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27"/>
  <workbookPr defaultThemeVersion="166925"/>
  <mc:AlternateContent xmlns:mc="http://schemas.openxmlformats.org/markup-compatibility/2006">
    <mc:Choice Requires="x15">
      <x15ac:absPath xmlns:x15ac="http://schemas.microsoft.com/office/spreadsheetml/2010/11/ac" url="https://chemonics.sharepoint.com/sites/FO000/1300_CL/Monitoring and Evaluation/CS Indicators and Index/Website/2023/"/>
    </mc:Choice>
  </mc:AlternateContent>
  <xr:revisionPtr revIDLastSave="2703" documentId="8_{B30C8698-1DC7-4968-89FD-F760243FF0A3}" xr6:coauthVersionLast="47" xr6:coauthVersionMax="47" xr10:uidLastSave="{DB9B3832-2E8E-4F0A-8CF8-884A42CB8F82}"/>
  <bookViews>
    <workbookView xWindow="28680" yWindow="-1185" windowWidth="29040" windowHeight="15720" xr2:uid="{F11DE347-E194-4B39-BF68-DCAA27678BFD}"/>
  </bookViews>
  <sheets>
    <sheet name="All Country Summary (2023)" sheetId="1" r:id="rId1"/>
    <sheet name="Blank Survey" sheetId="45" r:id="rId2"/>
    <sheet name="Contextual Measures 2023" sheetId="46" r:id="rId3"/>
    <sheet name="Angola" sheetId="2" r:id="rId4"/>
    <sheet name="Bangladesh" sheetId="4" r:id="rId5"/>
    <sheet name="Benin" sheetId="5" r:id="rId6"/>
    <sheet name="Botswana" sheetId="6" r:id="rId7"/>
    <sheet name="Burkina Faso" sheetId="7" r:id="rId8"/>
    <sheet name="Burundi" sheetId="8" r:id="rId9"/>
    <sheet name="Cape Verde" sheetId="9" r:id="rId10"/>
    <sheet name="Cote dIvoire" sheetId="10" r:id="rId11"/>
    <sheet name="Dominican Republic" sheetId="11" r:id="rId12"/>
    <sheet name="DRC" sheetId="12" r:id="rId13"/>
    <sheet name="El Salvador" sheetId="13" r:id="rId14"/>
    <sheet name="Ethiopia" sheetId="15" r:id="rId15"/>
    <sheet name="Ghana" sheetId="16" r:id="rId16"/>
    <sheet name="Guatemala" sheetId="17" r:id="rId17"/>
    <sheet name="Guinea" sheetId="18" r:id="rId18"/>
    <sheet name="Haiti" sheetId="19" r:id="rId19"/>
    <sheet name="Honduras" sheetId="20" r:id="rId20"/>
    <sheet name="Kenya" sheetId="22" r:id="rId21"/>
    <sheet name="Kyrgyz Republic" sheetId="23" r:id="rId22"/>
    <sheet name="Liberia" sheetId="24" r:id="rId23"/>
    <sheet name="Madagascar" sheetId="25" r:id="rId24"/>
    <sheet name="Malawi" sheetId="26" r:id="rId25"/>
    <sheet name="Mali" sheetId="27" r:id="rId26"/>
    <sheet name="Mauritania" sheetId="28" r:id="rId27"/>
    <sheet name="Mozambique" sheetId="29" r:id="rId28"/>
    <sheet name="Nepal" sheetId="30" r:id="rId29"/>
    <sheet name="Nigeria" sheetId="31" r:id="rId30"/>
    <sheet name="Pakistan" sheetId="32" r:id="rId31"/>
    <sheet name="Peru" sheetId="33" r:id="rId32"/>
    <sheet name="Philippines" sheetId="34" r:id="rId33"/>
    <sheet name="Rwanda" sheetId="35" r:id="rId34"/>
    <sheet name="Senegal" sheetId="36" r:id="rId35"/>
    <sheet name="Sierra Leone" sheetId="37" r:id="rId36"/>
    <sheet name="South Sudan" sheetId="38" r:id="rId37"/>
    <sheet name="Tanzania" sheetId="39" r:id="rId38"/>
    <sheet name="Togo" sheetId="40" r:id="rId39"/>
    <sheet name="Uganda" sheetId="41" r:id="rId40"/>
    <sheet name="Yemen" sheetId="42" r:id="rId41"/>
    <sheet name="Zambia" sheetId="43" r:id="rId42"/>
    <sheet name="Zimbabwe" sheetId="44" r:id="rId43"/>
  </sheets>
  <externalReferences>
    <externalReference r:id="rId44"/>
    <externalReference r:id="rId45"/>
    <externalReference r:id="rId46"/>
    <externalReference r:id="rId47"/>
    <externalReference r:id="rId48"/>
    <externalReference r:id="rId49"/>
    <externalReference r:id="rId50"/>
    <externalReference r:id="rId51"/>
  </externalReferences>
  <definedNames>
    <definedName name="AddInFile">'[1]Master Control Panel'!$E$19</definedName>
    <definedName name="AddInFolder">'[1]Master Control Panel'!$E$18</definedName>
    <definedName name="Country">'[2]Indicator 1-9_Inputs'!$D$5</definedName>
    <definedName name="Current_Trend">OFFSET('[2]Progress Brief'!$T$21, 0, 0, 1, COUNT('[2]Progress Brief'!$T$20:$AK$20))</definedName>
    <definedName name="Demand_Max">'[3]Country indicators'!$E$52</definedName>
    <definedName name="Demand_Min">'[3]Country indicators'!$E$53</definedName>
    <definedName name="EndDate">'[1]Control Panel'!$C$3</definedName>
    <definedName name="English">"English"</definedName>
    <definedName name="FemalePop_Max">'[3]Country indicators'!$G$52</definedName>
    <definedName name="FemalePop_Min">'[3]Country indicators'!$G$53</definedName>
    <definedName name="Fragility_Max">'[3]Country indicators'!$H$52</definedName>
    <definedName name="Fragility_Min">'[3]Country indicators'!$H$53</definedName>
    <definedName name="Goal">OFFSET('[2]Progress Brief'!$T$22, 0, 0, 1, COUNT('[2]Progress Brief'!$T$20:$AK$20))</definedName>
    <definedName name="Goal_Year">OFFSET('[2]Progress Brief'!$T$20, 0, 0, 1, COUNT('[2]Progress Brief'!$T$20:$AK$20))</definedName>
    <definedName name="HTML_CodePage" hidden="1">1252</definedName>
    <definedName name="HTML_Control" hidden="1">{"'xls'!$A$71:$A$78","'xls'!$A$1:$J$77"}</definedName>
    <definedName name="HTML_Description" hidden="1">""</definedName>
    <definedName name="HTML_Email" hidden="1">""</definedName>
    <definedName name="HTML_Header" hidden="1">"tab34"</definedName>
    <definedName name="HTML_LastUpdate" hidden="1">"1/5/00"</definedName>
    <definedName name="HTML_LineAfter" hidden="1">FALSE</definedName>
    <definedName name="HTML_LineBefore" hidden="1">FALSE</definedName>
    <definedName name="HTML_Name" hidden="1">"William J. Hussar"</definedName>
    <definedName name="HTML_OBDlg2" hidden="1">TRUE</definedName>
    <definedName name="HTML_OBDlg4" hidden="1">TRUE</definedName>
    <definedName name="HTML_OS" hidden="1">0</definedName>
    <definedName name="HTML_PathFile" hidden="1">"D:\PROJ2009\WP\Test\tabxxxxx.htm"</definedName>
    <definedName name="HTML_Title" hidden="1">"tab35plainerb1y"</definedName>
    <definedName name="IA_2.3_Environmental_risk_mitigation">[4]Lists!$FK$3</definedName>
    <definedName name="IA_5.10_Convening_and_coordinating_role_of_UNFPA">[4]Lists!$GA$3</definedName>
    <definedName name="IA_5.11__HQ_only__Dissemination_of_programme_results">[4]Lists!$GB$3</definedName>
    <definedName name="IA_5.8__HQ_only__Quarterly_programme_management_process">[4]Lists!$FY$3</definedName>
    <definedName name="IA_5.9_Satisfactory_technical_assistance">[4]Lists!$FZ$3</definedName>
    <definedName name="Implementation_Max">#REF!</definedName>
    <definedName name="Implementation_Min">#REF!</definedName>
    <definedName name="Income_Max">'[3]Country indicators'!$F$52</definedName>
    <definedName name="Income_Min">'[3]Country indicators'!$F$53</definedName>
    <definedName name="Indicator_2.4.1__HQ__CYP_provided_by_contraceptives_and_condoms_through_UNFPA_Supplies_procurement__disaggregated_by_commodities_including_for_generics_.">[4]Lists!$GT$3</definedName>
    <definedName name="Indicator_2.4.2__HQ__Percentage_of_contraceptives_procured_that_are_generic_products">[4]Lists!$GU$3</definedName>
    <definedName name="Indicator_5.4.1__HQ__Percentage_of_vacancies_filled_within_six_months_of_decision_taken_to_fill_the_position">[4]Lists!$HL$3</definedName>
    <definedName name="Language">'[5]Indicator 1-9_Inputs'!$D$7</definedName>
    <definedName name="MainList">INDEX([6]!Table1[[Choose… ]],1):INDEX([6]!Table1[[Choose… ]],COUNTA([6]!Table1[[Choose… ]]))</definedName>
    <definedName name="MCPR_MAX">'[3]Country indicators'!$D$52</definedName>
    <definedName name="MCPR_Min">'[3]Country indicators'!$D$53</definedName>
    <definedName name="OutcomeEntry">#REF!</definedName>
    <definedName name="Output_for_Surveys">[4]Lists!$EX$28</definedName>
    <definedName name="Output1">[7]!outp1list6[outp1list]</definedName>
    <definedName name="OutputEntry">#REF!</definedName>
    <definedName name="ProductIDs">[8]Lookups!$X$3:$Z$71</definedName>
    <definedName name="Radio_Choice">#REF!</definedName>
    <definedName name="Search2">#REF!</definedName>
    <definedName name="StartDate">'[1]Control Panel'!$C$2</definedName>
    <definedName name="SubList">IF(OR('[6]2. Workplan'!XFD1="Choose…",'[6]2. Workplan'!XFD1=""),"",INDEX([6]!Table1[#Data],1,MATCH('[6]2. Workplan'!XFD1,[6]!Table1[#Headers],0)):INDEX([6]!Table1[#Data],COUNTA(INDEX([6]!Table1[#Data],,MATCH('[6]2. Workplan'!XFD1,[6]!Table1[#Headers],0))),MATCH('[6]2. Workplan'!XFD1,[6]!Table1[#Headers],0)))</definedName>
    <definedName name="Supplies_Output">[4]Lists!$EX$3:$EX$12</definedName>
    <definedName name="Trend">OFFSET('[2]Progress Brief'!$T$21, 0, 0, COUNTA('[2]Progress Brief'!$T$20:$AK$20), 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02" i="45" l="1"/>
  <c r="K302" i="45"/>
  <c r="M302" i="45" s="1"/>
  <c r="I302" i="45"/>
  <c r="H302" i="45"/>
  <c r="J302" i="45" s="1"/>
  <c r="M301" i="45"/>
  <c r="J301" i="45"/>
  <c r="M300" i="45"/>
  <c r="J300" i="45"/>
  <c r="M299" i="45"/>
  <c r="J299" i="45"/>
  <c r="M297" i="45"/>
  <c r="J297" i="45"/>
  <c r="M296" i="45"/>
  <c r="J296" i="45"/>
  <c r="M295" i="45"/>
  <c r="J295" i="45"/>
  <c r="M294" i="45"/>
  <c r="J294" i="45"/>
  <c r="M293" i="45"/>
  <c r="J293" i="45"/>
  <c r="M292" i="45"/>
  <c r="J292" i="45"/>
  <c r="M290" i="45"/>
  <c r="J290" i="45"/>
  <c r="M289" i="45"/>
  <c r="J289" i="45"/>
  <c r="M288" i="45"/>
  <c r="J288" i="45"/>
  <c r="M286" i="45"/>
  <c r="J286" i="45"/>
  <c r="M285" i="45"/>
  <c r="J285" i="45"/>
  <c r="M284" i="45"/>
  <c r="J284" i="45"/>
  <c r="M283" i="45"/>
  <c r="J283" i="45"/>
  <c r="J67" i="45"/>
  <c r="K59" i="45"/>
  <c r="G59" i="45"/>
  <c r="K51" i="45"/>
  <c r="J65" i="45" s="1"/>
  <c r="G51" i="45"/>
  <c r="G42" i="45"/>
  <c r="B788" i="1"/>
  <c r="B696" i="1"/>
  <c r="B657" i="1"/>
  <c r="B656" i="1"/>
  <c r="B635" i="1"/>
  <c r="B815" i="1"/>
  <c r="J297" i="23"/>
  <c r="M297" i="23"/>
  <c r="J298" i="23"/>
  <c r="M298" i="23"/>
  <c r="AX726" i="1"/>
  <c r="L300" i="44"/>
  <c r="K300" i="44"/>
  <c r="M300" i="44" s="1"/>
  <c r="I300" i="44"/>
  <c r="H300" i="44"/>
  <c r="J300" i="44" s="1"/>
  <c r="M297" i="44"/>
  <c r="J297" i="44"/>
  <c r="M295" i="44"/>
  <c r="J295" i="44"/>
  <c r="M294" i="44"/>
  <c r="J294" i="44"/>
  <c r="M292" i="44"/>
  <c r="J292" i="44"/>
  <c r="M291" i="44"/>
  <c r="J291" i="44"/>
  <c r="M290" i="44"/>
  <c r="J290" i="44"/>
  <c r="M287" i="44"/>
  <c r="J287" i="44"/>
  <c r="M286" i="44"/>
  <c r="J286" i="44"/>
  <c r="M284" i="44"/>
  <c r="J284" i="44"/>
  <c r="M283" i="44"/>
  <c r="J283" i="44"/>
  <c r="J65" i="44"/>
  <c r="K57" i="44"/>
  <c r="G57" i="44"/>
  <c r="K49" i="44"/>
  <c r="G49" i="44"/>
  <c r="G40" i="44"/>
  <c r="L300" i="43"/>
  <c r="K300" i="43"/>
  <c r="M300" i="43" s="1"/>
  <c r="I300" i="43"/>
  <c r="H300" i="43"/>
  <c r="J300" i="43" s="1"/>
  <c r="M299" i="43"/>
  <c r="J299" i="43"/>
  <c r="M298" i="43"/>
  <c r="J298" i="43"/>
  <c r="M297" i="43"/>
  <c r="J297" i="43"/>
  <c r="M295" i="43"/>
  <c r="J295" i="43"/>
  <c r="M294" i="43"/>
  <c r="J294" i="43"/>
  <c r="M293" i="43"/>
  <c r="J293" i="43"/>
  <c r="M292" i="43"/>
  <c r="J292" i="43"/>
  <c r="M291" i="43"/>
  <c r="J291" i="43"/>
  <c r="M290" i="43"/>
  <c r="J290" i="43"/>
  <c r="M288" i="43"/>
  <c r="J288" i="43"/>
  <c r="M287" i="43"/>
  <c r="J287" i="43"/>
  <c r="M286" i="43"/>
  <c r="J286" i="43"/>
  <c r="M284" i="43"/>
  <c r="J284" i="43"/>
  <c r="M283" i="43"/>
  <c r="J283" i="43"/>
  <c r="M282" i="43"/>
  <c r="J282" i="43"/>
  <c r="M281" i="43"/>
  <c r="J281" i="43"/>
  <c r="J65" i="43"/>
  <c r="K57" i="43"/>
  <c r="G57" i="43"/>
  <c r="K49" i="43"/>
  <c r="J63" i="43" s="1"/>
  <c r="G40" i="43"/>
  <c r="J65" i="42"/>
  <c r="K57" i="42"/>
  <c r="G57" i="42"/>
  <c r="K49" i="42"/>
  <c r="J63" i="42" s="1"/>
  <c r="G49" i="42"/>
  <c r="G40" i="42"/>
  <c r="L300" i="41"/>
  <c r="K300" i="41"/>
  <c r="M300" i="41" s="1"/>
  <c r="I300" i="41"/>
  <c r="H300" i="41"/>
  <c r="J300" i="41" s="1"/>
  <c r="J298" i="41"/>
  <c r="J295" i="41"/>
  <c r="J294" i="41"/>
  <c r="J293" i="41"/>
  <c r="J291" i="41"/>
  <c r="J290" i="41"/>
  <c r="M287" i="41"/>
  <c r="J287" i="41"/>
  <c r="J286" i="41"/>
  <c r="J284" i="41"/>
  <c r="J281" i="41"/>
  <c r="J65" i="41"/>
  <c r="K57" i="41"/>
  <c r="G57" i="41"/>
  <c r="K49" i="41"/>
  <c r="J63" i="41" s="1"/>
  <c r="L300" i="40"/>
  <c r="K300" i="40"/>
  <c r="M300" i="40" s="1"/>
  <c r="I300" i="40"/>
  <c r="H300" i="40"/>
  <c r="J300" i="40" s="1"/>
  <c r="M299" i="40"/>
  <c r="J299" i="40"/>
  <c r="M297" i="40"/>
  <c r="J297" i="40"/>
  <c r="M292" i="40"/>
  <c r="J292" i="40"/>
  <c r="M291" i="40"/>
  <c r="J291" i="40"/>
  <c r="M290" i="40"/>
  <c r="J290" i="40"/>
  <c r="M286" i="40"/>
  <c r="J286" i="40"/>
  <c r="M284" i="40"/>
  <c r="J284" i="40"/>
  <c r="M281" i="40"/>
  <c r="J281" i="40"/>
  <c r="I86" i="40"/>
  <c r="K57" i="40"/>
  <c r="G57" i="40"/>
  <c r="K49" i="40"/>
  <c r="J63" i="40" s="1"/>
  <c r="G38" i="40"/>
  <c r="L300" i="39"/>
  <c r="K300" i="39"/>
  <c r="M300" i="39" s="1"/>
  <c r="I300" i="39"/>
  <c r="H300" i="39"/>
  <c r="J300" i="39" s="1"/>
  <c r="M299" i="39"/>
  <c r="M297" i="39"/>
  <c r="J297" i="39"/>
  <c r="M295" i="39"/>
  <c r="J295" i="39"/>
  <c r="M294" i="39"/>
  <c r="J294" i="39"/>
  <c r="M292" i="39"/>
  <c r="J292" i="39"/>
  <c r="M291" i="39"/>
  <c r="J291" i="39"/>
  <c r="M290" i="39"/>
  <c r="J290" i="39"/>
  <c r="M287" i="39"/>
  <c r="J287" i="39"/>
  <c r="M284" i="39"/>
  <c r="J284" i="39"/>
  <c r="M281" i="39"/>
  <c r="J281" i="39"/>
  <c r="J65" i="39"/>
  <c r="K57" i="39"/>
  <c r="G57" i="39"/>
  <c r="K49" i="39"/>
  <c r="J63" i="39" s="1"/>
  <c r="G49" i="39"/>
  <c r="G40" i="39"/>
  <c r="L300" i="38"/>
  <c r="K300" i="38"/>
  <c r="M300" i="38" s="1"/>
  <c r="M297" i="38"/>
  <c r="M294" i="38"/>
  <c r="M292" i="38"/>
  <c r="M291" i="38"/>
  <c r="M290" i="38"/>
  <c r="M287" i="38"/>
  <c r="M286" i="38"/>
  <c r="M284" i="38"/>
  <c r="M281" i="38"/>
  <c r="J65" i="38"/>
  <c r="K57" i="38"/>
  <c r="G57" i="38"/>
  <c r="K49" i="38"/>
  <c r="J63" i="38" s="1"/>
  <c r="G49" i="38"/>
  <c r="G40" i="38"/>
  <c r="I300" i="37"/>
  <c r="H300" i="37"/>
  <c r="J300" i="37" s="1"/>
  <c r="J298" i="37"/>
  <c r="J295" i="37"/>
  <c r="J294" i="37"/>
  <c r="J292" i="37"/>
  <c r="J290" i="37"/>
  <c r="J288" i="37"/>
  <c r="J287" i="37"/>
  <c r="J286" i="37"/>
  <c r="J284" i="37"/>
  <c r="J281" i="37"/>
  <c r="J65" i="37"/>
  <c r="K57" i="37"/>
  <c r="G57" i="37"/>
  <c r="K49" i="37"/>
  <c r="J63" i="37" s="1"/>
  <c r="G49" i="37"/>
  <c r="G40" i="37"/>
  <c r="I300" i="36"/>
  <c r="H300" i="36"/>
  <c r="J300" i="36" s="1"/>
  <c r="J297" i="36"/>
  <c r="J295" i="36"/>
  <c r="J294" i="36"/>
  <c r="J292" i="36"/>
  <c r="J290" i="36"/>
  <c r="J287" i="36"/>
  <c r="J286" i="36"/>
  <c r="J281" i="36"/>
  <c r="J65" i="36"/>
  <c r="K57" i="36"/>
  <c r="G57" i="36"/>
  <c r="K49" i="36"/>
  <c r="J63" i="36" s="1"/>
  <c r="G49" i="36"/>
  <c r="G40" i="36"/>
  <c r="L300" i="35"/>
  <c r="K300" i="35"/>
  <c r="M300" i="35" s="1"/>
  <c r="I300" i="35"/>
  <c r="H300" i="35"/>
  <c r="J300" i="35" s="1"/>
  <c r="M299" i="35"/>
  <c r="J299" i="35"/>
  <c r="M297" i="35"/>
  <c r="J297" i="35"/>
  <c r="M295" i="35"/>
  <c r="J295" i="35"/>
  <c r="M294" i="35"/>
  <c r="J294" i="35"/>
  <c r="M293" i="35"/>
  <c r="J293" i="35"/>
  <c r="M292" i="35"/>
  <c r="J292" i="35"/>
  <c r="M291" i="35"/>
  <c r="J291" i="35"/>
  <c r="M290" i="35"/>
  <c r="J290" i="35"/>
  <c r="M287" i="35"/>
  <c r="J287" i="35"/>
  <c r="J286" i="35"/>
  <c r="M284" i="35"/>
  <c r="J284" i="35"/>
  <c r="M281" i="35"/>
  <c r="J281" i="35"/>
  <c r="J65" i="35"/>
  <c r="K57" i="35"/>
  <c r="G57" i="35"/>
  <c r="K49" i="35"/>
  <c r="J63" i="35" s="1"/>
  <c r="G47" i="35"/>
  <c r="G49" i="35" s="1"/>
  <c r="G40" i="35"/>
  <c r="L300" i="34"/>
  <c r="K300" i="34"/>
  <c r="M300" i="34" s="1"/>
  <c r="M299" i="34"/>
  <c r="M294" i="34"/>
  <c r="M291" i="34"/>
  <c r="M287" i="34"/>
  <c r="M284" i="34"/>
  <c r="M282" i="34"/>
  <c r="J65" i="34"/>
  <c r="K57" i="34"/>
  <c r="G57" i="34"/>
  <c r="K49" i="34"/>
  <c r="J63" i="34" s="1"/>
  <c r="G49" i="34"/>
  <c r="G40" i="34"/>
  <c r="J65" i="33"/>
  <c r="K57" i="33"/>
  <c r="G57" i="33"/>
  <c r="K49" i="33"/>
  <c r="J63" i="33" s="1"/>
  <c r="G49" i="33"/>
  <c r="G40" i="33"/>
  <c r="L300" i="32"/>
  <c r="K300" i="32"/>
  <c r="M300" i="32" s="1"/>
  <c r="I300" i="32"/>
  <c r="H300" i="32"/>
  <c r="J300" i="32" s="1"/>
  <c r="M294" i="32"/>
  <c r="J294" i="32"/>
  <c r="M292" i="32"/>
  <c r="J292" i="32"/>
  <c r="M287" i="32"/>
  <c r="J287" i="32"/>
  <c r="M281" i="32"/>
  <c r="J281" i="32"/>
  <c r="J65" i="32"/>
  <c r="K57" i="32"/>
  <c r="G57" i="32"/>
  <c r="K49" i="32"/>
  <c r="J63" i="32" s="1"/>
  <c r="G49" i="32"/>
  <c r="G40" i="32"/>
  <c r="L300" i="31"/>
  <c r="K300" i="31"/>
  <c r="M300" i="31" s="1"/>
  <c r="I300" i="31"/>
  <c r="H300" i="31"/>
  <c r="J300" i="31" s="1"/>
  <c r="M299" i="31"/>
  <c r="M295" i="31"/>
  <c r="J295" i="31"/>
  <c r="M294" i="31"/>
  <c r="J294" i="31"/>
  <c r="M293" i="31"/>
  <c r="J293" i="31"/>
  <c r="M292" i="31"/>
  <c r="J292" i="31"/>
  <c r="M291" i="31"/>
  <c r="J291" i="31"/>
  <c r="M290" i="31"/>
  <c r="J290" i="31"/>
  <c r="M288" i="31"/>
  <c r="J288" i="31"/>
  <c r="M287" i="31"/>
  <c r="J287" i="31"/>
  <c r="M286" i="31"/>
  <c r="J286" i="31"/>
  <c r="M284" i="31"/>
  <c r="J284" i="31"/>
  <c r="M281" i="31"/>
  <c r="J281" i="31"/>
  <c r="J65" i="31"/>
  <c r="K57" i="31"/>
  <c r="G57" i="31"/>
  <c r="K49" i="31"/>
  <c r="J63" i="31" s="1"/>
  <c r="G49" i="31"/>
  <c r="G40" i="31"/>
  <c r="L300" i="30"/>
  <c r="K300" i="30"/>
  <c r="M300" i="30" s="1"/>
  <c r="I300" i="30"/>
  <c r="H300" i="30"/>
  <c r="J300" i="30" s="1"/>
  <c r="M294" i="30"/>
  <c r="J294" i="30"/>
  <c r="M292" i="30"/>
  <c r="J292" i="30"/>
  <c r="M290" i="30"/>
  <c r="J290" i="30"/>
  <c r="M286" i="30"/>
  <c r="J286" i="30"/>
  <c r="M281" i="30"/>
  <c r="J281" i="30"/>
  <c r="J65" i="30"/>
  <c r="K57" i="30"/>
  <c r="G57" i="30"/>
  <c r="K49" i="30"/>
  <c r="J63" i="30" s="1"/>
  <c r="G49" i="30"/>
  <c r="G40" i="30"/>
  <c r="L300" i="29"/>
  <c r="K300" i="29"/>
  <c r="M300" i="29" s="1"/>
  <c r="I300" i="29"/>
  <c r="H300" i="29"/>
  <c r="J300" i="29" s="1"/>
  <c r="M297" i="29"/>
  <c r="J297" i="29"/>
  <c r="M295" i="29"/>
  <c r="J295" i="29"/>
  <c r="M294" i="29"/>
  <c r="J294" i="29"/>
  <c r="M292" i="29"/>
  <c r="J292" i="29"/>
  <c r="M291" i="29"/>
  <c r="J291" i="29"/>
  <c r="M290" i="29"/>
  <c r="J290" i="29"/>
  <c r="M287" i="29"/>
  <c r="J287" i="29"/>
  <c r="M286" i="29"/>
  <c r="J286" i="29"/>
  <c r="M284" i="29"/>
  <c r="J284" i="29"/>
  <c r="M281" i="29"/>
  <c r="J281" i="29"/>
  <c r="J65" i="29"/>
  <c r="K57" i="29"/>
  <c r="G57" i="29"/>
  <c r="K49" i="29"/>
  <c r="J63" i="29" s="1"/>
  <c r="G49" i="29"/>
  <c r="G40" i="29"/>
  <c r="K57" i="28"/>
  <c r="G57" i="28"/>
  <c r="K49" i="28"/>
  <c r="G49" i="28"/>
  <c r="G40" i="28"/>
  <c r="L300" i="27"/>
  <c r="K300" i="27"/>
  <c r="M300" i="27" s="1"/>
  <c r="I300" i="27"/>
  <c r="H300" i="27"/>
  <c r="J300" i="27" s="1"/>
  <c r="M299" i="27"/>
  <c r="J299" i="27"/>
  <c r="M295" i="27"/>
  <c r="J295" i="27"/>
  <c r="M294" i="27"/>
  <c r="J294" i="27"/>
  <c r="M292" i="27"/>
  <c r="J292" i="27"/>
  <c r="M291" i="27"/>
  <c r="J291" i="27"/>
  <c r="M290" i="27"/>
  <c r="J290" i="27"/>
  <c r="M287" i="27"/>
  <c r="J287" i="27"/>
  <c r="M286" i="27"/>
  <c r="J286" i="27"/>
  <c r="M284" i="27"/>
  <c r="J284" i="27"/>
  <c r="M281" i="27"/>
  <c r="J281" i="27"/>
  <c r="J65" i="27"/>
  <c r="K57" i="27"/>
  <c r="G57" i="27"/>
  <c r="K49" i="27"/>
  <c r="J63" i="27" s="1"/>
  <c r="G49" i="27"/>
  <c r="G40" i="27"/>
  <c r="L300" i="26"/>
  <c r="K300" i="26"/>
  <c r="M300" i="26" s="1"/>
  <c r="I300" i="26"/>
  <c r="H300" i="26"/>
  <c r="J300" i="26" s="1"/>
  <c r="M297" i="26"/>
  <c r="J297" i="26"/>
  <c r="M295" i="26"/>
  <c r="J295" i="26"/>
  <c r="M294" i="26"/>
  <c r="J294" i="26"/>
  <c r="M292" i="26"/>
  <c r="J292" i="26"/>
  <c r="M291" i="26"/>
  <c r="J291" i="26"/>
  <c r="M290" i="26"/>
  <c r="J290" i="26"/>
  <c r="M287" i="26"/>
  <c r="J287" i="26"/>
  <c r="M286" i="26"/>
  <c r="J286" i="26"/>
  <c r="M284" i="26"/>
  <c r="J284" i="26"/>
  <c r="M281" i="26"/>
  <c r="J281" i="26"/>
  <c r="J65" i="26"/>
  <c r="G57" i="26"/>
  <c r="K57" i="26"/>
  <c r="K49" i="26"/>
  <c r="J63" i="26" s="1"/>
  <c r="G49" i="26"/>
  <c r="G40" i="26"/>
  <c r="L300" i="25"/>
  <c r="K300" i="25"/>
  <c r="M300" i="25" s="1"/>
  <c r="I300" i="25"/>
  <c r="H300" i="25"/>
  <c r="J300" i="25" s="1"/>
  <c r="J299" i="25"/>
  <c r="M295" i="25"/>
  <c r="J295" i="25"/>
  <c r="M294" i="25"/>
  <c r="J294" i="25"/>
  <c r="M293" i="25"/>
  <c r="J293" i="25"/>
  <c r="M292" i="25"/>
  <c r="J292" i="25"/>
  <c r="M291" i="25"/>
  <c r="J291" i="25"/>
  <c r="M290" i="25"/>
  <c r="J290" i="25"/>
  <c r="M287" i="25"/>
  <c r="J287" i="25"/>
  <c r="M286" i="25"/>
  <c r="J286" i="25"/>
  <c r="M284" i="25"/>
  <c r="J284" i="25"/>
  <c r="M282" i="25"/>
  <c r="J282" i="25"/>
  <c r="M281" i="25"/>
  <c r="J281" i="25"/>
  <c r="I86" i="25"/>
  <c r="J65" i="25"/>
  <c r="K57" i="25"/>
  <c r="G57" i="25"/>
  <c r="K49" i="25"/>
  <c r="J63" i="25" s="1"/>
  <c r="G49" i="25"/>
  <c r="G40" i="25"/>
  <c r="L300" i="24"/>
  <c r="K300" i="24"/>
  <c r="M300" i="24" s="1"/>
  <c r="I300" i="24"/>
  <c r="H300" i="24"/>
  <c r="J300" i="24" s="1"/>
  <c r="M299" i="24"/>
  <c r="J299" i="24"/>
  <c r="M297" i="24"/>
  <c r="J297" i="24"/>
  <c r="M295" i="24"/>
  <c r="J295" i="24"/>
  <c r="M294" i="24"/>
  <c r="J294" i="24"/>
  <c r="M292" i="24"/>
  <c r="J292" i="24"/>
  <c r="M290" i="24"/>
  <c r="J290" i="24"/>
  <c r="M287" i="24"/>
  <c r="J287" i="24"/>
  <c r="M286" i="24"/>
  <c r="J286" i="24"/>
  <c r="M284" i="24"/>
  <c r="J284" i="24"/>
  <c r="M281" i="24"/>
  <c r="J281" i="24"/>
  <c r="J65" i="24"/>
  <c r="K57" i="24"/>
  <c r="J63" i="24" s="1"/>
  <c r="G57" i="24"/>
  <c r="G40" i="24"/>
  <c r="M299" i="23"/>
  <c r="J299" i="23"/>
  <c r="M295" i="23"/>
  <c r="J295" i="23"/>
  <c r="M294" i="23"/>
  <c r="J294" i="23"/>
  <c r="M293" i="23"/>
  <c r="J293" i="23"/>
  <c r="M292" i="23"/>
  <c r="J292" i="23"/>
  <c r="M291" i="23"/>
  <c r="J291" i="23"/>
  <c r="M290" i="23"/>
  <c r="J290" i="23"/>
  <c r="M288" i="23"/>
  <c r="J288" i="23"/>
  <c r="M287" i="23"/>
  <c r="J287" i="23"/>
  <c r="M286" i="23"/>
  <c r="J286" i="23"/>
  <c r="M284" i="23"/>
  <c r="J284" i="23"/>
  <c r="M283" i="23"/>
  <c r="J283" i="23"/>
  <c r="M282" i="23"/>
  <c r="J282" i="23"/>
  <c r="M281" i="23"/>
  <c r="J281" i="23"/>
  <c r="K57" i="23"/>
  <c r="G57" i="23"/>
  <c r="G49" i="23"/>
  <c r="G40" i="23"/>
  <c r="L300" i="22"/>
  <c r="K300" i="22"/>
  <c r="M300" i="22" s="1"/>
  <c r="I300" i="22"/>
  <c r="H300" i="22"/>
  <c r="J300" i="22" s="1"/>
  <c r="M299" i="22"/>
  <c r="J299" i="22"/>
  <c r="M297" i="22"/>
  <c r="J297" i="22"/>
  <c r="M295" i="22"/>
  <c r="J295" i="22"/>
  <c r="M294" i="22"/>
  <c r="J294" i="22"/>
  <c r="M292" i="22"/>
  <c r="J292" i="22"/>
  <c r="M291" i="22"/>
  <c r="J291" i="22"/>
  <c r="M290" i="22"/>
  <c r="J290" i="22"/>
  <c r="M287" i="22"/>
  <c r="J287" i="22"/>
  <c r="M284" i="22"/>
  <c r="J284" i="22"/>
  <c r="M282" i="22"/>
  <c r="J282" i="22"/>
  <c r="J65" i="22"/>
  <c r="K57" i="22"/>
  <c r="G57" i="22"/>
  <c r="K49" i="22"/>
  <c r="G49" i="22"/>
  <c r="I45" i="22"/>
  <c r="I47" i="22" s="1"/>
  <c r="G38" i="22"/>
  <c r="G40" i="22" s="1"/>
  <c r="L300" i="20"/>
  <c r="K300" i="20"/>
  <c r="I300" i="20"/>
  <c r="H300" i="20"/>
  <c r="J65" i="20"/>
  <c r="K57" i="20"/>
  <c r="G57" i="20"/>
  <c r="G49" i="20"/>
  <c r="G40" i="20"/>
  <c r="L300" i="19"/>
  <c r="K300" i="19"/>
  <c r="M300" i="19" s="1"/>
  <c r="I300" i="19"/>
  <c r="H300" i="19"/>
  <c r="J300" i="19" s="1"/>
  <c r="M294" i="19"/>
  <c r="J294" i="19"/>
  <c r="M292" i="19"/>
  <c r="J292" i="19"/>
  <c r="M290" i="19"/>
  <c r="J290" i="19"/>
  <c r="M287" i="19"/>
  <c r="J287" i="19"/>
  <c r="M281" i="19"/>
  <c r="J281" i="19"/>
  <c r="J65" i="19"/>
  <c r="K57" i="19"/>
  <c r="G57" i="19"/>
  <c r="K49" i="19"/>
  <c r="J63" i="19" s="1"/>
  <c r="G49" i="19"/>
  <c r="G40" i="19"/>
  <c r="L300" i="18"/>
  <c r="K300" i="18"/>
  <c r="M300" i="18" s="1"/>
  <c r="I300" i="18"/>
  <c r="H300" i="18"/>
  <c r="J300" i="18" s="1"/>
  <c r="M295" i="18"/>
  <c r="M294" i="18"/>
  <c r="M292" i="18"/>
  <c r="M290" i="18"/>
  <c r="M287" i="18"/>
  <c r="M286" i="18"/>
  <c r="M284" i="18"/>
  <c r="J284" i="18"/>
  <c r="M281" i="18"/>
  <c r="J281" i="18"/>
  <c r="J65" i="18"/>
  <c r="K57" i="18"/>
  <c r="G57" i="18"/>
  <c r="G49" i="18"/>
  <c r="G40" i="18"/>
  <c r="L300" i="17"/>
  <c r="K300" i="17"/>
  <c r="M300" i="17" s="1"/>
  <c r="I300" i="17"/>
  <c r="H300" i="17"/>
  <c r="J300" i="17" s="1"/>
  <c r="J298" i="17"/>
  <c r="J292" i="17"/>
  <c r="J290" i="17"/>
  <c r="M288" i="17"/>
  <c r="J288" i="17"/>
  <c r="M287" i="17"/>
  <c r="J287" i="17"/>
  <c r="J282" i="17"/>
  <c r="M281" i="17"/>
  <c r="J281" i="17"/>
  <c r="I86" i="17"/>
  <c r="K57" i="17"/>
  <c r="G57" i="17"/>
  <c r="K49" i="17"/>
  <c r="G45" i="17"/>
  <c r="J27" i="17"/>
  <c r="G38" i="17" s="1"/>
  <c r="G40" i="17" s="1"/>
  <c r="L300" i="16"/>
  <c r="K300" i="16"/>
  <c r="M300" i="16" s="1"/>
  <c r="I300" i="16"/>
  <c r="H300" i="16"/>
  <c r="J300" i="16" s="1"/>
  <c r="M299" i="16"/>
  <c r="J299" i="16"/>
  <c r="M298" i="16"/>
  <c r="J298" i="16"/>
  <c r="M297" i="16"/>
  <c r="J297" i="16"/>
  <c r="M295" i="16"/>
  <c r="J295" i="16"/>
  <c r="M294" i="16"/>
  <c r="J294" i="16"/>
  <c r="M293" i="16"/>
  <c r="J293" i="16"/>
  <c r="M292" i="16"/>
  <c r="J292" i="16"/>
  <c r="M291" i="16"/>
  <c r="J291" i="16"/>
  <c r="M290" i="16"/>
  <c r="J290" i="16"/>
  <c r="M288" i="16"/>
  <c r="J288" i="16"/>
  <c r="M287" i="16"/>
  <c r="J287" i="16"/>
  <c r="M286" i="16"/>
  <c r="J286" i="16"/>
  <c r="M284" i="16"/>
  <c r="J284" i="16"/>
  <c r="M283" i="16"/>
  <c r="J283" i="16"/>
  <c r="M282" i="16"/>
  <c r="J282" i="16"/>
  <c r="M281" i="16"/>
  <c r="J281" i="16"/>
  <c r="J65" i="16"/>
  <c r="K57" i="16"/>
  <c r="G57" i="16"/>
  <c r="K49" i="16"/>
  <c r="J63" i="16" s="1"/>
  <c r="G49" i="16"/>
  <c r="G40" i="16"/>
  <c r="L300" i="15"/>
  <c r="K300" i="15"/>
  <c r="M300" i="15" s="1"/>
  <c r="I300" i="15"/>
  <c r="H300" i="15"/>
  <c r="J300" i="15" s="1"/>
  <c r="M297" i="15"/>
  <c r="J297" i="15"/>
  <c r="M294" i="15"/>
  <c r="J294" i="15"/>
  <c r="M292" i="15"/>
  <c r="J292" i="15"/>
  <c r="M291" i="15"/>
  <c r="J291" i="15"/>
  <c r="M290" i="15"/>
  <c r="J290" i="15"/>
  <c r="M287" i="15"/>
  <c r="J287" i="15"/>
  <c r="M284" i="15"/>
  <c r="J284" i="15"/>
  <c r="M281" i="15"/>
  <c r="J281" i="15"/>
  <c r="J65" i="15"/>
  <c r="K57" i="15"/>
  <c r="G57" i="15"/>
  <c r="K49" i="15"/>
  <c r="J63" i="15" s="1"/>
  <c r="G49" i="15"/>
  <c r="Q40" i="15"/>
  <c r="G40" i="15"/>
  <c r="L300" i="13"/>
  <c r="K300" i="13"/>
  <c r="M300" i="13" s="1"/>
  <c r="I300" i="13"/>
  <c r="H300" i="13"/>
  <c r="J300" i="13" s="1"/>
  <c r="M295" i="13"/>
  <c r="J295" i="13"/>
  <c r="M294" i="13"/>
  <c r="J294" i="13"/>
  <c r="M292" i="13"/>
  <c r="J292" i="13"/>
  <c r="M291" i="13"/>
  <c r="J291" i="13"/>
  <c r="M290" i="13"/>
  <c r="J290" i="13"/>
  <c r="M287" i="13"/>
  <c r="J287" i="13"/>
  <c r="M281" i="13"/>
  <c r="J281" i="13"/>
  <c r="J65" i="13"/>
  <c r="K57" i="13"/>
  <c r="G57" i="13"/>
  <c r="K49" i="13"/>
  <c r="J63" i="13" s="1"/>
  <c r="G49" i="13"/>
  <c r="G40" i="13"/>
  <c r="L300" i="12"/>
  <c r="K300" i="12"/>
  <c r="M300" i="12" s="1"/>
  <c r="I300" i="12"/>
  <c r="H300" i="12"/>
  <c r="J300" i="12" s="1"/>
  <c r="M299" i="12"/>
  <c r="J299" i="12"/>
  <c r="M298" i="12"/>
  <c r="J298" i="12"/>
  <c r="M297" i="12"/>
  <c r="M295" i="12"/>
  <c r="J295" i="12"/>
  <c r="M294" i="12"/>
  <c r="J294" i="12"/>
  <c r="J293" i="12"/>
  <c r="M292" i="12"/>
  <c r="J292" i="12"/>
  <c r="J291" i="12"/>
  <c r="M290" i="12"/>
  <c r="J290" i="12"/>
  <c r="M287" i="12"/>
  <c r="J287" i="12"/>
  <c r="M286" i="12"/>
  <c r="J286" i="12"/>
  <c r="M284" i="12"/>
  <c r="J284" i="12"/>
  <c r="M282" i="12"/>
  <c r="M281" i="12"/>
  <c r="J281" i="12"/>
  <c r="J65" i="12"/>
  <c r="K57" i="12"/>
  <c r="G56" i="12"/>
  <c r="G53" i="12"/>
  <c r="G57" i="12" s="1"/>
  <c r="K49" i="12"/>
  <c r="J63" i="12" s="1"/>
  <c r="G49" i="12"/>
  <c r="G40" i="12"/>
  <c r="L300" i="11"/>
  <c r="K300" i="11"/>
  <c r="M300" i="11" s="1"/>
  <c r="I300" i="11"/>
  <c r="H300" i="11"/>
  <c r="J300" i="11" s="1"/>
  <c r="M299" i="11"/>
  <c r="J299" i="11"/>
  <c r="M298" i="11"/>
  <c r="J298" i="11"/>
  <c r="M297" i="11"/>
  <c r="M295" i="11"/>
  <c r="J295" i="11"/>
  <c r="M294" i="11"/>
  <c r="J294" i="11"/>
  <c r="J293" i="11"/>
  <c r="M292" i="11"/>
  <c r="J292" i="11"/>
  <c r="J291" i="11"/>
  <c r="M290" i="11"/>
  <c r="J290" i="11"/>
  <c r="M287" i="11"/>
  <c r="J287" i="11"/>
  <c r="M286" i="11"/>
  <c r="J286" i="11"/>
  <c r="M284" i="11"/>
  <c r="J284" i="11"/>
  <c r="M282" i="11"/>
  <c r="M281" i="11"/>
  <c r="J281" i="11"/>
  <c r="J65" i="11"/>
  <c r="K57" i="11"/>
  <c r="G56" i="11"/>
  <c r="G53" i="11"/>
  <c r="G57" i="11" s="1"/>
  <c r="K49" i="11"/>
  <c r="J63" i="11" s="1"/>
  <c r="G49" i="11"/>
  <c r="G40" i="11"/>
  <c r="I300" i="10"/>
  <c r="H300" i="10"/>
  <c r="J300" i="10" s="1"/>
  <c r="J297" i="10"/>
  <c r="J295" i="10"/>
  <c r="J294" i="10"/>
  <c r="J292" i="10"/>
  <c r="J291" i="10"/>
  <c r="J290" i="10"/>
  <c r="J288" i="10"/>
  <c r="J287" i="10"/>
  <c r="J286" i="10"/>
  <c r="J284" i="10"/>
  <c r="J281" i="10"/>
  <c r="J65" i="10"/>
  <c r="G57" i="10"/>
  <c r="K57" i="10"/>
  <c r="G49" i="10"/>
  <c r="G40" i="10"/>
  <c r="L300" i="9"/>
  <c r="K300" i="9"/>
  <c r="M300" i="9" s="1"/>
  <c r="I300" i="9"/>
  <c r="H300" i="9"/>
  <c r="J300" i="9" s="1"/>
  <c r="M297" i="9"/>
  <c r="J297" i="9"/>
  <c r="M295" i="9"/>
  <c r="J295" i="9"/>
  <c r="M294" i="9"/>
  <c r="J294" i="9"/>
  <c r="M292" i="9"/>
  <c r="J292" i="9"/>
  <c r="M290" i="9"/>
  <c r="J290" i="9"/>
  <c r="M287" i="9"/>
  <c r="J287" i="9"/>
  <c r="M284" i="9"/>
  <c r="J284" i="9"/>
  <c r="M281" i="9"/>
  <c r="J281" i="9"/>
  <c r="J65" i="9"/>
  <c r="K57" i="9"/>
  <c r="G57" i="9"/>
  <c r="K49" i="9"/>
  <c r="J63" i="9" s="1"/>
  <c r="G49" i="9"/>
  <c r="G40" i="9"/>
  <c r="L300" i="8"/>
  <c r="K300" i="8"/>
  <c r="M300" i="8" s="1"/>
  <c r="I300" i="8"/>
  <c r="H300" i="8"/>
  <c r="J300" i="8" s="1"/>
  <c r="M298" i="8"/>
  <c r="J298" i="8"/>
  <c r="J297" i="8"/>
  <c r="M295" i="8"/>
  <c r="J295" i="8"/>
  <c r="M294" i="8"/>
  <c r="J294" i="8"/>
  <c r="M292" i="8"/>
  <c r="J292" i="8"/>
  <c r="M290" i="8"/>
  <c r="J290" i="8"/>
  <c r="M287" i="8"/>
  <c r="J287" i="8"/>
  <c r="M286" i="8"/>
  <c r="J286" i="8"/>
  <c r="M284" i="8"/>
  <c r="J284" i="8"/>
  <c r="M281" i="8"/>
  <c r="J281" i="8"/>
  <c r="J65" i="8"/>
  <c r="K57" i="8"/>
  <c r="G57" i="8"/>
  <c r="G49" i="8"/>
  <c r="K49" i="8"/>
  <c r="G40" i="8"/>
  <c r="L300" i="7"/>
  <c r="K300" i="7"/>
  <c r="M300" i="7" s="1"/>
  <c r="I300" i="7"/>
  <c r="H300" i="7"/>
  <c r="J300" i="7" s="1"/>
  <c r="M299" i="7"/>
  <c r="J299" i="7"/>
  <c r="M298" i="7"/>
  <c r="J298" i="7"/>
  <c r="M295" i="7"/>
  <c r="J295" i="7"/>
  <c r="M294" i="7"/>
  <c r="J294" i="7"/>
  <c r="M292" i="7"/>
  <c r="J292" i="7"/>
  <c r="M291" i="7"/>
  <c r="J291" i="7"/>
  <c r="M290" i="7"/>
  <c r="J290" i="7"/>
  <c r="M287" i="7"/>
  <c r="J287" i="7"/>
  <c r="M286" i="7"/>
  <c r="J286" i="7"/>
  <c r="M284" i="7"/>
  <c r="J284" i="7"/>
  <c r="M281" i="7"/>
  <c r="J281" i="7"/>
  <c r="J65" i="7"/>
  <c r="K57" i="7"/>
  <c r="G57" i="7"/>
  <c r="K49" i="7"/>
  <c r="J63" i="7" s="1"/>
  <c r="G49" i="7"/>
  <c r="G38" i="7"/>
  <c r="G40" i="7" s="1"/>
  <c r="L300" i="6"/>
  <c r="K300" i="6"/>
  <c r="M300" i="6" s="1"/>
  <c r="I300" i="6"/>
  <c r="H300" i="6"/>
  <c r="J300" i="6" s="1"/>
  <c r="J298" i="6"/>
  <c r="J297" i="6"/>
  <c r="J295" i="6"/>
  <c r="J294" i="6"/>
  <c r="M292" i="6"/>
  <c r="J292" i="6"/>
  <c r="M291" i="6"/>
  <c r="J291" i="6"/>
  <c r="M290" i="6"/>
  <c r="J290" i="6"/>
  <c r="M287" i="6"/>
  <c r="J287" i="6"/>
  <c r="J65" i="6"/>
  <c r="K57" i="6"/>
  <c r="G57" i="6"/>
  <c r="K49" i="6"/>
  <c r="J63" i="6" s="1"/>
  <c r="G49" i="6"/>
  <c r="L300" i="5"/>
  <c r="K300" i="5"/>
  <c r="M300" i="5" s="1"/>
  <c r="I300" i="5"/>
  <c r="H300" i="5"/>
  <c r="J300" i="5" s="1"/>
  <c r="M299" i="5"/>
  <c r="J299" i="5"/>
  <c r="M298" i="5"/>
  <c r="J298" i="5"/>
  <c r="M295" i="5"/>
  <c r="J295" i="5"/>
  <c r="M294" i="5"/>
  <c r="J294" i="5"/>
  <c r="M292" i="5"/>
  <c r="J292" i="5"/>
  <c r="M291" i="5"/>
  <c r="J291" i="5"/>
  <c r="M290" i="5"/>
  <c r="J290" i="5"/>
  <c r="M288" i="5"/>
  <c r="J288" i="5"/>
  <c r="M287" i="5"/>
  <c r="J287" i="5"/>
  <c r="M286" i="5"/>
  <c r="J286" i="5"/>
  <c r="M284" i="5"/>
  <c r="J284" i="5"/>
  <c r="M281" i="5"/>
  <c r="J281" i="5"/>
  <c r="J65" i="5"/>
  <c r="J63" i="5"/>
  <c r="K57" i="5"/>
  <c r="G56" i="5"/>
  <c r="G57" i="5" s="1"/>
  <c r="G40" i="5"/>
  <c r="L300" i="4"/>
  <c r="K300" i="4"/>
  <c r="M300" i="4" s="1"/>
  <c r="I300" i="4"/>
  <c r="H300" i="4"/>
  <c r="J300" i="4" s="1"/>
  <c r="M299" i="4"/>
  <c r="J299" i="4"/>
  <c r="M298" i="4"/>
  <c r="J298" i="4"/>
  <c r="M297" i="4"/>
  <c r="J297" i="4"/>
  <c r="M295" i="4"/>
  <c r="J295" i="4"/>
  <c r="M294" i="4"/>
  <c r="J294" i="4"/>
  <c r="M293" i="4"/>
  <c r="J293" i="4"/>
  <c r="M292" i="4"/>
  <c r="J292" i="4"/>
  <c r="M291" i="4"/>
  <c r="J291" i="4"/>
  <c r="M290" i="4"/>
  <c r="J290" i="4"/>
  <c r="M288" i="4"/>
  <c r="J288" i="4"/>
  <c r="M287" i="4"/>
  <c r="J287" i="4"/>
  <c r="M286" i="4"/>
  <c r="J286" i="4"/>
  <c r="M284" i="4"/>
  <c r="J284" i="4"/>
  <c r="M283" i="4"/>
  <c r="J283" i="4"/>
  <c r="M282" i="4"/>
  <c r="J282" i="4"/>
  <c r="M281" i="4"/>
  <c r="J281" i="4"/>
  <c r="J65" i="4"/>
  <c r="K57" i="4"/>
  <c r="G57" i="4"/>
  <c r="K49" i="4"/>
  <c r="J63" i="4" s="1"/>
  <c r="G49" i="4"/>
  <c r="G40" i="4"/>
  <c r="L300" i="2"/>
  <c r="K300" i="2"/>
  <c r="I300" i="2"/>
  <c r="H300" i="2"/>
  <c r="J300" i="2" s="1"/>
  <c r="M299" i="2"/>
  <c r="J299" i="2"/>
  <c r="M298" i="2"/>
  <c r="J298" i="2"/>
  <c r="M297" i="2"/>
  <c r="J297" i="2"/>
  <c r="M295" i="2"/>
  <c r="J295" i="2"/>
  <c r="M294" i="2"/>
  <c r="J294" i="2"/>
  <c r="M293" i="2"/>
  <c r="J293" i="2"/>
  <c r="M292" i="2"/>
  <c r="J292" i="2"/>
  <c r="M291" i="2"/>
  <c r="J291" i="2"/>
  <c r="M290" i="2"/>
  <c r="J290" i="2"/>
  <c r="M288" i="2"/>
  <c r="J288" i="2"/>
  <c r="M287" i="2"/>
  <c r="J287" i="2"/>
  <c r="M286" i="2"/>
  <c r="J286" i="2"/>
  <c r="M284" i="2"/>
  <c r="J284" i="2"/>
  <c r="M283" i="2"/>
  <c r="J283" i="2"/>
  <c r="M282" i="2"/>
  <c r="J282" i="2"/>
  <c r="M281" i="2"/>
  <c r="J281" i="2"/>
  <c r="J65" i="2"/>
  <c r="K57" i="2"/>
  <c r="G57" i="2"/>
  <c r="K49" i="2"/>
  <c r="J63" i="2" s="1"/>
  <c r="G49" i="2"/>
  <c r="G40" i="2"/>
  <c r="J64" i="45" l="1"/>
  <c r="J66" i="45" s="1"/>
  <c r="J63" i="45"/>
  <c r="J62" i="45"/>
  <c r="J61" i="45"/>
  <c r="J62" i="44"/>
  <c r="J64" i="44" s="1"/>
  <c r="J61" i="44"/>
  <c r="J60" i="44"/>
  <c r="J59" i="44"/>
  <c r="J63" i="44"/>
  <c r="J62" i="43"/>
  <c r="J64" i="43" s="1"/>
  <c r="J61" i="43"/>
  <c r="J59" i="43"/>
  <c r="J62" i="42"/>
  <c r="J64" i="42" s="1"/>
  <c r="J61" i="42"/>
  <c r="J59" i="42"/>
  <c r="J62" i="41"/>
  <c r="J64" i="41" s="1"/>
  <c r="J61" i="41"/>
  <c r="J59" i="41"/>
  <c r="G45" i="40"/>
  <c r="G40" i="40"/>
  <c r="J62" i="39"/>
  <c r="J64" i="39" s="1"/>
  <c r="J61" i="39"/>
  <c r="J60" i="39"/>
  <c r="J59" i="39"/>
  <c r="J62" i="38"/>
  <c r="J64" i="38" s="1"/>
  <c r="J61" i="38"/>
  <c r="J59" i="38"/>
  <c r="J62" i="37"/>
  <c r="J64" i="37" s="1"/>
  <c r="J61" i="37"/>
  <c r="J59" i="37"/>
  <c r="J62" i="36"/>
  <c r="J64" i="36" s="1"/>
  <c r="J61" i="36"/>
  <c r="J60" i="36"/>
  <c r="J59" i="36"/>
  <c r="J62" i="35"/>
  <c r="J64" i="35" s="1"/>
  <c r="J61" i="35"/>
  <c r="J60" i="35"/>
  <c r="J59" i="35"/>
  <c r="J62" i="34"/>
  <c r="J64" i="34" s="1"/>
  <c r="J61" i="34"/>
  <c r="J60" i="34"/>
  <c r="J59" i="34"/>
  <c r="J62" i="33"/>
  <c r="J64" i="33" s="1"/>
  <c r="J61" i="33"/>
  <c r="J60" i="33"/>
  <c r="J59" i="33"/>
  <c r="J62" i="32"/>
  <c r="J64" i="32" s="1"/>
  <c r="J61" i="32"/>
  <c r="J60" i="32"/>
  <c r="J59" i="32"/>
  <c r="J62" i="31"/>
  <c r="J64" i="31" s="1"/>
  <c r="J61" i="31"/>
  <c r="J59" i="31"/>
  <c r="J62" i="30"/>
  <c r="J64" i="30" s="1"/>
  <c r="J61" i="30"/>
  <c r="J60" i="30"/>
  <c r="J59" i="30"/>
  <c r="J62" i="29"/>
  <c r="J64" i="29" s="1"/>
  <c r="J61" i="29"/>
  <c r="J60" i="29"/>
  <c r="J59" i="29"/>
  <c r="J61" i="28"/>
  <c r="J59" i="28"/>
  <c r="J62" i="27"/>
  <c r="J64" i="27" s="1"/>
  <c r="J61" i="27"/>
  <c r="J60" i="27"/>
  <c r="J59" i="27"/>
  <c r="J62" i="26"/>
  <c r="J64" i="26" s="1"/>
  <c r="J61" i="26"/>
  <c r="J60" i="26"/>
  <c r="J59" i="26"/>
  <c r="J62" i="25"/>
  <c r="J64" i="25" s="1"/>
  <c r="J61" i="25"/>
  <c r="J60" i="25"/>
  <c r="J59" i="25"/>
  <c r="J62" i="24"/>
  <c r="J64" i="24" s="1"/>
  <c r="J61" i="24"/>
  <c r="J59" i="24"/>
  <c r="J61" i="23"/>
  <c r="J60" i="23"/>
  <c r="J59" i="23"/>
  <c r="J62" i="22"/>
  <c r="J64" i="22" s="1"/>
  <c r="J61" i="22"/>
  <c r="J59" i="22"/>
  <c r="J63" i="22"/>
  <c r="J62" i="20"/>
  <c r="J64" i="20" s="1"/>
  <c r="J61" i="20"/>
  <c r="J60" i="20"/>
  <c r="J59" i="20"/>
  <c r="J62" i="19"/>
  <c r="J64" i="19" s="1"/>
  <c r="J61" i="19"/>
  <c r="J59" i="19"/>
  <c r="J62" i="18"/>
  <c r="J64" i="18" s="1"/>
  <c r="J61" i="18"/>
  <c r="J60" i="18"/>
  <c r="J59" i="18"/>
  <c r="J65" i="17"/>
  <c r="G49" i="17"/>
  <c r="J63" i="17"/>
  <c r="J62" i="16"/>
  <c r="J64" i="16" s="1"/>
  <c r="J61" i="16"/>
  <c r="J60" i="16"/>
  <c r="J59" i="16"/>
  <c r="J62" i="15"/>
  <c r="J64" i="15" s="1"/>
  <c r="J61" i="15"/>
  <c r="J60" i="15"/>
  <c r="J59" i="15"/>
  <c r="J62" i="13"/>
  <c r="J64" i="13" s="1"/>
  <c r="J61" i="13"/>
  <c r="J62" i="12"/>
  <c r="J64" i="12" s="1"/>
  <c r="J61" i="12"/>
  <c r="J60" i="12"/>
  <c r="J59" i="12"/>
  <c r="J62" i="11"/>
  <c r="J64" i="11" s="1"/>
  <c r="J61" i="11"/>
  <c r="J60" i="11"/>
  <c r="J59" i="11"/>
  <c r="J62" i="10"/>
  <c r="J64" i="10" s="1"/>
  <c r="J61" i="10"/>
  <c r="J60" i="10"/>
  <c r="J59" i="10"/>
  <c r="J62" i="9"/>
  <c r="J64" i="9" s="1"/>
  <c r="J61" i="9"/>
  <c r="J60" i="9"/>
  <c r="J59" i="9"/>
  <c r="J63" i="8"/>
  <c r="J62" i="8"/>
  <c r="J64" i="8" s="1"/>
  <c r="J61" i="8"/>
  <c r="J60" i="8"/>
  <c r="J59" i="8"/>
  <c r="J62" i="7"/>
  <c r="J64" i="7" s="1"/>
  <c r="J61" i="7"/>
  <c r="J60" i="7"/>
  <c r="J59" i="7"/>
  <c r="J62" i="6"/>
  <c r="J64" i="6" s="1"/>
  <c r="J61" i="6"/>
  <c r="J60" i="6"/>
  <c r="J59" i="6"/>
  <c r="J62" i="5"/>
  <c r="J64" i="5" s="1"/>
  <c r="J61" i="5"/>
  <c r="J62" i="4"/>
  <c r="J64" i="4" s="1"/>
  <c r="J61" i="4"/>
  <c r="J60" i="4"/>
  <c r="J59" i="4"/>
  <c r="J62" i="2"/>
  <c r="J64" i="2" s="1"/>
  <c r="J61" i="2"/>
  <c r="J60" i="2"/>
  <c r="J59" i="2"/>
  <c r="J65" i="40" l="1"/>
  <c r="G49" i="40"/>
  <c r="J62" i="17"/>
  <c r="J64" i="17" s="1"/>
  <c r="J61" i="17"/>
  <c r="J59" i="17"/>
  <c r="J60" i="17"/>
  <c r="J62" i="40" l="1"/>
  <c r="J64" i="40" s="1"/>
  <c r="J61" i="40"/>
  <c r="J59" i="40"/>
  <c r="J60" i="40"/>
  <c r="B33" i="1"/>
  <c r="B529" i="1"/>
  <c r="B528" i="1"/>
  <c r="B663" i="1"/>
  <c r="B801" i="1"/>
  <c r="B32" i="1" l="1"/>
  <c r="B31" i="1"/>
  <c r="B30" i="1"/>
  <c r="B533" i="1"/>
  <c r="B513" i="1"/>
  <c r="B244" i="1"/>
  <c r="B245" i="1"/>
  <c r="B246" i="1"/>
  <c r="B437" i="1"/>
  <c r="B473" i="1"/>
  <c r="B474" i="1"/>
  <c r="B475" i="1"/>
  <c r="B476" i="1"/>
  <c r="B478" i="1"/>
  <c r="B479" i="1"/>
  <c r="B480" i="1"/>
  <c r="B481" i="1"/>
  <c r="B482" i="1"/>
  <c r="B483" i="1"/>
  <c r="B485" i="1"/>
  <c r="B487" i="1"/>
  <c r="B488" i="1"/>
  <c r="B489" i="1"/>
  <c r="B490" i="1"/>
  <c r="B491" i="1"/>
  <c r="B492" i="1"/>
  <c r="B493" i="1"/>
  <c r="B495" i="1"/>
  <c r="B498" i="1"/>
  <c r="B499" i="1"/>
  <c r="B500" i="1"/>
  <c r="B501" i="1"/>
  <c r="B502" i="1"/>
  <c r="B503" i="1"/>
  <c r="B505" i="1"/>
  <c r="B506" i="1"/>
  <c r="B507" i="1"/>
  <c r="B508" i="1"/>
  <c r="B510" i="1"/>
  <c r="B511" i="1"/>
  <c r="B512" i="1"/>
  <c r="B514" i="1"/>
  <c r="B515" i="1"/>
  <c r="B516" i="1"/>
  <c r="B517" i="1"/>
  <c r="B518" i="1"/>
  <c r="B519" i="1"/>
  <c r="B520" i="1"/>
  <c r="B522" i="1"/>
  <c r="B523" i="1"/>
  <c r="B524" i="1"/>
  <c r="B525" i="1"/>
  <c r="B530" i="1"/>
  <c r="B531" i="1"/>
  <c r="B534" i="1"/>
  <c r="B535" i="1"/>
  <c r="B536" i="1"/>
  <c r="B537" i="1"/>
  <c r="B538" i="1"/>
  <c r="B539" i="1"/>
  <c r="B540" i="1"/>
  <c r="B542" i="1"/>
  <c r="B543" i="1"/>
  <c r="B544" i="1"/>
  <c r="B545" i="1"/>
  <c r="B550" i="1"/>
  <c r="B553" i="1"/>
  <c r="B562" i="1"/>
  <c r="B561" i="1"/>
  <c r="B563" i="1"/>
  <c r="B564" i="1"/>
  <c r="B574" i="1"/>
  <c r="B575" i="1"/>
  <c r="B577" i="1"/>
  <c r="B578" i="1"/>
  <c r="B579" i="1"/>
  <c r="B580" i="1"/>
  <c r="B581" i="1"/>
  <c r="B583" i="1"/>
  <c r="B584" i="1"/>
  <c r="B585" i="1"/>
  <c r="B586" i="1"/>
  <c r="B587" i="1"/>
  <c r="B589" i="1"/>
  <c r="B590" i="1"/>
  <c r="B595" i="1"/>
  <c r="B599" i="1"/>
  <c r="B659" i="1"/>
  <c r="B664" i="1"/>
  <c r="B666" i="1"/>
  <c r="B675" i="1"/>
  <c r="B676" i="1"/>
  <c r="B682" i="1"/>
  <c r="B689" i="1"/>
  <c r="B701" i="1"/>
  <c r="B713" i="1"/>
  <c r="B719" i="1"/>
  <c r="B729" i="1"/>
  <c r="B739" i="1"/>
  <c r="B749" i="1"/>
  <c r="B761" i="1"/>
  <c r="B771" i="1"/>
  <c r="B782" i="1"/>
  <c r="B789" i="1"/>
  <c r="B791" i="1"/>
  <c r="B793" i="1"/>
  <c r="B800" i="1"/>
  <c r="B802" i="1"/>
  <c r="B804" i="1"/>
  <c r="B805" i="1"/>
  <c r="B806" i="1"/>
  <c r="B25" i="1"/>
  <c r="B26" i="1"/>
  <c r="B27" i="1"/>
  <c r="B6" i="1"/>
  <c r="B7" i="1"/>
  <c r="B8" i="1"/>
  <c r="B9" i="1"/>
  <c r="B10" i="1"/>
  <c r="B11" i="1"/>
  <c r="B12" i="1"/>
  <c r="B13" i="1"/>
  <c r="B14" i="1"/>
  <c r="B17" i="1"/>
  <c r="B18" i="1"/>
  <c r="B4" i="1"/>
  <c r="B781" i="1" l="1"/>
  <c r="B779" i="1"/>
  <c r="B777" i="1"/>
  <c r="B769" i="1"/>
  <c r="B762" i="1"/>
  <c r="B759" i="1"/>
  <c r="B758" i="1"/>
  <c r="B757" i="1"/>
  <c r="B747" i="1"/>
  <c r="B746" i="1"/>
  <c r="B738" i="1"/>
  <c r="B737" i="1"/>
  <c r="B736" i="1"/>
  <c r="B727" i="1"/>
  <c r="B726" i="1"/>
  <c r="B717" i="1"/>
  <c r="B700" i="1"/>
  <c r="B686" i="1"/>
  <c r="B685" i="1"/>
  <c r="B684" i="1"/>
  <c r="B673" i="1"/>
  <c r="B598" i="1"/>
  <c r="B464" i="1"/>
  <c r="B462" i="1"/>
  <c r="B433" i="1"/>
  <c r="B421" i="1"/>
  <c r="B416" i="1"/>
  <c r="B405" i="1"/>
  <c r="B394" i="1"/>
  <c r="B398" i="1"/>
  <c r="B378" i="1"/>
  <c r="B376" i="1"/>
  <c r="B369" i="1"/>
  <c r="B361" i="1"/>
  <c r="B334" i="1"/>
  <c r="B289" i="1"/>
  <c r="B282" i="1"/>
  <c r="B280" i="1"/>
  <c r="B273" i="1"/>
  <c r="B271" i="1"/>
  <c r="B264" i="1"/>
  <c r="B255" i="1"/>
  <c r="B250" i="1"/>
  <c r="B477" i="1"/>
  <c r="B541" i="1"/>
  <c r="B494" i="1"/>
  <c r="B555" i="1"/>
  <c r="B716" i="1"/>
  <c r="B718" i="1"/>
  <c r="B430" i="1"/>
  <c r="B698" i="1"/>
  <c r="B814" i="1"/>
  <c r="B813" i="1"/>
  <c r="B812" i="1"/>
  <c r="B810" i="1"/>
  <c r="B808" i="1"/>
  <c r="B809" i="1"/>
  <c r="B661" i="1"/>
  <c r="B660" i="1"/>
  <c r="B665" i="1"/>
  <c r="B21" i="1"/>
  <c r="B748" i="1"/>
  <c r="B468" i="1"/>
  <c r="B465" i="1"/>
  <c r="B442" i="1"/>
  <c r="B23" i="1"/>
  <c r="B796" i="1"/>
  <c r="B693" i="1"/>
  <c r="B694" i="1"/>
  <c r="B692" i="1"/>
  <c r="B695" i="1"/>
  <c r="B20" i="1"/>
  <c r="B794" i="1"/>
  <c r="B728" i="1"/>
  <c r="B710" i="1"/>
  <c r="B704" i="1"/>
  <c r="B504" i="1"/>
  <c r="B486" i="1"/>
  <c r="B705" i="1"/>
  <c r="B22" i="1"/>
  <c r="B786" i="1"/>
  <c r="B787" i="1"/>
  <c r="B785" i="1"/>
  <c r="B669" i="1"/>
  <c r="B634" i="1"/>
  <c r="B603" i="1"/>
  <c r="B766" i="1"/>
  <c r="B765" i="1"/>
  <c r="B767" i="1"/>
  <c r="B709" i="1"/>
  <c r="B770" i="1"/>
  <c r="B688" i="1"/>
  <c r="B668" i="1"/>
  <c r="B778" i="1"/>
  <c r="B699" i="1"/>
  <c r="B613" i="1"/>
  <c r="B572" i="1"/>
  <c r="B467" i="1"/>
  <c r="B425" i="1"/>
  <c r="B390" i="1"/>
  <c r="B352" i="1"/>
  <c r="B295" i="1"/>
  <c r="B774" i="1"/>
  <c r="B763" i="1"/>
  <c r="B752" i="1"/>
  <c r="B742" i="1"/>
  <c r="B732" i="1"/>
  <c r="B722" i="1"/>
  <c r="B712" i="1"/>
  <c r="B706" i="1"/>
  <c r="B679" i="1"/>
  <c r="B671" i="1"/>
  <c r="B610" i="1"/>
  <c r="B606" i="1"/>
  <c r="B602" i="1"/>
  <c r="B568" i="1"/>
  <c r="B559" i="1"/>
  <c r="B554" i="1"/>
  <c r="B470" i="1"/>
  <c r="B466" i="1"/>
  <c r="B459" i="1"/>
  <c r="B454" i="1"/>
  <c r="B450" i="1"/>
  <c r="B445" i="1"/>
  <c r="B441" i="1"/>
  <c r="B436" i="1"/>
  <c r="B418" i="1"/>
  <c r="B396" i="1"/>
  <c r="B381" i="1"/>
  <c r="B360" i="1"/>
  <c r="B350" i="1"/>
  <c r="B323" i="1"/>
  <c r="B310" i="1"/>
  <c r="B461" i="1"/>
  <c r="B449" i="1"/>
  <c r="B452" i="1"/>
  <c r="B453" i="1"/>
  <c r="B448" i="1"/>
  <c r="B443" i="1"/>
  <c r="B356" i="1"/>
  <c r="B327" i="1"/>
  <c r="B330" i="1"/>
  <c r="B328" i="1"/>
  <c r="B331" i="1"/>
  <c r="B326" i="1"/>
  <c r="B332" i="1"/>
  <c r="B305" i="1"/>
  <c r="B306" i="1"/>
  <c r="B304" i="1"/>
  <c r="B307" i="1"/>
  <c r="B302" i="1"/>
  <c r="B754" i="1"/>
  <c r="B744" i="1"/>
  <c r="B734" i="1"/>
  <c r="B724" i="1"/>
  <c r="B681" i="1"/>
  <c r="B612" i="1"/>
  <c r="B594" i="1"/>
  <c r="B570" i="1"/>
  <c r="B571" i="1"/>
  <c r="B566" i="1"/>
  <c r="B549" i="1"/>
  <c r="B551" i="1"/>
  <c r="B458" i="1"/>
  <c r="B444" i="1"/>
  <c r="B440" i="1"/>
  <c r="B424" i="1"/>
  <c r="B409" i="1"/>
  <c r="B413" i="1"/>
  <c r="B387" i="1"/>
  <c r="B372" i="1"/>
  <c r="B215" i="1"/>
  <c r="B191" i="1"/>
  <c r="B798" i="1"/>
  <c r="B795" i="1"/>
  <c r="B783" i="1"/>
  <c r="B773" i="1"/>
  <c r="B751" i="1"/>
  <c r="B741" i="1"/>
  <c r="B731" i="1"/>
  <c r="B721" i="1"/>
  <c r="B711" i="1"/>
  <c r="B690" i="1"/>
  <c r="B678" i="1"/>
  <c r="B670" i="1"/>
  <c r="B609" i="1"/>
  <c r="B601" i="1"/>
  <c r="B593" i="1"/>
  <c r="B567" i="1"/>
  <c r="B557" i="1"/>
  <c r="B558" i="1"/>
  <c r="B469" i="1"/>
  <c r="B422" i="1"/>
  <c r="B412" i="1"/>
  <c r="B605" i="1"/>
  <c r="B607" i="1"/>
  <c r="B573" i="1"/>
  <c r="B414" i="1"/>
  <c r="B403" i="1"/>
  <c r="B406" i="1"/>
  <c r="B401" i="1"/>
  <c r="B404" i="1"/>
  <c r="B400" i="1"/>
  <c r="B402" i="1"/>
  <c r="B385" i="1"/>
  <c r="B363" i="1"/>
  <c r="B345" i="1"/>
  <c r="B298" i="1"/>
  <c r="B61" i="1"/>
  <c r="B775" i="1"/>
  <c r="B753" i="1"/>
  <c r="B743" i="1"/>
  <c r="B733" i="1"/>
  <c r="B723" i="1"/>
  <c r="B707" i="1"/>
  <c r="B680" i="1"/>
  <c r="B672" i="1"/>
  <c r="B611" i="1"/>
  <c r="B597" i="1"/>
  <c r="B569" i="1"/>
  <c r="B460" i="1"/>
  <c r="B456" i="1"/>
  <c r="B451" i="1"/>
  <c r="B446" i="1"/>
  <c r="B427" i="1"/>
  <c r="B316" i="1"/>
  <c r="B313" i="1"/>
  <c r="B526" i="1"/>
  <c r="B457" i="1"/>
  <c r="B438" i="1"/>
  <c r="B429" i="1"/>
  <c r="B420" i="1"/>
  <c r="B411" i="1"/>
  <c r="B393" i="1"/>
  <c r="B384" i="1"/>
  <c r="B374" i="1"/>
  <c r="B365" i="1"/>
  <c r="B354" i="1"/>
  <c r="B348" i="1"/>
  <c r="B339" i="1"/>
  <c r="B336" i="1"/>
  <c r="B259" i="1"/>
  <c r="B173" i="1"/>
  <c r="B136" i="1"/>
  <c r="B435" i="1"/>
  <c r="B380" i="1"/>
  <c r="B351" i="1"/>
  <c r="B347" i="1"/>
  <c r="B344" i="1"/>
  <c r="B342" i="1"/>
  <c r="B329" i="1"/>
  <c r="B322" i="1"/>
  <c r="B315" i="1"/>
  <c r="B312" i="1"/>
  <c r="B308" i="1"/>
  <c r="B300" i="1"/>
  <c r="B297" i="1"/>
  <c r="B290" i="1"/>
  <c r="B276" i="1"/>
  <c r="B188" i="1"/>
  <c r="B432" i="1"/>
  <c r="B395" i="1"/>
  <c r="B386" i="1"/>
  <c r="B377" i="1"/>
  <c r="B368" i="1"/>
  <c r="B335" i="1"/>
  <c r="B294" i="1"/>
  <c r="B296" i="1"/>
  <c r="B286" i="1"/>
  <c r="B288" i="1"/>
  <c r="B292" i="1"/>
  <c r="B287" i="1"/>
  <c r="B267" i="1"/>
  <c r="B258" i="1"/>
  <c r="B97" i="1"/>
  <c r="B428" i="1"/>
  <c r="B426" i="1"/>
  <c r="B419" i="1"/>
  <c r="B417" i="1"/>
  <c r="B410" i="1"/>
  <c r="B408" i="1"/>
  <c r="B392" i="1"/>
  <c r="B389" i="1"/>
  <c r="B382" i="1"/>
  <c r="B373" i="1"/>
  <c r="B371" i="1"/>
  <c r="B364" i="1"/>
  <c r="B362" i="1"/>
  <c r="B353" i="1"/>
  <c r="B324" i="1"/>
  <c r="B319" i="1"/>
  <c r="B284" i="1"/>
  <c r="B266" i="1"/>
  <c r="B262" i="1"/>
  <c r="B233" i="1"/>
  <c r="B434" i="1"/>
  <c r="B397" i="1"/>
  <c r="B388" i="1"/>
  <c r="B379" i="1"/>
  <c r="B370" i="1"/>
  <c r="B346" i="1"/>
  <c r="B343" i="1"/>
  <c r="B321" i="1"/>
  <c r="B318" i="1"/>
  <c r="B275" i="1"/>
  <c r="B265" i="1"/>
  <c r="B268" i="1"/>
  <c r="B263" i="1"/>
  <c r="B257" i="1"/>
  <c r="B218" i="1"/>
  <c r="B100" i="1"/>
  <c r="B366" i="1"/>
  <c r="B355" i="1"/>
  <c r="B340" i="1"/>
  <c r="B337" i="1"/>
  <c r="B299" i="1"/>
  <c r="B291" i="1"/>
  <c r="B254" i="1"/>
  <c r="B185" i="1"/>
  <c r="B338" i="1"/>
  <c r="B311" i="1"/>
  <c r="B314" i="1"/>
  <c r="B303" i="1"/>
  <c r="B283" i="1"/>
  <c r="B278" i="1"/>
  <c r="B279" i="1"/>
  <c r="B281" i="1"/>
  <c r="B270" i="1"/>
  <c r="B274" i="1"/>
  <c r="B272" i="1"/>
  <c r="B260" i="1"/>
  <c r="B249" i="1"/>
  <c r="B248" i="1"/>
  <c r="B209" i="1"/>
  <c r="B91" i="1"/>
  <c r="B79" i="1"/>
  <c r="B170" i="1"/>
  <c r="B76" i="1"/>
  <c r="B127" i="1"/>
  <c r="B320" i="1"/>
  <c r="B256" i="1"/>
  <c r="B236" i="1"/>
  <c r="B164" i="1"/>
  <c r="B152" i="1"/>
  <c r="B82" i="1"/>
  <c r="B85" i="1"/>
  <c r="B133" i="1"/>
  <c r="B206" i="1"/>
  <c r="B182" i="1"/>
  <c r="B158" i="1"/>
  <c r="B106" i="1"/>
  <c r="B155" i="1"/>
  <c r="B109" i="1"/>
  <c r="B230" i="1" l="1"/>
  <c r="B167" i="1"/>
  <c r="B200" i="1"/>
  <c r="B73" i="1"/>
  <c r="B88" i="1"/>
  <c r="B121" i="1"/>
  <c r="B145" i="1"/>
  <c r="B176" i="1"/>
  <c r="B227" i="1"/>
  <c r="B124" i="1"/>
  <c r="B112" i="1"/>
  <c r="B149" i="1"/>
  <c r="B118" i="1"/>
  <c r="B115" i="1"/>
  <c r="B221" i="1"/>
  <c r="B797" i="1"/>
  <c r="B67" i="1"/>
  <c r="B179" i="1"/>
  <c r="B130" i="1"/>
  <c r="B142" i="1"/>
  <c r="B161" i="1"/>
  <c r="B139" i="1"/>
  <c r="B16" i="1"/>
  <c r="B203" i="1"/>
  <c r="B240" i="1"/>
  <c r="B94" i="1"/>
  <c r="B212" i="1"/>
  <c r="B64" i="1"/>
  <c r="B70" i="1"/>
  <c r="B197" i="1"/>
  <c r="B224" i="1"/>
  <c r="B195" i="1" l="1"/>
  <c r="B104" i="1"/>
  <c r="B150" i="1" l="1"/>
</calcChain>
</file>

<file path=xl/sharedStrings.xml><?xml version="1.0" encoding="utf-8"?>
<sst xmlns="http://schemas.openxmlformats.org/spreadsheetml/2006/main" count="84269" uniqueCount="6271">
  <si>
    <t>A. Leadership and Coordination</t>
  </si>
  <si>
    <t>B. Finance and Procurement</t>
  </si>
  <si>
    <t>C. Commodities</t>
  </si>
  <si>
    <t>D. Policy</t>
  </si>
  <si>
    <t>E. Supply Chain</t>
  </si>
  <si>
    <t>F. Quality</t>
  </si>
  <si>
    <t>G. Private Sector</t>
  </si>
  <si>
    <t>H. Impact of COVID-19 Pandemic</t>
  </si>
  <si>
    <t xml:space="preserve">Note: A limited number of countries were removed from the dataset pending data sharing approval. Data for those countries has been anonymized and contributes to aggregate "all country" results (therefore, numerators and denominators reflect the anonymously included data from those countries). 											                                                                                                                                  </t>
  </si>
  <si>
    <t>All Countries</t>
  </si>
  <si>
    <t>Numerator</t>
  </si>
  <si>
    <t>Denominator</t>
  </si>
  <si>
    <t>Angola</t>
  </si>
  <si>
    <t>Bangladesh</t>
  </si>
  <si>
    <t>Benin</t>
  </si>
  <si>
    <t>Botswana</t>
  </si>
  <si>
    <t>Burkina Faso</t>
  </si>
  <si>
    <t>Burundi</t>
  </si>
  <si>
    <t>Cape Verde</t>
  </si>
  <si>
    <t>Côte d'Ivoire</t>
  </si>
  <si>
    <t>Dominican Republic</t>
  </si>
  <si>
    <t>DRC</t>
  </si>
  <si>
    <t>El Salvador</t>
  </si>
  <si>
    <t>Ethiopia</t>
  </si>
  <si>
    <t>Ghana</t>
  </si>
  <si>
    <t>Guatemala</t>
  </si>
  <si>
    <t>Guinea</t>
  </si>
  <si>
    <t>Haiti</t>
  </si>
  <si>
    <t>Honduras</t>
  </si>
  <si>
    <t>Kenya</t>
  </si>
  <si>
    <t>Kyrgyz Republic</t>
  </si>
  <si>
    <t>Liberia</t>
  </si>
  <si>
    <t>Madagascar</t>
  </si>
  <si>
    <t>Malawi</t>
  </si>
  <si>
    <t>Mali</t>
  </si>
  <si>
    <t>Mauritania</t>
  </si>
  <si>
    <t>Mozambique</t>
  </si>
  <si>
    <t>Nepal</t>
  </si>
  <si>
    <t>Nigeria</t>
  </si>
  <si>
    <t>Pakistan</t>
  </si>
  <si>
    <t>Peru</t>
  </si>
  <si>
    <t>Philippines</t>
  </si>
  <si>
    <t>Rwanda</t>
  </si>
  <si>
    <t>Senegal</t>
  </si>
  <si>
    <t>Sierra Leone</t>
  </si>
  <si>
    <t>South Sudan</t>
  </si>
  <si>
    <t>Tanzania</t>
  </si>
  <si>
    <t>Togo</t>
  </si>
  <si>
    <t>Uganda</t>
  </si>
  <si>
    <t>Yemen</t>
  </si>
  <si>
    <t>Zambia</t>
  </si>
  <si>
    <t>Zimbabwe</t>
  </si>
  <si>
    <t xml:space="preserve">A1. Existence of a committee that works on contraceptive security									</t>
  </si>
  <si>
    <t>Yes</t>
  </si>
  <si>
    <t>No</t>
  </si>
  <si>
    <t>A2. Participation in CS Committee by sector</t>
  </si>
  <si>
    <t>Social marketing sector</t>
  </si>
  <si>
    <t>Not applicable</t>
  </si>
  <si>
    <t>Don't know</t>
  </si>
  <si>
    <t>NGO sector</t>
  </si>
  <si>
    <t>Commercial sector</t>
  </si>
  <si>
    <t>Donor sector</t>
  </si>
  <si>
    <t>UN agencies</t>
  </si>
  <si>
    <t>Ministry of Health</t>
  </si>
  <si>
    <t>Central Medical Store/Central Warehouse</t>
  </si>
  <si>
    <t>Ministry of Finance/Ministry of Planning</t>
  </si>
  <si>
    <t>Ministry of Planning</t>
  </si>
  <si>
    <t>Neither</t>
  </si>
  <si>
    <t>Ministry of Finance</t>
  </si>
  <si>
    <t>Both</t>
  </si>
  <si>
    <t>Other entities</t>
  </si>
  <si>
    <t>Number of sectors that participate in CS committees</t>
  </si>
  <si>
    <t>Countries where 6 or more of the 9 sectors participate in the CS committee</t>
  </si>
  <si>
    <t xml:space="preserve">A3. Legal or administrative status of CS committees </t>
  </si>
  <si>
    <t>Committee has a formal written terms of reference</t>
  </si>
  <si>
    <t xml:space="preserve">A4. Frequency of CS committee meetings in the past year						</t>
  </si>
  <si>
    <t>0 times</t>
  </si>
  <si>
    <t>-</t>
  </si>
  <si>
    <t>1 time</t>
  </si>
  <si>
    <t>2-3 times</t>
  </si>
  <si>
    <t>4 or more times</t>
  </si>
  <si>
    <t>A5. CS committee activity</t>
  </si>
  <si>
    <t>Existence of CS committee</t>
  </si>
  <si>
    <t xml:space="preserve">Committee developed policies, procedures, recommendations, and/or action plans </t>
  </si>
  <si>
    <t>Committee adhered to policies and procedures, or implemented its action plans</t>
  </si>
  <si>
    <t xml:space="preserve">B1.Tracking government financial flows for FP commodities </t>
  </si>
  <si>
    <t>Government budget line exists</t>
  </si>
  <si>
    <t>Government funds allocated</t>
  </si>
  <si>
    <t>Government funds spent</t>
  </si>
  <si>
    <t>B1a. Is there a funding gap?</t>
  </si>
  <si>
    <t>Funding gap</t>
  </si>
  <si>
    <t>No funding gap</t>
  </si>
  <si>
    <t>N/A</t>
  </si>
  <si>
    <t>B2. Funding for contraceptives by source ($)</t>
  </si>
  <si>
    <t xml:space="preserve">Internal government funding </t>
  </si>
  <si>
    <t xml:space="preserve">Other government funding </t>
  </si>
  <si>
    <t>All government funding</t>
  </si>
  <si>
    <t>USAID</t>
  </si>
  <si>
    <t>UN</t>
  </si>
  <si>
    <t>Global Fund</t>
  </si>
  <si>
    <t>Other bilateral</t>
  </si>
  <si>
    <t>Other donations</t>
  </si>
  <si>
    <t>All donations</t>
  </si>
  <si>
    <t>Total Expenditures</t>
  </si>
  <si>
    <t>B2a. Funding for contraceptives by source (%)</t>
  </si>
  <si>
    <t>Contraceptive forecast amount (USD)</t>
  </si>
  <si>
    <t>B3. Percent of demand for contraceptives met by all funding sources combined (based on USD forecast and spending)</t>
  </si>
  <si>
    <t>B4. Percent of forecasted need for contraceptives met by internally generated government funds</t>
  </si>
  <si>
    <t>C1. Method Mix by Sector</t>
  </si>
  <si>
    <t>Commercial Sector</t>
  </si>
  <si>
    <t>Combined oral contraceptives</t>
  </si>
  <si>
    <t>Required formal written policy</t>
  </si>
  <si>
    <t>Procured/Distributed Last 12 months</t>
  </si>
  <si>
    <t xml:space="preserve">Progestin-only pills </t>
  </si>
  <si>
    <t>Injectables</t>
  </si>
  <si>
    <t>Contraceptive Implants</t>
  </si>
  <si>
    <t>Intrauterine devices</t>
  </si>
  <si>
    <t>Male condoms</t>
  </si>
  <si>
    <t>Female condoms</t>
  </si>
  <si>
    <t>Emergency contraceptive pills</t>
  </si>
  <si>
    <t>Vasectomy</t>
  </si>
  <si>
    <t>Tubal ligation</t>
  </si>
  <si>
    <t>Contraceptive patches</t>
  </si>
  <si>
    <t xml:space="preserve">Vaginal contraceptive rings </t>
  </si>
  <si>
    <t xml:space="preserve">Calendar-based awareness methods </t>
  </si>
  <si>
    <t>Other methods</t>
  </si>
  <si>
    <t>Number of methods offered in the commercial sector</t>
  </si>
  <si>
    <t>Are the five most common methods offered in the commercial sector? (Male condoms, Combined oral contraceptives, Injectables, Intrauterine devices, Contraceptive Implants)</t>
  </si>
  <si>
    <t>Public Sector</t>
  </si>
  <si>
    <t>Number of methods offered in the public sector</t>
  </si>
  <si>
    <t>Are the five most common methods offered in the public sector? (Male condoms, Combined oral contraceptives, Injectables, Intrauterine devices, Contraceptive Implants)</t>
  </si>
  <si>
    <t>Are at least 8 methods offered in the public sector?</t>
  </si>
  <si>
    <t>NGO Sector</t>
  </si>
  <si>
    <t>Number of methods offered in the NGO sector</t>
  </si>
  <si>
    <t xml:space="preserve">Are the five most common methods offered in the NGO sector? (Male condoms, Combined oral contraceptives, Injectables, Intrauterine devices, Contraceptive Implants) </t>
  </si>
  <si>
    <t>Social Marketing Sector</t>
  </si>
  <si>
    <t>Number of methods offered in the social marketing sector</t>
  </si>
  <si>
    <t>Are the five most common methods offered in the social marketing sector? (Male condoms, Combined oral contraceptives, Injectables, Intrauterine devices, Contraceptive Implants)</t>
  </si>
  <si>
    <t>Average number of methods offered across all sectors</t>
  </si>
  <si>
    <t>D1.Policies that hinder/enable private sector provision of contraceptives</t>
  </si>
  <si>
    <t>Hinder</t>
  </si>
  <si>
    <t>Enable</t>
  </si>
  <si>
    <t>D1.a. Is there a national strategy that includes objectives for contraceptive security?</t>
  </si>
  <si>
    <t>D1.b. Evidence of implementation of the contraceptive security strategy?</t>
  </si>
  <si>
    <t>High level of implementation</t>
  </si>
  <si>
    <t>Some implementation</t>
  </si>
  <si>
    <t>Minimal or no implementation</t>
  </si>
  <si>
    <t xml:space="preserve">D2. Lowest provider allowed to sell/dispense contraceptive methods </t>
  </si>
  <si>
    <t>Combined oral contraceptives (Public sector)</t>
  </si>
  <si>
    <t>Community health worker</t>
  </si>
  <si>
    <t>Auxiliary nurse</t>
  </si>
  <si>
    <t>Auxiliary nurse midwife</t>
  </si>
  <si>
    <t>Nurse</t>
  </si>
  <si>
    <t>Pharmacist</t>
  </si>
  <si>
    <t>Clinical officer</t>
  </si>
  <si>
    <t>Doctor</t>
  </si>
  <si>
    <t>Progestin-only pills (Public sector)</t>
  </si>
  <si>
    <t>Injectables (DMPA 104mg subcutaneous) (Public sector)</t>
  </si>
  <si>
    <t>Injectables (DMPA 150mg intramuscular) (Public sector)</t>
  </si>
  <si>
    <t>Contraceptive Implants (Public sector)</t>
  </si>
  <si>
    <t xml:space="preserve"> Intrauterine devices (Public sector)</t>
  </si>
  <si>
    <t>Male condoms (Public sector)</t>
  </si>
  <si>
    <t>Female condoms (Public sector)</t>
  </si>
  <si>
    <t>Emergency contraceptive pills (Public sector)</t>
  </si>
  <si>
    <t>Vasectomy (Public sector)</t>
  </si>
  <si>
    <t>Tubal ligation (Public sector)</t>
  </si>
  <si>
    <t>Vaginal Contraceptive Rings  (Public sector)</t>
  </si>
  <si>
    <t>Calendar-based awareness methods (Public sector)</t>
  </si>
  <si>
    <t>Private Sector</t>
  </si>
  <si>
    <t>Combined oral contraceptives (Private sector)</t>
  </si>
  <si>
    <t>Progestin-only pills (Private sector)</t>
  </si>
  <si>
    <t>Injectables (DMPA 104mg subcutaneous) (Private sector)</t>
  </si>
  <si>
    <t>Injectables (DMPA 150mg subcutaneous) (Private sector)</t>
  </si>
  <si>
    <t>Contraceptive Implants (Private sector)</t>
  </si>
  <si>
    <t>Intrauterine devices (Private sector)</t>
  </si>
  <si>
    <t>Male condoms (Private sector)</t>
  </si>
  <si>
    <t>Female condoms (Private sector)</t>
  </si>
  <si>
    <t>Emergency contraceptive pills (Private sector)</t>
  </si>
  <si>
    <t>Vasectomy (Private sector)</t>
  </si>
  <si>
    <t>Tubal ligation (Private sector)</t>
  </si>
  <si>
    <t>Contraceptive Patches (Private sector)</t>
  </si>
  <si>
    <t>Vaginal Contraceptive Rings  (Private sector)</t>
  </si>
  <si>
    <t>Calendar-based awareness methods (Private sector)</t>
  </si>
  <si>
    <t>D3. Laws/regulations/policies that increase or decrease access to FP services among sub-populations</t>
  </si>
  <si>
    <t>D3a. Increase access</t>
  </si>
  <si>
    <t>Unmarried youth (ages 15-19)</t>
  </si>
  <si>
    <t>Married youth (ages 15-19)</t>
  </si>
  <si>
    <t>Unmarried youth (ages 20-24)</t>
  </si>
  <si>
    <t>Married youth (ages 20-24)</t>
  </si>
  <si>
    <t>Rural population</t>
  </si>
  <si>
    <t>Populations in disadvantaged sub-regions (i.e. certain geographic areas)</t>
  </si>
  <si>
    <t>Populations with lower educational attainment</t>
  </si>
  <si>
    <t>Lower income populations</t>
  </si>
  <si>
    <t xml:space="preserve">Disabled </t>
  </si>
  <si>
    <t>Minority populations (e.g. ethnic or religious groups)</t>
  </si>
  <si>
    <t>Other (e.g. migrants, internally displaced populations)</t>
  </si>
  <si>
    <t>D3b. Decrease access</t>
  </si>
  <si>
    <t>D4. Operational/cultural practices that increase or decrease access to FP services among sub-populations</t>
  </si>
  <si>
    <t>D4a. Increase access</t>
  </si>
  <si>
    <t>D4b. Decrease access</t>
  </si>
  <si>
    <t xml:space="preserve">D5. Countries where FP commodities are subject to duties </t>
  </si>
  <si>
    <t>Public sector</t>
  </si>
  <si>
    <t>Unknown</t>
  </si>
  <si>
    <t>Any sector</t>
  </si>
  <si>
    <t xml:space="preserve">D6. Fees charged for public sector family planning clients </t>
  </si>
  <si>
    <t>Services</t>
  </si>
  <si>
    <t>Commodities</t>
  </si>
  <si>
    <t>D6.a. If fees are charged, there exemptions for people who cannot afford to pay</t>
  </si>
  <si>
    <t>Don't Know</t>
  </si>
  <si>
    <t xml:space="preserve">D7. Government health insurance covers public sector FP fees 										</t>
  </si>
  <si>
    <t xml:space="preserve">D8. Methods included in the national essential medicines list (NEML)										</t>
  </si>
  <si>
    <t>Contraceptive implants</t>
  </si>
  <si>
    <t>Copper-bearing IUDs</t>
  </si>
  <si>
    <t>Hormone-releasing IUDs</t>
  </si>
  <si>
    <t>Other contraceptives</t>
  </si>
  <si>
    <t>Number of FP methods on the NEML</t>
  </si>
  <si>
    <t xml:space="preserve">D9. Promotion of family planning by channel </t>
  </si>
  <si>
    <t>D9a. Social Marketing</t>
  </si>
  <si>
    <t>Extensive</t>
  </si>
  <si>
    <t xml:space="preserve">Some </t>
  </si>
  <si>
    <t>None</t>
  </si>
  <si>
    <t>D9b. Mass Media</t>
  </si>
  <si>
    <t>D9c. Mobile phone outreach/education</t>
  </si>
  <si>
    <t>D9d. Community mobilization/engagement</t>
  </si>
  <si>
    <t>Other (yes/no)</t>
  </si>
  <si>
    <t xml:space="preserve">D10. Approximate percentage of public sector FP providers trained in implant and IUD insertion and removal 										</t>
  </si>
  <si>
    <t>81-100%</t>
  </si>
  <si>
    <t>71-80%</t>
  </si>
  <si>
    <t>61-70%</t>
  </si>
  <si>
    <t>51-60%</t>
  </si>
  <si>
    <t>41-50%</t>
  </si>
  <si>
    <t>31-40%</t>
  </si>
  <si>
    <t>21-30%</t>
  </si>
  <si>
    <t>11-20%</t>
  </si>
  <si>
    <t>1-10%</t>
  </si>
  <si>
    <t>D11. Family Planning 2030 Commitments</t>
  </si>
  <si>
    <t>Made an FP2030 commitment </t>
  </si>
  <si>
    <t>Planned FP2030 commitment </t>
  </si>
  <si>
    <t>Not Applicable</t>
  </si>
  <si>
    <t>Improving domestic financing for contraceptives </t>
  </si>
  <si>
    <t>Increasing affordability of contraceptives for clients </t>
  </si>
  <si>
    <t>Improving access to or availability of contraceptives </t>
  </si>
  <si>
    <t>D12. Global Financing Facility (GFF) partnership areas</t>
  </si>
  <si>
    <t>GFF partner countries</t>
  </si>
  <si>
    <t xml:space="preserve">Inclusion of provisions for FP </t>
  </si>
  <si>
    <t xml:space="preserve">Inclusion of procurement provisions for contraceptives </t>
  </si>
  <si>
    <t>Inclusion of provisions for supply chain management</t>
  </si>
  <si>
    <t xml:space="preserve">Technical assistance for transition to domestic financing of contraceptives </t>
  </si>
  <si>
    <t>E1. Existence of an LMIS that includes contraceptives</t>
  </si>
  <si>
    <t>E1a. LMIS captures stock data at the SDP level</t>
  </si>
  <si>
    <t>Not applicable (no LMIS)</t>
  </si>
  <si>
    <t>E1b. LMIS coverage by sector</t>
  </si>
  <si>
    <t>All facilities included</t>
  </si>
  <si>
    <t>Some facilities included</t>
  </si>
  <si>
    <t>No facilities included</t>
  </si>
  <si>
    <t>E2. How is LMIS data collected at the facility level?</t>
  </si>
  <si>
    <t>All electronic </t>
  </si>
  <si>
    <t>Most electronic </t>
  </si>
  <si>
    <t>Some electronic </t>
  </si>
  <si>
    <t>Few electronic </t>
  </si>
  <si>
    <t>No electronic </t>
  </si>
  <si>
    <t>E3a. Central Level Stockout Rates</t>
  </si>
  <si>
    <t>Central stockout rates of combined oral contraceptives</t>
  </si>
  <si>
    <t>Levonorgestrel/Ethinyl Estradiol 150/30 mcg +Fe 75mg</t>
  </si>
  <si>
    <t>Levonorgestrel/Ethinyl Estradiol 150/30 mcg</t>
  </si>
  <si>
    <t>Central stockout rates of progestin-only pills</t>
  </si>
  <si>
    <t>Central stockout rates of injectable contraceptives</t>
  </si>
  <si>
    <t>DMPA 104mg subcutaneous</t>
  </si>
  <si>
    <t>DMPA 150mg intramuscular</t>
  </si>
  <si>
    <t>Norethisterone enanthate</t>
  </si>
  <si>
    <t xml:space="preserve">Central stockout rates of contraceptive implants </t>
  </si>
  <si>
    <t>Levonorgestrel 75mg/rod, 2 rod implant</t>
  </si>
  <si>
    <t>Etonogestrel 68mg/rod, 1 rod implant</t>
  </si>
  <si>
    <t>Central stockout rates of copper-bearing intrauterine devices</t>
  </si>
  <si>
    <t>Central stockout rates of Hormone-releasing intrauterine devices (IUDs)</t>
  </si>
  <si>
    <t>Central stockout rates of male condoms</t>
  </si>
  <si>
    <t>Central stockout rates of female condoms</t>
  </si>
  <si>
    <t>Central stockout rates of emergency oral contraceptives</t>
  </si>
  <si>
    <t>Levonorgestrel 0.75mg, 2 tablets</t>
  </si>
  <si>
    <t>Levonorgestrel 1.5mg, 1 tablet</t>
  </si>
  <si>
    <t>Central stockout rates of calendar-based awareness methods (e.g. CycleBeads)</t>
  </si>
  <si>
    <t>Countries with no central level stockouts of any (key) contraceptive commodity</t>
  </si>
  <si>
    <t>Countries with no central level stockouts of any contraceptive commodity</t>
  </si>
  <si>
    <t>E3b. Service Delivery Point Level Stockout Rates</t>
  </si>
  <si>
    <t>Service delivery point stockout rates of combined oral contraceptives</t>
  </si>
  <si>
    <t>SDP stockout rates of progestin-only pills</t>
  </si>
  <si>
    <t>Service delivery point stockout rates of injectable contraceptives</t>
  </si>
  <si>
    <t xml:space="preserve">Service delivery point stockout rates of contraceptive implants </t>
  </si>
  <si>
    <t>Service delivery point stockout rates of copper-bearing intrauterine devices</t>
  </si>
  <si>
    <t>Service delivery point stockout rates of Hormone-releasing intrauterine devices (IUDs)</t>
  </si>
  <si>
    <t>Service delivery point stockout rates of male condoms</t>
  </si>
  <si>
    <t>SDP stockout rates of female condoms</t>
  </si>
  <si>
    <t>SDP stockout rates of emergency oral contraceptives</t>
  </si>
  <si>
    <t>SDP stockout rates of calendar-based awareness methods (e.g. CycleBeads)</t>
  </si>
  <si>
    <t>Countries with no SDP level stockouts of any (key) contraceptive commodity</t>
  </si>
  <si>
    <t>Countries with no SDP level stockouts of any contraceptive commodity</t>
  </si>
  <si>
    <t>E4. Locations of government-financed procurement</t>
  </si>
  <si>
    <t>Central</t>
  </si>
  <si>
    <t>Intermediate (regional, district)</t>
  </si>
  <si>
    <t>Service delivery point level</t>
  </si>
  <si>
    <t>E5. Supplier delivery points of government-procured contraceptives</t>
  </si>
  <si>
    <t>Direct to service delivery points</t>
  </si>
  <si>
    <t>Other</t>
  </si>
  <si>
    <t>E6. Frequency of forecast updates</t>
  </si>
  <si>
    <t>Monthly</t>
  </si>
  <si>
    <t>Quarterly</t>
  </si>
  <si>
    <t>Bi-annually (twice a year)</t>
  </si>
  <si>
    <t>Annually</t>
  </si>
  <si>
    <t xml:space="preserve">F1. Registration requirement for contraceptives  </t>
  </si>
  <si>
    <t>F2. Drug registration requirements strictly adhered to</t>
  </si>
  <si>
    <t xml:space="preserve">F3. Average lead time for registration of contraceptive products </t>
  </si>
  <si>
    <t>Less than 6 months</t>
  </si>
  <si>
    <t>6 months to under 1 year</t>
  </si>
  <si>
    <t>1 year to 18 months</t>
  </si>
  <si>
    <t>More than 18 months</t>
  </si>
  <si>
    <t xml:space="preserve">F4. Requirement to test contraceptives at the national quality control laboratory </t>
  </si>
  <si>
    <t>Don’t know</t>
  </si>
  <si>
    <t>F4a. Extent to which contraceptives, excluding condoms, were tested by the NQCL post-shipment in the past year</t>
  </si>
  <si>
    <t>Most were tested</t>
  </si>
  <si>
    <t>Some were tested</t>
  </si>
  <si>
    <t>None were tested</t>
  </si>
  <si>
    <t>F4b. Extent to which condoms were tested by the NQCL post-shipment in the past year</t>
  </si>
  <si>
    <t xml:space="preserve">F5. National quality control laboratory ISO 17025 certified/accredited and/or WHO-prequalified </t>
  </si>
  <si>
    <t>Both ISO certified and WHO-PQ</t>
  </si>
  <si>
    <t>ISO certified only</t>
  </si>
  <si>
    <t>WHO-prequalified only</t>
  </si>
  <si>
    <t>Neither WHO-PQ nor ISO certified</t>
  </si>
  <si>
    <t xml:space="preserve">F6. National Medical Regulatory Authority conducts field surveillance monitoring to identify SF (substandard and falsified) contraceptives  </t>
  </si>
  <si>
    <t>F6a. If yes, to what extent were regulatory enforcement actions taken following field surveillance of contraceptives?</t>
  </si>
  <si>
    <t>Extensive enforcement actions taken</t>
  </si>
  <si>
    <t>Some enforcement actions taken</t>
  </si>
  <si>
    <t>Limited enforcement actions taken</t>
  </si>
  <si>
    <t>No enforcement actions taken</t>
  </si>
  <si>
    <t>G1. Number of wholesalers registered in the country to distribute FP commodities</t>
  </si>
  <si>
    <t>More than 3</t>
  </si>
  <si>
    <t>2-3</t>
  </si>
  <si>
    <t>G2. Approximate proportion of wholesalers reporting to the government on their FP commodity sales and FP services</t>
  </si>
  <si>
    <t>76-100%</t>
  </si>
  <si>
    <t>51-75%</t>
  </si>
  <si>
    <t>26-50%</t>
  </si>
  <si>
    <t>0-25%</t>
  </si>
  <si>
    <t xml:space="preserve">G2a. Wholesalers required to report to the government their sales and services											</t>
  </si>
  <si>
    <t>G3. Any WHO-Prequalified and/or stringent regulatory authority (SRA)-approved products registered for distribution in the country</t>
  </si>
  <si>
    <t>Both WHO-PQ and SRA</t>
  </si>
  <si>
    <t>SRA-approved</t>
  </si>
  <si>
    <t>WHO-prequalified</t>
  </si>
  <si>
    <t>No SRA or WHO-PQ products registered</t>
  </si>
  <si>
    <t>Progestin-only pills</t>
  </si>
  <si>
    <t xml:space="preserve">Emergency contraceptives </t>
  </si>
  <si>
    <t>G3b. Number of in-country local manufacturers that produce the FP method</t>
  </si>
  <si>
    <t>2 or more</t>
  </si>
  <si>
    <t>Emergency contraceptives</t>
  </si>
  <si>
    <t>G4. Joint ventures between multinational pharmaceutical companies and local contraceptive manufacturers</t>
  </si>
  <si>
    <t xml:space="preserve">G5. PPPs established/brokered in past two years to expand private sector FP products/services </t>
  </si>
  <si>
    <t>G6. FP/RH private sector engagement (PSE) plan developed by government and extent of implementation</t>
  </si>
  <si>
    <t>Is there a PSE in place with FP/RH?</t>
  </si>
  <si>
    <t>Yes (PSE plan with FP/RH component)</t>
  </si>
  <si>
    <t>No PSE plan started/developed</t>
  </si>
  <si>
    <t>Yes PSE plan but no FP/RH component</t>
  </si>
  <si>
    <t>To what extent has the plan been implemented?</t>
  </si>
  <si>
    <t>Most actions being implemented</t>
  </si>
  <si>
    <t>Some actions being implemented</t>
  </si>
  <si>
    <t>Few actions being implemented</t>
  </si>
  <si>
    <t>No actions being implemented</t>
  </si>
  <si>
    <t>No PSE plan (or without FP/RH component)</t>
  </si>
  <si>
    <t>Among countries with a PSE plan in place, those with any FP/RH actions being implemented</t>
  </si>
  <si>
    <t>H1. Emergency preparedness plan in place for pandemics (that includes impact on FP)</t>
  </si>
  <si>
    <t>H2. Emergency preparedness plan in place for other types of emergencies (that would impact on FP)</t>
  </si>
  <si>
    <t>H2a. FP/RH supplies prepositioned for emergencies</t>
  </si>
  <si>
    <t>H3. Impact of the COVID-19 pandemic on frequency of CS committee meetings in the most recent fiscal year?</t>
  </si>
  <si>
    <t>Prevented ability to meet</t>
  </si>
  <si>
    <t>Reduced frequency of meetings</t>
  </si>
  <si>
    <t>No impact</t>
  </si>
  <si>
    <t>H4. Impact of the COVID-19 pandemic on the approved budget line for contraceptives duringthe current fiscal year?</t>
  </si>
  <si>
    <t>All/most of budget shifted to COVID-19 response</t>
  </si>
  <si>
    <t>Some of budget shifted</t>
  </si>
  <si>
    <t>None of budget shifted (no impact)</t>
  </si>
  <si>
    <t xml:space="preserve">H5. Impact of the COVID-19 pandemic on the amount of government spending for contraceptives </t>
  </si>
  <si>
    <t>High impact</t>
  </si>
  <si>
    <t>Medium impact</t>
  </si>
  <si>
    <t>Low impact</t>
  </si>
  <si>
    <t>Contraceptive Security (CS) Indicators Survey, 2023</t>
  </si>
  <si>
    <t>Country:</t>
  </si>
  <si>
    <t>(Select from drop-down menu)</t>
  </si>
  <si>
    <t>The CS Indicators are presented in the following sections:
               A. Leadership &amp; Coordination               B. Finance &amp; Procurement               C. Commodities               D. Policies               E. Supply chain               F. Quality               G. Private Sector          H. Impact of COVID-19 Pandemic</t>
  </si>
  <si>
    <t xml:space="preserve">Instructions:
-  Please indicate your answers in the yellow and white spaces. Most questions contain dropdown lists for your selection. Yellow cells denote required responses.
-  Please select from the dropdown lists in columns O and P to indicate the main and, if applicable, additional data sources used.
-  To help keep track of survey completion, response cells highlighted in yellow will change back to white once the response has been selected or filled in. 
-  Dependent questions may be grayed out based on an earlier response.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Data Collection and Usage Manual provides detailed definitions of the indicators and guidance on data sources and collection methods.
Please do not hesitate to contact cs_survey@ghsc-psm.org with any questions. Thank you for completing this survey.
</t>
  </si>
  <si>
    <r>
      <rPr>
        <b/>
        <i/>
        <sz val="12"/>
        <rFont val="Arial"/>
        <family val="2"/>
      </rPr>
      <t>Interviewer:</t>
    </r>
    <r>
      <rPr>
        <i/>
        <sz val="12"/>
        <rFont val="Arial"/>
        <family val="2"/>
      </rPr>
      <t xml:space="preserve"> </t>
    </r>
    <r>
      <rPr>
        <i/>
        <sz val="12"/>
        <color rgb="FFFF0000"/>
        <rFont val="Arial"/>
        <family val="2"/>
      </rPr>
      <t>Read the following statement to the Ministry of Health representative with authority to provide agreement.</t>
    </r>
    <r>
      <rPr>
        <i/>
        <sz val="12"/>
        <rFont val="Arial"/>
        <family val="2"/>
      </rPr>
      <t xml:space="preserve">
</t>
    </r>
    <r>
      <rPr>
        <sz val="12"/>
        <rFont val="Arial"/>
        <family val="2"/>
      </rPr>
      <t>This full survey will be published on the GHSC-PSM website (https://www.ghsupplychain.org/), and will be aggregated and summarized along with the surveys of other countries and published as an Excel database, narrative report, and interactive dashboard. In accordance with USAID policies, these data may be used in other research venues for the purpose of building the global evidence base for family planning programming. 
This survey has been conducted since 2010 with more than 50 countries participating. The information collected is used to share and assess family planning policies and best practices.</t>
    </r>
  </si>
  <si>
    <r>
      <rPr>
        <b/>
        <u/>
        <sz val="12"/>
        <color rgb="FFFF0000"/>
        <rFont val="Arial"/>
        <family val="2"/>
      </rPr>
      <t>Before proceeding with data collection:</t>
    </r>
    <r>
      <rPr>
        <sz val="12"/>
        <rFont val="Arial"/>
        <family val="2"/>
      </rPr>
      <t xml:space="preserve">
Select an option from the drop-down menu to the left to confirm if a 
representative of the Ministry of Health has agreed to this statement.</t>
    </r>
  </si>
  <si>
    <t>Main Data Source Used</t>
  </si>
  <si>
    <r>
      <t xml:space="preserve">Additional or Alternative Data Source Used 
</t>
    </r>
    <r>
      <rPr>
        <sz val="10"/>
        <rFont val="Arial"/>
        <family val="2"/>
      </rPr>
      <t>(if applicable)</t>
    </r>
  </si>
  <si>
    <r>
      <t xml:space="preserve">A1.
</t>
    </r>
    <r>
      <rPr>
        <i/>
        <sz val="11"/>
        <color theme="1"/>
        <rFont val="Arial"/>
        <family val="2"/>
      </rPr>
      <t/>
    </r>
  </si>
  <si>
    <r>
      <t>Is there a national committee that works on contraceptive security? 
C</t>
    </r>
    <r>
      <rPr>
        <sz val="10"/>
        <rFont val="Arial"/>
        <family val="2"/>
      </rPr>
      <t xml:space="preserve">ommittees can range from advisory committees to those responsible for decision-making on supply management or other policies, and they </t>
    </r>
    <r>
      <rPr>
        <u/>
        <sz val="10"/>
        <rFont val="Arial"/>
        <family val="2"/>
      </rPr>
      <t>do not</t>
    </r>
    <r>
      <rPr>
        <sz val="10"/>
        <rFont val="Arial"/>
        <family val="2"/>
      </rPr>
      <t xml:space="preserve"> need to have formal legal or administrative status to be considered a committee for this survey. Also, a committee should have some aspect of contraceptive security as part of its Terms of Reference, even if it is known by a different name, for example: Family Planning, Reproductive Health, Maternal Mortality, Essential Medicine Committee, etc.</t>
    </r>
  </si>
  <si>
    <t xml:space="preserve">Comments: </t>
  </si>
  <si>
    <t xml:space="preserve">     IF NO, SKIP TO SECTION B.</t>
  </si>
  <si>
    <t>a.</t>
  </si>
  <si>
    <t>What is the name of the committee?</t>
  </si>
  <si>
    <t>A2.</t>
  </si>
  <si>
    <t>Are the following organizations represented on the committee?</t>
  </si>
  <si>
    <t>(Y/N 
dropdown)</t>
  </si>
  <si>
    <r>
      <t>Social marketing,</t>
    </r>
    <r>
      <rPr>
        <sz val="11"/>
        <rFont val="Arial"/>
        <family val="2"/>
      </rPr>
      <t xml:space="preserve"> (</t>
    </r>
    <r>
      <rPr>
        <i/>
        <sz val="11"/>
        <rFont val="Arial"/>
        <family val="2"/>
      </rPr>
      <t>for example: PSI, DKT, SFH, etc.)</t>
    </r>
  </si>
  <si>
    <t>If yes, specify name(s) of organizations:</t>
  </si>
  <si>
    <t>b.</t>
  </si>
  <si>
    <r>
      <t xml:space="preserve">NGOs 
</t>
    </r>
    <r>
      <rPr>
        <i/>
        <sz val="10"/>
        <rFont val="Arial"/>
        <family val="2"/>
      </rPr>
      <t>(for example: service delivery, advocacy, Planned Parenthood affiliate, Marie Stopes affiliate, faith-based organizations, etc.)</t>
    </r>
  </si>
  <si>
    <t>c.</t>
  </si>
  <si>
    <r>
      <t>Commercial sector</t>
    </r>
    <r>
      <rPr>
        <sz val="11"/>
        <rFont val="Arial"/>
        <family val="2"/>
      </rPr>
      <t xml:space="preserve"> 
</t>
    </r>
    <r>
      <rPr>
        <i/>
        <sz val="10"/>
        <rFont val="Arial"/>
        <family val="2"/>
      </rPr>
      <t>(for example: wholesalers, distributors, pharmacy associations, manufacturers, etc.)</t>
    </r>
  </si>
  <si>
    <t>d.</t>
  </si>
  <si>
    <t>Donors</t>
  </si>
  <si>
    <t>If yes, specify name(s) of donors:</t>
  </si>
  <si>
    <t>e.</t>
  </si>
  <si>
    <t>If yes, specify name(s) of agencies:</t>
  </si>
  <si>
    <t>f.</t>
  </si>
  <si>
    <r>
      <t xml:space="preserve">Ministry of Health 
</t>
    </r>
    <r>
      <rPr>
        <i/>
        <sz val="10"/>
        <rFont val="Arial"/>
        <family val="2"/>
      </rPr>
      <t>(for example: logistics, reproductive health, family planning, maternal and child health, HIV/AIDS, pharmacy units, MOH department of finance, etc.)</t>
    </r>
  </si>
  <si>
    <t>If yes, specify name(s) of units:</t>
  </si>
  <si>
    <t>g.</t>
  </si>
  <si>
    <t>Central Medical Store or Central Warehouse</t>
  </si>
  <si>
    <t>If yes, specify:</t>
  </si>
  <si>
    <t>h.</t>
  </si>
  <si>
    <t xml:space="preserve">Ministry of Finance or Ministry of Planning </t>
  </si>
  <si>
    <t>i.</t>
  </si>
  <si>
    <r>
      <t xml:space="preserve">Other </t>
    </r>
    <r>
      <rPr>
        <i/>
        <sz val="10"/>
        <rFont val="Arial"/>
        <family val="2"/>
      </rPr>
      <t>(for example: professional associations, educational institutions, civil society)</t>
    </r>
  </si>
  <si>
    <t>A3.</t>
  </si>
  <si>
    <t>Does the committee have formal legal or administrative status?</t>
  </si>
  <si>
    <t>Please describe the key functions and role of the committee</t>
  </si>
  <si>
    <t>A4.</t>
  </si>
  <si>
    <t>Does the committee have formal written terms of reference?</t>
  </si>
  <si>
    <t>A5.</t>
  </si>
  <si>
    <t>How many times did the committee meet during the last year?</t>
  </si>
  <si>
    <t>A6.</t>
  </si>
  <si>
    <t xml:space="preserve">Has the committee developed or started development on any policies, procedures, recommendations, and/or action plans in the last year?         </t>
  </si>
  <si>
    <t>If yes, is there evidence that the committee has adhered to its policies and procedures, implemented its action plans, and/or followed up on and addressed issues raised at previous meetings?</t>
  </si>
  <si>
    <t>B1.</t>
  </si>
  <si>
    <r>
      <t xml:space="preserve">What is the most recent completed 12-month period for which </t>
    </r>
    <r>
      <rPr>
        <u/>
        <sz val="12"/>
        <rFont val="Arial"/>
        <family val="2"/>
      </rPr>
      <t>both</t>
    </r>
    <r>
      <rPr>
        <sz val="12"/>
        <rFont val="Arial"/>
        <family val="2"/>
      </rPr>
      <t xml:space="preserve"> contraceptive commodity </t>
    </r>
    <r>
      <rPr>
        <b/>
        <sz val="12"/>
        <rFont val="Arial"/>
        <family val="2"/>
      </rPr>
      <t>forecast data</t>
    </r>
    <r>
      <rPr>
        <sz val="12"/>
        <rFont val="Arial"/>
        <family val="2"/>
      </rPr>
      <t xml:space="preserve"> and </t>
    </r>
    <r>
      <rPr>
        <b/>
        <sz val="12"/>
        <rFont val="Arial"/>
        <family val="2"/>
      </rPr>
      <t>expenditure data</t>
    </r>
    <r>
      <rPr>
        <sz val="12"/>
        <rFont val="Arial"/>
        <family val="2"/>
      </rPr>
      <t xml:space="preserve"> are available for the public sector (ideally the country government's previous fiscal year)?
</t>
    </r>
    <r>
      <rPr>
        <sz val="11"/>
        <rFont val="Arial"/>
        <family val="2"/>
      </rPr>
      <t>This must be the same 12-month period used for questions B2-B17, hereinafter referred to as ‘complete year’. Please explain any exceptions in the comments section.</t>
    </r>
  </si>
  <si>
    <t>Beginning month</t>
  </si>
  <si>
    <t>Ending month</t>
  </si>
  <si>
    <t>Comments</t>
  </si>
  <si>
    <t>Beginning year</t>
  </si>
  <si>
    <t>Ending year</t>
  </si>
  <si>
    <t xml:space="preserve">B2. </t>
  </si>
  <si>
    <r>
      <t xml:space="preserve">What was the forecasted (estimated) dollar value of contraceptives needed to be procured for the public sector* for the most recent complete year (as indicated above in B1)?  (in USD)
</t>
    </r>
    <r>
      <rPr>
        <sz val="10"/>
        <rFont val="Arial"/>
        <family val="2"/>
      </rPr>
      <t>*In addition to public sector needs, include any family planning commodities which the government provides to NGOs and/or social marketing organizations.
This information will be used to compare with actual expenditures later in this section.</t>
    </r>
  </si>
  <si>
    <r>
      <t xml:space="preserve">Quantity of contraceptives forecast (in B2), in Couple Years of Protection (CYP) 
</t>
    </r>
    <r>
      <rPr>
        <i/>
        <sz val="10"/>
        <rFont val="Arial"/>
        <family val="2"/>
      </rPr>
      <t>(See CYP Calculator tab for assistance)</t>
    </r>
  </si>
  <si>
    <t>B3.</t>
  </si>
  <si>
    <t>Who conducted the forecast/quantification? (If more than one entity conducted the forecast/quantification, please select one from the drop-down menu and list all others in the comments box)</t>
  </si>
  <si>
    <t>If "other" please describe:</t>
  </si>
  <si>
    <r>
      <t xml:space="preserve">a. What is the frequency of forecast updates? </t>
    </r>
    <r>
      <rPr>
        <sz val="10"/>
        <rFont val="Arial"/>
        <family val="2"/>
      </rPr>
      <t>(Please select from drop-down menu)</t>
    </r>
  </si>
  <si>
    <t>B4.</t>
  </si>
  <si>
    <r>
      <t xml:space="preserve">Is there a government </t>
    </r>
    <r>
      <rPr>
        <b/>
        <sz val="12"/>
        <rFont val="Arial"/>
        <family val="2"/>
      </rPr>
      <t>budget line item</t>
    </r>
    <r>
      <rPr>
        <sz val="12"/>
        <rFont val="Arial"/>
        <family val="2"/>
      </rPr>
      <t xml:space="preserve"> specifically for the procurement of contraceptives?  
</t>
    </r>
    <r>
      <rPr>
        <sz val="10"/>
        <rFont val="Arial"/>
        <family val="2"/>
      </rPr>
      <t>Please select from the drop-down menu</t>
    </r>
    <r>
      <rPr>
        <sz val="12"/>
        <rFont val="Arial"/>
        <family val="2"/>
      </rPr>
      <t>.</t>
    </r>
  </si>
  <si>
    <t>Comments:</t>
  </si>
  <si>
    <r>
      <t xml:space="preserve">Please complete the questions below regarding </t>
    </r>
    <r>
      <rPr>
        <b/>
        <u/>
        <sz val="12"/>
        <rFont val="Arial"/>
        <family val="2"/>
      </rPr>
      <t>government allocations</t>
    </r>
    <r>
      <rPr>
        <sz val="12"/>
        <rFont val="Arial"/>
        <family val="2"/>
      </rPr>
      <t xml:space="preserve"> for contraceptive procurement.
Allocated funds are those originally designated for contraceptives, </t>
    </r>
    <r>
      <rPr>
        <i/>
        <sz val="12"/>
        <rFont val="Arial"/>
        <family val="2"/>
      </rPr>
      <t>whether or not</t>
    </r>
    <r>
      <rPr>
        <sz val="12"/>
        <rFont val="Arial"/>
        <family val="2"/>
      </rPr>
      <t xml:space="preserve"> they ended up being spent on contraceptives.</t>
    </r>
  </si>
  <si>
    <t xml:space="preserve">B5. </t>
  </si>
  <si>
    <r>
      <t xml:space="preserve">Were government funds </t>
    </r>
    <r>
      <rPr>
        <b/>
        <sz val="12"/>
        <rFont val="Arial"/>
        <family val="2"/>
      </rPr>
      <t>allocated</t>
    </r>
    <r>
      <rPr>
        <sz val="12"/>
        <rFont val="Arial"/>
        <family val="2"/>
      </rPr>
      <t xml:space="preserve"> (i.e., committed) for contraceptive procurement in the most recent complete year? 
This question refers to funds planned to be spent on contraceptives, whether or not they ended up being spent.
</t>
    </r>
    <r>
      <rPr>
        <sz val="11"/>
        <rFont val="Arial"/>
        <family val="2"/>
      </rPr>
      <t xml:space="preserve">(Government funds include internally generated funds, basket funds, World Bank credits or loans, and other funds donors gave to the government for their use.) 
</t>
    </r>
    <r>
      <rPr>
        <b/>
        <sz val="11"/>
        <rFont val="Arial"/>
        <family val="2"/>
      </rPr>
      <t xml:space="preserve">
IF NO, SKIP TO QUESTION B7.</t>
    </r>
  </si>
  <si>
    <t>In the table below, the time period should reflect when the allocations were supposed to be spent, and will ideally be the most recent complete fiscal year.</t>
  </si>
  <si>
    <t>B6.</t>
  </si>
  <si>
    <t>Source of government funds allocated for contraceptive procurement</t>
  </si>
  <si>
    <r>
      <t xml:space="preserve">Amount allocated 
</t>
    </r>
    <r>
      <rPr>
        <sz val="11"/>
        <rFont val="Arial"/>
        <family val="2"/>
      </rPr>
      <t>(in USD)</t>
    </r>
    <r>
      <rPr>
        <u/>
        <sz val="12"/>
        <rFont val="Arial"/>
        <family val="2"/>
      </rPr>
      <t xml:space="preserve">
</t>
    </r>
    <r>
      <rPr>
        <i/>
        <sz val="10"/>
        <rFont val="Arial"/>
        <family val="2"/>
      </rPr>
      <t>(enter a numerical value or "don't know")</t>
    </r>
  </si>
  <si>
    <r>
      <t>Time period</t>
    </r>
    <r>
      <rPr>
        <sz val="12"/>
        <rFont val="Arial"/>
        <family val="2"/>
      </rPr>
      <t xml:space="preserve"> 
(mm/yy-mm/yy)
</t>
    </r>
    <r>
      <rPr>
        <i/>
        <sz val="10"/>
        <rFont val="Arial"/>
        <family val="2"/>
      </rPr>
      <t>(should be the same as indicated in B1)</t>
    </r>
    <r>
      <rPr>
        <sz val="12"/>
        <rFont val="Arial"/>
        <family val="2"/>
      </rPr>
      <t xml:space="preserve">
</t>
    </r>
  </si>
  <si>
    <r>
      <t>Data source</t>
    </r>
    <r>
      <rPr>
        <i/>
        <u/>
        <sz val="12"/>
        <rFont val="Arial"/>
        <family val="2"/>
      </rPr>
      <t xml:space="preserve"> </t>
    </r>
    <r>
      <rPr>
        <i/>
        <sz val="12"/>
        <rFont val="Arial"/>
        <family val="2"/>
      </rPr>
      <t xml:space="preserve">
</t>
    </r>
    <r>
      <rPr>
        <sz val="11"/>
        <rFont val="Arial"/>
        <family val="2"/>
      </rPr>
      <t>(for example: Ministry records)</t>
    </r>
  </si>
  <si>
    <r>
      <t xml:space="preserve">Internally generated funds </t>
    </r>
    <r>
      <rPr>
        <b/>
        <u/>
        <sz val="12"/>
        <rFont val="Arial"/>
        <family val="2"/>
      </rPr>
      <t>allocated</t>
    </r>
    <r>
      <rPr>
        <sz val="12"/>
        <rFont val="Arial"/>
        <family val="2"/>
      </rPr>
      <t xml:space="preserve"> for contraceptive procurement</t>
    </r>
  </si>
  <si>
    <r>
      <t xml:space="preserve">Total of all other government funds </t>
    </r>
    <r>
      <rPr>
        <b/>
        <u/>
        <sz val="12"/>
        <rFont val="Arial"/>
        <family val="2"/>
      </rPr>
      <t>allocated</t>
    </r>
    <r>
      <rPr>
        <sz val="12"/>
        <rFont val="Arial"/>
        <family val="2"/>
      </rPr>
      <t xml:space="preserve"> for contraceptive procurement. 
</t>
    </r>
    <r>
      <rPr>
        <sz val="11"/>
        <rFont val="Arial"/>
        <family val="2"/>
      </rPr>
      <t>(For example, these other government funds could include basket funds, World Bank credits or loans, and other funds donors give to the government [e.g., direct budget support])</t>
    </r>
  </si>
  <si>
    <r>
      <t xml:space="preserve">TOTAL government funds </t>
    </r>
    <r>
      <rPr>
        <b/>
        <u/>
        <sz val="12"/>
        <rFont val="Arial"/>
        <family val="2"/>
      </rPr>
      <t>allocated</t>
    </r>
    <r>
      <rPr>
        <sz val="12"/>
        <rFont val="Arial"/>
        <family val="2"/>
      </rPr>
      <t xml:space="preserve"> for contraceptive procurement
</t>
    </r>
    <r>
      <rPr>
        <b/>
        <sz val="12"/>
        <rFont val="Arial"/>
        <family val="2"/>
      </rPr>
      <t xml:space="preserve">This will auto-calculate.  </t>
    </r>
    <r>
      <rPr>
        <i/>
        <sz val="11"/>
        <rFont val="Arial"/>
        <family val="2"/>
      </rPr>
      <t>(It will sum a &amp; b above.)</t>
    </r>
  </si>
  <si>
    <r>
      <t xml:space="preserve">Please complete the questions below to indicate </t>
    </r>
    <r>
      <rPr>
        <b/>
        <u/>
        <sz val="12"/>
        <rFont val="Arial"/>
        <family val="2"/>
      </rPr>
      <t>government expenditures</t>
    </r>
    <r>
      <rPr>
        <sz val="12"/>
        <rFont val="Arial"/>
        <family val="2"/>
      </rPr>
      <t xml:space="preserve"> on contraceptive procurement, by source, in the most recent complete fiscal year. 
</t>
    </r>
    <r>
      <rPr>
        <i/>
        <sz val="12"/>
        <rFont val="Arial"/>
        <family val="2"/>
      </rPr>
      <t>This is how much was spent on contraceptive procurement (not what was allocated). How much of this spending was provided from each source?</t>
    </r>
  </si>
  <si>
    <t xml:space="preserve">B7. </t>
  </si>
  <si>
    <r>
      <t xml:space="preserve">Were government funds </t>
    </r>
    <r>
      <rPr>
        <b/>
        <sz val="12"/>
        <rFont val="Arial"/>
        <family val="2"/>
      </rPr>
      <t>spent</t>
    </r>
    <r>
      <rPr>
        <sz val="12"/>
        <rFont val="Arial"/>
        <family val="2"/>
      </rPr>
      <t xml:space="preserve"> on procuring contraceptive commodities in the most recent complete year?* 
</t>
    </r>
    <r>
      <rPr>
        <sz val="10"/>
        <rFont val="Arial"/>
        <family val="2"/>
      </rPr>
      <t xml:space="preserve">(Government funds include internally generated funds, basket funds, World Bank credits or loans, and other funds donors gave to the government for their use.) 
*(Include cases where the government funded contraceptive supply for NGOs or social marketing.) </t>
    </r>
    <r>
      <rPr>
        <sz val="12"/>
        <rFont val="Arial"/>
        <family val="2"/>
      </rPr>
      <t xml:space="preserve">
</t>
    </r>
    <r>
      <rPr>
        <b/>
        <sz val="12"/>
        <rFont val="Arial"/>
        <family val="2"/>
      </rPr>
      <t>IF NO, SKIP TO QUESTION B9.</t>
    </r>
  </si>
  <si>
    <t>In the table below, the time period should reflect when the funds were spent (ideally when commodities were delivered), and should reflect the same time period as indicated in B1.</t>
  </si>
  <si>
    <t xml:space="preserve">B8. </t>
  </si>
  <si>
    <t>Source of government funds spent on contraceptive procurement</t>
  </si>
  <si>
    <r>
      <t xml:space="preserve">Was this a source?
</t>
    </r>
    <r>
      <rPr>
        <i/>
        <sz val="11"/>
        <rFont val="Arial"/>
        <family val="2"/>
      </rPr>
      <t>(Y/N)</t>
    </r>
  </si>
  <si>
    <r>
      <t xml:space="preserve">Amount spent </t>
    </r>
    <r>
      <rPr>
        <sz val="11"/>
        <rFont val="Arial"/>
        <family val="2"/>
      </rPr>
      <t xml:space="preserve">(in USD)
</t>
    </r>
    <r>
      <rPr>
        <i/>
        <sz val="10"/>
        <rFont val="Arial"/>
        <family val="2"/>
      </rPr>
      <t>(enter a numerical value or "don't know")</t>
    </r>
  </si>
  <si>
    <r>
      <t xml:space="preserve">Quantity (in Couple Years Protection)
</t>
    </r>
    <r>
      <rPr>
        <i/>
        <sz val="10"/>
        <rFont val="Arial"/>
        <family val="2"/>
      </rPr>
      <t>(See CYP Calculator tab for assistance)</t>
    </r>
  </si>
  <si>
    <t>Spending type</t>
  </si>
  <si>
    <r>
      <rPr>
        <u/>
        <sz val="12"/>
        <rFont val="Arial"/>
        <family val="2"/>
      </rPr>
      <t>Details of government procurement</t>
    </r>
    <r>
      <rPr>
        <sz val="12"/>
        <rFont val="Arial"/>
        <family val="2"/>
      </rPr>
      <t xml:space="preserve">
</t>
    </r>
    <r>
      <rPr>
        <i/>
        <sz val="10"/>
        <rFont val="Arial"/>
        <family val="2"/>
      </rPr>
      <t>(list of contraceptive methods and/or products procured, if available)</t>
    </r>
    <r>
      <rPr>
        <sz val="12"/>
        <rFont val="Arial"/>
        <family val="2"/>
      </rPr>
      <t xml:space="preserve">
</t>
    </r>
  </si>
  <si>
    <r>
      <t xml:space="preserve">Internally generated funds </t>
    </r>
    <r>
      <rPr>
        <b/>
        <sz val="12"/>
        <rFont val="Arial"/>
        <family val="2"/>
      </rPr>
      <t>spent</t>
    </r>
    <r>
      <rPr>
        <sz val="12"/>
        <rFont val="Arial"/>
        <family val="2"/>
      </rPr>
      <t xml:space="preserve"> on contraceptive procurement</t>
    </r>
  </si>
  <si>
    <r>
      <t xml:space="preserve">i. Specify source(s) of internally generated funds spent </t>
    </r>
    <r>
      <rPr>
        <i/>
        <sz val="12"/>
        <rFont val="Arial"/>
        <family val="2"/>
      </rPr>
      <t>(for example, from taxes)</t>
    </r>
  </si>
  <si>
    <r>
      <t xml:space="preserve">Total of all other government funds </t>
    </r>
    <r>
      <rPr>
        <b/>
        <sz val="12"/>
        <rFont val="Arial"/>
        <family val="2"/>
      </rPr>
      <t>spent</t>
    </r>
    <r>
      <rPr>
        <sz val="12"/>
        <rFont val="Arial"/>
        <family val="2"/>
      </rPr>
      <t xml:space="preserve"> on contraceptive procurement. 
</t>
    </r>
    <r>
      <rPr>
        <i/>
        <sz val="11"/>
        <rFont val="Arial"/>
        <family val="2"/>
      </rPr>
      <t>(For example, these other government funds could include basket funds, World Bank credits or loans, and other funds donors gave to the government [e.g., direct budget support])</t>
    </r>
  </si>
  <si>
    <r>
      <t xml:space="preserve">i. Specify source(s) of other government funds spent 
</t>
    </r>
    <r>
      <rPr>
        <i/>
        <sz val="11"/>
        <rFont val="Arial"/>
        <family val="2"/>
      </rPr>
      <t>(for example: basket funding or specific donor)</t>
    </r>
  </si>
  <si>
    <r>
      <t xml:space="preserve">TOTAL government funds </t>
    </r>
    <r>
      <rPr>
        <b/>
        <sz val="12"/>
        <rFont val="Arial"/>
        <family val="2"/>
      </rPr>
      <t>spent</t>
    </r>
    <r>
      <rPr>
        <sz val="12"/>
        <rFont val="Arial"/>
        <family val="2"/>
      </rPr>
      <t xml:space="preserve"> on contraceptive procurement
</t>
    </r>
    <r>
      <rPr>
        <b/>
        <sz val="12"/>
        <rFont val="Arial"/>
        <family val="2"/>
      </rPr>
      <t xml:space="preserve">This will auto-calculate.  </t>
    </r>
    <r>
      <rPr>
        <i/>
        <sz val="11"/>
        <rFont val="Arial"/>
        <family val="2"/>
      </rPr>
      <t>(It will sum a-b above.)</t>
    </r>
  </si>
  <si>
    <r>
      <t>Please complete the table below to indicate</t>
    </r>
    <r>
      <rPr>
        <b/>
        <sz val="12"/>
        <rFont val="Arial"/>
        <family val="2"/>
      </rPr>
      <t xml:space="preserve"> </t>
    </r>
    <r>
      <rPr>
        <b/>
        <u/>
        <sz val="12"/>
        <rFont val="Arial"/>
        <family val="2"/>
      </rPr>
      <t>in-kind donations and grants*</t>
    </r>
    <r>
      <rPr>
        <sz val="12"/>
        <rFont val="Arial"/>
        <family val="2"/>
      </rPr>
      <t xml:space="preserve"> for contraceptives in the most recent complete year (per question B1).
The time period should be the same for all sources of funding.
*This can include cases where donors provided products to the Ministry for NGOs or social marketing.</t>
    </r>
  </si>
  <si>
    <t>B9.</t>
  </si>
  <si>
    <t>Source of donated funds for contraceptives for the public sector</t>
  </si>
  <si>
    <t>In-kind or cash?</t>
  </si>
  <si>
    <r>
      <t xml:space="preserve">Value of donation
</t>
    </r>
    <r>
      <rPr>
        <i/>
        <sz val="10"/>
        <rFont val="Arial"/>
        <family val="2"/>
      </rPr>
      <t>(enter a numerical value or "don't know")</t>
    </r>
  </si>
  <si>
    <r>
      <t xml:space="preserve">Time period 
</t>
    </r>
    <r>
      <rPr>
        <sz val="12"/>
        <rFont val="Arial"/>
        <family val="2"/>
      </rPr>
      <t xml:space="preserve">(mm/yy-mm/yy)
</t>
    </r>
    <r>
      <rPr>
        <i/>
        <sz val="10"/>
        <rFont val="Arial"/>
        <family val="2"/>
      </rPr>
      <t>(should be the same as indicated in B1)</t>
    </r>
    <r>
      <rPr>
        <sz val="12"/>
        <rFont val="Arial"/>
        <family val="2"/>
      </rPr>
      <t xml:space="preserve">
</t>
    </r>
  </si>
  <si>
    <r>
      <t xml:space="preserve">Quantity (in Couple Years of Protection)
</t>
    </r>
    <r>
      <rPr>
        <i/>
        <sz val="10"/>
        <rFont val="Arial"/>
        <family val="2"/>
      </rPr>
      <t>(See CYP Calculator tab for assistance)</t>
    </r>
  </si>
  <si>
    <r>
      <t xml:space="preserve">Details of donations
</t>
    </r>
    <r>
      <rPr>
        <i/>
        <sz val="10"/>
        <rFont val="Arial"/>
        <family val="2"/>
      </rPr>
      <t>(list of contraceptive methods and/or products procured, if available)</t>
    </r>
  </si>
  <si>
    <t>Other bilateral (specify)</t>
  </si>
  <si>
    <r>
      <t xml:space="preserve">TOTAL value of in-kind donations and grants spent on contraceptive procurement
</t>
    </r>
    <r>
      <rPr>
        <b/>
        <sz val="12"/>
        <rFont val="Arial"/>
        <family val="2"/>
      </rPr>
      <t xml:space="preserve">This will auto-calculate.  </t>
    </r>
    <r>
      <rPr>
        <i/>
        <sz val="11"/>
        <rFont val="Arial"/>
        <family val="2"/>
      </rPr>
      <t>(It will sum a-e above.)</t>
    </r>
  </si>
  <si>
    <t>The answers to B10 - B16 should calculate automatically based on the information you provided. Please review the answers to ensure they make sense to you, and if you have explanations or additional information to add, please note it in the comment boxes provided. If the answers do not calculate automatically, please provide relevant information in the comments boxes.</t>
  </si>
  <si>
    <t>B10.</t>
  </si>
  <si>
    <r>
      <rPr>
        <b/>
        <sz val="12"/>
        <rFont val="Arial"/>
        <family val="2"/>
      </rPr>
      <t xml:space="preserve">Government share of funds spent on contraceptive procurement for the public sector - </t>
    </r>
    <r>
      <rPr>
        <sz val="12"/>
        <rFont val="Arial"/>
        <family val="2"/>
      </rPr>
      <t xml:space="preserve">
Of the total amount spent on contraceptives for the public sector in the most recent complete year (including government and donor funds), what percent was covered by government funds (including internally generated funds, basket funds, World Bank credits or loans, and other funds given to the government)? </t>
    </r>
  </si>
  <si>
    <r>
      <t>B11.</t>
    </r>
    <r>
      <rPr>
        <b/>
        <sz val="12"/>
        <rFont val="Arial"/>
        <family val="2"/>
      </rPr>
      <t xml:space="preserve"> </t>
    </r>
  </si>
  <si>
    <r>
      <rPr>
        <b/>
        <sz val="12"/>
        <rFont val="Arial"/>
        <family val="2"/>
      </rPr>
      <t xml:space="preserve">Internally generated share of the total </t>
    </r>
    <r>
      <rPr>
        <b/>
        <u/>
        <sz val="12"/>
        <rFont val="Arial"/>
        <family val="2"/>
      </rPr>
      <t>government</t>
    </r>
    <r>
      <rPr>
        <b/>
        <sz val="12"/>
        <rFont val="Arial"/>
        <family val="2"/>
      </rPr>
      <t xml:space="preserve"> funds spent on contraceptive procurement for the public sector - </t>
    </r>
    <r>
      <rPr>
        <sz val="12"/>
        <rFont val="Arial"/>
        <family val="2"/>
      </rPr>
      <t xml:space="preserve">
Of the total amount of government funds spent on contraceptives for the public sector in the most recent complete year, what percent was covered by internally generated government funds?</t>
    </r>
  </si>
  <si>
    <t>B12.</t>
  </si>
  <si>
    <r>
      <rPr>
        <b/>
        <sz val="12"/>
        <rFont val="Arial"/>
        <family val="2"/>
      </rPr>
      <t>Total expenditures on public sector contraceptives</t>
    </r>
    <r>
      <rPr>
        <sz val="12"/>
        <rFont val="Arial"/>
        <family val="2"/>
      </rPr>
      <t xml:space="preserve">
</t>
    </r>
    <r>
      <rPr>
        <i/>
        <sz val="10"/>
        <rFont val="Arial"/>
        <family val="2"/>
      </rPr>
      <t>This will automatically calculate the total amount from government expenditures (G49) and donations (G57).</t>
    </r>
  </si>
  <si>
    <t>B13.</t>
  </si>
  <si>
    <r>
      <rPr>
        <b/>
        <sz val="12"/>
        <rFont val="Arial"/>
        <family val="2"/>
      </rPr>
      <t>Total expenditures on public sector contraceptives as percent of amount that needed to be procured (forecast) -</t>
    </r>
    <r>
      <rPr>
        <sz val="12"/>
        <rFont val="Arial"/>
        <family val="2"/>
      </rPr>
      <t xml:space="preserve">
Of the estimated value of the contraceptives needed to be procured for the public sector for the most recent complete year, what percent was provided by any source (whether government or donor)? 
</t>
    </r>
  </si>
  <si>
    <t>B14.</t>
  </si>
  <si>
    <r>
      <rPr>
        <b/>
        <sz val="12"/>
        <rFont val="Arial"/>
        <family val="2"/>
      </rPr>
      <t xml:space="preserve">Total quantity of contraceptives procured in Couple Years of Protection as a percent of the quantity that needed to be procured (forecast) -
</t>
    </r>
    <r>
      <rPr>
        <sz val="12"/>
        <rFont val="Arial"/>
        <family val="2"/>
      </rPr>
      <t xml:space="preserve">Of the estimated quantity of contraceptives needed to be procured for the public sector for the most recent complete year, what percent was provided by any source (whether government or donor)? 
</t>
    </r>
    <r>
      <rPr>
        <i/>
        <sz val="10"/>
        <rFont val="Arial"/>
        <family val="2"/>
      </rPr>
      <t>This will automatically calculate the quantity of contraceptives procured (K49+K57) divided by the quantity forecasted (J30).</t>
    </r>
  </si>
  <si>
    <t>B15.</t>
  </si>
  <si>
    <r>
      <rPr>
        <b/>
        <sz val="12"/>
        <rFont val="Arial"/>
        <family val="2"/>
      </rPr>
      <t>Was there a funding gap for public sector contraceptives in the last complete year?</t>
    </r>
    <r>
      <rPr>
        <sz val="12"/>
        <rFont val="Arial"/>
        <family val="2"/>
      </rPr>
      <t xml:space="preserve">
</t>
    </r>
    <r>
      <rPr>
        <i/>
        <sz val="10"/>
        <rFont val="Arial"/>
        <family val="2"/>
      </rPr>
      <t>(This will automatically calculate based on whether the result in B13 was at least 95 percent of the forecasted need.)</t>
    </r>
  </si>
  <si>
    <t xml:space="preserve">B16. </t>
  </si>
  <si>
    <t>Internally generated government funds as a percentage of the total value of contraceptives that needed to be procured (forecast)</t>
  </si>
  <si>
    <t xml:space="preserve">B17. </t>
  </si>
  <si>
    <r>
      <t xml:space="preserve">If the </t>
    </r>
    <r>
      <rPr>
        <b/>
        <sz val="12"/>
        <rFont val="Arial"/>
        <family val="2"/>
      </rPr>
      <t xml:space="preserve">government financed </t>
    </r>
    <r>
      <rPr>
        <sz val="12"/>
        <rFont val="Arial"/>
        <family val="2"/>
      </rPr>
      <t xml:space="preserve">any contraceptive procurement in the most recent complete year, which entity(ies) conducted the procurement(s)? 
</t>
    </r>
    <r>
      <rPr>
        <sz val="11"/>
        <rFont val="Arial"/>
        <family val="2"/>
      </rPr>
      <t>(Please select from the drop-down menus to indicate all that apply)</t>
    </r>
  </si>
  <si>
    <t>Government (e.g. Central Medical Stores/MOH logistics unit/MOH procurement unit)</t>
  </si>
  <si>
    <t>Third-party agent (e.g. UNFPA or private sector)</t>
  </si>
  <si>
    <t xml:space="preserve"> Parastatal (including if the government central medical store is a parastatal)</t>
  </si>
  <si>
    <t>Specify entity(ies):</t>
  </si>
  <si>
    <t>B18. a.</t>
  </si>
  <si>
    <r>
      <t xml:space="preserve">At what level(s) does </t>
    </r>
    <r>
      <rPr>
        <b/>
        <sz val="12"/>
        <rFont val="Arial"/>
        <family val="2"/>
      </rPr>
      <t>government-financed procurement</t>
    </r>
    <r>
      <rPr>
        <sz val="12"/>
        <rFont val="Arial"/>
        <family val="2"/>
      </rPr>
      <t xml:space="preserve"> of public sector contraceptives occur? 
</t>
    </r>
    <r>
      <rPr>
        <sz val="11"/>
        <rFont val="Arial"/>
        <family val="2"/>
      </rPr>
      <t>(Please use the drop-down menus to indicate all levels that apply)</t>
    </r>
  </si>
  <si>
    <t>ii.</t>
  </si>
  <si>
    <t>Intermediate (e.g. regional, district)</t>
  </si>
  <si>
    <t>iii.</t>
  </si>
  <si>
    <r>
      <t xml:space="preserve">For </t>
    </r>
    <r>
      <rPr>
        <b/>
        <sz val="12"/>
        <rFont val="Arial"/>
        <family val="2"/>
      </rPr>
      <t>government-financed procurement</t>
    </r>
    <r>
      <rPr>
        <sz val="12"/>
        <rFont val="Arial"/>
        <family val="2"/>
      </rPr>
      <t xml:space="preserve">, regardless of centralized or decentralized procurement, what is the delivery point (i.e. to what level does the supplier deliver the commodities)? 
</t>
    </r>
    <r>
      <rPr>
        <sz val="11"/>
        <rFont val="Arial"/>
        <family val="2"/>
      </rPr>
      <t>(Please use the drop-down menus to indicate all that apply).</t>
    </r>
  </si>
  <si>
    <t>iv.</t>
  </si>
  <si>
    <t>v.</t>
  </si>
  <si>
    <t>If other, specify:</t>
  </si>
  <si>
    <t xml:space="preserve">B19. </t>
  </si>
  <si>
    <t>Please note any additional comments about finance and procurement.</t>
  </si>
  <si>
    <r>
      <t xml:space="preserve">The previous questions were about the </t>
    </r>
    <r>
      <rPr>
        <i/>
        <sz val="12"/>
        <rFont val="Arial"/>
        <family val="2"/>
      </rPr>
      <t>most recently completed fiscal year</t>
    </r>
    <r>
      <rPr>
        <sz val="12"/>
        <rFont val="Arial"/>
        <family val="2"/>
      </rPr>
      <t xml:space="preserve">. This question refers to the </t>
    </r>
    <r>
      <rPr>
        <b/>
        <sz val="12"/>
        <rFont val="Arial"/>
        <family val="2"/>
      </rPr>
      <t>current fiscal year</t>
    </r>
    <r>
      <rPr>
        <sz val="12"/>
        <rFont val="Arial"/>
        <family val="2"/>
      </rPr>
      <t xml:space="preserve">. </t>
    </r>
  </si>
  <si>
    <t>B20.</t>
  </si>
  <si>
    <r>
      <t xml:space="preserve">Have funds been </t>
    </r>
    <r>
      <rPr>
        <b/>
        <sz val="12"/>
        <rFont val="Arial"/>
        <family val="2"/>
      </rPr>
      <t>allocated</t>
    </r>
    <r>
      <rPr>
        <sz val="12"/>
        <rFont val="Arial"/>
        <family val="2"/>
      </rPr>
      <t xml:space="preserve"> by the government for the procurement of contraceptives for the current fiscal year?</t>
    </r>
  </si>
  <si>
    <t>a. If yes, please describe the allocations (source and quantity if available).</t>
  </si>
  <si>
    <t xml:space="preserve">Source
</t>
  </si>
  <si>
    <t>Amount (in USD)</t>
  </si>
  <si>
    <t xml:space="preserve">C1. </t>
  </si>
  <si>
    <r>
      <t xml:space="preserve">The survey considers an FP method to be "offered" if it is required by a </t>
    </r>
    <r>
      <rPr>
        <b/>
        <sz val="12"/>
        <rFont val="Arial"/>
        <family val="2"/>
      </rPr>
      <t>formal written policy</t>
    </r>
    <r>
      <rPr>
        <sz val="12"/>
        <rFont val="Arial"/>
        <family val="2"/>
      </rPr>
      <t xml:space="preserve"> to be offered, and/or if it has been procured and/or distributed in the last 12 months. Please use the dropdown menus to indicate which of those criteria apply for each of the following FP methods within the four following sectors: Commercial, Public, NGO, Social Marketing. Please refer to the Survey Manuel for a more detailed definition of formal written policy.
</t>
    </r>
  </si>
  <si>
    <t xml:space="preserve">Contraceptive Method </t>
  </si>
  <si>
    <t xml:space="preserve">Please select from the dropdown list for each sector </t>
  </si>
  <si>
    <t>NGO</t>
  </si>
  <si>
    <t>Social Marketing</t>
  </si>
  <si>
    <r>
      <rPr>
        <b/>
        <sz val="12"/>
        <rFont val="Arial"/>
        <family val="2"/>
      </rPr>
      <t>Combined Oral Contraceptive Pills</t>
    </r>
    <r>
      <rPr>
        <b/>
        <sz val="11"/>
        <rFont val="Arial"/>
        <family val="2"/>
      </rPr>
      <t xml:space="preserve"> </t>
    </r>
    <r>
      <rPr>
        <sz val="11"/>
        <rFont val="Arial"/>
        <family val="2"/>
      </rPr>
      <t xml:space="preserve">
</t>
    </r>
    <r>
      <rPr>
        <sz val="10"/>
        <rFont val="Arial"/>
        <family val="2"/>
      </rPr>
      <t>(for example, levonorgestrel/ethinyl estradiol 150/30 mcg +Fe 75mg, levonorgestrel/ethinyl estradiol 150/30 mcg [Microgynon, Seasonale, Levora, Jolessa], desogestrel 0.15mg + ethinyl estradiol 0.03mg [Enskyce, Marvelon, Exeltis], drosiperenone/ethinyl estradiol 3mg/20mcg [Yaz], norgestrel+ethinyl estradiol 0.3mg/30mcg [Cryselle, Ovral, Low-Ogestrel, LoOvral], norgestrel+ethinyl estradiol 0.5mg/50mcg [Ogestrel], norethindrone acetate/ethinyl estradiol [Loestrin, Junel])</t>
    </r>
  </si>
  <si>
    <t>(i)</t>
  </si>
  <si>
    <t>Is this method required by a formal written policy to be offered?</t>
  </si>
  <si>
    <t>(ii)</t>
  </si>
  <si>
    <t>Has this method been procured and/or distributed in the last 12 months?</t>
  </si>
  <si>
    <r>
      <rPr>
        <b/>
        <sz val="12"/>
        <rFont val="Arial"/>
        <family val="2"/>
      </rPr>
      <t>Progestin-only Oral Contraceptive Pills</t>
    </r>
    <r>
      <rPr>
        <b/>
        <i/>
        <sz val="11"/>
        <rFont val="Arial"/>
        <family val="2"/>
      </rPr>
      <t xml:space="preserve"> </t>
    </r>
    <r>
      <rPr>
        <i/>
        <sz val="11"/>
        <rFont val="Arial"/>
        <family val="2"/>
      </rPr>
      <t xml:space="preserve">
</t>
    </r>
    <r>
      <rPr>
        <sz val="10"/>
        <rFont val="Arial"/>
        <family val="2"/>
      </rPr>
      <t>(for example, levonorgestrel 30 mcg [Norgeston, Microlut], norethindrone 35mg [Micronor, Camila, Errin], desogestrel 75mcg [Cerazette, Aizea], ethynodiol diacetate [Femulen])</t>
    </r>
  </si>
  <si>
    <t xml:space="preserve">c. </t>
  </si>
  <si>
    <r>
      <rPr>
        <b/>
        <sz val="12"/>
        <rFont val="Arial"/>
        <family val="2"/>
      </rPr>
      <t>Injectables</t>
    </r>
    <r>
      <rPr>
        <b/>
        <sz val="11"/>
        <rFont val="Arial"/>
        <family val="2"/>
      </rPr>
      <t xml:space="preserve"> </t>
    </r>
    <r>
      <rPr>
        <sz val="11"/>
        <rFont val="Arial"/>
        <family val="2"/>
      </rPr>
      <t xml:space="preserve">
</t>
    </r>
    <r>
      <rPr>
        <sz val="10"/>
        <rFont val="Arial"/>
        <family val="2"/>
      </rPr>
      <t xml:space="preserve">(for example, depot medroxyprogesterone acetate 104mg/0.65mL subcutaneous [Depo Sub-Q Provera, Sayana Press], depot-medroxyprogesterone acetate 150 mg intramuscular [Depo-Provera], norethisterone enanthate [Noristerat]) </t>
    </r>
  </si>
  <si>
    <t xml:space="preserve">d. </t>
  </si>
  <si>
    <r>
      <rPr>
        <b/>
        <sz val="12"/>
        <rFont val="Arial"/>
        <family val="2"/>
      </rPr>
      <t xml:space="preserve">Contraceptive Implants </t>
    </r>
    <r>
      <rPr>
        <sz val="12"/>
        <rFont val="Arial"/>
        <family val="2"/>
      </rPr>
      <t xml:space="preserve">
</t>
    </r>
    <r>
      <rPr>
        <sz val="10"/>
        <rFont val="Arial"/>
        <family val="2"/>
      </rPr>
      <t>(for example, levonorgestrel 75mg [Jadelle, Sino-Implant (II)/Levoplant], etonogestrel 68mg [Implanon, Nexplanon])</t>
    </r>
  </si>
  <si>
    <t xml:space="preserve">e. </t>
  </si>
  <si>
    <r>
      <rPr>
        <b/>
        <sz val="12"/>
        <rFont val="Arial"/>
        <family val="2"/>
      </rPr>
      <t>Intrauterine devices (IUDs)</t>
    </r>
    <r>
      <rPr>
        <sz val="12"/>
        <rFont val="Arial"/>
        <family val="2"/>
      </rPr>
      <t xml:space="preserve"> </t>
    </r>
    <r>
      <rPr>
        <sz val="10"/>
        <rFont val="Arial"/>
        <family val="2"/>
      </rPr>
      <t>(for example, copper-bearing [Optima Copper T], levonorgestrel-releasing [Mirena])</t>
    </r>
  </si>
  <si>
    <r>
      <rPr>
        <b/>
        <sz val="12"/>
        <rFont val="Arial"/>
        <family val="2"/>
      </rPr>
      <t>Emergency contraceptive pills</t>
    </r>
    <r>
      <rPr>
        <sz val="12"/>
        <rFont val="Arial"/>
        <family val="2"/>
      </rPr>
      <t xml:space="preserve"> </t>
    </r>
    <r>
      <rPr>
        <sz val="10"/>
        <rFont val="Arial"/>
        <family val="2"/>
      </rPr>
      <t>(for example, levonorgestrel 0.75mg, levonorgestrel 1.5mg) [Postinor]</t>
    </r>
  </si>
  <si>
    <t>Have these methods been procured and/or distributed in the last 12 months?</t>
  </si>
  <si>
    <r>
      <rPr>
        <b/>
        <sz val="12"/>
        <rFont val="Arial"/>
        <family val="2"/>
      </rPr>
      <t>Long-acting permanent method for males</t>
    </r>
    <r>
      <rPr>
        <b/>
        <sz val="10"/>
        <rFont val="Arial"/>
        <family val="2"/>
      </rPr>
      <t xml:space="preserve"> </t>
    </r>
    <r>
      <rPr>
        <sz val="10"/>
        <rFont val="Arial"/>
        <family val="2"/>
      </rPr>
      <t>(vasectomy)</t>
    </r>
  </si>
  <si>
    <t>j.</t>
  </si>
  <si>
    <r>
      <rPr>
        <b/>
        <sz val="12"/>
        <rFont val="Arial"/>
        <family val="2"/>
      </rPr>
      <t>Long-acting permanent method for females</t>
    </r>
    <r>
      <rPr>
        <i/>
        <sz val="11"/>
        <rFont val="Arial"/>
        <family val="2"/>
      </rPr>
      <t xml:space="preserve"> </t>
    </r>
    <r>
      <rPr>
        <sz val="10"/>
        <rFont val="Arial"/>
        <family val="2"/>
      </rPr>
      <t>(tubal ligation)</t>
    </r>
  </si>
  <si>
    <t>k.</t>
  </si>
  <si>
    <r>
      <rPr>
        <b/>
        <sz val="12"/>
        <rFont val="Arial"/>
        <family val="2"/>
      </rPr>
      <t>Contraceptive patches</t>
    </r>
    <r>
      <rPr>
        <sz val="12"/>
        <rFont val="Arial"/>
        <family val="2"/>
      </rPr>
      <t xml:space="preserve"> </t>
    </r>
    <r>
      <rPr>
        <sz val="10"/>
        <rFont val="Arial"/>
        <family val="2"/>
      </rPr>
      <t>(for example, norelgestromin/ethinyl estradiol 150/35mcg [Xulane, Evra])</t>
    </r>
  </si>
  <si>
    <t>l.</t>
  </si>
  <si>
    <r>
      <rPr>
        <b/>
        <sz val="12"/>
        <rFont val="Arial"/>
        <family val="2"/>
      </rPr>
      <t>Vaginal contraceptive rings</t>
    </r>
    <r>
      <rPr>
        <sz val="12"/>
        <rFont val="Arial"/>
        <family val="2"/>
      </rPr>
      <t xml:space="preserve"> </t>
    </r>
    <r>
      <rPr>
        <sz val="10"/>
        <rFont val="Arial"/>
        <family val="2"/>
      </rPr>
      <t>(for example, etonogestrel/ethinyl estradiol 120/15mcg [NuvaRing], progesterone-releasing [Progering])</t>
    </r>
  </si>
  <si>
    <t>m.</t>
  </si>
  <si>
    <r>
      <rPr>
        <b/>
        <sz val="12"/>
        <rFont val="Arial"/>
        <family val="2"/>
      </rPr>
      <t>Calendar-based awareness methods</t>
    </r>
    <r>
      <rPr>
        <sz val="12"/>
        <rFont val="Arial"/>
        <family val="2"/>
      </rPr>
      <t xml:space="preserve"> </t>
    </r>
    <r>
      <rPr>
        <sz val="10"/>
        <rFont val="Arial"/>
        <family val="2"/>
      </rPr>
      <t>(for example, CycleBeads)</t>
    </r>
  </si>
  <si>
    <t>n.</t>
  </si>
  <si>
    <r>
      <rPr>
        <b/>
        <sz val="12"/>
        <rFont val="Arial"/>
        <family val="2"/>
      </rPr>
      <t>Other contraceptive methods</t>
    </r>
    <r>
      <rPr>
        <sz val="12"/>
        <rFont val="Arial"/>
        <family val="2"/>
      </rPr>
      <t xml:space="preserve">
</t>
    </r>
    <r>
      <rPr>
        <sz val="11"/>
        <rFont val="Arial"/>
        <family val="2"/>
      </rPr>
      <t>(Please provide the name(s) of any other contraceptive(s) offered in the spaces below and then select from the dropdown lists for each sector).</t>
    </r>
  </si>
  <si>
    <t>Other method:</t>
  </si>
  <si>
    <t xml:space="preserve">C2. </t>
  </si>
  <si>
    <t>Please note any additional comments about the commodities offered.</t>
  </si>
  <si>
    <t xml:space="preserve">D1. </t>
  </si>
  <si>
    <t>Is there a national strategy (e.g. contraceptive security strategy or reproductive health strategy) that includes objectives for contraceptive security?</t>
  </si>
  <si>
    <t>If yes, state the objectives in the strategy related to contraceptive security. (For example, does it aim to increase sustainability, meet demands, increase mCPR, etc.)</t>
  </si>
  <si>
    <t xml:space="preserve">                                                                                             IF NO, SKIP TO QUESTION D2.</t>
  </si>
  <si>
    <t xml:space="preserve">a. </t>
  </si>
  <si>
    <t>Strategy name</t>
  </si>
  <si>
    <t>Years covered (including strategy updates)</t>
  </si>
  <si>
    <t>Is the strategy formally approved by the Ministry?</t>
  </si>
  <si>
    <t>Is there evidence of implementation of action items that are part of the contraceptive security strategy, and/or follow up on addressing issues raised in the strategy?</t>
  </si>
  <si>
    <t xml:space="preserve">D2. </t>
  </si>
  <si>
    <r>
      <t xml:space="preserve">Are there policies that </t>
    </r>
    <r>
      <rPr>
        <b/>
        <sz val="12"/>
        <rFont val="Arial"/>
        <family val="2"/>
      </rPr>
      <t>hinder</t>
    </r>
    <r>
      <rPr>
        <sz val="12"/>
        <rFont val="Arial"/>
        <family val="2"/>
      </rPr>
      <t xml:space="preserve"> the ability of the </t>
    </r>
    <r>
      <rPr>
        <b/>
        <sz val="12"/>
        <rFont val="Arial"/>
        <family val="2"/>
      </rPr>
      <t xml:space="preserve">private sector </t>
    </r>
    <r>
      <rPr>
        <sz val="12"/>
        <rFont val="Arial"/>
        <family val="2"/>
      </rPr>
      <t xml:space="preserve">(commercial sector, NGOs, or social marketing) to provide contraceptive methods? </t>
    </r>
    <r>
      <rPr>
        <sz val="10"/>
        <rFont val="Arial"/>
        <family val="2"/>
      </rPr>
      <t xml:space="preserve">For example: price controls, distribution limitations, taxes/duties, advertising bans, etc.  </t>
    </r>
  </si>
  <si>
    <t>If yes, describe the policies.</t>
  </si>
  <si>
    <t xml:space="preserve">D3. </t>
  </si>
  <si>
    <r>
      <t xml:space="preserve">Are there policies that </t>
    </r>
    <r>
      <rPr>
        <b/>
        <sz val="12"/>
        <rFont val="Arial"/>
        <family val="2"/>
      </rPr>
      <t xml:space="preserve">enable </t>
    </r>
    <r>
      <rPr>
        <sz val="12"/>
        <rFont val="Arial"/>
        <family val="2"/>
      </rPr>
      <t>or</t>
    </r>
    <r>
      <rPr>
        <b/>
        <sz val="12"/>
        <rFont val="Arial"/>
        <family val="2"/>
      </rPr>
      <t xml:space="preserve"> support</t>
    </r>
    <r>
      <rPr>
        <sz val="12"/>
        <rFont val="Arial"/>
        <family val="2"/>
      </rPr>
      <t xml:space="preserve"> the </t>
    </r>
    <r>
      <rPr>
        <b/>
        <sz val="12"/>
        <rFont val="Arial"/>
        <family val="2"/>
      </rPr>
      <t xml:space="preserve">private sector </t>
    </r>
    <r>
      <rPr>
        <sz val="12"/>
        <rFont val="Arial"/>
        <family val="2"/>
      </rPr>
      <t>(commercial sector, NGOs, or social marketing) to provide contraceptive methods? (</t>
    </r>
    <r>
      <rPr>
        <sz val="10"/>
        <rFont val="Arial"/>
        <family val="2"/>
      </rPr>
      <t>For example: fostering public/private alliances, provider networks and franchises, accreditation, training and continuing education for private sector providers, and financing mechanisms, such as social marketing, vouchers, incentives, and the government contracting out delivery of services to the private sector).</t>
    </r>
  </si>
  <si>
    <r>
      <t xml:space="preserve">Please complete the following table to indicate the country's policies regarding the </t>
    </r>
    <r>
      <rPr>
        <b/>
        <sz val="12"/>
        <rFont val="Arial"/>
        <family val="2"/>
      </rPr>
      <t>lowest provider cadre</t>
    </r>
    <r>
      <rPr>
        <sz val="12"/>
        <rFont val="Arial"/>
        <family val="2"/>
      </rPr>
      <t xml:space="preserve"> that is allowed to sell or dispense particular contraceptive methods. 
Please select from the dropdown list if possible. If you cannot find a provider cadre that fits, please select the closest appropriate cadre title. 
</t>
    </r>
    <r>
      <rPr>
        <i/>
        <sz val="11"/>
        <rFont val="Arial"/>
        <family val="2"/>
      </rPr>
      <t xml:space="preserve">(If you indicated in C1 that a method is not offered in a particular sector (public or private), select "not applicable" for that method and sector.) </t>
    </r>
  </si>
  <si>
    <t xml:space="preserve">D4. </t>
  </si>
  <si>
    <t xml:space="preserve">Contraceptive Method(s) </t>
  </si>
  <si>
    <r>
      <t xml:space="preserve">Note the lowest level provider that is allowed to sell or dispense the method in the </t>
    </r>
    <r>
      <rPr>
        <b/>
        <sz val="12"/>
        <rFont val="Arial"/>
        <family val="2"/>
      </rPr>
      <t>public sector</t>
    </r>
  </si>
  <si>
    <r>
      <t xml:space="preserve">Note the lowest level provider that is allowed to sell or dispense the method in the </t>
    </r>
    <r>
      <rPr>
        <b/>
        <sz val="12"/>
        <rFont val="Arial"/>
        <family val="2"/>
      </rPr>
      <t>private sector</t>
    </r>
  </si>
  <si>
    <r>
      <t>Combined Oral Contraceptive Pills</t>
    </r>
    <r>
      <rPr>
        <sz val="11"/>
        <rFont val="Arial"/>
        <family val="2"/>
      </rPr>
      <t xml:space="preserve"> 
</t>
    </r>
    <r>
      <rPr>
        <sz val="10"/>
        <rFont val="Arial"/>
        <family val="2"/>
      </rPr>
      <t>(for example, levonorgestrel/ethinyl estradiol 150/30 mcg + Fe 75 mg, levonorgestrel/ethinyl estradiol 150/30 mcg [Microgynon, Seasonale, Levora, Jolessa], desogestrel 0.15 mg + ethinyl estradiol 0.03 mg [Enskyce, Marvelon, Exeltis], drosiperenone/ethinyl estradiol 3mg/20 mcg [Yaz], norgestrel+ethinyl estradiol 0.3 mg/30 mcg [Cryselle, Ovral, Low-Ogestrel, LoOvral], norgestrel+ethinyl estradiol 0.5 mg/50 mcg [Ogestrel], norethindrone acetate/ethinyl estradiol [Loestrin, Junel])</t>
    </r>
  </si>
  <si>
    <r>
      <t>Progestin-only Oral Contraceptive Pills</t>
    </r>
    <r>
      <rPr>
        <i/>
        <sz val="11"/>
        <rFont val="Arial"/>
        <family val="2"/>
      </rPr>
      <t xml:space="preserve"> 
</t>
    </r>
    <r>
      <rPr>
        <sz val="10"/>
        <rFont val="Arial"/>
        <family val="2"/>
      </rPr>
      <t>(for example, levonorgestrel 30 mcg [Norgeston, Microlut], norethindrone 35 mg [Micronor, Camila, Errin], desogestrel 75 mcg [Cerazette, Aizea], ethynodiol diacetate [Femulen])</t>
    </r>
  </si>
  <si>
    <r>
      <t xml:space="preserve">Injectables </t>
    </r>
    <r>
      <rPr>
        <sz val="10"/>
        <rFont val="Arial"/>
        <family val="2"/>
      </rPr>
      <t xml:space="preserve">(depot medroxyprogesterone acetate 104 mg/0.65 mL </t>
    </r>
    <r>
      <rPr>
        <b/>
        <sz val="10"/>
        <rFont val="Arial"/>
        <family val="2"/>
      </rPr>
      <t>subcutaneous</t>
    </r>
    <r>
      <rPr>
        <sz val="10"/>
        <rFont val="Arial"/>
        <family val="2"/>
      </rPr>
      <t xml:space="preserve"> [Depo Sub-Q Provera, Sayana Press])</t>
    </r>
  </si>
  <si>
    <r>
      <t xml:space="preserve">Injectables </t>
    </r>
    <r>
      <rPr>
        <sz val="10"/>
        <rFont val="Arial"/>
        <family val="2"/>
      </rPr>
      <t xml:space="preserve">(depot medroxyprogesterone acetate 150 mg </t>
    </r>
    <r>
      <rPr>
        <b/>
        <sz val="10"/>
        <rFont val="Arial"/>
        <family val="2"/>
      </rPr>
      <t xml:space="preserve">intramuscular </t>
    </r>
    <r>
      <rPr>
        <sz val="10"/>
        <rFont val="Arial"/>
        <family val="2"/>
      </rPr>
      <t xml:space="preserve">[Depo-Provera], norethisterone enanthate [Noristerat]) </t>
    </r>
  </si>
  <si>
    <r>
      <t xml:space="preserve">Contraceptive Implants 
</t>
    </r>
    <r>
      <rPr>
        <sz val="10"/>
        <rFont val="Arial"/>
        <family val="2"/>
      </rPr>
      <t>(for example, levonorgestrel 75 mg [Jadelle, Sino-Implant (II)/Levoplant], etonogestrel 68 mg [Implanon, Nexplanon])</t>
    </r>
  </si>
  <si>
    <r>
      <t xml:space="preserve">Intrauterine devices (IUDs) 
</t>
    </r>
    <r>
      <rPr>
        <sz val="10"/>
        <rFont val="Arial"/>
        <family val="2"/>
      </rPr>
      <t>(for example, copper-bearing [Optima Copper T], levonorgestrel-releasing [Mirena])</t>
    </r>
  </si>
  <si>
    <r>
      <t xml:space="preserve">Emergency contraceptive pills 
</t>
    </r>
    <r>
      <rPr>
        <sz val="10"/>
        <rFont val="Arial"/>
        <family val="2"/>
      </rPr>
      <t>(for example, levonorgestrel 0.75 mg, levonorgestrel 1.5 mg) [Postinor]</t>
    </r>
  </si>
  <si>
    <r>
      <t>Long-acting permanent method for males</t>
    </r>
    <r>
      <rPr>
        <sz val="10"/>
        <rFont val="Arial"/>
        <family val="2"/>
      </rPr>
      <t xml:space="preserve"> (vasectomy)</t>
    </r>
  </si>
  <si>
    <r>
      <t>Long-acting permanent method for females</t>
    </r>
    <r>
      <rPr>
        <i/>
        <sz val="11"/>
        <rFont val="Arial"/>
        <family val="2"/>
      </rPr>
      <t xml:space="preserve"> </t>
    </r>
    <r>
      <rPr>
        <sz val="10"/>
        <rFont val="Arial"/>
        <family val="2"/>
      </rPr>
      <t>(tubal ligation)</t>
    </r>
  </si>
  <si>
    <r>
      <t xml:space="preserve">Contraceptive patches </t>
    </r>
    <r>
      <rPr>
        <sz val="10"/>
        <rFont val="Arial"/>
        <family val="2"/>
      </rPr>
      <t>(for example, norelgestromin/ethinyl estradiol 150/35 mcg [Xulane, Evra])</t>
    </r>
  </si>
  <si>
    <r>
      <t xml:space="preserve">Vaginal contraceptive rings </t>
    </r>
    <r>
      <rPr>
        <sz val="10"/>
        <rFont val="Arial"/>
        <family val="2"/>
      </rPr>
      <t>(for example, etonogestrel/ethinyl estradiol 120/15mcg [NuvaRing], progesterone-releasing [Progering])</t>
    </r>
  </si>
  <si>
    <r>
      <t xml:space="preserve">Calendar-based awareness methods </t>
    </r>
    <r>
      <rPr>
        <sz val="10"/>
        <rFont val="Arial"/>
        <family val="2"/>
      </rPr>
      <t>(for example, CycleBeads)</t>
    </r>
  </si>
  <si>
    <r>
      <t xml:space="preserve">Other contraceptive methods - specify 
</t>
    </r>
    <r>
      <rPr>
        <sz val="10"/>
        <rFont val="Arial"/>
        <family val="2"/>
      </rPr>
      <t>(Please provide the name of the other contraceptive(s) offered, and the lowest level cadre that can provide it, by sector. For example: SILCS diaphragm)</t>
    </r>
  </si>
  <si>
    <t>Type of contraceptive:</t>
  </si>
  <si>
    <r>
      <t xml:space="preserve">The following questions (D5 and D6) will ask about laws and practices that may </t>
    </r>
    <r>
      <rPr>
        <b/>
        <i/>
        <u/>
        <sz val="12"/>
        <rFont val="Arial"/>
        <family val="2"/>
      </rPr>
      <t>increase access</t>
    </r>
    <r>
      <rPr>
        <b/>
        <i/>
        <sz val="12"/>
        <rFont val="Arial"/>
        <family val="2"/>
      </rPr>
      <t xml:space="preserve"> </t>
    </r>
    <r>
      <rPr>
        <sz val="12"/>
        <rFont val="Arial"/>
        <family val="2"/>
      </rPr>
      <t xml:space="preserve">by specific subpopulations to effective family planning services/commodities, while questions D7 and D8 will ask about any laws or practices that may </t>
    </r>
    <r>
      <rPr>
        <b/>
        <i/>
        <u/>
        <sz val="12"/>
        <rFont val="Arial"/>
        <family val="2"/>
      </rPr>
      <t xml:space="preserve">prevent </t>
    </r>
    <r>
      <rPr>
        <sz val="12"/>
        <rFont val="Arial"/>
        <family val="2"/>
      </rPr>
      <t>or</t>
    </r>
    <r>
      <rPr>
        <b/>
        <i/>
        <sz val="12"/>
        <rFont val="Arial"/>
        <family val="2"/>
      </rPr>
      <t xml:space="preserve"> </t>
    </r>
    <r>
      <rPr>
        <b/>
        <i/>
        <u/>
        <sz val="12"/>
        <rFont val="Arial"/>
        <family val="2"/>
      </rPr>
      <t>reduce access</t>
    </r>
    <r>
      <rPr>
        <b/>
        <sz val="12"/>
        <rFont val="Arial"/>
        <family val="2"/>
      </rPr>
      <t xml:space="preserve"> </t>
    </r>
    <r>
      <rPr>
        <sz val="12"/>
        <rFont val="Arial"/>
        <family val="2"/>
      </rPr>
      <t xml:space="preserve">by these subpopulations. </t>
    </r>
  </si>
  <si>
    <t xml:space="preserve">D5. </t>
  </si>
  <si>
    <r>
      <t xml:space="preserve">Does the country have laws, regulations, or policies that </t>
    </r>
    <r>
      <rPr>
        <b/>
        <u/>
        <sz val="12"/>
        <rFont val="Arial"/>
        <family val="2"/>
      </rPr>
      <t>increase</t>
    </r>
    <r>
      <rPr>
        <sz val="12"/>
        <rFont val="Arial"/>
        <family val="2"/>
      </rPr>
      <t xml:space="preserve"> access to effective family planning services/commodities by the following sub-populations? </t>
    </r>
  </si>
  <si>
    <t>Y/N (dropdown)</t>
  </si>
  <si>
    <t xml:space="preserve">If yes, describe laws/regulations/policies increasing access </t>
  </si>
  <si>
    <t>Are the rules/policies implemented or enforced?</t>
  </si>
  <si>
    <r>
      <t xml:space="preserve">Populations in disadvantaged sub-regions </t>
    </r>
    <r>
      <rPr>
        <i/>
        <sz val="10"/>
        <rFont val="Arial"/>
        <family val="2"/>
      </rPr>
      <t>(i.e. certain geographic areas)</t>
    </r>
  </si>
  <si>
    <r>
      <t xml:space="preserve">Minority populations </t>
    </r>
    <r>
      <rPr>
        <i/>
        <sz val="10"/>
        <rFont val="Arial"/>
        <family val="2"/>
      </rPr>
      <t>(e.g. ethnic or religious groups)</t>
    </r>
  </si>
  <si>
    <r>
      <t xml:space="preserve">Other </t>
    </r>
    <r>
      <rPr>
        <i/>
        <sz val="10"/>
        <rFont val="Arial"/>
        <family val="2"/>
      </rPr>
      <t>(e.g. migrants, internally displaced populations)</t>
    </r>
  </si>
  <si>
    <t>D6.</t>
  </si>
  <si>
    <r>
      <t xml:space="preserve">Does the country have any operational, cultural, or other practices that may </t>
    </r>
    <r>
      <rPr>
        <b/>
        <u/>
        <sz val="12"/>
        <rFont val="Arial"/>
        <family val="2"/>
      </rPr>
      <t>increase</t>
    </r>
    <r>
      <rPr>
        <sz val="12"/>
        <rFont val="Arial"/>
        <family val="2"/>
      </rPr>
      <t xml:space="preserve"> access to effective family planning services/commodities by the following sub-populations?  </t>
    </r>
  </si>
  <si>
    <t xml:space="preserve">If yes, describe the operational, cultural, or other practices that may increase access </t>
  </si>
  <si>
    <t xml:space="preserve">D7. </t>
  </si>
  <si>
    <r>
      <t xml:space="preserve">Does the country have laws, regulations, or policies that </t>
    </r>
    <r>
      <rPr>
        <b/>
        <u/>
        <sz val="12"/>
        <rFont val="Arial"/>
        <family val="2"/>
      </rPr>
      <t>make it difficult</t>
    </r>
    <r>
      <rPr>
        <b/>
        <sz val="12"/>
        <rFont val="Arial"/>
        <family val="2"/>
      </rPr>
      <t xml:space="preserve"> </t>
    </r>
    <r>
      <rPr>
        <sz val="12"/>
        <rFont val="Arial"/>
        <family val="2"/>
      </rPr>
      <t xml:space="preserve">for the following sub-populations to access effective family planning services/ commodities? </t>
    </r>
    <r>
      <rPr>
        <sz val="10"/>
        <rFont val="Arial"/>
        <family val="2"/>
      </rPr>
      <t>(e.g. spousal approval required to access contraceptives)</t>
    </r>
  </si>
  <si>
    <t xml:space="preserve">If yes, describe laws/regulations/policies affecting access </t>
  </si>
  <si>
    <t>D8.</t>
  </si>
  <si>
    <r>
      <t xml:space="preserve">Does the country have any operational, cultural, or other </t>
    </r>
    <r>
      <rPr>
        <b/>
        <u/>
        <sz val="12"/>
        <rFont val="Arial"/>
        <family val="2"/>
      </rPr>
      <t>barriers</t>
    </r>
    <r>
      <rPr>
        <sz val="12"/>
        <rFont val="Arial"/>
        <family val="2"/>
      </rPr>
      <t xml:space="preserve"> and practices that </t>
    </r>
    <r>
      <rPr>
        <b/>
        <u/>
        <sz val="12"/>
        <rFont val="Arial"/>
        <family val="2"/>
      </rPr>
      <t>make it difficult</t>
    </r>
    <r>
      <rPr>
        <sz val="12"/>
        <rFont val="Arial"/>
        <family val="2"/>
      </rPr>
      <t xml:space="preserve"> for the following sub-populations to access effective family planning services/commodities?  
</t>
    </r>
    <r>
      <rPr>
        <sz val="10"/>
        <rFont val="Arial"/>
        <family val="2"/>
      </rPr>
      <t>(for example, providers not wanting to offer services to young people)</t>
    </r>
  </si>
  <si>
    <t xml:space="preserve">If yes, describe the operational, cultural, or other barriers and practices affecting access </t>
  </si>
  <si>
    <t xml:space="preserve">D9. </t>
  </si>
  <si>
    <t>Are any family planning commodities subject to duties?</t>
  </si>
  <si>
    <t>If yes, for which sectors? (Please use the dropdown menus to indicate all that apply)</t>
  </si>
  <si>
    <t xml:space="preserve">i. </t>
  </si>
  <si>
    <t>Public sector health facilities</t>
  </si>
  <si>
    <t>If yes, how much are the duties?  (In USD or percentage of commodity value)</t>
  </si>
  <si>
    <t xml:space="preserve">D10. </t>
  </si>
  <si>
    <t>Are there fees charged (by policy, not under-the-table charges) to the client in the public sector for family planning:</t>
  </si>
  <si>
    <t>Services?</t>
  </si>
  <si>
    <t>Commodities?</t>
  </si>
  <si>
    <t>If yes, are there exemptions for people who cannot afford to pay?</t>
  </si>
  <si>
    <t>i. If yes, describe the exemptions</t>
  </si>
  <si>
    <r>
      <t xml:space="preserve">Are there fees charged to the client in the public sector for family planning that are </t>
    </r>
    <r>
      <rPr>
        <b/>
        <sz val="12"/>
        <rFont val="Arial"/>
        <family val="2"/>
      </rPr>
      <t>informal, unofficial</t>
    </r>
    <r>
      <rPr>
        <sz val="12"/>
        <rFont val="Arial"/>
        <family val="2"/>
      </rPr>
      <t xml:space="preserve">, or are different than posted charges? </t>
    </r>
  </si>
  <si>
    <t>i. If yes, describe the charges.</t>
  </si>
  <si>
    <t xml:space="preserve">                                                                                             IF NO FORMAL FEES ARE CHARGED FOR SERVICES OR COMMODITIES, SKIP TO QUESTION D12.</t>
  </si>
  <si>
    <t xml:space="preserve">D11. </t>
  </si>
  <si>
    <t>If a fee is charged for family planning services or commodities in the public sector, does public/government/national health insurance cover family planning?</t>
  </si>
  <si>
    <t>If yes, what proportion of the population does this health insurance cover?</t>
  </si>
  <si>
    <t xml:space="preserve">D12. </t>
  </si>
  <si>
    <r>
      <t xml:space="preserve">Are the following contraceptives included in the country's </t>
    </r>
    <r>
      <rPr>
        <u/>
        <sz val="12"/>
        <rFont val="Arial"/>
        <family val="2"/>
      </rPr>
      <t>National Essential Medicines List</t>
    </r>
    <r>
      <rPr>
        <sz val="12"/>
        <rFont val="Arial"/>
        <family val="2"/>
      </rPr>
      <t xml:space="preserve"> (NEML) or other equivalent priority list? (for example, the National Medical Device List)</t>
    </r>
  </si>
  <si>
    <r>
      <t>Combined Oral Contraceptive Pills</t>
    </r>
    <r>
      <rPr>
        <sz val="11"/>
        <rFont val="Arial"/>
        <family val="2"/>
      </rPr>
      <t xml:space="preserve"> 
</t>
    </r>
    <r>
      <rPr>
        <sz val="10"/>
        <rFont val="Arial"/>
        <family val="2"/>
      </rPr>
      <t>(for example, levonorgestrel/ethinyl estradiol 150/30 mcg + Fe 75 mg, levonorgestrel/ethinyl estradiol 150/30 mcg [Microgynon, Seasonale, Levora, Jolessa], desogestrel 0.15 mg + ethinyl estradiol 0.03 mg [Enskyce, Marvelon, Exeltis], drosiperenone/ethinyl estradiol 3 mg/20 mcg [Yaz], norgestrel+ethinyl estradiol 0.3 mg/30 mcg [Cryselle, Ovral, Low-Ogestrel, LoOvral], norgestrel+ethinyl estradiol 0.5mg/50 mcg [Ogestrel], norethindrone acetate/ethinyl estradiol [Loestrin, Junel])</t>
    </r>
  </si>
  <si>
    <r>
      <t>Injectables</t>
    </r>
    <r>
      <rPr>
        <sz val="11"/>
        <rFont val="Arial"/>
        <family val="2"/>
      </rPr>
      <t xml:space="preserve"> 
</t>
    </r>
    <r>
      <rPr>
        <sz val="10"/>
        <rFont val="Arial"/>
        <family val="2"/>
      </rPr>
      <t xml:space="preserve">(for example, depot medroxyprogesterone acetate 104 mg/0.65 mL subcutaneous [Depo Sub-Q Provera, Sayana Press], depot medroxyprogesterone acetate 150 mg intramuscular [Depo-Provera], norethisterone enanthate [Noristerat]) </t>
    </r>
  </si>
  <si>
    <r>
      <t xml:space="preserve">Contraceptive Implants </t>
    </r>
    <r>
      <rPr>
        <sz val="10"/>
        <rFont val="Arial"/>
        <family val="2"/>
      </rPr>
      <t>(for example, levonorgestrel 75 mg [Jadelle, Sino-Implant (II)/Levoplant], etonogestrel 68 mg [Implanon, Nexplanon])</t>
    </r>
  </si>
  <si>
    <r>
      <t xml:space="preserve">Copper-bearing Intrauterine devices (IUDs) </t>
    </r>
    <r>
      <rPr>
        <sz val="10"/>
        <rFont val="Arial"/>
        <family val="2"/>
      </rPr>
      <t>(for example, Optima Copper T)</t>
    </r>
  </si>
  <si>
    <r>
      <t xml:space="preserve">Hormone-releasing intrauterine devices (IUDs) </t>
    </r>
    <r>
      <rPr>
        <sz val="10"/>
        <rFont val="Arial"/>
        <family val="2"/>
      </rPr>
      <t>(for example levonorgestrel-releasing [Mirena])</t>
    </r>
  </si>
  <si>
    <r>
      <t xml:space="preserve">Emergency contraceptive pills </t>
    </r>
    <r>
      <rPr>
        <sz val="10"/>
        <rFont val="Arial"/>
        <family val="2"/>
      </rPr>
      <t>(for example, levonorgestrel 0.75 mg, levonorgestrel 1.5 mg)</t>
    </r>
  </si>
  <si>
    <r>
      <t xml:space="preserve">Contraceptive Patches </t>
    </r>
    <r>
      <rPr>
        <sz val="10"/>
        <rFont val="Arial"/>
        <family val="2"/>
      </rPr>
      <t>(for example, norelgestromin/ethinyl estradiol 150/35 mcg [Xulane, Evra])</t>
    </r>
  </si>
  <si>
    <r>
      <t xml:space="preserve">Vaginal Contraceptive Rings </t>
    </r>
    <r>
      <rPr>
        <sz val="10"/>
        <rFont val="Arial"/>
        <family val="2"/>
      </rPr>
      <t>(for example, etonogestrel/ethinyl estradiol 120/15 mcg [NuvaRing], progesterone-releasing [Progering])</t>
    </r>
  </si>
  <si>
    <t xml:space="preserve">l. </t>
  </si>
  <si>
    <r>
      <t xml:space="preserve">Calendar-based Awareness Methods </t>
    </r>
    <r>
      <rPr>
        <sz val="10"/>
        <rFont val="Arial"/>
        <family val="2"/>
      </rPr>
      <t>(for example, CycleBeads)</t>
    </r>
  </si>
  <si>
    <r>
      <t xml:space="preserve">Any other contraceptive(s)? </t>
    </r>
    <r>
      <rPr>
        <sz val="11"/>
        <rFont val="Arial"/>
        <family val="2"/>
      </rPr>
      <t>(e.g. SILCS diaphragm)</t>
    </r>
  </si>
  <si>
    <t>i. If yes, name(s) of other contraceptive(s) on the list(s)</t>
  </si>
  <si>
    <t xml:space="preserve">D13. </t>
  </si>
  <si>
    <t>What year(s) was the NEML/list(s) issued?</t>
  </si>
  <si>
    <t xml:space="preserve">D14. </t>
  </si>
  <si>
    <t>Name of the list(s)</t>
  </si>
  <si>
    <t xml:space="preserve">D15. </t>
  </si>
  <si>
    <t>Is family planning actively promoted through any of the following channels? (use the drop-down menus to select all that apply)</t>
  </si>
  <si>
    <t>Social marketing</t>
  </si>
  <si>
    <t>Mass media</t>
  </si>
  <si>
    <t>Mobile phone outreach/education</t>
  </si>
  <si>
    <t>Community mobilization/engagement</t>
  </si>
  <si>
    <t xml:space="preserve">Other </t>
  </si>
  <si>
    <t>If other, please specify:</t>
  </si>
  <si>
    <t xml:space="preserve">D16. </t>
  </si>
  <si>
    <t>Approximately what percentage of public sector family planning providers have been trained in implant and IUD insertion and removal? (Select the percentage range that is the closest approximation.)</t>
  </si>
  <si>
    <t xml:space="preserve">D17. </t>
  </si>
  <si>
    <t>Has the country made a commitment to the new FP2030 partnership, "A Collective Vision for Family Planning Post-2020"?</t>
  </si>
  <si>
    <t>If not, does the country anticipate making an FP2030 commitment?</t>
  </si>
  <si>
    <t xml:space="preserve">D18. </t>
  </si>
  <si>
    <r>
      <t>If the country has or plans to make an</t>
    </r>
    <r>
      <rPr>
        <b/>
        <sz val="12"/>
        <rFont val="Arial"/>
        <family val="2"/>
      </rPr>
      <t xml:space="preserve"> FP2030 </t>
    </r>
    <r>
      <rPr>
        <sz val="12"/>
        <rFont val="Arial"/>
        <family val="2"/>
      </rPr>
      <t xml:space="preserve">commitment, which of the following components will be included? </t>
    </r>
    <r>
      <rPr>
        <i/>
        <sz val="11"/>
        <rFont val="Arial"/>
        <family val="2"/>
      </rPr>
      <t>(Indicate 'yes', 'no', 'don't know', or 'not applicable' for each component)</t>
    </r>
  </si>
  <si>
    <t>Improving domestic financing for contraceptives</t>
  </si>
  <si>
    <t>Increasing affordability of contraceptives for clients</t>
  </si>
  <si>
    <t>Improving access to or availability of contraceptives (beyond any commitments for domestic financing or affordability)</t>
  </si>
  <si>
    <t>D19.</t>
  </si>
  <si>
    <t>Is the country a Global Financing Facility (GFF) partner?</t>
  </si>
  <si>
    <t>If yes, does the financing include provisions for family planning?</t>
  </si>
  <si>
    <t>Does it include provisions for procurement of contraceptive commodities?</t>
  </si>
  <si>
    <t>Does the financing include provisions for supply chain management?</t>
  </si>
  <si>
    <t>Does technical assistance support a transition to domestic financing of contraceptives?</t>
  </si>
  <si>
    <t xml:space="preserve">E1. </t>
  </si>
  <si>
    <t>Is there a national logistics management information system (LMIS) that collects data on contraceptive commodities?</t>
  </si>
  <si>
    <t xml:space="preserve">                                                                                                                                                                             IF NO, SKIP TO QUESTION E2.</t>
  </si>
  <si>
    <r>
      <t xml:space="preserve">If there is a national LMIS, does it capture stock data down to the individual service delivery point (SDP) level?
</t>
    </r>
    <r>
      <rPr>
        <i/>
        <sz val="10"/>
        <rFont val="Arial"/>
        <family val="2"/>
      </rPr>
      <t>(At a minimum, data elements reported for health facilities must include: stock on hand/ending balance, rate of consumption, losses and adjustments)</t>
    </r>
  </si>
  <si>
    <t>If yes, what types of health facilities report into the system? (Use the dropdown menus to select all that apply)</t>
  </si>
  <si>
    <t>Private sector health facilities</t>
  </si>
  <si>
    <t>NGO health facilities</t>
  </si>
  <si>
    <t>Social marketing sites</t>
  </si>
  <si>
    <r>
      <t xml:space="preserve">If there is a national LMIS that captures stock data at the service delivery point (SDP) level, please select the option that best describes how data is reported at the SDP level.
</t>
    </r>
    <r>
      <rPr>
        <i/>
        <sz val="10"/>
        <rFont val="Arial"/>
        <family val="2"/>
      </rPr>
      <t>(At a minimum, data elements reported for health facilities must include: stock on hand/ending balance, rate of consumption, losses and adjustments. Otherwise, please select "not applicable" for this question.)</t>
    </r>
  </si>
  <si>
    <t xml:space="preserve">E2. </t>
  </si>
  <si>
    <r>
      <t xml:space="preserve">Please provide the public sector </t>
    </r>
    <r>
      <rPr>
        <b/>
        <sz val="12"/>
        <rFont val="Arial"/>
        <family val="2"/>
      </rPr>
      <t>stockout rates</t>
    </r>
    <r>
      <rPr>
        <sz val="12"/>
        <rFont val="Arial"/>
        <family val="2"/>
      </rPr>
      <t xml:space="preserve"> for contraceptive commodities for the most recent available 12-month period for the </t>
    </r>
    <r>
      <rPr>
        <u/>
        <sz val="12"/>
        <rFont val="Arial"/>
        <family val="2"/>
      </rPr>
      <t>central</t>
    </r>
    <r>
      <rPr>
        <b/>
        <sz val="12"/>
        <rFont val="Arial"/>
        <family val="2"/>
      </rPr>
      <t xml:space="preserve"> </t>
    </r>
    <r>
      <rPr>
        <sz val="12"/>
        <rFont val="Arial"/>
        <family val="2"/>
      </rPr>
      <t xml:space="preserve">and </t>
    </r>
    <r>
      <rPr>
        <u/>
        <sz val="12"/>
        <rFont val="Arial"/>
        <family val="2"/>
      </rPr>
      <t>service delivery point</t>
    </r>
    <r>
      <rPr>
        <sz val="12"/>
        <rFont val="Arial"/>
        <family val="2"/>
      </rPr>
      <t xml:space="preserve"> levels for the following product categories. 
For products that are not offered in the public sector in the country, please type in 'N/A' (not applicable) in the comments box. If the product is offered but data is not available, please also type in 'N/A' and explain why the data is not available in the comments section. </t>
    </r>
    <r>
      <rPr>
        <sz val="11"/>
        <rFont val="Arial"/>
        <family val="2"/>
      </rPr>
      <t xml:space="preserve">
</t>
    </r>
    <r>
      <rPr>
        <sz val="12"/>
        <rFont val="Arial"/>
        <family val="2"/>
      </rPr>
      <t xml:space="preserve">
</t>
    </r>
  </si>
  <si>
    <r>
      <t xml:space="preserve">a. </t>
    </r>
    <r>
      <rPr>
        <b/>
        <sz val="12"/>
        <rFont val="Arial"/>
        <family val="2"/>
      </rPr>
      <t>Central level</t>
    </r>
    <r>
      <rPr>
        <sz val="12"/>
        <rFont val="Arial"/>
        <family val="2"/>
      </rPr>
      <t xml:space="preserve"> (i.e., central level warehouse for the public sector)
</t>
    </r>
  </si>
  <si>
    <r>
      <t xml:space="preserve">b.  </t>
    </r>
    <r>
      <rPr>
        <b/>
        <sz val="12"/>
        <rFont val="Arial"/>
        <family val="2"/>
      </rPr>
      <t>Service delivery point (SDP) level</t>
    </r>
    <r>
      <rPr>
        <sz val="12"/>
        <rFont val="Arial"/>
        <family val="2"/>
      </rPr>
      <t xml:space="preserve"> (i.e., public sector health facilities)
</t>
    </r>
    <r>
      <rPr>
        <i/>
        <sz val="10"/>
        <rFont val="Arial"/>
        <family val="2"/>
      </rPr>
      <t>(At the aggregate level, this is the percentage of all commodity observations at all SDPs which were stocked out during the year)</t>
    </r>
    <r>
      <rPr>
        <sz val="12"/>
        <rFont val="Arial"/>
        <family val="2"/>
      </rPr>
      <t xml:space="preserve">
</t>
    </r>
    <r>
      <rPr>
        <i/>
        <sz val="11"/>
        <rFont val="Arial"/>
        <family val="2"/>
      </rPr>
      <t xml:space="preserve">
</t>
    </r>
  </si>
  <si>
    <t>Source of Central level stockout rate</t>
  </si>
  <si>
    <t>Number of stock status observations where the commodity was stocked out during the fiscal year (numerator)</t>
  </si>
  <si>
    <t>Total stock status observations during the year (denominator)</t>
  </si>
  <si>
    <r>
      <t xml:space="preserve">Annual stockout rate at the central level 
</t>
    </r>
    <r>
      <rPr>
        <b/>
        <sz val="10"/>
        <rFont val="Arial"/>
        <family val="2"/>
      </rPr>
      <t>Automatically calculates by dividing column H by column I</t>
    </r>
  </si>
  <si>
    <r>
      <t xml:space="preserve">Sum of the number of </t>
    </r>
    <r>
      <rPr>
        <b/>
        <sz val="10"/>
        <rFont val="Arial"/>
        <family val="2"/>
      </rPr>
      <t>SDPs stocked out</t>
    </r>
    <r>
      <rPr>
        <sz val="10"/>
        <rFont val="Arial"/>
        <family val="2"/>
      </rPr>
      <t xml:space="preserve"> of the commodity as of the ending balance of all monthly/quarterly logistics reports for the fiscal year (numerator)</t>
    </r>
  </si>
  <si>
    <r>
      <t xml:space="preserve">Sum of the total numbers of </t>
    </r>
    <r>
      <rPr>
        <b/>
        <sz val="10"/>
        <rFont val="Arial"/>
        <family val="2"/>
      </rPr>
      <t>SDPs reporting</t>
    </r>
    <r>
      <rPr>
        <sz val="10"/>
        <rFont val="Arial"/>
        <family val="2"/>
      </rPr>
      <t xml:space="preserve"> across all monthly/ quarterly logistics reports for the fiscal year (denominator)</t>
    </r>
  </si>
  <si>
    <r>
      <t>Annual stockout rate at SDPs</t>
    </r>
    <r>
      <rPr>
        <sz val="11"/>
        <rFont val="Arial"/>
        <family val="2"/>
      </rPr>
      <t xml:space="preserve">
</t>
    </r>
    <r>
      <rPr>
        <b/>
        <sz val="11"/>
        <rFont val="Arial"/>
        <family val="2"/>
      </rPr>
      <t xml:space="preserve">
</t>
    </r>
    <r>
      <rPr>
        <b/>
        <sz val="10"/>
        <rFont val="Arial"/>
        <family val="2"/>
      </rPr>
      <t>Automatically calculates by dividing column K by column L</t>
    </r>
  </si>
  <si>
    <t>Combined oral contraceptive pills</t>
  </si>
  <si>
    <t>Source of SDP level stockout rate</t>
  </si>
  <si>
    <r>
      <t xml:space="preserve">Levonorgestrel/ethinyl estradiol 150/30 mcg +Fe 75mg </t>
    </r>
    <r>
      <rPr>
        <sz val="10"/>
        <rFont val="Arial"/>
        <family val="2"/>
      </rPr>
      <t>[Microgynon]</t>
    </r>
  </si>
  <si>
    <r>
      <t>Levonorgestrel/ethinyl estradiol 150/30 mcg</t>
    </r>
    <r>
      <rPr>
        <sz val="11"/>
        <rFont val="Arial"/>
        <family val="2"/>
      </rPr>
      <t xml:space="preserve"> </t>
    </r>
    <r>
      <rPr>
        <sz val="10"/>
        <rFont val="Arial"/>
        <family val="2"/>
      </rPr>
      <t>[Seasonale, Levora, Jolessa]</t>
    </r>
  </si>
  <si>
    <r>
      <t xml:space="preserve">Other combined oral contraceptive pills                                           
</t>
    </r>
    <r>
      <rPr>
        <i/>
        <sz val="10"/>
        <rFont val="Arial"/>
        <family val="2"/>
      </rPr>
      <t xml:space="preserve">(not included for aggregate calculation)         </t>
    </r>
    <r>
      <rPr>
        <i/>
        <sz val="12"/>
        <rFont val="Arial"/>
        <family val="2"/>
      </rPr>
      <t xml:space="preserve">                                               </t>
    </r>
    <r>
      <rPr>
        <sz val="12"/>
        <rFont val="Arial"/>
        <family val="2"/>
      </rPr>
      <t>Specify:</t>
    </r>
  </si>
  <si>
    <r>
      <t>Progestin-only oral contraceptive pills (</t>
    </r>
    <r>
      <rPr>
        <sz val="10"/>
        <rFont val="Arial"/>
        <family val="2"/>
      </rPr>
      <t>Levonorgestrel 30 mcg [Norgeston, Microlut])</t>
    </r>
  </si>
  <si>
    <t>Injectable contraceptives</t>
  </si>
  <si>
    <r>
      <t xml:space="preserve">Depot medroxyprogesterone acetate 104mg/0.65mL subcutaneous </t>
    </r>
    <r>
      <rPr>
        <sz val="10"/>
        <rFont val="Arial"/>
        <family val="2"/>
      </rPr>
      <t>[Depo Sub-Q Provera, Sayana Press]</t>
    </r>
  </si>
  <si>
    <r>
      <t xml:space="preserve">Depot medroxyprogesterone acetate 150 mg intramuscular </t>
    </r>
    <r>
      <rPr>
        <sz val="10"/>
        <rFont val="Arial"/>
        <family val="2"/>
      </rPr>
      <t>[Depo-Provera]</t>
    </r>
  </si>
  <si>
    <r>
      <t xml:space="preserve">Norethisterone enanthate </t>
    </r>
    <r>
      <rPr>
        <sz val="10"/>
        <rFont val="Arial"/>
        <family val="2"/>
      </rPr>
      <t>[Noristerat]</t>
    </r>
  </si>
  <si>
    <t xml:space="preserve">Contraceptive implants </t>
  </si>
  <si>
    <r>
      <t>Levonorgestrel 75mg/rod, 2 rod implant</t>
    </r>
    <r>
      <rPr>
        <sz val="10"/>
        <rFont val="Arial"/>
        <family val="2"/>
      </rPr>
      <t xml:space="preserve"> [Jadelle, Sino-Implant (II)/Levoplant]</t>
    </r>
  </si>
  <si>
    <r>
      <t xml:space="preserve">Etonogestrel 68mg/rod, 1 rod implant </t>
    </r>
    <r>
      <rPr>
        <sz val="10"/>
        <rFont val="Arial"/>
        <family val="2"/>
      </rPr>
      <t>[Implanon, Nexplanon])</t>
    </r>
  </si>
  <si>
    <r>
      <t>Copper-bearing intrauterine devices (IUDs) (</t>
    </r>
    <r>
      <rPr>
        <sz val="10"/>
        <rFont val="Arial"/>
        <family val="2"/>
      </rPr>
      <t>for example, Optima Copper T)</t>
    </r>
  </si>
  <si>
    <r>
      <t>Hormone-releasing intrauterine devices (IUDs)</t>
    </r>
    <r>
      <rPr>
        <sz val="10"/>
        <rFont val="Arial"/>
        <family val="2"/>
      </rPr>
      <t xml:space="preserve"> (for example levonorgestrel-releasing [Mirena])</t>
    </r>
  </si>
  <si>
    <t xml:space="preserve">Emergency oral contraceptive pills </t>
  </si>
  <si>
    <t>Levonorgestrel 0.75 mg, 2 tablets</t>
  </si>
  <si>
    <t>Levonorgestrel 1.5 mg, 1 tablet</t>
  </si>
  <si>
    <r>
      <t xml:space="preserve">Total stockout rate for all commodities 
</t>
    </r>
    <r>
      <rPr>
        <b/>
        <sz val="12"/>
        <rFont val="Arial"/>
        <family val="2"/>
      </rPr>
      <t xml:space="preserve">This will auto-calculate. </t>
    </r>
    <r>
      <rPr>
        <sz val="12"/>
        <rFont val="Arial"/>
        <family val="2"/>
      </rPr>
      <t xml:space="preserve"> (It will sum H and I and divide H by I, and will sum K and L and divide by L)</t>
    </r>
  </si>
  <si>
    <t>E3.</t>
  </si>
  <si>
    <r>
      <t xml:space="preserve">What have been the main drivers of stockouts of contraceptives in the country during the previous year? </t>
    </r>
    <r>
      <rPr>
        <i/>
        <sz val="12"/>
        <rFont val="Arial"/>
        <family val="2"/>
      </rPr>
      <t>(If data quality weaknesses contributed to reported stock out rates, please also mention this here).</t>
    </r>
  </si>
  <si>
    <t xml:space="preserve">E4. </t>
  </si>
  <si>
    <t>For any products offered in the country where no stockout data was provided for E2a or E2b, please explain:</t>
  </si>
  <si>
    <t xml:space="preserve">F. Quality </t>
  </si>
  <si>
    <t>F1.</t>
  </si>
  <si>
    <t>Is there a requirement that all contraceptives that are locally manufactured or imported be registered by the in-country national medicines regulatory authority (NMRA)?</t>
  </si>
  <si>
    <t>F2.</t>
  </si>
  <si>
    <t>Are drug (including contraceptives) registration requirements strictly adhered to?</t>
  </si>
  <si>
    <t>If yes, are there exceptions?</t>
  </si>
  <si>
    <t>Please explain any exceptions</t>
  </si>
  <si>
    <t xml:space="preserve">F3. </t>
  </si>
  <si>
    <t>What is the average lead time for the registration of contraceptive products?</t>
  </si>
  <si>
    <t>F4.</t>
  </si>
  <si>
    <t xml:space="preserve">Does the NMRA participate in WHO-prequalified (WHO-PQ) Collaborative Procedures? </t>
  </si>
  <si>
    <t>F5.</t>
  </si>
  <si>
    <t>Is there a requirement that contraceptives, imported or locally manufactured, be tested by the in-country national quality control laboratory (NQCL)?</t>
  </si>
  <si>
    <t>F6.</t>
  </si>
  <si>
    <t>Is the NQCL currently ISO 17025 (International Organization of Standards) certified/accredited and/or currently WHO-prequalified?</t>
  </si>
  <si>
    <t>F7.</t>
  </si>
  <si>
    <r>
      <t xml:space="preserve">In the past year, to what extent were contraceptives, </t>
    </r>
    <r>
      <rPr>
        <i/>
        <sz val="12"/>
        <rFont val="Arial"/>
        <family val="2"/>
      </rPr>
      <t>excluding condoms</t>
    </r>
    <r>
      <rPr>
        <sz val="12"/>
        <rFont val="Arial"/>
        <family val="2"/>
      </rPr>
      <t xml:space="preserve">, tested by the NQCL post-shipment ? </t>
    </r>
  </si>
  <si>
    <t xml:space="preserve">In the past year, to what extent were condoms tested by the NQCL post-shipment ? </t>
  </si>
  <si>
    <t>F8.</t>
  </si>
  <si>
    <t>In the past year, did the NMRA conduct field surveillance monitoring to identify SF (substandard and falsified) contraceptives, to protect the public from ineffective and/or harmful products?</t>
  </si>
  <si>
    <t>If yes, to what extent were regulatory enforcement actions taken following field surveillance of contraceptives?</t>
  </si>
  <si>
    <t xml:space="preserve">G. Private Sector </t>
  </si>
  <si>
    <t>G1.</t>
  </si>
  <si>
    <t xml:space="preserve">According to the MoH, how many wholesalers are registered in the country (for distributing FP products)?   </t>
  </si>
  <si>
    <t>Are wholesalers required to report to the government their sales and services?</t>
  </si>
  <si>
    <t>If yes, in the past year, approximately what proportion of wholesalers reported to the government on their sales and services?</t>
  </si>
  <si>
    <t>G2.</t>
  </si>
  <si>
    <t>Does the MoH use market data from third party sources (i.e., IQVIA, Nielson, Kantar, or local market research companies) to guide programming?</t>
  </si>
  <si>
    <t>If yes, how is the data used? (e.g. understanding commodity pricing, strategic planning, resource allocation, distribution, etc.)</t>
  </si>
  <si>
    <t xml:space="preserve">If no, would they like to build this capacity? </t>
  </si>
  <si>
    <r>
      <t xml:space="preserve">The International Council for Harmonisation of Technical Requirements for Pharmaceuticals for Human Use (ICH) aims to ensure that safe, effective and high quality medicines are developed, registered, and maintained in the most resource efficient manner whilst meeting high standards. The national drug regulatory authorities which are members, observers, or associates of the ICH are considered as </t>
    </r>
    <r>
      <rPr>
        <b/>
        <u/>
        <sz val="12"/>
        <rFont val="Arial"/>
        <family val="2"/>
      </rPr>
      <t>Stringent Regulatory Authorities (SRA)</t>
    </r>
    <r>
      <rPr>
        <sz val="12"/>
        <rFont val="Arial"/>
        <family val="2"/>
      </rPr>
      <t>, including: European Union member states, the United Kingdom, the United States, Canada, and Japan.</t>
    </r>
  </si>
  <si>
    <t>G3.</t>
  </si>
  <si>
    <r>
      <t xml:space="preserve">For each of the following contraceptive methods, please provide the following information:
i. Are there any WHO-prequalified (WHO-PQ) or Stringent Regulatory Authority (SRA) approved products registered for distribution in the country? (Use the dropdown menu to indicate WHO-PQ, SRA, both, neither, or don't know)
ii. How many manufacturers are </t>
    </r>
    <r>
      <rPr>
        <u/>
        <sz val="12"/>
        <rFont val="Arial"/>
        <family val="2"/>
      </rPr>
      <t>registered in the country for distribution</t>
    </r>
    <r>
      <rPr>
        <sz val="12"/>
        <rFont val="Arial"/>
        <family val="2"/>
      </rPr>
      <t xml:space="preserve"> of WHO-prequalified and/or SRA-approved contraceptive products? (Use the dropdown menu to indicate 0, 1, 2-3, more than 3, or don't know)
iii. If there are any WHO-prequalified and/or SRA-approved contraceptive products, list one or more examples of the brand and formulation.
iv. How many in-country local manufacturers exist who produce any products within the contraceptive method.</t>
    </r>
  </si>
  <si>
    <r>
      <t xml:space="preserve">Combined Oral Contraceptive Pills 
</t>
    </r>
    <r>
      <rPr>
        <i/>
        <sz val="10"/>
        <rFont val="Arial"/>
        <family val="2"/>
      </rPr>
      <t>(for example, levonorgestrel/ethinyl estradiol 150/30 mcg +Fe 75 mg, levonorgestrel/ethinyl estradiol 150/30 mcg [Microgynon, Seasonale, Levora, Jolessa], drosiperenone/ethinyl estradiol 3mg/20mcg [Yaz], norethindrone acetate/ethinyl estradiol [Loestrin, Junel])</t>
    </r>
  </si>
  <si>
    <t>Are there any WHO-PQ or SRA-approved products registered for distribution in the country?</t>
  </si>
  <si>
    <t>How many manufacturers are registered in the country for distribution of WHO-prequalified and/or SRA-approved contraceptive products?</t>
  </si>
  <si>
    <t xml:space="preserve">Example(s) of WHO-prequalified and/or SRA-approved brand and formulation </t>
  </si>
  <si>
    <t>Brand(s)</t>
  </si>
  <si>
    <t>Formulation(s)</t>
  </si>
  <si>
    <t>If there is more than one brand and formulation to cite, please separate the brands and their corresponding formulations by a comma in their blank spaces provided</t>
  </si>
  <si>
    <t>How many in-country local manufacturers exist who produce any combined oral contraceptives?</t>
  </si>
  <si>
    <r>
      <t xml:space="preserve">Progestin-only Oral Contraceptive Pills 
</t>
    </r>
    <r>
      <rPr>
        <i/>
        <sz val="10"/>
        <rFont val="Arial"/>
        <family val="2"/>
      </rPr>
      <t>(for example, levonorgestrel 30 mcg [Norgeston, Microlut], norethindrone 35 mg [Micronor, Camila, Errin], desogestrel 75 mcg [Cerazette, Aizea], ethynodiol diacetate [Femulen])</t>
    </r>
  </si>
  <si>
    <t>How many manufacturers are registered in the country for distribution of WHO-PQ and/or SRA-approved contraceptive products?</t>
  </si>
  <si>
    <t>How many in-country local manufacturers exist who produce any progestin-only contraceptives pills?</t>
  </si>
  <si>
    <r>
      <t xml:space="preserve">Injectables 
</t>
    </r>
    <r>
      <rPr>
        <i/>
        <sz val="10"/>
        <rFont val="Arial"/>
        <family val="2"/>
      </rPr>
      <t xml:space="preserve">(for example, depot medroxyprogesterone acetate 104mg/0.65mL subcutaneous [Depo Sub-Q Provera, Sayana Press], depot medroxyprogesterone acetate 150 mg intramuscular [Depo-Provera], norethisterone enanthate [Noristerat]) </t>
    </r>
  </si>
  <si>
    <t>How many in-country local manufacturers exist who produce any injectable contraceptives?</t>
  </si>
  <si>
    <r>
      <t xml:space="preserve">Contraceptive Implants 
</t>
    </r>
    <r>
      <rPr>
        <i/>
        <sz val="10"/>
        <rFont val="Arial"/>
        <family val="2"/>
      </rPr>
      <t>(for example, levonorgestrel 75 mg [Jadelle, Sino-Implant (II)/Levoplant], etonogestrel 68 mg [Implanon, Nexplanon])</t>
    </r>
  </si>
  <si>
    <t>How many in-country local manufacturers exist who produce any contraceptive implants?</t>
  </si>
  <si>
    <r>
      <t xml:space="preserve">Intrauterine devices (IUDs) 
</t>
    </r>
    <r>
      <rPr>
        <i/>
        <sz val="10"/>
        <rFont val="Arial"/>
        <family val="2"/>
      </rPr>
      <t>(for example, copper-bearing [Optima Copper T], levonorgestrel-releasing [Mirena])</t>
    </r>
  </si>
  <si>
    <t>How many in-country local manufacturers exist who produce any male condoms?</t>
  </si>
  <si>
    <t>How many in-country local manufacturers exist who produce any female condoms?</t>
  </si>
  <si>
    <r>
      <t xml:space="preserve">Emergency contraceptive pills 
</t>
    </r>
    <r>
      <rPr>
        <i/>
        <sz val="10"/>
        <rFont val="Arial"/>
        <family val="2"/>
      </rPr>
      <t>(for example, levonorgestrel 0.75 mg, levonorgestrel 1.5 mg [Postinor]</t>
    </r>
    <r>
      <rPr>
        <i/>
        <sz val="12"/>
        <rFont val="Arial"/>
        <family val="2"/>
      </rPr>
      <t>)</t>
    </r>
  </si>
  <si>
    <t>How many in-country local manufacturers exist who produce any emergency contraceptive pills?</t>
  </si>
  <si>
    <t>G4.</t>
  </si>
  <si>
    <t>Are there any joint ventures between multinational pharmaceutical companies and local manufacturers of contraceptives?</t>
  </si>
  <si>
    <t>If yes, please describe:</t>
  </si>
  <si>
    <t>G5.</t>
  </si>
  <si>
    <r>
      <t xml:space="preserve">Have any public/private partnerships been established or brokered in the last two years with the purpose of expanding private sector provision of health services including family planning products and services? 
</t>
    </r>
    <r>
      <rPr>
        <sz val="10"/>
        <rFont val="Arial"/>
        <family val="2"/>
      </rPr>
      <t>(Example: contracting out of family planning services to private providers by the government; development of a voucher program where the government distributes vouchers that can be used for family planning services by private providers; joint public-private research on new contraceptive technologies or service delivery mechanisms)</t>
    </r>
  </si>
  <si>
    <t xml:space="preserve">If yes, please list/describe them. </t>
  </si>
  <si>
    <t>G6.</t>
  </si>
  <si>
    <t>Has the government developed or started developing a private sector engagement (PSE) plan for family planning/reproductive health, or with an FP/RH component?</t>
  </si>
  <si>
    <t>If the government has developed a private sector engagement plan with an FP/RH component, to what extent has it implemented aspects of the plan related to FP/RH?</t>
  </si>
  <si>
    <t>Please note any overall comments about challenges and/or successes with contraceptive security in your country</t>
  </si>
  <si>
    <t>H1.</t>
  </si>
  <si>
    <t xml:space="preserve">Is there an emergency preparedness plan in place for pandemics (that includes impact on family planning)? </t>
  </si>
  <si>
    <t>H2.</t>
  </si>
  <si>
    <r>
      <t xml:space="preserve">If yes, what policies are in place to alleviate impacts of pandemics on FP? </t>
    </r>
    <r>
      <rPr>
        <i/>
        <sz val="11"/>
        <rFont val="Arial"/>
        <family val="2"/>
      </rPr>
      <t>(e.g., multi-month dispensing, switch to long-term methods, etc.)</t>
    </r>
  </si>
  <si>
    <t>H3.</t>
  </si>
  <si>
    <t xml:space="preserve">Is there an emergency preparedness plan in place for other types of emergencies (that would impact FP)? </t>
  </si>
  <si>
    <r>
      <t>Are FP/RH supplies pre-positioned in case of an emergency?</t>
    </r>
    <r>
      <rPr>
        <sz val="10"/>
        <rFont val="Arial"/>
        <family val="2"/>
      </rPr>
      <t xml:space="preserve"> </t>
    </r>
    <r>
      <rPr>
        <i/>
        <sz val="10"/>
        <rFont val="Arial"/>
        <family val="2"/>
      </rPr>
      <t>(Pre-positioning is a component of emergency preparedness in which supplies are held closer or more accessibly to where a crisis may occur in order to enable faster delivery of supplies when a crisis occurs.)</t>
    </r>
  </si>
  <si>
    <t>H4.</t>
  </si>
  <si>
    <r>
      <t xml:space="preserve">To what extent did the COVID-19 pandemic affect the frequency of CS committee meetings in the </t>
    </r>
    <r>
      <rPr>
        <u/>
        <sz val="12"/>
        <rFont val="Arial"/>
        <family val="2"/>
      </rPr>
      <t>most recent fiscal year</t>
    </r>
    <r>
      <rPr>
        <sz val="12"/>
        <rFont val="Arial"/>
        <family val="2"/>
      </rPr>
      <t xml:space="preserve">? </t>
    </r>
    <r>
      <rPr>
        <i/>
        <sz val="11"/>
        <rFont val="Arial"/>
        <family val="2"/>
      </rPr>
      <t>(Please select an option from the drop-down menu)</t>
    </r>
  </si>
  <si>
    <t>H5.</t>
  </si>
  <si>
    <r>
      <t xml:space="preserve">To what extent did the COVID-19 pandemic affect the approved </t>
    </r>
    <r>
      <rPr>
        <b/>
        <sz val="12"/>
        <rFont val="Arial"/>
        <family val="2"/>
      </rPr>
      <t>budget line</t>
    </r>
    <r>
      <rPr>
        <sz val="12"/>
        <rFont val="Arial"/>
        <family val="2"/>
      </rPr>
      <t xml:space="preserve"> for contraceptives for the </t>
    </r>
    <r>
      <rPr>
        <u/>
        <sz val="12"/>
        <rFont val="Arial"/>
        <family val="2"/>
      </rPr>
      <t>current</t>
    </r>
    <r>
      <rPr>
        <sz val="12"/>
        <rFont val="Arial"/>
        <family val="2"/>
      </rPr>
      <t xml:space="preserve"> fiscal year?  
</t>
    </r>
    <r>
      <rPr>
        <i/>
        <sz val="11"/>
        <rFont val="Arial"/>
        <family val="2"/>
      </rPr>
      <t>(Please select an option from the drop-down menu)</t>
    </r>
  </si>
  <si>
    <t>H6.</t>
  </si>
  <si>
    <r>
      <t xml:space="preserve">To what extent has the COVID-19 pandemic affected the amount of </t>
    </r>
    <r>
      <rPr>
        <b/>
        <sz val="12"/>
        <rFont val="Arial"/>
        <family val="2"/>
      </rPr>
      <t>government spending</t>
    </r>
    <r>
      <rPr>
        <sz val="12"/>
        <rFont val="Arial"/>
        <family val="2"/>
      </rPr>
      <t xml:space="preserve"> for contraceptives in the </t>
    </r>
    <r>
      <rPr>
        <u/>
        <sz val="12"/>
        <rFont val="Arial"/>
        <family val="2"/>
      </rPr>
      <t>most recent complete year</t>
    </r>
    <r>
      <rPr>
        <sz val="12"/>
        <rFont val="Arial"/>
        <family val="2"/>
      </rPr>
      <t xml:space="preserve">?
</t>
    </r>
    <r>
      <rPr>
        <i/>
        <sz val="11"/>
        <rFont val="Arial"/>
        <family val="2"/>
      </rPr>
      <t xml:space="preserve">(Please select an option from the drop-down menu) </t>
    </r>
  </si>
  <si>
    <t>H7.</t>
  </si>
  <si>
    <r>
      <t xml:space="preserve">In the last survey (i.e., 2020-2021), </t>
    </r>
    <r>
      <rPr>
        <b/>
        <i/>
        <sz val="12"/>
        <rFont val="Arial"/>
        <family val="2"/>
      </rPr>
      <t>[country name]</t>
    </r>
    <r>
      <rPr>
        <b/>
        <sz val="12"/>
        <rFont val="Arial"/>
        <family val="2"/>
      </rPr>
      <t xml:space="preserve"> </t>
    </r>
    <r>
      <rPr>
        <sz val="12"/>
        <rFont val="Arial"/>
        <family val="2"/>
      </rPr>
      <t xml:space="preserve">did not report any operational practices put in place to facilitate access to FP services during COVID-19. Are there any such practices to report since the time of the last survey that were or are meant to address access to FP during the COVID-19 pandemic?
</t>
    </r>
    <r>
      <rPr>
        <i/>
        <sz val="12"/>
        <rFont val="Arial"/>
        <family val="2"/>
      </rPr>
      <t xml:space="preserve">(e.g., mobile FP clinics, telehealth, increased task sharing or task shifting, self-care interventions, no-prescription methods)	</t>
    </r>
  </si>
  <si>
    <r>
      <t xml:space="preserve">How have operational practices put in place due to COVID-19 changed since the last survey (i.e., 2020-2021)?
</t>
    </r>
    <r>
      <rPr>
        <i/>
        <sz val="10"/>
        <rFont val="Arial"/>
        <family val="2"/>
      </rPr>
      <t>(Note: the operational practices listed were populated from responses in the last survey.) For each row, if more than one response applies, please select one from the drop-down menu and list any others in the comments box.</t>
    </r>
  </si>
  <si>
    <t xml:space="preserve">b. </t>
  </si>
  <si>
    <t>Thank you for completing the survey!</t>
  </si>
  <si>
    <t>Indicator</t>
  </si>
  <si>
    <t>Description</t>
  </si>
  <si>
    <t>Finance</t>
  </si>
  <si>
    <r>
      <rPr>
        <sz val="12"/>
        <color rgb="FF000000"/>
        <rFont val="Arial"/>
        <family val="2"/>
      </rPr>
      <t xml:space="preserve">Domestic general government health expenditure 
</t>
    </r>
    <r>
      <rPr>
        <i/>
        <sz val="12"/>
        <color rgb="FF000000"/>
        <rFont val="Arial"/>
        <family val="2"/>
      </rPr>
      <t>(% of general government expenditure)</t>
    </r>
  </si>
  <si>
    <t>Defined as the domestic government expenditure on health as a percentage of total domestic government expenditures, this indicator is a measure of a government's political commitment to funding its public health system compared to other priorities. The greater the overall funding envelope for public health, the more that can be devoted to family planning and reproductive health, and the better the livelihood that those most in need will be covered by health services, including FP/RH.
*Source: World Bank World Development Indicators, Data was available for the years 2020 to 2021. (https://databank.worldbank.org/reports.aspx?source=2&amp;series=SH.XPD.GHED.GE.ZS)</t>
  </si>
  <si>
    <r>
      <rPr>
        <sz val="12"/>
        <color rgb="FF000000"/>
        <rFont val="Arial"/>
      </rPr>
      <t xml:space="preserve">Per Capita Gross National Income (GNI), purchasing power parity (PPP) 
</t>
    </r>
    <r>
      <rPr>
        <i/>
        <sz val="10"/>
        <color rgb="FF000000"/>
        <rFont val="Arial"/>
      </rPr>
      <t>(constant 2021 international $)</t>
    </r>
  </si>
  <si>
    <t>Per capita gross national income helps to represent the ability of households to pay for goods and services, including contraceptives and family planning/reproductive health services. A higher GNI is generally associated with a higher level of contraceptive security. This indicator is measured in constant 2011 international dollars and purchasing power parity, which adjusts for the different market prices for goods in each country. 
*Source: World Bank World Development Indicators. Data was available for the years 2021 to 2022. (https://data.worldbank.org/indicator/NY.GNP.PCAP.PP.KD?name_desc=false)</t>
  </si>
  <si>
    <t>Source year of per capita GNI data</t>
  </si>
  <si>
    <r>
      <rPr>
        <sz val="12"/>
        <color rgb="FF000000"/>
        <rFont val="Arial"/>
        <family val="2"/>
      </rPr>
      <t xml:space="preserve">Poverty level 
</t>
    </r>
    <r>
      <rPr>
        <i/>
        <sz val="11"/>
        <color rgb="FF000000"/>
        <rFont val="Arial"/>
        <family val="2"/>
      </rPr>
      <t>(Percentage of the national population living below the nationally defined poverty line)</t>
    </r>
  </si>
  <si>
    <t>While per capita gross national income measures the average person's ability to pay for goods and services, a higher poverty level, defined as the percentage of the national population living below the nationally defined poverty line, can indicate increased income inequality and an increased proportion of the population reliant on the public health system. This measure may indicate a need to target public health goods and services toward the poorest segments of the population. Higher poverty levels are generally associated with lower levels of contraceptive security.
*Source: World Bank World Development Indicators. Data was available for years ranging from 2011 to 2022. (https://data.worldbank.org/indicator/SI.POV.NAHC?view=chart)</t>
  </si>
  <si>
    <t>Source year of poverty level data</t>
  </si>
  <si>
    <t>Health &amp; Social Environment</t>
  </si>
  <si>
    <t>Governance</t>
  </si>
  <si>
    <r>
      <rPr>
        <sz val="12"/>
        <color rgb="FF000000"/>
        <rFont val="Arial"/>
        <family val="2"/>
      </rPr>
      <t xml:space="preserve">Regulatory Quality 
</t>
    </r>
    <r>
      <rPr>
        <i/>
        <sz val="11"/>
        <color rgb="FF000000"/>
        <rFont val="Arial"/>
        <family val="2"/>
      </rPr>
      <t>(Percentile rank: 0 to 100)</t>
    </r>
  </si>
  <si>
    <t>Regulatory quality, an element of good governance, is a composite measure that captures "perceptions of the ability of the government to formulate and implement sound policies and regulations that permit and promote private sector development" (World Bank's Worldwide Governance Indicators, 1996-2020). Countries with a strong regulatory environment are more likely to attract international financing, and the private sector is more likely to invest in creating or expanding the market for contraceptives. This indicator assigns countries a percentile rank from 0 to 100, where 100 is the strongest regulatory quality.
*Source: World Bank Wordlwide Governance Indicators, 2022. (http://info.worldbank.org/governance/wgi/#reports)</t>
  </si>
  <si>
    <t>Women's education
(% of females enrolled in secondary school, out of the applicable age group – gross enrollment ratio) http://data.uis.unesco.org/#</t>
  </si>
  <si>
    <t>Women's education is measured by the percent of females enrolled in secondary school out of the applicable age group, also known as the gross enrollment ratio. Women who are educated beyond the primary level are more likely to use contraceptives, and more likely to advocate for the protection of family planning/reproductive health programs. 
*Source: UNESCO's Institute for Statistics UIS.STAT Database. Data was available for years ranging from 2009 to 2023.  (http://data.uis.unesco.org/)</t>
  </si>
  <si>
    <t>...</t>
  </si>
  <si>
    <t>Source year of gross enrollment ratio data</t>
  </si>
  <si>
    <t>Adult HIV Prevalence</t>
  </si>
  <si>
    <t>This measure has a complex relationship with contraceptive security. Higher burdens of HIV can put greater strains on the health system, leaving fewer health resources available for FP/RH programs. However, countries are increasingly linking HIV/AIDS and FP/RH programs, which boosts awareness of both. Furthermore, women who are HIV-positive and know their status are more likely to use family planning methods. This indicator is defined as the percentage of adults aged 15-49 who were infected with the HIV virus as of 2022.
*Source: UNAIDS, 2023. (http://aidsinfo.unaids.org/)</t>
  </si>
  <si>
    <t>Access</t>
  </si>
  <si>
    <t>Access to FP Methods</t>
  </si>
  <si>
    <t>7a</t>
  </si>
  <si>
    <t>Access to long-acting and permanent methods (LAPMs)</t>
  </si>
  <si>
    <t>Defined as the extent to which the entire population has ready access to LAPMs (average of female sterilization, male sterilization, IUDs, and implants), this indicator is a measure under FP2020's National Composite Index on Family Planning.
*Source: Track20, 2021 &amp; 2023 NCIFP (http://www.track20.org/pages/data_analysis/policy/NCIFP.php)</t>
  </si>
  <si>
    <t>7b</t>
  </si>
  <si>
    <t>Access to short-term methods (STMs)</t>
  </si>
  <si>
    <t>Defined as the extent to which the entire population has ready access to STMs (average of condoms, pills, injectables), this indicator is a measure under FP2020's National Composite Index on Family Planning.
*Source: Track20, 2021 &amp; 2023 NCIFP (http://www.track20.org/pages/data_analysis/policy/NCIFP.php)</t>
  </si>
  <si>
    <t>Utilization</t>
  </si>
  <si>
    <t>Percent unmet need for family planning</t>
  </si>
  <si>
    <t>Unmet need for family planning (modern methods) is defined by the World Health Organization as the gap between women's reproductive intentions and their contraceptive behavior. It is a measure of the percent of sexually active women who are not using any method of contraception, and who report not wanting any more children or wanting to delay the next child. The higher the unmet need, the worse the prospects are for contraceptive security.
*Source: Track20's Family Planning Estimation Tool (FPET) and the Demographic and Health Survey (DHS), reported via the UN Population Division data portal (https://population.un.org/dataportal/home), 2023</t>
  </si>
  <si>
    <t>Modern Contraceptive Prevalence Rate (mCPR)</t>
  </si>
  <si>
    <t>Contraceptive prevalence rate, the percentage of married women of reproductive age currently using a modern method of familiy planning, is the most common measure of contraceptive security. Higher contraceptive use indicates better access and availability of contraceptives to the beneficiary population.
*Source: Track20's Family Planning Estimation Tool (FPET) and the Demographic and Health Survey (DHS), reported via the UN Population Division data portal (https://population.un.org/dataportal/home), 2023</t>
  </si>
  <si>
    <t>Inquérito sobre Indicadores de Segurança Contraceptiva : 
"Contraceptive Security" (CS), 2023</t>
  </si>
  <si>
    <t>País:</t>
  </si>
  <si>
    <t xml:space="preserve">Angola </t>
  </si>
  <si>
    <t>(Seleccionar do Menu Suspenso)</t>
  </si>
  <si>
    <t>Go to summary page</t>
  </si>
  <si>
    <t>Os Indicadores CS são apresentados nas seguintes secções:
               A.Liderança e Coordenação              B. Finanças e Compras               C. Produtos               D. Políticas               E. Cadeia de aprovisionamento               F. Qualidade               G. Sector Privado             H. Impacto da pandemia COVID-19</t>
  </si>
  <si>
    <t>A. Liderança e Coordenação</t>
  </si>
  <si>
    <t>Será que existe um comité nacional que trabalhe com segurança contraceptiva?
Os comités podem incluir, por exemplo, comités consultivos ou responsáveis pela tomada de decisões sobre a gestão do aprovisionamento ou outras políticas, e não necessitam de um estado jurídico ou administrativo formal para serem considerados um comité neste inquérito. Além disso, um comité deve ter alguns aspectos de segurança contraceptiva como parte de seus Termos de Referência, por exemplo: Planeamento Familiar, Saúde Reprodutiva, Mortalidade Materna, Comité de Medicina Essencial, etc.</t>
  </si>
  <si>
    <t>Sim</t>
  </si>
  <si>
    <t xml:space="preserve">Observações: </t>
  </si>
  <si>
    <t>actas das reuniões do comité</t>
  </si>
  <si>
    <t xml:space="preserve">     CASO CONTRÁRIO, AVANCE PARA A SECÇÃO B.</t>
  </si>
  <si>
    <t xml:space="preserve">Qual é o nome do comité </t>
  </si>
  <si>
    <t>Grupo Tecnico de Saúde Reprodutiva</t>
  </si>
  <si>
    <t>Será que as seguintes organizações estão representadas no comité?</t>
  </si>
  <si>
    <t>(S/N 
suspenso)</t>
  </si>
  <si>
    <t>Marketing social, (por exemplo: PSI, DKT, SFH, etc.)</t>
  </si>
  <si>
    <t>Em caso afirmativo, indique o(s) nome(s) das organizações:</t>
  </si>
  <si>
    <t>PSI,Sociedade Civil</t>
  </si>
  <si>
    <r>
      <t xml:space="preserve">ONG 
</t>
    </r>
    <r>
      <rPr>
        <i/>
        <sz val="10"/>
        <rFont val="Arial"/>
        <family val="2"/>
      </rPr>
      <t>(por exemplo: prestação de serviços, advocacia, filiais de Planeamento Familiar, filiais de Marie Stopes, organizações religiosas, etc.)</t>
    </r>
  </si>
  <si>
    <t>PSI, PSM,Sociedade Civil</t>
  </si>
  <si>
    <r>
      <t xml:space="preserve">Sector Comercial 
</t>
    </r>
    <r>
      <rPr>
        <i/>
        <sz val="10"/>
        <rFont val="Arial"/>
        <family val="2"/>
      </rPr>
      <t>(por exemplo: grossistas, distribuidores, associações de farmácias, fabricantes, etc.)</t>
    </r>
  </si>
  <si>
    <t>Não</t>
  </si>
  <si>
    <t>Doadores</t>
  </si>
  <si>
    <t>Em caso afirmativo, indique o(s) nome(s) dos doadores:</t>
  </si>
  <si>
    <t>USAID,UNFPA,WB</t>
  </si>
  <si>
    <t>Agências das Nações Unidas</t>
  </si>
  <si>
    <t>Em caso afirmativo, indique o(s) nome(s) das agências:</t>
  </si>
  <si>
    <t>UNFPA</t>
  </si>
  <si>
    <r>
      <t xml:space="preserve">Ministério da Saúde 
</t>
    </r>
    <r>
      <rPr>
        <i/>
        <sz val="10"/>
        <rFont val="Arial"/>
        <family val="2"/>
      </rPr>
      <t>(por exemplo: logística, saúde reprodutiva, planeamento familiar, saúde materno-infantil, HIV / AIDS, unidades de farmácia, departamento de finanças do Ministério da Saúde, etc.)</t>
    </r>
  </si>
  <si>
    <t>Em caso afirmativo, indique o(s) nome(s) das unidades:</t>
  </si>
  <si>
    <t>Direção Nacional da Saúde Pública/Departamento dos Cuidado Primario da Saúde</t>
  </si>
  <si>
    <t>Depósito ou Armazém Central de Medicamentos</t>
  </si>
  <si>
    <t>Em caso afirmativo, especifique indique:</t>
  </si>
  <si>
    <t>Cecoma</t>
  </si>
  <si>
    <t>Ministério das Finanças ou Ministério do Planeamento</t>
  </si>
  <si>
    <t>Ministério do Planeamento</t>
  </si>
  <si>
    <r>
      <t xml:space="preserve">Outro </t>
    </r>
    <r>
      <rPr>
        <i/>
        <sz val="10"/>
        <rFont val="Arial"/>
        <family val="2"/>
      </rPr>
      <t>(por exemplo: associações profissionais, instituições de ensino, sociedade civil)</t>
    </r>
  </si>
  <si>
    <t>Não sei</t>
  </si>
  <si>
    <t>Não aplicável</t>
  </si>
  <si>
    <t>Será que o comité tem um estatuto jurídico administrativo formal?</t>
  </si>
  <si>
    <t>Por favor, descreva as principais funções e papel do comité</t>
  </si>
  <si>
    <t>1- Facilitar a colaboração entre o governo e parceiro dos produtos contraceptivos,
2- Prestar apoio Técnico 
Advogar para a disponibildade e acesso dos Contraceptivos 
3- Promover a partilha de informação actualizadas sobre o PF
4- Fazer advocacia em beneficio da Saúde da mãe, Criança e adolescente dentro e fora do MINSA</t>
  </si>
  <si>
    <t>outro</t>
  </si>
  <si>
    <t>Será que o comité tem termos de referência formais por escrito?</t>
  </si>
  <si>
    <t>Quantas vezes reuniu-se o comité no ano transacto?</t>
  </si>
  <si>
    <t>4 ou mais vezes</t>
  </si>
  <si>
    <t xml:space="preserve">O comité desenvolveu ou iniciou o desenvolvimento de quaisquer políticas, procedimentos, recomendações e/ou planos de ação no ano passado?         </t>
  </si>
  <si>
    <t>Se a resposta for afirmativa, há provas de que o comité cumpriu as suas políticas e procedimentos, implementou os seus planos de ação e/ou acompanhou e resolveu as questões referidas em reuniões anteriores?</t>
  </si>
  <si>
    <t>B. Finanças e Aquisições</t>
  </si>
  <si>
    <r>
      <t xml:space="preserve">Qual é o período de 12 meses concluído mais recente para o qual estão disponíveis para o sector público </t>
    </r>
    <r>
      <rPr>
        <u/>
        <sz val="12"/>
        <rFont val="Arial"/>
        <family val="2"/>
      </rPr>
      <t>tanto</t>
    </r>
    <r>
      <rPr>
        <sz val="12"/>
        <rFont val="Arial"/>
        <family val="2"/>
      </rPr>
      <t xml:space="preserve"> </t>
    </r>
    <r>
      <rPr>
        <b/>
        <sz val="12"/>
        <rFont val="Arial"/>
        <family val="2"/>
      </rPr>
      <t>dados de previsão</t>
    </r>
    <r>
      <rPr>
        <sz val="12"/>
        <rFont val="Arial"/>
        <family val="2"/>
      </rPr>
      <t xml:space="preserve"> como </t>
    </r>
    <r>
      <rPr>
        <b/>
        <sz val="12"/>
        <rFont val="Arial"/>
        <family val="2"/>
      </rPr>
      <t>dados de despesas</t>
    </r>
    <r>
      <rPr>
        <sz val="12"/>
        <rFont val="Arial"/>
        <family val="2"/>
      </rPr>
      <t xml:space="preserve"> de produtos contracetivos (idealmente, o ano fiscal anterior do governo do país)?
</t>
    </r>
    <r>
      <rPr>
        <sz val="11"/>
        <rFont val="Arial"/>
        <family val="2"/>
      </rPr>
      <t>Deve tratar-se do mesmo período de 12 meses aplicado às perguntas B2-B17, doravante referido como “ano concluído”. Justifique quaisquer exceções na secção de comentários.</t>
    </r>
  </si>
  <si>
    <t>Mês inicial</t>
  </si>
  <si>
    <t>Janeiro</t>
  </si>
  <si>
    <t>Mês Final</t>
  </si>
  <si>
    <t>Dezembro</t>
  </si>
  <si>
    <t>Observações :</t>
  </si>
  <si>
    <t>GHSC-PSM</t>
  </si>
  <si>
    <t>GHSC-PSM, GHSC-TA ou outro plano de trabalho do país parceiro de implementação</t>
  </si>
  <si>
    <t xml:space="preserve">Ano inicial </t>
  </si>
  <si>
    <t>Ano final</t>
  </si>
  <si>
    <r>
      <t xml:space="preserve">Qual foi o valor em dólares previsto (estimado) dos contracetivos que foi necessário adquirir para o sector público para o ano concluído mais recente (conforme indicado acima, em B1)? (em USD)
</t>
    </r>
    <r>
      <rPr>
        <sz val="11"/>
        <rFont val="Arial"/>
        <family val="2"/>
      </rPr>
      <t>*Além das necessidades do sector público, inclua quaisquer produtos de planeamento familiar que o estado fornece a ONG e / ou organizações de marketing social.
Esta informação será usada para fins de comparação das despesas reais mais adiante nesta secção.</t>
    </r>
  </si>
  <si>
    <t>GHSC-PSM, GHSC-TA ou outro relatório de previsão / quantificação de parceiros de implementação</t>
  </si>
  <si>
    <r>
      <t xml:space="preserve">Previsão da quantidade de contracetivos (em B2), em Couple Years of Protection (CYP) 
</t>
    </r>
    <r>
      <rPr>
        <i/>
        <sz val="10"/>
        <rFont val="Arial"/>
        <family val="2"/>
      </rPr>
      <t>(Consulte o separador Calculadora CYP para obter assistência)</t>
    </r>
  </si>
  <si>
    <t>Quem dirigiu o tempo/quantificação? (Se mais de uma entidade dirigiu o tempo/quantificação, por favor seleciona um do menu drop-down e alista todos os outros na caixa dos comentários.)</t>
  </si>
  <si>
    <t>Governo - Nível Central</t>
  </si>
  <si>
    <t xml:space="preserve">Se for "outro" por favor descreve </t>
  </si>
  <si>
    <t>NA</t>
  </si>
  <si>
    <r>
      <t xml:space="preserve">a. Qual é a frequência das atualizações de previsão? </t>
    </r>
    <r>
      <rPr>
        <i/>
        <sz val="10"/>
        <rFont val="Arial"/>
        <family val="2"/>
      </rPr>
      <t>(Por favor, seleccione na lista suspensa.)</t>
    </r>
  </si>
  <si>
    <t>Anualmente</t>
  </si>
  <si>
    <t>plano ou procedimentos formais para actualizar as previsões anualmente</t>
  </si>
  <si>
    <r>
      <t xml:space="preserve">Existe um item da linha de orçamento do Estado especificamente para a aquisição de contraceptivos?
</t>
    </r>
    <r>
      <rPr>
        <sz val="10"/>
        <rFont val="Arial"/>
        <family val="2"/>
      </rPr>
      <t>Por favor, seleccione na lista suspensa.</t>
    </r>
  </si>
  <si>
    <t>Observações:</t>
  </si>
  <si>
    <t>entrevistas com gestores de programas de planeamento familiar</t>
  </si>
  <si>
    <r>
      <t xml:space="preserve">Por favor, responda às perguntas abaixo sobre as </t>
    </r>
    <r>
      <rPr>
        <b/>
        <u/>
        <sz val="12"/>
        <rFont val="Arial"/>
        <family val="2"/>
      </rPr>
      <t xml:space="preserve">alocações do estado </t>
    </r>
    <r>
      <rPr>
        <sz val="12"/>
        <rFont val="Arial"/>
        <family val="2"/>
      </rPr>
      <t xml:space="preserve">para a aquisição de contraceptivos.
Será que os fundos alocados são os originalmente designados para contraceptivos, </t>
    </r>
    <r>
      <rPr>
        <i/>
        <sz val="12"/>
        <rFont val="Arial"/>
        <family val="2"/>
      </rPr>
      <t>sejam</t>
    </r>
    <r>
      <rPr>
        <sz val="12"/>
        <rFont val="Arial"/>
        <family val="2"/>
      </rPr>
      <t xml:space="preserve"> ou </t>
    </r>
    <r>
      <rPr>
        <i/>
        <sz val="12"/>
        <rFont val="Arial"/>
        <family val="2"/>
      </rPr>
      <t xml:space="preserve">não </t>
    </r>
    <r>
      <rPr>
        <sz val="12"/>
        <rFont val="Arial"/>
        <family val="2"/>
      </rPr>
      <t>gastos em contraceptivos.</t>
    </r>
  </si>
  <si>
    <r>
      <t xml:space="preserve">Será que os recursos do Estado foram </t>
    </r>
    <r>
      <rPr>
        <b/>
        <sz val="12"/>
        <rFont val="Arial"/>
        <family val="2"/>
      </rPr>
      <t xml:space="preserve">alocados </t>
    </r>
    <r>
      <rPr>
        <sz val="12"/>
        <rFont val="Arial"/>
        <family val="2"/>
      </rPr>
      <t xml:space="preserve">(isto é, dedicados) para a aquisição de contraceptivos no ano concluído mais recente?
Esta questão refere-se a fundos planeados para serem gastos em contraceptivos, sejam eles gastos ou não.
</t>
    </r>
    <r>
      <rPr>
        <sz val="11"/>
        <rFont val="Arial"/>
        <family val="2"/>
      </rPr>
      <t>(Será que os fundos do Estado incluem fundos gerados internamente, fundos da cesta básica, créditos ou empréstimos do Banco Mundial e outros fundos doados ao Estado).</t>
    </r>
    <r>
      <rPr>
        <sz val="12"/>
        <rFont val="Arial"/>
        <family val="2"/>
      </rPr>
      <t xml:space="preserve">
</t>
    </r>
    <r>
      <rPr>
        <b/>
        <sz val="12"/>
        <rFont val="Arial"/>
        <family val="2"/>
      </rPr>
      <t>CASO CONTRÁRIO, AVANCE PARA A PERGUNTA B7.</t>
    </r>
  </si>
  <si>
    <t xml:space="preserve">outro </t>
  </si>
  <si>
    <t>Na tabela abaixo, o período de tempo deve reflectir o período em que as alocações deveriam ser gastas, de preferência, o ano fiscal completo mais recente.</t>
  </si>
  <si>
    <t>Fonte de fundos do Estado alocados para a aquisição de contraceptivos</t>
  </si>
  <si>
    <r>
      <t xml:space="preserve">Montante alocado
(em USD)
</t>
    </r>
    <r>
      <rPr>
        <i/>
        <sz val="10"/>
        <rFont val="Arial"/>
        <family val="2"/>
      </rPr>
      <t xml:space="preserve">(Põe um valor numérico ou "não saber") </t>
    </r>
  </si>
  <si>
    <r>
      <t xml:space="preserve">Período de Tempo </t>
    </r>
    <r>
      <rPr>
        <sz val="12"/>
        <rFont val="Arial"/>
        <family val="2"/>
      </rPr>
      <t xml:space="preserve">
(mm/yy-mm/yy)
</t>
    </r>
    <r>
      <rPr>
        <i/>
        <sz val="10"/>
        <rFont val="Arial"/>
        <family val="2"/>
      </rPr>
      <t>(deve corresponder ao indicado em B1)</t>
    </r>
  </si>
  <si>
    <r>
      <t>Fonte de dados</t>
    </r>
    <r>
      <rPr>
        <i/>
        <u/>
        <sz val="12"/>
        <rFont val="Arial"/>
        <family val="2"/>
      </rPr>
      <t xml:space="preserve"> </t>
    </r>
    <r>
      <rPr>
        <i/>
        <sz val="12"/>
        <rFont val="Arial"/>
        <family val="2"/>
      </rPr>
      <t xml:space="preserve">
</t>
    </r>
    <r>
      <rPr>
        <sz val="11"/>
        <rFont val="Arial"/>
        <family val="2"/>
      </rPr>
      <t>(por exemple: Registos do ministério)</t>
    </r>
  </si>
  <si>
    <t>Observações</t>
  </si>
  <si>
    <r>
      <t xml:space="preserve">Fundos gerados internamente </t>
    </r>
    <r>
      <rPr>
        <b/>
        <u/>
        <sz val="12"/>
        <rFont val="Arial"/>
        <family val="2"/>
      </rPr>
      <t>alocados</t>
    </r>
    <r>
      <rPr>
        <sz val="12"/>
        <rFont val="Arial"/>
        <family val="2"/>
      </rPr>
      <t xml:space="preserve"> para a aquisição de contraceptivos</t>
    </r>
  </si>
  <si>
    <t xml:space="preserve"> Não Aplicado</t>
  </si>
  <si>
    <t>NãoAplicado</t>
  </si>
  <si>
    <t>Total de todos os outros fundos do Estado alocados para a aquisição de contraceptivos.
(Por exemplo, esses outros fundos do Estado poderiam incluir fundos de cesta básica, créditos ou empréstimos do Banco Mundial e outros fundos doados ao Estado [por exemplo, apoio direto ao orçamento])</t>
  </si>
  <si>
    <t>TOTAL dos fundos do Estado alocados para a aquisição de contraceptivos
Isso calcular-se-á automaticamente. (Far-se-á a soma de a &amp; b acima.)</t>
  </si>
  <si>
    <r>
      <t xml:space="preserve">Por favor, responder às perguntas abaixo para indicar as despesas do estado na aquisição de contraceptivos, por fonte, no ano fiscal completo mais recente.
</t>
    </r>
    <r>
      <rPr>
        <i/>
        <sz val="12"/>
        <rFont val="Arial"/>
        <family val="2"/>
      </rPr>
      <t>Ou seja, o valor gasto na aquisição de contraceptivos (e não o valor alocado). Quanto desse valor foi proporcionado por cada fonte?</t>
    </r>
  </si>
  <si>
    <r>
      <t xml:space="preserve">Será que os fundos do estado foram </t>
    </r>
    <r>
      <rPr>
        <b/>
        <sz val="12"/>
        <rFont val="Arial"/>
        <family val="2"/>
      </rPr>
      <t>gastos</t>
    </r>
    <r>
      <rPr>
        <sz val="12"/>
        <rFont val="Arial"/>
        <family val="2"/>
      </rPr>
      <t xml:space="preserve"> na aquisição de produtos contraceptivos no ano concluído mais recente?* 
</t>
    </r>
    <r>
      <rPr>
        <sz val="10"/>
        <rFont val="Arial"/>
        <family val="2"/>
      </rPr>
      <t xml:space="preserve">(Os fundos do estado incluem fundos gerados internamente, fundos da cesta básica, créditos ou empréstimos do Banco Mundial e outros fundos que os doadores deram ao Estado para seu uso.) 
*(Incluir os casos em que o Estado financiou o fornecimento de anticoncepcionais para ONG ou marketing social.) 
</t>
    </r>
    <r>
      <rPr>
        <sz val="12"/>
        <rFont val="Arial"/>
        <family val="2"/>
      </rPr>
      <t xml:space="preserve">
</t>
    </r>
    <r>
      <rPr>
        <b/>
        <sz val="12"/>
        <rFont val="Arial"/>
        <family val="2"/>
      </rPr>
      <t>CASO CONTRÁRIO, AVANCE PARA A PERGUNTA B9.</t>
    </r>
    <r>
      <rPr>
        <sz val="12"/>
        <rFont val="Arial"/>
        <family val="2"/>
      </rPr>
      <t xml:space="preserve">
</t>
    </r>
  </si>
  <si>
    <t>planos de fornecimento e distribuição (por exemplo, Pipeline, QAT)</t>
  </si>
  <si>
    <t>Na tabela abaixo, o período de tempo deverá indicar quando é que os fundos foram gastos (idealmente, quando é que os produtos foram entregues) e deverá refletir o mesmo período de tempo indicado em B1.</t>
  </si>
  <si>
    <t>Fonte de fundos do estado gastos na aquisição de contraceptivos</t>
  </si>
  <si>
    <r>
      <t xml:space="preserve">Foi isso uma fonte?
</t>
    </r>
    <r>
      <rPr>
        <i/>
        <sz val="11"/>
        <rFont val="Arial"/>
        <family val="2"/>
      </rPr>
      <t>(S/N)</t>
    </r>
  </si>
  <si>
    <r>
      <t xml:space="preserve">Montante gasto
</t>
    </r>
    <r>
      <rPr>
        <sz val="11"/>
        <rFont val="Arial"/>
        <family val="2"/>
      </rPr>
      <t>(em USD)</t>
    </r>
    <r>
      <rPr>
        <u/>
        <sz val="12"/>
        <rFont val="Arial"/>
        <family val="2"/>
      </rPr>
      <t xml:space="preserve">
</t>
    </r>
    <r>
      <rPr>
        <i/>
        <sz val="10"/>
        <rFont val="Arial"/>
        <family val="2"/>
      </rPr>
      <t xml:space="preserve">(Põe um valor numérico ou "não saber") </t>
    </r>
  </si>
  <si>
    <r>
      <t>Período de tempo</t>
    </r>
    <r>
      <rPr>
        <sz val="12"/>
        <rFont val="Arial"/>
        <family val="2"/>
      </rPr>
      <t xml:space="preserve"> (mm/yy-mm/yy)
</t>
    </r>
    <r>
      <rPr>
        <i/>
        <sz val="10"/>
        <rFont val="Arial"/>
        <family val="2"/>
      </rPr>
      <t>(deve corresponder ao indicado em B1)</t>
    </r>
  </si>
  <si>
    <r>
      <t xml:space="preserve">Quantidade (em Couple Years of Protection)
</t>
    </r>
    <r>
      <rPr>
        <i/>
        <sz val="10"/>
        <rFont val="Arial"/>
        <family val="2"/>
      </rPr>
      <t>(Consulte o separador Calculadora CYP para obter assistência)</t>
    </r>
  </si>
  <si>
    <t>Tipo de despesa</t>
  </si>
  <si>
    <r>
      <t xml:space="preserve">Detalhes de compras do Estado
</t>
    </r>
    <r>
      <rPr>
        <i/>
        <sz val="10"/>
        <rFont val="Arial"/>
        <family val="2"/>
      </rPr>
      <t>(lista de métodos e/ou produtos contracetivos adquiridos, se disponível)</t>
    </r>
  </si>
  <si>
    <r>
      <t xml:space="preserve">Fundos gerados internamente </t>
    </r>
    <r>
      <rPr>
        <b/>
        <sz val="12"/>
        <rFont val="Arial"/>
        <family val="2"/>
      </rPr>
      <t>gastos na</t>
    </r>
    <r>
      <rPr>
        <sz val="12"/>
        <rFont val="Arial"/>
        <family val="2"/>
      </rPr>
      <t xml:space="preserve"> aquisição de contraceptivos</t>
    </r>
  </si>
  <si>
    <r>
      <t xml:space="preserve">i. </t>
    </r>
    <r>
      <rPr>
        <i/>
        <sz val="12"/>
        <rFont val="Arial"/>
        <family val="2"/>
      </rPr>
      <t>Especifique a (s) origem (s) de fundos gerados internamente gastos (por exemplo, de impostos)</t>
    </r>
  </si>
  <si>
    <r>
      <t xml:space="preserve">Total de outros fundos do estado </t>
    </r>
    <r>
      <rPr>
        <b/>
        <sz val="12"/>
        <rFont val="Arial"/>
        <family val="2"/>
      </rPr>
      <t>gastos</t>
    </r>
    <r>
      <rPr>
        <sz val="12"/>
        <rFont val="Arial"/>
        <family val="2"/>
      </rPr>
      <t xml:space="preserve"> na aquisição de contraceptivos. (Por exemplo, esses fundos do estado podem incluir fundos de cesta, créditos ou empréstimos do Banco Mundial e outros fundos doados ao Estado [por exemplo, apoio directo ao orçamento])</t>
    </r>
  </si>
  <si>
    <t>01/22-12/22</t>
  </si>
  <si>
    <t>Data de entrega</t>
  </si>
  <si>
    <t>1- Levonorgestrel / Etinilestradiol 150/30 mcg + Fe 75mg,(Microgynon)
2- Levonorgestrel 30 mcg(Microlut)
3- Acetato de Medroxiprogesterona de Depósito 150 mg Intramuscular (Depo-Provera)
4-  Levonorgestrel 75mg (Jadelle, Sino-Implante)
5- Dispositivos intra-uterinos (DIU)</t>
  </si>
  <si>
    <r>
      <t>i. Especifique a (s) fonte (s) de outros fundos do Estado gastos (</t>
    </r>
    <r>
      <rPr>
        <i/>
        <sz val="12"/>
        <rFont val="Arial"/>
        <family val="2"/>
      </rPr>
      <t>por exemplo: financiamento da cesta básica ou doador específico)</t>
    </r>
  </si>
  <si>
    <r>
      <t xml:space="preserve">Preencha a tabela para indicar </t>
    </r>
    <r>
      <rPr>
        <b/>
        <u/>
        <sz val="12"/>
        <rFont val="Arial"/>
        <family val="2"/>
      </rPr>
      <t>doações em espécie e subsídios</t>
    </r>
    <r>
      <rPr>
        <sz val="12"/>
        <rFont val="Arial"/>
        <family val="2"/>
      </rPr>
      <t xml:space="preserve"> para contracetivos no ano concluído mais recente (de acordo com a pergunta B1).
O período de tempo deve ser o mesmo para todas as fontes de financiamento.
*Isso pode incluir casos em que os doadores forneceram produtos ao Ministério para ONGs ou marketing social.</t>
    </r>
  </si>
  <si>
    <t>Fonte de doações de contraceptivos para o sector público</t>
  </si>
  <si>
    <t>Em espécie ou numerário?</t>
  </si>
  <si>
    <r>
      <t xml:space="preserve">Montante da doação
</t>
    </r>
    <r>
      <rPr>
        <sz val="12"/>
        <rFont val="Arial"/>
        <family val="2"/>
      </rPr>
      <t>(em USD)</t>
    </r>
    <r>
      <rPr>
        <u/>
        <sz val="12"/>
        <rFont val="Arial"/>
        <family val="2"/>
      </rPr>
      <t xml:space="preserve">
</t>
    </r>
    <r>
      <rPr>
        <i/>
        <sz val="10"/>
        <rFont val="Arial"/>
        <family val="2"/>
      </rPr>
      <t xml:space="preserve">(Põe um valor numérico ou "não saber") </t>
    </r>
  </si>
  <si>
    <r>
      <t xml:space="preserve">Período de tempo (mm/yy-mm/yy)
</t>
    </r>
    <r>
      <rPr>
        <i/>
        <sz val="10"/>
        <rFont val="Arial"/>
        <family val="2"/>
      </rPr>
      <t>(deve corresponder ao indicado em B1)</t>
    </r>
  </si>
  <si>
    <r>
      <t xml:space="preserve">Detalhes das doações
</t>
    </r>
    <r>
      <rPr>
        <i/>
        <sz val="10"/>
        <rFont val="Arial"/>
        <family val="2"/>
      </rPr>
      <t>(lista de métodos e/ou produtos contracetivos adquiridos, se disponível)</t>
    </r>
  </si>
  <si>
    <t>Em espécie</t>
  </si>
  <si>
    <t>Pílulas Anticoncepcionais Orais Combinadas, Pílulas Anticoncepcionais Orais com apenas Progestina, Injectáveis, Implantes contraceptivos, Dispositivos intra-uterinos, Preservativos masculinos</t>
  </si>
  <si>
    <t>GHSC-PSM records (ARTMIS)</t>
  </si>
  <si>
    <t>GFPVAN</t>
  </si>
  <si>
    <t xml:space="preserve">Fundo Global </t>
  </si>
  <si>
    <t>Outra bilateral</t>
  </si>
  <si>
    <t>Outra (especifique)</t>
  </si>
  <si>
    <r>
      <t xml:space="preserve">Valor total de doações em espécie e doações gastas em aquisição de contraceptivos
</t>
    </r>
    <r>
      <rPr>
        <b/>
        <sz val="12"/>
        <rFont val="Arial"/>
        <family val="2"/>
      </rPr>
      <t xml:space="preserve">Será calculado automaticamente. </t>
    </r>
    <r>
      <rPr>
        <sz val="12"/>
        <rFont val="Arial"/>
        <family val="2"/>
      </rPr>
      <t>(Será a soma de a-e acima.)</t>
    </r>
  </si>
  <si>
    <t xml:space="preserve">As respostas a B10 - B16 deverão ser calculadas automaticamente com base nas informações fornecidas. Reveja as respostas para garantir que estão corretas e, se quiser adicionar justificações ou informações adicionais, 
inclua-as nas caixas de comentários fornecidas. </t>
  </si>
  <si>
    <r>
      <rPr>
        <b/>
        <sz val="12"/>
        <rFont val="Arial"/>
        <family val="2"/>
      </rPr>
      <t xml:space="preserve">Participação do Estado nos fundos gastos na aquisição de contraceptivos para o sector público -
</t>
    </r>
    <r>
      <rPr>
        <sz val="12"/>
        <rFont val="Arial"/>
        <family val="2"/>
      </rPr>
      <t>Do montante total gasto em contraceptivos para o sector público no último ano concluído (incluindo fundos do Estado e de doadores), que percentagem representa os fundos do Estado (incluindo fundos gerados internamente, fundos de cesta, créditos ou empréstimos do Banco Mundial e outros fundos concedidos ao Estado)?</t>
    </r>
  </si>
  <si>
    <r>
      <rPr>
        <b/>
        <sz val="12"/>
        <rFont val="Arial"/>
        <family val="2"/>
      </rPr>
      <t xml:space="preserve">Quota gerada internamente dos fundos </t>
    </r>
    <r>
      <rPr>
        <b/>
        <u/>
        <sz val="12"/>
        <rFont val="Arial"/>
        <family val="2"/>
      </rPr>
      <t xml:space="preserve">governamentais </t>
    </r>
    <r>
      <rPr>
        <b/>
        <sz val="12"/>
        <rFont val="Arial"/>
        <family val="2"/>
      </rPr>
      <t xml:space="preserve">totais gastos na aquisição de contracetivos para o setor público - </t>
    </r>
    <r>
      <rPr>
        <sz val="12"/>
        <rFont val="Arial"/>
        <family val="2"/>
      </rPr>
      <t xml:space="preserve">
Do montante total de fundos do Estado gastos em contraceptivos para o sector público no ano concluído mais recente, que porcentagem representa os fundos do Estado gerados internamente?</t>
    </r>
  </si>
  <si>
    <r>
      <rPr>
        <b/>
        <sz val="12"/>
        <rFont val="Arial"/>
        <family val="2"/>
      </rPr>
      <t xml:space="preserve">Despesas totais em contracetivos para o setor público
</t>
    </r>
    <r>
      <rPr>
        <i/>
        <sz val="12"/>
        <rFont val="Arial"/>
        <family val="2"/>
      </rPr>
      <t>Isto irá calcular automaticamente a quantia total das despesas governamentais (G49) e doações (G57).</t>
    </r>
  </si>
  <si>
    <r>
      <rPr>
        <b/>
        <sz val="12"/>
        <rFont val="Arial"/>
        <family val="2"/>
      </rPr>
      <t>Total de despesas com contraceptivos do sector público como porcentagem do valor que precisava ser adquirido (previsão) -</t>
    </r>
    <r>
      <rPr>
        <sz val="12"/>
        <rFont val="Arial"/>
        <family val="2"/>
      </rPr>
      <t xml:space="preserve">
Do valor estimado dos contraceptivos necessários para o sector público no ano fiscal completo mais recente, que percentagem representa cada fonte (Estado ou doador)?</t>
    </r>
  </si>
  <si>
    <r>
      <rPr>
        <b/>
        <sz val="12"/>
        <rFont val="Arial"/>
        <family val="2"/>
      </rPr>
      <t xml:space="preserve">Quantidade total de contracetivos adquiridos em Couple Years of Protection enquanto percentagem da quantidade que era necessário adquirir (previsão) -
</t>
    </r>
    <r>
      <rPr>
        <sz val="12"/>
        <rFont val="Arial"/>
        <family val="2"/>
      </rPr>
      <t xml:space="preserve">Da quantidade estimada de contracetivos que era necessário adquirir para o setor público para o ano concluído mais recente, que percentagem foi fornecida por qualquer fonte (quer seja pelo governo ou por um doador)? 
</t>
    </r>
    <r>
      <rPr>
        <i/>
        <sz val="12"/>
        <rFont val="Arial"/>
        <family val="2"/>
      </rPr>
      <t>Isto irá calcular automaticamente a quantidade de contracetivos adquiridos (K49+K57) dividida pela quantidade prevista (J30).</t>
    </r>
    <r>
      <rPr>
        <b/>
        <i/>
        <sz val="12"/>
        <rFont val="Arial"/>
        <family val="2"/>
      </rPr>
      <t xml:space="preserve">
</t>
    </r>
    <r>
      <rPr>
        <b/>
        <sz val="12"/>
        <rFont val="Arial"/>
        <family val="2"/>
      </rPr>
      <t xml:space="preserve"> </t>
    </r>
  </si>
  <si>
    <r>
      <rPr>
        <b/>
        <sz val="12"/>
        <rFont val="Arial"/>
        <family val="2"/>
      </rPr>
      <t xml:space="preserve">Será que houve um déficit de financiamento para contraceptivos do sector público no último ano concluído?
</t>
    </r>
    <r>
      <rPr>
        <i/>
        <sz val="12"/>
        <rFont val="Arial"/>
        <family val="2"/>
      </rPr>
      <t>(Isto será calculado automaticamente em função de o resultado em B13 corresponder a, no mínimo, 95% da necessidade prevista.)</t>
    </r>
  </si>
  <si>
    <t>Fundos governamentais gerados internamente enquanto percentagem do valor total de contracetivos que era necessário adquirir (previsão)</t>
  </si>
  <si>
    <t>B17.</t>
  </si>
  <si>
    <t>Se o Estado financiou qualquer aquisição de contraceptivos no ano concluído mais recente, que entidade(s) realizou (aram) a(s) aquisição(ões)?
(Por favor, seleccione do menu suspenso o que se aplica)</t>
  </si>
  <si>
    <t>Estado (por exemplo, Depósitos Médicos Centrais / unidade logística MOH / unidade de aquisições MOH)</t>
  </si>
  <si>
    <t>Agente terceirizado (por exemplo, UNFPA ou sector privado)</t>
  </si>
  <si>
    <t>Parastatal (mesmo se o depósito central de medicamentos for paraestatal)</t>
  </si>
  <si>
    <t>Outro</t>
  </si>
  <si>
    <t>Especificar a(s) entidade(s):</t>
  </si>
  <si>
    <t>B18.   a.</t>
  </si>
  <si>
    <r>
      <t xml:space="preserve">A que nível(is) ocorre a </t>
    </r>
    <r>
      <rPr>
        <b/>
        <sz val="12"/>
        <rFont val="Arial"/>
        <family val="2"/>
      </rPr>
      <t>aquisição financiada pelo governo</t>
    </r>
    <r>
      <rPr>
        <sz val="12"/>
        <rFont val="Arial"/>
        <family val="2"/>
      </rPr>
      <t xml:space="preserve"> de contracetivos para o sector público? 
(Utilize os menus pendentes para indicar todos os níveis aplicáveis)</t>
    </r>
  </si>
  <si>
    <t>Intermediário (por exemplo, regional, distrito)</t>
  </si>
  <si>
    <t>Nível do ponto de entrega de serviços</t>
  </si>
  <si>
    <r>
      <t xml:space="preserve">Para a </t>
    </r>
    <r>
      <rPr>
        <b/>
        <sz val="12"/>
        <rFont val="Arial"/>
        <family val="2"/>
      </rPr>
      <t>aquisição financiada pelo governo</t>
    </r>
    <r>
      <rPr>
        <sz val="12"/>
        <rFont val="Arial"/>
        <family val="2"/>
      </rPr>
      <t xml:space="preserve">, independentemente da aquisição centralizada ou descentralizada, qual é o ponto de entrega (ou seja, a que nível é que o fornecedor entrega os produtos)? </t>
    </r>
  </si>
  <si>
    <t>Nível de prestação de serviços</t>
  </si>
  <si>
    <t>Directo para os pontos de prestação de serviço</t>
  </si>
  <si>
    <t>Se outro, especifique:</t>
  </si>
  <si>
    <t>B19.</t>
  </si>
  <si>
    <t>Anote quaisquer observações adicionais sobre finanças e aquisições.</t>
  </si>
  <si>
    <r>
      <t xml:space="preserve">As perguntas anteriores eram sobre o </t>
    </r>
    <r>
      <rPr>
        <i/>
        <sz val="12"/>
        <rFont val="Arial"/>
        <family val="2"/>
      </rPr>
      <t>ano fiscal concluído mais recentemente</t>
    </r>
    <r>
      <rPr>
        <sz val="12"/>
        <rFont val="Arial"/>
        <family val="2"/>
      </rPr>
      <t xml:space="preserve">. Esta questão refere-se ao </t>
    </r>
    <r>
      <rPr>
        <b/>
        <sz val="12"/>
        <rFont val="Arial"/>
        <family val="2"/>
      </rPr>
      <t>ano fiscal em curso</t>
    </r>
    <r>
      <rPr>
        <sz val="12"/>
        <rFont val="Arial"/>
        <family val="2"/>
      </rPr>
      <t>.</t>
    </r>
  </si>
  <si>
    <r>
      <t xml:space="preserve">Será que fundos foram </t>
    </r>
    <r>
      <rPr>
        <b/>
        <sz val="12"/>
        <rFont val="Arial"/>
        <family val="2"/>
      </rPr>
      <t xml:space="preserve">alocados </t>
    </r>
    <r>
      <rPr>
        <sz val="12"/>
        <rFont val="Arial"/>
        <family val="2"/>
      </rPr>
      <t>pelo Estado para a aquisição de contraceptivos para o ano fiscal em curso?</t>
    </r>
  </si>
  <si>
    <t>a. Em caso afirmativo, descreva as alocações (fonte e quantidade, se houver).</t>
  </si>
  <si>
    <t xml:space="preserve">Fonte
</t>
  </si>
  <si>
    <t>Montante (em USD)</t>
  </si>
  <si>
    <t>C. Produtos</t>
  </si>
  <si>
    <r>
      <t>O questionário considera um método de FP a ser "oferecido" se é exigido por uma</t>
    </r>
    <r>
      <rPr>
        <b/>
        <sz val="12"/>
        <rFont val="Arial"/>
        <family val="2"/>
      </rPr>
      <t xml:space="preserve"> política formal escrita</t>
    </r>
    <r>
      <rPr>
        <sz val="12"/>
        <rFont val="Arial"/>
        <family val="2"/>
      </rPr>
      <t xml:space="preserve"> a ser dada, e/ou se tem sido procurado e/ou distribuido nos últimos 12 meses. Por favor, usa os menus dropdown para indicar qual dos critérios se aplica para cada um dos seguintes métodos FP dentro dos quatro sectores a seguir: Comércio, Público, NGO, Negócio da Sociedade Por favor, refira ao Manual do Questionário para mais informações detalhadas das políticas formais escritas.</t>
    </r>
  </si>
  <si>
    <t xml:space="preserve">Método Contraceptivo </t>
  </si>
  <si>
    <t>Selecione na lista suspensa para cada setor.</t>
  </si>
  <si>
    <t xml:space="preserve">Sector Comercial </t>
  </si>
  <si>
    <t>Sector Público</t>
  </si>
  <si>
    <t>ONG</t>
  </si>
  <si>
    <t xml:space="preserve">Marketing Social </t>
  </si>
  <si>
    <r>
      <rPr>
        <b/>
        <sz val="12"/>
        <rFont val="Arial"/>
        <family val="2"/>
      </rPr>
      <t>Pílulas Anticoncepcionais Orais Combinadas</t>
    </r>
    <r>
      <rPr>
        <sz val="12"/>
        <rFont val="Arial"/>
        <family val="2"/>
      </rPr>
      <t xml:space="preserve">
</t>
    </r>
    <r>
      <rPr>
        <sz val="10"/>
        <rFont val="Arial"/>
        <family val="2"/>
      </rPr>
      <t>(por exemplo, Levonorgestrel / Etinilestradiol 150/30 mcg + Fe 75mg, Levonorgestrel / Etinilestradiol 150/30 mcg [Microgynon, Seasonale, Levora, Jolessa], Desogestrel 0,15mg + Etinilestradiol 0,03mg [Enskyce, Marvelon, Exeltis], Drosiperenona / Etinilestradiol 3mg / 20mcg [Yaz], Norgestrel + Etinilestradiol 0.3mg / 30mcg [Cryselle, Ovral, Low-Ogestrel, LoOvral], Norgestrel + Etinilestradiol 0.5mg / 50mcg [Ogestrel], Acetato de noretindrona / Etinilestradiol [Loestrin Junel]</t>
    </r>
  </si>
  <si>
    <t xml:space="preserve">Esse método é exigido por uma política formal escrita a ser dada? </t>
  </si>
  <si>
    <t xml:space="preserve">Esse método tem sido procurado e/ou distribuído nos últimos 12 meses? </t>
  </si>
  <si>
    <r>
      <rPr>
        <b/>
        <sz val="12"/>
        <rFont val="Arial"/>
        <family val="2"/>
      </rPr>
      <t>Pílulas Anticoncepcionais Orais com apenas Progestina</t>
    </r>
    <r>
      <rPr>
        <sz val="12"/>
        <rFont val="Arial"/>
        <family val="2"/>
      </rPr>
      <t xml:space="preserve">
</t>
    </r>
    <r>
      <rPr>
        <sz val="10"/>
        <rFont val="Arial"/>
        <family val="2"/>
      </rPr>
      <t>(por exemplo, Levonorgestrel 30 mcg [Norgeston, Microlut], Noretindrona 35mg [Micronor, Camila, Errin], Desogestrel 75mcg [Cerazette, Aizea], Etinodiol Diacetato [Femulen])</t>
    </r>
  </si>
  <si>
    <r>
      <rPr>
        <b/>
        <sz val="12"/>
        <rFont val="Arial"/>
        <family val="2"/>
      </rPr>
      <t xml:space="preserve">Injectáveis </t>
    </r>
    <r>
      <rPr>
        <b/>
        <sz val="11"/>
        <rFont val="Arial"/>
        <family val="2"/>
      </rPr>
      <t xml:space="preserve"> </t>
    </r>
    <r>
      <rPr>
        <sz val="11"/>
        <rFont val="Arial"/>
        <family val="2"/>
      </rPr>
      <t xml:space="preserve">
</t>
    </r>
    <r>
      <rPr>
        <sz val="10"/>
        <rFont val="Arial"/>
        <family val="2"/>
      </rPr>
      <t>(por exemplo, Acetato de Medroxiprogesterona de Depósito 104mg / 0,65mL subcutâneo [Depo Sub-Q Provera, Sayana Press], Acetato de Medroxiprogesterona de Depósito 150 mg Intramuscular [DepoProvera], Enantato de Noretisterona [Noristerat]</t>
    </r>
  </si>
  <si>
    <r>
      <rPr>
        <b/>
        <sz val="12"/>
        <rFont val="Arial"/>
        <family val="2"/>
      </rPr>
      <t>Implantes contraceptivos</t>
    </r>
    <r>
      <rPr>
        <sz val="12"/>
        <rFont val="Arial"/>
        <family val="2"/>
      </rPr>
      <t xml:space="preserve">
</t>
    </r>
    <r>
      <rPr>
        <sz val="10"/>
        <rFont val="Arial"/>
        <family val="2"/>
      </rPr>
      <t>(por exemplo, Levonorgestrel 75mg [Jadelle, Sino-Implante (II) / Levoplant], Etonogestrel 68mg [Implanon, Nexplanon])</t>
    </r>
  </si>
  <si>
    <r>
      <rPr>
        <b/>
        <sz val="12"/>
        <rFont val="Arial"/>
        <family val="2"/>
      </rPr>
      <t>Dispositivos intra-uterinos (DIU)</t>
    </r>
    <r>
      <rPr>
        <sz val="12"/>
        <rFont val="Arial"/>
        <family val="2"/>
      </rPr>
      <t xml:space="preserve"> (por exemplo, cobre-cobre [Optima Copper T], liberação de levonorgestrel [Mirena])</t>
    </r>
  </si>
  <si>
    <t>Preservativos masculinos</t>
  </si>
  <si>
    <t xml:space="preserve">Preservativos femininos </t>
  </si>
  <si>
    <r>
      <rPr>
        <b/>
        <sz val="12"/>
        <rFont val="Arial"/>
        <family val="2"/>
      </rPr>
      <t>Pílulas anticoncepcionais de emergência</t>
    </r>
    <r>
      <rPr>
        <sz val="12"/>
        <rFont val="Arial"/>
        <family val="2"/>
      </rPr>
      <t xml:space="preserve"> (por exemplo, levonorgestrel 0,75 mg, levonorgestrel 1,5 mg) [Postinor]</t>
    </r>
  </si>
  <si>
    <t xml:space="preserve">Esses métodos têm sido procurados e/ou distribuídos nos últimos 12 meses? </t>
  </si>
  <si>
    <r>
      <rPr>
        <b/>
        <sz val="12"/>
        <rFont val="Arial"/>
        <family val="2"/>
      </rPr>
      <t>Método permanente de acção prolongada para homens</t>
    </r>
    <r>
      <rPr>
        <sz val="12"/>
        <rFont val="Arial"/>
        <family val="2"/>
      </rPr>
      <t xml:space="preserve"> </t>
    </r>
    <r>
      <rPr>
        <sz val="10"/>
        <rFont val="Arial"/>
        <family val="2"/>
      </rPr>
      <t>(vasectomia)</t>
    </r>
  </si>
  <si>
    <r>
      <rPr>
        <b/>
        <sz val="12"/>
        <rFont val="Arial"/>
        <family val="2"/>
      </rPr>
      <t>Método permanente de acção prolongada para mulheres</t>
    </r>
    <r>
      <rPr>
        <b/>
        <sz val="10"/>
        <rFont val="Arial"/>
        <family val="2"/>
      </rPr>
      <t xml:space="preserve"> </t>
    </r>
    <r>
      <rPr>
        <sz val="10"/>
        <rFont val="Arial"/>
        <family val="2"/>
      </rPr>
      <t>(laqueadura)</t>
    </r>
  </si>
  <si>
    <r>
      <rPr>
        <b/>
        <sz val="12"/>
        <rFont val="Arial"/>
        <family val="2"/>
      </rPr>
      <t>Adesivos anticoncepcionai</t>
    </r>
    <r>
      <rPr>
        <sz val="12"/>
        <rFont val="Arial"/>
        <family val="2"/>
      </rPr>
      <t xml:space="preserve">s </t>
    </r>
    <r>
      <rPr>
        <sz val="10"/>
        <rFont val="Arial"/>
        <family val="2"/>
      </rPr>
      <t>(por exemplo, Norelgestromin / Etinilestradiol 150 / 35mcg [Xulane, Evra])</t>
    </r>
  </si>
  <si>
    <r>
      <rPr>
        <b/>
        <sz val="12"/>
        <rFont val="Arial"/>
        <family val="2"/>
      </rPr>
      <t>Anéis Contraceptivos Vaginais</t>
    </r>
    <r>
      <rPr>
        <sz val="12"/>
        <rFont val="Arial"/>
        <family val="2"/>
      </rPr>
      <t xml:space="preserve"> </t>
    </r>
    <r>
      <rPr>
        <sz val="10"/>
        <rFont val="Arial"/>
        <family val="2"/>
      </rPr>
      <t>(por exemplo, Etonogestrel / Etinilestradiol 120 / 15mcg [NuvaRing], liberação de progesterona [Progering])</t>
    </r>
  </si>
  <si>
    <r>
      <rPr>
        <b/>
        <sz val="12"/>
        <rFont val="Arial"/>
        <family val="2"/>
      </rPr>
      <t>Métodos de sensibilização baseados no calendário</t>
    </r>
    <r>
      <rPr>
        <sz val="12"/>
        <rFont val="Arial"/>
        <family val="2"/>
      </rPr>
      <t xml:space="preserve"> </t>
    </r>
    <r>
      <rPr>
        <sz val="10"/>
        <rFont val="Arial"/>
        <family val="2"/>
      </rPr>
      <t>(por exemplo, CycleBeads)</t>
    </r>
  </si>
  <si>
    <r>
      <rPr>
        <b/>
        <sz val="12"/>
        <rFont val="Arial"/>
        <family val="2"/>
      </rPr>
      <t>Outro métodos contraceptivos</t>
    </r>
    <r>
      <rPr>
        <sz val="12"/>
        <rFont val="Arial"/>
        <family val="2"/>
      </rPr>
      <t xml:space="preserve">
</t>
    </r>
    <r>
      <rPr>
        <sz val="11"/>
        <rFont val="Arial"/>
        <family val="2"/>
      </rPr>
      <t>(Por favor, forneça o (s) nome (s) de qualquer outro contraceptivo (s) oferecido nos espaços abaixo e, em seguida, seleccione nas listas suspensas para cada sector).</t>
    </r>
  </si>
  <si>
    <t>Outro método:</t>
  </si>
  <si>
    <t>Por favor, indique quaisquer observações sobre os produtos propostos.</t>
  </si>
  <si>
    <t xml:space="preserve">sem comentários </t>
  </si>
  <si>
    <t>D. Política</t>
  </si>
  <si>
    <t>Será que existe uma estratégia nacional (por exemplo, estratégia de segurança contraceptiva ou estratégia de saúde reprodutiva) que inclui objectivos de segurança contraceptiva?</t>
  </si>
  <si>
    <t>Em caso afirmativo, indique os objectivos na estratégia relacionada à segurança contraceptiva. (Por exemplo, visa aumentar a sustentabilidade, atender demandas, aumentar mCPR, etc.)</t>
  </si>
  <si>
    <t xml:space="preserve">Aumentar a sustentabilidade, atender demandas, e aumentar nas aquisições. </t>
  </si>
  <si>
    <t>entrevistas com funcionários do estado</t>
  </si>
  <si>
    <t xml:space="preserve">                                                                                 EM CASO NEGATIVO, PASSE PARA A PERGUNTA D2.</t>
  </si>
  <si>
    <t xml:space="preserve">Nome da estratégia </t>
  </si>
  <si>
    <t xml:space="preserve">Estrategia Nacional do Planeamento Familiar </t>
  </si>
  <si>
    <t>Anos cobertos (incluindo actualizações de estratégia)</t>
  </si>
  <si>
    <t>2017-2021</t>
  </si>
  <si>
    <t>Será que a estratégia é formalmente aprovada pelo Ministério?</t>
  </si>
  <si>
    <t>Será que há evidências de implementação de itens de acção que fazem parte da estratégia de segurança contraceptiva e / ou acompanham o tratamento de questões levantadas na estratégia?</t>
  </si>
  <si>
    <t>Sim - alguma implementação</t>
  </si>
  <si>
    <r>
      <t xml:space="preserve">Será que existem políticas que </t>
    </r>
    <r>
      <rPr>
        <b/>
        <sz val="12"/>
        <rFont val="Arial"/>
        <family val="2"/>
      </rPr>
      <t xml:space="preserve">impedem </t>
    </r>
    <r>
      <rPr>
        <sz val="12"/>
        <rFont val="Arial"/>
        <family val="2"/>
      </rPr>
      <t xml:space="preserve">a capacidade do </t>
    </r>
    <r>
      <rPr>
        <b/>
        <sz val="12"/>
        <rFont val="Arial"/>
        <family val="2"/>
      </rPr>
      <t xml:space="preserve">sector privado </t>
    </r>
    <r>
      <rPr>
        <sz val="12"/>
        <rFont val="Arial"/>
        <family val="2"/>
      </rPr>
      <t>(sector comercial, ONG ou marketing social) de propor métodos contraceptivos? Por exemplo: controlos de preços, limitações de distribuição, impostos / taxas, proibições de publicidade, etc.</t>
    </r>
  </si>
  <si>
    <t>Em caso afirmativa, descreva as políticas.</t>
  </si>
  <si>
    <t>Não aplicãvel</t>
  </si>
  <si>
    <r>
      <t xml:space="preserve">Será que existem políticas que </t>
    </r>
    <r>
      <rPr>
        <b/>
        <sz val="12"/>
        <rFont val="Arial"/>
        <family val="2"/>
      </rPr>
      <t>permitem</t>
    </r>
    <r>
      <rPr>
        <sz val="12"/>
        <rFont val="Arial"/>
        <family val="2"/>
      </rPr>
      <t xml:space="preserve"> ou </t>
    </r>
    <r>
      <rPr>
        <b/>
        <sz val="12"/>
        <rFont val="Arial"/>
        <family val="2"/>
      </rPr>
      <t>apoiam</t>
    </r>
    <r>
      <rPr>
        <sz val="12"/>
        <rFont val="Arial"/>
        <family val="2"/>
      </rPr>
      <t xml:space="preserve"> o </t>
    </r>
    <r>
      <rPr>
        <b/>
        <sz val="12"/>
        <rFont val="Arial"/>
        <family val="2"/>
      </rPr>
      <t>sector privado</t>
    </r>
    <r>
      <rPr>
        <sz val="12"/>
        <rFont val="Arial"/>
        <family val="2"/>
      </rPr>
      <t xml:space="preserve"> (sector comercial, ONG ou marketing social) para propor métodos contraceptivos? (Por exemplo: fomentar alianças público / privado, redes e franquias de provedores, credenciamento, treinamento e educação continuada para provedores do setor privado e mecanismos de financiamento, como marketing social, vales, incentivos e o Estado que contrata a prestação de serviços ao sector privado).</t>
    </r>
  </si>
  <si>
    <t>Em caso afirmativo, descreva as políticas.</t>
  </si>
  <si>
    <r>
      <t xml:space="preserve">Por favor, preencha a tabela a seguir para indicar as políticas do país com relação ao </t>
    </r>
    <r>
      <rPr>
        <b/>
        <sz val="12"/>
        <rFont val="Arial"/>
        <family val="2"/>
      </rPr>
      <t>quadro de menor fornecedor</t>
    </r>
    <r>
      <rPr>
        <sz val="12"/>
        <rFont val="Arial"/>
        <family val="2"/>
      </rPr>
      <t xml:space="preserve"> que tem permissão para vender ou dispensar determinados métodos contraceptivos.
Por favor, seleccione na lista suspensa, se possível. Se não conseguir encontrar um quadro de fornecedores adequado, por favor seleccione o título de fornecedor apropriado mais próximo. 
</t>
    </r>
    <r>
      <rPr>
        <i/>
        <sz val="12"/>
        <rFont val="Arial"/>
        <family val="2"/>
      </rPr>
      <t>(Se indicou em C1 que um método não é oferecido num determinado sector (público ou privado), seleccione "não aplicável" para esse método e sector).</t>
    </r>
  </si>
  <si>
    <t>Método (s) Contraceptivo (s)</t>
  </si>
  <si>
    <r>
      <t xml:space="preserve">Indique o provedor de nível mais baixo que tem permissão para vender ou dispensar o método no </t>
    </r>
    <r>
      <rPr>
        <b/>
        <sz val="12"/>
        <rFont val="Arial"/>
        <family val="2"/>
      </rPr>
      <t>sector público</t>
    </r>
  </si>
  <si>
    <r>
      <t xml:space="preserve">Indique o provedor de nível mais baixo que tem permissão para vender ou dispensar o método no </t>
    </r>
    <r>
      <rPr>
        <b/>
        <sz val="12"/>
        <rFont val="Arial"/>
        <family val="2"/>
      </rPr>
      <t>sector privado</t>
    </r>
  </si>
  <si>
    <t>Departamento de documentos de políticas de planeamento familiar do Ministério da Saúde</t>
  </si>
  <si>
    <r>
      <t xml:space="preserve">Pílulas Anticoncepcionais Orais Combinadas
</t>
    </r>
    <r>
      <rPr>
        <sz val="10"/>
        <rFont val="Arial"/>
        <family val="2"/>
      </rPr>
      <t>(por exemplo, Levonorgestrel / Etinilestradiol 150/30 mcg + Fe 75mg, Levonorgestrel / Etinilestradiol 150/30 mcg [Microgynon, Seasonale, Levora, Jolessa], Desogestrel 0,15mg + Etinilestradiol 0,03mg [Enskyce, Marvelon, Exeltis], Drosiperenona / Etinilestradiol 3mg / 20mcg [Yaz], Norgestrel + Etinilestradiol 0.3mg / 30mcg [Cryselle, Ovral, Low-Ogestrel, LoOvral], Norgestrel + Etinilestradiol 0.5mg / 50mcg [Ogestrel], Acetato de noretindrona / Etinilestradiol [Loestrin Junel]</t>
    </r>
  </si>
  <si>
    <t>Farmacêutico</t>
  </si>
  <si>
    <t>Este metodo, tanto no sector Público ou Privado também, são atendidos pelos Farmacêuticos isso é nas Farmacias.</t>
  </si>
  <si>
    <r>
      <t xml:space="preserve">Pílulas Anticoncepcionais Orais com apenas Progestina
</t>
    </r>
    <r>
      <rPr>
        <sz val="10"/>
        <rFont val="Arial"/>
        <family val="2"/>
      </rPr>
      <t>(por exemplo, Levonorgestrel 30 mcg [Norgeston, Microlut], Noretindrona 35mg [Micronor, Camila, Errin], Desogestrel 75mcg [Cerazette, Aizea], Etinodiol Diacetato [Femulen])</t>
    </r>
  </si>
  <si>
    <r>
      <t xml:space="preserve">Injectáveis </t>
    </r>
    <r>
      <rPr>
        <sz val="10"/>
        <rFont val="Arial"/>
        <family val="2"/>
      </rPr>
      <t xml:space="preserve">(Depot Medroxiprogesterona Acetato 104mg / 0.65mL </t>
    </r>
    <r>
      <rPr>
        <b/>
        <sz val="10"/>
        <rFont val="Arial"/>
        <family val="2"/>
      </rPr>
      <t>subcutânea</t>
    </r>
    <r>
      <rPr>
        <sz val="10"/>
        <rFont val="Arial"/>
        <family val="2"/>
      </rPr>
      <t xml:space="preserve"> [Depo Sub-Q Provera, Sayana Press])</t>
    </r>
  </si>
  <si>
    <r>
      <t xml:space="preserve">Injectáveis </t>
    </r>
    <r>
      <rPr>
        <sz val="10"/>
        <rFont val="Arial"/>
        <family val="2"/>
      </rPr>
      <t xml:space="preserve">(Acetato de Medroxiprogesterona de Depósito 150 mg </t>
    </r>
    <r>
      <rPr>
        <b/>
        <sz val="10"/>
        <rFont val="Arial"/>
        <family val="2"/>
      </rPr>
      <t>Intramuscular</t>
    </r>
    <r>
      <rPr>
        <sz val="10"/>
        <rFont val="Arial"/>
        <family val="2"/>
      </rPr>
      <t xml:space="preserve"> [DepoProvera], Enantato de Noretisterona [Noristerat])</t>
    </r>
  </si>
  <si>
    <r>
      <t xml:space="preserve">Implantes contraceptivos
</t>
    </r>
    <r>
      <rPr>
        <sz val="10"/>
        <rFont val="Arial"/>
        <family val="2"/>
      </rPr>
      <t>(por exemplo, Levonorgestrel 75mg [Jadelle, Sino-Implante (II) / Levoplant], Etonogestrel 68mg [Implanon, Nexplanon])</t>
    </r>
  </si>
  <si>
    <r>
      <t xml:space="preserve">Dispositivos intra-uterinos (DIU)
</t>
    </r>
    <r>
      <rPr>
        <sz val="10"/>
        <rFont val="Arial"/>
        <family val="2"/>
      </rPr>
      <t>(por exemplo, rolamento de cobre [Optima Copper T], Liberação de Levonorgestrel [Mirena])</t>
    </r>
  </si>
  <si>
    <t xml:space="preserve">Este metodo, tanto no sector Público ou Privado são atendidos pelos pessoal tecnico de Saúde e </t>
  </si>
  <si>
    <t>Preservativos femeninos</t>
  </si>
  <si>
    <r>
      <t xml:space="preserve">Pílulas anticoncepcionais de emergência
</t>
    </r>
    <r>
      <rPr>
        <sz val="10"/>
        <rFont val="Arial"/>
        <family val="2"/>
      </rPr>
      <t>(por exemplo, Levonorgestrel 0.75mg, Levonorgestrel 1.5mg) [Postinor]</t>
    </r>
  </si>
  <si>
    <r>
      <t xml:space="preserve">Método permanente de acção prolongada para homens </t>
    </r>
    <r>
      <rPr>
        <sz val="10"/>
        <rFont val="Arial"/>
        <family val="2"/>
      </rPr>
      <t>(vasectomia)</t>
    </r>
  </si>
  <si>
    <r>
      <t xml:space="preserve">Método permanente de acção prolongada para mulheres </t>
    </r>
    <r>
      <rPr>
        <sz val="10"/>
        <rFont val="Arial"/>
        <family val="2"/>
      </rPr>
      <t>(laqueadura)</t>
    </r>
  </si>
  <si>
    <r>
      <t xml:space="preserve">Adesivos anticoncepcionais </t>
    </r>
    <r>
      <rPr>
        <sz val="10"/>
        <rFont val="Arial"/>
        <family val="2"/>
      </rPr>
      <t>(por exemplo, Norelgestromin / Etinilestradiol 150 / 35mcg [Xulane, Evra])</t>
    </r>
  </si>
  <si>
    <t>Enfermeira</t>
  </si>
  <si>
    <r>
      <t xml:space="preserve">Anéis Contraceptivos Vaginais </t>
    </r>
    <r>
      <rPr>
        <sz val="10"/>
        <rFont val="Arial"/>
        <family val="2"/>
      </rPr>
      <t>(por exemplo, Etonogestrel / Etinilestradiol 120 / 15mcg [NuvaRing], liberação de progesterona [Progering])</t>
    </r>
  </si>
  <si>
    <t>Métodos de sensibilização baseados no calendário (por exemplo, CycleBeads)</t>
  </si>
  <si>
    <r>
      <t xml:space="preserve">Outros métodos contraceptivos - especifique
</t>
    </r>
    <r>
      <rPr>
        <sz val="10"/>
        <rFont val="Arial"/>
        <family val="2"/>
      </rPr>
      <t>(Indique o nome do (s) outro (s) contraceptivo(s) oferecido(s) e o grupo de nível mais baixo que pode fornecê-lo, por sector. Por exemplo: diafragma SILCS)</t>
    </r>
  </si>
  <si>
    <t>Tipo de contraceptivo:</t>
  </si>
  <si>
    <r>
      <t xml:space="preserve">As perguntas a seguir (D5 e D6) estão relacionadas com leis e práticas que podem </t>
    </r>
    <r>
      <rPr>
        <b/>
        <i/>
        <sz val="12"/>
        <rFont val="Arial"/>
        <family val="2"/>
      </rPr>
      <t xml:space="preserve">aumentar </t>
    </r>
    <r>
      <rPr>
        <sz val="12"/>
        <rFont val="Arial"/>
        <family val="2"/>
      </rPr>
      <t xml:space="preserve">o acesso de subpopulações específicas a serviços / produtos de planeamento familiar eficazes, enquanto as perguntas D7 e D8 estão relacionadas com as leis ou práticas que possam </t>
    </r>
    <r>
      <rPr>
        <b/>
        <i/>
        <sz val="12"/>
        <rFont val="Arial"/>
        <family val="2"/>
      </rPr>
      <t>impedir</t>
    </r>
    <r>
      <rPr>
        <sz val="12"/>
        <rFont val="Arial"/>
        <family val="2"/>
      </rPr>
      <t xml:space="preserve"> ou </t>
    </r>
    <r>
      <rPr>
        <b/>
        <i/>
        <sz val="12"/>
        <rFont val="Arial"/>
        <family val="2"/>
      </rPr>
      <t xml:space="preserve">limitar </t>
    </r>
    <r>
      <rPr>
        <sz val="12"/>
        <rFont val="Arial"/>
        <family val="2"/>
      </rPr>
      <t>o acesso dessas subpopulações .</t>
    </r>
  </si>
  <si>
    <r>
      <t xml:space="preserve">Será que o seu país tem leis, regulamentos ou políticas que </t>
    </r>
    <r>
      <rPr>
        <b/>
        <i/>
        <sz val="12"/>
        <rFont val="Arial"/>
        <family val="2"/>
      </rPr>
      <t>aumentem</t>
    </r>
    <r>
      <rPr>
        <sz val="12"/>
        <rFont val="Arial"/>
        <family val="2"/>
      </rPr>
      <t xml:space="preserve"> o acesso a serviços / produtos de planeamento familiar efectivos pelas seguintes sub-populações?</t>
    </r>
  </si>
  <si>
    <t>S/N (suspenso)</t>
  </si>
  <si>
    <t>Se sim, oindique as leis / regulamentos / políticas que aumentam o acesso</t>
  </si>
  <si>
    <t>Será que as regras / políticas são implementadas ou executadas?</t>
  </si>
  <si>
    <t>Jovens não casados (15-19 anos)</t>
  </si>
  <si>
    <t>Estrategia de Atenção Intergral a Saúde  dos Adolescentes e Jovem</t>
  </si>
  <si>
    <t>Jovens casados (15 -19 anos)</t>
  </si>
  <si>
    <t>Jovens não casados (20-24 anos)</t>
  </si>
  <si>
    <t>Jovens casados (20-24 anos)</t>
  </si>
  <si>
    <t>Estrategia de Atenção Intergral a Saúde  des Adolescentes e Jovem</t>
  </si>
  <si>
    <t>População rural</t>
  </si>
  <si>
    <r>
      <t xml:space="preserve">Populações em sub-regiões desfavorecidas </t>
    </r>
    <r>
      <rPr>
        <sz val="10"/>
        <rFont val="Arial"/>
        <family val="2"/>
      </rPr>
      <t>(por exemplo, certas áreas geográficas)</t>
    </r>
  </si>
  <si>
    <t>Populações com baixo nível de escolaridade</t>
  </si>
  <si>
    <t xml:space="preserve">Populações de baixa renda </t>
  </si>
  <si>
    <t>Pessoas com deficiência</t>
  </si>
  <si>
    <r>
      <t xml:space="preserve">Populações minoritárias </t>
    </r>
    <r>
      <rPr>
        <sz val="10"/>
        <rFont val="Arial"/>
        <family val="2"/>
      </rPr>
      <t>(por exemplo, grupos étnicos ou religiosos)</t>
    </r>
  </si>
  <si>
    <t>Estrategia de Atenção Intergral a Saúde  de Adolescente e Jovem</t>
  </si>
  <si>
    <r>
      <t xml:space="preserve">Outros </t>
    </r>
    <r>
      <rPr>
        <i/>
        <sz val="10"/>
        <rFont val="Arial"/>
        <family val="2"/>
      </rPr>
      <t>(por exemplo, migrantes, populações deslocadas internamente)</t>
    </r>
  </si>
  <si>
    <r>
      <t xml:space="preserve">Será que o país tem alguma prática operacional, cultural ou outras que possam </t>
    </r>
    <r>
      <rPr>
        <b/>
        <u/>
        <sz val="12"/>
        <rFont val="Arial"/>
        <family val="2"/>
      </rPr>
      <t>aumentar</t>
    </r>
    <r>
      <rPr>
        <sz val="12"/>
        <rFont val="Arial"/>
        <family val="2"/>
      </rPr>
      <t xml:space="preserve"> o acesso a serviços / produtos de planeamento familiar efectivos pelas seguintes sub-populações?</t>
    </r>
  </si>
  <si>
    <t>Em caso afirmativo, descreva as práticas operacionais, culturais ou outras que podem aumentar o acesso</t>
  </si>
  <si>
    <t>Entrevista do principal informante com os funcionários do Ministério de Saúde</t>
  </si>
  <si>
    <t>Jovens casados (15-19 anos)</t>
  </si>
  <si>
    <t>Populações de baixa renda</t>
  </si>
  <si>
    <r>
      <t>Populações minoritárias</t>
    </r>
    <r>
      <rPr>
        <sz val="10"/>
        <rFont val="Arial"/>
        <family val="2"/>
      </rPr>
      <t xml:space="preserve"> (por exemplo, grupos étnicos ou religiosos)</t>
    </r>
  </si>
  <si>
    <r>
      <t xml:space="preserve">Outros </t>
    </r>
    <r>
      <rPr>
        <sz val="10"/>
        <rFont val="Arial"/>
        <family val="2"/>
      </rPr>
      <t>(por exemplo, migrantes, populações deslocadas internamente)</t>
    </r>
  </si>
  <si>
    <r>
      <t xml:space="preserve">Será que o país tem leis, regulamentos ou políticas que </t>
    </r>
    <r>
      <rPr>
        <b/>
        <u/>
        <sz val="12"/>
        <rFont val="Arial"/>
        <family val="2"/>
      </rPr>
      <t>dificultam</t>
    </r>
    <r>
      <rPr>
        <b/>
        <sz val="12"/>
        <rFont val="Arial"/>
        <family val="2"/>
      </rPr>
      <t xml:space="preserve"> </t>
    </r>
    <r>
      <rPr>
        <sz val="12"/>
        <rFont val="Arial"/>
        <family val="2"/>
      </rPr>
      <t xml:space="preserve">o acesso das seguintes sub-populações a serviços / produtos de planeamento familiar eficazes? </t>
    </r>
    <r>
      <rPr>
        <sz val="10"/>
        <rFont val="Arial"/>
        <family val="2"/>
      </rPr>
      <t>(por exemplo, aprovação necessária do cônjuge para acessar contraceptivos)</t>
    </r>
  </si>
  <si>
    <t>Em caso afirmativo, descreva as leis / regulamentos / políticas que comprometem o acesso</t>
  </si>
  <si>
    <r>
      <t xml:space="preserve">Populações em sub-regiões desfavorecidas </t>
    </r>
    <r>
      <rPr>
        <i/>
        <sz val="10"/>
        <rFont val="Arial"/>
        <family val="2"/>
      </rPr>
      <t>(por exemplo, certas áreas geográficas)</t>
    </r>
  </si>
  <si>
    <r>
      <t xml:space="preserve">Populações minoritárias </t>
    </r>
    <r>
      <rPr>
        <i/>
        <sz val="10"/>
        <rFont val="Arial"/>
        <family val="2"/>
      </rPr>
      <t>(por exemplo, grupos étnicos ou religiosos)</t>
    </r>
  </si>
  <si>
    <r>
      <t>Outros</t>
    </r>
    <r>
      <rPr>
        <i/>
        <sz val="10"/>
        <rFont val="Arial"/>
        <family val="2"/>
      </rPr>
      <t xml:space="preserve"> (por exemplo, migrantes, populações deslocadas internamente)</t>
    </r>
  </si>
  <si>
    <r>
      <t>Será que o país tem alguma</t>
    </r>
    <r>
      <rPr>
        <b/>
        <u/>
        <sz val="12"/>
        <rFont val="Arial"/>
        <family val="2"/>
      </rPr>
      <t xml:space="preserve"> barreira</t>
    </r>
    <r>
      <rPr>
        <sz val="12"/>
        <rFont val="Arial"/>
        <family val="2"/>
      </rPr>
      <t xml:space="preserve"> e prática operacional, cultural ou outras que </t>
    </r>
    <r>
      <rPr>
        <b/>
        <u/>
        <sz val="12"/>
        <rFont val="Arial"/>
        <family val="2"/>
      </rPr>
      <t>dificultem</t>
    </r>
    <r>
      <rPr>
        <sz val="12"/>
        <rFont val="Arial"/>
        <family val="2"/>
      </rPr>
      <t xml:space="preserve"> o acesso das seguintes sub-populações a serviços / produtos de planeamento familiar eficazes?
</t>
    </r>
    <r>
      <rPr>
        <sz val="10"/>
        <rFont val="Arial"/>
        <family val="2"/>
      </rPr>
      <t>(por exemplo, provedores que não querem oferecer serviços a jovens)</t>
    </r>
  </si>
  <si>
    <t>Se sim, descreva as barreiras e práticas operacionais, culturais ou outras que comprometem o acesso</t>
  </si>
  <si>
    <t>Igreja</t>
  </si>
  <si>
    <t>Sociedade</t>
  </si>
  <si>
    <t>Dificil acesso a determinados metodos de PF</t>
  </si>
  <si>
    <r>
      <t>Populações em sub-regiões desfavorecidas</t>
    </r>
    <r>
      <rPr>
        <sz val="10"/>
        <rFont val="Arial"/>
        <family val="2"/>
      </rPr>
      <t xml:space="preserve"> (por exemplo, certas áreas geográficas)</t>
    </r>
  </si>
  <si>
    <t>Sociedade, Dificil acesso a determinados metodos de PF</t>
  </si>
  <si>
    <t>Tabus,Crenças Religiosas</t>
  </si>
  <si>
    <t>Tabus, Dificil acesso a determinados metodos de PF</t>
  </si>
  <si>
    <t>Será que alguns produtos de planeamento familiar estão sujeitos a pagamento de direitos aduaneiros?</t>
  </si>
  <si>
    <t>Em caso afirmativo, que sectores? (Por favor, use os menus suspensos para indicar todo o que se aplica)</t>
  </si>
  <si>
    <t xml:space="preserve">Unidades sanitárias do sector público </t>
  </si>
  <si>
    <t>Sector de ONG</t>
  </si>
  <si>
    <t xml:space="preserve">Sector de marketing social </t>
  </si>
  <si>
    <t xml:space="preserve">Sector comercial </t>
  </si>
  <si>
    <t>Em caso afirmativo, qual o valor dos direitos (aduaneiros)? (Em USD ou percentagem do valor do produto)</t>
  </si>
  <si>
    <t xml:space="preserve">Existem taxas cobradas (por política, não os impostos baixo do pano) aos clientes no sector público para o planeamento familiar: </t>
  </si>
  <si>
    <t>Serviços?</t>
  </si>
  <si>
    <t>Produtos?</t>
  </si>
  <si>
    <t>Em caso afirmativo, será que existem isenções para as pessoas que não podem pagar?</t>
  </si>
  <si>
    <t xml:space="preserve">i. Em caso afirmativo, descreva as isenções </t>
  </si>
  <si>
    <t>Existem taxas cobradas aos clientes no sector público para o planeamento familiar que são informais, ou são diferentes do que as taxas publicadas?</t>
  </si>
  <si>
    <t>i. Em caso afirmativo, descreva os encargos.</t>
  </si>
  <si>
    <t xml:space="preserve">                                                                                            SE NÃO HÁ TAXAS COBRADAS PARA OS SERVIÇOS OU COMODIDADES, SALTA PARA PERGUNTA D12. </t>
  </si>
  <si>
    <t xml:space="preserve">Será que há cobrança de uma taxa pelos serviços ou produtos de planeamento familiar no sector público, o seguro de saúde público / governamental / nacional cobre o planeamento familiar? </t>
  </si>
  <si>
    <t>Em caso afirmativo, que proporção da população está coberta pelo seguro de saúde?</t>
  </si>
  <si>
    <t>Será que os seguintes contraceptivos estão incluídos na Lista Nacional de Medicamentos Essenciais (NEML) do país ou em outra lista de prioridades equivalente? (por exemplo, a Lista Nacional de Dispositivos Médicos)</t>
  </si>
  <si>
    <t>A lista dos medicamentos essencias foi actualizada em 2017, a informação dos outros anos 2018 e 2019 foi um erro.</t>
  </si>
  <si>
    <r>
      <t xml:space="preserve">Pílulas Anticoncepcionais Orais com apenas/ de Apenas Progestina
</t>
    </r>
    <r>
      <rPr>
        <sz val="10"/>
        <rFont val="Arial"/>
        <family val="2"/>
      </rPr>
      <t>(por exemplo, Levonorgestrel 30 mcg [Norgeston, Microlut], Noretindrona 35mg [Micronor, Camila, Errin], Desogestrel 75mcg [Cerazette, Aizea], Etinodiol Diacetato [Femulen])</t>
    </r>
  </si>
  <si>
    <r>
      <t xml:space="preserve">Injectáveis
</t>
    </r>
    <r>
      <rPr>
        <sz val="10"/>
        <rFont val="Arial"/>
        <family val="2"/>
      </rPr>
      <t>(por exemplo, Acetato de Medroxiprogesterona de Depósito 104mg / 0,65mL subcutâneo [Depo Sub-Q Provera, Sayana Press], Acetato de Medroxiprogesterona de Depósito 150mg Intramuscular [DepoProvera], Enantato de Noretisterona [Noristerat]</t>
    </r>
  </si>
  <si>
    <r>
      <t xml:space="preserve">Implantes contraceptivos </t>
    </r>
    <r>
      <rPr>
        <sz val="10"/>
        <rFont val="Arial"/>
        <family val="2"/>
      </rPr>
      <t>(por exemplo, Levonorgestrel 75mg [Jadelle, Sino-Implante (II) / Levoplant], Etonogestrel 68mg [Implanon, Nexplanon])</t>
    </r>
  </si>
  <si>
    <r>
      <t xml:space="preserve">Dispositivos intrauterinos de cobre (DIU) </t>
    </r>
    <r>
      <rPr>
        <sz val="10"/>
        <rFont val="Arial"/>
        <family val="2"/>
      </rPr>
      <t>(por exemplo, Optima Copper T)</t>
    </r>
  </si>
  <si>
    <r>
      <t>Dispositivos intra-uterinos liberadores de hormônio (DIU)</t>
    </r>
    <r>
      <rPr>
        <sz val="10"/>
        <rFont val="Arial"/>
        <family val="2"/>
      </rPr>
      <t xml:space="preserve"> (por exemplo, liberação de levonorgestrel [Mirena])</t>
    </r>
  </si>
  <si>
    <t>Preservativos femininos</t>
  </si>
  <si>
    <r>
      <t xml:space="preserve">Pílulas contraceptivas de emergência </t>
    </r>
    <r>
      <rPr>
        <sz val="10"/>
        <rFont val="Arial"/>
        <family val="2"/>
      </rPr>
      <t>(por exemplo, levonorgestrel 0,75 mg, levonorgestrel 1,5 mg)</t>
    </r>
  </si>
  <si>
    <r>
      <t>Anéis Contraceptivos Vaginais</t>
    </r>
    <r>
      <rPr>
        <sz val="10"/>
        <rFont val="Arial"/>
        <family val="2"/>
      </rPr>
      <t xml:space="preserve"> (por exemplo, Etonogestrel / Etinilestradiol 120 / 15mcg [NuvaRing], liberação de progesterona [Progering])</t>
    </r>
  </si>
  <si>
    <t>Quaisquer outros contraceptivos)? (por exemplo, diafragma SILCS)</t>
  </si>
  <si>
    <t>i. Em caso afirmativo, nome(s) de outro(s) contraceptivo(s) na(s) lista(s)</t>
  </si>
  <si>
    <t>Em que ano(s) foi (foram) emitida(s) o NEML / lista(s)?</t>
  </si>
  <si>
    <t>Indique a(s) lista(s)</t>
  </si>
  <si>
    <t xml:space="preserve">Lista Nacional dos Medicamentos Essenciais </t>
  </si>
  <si>
    <t>Será que o planeamento familiar é promovido activamente por meio de qualquer um dos seguintes canais (use os menus suspensos para seleccionar todo o que se aplica)?</t>
  </si>
  <si>
    <t>Entrevista do principal informante com o gestor do programa de planeamento familiar / saúde reprodutiva (RH) do Ministério da Saúde</t>
  </si>
  <si>
    <t xml:space="preserve">Marketing social </t>
  </si>
  <si>
    <t>Sim: meios de comunicação de massa extensos</t>
  </si>
  <si>
    <t>Comunicação social</t>
  </si>
  <si>
    <t>Sim: alguns meios de comunicação de massa</t>
  </si>
  <si>
    <t>Tarefa/Educação pelo telemóvel</t>
  </si>
  <si>
    <t>Sim: Algumas tarefas/Educação pelo telemóvel</t>
  </si>
  <si>
    <t>Mobilização / envolvimento da comunidade</t>
  </si>
  <si>
    <t>Sim: alguma mobilização / envolvimento da comunidade</t>
  </si>
  <si>
    <t xml:space="preserve">Outro </t>
  </si>
  <si>
    <t>Em caso de outro, especifique:</t>
  </si>
  <si>
    <t>Sector Privado</t>
  </si>
  <si>
    <t>Que percentagem aproximadamente de provedores de planeamento familiar do sector público foram treinados em relação a implantes, introdução e remoção de DIU? (Seleccione o intervalo percentual mais aproximado)</t>
  </si>
  <si>
    <r>
      <t xml:space="preserve">O país comprometeu-se com a nova parceria </t>
    </r>
    <r>
      <rPr>
        <b/>
        <sz val="12"/>
        <rFont val="Arial"/>
        <family val="2"/>
      </rPr>
      <t>FP2030</t>
    </r>
    <r>
      <rPr>
        <sz val="12"/>
        <rFont val="Arial"/>
        <family val="2"/>
      </rPr>
      <t>, "Uma visão colectiva para o planeamento familiar pós-2020"?</t>
    </r>
  </si>
  <si>
    <t>Entrevista do principal  informante com o Ministério da Saúde</t>
  </si>
  <si>
    <r>
      <t xml:space="preserve">Se a resposta for negativa, o país prevê assumir um compromisso </t>
    </r>
    <r>
      <rPr>
        <b/>
        <sz val="12"/>
        <rFont val="Arial"/>
        <family val="2"/>
      </rPr>
      <t>FP2030</t>
    </r>
    <r>
      <rPr>
        <sz val="12"/>
        <rFont val="Arial"/>
        <family val="2"/>
      </rPr>
      <t>?</t>
    </r>
  </si>
  <si>
    <r>
      <t xml:space="preserve">Se o país assumiu ou planeia assumir um compromisso </t>
    </r>
    <r>
      <rPr>
        <b/>
        <sz val="12"/>
        <rFont val="Arial"/>
        <family val="2"/>
      </rPr>
      <t>FP2030</t>
    </r>
    <r>
      <rPr>
        <sz val="12"/>
        <rFont val="Arial"/>
        <family val="2"/>
      </rPr>
      <t xml:space="preserve">, quais dos seguintes componentes serão incluídos? </t>
    </r>
    <r>
      <rPr>
        <i/>
        <sz val="12"/>
        <rFont val="Arial"/>
        <family val="2"/>
      </rPr>
      <t>(Indique “sim”, “não”, “não sei” ou “não aplicável” para cada componente)</t>
    </r>
  </si>
  <si>
    <t>Melhoria do financiamento interno para contraceptivos</t>
  </si>
  <si>
    <t>Aumento da acessibilidade dos contraceptivos para os clientes</t>
  </si>
  <si>
    <t>Melhorar o acesso ou a disponibilidade de contraceptivos (além de quaisquer obrigações descritas acima para financiamento interno ou acessibilidade)</t>
  </si>
  <si>
    <t>Será que o país é um parceiro do Global Financing Facility (GFF)?</t>
  </si>
  <si>
    <t>Em caso afirmativo, será que o financiamento inclui provisões para o planeamento familiar?</t>
  </si>
  <si>
    <t>Inclui padrões para a aquisição de produtos contraceptivos?</t>
  </si>
  <si>
    <t>Será que o financiamento inclui provisões para a gestão da cadeia de suprimentos?</t>
  </si>
  <si>
    <t>Será que a assistência técnica apoia a transição para o financiamento interno de contraceptivos?</t>
  </si>
  <si>
    <t>E. Cadeia de aprovisionamento</t>
  </si>
  <si>
    <t>Será que existe um sistema nacional de informação de gestão logística (LMIS) que recolhe dados sobre produtos contraceptivos?</t>
  </si>
  <si>
    <t>Relatórios do LMIS</t>
  </si>
  <si>
    <t>CASO CONTRÁRIO, AVANCE PARA A PERGUNTA E2.</t>
  </si>
  <si>
    <r>
      <t xml:space="preserve">Se houver um LMIS nacional, este regista os dados de stock até ao nível do ponto de entrega de serviços individual (SDP)?
</t>
    </r>
    <r>
      <rPr>
        <i/>
        <sz val="12"/>
        <rFont val="Arial"/>
        <family val="2"/>
      </rPr>
      <t>(No mínimo, os elementos de dados comunicados sobre as unidades de saúde devem incluir: stock disponível/saldo final, taxa de consumo, perdas e ajustes)</t>
    </r>
  </si>
  <si>
    <t>Os SDPs reportam individualmente no sistema nacional DHIS2. Entretanto o GHSC-PSM não tem acesso a estes dados, uma vez que o escopo da assistência do Projecto é somente aos Depósitos Provinciais.</t>
  </si>
  <si>
    <t>Em caso afirmativo, que tipos de unidades de saúde respondem ao sistema? (Use os menus suspensos para seleccionar todo o que se aplica)</t>
  </si>
  <si>
    <t>Sim: Todas as instalações do setor público incluídas</t>
  </si>
  <si>
    <t>Unidades sanitárias do sector privado</t>
  </si>
  <si>
    <t>Unidades sanitárias de ONG</t>
  </si>
  <si>
    <t xml:space="preserve">Sites de marketing social </t>
  </si>
  <si>
    <r>
      <t xml:space="preserve">Se houver um LMIS nacional que registe os dados de stock até ao nível do ponto de entrega de serviços (SDP), selecione a opção que melhor descreve a forma como os dados são comunicados ao nível do SDP.
</t>
    </r>
    <r>
      <rPr>
        <i/>
        <sz val="12"/>
        <rFont val="Arial"/>
        <family val="2"/>
      </rPr>
      <t>(No mínimo, os elementos de dados comunicados sobre as unidades de saúde devem incluir: stock disponível/saldo final, taxa de consumo, perdas e ajustes. Caso contrário, selecione “não aplicável” nesta pergunta.)</t>
    </r>
  </si>
  <si>
    <t>A maioria das instalações comunica de forma eletrónica</t>
  </si>
  <si>
    <t>DHS2 (Sisangola)</t>
  </si>
  <si>
    <r>
      <t xml:space="preserve">Por favor indique as </t>
    </r>
    <r>
      <rPr>
        <b/>
        <sz val="12"/>
        <rFont val="Arial"/>
        <family val="2"/>
      </rPr>
      <t>taxas de falta de stock</t>
    </r>
    <r>
      <rPr>
        <sz val="12"/>
        <rFont val="Arial"/>
        <family val="2"/>
      </rPr>
      <t xml:space="preserve"> do sector público para produtos de contracepção para o período de 12 meses mais recente disponível para os níveis de ponto de entrega </t>
    </r>
    <r>
      <rPr>
        <u/>
        <sz val="12"/>
        <rFont val="Arial"/>
        <family val="2"/>
      </rPr>
      <t>central</t>
    </r>
    <r>
      <rPr>
        <sz val="12"/>
        <rFont val="Arial"/>
        <family val="2"/>
      </rPr>
      <t xml:space="preserve"> e de </t>
    </r>
    <r>
      <rPr>
        <u/>
        <sz val="12"/>
        <rFont val="Arial"/>
        <family val="2"/>
      </rPr>
      <t>serviço</t>
    </r>
    <r>
      <rPr>
        <sz val="12"/>
        <rFont val="Arial"/>
        <family val="2"/>
      </rPr>
      <t xml:space="preserve"> para as seguintes categorias de produtos. 
Para produtos não propostos no sector público no país, digite "N / A" (não aplicável) na caixa de observações. Se o produto é proposto, mas não tem dados disponíveis, por favor, digite 'N / A' e explique por que os dados não estão disponíveis na secção de observações. </t>
    </r>
    <r>
      <rPr>
        <sz val="11"/>
        <rFont val="Arial"/>
        <family val="2"/>
      </rPr>
      <t xml:space="preserve">
</t>
    </r>
    <r>
      <rPr>
        <sz val="12"/>
        <rFont val="Arial"/>
        <family val="2"/>
      </rPr>
      <t xml:space="preserve">
</t>
    </r>
  </si>
  <si>
    <r>
      <t xml:space="preserve">a. </t>
    </r>
    <r>
      <rPr>
        <b/>
        <sz val="12"/>
        <rFont val="Arial"/>
        <family val="2"/>
      </rPr>
      <t xml:space="preserve">Nível central </t>
    </r>
    <r>
      <rPr>
        <sz val="12"/>
        <rFont val="Arial"/>
        <family val="2"/>
      </rPr>
      <t xml:space="preserve">(ou seja, armazém de nível central para o sector público)
</t>
    </r>
  </si>
  <si>
    <r>
      <t xml:space="preserve">b. </t>
    </r>
    <r>
      <rPr>
        <b/>
        <sz val="12"/>
        <rFont val="Arial"/>
        <family val="2"/>
      </rPr>
      <t>Nível do ponto de entrega de serviços</t>
    </r>
    <r>
      <rPr>
        <sz val="12"/>
        <rFont val="Arial"/>
        <family val="2"/>
      </rPr>
      <t xml:space="preserve"> (SDP) (isto é, unidades sanitárias do sector público)
</t>
    </r>
    <r>
      <rPr>
        <i/>
        <sz val="10"/>
        <rFont val="Arial"/>
        <family val="2"/>
      </rPr>
      <t>(A nível agregado, é a porcentagem de todas as observações de produtos em todos os SDP onde houve ruptura de stock durante o ano)</t>
    </r>
  </si>
  <si>
    <t xml:space="preserve">Fonte da taxa de ruptura de stock do nível central </t>
  </si>
  <si>
    <t>Número de observações do estado das existências onde houve ruptura de stock durante o ano fiscal (numerador)</t>
  </si>
  <si>
    <t>Total de observações das existências durante o ano (denominador)</t>
  </si>
  <si>
    <r>
      <t xml:space="preserve">Taxa anual de ruptura de stock a nível central
</t>
    </r>
    <r>
      <rPr>
        <b/>
        <sz val="10"/>
        <rFont val="Arial"/>
        <family val="2"/>
      </rPr>
      <t>Calculada automaticamente dividindo a coluna H pela coluna I</t>
    </r>
  </si>
  <si>
    <r>
      <t xml:space="preserve">Soma do número de </t>
    </r>
    <r>
      <rPr>
        <b/>
        <sz val="10"/>
        <rFont val="Arial"/>
        <family val="2"/>
      </rPr>
      <t>SDP com ruptura</t>
    </r>
    <r>
      <rPr>
        <sz val="10"/>
        <rFont val="Arial"/>
        <family val="2"/>
      </rPr>
      <t xml:space="preserve"> do produto a partir do balanço final de todos os relatórios de logística mensais / trimestrais do ano fiscal (numerador)</t>
    </r>
  </si>
  <si>
    <r>
      <t xml:space="preserve">Soma do número total de </t>
    </r>
    <r>
      <rPr>
        <b/>
        <sz val="10"/>
        <rFont val="Arial"/>
        <family val="2"/>
      </rPr>
      <t>SDP que reportaram</t>
    </r>
    <r>
      <rPr>
        <sz val="10"/>
        <rFont val="Arial"/>
        <family val="2"/>
      </rPr>
      <t xml:space="preserve"> em todos os relatórios de logística mensais / trimestrais para o ano fiscal (denominador)</t>
    </r>
  </si>
  <si>
    <r>
      <t xml:space="preserve">Taxa anual de ruptura de stock nos SDP
</t>
    </r>
    <r>
      <rPr>
        <b/>
        <sz val="10"/>
        <rFont val="Arial"/>
        <family val="2"/>
      </rPr>
      <t>Calculada automaticamente dividindo a coluna K pela coluna L</t>
    </r>
  </si>
  <si>
    <t>visitas ao local (inventários físicos)</t>
  </si>
  <si>
    <t>Pílulas anticoncepcionais orais combinadas</t>
  </si>
  <si>
    <t>Fonte da taxa de ruptura de stock de stock do nível Central</t>
  </si>
  <si>
    <t>Fonte da taxa de ruptura de stock do nível de SDP</t>
  </si>
  <si>
    <t>Levonorgestrel / Etinilestradiol 150/30 mcg + Fe 75mg [Microgynon]</t>
  </si>
  <si>
    <t>Levonorgestrel / Etinilestradiol 150/30 mcg [Seasonale, Levora, Jolessa]</t>
  </si>
  <si>
    <r>
      <t xml:space="preserve">Outras pílulas contraceptivas orais combinadas
</t>
    </r>
    <r>
      <rPr>
        <sz val="10"/>
        <rFont val="Arial"/>
        <family val="2"/>
      </rPr>
      <t>(não incluído para o cálculo agregado)</t>
    </r>
    <r>
      <rPr>
        <sz val="12"/>
        <rFont val="Arial"/>
        <family val="2"/>
      </rPr>
      <t xml:space="preserve">                                                         Especifique:</t>
    </r>
  </si>
  <si>
    <t>O programa do Departamento de Cuidados de Saúde só faz seguimento no Deposito central (CECOMA), por esta razão não temos o stock das US</t>
  </si>
  <si>
    <r>
      <t xml:space="preserve">Pílulas contraceptivas orais com apenas progesterona </t>
    </r>
    <r>
      <rPr>
        <sz val="10"/>
        <rFont val="Arial"/>
        <family val="2"/>
      </rPr>
      <t>(Levonorgestrel 30 mcg [Norgeston, Microlut])</t>
    </r>
  </si>
  <si>
    <t>Contraceptivos injectáveis</t>
  </si>
  <si>
    <r>
      <t xml:space="preserve">Acetato de Medroxiprogesterona Depot 104mg / 0.65mL subcutâneo </t>
    </r>
    <r>
      <rPr>
        <sz val="10"/>
        <rFont val="Arial"/>
        <family val="2"/>
      </rPr>
      <t>[Depo Sub-Q Provera, Sayana Press]</t>
    </r>
  </si>
  <si>
    <r>
      <t xml:space="preserve">Acetato de Medroxiprogesterona Depot 150 mg Intramuscular </t>
    </r>
    <r>
      <rPr>
        <sz val="10"/>
        <rFont val="Arial"/>
        <family val="2"/>
      </rPr>
      <t>[DepoProvera]</t>
    </r>
  </si>
  <si>
    <r>
      <t>Enantato de noretisterona</t>
    </r>
    <r>
      <rPr>
        <sz val="10"/>
        <rFont val="Arial"/>
        <family val="2"/>
      </rPr>
      <t xml:space="preserve"> [Noristerat]</t>
    </r>
  </si>
  <si>
    <t>Implantes contraceptivos</t>
  </si>
  <si>
    <r>
      <t xml:space="preserve">Levonorgestrel 75mg / haste, 2 implantes de haste </t>
    </r>
    <r>
      <rPr>
        <sz val="10"/>
        <rFont val="Arial"/>
        <family val="2"/>
      </rPr>
      <t>[Jadelle, Sino-Implant (II) / Levoplant]</t>
    </r>
  </si>
  <si>
    <r>
      <t xml:space="preserve">Etonogestrel 68mg / haste, 1 implante de haste </t>
    </r>
    <r>
      <rPr>
        <sz val="10"/>
        <rFont val="Arial"/>
        <family val="2"/>
      </rPr>
      <t>[Implanon, Nexplanon])</t>
    </r>
  </si>
  <si>
    <r>
      <t xml:space="preserve">Dispositivos intrauterinos com cobre (DIUs) </t>
    </r>
    <r>
      <rPr>
        <sz val="10"/>
        <rFont val="Arial"/>
        <family val="2"/>
      </rPr>
      <t>(por exemplo, Optima Copper T)</t>
    </r>
  </si>
  <si>
    <r>
      <t xml:space="preserve">Dispositivos intra-uterinos liberadores de hormónio (DIU) </t>
    </r>
    <r>
      <rPr>
        <sz val="10"/>
        <rFont val="Arial"/>
        <family val="2"/>
      </rPr>
      <t>(por exemplo, liberação de levonorgestrel [Mirena])</t>
    </r>
  </si>
  <si>
    <t>Falta de Aquisição pelo MINSA</t>
  </si>
  <si>
    <t>Pílulas contraceptivas orais de emergência</t>
  </si>
  <si>
    <t>Levonorgestrel 0.75mg, 2 comprimidos</t>
  </si>
  <si>
    <t>Levonorgestrel 1,5 mg, 1 comprimido</t>
  </si>
  <si>
    <r>
      <t xml:space="preserve">Métodos de reconhecimento baseados no calendário </t>
    </r>
    <r>
      <rPr>
        <sz val="10"/>
        <rFont val="Arial"/>
        <family val="2"/>
      </rPr>
      <t>(por exemplo, CycleBeads)</t>
    </r>
  </si>
  <si>
    <r>
      <t xml:space="preserve">Taxa total de falta de stock para todos os produtos
</t>
    </r>
    <r>
      <rPr>
        <b/>
        <sz val="12"/>
        <rFont val="Arial"/>
        <family val="2"/>
      </rPr>
      <t>Isso calcular-se-á automaticamente. (somar-se-á H e I e dividir H por I, e somar K e L e dividir por L)</t>
    </r>
  </si>
  <si>
    <r>
      <t xml:space="preserve">Quais têm sido os principais impulsionadores das quebras de stock de contracetivos no país durante o ano passado? </t>
    </r>
    <r>
      <rPr>
        <i/>
        <sz val="12"/>
        <rFont val="Arial"/>
        <family val="2"/>
      </rPr>
      <t xml:space="preserve">(Se a má qualidade dos dados contribuiu para os tasa do desabastecimento, mencione isso aqui também). </t>
    </r>
  </si>
  <si>
    <t xml:space="preserve">A falta de aquisiçoes por parte do MINSA levou as causas de stock de anticoncepcionais no país durante o ano passado (2022)
</t>
  </si>
  <si>
    <t xml:space="preserve">Para quaisquer produtos oferecidos no país onde não há dados de abastecimento foi fornecido E2a ou E2b, por favor explica: </t>
  </si>
  <si>
    <t>F.Qualidade</t>
  </si>
  <si>
    <t>Será que existe uma exigência para que todos os contraceptivos fabricados localmente ou importados sejam registados pela autoridade regulatória nacional de medicamentos (NMRA) no país?</t>
  </si>
  <si>
    <t>Será que os requisitos de registo de medicamentos (incluindo contraceptivos) são rigorosamente cumpridos?</t>
  </si>
  <si>
    <t>Em caso afirmativo, será que existem excepções?</t>
  </si>
  <si>
    <t>Por favor, indique as excepções</t>
  </si>
  <si>
    <t>Qual é o tempo médio de espera para o registo de produtos contraceptivos??</t>
  </si>
  <si>
    <t xml:space="preserve">Será que o NMRA participa de procedimentos colaborativos pré-qualificados da OMS (WHO-PQ)? </t>
  </si>
  <si>
    <t>Será que existe uma exigência para que os contraceptivos, importados ou fabricados localmente, sejam testados pelo laboratório nacional de controlo de qualidade (NQCL) do país?</t>
  </si>
  <si>
    <t>Será que actualmente o NQCL tem a certificação/acreditação da ISO 17025 (Organização Internacional de Padrões) / ou pré-qualificado pela OMS?</t>
  </si>
  <si>
    <t>Nenhum</t>
  </si>
  <si>
    <r>
      <t xml:space="preserve">No ano transacto, em que medida os contraceptivos, </t>
    </r>
    <r>
      <rPr>
        <i/>
        <sz val="12"/>
        <rFont val="Arial"/>
        <family val="2"/>
      </rPr>
      <t xml:space="preserve">excluindo os preservativos, </t>
    </r>
    <r>
      <rPr>
        <sz val="12"/>
        <rFont val="Arial"/>
        <family val="2"/>
      </rPr>
      <t xml:space="preserve">foram testados pelo NQCL após o envio? </t>
    </r>
  </si>
  <si>
    <t xml:space="preserve">No ano transacto, em que medida os preservativos foram testados pelo pós-embarque do NQCL? </t>
  </si>
  <si>
    <t>No ano passado, a NMRA conduziu monitorização de vigilância no terreno para identificar contracetivos SF (de qualidade inferior e falsificados) para proteger o público de produtos ineficazes e/ou nocivos?</t>
  </si>
  <si>
    <t>Em caso afirmativo, até que ponto as medidas de fiscalização foram tomadas após a vigilância de campo dos contraceptivos??</t>
  </si>
  <si>
    <t>Não aplicável (nenhuma vigilância de campo conduzida)</t>
  </si>
  <si>
    <t xml:space="preserve">G. Sector privado </t>
  </si>
  <si>
    <t xml:space="preserve">Segundo o Ministério da Saúde, quantos grossistas estão registrados no país (para a distribuição de produtos FP)?   </t>
  </si>
  <si>
    <t>O estado necessita de adoptar indicadores que possibilitam a execussão de algumas actividades bem como adotar mecanismos que possibilitem mensurar a performance dos respectivos indicadores. A falta de uma base de dados de registo dos importadores impossibilia-nos de quantificar o número exacto de grossistas existentes no país.</t>
  </si>
  <si>
    <t>Será que os grossistas são obrigados a informar o Estado das suas vendas e serviços?</t>
  </si>
  <si>
    <t>Em caso afirmativo, no ano transacto, aproximadamente que percentagem de grossistas informou o Estado das suas vendas e serviços?</t>
  </si>
  <si>
    <t>Será que o Ministério da Saúde usa os dados de mercado de fontes de terceiros (ou seja, IQVIA, Nielson, Kantar ou empresas de pesquisa de mercado local) para orientar a programação?</t>
  </si>
  <si>
    <t>Em caso afirmativo, como são usados os dados? (por exemplo, perceber a atribuição de preços aos produtos, planeamento estratégico, alocação de recursos, distribuição etc.)</t>
  </si>
  <si>
    <t xml:space="preserve">Em caso negativo, gostariam de desenvolver essa capacidade? </t>
  </si>
  <si>
    <r>
      <t xml:space="preserve">O International Council for Harmonisation of Technical Requirements for Pharmaceuticals for Human Use (ICH) procura garantir que medicamentos seguros, eficazes e de alta qualidade são desenvolvidos, registados e mantidos da forma mais eficiente ao nível da gestão de recursos, tudo isto cumprindo normas rigorosas. As autoridades regulatórias de drogas que são membros, observadoras ou associadas do ICH são consideradas </t>
    </r>
    <r>
      <rPr>
        <b/>
        <u/>
        <sz val="12"/>
        <rFont val="Arial"/>
        <family val="2"/>
      </rPr>
      <t>Stringent Regulatory Authorities (SRA)</t>
    </r>
    <r>
      <rPr>
        <sz val="12"/>
        <rFont val="Arial"/>
        <family val="2"/>
      </rPr>
      <t>, incluindo: Os estados-membros da União Europeia, o Reino Unido, os Estados Unidos, o Canadá e o Japão.</t>
    </r>
  </si>
  <si>
    <t>Para cada um dos seguintes métodos contraceptivos, por favor forneça as seguintes informações:
i. Será que existe algum produto aprovado pela OMS (PQ da OMS) ou Certificado pela Autoridade Regulatória Restritiva (SRA) registado para distribuição no país? (Use o menu suspenso para indicar WHO-PQ, SRA, ambos, nenhum ou não sabe)
ii. Quantos fabricantes estão registados no país para distribuição de produtos contraceptivos pré-qualificados e / ou aprovados pela SRA? (Use o menu suspenso para indicar 0, 1, 2-3, mais de 3 ou não sabe)
iii. Se houver algum produto contraceptivo pré-qualificado e / ou aprovado pela SRA, indique um ou mais exemplos da marca e formulação.
iv. Quantos fabricantes locais existem que produzem produtos dentro do método contraceptivo.</t>
  </si>
  <si>
    <r>
      <t xml:space="preserve">Pílulas Anticoncepcionais Orais Combinadas
</t>
    </r>
    <r>
      <rPr>
        <sz val="10"/>
        <rFont val="Arial"/>
        <family val="2"/>
      </rPr>
      <t>(por exemplo, Levonorgestrel / Etinilestradiol 150/30 mcg + Fe 75mg, Levonorgestrel / Etinilestradiol 150/30 mcg [Microgynon, Seasonale, Levora, Jolessa], drosiperenona / Etinilestradiol 3mg / 20mcg [Yaz], Acetato de noretindrona / Etinilestradiol [Loestrin, Junel]</t>
    </r>
  </si>
  <si>
    <t>Será que existe algum produto aprovado pelo WHO-PQ ou SRA registado para distribuição no país??</t>
  </si>
  <si>
    <t>Quantos fabricantes estão registados no país para distribuição de produtos contraceptivos pré-qualificados e / ou aprovados pela SRA?</t>
  </si>
  <si>
    <t>Exemplo (s) de marca e formulação pré-qualificada e / ou SRA aprovada pela OMS</t>
  </si>
  <si>
    <t>Marca(s)</t>
  </si>
  <si>
    <t>formulação(es)</t>
  </si>
  <si>
    <t xml:space="preserve">Se há mais do que uma marca e formulação para citar, por favor separa as marcas e os seus formulários correspondentes por uma vírgula nos seus espaços em branco fornecido </t>
  </si>
  <si>
    <t>Quantos fabricantes locais existem que produzem contraceptivos orais combinados?</t>
  </si>
  <si>
    <t>Pílulas Anticoncepcionais Orais com apenas/Apenas De Progestina
(por exemplo, Levonorgestrel 30 mcg [Norgeston, Microlut], Noretindrona 35mg [Micronor, Camila, Errin], Desogestrel 75mcg [Cerazette, Aizea], Etinodiol Diacetato [Femulen])</t>
  </si>
  <si>
    <t>Será que existe algum produto aprovado pelo WHO-PQ ou SRA registado para distribuição no país?</t>
  </si>
  <si>
    <t>Ambos WHO-PQ e SRA</t>
  </si>
  <si>
    <t>Quantos fabricantes estão registados no país para distribuição de produtos contraceptivos aprovados pela WHO-PQ e / ou pela SRA?</t>
  </si>
  <si>
    <t>Sayana Press</t>
  </si>
  <si>
    <t>Quantos fabricantes locais existem que produzem pílulas anticoncepcionais contendo apenas progestina?</t>
  </si>
  <si>
    <r>
      <t xml:space="preserve">Injectáveis
</t>
    </r>
    <r>
      <rPr>
        <sz val="10"/>
        <rFont val="Arial"/>
        <family val="2"/>
      </rPr>
      <t>(por exemplo, Acetato de Medroxiprogesterona de Depósito 104mg / 0,65mL subcutâneo [Depo Sub-Q Provera, Sayana Press], Acetato de Medroxiprogesterona de Depósito 150 mg Intramuscular [DepoProvera], Enantato de Noretisterona [Noristerat]</t>
    </r>
  </si>
  <si>
    <t>Quantos fabricantes locais existem que produzem contraceptivos injectáveis?</t>
  </si>
  <si>
    <t>Quantos fabricantes locais existem no país que produzem implantes contraceptivos?</t>
  </si>
  <si>
    <t>Quantos fabricantes locais existem que produzem implantes contraceptivos?</t>
  </si>
  <si>
    <t>Quantos fabricantes locais existem que produzem preservativos masculinos?</t>
  </si>
  <si>
    <t>Quantos fabricantes locais existem que produzem preservativos femininos?</t>
  </si>
  <si>
    <r>
      <t xml:space="preserve">Pílulas anticoncepcionais de emergência
</t>
    </r>
    <r>
      <rPr>
        <sz val="10"/>
        <rFont val="Arial"/>
        <family val="2"/>
      </rPr>
      <t>(por exemplo, Levonorgestrel 0.75mg, Levonorgestrel 1.5mg [Postinor])</t>
    </r>
  </si>
  <si>
    <t>Quantos fabricantes locais existem que produzem pílulas anticoncepcionais de emergência?</t>
  </si>
  <si>
    <t>Será que existem joint ventures entre empresas farmacêuticas multinacionais e fabricantes locais de contraceptivos?</t>
  </si>
  <si>
    <t>Em caso afirmativo, por favor explique</t>
  </si>
  <si>
    <t>Será que foram estabelecidas ou intermediadas parcerias público-privadas nos últimos dois anos com o objectivo de alargar a prestação de serviços de saúde pelo sector privado, inclusive produtos e serviços de planeamento familiar?
(Exemplo: contratação de serviços de planeamento familiar para provedores privados pelo Estado; desenvolvimento de um programa de vouchers (programa de cupões) onde o Estado distribui vouchers que podem ser usados para serviços de planeamento familiar por provedores privados; pesquisa público-privada conjunta sobre novas tecnologias contraceptivas ou mecanismos de prestação de serviços)</t>
  </si>
  <si>
    <t>Entrevistas do principal informante com os funcionários do programa FP/RH do Ministério da Saúde</t>
  </si>
  <si>
    <t xml:space="preserve">Em caso afirmativo, faça uma lista dos mesmos/descreva-os. </t>
  </si>
  <si>
    <t>Será que o Estado desenvolveu ou começou a desenvolver um plano de envolvimento do sector privado (PSE) para o planeamento familiar / saúde reprodutiva, ou com um componente de FP / RH?</t>
  </si>
  <si>
    <t>Se o Estado desenvolveu um plano de envolvimento do sector privado com um componente de PF / RH, em que medida implementou aspectos do plano relacionados ao FP / RH?</t>
  </si>
  <si>
    <t>Por favor, faça observações gerais sobre desafios e / ou sucessos sobre segurança contraceptiva no seu país</t>
  </si>
  <si>
    <t>H. Impacto da pandemia COVID-19</t>
  </si>
  <si>
    <t xml:space="preserve">Há um plano de preparação para emergências estabelecido para pandemias (que inclua o impacto no planeamento familiar)? </t>
  </si>
  <si>
    <r>
      <t xml:space="preserve">Se a resposta for afirmativa, que políticas foram estabelecidas para aliviar o impacto das pandemias no planeamento familiar? </t>
    </r>
    <r>
      <rPr>
        <i/>
        <sz val="10"/>
        <rFont val="Arial"/>
        <family val="2"/>
      </rPr>
      <t>(por exemplo, aviamento para vários meses, mudança para métodos a longo prazo, etc.)</t>
    </r>
  </si>
  <si>
    <t xml:space="preserve">Há um plano de preparação de emergência no lugar para os outros tipos de emergência (que impactaria FP)? </t>
  </si>
  <si>
    <r>
      <t>Os suplementos de FP/RH são pré-posicionados no caso de uma emergência?</t>
    </r>
    <r>
      <rPr>
        <i/>
        <sz val="12"/>
        <rFont val="Arial"/>
        <family val="2"/>
      </rPr>
      <t xml:space="preserve"> (Pré-posicionado é um componente de preparação de emergência no qual os suplementos são mantidos perto ou mais accessivelmente para onde uma críse pode ocorrer a fim de possibilitar entrega rápida dos suplementos quando uma crise ocorre.) </t>
    </r>
  </si>
  <si>
    <r>
      <t xml:space="preserve">No que diz respeito à pandemia de COVID-19 afetou a frequência dos encontros da comitiva CS </t>
    </r>
    <r>
      <rPr>
        <u/>
        <sz val="12"/>
        <rFont val="Arial"/>
        <family val="2"/>
      </rPr>
      <t>nesse recente ano fiscal</t>
    </r>
    <r>
      <rPr>
        <sz val="12"/>
        <rFont val="Arial"/>
        <family val="2"/>
      </rPr>
      <t xml:space="preserve">? </t>
    </r>
    <r>
      <rPr>
        <i/>
        <sz val="12"/>
        <rFont val="Arial"/>
        <family val="2"/>
      </rPr>
      <t xml:space="preserve">(Por favor, seleciona uma opção do menu drop-down) </t>
    </r>
  </si>
  <si>
    <t>Frequência reduzida das reuniões</t>
  </si>
  <si>
    <r>
      <t xml:space="preserve">Em que medida é que a pandemia da COVID-19 afectou a rubrica orçamental aprovada para os contraceptivos para o ano fiscal em curso?  
</t>
    </r>
    <r>
      <rPr>
        <i/>
        <sz val="10"/>
        <rFont val="Arial"/>
        <family val="2"/>
      </rPr>
      <t>(Por favor, seleccione na lista suspensa.)</t>
    </r>
  </si>
  <si>
    <t>Toda /a maior parte do orçamento foi deslocada para à COVID</t>
  </si>
  <si>
    <r>
      <t xml:space="preserve">Em que medida a pandemia COVID-19 afetou o valor dos gastos do governo com contraceptivos no ano completo mais recente?
</t>
    </r>
    <r>
      <rPr>
        <i/>
        <sz val="10"/>
        <rFont val="Arial"/>
        <family val="2"/>
      </rPr>
      <t>(Por favor, seleccione na lista suspensa.)</t>
    </r>
  </si>
  <si>
    <t>Sem impacto</t>
  </si>
  <si>
    <r>
      <t xml:space="preserve">Como as práticas operacionais se colocam desde que COVID-19 mudou a partir do último inquérito? (i.e., 2020-2021)? </t>
    </r>
    <r>
      <rPr>
        <i/>
        <sz val="11"/>
        <rFont val="Arial"/>
        <family val="2"/>
      </rPr>
      <t xml:space="preserve">(Nota: as práticas operacionais listadas foram popularizadas das respostas do último inquérito.) Para cada fila, se mais do que uma resposta se aplica, por favor seleciona um do menu drop-down e alista qualquer outro na caixa de comentário. </t>
    </r>
  </si>
  <si>
    <t>Distribuição dos contraceptivos a nivel Nacional e Formação do sistema Informativo e logistica, e formação sobre o uso do Sayana Press</t>
  </si>
  <si>
    <t>Mantido</t>
  </si>
  <si>
    <t>Distribuição dos contraceptivos a nivel Nacional</t>
  </si>
  <si>
    <t>Formação do sistema Informativo e logistica</t>
  </si>
  <si>
    <t>Formação sobre o uso do Sayana Press</t>
  </si>
  <si>
    <t>Obrigado por preencher o questionário!</t>
  </si>
  <si>
    <t xml:space="preserve">Bangladesh </t>
  </si>
  <si>
    <t xml:space="preserve">committee meeting minutes </t>
  </si>
  <si>
    <t>Logistics Coordination Forum (LCF)</t>
  </si>
  <si>
    <t>Social Marketing Company (SMC)</t>
  </si>
  <si>
    <t>Family Planning Assocation of Bangladesh, Marie Stopes, Pop Council, i-Pass, Shukhi-Jibon, AUHC, USAID MTaPS Program/MSH</t>
  </si>
  <si>
    <t>USAID, World Bank, JICA, CIDA, Kfw, DFID, EU</t>
  </si>
  <si>
    <t>Directorate General of Family Planning (DGFP) and National Institution of Population, Research and Training (NIPORT) , Health Engineering Department (HED), Health Education &amp; Family Welfare Division -  under the Ministry of Health and Family Welfare (MOHFW)</t>
  </si>
  <si>
    <t>Directorate General of Family Planning (DGFP) Central Warehouse</t>
  </si>
  <si>
    <t>Population Science Department of Dhaka University</t>
  </si>
  <si>
    <t>1. To review and suggest method-mix considering the demographic goal and future programmatic inputs and priorities as set forth in the national plan documents;
2. To prepare and analyze current forecast and prepare needs for the RH-FP-MCH programme;
3. To review consumption trends and recommend adjustment of procurement plan;
4. To follow-up on donors financial commitments for commodities and suggest new avenue for commitments; 
5. To review stock and pipeline position on contraceptives, MSRs and DDS Kits and in case of shortages, suggest  remedial actions;
6. To review the status of on-going procurement activities including initiatives for capacity building and system improvement;
7. To review activities undertaken in the areas of warehousing, distribution, transportation, logistics management training LMIS etc. for improving supply chain management;
8. To review progress on on-going TA supported determine requirements of additional TA support for overall improvement of logistics management system;
9. To meet twice in a year;
10. To co-opt expert persons as members and form sub-committees if it is felt necessary.</t>
  </si>
  <si>
    <t>executive order</t>
  </si>
  <si>
    <t>committee's terms of reference</t>
  </si>
  <si>
    <t>other</t>
  </si>
  <si>
    <t>July</t>
  </si>
  <si>
    <t>June</t>
  </si>
  <si>
    <t xml:space="preserve">Forecasted value collected from different Operational Plan
Fiscal year 2021-2022 was the last year of 4th Health Sector Program. The next fiscal year 2022-2023 was an extension year with less amount of budget allocation. So the amount is less than 2021 survey.
Even, current fiscal year 2023-2024 (July to June) is the 2nd extended year also with limited amount of budget for procurement. </t>
  </si>
  <si>
    <t>government budget</t>
  </si>
  <si>
    <r>
      <rPr>
        <sz val="12"/>
        <color rgb="FF000000"/>
        <rFont val="Arial"/>
      </rPr>
      <t xml:space="preserve">What was the forecasted (estimated) dollar value of contraceptives needed to be procured for the public sector* for the most recent complete year (as indicated above in B1)?  (in USD)
</t>
    </r>
    <r>
      <rPr>
        <sz val="10"/>
        <color rgb="FF000000"/>
        <rFont val="Arial"/>
      </rPr>
      <t>*In addition to public sector needs, include any family planning commodities which the government provides to NGOs and/or social marketing organizations.
This information will be used to compare with actual expenditures later in this section.</t>
    </r>
  </si>
  <si>
    <t>government forecast/quantification report</t>
  </si>
  <si>
    <t>Government - Central Level</t>
  </si>
  <si>
    <t>not applicable</t>
  </si>
  <si>
    <t>formal plan or procedures to update forecasts annually</t>
  </si>
  <si>
    <t>Each Operation Plan has their own budget line.</t>
  </si>
  <si>
    <t>government budget documents with major line items</t>
  </si>
  <si>
    <t>GoB fund allocation was sufficient for FY22-23</t>
  </si>
  <si>
    <t>government budgets</t>
  </si>
  <si>
    <t>07/22-06/23</t>
  </si>
  <si>
    <t>Government Annual Procurement Plan</t>
  </si>
  <si>
    <t>Government revenue fund</t>
  </si>
  <si>
    <t>key informant interviews with procurement/logistics unit</t>
  </si>
  <si>
    <t>Condom, ECP</t>
  </si>
  <si>
    <t>In fiscal year 2022-2023 DGFP didn't procure any Injectables and Implants due to adequate stock in the country. The amount in row 47 spent only to procure condom &amp; ECP.</t>
  </si>
  <si>
    <t>COP</t>
  </si>
  <si>
    <t>The amount in row 49 spent only to procure COP.</t>
  </si>
  <si>
    <t>In-kind</t>
  </si>
  <si>
    <t>Delivery date</t>
  </si>
  <si>
    <t>Copper IUDs, injectables, implants (5 year)</t>
  </si>
  <si>
    <t>Copper-bearing IUDs, emergency oral contraceptives, progestin only contraceptives, implants (5 year), injectables, male condoms</t>
  </si>
  <si>
    <t>DGFP Logistics &amp; Supply Unit</t>
  </si>
  <si>
    <t>key informant interview with government procurement/logistics unit</t>
  </si>
  <si>
    <t>government procurement records</t>
  </si>
  <si>
    <t>In fiscal year 2022-2023 DGFP didn't procure any Injectables, IUD and Implants due to adequate stock in the country. 39 Million of COP procurement was delayed due to lack of timely decision from ministry. As a result few sporadic stock-out occurred.</t>
  </si>
  <si>
    <t>Procurement plan for fiscal year 2023-2024 has yet not been finalized.</t>
  </si>
  <si>
    <r>
      <t>Long-acting permanent method for males</t>
    </r>
    <r>
      <rPr>
        <b/>
        <sz val="10"/>
        <rFont val="Arial"/>
        <family val="2"/>
      </rPr>
      <t xml:space="preserve"> (vasectomy)</t>
    </r>
  </si>
  <si>
    <r>
      <t>Long-acting permanent method for females</t>
    </r>
    <r>
      <rPr>
        <b/>
        <i/>
        <sz val="11"/>
        <rFont val="Arial"/>
        <family val="2"/>
      </rPr>
      <t xml:space="preserve"> </t>
    </r>
    <r>
      <rPr>
        <b/>
        <sz val="10"/>
        <rFont val="Arial"/>
        <family val="2"/>
      </rPr>
      <t>(tubal ligation)</t>
    </r>
  </si>
  <si>
    <t>No other methods are permitted in the country yet.</t>
  </si>
  <si>
    <t>Not applicable.</t>
  </si>
  <si>
    <t>No additional comments</t>
  </si>
  <si>
    <t>1. Commitment to FP2030 * Increase CPR from 62% to 75% * Reduce unmet need from 12% to 10%   2. Commitment to RHSC: Keep the stockout rate lees then 1%  at SDP level 3. 98% of public health facilities/SDPs without stockout of FP supplies (Operational Plan PSSM-FP)</t>
  </si>
  <si>
    <t>official docs from the gov't organization that coordinates the national FP/RH program</t>
  </si>
  <si>
    <t>4th Health, Population and Nutrition Sector Program</t>
  </si>
  <si>
    <t>4th sector program has been extended twice (i.e. 2022-2023 and 2023-2024)</t>
  </si>
  <si>
    <t>January 2017 to June 2024</t>
  </si>
  <si>
    <t>Yes - some implementation</t>
  </si>
  <si>
    <t>legal and regulatory documents and agreements related to provision of FP services</t>
  </si>
  <si>
    <t>Private sector needs specific permission to import contraceptives.</t>
  </si>
  <si>
    <t xml:space="preserve">There is a policy that states IUDs and implants can be inserted by a trained paramedic and doctor in a clinical environment respectively.Only Doctors can provide implant. Trained field worker can provide injectables from 2nd dose; </t>
  </si>
  <si>
    <t>key informant interviews</t>
  </si>
  <si>
    <t>Community Health Worker (or equivalent)</t>
  </si>
  <si>
    <t>Auxiliary Nurse</t>
  </si>
  <si>
    <t>interviews with government officials</t>
  </si>
  <si>
    <t>Policies are stated in the 4th HPNSDP sector program</t>
  </si>
  <si>
    <t>Key informant interviews MOH officials</t>
  </si>
  <si>
    <t>Eligible to receive any methods</t>
  </si>
  <si>
    <t>DGFP's definition of eligible couple is 15- 49 years married women. For this reason at service centers the providers ask about the marital status of the client. As such the unmarried  people are not comfortable in request access to contraceptives.</t>
  </si>
  <si>
    <t>DGFP's definition of eligible couple is 15- 49 years married women. For this reason at service centers the providers ask about the marital status of the client. As such the unmarried people are not comfortable in request access to contraceptives.</t>
  </si>
  <si>
    <t>DGFP's definition of an eligible couple is a 15-49 year-old married woman. For this reason, at service centers the providers ask about the marital status of the client. As such, unmarried people are not comfortable requesting access to contraceptives.</t>
  </si>
  <si>
    <t>4% VAT, payable in advance</t>
  </si>
  <si>
    <t>Only charges for Condom</t>
  </si>
  <si>
    <t>Not applicable (no fees)</t>
  </si>
  <si>
    <t>Only charges for Condom, which is very minimum.</t>
  </si>
  <si>
    <t>Essential drug List 2016</t>
  </si>
  <si>
    <t>Yes: Extensive social marketing</t>
  </si>
  <si>
    <t>Yes: Extensive mass media</t>
  </si>
  <si>
    <t>Yes: Extensive mobile phone outreach/education</t>
  </si>
  <si>
    <t>Yes: Extensive community mobilization/engagement</t>
  </si>
  <si>
    <t>Audio Visual Van</t>
  </si>
  <si>
    <t>The respondend does not sure about it.</t>
  </si>
  <si>
    <t>LMIS reports</t>
  </si>
  <si>
    <t>Yes: All public sector facilities included</t>
  </si>
  <si>
    <t>Yes: Some private sector facilities included</t>
  </si>
  <si>
    <t>Yes: All NGO facilities included</t>
  </si>
  <si>
    <t>No sites report electronically</t>
  </si>
  <si>
    <t>SDP reports in paper to the sub-district level. Then, from their, the data entered in eltronically in the LMIS</t>
  </si>
  <si>
    <r>
      <rPr>
        <sz val="12"/>
        <color rgb="FF000000"/>
        <rFont val="Arial"/>
      </rPr>
      <t xml:space="preserve">Please provide the public sector </t>
    </r>
    <r>
      <rPr>
        <b/>
        <sz val="12"/>
        <color rgb="FF000000"/>
        <rFont val="Arial"/>
      </rPr>
      <t>stockout rates</t>
    </r>
    <r>
      <rPr>
        <sz val="12"/>
        <color rgb="FF000000"/>
        <rFont val="Arial"/>
      </rPr>
      <t xml:space="preserve"> for contraceptive commodities for the most recent available 12-month period for the </t>
    </r>
    <r>
      <rPr>
        <u/>
        <sz val="12"/>
        <color rgb="FF000000"/>
        <rFont val="Arial"/>
      </rPr>
      <t>central</t>
    </r>
    <r>
      <rPr>
        <b/>
        <sz val="12"/>
        <color rgb="FF000000"/>
        <rFont val="Arial"/>
      </rPr>
      <t xml:space="preserve"> </t>
    </r>
    <r>
      <rPr>
        <sz val="12"/>
        <color rgb="FF000000"/>
        <rFont val="Arial"/>
      </rPr>
      <t xml:space="preserve">and </t>
    </r>
    <r>
      <rPr>
        <u/>
        <sz val="12"/>
        <color rgb="FF000000"/>
        <rFont val="Arial"/>
      </rPr>
      <t>service delivery point</t>
    </r>
    <r>
      <rPr>
        <sz val="12"/>
        <color rgb="FF000000"/>
        <rFont val="Arial"/>
      </rPr>
      <t xml:space="preserve"> levels for the following product categories. 
For products that are not offered in the public sector in the country, please type in 'N/A' (not applicable) in the comments box. If the product is offered but data is not available, please also type in 'N/A' and explain why the data is not available in the comments section. 
</t>
    </r>
    <r>
      <rPr>
        <sz val="11"/>
        <color rgb="FF000000"/>
        <rFont val="Arial"/>
      </rPr>
      <t xml:space="preserve"> 
</t>
    </r>
    <r>
      <rPr>
        <sz val="12"/>
        <color rgb="FF000000"/>
        <rFont val="Arial"/>
      </rPr>
      <t xml:space="preserve">
</t>
    </r>
  </si>
  <si>
    <t>Logistics Management Information System(LMIS)/requisition orders/routine logistics reports</t>
  </si>
  <si>
    <t>Average</t>
  </si>
  <si>
    <t>For the small number of stock outs that occurred, this was mostly due to lack of monitoring by supervisors. In few cases, data quality is a concern to get actual stockout rate. 
Bangladesh FP program is efficiently managing their annual procurement and distribution functions during last couple of years. And result of that the stock-out rate at SDP level of any methods is prevailing less than 1% since last few years according to eLMIS report (www.scmpbd.org)</t>
  </si>
  <si>
    <t xml:space="preserve">Stockout information of E2a is available but stock out information of E2b cannot be generated in the present system. We have provided information on 5 major contraceptives used in the public sector. The rest of the methods (Generic name) are not tracked in the eLMIS. </t>
  </si>
  <si>
    <t>There are strict law in the country that no human health product are permissible to procure without registration.</t>
  </si>
  <si>
    <t>key informant interviews with NMRA officials</t>
  </si>
  <si>
    <t>Yes - both ISO certified and WHO-PQ</t>
  </si>
  <si>
    <t>Not applicable (no findings merited enforcement)</t>
  </si>
  <si>
    <t>Bangladesh conduct demograpic and health survey (BDHS) in every four alternative year and use those data for program development and improvement.</t>
  </si>
  <si>
    <t xml:space="preserve">Incepta Phamacuticle Ltd. Maufactures the WHO-prequlified Medroxyprogesterone acetate Suspension for injection 150mg/ml. Marketed by SMC as SOMA-JECT and by Incepta as Medogen brad names. </t>
  </si>
  <si>
    <t>1</t>
  </si>
  <si>
    <t>SOMA-JECT, Medogen</t>
  </si>
  <si>
    <t>Medroxyprogesterone acetate 150 mg intramuscular</t>
  </si>
  <si>
    <t>0</t>
  </si>
  <si>
    <t>DGFP signed an MOU with Bangladesh Garments Manufacturers and Exporters Association (BGMEA) to cooperate with each other in expanding family planning programs.</t>
  </si>
  <si>
    <t>Some actions are being implemented</t>
  </si>
  <si>
    <t>Multi month dispensing</t>
  </si>
  <si>
    <t>None of the budget shifted (i.e. no Impact)</t>
  </si>
  <si>
    <t>No Impact</t>
  </si>
  <si>
    <r>
      <t xml:space="preserve">How have operational practices put in place due to COVID-19 changed since the last survey (i.e., 2020-2021)?                                                                                               </t>
    </r>
    <r>
      <rPr>
        <i/>
        <sz val="10"/>
        <rFont val="Arial"/>
        <family val="2"/>
      </rPr>
      <t>(Note: the operational practices listed were populated from responses in the last survey.) For each row, if more than one response applies, please select one from the drop-down menu and list any others in the comments box.</t>
    </r>
  </si>
  <si>
    <t>Implementation of tele-health services</t>
  </si>
  <si>
    <t>Maintained</t>
  </si>
  <si>
    <t>Increased task sharing or task-shifting</t>
  </si>
  <si>
    <t>Self-care interventions are encouraged</t>
  </si>
  <si>
    <t>Enquête sur les indicateurs de sécurité contraceptive, 2023</t>
  </si>
  <si>
    <r>
      <rPr>
        <b/>
        <sz val="14"/>
        <rFont val="Arial"/>
        <family val="2"/>
      </rPr>
      <t>Pays :</t>
    </r>
  </si>
  <si>
    <t xml:space="preserve">Bénin </t>
  </si>
  <si>
    <r>
      <rPr>
        <sz val="10"/>
        <rFont val="Arial"/>
        <family val="2"/>
      </rPr>
      <t>(Sélectionnez un pays dans la liste déroulante.)</t>
    </r>
  </si>
  <si>
    <t>Les indicateurs de sécurité contraceptive sont présentés dans les sections suivantes :
               A. Leadership et coordination               B. Finances et achats               C. Produits               D. Politiques               E. Chaîne d'approvisionnement               F. Qualité               G. Secteur privé             H. Impact de la pandémie de COVID-19</t>
  </si>
  <si>
    <t xml:space="preserve"> </t>
  </si>
  <si>
    <t>A. Leadership et coordination</t>
  </si>
  <si>
    <t xml:space="preserve">A1.
</t>
  </si>
  <si>
    <r>
      <t xml:space="preserve">Un comité national travaille-t-il sur la sécurité contraceptive ? 
</t>
    </r>
    <r>
      <rPr>
        <sz val="10"/>
        <rFont val="Arial"/>
        <family val="2"/>
      </rPr>
      <t>Les comités peuvent aller des comités consultatifs aux comités responsables de la prise de décision en matière de gestion de l’approvisionnement ou d’autres politiques. Il n’est pas nécessaire qu’ils aient un statut juridique ou administratif officiel pour être considérés comme un comité dans le cadre de cette enquête. Aussi, le mandat de ce comité doit mentionner au moins un aspect de la sécurité contraceptive, même si ce terme n'est pas utilisé en tant que tel. Exemples : Planification familiale, Santé reproductive, Mortalité maternelle, Comité des médicaments essentiels, etc.</t>
    </r>
  </si>
  <si>
    <t>Oui</t>
  </si>
  <si>
    <t xml:space="preserve">Commentaires : </t>
  </si>
  <si>
    <t>Entretiens avec des membres du comité</t>
  </si>
  <si>
    <t xml:space="preserve">     SI LA RÉPONSE EST NON, PASSEZ À LA SECTION B.</t>
  </si>
  <si>
    <t>Quel est le nom de ce comité ?</t>
  </si>
  <si>
    <t>Groupe Technique de Travail (GTT) ou Sous-comité SR CNAPS</t>
  </si>
  <si>
    <t>Les types d'organisation suivants sont-ils représentés dans le comité ?</t>
  </si>
  <si>
    <t>(Liste déroulante 
O/N)</t>
  </si>
  <si>
    <r>
      <t>Marketing social</t>
    </r>
    <r>
      <rPr>
        <sz val="11"/>
        <rFont val="Arial"/>
        <family val="2"/>
      </rPr>
      <t xml:space="preserve"> (</t>
    </r>
    <r>
      <rPr>
        <i/>
        <sz val="11"/>
        <rFont val="Arial"/>
        <family val="2"/>
      </rPr>
      <t>par exemple : PSI, DKT, SFH, etc.)</t>
    </r>
  </si>
  <si>
    <t>Si oui, précisez les noms des organisations :</t>
  </si>
  <si>
    <t>L'Association Béninoise pour le Marketing Social (ABMS)/PSI</t>
  </si>
  <si>
    <r>
      <t xml:space="preserve">ONG 
</t>
    </r>
    <r>
      <rPr>
        <i/>
        <sz val="10"/>
        <rFont val="Arial"/>
        <family val="2"/>
      </rPr>
      <t>(par exemple, prestation de services, sensibilisation, organisations affiliées à Planned Parenthood, organisations affiliées à Marie Stops, organisations religieuses, etc.)</t>
    </r>
  </si>
  <si>
    <t>ABPF, CERADIS, CARE Bénin, GRAPHED, PLAN Bénin</t>
  </si>
  <si>
    <r>
      <t>Secteur commercial</t>
    </r>
    <r>
      <rPr>
        <sz val="11"/>
        <rFont val="Arial"/>
        <family val="2"/>
      </rPr>
      <t xml:space="preserve"> 
</t>
    </r>
    <r>
      <rPr>
        <i/>
        <sz val="10"/>
        <rFont val="Arial"/>
        <family val="2"/>
      </rPr>
      <t>(par exemple, grossistes, distributeurs, associations de pharmaciens, fabricants, etc.</t>
    </r>
  </si>
  <si>
    <t>Ordre National des Pharmaciens du Bénin, GAPOB;PROMOPHARMA; UBIPHARM</t>
  </si>
  <si>
    <t>Bailleurs de fonds</t>
  </si>
  <si>
    <t>Si oui, précisez les noms des bailleurs de fonds :</t>
  </si>
  <si>
    <t>USAID, OOAS</t>
  </si>
  <si>
    <t>Agences des Nations Unies</t>
  </si>
  <si>
    <t>Si oui, précisez les noms des agences :</t>
  </si>
  <si>
    <t>UNFPA, OMS, UNICEF</t>
  </si>
  <si>
    <r>
      <t xml:space="preserve">Ministère de la Santé 
</t>
    </r>
    <r>
      <rPr>
        <i/>
        <sz val="10"/>
        <rFont val="Arial"/>
        <family val="2"/>
      </rPr>
      <t>(par exemple, services de logistique, santé reproductive, planification familiale, santé maternelle et infantile, service de gestion du VIH/SIDA, unités pharmaceutiques, service des finances du ministère, etc.)</t>
    </r>
  </si>
  <si>
    <t>Si oui, précisez les noms des unités :</t>
  </si>
  <si>
    <t>Agence Nationale des Soins de Santé Primaire
Agence Béninoise de la Régulation Pharmaceutique
Direction National de la Santé Publique</t>
  </si>
  <si>
    <t>Magasin central de fournitures médicales ou entrepôt central</t>
  </si>
  <si>
    <t>Si oui, précisez :</t>
  </si>
  <si>
    <t>Société Béninoise d'Approvisionnement en Produits de Santé</t>
  </si>
  <si>
    <t xml:space="preserve">Ministère des Finances ou ministère de la Planification </t>
  </si>
  <si>
    <t>Ni l'un ni l'autre</t>
  </si>
  <si>
    <r>
      <t xml:space="preserve">Autre </t>
    </r>
    <r>
      <rPr>
        <i/>
        <sz val="10"/>
        <rFont val="Arial"/>
        <family val="2"/>
      </rPr>
      <t>(par exemple : associations professionnelles, établissements d’enseignement, société civile)</t>
    </r>
  </si>
  <si>
    <t>Maison de la Société Civile, et les Organisations Sociocommunautaires (OSC)</t>
  </si>
  <si>
    <t>Le comité dispose-t-il d'un statut juridique ou administratif officiel ?</t>
  </si>
  <si>
    <t>Décrivez le rôle et les principales missions du comité.</t>
  </si>
  <si>
    <t>Le comité a pour principal rôle de coordonner toutes les interventions de planification familiale y compris la sécurité contraceptive. A cet titre les principales missions sont:
Analyser l'état de stock des produits PF afin de diagnostiquer à temps les ruptures, les surstockages, et les produits à risque de péremption pour une prise de décision en vue de présenter le niveau de la disponibilité des produits PF/SR jusqu'au dernier kilomètre.
Veiller sur le suivi des commandes à travers les plans d'approvisionnement et d'achat élaborés avec le VAN.                                                                                       
Elaborer les alertes.
Proposer des mécanismes de réponses adaptées aux alertes.
Eviter les ruptures de stocks.
Partager les plans d'approvisionnement et d'achat.
Identifier les gaps financiers.
Documenter les rumeurs et effets secondaires sur la PF et adapter un plan de communication pour contrer les rumeurs.</t>
  </si>
  <si>
    <t>Décret ministériel</t>
  </si>
  <si>
    <t>Le comité dispose-t-il d'un mandat écrit officiel ?</t>
  </si>
  <si>
    <t>Combien de fois le comité s'est-il réuni au cours de l'année passée ?</t>
  </si>
  <si>
    <t>2 à 3 fois</t>
  </si>
  <si>
    <t>Ordres du jour des réunions du comité</t>
  </si>
  <si>
    <t xml:space="preserve">Le comité a-t-il élaboré ou commencé à élaborer des politiques, procédures, recommandations et/ou plans d’action au cours de l’année passée ?         </t>
  </si>
  <si>
    <t>Si oui, existe-t-il des preuves que le comité a respecté ses politiques et procédures, mis en œuvre ses plans d’action et/ou assuré le suivi et la résolution des difficultés évoquées lors des réunions précédentes ?</t>
  </si>
  <si>
    <t>B. Finances et achats</t>
  </si>
  <si>
    <r>
      <t xml:space="preserve">Quelle est la période de 12 mois complète la plus récente pour laquelle nous disposons </t>
    </r>
    <r>
      <rPr>
        <u/>
        <sz val="12"/>
        <rFont val="Arial"/>
        <family val="2"/>
      </rPr>
      <t>à la fois</t>
    </r>
    <r>
      <rPr>
        <sz val="12"/>
        <rFont val="Arial"/>
        <family val="2"/>
      </rPr>
      <t xml:space="preserve"> de </t>
    </r>
    <r>
      <rPr>
        <b/>
        <sz val="12"/>
        <rFont val="Arial"/>
        <family val="2"/>
      </rPr>
      <t>données de prévision</t>
    </r>
    <r>
      <rPr>
        <sz val="12"/>
        <rFont val="Arial"/>
        <family val="2"/>
      </rPr>
      <t xml:space="preserve"> et de </t>
    </r>
    <r>
      <rPr>
        <b/>
        <sz val="12"/>
        <rFont val="Arial"/>
        <family val="2"/>
      </rPr>
      <t>données sur les dépenses</t>
    </r>
    <r>
      <rPr>
        <sz val="12"/>
        <rFont val="Arial"/>
        <family val="2"/>
      </rPr>
      <t xml:space="preserve"> concernant les produits contraceptifs du secteur public (idéalement, l’exercice fiscal précédent du gouvernement du pays) ?
Cette période doit être la même que la période de 12 mois prise en compte pour les questions B2 à B17, ci-après appelée « année complète ». Expliquez les exceptions éventuelles dans la section réservée aux commentaires.</t>
    </r>
  </si>
  <si>
    <t>Mois de début</t>
  </si>
  <si>
    <t>Janvier</t>
  </si>
  <si>
    <t>Mois de fin</t>
  </si>
  <si>
    <t>Décembre</t>
  </si>
  <si>
    <t>Commentaires :</t>
  </si>
  <si>
    <t>En 2023 on a le gouvernement les PTF les ONG (UNFPA; ABMS; ABPF; USAID; GHSCTA;) et la SOBAPS
La fréquence de la prévision est passée à 1 fois par an à cause des contraintes de planning des différents acteurs. Mais la revue des plans d’approvisionnement se fait une fois par trimestre.</t>
  </si>
  <si>
    <t>Entretiens avec des informateurs clés</t>
  </si>
  <si>
    <t>Année de début</t>
  </si>
  <si>
    <t>Année de fin</t>
  </si>
  <si>
    <r>
      <t xml:space="preserve">À combien se montaient les besoins estimés en contraceptifs du secteur public* (en dollars) pour la dernière année complète (celle indiquée ci-dessus en B1) ?
</t>
    </r>
    <r>
      <rPr>
        <sz val="11"/>
        <rFont val="Arial"/>
        <family val="2"/>
      </rPr>
      <t>*En plus des besoins du secteur public, incluez les produits de planification familiale que le gouvernement fournit aux ONG et/ou aux organisations de marketing social.
Ces informations seront utilisées à des fins de comparaison avec les dépenses réelles plus loin dans cette section.</t>
    </r>
  </si>
  <si>
    <t>Budget gouvernemental</t>
  </si>
  <si>
    <r>
      <t xml:space="preserve">Quantité de contraceptifs prévue (en B2), en couple-années de protection (CAP, "Couple Years of Protection") 
</t>
    </r>
    <r>
      <rPr>
        <i/>
        <sz val="10"/>
        <rFont val="Arial"/>
        <family val="2"/>
      </rPr>
      <t>(Voir l’onglet Calculateur de CAP.)</t>
    </r>
  </si>
  <si>
    <t>Qui a réalisé la prévision/quantification ? (Lorsque la prévision/quantification est réalisée par plusieurs entités, veuillez en sélectionner une dans le menu déroulant et mentionner toutes les autres dans la zone réservée aux commentaires.)</t>
  </si>
  <si>
    <t>Gouvernement - Niveau central</t>
  </si>
  <si>
    <t>Si « autre », précisez :</t>
  </si>
  <si>
    <t>Les ONG (UNFPA; ABMS; ABPF; USAID; GHSCTA;) et la SOBAPS</t>
  </si>
  <si>
    <r>
      <t xml:space="preserve">a. Quelle est la fréquence de mise à jour de la prévision ? </t>
    </r>
    <r>
      <rPr>
        <i/>
        <sz val="10"/>
        <rFont val="Arial"/>
        <family val="2"/>
      </rPr>
      <t>(Choisissez une réponse dans la liste déroulante)</t>
    </r>
  </si>
  <si>
    <t>Une fois par an</t>
  </si>
  <si>
    <t>Plan ou procédures officiels de mise à jour annuelle des prévisions</t>
  </si>
  <si>
    <t>Entretiens avec des fonctionnaires chargés du financement</t>
  </si>
  <si>
    <r>
      <t xml:space="preserve">Le budget du gouvernement comporte-t-il un </t>
    </r>
    <r>
      <rPr>
        <b/>
        <sz val="12"/>
        <rFont val="Arial"/>
        <family val="2"/>
      </rPr>
      <t>poste dédié</t>
    </r>
    <r>
      <rPr>
        <sz val="12"/>
        <rFont val="Arial"/>
        <family val="2"/>
      </rPr>
      <t xml:space="preserve"> à l'achat de contraceptifs ?  
</t>
    </r>
    <r>
      <rPr>
        <sz val="10"/>
        <rFont val="Arial"/>
        <family val="2"/>
      </rPr>
      <t>Choisissez une réponse dans la liste déroulante</t>
    </r>
    <r>
      <rPr>
        <sz val="12"/>
        <rFont val="Arial"/>
        <family val="2"/>
      </rPr>
      <t>.</t>
    </r>
  </si>
  <si>
    <t>Commentaires :</t>
  </si>
  <si>
    <r>
      <t xml:space="preserve">Veuillez répondre aux questions ci-dessous concernant les </t>
    </r>
    <r>
      <rPr>
        <b/>
        <u/>
        <sz val="12"/>
        <rFont val="Arial"/>
        <family val="2"/>
      </rPr>
      <t>fonds gouvernementaux alloués</t>
    </r>
    <r>
      <rPr>
        <sz val="12"/>
        <rFont val="Arial"/>
        <family val="2"/>
      </rPr>
      <t xml:space="preserve"> à l'achat de contraceptifs.
Ces fonds incluent tous les fonds alloués aux contraceptifs, </t>
    </r>
    <r>
      <rPr>
        <i/>
        <sz val="12"/>
        <rFont val="Arial"/>
        <family val="2"/>
      </rPr>
      <t>qu'ils aient ou non</t>
    </r>
    <r>
      <rPr>
        <sz val="12"/>
        <rFont val="Arial"/>
        <family val="2"/>
      </rPr>
      <t xml:space="preserve"> été utilisés à cette fin au final.</t>
    </r>
  </si>
  <si>
    <r>
      <t xml:space="preserve">Des fonds gouvernementaux ont-ils été </t>
    </r>
    <r>
      <rPr>
        <b/>
        <sz val="12"/>
        <rFont val="Arial"/>
        <family val="2"/>
      </rPr>
      <t>alloués</t>
    </r>
    <r>
      <rPr>
        <sz val="12"/>
        <rFont val="Arial"/>
        <family val="2"/>
      </rPr>
      <t xml:space="preserve"> (promis) à l'achat de contraceptifs au cours de la dernière année complète? 
Cette question fait référence aux fonds prévus pour les contraceptifs, qu'ils aient ou non été utilisés au final.
</t>
    </r>
    <r>
      <rPr>
        <sz val="11"/>
        <rFont val="Arial"/>
        <family val="2"/>
      </rPr>
      <t xml:space="preserve">(Les fonds gouvernementaux incluent les fonds d'origine interne, les fonds communs, les crédits ou prêts de la Banque mondiale et les autres fonds versés par des bailleurs de fonds.) 
</t>
    </r>
    <r>
      <rPr>
        <b/>
        <sz val="11"/>
        <rFont val="Arial"/>
        <family val="2"/>
      </rPr>
      <t>SI LA RÉPONSE EST NON, PASSEZ À LA QUESTION B7.</t>
    </r>
  </si>
  <si>
    <t>Entretiens avec des informateurs clés (unité d'achat/logistique)</t>
  </si>
  <si>
    <t>Dans le tableau ci-dessous, la période utilisée doit correspondre au moment où les fonds alloués étaient censés être dépensés et dans l'idéal, à la dernière année fiscale.</t>
  </si>
  <si>
    <t>Source des fonds gouvernementaux alloués à l'achat de contraceptifs</t>
  </si>
  <si>
    <r>
      <t xml:space="preserve">Montant alloué </t>
    </r>
    <r>
      <rPr>
        <sz val="12"/>
        <rFont val="Arial"/>
        <family val="2"/>
      </rPr>
      <t xml:space="preserve">
</t>
    </r>
    <r>
      <rPr>
        <sz val="11"/>
        <rFont val="Arial"/>
        <family val="2"/>
      </rPr>
      <t>(USD)</t>
    </r>
    <r>
      <rPr>
        <u/>
        <sz val="12"/>
        <rFont val="Arial"/>
        <family val="2"/>
      </rPr>
      <t xml:space="preserve">
</t>
    </r>
    <r>
      <rPr>
        <i/>
        <sz val="9"/>
        <rFont val="Arial"/>
        <family val="2"/>
      </rPr>
      <t>(Veuillez saisir une valeur numérique ou la réponse « Ne sais pas ».)</t>
    </r>
  </si>
  <si>
    <r>
      <rPr>
        <u/>
        <sz val="12"/>
        <rFont val="Arial"/>
        <family val="2"/>
      </rPr>
      <t>Période</t>
    </r>
    <r>
      <rPr>
        <sz val="12"/>
        <rFont val="Arial"/>
        <family val="2"/>
      </rPr>
      <t xml:space="preserve"> 
(mm/aa-mm/aa)
</t>
    </r>
    <r>
      <rPr>
        <i/>
        <sz val="10"/>
        <rFont val="Arial"/>
        <family val="2"/>
      </rPr>
      <t>(doit être la même que celle indiquée en B1)</t>
    </r>
  </si>
  <si>
    <r>
      <t>Sources de données</t>
    </r>
    <r>
      <rPr>
        <i/>
        <u/>
        <sz val="12"/>
        <rFont val="Arial"/>
        <family val="2"/>
      </rPr>
      <t xml:space="preserve"> </t>
    </r>
    <r>
      <rPr>
        <sz val="12"/>
        <rFont val="Arial"/>
        <family val="2"/>
      </rPr>
      <t xml:space="preserve">
</t>
    </r>
    <r>
      <rPr>
        <sz val="11"/>
        <rFont val="Arial"/>
        <family val="2"/>
      </rPr>
      <t>(par exemple : dossiers du ministère)</t>
    </r>
  </si>
  <si>
    <t>Commentaires</t>
  </si>
  <si>
    <r>
      <t xml:space="preserve">Fonds d'origine interne </t>
    </r>
    <r>
      <rPr>
        <b/>
        <u/>
        <sz val="12"/>
        <rFont val="Arial"/>
        <family val="2"/>
      </rPr>
      <t>alloués</t>
    </r>
    <r>
      <rPr>
        <u/>
        <sz val="12"/>
        <rFont val="Arial"/>
        <family val="2"/>
      </rPr>
      <t xml:space="preserve"> </t>
    </r>
    <r>
      <rPr>
        <sz val="12"/>
        <rFont val="Arial"/>
        <family val="2"/>
      </rPr>
      <t>à l'achat de contraceptifs</t>
    </r>
  </si>
  <si>
    <t>01/22 - 12/22</t>
  </si>
  <si>
    <t>ANSSP</t>
  </si>
  <si>
    <r>
      <t xml:space="preserve">Total de tous les autres fonds gouvernementaux </t>
    </r>
    <r>
      <rPr>
        <b/>
        <u/>
        <sz val="12"/>
        <rFont val="Arial"/>
        <family val="2"/>
      </rPr>
      <t>alloués</t>
    </r>
    <r>
      <rPr>
        <u/>
        <sz val="12"/>
        <rFont val="Arial"/>
        <family val="2"/>
      </rPr>
      <t xml:space="preserve"> </t>
    </r>
    <r>
      <rPr>
        <sz val="12"/>
        <rFont val="Arial"/>
        <family val="2"/>
      </rPr>
      <t xml:space="preserve">à l'achat de contraceptifs 
</t>
    </r>
    <r>
      <rPr>
        <sz val="11"/>
        <rFont val="Arial"/>
        <family val="2"/>
      </rPr>
      <t>(Ces autres fonds gouvernementaux peuvent inclure les fonds communs, les crédits ou prêts de la Banque mondiale, ainsi que les autres fonds versés par des bailleurs de fonds [soutien budgétaire direct].)</t>
    </r>
  </si>
  <si>
    <r>
      <t xml:space="preserve">TOTAL des fonds gouvernementaux </t>
    </r>
    <r>
      <rPr>
        <b/>
        <u/>
        <sz val="12"/>
        <rFont val="Arial"/>
        <family val="2"/>
      </rPr>
      <t>alloués</t>
    </r>
    <r>
      <rPr>
        <sz val="12"/>
        <rFont val="Arial"/>
        <family val="2"/>
      </rPr>
      <t xml:space="preserve"> à l'achat de contraceptifs
</t>
    </r>
    <r>
      <rPr>
        <b/>
        <sz val="12"/>
        <rFont val="Arial"/>
        <family val="2"/>
      </rPr>
      <t xml:space="preserve">Le résultat est calculé automatiquement. </t>
    </r>
    <r>
      <rPr>
        <b/>
        <sz val="10"/>
        <rFont val="Arial"/>
        <family val="2"/>
      </rPr>
      <t xml:space="preserve"> </t>
    </r>
    <r>
      <rPr>
        <i/>
        <sz val="10"/>
        <rFont val="Arial"/>
        <family val="2"/>
      </rPr>
      <t>(Somme des montants a et b ci-dessus.)</t>
    </r>
  </si>
  <si>
    <r>
      <t xml:space="preserve">Répondez aux questions ci-dessous pour indiquer les </t>
    </r>
    <r>
      <rPr>
        <b/>
        <u/>
        <sz val="12"/>
        <rFont val="Arial"/>
        <family val="2"/>
      </rPr>
      <t>dépenses gouvernementales</t>
    </r>
    <r>
      <rPr>
        <sz val="12"/>
        <rFont val="Arial"/>
        <family val="2"/>
      </rPr>
      <t xml:space="preserve"> consacrées à l'achat de contraceptifs, par source, au cours de la dernière année fiscale. 
</t>
    </r>
    <r>
      <rPr>
        <i/>
        <sz val="12"/>
        <rFont val="Arial"/>
        <family val="2"/>
      </rPr>
      <t>Ces montants correspondent au total des dépenses consacrées à l'achat de contraceptifs et non pas au budget alloué. Quelle part de ces dépenses a été financée par chaque source ?</t>
    </r>
  </si>
  <si>
    <r>
      <t xml:space="preserve">Des fonds gouvernementaux ont-ils été </t>
    </r>
    <r>
      <rPr>
        <b/>
        <sz val="12"/>
        <rFont val="Arial"/>
        <family val="2"/>
      </rPr>
      <t xml:space="preserve">dépensés </t>
    </r>
    <r>
      <rPr>
        <sz val="12"/>
        <rFont val="Arial"/>
        <family val="2"/>
      </rPr>
      <t xml:space="preserve">pour l'achat de produits contraceptifs au cours de la dernière année complète ?* 
</t>
    </r>
    <r>
      <rPr>
        <sz val="10"/>
        <rFont val="Arial"/>
        <family val="2"/>
      </rPr>
      <t xml:space="preserve">(Les fonds gouvernementaux incluent les fonds d'origine interne, les fonds communs, les crédits ou prêts de la Banque mondiale et les autres fonds versés par des bailleurs de fonds.) 
* (Incluez les cas dans lesquels le gouvernement a financé des contraceptifs pour des ONG ou à des fins de marketing social.) 
</t>
    </r>
    <r>
      <rPr>
        <b/>
        <sz val="12"/>
        <rFont val="Arial"/>
        <family val="2"/>
      </rPr>
      <t>SI LA RÉPONSE EST NON, PASSEZ À LA QUESTION B9.</t>
    </r>
  </si>
  <si>
    <t>Plans d'approvisionnement et de distribution (par ex. Pipeline, QAT)</t>
  </si>
  <si>
    <t>Dans le tableau ci-dessous, la période utilisée doit correspondre au moment où les fonds ont été dépensés (dans l’idéal, le moment où les produits ont été livrés) et à la même période que celle indiquée en B1.</t>
  </si>
  <si>
    <t>Source des fonds gouvernementaux dépensés pour l'achat de contraceptifs</t>
  </si>
  <si>
    <r>
      <t>Cette source a-t-elle été utilisée ?</t>
    </r>
    <r>
      <rPr>
        <sz val="12"/>
        <rFont val="Arial"/>
        <family val="2"/>
      </rPr>
      <t xml:space="preserve">
</t>
    </r>
    <r>
      <rPr>
        <i/>
        <sz val="11"/>
        <rFont val="Arial"/>
        <family val="2"/>
      </rPr>
      <t>(O/N)</t>
    </r>
  </si>
  <si>
    <r>
      <t xml:space="preserve">Montant dépensé </t>
    </r>
    <r>
      <rPr>
        <sz val="12"/>
        <rFont val="Arial"/>
        <family val="2"/>
      </rPr>
      <t xml:space="preserve">
</t>
    </r>
    <r>
      <rPr>
        <sz val="11"/>
        <rFont val="Arial"/>
        <family val="2"/>
      </rPr>
      <t>(USD)</t>
    </r>
    <r>
      <rPr>
        <u/>
        <sz val="12"/>
        <rFont val="Arial"/>
        <family val="2"/>
      </rPr>
      <t xml:space="preserve">
</t>
    </r>
    <r>
      <rPr>
        <i/>
        <sz val="9"/>
        <rFont val="Arial"/>
        <family val="2"/>
      </rPr>
      <t>(Veuillez saisir une valeur numérique ou la réponse « Ne sais pas ».)</t>
    </r>
  </si>
  <si>
    <r>
      <t>Période</t>
    </r>
    <r>
      <rPr>
        <sz val="12"/>
        <rFont val="Arial"/>
        <family val="2"/>
      </rPr>
      <t xml:space="preserve"> (mm/aa-mm/aa)
</t>
    </r>
    <r>
      <rPr>
        <i/>
        <sz val="10"/>
        <rFont val="Arial"/>
        <family val="2"/>
      </rPr>
      <t>(doit être la même que celle indiquée en B1)</t>
    </r>
  </si>
  <si>
    <r>
      <t xml:space="preserve">Quantité en couple-années de protection
</t>
    </r>
    <r>
      <rPr>
        <i/>
        <sz val="10"/>
        <rFont val="Arial"/>
        <family val="2"/>
      </rPr>
      <t>(Voir l’onglet Calculateur de CAP.)</t>
    </r>
  </si>
  <si>
    <t>Type de dépenses</t>
  </si>
  <si>
    <r>
      <t>Détails sur les achats du gouvernement</t>
    </r>
    <r>
      <rPr>
        <sz val="12"/>
        <rFont val="Arial"/>
        <family val="2"/>
      </rPr>
      <t xml:space="preserve">
</t>
    </r>
    <r>
      <rPr>
        <i/>
        <sz val="10"/>
        <rFont val="Arial"/>
        <family val="2"/>
      </rPr>
      <t>(liste des moyens de contraception et/ou des produits achetés, si disponible)</t>
    </r>
  </si>
  <si>
    <t>Autre</t>
  </si>
  <si>
    <r>
      <t xml:space="preserve">Fonds d'origine interne </t>
    </r>
    <r>
      <rPr>
        <b/>
        <sz val="12"/>
        <rFont val="Arial"/>
        <family val="2"/>
      </rPr>
      <t>dépensés</t>
    </r>
    <r>
      <rPr>
        <sz val="12"/>
        <rFont val="Arial"/>
        <family val="2"/>
      </rPr>
      <t xml:space="preserve"> pour l'achat de contraceptifs</t>
    </r>
  </si>
  <si>
    <t>Ne sait pas</t>
  </si>
  <si>
    <t>Achat/B.P. date</t>
  </si>
  <si>
    <t>Implanon: étonogestrel 68mg</t>
  </si>
  <si>
    <r>
      <t>i. Spécifiez la ou les sources des fonds d'origine interne dépensés (</t>
    </r>
    <r>
      <rPr>
        <i/>
        <sz val="12"/>
        <rFont val="Arial"/>
        <family val="2"/>
      </rPr>
      <t>par exemple, taxes</t>
    </r>
    <r>
      <rPr>
        <sz val="12"/>
        <rFont val="Arial"/>
        <family val="2"/>
      </rPr>
      <t>).</t>
    </r>
  </si>
  <si>
    <r>
      <t xml:space="preserve">Total de tous les autres fonds gouvernementaux </t>
    </r>
    <r>
      <rPr>
        <b/>
        <sz val="12"/>
        <rFont val="Arial"/>
        <family val="2"/>
      </rPr>
      <t>dépensés</t>
    </r>
    <r>
      <rPr>
        <sz val="12"/>
        <rFont val="Arial"/>
        <family val="2"/>
      </rPr>
      <t xml:space="preserve"> pour l'achat de contraceptifs (Ces autres fonds gouvernementaux peuvent inclure les fonds communs, les crédits ou prêts de la Banque mondiale, ainsi que les autres fonds versés par des bailleurs de fonds [soutien budgétaire direct].)</t>
    </r>
  </si>
  <si>
    <t>Ne sais pas</t>
  </si>
  <si>
    <r>
      <t>i. Spécifiez la ou les sources des autres fonds gouvernementaux dépensés (</t>
    </r>
    <r>
      <rPr>
        <i/>
        <sz val="12"/>
        <rFont val="Arial"/>
        <family val="2"/>
      </rPr>
      <t>par exemple, fonds communs ou bailleur de fonds spécifique</t>
    </r>
    <r>
      <rPr>
        <sz val="12"/>
        <rFont val="Arial"/>
        <family val="2"/>
      </rPr>
      <t>).</t>
    </r>
  </si>
  <si>
    <r>
      <t xml:space="preserve">TOTAL des fonds gouvernementaux </t>
    </r>
    <r>
      <rPr>
        <b/>
        <sz val="12"/>
        <rFont val="Arial"/>
        <family val="2"/>
      </rPr>
      <t>dépensés</t>
    </r>
    <r>
      <rPr>
        <sz val="12"/>
        <rFont val="Arial"/>
        <family val="2"/>
      </rPr>
      <t xml:space="preserve"> pour l'achat de contraceptifs
</t>
    </r>
    <r>
      <rPr>
        <b/>
        <sz val="12"/>
        <rFont val="Arial"/>
        <family val="2"/>
      </rPr>
      <t xml:space="preserve">Le résultat est calculé automatiquement.  </t>
    </r>
    <r>
      <rPr>
        <i/>
        <sz val="10"/>
        <rFont val="Arial"/>
        <family val="2"/>
      </rPr>
      <t>(Somme des montants a et b ci-dessus.)</t>
    </r>
  </si>
  <si>
    <r>
      <t xml:space="preserve">Renseignez le tableau ci-dessous pour indiquer les </t>
    </r>
    <r>
      <rPr>
        <b/>
        <u/>
        <sz val="12"/>
        <rFont val="Arial"/>
        <family val="2"/>
      </rPr>
      <t>dons en nature et subventions*</t>
    </r>
    <r>
      <rPr>
        <sz val="12"/>
        <rFont val="Arial"/>
        <family val="2"/>
      </rPr>
      <t xml:space="preserve"> destinés à l'achat de contraceptifs reçus au cours de la dernière année complète (celle indiquée pour la question B1).
La période doit être la même pour toutes les sources de financement.
* Incluez les cas où les bailleurs de fonds ont fourni des produits au ministère pour des ONG ou à des fins de marketing social.
</t>
    </r>
  </si>
  <si>
    <t>Source des dons destinés à l'achat de contraceptifs pour le secteur public</t>
  </si>
  <si>
    <t>En nature ou en liquide ?</t>
  </si>
  <si>
    <r>
      <t xml:space="preserve">Valeur du don
</t>
    </r>
    <r>
      <rPr>
        <i/>
        <sz val="9"/>
        <rFont val="Arial"/>
        <family val="2"/>
      </rPr>
      <t>(Veuillez saisir une valeur numérique ou la réponse « Ne sais pas ».)</t>
    </r>
  </si>
  <si>
    <r>
      <t xml:space="preserve">Détails des dons
</t>
    </r>
    <r>
      <rPr>
        <i/>
        <sz val="10"/>
        <rFont val="Arial"/>
        <family val="2"/>
      </rPr>
      <t>(liste des moyens de contraception et/ou des produits achetés, si disponible)</t>
    </r>
  </si>
  <si>
    <t>En nature</t>
  </si>
  <si>
    <t>Date de livraison</t>
  </si>
  <si>
    <t xml:space="preserve">Préservatifs masculins, implants contraceptifs </t>
  </si>
  <si>
    <t>Dossiers GHSC-PSM (ARTMIS)</t>
  </si>
  <si>
    <t xml:space="preserve">UNFPA Supplies: Dispositif intra-utérin en cuivre (DIU), Pilules contraceptives d'urgence, Implants contraceptifs, Contraceptifs injectables, préservatifs masculins, Pilules contraceptives progestatives </t>
  </si>
  <si>
    <t>Fonds mondial</t>
  </si>
  <si>
    <t>Non applicable</t>
  </si>
  <si>
    <t>Autre partenaire bilatéral (précisez)</t>
  </si>
  <si>
    <t xml:space="preserve">Autres </t>
  </si>
  <si>
    <t>DKT, IPPF, WAHO: Implants contraceptifs, Contraceptifs injectables, préservatifs masculins</t>
  </si>
  <si>
    <r>
      <t xml:space="preserve">TOTAL des dons en nature et subventions dépensés pour l'achat de contraceptifs
</t>
    </r>
    <r>
      <rPr>
        <b/>
        <sz val="12"/>
        <rFont val="Arial"/>
        <family val="2"/>
      </rPr>
      <t xml:space="preserve">Le résultat est calculé automatiquement.  </t>
    </r>
    <r>
      <rPr>
        <i/>
        <sz val="11"/>
        <rFont val="Arial"/>
        <family val="2"/>
      </rPr>
      <t>(Somme des montants de a à e ci-dessus.)</t>
    </r>
  </si>
  <si>
    <t xml:space="preserve">Les résultats des cellules B10 à B16 sont calculés automatiquement en fonction des informations que vous fournissez. Passez-les en revue pour vous assurer qu’ils sont corrects. Si vous avez des explications ou informations supplémentaires à ajouter, 
indiquez-les dans les zones de commentaires prévues à cet effet. </t>
  </si>
  <si>
    <r>
      <rPr>
        <b/>
        <sz val="12"/>
        <rFont val="Arial"/>
        <family val="2"/>
      </rPr>
      <t xml:space="preserve">Part des fonds gouvernementaux dépensés pour l'achat de contraceptifs pour le secteur public </t>
    </r>
    <r>
      <rPr>
        <sz val="12"/>
        <rFont val="Arial"/>
        <family val="2"/>
      </rPr>
      <t xml:space="preserve">
Sur le montant total dépensé pour des contraceptifs pour le secteur public au cours de la dernière année complète (comprenant les fonds du gouvernement et des bailleurs de fonds), quel pourcentage a été financé par des fonds gouvernementaux (notamment fonds d'origine interne, fonds communs, crédits ou prêts de la Banque mondiale et autres fonds versés au gouvernement) ? </t>
    </r>
  </si>
  <si>
    <r>
      <rPr>
        <b/>
        <sz val="12"/>
        <rFont val="Arial"/>
        <family val="2"/>
      </rPr>
      <t xml:space="preserve">Part du total des fonds </t>
    </r>
    <r>
      <rPr>
        <b/>
        <u/>
        <sz val="12"/>
        <rFont val="Arial"/>
        <family val="2"/>
      </rPr>
      <t>gouvernementaux</t>
    </r>
    <r>
      <rPr>
        <b/>
        <sz val="12"/>
        <rFont val="Arial"/>
        <family val="2"/>
      </rPr>
      <t xml:space="preserve"> d’origine interne dépensés pour l’achat de contraceptifs pour le secteur public </t>
    </r>
    <r>
      <rPr>
        <sz val="12"/>
        <rFont val="Arial"/>
        <family val="2"/>
      </rPr>
      <t xml:space="preserve">
Sur le montant total des fonds gouvernementaux dépensés pour des contraceptifs pour le secteur public au cours de la dernière année complète, quel pourcentage a été financé par des fonds gouvernementaux d'origine interne ?</t>
    </r>
  </si>
  <si>
    <r>
      <rPr>
        <b/>
        <sz val="12"/>
        <rFont val="Arial"/>
        <family val="2"/>
      </rPr>
      <t>Dépenses totales consacrées à l’achat de contraceptifs destinés au secteur public</t>
    </r>
    <r>
      <rPr>
        <sz val="12"/>
        <rFont val="Arial"/>
        <family val="2"/>
      </rPr>
      <t xml:space="preserve">
</t>
    </r>
    <r>
      <rPr>
        <i/>
        <sz val="10"/>
        <rFont val="Arial"/>
        <family val="2"/>
      </rPr>
      <t xml:space="preserve">Cela calculera automatiquement le montant total des dépenses gouvernementales (G49) et des dons (G57). </t>
    </r>
  </si>
  <si>
    <r>
      <rPr>
        <b/>
        <sz val="12"/>
        <rFont val="Arial"/>
        <family val="2"/>
      </rPr>
      <t xml:space="preserve">Dépenses totales consacrées à l'achat de contraceptifs destinés au secteur public en pourcentage des besoins (prévision)
</t>
    </r>
    <r>
      <rPr>
        <i/>
        <sz val="12"/>
        <rFont val="Arial"/>
        <family val="2"/>
      </rPr>
      <t xml:space="preserve">Par rapport aux besoins estimés de contraceptifs pour le secteur public pour la dernière année fiscale, quel pourcentage a été financé, toutes sources confondues (gouvernement et bailleurs de fonds) ? </t>
    </r>
  </si>
  <si>
    <r>
      <rPr>
        <b/>
        <sz val="12"/>
        <rFont val="Arial"/>
        <family val="2"/>
      </rPr>
      <t>Quantité totale de contraceptifs achetés en couple-années de protection, exprimée sous forme de pourcentage de la quantité à acheter prévue</t>
    </r>
    <r>
      <rPr>
        <sz val="12"/>
        <rFont val="Arial"/>
        <family val="2"/>
      </rPr>
      <t xml:space="preserve">
Par rapport aux besoins estimés de contraceptifs pour le secteur public pour la dernière année complète, quel pourcentage a été financé, toutes sources confondues (gouvernement et bailleurs de fonds) ? 
</t>
    </r>
    <r>
      <rPr>
        <i/>
        <sz val="10"/>
        <rFont val="Arial"/>
        <family val="2"/>
      </rPr>
      <t>Cela calculera automatiquement la quantité de contraceptifs achetée (K49+K57) divisée par la quantité prévue (J30).</t>
    </r>
  </si>
  <si>
    <r>
      <rPr>
        <b/>
        <sz val="12"/>
        <rFont val="Arial"/>
        <family val="2"/>
      </rPr>
      <t>Y'a-t-il eu un déficit de financement des contraceptifs destinés au secteur public au cours de la dernière année complète ?</t>
    </r>
    <r>
      <rPr>
        <sz val="12"/>
        <rFont val="Arial"/>
        <family val="2"/>
      </rPr>
      <t xml:space="preserve">
</t>
    </r>
    <r>
      <rPr>
        <i/>
        <sz val="11"/>
        <rFont val="Arial"/>
        <family val="2"/>
      </rPr>
      <t>Cette valeur sera automatiquement calculée selon que le résultat en B13 était au moins égal à 95 % des besoins prévus.</t>
    </r>
  </si>
  <si>
    <t>Fonds gouvernementaux d’origine interne exprimés en pourcentage de la valeur totale des contraceptifs qui devaient être achetés (prévision)</t>
  </si>
  <si>
    <t>Si le gouvernement a financé l'achat de contraceptifs au cours de la dernière année complète, quelles entités ont réalisé cet achat ? 
(Pour chaque proposition, sélectionnez une réponse dans la liste déroulante.)</t>
  </si>
  <si>
    <t>Entretiens avec des informateurs clés (unité d'achat/logistique du gouvernement)</t>
  </si>
  <si>
    <t>Gouvernement (magasins centraux de fournitures médicales/unités logistiques du ministère de la Santé/unité d'achat du ministère de la Santé)</t>
  </si>
  <si>
    <t>Tiers (par ex. l'UNFPA ou secteur privé)</t>
  </si>
  <si>
    <t xml:space="preserve"> Organisme para-étatique (notamment si le magasin central de fournitures médicales du gouvernement est paraétatique)</t>
  </si>
  <si>
    <t>Autres</t>
  </si>
  <si>
    <t>Précisez les entités :</t>
  </si>
  <si>
    <t>B18.</t>
  </si>
  <si>
    <r>
      <t xml:space="preserve">À quel(s) niveau(x) </t>
    </r>
    <r>
      <rPr>
        <b/>
        <sz val="12"/>
        <rFont val="Arial"/>
        <family val="2"/>
      </rPr>
      <t xml:space="preserve">l’achat de contraceptifs financés par le gouvernement </t>
    </r>
    <r>
      <rPr>
        <sz val="12"/>
        <rFont val="Arial"/>
        <family val="2"/>
      </rPr>
      <t xml:space="preserve">pour le secteur public a-t-il lieu ? 
</t>
    </r>
    <r>
      <rPr>
        <sz val="11"/>
        <rFont val="Arial"/>
        <family val="2"/>
      </rPr>
      <t>(Sélectionnez dans la liste déroulante tous les niveaux applicables.)</t>
    </r>
  </si>
  <si>
    <t>Niveau central</t>
  </si>
  <si>
    <t>Niveau intermédiaire (régions ou districts)</t>
  </si>
  <si>
    <t>Non</t>
  </si>
  <si>
    <t>Niveau de point de prestation de services</t>
  </si>
  <si>
    <r>
      <t>Pour</t>
    </r>
    <r>
      <rPr>
        <b/>
        <sz val="12"/>
        <rFont val="Arial"/>
        <family val="2"/>
      </rPr>
      <t xml:space="preserve"> l’achat financé par le gouvernement</t>
    </r>
    <r>
      <rPr>
        <sz val="12"/>
        <rFont val="Arial"/>
        <family val="2"/>
      </rPr>
      <t xml:space="preserve">, qu'il soit centralisé ou non, quel est le point de prestation de services (à quel niveau le fournisseur livre-t-il les produits) ? </t>
    </r>
  </si>
  <si>
    <t>Directement aux points de prestation de services</t>
  </si>
  <si>
    <t>Si autre, précisez :</t>
  </si>
  <si>
    <t>Ajoutez tout commentaire supplémentaire concernant le financement et l'achat.</t>
  </si>
  <si>
    <r>
      <t xml:space="preserve">Les questions précédentes concernaient </t>
    </r>
    <r>
      <rPr>
        <i/>
        <sz val="12"/>
        <rFont val="Arial"/>
        <family val="2"/>
      </rPr>
      <t>l'année complète la plus récente</t>
    </r>
    <r>
      <rPr>
        <sz val="12"/>
        <rFont val="Arial"/>
        <family val="2"/>
      </rPr>
      <t>. Cette question concerne l'</t>
    </r>
    <r>
      <rPr>
        <b/>
        <sz val="12"/>
        <rFont val="Arial"/>
        <family val="2"/>
      </rPr>
      <t>année fiscale en cours</t>
    </r>
    <r>
      <rPr>
        <sz val="12"/>
        <rFont val="Arial"/>
        <family val="2"/>
      </rPr>
      <t xml:space="preserve">. </t>
    </r>
  </si>
  <si>
    <r>
      <t xml:space="preserve">Des fonds ont-ils été </t>
    </r>
    <r>
      <rPr>
        <b/>
        <sz val="12"/>
        <rFont val="Arial"/>
        <family val="2"/>
      </rPr>
      <t>alloués</t>
    </r>
    <r>
      <rPr>
        <sz val="12"/>
        <rFont val="Arial"/>
        <family val="2"/>
      </rPr>
      <t xml:space="preserve"> par le gouvernement à l'achat de contraceptifs pour l'année fiscale en cours ?</t>
    </r>
  </si>
  <si>
    <t>a. Si oui, décrivez les allocations (source et quantité si disponibles).</t>
  </si>
  <si>
    <r>
      <t>Source</t>
    </r>
    <r>
      <rPr>
        <sz val="12"/>
        <rFont val="Arial"/>
        <family val="2"/>
      </rPr>
      <t xml:space="preserve">
</t>
    </r>
  </si>
  <si>
    <t>Montant (USD)</t>
  </si>
  <si>
    <t>Budget national à tracers le PASSR</t>
  </si>
  <si>
    <t>ISRHR</t>
  </si>
  <si>
    <t>C. Produits</t>
  </si>
  <si>
    <r>
      <t xml:space="preserve">L’enquête considère qu’une méthode de planification familiale est « offerte » lorsqu’une </t>
    </r>
    <r>
      <rPr>
        <b/>
        <sz val="12"/>
        <rFont val="Arial"/>
        <family val="2"/>
      </rPr>
      <t>politique écrite officielle</t>
    </r>
    <r>
      <rPr>
        <sz val="12"/>
        <rFont val="Arial"/>
        <family val="2"/>
      </rPr>
      <t xml:space="preserve"> l’exige, ou bien si elle a été achetée et/ou distribuée au cours des 12 derniers mois. Veuillez utiliser les menus déroulants pour indiquer lesquels de ces critères s’appliquent à chacune des méthodes de planification familiale suivantes dans les quatre secteurs suivants : Commercial, Public, ONG, Marketing social. Le Manuel d’enquête contient une définition plus détaillée de la politique écrite officielle.</t>
    </r>
  </si>
  <si>
    <t>Document présentant les moyens de planification familiale proposés par le secteur public, par exemple directives thérapeutiques standard</t>
  </si>
  <si>
    <t xml:space="preserve">Moyen de contraception </t>
  </si>
  <si>
    <t>Choisissez une réponse dans la liste déroulante pour chaque secteur.</t>
  </si>
  <si>
    <t>Secteur commercial</t>
  </si>
  <si>
    <t>Secteur public</t>
  </si>
  <si>
    <t>Marketing social</t>
  </si>
  <si>
    <r>
      <rPr>
        <b/>
        <sz val="12"/>
        <rFont val="Arial"/>
        <family val="2"/>
      </rPr>
      <t>Pilules contraceptives combinées</t>
    </r>
    <r>
      <rPr>
        <b/>
        <sz val="11"/>
        <rFont val="Arial"/>
        <family val="2"/>
      </rPr>
      <t xml:space="preserve"> </t>
    </r>
    <r>
      <rPr>
        <sz val="11"/>
        <rFont val="Arial"/>
        <family val="2"/>
      </rPr>
      <t xml:space="preserve">
</t>
    </r>
    <r>
      <rPr>
        <sz val="10"/>
        <rFont val="Arial"/>
        <family val="2"/>
      </rPr>
      <t>(par exemple, lévonorgestrel/éthynylestradiol 150/30 μg + Fe 75 mg, lévonorgestrel/éthynylestradiol 150/30 μg [Microgynon, Seasonale, Levora, Jolessa], désogestrel 0,15 mg + éthynylestradiol 0,03 mg [Enskyce, Marvelon, Exeltis], drospirénone/éthynylestradiol 3 mg/20μg [Yaz], norgestrel+éthinylestradiol 0,3 mg/30 μg [Cryselle, Ovral, Low-Ogestrel, LoOvral], norgestrel+éthinylestradiol 0,5 mg/50 μg [Ogestrel], acétate de noréthistérone/éthinylestradiol [Loestrin, Junel])</t>
    </r>
  </si>
  <si>
    <t>Cette méthode doit-elle être « offerte » en vertu d’une politique écrite officielle ?</t>
  </si>
  <si>
    <t>Cette méthode a-t-elle été achetée et/ou distribuée au cours des 12 derniers mois ?</t>
  </si>
  <si>
    <r>
      <rPr>
        <b/>
        <sz val="12"/>
        <rFont val="Arial"/>
        <family val="2"/>
      </rPr>
      <t>Pilules contraceptives progestatives</t>
    </r>
    <r>
      <rPr>
        <b/>
        <i/>
        <sz val="11"/>
        <rFont val="Arial"/>
        <family val="2"/>
      </rPr>
      <t xml:space="preserve"> </t>
    </r>
    <r>
      <rPr>
        <sz val="11"/>
        <rFont val="Arial"/>
        <family val="2"/>
      </rPr>
      <t xml:space="preserve">
</t>
    </r>
    <r>
      <rPr>
        <sz val="10"/>
        <rFont val="Arial"/>
        <family val="2"/>
      </rPr>
      <t>(par exemple, lévonorgestrel 30 μg [Norgeston, Microlut], noréthistérone 35 mg [Micronor, Camila, Errin], désogestrel 75 μg [Cerazette, Aizea], diacétate d'étynodiol [Femulen])</t>
    </r>
  </si>
  <si>
    <r>
      <rPr>
        <b/>
        <sz val="12"/>
        <rFont val="Arial"/>
        <family val="2"/>
      </rPr>
      <t>Contraceptifs injectables</t>
    </r>
    <r>
      <rPr>
        <b/>
        <sz val="11"/>
        <rFont val="Arial"/>
        <family val="2"/>
      </rPr>
      <t xml:space="preserve"> </t>
    </r>
    <r>
      <rPr>
        <sz val="11"/>
        <rFont val="Arial"/>
        <family val="2"/>
      </rPr>
      <t xml:space="preserve">
</t>
    </r>
    <r>
      <rPr>
        <sz val="10"/>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</si>
  <si>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r>
      <rPr>
        <b/>
        <sz val="12"/>
        <rFont val="Arial"/>
        <family val="2"/>
      </rPr>
      <t xml:space="preserve">Implants contraceptifs </t>
    </r>
    <r>
      <rPr>
        <sz val="12"/>
        <rFont val="Arial"/>
        <family val="2"/>
      </rPr>
      <t xml:space="preserve">
</t>
    </r>
    <r>
      <rPr>
        <sz val="10"/>
        <rFont val="Arial"/>
        <family val="2"/>
      </rPr>
      <t>(par exemple, lévonorgestrel 75 mg [Jadelle, Sino-Implant (II)/Levoplant], étonogestrel 68 mg [Implanon, Nexplanon])</t>
    </r>
  </si>
  <si>
    <r>
      <rPr>
        <b/>
        <sz val="12"/>
        <rFont val="Arial"/>
        <family val="2"/>
      </rPr>
      <t>Dispositifs intra-utérins (DIU)</t>
    </r>
    <r>
      <rPr>
        <sz val="12"/>
        <rFont val="Arial"/>
        <family val="2"/>
      </rPr>
      <t xml:space="preserve"> </t>
    </r>
    <r>
      <rPr>
        <sz val="10"/>
        <rFont val="Arial"/>
        <family val="2"/>
      </rPr>
      <t>(par exemple, [Optima Copper T] au cuivre, [Mirena] à diffusion de lévonorgestrel)</t>
    </r>
  </si>
  <si>
    <t>Préservatifs masculins</t>
  </si>
  <si>
    <t>Préservatifs féminins</t>
  </si>
  <si>
    <r>
      <rPr>
        <b/>
        <sz val="12"/>
        <rFont val="Arial"/>
        <family val="2"/>
      </rPr>
      <t xml:space="preserve">Pilules d'urgence </t>
    </r>
    <r>
      <rPr>
        <sz val="10"/>
        <rFont val="Arial"/>
        <family val="2"/>
      </rPr>
      <t>(par exemple, lévonorgestrel 0,75 mg, lévonorgestrel 1,5 mg) [Postinor]</t>
    </r>
  </si>
  <si>
    <t>Ces méthodes ont-elles été achetées et/ou distribuées au cours des 12 derniers mois ?</t>
  </si>
  <si>
    <r>
      <rPr>
        <b/>
        <sz val="12"/>
        <rFont val="Arial"/>
        <family val="2"/>
      </rPr>
      <t>Moyen de contraception définitif pour les hommes</t>
    </r>
    <r>
      <rPr>
        <sz val="10"/>
        <rFont val="Arial"/>
        <family val="2"/>
      </rPr>
      <t xml:space="preserve"> (vasectomie)</t>
    </r>
  </si>
  <si>
    <t>Méthode pas du tout utilisée au Bénin</t>
  </si>
  <si>
    <r>
      <rPr>
        <b/>
        <sz val="12"/>
        <rFont val="Arial"/>
        <family val="2"/>
      </rPr>
      <t>Moyen de contraception définitif pour les femmes</t>
    </r>
    <r>
      <rPr>
        <sz val="11"/>
        <rFont val="Arial"/>
        <family val="2"/>
      </rPr>
      <t xml:space="preserve"> </t>
    </r>
    <r>
      <rPr>
        <sz val="10"/>
        <rFont val="Arial"/>
        <family val="2"/>
      </rPr>
      <t>(ligature des trompes)</t>
    </r>
  </si>
  <si>
    <r>
      <rPr>
        <b/>
        <sz val="12"/>
        <rFont val="Arial"/>
        <family val="2"/>
      </rPr>
      <t xml:space="preserve">Patchs contraceptifs </t>
    </r>
    <r>
      <rPr>
        <sz val="10"/>
        <rFont val="Arial"/>
        <family val="2"/>
      </rPr>
      <t>(par exemple, norelgestromine/éthinylestradiol 150/35 μg [Xulane, Evra])</t>
    </r>
  </si>
  <si>
    <r>
      <rPr>
        <b/>
        <sz val="12"/>
        <rFont val="Arial"/>
        <family val="2"/>
      </rPr>
      <t xml:space="preserve">Anneaux vaginaux </t>
    </r>
    <r>
      <rPr>
        <sz val="10"/>
        <rFont val="Arial"/>
        <family val="2"/>
      </rPr>
      <t>(par exemple, étonogestrel/éthinylestradiol 120/15 μg [NuvaRing], anneau à libération de progestérone [Progering])</t>
    </r>
  </si>
  <si>
    <r>
      <rPr>
        <b/>
        <sz val="12"/>
        <rFont val="Arial"/>
        <family val="2"/>
      </rPr>
      <t>Méthodes des jours fixes</t>
    </r>
    <r>
      <rPr>
        <sz val="12"/>
        <rFont val="Arial"/>
        <family val="2"/>
      </rPr>
      <t xml:space="preserve"> </t>
    </r>
    <r>
      <rPr>
        <sz val="10"/>
        <rFont val="Arial"/>
        <family val="2"/>
      </rPr>
      <t>(par exemple, CycleBeads)</t>
    </r>
  </si>
  <si>
    <r>
      <rPr>
        <b/>
        <sz val="12"/>
        <rFont val="Arial"/>
        <family val="2"/>
      </rPr>
      <t>Autres moyens de contraception</t>
    </r>
    <r>
      <rPr>
        <sz val="12"/>
        <rFont val="Arial"/>
        <family val="2"/>
      </rPr>
      <t xml:space="preserve">
</t>
    </r>
    <r>
      <rPr>
        <sz val="11"/>
        <rFont val="Arial"/>
        <family val="2"/>
      </rPr>
      <t>(Indiquez les noms des autres contraceptifs proposés dans les cellules ci-dessous, puis choisissez une réponse dans la liste déroulante pour chaque secteur.)</t>
    </r>
  </si>
  <si>
    <t>Autre moyen :</t>
  </si>
  <si>
    <t>Ajoutez tout autre commentaire sur les articles proposés.</t>
  </si>
  <si>
    <t>D. Politique</t>
  </si>
  <si>
    <t>Existe-t-il une stratégie nationale (stratégie de sécurité contraceptive ou de santé reproductive) incluant des objectifs de sécurité contraceptive ?</t>
  </si>
  <si>
    <t>Si oui, présentez ces objectifs. (Par exemple, augmentation de la pérennité, réponse à la demande, augmentation du taux de recours à des méthodes modernes [mCPR], etc.)</t>
  </si>
  <si>
    <t>Atteindre le taux de prévalence contraceptive moderne (TPCm) de 21,8% d’ici 2023 afin de contribuer à la maîtrise de la croissance démographique.                                                                                                                                                                                                                                
Améliorer la santé maternelle et infantile.</t>
  </si>
  <si>
    <t>Entretiens avec les gestionnaires des programmes de planification familiale ou santé reproductive</t>
  </si>
  <si>
    <t xml:space="preserve">                                                                                             SI NON, PASSEZ À LA QUESTION D2.</t>
  </si>
  <si>
    <t>Nom de la stratégie</t>
  </si>
  <si>
    <t>Plan Stratégique 2017/2021 de Sécurisation des Produits de la Santé et de la Reproduction et de programmation holistique des préservatifs au Bénin</t>
  </si>
  <si>
    <t>Le pays continue de suivre ce plan.</t>
  </si>
  <si>
    <t>Années couvertes (y compris par les mises à jour de la stratégie)</t>
  </si>
  <si>
    <t>2017/2021</t>
  </si>
  <si>
    <t>Cette stratégie est-elle officiellement approuvée par le ministère ?</t>
  </si>
  <si>
    <t>Existe-t-il des éléments prouvant que les actions prévues dans le cadre de la stratégie de sécurité contraceptive et/ou le suivi de la résolution des problèmes soulevés dans le cadre de cette stratégie ont été mis en œuvre ?</t>
  </si>
  <si>
    <t>une certaine mise en œuvre</t>
  </si>
  <si>
    <r>
      <t xml:space="preserve">Existe-t-il des politiques qui </t>
    </r>
    <r>
      <rPr>
        <b/>
        <sz val="12"/>
        <rFont val="Arial"/>
        <family val="2"/>
      </rPr>
      <t>nuisent</t>
    </r>
    <r>
      <rPr>
        <sz val="12"/>
        <rFont val="Arial"/>
        <family val="2"/>
      </rPr>
      <t xml:space="preserve"> à la capacité du </t>
    </r>
    <r>
      <rPr>
        <b/>
        <sz val="12"/>
        <rFont val="Arial"/>
        <family val="2"/>
      </rPr>
      <t>secteur privé</t>
    </r>
    <r>
      <rPr>
        <sz val="12"/>
        <rFont val="Arial"/>
        <family val="2"/>
      </rPr>
      <t xml:space="preserve"> (secteur commercial, ONG ou marketing social) à fournir des moyens de contraception ? </t>
    </r>
    <r>
      <rPr>
        <sz val="10"/>
        <rFont val="Arial"/>
        <family val="2"/>
      </rPr>
      <t xml:space="preserve">Par exemple : contrôles des prix, limites de distribution, taxes/droits de douane, interdictions de publicité, etc. </t>
    </r>
  </si>
  <si>
    <t>Accords enregistrés entre le ministère de la Santé, les agences des bailleurs de fonds et les fournisseurs du secteur public/privé</t>
  </si>
  <si>
    <t>Si oui, décrivez ces politiques.</t>
  </si>
  <si>
    <t>difficultés lors à l'autorisation du branding pour certains produits (ex: sayana Press) pour le Marketing social</t>
  </si>
  <si>
    <r>
      <t xml:space="preserve">Existe-t-il des politiques qui </t>
    </r>
    <r>
      <rPr>
        <b/>
        <sz val="12"/>
        <rFont val="Arial"/>
        <family val="2"/>
      </rPr>
      <t>permettent</t>
    </r>
    <r>
      <rPr>
        <sz val="12"/>
        <rFont val="Arial"/>
        <family val="2"/>
      </rPr>
      <t xml:space="preserve"> ou </t>
    </r>
    <r>
      <rPr>
        <b/>
        <sz val="12"/>
        <rFont val="Arial"/>
        <family val="2"/>
      </rPr>
      <t>aident</t>
    </r>
    <r>
      <rPr>
        <sz val="12"/>
        <rFont val="Arial"/>
        <family val="2"/>
      </rPr>
      <t xml:space="preserve"> le </t>
    </r>
    <r>
      <rPr>
        <b/>
        <sz val="12"/>
        <rFont val="Arial"/>
        <family val="2"/>
      </rPr>
      <t>secteur privé</t>
    </r>
    <r>
      <rPr>
        <sz val="12"/>
        <rFont val="Arial"/>
        <family val="2"/>
      </rPr>
      <t xml:space="preserve"> (secteur commercial, ONG ou marketing social) à fournir des moyens de contraception ? (</t>
    </r>
    <r>
      <rPr>
        <sz val="10"/>
        <rFont val="Arial"/>
        <family val="2"/>
      </rPr>
      <t>Par exemple : encouragement des partenariats public/privé, réseaux et franchises de fournisseurs, accréditation, formation et éducation continue des prestataires du secteur privé et mécanismes de financement, comme le marketing social, les bons d'achat et les primes, et sous-traitance gouvernementale de la prestation de services au secteur privé).</t>
    </r>
  </si>
  <si>
    <t xml:space="preserve">Renseignez le tableau suivant pour indiquer les politiques du pays qui déterminent quels professionnels de santé de plus bas niveau est autorisé à vendre ou distribuer des moyens de contraception spécifiques. 
Choisissez une réponse dans la liste déroulante si possible. Si aucun intitulé ne correspond, sélectionnez le titre du cadre le plus approprié. 
(Si vous avez indiqué en C1 qu'une méthode n'est pas offerte dans un secteur particulier (public ou privé), sélectionnez "non applicable" pour cette méthode et ce secteur). </t>
  </si>
  <si>
    <t xml:space="preserve">Moyens de contraception </t>
  </si>
  <si>
    <r>
      <t xml:space="preserve">Indiquez le fournisseur de plus bas niveau autorisé à vendre ou distribuer le moyen de contraception dans le </t>
    </r>
    <r>
      <rPr>
        <b/>
        <sz val="12"/>
        <rFont val="Arial"/>
        <family val="2"/>
      </rPr>
      <t>secteur public</t>
    </r>
    <r>
      <rPr>
        <sz val="12"/>
        <rFont val="Arial"/>
        <family val="2"/>
      </rPr>
      <t>.</t>
    </r>
  </si>
  <si>
    <r>
      <t xml:space="preserve">Indiquez le fournisseur de plus bas niveau autorisé à vendre ou distribuer le moyen de contraception dans le </t>
    </r>
    <r>
      <rPr>
        <b/>
        <sz val="12"/>
        <rFont val="Arial"/>
        <family val="2"/>
      </rPr>
      <t>secteur privé</t>
    </r>
    <r>
      <rPr>
        <sz val="12"/>
        <rFont val="Arial"/>
        <family val="2"/>
      </rPr>
      <t>.</t>
    </r>
  </si>
  <si>
    <t>Revues légales et réglementaires</t>
  </si>
  <si>
    <r>
      <t>Pilules contraceptives combinées</t>
    </r>
    <r>
      <rPr>
        <sz val="11"/>
        <rFont val="Arial"/>
        <family val="2"/>
      </rPr>
      <t xml:space="preserve"> 
</t>
    </r>
    <r>
      <rPr>
        <sz val="10"/>
        <rFont val="Arial"/>
        <family val="2"/>
      </rPr>
      <t>(par exemple, lévonorgestrel/éthinylestradiol 150/30 μg + Fe 75 mg, lévonorgestrel/éthinylestradiol 150/30 μg [Microgynon, Seasonale, Levora, Jolessa], désogestrel 0,15 mg + éthinylestradiol 0,03 mg [Enskyce, Marvelon, Exeltis], drospirénone/éthinylestradiol 3 mg/20μg [Yaz], norgestrel+éthinylestradiol 0,3 mg/30 μg [Cryselle, Ovral, Low-Ogestrel, LoOvral], norgestrel+éthinylestradiol 0,5 mg/50 μg [Ogestrel], acétate de noréthistérone/éthinylestradiol [Loestrin, Junel])</t>
    </r>
  </si>
  <si>
    <t>Travailleur de santé communautaire (ou équivalent)</t>
  </si>
  <si>
    <t>Sage-femme infirmière auxiliaire</t>
  </si>
  <si>
    <r>
      <t>Pilules contraceptives progestatives</t>
    </r>
    <r>
      <rPr>
        <i/>
        <sz val="11"/>
        <rFont val="Arial"/>
        <family val="2"/>
      </rPr>
      <t xml:space="preserve"> </t>
    </r>
    <r>
      <rPr>
        <sz val="11"/>
        <rFont val="Arial"/>
        <family val="2"/>
      </rPr>
      <t xml:space="preserve">
</t>
    </r>
    <r>
      <rPr>
        <sz val="10"/>
        <rFont val="Arial"/>
        <family val="2"/>
      </rPr>
      <t>(par exemple, lévonorgestrel 30 μg [Norgeston, Microlut], noréthistérone 35 mg [Micronor, Camila, Errin], désogestrel 75 μg [Cerazette, Aizea], diacétate d'étynodiol [Femulen])</t>
    </r>
  </si>
  <si>
    <r>
      <t xml:space="preserve">Contraceptifs injectables </t>
    </r>
    <r>
      <rPr>
        <sz val="10"/>
        <rFont val="Arial"/>
        <family val="2"/>
      </rPr>
      <t xml:space="preserve">(acétate de médroxyprogestérone en dépôt 104 mg/0,65 mL - </t>
    </r>
    <r>
      <rPr>
        <b/>
        <sz val="10"/>
        <rFont val="Arial"/>
        <family val="2"/>
      </rPr>
      <t>voie sous-cutanée</t>
    </r>
    <r>
      <rPr>
        <sz val="10"/>
        <rFont val="Arial"/>
        <family val="2"/>
      </rPr>
      <t xml:space="preserve"> [Depo Sub-Q Provera, Sayana Press])</t>
    </r>
  </si>
  <si>
    <r>
      <t xml:space="preserve">Contraceptifs injectables </t>
    </r>
    <r>
      <rPr>
        <sz val="10"/>
        <rFont val="Arial"/>
        <family val="2"/>
      </rPr>
      <t xml:space="preserve">(acétate de médroxyprogestérone en dépôt 150 mg - </t>
    </r>
    <r>
      <rPr>
        <b/>
        <sz val="10"/>
        <rFont val="Arial"/>
        <family val="2"/>
      </rPr>
      <t>voie intramusculaire</t>
    </r>
    <r>
      <rPr>
        <sz val="10"/>
        <rFont val="Arial"/>
        <family val="2"/>
      </rPr>
      <t xml:space="preserve"> [DepoProvera], énanthate de noréthistérone [Noristerat])</t>
    </r>
  </si>
  <si>
    <r>
      <t xml:space="preserve">Implants contraceptifs 
</t>
    </r>
    <r>
      <rPr>
        <sz val="10"/>
        <rFont val="Arial"/>
        <family val="2"/>
      </rPr>
      <t>(par exemple, lévonorgestrel 75 mg [Jadelle, Sino-Implant (II)/Levoplant], étonogestrel 68 mg [Implanon, Nexplanon])</t>
    </r>
  </si>
  <si>
    <r>
      <t xml:space="preserve">Dispositif intra-utérin (DIU) 
</t>
    </r>
    <r>
      <rPr>
        <sz val="10"/>
        <rFont val="Arial"/>
        <family val="2"/>
      </rPr>
      <t>(par exemple, DIU au cuivre [Optima Copper T] ou DIU diffusant du lévonorgestrel [Mirena])</t>
    </r>
  </si>
  <si>
    <r>
      <t xml:space="preserve">Pilules contraceptives d'urgence 
</t>
    </r>
    <r>
      <rPr>
        <sz val="10"/>
        <rFont val="Arial"/>
        <family val="2"/>
      </rPr>
      <t>(par exemple, lévonorgestrel 0,75 mg, lévonorgestrel 1,5 mg) [Postinor]</t>
    </r>
  </si>
  <si>
    <r>
      <t>Moyen de contraception définitif pour les hommes</t>
    </r>
    <r>
      <rPr>
        <sz val="10"/>
        <rFont val="Arial"/>
        <family val="2"/>
      </rPr>
      <t xml:space="preserve"> (vasectomie)</t>
    </r>
  </si>
  <si>
    <t>Médecin</t>
  </si>
  <si>
    <r>
      <t>Moyen de contraception définitif pour les femmes</t>
    </r>
    <r>
      <rPr>
        <sz val="11"/>
        <rFont val="Arial"/>
        <family val="2"/>
      </rPr>
      <t xml:space="preserve"> </t>
    </r>
    <r>
      <rPr>
        <sz val="10"/>
        <rFont val="Arial"/>
        <family val="2"/>
      </rPr>
      <t>(ligature des trompes)</t>
    </r>
  </si>
  <si>
    <r>
      <t xml:space="preserve">Patchs contraceptifs </t>
    </r>
    <r>
      <rPr>
        <sz val="10"/>
        <rFont val="Arial"/>
        <family val="2"/>
      </rPr>
      <t>(par exemple, norelgestromine/éthinylestradiol 150/35 μg [Xulane, Evra])</t>
    </r>
  </si>
  <si>
    <r>
      <t xml:space="preserve">Anneaux vaginaux </t>
    </r>
    <r>
      <rPr>
        <sz val="10"/>
        <rFont val="Arial"/>
        <family val="2"/>
      </rPr>
      <t>(par exemple, étonogestrel/éthinylestradiol 120/15 μg [NuvaRing], anneau à libération de progestérone [Progering])</t>
    </r>
  </si>
  <si>
    <r>
      <t xml:space="preserve">Méthodes des jours fixes </t>
    </r>
    <r>
      <rPr>
        <sz val="10"/>
        <rFont val="Arial"/>
        <family val="2"/>
      </rPr>
      <t>(par exemple, CycleBeads)</t>
    </r>
  </si>
  <si>
    <r>
      <t xml:space="preserve">Autres moyens de contraception - précisez 
</t>
    </r>
    <r>
      <rPr>
        <sz val="10"/>
        <rFont val="Arial"/>
        <family val="2"/>
      </rPr>
      <t>(Indiquez le nom des autres moyens de contraception proposés et le niveau le plus bas pouvant le proposer, par secteur. Par exemple : diaphragme SILCS)</t>
    </r>
  </si>
  <si>
    <t>Type de contraceptif :</t>
  </si>
  <si>
    <r>
      <t>Les questions suivantes (D5 et D6) portent sur les lois et pratiques susceptibles d'</t>
    </r>
    <r>
      <rPr>
        <b/>
        <i/>
        <u/>
        <sz val="12"/>
        <rFont val="Arial"/>
        <family val="2"/>
      </rPr>
      <t>améliorer l'accès</t>
    </r>
    <r>
      <rPr>
        <sz val="12"/>
        <rFont val="Arial"/>
        <family val="2"/>
      </rPr>
      <t xml:space="preserve"> de sous-populations spécifiques à des services/produits de planification familiale efficaces. Les questions D7 et D8 portent sur les lois ou pratiques susceptibles </t>
    </r>
    <r>
      <rPr>
        <b/>
        <i/>
        <u/>
        <sz val="12"/>
        <rFont val="Arial"/>
        <family val="2"/>
      </rPr>
      <t>d'empêcher ou de réduire l'accès</t>
    </r>
    <r>
      <rPr>
        <sz val="12"/>
        <rFont val="Arial"/>
        <family val="2"/>
      </rPr>
      <t xml:space="preserve"> de ces sous-populations à ces services/produits. </t>
    </r>
  </si>
  <si>
    <r>
      <t xml:space="preserve">Le pays a-t-il mis en place des lois, réglementations ou politiques </t>
    </r>
    <r>
      <rPr>
        <b/>
        <u/>
        <sz val="12"/>
        <rFont val="Arial"/>
        <family val="2"/>
      </rPr>
      <t>améliorant</t>
    </r>
    <r>
      <rPr>
        <b/>
        <sz val="12"/>
        <rFont val="Arial"/>
        <family val="2"/>
      </rPr>
      <t xml:space="preserve"> </t>
    </r>
    <r>
      <rPr>
        <sz val="12"/>
        <rFont val="Arial"/>
        <family val="2"/>
      </rPr>
      <t xml:space="preserve">l'accès des sous-populations suivantes à des services/produits de planification familiale efficaces ? </t>
    </r>
  </si>
  <si>
    <t>O/N (liste déroulante)</t>
  </si>
  <si>
    <t xml:space="preserve">Si oui, décrivez ces lois/réglementations/politiques. </t>
  </si>
  <si>
    <t>Ces règles/politiques sont-elles mises en œuvre ?</t>
  </si>
  <si>
    <t>Lois publiques et documents gouvernementaux officiels</t>
  </si>
  <si>
    <t>Jeunes célibataires (15 à 19 ans)</t>
  </si>
  <si>
    <t>Stratégie Nationale Multisectorielle de la Santé Sexuelle et de la Reproduction des Adolescents et Jeunes 2018-2022 
Plan d'Action National Budgétisé de la Planification Familial 2019-2023</t>
  </si>
  <si>
    <t>Jeunes mariés (15 à 19 ans)</t>
  </si>
  <si>
    <t>Jeunes célibataires (20 à 24 ans)</t>
  </si>
  <si>
    <t>Jeunes mariés (20 à 24 ans)</t>
  </si>
  <si>
    <t>Population rurale</t>
  </si>
  <si>
    <r>
      <t xml:space="preserve">Populations vivant dans des sous-régions désavantagées </t>
    </r>
    <r>
      <rPr>
        <i/>
        <sz val="10"/>
        <rFont val="Arial"/>
        <family val="2"/>
      </rPr>
      <t>(dans certaines zones géographiques)</t>
    </r>
  </si>
  <si>
    <t>Populations peu éduquées</t>
  </si>
  <si>
    <t>Populations pauvres</t>
  </si>
  <si>
    <t xml:space="preserve">Personnes handicapées </t>
  </si>
  <si>
    <r>
      <t xml:space="preserve">Minorités </t>
    </r>
    <r>
      <rPr>
        <i/>
        <sz val="10"/>
        <rFont val="Arial"/>
        <family val="2"/>
      </rPr>
      <t>(groupes ethniques ou religieux)</t>
    </r>
  </si>
  <si>
    <r>
      <t xml:space="preserve">Autre </t>
    </r>
    <r>
      <rPr>
        <i/>
        <sz val="10"/>
        <rFont val="Arial"/>
        <family val="2"/>
      </rPr>
      <t>(migrants, populations déplacées au sein de leur pays)</t>
    </r>
  </si>
  <si>
    <r>
      <t>Le pays a-t-il mis en place des pratiques opérationnelles, culturelles ou autres susceptibles d'</t>
    </r>
    <r>
      <rPr>
        <b/>
        <u/>
        <sz val="12"/>
        <rFont val="Arial"/>
        <family val="2"/>
      </rPr>
      <t>améliorer</t>
    </r>
    <r>
      <rPr>
        <sz val="12"/>
        <rFont val="Arial"/>
        <family val="2"/>
      </rPr>
      <t xml:space="preserve"> l'accès des sous-populations suivantes à des services/produits de planification familiale efficaces ?  </t>
    </r>
  </si>
  <si>
    <t xml:space="preserve">Si oui, décrivez ces pratiques. </t>
  </si>
  <si>
    <t>Entretiens avec des informateurs clés (fonctionnaires du ministère de la Santé)</t>
  </si>
  <si>
    <t xml:space="preserve">
Des campagnes d'offres gratuites des services de planification familiale                                                                                                                                                         Animation des centres ‶amour et vie" et des centres conviviaux des adolescents et jeunes</t>
  </si>
  <si>
    <r>
      <t xml:space="preserve">Le pays a-t-il mis en place des lois, réglementations ou politiques </t>
    </r>
    <r>
      <rPr>
        <b/>
        <u/>
        <sz val="12"/>
        <rFont val="Arial"/>
        <family val="2"/>
      </rPr>
      <t>rendant difficile</t>
    </r>
    <r>
      <rPr>
        <sz val="12"/>
        <rFont val="Arial"/>
        <family val="2"/>
      </rPr>
      <t xml:space="preserve"> l'accès des sous-populations suivantes à des services/produits de planification familiale efficaces ? </t>
    </r>
    <r>
      <rPr>
        <sz val="10"/>
        <rFont val="Arial"/>
        <family val="2"/>
      </rPr>
      <t>(par ex. approbation du conjoint nécessaire pour accéder à des contraceptifs)</t>
    </r>
  </si>
  <si>
    <t>Entretiens avec des informateurs clés (ONG)</t>
  </si>
  <si>
    <r>
      <t xml:space="preserve">Le pays a-t-il mis en place des pratiques et </t>
    </r>
    <r>
      <rPr>
        <b/>
        <u/>
        <sz val="12"/>
        <rFont val="Arial"/>
        <family val="2"/>
      </rPr>
      <t>obstacles</t>
    </r>
    <r>
      <rPr>
        <sz val="12"/>
        <rFont val="Arial"/>
        <family val="2"/>
      </rPr>
      <t xml:space="preserve"> opérationnels, culturels ou autres </t>
    </r>
    <r>
      <rPr>
        <b/>
        <u/>
        <sz val="12"/>
        <rFont val="Arial"/>
        <family val="2"/>
      </rPr>
      <t>rendant difficiles</t>
    </r>
    <r>
      <rPr>
        <sz val="12"/>
        <rFont val="Arial"/>
        <family val="2"/>
      </rPr>
      <t xml:space="preserve"> l'accès des sous-populations suivantes à des services/produits de planification familiale efficaces ?  
</t>
    </r>
    <r>
      <rPr>
        <sz val="10"/>
        <rFont val="Arial"/>
        <family val="2"/>
      </rPr>
      <t>(par exemple, prestataires refusant de desservir les jeunes)</t>
    </r>
  </si>
  <si>
    <r>
      <rPr>
        <sz val="12"/>
        <rFont val="Arial"/>
        <family val="2"/>
      </rPr>
      <t>O/N (liste déroulante)</t>
    </r>
  </si>
  <si>
    <r>
      <rPr>
        <sz val="12"/>
        <rFont val="Arial"/>
        <family val="2"/>
      </rPr>
      <t xml:space="preserve">Si oui, décrivez ces lois/réglementations/politiques. </t>
    </r>
  </si>
  <si>
    <t>Entretiens avec des informateurs clés (représentants du secteur privé)</t>
  </si>
  <si>
    <t>Certains produits de planification familiale sont-ils soumis à des droits de douane ?</t>
  </si>
  <si>
    <t>Si oui, pour quels secteurs ? (Pour chaque proposition, sélectionnez une réponse dans la liste déroulante.)</t>
  </si>
  <si>
    <t>Établissements de santé du secteur public</t>
  </si>
  <si>
    <t>Si oui, à combien s'élèvent ces droits ?  (En USD ou en pourcentage de la valeur du produit)</t>
  </si>
  <si>
    <t>Dans le secteur public, les frais liées à la planification familiale sont-elles facturées aux clients (par la politique officielle) ?</t>
  </si>
  <si>
    <t>Pour les services ?</t>
  </si>
  <si>
    <t>Pour les produits ?</t>
  </si>
  <si>
    <t>Si oui, des exemptions sont-elles prévues pour les personnes ne pouvant les payer ?</t>
  </si>
  <si>
    <t>i. Si oui, décrivez ces exemptions.</t>
  </si>
  <si>
    <t>Plusieurs zones sanitaires ont adopté la gratuité de l'offre des méthodes contraceptives aux clientes. La politique de gratuité sera en vigueur bientôt dans tout le pays</t>
  </si>
  <si>
    <t>Dans le secteur public, des frais sont-ils facturés aux utilisateurs des services de planification familiale de manière informelle, non officielle ou différente de ceux annoncés ?</t>
  </si>
  <si>
    <t>i. Si oui, décrivez ces frais.</t>
  </si>
  <si>
    <t>SI AUCUN FRAIS N'EST PERÇU POUR DES SERVICES OU DES PRODUITS, PASSEZ À LA QUESTION D12.</t>
  </si>
  <si>
    <t xml:space="preserve">Si les services et produits de planification familiale sont facturés dans le secteur public, l'assurance de santé publique/gouvernementale/nationale couvre-t-elle ces frais ? </t>
  </si>
  <si>
    <t>Entretiens avec des informateurs clés (service de planification familiale/santé reproductive du ministère de la Santé)</t>
  </si>
  <si>
    <t>Si oui, quelle proportion de la population est couverte par cette assurance ?</t>
  </si>
  <si>
    <t>Les contraceptifs suivants sont-ils inclus dans la liste nationale des médicaments essentiels (LNME) du pays ou toute autre liste prioritaire équivalente (liste nationale de dispositifs médicaux, par exemple) ?</t>
  </si>
  <si>
    <t>LNME la plus récente approuvée par le ministère de la Santé ou la division Achat et planification</t>
  </si>
  <si>
    <r>
      <t>Contraceptifs injectables</t>
    </r>
    <r>
      <rPr>
        <sz val="11"/>
        <rFont val="Arial"/>
        <family val="2"/>
      </rPr>
      <t xml:space="preserve"> 
</t>
    </r>
    <r>
      <rPr>
        <sz val="10"/>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</si>
  <si>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r>
      <t xml:space="preserve">Implants contraceptifs </t>
    </r>
    <r>
      <rPr>
        <sz val="10"/>
        <rFont val="Arial"/>
        <family val="2"/>
      </rPr>
      <t>(par exemple, lévonorgestrel 75 mg [Jadelle, Sino-Implant (II)/Levoplant], étonogestrel 68 mg [Implanon, Nexplanon])</t>
    </r>
  </si>
  <si>
    <r>
      <t xml:space="preserve">Dispositif intra-utérin (DIU) au cuivre </t>
    </r>
    <r>
      <rPr>
        <sz val="10"/>
        <rFont val="Arial"/>
        <family val="2"/>
      </rPr>
      <t>(par exemple, Optima Copper T)</t>
    </r>
  </si>
  <si>
    <r>
      <t xml:space="preserve">Dispositif intra-utérin (DIU) hormonal </t>
    </r>
    <r>
      <rPr>
        <sz val="10"/>
        <rFont val="Arial"/>
        <family val="2"/>
      </rPr>
      <t>(par exemple, [Mirena], qui diffuse du lévonorgestrel</t>
    </r>
  </si>
  <si>
    <r>
      <t xml:space="preserve">Pilules contraceptives d'urgence </t>
    </r>
    <r>
      <rPr>
        <sz val="10"/>
        <rFont val="Arial"/>
        <family val="2"/>
      </rPr>
      <t>(par exemple, lévonorgestrel 0,75 mg, lévonorgestrel 1,5 mg)</t>
    </r>
  </si>
  <si>
    <r>
      <t>Autres contraceptifs </t>
    </r>
    <r>
      <rPr>
        <sz val="11"/>
        <rFont val="Arial"/>
        <family val="2"/>
      </rPr>
      <t>(par ex. diaphragme SILCS) ?</t>
    </r>
  </si>
  <si>
    <t>i. Si oui, indiquez les autres contraceptifs figurant dans cette ou ces listes.</t>
  </si>
  <si>
    <t>En quelle année la/les liste(s) NEML a-t-elle été publiée?</t>
  </si>
  <si>
    <t>Nom de la ou des listes</t>
  </si>
  <si>
    <t>Liste Nationale des médicaments Essentiels enfants et adultes</t>
  </si>
  <si>
    <t>La planification familiale fait-elle l'objet d'une publicité active sur les canaux suivants ? (Pour chaque proposition, sélectionnez une réponse dans la liste déroulante.)</t>
  </si>
  <si>
    <t>Entretien avec des informateurs clés (gestionnaire des programmes de planification familiale/santé reproductive du ministère de la Santé)</t>
  </si>
  <si>
    <t>Oui : Marketing social important</t>
  </si>
  <si>
    <t>Médias</t>
  </si>
  <si>
    <t>Oui : Certains médias</t>
  </si>
  <si>
    <t>Sensibilisation/éducation par téléphone</t>
  </si>
  <si>
    <t>Oui : Sensibilisation/éducation mobile importante</t>
  </si>
  <si>
    <t>Mobilisation/implication communautaire</t>
  </si>
  <si>
    <t>Oui : Mobilisation/implication communautaire importante</t>
  </si>
  <si>
    <t>Quel pourcentage des prestataires de planification familiale du secteur public a été formé à la mise en place et au retrait des implants et DIU ? (Sélectionnez la plage de pourcentages la plus proche de la valeur estimée.)</t>
  </si>
  <si>
    <t>71 à 80 %</t>
  </si>
  <si>
    <r>
      <t xml:space="preserve">Le pays a-t-il pris un engagement dans le nouveau partenariat </t>
    </r>
    <r>
      <rPr>
        <b/>
        <sz val="12"/>
        <rFont val="Arial"/>
        <family val="2"/>
      </rPr>
      <t>FP2030</t>
    </r>
    <r>
      <rPr>
        <sz val="12"/>
        <rFont val="Arial"/>
        <family val="2"/>
      </rPr>
      <t>, « Une vision collective de la planification familiale après 2020 » ?</t>
    </r>
  </si>
  <si>
    <t>Entretien avec des informateurs clés (ministère de la Santé)</t>
  </si>
  <si>
    <r>
      <t>Si la réponse est non, le pays envisage-t-il de prendre un engagement</t>
    </r>
    <r>
      <rPr>
        <b/>
        <sz val="12"/>
        <rFont val="Arial"/>
        <family val="2"/>
      </rPr>
      <t xml:space="preserve"> FP2030 </t>
    </r>
    <r>
      <rPr>
        <sz val="12"/>
        <rFont val="Arial"/>
        <family val="2"/>
      </rPr>
      <t>?</t>
    </r>
  </si>
  <si>
    <r>
      <t xml:space="preserve">Si le pays a pris ou prévoit de prendre un engagement </t>
    </r>
    <r>
      <rPr>
        <b/>
        <sz val="12"/>
        <rFont val="Arial"/>
        <family val="2"/>
      </rPr>
      <t>FP2030</t>
    </r>
    <r>
      <rPr>
        <sz val="12"/>
        <rFont val="Arial"/>
        <family val="2"/>
      </rPr>
      <t>, quels éléments parmi les suivants seront inclus ?</t>
    </r>
    <r>
      <rPr>
        <i/>
        <sz val="12"/>
        <rFont val="Arial"/>
        <family val="2"/>
      </rPr>
      <t xml:space="preserve"> (Pour chaque élément, précisez « oui », « non », « ne sais pas » ou « non applicable »)</t>
    </r>
  </si>
  <si>
    <t>Améliorer le financement national des contraceptifs</t>
  </si>
  <si>
    <t>Le gouvernement a mis en place une politique qui lui permet d’acheter des contraceptifs sur budget national et de rendre disponible jusqu’au dernier kilomètre les contraceptifs avec des mini-campagnes organisées par les zones sanitaires elles-mêmes.</t>
  </si>
  <si>
    <t>Rendre les contraceptifs plus abordables pour les clients</t>
  </si>
  <si>
    <t>Gratuit</t>
  </si>
  <si>
    <t>Améliorer l'accès aux contraceptifs ou leur disponibilité (au-delà des engagements décrits ci-dessus pour le financement national ou rendre les contraceptifs abordables) </t>
  </si>
  <si>
    <t>Le pays est-il un partenaire du Global Financing Facility (GFF) ?</t>
  </si>
  <si>
    <t>Si oui, le financement prend-il en compte la planification familiale ?</t>
  </si>
  <si>
    <t>Prévoit-il l'achat de produits contraceptifs ?</t>
  </si>
  <si>
    <t>Prévoit-il la gestion de la chaîne d'approvisionnement ?</t>
  </si>
  <si>
    <t>L'assistance technique facilite-t-elle la transition vers un financement national des contraceptifs ?</t>
  </si>
  <si>
    <t>E. Chaîne d'approvisionnement</t>
  </si>
  <si>
    <t>Existe-t-il un système d'information de la gestion logistique (SIGL) collectant des données sur les produits contraceptifs ?</t>
  </si>
  <si>
    <t>eSIGL</t>
  </si>
  <si>
    <t>Documents destinés aux utilisateurs des SIGL</t>
  </si>
  <si>
    <t>SI LA RÉPONSE EST NON, PASSEZ À LA QUESTION E2.</t>
  </si>
  <si>
    <r>
      <t xml:space="preserve">S’il existe un SIGL national, recueille-t-il les données sur les stocks jusqu’au niveau du point de prestation de services (PPS) ?
</t>
    </r>
    <r>
      <rPr>
        <i/>
        <sz val="10"/>
        <rFont val="Arial"/>
        <family val="2"/>
      </rPr>
      <t>(Au minimum, les éléments déclarés pour les établissements de santé doivent inclure : le stock disponible/le solde final, le taux de consommation, les pertes et les ajustements.)</t>
    </r>
  </si>
  <si>
    <t>Données de certaines ONG pris en compte au niveau des zones sanitaires</t>
  </si>
  <si>
    <t>Si oui, quels types d'établissements de santé communiquent leurs données au système ? (Pour chaque proposition, sélectionnez une réponse dans la liste déroulante.)</t>
  </si>
  <si>
    <t>Oui : Tous les installations du secteur public sont incluses</t>
  </si>
  <si>
    <t>Établissements de santé du secteur privé</t>
  </si>
  <si>
    <t>Oui : Certaines installations du secteur privé sont incluses</t>
  </si>
  <si>
    <t>Établissements de santé gérés par des ONG</t>
  </si>
  <si>
    <t>Aucun</t>
  </si>
  <si>
    <t>Sites de marketing social</t>
  </si>
  <si>
    <r>
      <t xml:space="preserve">S’il existe un SIGL national qui recueille les données sur les stocks jusqu’au niveau du point de prestation de services (PPS), sélectionnez l’option qui décrit le mieux la façon dont les données sont déclarées au niveau du PPS.
</t>
    </r>
    <r>
      <rPr>
        <i/>
        <sz val="10"/>
        <rFont val="Arial"/>
        <family val="2"/>
      </rPr>
      <t>(Au minimum, les éléments déclarés pour les établissements de santé doivent inclure : le stock disponible/le solde final, le taux de consommation, les pertes et les ajustements. Sinon, sélectionnez « non applicable » pour cette question.)</t>
    </r>
  </si>
  <si>
    <t>Tous les sites déclarent par voie électronique</t>
  </si>
  <si>
    <r>
      <t xml:space="preserve">Indiquez le </t>
    </r>
    <r>
      <rPr>
        <b/>
        <sz val="12"/>
        <rFont val="Arial"/>
        <family val="2"/>
      </rPr>
      <t>taux de rupture</t>
    </r>
    <r>
      <rPr>
        <sz val="12"/>
        <rFont val="Arial"/>
        <family val="2"/>
      </rPr>
      <t xml:space="preserve"> </t>
    </r>
    <r>
      <rPr>
        <b/>
        <sz val="12"/>
        <rFont val="Arial"/>
        <family val="2"/>
      </rPr>
      <t>des stocks</t>
    </r>
    <r>
      <rPr>
        <sz val="12"/>
        <rFont val="Arial"/>
        <family val="2"/>
      </rPr>
      <t xml:space="preserve"> des produits contraceptifs du secteur public appartenant aux catégories suivantes au cours de la période de 12 mois la plus récente disponible pour les niveaux central et des points de prestation de services. 
Si des produits ne sont pas proposés par le secteur public dans le pays, indiquez « N/A » (non applicable). Si le produit est proposé, mais qu'aucune donnée n'est disponible, indiquez également « N/A » et expliquez en commentaire la raison de l'absence de ces données.</t>
    </r>
    <r>
      <rPr>
        <sz val="11"/>
        <rFont val="Arial"/>
        <family val="2"/>
      </rPr>
      <t xml:space="preserve">
</t>
    </r>
    <r>
      <rPr>
        <sz val="12"/>
        <rFont val="Arial"/>
        <family val="2"/>
      </rPr>
      <t xml:space="preserve">
</t>
    </r>
  </si>
  <si>
    <r>
      <t xml:space="preserve">a. </t>
    </r>
    <r>
      <rPr>
        <b/>
        <sz val="12"/>
        <rFont val="Arial"/>
        <family val="2"/>
      </rPr>
      <t xml:space="preserve">Niveau central </t>
    </r>
    <r>
      <rPr>
        <sz val="12"/>
        <rFont val="Arial"/>
        <family val="2"/>
      </rPr>
      <t xml:space="preserve">(entrepôt central du secteur public)
</t>
    </r>
  </si>
  <si>
    <r>
      <t xml:space="preserve">b. </t>
    </r>
    <r>
      <rPr>
        <b/>
        <sz val="12"/>
        <rFont val="Arial"/>
        <family val="2"/>
      </rPr>
      <t>Niveau des points de prestation de services (PPS)</t>
    </r>
    <r>
      <rPr>
        <sz val="12"/>
        <rFont val="Arial"/>
        <family val="2"/>
      </rPr>
      <t xml:space="preserve"> (établissements de santé du secteur public)
</t>
    </r>
    <r>
      <rPr>
        <i/>
        <sz val="10"/>
        <rFont val="Arial"/>
        <family val="2"/>
      </rPr>
      <t>(Au niveau agrégé, correspond au pourcentage calculé à partir des observations de rupture de stock collectées au niveau de tous les points de prestation de services ayant connu une rupture au cours de l'année)</t>
    </r>
    <r>
      <rPr>
        <sz val="12"/>
        <rFont val="Arial"/>
        <family val="2"/>
      </rPr>
      <t xml:space="preserve">
</t>
    </r>
    <r>
      <rPr>
        <sz val="11"/>
        <rFont val="Arial"/>
        <family val="2"/>
      </rPr>
      <t xml:space="preserve">
</t>
    </r>
  </si>
  <si>
    <t>Source des taux de rupture au niveau central</t>
  </si>
  <si>
    <r>
      <t xml:space="preserve">Nombre d'observations du statut des stocks au cours desquelles le produit était </t>
    </r>
    <r>
      <rPr>
        <b/>
        <sz val="10"/>
        <rFont val="Arial"/>
        <family val="2"/>
      </rPr>
      <t>en rupture</t>
    </r>
    <r>
      <rPr>
        <sz val="10"/>
        <rFont val="Arial"/>
        <family val="2"/>
      </rPr>
      <t xml:space="preserve"> au cours de l'année fiscale (numérateur)</t>
    </r>
  </si>
  <si>
    <r>
      <t xml:space="preserve">Nombre total </t>
    </r>
    <r>
      <rPr>
        <b/>
        <sz val="10"/>
        <rFont val="Arial"/>
        <family val="2"/>
      </rPr>
      <t>d'observations du statut des stocks</t>
    </r>
    <r>
      <rPr>
        <sz val="10"/>
        <rFont val="Arial"/>
        <family val="2"/>
      </rPr>
      <t xml:space="preserve"> au cours de l'année (dénominateur)</t>
    </r>
  </si>
  <si>
    <r>
      <t xml:space="preserve">Taux de rupture annuel au niveau central 
</t>
    </r>
    <r>
      <rPr>
        <b/>
        <sz val="10"/>
        <rFont val="Arial"/>
        <family val="2"/>
      </rPr>
      <t>Calcul automatique réalisé en divisant la valeur de la colonne H par celle de la colonne I</t>
    </r>
  </si>
  <si>
    <r>
      <t xml:space="preserve">Somme du nombre de </t>
    </r>
    <r>
      <rPr>
        <b/>
        <sz val="10"/>
        <rFont val="Arial"/>
        <family val="2"/>
      </rPr>
      <t>PPS en rupture</t>
    </r>
    <r>
      <rPr>
        <sz val="10"/>
        <rFont val="Arial"/>
        <family val="2"/>
      </rPr>
      <t xml:space="preserve"> après analyse de l'ensemble des rapports logistiques mensuels/trimestriels de l'année fiscale (numérateur)</t>
    </r>
  </si>
  <si>
    <r>
      <t xml:space="preserve">Somme du nombre total de </t>
    </r>
    <r>
      <rPr>
        <b/>
        <sz val="10"/>
        <rFont val="Arial"/>
        <family val="2"/>
      </rPr>
      <t>PPS ayant déclarés</t>
    </r>
    <r>
      <rPr>
        <sz val="10"/>
        <rFont val="Arial"/>
        <family val="2"/>
      </rPr>
      <t xml:space="preserve"> dans l'ensemble des rapports logistiques mensuels/trimestriels de l'année fiscale (dénominateur)</t>
    </r>
  </si>
  <si>
    <r>
      <t>Taux de rupture annuel au niveau des PPS</t>
    </r>
    <r>
      <rPr>
        <sz val="11"/>
        <rFont val="Arial"/>
        <family val="2"/>
      </rPr>
      <t xml:space="preserve">
</t>
    </r>
    <r>
      <rPr>
        <b/>
        <sz val="10"/>
        <rFont val="Arial"/>
        <family val="2"/>
      </rPr>
      <t>Calcul automatique réalisé en divisant la valeur de la colonne K par celle de la colonne L</t>
    </r>
  </si>
  <si>
    <t xml:space="preserve">Études logistiques/évaluations/entretiens avec le responsable des stocks de l'établissement </t>
  </si>
  <si>
    <t>Pilules contraceptives combinées</t>
  </si>
  <si>
    <t>Source des taux de rupture au niveau des points de prestation de services</t>
  </si>
  <si>
    <r>
      <t xml:space="preserve">Lévonorgestrel/éthinylestradiol 150/30 μg + Fe 75 mg </t>
    </r>
    <r>
      <rPr>
        <sz val="10"/>
        <rFont val="Arial"/>
        <family val="2"/>
      </rPr>
      <t>[Microgynon</t>
    </r>
    <r>
      <rPr>
        <sz val="12"/>
        <rFont val="Arial"/>
        <family val="2"/>
      </rPr>
      <t>]</t>
    </r>
  </si>
  <si>
    <r>
      <t>Lévonorgestrel/éthinylestradiol 150/30 μg</t>
    </r>
    <r>
      <rPr>
        <sz val="11"/>
        <rFont val="Arial"/>
        <family val="2"/>
      </rPr>
      <t xml:space="preserve"> </t>
    </r>
    <r>
      <rPr>
        <sz val="10"/>
        <rFont val="Arial"/>
        <family val="2"/>
      </rPr>
      <t>[Seasonale, Levora, Jolessa]</t>
    </r>
  </si>
  <si>
    <t>Système d'information en gestion logistique (SIGL)/ordres de réquisition/rapports logistiques de routine</t>
  </si>
  <si>
    <r>
      <t xml:space="preserve">Autres pilules combinées                                           
</t>
    </r>
    <r>
      <rPr>
        <i/>
        <sz val="10"/>
        <rFont val="Arial"/>
        <family val="2"/>
      </rPr>
      <t xml:space="preserve">(non inclus dans le calcul agrégé)         </t>
    </r>
    <r>
      <rPr>
        <i/>
        <sz val="12"/>
        <rFont val="Arial"/>
        <family val="2"/>
      </rPr>
      <t xml:space="preserve">                                               </t>
    </r>
    <r>
      <rPr>
        <sz val="12"/>
        <rFont val="Arial"/>
        <family val="2"/>
      </rPr>
      <t>Précisez :</t>
    </r>
  </si>
  <si>
    <r>
      <t>Pilules contraceptives progestatives (</t>
    </r>
    <r>
      <rPr>
        <sz val="10"/>
        <rFont val="Arial"/>
        <family val="2"/>
      </rPr>
      <t>lévonorgestrel 30 μg [Norgeston, Microlut])</t>
    </r>
  </si>
  <si>
    <t>Contraceptifs injectables</t>
  </si>
  <si>
    <r>
      <t xml:space="preserve">Acétate de médroxyprogestérone en dépôt 104 mg/0,65 mL - voie sous-cutanée </t>
    </r>
    <r>
      <rPr>
        <sz val="10"/>
        <rFont val="Arial"/>
        <family val="2"/>
      </rPr>
      <t>[Depo Sub-Q Provera, Sayana Press]</t>
    </r>
  </si>
  <si>
    <r>
      <t xml:space="preserve">Acétate de médroxyprogestérone en dépôt 150 mg - voie intramusculaire </t>
    </r>
    <r>
      <rPr>
        <sz val="10"/>
        <rFont val="Arial"/>
        <family val="2"/>
      </rPr>
      <t>[DepoProvera]</t>
    </r>
  </si>
  <si>
    <r>
      <t xml:space="preserve">Énanthate de noréthistérone </t>
    </r>
    <r>
      <rPr>
        <sz val="10"/>
        <rFont val="Arial"/>
        <family val="2"/>
      </rPr>
      <t>[Noristerat]</t>
    </r>
  </si>
  <si>
    <t xml:space="preserve">Implants contraceptifs </t>
  </si>
  <si>
    <r>
      <t>Lévonorgestrel 75 mg/bâtonnet, implant à 2 bâtonnets</t>
    </r>
    <r>
      <rPr>
        <sz val="10"/>
        <rFont val="Arial"/>
        <family val="2"/>
      </rPr>
      <t xml:space="preserve"> [Jadelle, Sino-Implant (II)/Levoplant]</t>
    </r>
  </si>
  <si>
    <r>
      <t xml:space="preserve">Étonogestrel 68 mg/bâtonnet, implant à 1 bâtonnet </t>
    </r>
    <r>
      <rPr>
        <sz val="10"/>
        <rFont val="Arial"/>
        <family val="2"/>
      </rPr>
      <t>[Implanon, Nexplanon]</t>
    </r>
  </si>
  <si>
    <r>
      <t>Dispositif intra-utérin (DIU) au cuivre (</t>
    </r>
    <r>
      <rPr>
        <sz val="10"/>
        <rFont val="Arial"/>
        <family val="2"/>
      </rPr>
      <t>par exemple, Optima Copper T)</t>
    </r>
  </si>
  <si>
    <r>
      <t>Dispositif intra-utérin (DIU) hormonal</t>
    </r>
    <r>
      <rPr>
        <sz val="10"/>
        <rFont val="Arial"/>
        <family val="2"/>
      </rPr>
      <t xml:space="preserve"> (par exemple, [Mirena], qui diffuse du lévonorgestrel</t>
    </r>
  </si>
  <si>
    <t xml:space="preserve">Pilules contraceptives d'urgence </t>
  </si>
  <si>
    <t>Lévonorgestrel 0,75 mg, 2 comprimés</t>
  </si>
  <si>
    <t>Lévonorgestrel 1,5 mg, 1 comprimé</t>
  </si>
  <si>
    <r>
      <t xml:space="preserve">Taux de rupture de stock total pour tous les produits 
</t>
    </r>
    <r>
      <rPr>
        <b/>
        <sz val="12"/>
        <rFont val="Arial"/>
        <family val="2"/>
      </rPr>
      <t xml:space="preserve">Le résultat est calculé automatiquement. </t>
    </r>
    <r>
      <rPr>
        <sz val="12"/>
        <rFont val="Arial"/>
        <family val="2"/>
      </rPr>
      <t xml:space="preserve"> (Somme des colonnes H et I divisée par la colonne H et somme des colonnes K et L divisée par la colonne L)</t>
    </r>
  </si>
  <si>
    <r>
      <t>Quels ont été les principaux facteurs de rupture de stock de contraceptifs dans le pays au cours de l’année précédente ?</t>
    </r>
    <r>
      <rPr>
        <i/>
        <sz val="12"/>
        <rFont val="Arial"/>
        <family val="2"/>
      </rPr>
      <t xml:space="preserve"> (Si des insuffisances dans la qualité des données ont contribué aux ruptures de stock signalées, veuillez également le préciser ici).</t>
    </r>
  </si>
  <si>
    <t>Perturbations dans les livraisons des produits du à la COVID-19 au plan international.</t>
  </si>
  <si>
    <t>Pour tous les produits proposés dans le pays où aucune donnée de rupture de stock n’a été fournie pour E2a ou E2b, veuillez expliciter:</t>
  </si>
  <si>
    <t>Norgeston, Seasonale, Levora, et Jolessa ne sont pas utilisés au Bénin.</t>
  </si>
  <si>
    <t xml:space="preserve">F. Qualité </t>
  </si>
  <si>
    <t>Les contraceptifs fabriqués localement ou importés doivent-ils tous être homologués par l'autorité nationale de réglementation pharmaceutique (ANRP) ?</t>
  </si>
  <si>
    <t>Documents de l'autorité nationale de réglementation pharmaceutique (ANRP)</t>
  </si>
  <si>
    <t>Les exigences d'homologation des médicaments (notamment des contraceptifs) sont-elles respectées à la lettre ?</t>
  </si>
  <si>
    <t>Si oui, existe-t-il des exceptions ?</t>
  </si>
  <si>
    <t>Expliquez les exceptions éventuelles.</t>
  </si>
  <si>
    <t>Autorisation spéciale d'importation en cas d'absence d'AMM</t>
  </si>
  <si>
    <t>Quel est le délai moyen d'homologation des produits contraceptifs ?</t>
  </si>
  <si>
    <t>De 6 mois à moins d'1 an</t>
  </si>
  <si>
    <t xml:space="preserve">L'ANRP participe-t-elle aux procédures collaboratives de présélection par l'OMS ? </t>
  </si>
  <si>
    <t>Les contraceptifs fabriqués localement ou importés doivent-ils être testés par le laboratoire national de contrôle de la qualité ?</t>
  </si>
  <si>
    <t>Le laboratoire national de contrôle de qualité qui aujourd'hui est devenu ANCQ (Agence Nationale de Control de Qualité) est dans le processus de la certification ISO 17025 et des Bonnes pratiques de Laboratoire OMS.</t>
  </si>
  <si>
    <t>Le laboratoire national de contrôle de la qualité bénéficie-t-il actuellement de la certification/de l'accréditation ISO 17025 et/ou est-il présélectionné par l'OMS ?</t>
  </si>
  <si>
    <r>
      <t xml:space="preserve">Au cours de l'année passée, dans quelle mesure les contraceptifs ont-ils été testés par le laboratoire national de contrôle de la qualité après leur expédition </t>
    </r>
    <r>
      <rPr>
        <i/>
        <sz val="12"/>
        <rFont val="Arial"/>
        <family val="2"/>
      </rPr>
      <t>hors préservatifs</t>
    </r>
    <r>
      <rPr>
        <sz val="12"/>
        <rFont val="Arial"/>
        <family val="2"/>
      </rPr>
      <t xml:space="preserve"> ? </t>
    </r>
  </si>
  <si>
    <t xml:space="preserve">Au cours de l'année passée, dans quelle mesure les préservatifs ont-ils été testés par le laboratoire national de contrôle de la qualité après leur expédition ? </t>
  </si>
  <si>
    <t>Au cours de l’année passée, l’autorité nationale de réglementation pharmaceutique (ANRP) a-t-elle réalisé une surveillance sur le terrain pour identifier des contraceptifs de qualité inférieure et falsifiés afin de protéger le public de produits inefficaces et/ou dangereux ?</t>
  </si>
  <si>
    <t>Si oui, dans quelle mesure des actions réglementaires ont-elles été prises après cette surveillance ?</t>
  </si>
  <si>
    <t xml:space="preserve">G. Secteur privé </t>
  </si>
  <si>
    <t xml:space="preserve">D'après le ministère de la Santé, combien de grossistes sont homologués dans le pays (pour la distribution de produits de planification familiale) ?   </t>
  </si>
  <si>
    <t>Plus de 3</t>
  </si>
  <si>
    <t>Documents de l'ANRP</t>
  </si>
  <si>
    <t>Les grossistes doivent-ils communiquer leurs ventes et prestations de services au gouvernement ?</t>
  </si>
  <si>
    <t>Si oui, au cours de l'année passée, quelle proportion a communiqué au gouvernement ses ventes et prestations de services ?</t>
  </si>
  <si>
    <t>Le ministère de la Santé utilise-t-il les données de sources tierces (IQVIA, Nielson, Kantar ou cabinets d'études de marché locaux) pour orienter sa planification ?</t>
  </si>
  <si>
    <t>Si oui, comment ces données sont-elles utilisées (compréhension des prix des produits, planification stratégique, allocation de ressources, distribution, etc.) ?</t>
  </si>
  <si>
    <t>planification stratégique</t>
  </si>
  <si>
    <t xml:space="preserve">Si non, souhaiterait-il pouvoir le faire ? </t>
  </si>
  <si>
    <r>
      <t xml:space="preserve">La mission du Conseil international d’harmonisation des exigences techniques pour l’enregistrement des médicaments à usage humain (ICH) est de garantir que des médicaments sûrs, efficaces et de haute qualité sont développés, enregistrés et maintenus de la manière la plus efficace possible en termes de ressources, tout en respectant des normes élevées. Les autorités nationales de réglementation des médicaments qui sont membres, observateurs ou associés de l’ICH sont considérées comme des </t>
    </r>
    <r>
      <rPr>
        <b/>
        <u/>
        <sz val="12"/>
        <rFont val="Arial"/>
        <family val="2"/>
      </rPr>
      <t>autorités de réglementation affiliées</t>
    </r>
    <r>
      <rPr>
        <sz val="12"/>
        <rFont val="Arial"/>
        <family val="2"/>
      </rPr>
      <t>, notamment : les États membres de l’Union européenne, le Royaume-Uni, les États-Unis, le Canada et le Japon.</t>
    </r>
  </si>
  <si>
    <t>Pour chacun des moyens de contraception suivants, répondez aux questions ci-dessous :
i. Existe-t-il des produits présélectionnés par l'OMS ou approuvés par une autorité de réglementation affiliée (SRA) dont la distribution est homologuée dans le pays ? (Utilisez la liste déroulante pour indiquer s'il existe des produits présélectionnés par l'OMS, approuvés par une autorité de réglementation affiliée (SRA), des produits présélectionnés et approuvés, des produits ni présélectionnés ni approuvés ou si vous ne savez pas.)
ii. Combien de fabricants sont homologués dans le pays pour la distribution de produits contraceptifs présélectionnés par l'OMS ou approuvés par une SRA ? (Choisissez 0, 1, 2-3, plus de 3 ou Je ne sais pas dans la liste déroulante.)
iii. S'il existe des produits contraceptifs présélectionnés par l'OMS et/ou approuvés par une SRA, donnez quelques exemples de marques et formulations.
iv. Combien de fabricants nationaux fabriquent localement des produits pour chacun des moyens de contraception suivants ?</t>
  </si>
  <si>
    <r>
      <t xml:space="preserve">Pilules contraceptives combinées 
</t>
    </r>
    <r>
      <rPr>
        <i/>
        <sz val="10"/>
        <rFont val="Arial"/>
        <family val="2"/>
      </rPr>
      <t>(par exemple, lévonorgestrel/éthynylestradiol 150/30 μg + Fe 75 mg, lévonorgestrel/éthinylestradiol 150/30 μg [Microgynon, Seasonale, Levora, Jolessa], drospirénone/éthinylestradiol 3 mg/20μg [Yaz], acétate de noréthistérone/éthinylestradiol [Loestrin, Junel])</t>
    </r>
  </si>
  <si>
    <t>Existe-t-il des produits présélectionnés par l'OMS ou approuvés par une SRA dont la distribution est homologuée dans le pays ?</t>
  </si>
  <si>
    <t>Présélectionné par l'OMS</t>
  </si>
  <si>
    <t>Combien de fabricants sont homologués dans le pays pour la distribution de produits contraceptifs présélectionnés par l'OMS ou approuvés par une SRA ?</t>
  </si>
  <si>
    <t xml:space="preserve">Exemples de marques et formulations présélectionnées par l'OMS et/ou approuvées par une SRA </t>
  </si>
  <si>
    <t>Marque(s)</t>
  </si>
  <si>
    <t>S’il est nécessaire de mentionner plusieurs marques et formulations, veuillez séparer ces marques et leurs formulations correspondantes par une virgule dans les espaces vides disponibles.</t>
  </si>
  <si>
    <t>Microgynon</t>
  </si>
  <si>
    <t>Combien de fabricants nationaux produisent localement des pilules combinées ?</t>
  </si>
  <si>
    <r>
      <t xml:space="preserve">Pilules contraceptives progestatives 
</t>
    </r>
    <r>
      <rPr>
        <i/>
        <sz val="10"/>
        <rFont val="Arial"/>
        <family val="2"/>
      </rPr>
      <t>(par exemple, lévonorgestrel 30 μg [Norgeston, Microlut], noréthistérone 35 mg [Micronor, Camila, Errin], désogestrel 75 μg [Cerazette, Aizea], diacétate d'étynodiol [Femulen])</t>
    </r>
  </si>
  <si>
    <t>Microlut</t>
  </si>
  <si>
    <t>Combien de fabricants nationaux produisent localement des pilules progestatives ?</t>
  </si>
  <si>
    <r>
      <t xml:space="preserve">Contraceptifs injectables 
</t>
    </r>
    <r>
      <rPr>
        <i/>
        <sz val="10"/>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</si>
  <si>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t>Depo-Provera, Noristerat</t>
  </si>
  <si>
    <t>Combien de fabricants nationaux produisent localement des contraceptifs injectables ?</t>
  </si>
  <si>
    <r>
      <t xml:space="preserve">Implants contraceptifs 
</t>
    </r>
    <r>
      <rPr>
        <i/>
        <sz val="10"/>
        <rFont val="Arial"/>
        <family val="2"/>
      </rPr>
      <t>(par exemple, lévonorgestrel 75 mg [Jadelle, Sino-Implant (II)/Levoplant], étonogestrel 68 mg [Implanon, Nexplanon])</t>
    </r>
  </si>
  <si>
    <t>2 à 3</t>
  </si>
  <si>
    <t>Jadelle, Implanon NXT</t>
  </si>
  <si>
    <t>Combien de fabricants nationaux produisent localement des implants injectables ?</t>
  </si>
  <si>
    <r>
      <t xml:space="preserve">Dispositif intra-utérin (DIU) 
</t>
    </r>
    <r>
      <rPr>
        <i/>
        <sz val="10"/>
        <rFont val="Arial"/>
        <family val="2"/>
      </rPr>
      <t>(par exemple, DIU au cuivre [Optima Copper T] ou DIU diffusant du lévonorgestrel [Mirena])</t>
    </r>
  </si>
  <si>
    <t xml:space="preserve">Dispositif intra-utérin (DIU) </t>
  </si>
  <si>
    <t>No logo, Prudence plus, Manix, Domino, Kiss</t>
  </si>
  <si>
    <t>Combien de fabricants nationaux produisent localement des préservatifs masculins ?</t>
  </si>
  <si>
    <t>Femidon</t>
  </si>
  <si>
    <t>Combien de fabricants nationaux produisent localement des préservatifs féminins ?</t>
  </si>
  <si>
    <r>
      <t xml:space="preserve">Pilules contraceptives d'urgence 
</t>
    </r>
    <r>
      <rPr>
        <i/>
        <sz val="10"/>
        <rFont val="Arial"/>
        <family val="2"/>
      </rPr>
      <t>(par exemple, lévonorgestrel 0,75 mg, lévonorgestrel 1,5 mg) [Postinor]</t>
    </r>
    <r>
      <rPr>
        <sz val="12"/>
        <rFont val="Arial"/>
        <family val="2"/>
      </rPr>
      <t>)</t>
    </r>
  </si>
  <si>
    <t>Norlevo</t>
  </si>
  <si>
    <t>Combien de fabricants nationaux produisent localement des pilules d'urgence ?</t>
  </si>
  <si>
    <t>Existe-t-il des joint ventures entre des laboratoires pharmaceutiques internationaux et des fabricants locaux de contraceptifs ?</t>
  </si>
  <si>
    <t>Si oui, décrivez-les :</t>
  </si>
  <si>
    <r>
      <t xml:space="preserve">Des partenariats public/privé ont-ils été établis ou négociés au cours des deux dernières années dans l'optique d'étendre les prestations de services de santé proposées par le secteur privé, notamment en matière de produits et services de planification familiale ? 
</t>
    </r>
    <r>
      <rPr>
        <sz val="10"/>
        <rFont val="Arial"/>
        <family val="2"/>
      </rPr>
      <t>(Exemple : sous-traitance de services de planification familiale à des prestataires privés par le gouvernement, développement d'un programme dans le cadre duquel le gouvernement distribue des bons pouvant être utilisés pour des services de planification familiale assurés par des prestataires privés, études public-privé sur de nouvelles technologies contraceptives ou mécanismes de prestation de service)</t>
    </r>
  </si>
  <si>
    <t>Association Béninoise pour le Marketing Social (ABMS) avec des ONG locales
Secteur public avec des ONG sous financements UNFPA</t>
  </si>
  <si>
    <t>Entretiens avec des informateurs clés (fonctionnaires du programme de planification familiale/santé reproductive du ministère de la Santé)</t>
  </si>
  <si>
    <t xml:space="preserve">Si oui, répertoriez-les et décrivez-les. </t>
  </si>
  <si>
    <t xml:space="preserve">Graphed ONG et Wildaf, OSV
ABMS avec des ONG locales
Secteur public avec des ONG sous financements UNFPA
</t>
  </si>
  <si>
    <t>Le gouvernement a-t-il élaboré ou commencé à élaborer un plan d'engagement du secteur privé pour la planification familiale ou la santé reproductive ou intégrant un composant de planification familiale ou de santé reproductive ?</t>
  </si>
  <si>
    <t>Oui (plan PSE avec composant FP/RH)</t>
  </si>
  <si>
    <t>Si le gouvernement a élaboré un plan d’engagement du secteur privé (ESP) avec une composante pour la planification familiale ou la santé reproductive, dans quelle mesure a-t-il mis en œuvre certains aspects de ce plan d'engagement?</t>
  </si>
  <si>
    <t>Certaines actions sont mises en œuvre</t>
  </si>
  <si>
    <t>Notez tout commentaire général ayant trait aux difficultés et/ou réussites de la sécurité contraceptive dans votre pays.</t>
  </si>
  <si>
    <t>H. Impact de la pandémie de COVID-19</t>
  </si>
  <si>
    <t xml:space="preserve">Existe-t-il un plan de préparation aux urgences en cas de pandémie (qui inclut l’impact sur la planification familiale) ? </t>
  </si>
  <si>
    <r>
      <t xml:space="preserve">Si oui, quelles sont les politiques en place pour réduire les conséquences de la pandémie sur la planification familiale ? </t>
    </r>
    <r>
      <rPr>
        <i/>
        <sz val="11"/>
        <rFont val="Arial"/>
        <family val="2"/>
      </rPr>
      <t>(par ex., délivrance pour plusieurs mois, passage à des méthodes à long terme, etc.)</t>
    </r>
  </si>
  <si>
    <t>Existe-t-il un plan de préparation aux situations d'urgence pour d'autres types de situations d'urgence (qui pourraient avoir un impact sur la planification familiale)</t>
  </si>
  <si>
    <t>Plan d'urgence pour les déplacements de populations en cas d'inondation ou de catastrophes naturelles.</t>
  </si>
  <si>
    <r>
      <t>a. Les fournitures de PF/SR sont-elles prépositionnées en cas d'urgence ?</t>
    </r>
    <r>
      <rPr>
        <i/>
        <sz val="12"/>
        <rFont val="Arial"/>
        <family val="2"/>
      </rPr>
      <t xml:space="preserve"> (Le pré-positionnement est un élément de la préparation aux situations d'urgence dans lequel les fournitures sont conservées plus près ou plus facilement accessibles de l'endroit où une crise peut se produire afin de permettre une livraison plus rapide des fournitures lorsque la crise se produit).</t>
    </r>
  </si>
  <si>
    <r>
      <t xml:space="preserve">Dans quelle mesure la pandémie de COVID-19 a-t-elle affecté la fréquence à laquelle les réunions du comité de sécurité contraceptive (SC) ont eu lieu lors </t>
    </r>
    <r>
      <rPr>
        <u/>
        <sz val="12"/>
        <rFont val="Arial"/>
        <family val="2"/>
      </rPr>
      <t>de la dernière année fiscale</t>
    </r>
    <r>
      <rPr>
        <sz val="12"/>
        <rFont val="Arial"/>
        <family val="2"/>
      </rPr>
      <t xml:space="preserve"> ? </t>
    </r>
    <r>
      <rPr>
        <i/>
        <sz val="12"/>
        <rFont val="Arial"/>
        <family val="2"/>
      </rPr>
      <t xml:space="preserve">(Veuillez sélectionner une option dans le menu déroulant.) </t>
    </r>
  </si>
  <si>
    <t>Aucun impact</t>
  </si>
  <si>
    <r>
      <t xml:space="preserve">Dans quelle mesure la pandémie de COVID-19 a-t-elle affecté </t>
    </r>
    <r>
      <rPr>
        <b/>
        <sz val="12"/>
        <rFont val="Arial"/>
        <family val="2"/>
      </rPr>
      <t>la ligne budgétaire</t>
    </r>
    <r>
      <rPr>
        <sz val="12"/>
        <rFont val="Arial"/>
        <family val="2"/>
      </rPr>
      <t xml:space="preserve"> approuvée pour les contraceptifs pour l'année fiscale en cours ?  
</t>
    </r>
    <r>
      <rPr>
        <i/>
        <sz val="10"/>
        <rFont val="Arial"/>
        <family val="2"/>
      </rPr>
      <t>(Choisissez une réponse dans la liste déroulante)</t>
    </r>
  </si>
  <si>
    <t>Aucune partie du budget n'a été transférée (c'est-à-dire aucun impact)</t>
  </si>
  <si>
    <r>
      <t xml:space="preserve">Dans quelle mesure la pandémie de COVID-19 a-t-elle affecté </t>
    </r>
    <r>
      <rPr>
        <b/>
        <sz val="12"/>
        <rFont val="Arial"/>
        <family val="2"/>
      </rPr>
      <t>le montant des dépenses gouvernementales</t>
    </r>
    <r>
      <rPr>
        <sz val="12"/>
        <rFont val="Arial"/>
        <family val="2"/>
      </rPr>
      <t xml:space="preserve"> pour les contraceptifs au cours de l'année complète la plus récente ?
</t>
    </r>
    <r>
      <rPr>
        <i/>
        <sz val="10"/>
        <rFont val="Arial"/>
        <family val="2"/>
      </rPr>
      <t>(Choisissez une réponse dans la liste déroulante)</t>
    </r>
  </si>
  <si>
    <r>
      <t>En quoi les pratiques opérationnelles mises en place en raison de la COVID-19 ont-elles changé depuis la dernière enquête (c.-à-d. 2020-2021) ?</t>
    </r>
    <r>
      <rPr>
        <i/>
        <sz val="12"/>
        <rFont val="Arial"/>
        <family val="2"/>
      </rPr>
      <t xml:space="preserve"> (Remarque : les pratiques opérationnelles répertoriées ont été renseignées à partir des réponses à la dernière enquête.) Pour chaque rangée, lorsque plusieurs réponses s’appliquent, veuillez en sélectionner une dans le menu déroulant et mentionner toutes les autres dans la zone réservée aux commentaires.</t>
    </r>
  </si>
  <si>
    <t>Les cliniques PF et les campagnes sont offertes gratuitement</t>
  </si>
  <si>
    <t>Réduction</t>
  </si>
  <si>
    <r>
      <rPr>
        <b/>
        <sz val="20"/>
        <color theme="0"/>
        <rFont val="Calibri"/>
        <family val="2"/>
        <scheme val="minor"/>
      </rPr>
      <t>Merci d'avoir participé à l'enquête !</t>
    </r>
  </si>
  <si>
    <t xml:space="preserve">Botswana </t>
  </si>
  <si>
    <t>Previously there was a separate TWG on Sexual and Reproductive Health, which has since been incorporated into the ARV Drug Quantification one which oversees the entire quantification of health commodities including FP commodities.</t>
  </si>
  <si>
    <t>interviews with committee members</t>
  </si>
  <si>
    <t xml:space="preserve">ARV DRUG and FP COMMODITIES QUANTIFICATION AND FORECASTING TWGTBA INTEGRATED DRUG QUANTIFICATION AND FORECASTING </t>
  </si>
  <si>
    <t>BOFWA,TEBELOPELE</t>
  </si>
  <si>
    <t>BUMMI,B-TECH</t>
  </si>
  <si>
    <t>UNFPA,WHO,ACHAP</t>
  </si>
  <si>
    <t>SRH DEPARTMENT</t>
  </si>
  <si>
    <t>LOGISTICS MANAGEMENT UNIT</t>
  </si>
  <si>
    <t>BOFWA</t>
  </si>
  <si>
    <t>Prior to the previous one being incorporated into the ARV Drug Quantification one, it made recommendations to have the FP strategy, which has since been finalized and awaiting to be printed. Therefore, the TORs for the ARV Drug Quantification TWG are in the draft stage and have been shared with various stakeholders for further review before finalization and adoption.</t>
  </si>
  <si>
    <t>April</t>
  </si>
  <si>
    <t>March</t>
  </si>
  <si>
    <t>government forecasting records</t>
  </si>
  <si>
    <t>Government-Central, UNFPA and other donors</t>
  </si>
  <si>
    <t xml:space="preserve">supply plans (e.g. Contraceptive Procurement Tables) for forecasted contraceptives </t>
  </si>
  <si>
    <t>No specific budget line only uses the Drugs budget line</t>
  </si>
  <si>
    <t>interviews with gov't officials in charge of financing</t>
  </si>
  <si>
    <t>But as part of the consolidated budget</t>
  </si>
  <si>
    <t>04/22-03/23</t>
  </si>
  <si>
    <t>CMS PROCUREMENT</t>
  </si>
  <si>
    <t>Government is the sole funder of contraceptives in the country</t>
  </si>
  <si>
    <t>government financial reports</t>
  </si>
  <si>
    <t>Purchase orders or contracts</t>
  </si>
  <si>
    <t>Purchase/P.O. date</t>
  </si>
  <si>
    <t>Condoms, ECP and Depo injection</t>
  </si>
  <si>
    <t>04/22-3/23</t>
  </si>
  <si>
    <t>Injectables funded by UNFPA co-financing agreement. It was delivered on the 14th September 2022 from UNFPA to CMS.</t>
  </si>
  <si>
    <t>Although it is on a consolidated budget for drugs.</t>
  </si>
  <si>
    <t>The allocations are as per the amount spent since the government does not have a separate budget line</t>
  </si>
  <si>
    <t>Gets the commodity from CMS and normally gets a 3-month supply for BOFWA Centres</t>
  </si>
  <si>
    <t>The commodity was procured by UNFPA and was not included in the annual forecast for the 2022/2023 period.</t>
  </si>
  <si>
    <t>DEPO was procured by UNFPA</t>
  </si>
  <si>
    <t>Only male condoms were procured. Female condoms were not procured because of low or no consumption in the country.</t>
  </si>
  <si>
    <r>
      <rPr>
        <b/>
        <sz val="12"/>
        <rFont val="Arial"/>
        <family val="2"/>
      </rPr>
      <t xml:space="preserve">Emergency contraceptive pills </t>
    </r>
    <r>
      <rPr>
        <sz val="10"/>
        <rFont val="Arial"/>
        <family val="2"/>
      </rPr>
      <t>(for example, levonorgestrel 0.75mg, levonorgestrel 1.5mg) [Postinor]</t>
    </r>
  </si>
  <si>
    <r>
      <rPr>
        <b/>
        <sz val="12"/>
        <rFont val="Arial"/>
        <family val="2"/>
      </rPr>
      <t xml:space="preserve">Contraceptive patches </t>
    </r>
    <r>
      <rPr>
        <sz val="10"/>
        <rFont val="Arial"/>
        <family val="2"/>
      </rPr>
      <t>(for example, norelgestromin/ethinyl estradiol 150/35mcg [Xulane, Evra])</t>
    </r>
  </si>
  <si>
    <t>Have never been procured in the country</t>
  </si>
  <si>
    <t>No other methods</t>
  </si>
  <si>
    <r>
      <t xml:space="preserve">Botswana National Family Planning Strategy
</t>
    </r>
    <r>
      <rPr>
        <b/>
        <sz val="12"/>
        <rFont val="Arial"/>
        <family val="2"/>
      </rPr>
      <t>Goal:</t>
    </r>
    <r>
      <rPr>
        <sz val="12"/>
        <rFont val="Arial"/>
        <family val="2"/>
      </rPr>
      <t xml:space="preserve"> Accelerate delivery of universal access to client centered, rights-based family planning as part of efforts to achieve universal access to sexual and reproductive health and reproductive rights.
</t>
    </r>
    <r>
      <rPr>
        <b/>
        <sz val="12"/>
        <rFont val="Arial"/>
        <family val="2"/>
      </rPr>
      <t>Objectives and Targets:</t>
    </r>
    <r>
      <rPr>
        <sz val="12"/>
        <rFont val="Arial"/>
        <family val="2"/>
      </rPr>
      <t xml:space="preserve"> The following objectives represent strategic priorities as well as key priority areas for the Botswana Family planning program based on the findings of the FP study of 2018 and the findings of the Botswana Demographic and Health survey 2017. The priorities reflect issues or interventions that must be addressed to reach the country goals.
1. Increase access and utilization of integrated Family planning services for all by 2025
2. Strengthen national FP coordination, monitoring and evaluation mechanisms by 2025;
3. Increase the proportion of the national health budget that is allocated to FP program from 0% in 2019/20 to 0.5% by 2025;
4. Maintain stock out levels of FP commodities below 10% between 2020 and 2025.</t>
    </r>
  </si>
  <si>
    <t>interviews with family planning or reproductive health program managers</t>
  </si>
  <si>
    <t>Botswana National Family Planning Strategy 2020- 2025</t>
  </si>
  <si>
    <t>The strategy has been finalized, although the printing services procurement has been taking long, there are activities from it that are being implemented to facilitate access and security to contraceptives in the countries. These include, among others, conducting capacity building of health care providers on FP services, service provision, demand creation, as well as participating in forecasting exercises that inform the Central Medical Stores' procurement decisions and ensure commodity availability at both the central and service delivery point levels.</t>
  </si>
  <si>
    <t>2020-2025</t>
  </si>
  <si>
    <t>gov't policy documents and project records</t>
  </si>
  <si>
    <t>recorded agreements among MoH, donor agencies, public/private sector providers</t>
  </si>
  <si>
    <t xml:space="preserve">1) Essential Health Package, Botswana Family Planning Procedure Manual;
2) National Strategic Framework III;
3) The National Development Plan;
All these policies open up service provision in both the public and private sectors, as long as they are provided by competent personnel.       </t>
  </si>
  <si>
    <t>Only the trained ones</t>
  </si>
  <si>
    <t>Auxiliary Nurse Midwife</t>
  </si>
  <si>
    <t>Phased Out</t>
  </si>
  <si>
    <t>Key informant interviews with NGOs</t>
  </si>
  <si>
    <t xml:space="preserve">Adolescent Sexual and Reproductive Health Implementation Strategy (2019-2023), Reproductive Maternal Newborn Child and Adolescent Health and Nutrition Strategy (2018-2022), Sexual Reproductive Health Service Standards Policy (needs to be reviewed) </t>
  </si>
  <si>
    <t>Key informant interviews with NGO representatives</t>
  </si>
  <si>
    <t xml:space="preserve">Demand creation activities to improve access at District levels, Stakeholders collaboration within the districts, use of gate-keepers such as traditional leaders, Pastors etc. </t>
  </si>
  <si>
    <t>Social Support Groups, Advocacy groups and gate-keepers</t>
  </si>
  <si>
    <t>Advocacy groups and gate-keepers</t>
  </si>
  <si>
    <t>Human rights activists</t>
  </si>
  <si>
    <t>interviews with FP/RH program managers and/or providers</t>
  </si>
  <si>
    <t>Culturally issues of sex are not discussed between parents and children at the family level, and youth end up fearing to come up for effective access to contraceptives. There is also lack of access to contraceptives within schools.</t>
  </si>
  <si>
    <t xml:space="preserve">Lack of male involvement </t>
  </si>
  <si>
    <t>Lack of knowledge on family planning and contraceptives, lack of service providers, poor parent-child sex communication</t>
  </si>
  <si>
    <t>Poor accessibility to services due to various reasons, for example when looking at the mentally challenged</t>
  </si>
  <si>
    <t>key informant interviews with MOH department of family planning/reproductive health</t>
  </si>
  <si>
    <t>key informant interviews with personnel from the procurement/logistics unit</t>
  </si>
  <si>
    <t xml:space="preserve">Botswana Essential Medicines List </t>
  </si>
  <si>
    <t>key informant interview with MOH family planning/reproductive health (RH) program manager</t>
  </si>
  <si>
    <t>Yes: Some social marketing</t>
  </si>
  <si>
    <t>Social Marketing: MoH Facebook pages, Mass media: Tsabotsogo TV show</t>
  </si>
  <si>
    <t>Yes: Some mobile phone outreach/education</t>
  </si>
  <si>
    <t>Implants have around 5% trained health providers; IUCDs have around 1% trained providers</t>
  </si>
  <si>
    <r>
      <t xml:space="preserve">Has the country made a commitment to the new </t>
    </r>
    <r>
      <rPr>
        <b/>
        <sz val="12"/>
        <rFont val="Arial"/>
        <family val="2"/>
      </rPr>
      <t>FP2030</t>
    </r>
    <r>
      <rPr>
        <sz val="12"/>
        <rFont val="Arial"/>
        <family val="2"/>
      </rPr>
      <t xml:space="preserve"> partnership, "A Collective Vision for Family Planning Post-2020"?</t>
    </r>
  </si>
  <si>
    <t>The country is on the process and aim to have committed by the end of this year.</t>
  </si>
  <si>
    <t>Key informant interview with MOH</t>
  </si>
  <si>
    <r>
      <t xml:space="preserve">If not, does the country anticipate making an </t>
    </r>
    <r>
      <rPr>
        <b/>
        <sz val="12"/>
        <rFont val="Arial"/>
        <family val="2"/>
      </rPr>
      <t>FP2030</t>
    </r>
    <r>
      <rPr>
        <sz val="12"/>
        <rFont val="Arial"/>
        <family val="2"/>
      </rPr>
      <t xml:space="preserve"> commitment?</t>
    </r>
  </si>
  <si>
    <t>There is a taskforce that has been working on the areas of commitment and the commitment is planned before the end of 2023.</t>
  </si>
  <si>
    <t>key informant interview with MOH</t>
  </si>
  <si>
    <t>key informant interview with MOH/supply chain organization</t>
  </si>
  <si>
    <t>Yes: Some public sector facilities included</t>
  </si>
  <si>
    <t>SDPs submit LMIS on Excel to Central Medical Store where they will be uploaded on Supply Chain Dashboard for aggregation and visualization which informs decision making such as in redistribution of health commodities among others.</t>
  </si>
  <si>
    <t>Stock availability has been boasted by a donation from UNFPA</t>
  </si>
  <si>
    <t>The central medical stores has been faced with challenges to source this commodity following its stockout at central level- although it remained available at service delivery points from previous donations. However, recently there has been a supplier who registered with BOMRA to start providing the commodity locally, although it is manufactured outside, and constant availability of this commodity is anticipated.</t>
  </si>
  <si>
    <t>Not easy to source it</t>
  </si>
  <si>
    <t>Late deliveries to CMS</t>
  </si>
  <si>
    <t>The commodity not being procured because of low consumption.</t>
  </si>
  <si>
    <t>The commodity was introduced recently with a donation and the consumption was not yet established when it went out of stock, and ever since it has been out of stock. However, an order has been done and delivery of this commodity is expected by the end of January 2024.</t>
  </si>
  <si>
    <t>Delayed shipments and not easy to source implants (Jadelle)</t>
  </si>
  <si>
    <t>When the product is desperately needed in the country or there is no alternative commodity, then a waiver can be given provided all waiver requirements are met.</t>
  </si>
  <si>
    <t>Not applicable (no field surveillance conducted)</t>
  </si>
  <si>
    <t>Key informant interviews with MOH FP/RH or social marketing program officials</t>
  </si>
  <si>
    <r>
      <t xml:space="preserve">The International Council for Harmonization of Technical Requirements for Pharmaceuticals for Human Use (ICH) aims to ensure that safe, effective and high quality medicines are developed, registered, and maintained in the most resource efficient manner whilst meeting high standards. The national drug regulatory authorities which are members, observers, or associates of the ICH are considered as </t>
    </r>
    <r>
      <rPr>
        <b/>
        <u/>
        <sz val="12"/>
        <rFont val="Arial"/>
        <family val="2"/>
      </rPr>
      <t>Stringent Regulatory Authorities (SRA)</t>
    </r>
    <r>
      <rPr>
        <sz val="12"/>
        <rFont val="Arial"/>
        <family val="2"/>
      </rPr>
      <t>, including: European Union member states, the United Kingdom, the United States, Canada, and Japan.</t>
    </r>
  </si>
  <si>
    <t>Ethinylestradiol/Levonorgestrel + Ferrous Fumarate</t>
  </si>
  <si>
    <t>Pronta</t>
  </si>
  <si>
    <t xml:space="preserve">Levonorgestrel </t>
  </si>
  <si>
    <t xml:space="preserve"> DepoProvera</t>
  </si>
  <si>
    <t>Depot Medroxyprogesterone Acetate 150 mg Intramuscular</t>
  </si>
  <si>
    <t>Norelgestron and Ethinyl Estradiol</t>
  </si>
  <si>
    <t>Mirena</t>
  </si>
  <si>
    <t>Levonorgestrel 1.5mg (REVOKED)</t>
  </si>
  <si>
    <t>However, the SRH Division is considering developing the PSE plan</t>
  </si>
  <si>
    <t>Not applicable (no PSE in place or without FP/RH)</t>
  </si>
  <si>
    <t>Implemented tele-health services including starting a call center specifically for SRH</t>
  </si>
  <si>
    <t>Integrated</t>
  </si>
  <si>
    <t>Operated Mobile Family Planning Clinics</t>
  </si>
  <si>
    <t>Pays :</t>
  </si>
  <si>
    <t xml:space="preserve">Burkina Faso </t>
  </si>
  <si>
    <t>(Sélectionnez un pays dans la liste déroulante.)</t>
  </si>
  <si>
    <r>
      <t xml:space="preserve">Un comité national travaille-t-il sur la sécurité contraceptive ? 
</t>
    </r>
    <r>
      <rPr>
        <sz val="10"/>
        <color theme="1"/>
        <rFont val="Arial"/>
        <family val="2"/>
      </rPr>
      <t>Les comités peuvent aller des comités consultatifs aux comités responsables de la prise de décision en matière de gestion de l’approvisionnement ou d’autres politiques. Il n’est pas nécessaire qu’ils aient un statut juridique ou administratif officiel pour être considérés comme un comité dans le cadre de cette enquête. Aussi, le mandat de ce comité doit mentionner au moins un aspect de la sécurité contraceptive, même si ce terme n'est pas utilisé en tant que tel. Exemples : Planification familiale, Santé reproductive, Mortalité maternelle, Comité des médicaments essentiels, etc.</t>
    </r>
  </si>
  <si>
    <t>Le comité créé en 2011 fonctionne toujours. Les membres se réunissent de façon statutaire 2 fois par an et en cas de besoin.</t>
  </si>
  <si>
    <t>Mandat/documents légaux de création du comité et de son appartenance</t>
  </si>
  <si>
    <t>Arrêtés ministériels</t>
  </si>
  <si>
    <t>•	Comité de pilotage de la mise en œuvre du plan stratégique de sécurisation des produits de santé de la reproduction,
•	Comité national de pilotage du processus d’élaboration et de suivi du plan national d’accélération de la planification familiale,
•	Comités techniques de coordination de la gestion des intrants des programmes de santé prioritaires,
•	Commission nationale de coordination des approvisionnements des intrants des programmes de santé prioritaires.</t>
  </si>
  <si>
    <r>
      <t>Marketing social</t>
    </r>
    <r>
      <rPr>
        <sz val="11"/>
        <color theme="1"/>
        <rFont val="Arial"/>
        <family val="2"/>
      </rPr>
      <t xml:space="preserve"> (</t>
    </r>
    <r>
      <rPr>
        <i/>
        <sz val="11"/>
        <color theme="1"/>
        <rFont val="Arial"/>
        <family val="2"/>
      </rPr>
      <t>par exemple : PSI, DKT, SFH, etc.)</t>
    </r>
  </si>
  <si>
    <t>Programme de marketing social et de communication pour la santé (PROMACO)</t>
  </si>
  <si>
    <r>
      <t xml:space="preserve">ONG 
</t>
    </r>
    <r>
      <rPr>
        <i/>
        <sz val="10"/>
        <color theme="1"/>
        <rFont val="Arial"/>
        <family val="2"/>
      </rPr>
      <t>(par exemple, prestation de services, sensibilisation, organisations affiliées à Planned Parenthood, organisations affiliées à Marie Stops, organisations religieuses, etc.)</t>
    </r>
  </si>
  <si>
    <t>Association burkinabè pour le bien-être familial (ABBEF) ; Marie stopes international Burkina Faso (MSIBF) ; EQUIPOP (Equilibres et Populations) ; JHPIEGO ; Médecins du Monde (MdM) ; Pathfinder, RAJS</t>
  </si>
  <si>
    <r>
      <t>Secteur commercial</t>
    </r>
    <r>
      <rPr>
        <sz val="11"/>
        <color theme="1"/>
        <rFont val="Arial"/>
        <family val="2"/>
      </rPr>
      <t xml:space="preserve"> 
</t>
    </r>
    <r>
      <rPr>
        <i/>
        <sz val="10"/>
        <color theme="1"/>
        <rFont val="Arial"/>
        <family val="2"/>
      </rPr>
      <t>(par exemple, grossistes, distributeurs, associations de pharmaciens, fabricants, etc.</t>
    </r>
  </si>
  <si>
    <t>Association des grossistes pharmaceutiques du privé</t>
  </si>
  <si>
    <t xml:space="preserve">OOAS, USAID, BANQUE MONDIALE, </t>
  </si>
  <si>
    <t xml:space="preserve">UNFPA, OMS, UNICEF, </t>
  </si>
  <si>
    <r>
      <t xml:space="preserve">Ministère de la Santé 
</t>
    </r>
    <r>
      <rPr>
        <i/>
        <sz val="10"/>
        <color theme="1"/>
        <rFont val="Arial"/>
        <family val="2"/>
      </rPr>
      <t>(par exemple, services de logistique, santé reproductive, planification familiale, santé maternelle et infantile, service de gestion du VIH/SIDA, unités pharmaceutiques, service des finances du ministère, etc.)</t>
    </r>
  </si>
  <si>
    <t>Direction générale de l’accès aux produits de santé (DGAP) ;
Direction générale de la santé et de l’hygiène publique (DGSHP) ;
Direction générale de l’offre des soins (DGOS) ;
Direction générale des études et des statistiques sectorielles (DGESS) ;
Direction de gestion des finances (DGF) ;
Direction de la santé de la famille DSF (service logistique, bureau planification familiale, bureau maternité à moindre risque, bureau prévention de la transmission mère enfant du VIH, service suivi évaluation)
Direction de la gestion de la chaine d’approvisionnement en produits de santé (DCAPS) ;
Direction de la protection et de l’éducation pour la santé (DPES) ;
Institut de recherche en sciences de la santé (IRSS) ;
Secrétariat permanent de lutte contre le sida et les infections sexuellement transmissibles (SP CNLS/IST)</t>
  </si>
  <si>
    <t>Centrale d'achat des médicaments essentiels génériques et des consommables médicaux</t>
  </si>
  <si>
    <t>Ministère de la Planification</t>
  </si>
  <si>
    <t>Ministère de l’économie, des finances et de la prospective ;
Ministère de l’administration territoriale, de la décentralisation et de la sécurité</t>
  </si>
  <si>
    <r>
      <t xml:space="preserve">Autre </t>
    </r>
    <r>
      <rPr>
        <i/>
        <sz val="10"/>
        <color theme="1"/>
        <rFont val="Arial"/>
        <family val="2"/>
      </rPr>
      <t>(par exemple : associations professionnelles, établissements d’enseignement, société civile)</t>
    </r>
  </si>
  <si>
    <t>Sociétés savantes: SOGOB, SOBUPED, ABSFM</t>
  </si>
  <si>
    <t>•	Approuver le plan d’approvisionnement issu des travaux des tableaux d’acquisition des produits contraceptifs et des produits vitaux de santé maternelles, néonatale et infantile ;
•	Assurer la coordination des activités liées à la gestion des produits de santé de la reproduction ; 
•	Suivre régulièrement Ia mise en œuvre des recommandations issues des rencontres y afférentes ;
•	Faire des suggestions en vue du renforcement des différentes interventions pour améliorer la sécurisation des produits de SR ;
•	Assurer le suivi des activités de plaidoyer en faveur de la sécurisation des produits de SR.</t>
  </si>
  <si>
    <t>Arrêté ministériel</t>
  </si>
  <si>
    <t>Mandat du comité</t>
  </si>
  <si>
    <t>Arrêté ministériel portant création, attribution et fonctionnement du comité</t>
  </si>
  <si>
    <r>
      <t xml:space="preserve">Quelle est la période de 12 mois complète la plus récente pour laquelle nous disposons </t>
    </r>
    <r>
      <rPr>
        <u/>
        <sz val="12"/>
        <color theme="1"/>
        <rFont val="Arial"/>
        <family val="2"/>
      </rPr>
      <t>à la fois</t>
    </r>
    <r>
      <rPr>
        <sz val="12"/>
        <color theme="1"/>
        <rFont val="Arial"/>
        <family val="2"/>
      </rPr>
      <t xml:space="preserve"> de </t>
    </r>
    <r>
      <rPr>
        <b/>
        <sz val="12"/>
        <color theme="1"/>
        <rFont val="Arial"/>
        <family val="2"/>
      </rPr>
      <t>données de prévision</t>
    </r>
    <r>
      <rPr>
        <sz val="12"/>
        <color theme="1"/>
        <rFont val="Arial"/>
        <family val="2"/>
      </rPr>
      <t xml:space="preserve"> et de </t>
    </r>
    <r>
      <rPr>
        <b/>
        <sz val="12"/>
        <color theme="1"/>
        <rFont val="Arial"/>
        <family val="2"/>
      </rPr>
      <t>données sur les dépenses</t>
    </r>
    <r>
      <rPr>
        <sz val="12"/>
        <color theme="1"/>
        <rFont val="Arial"/>
        <family val="2"/>
      </rPr>
      <t xml:space="preserve"> concernant les produits contraceptifs du secteur public (idéalement, l’exercice fiscal précédent du gouvernement du pays) ?
Cette période doit être la même que la période de 12 mois prise en compte pour les questions B2 à B17, ci-après appelée « année complète ». Expliquez les exceptions éventuelles dans la section réservée aux commentaires.</t>
    </r>
  </si>
  <si>
    <t>Ce montant ne tient pas compte du montant de l'USAID en 2022 destiné à l'achat des contraceptifs.</t>
  </si>
  <si>
    <t>Rapport d'activité, loi de finance 2022, plan d'approvisionnement, PV de réception</t>
  </si>
  <si>
    <t>loi de finance 2022</t>
  </si>
  <si>
    <r>
      <t xml:space="preserve">À combien se montaient les besoins estimés en contraceptifs du secteur public* (en dollars) pour la dernière année complète (celle indiquée ci-dessus en B1) ?
</t>
    </r>
    <r>
      <rPr>
        <sz val="11"/>
        <color theme="1"/>
        <rFont val="Arial"/>
        <family val="2"/>
      </rPr>
      <t>*En plus des besoins du secteur public, incluez les produits de planification familiale que le gouvernement fournit aux ONG et/ou aux organisations de marketing social.
Ces informations seront utilisées à des fins de comparaison avec les dépenses réelles plus loin dans cette section.</t>
    </r>
  </si>
  <si>
    <t>Rapport gouvernemental de prévision/quantification</t>
  </si>
  <si>
    <r>
      <t xml:space="preserve">Quantité de contraceptifs prévue (en B2), en couple-années de protection (CAP, "Couple Years of Protection") 
</t>
    </r>
    <r>
      <rPr>
        <i/>
        <sz val="10"/>
        <color theme="1"/>
        <rFont val="Arial"/>
        <family val="2"/>
      </rPr>
      <t>(Voir l’onglet Calculateur de CAP.)</t>
    </r>
  </si>
  <si>
    <r>
      <t xml:space="preserve">a. Quelle est la fréquence de mise à jour de la prévision ? </t>
    </r>
    <r>
      <rPr>
        <i/>
        <sz val="10"/>
        <color theme="1"/>
        <rFont val="Arial"/>
        <family val="2"/>
      </rPr>
      <t>(Choisissez une réponse dans la liste déroulante)</t>
    </r>
  </si>
  <si>
    <t>Deux fois par an</t>
  </si>
  <si>
    <t xml:space="preserve">Révision au cours des tableaux d'acquisition des contraceptifs </t>
  </si>
  <si>
    <r>
      <t xml:space="preserve">Le budget du gouvernement comporte-t-il un </t>
    </r>
    <r>
      <rPr>
        <b/>
        <sz val="12"/>
        <color theme="1"/>
        <rFont val="Arial"/>
        <family val="2"/>
      </rPr>
      <t>poste dédié</t>
    </r>
    <r>
      <rPr>
        <sz val="12"/>
        <color theme="1"/>
        <rFont val="Arial"/>
        <family val="2"/>
      </rPr>
      <t xml:space="preserve"> à l'achat de contraceptifs ?  
</t>
    </r>
    <r>
      <rPr>
        <sz val="10"/>
        <color theme="1"/>
        <rFont val="Arial"/>
        <family val="2"/>
      </rPr>
      <t>Choisissez une réponse dans la liste déroulante</t>
    </r>
    <r>
      <rPr>
        <sz val="12"/>
        <color theme="1"/>
        <rFont val="Arial"/>
        <family val="2"/>
      </rPr>
      <t>.</t>
    </r>
  </si>
  <si>
    <t>Une ligne budgétaire a été créée en 2008 destinée à l'achat des produits contraceptifs et régulièrement alimentée jusqu'à nos jours.</t>
  </si>
  <si>
    <t>Documents budgétaires gouvernementaux présentant les principales lignes</t>
  </si>
  <si>
    <t>Rapport des comptes financiers de l'Etat, Lois des finances</t>
  </si>
  <si>
    <r>
      <t xml:space="preserve">Veuillez répondre aux questions ci-dessous concernant les </t>
    </r>
    <r>
      <rPr>
        <b/>
        <u/>
        <sz val="12"/>
        <color theme="1"/>
        <rFont val="Arial"/>
        <family val="2"/>
      </rPr>
      <t>fonds gouvernementaux alloués</t>
    </r>
    <r>
      <rPr>
        <sz val="12"/>
        <color theme="1"/>
        <rFont val="Arial"/>
        <family val="2"/>
      </rPr>
      <t xml:space="preserve"> à l'achat de contraceptifs.
Ces fonds incluent tous les fonds alloués aux contraceptifs, </t>
    </r>
    <r>
      <rPr>
        <i/>
        <sz val="12"/>
        <color theme="1"/>
        <rFont val="Arial"/>
        <family val="2"/>
      </rPr>
      <t>qu'ils aient ou non</t>
    </r>
    <r>
      <rPr>
        <sz val="12"/>
        <color theme="1"/>
        <rFont val="Arial"/>
        <family val="2"/>
      </rPr>
      <t xml:space="preserve"> été utilisés à cette fin au final.</t>
    </r>
  </si>
  <si>
    <r>
      <t xml:space="preserve">Des fonds gouvernementaux ont-ils été </t>
    </r>
    <r>
      <rPr>
        <b/>
        <sz val="12"/>
        <color theme="1"/>
        <rFont val="Arial"/>
        <family val="2"/>
      </rPr>
      <t>alloués</t>
    </r>
    <r>
      <rPr>
        <sz val="12"/>
        <color theme="1"/>
        <rFont val="Arial"/>
        <family val="2"/>
      </rPr>
      <t xml:space="preserve"> (promis) à l'achat de contraceptifs au cours de la dernière année complète? 
Cette question fait référence aux fonds prévus pour les contraceptifs, qu'ils aient ou non été utilisés au final.
</t>
    </r>
    <r>
      <rPr>
        <sz val="11"/>
        <color theme="1"/>
        <rFont val="Arial"/>
        <family val="2"/>
      </rPr>
      <t xml:space="preserve">(Les fonds gouvernementaux incluent les fonds d'origine interne, les fonds communs, les crédits ou prêts de la Banque mondiale et les autres fonds versés par des bailleurs de fonds.) 
</t>
    </r>
    <r>
      <rPr>
        <b/>
        <sz val="11"/>
        <color theme="1"/>
        <rFont val="Arial"/>
        <family val="2"/>
      </rPr>
      <t>SI LA RÉPONSE EST NON, PASSEZ À LA QUESTION B7.</t>
    </r>
  </si>
  <si>
    <t>Rapports financiers du gouvernement</t>
  </si>
  <si>
    <r>
      <t xml:space="preserve">Montant alloué </t>
    </r>
    <r>
      <rPr>
        <sz val="12"/>
        <color theme="1"/>
        <rFont val="Arial"/>
        <family val="2"/>
      </rPr>
      <t xml:space="preserve">
</t>
    </r>
    <r>
      <rPr>
        <sz val="11"/>
        <color theme="1"/>
        <rFont val="Arial"/>
        <family val="2"/>
      </rPr>
      <t>(USD)</t>
    </r>
    <r>
      <rPr>
        <u/>
        <sz val="12"/>
        <color theme="1"/>
        <rFont val="Arial"/>
        <family val="2"/>
      </rPr>
      <t xml:space="preserve">
</t>
    </r>
    <r>
      <rPr>
        <i/>
        <sz val="9"/>
        <color theme="1"/>
        <rFont val="Arial"/>
        <family val="2"/>
      </rPr>
      <t>(Veuillez saisir une valeur numérique ou la réponse « Ne sais pas ».)</t>
    </r>
  </si>
  <si>
    <r>
      <rPr>
        <u/>
        <sz val="12"/>
        <color theme="1"/>
        <rFont val="Arial"/>
        <family val="2"/>
      </rPr>
      <t>Période</t>
    </r>
    <r>
      <rPr>
        <sz val="12"/>
        <color theme="1"/>
        <rFont val="Arial"/>
        <family val="2"/>
      </rPr>
      <t xml:space="preserve"> 
(mm/aa-mm/aa)
</t>
    </r>
    <r>
      <rPr>
        <i/>
        <sz val="10"/>
        <color theme="1"/>
        <rFont val="Arial"/>
        <family val="2"/>
      </rPr>
      <t>(doit être la même que celle indiquée en B1)</t>
    </r>
  </si>
  <si>
    <r>
      <t>Sources de données</t>
    </r>
    <r>
      <rPr>
        <i/>
        <u/>
        <sz val="12"/>
        <color theme="1"/>
        <rFont val="Arial"/>
        <family val="2"/>
      </rPr>
      <t xml:space="preserve"> </t>
    </r>
    <r>
      <rPr>
        <sz val="12"/>
        <color theme="1"/>
        <rFont val="Arial"/>
        <family val="2"/>
      </rPr>
      <t xml:space="preserve">
</t>
    </r>
    <r>
      <rPr>
        <sz val="11"/>
        <color theme="1"/>
        <rFont val="Arial"/>
        <family val="2"/>
      </rPr>
      <t>(par exemple : dossiers du ministère)</t>
    </r>
  </si>
  <si>
    <r>
      <t xml:space="preserve">Fonds d'origine interne </t>
    </r>
    <r>
      <rPr>
        <b/>
        <u/>
        <sz val="12"/>
        <color theme="1"/>
        <rFont val="Arial"/>
        <family val="2"/>
      </rPr>
      <t>alloués</t>
    </r>
    <r>
      <rPr>
        <u/>
        <sz val="12"/>
        <color theme="1"/>
        <rFont val="Arial"/>
        <family val="2"/>
      </rPr>
      <t xml:space="preserve"> </t>
    </r>
    <r>
      <rPr>
        <sz val="12"/>
        <color theme="1"/>
        <rFont val="Arial"/>
        <family val="2"/>
      </rPr>
      <t>à l'achat de contraceptifs</t>
    </r>
  </si>
  <si>
    <t>janvier 2022-décembre 2022</t>
  </si>
  <si>
    <t>Loi de finance 2022, Procès verbaux de réception</t>
  </si>
  <si>
    <t>Le montant du budget de l'Etat alloué en FCFA a été identique en 2020, 2021 et 2022 soit 900 millions FCFA par an. Le taux de conversion utilisé en 2023 est de 1$=601,46 FCFA.
La différence avec le chiffre de 2021 pourrait être le taux de change du dollar utilisé pour calculer en 2021 sinon en FCFA le montant est identique.</t>
  </si>
  <si>
    <r>
      <t xml:space="preserve">Total de tous les autres fonds gouvernementaux </t>
    </r>
    <r>
      <rPr>
        <b/>
        <u/>
        <sz val="12"/>
        <color theme="1"/>
        <rFont val="Arial"/>
        <family val="2"/>
      </rPr>
      <t>alloués</t>
    </r>
    <r>
      <rPr>
        <u/>
        <sz val="12"/>
        <color theme="1"/>
        <rFont val="Arial"/>
        <family val="2"/>
      </rPr>
      <t xml:space="preserve"> </t>
    </r>
    <r>
      <rPr>
        <sz val="12"/>
        <color theme="1"/>
        <rFont val="Arial"/>
        <family val="2"/>
      </rPr>
      <t xml:space="preserve">à l'achat de contraceptifs 
</t>
    </r>
    <r>
      <rPr>
        <sz val="11"/>
        <color theme="1"/>
        <rFont val="Arial"/>
        <family val="2"/>
      </rPr>
      <t>(Ces autres fonds gouvernementaux peuvent inclure les fonds communs, les crédits ou prêts de la Banque mondiale, ainsi que les autres fonds versés par des bailleurs de fonds [soutien budgétaire direct].)</t>
    </r>
  </si>
  <si>
    <r>
      <t xml:space="preserve">TOTAL des fonds gouvernementaux </t>
    </r>
    <r>
      <rPr>
        <b/>
        <u/>
        <sz val="12"/>
        <color theme="1"/>
        <rFont val="Arial"/>
        <family val="2"/>
      </rPr>
      <t>alloués</t>
    </r>
    <r>
      <rPr>
        <sz val="12"/>
        <color theme="1"/>
        <rFont val="Arial"/>
        <family val="2"/>
      </rPr>
      <t xml:space="preserve"> à l'achat de contraceptifs
</t>
    </r>
    <r>
      <rPr>
        <b/>
        <sz val="12"/>
        <color theme="1"/>
        <rFont val="Arial"/>
        <family val="2"/>
      </rPr>
      <t xml:space="preserve">Le résultat est calculé automatiquement. </t>
    </r>
    <r>
      <rPr>
        <b/>
        <sz val="10"/>
        <color theme="1"/>
        <rFont val="Arial"/>
        <family val="2"/>
      </rPr>
      <t xml:space="preserve"> </t>
    </r>
    <r>
      <rPr>
        <i/>
        <sz val="10"/>
        <color theme="1"/>
        <rFont val="Arial"/>
        <family val="2"/>
      </rPr>
      <t>(Somme des montants a et b ci-dessus.)</t>
    </r>
  </si>
  <si>
    <r>
      <t xml:space="preserve">Répondez aux questions ci-dessous pour indiquer les </t>
    </r>
    <r>
      <rPr>
        <b/>
        <u/>
        <sz val="12"/>
        <color theme="1"/>
        <rFont val="Arial"/>
        <family val="2"/>
      </rPr>
      <t>dépenses gouvernementales</t>
    </r>
    <r>
      <rPr>
        <sz val="12"/>
        <color theme="1"/>
        <rFont val="Arial"/>
        <family val="2"/>
      </rPr>
      <t xml:space="preserve"> consacrées à l'achat de contraceptifs, par source, au cours de la dernière année fiscale. 
</t>
    </r>
    <r>
      <rPr>
        <i/>
        <sz val="12"/>
        <color theme="1"/>
        <rFont val="Arial"/>
        <family val="2"/>
      </rPr>
      <t>Ces montants correspondent au total des dépenses consacrées à l'achat de contraceptifs et non pas au budget alloué. Quelle part de ces dépenses a été financée par chaque source ?</t>
    </r>
  </si>
  <si>
    <r>
      <t xml:space="preserve">Des fonds gouvernementaux ont-ils été </t>
    </r>
    <r>
      <rPr>
        <b/>
        <sz val="12"/>
        <color theme="1"/>
        <rFont val="Arial"/>
        <family val="2"/>
      </rPr>
      <t xml:space="preserve">dépensés </t>
    </r>
    <r>
      <rPr>
        <sz val="12"/>
        <color theme="1"/>
        <rFont val="Arial"/>
        <family val="2"/>
      </rPr>
      <t xml:space="preserve">pour l'achat de produits contraceptifs au cours de la dernière année complète ?* 
</t>
    </r>
    <r>
      <rPr>
        <sz val="10"/>
        <color theme="1"/>
        <rFont val="Arial"/>
        <family val="2"/>
      </rPr>
      <t xml:space="preserve">(Les fonds gouvernementaux incluent les fonds d'origine interne, les fonds communs, les crédits ou prêts de la Banque mondiale et les autres fonds versés par des bailleurs de fonds.) 
* (Incluez les cas dans lesquels le gouvernement a financé des contraceptifs pour des ONG ou à des fins de marketing social.) 
</t>
    </r>
    <r>
      <rPr>
        <b/>
        <sz val="12"/>
        <color theme="1"/>
        <rFont val="Arial"/>
        <family val="2"/>
      </rPr>
      <t>SI LA RÉPONSE EST NON, PASSEZ À LA QUESTION B9.</t>
    </r>
  </si>
  <si>
    <t>Budgets gouvernementaux</t>
  </si>
  <si>
    <r>
      <t>Cette source a-t-elle été utilisée ?</t>
    </r>
    <r>
      <rPr>
        <sz val="12"/>
        <color theme="1"/>
        <rFont val="Arial"/>
        <family val="2"/>
      </rPr>
      <t xml:space="preserve">
</t>
    </r>
    <r>
      <rPr>
        <i/>
        <sz val="11"/>
        <color theme="1"/>
        <rFont val="Arial"/>
        <family val="2"/>
      </rPr>
      <t>(O/N)</t>
    </r>
  </si>
  <si>
    <r>
      <t xml:space="preserve">Montant dépensé </t>
    </r>
    <r>
      <rPr>
        <sz val="12"/>
        <color theme="1"/>
        <rFont val="Arial"/>
        <family val="2"/>
      </rPr>
      <t xml:space="preserve">
</t>
    </r>
    <r>
      <rPr>
        <sz val="11"/>
        <color theme="1"/>
        <rFont val="Arial"/>
        <family val="2"/>
      </rPr>
      <t>(USD)</t>
    </r>
    <r>
      <rPr>
        <u/>
        <sz val="12"/>
        <color theme="1"/>
        <rFont val="Arial"/>
        <family val="2"/>
      </rPr>
      <t xml:space="preserve">
</t>
    </r>
    <r>
      <rPr>
        <i/>
        <sz val="9"/>
        <color theme="1"/>
        <rFont val="Arial"/>
        <family val="2"/>
      </rPr>
      <t>(Veuillez saisir une valeur numérique ou la réponse « Ne sais pas ».)</t>
    </r>
  </si>
  <si>
    <r>
      <t>Période</t>
    </r>
    <r>
      <rPr>
        <sz val="12"/>
        <color theme="1"/>
        <rFont val="Arial"/>
        <family val="2"/>
      </rPr>
      <t xml:space="preserve"> (mm/aa-mm/aa)
</t>
    </r>
    <r>
      <rPr>
        <i/>
        <sz val="10"/>
        <color theme="1"/>
        <rFont val="Arial"/>
        <family val="2"/>
      </rPr>
      <t>(doit être la même que celle indiquée en B1)</t>
    </r>
  </si>
  <si>
    <r>
      <t xml:space="preserve">Quantité en couple-années de protection
</t>
    </r>
    <r>
      <rPr>
        <i/>
        <sz val="10"/>
        <color theme="1"/>
        <rFont val="Arial"/>
        <family val="2"/>
      </rPr>
      <t>(Voir l’onglet Calculateur de CAP.)</t>
    </r>
  </si>
  <si>
    <r>
      <t>Détails sur les achats du gouvernement</t>
    </r>
    <r>
      <rPr>
        <sz val="12"/>
        <color theme="1"/>
        <rFont val="Arial"/>
        <family val="2"/>
      </rPr>
      <t xml:space="preserve">
</t>
    </r>
    <r>
      <rPr>
        <i/>
        <sz val="10"/>
        <color theme="1"/>
        <rFont val="Arial"/>
        <family val="2"/>
      </rPr>
      <t>(liste des moyens de contraception et/ou des produits achetés, si disponible)</t>
    </r>
  </si>
  <si>
    <t>Bons de livraison</t>
  </si>
  <si>
    <r>
      <t xml:space="preserve">Fonds d'origine interne </t>
    </r>
    <r>
      <rPr>
        <b/>
        <sz val="12"/>
        <color theme="1"/>
        <rFont val="Arial"/>
        <family val="2"/>
      </rPr>
      <t>dépensés</t>
    </r>
    <r>
      <rPr>
        <sz val="12"/>
        <color theme="1"/>
        <rFont val="Arial"/>
        <family val="2"/>
      </rPr>
      <t xml:space="preserve"> pour l'achat de contraceptifs</t>
    </r>
  </si>
  <si>
    <t>Lévonorgestrel (Microlute) 0,0375mg : 66 931 cycles
Lévonorgestrel 0,15mg + éthinyl oestradiol 30µg (Microgynon/ZINNIA-F) : 1 907 736 cycles
Dispositif Intra Utérin (DIU) TCu 380 A : 36 733 unités
Préservatifs masculins lubrifiés : 1 027 152 unités
Le montant alloué pour l’achat des produits contraceptifs n’a pas pu être intégralement dépensé en fin 2022 du a un retard dans l’exécution de la dernière tranche du marché. Conformément aux procédures de passation des marches, tout marche n’ayant pas pu être passe avant le 31 décembre ne peut plus l’être selon les procédures du marché.</t>
  </si>
  <si>
    <r>
      <t>i. Spécifiez la ou les sources des fonds d'origine interne dépensés (</t>
    </r>
    <r>
      <rPr>
        <i/>
        <sz val="12"/>
        <color theme="1"/>
        <rFont val="Arial"/>
        <family val="2"/>
      </rPr>
      <t>par exemple, taxes</t>
    </r>
    <r>
      <rPr>
        <sz val="12"/>
        <color theme="1"/>
        <rFont val="Arial"/>
        <family val="2"/>
      </rPr>
      <t>).</t>
    </r>
  </si>
  <si>
    <r>
      <t xml:space="preserve">Total de tous les autres fonds gouvernementaux </t>
    </r>
    <r>
      <rPr>
        <b/>
        <sz val="12"/>
        <color theme="1"/>
        <rFont val="Arial"/>
        <family val="2"/>
      </rPr>
      <t>dépensés</t>
    </r>
    <r>
      <rPr>
        <sz val="12"/>
        <color theme="1"/>
        <rFont val="Arial"/>
        <family val="2"/>
      </rPr>
      <t xml:space="preserve"> pour l'achat de contraceptifs (Ces autres fonds gouvernementaux peuvent inclure les fonds communs, les crédits ou prêts de la Banque mondiale, ainsi que les autres fonds versés par des bailleurs de fonds [soutien budgétaire direct].)</t>
    </r>
  </si>
  <si>
    <r>
      <t>i. Spécifiez la ou les sources des autres fonds gouvernementaux dépensés (</t>
    </r>
    <r>
      <rPr>
        <i/>
        <sz val="12"/>
        <color theme="1"/>
        <rFont val="Arial"/>
        <family val="2"/>
      </rPr>
      <t>par exemple, fonds communs ou bailleur de fonds spécifique</t>
    </r>
    <r>
      <rPr>
        <sz val="12"/>
        <color theme="1"/>
        <rFont val="Arial"/>
        <family val="2"/>
      </rPr>
      <t>).</t>
    </r>
  </si>
  <si>
    <r>
      <t xml:space="preserve">TOTAL des fonds gouvernementaux </t>
    </r>
    <r>
      <rPr>
        <b/>
        <sz val="12"/>
        <color theme="1"/>
        <rFont val="Arial"/>
        <family val="2"/>
      </rPr>
      <t>dépensés</t>
    </r>
    <r>
      <rPr>
        <sz val="12"/>
        <color theme="1"/>
        <rFont val="Arial"/>
        <family val="2"/>
      </rPr>
      <t xml:space="preserve"> pour l'achat de contraceptifs
</t>
    </r>
    <r>
      <rPr>
        <b/>
        <sz val="12"/>
        <color theme="1"/>
        <rFont val="Arial"/>
        <family val="2"/>
      </rPr>
      <t xml:space="preserve">Le résultat est calculé automatiquement.  </t>
    </r>
    <r>
      <rPr>
        <i/>
        <sz val="10"/>
        <color theme="1"/>
        <rFont val="Arial"/>
        <family val="2"/>
      </rPr>
      <t>(Somme des montants a et b ci-dessus.)</t>
    </r>
  </si>
  <si>
    <r>
      <t xml:space="preserve">Renseignez le tableau ci-dessous pour indiquer les </t>
    </r>
    <r>
      <rPr>
        <b/>
        <u/>
        <sz val="12"/>
        <color theme="1"/>
        <rFont val="Arial"/>
        <family val="2"/>
      </rPr>
      <t>dons en nature et subventions*</t>
    </r>
    <r>
      <rPr>
        <sz val="12"/>
        <color theme="1"/>
        <rFont val="Arial"/>
        <family val="2"/>
      </rPr>
      <t xml:space="preserve"> destinés à l'achat de contraceptifs reçus au cours de la dernière année complète (celle indiquée pour la question B1).
La période doit être la même pour toutes les sources de financement.
* Incluez les cas où les bailleurs de fonds ont fourni des produits au ministère pour des ONG ou à des fins de marketing social.
</t>
    </r>
  </si>
  <si>
    <r>
      <t xml:space="preserve">Valeur du don
</t>
    </r>
    <r>
      <rPr>
        <i/>
        <sz val="9"/>
        <color theme="1"/>
        <rFont val="Arial"/>
        <family val="2"/>
      </rPr>
      <t>(Veuillez saisir une valeur numérique ou la réponse « Ne sais pas ».)</t>
    </r>
  </si>
  <si>
    <r>
      <t xml:space="preserve">Détails des dons
</t>
    </r>
    <r>
      <rPr>
        <i/>
        <sz val="10"/>
        <color theme="1"/>
        <rFont val="Arial"/>
        <family val="2"/>
      </rPr>
      <t>(liste des moyens de contraception et/ou des produits achetés, si disponible)</t>
    </r>
  </si>
  <si>
    <t>Préservatifs masculins et féminins, CoC, PoP, implantables et injectables</t>
  </si>
  <si>
    <t>UNFPA Supplies: contraceptifs implantables, CoC, contraceptives injectables, contraceptives d'urgence</t>
  </si>
  <si>
    <t>Préservatifs masculins et féminins</t>
  </si>
  <si>
    <t>PRSS : Médroxyprogestérone acétate 150mg/ml (DMPA IM) : 312 057 flacons
Lévonorgestrel 75 mg x 2 (Jadelle) : 23 309 sets
Etonogestrel 68 mg x 1 (Implanon) : 66 710 sets</t>
  </si>
  <si>
    <t>Accords gouvernementaux/documents de planification des achats</t>
  </si>
  <si>
    <t>IPPF &amp; autre: CoC, DIU au cuivre, contraceptifs d’urgence, injectables, PoP, condoms masculins</t>
  </si>
  <si>
    <r>
      <t xml:space="preserve">TOTAL des dons en nature et subventions dépensés pour l'achat de contraceptifs
</t>
    </r>
    <r>
      <rPr>
        <b/>
        <sz val="12"/>
        <color theme="1"/>
        <rFont val="Arial"/>
        <family val="2"/>
      </rPr>
      <t xml:space="preserve">Le résultat est calculé automatiquement.  </t>
    </r>
    <r>
      <rPr>
        <i/>
        <sz val="11"/>
        <color theme="1"/>
        <rFont val="Arial"/>
        <family val="2"/>
      </rPr>
      <t>(Somme des montants de a à e ci-dessus.)</t>
    </r>
  </si>
  <si>
    <r>
      <rPr>
        <b/>
        <sz val="12"/>
        <color theme="1"/>
        <rFont val="Arial"/>
        <family val="2"/>
      </rPr>
      <t xml:space="preserve">Part des fonds gouvernementaux dépensés pour l'achat de contraceptifs pour le secteur public </t>
    </r>
    <r>
      <rPr>
        <sz val="12"/>
        <color theme="1"/>
        <rFont val="Arial"/>
        <family val="2"/>
      </rPr>
      <t xml:space="preserve">
Sur le montant total dépensé pour des contraceptifs pour le secteur public au cours de la dernière année complète (comprenant les fonds du gouvernement et des bailleurs de fonds), quel pourcentage a été financé par des fonds gouvernementaux (notamment fonds d'origine interne, fonds communs, crédits ou prêts de la Banque mondiale et autres fonds versés au gouvernement) ? </t>
    </r>
  </si>
  <si>
    <r>
      <t>B11.</t>
    </r>
    <r>
      <rPr>
        <b/>
        <sz val="12"/>
        <color theme="1"/>
        <rFont val="Arial"/>
        <family val="2"/>
      </rPr>
      <t xml:space="preserve"> </t>
    </r>
  </si>
  <si>
    <r>
      <rPr>
        <b/>
        <sz val="12"/>
        <color theme="1"/>
        <rFont val="Arial"/>
        <family val="2"/>
      </rPr>
      <t xml:space="preserve">Part du total des fonds </t>
    </r>
    <r>
      <rPr>
        <b/>
        <u/>
        <sz val="12"/>
        <color theme="1"/>
        <rFont val="Arial"/>
        <family val="2"/>
      </rPr>
      <t>gouvernementaux</t>
    </r>
    <r>
      <rPr>
        <b/>
        <sz val="12"/>
        <color theme="1"/>
        <rFont val="Arial"/>
        <family val="2"/>
      </rPr>
      <t xml:space="preserve"> d’origine interne dépensés pour l’achat de contraceptifs pour le secteur public </t>
    </r>
    <r>
      <rPr>
        <sz val="12"/>
        <color theme="1"/>
        <rFont val="Arial"/>
        <family val="2"/>
      </rPr>
      <t xml:space="preserve">
Sur le montant total des fonds gouvernementaux dépensés pour des contraceptifs pour le secteur public au cours de la dernière année complète, quel pourcentage a été financé par des fonds gouvernementaux d'origine interne ?</t>
    </r>
  </si>
  <si>
    <r>
      <rPr>
        <b/>
        <sz val="12"/>
        <color theme="1"/>
        <rFont val="Arial"/>
        <family val="2"/>
      </rPr>
      <t>Dépenses totales consacrées à l’achat de contraceptifs destinés au secteur public</t>
    </r>
    <r>
      <rPr>
        <sz val="12"/>
        <color theme="1"/>
        <rFont val="Arial"/>
        <family val="2"/>
      </rPr>
      <t xml:space="preserve">
</t>
    </r>
    <r>
      <rPr>
        <i/>
        <sz val="10"/>
        <color theme="1"/>
        <rFont val="Arial"/>
        <family val="2"/>
      </rPr>
      <t xml:space="preserve">Cela calculera automatiquement le montant total des dépenses gouvernementales (G49) et des dons (G57). </t>
    </r>
  </si>
  <si>
    <r>
      <rPr>
        <b/>
        <sz val="12"/>
        <color theme="1"/>
        <rFont val="Arial"/>
        <family val="2"/>
      </rPr>
      <t xml:space="preserve">Dépenses totales consacrées à l'achat de contraceptifs destinés au secteur public en pourcentage des besoins (prévision)
</t>
    </r>
    <r>
      <rPr>
        <i/>
        <sz val="12"/>
        <color theme="1"/>
        <rFont val="Arial"/>
        <family val="2"/>
      </rPr>
      <t xml:space="preserve">Par rapport aux besoins estimés de contraceptifs pour le secteur public pour la dernière année fiscale, quel pourcentage a été financé, toutes sources confondues (gouvernement et bailleurs de fonds) ? </t>
    </r>
  </si>
  <si>
    <r>
      <rPr>
        <b/>
        <sz val="12"/>
        <color theme="1"/>
        <rFont val="Arial"/>
        <family val="2"/>
      </rPr>
      <t>Quantité totale de contraceptifs achetés en couple-années de protection, exprimée sous forme de pourcentage de la quantité à acheter prévue</t>
    </r>
    <r>
      <rPr>
        <sz val="12"/>
        <color theme="1"/>
        <rFont val="Arial"/>
        <family val="2"/>
      </rPr>
      <t xml:space="preserve">
Par rapport aux besoins estimés de contraceptifs pour le secteur public pour la dernière année complète, quel pourcentage a été financé, toutes sources confondues (gouvernement et bailleurs de fonds) ? 
</t>
    </r>
    <r>
      <rPr>
        <i/>
        <sz val="10"/>
        <color theme="1"/>
        <rFont val="Arial"/>
        <family val="2"/>
      </rPr>
      <t>Cela calculera automatiquement la quantité de contraceptifs achetée (K49+K57) divisée par la quantité prévue (J30).</t>
    </r>
  </si>
  <si>
    <r>
      <rPr>
        <b/>
        <sz val="12"/>
        <color theme="1"/>
        <rFont val="Arial"/>
        <family val="2"/>
      </rPr>
      <t>Y'a-t-il eu un déficit de financement des contraceptifs destinés au secteur public au cours de la dernière année complète ?</t>
    </r>
    <r>
      <rPr>
        <sz val="12"/>
        <color theme="1"/>
        <rFont val="Arial"/>
        <family val="2"/>
      </rPr>
      <t xml:space="preserve">
</t>
    </r>
    <r>
      <rPr>
        <i/>
        <sz val="11"/>
        <color theme="1"/>
        <rFont val="Arial"/>
        <family val="2"/>
      </rPr>
      <t>Cette valeur sera automatiquement calculée selon que le résultat en B13 était au moins égal à 95 % des besoins prévus.</t>
    </r>
  </si>
  <si>
    <t>•	Les besoins nationaux sont issus de la quantification conduite par une équipe technique du ministère de la santé et de l'hygiène publique coordonnée par la direction de la santé de la famille (DSF), 
•	Suivant le plan d’approvisionnement en produits de santé issu de la quantification les besoins à soumettre sur le budget de l’Etat sont adressés à la direction de la gestion des finances (DGF) du ministère de la santé et de l’hygiène publique. Cette direction a en charge la constitution du dossier d'achat avec les spécifications techniques pour chaque produit établies par la DSF et soumet le dossier à la centrale d'achat des médicaments essentiels génériques et des consommables médicaux (CAMEG). 
•	Le contrat d'achat est signé par les parties prenantes à hauteur du montant destiné à l’achat des produits contraceptifs matérialisant l’accord d’acquisition.
•	La CAMEG suivant les procédures d’acquisition fait l’achat et une commission procède à la réception officielle avant la mise des produits dans le circuit de distribution.</t>
  </si>
  <si>
    <t>Dossiers d'achat du gouvernement</t>
  </si>
  <si>
    <r>
      <t xml:space="preserve">À quel(s) niveau(x) </t>
    </r>
    <r>
      <rPr>
        <b/>
        <sz val="12"/>
        <color theme="1"/>
        <rFont val="Arial"/>
        <family val="2"/>
      </rPr>
      <t xml:space="preserve">l’achat de contraceptifs financés par le gouvernement </t>
    </r>
    <r>
      <rPr>
        <sz val="12"/>
        <color theme="1"/>
        <rFont val="Arial"/>
        <family val="2"/>
      </rPr>
      <t xml:space="preserve">pour le secteur public a-t-il lieu ? 
</t>
    </r>
    <r>
      <rPr>
        <sz val="11"/>
        <color theme="1"/>
        <rFont val="Arial"/>
        <family val="2"/>
      </rPr>
      <t>(Sélectionnez dans la liste déroulante tous les niveaux applicables.)</t>
    </r>
  </si>
  <si>
    <t>Après la session de quantification, les besoins issus du plan d'approvisionnement sont acquis par la CAMEG via la direction de la gestion des finances du ministère de la santé qui monte le dossier d'achat.</t>
  </si>
  <si>
    <r>
      <t>Pour</t>
    </r>
    <r>
      <rPr>
        <b/>
        <sz val="12"/>
        <color theme="1"/>
        <rFont val="Arial"/>
        <family val="2"/>
      </rPr>
      <t xml:space="preserve"> l’achat financé par le gouvernement</t>
    </r>
    <r>
      <rPr>
        <sz val="12"/>
        <color theme="1"/>
        <rFont val="Arial"/>
        <family val="2"/>
      </rPr>
      <t xml:space="preserve">, qu'il soit centralisé ou non, quel est le point de prestation de services (à quel niveau le fournisseur livre-t-il les produits) ? </t>
    </r>
  </si>
  <si>
    <r>
      <t xml:space="preserve">Les questions précédentes concernaient </t>
    </r>
    <r>
      <rPr>
        <i/>
        <sz val="12"/>
        <color theme="1"/>
        <rFont val="Arial"/>
        <family val="2"/>
      </rPr>
      <t>l'année complète la plus récente</t>
    </r>
    <r>
      <rPr>
        <sz val="12"/>
        <color theme="1"/>
        <rFont val="Arial"/>
        <family val="2"/>
      </rPr>
      <t>. Cette question concerne l'</t>
    </r>
    <r>
      <rPr>
        <b/>
        <sz val="12"/>
        <color theme="1"/>
        <rFont val="Arial"/>
        <family val="2"/>
      </rPr>
      <t>année fiscale en cours</t>
    </r>
    <r>
      <rPr>
        <sz val="12"/>
        <color theme="1"/>
        <rFont val="Arial"/>
        <family val="2"/>
      </rPr>
      <t xml:space="preserve">. </t>
    </r>
  </si>
  <si>
    <r>
      <t xml:space="preserve">Des fonds ont-ils été </t>
    </r>
    <r>
      <rPr>
        <b/>
        <sz val="12"/>
        <color theme="1"/>
        <rFont val="Arial"/>
        <family val="2"/>
      </rPr>
      <t>alloués</t>
    </r>
    <r>
      <rPr>
        <sz val="12"/>
        <color theme="1"/>
        <rFont val="Arial"/>
        <family val="2"/>
      </rPr>
      <t xml:space="preserve"> par le gouvernement à l'achat de contraceptifs pour l'année fiscale en cours ?</t>
    </r>
  </si>
  <si>
    <r>
      <t>Source</t>
    </r>
    <r>
      <rPr>
        <sz val="12"/>
        <color theme="1"/>
        <rFont val="Arial"/>
        <family val="2"/>
      </rPr>
      <t xml:space="preserve">
</t>
    </r>
  </si>
  <si>
    <t>Budget de l'Etat exercice 2023</t>
  </si>
  <si>
    <t>1$=601,46 FCFA</t>
  </si>
  <si>
    <r>
      <t xml:space="preserve">L’enquête considère qu’une méthode de planification familiale est « offerte » lorsqu’une </t>
    </r>
    <r>
      <rPr>
        <b/>
        <sz val="12"/>
        <color theme="1"/>
        <rFont val="Arial"/>
        <family val="2"/>
      </rPr>
      <t>politique écrite officielle</t>
    </r>
    <r>
      <rPr>
        <sz val="12"/>
        <color theme="1"/>
        <rFont val="Arial"/>
        <family val="2"/>
      </rPr>
      <t xml:space="preserve"> l’exige, ou bien si elle a été achetée et/ou distribuée au cours des 12 derniers mois. Veuillez utiliser les menus déroulants pour indiquer lesquels de ces critères s’appliquent à chacune des méthodes de planification familiale suivantes dans les quatre secteurs suivants : Commercial, Public, ONG, Marketing social. Le Manuel d’enquête contient une définition plus détaillée de la politique écrite officielle.</t>
    </r>
  </si>
  <si>
    <t>Stratégie, directive ou politique nationale de planification familiale ou de santé reproductive</t>
  </si>
  <si>
    <r>
      <rPr>
        <b/>
        <sz val="12"/>
        <color theme="1"/>
        <rFont val="Arial"/>
        <family val="2"/>
      </rPr>
      <t>Pilules contraceptives combinées</t>
    </r>
    <r>
      <rPr>
        <b/>
        <sz val="11"/>
        <color theme="1"/>
        <rFont val="Arial"/>
        <family val="2"/>
      </rPr>
      <t xml:space="preserve"> </t>
    </r>
    <r>
      <rPr>
        <sz val="11"/>
        <color theme="1"/>
        <rFont val="Arial"/>
        <family val="2"/>
      </rPr>
      <t xml:space="preserve">
</t>
    </r>
    <r>
      <rPr>
        <sz val="10"/>
        <color theme="1"/>
        <rFont val="Arial"/>
        <family val="2"/>
      </rPr>
      <t>(par exemple, lévonorgestrel/éthinylestradiol 150/30 μg + Fe 75 mg, lévonorgestrel/éthinylestradiol 150/30 μg [Microgynon, Seasonale, Levora, Jolessa], désogestrel 0,15 mg + éthinylestradiol 0,03 mg [Enskyce, Marvelon, Exeltis], drospirénone/éthinylestradiol 3 mg/20μg [Yaz], norgestrel+éthinylestradiol 0,3 mg/30 μg [Cryselle, Ovral, Low-Ogestrel, LoOvral], norgestrel+éthinylestradiol 0,5 mg/50 μg [Ogestrel], acétate de noréthistérone/éthinylestradiol [Loestrin, Junel])</t>
    </r>
  </si>
  <si>
    <r>
      <rPr>
        <b/>
        <sz val="12"/>
        <color theme="1"/>
        <rFont val="Arial"/>
        <family val="2"/>
      </rPr>
      <t>Pilules contraceptives progestatives</t>
    </r>
    <r>
      <rPr>
        <b/>
        <i/>
        <sz val="11"/>
        <color theme="1"/>
        <rFont val="Arial"/>
        <family val="2"/>
      </rPr>
      <t xml:space="preserve"> </t>
    </r>
    <r>
      <rPr>
        <sz val="11"/>
        <color theme="1"/>
        <rFont val="Arial"/>
        <family val="2"/>
      </rPr>
      <t xml:space="preserve">
</t>
    </r>
    <r>
      <rPr>
        <sz val="10"/>
        <color theme="1"/>
        <rFont val="Arial"/>
        <family val="2"/>
      </rPr>
      <t>(par exemple, lévonorgestrel 30 μg [Norgeston, Microlut], noréthistérone 35 mg [Micronor, Camila, Errin], désogestrel 75 μg [Cerazette, Aizea], diacétate d'étynodiol [Femulen])</t>
    </r>
  </si>
  <si>
    <r>
      <rPr>
        <b/>
        <sz val="12"/>
        <color theme="1"/>
        <rFont val="Arial"/>
        <family val="2"/>
      </rPr>
      <t>Contraceptifs injectables</t>
    </r>
    <r>
      <rPr>
        <b/>
        <sz val="11"/>
        <color theme="1"/>
        <rFont val="Arial"/>
        <family val="2"/>
      </rPr>
      <t xml:space="preserve"> </t>
    </r>
    <r>
      <rPr>
        <sz val="11"/>
        <color theme="1"/>
        <rFont val="Arial"/>
        <family val="2"/>
      </rPr>
      <t xml:space="preserve">
</t>
    </r>
    <r>
      <rPr>
        <sz val="10"/>
        <color theme="1"/>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</si>
  <si>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r>
      <rPr>
        <b/>
        <sz val="12"/>
        <color theme="1"/>
        <rFont val="Arial"/>
        <family val="2"/>
      </rPr>
      <t xml:space="preserve">Implants contraceptifs </t>
    </r>
    <r>
      <rPr>
        <sz val="12"/>
        <color theme="1"/>
        <rFont val="Arial"/>
        <family val="2"/>
      </rPr>
      <t xml:space="preserve">
</t>
    </r>
    <r>
      <rPr>
        <sz val="10"/>
        <color theme="1"/>
        <rFont val="Arial"/>
        <family val="2"/>
      </rPr>
      <t>(par exemple, lévonorgestrel 75 mg [Jadelle, Sino-Implant (II)/Levoplant], étonogestrel 68 mg [Implanon, Nexplanon])</t>
    </r>
  </si>
  <si>
    <r>
      <rPr>
        <b/>
        <sz val="12"/>
        <color theme="1"/>
        <rFont val="Arial"/>
        <family val="2"/>
      </rPr>
      <t>Dispositifs intra-utérins (DIU)</t>
    </r>
    <r>
      <rPr>
        <sz val="12"/>
        <color theme="1"/>
        <rFont val="Arial"/>
        <family val="2"/>
      </rPr>
      <t xml:space="preserve"> </t>
    </r>
    <r>
      <rPr>
        <sz val="10"/>
        <color theme="1"/>
        <rFont val="Arial"/>
        <family val="2"/>
      </rPr>
      <t>(par exemple, [Optima Copper T] au cuivre, [Mirena] à diffusion de lévonorgestrel)</t>
    </r>
  </si>
  <si>
    <r>
      <rPr>
        <b/>
        <sz val="12"/>
        <color theme="1"/>
        <rFont val="Arial"/>
        <family val="2"/>
      </rPr>
      <t xml:space="preserve">Pilules d'urgence </t>
    </r>
    <r>
      <rPr>
        <sz val="10"/>
        <color theme="1"/>
        <rFont val="Arial"/>
        <family val="2"/>
      </rPr>
      <t>(par exemple, lévonorgestrel 0,75 mg, lévonorgestrel 1,5 mg) [Postinor]</t>
    </r>
  </si>
  <si>
    <r>
      <rPr>
        <b/>
        <sz val="12"/>
        <color theme="1"/>
        <rFont val="Arial"/>
        <family val="2"/>
      </rPr>
      <t>Moyen de contraception définitif pour les hommes</t>
    </r>
    <r>
      <rPr>
        <sz val="10"/>
        <color theme="1"/>
        <rFont val="Arial"/>
        <family val="2"/>
      </rPr>
      <t xml:space="preserve"> (vasectomie)</t>
    </r>
  </si>
  <si>
    <r>
      <rPr>
        <b/>
        <sz val="12"/>
        <color theme="1"/>
        <rFont val="Arial"/>
        <family val="2"/>
      </rPr>
      <t>Moyen de contraception définitif pour les femmes</t>
    </r>
    <r>
      <rPr>
        <sz val="11"/>
        <color theme="1"/>
        <rFont val="Arial"/>
        <family val="2"/>
      </rPr>
      <t xml:space="preserve"> </t>
    </r>
    <r>
      <rPr>
        <sz val="10"/>
        <color theme="1"/>
        <rFont val="Arial"/>
        <family val="2"/>
      </rPr>
      <t>(ligature des trompes)</t>
    </r>
  </si>
  <si>
    <r>
      <rPr>
        <b/>
        <sz val="12"/>
        <color theme="1"/>
        <rFont val="Arial"/>
        <family val="2"/>
      </rPr>
      <t xml:space="preserve">Patchs contraceptifs </t>
    </r>
    <r>
      <rPr>
        <sz val="10"/>
        <color theme="1"/>
        <rFont val="Arial"/>
        <family val="2"/>
      </rPr>
      <t>(par exemple, norelgestromine/éthinylestradiol 150/35 μg [Xulane, Evra])</t>
    </r>
  </si>
  <si>
    <r>
      <rPr>
        <b/>
        <sz val="12"/>
        <color theme="1"/>
        <rFont val="Arial"/>
        <family val="2"/>
      </rPr>
      <t xml:space="preserve">Anneaux vaginaux </t>
    </r>
    <r>
      <rPr>
        <sz val="10"/>
        <color theme="1"/>
        <rFont val="Arial"/>
        <family val="2"/>
      </rPr>
      <t>(par exemple, étonogestrel/éthinylestradiol 120/15 μg [NuvaRing], anneau à libération de progestérone [Progering])</t>
    </r>
  </si>
  <si>
    <r>
      <rPr>
        <b/>
        <sz val="12"/>
        <color theme="1"/>
        <rFont val="Arial"/>
        <family val="2"/>
      </rPr>
      <t>Méthodes des jours fixes</t>
    </r>
    <r>
      <rPr>
        <sz val="12"/>
        <color theme="1"/>
        <rFont val="Arial"/>
        <family val="2"/>
      </rPr>
      <t xml:space="preserve"> </t>
    </r>
    <r>
      <rPr>
        <sz val="10"/>
        <color theme="1"/>
        <rFont val="Arial"/>
        <family val="2"/>
      </rPr>
      <t>(par exemple, CycleBeads)</t>
    </r>
  </si>
  <si>
    <r>
      <rPr>
        <b/>
        <sz val="12"/>
        <color theme="1"/>
        <rFont val="Arial"/>
        <family val="2"/>
      </rPr>
      <t>Autres moyens de contraception</t>
    </r>
    <r>
      <rPr>
        <sz val="12"/>
        <color theme="1"/>
        <rFont val="Arial"/>
        <family val="2"/>
      </rPr>
      <t xml:space="preserve">
</t>
    </r>
    <r>
      <rPr>
        <sz val="11"/>
        <color theme="1"/>
        <rFont val="Arial"/>
        <family val="2"/>
      </rPr>
      <t>(Indiquez les noms des autres contraceptifs proposés dans les cellules ci-dessous, puis choisissez une réponse dans la liste déroulante pour chaque secteur.)</t>
    </r>
  </si>
  <si>
    <t>Accroitre le taux de prévalence contraceptive moderne de 31,9% en 2020 à 41,3% chez les femmes en union en 2025.</t>
  </si>
  <si>
    <t>Documents officiels de l'organisation gouvernementale coordonnant le programme national de planification familiale/santé reproductive</t>
  </si>
  <si>
    <t>Document stratégique: Plan national de planification familiale</t>
  </si>
  <si>
    <t>Plan national de planification familiale</t>
  </si>
  <si>
    <t>2021 à 2025</t>
  </si>
  <si>
    <t>Oui un niveau élevé de mise en œuvre</t>
  </si>
  <si>
    <r>
      <t xml:space="preserve">Existe-t-il des politiques qui </t>
    </r>
    <r>
      <rPr>
        <b/>
        <sz val="12"/>
        <color theme="1"/>
        <rFont val="Arial"/>
        <family val="2"/>
      </rPr>
      <t>nuisent</t>
    </r>
    <r>
      <rPr>
        <sz val="12"/>
        <color theme="1"/>
        <rFont val="Arial"/>
        <family val="2"/>
      </rPr>
      <t xml:space="preserve"> à la capacité du </t>
    </r>
    <r>
      <rPr>
        <b/>
        <sz val="12"/>
        <color theme="1"/>
        <rFont val="Arial"/>
        <family val="2"/>
      </rPr>
      <t>secteur privé</t>
    </r>
    <r>
      <rPr>
        <sz val="12"/>
        <color theme="1"/>
        <rFont val="Arial"/>
        <family val="2"/>
      </rPr>
      <t xml:space="preserve"> (secteur commercial, ONG ou marketing social) à fournir des moyens de contraception ? </t>
    </r>
    <r>
      <rPr>
        <sz val="10"/>
        <color theme="1"/>
        <rFont val="Arial"/>
        <family val="2"/>
      </rPr>
      <t xml:space="preserve">Par exemple : contrôles des prix, limites de distribution, taxes/droits de douane, interdictions de publicité, etc. </t>
    </r>
  </si>
  <si>
    <t>Documents de politique et dossiers des projets du gouvernement</t>
  </si>
  <si>
    <r>
      <t xml:space="preserve">Existe-t-il des politiques qui </t>
    </r>
    <r>
      <rPr>
        <b/>
        <sz val="12"/>
        <color theme="1"/>
        <rFont val="Arial"/>
        <family val="2"/>
      </rPr>
      <t>permettent</t>
    </r>
    <r>
      <rPr>
        <sz val="12"/>
        <color theme="1"/>
        <rFont val="Arial"/>
        <family val="2"/>
      </rPr>
      <t xml:space="preserve"> ou </t>
    </r>
    <r>
      <rPr>
        <b/>
        <sz val="12"/>
        <color theme="1"/>
        <rFont val="Arial"/>
        <family val="2"/>
      </rPr>
      <t>aident</t>
    </r>
    <r>
      <rPr>
        <sz val="12"/>
        <color theme="1"/>
        <rFont val="Arial"/>
        <family val="2"/>
      </rPr>
      <t xml:space="preserve"> le </t>
    </r>
    <r>
      <rPr>
        <b/>
        <sz val="12"/>
        <color theme="1"/>
        <rFont val="Arial"/>
        <family val="2"/>
      </rPr>
      <t>secteur privé</t>
    </r>
    <r>
      <rPr>
        <sz val="12"/>
        <color theme="1"/>
        <rFont val="Arial"/>
        <family val="2"/>
      </rPr>
      <t xml:space="preserve"> (secteur commercial, ONG ou marketing social) à fournir des moyens de contraception ? (</t>
    </r>
    <r>
      <rPr>
        <sz val="10"/>
        <color theme="1"/>
        <rFont val="Arial"/>
        <family val="2"/>
      </rPr>
      <t>Par exemple : encouragement des partenariats public/privé, réseaux et franchises de fournisseurs, accréditation, formation et éducation continue des prestataires du secteur privé et mécanismes de financement, comme le marketing social, les bons d'achat et les primes, et sous-traitance gouvernementale de la prestation de services au secteur privé).</t>
    </r>
  </si>
  <si>
    <t>Convention de partenariat entre le ministère de la santé et les ONG intervenant dans le domaine de la SR</t>
  </si>
  <si>
    <t>Signature d'accord de partenariat entre le ministère de la santé et les ONG; 
Exonération des taxes douanières sur les produits contraceptifs</t>
  </si>
  <si>
    <r>
      <t xml:space="preserve">Indiquez le fournisseur de plus bas niveau autorisé à vendre ou distribuer le moyen de contraception dans le </t>
    </r>
    <r>
      <rPr>
        <b/>
        <sz val="12"/>
        <color theme="1"/>
        <rFont val="Arial"/>
        <family val="2"/>
      </rPr>
      <t>secteur public</t>
    </r>
    <r>
      <rPr>
        <sz val="12"/>
        <color theme="1"/>
        <rFont val="Arial"/>
        <family val="2"/>
      </rPr>
      <t>.</t>
    </r>
  </si>
  <si>
    <r>
      <t xml:space="preserve">Indiquez le fournisseur de plus bas niveau autorisé à vendre ou distribuer le moyen de contraception dans le </t>
    </r>
    <r>
      <rPr>
        <b/>
        <sz val="12"/>
        <color theme="1"/>
        <rFont val="Arial"/>
        <family val="2"/>
      </rPr>
      <t>secteur privé</t>
    </r>
    <r>
      <rPr>
        <sz val="12"/>
        <color theme="1"/>
        <rFont val="Arial"/>
        <family val="2"/>
      </rPr>
      <t>.</t>
    </r>
  </si>
  <si>
    <t xml:space="preserve">Documents de politique de planification familiale du ministère de la Santé </t>
  </si>
  <si>
    <t>Politiques, normes et protocoles en santé de la reproduction</t>
  </si>
  <si>
    <r>
      <t>Pilules contraceptives combinées</t>
    </r>
    <r>
      <rPr>
        <sz val="11"/>
        <color theme="1"/>
        <rFont val="Arial"/>
        <family val="2"/>
      </rPr>
      <t xml:space="preserve"> 
</t>
    </r>
    <r>
      <rPr>
        <sz val="10"/>
        <color theme="1"/>
        <rFont val="Arial"/>
        <family val="2"/>
      </rPr>
      <t>(par exemple, lévonorgestrel/éthinylestradiol 150/30 μg + Fe 75 mg, lévonorgestrel/éthinylestradiol 150/30 μg [Microgynon, Seasonale, Levora, Jolessa], désogestrel 0,15 mg + éthinylestradiol 0,03 mg [Enskyce, Marvelon, Exeltis], drospirénone/éthinylestradiol 3 mg/20μg [Yaz], norgestrel+éthinylestradiol 0,3 mg/30 μg [Cryselle, Ovral, Low-Ogestrel, LoOvral], norgestrel+éthinylestradiol 0,5 mg/50 μg [Ogestrel], acétate de noréthistérone/éthinylestradiol [Loestrin, Junel])</t>
    </r>
  </si>
  <si>
    <r>
      <t>Pilules contraceptives progestatives</t>
    </r>
    <r>
      <rPr>
        <i/>
        <sz val="11"/>
        <color theme="1"/>
        <rFont val="Arial"/>
        <family val="2"/>
      </rPr>
      <t xml:space="preserve"> </t>
    </r>
    <r>
      <rPr>
        <sz val="11"/>
        <color theme="1"/>
        <rFont val="Arial"/>
        <family val="2"/>
      </rPr>
      <t xml:space="preserve">
</t>
    </r>
    <r>
      <rPr>
        <sz val="10"/>
        <color theme="1"/>
        <rFont val="Arial"/>
        <family val="2"/>
      </rPr>
      <t>(par exemple, lévonorgestrel 30 μg [Norgeston, Microlut], noréthistérone 35 mg [Micronor, Camila, Errin], désogestrel 75 μg [Cerazette, Aizea], diacétate d'étynodiol [Femulen])</t>
    </r>
  </si>
  <si>
    <r>
      <t xml:space="preserve">Contraceptifs injectables </t>
    </r>
    <r>
      <rPr>
        <sz val="10"/>
        <color theme="1"/>
        <rFont val="Arial"/>
        <family val="2"/>
      </rPr>
      <t xml:space="preserve">(acétate de médroxyprogestérone en dépôt 104 mg/0,65 mL - </t>
    </r>
    <r>
      <rPr>
        <b/>
        <sz val="10"/>
        <color theme="1"/>
        <rFont val="Arial"/>
        <family val="2"/>
      </rPr>
      <t>voie sous-cutanée</t>
    </r>
    <r>
      <rPr>
        <sz val="10"/>
        <color theme="1"/>
        <rFont val="Arial"/>
        <family val="2"/>
      </rPr>
      <t xml:space="preserve"> [Depo Sub-Q Provera, Sayana Press])</t>
    </r>
  </si>
  <si>
    <r>
      <t xml:space="preserve">Contraceptifs injectables </t>
    </r>
    <r>
      <rPr>
        <sz val="10"/>
        <color theme="1"/>
        <rFont val="Arial"/>
        <family val="2"/>
      </rPr>
      <t xml:space="preserve">(acétate de médroxyprogestérone en dépôt 150 mg - </t>
    </r>
    <r>
      <rPr>
        <b/>
        <sz val="10"/>
        <color theme="1"/>
        <rFont val="Arial"/>
        <family val="2"/>
      </rPr>
      <t>voie intramusculaire</t>
    </r>
    <r>
      <rPr>
        <sz val="10"/>
        <color theme="1"/>
        <rFont val="Arial"/>
        <family val="2"/>
      </rPr>
      <t xml:space="preserve"> [DepoProvera], énanthate de noréthistérone [Noristerat])</t>
    </r>
  </si>
  <si>
    <r>
      <t xml:space="preserve">Implants contraceptifs 
</t>
    </r>
    <r>
      <rPr>
        <sz val="10"/>
        <color theme="1"/>
        <rFont val="Arial"/>
        <family val="2"/>
      </rPr>
      <t>(par exemple, lévonorgestrel 75 mg [Jadelle, Sino-Implant (II)/Levoplant], étonogestrel 68 mg [Implanon, Nexplanon])</t>
    </r>
  </si>
  <si>
    <r>
      <t xml:space="preserve">Dispositif intra-utérin (DIU) 
</t>
    </r>
    <r>
      <rPr>
        <sz val="10"/>
        <color theme="1"/>
        <rFont val="Arial"/>
        <family val="2"/>
      </rPr>
      <t>(par exemple, DIU au cuivre [Optima Copper T] ou DIU diffusant du lévonorgestrel [Mirena])</t>
    </r>
  </si>
  <si>
    <r>
      <t xml:space="preserve">Pilules contraceptives d'urgence 
</t>
    </r>
    <r>
      <rPr>
        <sz val="10"/>
        <color theme="1"/>
        <rFont val="Arial"/>
        <family val="2"/>
      </rPr>
      <t>(par exemple, lévonorgestrel 0,75 mg, lévonorgestrel 1,5 mg) [Postinor]</t>
    </r>
  </si>
  <si>
    <r>
      <t>Moyen de contraception définitif pour les hommes</t>
    </r>
    <r>
      <rPr>
        <sz val="10"/>
        <color theme="1"/>
        <rFont val="Arial"/>
        <family val="2"/>
      </rPr>
      <t xml:space="preserve"> (vasectomie)</t>
    </r>
  </si>
  <si>
    <r>
      <t>Moyen de contraception définitif pour les femmes</t>
    </r>
    <r>
      <rPr>
        <sz val="11"/>
        <color theme="1"/>
        <rFont val="Arial"/>
        <family val="2"/>
      </rPr>
      <t xml:space="preserve"> </t>
    </r>
    <r>
      <rPr>
        <sz val="10"/>
        <color theme="1"/>
        <rFont val="Arial"/>
        <family val="2"/>
      </rPr>
      <t>(ligature des trompes)</t>
    </r>
  </si>
  <si>
    <r>
      <t xml:space="preserve">Patchs contraceptifs </t>
    </r>
    <r>
      <rPr>
        <sz val="10"/>
        <color theme="1"/>
        <rFont val="Arial"/>
        <family val="2"/>
      </rPr>
      <t>(par exemple, norelgestromine/éthinylestradiol 150/35 μg [Xulane, Evra])</t>
    </r>
  </si>
  <si>
    <r>
      <t xml:space="preserve">Anneaux vaginaux </t>
    </r>
    <r>
      <rPr>
        <sz val="10"/>
        <color theme="1"/>
        <rFont val="Arial"/>
        <family val="2"/>
      </rPr>
      <t>(par exemple, étonogestrel/éthinylestradiol 120/15 μg [NuvaRing], anneau à libération de progestérone [Progering])</t>
    </r>
  </si>
  <si>
    <r>
      <t xml:space="preserve">Méthodes des jours fixes </t>
    </r>
    <r>
      <rPr>
        <sz val="10"/>
        <color theme="1"/>
        <rFont val="Arial"/>
        <family val="2"/>
      </rPr>
      <t>(par exemple, CycleBeads)</t>
    </r>
  </si>
  <si>
    <r>
      <t xml:space="preserve">Autres moyens de contraception - précisez 
</t>
    </r>
    <r>
      <rPr>
        <sz val="10"/>
        <color theme="1"/>
        <rFont val="Arial"/>
        <family val="2"/>
      </rPr>
      <t>(Indiquez le nom des autres moyens de contraception proposés et le niveau le plus bas pouvant le proposer, par secteur. Par exemple : diaphragme SILCS)</t>
    </r>
  </si>
  <si>
    <r>
      <t>Les questions suivantes (D5 et D6) portent sur les lois et pratiques susceptibles d'</t>
    </r>
    <r>
      <rPr>
        <b/>
        <i/>
        <u/>
        <sz val="12"/>
        <color theme="1"/>
        <rFont val="Arial"/>
        <family val="2"/>
      </rPr>
      <t>améliorer l'accès</t>
    </r>
    <r>
      <rPr>
        <sz val="12"/>
        <color theme="1"/>
        <rFont val="Arial"/>
        <family val="2"/>
      </rPr>
      <t xml:space="preserve"> de sous-populations spécifiques à des services/produits de planification familiale efficaces. Les questions D7 et D8 portent sur les lois ou pratiques susceptibles </t>
    </r>
    <r>
      <rPr>
        <b/>
        <i/>
        <u/>
        <sz val="12"/>
        <color theme="1"/>
        <rFont val="Arial"/>
        <family val="2"/>
      </rPr>
      <t>d'empêcher ou de réduire l'accès</t>
    </r>
    <r>
      <rPr>
        <sz val="12"/>
        <color theme="1"/>
        <rFont val="Arial"/>
        <family val="2"/>
      </rPr>
      <t xml:space="preserve"> de ces sous-populations à ces services/produits. </t>
    </r>
  </si>
  <si>
    <r>
      <t xml:space="preserve">Le pays a-t-il mis en place des lois, réglementations ou politiques </t>
    </r>
    <r>
      <rPr>
        <b/>
        <u/>
        <sz val="12"/>
        <color theme="1"/>
        <rFont val="Arial"/>
        <family val="2"/>
      </rPr>
      <t>améliorant</t>
    </r>
    <r>
      <rPr>
        <b/>
        <sz val="12"/>
        <color theme="1"/>
        <rFont val="Arial"/>
        <family val="2"/>
      </rPr>
      <t xml:space="preserve"> </t>
    </r>
    <r>
      <rPr>
        <sz val="12"/>
        <color theme="1"/>
        <rFont val="Arial"/>
        <family val="2"/>
      </rPr>
      <t xml:space="preserve">l'accès des sous-populations suivantes à des services/produits de planification familiale efficaces ? </t>
    </r>
  </si>
  <si>
    <t>Plan national de planification familiale prenant en compte toutes ces couches de la population; plan stratégique santé des adolescents et jeunes avec accent sur la PF, institution de la gratuité totale de la planification familiale au Burkina Faso</t>
  </si>
  <si>
    <r>
      <t xml:space="preserve">Populations vivant dans des sous-régions désavantagées </t>
    </r>
    <r>
      <rPr>
        <i/>
        <sz val="10"/>
        <color theme="1"/>
        <rFont val="Arial"/>
        <family val="2"/>
      </rPr>
      <t>(dans certaines zones géographiques)</t>
    </r>
  </si>
  <si>
    <r>
      <t xml:space="preserve">Minorités </t>
    </r>
    <r>
      <rPr>
        <i/>
        <sz val="10"/>
        <color theme="1"/>
        <rFont val="Arial"/>
        <family val="2"/>
      </rPr>
      <t>(groupes ethniques ou religieux)</t>
    </r>
  </si>
  <si>
    <r>
      <t xml:space="preserve">Autre </t>
    </r>
    <r>
      <rPr>
        <i/>
        <sz val="10"/>
        <color theme="1"/>
        <rFont val="Arial"/>
        <family val="2"/>
      </rPr>
      <t>(migrants, populations déplacées au sein de leur pays)</t>
    </r>
  </si>
  <si>
    <r>
      <t>Le pays a-t-il mis en place des pratiques opérationnelles, culturelles ou autres susceptibles d'</t>
    </r>
    <r>
      <rPr>
        <b/>
        <u/>
        <sz val="12"/>
        <color theme="1"/>
        <rFont val="Arial"/>
        <family val="2"/>
      </rPr>
      <t>améliorer</t>
    </r>
    <r>
      <rPr>
        <sz val="12"/>
        <color theme="1"/>
        <rFont val="Arial"/>
        <family val="2"/>
      </rPr>
      <t xml:space="preserve"> l'accès des sous-populations suivantes à des services/produits de planification familiale efficaces ?  </t>
    </r>
  </si>
  <si>
    <t>Mise en place d'infirmeries médico scolaires et de centres jeunes</t>
  </si>
  <si>
    <t xml:space="preserve">Mise en place d'équipes mobiles et de stratégies avancées pour l'offre des services de PF au profit des populations rurales </t>
  </si>
  <si>
    <t>Mise en place d'équipes mobiles et de stratégies avancées pour l'offre des services de PF au profit des populations rurales, Mise en place des écoles des maris et futurs époux</t>
  </si>
  <si>
    <t>Mise en place d'équipes mobiles et de stratégies avancées pour l'offre des services de PF au profit des populations rurales, approvisionnement des sites abritant les personnes déplacées internes (PDI) en kits SR contenant des contraceptifs</t>
  </si>
  <si>
    <r>
      <t xml:space="preserve">Le pays a-t-il mis en place des lois, réglementations ou politiques </t>
    </r>
    <r>
      <rPr>
        <b/>
        <u/>
        <sz val="12"/>
        <color theme="1"/>
        <rFont val="Arial"/>
        <family val="2"/>
      </rPr>
      <t>rendant difficile</t>
    </r>
    <r>
      <rPr>
        <sz val="12"/>
        <color theme="1"/>
        <rFont val="Arial"/>
        <family val="2"/>
      </rPr>
      <t xml:space="preserve"> l'accès des sous-populations suivantes à des services/produits de planification familiale efficaces ? </t>
    </r>
    <r>
      <rPr>
        <sz val="10"/>
        <color theme="1"/>
        <rFont val="Arial"/>
        <family val="2"/>
      </rPr>
      <t>(par ex. approbation du conjoint nécessaire pour accéder à des contraceptifs)</t>
    </r>
  </si>
  <si>
    <r>
      <t xml:space="preserve">Le pays a-t-il mis en place des pratiques et </t>
    </r>
    <r>
      <rPr>
        <b/>
        <u/>
        <sz val="12"/>
        <color theme="1"/>
        <rFont val="Arial"/>
        <family val="2"/>
      </rPr>
      <t>obstacles</t>
    </r>
    <r>
      <rPr>
        <sz val="12"/>
        <color theme="1"/>
        <rFont val="Arial"/>
        <family val="2"/>
      </rPr>
      <t xml:space="preserve"> opérationnels, culturels ou autres </t>
    </r>
    <r>
      <rPr>
        <b/>
        <u/>
        <sz val="12"/>
        <color theme="1"/>
        <rFont val="Arial"/>
        <family val="2"/>
      </rPr>
      <t>rendant difficiles</t>
    </r>
    <r>
      <rPr>
        <sz val="12"/>
        <color theme="1"/>
        <rFont val="Arial"/>
        <family val="2"/>
      </rPr>
      <t xml:space="preserve"> l'accès des sous-populations suivantes à des services/produits de planification familiale efficaces ?  
</t>
    </r>
    <r>
      <rPr>
        <sz val="10"/>
        <color theme="1"/>
        <rFont val="Arial"/>
        <family val="2"/>
      </rPr>
      <t>(par exemple, prestataires refusant de desservir les jeunes)</t>
    </r>
  </si>
  <si>
    <t xml:space="preserve">Si oui, décrivez ces pratiques et obstacles. </t>
  </si>
  <si>
    <t>Politiques, normes et protocoles en santé de la reproduction, Institution de la gratuité totale de la planification familiale</t>
  </si>
  <si>
    <t>Documents de politique</t>
  </si>
  <si>
    <t>Documents de politique financière officiels concernant les contraceptifs</t>
  </si>
  <si>
    <t>Le pays met en œuvre la gratuité totale de la planification familiale qui couvre aussi bien les prestations que les coûts des produits contraceptifs au profit des bénéficiaires.</t>
  </si>
  <si>
    <t>Décret portant gratuité des soins et de planification familiale; Manuel de procédure de la gratuité des soins et de la planification familiale</t>
  </si>
  <si>
    <t>Document de politique gouvernementale</t>
  </si>
  <si>
    <t>Révision en cours de la liste nationale des médicaments essentiels et autres produits de santé</t>
  </si>
  <si>
    <r>
      <t>Contraceptifs injectables</t>
    </r>
    <r>
      <rPr>
        <sz val="11"/>
        <color theme="1"/>
        <rFont val="Arial"/>
        <family val="2"/>
      </rPr>
      <t xml:space="preserve"> 
</t>
    </r>
    <r>
      <rPr>
        <sz val="10"/>
        <color theme="1"/>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</si>
  <si>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r>
      <t xml:space="preserve">Implants contraceptifs </t>
    </r>
    <r>
      <rPr>
        <sz val="10"/>
        <color theme="1"/>
        <rFont val="Arial"/>
        <family val="2"/>
      </rPr>
      <t>(par exemple, lévonorgestrel 75 mg [Jadelle, Sino-Implant (II)/Levoplant], étonogestrel 68 mg [Implanon, Nexplanon])</t>
    </r>
  </si>
  <si>
    <r>
      <t xml:space="preserve">Dispositif intra-utérin (DIU) au cuivre </t>
    </r>
    <r>
      <rPr>
        <sz val="10"/>
        <color theme="1"/>
        <rFont val="Arial"/>
        <family val="2"/>
      </rPr>
      <t>(par exemple, Optima Copper T)</t>
    </r>
  </si>
  <si>
    <r>
      <t xml:space="preserve">Dispositif intra-utérin (DIU) hormonal </t>
    </r>
    <r>
      <rPr>
        <sz val="10"/>
        <color theme="1"/>
        <rFont val="Arial"/>
        <family val="2"/>
      </rPr>
      <t>(par exemple, [Mirena], qui diffuse du lévonorgestrel</t>
    </r>
  </si>
  <si>
    <r>
      <t xml:space="preserve">Pilules contraceptives d'urgence </t>
    </r>
    <r>
      <rPr>
        <sz val="10"/>
        <color theme="1"/>
        <rFont val="Arial"/>
        <family val="2"/>
      </rPr>
      <t>(par exemple, lévonorgestrel 0,75 mg, lévonorgestrel 1,5 mg)</t>
    </r>
  </si>
  <si>
    <r>
      <t>Autres contraceptifs </t>
    </r>
    <r>
      <rPr>
        <sz val="11"/>
        <color theme="1"/>
        <rFont val="Arial"/>
        <family val="2"/>
      </rPr>
      <t>(par ex. diaphragme SILCS) ?</t>
    </r>
  </si>
  <si>
    <t>Liste nationale des médicaments essentiels et autres produits de santé</t>
  </si>
  <si>
    <t>Documents de sensibilisation</t>
  </si>
  <si>
    <t>Oui : Sensibilisation/éducation intensive par téléphone</t>
  </si>
  <si>
    <t>Plaidoyer auprès des leaders réligieux et communautaires</t>
  </si>
  <si>
    <t>81 à 100 %</t>
  </si>
  <si>
    <t>Organisation de sessions de formation en PF clinique</t>
  </si>
  <si>
    <t>Rapports ponctuels</t>
  </si>
  <si>
    <r>
      <t xml:space="preserve">Le pays a-t-il pris un engagement dans le nouveau partenariat </t>
    </r>
    <r>
      <rPr>
        <b/>
        <sz val="12"/>
        <color theme="1"/>
        <rFont val="Arial"/>
        <family val="2"/>
      </rPr>
      <t>FP2030</t>
    </r>
    <r>
      <rPr>
        <sz val="12"/>
        <color theme="1"/>
        <rFont val="Arial"/>
        <family val="2"/>
      </rPr>
      <t>, « Une vision collective de la planification familiale après 2020 » ?</t>
    </r>
  </si>
  <si>
    <t>Documents gouvernementaux</t>
  </si>
  <si>
    <r>
      <t>Si la réponse est non, le pays envisage-t-il de prendre un engagement</t>
    </r>
    <r>
      <rPr>
        <b/>
        <sz val="12"/>
        <color theme="1"/>
        <rFont val="Arial"/>
        <family val="2"/>
      </rPr>
      <t xml:space="preserve"> FP2030 </t>
    </r>
    <r>
      <rPr>
        <sz val="12"/>
        <color theme="1"/>
        <rFont val="Arial"/>
        <family val="2"/>
      </rPr>
      <t>?</t>
    </r>
  </si>
  <si>
    <r>
      <t xml:space="preserve">Si le pays a pris ou prévoit de prendre un engagement </t>
    </r>
    <r>
      <rPr>
        <b/>
        <sz val="12"/>
        <color theme="1"/>
        <rFont val="Arial"/>
        <family val="2"/>
      </rPr>
      <t>FP2030</t>
    </r>
    <r>
      <rPr>
        <sz val="12"/>
        <color theme="1"/>
        <rFont val="Arial"/>
        <family val="2"/>
      </rPr>
      <t>, quels éléments parmi les suivants seront inclus ?</t>
    </r>
    <r>
      <rPr>
        <i/>
        <sz val="12"/>
        <color theme="1"/>
        <rFont val="Arial"/>
        <family val="2"/>
      </rPr>
      <t xml:space="preserve"> (Pour chaque élément, précisez « oui », « non », « ne sais pas » ou « non applicable »)</t>
    </r>
  </si>
  <si>
    <t>Accroitre de 10% la contribution annuelle de l'Etat à l'achat des produits contraceptifs</t>
  </si>
  <si>
    <t>Déjà pris en compte dans la gratuité de la PF</t>
  </si>
  <si>
    <t>Mis en place depuis 2017. Processus en cours d'opérationnalisation du NETSIGL 2.0 à l'échelle du pays</t>
  </si>
  <si>
    <t>Documents de politique d'organisation du ministère de la Santé/de la chaîne d'approvisionnement</t>
  </si>
  <si>
    <t>Manuel de procédures du SIGL intégré édition 2017, plan de renforcement de la chaine d'approvisionnement en produits de santé 2022-2026</t>
  </si>
  <si>
    <r>
      <t xml:space="preserve">S’il existe un SIGL national, recueille-t-il les données sur les stocks jusqu’au niveau du point de prestation de services (PPS) ?
</t>
    </r>
    <r>
      <rPr>
        <i/>
        <sz val="10"/>
        <color theme="1"/>
        <rFont val="Arial"/>
        <family val="2"/>
      </rPr>
      <t>(Au minimum, les éléments déclarés pour les établissements de santé doivent inclure : le stock disponible/le solde final, le taux de consommation, les pertes et les ajustements.)</t>
    </r>
  </si>
  <si>
    <t>Oui : Toutes les installations des ONG sont incluses</t>
  </si>
  <si>
    <t>Oui : Tous les sites de marketing social sont inclus</t>
  </si>
  <si>
    <r>
      <t xml:space="preserve">S’il existe un SIGL national qui recueille les données sur les stocks jusqu’au niveau du point de prestation de services (PPS), sélectionnez l’option qui décrit le mieux la façon dont les données sont déclarées au niveau du PPS.
</t>
    </r>
    <r>
      <rPr>
        <i/>
        <sz val="10"/>
        <color theme="1"/>
        <rFont val="Arial"/>
        <family val="2"/>
      </rPr>
      <t>(Au minimum, les éléments déclarés pour les établissements de santé doivent inclure : le stock disponible/le solde final, le taux de consommation, les pertes et les ajustements. Sinon, sélectionnez « non applicable » pour cette question.)</t>
    </r>
  </si>
  <si>
    <t>Certains sites déclarent par voie électronique</t>
  </si>
  <si>
    <t>La transmission du rapport SIGL mensuel des formations sanitaires se fait dans la plupart des cas en version papier.</t>
  </si>
  <si>
    <r>
      <t xml:space="preserve">Indiquez le </t>
    </r>
    <r>
      <rPr>
        <b/>
        <sz val="12"/>
        <color theme="1"/>
        <rFont val="Arial"/>
        <family val="2"/>
      </rPr>
      <t>taux de rupture</t>
    </r>
    <r>
      <rPr>
        <sz val="12"/>
        <color theme="1"/>
        <rFont val="Arial"/>
        <family val="2"/>
      </rPr>
      <t xml:space="preserve"> </t>
    </r>
    <r>
      <rPr>
        <b/>
        <sz val="12"/>
        <color theme="1"/>
        <rFont val="Arial"/>
        <family val="2"/>
      </rPr>
      <t>des stocks</t>
    </r>
    <r>
      <rPr>
        <sz val="12"/>
        <color theme="1"/>
        <rFont val="Arial"/>
        <family val="2"/>
      </rPr>
      <t xml:space="preserve"> des produits contraceptifs du secteur public appartenant aux catégories suivantes au cours de la période de 12 mois la plus récente disponible pour les niveaux central et des points de prestation de services. 
Si des produits ne sont pas proposés par le secteur public dans le pays, indiquez « N/A » (non applicable). Si le produit est proposé, mais qu'aucune donnée n'est disponible, indiquez également « N/A » et expliquez en commentaire la raison de l'absence de ces données.</t>
    </r>
    <r>
      <rPr>
        <sz val="11"/>
        <color theme="1"/>
        <rFont val="Arial"/>
        <family val="2"/>
      </rPr>
      <t xml:space="preserve">
</t>
    </r>
    <r>
      <rPr>
        <sz val="12"/>
        <color theme="1"/>
        <rFont val="Arial"/>
        <family val="2"/>
      </rPr>
      <t xml:space="preserve">
</t>
    </r>
  </si>
  <si>
    <r>
      <t xml:space="preserve">a. </t>
    </r>
    <r>
      <rPr>
        <b/>
        <sz val="12"/>
        <color theme="1"/>
        <rFont val="Arial"/>
        <family val="2"/>
      </rPr>
      <t xml:space="preserve">Niveau central </t>
    </r>
    <r>
      <rPr>
        <sz val="12"/>
        <color theme="1"/>
        <rFont val="Arial"/>
        <family val="2"/>
      </rPr>
      <t xml:space="preserve">(entrepôt central du secteur public)
</t>
    </r>
  </si>
  <si>
    <r>
      <t xml:space="preserve">b. </t>
    </r>
    <r>
      <rPr>
        <b/>
        <sz val="12"/>
        <color theme="1"/>
        <rFont val="Arial"/>
        <family val="2"/>
      </rPr>
      <t>Niveau des points de prestation de services (PPS)</t>
    </r>
    <r>
      <rPr>
        <sz val="12"/>
        <color theme="1"/>
        <rFont val="Arial"/>
        <family val="2"/>
      </rPr>
      <t xml:space="preserve"> (établissements de santé du secteur public)
</t>
    </r>
    <r>
      <rPr>
        <i/>
        <sz val="10"/>
        <color theme="1"/>
        <rFont val="Arial"/>
        <family val="2"/>
      </rPr>
      <t>(Au niveau agrégé, correspond au pourcentage calculé à partir des observations de rupture de stock collectées au niveau de tous les points de prestation de services ayant connu une rupture au cours de l'année)</t>
    </r>
    <r>
      <rPr>
        <sz val="12"/>
        <color theme="1"/>
        <rFont val="Arial"/>
        <family val="2"/>
      </rPr>
      <t xml:space="preserve">
</t>
    </r>
    <r>
      <rPr>
        <sz val="11"/>
        <color theme="1"/>
        <rFont val="Arial"/>
        <family val="2"/>
      </rPr>
      <t xml:space="preserve">
</t>
    </r>
  </si>
  <si>
    <r>
      <t xml:space="preserve">Nombre d'observations du statut des stocks au cours desquelles le produit était </t>
    </r>
    <r>
      <rPr>
        <b/>
        <sz val="10"/>
        <color theme="1"/>
        <rFont val="Arial"/>
        <family val="2"/>
      </rPr>
      <t>en rupture</t>
    </r>
    <r>
      <rPr>
        <sz val="10"/>
        <color theme="1"/>
        <rFont val="Arial"/>
        <family val="2"/>
      </rPr>
      <t xml:space="preserve"> au cours de l'année fiscale (numérateur)</t>
    </r>
  </si>
  <si>
    <r>
      <t xml:space="preserve">Nombre total </t>
    </r>
    <r>
      <rPr>
        <b/>
        <sz val="10"/>
        <color theme="1"/>
        <rFont val="Arial"/>
        <family val="2"/>
      </rPr>
      <t>d'observations du statut des stocks</t>
    </r>
    <r>
      <rPr>
        <sz val="10"/>
        <color theme="1"/>
        <rFont val="Arial"/>
        <family val="2"/>
      </rPr>
      <t xml:space="preserve"> au cours de l'année (dénominateur)</t>
    </r>
  </si>
  <si>
    <r>
      <t xml:space="preserve">Taux de rupture annuel au niveau central 
</t>
    </r>
    <r>
      <rPr>
        <b/>
        <sz val="10"/>
        <color theme="1"/>
        <rFont val="Arial"/>
        <family val="2"/>
      </rPr>
      <t>Calcul automatique réalisé en divisant la valeur de la colonne H par celle de la colonne I</t>
    </r>
  </si>
  <si>
    <r>
      <t xml:space="preserve">Somme du nombre de </t>
    </r>
    <r>
      <rPr>
        <b/>
        <sz val="10"/>
        <color theme="1"/>
        <rFont val="Arial"/>
        <family val="2"/>
      </rPr>
      <t>PPS en rupture</t>
    </r>
    <r>
      <rPr>
        <sz val="10"/>
        <color theme="1"/>
        <rFont val="Arial"/>
        <family val="2"/>
      </rPr>
      <t xml:space="preserve"> après analyse de l'ensemble des rapports logistiques mensuels/trimestriels de l'année fiscale (numérateur)</t>
    </r>
  </si>
  <si>
    <r>
      <t xml:space="preserve">Somme du nombre total de </t>
    </r>
    <r>
      <rPr>
        <b/>
        <sz val="10"/>
        <color theme="1"/>
        <rFont val="Arial"/>
        <family val="2"/>
      </rPr>
      <t>PPS ayant déclarés</t>
    </r>
    <r>
      <rPr>
        <sz val="10"/>
        <color theme="1"/>
        <rFont val="Arial"/>
        <family val="2"/>
      </rPr>
      <t xml:space="preserve"> dans l'ensemble des rapports logistiques mensuels/trimestriels de l'année fiscale (dénominateur)</t>
    </r>
  </si>
  <si>
    <r>
      <t>Taux de rupture annuel au niveau des PPS</t>
    </r>
    <r>
      <rPr>
        <sz val="11"/>
        <color theme="1"/>
        <rFont val="Arial"/>
        <family val="2"/>
      </rPr>
      <t xml:space="preserve">
</t>
    </r>
    <r>
      <rPr>
        <b/>
        <sz val="10"/>
        <color theme="1"/>
        <rFont val="Arial"/>
        <family val="2"/>
      </rPr>
      <t>Calcul automatique réalisé en divisant la valeur de la colonne K par celle de la colonne L</t>
    </r>
  </si>
  <si>
    <r>
      <t xml:space="preserve">Lévonorgestrel/éthinylestradiol 150/30 μg + Fe 75 mg </t>
    </r>
    <r>
      <rPr>
        <sz val="10"/>
        <color theme="1"/>
        <rFont val="Arial"/>
        <family val="2"/>
      </rPr>
      <t>[Microgynon</t>
    </r>
    <r>
      <rPr>
        <sz val="12"/>
        <color theme="1"/>
        <rFont val="Arial"/>
        <family val="2"/>
      </rPr>
      <t>]</t>
    </r>
  </si>
  <si>
    <r>
      <t>Lévonorgestrel/éthinylestradiol 150/30 μg</t>
    </r>
    <r>
      <rPr>
        <sz val="11"/>
        <color theme="1"/>
        <rFont val="Arial"/>
        <family val="2"/>
      </rPr>
      <t xml:space="preserve"> </t>
    </r>
    <r>
      <rPr>
        <sz val="10"/>
        <color theme="1"/>
        <rFont val="Arial"/>
        <family val="2"/>
      </rPr>
      <t>[Seasonale, Levora, Jolessa]</t>
    </r>
  </si>
  <si>
    <t>Produit non géré</t>
  </si>
  <si>
    <t xml:space="preserve">Système d'information en gestion logistique (SIGL), DHIS2 </t>
  </si>
  <si>
    <r>
      <t xml:space="preserve">Autres pilules combinées                                           
</t>
    </r>
    <r>
      <rPr>
        <i/>
        <sz val="10"/>
        <color theme="1"/>
        <rFont val="Arial"/>
        <family val="2"/>
      </rPr>
      <t xml:space="preserve">(non inclus dans le calcul agrégé)         </t>
    </r>
    <r>
      <rPr>
        <i/>
        <sz val="12"/>
        <color theme="1"/>
        <rFont val="Arial"/>
        <family val="2"/>
      </rPr>
      <t xml:space="preserve">                                               </t>
    </r>
    <r>
      <rPr>
        <sz val="12"/>
        <color theme="1"/>
        <rFont val="Arial"/>
        <family val="2"/>
      </rPr>
      <t>Précisez :</t>
    </r>
  </si>
  <si>
    <r>
      <t>Pilules contraceptives progestatives (</t>
    </r>
    <r>
      <rPr>
        <sz val="10"/>
        <color theme="1"/>
        <rFont val="Arial"/>
        <family val="2"/>
      </rPr>
      <t>lévonorgestrel 30 μg [Norgeston, Microlut])</t>
    </r>
  </si>
  <si>
    <r>
      <t xml:space="preserve">Acétate de médroxyprogestérone en dépôt 104 mg/0,65 mL - voie sous-cutanée </t>
    </r>
    <r>
      <rPr>
        <sz val="10"/>
        <color theme="1"/>
        <rFont val="Arial"/>
        <family val="2"/>
      </rPr>
      <t>[Depo Sub-Q Provera, Sayana Press]</t>
    </r>
  </si>
  <si>
    <r>
      <t xml:space="preserve">Acétate de médroxyprogestérone en dépôt 150 mg - voie intramusculaire </t>
    </r>
    <r>
      <rPr>
        <sz val="10"/>
        <color theme="1"/>
        <rFont val="Arial"/>
        <family val="2"/>
      </rPr>
      <t>[DepoProvera]</t>
    </r>
  </si>
  <si>
    <r>
      <t xml:space="preserve">Énanthate de noréthistérone </t>
    </r>
    <r>
      <rPr>
        <sz val="10"/>
        <color theme="1"/>
        <rFont val="Arial"/>
        <family val="2"/>
      </rPr>
      <t>[Noristerat]</t>
    </r>
  </si>
  <si>
    <r>
      <t>Lévonorgestrel 75 mg/bâtonnet, implant à 2 bâtonnets</t>
    </r>
    <r>
      <rPr>
        <sz val="10"/>
        <color theme="1"/>
        <rFont val="Arial"/>
        <family val="2"/>
      </rPr>
      <t xml:space="preserve"> [Jadelle, Sino-Implant (II)/Levoplant]</t>
    </r>
  </si>
  <si>
    <r>
      <t xml:space="preserve">Étonogestrel 68 mg/bâtonnet, implant à 1 bâtonnet </t>
    </r>
    <r>
      <rPr>
        <sz val="10"/>
        <color theme="1"/>
        <rFont val="Arial"/>
        <family val="2"/>
      </rPr>
      <t>[Implanon, Nexplanon]</t>
    </r>
  </si>
  <si>
    <r>
      <t>Dispositif intra-utérin (DIU) au cuivre (</t>
    </r>
    <r>
      <rPr>
        <sz val="10"/>
        <color theme="1"/>
        <rFont val="Arial"/>
        <family val="2"/>
      </rPr>
      <t>par exemple, Optima Copper T)</t>
    </r>
  </si>
  <si>
    <r>
      <t>Dispositif intra-utérin (DIU) hormonal</t>
    </r>
    <r>
      <rPr>
        <sz val="10"/>
        <color theme="1"/>
        <rFont val="Arial"/>
        <family val="2"/>
      </rPr>
      <t xml:space="preserve"> (par exemple, [Mirena], qui diffuse du lévonorgestrel</t>
    </r>
  </si>
  <si>
    <r>
      <t xml:space="preserve">Taux de rupture de stock total pour tous les produits 
</t>
    </r>
    <r>
      <rPr>
        <b/>
        <sz val="12"/>
        <color theme="1"/>
        <rFont val="Arial"/>
        <family val="2"/>
      </rPr>
      <t xml:space="preserve">Le résultat est calculé automatiquement. </t>
    </r>
    <r>
      <rPr>
        <sz val="12"/>
        <color theme="1"/>
        <rFont val="Arial"/>
        <family val="2"/>
      </rPr>
      <t xml:space="preserve"> (Somme des colonnes H et I divisée par la colonne H et somme des colonnes K et L divisée par la colonne L)</t>
    </r>
  </si>
  <si>
    <r>
      <t>Quels ont été les principaux facteurs de rupture de stock de contraceptifs dans le pays au cours de l’année précédente ?</t>
    </r>
    <r>
      <rPr>
        <i/>
        <sz val="12"/>
        <color theme="1"/>
        <rFont val="Arial"/>
        <family val="2"/>
      </rPr>
      <t xml:space="preserve"> (Si des insuffisances dans la qualité des données ont contribué aux ruptures de stock signalées, veuillez également le préciser ici).</t>
    </r>
  </si>
  <si>
    <t>Produits commandés mais non reçu dans les délais prévus à cause de la contrainte de production.</t>
  </si>
  <si>
    <t>Ce sont des produits non gérés par le système.</t>
  </si>
  <si>
    <t>Une commission nationale d'homologation des produits de santé est mise en place.</t>
  </si>
  <si>
    <t>Les médicaments qui ne disposent pas encore d'AMM dans le pays doivent avoir une autorisation spéciale d'importation (ASI) délivrée par l'autorité de régulation suivant une demande et des documents à fournir.</t>
  </si>
  <si>
    <t>Une autorisation spéciale d'importation (ASI) délivrée par l'autorité de régulation pharmaceutique est réquise avant toute importation de produit ne disposant pas d'Autorisation de mise sur le marché (AMM)</t>
  </si>
  <si>
    <t>Moins de 6 mois</t>
  </si>
  <si>
    <t>Il s'agit du contrôle à l'importation et du contrôle post marketing.</t>
  </si>
  <si>
    <t>Documents du laboratoire national de contrôle de la qualité (LNCQ)</t>
  </si>
  <si>
    <r>
      <t xml:space="preserve">Au cours de l'année passée, dans quelle mesure les contraceptifs ont-ils été testés par le laboratoire national de contrôle de la qualité après leur expédition </t>
    </r>
    <r>
      <rPr>
        <i/>
        <sz val="12"/>
        <color theme="1"/>
        <rFont val="Arial"/>
        <family val="2"/>
      </rPr>
      <t>hors préservatifs</t>
    </r>
    <r>
      <rPr>
        <sz val="12"/>
        <color theme="1"/>
        <rFont val="Arial"/>
        <family val="2"/>
      </rPr>
      <t xml:space="preserve"> ? </t>
    </r>
  </si>
  <si>
    <t>Le rapportage des données des grossistes privés s'est amélioré auprès du ministère de la santé à travers l'ANRP. Ce qui explique ce taux comparativement à 2020.</t>
  </si>
  <si>
    <t>Rapports d'activités</t>
  </si>
  <si>
    <t>26 à 50 %</t>
  </si>
  <si>
    <t>Données utilisées lors de l'élaboration des plans stratégiques de renforcement de la PF et aussi lors de la révision des prix de vente des médicaments essentiels dont les produits de PF.</t>
  </si>
  <si>
    <t>Etude dans le cadre de la transformation des marchés sur la santé sexuelle et reproductive faite par SEMA &amp; RESADE.</t>
  </si>
  <si>
    <r>
      <t xml:space="preserve">La mission du Conseil international d’harmonisation des exigences techniques pour l’enregistrement des médicaments à usage humain (ICH) est de garantir que des médicaments sûrs, efficaces et de haute qualité sont développés, enregistrés et maintenus de la manière la plus efficace possible en termes de ressources, tout en respectant des normes élevées. Les autorités nationales de réglementation des médicaments qui sont membres, observateurs ou associés de l’ICH sont considérées comme des </t>
    </r>
    <r>
      <rPr>
        <b/>
        <u/>
        <sz val="12"/>
        <color theme="1"/>
        <rFont val="Arial"/>
        <family val="2"/>
      </rPr>
      <t>autorités de réglementation affiliées</t>
    </r>
    <r>
      <rPr>
        <sz val="12"/>
        <color theme="1"/>
        <rFont val="Arial"/>
        <family val="2"/>
      </rPr>
      <t>, notamment : les États membres de l’Union européenne, le Royaume-Uni, les États-Unis, le Canada et le Japon.</t>
    </r>
  </si>
  <si>
    <r>
      <t xml:space="preserve">Pilules contraceptives combinées 
</t>
    </r>
    <r>
      <rPr>
        <i/>
        <sz val="10"/>
        <color theme="1"/>
        <rFont val="Arial"/>
        <family val="2"/>
      </rPr>
      <t>(par exemple, lévonorgestrel/éthinylestradiol 150/30 μg + Fe 75 mg, lévonorgestrel/éthinylestradiol 150/30 μg [Microgynon, Seasonale, Levora, Jolessa], drospirénone/éthinylestradiol 3 mg/20μg [Yaz], acétate de noréthistérone/éthinylestradiol [Loestrin, Junel])</t>
    </r>
  </si>
  <si>
    <t>PROPHARM SA qui est une unité de production locale est dans un processus de demande d'AMM pour la fabrication des pilules.</t>
  </si>
  <si>
    <t>MICROGYNON FE, ZINNIA F</t>
  </si>
  <si>
    <t xml:space="preserve">Lévonorgestrel 0.15 mg+ Ethynilestradiol 0.03 mg+Fe </t>
  </si>
  <si>
    <t xml:space="preserve">Levonorgestrel 0.15 mg+ Ethynilestradiol 0.03 mg+Fe </t>
  </si>
  <si>
    <r>
      <t xml:space="preserve">Pilules contraceptives progestatives 
</t>
    </r>
    <r>
      <rPr>
        <i/>
        <sz val="10"/>
        <color theme="1"/>
        <rFont val="Arial"/>
        <family val="2"/>
      </rPr>
      <t>(par exemple, lévonorgestrel 30 μg [Norgeston, Microlut], noréthistérone 35 mg [Micronor, Camila, Errin], désogestrel 75 μg [Cerazette, Aizea], diacétate d'étynodiol [Femulen])</t>
    </r>
  </si>
  <si>
    <t>MICROLUT</t>
  </si>
  <si>
    <t>Levonorgestrel 0.0375 mg</t>
  </si>
  <si>
    <r>
      <t xml:space="preserve">Contraceptifs injectables 
</t>
    </r>
    <r>
      <rPr>
        <i/>
        <sz val="10"/>
        <color theme="1"/>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</si>
  <si>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t>DEPO-PROVERA, SAYANA PRESS</t>
  </si>
  <si>
    <t>Médroxyprogestérone acétate 150mg/ml; Médroxyprogestérone acétate 104 mg/0.65 ml</t>
  </si>
  <si>
    <r>
      <t xml:space="preserve">Implants contraceptifs 
</t>
    </r>
    <r>
      <rPr>
        <i/>
        <sz val="10"/>
        <color theme="1"/>
        <rFont val="Arial"/>
        <family val="2"/>
      </rPr>
      <t>(par exemple, lévonorgestrel 75 mg [Jadelle, Sino-Implant (II)/Levoplant], étonogestrel 68 mg [Implanon, Nexplanon])</t>
    </r>
  </si>
  <si>
    <t>JADELLE, IMPLANON NXT</t>
  </si>
  <si>
    <t xml:space="preserve">Levonorgestrel 75 mg x 2 ; Etonogestrel 68 mg x 1 </t>
  </si>
  <si>
    <r>
      <t xml:space="preserve">Dispositif intra-utérin (DIU) 
</t>
    </r>
    <r>
      <rPr>
        <i/>
        <sz val="10"/>
        <color theme="1"/>
        <rFont val="Arial"/>
        <family val="2"/>
      </rPr>
      <t>(par exemple, DIU au cuivre [Optima Copper T] ou DIU diffusant du lévonorgestrel [Mirena])</t>
    </r>
  </si>
  <si>
    <t>DIU</t>
  </si>
  <si>
    <t>Dispositif intra utérin</t>
  </si>
  <si>
    <t xml:space="preserve">CONDOM MASCULIN </t>
  </si>
  <si>
    <t>CONDOM FEMININ</t>
  </si>
  <si>
    <r>
      <t xml:space="preserve">Pilules contraceptives d'urgence 
</t>
    </r>
    <r>
      <rPr>
        <i/>
        <sz val="10"/>
        <color theme="1"/>
        <rFont val="Arial"/>
        <family val="2"/>
      </rPr>
      <t>(par exemple, lévonorgestrel 0,75 mg, lévonorgestrel 1,5 mg) [Postinor]</t>
    </r>
    <r>
      <rPr>
        <sz val="12"/>
        <color theme="1"/>
        <rFont val="Arial"/>
        <family val="2"/>
      </rPr>
      <t>)</t>
    </r>
  </si>
  <si>
    <t>NORLEVO</t>
  </si>
  <si>
    <t>Levonorgestrel 1,5 mg</t>
  </si>
  <si>
    <r>
      <t xml:space="preserve">Des partenariats public/privé ont-ils été établis ou négociés au cours des deux dernières années dans l'optique d'étendre les prestations de services de santé proposées par le secteur privé, notamment en matière de produits et services de planification familiale ? 
</t>
    </r>
    <r>
      <rPr>
        <sz val="10"/>
        <color theme="1"/>
        <rFont val="Arial"/>
        <family val="2"/>
      </rPr>
      <t>(Exemple : sous-traitance de services de planification familiale à des prestataires privés par le gouvernement, développement d'un programme dans le cadre duquel le gouvernement distribue des bons pouvant être utilisés pour des services de planification familiale assurés par des prestataires privés, études public-privé sur de nouvelles technologies contraceptives ou mécanismes de prestation de service)</t>
    </r>
  </si>
  <si>
    <t>Processus en cours pour l'introduction du DMPA SC dans les officines pharmaceutiques.</t>
  </si>
  <si>
    <t>Code de santé publique en cours d'adoption faisant cas de l'offre des services de PF dans le privé et officine pharmaceutique. Cadre de concertation tenue avec les acteurs de la chaine d'approvisionnement du secteur public et privé; Elaboration d'un plan d'introduction du DMPA SC dans le privé.</t>
  </si>
  <si>
    <t>Document de politique du ministère de la Santé</t>
  </si>
  <si>
    <t>Peu d’actions sont mises en œuvre</t>
  </si>
  <si>
    <r>
      <t xml:space="preserve">Si oui, quelles sont les politiques en place pour réduire les conséquences de la pandémie sur la planification familiale ? </t>
    </r>
    <r>
      <rPr>
        <i/>
        <sz val="11"/>
        <color theme="1"/>
        <rFont val="Arial"/>
        <family val="2"/>
      </rPr>
      <t>(par ex., délivrance pour plusieurs mois, passage à des méthodes à long terme, etc.)</t>
    </r>
  </si>
  <si>
    <t>Stratégie de distribution des produits de santé au dernier kilomètre</t>
  </si>
  <si>
    <r>
      <t>a. Les fournitures de PF/SR sont-elles prépositionnées en cas d'urgence ?</t>
    </r>
    <r>
      <rPr>
        <i/>
        <sz val="12"/>
        <color theme="1"/>
        <rFont val="Arial"/>
        <family val="2"/>
      </rPr>
      <t xml:space="preserve"> (Le pré-positionnement est un élément de la préparation aux situations d'urgence dans lequel les fournitures sont conservées plus près ou plus facilement accessibles de l'endroit où une crise peut se produire afin de permettre une livraison plus rapide des fournitures lorsque la crise se produit).</t>
    </r>
  </si>
  <si>
    <r>
      <t xml:space="preserve">Dans quelle mesure la pandémie de COVID-19 a-t-elle affecté la fréquence à laquelle les réunions du comité de sécurité contraceptive (SC) ont eu lieu lors </t>
    </r>
    <r>
      <rPr>
        <u/>
        <sz val="12"/>
        <color theme="1"/>
        <rFont val="Arial"/>
        <family val="2"/>
      </rPr>
      <t>de la dernière année fiscale</t>
    </r>
    <r>
      <rPr>
        <sz val="12"/>
        <color theme="1"/>
        <rFont val="Arial"/>
        <family val="2"/>
      </rPr>
      <t xml:space="preserve"> ? </t>
    </r>
    <r>
      <rPr>
        <i/>
        <sz val="12"/>
        <color theme="1"/>
        <rFont val="Arial"/>
        <family val="2"/>
      </rPr>
      <t xml:space="preserve">(Veuillez sélectionner une option dans le menu déroulant.) </t>
    </r>
  </si>
  <si>
    <r>
      <t xml:space="preserve">Dans quelle mesure la pandémie de COVID-19 a-t-elle affecté </t>
    </r>
    <r>
      <rPr>
        <b/>
        <sz val="12"/>
        <color theme="1"/>
        <rFont val="Arial"/>
        <family val="2"/>
      </rPr>
      <t>la ligne budgétaire</t>
    </r>
    <r>
      <rPr>
        <sz val="12"/>
        <color theme="1"/>
        <rFont val="Arial"/>
        <family val="2"/>
      </rPr>
      <t xml:space="preserve"> approuvée pour les contraceptifs pour l'année fiscale en cours ?  
</t>
    </r>
    <r>
      <rPr>
        <i/>
        <sz val="10"/>
        <color theme="1"/>
        <rFont val="Arial"/>
        <family val="2"/>
      </rPr>
      <t>(Choisissez une réponse dans la liste déroulante)</t>
    </r>
  </si>
  <si>
    <r>
      <t xml:space="preserve">Dans quelle mesure la pandémie de COVID-19 a-t-elle affecté </t>
    </r>
    <r>
      <rPr>
        <b/>
        <sz val="12"/>
        <color theme="1"/>
        <rFont val="Arial"/>
        <family val="2"/>
      </rPr>
      <t>le montant des dépenses gouvernementales</t>
    </r>
    <r>
      <rPr>
        <sz val="12"/>
        <color theme="1"/>
        <rFont val="Arial"/>
        <family val="2"/>
      </rPr>
      <t xml:space="preserve"> pour les contraceptifs au cours de l'année complète la plus récente ?
</t>
    </r>
    <r>
      <rPr>
        <i/>
        <sz val="10"/>
        <color theme="1"/>
        <rFont val="Arial"/>
        <family val="2"/>
      </rPr>
      <t>(Choisissez une réponse dans la liste déroulante)</t>
    </r>
  </si>
  <si>
    <r>
      <t>En quoi les pratiques opérationnelles mises en place en raison de la COVID-19 ont-elles changé depuis la dernière enquête (c.-à-d. 2020-2021) ?</t>
    </r>
    <r>
      <rPr>
        <i/>
        <sz val="12"/>
        <color theme="1"/>
        <rFont val="Arial"/>
        <family val="2"/>
      </rPr>
      <t xml:space="preserve"> (Remarque : les pratiques opérationnelles répertoriées ont été renseignées à partir des réponses à la dernière enquête.) Pour chaque rangée, lorsque plusieurs réponses s’appliquent, veuillez en sélectionner une dans le menu déroulant et mentionner toutes les autres dans la zone réservée aux commentaires.</t>
    </r>
  </si>
  <si>
    <t xml:space="preserve">Sensibilisation pour dissiper la peur de fréquenter les services de santé </t>
  </si>
  <si>
    <t>Maintien</t>
  </si>
  <si>
    <t>Merci d'avoir participé à l'enquête !</t>
  </si>
  <si>
    <t xml:space="preserve">Burundi </t>
  </si>
  <si>
    <t>Le Comité national de coordination des approvisionnements et sécurisation des produits pharmaceutiques au Burundi existe depuis 2015 mais il est en cours de mise a jour avec des sous comités de quantification pour les differents programmes. Dans le but de renforcer l'operationalisation et  répondre aux engagements notamment  FP 2030, le MSPLS a décidé de mettre  en place du comité national de sécurisation des produits de santé  de la reproduction en mettant l’accent sur les contraceptifs et les médicaments qui sauvent la vie des mères et des nouveau-nés. Il tient lieu du sous comité de quantification des produits de santé maternelle et infantile.</t>
  </si>
  <si>
    <t>COMITE NATIONAL DE SECURISATION DES PRODUITS DE SANTE DE LA REPRODUCTION</t>
  </si>
  <si>
    <t>PSI</t>
  </si>
  <si>
    <t>I+ Solutions, Chemonics(GHSC-PSM),</t>
  </si>
  <si>
    <t>Représentant des importateurs des produits pharmaceutiques, représentant des pharmacies de détail</t>
  </si>
  <si>
    <t>BANQUE MONDIALE, USAID, AMBASSADE DES PAYS BAS, JICA</t>
  </si>
  <si>
    <t>UNFPA, UNICEF, UNDP, OMS</t>
  </si>
  <si>
    <t>Programme National de Sante de la Reproduction (PNSR), Programme National de Lutte contre le Sida et les infections Sexuellement Transmissible (PNLS/IST), Direction su Système National d'information Sanitaire (SNIS), Autorité Burundaise de Régulation des Médicaments et Aliments (ABREMA), DAS, Direction Générale des Services de Santé et de Lutte contre le Sida (DGSSLS), Direction Générale des Ressources (DGR)</t>
  </si>
  <si>
    <t>Centrale d'Achat des Médicaments Essentielles, des Dispositifs Médicaux et des Produits et Materials de Laboratoire du Burundi (CAMEBU)</t>
  </si>
  <si>
    <t>Ministère des Finances</t>
  </si>
  <si>
    <t>Membre du ministère des Finances, du Budget et de la Coopération au Développement Economique</t>
  </si>
  <si>
    <t>CROIX ROUGE DU BURUNDI,  Association Burundaise pour le Bien Etre Familial (ABUBEF), Association Nationale pour la Franchise Sociale (ANFS), Ordre National des Pharmaciens du Burundi, Ordre National des Médecins du Burundi</t>
  </si>
  <si>
    <t xml:space="preserve">Le comité vient d'être révisé en 2023. La composition de même que les termes de références du nouveau comité ont été proposés et le dossier est dans le processus de signature. 
Le nouveau comité concerne uniquement les produits de santé de la reproduction tandis que l’ancien concernait tous les produits de santé. 
La mission principale du comité est d’améliorer la disponibilité et l’accessibilité des produits contraceptifs ainsi que les médicaments qui sauvent la vie des mères et des nouveau-nés à tous les niveaux à travers la sécurisation des produits de santé de la reproduction. 
L’objectif général est de contribuer à l’amélioration du suivi de la GCA, de rendre disponible et accessible les produits contraceptifs et les médicaments qui sauvent jusqu’au dernier kilomètre.
Objectifs spécifiques
-	S’assurer de la disponibilité, l’accessibilité et l’usage rationnel des produits contraceptifs et les médicaments qui sauvent.
-	Proposer les mécanismes pour assurer la qualité des produits contraceptifs et les médicaments qui sauvent à tous les niveaux de la chaine d’approvisionnement 
-	Identifier les problèmes prioritaires/défis de la Gestion de la Chaine d’Approvisionnement (GCA) des produits contraceptifs et les médicaments qui sauvent ;
-	Dégager/proposer les actions prioritaires à mener au cours de l’exercice ;
-	Améliorer la gestion de la chaine d'approvisionnement à tous les niveaux.
-	Renforcer un système d’échange d’information en rapport avec la sécurité des produits contraceptifs et les médicaments qui sauvent.
-	Renforcer le système de rapportage et de partage d’information des données logistiques des produits contraceptifs et les médicaments qui sauvent
-	 S’assurer de la disponibilité et de l’utilisation des documents ou normes sur la GCA
Le document source est représenté par les termes de références de ce comité </t>
  </si>
  <si>
    <t>4 fois ou plus</t>
  </si>
  <si>
    <t xml:space="preserve">Compte-rendu des réunions du comité </t>
  </si>
  <si>
    <t>Sous comite de quantification des produits de sante maternelle et infantile de l'ancien Comité  national  de coordination des approvisionnements et sécurisation des produits pharmaceutiques au Burundi (PNSR, PNSLS, DPML,Direction Générale des Ressources (DGR), CAMEBU, DSNIS,  UNFPA,  GHSC-PSM,  Croix Rouge Burundais, ABUBEF, PSI</t>
  </si>
  <si>
    <t>Une fois par trimestre</t>
  </si>
  <si>
    <t>07/21-06/22</t>
  </si>
  <si>
    <t>Budget du Gouvernement</t>
  </si>
  <si>
    <t>Le montant résulte d'une conversion en $ d'un montant en monnaie locale que le Gouvernement alloue a l'achat des contraceptifs (125,000,000 BIF au taux de 2053.37)
N.B.: La période est différente de celle de la prévision et des dons, car la quantification est effectuée sur une période prenant en compte l'année civile (janvier à décembre) alors que l'année fiscale du gouvernement va de juillet à juin.</t>
  </si>
  <si>
    <t>Accord N°MSPLS/NKURIZA/CONTR/SED/F03/202 
Acquisition des intrants de Planning Familial</t>
  </si>
  <si>
    <t>Le montant global de la première tranche a été déduit des frais d'acquisition des tests de grossesses et des kits d'insertion et retrait des DIU
N.B.: La période est différente de celle de la prévision et des dons, car la quantification est effectuée sur une période prenant en compte l'année civile (janvier à décembre) alors que l'année fiscale du gouvernement va de juillet à juin.</t>
  </si>
  <si>
    <t>Bons de commande ou contrats</t>
  </si>
  <si>
    <r>
      <t xml:space="preserve">Fonds </t>
    </r>
    <r>
      <rPr>
        <b/>
        <sz val="12"/>
        <color theme="1"/>
        <rFont val="Arial"/>
        <family val="2"/>
      </rPr>
      <t>d'origine interne</t>
    </r>
    <r>
      <rPr>
        <sz val="12"/>
        <color theme="1"/>
        <rFont val="Arial"/>
        <family val="2"/>
      </rPr>
      <t xml:space="preserve"> </t>
    </r>
    <r>
      <rPr>
        <b/>
        <sz val="12"/>
        <color theme="1"/>
        <rFont val="Arial"/>
        <family val="2"/>
      </rPr>
      <t>dépensés</t>
    </r>
    <r>
      <rPr>
        <sz val="12"/>
        <color theme="1"/>
        <rFont val="Arial"/>
        <family val="2"/>
      </rPr>
      <t xml:space="preserve"> pour l'achat de contraceptifs</t>
    </r>
  </si>
  <si>
    <t>Date d'expédition</t>
  </si>
  <si>
    <t>2,339,424 ont ete achetes par le Gouvernement mais la livraison a eu lieu en 2023 
N.B.: La période est différente de celle de la prévision et des dons, car la quantification est effectuée sur une période prenant en compte l'année civile (janvier à décembre) alors que l'année fiscale du gouvernement va de juillet à juin.</t>
  </si>
  <si>
    <r>
      <t xml:space="preserve">Total de tous les </t>
    </r>
    <r>
      <rPr>
        <b/>
        <sz val="12"/>
        <color theme="1"/>
        <rFont val="Arial"/>
        <family val="2"/>
      </rPr>
      <t>autres</t>
    </r>
    <r>
      <rPr>
        <sz val="12"/>
        <color theme="1"/>
        <rFont val="Arial"/>
        <family val="2"/>
      </rPr>
      <t xml:space="preserve"> </t>
    </r>
    <r>
      <rPr>
        <b/>
        <sz val="12"/>
        <color theme="1"/>
        <rFont val="Arial"/>
        <family val="2"/>
      </rPr>
      <t>fonds gouvernementaux dépensés</t>
    </r>
    <r>
      <rPr>
        <sz val="12"/>
        <color theme="1"/>
        <rFont val="Arial"/>
        <family val="2"/>
      </rPr>
      <t xml:space="preserve"> pour l'achat de contraceptifs (Ces autres fonds gouvernementaux peuvent inclure les fonds communs, les crédits ou prêts de la Banque mondiale, ainsi que les autres fonds versés par des bailleurs de fonds [soutien budgétaire direct].)</t>
    </r>
  </si>
  <si>
    <r>
      <t xml:space="preserve">Depenses en natures finance par le Banque Mondial : pilules contraceptives combinées, pilules d'urgence, injectables, pilules contraceptives progestatives. 
</t>
    </r>
    <r>
      <rPr>
        <i/>
        <sz val="10"/>
        <rFont val="Arial"/>
        <family val="2"/>
      </rPr>
      <t xml:space="preserve">Ces données proviennent du GFPVAN. Normalement, les fonds de la Banque mondiale transitent par le gouvernement, c'est pourquoi nous les classons dans les autres fonds gouvernementaux. </t>
    </r>
  </si>
  <si>
    <t>Préservatifs masculins et les injectables</t>
  </si>
  <si>
    <t>UNFPA Supplies: Contraceptifs implantables, pilules d'urgence, injectables</t>
  </si>
  <si>
    <t>Pour les produits achetés sur les fonds gouvernementaux d'origine interne, c'est la CAMEBU qui a exécuté l'achats
Pour les produits achetés sur les fonds gouvernementaux provenant de la banque mondiale c'est UNFPA qui a exécuté l'achats</t>
  </si>
  <si>
    <t>Les produits sont achetés par la Direction Générale des Ressours au MSPLS et livrés et stockés à la centrale d'achat des médicaments essentiels (CAMEBU) et ensuite distribués dans districts puis dans les points de prestation de services.</t>
  </si>
  <si>
    <t>Selon le manuel de gestion de la chaine d'approvisionnement lees produits sont achetés par le niveau cental stocké au central d'achat (CAMEBU) et distribué par ce dernier au niveau des districts sanitaire et puis ces derniers distribuent ces produits aux farmations sanitaires et puis ces dernieres dispensent les produits aux bénéficiaires mais egalement les formations sanitaires  distribuent les produits vers la communauté via les agents de santé communautaires.</t>
  </si>
  <si>
    <t xml:space="preserve">125000000 de FBU ont été aloués à l'achat des contraceptifs </t>
  </si>
  <si>
    <t xml:space="preserve">Budget du Gouvernement </t>
  </si>
  <si>
    <t>Le montant résulte d'une conversion en $ d'un montant en monnaie locale que le Gouvernement alloue a l'achat des contraceptifs (125,000,000 BIF au taux de 2,817.66)</t>
  </si>
  <si>
    <t xml:space="preserve">Le montant prévu pour la deuxième et troisième tranche sur le financement de la banque mondiale à travers le projet Nkuriza:Accord cadre </t>
  </si>
  <si>
    <t xml:space="preserve">Le manuel de formation en  technologie contraceptive donne décrit les methodes contraceptives utilisées au Burundi y compris les Pilules contraceptives combinées </t>
  </si>
  <si>
    <t xml:space="preserve">Le manuel de formation en  technologie contraceptive donne décrit les methodes contraceptives utilisées au Burundi y compris les Pilules contraceptives a progestatifs </t>
  </si>
  <si>
    <t xml:space="preserve">Le manuel de formation en  technologie contraceptive donne décrit les methodes contraceptives utilisées au Burundi y compris lescontraceptifs injectables </t>
  </si>
  <si>
    <t>Le manuel de formation en  technologie contraceptive donne décrit les methodes contraceptives utilisées au Burundi y compris les implants contraceptifs.</t>
  </si>
  <si>
    <t>Le manuel de formation en  technologie contraceptive donne décrit les methodes contraceptives utilisées au Burundi y compris les DIU</t>
  </si>
  <si>
    <t>Le manuel de formation en  technologie contraceptive donne décrit les methodes contraceptives utilisées au Burundi y compris les préservatifs masculins</t>
  </si>
  <si>
    <t>Le manuel de formation en  technologie contraceptive donne décrit les methodes contraceptives utilisées au Burundi y compris les préservatifs féminins</t>
  </si>
  <si>
    <t>Le manuel de formation en  technologie contraceptive donne décrit les methodes contraceptives utilisées au Burundi y compris les Pilules contraceptives d'urgence</t>
  </si>
  <si>
    <t>Le manuel de formation en  technologie contraceptive donne décrit les methodes contraceptives utilisées au Burundi y compris la vasectomie</t>
  </si>
  <si>
    <t>Le manuel de formation en  technologie contraceptive donne décrit les methodes contraceptives utilisées au Burundi y compris la ligature des trompes</t>
  </si>
  <si>
    <t>Le manuel de formation en  technologie contraceptive donne décrit les methodes contraceptives utilisées au Burundi y compris les méthodes naturelles dont la méthode des jours fixes.</t>
  </si>
  <si>
    <t>Non applicable car pas d’autres moyens de contraceptions connues existant dans le pays</t>
  </si>
  <si>
    <t>Pas de commentaire</t>
  </si>
  <si>
    <r>
      <rPr>
        <b/>
        <sz val="12"/>
        <color rgb="FF000000"/>
        <rFont val="Arial"/>
      </rPr>
      <t xml:space="preserve">Quelques objctifs du plan strategique SRMNIA
</t>
    </r>
    <r>
      <rPr>
        <sz val="12"/>
        <color rgb="FF000000"/>
        <rFont val="Arial"/>
      </rPr>
      <t xml:space="preserve">- Améliorer la disponibilité et l’utilisation d’informations et des services et soins de santé maternelle et de santé de la reproduction de qualité.
- Assurer la disponibilité des médicaments essentiels, des intrants spécifiques, des équipements et technologies sanitaires pour l’offre des soins en SRMNIA.
</t>
    </r>
    <r>
      <rPr>
        <b/>
        <sz val="12"/>
        <color rgb="FF000000"/>
        <rFont val="Arial"/>
      </rPr>
      <t xml:space="preserve">Quelques objectifs du Plan stratégique multisectoriel de la PF y compris la sécurisation des produits contraceptifs et des médicaments qui sauvent la vie de la mère  2023-2027 
</t>
    </r>
    <r>
      <rPr>
        <sz val="12"/>
        <color rgb="FF000000"/>
        <rFont val="Arial"/>
      </rPr>
      <t>- Renforcer le rôle des individus, des familles et communautés pour la demande et l’utilisation d’informations et des services de SRMNIA en zone urbaine et rural.
- Impliquer, d’ici à 2027, tous les Ministères, toutes les Institutions de la République et toutes les confessions religieuses dans la mobilisation en faveur de la PF
- Augmenter d’au moins 5% chaque année jusqu’en 2027, les ressources de l’année antérieure engagées en faveur de la PF
- Disposer, d’ici à 2027, de supports de sensibilisation sur les thèmes en rapport avec la PF, adaptés à tout individu vivant au Burundi quelle que soit sa catégorie sociale y compris les adolescents, les jeunes et les personnes à besoins spécifiques
- Exposer, d’ici à 2027, au moins 80% des personnes en âge de procréer vivant au Burundi à au moins un message en faveur de la PF
- Rendre accessible, d’ici à 2027, les services de planification familiale à au moins 80% de la population en âge de procréer :
- Renforcer, d’ici à 2027, les capacités de tous les acteurs de la chaîne d’approvisionnement et de gestion des produits PF et des médicaments qui sauvent la vie de la mère.</t>
    </r>
  </si>
  <si>
    <r>
      <t>Plan stratégique national de la sante de la reproduction, maternelle, néonatale, infantile et des adolescents (PSN-SRMNIA)</t>
    </r>
    <r>
      <rPr>
        <sz val="12"/>
        <color rgb="FFFF0000"/>
        <rFont val="Arial"/>
        <family val="2"/>
      </rPr>
      <t xml:space="preserve"> 
</t>
    </r>
    <r>
      <rPr>
        <sz val="12"/>
        <rFont val="Arial"/>
        <family val="2"/>
      </rPr>
      <t xml:space="preserve">Plan stratégique multisectoriel de la planification familiale y compris la sécurisation des produits contraceptifs et des médicaments qui sauvent la vie de la mère  2023-2027 </t>
    </r>
  </si>
  <si>
    <t xml:space="preserve">Commentaires : Plutôt  il ya  des  stratégies visant  à encourage le secteur privé  à ientreprendre des actions en faveur de la PF (  rencontres , les comités intégé , la franchise sociale  </t>
  </si>
  <si>
    <t>2019-2023
et  2023 - 2027</t>
  </si>
  <si>
    <t>Oui une certaine mise en œuvre</t>
  </si>
  <si>
    <t xml:space="preserve">Le Programme National de Santé de la Reproduction encourage les structures de santé privées qui veulent offrir les services de planification familiale à s'approvisionner au PNSR à travers les districts en différentes produits contraceptifs. 
De plus, un partenariat existe avec le projet MOMENTUM PRIVATE HEALTHCARE DELIVERY (MPHD) execute par PSI en collaboration avec l'association pour la franchise sociale (ANFS), sous le financement conjoint de USAID et l'Ambassade des pays bas. Ce projet vise l'accroîssement de la capacité des formations sanitaires du secteur  privé à fournir des soins de santé de qualité fondés sur des données probantes  </t>
  </si>
  <si>
    <t>Infirmier auxiliaire</t>
  </si>
  <si>
    <t xml:space="preserve">Pour les pilules contraceptives, les agents de santé communautaire peuvent les donner à des clientes pour un réapprovisionnement </t>
  </si>
  <si>
    <t>Idem</t>
  </si>
  <si>
    <t xml:space="preserve">Les implants peuvent être offerts par des infirmiers auxiliaire qui ont bénéficié d'une formation spécifique </t>
  </si>
  <si>
    <t xml:space="preserve">Les DIU peuvent être offerts par des infirmiers auxiliaire qui ont bénéficié d'une formation spécifique </t>
  </si>
  <si>
    <t>Entretiens avec des gestionnaires de programmes de planification familiale/santé reproductive et/ou fournisseurs</t>
  </si>
  <si>
    <t xml:space="preserve">L'une des stratégie du plan stratégique de la SRMNIA est l'amélioration de la disponibilité et l’accessibilité des paquets de services de santé et des adolescents et des jeunes de qualité au niveau national y compris les service de planification familiale. </t>
  </si>
  <si>
    <t xml:space="preserve">Les services de planification familiale font partie du paquet minimum dans les centres de sante aussi bien urbain que ruraux </t>
  </si>
  <si>
    <t>Des stratégies avancées sont périodiquement organisées dans les communautés pour atteindre les populations éloignées des structures de soins pouvant offrir ces services. Les agents de sante communautaires sont mis a contribution pour la sensibilisation des population en faveur de la planification familiale. Ils peuvent en outre offrir les méthodes faciles dont les pilules pour le réapprovisionnement ainsi que les préservatifs. Les techniciens de promotion de la sante peuvent également offrir les injectables  DMPA-IM. Des agents de sante ont ete formes dans certaines provinces pour l'administation de DMPA sous cutané dans la communauté une fois que la cliente a deja ete enrolee a cette methode au niveau de la formation sanitaire.</t>
  </si>
  <si>
    <t xml:space="preserve">La plupart de la population Burundaise surtout féminine est peu scolarise. Des séances de sensibilisation sont organisées au niveau des formations sanitaires et dans les communautés afin de conscientiser les populations sur les avantages de la planification familiale  </t>
  </si>
  <si>
    <t>Toutes les méthodes contraceptives sont offertes gratuitement dans les structures des sante publiques</t>
  </si>
  <si>
    <t>Le collier du cycle a été introduit pour permettre a certaines populations qui ne peuvent pas accepter les méthodes moderne de planification familiale d'avoir accès a un choix d'une méthode de PF</t>
  </si>
  <si>
    <t xml:space="preserve">Le plan strategique du programme integre tout le monde et ne laisse personne derière  et et c'est ce  plan  stratégique qui guide les interventions.  </t>
  </si>
  <si>
    <t xml:space="preserve">Parmi ces pratiques figure l’identification et l’extension des sites d’implantation ou développement des centres de santé amis des jeunes et/ou de SSRAJ, (ii) renforcement des FOSA en plateau technique, matériel et humain, vulgarisation des meilleures pratiques dans les domaines de la santé et développement des adolescents et jeunes ainsi que l' intégration des paquets de services adaptés aux adolescents et jeunes dans les FOSA. </t>
  </si>
  <si>
    <t>Le renforcement des capacités du personnel des centre de sante en technique contraceptive y compris l'offre des méthodes de longue durée telle que le DIU et l'implants a travers les formations et des supervisions post formation et mentorat.</t>
  </si>
  <si>
    <t xml:space="preserve">Des stratégies avancées sont périodiquement organisées dans les communautés pour atteindre les populations éloignées des structures de soins pouvant offrir ces services. </t>
  </si>
  <si>
    <t>Les agents de sante communautaires sont mis a contribution pour la sensibilisation des population en faveur de la planification familiale. Ils peuvent en outre offrir les méthodes faciles dont les pilules (et le DMPA sous cutanées dans certaines provinces) pour le réapprovisionnement ainsi que les préservatifs. Comme la majorité de la population rurale est peu éduquée et pauvre, c'est pour atteindre ces personnes que ces activités sont organisées</t>
  </si>
  <si>
    <t>Les services de planification familiale ne sont pas payante dans les structures de santé publiques</t>
  </si>
  <si>
    <t>Entretiens avec des informateurs clés (ANRP)</t>
  </si>
  <si>
    <t>Entretiens en sortie avec des clients</t>
  </si>
  <si>
    <t xml:space="preserve">LISTE NATIONALE DES MEDICAMENTS ESSENTIELS AU BURUNDI
LISTE NATIONALE DES DISPOSITIFS MEDICAUX ESSENTIELS AU BURUNDI
</t>
  </si>
  <si>
    <t>Oui : Un certain marketing social</t>
  </si>
  <si>
    <t>Certaines radios en collaboration avec le programme nationale de sante de la Reproduction font passer des émissions sur la planification familiale. Des activités de sensibilisation sur la planification familiale sont quelques fois organisées avec le parrainage des autorités gouvernementales ou la premiere dame. Des agents de sante communautaire donne également des messages de sensibilisation des bénéficiaires dans leur communauté.</t>
  </si>
  <si>
    <t>Oui : Une certaine sensibilisation/éducation par téléphone</t>
  </si>
  <si>
    <t>Oui : Une certaine mobilisation/implication communautaire</t>
  </si>
  <si>
    <t>21 à 30 %</t>
  </si>
  <si>
    <t>L'estimation a été faite a partir des données d'une évaluation de la sécurisation des produits de santé de la reproduction réalisée par le PNSR en collaboration avec UNFPA en septembre 2021 qui a montré que 93.9% des PPS visites ont au moins un prestataire formé dans l'insertion et retrait de l'implant. Selon le PNSR, des formations ont été données sur les deux méthodes dans la majorité des structures en formant un ou deux personnes. En moyenne, une structure de soins compte 4 prestataires de soins (au niveau des centres de santé, les prestataires font des rotations dans les services). Le nombre de PPS est estimée à 1557. Pour estimer le nombre de prestataires qui seraient formés sur l'offre des 2 méthodes, le pourcentage de 93.9% a été appliqué au nombre de PPS.Ensuite on a calcule leur proportion par rapport au nombre total estime des prestataires (23.5%).</t>
  </si>
  <si>
    <t xml:space="preserve">"A l'horizon 2030, le Burundi est un pays où la population a accès aux services de planification familiale et de santé de la reproduction de qualité, abordables, acceptables et équitables avec la pleine participation de la communauté et de toute les parties prenantes"
</t>
  </si>
  <si>
    <t>L'objectif d'engagement 2 relatif au financement durable dit:
De 2023 a 2030, augmenter chaque annee d'au moins 10% l'allocation budgetaire annuelle du Gouvernement relative a l'achat des produits contraceptifs.</t>
  </si>
  <si>
    <t>Les contraceptifs ne sont pas payants pour les clients dans le secteur public.</t>
  </si>
  <si>
    <t>Parmi les strategie pour atteindre l'objectif d'engagement 2 cite plus haut, il est prevu de (1) faire le plaidoyer aupres du Gouvernement pour l'augmentation de la ligne budgetaire allouee a l'achat des produit contraceptifs (2) organiser annuellement  un evenement de haut niveau pour la mobilisation des financements domestiques (secteur privé, fondations, donateurs, etc.)
L'objectif d'engagement 4 prévvoit d'acroitre de 18 à 30% la prévalence contraceptive de toutes les femmes en âge de procréer. 
L'objectif d'engagement 4 est d'assurer la disponibilité et l'accessibilité aux informations , aux services et soins de la santé sexuelle et reproductives de qualité adaptés aux besoins des adolescents et des jeunes dans les centres de santé et au niveau communautaire en tenant compte du contexte burundais (de 38 à 80% des centres de santé.</t>
  </si>
  <si>
    <t>Rapports SIGL</t>
  </si>
  <si>
    <t>Les données logistiques sont actuellement rapportées dans la base du système nationale d'information sanitaire (DHIS2). Le processus de mise en place d'un e-LMIS est en cours et sera operationnelle vers la fin de l'annee 2023.</t>
  </si>
  <si>
    <t>Oui : Certains sites de marketing social sont inclus</t>
  </si>
  <si>
    <t>La plupart des sites déclarent par voie électronique</t>
  </si>
  <si>
    <t xml:space="preserve">Avec l'année 2019, la saisie des données se fait a partir des points de prestation des services dans la base DHIS2 qui peut être consulté en ligne. Cependant, certaines structures dans les campagnes éprouvent encore des difficultés à pouvoir le faire suite à l'instabilité de la connexion internet, ce qui peut occasionner des retards d'accessibilite a ces donnees. L'intégration de nouveaux produits en dehors de la période de révision des outils de rapportage cause souvent problèmes. </t>
  </si>
  <si>
    <t>Pour l’enquête CSI, on a utilisé les données des 12 mois de l’années de janvier à décembre 2022 comme pour le calcul du taux moyen de rupture de stock</t>
  </si>
  <si>
    <t>Données non disponible pour les PPS</t>
  </si>
  <si>
    <t>Pour les ruptures de stocks au niveau central, le seul produit qui a connu une rupture de stock est la pillule contraceptive d'urgence( Lévonorgestrel 0,75 mg, 2 comprimés ou 1.5 mg, 1 comprimé). La rupture de stock a été du à des retards de livraison. Cependant, ce produit existe également dans des kits d'urgence pour la prise en charge des VBG. De ce fait, le plan d'approvisionnement qui tient compte de la somme des stocks disponibles au niveau central, intermédiaire et périphérique ne permet pas de donner un alerte pour envoyer en urgence les livraisons.
Quant aux ruptures de stocks au niveau des PPS, parfois les produits ne sont pas commandés régulièrement pour certains produits dont la demande est faible (préservatifs féminins, pillule contraceptive d'urgence).</t>
  </si>
  <si>
    <t>Les données pour la pilule contraceptive d'urgence ne sont pas désagrégées au niveau périphérique dans la base de données pour différencier Lévonorgestrel 0,75 mg, 2 comprimés, Lévonorgestrel 1.5 mg, 1 comprimé. C'est simplement marqué Postinor. Comme la dose individuelle est de 1.5 mg quelque soit la formulation disponible, le taux de rupture de stock au niveau des PPS a été attribué à  Lévonorgestrel 1.5 mg, 1 comprimé
La Méthodes des jours fixes (collier du cycle n'avait pas encore été paramettré dans la base nationale du système d'information sanitaire (DHIS2) en 2022. Les informations sur les ruptures de stock de ce produit au niveau des PPS n'étaient donc pas disponibles</t>
  </si>
  <si>
    <t>Le processus d'homologation n'est pas fonctionnelle comme souhaité. Les produits se trouvant sur la liste de notification ne sont pas soumis à l'homologation. Seul les nouveaux produits sont soumis à ce processus sauf dérogation spéciale.</t>
  </si>
  <si>
    <t>Entretiens avec des informateurs clés (fonctionnaires de l'ANRP)</t>
  </si>
  <si>
    <t xml:space="preserve">Les contraceptifs adoptés par le programme national de santé de la reproduction sont des exceptions aux exigences d'homologation. </t>
  </si>
  <si>
    <t>Les cas d'urgence</t>
  </si>
  <si>
    <t>Selon l'ordonnance ministeriel portant mode et conditions d'homologation des mediacaments a usage humain et autres intrants pharmaceutiques, la commition technique d'homologation dispose de 3 mois a compter de la date de reception de la demande. Pour les produits prequalifies par l'OMS ou enregistres dans les pays hautement regules, le processu de verification n'est pas long et dure generalement mois 6 mois.</t>
  </si>
  <si>
    <t xml:space="preserve">L'OMS lance un appel a candidature et le Ministere recommande la persone qui doit signer l'acte de confidentilaite. Ensuite l'OMS envoie les dossiers aux memebres mandates pour traitement </t>
  </si>
  <si>
    <t>Entretiens avec des informateurs clés (fonctionnaires du laboratoire national de contrôle de la qualité)</t>
  </si>
  <si>
    <t>Quelques grossistes important les contraceptifs surtout les pilules contraceptives d'urgence et les preservatifs masculins et recoivent l'autorisation d'importation.
Seul l'Office Burundaise des Recettes (OBR) a acces aux informations sur les ventes des grossistes</t>
  </si>
  <si>
    <t>Entretiens avec des informateurs clés (fonctionnaires du programme de l'ANRP)</t>
  </si>
  <si>
    <t>Bayer Oy pour Mirena
Pfizer pour Sayana et DepoProvera</t>
  </si>
  <si>
    <t>Présélectionné par l'OMS et SRA</t>
  </si>
  <si>
    <t>Microgynon 
Confiance</t>
  </si>
  <si>
    <t>Lévonorgestrel/éthinylestradiol 150/30 μg + Fe 75 mg</t>
  </si>
  <si>
    <t>lévonorgestrel 30 μg</t>
  </si>
  <si>
    <t xml:space="preserve">Sayana Press
DepoProvera
</t>
  </si>
  <si>
    <t>Acétate de médroxyprogestérone en dépôt 104 mg/0,65 mL
Acétate de médroxyprogestérone en dépôt 150 mg - voie intramusculaire</t>
  </si>
  <si>
    <t>Jadelle</t>
  </si>
  <si>
    <t>lévonorgestrel 2x75 mg</t>
  </si>
  <si>
    <t>Optima Copper T
Mirena</t>
  </si>
  <si>
    <t xml:space="preserve">Copper TCu380A Intrauterine Device
Levornorgestrel 52 mg </t>
  </si>
  <si>
    <t>Prudence</t>
  </si>
  <si>
    <t>Free male condoms "Prudence class'</t>
  </si>
  <si>
    <t>Velvet</t>
  </si>
  <si>
    <t>Female Condom (Latex), Inner Retention Ring</t>
  </si>
  <si>
    <t xml:space="preserve">Postinor </t>
  </si>
  <si>
    <t>lévonorgestrel 0,75 mg, 2 comprimés
lévonorgestrel 1,5 mg, 1 comprimé</t>
  </si>
  <si>
    <t>A travers le projet MOMENTUM PRIVATE HEALTHCARE DELIVERY (MPHD), sous le financement conjoint de USAID et l'Ambassade des pays bas, PNSR collabore avec l'association pour la franchise sociale (ANFS) pour accroître la capacité des formations sanitaires du secteur  privé à fournir des soins de santé de qualité fondés sur des données probantes/
Parmi les stratégies de l'objectif d'engagement N°3 FP2030 relatif à l'acroissement de la prévalence contraceptive chez les femmes en âge de procréer figurent le renforcement du partenariat public-privé pour la prestation des services de PF.</t>
  </si>
  <si>
    <t>Aucun plan PSE commencé/élaboré</t>
  </si>
  <si>
    <t>Non applicable (pas de plan d'ESP en place ou sans composant de PF/SR)</t>
  </si>
  <si>
    <t>Pas de commentaires</t>
  </si>
  <si>
    <t>L'un des pilier du plan de riposte au Covid19 est de maintenir la continuite des services y compris les services de PF. Parmi les activites dans ce cadre, il y a la finalisation et la dissémination des directives nationales SRMNIA dans le contexte de COVID-19</t>
  </si>
  <si>
    <t>Un  plan de contegeance en mettant en place un Dispositif Minimum d'Urgence, Anticiper les commandes : en fonction du plan d'approvisionnement, faire les commandes a temps en tenant compte de l'expérience sur les délais de livraison pendant la période de la pandémie.</t>
  </si>
  <si>
    <r>
      <t>Lors de la dernière enquête (c'est-à-dire en 2020-2021),</t>
    </r>
    <r>
      <rPr>
        <b/>
        <i/>
        <sz val="12"/>
        <rFont val="Arial"/>
        <family val="2"/>
      </rPr>
      <t xml:space="preserve"> </t>
    </r>
    <r>
      <rPr>
        <sz val="12"/>
        <rFont val="Arial"/>
        <family val="2"/>
      </rPr>
      <t>Burundi</t>
    </r>
    <r>
      <rPr>
        <i/>
        <sz val="12"/>
        <rFont val="Arial"/>
        <family val="2"/>
      </rPr>
      <t xml:space="preserve"> </t>
    </r>
    <r>
      <rPr>
        <sz val="12"/>
        <rFont val="Arial"/>
        <family val="2"/>
      </rPr>
      <t>n'a signalé aucune pratique opérationnelle mise en place pour faciliter l'accès aux services de PF pendant la pandémie de COVID-19. Y a-t-il des pratiques de ce type à signaler depuis la dernière enquête qui étaient ou sont destinées à faciliter l'accès au PF pendant la pandémie du COVID-19 ?</t>
    </r>
    <r>
      <rPr>
        <i/>
        <sz val="12"/>
        <rFont val="Arial"/>
        <family val="2"/>
      </rPr>
      <t xml:space="preserve">
(par ex., cliniques mobiles de PF, télésanté, partage ou transfert accru des tâches, interventions d’autosoins, méthodes sans ordonnance, etc.)</t>
    </r>
  </si>
  <si>
    <t>Aucune pratique mise en place spécifiquement pendant l'épidémie de Covid-19</t>
  </si>
  <si>
    <t>Cabo verde</t>
  </si>
  <si>
    <t>A quipa técnica nacional de coordenação, gestão e monitorização dos contracetivos, reúne-se ad-hoc para a tomada de decisões sobre as questões relacionadas com a segurança contracetiva e reforço de competencias neste domínio.</t>
  </si>
  <si>
    <t>agendas das reuniões do comité</t>
  </si>
  <si>
    <t xml:space="preserve">Equipa técnica nacional de coordenação, gestão e monitorização dos contracetivos. </t>
  </si>
  <si>
    <t>VERDEFAM</t>
  </si>
  <si>
    <t>Gabinete de Assuntos Farmaceuticos, Programa Nacional de Saúde Sexual e Reprodutiva</t>
  </si>
  <si>
    <t xml:space="preserve">Depósito Central de Medicamentos, </t>
  </si>
  <si>
    <t>Nenhum dos dois</t>
  </si>
  <si>
    <t>Monitorizar e analisar o stock de produtos a nível central e local; prever as necessidades anuais de contraceptivos para o país; assegurar o financiamento e pagamento atempado da aquisição de produtos; garantir a gestão e distribuição de produtos aos centros de saúde; organizar e participar em ações de capacitação para a melhoria da segurança contracetiva, através das ferramentas de gestão e monitorização.</t>
  </si>
  <si>
    <t>2-3 vezes</t>
  </si>
  <si>
    <t>orçamentos governamentais</t>
  </si>
  <si>
    <t>Relatório de previsão / quantificação do Estado</t>
  </si>
  <si>
    <t>Programa Nacional de Saúde Sexual e Reprodutiva</t>
  </si>
  <si>
    <t>previsões registadas de requisitos de produtos previstos</t>
  </si>
  <si>
    <t>Documentos do orçamento do estado com os principais itens de linha</t>
  </si>
  <si>
    <t>Fonte de fundos do Estado alocados para a acquisição de contraceptivos</t>
  </si>
  <si>
    <t>Orçamento do Ministério da Saúde</t>
  </si>
  <si>
    <t>relatórios financeiros governamentais</t>
  </si>
  <si>
    <t>registo das despesas do estado, incluindo fundos gerados internamente</t>
  </si>
  <si>
    <t>Compra / P.O. data</t>
  </si>
  <si>
    <t>1.levonorgestrel-etinilestradiol 0,15 mg +  0,03 mg (ZINNIA F);
2.medroxiprogesterona (acetato) 150 mg/ml (Depo-Provera);
3.levonorgestrel 0,03 mg (FAMY POP);
4.IUDs Copper T 380 A;
5.Levonorgestrel 75 mg (Jadelle Implant);
6.Female condoms;</t>
  </si>
  <si>
    <t>Orçamento Geral do Estado</t>
  </si>
  <si>
    <t xml:space="preserve">Other: Implantes contraceptivos, Preservativos femininos </t>
  </si>
  <si>
    <t xml:space="preserve">registos de aquisições do estdo </t>
  </si>
  <si>
    <t>Sem comentários</t>
  </si>
  <si>
    <t>Orçamento do Estado</t>
  </si>
  <si>
    <t>planeamento familiar nacional ou estratégia, orientação ou política de saúde reprodutiva</t>
  </si>
  <si>
    <t>Existe o Plano Estratégico Nacional de SSR 2018-2022 que inclui a segurança contracetiva. Previsto em 2023, a elaboração do Plano estratégico para o periodo 2024-2028</t>
  </si>
  <si>
    <t>documentos oficiais da instituição do estado que coordena o programa nacional de PF / RH</t>
  </si>
  <si>
    <t>Plano Estratégico Nacional de SSR</t>
  </si>
  <si>
    <t>2018-2022</t>
  </si>
  <si>
    <t>Sim - alto nível de implementação</t>
  </si>
  <si>
    <t>documentos de políticas do estado e registos de projectos</t>
  </si>
  <si>
    <t>Este método também é fornecido pelo médico</t>
  </si>
  <si>
    <t>Agente de saúde comunitário (ou equivalente)</t>
  </si>
  <si>
    <t>Médico</t>
  </si>
  <si>
    <t>Este método, embora não é sugerido pela sua fraca eficacia, sempre que solicitado, é explicado às mulheres por enfermeiros e médicos.</t>
  </si>
  <si>
    <t>leis públicas e documentos oficiais do estado</t>
  </si>
  <si>
    <t xml:space="preserve">Existe o documento "Estatuto da Criança e do Adolescente" que promove e protege os direitos sexuais e reprodutivos das crianças e adolescentes aos cuidados de saúde, à saúde sexual e reprodutiva, incluindo o acesso aos serviços de informação e contraceção. Plano Estratégico Nacional de Atenção integral à Saúde da Criança e do adolescente 2023-2027, incluindo a saúde reprodutiva. Alargamento de espaços específicos para atendimento integral e integrado à saúde de adolescentes nos centros de saúde de cada município. Implementação de atividades de promoção da saúde sexual e reprodutiva de adolescentes, junto das escolas e comunidades, incluindo a formação de professores e pares/colegas adolescentes. </t>
  </si>
  <si>
    <t xml:space="preserve">Política, Normas e Procedimentos em saúde sexual e reprodutiva atualizado em 2021; Plano Nacional de Desenvolvimento Sanitário (2022-2026)  </t>
  </si>
  <si>
    <t>Kit de materiais produzidos e difundidos pelo Ministério da Saúde e parceiros</t>
  </si>
  <si>
    <t>Elaboração de Planos de comunicação para a saúde sexual e reprodutiva que abrange a divulgação de materiais infogrãficos, alguns a braile, radiofónicos e televisivos com linguagem gestual, sobre planejamento familiar/métodos contraceptivos sobre os serviços e cuidados em SSR para toda a população, sem exclusão.   Prestação de cuidados descentralizadas (equipas móveis) para localidades remotas e de difícil acesso.  Atividades comunitárias, nas escolas, junto dos jovens, formação de pares adolescentes para a promoção da saúde, comportamentos e atitudes saudáveis, responsáveis e seguras; os métodos contracetivos/planejamento familiar, prevenção das IST.</t>
  </si>
  <si>
    <t>Contudo, são feitas algumas isenções conforme o valor do produto e volumes da carga recebida</t>
  </si>
  <si>
    <t>Entrevista do principal informante com a NMRA</t>
  </si>
  <si>
    <t>Gabinete para Assuntos Farmaceuticos do MS</t>
  </si>
  <si>
    <t>listas de estrutura de taxas</t>
  </si>
  <si>
    <t>A Taxa mderadora aplicada na cobrança de qualquer serviço de PF no setor público é fixada em 100 ECV (~1 USD) para quem puder pagar</t>
  </si>
  <si>
    <t xml:space="preserve">Decreto-Lei nº 2/2021, de 14 de janeiro, que estabelece o regime das taxas moderadoras devidas pela prestação de cuidados de saúde do SNS, com isenção de pagamento de serviços para grupos específicos da população; Implementação do cadastro Social único que também isenta as pessoas do pagamwento da taxa mderadora ou serviços, de acordo com a acategoria do nível de pobreza
</t>
  </si>
  <si>
    <t>entrevistas do principal informantes</t>
  </si>
  <si>
    <t>A cobrança da taxa é sobre o serviço de PF</t>
  </si>
  <si>
    <t>documento de política do estado</t>
  </si>
  <si>
    <t>NEML mais actualizado aprovado do Ministério da Saúde ou Divisão de Aquisições e Planeamento</t>
  </si>
  <si>
    <t>Lista Nacional de Medicamentos Essenciais de Cabo Verde</t>
  </si>
  <si>
    <t>Sim: algum marketing social</t>
  </si>
  <si>
    <t>Levantamento da Aavaliação da Prestação de Serviço (SPA)</t>
  </si>
  <si>
    <t>Nenhuma</t>
  </si>
  <si>
    <t>Sim: Algumas instalações de ONGs incluídas</t>
  </si>
  <si>
    <t>Todas as instalações comunicam de forma eletrónica</t>
  </si>
  <si>
    <t>Sistema de Gestão de Armazém (WMS)</t>
  </si>
  <si>
    <t>Fonte da taxa de ruptura de stock de stock do nível SDP</t>
  </si>
  <si>
    <t>Não oferecido no setor público</t>
  </si>
  <si>
    <t xml:space="preserve">Não oferecido no setor público. </t>
  </si>
  <si>
    <t>Documentos da Autoridade Nacional Reguladora de Medicamentos (NMRA)</t>
  </si>
  <si>
    <t>Documentos da NMRA</t>
  </si>
  <si>
    <t>Menos de 6 meses</t>
  </si>
  <si>
    <t>entrevistas do principal informante com funcionários da NQCL</t>
  </si>
  <si>
    <t>Nenhum foi testado</t>
  </si>
  <si>
    <t>entrevistas do principal informante com funcionários da NMRA</t>
  </si>
  <si>
    <t>Entrevistas do principal informante com FP/RH do Ministério da Saúde ou funcionários do programa de marketing social</t>
  </si>
  <si>
    <t>WHO pré-qualificado</t>
  </si>
  <si>
    <t>ZINNIA F</t>
  </si>
  <si>
    <t xml:space="preserve"> Levonorgestrel / Etinilestradiol 150/30 mcg + Fe 75mg</t>
  </si>
  <si>
    <t>FAMY POP</t>
  </si>
  <si>
    <t>Levonorgestrel 30 mcg</t>
  </si>
  <si>
    <t>Depoprovera</t>
  </si>
  <si>
    <t>Acetato de Medroxiprogesterona de Depósito 150 mg</t>
  </si>
  <si>
    <t>Levoplant</t>
  </si>
  <si>
    <t>Levonorgestrel 75mg</t>
  </si>
  <si>
    <t>Optima Copper T</t>
  </si>
  <si>
    <t>rolamento de cobre</t>
  </si>
  <si>
    <t>Standard</t>
  </si>
  <si>
    <t>FC2</t>
  </si>
  <si>
    <t>Levonorgestrel 0.75mg</t>
  </si>
  <si>
    <t>acordos por escrito</t>
  </si>
  <si>
    <t>Sim plano PSE mas nenhum componente FP / RH</t>
  </si>
  <si>
    <t>documento de política do Ministério da Saúde</t>
  </si>
  <si>
    <r>
      <rPr>
        <u/>
        <sz val="12"/>
        <rFont val="Arial"/>
        <family val="2"/>
      </rPr>
      <t>Desafios:</t>
    </r>
    <r>
      <rPr>
        <sz val="12"/>
        <rFont val="Arial"/>
        <family val="2"/>
      </rPr>
      <t xml:space="preserve"> Reforçar a comunicação e sensibilização sobre o PF e as atividades descentralizadas de prestação de cuidados  para  aumentar a utilização dos serviços de PF, sobretudo pelas populações de dificil acesso e populações chave, com consequente aumento da prevalência contracetiva. 
</t>
    </r>
    <r>
      <rPr>
        <u/>
        <sz val="12"/>
        <rFont val="Arial"/>
        <family val="2"/>
      </rPr>
      <t>Sucessos:</t>
    </r>
    <r>
      <rPr>
        <sz val="12"/>
        <rFont val="Arial"/>
        <family val="2"/>
      </rPr>
      <t xml:space="preserve"> Assunção da compra de contracetivos pelo Orçamento do Estado desde 2017, através do UNFPA; a parceria com as ONG na oferta dos métodos contracetivos; melhoria da prestação de cuidados integrados nos serviços de saúde reprodutiva, cada vez mais descentralizados.</t>
    </r>
  </si>
  <si>
    <t>Aviamento de contracetivos para 6 meses</t>
  </si>
  <si>
    <t>Nenhum impacto</t>
  </si>
  <si>
    <t>Nenhuma do orçamento foi deslocada (sem impacto)</t>
  </si>
  <si>
    <t>Despacho ministerial para reorganização dos serviços, partilha de tarefas, de forma a assegurar a prestação de cuidados essenciais em SSR durante a Pandemia, em parceira com a VerdeFam.</t>
  </si>
  <si>
    <t>Despacho ministerial para reorganização dos serviços</t>
  </si>
  <si>
    <t>Partilha de tarefas, de forma a assegurar a prestação de cuidados essenciais em SSR durante a Pandemia, em parceira com a VerdeFam.</t>
  </si>
  <si>
    <t xml:space="preserve">Côte d'Ivoire </t>
  </si>
  <si>
    <t>C'est le Comité Technique Mère-Enfant (CTME) qui est une sous-comité de la Commission Nationale de Coordination des Approvisionnements des Médicaments et Intrants Stratégiques de Côte d'Ivoire (CNCAM-CI)</t>
  </si>
  <si>
    <t xml:space="preserve">le Comité Technique Mère-Enfant (CTME) </t>
  </si>
  <si>
    <t>AIMAS; AIBEF; PSI</t>
  </si>
  <si>
    <t>ARSIP</t>
  </si>
  <si>
    <t>USAID, UNICEF</t>
  </si>
  <si>
    <t>UNFPA , UNICEF</t>
  </si>
  <si>
    <t>Comité Logistique Contraceptive du Programme National de Santé Mère-Enfant (CLC-PNSME); Direction Général de la Santé (DGS); Direction de l'Activité Pharmaceutique (DAP) ; CNCAM</t>
  </si>
  <si>
    <t>Nouvelle PSP</t>
  </si>
  <si>
    <t>DAF Santé</t>
  </si>
  <si>
    <t>Directions Régionales et Départementales de la Santé (DRS, DDS); LHSPLA-TA</t>
  </si>
  <si>
    <t>Mission de suivi mensuel des stocks de produits SRMNI y compris les contraceptions avec la centrale NPSP.
Quantification annuelle des produits SRMNI et élaboration d'un plan d'approvisionnement biennal.
Suivi du plan d' approvisionnement et réception des produits à la centrale d'achat.
Suivi de la distribution des produits jusqu'au dernier kilomètre.</t>
  </si>
  <si>
    <t>Comité de quantification composé de : 
- Gouvernement avec la DGS; PNSME; DAP; PNSSU-SAJ
- Les PMO : AIBEF ; AIMAS; 
- Les PTF : UNFPA; USAID ; PSI ; PATHFINDER ; JHPIEGO….   (La source de données est le supply plan national).</t>
  </si>
  <si>
    <t>Dossiers des prévisions du gouvernement</t>
  </si>
  <si>
    <t>Inconnu</t>
  </si>
  <si>
    <t>La source de données est le supply plan national.</t>
  </si>
  <si>
    <t>01/22 -12/22</t>
  </si>
  <si>
    <t>BUDGET GENERAL DE L'ETAT (BGE)</t>
  </si>
  <si>
    <t>Dossiers des dépenses du secteur public consacrées à l'achat de contraceptifs</t>
  </si>
  <si>
    <t xml:space="preserve">Préservatifs féminins et masculins, injectables, implants, pilules contraceptives combinées, pilules contraceptives progestatives </t>
  </si>
  <si>
    <t>UNFPA Supplies: injectables, implants, pilules contraceptives combinées, pilules contraceptives progestatives, dispositifs intra-utérins au cuivre, contraceptifs d'urgence</t>
  </si>
  <si>
    <t>IPPF et "autre": injectables, implants, pilules contraceptives combinées, pilules d'urgence</t>
  </si>
  <si>
    <t>Les approvisionnements sont assurés par UNFPA supply chaine (MOH et UNFPA) et PSM /USAID.</t>
  </si>
  <si>
    <t>Registres de l'UNFPA</t>
  </si>
  <si>
    <t>AUCUN MONTANT POUR LE MOMENT</t>
  </si>
  <si>
    <r>
      <rPr>
        <b/>
        <sz val="12"/>
        <rFont val="Arial"/>
        <family val="2"/>
      </rPr>
      <t>Pilules contraceptives combinées</t>
    </r>
    <r>
      <rPr>
        <b/>
        <sz val="11"/>
        <rFont val="Arial"/>
        <family val="2"/>
      </rPr>
      <t xml:space="preserve"> </t>
    </r>
    <r>
      <rPr>
        <sz val="11"/>
        <rFont val="Arial"/>
        <family val="2"/>
      </rPr>
      <t xml:space="preserve">
</t>
    </r>
    <r>
      <rPr>
        <sz val="10"/>
        <rFont val="Arial"/>
        <family val="2"/>
      </rPr>
      <t>(par exemple, lévonorgestrel/éthinylestradiol 150/30 μg + Fe 75 mg, lévonorgestrel/éthinylestradiol 150/30 μg [Microgynon, Seasonale, Levora, Jolessa], désogestrel 0,15 mg + éthinylestradiol 0,03 mg [Enskyce, Marvelon, Exeltis], drospirénone/éthinylestradiol 3 mg/20μg [Yaz], norgestrel+éthinylestradiol 0,3 mg/30 μg [Cryselle, Ovral, Low-Ogestrel, LoOvral], norgestrel+éthinylestradiol 0,5 mg/50 μg [Ogestrel], acétate de noréthistérone/éthinylestradiol [Loestrin, Junel])</t>
    </r>
  </si>
  <si>
    <t xml:space="preserve">Non applicable </t>
  </si>
  <si>
    <t>Gratuité des services et des produits contraceptifs en Côte d’Ivoire et l’accessibilité a toutes les couches sociales.</t>
  </si>
  <si>
    <t>PLAN STRATEGIQUE MERE-ENFANT</t>
  </si>
  <si>
    <t>Il existe aussi le Plan National Stratégique de la Chaine d'Approvisionnement (PNSCA) 2023-2025 qui est en élaboration.</t>
  </si>
  <si>
    <t>2021-2025</t>
  </si>
  <si>
    <r>
      <t xml:space="preserve">Partenariat Public-Privé au sein du comité CTME ; Certains Sites publics octroyé par le MOH aux partenaires de mise en </t>
    </r>
    <r>
      <rPr>
        <sz val="12"/>
        <rFont val="Calibri"/>
        <family val="2"/>
      </rPr>
      <t>œ</t>
    </r>
    <r>
      <rPr>
        <sz val="12"/>
        <rFont val="Arial"/>
        <family val="2"/>
      </rPr>
      <t>uvre (PMO) tels que AIBEF, Marketing Social (AIMAS) pour faire la promotion de la PF.</t>
    </r>
  </si>
  <si>
    <t>Pharmacie</t>
  </si>
  <si>
    <t>La mise en place des lois, règlementations et politique est fait à travers le Programme Nationale de Santé Scolaire,  Universitaire et la Survie des Adolescents et Jeunes (PNSSU-SAJ). Ce programme assure la mise en œuvre des stratégies en faveurs de cette sous-population</t>
  </si>
  <si>
    <t xml:space="preserve">Décision d’application de la gratuite de la planification familiale </t>
  </si>
  <si>
    <t>Le PNSSU-SAJ met en œuvre son Plan de Travail Annuel (PTA) à travers les activités á hauts impactes pour améliorer l'accès de cette sous- population à des services/produits de planification familiale avec ses antennes SSU-SAJ dans le pays.</t>
  </si>
  <si>
    <t>Pour les produits, le pays a entamé la gratuité de la contraception.</t>
  </si>
  <si>
    <t>Année de référence: 2014</t>
  </si>
  <si>
    <t>2014</t>
  </si>
  <si>
    <t>Liste Nationale des Médicaments Essentiel (LNME)</t>
  </si>
  <si>
    <t>l’état a promis améliorer le financement des contraceptifs, mais cela n’a pas été fait en 2023.</t>
  </si>
  <si>
    <t>Grace à la gratuité de la contraception en Côte d'ivoire</t>
  </si>
  <si>
    <t>Déploiement de eSIGL dans toutes les structures sanitaires clients directs de la centrale NPSP ; mSUPPLY pour la gestion au quotidien des stocks des Points de Prestation de Service (PPS) qui est plein déploiement dans tout le pays.</t>
  </si>
  <si>
    <t>En Côte d'Ivoire, c'est l'Agence Ivoirienne de Régulation Pharmaceutique (AIRP)</t>
  </si>
  <si>
    <t>Surveillance Pharmacovigilance</t>
  </si>
  <si>
    <t>La plupart ont été testés</t>
  </si>
  <si>
    <t>0 à 25 %</t>
  </si>
  <si>
    <r>
      <t xml:space="preserve">Pilules contraceptives combinées 
</t>
    </r>
    <r>
      <rPr>
        <i/>
        <sz val="10"/>
        <rFont val="Arial"/>
        <family val="2"/>
      </rPr>
      <t>(par exemple, lévonorgestrel/éthinylestradiol 150/30 μg + Fe 75 mg, lévonorgestrel/éthinylestradiol 150/30 μg [Microgynon, Seasonale, Levora, Jolessa], drospirénone/éthinylestradiol 3 mg/20μg [Yaz], acétate de noréthistérone/éthinylestradiol [Loestrin, Junel])</t>
    </r>
  </si>
  <si>
    <t>Pré-positionnement de stocks contraceptifs pour plusieurs mois 
Augmentation de la consommation des méthodes de longue durée</t>
  </si>
  <si>
    <t>Réunions moins fréquentes</t>
  </si>
  <si>
    <t>Totalité ou majorité de la ligne budgétaire transférée à la réponse COVID</t>
  </si>
  <si>
    <t>Impact élevé</t>
  </si>
  <si>
    <r>
      <t xml:space="preserve">La dernière enquête en 2021 avait demandé si des pratiques opérationnelles avaient été mises en place pour faciliter l'accès aux services de PF pendant la pandémie de COVID-19. Y a-t-il des pratiques de ce type à signaler qui étaient ou sont destinées à faciliter l'accès au PF pendant la pandémie du COVID-19 ?
</t>
    </r>
    <r>
      <rPr>
        <i/>
        <sz val="12"/>
        <rFont val="Arial"/>
        <family val="2"/>
      </rPr>
      <t>(par ex., cliniques mobiles de PF, télésanté, partage ou transfert accru des tâches, interventions d’autosoins, méthodes sans ordonnance, etc.)</t>
    </r>
  </si>
  <si>
    <t xml:space="preserve">Maintien des cliniques mobiles ; interventions d'autosoins avec le DMPA-SC </t>
  </si>
  <si>
    <t xml:space="preserve">République démocratique du Congo </t>
  </si>
  <si>
    <r>
      <rPr>
        <b/>
        <sz val="12"/>
        <rFont val="Arial"/>
        <family val="2"/>
      </rPr>
      <t>A. Leadership et coordination</t>
    </r>
  </si>
  <si>
    <r>
      <rPr>
        <sz val="12"/>
        <rFont val="Arial"/>
        <family val="2"/>
      </rPr>
      <t xml:space="preserve">A1.
</t>
    </r>
  </si>
  <si>
    <t xml:space="preserve">Groupe Technique de Travail sur la gestion de la Chaine d'approvisionnement en contraceptifs et autres produits de santé </t>
  </si>
  <si>
    <t>GROUPE THEMATIQUE CTMP</t>
  </si>
  <si>
    <r>
      <rPr>
        <sz val="12"/>
        <rFont val="Arial"/>
        <family val="2"/>
      </rPr>
      <t>a.</t>
    </r>
  </si>
  <si>
    <r>
      <rPr>
        <sz val="12"/>
        <rFont val="Arial"/>
        <family val="2"/>
      </rPr>
      <t>Quel est le nom de ce comité ?</t>
    </r>
  </si>
  <si>
    <r>
      <rPr>
        <sz val="12"/>
        <rFont val="Arial"/>
        <family val="2"/>
      </rPr>
      <t>A2.</t>
    </r>
  </si>
  <si>
    <r>
      <rPr>
        <sz val="12"/>
        <rFont val="Arial"/>
        <family val="2"/>
      </rPr>
      <t>Les types d'organisation suivants sont-ils représentés dans le comité ?</t>
    </r>
  </si>
  <si>
    <r>
      <rPr>
        <sz val="11"/>
        <rFont val="Arial"/>
        <family val="2"/>
      </rPr>
      <t>(Liste déroulante 
O/N)</t>
    </r>
  </si>
  <si>
    <r>
      <rPr>
        <sz val="12"/>
        <rFont val="Arial"/>
        <family val="2"/>
      </rPr>
      <t>Si oui, précisez les noms des organisations :</t>
    </r>
  </si>
  <si>
    <t>DKT, ASF</t>
  </si>
  <si>
    <r>
      <rPr>
        <sz val="12"/>
        <rFont val="Arial"/>
        <family val="2"/>
      </rPr>
      <t>b.</t>
    </r>
  </si>
  <si>
    <r>
      <rPr>
        <sz val="12"/>
        <rFont val="Arial"/>
        <family val="2"/>
      </rPr>
      <t xml:space="preserve">ONG 
</t>
    </r>
    <r>
      <rPr>
        <i/>
        <sz val="10"/>
        <rFont val="Arial"/>
        <family val="2"/>
      </rPr>
      <t>(par exemple, prestation de services, sensibilisation, organisations affiliées à Planned Parenthood, organisations affiliées à Marie Stops, organisations religieuses, etc.)</t>
    </r>
  </si>
  <si>
    <t>Marie Stopes International</t>
  </si>
  <si>
    <r>
      <rPr>
        <sz val="12"/>
        <rFont val="Arial"/>
        <family val="2"/>
      </rPr>
      <t>c.</t>
    </r>
  </si>
  <si>
    <r>
      <rPr>
        <sz val="12"/>
        <rFont val="Arial"/>
        <family val="2"/>
      </rPr>
      <t>Secteur commercial</t>
    </r>
    <r>
      <rPr>
        <sz val="11"/>
        <rFont val="Arial"/>
        <family val="2"/>
      </rPr>
      <t xml:space="preserve"> 
</t>
    </r>
    <r>
      <rPr>
        <i/>
        <sz val="10"/>
        <rFont val="Arial"/>
        <family val="2"/>
      </rPr>
      <t>(par exemple, grossistes, distributeurs, associations de pharmaciens, fabricants, etc.</t>
    </r>
  </si>
  <si>
    <r>
      <rPr>
        <sz val="12"/>
        <rFont val="Arial"/>
        <family val="2"/>
      </rPr>
      <t>d.</t>
    </r>
  </si>
  <si>
    <r>
      <rPr>
        <sz val="12"/>
        <rFont val="Arial"/>
        <family val="2"/>
      </rPr>
      <t>Bailleurs de fonds</t>
    </r>
  </si>
  <si>
    <r>
      <rPr>
        <sz val="12"/>
        <rFont val="Arial"/>
        <family val="2"/>
      </rPr>
      <t>Si oui, précisez les noms des bailleurs de fonds :</t>
    </r>
  </si>
  <si>
    <t>USAID, UNFPA , FM et GVT</t>
  </si>
  <si>
    <r>
      <rPr>
        <sz val="12"/>
        <rFont val="Arial"/>
        <family val="2"/>
      </rPr>
      <t>e.</t>
    </r>
  </si>
  <si>
    <r>
      <rPr>
        <sz val="12"/>
        <rFont val="Arial"/>
        <family val="2"/>
      </rPr>
      <t>Agences des Nations Unies</t>
    </r>
  </si>
  <si>
    <r>
      <rPr>
        <sz val="12"/>
        <rFont val="Arial"/>
        <family val="2"/>
      </rPr>
      <t>Si oui, précisez les noms des agences :</t>
    </r>
  </si>
  <si>
    <t xml:space="preserve">UNFPA </t>
  </si>
  <si>
    <r>
      <rPr>
        <sz val="12"/>
        <rFont val="Arial"/>
        <family val="2"/>
      </rPr>
      <t>f.</t>
    </r>
  </si>
  <si>
    <r>
      <rPr>
        <sz val="12"/>
        <rFont val="Arial"/>
        <family val="2"/>
      </rPr>
      <t xml:space="preserve">Ministère de la Santé 
</t>
    </r>
    <r>
      <rPr>
        <i/>
        <sz val="10"/>
        <rFont val="Arial"/>
        <family val="2"/>
      </rPr>
      <t>(par exemple, services de logistique, santé reproductive, planification familiale, santé maternelle et infantile, service de gestion du VIH/SIDA, unités pharmaceutiques, service des finances du ministère, etc.)</t>
    </r>
  </si>
  <si>
    <r>
      <rPr>
        <sz val="12"/>
        <rFont val="Arial"/>
        <family val="2"/>
      </rPr>
      <t>Si oui, précisez les noms des unités :</t>
    </r>
  </si>
  <si>
    <t>Direction des Soins de Santé Primaires (DSSP), Agence Congolaise de Réglementation Pharmaceutique (ACOREP) , Programme National de Santé de la Reproduction (PNSR) , Programme National de Lutte contre le VIH/SIDA (PNLS) , Programme National de lutte contre le Paludisme (PNLP) , Programme National d'Approvisionnement en Médicaments Essentiels (PNAM)</t>
  </si>
  <si>
    <r>
      <rPr>
        <sz val="12"/>
        <rFont val="Arial"/>
        <family val="2"/>
      </rPr>
      <t>g.</t>
    </r>
  </si>
  <si>
    <r>
      <rPr>
        <sz val="12"/>
        <rFont val="Arial"/>
        <family val="2"/>
      </rPr>
      <t>Magasin central de fournitures médicales ou entrepôt central</t>
    </r>
  </si>
  <si>
    <r>
      <rPr>
        <sz val="12"/>
        <rFont val="Arial"/>
        <family val="2"/>
      </rPr>
      <t>Si oui, précisez :</t>
    </r>
  </si>
  <si>
    <r>
      <rPr>
        <sz val="12"/>
        <rFont val="Arial"/>
        <family val="2"/>
      </rPr>
      <t>h.</t>
    </r>
  </si>
  <si>
    <r>
      <rPr>
        <sz val="12"/>
        <rFont val="Arial"/>
        <family val="2"/>
      </rPr>
      <t xml:space="preserve">Ministère des Finances ou ministère de la Planification </t>
    </r>
  </si>
  <si>
    <r>
      <rPr>
        <sz val="12"/>
        <rFont val="Arial"/>
        <family val="2"/>
      </rPr>
      <t>A3.</t>
    </r>
  </si>
  <si>
    <r>
      <rPr>
        <sz val="12"/>
        <rFont val="Arial"/>
        <family val="2"/>
      </rPr>
      <t>Le comité dispose-t-il d'un statut juridique ou administratif officiel ?</t>
    </r>
  </si>
  <si>
    <r>
      <rPr>
        <sz val="12"/>
        <rFont val="Arial"/>
        <family val="2"/>
      </rPr>
      <t>Décrivez le rôle et les principales missions du comité.</t>
    </r>
  </si>
  <si>
    <r>
      <t>Cadre de coordination fonctionnel visant à contribuer efficacement au renforcement de la cha</t>
    </r>
    <r>
      <rPr>
        <sz val="12"/>
        <rFont val="Calibri"/>
        <family val="2"/>
      </rPr>
      <t>î</t>
    </r>
    <r>
      <rPr>
        <sz val="12"/>
        <rFont val="Arial"/>
        <family val="2"/>
      </rPr>
      <t>ne d’approvisionnement des contraceptifs y compris la visibilité des données, il apporte une expertise au CTMP sur les différentes fonctions de la cha</t>
    </r>
    <r>
      <rPr>
        <sz val="12"/>
        <rFont val="Calibri"/>
        <family val="2"/>
      </rPr>
      <t>î</t>
    </r>
    <r>
      <rPr>
        <sz val="12"/>
        <rFont val="Arial"/>
        <family val="2"/>
      </rPr>
      <t>ne d’approvisionnement pour assurer que la population puisse choisir, obtenir, et utiliser les contraceptifs de qualité à des prix abordables chaque fois qu’elle en a besoin. 
Cadre d’échanges et de concertation des parties prenantes dans la gestion de la chaîne d’approvisionnement des contraceptifs pour identifier les goulots d’étranglement afin d’y apporter des solutions pour assurer une gestion optimale de celle-ci avec comme finalité d’atteindre la sécurité contraceptive.</t>
    </r>
  </si>
  <si>
    <r>
      <rPr>
        <sz val="12"/>
        <rFont val="Arial"/>
        <family val="2"/>
      </rPr>
      <t>A4.</t>
    </r>
  </si>
  <si>
    <r>
      <rPr>
        <sz val="12"/>
        <rFont val="Arial"/>
        <family val="2"/>
      </rPr>
      <t>Le comité dispose-t-il d'un mandat écrit officiel ?</t>
    </r>
  </si>
  <si>
    <t>Plan Stratégique  National de PF à Vision Multisectorielle 2021-2025</t>
  </si>
  <si>
    <r>
      <rPr>
        <sz val="12"/>
        <rFont val="Arial"/>
        <family val="2"/>
      </rPr>
      <t>A5.</t>
    </r>
  </si>
  <si>
    <r>
      <rPr>
        <sz val="12"/>
        <rFont val="Arial"/>
        <family val="2"/>
      </rPr>
      <t>Combien de fois le comité s'est-il réuni au cours de l'année passée ?</t>
    </r>
  </si>
  <si>
    <r>
      <rPr>
        <sz val="12"/>
        <rFont val="Arial"/>
        <family val="2"/>
      </rPr>
      <t>A6.</t>
    </r>
  </si>
  <si>
    <r>
      <rPr>
        <b/>
        <sz val="12"/>
        <rFont val="Arial"/>
        <family val="2"/>
      </rPr>
      <t>B. Finances et achats</t>
    </r>
  </si>
  <si>
    <r>
      <rPr>
        <sz val="12"/>
        <rFont val="Arial"/>
        <family val="2"/>
      </rPr>
      <t>B1.</t>
    </r>
  </si>
  <si>
    <r>
      <rPr>
        <sz val="12"/>
        <rFont val="Arial"/>
        <family val="2"/>
      </rPr>
      <t>Mois de début</t>
    </r>
  </si>
  <si>
    <t>Octobre</t>
  </si>
  <si>
    <r>
      <rPr>
        <sz val="12"/>
        <rFont val="Arial"/>
        <family val="2"/>
      </rPr>
      <t>Mois de fin</t>
    </r>
  </si>
  <si>
    <t>Septembre</t>
  </si>
  <si>
    <t>La quantification a été faite avec la participation de toutes les parties prenantes (Divisions Provinciales de la Santé, Directions et Programmes spécialisés du Ministère de la Santé Publique Hygiène et Prévention et autres partenaires d'appui).</t>
  </si>
  <si>
    <t>Atelier de quatification des besoins pays en contraceptifs et autres médicaments de santé 2022-2025</t>
  </si>
  <si>
    <r>
      <rPr>
        <sz val="12"/>
        <rFont val="Arial"/>
        <family val="2"/>
      </rPr>
      <t xml:space="preserve">B2. </t>
    </r>
  </si>
  <si>
    <t>PNSR,PNAM, DPM et Tous les Partenaires SR</t>
  </si>
  <si>
    <t xml:space="preserve">Prévisions enregistrées des besoins en produits </t>
  </si>
  <si>
    <r>
      <rPr>
        <sz val="12"/>
        <rFont val="Arial"/>
        <family val="2"/>
      </rPr>
      <t>B4.</t>
    </r>
  </si>
  <si>
    <r>
      <rPr>
        <sz val="12"/>
        <rFont val="Arial"/>
        <family val="2"/>
      </rPr>
      <t>Commentaires :</t>
    </r>
  </si>
  <si>
    <t>Existence de la ligne budgétaire achat contraceptifs</t>
  </si>
  <si>
    <r>
      <rPr>
        <sz val="12"/>
        <rFont val="Arial"/>
        <family val="2"/>
      </rPr>
      <t xml:space="preserve">Veuillez répondre aux questions ci-dessous concernant les </t>
    </r>
    <r>
      <rPr>
        <b/>
        <u/>
        <sz val="12"/>
        <rFont val="Arial"/>
        <family val="2"/>
      </rPr>
      <t>fonds gouvernementaux alloués</t>
    </r>
    <r>
      <rPr>
        <sz val="12"/>
        <rFont val="Arial"/>
        <family val="2"/>
      </rPr>
      <t xml:space="preserve"> à l'achat de contraceptifs.
Ces fonds incluent tous les fonds alloués aux contraceptifs, </t>
    </r>
    <r>
      <rPr>
        <i/>
        <sz val="12"/>
        <rFont val="Arial"/>
        <family val="2"/>
      </rPr>
      <t>qu'ils aient ou non</t>
    </r>
    <r>
      <rPr>
        <sz val="12"/>
        <rFont val="Arial"/>
        <family val="2"/>
      </rPr>
      <t xml:space="preserve"> été utilisés à cette fin au final.</t>
    </r>
  </si>
  <si>
    <r>
      <rPr>
        <sz val="12"/>
        <rFont val="Arial"/>
        <family val="2"/>
      </rPr>
      <t xml:space="preserve">B5. </t>
    </r>
  </si>
  <si>
    <r>
      <rPr>
        <sz val="12"/>
        <rFont val="Arial"/>
        <family val="2"/>
      </rPr>
      <t>Dans le tableau ci-dessous, la période utilisée doit correspondre au moment où les fonds alloués étaient censés être dépensés et dans l'idéal, à la dernière année fiscale.</t>
    </r>
  </si>
  <si>
    <r>
      <rPr>
        <sz val="12"/>
        <rFont val="Arial"/>
        <family val="2"/>
      </rPr>
      <t>B6.</t>
    </r>
  </si>
  <si>
    <r>
      <rPr>
        <b/>
        <sz val="12"/>
        <rFont val="Arial"/>
        <family val="2"/>
      </rPr>
      <t>Source des fonds gouvernementaux alloués à l'achat de contraceptifs</t>
    </r>
  </si>
  <si>
    <r>
      <rPr>
        <u/>
        <sz val="12"/>
        <rFont val="Arial"/>
        <family val="2"/>
      </rPr>
      <t>Sources de données</t>
    </r>
    <r>
      <rPr>
        <i/>
        <u/>
        <sz val="12"/>
        <rFont val="Arial"/>
        <family val="2"/>
      </rPr>
      <t xml:space="preserve"> </t>
    </r>
    <r>
      <rPr>
        <sz val="12"/>
        <rFont val="Arial"/>
        <family val="2"/>
      </rPr>
      <t xml:space="preserve">
</t>
    </r>
    <r>
      <rPr>
        <sz val="11"/>
        <rFont val="Arial"/>
        <family val="2"/>
      </rPr>
      <t>(par exemple : dossiers du ministère)</t>
    </r>
  </si>
  <si>
    <r>
      <rPr>
        <u/>
        <sz val="12"/>
        <rFont val="Arial"/>
        <family val="2"/>
      </rPr>
      <t>Commentaires</t>
    </r>
  </si>
  <si>
    <r>
      <rPr>
        <sz val="12"/>
        <rFont val="Arial"/>
        <family val="2"/>
      </rPr>
      <t xml:space="preserve">Fonds d'origine interne </t>
    </r>
    <r>
      <rPr>
        <b/>
        <u/>
        <sz val="12"/>
        <rFont val="Arial"/>
        <family val="2"/>
      </rPr>
      <t>alloués</t>
    </r>
    <r>
      <rPr>
        <u/>
        <sz val="12"/>
        <rFont val="Arial"/>
        <family val="2"/>
      </rPr>
      <t xml:space="preserve"> </t>
    </r>
    <r>
      <rPr>
        <sz val="12"/>
        <rFont val="Arial"/>
        <family val="2"/>
      </rPr>
      <t>à l'achat de contraceptifs</t>
    </r>
  </si>
  <si>
    <t>10/22-09/23</t>
  </si>
  <si>
    <t>Ministère du Budget</t>
  </si>
  <si>
    <r>
      <rPr>
        <sz val="12"/>
        <rFont val="Arial"/>
        <family val="2"/>
      </rPr>
      <t xml:space="preserve">Total de tous les autres fonds gouvernementaux </t>
    </r>
    <r>
      <rPr>
        <b/>
        <u/>
        <sz val="12"/>
        <rFont val="Arial"/>
        <family val="2"/>
      </rPr>
      <t>alloués</t>
    </r>
    <r>
      <rPr>
        <u/>
        <sz val="12"/>
        <rFont val="Arial"/>
        <family val="2"/>
      </rPr>
      <t xml:space="preserve"> </t>
    </r>
    <r>
      <rPr>
        <sz val="12"/>
        <rFont val="Arial"/>
        <family val="2"/>
      </rPr>
      <t xml:space="preserve">à l'achat de contraceptifs 
</t>
    </r>
    <r>
      <rPr>
        <sz val="11"/>
        <rFont val="Arial"/>
        <family val="2"/>
      </rPr>
      <t>(Ces autres fonds gouvernementaux peuvent inclure les fonds communs, les crédits ou prêts de la Banque mondiale, ainsi que les autres fonds versés par des bailleurs de fonds [soutien budgétaire direct].)</t>
    </r>
  </si>
  <si>
    <r>
      <rPr>
        <sz val="12"/>
        <rFont val="Arial"/>
        <family val="2"/>
      </rPr>
      <t xml:space="preserve">Répondez aux questions ci-dessous pour indiquer les </t>
    </r>
    <r>
      <rPr>
        <b/>
        <u/>
        <sz val="12"/>
        <rFont val="Arial"/>
        <family val="2"/>
      </rPr>
      <t>dépenses gouvernementales</t>
    </r>
    <r>
      <rPr>
        <sz val="12"/>
        <rFont val="Arial"/>
        <family val="2"/>
      </rPr>
      <t xml:space="preserve"> consacrées à l'achat de contraceptifs, par source, au cours de la dernière année fiscale. 
</t>
    </r>
    <r>
      <rPr>
        <i/>
        <sz val="12"/>
        <rFont val="Arial"/>
        <family val="2"/>
      </rPr>
      <t xml:space="preserve">Ces montants correspondent au total des dépenses consacrées à l'achat de contraceptifs et non pas au budget alloué. </t>
    </r>
    <r>
      <rPr>
        <i/>
        <sz val="12"/>
        <rFont val="Arial"/>
        <family val="2"/>
      </rPr>
      <t>Quelle part de ces dépenses a été financée par chaque source ?</t>
    </r>
  </si>
  <si>
    <r>
      <rPr>
        <sz val="12"/>
        <rFont val="Arial"/>
        <family val="2"/>
      </rPr>
      <t xml:space="preserve">B7. </t>
    </r>
  </si>
  <si>
    <t>Le GVT a acheté les contraceptifs via UNFPA et ceux- ci sont entreposés dans 4 sites.</t>
  </si>
  <si>
    <r>
      <rPr>
        <sz val="12"/>
        <rFont val="Arial"/>
        <family val="2"/>
      </rPr>
      <t xml:space="preserve">B8. </t>
    </r>
  </si>
  <si>
    <r>
      <rPr>
        <b/>
        <sz val="12"/>
        <rFont val="Arial"/>
        <family val="2"/>
      </rPr>
      <t>Source des fonds gouvernementaux dépensés pour l'achat de contraceptifs</t>
    </r>
  </si>
  <si>
    <r>
      <rPr>
        <u/>
        <sz val="12"/>
        <rFont val="Arial"/>
        <family val="2"/>
      </rPr>
      <t>Cette source a-t-elle été utilisée ?</t>
    </r>
    <r>
      <rPr>
        <sz val="12"/>
        <rFont val="Arial"/>
        <family val="2"/>
      </rPr>
      <t xml:space="preserve">
</t>
    </r>
    <r>
      <rPr>
        <i/>
        <sz val="11"/>
        <rFont val="Arial"/>
        <family val="2"/>
      </rPr>
      <t>(O/N)</t>
    </r>
  </si>
  <si>
    <r>
      <rPr>
        <sz val="12"/>
        <rFont val="Arial"/>
        <family val="2"/>
      </rPr>
      <t xml:space="preserve">Fonds d'origine interne </t>
    </r>
    <r>
      <rPr>
        <b/>
        <sz val="12"/>
        <rFont val="Arial"/>
        <family val="2"/>
      </rPr>
      <t>dépensés</t>
    </r>
    <r>
      <rPr>
        <sz val="12"/>
        <rFont val="Arial"/>
        <family val="2"/>
      </rPr>
      <t xml:space="preserve"> pour l'achat de contraceptifs</t>
    </r>
  </si>
  <si>
    <t xml:space="preserve">COC POP </t>
  </si>
  <si>
    <r>
      <rPr>
        <sz val="12"/>
        <rFont val="Arial"/>
        <family val="2"/>
      </rPr>
      <t>i. Spécifiez la ou les sources des fonds d'origine interne dépensés (</t>
    </r>
    <r>
      <rPr>
        <i/>
        <sz val="12"/>
        <rFont val="Arial"/>
        <family val="2"/>
      </rPr>
      <t>par exemple, taxes</t>
    </r>
    <r>
      <rPr>
        <sz val="12"/>
        <rFont val="Arial"/>
        <family val="2"/>
      </rPr>
      <t>).</t>
    </r>
  </si>
  <si>
    <r>
      <rPr>
        <sz val="12"/>
        <rFont val="Arial"/>
        <family val="2"/>
      </rPr>
      <t xml:space="preserve">Total de tous les autres fonds gouvernementaux </t>
    </r>
    <r>
      <rPr>
        <b/>
        <sz val="12"/>
        <rFont val="Arial"/>
        <family val="2"/>
      </rPr>
      <t>dépensés</t>
    </r>
    <r>
      <rPr>
        <sz val="12"/>
        <rFont val="Arial"/>
        <family val="2"/>
      </rPr>
      <t xml:space="preserve"> pour l'achat de contraceptifs (Ces autres fonds gouvernementaux peuvent inclure les fonds communs, les crédits ou prêts de la Banque mondiale, ainsi que les autres fonds versés par des bailleurs de fonds [soutien budgétaire direct].)</t>
    </r>
  </si>
  <si>
    <r>
      <rPr>
        <sz val="12"/>
        <rFont val="Arial"/>
        <family val="2"/>
      </rPr>
      <t>i. Spécifiez la ou les sources des autres fonds gouvernementaux dépensés (</t>
    </r>
    <r>
      <rPr>
        <i/>
        <sz val="12"/>
        <rFont val="Arial"/>
        <family val="2"/>
      </rPr>
      <t>par exemple, fonds communs ou bailleur de fonds spécifique</t>
    </r>
    <r>
      <rPr>
        <sz val="12"/>
        <rFont val="Arial"/>
        <family val="2"/>
      </rPr>
      <t>).</t>
    </r>
  </si>
  <si>
    <r>
      <rPr>
        <sz val="12"/>
        <rFont val="Arial"/>
        <family val="2"/>
      </rPr>
      <t>B9.</t>
    </r>
  </si>
  <si>
    <r>
      <rPr>
        <b/>
        <sz val="12"/>
        <rFont val="Arial"/>
        <family val="2"/>
      </rPr>
      <t>Source des dons destinés à l'achat de contraceptifs pour le secteur public</t>
    </r>
  </si>
  <si>
    <r>
      <rPr>
        <sz val="12"/>
        <rFont val="Arial"/>
        <family val="2"/>
      </rPr>
      <t>USAID</t>
    </r>
  </si>
  <si>
    <t>Pilules contraceptives combinées, Préservatifs masculins et féminins, Contraceptifs injectables, DIU en cuivre, Pilules d'urgence, implants, Pilules contraceptives progestatives, Méthodes des jours fixes</t>
  </si>
  <si>
    <t>Agences des Nations Unies (UNFPA)</t>
  </si>
  <si>
    <t>Pilules contraceptives combinées, DIU, Pilules contraceptives d'urgence, Préservatifs masculins et féminins, Implants contraceptifs, Contraceptifs injectables, Pilules contraceptives progestatives, Méthodes des jours fixes</t>
  </si>
  <si>
    <r>
      <rPr>
        <sz val="12"/>
        <rFont val="Arial"/>
        <family val="2"/>
      </rPr>
      <t>Fonds mondial</t>
    </r>
  </si>
  <si>
    <t>Autres (précisez)</t>
  </si>
  <si>
    <t>DKT: Implants contraceptifs; "Autre": Préservatifs masculins</t>
  </si>
  <si>
    <r>
      <rPr>
        <sz val="12"/>
        <rFont val="Arial"/>
        <family val="2"/>
      </rPr>
      <t xml:space="preserve">TOTAL des dons en nature et subventions dépensés pour l'achat de contraceptifs
</t>
    </r>
    <r>
      <rPr>
        <b/>
        <sz val="12"/>
        <rFont val="Arial"/>
        <family val="2"/>
      </rPr>
      <t xml:space="preserve">Le résultat est calculé automatiquement.  </t>
    </r>
    <r>
      <rPr>
        <i/>
        <sz val="11"/>
        <rFont val="Arial"/>
        <family val="2"/>
      </rPr>
      <t>(Somme des montants de a à e ci-dessus.)</t>
    </r>
  </si>
  <si>
    <r>
      <rPr>
        <sz val="12"/>
        <rFont val="Arial"/>
        <family val="2"/>
      </rPr>
      <t>B10.</t>
    </r>
  </si>
  <si>
    <r>
      <rPr>
        <sz val="12"/>
        <rFont val="Arial"/>
        <family val="2"/>
      </rPr>
      <t xml:space="preserve">Commentaires : </t>
    </r>
  </si>
  <si>
    <r>
      <rPr>
        <sz val="12"/>
        <rFont val="Arial"/>
        <family val="2"/>
      </rPr>
      <t>B11.</t>
    </r>
    <r>
      <rPr>
        <b/>
        <sz val="12"/>
        <rFont val="Arial"/>
        <family val="2"/>
      </rPr>
      <t xml:space="preserve"> </t>
    </r>
  </si>
  <si>
    <r>
      <rPr>
        <sz val="12"/>
        <rFont val="Arial"/>
        <family val="2"/>
      </rPr>
      <t>B12.</t>
    </r>
  </si>
  <si>
    <r>
      <rPr>
        <sz val="12"/>
        <rFont val="Arial"/>
        <family val="2"/>
      </rPr>
      <t>Gouvernement (magasins centraux de fournitures médicales/unités logistiques du ministère de la Santé/unité d'achat du ministère de la Santé)</t>
    </r>
  </si>
  <si>
    <r>
      <rPr>
        <sz val="12"/>
        <rFont val="Arial"/>
        <family val="2"/>
      </rPr>
      <t xml:space="preserve"> Organisme para-étatique (notamment si le magasin central de fournitures médicales du gouvernement est paraétatique)</t>
    </r>
  </si>
  <si>
    <r>
      <rPr>
        <sz val="12"/>
        <rFont val="Arial"/>
        <family val="2"/>
      </rPr>
      <t>Autres</t>
    </r>
  </si>
  <si>
    <r>
      <rPr>
        <sz val="12"/>
        <rFont val="Arial"/>
        <family val="2"/>
      </rPr>
      <t>Précisez les entités :</t>
    </r>
  </si>
  <si>
    <r>
      <rPr>
        <sz val="12"/>
        <rFont val="Arial"/>
        <family val="2"/>
      </rPr>
      <t>Niveau central</t>
    </r>
  </si>
  <si>
    <r>
      <rPr>
        <sz val="12"/>
        <rFont val="Arial"/>
        <family val="2"/>
      </rPr>
      <t>Niveau intermédiaire (régions ou districts)</t>
    </r>
  </si>
  <si>
    <r>
      <rPr>
        <sz val="12"/>
        <rFont val="Arial"/>
        <family val="2"/>
      </rPr>
      <t>Directement aux points de prestation de services</t>
    </r>
  </si>
  <si>
    <r>
      <rPr>
        <sz val="12"/>
        <rFont val="Arial"/>
        <family val="2"/>
      </rPr>
      <t>Si autre, précisez :</t>
    </r>
  </si>
  <si>
    <r>
      <rPr>
        <sz val="12"/>
        <rFont val="Arial"/>
        <family val="2"/>
      </rPr>
      <t>Ajoutez tout commentaire supplémentaire concernant le financement et l'achat.</t>
    </r>
  </si>
  <si>
    <r>
      <rPr>
        <sz val="12"/>
        <rFont val="Arial"/>
        <family val="2"/>
      </rPr>
      <t xml:space="preserve">Des fonds ont-ils été </t>
    </r>
    <r>
      <rPr>
        <b/>
        <sz val="12"/>
        <rFont val="Arial"/>
        <family val="2"/>
      </rPr>
      <t>alloués</t>
    </r>
    <r>
      <rPr>
        <sz val="12"/>
        <rFont val="Arial"/>
        <family val="2"/>
      </rPr>
      <t xml:space="preserve"> par le gouvernement à l'achat de contraceptifs pour l'année fiscale en cours ?</t>
    </r>
  </si>
  <si>
    <r>
      <rPr>
        <sz val="12"/>
        <rFont val="Arial"/>
        <family val="2"/>
      </rPr>
      <t>a. Si oui, décrivez les allocations (source et quantité si disponibles).</t>
    </r>
  </si>
  <si>
    <r>
      <rPr>
        <u/>
        <sz val="12"/>
        <rFont val="Arial"/>
        <family val="2"/>
      </rPr>
      <t>Source</t>
    </r>
    <r>
      <rPr>
        <sz val="12"/>
        <rFont val="Arial"/>
        <family val="2"/>
      </rPr>
      <t xml:space="preserve">
</t>
    </r>
  </si>
  <si>
    <t xml:space="preserve">GVT  </t>
  </si>
  <si>
    <r>
      <rPr>
        <b/>
        <sz val="12"/>
        <rFont val="Arial"/>
        <family val="2"/>
      </rPr>
      <t xml:space="preserve">Dispositifs intra-utérins (DIU) </t>
    </r>
    <r>
      <rPr>
        <sz val="10"/>
        <rFont val="Arial"/>
        <family val="2"/>
      </rPr>
      <t>(par exemple, [Optima Copper T] au cuivre, [Mirena] à diffusion de lévonorgestrel)</t>
    </r>
  </si>
  <si>
    <r>
      <rPr>
        <b/>
        <sz val="12"/>
        <rFont val="Arial"/>
        <family val="2"/>
      </rPr>
      <t>Pilules d'urgence</t>
    </r>
    <r>
      <rPr>
        <sz val="12"/>
        <rFont val="Arial"/>
        <family val="2"/>
      </rPr>
      <t xml:space="preserve"> </t>
    </r>
    <r>
      <rPr>
        <sz val="10"/>
        <rFont val="Arial"/>
        <family val="2"/>
      </rPr>
      <t>(par exemple, lévonorgestrel 0,75 mg, lévonorgestrel 1,5 mg) [Postinor]</t>
    </r>
  </si>
  <si>
    <r>
      <rPr>
        <b/>
        <sz val="12"/>
        <rFont val="Arial"/>
        <family val="2"/>
      </rPr>
      <t>Moyen de contraception définitif pour les hommes</t>
    </r>
    <r>
      <rPr>
        <b/>
        <sz val="10"/>
        <rFont val="Arial"/>
        <family val="2"/>
      </rPr>
      <t xml:space="preserve"> </t>
    </r>
    <r>
      <rPr>
        <sz val="10"/>
        <rFont val="Arial"/>
        <family val="2"/>
      </rPr>
      <t>(vasectomie)</t>
    </r>
  </si>
  <si>
    <r>
      <rPr>
        <b/>
        <sz val="12"/>
        <rFont val="Arial"/>
        <family val="2"/>
      </rPr>
      <t>Patchs contraceptifs</t>
    </r>
    <r>
      <rPr>
        <sz val="12"/>
        <rFont val="Arial"/>
        <family val="2"/>
      </rPr>
      <t xml:space="preserve"> </t>
    </r>
    <r>
      <rPr>
        <sz val="10"/>
        <rFont val="Arial"/>
        <family val="2"/>
      </rPr>
      <t>(par exemple, norelgestromine/éthinylestradiol 150/35 μg [Xulane, Evra])</t>
    </r>
  </si>
  <si>
    <t>Pas proposition d'autres articles</t>
  </si>
  <si>
    <r>
      <rPr>
        <b/>
        <sz val="12"/>
        <rFont val="Arial"/>
        <family val="2"/>
      </rPr>
      <t>D. Politique</t>
    </r>
  </si>
  <si>
    <r>
      <rPr>
        <sz val="12"/>
        <rFont val="Arial"/>
        <family val="2"/>
      </rPr>
      <t xml:space="preserve">D1. </t>
    </r>
  </si>
  <si>
    <r>
      <rPr>
        <sz val="12"/>
        <rFont val="Arial"/>
        <family val="2"/>
      </rPr>
      <t>Existe-t-il une stratégie nationale (stratégie de sécurité contraceptive ou de santé reproductive) incluant des objectifs de sécurité contraceptive ?</t>
    </r>
  </si>
  <si>
    <r>
      <rPr>
        <sz val="12"/>
        <rFont val="Arial"/>
        <family val="2"/>
      </rPr>
      <t>Si oui, présentez ces objectifs. (Par exemple, augmentation de la pérennité, réponse à la demande, augmentation du taux de recours à des méthodes modernes [mCPR], etc.)</t>
    </r>
  </si>
  <si>
    <t>Augmentation de la disponibilité des contraceptifs jusqu'au dernier kilomètre              
Augmentation du taux de satisfaction</t>
  </si>
  <si>
    <r>
      <rPr>
        <sz val="12"/>
        <rFont val="Arial"/>
        <family val="2"/>
      </rPr>
      <t xml:space="preserve">a. </t>
    </r>
  </si>
  <si>
    <r>
      <rPr>
        <sz val="12"/>
        <rFont val="Arial"/>
        <family val="2"/>
      </rPr>
      <t>Nom de la stratégie</t>
    </r>
  </si>
  <si>
    <t>Plan National Stratégique à Vision Multisectorielle de la Planification Familiale 2021-2025</t>
  </si>
  <si>
    <r>
      <rPr>
        <sz val="12"/>
        <rFont val="Arial"/>
        <family val="2"/>
      </rPr>
      <t>Années couvertes (y compris par les mises à jour de la stratégie)</t>
    </r>
  </si>
  <si>
    <t>2021 - 2025</t>
  </si>
  <si>
    <r>
      <rPr>
        <sz val="12"/>
        <rFont val="Arial"/>
        <family val="2"/>
      </rPr>
      <t>Cette stratégie est-elle officiellement approuvée par le ministère ?</t>
    </r>
  </si>
  <si>
    <r>
      <rPr>
        <sz val="12"/>
        <rFont val="Arial"/>
        <family val="2"/>
      </rPr>
      <t>Existe-t-il des éléments prouvant que les actions prévues dans le cadre de la stratégie de sécurité contraceptive et/ou le suivi de la résolution des problèmes soulevés dans le cadre de cette stratégie ont été mis en œuvre ?</t>
    </r>
  </si>
  <si>
    <r>
      <rPr>
        <sz val="12"/>
        <rFont val="Arial"/>
        <family val="2"/>
      </rPr>
      <t xml:space="preserve">D2. </t>
    </r>
  </si>
  <si>
    <r>
      <rPr>
        <sz val="12"/>
        <rFont val="Arial"/>
        <family val="2"/>
      </rPr>
      <t xml:space="preserve">Existe-t-il des politiques qui </t>
    </r>
    <r>
      <rPr>
        <b/>
        <sz val="12"/>
        <rFont val="Arial"/>
        <family val="2"/>
      </rPr>
      <t>nuisent</t>
    </r>
    <r>
      <rPr>
        <sz val="12"/>
        <rFont val="Arial"/>
        <family val="2"/>
      </rPr>
      <t xml:space="preserve"> à la capacité du </t>
    </r>
    <r>
      <rPr>
        <b/>
        <sz val="12"/>
        <rFont val="Arial"/>
        <family val="2"/>
      </rPr>
      <t>secteur privé</t>
    </r>
    <r>
      <rPr>
        <sz val="12"/>
        <rFont val="Arial"/>
        <family val="2"/>
      </rPr>
      <t xml:space="preserve"> (secteur commercial, ONG ou marketing social) à fournir des moyens de contraception ? </t>
    </r>
    <r>
      <rPr>
        <sz val="10"/>
        <rFont val="Arial"/>
        <family val="2"/>
      </rPr>
      <t xml:space="preserve">Par exemple : contrôles des prix, limites de distribution, taxes/droits de douane, interdictions de publicité, etc. </t>
    </r>
  </si>
  <si>
    <r>
      <rPr>
        <sz val="12"/>
        <rFont val="Arial"/>
        <family val="2"/>
      </rPr>
      <t>Si oui, décrivez ces politiques.</t>
    </r>
  </si>
  <si>
    <r>
      <rPr>
        <sz val="12"/>
        <rFont val="Arial"/>
        <family val="2"/>
      </rPr>
      <t xml:space="preserve">D3. </t>
    </r>
  </si>
  <si>
    <r>
      <rPr>
        <sz val="12"/>
        <rFont val="Arial"/>
        <family val="2"/>
      </rPr>
      <t xml:space="preserve">Existe-t-il des politiques qui </t>
    </r>
    <r>
      <rPr>
        <b/>
        <sz val="12"/>
        <rFont val="Arial"/>
        <family val="2"/>
      </rPr>
      <t>permettent</t>
    </r>
    <r>
      <rPr>
        <sz val="12"/>
        <rFont val="Arial"/>
        <family val="2"/>
      </rPr>
      <t xml:space="preserve"> ou </t>
    </r>
    <r>
      <rPr>
        <b/>
        <sz val="12"/>
        <rFont val="Arial"/>
        <family val="2"/>
      </rPr>
      <t>aident</t>
    </r>
    <r>
      <rPr>
        <sz val="12"/>
        <rFont val="Arial"/>
        <family val="2"/>
      </rPr>
      <t xml:space="preserve"> le </t>
    </r>
    <r>
      <rPr>
        <b/>
        <sz val="12"/>
        <rFont val="Arial"/>
        <family val="2"/>
      </rPr>
      <t>secteur privé</t>
    </r>
    <r>
      <rPr>
        <sz val="12"/>
        <rFont val="Arial"/>
        <family val="2"/>
      </rPr>
      <t xml:space="preserve"> (secteur commercial, ONG ou marketing social) à fournir des moyens de contraception ? (</t>
    </r>
    <r>
      <rPr>
        <sz val="10"/>
        <rFont val="Arial"/>
        <family val="2"/>
      </rPr>
      <t>Par exemple : encouragement des partenariats public/privé, réseaux et franchises de fournisseurs, accréditation, formation et éducation continue des prestataires du secteur privé et mécanismes de financement, comme le marketing social, les bons d'achat et les primes, et sous-traitance gouvernementale de la prestation de services au secteur privé).</t>
    </r>
  </si>
  <si>
    <r>
      <rPr>
        <sz val="12"/>
        <rFont val="Arial"/>
        <family val="2"/>
      </rPr>
      <t xml:space="preserve">D4. </t>
    </r>
  </si>
  <si>
    <r>
      <rPr>
        <sz val="12"/>
        <rFont val="Arial"/>
        <family val="2"/>
      </rPr>
      <t xml:space="preserve">Moyens de contraception </t>
    </r>
  </si>
  <si>
    <r>
      <rPr>
        <sz val="12"/>
        <rFont val="Arial"/>
        <family val="2"/>
      </rPr>
      <t xml:space="preserve">Indiquez le fournisseur de plus bas niveau autorisé à vendre ou distribuer le moyen de contraception dans le </t>
    </r>
    <r>
      <rPr>
        <b/>
        <sz val="12"/>
        <rFont val="Arial"/>
        <family val="2"/>
      </rPr>
      <t>secteur public</t>
    </r>
    <r>
      <rPr>
        <sz val="12"/>
        <rFont val="Arial"/>
        <family val="2"/>
      </rPr>
      <t>.</t>
    </r>
  </si>
  <si>
    <r>
      <rPr>
        <sz val="12"/>
        <rFont val="Arial"/>
        <family val="2"/>
      </rPr>
      <t xml:space="preserve">Indiquez le fournisseur de plus bas niveau autorisé à vendre ou distribuer le moyen de contraception dans le </t>
    </r>
    <r>
      <rPr>
        <b/>
        <sz val="12"/>
        <rFont val="Arial"/>
        <family val="2"/>
      </rPr>
      <t>secteur privé</t>
    </r>
    <r>
      <rPr>
        <sz val="12"/>
        <rFont val="Arial"/>
        <family val="2"/>
      </rPr>
      <t>.</t>
    </r>
  </si>
  <si>
    <r>
      <rPr>
        <sz val="12"/>
        <rFont val="Arial"/>
        <family val="2"/>
      </rPr>
      <t>Commentaires</t>
    </r>
  </si>
  <si>
    <r>
      <rPr>
        <sz val="12"/>
        <rFont val="Arial"/>
        <family val="2"/>
      </rPr>
      <t>i.</t>
    </r>
  </si>
  <si>
    <r>
      <rPr>
        <sz val="12"/>
        <rFont val="Arial"/>
        <family val="2"/>
      </rPr>
      <t>ii.</t>
    </r>
  </si>
  <si>
    <r>
      <rPr>
        <sz val="12"/>
        <rFont val="Arial"/>
        <family val="2"/>
      </rPr>
      <t xml:space="preserve">Contraceptifs injectables </t>
    </r>
    <r>
      <rPr>
        <sz val="10"/>
        <rFont val="Arial"/>
        <family val="2"/>
      </rPr>
      <t xml:space="preserve">(acétate de médroxyprogestérone en dépôt 150 mg - </t>
    </r>
    <r>
      <rPr>
        <b/>
        <sz val="10"/>
        <rFont val="Arial"/>
        <family val="2"/>
      </rPr>
      <t>voie intramusculaire</t>
    </r>
    <r>
      <rPr>
        <sz val="10"/>
        <rFont val="Arial"/>
        <family val="2"/>
      </rPr>
      <t xml:space="preserve"> [DepoProvera], énanthate de noréthistérone [Noristerat])</t>
    </r>
  </si>
  <si>
    <t>Infirmier</t>
  </si>
  <si>
    <r>
      <rPr>
        <sz val="12"/>
        <rFont val="Arial"/>
        <family val="2"/>
      </rPr>
      <t>Moyen de contraception définitif pour les hommes</t>
    </r>
    <r>
      <rPr>
        <sz val="10"/>
        <rFont val="Arial"/>
        <family val="2"/>
      </rPr>
      <t xml:space="preserve"> (vasectomie)</t>
    </r>
  </si>
  <si>
    <r>
      <rPr>
        <sz val="12"/>
        <rFont val="Arial"/>
        <family val="2"/>
      </rPr>
      <t>j.</t>
    </r>
  </si>
  <si>
    <r>
      <rPr>
        <sz val="12"/>
        <rFont val="Arial"/>
        <family val="2"/>
      </rPr>
      <t>Moyen de contraception définitif pour les femmes</t>
    </r>
    <r>
      <rPr>
        <sz val="11"/>
        <rFont val="Arial"/>
        <family val="2"/>
      </rPr>
      <t xml:space="preserve"> </t>
    </r>
    <r>
      <rPr>
        <sz val="10"/>
        <rFont val="Arial"/>
        <family val="2"/>
      </rPr>
      <t>(ligature des trompes)</t>
    </r>
  </si>
  <si>
    <r>
      <rPr>
        <sz val="12"/>
        <rFont val="Arial"/>
        <family val="2"/>
      </rPr>
      <t>k.</t>
    </r>
  </si>
  <si>
    <r>
      <rPr>
        <sz val="12"/>
        <rFont val="Arial"/>
        <family val="2"/>
      </rPr>
      <t xml:space="preserve">Patchs contraceptifs </t>
    </r>
    <r>
      <rPr>
        <sz val="10"/>
        <rFont val="Arial"/>
        <family val="2"/>
      </rPr>
      <t>(par exemple, norelgestromine/éthinylestradiol 150/35 μg [Xulane, Evra])</t>
    </r>
  </si>
  <si>
    <r>
      <rPr>
        <sz val="12"/>
        <rFont val="Arial"/>
        <family val="2"/>
      </rPr>
      <t>l.</t>
    </r>
  </si>
  <si>
    <r>
      <rPr>
        <sz val="12"/>
        <rFont val="Arial"/>
        <family val="2"/>
      </rPr>
      <t xml:space="preserve">Anneaux vaginaux </t>
    </r>
    <r>
      <rPr>
        <sz val="10"/>
        <rFont val="Arial"/>
        <family val="2"/>
      </rPr>
      <t>(par exemple, étonogestrel/éthinylestradiol 120/15 μg [NuvaRing], anneau à libération de progestérone [Progering])</t>
    </r>
  </si>
  <si>
    <r>
      <rPr>
        <sz val="12"/>
        <rFont val="Arial"/>
        <family val="2"/>
      </rPr>
      <t>m.</t>
    </r>
  </si>
  <si>
    <r>
      <rPr>
        <sz val="12"/>
        <rFont val="Arial"/>
        <family val="2"/>
      </rPr>
      <t>n.</t>
    </r>
  </si>
  <si>
    <r>
      <rPr>
        <sz val="12"/>
        <rFont val="Arial"/>
        <family val="2"/>
      </rPr>
      <t xml:space="preserve">Autres moyens de contraception - précisez 
</t>
    </r>
    <r>
      <rPr>
        <sz val="10"/>
        <rFont val="Arial"/>
        <family val="2"/>
      </rPr>
      <t>(Indiquez le nom des autres moyens de contraception proposés et le niveau le plus bas pouvant le proposer, par secteur. Par exemple : diaphragme SILCS)</t>
    </r>
  </si>
  <si>
    <r>
      <rPr>
        <sz val="11"/>
        <rFont val="Arial"/>
        <family val="2"/>
      </rPr>
      <t>Type de contraceptif :</t>
    </r>
  </si>
  <si>
    <r>
      <rPr>
        <sz val="12"/>
        <rFont val="Arial"/>
        <family val="2"/>
      </rPr>
      <t>Les questions suivantes (D5 et D6) portent sur les lois et pratiques susceptibles d'</t>
    </r>
    <r>
      <rPr>
        <b/>
        <i/>
        <u/>
        <sz val="12"/>
        <rFont val="Arial"/>
        <family val="2"/>
      </rPr>
      <t>améliorer l'accès</t>
    </r>
    <r>
      <rPr>
        <sz val="12"/>
        <rFont val="Arial"/>
        <family val="2"/>
      </rPr>
      <t xml:space="preserve"> de sous-populations spécifiques à des services/produits de planification familiale efficaces. Les questions D7 et D8 portent sur les lois ou pratiques susceptibles </t>
    </r>
    <r>
      <rPr>
        <b/>
        <i/>
        <u/>
        <sz val="12"/>
        <rFont val="Arial"/>
        <family val="2"/>
      </rPr>
      <t>d'empêcher ou de réduire l'accès</t>
    </r>
    <r>
      <rPr>
        <sz val="12"/>
        <rFont val="Arial"/>
        <family val="2"/>
      </rPr>
      <t xml:space="preserve"> de ces sous-populations à ces services/produits. </t>
    </r>
  </si>
  <si>
    <r>
      <rPr>
        <sz val="12"/>
        <rFont val="Arial"/>
        <family val="2"/>
      </rPr>
      <t xml:space="preserve">D5. </t>
    </r>
  </si>
  <si>
    <r>
      <rPr>
        <sz val="12"/>
        <rFont val="Arial"/>
        <family val="2"/>
      </rPr>
      <t xml:space="preserve">Le pays a-t-il mis en place des lois, réglementations ou politiques </t>
    </r>
    <r>
      <rPr>
        <b/>
        <u/>
        <sz val="12"/>
        <rFont val="Arial"/>
        <family val="2"/>
      </rPr>
      <t>améliorant</t>
    </r>
    <r>
      <rPr>
        <b/>
        <sz val="12"/>
        <rFont val="Arial"/>
        <family val="2"/>
      </rPr>
      <t xml:space="preserve"> </t>
    </r>
    <r>
      <rPr>
        <sz val="12"/>
        <rFont val="Arial"/>
        <family val="2"/>
      </rPr>
      <t xml:space="preserve">l'accès des sous-populations suivantes à des services/produits de planification familiale efficaces ? </t>
    </r>
  </si>
  <si>
    <r>
      <rPr>
        <sz val="12"/>
        <rFont val="Arial"/>
        <family val="2"/>
      </rPr>
      <t>Ces règles/politiques sont-elles mises en œuvre ?</t>
    </r>
  </si>
  <si>
    <r>
      <rPr>
        <sz val="12"/>
        <rFont val="Arial"/>
        <family val="2"/>
      </rPr>
      <t>Jeunes célibataires (15 à 19 ans)</t>
    </r>
  </si>
  <si>
    <t xml:space="preserve">LOI SR </t>
  </si>
  <si>
    <r>
      <rPr>
        <sz val="12"/>
        <rFont val="Arial"/>
        <family val="2"/>
      </rPr>
      <t>Jeunes mariés (15 à 19 ans)</t>
    </r>
  </si>
  <si>
    <r>
      <rPr>
        <sz val="12"/>
        <rFont val="Arial"/>
        <family val="2"/>
      </rPr>
      <t>Jeunes célibataires (20 à 24 ans)</t>
    </r>
  </si>
  <si>
    <r>
      <rPr>
        <sz val="12"/>
        <rFont val="Arial"/>
        <family val="2"/>
      </rPr>
      <t>Jeunes mariés (20 à 24 ans)</t>
    </r>
  </si>
  <si>
    <r>
      <rPr>
        <sz val="12"/>
        <rFont val="Arial"/>
        <family val="2"/>
      </rPr>
      <t>Population rurale</t>
    </r>
  </si>
  <si>
    <r>
      <rPr>
        <sz val="12"/>
        <rFont val="Arial"/>
        <family val="2"/>
      </rPr>
      <t xml:space="preserve">Populations vivant dans des sous-régions désavantagées </t>
    </r>
    <r>
      <rPr>
        <i/>
        <sz val="10"/>
        <rFont val="Arial"/>
        <family val="2"/>
      </rPr>
      <t>(dans certaines zones géographiques)</t>
    </r>
  </si>
  <si>
    <r>
      <rPr>
        <sz val="12"/>
        <rFont val="Arial"/>
        <family val="2"/>
      </rPr>
      <t>Populations peu éduquées</t>
    </r>
  </si>
  <si>
    <r>
      <rPr>
        <sz val="12"/>
        <rFont val="Arial"/>
        <family val="2"/>
      </rPr>
      <t>Populations pauvres</t>
    </r>
  </si>
  <si>
    <r>
      <rPr>
        <sz val="12"/>
        <rFont val="Arial"/>
        <family val="2"/>
      </rPr>
      <t xml:space="preserve">Personnes handicapées </t>
    </r>
  </si>
  <si>
    <r>
      <rPr>
        <sz val="12"/>
        <rFont val="Arial"/>
        <family val="2"/>
      </rPr>
      <t xml:space="preserve">Minorités </t>
    </r>
    <r>
      <rPr>
        <i/>
        <sz val="10"/>
        <rFont val="Arial"/>
        <family val="2"/>
      </rPr>
      <t>(groupes ethniques ou religieux)</t>
    </r>
  </si>
  <si>
    <r>
      <rPr>
        <sz val="12"/>
        <rFont val="Arial"/>
        <family val="2"/>
      </rPr>
      <t xml:space="preserve">Autre </t>
    </r>
    <r>
      <rPr>
        <i/>
        <sz val="10"/>
        <rFont val="Arial"/>
        <family val="2"/>
      </rPr>
      <t>(migrants, populations déplacées au sein de leur pays)</t>
    </r>
  </si>
  <si>
    <r>
      <rPr>
        <sz val="12"/>
        <rFont val="Arial"/>
        <family val="2"/>
      </rPr>
      <t>D6.</t>
    </r>
  </si>
  <si>
    <r>
      <rPr>
        <sz val="12"/>
        <rFont val="Arial"/>
        <family val="2"/>
      </rPr>
      <t>Le pays a-t-il mis en place des pratiques opérationnelles, culturelles ou autres susceptibles d'</t>
    </r>
    <r>
      <rPr>
        <b/>
        <u/>
        <sz val="12"/>
        <rFont val="Arial"/>
        <family val="2"/>
      </rPr>
      <t>améliorer</t>
    </r>
    <r>
      <rPr>
        <sz val="12"/>
        <rFont val="Arial"/>
        <family val="2"/>
      </rPr>
      <t xml:space="preserve"> l'accès des sous-populations suivantes à des services/produits de planification familiale efficaces ?  </t>
    </r>
  </si>
  <si>
    <r>
      <rPr>
        <sz val="12"/>
        <rFont val="Arial"/>
        <family val="2"/>
      </rPr>
      <t xml:space="preserve">Si oui, décrivez ces pratiques. </t>
    </r>
  </si>
  <si>
    <t xml:space="preserve"> CAMPAGNE DE SENSIBILISATION/ MISE EN PLACE DES DISTRIBUTEURS A BASE COMMUNAUTAIRE DES INSTITUTIONS MEDICALES </t>
  </si>
  <si>
    <t>IDEM</t>
  </si>
  <si>
    <r>
      <rPr>
        <sz val="12"/>
        <rFont val="Arial"/>
        <family val="2"/>
      </rPr>
      <t xml:space="preserve">D7. </t>
    </r>
  </si>
  <si>
    <r>
      <rPr>
        <sz val="12"/>
        <rFont val="Arial"/>
        <family val="2"/>
      </rPr>
      <t xml:space="preserve">Le pays a-t-il mis en place des lois, réglementations ou politiques </t>
    </r>
    <r>
      <rPr>
        <b/>
        <u/>
        <sz val="12"/>
        <rFont val="Arial"/>
        <family val="2"/>
      </rPr>
      <t>rendant difficile</t>
    </r>
    <r>
      <rPr>
        <sz val="12"/>
        <rFont val="Arial"/>
        <family val="2"/>
      </rPr>
      <t xml:space="preserve"> l'accès des sous-populations suivantes à des services/produits de planification familiale efficaces ? </t>
    </r>
    <r>
      <rPr>
        <sz val="10"/>
        <rFont val="Arial"/>
        <family val="2"/>
      </rPr>
      <t>(par ex. approbation du conjoint nécessaire pour accéder à des contraceptifs)</t>
    </r>
  </si>
  <si>
    <r>
      <rPr>
        <sz val="12"/>
        <rFont val="Arial"/>
        <family val="2"/>
      </rPr>
      <t>D8.</t>
    </r>
  </si>
  <si>
    <r>
      <rPr>
        <sz val="12"/>
        <rFont val="Arial"/>
        <family val="2"/>
      </rPr>
      <t xml:space="preserve">Le pays a-t-il mis en place des pratiques et </t>
    </r>
    <r>
      <rPr>
        <b/>
        <u/>
        <sz val="12"/>
        <rFont val="Arial"/>
        <family val="2"/>
      </rPr>
      <t>obstacles</t>
    </r>
    <r>
      <rPr>
        <sz val="12"/>
        <rFont val="Arial"/>
        <family val="2"/>
      </rPr>
      <t xml:space="preserve"> opérationnels, culturels ou autres </t>
    </r>
    <r>
      <rPr>
        <b/>
        <u/>
        <sz val="12"/>
        <rFont val="Arial"/>
        <family val="2"/>
      </rPr>
      <t>rendant difficiles</t>
    </r>
    <r>
      <rPr>
        <sz val="12"/>
        <rFont val="Arial"/>
        <family val="2"/>
      </rPr>
      <t xml:space="preserve"> l'accès des sous-populations suivantes à des services/produits de planification familiale efficaces ?  
</t>
    </r>
    <r>
      <rPr>
        <sz val="10"/>
        <rFont val="Arial"/>
        <family val="2"/>
      </rPr>
      <t>(par exemple, prestataires refusant de desservir les jeunes)</t>
    </r>
  </si>
  <si>
    <r>
      <rPr>
        <sz val="12"/>
        <rFont val="Arial"/>
        <family val="2"/>
      </rPr>
      <t xml:space="preserve">Si oui, décrivez ces pratiques et obstacles. </t>
    </r>
  </si>
  <si>
    <t>Pas d'exonération mais paiement frais administratif 5%.</t>
  </si>
  <si>
    <t>Rapport SPSR</t>
  </si>
  <si>
    <r>
      <rPr>
        <sz val="12"/>
        <rFont val="Arial"/>
        <family val="2"/>
      </rPr>
      <t xml:space="preserve">D12. </t>
    </r>
  </si>
  <si>
    <r>
      <rPr>
        <sz val="12"/>
        <rFont val="Arial"/>
        <family val="2"/>
      </rPr>
      <t>Les contraceptifs suivants sont-ils inclus dans la liste nationale des médicaments essentiels (LNME) du pays ou toute autre liste prioritaire équivalente (liste nationale de dispositifs médicaux, par exemple) ?</t>
    </r>
  </si>
  <si>
    <r>
      <rPr>
        <sz val="12"/>
        <rFont val="Arial"/>
        <family val="2"/>
      </rPr>
      <t>Pilules contraceptives combinées</t>
    </r>
    <r>
      <rPr>
        <sz val="11"/>
        <rFont val="Arial"/>
        <family val="2"/>
      </rPr>
      <t xml:space="preserve"> 
</t>
    </r>
    <r>
      <rPr>
        <sz val="10"/>
        <rFont val="Arial"/>
        <family val="2"/>
      </rPr>
      <t>(par exemple, lévonorgestrel/éthinylestradiol 150/30 μg + Fe 75 mg, lévonorgestrel/éthinylestradiol 150/30 μg [Microgynon, Seasonale, Levora, Jolessa], désogestrel 0,15 mg + éthinylestradiol 0,03 mg [Enskyce, Marvelon, Exeltis], drospirénone/éthinylestradiol 3 mg/20μg [Yaz], norgestrel+éthinylestradiol 0,3 mg/30 μg [Cryselle, Ovral, Low-Ogestrel, LoOvral], norgestrel+éthinylestradiol 0,5 mg/50 μg [Ogestrel], acétate de noréthistérone/éthinylestradiol [Loestrin, Junel])</t>
    </r>
  </si>
  <si>
    <r>
      <rPr>
        <sz val="12"/>
        <rFont val="Arial"/>
        <family val="2"/>
      </rPr>
      <t>Pilules contraceptives progestatives</t>
    </r>
    <r>
      <rPr>
        <i/>
        <sz val="11"/>
        <rFont val="Arial"/>
        <family val="2"/>
      </rPr>
      <t xml:space="preserve"> </t>
    </r>
    <r>
      <rPr>
        <sz val="11"/>
        <rFont val="Arial"/>
        <family val="2"/>
      </rPr>
      <t xml:space="preserve">
</t>
    </r>
    <r>
      <rPr>
        <sz val="10"/>
        <rFont val="Arial"/>
        <family val="2"/>
      </rPr>
      <t>(par exemple, lévonorgestrel 30 μg [Norgeston, Microlut], noréthistérone 35 mg [Micronor, Camila, Errin], désogestrel 75 μg [Cerazette, Aizea], diacétate d'étynodiol [Femulen])</t>
    </r>
  </si>
  <si>
    <r>
      <rPr>
        <sz val="12"/>
        <rFont val="Arial"/>
        <family val="2"/>
      </rPr>
      <t>Contraceptifs injectables</t>
    </r>
    <r>
      <rPr>
        <sz val="11"/>
        <rFont val="Arial"/>
        <family val="2"/>
      </rPr>
      <t xml:space="preserve"> 
</t>
    </r>
    <r>
      <rPr>
        <sz val="10"/>
        <rFont val="Arial"/>
        <family val="2"/>
      </rPr>
      <t>(par exemple, acétate de médroxyprogestérone en dépôt 104 mg/0,65 mL - voie sous-cutanée [Depo Sub-Q Provera, Sayana Press], acétate de médroxyprogestérone en dépôt 150 mg - voie intramusculaire [DepoProvera], énanthate de noréthistérone [Noristerat])</t>
    </r>
  </si>
  <si>
    <r>
      <rPr>
        <sz val="12"/>
        <rFont val="Arial"/>
        <family val="2"/>
      </rPr>
      <t xml:space="preserve">Implants contraceptifs </t>
    </r>
    <r>
      <rPr>
        <sz val="10"/>
        <rFont val="Arial"/>
        <family val="2"/>
      </rPr>
      <t>(par exemple, lévonorgestrel 75 mg [Jadelle, Sino-Implant (II)/Levoplant], étonogestrel 68 mg [Implanon, Nexplanon])</t>
    </r>
  </si>
  <si>
    <r>
      <rPr>
        <sz val="12"/>
        <rFont val="Arial"/>
        <family val="2"/>
      </rPr>
      <t xml:space="preserve">Dispositif intra-utérin (DIU) au cuivre </t>
    </r>
    <r>
      <rPr>
        <sz val="10"/>
        <rFont val="Arial"/>
        <family val="2"/>
      </rPr>
      <t>(par exemple, Optima Copper T)</t>
    </r>
  </si>
  <si>
    <r>
      <rPr>
        <sz val="12"/>
        <rFont val="Arial"/>
        <family val="2"/>
      </rPr>
      <t xml:space="preserve">Dispositif intra-utérin (DIU) hormonal </t>
    </r>
    <r>
      <rPr>
        <sz val="10"/>
        <rFont val="Arial"/>
        <family val="2"/>
      </rPr>
      <t>(par exemple, [Mirena], qui diffuse du lévonorgestrel</t>
    </r>
  </si>
  <si>
    <r>
      <rPr>
        <sz val="12"/>
        <rFont val="Arial"/>
        <family val="2"/>
      </rPr>
      <t>Préservatifs masculins</t>
    </r>
  </si>
  <si>
    <r>
      <rPr>
        <sz val="12"/>
        <rFont val="Arial"/>
        <family val="2"/>
      </rPr>
      <t>Préservatifs féminins</t>
    </r>
  </si>
  <si>
    <r>
      <rPr>
        <sz val="12"/>
        <rFont val="Arial"/>
        <family val="2"/>
      </rPr>
      <t xml:space="preserve">Pilules contraceptives d'urgence </t>
    </r>
    <r>
      <rPr>
        <sz val="10"/>
        <rFont val="Arial"/>
        <family val="2"/>
      </rPr>
      <t>(par exemple, lévonorgestrel 0,75 mg, lévonorgestrel 1,5 mg)</t>
    </r>
  </si>
  <si>
    <r>
      <rPr>
        <sz val="12"/>
        <rFont val="Arial"/>
        <family val="2"/>
      </rPr>
      <t xml:space="preserve">l. </t>
    </r>
  </si>
  <si>
    <r>
      <rPr>
        <sz val="12"/>
        <rFont val="Arial"/>
        <family val="2"/>
      </rPr>
      <t xml:space="preserve">Méthodes des jours fixes </t>
    </r>
    <r>
      <rPr>
        <sz val="10"/>
        <rFont val="Arial"/>
        <family val="2"/>
      </rPr>
      <t>(par exemple, CycleBeads)</t>
    </r>
  </si>
  <si>
    <r>
      <rPr>
        <sz val="12"/>
        <rFont val="Arial"/>
        <family val="2"/>
      </rPr>
      <t>Autres contraceptifs </t>
    </r>
    <r>
      <rPr>
        <sz val="11"/>
        <rFont val="Arial"/>
        <family val="2"/>
      </rPr>
      <t>(par ex. diaphragme SILCS) ?</t>
    </r>
  </si>
  <si>
    <r>
      <rPr>
        <sz val="12"/>
        <rFont val="Arial"/>
        <family val="2"/>
      </rPr>
      <t>i. Si oui, indiquez les autres contraceptifs figurant dans cette ou ces listes.</t>
    </r>
  </si>
  <si>
    <r>
      <rPr>
        <sz val="12"/>
        <rFont val="Arial"/>
        <family val="2"/>
      </rPr>
      <t xml:space="preserve">D13. </t>
    </r>
  </si>
  <si>
    <r>
      <rPr>
        <sz val="12"/>
        <rFont val="Arial"/>
        <family val="2"/>
      </rPr>
      <t xml:space="preserve">D14. </t>
    </r>
  </si>
  <si>
    <r>
      <rPr>
        <sz val="12"/>
        <rFont val="Arial"/>
        <family val="2"/>
      </rPr>
      <t>Nom de la ou des listes</t>
    </r>
  </si>
  <si>
    <t>Liste Nationale des Médicaments Essentiels en RDC EDITION 2020</t>
  </si>
  <si>
    <r>
      <rPr>
        <sz val="12"/>
        <rFont val="Arial"/>
        <family val="2"/>
      </rPr>
      <t xml:space="preserve">D15. </t>
    </r>
  </si>
  <si>
    <r>
      <rPr>
        <sz val="12"/>
        <rFont val="Arial"/>
        <family val="2"/>
      </rPr>
      <t>La planification familiale fait-elle l'objet d'une publicité active sur les canaux suivants ? (Pour chaque proposition, sélectionnez une réponse dans la liste déroulante.)</t>
    </r>
  </si>
  <si>
    <r>
      <rPr>
        <sz val="12"/>
        <rFont val="Arial"/>
        <family val="2"/>
      </rPr>
      <t>Marketing social</t>
    </r>
  </si>
  <si>
    <r>
      <rPr>
        <sz val="12"/>
        <rFont val="Arial"/>
        <family val="2"/>
      </rPr>
      <t>Médias</t>
    </r>
  </si>
  <si>
    <r>
      <rPr>
        <sz val="12"/>
        <rFont val="Arial"/>
        <family val="2"/>
      </rPr>
      <t>Mobilisation/implication communautaire</t>
    </r>
  </si>
  <si>
    <r>
      <rPr>
        <sz val="12"/>
        <rFont val="Arial"/>
        <family val="2"/>
      </rPr>
      <t xml:space="preserve">Autres </t>
    </r>
  </si>
  <si>
    <t>DBC</t>
  </si>
  <si>
    <r>
      <rPr>
        <sz val="12"/>
        <rFont val="Arial"/>
        <family val="2"/>
      </rPr>
      <t xml:space="preserve">D16. </t>
    </r>
  </si>
  <si>
    <r>
      <rPr>
        <sz val="12"/>
        <rFont val="Arial"/>
        <family val="2"/>
      </rPr>
      <t>Quel pourcentage des prestataires de planification familiale du secteur public a été formé à la mise en place et au retrait des implants et DIU ? (Sélectionnez la plage de pourcentages la plus proche de la valeur estimée.)</t>
    </r>
  </si>
  <si>
    <t>31 à 40 %</t>
  </si>
  <si>
    <r>
      <rPr>
        <sz val="12"/>
        <rFont val="Arial"/>
        <family val="2"/>
      </rPr>
      <t xml:space="preserve">D17. </t>
    </r>
  </si>
  <si>
    <r>
      <rPr>
        <sz val="12"/>
        <rFont val="Arial"/>
        <family val="2"/>
      </rPr>
      <t xml:space="preserve">D18. </t>
    </r>
  </si>
  <si>
    <r>
      <rPr>
        <sz val="12"/>
        <rFont val="Arial"/>
        <family val="2"/>
      </rPr>
      <t>D19.</t>
    </r>
  </si>
  <si>
    <r>
      <rPr>
        <sz val="12"/>
        <rFont val="Arial"/>
        <family val="2"/>
      </rPr>
      <t>Le pays est-il un partenaire du Global Financing Facility (GFF) ?</t>
    </r>
  </si>
  <si>
    <r>
      <rPr>
        <sz val="12"/>
        <rFont val="Arial"/>
        <family val="2"/>
      </rPr>
      <t>Si oui, le financement prend-il en compte la planification familiale ?</t>
    </r>
  </si>
  <si>
    <r>
      <rPr>
        <sz val="12"/>
        <rFont val="Arial"/>
        <family val="2"/>
      </rPr>
      <t>Prévoit-il l'achat de produits contraceptifs ?</t>
    </r>
  </si>
  <si>
    <r>
      <rPr>
        <sz val="12"/>
        <rFont val="Arial"/>
        <family val="2"/>
      </rPr>
      <t>Prévoit-il la gestion de la chaîne d'approvisionnement ?</t>
    </r>
  </si>
  <si>
    <r>
      <rPr>
        <sz val="12"/>
        <rFont val="Arial"/>
        <family val="2"/>
      </rPr>
      <t>L'assistance technique facilite-t-elle la transition vers un financement national des contraceptifs ?</t>
    </r>
  </si>
  <si>
    <r>
      <rPr>
        <b/>
        <sz val="12"/>
        <rFont val="Arial"/>
        <family val="2"/>
      </rPr>
      <t>E. Chaîne d'approvisionnement</t>
    </r>
  </si>
  <si>
    <r>
      <rPr>
        <sz val="12"/>
        <rFont val="Arial"/>
        <family val="2"/>
      </rPr>
      <t xml:space="preserve">E1. </t>
    </r>
  </si>
  <si>
    <r>
      <rPr>
        <sz val="12"/>
        <rFont val="Arial"/>
        <family val="2"/>
      </rPr>
      <t>Existe-t-il un système d'information de la gestion logistique (SIGL) collectant des données sur les produits contraceptifs ?</t>
    </r>
  </si>
  <si>
    <t>DHIS2 et INFOMED</t>
  </si>
  <si>
    <t xml:space="preserve"> Commentaires :</t>
  </si>
  <si>
    <t>Dans certaines structures, absence de connexion internet d'où canevas SNIS en dur.</t>
  </si>
  <si>
    <r>
      <rPr>
        <sz val="12"/>
        <rFont val="Arial"/>
        <family val="2"/>
      </rPr>
      <t>Si oui, quels types d'établissements de santé communiquent leurs données au système ? (Pour chaque proposition, sélectionnez une réponse dans la liste déroulante.)</t>
    </r>
  </si>
  <si>
    <r>
      <rPr>
        <sz val="12"/>
        <rFont val="Arial"/>
        <family val="2"/>
      </rPr>
      <t>Établissements de santé du secteur public</t>
    </r>
  </si>
  <si>
    <r>
      <rPr>
        <sz val="12"/>
        <rFont val="Arial"/>
        <family val="2"/>
      </rPr>
      <t>Établissements de santé du secteur privé</t>
    </r>
  </si>
  <si>
    <r>
      <rPr>
        <sz val="12"/>
        <rFont val="Arial"/>
        <family val="2"/>
      </rPr>
      <t>iii.</t>
    </r>
  </si>
  <si>
    <r>
      <rPr>
        <sz val="12"/>
        <rFont val="Arial"/>
        <family val="2"/>
      </rPr>
      <t>Établissements de santé gérés par des ONG</t>
    </r>
  </si>
  <si>
    <r>
      <rPr>
        <sz val="12"/>
        <rFont val="Arial"/>
        <family val="2"/>
      </rPr>
      <t>iv.</t>
    </r>
  </si>
  <si>
    <r>
      <rPr>
        <sz val="12"/>
        <rFont val="Arial"/>
        <family val="2"/>
      </rPr>
      <t>Sites de marketing social</t>
    </r>
  </si>
  <si>
    <r>
      <rPr>
        <sz val="12"/>
        <rFont val="Arial"/>
        <family val="2"/>
      </rPr>
      <t xml:space="preserve">E2. </t>
    </r>
  </si>
  <si>
    <r>
      <rPr>
        <sz val="12"/>
        <rFont val="Arial"/>
        <family val="2"/>
      </rPr>
      <t>Source des taux de rupture au niveau central</t>
    </r>
  </si>
  <si>
    <r>
      <rPr>
        <sz val="10"/>
        <rFont val="Arial"/>
        <family val="2"/>
      </rPr>
      <t xml:space="preserve">Taux de rupture annuel au niveau central 
</t>
    </r>
    <r>
      <rPr>
        <b/>
        <sz val="10"/>
        <rFont val="Arial"/>
        <family val="2"/>
      </rPr>
      <t>Calcul automatique réalisé en divisant la valeur de la colonne H par celle de la colonne I</t>
    </r>
  </si>
  <si>
    <r>
      <rPr>
        <sz val="12"/>
        <rFont val="Arial"/>
        <family val="2"/>
      </rPr>
      <t>Source des taux de rupture au niveau des points de prestation de services</t>
    </r>
  </si>
  <si>
    <t xml:space="preserve">Taux non connu par méthode spécifique </t>
  </si>
  <si>
    <r>
      <rPr>
        <sz val="12"/>
        <rFont val="Arial"/>
        <family val="2"/>
      </rPr>
      <t>Lévonorgestrel/éthinylestradiol 150/30 μg</t>
    </r>
    <r>
      <rPr>
        <sz val="11"/>
        <rFont val="Arial"/>
        <family val="2"/>
      </rPr>
      <t xml:space="preserve"> </t>
    </r>
    <r>
      <rPr>
        <sz val="10"/>
        <rFont val="Arial"/>
        <family val="2"/>
      </rPr>
      <t>[Seasonale, Levora, Jolessa]</t>
    </r>
  </si>
  <si>
    <t>ENQUETE SPSR 2021</t>
  </si>
  <si>
    <r>
      <rPr>
        <sz val="12"/>
        <rFont val="Arial"/>
        <family val="2"/>
      </rPr>
      <t xml:space="preserve">Autres pilules combinées                                           
</t>
    </r>
    <r>
      <rPr>
        <i/>
        <sz val="10"/>
        <rFont val="Arial"/>
        <family val="2"/>
      </rPr>
      <t xml:space="preserve">(non inclus dans le calcul agrégé)         </t>
    </r>
    <r>
      <rPr>
        <i/>
        <sz val="12"/>
        <rFont val="Arial"/>
        <family val="2"/>
      </rPr>
      <t xml:space="preserve">                                               </t>
    </r>
    <r>
      <rPr>
        <sz val="12"/>
        <rFont val="Arial"/>
        <family val="2"/>
      </rPr>
      <t>Précisez :</t>
    </r>
  </si>
  <si>
    <r>
      <rPr>
        <sz val="12"/>
        <rFont val="Arial"/>
        <family val="2"/>
      </rPr>
      <t>Pilules contraceptives progestatives (</t>
    </r>
    <r>
      <rPr>
        <sz val="10"/>
        <rFont val="Arial"/>
        <family val="2"/>
      </rPr>
      <t>lévonorgestrel 30 μg [Norgeston, Microlut])</t>
    </r>
  </si>
  <si>
    <r>
      <rPr>
        <sz val="12"/>
        <rFont val="Arial"/>
        <family val="2"/>
      </rPr>
      <t>Contraceptifs injectables</t>
    </r>
  </si>
  <si>
    <r>
      <rPr>
        <sz val="12"/>
        <rFont val="Arial"/>
        <family val="2"/>
      </rPr>
      <t xml:space="preserve">Acétate de médroxyprogestérone en dépôt 104 mg/0,65 mL - voie sous-cutanée </t>
    </r>
    <r>
      <rPr>
        <sz val="10"/>
        <rFont val="Arial"/>
        <family val="2"/>
      </rPr>
      <t>[Depo Sub-Q Provera, Sayana Press]</t>
    </r>
  </si>
  <si>
    <r>
      <rPr>
        <sz val="12"/>
        <rFont val="Arial"/>
        <family val="2"/>
      </rPr>
      <t xml:space="preserve">Acétate de médroxyprogestérone en dépôt 150 mg - voie intramusculaire </t>
    </r>
    <r>
      <rPr>
        <sz val="10"/>
        <rFont val="Arial"/>
        <family val="2"/>
      </rPr>
      <t>[DepoProvera]</t>
    </r>
  </si>
  <si>
    <r>
      <rPr>
        <sz val="12"/>
        <rFont val="Arial"/>
        <family val="2"/>
      </rPr>
      <t xml:space="preserve">Énanthate de noréthistérone </t>
    </r>
    <r>
      <rPr>
        <sz val="10"/>
        <rFont val="Arial"/>
        <family val="2"/>
      </rPr>
      <t>[Noristerat]</t>
    </r>
  </si>
  <si>
    <r>
      <rPr>
        <sz val="12"/>
        <rFont val="Arial"/>
        <family val="2"/>
      </rPr>
      <t xml:space="preserve">Implants contraceptifs </t>
    </r>
  </si>
  <si>
    <r>
      <rPr>
        <sz val="12"/>
        <rFont val="Arial"/>
        <family val="2"/>
      </rPr>
      <t>Lévonorgestrel 75 mg/bâtonnet, implant à 2 bâtonnets</t>
    </r>
    <r>
      <rPr>
        <sz val="10"/>
        <rFont val="Arial"/>
        <family val="2"/>
      </rPr>
      <t xml:space="preserve"> [Jadelle, Sino-Implant (II)/Levoplant]</t>
    </r>
  </si>
  <si>
    <r>
      <rPr>
        <sz val="12"/>
        <rFont val="Arial"/>
        <family val="2"/>
      </rPr>
      <t xml:space="preserve">Étonogestrel 68 mg/bâtonnet, implant à 1 bâtonnet </t>
    </r>
    <r>
      <rPr>
        <sz val="10"/>
        <rFont val="Arial"/>
        <family val="2"/>
      </rPr>
      <t>[Implanon, Nexplanon]</t>
    </r>
  </si>
  <si>
    <r>
      <rPr>
        <sz val="12"/>
        <rFont val="Arial"/>
        <family val="2"/>
      </rPr>
      <t>Dispositif intra-utérin (DIU) au cuivre (</t>
    </r>
    <r>
      <rPr>
        <sz val="10"/>
        <rFont val="Arial"/>
        <family val="2"/>
      </rPr>
      <t>par exemple, Optima Copper T)</t>
    </r>
  </si>
  <si>
    <r>
      <rPr>
        <sz val="12"/>
        <rFont val="Arial"/>
        <family val="2"/>
      </rPr>
      <t>Dispositif intra-utérin (DIU) hormonal</t>
    </r>
    <r>
      <rPr>
        <sz val="10"/>
        <rFont val="Arial"/>
        <family val="2"/>
      </rPr>
      <t xml:space="preserve"> (par exemple, [Mirena], qui diffuse du lévonorgestrel</t>
    </r>
  </si>
  <si>
    <r>
      <rPr>
        <sz val="12"/>
        <rFont val="Arial"/>
        <family val="2"/>
      </rPr>
      <t xml:space="preserve">Pilules contraceptives d'urgence </t>
    </r>
  </si>
  <si>
    <r>
      <rPr>
        <sz val="12"/>
        <rFont val="Arial"/>
        <family val="2"/>
      </rPr>
      <t>Lévonorgestrel 0,75 mg, 2 comprimés</t>
    </r>
  </si>
  <si>
    <r>
      <rPr>
        <sz val="12"/>
        <rFont val="Arial"/>
        <family val="2"/>
      </rPr>
      <t>Lévonorgestrel 1,5 mg, 1 comprimé</t>
    </r>
  </si>
  <si>
    <r>
      <rPr>
        <sz val="12"/>
        <rFont val="Arial"/>
        <family val="2"/>
      </rPr>
      <t xml:space="preserve">Taux de rupture de stock total pour tous les produits 
</t>
    </r>
    <r>
      <rPr>
        <b/>
        <sz val="12"/>
        <rFont val="Arial"/>
        <family val="2"/>
      </rPr>
      <t xml:space="preserve">Le résultat est calculé automatiquement. </t>
    </r>
    <r>
      <rPr>
        <sz val="12"/>
        <rFont val="Arial"/>
        <family val="2"/>
      </rPr>
      <t xml:space="preserve"> (Somme des colonnes H et I divisée par la colonne H et somme des colonnes K et L divisée par la colonne L)</t>
    </r>
  </si>
  <si>
    <t>Quels ont été les principaux facteurs de rupture de stock de contraceptifs dans le pays au cours de l’année précédente ? (Si des insuffisances dans la qualité des données ont contribué aux ruptures de stock signalées, veuillez également le préciser ici)</t>
  </si>
  <si>
    <t>Ruptures des stocks dans la plupart des structures suite aux certains projets terminés, et aussi au manque de demande des contraceptifs par certains prestataires ayant en charge la gestion de ceux-ci, car pour eux c'est encore le système de réquisitions push. Dans certaines structures, absence de connexion internet d'où canevas SNIS en dur.</t>
  </si>
  <si>
    <t>Pour tous les produits proposés dans le pays où aucune donnée de rupture de stock n’a été fournie pour E2a ou E2b, veuillez expliciter.</t>
  </si>
  <si>
    <r>
      <rPr>
        <b/>
        <sz val="12"/>
        <rFont val="Arial"/>
        <family val="2"/>
      </rPr>
      <t xml:space="preserve">F. Qualité </t>
    </r>
  </si>
  <si>
    <r>
      <rPr>
        <sz val="12"/>
        <rFont val="Arial"/>
        <family val="2"/>
      </rPr>
      <t>F1.</t>
    </r>
  </si>
  <si>
    <r>
      <rPr>
        <sz val="12"/>
        <rFont val="Arial"/>
        <family val="2"/>
      </rPr>
      <t>Les contraceptifs fabriqués localement ou importés doivent-ils tous être homologués par l'autorité nationale de réglementation pharmaceutique (ANRP) ?</t>
    </r>
  </si>
  <si>
    <r>
      <rPr>
        <sz val="12"/>
        <rFont val="Arial"/>
        <family val="2"/>
      </rPr>
      <t>F2.</t>
    </r>
  </si>
  <si>
    <r>
      <rPr>
        <sz val="12"/>
        <rFont val="Arial"/>
        <family val="2"/>
      </rPr>
      <t>Les exigences d'homologation des médicaments (notamment des contraceptifs) sont-elles respectées à la lettre ?</t>
    </r>
  </si>
  <si>
    <r>
      <rPr>
        <sz val="12"/>
        <rFont val="Arial"/>
        <family val="2"/>
      </rPr>
      <t>Si oui, existe-t-il des exceptions ?</t>
    </r>
  </si>
  <si>
    <r>
      <rPr>
        <sz val="12"/>
        <rFont val="Arial"/>
        <family val="2"/>
      </rPr>
      <t>Expliquez les exceptions éventuelles.</t>
    </r>
  </si>
  <si>
    <r>
      <rPr>
        <sz val="12"/>
        <rFont val="Arial"/>
        <family val="2"/>
      </rPr>
      <t xml:space="preserve">F3. </t>
    </r>
  </si>
  <si>
    <r>
      <rPr>
        <sz val="12"/>
        <rFont val="Arial"/>
        <family val="2"/>
      </rPr>
      <t>Quel est le délai moyen d'homologation des produits contraceptifs ?</t>
    </r>
  </si>
  <si>
    <r>
      <rPr>
        <sz val="12"/>
        <rFont val="Arial"/>
        <family val="2"/>
      </rPr>
      <t>F4.</t>
    </r>
  </si>
  <si>
    <r>
      <rPr>
        <sz val="12"/>
        <rFont val="Arial"/>
        <family val="2"/>
      </rPr>
      <t xml:space="preserve">L'ANRP participe-t-elle aux procédures collaboratives de présélection par l'OMS ? </t>
    </r>
  </si>
  <si>
    <r>
      <rPr>
        <sz val="12"/>
        <rFont val="Arial"/>
        <family val="2"/>
      </rPr>
      <t>F5.</t>
    </r>
  </si>
  <si>
    <r>
      <rPr>
        <sz val="12"/>
        <rFont val="Arial"/>
        <family val="2"/>
      </rPr>
      <t>Les contraceptifs fabriqués localement ou importés doivent-ils être testés par le laboratoire national de contrôle de la qualité ?</t>
    </r>
  </si>
  <si>
    <r>
      <rPr>
        <sz val="12"/>
        <rFont val="Arial"/>
        <family val="2"/>
      </rPr>
      <t>F6.</t>
    </r>
  </si>
  <si>
    <r>
      <rPr>
        <sz val="12"/>
        <rFont val="Arial"/>
        <family val="2"/>
      </rPr>
      <t>Le laboratoire national de contrôle de la qualité bénéficie-t-il actuellement de la certification/de l'accréditation ISO 17025 et/ou est-il présélectionné par l'OMS ?</t>
    </r>
  </si>
  <si>
    <r>
      <rPr>
        <sz val="12"/>
        <rFont val="Arial"/>
        <family val="2"/>
      </rPr>
      <t>F7.</t>
    </r>
  </si>
  <si>
    <r>
      <rPr>
        <sz val="12"/>
        <rFont val="Arial"/>
        <family val="2"/>
      </rPr>
      <t xml:space="preserve">Au cours de l'année passée, dans quelle mesure les contraceptifs ont-ils été testés par le laboratoire national de contrôle de la qualité après leur expédition </t>
    </r>
    <r>
      <rPr>
        <i/>
        <sz val="12"/>
        <rFont val="Arial"/>
        <family val="2"/>
      </rPr>
      <t>hors préservatifs</t>
    </r>
    <r>
      <rPr>
        <sz val="12"/>
        <rFont val="Arial"/>
        <family val="2"/>
      </rPr>
      <t xml:space="preserve"> ? </t>
    </r>
  </si>
  <si>
    <r>
      <rPr>
        <sz val="12"/>
        <rFont val="Arial"/>
        <family val="2"/>
      </rPr>
      <t xml:space="preserve">Au cours de l'année passée, dans quelle mesure les préservatifs ont-ils été testés par le laboratoire national de contrôle de la qualité après leur expédition ? </t>
    </r>
  </si>
  <si>
    <r>
      <rPr>
        <sz val="12"/>
        <rFont val="Arial"/>
        <family val="2"/>
      </rPr>
      <t>F8.</t>
    </r>
  </si>
  <si>
    <r>
      <rPr>
        <sz val="12"/>
        <rFont val="Arial"/>
        <family val="2"/>
      </rPr>
      <t>Si oui, dans quelle mesure des actions réglementaires ont-elles été prises après cette surveillance ?</t>
    </r>
  </si>
  <si>
    <t>Certaines mesures coercitives</t>
  </si>
  <si>
    <r>
      <rPr>
        <b/>
        <sz val="12"/>
        <rFont val="Arial"/>
        <family val="2"/>
      </rPr>
      <t xml:space="preserve">G. Secteur privé </t>
    </r>
  </si>
  <si>
    <r>
      <rPr>
        <sz val="12"/>
        <rFont val="Arial"/>
        <family val="2"/>
      </rPr>
      <t>G1.</t>
    </r>
  </si>
  <si>
    <r>
      <rPr>
        <sz val="12"/>
        <rFont val="Arial"/>
        <family val="2"/>
      </rPr>
      <t xml:space="preserve">D'après le ministère de la Santé, combien de grossistes sont homologués dans le pays (pour la distribution de produits de planification familiale) ?   </t>
    </r>
  </si>
  <si>
    <r>
      <rPr>
        <sz val="12"/>
        <rFont val="Arial"/>
        <family val="2"/>
      </rPr>
      <t>Les grossistes doivent-ils communiquer leurs ventes et prestations de services au gouvernement ?</t>
    </r>
  </si>
  <si>
    <r>
      <rPr>
        <sz val="12"/>
        <rFont val="Arial"/>
        <family val="2"/>
      </rPr>
      <t>Si oui, au cours de l'année passée, quelle proportion a communiqué au gouvernement ses ventes et prestations de services ?</t>
    </r>
  </si>
  <si>
    <r>
      <rPr>
        <sz val="12"/>
        <rFont val="Arial"/>
        <family val="2"/>
      </rPr>
      <t>G2.</t>
    </r>
  </si>
  <si>
    <r>
      <rPr>
        <sz val="12"/>
        <rFont val="Arial"/>
        <family val="2"/>
      </rPr>
      <t>Le ministère de la Santé utilise-t-il les données de sources tierces (IQVIA, Nielson, Kantar ou cabinets d'études de marché locaux) pour orienter sa planification ?</t>
    </r>
  </si>
  <si>
    <r>
      <rPr>
        <sz val="12"/>
        <rFont val="Arial"/>
        <family val="2"/>
      </rPr>
      <t>Si oui, comment ces données sont-elles utilisées (compréhension des prix des produits, planification stratégique, allocation de ressources, distribution, etc.) ?</t>
    </r>
  </si>
  <si>
    <r>
      <rPr>
        <sz val="12"/>
        <rFont val="Arial"/>
        <family val="2"/>
      </rPr>
      <t xml:space="preserve">Si non, souhaiterait-il pouvoir le faire ? </t>
    </r>
  </si>
  <si>
    <r>
      <rPr>
        <sz val="12"/>
        <rFont val="Arial"/>
        <family val="2"/>
      </rPr>
      <t>G3.</t>
    </r>
  </si>
  <si>
    <r>
      <rPr>
        <sz val="12"/>
        <rFont val="Arial"/>
        <family val="2"/>
      </rPr>
      <t>G4.</t>
    </r>
  </si>
  <si>
    <r>
      <rPr>
        <sz val="12"/>
        <rFont val="Arial"/>
        <family val="2"/>
      </rPr>
      <t>Existe-t-il des joint ventures entre des laboratoires pharmaceutiques internationaux et des fabricants locaux de contraceptifs ?</t>
    </r>
  </si>
  <si>
    <r>
      <rPr>
        <sz val="12"/>
        <rFont val="Arial"/>
        <family val="2"/>
      </rPr>
      <t>Si oui, décrivez-les :</t>
    </r>
  </si>
  <si>
    <r>
      <rPr>
        <sz val="12"/>
        <rFont val="Arial"/>
        <family val="2"/>
      </rPr>
      <t>G5.</t>
    </r>
  </si>
  <si>
    <r>
      <rPr>
        <sz val="12"/>
        <rFont val="Arial"/>
        <family val="2"/>
      </rPr>
      <t xml:space="preserve">Des partenariats public/privé ont-ils été établis ou négociés au cours des deux dernières années dans l'optique d'étendre les prestations de services de santé proposées par le secteur privé, notamment en matière de produits et services de planification familiale ? 
</t>
    </r>
    <r>
      <rPr>
        <sz val="10"/>
        <rFont val="Arial"/>
        <family val="2"/>
      </rPr>
      <t>(Exemple : sous-traitance de services de planification familiale à des prestataires privés par le gouvernement, développement d'un programme dans le cadre duquel le gouvernement distribue des bons pouvant être utilisés pour des services de planification familiale assurés par des prestataires privés, études public-privé sur de nouvelles technologies contraceptives ou mécanismes de prestation de service)</t>
    </r>
  </si>
  <si>
    <r>
      <rPr>
        <sz val="12"/>
        <rFont val="Arial"/>
        <family val="2"/>
      </rPr>
      <t xml:space="preserve">Si oui, répertoriez-les et décrivez-les. </t>
    </r>
  </si>
  <si>
    <t xml:space="preserve">Introduction de la méthode injectable DMPA-SC dans les officines </t>
  </si>
  <si>
    <r>
      <rPr>
        <sz val="12"/>
        <rFont val="Arial"/>
        <family val="2"/>
      </rPr>
      <t>G6.</t>
    </r>
  </si>
  <si>
    <r>
      <rPr>
        <sz val="12"/>
        <rFont val="Arial"/>
        <family val="2"/>
      </rPr>
      <t>Le gouvernement a-t-il élaboré ou commencé à élaborer un plan d'engagement du secteur privé pour la planification familiale ou la santé reproductive ou intégrant un composant de planification familiale ou de santé reproductive ?</t>
    </r>
  </si>
  <si>
    <r>
      <rPr>
        <sz val="12"/>
        <rFont val="Arial"/>
        <family val="2"/>
      </rPr>
      <t>Notez tout commentaire général ayant trait aux difficultés et/ou réussites de la sécurité contraceptive dans votre pays.</t>
    </r>
  </si>
  <si>
    <t xml:space="preserve">Normes et Directives </t>
  </si>
  <si>
    <t>Une partie du budget a été transférée</t>
  </si>
  <si>
    <t xml:space="preserve">Les normes et les directives SRMNEA-NUT/PF dans le contexte COVID-19 pour la communauté et pour les prestataires sont accessibles </t>
  </si>
  <si>
    <t>Intégration</t>
  </si>
  <si>
    <t>Augmentation du partage des tâches</t>
  </si>
  <si>
    <t>Augmentation</t>
  </si>
  <si>
    <t>Promotion de cliniques mobiles pour la PF</t>
  </si>
  <si>
    <t>L'accessibilité des points de service communautaire</t>
  </si>
  <si>
    <t>Encuesta de Indicadores sobre la disponibilidad asegurada de insumos anticonceptivos : "Contraceptive Security" (CS), 2023</t>
  </si>
  <si>
    <r>
      <rPr>
        <b/>
        <sz val="14"/>
        <rFont val="Arial"/>
        <family val="2"/>
      </rPr>
      <t>País:</t>
    </r>
  </si>
  <si>
    <t xml:space="preserve">El Salvador </t>
  </si>
  <si>
    <r>
      <rPr>
        <sz val="10"/>
        <rFont val="Arial"/>
        <family val="2"/>
      </rPr>
      <t>(Seleccione uno del menú desplegable)</t>
    </r>
  </si>
  <si>
    <t>Los Indicadores de CS se presentan en las siguientes secciones:
               A. Liderazgo y coordinación               B. Finanzas y adquisiciones               C. Productos               D. Políticas               E. Cadena de suministros               F. Calidad               G. Sector privado           H. Impacto de la pandemia de la COVID-19</t>
  </si>
  <si>
    <t>A. Liderazgo y coordinación</t>
  </si>
  <si>
    <r>
      <t xml:space="preserve">¿Existe un comité nacional que se ocupe de la disponibilidad asegurada de insumos anticonceptivos? 
</t>
    </r>
    <r>
      <rPr>
        <sz val="10"/>
        <rFont val="Arial"/>
        <family val="2"/>
      </rPr>
      <t>Los comités pueden abarcar desde comités asesores hasta aquellos responsables de tomar decisiones sobre la gestión de suministros u otras políticas, y no es necesario que tengan un estatus legal o administrativo formal para ser considerados para esta encuesta. Además, el comité debe incluir algún aspecto de la disponibilidad asegurada de insumos anticonceptivos como parte de los Términos de referencia, incluso si se lo conoce por otro nombre, por ejemplo: planificación familiar, salud reproductiva, mortalidad maternal, comité de medicamentos esenciales, etc.</t>
    </r>
  </si>
  <si>
    <t>Sí</t>
  </si>
  <si>
    <t xml:space="preserve">Comentarios: </t>
  </si>
  <si>
    <t xml:space="preserve">Al momento no existe comité especifico para anticonceptivos, solo un equipo que ve todo lo relacionado con los medicamentos </t>
  </si>
  <si>
    <t>agendas de reuniones del comité</t>
  </si>
  <si>
    <t xml:space="preserve">     SI LA RESPUESTA ES “NO”, PASE A LA SECCIÓN B.</t>
  </si>
  <si>
    <t>¿Cuál es el nombre del comité?</t>
  </si>
  <si>
    <t>Existen referentes regionales de anticoncepción, quienes se coordinan con el nivel central del MINSAL</t>
  </si>
  <si>
    <t>¿Se encuentran representadas en el comité las siguientes organizaciones?</t>
  </si>
  <si>
    <t>(Sí/No 
desplegable)</t>
  </si>
  <si>
    <r>
      <t>Mercadeo social,</t>
    </r>
    <r>
      <rPr>
        <sz val="11"/>
        <rFont val="Arial"/>
        <family val="2"/>
      </rPr>
      <t xml:space="preserve"> </t>
    </r>
    <r>
      <rPr>
        <i/>
        <sz val="11"/>
        <rFont val="Arial"/>
        <family val="2"/>
      </rPr>
      <t>(por ejemplo: PSI, DKT, SFH, etc.)</t>
    </r>
  </si>
  <si>
    <t>Si la respuesta es sí, especifique el/los nombre(s) de las organizaciones:</t>
  </si>
  <si>
    <r>
      <t xml:space="preserve">Organizaciones no gubernamentales (ONG) 
</t>
    </r>
    <r>
      <rPr>
        <i/>
        <sz val="10"/>
        <rFont val="Arial"/>
        <family val="2"/>
      </rPr>
      <t>(por ejemplo: entrega de servicio, promoción, filial de Planned Parenthood, filial de Marie Stopes, organizaciones religiosas, etc.)</t>
    </r>
  </si>
  <si>
    <r>
      <t>Sector comercial</t>
    </r>
    <r>
      <rPr>
        <sz val="11"/>
        <rFont val="Arial"/>
        <family val="2"/>
      </rPr>
      <t xml:space="preserve"> 
</t>
    </r>
    <r>
      <rPr>
        <i/>
        <sz val="10"/>
        <rFont val="Arial"/>
        <family val="2"/>
      </rPr>
      <t>(por ejemplo: mayoristas, distribuidores, asociaciones farmacéuticas, fabricantes, etc.)</t>
    </r>
  </si>
  <si>
    <t>Donantes</t>
  </si>
  <si>
    <t>Agencias de las Naciones Unidas (ONU)</t>
  </si>
  <si>
    <t>UNFPA como agente de compra</t>
  </si>
  <si>
    <r>
      <t xml:space="preserve">Ministerio de Salud (MS) 
</t>
    </r>
    <r>
      <rPr>
        <i/>
        <sz val="10"/>
        <rFont val="Arial"/>
        <family val="2"/>
      </rPr>
      <t>(por ejemplo: logística, salud reproductiva, planificación familiar, salud maternal e infantil, VIH/SIDA, unidades farmacéuticas, Departamento de Finanzas del MS, etc.)</t>
    </r>
  </si>
  <si>
    <t>Unidad de Atención y Cuidados en Salud a la Persona Adulta, Programa VIH/SIDA, Unidad de Adquisiciones y Contrataciones Institucional (UACI), Dirección de Cadena de Suministros, Unidad Financiera Institucional (UFI.)</t>
  </si>
  <si>
    <t>Almacén médico central o depósito central</t>
  </si>
  <si>
    <t>Almacén Central del MINSAL</t>
  </si>
  <si>
    <t xml:space="preserve">Ministerio de Finanza o Ministerio de Planificación </t>
  </si>
  <si>
    <t>ninguno de los dos</t>
  </si>
  <si>
    <r>
      <t xml:space="preserve">Otro </t>
    </r>
    <r>
      <rPr>
        <i/>
        <sz val="10"/>
        <rFont val="Arial"/>
        <family val="2"/>
      </rPr>
      <t>(por ejemplo: asociaciones profesionales, instituciones educativas, sociedades civiles)</t>
    </r>
  </si>
  <si>
    <t>¿Tiene el comité estado formal legal o administrativo?</t>
  </si>
  <si>
    <t>No aplica</t>
  </si>
  <si>
    <t>Describa el rol o las funciones fundamentales del comité.</t>
  </si>
  <si>
    <t>Referentes regionales y el nivel central se encargan de capacitaciones, talleres, logística, existe coordinación con UNFPA</t>
  </si>
  <si>
    <t>otro</t>
  </si>
  <si>
    <t>En este momento (sept. 2023) esta en formación</t>
  </si>
  <si>
    <t>¿Tiene el comité términos de referencia formales por escrito?</t>
  </si>
  <si>
    <t>Trabajando en este momento los terminos de referencia</t>
  </si>
  <si>
    <t>¿Cuántas veces se reunió el comité durante el año pasado?</t>
  </si>
  <si>
    <t>No sé</t>
  </si>
  <si>
    <t xml:space="preserve">Actas de las reuniones del comité </t>
  </si>
  <si>
    <t xml:space="preserve">¿El comité ha desarrollado o comenzado a desarrollar políticas, procedimientos, recomendaciones o planes de acción durante el último año?             </t>
  </si>
  <si>
    <t>Si la respuesta es “Sí”, ¿existen pruebas de que el comité haya cumplido con sus políticas y procedimientos, implementado sus planes de acción, y/o ha hecho un seguimiento y abordado los problemas planteados en reuniones anteriores?</t>
  </si>
  <si>
    <t>B. Finanzas y Adquisiciones</t>
  </si>
  <si>
    <r>
      <t xml:space="preserve">¿Cuál es el último período de 12 meses finalizado durante el cual los </t>
    </r>
    <r>
      <rPr>
        <b/>
        <sz val="12"/>
        <rFont val="Arial"/>
        <family val="2"/>
      </rPr>
      <t>datos previstos</t>
    </r>
    <r>
      <rPr>
        <sz val="12"/>
        <rFont val="Arial"/>
        <family val="2"/>
      </rPr>
      <t xml:space="preserve"> y los </t>
    </r>
    <r>
      <rPr>
        <b/>
        <sz val="12"/>
        <rFont val="Arial"/>
        <family val="2"/>
      </rPr>
      <t>datos de gastos</t>
    </r>
    <r>
      <rPr>
        <sz val="12"/>
        <rFont val="Arial"/>
        <family val="2"/>
      </rPr>
      <t xml:space="preserve"> de los productos anticonceptivos estuvieron disponibles para el sector público (idealmente, el ejercicio fiscal anterior del gobierno del país)?
Este debe ser el mismo período de 12 meses utilizado para las preguntas B2 a B17, en adelante denominado “año finalizado”. Explique las excepciones en la sección de comentarios.</t>
    </r>
  </si>
  <si>
    <t>Comienzo del mes</t>
  </si>
  <si>
    <t>Enero</t>
  </si>
  <si>
    <t>Final del mes</t>
  </si>
  <si>
    <t>Diciembre</t>
  </si>
  <si>
    <t>Comentarios</t>
  </si>
  <si>
    <t>entrevistas clave del informante</t>
  </si>
  <si>
    <t>Comienzo del año</t>
  </si>
  <si>
    <t>Final del año</t>
  </si>
  <si>
    <r>
      <t xml:space="preserve">¿Cuál fue el valor en dólares previsto (estimado) de los anticonceptivos que se precisaba adquirir para el sector público correspondiente al último año finalizado? (como se indicó anteriormente en B1) (en USD)
</t>
    </r>
    <r>
      <rPr>
        <sz val="11"/>
        <rFont val="Arial"/>
        <family val="2"/>
      </rPr>
      <t>*Además de las necesidades del sector público, incluya los productos de planificación familiar que el gobierno le proporcione a las ONG u organizaciones de mercadeo social.
Esta información se usará para comparar los gastos reales más adelante en esta sección.</t>
    </r>
  </si>
  <si>
    <t>Informacion clave con personal del MS y UNFPA</t>
  </si>
  <si>
    <r>
      <t xml:space="preserve">Cantidad de anticonceptivos previstos (en B2), en Años de protección de parejas ("Couple Years of Protection", CYP) 
</t>
    </r>
    <r>
      <rPr>
        <i/>
        <sz val="12"/>
        <rFont val="Arial"/>
        <family val="2"/>
      </rPr>
      <t>(Consulte la pestaña Calculadora de CYP para obtener asistencia).</t>
    </r>
  </si>
  <si>
    <t>Fondos asignados 2022, pero no se concreto la compra. En 2022 NO ingreso producto</t>
  </si>
  <si>
    <t>¿Quién realizó la previsión/cuantificación? (Si la realizó más de una entidad, seleccione una de ellas en el menú desplegable y enumere el resto en la casilla de comentarios).</t>
  </si>
  <si>
    <t>Gobierno: nivel central</t>
  </si>
  <si>
    <t>Si es “Otro”, especifique:</t>
  </si>
  <si>
    <t>a. ¿Cuál es la frecuencia de las actualizaciones de previsión? (Seleccione en el menú desplegable)</t>
  </si>
  <si>
    <t>Anual</t>
  </si>
  <si>
    <t>Entrevistas con informantes clave PF</t>
  </si>
  <si>
    <r>
      <t xml:space="preserve">¿Existe un </t>
    </r>
    <r>
      <rPr>
        <b/>
        <sz val="12"/>
        <rFont val="Arial"/>
        <family val="2"/>
      </rPr>
      <t>artículo de línea del presupuesto</t>
    </r>
    <r>
      <rPr>
        <sz val="12"/>
        <rFont val="Arial"/>
        <family val="2"/>
      </rPr>
      <t xml:space="preserve"> del gobierno específicamente para la adquisición de anticonceptivos?  
</t>
    </r>
    <r>
      <rPr>
        <sz val="10"/>
        <rFont val="Arial"/>
        <family val="2"/>
      </rPr>
      <t>Seleccione uno de la lista desplegable</t>
    </r>
    <r>
      <rPr>
        <sz val="12"/>
        <rFont val="Arial"/>
        <family val="2"/>
      </rPr>
      <t>.</t>
    </r>
  </si>
  <si>
    <t>Comentarios:</t>
  </si>
  <si>
    <t>entrevistas con gerentes de programa de planificación familiar</t>
  </si>
  <si>
    <t>Entrevistas con gerentes de PF</t>
  </si>
  <si>
    <r>
      <t xml:space="preserve">Complete las siguientes preguntas sobre las </t>
    </r>
    <r>
      <rPr>
        <b/>
        <u/>
        <sz val="12"/>
        <rFont val="Arial"/>
        <family val="2"/>
      </rPr>
      <t>asignaciones del gobierno</t>
    </r>
    <r>
      <rPr>
        <sz val="12"/>
        <rFont val="Arial"/>
        <family val="2"/>
      </rPr>
      <t xml:space="preserve"> para la adquisición de anticonceptivos.
Los fondos asignados son aquellos originalmente designados para anticonceptivos, </t>
    </r>
    <r>
      <rPr>
        <i/>
        <sz val="12"/>
        <rFont val="Arial"/>
        <family val="2"/>
      </rPr>
      <t xml:space="preserve">aunque </t>
    </r>
    <r>
      <rPr>
        <sz val="12"/>
        <rFont val="Arial"/>
        <family val="2"/>
      </rPr>
      <t>no se los haya terminado destinando a anticonceptivos.</t>
    </r>
  </si>
  <si>
    <r>
      <t xml:space="preserve">¿Se </t>
    </r>
    <r>
      <rPr>
        <b/>
        <sz val="12"/>
        <rFont val="Arial"/>
        <family val="2"/>
      </rPr>
      <t>asignaron</t>
    </r>
    <r>
      <rPr>
        <sz val="12"/>
        <rFont val="Arial"/>
        <family val="2"/>
      </rPr>
      <t xml:space="preserve"> (es decir, se destinaron) los fondos del gobierno a la adquisición de anticonceptivos en el último año finalizado? 
Esta pregunta hace referencia a los fondos planificados para adquirir anticonceptivos, aunque no se los haya terminado gastando.
</t>
    </r>
    <r>
      <rPr>
        <sz val="11"/>
        <rFont val="Arial"/>
        <family val="2"/>
      </rPr>
      <t xml:space="preserve">(Los fondos del gobierno incluyen fondos generados internamente, fondos colectivos, créditos o préstamos del Banco Mundial y otros fondos que donantes hayan otorgado al gobierno para su uso). </t>
    </r>
    <r>
      <rPr>
        <sz val="12"/>
        <rFont val="Arial"/>
        <family val="2"/>
      </rPr>
      <t xml:space="preserve">
</t>
    </r>
    <r>
      <rPr>
        <b/>
        <sz val="12"/>
        <rFont val="Arial"/>
        <family val="2"/>
      </rPr>
      <t>SI LA RESPUESTA ES “NO”, PASE A LA PREGUNTA B7.</t>
    </r>
  </si>
  <si>
    <t>entrevistas clave del informante con la Unidad de Logística/Adquisiciones</t>
  </si>
  <si>
    <t>En la siguiente tabla, el período debe reflejar cuándo se supone que se deben gastar las asignaciones, que idealmente será el último año finalizado.</t>
  </si>
  <si>
    <t>Fuente de fondos del gobierno asignados para la adquisición de anticonceptivos</t>
  </si>
  <si>
    <r>
      <t xml:space="preserve">Monto asignado </t>
    </r>
    <r>
      <rPr>
        <sz val="12"/>
        <rFont val="Arial"/>
        <family val="2"/>
      </rPr>
      <t xml:space="preserve">
</t>
    </r>
    <r>
      <rPr>
        <sz val="11"/>
        <rFont val="Arial"/>
        <family val="2"/>
      </rPr>
      <t>(en USD)</t>
    </r>
    <r>
      <rPr>
        <u/>
        <sz val="12"/>
        <rFont val="Arial"/>
        <family val="2"/>
      </rPr>
      <t xml:space="preserve">
</t>
    </r>
    <r>
      <rPr>
        <i/>
        <sz val="10"/>
        <rFont val="Arial"/>
        <family val="2"/>
      </rPr>
      <t>(introduzca un valor numérico o “no sabe”)</t>
    </r>
  </si>
  <si>
    <r>
      <t>Período</t>
    </r>
    <r>
      <rPr>
        <sz val="12"/>
        <rFont val="Arial"/>
        <family val="2"/>
      </rPr>
      <t xml:space="preserve"> 
(mm/aa-mm/aa)
</t>
    </r>
    <r>
      <rPr>
        <i/>
        <sz val="10"/>
        <rFont val="Arial"/>
        <family val="2"/>
      </rPr>
      <t>(debe ser el mismo que se indicó en B1)</t>
    </r>
  </si>
  <si>
    <r>
      <t>Fuente de datos</t>
    </r>
    <r>
      <rPr>
        <i/>
        <u/>
        <sz val="12"/>
        <rFont val="Arial"/>
        <family val="2"/>
      </rPr>
      <t xml:space="preserve"> </t>
    </r>
    <r>
      <rPr>
        <sz val="12"/>
        <rFont val="Arial"/>
        <family val="2"/>
      </rPr>
      <t xml:space="preserve">
</t>
    </r>
    <r>
      <rPr>
        <sz val="11"/>
        <rFont val="Arial"/>
        <family val="2"/>
      </rPr>
      <t>(por ejemplo: registros del Ministerio)</t>
    </r>
  </si>
  <si>
    <r>
      <t xml:space="preserve">Fondos generados internamente </t>
    </r>
    <r>
      <rPr>
        <b/>
        <u/>
        <sz val="12"/>
        <rFont val="Arial"/>
        <family val="2"/>
      </rPr>
      <t>asignados</t>
    </r>
    <r>
      <rPr>
        <sz val="12"/>
        <rFont val="Arial"/>
        <family val="2"/>
      </rPr>
      <t xml:space="preserve"> para la adquisición de anticonceptivos</t>
    </r>
  </si>
  <si>
    <r>
      <t xml:space="preserve">Total de fondos del gobierno </t>
    </r>
    <r>
      <rPr>
        <b/>
        <u/>
        <sz val="12"/>
        <rFont val="Arial"/>
        <family val="2"/>
      </rPr>
      <t>asignados</t>
    </r>
    <r>
      <rPr>
        <sz val="12"/>
        <rFont val="Arial"/>
        <family val="2"/>
      </rPr>
      <t xml:space="preserve"> para la adquisición de anticonceptivos. 
</t>
    </r>
    <r>
      <rPr>
        <sz val="11"/>
        <rFont val="Arial"/>
        <family val="2"/>
      </rPr>
      <t>(Por ejemplo, estos otros fondos del gobierno podrían incluir fondos colectivos, créditos o préstamos del Banco Mundial y otros fondos que donantes le otorguen al gobierno [p. ej., apoyo presupuestario directo])</t>
    </r>
  </si>
  <si>
    <t>Factura proforma UNFPA (cotización)</t>
  </si>
  <si>
    <t xml:space="preserve">Cotización </t>
  </si>
  <si>
    <r>
      <t xml:space="preserve">TOTAL de fondos del gobierno </t>
    </r>
    <r>
      <rPr>
        <b/>
        <u/>
        <sz val="12"/>
        <rFont val="Arial"/>
        <family val="2"/>
      </rPr>
      <t>asignados</t>
    </r>
    <r>
      <rPr>
        <sz val="12"/>
        <rFont val="Arial"/>
        <family val="2"/>
      </rPr>
      <t xml:space="preserve"> para la adquisición de anticonceptivos
</t>
    </r>
    <r>
      <rPr>
        <b/>
        <sz val="12"/>
        <rFont val="Arial"/>
        <family val="2"/>
      </rPr>
      <t xml:space="preserve">Esto se calculará automáticamente.  </t>
    </r>
    <r>
      <rPr>
        <i/>
        <sz val="11"/>
        <rFont val="Arial"/>
        <family val="2"/>
      </rPr>
      <t>(Sumará los puntos a y b de arriba.)</t>
    </r>
  </si>
  <si>
    <r>
      <t xml:space="preserve">Complete las siguientes preguntas para indicar los </t>
    </r>
    <r>
      <rPr>
        <b/>
        <u/>
        <sz val="12"/>
        <rFont val="Arial"/>
        <family val="2"/>
      </rPr>
      <t>gastos del gobierno</t>
    </r>
    <r>
      <rPr>
        <sz val="12"/>
        <rFont val="Arial"/>
        <family val="2"/>
      </rPr>
      <t xml:space="preserve"> en la adquisición de anticonceptivos, por fuente, en el último año fiscal finalizado. 
</t>
    </r>
    <r>
      <rPr>
        <i/>
        <sz val="12"/>
        <rFont val="Arial"/>
        <family val="2"/>
      </rPr>
      <t>Esto hace referencia a cuánto se gastó en la adquisición de anticonceptivos (no cuánto se asignó). ¿Qué cantidad de estos gastos se proporcionó de cada fuente?</t>
    </r>
  </si>
  <si>
    <r>
      <t xml:space="preserve">¿Se </t>
    </r>
    <r>
      <rPr>
        <b/>
        <sz val="12"/>
        <rFont val="Arial"/>
        <family val="2"/>
      </rPr>
      <t>gastaron</t>
    </r>
    <r>
      <rPr>
        <sz val="12"/>
        <rFont val="Arial"/>
        <family val="2"/>
      </rPr>
      <t xml:space="preserve"> los fondos del gobierno en adquirir productos anticonceptivos en el último año fiscal finalizado?* 
</t>
    </r>
    <r>
      <rPr>
        <sz val="10"/>
        <rFont val="Arial"/>
        <family val="2"/>
      </rPr>
      <t xml:space="preserve">(Los fondos del gobierno incluyen fondos generados internamente, fondos colectivos, créditos o préstamos del Banco Mundial y otros fondos que donantes hayan otorgado al gobierno para su uso). 
*(Incluye casos en los que el gobierno financió suministros anticonceptivos para ONG o de mercadeo social). 
</t>
    </r>
    <r>
      <rPr>
        <b/>
        <sz val="10"/>
        <rFont val="Arial"/>
        <family val="2"/>
      </rPr>
      <t>SI LA RESPUESTA ES “NO”, PASE A LA PREGUNTA B9.</t>
    </r>
    <r>
      <rPr>
        <sz val="10"/>
        <rFont val="Arial"/>
        <family val="2"/>
      </rPr>
      <t xml:space="preserve">
</t>
    </r>
  </si>
  <si>
    <t>Solo Fondos GOES para establecimientos MINSAL</t>
  </si>
  <si>
    <t>presupuestos del gobierno</t>
  </si>
  <si>
    <t>En la siguiente tabla, el período debe reflejar cuándo se gastaron los fondos (idealmente, cuando se entregaron los productos) y debe reflejar el mismo período indicado en B1.</t>
  </si>
  <si>
    <t>Fuente de fondos del gobierno gastados en la adquisición de anticonceptivos</t>
  </si>
  <si>
    <r>
      <t>¿Fue esta una fuente?</t>
    </r>
    <r>
      <rPr>
        <sz val="12"/>
        <rFont val="Arial"/>
        <family val="2"/>
      </rPr>
      <t xml:space="preserve">
</t>
    </r>
    <r>
      <rPr>
        <i/>
        <sz val="11"/>
        <rFont val="Arial"/>
        <family val="2"/>
      </rPr>
      <t>(Sí/No)</t>
    </r>
  </si>
  <si>
    <r>
      <t xml:space="preserve">Monto gastado </t>
    </r>
    <r>
      <rPr>
        <sz val="12"/>
        <rFont val="Arial"/>
        <family val="2"/>
      </rPr>
      <t xml:space="preserve">
</t>
    </r>
    <r>
      <rPr>
        <sz val="11"/>
        <rFont val="Arial"/>
        <family val="2"/>
      </rPr>
      <t>(en USD)</t>
    </r>
    <r>
      <rPr>
        <u/>
        <sz val="12"/>
        <rFont val="Arial"/>
        <family val="2"/>
      </rPr>
      <t xml:space="preserve">
</t>
    </r>
    <r>
      <rPr>
        <i/>
        <sz val="10"/>
        <rFont val="Arial"/>
        <family val="2"/>
      </rPr>
      <t>(introduzca un valor numérico o “no sabe”)</t>
    </r>
  </si>
  <si>
    <r>
      <t xml:space="preserve">Período 
</t>
    </r>
    <r>
      <rPr>
        <sz val="12"/>
        <rFont val="Arial"/>
        <family val="2"/>
      </rPr>
      <t xml:space="preserve">(mm/aa-mm/aa)
</t>
    </r>
    <r>
      <rPr>
        <i/>
        <sz val="10"/>
        <rFont val="Arial"/>
        <family val="2"/>
      </rPr>
      <t>(debe ser el mismo que se indicó en B1)</t>
    </r>
  </si>
  <si>
    <r>
      <t xml:space="preserve">Cantidad (en Años de protección de parejas)
</t>
    </r>
    <r>
      <rPr>
        <i/>
        <sz val="10"/>
        <rFont val="Arial"/>
        <family val="2"/>
      </rPr>
      <t>(Consulte la pestaña Calculadora de CYP para obtener asistencia).</t>
    </r>
  </si>
  <si>
    <t>Tipo de gastos</t>
  </si>
  <si>
    <r>
      <rPr>
        <u/>
        <sz val="12"/>
        <rFont val="Arial"/>
        <family val="2"/>
      </rPr>
      <t>Detalles de la adquisición del gobierno</t>
    </r>
    <r>
      <rPr>
        <i/>
        <sz val="12"/>
        <rFont val="Arial"/>
        <family val="2"/>
      </rPr>
      <t xml:space="preserve">
</t>
    </r>
    <r>
      <rPr>
        <i/>
        <sz val="10"/>
        <rFont val="Arial"/>
        <family val="2"/>
      </rPr>
      <t>(lista de métodos anticonceptivos o productos adquiridos, si están disponibles)</t>
    </r>
  </si>
  <si>
    <t>Órdenes de compra o contratos</t>
  </si>
  <si>
    <t>Se realizo compra local de inyectable Depo-Provera pero ha sido rechazada por control de calidad</t>
  </si>
  <si>
    <r>
      <t xml:space="preserve">Fondos del gobierno generados internamente </t>
    </r>
    <r>
      <rPr>
        <b/>
        <sz val="12"/>
        <rFont val="Arial"/>
        <family val="2"/>
      </rPr>
      <t>gastados</t>
    </r>
    <r>
      <rPr>
        <sz val="12"/>
        <rFont val="Arial"/>
        <family val="2"/>
      </rPr>
      <t xml:space="preserve"> en la adquisición de anticonceptivos</t>
    </r>
  </si>
  <si>
    <r>
      <t xml:space="preserve">i. Especifique la(s) fuente(s) de los fondos internamente generados gastados </t>
    </r>
    <r>
      <rPr>
        <i/>
        <sz val="12"/>
        <rFont val="Arial"/>
        <family val="2"/>
      </rPr>
      <t>(por ejemplo, de impuestos)</t>
    </r>
  </si>
  <si>
    <t xml:space="preserve">Fondos GOES. Se ha aprobado los fondos, pero Ministerio de Hacienda no los ha transferido
</t>
  </si>
  <si>
    <r>
      <t xml:space="preserve">Total del resto de los fondos del gobierno </t>
    </r>
    <r>
      <rPr>
        <b/>
        <sz val="12"/>
        <rFont val="Arial"/>
        <family val="2"/>
      </rPr>
      <t>gastados</t>
    </r>
    <r>
      <rPr>
        <sz val="12"/>
        <rFont val="Arial"/>
        <family val="2"/>
      </rPr>
      <t xml:space="preserve"> en la adquisición de anticonceptivos. (Por ejemplo, estos otros fondos del gobierno podrían incluir fondos colectivos, créditos o préstamos del Banco Mundial y otros fondos que donantes le otorgaron al gobierno [p. ej., apoyo presupuestario directo])</t>
    </r>
  </si>
  <si>
    <r>
      <t xml:space="preserve">i. Especifique la(s) fuente(s) de otros fondos del gobierno gastados </t>
    </r>
    <r>
      <rPr>
        <i/>
        <sz val="12"/>
        <rFont val="Arial"/>
        <family val="2"/>
      </rPr>
      <t>(por ejemplo, fondos colectivos o donante específico)</t>
    </r>
  </si>
  <si>
    <t>N/A, Fondos asignados pero no ejecutados</t>
  </si>
  <si>
    <r>
      <t xml:space="preserve">TOTAL de fondos del gobierno </t>
    </r>
    <r>
      <rPr>
        <b/>
        <sz val="12"/>
        <rFont val="Arial"/>
        <family val="2"/>
      </rPr>
      <t>gastados</t>
    </r>
    <r>
      <rPr>
        <sz val="12"/>
        <rFont val="Arial"/>
        <family val="2"/>
      </rPr>
      <t xml:space="preserve"> en la adquisición de anticonceptivos
</t>
    </r>
    <r>
      <rPr>
        <b/>
        <sz val="12"/>
        <rFont val="Arial"/>
        <family val="2"/>
      </rPr>
      <t xml:space="preserve">Esto se calculará automáticamente.  </t>
    </r>
    <r>
      <rPr>
        <i/>
        <sz val="11"/>
        <rFont val="Arial"/>
        <family val="2"/>
      </rPr>
      <t>(Sumará los puntos a y b anteriores).</t>
    </r>
  </si>
  <si>
    <r>
      <t xml:space="preserve">Complete la siguiente tabla para indicar </t>
    </r>
    <r>
      <rPr>
        <b/>
        <u/>
        <sz val="12"/>
        <rFont val="Arial"/>
        <family val="2"/>
      </rPr>
      <t>donaciones y subvenciones*</t>
    </r>
    <r>
      <rPr>
        <sz val="12"/>
        <rFont val="Arial"/>
        <family val="2"/>
      </rPr>
      <t xml:space="preserve"> en especie para anticonceptivos en el último año finalizado (según la pregunta B1).
El período debe ser el mismo para todas las fuentes de financiamiento.
*Esto puede incluir casos en los que los donantes proporcionaron productos al Ministerio para ONG u organizaciones de mercadeo social.
</t>
    </r>
  </si>
  <si>
    <t>Fuente de fondos donados para anticonceptivos para el sector público</t>
  </si>
  <si>
    <t>¿En especie o en efectivo?</t>
  </si>
  <si>
    <r>
      <t>Valor de la donación</t>
    </r>
    <r>
      <rPr>
        <i/>
        <sz val="12"/>
        <rFont val="Arial"/>
        <family val="2"/>
      </rPr>
      <t xml:space="preserve">
</t>
    </r>
    <r>
      <rPr>
        <i/>
        <sz val="10"/>
        <rFont val="Arial"/>
        <family val="2"/>
      </rPr>
      <t>(introduzca un valor numérico o “no sabe”)</t>
    </r>
  </si>
  <si>
    <r>
      <rPr>
        <u/>
        <sz val="12"/>
        <rFont val="Arial"/>
        <family val="2"/>
      </rPr>
      <t xml:space="preserve">Detalles de las donaciones
</t>
    </r>
    <r>
      <rPr>
        <i/>
        <sz val="12"/>
        <rFont val="Arial"/>
        <family val="2"/>
      </rPr>
      <t xml:space="preserve">
</t>
    </r>
    <r>
      <rPr>
        <i/>
        <sz val="10"/>
        <rFont val="Arial"/>
        <family val="2"/>
      </rPr>
      <t>(lista de métodos anticonceptivos o productos adquiridos, si están disponibles)</t>
    </r>
  </si>
  <si>
    <t>Fecha de entrega</t>
  </si>
  <si>
    <t>registros del GHSC-PSM (ARTMIS)</t>
  </si>
  <si>
    <t>Agencias de las Naciones Unidas (NU)</t>
  </si>
  <si>
    <t>En especie</t>
  </si>
  <si>
    <t>Dispositivos intrauterinos (DIU), condones femeninos, Implantes, condones masculinos</t>
  </si>
  <si>
    <t>Fondo Mundial</t>
  </si>
  <si>
    <t xml:space="preserve">Condones masculinos </t>
  </si>
  <si>
    <t>Otro bilateral (especifique)</t>
  </si>
  <si>
    <t>Otro</t>
  </si>
  <si>
    <t>Pastillas anticonceptivas orales combinadas, Inyectables, Implantes anticonceptivos, condones masculinos</t>
  </si>
  <si>
    <r>
      <t xml:space="preserve">Valor total de subvenciones y donaciones en especie para la adquisición de anticonceptivos
</t>
    </r>
    <r>
      <rPr>
        <b/>
        <sz val="12"/>
        <rFont val="Arial"/>
        <family val="2"/>
      </rPr>
      <t xml:space="preserve">Esto se calculará automáticamente.  </t>
    </r>
    <r>
      <rPr>
        <i/>
        <sz val="11"/>
        <rFont val="Arial"/>
        <family val="2"/>
      </rPr>
      <t>(Sumará los puntos del a al e anteriores).</t>
    </r>
  </si>
  <si>
    <t xml:space="preserve">Las respuestas de los puntos B10 a B16 se deben calcular de manera automática según la información que usted proporcionó. Revise las respuestas para asegurarse de que tengan sentido para usted, y si tiene explicaciones o información adicional 
para agregar, indíquelo en los cuadros de comentarios proporcionados. </t>
  </si>
  <si>
    <r>
      <rPr>
        <b/>
        <sz val="12"/>
        <rFont val="Arial"/>
        <family val="2"/>
      </rPr>
      <t xml:space="preserve">Porcentaje de los fondos del gobierno gastados en la adquisición de anticonceptivos para el sector público - </t>
    </r>
    <r>
      <rPr>
        <sz val="12"/>
        <rFont val="Arial"/>
        <family val="2"/>
      </rPr>
      <t xml:space="preserve">
Del monto total gastado en anticonceptivos para el sector público en el último año fiscal finalizado (incluidos los fondos del gobierno y donantes), ¿qué porcentaje se cubrió con los fondos del gobierno (que incluyen fondos internamente generados, fondos compartidos, créditos o préstamos del Banco Mundial y otros fondos otorgados al gobierno)? </t>
    </r>
  </si>
  <si>
    <r>
      <rPr>
        <b/>
        <sz val="12"/>
        <rFont val="Arial"/>
        <family val="2"/>
      </rPr>
      <t xml:space="preserve">Porcentaje internamente generado de los fondos totales del </t>
    </r>
    <r>
      <rPr>
        <b/>
        <u/>
        <sz val="12"/>
        <rFont val="Arial"/>
        <family val="2"/>
      </rPr>
      <t>gobierno</t>
    </r>
    <r>
      <rPr>
        <b/>
        <sz val="12"/>
        <rFont val="Arial"/>
        <family val="2"/>
      </rPr>
      <t xml:space="preserve"> destinados a la adquisición de anticonceptivos para el sector público - </t>
    </r>
    <r>
      <rPr>
        <sz val="12"/>
        <rFont val="Arial"/>
        <family val="2"/>
      </rPr>
      <t xml:space="preserve">
Del monto total de fondos del gobierno gastado en anticonceptivos para el sector público en el último año finalizado, ¿qué porcentaje se cubrió con los fondos del gobierno internamente generados?</t>
    </r>
  </si>
  <si>
    <t>Compra 2022 no se concreto la adquisición</t>
  </si>
  <si>
    <r>
      <rPr>
        <b/>
        <sz val="12"/>
        <rFont val="Arial"/>
        <family val="2"/>
      </rPr>
      <t xml:space="preserve">Total de gastos en anticonceptivos para el sector público
</t>
    </r>
    <r>
      <rPr>
        <i/>
        <sz val="12"/>
        <rFont val="Arial"/>
        <family val="2"/>
      </rPr>
      <t>Esto calculará automáticamente la cantidad total de gastos (G49) y donaciones (G57) del gobierno.</t>
    </r>
  </si>
  <si>
    <r>
      <rPr>
        <b/>
        <sz val="12"/>
        <rFont val="Arial"/>
        <family val="2"/>
      </rPr>
      <t>Total de gastos en anticonceptivos para el sector público como porcentaje de la cantidad que se necesita adquirir (previsión)-</t>
    </r>
    <r>
      <rPr>
        <sz val="12"/>
        <rFont val="Arial"/>
        <family val="2"/>
      </rPr>
      <t xml:space="preserve">
Del valor estimado de anticonceptivos que se necesitaban adquirir para el sector público para el último año fiscal finalizado, ¿qué porcentaje fue proporcionado por una fuente (ya sea del gobierno o donante)? </t>
    </r>
  </si>
  <si>
    <r>
      <rPr>
        <b/>
        <sz val="12"/>
        <rFont val="Arial"/>
        <family val="2"/>
      </rPr>
      <t xml:space="preserve">Cantidad total de anticonceptivos adquiridos en Años de protección de parejas como porcentaje de la cantidad que se precisaba adquirir (previsión) -
</t>
    </r>
    <r>
      <rPr>
        <sz val="12"/>
        <rFont val="Arial"/>
        <family val="2"/>
      </rPr>
      <t xml:space="preserve">De la cantidad estimada de anticonceptivos que se precisaba adquirir para el sector público en el último año finalizado, ¿qué porcentaje fue proporcionado por una fuente (ya sea del gobierno o donante)? 
</t>
    </r>
    <r>
      <rPr>
        <i/>
        <sz val="12"/>
        <rFont val="Arial"/>
        <family val="2"/>
      </rPr>
      <t>Esto calculará automáticamente la cantidad de anticonceptivos adquiridos (K49+K57) dividida por la cantidad prevista (J30).</t>
    </r>
  </si>
  <si>
    <r>
      <rPr>
        <b/>
        <sz val="12"/>
        <rFont val="Arial"/>
        <family val="2"/>
      </rPr>
      <t>¿Hubo una brecha de financiamiento para anticonceptivos para el sector público en el último año finalizado?</t>
    </r>
    <r>
      <rPr>
        <sz val="12"/>
        <rFont val="Arial"/>
        <family val="2"/>
      </rPr>
      <t xml:space="preserve">
</t>
    </r>
    <r>
      <rPr>
        <i/>
        <sz val="11"/>
        <rFont val="Arial"/>
        <family val="2"/>
      </rPr>
      <t xml:space="preserve">(Esto se calculará automáticamente según si el resultado en B13 fue de, al menos, 95 por ciento de la necesidad prevista).
</t>
    </r>
    <r>
      <rPr>
        <sz val="11"/>
        <rFont val="Arial"/>
        <family val="2"/>
      </rPr>
      <t xml:space="preserve"> </t>
    </r>
  </si>
  <si>
    <t>Fondos del gobierno internamente generados como porcentaje del valor total de anticonceptivos que se precisaba adquirir (previsión)</t>
  </si>
  <si>
    <t>Si el gobierno financió alguna adquisición de anticonceptivos en el último año finalizado, ¿qué entidad/entidades llevó/llevaron a cabo la/las adquisición/adquisiciones? 
(Seleccione de los menús desplegables para indicar todas las que correspondan)</t>
  </si>
  <si>
    <r>
      <t xml:space="preserve">Se realizo a compra de inyectable </t>
    </r>
    <r>
      <rPr>
        <b/>
        <i/>
        <sz val="12"/>
        <rFont val="Arial"/>
        <family val="2"/>
      </rPr>
      <t>Depo-provera</t>
    </r>
    <r>
      <rPr>
        <sz val="12"/>
        <rFont val="Arial"/>
        <family val="2"/>
      </rPr>
      <t xml:space="preserve"> a travez de BOLPROS  mecanismo bursátil que ofrece una plataforma electrónica de subasta inversa para llevar a cabo negociaciones de productos y servicios entre instituciones públicas y privadas).</t>
    </r>
  </si>
  <si>
    <t>registros de adquisiciones del gobierno</t>
  </si>
  <si>
    <t>Gobierno (p. ej., Almacenes Médicos Centrales/Unidad de Logística del MS/Unidad de Adquisiciones del MS)</t>
  </si>
  <si>
    <t>Agente tercero (p. ej., Fondo de Población de las Naciones Unidas [UNFPA] o sector privado)</t>
  </si>
  <si>
    <t xml:space="preserve"> Paraestatal (incluso si el almacén médico central gubernamental es una entidad paraestatal)</t>
  </si>
  <si>
    <t>Entidad/entidades específica(s):</t>
  </si>
  <si>
    <r>
      <t xml:space="preserve">¿En qué nivel(es) se realiza la </t>
    </r>
    <r>
      <rPr>
        <b/>
        <sz val="12"/>
        <rFont val="Arial"/>
        <family val="2"/>
      </rPr>
      <t>adquisición financiada por el gobierno</t>
    </r>
    <r>
      <rPr>
        <sz val="12"/>
        <rFont val="Arial"/>
        <family val="2"/>
      </rPr>
      <t xml:space="preserve"> de anticonceptivos para el sector público? 
(Use los menús desplegables para indicar todos los niveles que correspondan).</t>
    </r>
  </si>
  <si>
    <t>Proceso se realiza a nivel central. Compra conjunta para primer y segundo nivel de atención. A veces se hace compra conjunta con el Programa VIH/SIDA, en el caso de condones masculinos y femeninos.</t>
  </si>
  <si>
    <t>Intermedio (p. ej., regional, distrito)</t>
  </si>
  <si>
    <t>Nivel de punto de entrega del servicio</t>
  </si>
  <si>
    <r>
      <t xml:space="preserve">Para la </t>
    </r>
    <r>
      <rPr>
        <b/>
        <sz val="12"/>
        <rFont val="Arial"/>
        <family val="2"/>
      </rPr>
      <t>adquisición financiada por el gobierno</t>
    </r>
    <r>
      <rPr>
        <sz val="12"/>
        <rFont val="Arial"/>
        <family val="2"/>
      </rPr>
      <t xml:space="preserve">, independientemente de adquisiciones centralizadas o descentralizadas, ¿cuál es el punto de entrega (es decir, ¿a qué nivel le entrega el proveedor los productos?) </t>
    </r>
  </si>
  <si>
    <t>Directo a los puntos de entrega del servicio</t>
  </si>
  <si>
    <t>En caso de ser otro, especifique:</t>
  </si>
  <si>
    <t>Mencione si tiene comentarios adicionales sobre el financiamiento y las adquisiciones.</t>
  </si>
  <si>
    <r>
      <t xml:space="preserve">Las preguntas anteriores eran sobre el </t>
    </r>
    <r>
      <rPr>
        <i/>
        <sz val="12"/>
        <rFont val="Arial"/>
        <family val="2"/>
      </rPr>
      <t>último año finalizado.</t>
    </r>
    <r>
      <rPr>
        <sz val="12"/>
        <rFont val="Arial"/>
        <family val="2"/>
      </rPr>
      <t xml:space="preserve"> Esta pregunta hace referencia al </t>
    </r>
    <r>
      <rPr>
        <b/>
        <sz val="12"/>
        <rFont val="Arial"/>
        <family val="2"/>
      </rPr>
      <t>año fiscal actual</t>
    </r>
    <r>
      <rPr>
        <sz val="12"/>
        <rFont val="Arial"/>
        <family val="2"/>
      </rPr>
      <t xml:space="preserve">. </t>
    </r>
  </si>
  <si>
    <r>
      <t xml:space="preserve">¿Ha </t>
    </r>
    <r>
      <rPr>
        <b/>
        <sz val="12"/>
        <rFont val="Arial"/>
        <family val="2"/>
      </rPr>
      <t>asignado</t>
    </r>
    <r>
      <rPr>
        <sz val="12"/>
        <rFont val="Arial"/>
        <family val="2"/>
      </rPr>
      <t xml:space="preserve"> fondos el gobierno para la adquisición de anticonceptivos para el año fiscal actual?</t>
    </r>
  </si>
  <si>
    <t>Fondos GOES</t>
  </si>
  <si>
    <t>a. Si la respuesta es sí, describa las asignaciones (fuente y monto, si corresponde).</t>
  </si>
  <si>
    <r>
      <t>Fuente</t>
    </r>
    <r>
      <rPr>
        <sz val="12"/>
        <rFont val="Arial"/>
        <family val="2"/>
      </rPr>
      <t xml:space="preserve">
</t>
    </r>
  </si>
  <si>
    <t>Monto (en USD)</t>
  </si>
  <si>
    <t xml:space="preserve">Fondos GOES
</t>
  </si>
  <si>
    <t>Se hara compra emergente por desabastecimiento (compra local). Ese monto es de compra, pero lo asignado es $1,400,000 para este año.</t>
  </si>
  <si>
    <t>C. Productos</t>
  </si>
  <si>
    <r>
      <t xml:space="preserve">La encuesta tiene en cuenta un método de planificación familiar (FP) que vaya a «ofrecerse» si así lo exige una </t>
    </r>
    <r>
      <rPr>
        <b/>
        <sz val="12"/>
        <rFont val="Arial"/>
        <family val="2"/>
      </rPr>
      <t>política formal escrita</t>
    </r>
    <r>
      <rPr>
        <sz val="12"/>
        <rFont val="Arial"/>
        <family val="2"/>
      </rPr>
      <t>, o si se ha adquirido o distribuido en los últimos doce meses. Use los menús desplegables para indicar cuál de esos criterios se aplica para cada uno de los siguientes métodos de FP dentro de los siguientes cuatro sectores: comercial, público, ONG, mercadeo social. Consulte el Manual de encuestas para obtener una definición más detallada de la política formal escrita.</t>
    </r>
  </si>
  <si>
    <t>estrategia, orientación o política nacional de planificación familiar o salud reproductiva</t>
  </si>
  <si>
    <t xml:space="preserve">Método anticonceptivo </t>
  </si>
  <si>
    <t>Seleccione uno de la lista desplegable para cada sector.</t>
  </si>
  <si>
    <t>Sector comercial</t>
  </si>
  <si>
    <t>Sector público</t>
  </si>
  <si>
    <t>Mercadeo social</t>
  </si>
  <si>
    <r>
      <rPr>
        <b/>
        <sz val="12"/>
        <rFont val="Arial"/>
        <family val="2"/>
      </rPr>
      <t>Pastillas anticonceptivas orales combinadas</t>
    </r>
    <r>
      <rPr>
        <b/>
        <sz val="11"/>
        <rFont val="Arial"/>
        <family val="2"/>
      </rPr>
      <t xml:space="preserve"> </t>
    </r>
    <r>
      <rPr>
        <sz val="11"/>
        <rFont val="Arial"/>
        <family val="2"/>
      </rPr>
      <t xml:space="preserve">
</t>
    </r>
    <r>
      <rPr>
        <sz val="10"/>
        <rFont val="Arial"/>
        <family val="2"/>
      </rPr>
      <t>(por ejemplo, Levonorgestrel/Etinilestradiol 150/30 mcg + Hierro 75 mg, Levonorgestrel/Etinilestradiol 150/30 mcg [Microgynon, Seasonale, Levora, Jolessa], Desogestrel 0.15 mg + Etinilestradiol 0.03 mg [Enskyce, Marvelon, Exeltis], Drospirenona/Etinilestradiol 3 mg/20 mcg [Yaz], Norgestrel + Etinilestradiol 0.3 mg/30 mcg [Cryselle, Ovral, Low-Ogestrel, LoOvral], Norgestrel + Etinilestradiol 0.5 mg/50 mcg [Ogestrel], Acetato de noretisterona/Etinilestradiol [Loestrin, Junel])</t>
    </r>
  </si>
  <si>
    <r>
      <t>Información de ONG brindada por la Asociación Demogr</t>
    </r>
    <r>
      <rPr>
        <sz val="12"/>
        <rFont val="Calibri"/>
        <family val="2"/>
      </rPr>
      <t>á</t>
    </r>
    <r>
      <rPr>
        <sz val="12"/>
        <rFont val="Arial"/>
        <family val="2"/>
      </rPr>
      <t>fica Salvadoreña (ADS/Pro-Familia), Sector Comercial (cadena de farmacias y Laboratorio farmacéutico), Mercadeo Socal: Clinica Red Segura</t>
    </r>
  </si>
  <si>
    <t>¿Existe una política formal escrita que se ofrezca este método?</t>
  </si>
  <si>
    <t>¿Se ha adquirido o distribuido este método en los últimos doce meses?</t>
  </si>
  <si>
    <r>
      <rPr>
        <b/>
        <sz val="12"/>
        <rFont val="Arial"/>
        <family val="2"/>
      </rPr>
      <t>Pastillas anticonceptivas orales que solo contienen progestina</t>
    </r>
    <r>
      <rPr>
        <i/>
        <sz val="11"/>
        <rFont val="Arial"/>
        <family val="2"/>
      </rPr>
      <t xml:space="preserve"> </t>
    </r>
    <r>
      <rPr>
        <sz val="11"/>
        <rFont val="Arial"/>
        <family val="2"/>
      </rPr>
      <t xml:space="preserve">
</t>
    </r>
    <r>
      <rPr>
        <sz val="10"/>
        <rFont val="Arial"/>
        <family val="2"/>
      </rPr>
      <t>(por ejemplo, Levonorgestrel 30 mcg [Norgeston, Microlut], Noretisterona 35 mg [Micronor, Camila, Errin], Desogestrel 75 mcg [Cerazette, Aizea], diacetato de etinodiol [Femulen])</t>
    </r>
  </si>
  <si>
    <r>
      <rPr>
        <b/>
        <sz val="12"/>
        <rFont val="Arial"/>
        <family val="2"/>
      </rPr>
      <t>Inyectables</t>
    </r>
    <r>
      <rPr>
        <b/>
        <sz val="11"/>
        <rFont val="Arial"/>
        <family val="2"/>
      </rPr>
      <t xml:space="preserve"> </t>
    </r>
    <r>
      <rPr>
        <sz val="11"/>
        <rFont val="Arial"/>
        <family val="2"/>
      </rPr>
      <t xml:space="preserve">
</t>
    </r>
    <r>
      <rPr>
        <sz val="10"/>
        <rFont val="Arial"/>
        <family val="2"/>
      </rPr>
      <t xml:space="preserve">(por ejemplo, Acetato de medroxiprogesterona 104 mg/0,65 ml vía subcutánea [Depo Sub-Q Provera, Sayana Press], Acetato de medroxiprogesterona 150 mg vía intramuscular [DepoProvera], Enantato de noretisterona [Noristerat]) </t>
    </r>
  </si>
  <si>
    <r>
      <rPr>
        <b/>
        <sz val="12"/>
        <rFont val="Arial"/>
        <family val="2"/>
      </rPr>
      <t xml:space="preserve">Implantes anticonceptivos </t>
    </r>
    <r>
      <rPr>
        <sz val="12"/>
        <rFont val="Arial"/>
        <family val="2"/>
      </rPr>
      <t xml:space="preserve">
</t>
    </r>
    <r>
      <rPr>
        <sz val="10"/>
        <rFont val="Arial"/>
        <family val="2"/>
      </rPr>
      <t>(por ejemplo, Levonorgestrel 75 mg [Jadelle, Sino-Implant (II)/Levoplant], Etonogestrel 68 mg [Implanon, Nexplanon])</t>
    </r>
  </si>
  <si>
    <r>
      <rPr>
        <b/>
        <sz val="12"/>
        <rFont val="Arial"/>
        <family val="2"/>
      </rPr>
      <t>Dispositivos intrauterinos (DIU)</t>
    </r>
    <r>
      <rPr>
        <sz val="12"/>
        <rFont val="Arial"/>
        <family val="2"/>
      </rPr>
      <t xml:space="preserve"> </t>
    </r>
    <r>
      <rPr>
        <sz val="10"/>
        <rFont val="Arial"/>
        <family val="2"/>
      </rPr>
      <t>(por ejemplo, de cobre [Optima Copper T], liberador de levonorgestrel [Mirena])</t>
    </r>
  </si>
  <si>
    <t>Condones masculinos</t>
  </si>
  <si>
    <t>Condones femeninos</t>
  </si>
  <si>
    <r>
      <rPr>
        <b/>
        <sz val="12"/>
        <rFont val="Arial"/>
        <family val="2"/>
      </rPr>
      <t xml:space="preserve">Pastillas anticonceptivas de emergencia </t>
    </r>
    <r>
      <rPr>
        <sz val="10"/>
        <rFont val="Arial"/>
        <family val="2"/>
      </rPr>
      <t>(por ejemplo, levonorgestrel 0,75 mg, levonorgestrel 1,5 mg) [Postinor]</t>
    </r>
  </si>
  <si>
    <t>¿Se han adquirido o distribuido estos métodos en los últimos doce meses?</t>
  </si>
  <si>
    <r>
      <rPr>
        <b/>
        <sz val="12"/>
        <rFont val="Arial"/>
        <family val="2"/>
      </rPr>
      <t>Método permanente de acción prolongada para hombres</t>
    </r>
    <r>
      <rPr>
        <sz val="10"/>
        <rFont val="Arial"/>
        <family val="2"/>
      </rPr>
      <t xml:space="preserve"> (vasectomía)</t>
    </r>
  </si>
  <si>
    <r>
      <rPr>
        <b/>
        <sz val="12"/>
        <rFont val="Arial"/>
        <family val="2"/>
      </rPr>
      <t>Método permanente de acción prolongada para mujeres</t>
    </r>
    <r>
      <rPr>
        <sz val="11"/>
        <rFont val="Arial"/>
        <family val="2"/>
      </rPr>
      <t xml:space="preserve"> </t>
    </r>
    <r>
      <rPr>
        <sz val="10"/>
        <rFont val="Arial"/>
        <family val="2"/>
      </rPr>
      <t>(ligadura de trompas)</t>
    </r>
  </si>
  <si>
    <r>
      <rPr>
        <b/>
        <sz val="12"/>
        <rFont val="Arial"/>
        <family val="2"/>
      </rPr>
      <t>Parches anticonceptivos</t>
    </r>
    <r>
      <rPr>
        <sz val="12"/>
        <rFont val="Arial"/>
        <family val="2"/>
      </rPr>
      <t xml:space="preserve"> </t>
    </r>
    <r>
      <rPr>
        <sz val="10"/>
        <rFont val="Arial"/>
        <family val="2"/>
      </rPr>
      <t>(por ejemplo, Norelgestromina/Etinilestradiol 150/35 mcg [Xulane, Evra])</t>
    </r>
  </si>
  <si>
    <r>
      <rPr>
        <b/>
        <sz val="12"/>
        <rFont val="Arial"/>
        <family val="2"/>
      </rPr>
      <t>Anillo vaginal anticonceptivo</t>
    </r>
    <r>
      <rPr>
        <sz val="12"/>
        <rFont val="Arial"/>
        <family val="2"/>
      </rPr>
      <t xml:space="preserve"> </t>
    </r>
    <r>
      <rPr>
        <sz val="10"/>
        <rFont val="Arial"/>
        <family val="2"/>
      </rPr>
      <t>(por ejemplo, Etonogestrel/Etinilestradiol 120/15 mcg [NuvaRing], liberador de progesterona [Progering])</t>
    </r>
  </si>
  <si>
    <r>
      <rPr>
        <b/>
        <sz val="12"/>
        <rFont val="Arial"/>
        <family val="2"/>
      </rPr>
      <t>Métodos de observación basados en el calendario</t>
    </r>
    <r>
      <rPr>
        <sz val="12"/>
        <rFont val="Arial"/>
        <family val="2"/>
      </rPr>
      <t xml:space="preserve"> </t>
    </r>
    <r>
      <rPr>
        <sz val="10"/>
        <rFont val="Arial"/>
        <family val="2"/>
      </rPr>
      <t>(por ejemplo, CycleBeads)</t>
    </r>
  </si>
  <si>
    <r>
      <rPr>
        <b/>
        <sz val="12"/>
        <rFont val="Arial"/>
        <family val="2"/>
      </rPr>
      <t>Otros métodos anticonceptivos</t>
    </r>
    <r>
      <rPr>
        <sz val="12"/>
        <rFont val="Arial"/>
        <family val="2"/>
      </rPr>
      <t xml:space="preserve">
</t>
    </r>
    <r>
      <rPr>
        <sz val="11"/>
        <rFont val="Arial"/>
        <family val="2"/>
      </rPr>
      <t>(En los siguientes espacios, proporcione el/los nombre(s) de otro(s) anticonceptivo(s) ofrecidos y luego seleccione uno de la lista desplegable para cada sector.</t>
    </r>
  </si>
  <si>
    <t>Otro método:</t>
  </si>
  <si>
    <t>Haga algún comentario sobre los productos ofrecidos.</t>
  </si>
  <si>
    <t>¿Hay alguna estrategia nacional (p. ej., estrategia de seguridad anticonceptiva o estrategia de salud reproductiva) que incluya objetivos para la disponibilidad asegurada de insumos anticonceptivos?</t>
  </si>
  <si>
    <t>Si la respuesta es sí, indique los objetivos en la estrategia relacionada con la disponibilidad asegurada de insumos anticonceptivos. (Por ejemplo, si tiene como objetivo aumentar la sostenibilidad, satisfacer las demandas, aumentar la tasa de prevalencia de los métodos anticonceptivos modernos [modern contraceptive prevalence rates, mCPR], etc.)</t>
  </si>
  <si>
    <t xml:space="preserve">Lineamientos Técnicos de Implementación para el Aseguramiento de Medicamentos e Insumos de Salud Sexual y Reproductiva en proceso de actualización    </t>
  </si>
  <si>
    <t>entrevistas con gerentes de programa de planificación familiar o salud reproductiva</t>
  </si>
  <si>
    <t xml:space="preserve">                                                                                             SI LA RESPUESTA ES NO, SALTE A LA PREGUNTA D2.</t>
  </si>
  <si>
    <t>Nombre de la estrategia</t>
  </si>
  <si>
    <t>Estrategia de Aseguramiento de Medicamentos e Insumos de Salud Sexual y Reproductiva</t>
  </si>
  <si>
    <t>Estrategia de Aseguramiento de Insumos de SSR: Implementada en los niveles de atención I y II</t>
  </si>
  <si>
    <t>La politica se ha ido inplementado progresivamente por niveles de atencion. Ademas la estrategia se esta revisando para actualizarla</t>
  </si>
  <si>
    <t>Años cubiertos (incluidas las actualizaciones de las estrategias)</t>
  </si>
  <si>
    <t>¿Está la estrategia formalmente autorizada por el Ministerio?</t>
  </si>
  <si>
    <t>¿Existen pruebas de la implementación de artículos de acción que sean parte de la estrategia de seguridad anticonceptiva o del seguimiento de problemas planteados en la estrategia?</t>
  </si>
  <si>
    <t>Sí - algunas implementaciones</t>
  </si>
  <si>
    <r>
      <t xml:space="preserve">¿Existen políticas que </t>
    </r>
    <r>
      <rPr>
        <b/>
        <sz val="12"/>
        <rFont val="Arial"/>
        <family val="2"/>
      </rPr>
      <t>dificulten</t>
    </r>
    <r>
      <rPr>
        <sz val="12"/>
        <rFont val="Arial"/>
        <family val="2"/>
      </rPr>
      <t xml:space="preserve"> la capacidad del </t>
    </r>
    <r>
      <rPr>
        <b/>
        <sz val="12"/>
        <rFont val="Arial"/>
        <family val="2"/>
      </rPr>
      <t>sector privado</t>
    </r>
    <r>
      <rPr>
        <sz val="12"/>
        <rFont val="Arial"/>
        <family val="2"/>
      </rPr>
      <t xml:space="preserve"> (sector comercial, ONG u organizaciones de mercadeo social) para proporcionar métodos anticonceptivos? </t>
    </r>
    <r>
      <rPr>
        <sz val="10"/>
        <rFont val="Arial"/>
        <family val="2"/>
      </rPr>
      <t xml:space="preserve">Por ejemplo: control de precios, limitaciones de distribución, impuestos/aranceles, prohibiciones de publicidad, etc. </t>
    </r>
  </si>
  <si>
    <t>documentos y acuerdos legales y regulatorios relacionados con el suministro de servicios de FP</t>
  </si>
  <si>
    <t>Si la respuesta es sí, describa las políticas.</t>
  </si>
  <si>
    <r>
      <t xml:space="preserve">¿Existen políticas que </t>
    </r>
    <r>
      <rPr>
        <b/>
        <sz val="12"/>
        <rFont val="Arial"/>
        <family val="2"/>
      </rPr>
      <t>autoricen</t>
    </r>
    <r>
      <rPr>
        <sz val="12"/>
        <rFont val="Arial"/>
        <family val="2"/>
      </rPr>
      <t xml:space="preserve"> o </t>
    </r>
    <r>
      <rPr>
        <b/>
        <sz val="12"/>
        <rFont val="Arial"/>
        <family val="2"/>
      </rPr>
      <t>apoyen</t>
    </r>
    <r>
      <rPr>
        <sz val="12"/>
        <rFont val="Arial"/>
        <family val="2"/>
      </rPr>
      <t xml:space="preserve"> al </t>
    </r>
    <r>
      <rPr>
        <b/>
        <sz val="12"/>
        <rFont val="Arial"/>
        <family val="2"/>
      </rPr>
      <t>sector privado</t>
    </r>
    <r>
      <rPr>
        <sz val="12"/>
        <rFont val="Arial"/>
        <family val="2"/>
      </rPr>
      <t xml:space="preserve"> (sector comercial, ONG u organizaciones de mercadeo social) para proporcionar métodos anticonceptivos? (</t>
    </r>
    <r>
      <rPr>
        <sz val="10"/>
        <rFont val="Arial"/>
        <family val="2"/>
      </rPr>
      <t>Por ejemplo: fomentar alianzas públicas/privadas, redes de proveedores y franquicias, acreditación, capacitación y formación permanente para proveedores del sector privado y mecanismos de financiamiento, como mercadeo social, cupones, incentivos y la contratación externa de entrega de servicios para el sector privado por parte del gobierno).</t>
    </r>
  </si>
  <si>
    <t>No existen politicas para sector privado</t>
  </si>
  <si>
    <t>Complete la siguiente tabla para indicar las políticas del país relacionadas con el menor nivel de conjunto de proveedores que se le permite vender o administrar determinados métodos anticonceptivos. 
Seleccione una de la lista desplegable, de ser posible. Si no puede encontrar un conjunto de proveedores que se adecúe, por favor, seleccione el título de proveedor más apropiado. 
(Si ha indicado en C1 que un método no se ofrece en un sector concreto (público o privado), seleccione "no aplicable" para ese método y sector).</t>
  </si>
  <si>
    <t xml:space="preserve">Método(s) anticonceptivo(s) </t>
  </si>
  <si>
    <r>
      <t>Mencione el proveedor de menor nivel al que se le permite vender o administrar el método en el</t>
    </r>
    <r>
      <rPr>
        <b/>
        <sz val="12"/>
        <rFont val="Arial"/>
        <family val="2"/>
      </rPr>
      <t xml:space="preserve"> sector público.</t>
    </r>
  </si>
  <si>
    <r>
      <t>Mencione el proveedor de menor nivel al que se le permite vender o administrar el método en el</t>
    </r>
    <r>
      <rPr>
        <b/>
        <sz val="12"/>
        <rFont val="Arial"/>
        <family val="2"/>
      </rPr>
      <t xml:space="preserve"> sector privado.</t>
    </r>
  </si>
  <si>
    <t>Lineamientos Tecnicos para la provision de servicios de PF para los diferentes niveles de atencion</t>
  </si>
  <si>
    <r>
      <t>Pastillas anticonceptivas orales combinadas</t>
    </r>
    <r>
      <rPr>
        <sz val="11"/>
        <rFont val="Arial"/>
        <family val="2"/>
      </rPr>
      <t xml:space="preserve"> 
</t>
    </r>
    <r>
      <rPr>
        <sz val="10"/>
        <rFont val="Arial"/>
        <family val="2"/>
      </rPr>
      <t>(por ejemplo, Levonorgestrel/Etinilestradiol 150/30 mcg + Hierro 75 mg, Levonorgestrel/Etinilestradiol 150/30 mcg [Microgynon, Seasonale, Levora, Jolessa], Desogestrel 0.15 mg + Etinilestradiol 0.03 mg [Enskyce, Marvelon, Exeltis], Drospirenona/Etinilestradiol 3 mg/20 mcg [Yaz], Norgestrel + Etinilestradiol 0.3 mg/30 mcg [Cryselle, Ovral, Low-Ogestrel, LoOvral], Norgestrel + Etinilestradiol 0.5 mg/50 mcg [Ogestrel], Acetato de noretisterona/Etinilestradiol [Loestrin, Junel])</t>
    </r>
  </si>
  <si>
    <t>Trabajador sanitario comunitario (o equivalente)</t>
  </si>
  <si>
    <t>Farmacéutico</t>
  </si>
  <si>
    <r>
      <t>Pastillas anticonceptivas orales que solo contienen progestina</t>
    </r>
    <r>
      <rPr>
        <i/>
        <sz val="11"/>
        <rFont val="Arial"/>
        <family val="2"/>
      </rPr>
      <t xml:space="preserve"> </t>
    </r>
    <r>
      <rPr>
        <sz val="11"/>
        <rFont val="Arial"/>
        <family val="2"/>
      </rPr>
      <t xml:space="preserve">
</t>
    </r>
    <r>
      <rPr>
        <sz val="10"/>
        <rFont val="Arial"/>
        <family val="2"/>
      </rPr>
      <t>(por ejemplo, Levonorgestrel 30 mcg [Norgeston, Microlut], Noretisterona 35 mg [Micronor, Camila, Errin], Desogestrel 75 mcg [Cerazette, Aizea], diacetato de etinodiol [Femulen])</t>
    </r>
  </si>
  <si>
    <r>
      <t xml:space="preserve">Inyectables </t>
    </r>
    <r>
      <rPr>
        <sz val="10"/>
        <rFont val="Arial"/>
        <family val="2"/>
      </rPr>
      <t xml:space="preserve">(acetato de medroxiprogesterona 104 mg/0,65 ml </t>
    </r>
    <r>
      <rPr>
        <b/>
        <sz val="10"/>
        <rFont val="Arial"/>
        <family val="2"/>
      </rPr>
      <t>vía subcutánea</t>
    </r>
    <r>
      <rPr>
        <sz val="10"/>
        <rFont val="Arial"/>
        <family val="2"/>
      </rPr>
      <t xml:space="preserve"> [Depo Sub-Q Provera, Sayana Press])</t>
    </r>
  </si>
  <si>
    <r>
      <t xml:space="preserve">Inyectables </t>
    </r>
    <r>
      <rPr>
        <sz val="10"/>
        <rFont val="Arial"/>
        <family val="2"/>
      </rPr>
      <t xml:space="preserve">(acetato de medroxiprogesterona 150 mg </t>
    </r>
    <r>
      <rPr>
        <b/>
        <sz val="10"/>
        <rFont val="Arial"/>
        <family val="2"/>
      </rPr>
      <t>vía intramuscular</t>
    </r>
    <r>
      <rPr>
        <sz val="10"/>
        <rFont val="Arial"/>
        <family val="2"/>
      </rPr>
      <t xml:space="preserve"> [DepoProvera], enantato de noretisterona [Noristerat]) </t>
    </r>
  </si>
  <si>
    <r>
      <t xml:space="preserve">Implantes anticonceptivos 
</t>
    </r>
    <r>
      <rPr>
        <sz val="10"/>
        <rFont val="Arial"/>
        <family val="2"/>
      </rPr>
      <t>(por ejemplo, Levonorgestrel 75 mg [Jadelle, Sino-Implant (II)/Levoplant], Etonogestrel 68 mg [Implanon, Nexplanon])</t>
    </r>
  </si>
  <si>
    <t>Enfermero</t>
  </si>
  <si>
    <t>A nivel publico Medicos y Enfermeras</t>
  </si>
  <si>
    <r>
      <t xml:space="preserve">Dispositivos intrauterinos (DIU) 
</t>
    </r>
    <r>
      <rPr>
        <sz val="10"/>
        <rFont val="Arial"/>
        <family val="2"/>
      </rPr>
      <t>(por ejemplo, de cobre [Optima Copper T], liberador de levonorgestrel [Mirena])</t>
    </r>
  </si>
  <si>
    <r>
      <t xml:space="preserve">Pastillas anticonceptivas de emergencia 
</t>
    </r>
    <r>
      <rPr>
        <sz val="10"/>
        <rFont val="Arial"/>
        <family val="2"/>
      </rPr>
      <t>(por ejemplo, levonorgestrel 0,75 mg, levonorgestrel 1,5 mg) [Postinor]</t>
    </r>
  </si>
  <si>
    <r>
      <t>Método permanente de acción prolongada para hombres</t>
    </r>
    <r>
      <rPr>
        <sz val="10"/>
        <rFont val="Arial"/>
        <family val="2"/>
      </rPr>
      <t xml:space="preserve"> (vasectomía)</t>
    </r>
  </si>
  <si>
    <r>
      <t>Método permanente de acción prolongada para mujeres</t>
    </r>
    <r>
      <rPr>
        <sz val="11"/>
        <rFont val="Arial"/>
        <family val="2"/>
      </rPr>
      <t xml:space="preserve"> </t>
    </r>
    <r>
      <rPr>
        <sz val="10"/>
        <rFont val="Arial"/>
        <family val="2"/>
      </rPr>
      <t>(ligadura de trompas)</t>
    </r>
  </si>
  <si>
    <r>
      <t xml:space="preserve">Parches anticonceptivos </t>
    </r>
    <r>
      <rPr>
        <sz val="10"/>
        <rFont val="Arial"/>
        <family val="2"/>
      </rPr>
      <t>(por ejemplo, Norelgestromina/Etinilestradiol 150/35 mcg [Xulane, Evra])</t>
    </r>
  </si>
  <si>
    <r>
      <t xml:space="preserve">Anillo vaginal anticonceptivo </t>
    </r>
    <r>
      <rPr>
        <sz val="10"/>
        <rFont val="Arial"/>
        <family val="2"/>
      </rPr>
      <t>(por ejemplo, Etonogestrel/Etinilestradiol 120/15 mcg [NuvaRing], liberador de progesterona [Progering])</t>
    </r>
  </si>
  <si>
    <t>A nivel publico y privado el metodo no es utilizado</t>
  </si>
  <si>
    <r>
      <t xml:space="preserve">Métodos de observación basados en el calendario </t>
    </r>
    <r>
      <rPr>
        <sz val="10"/>
        <rFont val="Arial"/>
        <family val="2"/>
      </rPr>
      <t>(por ejemplo, CycleBeads)</t>
    </r>
  </si>
  <si>
    <t>Auxiliar de enfermería</t>
  </si>
  <si>
    <r>
      <t xml:space="preserve">Otros métodos anticonceptivos - Especifique 
</t>
    </r>
    <r>
      <rPr>
        <sz val="10"/>
        <rFont val="Arial"/>
        <family val="2"/>
      </rPr>
      <t>(Proporcione el nombre de otros anticonceptivos ofrecidos y el conjunto de menor nivel que puede proporcionarlos, por sector. Por ejemplo: diafragma SILCS)</t>
    </r>
  </si>
  <si>
    <t>Tipo de anticonceptivo:</t>
  </si>
  <si>
    <r>
      <t xml:space="preserve">Las siguientes preguntas (D5 y D6) serán sobre las leyes y prácticas que pueden </t>
    </r>
    <r>
      <rPr>
        <b/>
        <i/>
        <u/>
        <sz val="12"/>
        <rFont val="Arial"/>
        <family val="2"/>
      </rPr>
      <t>aumentar el acceso</t>
    </r>
    <r>
      <rPr>
        <sz val="12"/>
        <rFont val="Arial"/>
        <family val="2"/>
      </rPr>
      <t xml:space="preserve"> de subpoblaciones específicas a servicios/productos efectivos de planificación familiar, mientras que las preguntas D7 y D8 serán sobre las leyes o prácticas que puedan </t>
    </r>
    <r>
      <rPr>
        <b/>
        <i/>
        <u/>
        <sz val="12"/>
        <rFont val="Arial"/>
        <family val="2"/>
      </rPr>
      <t>prevenir</t>
    </r>
    <r>
      <rPr>
        <sz val="12"/>
        <rFont val="Arial"/>
        <family val="2"/>
      </rPr>
      <t xml:space="preserve"> o </t>
    </r>
    <r>
      <rPr>
        <b/>
        <i/>
        <u/>
        <sz val="12"/>
        <rFont val="Arial"/>
        <family val="2"/>
      </rPr>
      <t>reducir el acceso</t>
    </r>
    <r>
      <rPr>
        <sz val="12"/>
        <rFont val="Arial"/>
        <family val="2"/>
      </rPr>
      <t xml:space="preserve"> de estas subpoblaciones. </t>
    </r>
  </si>
  <si>
    <r>
      <t xml:space="preserve">¿Tiene el país leyes, regulaciones o políticas que </t>
    </r>
    <r>
      <rPr>
        <b/>
        <u/>
        <sz val="12"/>
        <rFont val="Arial"/>
        <family val="2"/>
      </rPr>
      <t>aumenten</t>
    </r>
    <r>
      <rPr>
        <sz val="12"/>
        <rFont val="Arial"/>
        <family val="2"/>
      </rPr>
      <t xml:space="preserve"> el acceso a servicios/productos efectivos de planificación familiar de las siguientes subpoblaciones? </t>
    </r>
  </si>
  <si>
    <t>Sí/No (desplegable)</t>
  </si>
  <si>
    <t xml:space="preserve">Si la respuesta es sí, describa las leyes/regulaciones/políticas que aumentan el acceso. </t>
  </si>
  <si>
    <t>¿Se aplicaron o implementaron normas/políticas?</t>
  </si>
  <si>
    <t>leyes públicas y documentos gubernamentales oficiales</t>
  </si>
  <si>
    <t>Lineaminetos Tecnicos 2016 siguen vigentes</t>
  </si>
  <si>
    <t>Jóvenes solteros (de 15 a 19 años)</t>
  </si>
  <si>
    <t xml:space="preserve">Lineamientos Técnicos para la Provisión de Servicios de Anticoncepción, MINSAL, 2016  </t>
  </si>
  <si>
    <t>Jóvenes casados (de 15 a 19 años)</t>
  </si>
  <si>
    <t>Lineamientos Técnicos para la Provisión de Servicios de Anticoncepción, MINSAL, 2016</t>
  </si>
  <si>
    <t>Jóvenes solteros (de 20 a 24 años)</t>
  </si>
  <si>
    <t>Jóvenes casados (de 20 a 24 años)</t>
  </si>
  <si>
    <t>Población rural</t>
  </si>
  <si>
    <r>
      <t xml:space="preserve">Poblaciones en subregiones desfavorecidas </t>
    </r>
    <r>
      <rPr>
        <i/>
        <sz val="10"/>
        <rFont val="Arial"/>
        <family val="2"/>
      </rPr>
      <t>(es decir, determinadas áreas geográficas)</t>
    </r>
  </si>
  <si>
    <t>Poblaciones con menor nivel educativo</t>
  </si>
  <si>
    <t>Poblaciones con menores ingresos</t>
  </si>
  <si>
    <t xml:space="preserve">Discapacitados </t>
  </si>
  <si>
    <r>
      <t xml:space="preserve">Poblaciones minoritarias </t>
    </r>
    <r>
      <rPr>
        <i/>
        <sz val="10"/>
        <rFont val="Arial"/>
        <family val="2"/>
      </rPr>
      <t>(p. ej., grupos étnicos o religiosos)</t>
    </r>
  </si>
  <si>
    <r>
      <t xml:space="preserve">Otro </t>
    </r>
    <r>
      <rPr>
        <i/>
        <sz val="10"/>
        <rFont val="Arial"/>
        <family val="2"/>
      </rPr>
      <t>(p. ej., inmigrantes, poblaciones desplazadas internamente)</t>
    </r>
  </si>
  <si>
    <r>
      <t xml:space="preserve">¿Tiene el país alguna práctica operativa, cultural o de otro tipo que pueda </t>
    </r>
    <r>
      <rPr>
        <b/>
        <u/>
        <sz val="12"/>
        <rFont val="Arial"/>
        <family val="2"/>
      </rPr>
      <t>aumentar</t>
    </r>
    <r>
      <rPr>
        <sz val="12"/>
        <rFont val="Arial"/>
        <family val="2"/>
      </rPr>
      <t xml:space="preserve"> el acceso a productos/servicios efectivos de planificación familiar de las siguientes subpoblaciones?  </t>
    </r>
  </si>
  <si>
    <t xml:space="preserve">Si la respuesta es sí, describa la práctica operativa, cultural o de otro tipo que pueda aumentar el acceso. </t>
  </si>
  <si>
    <t>Entrevistas clave del informante de los funcionarios del MS</t>
  </si>
  <si>
    <t>Provisión de servicios desde nivel comunitario, primer, segundo y tercer nivel</t>
  </si>
  <si>
    <r>
      <t xml:space="preserve">¿Tiene el país leyes, regulaciones o políticas que </t>
    </r>
    <r>
      <rPr>
        <b/>
        <u/>
        <sz val="12"/>
        <rFont val="Arial"/>
        <family val="2"/>
      </rPr>
      <t>dificulten</t>
    </r>
    <r>
      <rPr>
        <sz val="12"/>
        <rFont val="Arial"/>
        <family val="2"/>
      </rPr>
      <t xml:space="preserve"> el acceso a servicios/productos efectivos de planificación familiar de las siguientes subpoblaciones? </t>
    </r>
    <r>
      <rPr>
        <sz val="10"/>
        <rFont val="Arial"/>
        <family val="2"/>
      </rPr>
      <t>(p. ej., aprobación del cónyuge requerida para acceder a anticonceptivos)</t>
    </r>
  </si>
  <si>
    <t xml:space="preserve">Si la respuesta es sí, describa las leyes/regulaciones/políticas que influyan en el acceso. </t>
  </si>
  <si>
    <r>
      <t xml:space="preserve">¿Tiene el país alguna </t>
    </r>
    <r>
      <rPr>
        <b/>
        <u/>
        <sz val="12"/>
        <rFont val="Arial"/>
        <family val="2"/>
      </rPr>
      <t>barrera</t>
    </r>
    <r>
      <rPr>
        <sz val="12"/>
        <rFont val="Arial"/>
        <family val="2"/>
      </rPr>
      <t xml:space="preserve"> operativa, cultural o de otro tipo que pueda </t>
    </r>
    <r>
      <rPr>
        <b/>
        <u/>
        <sz val="12"/>
        <rFont val="Arial"/>
        <family val="2"/>
      </rPr>
      <t>dificultar</t>
    </r>
    <r>
      <rPr>
        <sz val="12"/>
        <rFont val="Arial"/>
        <family val="2"/>
      </rPr>
      <t xml:space="preserve"> el acceso a productos/servicios efectivos de planificación familiar de las siguientes subpoblaciones?  
</t>
    </r>
    <r>
      <rPr>
        <sz val="10"/>
        <rFont val="Arial"/>
        <family val="2"/>
      </rPr>
      <t>(por ejemplo, proveedores que no quieran ofrecer servicios a los jóvenes)</t>
    </r>
  </si>
  <si>
    <t xml:space="preserve">Si la respuesta es sí, describa la barrera operativa, cultural o de otro tipo que pueda influir en el acceso. </t>
  </si>
  <si>
    <t>¿Hay algún producto de planificación familiar sujeto a aranceles?</t>
  </si>
  <si>
    <t>Documentos de la política</t>
  </si>
  <si>
    <t>Si la respuesta es sí, ¿para qué sectores? (Use los menús desplegables para indicar todos los que correspondan).</t>
  </si>
  <si>
    <t>Instalaciones de salud del sector público</t>
  </si>
  <si>
    <t>Sector de organizaciones de mercadeo social</t>
  </si>
  <si>
    <t>Si la respuesta es sí, ¿de cuánto son los aranceles?  (En USD o porcentaje del valor del producto)</t>
  </si>
  <si>
    <t>No se</t>
  </si>
  <si>
    <t>En el sector público, ¿se cobra tasas a los clientes por la planificación familiar (por política oficial)?</t>
  </si>
  <si>
    <t>documentos de la política oficial financiera para anticonceptivos</t>
  </si>
  <si>
    <t>Servicios de planificación familiar</t>
  </si>
  <si>
    <t>Productos de planificación familiar</t>
  </si>
  <si>
    <t>Si la respuesta es sí, ¿hay exenciones para las personas que no pueden pagarlos?</t>
  </si>
  <si>
    <t>i. Si la respuesta es sí, describa las exenciones.</t>
  </si>
  <si>
    <t>¿Se cobran tasas al cliente en el sector público para planificación familiar que sean informales, no oficiales o distintos de los cargos publicados?</t>
  </si>
  <si>
    <t>i. Si la respuesta es sí, describa los cargos.</t>
  </si>
  <si>
    <t>SI NO SE HAN COBRADO COMISIONES PARA SERVICIOS O PRODUCTOS, PASE A LA PREGUNTA D12.</t>
  </si>
  <si>
    <t xml:space="preserve">Si se cobra una tarifa por servicios o productos de planificación familiar en el sector público, ¿cubre la planificación familiar el seguro de salud público/gubernamental/nacional? </t>
  </si>
  <si>
    <t>documento de la política gubernamental</t>
  </si>
  <si>
    <t>Si la respuesta es sí, ¿a qué proporción de la población cubre este seguro de salud?</t>
  </si>
  <si>
    <t>¿Están los siguientes anticonceptivos incluidos en la Lista Nacional de Medicamentos Esenciales (National Essential Medicines List, NEML) u otra lista de prioridad equivalente? (por ejemplo, la Lista Nacional de Dispositivos Médicos)</t>
  </si>
  <si>
    <t>última NEML aprobada del MS o de la División de Adquisiciones y Planificación</t>
  </si>
  <si>
    <t>Ultima adenda al Listado Institucional de Medicamentos: 2023</t>
  </si>
  <si>
    <r>
      <t>Inyectables</t>
    </r>
    <r>
      <rPr>
        <sz val="11"/>
        <rFont val="Arial"/>
        <family val="2"/>
      </rPr>
      <t xml:space="preserve"> 
</t>
    </r>
    <r>
      <rPr>
        <sz val="10"/>
        <rFont val="Arial"/>
        <family val="2"/>
      </rPr>
      <t xml:space="preserve">(por ejemplo, Acetato de medroxiprogesterona 104 mg/0,65 ml vía subcutánea [Depo Sub-Q Provera, Sayana Press], Acetato de medroxiprogesterona 150 mg vía intramuscular [DepoProvera], Enantato de noretisterona [Noristerat]) </t>
    </r>
  </si>
  <si>
    <r>
      <t xml:space="preserve">Implantes anticonceptivos </t>
    </r>
    <r>
      <rPr>
        <sz val="10"/>
        <rFont val="Arial"/>
        <family val="2"/>
      </rPr>
      <t>(por ejemplo, Levonorgestrel 75 mg [Jadelle, Sino-Implant (II)/Levoplant], Etonogestrel 68 mg [Implanon, Nexplanon])</t>
    </r>
  </si>
  <si>
    <r>
      <t xml:space="preserve">Dispositivos intrauterinos (DIU) de cobre </t>
    </r>
    <r>
      <rPr>
        <sz val="10"/>
        <rFont val="Arial"/>
        <family val="2"/>
      </rPr>
      <t>(por ejemplo, Optima Copper T)</t>
    </r>
  </si>
  <si>
    <r>
      <t xml:space="preserve">Dispositivos intrauterinos (DIU) liberadores de hormonas </t>
    </r>
    <r>
      <rPr>
        <sz val="10"/>
        <rFont val="Arial"/>
        <family val="2"/>
      </rPr>
      <t>(por ejemplo, liberadores de levonorgestrel [Mirena])</t>
    </r>
  </si>
  <si>
    <r>
      <t xml:space="preserve">Pastillas anticonceptivas de emergencia </t>
    </r>
    <r>
      <rPr>
        <sz val="10"/>
        <rFont val="Arial"/>
        <family val="2"/>
      </rPr>
      <t>(por ejemplo, levonorgestrel 0,75 mg, levonorgestrel 1,5 mg)</t>
    </r>
  </si>
  <si>
    <r>
      <t xml:space="preserve">Anillos vaginales anticonceptivos </t>
    </r>
    <r>
      <rPr>
        <sz val="10"/>
        <rFont val="Arial"/>
        <family val="2"/>
      </rPr>
      <t>(por ejemplo, Etonogestrel/Etinilestradiol 120/15 mcg [NuvaRing], liberador de progesterona [Progering])</t>
    </r>
  </si>
  <si>
    <r>
      <t xml:space="preserve">¿Algún otro anticonceptivo? </t>
    </r>
    <r>
      <rPr>
        <sz val="11"/>
        <rFont val="Arial"/>
        <family val="2"/>
      </rPr>
      <t>(p. ej., diafragma SILCS)</t>
    </r>
  </si>
  <si>
    <t>i. Si la respuesta es sí, mencione los nombres de otros anticonceptivos en las listas.</t>
  </si>
  <si>
    <t xml:space="preserve">¿En qué año (s) se emitió la Lista Nacional de Medicamentos Esenciales?                </t>
  </si>
  <si>
    <t>Nombre de la(s) lista(s)</t>
  </si>
  <si>
    <t>Listado Institucional de Medicamentos Esenciales (LIME)</t>
  </si>
  <si>
    <t>¿Se promueve activamente la planificación familiar a través de los siguientes canales? (Use los menús desplegables para indicar todos los que correspondan).</t>
  </si>
  <si>
    <t>entrevista clave del informante con el gerente de programa de planificación familiar/salud reproductiva (FP/RH) del MS</t>
  </si>
  <si>
    <t>Medios de comunicación</t>
  </si>
  <si>
    <t>Promoción/educación móvil</t>
  </si>
  <si>
    <t>Sí: Numerosas actividades de promoción/educación móvil</t>
  </si>
  <si>
    <t>Promoción/educación por teléfono móvil</t>
  </si>
  <si>
    <t xml:space="preserve">Otro </t>
  </si>
  <si>
    <t>Si hay otro, especifique:</t>
  </si>
  <si>
    <t>¿Aproximadamente a qué porcentaje de los proveedores de planificación familiar del sector público se los ha capacitado en la inserción y eliminación de implantes y DIU? (Seleccione el rango de porcentaje que sea la aproximación más cercana).</t>
  </si>
  <si>
    <t>41-50 %</t>
  </si>
  <si>
    <t>Se han realizado capacitaciones,teoricas, prâcticas, presenciales y virtuales, con enfoque en habilidades para la inserción de DIU e implantes</t>
  </si>
  <si>
    <r>
      <t xml:space="preserve">¿Se ha comprometido el país con la nueva asociación </t>
    </r>
    <r>
      <rPr>
        <b/>
        <sz val="12"/>
        <rFont val="Arial"/>
        <family val="2"/>
      </rPr>
      <t>FP2030</t>
    </r>
    <r>
      <rPr>
        <sz val="12"/>
        <rFont val="Arial"/>
        <family val="2"/>
      </rPr>
      <t>, "Una visión colectiva para la planificación familiar después de 2020"?</t>
    </r>
  </si>
  <si>
    <r>
      <t xml:space="preserve">De no ser así, ¿el país anticipa asumir un compromiso con </t>
    </r>
    <r>
      <rPr>
        <b/>
        <sz val="12"/>
        <rFont val="Arial"/>
        <family val="2"/>
      </rPr>
      <t>FP2030</t>
    </r>
    <r>
      <rPr>
        <sz val="12"/>
        <rFont val="Arial"/>
        <family val="2"/>
      </rPr>
      <t>?</t>
    </r>
  </si>
  <si>
    <r>
      <t xml:space="preserve">Si el país tiene un compromiso con </t>
    </r>
    <r>
      <rPr>
        <b/>
        <sz val="12"/>
        <rFont val="Arial"/>
        <family val="2"/>
      </rPr>
      <t>FP2030</t>
    </r>
    <r>
      <rPr>
        <sz val="12"/>
        <rFont val="Arial"/>
        <family val="2"/>
      </rPr>
      <t xml:space="preserve">, o planea asumirlo, ¿cuál de los siguientes componentes se incluirán? </t>
    </r>
    <r>
      <rPr>
        <i/>
        <sz val="12"/>
        <rFont val="Arial"/>
        <family val="2"/>
      </rPr>
      <t>(Indique “sí”, “no”, “no sé” o “no aplica ” en cada componente).</t>
    </r>
  </si>
  <si>
    <t>Mejorar el financiamiento nacional para anticonceptivos</t>
  </si>
  <si>
    <r>
      <t>Gestión con autoridades, activar a los actores clave para an</t>
    </r>
    <r>
      <rPr>
        <sz val="12"/>
        <rFont val="Calibri"/>
        <family val="2"/>
      </rPr>
      <t>á</t>
    </r>
    <r>
      <rPr>
        <sz val="12"/>
        <rFont val="Arial"/>
        <family val="2"/>
      </rPr>
      <t>lisis de compras de acuerdo a la demanda</t>
    </r>
  </si>
  <si>
    <t>Aumentar la disponibilidad de anticonceptivos para los clientes</t>
  </si>
  <si>
    <r>
      <t>Se esta proyectando compra de m</t>
    </r>
    <r>
      <rPr>
        <sz val="12"/>
        <rFont val="Calibri"/>
        <family val="2"/>
      </rPr>
      <t>á</t>
    </r>
    <r>
      <rPr>
        <sz val="12"/>
        <rFont val="Arial"/>
        <family val="2"/>
      </rPr>
      <t>s implantes debido a la alta demanda</t>
    </r>
  </si>
  <si>
    <t>Mejorar el acceso o la disponibilidad a anticonceptivos (más allá de los compromisos descritos arriba para financiamiento nacional o disponibilidad)</t>
  </si>
  <si>
    <r>
      <t>Se esta programando capacitar en todas las unidades b</t>
    </r>
    <r>
      <rPr>
        <sz val="12"/>
        <rFont val="Calibri"/>
        <family val="2"/>
      </rPr>
      <t>á</t>
    </r>
    <r>
      <rPr>
        <sz val="12"/>
        <rFont val="Arial"/>
        <family val="2"/>
      </rPr>
      <t xml:space="preserve">sicas, intermedias, y especializadas en las habilidades de inserción de DIU e implantes como métodos de larga duración </t>
    </r>
  </si>
  <si>
    <t>¿Es el país socio de un programa de financiamiento global (Global Financing Facility, GFF)?</t>
  </si>
  <si>
    <t>entrevistas clave del informante con el MS</t>
  </si>
  <si>
    <t>Si la respuesta es sí, ¿incluye el financiamiento disposiciones para la planificación familiar?</t>
  </si>
  <si>
    <t>¿Incluye disposiciones para la adquisición de productos anticonceptivos?</t>
  </si>
  <si>
    <t>¿Incluye el financiamiento disposiciones para la administración de cadena de suministros?</t>
  </si>
  <si>
    <t>¿Respalda la asistencia técnica una transición a financiamiento nacional de anticonceptivos?</t>
  </si>
  <si>
    <t>E. Cadena de suministros</t>
  </si>
  <si>
    <t>¿Existe un sistema nacional de información de gestión logística (Logistics Management Information System, LMIS) que recopile información sobre productos anticonceptivos?</t>
  </si>
  <si>
    <r>
      <t>Existe el Módulo de Programas Verticales. Adem</t>
    </r>
    <r>
      <rPr>
        <sz val="12"/>
        <rFont val="Calibri"/>
        <family val="2"/>
      </rPr>
      <t>á</t>
    </r>
    <r>
      <rPr>
        <sz val="12"/>
        <rFont val="Arial"/>
        <family val="2"/>
      </rPr>
      <t>s de otros sistemas inform</t>
    </r>
    <r>
      <rPr>
        <sz val="12"/>
        <rFont val="Calibri"/>
        <family val="2"/>
      </rPr>
      <t>á</t>
    </r>
    <r>
      <rPr>
        <sz val="12"/>
        <rFont val="Arial"/>
        <family val="2"/>
      </rPr>
      <t>ticos  (Sistema Nacional de Abastecimiento - SINAB)</t>
    </r>
  </si>
  <si>
    <t>Informes del LMIS</t>
  </si>
  <si>
    <t xml:space="preserve">   SI LA RESPUESTA ES “NO”, PASE A LA PREGUNTA E2.</t>
  </si>
  <si>
    <r>
      <t xml:space="preserve">Si hay un sistema de información de gestión de logística (LMIS) nacional, ¿dicho sistema captura los datos de existencias hasta el nivel del punto de prestación de servicios (SDP)?
</t>
    </r>
    <r>
      <rPr>
        <i/>
        <sz val="12"/>
        <rFont val="Arial"/>
        <family val="2"/>
      </rPr>
      <t>(Como mínimo, los elementos de datos informados para las instalaciones de salud deben incluir: existencias a mano/saldo final, tasa de consumo, pérdidas y ajustes).</t>
    </r>
  </si>
  <si>
    <t>Si la respuesta es sí, ¿qué tipos de instalaciones de salud se informan en el sistema? (Use los menús desplegables para seleccionar todos los que correspondan).</t>
  </si>
  <si>
    <t>Sí: Se incluyen todas las instalaciones del sector público</t>
  </si>
  <si>
    <t>Instalaciones de salud del sector privado</t>
  </si>
  <si>
    <t>Ninguno</t>
  </si>
  <si>
    <t>Instalaciones de salud ONG</t>
  </si>
  <si>
    <t>Sitios de mercadeo social</t>
  </si>
  <si>
    <r>
      <t xml:space="preserve">Si hay un LMIS nacional que captura los datos de existencias en el nivel del SDP, seleccione la opción que mejor describa cómo se informan los datos a nivel del SDP.
</t>
    </r>
    <r>
      <rPr>
        <i/>
        <sz val="12"/>
        <rFont val="Arial"/>
        <family val="2"/>
      </rPr>
      <t>(Como mínimo, los elementos de datos informados para las instalaciones de salud deben incluir: existencias a mano/saldo final, tasa de consumo, pérdidas y ajustes. De lo contrario, seleccione “no corresponde” en esta pregunta).</t>
    </r>
  </si>
  <si>
    <t>Todos los sitios se informan electrónicamente</t>
  </si>
  <si>
    <t>Datos de existencias, consumo,consumo promedio mensual, desabastecimiento, etc</t>
  </si>
  <si>
    <r>
      <t xml:space="preserve">Proporcione los </t>
    </r>
    <r>
      <rPr>
        <b/>
        <sz val="12"/>
        <rFont val="Arial"/>
        <family val="2"/>
      </rPr>
      <t>índices de desabastecimiento</t>
    </r>
    <r>
      <rPr>
        <sz val="12"/>
        <rFont val="Arial"/>
        <family val="2"/>
      </rPr>
      <t xml:space="preserve"> en el sector público de productos anticonceptivos para el último período de 12 meses disponible en los niveles de punto de entrega central y del servicio para las siguientes categorías de productos. 
Para los productos que no se ofrezcan en el sector público en el país, escriba “N/D” (no disponible). Si se ofrece el producto pero la información no se encuentra disponible, ingrese también “N/D” y, en la sección de comentarios, explique por qué no está disponible la información. </t>
    </r>
    <r>
      <rPr>
        <sz val="11"/>
        <rFont val="Arial"/>
        <family val="2"/>
      </rPr>
      <t xml:space="preserve">
</t>
    </r>
    <r>
      <rPr>
        <sz val="12"/>
        <rFont val="Arial"/>
        <family val="2"/>
      </rPr>
      <t xml:space="preserve">
</t>
    </r>
  </si>
  <si>
    <t xml:space="preserve">
</t>
  </si>
  <si>
    <r>
      <t xml:space="preserve">b.  Punto de entrega del servicio (Service Delivery Point, SDP) (es decir, instalaciones de salud del sector público)
</t>
    </r>
    <r>
      <rPr>
        <i/>
        <sz val="10"/>
        <rFont val="Arial"/>
        <family val="2"/>
      </rPr>
      <t>(En el nivel adicional, este es el porcentaje de todas las observaciones de productos en todos los SDP desabastecidos durante el año)</t>
    </r>
    <r>
      <rPr>
        <sz val="12"/>
        <rFont val="Arial"/>
        <family val="2"/>
      </rPr>
      <t xml:space="preserve">
</t>
    </r>
    <r>
      <rPr>
        <sz val="11"/>
        <rFont val="Arial"/>
        <family val="2"/>
      </rPr>
      <t xml:space="preserve">
</t>
    </r>
  </si>
  <si>
    <t>Fuente del índice de desabastecimiento de nivel central</t>
  </si>
  <si>
    <t>Cantidad de observaciones del estado de existencias en las que hubo desabastecimiento de productos durante el año fiscal (numerador)</t>
  </si>
  <si>
    <t>Total de observaciones del estado de existencias durante el año (denominador)</t>
  </si>
  <si>
    <r>
      <t xml:space="preserve">Índice anual de desabastecimiento en el nivel central 
</t>
    </r>
    <r>
      <rPr>
        <b/>
        <sz val="10"/>
        <rFont val="Arial"/>
        <family val="2"/>
      </rPr>
      <t>Se calcula automáticamente dividiendo la columna H por la columna I</t>
    </r>
  </si>
  <si>
    <t>Suma de la cantidad de los SDP provistos del producto a partir del saldo final de todos los informes de logística mensuales/trimestrales para el año fiscal (numerador)</t>
  </si>
  <si>
    <t>Suma de la cantidad total de SDP que comunican todos los informes de logística mensuales/trimestrales para el año fiscal (denominador)</t>
  </si>
  <si>
    <r>
      <t>Índice anual de desabastecimiento en los SDP</t>
    </r>
    <r>
      <rPr>
        <sz val="11"/>
        <rFont val="Arial"/>
        <family val="2"/>
      </rPr>
      <t xml:space="preserve">
</t>
    </r>
    <r>
      <rPr>
        <b/>
        <sz val="10"/>
        <rFont val="Arial"/>
        <family val="2"/>
      </rPr>
      <t>Se calcula automáticamente dividiendo la columna K por la columna L</t>
    </r>
  </si>
  <si>
    <t>Modulo de Programas Verticales de PF</t>
  </si>
  <si>
    <t>Pastillas anticonceptivas orales combinadas</t>
  </si>
  <si>
    <t>Fuente del índice de desabastecimiento del nivel SDP</t>
  </si>
  <si>
    <r>
      <t xml:space="preserve">Levonorgestrel/Etinilestradiol 150/30 mcg + Hierro 75 mg </t>
    </r>
    <r>
      <rPr>
        <sz val="10"/>
        <rFont val="Arial"/>
        <family val="2"/>
      </rPr>
      <t>[Microgynon</t>
    </r>
    <r>
      <rPr>
        <sz val="12"/>
        <rFont val="Arial"/>
        <family val="2"/>
      </rPr>
      <t>]</t>
    </r>
  </si>
  <si>
    <r>
      <t>Levonorgestrel/Etinilestradiol 150/30 mcg</t>
    </r>
    <r>
      <rPr>
        <sz val="11"/>
        <rFont val="Arial"/>
        <family val="2"/>
      </rPr>
      <t xml:space="preserve"> </t>
    </r>
    <r>
      <rPr>
        <sz val="10"/>
        <rFont val="Arial"/>
        <family val="2"/>
      </rPr>
      <t>[Seasonale, Levora, Jolessa]</t>
    </r>
  </si>
  <si>
    <r>
      <t xml:space="preserve">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</si>
  <si>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r>
      <t>Pastillas anticonceptivas orales que solo contienen progestina (</t>
    </r>
    <r>
      <rPr>
        <sz val="10"/>
        <rFont val="Arial"/>
        <family val="2"/>
      </rPr>
      <t>Levonorgestrel 30 mcg [Norgeston, Microlut])</t>
    </r>
  </si>
  <si>
    <t>Anticonceptivos inyectables</t>
  </si>
  <si>
    <t>Las pastills orales de emergencia, esta en el listado de medicamentos, pero solo dos regiones de salud lo compra. Realizan compras locales</t>
  </si>
  <si>
    <r>
      <t xml:space="preserve">Acetato de medroxiprogesterona 104 mg/0,65 ml vía subcutánea </t>
    </r>
    <r>
      <rPr>
        <sz val="10"/>
        <rFont val="Arial"/>
        <family val="2"/>
      </rPr>
      <t>[Depo Sub-Q Provera, Sayana Press]</t>
    </r>
  </si>
  <si>
    <t xml:space="preserve">Existen al momento 60,000 ampollas con rechazo por control de calidad </t>
  </si>
  <si>
    <r>
      <t xml:space="preserve">Acetato de medroxiprogesterona 150 mg vía intramuscular </t>
    </r>
    <r>
      <rPr>
        <sz val="10"/>
        <rFont val="Arial"/>
        <family val="2"/>
      </rPr>
      <t>[DepoProvera]</t>
    </r>
  </si>
  <si>
    <r>
      <t xml:space="preserve">Enantato de noretisterona </t>
    </r>
    <r>
      <rPr>
        <sz val="10"/>
        <rFont val="Arial"/>
        <family val="2"/>
      </rPr>
      <t>[Noristerat]</t>
    </r>
  </si>
  <si>
    <t xml:space="preserve">Implantes anticonceptivos </t>
  </si>
  <si>
    <r>
      <t>Levonorgestrel 75 mg/varilla, implante de 2 varillas</t>
    </r>
    <r>
      <rPr>
        <sz val="10"/>
        <rFont val="Arial"/>
        <family val="2"/>
      </rPr>
      <t xml:space="preserve"> [Jadelle, Sino-Implant (II)/Levoplant]</t>
    </r>
  </si>
  <si>
    <r>
      <t xml:space="preserve">Etonogestrel 68 mg/varilla, implante de 1 varilla </t>
    </r>
    <r>
      <rPr>
        <sz val="10"/>
        <rFont val="Arial"/>
        <family val="2"/>
      </rPr>
      <t>[Implanon, Nexplanon])</t>
    </r>
  </si>
  <si>
    <r>
      <t>Dispositivos intrauterinos (DIU) de cobre (</t>
    </r>
    <r>
      <rPr>
        <sz val="10"/>
        <rFont val="Arial"/>
        <family val="2"/>
      </rPr>
      <t>por ejemplo, Optima Copper T)</t>
    </r>
  </si>
  <si>
    <r>
      <t>Dispositivos intrauterinos (DIU) liberadores de hormonas</t>
    </r>
    <r>
      <rPr>
        <sz val="10"/>
        <rFont val="Arial"/>
        <family val="2"/>
      </rPr>
      <t xml:space="preserve"> (por ejemplo, liberador de levonorgestrel [Mirena])</t>
    </r>
  </si>
  <si>
    <t>No se compra, aunque esta en listado</t>
  </si>
  <si>
    <t xml:space="preserve">Pastillas anticonceptivas orales de emergencia </t>
  </si>
  <si>
    <t>Levonorgestrel 0.75 mg, 2 comprimidos</t>
  </si>
  <si>
    <t>Esta en listado y solo la compran 2 regiones de salud. Compras locales</t>
  </si>
  <si>
    <t>Levonorgestrel 1.5 mg, 1 comprimido</t>
  </si>
  <si>
    <r>
      <t xml:space="preserve">Índice total de desabastecimiento para todos los productos 
</t>
    </r>
    <r>
      <rPr>
        <b/>
        <sz val="12"/>
        <rFont val="Arial"/>
        <family val="2"/>
      </rPr>
      <t xml:space="preserve">Esto se calculará automáticamente. </t>
    </r>
    <r>
      <rPr>
        <sz val="12"/>
        <rFont val="Arial"/>
        <family val="2"/>
      </rPr>
      <t xml:space="preserve"> (Sumará H e I y dividirá H por I, y sumará K y L y lo dividirá por L)</t>
    </r>
  </si>
  <si>
    <r>
      <t>¿Cuáles han sido los causantes del desabastecimiento de anticonceptivos en el país durante el año anterior?</t>
    </r>
    <r>
      <rPr>
        <i/>
        <sz val="12"/>
        <rFont val="Arial"/>
        <family val="2"/>
      </rPr>
      <t xml:space="preserve"> (Si la insuficiencia en la calidad de los datos contribuyó a las tasas de desabastecimiento informadas, indíquelo también aquí).</t>
    </r>
  </si>
  <si>
    <t>a)-Fondos fueron asignado, pero al momento de gestinar la compra hubo difultades de transferencia del Ministerio de Hacienda al UNFPA como agente de compra. b)- Cambios de estructuras institucionales involucradas en las compras.</t>
  </si>
  <si>
    <t>E4.</t>
  </si>
  <si>
    <t>Para los productos ofrecidos en el país donde no se proporcionaron datos de desabastecimiento para E2a o E2b, escriba una explicación:</t>
  </si>
  <si>
    <t>Productos que no esta en la oferta basica</t>
  </si>
  <si>
    <t xml:space="preserve">F. Calidad </t>
  </si>
  <si>
    <t>¿Existe algún requisito que indique que la Autoridad Nacional Reguladora de Medicamentos (National Medicines Regulatory Authority, NMRA) dentro del país registre todos los anticonceptivos fabricados o importados localmente?</t>
  </si>
  <si>
    <t>Informacion proporcionada por la Dirección Nacional de Medicamentos (DNM)</t>
  </si>
  <si>
    <t>entrevistas clave del informante con funcionarios de la NMRA</t>
  </si>
  <si>
    <t>¿Se cumplen estrictamente todos los requisitos de registro de medicamentos (incluidos los anticonceptivos)?</t>
  </si>
  <si>
    <t>Si la respuesta es sí, ¿hay excepciones?</t>
  </si>
  <si>
    <t>Explique las excepciones.</t>
  </si>
  <si>
    <t>¿Cuál es el plazo promedio para el registro de los productos anticonceptivos?</t>
  </si>
  <si>
    <t xml:space="preserve">¿Participa la NMRA en Procedimientos colaborativos precalificados por la OMS (PC/OMS)? </t>
  </si>
  <si>
    <t>¿Existe algún requisito que indique que el laboratorio nacional de control de calidad (National Quality Control Laboratory, NQCL) dentro del país evalúe los anticonceptivos, importados o fabricados localmente?</t>
  </si>
  <si>
    <t>Información proprcionada por DNM</t>
  </si>
  <si>
    <t>¿Está actualmente certificada/acreditada o precalificada por la OMS la ISO 17025 (Organización Internacional de Normalización)?</t>
  </si>
  <si>
    <r>
      <t xml:space="preserve">El año pasado, ¿hasta qué punto el control de calidad posterior al envío del NQCL evaluó los anticonceptivos, </t>
    </r>
    <r>
      <rPr>
        <i/>
        <sz val="12"/>
        <rFont val="Arial"/>
        <family val="2"/>
      </rPr>
      <t>excepto los condones</t>
    </r>
    <r>
      <rPr>
        <sz val="12"/>
        <rFont val="Arial"/>
        <family val="2"/>
      </rPr>
      <t xml:space="preserve">? </t>
    </r>
  </si>
  <si>
    <t>La mayoría fueron examinados</t>
  </si>
  <si>
    <t xml:space="preserve">El año pasado, ¿hasta qué punto el control de calidad del NQCL posterior al envío evaluó la calidad de los condones? </t>
  </si>
  <si>
    <t>Algunos fueron examinados</t>
  </si>
  <si>
    <t>Durante el año pasado, ¿la Autoridad nacional reguladora de medicamentos (NMRA) realizó un monitoreo de vigilancia de campo para identificar anticonceptivos de calidad inferior y falsos (SF) a fin de proteger al público de productos ineficaces o nocivos?</t>
  </si>
  <si>
    <t>Si la respuesta es sí, ¿hasta qué punto se tomaron medidas coercitivas regulatorias posterior a la vigilancia de campo de los anticonceptivos?</t>
  </si>
  <si>
    <t>Se tomaron algunas medidas de aplicación</t>
  </si>
  <si>
    <t xml:space="preserve">Según el MS, ¿cuántos mayoristas están registrados en el país (para la distribución de productos de PF)?   </t>
  </si>
  <si>
    <t>Más de 3</t>
  </si>
  <si>
    <t>Entrevista con personal clave DNM</t>
  </si>
  <si>
    <t>¿Se requiere a los mayoristas que le informen al gobierno sus ventas y servicios?</t>
  </si>
  <si>
    <t>Si la respuesta es sí, el año pasado, ¿aproximadamente qué proporción de mayoristas informaron al gobierno sus ventas y servicios?</t>
  </si>
  <si>
    <t>¿Usa el MS información del mercado de fuentes terceras (es decir, IQVIA, Nielson, Kantar o compañías de investigación de mercado local) para orientar la programación?</t>
  </si>
  <si>
    <t>Si la respuesta es sí, ¿cómo se usa la información? (p. ej., comprensión de los precios de los productos, planificación estratégica, asignación de recursos, distribución, etc.)</t>
  </si>
  <si>
    <t xml:space="preserve">Si la respuesta es no, ¿le gustaría al MS desarrollar este recurso? </t>
  </si>
  <si>
    <r>
      <t xml:space="preserve">La Conferencia Internacional sobre Armonización (ICH) de los Requisitos Técnicos para el Registro de los Productos Farmacéuticos de Uso Humano tiene como objetivo garantizar que se desarrollen, registren y mantengan medicamentos seguros, eficaces y de alta calidad de la manera más eficiente para los recursos mientras se cumple con altos estándares. Las autoridades nacionales reguladoras de medicamentos que sean miembros, observadores o socios de la ICH se consideran </t>
    </r>
    <r>
      <rPr>
        <b/>
        <u/>
        <sz val="12"/>
        <rFont val="Arial"/>
        <family val="2"/>
      </rPr>
      <t>Autoridades reguladoras rigurosas (SRA)</t>
    </r>
    <r>
      <rPr>
        <sz val="12"/>
        <rFont val="Arial"/>
        <family val="2"/>
      </rPr>
      <t>, incluidas las siguientes: estados miembros de la Unión Europea, el Reino Unido, los Estados Unidos, Canadá y Japón.</t>
    </r>
  </si>
  <si>
    <t>Para cada uno de los siguientes métodos anticonceptivos, proporcione la siguiente información:
i. ¿Existen productos precalificados por la OMS (PC/OMS) o aprobados por una Autoridad Reguladora Rigurosa (Stringent Regulatory Authority, SRA) registrados para su distribución en el país? (Use el menú desplegable para indicar PC/OMS, SRA, ambos, ninguno o no lo sabe).
ii. ¿Cuántos fabricantes están registrados en el país para la distribución de productos anticonceptivos precalificados por la OMS o aprobados por una SRA? (Use el menú desplegable para indicar 0, 1, entre 2 y 3, más de 3 o no lo sabe).
iii. Si hay productos anticonceptivos precalificados por la OMS o aprobados por una SRA, mencione uno o más ejemplos de la marca y fórmula.
iv. ¿Cuántos fabricantes locales dentro del país existen que produzcan productos clasificados dentro del método anticonceptivo?</t>
  </si>
  <si>
    <t>Documentos de la Autoridad nacional reguladora de medicamentos (NMRA)</t>
  </si>
  <si>
    <r>
      <t xml:space="preserve">Pastillas anticonceptivas orales combinadas 
</t>
    </r>
    <r>
      <rPr>
        <i/>
        <sz val="10"/>
        <rFont val="Arial"/>
        <family val="2"/>
      </rPr>
      <t>(por ejemplo, Levonorgestrel/Etinilestradiol 150/30 mcg + Hierro 75 mg, Levonorgestrel/Etinilestradiol 150/30 mcg [Microgynon, Seasonale, Levora, Jolessa], Drospirenona/Etinilestradiol 3 mg/20 mcg [Yaz], Acetato de noretisterona/Etinilestradiol [Loestrin, Junel])</t>
    </r>
  </si>
  <si>
    <t>¿Existen productos PC/OMS o aprobados por una SRA registrados para su distribución en el país?</t>
  </si>
  <si>
    <t>SRA</t>
  </si>
  <si>
    <t>¿Cuántos fabricantes están registrados en el país para la distribución de productos anticonceptivos precalificados por la OMS o aprobados por una SRA?</t>
  </si>
  <si>
    <t xml:space="preserve">Ejemplo(s) de marca y fórmula precalificada por la OMS o aprobada por una SRA </t>
  </si>
  <si>
    <t>Fórmula(s)</t>
  </si>
  <si>
    <t>Si hay más de una marca y formulación que mencionar, separe las marcas y sus correspondientes formulaciones mediante una coma en los espacios en blanco provistos a tal efecto</t>
  </si>
  <si>
    <t>MICROGYNON GRAGEAS, JADE COMPRIMIDOS RECUBIERTOS, ANGELIQ COMPRIMIDOS RECUBIERTOS, CercioraT 1.5 mg comprimidos, MEGESTROL ALFA SUSPENSION, YAZ COMPRIMIDOS RECUBIERTOS, MIA® DROSPIRENONA 3.00 mg ETINILESTRADIOL 0.03 mg TABLETAS RECUBIERTAS, MIA® 20 COMPRIMIDOS RECUBIERTOS, POSTPIL, FEMEXIN 28 COMPRIMIDOS, MIRANDA COMPRIMIDOS RECUBIERTOS ELEA, KOREOFIN TABLETA RECUBIERTA, VOLINA 20 CD COMPRIMIDOS RECUBIERTOS, MICROGYNON ED Fe TABLETAS RECUBIERTAS, VERMAGEST (0.75 mg) TABLETAS, DIVINA 21 0.03 mg/3.00 mg COMPRIMIDOS RECUBIERTOS, RIGEVIDON 0.03 mg/5 mg COMPRIMIDOS RECUBIERTOS, VERMAGEST 1.5 mg TABLETA, PRONTA 1, EVITTA COMPRIMIDOS, SLINDA 4 mg COMPRIMIDOS RECUBIERTOS CON PELICULA, NESTINOR 2 LEVONORGESTREL 0.75 mg TABLETAS, EVINET 1.5 mg TABLETA RECUBIERTA, BILIVE® 2 mg/1 mg TABLETAS RECUBIERTAS, SEGURA PLUS, SALOME (Nomegestrol Acetato 2.500 mg/Estradiol Hemidrato 1.50 mg) COMPRIMIDOS RECUBIERTOS, RELY-X 1.5 (LEVONOGESTREL BP 1.5 mg) TABLETAS CON CUBIERTA, DROSPERA DALT COMPRIMIDOS RECUBIERTOS, DIVINALT COMPRIMIDOS RECUBIERTOS, POSTDAY 1 TABLETAS, SIGNORINA ESTRADIOL (HEMIHIDRATO) 1.5mg/ACETATO DE NOMEGESTROL 2.5mg COMPRMIDOS RECUBIERTOS, FEMALVI® (NOMEGESTROL ACETATO - ESTRADIOL) 2.5 mg + 1.5 mg COMPRIMIDOS RECUBIERTOS, JADE MD COMPRIMIDOS RECUBIERTOS, JADE MD 24 COMPRIMIDOS RECUBIERTOS, POSTINOR-1 1.50 mg COMPRIMIDOS, MEGEX-I 4000 mg/100 mL SUSPENSION, CERCIORAT 0.75mg COMPRIMIDOS, PRIMAFEN® (LEVONORGESTREL 0.150 mg+ ETINILESTRAIOL 0.030 mg) TABLETAS RECUBIERTAS, YASMIN COMPRIMIDOS RECUBIERTOS, NORGYLEN TABLETAS RECUBIERTAS, CLIANE COMPRIMIDO RECUBIERTO, POSTELLE Drospirenona 2mg/Estradiol 1mg COMPRIMIDOS RECUBIERTOS.</t>
  </si>
  <si>
    <t>Etinilestradiol 0.03 mg. | LEVONORGESTREL 0.15 mg., Etinilestradiol 0.02 mg. | Drospirenona 3 mg., Estradiol 1 mg. | Drospirenona 2 mg., LEVONORGESTREL 1.5 mg., ACETATO DE MEGESTROL 40 mg/ml, Etinilestradiol 0.02 mg. | Drospirenona 3 mg., Etinilestradiol 0.03 mg. | Drospirenona 3 mg., Etinilestradiol 0.02 mg. | Drospirenona 3 mg., LEVONORGESTREL 1.5 mg., Etinilestradiol 0.02 mg. | LEVONORGESTREL 0.1 mg., ESTRADIOL HEMIHIDRATO 1.5 mg. | Acetato de Nomegestrol 2.5 mg., Etinilestradiol 0.03 mg. | LEVONORGESTREL 0.15 mg. | FUMARATO FERROSO 75 mg., Etinilestradiol 0.02 mg. | Drospirenona 3 mg., Etinilestradiol 0.03 mg. | LEVONORGESTREL 0.15 mg., LEVONORGESTREL 0.75 mg., Etinilestradiol 0.03 mg. | Drospirenona 3 mg., Etinilestradiol 0.03 mg. | LEVONORGESTREL 5 mg., LEVONORGESTREL 1.5 mg., LEVONORGESTREL 1.5 mg., LEVONORGESTREL 1.5 mg., Drospirenona 4 mg., LEVONORGESTREL 0.75 mg., LEVONORGESTREL 1.5 mg., Estradiol 1 mg. | Drospirenona 2 mg., FUMARATO DE HIERRO 75 mg. | Etinilestradiol 0.03 mg. | LEVONORGESTREL 0.15 mg., Estradiol hemihidrato 1.55 mg. | Acetato de Nomegestrol 2.5 mg., LEVONORGESTREL 1.5 mg., Etinilestradiol 0.02 mg. | Drospirenona 3 mg., Etinilestradiol 0.03 mg. | Drospirenona 3 mg., LEVONORGESTREL 1.5 mg., ESTRADIOL HEMIHIDRATO 1.5 mg. | Acetato de Nomegestrol 2.5 mg., Estradiol hemihidrato 1.55 mg. | Acetato de Nomegestrol 2.5 mg., Etinilestradiol 0.02 mg. | Drospirenona 3 mg., Etinilestradiol 0.02 mg. | Drospirenona 3 mg., LEVONORGESTREL 1.5 mg., ACETATO DE MEGESTROL 4000 mg., LEVONORGESTREL 0.75 mg., Etinilestradiol 0.3 mg. | LEVONORGESTREL 0.15 mg., Etinilestradiol 0.03 mg. | Drospirenona 3 mg., Etinilestradiol 0.03 mg. | LEVONORGESTREL 0.15 mg., Estradiol 2 mg. | NORETISTERONA ACETATO 1 mg., Estradiol hemihidrato 1.033 mg. | Drospirenona 2 mg.</t>
  </si>
  <si>
    <t>¿Cuántos fabricantes locales dentro del país existen que producen anticonceptivos orales combinados?</t>
  </si>
  <si>
    <r>
      <t xml:space="preserve">Pastillas anticonceptivas orales que solo contienen progestina 
</t>
    </r>
    <r>
      <rPr>
        <i/>
        <sz val="10"/>
        <rFont val="Arial"/>
        <family val="2"/>
      </rPr>
      <t>(por ejemplo, Levonorgestrel 30 mcg [Norgeston, Microlut], Noretisterona 35 mg [Micronor, Camila, Errin], Desogestrel 75 mcg [Cerazette, Aizea], diacetato de etinodiol [Femulen])</t>
    </r>
  </si>
  <si>
    <t>¿Cuántos fabricantes están registrados en el país para la distribución de productos anticonceptivos PC/OMS o aprobados por una SRA?</t>
  </si>
  <si>
    <t>TEJANIA 0.075mg COMPRIMIDOS RECUBIERTOS, PREVEGINAT® COMPRIMIDOS RECUBIERTOS, CARMIN 0.075 mg COMPRIMIDO RECUBIERTO, DESOGESTREL 0.075 mg EUROFARMA COMPRIMIDO RECUBIERTO, DESTREL 0.075 mg COMPRIMIDO RECUBIERTO, CERAZETTE 0.075 mg TABLETAS RECUBIERTAS, PINK COMPRIMIDOS RECUBIERTOS, NOVIAL TABLETAS RECUBIERTAS, CercioraT 1.5 mg comprimidos, POSTPIL, VERMAGEST (0.75 mg) TABLETAS, VERMAGEST 1.5 mg TABLETA, PRONTA 1, EVITTA COMPRIMIDOS, NESTINOR 2 LEVONORGESTREL 0.75 mg TABLETAS, EVINET 1.5 mg TABLETA RECUBIERTA, RELY-X 1.5 (LEVONOGESTREL BP 1.5 mg) TABLETAS CON CUBIERTA, POSTDAY 1 TABLETAS, POSTINOR-1 1.50 mg COMPRIMIDOS, CERCIORAT 0.75mg COMPRIMIDOS.</t>
  </si>
  <si>
    <t>¿Cuántos fabricantes locales dentro del país existen que producen pastillas anticonceptivas que solo contienen progestina?</t>
  </si>
  <si>
    <r>
      <t xml:space="preserve">Inyectables 
</t>
    </r>
    <r>
      <rPr>
        <i/>
        <sz val="10"/>
        <rFont val="Arial"/>
        <family val="2"/>
      </rPr>
      <t xml:space="preserve">(por ejemplo, Acetato de medroxiprogesterona 104 mg/0,65 ml vía subcutánea [Depo Sub-Q Provera, Sayana Press], Acetato de medroxiprogesterona 150 mg vía intramuscular [DepoProvera], Enantato de noretisterona [Noristerat]) </t>
    </r>
  </si>
  <si>
    <t>DEPO-PROVERA 150 mg/mL SUSPENSION ACUOSA ESTÉRIL, SAYANA 104 mg/0.65 mL SUSPENSION INYECTABLE, GYTROGEN DEPOT 150 mg/mL SUSPENSION INYECTABLE,
NOGESTAL - 1 (50 + 5) mg/mL SOLUCION INYECTABLE,
CYCLOFEMINA 25 mg - 5 mg/0.5 mL SUSPENSION INYECTABLE,
CYCLOFEM 25 mg - 5 mg/0.5 mL SUSPENSION INYECTABLE,
NORDIOLGEST SOLUCION INYECTABLE,
LEVOPLANT (LEVONORGESTREL 75mg) IMPLANTE SUBDERMICO,
NORETISTERONA ENANTATO VIJOSA 200mg/mL SOLUCION INYECTABLE,
UNIACT,
MEDFEM ACETATO DE MEDROXIPROGESTERONA 150mg SUSPENSION INYECTABLE,
MESYGEST (50/5) mg/mL SOLUCION INYECTABLE,
TRYMEST 150 SUSPENSION INYECTABLE,
NORIGYNON® SOLUCION INYECTABLE,
NORISTERAT® SOLUCIÓN INYECTABLE,
ISELAR 150 mg/ ml suspensión inyectable,
NORESTIN® SOLUCION INYECTABLE,
FEMGYL,
TRINOMES 150mg/ 1 mL SUSPENSION INYECTABLE.</t>
  </si>
  <si>
    <t>ACETATO DE MEDROXIPROGESTERONA 150 mg.,
ACETATO DE MEDROXIPROGESTERONA 104 mg.,
ACETATO DE MEDROXIPROGESTERONA 150 mg.,
Noretisterona enantato 50 mg. | Estradiol valerato 5 mg.,
CIPIONATO DE ESTRADIOL 5 mg. | ACETATO DE MEDROXIPROGESTERONA 25 mg.,
CIPIONATO DE ESTRADIOL 5 mg. | ACETATO DE MEDROXIPROGESTERONA 25 mg.,
Noretisterona enantato 50 mg. | Estradiol valerato 5 mg.,
LEVONORGESTREL 75 mg.,
ENANTATO DE NORETISTERONA 200 mg.,
ACETATO DE MEDROXIPROGESTERONA 150 mg.,
ACETATO DE MEDROXIPROGESTERONA 150 mg.,
Estradiol valerato 5 mg. | ENANTATO DE NORETISTERONA 50 mg.,
ACETATO DE MEDROXIPROGESTERONA 150 mg.,
Noretisterona enantato 50 mg. | Estradiol valerato 5 mg.,
Noretisterona enantato 200 mg.,
ACETATO DE MEDROXIPROGESTERONA 150 mg.,
Noretisterona enantato 50 mg. | Estradiol valerato 5 mg.,
Noretisterona enantato 50 mg/ml | Estradiol valerato 5 mg/ml,
ACETATO DE MEDROXIPROGESTERONA 150 mg.</t>
  </si>
  <si>
    <t>¿Cuántos fabricantes locales dentro del país existen que producen anticonceptivos inyectables?</t>
  </si>
  <si>
    <t>2 o más</t>
  </si>
  <si>
    <r>
      <t xml:space="preserve">Implantes anticonceptivos 
</t>
    </r>
    <r>
      <rPr>
        <i/>
        <sz val="10"/>
        <rFont val="Arial"/>
        <family val="2"/>
      </rPr>
      <t>(por ejemplo, Levonorgestrel 75 mg [Jadelle, Sino-Implant (II)/Levoplant], Etonogestrel 68 mg [Implanon, Nexplanon])</t>
    </r>
  </si>
  <si>
    <t>LEVOPLANT (LEVONORGESTREL 75mg) IMPLANTE SUBDERMICO, JADELLE 75 mg IMPLANTES SUBDERMICOS, IMPLANON NXT 68 mg IMPLANTE SUBDERMICO</t>
  </si>
  <si>
    <t>LEVONORGESTREL 75 mg, LEVONORGESTREL 75 mg, Etonogestrel 68 mg.</t>
  </si>
  <si>
    <t>¿Cuántos fabricantes locales dentro del país existen que producen implantes anticonceptivos?</t>
  </si>
  <si>
    <r>
      <t xml:space="preserve">Dispositivos intrauterinos (DIU) 
</t>
    </r>
    <r>
      <rPr>
        <i/>
        <sz val="10"/>
        <rFont val="Arial"/>
        <family val="2"/>
      </rPr>
      <t>(por ejemplo, de cobre [Optima Copper T], liberadores de levonorgestrel [Mirena])</t>
    </r>
  </si>
  <si>
    <t>MIRENA DISPOSITIVO INTRAUTERINO DIU</t>
  </si>
  <si>
    <t>LEVONORGESTREL (MICRONIZADO) 52 mg.</t>
  </si>
  <si>
    <t>¿Cuántos fabricantes locales dentro del país existen que producen condones masculinos?</t>
  </si>
  <si>
    <t>¿Cuántos fabricantes locales dentro del país existen que producen condones femeninos?</t>
  </si>
  <si>
    <r>
      <t xml:space="preserve">Pastillas anticonceptivas de emergencia 
</t>
    </r>
    <r>
      <rPr>
        <i/>
        <sz val="10"/>
        <rFont val="Arial"/>
        <family val="2"/>
      </rPr>
      <t>(por ejemplo, Levonorgestrel 0,75 mg, Levonorgestrel 1,5 mg [Postinor]</t>
    </r>
    <r>
      <rPr>
        <i/>
        <sz val="12"/>
        <rFont val="Arial"/>
        <family val="2"/>
      </rPr>
      <t>)</t>
    </r>
  </si>
  <si>
    <t>CercioraT 1.5 mg comprimidos,
POSTPIL,
VERMAGEST (0.75 mg) TABLETAS,
VERMAGEST 1.5 mg TABLETA,
PRONTA 1,
EVITTA COMPRIMIDOS,
NESTINOR 2 LEVONORGESTREL 0.75 mg TABLETAS,
RELY-X 1.5 (LEVONOGESTREL BP 1.5 mg) TABLETAS CON CUBIERTA,
POSTDAY 1 TABLETAS,
POSTINOR-1 1.50 mg COMPRIMIDOS,
CERCIORAT 0.75mg COMPRIMIDOS.</t>
  </si>
  <si>
    <t>LEVONORGESTREL 1.5 mg.,
LEVONORGESTREL 1.5 mg.,
LEVONORGESTREL 0.75 mg.,
LEVONORGESTREL 1.5 mg.,
LEVONORGESTREL 1.5 mg.,
LEVONORGESTREL 1.5 mg.,
LEVONORGESTREL 0.75 mg.,
LEVONORGESTREL 1.5 mg.,
LEVONORGESTREL 1.5 mg.,
LEVONORGESTREL 1.5 mg.,
LEVONORGESTREL 0.75 mg.</t>
  </si>
  <si>
    <t>¿Cuántos fabricantes locales dentro del país existen que producen pastillas anticonceptivas de emergencia?</t>
  </si>
  <si>
    <t>¿Existen sociedades conjuntas entre compañías farmacéuticas multinacionales y fabricantes locales de anticonceptivos?</t>
  </si>
  <si>
    <t>Si la respuesta es sí, describa:</t>
  </si>
  <si>
    <t>Entrevistas clave del informante con funcionarios de la NMRA</t>
  </si>
  <si>
    <r>
      <t xml:space="preserve">¿Se estableció o acordó alguna asociación pública/privada en los últimos dos años con el fin de expandir el suministro de servicios de salud del sector privado incluidos los productos y servicios de planificación familiar? 
</t>
    </r>
    <r>
      <rPr>
        <sz val="10"/>
        <rFont val="Arial"/>
        <family val="2"/>
      </rPr>
      <t>(Ejemplo: contratación externa de servicios de planificación familiar para proveedores privados por parte del gobierno; desarrollo de un programa de cupones en el que el gobierno distribuye cupones que pueden usarse para servicios de planificación familiar por proveedores privados; investigación conjunta pública-privada de tecnologías anticonceptivas o mecanismos de entrega de servicios)</t>
    </r>
  </si>
  <si>
    <t>Información proporcionada DNM</t>
  </si>
  <si>
    <t xml:space="preserve">Si la respuesta es sí, menciónelos/descríbalos. </t>
  </si>
  <si>
    <t>¿Desarrolló o comenzó a desarrollar el gobierno un plan de participación del sector privado (Private Sector Engagement, PSE) para la planificación familiar (PF)/salud reproductiva (RH), o con un componente de PF/RH?</t>
  </si>
  <si>
    <t>Si el gobierno ha desarrollado un plan de participación del sector privado con un componente de "Planificación familiar / Salud reproductiva" (PF/RH), ¿en qué medida ha implementado los aspectos del plan relacionados con PF/RH?</t>
  </si>
  <si>
    <t xml:space="preserve">G7. </t>
  </si>
  <si>
    <t>Realice un comentario general sobre las dificultades encontradas o los logros obtenidos con la seguridad anticonceptiva en su país.</t>
  </si>
  <si>
    <t>H. Impacto de la pandemia de la COVID-19</t>
  </si>
  <si>
    <t>¿Hay un plan de preparación ante emergencias establecido para pandemias (que incluya el impacto sobre la planificación familiar)?</t>
  </si>
  <si>
    <t>Lineamientos técnicos para la atención de los programas
preventivos por telesalud, en el marco de la pandemia
por COVID-19 (2020)</t>
  </si>
  <si>
    <r>
      <t xml:space="preserve">De ser así, ¿qué políticas hay establecidas para reducir los impactos de las pandemias sobre la planificación familiar (PF)? </t>
    </r>
    <r>
      <rPr>
        <i/>
        <sz val="12"/>
        <rFont val="Arial"/>
        <family val="2"/>
      </rPr>
      <t>(p. ej., suministro de varios meses, cambio a métodos a largo plazo, etc.)</t>
    </r>
  </si>
  <si>
    <t>Distribucion comunitaria
apertura de telecentros para asistencia a establecimientos de salud</t>
  </si>
  <si>
    <t>¿Existe un plan de preparación para otro tipo de emergencias (que puedan afectar a la planificación familiar)?</t>
  </si>
  <si>
    <r>
      <t>¿Hay suministros para FP/salud reproductiva (RH) distribuidos previamente en caso de emergencia? (</t>
    </r>
    <r>
      <rPr>
        <i/>
        <sz val="12"/>
        <rFont val="Arial"/>
        <family val="2"/>
      </rPr>
      <t>La distribución previa es un componente de la preparación para emergencias y consiste en que los suministros se mantengan más cerca o más accesibles respecto del lugar en que puede ocurrir una crisis con el objetivo de realizar una entrega más rápida cuando se produzca tal situación).</t>
    </r>
  </si>
  <si>
    <r>
      <t xml:space="preserve">¿En qué medida afectó la pandemia de la COVID-19 a la frecuencia de las reuniones del comité de seguridad anticonceptiva (CS) durante </t>
    </r>
    <r>
      <rPr>
        <u/>
        <sz val="12"/>
        <rFont val="Arial"/>
        <family val="2"/>
      </rPr>
      <t>el año fiscal más reciente?</t>
    </r>
    <r>
      <rPr>
        <i/>
        <sz val="12"/>
        <rFont val="Arial"/>
        <family val="2"/>
      </rPr>
      <t xml:space="preserve"> (Seleccione una opción en el menú desplegable)</t>
    </r>
  </si>
  <si>
    <t>Impidió la capacidad de reunirse</t>
  </si>
  <si>
    <r>
      <t>¿En qué medida afectó la pandemia COVID-19</t>
    </r>
    <r>
      <rPr>
        <b/>
        <sz val="12"/>
        <rFont val="Arial"/>
        <family val="2"/>
      </rPr>
      <t xml:space="preserve"> la línea presupuestaria</t>
    </r>
    <r>
      <rPr>
        <sz val="12"/>
        <rFont val="Arial"/>
        <family val="2"/>
      </rPr>
      <t xml:space="preserve"> aprobada para anticonceptivos para el año fiscal en curso?
</t>
    </r>
    <r>
      <rPr>
        <i/>
        <sz val="11"/>
        <rFont val="Arial"/>
        <family val="2"/>
      </rPr>
      <t>(Seleccione en el menú desplegable)</t>
    </r>
  </si>
  <si>
    <r>
      <t xml:space="preserve">¿En qué medida ha afectado la pandemia de COVID-19 </t>
    </r>
    <r>
      <rPr>
        <b/>
        <sz val="12"/>
        <rFont val="Arial"/>
        <family val="2"/>
      </rPr>
      <t>la cantidad de gasto público</t>
    </r>
    <r>
      <rPr>
        <sz val="12"/>
        <rFont val="Arial"/>
        <family val="2"/>
      </rPr>
      <t xml:space="preserve"> en anticonceptivos en el año completo más reciente?
</t>
    </r>
    <r>
      <rPr>
        <i/>
        <sz val="11"/>
        <rFont val="Arial"/>
        <family val="2"/>
      </rPr>
      <t>(Seleccione en el menú desplegable)</t>
    </r>
  </si>
  <si>
    <t>Bajo impacto</t>
  </si>
  <si>
    <r>
      <t>¿Cómo han cambiado las prácticas operativas implementadas a causa de la COVID-19 desde la última encuesta (es decir, 2020-2021)?</t>
    </r>
    <r>
      <rPr>
        <i/>
        <sz val="12"/>
        <rFont val="Arial"/>
        <family val="2"/>
      </rPr>
      <t xml:space="preserve"> (Nota: Las prácticas operativas enumeradas corresponden a las respuestas obtenidas en la última encuesta). Para cada fila, si aplica más de una respuesta, seleccione una de ellas en el menú desplegable y enumere el resto en la casilla de comentarios.</t>
    </r>
  </si>
  <si>
    <t>Se mantienen el Telecentro</t>
  </si>
  <si>
    <t>Telecentro (llamadas a través de Call Center)</t>
  </si>
  <si>
    <t>Mantenido</t>
  </si>
  <si>
    <r>
      <rPr>
        <b/>
        <sz val="20"/>
        <color theme="0"/>
        <rFont val="Calibri"/>
        <family val="2"/>
        <scheme val="minor"/>
      </rPr>
      <t>¡Gracias por completar la encuesta!</t>
    </r>
  </si>
  <si>
    <t xml:space="preserve">Ethiopia </t>
  </si>
  <si>
    <t xml:space="preserve">The scope of Family Planning Logistics Technical Working Group (FPL-TWG) is to provide technical assistance and coordination on planning and management of the country’s family planning supply chain management system, including overseeing management of consumables for short and long term contraceptives. </t>
  </si>
  <si>
    <t>terms of reference/legal documents establishing the committee and its membership</t>
  </si>
  <si>
    <t>National Family Planning Logistics Technical Working Group</t>
  </si>
  <si>
    <t>DKT-Ethiopia</t>
  </si>
  <si>
    <t>MSI Ethiopia Reproductive Choices, Family Guidance Association of Ethiopia, Engender Health, CHAI, I-Pas Ethiopia</t>
  </si>
  <si>
    <t>USAID, UNFPA</t>
  </si>
  <si>
    <t>Reproductive Health, Family Planning, Adolescent and Youth Health Desk, Pharmaceutical and Medical Equipment Lead Executive Office</t>
  </si>
  <si>
    <t>Quantification and Market Shaping, Warehouse and Inventory management, tender management, and Contract management Directorates</t>
  </si>
  <si>
    <t>The national Family Planning Logistics TWG was established to support the country with the following specific roles: 
Review the national contraceptive stock status monthly and take problem solving actions; support development of policies, procedures, and action plans; conduct annual family planning quantification exercise; review and update supply plan quarterly; support resource mobilization for contraceptive procurement, coordinate supply chain actions to minimize effort duplication; provide capacity building for improving supply chain performance, carry out assessment, supportive supervision for evidence based actions.</t>
  </si>
  <si>
    <t>government's annual health plan</t>
  </si>
  <si>
    <t>GHSC-PSM, GHSC-TA, or other implementing partner forecast/quantification report</t>
  </si>
  <si>
    <t xml:space="preserve">recorded forecasts of projected commodity requirements </t>
  </si>
  <si>
    <t>interviews with family planning program managers</t>
  </si>
  <si>
    <t>07/22 - 06/23</t>
  </si>
  <si>
    <t>Signed COMPACT agreement between UNFPA Supplies partnership and government of Ethiopia</t>
  </si>
  <si>
    <t>Compact is a five year agreement (2023-2027) between government and UNFPA supplies partnership for RH commodity procurement under a co-financing strategy, including further commodity procurement support as matching fund when government's contribution exceeds the co-financing requirements.</t>
  </si>
  <si>
    <t>MOH letter of procurement request</t>
  </si>
  <si>
    <t>These funds are direct budget support from below sources.
$7,023,370.48 from SDG PF
$2,696,200 from the World Bank for filling funding gap
$5,000,000 from the Susan Thompson Buffett Foundation (“STBF”) for filling funding gap
The decrease in allocated funds for the year 2023 can be attributed to the gradual decline in funding allocated from the Sustainable Development Goal (SDG) fund over time. The SDG fund has been a major and vital source of funding for the "other government funds".</t>
  </si>
  <si>
    <t>Proofs of delivery</t>
  </si>
  <si>
    <t>central medical store receipts</t>
  </si>
  <si>
    <t>Combined oral contraceptives, emergency contraceptives, implants, injectables, progestin-only pills</t>
  </si>
  <si>
    <t>Government treasury</t>
  </si>
  <si>
    <t xml:space="preserve">Combined oral contraceptives, Copper-T 380-A IUD emergency contraceptives, implants, injectables, </t>
  </si>
  <si>
    <t xml:space="preserve">SDG PF, and the Susan Thompson Buffett Foundation (STBF) 
</t>
  </si>
  <si>
    <t xml:space="preserve">Male condoms donated to PSI have been excluded - This donation is outside of the public sector and not included in the forecast. </t>
  </si>
  <si>
    <t>UNFPA Supplies &amp; co-financing agreement: combined oral contraceptives, emergency contraceptives, implants, injectables, male condoms, progestin-only pills.</t>
  </si>
  <si>
    <t>DKT with funding from the Bill and Melinda Gate Foundation (BMGF): injectables</t>
  </si>
  <si>
    <t xml:space="preserve">DKT and IPPF donations outside the public sector supply chain have been excluded. </t>
  </si>
  <si>
    <t>FP commodities are procured centrally by Ethiopia Pharmaceutical Supply Service.</t>
  </si>
  <si>
    <t>Allocated budget often notified between September 2023 and November 2023; hence, we do not have a complete picture on this year's budget allocation.</t>
  </si>
  <si>
    <t xml:space="preserve">N/A
</t>
  </si>
  <si>
    <t>national family planning or reproductive health strategy, guidance, or policy</t>
  </si>
  <si>
    <t xml:space="preserve">There is very low demand for female condoms and they are no longer included on the esssential medicines list; however they are still offered in the social marketing sector. </t>
  </si>
  <si>
    <t>This is a surgical procedure, facilities can offer the service for a client who demands it. However, the public sector does not procure and distribute a specific products/method for this procedure.</t>
  </si>
  <si>
    <t>Not applicable - This option is not available in the dropdown for this particular section</t>
  </si>
  <si>
    <t>No other contraceptive methods</t>
  </si>
  <si>
    <t>Aims to meet the increasing demand for family planning and reproductive health commodities of citizens through increasing financing and coordination for commodity security.</t>
  </si>
  <si>
    <t>NATIONAL REPRODUCTIVE HEALTH COMMODITY SECURITY STRATEGY</t>
  </si>
  <si>
    <t>2022-2026</t>
  </si>
  <si>
    <t>Yes - high level of implementation</t>
  </si>
  <si>
    <t>The public private partnership policy provides enabling environment for private sector engagement in the development of competent health force, production, and distribution of medical products and supplies, planning, implementation and monitoring and evaluation of the health system.</t>
  </si>
  <si>
    <t xml:space="preserve">MOH department of family planning policy documents </t>
  </si>
  <si>
    <t>legal and regulatory reviews</t>
  </si>
  <si>
    <t>The provision of IUCD services at the health post level is permitted for Health Extension Workers (HEWs) who have attained a level 4 qualification, which is considered equivalent to a nurse-level qualification. If HEWs have not achieved the level 4 qualification, they are not authorized to perform IUCD insertions. Due to this, we adjusted our response to the equivalent level of qualification necessary for providing IUCD services</t>
  </si>
  <si>
    <t>No other contraceptive</t>
  </si>
  <si>
    <t>public laws and official government documents</t>
  </si>
  <si>
    <t>Ethiopia has several FP policy and operational guidelines for increasing access to effective youth friendly comprehensive reproductive health services for married and non-married adolescents and youths, where service shall be provided in convenient location and time, including outreach and peer-to-peer services.</t>
  </si>
  <si>
    <t>Ethiopia has a health extension program with a particular attention to the rural area for expanding access to family planning services at the rural community level.</t>
  </si>
  <si>
    <t>The National policy guidelines in Ethiopia urges for the provision of family planning service through outreach or mobile outreach program for households where distance/access from nearest health center is a limiting factor.</t>
  </si>
  <si>
    <t>Ethiopia has several family planning operational and service provision guideline, like FP service integration implementation guidelines, national FP Communication Guidelines, national family planning service provision guidelines, etc.. These operational guides are instrumental tools in increasing access to effective and efficient family planning services at the national, regional and community levels.</t>
  </si>
  <si>
    <t>Ensure access to family planning service for people with disabilities (PWD) through creating an accessible and friendly health system to PWDs such as by providing wheelchair ramps, adjustable examination couches, and/or staff who are trained in sign language.</t>
  </si>
  <si>
    <t>Ensure equity and non-discrimination to comprehensive contraceptive services free from discrimination, coercion and violence. FP services should not vary by non-medically indicated characteristics, such as age, geography, language, ethnicity, disability, HIV status, income, and marital or other status.</t>
  </si>
  <si>
    <t>Increase support to availability and access of essential SRH commodities in emergency situations (internally displaced and refugee communities).</t>
  </si>
  <si>
    <t>Lack of adequate youth-friendly services for Adolescents and Youth Health (AYH)</t>
  </si>
  <si>
    <t>Unfavorable values and attitudes towards family planning; Cultural &amp; religious barriers, Gender inequalities (affect women’s ability to make decisions for using FP Services), preferences for larger families, tradition of women marrying at a very young age, and the high drop-out rates for girls from schools are among the factors that hinder family planning service among youths.</t>
  </si>
  <si>
    <t>Lack of adequate youth-friendly service for Adolescents and Youth Health (AYH)</t>
  </si>
  <si>
    <t>Unfavorable values and attitudes towards family planning; cultural &amp; religious barriers, preferences for larger families, gender inequalities commonly affect women’s ability to make decisions in the household.</t>
  </si>
  <si>
    <t>Unfavorable values and attitudes towards family planning; cultural &amp; religious barriers; gender inequalities commonly affect women’s ability to make decisions in the household.</t>
  </si>
  <si>
    <t>Unfavorable values and attitudes towards family planning, cultural &amp; religious barriers. There is a well-accepted belief in some parts of Ethiopia that religion prohibits the use of modern FP methods. This belief, for instance in the Somali and Afar regions, makes family planning demand and use to remain at its lowest level.</t>
  </si>
  <si>
    <t xml:space="preserve">Unfavorable value and attitude towards family planning; Cultural &amp; religious barriers. Gender inequalities commonly affect women’s ability to make decisions in the household </t>
  </si>
  <si>
    <t>Lack of access to friendly services for people with disability.</t>
  </si>
  <si>
    <t>Limited access to family planning services due to recurrent conflicts.</t>
  </si>
  <si>
    <t>National Medicines Regulatory Authority (NMRA) documents</t>
  </si>
  <si>
    <t>official financial policy documents for contraceptives</t>
  </si>
  <si>
    <t>advocacy documents</t>
  </si>
  <si>
    <t>health insurer records</t>
  </si>
  <si>
    <t>most current approved NEML from the MoH or Procurement and Planning Division</t>
  </si>
  <si>
    <t>There is no any other contraceptives listed on the EML</t>
  </si>
  <si>
    <t>ETHIOPIAN ESSENTIAL MEDICINES LIST</t>
  </si>
  <si>
    <t>The Women's Development Army (WDA) strategy was implemented since 2011 with the primary goal of providing support to the Health Extension Program (HEP) by disseminating actionable healthcare messages at the household and community levels. The WDA operates as a network of 1 to 30 women within a community. The network's smallest unit consisted of five neighboring households, forming a women's development team. Five or six teams each with five members of neighboring households, are then brought together to form a WDA network with a designated leader. The establishment of the Women's Development Army has played a significant role in enhancing engagement, awareness, demand, and utilization of family planning services. This is primarily achieved through community mobilization and raising awareness about the availability and benefits of family planning services. The WDA also plays a crucial role in disseminating essential family planning messages and other healthcare information within the community.</t>
  </si>
  <si>
    <t>Health Development Army</t>
  </si>
  <si>
    <t>The decrease in the percentage of trained providers during the 2023 survey round compared to the 2021 survey round can be attributed to several factors, including the turnover of trained personnel, limitations in ongoing training opportunities due to budget constraints, conflicts, and other related challenges. These circumstances have contributed to the decline in the availability of trained providers.</t>
  </si>
  <si>
    <t>Ad hoc reports</t>
  </si>
  <si>
    <r>
      <t xml:space="preserve">GOVERNMENT OF ETHIOPIA DEMONSTRATED THE FOLLOWING FOUR COUNTRY COMMITMENTS TO </t>
    </r>
    <r>
      <rPr>
        <b/>
        <sz val="12"/>
        <rFont val="Arial"/>
        <family val="2"/>
      </rPr>
      <t xml:space="preserve">FP2030 </t>
    </r>
    <r>
      <rPr>
        <sz val="12"/>
        <rFont val="Arial"/>
        <family val="2"/>
      </rPr>
      <t xml:space="preserve">PARTNERSHIP
Commitment 1:Increase Family planning financing
Commitment 2:Improve contraceptive commodity security
Commitment 3:Improve access to adolescent and youth responsive health system for contraceptive use
Commitment 4:Ensure availability of quality Family Planning information and services
</t>
    </r>
  </si>
  <si>
    <t>Government documents</t>
  </si>
  <si>
    <t>FP2020/2030 website</t>
  </si>
  <si>
    <r>
      <t xml:space="preserve">If not, does the country anticipate making an </t>
    </r>
    <r>
      <rPr>
        <b/>
        <sz val="12"/>
        <rFont val="Arial"/>
        <family val="2"/>
      </rPr>
      <t xml:space="preserve">FP2030 </t>
    </r>
    <r>
      <rPr>
        <sz val="12"/>
        <rFont val="Arial"/>
        <family val="2"/>
      </rPr>
      <t>commitment?</t>
    </r>
  </si>
  <si>
    <t>Ethiopia uses the Health Sector Transformation Plan (HSTP) as its investment case, which is much broader than most other countries’ investment cases; thus, family planning supply chain and commodity procurement are often expressed implicitly on the Ethiopia HSTP. On the other hand, the national reproductive health strategy and family planning costed implementation plan indicated issues of FP commodity procurement and supply chain explicitly.</t>
  </si>
  <si>
    <t>Ethiopia has a national Integrated Pharmaceutical Logistics System (IPLS), where family planning commodities are managed integrally with other public health program commodities.</t>
  </si>
  <si>
    <t>LMIS user guidance documents</t>
  </si>
  <si>
    <t>The national logistic system captures important stock status data that helps to inform inventory decisions, stock on hand, consumptions, loss and adjustments.</t>
  </si>
  <si>
    <t>Yes: Some NGO facilities included</t>
  </si>
  <si>
    <t>Yes: All social marketing sites included</t>
  </si>
  <si>
    <t>Some sites report electronically</t>
  </si>
  <si>
    <t>Most public health facilities are implementing the manual LMIS. The electronic system expansion is steady due to limited infrastructure setup.</t>
  </si>
  <si>
    <t>Warehouse Management System (WMS)</t>
  </si>
  <si>
    <t xml:space="preserve">Male condoms from the HIV/AIDS program were in stock at the central medical stores during this time. </t>
  </si>
  <si>
    <r>
      <t xml:space="preserve">Calendar-based awareness methods </t>
    </r>
    <r>
      <rPr>
        <sz val="10"/>
        <rFont val="Arial"/>
        <family val="2"/>
      </rPr>
      <t>(for example, Cycle Beads)</t>
    </r>
  </si>
  <si>
    <r>
      <rPr>
        <sz val="12"/>
        <color rgb="FF000000"/>
        <rFont val="Calibri"/>
      </rPr>
      <t xml:space="preserve">The main drivers for the stockouts across the supply chain: 
</t>
    </r>
    <r>
      <rPr>
        <b/>
        <sz val="12"/>
        <color rgb="FF000000"/>
        <rFont val="Calibri"/>
      </rPr>
      <t xml:space="preserve">National level
</t>
    </r>
    <r>
      <rPr>
        <sz val="12"/>
        <color rgb="FF000000"/>
        <rFont val="Calibri"/>
      </rPr>
      <t xml:space="preserve">− Supply interruption occurring from procurement of inadequate quantity due to funding gap, 
− Shipment delivery delays due to container constraint
− Stock quarantine due to quality test failure, particularly condoms.
</t>
    </r>
    <r>
      <rPr>
        <b/>
        <sz val="12"/>
        <color rgb="FF000000"/>
        <rFont val="Calibri"/>
      </rPr>
      <t xml:space="preserve">Sub-national level
</t>
    </r>
    <r>
      <rPr>
        <sz val="12"/>
        <color rgb="FF000000"/>
        <rFont val="Calibri"/>
      </rPr>
      <t>−</t>
    </r>
    <r>
      <rPr>
        <sz val="8.5"/>
        <color rgb="FF000000"/>
        <rFont val="Calibri"/>
      </rPr>
      <t xml:space="preserve"> S</t>
    </r>
    <r>
      <rPr>
        <sz val="12"/>
        <color rgb="FF000000"/>
        <rFont val="Calibri"/>
      </rPr>
      <t xml:space="preserve">upplying SDPs with reduced quantity when there existed stock shortages. 
</t>
    </r>
    <r>
      <rPr>
        <b/>
        <sz val="12"/>
        <color rgb="FF000000"/>
        <rFont val="Calibri"/>
      </rPr>
      <t xml:space="preserve">SDP level
</t>
    </r>
    <r>
      <rPr>
        <sz val="12"/>
        <color rgb="FF000000"/>
        <rFont val="Calibri"/>
      </rPr>
      <t>− Submitting orders with incomplete item list reporting
−</t>
    </r>
    <r>
      <rPr>
        <sz val="8.5"/>
        <color rgb="FF000000"/>
        <rFont val="Calibri"/>
      </rPr>
      <t xml:space="preserve"> </t>
    </r>
    <r>
      <rPr>
        <sz val="12"/>
        <color rgb="FF000000"/>
        <rFont val="Calibri"/>
      </rPr>
      <t>Ordering with lower than the required quantities  
The high rate of stockouts for male condoms at the central level is primarily caused by unexpected contract refusals of suppliers due to the demand for price adjustments. This refusal has resulted in the reverting of the procurement process back to the retendering stage, leading to significant delays in the delivery of the product. As a result, the availability of male condoms has been adversely impacted, leading to stockouts for extended months.</t>
    </r>
  </si>
  <si>
    <t>Pre-Import Permit (PIP)- Emergency situations, demanded product but not registered, investment promotion (when a particular product is required for a public health emergency and/or an MOH official requests permission for its entry.</t>
  </si>
  <si>
    <t>Based on quality test trend analysis form post shipment consignment, there has not been evidence of fortified or substandard product. As a result, Ethiopia Food and Drug regulatory Agency (EFDA) changed the test from post shipment into marketing surveillance. EFDA used a risk based tool for market surveillance where contraceptives are a component in this tool. So far, substandard product has not been identified. When risk of substandard or falsified products are identified, the agency will take extensive enforcement action.</t>
  </si>
  <si>
    <t>Key informant interviews with NQCL officials</t>
  </si>
  <si>
    <t>Yes - ISO certified</t>
  </si>
  <si>
    <t>NMRA documents</t>
  </si>
  <si>
    <t>Strategic planning and resource allocation</t>
  </si>
  <si>
    <t xml:space="preserve">www.efda.gov.et  </t>
  </si>
  <si>
    <t>Choice, Style, Microgynon</t>
  </si>
  <si>
    <t>Desogestrel/Ethinylestradiol Tablet + Placebo 0.150mg/0.030mg + 0mg; Ethinylestradiol/Levonorgestrel Tablet, Sugar coated 30mcg/150mcg; Ethinylestradiol/Levonorgestrel Tablet + Placebo (Ferrous Fumarate Tablet) 30mcg/150mcg + 75mg</t>
  </si>
  <si>
    <t>i-plan, Microlut</t>
  </si>
  <si>
    <t>Levonorgestrel Tablet, Film-coated 0.03mg; Norethisterone tablet, 350 mcg; Levonorgestrel Tablet, coated 30mcg; Lynestrenol tablet 500mcg</t>
  </si>
  <si>
    <t>Confidence, Sayana press</t>
  </si>
  <si>
    <t>Medroxyprogesterone acetate (Suspension for injection 150mg/ml; 104mg/0.65ml); Norethisterone enanthate Solution for injection 200mg/ml;</t>
  </si>
  <si>
    <t>Jadelle, Implanon</t>
  </si>
  <si>
    <t>Etonogestrel Implant 68mg; Levonorgestrel (Implant 75mg per rod (150mg in total); Rod 75mg)</t>
  </si>
  <si>
    <t>Sensation</t>
  </si>
  <si>
    <t>Condom Male Latex - 180mmx53mm</t>
  </si>
  <si>
    <t>Postpill, Mela-one</t>
  </si>
  <si>
    <t xml:space="preserve"> Levonorgestrel Tablet (750 mcg;1.5mg, 350 mcg)</t>
  </si>
  <si>
    <t>Key informant interviews with NMRA officials</t>
  </si>
  <si>
    <t>The Ethiopia public-private partnership models for health development are various depending on the priority areas where the partnerships are engaging. The main partnership models are Social/commercial franchising, joint venturing, contracting, concession, leasing, in-service, pre-service training and professional licensing, and legislative and regulatory support to private-private partnerships</t>
  </si>
  <si>
    <t>policy documents</t>
  </si>
  <si>
    <t>The Ethiopia public-private partnership framework for family planning mainly adopts social franchising, joint venturing, pre and in-service training approaches. Social franchising and pre and in-service training partnership framework applied for strengthening the availability and access to high impact public health services, including family planning products and services. The contracting framework is used for partnering with local distributers for distribution of pharmaceutical commodities to the private sector with special contractual arrangements.</t>
  </si>
  <si>
    <t>MOH policy document</t>
  </si>
  <si>
    <t>Ethiopia has suffered from a funding gap for contraceptive procurement. To address the gap, GHSC-PSM supported the government of Ethiopia to develop a national RHCS strategic plan, serving as an important milestone towards addressing funding and national commodity security challenges comprehensively. In line with the strategic plan, on July 18, 2023, USAID along with US-based donors and MOH signed a three-year co-financing agreement for financing FP commodities.</t>
  </si>
  <si>
    <t>There is also regulatory Preparedness and Mitigation Strategy for Emergency Health Threats to alleviate the impact of pandemics on FP and other public health services.</t>
  </si>
  <si>
    <t>Multi-month dispensing</t>
  </si>
  <si>
    <t>unknown</t>
  </si>
  <si>
    <t>Low Impact</t>
  </si>
  <si>
    <t xml:space="preserve">Supportive supervision and mentorship to health care facilities to boost FP service uptake </t>
  </si>
  <si>
    <t>Advocacy on essential services made available by higher MOH officials</t>
  </si>
  <si>
    <t>Delivery of house-to-house FP counseling and services by HEWs</t>
  </si>
  <si>
    <t>Reduced (scaled-back)</t>
  </si>
  <si>
    <t>Mobilize resources for PPE to reach most facilities with necessary IPC supplies</t>
  </si>
  <si>
    <t xml:space="preserve">Ghana </t>
  </si>
  <si>
    <t>Interagency Coordinating Committee for Contraceptive Security. The purpose is to provide a consultative forum that can effectively coordinate reproductive health commodities security objectives and activities among relevant partners and to develop, coordinate, and monitor the implementation of various strategies which ensure Reproductive Health Commodity Security (RHCS) in Ghana.</t>
  </si>
  <si>
    <t>Total Family Health Organization (TFHO), DKT, SFH</t>
  </si>
  <si>
    <t>Planned Parenthood Association of Ghana (PPAG), Marie Stopes International Ghana (MSIG), Health Keepers Network, Muslim Family Counselling Services (MFCS), GHSC-PSM, CHAI, Population Council</t>
  </si>
  <si>
    <t>DKT International , Pharmarceutical companies</t>
  </si>
  <si>
    <t>Family Health Division (FHD), National AIDS Control Program (NACP), Procurement and Supply Directorate (P&amp;S), National Population Council (NPC), Food and Drugs Authority (FDA)</t>
  </si>
  <si>
    <t>Temporary Central Medical Stores, Imperial Health Sciences (HIS) Warehouse</t>
  </si>
  <si>
    <t>· To facilitate collaboration and building of synergies among partners/ stakeholders dealing with the issues of RH/FP;
· To ensure that contraceptive commodities as per Essential Medicines List and RH commodities specified in the Reproductive Health Commodity Security (RHCS) Strategy are available and accessible;
· To strengthen the commitment and capacity of stakeholders at all levels to advocate and support RHCS;
· To provide and/or utilize relevant tools and information on RH/FP for advocacy, policy dialogue, awareness-raising, and decision making;
· To advocate and ensure increased and sustained funding for FP and RH commodities and services;
· To create demand and increase access to and utilization of high-quality contraceptives and other essential RH commodities;
· To support the MOH in creating and strengthening information, communication, and demand-creation for quality FP services and commodities and quality RH services among all segments of the population;
· To lead in the development, distribution, implementation, review, and monitoring of the National Reproductive Health Commodity Security Strategy;
· To review the annual workplan that corresponds with the five-year national RHCS strategy;
· To coordinate prioritized strategies and plans aimed at achieving RHCS and assist partners in implementing activities that contribute to RHCS;
· To ensure that partners are informed of any changes in terms of introduction of new RH commodities or withdrawal of commodities from the system;
· To receive and utilize Contraceptive Procurement Tables (CPTs) for the determination of both short- and long-term commodity requirements for financial and procurement planning and timely receipt of commodities;
· To assist in the formulation and dissemination (in appropriate languages) of national policies, practices and procedures that relate to FP and RH; and
· To review and update the National Essential Medicines List.</t>
  </si>
  <si>
    <t>The committee was established through an administrative directive by the Ghana Health Service which led to the development of a TOR and selection of members for the committee.</t>
  </si>
  <si>
    <t>committee meeting agendas</t>
  </si>
  <si>
    <t>January</t>
  </si>
  <si>
    <t>December</t>
  </si>
  <si>
    <t xml:space="preserve">"i. The forecast value of contraceptives represents the needs for public sector only. It does not include SMOs since their needs are not financed by government.
ii. Quantification was conducted by the Family planning sub-committee of the National Quantification Team. It was led by the Family Health Division (FHD) with technical support from GHSC-PSM  "
</t>
  </si>
  <si>
    <t xml:space="preserve">Answer: The decline in the FY 23 forecast amount for the public sector was due to an anticipated increase in the activities of Social Marketing Organizations. </t>
  </si>
  <si>
    <t>Twice a year</t>
  </si>
  <si>
    <t>Government did not budget for FP commodities in 2022. Information was obtained from a key informant at the Procurement and Supply Directorate at MoH.</t>
  </si>
  <si>
    <t>Government procured contraceptives in FY23 through funding from WAHO</t>
  </si>
  <si>
    <t>No information on GOG allocation for contraceptive</t>
  </si>
  <si>
    <t>MoH QAT approved version 89</t>
  </si>
  <si>
    <t>WAHO allocated funding for procurement for condoms and Jadelle</t>
  </si>
  <si>
    <t xml:space="preserve"> implants, injectables</t>
  </si>
  <si>
    <t>Combined oral contraceptives, progestin only contraceptives, Depo provera, jadelle, male condoms</t>
  </si>
  <si>
    <t>This covers the cost of products only. It does not include supply chain cost such as shipping and insurance charges. The implants donated by USAID in 2023 were the 5-year implants.</t>
  </si>
  <si>
    <t>Combined oral contraceptive, Sayana Press, Depo Provera, Noristerat, Implanon, Jadelle, Copper-T, Male condoms, Female condoms</t>
  </si>
  <si>
    <t>This covers the cost of products only. It does not include supply chain cost such as shipping and insurance charges.Data source is the Gobal Family Planning Visibility Analytics Network (GFPVAN). For implants, kindly note that USAID donated jadelle, not implanon NXT.</t>
  </si>
  <si>
    <t>male condoms</t>
  </si>
  <si>
    <t>This covers the cost of products only. It does not include supply chain cost such as shipping and insurance charges. Data source is the GFPVAN</t>
  </si>
  <si>
    <t>MOH procurement unit</t>
  </si>
  <si>
    <t>Procurement by the Government of Ghana (through funding from WAHO) occurs at the central level. As part of this arrangement, suppliers are required to deliver to the central warehouse for onward to distribution to regions and health facilities.</t>
  </si>
  <si>
    <t>key informant interviews with procurement/ logistics unit</t>
  </si>
  <si>
    <t>Family planning protocol outlines method mix for various sectors; procurement and distribution data were obtained from the Contraceptives Procurement Tables</t>
  </si>
  <si>
    <t>Microlut is procured only by USAID for the Ghana Health Service to distribute to the public sector only. This product is not procured and distributed by the commercial sector, NGO and Social marketing</t>
  </si>
  <si>
    <t>Family planning protocol outlines method mix for various sectors</t>
  </si>
  <si>
    <r>
      <rPr>
        <b/>
        <sz val="12"/>
        <rFont val="Arial"/>
        <family val="2"/>
      </rPr>
      <t>Intrauterine devices (IUDs</t>
    </r>
    <r>
      <rPr>
        <sz val="12"/>
        <rFont val="Arial"/>
        <family val="2"/>
      </rPr>
      <t xml:space="preserve">) </t>
    </r>
    <r>
      <rPr>
        <sz val="10"/>
        <rFont val="Arial"/>
        <family val="2"/>
      </rPr>
      <t>(for example, copper-bearing [Optima Copper T], levonorgestrel-releasing [Mirena])</t>
    </r>
  </si>
  <si>
    <t>All four sectors offer vasectomy services</t>
  </si>
  <si>
    <t>All four sectors offer tubal ligation services</t>
  </si>
  <si>
    <t>Not applicable. Not part of Ghana's method mix.</t>
  </si>
  <si>
    <r>
      <rPr>
        <b/>
        <sz val="12"/>
        <rFont val="Arial"/>
        <family val="2"/>
      </rPr>
      <t>Vaginal contraceptive ring</t>
    </r>
    <r>
      <rPr>
        <sz val="12"/>
        <rFont val="Arial"/>
        <family val="2"/>
      </rPr>
      <t xml:space="preserve">s </t>
    </r>
    <r>
      <rPr>
        <sz val="10"/>
        <rFont val="Arial"/>
        <family val="2"/>
      </rPr>
      <t>(for example, etonogestrel/ethinyl estradiol 120/15mcg [NuvaRing], progesterone-releasing [Progering])</t>
    </r>
  </si>
  <si>
    <t>Family planning protocol outlines method mix for various sectors; procurement and distribution data were obtained from the Contraceptives Procurement Tables. Some NGOs like Catholic Relief Services started distributed this product.</t>
  </si>
  <si>
    <t>Not applicable. However, all FP methods must be approved by a formal written policy</t>
  </si>
  <si>
    <t>i. To reduce the unmet need for modern contraceptives in Ghana
ii. To increase demand for modern contraceptives in Ghana</t>
  </si>
  <si>
    <t>GHANA REPRODUCTIVE, MATERNAL, NEWBORN, CHILD AND ADOLESCENT HEALTH AND NUTRITION (RMNCAH&amp;N) STRATEGIC PLAN 2020-2025</t>
  </si>
  <si>
    <t>The Ghana Health Service with technical support from GHSC-PSM is implementing last mile distribution to strengthen access to FP commodities and other health products at service delivery points. GHS has introduced the Informed Push Model (IPM) to improve data driven decission making and supply of family planning products to facilities with ordering, inventory mnagement and product availability challenges. Furthermore, GHS is leveraging Supply Chain M&amp;E Framework to deepen the measurement and tracking of distribution performance as part of efforts to address gaps and ensure consistent supply to SDPs.
Information on barriers and enablers for the private sector was shared by private sector representatives during th</t>
  </si>
  <si>
    <t>2020 - 2025</t>
  </si>
  <si>
    <t>If yes, describe the policies.
Contraceptives attract high taxes/duties. The commercial/private sector transfers this cost to consumers which can potentially limit access.</t>
  </si>
  <si>
    <t xml:space="preserve">High taxes which makes cost of procurement of contraceptives expensive. Hence affecting cost of contraceptives to the user. </t>
  </si>
  <si>
    <t>If yes, describe the policies.
The Ghana Health Service periodically provides training on the family planning protocol and emerging trends in family planning service delivery for private sector players</t>
  </si>
  <si>
    <t xml:space="preserve">The GHS periodically provides training on the FP protocol and emerging trends in FP service delivery to private sector players. </t>
  </si>
  <si>
    <t>The lowest cadre of staff for injectables is a Community Health Nurse (CHN). Kindly note that Community Health Worker was selected since CHN was not provided as an option.</t>
  </si>
  <si>
    <t>Per the GHS policy, the lowest cadre of staff allowed to insert IUD are midwives. We selected "auxiliary nurse midwives" since "midwife" was not included in the options.</t>
  </si>
  <si>
    <t>Emergency contraceptives are no longer managed in the public health sector.</t>
  </si>
  <si>
    <t>The National Family Planning Protocol. It is a national policy which outlines needed guidelines on how to improve and, ultimately, increase quality and access to family planning services.</t>
  </si>
  <si>
    <t>The Ghana Health Service in collaboration with NGOs (PPAG, TFHO, MSI Ghana, etc) regularly organizes behavioural change campaigns and specific outreach programs  with the aim of generating demand and promoting uptake of family planning commodities. Target groups include market women, adolescent corners, etc.</t>
  </si>
  <si>
    <t>DKT pays 9% as duty for condoms. MSI pays between 6% to 35% depending on the product category. The figure provided in "b" represents an average of the three values. Commodities for Social Marketing Organizations are taxed by the government. This has been discussed extensively in several forums including the 2023 Annual Membership Meeting of the Reproductive Health Supplies Coalition. Additional information needed to confirm the 2021 situation. Information was provided by key informants within Family Health Division of Ghana Health Serivce, SMOs and commercial sectors</t>
  </si>
  <si>
    <t>The service fee (Usually a very small fraction) is charged to raise some resources for key mobilization and training activities of the Public Health Units responsible for family planning. It is also to help build a sustainability mechanism for family planning service delivery. Information provided by key informant in Family Health Division of Ghana Health Serivce</t>
  </si>
  <si>
    <t>NHIA financing is only for clinical methods. Information (55% NHIS coverage) was provided by a key informant at NHIA. Note that 68.6% of the population have either public or private health insurance (source: 2021 Population and Housing Census). 
The service fee (Usually a very small fraction) is charged to raise some resources for key mobilization and training activities of the Public Health Units responsible for family planning.</t>
  </si>
  <si>
    <t>Essential Medicines List</t>
  </si>
  <si>
    <t>Examples of community mobilization and engagement activities include school-based campaigns, family planning outreach for adolescent corners, salon projects and special events (Vals day, FP week celebration).</t>
  </si>
  <si>
    <t>Data was obtained from key informant at Family Health Division. The percentage of trained health workers in implant and IUD has reduced due to significant reduction in resources for training, staff attrition rate has also increased.</t>
  </si>
  <si>
    <r>
      <t>Has the country made a commitment to the new</t>
    </r>
    <r>
      <rPr>
        <b/>
        <sz val="12"/>
        <rFont val="Arial"/>
        <family val="2"/>
      </rPr>
      <t xml:space="preserve"> FP2030</t>
    </r>
    <r>
      <rPr>
        <sz val="12"/>
        <rFont val="Arial"/>
        <family val="2"/>
      </rPr>
      <t xml:space="preserve"> partnership, "A Collective Vision for Family Planning Post-2020"?</t>
    </r>
  </si>
  <si>
    <t xml:space="preserve">The GHS under the GFF  identified four priority areas where GAP agencies and other partners could offer joint support to strengthen Ghana’s health financing strategy: resource mobilization and donor transition planning; public financial management reforms, including Ghana’s Integrated Financial Management Information System for more efficient use of resources; sustainable financing for PHC; and reform of the national health insurance scheme to support UHC. </t>
  </si>
  <si>
    <t>GFF website</t>
  </si>
  <si>
    <t>The GhiLMIS is an eLMIS platform that can be used to conduct various supply chain transactions including ordering, receipt and consumption of health commodities. It provides end-toend visibility of logistics data. It can also be used used to generate supply chain reports with relevant logistics data elements including quantity of products ordered, receipts, quantity consumed as well as losses and adjustments. So far, over 3000 health facilities including some private sector facilities have been onboarded in GhiLMIS. Additionally, public sector facilities and some private sector sites are required to required to compile and send family planning logistics data into the District Health Information Management System 2 (DHIMS2) at the end of every month.</t>
  </si>
  <si>
    <t>Most sites report electronically</t>
  </si>
  <si>
    <t xml:space="preserve">Logistics surveys/assessments/facility stock manager interviews </t>
  </si>
  <si>
    <t>District Health Information Management System 2 (DHIMS2)</t>
  </si>
  <si>
    <t xml:space="preserve">facility stock manager interviews </t>
  </si>
  <si>
    <t>Progestin-only oral contraceptive pills (Lev+C283+C286</t>
  </si>
  <si>
    <t xml:space="preserve">Norethisterone enanthate was completely stocked out because because UNFPA who is the major funder did not ship some into the country for that period. </t>
  </si>
  <si>
    <t>Microgynon and microlout recorded stockout rates of 13.7% and 9.1% respectively. Observed rates for microgynon were impacted by sub-optimal central level stocks resulting from delayed shipment and production challenges at the global level. Stockout rates for microlut were below 10% at both central and health facility levels. Stockout rate for depo provera averaged 14% despite inadequate stocks at the central level (66.7%). This can be attributed to the targeted supportive supervision visits and continuous use of data by regions and FHD to address stock imbalances at service delivery points. Additionally, sayana press was given as a substitute in situations where depo provera was not available. Stockout rate for norigynon was at 20% at service delivery points and 100% at the central level. Generally, facility level stockout rates were affected by prolonged stockouts at central and regional levels occassioned by UNFPA shipment delays. Stockout rate for copper-bearing IUD was impacted by the non availability of trained providers in some health facilities while that for female condom was affected by low uptake in some facilities due to no/low client demand. Furthermore, lengthy Food and Drugs Board quality testing procedures for male condoms may result in central level distribution delays and subsequent uptake by health facilities.</t>
  </si>
  <si>
    <t>Management of levonorgestrel 0.75 mg, 2 tablets has been ceded to the private sector.</t>
  </si>
  <si>
    <t>Information was provided by a key informant at FHD</t>
  </si>
  <si>
    <t>Information was provided by a key informant at FHD. Exceptions are for first time donations in country and has to be justified. The product cannot be brought in country again without being registered</t>
  </si>
  <si>
    <t>Male condoms  for the public sector are tested by the Food and Drugs Authority before they are released. There are prequalification arrangements for some products while others are monitored during post market surveillance.</t>
  </si>
  <si>
    <t xml:space="preserve"> USAID commissioned Health Keepers Network- A local research company to conduct market research to guide MOH family Planning Programming.</t>
  </si>
  <si>
    <t>Tha data is used for strategic planning, resource allocation</t>
  </si>
  <si>
    <t>The data is used in understanding commodity pricing, strategic planning, resource allocation and distribution,</t>
  </si>
  <si>
    <t>Key informant interview with FHD staff</t>
  </si>
  <si>
    <t>Microgynon; Lydia (daily contraceptive pill); Secure</t>
  </si>
  <si>
    <t>levonorgestrel/ethinyl estradiol 150/30 mcg +Fe 75 mg</t>
  </si>
  <si>
    <t>levonorgestrel 30 mcg</t>
  </si>
  <si>
    <t>Depo provera; Mygesty; Norigynon</t>
  </si>
  <si>
    <t>depot medroxyprogesterone acetate 104mg/0.65mL subcutaneous; depot medroxyprogesterone acetate 150 mg intramuscular; norethisterone enanthate</t>
  </si>
  <si>
    <t>Jadelle; Implanon</t>
  </si>
  <si>
    <t>Levonorgestrel 75mg; etonogestrel 68 mg</t>
  </si>
  <si>
    <t>Copper T</t>
  </si>
  <si>
    <t>Copper-bearing intrauterine device</t>
  </si>
  <si>
    <t>No Logo; Fiesta; Kiss; Ebony</t>
  </si>
  <si>
    <t>Male Condom</t>
  </si>
  <si>
    <t>Pasante</t>
  </si>
  <si>
    <t>Female Condom</t>
  </si>
  <si>
    <t>Key informant (Member of Interagency Coordinating Committee for Commodity Security)</t>
  </si>
  <si>
    <t>written agreements</t>
  </si>
  <si>
    <t xml:space="preserve">Ghana Health Service and GHSC-PSM collaborated with Health Keepers Network to expand access to family planning products in selected districts. This was done through Community Health Volunteers who were supported to distribute male condoms and microgynon to hard to reach communities. </t>
  </si>
  <si>
    <t xml:space="preserve"> The government is currently being supported by the GHSC-PSM, UNFPA and USAID to develop two key strategic documents: (The FP stock-out reduction strategy 2023-2028 and FP Costed Implementation Plan 2023-2030). These plans/strategies will deeply include a clear plan for Private Sector Engagement Plan for FP/RH.</t>
  </si>
  <si>
    <t>Key informant interviews with MOH FP/RH program officials</t>
  </si>
  <si>
    <t>Most actions are being implemented</t>
  </si>
  <si>
    <t xml:space="preserve">GHS developed one on Reproductive and Child Health Services which covered FP service delivery in the case of a pandemic. GHS is also expanding LARCS education as part of effort to generate demand and uptake of family planning commodities. This will ensure long term prevention of pregnancies during pandemics. Additionally, UNFPA in collaboration with GHS has developed a Humanitarian Logistics Plan which includes emergency preparedness. This has been incorporated into the workplan of the Ghana Health Service. To facilitate implementation, UNFPA is working with GHS to build the capacity of District Logistics Managers in disaster prone areas (mainly areas with a history of flooding and conflicts) on humanitarian logistics and emergency preparedness. </t>
  </si>
  <si>
    <t>Community-based distribution of family planning commodities and expansion of LARCS education and uptake.</t>
  </si>
  <si>
    <t>GHS is expanding LARCS education as part of effort to generate demand and uptake of family planning commodities. This will ensure long term prevention of pregnancies during other emergencies.</t>
  </si>
  <si>
    <t>Meetings were held online and so the COVID-19 pandemic did not impact frequency of CS committee meetings</t>
  </si>
  <si>
    <t>Strict COVID-19 protocols adhered to for service provision</t>
  </si>
  <si>
    <t>Increase in community-based distribution</t>
  </si>
  <si>
    <t>Social behavior change communication activities to encourage visiting health facilities despite COVID-19 fears</t>
  </si>
  <si>
    <t>Self-administered FP methods, such as DMPA-SC, encouraged</t>
  </si>
  <si>
    <t xml:space="preserve">Guatemala </t>
  </si>
  <si>
    <t>(Seleccione uno del menú desplegable)</t>
  </si>
  <si>
    <r>
      <t xml:space="preserve">¿Existe un comité nacional que se ocupe de la disponibilidad asegurada de insumos anticonceptivos? 
</t>
    </r>
    <r>
      <rPr>
        <sz val="10"/>
        <color theme="1"/>
        <rFont val="Arial"/>
        <family val="2"/>
      </rPr>
      <t>Los comités pueden abarcar desde comités asesores hasta aquellos responsables de tomar decisiones sobre la gestión de suministros u otras políticas, y no es necesario que tengan un estatus legal o administrativo formal para ser considerados para esta encuesta. Además, el comité debe incluir algún aspecto de la disponibilidad asegurada de insumos anticonceptivos como parte de los Términos de referencia, incluso si se lo conoce por otro nombre, por ejemplo: planificación familiar, salud reproductiva, mortalidad maternal, comité de medicamentos esenciales, etc.</t>
    </r>
  </si>
  <si>
    <t>Comisión Nacional de Aseguramiento de Anticonceptivos (CNAA), creada por ley en 2005 en la Ley de Acceso Universal y Equitativo a la Planificación Familiar.  Instalada formalmente en el año 2009.</t>
  </si>
  <si>
    <t>términos de referencia/documentos legales que establecen el comité y su membresía</t>
  </si>
  <si>
    <t>Los miembros de la CNAA se dividen en oficiales, conforme a la Ley de PF (Decreto 87-2005) con autoridad para votar en reuniones y tomar decisiones conjuntas. Miembros no oficiales incluye  asesores invitados.  Participa la sociedad civil, USAID a través de sus socios implementadores (Proyecto PROPEL), UNFPA, en ocasiones OPS.  Nota:  el sector comercial, la Unidad de logística y la bodega central no participan.</t>
  </si>
  <si>
    <t>Comisión Nacional de Aseguramiento Anticonceptivo (CNAA)</t>
  </si>
  <si>
    <r>
      <t>Mercadeo social,</t>
    </r>
    <r>
      <rPr>
        <sz val="11"/>
        <color theme="1"/>
        <rFont val="Arial"/>
        <family val="2"/>
      </rPr>
      <t xml:space="preserve"> </t>
    </r>
    <r>
      <rPr>
        <i/>
        <sz val="11"/>
        <color theme="1"/>
        <rFont val="Arial"/>
        <family val="2"/>
      </rPr>
      <t>(por ejemplo: PSI, DKT, SFH, etc.)</t>
    </r>
  </si>
  <si>
    <t>PSI, y su brazo social en Guatemala.  Venta de condones vive, anticonceptivo oral Segura Plus, PAE Pronta 1, y LARCS.  Ver link aquí https://www.psi.org/country/guatemala/</t>
  </si>
  <si>
    <r>
      <t xml:space="preserve">Organizaciones no gubernamentales (ONG) 
</t>
    </r>
    <r>
      <rPr>
        <i/>
        <sz val="10"/>
        <color theme="1"/>
        <rFont val="Arial"/>
        <family val="2"/>
      </rPr>
      <t>(por ejemplo: entrega de servicio, promoción, filial de Planned Parenthood, filial de Marie Stopes, organizaciones religiosas, etc.)</t>
    </r>
  </si>
  <si>
    <t>APROFAM</t>
  </si>
  <si>
    <r>
      <t>Sector comercial</t>
    </r>
    <r>
      <rPr>
        <sz val="11"/>
        <color theme="1"/>
        <rFont val="Arial"/>
        <family val="2"/>
      </rPr>
      <t xml:space="preserve"> 
</t>
    </r>
    <r>
      <rPr>
        <i/>
        <sz val="10"/>
        <color theme="1"/>
        <rFont val="Arial"/>
        <family val="2"/>
      </rPr>
      <t>(por ejemplo: mayoristas, distribuidores, asociaciones farmacéuticas, fabricantes, etc.)</t>
    </r>
  </si>
  <si>
    <r>
      <t xml:space="preserve">Ministerio de Salud (MS) 
</t>
    </r>
    <r>
      <rPr>
        <i/>
        <sz val="10"/>
        <color theme="1"/>
        <rFont val="Arial"/>
        <family val="2"/>
      </rPr>
      <t>(por ejemplo: logística, salud reproductiva, planificación familiar, salud maternal e infantil, VIH/SIDA, unidades farmacéuticas, Departamento de Finanzas del MS, etc.)</t>
    </r>
  </si>
  <si>
    <t>Programa de Salud Reproductiva,  planificación familiar,  logistica, Departamento de Gestión financiera interna,  presupuesto; Direccion de Administracion financiera,  Dirección de Planificacion y Desarrollo Institucional.</t>
  </si>
  <si>
    <t>Ministerio de Finanza</t>
  </si>
  <si>
    <t xml:space="preserve">Delegado de la Dirección Técnica del Presupuesto </t>
  </si>
  <si>
    <r>
      <t xml:space="preserve">Otro </t>
    </r>
    <r>
      <rPr>
        <i/>
        <sz val="10"/>
        <color theme="1"/>
        <rFont val="Arial"/>
        <family val="2"/>
      </rPr>
      <t>(por ejemplo: asociaciones profesionales, instituciones educativas, sociedades civiles)</t>
    </r>
  </si>
  <si>
    <t>Instituto Guatemalteco de Seguridad Social (IGSS), Ministerio de Educación, Sociedad Civil Instancia por la Salud de las Mujeres (ISDM), Secretaría Presidencial de la Mujer (SEPREM), Asociacion Guatemalteca de Mujeres Médicas, Defensoría de la Mujer Indígena (DEMI) son miembros oficiales con autoridad para votar.</t>
  </si>
  <si>
    <t>La CNAA está legalmente creada por el Artículo 17 de la Ley de Acceso Universal y Equitativo a la Planificación Familiar. Tiene como objetivo velar por la disponibilidad de anticonceptivos para garantizar el acceso a la población guatemalteca a servicios de planificación familiar.   Funciona como un mecanismo de coordinación interinstitucional, que potencializa la rectoría del MSPAS y permite el intercambio de experiencias e información para avanzar en las prioridades definidas en el plan estratégico.  En el Capítulo 4 Artículo 12 de las disposiciones, establecen la integración de los subcomités departamentales para el aseguramiento de anticonceptivos con las y los representantes de las organizaciones de la CNAA, a nivel departamental. La CNAA se reúne mensualmente, el primer jueves de cada mes.</t>
  </si>
  <si>
    <t>decreto ejecutivo</t>
  </si>
  <si>
    <t>Decreto 87-2005</t>
  </si>
  <si>
    <t>términos de referencia del comité</t>
  </si>
  <si>
    <t>Disposiciones Internas de la CNAA Marzo 2015</t>
  </si>
  <si>
    <t>4 o más veces</t>
  </si>
  <si>
    <t xml:space="preserve">actas de las reuniones del comité </t>
  </si>
  <si>
    <t>La CNAA (CS Committee) se reune mensualmente</t>
  </si>
  <si>
    <r>
      <t xml:space="preserve">¿Cuál es el último período de 12 meses finalizado durante el cual los </t>
    </r>
    <r>
      <rPr>
        <b/>
        <sz val="12"/>
        <color theme="1"/>
        <rFont val="Arial"/>
        <family val="2"/>
      </rPr>
      <t>datos previstos</t>
    </r>
    <r>
      <rPr>
        <sz val="12"/>
        <color theme="1"/>
        <rFont val="Arial"/>
        <family val="2"/>
      </rPr>
      <t xml:space="preserve"> y los </t>
    </r>
    <r>
      <rPr>
        <b/>
        <sz val="12"/>
        <color theme="1"/>
        <rFont val="Arial"/>
        <family val="2"/>
      </rPr>
      <t>datos de gastos</t>
    </r>
    <r>
      <rPr>
        <sz val="12"/>
        <color theme="1"/>
        <rFont val="Arial"/>
        <family val="2"/>
      </rPr>
      <t xml:space="preserve"> de los productos anticonceptivos estuvieron disponibles para el sector público (idealmente, el ejercicio fiscal anterior del gobierno del país)?
Este debe ser el mismo período de 12 meses utilizado para las preguntas B2 a B17, en adelante denominado “año finalizado”. Explique las excepciones en la sección de comentarios.</t>
    </r>
  </si>
  <si>
    <t>Acuerdo Ministerial 188-2022 emitido por el Ministerio de Salud Pública y Asistencia Social para la compra de métodos anticonceptivos a través de UNFPA.  Tipo de cambio.  Monto en GTQ 17,220,429, convirtiendo a USD según OANDA al 31dic21 ER 7.53145</t>
  </si>
  <si>
    <r>
      <t xml:space="preserve">¿Cuál fue el valor en dólares previsto (estimado) de los anticonceptivos que se precisaba adquirir para el sector público correspondiente al último año finalizado? (como se indicó anteriormente en B1) (en USD)
</t>
    </r>
    <r>
      <rPr>
        <sz val="11"/>
        <color theme="1"/>
        <rFont val="Arial"/>
        <family val="2"/>
      </rPr>
      <t>*Además de las necesidades del sector público, incluya los productos de planificación familiar que el gobierno le proporcione a las ONG u organizaciones de mercadeo social.
Esta información se usará para comparar los gastos reales más adelante en esta sección.</t>
    </r>
  </si>
  <si>
    <t>Los APPS entre las CSI 2021 y 2023 aumentaron.  Sin embargo las ONGs consideran que el acceso a métodos anticonceptivos no se ha recuperado plenamente después de COVID19</t>
  </si>
  <si>
    <r>
      <t xml:space="preserve">Cantidad de anticonceptivos previstos (en B2), en Años de protección de parejas ("Couple Years of Protection", CYP) 
</t>
    </r>
    <r>
      <rPr>
        <i/>
        <sz val="12"/>
        <color theme="1"/>
        <rFont val="Arial"/>
        <family val="2"/>
      </rPr>
      <t>(Consulte la pestaña Calculadora de CYP para obtener asistencia).</t>
    </r>
  </si>
  <si>
    <t>plan formal o procedimientos para actualizar previsiones anualmente</t>
  </si>
  <si>
    <t>Anual, realizada por el PNSR del MSPAS</t>
  </si>
  <si>
    <r>
      <t xml:space="preserve">¿Existe un </t>
    </r>
    <r>
      <rPr>
        <b/>
        <sz val="12"/>
        <color theme="1"/>
        <rFont val="Arial"/>
        <family val="2"/>
      </rPr>
      <t>artículo de línea del presupuesto</t>
    </r>
    <r>
      <rPr>
        <sz val="12"/>
        <color theme="1"/>
        <rFont val="Arial"/>
        <family val="2"/>
      </rPr>
      <t xml:space="preserve"> del gobierno específicamente para la adquisición de anticonceptivos?  
</t>
    </r>
    <r>
      <rPr>
        <sz val="10"/>
        <color theme="1"/>
        <rFont val="Arial"/>
        <family val="2"/>
      </rPr>
      <t>Seleccione uno de la lista desplegable</t>
    </r>
    <r>
      <rPr>
        <sz val="12"/>
        <color theme="1"/>
        <rFont val="Arial"/>
        <family val="2"/>
      </rPr>
      <t>.</t>
    </r>
  </si>
  <si>
    <t xml:space="preserve">Ley de Acceso Universal a la PF, año 2005, Artículo 21 crea una partida presupuestaria para compra de anticonceptivos.  Decreto 21-2004 Ley Del Impuesto Sobre La Distribución De Bebidas Alcohólicas Destiladas, Cervezas Y Otras Bebidas Fermentadas establece en el año 2004 que el 15% de los ingresos sean destinados al Programa de Salud Reproductiva del MSPAS.  La Ley para la Maternidad Saludable (2010) establece que al menos 30% del 15% del Impuesto a Bebidas alcohólicas sea utilizado para la compra de métodos anticonceptivos		</t>
  </si>
  <si>
    <t>documentos de presupuesto del gobierno con artículos principales de línea</t>
  </si>
  <si>
    <t>Acuerdo Ministerial 188-2022</t>
  </si>
  <si>
    <r>
      <t xml:space="preserve">Complete las siguientes preguntas sobre las </t>
    </r>
    <r>
      <rPr>
        <b/>
        <u/>
        <sz val="12"/>
        <color theme="1"/>
        <rFont val="Arial"/>
        <family val="2"/>
      </rPr>
      <t>asignaciones del gobierno</t>
    </r>
    <r>
      <rPr>
        <sz val="12"/>
        <color theme="1"/>
        <rFont val="Arial"/>
        <family val="2"/>
      </rPr>
      <t xml:space="preserve"> para la adquisición de anticonceptivos.
Los fondos asignados son aquellos originalmente designados para anticonceptivos, </t>
    </r>
    <r>
      <rPr>
        <i/>
        <sz val="12"/>
        <color theme="1"/>
        <rFont val="Arial"/>
        <family val="2"/>
      </rPr>
      <t xml:space="preserve">aunque </t>
    </r>
    <r>
      <rPr>
        <sz val="12"/>
        <color theme="1"/>
        <rFont val="Arial"/>
        <family val="2"/>
      </rPr>
      <t>no se los haya terminado destinando a anticonceptivos.</t>
    </r>
  </si>
  <si>
    <r>
      <t xml:space="preserve">¿Se </t>
    </r>
    <r>
      <rPr>
        <b/>
        <sz val="12"/>
        <color theme="1"/>
        <rFont val="Arial"/>
        <family val="2"/>
      </rPr>
      <t>asignaron</t>
    </r>
    <r>
      <rPr>
        <sz val="12"/>
        <color theme="1"/>
        <rFont val="Arial"/>
        <family val="2"/>
      </rPr>
      <t xml:space="preserve"> (es decir, se destinaron) los fondos del gobierno a la adquisición de anticonceptivos en el último año finalizado? 
Esta pregunta hace referencia a los fondos planificados para adquirir anticonceptivos, aunque no se los haya terminado gastando.
</t>
    </r>
    <r>
      <rPr>
        <sz val="11"/>
        <color theme="1"/>
        <rFont val="Arial"/>
        <family val="2"/>
      </rPr>
      <t xml:space="preserve">(Los fondos del gobierno incluyen fondos generados internamente, fondos colectivos, créditos o préstamos del Banco Mundial y otros fondos que donantes hayan otorgado al gobierno para su uso). </t>
    </r>
    <r>
      <rPr>
        <sz val="12"/>
        <color theme="1"/>
        <rFont val="Arial"/>
        <family val="2"/>
      </rPr>
      <t xml:space="preserve">
</t>
    </r>
    <r>
      <rPr>
        <b/>
        <sz val="12"/>
        <color theme="1"/>
        <rFont val="Arial"/>
        <family val="2"/>
      </rPr>
      <t>SI LA RESPUESTA ES “NO”, PASE A LA PREGUNTA B7.</t>
    </r>
  </si>
  <si>
    <t>Acuerdo Ministerial 188-2022 emitido por el Ministerio de Salud Pública y Asistencia Social para la compra de métodos anticonceptivos a través de UNFPA</t>
  </si>
  <si>
    <t>Información brindada por el Componente de Logística del PNSR y la oficina administrativa del PNSR, 23ago23</t>
  </si>
  <si>
    <r>
      <t xml:space="preserve">Monto asignado </t>
    </r>
    <r>
      <rPr>
        <sz val="12"/>
        <color theme="1"/>
        <rFont val="Arial"/>
        <family val="2"/>
      </rPr>
      <t xml:space="preserve">
</t>
    </r>
    <r>
      <rPr>
        <sz val="11"/>
        <color theme="1"/>
        <rFont val="Arial"/>
        <family val="2"/>
      </rPr>
      <t>(en USD)</t>
    </r>
    <r>
      <rPr>
        <u/>
        <sz val="12"/>
        <color theme="1"/>
        <rFont val="Arial"/>
        <family val="2"/>
      </rPr>
      <t xml:space="preserve">
</t>
    </r>
    <r>
      <rPr>
        <i/>
        <sz val="10"/>
        <color theme="1"/>
        <rFont val="Arial"/>
        <family val="2"/>
      </rPr>
      <t>(introduzca un valor numérico o “no sabe”)</t>
    </r>
  </si>
  <si>
    <r>
      <t>Período</t>
    </r>
    <r>
      <rPr>
        <sz val="12"/>
        <color theme="1"/>
        <rFont val="Arial"/>
        <family val="2"/>
      </rPr>
      <t xml:space="preserve"> 
(mm/aa-mm/aa)
</t>
    </r>
    <r>
      <rPr>
        <i/>
        <sz val="10"/>
        <color theme="1"/>
        <rFont val="Arial"/>
        <family val="2"/>
      </rPr>
      <t>(debe ser el mismo que se indicó en B1)</t>
    </r>
  </si>
  <si>
    <r>
      <t>Fuente de datos</t>
    </r>
    <r>
      <rPr>
        <i/>
        <u/>
        <sz val="12"/>
        <color theme="1"/>
        <rFont val="Arial"/>
        <family val="2"/>
      </rPr>
      <t xml:space="preserve"> </t>
    </r>
    <r>
      <rPr>
        <sz val="12"/>
        <color theme="1"/>
        <rFont val="Arial"/>
        <family val="2"/>
      </rPr>
      <t xml:space="preserve">
</t>
    </r>
    <r>
      <rPr>
        <sz val="11"/>
        <color theme="1"/>
        <rFont val="Arial"/>
        <family val="2"/>
      </rPr>
      <t>(por ejemplo: registros del Ministerio)</t>
    </r>
  </si>
  <si>
    <t>Información brindada por el PNSR y la oficina administrativa del PNSR, 23ago23</t>
  </si>
  <si>
    <r>
      <t xml:space="preserve">Fondos generados internamente </t>
    </r>
    <r>
      <rPr>
        <b/>
        <u/>
        <sz val="12"/>
        <color theme="1"/>
        <rFont val="Arial"/>
        <family val="2"/>
      </rPr>
      <t>asignados</t>
    </r>
    <r>
      <rPr>
        <sz val="12"/>
        <color theme="1"/>
        <rFont val="Arial"/>
        <family val="2"/>
      </rPr>
      <t xml:space="preserve"> para la adquisición de anticonceptivos</t>
    </r>
  </si>
  <si>
    <t>Enero 2022 a Diciembre 2022</t>
  </si>
  <si>
    <t>Acuerdo Ministerial 188-2022.
  Información brindada por el PNSR y la oficina administrativa del PNSR, 23ago23.  Fuente 29, Decreto 21-2004 Ley Del Impuesto Sobre La Distribución De Bebidas Alcohólicas Destiladas, Cervezas Y Otras Bebidas Fermentadas</t>
  </si>
  <si>
    <r>
      <t xml:space="preserve">Total de fondos del gobierno </t>
    </r>
    <r>
      <rPr>
        <b/>
        <u/>
        <sz val="12"/>
        <color theme="1"/>
        <rFont val="Arial"/>
        <family val="2"/>
      </rPr>
      <t>asignados</t>
    </r>
    <r>
      <rPr>
        <sz val="12"/>
        <color theme="1"/>
        <rFont val="Arial"/>
        <family val="2"/>
      </rPr>
      <t xml:space="preserve"> para la adquisición de anticonceptivos. 
</t>
    </r>
    <r>
      <rPr>
        <sz val="11"/>
        <color theme="1"/>
        <rFont val="Arial"/>
        <family val="2"/>
      </rPr>
      <t>(Por ejemplo, estos otros fondos del gobierno podrían incluir fondos colectivos, créditos o préstamos del Banco Mundial y otros fondos que donantes le otorguen al gobierno [p. ej., apoyo presupuestario directo])</t>
    </r>
  </si>
  <si>
    <r>
      <t xml:space="preserve">TOTAL de fondos del gobierno </t>
    </r>
    <r>
      <rPr>
        <b/>
        <u/>
        <sz val="12"/>
        <color theme="1"/>
        <rFont val="Arial"/>
        <family val="2"/>
      </rPr>
      <t>asignados</t>
    </r>
    <r>
      <rPr>
        <sz val="12"/>
        <color theme="1"/>
        <rFont val="Arial"/>
        <family val="2"/>
      </rPr>
      <t xml:space="preserve"> para la adquisición de anticonceptivos
</t>
    </r>
    <r>
      <rPr>
        <b/>
        <sz val="12"/>
        <color theme="1"/>
        <rFont val="Arial"/>
        <family val="2"/>
      </rPr>
      <t xml:space="preserve">Esto se calculará automáticamente.  </t>
    </r>
    <r>
      <rPr>
        <i/>
        <sz val="11"/>
        <color theme="1"/>
        <rFont val="Arial"/>
        <family val="2"/>
      </rPr>
      <t>(Sumará los puntos a y b de arriba.)</t>
    </r>
  </si>
  <si>
    <r>
      <t xml:space="preserve">Complete las siguientes preguntas para indicar los </t>
    </r>
    <r>
      <rPr>
        <b/>
        <u/>
        <sz val="12"/>
        <color theme="1"/>
        <rFont val="Arial"/>
        <family val="2"/>
      </rPr>
      <t>gastos del gobierno</t>
    </r>
    <r>
      <rPr>
        <sz val="12"/>
        <color theme="1"/>
        <rFont val="Arial"/>
        <family val="2"/>
      </rPr>
      <t xml:space="preserve"> en la adquisición de anticonceptivos, por fuente, en el último año fiscal finalizado. 
</t>
    </r>
    <r>
      <rPr>
        <i/>
        <sz val="12"/>
        <color theme="1"/>
        <rFont val="Arial"/>
        <family val="2"/>
      </rPr>
      <t>Esto hace referencia a cuánto se gastó en la adquisición de anticonceptivos (no cuánto se asignó). ¿Qué cantidad de estos gastos se proporcionó de cada fuente?</t>
    </r>
  </si>
  <si>
    <r>
      <t xml:space="preserve">¿Se </t>
    </r>
    <r>
      <rPr>
        <b/>
        <sz val="12"/>
        <color theme="1"/>
        <rFont val="Arial"/>
        <family val="2"/>
      </rPr>
      <t>gastaron</t>
    </r>
    <r>
      <rPr>
        <sz val="12"/>
        <color theme="1"/>
        <rFont val="Arial"/>
        <family val="2"/>
      </rPr>
      <t xml:space="preserve"> los fondos del gobierno en adquirir productos anticonceptivos en el último año fiscal finalizado?* 
</t>
    </r>
    <r>
      <rPr>
        <sz val="10"/>
        <color theme="1"/>
        <rFont val="Arial"/>
        <family val="2"/>
      </rPr>
      <t xml:space="preserve">(Los fondos del gobierno incluyen fondos generados internamente, fondos colectivos, créditos o préstamos del Banco Mundial y otros fondos que donantes hayan otorgado al gobierno para su uso). 
*(Incluye casos en los que el gobierno financió suministros anticonceptivos para ONG o de mercadeo social). 
</t>
    </r>
    <r>
      <rPr>
        <b/>
        <sz val="10"/>
        <color theme="1"/>
        <rFont val="Arial"/>
        <family val="2"/>
      </rPr>
      <t>SI LA RESPUESTA ES “NO”, PASE A LA PREGUNTA B9.</t>
    </r>
    <r>
      <rPr>
        <sz val="10"/>
        <color theme="1"/>
        <rFont val="Arial"/>
        <family val="2"/>
      </rPr>
      <t xml:space="preserve">
</t>
    </r>
  </si>
  <si>
    <t>Información brindada por el componente de Logística del  PNSR y la oficina administrativa del PNSR, 23ago23</t>
  </si>
  <si>
    <r>
      <t>¿Fue esta una fuente?</t>
    </r>
    <r>
      <rPr>
        <sz val="12"/>
        <color theme="1"/>
        <rFont val="Arial"/>
        <family val="2"/>
      </rPr>
      <t xml:space="preserve">
</t>
    </r>
    <r>
      <rPr>
        <i/>
        <sz val="11"/>
        <color theme="1"/>
        <rFont val="Arial"/>
        <family val="2"/>
      </rPr>
      <t>(Sí/No)</t>
    </r>
  </si>
  <si>
    <r>
      <t xml:space="preserve">Monto gastado </t>
    </r>
    <r>
      <rPr>
        <sz val="12"/>
        <color theme="1"/>
        <rFont val="Arial"/>
        <family val="2"/>
      </rPr>
      <t xml:space="preserve">
</t>
    </r>
    <r>
      <rPr>
        <sz val="11"/>
        <color theme="1"/>
        <rFont val="Arial"/>
        <family val="2"/>
      </rPr>
      <t>(en USD)</t>
    </r>
    <r>
      <rPr>
        <u/>
        <sz val="12"/>
        <color theme="1"/>
        <rFont val="Arial"/>
        <family val="2"/>
      </rPr>
      <t xml:space="preserve">
</t>
    </r>
    <r>
      <rPr>
        <i/>
        <sz val="10"/>
        <color theme="1"/>
        <rFont val="Arial"/>
        <family val="2"/>
      </rPr>
      <t>(introduzca un valor numérico o “no sabe”)</t>
    </r>
  </si>
  <si>
    <r>
      <t xml:space="preserve">Período 
</t>
    </r>
    <r>
      <rPr>
        <sz val="12"/>
        <color theme="1"/>
        <rFont val="Arial"/>
        <family val="2"/>
      </rPr>
      <t xml:space="preserve">(mm/aa-mm/aa)
</t>
    </r>
    <r>
      <rPr>
        <i/>
        <sz val="10"/>
        <color theme="1"/>
        <rFont val="Arial"/>
        <family val="2"/>
      </rPr>
      <t>(debe ser el mismo que se indicó en B1)</t>
    </r>
  </si>
  <si>
    <r>
      <t xml:space="preserve">Cantidad (en Años de protección de parejas)
</t>
    </r>
    <r>
      <rPr>
        <i/>
        <sz val="10"/>
        <color theme="1"/>
        <rFont val="Arial"/>
        <family val="2"/>
      </rPr>
      <t>(Consulte la pestaña Calculadora de CYP para obtener asistencia).</t>
    </r>
  </si>
  <si>
    <r>
      <rPr>
        <u/>
        <sz val="12"/>
        <color theme="1"/>
        <rFont val="Arial"/>
        <family val="2"/>
      </rPr>
      <t>Detalles de la adquisición del gobierno</t>
    </r>
    <r>
      <rPr>
        <i/>
        <sz val="12"/>
        <color theme="1"/>
        <rFont val="Arial"/>
        <family val="2"/>
      </rPr>
      <t xml:space="preserve">
</t>
    </r>
    <r>
      <rPr>
        <i/>
        <sz val="10"/>
        <color theme="1"/>
        <rFont val="Arial"/>
        <family val="2"/>
      </rPr>
      <t>(lista de métodos anticonceptivos o productos adquiridos, si están disponibles)</t>
    </r>
  </si>
  <si>
    <t>Información brindada por el componente de Logística del PNSR y la oficina administrativa del PNSR, 23ago23</t>
  </si>
  <si>
    <r>
      <t xml:space="preserve">Fondos del gobierno generados internamente </t>
    </r>
    <r>
      <rPr>
        <b/>
        <sz val="12"/>
        <color theme="1"/>
        <rFont val="Arial"/>
        <family val="2"/>
      </rPr>
      <t>gastados</t>
    </r>
    <r>
      <rPr>
        <sz val="12"/>
        <color theme="1"/>
        <rFont val="Arial"/>
        <family val="2"/>
      </rPr>
      <t xml:space="preserve"> en la adquisición de anticonceptivos</t>
    </r>
  </si>
  <si>
    <t>01/2022 - 12/2022</t>
  </si>
  <si>
    <t>Acuerdo Ministerial 185-2023</t>
  </si>
  <si>
    <r>
      <t xml:space="preserve">i. Especifique la(s) fuente(s) de los fondos internamente generados gastados </t>
    </r>
    <r>
      <rPr>
        <i/>
        <sz val="12"/>
        <color theme="1"/>
        <rFont val="Arial"/>
        <family val="2"/>
      </rPr>
      <t>(por ejemplo, de impuestos)</t>
    </r>
  </si>
  <si>
    <t xml:space="preserve">Por el Decreto 21-2004 Ley Del Impuesto Sobre La Distribución De Bebidas Alcohólicas Destiladas, Cervezas Y Otras Bebidas Fermentadas, el 15% de los impuestos recaudados deben ser destinados a cubrir los costos de la compra de anticonceptivos.  La Ley de Maternidad Saludable detalla que del 15% de este impuesto, se destine el 30% para la compra de anticonceptivos. Los anticonceptivos se financian únicamente por medio de esta fuente.								</t>
  </si>
  <si>
    <r>
      <t xml:space="preserve">Total del resto de los fondos del gobierno </t>
    </r>
    <r>
      <rPr>
        <b/>
        <sz val="12"/>
        <color theme="1"/>
        <rFont val="Arial"/>
        <family val="2"/>
      </rPr>
      <t>gastados</t>
    </r>
    <r>
      <rPr>
        <sz val="12"/>
        <color theme="1"/>
        <rFont val="Arial"/>
        <family val="2"/>
      </rPr>
      <t xml:space="preserve"> en la adquisición de anticonceptivos. (Por ejemplo, estos otros fondos del gobierno podrían incluir fondos colectivos, créditos o préstamos del Banco Mundial y otros fondos que donantes le otorgaron al gobierno [p. ej., apoyo presupuestario directo])</t>
    </r>
  </si>
  <si>
    <r>
      <t xml:space="preserve">i. Especifique la(s) fuente(s) de otros fondos del gobierno gastados </t>
    </r>
    <r>
      <rPr>
        <i/>
        <sz val="12"/>
        <color theme="1"/>
        <rFont val="Arial"/>
        <family val="2"/>
      </rPr>
      <t>(por ejemplo, fondos colectivos o donante específico)</t>
    </r>
  </si>
  <si>
    <r>
      <t xml:space="preserve">TOTAL de fondos del gobierno </t>
    </r>
    <r>
      <rPr>
        <b/>
        <sz val="12"/>
        <color theme="1"/>
        <rFont val="Arial"/>
        <family val="2"/>
      </rPr>
      <t>gastados</t>
    </r>
    <r>
      <rPr>
        <sz val="12"/>
        <color theme="1"/>
        <rFont val="Arial"/>
        <family val="2"/>
      </rPr>
      <t xml:space="preserve"> en la adquisición de anticonceptivos
</t>
    </r>
    <r>
      <rPr>
        <b/>
        <sz val="12"/>
        <color theme="1"/>
        <rFont val="Arial"/>
        <family val="2"/>
      </rPr>
      <t xml:space="preserve">Esto se calculará automáticamente.  </t>
    </r>
    <r>
      <rPr>
        <i/>
        <sz val="11"/>
        <color theme="1"/>
        <rFont val="Arial"/>
        <family val="2"/>
      </rPr>
      <t>(Sumará los puntos a y b anteriores).</t>
    </r>
  </si>
  <si>
    <r>
      <t xml:space="preserve">Complete la siguiente tabla para indicar </t>
    </r>
    <r>
      <rPr>
        <b/>
        <u/>
        <sz val="12"/>
        <color theme="1"/>
        <rFont val="Arial"/>
        <family val="2"/>
      </rPr>
      <t>donaciones y subvenciones*</t>
    </r>
    <r>
      <rPr>
        <sz val="12"/>
        <color theme="1"/>
        <rFont val="Arial"/>
        <family val="2"/>
      </rPr>
      <t xml:space="preserve"> en especie para anticonceptivos en el último año finalizado (según la pregunta B1).
El período debe ser el mismo para todas las fuentes de financiamiento.
*Esto puede incluir casos en los que los donantes proporcionaron productos al Ministerio para ONG u organizaciones de mercadeo social.
</t>
    </r>
  </si>
  <si>
    <r>
      <t>Valor de la donación</t>
    </r>
    <r>
      <rPr>
        <i/>
        <sz val="12"/>
        <color theme="1"/>
        <rFont val="Arial"/>
        <family val="2"/>
      </rPr>
      <t xml:space="preserve">
</t>
    </r>
    <r>
      <rPr>
        <i/>
        <sz val="10"/>
        <color theme="1"/>
        <rFont val="Arial"/>
        <family val="2"/>
      </rPr>
      <t>(introduzca un valor numérico o “no sabe”)</t>
    </r>
  </si>
  <si>
    <r>
      <rPr>
        <u/>
        <sz val="12"/>
        <color theme="1"/>
        <rFont val="Arial"/>
        <family val="2"/>
      </rPr>
      <t xml:space="preserve">Detalles de las donaciones
</t>
    </r>
    <r>
      <rPr>
        <i/>
        <sz val="12"/>
        <color theme="1"/>
        <rFont val="Arial"/>
        <family val="2"/>
      </rPr>
      <t xml:space="preserve">
</t>
    </r>
    <r>
      <rPr>
        <i/>
        <sz val="10"/>
        <color theme="1"/>
        <rFont val="Arial"/>
        <family val="2"/>
      </rPr>
      <t>(lista de métodos anticonceptivos o productos adquiridos, si están disponibles)</t>
    </r>
  </si>
  <si>
    <t>This should include "Not applied" when there are no donations</t>
  </si>
  <si>
    <t xml:space="preserve">Inyectables, Implantes anticonceptivos, Dispositivos intrauterinos (DIU) </t>
  </si>
  <si>
    <t>Condones masculinos, condones femeninos</t>
  </si>
  <si>
    <t>Dispositivos intrauterinos (DIU), Inyectables</t>
  </si>
  <si>
    <r>
      <t xml:space="preserve">Valor total de subvenciones y donaciones en especie para la adquisición de anticonceptivos
</t>
    </r>
    <r>
      <rPr>
        <b/>
        <sz val="12"/>
        <color theme="1"/>
        <rFont val="Arial"/>
        <family val="2"/>
      </rPr>
      <t xml:space="preserve">Esto se calculará automáticamente.  </t>
    </r>
    <r>
      <rPr>
        <i/>
        <sz val="11"/>
        <color theme="1"/>
        <rFont val="Arial"/>
        <family val="2"/>
      </rPr>
      <t>(Sumará los puntos del a al e anteriores).</t>
    </r>
  </si>
  <si>
    <r>
      <rPr>
        <b/>
        <sz val="12"/>
        <color theme="1"/>
        <rFont val="Arial"/>
        <family val="2"/>
      </rPr>
      <t xml:space="preserve">Porcentaje de los fondos del gobierno gastados en la adquisición de anticonceptivos para el sector público - </t>
    </r>
    <r>
      <rPr>
        <sz val="12"/>
        <color theme="1"/>
        <rFont val="Arial"/>
        <family val="2"/>
      </rPr>
      <t xml:space="preserve">
Del monto total gastado en anticonceptivos para el sector público en el último año fiscal finalizado (incluidos los fondos del gobierno y donantes), ¿qué porcentaje se cubrió con los fondos del gobierno (que incluyen fondos internamente generados, fondos compartidos, créditos o préstamos del Banco Mundial y otros fondos otorgados al gobierno)? </t>
    </r>
  </si>
  <si>
    <r>
      <rPr>
        <b/>
        <sz val="12"/>
        <color theme="1"/>
        <rFont val="Arial"/>
        <family val="2"/>
      </rPr>
      <t xml:space="preserve">Porcentaje internamente generado de los fondos totales del </t>
    </r>
    <r>
      <rPr>
        <b/>
        <u/>
        <sz val="12"/>
        <color theme="1"/>
        <rFont val="Arial"/>
        <family val="2"/>
      </rPr>
      <t>gobierno</t>
    </r>
    <r>
      <rPr>
        <b/>
        <sz val="12"/>
        <color theme="1"/>
        <rFont val="Arial"/>
        <family val="2"/>
      </rPr>
      <t xml:space="preserve"> destinados a la adquisición de anticonceptivos para el sector público - </t>
    </r>
    <r>
      <rPr>
        <sz val="12"/>
        <color theme="1"/>
        <rFont val="Arial"/>
        <family val="2"/>
      </rPr>
      <t xml:space="preserve">
Del monto total de fondos del gobierno gastado en anticonceptivos para el sector público en el último año finalizado, ¿qué porcentaje se cubrió con los fondos del gobierno internamente generados?</t>
    </r>
  </si>
  <si>
    <r>
      <rPr>
        <b/>
        <sz val="12"/>
        <color theme="1"/>
        <rFont val="Arial"/>
        <family val="2"/>
      </rPr>
      <t xml:space="preserve">Total de gastos en anticonceptivos para el sector público
</t>
    </r>
    <r>
      <rPr>
        <i/>
        <sz val="12"/>
        <color theme="1"/>
        <rFont val="Arial"/>
        <family val="2"/>
      </rPr>
      <t>Esto calculará automáticamente la cantidad total de gastos (G49) y donaciones (G57) del gobierno.</t>
    </r>
  </si>
  <si>
    <r>
      <rPr>
        <b/>
        <sz val="12"/>
        <color theme="1"/>
        <rFont val="Arial"/>
        <family val="2"/>
      </rPr>
      <t>Total de gastos en anticonceptivos para el sector público como porcentaje de la cantidad que se necesita adquirir (previsión)-</t>
    </r>
    <r>
      <rPr>
        <sz val="12"/>
        <color theme="1"/>
        <rFont val="Arial"/>
        <family val="2"/>
      </rPr>
      <t xml:space="preserve">
Del valor estimado de anticonceptivos que se necesitaban adquirir para el sector público para el último año fiscal finalizado, ¿qué porcentaje fue proporcionado por una fuente (ya sea del gobierno o donante)? </t>
    </r>
  </si>
  <si>
    <r>
      <rPr>
        <b/>
        <sz val="12"/>
        <color theme="1"/>
        <rFont val="Arial"/>
        <family val="2"/>
      </rPr>
      <t xml:space="preserve">Cantidad total de anticonceptivos adquiridos en Años de protección de parejas como porcentaje de la cantidad que se precisaba adquirir (previsión) -
</t>
    </r>
    <r>
      <rPr>
        <sz val="12"/>
        <color theme="1"/>
        <rFont val="Arial"/>
        <family val="2"/>
      </rPr>
      <t xml:space="preserve">De la cantidad estimada de anticonceptivos que se precisaba adquirir para el sector público en el último año finalizado, ¿qué porcentaje fue proporcionado por una fuente (ya sea del gobierno o donante)? 
</t>
    </r>
    <r>
      <rPr>
        <i/>
        <sz val="12"/>
        <color theme="1"/>
        <rFont val="Arial"/>
        <family val="2"/>
      </rPr>
      <t>Esto calculará automáticamente la cantidad de anticonceptivos adquiridos (K49+K57) dividida por la cantidad prevista (J30).</t>
    </r>
  </si>
  <si>
    <r>
      <rPr>
        <b/>
        <sz val="12"/>
        <color theme="1"/>
        <rFont val="Arial"/>
        <family val="2"/>
      </rPr>
      <t>¿Hubo una brecha de financiamiento para anticonceptivos para el sector público en el último año finalizado?</t>
    </r>
    <r>
      <rPr>
        <sz val="12"/>
        <color theme="1"/>
        <rFont val="Arial"/>
        <family val="2"/>
      </rPr>
      <t xml:space="preserve">
</t>
    </r>
    <r>
      <rPr>
        <i/>
        <sz val="11"/>
        <color theme="1"/>
        <rFont val="Arial"/>
        <family val="2"/>
      </rPr>
      <t xml:space="preserve">(Esto se calculará automáticamente según si el resultado en B13 fue de, al menos, 95 por ciento de la necesidad prevista).
</t>
    </r>
    <r>
      <rPr>
        <sz val="11"/>
        <color theme="1"/>
        <rFont val="Arial"/>
        <family val="2"/>
      </rPr>
      <t xml:space="preserve"> </t>
    </r>
  </si>
  <si>
    <t>entrevista clave del informante con la unidad de logística/adquisiciones del PNSR gubernamentales</t>
  </si>
  <si>
    <t>Información brindada por el componente de logística del PNSR y la oficina administrativa del PNSR, 23ago23</t>
  </si>
  <si>
    <r>
      <t xml:space="preserve">¿En qué nivel(es) se realiza la </t>
    </r>
    <r>
      <rPr>
        <b/>
        <sz val="12"/>
        <color theme="1"/>
        <rFont val="Arial"/>
        <family val="2"/>
      </rPr>
      <t>adquisición financiada por el gobierno</t>
    </r>
    <r>
      <rPr>
        <sz val="12"/>
        <color theme="1"/>
        <rFont val="Arial"/>
        <family val="2"/>
      </rPr>
      <t xml:space="preserve"> de anticonceptivos para el sector público? 
(Use los menús desplegables para indicar todos los niveles que correspondan).</t>
    </r>
  </si>
  <si>
    <t>Las compras son centralizadas, a cargo del PNSR y la Oficina Administrativa Central del MSPAS, en coordinación con UNFPA.  Los embarques son entregados directa y solamente en la bodega central en Zona 7.</t>
  </si>
  <si>
    <t>Información brindada por el Componente deLogística del PNSR y la oficina administrativa del PNSR, 23ago23</t>
  </si>
  <si>
    <r>
      <t xml:space="preserve">Para la </t>
    </r>
    <r>
      <rPr>
        <b/>
        <sz val="12"/>
        <color theme="1"/>
        <rFont val="Arial"/>
        <family val="2"/>
      </rPr>
      <t>adquisición financiada por el gobierno</t>
    </r>
    <r>
      <rPr>
        <sz val="12"/>
        <color theme="1"/>
        <rFont val="Arial"/>
        <family val="2"/>
      </rPr>
      <t xml:space="preserve">, independientemente de adquisiciones centralizadas o descentralizadas, ¿cuál es el punto de entrega (es decir, ¿a qué nivel le entrega el proveedor los productos?) </t>
    </r>
  </si>
  <si>
    <r>
      <t xml:space="preserve">Las preguntas anteriores eran sobre el </t>
    </r>
    <r>
      <rPr>
        <i/>
        <sz val="12"/>
        <color theme="1"/>
        <rFont val="Arial"/>
        <family val="2"/>
      </rPr>
      <t>último año finalizado.</t>
    </r>
    <r>
      <rPr>
        <sz val="12"/>
        <color theme="1"/>
        <rFont val="Arial"/>
        <family val="2"/>
      </rPr>
      <t xml:space="preserve"> Esta pregunta hace referencia al </t>
    </r>
    <r>
      <rPr>
        <b/>
        <sz val="12"/>
        <color theme="1"/>
        <rFont val="Arial"/>
        <family val="2"/>
      </rPr>
      <t>año fiscal actual</t>
    </r>
    <r>
      <rPr>
        <sz val="12"/>
        <color theme="1"/>
        <rFont val="Arial"/>
        <family val="2"/>
      </rPr>
      <t xml:space="preserve">. </t>
    </r>
  </si>
  <si>
    <r>
      <t xml:space="preserve">¿Ha </t>
    </r>
    <r>
      <rPr>
        <b/>
        <sz val="12"/>
        <color theme="1"/>
        <rFont val="Arial"/>
        <family val="2"/>
      </rPr>
      <t>asignado</t>
    </r>
    <r>
      <rPr>
        <sz val="12"/>
        <color theme="1"/>
        <rFont val="Arial"/>
        <family val="2"/>
      </rPr>
      <t xml:space="preserve"> fondos el gobierno para la adquisición de anticonceptivos para el año fiscal actual?</t>
    </r>
  </si>
  <si>
    <t>Según Acuerdo Ministerial 185-2023</t>
  </si>
  <si>
    <t xml:space="preserve">Acuerdo Ministerial </t>
  </si>
  <si>
    <r>
      <t>Fuente</t>
    </r>
    <r>
      <rPr>
        <sz val="12"/>
        <color theme="1"/>
        <rFont val="Arial"/>
        <family val="2"/>
      </rPr>
      <t xml:space="preserve">
</t>
    </r>
  </si>
  <si>
    <t>Presupuesto con base en ER Oanda 7.66488 del 31dic22</t>
  </si>
  <si>
    <r>
      <t xml:space="preserve">La encuesta tiene en cuenta un método de planificación familiar (FP) que vaya a «ofrecerse» si así lo exige una </t>
    </r>
    <r>
      <rPr>
        <b/>
        <sz val="12"/>
        <color theme="1"/>
        <rFont val="Arial"/>
        <family val="2"/>
      </rPr>
      <t>política formal escrita</t>
    </r>
    <r>
      <rPr>
        <sz val="12"/>
        <color theme="1"/>
        <rFont val="Arial"/>
        <family val="2"/>
      </rPr>
      <t>, o si se ha adquirido o distribuido en los últimos doce meses. Use los menús desplegables para indicar cuál de esos criterios se aplica para cada uno de los siguientes métodos de FP dentro de los siguientes cuatro sectores: comercial, público, ONG, mercadeo social. Consulte el Manual de encuestas para obtener una definición más detallada de la política formal escrita.</t>
    </r>
  </si>
  <si>
    <t>documentos con métodos de FP ofrecidos a través del sector público, p. ej., pautas de tratamiento estándar</t>
  </si>
  <si>
    <r>
      <rPr>
        <b/>
        <sz val="12"/>
        <color theme="1"/>
        <rFont val="Arial"/>
        <family val="2"/>
      </rPr>
      <t>Pastillas anticonceptivas orales combinadas</t>
    </r>
    <r>
      <rPr>
        <b/>
        <sz val="11"/>
        <color theme="1"/>
        <rFont val="Arial"/>
        <family val="2"/>
      </rPr>
      <t xml:space="preserve"> </t>
    </r>
    <r>
      <rPr>
        <sz val="11"/>
        <color theme="1"/>
        <rFont val="Arial"/>
        <family val="2"/>
      </rPr>
      <t xml:space="preserve">
</t>
    </r>
    <r>
      <rPr>
        <sz val="10"/>
        <color theme="1"/>
        <rFont val="Arial"/>
        <family val="2"/>
      </rPr>
      <t>(por ejemplo, Levonorgestrel/Etinilestradiol 150/30 mcg + Hierro 75 mg, Levonorgestrel/Etinilestradiol 150/30 mcg [Microgynon, Seasonale, Levora, Jolessa], Desogestrel 0.15 mg + Etinilestradiol 0.03 mg [Enskyce, Marvelon, Exeltis], Drospirenona/Etinilestradiol 3 mg/20 mcg [Yaz], Norgestrel + Etinilestradiol 0.3 mg/30 mcg [Cryselle, Ovral, Low-Ogestrel, LoOvral], Norgestrel + Etinilestradiol 0.5 mg/50 mcg [Ogestrel], Acetato de noretisterona/Etinilestradiol [Loestrin, Junel])</t>
    </r>
  </si>
  <si>
    <t>¿Exige una política formal escrita que se ofrezca este método?</t>
  </si>
  <si>
    <r>
      <rPr>
        <b/>
        <sz val="12"/>
        <color theme="1"/>
        <rFont val="Arial"/>
        <family val="2"/>
      </rPr>
      <t>Pastillas anticonceptivas orales que solo contienen progestina</t>
    </r>
    <r>
      <rPr>
        <i/>
        <sz val="11"/>
        <color theme="1"/>
        <rFont val="Arial"/>
        <family val="2"/>
      </rPr>
      <t xml:space="preserve"> </t>
    </r>
    <r>
      <rPr>
        <sz val="11"/>
        <color theme="1"/>
        <rFont val="Arial"/>
        <family val="2"/>
      </rPr>
      <t xml:space="preserve">
</t>
    </r>
    <r>
      <rPr>
        <sz val="10"/>
        <color theme="1"/>
        <rFont val="Arial"/>
        <family val="2"/>
      </rPr>
      <t>(por ejemplo, Levonorgestrel 30 mcg [Norgeston, Microlut], Noretisterona 35 mg [Micronor, Camila, Errin], Desogestrel 75 mcg [Cerazette, Aizea], diacetato de etinodiol [Femulen])</t>
    </r>
  </si>
  <si>
    <t>Anticonceptivos orales solo de progestina no estan en la oferta de métodos del MSPAS, en el sector comercial si hay.  APROFAM y ALAS no la incluyen en su oferta</t>
  </si>
  <si>
    <r>
      <rPr>
        <b/>
        <sz val="12"/>
        <color theme="1"/>
        <rFont val="Arial"/>
        <family val="2"/>
      </rPr>
      <t>Inyectables</t>
    </r>
    <r>
      <rPr>
        <b/>
        <sz val="11"/>
        <color theme="1"/>
        <rFont val="Arial"/>
        <family val="2"/>
      </rPr>
      <t xml:space="preserve"> </t>
    </r>
    <r>
      <rPr>
        <sz val="11"/>
        <color theme="1"/>
        <rFont val="Arial"/>
        <family val="2"/>
      </rPr>
      <t xml:space="preserve">
</t>
    </r>
    <r>
      <rPr>
        <sz val="10"/>
        <color theme="1"/>
        <rFont val="Arial"/>
        <family val="2"/>
      </rPr>
      <t xml:space="preserve">(por ejemplo, Acetato de medroxiprogesterona 104 mg/0,65 ml vía subcutánea [Depo Sub-Q Provera, Sayana Press], Acetato de medroxiprogesterona 150 mg vía intramuscular [DepoProvera], Enantato de noretisterona [Noristerat]) </t>
    </r>
  </si>
  <si>
    <r>
      <rPr>
        <b/>
        <sz val="12"/>
        <color theme="1"/>
        <rFont val="Arial"/>
        <family val="2"/>
      </rPr>
      <t xml:space="preserve">Implantes anticonceptivos </t>
    </r>
    <r>
      <rPr>
        <sz val="12"/>
        <color theme="1"/>
        <rFont val="Arial"/>
        <family val="2"/>
      </rPr>
      <t xml:space="preserve">
</t>
    </r>
    <r>
      <rPr>
        <sz val="10"/>
        <color theme="1"/>
        <rFont val="Arial"/>
        <family val="2"/>
      </rPr>
      <t>(por ejemplo, Levonorgestrel 75 mg [Jadelle, Sino-Implant (II)/Levoplant], Etonogestrel 68 mg [Implanon, Nexplanon])</t>
    </r>
  </si>
  <si>
    <r>
      <rPr>
        <b/>
        <sz val="12"/>
        <color theme="1"/>
        <rFont val="Arial"/>
        <family val="2"/>
      </rPr>
      <t>Dispositivos intrauterinos (DIU)</t>
    </r>
    <r>
      <rPr>
        <sz val="12"/>
        <color theme="1"/>
        <rFont val="Arial"/>
        <family val="2"/>
      </rPr>
      <t xml:space="preserve"> </t>
    </r>
    <r>
      <rPr>
        <sz val="10"/>
        <color theme="1"/>
        <rFont val="Arial"/>
        <family val="2"/>
      </rPr>
      <t>(por ejemplo, de cobre [Optima Copper T], liberador de levonorgestrel [Mirena])</t>
    </r>
  </si>
  <si>
    <r>
      <rPr>
        <b/>
        <sz val="12"/>
        <color theme="1"/>
        <rFont val="Arial"/>
        <family val="2"/>
      </rPr>
      <t xml:space="preserve">Pastillas anticonceptivas de emergencia </t>
    </r>
    <r>
      <rPr>
        <sz val="10"/>
        <color theme="1"/>
        <rFont val="Arial"/>
        <family val="2"/>
      </rPr>
      <t>(por ejemplo, levonorgestrel 0,75 mg, levonorgestrel 1,5 mg) [Postinor]</t>
    </r>
  </si>
  <si>
    <r>
      <rPr>
        <b/>
        <sz val="12"/>
        <color theme="1"/>
        <rFont val="Arial"/>
        <family val="2"/>
      </rPr>
      <t>Método permanente de acción prolongada para hombres</t>
    </r>
    <r>
      <rPr>
        <sz val="10"/>
        <color theme="1"/>
        <rFont val="Arial"/>
        <family val="2"/>
      </rPr>
      <t xml:space="preserve"> (vasectomía)</t>
    </r>
  </si>
  <si>
    <r>
      <rPr>
        <b/>
        <sz val="12"/>
        <color theme="1"/>
        <rFont val="Arial"/>
        <family val="2"/>
      </rPr>
      <t>Método permanente de acción prolongada para mujeres</t>
    </r>
    <r>
      <rPr>
        <sz val="11"/>
        <color theme="1"/>
        <rFont val="Arial"/>
        <family val="2"/>
      </rPr>
      <t xml:space="preserve"> </t>
    </r>
    <r>
      <rPr>
        <sz val="10"/>
        <color theme="1"/>
        <rFont val="Arial"/>
        <family val="2"/>
      </rPr>
      <t>(ligadura de trompas)</t>
    </r>
  </si>
  <si>
    <r>
      <rPr>
        <b/>
        <sz val="12"/>
        <color theme="1"/>
        <rFont val="Arial"/>
        <family val="2"/>
      </rPr>
      <t>Parches anticonceptivos</t>
    </r>
    <r>
      <rPr>
        <sz val="12"/>
        <color theme="1"/>
        <rFont val="Arial"/>
        <family val="2"/>
      </rPr>
      <t xml:space="preserve"> </t>
    </r>
    <r>
      <rPr>
        <sz val="10"/>
        <color theme="1"/>
        <rFont val="Arial"/>
        <family val="2"/>
      </rPr>
      <t>(por ejemplo, Norelgestromina/Etinilestradiol 150/35 mcg [Xulane, Evra])</t>
    </r>
  </si>
  <si>
    <r>
      <rPr>
        <b/>
        <sz val="12"/>
        <color theme="1"/>
        <rFont val="Arial"/>
        <family val="2"/>
      </rPr>
      <t>Anillo vaginal anticonceptivo</t>
    </r>
    <r>
      <rPr>
        <sz val="12"/>
        <color theme="1"/>
        <rFont val="Arial"/>
        <family val="2"/>
      </rPr>
      <t xml:space="preserve"> </t>
    </r>
    <r>
      <rPr>
        <sz val="10"/>
        <color theme="1"/>
        <rFont val="Arial"/>
        <family val="2"/>
      </rPr>
      <t>(por ejemplo, Etonogestrel/Etinilestradiol 120/15 mcg [NuvaRing], liberador de progesterona [Progering])</t>
    </r>
  </si>
  <si>
    <r>
      <rPr>
        <b/>
        <sz val="12"/>
        <color theme="1"/>
        <rFont val="Arial"/>
        <family val="2"/>
      </rPr>
      <t>Métodos de observación basados en el calendario</t>
    </r>
    <r>
      <rPr>
        <sz val="12"/>
        <color theme="1"/>
        <rFont val="Arial"/>
        <family val="2"/>
      </rPr>
      <t xml:space="preserve"> </t>
    </r>
    <r>
      <rPr>
        <sz val="10"/>
        <color theme="1"/>
        <rFont val="Arial"/>
        <family val="2"/>
      </rPr>
      <t>(por ejemplo, CycleBeads)</t>
    </r>
  </si>
  <si>
    <r>
      <rPr>
        <b/>
        <sz val="12"/>
        <color theme="1"/>
        <rFont val="Arial"/>
        <family val="2"/>
      </rPr>
      <t>Otros métodos anticonceptivos</t>
    </r>
    <r>
      <rPr>
        <sz val="12"/>
        <color theme="1"/>
        <rFont val="Arial"/>
        <family val="2"/>
      </rPr>
      <t xml:space="preserve">
</t>
    </r>
    <r>
      <rPr>
        <sz val="11"/>
        <color theme="1"/>
        <rFont val="Arial"/>
        <family val="2"/>
      </rPr>
      <t>(En los siguientes espacios, proporcione el/los nombre(s) de otro(s) anticonceptivo(s) ofrecidos y luego seleccione uno de la lista desplegable para cada sector.</t>
    </r>
  </si>
  <si>
    <t>La Estrategia de Planificación Familiar 2021-2025 fue publicada en 2021.  El objetivo general es: Garantizar el acceso universal y equitativo a todos los métodos de planificación familiar (tradicionales y modernos), con el fin de disminuir la necesidad insatisfecha con énfasis en las poblaciones vulnerables, en el marco de los derechos humanos y con enfoque de mercado total.  Los componentes son:  rectoría, promoción y provisión de servicios, financiamiento, formación de recursos humanos, logística de insumos anticonceptivos, monitoreo y evaluación; y fortalecimiento de la CNAA y los subcomités departamentales.  Entre sus objetivos destaca:  (1) Fortalecer el rol del MSPAS como ente rector en los mecanismos de coordinación interinstitucional e intersectorial a nivel nacional y local.  (2) Fortalecer los servicios de planificación familiar en el MSPAS, IGSS, APROFAM, y sector privado, para promover la demanda, asegurar la atención de calidad y garantizar la disponibilidad de métodos anticonceptivos para toda la población, especialmente la mas vulnerable.  (3) Asegurar el financiamiento en las instituciones públicas del país para la compra eficiente y oportuna de insumos anticonceptivos para cubrir la demanda.  (4). Promover programas de actualización del personal financiero y administrativo del marco legal de PF y la ejecución del presupuesto.  En 2022, la CNAA lideró la implementación del Costed Implementation Plan (CIP) de la Estrategia.  En 2023, darán seguimiento al CIP para monitorear su ejecución y fortalecer capacidades de rectoría y movilización de recursos, incluida la compra de anticonceptivos.</t>
  </si>
  <si>
    <t>documentos oficiales de la organización gubernamental que coordina el programa nacional de FP/RH</t>
  </si>
  <si>
    <t>A la vista  Estrategia Nacional de Planificación Familiar 2021-2025 y el Plan de Implementación con Costos de la Estrategia (CIP) implementado con apoyo de Palladium en el año 2022.   
(5) Garantizar el abastecimiento oportuno de métodos e insumos anticonceptivos en todos los servicios de salud.  (6) Identificar mecanismos de compra nacional, internacional o regional para asegurar la compra de insumos de calidad oportunos y a precios accesibles.  (7) Incidir y Monitorear la asignación de recursos de las unidades ejecutoras, con base a los lineamientos del PNSR, para la distribución de anticonceptivos e insumos de planificación familiar. (8) Diseñar e implementar un sistema de monitoreo y evaluación de la Estrategia Nacional de PF.  (9) La CNAA rinde cuentas sobre el avance de las acciones de la Estrategia de PF. (10) Fortalecer la integración, estructura y funcionamiento de la CNAA. (11). Fortalecer y ampliar la red de subcomités de aseguramiento de anticonceptivos.</t>
  </si>
  <si>
    <t>Estrategia Nacional de Planificación Familiar 2021-2025</t>
  </si>
  <si>
    <t>Sí - alto nivel de implementación</t>
  </si>
  <si>
    <r>
      <t xml:space="preserve">¿Existen políticas que </t>
    </r>
    <r>
      <rPr>
        <b/>
        <sz val="12"/>
        <color theme="1"/>
        <rFont val="Arial"/>
        <family val="2"/>
      </rPr>
      <t>dificulten</t>
    </r>
    <r>
      <rPr>
        <sz val="12"/>
        <color theme="1"/>
        <rFont val="Arial"/>
        <family val="2"/>
      </rPr>
      <t xml:space="preserve"> la capacidad del </t>
    </r>
    <r>
      <rPr>
        <b/>
        <sz val="12"/>
        <color theme="1"/>
        <rFont val="Arial"/>
        <family val="2"/>
      </rPr>
      <t>sector privado</t>
    </r>
    <r>
      <rPr>
        <sz val="12"/>
        <color theme="1"/>
        <rFont val="Arial"/>
        <family val="2"/>
      </rPr>
      <t xml:space="preserve"> (sector comercial, ONG u organizaciones de mercadeo social) para proporcionar métodos anticonceptivos? </t>
    </r>
    <r>
      <rPr>
        <sz val="10"/>
        <color theme="1"/>
        <rFont val="Arial"/>
        <family val="2"/>
      </rPr>
      <t xml:space="preserve">Por ejemplo: control de precios, limitaciones de distribución, impuestos/aranceles, prohibiciones de publicidad, etc. </t>
    </r>
  </si>
  <si>
    <t>documentos de la política gubernamental y registros de proyectos</t>
  </si>
  <si>
    <t>Ley de Acceso Uniiversal y Equitativo a los Servicios de Planificación Familiar, Decreto 87-2005 promueve el acceso universal a los anticonceptivos, ofrecidos por los sectores públicos y privados.</t>
  </si>
  <si>
    <t xml:space="preserve"> ¿Existen políticas que autoricen o apoyen al sector privado (sector comercial, ONG u organizaciones de mercadeo social) para proporcionar métodos anticonceptivos? (Por ejemplo: fomentar alianzas públicas/privadas, redes de proveedores y franquicias, acreditación, capacitación y formación permanente para proveedores del sector privado y mecanismos de financiamiento, como mercadeo social, cupones, incentivos y la contratación externa de entrega de servicios para el sector privado por parte del gobierno).</t>
  </si>
  <si>
    <t>La Ley de Acceso universal a la PF incluye al sector privado para brindar anticonceptivos a la población que los demande</t>
  </si>
  <si>
    <r>
      <t>Mencione el personal de menor rango al que se le permite vender o administrar el método en el</t>
    </r>
    <r>
      <rPr>
        <b/>
        <sz val="12"/>
        <color theme="1"/>
        <rFont val="Arial"/>
        <family val="2"/>
      </rPr>
      <t xml:space="preserve"> sector público.</t>
    </r>
  </si>
  <si>
    <r>
      <t>Mencione el personal de menor rango al que se le permite vender o administrar el método en el</t>
    </r>
    <r>
      <rPr>
        <b/>
        <sz val="12"/>
        <color theme="1"/>
        <rFont val="Arial"/>
        <family val="2"/>
      </rPr>
      <t xml:space="preserve"> sector privado.</t>
    </r>
  </si>
  <si>
    <t xml:space="preserve">Documentos de la política del Departamento de Planificación Familiar del MS </t>
  </si>
  <si>
    <t>Respuesta de APROFAM (IPPF Affiliate) de fecha 29ago2023</t>
  </si>
  <si>
    <r>
      <t>Pastillas anticonceptivas orales combinadas</t>
    </r>
    <r>
      <rPr>
        <sz val="11"/>
        <color theme="1"/>
        <rFont val="Arial"/>
        <family val="2"/>
      </rPr>
      <t xml:space="preserve"> 
</t>
    </r>
    <r>
      <rPr>
        <sz val="10"/>
        <color theme="1"/>
        <rFont val="Arial"/>
        <family val="2"/>
      </rPr>
      <t>(por ejemplo, Levonorgestrel/Etinilestradiol 150/30 mcg + Hierro 75 mg, Levonorgestrel/Etinilestradiol 150/30 mcg [Microgynon, Seasonale, Levora, Jolessa], Desogestrel 0.15 mg + Etinilestradiol 0.03 mg [Enskyce, Marvelon, Exeltis], Drospirenona/Etinilestradiol 3 mg/20 mcg [Yaz], Norgestrel + Etinilestradiol 0.3 mg/30 mcg [Cryselle, Ovral, Low-Ogestrel, LoOvral], Norgestrel + Etinilestradiol 0.5 mg/50 mcg [Ogestrel], Acetato de noretisterona/Etinilestradiol [Loestrin, Junel])</t>
    </r>
  </si>
  <si>
    <t>Guía Nacional de Planificación Familiar Año 2018, Anexo 2, Página 140.  En el caso de APROFAM, métodos de barrera y hormonales pueden ser administrados por facilitadores comunitarios</t>
  </si>
  <si>
    <r>
      <t>Pastillas anticonceptivas orales que solo contienen progestina</t>
    </r>
    <r>
      <rPr>
        <i/>
        <sz val="11"/>
        <color theme="1"/>
        <rFont val="Arial"/>
        <family val="2"/>
      </rPr>
      <t xml:space="preserve"> </t>
    </r>
    <r>
      <rPr>
        <sz val="11"/>
        <color theme="1"/>
        <rFont val="Arial"/>
        <family val="2"/>
      </rPr>
      <t xml:space="preserve">
</t>
    </r>
    <r>
      <rPr>
        <sz val="10"/>
        <color theme="1"/>
        <rFont val="Arial"/>
        <family val="2"/>
      </rPr>
      <t>(por ejemplo, Levonorgestrel 30 mcg [Norgeston, Microlut], Noretisterona 35 mg [Micronor, Camila, Errin], Desogestrel 75 mcg [Cerazette, Aizea], diacetato de etinodiol [Femulen])</t>
    </r>
  </si>
  <si>
    <t>Pastilla solo de progestina no está en el Anexo 2, pag. 140 de la Guía Nacional de PF Año 2018.  Lo ofertan solamente en el sector comercial</t>
  </si>
  <si>
    <r>
      <t xml:space="preserve">Inyectables </t>
    </r>
    <r>
      <rPr>
        <sz val="10"/>
        <color theme="1"/>
        <rFont val="Arial"/>
        <family val="2"/>
      </rPr>
      <t xml:space="preserve">(acetato de medroxiprogesterona 104 mg/0,65 ml </t>
    </r>
    <r>
      <rPr>
        <b/>
        <sz val="10"/>
        <color theme="1"/>
        <rFont val="Arial"/>
        <family val="2"/>
      </rPr>
      <t>vía subcutánea</t>
    </r>
    <r>
      <rPr>
        <sz val="10"/>
        <color theme="1"/>
        <rFont val="Arial"/>
        <family val="2"/>
      </rPr>
      <t xml:space="preserve"> [Depo Sub-Q Provera, Sayana Press])</t>
    </r>
  </si>
  <si>
    <r>
      <t xml:space="preserve">Inyectables </t>
    </r>
    <r>
      <rPr>
        <sz val="10"/>
        <color theme="1"/>
        <rFont val="Arial"/>
        <family val="2"/>
      </rPr>
      <t xml:space="preserve">(acetato de medroxiprogesterona 150 mg </t>
    </r>
    <r>
      <rPr>
        <b/>
        <sz val="10"/>
        <color theme="1"/>
        <rFont val="Arial"/>
        <family val="2"/>
      </rPr>
      <t>vía intramuscular</t>
    </r>
    <r>
      <rPr>
        <sz val="10"/>
        <color theme="1"/>
        <rFont val="Arial"/>
        <family val="2"/>
      </rPr>
      <t xml:space="preserve"> [DepoProvera], enantato de noretisterona [Noristerat]) </t>
    </r>
  </si>
  <si>
    <t>Si está capacitado, según Guía Nacional de Planificación Familiar Año 2018, Anexo 2, Página 140.  En el caso de APROFAM, métodos de barrera y hormonales pueden ser administrados por facilitadores comunitarios</t>
  </si>
  <si>
    <r>
      <t xml:space="preserve">Implantes anticonceptivos 
</t>
    </r>
    <r>
      <rPr>
        <sz val="10"/>
        <color theme="1"/>
        <rFont val="Arial"/>
        <family val="2"/>
      </rPr>
      <t>(por ejemplo, Levonorgestrel 75 mg [Jadelle, Sino-Implant (II)/Levoplant], Etonogestrel 68 mg [Implanon, Nexplanon])</t>
    </r>
  </si>
  <si>
    <t>Auxiliar de Enfermería si está capacitado, según Guía Nacional de Planificación Familiar Año 2018, Anexo 2, Página 140.</t>
  </si>
  <si>
    <r>
      <t xml:space="preserve">Dispositivos intrauterinos (DIU) 
</t>
    </r>
    <r>
      <rPr>
        <sz val="10"/>
        <color theme="1"/>
        <rFont val="Arial"/>
        <family val="2"/>
      </rPr>
      <t>(por ejemplo, de cobre [Optima Copper T], liberador de levonorgestrel [Mirena])</t>
    </r>
  </si>
  <si>
    <r>
      <t xml:space="preserve">Pastillas anticonceptivas de emergencia 
</t>
    </r>
    <r>
      <rPr>
        <sz val="10"/>
        <color theme="1"/>
        <rFont val="Arial"/>
        <family val="2"/>
      </rPr>
      <t>(por ejemplo, levonorgestrel 0,75 mg, levonorgestrel 1,5 mg) [Postinor]</t>
    </r>
  </si>
  <si>
    <r>
      <t>Método permanente de acción prolongada para hombres</t>
    </r>
    <r>
      <rPr>
        <sz val="10"/>
        <color theme="1"/>
        <rFont val="Arial"/>
        <family val="2"/>
      </rPr>
      <t xml:space="preserve"> (vasectomía)</t>
    </r>
  </si>
  <si>
    <t xml:space="preserve">Guía Nacional de Planificación Familiar Año 2018, Anexo 2, Página 140.  </t>
  </si>
  <si>
    <r>
      <t>Método permanente de acción prolongada para mujeres</t>
    </r>
    <r>
      <rPr>
        <sz val="11"/>
        <color theme="1"/>
        <rFont val="Arial"/>
        <family val="2"/>
      </rPr>
      <t xml:space="preserve"> </t>
    </r>
    <r>
      <rPr>
        <sz val="10"/>
        <color theme="1"/>
        <rFont val="Arial"/>
        <family val="2"/>
      </rPr>
      <t>(ligadura de trompas)</t>
    </r>
  </si>
  <si>
    <r>
      <t xml:space="preserve">Parches anticonceptivos </t>
    </r>
    <r>
      <rPr>
        <sz val="10"/>
        <color theme="1"/>
        <rFont val="Arial"/>
        <family val="2"/>
      </rPr>
      <t>(por ejemplo, Norelgestromina/Etinilestradiol 150/35 mcg [Xulane, Evra])</t>
    </r>
  </si>
  <si>
    <t xml:space="preserve">No es parte de la oferta, según Guía Nacional de Planificación Familiar Año 2018, Anexo 2, Página 140.  </t>
  </si>
  <si>
    <r>
      <t xml:space="preserve">Anillo vaginal anticonceptivo </t>
    </r>
    <r>
      <rPr>
        <sz val="10"/>
        <color theme="1"/>
        <rFont val="Arial"/>
        <family val="2"/>
      </rPr>
      <t>(por ejemplo, Etonogestrel/Etinilestradiol 120/15 mcg [NuvaRing], liberador de progesterona [Progering])</t>
    </r>
  </si>
  <si>
    <r>
      <t xml:space="preserve">Métodos de observación basados en el calendario </t>
    </r>
    <r>
      <rPr>
        <sz val="10"/>
        <color theme="1"/>
        <rFont val="Arial"/>
        <family val="2"/>
      </rPr>
      <t>(por ejemplo, CycleBeads)</t>
    </r>
  </si>
  <si>
    <r>
      <t xml:space="preserve">Otros métodos anticonceptivos - Especifique 
</t>
    </r>
    <r>
      <rPr>
        <sz val="10"/>
        <color theme="1"/>
        <rFont val="Arial"/>
        <family val="2"/>
      </rPr>
      <t>(Proporcione el nombre de otros anticonceptivos ofrecidos y el conjunto de menor nivel que puede proporcionarlos, por sector. Por ejemplo: diafragma SILCS)</t>
    </r>
  </si>
  <si>
    <t>No corresponde</t>
  </si>
  <si>
    <r>
      <t xml:space="preserve">Las siguientes preguntas (D5 y D6) serán sobre las leyes y prácticas que pueden </t>
    </r>
    <r>
      <rPr>
        <b/>
        <i/>
        <u/>
        <sz val="12"/>
        <color theme="1"/>
        <rFont val="Arial"/>
        <family val="2"/>
      </rPr>
      <t>aumentar el acceso</t>
    </r>
    <r>
      <rPr>
        <sz val="12"/>
        <color theme="1"/>
        <rFont val="Arial"/>
        <family val="2"/>
      </rPr>
      <t xml:space="preserve"> de subpoblaciones específicas a servicios/productos efectivos de planificación familiar, mientras que las preguntas D7 y D8 serán sobre las leyes o prácticas que puedan </t>
    </r>
    <r>
      <rPr>
        <b/>
        <i/>
        <u/>
        <sz val="12"/>
        <color theme="1"/>
        <rFont val="Arial"/>
        <family val="2"/>
      </rPr>
      <t>prevenir</t>
    </r>
    <r>
      <rPr>
        <sz val="12"/>
        <color theme="1"/>
        <rFont val="Arial"/>
        <family val="2"/>
      </rPr>
      <t xml:space="preserve"> o </t>
    </r>
    <r>
      <rPr>
        <b/>
        <i/>
        <u/>
        <sz val="12"/>
        <color theme="1"/>
        <rFont val="Arial"/>
        <family val="2"/>
      </rPr>
      <t>reducir el acceso</t>
    </r>
    <r>
      <rPr>
        <sz val="12"/>
        <color theme="1"/>
        <rFont val="Arial"/>
        <family val="2"/>
      </rPr>
      <t xml:space="preserve"> de estas subpoblaciones. </t>
    </r>
  </si>
  <si>
    <r>
      <t xml:space="preserve">¿Tiene el país leyes, regulaciones o políticas que </t>
    </r>
    <r>
      <rPr>
        <b/>
        <u/>
        <sz val="12"/>
        <color theme="1"/>
        <rFont val="Arial"/>
        <family val="2"/>
      </rPr>
      <t>aumenten</t>
    </r>
    <r>
      <rPr>
        <sz val="12"/>
        <color theme="1"/>
        <rFont val="Arial"/>
        <family val="2"/>
      </rPr>
      <t xml:space="preserve"> el acceso a servicios/productos efectivos de planificación familiar de las siguientes subpoblaciones? </t>
    </r>
  </si>
  <si>
    <t>La Ley de Acceso Universal de Servicios de Planificación Familiar cubre todas las poblaciones vulnerables.  Sin embargo, no hay evidencia del aumento en el  acceso a personas discapacitadas.  
Para la población adolescente, el rango de edad a quien va dirigido es de 14 a 19 años y se puede extender a los 24. 
Para emergencias y desastres, la guía del 2012 sigue vigente, y las directrices de COVID-19 siguen vigentes.</t>
  </si>
  <si>
    <t>Guia Nacional de Anticoncepcion para Adolecentes del 2018, Plan Nacional de Prevencion de Embarazo en Adolecentes (PLANEA 2018-2022)Guia Nacional de Planificación Familiar y la Ley de acceso universal y equitativo a servicios de PF</t>
  </si>
  <si>
    <t xml:space="preserve"> Guia Nacional de Planificación FamiliarGuia Nacional de Planificación Familiar y la Ley de acceso universal y equitativo a servicios de PF</t>
  </si>
  <si>
    <t>Guia Nacional de Anticoncepcion para Adolecentes del 2018,  Guia Nacional de Planificación Familiar y la Ley de acceso universal y equitativo a servicios de PF</t>
  </si>
  <si>
    <t>Ley de Acceso Uniiversal y Equitativo a los Servicios de Planificación Familiar, Decreto 87-2005</t>
  </si>
  <si>
    <r>
      <t xml:space="preserve">Poblaciones en subregiones desfavorecidas </t>
    </r>
    <r>
      <rPr>
        <i/>
        <sz val="10"/>
        <color theme="1"/>
        <rFont val="Arial"/>
        <family val="2"/>
      </rPr>
      <t>(es decir, determinadas áreas geográficas)</t>
    </r>
  </si>
  <si>
    <r>
      <t xml:space="preserve">Poblaciones minoritarias </t>
    </r>
    <r>
      <rPr>
        <i/>
        <sz val="10"/>
        <color theme="1"/>
        <rFont val="Arial"/>
        <family val="2"/>
      </rPr>
      <t>(p. ej., grupos étnicos o religiosos)</t>
    </r>
  </si>
  <si>
    <r>
      <t xml:space="preserve">Otro </t>
    </r>
    <r>
      <rPr>
        <i/>
        <sz val="10"/>
        <color theme="1"/>
        <rFont val="Arial"/>
        <family val="2"/>
      </rPr>
      <t>(p. ej., inmigrantes, poblaciones desplazadas internamente)</t>
    </r>
  </si>
  <si>
    <t>Guía de Salud Reproductiva en Emergencias, Contingencias  y Desastres (Año 2012)</t>
  </si>
  <si>
    <r>
      <t xml:space="preserve">¿Tiene el país alguna práctica operativa, cultural o de otro tipo que pueda </t>
    </r>
    <r>
      <rPr>
        <b/>
        <u/>
        <sz val="12"/>
        <color theme="1"/>
        <rFont val="Arial"/>
        <family val="2"/>
      </rPr>
      <t>aumentar</t>
    </r>
    <r>
      <rPr>
        <sz val="12"/>
        <color theme="1"/>
        <rFont val="Arial"/>
        <family val="2"/>
      </rPr>
      <t xml:space="preserve"> el acceso a productos/servicios efectivos de planificación familiar de las siguientes subpoblaciones?  </t>
    </r>
  </si>
  <si>
    <t>En su mayoría se busca prevenir embarazos y enfermedades de transmisión sexual por lo que se busca adolescentes y jóvenes solteros de preferencia.  
Se actualizó la normativa de la estrategia de Espacios Amigables para adolescentes y jóvenes y en la misma se incluyó la Guía Nacional de Anticoncepción para Adolescentes con el objetivo de acercar los anticonceptivos al adolescente y joven, previo la consejería balanceada. 
Además, la ONG Observatorio de Salur Reproductiva (OSAR) y sus OSAR juveniles en los departamentos monitorea el cumplimiento de los servicios en espacios amigables.
WINGS envió un resumen de los logros 2022 (incluido en adjuntos).
APROFAM reportó que continuan fortaleciendo el alcance comunitario (Informe del 29ago23)</t>
  </si>
  <si>
    <t>WINGS ONG sigue brindando anticonceptivos gratuitos a adolescentes menores de 19 años, brindan servicios en 19 de 29 regiones de salud, ofertan métodos temporales y de larga duración.  OSAR monitorea servicios de PF y anticoncepción en los servicios de salud.  APROFAM's youth peer program provides counselling and contraceptives.</t>
  </si>
  <si>
    <t xml:space="preserve">Los proveedores del sector público y ONG brindan servicios integrales de atención a adolescentes.   
WINGS ONG sigue brindando anticonceptivos gratuitos a adolescentes menores de 19 años.  APROFAM's youth peer program provides counselling and contraceptives.
</t>
  </si>
  <si>
    <t>En 2022-2023 MSPAS continua fortaleciendo la oferta de anticonceptivos en los hospitales y los servicios de PF en los tres nivelse de atención.</t>
  </si>
  <si>
    <t>En 2022-2023 MSPAS continua fortaleciendo la oferta de anticonceptivos en los hospitales y  servicios de PF en los tres nivelse de atención ubicadas en todos los departamentos del país</t>
  </si>
  <si>
    <t>WINGS ONG sigue brindando anticonceptivos gratuitos, brindan servicios en 19 de 29 regiones de salud, ofertan métodos temporales y de larga duración.  
 MSPAS continua fortaleciendo la oferta de anticonceptivos en los hospitales  y  servicios de PF en los tres nivelse de atención ubicadas en todos los departamentos del país.  MSPAS tiene vigentes convenios con APROFAM y WINGS para extender servicios en el área rural</t>
  </si>
  <si>
    <t>Si</t>
  </si>
  <si>
    <t>MSPAS continua fortaleciendo la oferta de anticonceptivos en toda la red de servicios, incluidos los hospitales ubicados en todos departamentos del país.  MSPAS tiene vigentes convenios con APROFAM y WINGS para extender servicios en el área rural</t>
  </si>
  <si>
    <t>La Ley de Acceso Universal a la PF menciona todas las poblaciones en condiciones de vulnerabilidad, pero aún se necesita fortalecer la oferta de anticonceptivos en población con discapacidad</t>
  </si>
  <si>
    <t xml:space="preserve">Guía de Salud Reproductiva en Emergencias y Desastres </t>
  </si>
  <si>
    <r>
      <t xml:space="preserve">¿Tiene el país leyes, regulaciones o políticas que </t>
    </r>
    <r>
      <rPr>
        <b/>
        <u/>
        <sz val="12"/>
        <color theme="1"/>
        <rFont val="Arial"/>
        <family val="2"/>
      </rPr>
      <t>dificulten</t>
    </r>
    <r>
      <rPr>
        <sz val="12"/>
        <color theme="1"/>
        <rFont val="Arial"/>
        <family val="2"/>
      </rPr>
      <t xml:space="preserve"> el acceso a servicios/productos efectivos de planificación familiar de las siguientes subpoblaciones? </t>
    </r>
    <r>
      <rPr>
        <sz val="10"/>
        <color theme="1"/>
        <rFont val="Arial"/>
        <family val="2"/>
      </rPr>
      <t>(p. ej., aprobación del cónyuge requerida para acceder a anticonceptivos)</t>
    </r>
  </si>
  <si>
    <t>El marco legal en Guatemala favorece el acceso a los servicios de planificación familiar:
"Ley de Acceso Universal a la PF, año 2005, Artículo 21 crea una partida presupuestaria para compra de anticonceptivos.  Decreto 21-2004 Ley Del Impuesto Sobre La Distribución De Bebidas Alcohólicas Destiladas, Cervezas Y Otras Bebidas Fermentadas establece en el año 2004 que el 15% de los ingresos sean destinados al Programa de Salud Reproductiva del MSPAS.  La Ley para la Maternidad Saludable (2010) establece que al menos 30% del 15% del Impuesto a Bebidas alcohólicas sea utilizado para la compra de métodos anticonceptivos.</t>
  </si>
  <si>
    <r>
      <t xml:space="preserve">¿Tiene el país alguna </t>
    </r>
    <r>
      <rPr>
        <b/>
        <u/>
        <sz val="12"/>
        <color theme="1"/>
        <rFont val="Arial"/>
        <family val="2"/>
      </rPr>
      <t>barrera</t>
    </r>
    <r>
      <rPr>
        <sz val="12"/>
        <color theme="1"/>
        <rFont val="Arial"/>
        <family val="2"/>
      </rPr>
      <t xml:space="preserve"> operativa, cultural o de otro tipo que pueda </t>
    </r>
    <r>
      <rPr>
        <b/>
        <u/>
        <sz val="12"/>
        <color theme="1"/>
        <rFont val="Arial"/>
        <family val="2"/>
      </rPr>
      <t>dificultar</t>
    </r>
    <r>
      <rPr>
        <sz val="12"/>
        <color theme="1"/>
        <rFont val="Arial"/>
        <family val="2"/>
      </rPr>
      <t xml:space="preserve"> el acceso a productos/servicios efectivos de planificación familiar de las siguientes subpoblaciones?  
</t>
    </r>
    <r>
      <rPr>
        <sz val="10"/>
        <color theme="1"/>
        <rFont val="Arial"/>
        <family val="2"/>
      </rPr>
      <t>(por ejemplo, proveedores que no quieran ofrecer servicios a los jóvenes)</t>
    </r>
  </si>
  <si>
    <t>Entrevistas clave del informante con representantes de ONG</t>
  </si>
  <si>
    <t>OSAR Y APROFAM indicaron que existen limitaciones en los servicios de salud para atender sin barreras médicas y culturales, especialmente a la población adolescente.  (Ver en lista de adjuntos)</t>
  </si>
  <si>
    <t xml:space="preserve">Acceso geográfico es una barrera al acceso, la falta de oferta de PF en varios idiomas mayas, a nivel operativo del MSPAS la alta rotación de personal especializado.  Clínicas especializadas de PF se requiere personal capacitado que es escaso.  El atraso en el ingreso de Depoprovera.  
Cultural: interferencia de los padres, falta de dinero, de información donde obtenerlos gratuitos, se los niegan por la edad en los servicios de salud públicos				</t>
  </si>
  <si>
    <t>Barrera operativa: Desabastecimiento de algunos anticonceptivos en los servicios de salud, aunque se ofrece un método sustituto</t>
  </si>
  <si>
    <t>Barrera geográfica y culturales: Lejanía de los servicios de salud y desabastecimiento de insumos, usuarias no llegan por miedos y mitos, rechazo de la pareja a usar anticonceptivos.</t>
  </si>
  <si>
    <t xml:space="preserve">Retos en la compra anual de anticonceptivos puede afectar el acceso a inyectable trimestral, el 60% de las usuarias prefieren este MAC.  </t>
  </si>
  <si>
    <t>Falta de información y acceso a consejería balanceada, falta de información en las escuelas,  mitos respecto a los anticonceptivos</t>
  </si>
  <si>
    <t>En el sector comercial y ONG, el costo de los anticonceptivos no es accesible a los y las jóvenes que solo estudian. En el MSPAS los anticonceptivos son gratis, pero los adolescentes y jóvenes encuentran barreras del proveedor.</t>
  </si>
  <si>
    <t xml:space="preserve">El PNSR del MSPAS explicó:  que se limita el acceso solamente en casos especiales cuando las usuarias tienen alguna discapacidad que no permita tomar desiciones propias y se requiera del consentimiento de los padres o un tutor		</t>
  </si>
  <si>
    <t>Replican los mitos y creencias de las generaciones anteriores respecto al acceso libre e infomado de anticonceptivos</t>
  </si>
  <si>
    <t xml:space="preserve">  Si se atienden pero en los servicios de salud no en lugares escpeciales donde se concentren o donde pernocten.  Hace falta promoción e información para que las personas migrantes lleguen mas a los servicios de salud públicos.</t>
  </si>
  <si>
    <t>Pago del 12% del IVA</t>
  </si>
  <si>
    <r>
      <t xml:space="preserve">El 12% del IVA sigue vigente en el país, incluyendo las importaciones de medicamentos.  Los anticonceptivos no tienen una exención a dicho impuesto en el sector privado.  </t>
    </r>
    <r>
      <rPr>
        <b/>
        <sz val="12"/>
        <color theme="1"/>
        <rFont val="Arial"/>
        <family val="2"/>
      </rPr>
      <t>Las importaciones a través de UNFPA para el sector público tienen exoneración del 12%.</t>
    </r>
  </si>
  <si>
    <t>Todos los servicios de salud pública son gratuitos a toda la población según Código de Salud 90-97.</t>
  </si>
  <si>
    <t>Lista Básica de Medicamentos emitida por el MSPAS en 2019 sigue vigente y sin cambios</t>
  </si>
  <si>
    <r>
      <t>Inyectables</t>
    </r>
    <r>
      <rPr>
        <sz val="11"/>
        <color theme="1"/>
        <rFont val="Arial"/>
        <family val="2"/>
      </rPr>
      <t xml:space="preserve"> 
</t>
    </r>
    <r>
      <rPr>
        <sz val="10"/>
        <color theme="1"/>
        <rFont val="Arial"/>
        <family val="2"/>
      </rPr>
      <t xml:space="preserve">(por ejemplo, Acetato de medroxiprogesterona 104 mg/0,65 ml vía subcutánea [Depo Sub-Q Provera, Sayana Press], Acetato de medroxiprogesterona 150 mg vía intramuscular [DepoProvera], Enantato de noretisterona [Noristerat]) </t>
    </r>
  </si>
  <si>
    <r>
      <t xml:space="preserve">Implantes anticonceptivos </t>
    </r>
    <r>
      <rPr>
        <sz val="10"/>
        <color theme="1"/>
        <rFont val="Arial"/>
        <family val="2"/>
      </rPr>
      <t>(por ejemplo, Levonorgestrel 75 mg [Jadelle, Sino-Implant (II)/Levoplant], Etonogestrel 68 mg [Implanon, Nexplanon])</t>
    </r>
  </si>
  <si>
    <r>
      <t xml:space="preserve">Dispositivos intrauterinos (DIU) de cobre </t>
    </r>
    <r>
      <rPr>
        <sz val="10"/>
        <color theme="1"/>
        <rFont val="Arial"/>
        <family val="2"/>
      </rPr>
      <t>(por ejemplo, Optima Copper T)</t>
    </r>
  </si>
  <si>
    <r>
      <t xml:space="preserve">Dispositivos intrauterinos (DIU) liberadores de hormonas </t>
    </r>
    <r>
      <rPr>
        <sz val="10"/>
        <color theme="1"/>
        <rFont val="Arial"/>
        <family val="2"/>
      </rPr>
      <t>(por ejemplo, liberadores de levonorgestrel [Mirena])</t>
    </r>
  </si>
  <si>
    <r>
      <t xml:space="preserve">Pastillas anticonceptivas de emergencia </t>
    </r>
    <r>
      <rPr>
        <sz val="10"/>
        <color theme="1"/>
        <rFont val="Arial"/>
        <family val="2"/>
      </rPr>
      <t>(por ejemplo, levonorgestrel 0,75 mg, levonorgestrel 1,5 mg)</t>
    </r>
  </si>
  <si>
    <r>
      <t xml:space="preserve">Anillos vaginales anticonceptivos </t>
    </r>
    <r>
      <rPr>
        <sz val="10"/>
        <color theme="1"/>
        <rFont val="Arial"/>
        <family val="2"/>
      </rPr>
      <t>(por ejemplo, Etonogestrel/Etinilestradiol 120/15 mcg [NuvaRing], liberador de progesterona [Progering])</t>
    </r>
  </si>
  <si>
    <r>
      <t xml:space="preserve">¿Algún otro anticonceptivo? </t>
    </r>
    <r>
      <rPr>
        <sz val="11"/>
        <color theme="1"/>
        <rFont val="Arial"/>
        <family val="2"/>
      </rPr>
      <t>(p. ej., diafragma SILCS)</t>
    </r>
  </si>
  <si>
    <t>Año 2019</t>
  </si>
  <si>
    <t>Lista Básica de Medicamentos, MSPAS Septiembre 2019</t>
  </si>
  <si>
    <t>entrevistas clave del informante con ONG</t>
  </si>
  <si>
    <t>Entrevistas con MSPAS y APROFAM</t>
  </si>
  <si>
    <t>Sí: Algunas actividades de mercadeo social</t>
  </si>
  <si>
    <t>Los distribuidores de condones tienen anuncios y videos en redes sociales y medios de comunicación impresos en farmacias privadas.  El MSPAS, APROFAM y otras ONGs brindan promoción en redes sociales y educación comunitaria.</t>
  </si>
  <si>
    <t>Sí: Algunas actividades en medios de comunicación</t>
  </si>
  <si>
    <t>Sí: Algunas actividades de promoción/educación móvil</t>
  </si>
  <si>
    <t>no</t>
  </si>
  <si>
    <t>11-20 %</t>
  </si>
  <si>
    <t>Información brindada por el PNSR 23ago23 para el ultimo año</t>
  </si>
  <si>
    <r>
      <t xml:space="preserve">¿Se ha comprometido el país con la nueva asociación </t>
    </r>
    <r>
      <rPr>
        <b/>
        <sz val="12"/>
        <color theme="1"/>
        <rFont val="Arial"/>
        <family val="2"/>
      </rPr>
      <t>FP2030</t>
    </r>
    <r>
      <rPr>
        <sz val="12"/>
        <color theme="1"/>
        <rFont val="Arial"/>
        <family val="2"/>
      </rPr>
      <t>, "Una visión colectiva para la planificación familiar después de 2020"?</t>
    </r>
  </si>
  <si>
    <t>Información brindada por el PNSR el 23ago23</t>
  </si>
  <si>
    <r>
      <t xml:space="preserve">De no ser así, ¿el país anticipa asumir un compromiso con </t>
    </r>
    <r>
      <rPr>
        <b/>
        <sz val="12"/>
        <color theme="1"/>
        <rFont val="Arial"/>
        <family val="2"/>
      </rPr>
      <t>FP2030</t>
    </r>
    <r>
      <rPr>
        <sz val="12"/>
        <color theme="1"/>
        <rFont val="Arial"/>
        <family val="2"/>
      </rPr>
      <t>?</t>
    </r>
  </si>
  <si>
    <r>
      <t xml:space="preserve">Si el país tiene un compromiso con </t>
    </r>
    <r>
      <rPr>
        <b/>
        <sz val="12"/>
        <color theme="1"/>
        <rFont val="Arial"/>
        <family val="2"/>
      </rPr>
      <t>FP2030</t>
    </r>
    <r>
      <rPr>
        <sz val="12"/>
        <color theme="1"/>
        <rFont val="Arial"/>
        <family val="2"/>
      </rPr>
      <t xml:space="preserve">, o planea asumirlo, ¿cuál de los siguientes componentes se incluirán? </t>
    </r>
    <r>
      <rPr>
        <i/>
        <sz val="12"/>
        <color theme="1"/>
        <rFont val="Arial"/>
        <family val="2"/>
      </rPr>
      <t>(Indique “sí”, “no”, “no sé” o “no aplica ” en cada componente).</t>
    </r>
  </si>
  <si>
    <t>No aplica porque no hay compromiso para FP2030 aún</t>
  </si>
  <si>
    <t>Guatemala forma parte de este programa según el Sito Web del GFF, enfocado en la cruzada por el combate a la desnutrición.  
https://www.globalfinancingfacility.org/guatemala</t>
  </si>
  <si>
    <t>Sitio web del GFF</t>
  </si>
  <si>
    <t>Es el Sistema de Información Logística del MSPAS</t>
  </si>
  <si>
    <t>Fuente son los informes del Sistema de Información Logística/MSPAS</t>
  </si>
  <si>
    <r>
      <t xml:space="preserve">Si hay un sistema de información logística del MSPAS (LMIS), ¿dicho sistema captura los datos de existencias hasta el nivel del punto de prestación de servicios (SDP)?
</t>
    </r>
    <r>
      <rPr>
        <i/>
        <sz val="12"/>
        <color theme="1"/>
        <rFont val="Arial"/>
        <family val="2"/>
      </rPr>
      <t>(Como mínimo, los elementos de datos informados para las instalaciones de salud deben incluir: existencias a mano/saldo final, tasa de consumo, pérdidas y ajustes).</t>
    </r>
  </si>
  <si>
    <t>El MSPAS cuenta con el Sistema de Información Logística.  HRDL  = Herramienta para el Registro de Datos Logisticos.  El HRDL es el SIAL que utiliza en la mayor parte del Ministerio de Salud Publica y Asistencia Social (MSPAS).  El Módulo de Logística también recoge los datos esenciales de logística en Guatemala Chimaltenango y Jutiapa.  Las 29 Direcciones Regionalles de Redes Integradas de Servicios de Salud  (DRISS) cuentan con un LMIS y reportan mensualmente. Adicionalmente, las DRISS reportan quincenalmente al Despacho Ministerial el abastecimiento de una lista de medicamentos trazadores que incluye anticonceptivos. También se integra la información de 38 hositales.</t>
  </si>
  <si>
    <r>
      <t xml:space="preserve">Si hay un LMIS nacional que captura los datos de existencias en el nivel del SDP, seleccione la opción que mejor describa cómo se informan los datos a nivel del SDP.
</t>
    </r>
    <r>
      <rPr>
        <i/>
        <sz val="12"/>
        <color theme="1"/>
        <rFont val="Arial"/>
        <family val="2"/>
      </rPr>
      <t>(Como mínimo, los elementos de datos informados para las instalaciones de salud deben incluir: existencias a mano/saldo final, tasa de consumo, pérdidas y ajustes. De lo contrario, seleccione “no corresponde” en esta pregunta).</t>
    </r>
  </si>
  <si>
    <t>En el Sistema de Información Logística/MSPAS En las DRISS  de distribución indirecta, el Balance Mensual se digita electrónicamente en los distritos de salud, donde consolidan los SDP y trasladan en digital a  las DRISS.  En las DRISS de distribución directa, el encargado de logística de la DRISS digita la información del balance de los SDPs.</t>
  </si>
  <si>
    <r>
      <t xml:space="preserve">Proporcione los </t>
    </r>
    <r>
      <rPr>
        <b/>
        <sz val="12"/>
        <color theme="1"/>
        <rFont val="Arial"/>
        <family val="2"/>
      </rPr>
      <t>índices de desabastecimiento</t>
    </r>
    <r>
      <rPr>
        <sz val="12"/>
        <color theme="1"/>
        <rFont val="Arial"/>
        <family val="2"/>
      </rPr>
      <t xml:space="preserve"> en el sector público del MSPAS de productos anticonceptivos para el último período de 12 meses disponible en los niveles de punto de entrega central y del servicio para las siguientes categorías de productos. 
Para los productos que no se ofrezcan en el MSPAS o en el país, escriba “N/D” (no disponible). Si se ofrece el producto pero la información no se encuentra disponible, ingrese también “N/D” y, en la sección de comentarios, explique por qué no está disponible la información. </t>
    </r>
    <r>
      <rPr>
        <sz val="11"/>
        <color theme="1"/>
        <rFont val="Arial"/>
        <family val="2"/>
      </rPr>
      <t xml:space="preserve">
</t>
    </r>
    <r>
      <rPr>
        <sz val="12"/>
        <color theme="1"/>
        <rFont val="Arial"/>
        <family val="2"/>
      </rPr>
      <t xml:space="preserve">
</t>
    </r>
  </si>
  <si>
    <t xml:space="preserve">a. Nivel central (es decir, depósito de nivel central para el sector público)
</t>
  </si>
  <si>
    <r>
      <t xml:space="preserve">b.  Punto de entrega del servicio (Service Delivery Point, SDP) (es decir, instalaciones de salud del sector público)
</t>
    </r>
    <r>
      <rPr>
        <i/>
        <sz val="10"/>
        <color theme="1"/>
        <rFont val="Arial"/>
        <family val="2"/>
      </rPr>
      <t>(En el nivel adicional, este es el porcentaje de todas las observaciones de productos en todos los SDP desabastecidos durante el año)</t>
    </r>
    <r>
      <rPr>
        <sz val="12"/>
        <color theme="1"/>
        <rFont val="Arial"/>
        <family val="2"/>
      </rPr>
      <t xml:space="preserve">
</t>
    </r>
    <r>
      <rPr>
        <sz val="11"/>
        <color theme="1"/>
        <rFont val="Arial"/>
        <family val="2"/>
      </rPr>
      <t xml:space="preserve">
</t>
    </r>
  </si>
  <si>
    <r>
      <t xml:space="preserve">Índice anual de desabastecimiento en el nivel central 
</t>
    </r>
    <r>
      <rPr>
        <b/>
        <sz val="10"/>
        <color theme="1"/>
        <rFont val="Arial"/>
        <family val="2"/>
      </rPr>
      <t>Se calcula automáticamente dividiendo la columna H por la columna I</t>
    </r>
  </si>
  <si>
    <r>
      <t>Índice anual de desabastecimiento en los SDP</t>
    </r>
    <r>
      <rPr>
        <sz val="11"/>
        <color theme="1"/>
        <rFont val="Arial"/>
        <family val="2"/>
      </rPr>
      <t xml:space="preserve">
</t>
    </r>
    <r>
      <rPr>
        <b/>
        <sz val="10"/>
        <color theme="1"/>
        <rFont val="Arial"/>
        <family val="2"/>
      </rPr>
      <t>Se calcula automáticamente dividiendo la columna K por la columna L</t>
    </r>
  </si>
  <si>
    <t>Sistema de información de gestión logística (LMIS)/solicitudes de requisición/informes de logística de rutina</t>
  </si>
  <si>
    <t>Fuente es el Sistema de Información logística del MSPAS.  (Informe de Existencias del SIAL del MSPAS al 31 de diciembre 2022).</t>
  </si>
  <si>
    <r>
      <t xml:space="preserve">Levonorgestrel/Etinilestradiol 150/30 mcg + Hierro 75 mg </t>
    </r>
    <r>
      <rPr>
        <sz val="10"/>
        <color theme="1"/>
        <rFont val="Arial"/>
        <family val="2"/>
      </rPr>
      <t>[Microgynon</t>
    </r>
    <r>
      <rPr>
        <sz val="12"/>
        <color theme="1"/>
        <rFont val="Arial"/>
        <family val="2"/>
      </rPr>
      <t>]</t>
    </r>
  </si>
  <si>
    <t>Se incluyó desabastecido los MAC con 0 meses de abastecimiento, cero existencias</t>
  </si>
  <si>
    <r>
      <t>Levonorgestrel/Etinilestradiol 150/30 mcg</t>
    </r>
    <r>
      <rPr>
        <sz val="11"/>
        <color theme="1"/>
        <rFont val="Arial"/>
        <family val="2"/>
      </rPr>
      <t xml:space="preserve"> </t>
    </r>
    <r>
      <rPr>
        <sz val="10"/>
        <color theme="1"/>
        <rFont val="Arial"/>
        <family val="2"/>
      </rPr>
      <t>[Seasonale, Levora, Jolessa]</t>
    </r>
  </si>
  <si>
    <t xml:space="preserve">Fuente Sistema de Información Logística del MSPAS - Informe de Existencias del MSPAS al 31 de diciembre 2022. </t>
  </si>
  <si>
    <r>
      <t xml:space="preserve">Otras pastillas anticonceptivas orales combinadas                                           
</t>
    </r>
    <r>
      <rPr>
        <i/>
        <sz val="10"/>
        <color theme="1"/>
        <rFont val="Arial"/>
        <family val="2"/>
      </rPr>
      <t xml:space="preserve">(no incluidas para cálculos adicionales)         </t>
    </r>
    <r>
      <rPr>
        <i/>
        <sz val="12"/>
        <color theme="1"/>
        <rFont val="Arial"/>
        <family val="2"/>
      </rPr>
      <t xml:space="preserve">                                               </t>
    </r>
    <r>
      <rPr>
        <sz val="12"/>
        <color theme="1"/>
        <rFont val="Arial"/>
        <family val="2"/>
      </rPr>
      <t>Especifique:</t>
    </r>
  </si>
  <si>
    <r>
      <t>Pastillas anticonceptivas orales que solo contienen progestina (</t>
    </r>
    <r>
      <rPr>
        <sz val="10"/>
        <color theme="1"/>
        <rFont val="Arial"/>
        <family val="2"/>
      </rPr>
      <t>Levonorgestrel 30 mcg [Norgeston, Microlut])</t>
    </r>
  </si>
  <si>
    <r>
      <t xml:space="preserve">Acetato de medroxiprogesterona 104 mg/0,65 ml vía subcutánea </t>
    </r>
    <r>
      <rPr>
        <sz val="10"/>
        <color theme="1"/>
        <rFont val="Arial"/>
        <family val="2"/>
      </rPr>
      <t>[Depo Sub-Q Provera, Sayana Press]</t>
    </r>
  </si>
  <si>
    <r>
      <t xml:space="preserve">Acetato de medroxiprogesterona 150 mg vía intramuscular </t>
    </r>
    <r>
      <rPr>
        <sz val="10"/>
        <color theme="1"/>
        <rFont val="Arial"/>
        <family val="2"/>
      </rPr>
      <t>[DepoProvera]</t>
    </r>
  </si>
  <si>
    <r>
      <t xml:space="preserve">Enantato de noretisterona </t>
    </r>
    <r>
      <rPr>
        <sz val="10"/>
        <color theme="1"/>
        <rFont val="Arial"/>
        <family val="2"/>
      </rPr>
      <t>[Noristerat]</t>
    </r>
  </si>
  <si>
    <r>
      <t>Levonorgestrel 75 mg/varilla, implante de 2 varillas</t>
    </r>
    <r>
      <rPr>
        <sz val="10"/>
        <color theme="1"/>
        <rFont val="Arial"/>
        <family val="2"/>
      </rPr>
      <t xml:space="preserve"> [Jadelle, Sino-Implant (II)/Levoplant]</t>
    </r>
  </si>
  <si>
    <r>
      <t xml:space="preserve">Etonogestrel 68 mg/varilla, implante de 1 varilla </t>
    </r>
    <r>
      <rPr>
        <sz val="10"/>
        <color theme="1"/>
        <rFont val="Arial"/>
        <family val="2"/>
      </rPr>
      <t>[Implanon, Nexplanon])</t>
    </r>
  </si>
  <si>
    <r>
      <t>Dispositivos intrauterinos (DIU) de cobre (</t>
    </r>
    <r>
      <rPr>
        <sz val="10"/>
        <color theme="1"/>
        <rFont val="Arial"/>
        <family val="2"/>
      </rPr>
      <t>por ejemplo, Optima Copper T)</t>
    </r>
  </si>
  <si>
    <r>
      <t>Dispositivos intrauterinos (DIU) liberadores de hormonas</t>
    </r>
    <r>
      <rPr>
        <sz val="10"/>
        <color theme="1"/>
        <rFont val="Arial"/>
        <family val="2"/>
      </rPr>
      <t xml:space="preserve"> (por ejemplo, liberador de levonorgestrel [Mirena])</t>
    </r>
  </si>
  <si>
    <t>Levonorgestrel 1.5 comprimidos</t>
  </si>
  <si>
    <r>
      <t xml:space="preserve">Índice total de desabastecimiento para todos los productos 
</t>
    </r>
    <r>
      <rPr>
        <b/>
        <sz val="12"/>
        <color theme="1"/>
        <rFont val="Arial"/>
        <family val="2"/>
      </rPr>
      <t xml:space="preserve">Esto se calculará automáticamente. </t>
    </r>
    <r>
      <rPr>
        <sz val="12"/>
        <color theme="1"/>
        <rFont val="Arial"/>
        <family val="2"/>
      </rPr>
      <t xml:space="preserve"> (Sumará H e I y dividirá H por I, y sumará K y L y lo dividirá por L)</t>
    </r>
  </si>
  <si>
    <r>
      <t>¿Cuáles han sido los causantes del desabastecimiento de anticonceptivos en el país durante el año anterior?</t>
    </r>
    <r>
      <rPr>
        <i/>
        <sz val="12"/>
        <color theme="1"/>
        <rFont val="Arial"/>
        <family val="2"/>
      </rPr>
      <t xml:space="preserve"> (Si la insuficiencia en la calidad de los datos contribuyó a las tasas de desabastecimiento informadas, indíquelo también aquí).</t>
    </r>
  </si>
  <si>
    <t xml:space="preserve">Atrasos en el envío de los embarques.  En relación a las compras, sigue siendo un reto por los atrasos en los tiempos para completar los procesos de compra a traves de UNFPA y tiempos para la recepción de los mismos, y no contar con diversidad de opciones costo efectivas para la compra de anticonceptivos.  Actualmente no hay otro mecanismo viable para la compra de metodos anticonceptivos.  Durante los 12 meses del año 2022 hubo desabastecimientos de varios anticonceptivos por las razones anteriormente explicadas.   Las compras que ingresarán en 2023 ayudarán a recuperar la demanda de usuarias, especialmente de inyectable trimestral. 30sep23
</t>
  </si>
  <si>
    <t>En el Estudio impacto de COVID-19, en el acceso a los anticonceptivos en américa Latina y el Caribe UNFPA también se hace referencia sobre las rutas críticas para la compra  internacional  de MAC incluyen los tiempos para: El desembolso de la cantidad programada, la fabricación, el transporte, la recepción, y la liquidación en el ejercicio fiscal, así como el convenio vigente</t>
  </si>
  <si>
    <t>El PNSR si entregó la información de todos los MAC que ofrece según la Guía de PF.</t>
  </si>
  <si>
    <t>https://asisehace.gt/procedure/1424/221?l=es</t>
  </si>
  <si>
    <t>Sitio web, apoyado por BID para documentar procesos gubernamentales</t>
  </si>
  <si>
    <t>Los procedimientos de registro están definidos por el Departamento de Registro y Control de Medicamentos</t>
  </si>
  <si>
    <t>No se realizan pruebas porque los productos estan amparados por los certificados de precalificación OMS, amparados bajo el convenio de compra de anticonceptivos entre el MSPAS y UNFPA.</t>
  </si>
  <si>
    <t>Sí; certificación de las normas ISO</t>
  </si>
  <si>
    <r>
      <t xml:space="preserve">El año pasado, ¿hasta qué punto el control de calidad posterior al envío del NQCL evaluó los anticonceptivos, </t>
    </r>
    <r>
      <rPr>
        <i/>
        <sz val="12"/>
        <color theme="1"/>
        <rFont val="Arial"/>
        <family val="2"/>
      </rPr>
      <t>excepto los condones</t>
    </r>
    <r>
      <rPr>
        <sz val="12"/>
        <color theme="1"/>
        <rFont val="Arial"/>
        <family val="2"/>
      </rPr>
      <t xml:space="preserve">? </t>
    </r>
  </si>
  <si>
    <t>Ninguno fue examinado</t>
  </si>
  <si>
    <t>n.a. (no se realizó vigilancia de campo)</t>
  </si>
  <si>
    <t>Se consultó la página de registro de medicamentos del MSPAS:
https://medicamentos.mspas.gob.gt/index.php/consultas/registros-vigentes</t>
  </si>
  <si>
    <t>No Aplica</t>
  </si>
  <si>
    <t>El MSPAS estaría interesado, en el marco de los análisis de segmentación de mercado, los cuales no se han hecho recientemente.</t>
  </si>
  <si>
    <r>
      <t xml:space="preserve">La Conferencia Internacional sobre Armonización (ICH) de los Requisitos Técnicos para el Registro de los Productos Farmacéuticos de Uso Humano tiene como objetivo garantizar que se desarrollen, registren y mantengan medicamentos seguros, eficaces y de alta calidad de la manera más eficiente para los recursos mientras se cumple con altos estándares. Las autoridades nacionales reguladoras de medicamentos que sean miembros, observadores o socios de la ICH se consideran </t>
    </r>
    <r>
      <rPr>
        <b/>
        <u/>
        <sz val="12"/>
        <color theme="1"/>
        <rFont val="Arial"/>
        <family val="2"/>
      </rPr>
      <t>Autoridades reguladoras rigurosas (SRA)</t>
    </r>
    <r>
      <rPr>
        <sz val="12"/>
        <color theme="1"/>
        <rFont val="Arial"/>
        <family val="2"/>
      </rPr>
      <t>, incluidas las siguientes: estados miembros de la Unión Europea, el Reino Unido, los Estados Unidos, Canadá y Japón.</t>
    </r>
  </si>
  <si>
    <t>https://medicamentos.mspas.gob.gt/index.php/consultas/registros-vigentes</t>
  </si>
  <si>
    <r>
      <t xml:space="preserve">Pastillas anticonceptivas orales combinadas 
</t>
    </r>
    <r>
      <rPr>
        <b/>
        <i/>
        <sz val="10"/>
        <color theme="1"/>
        <rFont val="Arial"/>
        <family val="2"/>
      </rPr>
      <t>(por ejemplo, Levonorgestrel/Etinilestradiol 150/30 mcg + Hierro 75 mg, Levonorgestrel/Etinilestradiol 150/30 mcg [Microgynon, Seasonale, Levora, Jolessa], Drospirenona/Etinilestradiol 3 mg/20 mcg [Yaz], Acetato de noretisterona/Etinilestradiol [Loestrin, Junel])</t>
    </r>
  </si>
  <si>
    <t>Precalificados por la OMS</t>
  </si>
  <si>
    <t>0,15 mg de levonorgestrel y 0,03 mg de etinilestradiol</t>
  </si>
  <si>
    <r>
      <t xml:space="preserve">Pastillas anticonceptivas orales que solo contienen progestina 
</t>
    </r>
    <r>
      <rPr>
        <b/>
        <i/>
        <sz val="10"/>
        <color theme="1"/>
        <rFont val="Arial"/>
        <family val="2"/>
      </rPr>
      <t>(por ejemplo, Levonorgestrel 30 mcg [Norgeston, Microlut], Noretisterona 35 mg [Micronor, Camila, Errin], Desogestrel 75 mcg [Cerazette, Aizea], diacetato de etinodiol [Femulen])</t>
    </r>
  </si>
  <si>
    <t>No se registraron productos precalificados por la OMS o SRA</t>
  </si>
  <si>
    <t>no aplica</t>
  </si>
  <si>
    <r>
      <t xml:space="preserve">Inyectables 
</t>
    </r>
    <r>
      <rPr>
        <b/>
        <i/>
        <sz val="10"/>
        <color theme="1"/>
        <rFont val="Arial"/>
        <family val="2"/>
      </rPr>
      <t xml:space="preserve">(por ejemplo, Acetato de medroxiprogesterona 104 mg/0,65 ml vía subcutánea [Depo Sub-Q Provera, Sayana Press], Acetato de medroxiprogesterona 150 mg vía intramuscular [DepoProvera], Enantato de noretisterona [Noristerat]) </t>
    </r>
  </si>
  <si>
    <t>medroxyprogesterone acetate</t>
  </si>
  <si>
    <r>
      <t xml:space="preserve">Implantes anticonceptivos 
</t>
    </r>
    <r>
      <rPr>
        <b/>
        <i/>
        <sz val="10"/>
        <color theme="1"/>
        <rFont val="Arial"/>
        <family val="2"/>
      </rPr>
      <t>(por ejemplo, Levonorgestrel 75 mg [Jadelle, Sino-Implant (II)/Levoplant], Etonogestrel 68 mg [Implanon, Nexplanon])</t>
    </r>
  </si>
  <si>
    <t>levonorgestrel 75 mg</t>
  </si>
  <si>
    <r>
      <t xml:space="preserve">Dispositivos intrauterinos (DIU) 
</t>
    </r>
    <r>
      <rPr>
        <b/>
        <i/>
        <sz val="10"/>
        <color theme="1"/>
        <rFont val="Arial"/>
        <family val="2"/>
      </rPr>
      <t>(por ejemplo, de cobre [Optima Copper T], liberadores de levonorgestrel [Mirena])</t>
    </r>
  </si>
  <si>
    <t>Precalificados por la OMS y SRA</t>
  </si>
  <si>
    <t>Prudence, Vive, Trojan, Durex, Scudo, Sostengo, Seguro Carex</t>
  </si>
  <si>
    <t>Goma de látex poliuretano</t>
  </si>
  <si>
    <t>Ninguna</t>
  </si>
  <si>
    <r>
      <t xml:space="preserve">Pastillas anticonceptivas de emergencia 
</t>
    </r>
    <r>
      <rPr>
        <b/>
        <i/>
        <sz val="10"/>
        <color theme="1"/>
        <rFont val="Arial"/>
        <family val="2"/>
      </rPr>
      <t>(por ejemplo, Levonorgestrel 0,75 mg, Levonorgestrel 1,5 mg [Postinor]</t>
    </r>
    <r>
      <rPr>
        <b/>
        <i/>
        <sz val="12"/>
        <color theme="1"/>
        <rFont val="Arial"/>
        <family val="2"/>
      </rPr>
      <t>)</t>
    </r>
  </si>
  <si>
    <t>Postinor</t>
  </si>
  <si>
    <t>Levonorgestrel 1.5 mg</t>
  </si>
  <si>
    <t>En Guatemala no hay fabricantes de anticonceptivos</t>
  </si>
  <si>
    <r>
      <t xml:space="preserve">¿Se estableció o acordó alguna asociación pública/privada en los últimos dos años con el fin de expandir el suministro de servicios de salud del sector privado incluidos los productos y servicios de planificación familiar? 
</t>
    </r>
    <r>
      <rPr>
        <sz val="10"/>
        <color theme="1"/>
        <rFont val="Arial"/>
        <family val="2"/>
      </rPr>
      <t>(Ejemplo: contratación externa de servicios de planificación familiar para proveedores privados por parte del gobierno; desarrollo de un programa de cupones en el que el gobierno distribuye cupones que pueden usarse para servicios de planificación familiar por proveedores privados; investigación conjunta pública-privada de tecnologías anticonceptivas o mecanismos de entrega de servicios)</t>
    </r>
  </si>
  <si>
    <t>MSPAS con APROFAM y con WINGS han firmado convenios de provisión de servicios, especialmente para brindar anticonceptivos temporales y de larga duración, unido con procesos de consejería.  Ambas ONGs contribuyeron a disminuir el efecto de COVID-19 y continuan brindando servicios en el área rural del país</t>
  </si>
  <si>
    <t>Reuniones de la CNAA, y entrevistas escritas con WINGS y APROFAM</t>
  </si>
  <si>
    <t>MSPAS con APROFAM y con WINGS han firmado convenios de provisión de servicios, especialmente para brindar anticonceptivos temporales y de larga duración, unido con procesos de consejería.  Ambas ONGs contribuyeron a disminuir el efecto de COVID-19 y continuan brindando servicios en el área rural del país.  En el año 2022, WINGS entregó un total de 63,073 CYPs.</t>
  </si>
  <si>
    <t>No hay plan de PSE iniciado/desarrollado</t>
  </si>
  <si>
    <t>No hay un plan específico de PSE para planificación familiar, pero si existen convenios de provisión de servicios de PF entre MSPAS y APROFAM, WINGS Guatemala por ejemplo.  Además, la Estrategia 2021-2025 incluye el objetivo para fortalecer los servicios del sector público y privado (pág. 22)</t>
  </si>
  <si>
    <t>No aplica (sin PSE en su lugar o sin FP / RH)</t>
  </si>
  <si>
    <t>En relación a las compras, sigue siendo un reto por los atrasos en los tiempos para completar los prcesos de compra a traves de UNFPA y tiempos para la recepcion de los mismos (internos para la firma del convenio con UNFPA), y no contar con diversidad de opciones costo efectivas para la compra de anticonceptivos.  Actualmente no hay otro mecanismo viable para la compra de metodos anticonceptivos.  Al final del 2022 hubo desabastecimiento de 2 anticonceptivos con gran demanda:  Inyectable y orales combinados.  Las compras que ingresarán en 2023 ayudarán a recuperar la demanda de usuarias, especialmente de inyectable trimestral.</t>
  </si>
  <si>
    <t>El Estudio impacto de COVID-19, en el acceso a los anticonceptivos en américa Latina y el Caribe. UNFPA.Las rutas críticas para la compra  internacional  de MAC incluyen los tiempos para: el desembolso de la cantidad programada, la fabricación, el transorte, la recepción, y la liquidación en el ejercicio fiscal, así como el convenio vigente.</t>
  </si>
  <si>
    <r>
      <t xml:space="preserve">De ser así, ¿qué políticas hay establecidas para reducir los impactos de las pandemias sobre la planificación familiar (PF)? </t>
    </r>
    <r>
      <rPr>
        <i/>
        <sz val="12"/>
        <color theme="1"/>
        <rFont val="Arial"/>
        <family val="2"/>
      </rPr>
      <t>(p. ej., suministro de varios meses, cambio a métodos a largo plazo, etc.)</t>
    </r>
  </si>
  <si>
    <t>Seguimiento a usuarias por vía WhatsApp,  alianzas con ONGs, aumento de cantidades, disponibilidad de condones para prevenir ETS y embarazos</t>
  </si>
  <si>
    <t>El MSPAS continua con la guía de SR en emergencias (Año 2012).</t>
  </si>
  <si>
    <t>La respuesta está incluida en la Guía de Salud Reproductiva en emergencias, contingencias y desastres.</t>
  </si>
  <si>
    <r>
      <t>¿Hay suministros para FP/salud reproductiva (RH) distribuidos previamente en caso de emergencia? (</t>
    </r>
    <r>
      <rPr>
        <i/>
        <sz val="12"/>
        <color theme="1"/>
        <rFont val="Arial"/>
        <family val="2"/>
      </rPr>
      <t>La distribución previa es un componente de la preparación para emergencias y consiste en que los suministros se mantengan más cerca o más accesibles respecto del lugar en que puede ocurrir una crisis con el objetivo de realizar una entrega más rápida cuando se produzca tal situación).</t>
    </r>
  </si>
  <si>
    <t>El MSPAS no implementa prepositioning</t>
  </si>
  <si>
    <r>
      <t xml:space="preserve">¿En qué medida afectó la pandemia de la COVID-19 a la frecuencia de las reuniones del comité de seguridad anticonceptiva (CS) durante </t>
    </r>
    <r>
      <rPr>
        <u/>
        <sz val="12"/>
        <color theme="1"/>
        <rFont val="Arial"/>
        <family val="2"/>
      </rPr>
      <t>el año fiscal más reciente?</t>
    </r>
    <r>
      <rPr>
        <i/>
        <sz val="12"/>
        <color theme="1"/>
        <rFont val="Arial"/>
        <family val="2"/>
      </rPr>
      <t xml:space="preserve"> (Seleccione una opción en el menú desplegable)</t>
    </r>
  </si>
  <si>
    <t>No afectó</t>
  </si>
  <si>
    <t>La CNAA siguió reuniéndose mensualmente durante el lockdown, y monitoreó la implementación de normas de emergencia COVID-19 del MSPAS y su diseminación a las regiones de salud</t>
  </si>
  <si>
    <r>
      <t>¿En qué medida afectó la pandemia COVID-19</t>
    </r>
    <r>
      <rPr>
        <b/>
        <sz val="12"/>
        <color theme="1"/>
        <rFont val="Arial"/>
        <family val="2"/>
      </rPr>
      <t xml:space="preserve"> la línea presupuestaria</t>
    </r>
    <r>
      <rPr>
        <sz val="12"/>
        <color theme="1"/>
        <rFont val="Arial"/>
        <family val="2"/>
      </rPr>
      <t xml:space="preserve"> aprobada para anticonceptivos para el año fiscal en curso?
</t>
    </r>
    <r>
      <rPr>
        <i/>
        <sz val="11"/>
        <color theme="1"/>
        <rFont val="Arial"/>
        <family val="2"/>
      </rPr>
      <t>(Seleccione en el menú desplegable)</t>
    </r>
  </si>
  <si>
    <t>Nada del presupuesto se ha desplazado (ningún impacto)</t>
  </si>
  <si>
    <t>La línea presupuestaria para compra de anticonceptivos es por ley.  No se vió afectada.</t>
  </si>
  <si>
    <r>
      <t xml:space="preserve">¿En qué medida ha afectado la pandemia de COVID-19 </t>
    </r>
    <r>
      <rPr>
        <b/>
        <sz val="12"/>
        <color theme="1"/>
        <rFont val="Arial"/>
        <family val="2"/>
      </rPr>
      <t>la cantidad de gasto público</t>
    </r>
    <r>
      <rPr>
        <sz val="12"/>
        <color theme="1"/>
        <rFont val="Arial"/>
        <family val="2"/>
      </rPr>
      <t xml:space="preserve"> en anticonceptivos en el año completo más reciente?
</t>
    </r>
    <r>
      <rPr>
        <i/>
        <sz val="11"/>
        <color theme="1"/>
        <rFont val="Arial"/>
        <family val="2"/>
      </rPr>
      <t>(Seleccione en el menú desplegable)</t>
    </r>
  </si>
  <si>
    <t>Alto impacto</t>
  </si>
  <si>
    <t>Los fondos presupuestados en 2020 versus 2022 muestra un 37% de incremento.  Lo que muestra que la pandemia de COVID-19 afectó la asignación de recursos por la disminución en los ingresos del 15% del impuesto a bebidas alcohólicas en los años anteriores.  En 2022 hubo un aumento, por lo que en el año reciente anterior (2022) no se ve afectado el presupuesto por COVID-19. 
En relación a las compras, sigue siendo un reto por los atrasos en los tiempos para completar los procesos de compra a traves de UNFPA y tiempos para la recepción de los mismos (internos para la firma del convenio con UNFPA), y no contar con diversidad de opciones costo efectivas para la compra de anticonceptivos.  Actualmente no hay otro mecanismo viable para la compra de metodos anticonceptivos.  Al final del 2022 hubo desabastecimiento de 2 anticonceptivos con gran demanda:  Inyectable y orales combinados.  Las compras que ingresarán en 2023 ayudarán a recuperar la demanda de usuarias, especialmente de inyectable trimestral.</t>
  </si>
  <si>
    <r>
      <t>¿Cómo han cambiado las prácticas operativas implementadas a causa de la COVID-19 desde la última encuesta (es decir, 2020-2021)?</t>
    </r>
    <r>
      <rPr>
        <i/>
        <sz val="12"/>
        <color theme="1"/>
        <rFont val="Arial"/>
        <family val="2"/>
      </rPr>
      <t xml:space="preserve"> (Nota: Las prácticas operativas enumeradas corresponden a las respuestas obtenidas en la última encuesta). Para cada fila, si aplica más de una respuesta, seleccione una de ellas en el menú desplegable y enumere el resto en la casilla de comentarios.</t>
    </r>
  </si>
  <si>
    <t>Los protocolos de emergencia de COVID-19 se han eliminado en su mayoría, excepto WINGS contínua comunicándose con usuarias a través de una APP para tamizaje, consejería y entrega de MAC.  EL MSPAS y las ONGs continuan esfuerzos por recuperar la demanda perdida durante COVID-19. Actualmente los servicios se han reestablecido y las Unidades moviles de ALAS permanencen funcionando cuando no hay algun insumo en los servicios de salud,  ellos los aportan.  APROFAM es el que ha disminuido areas de influencia de provision de servicios mientra ALAS los ha ampliado.</t>
  </si>
  <si>
    <t>Se activaron llamadas a las usuarias para brindar el servicio, consejería en PF</t>
  </si>
  <si>
    <t>Directrices de emergencia para atender servicios de PF durante  COVID-19 (lockdownds)</t>
  </si>
  <si>
    <t>Eliminado</t>
  </si>
  <si>
    <t>Reuniones con DAS y hospitales para diseminar directrices</t>
  </si>
  <si>
    <t> Aumento de las cantidades a entregar a las usuarias por consulta de anticonceptivos temporales (ajuste de protocolo)</t>
  </si>
  <si>
    <t> Unidades móviles con base en citas y el semáforo</t>
  </si>
  <si>
    <t> Convenio con APROFAM y ALAS (Alta Verapaz, Sacatepequez Escuintla).    </t>
  </si>
  <si>
    <t>En abril 2020, APROFAM utilizó las redes sociales para ofrecer anticonceptivos gratuitos a las usuarias, siguiendo un protocolo administrativo.</t>
  </si>
  <si>
    <t>¡Gracias por completar la encuesta!</t>
  </si>
  <si>
    <t xml:space="preserve">Guinée </t>
  </si>
  <si>
    <t>Il existe un comité national de SRMNIA-N (Santé de la Reproduction Maternelle Néonatale Infantile Ado-jeune et Nutrition) qui traite le domaine de la planification familiale.</t>
  </si>
  <si>
    <t>Groupe technique PF</t>
  </si>
  <si>
    <t>JHPIEGO</t>
  </si>
  <si>
    <t>Secteur pharmaceutique privé, ordre de pharmacien</t>
  </si>
  <si>
    <t>UNFPA, USAID, Banque Mondiale, GIZ, UE</t>
  </si>
  <si>
    <t>UNFPA, OMS</t>
  </si>
  <si>
    <t>Direction Nationale de Santé Familiale et Nutrition (DNSFN), Direction Nationale de Pharmacie et Médicament (DNPM), Programme Nationale de Lutte contre le Paludisme (PNLP), Direction Nationale de Santé Communautaire et Médecine Traditionnelle (DNSCMT)</t>
  </si>
  <si>
    <t>Pharmacie Centrale de Guinée (PCG S.A.)</t>
  </si>
  <si>
    <t>Les deux</t>
  </si>
  <si>
    <t>Ministère des Finances et Ministère du Plan</t>
  </si>
  <si>
    <t>Ordre des sages femmes</t>
  </si>
  <si>
    <t>Le Comité Technique multisectoriel, créé par note de service du Secrétaire général de la santé sera chargé d’assurer le suivi technique de la mise en œuvre du plan d'action de planification familiale.</t>
  </si>
  <si>
    <t>Informations sur les contreparties de l'Etat 
(Etat 1 300 000$ et UNFPA 2 000 000$)</t>
  </si>
  <si>
    <t xml:space="preserve">Plans d'achat (par ex. tableaux d'achats de contraceptifs) pour les contraceptifs faisant l'objet de prévisions </t>
  </si>
  <si>
    <t>Selon la Pharmacie Centrale de Guinée (PCG), cette mise à jour se fait une fois par trimestre à leur niveau.</t>
  </si>
  <si>
    <t>C'est une prévision faite par le gouvernement</t>
  </si>
  <si>
    <t>Ministère de la santé</t>
  </si>
  <si>
    <t>La convention entre le gouvernement et la PCG à travers le circuit financier.</t>
  </si>
  <si>
    <t>Budget National de développement</t>
  </si>
  <si>
    <t xml:space="preserve">UNFPA Supplies: Dispositif intra-utérin au cuivre (DIU), contraceptifs injectables, préservatifs féminins et masculins, implants, pilules contraceptives combinées, pilules contraceptives progestatives </t>
  </si>
  <si>
    <t>préservatifs masculins</t>
  </si>
  <si>
    <t>Il s'agit d'un système intégré. L'achat se fait au niveau central et le fournisseur livre à la PCG SA (pharmacie centrale de Guinée).</t>
  </si>
  <si>
    <r>
      <t xml:space="preserve">L’enquête considère qu’une méthode de planification familiale est « offerte » lorsqu’une </t>
    </r>
    <r>
      <rPr>
        <b/>
        <sz val="12"/>
        <rFont val="Arial"/>
        <family val="2"/>
      </rPr>
      <t xml:space="preserve">politique écrite officielle </t>
    </r>
    <r>
      <rPr>
        <sz val="12"/>
        <rFont val="Arial"/>
        <family val="2"/>
      </rPr>
      <t>l’exige, ou bien si elle a été achetée et/ou distribuée au cours des 12 derniers mois. Veuillez utiliser les menus déroulants pour indiquer lesquels de ces critères s’appliquent à chacune des méthodes de planification familiale suivantes dans les quatre secteurs suivants : Commercial, Public, ONG, Marketing social. Le Manuel d’enquête contient une définition plus détaillée de la politique écrite officielle.</t>
    </r>
  </si>
  <si>
    <t>Liste de l'Autorité nationale de réglementation pharmaceutique (ANRP)</t>
  </si>
  <si>
    <t>Pas d'agence de marketing social depuis PSI</t>
  </si>
  <si>
    <r>
      <rPr>
        <b/>
        <sz val="12"/>
        <rFont val="Arial"/>
        <family val="2"/>
      </rPr>
      <t>Dispositifs intra-utérins</t>
    </r>
    <r>
      <rPr>
        <sz val="12"/>
        <rFont val="Arial"/>
        <family val="2"/>
      </rPr>
      <t xml:space="preserve"> (DIU) </t>
    </r>
    <r>
      <rPr>
        <sz val="10"/>
        <rFont val="Arial"/>
        <family val="2"/>
      </rPr>
      <t>(par exemple, [Optima Copper T] au cuivre, [Mirena] à diffusion de lévonorgestrel)</t>
    </r>
  </si>
  <si>
    <t>En 2021, les preservatifs féminins n'étaient pas fournis par qu'il y avait pas de démande</t>
  </si>
  <si>
    <t>Méthode chirurgicale</t>
  </si>
  <si>
    <t>Méthode chirurgicale offerte après un consentement éclairé</t>
  </si>
  <si>
    <t>Non intégré en Guinée</t>
  </si>
  <si>
    <r>
      <rPr>
        <b/>
        <sz val="12"/>
        <rFont val="Arial"/>
        <family val="2"/>
      </rPr>
      <t xml:space="preserve">Méthodes des jours fixes </t>
    </r>
    <r>
      <rPr>
        <sz val="10"/>
        <rFont val="Arial"/>
        <family val="2"/>
      </rPr>
      <t>(par exemple, CycleBeads)</t>
    </r>
  </si>
  <si>
    <t>Méthode dépendante de la connaissance du cycle menstruel n'est pas utilisée.</t>
  </si>
  <si>
    <t xml:space="preserve"> Assurer la disponibilité continue des produits contraceptifs dans les formations sanitaires.</t>
  </si>
  <si>
    <t>Plan stratégique national SPSR</t>
  </si>
  <si>
    <t>Entretiens avec des informateurs clés (pharmaciens du secteur privé)</t>
  </si>
  <si>
    <t>Intégration à travers les officines et cliniques privées</t>
  </si>
  <si>
    <t>Participation du secteur privé à l'élaboration des plans, la formation, la sensibilisation, le comite de SRPF</t>
  </si>
  <si>
    <t>Plan stratégique santé et développement des ado-jeunes, SRMNA-N 2021-2025</t>
  </si>
  <si>
    <t>Plan d'action budgétisé de la 2e génération PF</t>
  </si>
  <si>
    <t>Les espaces jeunes</t>
  </si>
  <si>
    <t>Dispositif minimum d'urgence (DMU)</t>
  </si>
  <si>
    <t>Les services adaptés aux personnes handicapées</t>
  </si>
  <si>
    <t>DMU</t>
  </si>
  <si>
    <t xml:space="preserve">DKT qui faisait le marketing social n'est plus présent et cette activité n'est plus realiée. </t>
  </si>
  <si>
    <t>Même en 2021 ce sont les frais liés à la prestation qui sont facturés aux clients et non les produits.
Il y a eu un changement de pratique dans le secteur public par des actions de supervisions ménées.</t>
  </si>
  <si>
    <t>Jan 2021</t>
  </si>
  <si>
    <t>Liste Nationale des médicaments essentiels 7ème Edition</t>
  </si>
  <si>
    <t>Oui : Médias importants</t>
  </si>
  <si>
    <t>Campagne Nationale</t>
  </si>
  <si>
    <t>61 à 70 %</t>
  </si>
  <si>
    <t>La Guinée a pris 5 engagement pour la PF 2023.</t>
  </si>
  <si>
    <t>Rapport SIGL et e-SIGL</t>
  </si>
  <si>
    <t>Oui : Certaines des installations des ONG sont incluses</t>
  </si>
  <si>
    <t>Tous les CS envoient le rapport SIGL via e-SIGL sauf les relais communautaires qui envoient la version papier.</t>
  </si>
  <si>
    <t>Retard de livraison de la contraception. Expiration d'un grand lot de microginone au niveau de l'UNFPA. Paiement de la contrepartie</t>
  </si>
  <si>
    <r>
      <t>Couverture nationale en terme de besoin sous financement de UNFPA. Disponibilité du budget national de développement pour l'achat des produits contraceptifs.
Pas de visibilit</t>
    </r>
    <r>
      <rPr>
        <sz val="12"/>
        <rFont val="Tahoma"/>
        <family val="2"/>
      </rPr>
      <t>é</t>
    </r>
    <r>
      <rPr>
        <sz val="12"/>
        <rFont val="Arial"/>
        <family val="2"/>
      </rPr>
      <t xml:space="preserve"> aux données de stock central pour les contraceptifs. </t>
    </r>
  </si>
  <si>
    <t>La plupart des actions sont mises en œuvre</t>
  </si>
  <si>
    <t>Le plan de contingence 
Le plan de continuité des services</t>
  </si>
  <si>
    <t>Le plan de contingence 
Le Plan de continuité des services</t>
  </si>
  <si>
    <t>Promotion de la télésanté</t>
  </si>
  <si>
    <t>Promouvoir les stratégies d'autosoins</t>
  </si>
  <si>
    <t xml:space="preserve">Haïti </t>
  </si>
  <si>
    <r>
      <t xml:space="preserve">Un TDR pour la « sous-commission de sécurisation des intrants SR » a été </t>
    </r>
    <r>
      <rPr>
        <sz val="12"/>
        <rFont val="Calibri"/>
        <family val="2"/>
      </rPr>
      <t>é</t>
    </r>
    <r>
      <rPr>
        <sz val="12"/>
        <rFont val="Arial"/>
        <family val="2"/>
      </rPr>
      <t>labor</t>
    </r>
    <r>
      <rPr>
        <sz val="12"/>
        <rFont val="Calibri"/>
        <family val="2"/>
      </rPr>
      <t>é</t>
    </r>
    <r>
      <rPr>
        <sz val="12"/>
        <rFont val="Arial"/>
        <family val="2"/>
      </rPr>
      <t xml:space="preserve"> l'ann</t>
    </r>
    <r>
      <rPr>
        <sz val="12"/>
        <rFont val="Calibri"/>
        <family val="2"/>
      </rPr>
      <t>é</t>
    </r>
    <r>
      <rPr>
        <sz val="12"/>
        <rFont val="Arial"/>
        <family val="2"/>
      </rPr>
      <t>e derni</t>
    </r>
    <r>
      <rPr>
        <sz val="12"/>
        <rFont val="Calibri"/>
        <family val="2"/>
      </rPr>
      <t>è</t>
    </r>
    <r>
      <rPr>
        <sz val="12"/>
        <rFont val="Arial"/>
        <family val="2"/>
      </rPr>
      <t>re.</t>
    </r>
  </si>
  <si>
    <t>Groupe Thématique Santé Sexuelle et reproductive/Sous comité de sécurité des intrants PF</t>
  </si>
  <si>
    <t>GHSC-PSM , Projet IMA, FOSREF</t>
  </si>
  <si>
    <t>PROPHALAB</t>
  </si>
  <si>
    <t>DSF (Direction de la Santé de la Famille)</t>
  </si>
  <si>
    <t>PROMESS (Programme de Médicaments Essentiels) pour les produits du MSPP fourni par le UNFPA et GHSC-PSM pour ceux fournis par l'USAID</t>
  </si>
  <si>
    <t>PROFAMIL (Association pour la Promotion de la Famille Haïtienne)</t>
  </si>
  <si>
    <t>Ce comité s'assure de la disponibilité des produits contraceptifs au niveau des Sites  dans le respect des normes du MSPP et en regard des différents échelons du système de prestation de soins et de leur accessibilité à la population. 
Le Comité sous le leadership du MSPP participe également au Forecasting et Quantification et se charge de la coordination des activités en regard du Plan stratégique national pour la Santé Reproductive et la Planification Familiale ainsi que du plan opérationnel triennal du MSPP.</t>
  </si>
  <si>
    <t>Plan Stratégique de santé sexuelle et reproductive</t>
  </si>
  <si>
    <t>1 fois</t>
  </si>
  <si>
    <t xml:space="preserve">La prévision/quantification est réalisée par DSF (Direction de la Sante de la Famille) avec l'appui du Projet GHSC-PSM et de UNFPA. Cette diminution de la prévision découle de certaines contraintes budgétaires liées à la réduction du financement pour l'achat des contraceptifs.
De plus, les retards fréquents de livraison des commandes ont entraîné des reports en chaine, qui par conséquent, ont conduit à des modifications des prévisions voire la réduction des commandes de la prochaine année. </t>
  </si>
  <si>
    <t>Plan de travail national de GHSC-PSM, GHSC-TA ou d'un autre partenaire opérationnel</t>
  </si>
  <si>
    <t>Rapport de prévision/quantification de GHSC-PSM, GHSC-TA ou d'un autre partenaire opérationnel</t>
  </si>
  <si>
    <t>DSF/UNFPA/GHSC-PSM</t>
  </si>
  <si>
    <t>Pipeline, QAT</t>
  </si>
  <si>
    <t>Entretiens avec les gestionnaires des programmes de planification familiale</t>
  </si>
  <si>
    <t>1/22-12/22</t>
  </si>
  <si>
    <t xml:space="preserve">UNFPA finance les contraceptifs pour les Sites du Ministère </t>
  </si>
  <si>
    <t xml:space="preserve">Pilules contraceptives combinées, Préservatifs masculins, Contraceptifs injectables, Implants contraceptifs </t>
  </si>
  <si>
    <t>Autres dossiers sur les expéditions de l'USAID</t>
  </si>
  <si>
    <t xml:space="preserve">QAT </t>
  </si>
  <si>
    <t xml:space="preserve">Pilules contraceptives combinées, Dispositif intra-utérin (DIU), Pilules contraceptives d'urgence, Implants contraceptifs,  Préservatifs masculins  </t>
  </si>
  <si>
    <t>Autres dossiers de dons des Nations unies</t>
  </si>
  <si>
    <t xml:space="preserve">Rapport Budget de UNFPA </t>
  </si>
  <si>
    <t>2,059,200 condoms reçu en mars 2022 .</t>
  </si>
  <si>
    <t>Dossiers du Fonds mondial</t>
  </si>
  <si>
    <t xml:space="preserve">QAT , Email , </t>
  </si>
  <si>
    <t>Achat de GHSC-PSM , de UNFPA et de GF</t>
  </si>
  <si>
    <t>Référence: Plan stratégique national de Santé Sexuelle et Reproductive 2019-2023 ainsi que la Politique nationale de Santé et Plan Directeur Santé 2012-2022:
-	Axe stratégique 3 : L’assurance de la disponibilité et de l’accessibilité de médicaments essentiels de qualité pour la population haïtienne ;
-	Chapitre 1 : Renforcement du leadership et de la gouvernance: Coordination des partenaires techniques et financiers (PTF)
-	Chapitre 3 : Développement d’un système unique d’approvisionnement en intrants stratégiques et médicaments essentiels pour le système de prestation de soins.</t>
  </si>
  <si>
    <t>Plan Stratégique nationale de Sante Sexuelle et Reproductive 2019-2023</t>
  </si>
  <si>
    <t>2019-2023</t>
  </si>
  <si>
    <t>La Direction de la Santé de la Famille du Ministère de la Santé Publique et de la Population dans son plan stratégique 2018-2023 a fixé des objectifs spécifiques visant à :
-	Objectif 5.3.1.- Améliorer la gouvernance, le leadership et la gestion des interventions en matière de sante sexuelle et reproductive.
-	Objectif 5.3.2.- 
- Renforcer la coordination, l’harmonisation et l’intégration des différentes interventions en SSR.
- Garantir la disponibilité de normes et protocoles en matière de SSR qui soient conformes et adaptés aux standards internationaux mais également, au contexte haïtien.
- Renforcer l’intersectorialité en matière de SSR</t>
  </si>
  <si>
    <t>Responsable médical</t>
  </si>
  <si>
    <t xml:space="preserve">Cliniques mobiles </t>
  </si>
  <si>
    <t>Arrêté présidentiel garantissant l'accès gratuit au service de PF (2013)</t>
  </si>
  <si>
    <t xml:space="preserve">Le plus souvent, ce sont des frais de déclassement du dossier du client, des frais pour des produits non PF ou non finance dans le cadre de ce programme par USAID et UNFPA.  </t>
  </si>
  <si>
    <t>Liste Nationale de Médicaments Essentiels en Haiti (2eme édition)</t>
  </si>
  <si>
    <t>Par rapport aux situations sécuritaires du pays, aucune mobilisation communautaire ne puisse se faire.</t>
  </si>
  <si>
    <t>Selon les témoignages d'un des chefs de services de la DSF, le Ministère ne dispose pas de ces données. Et, on n'en sait pas trop pour les autres partenaires.</t>
  </si>
  <si>
    <r>
      <t xml:space="preserve">Le pays a-t-il pris un engagement dans le nouveau partenariat </t>
    </r>
    <r>
      <rPr>
        <b/>
        <sz val="12"/>
        <rFont val="Arial"/>
        <family val="2"/>
      </rPr>
      <t>FP2030,</t>
    </r>
    <r>
      <rPr>
        <sz val="12"/>
        <rFont val="Arial"/>
        <family val="2"/>
      </rPr>
      <t xml:space="preserve"> « Une vision collective de la planification familiale après 2020 » ?</t>
    </r>
  </si>
  <si>
    <t>Le Directeur avait participé à cette rencontre. Le chef de Service, qui est aussi notre informateur, n'est pas au courant s'il avait pris cet engagement ou pas.</t>
  </si>
  <si>
    <t xml:space="preserve">Le partenariat prend en compte principalement deux axes pour la Santé Maternelle. Donc, la planification familiale est incluse dans la Santé Maternelle . </t>
  </si>
  <si>
    <t xml:space="preserve">Il y avait 3 départements pilotes auparavant, mais actuellement le Ministère essaie de l'étendre sur tous les départements. </t>
  </si>
  <si>
    <t>Peu de sites déclarent par voie électronique</t>
  </si>
  <si>
    <t>Données de la chaîne d'approvisionnement GHSC-PSM/Haïti uniquement.</t>
  </si>
  <si>
    <t xml:space="preserve">Entretiens avec le responsable des stocks de l'établissement </t>
  </si>
  <si>
    <t xml:space="preserve">Retard du don de GF a GHSC-PSM </t>
  </si>
  <si>
    <r>
      <t xml:space="preserve">Quels ont été les principaux facteurs de rupture de stock de contraceptifs dans le pays au cours de l’année précédente ? </t>
    </r>
    <r>
      <rPr>
        <i/>
        <sz val="12"/>
        <rFont val="Arial"/>
        <family val="2"/>
      </rPr>
      <t>(Si des insuffisances dans la qualité des données ont contribué aux ruptures de stock signalées, veuillez également le préciser ici)</t>
    </r>
  </si>
  <si>
    <t>Retard dans la réception des commandes de UNFPA et du don du GF à GHSC-PSM .</t>
  </si>
  <si>
    <t>Haiti est membre de CARPHA (Caribbean Public Health Agency) établi par CARICOM (Caribbean Community) .</t>
  </si>
  <si>
    <t>Les organismes d'achat n'exigent généralement pas la préqualification de OMS pour les produits qui ont obtenu l'approbation d'une autorité réglementaire rigoureuse reconnue à l'échelle mondiale. Par exemple, on sait que Pfizer, qui est le fabriquant de DMPA-IM et de Sayana Press, ne cherchera vraisemblablement pas à obtenir cette préqualification, car le médicament contenu dans Sayana Press et de DMPA-IM a reçu l’approbation de la FDA et des autorités réglementaires européennes.</t>
  </si>
  <si>
    <t xml:space="preserve">Document du laboratoire </t>
  </si>
  <si>
    <t>Non applicable (pas de surveillance sur le terrain)</t>
  </si>
  <si>
    <t>L'Agence ne fait qu'enregistrer le laboratoire qui le fabrique avec les produits.</t>
  </si>
  <si>
    <t>Documents de politique d'homologation</t>
  </si>
  <si>
    <t xml:space="preserve">Les organismes d'achat n'exigent généralement pas la préqualification de OMS pour les produits qui ont obtenu l'approbation d'une autorité réglementaire rigoureuse reconnue à l'échelle mondiale. Par exemple, on sait que Pfizer qui est le fabriquant de DPMA-IM et de Sayana Press ne cherchera vraisemblablement pas à obtenir cette préqualification car le médicament contenu dans Sayana Press et de DPMA-IM a reçu l’approbation de la FDA et des autorités réglementaires européennes. </t>
  </si>
  <si>
    <t>Aucun produit préselectionné par l'OMS ou SRA enregistré</t>
  </si>
  <si>
    <t xml:space="preserve">DMPA-IM ou Depo Provera ,                             DMPA-SC ou Sayana Press </t>
  </si>
  <si>
    <t xml:space="preserve">150 mg boite de 25 vials       104mg/0.65 mL </t>
  </si>
  <si>
    <t>Présence de la Disprophar comme agence commerciale reconnue aux réunions du groupe technique au MSPP.</t>
  </si>
  <si>
    <t>Plan de contingence 2018 Santé Reproductive et violence basée sur le genre dans la préparation de la réponse humanitaire</t>
  </si>
  <si>
    <t>La pandémie de COVID-19 a été associée avec d'autres problèmes socio-politiques du pays. Il y avait des difficultés pour les rencontres en présentiel voire virtuelles.</t>
  </si>
  <si>
    <t>Les partenaires du Programme PF en Haiti s'engagent sur le partage des données de planification familiale par le biais du Réseau GPFVAN (Global PF VAN), une plateforme partagée visant à accroître la visibilité des données de la chaîne d’approvisionnement en vue d’une prise de décision.</t>
  </si>
  <si>
    <t>Des conseils de prévention anti-COVID aux bénéfices des prestataires de services et clients de la PF sont disponibles</t>
  </si>
  <si>
    <t>Les partenaires du programme PF se concentrent sur le partage des données de PF</t>
  </si>
  <si>
    <t xml:space="preserve">Honduras </t>
  </si>
  <si>
    <r>
      <rPr>
        <sz val="12"/>
        <rFont val="Arial"/>
        <family val="2"/>
      </rPr>
      <t xml:space="preserve">¿Existe un comité nacional que se ocupe de la disponibilidad asegurada de insumos anticonceptivos? 
</t>
    </r>
    <r>
      <rPr>
        <sz val="10"/>
        <rFont val="Arial"/>
        <family val="2"/>
      </rPr>
      <t>Los comités pueden abarcar desde comités asesores hasta aquellos responsables de tomar decisiones sobre la gestión de suministros u otras políticas, y no es necesario que tengan un estatus legal o administrativo formal para ser considerados para esta encuesta. Además, el comité debe incluir algún aspecto de la disponibilidad asegurada de insumos anticonceptivos como parte de los Términos de referencia, incluso si se lo conoce por otro nombre, por ejemplo: planificación familiar, salud reproductiva, mortalidad maternal, comité de medicamentos esenciales, etc.</t>
    </r>
  </si>
  <si>
    <t>El Comité CIDAIA fue Minsitrialmente constituido en el año 2011, pero dejo de funcionar entre el 2014 y el 2017, actualmente esta inactivo.</t>
  </si>
  <si>
    <t>entrevistas con miembros del comité</t>
  </si>
  <si>
    <t>COMITÉ INTERINSTITUCIONAL PARA DISPONIBILIDAD ASEGURADA DE INSUMOS Y ANTICONCONCEPTIVOS ( CIDAIA)</t>
  </si>
  <si>
    <r>
      <rPr>
        <sz val="12"/>
        <rFont val="Arial"/>
        <family val="2"/>
      </rPr>
      <t>¿Se encuentran representadas en el comité las siguientes organizaciones?</t>
    </r>
  </si>
  <si>
    <r>
      <rPr>
        <sz val="11"/>
        <rFont val="Arial"/>
        <family val="2"/>
      </rPr>
      <t>(Sí/No 
desplegable)</t>
    </r>
  </si>
  <si>
    <r>
      <rPr>
        <sz val="12"/>
        <rFont val="Arial"/>
        <family val="2"/>
      </rPr>
      <t>Mercadeo social,</t>
    </r>
    <r>
      <rPr>
        <sz val="11"/>
        <rFont val="Arial"/>
        <family val="2"/>
      </rPr>
      <t xml:space="preserve"> </t>
    </r>
    <r>
      <rPr>
        <i/>
        <sz val="11"/>
        <rFont val="Arial"/>
        <family val="2"/>
      </rPr>
      <t xml:space="preserve">(por ejemplo: </t>
    </r>
    <r>
      <rPr>
        <i/>
        <sz val="11"/>
        <rFont val="Arial"/>
        <family val="2"/>
      </rPr>
      <t>PSI, DKT, SFH, etc.)</t>
    </r>
  </si>
  <si>
    <t>PASMO</t>
  </si>
  <si>
    <r>
      <rPr>
        <sz val="12"/>
        <rFont val="Arial"/>
        <family val="2"/>
      </rPr>
      <t xml:space="preserve">Organizaciones no gubernamentales (ONG) 
</t>
    </r>
    <r>
      <rPr>
        <i/>
        <sz val="10"/>
        <rFont val="Arial"/>
        <family val="2"/>
      </rPr>
      <t>(por ejemplo: entrega de servicio, promoción, filial de Planned Parenthood, filial de Marie Stopes, organizaciones religiosas, etc.)</t>
    </r>
  </si>
  <si>
    <t>ASHONPLAFA</t>
  </si>
  <si>
    <r>
      <rPr>
        <sz val="12"/>
        <rFont val="Arial"/>
        <family val="2"/>
      </rPr>
      <t>Sector comercial</t>
    </r>
    <r>
      <rPr>
        <sz val="11"/>
        <rFont val="Arial"/>
        <family val="2"/>
      </rPr>
      <t xml:space="preserve"> 
</t>
    </r>
    <r>
      <rPr>
        <i/>
        <sz val="10"/>
        <rFont val="Arial"/>
        <family val="2"/>
      </rPr>
      <t>(por ejemplo: mayoristas, distribuidores, asociaciones farmacéuticas, fabricantes, etc.)</t>
    </r>
  </si>
  <si>
    <r>
      <rPr>
        <sz val="12"/>
        <rFont val="Arial"/>
        <family val="2"/>
      </rPr>
      <t>Donantes</t>
    </r>
  </si>
  <si>
    <t>UNFPA, USAID</t>
  </si>
  <si>
    <r>
      <rPr>
        <sz val="12"/>
        <rFont val="Arial"/>
        <family val="2"/>
      </rPr>
      <t xml:space="preserve">Ministerio de Salud (MS) 
</t>
    </r>
    <r>
      <rPr>
        <i/>
        <sz val="10"/>
        <rFont val="Arial"/>
        <family val="2"/>
      </rPr>
      <t>(por ejemplo: logística, salud reproductiva, planificación familiar, salud maternal e infantil, VIH/SIDA, unidades farmacéuticas, Departamento de Finanzas del MS, etc.)</t>
    </r>
  </si>
  <si>
    <t>DIRECCION GENERAL DE REDES DE SERVICIO SESAL</t>
  </si>
  <si>
    <r>
      <rPr>
        <sz val="12"/>
        <rFont val="Arial"/>
        <family val="2"/>
      </rPr>
      <t>Almacén médico central o depósito central</t>
    </r>
  </si>
  <si>
    <t>UNIDAD LOGISTICA SESAL</t>
  </si>
  <si>
    <r>
      <rPr>
        <sz val="12"/>
        <rFont val="Arial"/>
        <family val="2"/>
      </rPr>
      <t xml:space="preserve">Otro </t>
    </r>
    <r>
      <rPr>
        <i/>
        <sz val="10"/>
        <rFont val="Arial"/>
        <family val="2"/>
      </rPr>
      <t>(por ejemplo: asociaciones profesionales, instituciones educativas, sociedades civiles)</t>
    </r>
  </si>
  <si>
    <t>INAM Instituo nacional de la Mujer</t>
  </si>
  <si>
    <r>
      <rPr>
        <sz val="12"/>
        <rFont val="Arial"/>
        <family val="2"/>
      </rPr>
      <t>¿Tiene el comité estado formal legal o administrativo?</t>
    </r>
  </si>
  <si>
    <r>
      <rPr>
        <sz val="12"/>
        <rFont val="Arial"/>
        <family val="2"/>
      </rPr>
      <t>Describa el rol o las funciones fundamentales del comité.</t>
    </r>
  </si>
  <si>
    <t>CIDAIA Concebido para articular , organizar , planificar , proponer , recomendar todo lo relacionado al abastemiento de metodos anticonceptivos en el pais , con el fin de crear las condiciones adecuadas para el acceso a los servicios de planficacion familiar en todos y cada uno de los sectores publico o privado que oferta dichos servicios.</t>
  </si>
  <si>
    <r>
      <rPr>
        <sz val="12"/>
        <rFont val="Arial"/>
        <family val="2"/>
      </rPr>
      <t>¿Tiene el comité términos de referencia formales por escrito?</t>
    </r>
  </si>
  <si>
    <r>
      <rPr>
        <sz val="12"/>
        <rFont val="Arial"/>
        <family val="2"/>
      </rPr>
      <t>¿Cuántas veces se reunió el comité durante el año pasado?</t>
    </r>
  </si>
  <si>
    <t>0 veces</t>
  </si>
  <si>
    <r>
      <rPr>
        <sz val="12"/>
        <rFont val="Arial"/>
        <family val="2"/>
      </rPr>
      <t xml:space="preserve">¿Cuál es el último período de 12 meses finalizado durante el cual los </t>
    </r>
    <r>
      <rPr>
        <b/>
        <sz val="12"/>
        <rFont val="Arial"/>
        <family val="2"/>
      </rPr>
      <t>datos previstos</t>
    </r>
    <r>
      <rPr>
        <sz val="12"/>
        <rFont val="Arial"/>
        <family val="2"/>
      </rPr>
      <t xml:space="preserve"> y los </t>
    </r>
    <r>
      <rPr>
        <b/>
        <sz val="12"/>
        <rFont val="Arial"/>
        <family val="2"/>
      </rPr>
      <t>datos de gastos</t>
    </r>
    <r>
      <rPr>
        <sz val="12"/>
        <rFont val="Arial"/>
        <family val="2"/>
      </rPr>
      <t xml:space="preserve"> de los productos anticonceptivos estuvieron disponibles para el sector público (idealmente, el ejercicio fiscal anterior del gobierno del país)?
Este debe ser el mismo período de 12 meses utilizado para las preguntas B2 a B17, en adelante denominado “año finalizado”. Explique las excepciones en la sección de comentarios.</t>
    </r>
  </si>
  <si>
    <r>
      <rPr>
        <sz val="12"/>
        <rFont val="Arial"/>
        <family val="2"/>
      </rPr>
      <t xml:space="preserve">¿Cuál fue el valor en dólares previsto (estimado) de los anticonceptivos que se precisaba adquirir para el sector público correspondiente al último año finalizado? (como se indicó anteriormente en B1) (en USD)
</t>
    </r>
    <r>
      <rPr>
        <sz val="11"/>
        <rFont val="Arial"/>
        <family val="2"/>
      </rPr>
      <t>*Además de las necesidades del sector público, incluya los productos de planificación familiar que el gobierno le proporcione a las ONG u organizaciones de mercadeo social.
Esta información se usará para comparar los gastos reales más adelante en esta sección.</t>
    </r>
  </si>
  <si>
    <r>
      <rPr>
        <sz val="12"/>
        <rFont val="Arial"/>
        <family val="2"/>
      </rPr>
      <t xml:space="preserve">Cantidad de anticonceptivos previstos (en B2), en Años de protección de parejas ("Couple Years of Protection", CYP) 
</t>
    </r>
    <r>
      <rPr>
        <i/>
        <sz val="12"/>
        <rFont val="Arial"/>
        <family val="2"/>
      </rPr>
      <t>(Consulte la pestaña Calculadora de CYP para obtener asistencia).</t>
    </r>
  </si>
  <si>
    <r>
      <rPr>
        <sz val="12"/>
        <rFont val="Arial"/>
        <family val="2"/>
      </rPr>
      <t xml:space="preserve">¿Existe un </t>
    </r>
    <r>
      <rPr>
        <b/>
        <sz val="12"/>
        <rFont val="Arial"/>
        <family val="2"/>
      </rPr>
      <t>artículo de línea del presupuesto</t>
    </r>
    <r>
      <rPr>
        <sz val="12"/>
        <rFont val="Arial"/>
        <family val="2"/>
      </rPr>
      <t xml:space="preserve"> del gobierno específicamente para la adquisición de anticonceptivos?  
</t>
    </r>
    <r>
      <rPr>
        <sz val="10"/>
        <rFont val="Arial"/>
        <family val="2"/>
      </rPr>
      <t>Seleccione uno de la lista desplegable</t>
    </r>
    <r>
      <rPr>
        <sz val="12"/>
        <rFont val="Arial"/>
        <family val="2"/>
      </rPr>
      <t>.</t>
    </r>
  </si>
  <si>
    <t>entrevistas con funcionarios del gobierno a cargo del financiamiento</t>
  </si>
  <si>
    <r>
      <rPr>
        <sz val="12"/>
        <rFont val="Arial"/>
        <family val="2"/>
      </rPr>
      <t xml:space="preserve">Complete las siguientes preguntas sobre las </t>
    </r>
    <r>
      <rPr>
        <b/>
        <u/>
        <sz val="12"/>
        <rFont val="Arial"/>
        <family val="2"/>
      </rPr>
      <t>asignaciones del gobierno</t>
    </r>
    <r>
      <rPr>
        <sz val="12"/>
        <rFont val="Arial"/>
        <family val="2"/>
      </rPr>
      <t xml:space="preserve"> para la adquisición de anticonceptivos.
Los fondos asignados son aquellos originalmente designados para anticonceptivos, </t>
    </r>
    <r>
      <rPr>
        <i/>
        <sz val="12"/>
        <rFont val="Arial"/>
        <family val="2"/>
      </rPr>
      <t xml:space="preserve">aunque </t>
    </r>
    <r>
      <rPr>
        <sz val="12"/>
        <rFont val="Arial"/>
        <family val="2"/>
      </rPr>
      <t>no se los haya terminado destinando a anticonceptivos.</t>
    </r>
  </si>
  <si>
    <r>
      <rPr>
        <sz val="12"/>
        <rFont val="Arial"/>
        <family val="2"/>
      </rPr>
      <t xml:space="preserve">¿Se </t>
    </r>
    <r>
      <rPr>
        <b/>
        <sz val="12"/>
        <rFont val="Arial"/>
        <family val="2"/>
      </rPr>
      <t>asignaron</t>
    </r>
    <r>
      <rPr>
        <sz val="12"/>
        <rFont val="Arial"/>
        <family val="2"/>
      </rPr>
      <t xml:space="preserve"> (es decir, se destinaron) los fondos del gobierno a la adquisición de anticonceptivos en el último año finalizado? 
Esta pregunta hace referencia a los fondos planificados para adquirir anticonceptivos, aunque no se los haya terminado gastando.
</t>
    </r>
    <r>
      <rPr>
        <sz val="11"/>
        <rFont val="Arial"/>
        <family val="2"/>
      </rPr>
      <t xml:space="preserve">(Los fondos del gobierno incluyen fondos generados internamente, fondos colectivos, créditos o préstamos del Banco Mundial y otros fondos que donantes hayan otorgado al gobierno para su uso). </t>
    </r>
    <r>
      <rPr>
        <sz val="12"/>
        <rFont val="Arial"/>
        <family val="2"/>
      </rPr>
      <t xml:space="preserve">
</t>
    </r>
    <r>
      <rPr>
        <b/>
        <sz val="12"/>
        <rFont val="Arial"/>
        <family val="2"/>
      </rPr>
      <t>SI LA RESPUESTA ES “NO”, PASE A LA PREGUNTA B7.</t>
    </r>
  </si>
  <si>
    <r>
      <rPr>
        <u/>
        <sz val="12"/>
        <rFont val="Arial"/>
        <family val="2"/>
      </rPr>
      <t xml:space="preserve">Monto asignado </t>
    </r>
    <r>
      <rPr>
        <sz val="12"/>
        <rFont val="Arial"/>
        <family val="2"/>
      </rPr>
      <t xml:space="preserve">
</t>
    </r>
    <r>
      <rPr>
        <sz val="11"/>
        <rFont val="Arial"/>
        <family val="2"/>
      </rPr>
      <t>(en USD)</t>
    </r>
    <r>
      <rPr>
        <u/>
        <sz val="12"/>
        <rFont val="Arial"/>
        <family val="2"/>
      </rPr>
      <t xml:space="preserve">
</t>
    </r>
    <r>
      <rPr>
        <i/>
        <sz val="10"/>
        <rFont val="Arial"/>
        <family val="2"/>
      </rPr>
      <t>(introduzca un valor numérico o “no sabe”)</t>
    </r>
  </si>
  <si>
    <r>
      <rPr>
        <u/>
        <sz val="12"/>
        <rFont val="Arial"/>
        <family val="2"/>
      </rPr>
      <t>Período</t>
    </r>
    <r>
      <rPr>
        <sz val="12"/>
        <rFont val="Arial"/>
        <family val="2"/>
      </rPr>
      <t xml:space="preserve"> 
(mm/aa-mm/aa)
</t>
    </r>
    <r>
      <rPr>
        <i/>
        <sz val="10"/>
        <rFont val="Arial"/>
        <family val="2"/>
      </rPr>
      <t>(debe ser el mismo que se indicó en B1)</t>
    </r>
  </si>
  <si>
    <r>
      <rPr>
        <u/>
        <sz val="12"/>
        <rFont val="Arial"/>
        <family val="2"/>
      </rPr>
      <t>Fuente de datos</t>
    </r>
    <r>
      <rPr>
        <i/>
        <u/>
        <sz val="12"/>
        <rFont val="Arial"/>
        <family val="2"/>
      </rPr>
      <t xml:space="preserve"> </t>
    </r>
    <r>
      <rPr>
        <sz val="12"/>
        <rFont val="Arial"/>
        <family val="2"/>
      </rPr>
      <t xml:space="preserve">
</t>
    </r>
    <r>
      <rPr>
        <sz val="11"/>
        <rFont val="Arial"/>
        <family val="2"/>
      </rPr>
      <t>(por ejemplo: registros del Ministerio)</t>
    </r>
  </si>
  <si>
    <r>
      <rPr>
        <sz val="12"/>
        <rFont val="Arial"/>
        <family val="2"/>
      </rPr>
      <t xml:space="preserve">Fondos generados internamente </t>
    </r>
    <r>
      <rPr>
        <b/>
        <u/>
        <sz val="12"/>
        <rFont val="Arial"/>
        <family val="2"/>
      </rPr>
      <t>asignados</t>
    </r>
    <r>
      <rPr>
        <sz val="12"/>
        <rFont val="Arial"/>
        <family val="2"/>
      </rPr>
      <t xml:space="preserve"> para la adquisición de anticonceptivos</t>
    </r>
  </si>
  <si>
    <r>
      <rPr>
        <sz val="12"/>
        <rFont val="Arial"/>
        <family val="2"/>
      </rPr>
      <t xml:space="preserve">Total de fondos del gobierno </t>
    </r>
    <r>
      <rPr>
        <b/>
        <u/>
        <sz val="12"/>
        <rFont val="Arial"/>
        <family val="2"/>
      </rPr>
      <t>asignados</t>
    </r>
    <r>
      <rPr>
        <sz val="12"/>
        <rFont val="Arial"/>
        <family val="2"/>
      </rPr>
      <t xml:space="preserve"> para la adquisición de anticonceptivos. 
</t>
    </r>
    <r>
      <rPr>
        <sz val="11"/>
        <rFont val="Arial"/>
        <family val="2"/>
      </rPr>
      <t>(Por ejemplo, estos otros fondos del gobierno podrían incluir fondos colectivos, créditos o préstamos del Banco Mundial y otros fondos que donantes le otorguen al gobierno [p. ej., apoyo presupuestario directo])</t>
    </r>
  </si>
  <si>
    <t>Ingresos ANMI</t>
  </si>
  <si>
    <t>Compras con fondos Nacionales</t>
  </si>
  <si>
    <r>
      <rPr>
        <sz val="12"/>
        <rFont val="Arial"/>
        <family val="2"/>
      </rPr>
      <t xml:space="preserve">TOTAL de fondos del gobierno </t>
    </r>
    <r>
      <rPr>
        <b/>
        <u/>
        <sz val="12"/>
        <rFont val="Arial"/>
        <family val="2"/>
      </rPr>
      <t>asignados</t>
    </r>
    <r>
      <rPr>
        <sz val="12"/>
        <rFont val="Arial"/>
        <family val="2"/>
      </rPr>
      <t xml:space="preserve"> para la adquisición de anticonceptivos
</t>
    </r>
    <r>
      <rPr>
        <b/>
        <sz val="12"/>
        <rFont val="Arial"/>
        <family val="2"/>
      </rPr>
      <t xml:space="preserve">Esto se calculará automáticamente.  </t>
    </r>
    <r>
      <rPr>
        <i/>
        <sz val="11"/>
        <rFont val="Arial"/>
        <family val="2"/>
      </rPr>
      <t>(Sumará los puntos a y b de arriba.)</t>
    </r>
  </si>
  <si>
    <r>
      <rPr>
        <sz val="12"/>
        <rFont val="Arial"/>
        <family val="2"/>
      </rPr>
      <t xml:space="preserve">Complete las siguientes preguntas para indicar los </t>
    </r>
    <r>
      <rPr>
        <b/>
        <u/>
        <sz val="12"/>
        <rFont val="Arial"/>
        <family val="2"/>
      </rPr>
      <t>gastos del gobierno</t>
    </r>
    <r>
      <rPr>
        <sz val="12"/>
        <rFont val="Arial"/>
        <family val="2"/>
      </rPr>
      <t xml:space="preserve"> en la adquisición de anticonceptivos, por fuente, en el último año fiscal finalizado. 
</t>
    </r>
    <r>
      <rPr>
        <i/>
        <sz val="12"/>
        <rFont val="Arial"/>
        <family val="2"/>
      </rPr>
      <t>Esto hace referencia a cuánto se gastó en la adquisición de anticonceptivos (no cuánto se asignó). ¿Qué cantidad de estos gastos se proporcionó de cada fuente?</t>
    </r>
  </si>
  <si>
    <r>
      <rPr>
        <sz val="12"/>
        <rFont val="Arial"/>
        <family val="2"/>
      </rPr>
      <t xml:space="preserve">¿Se </t>
    </r>
    <r>
      <rPr>
        <b/>
        <sz val="12"/>
        <rFont val="Arial"/>
        <family val="2"/>
      </rPr>
      <t>gastaron</t>
    </r>
    <r>
      <rPr>
        <sz val="12"/>
        <rFont val="Arial"/>
        <family val="2"/>
      </rPr>
      <t xml:space="preserve"> los fondos del gobierno en adquirir productos anticonceptivos en el último año fiscal finalizado?* 
</t>
    </r>
    <r>
      <rPr>
        <sz val="10"/>
        <rFont val="Arial"/>
        <family val="2"/>
      </rPr>
      <t xml:space="preserve">(Los fondos del gobierno incluyen fondos generados internamente, fondos colectivos, créditos o préstamos del Banco Mundial y otros fondos que donantes hayan otorgado al gobierno para su uso). 
*(Incluye casos en los que el gobierno financió suministros anticonceptivos para ONG o de mercadeo social). 
</t>
    </r>
    <r>
      <rPr>
        <b/>
        <sz val="10"/>
        <rFont val="Arial"/>
        <family val="2"/>
      </rPr>
      <t>SI LA RESPUESTA ES “NO”, PASE A LA PREGUNTA B9.</t>
    </r>
    <r>
      <rPr>
        <sz val="10"/>
        <rFont val="Arial"/>
        <family val="2"/>
      </rPr>
      <t xml:space="preserve">
</t>
    </r>
  </si>
  <si>
    <r>
      <rPr>
        <u/>
        <sz val="12"/>
        <rFont val="Arial"/>
        <family val="2"/>
      </rPr>
      <t>¿Fue esta una fuente?</t>
    </r>
    <r>
      <rPr>
        <sz val="12"/>
        <rFont val="Arial"/>
        <family val="2"/>
      </rPr>
      <t xml:space="preserve">
</t>
    </r>
    <r>
      <rPr>
        <i/>
        <sz val="11"/>
        <rFont val="Arial"/>
        <family val="2"/>
      </rPr>
      <t>(Sí/No)</t>
    </r>
  </si>
  <si>
    <r>
      <rPr>
        <u/>
        <sz val="12"/>
        <rFont val="Arial"/>
        <family val="2"/>
      </rPr>
      <t xml:space="preserve">Monto gastado </t>
    </r>
    <r>
      <rPr>
        <sz val="12"/>
        <rFont val="Arial"/>
        <family val="2"/>
      </rPr>
      <t xml:space="preserve">
</t>
    </r>
    <r>
      <rPr>
        <sz val="11"/>
        <rFont val="Arial"/>
        <family val="2"/>
      </rPr>
      <t>(en USD)</t>
    </r>
    <r>
      <rPr>
        <u/>
        <sz val="12"/>
        <rFont val="Arial"/>
        <family val="2"/>
      </rPr>
      <t xml:space="preserve">
</t>
    </r>
    <r>
      <rPr>
        <i/>
        <sz val="10"/>
        <rFont val="Arial"/>
        <family val="2"/>
      </rPr>
      <t>(introduzca un valor numérico o “no sabe”)</t>
    </r>
  </si>
  <si>
    <r>
      <rPr>
        <u/>
        <sz val="12"/>
        <rFont val="Arial"/>
        <family val="2"/>
      </rPr>
      <t xml:space="preserve">Período 
</t>
    </r>
    <r>
      <rPr>
        <sz val="12"/>
        <rFont val="Arial"/>
        <family val="2"/>
      </rPr>
      <t xml:space="preserve">(mm/aa-mm/aa)
</t>
    </r>
    <r>
      <rPr>
        <i/>
        <sz val="10"/>
        <rFont val="Arial"/>
        <family val="2"/>
      </rPr>
      <t>(debe ser el mismo que se indicó en B1)</t>
    </r>
  </si>
  <si>
    <r>
      <rPr>
        <u/>
        <sz val="12"/>
        <rFont val="Arial"/>
        <family val="2"/>
      </rPr>
      <t xml:space="preserve">Cantidad (en Años de protección de parejas)
</t>
    </r>
    <r>
      <rPr>
        <i/>
        <sz val="10"/>
        <rFont val="Arial"/>
        <family val="2"/>
      </rPr>
      <t>(Consulte la pestaña Calculadora de CYP para obtener asistencia).</t>
    </r>
  </si>
  <si>
    <r>
      <rPr>
        <sz val="12"/>
        <rFont val="Arial"/>
        <family val="2"/>
      </rPr>
      <t xml:space="preserve">Fondos del gobierno generados internamente </t>
    </r>
    <r>
      <rPr>
        <b/>
        <sz val="12"/>
        <rFont val="Arial"/>
        <family val="2"/>
      </rPr>
      <t>gastados</t>
    </r>
    <r>
      <rPr>
        <sz val="12"/>
        <rFont val="Arial"/>
        <family val="2"/>
      </rPr>
      <t xml:space="preserve"> en la adquisición de anticonceptivos</t>
    </r>
  </si>
  <si>
    <t>Condones Masculinos , Medroxiprogesterona Inyectable Trimestral, Ethinilestradiol+Levonorgestrel</t>
  </si>
  <si>
    <r>
      <rPr>
        <sz val="12"/>
        <rFont val="Arial"/>
        <family val="2"/>
      </rPr>
      <t xml:space="preserve">i. Especifique la(s) fuente(s) de los fondos internamente generados gastados </t>
    </r>
    <r>
      <rPr>
        <i/>
        <sz val="12"/>
        <rFont val="Arial"/>
        <family val="2"/>
      </rPr>
      <t>(por ejemplo, de impuestos)</t>
    </r>
  </si>
  <si>
    <r>
      <rPr>
        <sz val="12"/>
        <rFont val="Arial"/>
        <family val="2"/>
      </rPr>
      <t xml:space="preserve">Total del resto de los fondos del gobierno </t>
    </r>
    <r>
      <rPr>
        <b/>
        <sz val="12"/>
        <rFont val="Arial"/>
        <family val="2"/>
      </rPr>
      <t>gastados</t>
    </r>
    <r>
      <rPr>
        <sz val="12"/>
        <rFont val="Arial"/>
        <family val="2"/>
      </rPr>
      <t xml:space="preserve"> en la adquisición de anticonceptivos. (Por ejemplo, estos otros fondos del gobierno podrían incluir fondos colectivos, créditos o préstamos del Banco Mundial y otros fondos que donantes le otorgaron al gobierno [p. ej., apoyo presupuestario directo])</t>
    </r>
  </si>
  <si>
    <r>
      <rPr>
        <sz val="12"/>
        <rFont val="Arial"/>
        <family val="2"/>
      </rPr>
      <t xml:space="preserve">i. Especifique la(s) fuente(s) de otros fondos del gobierno gastados </t>
    </r>
    <r>
      <rPr>
        <i/>
        <sz val="12"/>
        <rFont val="Arial"/>
        <family val="2"/>
      </rPr>
      <t>(por ejemplo, fondos colectivos o donante específico)</t>
    </r>
  </si>
  <si>
    <r>
      <rPr>
        <sz val="12"/>
        <rFont val="Arial"/>
        <family val="2"/>
      </rPr>
      <t xml:space="preserve">TOTAL de fondos del gobierno </t>
    </r>
    <r>
      <rPr>
        <b/>
        <sz val="12"/>
        <rFont val="Arial"/>
        <family val="2"/>
      </rPr>
      <t>gastados</t>
    </r>
    <r>
      <rPr>
        <sz val="12"/>
        <rFont val="Arial"/>
        <family val="2"/>
      </rPr>
      <t xml:space="preserve"> en la adquisición de anticonceptivos
</t>
    </r>
    <r>
      <rPr>
        <b/>
        <sz val="12"/>
        <rFont val="Arial"/>
        <family val="2"/>
      </rPr>
      <t xml:space="preserve">Esto se calculará automáticamente.  </t>
    </r>
    <r>
      <rPr>
        <i/>
        <sz val="11"/>
        <rFont val="Arial"/>
        <family val="2"/>
      </rPr>
      <t>(Sumará los puntos a y b anteriores).</t>
    </r>
  </si>
  <si>
    <r>
      <rPr>
        <sz val="12"/>
        <rFont val="Arial"/>
        <family val="2"/>
      </rPr>
      <t xml:space="preserve">Complete la siguiente tabla para indicar </t>
    </r>
    <r>
      <rPr>
        <b/>
        <u/>
        <sz val="12"/>
        <rFont val="Arial"/>
        <family val="2"/>
      </rPr>
      <t>donaciones y subvenciones*</t>
    </r>
    <r>
      <rPr>
        <sz val="12"/>
        <rFont val="Arial"/>
        <family val="2"/>
      </rPr>
      <t xml:space="preserve"> en especie para anticonceptivos en el último año finalizado (según la pregunta B1).
El período debe ser el mismo para todas las fuentes de financiamiento.
*Esto puede incluir casos en los que los donantes proporcionaron productos al Ministerio para ONG u organizaciones de mercadeo social.
</t>
    </r>
  </si>
  <si>
    <r>
      <rPr>
        <u/>
        <sz val="12"/>
        <rFont val="Arial"/>
        <family val="2"/>
      </rPr>
      <t>Valor de la donación</t>
    </r>
    <r>
      <rPr>
        <i/>
        <sz val="12"/>
        <rFont val="Arial"/>
        <family val="2"/>
      </rPr>
      <t xml:space="preserve">
</t>
    </r>
    <r>
      <rPr>
        <i/>
        <sz val="10"/>
        <rFont val="Arial"/>
        <family val="2"/>
      </rPr>
      <t>(introduzca un valor numérico o “no sabe”)</t>
    </r>
  </si>
  <si>
    <t>No se han asignado fondos, se coordinan acciones con PASMO y UNFPA, sobre los preservativos en el marco de la prevención del VIH</t>
  </si>
  <si>
    <t>Pastillas anticonceptivas orales combinadas, Inyectables, condones masculinos</t>
  </si>
  <si>
    <t xml:space="preserve">Pastillas anticonceptivas orales combinadas, Implantes anticonceptivos, Condones masculinos </t>
  </si>
  <si>
    <r>
      <rPr>
        <sz val="12"/>
        <rFont val="Arial"/>
        <family val="2"/>
      </rPr>
      <t xml:space="preserve">Valor total de subvenciones y donaciones en especie para la adquisición de anticonceptivos
</t>
    </r>
    <r>
      <rPr>
        <b/>
        <sz val="12"/>
        <rFont val="Arial"/>
        <family val="2"/>
      </rPr>
      <t xml:space="preserve">Esto se calculará automáticamente.  </t>
    </r>
    <r>
      <rPr>
        <i/>
        <sz val="11"/>
        <rFont val="Arial"/>
        <family val="2"/>
      </rPr>
      <t>(Sumará los puntos del a al e anteriores).</t>
    </r>
  </si>
  <si>
    <t>El dato de los fondos provenientes del Banco Mundia $15,257, no fue corroborado en esta entrevsita y estaba previamente cargado por GHSC-PSM.</t>
  </si>
  <si>
    <r>
      <rPr>
        <b/>
        <sz val="12"/>
        <rFont val="Arial"/>
        <family val="2"/>
      </rPr>
      <t>¿Hubo una brecha de financiamiento para anticonceptivos para el sector público en el último año finalizado?</t>
    </r>
    <r>
      <rPr>
        <sz val="12"/>
        <rFont val="Arial"/>
        <family val="2"/>
      </rPr>
      <t xml:space="preserve">
</t>
    </r>
    <r>
      <rPr>
        <i/>
        <sz val="11"/>
        <rFont val="Arial"/>
        <family val="2"/>
      </rPr>
      <t xml:space="preserve">(Esto se calculará automáticamente según si el resultado en B13 fue de, al menos,95 por ciento de la necesidad prevista).
</t>
    </r>
    <r>
      <rPr>
        <sz val="11"/>
        <rFont val="Arial"/>
        <family val="2"/>
      </rPr>
      <t xml:space="preserve"> </t>
    </r>
  </si>
  <si>
    <t>Unidad de Logistica SESAL atravez del Fideicomiso, compra a proveedor internacional y el UNFPA.</t>
  </si>
  <si>
    <r>
      <rPr>
        <sz val="12"/>
        <rFont val="Arial"/>
        <family val="2"/>
      </rPr>
      <t xml:space="preserve">¿En qué nivel(es) se realiza la </t>
    </r>
    <r>
      <rPr>
        <b/>
        <sz val="12"/>
        <rFont val="Arial"/>
        <family val="2"/>
      </rPr>
      <t>adquisición financiada por el gobierno</t>
    </r>
    <r>
      <rPr>
        <sz val="12"/>
        <rFont val="Arial"/>
        <family val="2"/>
      </rPr>
      <t xml:space="preserve"> de anticonceptivos para el sector público? 
(Use los menús desplegables para indicar todos los niveles que correspondan).</t>
    </r>
  </si>
  <si>
    <r>
      <rPr>
        <sz val="12"/>
        <rFont val="Arial"/>
        <family val="2"/>
      </rPr>
      <t xml:space="preserve">Para la </t>
    </r>
    <r>
      <rPr>
        <b/>
        <sz val="12"/>
        <rFont val="Arial"/>
        <family val="2"/>
      </rPr>
      <t>adquisición financiada por el gobierno</t>
    </r>
    <r>
      <rPr>
        <sz val="12"/>
        <rFont val="Arial"/>
        <family val="2"/>
      </rPr>
      <t xml:space="preserve">, independientemente de adquisiciones centralizadas o descentralizadas, ¿cuál es el punto de entrega (es decir, ¿a qué nivel le entrega el proveedor los productos?) </t>
    </r>
  </si>
  <si>
    <t>CUANDO SE COMPRA A NIVEL LOCAL POR UN MODELO DE GESTION DESCENTRALIZADO</t>
  </si>
  <si>
    <r>
      <rPr>
        <sz val="12"/>
        <rFont val="Arial"/>
        <family val="2"/>
      </rPr>
      <t xml:space="preserve">Las preguntas anteriores eran sobre el </t>
    </r>
    <r>
      <rPr>
        <i/>
        <sz val="12"/>
        <rFont val="Arial"/>
        <family val="2"/>
      </rPr>
      <t>último año finalizado.</t>
    </r>
    <r>
      <rPr>
        <sz val="12"/>
        <rFont val="Arial"/>
        <family val="2"/>
      </rPr>
      <t xml:space="preserve"> Esta pregunta hace referencia al </t>
    </r>
    <r>
      <rPr>
        <b/>
        <sz val="12"/>
        <rFont val="Arial"/>
        <family val="2"/>
      </rPr>
      <t>año fiscal actual</t>
    </r>
    <r>
      <rPr>
        <sz val="12"/>
        <rFont val="Arial"/>
        <family val="2"/>
      </rPr>
      <t xml:space="preserve">. </t>
    </r>
  </si>
  <si>
    <r>
      <rPr>
        <sz val="12"/>
        <rFont val="Arial"/>
        <family val="2"/>
      </rPr>
      <t xml:space="preserve">¿Ha </t>
    </r>
    <r>
      <rPr>
        <b/>
        <sz val="12"/>
        <rFont val="Arial"/>
        <family val="2"/>
      </rPr>
      <t>asignado</t>
    </r>
    <r>
      <rPr>
        <sz val="12"/>
        <rFont val="Arial"/>
        <family val="2"/>
      </rPr>
      <t xml:space="preserve"> fondos el gobierno para la adquisición de anticonceptivos para el año fiscal actual?</t>
    </r>
  </si>
  <si>
    <t>Son datos que maneja directamente SESAL, pero entiendo que la asignación no ha cambiado con los años.</t>
  </si>
  <si>
    <r>
      <rPr>
        <u/>
        <sz val="12"/>
        <rFont val="Arial"/>
        <family val="2"/>
      </rPr>
      <t>Fuente</t>
    </r>
    <r>
      <rPr>
        <sz val="12"/>
        <rFont val="Arial"/>
        <family val="2"/>
      </rPr>
      <t xml:space="preserve">
</t>
    </r>
  </si>
  <si>
    <t xml:space="preserve">Dirección General de Redes Integradas de Servicios de Salud DGRISS, Unidad de monitoreo de logística de anticonceptivos de la SESAL
</t>
  </si>
  <si>
    <r>
      <rPr>
        <sz val="12"/>
        <rFont val="Arial"/>
        <family val="2"/>
      </rPr>
      <t xml:space="preserve">La encuesta tiene en cuenta un método de planificación familiar (FP) que vaya a «ofrecerse» si así lo exige una </t>
    </r>
    <r>
      <rPr>
        <b/>
        <sz val="12"/>
        <rFont val="Arial"/>
        <family val="2"/>
      </rPr>
      <t>política formal escrita</t>
    </r>
    <r>
      <rPr>
        <sz val="12"/>
        <rFont val="Arial"/>
        <family val="2"/>
      </rPr>
      <t>, o si se ha adquirido o distribuido en los últimos doce meses. Use los menús desplegables para indicar cuál de esos criterios se aplica para cada uno de los siguientes métodos de FP dentro de los siguientes cuatro sectores: comercial, público, ONG, mercadeo social. Consulte el Manual de encuestas para obtener una definición más detallada de la política formal escrita.</t>
    </r>
  </si>
  <si>
    <r>
      <rPr>
        <b/>
        <sz val="12"/>
        <rFont val="Arial"/>
        <family val="2"/>
      </rPr>
      <t>Pastillas anticonceptivas orales combinadas</t>
    </r>
    <r>
      <rPr>
        <b/>
        <sz val="11"/>
        <rFont val="Arial"/>
        <family val="2"/>
      </rPr>
      <t xml:space="preserve"> 
</t>
    </r>
    <r>
      <rPr>
        <sz val="10"/>
        <rFont val="Arial"/>
        <family val="2"/>
      </rPr>
      <t>(por ejemplo, Levonorgestrel/Etinilestradiol 150/30 mcg + Hierro 75 mg, Levonorgestrel/Etinilestradiol 150/30 mcg [Microgynon, Seasonale, Levora, Jolessa], Desogestrel 0.15 mg + Etinilestradiol 0.03 mg [Enskyce, Marvelon, Exeltis], Drospirenona/Etinilestradiol 3 mg/20 mcg [Yaz], Norgestrel + Etinilestradiol 0.3 mg/30 mcg [Cryselle, Ovral, Low-Ogestrel, LoOvral], Norgestrel + Etinilestradiol 0.5 mg/50 mcg [Ogestrel], Acetato de noretisterona/Etinilestradiol [Loestrin, Junel])</t>
    </r>
  </si>
  <si>
    <r>
      <rPr>
        <b/>
        <sz val="12"/>
        <rFont val="Arial"/>
        <family val="2"/>
      </rPr>
      <t>Pastillas anticonceptivas orales que solo contienen progestina</t>
    </r>
    <r>
      <rPr>
        <b/>
        <i/>
        <sz val="11"/>
        <rFont val="Arial"/>
        <family val="2"/>
      </rPr>
      <t xml:space="preserve"> </t>
    </r>
    <r>
      <rPr>
        <sz val="11"/>
        <rFont val="Arial"/>
        <family val="2"/>
      </rPr>
      <t xml:space="preserve">
</t>
    </r>
    <r>
      <rPr>
        <sz val="10"/>
        <rFont val="Arial"/>
        <family val="2"/>
      </rPr>
      <t>(por ejemplo, Levonorgestrel 30 mcg [Norgeston, Microlut], Noretisterona 35 mg [Micronor, Camila, Errin], Desogestrel 75 mcg [Cerazette, Aizea], diacetato de etinodiol [Femulen])</t>
    </r>
  </si>
  <si>
    <r>
      <rPr>
        <b/>
        <sz val="12"/>
        <rFont val="Arial"/>
        <family val="2"/>
      </rPr>
      <t xml:space="preserve">Dispositivos intrauterinos (DIU) </t>
    </r>
    <r>
      <rPr>
        <sz val="10"/>
        <rFont val="Arial"/>
        <family val="2"/>
      </rPr>
      <t>(por ejemplo, de cobre [Optima Copper T], liberador de levonorgestrel [Mirena])</t>
    </r>
  </si>
  <si>
    <r>
      <rPr>
        <b/>
        <sz val="12"/>
        <rFont val="Arial"/>
        <family val="2"/>
      </rPr>
      <t>Pastillas anticonceptivas de emergencia</t>
    </r>
    <r>
      <rPr>
        <sz val="12"/>
        <rFont val="Arial"/>
        <family val="2"/>
      </rPr>
      <t xml:space="preserve"> </t>
    </r>
    <r>
      <rPr>
        <sz val="10"/>
        <rFont val="Arial"/>
        <family val="2"/>
      </rPr>
      <t>(por ejemplo, levonorgestrel 0,75 mg, levonorgestrel 1,5 mg) [Postinor]</t>
    </r>
  </si>
  <si>
    <t>Hasta el año 2023</t>
  </si>
  <si>
    <r>
      <rPr>
        <b/>
        <sz val="12"/>
        <rFont val="Arial"/>
        <family val="2"/>
      </rPr>
      <t>Método permanente de acción prolongada para mujeres</t>
    </r>
    <r>
      <rPr>
        <b/>
        <sz val="11"/>
        <rFont val="Arial"/>
        <family val="2"/>
      </rPr>
      <t xml:space="preserve"> </t>
    </r>
    <r>
      <rPr>
        <sz val="10"/>
        <rFont val="Arial"/>
        <family val="2"/>
      </rPr>
      <t>(ligadura de trompas)</t>
    </r>
  </si>
  <si>
    <r>
      <rPr>
        <b/>
        <sz val="12"/>
        <rFont val="Arial"/>
        <family val="2"/>
      </rPr>
      <t xml:space="preserve">Anillo vaginal anticonceptivo </t>
    </r>
    <r>
      <rPr>
        <sz val="10"/>
        <rFont val="Arial"/>
        <family val="2"/>
      </rPr>
      <t>(por ejemplo, Etonogestrel/Etinilestradiol 120/15 mcg [NuvaRing], liberador de progesterona [Progering])</t>
    </r>
  </si>
  <si>
    <t xml:space="preserve">No hay comentarios </t>
  </si>
  <si>
    <t xml:space="preserve">Entre sus objetivos estan: el acceso universal a los metodos anticonceptivos, reducir la brecha de acceso, lograr coberturas totales, contribuir a la disminución de las muertes maternas a nivel nacional. </t>
  </si>
  <si>
    <r>
      <rPr>
        <sz val="12"/>
        <rFont val="Arial"/>
        <family val="2"/>
      </rPr>
      <t>Nombre de la estrategia</t>
    </r>
  </si>
  <si>
    <t>Guia Operativa para la impelmentación de Métodos de PF</t>
  </si>
  <si>
    <r>
      <rPr>
        <sz val="12"/>
        <rFont val="Arial"/>
        <family val="2"/>
      </rPr>
      <t>Comentarios:</t>
    </r>
  </si>
  <si>
    <r>
      <rPr>
        <sz val="12"/>
        <rFont val="Arial"/>
        <family val="2"/>
      </rPr>
      <t>Años cubiertos (incluidas las actualizaciones de las estrategias)</t>
    </r>
  </si>
  <si>
    <t>ULTIMA ACTUALIZACION DIC 2019</t>
  </si>
  <si>
    <r>
      <rPr>
        <sz val="12"/>
        <rFont val="Arial"/>
        <family val="2"/>
      </rPr>
      <t>¿Está la estrategia formalmente autorizada por el Ministerio?</t>
    </r>
  </si>
  <si>
    <r>
      <rPr>
        <sz val="12"/>
        <rFont val="Arial"/>
        <family val="2"/>
      </rPr>
      <t>¿Existen pruebas de la implementación de artículos de acción que sean parte de la estrategia de seguridad anticonceptiva o del seguimiento de problemas planteados en la estrategia?</t>
    </r>
  </si>
  <si>
    <r>
      <rPr>
        <sz val="12"/>
        <rFont val="Arial"/>
        <family val="2"/>
      </rPr>
      <t xml:space="preserve">¿Existen políticas que </t>
    </r>
    <r>
      <rPr>
        <b/>
        <sz val="12"/>
        <rFont val="Arial"/>
        <family val="2"/>
      </rPr>
      <t>dificulten</t>
    </r>
    <r>
      <rPr>
        <sz val="12"/>
        <rFont val="Arial"/>
        <family val="2"/>
      </rPr>
      <t xml:space="preserve"> la capacidad del </t>
    </r>
    <r>
      <rPr>
        <b/>
        <sz val="12"/>
        <rFont val="Arial"/>
        <family val="2"/>
      </rPr>
      <t>sector privado</t>
    </r>
    <r>
      <rPr>
        <sz val="12"/>
        <rFont val="Arial"/>
        <family val="2"/>
      </rPr>
      <t xml:space="preserve"> (sector comercial, ONG u organizaciones de mercadeo social) para proporcionar métodos anticonceptivos? </t>
    </r>
    <r>
      <rPr>
        <sz val="10"/>
        <rFont val="Arial"/>
        <family val="2"/>
      </rPr>
      <t xml:space="preserve">Por ejemplo: control de precios, limitaciones de distribución, impuestos/aranceles, prohibiciones de publicidad, etc. </t>
    </r>
  </si>
  <si>
    <r>
      <rPr>
        <sz val="12"/>
        <rFont val="Arial"/>
        <family val="2"/>
      </rPr>
      <t>Si la respuesta es sí, describa las políticas.</t>
    </r>
  </si>
  <si>
    <r>
      <rPr>
        <sz val="12"/>
        <rFont val="Arial"/>
        <family val="2"/>
      </rPr>
      <t xml:space="preserve">¿Existen políticas que </t>
    </r>
    <r>
      <rPr>
        <b/>
        <sz val="12"/>
        <rFont val="Arial"/>
        <family val="2"/>
      </rPr>
      <t>autoricen</t>
    </r>
    <r>
      <rPr>
        <sz val="12"/>
        <rFont val="Arial"/>
        <family val="2"/>
      </rPr>
      <t xml:space="preserve"> o </t>
    </r>
    <r>
      <rPr>
        <b/>
        <sz val="12"/>
        <rFont val="Arial"/>
        <family val="2"/>
      </rPr>
      <t>apoyen</t>
    </r>
    <r>
      <rPr>
        <sz val="12"/>
        <rFont val="Arial"/>
        <family val="2"/>
      </rPr>
      <t xml:space="preserve"> al </t>
    </r>
    <r>
      <rPr>
        <b/>
        <sz val="12"/>
        <rFont val="Arial"/>
        <family val="2"/>
      </rPr>
      <t>sector privado</t>
    </r>
    <r>
      <rPr>
        <sz val="12"/>
        <rFont val="Arial"/>
        <family val="2"/>
      </rPr>
      <t xml:space="preserve"> (sector comercial, ONG u organizaciones de mercadeo social) para proporcionar métodos anticonceptivos? (</t>
    </r>
    <r>
      <rPr>
        <sz val="10"/>
        <rFont val="Arial"/>
        <family val="2"/>
      </rPr>
      <t>Por ejemplo: fomentar alianzas públicas/privadas, redes de proveedores y franquicias, acreditación, capacitación y formación permanente para proveedores del sector privado y mecanismos de financiamiento, como mercadeo social, cupones, incentivos y la contratación externa de entrega de servicios para el sector privado por parte del gobierno).</t>
    </r>
  </si>
  <si>
    <t>Política para la Salud Sexual y Reproductiva</t>
  </si>
  <si>
    <r>
      <rPr>
        <sz val="12"/>
        <rFont val="Arial"/>
        <family val="2"/>
      </rPr>
      <t>Mencione el proveedor de menor nivel al que se le permite vender o administrar el método en el</t>
    </r>
    <r>
      <rPr>
        <b/>
        <sz val="12"/>
        <rFont val="Arial"/>
        <family val="2"/>
      </rPr>
      <t xml:space="preserve"> sector público.</t>
    </r>
  </si>
  <si>
    <r>
      <rPr>
        <sz val="12"/>
        <rFont val="Arial"/>
        <family val="2"/>
      </rPr>
      <t>Mencione el proveedor de menor nivel al que se le permite vender o administrar el método en el</t>
    </r>
    <r>
      <rPr>
        <b/>
        <sz val="12"/>
        <rFont val="Arial"/>
        <family val="2"/>
      </rPr>
      <t xml:space="preserve"> sector privado.</t>
    </r>
  </si>
  <si>
    <r>
      <rPr>
        <sz val="12"/>
        <rFont val="Arial"/>
        <family val="2"/>
      </rPr>
      <t>Pastillas anticonceptivas orales combinadas</t>
    </r>
    <r>
      <rPr>
        <sz val="11"/>
        <rFont val="Arial"/>
        <family val="2"/>
      </rPr>
      <t xml:space="preserve"> 
</t>
    </r>
    <r>
      <rPr>
        <sz val="10"/>
        <rFont val="Arial"/>
        <family val="2"/>
      </rPr>
      <t>(por ejemplo, Levonorgestrel/Etinilestradiol 150/30 mcg + Hierro 75 mg, Levonorgestrel/Etinilestradiol 150/30 mcg [Microgynon, Seasonale, Levora, Jolessa], Desogestrel 0.15 mg + Etinilestradiol 0.03 mg [Enskyce, Marvelon, Exeltis], Drospirenona/Etinilestradiol 3 mg/20 mcg [Yaz], Norgestrel + Etinilestradiol 0.3 mg/30 mcg [Cryselle, Ovral, Low-Ogestrel, LoOvral], Norgestrel + Etinilestradiol 0.5 mg/50 mcg [Ogestrel], Acetato de noretisterona/Etinilestradiol [Loestrin, Junel])</t>
    </r>
  </si>
  <si>
    <t>Por lo general las mujeres establecen una mejor relación con la enfermera y con ella con quien buscan proveerse de sus métodos, ademas son las principales encargadas de las charlas de Planificación Familiar en los establecimientos de salud</t>
  </si>
  <si>
    <r>
      <rPr>
        <sz val="12"/>
        <rFont val="Arial"/>
        <family val="2"/>
      </rPr>
      <t>Pastillas anticonceptivas orales que solo contienen progestina</t>
    </r>
    <r>
      <rPr>
        <i/>
        <sz val="11"/>
        <rFont val="Arial"/>
        <family val="2"/>
      </rPr>
      <t xml:space="preserve"> </t>
    </r>
    <r>
      <rPr>
        <sz val="11"/>
        <rFont val="Arial"/>
        <family val="2"/>
      </rPr>
      <t xml:space="preserve">
</t>
    </r>
    <r>
      <rPr>
        <sz val="10"/>
        <rFont val="Arial"/>
        <family val="2"/>
      </rPr>
      <t>(por ejemplo, Levonorgestrel 30 mcg [Norgeston, Microlut], Noretisterona 35 mg [Micronor, Camila, Errin], Desogestrel 75 mcg [Cerazette, Aizea], diacetato de etinodiol [Femulen])</t>
    </r>
  </si>
  <si>
    <r>
      <rPr>
        <sz val="12"/>
        <rFont val="Arial"/>
        <family val="2"/>
      </rPr>
      <t xml:space="preserve">Inyectables </t>
    </r>
    <r>
      <rPr>
        <sz val="10"/>
        <rFont val="Arial"/>
        <family val="2"/>
      </rPr>
      <t xml:space="preserve">(acetato de medroxiprogesterona 104 mg/0,65 ml </t>
    </r>
    <r>
      <rPr>
        <b/>
        <sz val="10"/>
        <rFont val="Arial"/>
        <family val="2"/>
      </rPr>
      <t>vía subcutánea</t>
    </r>
    <r>
      <rPr>
        <sz val="10"/>
        <rFont val="Arial"/>
        <family val="2"/>
      </rPr>
      <t xml:space="preserve"> [Depo Sub-Q Provera, Sayana Press])</t>
    </r>
  </si>
  <si>
    <r>
      <rPr>
        <sz val="12"/>
        <rFont val="Arial"/>
        <family val="2"/>
      </rPr>
      <t xml:space="preserve">Inyectables </t>
    </r>
    <r>
      <rPr>
        <sz val="10"/>
        <rFont val="Arial"/>
        <family val="2"/>
      </rPr>
      <t xml:space="preserve">(acetato de medroxiprogesterona 150 mg </t>
    </r>
    <r>
      <rPr>
        <b/>
        <sz val="10"/>
        <rFont val="Arial"/>
        <family val="2"/>
      </rPr>
      <t>vía intramuscular</t>
    </r>
    <r>
      <rPr>
        <sz val="10"/>
        <rFont val="Arial"/>
        <family val="2"/>
      </rPr>
      <t xml:space="preserve"> [DepoProvera], enantato de noretisterona [Noristerat]) </t>
    </r>
  </si>
  <si>
    <r>
      <rPr>
        <sz val="12"/>
        <rFont val="Arial"/>
        <family val="2"/>
      </rPr>
      <t xml:space="preserve">Implantes anticonceptivos 
</t>
    </r>
    <r>
      <rPr>
        <sz val="10"/>
        <rFont val="Arial"/>
        <family val="2"/>
      </rPr>
      <t>(por ejemplo, Levonorgestrel 75 mg [Jadelle, Sino-Implant (II)/Levoplant], Etonogestrel 68 mg [Implanon, Nexplanon])</t>
    </r>
  </si>
  <si>
    <r>
      <rPr>
        <sz val="12"/>
        <rFont val="Arial"/>
        <family val="2"/>
      </rPr>
      <t xml:space="preserve">Dispositivos intrauterinos (DIU) 
</t>
    </r>
    <r>
      <rPr>
        <sz val="10"/>
        <rFont val="Arial"/>
        <family val="2"/>
      </rPr>
      <t>(por ejemplo, de cobre [Optima Copper T], liberador de levonorgestrel [Mirena])</t>
    </r>
  </si>
  <si>
    <r>
      <rPr>
        <sz val="12"/>
        <rFont val="Arial"/>
        <family val="2"/>
      </rPr>
      <t>Condones masculinos</t>
    </r>
  </si>
  <si>
    <r>
      <rPr>
        <sz val="12"/>
        <rFont val="Arial"/>
        <family val="2"/>
      </rPr>
      <t>Condones femeninos</t>
    </r>
  </si>
  <si>
    <r>
      <rPr>
        <sz val="12"/>
        <rFont val="Arial"/>
        <family val="2"/>
      </rPr>
      <t xml:space="preserve">Pastillas anticonceptivas de emergencia 
</t>
    </r>
    <r>
      <rPr>
        <sz val="10"/>
        <rFont val="Arial"/>
        <family val="2"/>
      </rPr>
      <t>(por ejemplo, levonorgestrel 0,75 mg, levonorgestrel 1,5 mg) [Postinor]</t>
    </r>
  </si>
  <si>
    <r>
      <rPr>
        <sz val="12"/>
        <rFont val="Arial"/>
        <family val="2"/>
      </rPr>
      <t>Método permanente de acción prolongada para hombres</t>
    </r>
    <r>
      <rPr>
        <sz val="10"/>
        <rFont val="Arial"/>
        <family val="2"/>
      </rPr>
      <t xml:space="preserve"> (vasectomía)</t>
    </r>
  </si>
  <si>
    <t>Se tiene información se la provisión en el sector privado principalmente en ASHONPLAFA, no se logro información sobre el procedimiento desde el espacio público</t>
  </si>
  <si>
    <r>
      <rPr>
        <sz val="12"/>
        <rFont val="Arial"/>
        <family val="2"/>
      </rPr>
      <t>Método permanente de acción prolongada para mujeres</t>
    </r>
    <r>
      <rPr>
        <sz val="11"/>
        <rFont val="Arial"/>
        <family val="2"/>
      </rPr>
      <t xml:space="preserve"> </t>
    </r>
    <r>
      <rPr>
        <sz val="10"/>
        <rFont val="Arial"/>
        <family val="2"/>
      </rPr>
      <t>(ligadura de trompas)</t>
    </r>
  </si>
  <si>
    <r>
      <rPr>
        <sz val="12"/>
        <rFont val="Arial"/>
        <family val="2"/>
      </rPr>
      <t xml:space="preserve">Parches anticonceptivos </t>
    </r>
    <r>
      <rPr>
        <sz val="10"/>
        <rFont val="Arial"/>
        <family val="2"/>
      </rPr>
      <t>(por ejemplo, Norelgestromina/Etinilestradiol 150/35 mcg [Xulane, Evra])</t>
    </r>
  </si>
  <si>
    <r>
      <rPr>
        <sz val="12"/>
        <rFont val="Arial"/>
        <family val="2"/>
      </rPr>
      <t xml:space="preserve">Anillo vaginal anticonceptivo </t>
    </r>
    <r>
      <rPr>
        <sz val="10"/>
        <rFont val="Arial"/>
        <family val="2"/>
      </rPr>
      <t>(por ejemplo, Etonogestrel/Etinilestradiol 120/15 mcg [NuvaRing], liberador de progesterona [Progering])</t>
    </r>
  </si>
  <si>
    <r>
      <rPr>
        <sz val="12"/>
        <rFont val="Arial"/>
        <family val="2"/>
      </rPr>
      <t xml:space="preserve">Métodos de observación basados en el calendario </t>
    </r>
    <r>
      <rPr>
        <sz val="10"/>
        <rFont val="Arial"/>
        <family val="2"/>
      </rPr>
      <t>(por ejemplo, CycleBeads)</t>
    </r>
  </si>
  <si>
    <r>
      <rPr>
        <sz val="12"/>
        <rFont val="Arial"/>
        <family val="2"/>
      </rPr>
      <t xml:space="preserve">Otros métodos anticonceptivos - Especifique 
</t>
    </r>
    <r>
      <rPr>
        <sz val="10"/>
        <rFont val="Arial"/>
        <family val="2"/>
      </rPr>
      <t>(Proporcione el nombre de otros anticonceptivos ofrecidos y el conjunto de menor nivel que puede proporcionarlos, por sector. Por ejemplo: diafragma SILCS)</t>
    </r>
  </si>
  <si>
    <r>
      <rPr>
        <sz val="12"/>
        <rFont val="Arial"/>
        <family val="2"/>
      </rPr>
      <t xml:space="preserve">Las siguientes preguntas (D5 y D6) serán sobre las leyes y prácticas que pueden </t>
    </r>
    <r>
      <rPr>
        <b/>
        <i/>
        <u/>
        <sz val="12"/>
        <rFont val="Arial"/>
        <family val="2"/>
      </rPr>
      <t>aumentar el acceso</t>
    </r>
    <r>
      <rPr>
        <sz val="12"/>
        <rFont val="Arial"/>
        <family val="2"/>
      </rPr>
      <t xml:space="preserve"> de subpoblaciones específicas a servicios/productos efectivos de planificación familiar, mientras que las preguntas D7 y D8 serán sobre las leyes o prácticas que puedan </t>
    </r>
    <r>
      <rPr>
        <b/>
        <i/>
        <u/>
        <sz val="12"/>
        <rFont val="Arial"/>
        <family val="2"/>
      </rPr>
      <t>prevenir</t>
    </r>
    <r>
      <rPr>
        <sz val="12"/>
        <rFont val="Arial"/>
        <family val="2"/>
      </rPr>
      <t xml:space="preserve"> o </t>
    </r>
    <r>
      <rPr>
        <b/>
        <i/>
        <u/>
        <sz val="12"/>
        <rFont val="Arial"/>
        <family val="2"/>
      </rPr>
      <t>reducir el acceso</t>
    </r>
    <r>
      <rPr>
        <sz val="12"/>
        <rFont val="Arial"/>
        <family val="2"/>
      </rPr>
      <t xml:space="preserve"> de estas subpoblaciones. </t>
    </r>
  </si>
  <si>
    <r>
      <rPr>
        <sz val="12"/>
        <rFont val="Arial"/>
        <family val="2"/>
      </rPr>
      <t>Jóvenes solteros (de 15 a 19 años)</t>
    </r>
  </si>
  <si>
    <t>POLITICA DE SALUD SEXUAL REPRODUCTIVA , ESTRATEGIA PREVENCION DE EMBARAZO EN ADOLESCENTES</t>
  </si>
  <si>
    <r>
      <rPr>
        <sz val="12"/>
        <rFont val="Arial"/>
        <family val="2"/>
      </rPr>
      <t>Jóvenes casados (de 15 a 19 años)</t>
    </r>
  </si>
  <si>
    <r>
      <rPr>
        <sz val="12"/>
        <rFont val="Arial"/>
        <family val="2"/>
      </rPr>
      <t>Jóvenes solteros (de 20 a 24 años)</t>
    </r>
  </si>
  <si>
    <t xml:space="preserve">PLANIFICACION FAMILIAR INCLUIDA EN LA CARTERA DE SERVICIOS DE LA RED </t>
  </si>
  <si>
    <r>
      <rPr>
        <sz val="12"/>
        <rFont val="Arial"/>
        <family val="2"/>
      </rPr>
      <t>Jóvenes casados (de 20 a 24 años)</t>
    </r>
  </si>
  <si>
    <r>
      <rPr>
        <sz val="12"/>
        <rFont val="Arial"/>
        <family val="2"/>
      </rPr>
      <t>Población rural</t>
    </r>
  </si>
  <si>
    <t>PLANIFICACION FAMILIAR EN EL AREA RURAL ( ACTUALIZANDOSE )</t>
  </si>
  <si>
    <r>
      <rPr>
        <sz val="12"/>
        <rFont val="Arial"/>
        <family val="2"/>
      </rPr>
      <t xml:space="preserve">Poblaciones en subregiones desfavorecidas </t>
    </r>
    <r>
      <rPr>
        <i/>
        <sz val="10"/>
        <rFont val="Arial"/>
        <family val="2"/>
      </rPr>
      <t>(es decir, determinadas áreas geográficas)</t>
    </r>
  </si>
  <si>
    <r>
      <rPr>
        <sz val="12"/>
        <rFont val="Arial"/>
        <family val="2"/>
      </rPr>
      <t>Poblaciones con menor nivel educativo</t>
    </r>
  </si>
  <si>
    <r>
      <rPr>
        <sz val="12"/>
        <rFont val="Arial"/>
        <family val="2"/>
      </rPr>
      <t>Poblaciones con menores ingresos</t>
    </r>
  </si>
  <si>
    <r>
      <rPr>
        <sz val="12"/>
        <rFont val="Arial"/>
        <family val="2"/>
      </rPr>
      <t xml:space="preserve">Discapacitados </t>
    </r>
  </si>
  <si>
    <r>
      <rPr>
        <sz val="12"/>
        <rFont val="Arial"/>
        <family val="2"/>
      </rPr>
      <t xml:space="preserve">Poblaciones minoritarias </t>
    </r>
    <r>
      <rPr>
        <i/>
        <sz val="10"/>
        <rFont val="Arial"/>
        <family val="2"/>
      </rPr>
      <t>(p. ej., grupos étnicos o religiosos)</t>
    </r>
  </si>
  <si>
    <r>
      <rPr>
        <sz val="12"/>
        <rFont val="Arial"/>
        <family val="2"/>
      </rPr>
      <t xml:space="preserve">Otro </t>
    </r>
    <r>
      <rPr>
        <i/>
        <sz val="10"/>
        <rFont val="Arial"/>
        <family val="2"/>
      </rPr>
      <t>(p. ej., inmigrantes, poblaciones desplazadas internamente)</t>
    </r>
  </si>
  <si>
    <r>
      <rPr>
        <sz val="12"/>
        <rFont val="Arial"/>
        <family val="2"/>
      </rPr>
      <t xml:space="preserve">¿Tiene el país alguna práctica operativa, cultural o de otro tipo que pueda </t>
    </r>
    <r>
      <rPr>
        <b/>
        <u/>
        <sz val="12"/>
        <rFont val="Arial"/>
        <family val="2"/>
      </rPr>
      <t>aumentar</t>
    </r>
    <r>
      <rPr>
        <sz val="12"/>
        <rFont val="Arial"/>
        <family val="2"/>
      </rPr>
      <t xml:space="preserve"> el acceso a productos/servicios efectivos de planificación familiar de las siguientes subpoblaciones?  </t>
    </r>
  </si>
  <si>
    <r>
      <rPr>
        <sz val="12"/>
        <rFont val="Arial"/>
        <family val="2"/>
      </rPr>
      <t>Sí/No (desplegable)</t>
    </r>
  </si>
  <si>
    <r>
      <rPr>
        <sz val="12"/>
        <rFont val="Arial"/>
        <family val="2"/>
      </rPr>
      <t xml:space="preserve">Si la respuesta es sí, describa la práctica operativa, cultural o de otro tipo que pueda aumentar el acceso. </t>
    </r>
  </si>
  <si>
    <t>OFERTA DE LOS SERVICIOS DE PF EN LA RED DE SERVICIOS</t>
  </si>
  <si>
    <r>
      <rPr>
        <sz val="12"/>
        <rFont val="Arial"/>
        <family val="2"/>
      </rPr>
      <t xml:space="preserve">¿Tiene el país leyes, regulaciones o políticas que </t>
    </r>
    <r>
      <rPr>
        <b/>
        <u/>
        <sz val="12"/>
        <rFont val="Arial"/>
        <family val="2"/>
      </rPr>
      <t>dificulten</t>
    </r>
    <r>
      <rPr>
        <sz val="12"/>
        <rFont val="Arial"/>
        <family val="2"/>
      </rPr>
      <t xml:space="preserve"> el acceso a servicios/productos efectivos de planificación familiar de las siguientes subpoblaciones? </t>
    </r>
    <r>
      <rPr>
        <sz val="10"/>
        <rFont val="Arial"/>
        <family val="2"/>
      </rPr>
      <t>(p. ej., aprobación del cónyuge requerida para acceder a anticonceptivos)</t>
    </r>
  </si>
  <si>
    <r>
      <rPr>
        <sz val="12"/>
        <rFont val="Arial"/>
        <family val="2"/>
      </rPr>
      <t xml:space="preserve">Si la respuesta es sí, describa las leyes/regulaciones/políticas que influyan en el acceso. </t>
    </r>
  </si>
  <si>
    <r>
      <rPr>
        <sz val="12"/>
        <rFont val="Arial"/>
        <family val="2"/>
      </rPr>
      <t>¿Se aplicaron o implementaron normas/políticas?</t>
    </r>
  </si>
  <si>
    <r>
      <rPr>
        <sz val="12"/>
        <rFont val="Arial"/>
        <family val="2"/>
      </rPr>
      <t xml:space="preserve">¿Tiene el país alguna </t>
    </r>
    <r>
      <rPr>
        <b/>
        <u/>
        <sz val="12"/>
        <rFont val="Arial"/>
        <family val="2"/>
      </rPr>
      <t>barrera</t>
    </r>
    <r>
      <rPr>
        <sz val="12"/>
        <rFont val="Arial"/>
        <family val="2"/>
      </rPr>
      <t xml:space="preserve"> operativa, cultural o de otro tipo que pueda </t>
    </r>
    <r>
      <rPr>
        <b/>
        <u/>
        <sz val="12"/>
        <rFont val="Arial"/>
        <family val="2"/>
      </rPr>
      <t>dificultar</t>
    </r>
    <r>
      <rPr>
        <sz val="12"/>
        <rFont val="Arial"/>
        <family val="2"/>
      </rPr>
      <t xml:space="preserve"> el acceso a productos/servicios efectivos de planificación familiar de las siguientes subpoblaciones?  
</t>
    </r>
    <r>
      <rPr>
        <sz val="10"/>
        <rFont val="Arial"/>
        <family val="2"/>
      </rPr>
      <t>(por ejemplo, proveedores que no quieran ofrecer servicios a los jóvenes)</t>
    </r>
  </si>
  <si>
    <r>
      <rPr>
        <sz val="12"/>
        <rFont val="Arial"/>
        <family val="2"/>
      </rPr>
      <t xml:space="preserve">Si la respuesta es sí, describa la barrera operativa, cultural o de otro tipo que pueda influir en el acceso. </t>
    </r>
  </si>
  <si>
    <t>Entrevistas clave del informante de los funcionarios de la SESAL</t>
  </si>
  <si>
    <t>Se cuenta con Políticas y  Estrategias para la planificación familiar, pero algunas dependen de Secretaria de Salud -SESAL- y otras como la Políticna Nacional de Prevención del Embarazo en Adolescente la Secretaria de Desarrollo Social -SEDESol-, y  la coordinación se complica entre instancias, al no haber un Comité o un mismo organismo que coordinae todas las acciones e instituciones-</t>
  </si>
  <si>
    <t>En varias zonas del país presiste el tabu sobre el uso de los anticonceptivos en adolescentes, por temas culturales y religiosos, y esto redunda en una elevada tase de embarazo en adolescentes</t>
  </si>
  <si>
    <t>En distintas zonas del país el personal de los Establecimientos de Salud declara que el "machismo" sigue siendo un obstáculo apra trabajar en la los temas de Planificación Familiar y prevención de embarazos no desesados.</t>
  </si>
  <si>
    <r>
      <rPr>
        <sz val="12"/>
        <rFont val="Arial"/>
        <family val="2"/>
      </rPr>
      <t xml:space="preserve">D9. </t>
    </r>
  </si>
  <si>
    <r>
      <rPr>
        <sz val="12"/>
        <rFont val="Arial"/>
        <family val="2"/>
      </rPr>
      <t>¿Hay algún producto de planificación familiar sujeto a aranceles?</t>
    </r>
  </si>
  <si>
    <r>
      <rPr>
        <sz val="12"/>
        <rFont val="Arial"/>
        <family val="2"/>
      </rPr>
      <t>Si la respuesta es sí, ¿para qué sectores? (Use los menús desplegables para indicar todos los que correspondan).</t>
    </r>
  </si>
  <si>
    <r>
      <rPr>
        <sz val="12"/>
        <rFont val="Arial"/>
        <family val="2"/>
      </rPr>
      <t xml:space="preserve">i. </t>
    </r>
  </si>
  <si>
    <r>
      <rPr>
        <sz val="12"/>
        <rFont val="Arial"/>
        <family val="2"/>
      </rPr>
      <t>Instalaciones de salud del sector público</t>
    </r>
  </si>
  <si>
    <r>
      <rPr>
        <sz val="12"/>
        <rFont val="Arial"/>
        <family val="2"/>
      </rPr>
      <t>Sector de ONG</t>
    </r>
  </si>
  <si>
    <r>
      <rPr>
        <sz val="12"/>
        <rFont val="Arial"/>
        <family val="2"/>
      </rPr>
      <t>Sector de organizaciones de mercadeo social</t>
    </r>
  </si>
  <si>
    <r>
      <rPr>
        <sz val="12"/>
        <rFont val="Arial"/>
        <family val="2"/>
      </rPr>
      <t>Sector comercial</t>
    </r>
  </si>
  <si>
    <r>
      <rPr>
        <sz val="12"/>
        <rFont val="Arial"/>
        <family val="2"/>
      </rPr>
      <t>Si la respuesta es sí, ¿de cuánto son los aranceles?  (En USD o porcentaje del valor del producto)</t>
    </r>
  </si>
  <si>
    <t xml:space="preserve">No aplica </t>
  </si>
  <si>
    <r>
      <rPr>
        <sz val="12"/>
        <rFont val="Arial"/>
        <family val="2"/>
      </rPr>
      <t xml:space="preserve">D10. </t>
    </r>
  </si>
  <si>
    <r>
      <rPr>
        <sz val="12"/>
        <rFont val="Arial"/>
        <family val="2"/>
      </rPr>
      <t>¿Hay cargos (por política, no cargos en negro) para el cliente en el sector público para lo siguiente?:</t>
    </r>
  </si>
  <si>
    <t>entrevistas de salida a clientes</t>
  </si>
  <si>
    <r>
      <rPr>
        <sz val="12"/>
        <rFont val="Arial"/>
        <family val="2"/>
      </rPr>
      <t>Servicios de planificación familiar</t>
    </r>
  </si>
  <si>
    <r>
      <rPr>
        <sz val="12"/>
        <rFont val="Arial"/>
        <family val="2"/>
      </rPr>
      <t>Productos de planificación familiar</t>
    </r>
  </si>
  <si>
    <r>
      <rPr>
        <sz val="12"/>
        <rFont val="Arial"/>
        <family val="2"/>
      </rPr>
      <t>Si la respuesta es sí, ¿hay exenciones para las personas que no pueden pagarlos?</t>
    </r>
  </si>
  <si>
    <r>
      <rPr>
        <sz val="12"/>
        <rFont val="Arial"/>
        <family val="2"/>
      </rPr>
      <t>i. Si la respuesta es sí, describa las exenciones.</t>
    </r>
  </si>
  <si>
    <r>
      <rPr>
        <sz val="12"/>
        <rFont val="Arial"/>
        <family val="2"/>
      </rPr>
      <t xml:space="preserve">¿Hay cargos para el cliente en el sector público para planificación familiar que sean informales, no oficiales o diferentes de los cargos publicados? </t>
    </r>
  </si>
  <si>
    <r>
      <rPr>
        <sz val="12"/>
        <rFont val="Arial"/>
        <family val="2"/>
      </rPr>
      <t>i. Si la respuesta es sí, describa los cargos.</t>
    </r>
  </si>
  <si>
    <r>
      <rPr>
        <sz val="12"/>
        <rFont val="Arial"/>
        <family val="2"/>
      </rPr>
      <t xml:space="preserve">D11. </t>
    </r>
  </si>
  <si>
    <r>
      <rPr>
        <sz val="12"/>
        <rFont val="Arial"/>
        <family val="2"/>
      </rPr>
      <t>Si la respuesta es sí, ¿a qué proporción de la población cubre este seguro de salud?</t>
    </r>
  </si>
  <si>
    <r>
      <rPr>
        <sz val="12"/>
        <rFont val="Arial"/>
        <family val="2"/>
      </rPr>
      <t>¿Están los siguientes anticonceptivos incluidos en la Lista Nacional de Medicamentos Esenciales (National Essential Medicines List, NEML) u otra lista de prioridad equivalente? (por ejemplo, la Lista Nacional de Dispositivos Médicos)</t>
    </r>
  </si>
  <si>
    <r>
      <rPr>
        <sz val="12"/>
        <rFont val="Arial"/>
        <family val="2"/>
      </rPr>
      <t>Inyectables</t>
    </r>
    <r>
      <rPr>
        <sz val="11"/>
        <rFont val="Arial"/>
        <family val="2"/>
      </rPr>
      <t xml:space="preserve"> 
</t>
    </r>
    <r>
      <rPr>
        <sz val="10"/>
        <rFont val="Arial"/>
        <family val="2"/>
      </rPr>
      <t xml:space="preserve">(por ejemplo, Acetato de medroxiprogesterona 104 mg/0,65 ml vía subcutánea [Depo Sub-Q Provera, Sayana Press], Acetato de medroxiprogesterona 150 mg vía intramuscular [DepoProvera], Enantato de noretisterona [Noristerat]) </t>
    </r>
  </si>
  <si>
    <r>
      <rPr>
        <sz val="12"/>
        <rFont val="Arial"/>
        <family val="2"/>
      </rPr>
      <t xml:space="preserve">Implantes anticonceptivos </t>
    </r>
    <r>
      <rPr>
        <sz val="10"/>
        <rFont val="Arial"/>
        <family val="2"/>
      </rPr>
      <t>(por ejemplo, Levonorgestrel 75 mg [Jadelle, Sino-Implant (II)/Levoplant], Etonogestrel 68 mg [Implanon, Nexplanon])</t>
    </r>
  </si>
  <si>
    <r>
      <rPr>
        <sz val="12"/>
        <rFont val="Arial"/>
        <family val="2"/>
      </rPr>
      <t xml:space="preserve">Dispositivos intrauterinos (DIU) de cobre </t>
    </r>
    <r>
      <rPr>
        <sz val="10"/>
        <rFont val="Arial"/>
        <family val="2"/>
      </rPr>
      <t>(por ejemplo, Optima Copper T)</t>
    </r>
  </si>
  <si>
    <r>
      <rPr>
        <sz val="12"/>
        <rFont val="Arial"/>
        <family val="2"/>
      </rPr>
      <t xml:space="preserve">Dispositivos intrauterinos (DIU) liberadores de hormonas </t>
    </r>
    <r>
      <rPr>
        <sz val="10"/>
        <rFont val="Arial"/>
        <family val="2"/>
      </rPr>
      <t>(por ejemplo, liberadores de levonorgestrel [Mirena])</t>
    </r>
  </si>
  <si>
    <r>
      <rPr>
        <sz val="12"/>
        <rFont val="Arial"/>
        <family val="2"/>
      </rPr>
      <t xml:space="preserve">Pastillas anticonceptivas de emergencia </t>
    </r>
    <r>
      <rPr>
        <sz val="10"/>
        <rFont val="Arial"/>
        <family val="2"/>
      </rPr>
      <t>(por ejemplo, levonorgestrel 0,75 mg, levonorgestrel 1,5 mg)</t>
    </r>
  </si>
  <si>
    <r>
      <rPr>
        <sz val="12"/>
        <rFont val="Arial"/>
        <family val="2"/>
      </rPr>
      <t xml:space="preserve">Anillos vaginales anticonceptivos </t>
    </r>
    <r>
      <rPr>
        <sz val="10"/>
        <rFont val="Arial"/>
        <family val="2"/>
      </rPr>
      <t>(por ejemplo, Etonogestrel/Etinilestradiol 120/15 mcg [NuvaRing], liberador de progesterona [Progering])</t>
    </r>
  </si>
  <si>
    <r>
      <rPr>
        <sz val="12"/>
        <rFont val="Arial"/>
        <family val="2"/>
      </rPr>
      <t xml:space="preserve">¿Algún otro anticonceptivo? </t>
    </r>
    <r>
      <rPr>
        <sz val="11"/>
        <rFont val="Arial"/>
        <family val="2"/>
      </rPr>
      <t>(p. ej., diafragma SILCS)</t>
    </r>
  </si>
  <si>
    <r>
      <rPr>
        <sz val="12"/>
        <rFont val="Arial"/>
        <family val="2"/>
      </rPr>
      <t>i. Si la respuesta es sí, mencione los nombres de otros anticonceptivos en las listas.</t>
    </r>
  </si>
  <si>
    <t>DIAFRAGMA, pero no hay abastecimiento</t>
  </si>
  <si>
    <r>
      <rPr>
        <sz val="12"/>
        <rFont val="Arial"/>
        <family val="2"/>
      </rPr>
      <t>Nombre de la(s) lista(s)</t>
    </r>
  </si>
  <si>
    <t xml:space="preserve">LISTADO NACIONAL DE MEDICAMENTOS </t>
  </si>
  <si>
    <r>
      <rPr>
        <sz val="12"/>
        <rFont val="Arial"/>
        <family val="2"/>
      </rPr>
      <t>¿Se promueve activamente la planificación familiar a través de los siguientes canales? (Use los menús desplegables para indicar todos los que correspondan).</t>
    </r>
  </si>
  <si>
    <r>
      <rPr>
        <sz val="12"/>
        <rFont val="Arial"/>
        <family val="2"/>
      </rPr>
      <t>Mercadeo social</t>
    </r>
  </si>
  <si>
    <r>
      <rPr>
        <sz val="12"/>
        <rFont val="Arial"/>
        <family val="2"/>
      </rPr>
      <t>Medios de comunicación</t>
    </r>
  </si>
  <si>
    <r>
      <rPr>
        <sz val="12"/>
        <rFont val="Arial"/>
        <family val="2"/>
      </rPr>
      <t>Promoción/educación móvil</t>
    </r>
  </si>
  <si>
    <r>
      <rPr>
        <sz val="12"/>
        <rFont val="Arial"/>
        <family val="2"/>
      </rPr>
      <t>Movilización/participación comunitaria</t>
    </r>
  </si>
  <si>
    <t>Sí: Moderada movilización/participación comunitaria</t>
  </si>
  <si>
    <r>
      <rPr>
        <sz val="12"/>
        <rFont val="Arial"/>
        <family val="2"/>
      </rPr>
      <t xml:space="preserve">Otro </t>
    </r>
  </si>
  <si>
    <r>
      <rPr>
        <sz val="12"/>
        <rFont val="Arial"/>
        <family val="2"/>
      </rPr>
      <t>Si hay otro, especifique:</t>
    </r>
  </si>
  <si>
    <r>
      <rPr>
        <sz val="12"/>
        <rFont val="Arial"/>
        <family val="2"/>
      </rPr>
      <t>¿Aproximadamente a qué porcentaje de los proveedores de planificación familiar del sector público se los ha capacitado en la inserción y eliminación de implantes y DIU? (Seleccione el rango de porcentaje que sea la aproximación más cercana).</t>
    </r>
  </si>
  <si>
    <t>51-60 %</t>
  </si>
  <si>
    <t>Entrevista de evaluación de suministro de servicios (Service Provision Assessment, SPA)</t>
  </si>
  <si>
    <r>
      <rPr>
        <sz val="12"/>
        <rFont val="Arial"/>
        <family val="2"/>
      </rPr>
      <t xml:space="preserve">La pregunta </t>
    </r>
    <r>
      <rPr>
        <b/>
        <sz val="12"/>
        <rFont val="Arial"/>
        <family val="2"/>
      </rPr>
      <t>D17</t>
    </r>
    <r>
      <rPr>
        <sz val="12"/>
        <rFont val="Arial"/>
        <family val="2"/>
      </rPr>
      <t xml:space="preserve"> se refiere a la asociación de Planificación Familiar 2020 (FP2020) en su reiteración anterior durante el año 2020. Las preguntas </t>
    </r>
    <r>
      <rPr>
        <b/>
        <sz val="12"/>
        <rFont val="Arial"/>
        <family val="2"/>
      </rPr>
      <t>D17a a D18c</t>
    </r>
    <r>
      <rPr>
        <sz val="12"/>
        <rFont val="Arial"/>
        <family val="2"/>
      </rPr>
      <t xml:space="preserve"> se refieren a la nueva asociación de </t>
    </r>
    <r>
      <rPr>
        <b/>
        <sz val="12"/>
        <rFont val="Arial"/>
        <family val="2"/>
      </rPr>
      <t>FP2030</t>
    </r>
    <r>
      <rPr>
        <sz val="12"/>
        <rFont val="Arial"/>
        <family val="2"/>
      </rPr>
      <t>, 
“Una visión colectiva de planificación familiar posterior a 2020”.</t>
    </r>
  </si>
  <si>
    <t>Documentos del gobierno</t>
  </si>
  <si>
    <r>
      <rPr>
        <sz val="12"/>
        <color rgb="FF000000"/>
        <rFont val="Arial"/>
        <family val="2"/>
      </rPr>
      <t xml:space="preserve">Si miramos en retrospectiva el período de Planificación Familiar 2020, ¿el país asumió un compromiso con </t>
    </r>
    <r>
      <rPr>
        <b/>
        <sz val="12"/>
        <color rgb="FF000000"/>
        <rFont val="Arial"/>
        <family val="2"/>
      </rPr>
      <t>FP2020</t>
    </r>
    <r>
      <rPr>
        <sz val="12"/>
        <color rgb="FF000000"/>
        <rFont val="Arial"/>
        <family val="2"/>
      </rPr>
      <t>?</t>
    </r>
  </si>
  <si>
    <r>
      <rPr>
        <sz val="12"/>
        <color rgb="FF000000"/>
        <rFont val="Arial"/>
        <family val="2"/>
      </rPr>
      <t xml:space="preserve">¿El país asumió un compromiso con </t>
    </r>
    <r>
      <rPr>
        <b/>
        <sz val="12"/>
        <color rgb="FF000000"/>
        <rFont val="Arial"/>
        <family val="2"/>
      </rPr>
      <t>FP2030</t>
    </r>
    <r>
      <rPr>
        <sz val="12"/>
        <color rgb="FF000000"/>
        <rFont val="Arial"/>
        <family val="2"/>
      </rPr>
      <t>?</t>
    </r>
  </si>
  <si>
    <r>
      <rPr>
        <sz val="12"/>
        <rFont val="Arial"/>
        <family val="2"/>
      </rPr>
      <t xml:space="preserve">De no ser así, ¿el país anticipa asumir un compromiso con </t>
    </r>
    <r>
      <rPr>
        <b/>
        <sz val="12"/>
        <rFont val="Arial"/>
        <family val="2"/>
      </rPr>
      <t>FP2030</t>
    </r>
    <r>
      <rPr>
        <sz val="12"/>
        <rFont val="Arial"/>
        <family val="2"/>
      </rPr>
      <t>?</t>
    </r>
  </si>
  <si>
    <r>
      <rPr>
        <sz val="12"/>
        <rFont val="Arial"/>
        <family val="2"/>
      </rPr>
      <t xml:space="preserve">Si el país tiene un compromiso con </t>
    </r>
    <r>
      <rPr>
        <b/>
        <sz val="12"/>
        <rFont val="Arial"/>
        <family val="2"/>
      </rPr>
      <t>FP2030</t>
    </r>
    <r>
      <rPr>
        <sz val="12"/>
        <rFont val="Arial"/>
        <family val="2"/>
      </rPr>
      <t xml:space="preserve">, o planea asumirlo, ¿cuál de los siguientes componentes se incluirán? </t>
    </r>
    <r>
      <rPr>
        <i/>
        <sz val="12"/>
        <rFont val="Arial"/>
        <family val="2"/>
      </rPr>
      <t>(Indique “sí”, “no”, “no sé” o “no corresponde” en cada componente).</t>
    </r>
  </si>
  <si>
    <r>
      <rPr>
        <sz val="12"/>
        <rFont val="Arial"/>
        <family val="2"/>
      </rPr>
      <t>¿Es el país socio de un programa de financiamiento global (Global Financing Facility, GFF)?</t>
    </r>
  </si>
  <si>
    <r>
      <rPr>
        <sz val="12"/>
        <rFont val="Arial"/>
        <family val="2"/>
      </rPr>
      <t>¿Incluye disposiciones para la adquisición de productos anticonceptivos?</t>
    </r>
  </si>
  <si>
    <r>
      <rPr>
        <sz val="12"/>
        <rFont val="Arial"/>
        <family val="2"/>
      </rPr>
      <t>¿Respalda la asistencia técnica una transición a financiamiento nacional de anticonceptivos?</t>
    </r>
  </si>
  <si>
    <t>entrevista clave del informante con organización de la cadena de suministros del MS</t>
  </si>
  <si>
    <r>
      <rPr>
        <sz val="12"/>
        <rFont val="Arial"/>
        <family val="2"/>
      </rPr>
      <t xml:space="preserve">Si hay un sistema de información de gestión de logística (LMIS) nacional, ¿dicho sistema captura los datos de existencias hasta el nivel del punto de prestación de servicios (SDP)?
</t>
    </r>
    <r>
      <rPr>
        <i/>
        <sz val="12"/>
        <rFont val="Arial"/>
        <family val="2"/>
      </rPr>
      <t>(Como mínimo, los elementos de datos informados para las instalaciones de salud deben incluir: existencias a mano/saldo final, tasa de consumo, pérdidas y ajustes).</t>
    </r>
  </si>
  <si>
    <t>Aunque existe un sistema de información de gestión de logísitca, este no es aumatizado, ni es alimentado de manera periodica, se manejan datos por parte de las direcciones de SESAL, y solo se puede acceder a la infromación por medio de entrevistas o solictud expresa a informantes claves de SESAL. La cadena de suministros ha sido clave en la Estrategia de Planificación Familiar, y en particular el tema de provisión de método se ha mantenido estable, a pesar de la Pandemia, una vez los insumos llegan al Almacen Nacional, estos son distribudos a las Regiones de SESAL (sea que esots se acerque al almanacen o que desde el nivel central se envie a las regiones), luego los gestores o las regioerns las distribuyen directamente a los establecimientos de salud.</t>
  </si>
  <si>
    <r>
      <rPr>
        <sz val="12"/>
        <rFont val="Arial"/>
        <family val="2"/>
      </rPr>
      <t xml:space="preserve">Si hay un LMIS nacional que captura los datos de existencias en el nivel del SDP, seleccione la opción que mejor describa cómo se informan los datos a nivel del SDP.
</t>
    </r>
    <r>
      <rPr>
        <i/>
        <sz val="12"/>
        <rFont val="Arial"/>
        <family val="2"/>
      </rPr>
      <t>(Como mínimo, los elementos de datos informados para las instalaciones de salud deben incluir: existencias a mano/saldo final, tasa de consumo, pérdidas y ajustes. De lo contrario, seleccione “no corresponde” en esta pregunta).</t>
    </r>
  </si>
  <si>
    <t>La mayoría de los sitios se informan electrónicamente</t>
  </si>
  <si>
    <r>
      <rPr>
        <sz val="12"/>
        <rFont val="Arial"/>
        <family val="2"/>
      </rPr>
      <t xml:space="preserve">Proporcione los </t>
    </r>
    <r>
      <rPr>
        <b/>
        <sz val="12"/>
        <rFont val="Arial"/>
        <family val="2"/>
      </rPr>
      <t>índices de desabastecimiento</t>
    </r>
    <r>
      <rPr>
        <sz val="12"/>
        <rFont val="Arial"/>
        <family val="2"/>
      </rPr>
      <t xml:space="preserve"> en el sector público de productos anticonceptivos para el último período de 12 meses disponible en los niveles de punto de entrega central y del servicio para las siguientes categorías de productos. 
Para los productos que no se ofrezcan en el sector público en el país, escriba “N/D” (no disponible). Si se ofrece el producto pero la información no se encuentra disponible, ingrese también “N/D” y, en la sección de comentarios, explique por qué no está disponible la información. </t>
    </r>
    <r>
      <rPr>
        <sz val="11"/>
        <rFont val="Arial"/>
        <family val="2"/>
      </rPr>
      <t xml:space="preserve">
</t>
    </r>
    <r>
      <rPr>
        <sz val="12"/>
        <rFont val="Arial"/>
        <family val="2"/>
      </rPr>
      <t xml:space="preserve">
</t>
    </r>
  </si>
  <si>
    <r>
      <rPr>
        <sz val="12"/>
        <rFont val="Arial"/>
        <family val="2"/>
      </rPr>
      <t xml:space="preserve">b.  Punto de entrega del servicio (Service Delivery Point, SDP) (es decir, instalaciones de salud del sector público)
</t>
    </r>
    <r>
      <rPr>
        <i/>
        <sz val="10"/>
        <rFont val="Arial"/>
        <family val="2"/>
      </rPr>
      <t>(En el nivel adicional, este es el porcentaje de todas las observaciones de productos en todos los SDP desabastecidos durante el año)</t>
    </r>
    <r>
      <rPr>
        <sz val="12"/>
        <rFont val="Arial"/>
        <family val="2"/>
      </rPr>
      <t xml:space="preserve">
</t>
    </r>
    <r>
      <rPr>
        <sz val="11"/>
        <rFont val="Arial"/>
        <family val="2"/>
      </rPr>
      <t xml:space="preserve">
</t>
    </r>
  </si>
  <si>
    <r>
      <rPr>
        <sz val="10"/>
        <rFont val="Arial"/>
        <family val="2"/>
      </rPr>
      <t xml:space="preserve">Índice anual de desabastecimiento en el nivel central 
</t>
    </r>
    <r>
      <rPr>
        <b/>
        <sz val="10"/>
        <rFont val="Arial"/>
        <family val="2"/>
      </rPr>
      <t>Se calcula automáticamente dividiendo la columna H por la columna I</t>
    </r>
  </si>
  <si>
    <r>
      <rPr>
        <sz val="10"/>
        <rFont val="Arial"/>
        <family val="2"/>
      </rPr>
      <t>Índice anual de desabastecimiento en los SDP</t>
    </r>
    <r>
      <rPr>
        <sz val="11"/>
        <rFont val="Arial"/>
        <family val="2"/>
      </rPr>
      <t xml:space="preserve">
</t>
    </r>
    <r>
      <rPr>
        <b/>
        <sz val="10"/>
        <rFont val="Arial"/>
        <family val="2"/>
      </rPr>
      <t>Se calcula automáticamente dividiendo la columna K por la columna L</t>
    </r>
  </si>
  <si>
    <t xml:space="preserve">Entrevistas de logística/evaluaciones/entrevistas con el gerente de existencias de las instalaciones </t>
  </si>
  <si>
    <r>
      <rPr>
        <sz val="12"/>
        <rFont val="Arial"/>
        <family val="2"/>
      </rPr>
      <t>Pastillas anticonceptivas orales combinadas</t>
    </r>
  </si>
  <si>
    <r>
      <rPr>
        <sz val="12"/>
        <rFont val="Arial"/>
        <family val="2"/>
      </rPr>
      <t xml:space="preserve">Levonorgestrel/Etinilestradiol 150/30 mcg + Hierro 75 mg </t>
    </r>
    <r>
      <rPr>
        <sz val="10"/>
        <rFont val="Arial"/>
        <family val="2"/>
      </rPr>
      <t>[Microgynon</t>
    </r>
    <r>
      <rPr>
        <sz val="12"/>
        <rFont val="Arial"/>
        <family val="2"/>
      </rPr>
      <t>]</t>
    </r>
  </si>
  <si>
    <r>
      <rPr>
        <sz val="12"/>
        <rFont val="Arial"/>
        <family val="2"/>
      </rPr>
      <t>Levonorgestrel/Etinilestradiol 150/30 mcg</t>
    </r>
    <r>
      <rPr>
        <sz val="11"/>
        <rFont val="Arial"/>
        <family val="2"/>
      </rPr>
      <t xml:space="preserve"> </t>
    </r>
    <r>
      <rPr>
        <sz val="10"/>
        <rFont val="Arial"/>
        <family val="2"/>
      </rPr>
      <t>[Seasonale, Levora, Jolessa]</t>
    </r>
  </si>
  <si>
    <t>Entrevistas a informantes claves</t>
  </si>
  <si>
    <r>
      <rPr>
        <sz val="12"/>
        <rFont val="Arial"/>
        <family val="2"/>
      </rPr>
      <t xml:space="preserve">Otras pastillas anticonceptivas orales combinadas                                           
</t>
    </r>
    <r>
      <rPr>
        <i/>
        <sz val="10"/>
        <rFont val="Arial"/>
        <family val="2"/>
      </rPr>
      <t xml:space="preserve">(no incluidas para cálculos adicionales)         </t>
    </r>
    <r>
      <rPr>
        <i/>
        <sz val="12"/>
        <rFont val="Arial"/>
        <family val="2"/>
      </rPr>
      <t xml:space="preserve">                                               </t>
    </r>
    <r>
      <rPr>
        <sz val="12"/>
        <rFont val="Arial"/>
        <family val="2"/>
      </rPr>
      <t>Especifique:</t>
    </r>
  </si>
  <si>
    <t>ZZINIA</t>
  </si>
  <si>
    <r>
      <rPr>
        <sz val="12"/>
        <rFont val="Arial"/>
        <family val="2"/>
      </rPr>
      <t>Pastillas anticonceptivas orales que solo contienen progestina (</t>
    </r>
    <r>
      <rPr>
        <sz val="10"/>
        <rFont val="Arial"/>
        <family val="2"/>
      </rPr>
      <t>Levonorgestrel 30 mcg [Norgeston, Microlut])</t>
    </r>
  </si>
  <si>
    <r>
      <rPr>
        <sz val="12"/>
        <rFont val="Arial"/>
        <family val="2"/>
      </rPr>
      <t>Anticonceptivos inyectables</t>
    </r>
  </si>
  <si>
    <t>Entrevista clave del informante con el gerente de programa de planificación familiar/salud reproductiva (FP/RH) de al SESAL</t>
  </si>
  <si>
    <r>
      <rPr>
        <sz val="12"/>
        <rFont val="Arial"/>
        <family val="2"/>
      </rPr>
      <t xml:space="preserve">Acetato de medroxiprogesterona 104 mg/0,65 ml vía subcutánea </t>
    </r>
    <r>
      <rPr>
        <sz val="10"/>
        <rFont val="Arial"/>
        <family val="2"/>
      </rPr>
      <t>[Depo Sub-Q Provera, Sayana Press]</t>
    </r>
  </si>
  <si>
    <r>
      <rPr>
        <sz val="12"/>
        <rFont val="Arial"/>
        <family val="2"/>
      </rPr>
      <t xml:space="preserve">Acetato de medroxiprogesterona 150 mg vía intramuscular </t>
    </r>
    <r>
      <rPr>
        <sz val="10"/>
        <rFont val="Arial"/>
        <family val="2"/>
      </rPr>
      <t>[DepoProvera]</t>
    </r>
  </si>
  <si>
    <r>
      <rPr>
        <sz val="12"/>
        <rFont val="Arial"/>
        <family val="2"/>
      </rPr>
      <t xml:space="preserve">Enantato de noretisterona </t>
    </r>
    <r>
      <rPr>
        <sz val="10"/>
        <rFont val="Arial"/>
        <family val="2"/>
      </rPr>
      <t>[Noristerat]</t>
    </r>
  </si>
  <si>
    <r>
      <rPr>
        <sz val="12"/>
        <rFont val="Arial"/>
        <family val="2"/>
      </rPr>
      <t xml:space="preserve">Implantes anticonceptivos </t>
    </r>
  </si>
  <si>
    <r>
      <rPr>
        <sz val="12"/>
        <rFont val="Arial"/>
        <family val="2"/>
      </rPr>
      <t>Levonorgestrel 75 mg/varilla, implante de 2 varillas</t>
    </r>
    <r>
      <rPr>
        <sz val="10"/>
        <rFont val="Arial"/>
        <family val="2"/>
      </rPr>
      <t xml:space="preserve"> [Jadelle, Sino-Implant (II)/Levoplant]</t>
    </r>
  </si>
  <si>
    <r>
      <rPr>
        <sz val="12"/>
        <rFont val="Arial"/>
        <family val="2"/>
      </rPr>
      <t xml:space="preserve">Etonogestrel 68 mg/varilla, implante de 1 varilla </t>
    </r>
    <r>
      <rPr>
        <sz val="10"/>
        <rFont val="Arial"/>
        <family val="2"/>
      </rPr>
      <t>[Implanon, Nexplanon])</t>
    </r>
  </si>
  <si>
    <r>
      <rPr>
        <sz val="12"/>
        <rFont val="Arial"/>
        <family val="2"/>
      </rPr>
      <t>Dispositivos intrauterinos (DIU) de cobre (</t>
    </r>
    <r>
      <rPr>
        <sz val="10"/>
        <rFont val="Arial"/>
        <family val="2"/>
      </rPr>
      <t>por ejemplo, Optima Copper T)</t>
    </r>
  </si>
  <si>
    <r>
      <rPr>
        <sz val="12"/>
        <rFont val="Arial"/>
        <family val="2"/>
      </rPr>
      <t>Dispositivos intrauterinos (DIU) liberadores de hormonas</t>
    </r>
    <r>
      <rPr>
        <sz val="10"/>
        <rFont val="Arial"/>
        <family val="2"/>
      </rPr>
      <t xml:space="preserve"> (por ejemplo, liberador de levonorgestrel [Mirena])</t>
    </r>
  </si>
  <si>
    <r>
      <rPr>
        <sz val="12"/>
        <rFont val="Arial"/>
        <family val="2"/>
      </rPr>
      <t xml:space="preserve">Pastillas anticonceptivas orales de emergencia </t>
    </r>
  </si>
  <si>
    <r>
      <rPr>
        <sz val="12"/>
        <rFont val="Arial"/>
        <family val="2"/>
      </rPr>
      <t>Levonorgestrel 0.75 mg, 2 comprimidos</t>
    </r>
  </si>
  <si>
    <t>Para el periodo en cuestión aun no era legal su uso</t>
  </si>
  <si>
    <r>
      <rPr>
        <sz val="12"/>
        <rFont val="Arial"/>
        <family val="2"/>
      </rPr>
      <t>Levonorgestrel 1.5 mg, 1 comprimido</t>
    </r>
  </si>
  <si>
    <r>
      <rPr>
        <sz val="12"/>
        <rFont val="Arial"/>
        <family val="2"/>
      </rPr>
      <t xml:space="preserve">Índice total de desabastecimiento para todos los productos 
</t>
    </r>
    <r>
      <rPr>
        <b/>
        <sz val="12"/>
        <rFont val="Arial"/>
        <family val="2"/>
      </rPr>
      <t xml:space="preserve">Esto se calculará automáticamente. </t>
    </r>
    <r>
      <rPr>
        <sz val="12"/>
        <rFont val="Arial"/>
        <family val="2"/>
      </rPr>
      <t xml:space="preserve"> (Sumará H e I y dividirá H por I, y sumará K y L y lo dividirá por L)</t>
    </r>
  </si>
  <si>
    <t>No hay desabastecimiento porque se sigue ofreciendo solo lo que se tiene, no se promueven nuevas campañas</t>
  </si>
  <si>
    <t>(Opcional): ¿Cuáles han sido los causantes del desabastecimiento de anticonceptivos en el país durante el año anterior?</t>
  </si>
  <si>
    <t>No hay reportes de desabastecimiento</t>
  </si>
  <si>
    <r>
      <rPr>
        <sz val="12"/>
        <rFont val="Arial"/>
        <family val="2"/>
      </rPr>
      <t>¿Existe algún requisito que indique que la Autoridad Nacional Reguladora de Medicamentos (National Medicines Regulatory Authority, NMRA) dentro del país registre todos los anticonceptivos fabricados o importados localmente?</t>
    </r>
  </si>
  <si>
    <r>
      <rPr>
        <sz val="12"/>
        <rFont val="Arial"/>
        <family val="2"/>
      </rPr>
      <t>¿Se cumplen estrictamente todos los requisitos de registro de medicamentos (incluidos los anticonceptivos)?</t>
    </r>
  </si>
  <si>
    <r>
      <rPr>
        <sz val="12"/>
        <rFont val="Arial"/>
        <family val="2"/>
      </rPr>
      <t>Si la respuesta es sí, ¿hay excepciones?</t>
    </r>
  </si>
  <si>
    <r>
      <rPr>
        <sz val="12"/>
        <rFont val="Arial"/>
        <family val="2"/>
      </rPr>
      <t>Explique las excepciones.</t>
    </r>
  </si>
  <si>
    <r>
      <rPr>
        <sz val="12"/>
        <rFont val="Arial"/>
        <family val="2"/>
      </rPr>
      <t>¿Cuál es el plazo promedio para el registro de los productos anticonceptivos?</t>
    </r>
  </si>
  <si>
    <r>
      <rPr>
        <sz val="12"/>
        <rFont val="Arial"/>
        <family val="2"/>
      </rPr>
      <t>¿Está actualmente certificada/acreditada o precalificada por la OMS la ISO 17025 (Organización Internacional de Normalización)?</t>
    </r>
  </si>
  <si>
    <r>
      <rPr>
        <sz val="12"/>
        <rFont val="Arial"/>
        <family val="2"/>
      </rPr>
      <t xml:space="preserve">El año pasado, ¿hasta qué punto el control de calidad posterior al envío del NQCL evaluó los anticonceptivos, </t>
    </r>
    <r>
      <rPr>
        <i/>
        <sz val="12"/>
        <rFont val="Arial"/>
        <family val="2"/>
      </rPr>
      <t>excepto los condones</t>
    </r>
    <r>
      <rPr>
        <sz val="12"/>
        <rFont val="Arial"/>
        <family val="2"/>
      </rPr>
      <t xml:space="preserve">? </t>
    </r>
  </si>
  <si>
    <r>
      <rPr>
        <sz val="12"/>
        <rFont val="Arial"/>
        <family val="2"/>
      </rPr>
      <t>Si la respuesta es sí, ¿hasta qué punto se tomaron medidas coercitivas regulatorias posterior a la vigilancia de campo de los anticonceptivos?</t>
    </r>
  </si>
  <si>
    <r>
      <rPr>
        <sz val="12"/>
        <rFont val="Arial"/>
        <family val="2"/>
      </rPr>
      <t>¿Se requiere a los mayoristas que le informen al gobierno sus ventas y servicios?</t>
    </r>
  </si>
  <si>
    <r>
      <rPr>
        <sz val="12"/>
        <rFont val="Arial"/>
        <family val="2"/>
      </rPr>
      <t>Si la respuesta es sí, el año pasado, ¿aproximadamente qué proporción de mayoristas informaron al gobierno sus ventas y servicios?</t>
    </r>
  </si>
  <si>
    <r>
      <rPr>
        <sz val="12"/>
        <rFont val="Arial"/>
        <family val="2"/>
      </rPr>
      <t>¿Usa el MS información del mercado de fuentes terceras (es decir, IQVIA, Nielson, Kantar o compañías de investigación de mercado local) para orientar la programación?</t>
    </r>
  </si>
  <si>
    <r>
      <rPr>
        <sz val="12"/>
        <rFont val="Arial"/>
        <family val="2"/>
      </rPr>
      <t>Si la respuesta es sí, ¿cómo se usa la información? (p. ej., comprensión de los precios de los productos, planificación estratégica, asignación de recursos, distribución, etc.)</t>
    </r>
  </si>
  <si>
    <r>
      <rPr>
        <sz val="12"/>
        <rFont val="Arial"/>
        <family val="2"/>
      </rPr>
      <t xml:space="preserve">Si la respuesta es no, ¿le gustaría al MS desarrollar este recurso? </t>
    </r>
  </si>
  <si>
    <r>
      <rPr>
        <sz val="12"/>
        <rFont val="Arial"/>
        <family val="2"/>
      </rPr>
      <t xml:space="preserve">La Conferencia Internacional sobre Armonización (ICH) de los Requisitos Técnicos para el Registro de los Productos Farmacéuticos de Uso Humano tiene como objetivo garantizar que se desarrollen, registren y mantengan medicamentos seguros, eficaces y de alta calidad de la manera más eficiente para los recursos mientras se cumple con altos estándares. Las autoridades nacionales reguladoras de medicamentos que sean miembros, observadores o socios de la ICH se consideran </t>
    </r>
    <r>
      <rPr>
        <b/>
        <u/>
        <sz val="12"/>
        <rFont val="Arial"/>
        <family val="2"/>
      </rPr>
      <t>Autoridades reguladoras rigurosas (SRA)</t>
    </r>
    <r>
      <rPr>
        <sz val="12"/>
        <rFont val="Arial"/>
        <family val="2"/>
      </rPr>
      <t>, incluidas las siguientes: estados miembros de la Unión Europea, el Reino Unido, los Estados Unidos, Canadá y Japón.</t>
    </r>
  </si>
  <si>
    <r>
      <rPr>
        <sz val="12"/>
        <rFont val="Arial"/>
        <family val="2"/>
      </rPr>
      <t xml:space="preserve">Pastillas anticonceptivas orales combinadas 
</t>
    </r>
    <r>
      <rPr>
        <i/>
        <sz val="10"/>
        <rFont val="Arial"/>
        <family val="2"/>
      </rPr>
      <t>(por ejemplo, Levonorgestrel/Etinilestradiol 150/30 mcg + Hierro 75 mg, Levonorgestrel/Etinilestradiol 150/30 mcg [Microgynon, Seasonale, Levora, Jolessa], Drospirenona/Etinilestradiol 3 mg/20 mcg [Yaz], Acetato de noretisterona/Etinilestradiol [Loestrin, Junel])</t>
    </r>
  </si>
  <si>
    <t xml:space="preserve">La marca Perla (pastilla anticonceptiva), es aprobada por la OMS, de amplia venta y distribución público como privada, a nivel de ONG como ASHONPLAFA, </t>
  </si>
  <si>
    <r>
      <rPr>
        <sz val="12"/>
        <rFont val="Arial"/>
        <family val="2"/>
      </rPr>
      <t>¿Existen productos PC/OMS o aprobados por una SRA registrados para su distribución en el país?</t>
    </r>
  </si>
  <si>
    <r>
      <rPr>
        <sz val="12"/>
        <rFont val="Arial"/>
        <family val="2"/>
      </rPr>
      <t xml:space="preserve">Ejemplo(s) de marca y fórmula precalificada por la OMS o aprobada por una SRA </t>
    </r>
  </si>
  <si>
    <r>
      <rPr>
        <sz val="12"/>
        <rFont val="Arial"/>
        <family val="2"/>
      </rPr>
      <t>¿Cuántos fabricantes locales dentro del país existen que producen anticonceptivos orales combinados?</t>
    </r>
  </si>
  <si>
    <r>
      <rPr>
        <sz val="12"/>
        <rFont val="Arial"/>
        <family val="2"/>
      </rPr>
      <t xml:space="preserve">Pastillas anticonceptivas orales que solo contienen progestina 
</t>
    </r>
    <r>
      <rPr>
        <i/>
        <sz val="10"/>
        <rFont val="Arial"/>
        <family val="2"/>
      </rPr>
      <t>(por ejemplo, Levonorgestrel 30 mcg [Norgeston, Microlut], Noretisterona 35 mg [Micronor, Camila, Errin], Desogestrel 75 mcg [Cerazette, Aizea], diacetato de etinodiol [Femulen])</t>
    </r>
  </si>
  <si>
    <r>
      <rPr>
        <sz val="12"/>
        <rFont val="Arial"/>
        <family val="2"/>
      </rPr>
      <t>¿Cuántos fabricantes están registrados en el país para la distribución de productos anticonceptivos PC/OMS o aprobados por una SRA?</t>
    </r>
  </si>
  <si>
    <r>
      <rPr>
        <sz val="12"/>
        <rFont val="Arial"/>
        <family val="2"/>
      </rPr>
      <t>¿Cuántos fabricantes locales dentro del país existen que producen pastillas anticonceptivas que solo contienen progestina?</t>
    </r>
  </si>
  <si>
    <r>
      <rPr>
        <sz val="12"/>
        <rFont val="Arial"/>
        <family val="2"/>
      </rPr>
      <t xml:space="preserve">Inyectables 
</t>
    </r>
    <r>
      <rPr>
        <i/>
        <sz val="10"/>
        <rFont val="Arial"/>
        <family val="2"/>
      </rPr>
      <t xml:space="preserve">(por ejemplo, Acetato de medroxiprogesterona 104 mg/0,65 ml vía subcutánea [Depo Sub-Q Provera, Sayana Press], Acetato de medroxiprogesterona 150 mg vía intramuscular [DepoProvera], Enantato de noretisterona [Noristerat]) </t>
    </r>
  </si>
  <si>
    <r>
      <rPr>
        <sz val="12"/>
        <rFont val="Arial"/>
        <family val="2"/>
      </rPr>
      <t>¿Cuántos fabricantes locales dentro del país existen que producen anticonceptivos inyectables?</t>
    </r>
  </si>
  <si>
    <r>
      <rPr>
        <sz val="12"/>
        <rFont val="Arial"/>
        <family val="2"/>
      </rPr>
      <t xml:space="preserve">Implantes anticonceptivos 
</t>
    </r>
    <r>
      <rPr>
        <i/>
        <sz val="10"/>
        <rFont val="Arial"/>
        <family val="2"/>
      </rPr>
      <t>(por ejemplo, Levonorgestrel 75 mg [Jadelle, Sino-Implant (II)/Levoplant], Etonogestrel 68 mg [Implanon, Nexplanon])</t>
    </r>
  </si>
  <si>
    <r>
      <rPr>
        <sz val="12"/>
        <rFont val="Arial"/>
        <family val="2"/>
      </rPr>
      <t>¿Cuántos fabricantes locales dentro del país existen que producen implantes anticonceptivos?</t>
    </r>
  </si>
  <si>
    <r>
      <rPr>
        <sz val="12"/>
        <rFont val="Arial"/>
        <family val="2"/>
      </rPr>
      <t xml:space="preserve">Dispositivos intrauterinos (DIU) 
</t>
    </r>
    <r>
      <rPr>
        <i/>
        <sz val="10"/>
        <rFont val="Arial"/>
        <family val="2"/>
      </rPr>
      <t>(por ejemplo, de cobre [Optima Copper T], liberadores de levonorgestrel [Mirena])</t>
    </r>
  </si>
  <si>
    <r>
      <rPr>
        <sz val="12"/>
        <rFont val="Arial"/>
        <family val="2"/>
      </rPr>
      <t>¿Cuántos fabricantes locales dentro del país existen que producen condones masculinos?</t>
    </r>
  </si>
  <si>
    <r>
      <rPr>
        <sz val="12"/>
        <rFont val="Arial"/>
        <family val="2"/>
      </rPr>
      <t>¿Cuántos fabricantes locales dentro del país existen que producen condones femeninos?</t>
    </r>
  </si>
  <si>
    <r>
      <rPr>
        <sz val="12"/>
        <rFont val="Arial"/>
        <family val="2"/>
      </rPr>
      <t>¿Cuántos fabricantes locales dentro del país existen que producen pastillas anticonceptivas de emergencia?</t>
    </r>
  </si>
  <si>
    <r>
      <rPr>
        <sz val="12"/>
        <rFont val="Arial"/>
        <family val="2"/>
      </rPr>
      <t>¿Existen sociedades conjuntas entre compañías farmacéuticas multinacionales y fabricantes locales de anticonceptivos?</t>
    </r>
  </si>
  <si>
    <r>
      <rPr>
        <sz val="12"/>
        <rFont val="Arial"/>
        <family val="2"/>
      </rPr>
      <t>Si la respuesta es sí, describa:</t>
    </r>
  </si>
  <si>
    <r>
      <rPr>
        <sz val="12"/>
        <rFont val="Arial"/>
        <family val="2"/>
      </rPr>
      <t xml:space="preserve">¿Se estableció o acordó alguna asociación pública/privada en los últimos dos años con el fin de expandir el suministro de servicios de salud del sector privado incluidos los productos y servicios de planificación familiar? 
</t>
    </r>
    <r>
      <rPr>
        <sz val="10"/>
        <rFont val="Arial"/>
        <family val="2"/>
      </rPr>
      <t>(Ejemplo: contratación externa de servicios de planificación familiar para proveedores privados por parte del gobierno; desarrollo de un programa de cupones en el que el gobierno distribuye cupones que pueden usarse para servicios de planificación familiar por proveedores privados; investigación conjunta pública-privada de tecnologías anticonceptivas o mecanismos de entrega de servicios)</t>
    </r>
  </si>
  <si>
    <t>La cobertura se ha mantenido similar a lo largo de los años, hay conciencia sobre la brecha de coberturas y se realizan esfuerzos para reducirla año con año. Una dificultad es que actualmente no hay un organismo que unifique las acciones de todos los actores relacionados con la Planificación Familiar.</t>
  </si>
  <si>
    <r>
      <rPr>
        <sz val="12"/>
        <rFont val="Arial"/>
        <family val="2"/>
      </rPr>
      <t xml:space="preserve">De ser así, ¿qué políticas hay establecidas para reducir los impactos de las pandemias sobre la planificación familiar (PF)? </t>
    </r>
    <r>
      <rPr>
        <i/>
        <sz val="12"/>
        <rFont val="Arial"/>
        <family val="2"/>
      </rPr>
      <t>(p. ej., suministro de varios meses, cambio a métodos a largo plazo, etc.)</t>
    </r>
  </si>
  <si>
    <t>Desconozco</t>
  </si>
  <si>
    <t>Todos los entrevistados cohinciden que la Pandemia nos sorprendio a todos, y sorprendio a los servicios de salud principalmente, sin un plan ante este tipo de emergencias, las personas tenían miedo de acercarse a los centros de salud, por tanto se pudo registrar si había un desabastecimiento de métodos, al gente simplemento no se acercaba y los establecimientos no brindaron el servicios a las viviendas.</t>
  </si>
  <si>
    <r>
      <rPr>
        <sz val="12"/>
        <rFont val="Arial"/>
        <family val="2"/>
      </rPr>
      <t xml:space="preserve">¿Hay suministros para FP/salud reproductiva (RH) distribuidos previamente en caso de emergencia? </t>
    </r>
    <r>
      <rPr>
        <i/>
        <sz val="12"/>
        <rFont val="Arial"/>
        <family val="2"/>
      </rPr>
      <t>(La distribución previa es un componente de la preparación para emergencias y consiste en que los suministros se mantengan más cerca o más accesibles respecto del lugar en que puede ocurrir una crisis con el objetivo de realizar una entrega más rápida cuando se produzca tal situación).</t>
    </r>
  </si>
  <si>
    <r>
      <rPr>
        <sz val="12"/>
        <rFont val="Arial"/>
        <family val="2"/>
      </rPr>
      <t xml:space="preserve">¿En qué medida afectó la pandemia de la COVID-19 a la frecuencia de las reuniones del comité de seguridad anticonceptiva (CS) durante </t>
    </r>
    <r>
      <rPr>
        <u/>
        <sz val="12"/>
        <rFont val="Arial"/>
        <family val="2"/>
      </rPr>
      <t>el año fiscal más reciente?</t>
    </r>
    <r>
      <rPr>
        <sz val="12"/>
        <rFont val="Arial"/>
        <family val="2"/>
      </rPr>
      <t xml:space="preserve"> </t>
    </r>
    <r>
      <rPr>
        <i/>
        <sz val="12"/>
        <rFont val="Arial"/>
        <family val="2"/>
      </rPr>
      <t>(Seleccione una opción en el menú desplegable)</t>
    </r>
  </si>
  <si>
    <r>
      <rPr>
        <sz val="12"/>
        <rFont val="Arial"/>
        <family val="2"/>
      </rPr>
      <t>¿En qué medida afectó la pandemia COVID-19</t>
    </r>
    <r>
      <rPr>
        <b/>
        <sz val="12"/>
        <rFont val="Arial"/>
        <family val="2"/>
      </rPr>
      <t xml:space="preserve"> la línea presupuestaria</t>
    </r>
    <r>
      <rPr>
        <sz val="12"/>
        <rFont val="Arial"/>
        <family val="2"/>
      </rPr>
      <t xml:space="preserve"> aprobada para anticonceptivos para el año fiscal en curso?
</t>
    </r>
    <r>
      <rPr>
        <i/>
        <sz val="11"/>
        <rFont val="Arial"/>
        <family val="2"/>
      </rPr>
      <t>(Seleccione en el menú desplegable)</t>
    </r>
  </si>
  <si>
    <r>
      <rPr>
        <sz val="12"/>
        <rFont val="Arial"/>
        <family val="2"/>
      </rPr>
      <t xml:space="preserve">¿En qué medida ha afectado la pandemia de COVID-19 </t>
    </r>
    <r>
      <rPr>
        <b/>
        <sz val="12"/>
        <rFont val="Arial"/>
        <family val="2"/>
      </rPr>
      <t>la cantidad de gasto público</t>
    </r>
    <r>
      <rPr>
        <sz val="12"/>
        <rFont val="Arial"/>
        <family val="2"/>
      </rPr>
      <t xml:space="preserve"> en anticonceptivos en el año completo más reciente?
</t>
    </r>
    <r>
      <rPr>
        <i/>
        <sz val="11"/>
        <rFont val="Arial"/>
        <family val="2"/>
      </rPr>
      <t>(Seleccione en el menú desplegable)</t>
    </r>
  </si>
  <si>
    <r>
      <rPr>
        <sz val="12"/>
        <rFont val="Arial"/>
        <family val="2"/>
      </rPr>
      <t>¿Cómo han cambiado las prácticas operativas implementadas a causa de la COVID-19 desde la última encuesta (es decir, 2020-2021)?</t>
    </r>
    <r>
      <rPr>
        <i/>
        <sz val="12"/>
        <rFont val="Arial"/>
        <family val="2"/>
      </rPr>
      <t xml:space="preserve"> (Nota: Las prácticas operativas enumeradas corresponden a las respuestas obtenidas en la última encuesta). Para cada fila, si aplica más de una respuesta, seleccione una de ellas en el menú desplegable y enumere el resto en la casilla de comentarios.</t>
    </r>
  </si>
  <si>
    <t xml:space="preserve">Clínicas móviles </t>
  </si>
  <si>
    <t>Distribución comunitaria (en la medida que las condiciones lo permitieron)</t>
  </si>
  <si>
    <t xml:space="preserve">Kenya </t>
  </si>
  <si>
    <t>Family Planning Logistics Working Group</t>
  </si>
  <si>
    <t>PSK through representation by DESIP</t>
  </si>
  <si>
    <t>Afya Ugavi (Kenya Supply Chain System Strengthening Activity);Clinton Health Access Initiative (CHAI), InSupply Health, Health Strat; Delivering Equitable and Sustainable Increases in Family Planning (DESIP)</t>
  </si>
  <si>
    <t>Pfizer, Bayer and Organon representatives are invited for specific meetings depending on need</t>
  </si>
  <si>
    <t>USAID, BMGF,  Foreign Commonwealth &amp; Development Office (FCDO)</t>
  </si>
  <si>
    <t>Division of Reproductive and Maternal Health (DRMH)</t>
  </si>
  <si>
    <t>Kenya Medical Supplies Authority (KEMSA)</t>
  </si>
  <si>
    <t>National Council for Population and Development (NCPD)</t>
  </si>
  <si>
    <t>1)Plan, develop and monitor implementation of FP supply chain and commodity management strategies to increase availability, access and accountability
2) Develop and maintain the national standardized data collection and reporting tools for FP related commodities’ LMIS
3) Develop/review a monitoring and evaluation (M&amp;E) framework for FP-related health commodities, including relevant commodity management indicators, data quality assessment (DQA)
4) Collect and analyze relevant downstream data (consumption and service data) and upstream data (stocks at central level warehouses, issues, receipts, procurements)
5) Develop/review and disseminate appropriate materials for use in orientation of healthcare workers on FP commodity management and supportive supervision
6) Advise the FP CSTWG on relevant regulatory matters in the country to monitor quality assurance of FP commodities
7) Coordinate national forecasting and supply planning for contraceptives (prepared forecasts in March 2021, October 2021, April 2022, September 2022 and May 2023)</t>
  </si>
  <si>
    <t xml:space="preserve">The FP program prepares forecasts annually. The forecasts are reviewed at mid-year.
The forecasting activity is included in Kenya's FP 2030 commitments. It is also usually included in the FP program's annual workplans. </t>
  </si>
  <si>
    <t>Communication from MOH/DRMH</t>
  </si>
  <si>
    <t>Approx $8.4 million was allocated for contraceptive procurement but the figure was eventually revised downwards to $2.8 million.</t>
  </si>
  <si>
    <t>Supply Plan for FY2022/23</t>
  </si>
  <si>
    <t>Allocated funds were not availed to the procuring entity</t>
  </si>
  <si>
    <t>Taxes</t>
  </si>
  <si>
    <t>Implantable contraceptives</t>
  </si>
  <si>
    <t>Implantable contraceptives, injectable contraceptives, male condoms and female condoms</t>
  </si>
  <si>
    <t>Other (DKT)</t>
  </si>
  <si>
    <t>By the end of the financial year allocated funds had not been released to the procuring entity.</t>
  </si>
  <si>
    <t>No procurements done for the financial year FY2022/2023</t>
  </si>
  <si>
    <t>key informant interview with parastatal</t>
  </si>
  <si>
    <t xml:space="preserve">The Kenya Medical Supplies Authority is mandated to handle all government-financed procurement of contraceptives.
</t>
  </si>
  <si>
    <t xml:space="preserve">National Reproductive Health /Family Planning Commodity Security (RHCS) Strategy </t>
  </si>
  <si>
    <t>2020 - 2024</t>
  </si>
  <si>
    <t>As part of MOH's broad strategy to increase FP uptake and further increase mCPR, the ministry works closely with both public and the private sector (private hospital, clinics etc.) to increase access to contraceptives. The Total Market Approach envisions an expanded role of private pharmacy outlets in provision of FP services and commodities. The government has also engaged the National Hospital Insurance Fund to expand coverage to FP services.</t>
  </si>
  <si>
    <t>Outlined in the National Family Planning Guidelines for Service Providers, 2018</t>
  </si>
  <si>
    <t>Clinical Officer</t>
  </si>
  <si>
    <t>National Guidelines for Provision of Youth-Friendly Services (YFS) in Kenya-2005</t>
  </si>
  <si>
    <t>RH Policy, Strategy and related frameworks</t>
  </si>
  <si>
    <t>Implementation of National  Guidelines for Provision of Youth-Friendly Services (YFS) in Kenya-2005</t>
  </si>
  <si>
    <t>Family planning programmatic activities</t>
  </si>
  <si>
    <t>These are not expected to be sexually active because they are minors.</t>
  </si>
  <si>
    <t>Youth below 18 years are not expected to be married by law.</t>
  </si>
  <si>
    <t>This group is culturally not expected to be sexually active.</t>
  </si>
  <si>
    <t>Youth below 18 years are not expected to be married by law. If culturally married, their 'husbands' restrict them from contraception.</t>
  </si>
  <si>
    <t>Geographical barriers due to poor roads with limited means of transport</t>
  </si>
  <si>
    <t>Information gap</t>
  </si>
  <si>
    <t>Cost of transport especially when coupled with geographical barriers</t>
  </si>
  <si>
    <t>Some disabilities restrict movement and access to health facilities or services e.g. blindness, inability to walk, deafness, muteness, dumbness</t>
  </si>
  <si>
    <t>Some religions restrict modern contraception e.g. Catholicism. Islamic teachings are also considered to be against some forms of contraception.</t>
  </si>
  <si>
    <t>Availability to full range of contraceptives in camps for displaced persons is challenging.</t>
  </si>
  <si>
    <t>Railway Development Levy = 2.2%
Import Declaration Fees = 1.5%
Duties have been added since the Development Assistance Grant Agreement (DAGA) between the Government of Kenya and the U.S. government expired in 2017.</t>
  </si>
  <si>
    <t>Barrier methods such as condoms were removed from the Kenya Essential Medicines List (KEML) of 2019 because they do not have direct pharmacological effects. It was recomended that condoms be transferred to the next update of the Kenya Essential Medical Supplies List
(KEMSL).
Vaginal Ring was removed from the KEML 2019 because they are not commonly used.</t>
  </si>
  <si>
    <t>Kenya Essential Medicines List</t>
  </si>
  <si>
    <t>key informant interviews with implementing partners</t>
  </si>
  <si>
    <t>Some regional (county-based) radio stations were used to provide positive FP messaging ln 2023</t>
  </si>
  <si>
    <t>Yes: Some mass media</t>
  </si>
  <si>
    <t>Yes: Some community mobilization/engagement</t>
  </si>
  <si>
    <t>Based on number of facilities listed as providing long-term FP methods on the Kenya Master Health Facility List (KMHFL)</t>
  </si>
  <si>
    <t>The funding from the Transforming Health Systems for Universal Care Project (THS UCP) has previously been used to fund procurement of contraceptives but not in FY2022/23. The project has an end date of Sep 30, 2023.</t>
  </si>
  <si>
    <t>Yes: Some social marketing sites included</t>
  </si>
  <si>
    <t>N/A, new product</t>
  </si>
  <si>
    <t>The main drivers of stockout included procurement delays for cycle beads, emergency oral contraceptive pills, male and female condoms and etonorgestrel implants. In addition, expiry of combined oral contraceptive pills contributed to stockouts in some months. 
Data quality gaps (especially incorrect reporting) also contributed stockout rates noted for condoms, emergency contraceptive pills, Copper T and Depo-Provera.</t>
  </si>
  <si>
    <t>Both Sayana Press and hormone releasing IUDs are relatively new products whose distribution so far has been limited to a fraction of the public facilities and the targeted facilities varied during the year. For this reason, computation of stockout rates for the two products is not feasible for now.</t>
  </si>
  <si>
    <t>Wholesalers report sales income to the government tax authorities, but this is in general terms with no specific information on FP products, i.e. Kenya Revenue Authority.</t>
  </si>
  <si>
    <t>Strategic planning and distribution</t>
  </si>
  <si>
    <t>Microgynon, Microgynon Fe, Oralcon, Femiplan, Zinnia, Zinnia P, Femipill, Zinnia F</t>
  </si>
  <si>
    <t>Ethinylestradiol/Levonorgestrel Tablet, Film-coated 30mcg/150mcg;
Ethinylestradiol/Levonorgestrel Tablet + Placebo Tablet 0.03mg/0.15mg + 0mg</t>
  </si>
  <si>
    <t>Hyan FC Tablets</t>
  </si>
  <si>
    <t>Levonorgestrel BP 0.03 mg tablet</t>
  </si>
  <si>
    <t>Depo Progestin,  Famydepo</t>
  </si>
  <si>
    <t>Medroxyprogesterone Acetate USP 150 mg</t>
  </si>
  <si>
    <t>Jadelle, Zarin, Implanon NXT</t>
  </si>
  <si>
    <t>Levonorgestrel Rod 75mg per rod (150mg in total);
Etonogestrel Implant 68mg</t>
  </si>
  <si>
    <t>How many in-country local manufacturers exist who produce any contraceptive IUDs?</t>
  </si>
  <si>
    <t>P1, P2, Pill 72</t>
  </si>
  <si>
    <t>Levonorgestrel Tablet 1.5mg
Levonorgestrel Tablet 750mcg</t>
  </si>
  <si>
    <t>Total Market Approach strategy developed and incorporated in the FP Costed Implementation Plan as well as the 2022/23 annual work plan for the FP program. 
Training of Pharmacists in private pharmacies on provision and reporting of FP services and commodities has started; including partnering with them to increase uptake of COC in an effort to minimize potential wastage due to expiry</t>
  </si>
  <si>
    <t>Few actions are being implemented</t>
  </si>
  <si>
    <t>This includes targeted communication and establishment of multistakeholder steering committees that respond to pandemics</t>
  </si>
  <si>
    <t>Multimonth dispensing for contraceptive pills
The ongoing advocacy and rollout of long acting reversible contraceptives as well as permanent FP methods</t>
  </si>
  <si>
    <t>In circumstances necessitating adjustment, FP/RH supplies are prepositioned in some facilities, both at primary care levels and hospitals</t>
  </si>
  <si>
    <t>Within the early months of the COVID-19 pandemic, the CS committee adjusted quickly from in-person to virtual meetings</t>
  </si>
  <si>
    <t>Government allocation for FP was not affected by the COVID-19 pandemic</t>
  </si>
  <si>
    <t>Government spending for FP was not affected by the COVID-19 pandemic</t>
  </si>
  <si>
    <t>Maximum stock holding was not adjusted though on a case by case basis some facilities are allowed to hold more stock, e.g. due to anticipated change in demand.
Multimonth dispensing of contraceptive pills and condoms had been available and is still maintained.</t>
  </si>
  <si>
    <t>Increase the maximum stock holdings of FP methods</t>
  </si>
  <si>
    <t xml:space="preserve">Not applicable </t>
  </si>
  <si>
    <t>Multi-month stock dispensing of commodities is available</t>
  </si>
  <si>
    <t>The implementation of FP2030 commitments processes will be country-led through the Family planning Advisory Council ( FPAC), which will have a Secretary responsible for coordination of this group and convening the meetings devoted to discussion of issues on achieving and implementing the FP2030 commitments.  The FPAC consists of MoH experts (financial, procurement, drug supply, health promotion and health care departments ets), the Ministry of Finance, the Ministry of Education, the Mandatory Health Insurance Fund, civil society entities such as the Public Councils under the Ministry of  Finance and the MoH (these are consultative and supervisory bodies established by sub law to interact with these ministries and publicly monitor their activities), the Public Foundation “Center for the Study of Democratic Processes”, the Public Association of the Disabled People of the Issyk-Kul region “Equality”, the FBO “Mutakalim”, the Public Association “Reproductive Health Alliance” and “Kyrgyz Family Planning Alliance”. The outcome of the Family Planning 2030 implementation processes will be the foundation for the reviews at the provincial (oblast) and country levels, given that the review will be primarily based on the national official data sources taking into account MoH data (Health Management Information System (HMIC), National Statistical Committee and  other platforms). Principles of inclusiveness will be embedded throughout the commitment development process, as well as in the accountability mechanisms tracking progress against the commitments moving forward. MoH of the KR with support from UNFPA and jointly with civil society, through the Family Planning Advisory Council (FPAC) will track the progress of implementing the FP2030 indicators, including implementation means and identify achievements, challenges, gaps and critical success factors. FPAC will be open, inclusive, participatory and transparent for other cross sectors and will support reporting to MoH of the KR.  The Family Planning Advisory Council (FPAC) ensures leadership and coordination in the Kyrgyz Republic. The implementation of FP2030 commitments processes will be country-led through the FPAC, which will have a secretary responsible for coordination of this group and convening the meetings devoted to discussion of issues on achieving and implementing the FP2030 commitments. The main aim of the FPAC is to ensure that the Kyrgyz Republic fulfills its FP2030 commitment and that the Cabinet of Ministers of the Kyrgyz Republic continues to give priority attention to access to family planning through the allocation of financial resources and the implementation of relevant policies and programs for the period up to 2030 and beyond.</t>
  </si>
  <si>
    <t xml:space="preserve">Family Planning Advisory Council </t>
  </si>
  <si>
    <t>Public Associations "Kyrgyz Family Planning Alliance", "Reproductive Health Alliance", Public Foundation "Center for the study of Democratic processes"</t>
  </si>
  <si>
    <t xml:space="preserve">  GIZ and Aga Khan Development Network</t>
  </si>
  <si>
    <t>UNFPA, WHO</t>
  </si>
  <si>
    <t>Medical Services and Drug Policy Department of MoH. In addition from financial, procurement, health promotion and health care departments ets)</t>
  </si>
  <si>
    <t>The Department of Medicine and Medical Devices under the MoH</t>
  </si>
  <si>
    <r>
      <t>The Department of Social Sect</t>
    </r>
    <r>
      <rPr>
        <sz val="12"/>
        <rFont val="Arial"/>
        <family val="2"/>
        <charset val="204"/>
      </rPr>
      <t>or Expenditure</t>
    </r>
    <r>
      <rPr>
        <sz val="12"/>
        <rFont val="Arial"/>
        <family val="2"/>
      </rPr>
      <t xml:space="preserve"> Planning of MoF</t>
    </r>
  </si>
  <si>
    <t>The Kyrgyz State Medical Institute on Retraining and Continuous Medical Education. FPAC consists of Ministry of Emergency situations, Ministry of Labor, Social welfare and migration experts, the Mandatory Health Insurance Fund, the National Statistical Committee and the Faith-based organization (FBO) “Mutakalim</t>
  </si>
  <si>
    <t>The FPAC has formal administrative status. The Terms of Reference for coordinators, the composition of the FPAC and the action plan for the implementation of programs for FP2030 are approved by order of the Ministry of Health of the Kyrgyz Republic. FPAC is a network of organizations working together to improve and expand access to family planning, with a particular focus on health, low-income and marginalized populations. Its mission is to ensure that the Kyrgyz Republic meets its commitments under CP2030 and that the Government of the Kyrgyz Republic continues to prioritize access to family planning through the allocation of financial resources and the implementation of related policies and programs for the period up to 2030 and beyond. 
The main goal of the FPAC is to enable family planning partners in the Kyrgyz Republic to quickly, effectively, and practically plan and coordinate actions on FP 2030 commitments and for advocacy purposes. FPAC will also support the advocacy initiatives of its member organizations by facilitating the exchange of information, evidence, research and knowledge, in addition to resource mobilization.  According to the approved regulations, the convening of annual meetings and other periodic consultative meetings will be held once every six months and possibly as necessary, after determining the issues to be considered at the meeting.
The FPAC has held one meeting in 2022 and twice in 2023. These meeting facilitated the exchange of information, the exchange of facts and knowledge, and the monitoring of the implementation of activities on family planning.
The meeting provided a good opportunity for advocacy, involvement of FPAC members in FP strategy and allowed other partners in the Kyrgyz Republic to coordinate project activities quickly, effectively and practically. 
The main tasks are to conduct annual meetings and other periodic consultative meetings; moderate meetings to ensure that all members contribute and summarize contributions for collective decision-making; ensure the implementation of concerted action on behalf of FPAC; keep in touch with mass media and other management functions of the Advisory Council.  FPAC with FP Focal points will carry out a round table to discuss the results of testing of the tool on RH implementation and key findings during monitoring visits, and will present the policy brief on Economic analysis for contraceptive security.   In 2022 several activities have been done :  
1) Based on the study developed by NGO Mutakalim with the State Commission on Religious Affairs" the knowledge, attitudes and practices in family planning among the religious community have changed. Through RH advocacy on inter-faith sessions to sensitize and increase awareness about UNFPA mandate areas particularly on RH and FP supplementing with demographic dynamics and youth, two fatwas were developed together with the Muftiyat: a) on the use of contraceptives in Islam, and b) on the Shariah status of contraceptive use to permit to use birth control to prevent pregnancy and to use some of the forms of birth control. a. contractive use and b. Breastfeeding as an entry point to pregnancy intervals was developed and endorsed by Muftiyat. 
2) The FP2030 commitment was made and launched to increase access and utilization of voluntary family planning services in June 2022. Through the FP2030 commitments, the Kyrgyzstan government aims to create the conditions that enable the population to exercise their SRH rights for enhancing the quality of their lives and meeting their FP needs. The Ministry of Health will continue to commit budgetary resources to family planning, primarily for the purchase of contraceptive commodities to cover at least 60% of women of reproductive age from the list of high medical and social risk of maternal mortality in 2026 and 70% in 2030 and will track the budget to assess whether the allocation for family planning is being implemented as per the approved budget and timelines. 
3) For the first time, the definitions of sexual health and sexual education were included in the draft law on health care protection, which passed all three public hearings in 2023, including the Parliament, and was submitted for approval to the Cabinet of Ministers in December 2023. 
4) Over 30 healthcare providers and partner organizations strengthened their capacity on the coordination of the SRH among youth and adolescents in humanitarian settings. In addition, over 1000 youth and adolescents raised their awareness on SRH, GBV prevention and first aid that will contribute for youth participation in addressing SRH in humanitarian settings. The revised version of the national healthy lifestyle curricular, which includes topics on reproductive health, sexuality education, gender equality and mental health was finalized. With the introduction of healthy lifestyle curricula at the country level, which is planned to be implemented in partnership with national stakeholders and partners, the country will address the youth and adolescent issues in the area of reproductive health, gender equality, sexuality education and mental health that will contribute to the healthy transition of youth and adolescents to adulthood. 
5) two clinical guidelines on preconception care and voluntary FP surgery sterilization were developed. The approved clinical guidelines were presented to 62 healthcare providers from the southern and northern regions of the country including 22 experts of the Mandatory health insurance fund. Clinical guidelines were translated into local language to ensure its wider application by the healthcare professionals. 
6) 90 female leaders and activists, directors, and teachers of women's religious centers in the south of the country improved their knowledge and skills on FP and state-confessional relations in the development of social partnership on health issues including reproductive rights.
7) 26 healthcare providers, including midwives, nurses, general practice physicians, and obstetrician/gynecologists and partner organizations strengthened their capacity on clinical rape management protocol, including in emergency contraception. They built their fundamental skills, received guidance, and improved the overall availability of recommended protocols for treating survivors of sexual and intimate partner violence.</t>
  </si>
  <si>
    <t>ministerial decree</t>
  </si>
  <si>
    <t xml:space="preserve">1) The MoH implemented FP Costed Implementation Plan within a year in 2022. The MoH allocated 7,2 million soms (equivalent to USD 83,720) within its budget for the procurement of contraceptives in 2022.  2) The Ministry of Health  jointly with UNFPA , Avenir Health Institute  developed and presented the investment cases  on FP amd Maternal Health last year jointly with the Minister of health during the launch of Family Planning 2030.  High level policy discussions through numerous meetings with members of Parliament, Ministry of Health, Ministry of Finance and other key decision makers have taken place in 2023 to bring about policy changes in support of women from vulnerable group .The document created a furore among decision makers, and the document is the main driver in the implementation of the allocation of state funds.  Mass media were sensitized and encouraged to write articles and video materials with key advocacy messages in support of allocation of funds for contraceptives. As a result of consistent advocacy efforts by UNFPA , the MoH allocated and utilized  $93,000 for the procurement of contraceptives using the UNFPA catalogue in 2023. Two  Contracptives  have been purcahsed in 2023 : Combilne oral contraceptives i the amont of 3 mln som using the state budget ( eqivavlent  32 k USD)  and hormonal contraceptives  in the amount of 5. mkln som using the state budget ( eqivavlent 61K USD)  This fund was successfully transferred to the UNFPA  SCMU account  in Copenhagen.  3)  Based on UNFPA advocacy the MoH and Ministryof Finance  agreed and allocated state funds  in the amount of 100 K USD for 2024.
  4) The FP  NGO with UNFPA and the FPAC will develop a Monitoring Framework of the FP2030 commitment, which will include a set of process indicators  and a measurement agenda to assess progress towards the objectives of the FP2030 commitments taking into account the indicators of the 2023 FP Costed Implementation Plan (CIP).  FP2030 indicators will be aligned with the indicators of the Kyrgyz Republic’s National Health and Health System Development Program for 2019-2030, “Healthy Person - Prosperous Country”  which is aligned with SDG indicators. Visibility and transparency will be promoted within the development and monitoring of commitments of the MOH of the KR. Based on technical reviews and an open consultative process, FP2030 indicators will be selected and integrated into several platforms of the electronic Health Management information centers (HMIC, Drug Supply and Medical Equipment Department). in 2024.                                                5) To ensure sustainability and with support from UNFPA, the Ministry of Health  prepared a7-year plan (2023-2030) to gradually increase the state budget for  the procurement of contraceptives and cover the needs of at least 60% of women with a high risks of  maternal mortalit by 2026 and 70%- by 2030. The plan includes  type of contraceptives and financial resources needed in the next 7 years to cover the needs of women at higher risk of maternal mortality as well as a monitoring and evaluation framework 
for tracking distribution of contraceptives to targeted women. </t>
  </si>
  <si>
    <t>Government - Subnational Level</t>
  </si>
  <si>
    <t>Government budget: Centralized budget +decentralized budget  and  Drug  additional package :a) For the purpose of transparency and accountability, the Government   uses  Kyrgyz Pharmacy- Goverment body under the MoH wo is responsible for  centralized state procurement CS using UNFPA catalogue  and 2) The primary health cale level can  procure emergency contraceptives using decentralised approach  and 3) The State Guaranteed Benefit Package program guarantees free health services for pregnant women and children under the age of 5 (general antenatal package at primary health care facility and delivery in a hospital). In order to improve financial accessibility to good quality , additional drug package witinh the State garantee  benefit package medicines at primary health care level, health insurance program for the provision of medicines was set up by the Mandatory Health Insurance Fund for insured population and for pregnant women for one  calendar year: additional drug package at the PHC level, i.e.g pregnant for one calendar year has access to such additional drug package of the State Guaranteed Benefit Package.</t>
  </si>
  <si>
    <t>Total number of allocated funs for contraceptive procurement is 7,2 million KGS in 2022. The MoH conducted centralized procurement of CS for this amount and actual amount was 83 720 equivalent of USD. 2) In 2023 allocayed and used  8,2 million KGS in 2023= 93K USD ( COC and hormonal Cs) and in 2024  the MoH confirmed to  9,2 million KGS in 2024</t>
  </si>
  <si>
    <t xml:space="preserve"> Since the 2017 Global Family Planning Summit in London, the Kyrgyz Republic expressed  "the intention to undertake a commitment" for accelerating the progress in FP and securing the right of every people to reproductive choice. In line with "Family Planning 2030" initiative, the MoH for the first time has included into its supply plan the procurement of contraceptives in the amount of 3,2 miilion KGS in the frame of the national budget for 2018. Public funding for procurement of contraceptivies for 2019-2020 was increased to 4,2 million (50, 000 USD) and 7,2 million (83, 720 USD) in 2022 and for 2023 -8,2 million KGS respectively in the line with the country`s commitment. FP issues are incorporated into the state program on health development for 2030 "Health Person-Prosperous Country". Currently the MoH is reviewing the state program and developing the Action plan for the year until 2030. The FP issues will be one of priority areas of health system, which requires concentration and in 2024  the MoH confirmed to  9,2 million KGS in 2024 ( Depo provera) </t>
  </si>
  <si>
    <t>01/2022-12/2022</t>
  </si>
  <si>
    <t>Every year, more and more insured women are benefiting from accessing discounted contraceptives 
within the State Guaranteed Benefit Package. Collaboration of UNFPA with the Mandatory Health 
Insurance Fund has resulted in an increased number of prescriptions for contraceptives from 107 in 
2016 to 4,274 in 2017 and 11,562 in 2022. However  in order to increase prescriptions there is a need to raise awatrenes of ADP  among community and health care providers</t>
  </si>
  <si>
    <t>Male Condoms</t>
  </si>
  <si>
    <t>The contraceptives (90,000 female and 2,966,400 male condoms) were distributed through non governmental organizations within the framework of the UNDP/GF Project "Effective Control of HIV and TB in the Kyrgyz Republic.</t>
  </si>
  <si>
    <t>Global Fund records</t>
  </si>
  <si>
    <t>UNDP/GF procured a  female and male condoms for NGOS</t>
  </si>
  <si>
    <r>
      <t>The Ministry of Health of the Kyrgyz Republic allocated kyrgyz soms 7,2 million (approximatly -83.720 $) for procurement of contraceptives</t>
    </r>
    <r>
      <rPr>
        <sz val="12"/>
        <color rgb="FFFF0000"/>
        <rFont val="Arial"/>
        <family val="2"/>
        <charset val="204"/>
      </rPr>
      <t xml:space="preserve">. </t>
    </r>
    <r>
      <rPr>
        <sz val="12"/>
        <rFont val="Arial"/>
        <family val="2"/>
      </rPr>
      <t>These were procured and distributed by the end of 2022.  The government -financed procurement of public sector contraceptives occures at the national level.While the increase in direct funding for CSs was part of a commitment made as part of 2030 and during the 2019 Nairobi Summit, there was a need to create a specific budget line in the system in order to "ring fence" CSs from other budget lines, hence this was in the system in order a major achievents. However, given the COVID-19 pandemic, the shift in spending priorties and a much reduced fiscal space, it will be essential to continue investing resourses and advocating for such ring fencing and related budet allocation.  Si</t>
    </r>
    <r>
      <rPr>
        <sz val="12"/>
        <rFont val="Arial"/>
        <family val="2"/>
        <charset val="204"/>
      </rPr>
      <t>nce 2021, the Ministry of Health delegated the procurement of contraceptives to the Human Reproductive Center at the tertiary level until 2022 and in 2023 would delegate this to Kyrgyz Pharmacy under the Ministry of Health.The goal and objective of the Public Union “State Pharmacy” under the Ministry of Health is to provide a fundamental new protocol in the implementation of public policy within the framework of the protection of public health organizations, and subsequently of universal legal mechanisms and democratic products at the most affordable prices.The Kyrgyz Pharmacy was created under the Ministry of Health of the Kyrgyz Republic  to reducing the cost of medicines and medical devices purchased for public health organizations, guidance on the implementation of direct supply accounts from manufacturing plants or distributors.</t>
    </r>
  </si>
  <si>
    <t xml:space="preserve">The MoH allocated and used 8,3 million kyrgyz soms for procurement of contraceptives for 2023. In 2023 contraceptives will be purchased through UNFPA catalogus: COC and homanal CS  , In 2024  the MOH allocated  the state funds  in the amount of 100 KUSD to purchase CS- Depo provera </t>
  </si>
  <si>
    <t xml:space="preserve">The Clinical Guidelines for family planning on the use of progestogen inplants and injectable forms approved by the order of MoH dated 04/02/2020 #216 and distributed  through private sectors </t>
  </si>
  <si>
    <t xml:space="preserve"> Male cond. distrubuted  for key populations through NGO </t>
  </si>
  <si>
    <t>To receive this services, the patient pays directly to the medical organizations</t>
  </si>
  <si>
    <t>There is no protocol</t>
  </si>
  <si>
    <r>
      <rPr>
        <sz val="10"/>
        <color rgb="FF000000"/>
        <rFont val="Arial"/>
      </rPr>
      <t>Health has traditionally been a priority for public policy in the Kyrgyz Republic. The population health is one of indicators of the socio-economic development of the country. The Program of the Kyrgyz Republic Government on public health protection and health care system development for 2019-2030 “Healthy Person - Prosperous Country” approved by Resolution of the Government of the Kyrgyz Republic, dated 20 December, 2018, #600. The main goal of the program is to strengthen people-centered systems that ensure public health and delivery quality, safety and efficiency of health services base on populations needs. The family planning issues are covered in this national program with the expected results of indicators 1,2, 13, 15, 16, 21 and 22. 
The National Costed Implementation Plan (CIP) for 2020-2024 has developed in line with the program of the Government of the Kyrgyz Republic on public health protection and health care system development for 2019-2030 “Healthy Person - Prosperous Country”. The CIP for family planning is a policy document reflecting the country’s needs for reproductive health services and is intended for enhancing the role of public sector and consolidation of country efforts and investments of partners in family planning programs. FP2030 national commitment made by the MoH in 2022</t>
    </r>
    <r>
      <rPr>
        <sz val="10"/>
        <color rgb="FFFF0000"/>
        <rFont val="Arial"/>
      </rPr>
      <t xml:space="preserve"> </t>
    </r>
    <r>
      <rPr>
        <sz val="10"/>
        <color rgb="FF000000"/>
        <rFont val="Arial"/>
      </rPr>
      <t xml:space="preserve">Due to high proportion of out-of-pocket expenditure and a high frequency of informal payments for care as important barriers to achieving UHC goals, Kyrgyzstan has transited from individual out-of-pocket expenditure towards prepayment and risk pooling through  mandatory health insurance scheme. Kyrgyzstan has revised and approved the State-guaranteed Benefits Package (SGBP) and set up mandatory condition of the health insurance for all citizens, which guarantees essential health care entitlements, formalizes co-payments for specific services and tests, and defines benefit for exemption of specific target  group.  Rh programme provided technical expertise with cost benefit analysis of specific target groups  to the Mandatory health insurance fund  that the State Guaranteed Benefit Package program guarantees free health services for pregnant womenбregardless of insurance status, newborns, youth till 16. Around 70% of the population is currently covered by mandatory health insurance and now insurance policy states that access to emergency and primary health care is universal, which means that insurance status is mandatory with ID registration for all people. Morover it is the introduction of mandatory acquisition of the Medical Insurance certificate of by foreign citizens and persons studying in educational institutions of Kyrgyzstan. Uninsured citizens over 16 years old, who have graduated from general education organizations, but are not students and do not pay compulsory medical insurance contributions to the Social Fund, will have to purchase a mandatory medical insurance certificate by themselves or by parents for around 20 USD for 12 calendar months (144 national curency (soms) per month) to receive preferential medical services and preferential medicines provision at the outpatient level. The rest of the citizens who are not insured, do not belong to a socially vulnerable category of the population, are not registered anywhere and do not have any benefits, must purchase a mandatory medical insurance certificate and become insured and receive the right to medical services and preferential medicines. Although contraceptives are available for insured women under the State Guaranteed Benefit Package at a subsidized price of about 50%, a large number of women who do not have health insurance including women from vulnerable groups are not eligible for such discounted prices. Availability of a wide range of modern contraceptives in the country remains limited, and they are expensive and out-of-reach especially for vulnerable groups. The state contraceptive security is critical, as development partners are not supplying contraceptives needed to meet increased demand. Unmet need for family planning in the country remains high at around 19 (MICS 2018 an the next MICS will be in 2024.
The formal reproductive and maternal health, family planning definitions and articles are included into the Health Protection law. Health protection Law passed two public hearings with Civil Society, passed all three readings with Parlaiment, endorsed by Cabinet Ministries and submitted the law to the President for approval  on 18 December, 2023. Based on RH prgramme's advocacy, for the first time, new definitions are included into the Health protection law such as perinatal and maternal audit, near miss care, sexual health and sexual education etcThe Health protection Law states that adolescents can make health decisions, including those concerning contraception and abortion, from the age of 18 years, as the Family and Crimanl Codes, the Child Protection Law restricts autonomous decision-making of adolescents until the age of 18 years. This leads to ambiguity among both adolescents and health care professionals, resulting in increased health vulnerability for this age group.                                                                                                                                                                             The Health information Center with CO supported designed  and approved the Electronic outpatient Health Card for health care providers to support reproductive healthcare and family planning issues by adapting to indicators of contraceptive usages, including women risks detection, reproductive’s health management. This design focused on supporting reproductive's healthy development and is the result of multidisciplinary collaborations that involve experts in AI and clinical medicine.To tackle the remaining health disparity challenges, the Health information Center developed the draft Electronic Health outpatient Card for health care providers in 2023. This card is a digital patient ID application that serves rural and urban residents throughout the country in accordance with uniform national standards. The electronic health card registers and manages – using QR codes –patient’ health information generated by health facilities and related to overall and primary medical care. The Health information Center wiyh CO support included and appproved two indiacators into the e-health cards: 1)contraceptive usage in general with type of family planning menthods and contraceptive usage  for medical and social groups as well as 2) specific reproductive healthcare service window in e-health card for women to outline anamnesis of past deliveries, abortions and miscarriage. This is the first step to have electronic health card for improvement reporting mechanisms to monitor quality of services as an AI and data-driven digital means that allows health care providers of health facilities across the country to recognize one another and share information.  63%  of contraceptive usage of women at high medical-social risk of maternal mortality based on Health information data.   </t>
    </r>
    <r>
      <rPr>
        <sz val="10"/>
        <color rgb="FFFF0000"/>
        <rFont val="Arial"/>
      </rPr>
      <t xml:space="preserve">                             </t>
    </r>
  </si>
  <si>
    <t xml:space="preserve">National Costed Implementation Plan for Family Planning </t>
  </si>
  <si>
    <t>The Kyrgyz Republic signed the Universal Health Coverage (UHC) 2030 Global Compact to progress towards UHC and will strive to implement joint efforts to accelerate progress towards achieving UHC.
The country will move forward to meet the challenges of creating and strengthening equitable, sustainable and resilient health systems. In order to accelerate progress towards achieving Universal Health Coverage in the Kyrgyz Republic, it is necessary to improve the availability of health services. The Ministry of Health with UNFPA developed a National Costed Implementation Plan for Family Planning (CIP) (2020–2024) to harness efforts for increased access to FP information and services. The CIP specifies the interventions and activities to be implemented, and itemizes the financial and human resources needed to meet comprehensive national FP goals. In addition, the CIP is intended to serve as a reference document for external development partners, including donors, to contribute to the national priorities on FP outlined in the plan to ensure coherence and harmonization of efforts in advancing FP. The CIP identifies the following strategic priorities: demand creation including among youth, service delivery and access, procurement and supply chain improvement in the distribution of FP commodities; monitoring, coordination, and financing. The CIP approved by the MoH.                                                                                                                                                 The health system policies do not hinder the ability of the private sector to provide health services (contraceptive methods).
 The Ministry of Health of the Kyrgyz Republic has created four new commitments for a new
partnership of Kyrgyzstan in FP2030. Two integrated goals will focus on implementation of
these commitments which are targeted at financing these commitments and an approach to
accountability of commitments. One of the intended objectives is increasing the use of state
funded contraceptives by women of reproductive age from the group of high medical and social
risk of maternal mortality. The Ministry of Health of KR should consider the approval of the
provision on digital mechanisms for forecasting the funding needs, oversight of contraceptive
procurement and monitoring of budget execution.FP 2030 Commitment  focused in the followig Objectives 1: Improving the quality of FP services through the development and implementation of clinical protocols/guidelines and providing quality postpartum and post abortion FP counselling and voluntary contraception to all clients, by involving private health facility organizations in this process by 2030. Enhancement of the quality of FP services will be attained through the development and implementation of (at least three) clinical protocols/guidelines on postpartum and postabortion Family Planning for both state and private sectors.  Objective 2.Developing and increasing digital-data visibility of management of supply chain of contraceptives purchased from the state budget and ensuring territorial accessibility and economic affordability of various types of contraceptives for end users by 2030.In the Kyrgyz Republic, the contraceptive choice and availability of CSs for users will be expanded through inclusion of new contraception methods in the National Essential Medicines List (EML). Expansion of the CSs included into the EML will allow for the public procurement of various CSs types for vulnerable groups of women. Moreover, the list of CSs included into the additional drug package for meeting the family planning needs of insured women will also be expanded. 
A digital information system for state-led management of supply chain of contraceptives will be developed by 2030.   
The Kyrgyz Republic has refined the policy for ensuring secure, safe, accessible, effective, acceptable and affordable contraceptives procured by the state by configuring/reforming the state supply chain system to deliver safe healthcare commodities in an efficient and effective way by 2030. Introduction of national digital logistic management information systems (LMIS) and strengthening the existing electronic contraceptives supply chain management system.
Objective . Reducing the adolescent birth rate from 50 per 1,000 women to 40 per 1,000 women by focusing actions on sexually active adolescents aged 18-19 years through increasing access to Reproductive Health information and services by the end of 2030.
Awareness of adolescents (aged 18-19) in the KR is increasing due to the development of Communication Plan on raising awareness of adolescents on FP issues, including SRH, prevention of early marriages, bride kidnapping for the purpose of marriage, adolescent pregnancy and STIs and their introduction into the curricula of secondary specialized educational institutions and higher educational institutions.Objective 4. Integrating minimum standards for sexual and reproductive health including family planning using MISP tool into preparedness/disaster risk national plan by the end of 2030.
Minimum standards of SRH regulations in humanitarian settings will be introduced in Kyrgyzstan. Having a national plan in a humanitarian setting will contribute to the country’s 2030 vision towards expanding access to family planning   and reducing maternal mortality especially for populations affected by conflict, natural disasters, or outbreaks of infectious diseases.
Financial Objective . Allocating and fully spending the state budget for Family Planning using advocacy and digital mechanism  in order to increase the use of contraceptives by women of reproductive age from the list of high medical and social risk of maternal mortality to 60% by 2026 and to 70% by 2030.  
The MoH will annually allocate budgetary resources to family planning, primarily, for the purchase of contraceptive commodities to cover at least 60% of women of reproductive age from the list of high medical and social risk of maternal mortality by 2026 and at least 70% by 2030 and will track the budget to assess whether the allocation for family planning is being implemented as per the approved budget and timelines.</t>
  </si>
  <si>
    <t>2020-2024</t>
  </si>
  <si>
    <t xml:space="preserve">   provider networks, continuing education for private sector providers ).</t>
  </si>
  <si>
    <r>
      <t xml:space="preserve">Does the country have laws, regulations, or policies that </t>
    </r>
    <r>
      <rPr>
        <b/>
        <u/>
        <sz val="12"/>
        <color theme="1"/>
        <rFont val="Arial"/>
        <family val="2"/>
      </rPr>
      <t>increase</t>
    </r>
    <r>
      <rPr>
        <sz val="12"/>
        <color theme="1"/>
        <rFont val="Arial"/>
        <family val="2"/>
      </rPr>
      <t xml:space="preserve"> access to effective family planning services/commodities by the following sub-populations? </t>
    </r>
  </si>
  <si>
    <t xml:space="preserve">    Mother and Child health Care in National strategic agenda:
• National Development Strategy of the Kyrgyz Republic for 2018-2040: priority healthcare
focus will be made on addressing issues of mortality from cardiovascular diseases and
cancer, and maternal and child mortality rates. Maternal mortality will be decreased by 25%,
whereas child and infant mortality rates will not exceed 18 and 12 cases per 1000 livebirths,
respectively.
• National Development Program of the Kyrgyz Republic until 2026: Priority areas for public
investments include strengthening Mother and Child Health Care, prevention of premature
mortality and disability from cardiovascular diseases and cancer, and combatting infectious
diseases.
• Program of the Government of the Kyrgyz Republic on public health protection and healthcare
system development for 2019-2030 “Healthy person, Prosperous country”: one of 12
expected outcomes of the program is reducing maternal, infant and child mortality rates.There are laws, regulations and policies that allow increase access to family planning services/commodities in the country. The Kyrgyz Republic as other countires has commited to the global family planning campaign to warrant their progress toward SDGs in 2030 and ensures that women and girls can practice their rigth to contraception with appropriate and supportive environments, including legislation, policy, supply chains, and service provisions.     Reproductive rights of population are enshrined by the Constitution of the Kyrgyz Republic (Article
34), law of KR ‘On public healthcare system of the Kyrgyz Republic” (Article 56. Reproductive
rights of population). Family planning issues are incorporated into healthcare system development
program until 2030 “Healthy person, Prosperous country”.
A five-year National Costed Implementation Plan (hereinafter referred to as CIP) (for 2020-2024)
for family planning is one of program documents reflecting country’s needs in reproductive health
services aimed at promoting the role of public sector and consolidation of country efforts and
partners’ investments in family planning programs. This “Roadmap” supports the MoH of KR to
achieve their goals on family planning (FP) in the most effective and efficient manner, prioritize
activities, involve stakeholders in the frame of a unified strategy, forecast costs and mobilize
resources to take remedial actions.Circulation of contraceptives is also regulated by legislation in the area of pharmaceutical products and medical devices, which stipulates that contraceptives should be registered and approved for medical use in the Kyrgyz Republic.   The legislation also provides for approval of National lists of essential pharmaceuticals and
medical products (hereinafter referred to as Lists), which are designed to meet priority healthcare
needs for prevention and treatment of diseases. The Government of the Kyrgyz Republic
periodically (at least biennially) reviews and approves these Lists. The current List was revisited in
2022.
The Law of KR # 28 “On amendments to the Law of KR “On public procurement” was adopted on
5 March 2021 that formalizes the option to conduct public procurement of pharmaceuticals and
medical products through organizations established by the United Nations. Relevant procurement
procedures were developed. However, modalities of uninterrupted supply of contraceptives for the
country based on best value for money principle are not yet finalized.
Contraceptives can also be provided through reimbursement of pharmaceuticals and medical
products (Additional Drug Package of Mandatory Health Insurance). This program enables insured
population to acquire outpatient pharmaceuticals from the list of reimbursable pharmaceuticals at
up to 50% discount.
Law of the KR “On basic principles of social services for population of the Kyrgyz Republic”
(# 111 as of 19.12.01) sets the basics of statutory regulation in the sphere of social services for
population. The Law stipulates that the state guarantees its citizens fulfilment of their right to
socials services in public system of social services by key types, set out by this law, including the
right to social and medical assistance.
Law of KR ‘On state social contracting” (#162 dated 21.07.08) regulates legal and organizational foundations for generating placement and implementation of state social contracting to
implement social programs and is intended to increase the effectiveness in utilization of the public budget resources allocated for addressing socio-economic issues and enhance the quality of
social services for the population.
Law of the KR “On state benefits in the Kyrgyz Republic” (# 318 dated 29.12.09) specifies the
categories of populations entitled to state benefits, types of state benefits and their size.
Clinical protocols on hormonal contraceptives, intrauterine devices, and Standard Operating
Procedures on IUDs have been developed and approved in the Kyrgyz Republic. The handbook on
monitoring of the quality of family planning health services is applied.  In order to realize the rights of citizens of the Kyrgyz Republic to freely choose a Family Group Practitioners in their territory of residence, to ensure access to primary healthcare services in the country the MoH created a new procedure for registering to Family Medicine Centers (Order of MoH #443 14/04/2023), Regarding this order everybody can register at any FMC. This is good opportunity to people from regions. Before they do not have access to medical care, because of territorial principles. The medical care should be provided regardless of where a patient lives, their ethnic group, or religion.</t>
  </si>
  <si>
    <r>
      <t xml:space="preserve">Does the country have any operational, cultural, or other practices that may </t>
    </r>
    <r>
      <rPr>
        <b/>
        <u/>
        <sz val="12"/>
        <color rgb="FFFF0000"/>
        <rFont val="Arial"/>
        <family val="2"/>
      </rPr>
      <t>increase</t>
    </r>
    <r>
      <rPr>
        <sz val="12"/>
        <color rgb="FFFF0000"/>
        <rFont val="Arial"/>
        <family val="2"/>
      </rPr>
      <t xml:space="preserve"> access to effective family planning services/commodities by the following sub-populations?  </t>
    </r>
  </si>
  <si>
    <r>
      <t xml:space="preserve">Does the country have laws, regulations, or policies that </t>
    </r>
    <r>
      <rPr>
        <b/>
        <u/>
        <sz val="12"/>
        <color rgb="FFFF0000"/>
        <rFont val="Arial"/>
        <family val="2"/>
      </rPr>
      <t>make it difficult</t>
    </r>
    <r>
      <rPr>
        <b/>
        <sz val="12"/>
        <color rgb="FFFF0000"/>
        <rFont val="Arial"/>
        <family val="2"/>
      </rPr>
      <t xml:space="preserve"> </t>
    </r>
    <r>
      <rPr>
        <sz val="12"/>
        <color rgb="FFFF0000"/>
        <rFont val="Arial"/>
        <family val="2"/>
      </rPr>
      <t xml:space="preserve">for the following sub-populations to access effective family planning services/ commodities? </t>
    </r>
    <r>
      <rPr>
        <sz val="10"/>
        <color rgb="FFFF0000"/>
        <rFont val="Arial"/>
        <family val="2"/>
      </rPr>
      <t>(e.g. spousal approval required to access contraceptives)</t>
    </r>
  </si>
  <si>
    <r>
      <t xml:space="preserve">Does the country have any operational, cultural, or other </t>
    </r>
    <r>
      <rPr>
        <b/>
        <u/>
        <sz val="12"/>
        <color rgb="FFFF0000"/>
        <rFont val="Arial"/>
        <family val="2"/>
      </rPr>
      <t>barriers</t>
    </r>
    <r>
      <rPr>
        <sz val="12"/>
        <color rgb="FFFF0000"/>
        <rFont val="Arial"/>
        <family val="2"/>
      </rPr>
      <t xml:space="preserve"> and practices that </t>
    </r>
    <r>
      <rPr>
        <b/>
        <u/>
        <sz val="12"/>
        <color rgb="FFFF0000"/>
        <rFont val="Arial"/>
        <family val="2"/>
      </rPr>
      <t>make it difficult</t>
    </r>
    <r>
      <rPr>
        <sz val="12"/>
        <color rgb="FFFF0000"/>
        <rFont val="Arial"/>
        <family val="2"/>
      </rPr>
      <t xml:space="preserve"> for the following sub-populations to access effective family planning services/commodities?  
</t>
    </r>
    <r>
      <rPr>
        <sz val="10"/>
        <color rgb="FFFF0000"/>
        <rFont val="Arial"/>
        <family val="2"/>
      </rPr>
      <t>(for example, providers not wanting to offer services to young people)</t>
    </r>
  </si>
  <si>
    <t>There are policies in place  but there are religious and cultural barriers, such as the prohibition of contraceptives for reliligious reasons, or cultural aspect such as women continuing to give childbirth until a boy (heir) is born</t>
  </si>
  <si>
    <t>In the country there are some structural barries that make it difficults for the disabled people to access the medical services. People with disabilities have unequal access to health services compared with the general citiziens of the Kyrgyz Republic. Structural and system barries hinder people with disabilities access to health services.</t>
  </si>
  <si>
    <t xml:space="preserve">Despite major efforts to ensure equitable access to health services, there are still marked disparities in provision between rural and urban areas, and barriers linked to out-of-pocket payments and gaps in mandatory health insurance coverage. Enrolment in the mandatory health insurance scheme requires at least a temporary residence permit and basic identification doc- uments, a potential barrier to access for internal migrants who might lack them. These migrants make up an estimated 18% of the population and do not always have the necessary paperwork to enrol. ADP coverage is linked to enrolment in mandatory health insurance, so those not covered by man- datory health insurance are disadvantaged by both higher co-payments for consultations and not receiving reimbursements for medicines. </t>
  </si>
  <si>
    <t>The Family Planning commodities are purchased by the  Kyrgyz Pharmacy under the Ministry of Health</t>
  </si>
  <si>
    <t>Key informant interviews with NMRA</t>
  </si>
  <si>
    <t>0.25 of the cost. Also there is the Eurasian Economic Union duty-5% of the invoice value.</t>
  </si>
  <si>
    <t xml:space="preserve">The Mandatory Health Insurance Fund under the MoH is an executive agency that pools public funds at the national level for the procurement of a standardized package of services from health facilities. The SGBP and ADP are the programmes which regulate coverage in Kyrgyz Republic. Mandatory health insurance is organized as a single payer system, with the MHIF covering 74,2% of the population in 2022. Public coverage of medicines is provided through two schemes: the State Guaranteed Benefit Programme (SGBP) and the Additional Drug Package (ADP). While the ‘basic benefit package’ SGBP covers various health services such as primary and secondary care and is aimed at both outpatient and inpatient sectors, the ADP is a complementary benefits scheme targeting solely medicines, including three contraceptives (IUDs,medrogestone, levonorgestrel/ ethinyl estradiol)  in the outpatient sector. In 2022, the ADP list contained more that 150 medicines, and for ADP-listed medicines, eligible patients (i.e., the 74.2% of the Kyrgyz population enrolled with the MHIF) have to pay the difference between the ‘baseline price’ (the determined reimbursement tariff covered by the MHIF) and the pharmacy retail price. The reimbursed amount (representing 50% of the baseline price) is defined using this baseline. Every year, more and more insured women are benefiting from accessing discounted contraceptives within the State Guaranteed Benefit Package. Collaboration of UNFPA with the Mandatory Health Insurance Fund has resulted in an increased number of prescriptions for contraceptives, from 107 in 2016 to 4,274 in 2017 and 11,002 in 2020. In 2022 the number of prescription for IUDs- 232 (197 in 2021), Levonorgestrel/ethinyl estradiol - 15856 (13 953  in 2021) and merogestone- 28 (41.-in 2021). In Kyrgyz Republic there is a list of medical social risk groups, who cannot afford to pay. Every year MoH with the Ministry of Labour, Social welfare and Migration  revises the list.                                                                                               </t>
  </si>
  <si>
    <t xml:space="preserve">     </t>
  </si>
  <si>
    <t>The Mandatory Health Insurance Fund administers two programmes of the MoH: The State Guaranteed Benefit Programme (SGBP) and Additional Drug Package (ADP). The national health insurance cover family planning services and commodities regarding this programmes.</t>
  </si>
  <si>
    <t>government policy document</t>
  </si>
  <si>
    <t xml:space="preserve">Clarification: in the current NEML # 274 as of 6 June 2018 following are included 10 kind of contraceptions Levonorgoestrelum + Aethinyloestradiolum, Norethisteronum + Aethinyloestradiolum, Levonorgoestrelum
for the question (D12, b.) Progestin-only Oral Contraceptive Pills - only Levonorgoestrelum + Aethinyloestradiolum is included. 
</t>
  </si>
  <si>
    <t>2018 June 6</t>
  </si>
  <si>
    <t>The Essensial Medicines List under the Additional Drug package of the Mandatory Health Insurance Program</t>
  </si>
  <si>
    <t>key informant interviews with NGOs</t>
  </si>
  <si>
    <t>Social media (FB, Instagram)</t>
  </si>
  <si>
    <t xml:space="preserve">Estimate of 6 % Rough estimation given 2600 Family planning doctors countrywise + 115 for Bishkek Obstetrics and Gynecology + for Osh city 50. In 2022 there were 6 online training courses, 5 offline trainings for family nurses (71 people), 2 trainings for paramedics (20 people) 1 training for family family doctors (8 people) which provided by Kyrgyz State Medical Institute on Retraining and Continuous Medical Education.    </t>
  </si>
  <si>
    <t>MOH program training database</t>
  </si>
  <si>
    <t xml:space="preserve">Yes.Recognizing the importance of meeting the population's needs for family planning in the Kyrgyz Republic, the Ministry of Health  made a commitment to new FP2023 to accelerate the progress, which is ensuring the people's rights to access family planning services, including contraceptives.The process of commitments development and accountability mechanism in the frame of the FP2030 was implemented with participation of all stakeholders.MoH of the KR with support from UNFPA and jointly with civil society, through the Family Planning Advisory Council (FPAC) will track the progress of implementing the FP2030 indicators, including implementation means and identify achievements, challenges, gaps and critical success factors. FPAC will be open, inclusive, participatory and transparent for other cross sectors and will support reporting to MoH of the KR. The Monitoring Framework of the FP2030 commitment  developed, which  included a set of process indicators  and a measurement agenda to assess progress towards the objectives of the FP2030 commitments taking into account the indicators of the 2023 FP Costed Implementation Plan (CIP).    </t>
  </si>
  <si>
    <t xml:space="preserve">The MoH is committed to renewing its commitment to accelerate progress on family planning, in order to ensuring people’s rights to access family planning services, including contraceptives, by: 
1.	Improving the quality of family planning services through the development and implementation of clinical protocols/guidelines and providing quality postpartum and postabortion family planning counselling and voluntary contraception to all clients, by involving private health facility organizations in this process by 2030. 
2.	Developing and increasing digital-data visibility of management of supply chain of contraceptives purchased from the state budget and ensuring territorial accessibility and economic affordability of various types of contraceptives for end users by 2030.
3.	Reducing the adolescent birth rate from 50 per 1,000 women to 40 per 1,000 women by focusing actions on sexually active adolescents aged 18-19 years through increasing access to Reproductive Health information and services by the end of 2030. 
4.	Integrating minimum standards for sexual and reproductive health including family planning using MISP tool into preparedness/disaster risk national plan by the end of 2030.
5.	Allocating and fully spending the state budget for Family Planning using advocacy and digital mechanisms in order to increase the use of contraceptives by women of reproductive age from the list of high medical and social risk of maternal mortality to 60% by 2026 and to 70% by 2030. </t>
  </si>
  <si>
    <t xml:space="preserve">The Kyrgyz Republic is not a partner of Global Financing Facility </t>
  </si>
  <si>
    <t>There is the Electronic Database Tracking System for drugs and medical devices operating under the development under the Department for Drugs and Medical Devices under MoH .   
An important point in working with contraceptives will be  recording, monitoring the movement of contraceptives and generating summary reports.
By order of the Ministry of Health of the Kyrgyz Republic “On approval of forms of primary medical registration and quarterly statistical reporting on recording the movement and use of contraceptives” dated 08.06.2019 No. 740 approved the main accounting and reporting forms:
- “Logbook of the movement of contraceptives” (form No. 040/u - the main statistical and accounting document, which reflects information about the movement and use of contraceptives),
- “Register of women of reproductive age from the medical and social risk group” (form 040-2/u - the main accounting statistical document, which reflects information about all women of reproductive age (from 15 years to 49 years 11 months 29 days) medical &amp; social risk group using contraceptives),
- “Card of a patient at a medical and social risk group who uses contraception” (form No. 040-1/u - filled out by medical workers (doctor, family nurse, paramedic, feldsher-midwife) of the FMC, CGMP, FDG, FAP at each person’s request user of contraception and quarterly reporting form.
Reports:
“Report on the movement of contraceptives” (form No. 12-2) - Data collection frequency: quarterly, 6 months, 9 months, annually.
“Report on the use of contraceptives by women of reproductive age at risk” (Table 14.0, health forms No. 12 “Report on the activities of FMCs, FGPs and other healthcare facilities”) - Data collection frequency: annually.
Report on the use of contraceptives by women of reproductive age (Table 3 of form No. 12 “Report on morbidity and preventive work”) - Data collection frequency: annually.
All reports are compiled from the FAP/FDG level in accordance with the instructions approved by the order of the Ministry of Health of the Kyrgyz Republic by trained clinical supervisors of FDGs, from the district or region level - by a trained responsible person. Summary reports at the regional and city levels are transmitted to the Regional medical information centers (RMIC), then to the E-Health Centre (EHC) in electronic format.
Currently, the EHC is implementing the automated information system “Outpatient Card” with subsequent integration with existing health care information systems. This integration will make it easier for a medical worker to maintain records, reduce work time, improve data quality and automatically receive all output reporting data through the “Outpatient Card”. Having simultaneous access to all accounting and reporting forms from the FAP level, health care managers/service coordinators will have the opportunity to forecast and plan stocks of contraceptives for liquid substances from the medical and social risk group.</t>
  </si>
  <si>
    <t xml:space="preserve">KR Government / MoH have launched an Electronic Database Tracking System for drugs and medical devices in early Spring of 2023. Properly registered and marked suppliers and drugs can be traced in the system down to province and district level. </t>
  </si>
  <si>
    <r>
      <rPr>
        <sz val="10"/>
        <color theme="1"/>
        <rFont val="Arial"/>
        <family val="2"/>
      </rPr>
      <t>The regulatory legal framework consist of the law  of the Kyrgyz Republic "On public procurement", by -law "Procedure for conducting electronic public procurement". All procurement are carried out in accordance with this law. Centralized procurement of contraceptives should be carried out on the basis of orders and submitted applications from Health Facilities of regions of the country, which are compiled taking into account the needs of the SC (by type) and the preferred women of reproductive age from the medico-social risk group. Due to the fact that orders/applications from the Ministry of Health of the Kyrgyz Republic have not been received, since 2018 the country has had a sufficient amount of copper-containing intrauterine devices (with an expiration date of April 2023), purchased within the framework of the SWAP program. And also taking into account the effectiveness and safety of SC which were included in the List of vital medicines, it was decided to conduct the procurement of highly effective and modern hormonal oral SC.
Only two types of COCs with MNN are included in the List of vital medicines of the KR: Levonorgestrel + ethinyl estradiol and Norethisterone + ethinyl estradiol, the latter is not registered in the country. Therefore, since 2018, a hormonal contraceptive with MNN Levonorgestrel + ethinyl estradiol, which is presented on the market under the trade name Rigevidon (OJSC «Gedeon Richter», Hungary), was purchased for the allocated amount at the market price.
However, the amount allocated by the Ministry of Health of the Kyrgyz Republic for the procurement of SC during the implementation of centralized procurement of the SC, is not significant for the possibility of purchasing a sufficient quantity and type of SC.
In fact, in 2022, the Ministry of Health of the Kyrgyz Republic purchased 32,727 convalutes (10,909 units) to ensure only 2.1% of women of reproductive age from the medico-social risk group, which is extremely insufficient to meet the needs of other women.</t>
    </r>
    <r>
      <rPr>
        <sz val="10"/>
        <color rgb="FFFF0000"/>
        <rFont val="Arial"/>
        <family val="2"/>
        <charset val="204"/>
      </rPr>
      <t xml:space="preserve">
</t>
    </r>
  </si>
  <si>
    <t>The Department of Medicine and Medical Devices under the Ministry of Health is the national regulatory body for marketing authorization, qulaity control and post-marketing surveillance of medicines and medical devices. All rules for registartion of medical devices had rules for the examination of their safety, quality and efficacy are regulated in accordance with the law "On Medical Devices"  (2017/08/02 #166)</t>
  </si>
  <si>
    <t>Analitycal examination is not carried out in cases of registration if medical devices which have passed the prequalification of the WHO</t>
  </si>
  <si>
    <t>The Registration of medical device is curried out within 90 calendar days from the day of receviving the application</t>
  </si>
  <si>
    <t>The National Medicines Regulatory Authority has been participating in WHO-prequalified Collaborative Procedures since 2019. It was suspended in July 2021 and resumed in March 2023. KR accelerated registration of prequalified pharmaceutical products through improved information sharing between WHO prequalification.</t>
  </si>
  <si>
    <t xml:space="preserve">The Central Control and Analytical Laboratory is a structural unit of the Department of Medicines and Medical products under MoH that carries out physical, chemical, and microbiological testing of medicines and medical products during registration and quality assessment. The analytical examination is not carried out in cases of registration of:   - medical devices that have been assessed by regulatory authorities of the countries of the European Union, Australia, Canada, Japan and the United States of America; - medical products that have undergone prequalification by the World Health Organization; - additional modification and size of a previously registered medical device in other cases, the test is carried out. 
The quality assessment of medicinal products is carried out in order to establish compliance. The quality of specific series (lots) of medicines imported into the country or produced in the country, the requirements of the regulatory document on quality. Assessment of the quality of medicinal products is carried out through serial control of the medicinal product or with exemption from serial control of the medicinal product.
</t>
  </si>
  <si>
    <t>Key informant interviews with NMRA program officials</t>
  </si>
  <si>
    <t>Currently, the MoH doesn’t use the data from third party sources, because of luck of capacity. The MoH would like to build this capacity.</t>
  </si>
  <si>
    <t>Gedeon</t>
  </si>
  <si>
    <t>The concept of comprehensive protection of the population and territory of the Kyrgyz Republic from emergencies for 2018-2030 was approved by the Decree of the Government of the Kyrgyz Republic dated January 29, 2018 N58.
The main goal of this Concept is to establish long-term priorities for the development of the state system of Civil Protection to ensure the safety of the population and territories of the country from emergencies and disasters in order to create conditions for the sustainable development of the country.
The action plan for the implementation of the Concept of comprehensive protection of the population and territory of the Kyrgyz Republic from emergency situations for 2018-2030 (2023-2026) was developed on the basis of the implementation of the goals, objectives and development priorities of the National Development Program of the Kyrgyz Republic until 2026. The MoH developed the Preparation Plan of the Medical Service of Civil Protection of the Kyrgyz Republic for 2022.</t>
  </si>
  <si>
    <t xml:space="preserve">long term and focus on vulnerable </t>
  </si>
  <si>
    <r>
      <t xml:space="preserve"> </t>
    </r>
    <r>
      <rPr>
        <sz val="12"/>
        <rFont val="Arial"/>
        <family val="2"/>
        <charset val="204"/>
      </rPr>
      <t>Yes: Interagency  contingency plan and national emergent plan management through the Inter-Ministerial Commission of Civil Protection (IMCCP) chaired by the Prime-Minister. The IMCCP includes Ministers, heads of government agencies, regional administrations, and city leaders. Civil protection services are established and decisions regarding the establishment of specific Civil Protection Services, their composition, and regulations are made by the Government of the Kyrgyz Republic, state bodies, local state administrations, local governments, and heads of organizations. Disaster Response Coordination Unit (DRCU), under the leadership of DRCU Chair (Resident Coordinator) is the strategic coordination mechanism in Kyrgyzstan to support the Government of the Kyrgyz Republic in responding to small and medium scale emergencies. In line with global practices, DRCU created Sector Groups to improve sector-specific coordination for emergency preparedness and response. These groups bring together key stakeholders with expertise in defined areas, including international and national NGOs and organizations, and UN agencies. The Cluster for Humanitarian Action (CHA) collaborates with the Kyrgyzstan government, demonstrating their willingness to cooperate.
The National Concept of Comprehensive Protection of Population and Territories from Emergencies for 2018-2030 (Government decision of 30.06.2019, # 378) has been adopted, based on the priorities outlined in the Sendai Framework for Disaster Risk Reduction 2015-2030 and articulates the main country priorities in Disaster Risk Reduction (DRR): development of legislative and regulatory infrastructure to manage disaster risk at national and local level 5;implementation of mitigation and response measures; strengthening the unified information management system, and establishing a nationwide early warning system.
In accordance with the Law of the Kyrgyz Republic on Civil Protection (dated 05.24.2018),the</t>
    </r>
    <r>
      <rPr>
        <sz val="12"/>
        <rFont val="Arial"/>
        <family val="2"/>
      </rPr>
      <t xml:space="preserve"> National Platform for Disaster Risk Reduction of the Kyrgyz Republic (created in 2011) defines the national coordination mechanism and strategic leadership in the field of disaster risk reduction and coordinates the implementation Sendai Framework for DRR. The Ministry of Emergency Situations is responsible for forecasting, monitoring, prevention and management of emergency situations. Two national Centres for Crisis Management are in Bishkek and Osh.As part of the fight against COVID-19 in the Kyrgyz Republic, emergency projects were launched, such as:
1. Project “Increasing Resilience to Natural Disaster Risks (ERIK-CERC)” of the World Bank for a total amount of 9.0 million US dollars (loan-4.5 million US dollars and grant - 4.5 million)
2. World Bank COVID-19 project for a total amount of 12.15 million US dollars (loan 6.075 million US dollars and grant 6.075 million US dollars).
3. Project of the Islamic Development Bank for a total amount of 15.0 million (loan)
4. Project of the Asian Development Bank for 20.0 million (loan - 10.0 million and grant - 10.0 million).
5. Japanese grant for 4.0 million dollars. USA.
All emergency preparedness requirements were followed during the implementation of these projects in 2022.</t>
    </r>
  </si>
  <si>
    <t>Online meetings, counseling, training, and self-care interventions are available</t>
  </si>
  <si>
    <t xml:space="preserve">Liberia </t>
  </si>
  <si>
    <t>The national committee that works on contraceptive is the Reproductive Health Commodity Security (RHCS). As a sub-committee of the Reproductive Health Technical Committee (RHTC), it is directly responsible for the security of all RH commodities at all levels of the health system. The RHCS has administrative status as it is sanctioned by the MOH. The Committee supposed to meet once a month but meets quarterly because the same actors do attend other meetings that are partly similar in terms of focus.</t>
  </si>
  <si>
    <t>Reproductive Health Commodity Security Committee</t>
  </si>
  <si>
    <t>DKT International</t>
  </si>
  <si>
    <t>Jhpiego, Last Mile Health, CSOs, CHAI, DKT International, Chemonics - GHSC-PSM</t>
  </si>
  <si>
    <t>Private Clinics</t>
  </si>
  <si>
    <t>Private Pharmacies</t>
  </si>
  <si>
    <t>USAID, UNFPA, WB, WAHO</t>
  </si>
  <si>
    <t>UNFPA, WHO, USAID</t>
  </si>
  <si>
    <t>FHP, CHTs, Nursing Division, EPI, County Health Services, Nutrition Division, Supply Chain Unit, Health Promotion Unit, Community Health Division, and the National Drug Services.</t>
  </si>
  <si>
    <t>Central Medical Story</t>
  </si>
  <si>
    <t>In principle Yes: MFDP (Budget Department)</t>
  </si>
  <si>
    <t>The goal of this National Reproductive Health Commodity Security Strategy is to ensure that every woman and man in Liberia is able to choose, obtain, and use quality contraceptives and other vital reproductive health commodities whenever she or he needs them. That is, RHCS ensures RH commodities are avalaible; that the available commodities reach the last mile; ensures quantification is conducted and dissseminated with partners such as Chemonics (GHSC-PSM), and taht it raises issues and follows up on new innovations on RH commodities</t>
  </si>
  <si>
    <t>legal/regulatory document</t>
  </si>
  <si>
    <t>The forecast period was conducted in March 2020 for a period of two years (2020 - 2022). Note The Government forecast included Personal Lubricant 4.5g Topical Gel, 1 sachet, which was forecast at 4, 721, 956. This is not captured in the calculation of the CYP. It should be noted that GHSC-PSM does not procure Personal Lubricant 4.5 Topical Gel, 1 sachet.</t>
  </si>
  <si>
    <t xml:space="preserve">USAID and GHSC-PSM provided both technical and financial support. </t>
  </si>
  <si>
    <t>If there is an emergency (i.e., low or high Months of Stock (MOS), delayed shipment), the National Quantification Team meets to adjust the forecast.</t>
  </si>
  <si>
    <t>There is no known specific budget line for contraceptives at government level. All contraceptives are procured through partners' (USAID, UNFPA) commitments.</t>
  </si>
  <si>
    <t>Injectable Contraceptives, implantable contraceptives</t>
  </si>
  <si>
    <t>Other (DKT, WAHO)</t>
  </si>
  <si>
    <t xml:space="preserve">DKT and WAHO: Injectable contraceptives, Implantable Contraceptives </t>
  </si>
  <si>
    <t>WAHO: Value of donation:$365,840; CYP:107,600 (Injectable contraceptives)
DKT: Value of donation: $201,000; CYP: 75,00 (Implantable Contraceptives)</t>
  </si>
  <si>
    <t>Government has not financed contraceptives procurement. There was no commitment from Government about FP for the most recent completed 12-month period.</t>
  </si>
  <si>
    <t>Government has not financed contraceptives procurement. There is no commitment from Government about FP for the most recent forecast.</t>
  </si>
  <si>
    <t>UNFPA records</t>
  </si>
  <si>
    <t>Delivery point for government-financed procurement is not applicable because government does not procure.</t>
  </si>
  <si>
    <t>The forecast of national needs for contraceptives receives full commitments from donor partners such as UNFPA and USAID. Based on these commitments, governemnt direct procurement to other areas of gaps such as essential medicines.</t>
  </si>
  <si>
    <t>The forecast is fully supported financially by donor partners.</t>
  </si>
  <si>
    <t>National Medicines Regulatory Authority (NMRA) list</t>
  </si>
  <si>
    <t>Every commmoditiy has been approved by the MOH as recommended by the RHTC</t>
  </si>
  <si>
    <t>Available FP methods are approved by MOH</t>
  </si>
  <si>
    <t xml:space="preserve">To achieve the vision that every person in Liberia enjoys the highest quality of sexual and reproductive health (SRH), including family planning services; can fully exercise their sexual and reproductive rights; manage their own fertility choices; and have equitable access to the services they choose close to where they live. Specifically, this plan describes costed priority interventions to increase the modern contraceptive prevalence rate (mCPR) to 39.7 percent in 2022, by ensuring that all couples, individuals, and adolescents have access to the full range of quality and affordable family planning services at a location of their choice. </t>
  </si>
  <si>
    <t xml:space="preserve">Liberia Family Planning Costed Implementation Plan (CIP) - 2018-2022 </t>
  </si>
  <si>
    <t>This policy provides guidance for service delivery at all levels (primary, secondary tertiary)</t>
  </si>
  <si>
    <t>There is a policy that supports the Private sector involvement but there is a challenge for full implementation (Private-Public Partnership)</t>
  </si>
  <si>
    <t>Country context, Liberia has Nurse Aide</t>
  </si>
  <si>
    <t>At the facility level, the client can also be though to self-inject</t>
  </si>
  <si>
    <t>Administers by a trained nurse</t>
  </si>
  <si>
    <t>Administers by a trained nurse or Midwife</t>
  </si>
  <si>
    <t>Not offer in country</t>
  </si>
  <si>
    <t xml:space="preserve">Liberia Family Planning Costed Implementation Plan (CIP). This plan provides guide for quality service delivery with key thematic areas: service delivery and demand creation. </t>
  </si>
  <si>
    <t>The Health Facility Development Committee (HFDC) is the link between the community and health facility to share information and challenges for improve health outcomes. There are other organizations involve in the demand creation for good health seeking behaviors (Breakthrough Action)</t>
  </si>
  <si>
    <t>There is a clause in the 1976 Public Health Law of Liberia that requires parental consent for age (18 and below) before accessing FP service.</t>
  </si>
  <si>
    <t>Stockout, myth and misconceptions</t>
  </si>
  <si>
    <t>All contraceptives procured for governemnt are exempted from duties, although other fees such as shipment, port charges are paid.</t>
  </si>
  <si>
    <t>Don't know for social marketing and commercial sectors.</t>
  </si>
  <si>
    <t>Liberia has a free health policy</t>
  </si>
  <si>
    <t xml:space="preserve">Liberia National Treatment Standards Guidelines </t>
  </si>
  <si>
    <t>The country has low capacity gap followed by the myth and misconceptions for this commodity.</t>
  </si>
  <si>
    <t>Liberia is a partner country of the GFF. Technical assistance of the GFF supports a transition to domestic financing of contraceptives.</t>
  </si>
  <si>
    <t>Few sites report electronically</t>
  </si>
  <si>
    <t>Few SDPs (hospitals) report electronically through the eLMIS while majority of the SDPs (clinics and health centers) report through paper-based to the County Health Teams (CHTs) where it is entered into the eLMIS by the county data clerks.</t>
  </si>
  <si>
    <t>Irregular and delayed distribution.</t>
  </si>
  <si>
    <t>There is a requirement by law that all contracetive products that are imported in Liberia be registered through the Liberia Medicines and Health Products Regulatory Authority (LMHRA). It should be said there is no local manufacturer of any contraceptive products in Liberia.</t>
  </si>
  <si>
    <t xml:space="preserve">Drug including contraceptives registration requirements are adhered to. Notwithstanding, because of Liberia's porous borders, people do bring in some drug including contraceptive products ilegally. The LMHRA has a system in place with inspectors to ensure that people adhere to the system of registration before importation. Regarding exceptions, yes, there are exceptions for a few of the partners that the Government of Liberia is working with. These are partners that support teh Government of Liberia, especially NGOs that are in the health sector, for example, Partners In Health, MSF. As part of the exceptions, what happens at times is that these partners are issued waiver, which permits them to bring in their products. This means that these partners do not register their products. Before the waiver is issued to the partners, they must have obtained a letter from the Ministry of Health indicating that the products are being brought into the country and for use especially for the Liberian population and that they are not for sale. So, at that level, there is no need to meet up the registration requirement. Notwithstanding the LMHRA does ask for key cardinal documents (i.e., certificate of analysis from the manufacturing company) to establish where the products are coming from. </t>
  </si>
  <si>
    <t xml:space="preserve">Drug registration requirements (including for contraceptives) are adhered to. Notwithstanding, because of Liberia's porous borders, people do bring in some drug including contraceptive products ilegally. The LMHRA has a system in place with inspectors to ensure that people adhere to the system of registration before importation. Regarding exceptions, yes, there are exceptions for a few of the partners that the Government of Liberia is working with. These are partners that support teh Government of Liberia, especially NGOs that are in the health sector, for example, Partners In Health, MSF. As part of the exceptions, what happens at times is that these partners are issued waiver, which permits them to bring in their products. This means that these partners do not register their products. Before the waiver is issued to the partners, they must have obtained a letter from the Ministry of Health indicating that the products are being brought into the country and for use especially for the Liberian population and that they are not for sale. So, at that level, there is no need to meet up the registration requirement. Notwithstanding the LMHRA does ask for key cardinal documents (i.e., certificate of analysis from the manufacturing company) to establish where the products are coming from. </t>
  </si>
  <si>
    <t>All contraceptives are imported; that is, none is manufactured in Liberia for now. Therefore, all conracpetives registration is subject to the registration process of the Liberia Medicines and Health Products Regulatory Authority (LMHRA). Accordingly, the average lead time for fast tract registration is one to three months; while teh average lead time for regular registration is four to six months</t>
  </si>
  <si>
    <t>There is a collaration between the WHO and LMHRA for ensuring that all products brought into the country meet the WHO-prequalified procedures. Participation in the WHO-prequalified collaborative procedures ensures that the issue of waiver is addressed and that there are no stringent measures than carrying out risk-based analysis of the products.</t>
  </si>
  <si>
    <t>There is a requirement for all contraceptive products imported into the country be tested. Liberia national quality quality control laboratory is neitehr a WHO-prequalified nor an ISO certified/accredited. However, authorities are working towards accreditation/certification. Notwithstanding, the Liberia national quality control laboratory is an at an acceptable level. Regarding the conduct of field surveillance monitoring, the LMHRA conducts post-market surveillance monitoring which does not cover only contraceptive products but rather all pharmaceutical products to which contraceptives are a part. Once a post-market surveillance monitoring is conducted and it is found out that products have expired, the expired products are confiscated from the health facilities and they are incinerated.</t>
  </si>
  <si>
    <t>The range of wholesalers registered for distribution of FP products is between 35 to 40.</t>
  </si>
  <si>
    <t>The data is used for decision making as it relates to advocay fior funding. Use data to brief parliement</t>
  </si>
  <si>
    <t xml:space="preserve">The MOH uses data from third party sources principally in the private sector that are involved in social marketing. The data is used for decision-making as it relates to advocacy for funding. Data is used to provide facts to the parliament as a way of informing them to make informed decisions for creating space in national budget for family. </t>
  </si>
  <si>
    <t>There is no joint ventures between multinational pharmaceutical companies and manufacturers regarding contraceptive products in Liberia. Contraceptives are imported in Liberia on an individual/organizational basis.</t>
  </si>
  <si>
    <t>The MOH worked with USAID to finalize the public-private partnership strategic dcoument; and as it stands right now, the MOH has public-private partnership sector in the Ministry of Health as an office.</t>
  </si>
  <si>
    <t>The partnership has entailed 1) providing incentives to stimulate uptake in the private sector's provision of FP products and services; 2) Providing access to (government-organized) trainings to allay concerns about poor quality standards; 3) Improving oversight and regulation of the private sector; and 4) Improving submission of health data from the private sector.</t>
  </si>
  <si>
    <t>Aside from the CIP and FP2030 Commitments, the Government of Liberia developed a Private Sector Engagement Strategy (PSE) for family planning/reproductive health.</t>
  </si>
  <si>
    <t>There are a limited number of sources for FP commodities - namely, via importers and distributors that source from international non-governmental organizations operating in Liberia or regionally.</t>
  </si>
  <si>
    <t>The FP2030 Commitment capatured continous family planning and sexual reproductive health and rights (FP/SRHR) services during pandemics</t>
  </si>
  <si>
    <t>The FP2030 is one of the points that has to with commitments to disaster management for preparedness and response. In that commitment, we have commitment on adolescent and young people, private sector engagement, supply chain management of products, innovative financing for FP commodities, prioritization and implementation of Proven High Impact Practices including during humanitarian response adopted to the national context. There is a National Preparedness Plan and Response that was developed as a result of the Ebola outbreak.</t>
  </si>
  <si>
    <t>Supplies are prepare during that time</t>
  </si>
  <si>
    <t>All or most of the budget line shifted to COVID response</t>
  </si>
  <si>
    <t>All procurements for contraceptives are done by partners than the Government.</t>
  </si>
  <si>
    <t>CHA intiating Sayana Press injection at the community level while clients are tought to self-inject from the facility level</t>
  </si>
  <si>
    <t xml:space="preserve">Promote task sharing or task-shifting initiatives </t>
  </si>
  <si>
    <t>Self-care interventions are recommended</t>
  </si>
  <si>
    <t xml:space="preserve">Madagascar </t>
  </si>
  <si>
    <t>Sous le leadership du Ministère de la Santé Publique, le comité national qui travaille sur la sécurisation des produits contraceptifs est composé des représentants du Service de la Maternité Sans Risque et de la Planification Familiale/ Direction de la Santé Familiale, des Partenaires Techniques et Financiers et des ONG œuvrant dans le domaine de la Planification Familiale. Le Ministère a décidé de changer les structures du renforcement du système de santé. Ainsi, les anciens comités thématiques ont été changé en Groupe Technique de Travail et le terme 'Comité' est réservé au grand Comité SRMNIA (Comité Santé de la Reproduction, Maternelle, néonatale, Infantile et Adolescents).</t>
  </si>
  <si>
    <t>Groupe Technique de travail en logistique de produits de la planification familiale (GTT logistique PF)</t>
  </si>
  <si>
    <t>MSI Reproductive Choices, FISA, SALFA, SAF/FJKM, AMIT, OSTIE</t>
  </si>
  <si>
    <t>USAID, UNFPA, Banque Mondiale</t>
  </si>
  <si>
    <t>Service de la Maternité Sans Risque et de la Planification Familiale (SMSR-PF)</t>
  </si>
  <si>
    <t>Centrale d'Achat Salama</t>
  </si>
  <si>
    <t>1) Suivi de la planification des approvisionnements et stocks des produits contraceptifs de chaque organisme offrant le service de planification familiale notamment le Service de la Planification Familiale/ Direction de la Santé Familiale, Marie Stopes Madagascar, PSI, FISA (Fianankaviana Sambatra). Le comité logistique PF se réunit mensuellement pour cette activité de suivi. 
2) Quantification des besoins annuels en produits contraceptifs. Deux ateliers de quantification des produits contraceptifs se tiennent chaque année, le premier a lieu au cours du mois de juillet et le deuxième au dernier trimestre et ce dernier consiste à la mise à jour des données du Pipeline.
3) Coordination des activités logistiques: supervision, prêt ou emprunt entre les organismes en cas de besoin.</t>
  </si>
  <si>
    <t>Termes de référence du comité  (groupe technique de travail en logistique des produits contraceptifs)</t>
  </si>
  <si>
    <t>Plan de santé gouvernemental annuel</t>
  </si>
  <si>
    <t>Le Gouvernement a contribué à l'achat des contraceptifs en 2022</t>
  </si>
  <si>
    <t>Dossiers du Ministère</t>
  </si>
  <si>
    <t>Source des données: Loi de finance initiale et rectificative 2022</t>
  </si>
  <si>
    <t>Source des données: Loi de finance rectificative 2022</t>
  </si>
  <si>
    <t>Priorisation de la pandémie de COVID-19.</t>
  </si>
  <si>
    <t xml:space="preserve">Pilules contraceptives combinées, Préservatifs masculins, Implants contraceptifs, Contraceptifs injectables </t>
  </si>
  <si>
    <t xml:space="preserve">Pilules contraceptives combinées, Dispositif intra-utérin (DIU), Implants contraceptifs, Contraceptifs injectables </t>
  </si>
  <si>
    <t xml:space="preserve">Contraceptifs injectables </t>
  </si>
  <si>
    <t>Centrale d'achat Salama</t>
  </si>
  <si>
    <t>Documents d'expédition</t>
  </si>
  <si>
    <t>Budget de l'Etat</t>
  </si>
  <si>
    <t>Exécution de l'engagement FP2030</t>
  </si>
  <si>
    <r>
      <rPr>
        <b/>
        <sz val="12"/>
        <rFont val="Arial"/>
        <family val="2"/>
      </rPr>
      <t>Pilules contraceptives combinées</t>
    </r>
    <r>
      <rPr>
        <b/>
        <sz val="11"/>
        <rFont val="Arial"/>
        <family val="2"/>
      </rPr>
      <t xml:space="preserve"> </t>
    </r>
    <r>
      <rPr>
        <sz val="11"/>
        <rFont val="Arial"/>
        <family val="2"/>
      </rPr>
      <t xml:space="preserve">
</t>
    </r>
    <r>
      <rPr>
        <sz val="10"/>
        <rFont val="Arial"/>
        <family val="2"/>
      </rPr>
      <t>(par exemple, lévonorgestrel/éthynylestradiol 150/30 μg + Fe 75 mg, lévonorgestrel/éthynylestradiol 150/30 μg [Microgynon, Seasonale, Levora, Jolessa], désogestrel 0,15 mg + éthynylestradiol 0,03 mg [Enskyce, Marvelon, Exeltis], drospirénone/éthynylestradiol 3 mg/20μg [Yaz], norgestrel+éthinylestradiol 0,3 mg/30 μg [Cryselle, Ovral, Low-Ogestrel, LoOvral], norgestrel+éthinylestradiol 0,5 mg/50 μg [Ogestrel], acétate de noréthistérone/éthynylestradiol [Loestrin, Junel])</t>
    </r>
  </si>
  <si>
    <r>
      <rPr>
        <b/>
        <sz val="12"/>
        <rFont val="Arial"/>
        <family val="2"/>
      </rPr>
      <t xml:space="preserve">Patchs contraceptifs </t>
    </r>
    <r>
      <rPr>
        <sz val="10"/>
        <rFont val="Arial"/>
        <family val="2"/>
      </rPr>
      <t>(par exemple, norelgestromine/éthynylestradiol 150/35 μg [Xulane, Evra])</t>
    </r>
  </si>
  <si>
    <r>
      <rPr>
        <b/>
        <sz val="12"/>
        <rFont val="Arial"/>
        <family val="2"/>
      </rPr>
      <t xml:space="preserve">Anneaux vaginaux </t>
    </r>
    <r>
      <rPr>
        <sz val="10"/>
        <rFont val="Arial"/>
        <family val="2"/>
      </rPr>
      <t>(par exemple, étonogestrel/éthynylestradiol 120/15 μg [NuvaRing], anneau à libération de progestérone [Progering])</t>
    </r>
  </si>
  <si>
    <t>D'ici 2025, augmenter le taux de prévalence contraceptive de méthodes modernes à 55%; et diminuer le taux de besoins non satisfait à 9% (Baseline: selon le MICS ou Multiple Indicator Cluster Survey en 2018, le mCPR est de 41% et le taux de besoins non satisfait est de 18%)</t>
  </si>
  <si>
    <t>Engagement FP2030</t>
  </si>
  <si>
    <t>Feuille de route du "Total market approach" en produits contraceptifs</t>
  </si>
  <si>
    <r>
      <t>Pilules contraceptives combinées</t>
    </r>
    <r>
      <rPr>
        <sz val="11"/>
        <rFont val="Arial"/>
        <family val="2"/>
      </rPr>
      <t xml:space="preserve"> 
</t>
    </r>
    <r>
      <rPr>
        <sz val="10"/>
        <rFont val="Arial"/>
        <family val="2"/>
      </rPr>
      <t>(par exemple, lévonorgestrel/éthynylestradiol 150/30 μg + Fe 75 mg, lévonorgestrel/éthynylestradiol 150/30 μg [Microgynon, Seasonale, Levora, Jolessa], désogestrel 0,15 mg + éthynylestradiol 0,03 mg [Enskyce, Marvelon, Exeltis], drospirénone/éthynylestradiol 3 mg/20μg [Yaz], norgestrel+éthinylestradiol 0,3 mg/30 μg [Cryselle, Ovral, Low-Ogestrel, LoOvral], norgestrel+éthinylestradiol 0,5 mg/50 μg [Ogestrel], acétate de noréthistérone/éthynylestradiol [Loestrin, Junel])</t>
    </r>
  </si>
  <si>
    <r>
      <t xml:space="preserve">Patchs contraceptifs </t>
    </r>
    <r>
      <rPr>
        <sz val="10"/>
        <rFont val="Arial"/>
        <family val="2"/>
      </rPr>
      <t>(par exemple, norelgestromine/éthynylestradiol 150/35 μg [Xulane, Evra])</t>
    </r>
  </si>
  <si>
    <r>
      <t xml:space="preserve">Anneaux vaginaux </t>
    </r>
    <r>
      <rPr>
        <sz val="10"/>
        <rFont val="Arial"/>
        <family val="2"/>
      </rPr>
      <t>(par exemple, étonogestrel/éthynylestradiol 120/15 μg [NuvaRing], anneau à libération de progestérone [Progering])</t>
    </r>
  </si>
  <si>
    <t>Loi 2017-043 fixant les règles générales régissant la santé de la reproduction et la planification familiale, promulguée en 2018, ayant un décret d'application.</t>
  </si>
  <si>
    <t>Nouvelle loi sur la Planification Familiale adoptée en 2018 permettant l'accès de tous (individu ou couple, indépendamment de son âge) d'avoir accès aux informations et aux prises en charge et services de la planification familiale. Le pays est actuellement en phase de dissémination de cette nouvelle loi PF.</t>
  </si>
  <si>
    <r>
      <rPr>
        <b/>
        <sz val="12"/>
        <rFont val="Arial"/>
        <family val="2"/>
      </rPr>
      <t>Article 3</t>
    </r>
    <r>
      <rPr>
        <sz val="12"/>
        <rFont val="Arial"/>
        <family val="2"/>
      </rPr>
      <t xml:space="preserve">.-Tous les individus sont égaux en droit et en dignité en matière de santé de la reproduction. Chaque individu, sans discrimination, peut mener une vie sexuelle responsable et sans risque.
Le droit à la Santé de la Reproduction et à la Planification Familiale est un droit fondamental.
Aucun individu ne peut être privé de ce droit dont il bénéficie sans discrimination aucune fondée sur l'âge, le sexe, la fortune, la couleur de la peau, la religion, l'ethnie, la situation matrimoniale ou surtout autre situation.
Chaque individu a droit à l'information, à l'éducation concernant les avantages, les risques et l'efficacité de toutes les méthodes contraceptive.
</t>
    </r>
    <r>
      <rPr>
        <b/>
        <sz val="12"/>
        <rFont val="Arial"/>
        <family val="2"/>
      </rPr>
      <t>Article 5</t>
    </r>
    <r>
      <rPr>
        <sz val="12"/>
        <rFont val="Arial"/>
        <family val="2"/>
      </rPr>
      <t>-lndépendamment de son âge, tout individu a droit à des services complets : information, éducation, communication, prise en charge, référence en matière de Santé de la Reproduction et de la Planification Familiale.</t>
    </r>
  </si>
  <si>
    <t>Conformément à la Loi 2017-043</t>
  </si>
  <si>
    <t>Mise en place de groupe d'homme d'influence et défenseur de la planification familiale</t>
  </si>
  <si>
    <t>Tenue de l'assise nationale avec les leadres traditionnels</t>
  </si>
  <si>
    <t>Promotion des stratégies avancées et soins de proximité en SR/PF</t>
  </si>
  <si>
    <t>Renforcement des capacités des agents de santé sur le concept humanité et inclusion</t>
  </si>
  <si>
    <t>Année 2019</t>
  </si>
  <si>
    <t>Liste Nationale des Médicaments Essentiels et des Intrants de Santé à Madagascar</t>
  </si>
  <si>
    <t>Réseaux sociaux</t>
  </si>
  <si>
    <t>Base de données de formation au programme du ministère de la Santé</t>
  </si>
  <si>
    <t>Dans l'engagement FP2030 signé par Le Présidente de la République, Le Ministre de la Santé et Le Ministre des Finances, le Gouvernement s'engage à allouer 5% du budget total annuel d'achat de produits contraceptifs.</t>
  </si>
  <si>
    <t>Inclus dans les engagements signés.</t>
  </si>
  <si>
    <t>Le projet PPSB financé par la Banque Mondiale finance les formations en planification familiale des agents de santé et des agents communautaires, prévoit la contribution à l'achat des produits contraceptifs pour 2023 et 2024 et l'acheminement.</t>
  </si>
  <si>
    <r>
      <t xml:space="preserve">Lévonorgestrel/éthynylestradiol 150/30 μg + Fe 75 mg </t>
    </r>
    <r>
      <rPr>
        <sz val="10"/>
        <rFont val="Arial"/>
        <family val="2"/>
      </rPr>
      <t>[Microgynon</t>
    </r>
    <r>
      <rPr>
        <sz val="12"/>
        <rFont val="Arial"/>
        <family val="2"/>
      </rPr>
      <t>]</t>
    </r>
  </si>
  <si>
    <r>
      <t>Lévonorgestrel/éthynylestradiol 150/30 μg</t>
    </r>
    <r>
      <rPr>
        <sz val="11"/>
        <rFont val="Arial"/>
        <family val="2"/>
      </rPr>
      <t xml:space="preserve"> </t>
    </r>
    <r>
      <rPr>
        <sz val="10"/>
        <rFont val="Arial"/>
        <family val="2"/>
      </rPr>
      <t>[Seasonale, Levora, Jolessa]</t>
    </r>
  </si>
  <si>
    <t>Autre étude/évaluation logistique</t>
  </si>
  <si>
    <t xml:space="preserve">Enquête SPSR de l'UNFPA </t>
  </si>
  <si>
    <t>N'a pas été inclus dans l'enquête</t>
  </si>
  <si>
    <r>
      <t>Quels ont été les principaux facteurs de rupture de stock de contraceptifs dans le pays au cours de l’année précédente ?</t>
    </r>
    <r>
      <rPr>
        <i/>
        <sz val="12"/>
        <rFont val="Arial"/>
        <family val="2"/>
      </rPr>
      <t xml:space="preserve"> (Si des insuffisances dans la qualité des données ont contribué aux ruptures de stock signalées, veuillez également le préciser ici)</t>
    </r>
  </si>
  <si>
    <t>La diminution du financement de l'UNFPA à l'achat des contraceptifs depuis 2021.</t>
  </si>
  <si>
    <t>Les données sur la rupture de stock sont issues de l'enquête SPSR de l'UNFPA. Cette enquête se tient tous les deux ans, il n'y avait pas en 2022 et on est en attente des résultats pour l'année 2023.</t>
  </si>
  <si>
    <t>Aucune mesure coercitive</t>
  </si>
  <si>
    <t>Grossistes pharmaceutiques: OPHAM, FARMAD, COFARMA, DROGEMAD, MADAPHAR etc.</t>
  </si>
  <si>
    <r>
      <t xml:space="preserve">Pilules contraceptives combinées 
</t>
    </r>
    <r>
      <rPr>
        <i/>
        <sz val="10"/>
        <rFont val="Arial"/>
        <family val="2"/>
      </rPr>
      <t>(par exemple, lévonorgestrel/éthynylestradiol 150/30 μg + Fe 75 mg, lévonorgestrel/éthynylestradiol 150/30 μg [Microgynon, Seasonale, Levora, Jolessa], drospirénone/éthynylestradiol 3 mg/20μg [Yaz], acétate de noréthistérone/éthynylestradiol [Loestrin, Junel])</t>
    </r>
  </si>
  <si>
    <t>Zinnia-F, Zinnia-P, Microgynon, Combination 3</t>
  </si>
  <si>
    <t>2 ou plus</t>
  </si>
  <si>
    <t>Dépo-Provéra, Contrasafe, Triclofem, Sayana Press, Médogen, Progesta</t>
  </si>
  <si>
    <t>Implanon NXT, Jadelle, Lévoplant</t>
  </si>
  <si>
    <t>DIU TCu380A</t>
  </si>
  <si>
    <t>Fimailo, Protector Plus</t>
  </si>
  <si>
    <t>Femina</t>
  </si>
  <si>
    <t>Postinor2</t>
  </si>
  <si>
    <t>Le processus de mise en œuvre du Total Market Approach est en avance actuellement. La Feuille déroute pour la mise en œuvre est déjà disponible, des réunions avec le secteur privé ont déjà été menées pour la disponibilité des produits et services au niveau du secteur privé autre que les privés traditionnels comme le PSI, le MSM, le FISA, la SALFA et le SAF/FJKM. Entre autre, l'importation des produits contraceptifs par les grossistes pharmaceutiques est déjà en vois de mise en place. Une convention de Partenariat sur l'extension des services PF au niveau de la fédération des Mutuelles de Santé a été signée aussi en 2021.</t>
  </si>
  <si>
    <t>Adoption de l'Approche du Marché Total ("Total Market Approach")</t>
  </si>
  <si>
    <t>Il existe un plan opérationnel pour la continuité de services PF durant la pandémie de COVID-19.</t>
  </si>
  <si>
    <t>Promotion des méthodes de longue durée et l'auto-injection de DMPA-SC (Sayana Press)</t>
  </si>
  <si>
    <t>Renforcement de la sensibilisation des femmes sur l'utilisation des méthodes de longue durée surtout l'Implanon et renforcement aussi de la mise à l'échelle de l'auto-injection de DMPA-SC (Sayana Press) dont la l'orientation des formateurs au niveau des régions et districts a été réalisée par des ateliers en ligne durant la période d'urgence sanitaire de COVID-19.</t>
  </si>
  <si>
    <t>Plan de DMU (Dispositif Minimum d'Urgence) incluant la planification familiale</t>
  </si>
  <si>
    <t>Les réunions mensuelles du groupe technique de travail en logistique en PF ont été tenues à 100% (12 réunions sur 12 mois) en 2022.</t>
  </si>
  <si>
    <r>
      <t>L'Etat a contribu</t>
    </r>
    <r>
      <rPr>
        <sz val="12"/>
        <rFont val="Tahoma"/>
        <family val="2"/>
      </rPr>
      <t>é</t>
    </r>
    <r>
      <rPr>
        <sz val="12"/>
        <rFont val="Arial"/>
        <family val="2"/>
      </rPr>
      <t xml:space="preserve"> à l'achat des contraceptifs en 2022.</t>
    </r>
  </si>
  <si>
    <t>Aucun impact en 2022; la situation d'urgence au COVID-19 a été levée.</t>
  </si>
  <si>
    <t>Renforcer l'intégration des services de santé mère et enfant</t>
  </si>
  <si>
    <t xml:space="preserve">Malawi </t>
  </si>
  <si>
    <t>REPRODUCTIVE HEALTH COMMODITY SECURITY COMMITTEE</t>
  </si>
  <si>
    <t>PSI, FHS,</t>
  </si>
  <si>
    <t>FPAM,CHAI,HPPLUS,CMST,UNDP,GFF,,BLM,</t>
  </si>
  <si>
    <t xml:space="preserve">Malawi Pharmacy medicine regulatory Authority, Cargo management limited, Central Medical stores trust, Bollore Africa Logistics </t>
  </si>
  <si>
    <t>UNFPA,, USAID</t>
  </si>
  <si>
    <t>MOH-QMD, MOH-RHD,QUALITY MANAGEMENT OFFICER SE,N &amp; SW</t>
  </si>
  <si>
    <t>CENTRAL MEDICAL STORES TRUST</t>
  </si>
  <si>
    <t>HEALTH SECTOR JOINT FUND</t>
  </si>
  <si>
    <t xml:space="preserve">i.	Facilitate the coordination of RMNCH product tracking from central warehouses to the last mile. 
ii.	Support the coordination of quantification and procurement of FP commodities. 
iii.	Support the coordination of the implementation of the supply plan 
iv.	Share monthly RMNCH stock status report amongst key players.
v.	Recommend and coordinate capacity building of service providers.
vi.	Conduct quarterly RHCS TWG sub-committee meetings.
vii.	Recommend policy and strategy updates or changes.
viii.	Coordinate the review of RHCS TWG TORs     </t>
  </si>
  <si>
    <t>Social marketing-$843,825.60 , Public- $12,409,889.00</t>
  </si>
  <si>
    <t xml:space="preserve">CMST, LL DHO,RHD,HTSSP, CMED,DHA,ONSE,  HPlus,  Martha Valeta-PSI, BLM, CHAI, USAID and FPAM, </t>
  </si>
  <si>
    <t>some of the commodities arrived early 2023</t>
  </si>
  <si>
    <t>But the money was used to procure some MNCH commodities since FP gap was already filled by partners</t>
  </si>
  <si>
    <r>
      <t xml:space="preserve">Amount allocated 
</t>
    </r>
    <r>
      <rPr>
        <sz val="11"/>
        <rFont val="Arial"/>
        <family val="2"/>
      </rPr>
      <t>(in USD)</t>
    </r>
    <r>
      <rPr>
        <u/>
        <sz val="12"/>
        <rFont val="Arial"/>
        <family val="2"/>
      </rPr>
      <t xml:space="preserve">
</t>
    </r>
    <r>
      <rPr>
        <sz val="10"/>
        <rFont val="Arial"/>
        <family val="2"/>
      </rPr>
      <t>(enter a numerical value or "don't know")</t>
    </r>
  </si>
  <si>
    <r>
      <t>Time period</t>
    </r>
    <r>
      <rPr>
        <sz val="12"/>
        <rFont val="Arial"/>
        <family val="2"/>
      </rPr>
      <t xml:space="preserve"> 
(mm/yy-mm/yy)
</t>
    </r>
    <r>
      <rPr>
        <sz val="10"/>
        <rFont val="Arial"/>
        <family val="2"/>
      </rPr>
      <t>(should be the same as indicated in B1)</t>
    </r>
    <r>
      <rPr>
        <sz val="12"/>
        <rFont val="Arial"/>
        <family val="2"/>
      </rPr>
      <t xml:space="preserve">
</t>
    </r>
  </si>
  <si>
    <t>MOH-RHD Logistics officer</t>
  </si>
  <si>
    <t>Funding was committed during gap analaysis updates in June 2022</t>
  </si>
  <si>
    <t>DMPA IM($258,720), EC(77,566),DMPA IM syringes and burn box($77,566),COC($216,930)DMPA IM($148,656) orders for 2022 arrived in 2023</t>
  </si>
  <si>
    <t>DMPA IM.COC</t>
  </si>
  <si>
    <t xml:space="preserve">Malawi parliament commodity budget </t>
  </si>
  <si>
    <t>DMPASC,DMPAIM,COC,EC,Levoplant,Implanon</t>
  </si>
  <si>
    <t xml:space="preserve">Health sector joint funding from different NGOs </t>
  </si>
  <si>
    <t xml:space="preserve">Combined Oral Contraceptives, Condoms (Male and Female), Emergency Oral Contraceptives, implantables, injectables </t>
  </si>
  <si>
    <t>Emergency Oral Contraceptives, Implantables, Injectables</t>
  </si>
  <si>
    <t>Parliamentary budget allocation</t>
  </si>
  <si>
    <t>Product already registered with PMRA in Malawi</t>
  </si>
  <si>
    <r>
      <rPr>
        <b/>
        <sz val="12"/>
        <rFont val="Arial"/>
        <family val="2"/>
      </rPr>
      <t>Progestin-only Oral Contraceptive Pills</t>
    </r>
    <r>
      <rPr>
        <i/>
        <sz val="11"/>
        <rFont val="Arial"/>
        <family val="2"/>
      </rPr>
      <t xml:space="preserve"> 
</t>
    </r>
    <r>
      <rPr>
        <sz val="10"/>
        <rFont val="Arial"/>
        <family val="2"/>
      </rPr>
      <t>(for example, levonorgestrel 30 mcg [Norgeston, Microlut], norethindrone 35mg [Micronor, Camila, Errin], desogestrel 75mcg [Cerazette, Aizea], ethynodiol diacetate [Femulen])</t>
    </r>
  </si>
  <si>
    <r>
      <rPr>
        <b/>
        <sz val="12"/>
        <rFont val="Arial"/>
        <family val="2"/>
      </rPr>
      <t xml:space="preserve">Vaginal contraceptive rings </t>
    </r>
    <r>
      <rPr>
        <sz val="10"/>
        <rFont val="Arial"/>
        <family val="2"/>
      </rPr>
      <t>(for example, etonogestrel/ethinyl estradiol 120/15mcg [NuvaRing], progesterone-releasing [Progering])</t>
    </r>
  </si>
  <si>
    <t>Hormonal intrauterine device</t>
  </si>
  <si>
    <t>Newly introduced product in 2023, Stock used was collected from Central hospitals which was procured as donation for other ailments like breeding</t>
  </si>
  <si>
    <t>The overall aim of this strategy document is to facilitate the operationalization of the National Reproductive Health Policy (2021-2025) through a national multi-sectoral approach.                                                                 The purpose echoes the overall goal of the National Reproductive Health Policy that is: “To enhance the reproductive health status of all Malawians by increasing equitable access to reproductive health services; improving quality, efficiency and effectiveness of service delivery at all levels; and improving responsiveness to the client needs.”</t>
  </si>
  <si>
    <t>National Sexual and Reproductive Health and Rights Strategy (2021-2025)</t>
  </si>
  <si>
    <t>Guidelines for private pharmacies and drug store, Tunza clinics,  Outreach clinics</t>
  </si>
  <si>
    <t>health institutions' policies and regulations</t>
  </si>
  <si>
    <t>National Family Planning Reference Manual for Malawi</t>
  </si>
  <si>
    <t>Outreach services, market days clinics, leaflets</t>
  </si>
  <si>
    <t>Catholic health facilities refuse to provide FP services at their premises because of religious doctrines</t>
  </si>
  <si>
    <t>most current WHO Model List of Essential Medicines</t>
  </si>
  <si>
    <t>Malawi standard treatment guidelines, Malawi medicines list 2022</t>
  </si>
  <si>
    <t>Health works during morning talks and partners through oputreach service community talks and Ministry through Health education unit media broadcasting and other radion stations in Malawi</t>
  </si>
  <si>
    <t>Health facility morning education talks</t>
  </si>
  <si>
    <t>Service Provision Assessment (SPA) survey</t>
  </si>
  <si>
    <t>OpenLMIS</t>
  </si>
  <si>
    <t>site visits (physical inventories)</t>
  </si>
  <si>
    <t>delay/late receipts of planned shipments</t>
  </si>
  <si>
    <t>Much as central level has stock outs of some products but SDPs has stocks throughout the period</t>
  </si>
  <si>
    <t>pharmaceutical association</t>
  </si>
  <si>
    <t>National quality control laboratory documents (NQCL)</t>
  </si>
  <si>
    <t>Registration policy documents</t>
  </si>
  <si>
    <t>WHO MedNet website</t>
  </si>
  <si>
    <t>75 mg/rod, 2 Rod Implant, 5 Year Efficacy, 150/30 mcg + Ferrous Fumarate 75 mg, 28 Tablets/Cycle</t>
  </si>
  <si>
    <t xml:space="preserve"> 30 mcg Tablet, 35 Tablets/Cycle</t>
  </si>
  <si>
    <t>Depot Medroxyprogesterone Acetate</t>
  </si>
  <si>
    <t>150 mg/ml (1ml) Vial, Intramuscular, 104 mg/0.65 mL, Subcutaneous, Pre-Filled Device</t>
  </si>
  <si>
    <t>75 mg/rod, 2 Rod Implant, 3 Year Efficacy, 68 mg/rod, 1 Rod Implant</t>
  </si>
  <si>
    <t>Intrauterine Device</t>
  </si>
  <si>
    <t>TCu380A Intrauterine Device</t>
  </si>
  <si>
    <t>Male Condom (Latex)</t>
  </si>
  <si>
    <t>49 mm, 53 mm</t>
  </si>
  <si>
    <t>Female Condom (Nitrile)</t>
  </si>
  <si>
    <t>Inner Retention Ring</t>
  </si>
  <si>
    <t xml:space="preserve">1.5 mg Tablet, 1 Tablet, 0.75 mg Tablet, 2 Tablets. </t>
  </si>
  <si>
    <t xml:space="preserve">Some private partners (social marketing ones) such as BLM, FPAM, and PSI  provide social marketing services and outreach services as a way of expanding provision of FP services </t>
  </si>
  <si>
    <t>FAMILY PLANNING ASSOCIATION OF MALAWI (FPAM), POPULATION SERVICES INTERNATIONAL (PSI), BANJA LA MTSOGOLO (BLM)</t>
  </si>
  <si>
    <t>No actions have been implemented</t>
  </si>
  <si>
    <t>Provision of LARC</t>
  </si>
  <si>
    <r>
      <t>In the last survey (i.e., 2020-2021), Malawi</t>
    </r>
    <r>
      <rPr>
        <b/>
        <sz val="12"/>
        <rFont val="Arial"/>
        <family val="2"/>
      </rPr>
      <t xml:space="preserve"> </t>
    </r>
    <r>
      <rPr>
        <sz val="12"/>
        <rFont val="Arial"/>
        <family val="2"/>
      </rPr>
      <t xml:space="preserve">did not report any operational practices put in place to facilitate access to FP services during COVID-19. Are there any such practices to report since the time of the last survey that were or are meant to address access to FP during the COVID-19 pandemic?
</t>
    </r>
    <r>
      <rPr>
        <i/>
        <sz val="12"/>
        <rFont val="Arial"/>
        <family val="2"/>
      </rPr>
      <t xml:space="preserve">(e.g., mobile FP clinics, telehealth, increased task sharing or task shifting, self-care interventions, no-prescription methods)	</t>
    </r>
  </si>
  <si>
    <t>DMPA-SC use as self injectory and an advocate for Self care</t>
  </si>
  <si>
    <t>https://pubmed.ncbi.nlm.nih.gov/37034400/#:~:text=Conclusion%3A%20Self%2Dinjection%20of%20DMPA,self%2Dinjection%20training%20from%20health</t>
  </si>
  <si>
    <t xml:space="preserve">Mali </t>
  </si>
  <si>
    <r>
      <t xml:space="preserve">Le comité technique de coordination et de suivi de la gestion des médicaments essentiels y compris les médicaments de la santé de reproduction a été crée le 27 décembre 2013 par la décision NO:1582. Ce comité est constitue en sous groupes de quantification par groupe de produit y compris les produits de la planification familiale. L'un des mandats des sous groupes est la quantification annuelle des produits et la mise </t>
    </r>
    <r>
      <rPr>
        <sz val="12"/>
        <rFont val="Calibri"/>
        <family val="2"/>
      </rPr>
      <t>à</t>
    </r>
    <r>
      <rPr>
        <sz val="12"/>
        <rFont val="Arial"/>
        <family val="2"/>
      </rPr>
      <t xml:space="preserve"> jour trimestrielle des plans d'approvisionnement.</t>
    </r>
  </si>
  <si>
    <t>Comité Technique de Coordination et de Suivi de la Gestion des Médicaments Essentiels (CTCSGME)</t>
  </si>
  <si>
    <t xml:space="preserve">Kenya SISI WALE (Djigui), Population Services International (PSI) </t>
  </si>
  <si>
    <t>Association Malienne pour la Protection et la Promotion de la Famille (AMPPF), MSI Reproductive Choices Mali, Catholic Relief Service (CRS), Plan Mali, Fédération Nationale des Associations de Santé Communautaire (FENASCOM)</t>
  </si>
  <si>
    <t>Représentant des établissements d'importation et de vente en gros des produits pharmaceutiques, Conseil National de l'Ordre des Pharmaciens (CNOP), Conseil National de l'Ordre des Médecins (CNOM), Conseil National de l'Ordre des Sages Femmes (CNOS)</t>
  </si>
  <si>
    <t>USAID, International Planned Parenthood Fédération</t>
  </si>
  <si>
    <t>Fonds des Nations Unies pour les Activités de Population (FNUAP/UNFPA),  Fonds des Nations Unies pour l'Enfance (UNICEF), Programme des Nations Unies pour le Développement (PNUD), Organisation Mondiale de la Santé (OMS/WHO)</t>
  </si>
  <si>
    <t>DPM (Direction de la pharmacie et du Médicament), Direction Générale de la Santé et de l'Hygiène Publique  (DGSHP), Laboratoire National de la Santé (LNS), Cellule de Planification et de Statistique du Secteur Santé (CPS Sante), Cellule Sectorielle de Lutte contre le SIDA du Ministère de la Santé (CSLS sante), Agence Nationale d'Evaluation des Hôpitaux (ANEH)</t>
  </si>
  <si>
    <t>Pharmacie Populaire du Mali (PPM)</t>
  </si>
  <si>
    <t>Le Président du Conseil National de l'Ordre des Pharmaciens du Mali ou son représentatif</t>
  </si>
  <si>
    <t>Le Comité Technique de Coordination et de Suivi de la Gestion des Médicaments Essentiels est chargé de :
- apprécier les données logistiques ;
- valider les besoins et le plan d'approvisionnement ;
- suivre I 'exécution des plans d'approvisionnement pour la prise de décision ;
- proposer des mesures et mécanismes pour améliorer le système de gestion en vue d'assurer la disponibilité permanente des médicaments des consommables et des réactifs à tous les niveaux ;
- proposer un mécanisme de suivi de la disponibilité des produits traceurs ;
- veiller au fonctionnement effectif d'un système d'information logistique ;
- exécuter toutes autres activités jugées nécessaires par la Direction de la Pharmacie et du Médicament</t>
  </si>
  <si>
    <r>
      <t xml:space="preserve">L'information provient du rapport de quantification palu-PF-MNCH-VIH juillet 2022. Ce rapport a été élaboré par les sous-comités de quantification en juillet 2022. Elle se trouve dans la section </t>
    </r>
    <r>
      <rPr>
        <b/>
        <sz val="12"/>
        <rFont val="Arial"/>
        <family val="2"/>
      </rPr>
      <t xml:space="preserve">Coût des besoins prévisionnels de 2022-2025 : Secteur Publique
Tableau 18: Coût besoins prévisionnels 2020-2024 secteur publique (dollars américains – USD). </t>
    </r>
    <r>
      <rPr>
        <sz val="12"/>
        <rFont val="Arial"/>
        <family val="2"/>
      </rPr>
      <t xml:space="preserve">Page 37 du document. 
Il faut noter que les quantités prévues pour le Marketing Social proviennent soit de L'UNFPA, USAID, et d'autres bailleurs qui ne sont pas le gouvernement.
Le CYP a été calculé avec les besoins prévisionnels en produits PF pour le secteur publique 2022. </t>
    </r>
    <r>
      <rPr>
        <b/>
        <sz val="12"/>
        <rFont val="Arial"/>
        <family val="2"/>
      </rPr>
      <t xml:space="preserve">Tableau 17: Besoins PF 2021-2024 secteur public. </t>
    </r>
    <r>
      <rPr>
        <sz val="12"/>
        <rFont val="Arial"/>
        <family val="2"/>
      </rPr>
      <t>Page 35 du document.
La quantification a été réalisée par les membres du sous-comité de quantification qui est un sous groupe du Comité technique de Coordination, de Suivi et de Gestion des Médicaments Essentiels avec l'appui technique et financier de GHSC-PSM.</t>
    </r>
  </si>
  <si>
    <t xml:space="preserve"> Réalisée par un sous groupe du Comité technique qui comprend un partenaire de mise en œuvre de l'USAID </t>
  </si>
  <si>
    <t>Mise à jour du plan d'approvisionnement est trimestrielle.</t>
  </si>
  <si>
    <t>C'est une ligne budgétaire dans la loi des finances dédiées à l'achat des médicaments essentiels (Paludisme, PF/SR, vaccins, tuberculose, ...)</t>
  </si>
  <si>
    <t xml:space="preserve">Il était prévu que l'Etat achète les 10 % des besoins estimés. </t>
  </si>
  <si>
    <t>Rapport de quantification 2022 2025</t>
  </si>
  <si>
    <t>Ce montant correspond au 10 % des besoins estimés pour le secteur public.</t>
  </si>
  <si>
    <t>RAS</t>
  </si>
  <si>
    <t xml:space="preserve">Commentaires :
</t>
  </si>
  <si>
    <t xml:space="preserve"> La situation sécuritaire et politique du pays a eu une incidence sur le montant des dépenses gouvernementales consacrées aux contraceptifs. </t>
  </si>
  <si>
    <t>Les quantités ont été acheter en 2022 par rapport au plan d'approvisionnement mais ils ont été livres en 2023.
Il s'agit d'un don de L'OOAS au gouvernement
OOAS /PRSR2021_2022_Mali contraceptifs injectables IM et SC et Implants Jadelle.
Achat de DMP-SC décalé pour raison de surstockage de produit dans le pays</t>
  </si>
  <si>
    <t xml:space="preserve">Acétate de médroxyprogestérone en dépôt 150 mg - voie intramusculaire [DepoProvera]
Implant de 5 ans (par ex., Jadelle)
</t>
  </si>
  <si>
    <t>Pilules contraceptives combinées, Dispositif intra-utérin (DIU), Implants contraceptifs, Contraceptifs injectables, Préservatifs masculins, Préservatifs féminines</t>
  </si>
  <si>
    <t>UNFPA Supplies: Pilules contraceptives combinées, dispositif intra-utérin (DIU), implants contraceptifs, contraceptifs injectables, préservatifs féminines, contraceptives progestatives, méthodes des jours fixes</t>
  </si>
  <si>
    <t>Autres (IPPF)</t>
  </si>
  <si>
    <t>IPPF: Pilules contraceptives combinées, Implants contraceptifs, Préservatifs masculins</t>
  </si>
  <si>
    <t xml:space="preserve">La situation sécuritaire et politique du pays a eu une incidence sur le montant des dépenses gouvernementales consacrées aux contraceptifs. </t>
  </si>
  <si>
    <t>Achat Fonds OOAS Exercice 2021/2022
Par la PPM et UNFPA Copenhague</t>
  </si>
  <si>
    <t>Entretien avec des informateurs (organismes paraétatiques)</t>
  </si>
  <si>
    <t>Les achats sont effectués conformément aux procédures nationales par la Pharmacie Populaire du Mali (PPM) et les réceptions sont faites au niveau du Magasin Central PPM avant leur distribution au niveau régional et dans les districts.
Pour le cas de l'USAID en raison de l'article 7008, les achats sont livrés directement aux points de prestations de services à travers les magasins de district.</t>
  </si>
  <si>
    <t>Oui/Non étant donné qu'il y a une ligne budgétaire unique pour l'achat de toutes formes de médicaments (programmes); les achats sont conditionnés à la disponibilité des fonds sur cette ligne et selon la priorité sanitaire dictée par le moment.</t>
  </si>
  <si>
    <t xml:space="preserve">Les quantités qui ont été acheter en 2022 était des don de L'OOAS au gouvernement
OOAS /PRSR2021_2022_Mali contraceptifs injectables IM et Implants Jadelle. 
</t>
  </si>
  <si>
    <t xml:space="preserve">Oui selon les Politiques Normes et Procédures en vigueur PNP-2019 </t>
  </si>
  <si>
    <t>Non selon les Politiques Normes et Procédures en vigueur PNP-2019, cette méthode n'est pas consignée.</t>
  </si>
  <si>
    <t>Non selon les Politiques Normes et Procédures en vigueur PNP-2019, cette méthode n'est pas consignées</t>
  </si>
  <si>
    <t xml:space="preserve">Contribuer au renforcement de l’environnement socio-politique et réglementaire en vue de la sécurisation des produits de la santé de la reproduction y compris les condoms en prenant en compte les défis humanitaires et sanitaires d’ici 2026.
Contribuer à l’amélioration de l’offre, de la demande et de l’utilisation des services de SR d’ici 2026.
Renforcer la coordination entre les acteurs pour la sécurisation des produits de la santé de la reproduction en prenant en compte les défis humanitaires et sanitaires d’ici 2026.
Amener les acteurs impliqués (Etat, la société civile, le secteur privé et les partenaires) à s’engager davantage pour une sécurisation effective des produits SR en prenant en compte les défis humanitaires et sanitaires d’ici 2026.
Elaborer un plan de communication en faveur de la SR/PF prenant en compte les pesanteurs socioculturelles et religieuses qui freinent la demande des services SR/PF.
Adapter l’offre à la demande et promouvoir l'adhésion d'utilisatrices additionnelles des services de PF.
Assurer un système de financement pérenne de la santé de la reproduction (le financement alternatif, ligne budgétaire pour l'achat des produits SR/PF).
Assurer la disponibilité et l’accessibilité des produits SR de qualité y compris les condoms tenant en compte les situations de crise.
Renforcer les mécanismes de contrôle de la qualité des produits SR y compris les condoms.
Améliorer le système de traitement des dossiers d'AMM d'ici fin 2026.
Renforcer les mécanismes de lutte contre la vente illicite et la contrefaçon des produits SR Y compris et les condoms.
Mettre en place un système de gestion logistique performant pour les produits SR jusqu’au dernier Km y compris dans les contextes humanitaires d’ici 2026.
Renforcer la performance du système d'approvisionnement des produits de santé de la reproduction y compris le condom et les produits sanguins jusqu’au dernier kilomètre d'ici 2026.
Renforcer les capacités de stockage des produits de santé de la reproduction y compris les condoms jusqu’au dernier kilomètre d'ici 2026 conformément aux bonnes pratiques.
Renforcer le système de distribution des produits SR y compris le condom jusqu'au dernier kilomètre en prenant en compte les besoins spécifiques des zones de crise.
Améliorer le système d'information en gestion logistique à tous les niveaux de la pyramide sanitaire.
</t>
  </si>
  <si>
    <t>SPSR-2017_2021 et SPSR 2022_2026 (Plan Stratégique de Sécurisation des Produits de la Santé de la reproduction)</t>
  </si>
  <si>
    <t xml:space="preserve">Dans l'article 11 de la section 3 Loi n° 02 – 044 / du 24 juin 2002, Relative à la santé de la reproduction adopté par L'Assemblée nationale en sa séance du 07 juin 2002 ; il est clairement décrit comme suit "Article 11 : La fabrication, l'importation et la vente des produits contraceptifs de même que la publicité de méthodes contraceptives sont autorisées.
Un décret pris en conseil des ministres détermine les conditions et modalités de fabrication des produits contraceptifs au Mali.
Un arrêté conjoint du ministre chargé de la santé et du ministre chargé du commerce fixe les conditions d'importation des produits contraceptifs.
Un arrêté du ministre chargé de la santé publique fixe la liste des produits, moyens et méthodes de contraception légalement approuvés.  
Article 12 : Sont également autorisées, l’information et l'éducation concernant la contraception dans le respect de l'ordre public sanitaire et de la morale familiale.
</t>
  </si>
  <si>
    <t>Pour l'introduction du client (nouvelle inscrite, il est nécessaire qu'un agent de santé formé sur la technologie contraceptive fasse le premier pas)</t>
  </si>
  <si>
    <t>Même le client lui-même si elle est bien orienté</t>
  </si>
  <si>
    <t>Réservé au domaine professionnel</t>
  </si>
  <si>
    <t xml:space="preserve">Tout agent médical qualifié </t>
  </si>
  <si>
    <t xml:space="preserve">Nécessite un personnel qualifié </t>
  </si>
  <si>
    <t>Politiques et réglementations des institutions de santé</t>
  </si>
  <si>
    <t>L'Assemblée nationale a délibéré et adopté en sa séance du 07 juin 2002 la Loi n ° 02 – 044 / du 24 juin 2002 Relative à la santé de la reproduction.
Dans l’Article 1er : Au sens de la présente loi on entend par Santé de la Reproduction : le bien-être général, tant physique que mental et social, de la personne humaine, pour tout ce qui concerne l'appareil génital, ses fonctions et son fonctionnement et non seulement l'absence des maladies ou d'infirmités.
Elle prend en compte l'ensemble des mesures préventives, curatives et promotionnelles visant à améliorer la prise en charge des groupes vulnérables que constituent les femmes. Les enfants, les jeunes adultes afin de réduire la mortalité et la morbidité maternelles, infantiles juvéniles et promouvoir ainsi le bien-être de tous les individus.
Les Services de santé en matière de reproduction sont l'ensemble des méthodes, techniques et services qui contribuent à la santé et au bien-être en matière de procréation en prévenant et en résolvant les problèmes qui se posent en ce domaine.
La Contraception est l'ensemble des méthodes ou moyens employés pour prévenir les grossesses non désirées et espacer les naissances.
Selon l’Article 4 de ladite lois : Tout individu, tout couple a le droit d'accéder librement à des services de santé de reproduction et de bénéficier des soins de la meilleure qualité possible.
Les populations ont le droit d'accéder à de services de santé qui permettent aux femmes de mener à bien la grossesse et l'accouchement, afin de préserver l'état de santé de la mère et d’un nouveau-né.</t>
  </si>
  <si>
    <t xml:space="preserve">La réalisation des campagnes promotionnels de la PF qui est surtout axée sur les jeunes, les populations vivants dans les zones désavantagées.
Depuis 2005 le Mali organise annuellement la campagne nationale de la promotion de la planification familiale, qui est une des activités clés du PANB. La planification familiale (PF) est l’une des interventions les moins chères, les plus rentables et qui a l’impact le plus durable sur la santé et le développement. L’un des objectifs est le renforcement de la promotion des services de planification familiale rendant l’offre des services PF gratuites et accessible mais aussi l’information sur les droits sexuels et reproductives pour les populations aussi bien pour les femmes que les hommes de tous les secteurs de développement. Un des résultats attendus est la sensibilisation, l’orientation et l’implication des jeunes sur la PF.
La mise en œuvre effective de toutes les activités de la campagne sera organisée en semaine thématique, ou chaque département tenant compte de la multisectorialité sera chargé de dérouler son programme hebdomadaire en faveur de la PF. Afin d’intensifier les activités de communication, il y a eu une distribution de flyers, de pagnes et de casquettes, affichages dans tous les lieux publics et privés, débats radio et télé avec une synchronisation, conférences dans les écoles, dispenser une leçon modèle dans les écoles. Pour atteindre le but de la campagne des mobilisations sociale avec animation des groupes et associations communautaires, porte à porte, référence et orientation vers les structures de prestation des services sont organisées par les acteurs.
Pendant ce mois de campagne, plusieurs autres activités sont organisées telles que :
-	 L’offre et la distribution gratuite des services SR/PF dans les sites : il s’agit d’assurer la disponibilité de la gamme complète des produits PF, de la mise en place des équipes mobiles dans tous les villages et l’organisation des journées porte ouverte dans toutes les structures publiques et parapubliques, l’organisation du dépistage du cancer du sein et du col de l’utérus dans tous les districts sanitaires ;
-	 Mobilisation spécifique des étudiants et des élèves en stratégie avancée/mobiles au niveau des écoles et universités publiques et privées ;
-	 Mobilisation des jeunes à travers les réseaux sociaux (organisation de la campagne sur les réseaux sociaux).
</t>
  </si>
  <si>
    <t>Il existe un système d'exonération entre la douane et l'USAID.</t>
  </si>
  <si>
    <t>Les informations viennent de l'entretient avec le spécialiste de la sante de la reproduction.</t>
  </si>
  <si>
    <t xml:space="preserve">Oui mais les prix des services et produits sont fixés par une décision du Ministère de la santé.
Cependant la pratique de ces décisions coté application fait souvent défaut par endroit;
</t>
  </si>
  <si>
    <t>Les produits et services sont gratuits dans plusieurs zones du pays, et le pays observe un mois de gratuité des services PF chaque année depuis 2005 et institutionalisé en 2015, il s'agit de la campagne PF.</t>
  </si>
  <si>
    <t>Aucun programme de santé subventionné n'est couvert par l'AMO (Assurance Maladie Obligatoire).</t>
  </si>
  <si>
    <t xml:space="preserve">L'assurance Maladie obligatoire (AMO) </t>
  </si>
  <si>
    <t>Entretiens avec des informateurs clés (personnel de l'unité des achats/logistique)</t>
  </si>
  <si>
    <t>LNME 2019/2020</t>
  </si>
  <si>
    <t>LNME 2019, Nomenclature 2019, 2020,2021, 2022</t>
  </si>
  <si>
    <t>Entretiens avec des informateurs clés (organisations du secteur privé)</t>
  </si>
  <si>
    <t>Réseaux Sociaux: Facebook, WhatsApp, 
E-campagne</t>
  </si>
  <si>
    <t>Nouveaux engagements du Mali après 2020 ont été signé par Mme le Ministre de la Santé en fin 2021 et lancé en 2022, pour 2030 avec comme engagement global d'atteindre 40% de TPCm d'ici fin 2030.</t>
  </si>
  <si>
    <t>Offre de services de planification familiale</t>
  </si>
  <si>
    <t>eLMIS (OSPSANTE), Interopérabilité DHIS2 et OSPSANTE</t>
  </si>
  <si>
    <t>Tout les établissements publics de santé sont configurés sur l'outil eLMIS (DHIS2/OSPSANTE). Les données des médicaments essentiels y compris les produits contraceptifs des établissements sanitaires du secteur public sont saisies mensuellement dans les CRGS (Compte rendus de gestion de stock), le RMA (Rapport mensuel d'activité) et en ligne dans DHIS2 et OSPSANTE (Outil de suivi des produits de la santé). Nous avons un taux de rapportage mensuel de 96% au moins par mois. Les données du secteur privé et du Marketing Social ne sont pas captés par l'outil.</t>
  </si>
  <si>
    <t>Le taux de rapportage des données tourne au tourne de 95%.</t>
  </si>
  <si>
    <t xml:space="preserve">Stock PPM centrale + stock USAID JIGI
A cause de l'article 7008, les produits de L'USAID ne passent pas par la PPM centrale. Ils sont stockés dans le magasin central de JIGI et livrés directement aux PPS.
</t>
  </si>
  <si>
    <t>Stock PPM centrale + stock USAID JIGI
A cause de l'article 7008, les produits de L'USAID ne passent pas par la PPM centrale. Ils sont stockés dans le magasin central de JIGI et livrés directement aux PPS.</t>
  </si>
  <si>
    <t xml:space="preserve">Stock PPM centrale source OSPSANTE.
</t>
  </si>
  <si>
    <t xml:space="preserve">Stock PPM centrale + stock USAID JIGI
A cause de l'article 7008 les produits de L'USAID ne passent pas par la PPM centrale. Ils sont stockés dans le magasin central de JIGI et livrés directement aux PPS.
</t>
  </si>
  <si>
    <t>Les principaux facteurs de rupture de stock de contraceptifs dans le pays étaient surtout liées à la disponibilité au niveau district. Un autre problème qui a été porté à l'attention du projet GHSC-PSM et qui nécessite une enquête plus approfondie par la Direction de la Pharmacie et du Médicament (DPM) du MS et les Directions Régionales de la Santé (DRS) est le fait qu'il existe un système de distribution parallèle de contraceptifs établie par des ONG locales ou nationales qui fournissent directement des contraceptifs aux établissements de santé. Ces contraceptifs fournis par les ONG contournent les pharmacies dans les centres de santé et sont fournis directement aux services de planification familiale, ce qui signifie que les données logistiques (stock, consommation, et pertes/ajustements) ne sont pas enregistrées dans les rapports papier du SIGL qui servent de données primaires source pour DHIS2 / OSPSANTE, donnant l'impression qu'il n'y a pas de stock de produits de planification familiale dans les pharmacies des centres de santé alors que les contraceptifs sont en fait disponibles pour les prestataires de services de planification familiale.</t>
  </si>
  <si>
    <t>En cas d'introduction de nouveau produit (gamme), une autorisation temporaire est accordée</t>
  </si>
  <si>
    <t>Certains ont été testés</t>
  </si>
  <si>
    <t xml:space="preserve">Entretiens d’informateurs clés avec les fonctionnaires du programme de planification familiale/santé reproductive du ministère de la Santé ou du programme de marketing social </t>
  </si>
  <si>
    <t>Microgynon, Zinnia, Zinnia P, PilPlan D</t>
  </si>
  <si>
    <t xml:space="preserve"> Lévonorgestrel/éthinylestradiol 150/30 μg</t>
  </si>
  <si>
    <t>Microlut, Femulen</t>
  </si>
  <si>
    <t>Lévonorgestrel 30 μg</t>
  </si>
  <si>
    <t>Confiance, Depo-Provera, Depofem, Triclofem, Sayana press</t>
  </si>
  <si>
    <t>Acétate Médroxyprogestérone en dépôt 104 mg/0,65 mL;
acétate de médroxyprogestérone en dépôt 150 mg - voie intramusculaire</t>
  </si>
  <si>
    <t>Jadelle, Levoplant, Implanon NXT</t>
  </si>
  <si>
    <t>Lévonorgestrel 75 mg,  Etonogestrel 68 mg</t>
  </si>
  <si>
    <t>DIU Copper T Cu</t>
  </si>
  <si>
    <t>DIU au cuivre</t>
  </si>
  <si>
    <t xml:space="preserve">Condom, Kiss, Bravo, Masculan, </t>
  </si>
  <si>
    <t>Postpill, PILL 72, Norlevo</t>
  </si>
  <si>
    <t xml:space="preserve"> Lévonorgestrel 1,5 mg, lévonorgestrel 075 mg</t>
  </si>
  <si>
    <t>Renforcement des partenariats public/privé (Office National de la Santé de la Reproduction: ONASR et les offices privés, les cabinets médicaux, la FENASCOM, Alliance Nationale du secteur privé)</t>
  </si>
  <si>
    <t>Plan de riposte des urgences</t>
  </si>
  <si>
    <t>Mais pas seulement la pandémie de COVID-19, Plutôt la situation sécuritaire et politique du pays</t>
  </si>
  <si>
    <t>Plutôt la situation sécuritaire et politique du pays a eu un impact.</t>
  </si>
  <si>
    <t>Respect des mesures nationales de prévention [contre COVID-19]</t>
  </si>
  <si>
    <t xml:space="preserve">Mauritanie </t>
  </si>
  <si>
    <t>Le ministère de la santé à fait, en Novembre 2020, une note de service créant le comité technique de suivi de la gestion des médicaments essentiels, réactifs, consommables médicaux et autres intrants. Ce comité est présidé par la Direction de la pharmacie et des laboratoires (DPL) et comprend tous les acteurs impliqués dans la chaîne d'approvisionnement.</t>
  </si>
  <si>
    <t>comité technique de suivi de la gestion des médicaments essentiels, réactifs, consommables médicaux et autres intrants.</t>
  </si>
  <si>
    <t>Ces instances ne sont pas dans le pays</t>
  </si>
  <si>
    <t>Représentant des grossistes privés,
Représentant des pharmacies privées
Représentant des pharmaciens publics.</t>
  </si>
  <si>
    <t>AFD, AI-PASS</t>
  </si>
  <si>
    <t>UNFPA, UNICEF et OMS,</t>
  </si>
  <si>
    <t>Directrice médecine hospitalière, Directeur DPL, Directeur Approvisionnement CAMEC, Directeur LNCQM. Tous les chefs de services des programme SMNIA, Paludisme, Tuberculose, VIH, PEV, Bilharzioses et SNIS.</t>
  </si>
  <si>
    <t>Le Directeur des Approvisionnements de la CAMEC</t>
  </si>
  <si>
    <t>1. Quantification :
- Effectuer et Coordonner les activités de quantification conformément aux directives nationales en vigueur avec une priorité sur la liste nationale des médicaments essentiels et notamment : 
- Assurer la collecte et l’analyse de données (épidémiologiques, démographiques …) ; logistiques, statistique et non logistiques,
- Analyser et valider les données collectées sur les sites de prise en charge et à la CAMEC ; 
- Préparer et valider les hypothèses relatives aux besoins prévisionnels ;
- Faire les estimations des besoins des produits de santé ;
- Effectuer la quantification de tous les intrants ;
- Présenter un rapport de quantification au cabinet du ministre de la santé (résultats de la collecte de données, méthodologie utilisée , résultats de la quantification en budget et en quantité, plan d’approvisionnement, répartition des besoins selon la source de financement) ;
- Procéder à une mise à jour trimestrielle du plan national d’approvisionnement ainsi qu’à la révision annuelle des besoins en médicaments et produits de santé
2. Système d’Alerte précoce :
- Faire l'état des lieux mensuel de la chaine d'approvisionnement, en mettant à disposition les données mensuelles sur l’état des stocks, le plan d'approvisionnement, le plan de distribution et le suivi des consommations des médicaments essentiels, réactifs, consommables médicaux et autres intrants ;
- Faire une analyse régulière des risques de rupture ou de surstocks sur la chaine d'approvisionnement à partir des données logistiques ; 
- Transmettre un rapport  trimestriels au cabinet du ministre de la santé ; 
- Diffuser les alertes éventuelles afin d'anticiper sur les risques de rupture de stocks ;
- Proposer les mesures correctives liées aux alertes générées sur les approvisionnements pour garantir une réponse rapide aux situations d’urgence.
3. Suivi-évaluation de la chaine d’approvisionnement :
- Apporter l’expertise technique en matière d'études, d’enquêtes ou travaux d'investigation relatif à la  gestion des approvisionnements en référence avec les Bonnes Pratiques Pharmaceutiques de l’OMS
- Procéder périodiquement à l'analyse critique (forces et faiblesses) de la chaine d'approvisionnement en vue de proposer des mesures et des mécanismes d'amélioration du système de gestion et de recouvrement des coûts ; 
- Effectuer le suivi trimestriel du plan annuel d'approvisionnement.</t>
  </si>
  <si>
    <t xml:space="preserve">La prévision de l'UNFPA pour 2022 était de $544,485, cependant, la prévision pour l'ensemble du secteur public/privé pour 2022 n'est pas connue. </t>
  </si>
  <si>
    <t>Gouvernement - Niveau infranational</t>
  </si>
  <si>
    <t>UNFPA, SWEDD</t>
  </si>
  <si>
    <t>En 2022 le gouvernement a alloué 100,000 $ à l'achat des contraceptifs mais le montant n'a pas été décaissé.</t>
  </si>
  <si>
    <t>Loi des finances 2022</t>
  </si>
  <si>
    <t xml:space="preserve">UNFPA Supplies: Pilules contraceptives d'urgence, Implants contraceptifs, Contraceptifs injectables, Pilules contraceptives progestatives  </t>
  </si>
  <si>
    <t>Condoms acquis dans le cadre du fonds mondial</t>
  </si>
  <si>
    <t xml:space="preserve">IPPF et "autre": pilules contraceptives combinées , pilules contraceptives d'urgence , condoms , implants contraceptifs , contraceptifs injectables , pilules contraceptives progestatives  </t>
  </si>
  <si>
    <t>Pour 2022 le gouvernement n'a pas dépensé la ligne dédiée à l'achat des contraceptifs</t>
  </si>
  <si>
    <t xml:space="preserve">Le montant de la prévision totale n'était pas connu. </t>
  </si>
  <si>
    <t>Loi des finances 2023</t>
  </si>
  <si>
    <t>Pour 2023 le gouvernement a alloué dans le compact le montant indiqué pour l'achat des produits contraceptifs.</t>
  </si>
  <si>
    <t>Politiques Normes et Procédures du MS</t>
  </si>
  <si>
    <t>Les produits du secteur de marketing social sont vendus par DKT International.</t>
  </si>
  <si>
    <t>Documents SRMNIA et PNP</t>
  </si>
  <si>
    <t xml:space="preserve">PLAN STRATEGIQUE NATIONAL INTEGRE POUR LA SANTE REPRODUCTIVE, MATERNELLE, NEONATALE, INFANTILE, DE L’ADOLEACENT ET DE LA NUTRITION (SRMNIA-N) </t>
  </si>
  <si>
    <t>La stratégie de la santé des adolescents et jeunes</t>
  </si>
  <si>
    <t>Le gouvernement a mis en place une politique de promotion de SR/PF notamment en milieu rural à travers le PANB/PF</t>
  </si>
  <si>
    <t>PANB/PF</t>
  </si>
  <si>
    <t>Politique de promotion de l'accès des personnes handicapées aux soins et services de SR/PF</t>
  </si>
  <si>
    <t>Les produits commandés par l'UNFPA et autres bailleurs sont exonérés de droits de douane.</t>
  </si>
  <si>
    <t>La prise en charge des personnes indigentes.</t>
  </si>
  <si>
    <t>Les frais liés au paiement des consommables pour certaines méthodes comme les implants et autres.</t>
  </si>
  <si>
    <t>Liste Nationale des Médicaments Essentiels (LNME)</t>
  </si>
  <si>
    <t>11 à 20 %</t>
  </si>
  <si>
    <t>Les rapport de spot check et In Country Assessment</t>
  </si>
  <si>
    <t>Non applicable (aucun LMIS)</t>
  </si>
  <si>
    <t>Le pays disposait de CHANNEL comme outil de gestion logistique au niveau central et dans quelques points de prestation de service au niveau régional. Ce SIGL est un peu vétuste. Le gouvernement est en train de chercher à accueillir mSupply comme nouvel outil eSIGL, collaboration avec le projet SWEDD et sous l'appui technique de l'UNFPA.</t>
  </si>
  <si>
    <t>Il n’y a pas de contraceptifs fabriqués localement en Mauritanie</t>
  </si>
  <si>
    <t xml:space="preserve">Autorisation d'importation de certains produits qui ne sont pas enregistrés au pays.
</t>
  </si>
  <si>
    <t>Aucun n'a été testé</t>
  </si>
  <si>
    <t>Politique d'offre et de continuité des services de SR/PF en situation de crise humanitaire</t>
  </si>
  <si>
    <t>Impact faible</t>
  </si>
  <si>
    <t>Une note à l'intention pour la continuité des soins et services de SR/PF est disponible</t>
  </si>
  <si>
    <t xml:space="preserve">Moçambique </t>
  </si>
  <si>
    <t>termos de referência / documentos legais que estabelecem o comitê e seus membros</t>
  </si>
  <si>
    <t xml:space="preserve"> Grupo Técnico de Bens e Produtos de Saúde Reprodutiva</t>
  </si>
  <si>
    <t>PSI, DKT</t>
  </si>
  <si>
    <r>
      <t xml:space="preserve">ONG 
</t>
    </r>
    <r>
      <rPr>
        <i/>
        <sz val="10"/>
        <color theme="1"/>
        <rFont val="Arial"/>
        <family val="2"/>
      </rPr>
      <t>(por exemplo: prestação de serviços, advocacia, filiais de Planeamento Familiar, filiais de Marie Stopes, organizações religiosas, etc.)</t>
    </r>
  </si>
  <si>
    <t>AMODEFA, Pathfinder, ICRH</t>
  </si>
  <si>
    <r>
      <t xml:space="preserve">Sector Comercial 
</t>
    </r>
    <r>
      <rPr>
        <i/>
        <sz val="10"/>
        <color theme="1"/>
        <rFont val="Arial"/>
        <family val="2"/>
      </rPr>
      <t>(por exemplo: grossistas, distribuidores, associações de farmácias, fabricantes, etc.)</t>
    </r>
  </si>
  <si>
    <r>
      <t xml:space="preserve">Ministério da Saúde 
</t>
    </r>
    <r>
      <rPr>
        <i/>
        <sz val="10"/>
        <color theme="1"/>
        <rFont val="Arial"/>
        <family val="2"/>
      </rPr>
      <t>(por exemplo: logística, saúde reprodutiva, planeamento familiar, saúde materno-infantil, HIV / AIDS, unidades de farmácia, departamento de finanças do Ministério da Saúde, etc.)</t>
    </r>
  </si>
  <si>
    <t>RH/MCH National program, National HIV/AIDS program</t>
  </si>
  <si>
    <t>Central Medical Store (CMAM)</t>
  </si>
  <si>
    <t>Nao aplicavel</t>
  </si>
  <si>
    <r>
      <t xml:space="preserve">Outro </t>
    </r>
    <r>
      <rPr>
        <i/>
        <sz val="10"/>
        <color theme="1"/>
        <rFont val="Arial"/>
        <family val="2"/>
      </rPr>
      <t>(por exemplo: associações profissionais, instituições de ensino, sociedade civil)</t>
    </r>
  </si>
  <si>
    <t xml:space="preserve">Analisar e discutir regularmente "questões" de interesse comum à área programática e logística que possam influenciar positiva ou negativamente as commodities RH/MCH/ NUTR;
• Auxiliar na análise regular dos dados recolhidos através do Sistema de Informação de Gestão Logística e do Sistema de Informação em Saúde;
• Analisar, discutir e rever os pedidos dos "clientes"para evitar rupturas de stock, garantindo que os pedidos/encomendas vão ao encontro das reais necessidades de bens e produtos;  • Monitoramento do prazo de validade do produto ao longo da cadeia logística para minimizar o vencimento;
• Identificar as necessidades de advocacia e IEC, recomendar ações e apoiar a sua implementação, visando promover a procura de serviços de saúde e consequentemente a utilização de serviços e produtos RH/MCH/NTR;
• Identificar necessidades de supervisão, monitorização e avaliação, recomendar ações e apoiar a implementação conjunta dessas ações de forma a assegurar a utilização racional dos recursos disponíveis;                                                                                                • Facilitar o estabelecimento de um mecanismo de coordenação semelhante ao nível de cada Distrito e Unidade de Saúde (até ao Centro de Saúde Tipo II).
</t>
  </si>
  <si>
    <t xml:space="preserve">despacho ministerial </t>
  </si>
  <si>
    <t>despacho ministerial</t>
  </si>
  <si>
    <r>
      <t xml:space="preserve">Qual é o período de 12 meses concluído mais recente para o qual estão disponíveis para o sector público </t>
    </r>
    <r>
      <rPr>
        <u/>
        <sz val="12"/>
        <color theme="1"/>
        <rFont val="Arial"/>
        <family val="2"/>
      </rPr>
      <t>tanto</t>
    </r>
    <r>
      <rPr>
        <sz val="12"/>
        <color theme="1"/>
        <rFont val="Arial"/>
        <family val="2"/>
      </rPr>
      <t xml:space="preserve"> </t>
    </r>
    <r>
      <rPr>
        <b/>
        <sz val="12"/>
        <color theme="1"/>
        <rFont val="Arial"/>
        <family val="2"/>
      </rPr>
      <t>dados de previsão</t>
    </r>
    <r>
      <rPr>
        <sz val="12"/>
        <color theme="1"/>
        <rFont val="Arial"/>
        <family val="2"/>
      </rPr>
      <t xml:space="preserve"> como </t>
    </r>
    <r>
      <rPr>
        <b/>
        <sz val="12"/>
        <color theme="1"/>
        <rFont val="Arial"/>
        <family val="2"/>
      </rPr>
      <t>dados de despesas</t>
    </r>
    <r>
      <rPr>
        <sz val="12"/>
        <color theme="1"/>
        <rFont val="Arial"/>
        <family val="2"/>
      </rPr>
      <t xml:space="preserve"> de produtos contracetivos (idealmente, o ano fiscal anterior do governo do país)?
</t>
    </r>
    <r>
      <rPr>
        <sz val="11"/>
        <color theme="1"/>
        <rFont val="Arial"/>
        <family val="2"/>
      </rPr>
      <t>Deve tratar-se do mesmo período de 12 meses aplicado às perguntas B2-B17, doravante referido como “ano concluído”. Justifique quaisquer exceções na secção de comentários.</t>
    </r>
  </si>
  <si>
    <t xml:space="preserve">Grupo Técnico de Bens e Produtos de Saúde Reproductiva com liderança do Programa MoH RH/MCH e Central Medical Store.                                                                                                     Foram  $ 10,860,271 para contraceptivos e $ 7,593,145 para preservativos.
</t>
  </si>
  <si>
    <r>
      <t xml:space="preserve">Qual foi o valor em dólares previsto (estimado) dos contracetivos que foi necessário adquirir para o sector público para o ano concluído mais recente (conforme indicado acima, em B1)? (em USD)
</t>
    </r>
    <r>
      <rPr>
        <sz val="11"/>
        <color theme="1"/>
        <rFont val="Arial"/>
        <family val="2"/>
      </rPr>
      <t>*Além das necessidades do sector público, inclua quaisquer produtos de planeamento familiar que o estado fornece a ONG e / ou organizações de marketing social.
Esta informação será usada para fins de comparação das despesas reais mais adiante nesta secção.</t>
    </r>
  </si>
  <si>
    <r>
      <t xml:space="preserve">Previsão da quantidade de contracetivos (em B2), em Couple Years of Protection (CYP) 
</t>
    </r>
    <r>
      <rPr>
        <i/>
        <sz val="10"/>
        <color theme="1"/>
        <rFont val="Arial"/>
        <family val="2"/>
      </rPr>
      <t>(Consulte o separador Calculadora CYP para obter assistência)</t>
    </r>
  </si>
  <si>
    <r>
      <t xml:space="preserve">a. Qual é a frequência das atualizações de previsão? </t>
    </r>
    <r>
      <rPr>
        <i/>
        <sz val="10"/>
        <color theme="1"/>
        <rFont val="Arial"/>
        <family val="2"/>
      </rPr>
      <t>(Por favor, seleccione na lista suspensa.)</t>
    </r>
  </si>
  <si>
    <r>
      <t xml:space="preserve">Existe um item da linha de orçamento do Estado especificamente para a aquisição de contraceptivos?
</t>
    </r>
    <r>
      <rPr>
        <sz val="10"/>
        <color theme="1"/>
        <rFont val="Arial"/>
        <family val="2"/>
      </rPr>
      <t>Por favor, seleccione na lista suspensa.</t>
    </r>
  </si>
  <si>
    <t>Existe uma linha orçamentária e um compromisso do governo de aumentar gradualmente o financiamento para contraceptivos ao longo dos anos, mas os desembolsos para esse fim são feitos irregularmente devido ao financiamento governamental limitado, que prioriza outros medicamentos essenciais.</t>
  </si>
  <si>
    <t xml:space="preserve">Declarações financeiras </t>
  </si>
  <si>
    <r>
      <t xml:space="preserve">Por favor, responda às perguntas abaixo sobre as </t>
    </r>
    <r>
      <rPr>
        <b/>
        <u/>
        <sz val="12"/>
        <color theme="1"/>
        <rFont val="Arial"/>
        <family val="2"/>
      </rPr>
      <t xml:space="preserve">alocações do estado </t>
    </r>
    <r>
      <rPr>
        <sz val="12"/>
        <color theme="1"/>
        <rFont val="Arial"/>
        <family val="2"/>
      </rPr>
      <t xml:space="preserve">para a aquisição de contraceptivos.
Será que os fundos alocados são os originalmente designados para contraceptivos, </t>
    </r>
    <r>
      <rPr>
        <i/>
        <sz val="12"/>
        <color theme="1"/>
        <rFont val="Arial"/>
        <family val="2"/>
      </rPr>
      <t>sejam</t>
    </r>
    <r>
      <rPr>
        <sz val="12"/>
        <color theme="1"/>
        <rFont val="Arial"/>
        <family val="2"/>
      </rPr>
      <t xml:space="preserve"> ou </t>
    </r>
    <r>
      <rPr>
        <i/>
        <sz val="12"/>
        <color theme="1"/>
        <rFont val="Arial"/>
        <family val="2"/>
      </rPr>
      <t xml:space="preserve">não </t>
    </r>
    <r>
      <rPr>
        <sz val="12"/>
        <color theme="1"/>
        <rFont val="Arial"/>
        <family val="2"/>
      </rPr>
      <t>gastos em contraceptivos.</t>
    </r>
  </si>
  <si>
    <r>
      <t xml:space="preserve">Será que os recursos do Estado foram </t>
    </r>
    <r>
      <rPr>
        <b/>
        <sz val="12"/>
        <color theme="1"/>
        <rFont val="Arial"/>
        <family val="2"/>
      </rPr>
      <t xml:space="preserve">alocados </t>
    </r>
    <r>
      <rPr>
        <sz val="12"/>
        <color theme="1"/>
        <rFont val="Arial"/>
        <family val="2"/>
      </rPr>
      <t xml:space="preserve">(isto é, dedicados) para a aquisição de contraceptivos no ano concluído mais recente?
Esta questão refere-se a fundos planeados para serem gastos em contraceptivos, sejam eles gastos ou não.
</t>
    </r>
    <r>
      <rPr>
        <sz val="11"/>
        <color theme="1"/>
        <rFont val="Arial"/>
        <family val="2"/>
      </rPr>
      <t>(Será que os fundos do Estado incluem fundos gerados internamente, fundos da cesta básica, créditos ou empréstimos do Banco Mundial e outros fundos doados ao Estado).</t>
    </r>
    <r>
      <rPr>
        <sz val="12"/>
        <color theme="1"/>
        <rFont val="Arial"/>
        <family val="2"/>
      </rPr>
      <t xml:space="preserve">
</t>
    </r>
    <r>
      <rPr>
        <b/>
        <sz val="12"/>
        <color theme="1"/>
        <rFont val="Arial"/>
        <family val="2"/>
      </rPr>
      <t>CASO CONTRÁRIO, AVANCE PARA A PERGUNTA B7.</t>
    </r>
  </si>
  <si>
    <t>entrevistas dos principais informantes com a unidade de aquisição / logística</t>
  </si>
  <si>
    <r>
      <t xml:space="preserve">Montante alocado
(em USD)
</t>
    </r>
    <r>
      <rPr>
        <i/>
        <sz val="10"/>
        <color theme="1"/>
        <rFont val="Arial"/>
        <family val="2"/>
      </rPr>
      <t xml:space="preserve">(Põe um valor numérico ou "não saber") </t>
    </r>
  </si>
  <si>
    <r>
      <t xml:space="preserve">Período de Tempo </t>
    </r>
    <r>
      <rPr>
        <sz val="12"/>
        <color theme="1"/>
        <rFont val="Arial"/>
        <family val="2"/>
      </rPr>
      <t xml:space="preserve">
(mm/yy-mm/yy)
</t>
    </r>
    <r>
      <rPr>
        <i/>
        <sz val="10"/>
        <color theme="1"/>
        <rFont val="Arial"/>
        <family val="2"/>
      </rPr>
      <t>(deve corresponder ao indicado em B1)</t>
    </r>
  </si>
  <si>
    <r>
      <t>Fonte de dados</t>
    </r>
    <r>
      <rPr>
        <i/>
        <u/>
        <sz val="12"/>
        <color theme="1"/>
        <rFont val="Arial"/>
        <family val="2"/>
      </rPr>
      <t xml:space="preserve"> </t>
    </r>
    <r>
      <rPr>
        <i/>
        <sz val="12"/>
        <color theme="1"/>
        <rFont val="Arial"/>
        <family val="2"/>
      </rPr>
      <t xml:space="preserve">
</t>
    </r>
    <r>
      <rPr>
        <sz val="11"/>
        <color theme="1"/>
        <rFont val="Arial"/>
        <family val="2"/>
      </rPr>
      <t>(por exemple: Registos do ministério)</t>
    </r>
  </si>
  <si>
    <r>
      <t xml:space="preserve">Fundos gerados internamente </t>
    </r>
    <r>
      <rPr>
        <b/>
        <u/>
        <sz val="12"/>
        <color theme="1"/>
        <rFont val="Arial"/>
        <family val="2"/>
      </rPr>
      <t>alocados</t>
    </r>
    <r>
      <rPr>
        <sz val="12"/>
        <color theme="1"/>
        <rFont val="Arial"/>
        <family val="2"/>
      </rPr>
      <t xml:space="preserve"> para a aquisição de contraceptivos</t>
    </r>
  </si>
  <si>
    <t>Registos do Ministerio da Saúde</t>
  </si>
  <si>
    <t>Usado apenas para preservativos Masculinos</t>
  </si>
  <si>
    <r>
      <t xml:space="preserve">Por favor, responder às perguntas abaixo para indicar as despesas do estado na aquisição de contraceptivos, por fonte, no ano fiscal completo mais recente.
</t>
    </r>
    <r>
      <rPr>
        <i/>
        <sz val="12"/>
        <color theme="1"/>
        <rFont val="Arial"/>
        <family val="2"/>
      </rPr>
      <t>Ou seja, o valor gasto na aquisição de contraceptivos (e não o valor alocado). Quanto desse valor foi proporcionado por cada fonte?</t>
    </r>
  </si>
  <si>
    <r>
      <t xml:space="preserve">Será que os fundos do estado foram </t>
    </r>
    <r>
      <rPr>
        <b/>
        <sz val="12"/>
        <color theme="1"/>
        <rFont val="Arial"/>
        <family val="2"/>
      </rPr>
      <t>gastos</t>
    </r>
    <r>
      <rPr>
        <sz val="12"/>
        <color theme="1"/>
        <rFont val="Arial"/>
        <family val="2"/>
      </rPr>
      <t xml:space="preserve"> na aquisição de produtos contraceptivos no ano concluído mais recente?* 
</t>
    </r>
    <r>
      <rPr>
        <sz val="10"/>
        <color theme="1"/>
        <rFont val="Arial"/>
        <family val="2"/>
      </rPr>
      <t xml:space="preserve">(Os fundos do estado incluem fundos gerados internamente, fundos da cesta básica, créditos ou empréstimos do Banco Mundial e outros fundos que os doadores deram ao Estado para seu uso.) 
*(Incluir os casos em que o Estado financiou o fornecimento de anticoncepcionais para ONG ou marketing social.) 
</t>
    </r>
    <r>
      <rPr>
        <sz val="12"/>
        <color theme="1"/>
        <rFont val="Arial"/>
        <family val="2"/>
      </rPr>
      <t xml:space="preserve">
</t>
    </r>
    <r>
      <rPr>
        <b/>
        <sz val="12"/>
        <color theme="1"/>
        <rFont val="Arial"/>
        <family val="2"/>
      </rPr>
      <t>CASO CONTRÁRIO, AVANCE PARA A PERGUNTA B9.</t>
    </r>
    <r>
      <rPr>
        <sz val="12"/>
        <color theme="1"/>
        <rFont val="Arial"/>
        <family val="2"/>
      </rPr>
      <t xml:space="preserve">
</t>
    </r>
  </si>
  <si>
    <t>O alto preço unitário oferecido pelos fornecedores locais limita a capacidade do CMAM de adquirir contraceptivos.</t>
  </si>
  <si>
    <r>
      <t xml:space="preserve">Foi isso uma fonte?
</t>
    </r>
    <r>
      <rPr>
        <i/>
        <sz val="11"/>
        <color theme="1"/>
        <rFont val="Arial"/>
        <family val="2"/>
      </rPr>
      <t>(S/N)</t>
    </r>
  </si>
  <si>
    <r>
      <t xml:space="preserve">Montante gasto
</t>
    </r>
    <r>
      <rPr>
        <sz val="11"/>
        <color theme="1"/>
        <rFont val="Arial"/>
        <family val="2"/>
      </rPr>
      <t>(em USD)</t>
    </r>
    <r>
      <rPr>
        <u/>
        <sz val="12"/>
        <color theme="1"/>
        <rFont val="Arial"/>
        <family val="2"/>
      </rPr>
      <t xml:space="preserve">
</t>
    </r>
    <r>
      <rPr>
        <i/>
        <sz val="10"/>
        <color theme="1"/>
        <rFont val="Arial"/>
        <family val="2"/>
      </rPr>
      <t xml:space="preserve">(Põe um valor numérico ou "não saber") </t>
    </r>
  </si>
  <si>
    <r>
      <t>Período de tempo</t>
    </r>
    <r>
      <rPr>
        <sz val="12"/>
        <color theme="1"/>
        <rFont val="Arial"/>
        <family val="2"/>
      </rPr>
      <t xml:space="preserve"> 
(mm/yy-mm/yy)
</t>
    </r>
    <r>
      <rPr>
        <i/>
        <sz val="10"/>
        <color theme="1"/>
        <rFont val="Arial"/>
        <family val="2"/>
      </rPr>
      <t>(deve corresponder ao indicado em B1)</t>
    </r>
  </si>
  <si>
    <r>
      <t xml:space="preserve">Quantidade (em Couple Years of Protection)
</t>
    </r>
    <r>
      <rPr>
        <i/>
        <sz val="10"/>
        <color theme="1"/>
        <rFont val="Arial"/>
        <family val="2"/>
      </rPr>
      <t>(Consulte o separador Calculadora CYP para obter assistência)</t>
    </r>
  </si>
  <si>
    <r>
      <t xml:space="preserve">Detalhes de compras do Estado
</t>
    </r>
    <r>
      <rPr>
        <i/>
        <sz val="10"/>
        <color theme="1"/>
        <rFont val="Arial"/>
        <family val="2"/>
      </rPr>
      <t>(lista de métodos e/ou produtos contracetivos adquiridos, se disponível)</t>
    </r>
  </si>
  <si>
    <r>
      <t xml:space="preserve">Fundos gerados internamente </t>
    </r>
    <r>
      <rPr>
        <b/>
        <sz val="12"/>
        <color theme="1"/>
        <rFont val="Arial"/>
        <family val="2"/>
      </rPr>
      <t>gastos na</t>
    </r>
    <r>
      <rPr>
        <sz val="12"/>
        <color theme="1"/>
        <rFont val="Arial"/>
        <family val="2"/>
      </rPr>
      <t xml:space="preserve"> aquisição de contraceptivos</t>
    </r>
  </si>
  <si>
    <t>1/22 - 12/22</t>
  </si>
  <si>
    <r>
      <t xml:space="preserve">i. </t>
    </r>
    <r>
      <rPr>
        <i/>
        <sz val="12"/>
        <color theme="1"/>
        <rFont val="Arial"/>
        <family val="2"/>
      </rPr>
      <t>Especifique a (s) origem (s) de fundos gerados internamente gastos (por exemplo, de impostos)</t>
    </r>
  </si>
  <si>
    <r>
      <t xml:space="preserve">Total de outros fundos do estado </t>
    </r>
    <r>
      <rPr>
        <b/>
        <sz val="12"/>
        <color theme="1"/>
        <rFont val="Arial"/>
        <family val="2"/>
      </rPr>
      <t>gastos</t>
    </r>
    <r>
      <rPr>
        <sz val="12"/>
        <color theme="1"/>
        <rFont val="Arial"/>
        <family val="2"/>
      </rPr>
      <t xml:space="preserve"> na aquisição de contraceptivos. (Por exemplo, esses fundos do estado podem incluir fundos de cesta, créditos ou empréstimos do Banco Mundial e outros fundos doados ao Estado [por exemplo, apoio directo ao orçamento])</t>
    </r>
  </si>
  <si>
    <r>
      <t>i. Especifique a (s) fonte (s) de outros fundos do Estado gastos (</t>
    </r>
    <r>
      <rPr>
        <i/>
        <sz val="12"/>
        <color theme="1"/>
        <rFont val="Arial"/>
        <family val="2"/>
      </rPr>
      <t>por exemplo: financiamento da cesta básica ou doador específico)</t>
    </r>
  </si>
  <si>
    <r>
      <t xml:space="preserve">Preencha a tabela para indicar </t>
    </r>
    <r>
      <rPr>
        <b/>
        <u/>
        <sz val="12"/>
        <color theme="1"/>
        <rFont val="Arial"/>
        <family val="2"/>
      </rPr>
      <t>doações em espécie e subsídios</t>
    </r>
    <r>
      <rPr>
        <sz val="12"/>
        <color theme="1"/>
        <rFont val="Arial"/>
        <family val="2"/>
      </rPr>
      <t xml:space="preserve"> para contracetivos no ano concluído mais recente (de acordo com a pergunta B1).
O período de tempo deve ser o mesmo para todas as fontes de financiamento.
*Isso pode incluir casos em que os doadores forneceram produtos ao Ministério para ONGs ou marketing social.</t>
    </r>
  </si>
  <si>
    <r>
      <t xml:space="preserve">Montante da doação
</t>
    </r>
    <r>
      <rPr>
        <sz val="12"/>
        <color theme="1"/>
        <rFont val="Arial"/>
        <family val="2"/>
      </rPr>
      <t>(em USD)</t>
    </r>
    <r>
      <rPr>
        <u/>
        <sz val="12"/>
        <color theme="1"/>
        <rFont val="Arial"/>
        <family val="2"/>
      </rPr>
      <t xml:space="preserve">
</t>
    </r>
    <r>
      <rPr>
        <i/>
        <sz val="10"/>
        <color theme="1"/>
        <rFont val="Arial"/>
        <family val="2"/>
      </rPr>
      <t xml:space="preserve">(Põe um valor numérico ou "não saber") </t>
    </r>
  </si>
  <si>
    <r>
      <t xml:space="preserve">Período de tempo 
(mm/yy-mm/yy)
</t>
    </r>
    <r>
      <rPr>
        <i/>
        <sz val="10"/>
        <color theme="1"/>
        <rFont val="Arial"/>
        <family val="2"/>
      </rPr>
      <t>(deve corresponder ao indicado em B1)</t>
    </r>
  </si>
  <si>
    <r>
      <t xml:space="preserve">Detalhes das doações
</t>
    </r>
    <r>
      <rPr>
        <i/>
        <sz val="10"/>
        <color theme="1"/>
        <rFont val="Arial"/>
        <family val="2"/>
      </rPr>
      <t>(lista de métodos e/ou produtos contracetivos adquiridos, se disponível)</t>
    </r>
  </si>
  <si>
    <t xml:space="preserve">Pílulas Anticoncepcionais Orais Combinadas, Pílulas Anticoncepcionais Orais com apenas Progestina, Injectáveis, Implantes contraceptivos, Dispositivos intra-uterinos, Preservativos masculinos, Preservativos femininos </t>
  </si>
  <si>
    <t xml:space="preserve">UNFPA Supplies: Pílulas Anticoncepcionais Orais Combinadas, Pílulas Anticoncepcionais Orais com apenas Progestina, Injectáveis, Implantes contraceptivos, Dispositivos intra-uterinos, Pílulas anticoncepcionais de emergência </t>
  </si>
  <si>
    <t>Preservativos</t>
  </si>
  <si>
    <r>
      <t xml:space="preserve">Valor total de doações em espécie e doações gastas em aquisição de contraceptivos
</t>
    </r>
    <r>
      <rPr>
        <b/>
        <sz val="12"/>
        <color theme="1"/>
        <rFont val="Arial"/>
        <family val="2"/>
      </rPr>
      <t xml:space="preserve">Será calculado automaticamente. </t>
    </r>
    <r>
      <rPr>
        <sz val="12"/>
        <color theme="1"/>
        <rFont val="Arial"/>
        <family val="2"/>
      </rPr>
      <t>(Será a soma de a-e acima.)</t>
    </r>
  </si>
  <si>
    <r>
      <rPr>
        <b/>
        <sz val="12"/>
        <color theme="1"/>
        <rFont val="Arial"/>
        <family val="2"/>
      </rPr>
      <t xml:space="preserve">Participação do Estado nos fundos gastos na aquisição de contraceptivos para o sector público -
</t>
    </r>
    <r>
      <rPr>
        <sz val="12"/>
        <color theme="1"/>
        <rFont val="Arial"/>
        <family val="2"/>
      </rPr>
      <t>Do montante total gasto em contraceptivos para o sector público no último ano concluído (incluindo fundos do Estado e de doadores), que percentagem representa os fundos do Estado (incluindo fundos gerados internamente, fundos de cesta, créditos ou empréstimos do Banco Mundial e outros fundos concedidos ao Estado)?</t>
    </r>
  </si>
  <si>
    <r>
      <rPr>
        <b/>
        <sz val="12"/>
        <color theme="1"/>
        <rFont val="Arial"/>
        <family val="2"/>
      </rPr>
      <t xml:space="preserve">Quota gerada internamente dos fundos </t>
    </r>
    <r>
      <rPr>
        <b/>
        <u/>
        <sz val="12"/>
        <color theme="1"/>
        <rFont val="Arial"/>
        <family val="2"/>
      </rPr>
      <t xml:space="preserve">governamentais </t>
    </r>
    <r>
      <rPr>
        <b/>
        <sz val="12"/>
        <color theme="1"/>
        <rFont val="Arial"/>
        <family val="2"/>
      </rPr>
      <t xml:space="preserve">totais gastos na aquisição de contracetivos para o setor público - </t>
    </r>
    <r>
      <rPr>
        <sz val="12"/>
        <color theme="1"/>
        <rFont val="Arial"/>
        <family val="2"/>
      </rPr>
      <t xml:space="preserve">
Do montante total de fundos do Estado gastos em contraceptivos para o sector público no ano concluído mais recente, que porcentagem representa os fundos do Estado gerados internamente?</t>
    </r>
  </si>
  <si>
    <r>
      <rPr>
        <b/>
        <sz val="12"/>
        <color theme="1"/>
        <rFont val="Arial"/>
        <family val="2"/>
      </rPr>
      <t xml:space="preserve">Despesas totais em contracetivos para o setor público
</t>
    </r>
    <r>
      <rPr>
        <i/>
        <sz val="12"/>
        <color theme="1"/>
        <rFont val="Arial"/>
        <family val="2"/>
      </rPr>
      <t>Isto irá calcular automaticamente a quantia total das despesas governamentais (G49) e doações (G57).</t>
    </r>
  </si>
  <si>
    <r>
      <rPr>
        <b/>
        <sz val="12"/>
        <color rgb="FF000000"/>
        <rFont val="Arial"/>
        <family val="2"/>
      </rPr>
      <t xml:space="preserve">Total de despesas com contraceptivos do sector público como porcentagem do valor que precisava ser adquirido (previsão) -
</t>
    </r>
    <r>
      <rPr>
        <sz val="12"/>
        <color rgb="FF000000"/>
        <rFont val="Arial"/>
        <family val="2"/>
      </rPr>
      <t>Do valor estimado dos contraceptivos necessários para o sector público no ano fiscal completo mais recente, que percentagem representa cada fonte (Estado ou doador)?</t>
    </r>
  </si>
  <si>
    <r>
      <rPr>
        <b/>
        <sz val="12"/>
        <color theme="1"/>
        <rFont val="Arial"/>
        <family val="2"/>
      </rPr>
      <t xml:space="preserve">Quantidade total de contracetivos adquiridos em Couple Years of Protection enquanto percentagem da quantidade que era necessário adquirir (previsão) -
</t>
    </r>
    <r>
      <rPr>
        <sz val="12"/>
        <color theme="1"/>
        <rFont val="Arial"/>
        <family val="2"/>
      </rPr>
      <t xml:space="preserve">Da quantidade estimada de contracetivos que era necessário adquirir para o setor público para o ano concluído mais recente, que percentagem foi fornecida por qualquer fonte (quer seja pelo governo ou por um doador)? 
</t>
    </r>
    <r>
      <rPr>
        <i/>
        <sz val="12"/>
        <color theme="1"/>
        <rFont val="Arial"/>
        <family val="2"/>
      </rPr>
      <t>Isto irá calcular automaticamente a quantidade de contracetivos adquiridos (K49+K57) dividida pela quantidade prevista (J30).</t>
    </r>
    <r>
      <rPr>
        <b/>
        <i/>
        <sz val="12"/>
        <color theme="1"/>
        <rFont val="Arial"/>
        <family val="2"/>
      </rPr>
      <t xml:space="preserve">
</t>
    </r>
    <r>
      <rPr>
        <b/>
        <sz val="12"/>
        <color theme="1"/>
        <rFont val="Arial"/>
        <family val="2"/>
      </rPr>
      <t xml:space="preserve"> </t>
    </r>
  </si>
  <si>
    <r>
      <rPr>
        <b/>
        <sz val="12"/>
        <color theme="1"/>
        <rFont val="Arial"/>
        <family val="2"/>
      </rPr>
      <t xml:space="preserve">Será que houve um déficit de financiamento para contraceptivos do sector público no último ano concluído?
</t>
    </r>
    <r>
      <rPr>
        <i/>
        <sz val="12"/>
        <color theme="1"/>
        <rFont val="Arial"/>
        <family val="2"/>
      </rPr>
      <t>(Isto será calculado automaticamente em função de o resultado em B13 corresponder a, no mínimo, 95% da necessidade prevista.)</t>
    </r>
  </si>
  <si>
    <t>Entrevista de principais informantes com unidades de compras / logística do estado</t>
  </si>
  <si>
    <r>
      <t xml:space="preserve">A que nível(is) ocorre a </t>
    </r>
    <r>
      <rPr>
        <b/>
        <sz val="12"/>
        <color theme="1"/>
        <rFont val="Arial"/>
        <family val="2"/>
      </rPr>
      <t>aquisição financiada pelo governo</t>
    </r>
    <r>
      <rPr>
        <sz val="12"/>
        <color theme="1"/>
        <rFont val="Arial"/>
        <family val="2"/>
      </rPr>
      <t xml:space="preserve"> de contracetivos para o sector público? 
(Utilize os menus pendentes para indicar todos os níveis aplicáveis)</t>
    </r>
  </si>
  <si>
    <r>
      <t xml:space="preserve">Para a </t>
    </r>
    <r>
      <rPr>
        <b/>
        <sz val="12"/>
        <color theme="1"/>
        <rFont val="Arial"/>
        <family val="2"/>
      </rPr>
      <t>aquisição financiada pelo governo</t>
    </r>
    <r>
      <rPr>
        <sz val="12"/>
        <color theme="1"/>
        <rFont val="Arial"/>
        <family val="2"/>
      </rPr>
      <t xml:space="preserve">, independentemente da aquisição centralizada ou descentralizada, qual é o ponto de entrega (ou seja, a que nível é que o fornecedor entrega os produtos)? </t>
    </r>
  </si>
  <si>
    <t xml:space="preserve">Não aplicavel </t>
  </si>
  <si>
    <t>sem comentários</t>
  </si>
  <si>
    <r>
      <t xml:space="preserve">As perguntas anteriores eram sobre o </t>
    </r>
    <r>
      <rPr>
        <i/>
        <sz val="12"/>
        <color theme="1"/>
        <rFont val="Arial"/>
        <family val="2"/>
      </rPr>
      <t>ano fiscal concluído mais recentemente</t>
    </r>
    <r>
      <rPr>
        <sz val="12"/>
        <color theme="1"/>
        <rFont val="Arial"/>
        <family val="2"/>
      </rPr>
      <t xml:space="preserve">. Esta questão refere-se ao </t>
    </r>
    <r>
      <rPr>
        <b/>
        <sz val="12"/>
        <color theme="1"/>
        <rFont val="Arial"/>
        <family val="2"/>
      </rPr>
      <t>ano fiscal em curso</t>
    </r>
    <r>
      <rPr>
        <sz val="12"/>
        <color theme="1"/>
        <rFont val="Arial"/>
        <family val="2"/>
      </rPr>
      <t>.</t>
    </r>
  </si>
  <si>
    <r>
      <t xml:space="preserve">Será que fundos foram </t>
    </r>
    <r>
      <rPr>
        <b/>
        <sz val="12"/>
        <color theme="1"/>
        <rFont val="Arial"/>
        <family val="2"/>
      </rPr>
      <t xml:space="preserve">alocados </t>
    </r>
    <r>
      <rPr>
        <sz val="12"/>
        <color theme="1"/>
        <rFont val="Arial"/>
        <family val="2"/>
      </rPr>
      <t>pelo Estado para a aquisição de contraceptivos para o ano fiscal em curso?</t>
    </r>
  </si>
  <si>
    <r>
      <t>O questionário considera um método de FP a ser "oferecido" se é exigido por uma</t>
    </r>
    <r>
      <rPr>
        <b/>
        <sz val="12"/>
        <color theme="1"/>
        <rFont val="Arial"/>
        <family val="2"/>
      </rPr>
      <t xml:space="preserve"> política formal escrita</t>
    </r>
    <r>
      <rPr>
        <sz val="12"/>
        <color theme="1"/>
        <rFont val="Arial"/>
        <family val="2"/>
      </rPr>
      <t xml:space="preserve"> a ser dada, e/ou se tem sido procurado e/ou distribuido nos últimos 12 meses. Por favor, usa os menus dropdown para indicar qual dos critérios se aplica para cada um dos seguintes métodos FP dentro dos quatro sectores a seguir: Comércio, Público, NGO, Negócio da Sociedade Por favor, refira ao Manual do Questionário para mais informações detalhadas das políticas formais escritas.</t>
    </r>
  </si>
  <si>
    <r>
      <rPr>
        <b/>
        <sz val="12"/>
        <color theme="1"/>
        <rFont val="Arial"/>
        <family val="2"/>
      </rPr>
      <t>Pílulas Anticoncepcionais Orais Combinadas</t>
    </r>
    <r>
      <rPr>
        <sz val="12"/>
        <color theme="1"/>
        <rFont val="Arial"/>
        <family val="2"/>
      </rPr>
      <t xml:space="preserve">
</t>
    </r>
    <r>
      <rPr>
        <sz val="10"/>
        <color theme="1"/>
        <rFont val="Arial"/>
        <family val="2"/>
      </rPr>
      <t>(por exemplo, Levonorgestrel / Etinilestradiol 150/30 mcg + Fe 75mg, Levonorgestrel / Etinilestradiol 150/30 mcg [Microgynon, Seasonale, Levora, Jolessa], Desogestrel 0,15mg + Etinilestradiol 0,03mg [Enskyce, Marvelon, Exeltis], Drosiperenona / Etinilestradiol 3mg / 20mcg [Yaz], Norgestrel + Etinilestradiol 0.3mg / 30mcg [Cryselle, Ovral, Low-Ogestrel, LoOvral], Norgestrel + Etinilestradiol 0.5mg / 50mcg [Ogestrel], Acetato de noretindrona / Etinilestradiol [Loestrin Junel]</t>
    </r>
  </si>
  <si>
    <t>Metodo mais disponivel no País, normalmente, os metodos disponiveis no sector publico são os mesmos que são autorizados para o comercio, ONG e Marketing Social.</t>
  </si>
  <si>
    <r>
      <rPr>
        <b/>
        <sz val="12"/>
        <color theme="1"/>
        <rFont val="Arial"/>
        <family val="2"/>
      </rPr>
      <t>Pílulas Anticoncepcionais Orais com apenas Progestina</t>
    </r>
    <r>
      <rPr>
        <sz val="12"/>
        <color theme="1"/>
        <rFont val="Arial"/>
        <family val="2"/>
      </rPr>
      <t xml:space="preserve">
</t>
    </r>
    <r>
      <rPr>
        <sz val="10"/>
        <color theme="1"/>
        <rFont val="Arial"/>
        <family val="2"/>
      </rPr>
      <t>(por exemplo, Levonorgestrel 30 mcg [Norgeston, Microlut], Noretindrona 35mg [Micronor, Camila, Errin], Desogestrel 75mcg [Cerazette, Aizea], Etinodiol Diacetato [Femulen])</t>
    </r>
  </si>
  <si>
    <r>
      <rPr>
        <b/>
        <sz val="12"/>
        <color theme="1"/>
        <rFont val="Arial"/>
        <family val="2"/>
      </rPr>
      <t xml:space="preserve">Injectáveis </t>
    </r>
    <r>
      <rPr>
        <b/>
        <sz val="11"/>
        <color theme="1"/>
        <rFont val="Arial"/>
        <family val="2"/>
      </rPr>
      <t xml:space="preserve"> </t>
    </r>
    <r>
      <rPr>
        <sz val="11"/>
        <color theme="1"/>
        <rFont val="Arial"/>
        <family val="2"/>
      </rPr>
      <t xml:space="preserve">
</t>
    </r>
    <r>
      <rPr>
        <sz val="10"/>
        <color theme="1"/>
        <rFont val="Arial"/>
        <family val="2"/>
      </rPr>
      <t>(por exemplo, Acetato de Medroxiprogesterona de Depósito 104mg / 0,65mL subcutâneo [Depo Sub-Q Provera, Sayana Press], Acetato de Medroxiprogesterona de Depósito 150 mg Intramuscular [DepoProvera], Enantato de Noretisterona [Noristerat]</t>
    </r>
  </si>
  <si>
    <t>Para o sector Publico, é o metodo de maior eleição, porem se encontra com menos disponibilidade no sector comercial e Marketing social</t>
  </si>
  <si>
    <r>
      <rPr>
        <b/>
        <sz val="12"/>
        <color theme="1"/>
        <rFont val="Arial"/>
        <family val="2"/>
      </rPr>
      <t>Implantes contraceptivos</t>
    </r>
    <r>
      <rPr>
        <sz val="12"/>
        <color theme="1"/>
        <rFont val="Arial"/>
        <family val="2"/>
      </rPr>
      <t xml:space="preserve">
</t>
    </r>
    <r>
      <rPr>
        <sz val="10"/>
        <color theme="1"/>
        <rFont val="Arial"/>
        <family val="2"/>
      </rPr>
      <t>(por exemplo, Levonorgestrel 75mg [Jadelle, Sino-Implante (II) / Levoplant], Etonogestrel 68mg [Implanon, Nexplanon])</t>
    </r>
  </si>
  <si>
    <r>
      <rPr>
        <b/>
        <sz val="12"/>
        <color theme="1"/>
        <rFont val="Arial"/>
        <family val="2"/>
      </rPr>
      <t>Dispositivos intra-uterinos (DIU)</t>
    </r>
    <r>
      <rPr>
        <sz val="12"/>
        <color theme="1"/>
        <rFont val="Arial"/>
        <family val="2"/>
      </rPr>
      <t xml:space="preserve"> (por exemplo, cobre-cobre [Optima Copper T], liberação de levonorgestrel [Mirena])</t>
    </r>
  </si>
  <si>
    <r>
      <rPr>
        <b/>
        <sz val="12"/>
        <color theme="1"/>
        <rFont val="Arial"/>
        <family val="2"/>
      </rPr>
      <t>Pílulas anticoncepcionais de emergência</t>
    </r>
    <r>
      <rPr>
        <sz val="12"/>
        <color theme="1"/>
        <rFont val="Arial"/>
        <family val="2"/>
      </rPr>
      <t xml:space="preserve"> (por exemplo, levonorgestrel 0,75 mg, levonorgestrel 1,5 mg) [Postinor]</t>
    </r>
  </si>
  <si>
    <r>
      <rPr>
        <b/>
        <sz val="12"/>
        <color theme="1"/>
        <rFont val="Arial"/>
        <family val="2"/>
      </rPr>
      <t>Método permanente de acção prolongada para homens</t>
    </r>
    <r>
      <rPr>
        <sz val="12"/>
        <color theme="1"/>
        <rFont val="Arial"/>
        <family val="2"/>
      </rPr>
      <t xml:space="preserve"> </t>
    </r>
    <r>
      <rPr>
        <sz val="10"/>
        <color theme="1"/>
        <rFont val="Arial"/>
        <family val="2"/>
      </rPr>
      <t>(vasectomia)</t>
    </r>
  </si>
  <si>
    <r>
      <rPr>
        <b/>
        <sz val="12"/>
        <color theme="1"/>
        <rFont val="Arial"/>
        <family val="2"/>
      </rPr>
      <t>Método permanente de acção prolongada para mulheres</t>
    </r>
    <r>
      <rPr>
        <b/>
        <sz val="10"/>
        <color theme="1"/>
        <rFont val="Arial"/>
        <family val="2"/>
      </rPr>
      <t xml:space="preserve"> </t>
    </r>
    <r>
      <rPr>
        <sz val="10"/>
        <color theme="1"/>
        <rFont val="Arial"/>
        <family val="2"/>
      </rPr>
      <t>(laqueadura)</t>
    </r>
  </si>
  <si>
    <r>
      <rPr>
        <b/>
        <sz val="12"/>
        <color theme="1"/>
        <rFont val="Arial"/>
        <family val="2"/>
      </rPr>
      <t>Adesivos anticoncepcionai</t>
    </r>
    <r>
      <rPr>
        <sz val="12"/>
        <color theme="1"/>
        <rFont val="Arial"/>
        <family val="2"/>
      </rPr>
      <t xml:space="preserve">s </t>
    </r>
    <r>
      <rPr>
        <sz val="10"/>
        <color theme="1"/>
        <rFont val="Arial"/>
        <family val="2"/>
      </rPr>
      <t>(por exemplo, Norelgestromin / Etinilestradiol 150 / 35mcg [Xulane, Evra])</t>
    </r>
  </si>
  <si>
    <r>
      <rPr>
        <b/>
        <sz val="12"/>
        <color theme="1"/>
        <rFont val="Arial"/>
        <family val="2"/>
      </rPr>
      <t>Anéis Contraceptivos Vaginais</t>
    </r>
    <r>
      <rPr>
        <sz val="12"/>
        <color theme="1"/>
        <rFont val="Arial"/>
        <family val="2"/>
      </rPr>
      <t xml:space="preserve"> </t>
    </r>
    <r>
      <rPr>
        <sz val="10"/>
        <color theme="1"/>
        <rFont val="Arial"/>
        <family val="2"/>
      </rPr>
      <t>(por exemplo, Etonogestrel / Etinilestradiol 120 / 15mcg [NuvaRing], liberação de progesterona [Progering])</t>
    </r>
  </si>
  <si>
    <r>
      <rPr>
        <b/>
        <sz val="12"/>
        <color theme="1"/>
        <rFont val="Arial"/>
        <family val="2"/>
      </rPr>
      <t>Métodos de sensibilização baseados no calendário</t>
    </r>
    <r>
      <rPr>
        <sz val="12"/>
        <color theme="1"/>
        <rFont val="Arial"/>
        <family val="2"/>
      </rPr>
      <t xml:space="preserve"> </t>
    </r>
    <r>
      <rPr>
        <sz val="10"/>
        <color theme="1"/>
        <rFont val="Arial"/>
        <family val="2"/>
      </rPr>
      <t>(por exemplo, CycleBeads)</t>
    </r>
  </si>
  <si>
    <r>
      <rPr>
        <b/>
        <sz val="12"/>
        <color theme="1"/>
        <rFont val="Arial"/>
        <family val="2"/>
      </rPr>
      <t>Outro métodos contraceptivos</t>
    </r>
    <r>
      <rPr>
        <sz val="12"/>
        <color theme="1"/>
        <rFont val="Arial"/>
        <family val="2"/>
      </rPr>
      <t xml:space="preserve">
</t>
    </r>
    <r>
      <rPr>
        <sz val="11"/>
        <color theme="1"/>
        <rFont val="Arial"/>
        <family val="2"/>
      </rPr>
      <t>(Por favor, forneça o (s) nome (s) de qualquer outro contraceptivo (s) oferecido nos espaços abaixo e, em seguida, seleccione nas listas suspensas para cada sector).</t>
    </r>
  </si>
  <si>
    <t xml:space="preserve">"• Aumentar a disponibilidade e a qualidade dos serviços de Planeamento Familiar (PF); 
• Aumentar a procura de FP e serviços de contraceção;
• Fortalecer a gestão logística, sistema de M&amp;E de serviços FP; 
• Aumentar o compromisso e a mobilização de recursos e fortalecer os mecanismos de coordenação"				</t>
  </si>
  <si>
    <t>Family planning and contraception strategy 2015 - 2020</t>
  </si>
  <si>
    <t xml:space="preserve">Em processo de mudança para CIP </t>
  </si>
  <si>
    <t>2015 - 2023</t>
  </si>
  <si>
    <r>
      <t xml:space="preserve">Será que existem políticas que </t>
    </r>
    <r>
      <rPr>
        <b/>
        <sz val="12"/>
        <color theme="1"/>
        <rFont val="Arial"/>
        <family val="2"/>
      </rPr>
      <t xml:space="preserve">impedem </t>
    </r>
    <r>
      <rPr>
        <sz val="12"/>
        <color theme="1"/>
        <rFont val="Arial"/>
        <family val="2"/>
      </rPr>
      <t xml:space="preserve">a capacidade do </t>
    </r>
    <r>
      <rPr>
        <b/>
        <sz val="12"/>
        <color theme="1"/>
        <rFont val="Arial"/>
        <family val="2"/>
      </rPr>
      <t xml:space="preserve">sector privado </t>
    </r>
    <r>
      <rPr>
        <sz val="12"/>
        <color theme="1"/>
        <rFont val="Arial"/>
        <family val="2"/>
      </rPr>
      <t>(sector comercial, ONG ou marketing social) de propor métodos contraceptivos? Por exemplo: controlos de preços, limitações de distribuição, impostos / taxas, proibições de publicidade, etc.</t>
    </r>
  </si>
  <si>
    <r>
      <t xml:space="preserve">Será que existem políticas que </t>
    </r>
    <r>
      <rPr>
        <b/>
        <sz val="12"/>
        <color theme="1"/>
        <rFont val="Arial"/>
        <family val="2"/>
      </rPr>
      <t>permitem</t>
    </r>
    <r>
      <rPr>
        <sz val="12"/>
        <color theme="1"/>
        <rFont val="Arial"/>
        <family val="2"/>
      </rPr>
      <t xml:space="preserve"> ou </t>
    </r>
    <r>
      <rPr>
        <b/>
        <sz val="12"/>
        <color theme="1"/>
        <rFont val="Arial"/>
        <family val="2"/>
      </rPr>
      <t>apoiam</t>
    </r>
    <r>
      <rPr>
        <sz val="12"/>
        <color theme="1"/>
        <rFont val="Arial"/>
        <family val="2"/>
      </rPr>
      <t xml:space="preserve"> o </t>
    </r>
    <r>
      <rPr>
        <b/>
        <sz val="12"/>
        <color theme="1"/>
        <rFont val="Arial"/>
        <family val="2"/>
      </rPr>
      <t>sector privado</t>
    </r>
    <r>
      <rPr>
        <sz val="12"/>
        <color theme="1"/>
        <rFont val="Arial"/>
        <family val="2"/>
      </rPr>
      <t xml:space="preserve"> (sector comercial, ONG ou marketing social) para propor métodos contraceptivos? (Por exemplo: fomentar alianças público / privado, redes e franquias de provedores, credenciamento, treinamento e educação continuada para provedores do setor privado e mecanismos de financiamento, como marketing social, vales, incentivos e o Estado que contrata a prestação de serviços ao sector privado).</t>
    </r>
  </si>
  <si>
    <t>acordos registados entre o Ministério da Saúde, agências doadoras, provedores do sector público / privado</t>
  </si>
  <si>
    <t>Existem alguns acordos e memorandos de entendimento entre o Ministério da Saúde (MoH), o setor privado e as ONGs (Pathfinder International, DKT e PSI) para melhorar o acesso aos produtos contraceptivos por meio de clínicas móveis e clínicas privadas que oferecem serviços e produtos de FP/SRH a preços acessíveis.</t>
  </si>
  <si>
    <r>
      <t xml:space="preserve">Por favor, preencha a tabela a seguir para indicar as políticas do país com relação ao </t>
    </r>
    <r>
      <rPr>
        <b/>
        <sz val="12"/>
        <color theme="1"/>
        <rFont val="Arial"/>
        <family val="2"/>
      </rPr>
      <t>quadro de menor fornecedor</t>
    </r>
    <r>
      <rPr>
        <sz val="12"/>
        <color theme="1"/>
        <rFont val="Arial"/>
        <family val="2"/>
      </rPr>
      <t xml:space="preserve"> que tem permissão para vender ou dispensar determinados métodos contraceptivos.
Por favor, seleccione na lista suspensa, se possível. Se não conseguir encontrar um quadro de fornecedores adequado, por favor seleccione o título de fornecedor apropriado mais próximo. 
</t>
    </r>
    <r>
      <rPr>
        <i/>
        <sz val="12"/>
        <color theme="1"/>
        <rFont val="Arial"/>
        <family val="2"/>
      </rPr>
      <t>(Se indicou em C1 que um método não é oferecido num determinado sector (público ou privado), seleccione "não aplicável" para esse método e sector).</t>
    </r>
  </si>
  <si>
    <r>
      <t xml:space="preserve">Indique o provedor de nível mais baixo que tem permissão para vender ou dispensar o método no </t>
    </r>
    <r>
      <rPr>
        <b/>
        <sz val="12"/>
        <color theme="1"/>
        <rFont val="Arial"/>
        <family val="2"/>
      </rPr>
      <t>sector público</t>
    </r>
  </si>
  <si>
    <r>
      <t xml:space="preserve">Indique o provedor de nível mais baixo que tem permissão para vender ou dispensar o método no </t>
    </r>
    <r>
      <rPr>
        <b/>
        <sz val="12"/>
        <color theme="1"/>
        <rFont val="Arial"/>
        <family val="2"/>
      </rPr>
      <t>sector privado</t>
    </r>
  </si>
  <si>
    <t>Entrevistas do principal informante</t>
  </si>
  <si>
    <r>
      <t xml:space="preserve">Pílulas Anticoncepcionais Orais Combinadas
</t>
    </r>
    <r>
      <rPr>
        <sz val="10"/>
        <color theme="1"/>
        <rFont val="Arial"/>
        <family val="2"/>
      </rPr>
      <t>(por exemplo, Levonorgestrel / Etinilestradiol 150/30 mcg + Fe 75mg, Levonorgestrel / Etinilestradiol 150/30 mcg [Microgynon, Seasonale, Levora, Jolessa], Desogestrel 0,15mg + Etinilestradiol 0,03mg [Enskyce, Marvelon, Exeltis], Drosiperenona / Etinilestradiol 3mg / 20mcg [Yaz], Norgestrel + Etinilestradiol 0.3mg / 30mcg [Cryselle, Ovral, Low-Ogestrel, LoOvral], Norgestrel + Etinilestradiol 0.5mg / 50mcg [Ogestrel], Acetato de noretindrona / Etinilestradiol [Loestrin Junel]</t>
    </r>
  </si>
  <si>
    <t>Enfermeira Auxiliar</t>
  </si>
  <si>
    <r>
      <t xml:space="preserve">Pílulas Anticoncepcionais Orais com apenas Progestina
</t>
    </r>
    <r>
      <rPr>
        <sz val="10"/>
        <color theme="1"/>
        <rFont val="Arial"/>
        <family val="2"/>
      </rPr>
      <t>(por exemplo, Levonorgestrel 30 mcg [Norgeston, Microlut], Noretindrona 35mg [Micronor, Camila, Errin], Desogestrel 75mcg [Cerazette, Aizea], Etinodiol Diacetato [Femulen])</t>
    </r>
  </si>
  <si>
    <r>
      <t xml:space="preserve">Injectáveis </t>
    </r>
    <r>
      <rPr>
        <sz val="10"/>
        <color theme="1"/>
        <rFont val="Arial"/>
        <family val="2"/>
      </rPr>
      <t xml:space="preserve">(Depot Medroxiprogesterona Acetato 104mg / 0.65mL </t>
    </r>
    <r>
      <rPr>
        <b/>
        <sz val="10"/>
        <color theme="1"/>
        <rFont val="Arial"/>
        <family val="2"/>
      </rPr>
      <t>subcutânea</t>
    </r>
    <r>
      <rPr>
        <sz val="10"/>
        <color theme="1"/>
        <rFont val="Arial"/>
        <family val="2"/>
      </rPr>
      <t xml:space="preserve"> [Depo Sub-Q Provera, Sayana Press])</t>
    </r>
  </si>
  <si>
    <r>
      <t xml:space="preserve">Injectáveis </t>
    </r>
    <r>
      <rPr>
        <sz val="10"/>
        <color theme="1"/>
        <rFont val="Arial"/>
        <family val="2"/>
      </rPr>
      <t xml:space="preserve">(Acetato de Medroxiprogesterona de Depósito 150 mg </t>
    </r>
    <r>
      <rPr>
        <b/>
        <sz val="10"/>
        <color theme="1"/>
        <rFont val="Arial"/>
        <family val="2"/>
      </rPr>
      <t>Intramuscular</t>
    </r>
    <r>
      <rPr>
        <sz val="10"/>
        <color theme="1"/>
        <rFont val="Arial"/>
        <family val="2"/>
      </rPr>
      <t xml:space="preserve"> [DepoProvera], Enantato de Noretisterona [Noristerat])</t>
    </r>
  </si>
  <si>
    <r>
      <t xml:space="preserve">Implantes contraceptivos
</t>
    </r>
    <r>
      <rPr>
        <sz val="10"/>
        <color theme="1"/>
        <rFont val="Arial"/>
        <family val="2"/>
      </rPr>
      <t>(por exemplo, Levonorgestrel 75mg [Jadelle, Sino-Implante (II) / Levoplant], Etonogestrel 68mg [Implanon, Nexplanon])</t>
    </r>
  </si>
  <si>
    <r>
      <t xml:space="preserve">Dispositivos intra-uterinos (DIU)
</t>
    </r>
    <r>
      <rPr>
        <sz val="10"/>
        <color theme="1"/>
        <rFont val="Arial"/>
        <family val="2"/>
      </rPr>
      <t>(por exemplo, rolamento de cobre [Optima Copper T], Liberação de Levonorgestrel [Mirena])</t>
    </r>
  </si>
  <si>
    <t>Enfermeira Parteira Auxiliar</t>
  </si>
  <si>
    <r>
      <t xml:space="preserve">Pílulas anticoncepcionais de emergência
</t>
    </r>
    <r>
      <rPr>
        <sz val="10"/>
        <color theme="1"/>
        <rFont val="Arial"/>
        <family val="2"/>
      </rPr>
      <t>(por exemplo, Levonorgestrel 0.75mg, Levonorgestrel 1.5mg) [Postinor]</t>
    </r>
  </si>
  <si>
    <r>
      <t xml:space="preserve">Método permanente de acção prolongada para homens </t>
    </r>
    <r>
      <rPr>
        <sz val="10"/>
        <color theme="1"/>
        <rFont val="Arial"/>
        <family val="2"/>
      </rPr>
      <t>(vasectomia)</t>
    </r>
  </si>
  <si>
    <t>Oficial clínico</t>
  </si>
  <si>
    <r>
      <t xml:space="preserve">Método permanente de acção prolongada para mulheres </t>
    </r>
    <r>
      <rPr>
        <sz val="10"/>
        <color theme="1"/>
        <rFont val="Arial"/>
        <family val="2"/>
      </rPr>
      <t>(laqueadura)</t>
    </r>
  </si>
  <si>
    <r>
      <t xml:space="preserve">Adesivos anticoncepcionais </t>
    </r>
    <r>
      <rPr>
        <sz val="10"/>
        <color theme="1"/>
        <rFont val="Arial"/>
        <family val="2"/>
      </rPr>
      <t>(por exemplo, Norelgestromin / Etinilestradiol 150 / 35mcg [Xulane, Evra])</t>
    </r>
  </si>
  <si>
    <r>
      <t xml:space="preserve">Anéis Contraceptivos Vaginais </t>
    </r>
    <r>
      <rPr>
        <sz val="10"/>
        <color theme="1"/>
        <rFont val="Arial"/>
        <family val="2"/>
      </rPr>
      <t>(por exemplo, Etonogestrel / Etinilestradiol 120 / 15mcg [NuvaRing], liberação de progesterona [Progering])</t>
    </r>
  </si>
  <si>
    <r>
      <t xml:space="preserve">Outros métodos contraceptivos - especifique
</t>
    </r>
    <r>
      <rPr>
        <sz val="10"/>
        <color theme="1"/>
        <rFont val="Arial"/>
        <family val="2"/>
      </rPr>
      <t>(Indique o nome do (s) outro (s) contraceptivo(s) oferecido(s) e o grupo de nível mais baixo que pode fornecê-lo, por sector. Por exemplo: diafragma SILCS)</t>
    </r>
  </si>
  <si>
    <r>
      <t xml:space="preserve">As perguntas a seguir (D5 e D6) estão relacionadas com leis e práticas que podem </t>
    </r>
    <r>
      <rPr>
        <b/>
        <i/>
        <sz val="12"/>
        <color theme="1"/>
        <rFont val="Arial"/>
        <family val="2"/>
      </rPr>
      <t xml:space="preserve">aumentar </t>
    </r>
    <r>
      <rPr>
        <sz val="12"/>
        <color theme="1"/>
        <rFont val="Arial"/>
        <family val="2"/>
      </rPr>
      <t xml:space="preserve">o acesso de subpopulações específicas a serviços / produtos de planeamento familiar eficazes, enquanto as perguntas D7 e D8 estão relacionadas com as leis ou práticas que possam </t>
    </r>
    <r>
      <rPr>
        <b/>
        <i/>
        <sz val="12"/>
        <color theme="1"/>
        <rFont val="Arial"/>
        <family val="2"/>
      </rPr>
      <t>impedir</t>
    </r>
    <r>
      <rPr>
        <sz val="12"/>
        <color theme="1"/>
        <rFont val="Arial"/>
        <family val="2"/>
      </rPr>
      <t xml:space="preserve"> ou </t>
    </r>
    <r>
      <rPr>
        <b/>
        <i/>
        <sz val="12"/>
        <color theme="1"/>
        <rFont val="Arial"/>
        <family val="2"/>
      </rPr>
      <t xml:space="preserve">limitar </t>
    </r>
    <r>
      <rPr>
        <sz val="12"/>
        <color theme="1"/>
        <rFont val="Arial"/>
        <family val="2"/>
      </rPr>
      <t>o acesso dessas subpopulações .</t>
    </r>
  </si>
  <si>
    <r>
      <t xml:space="preserve">Será que o seu país tem leis, regulamentos ou políticas que </t>
    </r>
    <r>
      <rPr>
        <b/>
        <i/>
        <sz val="12"/>
        <color theme="1"/>
        <rFont val="Arial"/>
        <family val="2"/>
      </rPr>
      <t>aumentem</t>
    </r>
    <r>
      <rPr>
        <sz val="12"/>
        <color theme="1"/>
        <rFont val="Arial"/>
        <family val="2"/>
      </rPr>
      <t xml:space="preserve"> o acesso a serviços / produtos de planeamento familiar efectivos pelas seguintes sub-populações?</t>
    </r>
  </si>
  <si>
    <t>entrevistas com os gestores e / ou provedores do programa FP / RH</t>
  </si>
  <si>
    <t>Family planning and contraception strategy 2011-2015 (2020)  &amp; School Health and Adolescent Strategy</t>
  </si>
  <si>
    <r>
      <t xml:space="preserve">Populações em sub-regiões desfavorecidas </t>
    </r>
    <r>
      <rPr>
        <sz val="10"/>
        <color theme="1"/>
        <rFont val="Arial"/>
        <family val="2"/>
      </rPr>
      <t>(por exemplo, certas áreas geográficas)</t>
    </r>
  </si>
  <si>
    <r>
      <t xml:space="preserve">Populações minoritárias </t>
    </r>
    <r>
      <rPr>
        <sz val="10"/>
        <color theme="1"/>
        <rFont val="Arial"/>
        <family val="2"/>
      </rPr>
      <t>(por exemplo, grupos étnicos ou religiosos)</t>
    </r>
  </si>
  <si>
    <r>
      <t xml:space="preserve">Outros </t>
    </r>
    <r>
      <rPr>
        <i/>
        <sz val="10"/>
        <color theme="1"/>
        <rFont val="Arial"/>
        <family val="2"/>
      </rPr>
      <t>(por exemplo, migrantes, populações deslocadas internamente)</t>
    </r>
  </si>
  <si>
    <r>
      <t xml:space="preserve">Será que o país tem alguma prática operacional, cultural ou outras que possam </t>
    </r>
    <r>
      <rPr>
        <b/>
        <u/>
        <sz val="12"/>
        <color theme="1"/>
        <rFont val="Arial"/>
        <family val="2"/>
      </rPr>
      <t>aumentar</t>
    </r>
    <r>
      <rPr>
        <sz val="12"/>
        <color theme="1"/>
        <rFont val="Arial"/>
        <family val="2"/>
      </rPr>
      <t xml:space="preserve"> o acesso a serviços / produtos de planeamento familiar efectivos pelas seguintes sub-populações?</t>
    </r>
  </si>
  <si>
    <t>Entrevistas do principal informante com representantes do sector privado</t>
  </si>
  <si>
    <t xml:space="preserve">Mobilization of local leaders to advocate for reducing premature marriages </t>
  </si>
  <si>
    <t>Mobilization of local leaders to advocate for reducing premature marriages</t>
  </si>
  <si>
    <t>Demand generation targeted at rural and periurban communities and community-based distribution of modern contraception.</t>
  </si>
  <si>
    <r>
      <t>Populações minoritárias</t>
    </r>
    <r>
      <rPr>
        <sz val="10"/>
        <color theme="1"/>
        <rFont val="Arial"/>
        <family val="2"/>
      </rPr>
      <t xml:space="preserve"> (por exemplo, grupos étnicos ou religiosos)</t>
    </r>
  </si>
  <si>
    <r>
      <t xml:space="preserve">Outros </t>
    </r>
    <r>
      <rPr>
        <sz val="10"/>
        <color theme="1"/>
        <rFont val="Arial"/>
        <family val="2"/>
      </rPr>
      <t>(por exemplo, migrantes, populações deslocadas internamente)</t>
    </r>
  </si>
  <si>
    <t>Mobile brigades in resettlement centres to offer health services, including FP services</t>
  </si>
  <si>
    <r>
      <t xml:space="preserve">Será que o país tem leis, regulamentos ou políticas que </t>
    </r>
    <r>
      <rPr>
        <b/>
        <u/>
        <sz val="12"/>
        <color theme="1"/>
        <rFont val="Arial"/>
        <family val="2"/>
      </rPr>
      <t>dificultam</t>
    </r>
    <r>
      <rPr>
        <b/>
        <sz val="12"/>
        <color theme="1"/>
        <rFont val="Arial"/>
        <family val="2"/>
      </rPr>
      <t xml:space="preserve"> </t>
    </r>
    <r>
      <rPr>
        <sz val="12"/>
        <color theme="1"/>
        <rFont val="Arial"/>
        <family val="2"/>
      </rPr>
      <t xml:space="preserve">o acesso das seguintes sub-populações a serviços / produtos de planeamento familiar eficazes? </t>
    </r>
    <r>
      <rPr>
        <sz val="10"/>
        <color theme="1"/>
        <rFont val="Arial"/>
        <family val="2"/>
      </rPr>
      <t>(por exemplo, aprovação necessária do cônjuge para acessar contraceptivos)</t>
    </r>
  </si>
  <si>
    <r>
      <t xml:space="preserve">Populações em sub-regiões desfavorecidas </t>
    </r>
    <r>
      <rPr>
        <i/>
        <sz val="10"/>
        <color theme="1"/>
        <rFont val="Arial"/>
        <family val="2"/>
      </rPr>
      <t>(por exemplo, certas áreas geográficas)</t>
    </r>
  </si>
  <si>
    <r>
      <t xml:space="preserve">Populações minoritárias </t>
    </r>
    <r>
      <rPr>
        <i/>
        <sz val="10"/>
        <color theme="1"/>
        <rFont val="Arial"/>
        <family val="2"/>
      </rPr>
      <t>(por exemplo, grupos étnicos ou religiosos)</t>
    </r>
  </si>
  <si>
    <r>
      <t>Outros</t>
    </r>
    <r>
      <rPr>
        <i/>
        <sz val="10"/>
        <color theme="1"/>
        <rFont val="Arial"/>
        <family val="2"/>
      </rPr>
      <t xml:space="preserve"> (por exemplo, migrantes, populações deslocadas internamente)</t>
    </r>
  </si>
  <si>
    <r>
      <t>Será que o país tem alguma</t>
    </r>
    <r>
      <rPr>
        <b/>
        <u/>
        <sz val="12"/>
        <color theme="1"/>
        <rFont val="Arial"/>
        <family val="2"/>
      </rPr>
      <t xml:space="preserve"> barreira</t>
    </r>
    <r>
      <rPr>
        <sz val="12"/>
        <color theme="1"/>
        <rFont val="Arial"/>
        <family val="2"/>
      </rPr>
      <t xml:space="preserve"> e prática operacional, cultural ou outras que </t>
    </r>
    <r>
      <rPr>
        <b/>
        <u/>
        <sz val="12"/>
        <color theme="1"/>
        <rFont val="Arial"/>
        <family val="2"/>
      </rPr>
      <t>dificultem</t>
    </r>
    <r>
      <rPr>
        <sz val="12"/>
        <color theme="1"/>
        <rFont val="Arial"/>
        <family val="2"/>
      </rPr>
      <t xml:space="preserve"> o acesso das seguintes sub-populações a serviços / produtos de planeamento familiar eficazes?
</t>
    </r>
    <r>
      <rPr>
        <sz val="10"/>
        <color theme="1"/>
        <rFont val="Arial"/>
        <family val="2"/>
      </rPr>
      <t>(por exemplo, provedores que não querem oferecer serviços a jovens)</t>
    </r>
  </si>
  <si>
    <t>There is a myth that the use of contraceptives, especially long-acting methods by adolescents, can compromise future reproductive intentions.</t>
  </si>
  <si>
    <t xml:space="preserve">Long distance to access health care make it dificulty to obtain effective family planning services/commodities  </t>
  </si>
  <si>
    <r>
      <t>Populações em sub-regiões desfavorecidas</t>
    </r>
    <r>
      <rPr>
        <sz val="10"/>
        <color theme="1"/>
        <rFont val="Arial"/>
        <family val="2"/>
      </rPr>
      <t xml:space="preserve"> (por exemplo, certas áreas geográficas)</t>
    </r>
  </si>
  <si>
    <t>Weak male involvement in FP issues and inability to negotiate contraceptives use by women influenced by gender norms and masculinity</t>
  </si>
  <si>
    <t xml:space="preserve">Initiation rites with great expression in the Northern region of Mozambique  contributes to early sexual activity  </t>
  </si>
  <si>
    <t>Socio-economic pressure from families that contributes to early marriages and the extended family model</t>
  </si>
  <si>
    <t xml:space="preserve">relatos da comunicação social </t>
  </si>
  <si>
    <t>There is no charge, contraceptives in the public sector are provided for free.</t>
  </si>
  <si>
    <t>A maioria dos LNMEss atualmente aprovados pelo MoH ou Divisão de Aquisição e Planeamento está em revisão.
NEML significa Lista de Medicamentos Essenciais Nacionais. É uma lista de medicamentos que são considerados essenciais para o sistema de saúde de um país. A aprovação do LNMEs é um processo contínuo, e os medicamentos podem ser adicionados ou removidos da lista periodicamente.</t>
  </si>
  <si>
    <r>
      <t xml:space="preserve">Pílulas Anticoncepcionais Orais com apenas/ de Apenas Progestina
</t>
    </r>
    <r>
      <rPr>
        <sz val="10"/>
        <color theme="1"/>
        <rFont val="Arial"/>
        <family val="2"/>
      </rPr>
      <t>(por exemplo, Levonorgestrel 30 mcg [Norgeston, Microlut], Noretindrona 35mg [Micronor, Camila, Errin], Desogestrel 75mcg [Cerazette, Aizea], Etinodiol Diacetato [Femulen])</t>
    </r>
  </si>
  <si>
    <r>
      <t xml:space="preserve">Injectáveis
</t>
    </r>
    <r>
      <rPr>
        <sz val="10"/>
        <color theme="1"/>
        <rFont val="Arial"/>
        <family val="2"/>
      </rPr>
      <t>(por exemplo, Acetato de Medroxiprogesterona de Depósito 104mg / 0,65mL subcutâneo [Depo Sub-Q Provera, Sayana Press], Acetato de Medroxiprogesterona de Depósito 150mg Intramuscular [DepoProvera], Enantato de Noretisterona [Noristerat]</t>
    </r>
  </si>
  <si>
    <r>
      <t xml:space="preserve">Implantes contraceptivos </t>
    </r>
    <r>
      <rPr>
        <sz val="10"/>
        <color theme="1"/>
        <rFont val="Arial"/>
        <family val="2"/>
      </rPr>
      <t>(por exemplo, Levonorgestrel 75mg [Jadelle, Sino-Implante (II) / Levoplant], Etonogestrel 68mg [Implanon, Nexplanon])</t>
    </r>
  </si>
  <si>
    <r>
      <t xml:space="preserve">Dispositivos intrauterinos de cobre (DIU) </t>
    </r>
    <r>
      <rPr>
        <sz val="10"/>
        <color theme="1"/>
        <rFont val="Arial"/>
        <family val="2"/>
      </rPr>
      <t>(por exemplo, Optima Copper T)</t>
    </r>
  </si>
  <si>
    <r>
      <t>Dispositivos intra-uterinos liberadores de hormônio (DIU)</t>
    </r>
    <r>
      <rPr>
        <sz val="10"/>
        <color theme="1"/>
        <rFont val="Arial"/>
        <family val="2"/>
      </rPr>
      <t xml:space="preserve"> (por exemplo, liberação de levonorgestrel [Mirena])</t>
    </r>
  </si>
  <si>
    <r>
      <t xml:space="preserve">Pílulas contraceptivas de emergência </t>
    </r>
    <r>
      <rPr>
        <sz val="10"/>
        <color theme="1"/>
        <rFont val="Arial"/>
        <family val="2"/>
      </rPr>
      <t>(por exemplo, levonorgestrel 0,75 mg, levonorgestrel 1,5 mg)</t>
    </r>
  </si>
  <si>
    <r>
      <t>Anéis Contraceptivos Vaginais</t>
    </r>
    <r>
      <rPr>
        <sz val="10"/>
        <color theme="1"/>
        <rFont val="Arial"/>
        <family val="2"/>
      </rPr>
      <t xml:space="preserve"> (por exemplo, Etonogestrel / Etinilestradiol 120 / 15mcg [NuvaRing], liberação de progesterona [Progering])</t>
    </r>
  </si>
  <si>
    <t>National essential medicine list</t>
  </si>
  <si>
    <t>Com a pandemia do COVID-19 algumas atividades de criação de demanda, como brigadas móveis rotineiras, foram suspensas ou interrompidas. Porem, neste momento, o Programa tem trazido de volta, de forma faseada estas actividades.</t>
  </si>
  <si>
    <t>Sim: algum alcance / educação móvel</t>
  </si>
  <si>
    <t>O currículo de treinamento para enfermeiras, oferecido nas escolas de treinamento de saúde, inclui a inserção e remoção de implantes e DIUs, que são então complementados com exercícios práticos em unidades de saúde.</t>
  </si>
  <si>
    <r>
      <t xml:space="preserve">O país comprometeu-se com a nova parceria </t>
    </r>
    <r>
      <rPr>
        <b/>
        <sz val="12"/>
        <color theme="1"/>
        <rFont val="Arial"/>
        <family val="2"/>
      </rPr>
      <t>FP2030</t>
    </r>
    <r>
      <rPr>
        <sz val="12"/>
        <color theme="1"/>
        <rFont val="Arial"/>
        <family val="2"/>
      </rPr>
      <t>, "Uma visão colectiva para o planeamento familiar pós-2020"?</t>
    </r>
  </si>
  <si>
    <r>
      <t xml:space="preserve">Se a resposta for negativa, o país prevê assumir um compromisso </t>
    </r>
    <r>
      <rPr>
        <b/>
        <sz val="12"/>
        <color theme="1"/>
        <rFont val="Arial"/>
        <family val="2"/>
      </rPr>
      <t>FP2030</t>
    </r>
    <r>
      <rPr>
        <sz val="12"/>
        <color theme="1"/>
        <rFont val="Arial"/>
        <family val="2"/>
      </rPr>
      <t>?</t>
    </r>
  </si>
  <si>
    <r>
      <t xml:space="preserve">Se o país assumiu ou planeia assumir um compromisso </t>
    </r>
    <r>
      <rPr>
        <b/>
        <sz val="12"/>
        <color theme="1"/>
        <rFont val="Arial"/>
        <family val="2"/>
      </rPr>
      <t>FP2030</t>
    </r>
    <r>
      <rPr>
        <sz val="12"/>
        <color theme="1"/>
        <rFont val="Arial"/>
        <family val="2"/>
      </rPr>
      <t xml:space="preserve">, quais dos seguintes componentes serão incluídos? </t>
    </r>
    <r>
      <rPr>
        <i/>
        <sz val="12"/>
        <color theme="1"/>
        <rFont val="Arial"/>
        <family val="2"/>
      </rPr>
      <t>(Indique “sim”, “não”, “não sei” ou “não aplicável” para cada componente)</t>
    </r>
  </si>
  <si>
    <t>O programa de FP tem 3 DLIs para contribuir para o aumento da acessibilidade e qualidade dos serviços. O DLI 1 concentra-se nos partos institucionais, o DLI 2 concentra-se nas informações e serviços de SRH nas escolas secundárias e o DLI 3, que mede o CYP.</t>
  </si>
  <si>
    <t xml:space="preserve">SIGLUS (Sistema de Informação de Gestão Logística das Unidades Sanitárias), is an web-based OpenLMIS implemented in Mozambique since 2016 with support from Chemonics GHSC-PSM Project. </t>
  </si>
  <si>
    <r>
      <t xml:space="preserve">Se houver um LMIS nacional, este regista os dados de stock até ao nível do ponto de entrega de serviços individual (SDP)?
</t>
    </r>
    <r>
      <rPr>
        <i/>
        <sz val="12"/>
        <color theme="1"/>
        <rFont val="Arial"/>
        <family val="2"/>
      </rPr>
      <t>(No mínimo, os elementos de dados comunicados sobre as unidades de saúde devem incluir: stock disponível/saldo final, taxa de consumo, perdas e ajustes)</t>
    </r>
  </si>
  <si>
    <t>O aplicativo captura os seguintes dados: 1) Stock disponivel 2) quantidade emitida, 3) quantidade recebida, 4) ajustes e 5) quantidades solicitadas. A coleta de dados ocorre por meio do Mobile e pode-se inserir dados offline e sincronizar os dados quando uma conexão de dados é estabelecida.</t>
  </si>
  <si>
    <t>Não aplicável (sem LMIS)</t>
  </si>
  <si>
    <t>Não se aplica (sem LMIS)</t>
  </si>
  <si>
    <r>
      <t xml:space="preserve">Se houver um LMIS nacional que registe os dados de stock até ao nível do ponto de entrega de serviços (SDP), selecione a opção que melhor descreve a forma como os dados são comunicados ao nível do SDP.
</t>
    </r>
    <r>
      <rPr>
        <i/>
        <sz val="12"/>
        <color theme="1"/>
        <rFont val="Arial"/>
        <family val="2"/>
      </rPr>
      <t>(No mínimo, os elementos de dados comunicados sobre as unidades de saúde devem incluir: stock disponível/saldo final, taxa de consumo, perdas e ajustes. Caso contrário, selecione “não aplicável” nesta pergunta.)</t>
    </r>
  </si>
  <si>
    <t>O Sistema de Informação de Gestão da Saúde (LMIS) Nacional é uma combinação de registros em papel e eletrônicos; a cobertura até o final de 2020 foi de 95% de cobertura distrital (1616 HFs de um total de 1.701 HFs).</t>
  </si>
  <si>
    <r>
      <t xml:space="preserve">Por favor indique as </t>
    </r>
    <r>
      <rPr>
        <b/>
        <sz val="12"/>
        <color theme="1"/>
        <rFont val="Arial"/>
        <family val="2"/>
      </rPr>
      <t>taxas de falta de stock</t>
    </r>
    <r>
      <rPr>
        <sz val="12"/>
        <color theme="1"/>
        <rFont val="Arial"/>
        <family val="2"/>
      </rPr>
      <t xml:space="preserve"> do sector público para produtos de contracepção para o período de 12 meses mais recente disponível para os níveis de ponto de entrega </t>
    </r>
    <r>
      <rPr>
        <u/>
        <sz val="12"/>
        <color theme="1"/>
        <rFont val="Arial"/>
        <family val="2"/>
      </rPr>
      <t>central</t>
    </r>
    <r>
      <rPr>
        <sz val="12"/>
        <color theme="1"/>
        <rFont val="Arial"/>
        <family val="2"/>
      </rPr>
      <t xml:space="preserve"> e de </t>
    </r>
    <r>
      <rPr>
        <u/>
        <sz val="12"/>
        <color theme="1"/>
        <rFont val="Arial"/>
        <family val="2"/>
      </rPr>
      <t>serviço</t>
    </r>
    <r>
      <rPr>
        <sz val="12"/>
        <color theme="1"/>
        <rFont val="Arial"/>
        <family val="2"/>
      </rPr>
      <t xml:space="preserve"> para as seguintes categorias de produtos. 
Para produtos não propostos no sector público no país, digite "N / A" (não aplicável) na caixa de observações. Se o produto é proposto, mas não tem dados disponíveis, por favor, digite 'N / A' e explique por que os dados não estão disponíveis na secção de observações. </t>
    </r>
    <r>
      <rPr>
        <sz val="11"/>
        <color theme="1"/>
        <rFont val="Arial"/>
        <family val="2"/>
      </rPr>
      <t xml:space="preserve">
</t>
    </r>
    <r>
      <rPr>
        <sz val="12"/>
        <color theme="1"/>
        <rFont val="Arial"/>
        <family val="2"/>
      </rPr>
      <t xml:space="preserve">
</t>
    </r>
  </si>
  <si>
    <r>
      <t xml:space="preserve">a. </t>
    </r>
    <r>
      <rPr>
        <b/>
        <sz val="12"/>
        <color theme="1"/>
        <rFont val="Arial"/>
        <family val="2"/>
      </rPr>
      <t xml:space="preserve">Nível central </t>
    </r>
    <r>
      <rPr>
        <sz val="12"/>
        <color theme="1"/>
        <rFont val="Arial"/>
        <family val="2"/>
      </rPr>
      <t xml:space="preserve">(ou seja, armazém de nível central para o sector público)
</t>
    </r>
  </si>
  <si>
    <r>
      <t xml:space="preserve">b. </t>
    </r>
    <r>
      <rPr>
        <b/>
        <sz val="12"/>
        <color theme="1"/>
        <rFont val="Arial"/>
        <family val="2"/>
      </rPr>
      <t>Nível do ponto de entrega de serviços</t>
    </r>
    <r>
      <rPr>
        <sz val="12"/>
        <color theme="1"/>
        <rFont val="Arial"/>
        <family val="2"/>
      </rPr>
      <t xml:space="preserve"> (SDP) (isto é, unidades sanitárias do sector público)
</t>
    </r>
    <r>
      <rPr>
        <i/>
        <sz val="10"/>
        <color theme="1"/>
        <rFont val="Arial"/>
        <family val="2"/>
      </rPr>
      <t>(A nível agregado, é a porcentagem de todas as observações de produtos em todos os SDP onde houve ruptura de stock durante o ano)</t>
    </r>
  </si>
  <si>
    <r>
      <t xml:space="preserve">Taxa anual de ruptura de stock a nível central
</t>
    </r>
    <r>
      <rPr>
        <b/>
        <sz val="10"/>
        <color theme="1"/>
        <rFont val="Arial"/>
        <family val="2"/>
      </rPr>
      <t>Calculada automaticamente dividindo a coluna H pela coluna I</t>
    </r>
  </si>
  <si>
    <r>
      <t xml:space="preserve">Soma do número de </t>
    </r>
    <r>
      <rPr>
        <b/>
        <sz val="10"/>
        <color theme="1"/>
        <rFont val="Arial"/>
        <family val="2"/>
      </rPr>
      <t>SDP com ruptura</t>
    </r>
    <r>
      <rPr>
        <sz val="10"/>
        <color theme="1"/>
        <rFont val="Arial"/>
        <family val="2"/>
      </rPr>
      <t xml:space="preserve"> do produto a partir do balanço final de todos os relatórios de logística mensais / trimestrais do ano fiscal (numerador)</t>
    </r>
  </si>
  <si>
    <r>
      <t xml:space="preserve">Soma do número total de </t>
    </r>
    <r>
      <rPr>
        <b/>
        <sz val="10"/>
        <color theme="1"/>
        <rFont val="Arial"/>
        <family val="2"/>
      </rPr>
      <t>SDP que reportaram</t>
    </r>
    <r>
      <rPr>
        <sz val="10"/>
        <color theme="1"/>
        <rFont val="Arial"/>
        <family val="2"/>
      </rPr>
      <t xml:space="preserve"> em todos os relatórios de logística mensais / trimestrais para o ano fiscal (denominador)</t>
    </r>
  </si>
  <si>
    <r>
      <t xml:space="preserve">Taxa anual de ruptura de stock nos SDP
</t>
    </r>
    <r>
      <rPr>
        <b/>
        <sz val="10"/>
        <color theme="1"/>
        <rFont val="Arial"/>
        <family val="2"/>
      </rPr>
      <t>Calculada automaticamente dividindo a coluna K pela coluna L</t>
    </r>
  </si>
  <si>
    <t>Sistema de Gestão de informação logística (LMIS) / ordens de requisição / relatórios de logística de rotina</t>
  </si>
  <si>
    <t>Baixa disponibilidade na cadeia internacional</t>
  </si>
  <si>
    <t>Sistema de gestão de informação logística (LMIS) / ordens de requisição / relatórios de logística de rotina</t>
  </si>
  <si>
    <r>
      <t xml:space="preserve">Outras pílulas contraceptivas orais combinadas
</t>
    </r>
    <r>
      <rPr>
        <sz val="10"/>
        <color theme="1"/>
        <rFont val="Arial"/>
        <family val="2"/>
      </rPr>
      <t>(não incluído para o cálculo agregado)</t>
    </r>
    <r>
      <rPr>
        <sz val="12"/>
        <color theme="1"/>
        <rFont val="Arial"/>
        <family val="2"/>
      </rPr>
      <t xml:space="preserve">                                                         Especifique:</t>
    </r>
  </si>
  <si>
    <r>
      <t xml:space="preserve">Pílulas contraceptivas orais com apenas progesterona </t>
    </r>
    <r>
      <rPr>
        <sz val="10"/>
        <color theme="1"/>
        <rFont val="Arial"/>
        <family val="2"/>
      </rPr>
      <t>(Levonorgestrel 30 mcg [Norgeston, Microlut])</t>
    </r>
  </si>
  <si>
    <r>
      <t xml:space="preserve">Acetato de Medroxiprogesterona Depot 104mg / 0.65mL subcutâneo </t>
    </r>
    <r>
      <rPr>
        <sz val="10"/>
        <color theme="1"/>
        <rFont val="Arial"/>
        <family val="2"/>
      </rPr>
      <t>[Depo Sub-Q Provera, Sayana Press]</t>
    </r>
  </si>
  <si>
    <r>
      <t xml:space="preserve">Acetato de Medroxiprogesterona Depot 150 mg Intramuscular </t>
    </r>
    <r>
      <rPr>
        <sz val="10"/>
        <color theme="1"/>
        <rFont val="Arial"/>
        <family val="2"/>
      </rPr>
      <t>[DepoProvera]</t>
    </r>
  </si>
  <si>
    <r>
      <t>Enantato de noretisterona</t>
    </r>
    <r>
      <rPr>
        <sz val="10"/>
        <color theme="1"/>
        <rFont val="Arial"/>
        <family val="2"/>
      </rPr>
      <t xml:space="preserve"> [Noristerat]</t>
    </r>
  </si>
  <si>
    <r>
      <t xml:space="preserve">Levonorgestrel 75mg / haste, 2 implantes de haste </t>
    </r>
    <r>
      <rPr>
        <sz val="10"/>
        <color theme="1"/>
        <rFont val="Arial"/>
        <family val="2"/>
      </rPr>
      <t>[Jadelle, Sino-Implant (II) / Levoplant]</t>
    </r>
  </si>
  <si>
    <r>
      <t xml:space="preserve">Etonogestrel 68mg / haste, 1 implante de haste </t>
    </r>
    <r>
      <rPr>
        <sz val="10"/>
        <color theme="1"/>
        <rFont val="Arial"/>
        <family val="2"/>
      </rPr>
      <t>[Implanon, Nexplanon])</t>
    </r>
  </si>
  <si>
    <r>
      <t xml:space="preserve">Dispositivos intrauterinos com cobre (DIUs) </t>
    </r>
    <r>
      <rPr>
        <sz val="10"/>
        <color theme="1"/>
        <rFont val="Arial"/>
        <family val="2"/>
      </rPr>
      <t>(por exemplo, Optima Copper T)</t>
    </r>
  </si>
  <si>
    <r>
      <t xml:space="preserve">Dispositivos intra-uterinos liberadores de hormónio (DIU) </t>
    </r>
    <r>
      <rPr>
        <sz val="10"/>
        <color theme="1"/>
        <rFont val="Arial"/>
        <family val="2"/>
      </rPr>
      <t>(por exemplo, liberação de levonorgestrel [Mirena])</t>
    </r>
  </si>
  <si>
    <r>
      <t xml:space="preserve">Métodos de reconhecimento baseados no calendário </t>
    </r>
    <r>
      <rPr>
        <sz val="10"/>
        <color theme="1"/>
        <rFont val="Arial"/>
        <family val="2"/>
      </rPr>
      <t>(por exemplo, CycleBeads)</t>
    </r>
  </si>
  <si>
    <r>
      <t xml:space="preserve">Taxa total de falta de stock para todos os produtos
</t>
    </r>
    <r>
      <rPr>
        <b/>
        <sz val="12"/>
        <color theme="1"/>
        <rFont val="Arial"/>
        <family val="2"/>
      </rPr>
      <t>Isso calcular-se-á automaticamente. (somar-se-á H e I e dividir H por I, e somar K e L e dividir por L)</t>
    </r>
  </si>
  <si>
    <r>
      <t xml:space="preserve">Quais têm sido os principais impulsionadores das quebras de stock de contracetivos no país durante o ano passado? </t>
    </r>
    <r>
      <rPr>
        <i/>
        <sz val="12"/>
        <color theme="1"/>
        <rFont val="Arial"/>
        <family val="2"/>
      </rPr>
      <t xml:space="preserve">(Se a má qualidade dos dados contribuiu para os tasa do desabastecimento, mencione isso aqui também). </t>
    </r>
  </si>
  <si>
    <t>The COVID-19 pandemic had a significant impact on the global supply chain, including the supply of contraceptives. Delays in shipments and the unavailability of products caused the stock in the country to be reduced.The increase in demand also contributed to the lack of stock. The increase in awareness of the importance of contraception and the greater availability of sexual and reproductive health services led to an increase in the demand for contraceptives. Financial challenges may also have played a role. The increase in production and distribution costs may have made it difficult for suppliers to meet demand.</t>
  </si>
  <si>
    <t>For these products, we haven't had any stock-outs at Central level. At some point, stocks may have been  slightly below the recommended level, but they haven't reached stock out.</t>
  </si>
  <si>
    <t>ANARME (Autoridade Nacional, Reguladora de Medicamentos), todos medicamentos e produtos para Saúde deverm estar registados.</t>
  </si>
  <si>
    <t>O Ministro da Saúde pode aprovar exceções em casos de emergência, saúde pública, desastre, escassez de produtos no país ou quando não é necessário licenciamento prévio</t>
  </si>
  <si>
    <t>Documentos nacionais de laboratório de controle de qualidade (NQCL)</t>
  </si>
  <si>
    <r>
      <t xml:space="preserve">No ano transacto, em que medida os contraceptivos, </t>
    </r>
    <r>
      <rPr>
        <i/>
        <sz val="12"/>
        <color theme="1"/>
        <rFont val="Arial"/>
        <family val="2"/>
      </rPr>
      <t xml:space="preserve">excluindo os preservativos, </t>
    </r>
    <r>
      <rPr>
        <sz val="12"/>
        <color theme="1"/>
        <rFont val="Arial"/>
        <family val="2"/>
      </rPr>
      <t xml:space="preserve">foram testados pelo NQCL após o envio? </t>
    </r>
  </si>
  <si>
    <t>Mais de 3</t>
  </si>
  <si>
    <t>Ajudaria o País a perceber as reais necessidades e cobertura .</t>
  </si>
  <si>
    <r>
      <t xml:space="preserve">O International Council for Harmonisation of Technical Requirements for Pharmaceuticals for Human Use (ICH) procura garantir que medicamentos seguros, eficazes e de alta qualidade são desenvolvidos, registados e mantidos da forma mais eficiente ao nível da gestão de recursos, tudo isto cumprindo normas rigorosas. As autoridades regulatórias de drogas que são membros, observadoras ou associadas do ICH são consideradas </t>
    </r>
    <r>
      <rPr>
        <b/>
        <u/>
        <sz val="12"/>
        <color theme="1"/>
        <rFont val="Arial"/>
        <family val="2"/>
      </rPr>
      <t>Stringent Regulatory Authorities (SRA)</t>
    </r>
    <r>
      <rPr>
        <sz val="12"/>
        <color theme="1"/>
        <rFont val="Arial"/>
        <family val="2"/>
      </rPr>
      <t>, incluindo: Os estados-membros da União Europeia, o Reino Unido, os Estados Unidos, o Canadá e o Japão.</t>
    </r>
  </si>
  <si>
    <r>
      <t xml:space="preserve">Pílulas Anticoncepcionais Orais Combinadas
</t>
    </r>
    <r>
      <rPr>
        <sz val="10"/>
        <color theme="1"/>
        <rFont val="Arial"/>
        <family val="2"/>
      </rPr>
      <t>(por exemplo, Levonorgestrel / Etinilestradiol 150/30 mcg + Fe 75mg, Levonorgestrel / Etinilestradiol 150/30 mcg [Microgynon, Seasonale, Levora, Jolessa], drosiperenona / Etinilestradiol 3mg / 20mcg [Yaz], Acetato de noretindrona / Etinilestradiol [Loestrin, Junel]</t>
    </r>
  </si>
  <si>
    <t>2 a 3</t>
  </si>
  <si>
    <t>30mcg  - Pils</t>
  </si>
  <si>
    <t xml:space="preserve">Depot Medroxyprogesterone  subcutaneous [Depo Sub-Q Provera, Sayana Press], Depot Medroxyprogesterone  Medroxiprogestrerona Acetate </t>
  </si>
  <si>
    <t>Acetate 104mg/0.65mL, Acetate 150 mg Intramuscular [DepoProvera], 150mg Intramuscular [Triclofem]</t>
  </si>
  <si>
    <r>
      <t xml:space="preserve">Injectáveis
</t>
    </r>
    <r>
      <rPr>
        <sz val="10"/>
        <color theme="1"/>
        <rFont val="Arial"/>
        <family val="2"/>
      </rPr>
      <t>(por exemplo, Acetato de Medroxiprogesterona de Depósito 104mg / 0,65mL subcutâneo [Depo Sub-Q Provera, Sayana Press], Acetato de Medroxiprogesterona de Depósito 150 mg Intramuscular [DepoProvera], Enantato de Noretisterona [Noristerat]</t>
    </r>
  </si>
  <si>
    <t>Nenhum produto SRA ou WHO-PQ registrado</t>
  </si>
  <si>
    <t>desconhecida</t>
  </si>
  <si>
    <t>Levonorgestrel (Jadelle) Levonorgestrel [Levoplant], Etonogestrel  [Implanon]</t>
  </si>
  <si>
    <t>75mg,75mg, 68mg</t>
  </si>
  <si>
    <r>
      <t xml:space="preserve">Pílulas anticoncepcionais de emergência
</t>
    </r>
    <r>
      <rPr>
        <sz val="10"/>
        <color theme="1"/>
        <rFont val="Arial"/>
        <family val="2"/>
      </rPr>
      <t>(por exemplo, Levonorgestrel 0.75mg, Levonorgestrel 1.5mg [Postinor])</t>
    </r>
  </si>
  <si>
    <t xml:space="preserve">I-Pill </t>
  </si>
  <si>
    <t>(1.5mg)</t>
  </si>
  <si>
    <t>Políticas de engajamento do setor privado da USAID apoiam parcerias público-privadas que fortalecem o sistema de saúde.</t>
  </si>
  <si>
    <t>Existem alguns memorandos de entendimento (MoU) em vigor com a ECHO, ABT e CHEGAR para terceirizar o transporte de medicamentos, incluindo contraceptivos, até a última milha.</t>
  </si>
  <si>
    <t>1. Alta dependência da ajuda externa para a aquisição de contraceptivos;
2. Alta rotatividade de pessoal qualificado;
3. cobertura insuficiente dos serviços de saúde para toda a população;
4. Razões socioculturais que contribuem para a baixa adesão à FP, uma vez que muitas mulheres continuam a associar o número de filhos à riqueza e à consolidação dos laços matrimoniais.</t>
  </si>
  <si>
    <r>
      <t xml:space="preserve">Se a resposta for afirmativa, que políticas foram estabelecidas para aliviar o impacto das pandemias no planeamento familiar? </t>
    </r>
    <r>
      <rPr>
        <i/>
        <sz val="10"/>
        <color theme="1"/>
        <rFont val="Arial"/>
        <family val="2"/>
      </rPr>
      <t>(por exemplo, aviamento para vários meses, mudança para métodos a longo prazo, etc.)</t>
    </r>
  </si>
  <si>
    <t xml:space="preserve">Distribuição multimensal de contraceptivos orais (1-3 e 3-6 ciclos). Apesar de ser uma recomendação de rotina do programa com a pandemia, a mudança para métodos de ação prolongada foi intensificada. </t>
  </si>
  <si>
    <t>Um plano de resposta à mudança climática (ciclones, inundações) que inclui um componente de fortalecimento dos sistemas de saúde por meio de clínicas móveis para garantir que, em caso de necessidade, haja continuidade dos serviços de saúde.</t>
  </si>
  <si>
    <r>
      <t>Os suplementos de FP/RH são pré-posicionados no caso de uma emergência?</t>
    </r>
    <r>
      <rPr>
        <i/>
        <sz val="12"/>
        <color theme="1"/>
        <rFont val="Arial"/>
        <family val="2"/>
      </rPr>
      <t xml:space="preserve"> (Pré-posicionado é um componente de preparação de emergência no qual os suplementos são mantidos perto ou mais accessivelmente para onde uma críse pode ocorrer a fim de possibilitar entrega rápida dos suplementos quando uma crise ocorre.) </t>
    </r>
  </si>
  <si>
    <t>Os medicamentos de PF fazem parte de outros medicamentos de urgencia, e os Kits são colocados em locais de aglomerados para casos de emergencia.</t>
  </si>
  <si>
    <r>
      <t xml:space="preserve">No que diz respeito à pandemia de COVID-19 afetou a frequência dos encontros da comitiva CS </t>
    </r>
    <r>
      <rPr>
        <u/>
        <sz val="12"/>
        <color theme="1"/>
        <rFont val="Arial"/>
        <family val="2"/>
      </rPr>
      <t>nesse recente ano fiscal</t>
    </r>
    <r>
      <rPr>
        <sz val="12"/>
        <color theme="1"/>
        <rFont val="Arial"/>
        <family val="2"/>
      </rPr>
      <t xml:space="preserve">? </t>
    </r>
    <r>
      <rPr>
        <i/>
        <sz val="12"/>
        <color theme="1"/>
        <rFont val="Arial"/>
        <family val="2"/>
      </rPr>
      <t xml:space="preserve">(Por favor, seleciona uma opção do menu drop-down) </t>
    </r>
  </si>
  <si>
    <t>A pandemia de COVID-19 não impactou a frequência das reuniões de CS no nível central, apenas uma mudança do trabalho presencial para o remoto, no entanto, actualmente , as reunioes sao feitas de forma hibrida (Presencial e remota).</t>
  </si>
  <si>
    <r>
      <t xml:space="preserve">Em que medida é que a pandemia da COVID-19 afectou a rubrica orçamental aprovada para os contraceptivos para o ano fiscal em curso?  
</t>
    </r>
    <r>
      <rPr>
        <i/>
        <sz val="10"/>
        <color theme="1"/>
        <rFont val="Arial"/>
        <family val="2"/>
      </rPr>
      <t>(Por favor, seleccione na lista suspensa.)</t>
    </r>
  </si>
  <si>
    <r>
      <t xml:space="preserve">Em que medida a pandemia COVID-19 afetou o valor dos gastos do governo com contraceptivos no ano completo mais recente?
</t>
    </r>
    <r>
      <rPr>
        <i/>
        <sz val="10"/>
        <color theme="1"/>
        <rFont val="Arial"/>
        <family val="2"/>
      </rPr>
      <t>(Por favor, seleccione na lista suspensa.)</t>
    </r>
  </si>
  <si>
    <t>Nao sei</t>
  </si>
  <si>
    <r>
      <t>No último inquérito (ou seja, 2020-2021),</t>
    </r>
    <r>
      <rPr>
        <b/>
        <i/>
        <sz val="12"/>
        <color theme="1"/>
        <rFont val="Arial"/>
        <family val="2"/>
      </rPr>
      <t xml:space="preserve"> </t>
    </r>
    <r>
      <rPr>
        <sz val="12"/>
        <color theme="1"/>
        <rFont val="Arial"/>
        <family val="2"/>
      </rPr>
      <t xml:space="preserve">Moçambique não comunicou quaisquer práticas operacionais implementadas para facilitar o acesso aos serviços de PF durante a COVID-19. Existem práticas deste tipo a comunicar desde a altura do último inquérito que foram ou são destinadas a abordar o acesso às PF durante a pandemia da COVID-19?
</t>
    </r>
    <r>
      <rPr>
        <i/>
        <sz val="12"/>
        <color theme="1"/>
        <rFont val="Arial"/>
        <family val="2"/>
      </rPr>
      <t>(por exemplo, clínicas móveis de PF, telessaúde, maior partilha ou transferência de tarefas, intervenções de autocuidado, métodos sem receita médica)</t>
    </r>
  </si>
  <si>
    <t>O País implementou a dispensa semestral, de Microlut e Microgynon, incrementou tambem junto aos parceiros as clinicas moveis de PF, junto a isso está  a promover a auto-medicação com Sayana Press (Medroxiprogesterona 150mg/0.45ml). Onde cada mulher leva cerca de 3 ciclos de impalnte para a sua auto-injecção.</t>
  </si>
  <si>
    <t xml:space="preserve">Nepal </t>
  </si>
  <si>
    <t xml:space="preserve">There is a Supply Chain Management Working Group formed by Management Division to discuss about the commodity security of FP and MNCH commodities a well as supply chain management related issues. The meeting discuss about the commodity stock status, pipeline and plan to address the issues and make sure the commodity are available at SDPs. </t>
  </si>
  <si>
    <t xml:space="preserve">Supply Chain Management Working Group 
</t>
  </si>
  <si>
    <t xml:space="preserve">CRS Nepal </t>
  </si>
  <si>
    <t>USAID, UNFPA, WHO, SCI, WFP, UNICEF, FHI360</t>
  </si>
  <si>
    <t>UNFPA, UNICEF, WHO, WFP</t>
  </si>
  <si>
    <t>MoHP, DoHS</t>
  </si>
  <si>
    <t>Teku and Pathlaiya</t>
  </si>
  <si>
    <t>•	Organize quarterly meeting to review performance management and improvement
•	Organize annual meeting on national consensus of health commodity forecasting
•	Organize quarterly national pipeline review meetings 
•	Assist in preparing annual work plan
•	Coordination and cooperation with all development partners supporting health logistics management
•	Plan for the efficient management on procurement, storage, distribution and transportation of health commodities
•	Review policy and strategies
•	Periodic review of national guidelines on supply chain management
•	Review and update eLMIS as per requirement
•	Assess logistics gaps
•	Plan to prioritize supervision and monitoring the logistics activities in needed areas 
•	Provide decision in logistics activities
•	Plan for supply chain workforce development and opportunity for internship to health personnel
•	Undertake periodic review and take immediate action on critical supply chain issues.</t>
  </si>
  <si>
    <t xml:space="preserve">The forecasted dollar value for the contraceptive is only for the commodities procurement by GoN. </t>
  </si>
  <si>
    <t xml:space="preserve">Major TA of EPiC PSM project and other EDPs as well </t>
  </si>
  <si>
    <t>financial statements</t>
  </si>
  <si>
    <t>For implant, Depoprovera and OCP</t>
  </si>
  <si>
    <t xml:space="preserve">Forecasting report of GoN </t>
  </si>
  <si>
    <t>Jul/20-Jun/21</t>
  </si>
  <si>
    <t xml:space="preserve">National Forecasting and Quantification Report </t>
  </si>
  <si>
    <t>Final report of the Forecasting for this FY is not approved yet by DoHS</t>
  </si>
  <si>
    <t>For Depo, OCP and IUCD</t>
  </si>
  <si>
    <t>July/2020-June/2021</t>
  </si>
  <si>
    <t xml:space="preserve">Injectable contraceptives </t>
  </si>
  <si>
    <t>Combined oral contraceptives, copper-bearing IUDs, emergency oral contraceptives, female condoms, male condoms, implantable contraceptives, injectable contraceptives</t>
  </si>
  <si>
    <t xml:space="preserve">Province procure condom as required </t>
  </si>
  <si>
    <t xml:space="preserve">Management Division, Department of Health Services </t>
  </si>
  <si>
    <t xml:space="preserve">NA </t>
  </si>
  <si>
    <t xml:space="preserve">Context: To create and promote a supportive policy and regulatory environment for the supply
chain and reproductive health commodity security
•	 Client Utilization and Demand: To increase demand through participation of the public and
private sector, including social marketing, for addressing the unmet needs and increasing accessibility of RH and FP services
•	 Commodities: To update and forecast RH commodities and equipment periodically
•	 Commitment: To improve and formalize collaborative commitments on RHCS within public,
donors and private sector including social marketing
•	 Capital: To consolidate budgetary requirements for RH commodities/program and ensure
funding commitments
•	 Capacity: To build capacity of stakeholders at all levels for RHCS management towards
achieving the 6 “Rights” of logistics management
•	 Coordination: To ensure meaningful coordination among all the partners involved in providing RH products and services to take an action for efficient use of resources in satisfying client
demand and need
•	 Communication: To establish vertical as well as horizontal communication within the MoHP
System and among all stakeholders involved in RHCS </t>
  </si>
  <si>
    <t>National Reproductive Health Commodity Security Strategy 2015</t>
  </si>
  <si>
    <t>Policy clearly mentioned to mainstream the service of RH and FP and include the report in LMIS and IHIMS</t>
  </si>
  <si>
    <t>It describes in the RH commodity security implemented by MoHP</t>
  </si>
  <si>
    <t xml:space="preserve">MoHP is working for the access for all and availability for the users reagrding RH and FP commodity and services </t>
  </si>
  <si>
    <t xml:space="preserve">GoN has implemented the female community health volunteers for the awareness, advocacy and availability of the services through out the country </t>
  </si>
  <si>
    <t xml:space="preserve">Society doesn’t accept the FP contraceptives use by unmarried ,youth </t>
  </si>
  <si>
    <t xml:space="preserve">Eventhough the couple are married family wants early child birth and muslim culture doesn’t allow to use </t>
  </si>
  <si>
    <t xml:space="preserve">Lack of education and availability of the services </t>
  </si>
  <si>
    <t xml:space="preserve">Social stigma and lack of accessing the service </t>
  </si>
  <si>
    <t>Public sector doesn’t charge any service but private sector and commercial sector charge the commodity and service cost</t>
  </si>
  <si>
    <t>Policy documents</t>
  </si>
  <si>
    <t>fee structure lists</t>
  </si>
  <si>
    <t xml:space="preserve">Not included in insurance </t>
  </si>
  <si>
    <t>National List of Essential Medicines 2016</t>
  </si>
  <si>
    <t>media reports</t>
  </si>
  <si>
    <t>Marketing through all the means of media</t>
  </si>
  <si>
    <t xml:space="preserve">No exact deta </t>
  </si>
  <si>
    <t>Refered to UNFPA strategic planning for 2030</t>
  </si>
  <si>
    <t>UNFPA focal point</t>
  </si>
  <si>
    <t>Policy to increase budget of the country investment and partnership</t>
  </si>
  <si>
    <t xml:space="preserve">Promoting public services and availability up to hard to reach community </t>
  </si>
  <si>
    <t xml:space="preserve">LMIS reporting system is in place </t>
  </si>
  <si>
    <t xml:space="preserve">All service providers suppose to report in LMIS including private sector </t>
  </si>
  <si>
    <t>About 33% HFs report electronically through elMIS</t>
  </si>
  <si>
    <t xml:space="preserve">eLMIS report </t>
  </si>
  <si>
    <t xml:space="preserve">1. Delay in shipments of the commodities procured by the GoN and UNFPA 
2. Disruption in the distribution of the commodities due to pandemic and supply chain personnel diverted to COVID logistics management
3. Delay in the procurement plan
4. Inappropriate distribution plan up to the SDPs
5. Delays in the supply from different layers of supply chain tiers 
6. Data quality and decisionmaking on time </t>
  </si>
  <si>
    <t xml:space="preserve">Assessment report </t>
  </si>
  <si>
    <t xml:space="preserve">DDA as a regulatory body ensures that the manufacturing companies are GMP certified. </t>
  </si>
  <si>
    <t xml:space="preserve">Strictly adhered and monitored by DDA </t>
  </si>
  <si>
    <t xml:space="preserve">National medicine laboratory in DDA test before the delivery to the end users </t>
  </si>
  <si>
    <t xml:space="preserve">Strategic planning and resource allocation </t>
  </si>
  <si>
    <t>Nilocon White</t>
  </si>
  <si>
    <t>Levonorgestrel 0.15 mg, Eithinyl Estradiol 0.03 mg and each brown tablet contains Ferrous Fumarate 75 mg.</t>
  </si>
  <si>
    <t>Sangini</t>
  </si>
  <si>
    <t>Medroxyprogesterone Acetate 150 mg.</t>
  </si>
  <si>
    <t>75 mg levonorgestrel</t>
  </si>
  <si>
    <t>IUD</t>
  </si>
  <si>
    <t>52 mg of levonorgestrel</t>
  </si>
  <si>
    <t>Many</t>
  </si>
  <si>
    <t xml:space="preserve">Latex Rubber with lubricants </t>
  </si>
  <si>
    <t xml:space="preserve">Femidone </t>
  </si>
  <si>
    <t>ECON</t>
  </si>
  <si>
    <t xml:space="preserve">CRS has colaboration for the FP commodities with multi national companies </t>
  </si>
  <si>
    <t>There is partnership between public and private regarding service quality and expansion for availability</t>
  </si>
  <si>
    <t>CRS Company</t>
  </si>
  <si>
    <t xml:space="preserve">increased buffer stock at the different tires of the supply chain and readiness for the supply in the support of different EDPs </t>
  </si>
  <si>
    <t>RH Commodity Security Strategy</t>
  </si>
  <si>
    <t xml:space="preserve">Buffer stock at all level of supply chain tires </t>
  </si>
  <si>
    <t xml:space="preserve">More frequently organized virtually and addressed the issues to ensure availability </t>
  </si>
  <si>
    <t>Some of the budget shifted</t>
  </si>
  <si>
    <t xml:space="preserve">Some of the budget shifted to the COVID-19 commodities </t>
  </si>
  <si>
    <t>Medium Impact</t>
  </si>
  <si>
    <t>Budget was concentrated towards management of COVID-19</t>
  </si>
  <si>
    <t>Diversified stock status assessments to different stakeholders</t>
  </si>
  <si>
    <t>Make alternative commodity delivery arrangements</t>
  </si>
  <si>
    <t xml:space="preserve">Nigeria </t>
  </si>
  <si>
    <t xml:space="preserve">Procurement and Supply Chain Management Committee of the Reproductive Health Technical Working Group </t>
  </si>
  <si>
    <t xml:space="preserve">Marie Stopes International (MSI), DKT International (DKT) , Society for Family Health (SFH), </t>
  </si>
  <si>
    <t>Johns Hopkins Programme for International Education for Gynecologists and Obstetricians (JHPIEGO), Marie Stopes International (MSI), Nigerian Urban Reproductive Health Initiative (NURHI), Planned Parenthood Federation of Nigeria (PPFN), Palladium, Pathfinder International, Society for Family Health (SFH), Association for Reproductive and Family Health (ARFH),PSI</t>
  </si>
  <si>
    <t xml:space="preserve"> Merck Sharp &amp; Dohme (MSD)</t>
  </si>
  <si>
    <t>United State Agency for International Development , FCDO,BMGF</t>
  </si>
  <si>
    <t>United Nations Populations Fund (UNFPA)</t>
  </si>
  <si>
    <t>National Product Supply Chain Management Programme, Family Health Department (Reproductive Health, Family Planning and Child Health)</t>
  </si>
  <si>
    <t>Ministry of Budget and National Planning</t>
  </si>
  <si>
    <t xml:space="preserve">SOGON- SOCIETY OF GYNAECOLOGIEST , PCN </t>
  </si>
  <si>
    <t>1. Serves as a coordination mechanism for ensuring commodity security and implementing RH services in Nigeria                   
2. Promote the application of the appropriate standards in implementing RH programs and providing services
3. Strengthen the monitoring and evaluation procedure to ensure quality RH services</t>
  </si>
  <si>
    <t xml:space="preserve">Others include -GHSC-PSM, CHAI, JSI, Marie Stopes , UNFPA </t>
  </si>
  <si>
    <t>GHSC-PSM, GHSC-TA, or other implementing partner country work plan</t>
  </si>
  <si>
    <t>Other (MOH, GHSC-PSM, CHAI, JSI, Marie Stopes)</t>
  </si>
  <si>
    <t>FMoH Budget</t>
  </si>
  <si>
    <t>Internal funds were budgeted for, but funds were not released for procurement by the government.</t>
  </si>
  <si>
    <t xml:space="preserve">Government Budget </t>
  </si>
  <si>
    <t>Female Condoms, Male Condoms &amp; Implantables</t>
  </si>
  <si>
    <t>Female Condoms, Male Condoms, Hormonal IUDs, Implantables, Injectables, progestin-only pills, combined oral contraceptives</t>
  </si>
  <si>
    <t>Male Condoms, Female Condoms</t>
  </si>
  <si>
    <t>IPPF - Oral Contraceptives and Condoms</t>
  </si>
  <si>
    <t>The funding gap has been observed over the years and it's becoming more obvious with lack of government commitment to release budgeted funds.</t>
  </si>
  <si>
    <t>UNFPA procures on behalf on government. According to the structure in the country Federal government procure centrally while state government may procure as well but state Government its adhoc.</t>
  </si>
  <si>
    <t xml:space="preserve">UNFPA procured for Gombe State government </t>
  </si>
  <si>
    <t>donor records (e.g. World Bank)</t>
  </si>
  <si>
    <t xml:space="preserve">FGON </t>
  </si>
  <si>
    <t>FCDO</t>
  </si>
  <si>
    <r>
      <t xml:space="preserve">The survey considers an FP method to be "offered" if it is required by a </t>
    </r>
    <r>
      <rPr>
        <b/>
        <sz val="12"/>
        <rFont val="Arial"/>
        <family val="2"/>
      </rPr>
      <t>formal written policy</t>
    </r>
    <r>
      <rPr>
        <sz val="12"/>
        <rFont val="Arial"/>
        <family val="2"/>
      </rPr>
      <t xml:space="preserve"> to be offered, and/or if it has been procured and/or distributed in the last 12 months. Please use the dropdown menus to indicate which of those criteria apply for each of the following FP methods within the four following sectors: Commercial, Public, NGO, Social Marketing. Please refer to the Survey Manuel for a more detailed definition of formal written policy.</t>
    </r>
  </si>
  <si>
    <t>doc with FP methods offered thru main NGOs operating facilities in country</t>
  </si>
  <si>
    <t xml:space="preserve">Essential Medicines List and National quantification records </t>
  </si>
  <si>
    <r>
      <rPr>
        <b/>
        <sz val="12"/>
        <rFont val="Arial"/>
        <family val="2"/>
      </rPr>
      <t xml:space="preserve">Calendar-based awareness methods </t>
    </r>
    <r>
      <rPr>
        <sz val="10"/>
        <rFont val="Arial"/>
        <family val="2"/>
      </rPr>
      <t>(for example, CycleBeads)</t>
    </r>
  </si>
  <si>
    <t>The goal set for the revised National Family Planning Blueprint (2020-2024) is 27% mCPR by the year 2024 which represents a projected 3% annual growth from the present national mCPR.</t>
  </si>
  <si>
    <t xml:space="preserve">Nigeria Family Planning Blueprint </t>
  </si>
  <si>
    <t>There is a policy in place for Public Private Partnership for commodities - Private Sector Engagement strategy document 2019- 2022 -Under review</t>
  </si>
  <si>
    <t>They must be trained to dispense</t>
  </si>
  <si>
    <t>Trained doctor</t>
  </si>
  <si>
    <t>National Policy on the Health and Development of Adolescents and Young People in Nigeria 2021-2025</t>
  </si>
  <si>
    <t xml:space="preserve">They are in the reproductive age bracket </t>
  </si>
  <si>
    <t xml:space="preserve">Programmatic interventions apply equally to both rural and urban populations as captured in FP blue prints </t>
  </si>
  <si>
    <t xml:space="preserve"> The Provision and community distribution of  DMPA-SC/SI is line with Government effort to reach disadvantage population at lower level </t>
  </si>
  <si>
    <t xml:space="preserve">FP 2030 Partnership recommitment </t>
  </si>
  <si>
    <t>FP 2030 Partnership Recommitment and National Family Planning Blueprint (scale up plan 2020 -2024)</t>
  </si>
  <si>
    <t xml:space="preserve"> FMOH in collaboration with partners provide family planning services as well as other health products to IDP camps </t>
  </si>
  <si>
    <t xml:space="preserve"> Family planning communication plan , green dot logo, free FP services and commodities policy</t>
  </si>
  <si>
    <t xml:space="preserve">The Federal Ministry of Health and Federal Ministry of Finance, Budget and National Planning collaborate to secure waivers for contraceptives </t>
  </si>
  <si>
    <t xml:space="preserve">Family planning Services and commodities are free in public sector service delivery points as stated in policies </t>
  </si>
  <si>
    <t xml:space="preserve">  Nigeria Essential Medicines List (a. for adults b. for children)</t>
  </si>
  <si>
    <t>Yes: Some mobile outreach/education</t>
  </si>
  <si>
    <t xml:space="preserve">Information from the national family planning dashboard </t>
  </si>
  <si>
    <r>
      <t xml:space="preserve">Has the country made a commitment to the new </t>
    </r>
    <r>
      <rPr>
        <b/>
        <sz val="12"/>
        <rFont val="Arial"/>
        <family val="2"/>
      </rPr>
      <t xml:space="preserve">FP2030 </t>
    </r>
    <r>
      <rPr>
        <sz val="12"/>
        <rFont val="Arial"/>
        <family val="2"/>
      </rPr>
      <t>partnership, "A Collective Vision for Family Planning Post-2020"?</t>
    </r>
  </si>
  <si>
    <t>1% of Total health Budget</t>
  </si>
  <si>
    <t xml:space="preserve">There is an ongoing discussion that may result in family planning service services being covered through the GFF arrangement but presently FP is not covered </t>
  </si>
  <si>
    <t xml:space="preserve">Some facilities report directly on electronics platform while the reports for others are collected and entered by SLMCU or Local government LMCU </t>
  </si>
  <si>
    <t>Inadequate funding resulted in the inability to adequately replenish commodity pipeline</t>
  </si>
  <si>
    <t xml:space="preserve">Again funding gap largely contributed to availability at SDP </t>
  </si>
  <si>
    <t xml:space="preserve">Commodity was stocked out at central level but there was adequate quantity at SDP </t>
  </si>
  <si>
    <t xml:space="preserve">There was low funding despite the low stockout rate at central level , the commodities were inadequate to service SDP demands </t>
  </si>
  <si>
    <t>General surveillance is usually conducted by NAFDAC bot specifically for particular commodities</t>
  </si>
  <si>
    <t xml:space="preserve">Data from social marketers - Society for family health likewise UNFPA - Supply Survey , Multiple indicator cluster survey , NDHS - National demographic health survey </t>
  </si>
  <si>
    <t>For planning purpose</t>
  </si>
  <si>
    <t xml:space="preserve">Formulation(s) </t>
  </si>
  <si>
    <t xml:space="preserve">Microgynon </t>
  </si>
  <si>
    <t xml:space="preserve">Microlut </t>
  </si>
  <si>
    <t xml:space="preserve"> Sayana Press, Depo Provera</t>
  </si>
  <si>
    <t>Jadelle ,Implanon</t>
  </si>
  <si>
    <t>Pregna</t>
  </si>
  <si>
    <t xml:space="preserve"> Indus Medicare Private Ltd</t>
  </si>
  <si>
    <t xml:space="preserve"> We have developed a National Guideline for Private Sector Engagement on SRH including FP and we are hoping to use this document to enhance private sector involvement in FP service delivery as well as bring the key practitioners into supporting other functional areas of the National FP Programme </t>
  </si>
  <si>
    <t xml:space="preserve"> Friendly pricing system is yet to finalized with private sector </t>
  </si>
  <si>
    <t xml:space="preserve">Self Injectable DMPA SC uptake was encouraged for clients </t>
  </si>
  <si>
    <t>Interagancey ememrgency reproductive health kits</t>
  </si>
  <si>
    <t>Promote task sharing or task shifting</t>
  </si>
  <si>
    <t xml:space="preserve">Pakistan </t>
  </si>
  <si>
    <r>
      <rPr>
        <sz val="12"/>
        <rFont val="Arial"/>
        <family val="2"/>
      </rPr>
      <t>Is there a national committee that works on contraceptive security? 
C</t>
    </r>
    <r>
      <rPr>
        <sz val="10"/>
        <rFont val="Arial"/>
        <family val="2"/>
      </rPr>
      <t xml:space="preserve">ommittees can range from advisory committees to those responsible for decision-making on supply management or other policies, and they </t>
    </r>
    <r>
      <rPr>
        <u/>
        <sz val="10"/>
        <rFont val="Arial"/>
        <family val="2"/>
      </rPr>
      <t>do not</t>
    </r>
    <r>
      <rPr>
        <sz val="10"/>
        <rFont val="Arial"/>
        <family val="2"/>
      </rPr>
      <t xml:space="preserve"> need to have formal legal or administrative status to be considered a committee for this survey. Also, a committee should have some aspect of contraceptive security as part of its Terms of Reference, even if it is known by a different name, for example: Family Planning, Reproductive Health, Maternal Mortality, Essential Medicine Committee, etc.</t>
    </r>
  </si>
  <si>
    <t>In Pakistan, there is a Country Engagement Working Group, a forum where all the Family Planning and Reproductive Health related policy matters are discussed. Its meeting is convened on quarterly basis.</t>
  </si>
  <si>
    <t>Country Engagement Working Group (CEWG)</t>
  </si>
  <si>
    <r>
      <rPr>
        <sz val="12"/>
        <rFont val="Arial"/>
        <family val="2"/>
      </rPr>
      <t>Social marketing,</t>
    </r>
    <r>
      <rPr>
        <sz val="11"/>
        <rFont val="Arial"/>
        <family val="2"/>
      </rPr>
      <t xml:space="preserve"> (</t>
    </r>
    <r>
      <rPr>
        <i/>
        <sz val="11"/>
        <rFont val="Arial"/>
        <family val="2"/>
      </rPr>
      <t>for example: PSI, DKT, SFH, etc.)</t>
    </r>
  </si>
  <si>
    <t xml:space="preserve"> GreenStar Social Marketing, Pakistan</t>
  </si>
  <si>
    <r>
      <rPr>
        <sz val="12"/>
        <rFont val="Arial"/>
        <family val="2"/>
      </rPr>
      <t xml:space="preserve">NGOs 
</t>
    </r>
    <r>
      <rPr>
        <i/>
        <sz val="10"/>
        <rFont val="Arial"/>
        <family val="2"/>
      </rPr>
      <t>(for example: service delivery, advocacy, Planned Parenthood affiliate, Marie Stopes affiliate, faith-based organizations, etc.)</t>
    </r>
  </si>
  <si>
    <t>Family Planning Association of Pakistan, Marie Stopes Society, Population Council, Aman Foundation, Rutgers</t>
  </si>
  <si>
    <r>
      <rPr>
        <sz val="12"/>
        <rFont val="Arial"/>
        <family val="2"/>
      </rPr>
      <t>Commercial sector</t>
    </r>
    <r>
      <rPr>
        <sz val="11"/>
        <rFont val="Arial"/>
        <family val="2"/>
      </rPr>
      <t xml:space="preserve"> 
</t>
    </r>
    <r>
      <rPr>
        <i/>
        <sz val="10"/>
        <rFont val="Arial"/>
        <family val="2"/>
      </rPr>
      <t>(for example: wholesalers, distributors, pharmacy associations, manufacturers, etc.)</t>
    </r>
  </si>
  <si>
    <t>ZAFA Pharmaceuticals Pvt Ltd. Hansel Pharmaceutical pvt ltd</t>
  </si>
  <si>
    <r>
      <rPr>
        <sz val="12"/>
        <rFont val="Arial"/>
        <family val="2"/>
      </rPr>
      <t xml:space="preserve">Ministry of Health 
</t>
    </r>
    <r>
      <rPr>
        <i/>
        <sz val="10"/>
        <rFont val="Arial"/>
        <family val="2"/>
      </rPr>
      <t>(for example: logistics, reproductive health, family planning, maternal and child health, HIV/AIDS, pharmacy units, MOH department of finance, etc.)</t>
    </r>
  </si>
  <si>
    <t xml:space="preserve">Ministry of National Health Services, Regulation &amp; Coordination (MoNHSR&amp;C) 
Provincial and regional Health and Population Welfare Departments                                                                                                                        </t>
  </si>
  <si>
    <t>Central Warehouse and Supplies, Karachi</t>
  </si>
  <si>
    <t xml:space="preserve">Planning and Development (P&amp;D) Division, Ministry of Finance, Pakistan </t>
  </si>
  <si>
    <r>
      <rPr>
        <sz val="12"/>
        <rFont val="Arial"/>
        <family val="2"/>
      </rPr>
      <t xml:space="preserve">Other </t>
    </r>
    <r>
      <rPr>
        <i/>
        <sz val="10"/>
        <rFont val="Arial"/>
        <family val="2"/>
      </rPr>
      <t>(for example: professional associations, educational institutions, civil society)</t>
    </r>
  </si>
  <si>
    <t>National Trust for Population Welfare (NATPOW)</t>
  </si>
  <si>
    <t>Provide technical oversight to;  
1.Contraceptive Stock Availability at Central, Provincial, District and SDP level.
2. Contraceptive Procurements, distribution/transportation
3. CS related policy decisions 
4. Monitor Action Plan (2019-24) For Implementation of Recommendations Approved By Council of Common Interest (CCI) Regarding Alarming Population Growth In Pakistan</t>
  </si>
  <si>
    <r>
      <rPr>
        <sz val="12"/>
        <rFont val="Arial"/>
        <family val="2"/>
      </rPr>
      <t xml:space="preserve">What is the most recent completed 12-month period for which </t>
    </r>
    <r>
      <rPr>
        <u/>
        <sz val="12"/>
        <rFont val="Arial"/>
        <family val="2"/>
      </rPr>
      <t>both</t>
    </r>
    <r>
      <rPr>
        <sz val="12"/>
        <rFont val="Arial"/>
        <family val="2"/>
      </rPr>
      <t xml:space="preserve"> contraceptive commodity </t>
    </r>
    <r>
      <rPr>
        <b/>
        <sz val="12"/>
        <rFont val="Arial"/>
        <family val="2"/>
      </rPr>
      <t>forecast data</t>
    </r>
    <r>
      <rPr>
        <sz val="12"/>
        <rFont val="Arial"/>
        <family val="2"/>
      </rPr>
      <t xml:space="preserve"> and </t>
    </r>
    <r>
      <rPr>
        <b/>
        <sz val="12"/>
        <rFont val="Arial"/>
        <family val="2"/>
      </rPr>
      <t>expenditure data</t>
    </r>
    <r>
      <rPr>
        <sz val="12"/>
        <rFont val="Arial"/>
        <family val="2"/>
      </rPr>
      <t xml:space="preserve"> are available for the public sector (ideally the country government's previous fiscal year)?
</t>
    </r>
    <r>
      <rPr>
        <sz val="11"/>
        <rFont val="Arial"/>
        <family val="2"/>
      </rPr>
      <t>This must be the same 12-month period used for questions B2-B17, hereinafter referred to as ‘complete year’. Please explain any exceptions in the comments section.</t>
    </r>
  </si>
  <si>
    <r>
      <rPr>
        <sz val="12"/>
        <rFont val="Arial"/>
        <family val="2"/>
      </rPr>
      <t xml:space="preserve">What was the forecasted (estimated) dollar value of contraceptives needed to be procured for the public sector* for the most recent complete year (as indicated above in B1)?  (in USD)
</t>
    </r>
    <r>
      <rPr>
        <sz val="10"/>
        <rFont val="Arial"/>
        <family val="2"/>
      </rPr>
      <t>*In addition to public sector needs, include any family planning commodities which the government provides to NGOs and/or social marketing organizations.
This information will be used to compare with actual expenditures later in this section.</t>
    </r>
  </si>
  <si>
    <r>
      <rPr>
        <sz val="12"/>
        <rFont val="Arial"/>
        <family val="2"/>
      </rPr>
      <t xml:space="preserve">Quantity of contraceptives forecast (in B2), in Couple Years of Protection (CYP) 
</t>
    </r>
    <r>
      <rPr>
        <i/>
        <sz val="10"/>
        <rFont val="Arial"/>
        <family val="2"/>
      </rPr>
      <t>(See CYP Calculator tab for assistance)</t>
    </r>
  </si>
  <si>
    <t>Federal and provincial governments with technical assistance of USAID GHSC-PSM PROJECT</t>
  </si>
  <si>
    <r>
      <rPr>
        <sz val="12"/>
        <rFont val="Arial"/>
        <family val="2"/>
      </rPr>
      <t xml:space="preserve">a. What is the frequency of forecast updates? </t>
    </r>
    <r>
      <rPr>
        <sz val="10"/>
        <rFont val="Arial"/>
        <family val="2"/>
      </rPr>
      <t>(Please select from drop-down menu)</t>
    </r>
  </si>
  <si>
    <r>
      <rPr>
        <sz val="12"/>
        <rFont val="Arial"/>
        <family val="2"/>
      </rPr>
      <t xml:space="preserve">Is there a government </t>
    </r>
    <r>
      <rPr>
        <b/>
        <sz val="12"/>
        <rFont val="Arial"/>
        <family val="2"/>
      </rPr>
      <t>budget line item</t>
    </r>
    <r>
      <rPr>
        <sz val="12"/>
        <rFont val="Arial"/>
        <family val="2"/>
      </rPr>
      <t xml:space="preserve"> specifically for the procurement of contraceptives?  
</t>
    </r>
    <r>
      <rPr>
        <sz val="10"/>
        <rFont val="Arial"/>
        <family val="2"/>
      </rPr>
      <t>Please select from the drop-down menu</t>
    </r>
    <r>
      <rPr>
        <sz val="12"/>
        <rFont val="Arial"/>
        <family val="2"/>
      </rPr>
      <t>.</t>
    </r>
  </si>
  <si>
    <t>The provinces are now procuring contraceptives using their own funds.</t>
  </si>
  <si>
    <r>
      <rPr>
        <sz val="12"/>
        <rFont val="Arial"/>
        <family val="2"/>
      </rPr>
      <t xml:space="preserve">Please complete the questions below regarding </t>
    </r>
    <r>
      <rPr>
        <b/>
        <u/>
        <sz val="12"/>
        <rFont val="Arial"/>
        <family val="2"/>
      </rPr>
      <t>government allocations</t>
    </r>
    <r>
      <rPr>
        <sz val="12"/>
        <rFont val="Arial"/>
        <family val="2"/>
      </rPr>
      <t xml:space="preserve"> for contraceptive procurement.
Allocated funds are those originally designated for contraceptives, </t>
    </r>
    <r>
      <rPr>
        <i/>
        <sz val="12"/>
        <rFont val="Arial"/>
        <family val="2"/>
      </rPr>
      <t>whether or not</t>
    </r>
    <r>
      <rPr>
        <sz val="12"/>
        <rFont val="Arial"/>
        <family val="2"/>
      </rPr>
      <t xml:space="preserve"> they ended up being spent on contraceptives.</t>
    </r>
  </si>
  <si>
    <r>
      <rPr>
        <sz val="12"/>
        <rFont val="Arial"/>
        <family val="2"/>
      </rPr>
      <t xml:space="preserve">Were government funds </t>
    </r>
    <r>
      <rPr>
        <b/>
        <sz val="12"/>
        <rFont val="Arial"/>
        <family val="2"/>
      </rPr>
      <t>allocated</t>
    </r>
    <r>
      <rPr>
        <sz val="12"/>
        <rFont val="Arial"/>
        <family val="2"/>
      </rPr>
      <t xml:space="preserve"> (i.e., committed) for contraceptive procurement in the most recent complete year? 
This question refers to funds planned to be spent on contraceptives, whether or not they ended up being spent.
</t>
    </r>
    <r>
      <rPr>
        <sz val="11"/>
        <rFont val="Arial"/>
        <family val="2"/>
      </rPr>
      <t xml:space="preserve">(Government funds include internally generated funds, basket funds, World Bank credits or loans, and other funds donors gave to the government for their use.) 
</t>
    </r>
    <r>
      <rPr>
        <b/>
        <sz val="11"/>
        <rFont val="Arial"/>
        <family val="2"/>
      </rPr>
      <t xml:space="preserve">
IF NO, SKIP TO QUESTION B7.</t>
    </r>
  </si>
  <si>
    <t>Allocations are mentioned in Budget documents</t>
  </si>
  <si>
    <r>
      <rPr>
        <u/>
        <sz val="12"/>
        <rFont val="Arial"/>
        <family val="2"/>
      </rPr>
      <t xml:space="preserve">Amount allocated 
</t>
    </r>
    <r>
      <rPr>
        <sz val="11"/>
        <rFont val="Arial"/>
        <family val="2"/>
      </rPr>
      <t>(in USD)</t>
    </r>
    <r>
      <rPr>
        <u/>
        <sz val="12"/>
        <rFont val="Arial"/>
        <family val="2"/>
      </rPr>
      <t xml:space="preserve">
</t>
    </r>
    <r>
      <rPr>
        <i/>
        <sz val="10"/>
        <rFont val="Arial"/>
        <family val="2"/>
      </rPr>
      <t>(enter a numerical value or "don't know")</t>
    </r>
  </si>
  <si>
    <r>
      <rPr>
        <u/>
        <sz val="12"/>
        <rFont val="Arial"/>
        <family val="2"/>
      </rPr>
      <t>Time period</t>
    </r>
    <r>
      <rPr>
        <sz val="12"/>
        <rFont val="Arial"/>
        <family val="2"/>
      </rPr>
      <t xml:space="preserve"> 
(mm/yy-mm/yy)
</t>
    </r>
    <r>
      <rPr>
        <i/>
        <sz val="10"/>
        <rFont val="Arial"/>
        <family val="2"/>
      </rPr>
      <t>(should be the same as indicated in B1)</t>
    </r>
    <r>
      <rPr>
        <sz val="12"/>
        <rFont val="Arial"/>
        <family val="2"/>
      </rPr>
      <t xml:space="preserve">
</t>
    </r>
  </si>
  <si>
    <r>
      <rPr>
        <u/>
        <sz val="12"/>
        <rFont val="Arial"/>
        <family val="2"/>
      </rPr>
      <t>Data source</t>
    </r>
    <r>
      <rPr>
        <i/>
        <u/>
        <sz val="12"/>
        <rFont val="Arial"/>
        <family val="2"/>
      </rPr>
      <t xml:space="preserve"> </t>
    </r>
    <r>
      <rPr>
        <i/>
        <sz val="12"/>
        <rFont val="Arial"/>
        <family val="2"/>
      </rPr>
      <t xml:space="preserve">
</t>
    </r>
    <r>
      <rPr>
        <sz val="11"/>
        <rFont val="Arial"/>
        <family val="2"/>
      </rPr>
      <t>(for example: Ministry records)</t>
    </r>
  </si>
  <si>
    <r>
      <rPr>
        <sz val="12"/>
        <rFont val="Arial"/>
        <family val="2"/>
      </rPr>
      <t xml:space="preserve">Internally generated funds </t>
    </r>
    <r>
      <rPr>
        <b/>
        <u/>
        <sz val="12"/>
        <rFont val="Arial"/>
        <family val="2"/>
      </rPr>
      <t>allocated</t>
    </r>
    <r>
      <rPr>
        <sz val="12"/>
        <rFont val="Arial"/>
        <family val="2"/>
      </rPr>
      <t xml:space="preserve"> for contraceptive procurement</t>
    </r>
  </si>
  <si>
    <t>July 2022-June 2023</t>
  </si>
  <si>
    <t>Provincial Records &amp; Planning Commission Performa-1 (PC-1) / Budget documents</t>
  </si>
  <si>
    <r>
      <rPr>
        <sz val="12"/>
        <rFont val="Arial"/>
        <family val="2"/>
      </rPr>
      <t xml:space="preserve">Total of all other government funds </t>
    </r>
    <r>
      <rPr>
        <b/>
        <u/>
        <sz val="12"/>
        <rFont val="Arial"/>
        <family val="2"/>
      </rPr>
      <t>allocated</t>
    </r>
    <r>
      <rPr>
        <sz val="12"/>
        <rFont val="Arial"/>
        <family val="2"/>
      </rPr>
      <t xml:space="preserve"> for contraceptive procurement. 
</t>
    </r>
    <r>
      <rPr>
        <sz val="11"/>
        <rFont val="Arial"/>
        <family val="2"/>
      </rPr>
      <t>(For example, these other government funds could include basket funds, World Bank credits or loans, and other funds donors give to the government [e.g., direct budget support])</t>
    </r>
  </si>
  <si>
    <r>
      <rPr>
        <sz val="12"/>
        <rFont val="Arial"/>
        <family val="2"/>
      </rPr>
      <t xml:space="preserve">TOTAL government funds </t>
    </r>
    <r>
      <rPr>
        <b/>
        <u/>
        <sz val="12"/>
        <rFont val="Arial"/>
        <family val="2"/>
      </rPr>
      <t>allocated</t>
    </r>
    <r>
      <rPr>
        <sz val="12"/>
        <rFont val="Arial"/>
        <family val="2"/>
      </rPr>
      <t xml:space="preserve"> for contraceptive procurement
</t>
    </r>
    <r>
      <rPr>
        <b/>
        <sz val="12"/>
        <rFont val="Arial"/>
        <family val="2"/>
      </rPr>
      <t xml:space="preserve">This will auto-calculate.  </t>
    </r>
    <r>
      <rPr>
        <i/>
        <sz val="11"/>
        <rFont val="Arial"/>
        <family val="2"/>
      </rPr>
      <t>(It will sum a &amp; b above.)</t>
    </r>
  </si>
  <si>
    <r>
      <rPr>
        <sz val="12"/>
        <rFont val="Arial"/>
        <family val="2"/>
      </rPr>
      <t xml:space="preserve">Please complete the questions below to indicate </t>
    </r>
    <r>
      <rPr>
        <b/>
        <u/>
        <sz val="12"/>
        <rFont val="Arial"/>
        <family val="2"/>
      </rPr>
      <t>government expenditures</t>
    </r>
    <r>
      <rPr>
        <sz val="12"/>
        <rFont val="Arial"/>
        <family val="2"/>
      </rPr>
      <t xml:space="preserve"> on contraceptive procurement, by source, in the most recent complete fiscal year. 
</t>
    </r>
    <r>
      <rPr>
        <i/>
        <sz val="12"/>
        <rFont val="Arial"/>
        <family val="2"/>
      </rPr>
      <t>This is how much was spent on contraceptive procurement (not what was allocated). How much of this spending was provided from each source?</t>
    </r>
  </si>
  <si>
    <r>
      <rPr>
        <sz val="12"/>
        <rFont val="Arial"/>
        <family val="2"/>
      </rPr>
      <t xml:space="preserve">Were government funds </t>
    </r>
    <r>
      <rPr>
        <b/>
        <sz val="12"/>
        <rFont val="Arial"/>
        <family val="2"/>
      </rPr>
      <t>spent</t>
    </r>
    <r>
      <rPr>
        <sz val="12"/>
        <rFont val="Arial"/>
        <family val="2"/>
      </rPr>
      <t xml:space="preserve"> on procuring contraceptive commodities in the most recent complete year?* 
</t>
    </r>
    <r>
      <rPr>
        <sz val="10"/>
        <rFont val="Arial"/>
        <family val="2"/>
      </rPr>
      <t xml:space="preserve">(Government funds include internally generated funds, basket funds, World Bank credits or loans, and other funds donors gave to the government for their use.) 
*(Include cases where the government funded contraceptive supply for NGOs or social marketing.) </t>
    </r>
    <r>
      <rPr>
        <sz val="12"/>
        <rFont val="Arial"/>
        <family val="2"/>
      </rPr>
      <t xml:space="preserve">
</t>
    </r>
    <r>
      <rPr>
        <b/>
        <sz val="12"/>
        <rFont val="Arial"/>
        <family val="2"/>
      </rPr>
      <t>IF NO, SKIP TO QUESTION B9.</t>
    </r>
  </si>
  <si>
    <r>
      <rPr>
        <u/>
        <sz val="12"/>
        <rFont val="Arial"/>
        <family val="2"/>
      </rPr>
      <t xml:space="preserve">Was this a source?
</t>
    </r>
    <r>
      <rPr>
        <i/>
        <sz val="11"/>
        <rFont val="Arial"/>
        <family val="2"/>
      </rPr>
      <t>(Y/N)</t>
    </r>
  </si>
  <si>
    <r>
      <rPr>
        <u/>
        <sz val="12"/>
        <rFont val="Arial"/>
        <family val="2"/>
      </rPr>
      <t xml:space="preserve">Amount spent </t>
    </r>
    <r>
      <rPr>
        <sz val="11"/>
        <rFont val="Arial"/>
        <family val="2"/>
      </rPr>
      <t xml:space="preserve">(in USD)
</t>
    </r>
    <r>
      <rPr>
        <i/>
        <sz val="10"/>
        <rFont val="Arial"/>
        <family val="2"/>
      </rPr>
      <t>(enter a numerical value or "don't know")</t>
    </r>
  </si>
  <si>
    <r>
      <rPr>
        <u/>
        <sz val="12"/>
        <rFont val="Arial"/>
        <family val="2"/>
      </rPr>
      <t xml:space="preserve">Quantity (in Couple Years Protection)
</t>
    </r>
    <r>
      <rPr>
        <i/>
        <sz val="10"/>
        <rFont val="Arial"/>
        <family val="2"/>
      </rPr>
      <t>(See CYP Calculator tab for assistance)</t>
    </r>
  </si>
  <si>
    <t>gov't spending records, including internally generated funds</t>
  </si>
  <si>
    <r>
      <rPr>
        <sz val="12"/>
        <rFont val="Arial"/>
        <family val="2"/>
      </rPr>
      <t xml:space="preserve">Internally generated funds </t>
    </r>
    <r>
      <rPr>
        <b/>
        <sz val="12"/>
        <rFont val="Arial"/>
        <family val="2"/>
      </rPr>
      <t>spent</t>
    </r>
    <r>
      <rPr>
        <sz val="12"/>
        <rFont val="Arial"/>
        <family val="2"/>
      </rPr>
      <t xml:space="preserve"> on contraceptive procurement</t>
    </r>
  </si>
  <si>
    <r>
      <rPr>
        <sz val="12"/>
        <rFont val="Arial"/>
        <family val="2"/>
      </rPr>
      <t xml:space="preserve">i. Specify source(s) of internally generated funds spent </t>
    </r>
    <r>
      <rPr>
        <i/>
        <sz val="12"/>
        <rFont val="Arial"/>
        <family val="2"/>
      </rPr>
      <t>(for example, from taxes)</t>
    </r>
  </si>
  <si>
    <r>
      <rPr>
        <sz val="12"/>
        <rFont val="Arial"/>
        <family val="2"/>
      </rPr>
      <t xml:space="preserve">Total of all other government funds </t>
    </r>
    <r>
      <rPr>
        <b/>
        <sz val="12"/>
        <rFont val="Arial"/>
        <family val="2"/>
      </rPr>
      <t>spent</t>
    </r>
    <r>
      <rPr>
        <sz val="12"/>
        <rFont val="Arial"/>
        <family val="2"/>
      </rPr>
      <t xml:space="preserve"> on contraceptive procurement. 
</t>
    </r>
    <r>
      <rPr>
        <i/>
        <sz val="11"/>
        <rFont val="Arial"/>
        <family val="2"/>
      </rPr>
      <t>(For example, these other government funds could include basket funds, World Bank credits or loans, and other funds donors gave to the government [e.g., direct budget support])</t>
    </r>
  </si>
  <si>
    <r>
      <rPr>
        <sz val="12"/>
        <rFont val="Arial"/>
        <family val="2"/>
      </rPr>
      <t xml:space="preserve">i. Specify source(s) of other government funds spent 
</t>
    </r>
    <r>
      <rPr>
        <i/>
        <sz val="11"/>
        <rFont val="Arial"/>
        <family val="2"/>
      </rPr>
      <t>(for example: basket funding or specific donor)</t>
    </r>
  </si>
  <si>
    <r>
      <rPr>
        <sz val="12"/>
        <rFont val="Arial"/>
        <family val="2"/>
      </rPr>
      <t xml:space="preserve">TOTAL government funds </t>
    </r>
    <r>
      <rPr>
        <b/>
        <sz val="12"/>
        <rFont val="Arial"/>
        <family val="2"/>
      </rPr>
      <t>spent</t>
    </r>
    <r>
      <rPr>
        <sz val="12"/>
        <rFont val="Arial"/>
        <family val="2"/>
      </rPr>
      <t xml:space="preserve"> on contraceptive procurement
</t>
    </r>
    <r>
      <rPr>
        <b/>
        <sz val="12"/>
        <rFont val="Arial"/>
        <family val="2"/>
      </rPr>
      <t xml:space="preserve">This will auto-calculate.  </t>
    </r>
    <r>
      <rPr>
        <i/>
        <sz val="11"/>
        <rFont val="Arial"/>
        <family val="2"/>
      </rPr>
      <t>(It will sum a-b above.)</t>
    </r>
  </si>
  <si>
    <r>
      <rPr>
        <sz val="12"/>
        <rFont val="Arial"/>
        <family val="2"/>
      </rPr>
      <t>Please complete the table below to indicate</t>
    </r>
    <r>
      <rPr>
        <b/>
        <sz val="12"/>
        <rFont val="Arial"/>
        <family val="2"/>
      </rPr>
      <t xml:space="preserve"> </t>
    </r>
    <r>
      <rPr>
        <b/>
        <u/>
        <sz val="12"/>
        <rFont val="Arial"/>
        <family val="2"/>
      </rPr>
      <t>in-kind donations and grants*</t>
    </r>
    <r>
      <rPr>
        <sz val="12"/>
        <rFont val="Arial"/>
        <family val="2"/>
      </rPr>
      <t xml:space="preserve"> for contraceptives in the most recent complete year (per question B1).
The time period should be the same for all sources of funding.
*This can include cases where donors provided products to the Ministry for NGOs or social marketing.</t>
    </r>
  </si>
  <si>
    <r>
      <rPr>
        <u/>
        <sz val="12"/>
        <rFont val="Arial"/>
        <family val="2"/>
      </rPr>
      <t xml:space="preserve">Value of donation
</t>
    </r>
    <r>
      <rPr>
        <i/>
        <sz val="10"/>
        <rFont val="Arial"/>
        <family val="2"/>
      </rPr>
      <t>(enter a numerical value or "don't know")</t>
    </r>
  </si>
  <si>
    <r>
      <rPr>
        <u/>
        <sz val="12"/>
        <rFont val="Arial"/>
        <family val="2"/>
      </rPr>
      <t xml:space="preserve">Time period 
</t>
    </r>
    <r>
      <rPr>
        <sz val="12"/>
        <rFont val="Arial"/>
        <family val="2"/>
      </rPr>
      <t xml:space="preserve">(mm/yy-mm/yy)
</t>
    </r>
    <r>
      <rPr>
        <i/>
        <sz val="10"/>
        <rFont val="Arial"/>
        <family val="2"/>
      </rPr>
      <t>(should be the same as indicated in B1)</t>
    </r>
    <r>
      <rPr>
        <sz val="12"/>
        <rFont val="Arial"/>
        <family val="2"/>
      </rPr>
      <t xml:space="preserve">
</t>
    </r>
  </si>
  <si>
    <r>
      <rPr>
        <u/>
        <sz val="12"/>
        <rFont val="Arial"/>
        <family val="2"/>
      </rPr>
      <t xml:space="preserve">Quantity (in Couple Years of Protection)
</t>
    </r>
    <r>
      <rPr>
        <i/>
        <sz val="10"/>
        <rFont val="Arial"/>
        <family val="2"/>
      </rPr>
      <t>(See CYP Calculator tab for assistance)</t>
    </r>
  </si>
  <si>
    <r>
      <rPr>
        <u/>
        <sz val="12"/>
        <rFont val="Arial"/>
        <family val="2"/>
      </rPr>
      <t xml:space="preserve">Details of donations
</t>
    </r>
    <r>
      <rPr>
        <i/>
        <sz val="10"/>
        <rFont val="Arial"/>
        <family val="2"/>
      </rPr>
      <t>(list of contraceptive methods and/or products procured, if available)</t>
    </r>
  </si>
  <si>
    <t>IPPF - Combined Oral Contraceptives, Emergency Oral Contraceptives, Implantables, Injectables and Male Condoms</t>
  </si>
  <si>
    <r>
      <rPr>
        <sz val="12"/>
        <rFont val="Arial"/>
        <family val="2"/>
      </rPr>
      <t xml:space="preserve">TOTAL value of in-kind donations and grants spent on contraceptive procurement
</t>
    </r>
    <r>
      <rPr>
        <b/>
        <sz val="12"/>
        <rFont val="Arial"/>
        <family val="2"/>
      </rPr>
      <t xml:space="preserve">This will auto-calculate.  </t>
    </r>
    <r>
      <rPr>
        <i/>
        <sz val="11"/>
        <rFont val="Arial"/>
        <family val="2"/>
      </rPr>
      <t>(It will sum a-e above.)</t>
    </r>
  </si>
  <si>
    <r>
      <rPr>
        <sz val="12"/>
        <rFont val="Arial"/>
        <family val="2"/>
      </rPr>
      <t xml:space="preserve">If the </t>
    </r>
    <r>
      <rPr>
        <b/>
        <sz val="12"/>
        <rFont val="Arial"/>
        <family val="2"/>
      </rPr>
      <t xml:space="preserve">government financed </t>
    </r>
    <r>
      <rPr>
        <sz val="12"/>
        <rFont val="Arial"/>
        <family val="2"/>
      </rPr>
      <t xml:space="preserve">any contraceptive procurement in the most recent complete year, which entity(ies) conducted the procurement(s)? 
</t>
    </r>
    <r>
      <rPr>
        <sz val="11"/>
        <rFont val="Arial"/>
        <family val="2"/>
      </rPr>
      <t>(Please select from the drop-down menus to indicate all that apply)</t>
    </r>
  </si>
  <si>
    <r>
      <rPr>
        <sz val="12"/>
        <rFont val="Arial"/>
        <family val="2"/>
      </rPr>
      <t xml:space="preserve">At what level(s) does </t>
    </r>
    <r>
      <rPr>
        <b/>
        <sz val="12"/>
        <rFont val="Arial"/>
        <family val="2"/>
      </rPr>
      <t>government-financed procurement</t>
    </r>
    <r>
      <rPr>
        <sz val="12"/>
        <rFont val="Arial"/>
        <family val="2"/>
      </rPr>
      <t xml:space="preserve"> of public sector contraceptives occur? 
</t>
    </r>
    <r>
      <rPr>
        <sz val="11"/>
        <rFont val="Arial"/>
        <family val="2"/>
      </rPr>
      <t>(Please use the drop-down menus to indicate all levels that apply)</t>
    </r>
  </si>
  <si>
    <r>
      <rPr>
        <sz val="12"/>
        <rFont val="Arial"/>
        <family val="2"/>
      </rPr>
      <t xml:space="preserve">For </t>
    </r>
    <r>
      <rPr>
        <b/>
        <sz val="12"/>
        <rFont val="Arial"/>
        <family val="2"/>
      </rPr>
      <t>government-financed procurement</t>
    </r>
    <r>
      <rPr>
        <sz val="12"/>
        <rFont val="Arial"/>
        <family val="2"/>
      </rPr>
      <t xml:space="preserve">, regardless of centralized or decentralized procurement, what is the delivery point (i.e. to what level does the supplier deliver the commodities)? 
</t>
    </r>
    <r>
      <rPr>
        <sz val="11"/>
        <rFont val="Arial"/>
        <family val="2"/>
      </rPr>
      <t>(Please use the drop-down menus to indicate all that apply).</t>
    </r>
  </si>
  <si>
    <t>After devolution, the procurement is done by all provinces. All provinces receive their deliveries at Central Warehouse &amp; Supplies Karachi, except the Health Department, Punjab where the deliveries are made to the Medical Store Depot (MSD). There are no provincial warehouses.</t>
  </si>
  <si>
    <r>
      <rPr>
        <sz val="12"/>
        <rFont val="Arial"/>
        <family val="2"/>
      </rPr>
      <t xml:space="preserve">The previous questions were about the </t>
    </r>
    <r>
      <rPr>
        <i/>
        <sz val="12"/>
        <rFont val="Arial"/>
        <family val="2"/>
      </rPr>
      <t>most recently completed fiscal year</t>
    </r>
    <r>
      <rPr>
        <sz val="12"/>
        <rFont val="Arial"/>
        <family val="2"/>
      </rPr>
      <t xml:space="preserve">. This question refers to the </t>
    </r>
    <r>
      <rPr>
        <b/>
        <sz val="12"/>
        <rFont val="Arial"/>
        <family val="2"/>
      </rPr>
      <t>current fiscal year</t>
    </r>
    <r>
      <rPr>
        <sz val="12"/>
        <rFont val="Arial"/>
        <family val="2"/>
      </rPr>
      <t xml:space="preserve">. </t>
    </r>
  </si>
  <si>
    <r>
      <rPr>
        <sz val="12"/>
        <rFont val="Arial"/>
        <family val="2"/>
      </rPr>
      <t xml:space="preserve">Have funds been </t>
    </r>
    <r>
      <rPr>
        <b/>
        <sz val="12"/>
        <rFont val="Arial"/>
        <family val="2"/>
      </rPr>
      <t>allocated</t>
    </r>
    <r>
      <rPr>
        <sz val="12"/>
        <rFont val="Arial"/>
        <family val="2"/>
      </rPr>
      <t xml:space="preserve"> by the government for the procurement of contraceptives for the current fiscal year?</t>
    </r>
  </si>
  <si>
    <t>internally generated funds</t>
  </si>
  <si>
    <t>this is for Fiscal Year 23-24</t>
  </si>
  <si>
    <r>
      <rPr>
        <sz val="12"/>
        <rFont val="Arial"/>
        <family val="2"/>
      </rPr>
      <t xml:space="preserve">The survey considers an FP method to be "offered" if it is required by a </t>
    </r>
    <r>
      <rPr>
        <b/>
        <sz val="12"/>
        <rFont val="Arial"/>
        <family val="2"/>
      </rPr>
      <t>formal written policy</t>
    </r>
    <r>
      <rPr>
        <sz val="12"/>
        <rFont val="Arial"/>
        <family val="2"/>
      </rPr>
      <t xml:space="preserve"> to be offered, and/or if it has been procured and/or distributed in the last 12 months. Please use the dropdown menus to indicate which of those criteria apply for each of the following FP methods within the four following sectors: Commercial, Public, NGO, Social Marketing. Please refer to the Survey Manuel for a more detailed definition of formal written policy.</t>
    </r>
  </si>
  <si>
    <r>
      <rPr>
        <b/>
        <sz val="12"/>
        <rFont val="Arial"/>
        <family val="2"/>
      </rPr>
      <t>Long-acting permanent method for males</t>
    </r>
    <r>
      <rPr>
        <b/>
        <sz val="10"/>
        <rFont val="Arial"/>
        <family val="2"/>
      </rPr>
      <t xml:space="preserve"> (vasectomy)</t>
    </r>
  </si>
  <si>
    <r>
      <rPr>
        <b/>
        <sz val="12"/>
        <rFont val="Arial"/>
        <family val="2"/>
      </rPr>
      <t>Long-acting permanent method for females</t>
    </r>
    <r>
      <rPr>
        <b/>
        <i/>
        <sz val="11"/>
        <rFont val="Arial"/>
        <family val="2"/>
      </rPr>
      <t xml:space="preserve"> </t>
    </r>
    <r>
      <rPr>
        <b/>
        <sz val="10"/>
        <rFont val="Arial"/>
        <family val="2"/>
      </rPr>
      <t>(tubal ligation)</t>
    </r>
  </si>
  <si>
    <t xml:space="preserve">Council of Common Interest (CCI) implements the strategy on FP and action plan on rapid population growth. The CCI taskforce was constituted earlier looking at the issues relating to rapid population growth and gathering support of all segments of society for the success of a comprehensive population control program. The Action Plan is a set of interventions under eight focused areas identified to help in addressing matters relating to rapid population growth rate, low contraceptive prevalence, high fertility, and high mortality rates. These areas are to establish national &amp; provincial task forces, ensuring Universal Access to FP/RH Services, financial allocations, legislation, advocacy &amp; communication, curriculum and training, contraceptive commodity security, and support of Ulema (religious scholars). </t>
  </si>
  <si>
    <t>Provincial Population Policies, Provincial Planning Commission performa-1s, Costed Implementation plan (CIP) and Pakistan FP 2030 Commitments.</t>
  </si>
  <si>
    <t>10 years</t>
  </si>
  <si>
    <r>
      <rPr>
        <sz val="12"/>
        <rFont val="Arial"/>
        <family val="2"/>
      </rPr>
      <t xml:space="preserve">Are there policies that </t>
    </r>
    <r>
      <rPr>
        <b/>
        <sz val="12"/>
        <rFont val="Arial"/>
        <family val="2"/>
      </rPr>
      <t>hinder</t>
    </r>
    <r>
      <rPr>
        <sz val="12"/>
        <rFont val="Arial"/>
        <family val="2"/>
      </rPr>
      <t xml:space="preserve"> the ability of the </t>
    </r>
    <r>
      <rPr>
        <b/>
        <sz val="12"/>
        <rFont val="Arial"/>
        <family val="2"/>
      </rPr>
      <t xml:space="preserve">private sector </t>
    </r>
    <r>
      <rPr>
        <sz val="12"/>
        <rFont val="Arial"/>
        <family val="2"/>
      </rPr>
      <t xml:space="preserve">(commercial sector, NGOs, or social marketing) to provide contraceptive methods? </t>
    </r>
    <r>
      <rPr>
        <sz val="10"/>
        <rFont val="Arial"/>
        <family val="2"/>
      </rPr>
      <t xml:space="preserve">For example: price controls, distribution limitations, taxes/duties, advertising bans, etc.  </t>
    </r>
  </si>
  <si>
    <r>
      <rPr>
        <sz val="12"/>
        <rFont val="Arial"/>
        <family val="2"/>
      </rPr>
      <t xml:space="preserve">Are there policies that </t>
    </r>
    <r>
      <rPr>
        <b/>
        <sz val="12"/>
        <rFont val="Arial"/>
        <family val="2"/>
      </rPr>
      <t xml:space="preserve">enable </t>
    </r>
    <r>
      <rPr>
        <sz val="12"/>
        <rFont val="Arial"/>
        <family val="2"/>
      </rPr>
      <t>or</t>
    </r>
    <r>
      <rPr>
        <b/>
        <sz val="12"/>
        <rFont val="Arial"/>
        <family val="2"/>
      </rPr>
      <t xml:space="preserve"> support</t>
    </r>
    <r>
      <rPr>
        <sz val="12"/>
        <rFont val="Arial"/>
        <family val="2"/>
      </rPr>
      <t xml:space="preserve"> the </t>
    </r>
    <r>
      <rPr>
        <b/>
        <sz val="12"/>
        <rFont val="Arial"/>
        <family val="2"/>
      </rPr>
      <t xml:space="preserve">private sector </t>
    </r>
    <r>
      <rPr>
        <sz val="12"/>
        <rFont val="Arial"/>
        <family val="2"/>
      </rPr>
      <t>(commercial sector, NGOs, or social marketing) to provide contraceptive methods? (</t>
    </r>
    <r>
      <rPr>
        <sz val="10"/>
        <rFont val="Arial"/>
        <family val="2"/>
      </rPr>
      <t>For example: fostering public/private alliances, provider networks and franchises, accreditation, training and continuing education for private sector providers, and financing mechanisms, such as social marketing, vouchers, incentives, and the government contracting out delivery of services to the private sector).</t>
    </r>
  </si>
  <si>
    <t>1. High political will; 
2. Exemption from all duties creates a conducive environment for producers like ZAFA, Hansel and Schering and; 
3. Over the counter availability</t>
  </si>
  <si>
    <r>
      <rPr>
        <sz val="12"/>
        <rFont val="Arial"/>
        <family val="2"/>
      </rPr>
      <t xml:space="preserve">Please complete the following table to indicate the country's policies regarding the </t>
    </r>
    <r>
      <rPr>
        <b/>
        <sz val="12"/>
        <rFont val="Arial"/>
        <family val="2"/>
      </rPr>
      <t>lowest provider cadre</t>
    </r>
    <r>
      <rPr>
        <sz val="12"/>
        <rFont val="Arial"/>
        <family val="2"/>
      </rPr>
      <t xml:space="preserve"> that is allowed to sell or dispense particular contraceptive methods. 
Please select from the dropdown list if possible. If you cannot find a provider cadre that fits, please select the closest appropriate cadre title. 
</t>
    </r>
    <r>
      <rPr>
        <i/>
        <sz val="11"/>
        <rFont val="Arial"/>
        <family val="2"/>
      </rPr>
      <t xml:space="preserve">(If you indicated in C1 that a method is not offered in a particular sector (public or private), select "not applicable" for that method and sector.) </t>
    </r>
  </si>
  <si>
    <r>
      <rPr>
        <sz val="12"/>
        <rFont val="Arial"/>
        <family val="2"/>
      </rPr>
      <t xml:space="preserve">Note the lowest level provider that is allowed to sell or dispense the method in the </t>
    </r>
    <r>
      <rPr>
        <b/>
        <sz val="12"/>
        <rFont val="Arial"/>
        <family val="2"/>
      </rPr>
      <t>public sector</t>
    </r>
  </si>
  <si>
    <r>
      <rPr>
        <sz val="12"/>
        <rFont val="Arial"/>
        <family val="2"/>
      </rPr>
      <t xml:space="preserve">Note the lowest level provider that is allowed to sell or dispense the method in the </t>
    </r>
    <r>
      <rPr>
        <b/>
        <sz val="12"/>
        <rFont val="Arial"/>
        <family val="2"/>
      </rPr>
      <t>private sector</t>
    </r>
  </si>
  <si>
    <r>
      <rPr>
        <sz val="12"/>
        <rFont val="Arial"/>
        <family val="2"/>
      </rPr>
      <t>Combined Oral Contraceptive Pills</t>
    </r>
    <r>
      <rPr>
        <sz val="11"/>
        <rFont val="Arial"/>
        <family val="2"/>
      </rPr>
      <t xml:space="preserve"> 
</t>
    </r>
    <r>
      <rPr>
        <sz val="10"/>
        <rFont val="Arial"/>
        <family val="2"/>
      </rPr>
      <t>(for example, levonorgestrel/ethinyl estradiol 150/30 mcg + Fe 75 mg, levonorgestrel/ethinyl estradiol 150/30 mcg [Microgynon, Seasonale, Levora, Jolessa], desogestrel 0.15 mg + ethinyl estradiol 0.03 mg [Enskyce, Marvelon, Exeltis], drosiperenone/ethinyl estradiol 3mg/20 mcg [Yaz], norgestrel+ethinyl estradiol 0.3 mg/30 mcg [Cryselle, Ovral, Low-Ogestrel, LoOvral], norgestrel+ethinyl estradiol 0.5 mg/50 mcg [Ogestrel], norethindrone acetate/ethinyl estradiol [Loestrin, Junel])</t>
    </r>
  </si>
  <si>
    <r>
      <rPr>
        <sz val="12"/>
        <rFont val="Arial"/>
        <family val="2"/>
      </rPr>
      <t>Progestin-only Oral Contraceptive Pills</t>
    </r>
    <r>
      <rPr>
        <i/>
        <sz val="11"/>
        <rFont val="Arial"/>
        <family val="2"/>
      </rPr>
      <t xml:space="preserve"> 
</t>
    </r>
    <r>
      <rPr>
        <sz val="10"/>
        <rFont val="Arial"/>
        <family val="2"/>
      </rPr>
      <t>(for example, levonorgestrel 30 mcg [Norgeston, Microlut], norethindrone 35 mg [Micronor, Camila, Errin], desogestrel 75 mcg [Cerazette, Aizea], ethynodiol diacetate [Femulen])</t>
    </r>
  </si>
  <si>
    <r>
      <rPr>
        <sz val="12"/>
        <rFont val="Arial"/>
        <family val="2"/>
      </rPr>
      <t xml:space="preserve">Injectables </t>
    </r>
    <r>
      <rPr>
        <sz val="10"/>
        <rFont val="Arial"/>
        <family val="2"/>
      </rPr>
      <t xml:space="preserve">(depot medroxyprogesterone acetate 104 mg/0.65 mL </t>
    </r>
    <r>
      <rPr>
        <b/>
        <sz val="10"/>
        <rFont val="Arial"/>
        <family val="2"/>
      </rPr>
      <t>subcutaneous</t>
    </r>
    <r>
      <rPr>
        <sz val="10"/>
        <rFont val="Arial"/>
        <family val="2"/>
      </rPr>
      <t xml:space="preserve"> [Depo Sub-Q Provera, Sayana Press])</t>
    </r>
  </si>
  <si>
    <r>
      <rPr>
        <sz val="12"/>
        <rFont val="Arial"/>
        <family val="2"/>
      </rPr>
      <t xml:space="preserve">Injectables </t>
    </r>
    <r>
      <rPr>
        <sz val="10"/>
        <rFont val="Arial"/>
        <family val="2"/>
      </rPr>
      <t xml:space="preserve">(depot medroxyprogesterone acetate 150 mg </t>
    </r>
    <r>
      <rPr>
        <b/>
        <sz val="10"/>
        <rFont val="Arial"/>
        <family val="2"/>
      </rPr>
      <t xml:space="preserve">intramuscular </t>
    </r>
    <r>
      <rPr>
        <sz val="10"/>
        <rFont val="Arial"/>
        <family val="2"/>
      </rPr>
      <t xml:space="preserve">[Depo-Provera], norethisterone enanthate [Noristerat]) </t>
    </r>
  </si>
  <si>
    <r>
      <rPr>
        <sz val="12"/>
        <rFont val="Arial"/>
        <family val="2"/>
      </rPr>
      <t xml:space="preserve">Contraceptive Implants 
</t>
    </r>
    <r>
      <rPr>
        <sz val="10"/>
        <rFont val="Arial"/>
        <family val="2"/>
      </rPr>
      <t>(for example, levonorgestrel 75 mg [Jadelle, Sino-Implant (II)/Levoplant], etonogestrel 68 mg [Implanon, Nexplanon])</t>
    </r>
  </si>
  <si>
    <r>
      <rPr>
        <sz val="12"/>
        <rFont val="Arial"/>
        <family val="2"/>
      </rPr>
      <t xml:space="preserve">Intrauterine devices (IUDs) 
</t>
    </r>
    <r>
      <rPr>
        <sz val="10"/>
        <rFont val="Arial"/>
        <family val="2"/>
      </rPr>
      <t>(for example, copper-bearing [Optima Copper T], levonorgestrel-releasing [Mirena])</t>
    </r>
  </si>
  <si>
    <r>
      <rPr>
        <sz val="12"/>
        <rFont val="Arial"/>
        <family val="2"/>
      </rPr>
      <t xml:space="preserve">Emergency contraceptive pills 
</t>
    </r>
    <r>
      <rPr>
        <sz val="10"/>
        <rFont val="Arial"/>
        <family val="2"/>
      </rPr>
      <t>(for example, levonorgestrel 0.75 mg, levonorgestrel 1.5 mg) [Postinor]</t>
    </r>
  </si>
  <si>
    <r>
      <rPr>
        <sz val="12"/>
        <rFont val="Arial"/>
        <family val="2"/>
      </rPr>
      <t>Long-acting permanent method for males</t>
    </r>
    <r>
      <rPr>
        <sz val="10"/>
        <rFont val="Arial"/>
        <family val="2"/>
      </rPr>
      <t xml:space="preserve"> (vasectomy)</t>
    </r>
  </si>
  <si>
    <r>
      <rPr>
        <sz val="12"/>
        <rFont val="Arial"/>
        <family val="2"/>
      </rPr>
      <t>Long-acting permanent method for females</t>
    </r>
    <r>
      <rPr>
        <i/>
        <sz val="11"/>
        <rFont val="Arial"/>
        <family val="2"/>
      </rPr>
      <t xml:space="preserve"> </t>
    </r>
    <r>
      <rPr>
        <sz val="10"/>
        <rFont val="Arial"/>
        <family val="2"/>
      </rPr>
      <t>(tubal ligation)</t>
    </r>
  </si>
  <si>
    <r>
      <rPr>
        <sz val="12"/>
        <rFont val="Arial"/>
        <family val="2"/>
      </rPr>
      <t xml:space="preserve">Contraceptive patches </t>
    </r>
    <r>
      <rPr>
        <sz val="10"/>
        <rFont val="Arial"/>
        <family val="2"/>
      </rPr>
      <t>(for example, norelgestromin/ethinyl estradiol 150/35 mcg [Xulane, Evra])</t>
    </r>
  </si>
  <si>
    <r>
      <rPr>
        <sz val="12"/>
        <rFont val="Arial"/>
        <family val="2"/>
      </rPr>
      <t xml:space="preserve">Vaginal contraceptive rings </t>
    </r>
    <r>
      <rPr>
        <sz val="10"/>
        <rFont val="Arial"/>
        <family val="2"/>
      </rPr>
      <t>(for example, etonogestrel/ethinyl estradiol 120/15mcg [NuvaRing], progesterone-releasing [Progering])</t>
    </r>
  </si>
  <si>
    <r>
      <rPr>
        <sz val="12"/>
        <rFont val="Arial"/>
        <family val="2"/>
      </rPr>
      <t xml:space="preserve">Calendar-based awareness methods </t>
    </r>
    <r>
      <rPr>
        <sz val="10"/>
        <rFont val="Arial"/>
        <family val="2"/>
      </rPr>
      <t>(for example, CycleBeads)</t>
    </r>
  </si>
  <si>
    <r>
      <rPr>
        <sz val="12"/>
        <rFont val="Arial"/>
        <family val="2"/>
      </rPr>
      <t xml:space="preserve">Other contraceptive methods - specify 
</t>
    </r>
    <r>
      <rPr>
        <sz val="10"/>
        <rFont val="Arial"/>
        <family val="2"/>
      </rPr>
      <t>(Please provide the name of the other contraceptive(s) offered, and the lowest level cadre that can provide it, by sector. For example: SILCS diaphragm)</t>
    </r>
  </si>
  <si>
    <r>
      <rPr>
        <sz val="12"/>
        <rFont val="Arial"/>
        <family val="2"/>
      </rPr>
      <t xml:space="preserve">The following questions (D5 and D6) will ask about laws and practices that may </t>
    </r>
    <r>
      <rPr>
        <b/>
        <i/>
        <u/>
        <sz val="12"/>
        <rFont val="Arial"/>
        <family val="2"/>
      </rPr>
      <t>increase access</t>
    </r>
    <r>
      <rPr>
        <b/>
        <i/>
        <sz val="12"/>
        <rFont val="Arial"/>
        <family val="2"/>
      </rPr>
      <t xml:space="preserve"> </t>
    </r>
    <r>
      <rPr>
        <sz val="12"/>
        <rFont val="Arial"/>
        <family val="2"/>
      </rPr>
      <t xml:space="preserve">by specific subpopulations to effective family planning services/commodities, while questions D7 and D8 will ask about any laws or practices that may </t>
    </r>
    <r>
      <rPr>
        <b/>
        <i/>
        <u/>
        <sz val="12"/>
        <rFont val="Arial"/>
        <family val="2"/>
      </rPr>
      <t xml:space="preserve">prevent </t>
    </r>
    <r>
      <rPr>
        <sz val="12"/>
        <rFont val="Arial"/>
        <family val="2"/>
      </rPr>
      <t>or</t>
    </r>
    <r>
      <rPr>
        <b/>
        <i/>
        <sz val="12"/>
        <rFont val="Arial"/>
        <family val="2"/>
      </rPr>
      <t xml:space="preserve"> </t>
    </r>
    <r>
      <rPr>
        <b/>
        <i/>
        <u/>
        <sz val="12"/>
        <rFont val="Arial"/>
        <family val="2"/>
      </rPr>
      <t>reduce access</t>
    </r>
    <r>
      <rPr>
        <b/>
        <sz val="12"/>
        <rFont val="Arial"/>
        <family val="2"/>
      </rPr>
      <t xml:space="preserve"> </t>
    </r>
    <r>
      <rPr>
        <sz val="12"/>
        <rFont val="Arial"/>
        <family val="2"/>
      </rPr>
      <t xml:space="preserve">by these subpopulations. </t>
    </r>
  </si>
  <si>
    <r>
      <rPr>
        <sz val="12"/>
        <rFont val="Arial"/>
        <family val="2"/>
      </rPr>
      <t xml:space="preserve">Does the country have laws, regulations, or policies that </t>
    </r>
    <r>
      <rPr>
        <b/>
        <u/>
        <sz val="12"/>
        <rFont val="Arial"/>
        <family val="2"/>
      </rPr>
      <t>increase</t>
    </r>
    <r>
      <rPr>
        <sz val="12"/>
        <rFont val="Arial"/>
        <family val="2"/>
      </rPr>
      <t xml:space="preserve"> access to effective family planning services/commodities by the following sub-populations? </t>
    </r>
  </si>
  <si>
    <r>
      <rPr>
        <sz val="12"/>
        <rFont val="Arial"/>
        <family val="2"/>
      </rPr>
      <t xml:space="preserve">Populations in disadvantaged sub-regions </t>
    </r>
    <r>
      <rPr>
        <i/>
        <sz val="10"/>
        <rFont val="Arial"/>
        <family val="2"/>
      </rPr>
      <t>(i.e. certain geographic areas)</t>
    </r>
  </si>
  <si>
    <r>
      <rPr>
        <sz val="12"/>
        <rFont val="Arial"/>
        <family val="2"/>
      </rPr>
      <t xml:space="preserve">Minority populations </t>
    </r>
    <r>
      <rPr>
        <i/>
        <sz val="10"/>
        <rFont val="Arial"/>
        <family val="2"/>
      </rPr>
      <t>(e.g. ethnic or religious groups)</t>
    </r>
  </si>
  <si>
    <r>
      <rPr>
        <sz val="12"/>
        <rFont val="Arial"/>
        <family val="2"/>
      </rPr>
      <t xml:space="preserve">Other </t>
    </r>
    <r>
      <rPr>
        <i/>
        <sz val="10"/>
        <rFont val="Arial"/>
        <family val="2"/>
      </rPr>
      <t>(e.g. migrants, internally displaced populations)</t>
    </r>
  </si>
  <si>
    <r>
      <rPr>
        <sz val="12"/>
        <rFont val="Arial"/>
        <family val="2"/>
      </rPr>
      <t xml:space="preserve">Does the country have any operational, cultural, or other practices that may </t>
    </r>
    <r>
      <rPr>
        <b/>
        <u/>
        <sz val="12"/>
        <rFont val="Arial"/>
        <family val="2"/>
      </rPr>
      <t>increase</t>
    </r>
    <r>
      <rPr>
        <sz val="12"/>
        <rFont val="Arial"/>
        <family val="2"/>
      </rPr>
      <t xml:space="preserve"> access to effective family planning services/commodities by the following sub-populations?  </t>
    </r>
  </si>
  <si>
    <r>
      <rPr>
        <sz val="12"/>
        <rFont val="Arial"/>
        <family val="2"/>
      </rPr>
      <t xml:space="preserve">Does the country have laws, regulations, or policies that </t>
    </r>
    <r>
      <rPr>
        <b/>
        <u/>
        <sz val="12"/>
        <rFont val="Arial"/>
        <family val="2"/>
      </rPr>
      <t>make it difficult</t>
    </r>
    <r>
      <rPr>
        <b/>
        <sz val="12"/>
        <rFont val="Arial"/>
        <family val="2"/>
      </rPr>
      <t xml:space="preserve"> </t>
    </r>
    <r>
      <rPr>
        <sz val="12"/>
        <rFont val="Arial"/>
        <family val="2"/>
      </rPr>
      <t xml:space="preserve">for the following sub-populations to access effective family planning services/ commodities? </t>
    </r>
    <r>
      <rPr>
        <sz val="10"/>
        <rFont val="Arial"/>
        <family val="2"/>
      </rPr>
      <t>(e.g. spousal approval required to access contraceptives)</t>
    </r>
  </si>
  <si>
    <t>The policy says that contraceptives could only be dispensed to Married Men/Women of Reproductive Age. However, in reality this is not implemented, therefore the products are freely available.</t>
  </si>
  <si>
    <r>
      <rPr>
        <sz val="12"/>
        <rFont val="Arial"/>
        <family val="2"/>
      </rPr>
      <t xml:space="preserve">Does the country have any operational, cultural, or other </t>
    </r>
    <r>
      <rPr>
        <b/>
        <u/>
        <sz val="12"/>
        <rFont val="Arial"/>
        <family val="2"/>
      </rPr>
      <t>barriers</t>
    </r>
    <r>
      <rPr>
        <sz val="12"/>
        <rFont val="Arial"/>
        <family val="2"/>
      </rPr>
      <t xml:space="preserve"> and practices that </t>
    </r>
    <r>
      <rPr>
        <b/>
        <u/>
        <sz val="12"/>
        <rFont val="Arial"/>
        <family val="2"/>
      </rPr>
      <t>make it difficult</t>
    </r>
    <r>
      <rPr>
        <sz val="12"/>
        <rFont val="Arial"/>
        <family val="2"/>
      </rPr>
      <t xml:space="preserve"> for the following sub-populations to access effective family planning services/commodities?  
</t>
    </r>
    <r>
      <rPr>
        <sz val="10"/>
        <rFont val="Arial"/>
        <family val="2"/>
      </rPr>
      <t>(for example, providers not wanting to offer services to young people)</t>
    </r>
  </si>
  <si>
    <t xml:space="preserve">If consignee is GoP for contraceptive commodities, then custom duty 0%, excise and taxation 0% and income tax 0%. However, for commercial and private sector, Aluminium foil, PVC, syringes, and vials (used for packaging contraceptive products) have, Additional custom duty 2%, income tax 12%, sales tax 18%. </t>
  </si>
  <si>
    <t>Population Welfare Department (PWD) provide commodities on subsidized rates/nominal charges in some regions</t>
  </si>
  <si>
    <r>
      <rPr>
        <sz val="12"/>
        <rFont val="Arial"/>
        <family val="2"/>
      </rPr>
      <t xml:space="preserve">Are there fees charged to the client in the public sector for family planning that are </t>
    </r>
    <r>
      <rPr>
        <b/>
        <sz val="12"/>
        <rFont val="Arial"/>
        <family val="2"/>
      </rPr>
      <t>informal, unofficial</t>
    </r>
    <r>
      <rPr>
        <sz val="12"/>
        <rFont val="Arial"/>
        <family val="2"/>
      </rPr>
      <t xml:space="preserve">, or are different than posted charges? </t>
    </r>
  </si>
  <si>
    <r>
      <rPr>
        <sz val="12"/>
        <rFont val="Arial"/>
        <family val="2"/>
      </rPr>
      <t xml:space="preserve">Are the following contraceptives included in the country's </t>
    </r>
    <r>
      <rPr>
        <u/>
        <sz val="12"/>
        <rFont val="Arial"/>
        <family val="2"/>
      </rPr>
      <t>National Essential Medicines List</t>
    </r>
    <r>
      <rPr>
        <sz val="12"/>
        <rFont val="Arial"/>
        <family val="2"/>
      </rPr>
      <t xml:space="preserve"> (NEML) or other equivalent priority list? (for example, the National Medical Device List)</t>
    </r>
  </si>
  <si>
    <r>
      <rPr>
        <sz val="12"/>
        <rFont val="Arial"/>
        <family val="2"/>
      </rPr>
      <t>Combined Oral Contraceptive Pills</t>
    </r>
    <r>
      <rPr>
        <sz val="11"/>
        <rFont val="Arial"/>
        <family val="2"/>
      </rPr>
      <t xml:space="preserve"> 
</t>
    </r>
    <r>
      <rPr>
        <sz val="10"/>
        <rFont val="Arial"/>
        <family val="2"/>
      </rPr>
      <t>(for example, levonorgestrel/ethinyl estradiol 150/30 mcg + Fe 75 mg, levonorgestrel/ethinyl estradiol 150/30 mcg [Microgynon, Seasonale, Levora, Jolessa], desogestrel 0.15 mg + ethinyl estradiol 0.03 mg [Enskyce, Marvelon, Exeltis], drosiperenone/ethinyl estradiol 3 mg/20 mcg [Yaz], norgestrel+ethinyl estradiol 0.3 mg/30 mcg [Cryselle, Ovral, Low-Ogestrel, LoOvral], norgestrel+ethinyl estradiol 0.5mg/50 mcg [Ogestrel], norethindrone acetate/ethinyl estradiol [Loestrin, Junel])</t>
    </r>
  </si>
  <si>
    <r>
      <rPr>
        <sz val="12"/>
        <rFont val="Arial"/>
        <family val="2"/>
      </rPr>
      <t>Injectables</t>
    </r>
    <r>
      <rPr>
        <sz val="11"/>
        <rFont val="Arial"/>
        <family val="2"/>
      </rPr>
      <t xml:space="preserve"> 
</t>
    </r>
    <r>
      <rPr>
        <sz val="10"/>
        <rFont val="Arial"/>
        <family val="2"/>
      </rPr>
      <t xml:space="preserve">(for example, depot medroxyprogesterone acetate 104 mg/0.65 mL subcutaneous [Depo Sub-Q Provera, Sayana Press], depot medroxyprogesterone acetate 150 mg intramuscular [Depo-Provera], norethisterone enanthate [Noristerat]) </t>
    </r>
  </si>
  <si>
    <r>
      <rPr>
        <sz val="12"/>
        <rFont val="Arial"/>
        <family val="2"/>
      </rPr>
      <t xml:space="preserve">Contraceptive Implants </t>
    </r>
    <r>
      <rPr>
        <sz val="10"/>
        <rFont val="Arial"/>
        <family val="2"/>
      </rPr>
      <t>(for example, levonorgestrel 75 mg [Jadelle, Sino-Implant (II)/Levoplant], etonogestrel 68 mg [Implanon, Nexplanon])</t>
    </r>
  </si>
  <si>
    <r>
      <rPr>
        <sz val="12"/>
        <rFont val="Arial"/>
        <family val="2"/>
      </rPr>
      <t xml:space="preserve">Copper-bearing Intrauterine devices (IUDs) </t>
    </r>
    <r>
      <rPr>
        <sz val="10"/>
        <rFont val="Arial"/>
        <family val="2"/>
      </rPr>
      <t>(for example, Optima Copper T)</t>
    </r>
  </si>
  <si>
    <r>
      <rPr>
        <sz val="12"/>
        <rFont val="Arial"/>
        <family val="2"/>
      </rPr>
      <t xml:space="preserve">Hormone-releasing intrauterine devices (IUDs) </t>
    </r>
    <r>
      <rPr>
        <sz val="10"/>
        <rFont val="Arial"/>
        <family val="2"/>
      </rPr>
      <t>(for example levonorgestrel-releasing [Mirena])</t>
    </r>
  </si>
  <si>
    <r>
      <rPr>
        <sz val="12"/>
        <rFont val="Arial"/>
        <family val="2"/>
      </rPr>
      <t xml:space="preserve">Emergency contraceptive pills </t>
    </r>
    <r>
      <rPr>
        <sz val="10"/>
        <rFont val="Arial"/>
        <family val="2"/>
      </rPr>
      <t>(for example, levonorgestrel 0.75 mg, levonorgestrel 1.5 mg)</t>
    </r>
  </si>
  <si>
    <r>
      <rPr>
        <sz val="12"/>
        <rFont val="Arial"/>
        <family val="2"/>
      </rPr>
      <t xml:space="preserve">Contraceptive Patches </t>
    </r>
    <r>
      <rPr>
        <sz val="10"/>
        <rFont val="Arial"/>
        <family val="2"/>
      </rPr>
      <t>(for example, norelgestromin/ethinyl estradiol 150/35 mcg [Xulane, Evra])</t>
    </r>
  </si>
  <si>
    <r>
      <rPr>
        <sz val="12"/>
        <rFont val="Arial"/>
        <family val="2"/>
      </rPr>
      <t xml:space="preserve">Vaginal Contraceptive Rings </t>
    </r>
    <r>
      <rPr>
        <sz val="10"/>
        <rFont val="Arial"/>
        <family val="2"/>
      </rPr>
      <t>(for example, etonogestrel/ethinyl estradiol 120/15 mcg [NuvaRing], progesterone-releasing [Progering])</t>
    </r>
  </si>
  <si>
    <r>
      <rPr>
        <sz val="12"/>
        <rFont val="Arial"/>
        <family val="2"/>
      </rPr>
      <t xml:space="preserve">Calendar-based Awareness Methods </t>
    </r>
    <r>
      <rPr>
        <sz val="10"/>
        <rFont val="Arial"/>
        <family val="2"/>
      </rPr>
      <t>(for example, CycleBeads)</t>
    </r>
  </si>
  <si>
    <r>
      <rPr>
        <sz val="12"/>
        <rFont val="Arial"/>
        <family val="2"/>
      </rPr>
      <t xml:space="preserve">Any other contraceptive(s)? </t>
    </r>
    <r>
      <rPr>
        <sz val="11"/>
        <rFont val="Arial"/>
        <family val="2"/>
      </rPr>
      <t>(e.g. SILCS diaphragm)</t>
    </r>
  </si>
  <si>
    <t>2018-19, 2021, 2022</t>
  </si>
  <si>
    <t>National Essential Medicine List 2018 &amp;  Revised Essential Medicine Lists 2022 (KP, Punjab, and Sindh) &amp; Revised Essential Medicine List Balochistan 2021</t>
  </si>
  <si>
    <r>
      <rPr>
        <sz val="12"/>
        <rFont val="Arial"/>
        <family val="2"/>
      </rPr>
      <t xml:space="preserve">Has the country made a commitment to the new </t>
    </r>
    <r>
      <rPr>
        <b/>
        <sz val="12"/>
        <rFont val="Arial"/>
        <family val="2"/>
      </rPr>
      <t>FP2030</t>
    </r>
    <r>
      <rPr>
        <sz val="12"/>
        <rFont val="Arial"/>
        <family val="2"/>
      </rPr>
      <t xml:space="preserve"> partnership, "A Collective Vision for Family Planning Post-2020"?</t>
    </r>
  </si>
  <si>
    <r>
      <rPr>
        <sz val="12"/>
        <rFont val="Arial"/>
        <family val="2"/>
      </rPr>
      <t xml:space="preserve">If not, does the country anticipate making an </t>
    </r>
    <r>
      <rPr>
        <b/>
        <sz val="12"/>
        <rFont val="Arial"/>
        <family val="2"/>
      </rPr>
      <t>FP2030</t>
    </r>
    <r>
      <rPr>
        <sz val="12"/>
        <rFont val="Arial"/>
        <family val="2"/>
      </rPr>
      <t xml:space="preserve"> commitment?</t>
    </r>
  </si>
  <si>
    <r>
      <rPr>
        <sz val="12"/>
        <rFont val="Arial"/>
        <family val="2"/>
      </rPr>
      <t>If the country has or plans to make an</t>
    </r>
    <r>
      <rPr>
        <b/>
        <sz val="12"/>
        <rFont val="Arial"/>
        <family val="2"/>
      </rPr>
      <t xml:space="preserve"> FP2030 </t>
    </r>
    <r>
      <rPr>
        <sz val="12"/>
        <rFont val="Arial"/>
        <family val="2"/>
      </rPr>
      <t xml:space="preserve">commitment, which of the following components will be included? </t>
    </r>
    <r>
      <rPr>
        <i/>
        <sz val="11"/>
        <rFont val="Arial"/>
        <family val="2"/>
      </rPr>
      <t>(Indicate 'yes', 'no', 'don't know', or 'not applicable' for each component)</t>
    </r>
  </si>
  <si>
    <t xml:space="preserve">Provincial Ministers of Finance assure an increase in financing, moving towards the 2030 goal of $2.50 per capita that includes both private and public funding for family planning, (especially new initiatives) with support from the federal government
</t>
  </si>
  <si>
    <t>Government provides contraceptives free of cost or at nominal charges.</t>
  </si>
  <si>
    <t>The provinces are planning to strengthen procurement and logistic systems for timely, regular and uninterrupted availability of contraceptives at all public service delivery points.</t>
  </si>
  <si>
    <t xml:space="preserve">These are early times after the GFF awards to Sindh and Punjab provincial governments of Pakistan. Both provincial governments had been adequately transitioned to domestic financing especially the contraceptive commodity procurement under USAID (GHSC-PSM) assistance, however, other needed areas desired external financing and loaning e.g., infrastructural and engineering support is a big component for Sindh and commodity procurement for Punjab in addition to other FP related areas of financing. USAID-GOP Supply Chain Cooperation based Pakistan LMIS (https://lmis.gov.pk) all over all Pakistan and advanced LMIS including Electronic Client Recording (ECR) system in Sindh are being implemented adequately. Continuity of supply chain assistance is needed for at least 5-8 years before a full and homogenous transition. Therefore, GFF should be seen as a Stop Gap support and assistance. </t>
  </si>
  <si>
    <t>Contraceptive Logistic Management Information System (cLMIS) http://lmis.gov.pk</t>
  </si>
  <si>
    <r>
      <rPr>
        <sz val="12"/>
        <rFont val="Arial"/>
        <family val="2"/>
      </rPr>
      <t xml:space="preserve">If there is a national LMIS, does it capture stock data down to the individual service delivery point (SDP) level?
</t>
    </r>
    <r>
      <rPr>
        <i/>
        <sz val="10"/>
        <rFont val="Arial"/>
        <family val="2"/>
      </rPr>
      <t>(At a minimum, data elements reported for health facilities must include: stock on hand/ending balance, rate of consumption, losses and adjustments)</t>
    </r>
  </si>
  <si>
    <r>
      <rPr>
        <sz val="12"/>
        <rFont val="Arial"/>
        <family val="2"/>
      </rPr>
      <t xml:space="preserve">If there is a national LMIS that captures stock data at the service delivery point (SDP) level, please select the option that best describes how data is reported at the SDP level.
</t>
    </r>
    <r>
      <rPr>
        <i/>
        <sz val="10"/>
        <rFont val="Arial"/>
        <family val="2"/>
      </rPr>
      <t>(At a minimum, data elements reported for health facilities must include: stock on hand/ending balance, rate of consumption, losses and adjustments. Otherwise, please select "not applicable" for this question.)</t>
    </r>
  </si>
  <si>
    <r>
      <rPr>
        <sz val="12"/>
        <rFont val="Arial"/>
        <family val="2"/>
      </rPr>
      <t xml:space="preserve">Please provide the public sector </t>
    </r>
    <r>
      <rPr>
        <b/>
        <sz val="12"/>
        <rFont val="Arial"/>
        <family val="2"/>
      </rPr>
      <t>stockout rates</t>
    </r>
    <r>
      <rPr>
        <sz val="12"/>
        <rFont val="Arial"/>
        <family val="2"/>
      </rPr>
      <t xml:space="preserve"> for contraceptive commodities for the most recent available 12-month period for the </t>
    </r>
    <r>
      <rPr>
        <u/>
        <sz val="12"/>
        <rFont val="Arial"/>
        <family val="2"/>
      </rPr>
      <t>central</t>
    </r>
    <r>
      <rPr>
        <b/>
        <sz val="12"/>
        <rFont val="Arial"/>
        <family val="2"/>
      </rPr>
      <t xml:space="preserve"> </t>
    </r>
    <r>
      <rPr>
        <sz val="12"/>
        <rFont val="Arial"/>
        <family val="2"/>
      </rPr>
      <t xml:space="preserve">and </t>
    </r>
    <r>
      <rPr>
        <u/>
        <sz val="12"/>
        <rFont val="Arial"/>
        <family val="2"/>
      </rPr>
      <t>service delivery point</t>
    </r>
    <r>
      <rPr>
        <sz val="12"/>
        <rFont val="Arial"/>
        <family val="2"/>
      </rPr>
      <t xml:space="preserve"> levels for the following product categories. 
For products that are not offered in the public sector in the country, please type in 'N/A' (not applicable) in the comments box. If the product is offered but data is not available, please also type in 'N/A' and explain why the data is not available in the comments section. </t>
    </r>
    <r>
      <rPr>
        <sz val="11"/>
        <rFont val="Arial"/>
        <family val="2"/>
      </rPr>
      <t xml:space="preserve">
</t>
    </r>
    <r>
      <rPr>
        <sz val="12"/>
        <rFont val="Arial"/>
        <family val="2"/>
      </rPr>
      <t xml:space="preserve">
</t>
    </r>
  </si>
  <si>
    <r>
      <rPr>
        <sz val="12"/>
        <rFont val="Arial"/>
        <family val="2"/>
      </rPr>
      <t xml:space="preserve">a. </t>
    </r>
    <r>
      <rPr>
        <b/>
        <sz val="12"/>
        <rFont val="Arial"/>
        <family val="2"/>
      </rPr>
      <t>Central level</t>
    </r>
    <r>
      <rPr>
        <sz val="12"/>
        <rFont val="Arial"/>
        <family val="2"/>
      </rPr>
      <t xml:space="preserve"> (i.e., central level warehouse for the public sector)
</t>
    </r>
  </si>
  <si>
    <r>
      <rPr>
        <sz val="12"/>
        <rFont val="Arial"/>
        <family val="2"/>
      </rPr>
      <t xml:space="preserve">b.  </t>
    </r>
    <r>
      <rPr>
        <b/>
        <sz val="12"/>
        <rFont val="Arial"/>
        <family val="2"/>
      </rPr>
      <t>Service delivery point (SDP) level</t>
    </r>
    <r>
      <rPr>
        <sz val="12"/>
        <rFont val="Arial"/>
        <family val="2"/>
      </rPr>
      <t xml:space="preserve"> (i.e., public sector health facilities)
</t>
    </r>
    <r>
      <rPr>
        <i/>
        <sz val="10"/>
        <rFont val="Arial"/>
        <family val="2"/>
      </rPr>
      <t>(At the aggregate level, this is the percentage of all commodity observations at all SDPs which were stocked out during the year)</t>
    </r>
    <r>
      <rPr>
        <sz val="12"/>
        <rFont val="Arial"/>
        <family val="2"/>
      </rPr>
      <t xml:space="preserve">
</t>
    </r>
    <r>
      <rPr>
        <i/>
        <sz val="11"/>
        <rFont val="Arial"/>
        <family val="2"/>
      </rPr>
      <t xml:space="preserve">
</t>
    </r>
  </si>
  <si>
    <r>
      <rPr>
        <sz val="10"/>
        <rFont val="Arial"/>
        <family val="2"/>
      </rPr>
      <t xml:space="preserve">Annual stockout rate at the central level 
</t>
    </r>
    <r>
      <rPr>
        <b/>
        <sz val="10"/>
        <rFont val="Arial"/>
        <family val="2"/>
      </rPr>
      <t>Automatically calculates by dividing column H by column I</t>
    </r>
  </si>
  <si>
    <r>
      <rPr>
        <sz val="10"/>
        <rFont val="Arial"/>
        <family val="2"/>
      </rPr>
      <t xml:space="preserve">Sum of the number of </t>
    </r>
    <r>
      <rPr>
        <b/>
        <sz val="10"/>
        <rFont val="Arial"/>
        <family val="2"/>
      </rPr>
      <t>SDPs stocked out</t>
    </r>
    <r>
      <rPr>
        <sz val="10"/>
        <rFont val="Arial"/>
        <family val="2"/>
      </rPr>
      <t xml:space="preserve"> of the commodity as of the ending balance of all monthly/quarterly logistics reports for the fiscal year (numerator)</t>
    </r>
  </si>
  <si>
    <r>
      <rPr>
        <sz val="10"/>
        <rFont val="Arial"/>
        <family val="2"/>
      </rPr>
      <t xml:space="preserve">Sum of the total numbers of </t>
    </r>
    <r>
      <rPr>
        <b/>
        <sz val="10"/>
        <rFont val="Arial"/>
        <family val="2"/>
      </rPr>
      <t>SDPs reporting</t>
    </r>
    <r>
      <rPr>
        <sz val="10"/>
        <rFont val="Arial"/>
        <family val="2"/>
      </rPr>
      <t xml:space="preserve"> across all monthly/ quarterly logistics reports for the fiscal year (denominator)</t>
    </r>
  </si>
  <si>
    <r>
      <rPr>
        <sz val="10"/>
        <rFont val="Arial"/>
        <family val="2"/>
      </rPr>
      <t>Annual stockout rate at SDPs</t>
    </r>
    <r>
      <rPr>
        <sz val="11"/>
        <rFont val="Arial"/>
        <family val="2"/>
      </rPr>
      <t xml:space="preserve">
</t>
    </r>
    <r>
      <rPr>
        <b/>
        <sz val="11"/>
        <rFont val="Arial"/>
        <family val="2"/>
      </rPr>
      <t xml:space="preserve">
</t>
    </r>
    <r>
      <rPr>
        <b/>
        <sz val="10"/>
        <rFont val="Arial"/>
        <family val="2"/>
      </rPr>
      <t>Automatically calculates by dividing column K by column L</t>
    </r>
  </si>
  <si>
    <r>
      <rPr>
        <sz val="12"/>
        <rFont val="Arial"/>
        <family val="2"/>
      </rPr>
      <t xml:space="preserve">Levonorgestrel/ethinyl estradiol 150/30 mcg +Fe 75mg </t>
    </r>
    <r>
      <rPr>
        <sz val="10"/>
        <rFont val="Arial"/>
        <family val="2"/>
      </rPr>
      <t>[Microgynon]</t>
    </r>
  </si>
  <si>
    <r>
      <rPr>
        <sz val="12"/>
        <rFont val="Arial"/>
        <family val="2"/>
      </rPr>
      <t>Levonorgestrel/ethinyl estradiol 150/30 mcg</t>
    </r>
    <r>
      <rPr>
        <sz val="11"/>
        <rFont val="Arial"/>
        <family val="2"/>
      </rPr>
      <t xml:space="preserve"> </t>
    </r>
    <r>
      <rPr>
        <sz val="10"/>
        <rFont val="Arial"/>
        <family val="2"/>
      </rPr>
      <t>[Seasonale, Levora, Jolessa]</t>
    </r>
  </si>
  <si>
    <r>
      <rPr>
        <sz val="12"/>
        <rFont val="Arial"/>
        <family val="2"/>
      </rPr>
      <t xml:space="preserve">Other combined oral contraceptive pills                                           
</t>
    </r>
    <r>
      <rPr>
        <i/>
        <sz val="10"/>
        <rFont val="Arial"/>
        <family val="2"/>
      </rPr>
      <t xml:space="preserve">(not included for aggregate calculation)         </t>
    </r>
    <r>
      <rPr>
        <i/>
        <sz val="12"/>
        <rFont val="Arial"/>
        <family val="2"/>
      </rPr>
      <t xml:space="preserve">                                               </t>
    </r>
    <r>
      <rPr>
        <sz val="12"/>
        <rFont val="Arial"/>
        <family val="2"/>
      </rPr>
      <t>Specify:</t>
    </r>
  </si>
  <si>
    <r>
      <rPr>
        <sz val="12"/>
        <rFont val="Arial"/>
        <family val="2"/>
      </rPr>
      <t>Progestin-only oral contraceptive pills (</t>
    </r>
    <r>
      <rPr>
        <sz val="10"/>
        <rFont val="Arial"/>
        <family val="2"/>
      </rPr>
      <t>Levonorgestrel 30 mcg [Norgeston, Microlut])</t>
    </r>
  </si>
  <si>
    <t>Currently the stock out data is reported for 4 provinces. No of annual observation are 12 (12*4=48) for central level reporting whereas for SDP level stock out observations are made for each of the reported month</t>
  </si>
  <si>
    <r>
      <rPr>
        <sz val="12"/>
        <rFont val="Arial"/>
        <family val="2"/>
      </rPr>
      <t xml:space="preserve">Depot medroxyprogesterone acetate 104mg/0.65mL subcutaneous </t>
    </r>
    <r>
      <rPr>
        <sz val="10"/>
        <rFont val="Arial"/>
        <family val="2"/>
      </rPr>
      <t>[Depo Sub-Q Provera, Sayana Press]</t>
    </r>
  </si>
  <si>
    <r>
      <rPr>
        <sz val="12"/>
        <rFont val="Arial"/>
        <family val="2"/>
      </rPr>
      <t xml:space="preserve">Depot medroxyprogesterone acetate 150 mg intramuscular </t>
    </r>
    <r>
      <rPr>
        <sz val="10"/>
        <rFont val="Arial"/>
        <family val="2"/>
      </rPr>
      <t>[Depo-Provera]</t>
    </r>
  </si>
  <si>
    <r>
      <rPr>
        <sz val="12"/>
        <rFont val="Arial"/>
        <family val="2"/>
      </rPr>
      <t xml:space="preserve">Norethisterone enanthate </t>
    </r>
    <r>
      <rPr>
        <sz val="10"/>
        <rFont val="Arial"/>
        <family val="2"/>
      </rPr>
      <t>[Noristerat]</t>
    </r>
  </si>
  <si>
    <r>
      <rPr>
        <sz val="12"/>
        <rFont val="Arial"/>
        <family val="2"/>
      </rPr>
      <t>Levonorgestrel 75mg/rod, 2 rod implant</t>
    </r>
    <r>
      <rPr>
        <sz val="10"/>
        <rFont val="Arial"/>
        <family val="2"/>
      </rPr>
      <t xml:space="preserve"> [Jadelle, Sino-Implant (II)/Levoplant]</t>
    </r>
  </si>
  <si>
    <r>
      <rPr>
        <sz val="12"/>
        <rFont val="Arial"/>
        <family val="2"/>
      </rPr>
      <t xml:space="preserve">Etonogestrel 68mg/rod, 1 rod implant </t>
    </r>
    <r>
      <rPr>
        <sz val="10"/>
        <rFont val="Arial"/>
        <family val="2"/>
      </rPr>
      <t>[Implanon, Nexplanon])</t>
    </r>
  </si>
  <si>
    <r>
      <rPr>
        <sz val="12"/>
        <rFont val="Arial"/>
        <family val="2"/>
      </rPr>
      <t>Copper-bearing intrauterine devices (IUDs) (</t>
    </r>
    <r>
      <rPr>
        <sz val="10"/>
        <rFont val="Arial"/>
        <family val="2"/>
      </rPr>
      <t>for example, Optima Copper T)</t>
    </r>
  </si>
  <si>
    <r>
      <rPr>
        <sz val="12"/>
        <rFont val="Arial"/>
        <family val="2"/>
      </rPr>
      <t>Hormone-releasing intrauterine devices (IUDs)</t>
    </r>
    <r>
      <rPr>
        <sz val="10"/>
        <rFont val="Arial"/>
        <family val="2"/>
      </rPr>
      <t xml:space="preserve"> (for example levonorgestrel-releasing [Mirena])</t>
    </r>
  </si>
  <si>
    <r>
      <rPr>
        <sz val="12"/>
        <rFont val="Arial"/>
        <family val="2"/>
      </rPr>
      <t xml:space="preserve">Total stockout rate for all commodities 
</t>
    </r>
    <r>
      <rPr>
        <b/>
        <sz val="12"/>
        <rFont val="Arial"/>
        <family val="2"/>
      </rPr>
      <t xml:space="preserve">This will auto-calculate. </t>
    </r>
    <r>
      <rPr>
        <sz val="12"/>
        <rFont val="Arial"/>
        <family val="2"/>
      </rPr>
      <t xml:space="preserve"> (It will sum H and I and divide H by I, and will sum K and L and divide by L)</t>
    </r>
  </si>
  <si>
    <r>
      <rPr>
        <sz val="12"/>
        <rFont val="Arial"/>
        <family val="2"/>
      </rPr>
      <t xml:space="preserve">What have been the main drivers of stockouts of contraceptives in the country during the previous year? </t>
    </r>
    <r>
      <rPr>
        <i/>
        <sz val="12"/>
        <rFont val="Arial"/>
        <family val="2"/>
      </rPr>
      <t>(If data quality weaknesses contributed to reported stock out rates, please also mention this here).</t>
    </r>
  </si>
  <si>
    <t xml:space="preserve">1. Pakistan could not complete international procurement of Jadelle and IUDs
2. The floods 2022 also disrupted the procurement procss and transportation of commodities from district store to service delivery points. </t>
  </si>
  <si>
    <t>The quality control standards for manufacturing of contraceptives and medicines conform to the current Good Manufacturing Practices (cGMP).</t>
  </si>
  <si>
    <t>Yes - WHO-PQ</t>
  </si>
  <si>
    <r>
      <rPr>
        <sz val="12"/>
        <rFont val="Arial"/>
        <family val="2"/>
      </rPr>
      <t xml:space="preserve">In the past year, to what extent were contraceptives, </t>
    </r>
    <r>
      <rPr>
        <i/>
        <sz val="12"/>
        <rFont val="Arial"/>
        <family val="2"/>
      </rPr>
      <t>excluding condoms</t>
    </r>
    <r>
      <rPr>
        <sz val="12"/>
        <rFont val="Arial"/>
        <family val="2"/>
      </rPr>
      <t xml:space="preserve">, tested by the NQCL post-shipment ? </t>
    </r>
  </si>
  <si>
    <r>
      <rPr>
        <sz val="12"/>
        <rFont val="Arial"/>
        <family val="2"/>
      </rPr>
      <t xml:space="preserve">The International Council for Harmonisation of Technical Requirements for Pharmaceuticals for Human Use (ICH) aims to ensure that safe, effective and high quality medicines are developed, registered, and maintained in the most resource efficient manner whilst meeting high standards. The national drug regulatory authorities which are members, observers, or associates of the ICH are considered as </t>
    </r>
    <r>
      <rPr>
        <b/>
        <u/>
        <sz val="12"/>
        <rFont val="Arial"/>
        <family val="2"/>
      </rPr>
      <t>Stringent Regulatory Authorities (SRA)</t>
    </r>
    <r>
      <rPr>
        <sz val="12"/>
        <rFont val="Arial"/>
        <family val="2"/>
      </rPr>
      <t>, including: European Union member states, the United Kingdom, the United States, Canada, and Japan.</t>
    </r>
  </si>
  <si>
    <r>
      <rPr>
        <sz val="12"/>
        <rFont val="Arial"/>
        <family val="2"/>
      </rPr>
      <t xml:space="preserve">For each of the following contraceptive methods, please provide the following information:
i. Are there any WHO-prequalified (WHO-PQ) or Stringent Regulatory Authority (SRA) approved products registered for distribution in the country? (Use the dropdown menu to indicate WHO-PQ, SRA, both, neither, or don't know)
ii. How many manufacturers are </t>
    </r>
    <r>
      <rPr>
        <u/>
        <sz val="12"/>
        <rFont val="Arial"/>
        <family val="2"/>
      </rPr>
      <t>registered in the country for distribution</t>
    </r>
    <r>
      <rPr>
        <sz val="12"/>
        <rFont val="Arial"/>
        <family val="2"/>
      </rPr>
      <t xml:space="preserve"> of WHO-prequalified and/or SRA-approved contraceptive products? (Use the dropdown menu to indicate 0, 1, 2-3, more than 3, or don't know)
iii. If there are any WHO-prequalified and/or SRA-approved contraceptive products, list one or more examples of the brand and formulation.
iv. How many in-country local manufacturers exist who produce any products within the contraceptive method.</t>
    </r>
  </si>
  <si>
    <r>
      <rPr>
        <sz val="12"/>
        <rFont val="Arial"/>
        <family val="2"/>
      </rPr>
      <t xml:space="preserve">Combined Oral Contraceptive Pills 
</t>
    </r>
    <r>
      <rPr>
        <i/>
        <sz val="10"/>
        <rFont val="Arial"/>
        <family val="2"/>
      </rPr>
      <t>(for example, levonorgestrel/ethinyl estradiol 150/30 mcg +Fe 75 mg, levonorgestrel/ethinyl estradiol 150/30 mcg [Microgynon, Seasonale, Levora, Jolessa], drosiperenone/ethinyl estradiol 3mg/20mcg [Yaz], norethindrone acetate/ethinyl estradiol [Loestrin, Junel])</t>
    </r>
  </si>
  <si>
    <t>Yaz tablet and Diane 35 (both manufactured by Bayer)</t>
  </si>
  <si>
    <r>
      <rPr>
        <sz val="12"/>
        <rFont val="Arial"/>
        <family val="2"/>
      </rPr>
      <t xml:space="preserve">Progestin-only Oral Contraceptive Pills 
</t>
    </r>
    <r>
      <rPr>
        <i/>
        <sz val="10"/>
        <rFont val="Arial"/>
        <family val="2"/>
      </rPr>
      <t>(for example, levonorgestrel 30 mcg [Norgeston, Microlut], norethindrone 35 mg [Micronor, Camila, Errin], desogestrel 75 mcg [Cerazette, Aizea], ethynodiol diacetate [Femulen])</t>
    </r>
  </si>
  <si>
    <t>Microlut tablet (Bayer)</t>
  </si>
  <si>
    <r>
      <rPr>
        <sz val="12"/>
        <rFont val="Arial"/>
        <family val="2"/>
      </rPr>
      <t xml:space="preserve">Injectables 
</t>
    </r>
    <r>
      <rPr>
        <i/>
        <sz val="10"/>
        <rFont val="Arial"/>
        <family val="2"/>
      </rPr>
      <t xml:space="preserve">(for example, depot medroxyprogesterone acetate 104mg/0.65mL subcutaneous [Depo Sub-Q Provera, Sayana Press], depot medroxyprogesterone acetate 150 mg intramuscular [Depo-Provera], norethisterone enanthate [Noristerat]) </t>
    </r>
  </si>
  <si>
    <t>Sayana Press SC injection (Pfizer)</t>
  </si>
  <si>
    <r>
      <rPr>
        <sz val="12"/>
        <rFont val="Arial"/>
        <family val="2"/>
      </rPr>
      <t xml:space="preserve">Contraceptive Implants 
</t>
    </r>
    <r>
      <rPr>
        <i/>
        <sz val="10"/>
        <rFont val="Arial"/>
        <family val="2"/>
      </rPr>
      <t>(for example, levonorgestrel 75 mg [Jadelle, Sino-Implant (II)/Levoplant], etonogestrel 68 mg [Implanon, Nexplanon])</t>
    </r>
  </si>
  <si>
    <t>Jadelle (Bayer), Implanon (Merck)</t>
  </si>
  <si>
    <r>
      <rPr>
        <sz val="12"/>
        <rFont val="Arial"/>
        <family val="2"/>
      </rPr>
      <t xml:space="preserve">Intrauterine devices (IUDs) 
</t>
    </r>
    <r>
      <rPr>
        <i/>
        <sz val="10"/>
        <rFont val="Arial"/>
        <family val="2"/>
      </rPr>
      <t>(for example, copper-bearing [Optima Copper T], levonorgestrel-releasing [Mirena])</t>
    </r>
  </si>
  <si>
    <t>Minena (Bayer), Heer - Cu T380, Multiload 375 IUD</t>
  </si>
  <si>
    <t>Greenstar: Sathi, Hamdam, Touch,  DKT: Josh, Ok</t>
  </si>
  <si>
    <t>Fc2</t>
  </si>
  <si>
    <r>
      <rPr>
        <sz val="12"/>
        <rFont val="Arial"/>
        <family val="2"/>
      </rPr>
      <t xml:space="preserve">Emergency contraceptive pills 
</t>
    </r>
    <r>
      <rPr>
        <i/>
        <sz val="10"/>
        <rFont val="Arial"/>
        <family val="2"/>
      </rPr>
      <t>(for example, levonorgestrel 0.75 mg, levonorgestrel 1.5 mg [Postinor]</t>
    </r>
    <r>
      <rPr>
        <i/>
        <sz val="12"/>
        <rFont val="Arial"/>
        <family val="2"/>
      </rPr>
      <t>)</t>
    </r>
  </si>
  <si>
    <r>
      <rPr>
        <sz val="12"/>
        <rFont val="Arial"/>
        <family val="2"/>
      </rPr>
      <t xml:space="preserve">Have any public/private partnerships been established or brokered in the last two years with the purpose of expanding private sector provision of health services including family planning products and services? 
</t>
    </r>
    <r>
      <rPr>
        <sz val="10"/>
        <rFont val="Arial"/>
        <family val="2"/>
      </rPr>
      <t>(Example: contracting out of family planning services to private providers by the government; development of a voucher program where the government distributes vouchers that can be used for family planning services by private providers; joint public-private research on new contraceptive technologies or service delivery mechanisms)</t>
    </r>
  </si>
  <si>
    <r>
      <rPr>
        <sz val="12"/>
        <rFont val="Arial"/>
        <family val="2"/>
      </rPr>
      <t xml:space="preserve">If yes, what policies are in place to alleviate impacts of pandemics on FP? </t>
    </r>
    <r>
      <rPr>
        <i/>
        <sz val="11"/>
        <rFont val="Arial"/>
        <family val="2"/>
      </rPr>
      <t>(e.g., multi-month dispensing, switch to long-term methods, etc.)</t>
    </r>
  </si>
  <si>
    <t xml:space="preserve">Provincial COVID-19 FP emergency plans, District FPRH COVID-19 Response Group, training of FP staff on special measures and protective procedures, efforts for FP commodity security etc. </t>
  </si>
  <si>
    <r>
      <rPr>
        <sz val="12"/>
        <rFont val="Arial"/>
        <family val="2"/>
      </rPr>
      <t>Are FP/RH supplies pre-positioned in case of an emergency?</t>
    </r>
    <r>
      <rPr>
        <sz val="10"/>
        <rFont val="Arial"/>
        <family val="2"/>
      </rPr>
      <t xml:space="preserve"> </t>
    </r>
    <r>
      <rPr>
        <i/>
        <sz val="10"/>
        <rFont val="Arial"/>
        <family val="2"/>
      </rPr>
      <t>(Pre-positioning is a component of emergency preparedness in which supplies are held closer or more accessibly to where a crisis may occur in order to enable faster delivery of supplies when a crisis occurs.)</t>
    </r>
  </si>
  <si>
    <r>
      <rPr>
        <sz val="12"/>
        <rFont val="Arial"/>
        <family val="2"/>
      </rPr>
      <t xml:space="preserve">To what extent did the COVID-19 pandemic affect the frequency of CS committee meetings in the </t>
    </r>
    <r>
      <rPr>
        <u/>
        <sz val="12"/>
        <rFont val="Arial"/>
        <family val="2"/>
      </rPr>
      <t>most recent fiscal year</t>
    </r>
    <r>
      <rPr>
        <sz val="12"/>
        <rFont val="Arial"/>
        <family val="2"/>
      </rPr>
      <t xml:space="preserve">? </t>
    </r>
    <r>
      <rPr>
        <i/>
        <sz val="11"/>
        <rFont val="Arial"/>
        <family val="2"/>
      </rPr>
      <t>(Please select an option from the drop-down menu)</t>
    </r>
  </si>
  <si>
    <r>
      <rPr>
        <sz val="12"/>
        <rFont val="Arial"/>
        <family val="2"/>
      </rPr>
      <t xml:space="preserve">To what extent did the COVID-19 pandemic affect the approved </t>
    </r>
    <r>
      <rPr>
        <b/>
        <sz val="12"/>
        <rFont val="Arial"/>
        <family val="2"/>
      </rPr>
      <t>budget line</t>
    </r>
    <r>
      <rPr>
        <sz val="12"/>
        <rFont val="Arial"/>
        <family val="2"/>
      </rPr>
      <t xml:space="preserve"> for contraceptives for the </t>
    </r>
    <r>
      <rPr>
        <u/>
        <sz val="12"/>
        <rFont val="Arial"/>
        <family val="2"/>
      </rPr>
      <t>current</t>
    </r>
    <r>
      <rPr>
        <sz val="12"/>
        <rFont val="Arial"/>
        <family val="2"/>
      </rPr>
      <t xml:space="preserve"> fiscal year?  
</t>
    </r>
    <r>
      <rPr>
        <i/>
        <sz val="11"/>
        <rFont val="Arial"/>
        <family val="2"/>
      </rPr>
      <t>(Please select an option from the drop-down menu)</t>
    </r>
  </si>
  <si>
    <r>
      <rPr>
        <sz val="12"/>
        <rFont val="Arial"/>
        <family val="2"/>
      </rPr>
      <t xml:space="preserve">To what extent has the COVID-19 pandemic affected the amount of </t>
    </r>
    <r>
      <rPr>
        <b/>
        <sz val="12"/>
        <rFont val="Arial"/>
        <family val="2"/>
      </rPr>
      <t>government spending</t>
    </r>
    <r>
      <rPr>
        <sz val="12"/>
        <rFont val="Arial"/>
        <family val="2"/>
      </rPr>
      <t xml:space="preserve"> for contraceptives in the </t>
    </r>
    <r>
      <rPr>
        <u/>
        <sz val="12"/>
        <rFont val="Arial"/>
        <family val="2"/>
      </rPr>
      <t>most recent complete year</t>
    </r>
    <r>
      <rPr>
        <sz val="12"/>
        <rFont val="Arial"/>
        <family val="2"/>
      </rPr>
      <t xml:space="preserve">?
</t>
    </r>
    <r>
      <rPr>
        <i/>
        <sz val="11"/>
        <rFont val="Arial"/>
        <family val="2"/>
      </rPr>
      <t xml:space="preserve">(Please select an option from the drop-down menu) </t>
    </r>
  </si>
  <si>
    <r>
      <rPr>
        <sz val="12"/>
        <rFont val="Arial"/>
        <family val="2"/>
      </rPr>
      <t xml:space="preserve">How have operational practices put in place due to COVID-19 changed since the last survey (i.e., 2020-2021)?                                                                                               </t>
    </r>
    <r>
      <rPr>
        <i/>
        <sz val="10"/>
        <rFont val="Arial"/>
        <family val="2"/>
      </rPr>
      <t>(Note: the operational practices listed were populated from responses in the last survey.) For each row, if more than one response applies, please select one from the drop-down menu and list any others in the comments box.</t>
    </r>
  </si>
  <si>
    <t xml:space="preserve">Personal protective equipment (PPE) provided at service delivery points </t>
  </si>
  <si>
    <t>COVID-19 information over a family planning pipeline available</t>
  </si>
  <si>
    <t>Special family planning desks at quarantine centers are available</t>
  </si>
  <si>
    <t xml:space="preserve">Perú </t>
  </si>
  <si>
    <r>
      <rPr>
        <sz val="12"/>
        <rFont val="Arial"/>
        <family val="2"/>
      </rPr>
      <t xml:space="preserve">Comentarios: </t>
    </r>
  </si>
  <si>
    <t>No existe como un Comité de Aseguramiento Anticonceptivo, pero hay un "Grupo de Expertos en SSR" que se reune cada cierto tiempo, o al llamado del Director cuando tienen que resolver, obervar o comentar algún tema de SSR que lo requiera.  Este grupo está acreditado por una Resolución Ministerial que ya ha finalizado.  La nueva RM está en proceso. Este grupo solo está conformado por médicos hombres y mujeres (mayoría hombres) No tiene otra representación.</t>
  </si>
  <si>
    <t>Grupo de Expertos en Salud Sexual y Reproductiva</t>
  </si>
  <si>
    <t>No hay participación de alguna agencia de la ONU</t>
  </si>
  <si>
    <t>No hay participación del Almacén Central</t>
  </si>
  <si>
    <t>1) Brindar recomendaciones basadas en evidencia respecto a las acciones en beneficio de la salud sexual y reproductiva, considerando las prioridades nacionales de salud pública, así como los criterios técnicos logísticos y  financieros existentes. 2) Colaborar con las estrategias y acciones diseñadas en el Plan de reducción de la mortalidad materna para brindar atención integral a las mujeres en edad fértil, etapa preconcepcional y a las gestantes y puérperas. 3) Coadyuvar en el proceso de formulación de normatividad relacionada a Salud Sexual y Reproductiva y otros temas afines, así como, en la evaluación de normatividad propuesta sobre dicha temática, para la mejora de la atención integral de las gestantes y puérperas. 4) Asesorar sobre los adelantos en el desarrollo de nuevas intervenciones en beneficio de la salud sexual y reproductiva, y plantear propuestas de investigación de las mismas. 5) Apoyar a la Dirección de Salud Sexual y Reproductiva en la evaluación de las acciones implementadas en beneficio de la salud sexual y reproductiva. 6) Contribuir en hacer factibles las intervenciones emanadas desde el nivel nacional y regional. Estas son las funciones que aparecen en la RM del 2019.  Aun la nueva RM se encuentra en proceso, no se sabe i cntinuaran con las mismas funciones o serán aumentadas o disminuidas.</t>
  </si>
  <si>
    <t>decreto ministerial</t>
  </si>
  <si>
    <t>La información sobre este Grupo de Expertos fue proporcionada en una entrevista con el Presidente elegido del Grupo. Adicionalmente, una gineco obstetra tambien miembro de este Grupo de Expertos prestó su información.</t>
  </si>
  <si>
    <r>
      <rPr>
        <b/>
        <sz val="12"/>
        <rFont val="Arial"/>
        <family val="2"/>
      </rPr>
      <t>B. Finanzas y Adquisiciones</t>
    </r>
  </si>
  <si>
    <r>
      <rPr>
        <sz val="12"/>
        <rFont val="Arial"/>
        <family val="2"/>
      </rPr>
      <t>Comienzo del mes</t>
    </r>
  </si>
  <si>
    <r>
      <rPr>
        <sz val="12"/>
        <rFont val="Arial"/>
        <family val="2"/>
      </rPr>
      <t>Final del mes</t>
    </r>
  </si>
  <si>
    <r>
      <rPr>
        <sz val="12"/>
        <rFont val="Arial"/>
        <family val="2"/>
      </rPr>
      <t>Comentarios</t>
    </r>
  </si>
  <si>
    <t>La información total sobre el monto que se consideraba estimado para la compra aun no ha sido proporcionada por el MINSA, porque requiere obtenerla del CENARES, entidad que durante los útimos doce meses ha tenido problemas de gestión y una alta rotación de su Director Ejecutivo. Hay solo la promesa que en algún momento se gestionará
Los datos de los anticonceptivos y los CYP SOLO corresponden a las compras que se han realizado a través de UNFPA.  Las cantidades son las solicitadas por DSARE-MINSA. Son cifras que corresponden a la planificación de necesidades anticonceptivas del país.
Sin embargo, hay otras solicitudes de anticonceptivos que se compran de otros proveedores y son las que CENARES tiene
Esta información ha sido proporcionada el dia sábado 14 de octubre, por la Dra Lucy del Carpio, miembro del Equipo Técnico de DSARE, que le fue entregada por la persona que trabaja en Presupuesto. La ejecución de este presupuesto ha sido del 94%</t>
  </si>
  <si>
    <t xml:space="preserve">Se ha tenido varias reuniones con el Equipo Técnico de la Dirección de Salud Reproductiva del MINSA, pero en todos los momentos se ha manifestado la enorme carga de trabajo que tienen que cumplir y que es dificil ir en búsqueda de la data oficial. </t>
  </si>
  <si>
    <t>En Perú el Año Fiscal se encuenta de enero a diciembre.</t>
  </si>
  <si>
    <t xml:space="preserve">La información sobre estas cantidades de compras de anticonceptivos ha sido proporcionada por la Oficial de Salud Reproductiva del UNFPA/Perú.  Los datos pertenecen a los pedidos realizados en el 2022. </t>
  </si>
  <si>
    <r>
      <rPr>
        <sz val="12"/>
        <color rgb="FF000000"/>
        <rFont val="Arial"/>
        <family val="2"/>
      </rPr>
      <t xml:space="preserve">Cantidad de anticonceptivos previstos (en B2), en Años de protección de parejas ("Couple Years of Protection", CYP) 
</t>
    </r>
    <r>
      <rPr>
        <i/>
        <sz val="12"/>
        <color rgb="FF000000"/>
        <rFont val="Arial"/>
        <family val="2"/>
      </rPr>
      <t>(Consulte la pestaña Calculadora de CYP para obtener asistencia).</t>
    </r>
  </si>
  <si>
    <t>El Programa Presupuestal tiene como resultado final mejorar la salud materno neonatal a través de las intervenciones orientadas a la salud reproductiva, salud sexual, métodos de planificación familiar, atención a gestantes en el parto ante diversas situaciones como no quirúrgicas, quirúrgicas y con complicaciones; asimismo se brinda atención al recién nacido normal y con complicaciones. Cabe mencionar, que el Programa Presupuestal inició su implementación el año 2008 e involucra la participación activa de los tres niveles de gobierno. Esta información está en la página del Miniesterio de Economía y Finanzas del país (MEF)</t>
  </si>
  <si>
    <t>https://www.mef.gob.pe/es/?option=com_content&amp;language=es-ES&amp;Itemid=101530&amp;view=article&amp;catid=211&amp;id=4459&amp;lang=es-ES</t>
  </si>
  <si>
    <t>Se destinan necesariamente el presupuesto porque está asignado como política y se encuentra en el presupuesto. Pero puede pasar que en casos excepcionales se reduzca el monto original asignado o se compre tardíamente por razones de emergencia como ha sucedido en los años de pandemia.</t>
  </si>
  <si>
    <r>
      <rPr>
        <b/>
        <sz val="12"/>
        <rFont val="Arial"/>
        <family val="2"/>
      </rPr>
      <t>Fuente de fondos del gobierno asignados para la adquisición de anticonceptivos</t>
    </r>
  </si>
  <si>
    <r>
      <t xml:space="preserve">Monto asignado 
</t>
    </r>
    <r>
      <rPr>
        <sz val="11"/>
        <rFont val="Arial"/>
        <family val="2"/>
      </rPr>
      <t xml:space="preserve">(en USD)
</t>
    </r>
    <r>
      <rPr>
        <i/>
        <sz val="10"/>
        <rFont val="Arial"/>
        <family val="2"/>
      </rPr>
      <t>(introduzca un valor numérico o “no sabe”)</t>
    </r>
  </si>
  <si>
    <r>
      <rPr>
        <u/>
        <sz val="12"/>
        <rFont val="Arial"/>
        <family val="2"/>
      </rPr>
      <t>Comentarios</t>
    </r>
  </si>
  <si>
    <t>https://cdn.www.gob.pe/uploads/document/file/4006776/Anexo%20%28Parte%201%29.pdf?v=1672345410</t>
  </si>
  <si>
    <t xml:space="preserve">DIRECCIÓN GENERAL DE PRESUPUESTO PÚBLICO
El monto asignado fue proporcionado por la Dra Lucy del Carpio </t>
  </si>
  <si>
    <r>
      <rPr>
        <sz val="12"/>
        <color rgb="FF000000"/>
        <rFont val="Arial"/>
        <family val="2"/>
      </rPr>
      <t xml:space="preserve">TOTAL de fondos del gobierno </t>
    </r>
    <r>
      <rPr>
        <b/>
        <u/>
        <sz val="12"/>
        <color rgb="FF000000"/>
        <rFont val="Arial"/>
        <family val="2"/>
      </rPr>
      <t>asignados</t>
    </r>
    <r>
      <rPr>
        <sz val="12"/>
        <color rgb="FF000000"/>
        <rFont val="Arial"/>
        <family val="2"/>
      </rPr>
      <t xml:space="preserve"> para la adquisición de anticonceptivos
</t>
    </r>
    <r>
      <rPr>
        <b/>
        <sz val="12"/>
        <color rgb="FF000000"/>
        <rFont val="Arial"/>
        <family val="2"/>
      </rPr>
      <t xml:space="preserve">Esto se calculará automáticamente.  </t>
    </r>
    <r>
      <rPr>
        <i/>
        <sz val="11"/>
        <color rgb="FF000000"/>
        <rFont val="Arial"/>
        <family val="2"/>
      </rPr>
      <t>(Sumará los puntos a y b de arriba.)</t>
    </r>
  </si>
  <si>
    <r>
      <rPr>
        <sz val="12"/>
        <rFont val="Arial"/>
        <family val="2"/>
      </rPr>
      <t xml:space="preserve">Complete las siguientes preguntas para indicar los </t>
    </r>
    <r>
      <rPr>
        <b/>
        <u/>
        <sz val="12"/>
        <rFont val="Arial"/>
        <family val="2"/>
      </rPr>
      <t>gastos del gobierno</t>
    </r>
    <r>
      <rPr>
        <sz val="12"/>
        <rFont val="Arial"/>
        <family val="2"/>
      </rPr>
      <t xml:space="preserve"> en la adquisición de anticonceptivos, por fuente, en el último año fiscal finalizado. 
</t>
    </r>
    <r>
      <rPr>
        <i/>
        <sz val="12"/>
        <rFont val="Arial"/>
        <family val="2"/>
      </rPr>
      <t xml:space="preserve">Esto hace referencia a cuánto se gastó en la adquisición de anticonceptivos (no cuánto se asignó). </t>
    </r>
    <r>
      <rPr>
        <i/>
        <sz val="12"/>
        <rFont val="Arial"/>
        <family val="2"/>
      </rPr>
      <t>¿Qué cantidad de estos gastos se proporcionó de cada fuente?</t>
    </r>
  </si>
  <si>
    <t>Todos los fondos que se usan para la compra de anticonceptivos son proporcionados por el Gobierno Central.</t>
  </si>
  <si>
    <r>
      <rPr>
        <b/>
        <sz val="12"/>
        <rFont val="Arial"/>
        <family val="2"/>
      </rPr>
      <t>Fuente de fondos del gobierno gastados en la adquisición de anticonceptivos</t>
    </r>
  </si>
  <si>
    <r>
      <t xml:space="preserve">Monto gastado 
</t>
    </r>
    <r>
      <rPr>
        <sz val="11"/>
        <rFont val="Arial"/>
        <family val="2"/>
      </rPr>
      <t xml:space="preserve">(en USD)
</t>
    </r>
    <r>
      <rPr>
        <i/>
        <sz val="10"/>
        <rFont val="Arial"/>
        <family val="2"/>
      </rPr>
      <t>(introduzca un valor numérico o “no sabe”)</t>
    </r>
  </si>
  <si>
    <t>registros de gastos del gobierno, incluidos los fondos generados internamente</t>
  </si>
  <si>
    <t>Todos los metodos anticonceptivos están comprados integramente con fondos del presupuesto del Estado asignado a la partida presupuestaria que corresponde.  Se aprueba por RM cada año el Listado de Insumos directos y variables que forman parte del kit de los Programas Presupuestales 0001: Programa Articulado Nutricional, 0002: Salud Materno Neonatal, https://www.gob.pe/institucion/minsa/normas-legales/396950-021-2020-minsa
La cantidad de CYP consignada en las columnas K L, pertenecen a las compras realizadas por medio de UNFPA.
El presupuesto inicial del 2022 fue $11,176,780; luego se incrementó en 9,113,999 dólares por la compra adicional de implantes, por la alta demanda que tiene este anticonceptivo.</t>
  </si>
  <si>
    <t>AOE, píldoras combinadas, inyectable trimestral, implantes, condón masculino, DIU, DIU hormonal</t>
  </si>
  <si>
    <t>Ingresos tributarios: impuestos a los ingresos, a las importaciones, impuestos selectivo al consumo. Otros ingresos tributarios, también de otros  ingresos No tributarios.</t>
  </si>
  <si>
    <r>
      <rPr>
        <sz val="12"/>
        <color rgb="FF000000"/>
        <rFont val="Arial"/>
        <family val="2"/>
      </rPr>
      <t xml:space="preserve">TOTAL de fondos del gobierno </t>
    </r>
    <r>
      <rPr>
        <b/>
        <sz val="12"/>
        <color rgb="FF000000"/>
        <rFont val="Arial"/>
        <family val="2"/>
      </rPr>
      <t>gastados</t>
    </r>
    <r>
      <rPr>
        <sz val="12"/>
        <color rgb="FF000000"/>
        <rFont val="Arial"/>
        <family val="2"/>
      </rPr>
      <t xml:space="preserve"> en la adquisición de anticonceptivos
</t>
    </r>
    <r>
      <rPr>
        <b/>
        <sz val="12"/>
        <color rgb="FF000000"/>
        <rFont val="Arial"/>
        <family val="2"/>
      </rPr>
      <t xml:space="preserve">Esto se calculará automáticamente.  </t>
    </r>
    <r>
      <rPr>
        <i/>
        <sz val="11"/>
        <color rgb="FF000000"/>
        <rFont val="Arial"/>
        <family val="2"/>
      </rPr>
      <t>(Sumará los puntos a y b anteriores).</t>
    </r>
  </si>
  <si>
    <r>
      <rPr>
        <b/>
        <sz val="12"/>
        <rFont val="Arial"/>
        <family val="2"/>
      </rPr>
      <t>Fuente de fondos donados para anticonceptivos para el sector público</t>
    </r>
  </si>
  <si>
    <r>
      <rPr>
        <u/>
        <sz val="12"/>
        <rFont val="Arial"/>
        <family val="2"/>
      </rPr>
      <t>¿En especie o en efectivo?</t>
    </r>
  </si>
  <si>
    <r>
      <rPr>
        <u/>
        <sz val="12"/>
        <color rgb="FF000000"/>
        <rFont val="Arial"/>
        <family val="2"/>
      </rPr>
      <t xml:space="preserve">Detalles de las donaciones
</t>
    </r>
    <r>
      <rPr>
        <i/>
        <sz val="12"/>
        <color rgb="FF000000"/>
        <rFont val="Arial"/>
        <family val="2"/>
      </rPr>
      <t xml:space="preserve">
</t>
    </r>
    <r>
      <rPr>
        <i/>
        <sz val="10"/>
        <color rgb="FF000000"/>
        <rFont val="Arial"/>
        <family val="2"/>
      </rPr>
      <t>(lista de métodos anticonceptivos o productos adquiridos, si están disponibles)</t>
    </r>
  </si>
  <si>
    <r>
      <rPr>
        <sz val="12"/>
        <rFont val="Arial"/>
        <family val="2"/>
      </rPr>
      <t>Fondo Mundial</t>
    </r>
  </si>
  <si>
    <r>
      <rPr>
        <sz val="12"/>
        <rFont val="Arial"/>
        <family val="2"/>
      </rPr>
      <t>Otro</t>
    </r>
  </si>
  <si>
    <r>
      <rPr>
        <b/>
        <sz val="12"/>
        <rFont val="Arial"/>
        <family val="2"/>
      </rPr>
      <t xml:space="preserve">¿Hubo una brecha de financiamiento para anticonceptivos para el sector público en el último año finalizado?
</t>
    </r>
    <r>
      <rPr>
        <i/>
        <sz val="11"/>
        <rFont val="Arial"/>
        <family val="2"/>
      </rPr>
      <t xml:space="preserve">(Esto se calculará automáticamente según si el resultado en B13 fue de, al menos, 95 por ciento de la necesidad prevista).
</t>
    </r>
    <r>
      <rPr>
        <sz val="11"/>
        <rFont val="Arial"/>
        <family val="2"/>
      </rPr>
      <t xml:space="preserve"> </t>
    </r>
  </si>
  <si>
    <r>
      <rPr>
        <sz val="12"/>
        <rFont val="Arial"/>
        <family val="2"/>
      </rPr>
      <t>Gobierno (p. ej., Almacenes Médicos Centrales/Unidad de Logística del MS/Unidad de Adquisiciones del MS)</t>
    </r>
  </si>
  <si>
    <r>
      <rPr>
        <sz val="12"/>
        <rFont val="Arial"/>
        <family val="2"/>
      </rPr>
      <t>Agente tercero (p. ej., Fondo de Población de las Naciones Unidas [UNFPA] o sector privado)</t>
    </r>
  </si>
  <si>
    <r>
      <rPr>
        <sz val="12"/>
        <rFont val="Arial"/>
        <family val="2"/>
      </rPr>
      <t xml:space="preserve"> Paraestatal (incluso si el almacén médico central gubernamental es una entidad paraestatal)</t>
    </r>
  </si>
  <si>
    <r>
      <rPr>
        <sz val="12"/>
        <rFont val="Arial"/>
        <family val="2"/>
      </rPr>
      <t>Entidad/entidades específica(s):</t>
    </r>
  </si>
  <si>
    <r>
      <rPr>
        <sz val="12"/>
        <color rgb="FF000000"/>
        <rFont val="Arial"/>
        <family val="2"/>
      </rPr>
      <t xml:space="preserve">Para la </t>
    </r>
    <r>
      <rPr>
        <b/>
        <sz val="12"/>
        <color rgb="FF000000"/>
        <rFont val="Arial"/>
        <family val="2"/>
      </rPr>
      <t>adquisición financiada por el gobierno</t>
    </r>
    <r>
      <rPr>
        <sz val="12"/>
        <color rgb="FF000000"/>
        <rFont val="Arial"/>
        <family val="2"/>
      </rPr>
      <t xml:space="preserve">, independientemente de adquisiciones centralizadas o descentralizadas, ¿cuál es el punto de entrega (es decir, ¿a qué nivel le entrega el proveedor los productos?) </t>
    </r>
  </si>
  <si>
    <t>Presupuesto adjudicado al MINSA 2021-2022</t>
  </si>
  <si>
    <r>
      <rPr>
        <sz val="12"/>
        <rFont val="Arial"/>
        <family val="2"/>
      </rPr>
      <t>a. Si la respuesta es sí, describa las asignaciones (fuente y monto, si corresponde).</t>
    </r>
  </si>
  <si>
    <r>
      <rPr>
        <u/>
        <sz val="12"/>
        <rFont val="Arial"/>
        <family val="2"/>
      </rPr>
      <t>Monto (en USD)</t>
    </r>
  </si>
  <si>
    <t xml:space="preserve">Fondos públicos asignados al Programa materno neonatal (SSR)
</t>
  </si>
  <si>
    <t xml:space="preserve">Este es el presupuesto inicial asignado para 2023. Usualmente se incrementa durante el año fiscal. </t>
  </si>
  <si>
    <r>
      <rPr>
        <sz val="12"/>
        <rFont val="Arial"/>
        <family val="2"/>
      </rPr>
      <t xml:space="preserve">C1. </t>
    </r>
  </si>
  <si>
    <t>La encuesta tiene en cuenta un método de planificación familiar (FP) que vaya a «ofrecerse» si así existe una política formal escrita, o si se ha adquirido o distribuido en los últimos doce meses. Use los menús desplegables para indicar cuál de esos criterios se aplica para cada uno de los siguientes métodos de FP dentro de los siguientes cuatro sectores: comercial, público, ONG, mercadeo social. Consulte el Manual de encuestas para obtener una definición más detallada de la política formal escrita.</t>
  </si>
  <si>
    <t>Esta sección tiene varios informantes, como por ejemplo prestadores del sector privado: médicos, enfermeras y funcionarios de ONGs</t>
  </si>
  <si>
    <t>https://cdn.www.gob.pe/uploads/document/file/1767305/Directiva%20Sanitaria%20N%C2%BA%20131-MINSA/2021/DGIESP.pdf?v=1617457847
https://www.gob.pe/21781-metodos-anticonceptivos
http://bvs.minsa.gob.pe/local/MINSA/4191.pdf</t>
  </si>
  <si>
    <r>
      <rPr>
        <b/>
        <sz val="12"/>
        <rFont val="Arial"/>
        <family val="2"/>
      </rPr>
      <t>Pastillas anticonceptivas orales que solo contienen progestina</t>
    </r>
    <r>
      <rPr>
        <i/>
        <sz val="11"/>
        <rFont val="Arial"/>
        <family val="2"/>
      </rPr>
      <t xml:space="preserve"> 
</t>
    </r>
    <r>
      <rPr>
        <sz val="10"/>
        <rFont val="Arial"/>
        <family val="2"/>
      </rPr>
      <t>(por ejemplo, Levonorgestrel 30 mcg [Norgeston, Microlut], Noretisterona 35 mg [Micronor, Camila, Errin], Desogestrel 75 mcg [Cerazette, Aizea], diacetato de etinodiol [Femulen])</t>
    </r>
  </si>
  <si>
    <r>
      <t xml:space="preserve">Información útil para tomar en cuenta el llenado de esta parte del cuestionario. De acuerdo al Manual entregado por CSI, " se considerará que se ofrece en ese sector: Subpregunta (i): un producto se “ofrece” si una política escrita formal </t>
    </r>
    <r>
      <rPr>
        <b/>
        <sz val="10"/>
        <rFont val="Arial"/>
        <family val="2"/>
      </rPr>
      <t>exige</t>
    </r>
    <r>
      <rPr>
        <sz val="10"/>
        <rFont val="Arial"/>
        <family val="2"/>
      </rPr>
      <t xml:space="preserve"> que se ofrezca y/o subpregunta... " Las politicas para la entrega de anticonceptivos solo tienen características de obligatoriedad en los establecimientos de salud pública.  Hay una política de libre mercado.  Por lo tanto, las farmacias y el sector privado (médicos, clinicas, etc) tienen la potestad de ofrecer o no ofrecer los anticonceptivos. Sin embargo, su venta y distribución está absolutamente generalizada, aunque habría algunos establecimientos del sector privado, que pueden no entregar anticonceptivos por razones confesionales.</t>
    </r>
  </si>
  <si>
    <r>
      <rPr>
        <b/>
        <sz val="12"/>
        <rFont val="Arial"/>
        <family val="2"/>
      </rPr>
      <t>Inyectables</t>
    </r>
    <r>
      <rPr>
        <b/>
        <sz val="11"/>
        <rFont val="Arial"/>
        <family val="2"/>
      </rPr>
      <t xml:space="preserve"> 
</t>
    </r>
    <r>
      <rPr>
        <sz val="10"/>
        <rFont val="Arial"/>
        <family val="2"/>
      </rPr>
      <t xml:space="preserve">(por ejemplo, Acetato de medroxiprogesterona 104 mg/0,65 ml vía subcutánea [Depo Sub-Q Provera, Sayana Press], Acetato de medroxiprogesterona 150 mg vía intramuscular [DepoProvera], Enantato de noretisterona [Noristerat]) </t>
    </r>
  </si>
  <si>
    <t>El sector privado, clínicas y práctica privada, ofrecen vasectomía y esterilización femenina. Obviamente no se ofrece a través del sector comercial farmaceutico.</t>
  </si>
  <si>
    <r>
      <rPr>
        <sz val="12"/>
        <rFont val="Arial"/>
        <family val="2"/>
      </rPr>
      <t xml:space="preserve">C2. </t>
    </r>
  </si>
  <si>
    <t>Todos los productos anticonceptivos que se ofrecen en el país están aprobados por la Dirección General de Medicamentos (DIGEMID) tienen registro anitario. Pero no hay obligatoriedad que todos los servicios: farmacias, sector privado, establecimientos públicos de salud, ONGs y sector de mercadeo social lo compren y lo venfan y/o distribuyan.</t>
  </si>
  <si>
    <r>
      <rPr>
        <b/>
        <sz val="12"/>
        <rFont val="Arial"/>
        <family val="2"/>
      </rPr>
      <t>D. Política</t>
    </r>
  </si>
  <si>
    <t>No hay una estrategia específica de aseguramiento anticonceptivo, ésta se inserta en la estrategia nacional de salud sexual y reproductiva, cuyos objetivos son:  mejorar la salud sexual y reproductiva de la población peruana, con un enfoque en la reducción de la mortalidad materna y perinatal. La estrategia también busca mejorar el acceso a servicios de salud sexual y reproductiva, así como promover la educación sexual y la igualdad de género.</t>
  </si>
  <si>
    <t>Norma Técnica de Salud de Planificación Familiar
http://bvs.minsa.gob.pe/local/MINSA/4191.pdf</t>
  </si>
  <si>
    <t>Desde julio del 2017 hasta la actualidad</t>
  </si>
  <si>
    <t>entrevistas clave del informante con farmacéuticos del sector privado</t>
  </si>
  <si>
    <r>
      <rPr>
        <sz val="12"/>
        <rFont val="Arial"/>
        <family val="2"/>
      </rPr>
      <t xml:space="preserve">Método(s) anticonceptivo(s) </t>
    </r>
  </si>
  <si>
    <t>Partera auxiliar de enfermería</t>
  </si>
  <si>
    <t>En el Perú, no existe la categoría de "Partera auxiliar de enfermería", es una persona que ha estudiado Obstetricia, tiene rango oficial de carrera universitaria y se denominan Obstetras , por lo general son mujeres, pero también hay  hombres ejerciendo esta profesión. Se anota en esta línea porque no se encuentra otra categoría más clara.</t>
  </si>
  <si>
    <t>Los condones se venden en farmacias y pueden ser dispensado por los técnicos en farmacia que son los que generalmente atienden en ellas, no necesariamente por el farmaceútico que es el profesional en farmacia.</t>
  </si>
  <si>
    <t>Este método y el siguiente, no son metodos que ofrece el sector público.</t>
  </si>
  <si>
    <t>El anillo vaginal, usualmente, no se dispensa en farmacias, sino que se ofrece en el sector privado, clínicas y consultorios privados de médicos y quizás de obstetras.</t>
  </si>
  <si>
    <r>
      <rPr>
        <sz val="12"/>
        <rFont val="Arial"/>
        <family val="2"/>
      </rPr>
      <t xml:space="preserve">¿Tiene el país leyes, regulaciones o políticas que </t>
    </r>
    <r>
      <rPr>
        <b/>
        <u/>
        <sz val="12"/>
        <rFont val="Arial"/>
        <family val="2"/>
      </rPr>
      <t>aumenten</t>
    </r>
    <r>
      <rPr>
        <sz val="12"/>
        <rFont val="Arial"/>
        <family val="2"/>
      </rPr>
      <t xml:space="preserve"> el acceso a servicios/productos efectivos de planificación familiar de las siguientes subpoblaciones? </t>
    </r>
  </si>
  <si>
    <r>
      <rPr>
        <sz val="12"/>
        <rFont val="Arial"/>
        <family val="2"/>
      </rPr>
      <t xml:space="preserve">Si la respuesta es sí, describa las leyes/regulaciones/políticas que aumentan el acceso. </t>
    </r>
  </si>
  <si>
    <t>Esta información no ha variado desde el 2019.  Las normas priorizan poblaciones vulnerables como, los adolescentes, pero depende de los y las prestadores de servicios de PF para que las normas se apliquen.  Por otro lado hay varios tipos de informantes que lo afirman, pero la columna de fuente de información solo permite una entrada.  (se copia del cuestionario del 20-21)
Hay que agregar que existen Normas Técnica de Salud que dan cobertura de servicios integrales en SSR a las poblaciones rurales, que hablen otras lenguas, afrodescendientes, con características que hace a la población más vulnerable y también para la atención a la población migrante.  La normatividad ampara y procura una atención de la mejor calidad y las mejores condiciones para los grupos de población en algún estado de vulnerabilidad.  No obstante, se reitera, esto no significa que pueda ser cumplido por todos los prestadores de servicios.</t>
  </si>
  <si>
    <t>Para los grupos adolescentes hombres y mujeres se implementan en algunos establecimientos atención diferenciada en espacios adecuados para ellos/as. Lo mismo para algunos grupos de población rural, por ejemplo atención en días festivos y domingos en áreas rurales, stención en lengua nativa, etc.  Pero no es una práctica generalizada, aun cuando pueda estar normada.  Esta respuesta es válida para el resto de categorías de la primera columna.</t>
  </si>
  <si>
    <t>No llenan historia clínica. Se entrega insumos como condones de forma libre</t>
  </si>
  <si>
    <t>Mismo comentario anterior</t>
  </si>
  <si>
    <t>En algunos establecimientos se ha adecuado el servicio para la atención de personas discapacitadas (rampas, señalización, personal sensibilizado)</t>
  </si>
  <si>
    <t>Se busca tener prestadores que puedan hablar lenguas nativas o se usa traductores nativos para facilitar la comunicación</t>
  </si>
  <si>
    <t>No hay normas que dificulten, pero si pueden haber prácticas operativas, NO generalizadas que obstruyen una atención y entrega de anticoncepción. Por ejemplo con la AOE.
http://bvs.minsa.gob.pe/local/fi-admin/RM-031-2022-MINSA.pdf
El vínculo dirige a la NTS Nro 180-MINSA-DGIESP del 2021 "Norma Técnica de salud para la prevención y eliminación de la violencia de género en los establecimientos de salud que brinden servicios de salud sexual y reproductiva.</t>
  </si>
  <si>
    <t>Es válido lo que se señala en el siguiente renglon.</t>
  </si>
  <si>
    <t>Hay servicios para adolescentes, pero no funcionan como es anunciado.  Los espacios de atención son los mismos que los adultos. Los horarios de atención en algunos establecimientos no se adaptan a las necesidades de la poblacion. No hay prestadores de salud calificados que puedan ofertar algún tipo de método como DIU.  La calidad de atención no es la mejor a juicio de la demanda.</t>
  </si>
  <si>
    <t>No siempre se encuentra prestadores de servicios que hablen las lenguas nativas, eso limita las demanda del servicio de este grupo de población</t>
  </si>
  <si>
    <t>Los centros poblados pueden estar muy lejanos, ya no hay visitas domiciliarias como parte del sistema, aunque por pandemia se ha tratado de retomar esta estrategia, pero no en las zonas más alejadas, el presupuesto es escaso para estas actividades y los establecimientos carecen de movilidad para realizarlas.</t>
  </si>
  <si>
    <t>En algunos establecimientos de salud se detecta que hay prestadores de salud que aun pueden tener comportamientos discriminadores frente a población de menores recursos o de nivel educativo básico.</t>
  </si>
  <si>
    <t>Válido el comentario de la línea anterior.</t>
  </si>
  <si>
    <t>NO HAY SERVICIOS ESPECIALES PARA DISCAPACITADOS NI EN AREAS URBANAS NI RURALES, LA NORMA ES INCLUYENTE PARA TODAS LAS POBLACIONES PERO NO NECESARIAMENTE SUCEDE. (copiado de la encuesta de 2019 y de la encuesta 2021)</t>
  </si>
  <si>
    <t>La importante migración venezolana hacia el Perú hizo que muchos establecimientos de salud incrementaran de forma importante el número de personas atendidas, especialmente mujeres que venían en busca de anticoncepción.  Si bien es cierto que la migración se concentró en regiones del norte del país y en Lima Metropolitana, estudios que se realizaron recogiendo la palabra de mujeres migrantes, señalaron que no recibían un trato igual que las mujeres nacionales y que sentían que eran discriminadas y hasta violentadas.</t>
  </si>
  <si>
    <t>El arancel se paga cuando hay exportaciones e importaciones. Si hay compras nacionales, el impuesto es de 18%</t>
  </si>
  <si>
    <t>En el sector público, ¿se cobra a los clientes por la planificación familiar (por política oficial)?</t>
  </si>
  <si>
    <t>No hay una política oficial que señale que las consultas y los insumos anticonceptivos deban ser cobrados, sin embargo, en muchos establecimientos se cobra la consulta y la colocación, por ejemplo, de un inyectable. Siempre puede haber un argumento para que se cobre, hay que decir que el pago puede ser escaso, (entre uno a dos dólares), pero no debe hacerse. Estos son "recursos propios" que tienden a generarse los establecimientos de salud para financiar gastos porque sus presupuestos son muy escasos.  También es cierto que cuando se "evalúa" que las personas no tienen recursos no se cobra.</t>
  </si>
  <si>
    <t>¿Se cobran al cliente en el sector público para planificación familiar que sean informales, no oficiales o distintos de los cargos publicados?</t>
  </si>
  <si>
    <t>SI NO SE HA COBRADO POR SERVICIOS O PRODUCTOS DE PLANIFICACION FAMILAR, PASE A LA PREGUNTA D12.</t>
  </si>
  <si>
    <t>El Seguro Integral de Salud (SIS que es el seguro publico) cubre la PF. Pero no hay una política oficial de cobro para servicios de PF.</t>
  </si>
  <si>
    <t>La infformación se complementa con la lista del petitorio nacional</t>
  </si>
  <si>
    <t>Principio de los medicamentos esenciales son aquellos que sirven para satisfacer las necesidades prioritarias de salud de la población, tienen eficacia terapéutica comprobada, son aceptablemente seguros, deben estar disponibles en todo momento, y estar al alcance de la población que los necesita. El primer DT se aprobó en el 2010. 
http://bvs.minsa.gob.pe/local/MINSA/1627.pdf
El enlace vincula al Listado Nacional de Medicamentos Esenciales aprobado en el 2010.  
www.gob.pe/uploads/document/file/4797698/Documento%20Técnico.pdf?v=1688570445
Este enlace es hacia el Petitorio de Medicamentos recientemente aprobado por Resolución Ministerial N° 633-2023-MINSA, de julio de este año. El listado de anticonceptivos se pueden ver en las páginas 47 y 48 del documento técnico.</t>
  </si>
  <si>
    <t>Petitorio Nacional Unico de Medicamentos Esenciales</t>
  </si>
  <si>
    <t xml:space="preserve">Existen pocas actividades que promuevan el uso de anticonceptivos, aunque en el año se van conmemorando diferentes fechas en los que se toca el tema, por ejemplo: Contra la violencia hacia la mujer, mortalidad materna, embarazo adolescente, etc. En el marco de estas fechas se aprovecha para promover la anticoncepción. </t>
  </si>
  <si>
    <t>Sí: Algo de promoción/educación por teléfono móvil</t>
  </si>
  <si>
    <t>Promoción/educación comunitaria</t>
  </si>
  <si>
    <t>61-70 %</t>
  </si>
  <si>
    <t>Recientemente ha habido una serie de capacitaciones para inserción y remociónde implantes en cada una de las regiones del país. Los implantes es uno de los métodos que ha aumentado en su uso. El MINSA hizo durante el 2022 una compra extraordinaria de este método y se ha hecho una capacitación especial a médicos y obstetras en la inserción y remoción de implantes para atender a la demanda.</t>
  </si>
  <si>
    <t>Información proporcionada por integrante del Comité Asesor, quien a su vez ha sido instructor de inserción y remoción de implantes</t>
  </si>
  <si>
    <t>Se sostuvo na reunión con DSARE pero no prosperó resultado  alguno, por los cambios en el Ejecutivo (noviembre 2022)</t>
  </si>
  <si>
    <r>
      <rPr>
        <sz val="12"/>
        <color rgb="FF000000"/>
        <rFont val="Arial"/>
        <family val="2"/>
      </rPr>
      <t xml:space="preserve">De no ser así, ¿el país anticipa asumir un compromiso con </t>
    </r>
    <r>
      <rPr>
        <b/>
        <sz val="12"/>
        <color rgb="FF000000"/>
        <rFont val="Arial"/>
        <family val="2"/>
      </rPr>
      <t>FP2030</t>
    </r>
    <r>
      <rPr>
        <sz val="12"/>
        <color rgb="FF000000"/>
        <rFont val="Arial"/>
        <family val="2"/>
      </rPr>
      <t>?</t>
    </r>
  </si>
  <si>
    <r>
      <rPr>
        <sz val="12"/>
        <rFont val="Arial"/>
        <family val="2"/>
      </rPr>
      <t>¿Incluye el financiamiento disposiciones para la administración de cadena de suministros?</t>
    </r>
  </si>
  <si>
    <r>
      <rPr>
        <b/>
        <sz val="12"/>
        <rFont val="Arial"/>
        <family val="2"/>
      </rPr>
      <t>E. Cadena de suministros</t>
    </r>
  </si>
  <si>
    <r>
      <rPr>
        <sz val="12"/>
        <rFont val="Arial"/>
        <family val="2"/>
      </rPr>
      <t>¿Existe un sistema nacional de información de gestión logística (Logistics Management Information System, LMIS) que recopile información sobre productos anticonceptivos?</t>
    </r>
  </si>
  <si>
    <t>La gestión logística de los anticonceptivos está bajo la responsabilidad del Centro Nacional de Abastecimiento de Recursos Estratégicos en Salud -CENARES- que es el órgano desconcentrado del Ministerio de Salud, dependiente del Despacho Viceministerial de Prestaciones y Aseguramiento en Salud. Ellos gestionan las compras de todos los medicamentos así como de los anticonceptivos. Asimismo llevan la información de las entregas realizadas a todo el país, aunque las entregas se hacen directamente en los sub almacenes regionales.</t>
  </si>
  <si>
    <t>Documento de la política de organización de la cadena de suministros del MS</t>
  </si>
  <si>
    <r>
      <rPr>
        <sz val="12"/>
        <color rgb="FF000000"/>
        <rFont val="Arial"/>
        <family val="2"/>
      </rPr>
      <t xml:space="preserve">Si hay un sistema de información de gestión de logística (LMIS) nacional, ¿dicho sistema captura los datos de existencias hasta el nivel del punto de prestación de servicios (SDP)?
</t>
    </r>
    <r>
      <rPr>
        <i/>
        <sz val="12"/>
        <color rgb="FF000000"/>
        <rFont val="Arial"/>
        <family val="2"/>
      </rPr>
      <t>(Como mínimo, los elementos de datos informados para las instalaciones de salud deben incluir: existencias a mano/saldo final, tasa de consumo, pérdidas y ajustes).</t>
    </r>
  </si>
  <si>
    <r>
      <rPr>
        <sz val="12"/>
        <rFont val="Arial"/>
        <family val="2"/>
      </rPr>
      <t>Si la respuesta es sí, ¿qué tipos de instalaciones de salud se informan en el sistema? (Use los menús desplegables para seleccionar todos los que correspondan).</t>
    </r>
  </si>
  <si>
    <t>Sí: Se incluyen algunas de las instalaciones del sector público</t>
  </si>
  <si>
    <r>
      <rPr>
        <sz val="12"/>
        <rFont val="Arial"/>
        <family val="2"/>
      </rPr>
      <t>Instalaciones de salud del sector privado</t>
    </r>
  </si>
  <si>
    <r>
      <rPr>
        <sz val="12"/>
        <rFont val="Arial"/>
        <family val="2"/>
      </rPr>
      <t>Instalaciones de salud ONG</t>
    </r>
  </si>
  <si>
    <r>
      <rPr>
        <sz val="12"/>
        <rFont val="Arial"/>
        <family val="2"/>
      </rPr>
      <t>Sitios de mercadeo social</t>
    </r>
  </si>
  <si>
    <r>
      <rPr>
        <sz val="12"/>
        <color rgb="FF000000"/>
        <rFont val="Arial"/>
        <family val="2"/>
      </rPr>
      <t xml:space="preserve">Si hay un LMIS nacional que captura los datos de existencias en el nivel del SDP, seleccione la opción que mejor describa cómo se informan los datos a nivel del SDP.
</t>
    </r>
    <r>
      <rPr>
        <i/>
        <sz val="12"/>
        <color rgb="FF000000"/>
        <rFont val="Arial"/>
        <family val="2"/>
      </rPr>
      <t>(Como mínimo, los elementos de datos informados para las instalaciones de salud deben incluir: existencias a mano/saldo final, tasa de consumo, pérdidas y ajustes. De lo contrario, seleccione “no corresponde” en esta pregunta).</t>
    </r>
  </si>
  <si>
    <t>Algunos sitios se informan electrónicamente</t>
  </si>
  <si>
    <r>
      <t xml:space="preserve">La información se recoge a nivel de cada Dirección Regional de Salud DIRESA, que es la que consolida la información de sus puntos de entrega de servicios (SDP) y los envía CONSOLIDADOS.  Los Gobiernos Regionales, cuentan con redes de servicios de salud que actualmente suman </t>
    </r>
    <r>
      <rPr>
        <b/>
        <sz val="10"/>
        <rFont val="Arial"/>
        <family val="2"/>
      </rPr>
      <t>8,279</t>
    </r>
    <r>
      <rPr>
        <sz val="10"/>
        <rFont val="Arial"/>
        <family val="2"/>
      </rPr>
      <t xml:space="preserve"> establecimientos a nivel nacional, de este total: 1,713 son centros de salud y, casi el 80%, 6,566 son postas de salud. Tanto los CS como los PS son considerados como establecimientos de primer nivel de atención. 
En el primer nivel de atención, donde no hay computadoras, se recolecta la información por reportes hechos a mano y se llevan mensualmente al inmediato nivel superior en donde son ingresados al sistema. Este sistema es el que alimenta al reporte estadístico nacional de las existencias y necesidades tanto a nivel de las regiones como a nivel central. </t>
    </r>
  </si>
  <si>
    <r>
      <t xml:space="preserve">Proporcione los </t>
    </r>
    <r>
      <rPr>
        <b/>
        <sz val="12"/>
        <rFont val="Arial"/>
        <family val="2"/>
      </rPr>
      <t>índices de desabastecimiento</t>
    </r>
    <r>
      <rPr>
        <sz val="12"/>
        <rFont val="Arial"/>
        <family val="2"/>
      </rPr>
      <t xml:space="preserve"> en el sector público de productos anticonceptivos para el último período de 12 meses disponible en los niveles de punto de entrega central y del servicio para las siguientes categorías de productos.  Perú
Para los productos que no se ofrezcan en el sector público en el país, escriba “N/D” (no disponible). Si se ofrece el producto pero la información no se encuentra disponible, ingrese también “N/D” y, en la sección de comentarios, explique por qué no está disponible la información. </t>
    </r>
    <r>
      <rPr>
        <sz val="11"/>
        <rFont val="Arial"/>
        <family val="2"/>
      </rPr>
      <t xml:space="preserve">
</t>
    </r>
    <r>
      <rPr>
        <sz val="12"/>
        <rFont val="Arial"/>
        <family val="2"/>
      </rPr>
      <t xml:space="preserve">
</t>
    </r>
  </si>
  <si>
    <r>
      <rPr>
        <sz val="12"/>
        <rFont val="Arial"/>
        <family val="2"/>
      </rPr>
      <t xml:space="preserve">a. Nivel central (es decir, depósito de nivel central para el sector público)
</t>
    </r>
  </si>
  <si>
    <r>
      <rPr>
        <sz val="12"/>
        <rFont val="Arial"/>
        <family val="2"/>
      </rPr>
      <t>Fuente del índice de desabastecimiento de nivel central</t>
    </r>
  </si>
  <si>
    <r>
      <rPr>
        <sz val="10"/>
        <rFont val="Arial"/>
        <family val="2"/>
      </rPr>
      <t>Cantidad de observaciones del estado de existencias en las que hubo desabastecimiento de productos durante el año fiscal (numerador)</t>
    </r>
  </si>
  <si>
    <r>
      <rPr>
        <sz val="10"/>
        <rFont val="Arial"/>
        <family val="2"/>
      </rPr>
      <t>Total de observaciones del estado de existencias durante el año (denominador)</t>
    </r>
  </si>
  <si>
    <r>
      <rPr>
        <sz val="10"/>
        <rFont val="Arial"/>
        <family val="2"/>
      </rPr>
      <t>Suma de la cantidad de los SDP provistos del producto a partir del saldo final de todos los informes de logística mensuales/trimestrales para el año fiscal (numerador)</t>
    </r>
  </si>
  <si>
    <r>
      <rPr>
        <sz val="10"/>
        <rFont val="Arial"/>
        <family val="2"/>
      </rPr>
      <t>Suma de la cantidad total de SDP que comunican todos los informes de logística mensuales/trimestrales para el año fiscal (denominador)</t>
    </r>
  </si>
  <si>
    <t>La Dra. Lucy del Carpio  indicó que en el año 2022 hubo retraso en la distribución de implantes e inyectable Depoprovera.  Durante este año no está llegando a los establecimientos el inyectable mensual. Esta situación se presentó en el 80% de las regiones y en el caso del inyectable mensual, 75% de las Direcciones Regionales de Salud han informado que están  desabastecidas. Toda esta información la debería proporcionar el CENARES para cada nivel de establecimientos y por cada método, pero aun no ha respondido a este pedido.  Esta es toda la información que se ha podido conseguir hasta el momento.</t>
  </si>
  <si>
    <r>
      <rPr>
        <sz val="12"/>
        <rFont val="Arial"/>
        <family val="2"/>
      </rPr>
      <t>Fuente del índice de desabastecimiento del nivel SDP</t>
    </r>
  </si>
  <si>
    <r>
      <t>¿Cuáles han sido las causas del desabastecimiento de anticonceptivos en el país durante el año anterior?</t>
    </r>
    <r>
      <rPr>
        <i/>
        <sz val="12"/>
        <rFont val="Arial"/>
        <family val="2"/>
      </rPr>
      <t xml:space="preserve"> (Si la insuficiencia en la calidad de los datos contribuyó a las tasas de desabastecimiento informadas, indíquelo también aquí).</t>
    </r>
  </si>
  <si>
    <r>
      <rPr>
        <b/>
        <sz val="12"/>
        <rFont val="Arial"/>
        <family val="2"/>
      </rPr>
      <t xml:space="preserve">F. Calidad </t>
    </r>
  </si>
  <si>
    <t>Todos los medicamentos (también los anticonceptivos) deben tener un registro snitario,, requisito sin el cual no es posible dispensarlo ni en el sector público ni en el privado.</t>
  </si>
  <si>
    <t>De 6 meses a menos de 1 año</t>
  </si>
  <si>
    <t>El registro sanitario de un medicamento tiene una vigencia de cinco años, y puede ser renovado por períodos iguales y sucesivos.</t>
  </si>
  <si>
    <t>Se tomaron limitadas medidas de aplicación</t>
  </si>
  <si>
    <r>
      <rPr>
        <b/>
        <sz val="12"/>
        <rFont val="Arial"/>
        <family val="2"/>
      </rPr>
      <t xml:space="preserve">G. Sector privado </t>
    </r>
  </si>
  <si>
    <t>Documentos de la política de inscripción</t>
  </si>
  <si>
    <t>Me parece que en la linea 356, debería decir DIU y no implantes</t>
  </si>
  <si>
    <t>BELEZZA 21 Lab OQ Pharma</t>
  </si>
  <si>
    <t xml:space="preserve">Tableta recubierta 150 mcg + 30 mcg </t>
  </si>
  <si>
    <t>ARLETTE 28 - Anticonceptivo oral.  Laboratorio Gynopharm</t>
  </si>
  <si>
    <t>75mcg Caja Comp. Rec. x 28.</t>
  </si>
  <si>
    <t>DEPO-PROVERA de Pfizer</t>
  </si>
  <si>
    <t xml:space="preserve">150 mg/mL Suspensión Inyectable </t>
  </si>
  <si>
    <t xml:space="preserve">NEXPLANON 68 mg Implante ORGANON BIOSCIENCES </t>
  </si>
  <si>
    <t>Etonogestrel 68 mg</t>
  </si>
  <si>
    <t>MIRENA , laboratorio Bayer</t>
  </si>
  <si>
    <t>DIU 20 mcg/24 h</t>
  </si>
  <si>
    <t>DUREX</t>
  </si>
  <si>
    <t>condón de latex lubricados con agua</t>
  </si>
  <si>
    <t>PRUDENCE</t>
  </si>
  <si>
    <t>condón femenino de polímero de nitrilo prelubricado con base de silicona</t>
  </si>
  <si>
    <r>
      <rPr>
        <sz val="12"/>
        <rFont val="Arial"/>
        <family val="2"/>
      </rPr>
      <t xml:space="preserve">Pastillas anticonceptivas de emergencia 
</t>
    </r>
    <r>
      <rPr>
        <i/>
        <sz val="10"/>
        <rFont val="Arial"/>
        <family val="2"/>
      </rPr>
      <t>(por ejemplo, Levonorgestrel 0,75 mg, Levonorgestrel 1,5 mg [Postinor]</t>
    </r>
    <r>
      <rPr>
        <i/>
        <sz val="12"/>
        <rFont val="Arial"/>
        <family val="2"/>
      </rPr>
      <t>)</t>
    </r>
  </si>
  <si>
    <t>SAFEX</t>
  </si>
  <si>
    <t>Levonogestrel 1.5mg</t>
  </si>
  <si>
    <r>
      <rPr>
        <b/>
        <sz val="11"/>
        <color rgb="FF000000"/>
        <rFont val="Arial"/>
      </rPr>
      <t>Dificultades</t>
    </r>
    <r>
      <rPr>
        <sz val="11"/>
        <color rgb="FF000000"/>
        <rFont val="Arial"/>
      </rPr>
      <t xml:space="preserve">: Durante la pandemia, el sistema de salud colapsó, y nadie, sin importar su capacidad de pago, pudo acceder a una atención adecuada. 
El aumento de la pobreza ha incrementado la demanda de servicios y métodos de PF, el Ministerio de Salud está respondiendo a esta mayor demanda.
Hay demora en el recojo de los anticonceptivos por algunos establecimientos en el país. </t>
    </r>
    <r>
      <rPr>
        <b/>
        <sz val="11"/>
        <color rgb="FF000000"/>
        <rFont val="Arial"/>
      </rPr>
      <t>Avances:</t>
    </r>
    <r>
      <rPr>
        <sz val="11"/>
        <color rgb="FF000000"/>
        <rFont val="Arial"/>
      </rPr>
      <t xml:space="preserve"> Mejoramiento de la cadena logística para el abastecimiento continuo de las cantidades necesarias de anticonceptivos de alta calidad para alcanzar la disponibilidad asegurada. Financiamiento creciente. Se incrementa aproximadamente un 5 a 6 % por año los gastos en suministros. Hay mayor uso de implantes, atendiendo parte de la demanda de métodos LARC Modernos. Entre otros avances.</t>
    </r>
  </si>
  <si>
    <t>Se adjunta un documento enviado por el Equipo Técnico del MINSA que da cuenta de los avances y de las dificultades en anticoncepción en extenso.</t>
  </si>
  <si>
    <t>Las actividades ante situaciones de emergencia por lluvias intensas por parte de la Dirección de Salud Sexual y Reproductiva para la continuidad de la atención en salud sexual y reproductiva se realizará en el marco de la aplicación de la RM N° 206/MINSA "Guía Técnica para la continuidad de los servicios de salud sexual y reproductiva en Situaciones de Emergencia y/o Desastres en el Sector Salud.</t>
  </si>
  <si>
    <t>Resolución Ministerial N°217-2020/MINSA de fecha 22 de abril del 2020, aprueba la Directiva Sanitaria N° 094-MINSA/2020/DGIESP, para garantizar la salud de las gestantes y la continuidad de la atención en planificación familiar ante la infección por COVID-19  
Directiva Sanitaria N° 131-MINSA/2021/DGIESP “Directiva Sanitaria para la atención en los Servicios de Salud Sexual y Reproductiva durante la pandemia por la COVID-19 aprobada con RM N°450-2021-MINSA” a nivel nacional donde se establece la importancia de la continuidad de atención en Salud Sexual y Reproductiva.</t>
  </si>
  <si>
    <t xml:space="preserve">Considerando que la salud sexual y reproductiva como parte de los derechos humanos, les corresponde con mayor prioridad a las personas que viven en entornos de emergencia sanitaria, es así que se deben implementar los Paquetes Iniciales Mínimos de Servicios (PIMS) siendo estos un conjunto de actividades prioritarias que se implementan en el inicio de una emergencia.
</t>
  </si>
  <si>
    <t>Se incremento la cantidad de insumos entregados a las y los usuarios, para varios meses.
Con apoyo de los Agentes comunitarios se entregaban los métodos anticonceptivos a las usuarias.</t>
  </si>
  <si>
    <t xml:space="preserve">   Se realizo la compra de todos los MAC programados.</t>
  </si>
  <si>
    <t>Mediano impacto</t>
  </si>
  <si>
    <t>Se requirieron los EPS para el personal de salud que brindaba atención, cada región realizo la compra con su presupuesto, pero no pudieron abastecer toda la necesidad.
Del presupuesto del programa presupuestal materno neonatal solo se utilizó para el monitoreo y asistencia técnica  como se señala en el cuadro adjunto.</t>
  </si>
  <si>
    <r>
      <t>En la última encuesta (es decir, la de 2020-2021),</t>
    </r>
    <r>
      <rPr>
        <b/>
        <i/>
        <sz val="12"/>
        <rFont val="Arial"/>
        <family val="2"/>
      </rPr>
      <t xml:space="preserve"> [nombre del país]</t>
    </r>
    <r>
      <rPr>
        <b/>
        <sz val="12"/>
        <rFont val="Arial"/>
        <family val="2"/>
      </rPr>
      <t xml:space="preserve"> </t>
    </r>
    <r>
      <rPr>
        <sz val="12"/>
        <rFont val="Arial"/>
        <family val="2"/>
      </rPr>
      <t xml:space="preserve">no informó de ninguna práctica operativa puesta en marcha para facilitar el acceso a los servicios de PF durante COVID-19. ¿Existe alguna práctica de este tipo para informar desde el momento de la última encuesta que haya sido (o esté) destinada a abordar el acceso a la PF durante la pandemia COVID-19?
</t>
    </r>
    <r>
      <rPr>
        <i/>
        <sz val="12"/>
        <rFont val="Arial"/>
        <family val="2"/>
      </rPr>
      <t>(por ejemplo, clínicas móviles de PF, telesalud, mayor reparto o delegación de tareas, intervenciones de autocuidado, métodos sin receta)</t>
    </r>
  </si>
  <si>
    <t>SI, se agregaron comentarios en el formulario anterior del 20-21</t>
  </si>
  <si>
    <t>https://www.gob.pe/institucion/minsa/noticias/285941-minsa-garantiza-continuidad-de-atencion-en-planificacion-familiar-durante-la-emergencia
El MINSA estableció una serie de medidas para disminuir el efecto de la pandemia en el acceso de los anticonceptivos. Eso fue a partir de agosto del 2020. Se adjunta la norma técnica sobre el particular. Hasta el momento no se restablece la atención en todos los puntos de entrega de servicio.</t>
  </si>
  <si>
    <t>Se incrementó la entrega de anticonceptivos por visita</t>
  </si>
  <si>
    <t>Escalado</t>
  </si>
  <si>
    <t>Entrega de anticonceptivos por agentes comunitarios</t>
  </si>
  <si>
    <t>Reducido (condensado)</t>
  </si>
  <si>
    <t>Atención virtual</t>
  </si>
  <si>
    <t xml:space="preserve">Philippines </t>
  </si>
  <si>
    <r>
      <rPr>
        <sz val="12"/>
        <color theme="1"/>
        <rFont val="Arial"/>
        <family val="2"/>
      </rPr>
      <t xml:space="preserve">A1.
</t>
    </r>
  </si>
  <si>
    <r>
      <rPr>
        <sz val="12"/>
        <color theme="1"/>
        <rFont val="Arial"/>
        <family val="2"/>
      </rPr>
      <t>Is there a national committee that works on contraceptive security? 
C</t>
    </r>
    <r>
      <rPr>
        <sz val="10"/>
        <color theme="1"/>
        <rFont val="Arial"/>
        <family val="2"/>
      </rPr>
      <t xml:space="preserve">ommittees can range from advisory committees to those responsible for decision-making on supply management or other policies, and they </t>
    </r>
    <r>
      <rPr>
        <u/>
        <sz val="10"/>
        <color theme="1"/>
        <rFont val="Arial"/>
        <family val="2"/>
      </rPr>
      <t>do not</t>
    </r>
    <r>
      <rPr>
        <sz val="10"/>
        <color theme="1"/>
        <rFont val="Arial"/>
        <family val="2"/>
      </rPr>
      <t xml:space="preserve"> need to have formal legal or administrative status to be considered a committee for this survey. Also, a committee should have some aspect of contraceptive security as part of its Terms of Reference, even if it is known by a different name, for example: Family Planning, Reproductive Health, Maternal Mortality, Essential Medicine Committee, etc.</t>
    </r>
  </si>
  <si>
    <t>1. Representative, Office ofthe Secretary, Department ofHealth (DOH);
2. Representative, Central Office, DOH;
3. Representative, Commission on Population;
4. Representative, Food and Drug Authority (FDA);
5. Representative of the Disease Prevention and Control Bureau (DPCB-DOH);
6. Representative of the National Economic and Development Authority (NEDA);
7. Representative ofthe Department of Education (DepEd);
8. Representative of the Department of Social Welfare and Development (DSWD);
9. Representative of the Department of Interior and Local Government (DILG);
10. Representative of the Philippine Health Insurance Corporation (PhilHealth);
11. Representative of the National Anti-Poverty Commission (NAPC);
12. Representative of the Philippine Commission on Women (PCW);
13. Representative of the National Council on Disability Mfairs (NCDA);
14. Representative of the Union of Local Authorities of the Philippines (ULAP); and
15. Members of Civil Society Organizations (CSO) and Individuals to be invited by the Secretary ofHealth.</t>
  </si>
  <si>
    <t>Responsible Parenthood and Reproductive Health (RPRH) National Implementation Team (NIT)</t>
  </si>
  <si>
    <r>
      <rPr>
        <sz val="12"/>
        <color theme="1"/>
        <rFont val="Arial"/>
        <family val="2"/>
      </rPr>
      <t>Social marketing,</t>
    </r>
    <r>
      <rPr>
        <sz val="11"/>
        <color theme="1"/>
        <rFont val="Arial"/>
        <family val="2"/>
      </rPr>
      <t xml:space="preserve"> (</t>
    </r>
    <r>
      <rPr>
        <i/>
        <sz val="11"/>
        <color theme="1"/>
        <rFont val="Arial"/>
        <family val="2"/>
      </rPr>
      <t>for example: PSI, DKT, SFH, etc.)</t>
    </r>
  </si>
  <si>
    <r>
      <rPr>
        <sz val="12"/>
        <color theme="1"/>
        <rFont val="Arial"/>
        <family val="2"/>
      </rPr>
      <t xml:space="preserve">NGOs 
</t>
    </r>
    <r>
      <rPr>
        <i/>
        <sz val="10"/>
        <color theme="1"/>
        <rFont val="Arial"/>
        <family val="2"/>
      </rPr>
      <t>(for example: service delivery, advocacy, Planned Parenthood affiliate, Marie Stopes affiliate, faith-based organizations, etc.)</t>
    </r>
  </si>
  <si>
    <r>
      <rPr>
        <sz val="12"/>
        <color theme="1"/>
        <rFont val="Arial"/>
        <family val="2"/>
      </rPr>
      <t>Commercial sector</t>
    </r>
    <r>
      <rPr>
        <sz val="11"/>
        <color theme="1"/>
        <rFont val="Arial"/>
        <family val="2"/>
      </rPr>
      <t xml:space="preserve"> 
</t>
    </r>
    <r>
      <rPr>
        <i/>
        <sz val="10"/>
        <color theme="1"/>
        <rFont val="Arial"/>
        <family val="2"/>
      </rPr>
      <t>(for example: wholesalers, distributors, pharmacy associations, manufacturers, etc.)</t>
    </r>
  </si>
  <si>
    <r>
      <rPr>
        <sz val="12"/>
        <color theme="1"/>
        <rFont val="Arial"/>
        <family val="2"/>
      </rPr>
      <t xml:space="preserve">Ministry of Health 
</t>
    </r>
    <r>
      <rPr>
        <i/>
        <sz val="10"/>
        <color theme="1"/>
        <rFont val="Arial"/>
        <family val="2"/>
      </rPr>
      <t>(for example: logistics, reproductive health, family planning, maternal and child health, HIV/AIDS, pharmacy units, MOH department of finance, etc.)</t>
    </r>
  </si>
  <si>
    <t>under Department of Health (DOH): 1) Supply Chain Management Office
2) Disease Prevention and Control Bureau (DPCB)</t>
  </si>
  <si>
    <t>under Department of Health (DOH)</t>
  </si>
  <si>
    <r>
      <rPr>
        <sz val="12"/>
        <color theme="1"/>
        <rFont val="Arial"/>
        <family val="2"/>
      </rPr>
      <t xml:space="preserve">Other </t>
    </r>
    <r>
      <rPr>
        <i/>
        <sz val="10"/>
        <color theme="1"/>
        <rFont val="Arial"/>
        <family val="2"/>
      </rPr>
      <t>(for example: professional associations, educational institutions, civil society)</t>
    </r>
  </si>
  <si>
    <t xml:space="preserve">Members of Civil Society Organizations ( (eg. Likhaan) and Individuals to be invited by the Secretary ofHealth </t>
  </si>
  <si>
    <t>In compliance with the RPRH Law and its IRR, A National Implementation Team (NIT) for the
RPRH Law is hereby created with the following tasks and functions:
1. Manage the review, modification, development, consolidation, dissemination and operationalization of all DOH orders, guidelines and circulars issued relevant to the implementation of the RPRH Law and its IRR;
2. Coordinate the actions of the agencies implementing the law and its IRR in the areas of policy development, capacity-building, advocacy, education, information, health service delivery, field operations and monitoring and evaluation;
3. Craft a unified annual work and financial plan (WFP) for the national implementation of tthe law beginning with the 2015 RPRH Work and Financial Plan (WFP) and endorse such for approval by the heads of agencies of the NIT for RPRH as necessary;
4. Set up a system to monitor the implementation and impact of the law and provide regular quarterly reports to the Secretary of Health;
5. Provide recommendations to the Secretary of Health to improve the implementation and impact of the RPRH Law and its IRR.
6. Prepare an annual report on the implementation of the law for approval by the Secretary of Health for reporting purposes to Congress as required by law no later than April of every year;
7. Liaise with the Congressional Oversight Committee on the RPRH Law on behalf of the Secretary of Health;
8. Respond to all matters relative to the implementation of the law; and
9. Act on any additional tasks assigned by the Secretary of Health relevant to the implementation of the RPRH Law and its IRR.
From DOH:
1) DOH Child, Adolescent and Maternal Health of the DPCB operationalizes the integrated primary care for the Reproductive, Maternal, Newborn, Child, Adolescent Health, and Nutrition (RMNCAHN).
2) DOH Disease Prevention and Control Bureau oversees overall policy, planning, research, and monitoring and evaluation.</t>
  </si>
  <si>
    <r>
      <rPr>
        <sz val="12"/>
        <color theme="1"/>
        <rFont val="Arial"/>
        <family val="2"/>
      </rPr>
      <t xml:space="preserve">What is the most recent completed 12-month period for which </t>
    </r>
    <r>
      <rPr>
        <u/>
        <sz val="12"/>
        <color theme="1"/>
        <rFont val="Arial"/>
        <family val="2"/>
      </rPr>
      <t>both</t>
    </r>
    <r>
      <rPr>
        <sz val="12"/>
        <color theme="1"/>
        <rFont val="Arial"/>
        <family val="2"/>
      </rPr>
      <t xml:space="preserve"> contraceptive commodity </t>
    </r>
    <r>
      <rPr>
        <b/>
        <sz val="12"/>
        <color theme="1"/>
        <rFont val="Arial"/>
        <family val="2"/>
      </rPr>
      <t>forecast data</t>
    </r>
    <r>
      <rPr>
        <sz val="12"/>
        <color theme="1"/>
        <rFont val="Arial"/>
        <family val="2"/>
      </rPr>
      <t xml:space="preserve"> and </t>
    </r>
    <r>
      <rPr>
        <b/>
        <sz val="12"/>
        <color theme="1"/>
        <rFont val="Arial"/>
        <family val="2"/>
      </rPr>
      <t>expenditure data</t>
    </r>
    <r>
      <rPr>
        <sz val="12"/>
        <color theme="1"/>
        <rFont val="Arial"/>
        <family val="2"/>
      </rPr>
      <t xml:space="preserve"> are available for the public sector (ideally the country government's previous fiscal year)?
</t>
    </r>
    <r>
      <rPr>
        <sz val="11"/>
        <color theme="1"/>
        <rFont val="Arial"/>
        <family val="2"/>
      </rPr>
      <t>This must be the same 12-month period used for questions B2-B17, hereinafter referred to as ‘complete year’. Please explain any exceptions in the comments section.</t>
    </r>
  </si>
  <si>
    <t xml:space="preserve">2022 budget requirement based on the forecast is PHP 
378,710,000 = USD 6,668,836.94.
Forecast conducted by: Department of Health (DOH) - Disease Prevention Control Bureau
The forecasted amount and amount actually spent is the same because for 2022, the DOH forecast was based on the approved budget. </t>
  </si>
  <si>
    <r>
      <rPr>
        <sz val="12"/>
        <color rgb="FF000000"/>
        <rFont val="Arial"/>
        <family val="2"/>
      </rPr>
      <t xml:space="preserve">What was the forecasted (estimated) dollar value of contraceptives needed to be procured for the public sector* for the most recent complete year (as indicated above in B1)?  (in USD)
</t>
    </r>
    <r>
      <rPr>
        <sz val="10"/>
        <color rgb="FF000000"/>
        <rFont val="Arial"/>
        <family val="2"/>
      </rPr>
      <t>*In addition to public sector needs, include any family planning commodities which the government provides to NGOs and/or social marketing organizations.
This information will be used to compare with actual expenditures later in this section.</t>
    </r>
  </si>
  <si>
    <r>
      <rPr>
        <sz val="12"/>
        <color theme="1"/>
        <rFont val="Arial"/>
        <family val="2"/>
      </rPr>
      <t xml:space="preserve">Quantity of contraceptives forecast (in B2), in Couple Years of Protection (CYP) 
</t>
    </r>
    <r>
      <rPr>
        <i/>
        <sz val="10"/>
        <color theme="1"/>
        <rFont val="Arial"/>
        <family val="2"/>
      </rPr>
      <t>(See CYP Calculator tab for assistance)</t>
    </r>
  </si>
  <si>
    <r>
      <rPr>
        <sz val="12"/>
        <color theme="1"/>
        <rFont val="Arial"/>
        <family val="2"/>
      </rPr>
      <t xml:space="preserve">a. What is the frequency of forecast updates? </t>
    </r>
    <r>
      <rPr>
        <sz val="10"/>
        <color theme="1"/>
        <rFont val="Arial"/>
        <family val="2"/>
      </rPr>
      <t>(Please select from drop-down menu)</t>
    </r>
  </si>
  <si>
    <r>
      <rPr>
        <sz val="12"/>
        <color theme="1"/>
        <rFont val="Arial"/>
        <family val="2"/>
      </rPr>
      <t xml:space="preserve">Is there a government </t>
    </r>
    <r>
      <rPr>
        <b/>
        <sz val="12"/>
        <color theme="1"/>
        <rFont val="Arial"/>
        <family val="2"/>
      </rPr>
      <t>budget line item</t>
    </r>
    <r>
      <rPr>
        <sz val="12"/>
        <color theme="1"/>
        <rFont val="Arial"/>
        <family val="2"/>
      </rPr>
      <t xml:space="preserve"> specifically for the procurement of contraceptives?  
</t>
    </r>
    <r>
      <rPr>
        <sz val="10"/>
        <color theme="1"/>
        <rFont val="Arial"/>
        <family val="2"/>
      </rPr>
      <t>Please select from the drop-down menu</t>
    </r>
    <r>
      <rPr>
        <sz val="12"/>
        <color theme="1"/>
        <rFont val="Arial"/>
        <family val="2"/>
      </rPr>
      <t>.</t>
    </r>
  </si>
  <si>
    <t>FP budget is lump under the Family Health, Nutrition and Responsible Parenting budget line item (GAA 2022 = FHNIRP Php 6,504,356,000.00)</t>
  </si>
  <si>
    <r>
      <rPr>
        <sz val="12"/>
        <color theme="1"/>
        <rFont val="Arial"/>
        <family val="2"/>
      </rPr>
      <t xml:space="preserve">Please complete the questions below regarding </t>
    </r>
    <r>
      <rPr>
        <b/>
        <u/>
        <sz val="12"/>
        <color theme="1"/>
        <rFont val="Arial"/>
        <family val="2"/>
      </rPr>
      <t>government allocations</t>
    </r>
    <r>
      <rPr>
        <sz val="12"/>
        <color theme="1"/>
        <rFont val="Arial"/>
        <family val="2"/>
      </rPr>
      <t xml:space="preserve"> for contraceptive procurement.
Allocated funds are those originally designated for contraceptives, </t>
    </r>
    <r>
      <rPr>
        <i/>
        <sz val="12"/>
        <color theme="1"/>
        <rFont val="Arial"/>
        <family val="2"/>
      </rPr>
      <t>whether or not</t>
    </r>
    <r>
      <rPr>
        <sz val="12"/>
        <color theme="1"/>
        <rFont val="Arial"/>
        <family val="2"/>
      </rPr>
      <t xml:space="preserve"> they ended up being spent on contraceptives.</t>
    </r>
  </si>
  <si>
    <r>
      <t xml:space="preserve">Were government funds </t>
    </r>
    <r>
      <rPr>
        <b/>
        <sz val="12"/>
        <color rgb="FF000000"/>
        <rFont val="Arial"/>
        <family val="2"/>
      </rPr>
      <t>allocated</t>
    </r>
    <r>
      <rPr>
        <sz val="12"/>
        <color rgb="FF000000"/>
        <rFont val="Arial"/>
        <family val="2"/>
      </rPr>
      <t xml:space="preserve"> (i.e., committed) for contraceptive procurement in the most recent complete year? 
This question refers to funds planned to be spent on contraceptives, whether or not they ended up being spent.
</t>
    </r>
    <r>
      <rPr>
        <sz val="11"/>
        <color rgb="FF000000"/>
        <rFont val="Arial"/>
        <family val="2"/>
      </rPr>
      <t xml:space="preserve">(Government funds include internally generated funds, basket funds, World Bank credits or loans, and other funds donors gave to the government for their use.) 
</t>
    </r>
    <r>
      <rPr>
        <b/>
        <sz val="11"/>
        <color rgb="FF000000"/>
        <rFont val="Arial"/>
        <family val="2"/>
      </rPr>
      <t xml:space="preserve">
IF NO, SKIP TO QUESTION B7.</t>
    </r>
  </si>
  <si>
    <t>Government funds was allocated for FP commodities, however there were cancelled procurements and adjustments based on the latest inventory available that were still for delivery to the service delivery points. The FP program disbursed only 24 percent of its budget due to a logistics problem with the third-party supplier of FP commodities.</t>
  </si>
  <si>
    <r>
      <rPr>
        <u/>
        <sz val="12"/>
        <color theme="1"/>
        <rFont val="Arial"/>
        <family val="2"/>
      </rPr>
      <t xml:space="preserve">Amount allocated 
</t>
    </r>
    <r>
      <rPr>
        <u/>
        <sz val="11"/>
        <color theme="1"/>
        <rFont val="Arial"/>
        <family val="2"/>
      </rPr>
      <t>(in USD)</t>
    </r>
    <r>
      <rPr>
        <u/>
        <sz val="12"/>
        <color theme="1"/>
        <rFont val="Arial"/>
        <family val="2"/>
      </rPr>
      <t xml:space="preserve">
</t>
    </r>
    <r>
      <rPr>
        <i/>
        <u/>
        <sz val="10"/>
        <color theme="1"/>
        <rFont val="Arial"/>
        <family val="2"/>
      </rPr>
      <t>(enter a numerical value or "don't know")</t>
    </r>
  </si>
  <si>
    <r>
      <rPr>
        <u/>
        <sz val="12"/>
        <color theme="1"/>
        <rFont val="Arial"/>
        <family val="2"/>
      </rPr>
      <t>Time period</t>
    </r>
    <r>
      <rPr>
        <u/>
        <sz val="12"/>
        <color theme="1"/>
        <rFont val="Arial"/>
        <family val="2"/>
      </rPr>
      <t xml:space="preserve"> 
(mm/yy-mm/yy)
</t>
    </r>
    <r>
      <rPr>
        <i/>
        <u/>
        <sz val="10"/>
        <color theme="1"/>
        <rFont val="Arial"/>
        <family val="2"/>
      </rPr>
      <t>(should be the same as indicated in B1)</t>
    </r>
    <r>
      <rPr>
        <u/>
        <sz val="12"/>
        <color theme="1"/>
        <rFont val="Arial"/>
        <family val="2"/>
      </rPr>
      <t xml:space="preserve">
</t>
    </r>
  </si>
  <si>
    <r>
      <rPr>
        <u/>
        <sz val="12"/>
        <color theme="1"/>
        <rFont val="Arial"/>
        <family val="2"/>
      </rPr>
      <t>Data source</t>
    </r>
    <r>
      <rPr>
        <i/>
        <u/>
        <sz val="12"/>
        <color theme="1"/>
        <rFont val="Arial"/>
        <family val="2"/>
      </rPr>
      <t xml:space="preserve"> </t>
    </r>
    <r>
      <rPr>
        <i/>
        <u/>
        <sz val="12"/>
        <color theme="1"/>
        <rFont val="Arial"/>
        <family val="2"/>
      </rPr>
      <t xml:space="preserve">
</t>
    </r>
    <r>
      <rPr>
        <u/>
        <sz val="11"/>
        <color theme="1"/>
        <rFont val="Arial"/>
        <family val="2"/>
      </rPr>
      <t>(for example: Ministry records)</t>
    </r>
  </si>
  <si>
    <r>
      <rPr>
        <sz val="12"/>
        <color theme="1"/>
        <rFont val="Arial"/>
        <family val="2"/>
      </rPr>
      <t xml:space="preserve">Internally generated funds </t>
    </r>
    <r>
      <rPr>
        <b/>
        <u/>
        <sz val="12"/>
        <color theme="1"/>
        <rFont val="Arial"/>
        <family val="2"/>
      </rPr>
      <t>allocated</t>
    </r>
    <r>
      <rPr>
        <sz val="12"/>
        <color theme="1"/>
        <rFont val="Arial"/>
        <family val="2"/>
      </rPr>
      <t xml:space="preserve"> for contraceptive procurement</t>
    </r>
  </si>
  <si>
    <t>DOH - DPCB</t>
  </si>
  <si>
    <t>(2022 Annual Procurement  Management Plan) Lynestrenol, Medroxyproge Sterone Acetate, - Php 453,000,000
Etonogestrel</t>
  </si>
  <si>
    <r>
      <rPr>
        <sz val="12"/>
        <color theme="1"/>
        <rFont val="Arial"/>
        <family val="2"/>
      </rPr>
      <t xml:space="preserve">Total of all other government funds </t>
    </r>
    <r>
      <rPr>
        <b/>
        <u/>
        <sz val="12"/>
        <color theme="1"/>
        <rFont val="Arial"/>
        <family val="2"/>
      </rPr>
      <t>allocated</t>
    </r>
    <r>
      <rPr>
        <sz val="12"/>
        <color theme="1"/>
        <rFont val="Arial"/>
        <family val="2"/>
      </rPr>
      <t xml:space="preserve"> for contraceptive procurement. 
</t>
    </r>
    <r>
      <rPr>
        <sz val="11"/>
        <color theme="1"/>
        <rFont val="Arial"/>
        <family val="2"/>
      </rPr>
      <t>(For example, these other government funds could include basket funds, World Bank credits or loans, and other funds donors give to the government [e.g., direct budget support])</t>
    </r>
  </si>
  <si>
    <t>Data unavailable</t>
  </si>
  <si>
    <r>
      <rPr>
        <sz val="12"/>
        <color theme="1"/>
        <rFont val="Arial"/>
        <family val="2"/>
      </rPr>
      <t xml:space="preserve">TOTAL government funds </t>
    </r>
    <r>
      <rPr>
        <b/>
        <u/>
        <sz val="12"/>
        <color theme="1"/>
        <rFont val="Arial"/>
        <family val="2"/>
      </rPr>
      <t>allocated</t>
    </r>
    <r>
      <rPr>
        <sz val="12"/>
        <color theme="1"/>
        <rFont val="Arial"/>
        <family val="2"/>
      </rPr>
      <t xml:space="preserve"> for contraceptive procurement
</t>
    </r>
    <r>
      <rPr>
        <b/>
        <sz val="12"/>
        <color theme="1"/>
        <rFont val="Arial"/>
        <family val="2"/>
      </rPr>
      <t xml:space="preserve">This will auto-calculate.  </t>
    </r>
    <r>
      <rPr>
        <i/>
        <sz val="11"/>
        <color theme="1"/>
        <rFont val="Arial"/>
        <family val="2"/>
      </rPr>
      <t>(It will sum a &amp; b above.)</t>
    </r>
  </si>
  <si>
    <r>
      <rPr>
        <sz val="12"/>
        <color theme="1"/>
        <rFont val="Arial"/>
        <family val="2"/>
      </rPr>
      <t xml:space="preserve">Please complete the questions below to indicate </t>
    </r>
    <r>
      <rPr>
        <b/>
        <u/>
        <sz val="12"/>
        <color theme="1"/>
        <rFont val="Arial"/>
        <family val="2"/>
      </rPr>
      <t>government expenditures</t>
    </r>
    <r>
      <rPr>
        <sz val="12"/>
        <color theme="1"/>
        <rFont val="Arial"/>
        <family val="2"/>
      </rPr>
      <t xml:space="preserve"> on contraceptive procurement, by source, in the most recent complete fiscal year. 
</t>
    </r>
    <r>
      <rPr>
        <i/>
        <sz val="12"/>
        <color theme="1"/>
        <rFont val="Arial"/>
        <family val="2"/>
      </rPr>
      <t>This is how much was spent on contraceptive procurement (not what was allocated). How much of this spending was provided from each source?</t>
    </r>
  </si>
  <si>
    <r>
      <rPr>
        <sz val="12"/>
        <color theme="1"/>
        <rFont val="Arial"/>
        <family val="2"/>
      </rPr>
      <t xml:space="preserve">Were government funds </t>
    </r>
    <r>
      <rPr>
        <b/>
        <sz val="12"/>
        <color theme="1"/>
        <rFont val="Arial"/>
        <family val="2"/>
      </rPr>
      <t>spent</t>
    </r>
    <r>
      <rPr>
        <sz val="12"/>
        <color theme="1"/>
        <rFont val="Arial"/>
        <family val="2"/>
      </rPr>
      <t xml:space="preserve"> on procuring contraceptive commodities in the most recent complete year?* 
</t>
    </r>
    <r>
      <rPr>
        <sz val="10"/>
        <color theme="1"/>
        <rFont val="Arial"/>
        <family val="2"/>
      </rPr>
      <t xml:space="preserve">(Government funds include internally generated funds, basket funds, World Bank credits or loans, and other funds donors gave to the government for their use.) 
*(Include cases where the government funded contraceptive supply for NGOs or social marketing.) </t>
    </r>
    <r>
      <rPr>
        <sz val="12"/>
        <color theme="1"/>
        <rFont val="Arial"/>
        <family val="2"/>
      </rPr>
      <t xml:space="preserve">
</t>
    </r>
    <r>
      <rPr>
        <b/>
        <sz val="12"/>
        <color theme="1"/>
        <rFont val="Arial"/>
        <family val="2"/>
      </rPr>
      <t>IF NO, SKIP TO QUESTION B9.</t>
    </r>
  </si>
  <si>
    <t>Government funds was allocated for FP commodities, however there were cancelled procurements and adjustments based on the latest inventory available that were still for delivery to the service delivery points.</t>
  </si>
  <si>
    <r>
      <rPr>
        <u/>
        <sz val="12"/>
        <color theme="1"/>
        <rFont val="Arial"/>
        <family val="2"/>
      </rPr>
      <t xml:space="preserve">Was this a source?
</t>
    </r>
    <r>
      <rPr>
        <i/>
        <u/>
        <sz val="11"/>
        <color theme="1"/>
        <rFont val="Arial"/>
        <family val="2"/>
      </rPr>
      <t>(Y/N)</t>
    </r>
  </si>
  <si>
    <r>
      <rPr>
        <u/>
        <sz val="12"/>
        <color theme="1"/>
        <rFont val="Arial"/>
        <family val="2"/>
      </rPr>
      <t xml:space="preserve">Amount spent </t>
    </r>
    <r>
      <rPr>
        <u/>
        <sz val="11"/>
        <color theme="1"/>
        <rFont val="Arial"/>
        <family val="2"/>
      </rPr>
      <t xml:space="preserve">(in USD)
</t>
    </r>
    <r>
      <rPr>
        <i/>
        <u/>
        <sz val="10"/>
        <color theme="1"/>
        <rFont val="Arial"/>
        <family val="2"/>
      </rPr>
      <t>(enter a numerical value or "don't know")</t>
    </r>
  </si>
  <si>
    <r>
      <rPr>
        <u/>
        <sz val="12"/>
        <color theme="1"/>
        <rFont val="Arial"/>
        <family val="2"/>
      </rPr>
      <t xml:space="preserve">Quantity (in Couple Years Protection)
</t>
    </r>
    <r>
      <rPr>
        <i/>
        <u/>
        <sz val="10"/>
        <color theme="1"/>
        <rFont val="Arial"/>
        <family val="2"/>
      </rPr>
      <t>(See CYP Calculator tab for assistance)</t>
    </r>
  </si>
  <si>
    <r>
      <rPr>
        <u/>
        <sz val="12"/>
        <color theme="1"/>
        <rFont val="Arial"/>
        <family val="2"/>
      </rPr>
      <t>Details of government procurement</t>
    </r>
    <r>
      <rPr>
        <sz val="12"/>
        <color theme="1"/>
        <rFont val="Arial"/>
        <family val="2"/>
      </rPr>
      <t xml:space="preserve">
</t>
    </r>
    <r>
      <rPr>
        <i/>
        <sz val="10"/>
        <color theme="1"/>
        <rFont val="Arial"/>
        <family val="2"/>
      </rPr>
      <t>(list of contraceptive methods and/or products procured, if available)</t>
    </r>
    <r>
      <rPr>
        <sz val="12"/>
        <color theme="1"/>
        <rFont val="Arial"/>
        <family val="2"/>
      </rPr>
      <t xml:space="preserve">
</t>
    </r>
  </si>
  <si>
    <r>
      <rPr>
        <sz val="12"/>
        <color rgb="FF000000"/>
        <rFont val="Arial"/>
        <family val="2"/>
      </rPr>
      <t xml:space="preserve">Internally generated funds </t>
    </r>
    <r>
      <rPr>
        <b/>
        <sz val="12"/>
        <color rgb="FF000000"/>
        <rFont val="Arial"/>
        <family val="2"/>
      </rPr>
      <t>spent</t>
    </r>
    <r>
      <rPr>
        <sz val="12"/>
        <color rgb="FF000000"/>
        <rFont val="Arial"/>
        <family val="2"/>
      </rPr>
      <t xml:space="preserve"> on contraceptive procurement</t>
    </r>
  </si>
  <si>
    <t>Lynestrenol, Medroxyproge Sterone Acetate, Etonogestrel</t>
  </si>
  <si>
    <r>
      <rPr>
        <sz val="12"/>
        <color theme="1"/>
        <rFont val="Arial"/>
        <family val="2"/>
      </rPr>
      <t xml:space="preserve">i. Specify source(s) of internally generated funds spent </t>
    </r>
    <r>
      <rPr>
        <i/>
        <sz val="12"/>
        <color theme="1"/>
        <rFont val="Arial"/>
        <family val="2"/>
      </rPr>
      <t>(for example, from taxes)</t>
    </r>
  </si>
  <si>
    <r>
      <rPr>
        <sz val="12"/>
        <color theme="1"/>
        <rFont val="Arial"/>
        <family val="2"/>
      </rPr>
      <t xml:space="preserve">Total of all other government funds </t>
    </r>
    <r>
      <rPr>
        <b/>
        <sz val="12"/>
        <color theme="1"/>
        <rFont val="Arial"/>
        <family val="2"/>
      </rPr>
      <t>spent</t>
    </r>
    <r>
      <rPr>
        <sz val="12"/>
        <color theme="1"/>
        <rFont val="Arial"/>
        <family val="2"/>
      </rPr>
      <t xml:space="preserve"> on contraceptive procurement. 
</t>
    </r>
    <r>
      <rPr>
        <i/>
        <sz val="11"/>
        <color theme="1"/>
        <rFont val="Arial"/>
        <family val="2"/>
      </rPr>
      <t>(For example, these other government funds could include basket funds, World Bank credits or loans, and other funds donors gave to the government [e.g., direct budget support])</t>
    </r>
  </si>
  <si>
    <r>
      <rPr>
        <sz val="12"/>
        <color theme="1"/>
        <rFont val="Arial"/>
        <family val="2"/>
      </rPr>
      <t xml:space="preserve">i. Specify source(s) of other government funds spent 
</t>
    </r>
    <r>
      <rPr>
        <i/>
        <sz val="11"/>
        <color theme="1"/>
        <rFont val="Arial"/>
        <family val="2"/>
      </rPr>
      <t>(for example: basket funding or specific donor)</t>
    </r>
  </si>
  <si>
    <r>
      <rPr>
        <sz val="12"/>
        <color theme="1"/>
        <rFont val="Arial"/>
        <family val="2"/>
      </rPr>
      <t xml:space="preserve">TOTAL government funds </t>
    </r>
    <r>
      <rPr>
        <b/>
        <sz val="12"/>
        <color theme="1"/>
        <rFont val="Arial"/>
        <family val="2"/>
      </rPr>
      <t>spent</t>
    </r>
    <r>
      <rPr>
        <sz val="12"/>
        <color theme="1"/>
        <rFont val="Arial"/>
        <family val="2"/>
      </rPr>
      <t xml:space="preserve"> on contraceptive procurement
</t>
    </r>
    <r>
      <rPr>
        <b/>
        <sz val="12"/>
        <color theme="1"/>
        <rFont val="Arial"/>
        <family val="2"/>
      </rPr>
      <t xml:space="preserve">This will auto-calculate.  </t>
    </r>
    <r>
      <rPr>
        <i/>
        <sz val="11"/>
        <color theme="1"/>
        <rFont val="Arial"/>
        <family val="2"/>
      </rPr>
      <t>(It will sum a-b above.)</t>
    </r>
  </si>
  <si>
    <r>
      <rPr>
        <sz val="12"/>
        <color theme="1"/>
        <rFont val="Arial"/>
        <family val="2"/>
      </rPr>
      <t>Please complete the table below to indicate</t>
    </r>
    <r>
      <rPr>
        <b/>
        <sz val="12"/>
        <color theme="1"/>
        <rFont val="Arial"/>
        <family val="2"/>
      </rPr>
      <t xml:space="preserve"> </t>
    </r>
    <r>
      <rPr>
        <b/>
        <u/>
        <sz val="12"/>
        <color theme="1"/>
        <rFont val="Arial"/>
        <family val="2"/>
      </rPr>
      <t>in-kind donations and grants*</t>
    </r>
    <r>
      <rPr>
        <sz val="12"/>
        <color theme="1"/>
        <rFont val="Arial"/>
        <family val="2"/>
      </rPr>
      <t xml:space="preserve"> for contraceptives in the most recent complete year (per question B1).
The time period should be the same for all sources of funding.
*This can include cases where donors provided products to the Ministry for NGOs or social marketing.</t>
    </r>
  </si>
  <si>
    <r>
      <rPr>
        <u/>
        <sz val="12"/>
        <color theme="1"/>
        <rFont val="Arial"/>
        <family val="2"/>
      </rPr>
      <t xml:space="preserve">Value of donation
</t>
    </r>
    <r>
      <rPr>
        <i/>
        <u/>
        <sz val="10"/>
        <color theme="1"/>
        <rFont val="Arial"/>
        <family val="2"/>
      </rPr>
      <t>(enter a numerical value or "don't know")</t>
    </r>
  </si>
  <si>
    <r>
      <rPr>
        <u/>
        <sz val="12"/>
        <color theme="1"/>
        <rFont val="Arial"/>
        <family val="2"/>
      </rPr>
      <t xml:space="preserve">Time period 
</t>
    </r>
    <r>
      <rPr>
        <u/>
        <sz val="12"/>
        <color theme="1"/>
        <rFont val="Arial"/>
        <family val="2"/>
      </rPr>
      <t xml:space="preserve">(mm/yy-mm/yy)
</t>
    </r>
    <r>
      <rPr>
        <i/>
        <u/>
        <sz val="10"/>
        <color theme="1"/>
        <rFont val="Arial"/>
        <family val="2"/>
      </rPr>
      <t>(should be the same as indicated in B1)</t>
    </r>
    <r>
      <rPr>
        <u/>
        <sz val="12"/>
        <color theme="1"/>
        <rFont val="Arial"/>
        <family val="2"/>
      </rPr>
      <t xml:space="preserve">
</t>
    </r>
  </si>
  <si>
    <r>
      <rPr>
        <u/>
        <sz val="12"/>
        <color theme="1"/>
        <rFont val="Arial"/>
        <family val="2"/>
      </rPr>
      <t xml:space="preserve">Quantity (in Couple Years of Protection)
</t>
    </r>
    <r>
      <rPr>
        <i/>
        <u/>
        <sz val="10"/>
        <color theme="1"/>
        <rFont val="Arial"/>
        <family val="2"/>
      </rPr>
      <t>(See CYP Calculator tab for assistance)</t>
    </r>
  </si>
  <si>
    <r>
      <rPr>
        <u/>
        <sz val="12"/>
        <color theme="1"/>
        <rFont val="Arial"/>
        <family val="2"/>
      </rPr>
      <t xml:space="preserve">Details of donations
</t>
    </r>
    <r>
      <rPr>
        <i/>
        <u/>
        <sz val="10"/>
        <color theme="1"/>
        <rFont val="Arial"/>
        <family val="2"/>
      </rPr>
      <t>(list of contraceptive methods and/or products procured, if available)</t>
    </r>
  </si>
  <si>
    <t>Female and Male condoms</t>
  </si>
  <si>
    <r>
      <rPr>
        <sz val="12"/>
        <color theme="1"/>
        <rFont val="Arial"/>
        <family val="2"/>
      </rPr>
      <t xml:space="preserve">TOTAL value of in-kind donations and grants spent on contraceptive procurement
</t>
    </r>
    <r>
      <rPr>
        <b/>
        <sz val="12"/>
        <color theme="1"/>
        <rFont val="Arial"/>
        <family val="2"/>
      </rPr>
      <t xml:space="preserve">This will auto-calculate.  </t>
    </r>
    <r>
      <rPr>
        <i/>
        <sz val="11"/>
        <color theme="1"/>
        <rFont val="Arial"/>
        <family val="2"/>
      </rPr>
      <t>(It will sum a-e above.)</t>
    </r>
  </si>
  <si>
    <r>
      <rPr>
        <b/>
        <sz val="12"/>
        <color theme="1"/>
        <rFont val="Arial"/>
        <family val="2"/>
      </rPr>
      <t xml:space="preserve">Government share of funds spent on contraceptive procurement for the public sector - </t>
    </r>
    <r>
      <rPr>
        <sz val="12"/>
        <color theme="1"/>
        <rFont val="Arial"/>
        <family val="2"/>
      </rPr>
      <t xml:space="preserve">
Of the total amount spent on contraceptives for the public sector in the most recent complete year (including government and donor funds), what percent was covered by government funds (including internally generated funds, basket funds, World Bank credits or loans, and other funds given to the government)? </t>
    </r>
  </si>
  <si>
    <r>
      <rPr>
        <sz val="12"/>
        <color theme="1"/>
        <rFont val="Arial"/>
        <family val="2"/>
      </rPr>
      <t>B11.</t>
    </r>
    <r>
      <rPr>
        <b/>
        <sz val="12"/>
        <color theme="1"/>
        <rFont val="Arial"/>
        <family val="2"/>
      </rPr>
      <t xml:space="preserve"> </t>
    </r>
  </si>
  <si>
    <r>
      <rPr>
        <b/>
        <sz val="12"/>
        <color theme="1"/>
        <rFont val="Arial"/>
        <family val="2"/>
      </rPr>
      <t xml:space="preserve">Internally generated share of the total </t>
    </r>
    <r>
      <rPr>
        <b/>
        <u/>
        <sz val="12"/>
        <color theme="1"/>
        <rFont val="Arial"/>
        <family val="2"/>
      </rPr>
      <t>government</t>
    </r>
    <r>
      <rPr>
        <b/>
        <sz val="12"/>
        <color theme="1"/>
        <rFont val="Arial"/>
        <family val="2"/>
      </rPr>
      <t xml:space="preserve"> funds spent on contraceptive procurement for the public sector - </t>
    </r>
    <r>
      <rPr>
        <sz val="12"/>
        <color theme="1"/>
        <rFont val="Arial"/>
        <family val="2"/>
      </rPr>
      <t xml:space="preserve">
Of the total amount of government funds spent on contraceptives for the public sector in the most recent complete year, what percent was covered by internally generated government funds?</t>
    </r>
  </si>
  <si>
    <r>
      <rPr>
        <b/>
        <sz val="12"/>
        <color theme="1"/>
        <rFont val="Arial"/>
        <family val="2"/>
      </rPr>
      <t>Total expenditures on public sector contraceptives</t>
    </r>
    <r>
      <rPr>
        <sz val="12"/>
        <color theme="1"/>
        <rFont val="Arial"/>
        <family val="2"/>
      </rPr>
      <t xml:space="preserve">
</t>
    </r>
    <r>
      <rPr>
        <i/>
        <sz val="10"/>
        <color theme="1"/>
        <rFont val="Arial"/>
        <family val="2"/>
      </rPr>
      <t>This will automatically calculate the total amount from government expenditures (G49) and donations (G57).</t>
    </r>
  </si>
  <si>
    <r>
      <rPr>
        <b/>
        <sz val="12"/>
        <color theme="1"/>
        <rFont val="Arial"/>
        <family val="2"/>
      </rPr>
      <t>Total expenditures on public sector contraceptives as percent of amount that needed to be procured (forecast) -</t>
    </r>
    <r>
      <rPr>
        <sz val="12"/>
        <color theme="1"/>
        <rFont val="Arial"/>
        <family val="2"/>
      </rPr>
      <t xml:space="preserve">
Of the estimated value of the contraceptives needed to be procured for the public sector for the most recent complete year, what percent was provided by any source (whether government or donor)? 
</t>
    </r>
  </si>
  <si>
    <t>The forecast considered the total inventory of remaining commodities for delivery to the service delivery points. Also, there were adjustements due to cancelled procurements.</t>
  </si>
  <si>
    <r>
      <rPr>
        <b/>
        <sz val="12"/>
        <color theme="1"/>
        <rFont val="Arial"/>
        <family val="2"/>
      </rPr>
      <t xml:space="preserve">Total quantity of contraceptives procured in Couple Years of Protection as a percent of the quantity that needed to be procured (forecast) -
</t>
    </r>
    <r>
      <rPr>
        <sz val="12"/>
        <color theme="1"/>
        <rFont val="Arial"/>
        <family val="2"/>
      </rPr>
      <t xml:space="preserve">Of the estimated quantity of contraceptives needed to be procured for the public sector for the most recent complete year, what percent was provided by any source (whether government or donor)? 
</t>
    </r>
    <r>
      <rPr>
        <i/>
        <sz val="10"/>
        <color theme="1"/>
        <rFont val="Arial"/>
        <family val="2"/>
      </rPr>
      <t>This will automatically calculate the quantity of contraceptives procured (K49+K57) divided by the quantity forecasted (J30).</t>
    </r>
  </si>
  <si>
    <t>This is composed of the cancelled procurements and remaining commodities for delivery to service delivery points</t>
  </si>
  <si>
    <r>
      <rPr>
        <b/>
        <sz val="12"/>
        <color theme="1"/>
        <rFont val="Arial"/>
        <family val="2"/>
      </rPr>
      <t>Was there a funding gap for public sector contraceptives in the last complete year?</t>
    </r>
    <r>
      <rPr>
        <sz val="12"/>
        <color theme="1"/>
        <rFont val="Arial"/>
        <family val="2"/>
      </rPr>
      <t xml:space="preserve">
</t>
    </r>
    <r>
      <rPr>
        <i/>
        <sz val="10"/>
        <color theme="1"/>
        <rFont val="Arial"/>
        <family val="2"/>
      </rPr>
      <t>(This will automatically calculate based on whether the result in B13 was at least 95 percent of the forecasted need.)</t>
    </r>
  </si>
  <si>
    <r>
      <rPr>
        <sz val="12"/>
        <color theme="1"/>
        <rFont val="Arial"/>
        <family val="2"/>
      </rPr>
      <t xml:space="preserve">If the </t>
    </r>
    <r>
      <rPr>
        <b/>
        <sz val="12"/>
        <color theme="1"/>
        <rFont val="Arial"/>
        <family val="2"/>
      </rPr>
      <t xml:space="preserve">government financed </t>
    </r>
    <r>
      <rPr>
        <sz val="12"/>
        <color theme="1"/>
        <rFont val="Arial"/>
        <family val="2"/>
      </rPr>
      <t xml:space="preserve">any contraceptive procurement in the most recent complete year, which entity(ies) conducted the procurement(s)? 
</t>
    </r>
    <r>
      <rPr>
        <sz val="11"/>
        <color theme="1"/>
        <rFont val="Arial"/>
        <family val="2"/>
      </rPr>
      <t>(Please select from the drop-down menus to indicate all that apply)</t>
    </r>
  </si>
  <si>
    <r>
      <rPr>
        <sz val="12"/>
        <color theme="1"/>
        <rFont val="Arial"/>
        <family val="2"/>
      </rPr>
      <t xml:space="preserve">At what level(s) does </t>
    </r>
    <r>
      <rPr>
        <b/>
        <sz val="12"/>
        <color theme="1"/>
        <rFont val="Arial"/>
        <family val="2"/>
      </rPr>
      <t>government-financed procurement</t>
    </r>
    <r>
      <rPr>
        <sz val="12"/>
        <color theme="1"/>
        <rFont val="Arial"/>
        <family val="2"/>
      </rPr>
      <t xml:space="preserve"> of public sector contraceptives occur? 
</t>
    </r>
    <r>
      <rPr>
        <sz val="11"/>
        <color theme="1"/>
        <rFont val="Arial"/>
        <family val="2"/>
      </rPr>
      <t>(Please use the drop-down menus to indicate all levels that apply)</t>
    </r>
  </si>
  <si>
    <t xml:space="preserve">This information is not regularly collected. We think, however, that the LGUs are procuring although we cannot show data source/means of verification since we are not collecting this information. It was only mentioned by some LGUs during monitoring visits.  We also think that  intermediate entities, like the regional offices of the DOH, did not procure in 2022 because there was a lot of confusion in the re-devolution transition plan.  In 2022, there was a plan to transition the procurement of selected  FP commodities from the Central DOH to the LGUs as part of the re-devolution plan but we think the plan was not communicated/cascaded well.  USAID is working closely with the DOH to clarify their direction and advised them to do total forecasting based on needs to determine the requirement for the entire country and clearly delineate who will procure what; which FP commodities will be procured at the central level and at the LGU level.  </t>
  </si>
  <si>
    <r>
      <rPr>
        <sz val="12"/>
        <color theme="1"/>
        <rFont val="Arial"/>
        <family val="2"/>
      </rPr>
      <t xml:space="preserve">For </t>
    </r>
    <r>
      <rPr>
        <b/>
        <sz val="12"/>
        <color theme="1"/>
        <rFont val="Arial"/>
        <family val="2"/>
      </rPr>
      <t>government-financed procurement</t>
    </r>
    <r>
      <rPr>
        <sz val="12"/>
        <color theme="1"/>
        <rFont val="Arial"/>
        <family val="2"/>
      </rPr>
      <t xml:space="preserve">, regardless of centralized or decentralized procurement, what is the delivery point (i.e. to what level does the supplier deliver the commodities)? 
</t>
    </r>
    <r>
      <rPr>
        <sz val="11"/>
        <color theme="1"/>
        <rFont val="Arial"/>
        <family val="2"/>
      </rPr>
      <t>(Please use the drop-down menus to indicate all that apply).</t>
    </r>
  </si>
  <si>
    <r>
      <rPr>
        <sz val="12"/>
        <color theme="1"/>
        <rFont val="Arial"/>
        <family val="2"/>
      </rPr>
      <t xml:space="preserve">The previous questions were about the </t>
    </r>
    <r>
      <rPr>
        <i/>
        <sz val="12"/>
        <color theme="1"/>
        <rFont val="Arial"/>
        <family val="2"/>
      </rPr>
      <t>most recently completed fiscal year</t>
    </r>
    <r>
      <rPr>
        <sz val="12"/>
        <color theme="1"/>
        <rFont val="Arial"/>
        <family val="2"/>
      </rPr>
      <t xml:space="preserve">. This question refers to the </t>
    </r>
    <r>
      <rPr>
        <b/>
        <sz val="12"/>
        <color theme="1"/>
        <rFont val="Arial"/>
        <family val="2"/>
      </rPr>
      <t>current fiscal year</t>
    </r>
    <r>
      <rPr>
        <sz val="12"/>
        <color theme="1"/>
        <rFont val="Arial"/>
        <family val="2"/>
      </rPr>
      <t xml:space="preserve">. </t>
    </r>
  </si>
  <si>
    <r>
      <rPr>
        <sz val="12"/>
        <color theme="1"/>
        <rFont val="Arial"/>
        <family val="2"/>
      </rPr>
      <t xml:space="preserve">Have funds been </t>
    </r>
    <r>
      <rPr>
        <b/>
        <sz val="12"/>
        <color theme="1"/>
        <rFont val="Arial"/>
        <family val="2"/>
      </rPr>
      <t>allocated</t>
    </r>
    <r>
      <rPr>
        <sz val="12"/>
        <color theme="1"/>
        <rFont val="Arial"/>
        <family val="2"/>
      </rPr>
      <t xml:space="preserve"> by the government for the procurement of contraceptives for the current fiscal year?</t>
    </r>
  </si>
  <si>
    <t>GENERAL APPROPRIATIONS ACT, FY 2023 https://www.dbm.gov.ph/wp-content/uploads/GAA/GAA2023/VolumeI/DOH/A.pdf</t>
  </si>
  <si>
    <t>DOH Child, Adolescent, and Maternal Health Division (Central Office)</t>
  </si>
  <si>
    <t>DOH Centers for Health Development</t>
  </si>
  <si>
    <t>Local Government Units</t>
  </si>
  <si>
    <r>
      <rPr>
        <sz val="12"/>
        <color theme="1"/>
        <rFont val="Arial"/>
        <family val="2"/>
      </rPr>
      <t xml:space="preserve">The survey considers an FP method to be "offered" if it is required by a </t>
    </r>
    <r>
      <rPr>
        <b/>
        <sz val="12"/>
        <color theme="1"/>
        <rFont val="Arial"/>
        <family val="2"/>
      </rPr>
      <t>formal written policy</t>
    </r>
    <r>
      <rPr>
        <sz val="12"/>
        <color theme="1"/>
        <rFont val="Arial"/>
        <family val="2"/>
      </rPr>
      <t xml:space="preserve"> to be offered, and/or if it has been procured and/or distributed in the last 12 months. Please use the dropdown menus to indicate which of those criteria apply for each of the following FP methods within the four following sectors: Commercial, Public, NGO, Social Marketing. Please refer to the Survey Manuel for a more detailed definition of formal written policy.</t>
    </r>
  </si>
  <si>
    <r>
      <rPr>
        <b/>
        <sz val="12"/>
        <color theme="1"/>
        <rFont val="Arial"/>
        <family val="2"/>
      </rPr>
      <t>Combined Oral Contraceptive Pills</t>
    </r>
    <r>
      <rPr>
        <b/>
        <sz val="11"/>
        <color theme="1"/>
        <rFont val="Arial"/>
        <family val="2"/>
      </rPr>
      <t xml:space="preserve"> </t>
    </r>
    <r>
      <rPr>
        <sz val="11"/>
        <color theme="1"/>
        <rFont val="Arial"/>
        <family val="2"/>
      </rPr>
      <t xml:space="preserve">
</t>
    </r>
    <r>
      <rPr>
        <sz val="10"/>
        <color theme="1"/>
        <rFont val="Arial"/>
        <family val="2"/>
      </rPr>
      <t>(for example, levonorgestrel/ethinyl estradiol 150/30 mcg +Fe 75mg, levonorgestrel/ethinyl estradiol 150/30 mcg [Microgynon, Seasonale, Levora, Jolessa], desogestrel 0.15mg + ethinyl estradiol 0.03mg [Enskyce, Marvelon, Exeltis], drosiperenone/ethinyl estradiol 3mg/20mcg [Yaz], norgestrel+ethinyl estradiol 0.3mg/30mcg [Cryselle, Ovral, Low-Ogestrel, LoOvral], norgestrel+ethinyl estradiol 0.5mg/50mcg [Ogestrel], norethindrone acetate/ethinyl estradiol [Loestrin, Junel])</t>
    </r>
  </si>
  <si>
    <r>
      <rPr>
        <b/>
        <sz val="12"/>
        <color theme="1"/>
        <rFont val="Arial"/>
        <family val="2"/>
      </rPr>
      <t>Progestin-only Oral Contraceptive Pills</t>
    </r>
    <r>
      <rPr>
        <b/>
        <i/>
        <sz val="11"/>
        <color theme="1"/>
        <rFont val="Arial"/>
        <family val="2"/>
      </rPr>
      <t xml:space="preserve"> </t>
    </r>
    <r>
      <rPr>
        <i/>
        <sz val="11"/>
        <color theme="1"/>
        <rFont val="Arial"/>
        <family val="2"/>
      </rPr>
      <t xml:space="preserve">
</t>
    </r>
    <r>
      <rPr>
        <sz val="10"/>
        <color theme="1"/>
        <rFont val="Arial"/>
        <family val="2"/>
      </rPr>
      <t>(for example, levonorgestrel 30 mcg [Norgeston, Microlut], norethindrone 35mg [Micronor, Camila, Errin], desogestrel 75mcg [Cerazette, Aizea], ethynodiol diacetate [Femulen])</t>
    </r>
  </si>
  <si>
    <r>
      <rPr>
        <b/>
        <sz val="12"/>
        <color theme="1"/>
        <rFont val="Arial"/>
        <family val="2"/>
      </rPr>
      <t>Injectables</t>
    </r>
    <r>
      <rPr>
        <b/>
        <sz val="11"/>
        <color theme="1"/>
        <rFont val="Arial"/>
        <family val="2"/>
      </rPr>
      <t xml:space="preserve"> </t>
    </r>
    <r>
      <rPr>
        <sz val="11"/>
        <color theme="1"/>
        <rFont val="Arial"/>
        <family val="2"/>
      </rPr>
      <t xml:space="preserve">
</t>
    </r>
    <r>
      <rPr>
        <sz val="10"/>
        <color theme="1"/>
        <rFont val="Arial"/>
        <family val="2"/>
      </rPr>
      <t xml:space="preserve">(for example, depot medroxyprogesterone acetate 104mg/0.65mL subcutaneous [Depo Sub-Q Provera, Sayana Press], depot-medroxyprogesterone acetate 150 mg intramuscular [Depo-Provera], norethisterone enanthate [Noristerat]) </t>
    </r>
  </si>
  <si>
    <r>
      <rPr>
        <b/>
        <sz val="12"/>
        <color theme="1"/>
        <rFont val="Arial"/>
        <family val="2"/>
      </rPr>
      <t xml:space="preserve">Contraceptive Implants </t>
    </r>
    <r>
      <rPr>
        <sz val="12"/>
        <color theme="1"/>
        <rFont val="Arial"/>
        <family val="2"/>
      </rPr>
      <t xml:space="preserve">
</t>
    </r>
    <r>
      <rPr>
        <sz val="10"/>
        <color theme="1"/>
        <rFont val="Arial"/>
        <family val="2"/>
      </rPr>
      <t>(for example, levonorgestrel 75mg [Jadelle, Sino-Implant (II)/Levoplant], etonogestrel 68mg [Implanon, Nexplanon])</t>
    </r>
  </si>
  <si>
    <r>
      <rPr>
        <b/>
        <sz val="12"/>
        <color theme="1"/>
        <rFont val="Arial"/>
        <family val="2"/>
      </rPr>
      <t>Intrauterine devices (IUDs)</t>
    </r>
    <r>
      <rPr>
        <sz val="12"/>
        <color theme="1"/>
        <rFont val="Arial"/>
        <family val="2"/>
      </rPr>
      <t xml:space="preserve"> </t>
    </r>
    <r>
      <rPr>
        <sz val="10"/>
        <color theme="1"/>
        <rFont val="Arial"/>
        <family val="2"/>
      </rPr>
      <t>(for example, copper-bearing [Optima Copper T], levonorgestrel-releasing [Mirena])</t>
    </r>
  </si>
  <si>
    <r>
      <rPr>
        <b/>
        <sz val="12"/>
        <color theme="1"/>
        <rFont val="Arial"/>
        <family val="2"/>
      </rPr>
      <t xml:space="preserve">Emergency contraceptive pills </t>
    </r>
    <r>
      <rPr>
        <sz val="10"/>
        <color theme="1"/>
        <rFont val="Arial"/>
        <family val="2"/>
      </rPr>
      <t>(for example, levonorgestrel 0.75mg, levonorgestrel 1.5mg) [Postinor]</t>
    </r>
  </si>
  <si>
    <r>
      <rPr>
        <b/>
        <sz val="12"/>
        <color theme="1"/>
        <rFont val="Arial"/>
        <family val="2"/>
      </rPr>
      <t>Long-acting permanent method for males</t>
    </r>
    <r>
      <rPr>
        <b/>
        <sz val="10"/>
        <color theme="1"/>
        <rFont val="Arial"/>
        <family val="2"/>
      </rPr>
      <t xml:space="preserve"> (vasectomy)</t>
    </r>
  </si>
  <si>
    <r>
      <rPr>
        <b/>
        <sz val="12"/>
        <color theme="1"/>
        <rFont val="Arial"/>
        <family val="2"/>
      </rPr>
      <t>Long-acting permanent method for females</t>
    </r>
    <r>
      <rPr>
        <b/>
        <i/>
        <sz val="11"/>
        <color theme="1"/>
        <rFont val="Arial"/>
        <family val="2"/>
      </rPr>
      <t xml:space="preserve"> </t>
    </r>
    <r>
      <rPr>
        <b/>
        <sz val="10"/>
        <color theme="1"/>
        <rFont val="Arial"/>
        <family val="2"/>
      </rPr>
      <t>(tubal ligation)</t>
    </r>
  </si>
  <si>
    <r>
      <rPr>
        <b/>
        <sz val="12"/>
        <color theme="1"/>
        <rFont val="Arial"/>
        <family val="2"/>
      </rPr>
      <t>Contraceptive patches</t>
    </r>
    <r>
      <rPr>
        <sz val="12"/>
        <color theme="1"/>
        <rFont val="Arial"/>
        <family val="2"/>
      </rPr>
      <t xml:space="preserve"> </t>
    </r>
    <r>
      <rPr>
        <sz val="10"/>
        <color theme="1"/>
        <rFont val="Arial"/>
        <family val="2"/>
      </rPr>
      <t>(for example, norelgestromin/ethinyl estradiol 150/35mcg [Xulane, Evra])</t>
    </r>
  </si>
  <si>
    <r>
      <rPr>
        <b/>
        <sz val="12"/>
        <color theme="1"/>
        <rFont val="Arial"/>
        <family val="2"/>
      </rPr>
      <t>Vaginal contraceptive rings</t>
    </r>
    <r>
      <rPr>
        <sz val="12"/>
        <color theme="1"/>
        <rFont val="Arial"/>
        <family val="2"/>
      </rPr>
      <t xml:space="preserve"> </t>
    </r>
    <r>
      <rPr>
        <sz val="10"/>
        <color theme="1"/>
        <rFont val="Arial"/>
        <family val="2"/>
      </rPr>
      <t>(for example, etonogestrel/ethinyl estradiol 120/15mcg [NuvaRing], progesterone-releasing [Progering])</t>
    </r>
  </si>
  <si>
    <r>
      <rPr>
        <b/>
        <sz val="12"/>
        <color theme="1"/>
        <rFont val="Arial"/>
        <family val="2"/>
      </rPr>
      <t xml:space="preserve">Calendar-based awareness methods </t>
    </r>
    <r>
      <rPr>
        <sz val="10"/>
        <color theme="1"/>
        <rFont val="Arial"/>
        <family val="2"/>
      </rPr>
      <t>(for example, CycleBeads)</t>
    </r>
  </si>
  <si>
    <r>
      <rPr>
        <b/>
        <sz val="12"/>
        <color theme="1"/>
        <rFont val="Arial"/>
        <family val="2"/>
      </rPr>
      <t>Other contraceptive methods</t>
    </r>
    <r>
      <rPr>
        <sz val="12"/>
        <color theme="1"/>
        <rFont val="Arial"/>
        <family val="2"/>
      </rPr>
      <t xml:space="preserve">
</t>
    </r>
    <r>
      <rPr>
        <sz val="11"/>
        <color theme="1"/>
        <rFont val="Arial"/>
        <family val="2"/>
      </rPr>
      <t>(Please provide the name(s) of any other contraceptive(s) offered in the spaces below and then select from the dropdown lists for each sector).</t>
    </r>
  </si>
  <si>
    <t>increase demand satisfied by modern family planning</t>
  </si>
  <si>
    <t>National Objectives for Health of the DOH</t>
  </si>
  <si>
    <t>2023-2028 currently being drafted</t>
  </si>
  <si>
    <r>
      <rPr>
        <sz val="12"/>
        <color theme="1"/>
        <rFont val="Arial"/>
        <family val="2"/>
      </rPr>
      <t xml:space="preserve">Are there policies that </t>
    </r>
    <r>
      <rPr>
        <b/>
        <sz val="12"/>
        <color theme="1"/>
        <rFont val="Arial"/>
        <family val="2"/>
      </rPr>
      <t>hinder</t>
    </r>
    <r>
      <rPr>
        <sz val="12"/>
        <color theme="1"/>
        <rFont val="Arial"/>
        <family val="2"/>
      </rPr>
      <t xml:space="preserve"> the ability of the </t>
    </r>
    <r>
      <rPr>
        <b/>
        <sz val="12"/>
        <color theme="1"/>
        <rFont val="Arial"/>
        <family val="2"/>
      </rPr>
      <t xml:space="preserve">private sector </t>
    </r>
    <r>
      <rPr>
        <sz val="12"/>
        <color theme="1"/>
        <rFont val="Arial"/>
        <family val="2"/>
      </rPr>
      <t xml:space="preserve">(commercial sector, NGOs, or social marketing) to provide contraceptive methods? </t>
    </r>
    <r>
      <rPr>
        <sz val="10"/>
        <color theme="1"/>
        <rFont val="Arial"/>
        <family val="2"/>
      </rPr>
      <t xml:space="preserve">For example: price controls, distribution limitations, taxes/duties, advertising bans, etc.  </t>
    </r>
  </si>
  <si>
    <r>
      <rPr>
        <sz val="12"/>
        <color theme="1"/>
        <rFont val="Arial"/>
        <family val="2"/>
      </rPr>
      <t xml:space="preserve">Are there policies that </t>
    </r>
    <r>
      <rPr>
        <b/>
        <sz val="12"/>
        <color theme="1"/>
        <rFont val="Arial"/>
        <family val="2"/>
      </rPr>
      <t xml:space="preserve">enable </t>
    </r>
    <r>
      <rPr>
        <sz val="12"/>
        <color theme="1"/>
        <rFont val="Arial"/>
        <family val="2"/>
      </rPr>
      <t>or</t>
    </r>
    <r>
      <rPr>
        <b/>
        <sz val="12"/>
        <color theme="1"/>
        <rFont val="Arial"/>
        <family val="2"/>
      </rPr>
      <t xml:space="preserve"> support</t>
    </r>
    <r>
      <rPr>
        <sz val="12"/>
        <color theme="1"/>
        <rFont val="Arial"/>
        <family val="2"/>
      </rPr>
      <t xml:space="preserve"> the </t>
    </r>
    <r>
      <rPr>
        <b/>
        <sz val="12"/>
        <color theme="1"/>
        <rFont val="Arial"/>
        <family val="2"/>
      </rPr>
      <t xml:space="preserve">private sector </t>
    </r>
    <r>
      <rPr>
        <sz val="12"/>
        <color theme="1"/>
        <rFont val="Arial"/>
        <family val="2"/>
      </rPr>
      <t>(commercial sector, NGOs, or social marketing) to provide contraceptive methods? (</t>
    </r>
    <r>
      <rPr>
        <sz val="10"/>
        <color theme="1"/>
        <rFont val="Arial"/>
        <family val="2"/>
      </rPr>
      <t>For example: fostering public/private alliances, provider networks and franchises, accreditation, training and continuing education for private sector providers, and financing mechanisms, such as social marketing, vouchers, incentives, and the government contracting out delivery of services to the private sector).</t>
    </r>
  </si>
  <si>
    <t>Public/private alliances, provider networks and franchises, accreditation, training and continuing education, etc.</t>
  </si>
  <si>
    <r>
      <rPr>
        <sz val="12"/>
        <color theme="1"/>
        <rFont val="Arial"/>
        <family val="2"/>
      </rPr>
      <t xml:space="preserve">Please complete the following table to indicate the country's policies regarding the </t>
    </r>
    <r>
      <rPr>
        <b/>
        <sz val="12"/>
        <color theme="1"/>
        <rFont val="Arial"/>
        <family val="2"/>
      </rPr>
      <t>lowest provider cadre</t>
    </r>
    <r>
      <rPr>
        <sz val="12"/>
        <color theme="1"/>
        <rFont val="Arial"/>
        <family val="2"/>
      </rPr>
      <t xml:space="preserve"> that is allowed to sell or dispense particular contraceptive methods. 
Please select from the dropdown list if possible. If you cannot find a provider cadre that fits, please select the closest appropriate cadre title. 
</t>
    </r>
    <r>
      <rPr>
        <i/>
        <sz val="11"/>
        <color theme="1"/>
        <rFont val="Arial"/>
        <family val="2"/>
      </rPr>
      <t xml:space="preserve">(If you indicated in C1 that a method is not offered in a particular sector (public or private), select "not applicable" for that method and sector.) </t>
    </r>
  </si>
  <si>
    <r>
      <rPr>
        <sz val="12"/>
        <color theme="1"/>
        <rFont val="Arial"/>
        <family val="2"/>
      </rPr>
      <t xml:space="preserve">Note the lowest level provider that is allowed to sell or dispense the method in the </t>
    </r>
    <r>
      <rPr>
        <b/>
        <sz val="12"/>
        <color theme="1"/>
        <rFont val="Arial"/>
        <family val="2"/>
      </rPr>
      <t>public sector</t>
    </r>
  </si>
  <si>
    <r>
      <rPr>
        <sz val="12"/>
        <color rgb="FF000000"/>
        <rFont val="Arial"/>
        <family val="2"/>
      </rPr>
      <t xml:space="preserve">Note the lowest level provider that is allowed to sell or dispense the method in the </t>
    </r>
    <r>
      <rPr>
        <b/>
        <sz val="12"/>
        <color rgb="FF000000"/>
        <rFont val="Arial"/>
        <family val="2"/>
      </rPr>
      <t>private sector</t>
    </r>
  </si>
  <si>
    <r>
      <rPr>
        <sz val="12"/>
        <color theme="1"/>
        <rFont val="Arial"/>
        <family val="2"/>
      </rPr>
      <t>Combined Oral Contraceptive Pills</t>
    </r>
    <r>
      <rPr>
        <sz val="11"/>
        <color theme="1"/>
        <rFont val="Arial"/>
        <family val="2"/>
      </rPr>
      <t xml:space="preserve"> 
</t>
    </r>
    <r>
      <rPr>
        <sz val="10"/>
        <color theme="1"/>
        <rFont val="Arial"/>
        <family val="2"/>
      </rPr>
      <t>(for example, levonorgestrel/ethinyl estradiol 150/30 mcg + Fe 75 mg, levonorgestrel/ethinyl estradiol 150/30 mcg [Microgynon, Seasonale, Levora, Jolessa], desogestrel 0.15 mg + ethinyl estradiol 0.03 mg [Enskyce, Marvelon, Exeltis], drosiperenone/ethinyl estradiol 3mg/20 mcg [Yaz], norgestrel+ethinyl estradiol 0.3 mg/30 mcg [Cryselle, Ovral, Low-Ogestrel, LoOvral], norgestrel+ethinyl estradiol 0.5 mg/50 mcg [Ogestrel], norethindrone acetate/ethinyl estradiol [Loestrin, Junel])</t>
    </r>
  </si>
  <si>
    <t>CHWs can provide re-supply of this commodity as long as the client is not new to the program. However, if the client is a new acceptor, she has to be seen by at least a midwife to assess eligibility for the method</t>
  </si>
  <si>
    <r>
      <rPr>
        <sz val="12"/>
        <color theme="1"/>
        <rFont val="Arial"/>
        <family val="2"/>
      </rPr>
      <t>Progestin-only Oral Contraceptive Pills</t>
    </r>
    <r>
      <rPr>
        <i/>
        <sz val="11"/>
        <color theme="1"/>
        <rFont val="Arial"/>
        <family val="2"/>
      </rPr>
      <t xml:space="preserve"> 
</t>
    </r>
    <r>
      <rPr>
        <sz val="10"/>
        <color theme="1"/>
        <rFont val="Arial"/>
        <family val="2"/>
      </rPr>
      <t>(for example, levonorgestrel 30 mcg [Norgeston, Microlut], norethindrone 35 mg [Micronor, Camila, Errin], desogestrel 75 mcg [Cerazette, Aizea], ethynodiol diacetate [Femulen])</t>
    </r>
  </si>
  <si>
    <r>
      <rPr>
        <sz val="12"/>
        <color rgb="FF000000"/>
        <rFont val="Arial"/>
        <family val="2"/>
      </rPr>
      <t xml:space="preserve">Injectables </t>
    </r>
    <r>
      <rPr>
        <sz val="10"/>
        <color rgb="FF000000"/>
        <rFont val="Arial"/>
        <family val="2"/>
      </rPr>
      <t xml:space="preserve">(depot medroxyprogesterone acetate 104 mg/0.65 mL </t>
    </r>
    <r>
      <rPr>
        <b/>
        <sz val="10"/>
        <color rgb="FF000000"/>
        <rFont val="Arial"/>
        <family val="2"/>
      </rPr>
      <t>subcutaneous</t>
    </r>
    <r>
      <rPr>
        <sz val="10"/>
        <color rgb="FF000000"/>
        <rFont val="Arial"/>
        <family val="2"/>
      </rPr>
      <t xml:space="preserve"> [Depo Sub-Q Provera, Sayana Press])</t>
    </r>
  </si>
  <si>
    <t>The service provider should be trained on Family Planning Competency Based Training Level 1 to be able to provide the service</t>
  </si>
  <si>
    <r>
      <rPr>
        <sz val="12"/>
        <color theme="1"/>
        <rFont val="Arial"/>
        <family val="2"/>
      </rPr>
      <t xml:space="preserve">Injectables </t>
    </r>
    <r>
      <rPr>
        <sz val="10"/>
        <color theme="1"/>
        <rFont val="Arial"/>
        <family val="2"/>
      </rPr>
      <t xml:space="preserve">(depot medroxyprogesterone acetate 150 mg </t>
    </r>
    <r>
      <rPr>
        <b/>
        <sz val="10"/>
        <color theme="1"/>
        <rFont val="Arial"/>
        <family val="2"/>
      </rPr>
      <t xml:space="preserve">intramuscular </t>
    </r>
    <r>
      <rPr>
        <sz val="10"/>
        <color theme="1"/>
        <rFont val="Arial"/>
        <family val="2"/>
      </rPr>
      <t xml:space="preserve">[Depo-Provera], norethisterone enanthate [Noristerat]) </t>
    </r>
  </si>
  <si>
    <r>
      <rPr>
        <sz val="12"/>
        <color theme="1"/>
        <rFont val="Arial"/>
        <family val="2"/>
      </rPr>
      <t xml:space="preserve">Contraceptive Implants 
</t>
    </r>
    <r>
      <rPr>
        <sz val="10"/>
        <color theme="1"/>
        <rFont val="Arial"/>
        <family val="2"/>
      </rPr>
      <t>(for example, levonorgestrel 75 mg [Jadelle, Sino-Implant (II)/Levoplant], etonogestrel 68 mg [Implanon, Nexplanon])</t>
    </r>
  </si>
  <si>
    <t>The service provider should be trained on Progestin Subdemal Implant Insertion to be able to provide the service</t>
  </si>
  <si>
    <r>
      <rPr>
        <sz val="12"/>
        <color theme="1"/>
        <rFont val="Arial"/>
        <family val="2"/>
      </rPr>
      <t xml:space="preserve">Intrauterine devices (IUDs) 
</t>
    </r>
    <r>
      <rPr>
        <sz val="10"/>
        <color theme="1"/>
        <rFont val="Arial"/>
        <family val="2"/>
      </rPr>
      <t>(for example, copper-bearing [Optima Copper T], levonorgestrel-releasing [Mirena])</t>
    </r>
  </si>
  <si>
    <t>The service should be trained on IUD insertion to be able to provide the service</t>
  </si>
  <si>
    <t>CHWs can provide re-supply of this commodity as long as the client is not new to the program. However, if the client is a new acceptor, he has to be seen by at least a midwife to assess eligibility for the method</t>
  </si>
  <si>
    <t>Based on FDA's registration database, there is no categorization of Female Condoms in the Philippines. The only categorization available is only condom or male condom.</t>
  </si>
  <si>
    <r>
      <rPr>
        <sz val="12"/>
        <color rgb="FF000000"/>
        <rFont val="Arial"/>
        <family val="2"/>
      </rPr>
      <t xml:space="preserve">Emergency contraceptive pills 
</t>
    </r>
    <r>
      <rPr>
        <sz val="10"/>
        <color rgb="FF000000"/>
        <rFont val="Arial"/>
        <family val="2"/>
      </rPr>
      <t>(for example, levonorgestrel 0.75 mg, levonorgestrel 1.5 mg) [Postinor]</t>
    </r>
  </si>
  <si>
    <t>Based on FDA's registration database, there is no registered Emergency Contraceptive Pills in the Philippines.</t>
  </si>
  <si>
    <r>
      <rPr>
        <sz val="12"/>
        <color theme="1"/>
        <rFont val="Arial"/>
        <family val="2"/>
      </rPr>
      <t>Long-acting permanent method for males</t>
    </r>
    <r>
      <rPr>
        <sz val="10"/>
        <color theme="1"/>
        <rFont val="Arial"/>
        <family val="2"/>
      </rPr>
      <t xml:space="preserve"> (vasectomy)</t>
    </r>
  </si>
  <si>
    <t>The service provider should be trained on the No-scalpel Vasectomy to be able to provide the service</t>
  </si>
  <si>
    <r>
      <rPr>
        <sz val="12"/>
        <color theme="1"/>
        <rFont val="Arial"/>
        <family val="2"/>
      </rPr>
      <t>Long-acting permanent method for females</t>
    </r>
    <r>
      <rPr>
        <i/>
        <sz val="11"/>
        <color theme="1"/>
        <rFont val="Arial"/>
        <family val="2"/>
      </rPr>
      <t xml:space="preserve"> </t>
    </r>
    <r>
      <rPr>
        <sz val="10"/>
        <color theme="1"/>
        <rFont val="Arial"/>
        <family val="2"/>
      </rPr>
      <t>(tubal ligation)</t>
    </r>
  </si>
  <si>
    <t>The service provider should be trained on the BTL-MLLA to be able to provide the service</t>
  </si>
  <si>
    <r>
      <rPr>
        <sz val="12"/>
        <color rgb="FF000000"/>
        <rFont val="Arial"/>
        <family val="2"/>
      </rPr>
      <t xml:space="preserve">Contraceptive patches </t>
    </r>
    <r>
      <rPr>
        <sz val="10"/>
        <color rgb="FF000000"/>
        <rFont val="Arial"/>
        <family val="2"/>
      </rPr>
      <t>(for example, norelgestromin/ethinyl estradiol 150/35 mcg [Xulane, Evra])</t>
    </r>
  </si>
  <si>
    <t>Based on FDA's registration database, there is no registered Contraceptive Patches in the Philippines.</t>
  </si>
  <si>
    <r>
      <rPr>
        <sz val="12"/>
        <color rgb="FF000000"/>
        <rFont val="Arial"/>
        <family val="2"/>
      </rPr>
      <t xml:space="preserve">Vaginal contraceptive rings </t>
    </r>
    <r>
      <rPr>
        <sz val="10"/>
        <color rgb="FF000000"/>
        <rFont val="Arial"/>
        <family val="2"/>
      </rPr>
      <t>(for example, etonogestrel/ethinyl estradiol 120/15mcg [NuvaRing], progesterone-releasing [Progering])</t>
    </r>
  </si>
  <si>
    <t>Based on FDA's registration database, there is no registered Vaginal Contraceptive Rings in the Philippines.</t>
  </si>
  <si>
    <r>
      <rPr>
        <sz val="12"/>
        <color theme="1"/>
        <rFont val="Arial"/>
        <family val="2"/>
      </rPr>
      <t xml:space="preserve">Calendar-based awareness methods </t>
    </r>
    <r>
      <rPr>
        <sz val="10"/>
        <color theme="1"/>
        <rFont val="Arial"/>
        <family val="2"/>
      </rPr>
      <t>(for example, CycleBeads)</t>
    </r>
  </si>
  <si>
    <t>The service provider should be trained on Family Planing Competency Based Training Level 1 to be able to provide the service</t>
  </si>
  <si>
    <r>
      <rPr>
        <sz val="12"/>
        <color theme="1"/>
        <rFont val="Arial"/>
        <family val="2"/>
      </rPr>
      <t xml:space="preserve">Other contraceptive methods - specify 
</t>
    </r>
    <r>
      <rPr>
        <sz val="10"/>
        <color theme="1"/>
        <rFont val="Arial"/>
        <family val="2"/>
      </rPr>
      <t>(Please provide the name of the other contraceptive(s) offered, and the lowest level cadre that can provide it, by sector. For example: SILCS diaphragm)</t>
    </r>
  </si>
  <si>
    <r>
      <rPr>
        <sz val="12"/>
        <color theme="1"/>
        <rFont val="Arial"/>
        <family val="2"/>
      </rPr>
      <t xml:space="preserve">The following questions (D5 and D6) will ask about laws and practices that may </t>
    </r>
    <r>
      <rPr>
        <b/>
        <i/>
        <u/>
        <sz val="12"/>
        <color theme="1"/>
        <rFont val="Arial"/>
        <family val="2"/>
      </rPr>
      <t>increase access</t>
    </r>
    <r>
      <rPr>
        <b/>
        <i/>
        <sz val="12"/>
        <color theme="1"/>
        <rFont val="Arial"/>
        <family val="2"/>
      </rPr>
      <t xml:space="preserve"> </t>
    </r>
    <r>
      <rPr>
        <sz val="12"/>
        <color theme="1"/>
        <rFont val="Arial"/>
        <family val="2"/>
      </rPr>
      <t xml:space="preserve">by specific subpopulations to effective family planning services/commodities, while questions D7 and D8 will ask about any laws or practices that may </t>
    </r>
    <r>
      <rPr>
        <b/>
        <i/>
        <u/>
        <sz val="12"/>
        <color theme="1"/>
        <rFont val="Arial"/>
        <family val="2"/>
      </rPr>
      <t xml:space="preserve">prevent </t>
    </r>
    <r>
      <rPr>
        <sz val="12"/>
        <color theme="1"/>
        <rFont val="Arial"/>
        <family val="2"/>
      </rPr>
      <t>or</t>
    </r>
    <r>
      <rPr>
        <b/>
        <i/>
        <sz val="12"/>
        <color theme="1"/>
        <rFont val="Arial"/>
        <family val="2"/>
      </rPr>
      <t xml:space="preserve"> </t>
    </r>
    <r>
      <rPr>
        <b/>
        <i/>
        <u/>
        <sz val="12"/>
        <color theme="1"/>
        <rFont val="Arial"/>
        <family val="2"/>
      </rPr>
      <t>reduce access</t>
    </r>
    <r>
      <rPr>
        <b/>
        <sz val="12"/>
        <color theme="1"/>
        <rFont val="Arial"/>
        <family val="2"/>
      </rPr>
      <t xml:space="preserve"> </t>
    </r>
    <r>
      <rPr>
        <sz val="12"/>
        <color theme="1"/>
        <rFont val="Arial"/>
        <family val="2"/>
      </rPr>
      <t xml:space="preserve">by these subpopulations. </t>
    </r>
  </si>
  <si>
    <r>
      <rPr>
        <sz val="12"/>
        <color theme="1"/>
        <rFont val="Arial"/>
        <family val="2"/>
      </rPr>
      <t xml:space="preserve">Does the country have laws, regulations, or policies that </t>
    </r>
    <r>
      <rPr>
        <b/>
        <u/>
        <sz val="12"/>
        <color theme="1"/>
        <rFont val="Arial"/>
        <family val="2"/>
      </rPr>
      <t>increase</t>
    </r>
    <r>
      <rPr>
        <sz val="12"/>
        <color theme="1"/>
        <rFont val="Arial"/>
        <family val="2"/>
      </rPr>
      <t xml:space="preserve"> access to effective family planning services/commodities by the following sub-populations? </t>
    </r>
  </si>
  <si>
    <t>RH Law: However for minors (below 18 years old), parental consent is required</t>
  </si>
  <si>
    <t>RH Law: Mandates universal access to reproductive health services including contraceptives</t>
  </si>
  <si>
    <r>
      <rPr>
        <sz val="12"/>
        <color theme="1"/>
        <rFont val="Arial"/>
        <family val="2"/>
      </rPr>
      <t xml:space="preserve">Populations in disadvantaged sub-regions </t>
    </r>
    <r>
      <rPr>
        <i/>
        <sz val="10"/>
        <color theme="1"/>
        <rFont val="Arial"/>
        <family val="2"/>
      </rPr>
      <t>(i.e. certain geographic areas)</t>
    </r>
  </si>
  <si>
    <r>
      <rPr>
        <sz val="12"/>
        <color theme="1"/>
        <rFont val="Arial"/>
        <family val="2"/>
      </rPr>
      <t xml:space="preserve">Minority populations </t>
    </r>
    <r>
      <rPr>
        <i/>
        <sz val="10"/>
        <color theme="1"/>
        <rFont val="Arial"/>
        <family val="2"/>
      </rPr>
      <t>(e.g. ethnic or religious groups)</t>
    </r>
  </si>
  <si>
    <r>
      <rPr>
        <sz val="12"/>
        <color theme="1"/>
        <rFont val="Arial"/>
        <family val="2"/>
      </rPr>
      <t xml:space="preserve">Other </t>
    </r>
    <r>
      <rPr>
        <i/>
        <sz val="10"/>
        <color theme="1"/>
        <rFont val="Arial"/>
        <family val="2"/>
      </rPr>
      <t>(e.g. migrants, internally displaced populations)</t>
    </r>
  </si>
  <si>
    <r>
      <rPr>
        <sz val="12"/>
        <color theme="1"/>
        <rFont val="Arial"/>
        <family val="2"/>
      </rPr>
      <t xml:space="preserve">Does the country have any operational, cultural, or other practices that may </t>
    </r>
    <r>
      <rPr>
        <b/>
        <u/>
        <sz val="12"/>
        <color theme="1"/>
        <rFont val="Arial"/>
        <family val="2"/>
      </rPr>
      <t>increase</t>
    </r>
    <r>
      <rPr>
        <sz val="12"/>
        <color theme="1"/>
        <rFont val="Arial"/>
        <family val="2"/>
      </rPr>
      <t xml:space="preserve"> access to effective family planning services/commodities by the following sub-populations?  </t>
    </r>
  </si>
  <si>
    <t>RH Law: Mandates universal access to reproductive health services including contraceptives. However for minors (below 18 years old), parental consent is required</t>
  </si>
  <si>
    <r>
      <rPr>
        <sz val="12"/>
        <color theme="1"/>
        <rFont val="Arial"/>
        <family val="2"/>
      </rPr>
      <t xml:space="preserve">Does the country have laws, regulations, or policies that </t>
    </r>
    <r>
      <rPr>
        <b/>
        <u/>
        <sz val="12"/>
        <color theme="1"/>
        <rFont val="Arial"/>
        <family val="2"/>
      </rPr>
      <t>make it difficult</t>
    </r>
    <r>
      <rPr>
        <b/>
        <sz val="12"/>
        <color theme="1"/>
        <rFont val="Arial"/>
        <family val="2"/>
      </rPr>
      <t xml:space="preserve"> </t>
    </r>
    <r>
      <rPr>
        <sz val="12"/>
        <color theme="1"/>
        <rFont val="Arial"/>
        <family val="2"/>
      </rPr>
      <t xml:space="preserve">for the following sub-populations to access effective family planning services/ commodities? </t>
    </r>
    <r>
      <rPr>
        <sz val="10"/>
        <color theme="1"/>
        <rFont val="Arial"/>
        <family val="2"/>
      </rPr>
      <t>(e.g. spousal approval required to access contraceptives)</t>
    </r>
  </si>
  <si>
    <t>RH Law: Parental consent is required for minors (below 18 years old) to access family planning services</t>
  </si>
  <si>
    <r>
      <rPr>
        <sz val="12"/>
        <color theme="1"/>
        <rFont val="Arial"/>
        <family val="2"/>
      </rPr>
      <t xml:space="preserve">Does the country have any operational, cultural, or other </t>
    </r>
    <r>
      <rPr>
        <b/>
        <u/>
        <sz val="12"/>
        <color theme="1"/>
        <rFont val="Arial"/>
        <family val="2"/>
      </rPr>
      <t>barriers</t>
    </r>
    <r>
      <rPr>
        <sz val="12"/>
        <color theme="1"/>
        <rFont val="Arial"/>
        <family val="2"/>
      </rPr>
      <t xml:space="preserve"> and practices that </t>
    </r>
    <r>
      <rPr>
        <b/>
        <u/>
        <sz val="12"/>
        <color theme="1"/>
        <rFont val="Arial"/>
        <family val="2"/>
      </rPr>
      <t>make it difficult</t>
    </r>
    <r>
      <rPr>
        <sz val="12"/>
        <color theme="1"/>
        <rFont val="Arial"/>
        <family val="2"/>
      </rPr>
      <t xml:space="preserve"> for the following sub-populations to access effective family planning services/commodities?  
</t>
    </r>
    <r>
      <rPr>
        <sz val="10"/>
        <color theme="1"/>
        <rFont val="Arial"/>
        <family val="2"/>
      </rPr>
      <t>(for example, providers not wanting to offer services to young people)</t>
    </r>
  </si>
  <si>
    <t>Matters concerning sex among minors are considered a tabboo in the Philippines</t>
  </si>
  <si>
    <t>Due to geographical location, their health seeking behavior is compromised</t>
  </si>
  <si>
    <t>Due to traditional beliefs they tend to use traditional methods like use of plants</t>
  </si>
  <si>
    <t>25% (12% VAT + duties) across commodites</t>
  </si>
  <si>
    <r>
      <rPr>
        <sz val="12"/>
        <color theme="1"/>
        <rFont val="Arial"/>
        <family val="2"/>
      </rPr>
      <t xml:space="preserve">Are there fees charged to the client in the public sector for family planning that are </t>
    </r>
    <r>
      <rPr>
        <b/>
        <sz val="12"/>
        <color theme="1"/>
        <rFont val="Arial"/>
        <family val="2"/>
      </rPr>
      <t>informal, unofficial</t>
    </r>
    <r>
      <rPr>
        <sz val="12"/>
        <color theme="1"/>
        <rFont val="Arial"/>
        <family val="2"/>
      </rPr>
      <t xml:space="preserve">, or are different than posted charges? </t>
    </r>
  </si>
  <si>
    <t>Charges are usually for maintenance and other operating expenses of the facility</t>
  </si>
  <si>
    <t>Services such as vasectomy and tubal ligation is covered by Philippine National Health Insurance</t>
  </si>
  <si>
    <r>
      <rPr>
        <sz val="12"/>
        <color theme="1"/>
        <rFont val="Arial"/>
        <family val="2"/>
      </rPr>
      <t xml:space="preserve">Are the following contraceptives included in the country's </t>
    </r>
    <r>
      <rPr>
        <u/>
        <sz val="12"/>
        <color theme="1"/>
        <rFont val="Arial"/>
        <family val="2"/>
      </rPr>
      <t>National Essential Medicines List</t>
    </r>
    <r>
      <rPr>
        <sz val="12"/>
        <color theme="1"/>
        <rFont val="Arial"/>
        <family val="2"/>
      </rPr>
      <t xml:space="preserve"> (NEML) or other equivalent priority list? (for example, the National Medical Device List)</t>
    </r>
  </si>
  <si>
    <r>
      <rPr>
        <sz val="12"/>
        <color theme="1"/>
        <rFont val="Arial"/>
        <family val="2"/>
      </rPr>
      <t>Combined Oral Contraceptive Pills</t>
    </r>
    <r>
      <rPr>
        <sz val="11"/>
        <color theme="1"/>
        <rFont val="Arial"/>
        <family val="2"/>
      </rPr>
      <t xml:space="preserve"> 
</t>
    </r>
    <r>
      <rPr>
        <sz val="10"/>
        <color theme="1"/>
        <rFont val="Arial"/>
        <family val="2"/>
      </rPr>
      <t>(for example, levonorgestrel/ethinyl estradiol 150/30 mcg + Fe 75 mg, levonorgestrel/ethinyl estradiol 150/30 mcg [Microgynon, Seasonale, Levora, Jolessa], desogestrel 0.15 mg + ethinyl estradiol 0.03 mg [Enskyce, Marvelon, Exeltis], drosiperenone/ethinyl estradiol 3 mg/20 mcg [Yaz], norgestrel+ethinyl estradiol 0.3 mg/30 mcg [Cryselle, Ovral, Low-Ogestrel, LoOvral], norgestrel+ethinyl estradiol 0.5mg/50 mcg [Ogestrel], norethindrone acetate/ethinyl estradiol [Loestrin, Junel])</t>
    </r>
  </si>
  <si>
    <t xml:space="preserve">The Philippines' National Essential List are Philippine National Formulary for medicines and Philippine Essential Medical Device List (PEMDL ) for medical devices . 
Copper-bearing IUD and condoms are part of PEMDL </t>
  </si>
  <si>
    <r>
      <rPr>
        <sz val="12"/>
        <color theme="1"/>
        <rFont val="Arial"/>
        <family val="2"/>
      </rPr>
      <t>Injectables</t>
    </r>
    <r>
      <rPr>
        <sz val="11"/>
        <color theme="1"/>
        <rFont val="Arial"/>
        <family val="2"/>
      </rPr>
      <t xml:space="preserve"> 
</t>
    </r>
    <r>
      <rPr>
        <sz val="10"/>
        <color theme="1"/>
        <rFont val="Arial"/>
        <family val="2"/>
      </rPr>
      <t xml:space="preserve">(for example, depot medroxyprogesterone acetate 104 mg/0.65 mL subcutaneous [Depo Sub-Q Provera, Sayana Press], depot medroxyprogesterone acetate 150 mg intramuscular [Depo-Provera], norethisterone enanthate [Noristerat]) </t>
    </r>
  </si>
  <si>
    <r>
      <rPr>
        <sz val="12"/>
        <color theme="1"/>
        <rFont val="Arial"/>
        <family val="2"/>
      </rPr>
      <t xml:space="preserve">Contraceptive Implants </t>
    </r>
    <r>
      <rPr>
        <sz val="10"/>
        <color theme="1"/>
        <rFont val="Arial"/>
        <family val="2"/>
      </rPr>
      <t>(for example, levonorgestrel 75 mg [Jadelle, Sino-Implant (II)/Levoplant], etonogestrel 68 mg [Implanon, Nexplanon])</t>
    </r>
  </si>
  <si>
    <r>
      <rPr>
        <sz val="12"/>
        <color rgb="FF000000"/>
        <rFont val="Arial"/>
        <family val="2"/>
      </rPr>
      <t xml:space="preserve">Copper-bearing Intrauterine devices (IUDs) </t>
    </r>
    <r>
      <rPr>
        <sz val="10"/>
        <color rgb="FF000000"/>
        <rFont val="Arial"/>
        <family val="2"/>
      </rPr>
      <t>(for example, Optima Copper T)</t>
    </r>
  </si>
  <si>
    <r>
      <rPr>
        <sz val="12"/>
        <color theme="1"/>
        <rFont val="Arial"/>
        <family val="2"/>
      </rPr>
      <t xml:space="preserve">Hormone-releasing intrauterine devices (IUDs) </t>
    </r>
    <r>
      <rPr>
        <sz val="10"/>
        <color theme="1"/>
        <rFont val="Arial"/>
        <family val="2"/>
      </rPr>
      <t>(for example levonorgestrel-releasing [Mirena])</t>
    </r>
  </si>
  <si>
    <r>
      <rPr>
        <sz val="12"/>
        <color theme="1"/>
        <rFont val="Arial"/>
        <family val="2"/>
      </rPr>
      <t xml:space="preserve">Emergency contraceptive pills </t>
    </r>
    <r>
      <rPr>
        <sz val="10"/>
        <color theme="1"/>
        <rFont val="Arial"/>
        <family val="2"/>
      </rPr>
      <t>(for example, levonorgestrel 0.75 mg, levonorgestrel 1.5 mg)</t>
    </r>
  </si>
  <si>
    <r>
      <rPr>
        <sz val="12"/>
        <color theme="1"/>
        <rFont val="Arial"/>
        <family val="2"/>
      </rPr>
      <t xml:space="preserve">Contraceptive Patches </t>
    </r>
    <r>
      <rPr>
        <sz val="10"/>
        <color theme="1"/>
        <rFont val="Arial"/>
        <family val="2"/>
      </rPr>
      <t>(for example, norelgestromin/ethinyl estradiol 150/35 mcg [Xulane, Evra])</t>
    </r>
  </si>
  <si>
    <r>
      <rPr>
        <sz val="12"/>
        <color theme="1"/>
        <rFont val="Arial"/>
        <family val="2"/>
      </rPr>
      <t xml:space="preserve">Vaginal Contraceptive Rings </t>
    </r>
    <r>
      <rPr>
        <sz val="10"/>
        <color theme="1"/>
        <rFont val="Arial"/>
        <family val="2"/>
      </rPr>
      <t>(for example, etonogestrel/ethinyl estradiol 120/15 mcg [NuvaRing], progesterone-releasing [Progering])</t>
    </r>
  </si>
  <si>
    <r>
      <rPr>
        <sz val="12"/>
        <color theme="1"/>
        <rFont val="Arial"/>
        <family val="2"/>
      </rPr>
      <t xml:space="preserve">Calendar-based Awareness Methods </t>
    </r>
    <r>
      <rPr>
        <sz val="10"/>
        <color theme="1"/>
        <rFont val="Arial"/>
        <family val="2"/>
      </rPr>
      <t>(for example, CycleBeads)</t>
    </r>
  </si>
  <si>
    <r>
      <rPr>
        <sz val="12"/>
        <color theme="1"/>
        <rFont val="Arial"/>
        <family val="2"/>
      </rPr>
      <t xml:space="preserve">Any other contraceptive(s)? </t>
    </r>
    <r>
      <rPr>
        <sz val="11"/>
        <color theme="1"/>
        <rFont val="Arial"/>
        <family val="2"/>
      </rPr>
      <t>(e.g. SILCS diaphragm)</t>
    </r>
  </si>
  <si>
    <t>Philippine National Formulary Essential Medicines List, Vol. 1, 8th Edition (2017), and Philippine Essential Medical Device List  (March 31, 2023)</t>
  </si>
  <si>
    <t xml:space="preserve">On the process of collecting data. </t>
  </si>
  <si>
    <r>
      <rPr>
        <sz val="12"/>
        <color theme="1"/>
        <rFont val="Arial"/>
        <family val="2"/>
      </rPr>
      <t xml:space="preserve">Has the country made a commitment to the new </t>
    </r>
    <r>
      <rPr>
        <b/>
        <sz val="12"/>
        <color theme="1"/>
        <rFont val="Arial"/>
        <family val="2"/>
      </rPr>
      <t>FP2030</t>
    </r>
    <r>
      <rPr>
        <sz val="12"/>
        <color theme="1"/>
        <rFont val="Arial"/>
        <family val="2"/>
      </rPr>
      <t xml:space="preserve"> partnership, "A Collective Vision for Family Planning Post-2020"?</t>
    </r>
  </si>
  <si>
    <r>
      <rPr>
        <sz val="12"/>
        <color theme="1"/>
        <rFont val="Arial"/>
        <family val="2"/>
      </rPr>
      <t xml:space="preserve">If not, does the country anticipate making an </t>
    </r>
    <r>
      <rPr>
        <b/>
        <sz val="12"/>
        <color theme="1"/>
        <rFont val="Arial"/>
        <family val="2"/>
      </rPr>
      <t>FP2030</t>
    </r>
    <r>
      <rPr>
        <sz val="12"/>
        <color theme="1"/>
        <rFont val="Arial"/>
        <family val="2"/>
      </rPr>
      <t xml:space="preserve"> commitment?</t>
    </r>
  </si>
  <si>
    <r>
      <rPr>
        <sz val="12"/>
        <color theme="1"/>
        <rFont val="Arial"/>
        <family val="2"/>
      </rPr>
      <t>If the country has or plans to make an</t>
    </r>
    <r>
      <rPr>
        <b/>
        <sz val="12"/>
        <color theme="1"/>
        <rFont val="Arial"/>
        <family val="2"/>
      </rPr>
      <t xml:space="preserve"> FP2030 </t>
    </r>
    <r>
      <rPr>
        <sz val="12"/>
        <color theme="1"/>
        <rFont val="Arial"/>
        <family val="2"/>
      </rPr>
      <t xml:space="preserve">commitment, which of the following components will be included? </t>
    </r>
    <r>
      <rPr>
        <i/>
        <sz val="11"/>
        <color theme="1"/>
        <rFont val="Arial"/>
        <family val="2"/>
      </rPr>
      <t>(Indicate 'yes', 'no', 'don't know', or 'not applicable' for each component)</t>
    </r>
  </si>
  <si>
    <t>Pharmaceutical Management Information System</t>
  </si>
  <si>
    <r>
      <rPr>
        <sz val="12"/>
        <color theme="1"/>
        <rFont val="Arial"/>
        <family val="2"/>
      </rPr>
      <t xml:space="preserve">If there is a national LMIS, does it capture stock data down to the individual service delivery point (SDP) level?
</t>
    </r>
    <r>
      <rPr>
        <i/>
        <sz val="10"/>
        <color theme="1"/>
        <rFont val="Arial"/>
        <family val="2"/>
      </rPr>
      <t>(At a minimum, data elements reported for health facilities must include: stock on hand/ending balance, rate of consumption, losses and adjustments)</t>
    </r>
  </si>
  <si>
    <r>
      <rPr>
        <sz val="12"/>
        <color theme="1"/>
        <rFont val="Arial"/>
        <family val="2"/>
      </rPr>
      <t xml:space="preserve">If there is a national LMIS that captures stock data at the service delivery point (SDP) level, please select the option that best describes how data is reported at the SDP level.
</t>
    </r>
    <r>
      <rPr>
        <i/>
        <sz val="10"/>
        <color theme="1"/>
        <rFont val="Arial"/>
        <family val="2"/>
      </rPr>
      <t>(At a minimum, data elements reported for health facilities must include: stock on hand/ending balance, rate of consumption, losses and adjustments. Otherwise, please select "not applicable" for this question.)</t>
    </r>
  </si>
  <si>
    <t>All sites report electronically</t>
  </si>
  <si>
    <r>
      <rPr>
        <sz val="12"/>
        <color theme="1"/>
        <rFont val="Arial"/>
        <family val="2"/>
      </rPr>
      <t xml:space="preserve">Please provide the public sector </t>
    </r>
    <r>
      <rPr>
        <b/>
        <sz val="12"/>
        <color theme="1"/>
        <rFont val="Arial"/>
        <family val="2"/>
      </rPr>
      <t>stockout rates</t>
    </r>
    <r>
      <rPr>
        <sz val="12"/>
        <color theme="1"/>
        <rFont val="Arial"/>
        <family val="2"/>
      </rPr>
      <t xml:space="preserve"> for contraceptive commodities for the most recent available 12-month period for the </t>
    </r>
    <r>
      <rPr>
        <u/>
        <sz val="12"/>
        <color theme="1"/>
        <rFont val="Arial"/>
        <family val="2"/>
      </rPr>
      <t>central</t>
    </r>
    <r>
      <rPr>
        <b/>
        <sz val="12"/>
        <color theme="1"/>
        <rFont val="Arial"/>
        <family val="2"/>
      </rPr>
      <t xml:space="preserve"> </t>
    </r>
    <r>
      <rPr>
        <sz val="12"/>
        <color theme="1"/>
        <rFont val="Arial"/>
        <family val="2"/>
      </rPr>
      <t xml:space="preserve">and </t>
    </r>
    <r>
      <rPr>
        <u/>
        <sz val="12"/>
        <color theme="1"/>
        <rFont val="Arial"/>
        <family val="2"/>
      </rPr>
      <t>service delivery point</t>
    </r>
    <r>
      <rPr>
        <sz val="12"/>
        <color theme="1"/>
        <rFont val="Arial"/>
        <family val="2"/>
      </rPr>
      <t xml:space="preserve"> levels for the following product categories. 
For products that are not offered in the public sector in the country, please type in 'N/A' (not applicable) in the comments box. If the product is offered but data is not available, please also type in 'N/A' and explain why the data is not available in the comments section. </t>
    </r>
    <r>
      <rPr>
        <sz val="11"/>
        <color theme="1"/>
        <rFont val="Arial"/>
        <family val="2"/>
      </rPr>
      <t xml:space="preserve">
</t>
    </r>
    <r>
      <rPr>
        <sz val="12"/>
        <color theme="1"/>
        <rFont val="Arial"/>
        <family val="2"/>
      </rPr>
      <t xml:space="preserve">
</t>
    </r>
  </si>
  <si>
    <r>
      <rPr>
        <sz val="12"/>
        <color theme="1"/>
        <rFont val="Arial"/>
        <family val="2"/>
      </rPr>
      <t xml:space="preserve">a. </t>
    </r>
    <r>
      <rPr>
        <b/>
        <sz val="12"/>
        <color theme="1"/>
        <rFont val="Arial"/>
        <family val="2"/>
      </rPr>
      <t>Central level</t>
    </r>
    <r>
      <rPr>
        <sz val="12"/>
        <color theme="1"/>
        <rFont val="Arial"/>
        <family val="2"/>
      </rPr>
      <t xml:space="preserve"> (i.e., central level warehouse for the public sector)
</t>
    </r>
  </si>
  <si>
    <r>
      <rPr>
        <sz val="12"/>
        <color theme="1"/>
        <rFont val="Arial"/>
        <family val="2"/>
      </rPr>
      <t xml:space="preserve">b.  </t>
    </r>
    <r>
      <rPr>
        <b/>
        <sz val="12"/>
        <color theme="1"/>
        <rFont val="Arial"/>
        <family val="2"/>
      </rPr>
      <t>Service delivery point (SDP) level</t>
    </r>
    <r>
      <rPr>
        <sz val="12"/>
        <color theme="1"/>
        <rFont val="Arial"/>
        <family val="2"/>
      </rPr>
      <t xml:space="preserve"> (i.e., public sector health facilities)
</t>
    </r>
    <r>
      <rPr>
        <i/>
        <sz val="10"/>
        <color theme="1"/>
        <rFont val="Arial"/>
        <family val="2"/>
      </rPr>
      <t>(At the aggregate level, this is the percentage of all commodity observations at all SDPs which were stocked out during the year)</t>
    </r>
    <r>
      <rPr>
        <sz val="12"/>
        <color theme="1"/>
        <rFont val="Arial"/>
        <family val="2"/>
      </rPr>
      <t xml:space="preserve">
</t>
    </r>
    <r>
      <rPr>
        <i/>
        <sz val="11"/>
        <color theme="1"/>
        <rFont val="Arial"/>
        <family val="2"/>
      </rPr>
      <t xml:space="preserve">
</t>
    </r>
  </si>
  <si>
    <r>
      <rPr>
        <sz val="10"/>
        <color theme="1"/>
        <rFont val="Arial"/>
        <family val="2"/>
      </rPr>
      <t xml:space="preserve">Annual stockout rate at the central level 
</t>
    </r>
    <r>
      <rPr>
        <b/>
        <sz val="10"/>
        <color theme="1"/>
        <rFont val="Arial"/>
        <family val="2"/>
      </rPr>
      <t>Automatically calculates by dividing column H by column I</t>
    </r>
  </si>
  <si>
    <r>
      <rPr>
        <sz val="10"/>
        <color theme="1"/>
        <rFont val="Arial"/>
        <family val="2"/>
      </rPr>
      <t xml:space="preserve">Sum of the number of </t>
    </r>
    <r>
      <rPr>
        <b/>
        <sz val="10"/>
        <color theme="1"/>
        <rFont val="Arial"/>
        <family val="2"/>
      </rPr>
      <t>SDPs stocked out</t>
    </r>
    <r>
      <rPr>
        <sz val="10"/>
        <color theme="1"/>
        <rFont val="Arial"/>
        <family val="2"/>
      </rPr>
      <t xml:space="preserve"> of the commodity as of the ending balance of all monthly/quarterly logistics reports for the fiscal year (numerator)</t>
    </r>
  </si>
  <si>
    <r>
      <rPr>
        <sz val="10"/>
        <color theme="1"/>
        <rFont val="Arial"/>
        <family val="2"/>
      </rPr>
      <t xml:space="preserve">Sum of the total numbers of </t>
    </r>
    <r>
      <rPr>
        <b/>
        <sz val="10"/>
        <color theme="1"/>
        <rFont val="Arial"/>
        <family val="2"/>
      </rPr>
      <t>SDPs reporting</t>
    </r>
    <r>
      <rPr>
        <sz val="10"/>
        <color theme="1"/>
        <rFont val="Arial"/>
        <family val="2"/>
      </rPr>
      <t xml:space="preserve"> across all monthly/ quarterly logistics reports for the fiscal year (denominator)</t>
    </r>
  </si>
  <si>
    <r>
      <rPr>
        <sz val="10"/>
        <color theme="1"/>
        <rFont val="Arial"/>
        <family val="2"/>
      </rPr>
      <t>Annual stockout rate at SDPs</t>
    </r>
    <r>
      <rPr>
        <sz val="11"/>
        <color theme="1"/>
        <rFont val="Arial"/>
        <family val="2"/>
      </rPr>
      <t xml:space="preserve">
</t>
    </r>
    <r>
      <rPr>
        <b/>
        <sz val="11"/>
        <color theme="1"/>
        <rFont val="Arial"/>
        <family val="2"/>
      </rPr>
      <t xml:space="preserve">
</t>
    </r>
    <r>
      <rPr>
        <b/>
        <sz val="10"/>
        <color theme="1"/>
        <rFont val="Arial"/>
        <family val="2"/>
      </rPr>
      <t>Automatically calculates by dividing column K by column L</t>
    </r>
  </si>
  <si>
    <r>
      <rPr>
        <sz val="12"/>
        <color theme="1"/>
        <rFont val="Arial"/>
        <family val="2"/>
      </rPr>
      <t xml:space="preserve">Levonorgestrel/ethinyl estradiol 150/30 mcg +Fe 75mg </t>
    </r>
    <r>
      <rPr>
        <sz val="10"/>
        <color theme="1"/>
        <rFont val="Arial"/>
        <family val="2"/>
      </rPr>
      <t>[Microgynon]</t>
    </r>
  </si>
  <si>
    <r>
      <rPr>
        <sz val="12"/>
        <color theme="1"/>
        <rFont val="Arial"/>
        <family val="2"/>
      </rPr>
      <t>Levonorgestrel/ethinyl estradiol 150/30 mcg</t>
    </r>
    <r>
      <rPr>
        <sz val="11"/>
        <color theme="1"/>
        <rFont val="Arial"/>
        <family val="2"/>
      </rPr>
      <t xml:space="preserve"> </t>
    </r>
    <r>
      <rPr>
        <sz val="10"/>
        <color theme="1"/>
        <rFont val="Arial"/>
        <family val="2"/>
      </rPr>
      <t>[Seasonale, Levora, Jolessa]</t>
    </r>
  </si>
  <si>
    <r>
      <rPr>
        <sz val="12"/>
        <color theme="1"/>
        <rFont val="Arial"/>
        <family val="2"/>
      </rPr>
      <t xml:space="preserve">Other combined oral contraceptive pills                                           
</t>
    </r>
    <r>
      <rPr>
        <i/>
        <sz val="10"/>
        <color theme="1"/>
        <rFont val="Arial"/>
        <family val="2"/>
      </rPr>
      <t xml:space="preserve">(not included for aggregate calculation)         </t>
    </r>
    <r>
      <rPr>
        <i/>
        <sz val="12"/>
        <color theme="1"/>
        <rFont val="Arial"/>
        <family val="2"/>
      </rPr>
      <t xml:space="preserve">                                               </t>
    </r>
    <r>
      <rPr>
        <sz val="12"/>
        <color theme="1"/>
        <rFont val="Arial"/>
        <family val="2"/>
      </rPr>
      <t>Specify:</t>
    </r>
  </si>
  <si>
    <r>
      <rPr>
        <sz val="12"/>
        <color theme="1"/>
        <rFont val="Arial"/>
        <family val="2"/>
      </rPr>
      <t>Progestin-only oral contraceptive pills (</t>
    </r>
    <r>
      <rPr>
        <sz val="10"/>
        <color theme="1"/>
        <rFont val="Arial"/>
        <family val="2"/>
      </rPr>
      <t>Levonorgestrel 30 mcg [Norgeston, Microlut])</t>
    </r>
  </si>
  <si>
    <r>
      <rPr>
        <sz val="12"/>
        <color theme="1"/>
        <rFont val="Arial"/>
        <family val="2"/>
      </rPr>
      <t xml:space="preserve">Depot medroxyprogesterone acetate 104mg/0.65mL subcutaneous </t>
    </r>
    <r>
      <rPr>
        <sz val="10"/>
        <color theme="1"/>
        <rFont val="Arial"/>
        <family val="2"/>
      </rPr>
      <t>[Depo Sub-Q Provera, Sayana Press]</t>
    </r>
  </si>
  <si>
    <r>
      <rPr>
        <sz val="12"/>
        <color theme="1"/>
        <rFont val="Arial"/>
        <family val="2"/>
      </rPr>
      <t xml:space="preserve">Depot medroxyprogesterone acetate 150 mg intramuscular </t>
    </r>
    <r>
      <rPr>
        <sz val="10"/>
        <color theme="1"/>
        <rFont val="Arial"/>
        <family val="2"/>
      </rPr>
      <t>[Depo-Provera]</t>
    </r>
  </si>
  <si>
    <r>
      <rPr>
        <sz val="12"/>
        <color theme="1"/>
        <rFont val="Arial"/>
        <family val="2"/>
      </rPr>
      <t xml:space="preserve">Norethisterone enanthate </t>
    </r>
    <r>
      <rPr>
        <sz val="10"/>
        <color theme="1"/>
        <rFont val="Arial"/>
        <family val="2"/>
      </rPr>
      <t>[Noristerat]</t>
    </r>
  </si>
  <si>
    <r>
      <rPr>
        <sz val="12"/>
        <color theme="1"/>
        <rFont val="Arial"/>
        <family val="2"/>
      </rPr>
      <t>Levonorgestrel 75mg/rod, 2 rod implant</t>
    </r>
    <r>
      <rPr>
        <sz val="10"/>
        <color theme="1"/>
        <rFont val="Arial"/>
        <family val="2"/>
      </rPr>
      <t xml:space="preserve"> [Jadelle, Sino-Implant (II)/Levoplant]</t>
    </r>
  </si>
  <si>
    <r>
      <rPr>
        <sz val="12"/>
        <color theme="1"/>
        <rFont val="Arial"/>
        <family val="2"/>
      </rPr>
      <t xml:space="preserve">Etonogestrel 68mg/rod, 1 rod implant </t>
    </r>
    <r>
      <rPr>
        <sz val="10"/>
        <color theme="1"/>
        <rFont val="Arial"/>
        <family val="2"/>
      </rPr>
      <t>[Implanon, Nexplanon])</t>
    </r>
  </si>
  <si>
    <r>
      <rPr>
        <sz val="12"/>
        <color theme="1"/>
        <rFont val="Arial"/>
        <family val="2"/>
      </rPr>
      <t>Copper-bearing intrauterine devices (IUDs) (</t>
    </r>
    <r>
      <rPr>
        <sz val="10"/>
        <color theme="1"/>
        <rFont val="Arial"/>
        <family val="2"/>
      </rPr>
      <t>for example, Optima Copper T)</t>
    </r>
  </si>
  <si>
    <r>
      <rPr>
        <sz val="12"/>
        <color theme="1"/>
        <rFont val="Arial"/>
        <family val="2"/>
      </rPr>
      <t>Hormone-releasing intrauterine devices (IUDs)</t>
    </r>
    <r>
      <rPr>
        <sz val="10"/>
        <color theme="1"/>
        <rFont val="Arial"/>
        <family val="2"/>
      </rPr>
      <t xml:space="preserve"> (for example levonorgestrel-releasing [Mirena])</t>
    </r>
  </si>
  <si>
    <r>
      <rPr>
        <sz val="12"/>
        <color theme="1"/>
        <rFont val="Arial"/>
        <family val="2"/>
      </rPr>
      <t xml:space="preserve">Total stockout rate for all commodities 
</t>
    </r>
    <r>
      <rPr>
        <b/>
        <sz val="12"/>
        <color theme="1"/>
        <rFont val="Arial"/>
        <family val="2"/>
      </rPr>
      <t xml:space="preserve">This will auto-calculate. </t>
    </r>
    <r>
      <rPr>
        <sz val="12"/>
        <color theme="1"/>
        <rFont val="Arial"/>
        <family val="2"/>
      </rPr>
      <t xml:space="preserve"> (It will sum H and I and divide H by I, and will sum K and L and divide by L)</t>
    </r>
  </si>
  <si>
    <r>
      <rPr>
        <sz val="12"/>
        <color theme="1"/>
        <rFont val="Arial"/>
        <family val="2"/>
      </rPr>
      <t xml:space="preserve">What have been the main drivers of stockouts of contraceptives in the country during the previous year? </t>
    </r>
    <r>
      <rPr>
        <i/>
        <sz val="12"/>
        <color theme="1"/>
        <rFont val="Arial"/>
        <family val="2"/>
      </rPr>
      <t>(If data quality weaknesses contributed to reported stock out rates, please also mention this here).</t>
    </r>
  </si>
  <si>
    <t>There was delay in distribution of FP commodities from the regional warehouses to the service delivery points. Further, some procurements of the DOH were delayed as DOH was planning to use multi-year contractual authority (MYCA) and the approval from the Department of Budget Management to authorize DOH on the use of MYCA was delayed due change of leadership within the government. This resulted for the DOH to revert back to its usual or regular procurement approach and issued Notice to Proceed to suppliers later than planned such as for the DMPA procurement. The DOH provided the Notice to Proceed to the selected supplier of DMPA on November 2022, and the supplier requested to extend the delivery date to February 2023. There were also reports of overstocks in some facilities, which means that the allocation practice of the FP commodities is not rational or not based on the needs of the facilities.</t>
  </si>
  <si>
    <r>
      <rPr>
        <sz val="12"/>
        <color theme="1"/>
        <rFont val="Arial"/>
        <family val="2"/>
      </rPr>
      <t xml:space="preserve">In the past year, to what extent were contraceptives, </t>
    </r>
    <r>
      <rPr>
        <i/>
        <sz val="12"/>
        <color theme="1"/>
        <rFont val="Arial"/>
        <family val="2"/>
      </rPr>
      <t>excluding condoms</t>
    </r>
    <r>
      <rPr>
        <sz val="12"/>
        <color theme="1"/>
        <rFont val="Arial"/>
        <family val="2"/>
      </rPr>
      <t xml:space="preserve">, tested by the NQCL post-shipment ? </t>
    </r>
  </si>
  <si>
    <t>strategic planning, program assessment and monitoring</t>
  </si>
  <si>
    <r>
      <rPr>
        <sz val="12"/>
        <color theme="1"/>
        <rFont val="Arial"/>
        <family val="2"/>
      </rPr>
      <t xml:space="preserve">The International Council for Harmonisation of Technical Requirements for Pharmaceuticals for Human Use (ICH) aims to ensure that safe, effective and high quality medicines are developed, registered, and maintained in the most resource efficient manner whilst meeting high standards. The national drug regulatory authorities which are members, observers, or associates of the ICH are considered as </t>
    </r>
    <r>
      <rPr>
        <b/>
        <u/>
        <sz val="12"/>
        <color theme="1"/>
        <rFont val="Arial"/>
        <family val="2"/>
      </rPr>
      <t>Stringent Regulatory Authorities (SRA)</t>
    </r>
    <r>
      <rPr>
        <sz val="12"/>
        <color theme="1"/>
        <rFont val="Arial"/>
        <family val="2"/>
      </rPr>
      <t>, including: European Union member states, the United Kingdom, the United States, Canada, and Japan.</t>
    </r>
  </si>
  <si>
    <r>
      <rPr>
        <sz val="12"/>
        <color theme="1"/>
        <rFont val="Arial"/>
        <family val="2"/>
      </rPr>
      <t xml:space="preserve">For each of the following contraceptive methods, please provide the following information:
i. Are there any WHO-prequalified (WHO-PQ) or Stringent Regulatory Authority (SRA) approved products registered for distribution in the country? (Use the dropdown menu to indicate WHO-PQ, SRA, both, neither, or don't know)
ii. How many manufacturers are </t>
    </r>
    <r>
      <rPr>
        <u/>
        <sz val="12"/>
        <color theme="1"/>
        <rFont val="Arial"/>
        <family val="2"/>
      </rPr>
      <t>registered in the country for distribution</t>
    </r>
    <r>
      <rPr>
        <sz val="12"/>
        <color theme="1"/>
        <rFont val="Arial"/>
        <family val="2"/>
      </rPr>
      <t xml:space="preserve"> of WHO-prequalified and/or SRA-approved contraceptive products? (Use the dropdown menu to indicate 0, 1, 2-3, more than 3, or don't know)
iii. If there are any WHO-prequalified and/or SRA-approved contraceptive products, list one or more examples of the brand and formulation.
iv. How many in-country local manufacturers exist who produce any products within the contraceptive method.</t>
    </r>
  </si>
  <si>
    <r>
      <rPr>
        <sz val="12"/>
        <color theme="1"/>
        <rFont val="Arial"/>
        <family val="2"/>
      </rPr>
      <t xml:space="preserve">Combined Oral Contraceptive Pills 
</t>
    </r>
    <r>
      <rPr>
        <i/>
        <sz val="10"/>
        <color theme="1"/>
        <rFont val="Arial"/>
        <family val="2"/>
      </rPr>
      <t>(for example, levonorgestrel/ethinyl estradiol 150/30 mcg +Fe 75 mg, levonorgestrel/ethinyl estradiol 150/30 mcg [Microgynon, Seasonale, Levora, Jolessa], drosiperenone/ethinyl estradiol 3mg/20mcg [Yaz], norethindrone acetate/ethinyl estradiol [Loestrin, Junel])</t>
    </r>
  </si>
  <si>
    <t>NORDETTE, Seif, Julianne, FEMME, Charlize, Trust Pill, Famila 28F, Prote</t>
  </si>
  <si>
    <t>Ethinylestradiol + Levonorgestrel 30mcg/150mcg</t>
  </si>
  <si>
    <r>
      <rPr>
        <sz val="12"/>
        <color theme="1"/>
        <rFont val="Arial"/>
        <family val="2"/>
      </rPr>
      <t xml:space="preserve">Progestin-only Oral Contraceptive Pills 
</t>
    </r>
    <r>
      <rPr>
        <i/>
        <sz val="10"/>
        <color theme="1"/>
        <rFont val="Arial"/>
        <family val="2"/>
      </rPr>
      <t>(for example, levonorgestrel 30 mcg [Norgeston, Microlut], norethindrone 35 mg [Micronor, Camila, Errin], desogestrel 75 mcg [Cerazette, Aizea], ethynodiol diacetate [Femulen])</t>
    </r>
  </si>
  <si>
    <t>Exluton, Daphne</t>
  </si>
  <si>
    <t xml:space="preserve"> Lynestrenol 30mcg</t>
  </si>
  <si>
    <r>
      <rPr>
        <sz val="12"/>
        <color theme="1"/>
        <rFont val="Arial"/>
        <family val="2"/>
      </rPr>
      <t xml:space="preserve">Injectables 
</t>
    </r>
    <r>
      <rPr>
        <i/>
        <sz val="10"/>
        <color theme="1"/>
        <rFont val="Arial"/>
        <family val="2"/>
      </rPr>
      <t xml:space="preserve">(for example, depot medroxyprogesterone acetate 104mg/0.65mL subcutaneous [Depo Sub-Q Provera, Sayana Press], depot medroxyprogesterone acetate 150 mg intramuscular [Depo-Provera], norethisterone enanthate [Noristerat]) </t>
    </r>
  </si>
  <si>
    <t>Depo-Provera, Famy-Depo, Provestin, Depotrust, Depo-gestin, Depofemme, Protec; Sayana Press</t>
  </si>
  <si>
    <t xml:space="preserve">Medroxyprogesterone Acetate 150mg/ml; Medroxyprogesterone Acetate 104mg/0.65ml </t>
  </si>
  <si>
    <r>
      <rPr>
        <sz val="12"/>
        <color theme="1"/>
        <rFont val="Arial"/>
        <family val="2"/>
      </rPr>
      <t xml:space="preserve">Contraceptive Implants 
</t>
    </r>
    <r>
      <rPr>
        <i/>
        <sz val="10"/>
        <color theme="1"/>
        <rFont val="Arial"/>
        <family val="2"/>
      </rPr>
      <t>(for example, levonorgestrel 75 mg [Jadelle, Sino-Implant (II)/Levoplant], etonogestrel 68 mg [Implanon, Nexplanon])</t>
    </r>
  </si>
  <si>
    <t>Implanon NXT</t>
  </si>
  <si>
    <t>Etonogestrel/ Progestin Sub-dermal Implant (PSI) 68mg</t>
  </si>
  <si>
    <r>
      <rPr>
        <sz val="12"/>
        <color theme="1"/>
        <rFont val="Arial"/>
        <family val="2"/>
      </rPr>
      <t xml:space="preserve">Intrauterine devices (IUDs) 
</t>
    </r>
    <r>
      <rPr>
        <i/>
        <sz val="10"/>
        <color theme="1"/>
        <rFont val="Arial"/>
        <family val="2"/>
      </rPr>
      <t>(for example, copper-bearing [Optima Copper T], levonorgestrel-releasing [Mirena])</t>
    </r>
  </si>
  <si>
    <t>TRUST® COPPER T IUD (TCU 380A)</t>
  </si>
  <si>
    <t>Intra Uterine Device (IUD) TCU 380-A</t>
  </si>
  <si>
    <t>LATEX CONDOM CATHETER, SILICONE CONDOM CATHETER, TRUST 2 GO CONDOM (Scent: NATURAL), TRUST 2 GO CONDOM (Scent: NATURAL, STRAWBERRY), LOVE &amp; CUDDLED LURBICATED LATEX RUBBER CONDOM</t>
  </si>
  <si>
    <r>
      <rPr>
        <sz val="12"/>
        <color theme="1"/>
        <rFont val="Arial"/>
        <family val="2"/>
      </rPr>
      <t xml:space="preserve">Emergency contraceptive pills 
</t>
    </r>
    <r>
      <rPr>
        <i/>
        <sz val="10"/>
        <color theme="1"/>
        <rFont val="Arial"/>
        <family val="2"/>
      </rPr>
      <t>(for example, levonorgestrel 0.75 mg, levonorgestrel 1.5 mg [Postinor]</t>
    </r>
    <r>
      <rPr>
        <i/>
        <sz val="12"/>
        <color theme="1"/>
        <rFont val="Arial"/>
        <family val="2"/>
      </rPr>
      <t>)</t>
    </r>
  </si>
  <si>
    <r>
      <rPr>
        <sz val="12"/>
        <color theme="1"/>
        <rFont val="Arial"/>
        <family val="2"/>
      </rPr>
      <t xml:space="preserve">Have any public/private partnerships been established or brokered in the last two years with the purpose of expanding private sector provision of health services including family planning products and services? 
</t>
    </r>
    <r>
      <rPr>
        <sz val="10"/>
        <color theme="1"/>
        <rFont val="Arial"/>
        <family val="2"/>
      </rPr>
      <t>(Example: contracting out of family planning services to private providers by the government; development of a voucher program where the government distributes vouchers that can be used for family planning services by private providers; joint public-private research on new contraceptive technologies or service delivery mechanisms)</t>
    </r>
  </si>
  <si>
    <t>CSO Accreditaiton and Free Standing FP Clinics for Philhealth reimbursements</t>
  </si>
  <si>
    <r>
      <rPr>
        <sz val="12"/>
        <color theme="1"/>
        <rFont val="Arial"/>
        <family val="2"/>
      </rPr>
      <t xml:space="preserve">If yes, what policies are in place to alleviate impacts of pandemics on FP? </t>
    </r>
    <r>
      <rPr>
        <i/>
        <sz val="11"/>
        <color theme="1"/>
        <rFont val="Arial"/>
        <family val="2"/>
      </rPr>
      <t>(e.g., multi-month dispensing, switch to long-term methods, etc.)</t>
    </r>
  </si>
  <si>
    <t>Multi-month dispensing, house-to-house delivery of resupply for pills and male condom users</t>
  </si>
  <si>
    <r>
      <rPr>
        <sz val="12"/>
        <color rgb="FF000000"/>
        <rFont val="Arial"/>
        <family val="2"/>
      </rPr>
      <t>Are FP/RH supplies pre-positioned in case of an emergency?</t>
    </r>
    <r>
      <rPr>
        <sz val="10"/>
        <color rgb="FF000000"/>
        <rFont val="Arial"/>
        <family val="2"/>
      </rPr>
      <t xml:space="preserve"> </t>
    </r>
    <r>
      <rPr>
        <i/>
        <sz val="10"/>
        <color rgb="FF000000"/>
        <rFont val="Arial"/>
        <family val="2"/>
      </rPr>
      <t>(Pre-positioning is a component of emergency preparedness in which supplies are held closer or more accessibly to where a crisis may occur in order to enable faster delivery of supplies when a crisis occurs.)</t>
    </r>
  </si>
  <si>
    <t xml:space="preserve">In USAID assisted sites,  the ReachHealth project assisted the LGUs to enable the Barangay Health Workers to keep 3 to 5 cycles of FP commodities for quick distribution in times of crisis.  </t>
  </si>
  <si>
    <r>
      <rPr>
        <sz val="12"/>
        <color theme="1"/>
        <rFont val="Arial"/>
        <family val="2"/>
      </rPr>
      <t xml:space="preserve">To what extent did the COVID-19 pandemic affect the frequency of CS committee meetings in the </t>
    </r>
    <r>
      <rPr>
        <u/>
        <sz val="12"/>
        <color theme="1"/>
        <rFont val="Arial"/>
        <family val="2"/>
      </rPr>
      <t>most recent fiscal year</t>
    </r>
    <r>
      <rPr>
        <sz val="12"/>
        <color theme="1"/>
        <rFont val="Arial"/>
        <family val="2"/>
      </rPr>
      <t xml:space="preserve">? </t>
    </r>
    <r>
      <rPr>
        <i/>
        <sz val="11"/>
        <color theme="1"/>
        <rFont val="Arial"/>
        <family val="2"/>
      </rPr>
      <t>(Please select an option from the drop-down menu)</t>
    </r>
  </si>
  <si>
    <r>
      <rPr>
        <sz val="12"/>
        <color theme="1"/>
        <rFont val="Arial"/>
        <family val="2"/>
      </rPr>
      <t xml:space="preserve">To what extent did the COVID-19 pandemic affect the approved </t>
    </r>
    <r>
      <rPr>
        <b/>
        <sz val="12"/>
        <color theme="1"/>
        <rFont val="Arial"/>
        <family val="2"/>
      </rPr>
      <t>budget line</t>
    </r>
    <r>
      <rPr>
        <sz val="12"/>
        <color theme="1"/>
        <rFont val="Arial"/>
        <family val="2"/>
      </rPr>
      <t xml:space="preserve"> for contraceptives for the </t>
    </r>
    <r>
      <rPr>
        <u/>
        <sz val="12"/>
        <color theme="1"/>
        <rFont val="Arial"/>
        <family val="2"/>
      </rPr>
      <t>current</t>
    </r>
    <r>
      <rPr>
        <sz val="12"/>
        <color theme="1"/>
        <rFont val="Arial"/>
        <family val="2"/>
      </rPr>
      <t xml:space="preserve"> fiscal year?  
</t>
    </r>
    <r>
      <rPr>
        <i/>
        <sz val="11"/>
        <color theme="1"/>
        <rFont val="Arial"/>
        <family val="2"/>
      </rPr>
      <t>(Please select an option from the drop-down menu)</t>
    </r>
  </si>
  <si>
    <r>
      <rPr>
        <sz val="12"/>
        <color theme="1"/>
        <rFont val="Arial"/>
        <family val="2"/>
      </rPr>
      <t xml:space="preserve">To what extent has the COVID-19 pandemic affected the amount of </t>
    </r>
    <r>
      <rPr>
        <b/>
        <sz val="12"/>
        <color theme="1"/>
        <rFont val="Arial"/>
        <family val="2"/>
      </rPr>
      <t>government spending</t>
    </r>
    <r>
      <rPr>
        <sz val="12"/>
        <color theme="1"/>
        <rFont val="Arial"/>
        <family val="2"/>
      </rPr>
      <t xml:space="preserve"> for contraceptives in the </t>
    </r>
    <r>
      <rPr>
        <u/>
        <sz val="12"/>
        <color theme="1"/>
        <rFont val="Arial"/>
        <family val="2"/>
      </rPr>
      <t>most recent complete year</t>
    </r>
    <r>
      <rPr>
        <sz val="12"/>
        <color theme="1"/>
        <rFont val="Arial"/>
        <family val="2"/>
      </rPr>
      <t xml:space="preserve">?
</t>
    </r>
    <r>
      <rPr>
        <i/>
        <sz val="11"/>
        <color theme="1"/>
        <rFont val="Arial"/>
        <family val="2"/>
      </rPr>
      <t xml:space="preserve">(Please select an option from the drop-down menu) </t>
    </r>
  </si>
  <si>
    <t xml:space="preserve">The COVID-19 pandemic has low impact on the amount of government spending for contraceptivs in 2022.  The reduction in the contraceptive budget could attributebed more to the re-devolution plan and adjustment in the procurement plan as a result of the physical count.  If there's an impact, it could be at the LGU level; who had fewer or no FP procurement because the resources were used for COVID-19 recovery. </t>
  </si>
  <si>
    <r>
      <rPr>
        <sz val="12"/>
        <color theme="1"/>
        <rFont val="Arial"/>
        <family val="2"/>
      </rPr>
      <t xml:space="preserve">How have operational practices put in place due to COVID-19 changed since the last survey (i.e., 2020-2021)?
</t>
    </r>
    <r>
      <rPr>
        <i/>
        <sz val="10"/>
        <color theme="1"/>
        <rFont val="Arial"/>
        <family val="2"/>
      </rPr>
      <t>(Note: the operational practices listed were populated from responses in the last survey.) For each row, if more than one response applies, please select one from the drop-down menu and list any others in the comments box.</t>
    </r>
  </si>
  <si>
    <t xml:space="preserve">Mobile family planning clinics are avaliable </t>
  </si>
  <si>
    <t xml:space="preserve">Telehealth visits are avaliable </t>
  </si>
  <si>
    <t>Scaled-up</t>
  </si>
  <si>
    <t>Promote task sharing ot task-shifting</t>
  </si>
  <si>
    <t xml:space="preserve">Self-care interventions are encouraged </t>
  </si>
  <si>
    <t xml:space="preserve">Rwanda </t>
  </si>
  <si>
    <t xml:space="preserve">There have been no changes to the FP Technical Working Group and this committee meets on a monthly basis. </t>
  </si>
  <si>
    <t xml:space="preserve">The Family Planning Technical Working Group </t>
  </si>
  <si>
    <t>Society for Family Health(SFH)</t>
  </si>
  <si>
    <t>ARBEF, HDI, AfriYAN</t>
  </si>
  <si>
    <t>KASHA</t>
  </si>
  <si>
    <t>USAID, UNFPA, ENABEL,CHAI, PIH</t>
  </si>
  <si>
    <t>RBC</t>
  </si>
  <si>
    <t>Central Medical Store (Rwanda Medical Supply Ltd)</t>
  </si>
  <si>
    <t>University of Rwanda/ School of Public Health</t>
  </si>
  <si>
    <t>The key role and responsibilities of FPTWG are the following:
1) Work as a forum to discuss new initiatives in the field of family planning; 2) Follow up the implementation of family planning interventions in the country; 3) Support the MOH to monitor changes in indicator performance for a continuous improvement in the field of family planning; 4) Provide technical and/or financial support for special events for promotion of family planning in Rwanda.</t>
  </si>
  <si>
    <t>CPDS (MOH/MNCH, RBC, USAID, UNFPA, GHSC-PSM, SFH, CMS,CHAI )</t>
  </si>
  <si>
    <t>The quantification committee which is a commitee within the CPDS, conduct annual quantification exercise as well as quartery supply plan review to ensure commodity security. The  CPDS quantification committeeis composed  of Ministry of Health, Central medical stores, Donors, Social marketing and implementing partners in supply chain.</t>
  </si>
  <si>
    <t>CPDS</t>
  </si>
  <si>
    <t>07.2022-06/2023</t>
  </si>
  <si>
    <t>MNCH records</t>
  </si>
  <si>
    <t xml:space="preserve">These are the funds allocated for the procurement of MNCH commodities. </t>
  </si>
  <si>
    <t xml:space="preserve">These funds were part of the UNFPA drive to ensure GoR contribution in procuring FP commodities as part of the Matching funds strategy. </t>
  </si>
  <si>
    <t xml:space="preserve">Government funds were spent as part of the UNFPA matching funds strategy. To increase government involvement and ensure sustainability UNFPA matches all funds spent by government on FP commodities </t>
  </si>
  <si>
    <t>supply and distribution plans (e.g. PipeLine, QAT)</t>
  </si>
  <si>
    <t>Shipment date</t>
  </si>
  <si>
    <t>Depot (IM) Medroxyprogesterone Acetate 150 mg/mL (1 mL) Vial  w/ AD Syringe  Burn Boxes  1 Each, Levonorgestrel 30 mcg 35 Tablets/Cycle  1 Cycle and Male Condom (Latex) Lubricated  No Logo  53 mm  1 Each</t>
  </si>
  <si>
    <t>Hormonal IUDs, emergency oral contraceptives, male condoms, progestin-only pills, implantables, injectables</t>
  </si>
  <si>
    <t>Increased funding as compared to FY21 needed to match the increased demand that is tied to achieving FP2030 targets.</t>
  </si>
  <si>
    <t>The reason why the actual expenditure is higher than planned expediture is to mainly because shipments arriving later than planned as well.</t>
  </si>
  <si>
    <t>The spent money is of shipments that arrived later than the the Requested Delivery date.</t>
  </si>
  <si>
    <t xml:space="preserve">Government of Rwanda Ordinary budget </t>
  </si>
  <si>
    <r>
      <rPr>
        <b/>
        <sz val="12"/>
        <rFont val="Arial"/>
        <family val="2"/>
      </rPr>
      <t xml:space="preserve">Intrauterine devices (IUDs) </t>
    </r>
    <r>
      <rPr>
        <sz val="10"/>
        <rFont val="Arial"/>
        <family val="2"/>
      </rPr>
      <t>(for example, copper-bearing [Optima Copper T], levonorgestrel-releasing [Mirena])</t>
    </r>
  </si>
  <si>
    <t>Improved availability and accessibility of FP/ASRH services through maximizing opportunities for efficient integration of quality services at all levels of service delivery.</t>
  </si>
  <si>
    <t xml:space="preserve">National Family planning and Adolescent Sexual and Reproductive Health Strategic plan </t>
  </si>
  <si>
    <t xml:space="preserve">No revision has been made since FY21 , It was for the period of 2018-2024, we expect new revisions soon. </t>
  </si>
  <si>
    <t>2018 to 2024</t>
  </si>
  <si>
    <t>The MOH policy is to support the private sector to establish health posts to provide heath services including contraceptive methods in remote areas or where faith based health facilities do not provide modern contraception</t>
  </si>
  <si>
    <t xml:space="preserve">community health workers are skilled to administer Medroxyprogest Medroxyprogesterone Acetate 150 mg/mL (1 mL) Vial, Intramuscular
</t>
  </si>
  <si>
    <t>National Reproductive Maternal, Newborn, Child and Adolescent Health (RMNCAH) policy - 2018</t>
  </si>
  <si>
    <t>Newspaper articles or other media reports</t>
  </si>
  <si>
    <t xml:space="preserve">Rwanda Family Planning 2020 Commitment, ICPD25 Rwanda Commitments </t>
  </si>
  <si>
    <t>evidence of fee scale for FP methods or other RH commodities at SDPs</t>
  </si>
  <si>
    <t>No charges for FP commodities in public sector</t>
  </si>
  <si>
    <t>The Community health insurance CHI also covers the FP services. The client who is going to seek for services pays 200 Rwf when she/he has the CHI</t>
  </si>
  <si>
    <t xml:space="preserve"> The Community health insurance CHI also covers the FP services. The client who is going to seek for services pays 200 Rwf when she/he has the CHI</t>
  </si>
  <si>
    <t>NEML is updated on a regular basis and in 2022 a newest version was released</t>
  </si>
  <si>
    <t>Norgestrel/Ethinyloestradiol Tab. 300 μg, +36mg; Norethisterone enantate Oily sol. 200 mg/ml; Ethinylestradiol+Norethisterone Tab. 35 μg + 1,0 mg; Ethinylestradiol+Gestodene  Tab. 30 μg, + 750 μg; Mifepristone Tab. 200 mg; Levonorgestrel‐releasing
intrauterine system</t>
  </si>
  <si>
    <t>7th Edition,2022 NATIONAL LIST OF ESSENTIAL MEDICINES FOR ADULTS Volume 14</t>
  </si>
  <si>
    <t xml:space="preserve">The trainers that were trained in 2021, trained atleast 2 health providers in health centers and 3 health care providers in hospitals. </t>
  </si>
  <si>
    <r>
      <t>Has the country made a commitment to the new</t>
    </r>
    <r>
      <rPr>
        <b/>
        <sz val="12"/>
        <rFont val="Arial"/>
        <family val="2"/>
      </rPr>
      <t xml:space="preserve"> FP2030 </t>
    </r>
    <r>
      <rPr>
        <sz val="12"/>
        <rFont val="Arial"/>
        <family val="2"/>
      </rPr>
      <t>partnership, "A Collective Vision for Family Planning Post-2020"?</t>
    </r>
  </si>
  <si>
    <t>The GFF partnership is focusing on  other health system areas, including nutrition.</t>
  </si>
  <si>
    <t>It is the eLMIS( electronic Logitics Management Information System</t>
  </si>
  <si>
    <t>There is an electronic logistics management information system which integrated all health commodities including contraceptives.</t>
  </si>
  <si>
    <t xml:space="preserve">Global supply constraints resulted in limited stock out at the central level </t>
  </si>
  <si>
    <t xml:space="preserve">Global rationing of quantities resulted in there being 3 months when the Central level has a stock out. </t>
  </si>
  <si>
    <r>
      <t xml:space="preserve">What have been the main drivers of stockouts of contraceptives in the country during the previous year? 
</t>
    </r>
    <r>
      <rPr>
        <i/>
        <sz val="12"/>
        <rFont val="Arial"/>
        <family val="2"/>
      </rPr>
      <t>(If data quality weaknesses contributed to reported stockout rates, please also mention this here).</t>
    </r>
  </si>
  <si>
    <t xml:space="preserve">Stock out of calendar bead due to overstock at the lower levels (more than 25 MoS) as well as global shortage of both DMPA IM and Implanon resulted in the increase in the stock out rates . redistribution from the subnational level is carried out to ensure no stock outs at the lower levels. </t>
  </si>
  <si>
    <t>They are not managed in the country.</t>
  </si>
  <si>
    <t>All health commodities shoud be registed under Rwanda FDA</t>
  </si>
  <si>
    <t>If the registration process is taking long, the program might request for a waiver</t>
  </si>
  <si>
    <t xml:space="preserve">There are samples taken in August 2022 which are under analysis. </t>
  </si>
  <si>
    <t>There are branded contraceptives distributed through social marketing and private sectors</t>
  </si>
  <si>
    <t>Only WHO prequalified products are registered by Rwanda FDA in the country. There is no local manufacturer for contraceptives.</t>
  </si>
  <si>
    <t>Microgynon ( Levonorgestrel/Ethinyl Estradiol 150/30 mcg +Fe 75mg)</t>
  </si>
  <si>
    <t>Microlut (Levonorgestrel 30 mcg)</t>
  </si>
  <si>
    <t>1) (Triclofem and DepoProvera) Depot Medroxyprogesterone Acetate 150 mg Intramuscular. 2) Depot Medroxyprogesterone Acetate 104mg/0.65mL subcutaneous [Sayana Press]</t>
  </si>
  <si>
    <t>1) levonorgestrel 75 mg [Jadelle]</t>
  </si>
  <si>
    <t>AVIBELA</t>
  </si>
  <si>
    <t>Levonorgestrel (52mg (20μg/24hrs)</t>
  </si>
  <si>
    <t>Male Condom (latex) Lubricated No Logo 53 mm</t>
  </si>
  <si>
    <t>Female condom (Nitrile) Lubricated 17 cm)</t>
  </si>
  <si>
    <t>I-PILL, PILL-72</t>
  </si>
  <si>
    <t>Levonorgestrel BP/Ph.Eur 1.5mg, Levonorgestrel BP/Ph.Eur 0.75 mg</t>
  </si>
  <si>
    <t>MOH has engaged partnership with private sector to extend heath services including family planning provision through private health posts.</t>
  </si>
  <si>
    <t xml:space="preserve">To increase access to health services, the MOH has engaged private sector to establish the health posts in the remote area of the country. </t>
  </si>
  <si>
    <t>The provision of FP service continued as usual. The startegy was to comminucate to the population about the continuation of services.</t>
  </si>
  <si>
    <t>The Rwandan supply chain is made up of three main levels, CMS, Subnational and Service delivery points. All SDPs are less than two hours away from their supplying subnational level. All subnational level entities are required to maintain a maximum stock of 3 MoS, these measure will ensure that there are available supplies to respond to any emergency.</t>
  </si>
  <si>
    <r>
      <t>In the last survey (i.e., 2020-2021), Rwanda</t>
    </r>
    <r>
      <rPr>
        <b/>
        <sz val="12"/>
        <rFont val="Arial"/>
        <family val="2"/>
      </rPr>
      <t xml:space="preserve"> </t>
    </r>
    <r>
      <rPr>
        <sz val="12"/>
        <rFont val="Arial"/>
        <family val="2"/>
      </rPr>
      <t xml:space="preserve">did not report any operational practices put in place to facilitate access to FP services during COVID-19. Are there any such practices to report since the time of the last survey that were or are meant to address access to FP during the COVID-19 pandemic?
</t>
    </r>
    <r>
      <rPr>
        <i/>
        <sz val="12"/>
        <rFont val="Arial"/>
        <family val="2"/>
      </rPr>
      <t xml:space="preserve">(e.g., mobile FP clinics, telehealth, increased task sharing or task shifting, self-care interventions, no-prescription methods)	</t>
    </r>
  </si>
  <si>
    <t xml:space="preserve">Sénégal </t>
  </si>
  <si>
    <t>DKT International est un des fournisseurs de la SEN-PNA pour les produits contraceptifs (DIU). Il faut noter que DKT a des agents qui sont déployés sur le territoire national pour faire la promotion des produits  DKT.( Préservatifs).</t>
  </si>
  <si>
    <t>Comité de Sécurisation des Produits de la Santé Reproductive</t>
  </si>
  <si>
    <t>MSI Reproductive Choices, ASBEF, PATH, CHAI</t>
  </si>
  <si>
    <t>Logistique, Division de la planification familiale, Division de la Santé de la Mère et de l'Enfant (DSME)</t>
  </si>
  <si>
    <t>Pharmacie Nationale d'Approvisionnement (SEN-PNA)</t>
  </si>
  <si>
    <t>Société civile</t>
  </si>
  <si>
    <t>Analyser des données de stocks, discuter sur les points clés en vue d’obtenir une sécurisation des produits contraceptifs.</t>
  </si>
  <si>
    <t>Document légal/réglementaire</t>
  </si>
  <si>
    <t xml:space="preserve">Commentaires : </t>
  </si>
  <si>
    <r>
      <t>La quantification est réalisée par un comité composé de tous les acteurs nationaux de la cha</t>
    </r>
    <r>
      <rPr>
        <sz val="12"/>
        <color theme="1"/>
        <rFont val="Calibri"/>
        <family val="2"/>
      </rPr>
      <t>î</t>
    </r>
    <r>
      <rPr>
        <sz val="12"/>
        <color theme="1"/>
        <rFont val="Arial"/>
        <family val="2"/>
      </rPr>
      <t>ne d'approvisionnement (Les directions du Ministère de la Santé et de l’Action sociale - MSAS, les ONG, la société civile et les PTF) sous le leadership du Gouvernement.</t>
    </r>
  </si>
  <si>
    <t>Dossier Ministère de la Santé et de l’Action sociale (MSAS)</t>
  </si>
  <si>
    <t>Avec le budget pour l'achat des produits contraceptifs la SEN-PNA acheté pour la DSME</t>
  </si>
  <si>
    <t>Contraceptifs implantables, CoC, dispositif intra-utérin en cuivre, préservatifs masculins</t>
  </si>
  <si>
    <t>UNFPA Supplies: Préservatifs, implantables et injectables, CoC, PoP, pilules d'urgence</t>
  </si>
  <si>
    <t>La SEN-PNA assure l'acquisition des produits PF avec le budget de l'Etat.</t>
  </si>
  <si>
    <t xml:space="preserve">Le budget est viré dans les comptes de la SEN-PNA qui achète pour le compte du Gouvernement et les produits sont livrés au niveau central. </t>
  </si>
  <si>
    <t xml:space="preserve">Rapport financier du Ministère de la Santé et de l'Action Sociale </t>
  </si>
  <si>
    <t>Rapport DAGE</t>
  </si>
  <si>
    <t>Dans le PANB/PF, nous avons un axe stratégique sur la sécurisation des produits PF pour répondre aux attentes de la population.</t>
  </si>
  <si>
    <t>Assurer la sécurité des produits de la planification familiale</t>
  </si>
  <si>
    <t>2024 à 2028</t>
  </si>
  <si>
    <t>Pas de politiques qui nuisent à la capacité du secteur privé à mener leurs activités.</t>
  </si>
  <si>
    <t>Il existe des accords cadre entre les secteur privé et le Ministère de la Santé et de l’Action sociale (MSAS).</t>
  </si>
  <si>
    <t>Les Politiques Normes et Protocoles de la Direction de la Santé de la Mère et de l'Enfant / MSAS</t>
  </si>
  <si>
    <t>Auto-injection avec le sayana press</t>
  </si>
  <si>
    <t xml:space="preserve">Oui il existe des lois, réglementations ou politiques améliorant l'accès aux services/produits de planification familiale efficaces. Les Politiques normes et protocoles </t>
  </si>
  <si>
    <t>Entretiens avec des informateurs clés (associations d'infirmières/sage-femmes)</t>
  </si>
  <si>
    <t>Les produits et services PF sont subventionnés avec les prix homologues.</t>
  </si>
  <si>
    <t>Liste Nationale des Médicaments et produits Essentiels (LNME)</t>
  </si>
  <si>
    <t>Spot radio et télé</t>
  </si>
  <si>
    <t>Gestionnaire des programmes de planification familiale et de la santé reproductive du MSAS</t>
  </si>
  <si>
    <t>Le Sénégal a pris six (06) engagements avec le PF2030</t>
  </si>
  <si>
    <t>Pas de contribution pour l'achat des produits PF avec le partenaire GFF</t>
  </si>
  <si>
    <t>Rapport annuel de la DSME</t>
  </si>
  <si>
    <t>Entretiens avec des informateurs clés (ministère de la Santé/organisation de la chaîne d'approvisionnement)</t>
  </si>
  <si>
    <t>touts les produits sont disponibles sauf la contraception d'urgence en rupture par péremption</t>
  </si>
  <si>
    <t>Rapport de la DSME</t>
  </si>
  <si>
    <t>Rapport DSME</t>
  </si>
  <si>
    <t xml:space="preserve">Manque de coordination entre le dépôt de District et les points de prestation de service. Au niveau central, la contraceptif d'urgence était en rupture pour cause de péremption. . </t>
  </si>
  <si>
    <t>Du fait de la grève des personnels de santé il y a eu rétention d’information sanitaire ; ce qui a fait que le SIGL (DHIS2) n’a pas été renseigné.</t>
  </si>
  <si>
    <t xml:space="preserve">SITE DE L'ARP du SENEGAL </t>
  </si>
  <si>
    <t>SITE DE L'ARP du SENEGAL LES COURRIERS OFFICIELS SIGNES PAR L'AUTORITE</t>
  </si>
  <si>
    <t>Site du Ministère de la Santé</t>
  </si>
  <si>
    <t>DKT, Marketing Social</t>
  </si>
  <si>
    <t>Le Guide SRMNIA en période de COVID 19</t>
  </si>
  <si>
    <t>Elaboration d'un guide SRMNIA en période de COVID-19</t>
  </si>
  <si>
    <t>Engagement du pays en rapport à la situation PF en contexte humanitaire.</t>
  </si>
  <si>
    <r>
      <t>Lors de la dernière enquête (c'est-à-dire en 2020-2021),</t>
    </r>
    <r>
      <rPr>
        <b/>
        <i/>
        <sz val="12"/>
        <color theme="1"/>
        <rFont val="Arial"/>
        <family val="2"/>
      </rPr>
      <t xml:space="preserve"> </t>
    </r>
    <r>
      <rPr>
        <sz val="12"/>
        <color theme="1"/>
        <rFont val="Arial"/>
        <family val="2"/>
      </rPr>
      <t>Sénégal</t>
    </r>
    <r>
      <rPr>
        <b/>
        <i/>
        <sz val="12"/>
        <color theme="1"/>
        <rFont val="Arial"/>
        <family val="2"/>
      </rPr>
      <t xml:space="preserve"> </t>
    </r>
    <r>
      <rPr>
        <sz val="12"/>
        <color theme="1"/>
        <rFont val="Arial"/>
        <family val="2"/>
      </rPr>
      <t>n'a signalé aucune pratique opérationnelle mise en place pour faciliter l'accès aux services de PF pendant la pandémie de COVID-19. Y a-t-il des pratiques de ce type à signaler depuis la dernière enquête qui étaient ou sont destinées à faciliter l'accès au PF pendant la pandémie du COVID-19 ?</t>
    </r>
    <r>
      <rPr>
        <i/>
        <sz val="12"/>
        <color theme="1"/>
        <rFont val="Arial"/>
        <family val="2"/>
      </rPr>
      <t xml:space="preserve">
(par ex., cliniques mobiles de PF, télésanté, partage ou transfert accru des tâches, interventions d’autosoins, méthodes sans ordonnance, etc.)</t>
    </r>
  </si>
  <si>
    <t xml:space="preserve">Existence d'un plan de contingence depuis 2020, avec l'élaboration d'un guide COVID pour les prestataires ou l'ensemble des pratiques pour faciliter l'accès à la PF ont été pris en compte. </t>
  </si>
  <si>
    <t xml:space="preserve">Sierra Leone </t>
  </si>
  <si>
    <r>
      <t>Is there a national committee that works on contraceptive security? 
C</t>
    </r>
    <r>
      <rPr>
        <sz val="10"/>
        <color theme="1"/>
        <rFont val="Arial"/>
        <family val="2"/>
      </rPr>
      <t xml:space="preserve">ommittees can range from advisory committees to those responsible for decision-making on supply management or other policies, and they </t>
    </r>
    <r>
      <rPr>
        <u/>
        <sz val="10"/>
        <color theme="1"/>
        <rFont val="Arial"/>
        <family val="2"/>
      </rPr>
      <t>do not</t>
    </r>
    <r>
      <rPr>
        <sz val="10"/>
        <color theme="1"/>
        <rFont val="Arial"/>
        <family val="2"/>
      </rPr>
      <t xml:space="preserve"> need to have formal legal or administrative status to be considered a committee for this survey. Also, a committee should have some aspect of contraceptive security as part of its Terms of Reference, even if it is known by a different name, for example: Family Planning, Reproductive Health, Maternal Mortality, Essential Medicine Committee, etc.</t>
    </r>
  </si>
  <si>
    <t>RHCS committee</t>
  </si>
  <si>
    <r>
      <t>Social marketing,</t>
    </r>
    <r>
      <rPr>
        <sz val="11"/>
        <color theme="1"/>
        <rFont val="Arial"/>
        <family val="2"/>
      </rPr>
      <t xml:space="preserve"> (</t>
    </r>
    <r>
      <rPr>
        <i/>
        <sz val="11"/>
        <color theme="1"/>
        <rFont val="Arial"/>
        <family val="2"/>
      </rPr>
      <t>for example: PSI, DKT, SFH, etc.)</t>
    </r>
  </si>
  <si>
    <t>CARE International</t>
  </si>
  <si>
    <r>
      <t xml:space="preserve">NGOs 
</t>
    </r>
    <r>
      <rPr>
        <i/>
        <sz val="10"/>
        <color theme="1"/>
        <rFont val="Arial"/>
        <family val="2"/>
      </rPr>
      <t>(for example: service delivery, advocacy, Planned Parenthood affiliate, Marie Stopes affiliate, faith-based organizations, etc.)</t>
    </r>
  </si>
  <si>
    <t>MSI Sierra Leone, Planned Parenthood Association Sierra Leone, CARE International, Clinton Health Access Initiative (CHAI)</t>
  </si>
  <si>
    <r>
      <t>Commercial sector</t>
    </r>
    <r>
      <rPr>
        <sz val="11"/>
        <color theme="1"/>
        <rFont val="Arial"/>
        <family val="2"/>
      </rPr>
      <t xml:space="preserve"> 
</t>
    </r>
    <r>
      <rPr>
        <i/>
        <sz val="10"/>
        <color theme="1"/>
        <rFont val="Arial"/>
        <family val="2"/>
      </rPr>
      <t>(for example: wholesalers, distributors, pharmacy associations, manufacturers, etc.)</t>
    </r>
  </si>
  <si>
    <t>FCDO, USAID</t>
  </si>
  <si>
    <r>
      <t xml:space="preserve">Ministry of Health 
</t>
    </r>
    <r>
      <rPr>
        <i/>
        <sz val="10"/>
        <color theme="1"/>
        <rFont val="Arial"/>
        <family val="2"/>
      </rPr>
      <t>(for example: logistics, reproductive health, family planning, maternal and child health, HIV/AIDS, pharmacy units, MOH department of finance, etc.)</t>
    </r>
  </si>
  <si>
    <t>Reproductive health/family planning program, Directorate of Pharmaceutical services (DPS), National Medical Supplies Agency (NMSA)</t>
  </si>
  <si>
    <t>National Medical Supplies agency (NMSA)</t>
  </si>
  <si>
    <r>
      <t xml:space="preserve">Other </t>
    </r>
    <r>
      <rPr>
        <i/>
        <sz val="10"/>
        <color theme="1"/>
        <rFont val="Arial"/>
        <family val="2"/>
      </rPr>
      <t>(for example: professional associations, educational institutions, civil society)</t>
    </r>
  </si>
  <si>
    <t>The primary objective of the RHCS committee is to coordinate efforts by public sector, NGOs, CSOs, donors and the private sector to strengthen national capacity to forecast, finance, procure and deliver FP and other essential RH supplies. The committee serves as the national coordinating body in the:
1.	Determination of the country’s needs and cost 
2.	Mobilization of resources required to cover the cost 
3.	Coordination of procurement orders placed by various sources
4.	Review of current stock levels, orders on pipeline and availability at the last mile
5.	Implementation of processes that provide visibility and assurance of the adequate safeguarding, management, and use for intended purposes 
6.	Advocacy for prioritization of RHCS issues in national plans and strategies</t>
  </si>
  <si>
    <r>
      <t xml:space="preserve">What is the most recent completed 12-month period for which </t>
    </r>
    <r>
      <rPr>
        <u/>
        <sz val="12"/>
        <color theme="1"/>
        <rFont val="Arial"/>
        <family val="2"/>
      </rPr>
      <t>both</t>
    </r>
    <r>
      <rPr>
        <sz val="12"/>
        <color theme="1"/>
        <rFont val="Arial"/>
        <family val="2"/>
      </rPr>
      <t xml:space="preserve"> contraceptive commodity </t>
    </r>
    <r>
      <rPr>
        <b/>
        <sz val="12"/>
        <color theme="1"/>
        <rFont val="Arial"/>
        <family val="2"/>
      </rPr>
      <t>forecast data</t>
    </r>
    <r>
      <rPr>
        <sz val="12"/>
        <color theme="1"/>
        <rFont val="Arial"/>
        <family val="2"/>
      </rPr>
      <t xml:space="preserve"> and </t>
    </r>
    <r>
      <rPr>
        <b/>
        <sz val="12"/>
        <color theme="1"/>
        <rFont val="Arial"/>
        <family val="2"/>
      </rPr>
      <t>expenditure data</t>
    </r>
    <r>
      <rPr>
        <sz val="12"/>
        <color theme="1"/>
        <rFont val="Arial"/>
        <family val="2"/>
      </rPr>
      <t xml:space="preserve"> are available for the public sector (ideally the country government's previous fiscal year)?
</t>
    </r>
    <r>
      <rPr>
        <sz val="11"/>
        <color theme="1"/>
        <rFont val="Arial"/>
        <family val="2"/>
      </rPr>
      <t>This must be the same 12-month period used for questions B2-B17, hereinafter referred to as ‘complete year’. Please explain any exceptions in the comments section.</t>
    </r>
  </si>
  <si>
    <t>UNFPA, RH/FP Program</t>
  </si>
  <si>
    <r>
      <t xml:space="preserve">Quantity of contraceptives forecast (in B2), in Couple Years of Protection (CYP) 
</t>
    </r>
    <r>
      <rPr>
        <i/>
        <sz val="10"/>
        <color theme="1"/>
        <rFont val="Arial"/>
        <family val="2"/>
      </rPr>
      <t>(See CYP Calculator tab for assistance)</t>
    </r>
  </si>
  <si>
    <r>
      <t xml:space="preserve">a. What is the frequency of forecast updates? </t>
    </r>
    <r>
      <rPr>
        <sz val="10"/>
        <color theme="1"/>
        <rFont val="Arial"/>
        <family val="2"/>
      </rPr>
      <t>(Please select from drop-down menu)</t>
    </r>
  </si>
  <si>
    <r>
      <t xml:space="preserve">Is there a government </t>
    </r>
    <r>
      <rPr>
        <b/>
        <sz val="12"/>
        <color theme="1"/>
        <rFont val="Arial"/>
        <family val="2"/>
      </rPr>
      <t>budget line item</t>
    </r>
    <r>
      <rPr>
        <sz val="12"/>
        <color theme="1"/>
        <rFont val="Arial"/>
        <family val="2"/>
      </rPr>
      <t xml:space="preserve"> specifically for the procurement of contraceptives?  
</t>
    </r>
    <r>
      <rPr>
        <sz val="10"/>
        <color theme="1"/>
        <rFont val="Arial"/>
        <family val="2"/>
      </rPr>
      <t>Please select from the drop-down menu</t>
    </r>
    <r>
      <rPr>
        <sz val="12"/>
        <color theme="1"/>
        <rFont val="Arial"/>
        <family val="2"/>
      </rPr>
      <t>.</t>
    </r>
  </si>
  <si>
    <t>There was no budget line from the government in 2022, but there has been some commitment for 2023</t>
  </si>
  <si>
    <r>
      <t xml:space="preserve">Please complete the questions below regarding </t>
    </r>
    <r>
      <rPr>
        <b/>
        <u/>
        <sz val="12"/>
        <color theme="1"/>
        <rFont val="Arial"/>
        <family val="2"/>
      </rPr>
      <t>government allocations</t>
    </r>
    <r>
      <rPr>
        <sz val="12"/>
        <color theme="1"/>
        <rFont val="Arial"/>
        <family val="2"/>
      </rPr>
      <t xml:space="preserve"> for contraceptive procurement.
Allocated funds are those originally designated for contraceptives, </t>
    </r>
    <r>
      <rPr>
        <i/>
        <sz val="12"/>
        <color theme="1"/>
        <rFont val="Arial"/>
        <family val="2"/>
      </rPr>
      <t>whether or not</t>
    </r>
    <r>
      <rPr>
        <sz val="12"/>
        <color theme="1"/>
        <rFont val="Arial"/>
        <family val="2"/>
      </rPr>
      <t xml:space="preserve"> they ended up being spent on contraceptives.</t>
    </r>
  </si>
  <si>
    <r>
      <t xml:space="preserve">Were government funds </t>
    </r>
    <r>
      <rPr>
        <b/>
        <sz val="12"/>
        <color theme="1"/>
        <rFont val="Arial"/>
        <family val="2"/>
      </rPr>
      <t>allocated</t>
    </r>
    <r>
      <rPr>
        <sz val="12"/>
        <color theme="1"/>
        <rFont val="Arial"/>
        <family val="2"/>
      </rPr>
      <t xml:space="preserve"> (i.e., committed) for contraceptive procurement in the most recent complete year? 
This question refers to funds planned to be spent on contraceptives, whether or not they ended up being spent.
</t>
    </r>
    <r>
      <rPr>
        <sz val="11"/>
        <color theme="1"/>
        <rFont val="Arial"/>
        <family val="2"/>
      </rPr>
      <t xml:space="preserve">(Government funds include internally generated funds, basket funds, World Bank credits or loans, and other funds donors gave to the government for their use.) 
</t>
    </r>
    <r>
      <rPr>
        <b/>
        <sz val="11"/>
        <color theme="1"/>
        <rFont val="Arial"/>
        <family val="2"/>
      </rPr>
      <t xml:space="preserve">
IF NO, SKIP TO QUESTION B7.</t>
    </r>
  </si>
  <si>
    <r>
      <t xml:space="preserve">Amount allocated 
</t>
    </r>
    <r>
      <rPr>
        <sz val="11"/>
        <color theme="1"/>
        <rFont val="Arial"/>
        <family val="2"/>
      </rPr>
      <t>(in USD)</t>
    </r>
    <r>
      <rPr>
        <u/>
        <sz val="12"/>
        <color theme="1"/>
        <rFont val="Arial"/>
        <family val="2"/>
      </rPr>
      <t xml:space="preserve">
</t>
    </r>
    <r>
      <rPr>
        <i/>
        <sz val="10"/>
        <color theme="1"/>
        <rFont val="Arial"/>
        <family val="2"/>
      </rPr>
      <t>(enter a numerical value or "don't know")</t>
    </r>
  </si>
  <si>
    <r>
      <t>Time period</t>
    </r>
    <r>
      <rPr>
        <sz val="12"/>
        <color theme="1"/>
        <rFont val="Arial"/>
        <family val="2"/>
      </rPr>
      <t xml:space="preserve"> 
(mm/yy-mm/yy)
</t>
    </r>
    <r>
      <rPr>
        <i/>
        <sz val="10"/>
        <color theme="1"/>
        <rFont val="Arial"/>
        <family val="2"/>
      </rPr>
      <t>(should be the same as indicated in B1)</t>
    </r>
    <r>
      <rPr>
        <sz val="12"/>
        <color theme="1"/>
        <rFont val="Arial"/>
        <family val="2"/>
      </rPr>
      <t xml:space="preserve">
</t>
    </r>
  </si>
  <si>
    <r>
      <t>Data source</t>
    </r>
    <r>
      <rPr>
        <i/>
        <u/>
        <sz val="12"/>
        <color theme="1"/>
        <rFont val="Arial"/>
        <family val="2"/>
      </rPr>
      <t xml:space="preserve"> </t>
    </r>
    <r>
      <rPr>
        <i/>
        <sz val="12"/>
        <color theme="1"/>
        <rFont val="Arial"/>
        <family val="2"/>
      </rPr>
      <t xml:space="preserve">
</t>
    </r>
    <r>
      <rPr>
        <sz val="11"/>
        <color theme="1"/>
        <rFont val="Arial"/>
        <family val="2"/>
      </rPr>
      <t>(for example: Ministry records)</t>
    </r>
  </si>
  <si>
    <r>
      <t xml:space="preserve">Internally generated funds </t>
    </r>
    <r>
      <rPr>
        <b/>
        <u/>
        <sz val="12"/>
        <color theme="1"/>
        <rFont val="Arial"/>
        <family val="2"/>
      </rPr>
      <t>allocated</t>
    </r>
    <r>
      <rPr>
        <sz val="12"/>
        <color theme="1"/>
        <rFont val="Arial"/>
        <family val="2"/>
      </rPr>
      <t xml:space="preserve"> for contraceptive procurement</t>
    </r>
  </si>
  <si>
    <r>
      <t xml:space="preserve">Total of all other government funds </t>
    </r>
    <r>
      <rPr>
        <b/>
        <u/>
        <sz val="12"/>
        <color theme="1"/>
        <rFont val="Arial"/>
        <family val="2"/>
      </rPr>
      <t>allocated</t>
    </r>
    <r>
      <rPr>
        <sz val="12"/>
        <color theme="1"/>
        <rFont val="Arial"/>
        <family val="2"/>
      </rPr>
      <t xml:space="preserve"> for contraceptive procurement. 
</t>
    </r>
    <r>
      <rPr>
        <sz val="11"/>
        <color theme="1"/>
        <rFont val="Arial"/>
        <family val="2"/>
      </rPr>
      <t>(For example, these other government funds could include basket funds, World Bank credits or loans, and other funds donors give to the government [e.g., direct budget support])</t>
    </r>
  </si>
  <si>
    <r>
      <t xml:space="preserve">TOTAL government funds </t>
    </r>
    <r>
      <rPr>
        <b/>
        <u/>
        <sz val="12"/>
        <color theme="1"/>
        <rFont val="Arial"/>
        <family val="2"/>
      </rPr>
      <t>allocated</t>
    </r>
    <r>
      <rPr>
        <sz val="12"/>
        <color theme="1"/>
        <rFont val="Arial"/>
        <family val="2"/>
      </rPr>
      <t xml:space="preserve"> for contraceptive procurement
</t>
    </r>
    <r>
      <rPr>
        <b/>
        <sz val="12"/>
        <color theme="1"/>
        <rFont val="Arial"/>
        <family val="2"/>
      </rPr>
      <t xml:space="preserve">This will auto-calculate.  </t>
    </r>
    <r>
      <rPr>
        <i/>
        <sz val="11"/>
        <color theme="1"/>
        <rFont val="Arial"/>
        <family val="2"/>
      </rPr>
      <t>(It will sum a &amp; b above.)</t>
    </r>
  </si>
  <si>
    <r>
      <t xml:space="preserve">Please complete the questions below to indicate </t>
    </r>
    <r>
      <rPr>
        <b/>
        <u/>
        <sz val="12"/>
        <color theme="1"/>
        <rFont val="Arial"/>
        <family val="2"/>
      </rPr>
      <t>government expenditures</t>
    </r>
    <r>
      <rPr>
        <sz val="12"/>
        <color theme="1"/>
        <rFont val="Arial"/>
        <family val="2"/>
      </rPr>
      <t xml:space="preserve"> on contraceptive procurement, by source, in the most recent complete fiscal year. 
</t>
    </r>
    <r>
      <rPr>
        <i/>
        <sz val="12"/>
        <color theme="1"/>
        <rFont val="Arial"/>
        <family val="2"/>
      </rPr>
      <t>This is how much was spent on contraceptive procurement (not what was allocated). How much of this spending was provided from each source?</t>
    </r>
  </si>
  <si>
    <r>
      <t xml:space="preserve">Were government funds </t>
    </r>
    <r>
      <rPr>
        <b/>
        <sz val="12"/>
        <color theme="1"/>
        <rFont val="Arial"/>
        <family val="2"/>
      </rPr>
      <t>spent</t>
    </r>
    <r>
      <rPr>
        <sz val="12"/>
        <color theme="1"/>
        <rFont val="Arial"/>
        <family val="2"/>
      </rPr>
      <t xml:space="preserve"> on procuring contraceptive commodities in the most recent complete year?* 
</t>
    </r>
    <r>
      <rPr>
        <sz val="10"/>
        <color theme="1"/>
        <rFont val="Arial"/>
        <family val="2"/>
      </rPr>
      <t xml:space="preserve">(Government funds include internally generated funds, basket funds, World Bank credits or loans, and other funds donors gave to the government for their use.) 
*(Include cases where the government funded contraceptive supply for NGOs or social marketing.) </t>
    </r>
    <r>
      <rPr>
        <sz val="12"/>
        <color theme="1"/>
        <rFont val="Arial"/>
        <family val="2"/>
      </rPr>
      <t xml:space="preserve">
</t>
    </r>
    <r>
      <rPr>
        <b/>
        <sz val="12"/>
        <color theme="1"/>
        <rFont val="Arial"/>
        <family val="2"/>
      </rPr>
      <t>IF NO, SKIP TO QUESTION B9.</t>
    </r>
  </si>
  <si>
    <r>
      <t xml:space="preserve">Was this a source?
</t>
    </r>
    <r>
      <rPr>
        <i/>
        <sz val="11"/>
        <color theme="1"/>
        <rFont val="Arial"/>
        <family val="2"/>
      </rPr>
      <t>(Y/N)</t>
    </r>
  </si>
  <si>
    <r>
      <t xml:space="preserve">Amount spent </t>
    </r>
    <r>
      <rPr>
        <sz val="11"/>
        <color theme="1"/>
        <rFont val="Arial"/>
        <family val="2"/>
      </rPr>
      <t xml:space="preserve">(in USD)
</t>
    </r>
    <r>
      <rPr>
        <i/>
        <sz val="10"/>
        <color theme="1"/>
        <rFont val="Arial"/>
        <family val="2"/>
      </rPr>
      <t>(enter a numerical value or "don't know")</t>
    </r>
  </si>
  <si>
    <r>
      <t xml:space="preserve">Quantity (in Couple Years Protection)
</t>
    </r>
    <r>
      <rPr>
        <i/>
        <sz val="10"/>
        <color theme="1"/>
        <rFont val="Arial"/>
        <family val="2"/>
      </rPr>
      <t>(See CYP Calculator tab for assistance)</t>
    </r>
  </si>
  <si>
    <r>
      <t xml:space="preserve">Internally generated funds </t>
    </r>
    <r>
      <rPr>
        <b/>
        <sz val="12"/>
        <color theme="1"/>
        <rFont val="Arial"/>
        <family val="2"/>
      </rPr>
      <t>spent</t>
    </r>
    <r>
      <rPr>
        <sz val="12"/>
        <color theme="1"/>
        <rFont val="Arial"/>
        <family val="2"/>
      </rPr>
      <t xml:space="preserve"> on contraceptive procurement</t>
    </r>
  </si>
  <si>
    <r>
      <t xml:space="preserve">i. Specify source(s) of internally generated funds spent </t>
    </r>
    <r>
      <rPr>
        <i/>
        <sz val="12"/>
        <color theme="1"/>
        <rFont val="Arial"/>
        <family val="2"/>
      </rPr>
      <t>(for example, from taxes)</t>
    </r>
  </si>
  <si>
    <r>
      <t xml:space="preserve">Total of all other government funds </t>
    </r>
    <r>
      <rPr>
        <b/>
        <sz val="12"/>
        <color theme="1"/>
        <rFont val="Arial"/>
        <family val="2"/>
      </rPr>
      <t>spent</t>
    </r>
    <r>
      <rPr>
        <sz val="12"/>
        <color theme="1"/>
        <rFont val="Arial"/>
        <family val="2"/>
      </rPr>
      <t xml:space="preserve"> on contraceptive procurement. 
</t>
    </r>
    <r>
      <rPr>
        <i/>
        <sz val="11"/>
        <color theme="1"/>
        <rFont val="Arial"/>
        <family val="2"/>
      </rPr>
      <t>(For example, these other government funds could include basket funds, World Bank credits or loans, and other funds donors gave to the government [e.g., direct budget support])</t>
    </r>
  </si>
  <si>
    <r>
      <t xml:space="preserve">i. Specify source(s) of other government funds spent 
</t>
    </r>
    <r>
      <rPr>
        <i/>
        <sz val="11"/>
        <color theme="1"/>
        <rFont val="Arial"/>
        <family val="2"/>
      </rPr>
      <t>(for example: basket funding or specific donor)</t>
    </r>
  </si>
  <si>
    <r>
      <t xml:space="preserve">TOTAL government funds </t>
    </r>
    <r>
      <rPr>
        <b/>
        <sz val="12"/>
        <color theme="1"/>
        <rFont val="Arial"/>
        <family val="2"/>
      </rPr>
      <t>spent</t>
    </r>
    <r>
      <rPr>
        <sz val="12"/>
        <color theme="1"/>
        <rFont val="Arial"/>
        <family val="2"/>
      </rPr>
      <t xml:space="preserve"> on contraceptive procurement
</t>
    </r>
    <r>
      <rPr>
        <b/>
        <sz val="12"/>
        <color theme="1"/>
        <rFont val="Arial"/>
        <family val="2"/>
      </rPr>
      <t xml:space="preserve">This will auto-calculate.  </t>
    </r>
    <r>
      <rPr>
        <i/>
        <sz val="11"/>
        <color theme="1"/>
        <rFont val="Arial"/>
        <family val="2"/>
      </rPr>
      <t>(It will sum a-b above.)</t>
    </r>
  </si>
  <si>
    <r>
      <t>Please complete the table below to indicate</t>
    </r>
    <r>
      <rPr>
        <b/>
        <sz val="12"/>
        <color theme="1"/>
        <rFont val="Arial"/>
        <family val="2"/>
      </rPr>
      <t xml:space="preserve"> </t>
    </r>
    <r>
      <rPr>
        <b/>
        <u/>
        <sz val="12"/>
        <color theme="1"/>
        <rFont val="Arial"/>
        <family val="2"/>
      </rPr>
      <t>in-kind donations and grants*</t>
    </r>
    <r>
      <rPr>
        <sz val="12"/>
        <color theme="1"/>
        <rFont val="Arial"/>
        <family val="2"/>
      </rPr>
      <t xml:space="preserve"> for contraceptives in the most recent complete year (per question B1).
The time period should be the same for all sources of funding.
*This can include cases where donors provided products to the Ministry for NGOs or social marketing.</t>
    </r>
  </si>
  <si>
    <r>
      <t xml:space="preserve">Value of donation
</t>
    </r>
    <r>
      <rPr>
        <i/>
        <sz val="10"/>
        <color theme="1"/>
        <rFont val="Arial"/>
        <family val="2"/>
      </rPr>
      <t>(enter a numerical value or "don't know")</t>
    </r>
  </si>
  <si>
    <r>
      <t xml:space="preserve">Time period 
</t>
    </r>
    <r>
      <rPr>
        <sz val="12"/>
        <color theme="1"/>
        <rFont val="Arial"/>
        <family val="2"/>
      </rPr>
      <t xml:space="preserve">(mm/yy-mm/yy)
</t>
    </r>
    <r>
      <rPr>
        <i/>
        <sz val="10"/>
        <color theme="1"/>
        <rFont val="Arial"/>
        <family val="2"/>
      </rPr>
      <t>(should be the same as indicated in B1)</t>
    </r>
    <r>
      <rPr>
        <sz val="12"/>
        <color theme="1"/>
        <rFont val="Arial"/>
        <family val="2"/>
      </rPr>
      <t xml:space="preserve">
</t>
    </r>
  </si>
  <si>
    <r>
      <t xml:space="preserve">Quantity (in Couple Years of Protection)
</t>
    </r>
    <r>
      <rPr>
        <i/>
        <sz val="10"/>
        <color theme="1"/>
        <rFont val="Arial"/>
        <family val="2"/>
      </rPr>
      <t>(See CYP Calculator tab for assistance)</t>
    </r>
  </si>
  <si>
    <r>
      <t xml:space="preserve">Details of donations
</t>
    </r>
    <r>
      <rPr>
        <i/>
        <sz val="10"/>
        <color theme="1"/>
        <rFont val="Arial"/>
        <family val="2"/>
      </rPr>
      <t>(list of contraceptive methods and/or products procured, if available)</t>
    </r>
  </si>
  <si>
    <t>Implantable Contraceptives, Female Condoms, CoC, Copper-bearing IUDs, Emergency Contraceptives, progestin-only pills</t>
  </si>
  <si>
    <t>Male Condoms and Jadelle Implants from WAHO</t>
  </si>
  <si>
    <t>government agreements/procurement planning documents</t>
  </si>
  <si>
    <t>DKT and IPPF: implants, COCs, emergency contraceptive pills, injectables</t>
  </si>
  <si>
    <r>
      <t xml:space="preserve">TOTAL value of in-kind donations and grants spent on contraceptive procurement
</t>
    </r>
    <r>
      <rPr>
        <b/>
        <sz val="12"/>
        <color theme="1"/>
        <rFont val="Arial"/>
        <family val="2"/>
      </rPr>
      <t xml:space="preserve">This will auto-calculate.  </t>
    </r>
    <r>
      <rPr>
        <i/>
        <sz val="11"/>
        <color theme="1"/>
        <rFont val="Arial"/>
        <family val="2"/>
      </rPr>
      <t>(It will sum a-e above.)</t>
    </r>
  </si>
  <si>
    <r>
      <t xml:space="preserve">If the </t>
    </r>
    <r>
      <rPr>
        <b/>
        <sz val="12"/>
        <color theme="1"/>
        <rFont val="Arial"/>
        <family val="2"/>
      </rPr>
      <t xml:space="preserve">government financed </t>
    </r>
    <r>
      <rPr>
        <sz val="12"/>
        <color theme="1"/>
        <rFont val="Arial"/>
        <family val="2"/>
      </rPr>
      <t xml:space="preserve">any contraceptive procurement in the most recent complete year, which entity(ies) conducted the procurement(s)? 
</t>
    </r>
    <r>
      <rPr>
        <sz val="11"/>
        <color theme="1"/>
        <rFont val="Arial"/>
        <family val="2"/>
      </rPr>
      <t>(Please select from the drop-down menus to indicate all that apply)</t>
    </r>
  </si>
  <si>
    <r>
      <t xml:space="preserve">At what level(s) does </t>
    </r>
    <r>
      <rPr>
        <b/>
        <sz val="12"/>
        <color theme="1"/>
        <rFont val="Arial"/>
        <family val="2"/>
      </rPr>
      <t>government-financed procurement</t>
    </r>
    <r>
      <rPr>
        <sz val="12"/>
        <color theme="1"/>
        <rFont val="Arial"/>
        <family val="2"/>
      </rPr>
      <t xml:space="preserve"> of public sector contraceptives occur? 
</t>
    </r>
    <r>
      <rPr>
        <sz val="11"/>
        <color theme="1"/>
        <rFont val="Arial"/>
        <family val="2"/>
      </rPr>
      <t>(Please use the drop-down menus to indicate all levels that apply)</t>
    </r>
  </si>
  <si>
    <r>
      <t xml:space="preserve">For </t>
    </r>
    <r>
      <rPr>
        <b/>
        <sz val="12"/>
        <color theme="1"/>
        <rFont val="Arial"/>
        <family val="2"/>
      </rPr>
      <t>government-financed procurement</t>
    </r>
    <r>
      <rPr>
        <sz val="12"/>
        <color theme="1"/>
        <rFont val="Arial"/>
        <family val="2"/>
      </rPr>
      <t xml:space="preserve">, regardless of centralized or decentralized procurement, what is the delivery point (i.e. to what level does the supplier deliver the commodities)? 
</t>
    </r>
    <r>
      <rPr>
        <sz val="11"/>
        <color theme="1"/>
        <rFont val="Arial"/>
        <family val="2"/>
      </rPr>
      <t>(Please use the drop-down menus to indicate all that apply).</t>
    </r>
  </si>
  <si>
    <r>
      <t xml:space="preserve">The previous questions were about the </t>
    </r>
    <r>
      <rPr>
        <i/>
        <sz val="12"/>
        <color theme="1"/>
        <rFont val="Arial"/>
        <family val="2"/>
      </rPr>
      <t>most recently completed fiscal year</t>
    </r>
    <r>
      <rPr>
        <sz val="12"/>
        <color theme="1"/>
        <rFont val="Arial"/>
        <family val="2"/>
      </rPr>
      <t xml:space="preserve">. This question refers to the </t>
    </r>
    <r>
      <rPr>
        <b/>
        <sz val="12"/>
        <color theme="1"/>
        <rFont val="Arial"/>
        <family val="2"/>
      </rPr>
      <t>current fiscal year</t>
    </r>
    <r>
      <rPr>
        <sz val="12"/>
        <color theme="1"/>
        <rFont val="Arial"/>
        <family val="2"/>
      </rPr>
      <t xml:space="preserve">. </t>
    </r>
  </si>
  <si>
    <r>
      <t xml:space="preserve">Have funds been </t>
    </r>
    <r>
      <rPr>
        <b/>
        <sz val="12"/>
        <color theme="1"/>
        <rFont val="Arial"/>
        <family val="2"/>
      </rPr>
      <t>allocated</t>
    </r>
    <r>
      <rPr>
        <sz val="12"/>
        <color theme="1"/>
        <rFont val="Arial"/>
        <family val="2"/>
      </rPr>
      <t xml:space="preserve"> by the government for the procurement of contraceptives for the current fiscal year?</t>
    </r>
  </si>
  <si>
    <t>Health budget</t>
  </si>
  <si>
    <t>The government of Sierra Leone has committed to finacing 1% of the public contraceptive needs in the country. This agreement was signed in 2023</t>
  </si>
  <si>
    <r>
      <t xml:space="preserve">The survey considers an FP method to be "offered" if it is required by a </t>
    </r>
    <r>
      <rPr>
        <b/>
        <sz val="12"/>
        <color theme="1"/>
        <rFont val="Arial"/>
        <family val="2"/>
      </rPr>
      <t>formal written policy</t>
    </r>
    <r>
      <rPr>
        <sz val="12"/>
        <color theme="1"/>
        <rFont val="Arial"/>
        <family val="2"/>
      </rPr>
      <t xml:space="preserve"> to be offered, and/or if it has been procured and/or distributed in the last 12 months. Please use the dropdown menus to indicate which of those criteria apply for each of the following FP methods within the four following sectors: Commercial, Public, NGO, Social Marketing. Please refer to the Survey Manuel for a more detailed definition of formal written policy.</t>
    </r>
  </si>
  <si>
    <t>doc with FP methods offered thru public sector, e.g. standard treatment guidelines</t>
  </si>
  <si>
    <r>
      <rPr>
        <b/>
        <sz val="12"/>
        <color theme="1"/>
        <rFont val="Arial"/>
        <family val="2"/>
      </rPr>
      <t>Progestin-only Oral Contraceptive Pills</t>
    </r>
    <r>
      <rPr>
        <b/>
        <i/>
        <sz val="12"/>
        <color theme="1"/>
        <rFont val="Arial"/>
        <family val="2"/>
      </rPr>
      <t xml:space="preserve"> </t>
    </r>
    <r>
      <rPr>
        <i/>
        <sz val="11"/>
        <color theme="1"/>
        <rFont val="Arial"/>
        <family val="2"/>
      </rPr>
      <t xml:space="preserve">
</t>
    </r>
    <r>
      <rPr>
        <sz val="10"/>
        <color theme="1"/>
        <rFont val="Arial"/>
        <family val="2"/>
      </rPr>
      <t>(for example, levonorgestrel 30 mcg [Norgeston, Microlut], norethindrone 35mg [Micronor, Camila, Errin], desogestrel 75mcg [Cerazette, Aizea], ethynodiol diacetate [Femulen])</t>
    </r>
  </si>
  <si>
    <r>
      <rPr>
        <b/>
        <sz val="12"/>
        <color theme="1"/>
        <rFont val="Arial"/>
        <family val="2"/>
      </rPr>
      <t>Intrauterine devices (IUDs</t>
    </r>
    <r>
      <rPr>
        <sz val="12"/>
        <color theme="1"/>
        <rFont val="Arial"/>
        <family val="2"/>
      </rPr>
      <t xml:space="preserve">) </t>
    </r>
    <r>
      <rPr>
        <sz val="10"/>
        <color theme="1"/>
        <rFont val="Arial"/>
        <family val="2"/>
      </rPr>
      <t>(for example, copper-bearing [Optima Copper T], levonorgestrel-releasing [Mirena])</t>
    </r>
  </si>
  <si>
    <r>
      <rPr>
        <b/>
        <sz val="12"/>
        <color theme="1"/>
        <rFont val="Arial"/>
        <family val="2"/>
      </rPr>
      <t>Emergency contraceptive pills</t>
    </r>
    <r>
      <rPr>
        <sz val="12"/>
        <color theme="1"/>
        <rFont val="Arial"/>
        <family val="2"/>
      </rPr>
      <t xml:space="preserve"> </t>
    </r>
    <r>
      <rPr>
        <sz val="10"/>
        <color theme="1"/>
        <rFont val="Arial"/>
        <family val="2"/>
      </rPr>
      <t>(for example, levonorgestrel 0.75mg, levonorgestrel 1.5mg) [Postinor]</t>
    </r>
  </si>
  <si>
    <r>
      <rPr>
        <b/>
        <sz val="12"/>
        <color theme="1"/>
        <rFont val="Arial"/>
        <family val="2"/>
      </rPr>
      <t>Calendar-based awareness methods</t>
    </r>
    <r>
      <rPr>
        <sz val="12"/>
        <color theme="1"/>
        <rFont val="Arial"/>
        <family val="2"/>
      </rPr>
      <t xml:space="preserve"> </t>
    </r>
    <r>
      <rPr>
        <sz val="10"/>
        <color theme="1"/>
        <rFont val="Arial"/>
        <family val="2"/>
      </rPr>
      <t>(for example, CycleBeads)</t>
    </r>
  </si>
  <si>
    <t>Every adolescent, youth, woman/man in Sierra Leone will be able to choose, obtain and use quality reproductive health products including contraceptive methods and life saving medicines whenever and wherever she or he needs them.</t>
  </si>
  <si>
    <t>National RHCS strategy</t>
  </si>
  <si>
    <t>2012-2016</t>
  </si>
  <si>
    <r>
      <t xml:space="preserve">Are there policies that </t>
    </r>
    <r>
      <rPr>
        <b/>
        <sz val="12"/>
        <color theme="1"/>
        <rFont val="Arial"/>
        <family val="2"/>
      </rPr>
      <t>hinder</t>
    </r>
    <r>
      <rPr>
        <sz val="12"/>
        <color theme="1"/>
        <rFont val="Arial"/>
        <family val="2"/>
      </rPr>
      <t xml:space="preserve"> the ability of the </t>
    </r>
    <r>
      <rPr>
        <b/>
        <sz val="12"/>
        <color theme="1"/>
        <rFont val="Arial"/>
        <family val="2"/>
      </rPr>
      <t xml:space="preserve">private sector </t>
    </r>
    <r>
      <rPr>
        <sz val="12"/>
        <color theme="1"/>
        <rFont val="Arial"/>
        <family val="2"/>
      </rPr>
      <t xml:space="preserve">(commercial sector, NGOs, or social marketing) to provide contraceptive methods? </t>
    </r>
    <r>
      <rPr>
        <sz val="10"/>
        <color theme="1"/>
        <rFont val="Arial"/>
        <family val="2"/>
      </rPr>
      <t xml:space="preserve">For example: price controls, distribution limitations, taxes/duties, advertising bans, etc.  </t>
    </r>
  </si>
  <si>
    <r>
      <t xml:space="preserve">Are there policies that </t>
    </r>
    <r>
      <rPr>
        <b/>
        <sz val="12"/>
        <color theme="1"/>
        <rFont val="Arial"/>
        <family val="2"/>
      </rPr>
      <t xml:space="preserve">enable </t>
    </r>
    <r>
      <rPr>
        <sz val="12"/>
        <color theme="1"/>
        <rFont val="Arial"/>
        <family val="2"/>
      </rPr>
      <t>or</t>
    </r>
    <r>
      <rPr>
        <b/>
        <sz val="12"/>
        <color theme="1"/>
        <rFont val="Arial"/>
        <family val="2"/>
      </rPr>
      <t xml:space="preserve"> support</t>
    </r>
    <r>
      <rPr>
        <sz val="12"/>
        <color theme="1"/>
        <rFont val="Arial"/>
        <family val="2"/>
      </rPr>
      <t xml:space="preserve"> the </t>
    </r>
    <r>
      <rPr>
        <b/>
        <sz val="12"/>
        <color theme="1"/>
        <rFont val="Arial"/>
        <family val="2"/>
      </rPr>
      <t xml:space="preserve">private sector </t>
    </r>
    <r>
      <rPr>
        <sz val="12"/>
        <color theme="1"/>
        <rFont val="Arial"/>
        <family val="2"/>
      </rPr>
      <t>(commercial sector, NGOs, or social marketing) to provide contraceptive methods? (</t>
    </r>
    <r>
      <rPr>
        <sz val="10"/>
        <color theme="1"/>
        <rFont val="Arial"/>
        <family val="2"/>
      </rPr>
      <t>For example: fostering public/private alliances, provider networks and franchises, accreditation, training and continuing education for private sector providers, and financing mechanisms, such as social marketing, vouchers, incentives, and the government contracting out delivery of services to the private sector).</t>
    </r>
  </si>
  <si>
    <t>Public-Private Partnership Policy, Training partnerships between MOHS and MSI &amp; DKT</t>
  </si>
  <si>
    <r>
      <t xml:space="preserve">Please complete the following table to indicate the country's policies regarding the </t>
    </r>
    <r>
      <rPr>
        <b/>
        <sz val="12"/>
        <color theme="1"/>
        <rFont val="Arial"/>
        <family val="2"/>
      </rPr>
      <t>lowest provider cadre</t>
    </r>
    <r>
      <rPr>
        <sz val="12"/>
        <color theme="1"/>
        <rFont val="Arial"/>
        <family val="2"/>
      </rPr>
      <t xml:space="preserve"> that is allowed to sell or dispense particular contraceptive methods. 
Please select from the dropdown list if possible. If you cannot find a provider cadre that fits, please select the closest appropriate cadre title. 
</t>
    </r>
    <r>
      <rPr>
        <i/>
        <sz val="11"/>
        <color theme="1"/>
        <rFont val="Arial"/>
        <family val="2"/>
      </rPr>
      <t xml:space="preserve">(If you indicated in C1 that a method is not offered in a particular sector (public or private), select "not applicable" for that method and sector.) </t>
    </r>
  </si>
  <si>
    <r>
      <t xml:space="preserve">Note the lowest level provider that is allowed to sell or dispense the method in the </t>
    </r>
    <r>
      <rPr>
        <b/>
        <sz val="12"/>
        <color theme="1"/>
        <rFont val="Arial"/>
        <family val="2"/>
      </rPr>
      <t>public sector</t>
    </r>
  </si>
  <si>
    <r>
      <t xml:space="preserve">Note the lowest level provider that is allowed to sell or dispense the method in the </t>
    </r>
    <r>
      <rPr>
        <b/>
        <sz val="12"/>
        <color theme="1"/>
        <rFont val="Arial"/>
        <family val="2"/>
      </rPr>
      <t>private sector</t>
    </r>
  </si>
  <si>
    <r>
      <t>Combined Oral Contraceptive Pills</t>
    </r>
    <r>
      <rPr>
        <sz val="11"/>
        <color theme="1"/>
        <rFont val="Arial"/>
        <family val="2"/>
      </rPr>
      <t xml:space="preserve"> 
</t>
    </r>
    <r>
      <rPr>
        <sz val="10"/>
        <color theme="1"/>
        <rFont val="Arial"/>
        <family val="2"/>
      </rPr>
      <t>(for example, levonorgestrel/ethinyl estradiol 150/30 mcg + Fe 75 mg, levonorgestrel/ethinyl estradiol 150/30 mcg [Microgynon, Seasonale, Levora, Jolessa], desogestrel 0.15 mg + ethinyl estradiol 0.03 mg [Enskyce, Marvelon, Exeltis], drosiperenone/ethinyl estradiol 3mg/20 mcg [Yaz], norgestrel+ethinyl estradiol 0.3 mg/30 mcg [Cryselle, Ovral, Low-Ogestrel, LoOvral], norgestrel+ethinyl estradiol 0.5 mg/50 mcg [Ogestrel], norethindrone acetate/ethinyl estradiol [Loestrin, Junel])</t>
    </r>
  </si>
  <si>
    <r>
      <t>Progestin-only Oral Contraceptive Pills</t>
    </r>
    <r>
      <rPr>
        <i/>
        <sz val="11"/>
        <color theme="1"/>
        <rFont val="Arial"/>
        <family val="2"/>
      </rPr>
      <t xml:space="preserve"> 
</t>
    </r>
    <r>
      <rPr>
        <sz val="10"/>
        <color theme="1"/>
        <rFont val="Arial"/>
        <family val="2"/>
      </rPr>
      <t>(for example, levonorgestrel 30 mcg [Norgeston, Microlut], norethindrone 35 mg [Micronor, Camila, Errin], desogestrel 75 mcg [Cerazette, Aizea], ethynodiol diacetate [Femulen])</t>
    </r>
  </si>
  <si>
    <r>
      <t xml:space="preserve">Injectables </t>
    </r>
    <r>
      <rPr>
        <sz val="10"/>
        <color theme="1"/>
        <rFont val="Arial"/>
        <family val="2"/>
      </rPr>
      <t xml:space="preserve">(depot medroxyprogesterone acetate 104 mg/0.65 mL </t>
    </r>
    <r>
      <rPr>
        <b/>
        <sz val="10"/>
        <color theme="1"/>
        <rFont val="Arial"/>
        <family val="2"/>
      </rPr>
      <t>subcutaneous</t>
    </r>
    <r>
      <rPr>
        <sz val="10"/>
        <color theme="1"/>
        <rFont val="Arial"/>
        <family val="2"/>
      </rPr>
      <t xml:space="preserve"> [Depo Sub-Q Provera, Sayana Press])</t>
    </r>
  </si>
  <si>
    <r>
      <t xml:space="preserve">Injectables </t>
    </r>
    <r>
      <rPr>
        <sz val="10"/>
        <color theme="1"/>
        <rFont val="Arial"/>
        <family val="2"/>
      </rPr>
      <t xml:space="preserve">(depot medroxyprogesterone acetate 150 mg </t>
    </r>
    <r>
      <rPr>
        <b/>
        <sz val="10"/>
        <color theme="1"/>
        <rFont val="Arial"/>
        <family val="2"/>
      </rPr>
      <t xml:space="preserve">intramuscular </t>
    </r>
    <r>
      <rPr>
        <sz val="10"/>
        <color theme="1"/>
        <rFont val="Arial"/>
        <family val="2"/>
      </rPr>
      <t xml:space="preserve">[Depo-Provera], norethisterone enanthate [Noristerat]) </t>
    </r>
  </si>
  <si>
    <r>
      <t xml:space="preserve">Contraceptive Implants 
</t>
    </r>
    <r>
      <rPr>
        <sz val="10"/>
        <color theme="1"/>
        <rFont val="Arial"/>
        <family val="2"/>
      </rPr>
      <t>(for example, levonorgestrel 75 mg [Jadelle, Sino-Implant (II)/Levoplant], etonogestrel 68 mg [Implanon, Nexplanon])</t>
    </r>
  </si>
  <si>
    <r>
      <t xml:space="preserve">Intrauterine devices (IUDs) 
</t>
    </r>
    <r>
      <rPr>
        <sz val="10"/>
        <color theme="1"/>
        <rFont val="Arial"/>
        <family val="2"/>
      </rPr>
      <t>(for example, copper-bearing [Optima Copper T], levonorgestrel-releasing [Mirena])</t>
    </r>
  </si>
  <si>
    <r>
      <t xml:space="preserve">Emergency contraceptive pills 
</t>
    </r>
    <r>
      <rPr>
        <sz val="10"/>
        <color theme="1"/>
        <rFont val="Arial"/>
        <family val="2"/>
      </rPr>
      <t>(for example, levonorgestrel 0.75 mg, levonorgestrel 1.5 mg) [Postinor]</t>
    </r>
  </si>
  <si>
    <r>
      <t>Long-acting permanent method for males</t>
    </r>
    <r>
      <rPr>
        <sz val="10"/>
        <color theme="1"/>
        <rFont val="Arial"/>
        <family val="2"/>
      </rPr>
      <t xml:space="preserve"> (vasectomy)</t>
    </r>
  </si>
  <si>
    <r>
      <t>Long-acting permanent method for females</t>
    </r>
    <r>
      <rPr>
        <i/>
        <sz val="11"/>
        <color theme="1"/>
        <rFont val="Arial"/>
        <family val="2"/>
      </rPr>
      <t xml:space="preserve"> </t>
    </r>
    <r>
      <rPr>
        <sz val="10"/>
        <color theme="1"/>
        <rFont val="Arial"/>
        <family val="2"/>
      </rPr>
      <t>(tubal ligation)</t>
    </r>
  </si>
  <si>
    <r>
      <t xml:space="preserve">Contraceptive patches </t>
    </r>
    <r>
      <rPr>
        <sz val="10"/>
        <color theme="1"/>
        <rFont val="Arial"/>
        <family val="2"/>
      </rPr>
      <t>(for example, norelgestromin/ethinyl estradiol 150/35 mcg [Xulane, Evra])</t>
    </r>
  </si>
  <si>
    <r>
      <t xml:space="preserve">Vaginal contraceptive rings </t>
    </r>
    <r>
      <rPr>
        <sz val="10"/>
        <color theme="1"/>
        <rFont val="Arial"/>
        <family val="2"/>
      </rPr>
      <t>(for example, etonogestrel/ethinyl estradiol 120/15mcg [NuvaRing], progesterone-releasing [Progering])</t>
    </r>
  </si>
  <si>
    <r>
      <t xml:space="preserve">Calendar-based awareness methods </t>
    </r>
    <r>
      <rPr>
        <sz val="10"/>
        <color theme="1"/>
        <rFont val="Arial"/>
        <family val="2"/>
      </rPr>
      <t>(for example, CycleBeads)</t>
    </r>
  </si>
  <si>
    <r>
      <t xml:space="preserve">Other contraceptive methods - specify 
</t>
    </r>
    <r>
      <rPr>
        <sz val="10"/>
        <color theme="1"/>
        <rFont val="Arial"/>
        <family val="2"/>
      </rPr>
      <t>(Please provide the name of the other contraceptive(s) offered, and the lowest level cadre that can provide it, by sector. For example: SILCS diaphragm)</t>
    </r>
  </si>
  <si>
    <r>
      <t xml:space="preserve">The following questions (D5 and D6) will ask about laws and practices that may </t>
    </r>
    <r>
      <rPr>
        <b/>
        <i/>
        <u/>
        <sz val="12"/>
        <color theme="1"/>
        <rFont val="Arial"/>
        <family val="2"/>
      </rPr>
      <t>increase access</t>
    </r>
    <r>
      <rPr>
        <b/>
        <i/>
        <sz val="12"/>
        <color theme="1"/>
        <rFont val="Arial"/>
        <family val="2"/>
      </rPr>
      <t xml:space="preserve"> </t>
    </r>
    <r>
      <rPr>
        <sz val="12"/>
        <color theme="1"/>
        <rFont val="Arial"/>
        <family val="2"/>
      </rPr>
      <t xml:space="preserve">by specific subpopulations to effective family planning services/commodities, while questions D7 and D8 will ask about any laws or practices that may </t>
    </r>
    <r>
      <rPr>
        <b/>
        <i/>
        <u/>
        <sz val="12"/>
        <color theme="1"/>
        <rFont val="Arial"/>
        <family val="2"/>
      </rPr>
      <t xml:space="preserve">prevent </t>
    </r>
    <r>
      <rPr>
        <sz val="12"/>
        <color theme="1"/>
        <rFont val="Arial"/>
        <family val="2"/>
      </rPr>
      <t>or</t>
    </r>
    <r>
      <rPr>
        <b/>
        <i/>
        <sz val="12"/>
        <color theme="1"/>
        <rFont val="Arial"/>
        <family val="2"/>
      </rPr>
      <t xml:space="preserve"> </t>
    </r>
    <r>
      <rPr>
        <b/>
        <i/>
        <u/>
        <sz val="12"/>
        <color theme="1"/>
        <rFont val="Arial"/>
        <family val="2"/>
      </rPr>
      <t>reduce access</t>
    </r>
    <r>
      <rPr>
        <b/>
        <sz val="12"/>
        <color theme="1"/>
        <rFont val="Arial"/>
        <family val="2"/>
      </rPr>
      <t xml:space="preserve"> </t>
    </r>
    <r>
      <rPr>
        <sz val="12"/>
        <color theme="1"/>
        <rFont val="Arial"/>
        <family val="2"/>
      </rPr>
      <t xml:space="preserve">by these subpopulations. </t>
    </r>
  </si>
  <si>
    <t>National strategy for the reduction of teenage pregnancy and child marriage and the national RMNCAH strategy</t>
  </si>
  <si>
    <r>
      <t xml:space="preserve">Populations in disadvantaged sub-regions </t>
    </r>
    <r>
      <rPr>
        <i/>
        <sz val="10"/>
        <color theme="1"/>
        <rFont val="Arial"/>
        <family val="2"/>
      </rPr>
      <t>(i.e. certain geographic areas)</t>
    </r>
  </si>
  <si>
    <r>
      <t xml:space="preserve">Minority populations </t>
    </r>
    <r>
      <rPr>
        <i/>
        <sz val="10"/>
        <color theme="1"/>
        <rFont val="Arial"/>
        <family val="2"/>
      </rPr>
      <t>(e.g. ethnic or religious groups)</t>
    </r>
  </si>
  <si>
    <r>
      <t xml:space="preserve">Other </t>
    </r>
    <r>
      <rPr>
        <i/>
        <sz val="10"/>
        <color theme="1"/>
        <rFont val="Arial"/>
        <family val="2"/>
      </rPr>
      <t>(e.g. migrants, internally displaced populations)</t>
    </r>
  </si>
  <si>
    <r>
      <t xml:space="preserve">Does the country have any operational, cultural, or other practices that may </t>
    </r>
    <r>
      <rPr>
        <b/>
        <u/>
        <sz val="12"/>
        <color theme="1"/>
        <rFont val="Arial"/>
        <family val="2"/>
      </rPr>
      <t>increase</t>
    </r>
    <r>
      <rPr>
        <sz val="12"/>
        <color theme="1"/>
        <rFont val="Arial"/>
        <family val="2"/>
      </rPr>
      <t xml:space="preserve"> access to effective family planning services/commodities by the following sub-populations?  </t>
    </r>
  </si>
  <si>
    <t>Safe Spaces and Adolescent/Youth Friendly Services</t>
  </si>
  <si>
    <t>FP Policy, RMNCAH Strategy, UHC Roadmap</t>
  </si>
  <si>
    <r>
      <t xml:space="preserve">Does the country have laws, regulations, or policies that </t>
    </r>
    <r>
      <rPr>
        <b/>
        <u/>
        <sz val="12"/>
        <color theme="1"/>
        <rFont val="Arial"/>
        <family val="2"/>
      </rPr>
      <t>make it difficult</t>
    </r>
    <r>
      <rPr>
        <b/>
        <sz val="12"/>
        <color theme="1"/>
        <rFont val="Arial"/>
        <family val="2"/>
      </rPr>
      <t xml:space="preserve"> </t>
    </r>
    <r>
      <rPr>
        <sz val="12"/>
        <color theme="1"/>
        <rFont val="Arial"/>
        <family val="2"/>
      </rPr>
      <t xml:space="preserve">for the following sub-populations to access effective family planning services/ commodities? </t>
    </r>
    <r>
      <rPr>
        <sz val="10"/>
        <color theme="1"/>
        <rFont val="Arial"/>
        <family val="2"/>
      </rPr>
      <t>(e.g. spousal approval required to access contraceptives)</t>
    </r>
  </si>
  <si>
    <r>
      <t xml:space="preserve">Does the country have any operational, cultural, or other </t>
    </r>
    <r>
      <rPr>
        <b/>
        <u/>
        <sz val="12"/>
        <color theme="1"/>
        <rFont val="Arial"/>
        <family val="2"/>
      </rPr>
      <t>barriers</t>
    </r>
    <r>
      <rPr>
        <sz val="12"/>
        <color theme="1"/>
        <rFont val="Arial"/>
        <family val="2"/>
      </rPr>
      <t xml:space="preserve"> and practices that </t>
    </r>
    <r>
      <rPr>
        <b/>
        <u/>
        <sz val="12"/>
        <color theme="1"/>
        <rFont val="Arial"/>
        <family val="2"/>
      </rPr>
      <t>make it difficult</t>
    </r>
    <r>
      <rPr>
        <sz val="12"/>
        <color theme="1"/>
        <rFont val="Arial"/>
        <family val="2"/>
      </rPr>
      <t xml:space="preserve"> for the following sub-populations to access effective family planning services/commodities?  
</t>
    </r>
    <r>
      <rPr>
        <sz val="10"/>
        <color theme="1"/>
        <rFont val="Arial"/>
        <family val="2"/>
      </rPr>
      <t>(for example, providers not wanting to offer services to young people)</t>
    </r>
  </si>
  <si>
    <t>The Ministry of Finance provides duty waivers that enables all contraceptive commodities to come in free.</t>
  </si>
  <si>
    <r>
      <t xml:space="preserve">Are there fees charged to the client in the public sector for family planning that are </t>
    </r>
    <r>
      <rPr>
        <b/>
        <sz val="12"/>
        <color theme="1"/>
        <rFont val="Arial"/>
        <family val="2"/>
      </rPr>
      <t>informal, unofficial</t>
    </r>
    <r>
      <rPr>
        <sz val="12"/>
        <color theme="1"/>
        <rFont val="Arial"/>
        <family val="2"/>
      </rPr>
      <t xml:space="preserve">, or are different than posted charges? </t>
    </r>
  </si>
  <si>
    <t xml:space="preserve">Sometimes clients for non-contraceptive commodities like local anaesthetics, gloves, etc that are not included in FP supplies </t>
  </si>
  <si>
    <r>
      <t xml:space="preserve">Are the following contraceptives included in the country's </t>
    </r>
    <r>
      <rPr>
        <u/>
        <sz val="12"/>
        <color theme="1"/>
        <rFont val="Arial"/>
        <family val="2"/>
      </rPr>
      <t>National Essential Medicines List</t>
    </r>
    <r>
      <rPr>
        <sz val="12"/>
        <color theme="1"/>
        <rFont val="Arial"/>
        <family val="2"/>
      </rPr>
      <t xml:space="preserve"> (NEML) or other equivalent priority list? (for example, the National Medical Device List)</t>
    </r>
  </si>
  <si>
    <r>
      <t>Combined Oral Contraceptive Pills</t>
    </r>
    <r>
      <rPr>
        <sz val="11"/>
        <color theme="1"/>
        <rFont val="Arial"/>
        <family val="2"/>
      </rPr>
      <t xml:space="preserve"> 
</t>
    </r>
    <r>
      <rPr>
        <sz val="10"/>
        <color theme="1"/>
        <rFont val="Arial"/>
        <family val="2"/>
      </rPr>
      <t>(for example, levonorgestrel/ethinyl estradiol 150/30 mcg + Fe 75 mg, levonorgestrel/ethinyl estradiol 150/30 mcg [Microgynon, Seasonale, Levora, Jolessa], desogestrel 0.15 mg + ethinyl estradiol 0.03 mg [Enskyce, Marvelon, Exeltis], drosiperenone/ethinyl estradiol 3 mg/20 mcg [Yaz], norgestrel+ethinyl estradiol 0.3 mg/30 mcg [Cryselle, Ovral, Low-Ogestrel, LoOvral], norgestrel+ethinyl estradiol 0.5mg/50 mcg [Ogestrel], norethindrone acetate/ethinyl estradiol [Loestrin, Junel])</t>
    </r>
  </si>
  <si>
    <t>EML was reviewed and validated in 2021 and is awaiting publication</t>
  </si>
  <si>
    <r>
      <t>Injectables</t>
    </r>
    <r>
      <rPr>
        <sz val="11"/>
        <color theme="1"/>
        <rFont val="Arial"/>
        <family val="2"/>
      </rPr>
      <t xml:space="preserve"> 
</t>
    </r>
    <r>
      <rPr>
        <sz val="10"/>
        <color theme="1"/>
        <rFont val="Arial"/>
        <family val="2"/>
      </rPr>
      <t xml:space="preserve">(for example, depot medroxyprogesterone acetate 104 mg/0.65 mL subcutaneous [Depo Sub-Q Provera, Sayana Press], depot medroxyprogesterone acetate 150 mg intramuscular [Depo-Provera], norethisterone enanthate [Noristerat]) </t>
    </r>
  </si>
  <si>
    <r>
      <t xml:space="preserve">Contraceptive Implants </t>
    </r>
    <r>
      <rPr>
        <sz val="10"/>
        <color theme="1"/>
        <rFont val="Arial"/>
        <family val="2"/>
      </rPr>
      <t>(for example, levonorgestrel 75 mg [Jadelle, Sino-Implant (II)/Levoplant], etonogestrel 68 mg [Implanon, Nexplanon])</t>
    </r>
  </si>
  <si>
    <r>
      <t xml:space="preserve">Copper-bearing Intrauterine devices (IUDs) </t>
    </r>
    <r>
      <rPr>
        <sz val="10"/>
        <color theme="1"/>
        <rFont val="Arial"/>
        <family val="2"/>
      </rPr>
      <t>(for example, Optima Copper T)</t>
    </r>
  </si>
  <si>
    <r>
      <t xml:space="preserve">Hormone-releasing intrauterine devices (IUDs) </t>
    </r>
    <r>
      <rPr>
        <sz val="10"/>
        <color theme="1"/>
        <rFont val="Arial"/>
        <family val="2"/>
      </rPr>
      <t>(for example levonorgestrel-releasing [Mirena])</t>
    </r>
  </si>
  <si>
    <r>
      <t xml:space="preserve">Emergency contraceptive pills </t>
    </r>
    <r>
      <rPr>
        <sz val="10"/>
        <color theme="1"/>
        <rFont val="Arial"/>
        <family val="2"/>
      </rPr>
      <t>(for example, levonorgestrel 0.75 mg, levonorgestrel 1.5 mg)</t>
    </r>
  </si>
  <si>
    <r>
      <t xml:space="preserve">Contraceptive Patches </t>
    </r>
    <r>
      <rPr>
        <sz val="10"/>
        <color theme="1"/>
        <rFont val="Arial"/>
        <family val="2"/>
      </rPr>
      <t>(for example, norelgestromin/ethinyl estradiol 150/35 mcg [Xulane, Evra])</t>
    </r>
  </si>
  <si>
    <r>
      <t xml:space="preserve">Vaginal Contraceptive Rings </t>
    </r>
    <r>
      <rPr>
        <sz val="10"/>
        <color theme="1"/>
        <rFont val="Arial"/>
        <family val="2"/>
      </rPr>
      <t>(for example, etonogestrel/ethinyl estradiol 120/15 mcg [NuvaRing], progesterone-releasing [Progering])</t>
    </r>
  </si>
  <si>
    <r>
      <t xml:space="preserve">Calendar-based Awareness Methods </t>
    </r>
    <r>
      <rPr>
        <sz val="10"/>
        <color theme="1"/>
        <rFont val="Arial"/>
        <family val="2"/>
      </rPr>
      <t>(for example, CycleBeads)</t>
    </r>
  </si>
  <si>
    <r>
      <t xml:space="preserve">Any other contraceptive(s)? </t>
    </r>
    <r>
      <rPr>
        <sz val="11"/>
        <color theme="1"/>
        <rFont val="Arial"/>
        <family val="2"/>
      </rPr>
      <t>(e.g. SILCS diaphragm)</t>
    </r>
  </si>
  <si>
    <t>National Essential Medicines List</t>
  </si>
  <si>
    <t>FP is bundled with other SRH services like cervical cancer screening, STI treatment, etc in some public health facilities</t>
  </si>
  <si>
    <t>Bundling with other SRH services</t>
  </si>
  <si>
    <t>IUD Insertion is restricted to higher cadres of FP providers.</t>
  </si>
  <si>
    <r>
      <t xml:space="preserve">Has the country made a commitment to the new </t>
    </r>
    <r>
      <rPr>
        <b/>
        <sz val="12"/>
        <color theme="1"/>
        <rFont val="Arial"/>
        <family val="2"/>
      </rPr>
      <t>FP2030</t>
    </r>
    <r>
      <rPr>
        <sz val="12"/>
        <color theme="1"/>
        <rFont val="Arial"/>
        <family val="2"/>
      </rPr>
      <t xml:space="preserve"> partnership, "A Collective Vision for Family Planning Post-2020"?</t>
    </r>
  </si>
  <si>
    <r>
      <t xml:space="preserve">If not, does the country anticipate making an </t>
    </r>
    <r>
      <rPr>
        <b/>
        <sz val="12"/>
        <color theme="1"/>
        <rFont val="Arial"/>
        <family val="2"/>
      </rPr>
      <t>FP2030</t>
    </r>
    <r>
      <rPr>
        <sz val="12"/>
        <color theme="1"/>
        <rFont val="Arial"/>
        <family val="2"/>
      </rPr>
      <t xml:space="preserve"> commitment?</t>
    </r>
  </si>
  <si>
    <r>
      <t>If the country has or plans to make an</t>
    </r>
    <r>
      <rPr>
        <b/>
        <sz val="12"/>
        <color theme="1"/>
        <rFont val="Arial"/>
        <family val="2"/>
      </rPr>
      <t xml:space="preserve"> FP2030 </t>
    </r>
    <r>
      <rPr>
        <sz val="12"/>
        <color theme="1"/>
        <rFont val="Arial"/>
        <family val="2"/>
      </rPr>
      <t xml:space="preserve">commitment, which of the following components will be included? </t>
    </r>
    <r>
      <rPr>
        <i/>
        <sz val="11"/>
        <color theme="1"/>
        <rFont val="Arial"/>
        <family val="2"/>
      </rPr>
      <t>(Indicate 'yes', 'no', 'don't know', or 'not applicable' for each component)</t>
    </r>
  </si>
  <si>
    <r>
      <t xml:space="preserve">If there is a national LMIS, does it capture stock data down to the individual service delivery point (SDP) level?
</t>
    </r>
    <r>
      <rPr>
        <i/>
        <sz val="10"/>
        <color theme="1"/>
        <rFont val="Arial"/>
        <family val="2"/>
      </rPr>
      <t>(At a minimum, data elements reported for health facilities must include: stock on hand/ending balance, rate of consumption, losses and adjustments)</t>
    </r>
  </si>
  <si>
    <r>
      <t xml:space="preserve">If there is a national LMIS that captures stock data at the service delivery point (SDP) level, please select the option that best describes how data is reported at the SDP level.
</t>
    </r>
    <r>
      <rPr>
        <i/>
        <sz val="10"/>
        <color theme="1"/>
        <rFont val="Arial"/>
        <family val="2"/>
      </rPr>
      <t>(At a minimum, data elements reported for health facilities must include: stock on hand/ending balance, rate of consumption, losses and adjustments. Otherwise, please select "not applicable" for this question.)</t>
    </r>
  </si>
  <si>
    <t>An eLMIS system using andrid tablets is being piloted in some facilities</t>
  </si>
  <si>
    <r>
      <t xml:space="preserve">Please provide the public sector </t>
    </r>
    <r>
      <rPr>
        <b/>
        <sz val="12"/>
        <color theme="1"/>
        <rFont val="Arial"/>
        <family val="2"/>
      </rPr>
      <t>stockout rates</t>
    </r>
    <r>
      <rPr>
        <sz val="12"/>
        <color theme="1"/>
        <rFont val="Arial"/>
        <family val="2"/>
      </rPr>
      <t xml:space="preserve"> for contraceptive commodities for the most recent available 12-month period for the </t>
    </r>
    <r>
      <rPr>
        <u/>
        <sz val="12"/>
        <color theme="1"/>
        <rFont val="Arial"/>
        <family val="2"/>
      </rPr>
      <t>central</t>
    </r>
    <r>
      <rPr>
        <b/>
        <sz val="12"/>
        <color theme="1"/>
        <rFont val="Arial"/>
        <family val="2"/>
      </rPr>
      <t xml:space="preserve"> </t>
    </r>
    <r>
      <rPr>
        <sz val="12"/>
        <color theme="1"/>
        <rFont val="Arial"/>
        <family val="2"/>
      </rPr>
      <t xml:space="preserve">and </t>
    </r>
    <r>
      <rPr>
        <u/>
        <sz val="12"/>
        <color theme="1"/>
        <rFont val="Arial"/>
        <family val="2"/>
      </rPr>
      <t>service delivery point</t>
    </r>
    <r>
      <rPr>
        <sz val="12"/>
        <color theme="1"/>
        <rFont val="Arial"/>
        <family val="2"/>
      </rPr>
      <t xml:space="preserve"> levels for the following product categories. 
For products that are not offered in the public sector in the country, please type in 'N/A' (not applicable) in the comments box. If the product is offered but data is not available, please also type in 'N/A' and explain why the data is not available in the comments section. </t>
    </r>
    <r>
      <rPr>
        <sz val="11"/>
        <color theme="1"/>
        <rFont val="Arial"/>
        <family val="2"/>
      </rPr>
      <t xml:space="preserve">
</t>
    </r>
    <r>
      <rPr>
        <sz val="12"/>
        <color theme="1"/>
        <rFont val="Arial"/>
        <family val="2"/>
      </rPr>
      <t xml:space="preserve">
</t>
    </r>
  </si>
  <si>
    <r>
      <t xml:space="preserve">a. </t>
    </r>
    <r>
      <rPr>
        <b/>
        <sz val="12"/>
        <color theme="1"/>
        <rFont val="Arial"/>
        <family val="2"/>
      </rPr>
      <t>Central level</t>
    </r>
    <r>
      <rPr>
        <sz val="12"/>
        <color theme="1"/>
        <rFont val="Arial"/>
        <family val="2"/>
      </rPr>
      <t xml:space="preserve"> (i.e., central level warehouse for the public sector)
</t>
    </r>
  </si>
  <si>
    <r>
      <t xml:space="preserve">b.  </t>
    </r>
    <r>
      <rPr>
        <b/>
        <sz val="12"/>
        <color theme="1"/>
        <rFont val="Arial"/>
        <family val="2"/>
      </rPr>
      <t>Service delivery point (SDP) level</t>
    </r>
    <r>
      <rPr>
        <sz val="12"/>
        <color theme="1"/>
        <rFont val="Arial"/>
        <family val="2"/>
      </rPr>
      <t xml:space="preserve"> (i.e., public sector health facilities)
</t>
    </r>
    <r>
      <rPr>
        <i/>
        <sz val="10"/>
        <color theme="1"/>
        <rFont val="Arial"/>
        <family val="2"/>
      </rPr>
      <t>(At the aggregate level, this is the percentage of all commodity observations at all SDPs which were stocked out during the year)</t>
    </r>
    <r>
      <rPr>
        <sz val="12"/>
        <color theme="1"/>
        <rFont val="Arial"/>
        <family val="2"/>
      </rPr>
      <t xml:space="preserve">
</t>
    </r>
    <r>
      <rPr>
        <i/>
        <sz val="11"/>
        <color theme="1"/>
        <rFont val="Arial"/>
        <family val="2"/>
      </rPr>
      <t xml:space="preserve">
</t>
    </r>
  </si>
  <si>
    <r>
      <t xml:space="preserve">Annual stockout rate at the central level 
</t>
    </r>
    <r>
      <rPr>
        <b/>
        <sz val="10"/>
        <color theme="1"/>
        <rFont val="Arial"/>
        <family val="2"/>
      </rPr>
      <t>Automatically calculates by dividing column H by column I</t>
    </r>
  </si>
  <si>
    <r>
      <t xml:space="preserve">Sum of the number of </t>
    </r>
    <r>
      <rPr>
        <b/>
        <sz val="10"/>
        <color theme="1"/>
        <rFont val="Arial"/>
        <family val="2"/>
      </rPr>
      <t>SDPs stocked out</t>
    </r>
    <r>
      <rPr>
        <sz val="10"/>
        <color theme="1"/>
        <rFont val="Arial"/>
        <family val="2"/>
      </rPr>
      <t xml:space="preserve"> of the commodity as of the ending balance of all monthly/quarterly logistics reports for the fiscal year (numerator)</t>
    </r>
  </si>
  <si>
    <r>
      <t xml:space="preserve">Sum of the total numbers of </t>
    </r>
    <r>
      <rPr>
        <b/>
        <sz val="10"/>
        <color theme="1"/>
        <rFont val="Arial"/>
        <family val="2"/>
      </rPr>
      <t>SDPs reporting</t>
    </r>
    <r>
      <rPr>
        <sz val="10"/>
        <color theme="1"/>
        <rFont val="Arial"/>
        <family val="2"/>
      </rPr>
      <t xml:space="preserve"> across all monthly/ quarterly logistics reports for the fiscal year (denominator)</t>
    </r>
  </si>
  <si>
    <r>
      <t>Annual stockout rate at SDPs</t>
    </r>
    <r>
      <rPr>
        <sz val="11"/>
        <color theme="1"/>
        <rFont val="Arial"/>
        <family val="2"/>
      </rPr>
      <t xml:space="preserve">
</t>
    </r>
    <r>
      <rPr>
        <b/>
        <sz val="11"/>
        <color theme="1"/>
        <rFont val="Arial"/>
        <family val="2"/>
      </rPr>
      <t xml:space="preserve">
</t>
    </r>
    <r>
      <rPr>
        <b/>
        <sz val="10"/>
        <color theme="1"/>
        <rFont val="Arial"/>
        <family val="2"/>
      </rPr>
      <t>Automatically calculates by dividing column K by column L</t>
    </r>
  </si>
  <si>
    <r>
      <t xml:space="preserve">Levonorgestrel/ethinyl estradiol 150/30 mcg +Fe 75mg </t>
    </r>
    <r>
      <rPr>
        <sz val="10"/>
        <color theme="1"/>
        <rFont val="Arial"/>
        <family val="2"/>
      </rPr>
      <t>[Microgynon]</t>
    </r>
  </si>
  <si>
    <r>
      <t>Levonorgestrel/ethinyl estradiol 150/30 mcg</t>
    </r>
    <r>
      <rPr>
        <sz val="11"/>
        <color theme="1"/>
        <rFont val="Arial"/>
        <family val="2"/>
      </rPr>
      <t xml:space="preserve"> </t>
    </r>
    <r>
      <rPr>
        <sz val="10"/>
        <color theme="1"/>
        <rFont val="Arial"/>
        <family val="2"/>
      </rPr>
      <t>[Seasonale, Levora, Jolessa]</t>
    </r>
  </si>
  <si>
    <r>
      <t xml:space="preserve">Other combined oral contraceptive pills                                           
</t>
    </r>
    <r>
      <rPr>
        <i/>
        <sz val="10"/>
        <color theme="1"/>
        <rFont val="Arial"/>
        <family val="2"/>
      </rPr>
      <t xml:space="preserve">(not included for aggregate calculation)         </t>
    </r>
    <r>
      <rPr>
        <i/>
        <sz val="12"/>
        <color theme="1"/>
        <rFont val="Arial"/>
        <family val="2"/>
      </rPr>
      <t xml:space="preserve">                                               </t>
    </r>
    <r>
      <rPr>
        <sz val="12"/>
        <color theme="1"/>
        <rFont val="Arial"/>
        <family val="2"/>
      </rPr>
      <t>Specify:</t>
    </r>
  </si>
  <si>
    <r>
      <t>Progestin-only oral contraceptive pills (</t>
    </r>
    <r>
      <rPr>
        <sz val="10"/>
        <color theme="1"/>
        <rFont val="Arial"/>
        <family val="2"/>
      </rPr>
      <t>Levonorgestrel 30 mcg [Norgeston, Microlut])</t>
    </r>
  </si>
  <si>
    <r>
      <t xml:space="preserve">Depot medroxyprogesterone acetate 104mg/0.65mL subcutaneous </t>
    </r>
    <r>
      <rPr>
        <sz val="10"/>
        <color theme="1"/>
        <rFont val="Arial"/>
        <family val="2"/>
      </rPr>
      <t>[Depo Sub-Q Provera, Sayana Press]</t>
    </r>
  </si>
  <si>
    <r>
      <t xml:space="preserve">Depot medroxyprogesterone acetate 150 mg intramuscular </t>
    </r>
    <r>
      <rPr>
        <sz val="10"/>
        <color theme="1"/>
        <rFont val="Arial"/>
        <family val="2"/>
      </rPr>
      <t>[Depo-Provera]</t>
    </r>
  </si>
  <si>
    <r>
      <t xml:space="preserve">Norethisterone enanthate </t>
    </r>
    <r>
      <rPr>
        <sz val="10"/>
        <color theme="1"/>
        <rFont val="Arial"/>
        <family val="2"/>
      </rPr>
      <t>[Noristerat]</t>
    </r>
  </si>
  <si>
    <t>This commodity is only used by IPPF in Sierra Leone, so the stock out data is not available.</t>
  </si>
  <si>
    <r>
      <t>Levonorgestrel 75mg/rod, 2 rod implant</t>
    </r>
    <r>
      <rPr>
        <sz val="10"/>
        <color theme="1"/>
        <rFont val="Arial"/>
        <family val="2"/>
      </rPr>
      <t xml:space="preserve"> [Jadelle, Sino-Implant (II)/Levoplant]</t>
    </r>
  </si>
  <si>
    <r>
      <t xml:space="preserve">Etonogestrel 68mg/rod, 1 rod implant </t>
    </r>
    <r>
      <rPr>
        <sz val="10"/>
        <color theme="1"/>
        <rFont val="Arial"/>
        <family val="2"/>
      </rPr>
      <t>[Implanon, Nexplanon])</t>
    </r>
  </si>
  <si>
    <r>
      <t>Copper-bearing intrauterine devices (IUDs) (</t>
    </r>
    <r>
      <rPr>
        <sz val="10"/>
        <color theme="1"/>
        <rFont val="Arial"/>
        <family val="2"/>
      </rPr>
      <t>for example, Optima Copper T)</t>
    </r>
  </si>
  <si>
    <r>
      <t>Hormone-releasing intrauterine devices (IUDs)</t>
    </r>
    <r>
      <rPr>
        <sz val="10"/>
        <color theme="1"/>
        <rFont val="Arial"/>
        <family val="2"/>
      </rPr>
      <t xml:space="preserve"> (for example levonorgestrel-releasing [Mirena])</t>
    </r>
  </si>
  <si>
    <r>
      <t xml:space="preserve">Total stockout rate for all commodities 
</t>
    </r>
    <r>
      <rPr>
        <b/>
        <sz val="12"/>
        <color theme="1"/>
        <rFont val="Arial"/>
        <family val="2"/>
      </rPr>
      <t xml:space="preserve">This will auto-calculate. </t>
    </r>
    <r>
      <rPr>
        <sz val="12"/>
        <color theme="1"/>
        <rFont val="Arial"/>
        <family val="2"/>
      </rPr>
      <t xml:space="preserve"> (It will sum H and I and divide H by I, and will sum K and L and divide by L)</t>
    </r>
  </si>
  <si>
    <t>The stock out for SDPs were given in percentages because on the DHIS 2, which the government uses to manually enter LMIS reports, it is given as such.</t>
  </si>
  <si>
    <r>
      <t xml:space="preserve">What have been the main drivers of stockouts of contraceptives in the country during the previous year? 
</t>
    </r>
    <r>
      <rPr>
        <i/>
        <sz val="12"/>
        <color theme="1"/>
        <rFont val="Arial"/>
        <family val="2"/>
      </rPr>
      <t>(If data quality weaknesses contributed to reported stock out rates, please also mention this here).</t>
    </r>
  </si>
  <si>
    <t xml:space="preserve">Delays in sending replenishment requests from facility level, and long processing of requests at district level due to vehicle or fuel constraints may have contributed to the stock outs
</t>
  </si>
  <si>
    <t>The UNFPA CO requests for waivers from the NMRA to import WHO-prequalified FP commodities.</t>
  </si>
  <si>
    <r>
      <t xml:space="preserve">In the past year, to what extent were contraceptives, </t>
    </r>
    <r>
      <rPr>
        <i/>
        <sz val="12"/>
        <color theme="1"/>
        <rFont val="Arial"/>
        <family val="2"/>
      </rPr>
      <t>excluding condoms</t>
    </r>
    <r>
      <rPr>
        <sz val="12"/>
        <color theme="1"/>
        <rFont val="Arial"/>
        <family val="2"/>
      </rPr>
      <t xml:space="preserve">, tested by the NQCL post-shipment ? </t>
    </r>
  </si>
  <si>
    <r>
      <t xml:space="preserve">The International Council for Harmonisation of Technical Requirements for Pharmaceuticals for Human Use (ICH) aims to ensure that safe, effective and high quality medicines are developed, registered, and maintained in the most resource efficient manner whilst meeting high standards. The national drug regulatory authorities which are members, observers, or associates of the ICH are considered as </t>
    </r>
    <r>
      <rPr>
        <b/>
        <u/>
        <sz val="12"/>
        <color theme="1"/>
        <rFont val="Arial"/>
        <family val="2"/>
      </rPr>
      <t>Stringent Regulatory Authorities (SRA)</t>
    </r>
    <r>
      <rPr>
        <sz val="12"/>
        <color theme="1"/>
        <rFont val="Arial"/>
        <family val="2"/>
      </rPr>
      <t>, including: European Union member states, the United Kingdom, the United States, Canada, and Japan.</t>
    </r>
  </si>
  <si>
    <r>
      <t xml:space="preserve">For each of the following contraceptive methods, please provide the following information:
i. Are there any WHO-prequalified (WHO-PQ) or Stringent Regulatory Authority (SRA) approved products registered for distribution in the country? (Use the dropdown menu to indicate WHO-PQ, SRA, both, neither, or don't know)
ii. How many manufacturers are </t>
    </r>
    <r>
      <rPr>
        <u/>
        <sz val="12"/>
        <color theme="1"/>
        <rFont val="Arial"/>
        <family val="2"/>
      </rPr>
      <t>registered in the country for distribution</t>
    </r>
    <r>
      <rPr>
        <sz val="12"/>
        <color theme="1"/>
        <rFont val="Arial"/>
        <family val="2"/>
      </rPr>
      <t xml:space="preserve"> of WHO-prequalified and/or SRA-approved contraceptive products? (Use the dropdown menu to indicate 0, 1, 2-3, more than 3, or don't know)
iii. If there are any WHO-prequalified and/or SRA-approved contraceptive products, list one or more examples of the brand and formulation.
iv. How many in-country local manufacturers exist who produce any products within the contraceptive method.</t>
    </r>
  </si>
  <si>
    <r>
      <t xml:space="preserve">Combined Oral Contraceptive Pills 
</t>
    </r>
    <r>
      <rPr>
        <i/>
        <sz val="10"/>
        <color theme="1"/>
        <rFont val="Arial"/>
        <family val="2"/>
      </rPr>
      <t>(for example, levonorgestrel/ethinyl estradiol 150/30 mcg +Fe 75 mg, levonorgestrel/ethinyl estradiol 150/30 mcg [Microgynon, Seasonale, Levora, Jolessa], drosiperenone/ethinyl estradiol 3mg/20mcg [Yaz], norethindrone acetate/ethinyl estradiol [Loestrin, Junel])</t>
    </r>
  </si>
  <si>
    <t>Microynon</t>
  </si>
  <si>
    <r>
      <t xml:space="preserve">Progestin-only Oral Contraceptive Pills 
</t>
    </r>
    <r>
      <rPr>
        <i/>
        <sz val="10"/>
        <color theme="1"/>
        <rFont val="Arial"/>
        <family val="2"/>
      </rPr>
      <t>(for example, levonorgestrel 30 mcg [Norgeston, Microlut], norethindrone 35 mg [Micronor, Camila, Errin], desogestrel 75 mcg [Cerazette, Aizea], ethynodiol diacetate [Femulen])</t>
    </r>
  </si>
  <si>
    <r>
      <t xml:space="preserve">Injectables 
</t>
    </r>
    <r>
      <rPr>
        <i/>
        <sz val="10"/>
        <color theme="1"/>
        <rFont val="Arial"/>
        <family val="2"/>
      </rPr>
      <t xml:space="preserve">(for example, depot medroxyprogesterone acetate 104mg/0.65mL subcutaneous [Depo Sub-Q Provera, Sayana Press], depot medroxyprogesterone acetate 150 mg intramuscular [Depo-Provera], norethisterone enanthate [Noristerat]) </t>
    </r>
  </si>
  <si>
    <t>Depo-provera, Sayana Press</t>
  </si>
  <si>
    <t>depot medroxyprogesterone acetate 150 mg intramuscular, depot medroxyprogesterone acetate 104mg/0.65mL subcutaneous</t>
  </si>
  <si>
    <r>
      <t xml:space="preserve">Contraceptive Implants 
</t>
    </r>
    <r>
      <rPr>
        <i/>
        <sz val="10"/>
        <color theme="1"/>
        <rFont val="Arial"/>
        <family val="2"/>
      </rPr>
      <t>(for example, levonorgestrel 75 mg [Jadelle, Sino-Implant (II)/Levoplant], etonogestrel 68 mg [Implanon, Nexplanon])</t>
    </r>
  </si>
  <si>
    <r>
      <t xml:space="preserve">Intrauterine devices (IUDs) 
</t>
    </r>
    <r>
      <rPr>
        <i/>
        <sz val="10"/>
        <color theme="1"/>
        <rFont val="Arial"/>
        <family val="2"/>
      </rPr>
      <t>(for example, copper-bearing [Optima Copper T], levonorgestrel-releasing [Mirena])</t>
    </r>
  </si>
  <si>
    <t>Fiesta, Love</t>
  </si>
  <si>
    <r>
      <t xml:space="preserve">Emergency contraceptive pills 
</t>
    </r>
    <r>
      <rPr>
        <i/>
        <sz val="10"/>
        <color theme="1"/>
        <rFont val="Arial"/>
        <family val="2"/>
      </rPr>
      <t>(for example, levonorgestrel 0.75 mg, levonorgestrel 1.5 mg [Postinor]</t>
    </r>
    <r>
      <rPr>
        <i/>
        <sz val="12"/>
        <color theme="1"/>
        <rFont val="Arial"/>
        <family val="2"/>
      </rPr>
      <t>)</t>
    </r>
  </si>
  <si>
    <t>I pill, Back-up, Revoke</t>
  </si>
  <si>
    <t>levonorgestrel 1.5 mg</t>
  </si>
  <si>
    <r>
      <t xml:space="preserve">Have any public/private partnerships been established or brokered in the last two years with the purpose of expanding private sector provision of health services including family planning products and services? 
</t>
    </r>
    <r>
      <rPr>
        <sz val="10"/>
        <color theme="1"/>
        <rFont val="Arial"/>
        <family val="2"/>
      </rPr>
      <t>(Example: contracting out of family planning services to private providers by the government; development of a voucher program where the government distributes vouchers that can be used for family planning services by private providers; joint public-private research on new contraceptive technologies or service delivery mechanisms)</t>
    </r>
  </si>
  <si>
    <t>Contraceptive security has improved over the last fiscal year and current year, with reduced stock out rates across the country. This can be attributed to the increased frequency of nationwide distributions and supplying district stores and facilities to their maximum level during each round.</t>
  </si>
  <si>
    <r>
      <t xml:space="preserve">If yes, what policies are in place to alleviate impacts of pandemics on FP? </t>
    </r>
    <r>
      <rPr>
        <i/>
        <sz val="11"/>
        <color theme="1"/>
        <rFont val="Arial"/>
        <family val="2"/>
      </rPr>
      <t>(e.g., multi-month dispensing, switch to long-term methods, etc.)</t>
    </r>
  </si>
  <si>
    <r>
      <t>Are FP/RH supplies pre-positioned in case of an emergency?</t>
    </r>
    <r>
      <rPr>
        <sz val="10"/>
        <color theme="1"/>
        <rFont val="Arial"/>
        <family val="2"/>
      </rPr>
      <t xml:space="preserve"> </t>
    </r>
    <r>
      <rPr>
        <i/>
        <sz val="10"/>
        <color theme="1"/>
        <rFont val="Arial"/>
        <family val="2"/>
      </rPr>
      <t>(Pre-positioning is a component of emergency preparedness in which supplies are held closer or more accessibly to where a crisis may occur in order to enable faster delivery of supplies when a crisis occurs.)</t>
    </r>
  </si>
  <si>
    <r>
      <t xml:space="preserve">To what extent did the COVID-19 pandemic affect the frequency of CS committee meetings in the </t>
    </r>
    <r>
      <rPr>
        <u/>
        <sz val="12"/>
        <color theme="1"/>
        <rFont val="Arial"/>
        <family val="2"/>
      </rPr>
      <t>most recent fiscal year</t>
    </r>
    <r>
      <rPr>
        <sz val="12"/>
        <color theme="1"/>
        <rFont val="Arial"/>
        <family val="2"/>
      </rPr>
      <t xml:space="preserve">? </t>
    </r>
    <r>
      <rPr>
        <i/>
        <sz val="11"/>
        <color theme="1"/>
        <rFont val="Arial"/>
        <family val="2"/>
      </rPr>
      <t>(Please select an option from the drop-down menu)</t>
    </r>
  </si>
  <si>
    <r>
      <t xml:space="preserve">To what extent did the COVID-19 pandemic affect the approved </t>
    </r>
    <r>
      <rPr>
        <b/>
        <sz val="12"/>
        <color theme="1"/>
        <rFont val="Arial"/>
        <family val="2"/>
      </rPr>
      <t>budget line</t>
    </r>
    <r>
      <rPr>
        <sz val="12"/>
        <color theme="1"/>
        <rFont val="Arial"/>
        <family val="2"/>
      </rPr>
      <t xml:space="preserve"> for contraceptives for the </t>
    </r>
    <r>
      <rPr>
        <u/>
        <sz val="12"/>
        <color theme="1"/>
        <rFont val="Arial"/>
        <family val="2"/>
      </rPr>
      <t>current</t>
    </r>
    <r>
      <rPr>
        <sz val="12"/>
        <color theme="1"/>
        <rFont val="Arial"/>
        <family val="2"/>
      </rPr>
      <t xml:space="preserve"> fiscal year?  
</t>
    </r>
    <r>
      <rPr>
        <i/>
        <sz val="11"/>
        <color theme="1"/>
        <rFont val="Arial"/>
        <family val="2"/>
      </rPr>
      <t>(Please select an option from the drop-down menu)</t>
    </r>
  </si>
  <si>
    <r>
      <t xml:space="preserve">To what extent has the COVID-19 pandemic affected the amount of </t>
    </r>
    <r>
      <rPr>
        <b/>
        <sz val="12"/>
        <color theme="1"/>
        <rFont val="Arial"/>
        <family val="2"/>
      </rPr>
      <t>government spending</t>
    </r>
    <r>
      <rPr>
        <sz val="12"/>
        <color theme="1"/>
        <rFont val="Arial"/>
        <family val="2"/>
      </rPr>
      <t xml:space="preserve"> for contraceptives in the </t>
    </r>
    <r>
      <rPr>
        <u/>
        <sz val="12"/>
        <color theme="1"/>
        <rFont val="Arial"/>
        <family val="2"/>
      </rPr>
      <t>most recent complete year</t>
    </r>
    <r>
      <rPr>
        <sz val="12"/>
        <color theme="1"/>
        <rFont val="Arial"/>
        <family val="2"/>
      </rPr>
      <t xml:space="preserve">?
</t>
    </r>
    <r>
      <rPr>
        <i/>
        <sz val="11"/>
        <color theme="1"/>
        <rFont val="Arial"/>
        <family val="2"/>
      </rPr>
      <t xml:space="preserve">(Please select an option from the drop-down menu) </t>
    </r>
  </si>
  <si>
    <r>
      <t xml:space="preserve">How have operational practices put in place due to COVID-19 changed since the last survey (i.e., 2020-2021)?                                                                                               </t>
    </r>
    <r>
      <rPr>
        <i/>
        <sz val="10"/>
        <color theme="1"/>
        <rFont val="Arial"/>
        <family val="2"/>
      </rPr>
      <t>(Note: the operational practices listed were populated from responses in the last survey.) For each row, if more than one response applies, please select one from the drop-down menu and list any others in the comments box.</t>
    </r>
  </si>
  <si>
    <t>6-months worth of FP commodity stock at district stores and hospitals are available</t>
  </si>
  <si>
    <t xml:space="preserve">South Sudan </t>
  </si>
  <si>
    <t xml:space="preserve">RHCS/FP TWG, lead by the MOH and attended by donor agencies including USAID, FCDO, UN agencies (UNFPA, WHO, UNDP, UNICEF), fund managers (HPF), and many IPs in addition to CSOs. The RHCS/FP TWG is convened every two months. </t>
  </si>
  <si>
    <t>Reproductive Health Security/Family Planning Technical Working Group (RHCS/FP TWG)</t>
  </si>
  <si>
    <t>PSI was the one doing social marketing (mainly condoms) but it has already shut down and no longer operating in the country. I am not aware of other partners doing social marketing, hence the answer, "don’t know".</t>
  </si>
  <si>
    <t>GHSC-PSM, Handicap International (HI), IntraHealth, ALIMA, AMREF, HPF and IPs (IMC, IMA World Health, Momentum, RHASS, IRC, RI, CUAMM, WR, WV, Medair, HealthNet TPO, CORDAID, Health Link, GOAL, CONCERN, etc), national NGOs (Tado, SSHCO, MEDICAIR, LiveWell, CIDO, HAA, WACHO, Shabab Le Shabab, etc)</t>
  </si>
  <si>
    <t>USAID, FCDO, DFID</t>
  </si>
  <si>
    <t>UNFPA, UNDP, UNICEF, IOM, WHO</t>
  </si>
  <si>
    <t>Reproductive Health Department</t>
  </si>
  <si>
    <t>The Central Medical Stores (CMS)</t>
  </si>
  <si>
    <t>Key functions: Approves quantification and periodic reviews of supply plans. monitors stock levels at service delivery points and proposes mitigation measures for stockouts/overstock. Monitors FP 2030 implementation progress. Improve partnerships, design and disseminate  strategies, advocate for reproductive health supplies coalition (RHSC) support and commodity utilization, resource mobilization, formulation and dissemination of appropriate national policies.</t>
  </si>
  <si>
    <r>
      <t xml:space="preserve">The fiscal year runs from January to December (UNFPA) while that for Government of South Sudan runs from July to June. The costs mentioned in B2 is the forecasted dollar value for commodities to be procured for the public sector for the year 2022 and is for products only ($9,009,565.00). Freight costs ($ 2,883,061.00) are not included. These figures were obtained from the GHSC-PSM led quantification and forecasting exercise that was held in 2021. Further details can be obtained from 2021 Quantification and Supply Planning Report and in the QAT Tool through the FASP team. </t>
    </r>
    <r>
      <rPr>
        <b/>
        <sz val="12"/>
        <rFont val="Arial"/>
        <family val="2"/>
      </rPr>
      <t>Please note</t>
    </r>
    <r>
      <rPr>
        <sz val="12"/>
        <rFont val="Arial"/>
        <family val="2"/>
      </rPr>
      <t xml:space="preserve"> that the forecasted amount is alot higher than that of 2021 due to an expected increase in consumption of family planning products as there are concurrent and ongoing interventions to address low uptake e.g. advocasy campaigns, community outreaches, private sector engagement, etc.</t>
    </r>
  </si>
  <si>
    <t>GHSC-PSM, UNFPA, MOH, IMA Momentum and other partners</t>
  </si>
  <si>
    <t>The government did not allocate funds for procurement of contraceptives in 2022.</t>
  </si>
  <si>
    <t>UNFPA Supplies: Injectable contraceptives (Depo provera and Sayana press), implantable contraceptives (1- and 2-rod implants), emergency contraceptives, Microgynon, male condoms, and female condoms. This information is optained from UNFPA's Invetory Issuance Report with Funds for 2022 (ZZT05).</t>
  </si>
  <si>
    <t>Other UN donation records</t>
  </si>
  <si>
    <t>This error occurred because the divisor is zero.</t>
  </si>
  <si>
    <t>The procurement of different family planning methods (oral contraceptives, injectables, IUD, Implants and emergency pills) is clearly recommended in the Family Planning Policy 2013. It is also included in the Boma Health Initiative (as cited in the BHI package) and are included in the essential medicines list 2018 updated 2019. Distribution of family planning commodities through the commercial sector is still in the pilot phase. Social marketing is recommended in the Family Planning Policy 2013 but implementation is yet to be started.</t>
  </si>
  <si>
    <t>Vasectomy is recommended for hospitals only. However, there is no information to support whether this method is being practiced or not.</t>
  </si>
  <si>
    <t>Tubal ligation is recommended for hospitals only. However, there is no information to support whether this method is being practiced or not.</t>
  </si>
  <si>
    <r>
      <rPr>
        <b/>
        <sz val="12"/>
        <rFont val="Arial"/>
        <family val="2"/>
      </rPr>
      <t xml:space="preserve">Contraceptive patches </t>
    </r>
    <r>
      <rPr>
        <b/>
        <sz val="10"/>
        <rFont val="Arial"/>
        <family val="2"/>
      </rPr>
      <t>(</t>
    </r>
    <r>
      <rPr>
        <sz val="10"/>
        <rFont val="Arial"/>
        <family val="2"/>
      </rPr>
      <t>for example, norelgestromin/ethinyl estradiol 150/35mcg [Xulane, Evra])</t>
    </r>
  </si>
  <si>
    <t>This method is not recommended in South Sudan and its not clear if anybody is practicing it.</t>
  </si>
  <si>
    <t>The two calendar based awareness methdos recommended in the Family Planning Policy 2013 are the standard day methods (SDM) and lactation amenorrohea method (LAM). These two are recommemded at all levels of the health care system (community level, primary health care units, centers, hospitals), including the commercial sector and social marketting; to be promoted as part of a comprehensive health promotion strategy.</t>
  </si>
  <si>
    <t>A method mix is recommended for all sectors based on policy documents such as the Family Planning Policy 2013, the Basic Package for health and Nutrition services (BPHNS) 2011, The Boma Health Initiative (BHI) and the South Sudan Esential Medicines' List.. Although implementation has been scaled up across the years, there is limited data on implementation in the various sectors, especially with regards to promotion and implemementtion of natural methods and long-term permanent methods (tubal ligation and vasectomy).</t>
  </si>
  <si>
    <r>
      <rPr>
        <b/>
        <sz val="12"/>
        <rFont val="Arial"/>
        <family val="2"/>
      </rPr>
      <t>A. Family Planning Costed Implementation Plan 2021 – 2026, Commodity Security</t>
    </r>
    <r>
      <rPr>
        <sz val="12"/>
        <rFont val="Arial"/>
        <family val="2"/>
      </rPr>
      <t xml:space="preserve">
1. CS1.1. Procurement of adequate contraceptive commodities and supplies to cover all country needs to meet the mCPR goal by 2025/26
2. CS1.2. Sufficient capacity, effectiveness, and efficiency of the supply chain system to ensure a continuous supply of contraceptives at service delivery points. 
</t>
    </r>
    <r>
      <rPr>
        <b/>
        <sz val="12"/>
        <rFont val="Arial"/>
        <family val="2"/>
      </rPr>
      <t>B. The South Sudan Reproductive Health Strategy 2013-2016, Strategy 3</t>
    </r>
    <r>
      <rPr>
        <sz val="12"/>
        <rFont val="Arial"/>
        <family val="2"/>
      </rPr>
      <t xml:space="preserve">
Overall Objective: Ensure the availability of safe RH drugs, RH commodities and medical equipment and their rational use.</t>
    </r>
  </si>
  <si>
    <t>Family Planning Costed Implementation Plan 2013 - 2026, Reproductive Health Strategic Plan 2013-2016</t>
  </si>
  <si>
    <t>The South Sudan Family Planning Policy 2013 and Basic Package for Health and Nutrition Services (BPHNS) 2011 both advocate for provision of comprehensive package of reproductive health and family planning services at all levels of the health care, namely the community level, primary health care units (PHCUs), primary health care centers (PHCCs), all  hospitals, the commercial sector and through social marketing. All these are also reflected in the South Sudan FP2030 Country Commitment and the South Sudan costed Implementation Plan 2021-2026. Implementation of these policies is carried out by both implementing partners and government staff managing facilities.</t>
  </si>
  <si>
    <t>Five (5) and four (4) years respectively. It is not clear when updates/reviews are due.</t>
  </si>
  <si>
    <t>The South Sudan Family Planning Policy 2013 and Basic Package for Health and Nutrition Services (BPHNS) 2011. Also, some states have issued local orders for provision of FP services.</t>
  </si>
  <si>
    <t>With the expansion of family planning services to the community level as part of the basic package for health and nutrition services as well as the family planning policy, community health workers are allowed to provide oral contraceptives and condoms. However, community distribution is still at a nascent stage, being piloted in few areas.</t>
  </si>
  <si>
    <t>Female condoms are newly introduced and uptake is limited.</t>
  </si>
  <si>
    <t>Administration recommended at hospital level.</t>
  </si>
  <si>
    <t>This method has not been recommended for use as per existing policy documents.</t>
  </si>
  <si>
    <t>This method is recommended for all levels of health care (FP Policy 2013) but its not clear if actual implementation is happening.</t>
  </si>
  <si>
    <t>FP Policy 2013</t>
  </si>
  <si>
    <t xml:space="preserve"> Final South Sudan FP2030 Commitments_signed</t>
  </si>
  <si>
    <t>It is culturally considered a taboo for the unmarried (as well as the married) to access family planing services</t>
  </si>
  <si>
    <t>Family planning commodities for the public sector are not subject to duties, as these are mainly by agencies like UNFPA. This scenario may not apply to the private/commercial sector.</t>
  </si>
  <si>
    <t xml:space="preserve">Policy recommends that family planning services in the public sector are provided free of charge. However, the private sector charges minimal service fees for provision of services (including family planning). </t>
  </si>
  <si>
    <t>South Sudan Essential Medicines List (SSEML) 2018</t>
  </si>
  <si>
    <t xml:space="preserve">Yes, FP is actively being promoted mostly through the public health facilities. A number of partners e.g. Nurser and midwives Association conduct outreaches from time to time. Community-based distribution is being implemented in few location/counties such as Yambio, Maridi and Aweil East and Gogrial West.  </t>
  </si>
  <si>
    <t>Family planning (FP) promotion at facility and community levels.</t>
  </si>
  <si>
    <t>Eighty-eight percent (88%) of staff are trained to provide family planning services and 85% trained to conduct implant insertion and removal, as per the 2022 Reproductive Health Commodity Security Survey (RHCS) results (section 4.2.1., page 88).</t>
  </si>
  <si>
    <t>The final and signed South Sudan FP 2030 Committement is available online at the FP2023 website.</t>
  </si>
  <si>
    <t>There are ongoing discussions to do that using the DHIS2. Currently, logistics information flow is fragmented and non-centralized. At the service delivery points (SDPs) and storage facilities, LMIS implementation is weak and mostly paper based. SDPs and stores do not report on a regular basis. UNFPA supported CMS to install mSupply and its used to managed UNFPA supplied commodities only. For visibility, GHSC-PSM tracks and collects FP stock-level information from selected SDPs through the integrated call center (ICC).</t>
  </si>
  <si>
    <t>ICC data Aug22-July23</t>
  </si>
  <si>
    <t>Not approved for use in-country</t>
  </si>
  <si>
    <t>ICC data Aug 2022 to July 2023</t>
  </si>
  <si>
    <t>The high stockout rates for for some commodities is due to central level stock outs and bulk expiries at facility level.</t>
  </si>
  <si>
    <t>The data for female condoms is not captured in the ICC as its use is limited to few SDPs and uptake very low.</t>
  </si>
  <si>
    <t>ICC data Aug 2022 to July 2023. Main commodity/strength imported.</t>
  </si>
  <si>
    <t>Negligible amounts imported. Not tracked in the ICC</t>
  </si>
  <si>
    <t>Information not available.</t>
  </si>
  <si>
    <r>
      <t xml:space="preserve">What have been the main drivers of stockouts of contraceptives in the country during the previous year? 
</t>
    </r>
    <r>
      <rPr>
        <i/>
        <sz val="12"/>
        <rFont val="Arial"/>
        <family val="2"/>
      </rPr>
      <t>(If data quality weaknesses contributed to reported stock out rates, please also mention this here).</t>
    </r>
  </si>
  <si>
    <t>The stockout rates reported here are based on data obtained from the GHSC-PSM-managed integrated call center (ICC), which gives visibility into the status of family planning commodities in a selected number of service delivery points (SDPs), on a monthly basis. This data covers the period from August 2022 to July 2023. The numerator is the total # of SDPs with an ending balance of zero at the time of call, for the most recent available 12-month period, per commodity, across all monthly logistics reports. The denominator is the sum of the total # of SDPs that reported monthly logistics reports through the ICC. The main driver for stockouts at SDPs are: 
1. Stockouts at the central level (Central Medical Stores) - which directly impact both routine and emergency distribution of FP commodities to service delivery points. 
2. Effectiveness of different distribution mechanisms - some partner-supported supply chain systems are more efficient in delivering FP commodities to last mile on regular basis (e.g., HPF, IMA-Momentum, etc.) compared to others (e.g. UNICEF supported supply chain). None partner supported health facilities face issues accessing family planning commodities as there are no clear mechanisms for ensuring FP supplies reach them.
3. Bulk expiries at service delivery points – as UNFPA tended to procure bulk commodities for an extended period of time, most often with the same or almost the same expiry dates. Hence expiries negatively affect stock-on-hand levels at all service delivery points (as they receive the same batches with the same expiry dates). The gap thus created could not be adequately covered by subsequent routine distributions as the quantities are either too small to last for over 4 months (hence no reserves left) or respective items are missing in the kits due to central level stock outs.</t>
  </si>
  <si>
    <r>
      <t xml:space="preserve">This applies to two items: female condoms and Levonorgestrel 1.5mg, 1 tablet.
1.	</t>
    </r>
    <r>
      <rPr>
        <b/>
        <sz val="12"/>
        <rFont val="Arial"/>
        <family val="2"/>
      </rPr>
      <t>Female condoms:</t>
    </r>
    <r>
      <rPr>
        <sz val="12"/>
        <rFont val="Arial"/>
        <family val="2"/>
      </rPr>
      <t xml:space="preserve"> The data for female condoms is not available as it is not tracked through the ICC. That is because female condoms  are available in limited quantities across few facilities and uptake is extremely low.
2.	</t>
    </r>
    <r>
      <rPr>
        <b/>
        <sz val="12"/>
        <rFont val="Arial"/>
        <family val="2"/>
      </rPr>
      <t>Levonorgestrel 1.5mg, 1 tablet:</t>
    </r>
    <r>
      <rPr>
        <sz val="12"/>
        <rFont val="Arial"/>
        <family val="2"/>
      </rPr>
      <t xml:space="preserve"> the main item available in-country at SDP level is Levonorgestrel 0.75mg, 2 tablets. Very few facilities have Levonorgestrel 1.5mg, 1 tablet and in negligible quantities. Hence in the ICC, the two items are reported as "packs" of Levonorgestrel 0.75mg, 2 tablets.</t>
    </r>
  </si>
  <si>
    <t>The Drug and Food Control Authority (DFCA) Act 2012 mandates registration of all regulated products but implementation is yet to start due to limited capacity. There are no locally manufactured contraceptives.</t>
  </si>
  <si>
    <t>It is a requirement for all products to be tested for quality but this is not being implemented yet as the necessary infrustracture and man-power are not yet in place. UNFPA is the sole supplier of contraceptives for the public sector. Information about the DFCA field surveillance monitoring activities is not available.</t>
  </si>
  <si>
    <t>Prequalified contraceptive products are procured by UNFPA from registered suppliers. However, because the registration processes in-country are not yet in place, a waiver is used. There are no local manufacturers in-country.  Currently, UNFPA is working with the food and drug control authority (DFCA) to ensure registration of suppliers and family planning products - a process that is still in its early stages of discussions. A registration guideline has been developed, capacity training done and launching completed (as of 8 Aug 2023), pending implementation. A team will be sent to Tanzania for a hands-on training to facilitate the process.</t>
  </si>
  <si>
    <t>There are no local manufacturers of contraceptives.</t>
  </si>
  <si>
    <t>Private sector engagement is still in a pilot phase with about 50 private facilities in Juba, Yei and Wau providing mostly short-term methods. The short-term methods are supplied by UNFPA.</t>
  </si>
  <si>
    <t>There are about thirty-five (35) private facilities in Juba, eight (8) in Yei and seven (7) in Wau. These facilities are supplied with free UNFPA-procured family planning commodities and reporting is a requirement.</t>
  </si>
  <si>
    <t>However, the South Sudan Costed Implementation Plan 2021-2026 talks of a unified road-map for all stakeholders including the private sector, aimed at aligning all family planning activities with the country's needs.</t>
  </si>
  <si>
    <t>Any sites that run out of family planning commodities are expected to put in a request through the emergency distribution mechanism (managed by UNFPA and partners).</t>
  </si>
  <si>
    <r>
      <t>In the last survey (i.e., 2020-2021), South Sudan</t>
    </r>
    <r>
      <rPr>
        <b/>
        <i/>
        <sz val="12"/>
        <rFont val="Arial"/>
        <family val="2"/>
      </rPr>
      <t xml:space="preserve"> </t>
    </r>
    <r>
      <rPr>
        <sz val="12"/>
        <rFont val="Arial"/>
        <family val="2"/>
      </rPr>
      <t xml:space="preserve">did not report any operational practices put in place to facilitate access to FP services during COVID-19. Are there any such practices to report since the time of the last survey that were or are meant to address access to FP during the COVID-19 pandemic?
</t>
    </r>
    <r>
      <rPr>
        <i/>
        <sz val="12"/>
        <rFont val="Arial"/>
        <family val="2"/>
      </rPr>
      <t xml:space="preserve">(e.g., mobile FP clinics, telehealth, increased task sharing or task shifting, self-care interventions, no-prescription methods)	</t>
    </r>
  </si>
  <si>
    <t xml:space="preserve">Tanzania </t>
  </si>
  <si>
    <t>Reproductive, Maternal, New born and Child Health (RMNCH) Commodity Security Committee</t>
  </si>
  <si>
    <t>DKT and T-MARC</t>
  </si>
  <si>
    <t>Marie Stopes, Afya yangu, Engender Health, JHPIEGO, Pathfinder, CHAI, R4D and TMEPiD</t>
  </si>
  <si>
    <t>JD Pharmacy and General Dpharm</t>
  </si>
  <si>
    <t>USAID and FCDO</t>
  </si>
  <si>
    <t>UNFPA, WHO and UNICEF</t>
  </si>
  <si>
    <t>DRMCH, PSU and NACP</t>
  </si>
  <si>
    <t>Medical Store Department (MSD)</t>
  </si>
  <si>
    <t>Muhimbili University of Health and Allied Sciences and Ifakara Health Institute</t>
  </si>
  <si>
    <t>	Coordinate and share quantification result of contraceptive maternal and child health commodities needs with RMNCH stakeholders.
	Coordinate the securing of the financial resources necessary to cover country needs through both Government and donor contributions. 
	Follow up on the developed supply plan and regularly monitor their implementation, facilitating the resolution of any difficulties that may arise. 
	Provide guidance on RMNCH product introduction through review of evidence generated by international and in country professional associations/bodies to support product introduction.
	Advise and forward the evidence and recommendation on the new products to senior MoHCDGEC leadership for decision making.
	Ensure that the newly approved products are added into the NEMLIT, STG and LMIS tool.
	Integrate newly approved products in forecasting and demand planning.
	Monitor product introduction for the newly approved products.
Update, share and discuss the commodity procurement table.</t>
  </si>
  <si>
    <t>The forecast is conducted annually, however the supply plan review is done regularly on quarterly basis during which forecasts are also updated</t>
  </si>
  <si>
    <t>According to the recent updates from the Chief Pharmacist's office, the funding for contraceptives is included in other health commodities budget.</t>
  </si>
  <si>
    <t>The budget for contraceptives was included in other health commodities budget; funds were not specifically allocated for contraceptives, but for all health commodities including contraceptives</t>
  </si>
  <si>
    <t>Ministry of health records - 2022/2023</t>
  </si>
  <si>
    <t>July 2022 - June 2023</t>
  </si>
  <si>
    <t>Medroxyprogesterone acetate injection</t>
  </si>
  <si>
    <t>Implantable contraceptives, Injectables and Oral contraceptives</t>
  </si>
  <si>
    <t>UNFPA Supplies: COCs, PoPs, emergency contraceptive pills, implantables, injectables, female condoms</t>
  </si>
  <si>
    <t>Other bilateral (FCDO)</t>
  </si>
  <si>
    <t>Procurement of contraceptive commodities by government funds is done by the Medical Store Department</t>
  </si>
  <si>
    <t>All contraceptives procured by the government are initially delivered at the Central Warehouse then distributed to zonal warehouse and finally to service delivery points</t>
  </si>
  <si>
    <t>There is no budget line for contraceptives, but they are included in the overall health commodities budget line.</t>
  </si>
  <si>
    <t>Ministry of Health budget report</t>
  </si>
  <si>
    <t>Not specified</t>
  </si>
  <si>
    <t>To reduce stock out at health facilities in order to offer clients a full range of contraceptive methods</t>
  </si>
  <si>
    <t>National Family Planning Costed Implementation Plan II (2019/2023)</t>
  </si>
  <si>
    <t xml:space="preserve">Decrease in implemenation from previous CS Survey is due to decrease in financial support from partners and close out of some projects which were supporting FP intervention e.g., SHOPS PLUS </t>
  </si>
  <si>
    <t>2019 - 2023</t>
  </si>
  <si>
    <t>(National Family Planning Standard and guideline) There is a Public/Private Partnership framework.
Policies allow for Accredited Drug Dispensing Outlets (ADDOS) to provide FP services. Government ensures availability and compliance to service agreements with non-governmental organizations and private for profit and not for profit institutions.</t>
  </si>
  <si>
    <t>National Family Planning Costed Implementation Plan II</t>
  </si>
  <si>
    <t>Youth friendly services, Sports bonanza, Outreach services and Radio sports</t>
  </si>
  <si>
    <t xml:space="preserve"> Sports bonanza, Outreach services and Radio sports</t>
  </si>
  <si>
    <t>Contraceptive commodities are free of charge</t>
  </si>
  <si>
    <t>National Essential Medicines List of Tanzania (NEMLT)</t>
  </si>
  <si>
    <t>The government has made more effort to use community mobilization to raise community awareness on health-related issues</t>
  </si>
  <si>
    <t>Partners have reduced funding for training since previous CS survey cycle</t>
  </si>
  <si>
    <t>Some private health facilities which have access to LMIS are those which have service level agreement with the government of Tanzania</t>
  </si>
  <si>
    <t>Stock out is due to inadequate funding</t>
  </si>
  <si>
    <t>The stock out rate at central level was contributed by inadequate funding of the planned shipment and delay in delivery of the shipment on order.</t>
  </si>
  <si>
    <t>One of the reasons of stock out in 2021 was due to the effect of COVID 19 in global supply chain, but in 2023 the observed decrease in stock out rate is because of the improvement in global supply chain of health commodities.</t>
  </si>
  <si>
    <r>
      <rPr>
        <sz val="12"/>
        <rFont val="Arial"/>
        <family val="2"/>
      </rPr>
      <t xml:space="preserve">What have been the main drivers of stockouts of contraceptives in the country during the previous year? 
</t>
    </r>
    <r>
      <rPr>
        <i/>
        <sz val="12"/>
        <rFont val="Arial"/>
        <family val="2"/>
      </rPr>
      <t>(If data quality weaknesses contributed to reported stock out rates, please also mention this here).</t>
    </r>
  </si>
  <si>
    <t xml:space="preserve">Delays in shipment deliveries. </t>
  </si>
  <si>
    <t>Used in demand forecasting of the contraceptives</t>
  </si>
  <si>
    <t>Zinnia P</t>
  </si>
  <si>
    <t>Tablets</t>
  </si>
  <si>
    <t>Triclofem</t>
  </si>
  <si>
    <t>Injection</t>
  </si>
  <si>
    <t>Implanon NXT, Jadelle</t>
  </si>
  <si>
    <t>Copper T 380A</t>
  </si>
  <si>
    <t>Zana</t>
  </si>
  <si>
    <t>Postinor 2</t>
  </si>
  <si>
    <t>The information has been provided by key informant from the ministry of health</t>
  </si>
  <si>
    <t>Accredited drug dispensing outlets (ADDO shops) have partnership to improve the quality, capacity and branding of private sector drug shops as outlet for family planning products. Most of the Tanzanians who live in rural areas often access medicines and services at private drug shops as their first point of care. The provision of family planning products through drug shops considered a high impact practice.</t>
  </si>
  <si>
    <t>To continue providing RCH services while observing all precautions given on COVID - 19</t>
  </si>
  <si>
    <t>Practical guide on Reproductive, Maternal , New born, Child, Aldolescent Health care in the context of COVID-19 has been established</t>
  </si>
  <si>
    <t>`</t>
  </si>
  <si>
    <t>COVID-19 precautions to continue FP services are in place</t>
  </si>
  <si>
    <t xml:space="preserve">Togo </t>
  </si>
  <si>
    <t>Existence d'un groupe technique de sécurisation des produits de la santé de la reproduction</t>
  </si>
  <si>
    <t>Groupe Technique de Sécurisation des Produits de la Santé de la Reproduction et de Passage à Echelle des Bonnes Pratiques</t>
  </si>
  <si>
    <t xml:space="preserve">Association Togolaise pour le Marketing Social </t>
  </si>
  <si>
    <t xml:space="preserve">Association Togolaise pour le Bien être Familial </t>
  </si>
  <si>
    <t>USAID, GIZ, JHPIEGO, OOAS</t>
  </si>
  <si>
    <t>Direction de la Pharmacie, du Laboratoire et du Médicament, Direction de la Santé de la Mère et de l'Enfant, Division de la Santé Maternelle et Infantile et de la Planification familiale</t>
  </si>
  <si>
    <t>Centrale d'Achat des Médicaments Essentiels et Génériques</t>
  </si>
  <si>
    <t>Association des Praticiens du Secteur Privé</t>
  </si>
  <si>
    <t xml:space="preserve">Servir de cadre de réflexion à toutes les parties prenantes intervenant en matière de Santé de la Reproduction et de Planification Familiale (secteur public, privé, ONG et partenaires techniques et financiers) ;
- Veiller à la révision du plan national stratégique de sécurité des produits SR ;
- Valider la prévision des besoins en produits contraceptifs ;
- Assurer le suivi de l’approvisionnement des produits SR pour atteindre un taux de 0% de ruptures de stock au niveau central ;
- Faire le suivi de la mise en œuvre du plan PAGE ;
- Mettre en œuvre le plan de suivi du plan PAGE ;
- Faire le suivi des indicateurs traceurs du Plan d’Action National Budgétisé de la PF ;
- Faire le plaidoyer pour mobiliser les ressources complémentaires pour le financement des gaps des différents plans annuels (PAGE, PANB-PF et Approvisionnement).
</t>
  </si>
  <si>
    <t>Compte-rendu des réunions du comité 
Plan d'action annuel du Groupe Technique
Evaluation des plans du GT</t>
  </si>
  <si>
    <t>Division de la Santé Maternelle et Infantile et de la Planification Familiale (organisation et conduite de l'exercice)</t>
  </si>
  <si>
    <t>DPML, CAMEG, ATMS et ATBEF avec l'appui de partenaires techniques et/ou financiers de: UNFPA, GHSC-FTO, USAID</t>
  </si>
  <si>
    <t>Budget du MSHPAUS</t>
  </si>
  <si>
    <t>Suite à la crise sanitaire, le gouvernement a réduit les allocations pour l’achat des contraceptifs entre 2021 et 2022. Mais en 2023 cela a été de nouveau augmenté.</t>
  </si>
  <si>
    <t>Achat de Jadelle (14000 sets) et Exluton (3780 cycles)</t>
  </si>
  <si>
    <t>Budget de Ministère de la Santé, de l'Hygiène Publique et de l'Accès Universel aux Soins (MSHPAUS)</t>
  </si>
  <si>
    <r>
      <t>Période</t>
    </r>
    <r>
      <rPr>
        <sz val="12"/>
        <color theme="1"/>
        <rFont val="Arial"/>
        <family val="2"/>
      </rPr>
      <t xml:space="preserve"> 
(mm/aa-mm/aa)
</t>
    </r>
    <r>
      <rPr>
        <i/>
        <sz val="10"/>
        <color theme="1"/>
        <rFont val="Arial"/>
        <family val="2"/>
      </rPr>
      <t>(doit être la même que celle indiquée en B1)</t>
    </r>
  </si>
  <si>
    <t>CoC, préservatifs, injectables</t>
  </si>
  <si>
    <t>Il y a eu augmentation des besoins en produits, également l’OOAS a aussi commencé à acheter les produits pour le pays.</t>
  </si>
  <si>
    <t>UNFPA Supplies: Préservatifs, Injectables, CoC, Préservatifs féminins, Implantables</t>
  </si>
  <si>
    <t>IPPF et 'autre' : Contraceptifs implantables, CoC, préservatifs, injectables</t>
  </si>
  <si>
    <t>L'achat est géré par la DSMIPF</t>
  </si>
  <si>
    <t>L’Etat a alloué 150,000,000 FCFA pour l’achat des contraceptifs et le taux de change aussi a augmenté.</t>
  </si>
  <si>
    <t>Taux de conversion de 650FCFA pour 1 dollar</t>
  </si>
  <si>
    <t>Entretiens avec des informateurs clés (organisations de marketing social)</t>
  </si>
  <si>
    <t>La méthode est offerte par le tous les secteurs mais dans le secteur commercial, nous n'avons pas une grande visibilité.</t>
  </si>
  <si>
    <t>La méthode est offerte par le tous les secteurs (sauf le marketing social) mais dans le secteur commercial, nous n'avons pas une grande visibilité.</t>
  </si>
  <si>
    <t>La méthode est offerte par le tous les secteurs, mais dans le secteur commercial, nous n'avons pas une grande visibilité.</t>
  </si>
  <si>
    <t>A part les méthodes modernes citées, le pays ne s’est plus positionné pour d’autres contraceptifs pour le moment</t>
  </si>
  <si>
    <t>Contribuer à l’amélioration de la santé des populations par le biais de l’augmentation du taux de prévalence contraceptive moderne chez les femmes en union de 24,4% en 2017 à 35,5% en 2022 au niveau national.
Objectif 1 : Augmenter la demande d’informations et de services de PF des femmes, des jeunes et des adolescents en favorisant un environnement propice à la planification familiale grâce à un engagement fort de l’ensemble des acteurs sociaux du Togo.
Objectif 2 : Garantir l’offre et l’accès à des services de PF de qualité en renforçant la capacité des prestataires publics, privés et communautaires et en ciblant les jeunes dans les zones rurales et les zones enclavées par le biais de l’élargissement de la gamme des méthodes, y compris la mise à l’échelle des MLDA, la PFPP et l’amélioration des services destinés aux jeunes.
Objectif 3 : Garantir la sécurisation des produits de PF en tout temps et à tous les niveaux de la pyramide sanitaire par le renforcement des capacités en quantification, en planification, en gestion de la chaîne d’approvisionnement et de la logistique de PF.
Objectif 4 : Assurer un environnement habilitant et favorable à la PF par le renforcement du plaidoyer, des politiques et la pérennisation de financement de la PF au Togo.
Objectif 5 : Renforcer le cadre de coordination des acteurs de la PF à tous les niveaux et améliorer le suivi et évaluation en renforçant le système de collecte et de traitement des données.</t>
  </si>
  <si>
    <t>Plan d'Action National Budgétisé pour la Planification Familiale</t>
  </si>
  <si>
    <t xml:space="preserve">Ce plan est arrivé à échéance en 2022. Le nouveau plan est en cours d'élaboration. Le nouveau plan porte le même nom et a les mêmes objectifs. Juste la période qui change (2023-2026). </t>
  </si>
  <si>
    <t>2017-2022</t>
  </si>
  <si>
    <t>un niveau élevé de mise en œuvre</t>
  </si>
  <si>
    <t>Documents et accords juridiques et réglementaires liés à la fourniture de services de planification familiale</t>
  </si>
  <si>
    <t>La loi SR précise le cadre général de la réglementation de la santé de la reproduction. Dans son titre 3 alinéa 23, la loi autorise les structures sanitaires privées, les ONG, les confessions religieuses qui travaillent dans le domaine de la SR et qui ont l'agrément en la matière à dispenser des soins et services de santé de la reproduction prenant en compte l'offre de services de PF.</t>
  </si>
  <si>
    <t>Loi de la Santé de la Reproduction de 2007</t>
  </si>
  <si>
    <t>Entretiens avec des informateurs clés (représentants des bailleurs de fonds)</t>
  </si>
  <si>
    <t>Environ 10% du coût des produits</t>
  </si>
  <si>
    <t>gratuité pour les indigences; offre de méthodes gratuites lors des stratégies d'offre de masse</t>
  </si>
  <si>
    <t>Liste Nationale des Médicaments Essentiels</t>
  </si>
  <si>
    <t>41 à 50 %</t>
  </si>
  <si>
    <t>Voici les engagements formulés avec FP2030 tels que formulées et qui étayent les affirmations :
Améliorer le financement : 
- Sur la base du montant octroyé en 2020 qui est de 150 000 000 FCFA, augmenter de 50 % la subvention de l’Etat en 2022 et de 25% à partir de 2023 jusqu’en 2026 pour la sécurisation des produits contraceptifs.
- La société civile togolaise intervenant dans la SR/PF contribue à mobiliser 10% des ressources financières en faveur de la PF d’ici 2026.
Rendre plus abordable les contraceptifs :  Assurer la disponibilité continue des produits contraceptifs au niveau des points de prestations de services selon les Politiques Normes et Protocoles, afin de passer de 36,9% de formations sanitaires sans rupture de stock au cours des 3 derniers mois en 2020 à 70% en 2026.
Accès au contraceptifs : Garantir l'accès des adolescent(e)s et jeunes à des informations complètes et services de qualité adaptées à leur âge et à leurs besoins leur permettant de faire des choix éclairés sur leur santé sexuelle et reproductive entre 2022 et 2026 afin de réduire le taux de natalité chez les adolescentes au Togo de 79% en 2017 à 56% en 2026.</t>
  </si>
  <si>
    <t>Le formulaire de suivi des stocks intégré dans le DHIS, ne prend pas en compte tous les items,
Certains sites ne déclarent pas dans le DHIS2.</t>
  </si>
  <si>
    <t>Retard dans la livraison des commandes de PC au plan international.
Difficultés dans la satisfaction des commandes des pays par les fournisseurs pour certains produits
Difficultés d'approvisionnement des Régions et Districts dues aux restrictions liées à la pandémie à Covid-19.</t>
  </si>
  <si>
    <t>Certains de ces produits ne sont pas offerts dans le pays donc pas possible de calculer leur niveau de rupture.
Pour celles offertes, c’est que n’avions pas de données disponibles pour calculer ces taux de rupture.</t>
  </si>
  <si>
    <t>C'est le cas pour le Zinnia P</t>
  </si>
  <si>
    <t>Des autorisations spéciales sont accordées aux produits non inscrites sur la LNME.</t>
  </si>
  <si>
    <t xml:space="preserve">Les produits de santé ne sont pas envoyés au laboratoire national de contrôle qualité lors de l'homologation que si les experts le jugent pertinent.  
Néanmoins, des échantillons sont prélevés chaque année sur les sites de dispensation pour analyse.
 </t>
  </si>
  <si>
    <t>Ubipharm, uniphart, sotomed, socopharm, et Redis</t>
  </si>
  <si>
    <t>Un plan existe mais non spécifique à la PF.</t>
  </si>
  <si>
    <t>- Organisation individuelle de chaque structure
- Délivrance sur plusieurs mois des produits contraceptifs de courte durée d'action
- Accent mis sur les auto-injections
- Promotion de l'auto-injection du DMPA-SC</t>
  </si>
  <si>
    <t>Impact moyen</t>
  </si>
  <si>
    <t xml:space="preserve">La COVID-19 a entrainé la baisse des financements pour l’achat des produits contraceptifs surtout de la part de l’Etat car les priorités sanitaires avaient été réorientées. Cependant, avec l’appui des partenaires, les besoins ont été couverts. Aussi la COVID a entrainé des retards d’approvisionnement qui ont impacté de façon pas trop importante l’offre des services.
</t>
  </si>
  <si>
    <t xml:space="preserve">Pour ce qui est des cliniques mobiles, la question porte sur leur disponibilité, et nous avons dit de maintenir cette disponibilité car elles contribuent à toucher des populations à des endroit reculées. </t>
  </si>
  <si>
    <t>Des cliniques mobiles pour les services de PF sont disponibles</t>
  </si>
  <si>
    <t xml:space="preserve">Uganda </t>
  </si>
  <si>
    <t>Family Planning/Reproductive Health Commodity Security. The role of the committee has not changed.</t>
  </si>
  <si>
    <t>Policy, Advocacy &amp; Communication Enhanced for Population &amp; Reproductive Health (PACE), Mariestopes International Uganda (MSIU)</t>
  </si>
  <si>
    <t>USAID/ Uganda Strengthening Supply Chain Systems (SSCS), MSIU, PACE, Reproductive Health Uganda (RHU), PATH, Pathfinder, FHI360,CHAI, Chemonics - Global Health Supply Chain Program-Procurement and Supply Management (GHSC-PSM) project</t>
  </si>
  <si>
    <t>Kampala Pharmaceutical Industries (KPI), PACE  (Profam Clinics), MSIU (Blue star Clinics), Surgipharm</t>
  </si>
  <si>
    <t>USAID, UNFPA,GFATM</t>
  </si>
  <si>
    <t>The United Nations Population Fund (UNFPA), World Health Organization (WHO)</t>
  </si>
  <si>
    <t>Pharmacy Department, Reproductive Health Division, Child Health Division</t>
  </si>
  <si>
    <t>Joint Medical Store (JMS), National medical Stores (NMS)</t>
  </si>
  <si>
    <t>Ministry of Finance, Planning and Economic Development (MoFPED)</t>
  </si>
  <si>
    <t>Civil Society Organizations and Faith Based Organizations, Uganda Protestants Medical Bureau (UPMB), Uganda Orthodox Church Medical Bureau (UOMB), Uganda Muslim Medical Bureau (UMMB)</t>
  </si>
  <si>
    <t>To ensureavailability of FP/RH commodities and create demand for RMNCAH commodities. To review and address supply chain, policy, finance, human resources issues.</t>
  </si>
  <si>
    <t>The forecasted amount ($30,450,660) in FY 2023 was arrived at using morbidity forecast and therefore an increase in the number of users is anticipated.</t>
  </si>
  <si>
    <r>
      <t xml:space="preserve">What was the forecasted (estimated) dollar value of contraceptives needed to be procured for the public sector* for the most recent complete year (as indicated above in B1)?  (in USD)
</t>
    </r>
    <r>
      <rPr>
        <sz val="10"/>
        <color theme="1"/>
        <rFont val="Arial"/>
        <family val="2"/>
      </rPr>
      <t>*In addition to public sector needs, include any family planning commodities which the government provides to NGOs and/or social marketing organizations.
This information will be used to compare with actual expenditures later in this section.</t>
    </r>
  </si>
  <si>
    <t>Ministry of Health - Pharmacy department (MOH), Reproductive Health Department (MOH), Quantification and Procurement Planning Unit (QPPU-MOH), AIDS control Program, Mulago National referral Hospital
Warehouses (NMS, JMS, MAUL)
Implementing partners - NGOs - JSI, PATH, FHI 360,SAMASHA,Infectious Disease Institute (IDI), PACE, CHAI, RHU, Mariestopes Uganda, JHPIEGO, Engender Health, Strengthening Supply Chain Systems Program (SSCS), GHSC-PSM
Development partners/Funders- USAID, UNFPA, Global Fund
Medical Bureaus-UCMB</t>
  </si>
  <si>
    <t>The GOU did not allocate funds for Contraceptives. The GOU committed 22Bn UGX (approx. 6,207,132 USD) in FY 2022/2023 for the procurement of Maternal health commodities.     (FY2022/23 Needs Analysis &amp; Quantification Report For Public Health Facilities In Uganda)</t>
  </si>
  <si>
    <t>Implantables, injectables, copper-bearing IUDs, male and female condoms</t>
  </si>
  <si>
    <t>UNFPA Supplies: Implantables, injectables, emergency contraceptive pills, combined oral contraceptives, Standard Days method</t>
  </si>
  <si>
    <t>Male and feamle condoms</t>
  </si>
  <si>
    <t>IPPF: Combined oral contraceptives, implantables, injectable contraceptives</t>
  </si>
  <si>
    <t>No funding was provided for contraceptives by government</t>
  </si>
  <si>
    <t>3 Bn Ugx (810,811 USD) have been allocated for contraceptives( FY23/24)</t>
  </si>
  <si>
    <t xml:space="preserve">Sayana Press
</t>
  </si>
  <si>
    <t>Depo Provera</t>
  </si>
  <si>
    <r>
      <t>Long-acting permanent method for males</t>
    </r>
    <r>
      <rPr>
        <b/>
        <sz val="10"/>
        <color theme="1"/>
        <rFont val="Arial"/>
        <family val="2"/>
      </rPr>
      <t xml:space="preserve"> (vasectomy)</t>
    </r>
  </si>
  <si>
    <t>(i) Universal access to family planning to enable Uganda to attain middle-income status by 2040
(ii) Reduction in the unmet need for family planning to 10%. 
(iii) Further Increase in the modern contraceptive prevalence rate amongst married and women in union.</t>
  </si>
  <si>
    <t>National Family Planning Advocacy Strategy Costed Implementation Plan 2020-2025</t>
  </si>
  <si>
    <t>•Provision of family planning services in Uganda: the national total market strategy, 2020-2025
•National Family Planning Advocacy Strategy Costed Implementation Plan 2020-2025
•The National Policy Guidelines and Service Standards for Sexual and Reproductive Health and Rights – 2017
•Uganda National Policy Guidelines and Service Standards for SRHR MoH 2006
•National Adolescent Health Policy for Uganda 2004
•Ministry of Health National Health Policy- 2010
•Uganda Family Planning 2030 Commitments
•National Policy on Public Private Partnership in Health
•MOH-circular-One-Warehouse-One-Facility
•Uganda Clinical Guidelines 2023</t>
  </si>
  <si>
    <t>National Policy Guidelines and Service Standards for Sexual and Reproductive Health and Rights-2006</t>
  </si>
  <si>
    <t>The country has special educational packages on FP to the clients who come to health facilities for other services, this provides clients with information on FP, and the need to plan for pregnancies and family.</t>
  </si>
  <si>
    <t>Support Partners Supporting Reproductive health and FP conduct outreach in these areas, which increases awareness among the community about FP, and increases uptake of modern contraceptives.</t>
  </si>
  <si>
    <t xml:space="preserve">N/A </t>
  </si>
  <si>
    <t>GOU-MOH through its outreach programs reach out to the most remote areas to sensitize them on the need for FP.</t>
  </si>
  <si>
    <t>Religious affiliations and enhancement of Catholic Married couples are encouraged to use Moon beads, and this increases the uptake of cycle beads among catholic couples.</t>
  </si>
  <si>
    <t>Agencies supporting refugees hosting districts and communities like UNHCR, WFP, WHO, etc., have put SDPs in the camps to bring FP services close to the refugees/immigrants.</t>
  </si>
  <si>
    <t>Essential Medicines and Health Supplies List for Uganda (EMHSLU) 2016</t>
  </si>
  <si>
    <t>Lastmile Condom distribution. Existence of condom dispensers in health centers, hotels, Bars and Hotspots</t>
  </si>
  <si>
    <r>
      <t xml:space="preserve">Has the country made a commitment to the new </t>
    </r>
    <r>
      <rPr>
        <b/>
        <sz val="12"/>
        <color theme="1"/>
        <rFont val="Arial"/>
        <family val="2"/>
      </rPr>
      <t xml:space="preserve">FP2030 </t>
    </r>
    <r>
      <rPr>
        <sz val="12"/>
        <color theme="1"/>
        <rFont val="Arial"/>
        <family val="2"/>
      </rPr>
      <t>partnership, "A Collective Vision for Family Planning Post-2020"?</t>
    </r>
  </si>
  <si>
    <t>No reliable data at SDPs</t>
  </si>
  <si>
    <t>Other logistics survey/assessment</t>
  </si>
  <si>
    <t xml:space="preserve">•	E2a: Quarterly data reported for IM, SC and Female condoms through DevResult tables contains only PNFP data. Apart from IM (Depo-provera), there is no reliable data for other Family Planning methods at SDP level to enable calculation of stockout rate nationally.
E2b-IM is the only family planning method tracked nationally through the District Health Information System. The stockout rate has been calculated. 
  </t>
  </si>
  <si>
    <t xml:space="preserve">SC is only family planning method tracked nationally at SDP level through the District Health Information System. </t>
  </si>
  <si>
    <t>Exemptions are provided on a case-by-case basis, especially for commodities from stringent regulatory authorities (SRAs).</t>
  </si>
  <si>
    <t>Exceptions are for condoms and implants</t>
  </si>
  <si>
    <t>Depending on the country of origin, WHO prequalification of the facilities.</t>
  </si>
  <si>
    <t>Data is used for central level programing,informing multi year investments.</t>
  </si>
  <si>
    <t>Microgynon, Zinnia P, Zinnia F</t>
  </si>
  <si>
    <t>Hyan, Microlut</t>
  </si>
  <si>
    <t>Depo-Provera, Sayana press, Triclovera</t>
  </si>
  <si>
    <t>Mirena, Jadelle, sino, Levoplant</t>
  </si>
  <si>
    <t>Hot pink, Blue Gold, O Condom, Ulinzi,Trust, Lifeguard, Durex, Kiss, Skyn, Bareback, Fiesta, Trojan, Sustain, WetNwild, Protector</t>
  </si>
  <si>
    <t>Postinor, P2, Backup, Facile 1, Lydia, Depregna</t>
  </si>
  <si>
    <t>•Reproductive Health Uganda (RHU) is a volunteer owned and led Organisation that has made significant contribution in the area of Sexual Reproductive Health and Rights (SRHR). RHU has a long-standing record of providing quality reproductive health services that include safe motherhood, family planning, HIV/AIDS, adolescent interventions, and advocacy in Uganda.</t>
  </si>
  <si>
    <t>The plan caters for continuity of all health services amidst the Pandemic, with FP services inclusive.</t>
  </si>
  <si>
    <t>Guidance in Place to guide H/Ws while conducting Outreach programs in a safe way in the pandemic</t>
  </si>
  <si>
    <t xml:space="preserve">The pandemic limits movement of FP clients, and therefore bringing outreach closer to them increases adherence to the methods and creates convenience. </t>
  </si>
  <si>
    <t>(MCM) National Medicine Countermeasures and health personnel deployment plan is in existance.</t>
  </si>
  <si>
    <t xml:space="preserve">The meetings still took place regularly but only online.
</t>
  </si>
  <si>
    <t>The budget line for the RH/FP vote 116 output remained the same at 16 BN (UGX)</t>
  </si>
  <si>
    <t>COVID-19 guidance for continuity of FP and other services at SDPs in place from the MOH</t>
  </si>
  <si>
    <t xml:space="preserve">Yemen </t>
  </si>
  <si>
    <t>There is an RHCS committee with TOR and regular meetings. It`s responsible for following up on the RHCS issues, including FP. It's also responsible for the quantification and forecasting of the RH commodities and FP. It's led by MOH and Co-lead for UNFPA. The members include UN agencies and, INGOs, and NGOs.</t>
  </si>
  <si>
    <t>Yamaan Foundation</t>
  </si>
  <si>
    <t>MSI, Yamaan, DEEM, BFD, JSI.</t>
  </si>
  <si>
    <t>UNFPA, UNICEF, WHO,</t>
  </si>
  <si>
    <t>Population sector, RH department, Supply department.</t>
  </si>
  <si>
    <t>1.	The objectives of establishing this group are to discuss the logistics and supply system (Forecasting, Procurement, Distribution, and Storage) through the MoPHP, come up with ideas to improve this system and work harmonization and alignment of all involved parties.
2. Strategies for the development of national capacity at all levels to deliver effective, quality RHCS services, focusing on maternal and newborn care including Emergency Obstetric (EMOC) and FP Commodities.</t>
  </si>
  <si>
    <t>The quantification and forecasting was conducted by the RHCS committee, which includes government represented by MOH, UN agencies, INGOs (MSI, SCI), and LNGOs.</t>
  </si>
  <si>
    <t>UNFPA Supplies: Implantable contraceptives, CoCs, copper-bearing and hormonal IUDs, male condoms, progestin-only pills, injectable contraceptives</t>
  </si>
  <si>
    <t>Ministry Of Finance</t>
  </si>
  <si>
    <t>This has been done through the UNFPA Supplies partnership compact with MOH and MOF.</t>
  </si>
  <si>
    <r>
      <t xml:space="preserve">The FP methods that are distributed in the country are formally written in many documents and policies like the RH strategy, National Essential Drug List. Approval for importation by drug regulatory authority.
Taking into consideration that there are two governments in Yemen one in the North and in the South. The government in the North they are conservative in regards to FP.
</t>
    </r>
    <r>
      <rPr>
        <sz val="12"/>
        <color theme="1"/>
        <rFont val="Arial"/>
        <family val="2"/>
      </rPr>
      <t>The answers in this survey reflect the situation in the South where there is an IRG government.</t>
    </r>
  </si>
  <si>
    <r>
      <rPr>
        <b/>
        <sz val="12"/>
        <color theme="1"/>
        <rFont val="Arial"/>
        <family val="2"/>
      </rPr>
      <t xml:space="preserve">Contraceptive patches </t>
    </r>
    <r>
      <rPr>
        <sz val="10"/>
        <color theme="1"/>
        <rFont val="Arial"/>
        <family val="2"/>
      </rPr>
      <t>(for example, norelgestromin/ethinyl estradiol 150/35mcg [Xulane, Evra])</t>
    </r>
  </si>
  <si>
    <t xml:space="preserve">The newly drafted RH strategy in the South mentioned the objective related to contraceptives. </t>
  </si>
  <si>
    <t>RMNACH strategy</t>
  </si>
  <si>
    <t>The strategy is under development and was expected to be endorsed in December 2023.</t>
  </si>
  <si>
    <t>2023-2026</t>
  </si>
  <si>
    <t>The import approvals, the social marketing agreement with the government, the partnership agreement with INGOs</t>
  </si>
  <si>
    <t>RH strategy</t>
  </si>
  <si>
    <t xml:space="preserve">It's not legal </t>
  </si>
  <si>
    <t>The FP commodities that are donated to the MOH are imported with customs exemptions by the MOF.</t>
  </si>
  <si>
    <t>For the RH services, if the beneficiaries are poor, they could get an exemption.</t>
  </si>
  <si>
    <t>There is a memo from MOH that FP is free of charge.</t>
  </si>
  <si>
    <t>This essential medicines list is approved by the MOH in the south region.</t>
  </si>
  <si>
    <t>List of Essential Medicines in Yemen 7th Edition October 2022</t>
  </si>
  <si>
    <t>The government in Yemen represented by the MOH under the IRG government is making a commitment to the new FP2030 partnership.</t>
  </si>
  <si>
    <r>
      <t xml:space="preserve">If not, does the country anticipate making an </t>
    </r>
    <r>
      <rPr>
        <b/>
        <sz val="12"/>
        <color theme="1"/>
        <rFont val="Arial"/>
        <family val="2"/>
      </rPr>
      <t xml:space="preserve">FP2030 </t>
    </r>
    <r>
      <rPr>
        <sz val="12"/>
        <color theme="1"/>
        <rFont val="Arial"/>
        <family val="2"/>
      </rPr>
      <t>commitment?</t>
    </r>
  </si>
  <si>
    <t>LMIS is functioning at the Central level, governorates, district level.
There is a new version in the 2nd phase of the system that allow the health facilities to use it.</t>
  </si>
  <si>
    <t>Not applicable (no LMIS or no reporting at SDP level)</t>
  </si>
  <si>
    <t>The drug regularity authority approves exemptions if the items are donated according to agreement with the MOH and from well known sources, due to the current humanitarian situation in Yemen.</t>
  </si>
  <si>
    <t>The NMRA are following the Gulf country regulation for the registration of drug manufacturers.</t>
  </si>
  <si>
    <r>
      <t>In the last survey (i.e., 2020-2021), Yemen</t>
    </r>
    <r>
      <rPr>
        <b/>
        <i/>
        <sz val="12"/>
        <rFont val="Arial"/>
        <family val="2"/>
      </rPr>
      <t xml:space="preserve"> </t>
    </r>
    <r>
      <rPr>
        <sz val="12"/>
        <rFont val="Arial"/>
        <family val="2"/>
      </rPr>
      <t xml:space="preserve">did not report any operational practices put in place to facilitate access to FP services during COVID-19. Are there any such practices to report since the time of the last survey that were or are meant to address access to FP during the COVID-19 pandemic?
</t>
    </r>
    <r>
      <rPr>
        <i/>
        <sz val="12"/>
        <rFont val="Arial"/>
        <family val="2"/>
      </rPr>
      <t xml:space="preserve">(e.g., mobile FP clinics, telehealth, increased task sharing or task shifting, self-care interventions, no-prescription methods)	</t>
    </r>
  </si>
  <si>
    <t xml:space="preserve">Zambia </t>
  </si>
  <si>
    <t>National Family Planing Technical Working Group</t>
  </si>
  <si>
    <t>John Snow Inc (JSI) - ZAMHealth</t>
  </si>
  <si>
    <t>Churches Health Association of Zambia (CHAZ), JSI- SAFE Project, Marie Stopes, Planned Parenthood Association of Zambia (PPAZ), Jhpiego, Population Council, DAPP, PATH, FHI 360, SFH, Clinton Health Access Initiatives (CHAI), Copper Rose Zambia</t>
  </si>
  <si>
    <t>USAID, Global Fund</t>
  </si>
  <si>
    <t>Public Health Unit, The Control Tower</t>
  </si>
  <si>
    <t>Forecasting and Supply planning Unit</t>
  </si>
  <si>
    <t>Medicines Transparency Alliance (MeTA) Zambia, Amref Health Africa, Foreign Commonwealth and Development Office (FCDO)</t>
  </si>
  <si>
    <t>Formulating policies regarding FP and giving policy directions. Advocating and informing policy changes. Coordinating all FP related activities. Providing platforms for sharing FP information.</t>
  </si>
  <si>
    <t>MOH, GHSC-PSM, UNFPA, CHAZ, ZAMMSA, USAID DISCOVER Health, JSI/AIDSFree, Marie Stops Zambia, PPAZ, PATH, CHAI, eSCMIS</t>
  </si>
  <si>
    <t>01/22 - 12-22</t>
  </si>
  <si>
    <t>Quantification Report</t>
  </si>
  <si>
    <t>The funds were allocated and procurement processess delayed and these fund were carried over to 2023</t>
  </si>
  <si>
    <t xml:space="preserve">01/22 - 12/22 </t>
  </si>
  <si>
    <t>Male condoms, female condoms, Implantables, Injectables, Progestin Only Pills</t>
  </si>
  <si>
    <t>01/22 - 12/22 (amount changed to reflect the amount of commodities received from UNFPA as in QAT)</t>
  </si>
  <si>
    <t>UNFPA supplies: COCs, copper IUDs, hormonal IUDs, emergency contraceptive pills, implants, injectables, progestin-only pills</t>
  </si>
  <si>
    <t>IPPF and MSI: copper-bearing IUDs, implants, injectables</t>
  </si>
  <si>
    <t>No governemnet procuremnts were conducted in the period under review.</t>
  </si>
  <si>
    <t>Shipment documents</t>
  </si>
  <si>
    <t>Commited by Governemnt for the procurement of Contraceptives and Condoms</t>
  </si>
  <si>
    <r>
      <rPr>
        <b/>
        <sz val="12"/>
        <rFont val="Arial"/>
        <family val="2"/>
      </rPr>
      <t>Long-acting permanent method for males</t>
    </r>
    <r>
      <rPr>
        <sz val="10"/>
        <rFont val="Arial"/>
        <family val="2"/>
      </rPr>
      <t xml:space="preserve"> (vasectomy)</t>
    </r>
  </si>
  <si>
    <t>Zambia only offers counselling and have not procured or offered the physical calendar-based method products.</t>
  </si>
  <si>
    <t xml:space="preserve">Increase Contraceptive Prevalence Rate, Modern Method (mCPR) among all women from 34.1% to 40% in 2026. </t>
  </si>
  <si>
    <t>ZAMBIA INTEGRATED FAMILY PLANNING
COSTED IMPLEMENTATION PLAN AND
BUSINESS CASE (2021-2026) and Family Planning Guidelines</t>
  </si>
  <si>
    <t>2021 to 2026</t>
  </si>
  <si>
    <t>Social Marketing, trainings, participation in the  FP TWG, supply free contraceptives through private accredited facilities using an MOU and increasing universal health coverage through the National Health Insurance Scheme which includes private sector accrediation</t>
  </si>
  <si>
    <t xml:space="preserve">Note that public sector family planning providers are not allowed to sell FP methods. These are provided for free. Pharmacists also dispense at both private and public sector </t>
  </si>
  <si>
    <t xml:space="preserve">Pharmacist dispense at both private and public sector </t>
  </si>
  <si>
    <t>Pharmacist dispense at both private and public sector. Self injection by clients has been approved in Zambia. Currently there is a progressive roll out.</t>
  </si>
  <si>
    <t>Medical Licentiates are also allowed to administer the long term permanent methods in the public sector</t>
  </si>
  <si>
    <t>The country promotes universal health coverage for all women within the reproductive age including adolescents, boys and girls to access FP services.(fron 18year and above)</t>
  </si>
  <si>
    <t>The country promotes universal health coverage for all women within the reproductive age including adolescents, boys and girls to access FP services.</t>
  </si>
  <si>
    <t>The provision of Rreproductive Health Clinic (RHC) services have been incorporated through Disaster Management and Mitigation Unit (DMMU) and through the UNHCR offices in refigee camps.</t>
  </si>
  <si>
    <t>Through Religious, traditional and Political  leaders, Community youth groups, comprehensive sexual educational curriculum in schools. In addition, an adolescent health unit at national and sub national level to promote programs (from 18years)</t>
  </si>
  <si>
    <t>Through Religious, traditional and Political  leaders, Community youth groups, comprehensive sexual educational curriculum in schools. In addition, an adolescent health unit at national and sub national level to promote programs</t>
  </si>
  <si>
    <t>Free Primary Health Care</t>
  </si>
  <si>
    <t>Disaster Management and Mitigation Unit</t>
  </si>
  <si>
    <t xml:space="preserve"> Some traditions and religious beliefs that do not allow/discourage the use of FP methods across the different groups</t>
  </si>
  <si>
    <t>NGO’s bringing in commodities apply for duty waivers to be exempted from paying.</t>
  </si>
  <si>
    <t>Menfegol spermicidal vaginal foaming</t>
  </si>
  <si>
    <t>Zambia Essential Medicines List</t>
  </si>
  <si>
    <t xml:space="preserve">Implants and IUD insertions continue to be incorporated into the nursing curriculum. Trainings offered by implementing partners at national and subnational levels. Mentorship to the subnational levels is also being implemented. </t>
  </si>
  <si>
    <t>The country have finalised the FP2030 commitments.</t>
  </si>
  <si>
    <r>
      <t>If not, does the country anticipate making an</t>
    </r>
    <r>
      <rPr>
        <b/>
        <sz val="12"/>
        <rFont val="Arial"/>
        <family val="2"/>
      </rPr>
      <t xml:space="preserve"> FP2030 </t>
    </r>
    <r>
      <rPr>
        <sz val="12"/>
        <rFont val="Arial"/>
        <family val="2"/>
      </rPr>
      <t>commitment?</t>
    </r>
  </si>
  <si>
    <t>The Government of the Republic of Zambia commits to spend US$ 12,000,000 in 2023 of Family Planning programming in Zambia and subsequently increase by 30% annually.</t>
  </si>
  <si>
    <t>The Government of the Republic of Zambia commits to provide an enabling environment for rights based, Family Planning / Sexual
and Reproductive Health (FP/SRH) service delivery for all adolescents and young people that will contribute to the reduction of teenage  pregnancy from 29.2% to 25%by 2026.</t>
  </si>
  <si>
    <t>MOH/supply chain organization policy document</t>
  </si>
  <si>
    <t>Both electronic and paper-based</t>
  </si>
  <si>
    <r>
      <rPr>
        <sz val="10"/>
        <color rgb="FF000000"/>
        <rFont val="Arial"/>
        <family val="2"/>
      </rPr>
      <t xml:space="preserve">Sum of the total numbers of </t>
    </r>
    <r>
      <rPr>
        <b/>
        <sz val="10"/>
        <color rgb="FF000000"/>
        <rFont val="Arial"/>
        <family val="2"/>
      </rPr>
      <t>SDPs reporting</t>
    </r>
    <r>
      <rPr>
        <sz val="10"/>
        <color rgb="FF000000"/>
        <rFont val="Arial"/>
        <family val="2"/>
      </rPr>
      <t xml:space="preserve"> across all monthly/ quarterly logistics reports for the fiscal year (denominator)</t>
    </r>
  </si>
  <si>
    <t>Manufacturer constraints was one of the issues raised for availability especially for the long term methods For SDP level stockout, delays in distribution, compromised quality report(using stores issues data as proxy consumption) and non full supply have been raised as the main issues.</t>
  </si>
  <si>
    <t>Information was given by Key MOH informant</t>
  </si>
  <si>
    <t>They are exemptions in terms of donations, Small quantities for specialized services and emergencies. Waiver is also provided for the list above. This is guided by the  Medicines and allied substances act #3 of 2013</t>
  </si>
  <si>
    <t>Family planning commodities are low risk products  and usually tested for quality  before being exported to Zambia.  ZAMRA has confidence in the manufacturers because of the ineractions they had had. However, to ensure quality product and maintain manufacturers confidence, ZAMRA samples and test the commodties. They also conduct regular field surveillance to ensure quality product are available for use in Zambia.</t>
  </si>
  <si>
    <t>124 Wholeselers</t>
  </si>
  <si>
    <t>Brand and Source mix information</t>
  </si>
  <si>
    <t>Information was given by the MOH key informant</t>
  </si>
  <si>
    <t>Mycrogynon, Oralcon F, Safeplan, Diane 35</t>
  </si>
  <si>
    <t>Depo Provera, Sayana Press, Noristerat</t>
  </si>
  <si>
    <t>Levoplant, Jadelle, Implanon</t>
  </si>
  <si>
    <t>Maximum, Lovers, Kamasutra, Playboy</t>
  </si>
  <si>
    <t>Care, Divas</t>
  </si>
  <si>
    <t xml:space="preserve">Levonorgestrel tabs 1.5mg from Jai Pharm, Levonorgestrel 0.75 from Cipla, Pregnadina, </t>
  </si>
  <si>
    <t xml:space="preserve">Manufacturers have sales  distribution agencies in country </t>
  </si>
  <si>
    <t>PPP engagement between the governement and private sector. Governement has approved private pharmacies to offer services and trainings have been conducted on service provision. NGOs have been identified where public sector will be supplying the private sector with SC commodities.</t>
  </si>
  <si>
    <t>Memoradum of understanding with the retail pharmacies on provision of FP services</t>
  </si>
  <si>
    <t>Please note any overall comments about challenges and/or successes with contraceptive security in your country.</t>
  </si>
  <si>
    <t>The main challenge is the LMIS which uses issues data in the pharmacy stores as proxy for consumption data making it difficult to know the actual facility stock status.</t>
  </si>
  <si>
    <t>Multi-month dispensing for oral contraceptives, Self injection and switch to long-term methods</t>
  </si>
  <si>
    <t>There was a lot of sensitization through mass media to encurage clients to seek FP services amidst covid 19 pandemic</t>
  </si>
  <si>
    <t>Public health guidelines on the continuation of essential services amidst COVID 19 pandemic that applies to all emergencies</t>
  </si>
  <si>
    <t>Quantification planned to end year with 6 months of stock to cover for emmergencies.</t>
  </si>
  <si>
    <t>Virtual platforms used.</t>
  </si>
  <si>
    <r>
      <t xml:space="preserve">How have operational practices put in place due to COVID-19 changed since the last survey (i.e., 2020-2021)? </t>
    </r>
    <r>
      <rPr>
        <i/>
        <sz val="10"/>
        <rFont val="Arial"/>
        <family val="2"/>
      </rPr>
      <t>(Note: the operational practices listed were populated from responses in the last survey.) For each row, if more than one response applies, please select one from the drop-down menu and list any others in the comments box.</t>
    </r>
  </si>
  <si>
    <t>Self care interventions like the Sayana press has been scaled up with rprivate pharmacies trained to provide the service.</t>
  </si>
  <si>
    <t>Promote task sharing or task-shifting</t>
  </si>
  <si>
    <t>Multi-month scripting for additional cycles of contraceptives is available</t>
  </si>
  <si>
    <t xml:space="preserve">Zimbabwe </t>
  </si>
  <si>
    <t xml:space="preserve">The supply chain technical working group and Family Planning Forum complement each other </t>
  </si>
  <si>
    <t>1. Supply Chain Technical Working Group  2. Family Planning Forum</t>
  </si>
  <si>
    <t>Population Solution for Health, Population Services Zimbabwe</t>
  </si>
  <si>
    <t>CHAI, Crown Agents, Population Services Zimbabwe, EGPAF,ITECH,APHL</t>
  </si>
  <si>
    <t>Retail Pharmacies and Wholesalers</t>
  </si>
  <si>
    <t>PEPFAR, CDC</t>
  </si>
  <si>
    <t>UNFPA, UNDP</t>
  </si>
  <si>
    <t>Zimbabwe National Family Planning Council (ZNFPC), Directorate of Pharmacy Services (DPS), Directorate of Lab Services (DLS), AIDS and TB Directorate, Nursing</t>
  </si>
  <si>
    <t>National Pharmaceutical Company of Zimbabwe (NatPharm)</t>
  </si>
  <si>
    <t>review progress in implementing PSM activities and resolve implementation challenges</t>
  </si>
  <si>
    <t>Ministry of Health, ZNFPC, UNFPA, GHSC-PSM, Crown Agents, PSH, PSZ</t>
  </si>
  <si>
    <t>$1,700,000 was allocated in 2022</t>
  </si>
  <si>
    <t>Ministry of Finance Budget Allocation Summary</t>
  </si>
  <si>
    <t>female and male condoms</t>
  </si>
  <si>
    <t>UNFPA Supplies: PoPs, CoCs, implantables, injectables, copper IUDs, emergency oral contraceptives</t>
  </si>
  <si>
    <t>GHSC-PSM, PSH, CHAI</t>
  </si>
  <si>
    <t>NO</t>
  </si>
  <si>
    <t>1.Unmet need for family planning reduced from 10% in 2021 to 7% by 2026                                                                                                                                                                 2.Adolescent fertility rate reduced from 108/1000 in 2019 to 93/1000 by 2026                                                                                                                                                                                       3. mCPR for all women increased from 50.2% in 2019 to 54% by 2026                                                                     4.mCPR for adolescence (15-24 years) increased from 48% in 2015 to 54% by 2026.</t>
  </si>
  <si>
    <t>Family Planning Strategy</t>
  </si>
  <si>
    <t>Public private partnerships: private sector receive subsdised/ free contraceptives from donors.Social franchasing for contraceptive service provides e.g. PSZ Blue Star networking. Accrediation, training and contuining education of service providers from the private sector. Social marketing of FP commodities e.g. PSH and PSZ</t>
  </si>
  <si>
    <t xml:space="preserve"> Media campaigns,  social mobilization, and behavioral change education through public, private and social marketing. Commodities are distributed to all health facilities across the country and cater to all population groups</t>
  </si>
  <si>
    <t>Media campaigns,  social mobilization, and behavioral change education through public, private and social marketing. Commodities are distributed to all health facilities across the country and cater to all population groups</t>
  </si>
  <si>
    <t>all medicines are duty free</t>
  </si>
  <si>
    <t>N/a</t>
  </si>
  <si>
    <t>Essential Medicines List 2020 edition</t>
  </si>
  <si>
    <t>Adequate and sustainable
financial resources mobilized</t>
  </si>
  <si>
    <t>Relevant policy and guidelines in place for equitable, affordable, quality and integrated FP, SRHR and HIV services</t>
  </si>
  <si>
    <t>Reliable and sustainable LMIS ensuring consistent stock of commodities</t>
  </si>
  <si>
    <t>UNFPA  procures contraceptives and supports routine supply chain management monitoring activities</t>
  </si>
  <si>
    <t>eLMIS and Zimbabwe Assisted Pull System being used to collect data</t>
  </si>
  <si>
    <t>product not used in the public sector</t>
  </si>
  <si>
    <t>Control Pill</t>
  </si>
  <si>
    <t>stocked out facilities due to batch expiry as a result of low consumption</t>
  </si>
  <si>
    <t>Unregistered medicines/contraceptives are allowed to be imported through the Section 75 of Medicines and Allied Substances Control Act (MASCA). This is done when there is no registered alternative</t>
  </si>
  <si>
    <t>Control pill (ETHINYLESTRADIOL; NORGESTREL 0.03;0.3mg)</t>
  </si>
  <si>
    <t>Secure</t>
  </si>
  <si>
    <t>Secure Pill (Norgestrel 0.03mg)</t>
  </si>
  <si>
    <t>Sayana Press and Depo Provera</t>
  </si>
  <si>
    <t>MEDROXYPROGESTERONE ACETATE 104 and 150mg</t>
  </si>
  <si>
    <t>Jadelle (LEVONORGESTREL 75mg), Implanon (ETONOGESTREL 68mg)</t>
  </si>
  <si>
    <t xml:space="preserve">Blue Gold </t>
  </si>
  <si>
    <t xml:space="preserve">FC2 </t>
  </si>
  <si>
    <t>Revoke</t>
  </si>
  <si>
    <t xml:space="preserve">Levonorgestrel 750MCG </t>
  </si>
  <si>
    <t>multi-month dispensing</t>
  </si>
  <si>
    <t>Emergency preparedness plans aim to maintain the availability, accessibility, and quality of family planning services during different types of emergencies. They involve a combination of strategic stockpiling, increased outreach efforts, strengthened healthcare systems, and collaboration between relevant stakeholders to address the specific challenges posed by each type of emergency</t>
  </si>
  <si>
    <t>distribution of commodities went according to plan i.e. it was done quarterly despite the COVID. Services were only interrupted in a few facilities that had staff testing positive for COVID</t>
  </si>
  <si>
    <t>In cases where a facility is affected by the pandemic, clients are referred to nearest other facility for FP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</si>
</sst>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0.0%"/>
    <numFmt numFmtId="165" formatCode="&quot;$&quot;#,##0"/>
    <numFmt numFmtId="166" formatCode="_(* #,##0_);_(* \(#,##0\);_(* &quot;-&quot;??_);_(@_)"/>
    <numFmt numFmtId="167" formatCode="_-* #,##0.00_-;\-* #,##0.00_-;_-* &quot;-&quot;??_-;_-@_-"/>
    <numFmt numFmtId="168" formatCode="_-* #,##0.00\ &quot;€&quot;_-;\-* #,##0.00\ &quot;€&quot;_-;_-* &quot;-&quot;??\ &quot;€&quot;_-;_-@_-"/>
    <numFmt numFmtId="169" formatCode="0.0"/>
    <numFmt numFmtId="170" formatCode="_(&quot;$&quot;* #,##0_);_(&quot;$&quot;* \(#,##0\);_(&quot;$&quot;* &quot;-&quot;??_);_(@_)"/>
    <numFmt numFmtId="171" formatCode="mm/yy\-mm/yy"/>
    <numFmt numFmtId="172" formatCode="[$$-409]#,##0.00_);\([$$-409]#,##0.00\)"/>
    <numFmt numFmtId="173" formatCode="&quot;$&quot;#,##0.00"/>
    <numFmt numFmtId="174" formatCode="[$$-409]#,##0_);\([$$-409]#,##0\)"/>
    <numFmt numFmtId="175" formatCode="_ * #,##0_ ;_ * \-#,##0_ ;_ * &quot;-&quot;??_ ;_ @_ "/>
    <numFmt numFmtId="176" formatCode="_([$$-409]* #,##0.00_);_([$$-409]* \(#,##0.00\);_([$$-409]* &quot;-&quot;??_);_(@_)"/>
    <numFmt numFmtId="177" formatCode="[$$-409]#,##0;[Red][$$-409]#,##0"/>
    <numFmt numFmtId="178" formatCode="[$-409]mmm\-yy;@"/>
  </numFmts>
  <fonts count="133">
    <font>
      <sz val="11"/>
      <color theme="1"/>
      <name val="Calibri"/>
      <family val="2"/>
      <scheme val="minor"/>
    </font>
    <font>
      <sz val="11"/>
      <color theme="1"/>
      <name val="Calibri"/>
      <family val="2"/>
      <scheme val="minor"/>
    </font>
    <font>
      <sz val="12"/>
      <name val="Arial"/>
      <family val="2"/>
    </font>
    <font>
      <sz val="10"/>
      <name val="Arial"/>
      <family val="2"/>
    </font>
    <font>
      <sz val="11"/>
      <name val="Arial"/>
      <family val="2"/>
    </font>
    <font>
      <b/>
      <sz val="12"/>
      <name val="Arial"/>
      <family val="2"/>
    </font>
    <font>
      <b/>
      <sz val="11"/>
      <name val="Arial"/>
      <family val="2"/>
    </font>
    <font>
      <b/>
      <sz val="11"/>
      <color rgb="FFFF0000"/>
      <name val="Arial"/>
      <family val="2"/>
    </font>
    <font>
      <b/>
      <sz val="14"/>
      <name val="Arial"/>
      <family val="2"/>
    </font>
    <font>
      <sz val="11"/>
      <color rgb="FF000000"/>
      <name val="Calibri"/>
      <family val="2"/>
    </font>
    <font>
      <sz val="11"/>
      <color rgb="FF000000"/>
      <name val="Arial"/>
      <family val="2"/>
    </font>
    <font>
      <sz val="11"/>
      <name val="Calibri"/>
      <family val="2"/>
    </font>
    <font>
      <u/>
      <sz val="11"/>
      <color theme="10"/>
      <name val="Calibri"/>
      <family val="2"/>
      <scheme val="minor"/>
    </font>
    <font>
      <sz val="11"/>
      <color theme="1"/>
      <name val="Arial"/>
      <family val="2"/>
    </font>
    <font>
      <sz val="11"/>
      <color theme="1"/>
      <name val="Arial"/>
      <family val="2"/>
    </font>
    <font>
      <sz val="12"/>
      <color theme="1"/>
      <name val="Arial"/>
      <family val="2"/>
    </font>
    <font>
      <b/>
      <i/>
      <sz val="10"/>
      <color theme="1"/>
      <name val="Arial"/>
      <family val="2"/>
    </font>
    <font>
      <b/>
      <u/>
      <sz val="11"/>
      <color theme="10"/>
      <name val="Arial"/>
      <family val="2"/>
    </font>
    <font>
      <b/>
      <sz val="11"/>
      <color theme="1"/>
      <name val="Arial"/>
      <family val="2"/>
    </font>
    <font>
      <i/>
      <sz val="10"/>
      <color theme="1"/>
      <name val="Arial"/>
      <family val="2"/>
    </font>
    <font>
      <b/>
      <sz val="12"/>
      <color theme="1"/>
      <name val="Arial"/>
      <family val="2"/>
    </font>
    <font>
      <b/>
      <sz val="11"/>
      <color theme="4"/>
      <name val="Arial"/>
      <family val="2"/>
    </font>
    <font>
      <sz val="11"/>
      <color theme="4"/>
      <name val="Arial"/>
      <family val="2"/>
    </font>
    <font>
      <b/>
      <sz val="11"/>
      <color rgb="FF00B050"/>
      <name val="Arial"/>
      <family val="2"/>
    </font>
    <font>
      <b/>
      <u/>
      <sz val="12"/>
      <color theme="10"/>
      <name val="Calibri"/>
      <family val="2"/>
      <scheme val="minor"/>
    </font>
    <font>
      <b/>
      <sz val="11"/>
      <color theme="1"/>
      <name val="Calibri"/>
      <family val="2"/>
      <scheme val="minor"/>
    </font>
    <font>
      <u/>
      <sz val="11"/>
      <color theme="11"/>
      <name val="Calibri"/>
      <family val="2"/>
      <scheme val="minor"/>
    </font>
    <font>
      <b/>
      <sz val="11"/>
      <color rgb="FFFA7D00"/>
      <name val="Calibri"/>
      <scheme val="minor"/>
    </font>
    <font>
      <sz val="14"/>
      <color rgb="FFFF0000"/>
      <name val="Calibri"/>
      <family val="2"/>
      <scheme val="minor"/>
    </font>
    <font>
      <b/>
      <sz val="18"/>
      <name val="Arial"/>
      <family val="2"/>
    </font>
    <font>
      <sz val="11"/>
      <name val="Calibri"/>
      <family val="2"/>
      <scheme val="minor"/>
    </font>
    <font>
      <b/>
      <sz val="18"/>
      <color theme="1"/>
      <name val="Arial"/>
      <family val="2"/>
    </font>
    <font>
      <b/>
      <sz val="14"/>
      <color theme="1"/>
      <name val="Arial"/>
      <family val="2"/>
    </font>
    <font>
      <sz val="10"/>
      <color theme="1"/>
      <name val="Arial"/>
      <family val="2"/>
    </font>
    <font>
      <b/>
      <i/>
      <sz val="12"/>
      <name val="Arial"/>
      <family val="2"/>
    </font>
    <font>
      <i/>
      <sz val="12"/>
      <name val="Arial"/>
      <family val="2"/>
    </font>
    <font>
      <b/>
      <u/>
      <sz val="12"/>
      <color rgb="FFFF0000"/>
      <name val="Arial"/>
      <family val="2"/>
    </font>
    <font>
      <i/>
      <sz val="11"/>
      <color theme="1"/>
      <name val="Arial"/>
      <family val="2"/>
    </font>
    <font>
      <i/>
      <sz val="10"/>
      <name val="Arial"/>
      <family val="2"/>
    </font>
    <font>
      <u/>
      <sz val="12"/>
      <name val="Arial"/>
      <family val="2"/>
    </font>
    <font>
      <b/>
      <u/>
      <sz val="12"/>
      <name val="Arial"/>
      <family val="2"/>
    </font>
    <font>
      <i/>
      <u/>
      <sz val="12"/>
      <name val="Arial"/>
      <family val="2"/>
    </font>
    <font>
      <b/>
      <sz val="10"/>
      <name val="Arial"/>
      <family val="2"/>
    </font>
    <font>
      <i/>
      <sz val="11"/>
      <name val="Arial"/>
      <family val="2"/>
    </font>
    <font>
      <b/>
      <sz val="20"/>
      <color theme="0"/>
      <name val="Calibri"/>
      <family val="2"/>
      <scheme val="minor"/>
    </font>
    <font>
      <sz val="14"/>
      <name val="Calibri"/>
      <family val="2"/>
      <scheme val="minor"/>
    </font>
    <font>
      <u/>
      <sz val="10"/>
      <name val="Arial"/>
      <family val="2"/>
    </font>
    <font>
      <b/>
      <i/>
      <sz val="11"/>
      <name val="Arial"/>
      <family val="2"/>
    </font>
    <font>
      <b/>
      <i/>
      <u/>
      <sz val="12"/>
      <name val="Arial"/>
      <family val="2"/>
    </font>
    <font>
      <b/>
      <sz val="20"/>
      <name val="Calibri"/>
      <family val="2"/>
      <scheme val="minor"/>
    </font>
    <font>
      <sz val="12"/>
      <color rgb="FF000000"/>
      <name val="Arial"/>
    </font>
    <font>
      <sz val="10"/>
      <color rgb="FF000000"/>
      <name val="Arial"/>
    </font>
    <font>
      <b/>
      <sz val="12"/>
      <color rgb="FF000000"/>
      <name val="Arial"/>
    </font>
    <font>
      <u/>
      <sz val="12"/>
      <color rgb="FF000000"/>
      <name val="Arial"/>
    </font>
    <font>
      <sz val="11"/>
      <color rgb="FF000000"/>
      <name val="Arial"/>
    </font>
    <font>
      <i/>
      <sz val="9"/>
      <name val="Arial"/>
      <family val="2"/>
    </font>
    <font>
      <b/>
      <i/>
      <sz val="12"/>
      <color theme="1"/>
      <name val="Arial"/>
      <family val="2"/>
    </font>
    <font>
      <i/>
      <sz val="12"/>
      <color theme="1"/>
      <name val="Arial"/>
      <family val="2"/>
    </font>
    <font>
      <b/>
      <u/>
      <sz val="12"/>
      <color theme="1"/>
      <name val="Arial"/>
      <family val="2"/>
    </font>
    <font>
      <u/>
      <sz val="12"/>
      <color theme="1"/>
      <name val="Arial"/>
      <family val="2"/>
    </font>
    <font>
      <i/>
      <sz val="9"/>
      <color theme="1"/>
      <name val="Arial"/>
      <family val="2"/>
    </font>
    <font>
      <u/>
      <sz val="10"/>
      <color theme="1"/>
      <name val="Arial"/>
      <family val="2"/>
    </font>
    <font>
      <i/>
      <u/>
      <sz val="12"/>
      <color theme="1"/>
      <name val="Arial"/>
      <family val="2"/>
    </font>
    <font>
      <b/>
      <sz val="10"/>
      <color theme="1"/>
      <name val="Arial"/>
      <family val="2"/>
    </font>
    <font>
      <b/>
      <i/>
      <sz val="11"/>
      <color theme="1"/>
      <name val="Arial"/>
      <family val="2"/>
    </font>
    <font>
      <sz val="11"/>
      <color rgb="FFFF0000"/>
      <name val="Calibri"/>
      <family val="2"/>
      <scheme val="minor"/>
    </font>
    <font>
      <b/>
      <i/>
      <u/>
      <sz val="12"/>
      <color theme="1"/>
      <name val="Arial"/>
      <family val="2"/>
    </font>
    <font>
      <b/>
      <sz val="20"/>
      <color theme="1"/>
      <name val="Calibri"/>
      <family val="2"/>
      <scheme val="minor"/>
    </font>
    <font>
      <sz val="12"/>
      <color rgb="FFFF0000"/>
      <name val="Arial"/>
      <family val="2"/>
    </font>
    <font>
      <sz val="12"/>
      <name val="Calibri"/>
      <family val="2"/>
    </font>
    <font>
      <sz val="12"/>
      <color rgb="FF0000FF"/>
      <name val="Arial"/>
      <family val="2"/>
    </font>
    <font>
      <sz val="10.5"/>
      <name val="Arial"/>
      <family val="2"/>
    </font>
    <font>
      <sz val="9"/>
      <name val="Arial"/>
      <family val="2"/>
    </font>
    <font>
      <sz val="12"/>
      <color rgb="FF000000"/>
      <name val="Arial"/>
      <family val="2"/>
    </font>
    <font>
      <sz val="14"/>
      <color theme="1"/>
      <name val="Calibri"/>
      <family val="2"/>
      <scheme val="minor"/>
    </font>
    <font>
      <sz val="10.5"/>
      <color theme="1"/>
      <name val="Arial"/>
      <family val="2"/>
    </font>
    <font>
      <u/>
      <sz val="11"/>
      <color theme="1"/>
      <name val="Calibri"/>
      <family val="2"/>
      <scheme val="minor"/>
    </font>
    <font>
      <sz val="12"/>
      <color theme="1"/>
      <name val="Calibri"/>
      <family val="2"/>
      <scheme val="minor"/>
    </font>
    <font>
      <sz val="12"/>
      <name val="Tahoma"/>
      <family val="2"/>
    </font>
    <font>
      <sz val="10"/>
      <color rgb="FFFF0000"/>
      <name val="Arial"/>
      <family val="2"/>
    </font>
    <font>
      <sz val="10"/>
      <color theme="1"/>
      <name val="Calibri"/>
      <family val="2"/>
      <scheme val="minor"/>
    </font>
    <font>
      <b/>
      <sz val="12"/>
      <color rgb="FF000000"/>
      <name val="Arial"/>
      <family val="2"/>
    </font>
    <font>
      <sz val="11"/>
      <color theme="1"/>
      <name val="Calibri"/>
      <family val="2"/>
    </font>
    <font>
      <u/>
      <sz val="11"/>
      <color theme="1"/>
      <name val="Arial"/>
      <family val="2"/>
    </font>
    <font>
      <i/>
      <u/>
      <sz val="10"/>
      <color theme="1"/>
      <name val="Arial"/>
      <family val="2"/>
    </font>
    <font>
      <i/>
      <u/>
      <sz val="11"/>
      <color theme="1"/>
      <name val="Arial"/>
      <family val="2"/>
    </font>
    <font>
      <b/>
      <sz val="20"/>
      <color theme="0"/>
      <name val="Calibri"/>
      <family val="2"/>
    </font>
    <font>
      <b/>
      <sz val="20"/>
      <color theme="1"/>
      <name val="Calibri"/>
      <family val="2"/>
    </font>
    <font>
      <b/>
      <sz val="12"/>
      <color rgb="FF0000FF"/>
      <name val="Arial"/>
      <family val="2"/>
    </font>
    <font>
      <sz val="12"/>
      <name val="Arial"/>
      <family val="2"/>
      <charset val="204"/>
    </font>
    <font>
      <sz val="12"/>
      <name val="Arial"/>
    </font>
    <font>
      <b/>
      <i/>
      <sz val="12"/>
      <name val="Arial"/>
    </font>
    <font>
      <sz val="12"/>
      <color rgb="FFFF0000"/>
      <name val="Arial"/>
      <family val="2"/>
      <charset val="204"/>
    </font>
    <font>
      <sz val="10"/>
      <name val="Arial"/>
      <family val="2"/>
      <charset val="204"/>
    </font>
    <font>
      <sz val="10"/>
      <color rgb="FFFF0000"/>
      <name val="Arial"/>
      <family val="2"/>
      <charset val="204"/>
    </font>
    <font>
      <sz val="10"/>
      <color rgb="FF000000"/>
      <name val="Arial"/>
      <family val="2"/>
    </font>
    <font>
      <sz val="12"/>
      <color theme="1"/>
      <name val="Arial"/>
      <family val="2"/>
      <charset val="204"/>
    </font>
    <font>
      <b/>
      <sz val="12"/>
      <color rgb="FFFF0000"/>
      <name val="Arial"/>
      <family val="2"/>
    </font>
    <font>
      <sz val="11"/>
      <name val="Arial"/>
      <family val="2"/>
      <charset val="204"/>
    </font>
    <font>
      <sz val="12"/>
      <name val="Calibri"/>
      <family val="2"/>
      <scheme val="minor"/>
    </font>
    <font>
      <sz val="11"/>
      <color rgb="FFFF0000"/>
      <name val="Arial"/>
      <family val="2"/>
    </font>
    <font>
      <sz val="11"/>
      <name val="Calibri"/>
      <family val="2"/>
      <charset val="1"/>
    </font>
    <font>
      <sz val="12"/>
      <color rgb="FF333333"/>
      <name val="Arial"/>
      <family val="2"/>
    </font>
    <font>
      <sz val="10"/>
      <color rgb="FF000000"/>
      <name val="Calibri"/>
      <family val="2"/>
    </font>
    <font>
      <sz val="10"/>
      <color rgb="FF000000"/>
      <name val="Calibri"/>
      <family val="2"/>
      <scheme val="minor"/>
    </font>
    <font>
      <sz val="10"/>
      <color theme="1"/>
      <name val="Calibri"/>
      <family val="2"/>
    </font>
    <font>
      <i/>
      <sz val="12"/>
      <color rgb="FF000000"/>
      <name val="Arial"/>
      <family val="2"/>
    </font>
    <font>
      <b/>
      <u/>
      <sz val="12"/>
      <color rgb="FF000000"/>
      <name val="Arial"/>
      <family val="2"/>
    </font>
    <font>
      <i/>
      <sz val="11"/>
      <color rgb="FF000000"/>
      <name val="Arial"/>
      <family val="2"/>
    </font>
    <font>
      <u/>
      <sz val="12"/>
      <color rgb="FF000000"/>
      <name val="Arial"/>
      <family val="2"/>
    </font>
    <font>
      <i/>
      <sz val="10"/>
      <color rgb="FF000000"/>
      <name val="Arial"/>
      <family val="2"/>
    </font>
    <font>
      <u/>
      <sz val="11"/>
      <name val="Calibri"/>
      <family val="2"/>
      <scheme val="minor"/>
    </font>
    <font>
      <sz val="12"/>
      <color theme="3"/>
      <name val="Arial"/>
      <family val="2"/>
    </font>
    <font>
      <b/>
      <sz val="11"/>
      <color rgb="FF000000"/>
      <name val="Arial"/>
      <family val="2"/>
    </font>
    <font>
      <sz val="9"/>
      <color rgb="FF1F1F1F"/>
      <name val="Arial"/>
      <family val="2"/>
    </font>
    <font>
      <b/>
      <sz val="10"/>
      <color rgb="FF000000"/>
      <name val="Arial"/>
      <family val="2"/>
    </font>
    <font>
      <sz val="11"/>
      <color rgb="FF000000"/>
      <name val="Calibri"/>
      <family val="2"/>
      <scheme val="minor"/>
    </font>
    <font>
      <sz val="12"/>
      <color theme="1"/>
      <name val="Calibri"/>
      <family val="2"/>
    </font>
    <font>
      <sz val="12"/>
      <color theme="1"/>
      <name val="Garamond"/>
      <family val="1"/>
    </font>
    <font>
      <u/>
      <sz val="12"/>
      <color theme="10"/>
      <name val="Calibri"/>
      <family val="2"/>
      <scheme val="minor"/>
    </font>
    <font>
      <u/>
      <sz val="15"/>
      <color theme="10"/>
      <name val="Calibri"/>
      <family val="2"/>
      <scheme val="minor"/>
    </font>
    <font>
      <b/>
      <sz val="11"/>
      <color rgb="FF000000"/>
      <name val="Arial"/>
    </font>
    <font>
      <sz val="11"/>
      <color theme="1"/>
      <name val="Abadi"/>
      <family val="2"/>
    </font>
    <font>
      <sz val="10"/>
      <color rgb="FFFF0000"/>
      <name val="Arial"/>
    </font>
    <font>
      <sz val="10"/>
      <name val="Arial"/>
    </font>
    <font>
      <sz val="12"/>
      <color rgb="FF000000"/>
      <name val="Calibri"/>
    </font>
    <font>
      <b/>
      <sz val="12"/>
      <color rgb="FF000000"/>
      <name val="Calibri"/>
    </font>
    <font>
      <sz val="8.5"/>
      <color rgb="FF000000"/>
      <name val="Calibri"/>
    </font>
    <font>
      <b/>
      <sz val="11"/>
      <color theme="1"/>
      <name val="Arial"/>
    </font>
    <font>
      <b/>
      <u/>
      <sz val="11"/>
      <color theme="10"/>
      <name val="Calibri"/>
      <family val="2"/>
      <scheme val="minor"/>
    </font>
    <font>
      <i/>
      <sz val="12"/>
      <color rgb="FFFF0000"/>
      <name val="Arial"/>
      <family val="2"/>
    </font>
    <font>
      <b/>
      <sz val="20"/>
      <color theme="1"/>
      <name val="Arial"/>
      <family val="2"/>
    </font>
    <font>
      <i/>
      <sz val="10"/>
      <color rgb="FF000000"/>
      <name val="Arial"/>
    </font>
  </fonts>
  <fills count="46">
    <fill>
      <patternFill patternType="none"/>
    </fill>
    <fill>
      <patternFill patternType="gray125"/>
    </fill>
    <fill>
      <patternFill patternType="lightUp"/>
    </fill>
    <fill>
      <patternFill patternType="solid">
        <fgColor theme="0"/>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lightUp">
        <bgColor theme="6" tint="0.79995117038483843"/>
      </patternFill>
    </fill>
    <fill>
      <patternFill patternType="solid">
        <fgColor rgb="FFFFFF00"/>
        <bgColor indexed="64"/>
      </patternFill>
    </fill>
    <fill>
      <patternFill patternType="lightUp">
        <bgColor theme="6" tint="0.79998168889431442"/>
      </patternFill>
    </fill>
    <fill>
      <patternFill patternType="solid">
        <fgColor theme="2"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249977111117893"/>
        <bgColor indexed="26"/>
      </patternFill>
    </fill>
    <fill>
      <patternFill patternType="solid">
        <fgColor theme="0" tint="-4.9989318521683403E-2"/>
        <bgColor indexed="26"/>
      </patternFill>
    </fill>
    <fill>
      <patternFill patternType="solid">
        <fgColor theme="0"/>
        <bgColor indexed="26"/>
      </patternFill>
    </fill>
    <fill>
      <patternFill patternType="solid">
        <fgColor theme="4" tint="0.59999389629810485"/>
        <bgColor indexed="26"/>
      </patternFill>
    </fill>
    <fill>
      <patternFill patternType="solid">
        <fgColor theme="2" tint="-9.9978637043366805E-2"/>
        <bgColor indexed="26"/>
      </patternFill>
    </fill>
    <fill>
      <patternFill patternType="solid">
        <fgColor rgb="FFF2F2F2"/>
        <bgColor rgb="FF000000"/>
      </patternFill>
    </fill>
    <fill>
      <patternFill patternType="solid">
        <fgColor theme="0" tint="-0.34998626667073579"/>
        <bgColor indexed="64"/>
      </patternFill>
    </fill>
    <fill>
      <patternFill patternType="solid">
        <fgColor rgb="FFC00000"/>
        <bgColor indexed="64"/>
      </patternFill>
    </fill>
    <fill>
      <patternFill patternType="solid">
        <fgColor rgb="FFBFBFBF"/>
        <bgColor rgb="FF000000"/>
      </patternFill>
    </fill>
    <fill>
      <patternFill patternType="solid">
        <fgColor theme="0" tint="-0.14993743705557422"/>
        <bgColor indexed="64"/>
      </patternFill>
    </fill>
    <fill>
      <patternFill patternType="solid">
        <fgColor rgb="FFFFFFFF"/>
        <bgColor rgb="FFFFFFFF"/>
      </patternFill>
    </fill>
    <fill>
      <patternFill patternType="solid">
        <fgColor rgb="FFBFBFBF"/>
        <bgColor rgb="FFBFBFBF"/>
      </patternFill>
    </fill>
    <fill>
      <patternFill patternType="solid">
        <fgColor theme="0"/>
        <bgColor theme="0"/>
      </patternFill>
    </fill>
    <fill>
      <patternFill patternType="solid">
        <fgColor rgb="FFB4C6E7"/>
        <bgColor rgb="FFB4C6E7"/>
      </patternFill>
    </fill>
    <fill>
      <patternFill patternType="solid">
        <fgColor rgb="FFF2F2F2"/>
        <bgColor rgb="FFF2F2F2"/>
      </patternFill>
    </fill>
    <fill>
      <patternFill patternType="solid">
        <fgColor rgb="FFD8D8D8"/>
        <bgColor rgb="FFD8D8D8"/>
      </patternFill>
    </fill>
    <fill>
      <patternFill patternType="solid">
        <fgColor rgb="FFD0CECE"/>
        <bgColor rgb="FFD0CECE"/>
      </patternFill>
    </fill>
    <fill>
      <patternFill patternType="solid">
        <fgColor rgb="FFA5A5A5"/>
        <bgColor rgb="FFA5A5A5"/>
      </patternFill>
    </fill>
    <fill>
      <patternFill patternType="solid">
        <fgColor rgb="FFC00000"/>
        <bgColor rgb="FFC00000"/>
      </patternFill>
    </fill>
    <fill>
      <patternFill patternType="solid">
        <fgColor rgb="FFFFFFFF"/>
        <bgColor rgb="FF000000"/>
      </patternFill>
    </fill>
    <fill>
      <patternFill patternType="solid">
        <fgColor theme="6" tint="0.39997558519241921"/>
        <bgColor indexed="64"/>
      </patternFill>
    </fill>
    <fill>
      <patternFill patternType="solid">
        <fgColor theme="0" tint="-0.14996795556505021"/>
        <bgColor indexed="64"/>
      </patternFill>
    </fill>
    <fill>
      <patternFill patternType="lightUp">
        <bgColor theme="0"/>
      </patternFill>
    </fill>
    <fill>
      <patternFill patternType="solid">
        <fgColor theme="2"/>
        <bgColor indexed="64"/>
      </patternFill>
    </fill>
  </fills>
  <borders count="210">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rgb="FF000000"/>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medium">
        <color indexed="64"/>
      </right>
      <top/>
      <bottom/>
      <diagonal/>
    </border>
    <border>
      <left style="thin">
        <color indexed="64"/>
      </left>
      <right/>
      <top/>
      <bottom/>
      <diagonal/>
    </border>
    <border>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rgb="FF000000"/>
      </right>
      <top style="thin">
        <color rgb="FF000000"/>
      </top>
      <bottom/>
      <diagonal/>
    </border>
    <border>
      <left style="thin">
        <color indexed="64"/>
      </left>
      <right/>
      <top/>
      <bottom style="thin">
        <color indexed="64"/>
      </bottom>
      <diagonal/>
    </border>
    <border>
      <left/>
      <right style="thin">
        <color rgb="FF000000"/>
      </right>
      <top/>
      <bottom style="thin">
        <color rgb="FF000000"/>
      </bottom>
      <diagonal/>
    </border>
    <border>
      <left/>
      <right style="thin">
        <color auto="1"/>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right style="thin">
        <color indexed="64"/>
      </right>
      <top/>
      <bottom style="thin">
        <color rgb="FF000000"/>
      </bottom>
      <diagonal/>
    </border>
    <border>
      <left style="thin">
        <color rgb="FF000000"/>
      </left>
      <right style="thin">
        <color indexed="64"/>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indexed="64"/>
      </right>
      <top/>
      <bottom style="thin">
        <color rgb="FF000000"/>
      </bottom>
      <diagonal/>
    </border>
    <border>
      <left style="medium">
        <color rgb="FF000000"/>
      </left>
      <right style="thin">
        <color indexed="64"/>
      </right>
      <top style="medium">
        <color rgb="FF000000"/>
      </top>
      <bottom/>
      <diagonal/>
    </border>
    <border>
      <left/>
      <right style="medium">
        <color rgb="FF000000"/>
      </right>
      <top/>
      <bottom style="thin">
        <color indexed="64"/>
      </bottom>
      <diagonal/>
    </border>
    <border>
      <left style="thin">
        <color indexed="64"/>
      </left>
      <right style="medium">
        <color rgb="FF000000"/>
      </right>
      <top/>
      <bottom/>
      <diagonal/>
    </border>
    <border>
      <left/>
      <right style="medium">
        <color rgb="FF000000"/>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thin">
        <color indexed="64"/>
      </left>
      <right style="medium">
        <color rgb="FF000000"/>
      </right>
      <top/>
      <bottom style="thin">
        <color indexed="64"/>
      </bottom>
      <diagonal/>
    </border>
    <border>
      <left style="medium">
        <color rgb="FF000000"/>
      </left>
      <right/>
      <top/>
      <bottom/>
      <diagonal/>
    </border>
    <border>
      <left/>
      <right style="medium">
        <color rgb="FF000000"/>
      </right>
      <top/>
      <bottom/>
      <diagonal/>
    </border>
    <border>
      <left/>
      <right style="medium">
        <color rgb="FF000000"/>
      </right>
      <top style="thin">
        <color indexed="64"/>
      </top>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right style="medium">
        <color rgb="FF000000"/>
      </right>
      <top/>
      <bottom style="thin">
        <color rgb="FF000000"/>
      </bottom>
      <diagonal/>
    </border>
    <border>
      <left style="thin">
        <color indexed="64"/>
      </left>
      <right style="medium">
        <color rgb="FF000000"/>
      </right>
      <top style="thin">
        <color indexed="64"/>
      </top>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top style="medium">
        <color rgb="FF000000"/>
      </top>
      <bottom style="thin">
        <color rgb="FF000000"/>
      </bottom>
      <diagonal/>
    </border>
    <border>
      <left/>
      <right/>
      <top style="medium">
        <color rgb="FF000000"/>
      </top>
      <bottom/>
      <diagonal/>
    </border>
    <border>
      <left/>
      <right style="medium">
        <color rgb="FF000000"/>
      </right>
      <top style="medium">
        <color rgb="FF000000"/>
      </top>
      <bottom style="thin">
        <color indexed="64"/>
      </bottom>
      <diagonal/>
    </border>
    <border>
      <left/>
      <right/>
      <top style="medium">
        <color rgb="FF000000"/>
      </top>
      <bottom style="thin">
        <color rgb="FF000000"/>
      </bottom>
      <diagonal/>
    </border>
    <border>
      <left/>
      <right style="thin">
        <color indexed="64"/>
      </right>
      <top style="medium">
        <color rgb="FF000000"/>
      </top>
      <bottom/>
      <diagonal/>
    </border>
    <border>
      <left/>
      <right style="medium">
        <color rgb="FF000000"/>
      </right>
      <top style="medium">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bottom style="medium">
        <color rgb="FF000000"/>
      </bottom>
      <diagonal/>
    </border>
    <border>
      <left/>
      <right style="thin">
        <color indexed="64"/>
      </right>
      <top style="thin">
        <color indexed="64"/>
      </top>
      <bottom style="medium">
        <color rgb="FF000000"/>
      </bottom>
      <diagonal/>
    </border>
    <border>
      <left style="thin">
        <color indexed="64"/>
      </left>
      <right/>
      <top style="thin">
        <color indexed="64"/>
      </top>
      <bottom style="medium">
        <color rgb="FF000000"/>
      </bottom>
      <diagonal/>
    </border>
    <border>
      <left style="thin">
        <color indexed="64"/>
      </left>
      <right style="thin">
        <color indexed="64"/>
      </right>
      <top style="medium">
        <color rgb="FF000000"/>
      </top>
      <bottom/>
      <diagonal/>
    </border>
    <border>
      <left style="thin">
        <color indexed="64"/>
      </left>
      <right style="medium">
        <color rgb="FF000000"/>
      </right>
      <top style="medium">
        <color rgb="FF000000"/>
      </top>
      <bottom/>
      <diagonal/>
    </border>
    <border>
      <left style="medium">
        <color theme="4" tint="0.59999389629810485"/>
      </left>
      <right style="medium">
        <color theme="4" tint="0.59999389629810485"/>
      </right>
      <top style="medium">
        <color theme="4" tint="0.59999389629810485"/>
      </top>
      <bottom style="medium">
        <color theme="4" tint="0.59999389629810485"/>
      </bottom>
      <diagonal/>
    </border>
    <border>
      <left style="medium">
        <color theme="4" tint="0.59999389629810485"/>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
      <left style="medium">
        <color theme="4" tint="0.59999389629810485"/>
      </left>
      <right/>
      <top style="medium">
        <color theme="4" tint="0.59999389629810485"/>
      </top>
      <bottom style="medium">
        <color theme="4" tint="0.59999389629810485"/>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bottom style="thin">
        <color indexed="64"/>
      </bottom>
      <diagonal/>
    </border>
    <border>
      <left/>
      <right style="thin">
        <color rgb="FF000000"/>
      </right>
      <top style="thin">
        <color indexed="64"/>
      </top>
      <bottom style="thin">
        <color indexed="64"/>
      </bottom>
      <diagonal/>
    </border>
    <border>
      <left style="medium">
        <color indexed="64"/>
      </left>
      <right style="medium">
        <color indexed="64"/>
      </right>
      <top/>
      <bottom style="thin">
        <color rgb="FF000000"/>
      </bottom>
      <diagonal/>
    </border>
    <border>
      <left style="thin">
        <color indexed="64"/>
      </left>
      <right style="thin">
        <color indexed="64"/>
      </right>
      <top style="thin">
        <color rgb="FF000000"/>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right/>
      <top style="thin">
        <color rgb="FF000000"/>
      </top>
      <bottom style="medium">
        <color indexed="64"/>
      </bottom>
      <diagonal/>
    </border>
    <border>
      <left/>
      <right style="thin">
        <color indexed="64"/>
      </right>
      <top style="thin">
        <color rgb="FF000000"/>
      </top>
      <bottom style="medium">
        <color indexed="64"/>
      </bottom>
      <diagonal/>
    </border>
    <border>
      <left/>
      <right style="thin">
        <color rgb="FF000000"/>
      </right>
      <top style="thin">
        <color indexed="64"/>
      </top>
      <bottom/>
      <diagonal/>
    </border>
    <border>
      <left style="thin">
        <color rgb="FF000000"/>
      </left>
      <right style="medium">
        <color indexed="64"/>
      </right>
      <top style="thin">
        <color indexed="64"/>
      </top>
      <bottom/>
      <diagonal/>
    </border>
    <border>
      <left style="thin">
        <color indexed="64"/>
      </left>
      <right/>
      <top style="thin">
        <color rgb="FF000000"/>
      </top>
      <bottom style="thin">
        <color indexed="64"/>
      </bottom>
      <diagonal/>
    </border>
    <border>
      <left/>
      <right style="thin">
        <color rgb="FF000000"/>
      </right>
      <top/>
      <bottom style="thin">
        <color indexed="64"/>
      </bottom>
      <diagonal/>
    </border>
    <border>
      <left style="thin">
        <color rgb="FF000000"/>
      </left>
      <right style="medium">
        <color indexed="64"/>
      </right>
      <top/>
      <bottom style="thin">
        <color indexed="64"/>
      </bottom>
      <diagonal/>
    </border>
    <border>
      <left style="thin">
        <color rgb="FF000000"/>
      </left>
      <right style="thin">
        <color rgb="FF000000"/>
      </right>
      <top/>
      <bottom/>
      <diagonal/>
    </border>
    <border>
      <left style="thin">
        <color rgb="FF000000"/>
      </left>
      <right style="medium">
        <color indexed="64"/>
      </right>
      <top/>
      <bottom/>
      <diagonal/>
    </border>
    <border>
      <left/>
      <right style="thin">
        <color rgb="FF000000"/>
      </right>
      <top/>
      <bottom/>
      <diagonal/>
    </border>
    <border>
      <left style="medium">
        <color indexed="64"/>
      </left>
      <right style="medium">
        <color indexed="64"/>
      </right>
      <top style="thin">
        <color rgb="FF000000"/>
      </top>
      <bottom/>
      <diagonal/>
    </border>
    <border>
      <left style="medium">
        <color indexed="64"/>
      </left>
      <right style="thin">
        <color indexed="64"/>
      </right>
      <top style="thin">
        <color indexed="64"/>
      </top>
      <bottom style="thin">
        <color indexed="64"/>
      </bottom>
      <diagonal/>
    </border>
    <border>
      <left style="thin">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medium">
        <color indexed="64"/>
      </right>
      <top style="medium">
        <color indexed="64"/>
      </top>
      <bottom style="medium">
        <color indexed="64"/>
      </bottom>
      <diagonal/>
    </border>
    <border>
      <left style="medium">
        <color rgb="FFB4C6E7"/>
      </left>
      <right/>
      <top style="medium">
        <color rgb="FFB4C6E7"/>
      </top>
      <bottom style="medium">
        <color rgb="FFB4C6E7"/>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top/>
      <bottom/>
      <diagonal/>
    </border>
    <border>
      <left style="medium">
        <color rgb="FF000000"/>
      </left>
      <right style="medium">
        <color rgb="FF000000"/>
      </right>
      <top style="thin">
        <color rgb="FF000000"/>
      </top>
      <bottom/>
      <diagonal/>
    </border>
    <border>
      <left/>
      <right/>
      <top style="thin">
        <color rgb="FF000000"/>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style="thin">
        <color rgb="FF000000"/>
      </right>
      <top/>
      <bottom style="medium">
        <color rgb="FF000000"/>
      </bottom>
      <diagonal/>
    </border>
    <border>
      <left style="thin">
        <color rgb="FF000000"/>
      </left>
      <right style="medium">
        <color rgb="FF000000"/>
      </right>
      <top/>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top style="thin">
        <color indexed="64"/>
      </top>
      <bottom style="medium">
        <color rgb="FF000000"/>
      </bottom>
      <diagonal/>
    </border>
    <border>
      <left/>
      <right style="thin">
        <color rgb="FF000000"/>
      </right>
      <top style="thin">
        <color indexed="64"/>
      </top>
      <bottom style="medium">
        <color rgb="FF000000"/>
      </bottom>
      <diagonal/>
    </border>
    <border>
      <left style="thin">
        <color rgb="FF000000"/>
      </left>
      <right style="thin">
        <color rgb="FF000000"/>
      </right>
      <top style="thin">
        <color indexed="64"/>
      </top>
      <bottom style="medium">
        <color rgb="FF000000"/>
      </bottom>
      <diagonal/>
    </border>
    <border>
      <left style="thin">
        <color auto="1"/>
      </left>
      <right style="thin">
        <color rgb="FF000000"/>
      </right>
      <top style="thin">
        <color rgb="FF000000"/>
      </top>
      <bottom/>
      <diagonal/>
    </border>
    <border>
      <left style="thin">
        <color rgb="FF000000"/>
      </left>
      <right style="medium">
        <color rgb="FF000000"/>
      </right>
      <top style="thin">
        <color rgb="FF000000"/>
      </top>
      <bottom style="medium">
        <color rgb="FF000000"/>
      </bottom>
      <diagonal/>
    </border>
    <border>
      <left style="thin">
        <color indexed="64"/>
      </left>
      <right/>
      <top style="medium">
        <color rgb="FF000000"/>
      </top>
      <bottom/>
      <diagonal/>
    </border>
    <border>
      <left/>
      <right/>
      <top/>
      <bottom style="mediumDashed">
        <color indexed="64"/>
      </bottom>
      <diagonal/>
    </border>
    <border>
      <left style="mediumDashed">
        <color indexed="64"/>
      </left>
      <right/>
      <top style="mediumDashed">
        <color indexed="64"/>
      </top>
      <bottom style="medium">
        <color indexed="64"/>
      </bottom>
      <diagonal/>
    </border>
    <border>
      <left/>
      <right/>
      <top style="mediumDashed">
        <color indexed="64"/>
      </top>
      <bottom style="medium">
        <color indexed="64"/>
      </bottom>
      <diagonal/>
    </border>
    <border>
      <left style="mediumDashed">
        <color indexed="64"/>
      </left>
      <right style="mediumDashed">
        <color indexed="64"/>
      </right>
      <top style="mediumDashed">
        <color indexed="64"/>
      </top>
      <bottom style="medium">
        <color indexed="64"/>
      </bottom>
      <diagonal/>
    </border>
    <border>
      <left/>
      <right style="medium">
        <color indexed="64"/>
      </right>
      <top style="mediumDashed">
        <color indexed="64"/>
      </top>
      <bottom style="medium">
        <color indexed="64"/>
      </bottom>
      <diagonal/>
    </border>
    <border>
      <left/>
      <right style="thin">
        <color indexed="64"/>
      </right>
      <top style="medium">
        <color indexed="64"/>
      </top>
      <bottom style="thin">
        <color rgb="FF000000"/>
      </bottom>
      <diagonal/>
    </border>
    <border>
      <left style="thin">
        <color indexed="64"/>
      </left>
      <right style="thin">
        <color indexed="64"/>
      </right>
      <top style="medium">
        <color indexed="64"/>
      </top>
      <bottom style="thin">
        <color rgb="FF000000"/>
      </bottom>
      <diagonal/>
    </border>
    <border>
      <left style="thin">
        <color indexed="64"/>
      </left>
      <right style="thin">
        <color rgb="FF000000"/>
      </right>
      <top style="medium">
        <color indexed="64"/>
      </top>
      <bottom style="thin">
        <color rgb="FF00000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top style="medium">
        <color rgb="FF000000"/>
      </top>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rgb="FF000000"/>
      </right>
      <top style="thin">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indexed="64"/>
      </top>
      <bottom style="thin">
        <color indexed="64"/>
      </bottom>
      <diagonal/>
    </border>
    <border>
      <left style="medium">
        <color rgb="FF000000"/>
      </left>
      <right style="medium">
        <color rgb="FF000000"/>
      </right>
      <top/>
      <bottom style="thin">
        <color indexed="64"/>
      </bottom>
      <diagonal/>
    </border>
    <border>
      <left style="medium">
        <color rgb="FF000000"/>
      </left>
      <right style="medium">
        <color rgb="FF000000"/>
      </right>
      <top style="thin">
        <color indexed="64"/>
      </top>
      <bottom/>
      <diagonal/>
    </border>
    <border>
      <left style="medium">
        <color rgb="FF000000"/>
      </left>
      <right style="medium">
        <color rgb="FF000000"/>
      </right>
      <top style="thin">
        <color indexed="64"/>
      </top>
      <bottom style="thin">
        <color rgb="FF000000"/>
      </bottom>
      <diagonal/>
    </border>
    <border>
      <left/>
      <right/>
      <top style="medium">
        <color rgb="FF000000"/>
      </top>
      <bottom style="thin">
        <color indexed="64"/>
      </bottom>
      <diagonal/>
    </border>
    <border>
      <left/>
      <right/>
      <top style="thin">
        <color indexed="64"/>
      </top>
      <bottom style="thin">
        <color rgb="FF000000"/>
      </bottom>
      <diagonal/>
    </border>
  </borders>
  <cellStyleXfs count="76">
    <xf numFmtId="0" fontId="0" fillId="0" borderId="0"/>
    <xf numFmtId="9" fontId="1" fillId="0" borderId="0" applyFont="0" applyFill="0" applyBorder="0" applyAlignment="0" applyProtection="0"/>
    <xf numFmtId="0" fontId="3" fillId="0" borderId="0"/>
    <xf numFmtId="9" fontId="1" fillId="0" borderId="0"/>
    <xf numFmtId="9" fontId="3" fillId="0" borderId="0" applyFont="0" applyFill="0" applyBorder="0" applyAlignment="0" applyProtection="0"/>
    <xf numFmtId="0" fontId="3" fillId="0" borderId="0"/>
    <xf numFmtId="9" fontId="3" fillId="0" borderId="0"/>
    <xf numFmtId="44" fontId="1" fillId="0" borderId="0"/>
    <xf numFmtId="44" fontId="3" fillId="0" borderId="0"/>
    <xf numFmtId="0" fontId="11" fillId="0" borderId="0">
      <alignment vertical="center"/>
    </xf>
    <xf numFmtId="0" fontId="3" fillId="0" borderId="0">
      <protection locked="0"/>
    </xf>
    <xf numFmtId="0" fontId="3" fillId="0" borderId="0">
      <protection locked="0"/>
    </xf>
    <xf numFmtId="44" fontId="9" fillId="0" borderId="0">
      <alignment vertical="top"/>
      <protection locked="0"/>
    </xf>
    <xf numFmtId="9" fontId="9" fillId="0" borderId="0">
      <alignment vertical="top"/>
      <protection locked="0"/>
    </xf>
    <xf numFmtId="44" fontId="3" fillId="0" borderId="0">
      <alignment vertical="top"/>
      <protection locked="0"/>
    </xf>
    <xf numFmtId="9" fontId="3" fillId="0" borderId="0">
      <alignment vertical="top"/>
      <protection locked="0"/>
    </xf>
    <xf numFmtId="167" fontId="1" fillId="0" borderId="0"/>
    <xf numFmtId="43" fontId="1" fillId="0" borderId="0"/>
    <xf numFmtId="44" fontId="1" fillId="0" borderId="0"/>
    <xf numFmtId="167" fontId="1" fillId="0" borderId="0"/>
    <xf numFmtId="44" fontId="1" fillId="0" borderId="0"/>
    <xf numFmtId="43" fontId="1" fillId="0" borderId="0"/>
    <xf numFmtId="44" fontId="3" fillId="0" borderId="0"/>
    <xf numFmtId="9" fontId="3" fillId="0" borderId="0"/>
    <xf numFmtId="9" fontId="1" fillId="0" borderId="0"/>
    <xf numFmtId="44" fontId="1" fillId="0" borderId="0"/>
    <xf numFmtId="43" fontId="1" fillId="0" borderId="0"/>
    <xf numFmtId="44" fontId="3" fillId="0" borderId="0"/>
    <xf numFmtId="9" fontId="3" fillId="0" borderId="0"/>
    <xf numFmtId="9" fontId="1" fillId="0" borderId="0"/>
    <xf numFmtId="9" fontId="1" fillId="0" borderId="0"/>
    <xf numFmtId="44" fontId="1" fillId="0" borderId="0"/>
    <xf numFmtId="43" fontId="1" fillId="0" borderId="0"/>
    <xf numFmtId="44" fontId="3" fillId="0" borderId="0"/>
    <xf numFmtId="9" fontId="3" fillId="0" borderId="0"/>
    <xf numFmtId="9" fontId="1" fillId="0" borderId="0"/>
    <xf numFmtId="44" fontId="1" fillId="0" borderId="0"/>
    <xf numFmtId="43" fontId="1" fillId="0" borderId="0"/>
    <xf numFmtId="44" fontId="3" fillId="0" borderId="0"/>
    <xf numFmtId="9" fontId="3" fillId="0" borderId="0"/>
    <xf numFmtId="9" fontId="1" fillId="0" borderId="0"/>
    <xf numFmtId="44" fontId="1" fillId="0" borderId="0"/>
    <xf numFmtId="43" fontId="1" fillId="0" borderId="0"/>
    <xf numFmtId="44" fontId="3" fillId="0" borderId="0"/>
    <xf numFmtId="9" fontId="3" fillId="0" borderId="0"/>
    <xf numFmtId="9" fontId="1" fillId="0" borderId="0"/>
    <xf numFmtId="168" fontId="1" fillId="0" borderId="0"/>
    <xf numFmtId="167" fontId="1" fillId="0" borderId="0"/>
    <xf numFmtId="168" fontId="3" fillId="0" borderId="0"/>
    <xf numFmtId="0" fontId="13" fillId="0" borderId="0"/>
    <xf numFmtId="43" fontId="1" fillId="0" borderId="0"/>
    <xf numFmtId="0" fontId="12" fillId="0" borderId="0"/>
    <xf numFmtId="44" fontId="3" fillId="0" borderId="0"/>
    <xf numFmtId="9" fontId="3" fillId="0" borderId="0"/>
    <xf numFmtId="43" fontId="1" fillId="0" borderId="0"/>
    <xf numFmtId="0" fontId="1" fillId="0" borderId="0"/>
    <xf numFmtId="0" fontId="1" fillId="0" borderId="0"/>
    <xf numFmtId="0" fontId="3" fillId="0" borderId="0"/>
    <xf numFmtId="0" fontId="3" fillId="0" borderId="0"/>
    <xf numFmtId="44" fontId="1" fillId="0" borderId="0"/>
    <xf numFmtId="167" fontId="1" fillId="0" borderId="0"/>
    <xf numFmtId="44" fontId="3" fillId="0" borderId="0"/>
    <xf numFmtId="43" fontId="1" fillId="0" borderId="0"/>
    <xf numFmtId="9" fontId="3" fillId="0" borderId="0"/>
    <xf numFmtId="9" fontId="1" fillId="0" borderId="0"/>
    <xf numFmtId="44" fontId="1"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2" fillId="0" borderId="0" applyNumberFormat="0" applyFill="0" applyBorder="0" applyAlignment="0" applyProtection="0"/>
  </cellStyleXfs>
  <cellXfs count="4474">
    <xf numFmtId="0" fontId="0" fillId="0" borderId="0" xfId="0"/>
    <xf numFmtId="0" fontId="4" fillId="0" borderId="2" xfId="0" applyFont="1" applyBorder="1" applyAlignment="1">
      <alignment horizontal="center" vertical="center"/>
    </xf>
    <xf numFmtId="0" fontId="4" fillId="0" borderId="2" xfId="0" applyFont="1" applyBorder="1" applyAlignment="1">
      <alignment horizontal="center"/>
    </xf>
    <xf numFmtId="0" fontId="4" fillId="0" borderId="2" xfId="0" applyFont="1" applyBorder="1" applyAlignment="1">
      <alignment horizontal="center" vertical="center" wrapText="1"/>
    </xf>
    <xf numFmtId="0" fontId="4" fillId="0" borderId="10" xfId="0" applyFont="1" applyBorder="1" applyAlignment="1">
      <alignment horizontal="center" vertical="center"/>
    </xf>
    <xf numFmtId="9" fontId="4" fillId="0" borderId="10" xfId="0" applyNumberFormat="1" applyFont="1" applyBorder="1" applyAlignment="1">
      <alignment horizontal="center" vertical="center"/>
    </xf>
    <xf numFmtId="9" fontId="4" fillId="0" borderId="2" xfId="0" applyNumberFormat="1" applyFont="1" applyBorder="1" applyAlignment="1">
      <alignment horizontal="center" vertical="center"/>
    </xf>
    <xf numFmtId="9" fontId="4" fillId="0" borderId="14" xfId="0" applyNumberFormat="1" applyFont="1" applyBorder="1" applyAlignment="1">
      <alignment horizontal="center" vertical="center"/>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20" xfId="0" applyFont="1" applyBorder="1" applyAlignment="1">
      <alignment horizontal="center" vertical="center" wrapText="1"/>
    </xf>
    <xf numFmtId="0" fontId="3" fillId="0" borderId="2"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16" xfId="0" applyFont="1" applyBorder="1" applyAlignment="1">
      <alignment horizontal="center" vertical="center" wrapText="1"/>
    </xf>
    <xf numFmtId="0" fontId="14" fillId="0" borderId="0" xfId="0" applyFont="1"/>
    <xf numFmtId="0" fontId="15" fillId="0" borderId="2" xfId="0" applyFont="1" applyBorder="1" applyAlignment="1">
      <alignment horizontal="center"/>
    </xf>
    <xf numFmtId="0" fontId="14" fillId="0" borderId="0" xfId="0" applyFont="1" applyAlignment="1">
      <alignment vertical="center"/>
    </xf>
    <xf numFmtId="0" fontId="14" fillId="0" borderId="1" xfId="0" applyFont="1" applyBorder="1"/>
    <xf numFmtId="0" fontId="16" fillId="0" borderId="15" xfId="0" applyFont="1" applyBorder="1" applyAlignment="1">
      <alignment horizontal="left" vertical="center" wrapText="1"/>
    </xf>
    <xf numFmtId="0" fontId="15" fillId="0" borderId="10" xfId="0" applyFont="1" applyBorder="1" applyAlignment="1">
      <alignment horizontal="center"/>
    </xf>
    <xf numFmtId="0" fontId="4" fillId="5" borderId="5" xfId="0" applyFont="1" applyFill="1" applyBorder="1"/>
    <xf numFmtId="0" fontId="13" fillId="0" borderId="0" xfId="0" applyFont="1"/>
    <xf numFmtId="0" fontId="4" fillId="4" borderId="29" xfId="0" applyFont="1" applyFill="1" applyBorder="1"/>
    <xf numFmtId="0" fontId="4" fillId="4" borderId="34" xfId="0" applyFont="1" applyFill="1" applyBorder="1"/>
    <xf numFmtId="0" fontId="4" fillId="5" borderId="11" xfId="0" applyFont="1" applyFill="1" applyBorder="1" applyAlignment="1">
      <alignment horizontal="center" vertical="center"/>
    </xf>
    <xf numFmtId="0" fontId="4" fillId="5" borderId="11" xfId="0" applyFont="1" applyFill="1" applyBorder="1"/>
    <xf numFmtId="0" fontId="4" fillId="2" borderId="11" xfId="0" applyFont="1" applyFill="1" applyBorder="1" applyAlignment="1">
      <alignment horizontal="center" vertical="center"/>
    </xf>
    <xf numFmtId="0" fontId="4" fillId="5" borderId="7" xfId="0" applyFont="1" applyFill="1" applyBorder="1"/>
    <xf numFmtId="0" fontId="4" fillId="4" borderId="9" xfId="0" applyFont="1" applyFill="1" applyBorder="1"/>
    <xf numFmtId="0" fontId="4" fillId="4" borderId="1" xfId="0" applyFont="1" applyFill="1" applyBorder="1"/>
    <xf numFmtId="0" fontId="4" fillId="2" borderId="7" xfId="0" applyFont="1" applyFill="1" applyBorder="1" applyAlignment="1">
      <alignment horizontal="center" vertical="center"/>
    </xf>
    <xf numFmtId="0" fontId="4" fillId="0" borderId="25" xfId="0" applyFont="1" applyBorder="1" applyAlignment="1">
      <alignment horizontal="center" vertical="center"/>
    </xf>
    <xf numFmtId="0" fontId="4" fillId="2" borderId="20" xfId="0" applyFont="1" applyFill="1" applyBorder="1" applyAlignment="1">
      <alignment horizontal="center" vertical="center"/>
    </xf>
    <xf numFmtId="10" fontId="2" fillId="15" borderId="20" xfId="1" applyNumberFormat="1" applyFont="1" applyFill="1" applyBorder="1" applyAlignment="1">
      <alignment vertical="center" wrapText="1"/>
    </xf>
    <xf numFmtId="0" fontId="4" fillId="5" borderId="6" xfId="0" applyFont="1" applyFill="1" applyBorder="1"/>
    <xf numFmtId="0" fontId="4" fillId="2" borderId="13"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2" xfId="0" applyFont="1" applyFill="1" applyBorder="1" applyAlignment="1">
      <alignment horizontal="center" vertical="center"/>
    </xf>
    <xf numFmtId="0" fontId="4" fillId="0" borderId="6" xfId="0" applyFont="1" applyBorder="1" applyAlignment="1">
      <alignment horizontal="center" vertical="center"/>
    </xf>
    <xf numFmtId="0" fontId="4" fillId="0" borderId="0" xfId="0" applyFont="1"/>
    <xf numFmtId="0" fontId="4" fillId="5" borderId="1" xfId="0" applyFont="1" applyFill="1" applyBorder="1"/>
    <xf numFmtId="0" fontId="4" fillId="13" borderId="33" xfId="0" applyFont="1" applyFill="1" applyBorder="1" applyAlignment="1">
      <alignment horizontal="center" vertical="center"/>
    </xf>
    <xf numFmtId="0" fontId="4" fillId="4" borderId="26" xfId="0" applyFont="1" applyFill="1" applyBorder="1"/>
    <xf numFmtId="0" fontId="4" fillId="0" borderId="8" xfId="0" applyFont="1" applyBorder="1" applyAlignment="1">
      <alignment horizontal="center" vertical="center"/>
    </xf>
    <xf numFmtId="0" fontId="4" fillId="5" borderId="26" xfId="0" applyFont="1" applyFill="1" applyBorder="1"/>
    <xf numFmtId="0" fontId="4" fillId="5" borderId="29" xfId="0" applyFont="1" applyFill="1" applyBorder="1"/>
    <xf numFmtId="0" fontId="4" fillId="0" borderId="17" xfId="0" applyFont="1" applyBorder="1" applyAlignment="1">
      <alignment horizontal="center" vertical="center"/>
    </xf>
    <xf numFmtId="0" fontId="4" fillId="0" borderId="31" xfId="0" applyFont="1" applyBorder="1" applyAlignment="1">
      <alignment horizontal="center" vertical="center"/>
    </xf>
    <xf numFmtId="0" fontId="4" fillId="0" borderId="28" xfId="0" applyFont="1" applyBorder="1" applyAlignment="1">
      <alignment horizontal="center" vertical="center"/>
    </xf>
    <xf numFmtId="0" fontId="4" fillId="0" borderId="27" xfId="0" applyFont="1" applyBorder="1" applyAlignment="1">
      <alignment horizontal="center" vertical="center"/>
    </xf>
    <xf numFmtId="0" fontId="4" fillId="0" borderId="30" xfId="0" applyFont="1" applyBorder="1" applyAlignment="1">
      <alignment horizontal="center" vertical="center"/>
    </xf>
    <xf numFmtId="0" fontId="4" fillId="0" borderId="21" xfId="0" applyFont="1" applyBorder="1" applyAlignment="1">
      <alignment horizontal="center" vertical="center"/>
    </xf>
    <xf numFmtId="0" fontId="4" fillId="0" borderId="36" xfId="0" applyFont="1" applyBorder="1" applyAlignment="1">
      <alignment horizontal="center" vertical="center"/>
    </xf>
    <xf numFmtId="0" fontId="4" fillId="0" borderId="35" xfId="0" applyFont="1" applyBorder="1" applyAlignment="1">
      <alignment horizontal="center" vertical="center"/>
    </xf>
    <xf numFmtId="0" fontId="4" fillId="0" borderId="23" xfId="0" applyFont="1" applyBorder="1" applyAlignment="1">
      <alignment horizontal="center" vertical="center"/>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4" fillId="5" borderId="9" xfId="0" applyFont="1" applyFill="1" applyBorder="1" applyAlignment="1">
      <alignment horizontal="center" vertical="center"/>
    </xf>
    <xf numFmtId="0" fontId="4" fillId="0" borderId="1" xfId="0" applyFont="1" applyBorder="1" applyAlignment="1">
      <alignment horizontal="center" vertical="center"/>
    </xf>
    <xf numFmtId="0" fontId="4" fillId="0" borderId="2" xfId="0" applyFont="1" applyBorder="1"/>
    <xf numFmtId="9" fontId="4" fillId="0" borderId="25" xfId="0" applyNumberFormat="1" applyFont="1" applyBorder="1" applyAlignment="1">
      <alignment horizontal="center" vertical="center"/>
    </xf>
    <xf numFmtId="0" fontId="4" fillId="5" borderId="9" xfId="0" applyFont="1" applyFill="1" applyBorder="1"/>
    <xf numFmtId="0" fontId="4" fillId="2" borderId="13" xfId="0" applyFont="1" applyFill="1" applyBorder="1" applyAlignment="1">
      <alignment vertical="center"/>
    </xf>
    <xf numFmtId="9" fontId="4" fillId="0" borderId="23" xfId="1" applyFont="1" applyBorder="1" applyAlignment="1">
      <alignment horizontal="center" vertical="center"/>
    </xf>
    <xf numFmtId="9" fontId="4" fillId="0" borderId="31" xfId="1" applyFont="1" applyBorder="1" applyAlignment="1">
      <alignment horizontal="center" vertical="center"/>
    </xf>
    <xf numFmtId="0" fontId="4" fillId="2" borderId="12" xfId="0" applyFont="1" applyFill="1" applyBorder="1" applyAlignment="1">
      <alignment vertical="center"/>
    </xf>
    <xf numFmtId="9" fontId="4" fillId="0" borderId="12" xfId="0" applyNumberFormat="1" applyFont="1" applyBorder="1" applyAlignment="1">
      <alignment horizontal="center" vertical="center"/>
    </xf>
    <xf numFmtId="0" fontId="4" fillId="2" borderId="1"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8" xfId="0" applyFont="1" applyFill="1" applyBorder="1" applyAlignment="1">
      <alignment horizontal="center" vertical="center"/>
    </xf>
    <xf numFmtId="0" fontId="2" fillId="0" borderId="2" xfId="1" applyNumberFormat="1" applyFont="1" applyBorder="1" applyAlignment="1" applyProtection="1">
      <alignment horizontal="center" vertical="top" wrapText="1"/>
      <protection locked="0"/>
    </xf>
    <xf numFmtId="10" fontId="4" fillId="0" borderId="2" xfId="0" applyNumberFormat="1" applyFont="1" applyBorder="1" applyAlignment="1">
      <alignment horizontal="center" vertical="center"/>
    </xf>
    <xf numFmtId="164" fontId="4" fillId="0" borderId="2" xfId="0" applyNumberFormat="1" applyFont="1" applyBorder="1" applyAlignment="1">
      <alignment horizontal="center" vertical="center"/>
    </xf>
    <xf numFmtId="0" fontId="4" fillId="0" borderId="13" xfId="0" applyFont="1" applyBorder="1" applyAlignment="1">
      <alignment horizontal="center" vertical="center"/>
    </xf>
    <xf numFmtId="0" fontId="4" fillId="4" borderId="7" xfId="0" applyFont="1" applyFill="1" applyBorder="1"/>
    <xf numFmtId="0" fontId="4" fillId="4" borderId="8" xfId="0" applyFont="1" applyFill="1" applyBorder="1"/>
    <xf numFmtId="0" fontId="4" fillId="4" borderId="24" xfId="0" applyFont="1" applyFill="1" applyBorder="1"/>
    <xf numFmtId="0" fontId="4" fillId="0" borderId="5" xfId="0" applyFont="1" applyBorder="1"/>
    <xf numFmtId="1" fontId="2" fillId="0" borderId="18" xfId="1" applyNumberFormat="1" applyFont="1" applyBorder="1" applyAlignment="1">
      <alignment horizontal="center" vertical="center" wrapText="1"/>
    </xf>
    <xf numFmtId="0" fontId="4" fillId="4" borderId="11" xfId="0" applyFont="1" applyFill="1" applyBorder="1"/>
    <xf numFmtId="0" fontId="13" fillId="0" borderId="1" xfId="0" applyFont="1" applyBorder="1"/>
    <xf numFmtId="0" fontId="4" fillId="0" borderId="25" xfId="0" applyFont="1" applyBorder="1" applyAlignment="1">
      <alignment horizontal="center"/>
    </xf>
    <xf numFmtId="0" fontId="4" fillId="0" borderId="25" xfId="0" applyFont="1" applyBorder="1" applyAlignment="1">
      <alignment horizontal="center" vertical="center" wrapText="1"/>
    </xf>
    <xf numFmtId="6" fontId="4" fillId="0" borderId="25" xfId="0" applyNumberFormat="1" applyFont="1" applyBorder="1" applyAlignment="1">
      <alignment horizontal="center" vertical="center"/>
    </xf>
    <xf numFmtId="165" fontId="4" fillId="0" borderId="25" xfId="0" applyNumberFormat="1" applyFont="1" applyBorder="1" applyAlignment="1">
      <alignment horizontal="center" vertical="center"/>
    </xf>
    <xf numFmtId="6" fontId="10" fillId="0" borderId="25" xfId="0" applyNumberFormat="1" applyFont="1" applyBorder="1" applyAlignment="1">
      <alignment horizontal="center" vertical="center"/>
    </xf>
    <xf numFmtId="0" fontId="13" fillId="0" borderId="25" xfId="0" applyFont="1" applyBorder="1" applyAlignment="1">
      <alignment horizontal="center" vertical="center"/>
    </xf>
    <xf numFmtId="0" fontId="3" fillId="0" borderId="25" xfId="0" applyFont="1" applyBorder="1" applyAlignment="1">
      <alignment horizontal="center" vertical="center" wrapText="1"/>
    </xf>
    <xf numFmtId="0" fontId="3" fillId="0" borderId="25" xfId="0" applyFont="1" applyBorder="1" applyAlignment="1">
      <alignment horizontal="center" vertical="center"/>
    </xf>
    <xf numFmtId="165" fontId="4" fillId="0" borderId="25" xfId="74" applyNumberFormat="1" applyFont="1" applyFill="1" applyBorder="1" applyAlignment="1">
      <alignment horizontal="center" vertical="center"/>
    </xf>
    <xf numFmtId="166" fontId="4" fillId="0" borderId="25" xfId="73" applyNumberFormat="1" applyFont="1" applyFill="1" applyBorder="1" applyAlignment="1">
      <alignment horizontal="center" vertical="center"/>
    </xf>
    <xf numFmtId="9" fontId="0" fillId="0" borderId="25" xfId="1" applyFont="1" applyFill="1" applyBorder="1" applyAlignment="1">
      <alignment horizontal="center" vertical="center"/>
    </xf>
    <xf numFmtId="0" fontId="10" fillId="0" borderId="25" xfId="0" applyFont="1" applyBorder="1" applyAlignment="1">
      <alignment horizontal="center" vertical="center"/>
    </xf>
    <xf numFmtId="0" fontId="4" fillId="0" borderId="30"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12" xfId="0" applyFont="1" applyBorder="1" applyAlignment="1">
      <alignment horizontal="center" vertical="center"/>
    </xf>
    <xf numFmtId="0" fontId="4" fillId="0" borderId="19" xfId="0" applyFont="1" applyBorder="1" applyAlignment="1">
      <alignment horizontal="center" vertical="center"/>
    </xf>
    <xf numFmtId="0" fontId="4" fillId="0" borderId="25" xfId="0" applyFont="1" applyBorder="1"/>
    <xf numFmtId="1" fontId="2" fillId="0" borderId="2" xfId="1" applyNumberFormat="1" applyFont="1" applyFill="1" applyBorder="1" applyAlignment="1">
      <alignment horizontal="center" vertical="center" wrapText="1"/>
    </xf>
    <xf numFmtId="1" fontId="2" fillId="0" borderId="13" xfId="1" applyNumberFormat="1" applyFont="1" applyFill="1" applyBorder="1" applyAlignment="1">
      <alignment horizontal="center" vertical="center" wrapText="1"/>
    </xf>
    <xf numFmtId="0" fontId="2" fillId="0" borderId="13" xfId="1" applyNumberFormat="1" applyFont="1" applyFill="1" applyBorder="1" applyAlignment="1">
      <alignment horizontal="center" vertical="center" wrapText="1"/>
    </xf>
    <xf numFmtId="0" fontId="4" fillId="0" borderId="13" xfId="0" applyFont="1" applyBorder="1" applyAlignment="1">
      <alignment horizontal="center"/>
    </xf>
    <xf numFmtId="0" fontId="4" fillId="0" borderId="14" xfId="0" applyFont="1" applyBorder="1" applyAlignment="1">
      <alignment horizontal="center" vertical="center"/>
    </xf>
    <xf numFmtId="0" fontId="4" fillId="0" borderId="22" xfId="0" applyFont="1" applyBorder="1" applyAlignment="1">
      <alignment horizontal="center" vertical="center"/>
    </xf>
    <xf numFmtId="0" fontId="20" fillId="16" borderId="39" xfId="0" applyFont="1" applyFill="1" applyBorder="1" applyAlignment="1">
      <alignment horizontal="center" vertical="center"/>
    </xf>
    <xf numFmtId="1" fontId="2" fillId="0" borderId="41" xfId="1" applyNumberFormat="1" applyFont="1" applyFill="1" applyBorder="1" applyAlignment="1">
      <alignment horizontal="center" vertical="center" wrapText="1"/>
    </xf>
    <xf numFmtId="0" fontId="4" fillId="5" borderId="42" xfId="0" applyFont="1" applyFill="1" applyBorder="1" applyAlignment="1">
      <alignment horizontal="center" vertical="center"/>
    </xf>
    <xf numFmtId="1" fontId="2" fillId="0" borderId="43" xfId="1" applyNumberFormat="1" applyFont="1" applyFill="1" applyBorder="1" applyAlignment="1">
      <alignment horizontal="center" vertical="center" wrapText="1"/>
    </xf>
    <xf numFmtId="1" fontId="2" fillId="0" borderId="44" xfId="1" applyNumberFormat="1" applyFont="1" applyFill="1" applyBorder="1" applyAlignment="1">
      <alignment horizontal="center" vertical="center" wrapText="1"/>
    </xf>
    <xf numFmtId="0" fontId="4" fillId="2" borderId="42" xfId="0" applyFont="1" applyFill="1" applyBorder="1" applyAlignment="1">
      <alignment horizontal="center" vertical="center"/>
    </xf>
    <xf numFmtId="0" fontId="4" fillId="4" borderId="46" xfId="0" applyFont="1" applyFill="1" applyBorder="1" applyAlignment="1">
      <alignment horizontal="center" vertical="center"/>
    </xf>
    <xf numFmtId="0" fontId="4" fillId="5" borderId="42" xfId="0" applyFont="1" applyFill="1" applyBorder="1"/>
    <xf numFmtId="1" fontId="2" fillId="0" borderId="43" xfId="1" applyNumberFormat="1" applyFont="1" applyFill="1" applyBorder="1" applyAlignment="1" applyProtection="1">
      <alignment horizontal="center" vertical="center" wrapText="1"/>
      <protection locked="0"/>
    </xf>
    <xf numFmtId="10" fontId="2" fillId="15" borderId="44" xfId="1" applyNumberFormat="1" applyFont="1" applyFill="1" applyBorder="1" applyAlignment="1">
      <alignment vertical="center" wrapText="1"/>
    </xf>
    <xf numFmtId="0" fontId="4" fillId="2" borderId="47" xfId="0" applyFont="1" applyFill="1" applyBorder="1" applyAlignment="1">
      <alignment horizontal="center" vertical="center"/>
    </xf>
    <xf numFmtId="0" fontId="4" fillId="2" borderId="46" xfId="0" applyFont="1" applyFill="1" applyBorder="1" applyAlignment="1">
      <alignment horizontal="center" vertical="center"/>
    </xf>
    <xf numFmtId="0" fontId="4" fillId="0" borderId="42" xfId="0" applyFont="1" applyBorder="1" applyAlignment="1">
      <alignment horizontal="center" vertical="center"/>
    </xf>
    <xf numFmtId="0" fontId="4" fillId="4" borderId="46" xfId="0" applyFont="1" applyFill="1" applyBorder="1"/>
    <xf numFmtId="0" fontId="4" fillId="5" borderId="47" xfId="0" applyFont="1" applyFill="1" applyBorder="1"/>
    <xf numFmtId="0" fontId="4" fillId="5" borderId="40" xfId="0" applyFont="1" applyFill="1" applyBorder="1"/>
    <xf numFmtId="0" fontId="4" fillId="0" borderId="43" xfId="0" applyFont="1" applyBorder="1" applyAlignment="1">
      <alignment horizontal="center" vertical="center"/>
    </xf>
    <xf numFmtId="0" fontId="4" fillId="5" borderId="46" xfId="0" applyFont="1" applyFill="1" applyBorder="1"/>
    <xf numFmtId="0" fontId="4" fillId="13" borderId="46" xfId="0" applyFont="1" applyFill="1" applyBorder="1" applyAlignment="1">
      <alignment horizontal="center" vertical="center"/>
    </xf>
    <xf numFmtId="0" fontId="4" fillId="4" borderId="49" xfId="0" applyFont="1" applyFill="1" applyBorder="1"/>
    <xf numFmtId="0" fontId="4" fillId="5" borderId="49" xfId="0" applyFont="1" applyFill="1" applyBorder="1"/>
    <xf numFmtId="0" fontId="4" fillId="5" borderId="51" xfId="0" applyFont="1" applyFill="1" applyBorder="1" applyAlignment="1">
      <alignment horizontal="center" vertical="center"/>
    </xf>
    <xf numFmtId="0" fontId="4" fillId="5" borderId="46" xfId="0" applyFont="1" applyFill="1" applyBorder="1" applyAlignment="1">
      <alignment horizontal="center" vertical="center"/>
    </xf>
    <xf numFmtId="0" fontId="4" fillId="5" borderId="52" xfId="0" applyFont="1" applyFill="1" applyBorder="1"/>
    <xf numFmtId="1" fontId="15" fillId="0" borderId="43" xfId="1" applyNumberFormat="1" applyFont="1" applyFill="1" applyBorder="1" applyAlignment="1">
      <alignment horizontal="center" vertical="center" wrapText="1"/>
    </xf>
    <xf numFmtId="0" fontId="4" fillId="4" borderId="51" xfId="0" applyFont="1" applyFill="1" applyBorder="1"/>
    <xf numFmtId="0" fontId="4" fillId="5" borderId="51" xfId="0" applyFont="1" applyFill="1" applyBorder="1"/>
    <xf numFmtId="0" fontId="2" fillId="0" borderId="53" xfId="1" applyNumberFormat="1" applyFont="1" applyFill="1" applyBorder="1" applyAlignment="1">
      <alignment horizontal="center" vertical="center" wrapText="1"/>
    </xf>
    <xf numFmtId="0" fontId="4" fillId="5" borderId="42" xfId="0" applyFont="1" applyFill="1" applyBorder="1" applyAlignment="1">
      <alignment horizontal="center"/>
    </xf>
    <xf numFmtId="1" fontId="4" fillId="0" borderId="44" xfId="0" applyNumberFormat="1" applyFont="1" applyBorder="1" applyAlignment="1">
      <alignment horizontal="center" vertical="center"/>
    </xf>
    <xf numFmtId="0" fontId="4" fillId="4" borderId="52" xfId="0" applyFont="1" applyFill="1" applyBorder="1"/>
    <xf numFmtId="1" fontId="4" fillId="0" borderId="43" xfId="0" applyNumberFormat="1" applyFont="1" applyBorder="1" applyAlignment="1">
      <alignment horizontal="center" vertical="center"/>
    </xf>
    <xf numFmtId="0" fontId="4" fillId="4" borderId="42" xfId="0" applyFont="1" applyFill="1" applyBorder="1"/>
    <xf numFmtId="0" fontId="4" fillId="5" borderId="43" xfId="0" applyFont="1" applyFill="1" applyBorder="1" applyAlignment="1">
      <alignment horizontal="center" vertical="center"/>
    </xf>
    <xf numFmtId="0" fontId="4" fillId="0" borderId="54" xfId="0" applyFont="1" applyBorder="1" applyAlignment="1">
      <alignment horizontal="center" vertical="center"/>
    </xf>
    <xf numFmtId="0" fontId="4" fillId="0" borderId="55" xfId="0" applyFont="1" applyBorder="1" applyAlignment="1">
      <alignment horizontal="center" vertical="center"/>
    </xf>
    <xf numFmtId="0" fontId="4" fillId="4" borderId="57" xfId="0" applyFont="1" applyFill="1" applyBorder="1"/>
    <xf numFmtId="0" fontId="4" fillId="4" borderId="58" xfId="0" applyFont="1" applyFill="1" applyBorder="1"/>
    <xf numFmtId="0" fontId="4" fillId="4" borderId="60" xfId="0" applyFont="1" applyFill="1" applyBorder="1"/>
    <xf numFmtId="0" fontId="4" fillId="4" borderId="61" xfId="0" applyFont="1" applyFill="1" applyBorder="1"/>
    <xf numFmtId="0" fontId="4" fillId="0" borderId="62"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3" fillId="0" borderId="64" xfId="0" applyFont="1" applyBorder="1" applyAlignment="1">
      <alignment horizontal="center" vertical="center" wrapText="1"/>
    </xf>
    <xf numFmtId="0" fontId="4" fillId="0" borderId="64" xfId="0" applyFont="1" applyBorder="1" applyAlignment="1">
      <alignment horizontal="center" vertical="center"/>
    </xf>
    <xf numFmtId="0" fontId="4" fillId="0" borderId="64" xfId="0" applyFont="1" applyBorder="1" applyAlignment="1">
      <alignment horizontal="center"/>
    </xf>
    <xf numFmtId="6" fontId="4" fillId="0" borderId="64" xfId="0" applyNumberFormat="1" applyFont="1" applyBorder="1" applyAlignment="1">
      <alignment horizontal="center" vertical="center"/>
    </xf>
    <xf numFmtId="9" fontId="4" fillId="0" borderId="64" xfId="0" applyNumberFormat="1" applyFont="1" applyBorder="1" applyAlignment="1">
      <alignment horizontal="center" vertical="center"/>
    </xf>
    <xf numFmtId="9" fontId="0" fillId="0" borderId="64" xfId="1" applyFont="1" applyFill="1" applyBorder="1" applyAlignment="1">
      <alignment horizontal="center" vertical="center"/>
    </xf>
    <xf numFmtId="0" fontId="4" fillId="0" borderId="62" xfId="0" applyFont="1" applyBorder="1" applyAlignment="1">
      <alignment horizontal="center" vertical="center"/>
    </xf>
    <xf numFmtId="0" fontId="4" fillId="0" borderId="63" xfId="0" applyFont="1" applyBorder="1" applyAlignment="1">
      <alignment horizontal="center" vertical="center"/>
    </xf>
    <xf numFmtId="0" fontId="4" fillId="0" borderId="53" xfId="0" applyFont="1" applyBorder="1" applyAlignment="1">
      <alignment horizontal="center" vertical="center"/>
    </xf>
    <xf numFmtId="0" fontId="4" fillId="0" borderId="44" xfId="0" applyFont="1" applyBorder="1" applyAlignment="1">
      <alignment horizontal="center" vertical="center"/>
    </xf>
    <xf numFmtId="0" fontId="4" fillId="0" borderId="43" xfId="0" applyFont="1" applyBorder="1" applyAlignment="1">
      <alignment horizontal="center" vertical="center" wrapText="1"/>
    </xf>
    <xf numFmtId="9" fontId="4" fillId="0" borderId="63" xfId="1" applyFont="1" applyBorder="1" applyAlignment="1">
      <alignment horizontal="center" vertical="center"/>
    </xf>
    <xf numFmtId="9" fontId="4" fillId="0" borderId="44" xfId="0" applyNumberFormat="1" applyFont="1" applyBorder="1" applyAlignment="1">
      <alignment horizontal="center" vertical="center"/>
    </xf>
    <xf numFmtId="9" fontId="4" fillId="0" borderId="43" xfId="0" applyNumberFormat="1" applyFont="1" applyBorder="1" applyAlignment="1">
      <alignment horizontal="center" vertical="center"/>
    </xf>
    <xf numFmtId="0" fontId="2" fillId="0" borderId="43" xfId="1" applyNumberFormat="1" applyFont="1" applyBorder="1" applyAlignment="1" applyProtection="1">
      <alignment horizontal="center" vertical="top" wrapText="1"/>
      <protection locked="0"/>
    </xf>
    <xf numFmtId="0" fontId="3" fillId="0" borderId="43"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19" fillId="0" borderId="0" xfId="0" applyFont="1" applyAlignment="1">
      <alignment horizontal="left" vertical="top" wrapText="1"/>
    </xf>
    <xf numFmtId="0" fontId="20" fillId="17" borderId="68" xfId="0" applyFont="1" applyFill="1" applyBorder="1" applyAlignment="1">
      <alignment horizontal="center" vertical="center"/>
    </xf>
    <xf numFmtId="0" fontId="20" fillId="17" borderId="69" xfId="0" applyFont="1" applyFill="1" applyBorder="1" applyAlignment="1">
      <alignment horizontal="center" vertical="center"/>
    </xf>
    <xf numFmtId="0" fontId="13" fillId="0" borderId="0" xfId="0" applyFont="1" applyAlignment="1">
      <alignment vertical="center"/>
    </xf>
    <xf numFmtId="0" fontId="3" fillId="19" borderId="0" xfId="2" applyFill="1" applyAlignment="1" applyProtection="1">
      <alignment horizontal="center"/>
      <protection locked="0"/>
    </xf>
    <xf numFmtId="0" fontId="3" fillId="19" borderId="0" xfId="2" applyFill="1" applyProtection="1">
      <protection locked="0"/>
    </xf>
    <xf numFmtId="0" fontId="5" fillId="19" borderId="0" xfId="2" applyFont="1" applyFill="1" applyAlignment="1" applyProtection="1">
      <alignment vertical="top" wrapText="1"/>
      <protection locked="0"/>
    </xf>
    <xf numFmtId="0" fontId="30" fillId="0" borderId="0" xfId="0" applyFont="1"/>
    <xf numFmtId="0" fontId="31" fillId="19" borderId="0" xfId="2" applyFont="1" applyFill="1" applyAlignment="1" applyProtection="1">
      <alignment vertical="top"/>
      <protection locked="0"/>
    </xf>
    <xf numFmtId="0" fontId="3" fillId="0" borderId="0" xfId="2" applyProtection="1">
      <protection locked="0"/>
    </xf>
    <xf numFmtId="0" fontId="8" fillId="0" borderId="0" xfId="2" applyFont="1" applyAlignment="1" applyProtection="1">
      <alignment horizontal="right" vertical="center"/>
      <protection locked="0"/>
    </xf>
    <xf numFmtId="0" fontId="32" fillId="0" borderId="70" xfId="2" applyFont="1" applyBorder="1" applyAlignment="1" applyProtection="1">
      <alignment horizontal="center" vertical="center"/>
      <protection locked="0"/>
    </xf>
    <xf numFmtId="0" fontId="3" fillId="20" borderId="71" xfId="2" applyFill="1" applyBorder="1" applyAlignment="1" applyProtection="1">
      <alignment horizontal="left" vertical="center" wrapText="1"/>
      <protection locked="0"/>
    </xf>
    <xf numFmtId="0" fontId="33" fillId="19" borderId="0" xfId="2" applyFont="1" applyFill="1" applyAlignment="1" applyProtection="1">
      <alignment horizontal="left"/>
      <protection locked="0"/>
    </xf>
    <xf numFmtId="0" fontId="33" fillId="19" borderId="0" xfId="2" applyFont="1" applyFill="1" applyAlignment="1" applyProtection="1">
      <alignment horizontal="center"/>
      <protection locked="0"/>
    </xf>
    <xf numFmtId="0" fontId="33" fillId="19" borderId="0" xfId="2" applyFont="1" applyFill="1" applyProtection="1">
      <protection locked="0"/>
    </xf>
    <xf numFmtId="0" fontId="20" fillId="19" borderId="0" xfId="2" applyFont="1" applyFill="1" applyAlignment="1" applyProtection="1">
      <alignment vertical="top" wrapText="1"/>
      <protection locked="0"/>
    </xf>
    <xf numFmtId="0" fontId="2" fillId="20" borderId="77" xfId="2" applyFont="1" applyFill="1" applyBorder="1" applyAlignment="1">
      <alignment vertical="center" wrapText="1"/>
    </xf>
    <xf numFmtId="9" fontId="2" fillId="3" borderId="6" xfId="2" applyNumberFormat="1" applyFont="1" applyFill="1" applyBorder="1" applyAlignment="1" applyProtection="1">
      <alignment horizontal="center" vertical="center" wrapText="1"/>
      <protection locked="0"/>
    </xf>
    <xf numFmtId="0" fontId="2" fillId="20" borderId="80" xfId="2" applyFont="1" applyFill="1" applyBorder="1" applyAlignment="1">
      <alignment horizontal="center" vertical="center" wrapText="1"/>
    </xf>
    <xf numFmtId="0" fontId="4" fillId="0" borderId="73" xfId="0" applyFont="1" applyBorder="1" applyAlignment="1">
      <alignment horizontal="center" vertical="center" wrapText="1"/>
    </xf>
    <xf numFmtId="0" fontId="30" fillId="0" borderId="73" xfId="0" applyFont="1" applyBorder="1"/>
    <xf numFmtId="0" fontId="4" fillId="0" borderId="85" xfId="0" applyFont="1" applyBorder="1" applyAlignment="1">
      <alignment horizontal="center" vertical="center" wrapText="1"/>
    </xf>
    <xf numFmtId="0" fontId="30" fillId="0" borderId="85" xfId="0" applyFont="1" applyBorder="1"/>
    <xf numFmtId="0" fontId="2" fillId="20" borderId="86" xfId="2" applyFont="1" applyFill="1" applyBorder="1" applyAlignment="1">
      <alignment horizontal="right" vertical="top" wrapText="1"/>
    </xf>
    <xf numFmtId="0" fontId="2" fillId="20" borderId="11" xfId="2" applyFont="1" applyFill="1" applyBorder="1" applyAlignment="1">
      <alignment horizontal="left" vertical="center" wrapText="1"/>
    </xf>
    <xf numFmtId="0" fontId="2" fillId="20" borderId="83" xfId="2" applyFont="1" applyFill="1" applyBorder="1" applyAlignment="1">
      <alignment vertical="center" wrapText="1"/>
    </xf>
    <xf numFmtId="0" fontId="4" fillId="20" borderId="2" xfId="2" applyFont="1" applyFill="1" applyBorder="1" applyAlignment="1">
      <alignment horizontal="center" vertical="center" wrapText="1"/>
    </xf>
    <xf numFmtId="0" fontId="3" fillId="20" borderId="11" xfId="2" applyFill="1" applyBorder="1" applyAlignment="1">
      <alignment vertical="center"/>
    </xf>
    <xf numFmtId="0" fontId="3" fillId="20" borderId="84" xfId="2" applyFill="1" applyBorder="1" applyAlignment="1">
      <alignment vertical="center"/>
    </xf>
    <xf numFmtId="0" fontId="2" fillId="20" borderId="87" xfId="2" applyFont="1" applyFill="1" applyBorder="1" applyAlignment="1">
      <alignment horizontal="right" vertical="center" wrapText="1"/>
    </xf>
    <xf numFmtId="0" fontId="2" fillId="20" borderId="6" xfId="2" applyFont="1" applyFill="1" applyBorder="1" applyAlignment="1">
      <alignment horizontal="right" vertical="center" wrapText="1"/>
    </xf>
    <xf numFmtId="0" fontId="2" fillId="20" borderId="10" xfId="2" applyFont="1" applyFill="1" applyBorder="1" applyAlignment="1">
      <alignment horizontal="right" vertical="center" wrapText="1"/>
    </xf>
    <xf numFmtId="0" fontId="2" fillId="20" borderId="83" xfId="2" applyFont="1" applyFill="1" applyBorder="1" applyAlignment="1">
      <alignment horizontal="right" vertical="center" wrapText="1"/>
    </xf>
    <xf numFmtId="0" fontId="4" fillId="0" borderId="88" xfId="0" applyFont="1" applyBorder="1" applyAlignment="1">
      <alignment horizontal="center" vertical="center" wrapText="1"/>
    </xf>
    <xf numFmtId="0" fontId="30" fillId="0" borderId="88" xfId="0" applyFont="1" applyBorder="1"/>
    <xf numFmtId="0" fontId="4" fillId="0" borderId="83" xfId="0" applyFont="1" applyBorder="1" applyAlignment="1">
      <alignment horizontal="center" vertical="center" wrapText="1"/>
    </xf>
    <xf numFmtId="0" fontId="4" fillId="0" borderId="90" xfId="0" applyFont="1" applyBorder="1" applyAlignment="1">
      <alignment horizontal="center" vertical="center" wrapText="1"/>
    </xf>
    <xf numFmtId="9" fontId="2" fillId="0" borderId="6" xfId="2" applyNumberFormat="1" applyFont="1" applyBorder="1" applyAlignment="1" applyProtection="1">
      <alignment horizontal="center" vertical="center" wrapText="1"/>
      <protection locked="0"/>
    </xf>
    <xf numFmtId="0" fontId="4" fillId="0" borderId="91" xfId="0" applyFont="1" applyBorder="1" applyAlignment="1">
      <alignment horizontal="center" vertical="center" wrapText="1"/>
    </xf>
    <xf numFmtId="0" fontId="2" fillId="20" borderId="86" xfId="2" applyFont="1" applyFill="1" applyBorder="1" applyAlignment="1">
      <alignment horizontal="right" vertical="center" wrapText="1"/>
    </xf>
    <xf numFmtId="0" fontId="4" fillId="0" borderId="95" xfId="0" applyFont="1" applyBorder="1" applyAlignment="1">
      <alignment horizontal="center" vertical="center" wrapText="1"/>
    </xf>
    <xf numFmtId="0" fontId="2" fillId="20" borderId="72" xfId="2" applyFont="1" applyFill="1" applyBorder="1" applyAlignment="1">
      <alignment horizontal="left" vertical="center" wrapText="1"/>
    </xf>
    <xf numFmtId="0" fontId="2" fillId="20" borderId="22" xfId="2" applyFont="1" applyFill="1" applyBorder="1" applyAlignment="1">
      <alignment horizontal="center" vertical="center" wrapText="1"/>
    </xf>
    <xf numFmtId="9" fontId="2" fillId="0" borderId="22" xfId="2" applyNumberFormat="1" applyFont="1" applyBorder="1" applyAlignment="1" applyProtection="1">
      <alignment horizontal="center" vertical="center" wrapText="1"/>
      <protection locked="0"/>
    </xf>
    <xf numFmtId="0" fontId="2" fillId="20" borderId="12" xfId="2" applyFont="1" applyFill="1" applyBorder="1" applyAlignment="1">
      <alignment horizontal="center" vertical="center" wrapText="1"/>
    </xf>
    <xf numFmtId="0" fontId="2" fillId="20" borderId="98" xfId="2" applyFont="1" applyFill="1" applyBorder="1" applyAlignment="1">
      <alignment horizontal="center" vertical="center" wrapText="1"/>
    </xf>
    <xf numFmtId="0" fontId="4" fillId="0" borderId="101" xfId="0" applyFont="1" applyBorder="1" applyAlignment="1">
      <alignment horizontal="center" vertical="center" wrapText="1"/>
    </xf>
    <xf numFmtId="0" fontId="4" fillId="0" borderId="102" xfId="0" applyFont="1" applyBorder="1" applyAlignment="1">
      <alignment horizontal="center" vertical="center" wrapText="1"/>
    </xf>
    <xf numFmtId="0" fontId="2" fillId="20" borderId="87" xfId="2" applyFont="1" applyFill="1" applyBorder="1" applyAlignment="1">
      <alignment horizontal="left" vertical="center" wrapText="1"/>
    </xf>
    <xf numFmtId="0" fontId="2" fillId="20" borderId="5" xfId="2" applyFont="1" applyFill="1" applyBorder="1" applyAlignment="1">
      <alignment horizontal="left" vertical="center" wrapText="1"/>
    </xf>
    <xf numFmtId="0" fontId="2" fillId="20" borderId="2" xfId="2" applyFont="1" applyFill="1" applyBorder="1" applyAlignment="1">
      <alignment horizontal="center" vertical="center" wrapText="1"/>
    </xf>
    <xf numFmtId="0" fontId="2" fillId="0" borderId="19" xfId="2" applyFont="1" applyBorder="1" applyAlignment="1" applyProtection="1">
      <alignment horizontal="center" vertical="center" wrapText="1"/>
      <protection locked="0"/>
    </xf>
    <xf numFmtId="0" fontId="2" fillId="20" borderId="20" xfId="2" applyFont="1" applyFill="1" applyBorder="1" applyAlignment="1">
      <alignment horizontal="center" vertical="center" wrapText="1"/>
    </xf>
    <xf numFmtId="0" fontId="2" fillId="0" borderId="16" xfId="0" applyFont="1" applyBorder="1" applyAlignment="1">
      <alignment horizontal="left" vertical="top"/>
    </xf>
    <xf numFmtId="0" fontId="2" fillId="0" borderId="0" xfId="0" applyFont="1" applyAlignment="1">
      <alignment horizontal="left" vertical="top"/>
    </xf>
    <xf numFmtId="0" fontId="2" fillId="0" borderId="15" xfId="0" applyFont="1" applyBorder="1" applyAlignment="1">
      <alignment horizontal="left" vertical="top"/>
    </xf>
    <xf numFmtId="0" fontId="4" fillId="0" borderId="15" xfId="0" applyFont="1" applyBorder="1" applyAlignment="1">
      <alignment horizontal="center" vertical="center" wrapText="1"/>
    </xf>
    <xf numFmtId="170" fontId="2" fillId="0" borderId="2" xfId="74" applyNumberFormat="1" applyFont="1" applyBorder="1" applyAlignment="1" applyProtection="1">
      <alignment vertical="center" wrapText="1"/>
      <protection locked="0"/>
    </xf>
    <xf numFmtId="0" fontId="2" fillId="20" borderId="86" xfId="2" applyFont="1" applyFill="1" applyBorder="1" applyAlignment="1">
      <alignment horizontal="left" vertical="center" wrapText="1"/>
    </xf>
    <xf numFmtId="0" fontId="2" fillId="20" borderId="7" xfId="2" applyFont="1" applyFill="1" applyBorder="1" applyAlignment="1">
      <alignment horizontal="left" vertical="center" wrapText="1"/>
    </xf>
    <xf numFmtId="3" fontId="15" fillId="0" borderId="0" xfId="0" applyNumberFormat="1" applyFont="1" applyAlignment="1">
      <alignment vertical="center" wrapText="1"/>
    </xf>
    <xf numFmtId="0" fontId="2" fillId="20" borderId="83" xfId="2" applyFont="1" applyFill="1" applyBorder="1" applyAlignment="1">
      <alignment horizontal="left" vertical="center" wrapText="1"/>
    </xf>
    <xf numFmtId="0" fontId="2" fillId="0" borderId="6" xfId="2" applyFont="1" applyBorder="1" applyAlignment="1" applyProtection="1">
      <alignment horizontal="center" vertical="center" wrapText="1"/>
      <protection locked="0"/>
    </xf>
    <xf numFmtId="0" fontId="2" fillId="20" borderId="103" xfId="2" applyFont="1" applyFill="1" applyBorder="1" applyAlignment="1">
      <alignment vertical="center" wrapText="1"/>
    </xf>
    <xf numFmtId="9" fontId="2" fillId="3" borderId="104" xfId="2" applyNumberFormat="1" applyFont="1" applyFill="1" applyBorder="1" applyAlignment="1" applyProtection="1">
      <alignment horizontal="center" vertical="center" wrapText="1"/>
      <protection locked="0"/>
    </xf>
    <xf numFmtId="0" fontId="2" fillId="20" borderId="104" xfId="2" applyFont="1" applyFill="1" applyBorder="1" applyAlignment="1">
      <alignment horizontal="center" vertical="center" wrapText="1"/>
    </xf>
    <xf numFmtId="0" fontId="4" fillId="0" borderId="105" xfId="0" applyFont="1" applyBorder="1" applyAlignment="1">
      <alignment horizontal="center" vertical="center" wrapText="1"/>
    </xf>
    <xf numFmtId="0" fontId="2" fillId="20" borderId="4" xfId="2" applyFont="1" applyFill="1" applyBorder="1" applyAlignment="1">
      <alignment horizontal="left" vertical="center" wrapText="1"/>
    </xf>
    <xf numFmtId="0" fontId="2" fillId="3" borderId="106" xfId="2" applyFont="1" applyFill="1" applyBorder="1" applyAlignment="1" applyProtection="1">
      <alignment horizontal="center" vertical="center" wrapText="1"/>
      <protection locked="0"/>
    </xf>
    <xf numFmtId="0" fontId="2" fillId="20" borderId="107" xfId="2" applyFont="1" applyFill="1" applyBorder="1" applyAlignment="1">
      <alignment horizontal="center" vertical="center" wrapText="1"/>
    </xf>
    <xf numFmtId="0" fontId="4" fillId="0" borderId="86" xfId="0" applyFont="1" applyBorder="1" applyAlignment="1">
      <alignment horizontal="center" vertical="center" wrapText="1"/>
    </xf>
    <xf numFmtId="1" fontId="39" fillId="20" borderId="14" xfId="2" applyNumberFormat="1" applyFont="1" applyFill="1" applyBorder="1" applyAlignment="1">
      <alignment horizontal="center" vertical="center" wrapText="1"/>
    </xf>
    <xf numFmtId="1" fontId="39" fillId="20" borderId="12" xfId="2" applyNumberFormat="1" applyFont="1" applyFill="1" applyBorder="1" applyAlignment="1">
      <alignment horizontal="center" vertical="center" wrapText="1"/>
    </xf>
    <xf numFmtId="1" fontId="39" fillId="20" borderId="6" xfId="2" applyNumberFormat="1" applyFont="1" applyFill="1" applyBorder="1" applyAlignment="1">
      <alignment horizontal="center" vertical="center" wrapText="1"/>
    </xf>
    <xf numFmtId="170" fontId="2" fillId="0" borderId="2" xfId="66" applyNumberFormat="1" applyFont="1" applyBorder="1" applyAlignment="1" applyProtection="1">
      <alignment horizontal="center" vertical="center" wrapText="1"/>
      <protection locked="0"/>
    </xf>
    <xf numFmtId="171" fontId="2" fillId="0" borderId="2" xfId="66" applyNumberFormat="1" applyFont="1" applyBorder="1" applyAlignment="1" applyProtection="1">
      <alignment horizontal="center" vertical="center" wrapText="1"/>
      <protection locked="0"/>
    </xf>
    <xf numFmtId="0" fontId="2" fillId="0" borderId="11" xfId="2" applyFont="1" applyBorder="1" applyAlignment="1" applyProtection="1">
      <alignment horizontal="center" vertical="center" wrapText="1" shrinkToFit="1"/>
      <protection locked="0"/>
    </xf>
    <xf numFmtId="0" fontId="2" fillId="0" borderId="84" xfId="2" applyFont="1" applyBorder="1" applyAlignment="1" applyProtection="1">
      <alignment horizontal="center" vertical="center" wrapText="1" shrinkToFit="1"/>
      <protection locked="0"/>
    </xf>
    <xf numFmtId="0" fontId="2" fillId="20" borderId="8" xfId="2" applyFont="1" applyFill="1" applyBorder="1" applyAlignment="1">
      <alignment horizontal="left" vertical="center" wrapText="1"/>
    </xf>
    <xf numFmtId="170" fontId="34" fillId="17" borderId="13" xfId="66" applyNumberFormat="1" applyFont="1" applyFill="1" applyBorder="1" applyAlignment="1" applyProtection="1">
      <alignment vertical="top" wrapText="1"/>
      <protection locked="0"/>
    </xf>
    <xf numFmtId="9" fontId="2" fillId="2" borderId="13" xfId="2" applyNumberFormat="1" applyFont="1" applyFill="1" applyBorder="1" applyAlignment="1">
      <alignment vertical="top" wrapText="1"/>
    </xf>
    <xf numFmtId="9" fontId="2" fillId="2" borderId="106" xfId="2" applyNumberFormat="1" applyFont="1" applyFill="1" applyBorder="1" applyAlignment="1">
      <alignment horizontal="center" vertical="top" wrapText="1"/>
    </xf>
    <xf numFmtId="9" fontId="2" fillId="2" borderId="109" xfId="2" applyNumberFormat="1" applyFont="1" applyFill="1" applyBorder="1" applyAlignment="1">
      <alignment horizontal="center" vertical="top" wrapText="1"/>
    </xf>
    <xf numFmtId="9" fontId="2" fillId="2" borderId="108" xfId="2" applyNumberFormat="1" applyFont="1" applyFill="1" applyBorder="1" applyAlignment="1">
      <alignment horizontal="center" vertical="top" wrapText="1"/>
    </xf>
    <xf numFmtId="0" fontId="30" fillId="0" borderId="2" xfId="0" applyFont="1" applyBorder="1"/>
    <xf numFmtId="0" fontId="2" fillId="20" borderId="4" xfId="2" applyFont="1" applyFill="1" applyBorder="1" applyAlignment="1">
      <alignment vertical="center" wrapText="1"/>
    </xf>
    <xf numFmtId="0" fontId="2" fillId="20" borderId="106" xfId="2" applyFont="1" applyFill="1" applyBorder="1" applyAlignment="1">
      <alignment horizontal="center" vertical="center"/>
    </xf>
    <xf numFmtId="0" fontId="2" fillId="20" borderId="87" xfId="2" applyFont="1" applyFill="1" applyBorder="1" applyAlignment="1">
      <alignment vertical="center" wrapText="1"/>
    </xf>
    <xf numFmtId="1" fontId="39" fillId="20" borderId="2" xfId="2" applyNumberFormat="1" applyFont="1" applyFill="1" applyBorder="1" applyAlignment="1">
      <alignment horizontal="center" vertical="center" wrapText="1"/>
    </xf>
    <xf numFmtId="0" fontId="2" fillId="20" borderId="11" xfId="2" applyFont="1" applyFill="1" applyBorder="1" applyAlignment="1">
      <alignment vertical="center" wrapText="1"/>
    </xf>
    <xf numFmtId="0" fontId="2" fillId="20" borderId="10" xfId="2" applyFont="1" applyFill="1" applyBorder="1" applyAlignment="1">
      <alignment vertical="center" wrapText="1"/>
    </xf>
    <xf numFmtId="9" fontId="2" fillId="0" borderId="11" xfId="2" applyNumberFormat="1" applyFont="1" applyBorder="1" applyAlignment="1" applyProtection="1">
      <alignment horizontal="center" vertical="center" wrapText="1"/>
      <protection locked="0"/>
    </xf>
    <xf numFmtId="0" fontId="2" fillId="0" borderId="2" xfId="2" applyFont="1" applyBorder="1" applyAlignment="1" applyProtection="1">
      <alignment horizontal="center" vertical="center" wrapText="1" shrinkToFit="1"/>
      <protection locked="0"/>
    </xf>
    <xf numFmtId="0" fontId="2" fillId="0" borderId="84" xfId="2" applyFont="1" applyBorder="1" applyAlignment="1" applyProtection="1">
      <alignment vertical="center" wrapText="1" shrinkToFit="1"/>
      <protection locked="0"/>
    </xf>
    <xf numFmtId="0" fontId="39" fillId="20" borderId="83" xfId="2" applyFont="1" applyFill="1" applyBorder="1" applyAlignment="1">
      <alignment vertical="top" wrapText="1"/>
    </xf>
    <xf numFmtId="9" fontId="2" fillId="0" borderId="6" xfId="2" applyNumberFormat="1" applyFont="1" applyBorder="1" applyAlignment="1" applyProtection="1">
      <alignment horizontal="left" vertical="top" wrapText="1"/>
      <protection locked="0"/>
    </xf>
    <xf numFmtId="9" fontId="2" fillId="0" borderId="11" xfId="2" applyNumberFormat="1" applyFont="1" applyBorder="1" applyAlignment="1" applyProtection="1">
      <alignment horizontal="left" vertical="top" wrapText="1"/>
      <protection locked="0"/>
    </xf>
    <xf numFmtId="9" fontId="2" fillId="0" borderId="84" xfId="2" applyNumberFormat="1" applyFont="1" applyBorder="1" applyAlignment="1" applyProtection="1">
      <alignment horizontal="left" vertical="top" wrapText="1"/>
      <protection locked="0"/>
    </xf>
    <xf numFmtId="0" fontId="2" fillId="0" borderId="83" xfId="2" applyFont="1" applyBorder="1" applyAlignment="1">
      <alignment horizontal="right" vertical="center" wrapText="1"/>
    </xf>
    <xf numFmtId="0" fontId="4" fillId="0" borderId="84" xfId="2" applyFont="1" applyBorder="1" applyAlignment="1" applyProtection="1">
      <alignment vertical="center" wrapText="1" shrinkToFit="1"/>
      <protection locked="0"/>
    </xf>
    <xf numFmtId="0" fontId="2" fillId="20" borderId="110" xfId="2" applyFont="1" applyFill="1" applyBorder="1" applyAlignment="1">
      <alignment horizontal="right" vertical="center" wrapText="1"/>
    </xf>
    <xf numFmtId="9" fontId="2" fillId="2" borderId="109" xfId="2" applyNumberFormat="1" applyFont="1" applyFill="1" applyBorder="1" applyAlignment="1">
      <alignment vertical="top" wrapText="1"/>
    </xf>
    <xf numFmtId="9" fontId="2" fillId="2" borderId="106" xfId="2" applyNumberFormat="1" applyFont="1" applyFill="1" applyBorder="1" applyAlignment="1">
      <alignment vertical="top" wrapText="1"/>
    </xf>
    <xf numFmtId="9" fontId="2" fillId="2" borderId="108" xfId="2" applyNumberFormat="1" applyFont="1" applyFill="1" applyBorder="1" applyAlignment="1">
      <alignment vertical="top" wrapText="1"/>
    </xf>
    <xf numFmtId="0" fontId="30" fillId="0" borderId="0" xfId="0" applyFont="1" applyAlignment="1">
      <alignment horizontal="center" vertical="center"/>
    </xf>
    <xf numFmtId="0" fontId="2" fillId="20" borderId="87" xfId="2" applyFont="1" applyFill="1" applyBorder="1" applyAlignment="1">
      <alignment horizontal="center" vertical="center" wrapText="1"/>
    </xf>
    <xf numFmtId="0" fontId="4" fillId="20" borderId="83" xfId="0" applyFont="1" applyFill="1" applyBorder="1" applyAlignment="1">
      <alignment horizontal="center" vertical="center" wrapText="1"/>
    </xf>
    <xf numFmtId="0" fontId="4" fillId="20" borderId="90" xfId="0" applyFont="1" applyFill="1" applyBorder="1" applyAlignment="1">
      <alignment horizontal="center" vertical="center" wrapText="1"/>
    </xf>
    <xf numFmtId="0" fontId="30" fillId="0" borderId="0" xfId="0" applyFont="1" applyAlignment="1">
      <alignment vertical="center"/>
    </xf>
    <xf numFmtId="1" fontId="2" fillId="0" borderId="84" xfId="2" applyNumberFormat="1" applyFont="1" applyBorder="1" applyAlignment="1" applyProtection="1">
      <alignment vertical="center" wrapText="1"/>
      <protection locked="0"/>
    </xf>
    <xf numFmtId="170" fontId="2" fillId="0" borderId="84" xfId="66" applyNumberFormat="1" applyFont="1" applyBorder="1" applyAlignment="1" applyProtection="1">
      <alignment vertical="center" wrapText="1"/>
      <protection locked="0"/>
    </xf>
    <xf numFmtId="0" fontId="4" fillId="0" borderId="91" xfId="0" applyFont="1" applyBorder="1" applyAlignment="1">
      <alignment vertical="center" wrapText="1"/>
    </xf>
    <xf numFmtId="0" fontId="4" fillId="0" borderId="90" xfId="0" applyFont="1" applyBorder="1" applyAlignment="1">
      <alignment vertical="center" wrapText="1"/>
    </xf>
    <xf numFmtId="9" fontId="2" fillId="2" borderId="8" xfId="2" applyNumberFormat="1" applyFont="1" applyFill="1" applyBorder="1" applyAlignment="1">
      <alignment vertical="top" wrapText="1"/>
    </xf>
    <xf numFmtId="0" fontId="4" fillId="20" borderId="95" xfId="0" applyFont="1" applyFill="1" applyBorder="1" applyAlignment="1">
      <alignment vertical="center" wrapText="1"/>
    </xf>
    <xf numFmtId="0" fontId="30" fillId="0" borderId="15" xfId="0" applyFont="1" applyBorder="1"/>
    <xf numFmtId="9" fontId="2" fillId="20" borderId="87" xfId="4" applyFont="1" applyFill="1" applyBorder="1" applyAlignment="1">
      <alignment vertical="center" wrapText="1"/>
    </xf>
    <xf numFmtId="9" fontId="34" fillId="17" borderId="6" xfId="4" applyFont="1" applyFill="1" applyBorder="1" applyAlignment="1" applyProtection="1">
      <alignment vertical="center" wrapText="1"/>
      <protection locked="0"/>
    </xf>
    <xf numFmtId="1" fontId="2" fillId="20" borderId="2" xfId="2" applyNumberFormat="1" applyFont="1" applyFill="1" applyBorder="1" applyAlignment="1" applyProtection="1">
      <alignment horizontal="center" vertical="center" wrapText="1"/>
      <protection locked="0"/>
    </xf>
    <xf numFmtId="1" fontId="2" fillId="0" borderId="84" xfId="2" applyNumberFormat="1" applyFont="1" applyBorder="1" applyAlignment="1" applyProtection="1">
      <alignment horizontal="left" vertical="top" wrapText="1"/>
      <protection locked="0"/>
    </xf>
    <xf numFmtId="9" fontId="2" fillId="20" borderId="83" xfId="4" applyFont="1" applyFill="1" applyBorder="1" applyAlignment="1">
      <alignment vertical="center" wrapText="1"/>
    </xf>
    <xf numFmtId="0" fontId="4" fillId="20" borderId="85" xfId="0" applyFont="1" applyFill="1" applyBorder="1" applyAlignment="1">
      <alignment horizontal="center" vertical="center" wrapText="1"/>
    </xf>
    <xf numFmtId="170" fontId="34" fillId="17" borderId="6" xfId="4" applyNumberFormat="1" applyFont="1" applyFill="1" applyBorder="1" applyAlignment="1" applyProtection="1">
      <alignment vertical="center" wrapText="1"/>
      <protection locked="0"/>
    </xf>
    <xf numFmtId="9" fontId="2" fillId="20" borderId="86" xfId="4" applyFont="1" applyFill="1" applyBorder="1" applyAlignment="1">
      <alignment vertical="center" wrapText="1"/>
    </xf>
    <xf numFmtId="9" fontId="34" fillId="17" borderId="6" xfId="1" applyFont="1" applyFill="1" applyBorder="1" applyAlignment="1" applyProtection="1">
      <alignment vertical="center" wrapText="1"/>
      <protection locked="0"/>
    </xf>
    <xf numFmtId="0" fontId="4" fillId="20" borderId="88" xfId="0" applyFont="1" applyFill="1" applyBorder="1" applyAlignment="1">
      <alignment horizontal="center" vertical="center" wrapText="1"/>
    </xf>
    <xf numFmtId="9" fontId="34" fillId="17" borderId="2" xfId="4" applyFont="1" applyFill="1" applyBorder="1" applyAlignment="1" applyProtection="1">
      <alignment vertical="center" wrapText="1"/>
      <protection locked="0"/>
    </xf>
    <xf numFmtId="1" fontId="2" fillId="20" borderId="13" xfId="2" applyNumberFormat="1" applyFont="1" applyFill="1" applyBorder="1" applyAlignment="1" applyProtection="1">
      <alignment horizontal="center" vertical="center" wrapText="1"/>
      <protection locked="0"/>
    </xf>
    <xf numFmtId="0" fontId="2" fillId="20" borderId="11" xfId="2" applyFont="1" applyFill="1" applyBorder="1" applyAlignment="1">
      <alignment horizontal="right" vertical="center" wrapText="1"/>
    </xf>
    <xf numFmtId="0" fontId="2" fillId="0" borderId="6" xfId="2" applyFont="1" applyBorder="1" applyAlignment="1">
      <alignment horizontal="center" vertical="center" wrapText="1"/>
    </xf>
    <xf numFmtId="0" fontId="2" fillId="0" borderId="11" xfId="2" applyFont="1" applyBorder="1" applyAlignment="1">
      <alignment horizontal="center" vertical="center" wrapText="1"/>
    </xf>
    <xf numFmtId="0" fontId="4" fillId="20" borderId="102" xfId="0" applyFont="1" applyFill="1" applyBorder="1" applyAlignment="1">
      <alignment horizontal="center" vertical="center" wrapText="1"/>
    </xf>
    <xf numFmtId="0" fontId="2" fillId="20" borderId="86" xfId="2" applyFont="1" applyFill="1" applyBorder="1" applyAlignment="1">
      <alignment vertical="center" wrapText="1"/>
    </xf>
    <xf numFmtId="0" fontId="2" fillId="0" borderId="2" xfId="2" applyFont="1" applyBorder="1" applyAlignment="1" applyProtection="1">
      <alignment horizontal="center" vertical="center" wrapText="1"/>
      <protection locked="0"/>
    </xf>
    <xf numFmtId="0" fontId="2" fillId="0" borderId="6" xfId="0" applyFont="1" applyBorder="1" applyAlignment="1">
      <alignment horizontal="left" vertical="top"/>
    </xf>
    <xf numFmtId="0" fontId="2" fillId="0" borderId="11" xfId="0" applyFont="1" applyBorder="1" applyAlignment="1">
      <alignment horizontal="left" vertical="top"/>
    </xf>
    <xf numFmtId="1" fontId="39" fillId="20" borderId="6" xfId="2" applyNumberFormat="1" applyFont="1" applyFill="1" applyBorder="1" applyAlignment="1">
      <alignment horizontal="center" vertical="top" wrapText="1"/>
    </xf>
    <xf numFmtId="0" fontId="2" fillId="22" borderId="87" xfId="2" applyFont="1" applyFill="1" applyBorder="1" applyAlignment="1">
      <alignment vertical="center" wrapText="1"/>
    </xf>
    <xf numFmtId="0" fontId="5" fillId="22" borderId="2" xfId="2" applyFont="1" applyFill="1" applyBorder="1" applyAlignment="1">
      <alignment horizontal="center" vertical="center" wrapText="1"/>
    </xf>
    <xf numFmtId="0" fontId="5" fillId="22" borderId="6" xfId="2" applyFont="1" applyFill="1" applyBorder="1" applyAlignment="1">
      <alignment horizontal="center" vertical="center" wrapText="1"/>
    </xf>
    <xf numFmtId="0" fontId="2" fillId="22" borderId="83" xfId="2" applyFont="1" applyFill="1" applyBorder="1" applyAlignment="1">
      <alignment horizontal="right" vertical="top" wrapText="1"/>
    </xf>
    <xf numFmtId="0" fontId="2" fillId="22" borderId="11" xfId="2" applyFont="1" applyFill="1" applyBorder="1" applyAlignment="1">
      <alignment horizontal="left" vertical="top" wrapText="1"/>
    </xf>
    <xf numFmtId="0" fontId="2" fillId="22" borderId="11" xfId="2" applyFont="1" applyFill="1" applyBorder="1" applyAlignment="1">
      <alignment horizontal="left" vertical="center" wrapText="1"/>
    </xf>
    <xf numFmtId="9" fontId="2" fillId="0" borderId="2" xfId="2" applyNumberFormat="1" applyFont="1" applyBorder="1" applyAlignment="1" applyProtection="1">
      <alignment vertical="center" wrapText="1"/>
      <protection locked="0"/>
    </xf>
    <xf numFmtId="0" fontId="2" fillId="22" borderId="110" xfId="2" applyFont="1" applyFill="1" applyBorder="1" applyAlignment="1">
      <alignment horizontal="right" vertical="top" wrapText="1"/>
    </xf>
    <xf numFmtId="9" fontId="2" fillId="0" borderId="107" xfId="2" applyNumberFormat="1" applyFont="1" applyBorder="1" applyAlignment="1" applyProtection="1">
      <alignment vertical="center" wrapText="1"/>
      <protection locked="0"/>
    </xf>
    <xf numFmtId="0" fontId="2" fillId="22" borderId="77" xfId="2" applyFont="1" applyFill="1" applyBorder="1" applyAlignment="1">
      <alignment horizontal="right" vertical="top" wrapText="1"/>
    </xf>
    <xf numFmtId="0" fontId="2" fillId="22" borderId="86" xfId="2" applyFont="1" applyFill="1" applyBorder="1" applyAlignment="1">
      <alignment horizontal="right" vertical="top" wrapText="1"/>
    </xf>
    <xf numFmtId="9" fontId="2" fillId="0" borderId="11" xfId="2" applyNumberFormat="1" applyFont="1" applyBorder="1" applyAlignment="1" applyProtection="1">
      <alignment vertical="center" wrapText="1"/>
      <protection locked="0"/>
    </xf>
    <xf numFmtId="9" fontId="2" fillId="0" borderId="92" xfId="2" applyNumberFormat="1" applyFont="1" applyBorder="1" applyAlignment="1" applyProtection="1">
      <alignment vertical="center" wrapText="1"/>
      <protection locked="0"/>
    </xf>
    <xf numFmtId="0" fontId="2" fillId="22" borderId="4" xfId="2" applyFont="1" applyFill="1" applyBorder="1" applyAlignment="1">
      <alignment horizontal="right" vertical="top" wrapText="1"/>
    </xf>
    <xf numFmtId="0" fontId="2" fillId="22" borderId="86" xfId="2" applyFont="1" applyFill="1" applyBorder="1" applyAlignment="1">
      <alignment horizontal="right" vertical="center" wrapText="1"/>
    </xf>
    <xf numFmtId="0" fontId="4" fillId="0" borderId="87" xfId="0" applyFont="1" applyBorder="1" applyAlignment="1">
      <alignment horizontal="center" vertical="center" wrapText="1"/>
    </xf>
    <xf numFmtId="0" fontId="2" fillId="20" borderId="2" xfId="2" applyFont="1" applyFill="1" applyBorder="1" applyAlignment="1" applyProtection="1">
      <alignment horizontal="center" vertical="center" wrapText="1"/>
      <protection locked="0"/>
    </xf>
    <xf numFmtId="0" fontId="2" fillId="20" borderId="13" xfId="2" applyFont="1" applyFill="1" applyBorder="1" applyAlignment="1" applyProtection="1">
      <alignment horizontal="center" vertical="center" wrapText="1"/>
      <protection locked="0"/>
    </xf>
    <xf numFmtId="0" fontId="2" fillId="20" borderId="87" xfId="2" applyFont="1" applyFill="1" applyBorder="1" applyAlignment="1">
      <alignment vertical="center"/>
    </xf>
    <xf numFmtId="0" fontId="2" fillId="20" borderId="5" xfId="2" applyFont="1" applyFill="1" applyBorder="1" applyAlignment="1">
      <alignment horizontal="center" vertical="center" wrapText="1"/>
    </xf>
    <xf numFmtId="0" fontId="2" fillId="20" borderId="14" xfId="2" applyFont="1" applyFill="1" applyBorder="1" applyAlignment="1">
      <alignment horizontal="center" vertical="center" wrapText="1"/>
    </xf>
    <xf numFmtId="9" fontId="2" fillId="0" borderId="10" xfId="2" applyNumberFormat="1" applyFont="1" applyBorder="1" applyAlignment="1" applyProtection="1">
      <alignment horizontal="center" vertical="center" wrapText="1"/>
      <protection locked="0"/>
    </xf>
    <xf numFmtId="9" fontId="2" fillId="0" borderId="6" xfId="2" applyNumberFormat="1" applyFont="1" applyBorder="1" applyAlignment="1" applyProtection="1">
      <alignment horizontal="center" vertical="top" wrapText="1"/>
      <protection locked="0"/>
    </xf>
    <xf numFmtId="9" fontId="2" fillId="0" borderId="84" xfId="2" applyNumberFormat="1" applyFont="1" applyBorder="1" applyAlignment="1" applyProtection="1">
      <alignment horizontal="center" vertical="top" wrapText="1"/>
      <protection locked="0"/>
    </xf>
    <xf numFmtId="0" fontId="2" fillId="22" borderId="11" xfId="2" applyFont="1" applyFill="1" applyBorder="1" applyAlignment="1">
      <alignment vertical="center" wrapText="1"/>
    </xf>
    <xf numFmtId="0" fontId="2" fillId="0" borderId="85" xfId="0" applyFont="1" applyBorder="1" applyAlignment="1">
      <alignment horizontal="center" vertical="center" wrapText="1"/>
    </xf>
    <xf numFmtId="0" fontId="4" fillId="22" borderId="107" xfId="2" applyFont="1" applyFill="1" applyBorder="1" applyAlignment="1">
      <alignment horizontal="right" vertical="center" wrapText="1"/>
    </xf>
    <xf numFmtId="9" fontId="2" fillId="0" borderId="106" xfId="2" applyNumberFormat="1" applyFont="1" applyBorder="1" applyAlignment="1" applyProtection="1">
      <alignment horizontal="center" vertical="center" wrapText="1"/>
      <protection locked="0"/>
    </xf>
    <xf numFmtId="0" fontId="2" fillId="5" borderId="101" xfId="2" applyFont="1" applyFill="1" applyBorder="1" applyAlignment="1">
      <alignment vertical="center" wrapText="1"/>
    </xf>
    <xf numFmtId="0" fontId="2" fillId="3" borderId="85" xfId="2" applyFont="1" applyFill="1" applyBorder="1" applyAlignment="1">
      <alignment horizontal="center" vertical="center" wrapText="1"/>
    </xf>
    <xf numFmtId="0" fontId="2" fillId="20" borderId="5" xfId="2" applyFont="1" applyFill="1" applyBorder="1" applyAlignment="1">
      <alignment horizontal="right" vertical="top" wrapText="1"/>
    </xf>
    <xf numFmtId="0" fontId="2" fillId="20" borderId="83" xfId="2" applyFont="1" applyFill="1" applyBorder="1" applyAlignment="1">
      <alignment horizontal="right" vertical="top" wrapText="1"/>
    </xf>
    <xf numFmtId="0" fontId="2" fillId="20" borderId="87" xfId="2" applyFont="1" applyFill="1" applyBorder="1" applyAlignment="1">
      <alignment horizontal="right" vertical="top" wrapText="1"/>
    </xf>
    <xf numFmtId="0" fontId="2" fillId="3" borderId="88" xfId="2" applyFont="1" applyFill="1" applyBorder="1" applyAlignment="1">
      <alignment horizontal="center" vertical="center" wrapText="1"/>
    </xf>
    <xf numFmtId="0" fontId="4" fillId="0" borderId="89" xfId="0" applyFont="1" applyBorder="1" applyAlignment="1">
      <alignment horizontal="center" vertical="center" wrapText="1"/>
    </xf>
    <xf numFmtId="0" fontId="2" fillId="20" borderId="5" xfId="2" applyFont="1" applyFill="1" applyBorder="1" applyAlignment="1">
      <alignment horizontal="right" vertical="center" wrapText="1"/>
    </xf>
    <xf numFmtId="0" fontId="2" fillId="20" borderId="5" xfId="2" applyFont="1" applyFill="1" applyBorder="1" applyAlignment="1">
      <alignment vertical="center" wrapText="1"/>
    </xf>
    <xf numFmtId="0" fontId="2" fillId="0" borderId="91" xfId="0" applyFont="1" applyBorder="1" applyAlignment="1">
      <alignment horizontal="center" vertical="center" wrapText="1"/>
    </xf>
    <xf numFmtId="9" fontId="2" fillId="0" borderId="19" xfId="2" applyNumberFormat="1" applyFont="1" applyBorder="1" applyAlignment="1" applyProtection="1">
      <alignment horizontal="center" vertical="center" wrapText="1"/>
      <protection locked="0"/>
    </xf>
    <xf numFmtId="0" fontId="2" fillId="0" borderId="88" xfId="0" applyFont="1" applyBorder="1" applyAlignment="1">
      <alignment horizontal="center" vertical="center" wrapText="1"/>
    </xf>
    <xf numFmtId="0" fontId="2" fillId="20" borderId="20" xfId="2" applyFont="1" applyFill="1" applyBorder="1" applyAlignment="1" applyProtection="1">
      <alignment horizontal="center" vertical="center" wrapText="1"/>
      <protection locked="0"/>
    </xf>
    <xf numFmtId="0" fontId="2" fillId="20" borderId="83" xfId="2" applyFont="1" applyFill="1" applyBorder="1" applyAlignment="1">
      <alignment vertical="top" wrapText="1"/>
    </xf>
    <xf numFmtId="0" fontId="2" fillId="20" borderId="12" xfId="2" applyFont="1" applyFill="1" applyBorder="1" applyAlignment="1" applyProtection="1">
      <alignment horizontal="center" vertical="center" wrapText="1"/>
      <protection locked="0"/>
    </xf>
    <xf numFmtId="0" fontId="2" fillId="20" borderId="0" xfId="2" applyFont="1" applyFill="1" applyAlignment="1">
      <alignment horizontal="left" vertical="center" wrapText="1"/>
    </xf>
    <xf numFmtId="0" fontId="2" fillId="20" borderId="83" xfId="2" applyFont="1" applyFill="1" applyBorder="1" applyAlignment="1">
      <alignment horizontal="right" vertical="center"/>
    </xf>
    <xf numFmtId="9" fontId="2" fillId="0" borderId="16" xfId="2" applyNumberFormat="1" applyFont="1" applyBorder="1" applyAlignment="1" applyProtection="1">
      <alignment horizontal="center" vertical="center" wrapText="1"/>
      <protection locked="0"/>
    </xf>
    <xf numFmtId="9" fontId="2" fillId="0" borderId="0" xfId="2" applyNumberFormat="1" applyFont="1" applyAlignment="1" applyProtection="1">
      <alignment horizontal="center" vertical="center" wrapText="1"/>
      <protection locked="0"/>
    </xf>
    <xf numFmtId="0" fontId="2" fillId="20" borderId="83" xfId="2" applyFont="1" applyFill="1" applyBorder="1" applyAlignment="1">
      <alignment horizontal="right" vertical="top"/>
    </xf>
    <xf numFmtId="0" fontId="2" fillId="20" borderId="83" xfId="2" applyFont="1" applyFill="1" applyBorder="1" applyAlignment="1">
      <alignment vertical="center"/>
    </xf>
    <xf numFmtId="9" fontId="2" fillId="0" borderId="5" xfId="2" applyNumberFormat="1" applyFont="1" applyBorder="1" applyAlignment="1" applyProtection="1">
      <alignment horizontal="center" vertical="center" wrapText="1"/>
      <protection locked="0"/>
    </xf>
    <xf numFmtId="0" fontId="2" fillId="0" borderId="2" xfId="2" applyFont="1" applyBorder="1" applyAlignment="1">
      <alignment horizontal="center" vertical="center" wrapText="1"/>
    </xf>
    <xf numFmtId="0" fontId="2" fillId="0" borderId="90" xfId="0" applyFont="1" applyBorder="1" applyAlignment="1">
      <alignment horizontal="center" vertical="center" wrapText="1"/>
    </xf>
    <xf numFmtId="0" fontId="2" fillId="20" borderId="83" xfId="2" applyFont="1" applyFill="1" applyBorder="1" applyAlignment="1">
      <alignment horizontal="left" vertical="center"/>
    </xf>
    <xf numFmtId="0" fontId="2" fillId="20" borderId="86" xfId="2" applyFont="1" applyFill="1" applyBorder="1" applyAlignment="1">
      <alignment horizontal="right" vertical="center"/>
    </xf>
    <xf numFmtId="0" fontId="2" fillId="20" borderId="4" xfId="2" applyFont="1" applyFill="1" applyBorder="1" applyAlignment="1">
      <alignment horizontal="right" vertical="center"/>
    </xf>
    <xf numFmtId="0" fontId="2" fillId="20" borderId="4" xfId="2" applyFont="1" applyFill="1" applyBorder="1" applyAlignment="1">
      <alignment horizontal="right" vertical="center" wrapText="1"/>
    </xf>
    <xf numFmtId="9" fontId="2" fillId="0" borderId="12" xfId="2" applyNumberFormat="1" applyFont="1" applyBorder="1" applyAlignment="1" applyProtection="1">
      <alignment horizontal="center" vertical="center" wrapText="1"/>
      <protection locked="0"/>
    </xf>
    <xf numFmtId="0" fontId="2" fillId="0" borderId="4" xfId="2" applyFont="1" applyBorder="1" applyAlignment="1">
      <alignment horizontal="right" vertical="center" wrapText="1"/>
    </xf>
    <xf numFmtId="0" fontId="2" fillId="20" borderId="15" xfId="0" applyFont="1" applyFill="1" applyBorder="1" applyAlignment="1">
      <alignment horizontal="center" vertical="center" wrapText="1"/>
    </xf>
    <xf numFmtId="0" fontId="2" fillId="20" borderId="91" xfId="0" applyFont="1" applyFill="1" applyBorder="1" applyAlignment="1">
      <alignment horizontal="center" vertical="center" wrapText="1"/>
    </xf>
    <xf numFmtId="0" fontId="3" fillId="20" borderId="2" xfId="2" applyFill="1" applyBorder="1" applyAlignment="1" applyProtection="1">
      <alignment horizontal="left" vertical="top" wrapText="1"/>
      <protection locked="0"/>
    </xf>
    <xf numFmtId="0" fontId="3" fillId="20" borderId="6" xfId="2" applyFill="1" applyBorder="1" applyAlignment="1" applyProtection="1">
      <alignment horizontal="left" vertical="top" wrapText="1"/>
      <protection locked="0"/>
    </xf>
    <xf numFmtId="0" fontId="2" fillId="20" borderId="18" xfId="2" applyFont="1" applyFill="1" applyBorder="1" applyAlignment="1" applyProtection="1">
      <alignment horizontal="center" vertical="center" wrapText="1"/>
      <protection locked="0"/>
    </xf>
    <xf numFmtId="0" fontId="2" fillId="28" borderId="87" xfId="2" applyFont="1" applyFill="1" applyBorder="1" applyAlignment="1">
      <alignment horizontal="right" vertical="top" wrapText="1"/>
    </xf>
    <xf numFmtId="0" fontId="2" fillId="20" borderId="11" xfId="2" applyFont="1" applyFill="1" applyBorder="1" applyAlignment="1">
      <alignment horizontal="left" vertical="center" wrapText="1" indent="2"/>
    </xf>
    <xf numFmtId="0" fontId="2" fillId="20" borderId="10" xfId="2" applyFont="1" applyFill="1" applyBorder="1" applyAlignment="1">
      <alignment horizontal="left" vertical="center" wrapText="1" indent="2"/>
    </xf>
    <xf numFmtId="1" fontId="2" fillId="0" borderId="2" xfId="2" applyNumberFormat="1" applyFont="1" applyBorder="1" applyAlignment="1" applyProtection="1">
      <alignment vertical="top" wrapText="1"/>
      <protection locked="0"/>
    </xf>
    <xf numFmtId="1" fontId="2" fillId="0" borderId="6" xfId="2" applyNumberFormat="1" applyFont="1" applyBorder="1" applyAlignment="1" applyProtection="1">
      <alignment vertical="top" wrapText="1"/>
      <protection locked="0"/>
    </xf>
    <xf numFmtId="164" fontId="5" fillId="20" borderId="6" xfId="1" applyNumberFormat="1" applyFont="1" applyFill="1" applyBorder="1" applyAlignment="1" applyProtection="1">
      <alignment vertical="top" wrapText="1"/>
      <protection locked="0"/>
    </xf>
    <xf numFmtId="1" fontId="2" fillId="3" borderId="2" xfId="2" applyNumberFormat="1" applyFont="1" applyFill="1" applyBorder="1" applyAlignment="1" applyProtection="1">
      <alignment horizontal="right" vertical="top" wrapText="1"/>
      <protection locked="0"/>
    </xf>
    <xf numFmtId="164" fontId="5" fillId="20" borderId="2" xfId="1" applyNumberFormat="1" applyFont="1" applyFill="1" applyBorder="1" applyAlignment="1" applyProtection="1">
      <alignment vertical="top" wrapText="1"/>
      <protection locked="0"/>
    </xf>
    <xf numFmtId="164" fontId="5" fillId="0" borderId="18" xfId="1" applyNumberFormat="1" applyFont="1" applyBorder="1" applyAlignment="1" applyProtection="1">
      <alignment vertical="center" wrapText="1"/>
      <protection locked="0"/>
    </xf>
    <xf numFmtId="0" fontId="2" fillId="20" borderId="85" xfId="0" applyFont="1" applyFill="1" applyBorder="1" applyAlignment="1">
      <alignment horizontal="center" vertical="center" wrapText="1"/>
    </xf>
    <xf numFmtId="1" fontId="2" fillId="0" borderId="2" xfId="2" applyNumberFormat="1" applyFont="1" applyBorder="1" applyAlignment="1" applyProtection="1">
      <alignment horizontal="right" vertical="top" wrapText="1"/>
      <protection locked="0"/>
    </xf>
    <xf numFmtId="1" fontId="2" fillId="0" borderId="6" xfId="2" applyNumberFormat="1" applyFont="1" applyBorder="1" applyAlignment="1" applyProtection="1">
      <alignment horizontal="right" vertical="top" wrapText="1"/>
      <protection locked="0"/>
    </xf>
    <xf numFmtId="164" fontId="5" fillId="20" borderId="6" xfId="1" applyNumberFormat="1" applyFont="1" applyFill="1" applyBorder="1" applyAlignment="1" applyProtection="1">
      <alignment horizontal="center" vertical="center" wrapText="1"/>
      <protection locked="0"/>
    </xf>
    <xf numFmtId="164" fontId="2" fillId="0" borderId="18" xfId="1" applyNumberFormat="1" applyFont="1" applyBorder="1" applyAlignment="1" applyProtection="1">
      <alignment vertical="center" wrapText="1"/>
      <protection locked="0"/>
    </xf>
    <xf numFmtId="0" fontId="2" fillId="28" borderId="83" xfId="2" applyFont="1" applyFill="1" applyBorder="1" applyAlignment="1">
      <alignment horizontal="right" vertical="top" wrapText="1"/>
    </xf>
    <xf numFmtId="164" fontId="5" fillId="0" borderId="18" xfId="1" applyNumberFormat="1" applyFont="1" applyBorder="1" applyAlignment="1" applyProtection="1">
      <alignment vertical="top" wrapText="1"/>
      <protection locked="0"/>
    </xf>
    <xf numFmtId="164" fontId="5" fillId="20" borderId="6" xfId="1" applyNumberFormat="1" applyFont="1" applyFill="1" applyBorder="1" applyAlignment="1" applyProtection="1">
      <alignment horizontal="center" vertical="top" wrapText="1"/>
      <protection locked="0"/>
    </xf>
    <xf numFmtId="164" fontId="5" fillId="0" borderId="84" xfId="1" applyNumberFormat="1" applyFont="1" applyBorder="1" applyAlignment="1" applyProtection="1">
      <alignment horizontal="center" vertical="top" wrapText="1"/>
      <protection locked="0"/>
    </xf>
    <xf numFmtId="164" fontId="5" fillId="0" borderId="84" xfId="1" applyNumberFormat="1" applyFont="1" applyBorder="1" applyAlignment="1" applyProtection="1">
      <alignment horizontal="left" vertical="top" wrapText="1"/>
      <protection locked="0"/>
    </xf>
    <xf numFmtId="164" fontId="5" fillId="0" borderId="18" xfId="1" applyNumberFormat="1" applyFont="1" applyFill="1" applyBorder="1" applyAlignment="1" applyProtection="1">
      <alignment vertical="top" wrapText="1"/>
      <protection locked="0"/>
    </xf>
    <xf numFmtId="1" fontId="5" fillId="20" borderId="2" xfId="2" applyNumberFormat="1" applyFont="1" applyFill="1" applyBorder="1" applyAlignment="1" applyProtection="1">
      <alignment vertical="top" wrapText="1"/>
      <protection locked="0"/>
    </xf>
    <xf numFmtId="0" fontId="2" fillId="20" borderId="95" xfId="0" applyFont="1" applyFill="1" applyBorder="1" applyAlignment="1">
      <alignment horizontal="center" vertical="center" wrapText="1"/>
    </xf>
    <xf numFmtId="0" fontId="2" fillId="20" borderId="110" xfId="2" applyFont="1" applyFill="1" applyBorder="1" applyAlignment="1">
      <alignment horizontal="left" vertical="center" wrapText="1"/>
    </xf>
    <xf numFmtId="0" fontId="2" fillId="20" borderId="110" xfId="0" applyFont="1" applyFill="1" applyBorder="1" applyAlignment="1">
      <alignment horizontal="center" vertical="center" wrapText="1"/>
    </xf>
    <xf numFmtId="0" fontId="2" fillId="20" borderId="105" xfId="0" applyFont="1" applyFill="1" applyBorder="1" applyAlignment="1">
      <alignment horizontal="center" vertical="center" wrapText="1"/>
    </xf>
    <xf numFmtId="0" fontId="2" fillId="20" borderId="103" xfId="2" applyFont="1" applyFill="1" applyBorder="1" applyAlignment="1">
      <alignment horizontal="left" vertical="center" wrapText="1"/>
    </xf>
    <xf numFmtId="0" fontId="2" fillId="20" borderId="3" xfId="0" applyFont="1" applyFill="1" applyBorder="1" applyAlignment="1">
      <alignment horizontal="center" vertical="center" wrapText="1"/>
    </xf>
    <xf numFmtId="0" fontId="2" fillId="20" borderId="94" xfId="0" applyFont="1" applyFill="1" applyBorder="1" applyAlignment="1">
      <alignment horizontal="center" vertical="center" wrapText="1"/>
    </xf>
    <xf numFmtId="0" fontId="2" fillId="20" borderId="80" xfId="2" applyFont="1" applyFill="1" applyBorder="1" applyAlignment="1" applyProtection="1">
      <alignment horizontal="center" vertical="center" wrapText="1"/>
      <protection locked="0"/>
    </xf>
    <xf numFmtId="0" fontId="2" fillId="0" borderId="101" xfId="0" applyFont="1" applyBorder="1" applyAlignment="1">
      <alignment horizontal="center" vertical="center" wrapText="1"/>
    </xf>
    <xf numFmtId="0" fontId="2" fillId="0" borderId="19" xfId="0" applyFont="1" applyBorder="1" applyAlignment="1">
      <alignment horizontal="left" vertical="top" wrapText="1"/>
    </xf>
    <xf numFmtId="0" fontId="2" fillId="20" borderId="7" xfId="2" applyFont="1" applyFill="1" applyBorder="1" applyAlignment="1">
      <alignment horizontal="right" vertical="center" wrapText="1"/>
    </xf>
    <xf numFmtId="0" fontId="2" fillId="20" borderId="0" xfId="2" applyFont="1" applyFill="1" applyAlignment="1">
      <alignment horizontal="right" vertical="center" wrapText="1"/>
    </xf>
    <xf numFmtId="9" fontId="2" fillId="0" borderId="2" xfId="2" applyNumberFormat="1" applyFont="1" applyBorder="1" applyAlignment="1" applyProtection="1">
      <alignment horizontal="center" vertical="center" wrapText="1"/>
      <protection locked="0"/>
    </xf>
    <xf numFmtId="0" fontId="2" fillId="20" borderId="2" xfId="2" applyFont="1" applyFill="1" applyBorder="1" applyAlignment="1">
      <alignment horizontal="right" vertical="center" wrapText="1"/>
    </xf>
    <xf numFmtId="0" fontId="2" fillId="5" borderId="13" xfId="2" applyFont="1" applyFill="1" applyBorder="1" applyAlignment="1" applyProtection="1">
      <alignment horizontal="center" vertical="center" wrapText="1"/>
      <protection locked="0"/>
    </xf>
    <xf numFmtId="0" fontId="2" fillId="0" borderId="106" xfId="2" applyFont="1" applyBorder="1" applyAlignment="1" applyProtection="1">
      <alignment horizontal="center" vertical="center" wrapText="1"/>
      <protection locked="0"/>
    </xf>
    <xf numFmtId="0" fontId="2" fillId="0" borderId="84" xfId="0" applyFont="1" applyBorder="1" applyAlignment="1">
      <alignment horizontal="left" vertical="top"/>
    </xf>
    <xf numFmtId="0" fontId="30" fillId="2" borderId="15" xfId="0" applyFont="1" applyFill="1" applyBorder="1" applyAlignment="1">
      <alignment horizontal="center"/>
    </xf>
    <xf numFmtId="0" fontId="2" fillId="0" borderId="19" xfId="0" applyFont="1" applyBorder="1" applyAlignment="1">
      <alignment horizontal="left" vertical="top"/>
    </xf>
    <xf numFmtId="0" fontId="2" fillId="0" borderId="7" xfId="0" applyFont="1" applyBorder="1" applyAlignment="1">
      <alignment horizontal="left" vertical="top"/>
    </xf>
    <xf numFmtId="0" fontId="44" fillId="29" borderId="76" xfId="0" applyFont="1" applyFill="1" applyBorder="1"/>
    <xf numFmtId="0" fontId="29" fillId="19" borderId="0" xfId="2" applyFont="1" applyFill="1" applyAlignment="1" applyProtection="1">
      <alignment vertical="top"/>
      <protection locked="0"/>
    </xf>
    <xf numFmtId="0" fontId="8" fillId="0" borderId="113" xfId="2" applyFont="1" applyBorder="1" applyAlignment="1" applyProtection="1">
      <alignment horizontal="center" vertical="center"/>
      <protection locked="0"/>
    </xf>
    <xf numFmtId="0" fontId="3" fillId="20" borderId="0" xfId="2" applyFill="1" applyAlignment="1" applyProtection="1">
      <alignment horizontal="left" vertical="center" wrapText="1"/>
      <protection locked="0"/>
    </xf>
    <xf numFmtId="0" fontId="3" fillId="19" borderId="0" xfId="2" applyFill="1" applyAlignment="1" applyProtection="1">
      <alignment horizontal="left"/>
      <protection locked="0"/>
    </xf>
    <xf numFmtId="0" fontId="2" fillId="20" borderId="2" xfId="2" applyFont="1" applyFill="1" applyBorder="1" applyAlignment="1">
      <alignment horizontal="left" vertical="center" wrapText="1" indent="1"/>
    </xf>
    <xf numFmtId="166" fontId="2" fillId="0" borderId="19" xfId="73" applyNumberFormat="1" applyFont="1" applyBorder="1" applyAlignment="1" applyProtection="1">
      <alignment horizontal="center" vertical="center" wrapText="1"/>
    </xf>
    <xf numFmtId="0" fontId="4" fillId="0" borderId="84" xfId="0" applyFont="1" applyBorder="1" applyAlignment="1">
      <alignment horizontal="center" vertical="center" wrapText="1"/>
    </xf>
    <xf numFmtId="0" fontId="2" fillId="3" borderId="93" xfId="2" applyFont="1" applyFill="1" applyBorder="1" applyAlignment="1" applyProtection="1">
      <alignment horizontal="center" vertical="center" wrapText="1"/>
      <protection locked="0"/>
    </xf>
    <xf numFmtId="0" fontId="4" fillId="0" borderId="4" xfId="0" applyFont="1" applyBorder="1" applyAlignment="1">
      <alignment horizontal="center" vertical="center" wrapText="1"/>
    </xf>
    <xf numFmtId="1" fontId="39" fillId="20" borderId="14" xfId="2" applyNumberFormat="1" applyFont="1" applyFill="1" applyBorder="1" applyAlignment="1">
      <alignment horizontal="center" vertical="top" wrapText="1"/>
    </xf>
    <xf numFmtId="1" fontId="39" fillId="20" borderId="12" xfId="2" applyNumberFormat="1" applyFont="1" applyFill="1" applyBorder="1" applyAlignment="1">
      <alignment horizontal="center" vertical="top" wrapText="1"/>
    </xf>
    <xf numFmtId="170" fontId="34" fillId="17" borderId="13" xfId="66" applyNumberFormat="1" applyFont="1" applyFill="1" applyBorder="1" applyAlignment="1" applyProtection="1">
      <alignment vertical="center" wrapText="1"/>
      <protection locked="0"/>
    </xf>
    <xf numFmtId="1" fontId="2" fillId="20" borderId="6" xfId="2" applyNumberFormat="1" applyFont="1" applyFill="1" applyBorder="1" applyAlignment="1">
      <alignment horizontal="center" vertical="top" wrapText="1"/>
    </xf>
    <xf numFmtId="173" fontId="2" fillId="0" borderId="6" xfId="66" applyNumberFormat="1" applyFont="1" applyBorder="1" applyAlignment="1" applyProtection="1">
      <alignment horizontal="right" vertical="center" wrapText="1"/>
      <protection locked="0"/>
    </xf>
    <xf numFmtId="1" fontId="39" fillId="20" borderId="90" xfId="2" applyNumberFormat="1" applyFont="1" applyFill="1" applyBorder="1" applyAlignment="1">
      <alignment vertical="top" wrapText="1"/>
    </xf>
    <xf numFmtId="0" fontId="4" fillId="20" borderId="105" xfId="0" applyFont="1" applyFill="1" applyBorder="1" applyAlignment="1">
      <alignment vertical="center" wrapText="1"/>
    </xf>
    <xf numFmtId="0" fontId="2" fillId="21" borderId="78" xfId="2" applyFont="1" applyFill="1" applyBorder="1" applyAlignment="1">
      <alignment vertical="center" wrapText="1"/>
    </xf>
    <xf numFmtId="0" fontId="2" fillId="21" borderId="82" xfId="2" applyFont="1" applyFill="1" applyBorder="1" applyAlignment="1">
      <alignment vertical="center" wrapText="1"/>
    </xf>
    <xf numFmtId="9" fontId="34" fillId="17" borderId="6" xfId="4" applyFont="1" applyFill="1" applyBorder="1" applyAlignment="1" applyProtection="1">
      <alignment horizontal="right" vertical="center" wrapText="1"/>
      <protection locked="0"/>
    </xf>
    <xf numFmtId="9" fontId="34" fillId="17" borderId="6" xfId="1" applyFont="1" applyFill="1" applyBorder="1" applyAlignment="1" applyProtection="1">
      <alignment horizontal="right" vertical="center" wrapText="1"/>
      <protection locked="0"/>
    </xf>
    <xf numFmtId="1" fontId="2" fillId="0" borderId="6" xfId="2" applyNumberFormat="1" applyFont="1" applyBorder="1" applyAlignment="1" applyProtection="1">
      <alignment horizontal="center" vertical="center" wrapText="1"/>
      <protection locked="0"/>
    </xf>
    <xf numFmtId="0" fontId="5" fillId="22" borderId="19" xfId="2" applyFont="1" applyFill="1" applyBorder="1" applyAlignment="1">
      <alignment horizontal="center" vertical="center" wrapText="1"/>
    </xf>
    <xf numFmtId="0" fontId="5" fillId="22" borderId="13" xfId="2" applyFont="1" applyFill="1" applyBorder="1" applyAlignment="1">
      <alignment horizontal="center" vertical="center" wrapText="1"/>
    </xf>
    <xf numFmtId="0" fontId="5" fillId="22" borderId="8" xfId="2" applyFont="1" applyFill="1" applyBorder="1" applyAlignment="1">
      <alignment horizontal="center" vertical="center" wrapText="1"/>
    </xf>
    <xf numFmtId="0" fontId="2" fillId="22" borderId="83" xfId="2" applyFont="1" applyFill="1" applyBorder="1" applyAlignment="1">
      <alignment horizontal="right" vertical="center" wrapText="1"/>
    </xf>
    <xf numFmtId="9" fontId="2" fillId="0" borderId="20" xfId="2" applyNumberFormat="1" applyFont="1" applyBorder="1" applyAlignment="1" applyProtection="1">
      <alignment horizontal="center" vertical="center" wrapText="1"/>
      <protection locked="0"/>
    </xf>
    <xf numFmtId="0" fontId="2" fillId="22" borderId="110" xfId="2" applyFont="1" applyFill="1" applyBorder="1" applyAlignment="1">
      <alignment horizontal="right" vertical="center" wrapText="1"/>
    </xf>
    <xf numFmtId="9" fontId="2" fillId="0" borderId="107" xfId="2" applyNumberFormat="1" applyFont="1" applyBorder="1" applyAlignment="1" applyProtection="1">
      <alignment horizontal="center" vertical="center" wrapText="1"/>
      <protection locked="0"/>
    </xf>
    <xf numFmtId="0" fontId="2" fillId="22" borderId="87" xfId="2" applyFont="1" applyFill="1" applyBorder="1" applyAlignment="1">
      <alignment horizontal="right" vertical="center" wrapText="1"/>
    </xf>
    <xf numFmtId="9" fontId="2" fillId="0" borderId="13" xfId="2" applyNumberFormat="1" applyFont="1" applyBorder="1" applyAlignment="1" applyProtection="1">
      <alignment horizontal="center" vertical="center" wrapText="1"/>
      <protection locked="0"/>
    </xf>
    <xf numFmtId="0" fontId="2" fillId="22" borderId="77" xfId="2" applyFont="1" applyFill="1" applyBorder="1" applyAlignment="1">
      <alignment horizontal="right" vertical="center" wrapText="1"/>
    </xf>
    <xf numFmtId="0" fontId="2" fillId="22" borderId="4" xfId="2" applyFont="1" applyFill="1" applyBorder="1" applyAlignment="1">
      <alignment horizontal="right" vertical="center" wrapText="1"/>
    </xf>
    <xf numFmtId="9" fontId="2" fillId="0" borderId="23" xfId="2" applyNumberFormat="1" applyFont="1" applyBorder="1" applyAlignment="1" applyProtection="1">
      <alignment vertical="center" wrapText="1"/>
      <protection locked="0"/>
    </xf>
    <xf numFmtId="9" fontId="2" fillId="0" borderId="116" xfId="2" applyNumberFormat="1" applyFont="1" applyBorder="1" applyAlignment="1" applyProtection="1">
      <alignment vertical="center" wrapText="1"/>
      <protection locked="0"/>
    </xf>
    <xf numFmtId="9" fontId="2" fillId="0" borderId="12" xfId="2" applyNumberFormat="1" applyFont="1" applyBorder="1" applyAlignment="1" applyProtection="1">
      <alignment vertical="center" wrapText="1"/>
      <protection locked="0"/>
    </xf>
    <xf numFmtId="9" fontId="2" fillId="0" borderId="5" xfId="2" applyNumberFormat="1" applyFont="1" applyBorder="1" applyAlignment="1" applyProtection="1">
      <alignment vertical="center" wrapText="1"/>
      <protection locked="0"/>
    </xf>
    <xf numFmtId="9" fontId="2" fillId="0" borderId="93" xfId="2" applyNumberFormat="1" applyFont="1" applyBorder="1" applyAlignment="1" applyProtection="1">
      <alignment vertical="center" wrapText="1"/>
      <protection locked="0"/>
    </xf>
    <xf numFmtId="9" fontId="2" fillId="0" borderId="104" xfId="2" applyNumberFormat="1" applyFont="1" applyBorder="1" applyAlignment="1" applyProtection="1">
      <alignment vertical="center" wrapText="1"/>
      <protection locked="0"/>
    </xf>
    <xf numFmtId="0" fontId="2" fillId="22" borderId="11" xfId="2" applyFont="1" applyFill="1" applyBorder="1" applyAlignment="1">
      <alignment vertical="top" wrapText="1"/>
    </xf>
    <xf numFmtId="0" fontId="2" fillId="20" borderId="110" xfId="2" applyFont="1" applyFill="1" applyBorder="1" applyAlignment="1">
      <alignment horizontal="right" vertical="top" wrapText="1"/>
    </xf>
    <xf numFmtId="9" fontId="2" fillId="0" borderId="106" xfId="2" applyNumberFormat="1" applyFont="1" applyBorder="1" applyAlignment="1" applyProtection="1">
      <alignment vertical="center" wrapText="1"/>
      <protection locked="0"/>
    </xf>
    <xf numFmtId="14" fontId="2" fillId="0" borderId="6" xfId="2" applyNumberFormat="1" applyFont="1" applyBorder="1" applyAlignment="1" applyProtection="1">
      <alignment horizontal="center" vertical="center" wrapText="1"/>
      <protection locked="0"/>
    </xf>
    <xf numFmtId="0" fontId="2" fillId="0" borderId="17" xfId="2" applyFont="1" applyBorder="1" applyAlignment="1">
      <alignment horizontal="center" vertical="center" wrapText="1"/>
    </xf>
    <xf numFmtId="9" fontId="2" fillId="0" borderId="98" xfId="2" applyNumberFormat="1" applyFont="1" applyBorder="1" applyAlignment="1" applyProtection="1">
      <alignment horizontal="center" vertical="center" wrapText="1"/>
      <protection locked="0"/>
    </xf>
    <xf numFmtId="0" fontId="2" fillId="20" borderId="90" xfId="0" applyFont="1" applyFill="1" applyBorder="1" applyAlignment="1">
      <alignment horizontal="center" vertical="center" wrapText="1"/>
    </xf>
    <xf numFmtId="164" fontId="5" fillId="20" borderId="6" xfId="1" applyNumberFormat="1" applyFont="1" applyFill="1" applyBorder="1" applyAlignment="1" applyProtection="1">
      <alignment horizontal="right" vertical="top" wrapText="1"/>
      <protection locked="0"/>
    </xf>
    <xf numFmtId="164" fontId="5" fillId="0" borderId="120" xfId="1" applyNumberFormat="1" applyFont="1" applyBorder="1" applyAlignment="1" applyProtection="1">
      <alignment vertical="center" wrapText="1"/>
      <protection locked="0"/>
    </xf>
    <xf numFmtId="164" fontId="5" fillId="0" borderId="121" xfId="1" applyNumberFormat="1" applyFont="1" applyBorder="1" applyAlignment="1" applyProtection="1">
      <alignment vertical="top" wrapText="1"/>
      <protection locked="0"/>
    </xf>
    <xf numFmtId="164" fontId="5" fillId="0" borderId="120" xfId="1" applyNumberFormat="1" applyFont="1" applyBorder="1" applyAlignment="1" applyProtection="1">
      <alignment vertical="top" wrapText="1"/>
      <protection locked="0"/>
    </xf>
    <xf numFmtId="164" fontId="5" fillId="20" borderId="2" xfId="1" applyNumberFormat="1" applyFont="1" applyFill="1" applyBorder="1" applyAlignment="1" applyProtection="1">
      <alignment horizontal="right" vertical="top" wrapText="1"/>
      <protection locked="0"/>
    </xf>
    <xf numFmtId="164" fontId="5" fillId="20" borderId="6" xfId="1" applyNumberFormat="1" applyFont="1" applyFill="1" applyBorder="1" applyAlignment="1" applyProtection="1">
      <alignment horizontal="right" vertical="center" wrapText="1"/>
      <protection locked="0"/>
    </xf>
    <xf numFmtId="164" fontId="5" fillId="20" borderId="2" xfId="1" applyNumberFormat="1" applyFont="1" applyFill="1" applyBorder="1" applyAlignment="1" applyProtection="1">
      <alignment horizontal="right" vertical="center" wrapText="1"/>
      <protection locked="0"/>
    </xf>
    <xf numFmtId="49" fontId="2" fillId="0" borderId="6" xfId="2" quotePrefix="1" applyNumberFormat="1" applyFont="1" applyBorder="1" applyAlignment="1" applyProtection="1">
      <alignment horizontal="center" vertical="center" wrapText="1"/>
      <protection locked="0"/>
    </xf>
    <xf numFmtId="0" fontId="30" fillId="2" borderId="72" xfId="0" applyFont="1" applyFill="1" applyBorder="1"/>
    <xf numFmtId="0" fontId="30" fillId="2" borderId="100" xfId="0" applyFont="1" applyFill="1" applyBorder="1"/>
    <xf numFmtId="0" fontId="30" fillId="2" borderId="4" xfId="0" applyFont="1" applyFill="1" applyBorder="1"/>
    <xf numFmtId="0" fontId="30" fillId="2" borderId="15" xfId="0" applyFont="1" applyFill="1" applyBorder="1"/>
    <xf numFmtId="0" fontId="49" fillId="29" borderId="76" xfId="0" applyFont="1" applyFill="1" applyBorder="1"/>
    <xf numFmtId="172" fontId="4" fillId="0" borderId="19" xfId="74" applyNumberFormat="1" applyFont="1" applyBorder="1" applyAlignment="1" applyProtection="1">
      <alignment vertical="center" wrapText="1"/>
    </xf>
    <xf numFmtId="166" fontId="2" fillId="0" borderId="19" xfId="73" applyNumberFormat="1" applyFont="1" applyBorder="1" applyAlignment="1" applyProtection="1">
      <alignment vertical="center" wrapText="1"/>
    </xf>
    <xf numFmtId="1" fontId="3" fillId="0" borderId="84" xfId="2" applyNumberFormat="1" applyBorder="1" applyAlignment="1" applyProtection="1">
      <alignment vertical="center" wrapText="1"/>
      <protection locked="0"/>
    </xf>
    <xf numFmtId="9" fontId="2" fillId="0" borderId="16" xfId="2" applyNumberFormat="1" applyFont="1" applyBorder="1" applyAlignment="1" applyProtection="1">
      <alignment vertical="center" wrapText="1"/>
      <protection locked="0"/>
    </xf>
    <xf numFmtId="9" fontId="2" fillId="0" borderId="20" xfId="2" applyNumberFormat="1" applyFont="1" applyBorder="1" applyAlignment="1" applyProtection="1">
      <alignment vertical="center" wrapText="1"/>
      <protection locked="0"/>
    </xf>
    <xf numFmtId="9" fontId="2" fillId="0" borderId="0" xfId="2" applyNumberFormat="1" applyFont="1" applyAlignment="1" applyProtection="1">
      <alignment vertical="center" wrapText="1"/>
      <protection locked="0"/>
    </xf>
    <xf numFmtId="9" fontId="2" fillId="0" borderId="22" xfId="2" applyNumberFormat="1" applyFont="1" applyBorder="1" applyAlignment="1" applyProtection="1">
      <alignment vertical="center" wrapText="1"/>
      <protection locked="0"/>
    </xf>
    <xf numFmtId="9" fontId="2" fillId="0" borderId="19" xfId="2" applyNumberFormat="1" applyFont="1" applyBorder="1" applyAlignment="1" applyProtection="1">
      <alignment vertical="center" wrapText="1"/>
      <protection locked="0"/>
    </xf>
    <xf numFmtId="9" fontId="2" fillId="0" borderId="13" xfId="2" applyNumberFormat="1" applyFont="1" applyBorder="1" applyAlignment="1" applyProtection="1">
      <alignment vertical="center" wrapText="1"/>
      <protection locked="0"/>
    </xf>
    <xf numFmtId="9" fontId="2" fillId="0" borderId="6" xfId="2" applyNumberFormat="1" applyFont="1" applyBorder="1" applyAlignment="1" applyProtection="1">
      <alignment vertical="center" wrapText="1"/>
      <protection locked="0"/>
    </xf>
    <xf numFmtId="10" fontId="5" fillId="20" borderId="2" xfId="1" applyNumberFormat="1" applyFont="1" applyFill="1" applyBorder="1" applyAlignment="1" applyProtection="1">
      <alignment vertical="top" wrapText="1"/>
      <protection locked="0"/>
    </xf>
    <xf numFmtId="164" fontId="5" fillId="20" borderId="6" xfId="1" applyNumberFormat="1" applyFont="1" applyFill="1" applyBorder="1" applyAlignment="1" applyProtection="1">
      <alignment vertical="center" wrapText="1"/>
      <protection locked="0"/>
    </xf>
    <xf numFmtId="164" fontId="5" fillId="20" borderId="2" xfId="1" applyNumberFormat="1" applyFont="1" applyFill="1" applyBorder="1" applyAlignment="1" applyProtection="1">
      <alignment vertical="center" wrapText="1"/>
      <protection locked="0"/>
    </xf>
    <xf numFmtId="0" fontId="33" fillId="0" borderId="0" xfId="2" applyFont="1" applyProtection="1">
      <protection locked="0"/>
    </xf>
    <xf numFmtId="170" fontId="2" fillId="0" borderId="19" xfId="74" applyNumberFormat="1" applyFont="1" applyBorder="1" applyAlignment="1" applyProtection="1">
      <alignment vertical="center" wrapText="1"/>
      <protection locked="0"/>
    </xf>
    <xf numFmtId="0" fontId="2" fillId="3" borderId="107" xfId="2" applyFont="1" applyFill="1" applyBorder="1" applyAlignment="1" applyProtection="1">
      <alignment horizontal="center" vertical="center" wrapText="1"/>
      <protection locked="0"/>
    </xf>
    <xf numFmtId="0" fontId="2" fillId="20" borderId="106" xfId="2" applyFont="1" applyFill="1" applyBorder="1" applyAlignment="1">
      <alignment horizontal="center" vertical="center" wrapText="1"/>
    </xf>
    <xf numFmtId="1" fontId="46" fillId="20" borderId="12" xfId="2" applyNumberFormat="1" applyFont="1" applyFill="1" applyBorder="1" applyAlignment="1">
      <alignment horizontal="center" vertical="center" wrapText="1"/>
    </xf>
    <xf numFmtId="0" fontId="2" fillId="20" borderId="11" xfId="2" applyFont="1" applyFill="1" applyBorder="1" applyAlignment="1">
      <alignment vertical="top" wrapText="1"/>
    </xf>
    <xf numFmtId="0" fontId="4" fillId="0" borderId="88" xfId="0" applyFont="1" applyBorder="1" applyAlignment="1">
      <alignment vertical="center" wrapText="1"/>
    </xf>
    <xf numFmtId="9" fontId="34" fillId="17" borderId="6" xfId="4" applyFont="1" applyFill="1" applyBorder="1" applyAlignment="1" applyProtection="1">
      <alignment horizontal="center" vertical="center" wrapText="1"/>
      <protection locked="0"/>
    </xf>
    <xf numFmtId="9" fontId="34" fillId="17" borderId="6" xfId="1" applyFont="1" applyFill="1" applyBorder="1" applyAlignment="1" applyProtection="1">
      <alignment horizontal="center" vertical="center" wrapText="1"/>
      <protection locked="0"/>
    </xf>
    <xf numFmtId="0" fontId="2" fillId="22" borderId="87" xfId="2" applyFont="1" applyFill="1" applyBorder="1" applyAlignment="1">
      <alignment vertical="top" wrapText="1"/>
    </xf>
    <xf numFmtId="0" fontId="6" fillId="22" borderId="2" xfId="2" applyFont="1" applyFill="1" applyBorder="1" applyAlignment="1">
      <alignment horizontal="center" vertical="center" wrapText="1"/>
    </xf>
    <xf numFmtId="9" fontId="2" fillId="0" borderId="104" xfId="2" applyNumberFormat="1" applyFont="1" applyBorder="1" applyAlignment="1" applyProtection="1">
      <alignment horizontal="center" vertical="center" wrapText="1"/>
      <protection locked="0"/>
    </xf>
    <xf numFmtId="0" fontId="2" fillId="17" borderId="2" xfId="2" applyFont="1" applyFill="1" applyBorder="1" applyAlignment="1">
      <alignment horizontal="center" vertical="center" wrapText="1"/>
    </xf>
    <xf numFmtId="0" fontId="2" fillId="20" borderId="4" xfId="2" applyFont="1" applyFill="1" applyBorder="1" applyAlignment="1">
      <alignment horizontal="right" vertical="top"/>
    </xf>
    <xf numFmtId="9" fontId="2" fillId="0" borderId="80" xfId="2" applyNumberFormat="1" applyFont="1" applyBorder="1" applyAlignment="1" applyProtection="1">
      <alignment horizontal="center" vertical="center" wrapText="1"/>
      <protection locked="0"/>
    </xf>
    <xf numFmtId="0" fontId="2" fillId="20" borderId="98" xfId="2" applyFont="1" applyFill="1" applyBorder="1" applyAlignment="1">
      <alignment vertical="center" wrapText="1"/>
    </xf>
    <xf numFmtId="0" fontId="4" fillId="20" borderId="18" xfId="2" applyFont="1" applyFill="1" applyBorder="1" applyAlignment="1" applyProtection="1">
      <alignment horizontal="center" vertical="center" wrapText="1"/>
      <protection locked="0"/>
    </xf>
    <xf numFmtId="164" fontId="2" fillId="0" borderId="120" xfId="1" applyNumberFormat="1" applyFont="1" applyBorder="1" applyAlignment="1" applyProtection="1">
      <alignment vertical="center" wrapText="1"/>
      <protection locked="0"/>
    </xf>
    <xf numFmtId="1" fontId="2" fillId="0" borderId="2" xfId="2" applyNumberFormat="1" applyFont="1" applyBorder="1" applyAlignment="1" applyProtection="1">
      <alignment horizontal="right" vertical="center" wrapText="1"/>
      <protection locked="0"/>
    </xf>
    <xf numFmtId="1" fontId="2" fillId="0" borderId="6" xfId="2" applyNumberFormat="1" applyFont="1" applyBorder="1" applyAlignment="1" applyProtection="1">
      <alignment horizontal="right" vertical="center" wrapText="1"/>
      <protection locked="0"/>
    </xf>
    <xf numFmtId="164" fontId="2" fillId="0" borderId="123" xfId="1" applyNumberFormat="1" applyFont="1" applyBorder="1" applyAlignment="1" applyProtection="1">
      <alignment vertical="center" wrapText="1"/>
      <protection locked="0"/>
    </xf>
    <xf numFmtId="164" fontId="2" fillId="0" borderId="18" xfId="1" applyNumberFormat="1" applyFont="1" applyBorder="1" applyAlignment="1" applyProtection="1">
      <alignment vertical="top" wrapText="1"/>
      <protection locked="0"/>
    </xf>
    <xf numFmtId="164" fontId="2" fillId="0" borderId="121" xfId="1" applyNumberFormat="1" applyFont="1" applyBorder="1" applyAlignment="1" applyProtection="1">
      <alignment vertical="top" wrapText="1"/>
      <protection locked="0"/>
    </xf>
    <xf numFmtId="164" fontId="2" fillId="0" borderId="120" xfId="1" applyNumberFormat="1" applyFont="1" applyBorder="1" applyAlignment="1" applyProtection="1">
      <alignment vertical="top" wrapText="1"/>
      <protection locked="0"/>
    </xf>
    <xf numFmtId="164" fontId="2" fillId="0" borderId="84" xfId="1" applyNumberFormat="1" applyFont="1" applyBorder="1" applyAlignment="1" applyProtection="1">
      <alignment horizontal="left" vertical="top" wrapText="1"/>
      <protection locked="0"/>
    </xf>
    <xf numFmtId="164" fontId="4" fillId="0" borderId="84" xfId="1" applyNumberFormat="1" applyFont="1" applyBorder="1" applyAlignment="1" applyProtection="1">
      <alignment horizontal="left" vertical="top" wrapText="1"/>
      <protection locked="0"/>
    </xf>
    <xf numFmtId="0" fontId="2" fillId="20" borderId="103" xfId="2" applyFont="1" applyFill="1" applyBorder="1" applyAlignment="1">
      <alignment horizontal="right" vertical="center" wrapText="1"/>
    </xf>
    <xf numFmtId="0" fontId="4" fillId="0" borderId="6" xfId="0" applyFont="1" applyBorder="1" applyAlignment="1">
      <alignment horizontal="left" vertical="top" wrapText="1"/>
    </xf>
    <xf numFmtId="0" fontId="4" fillId="0" borderId="11" xfId="0" applyFont="1" applyBorder="1" applyAlignment="1">
      <alignment horizontal="left" vertical="top" wrapText="1"/>
    </xf>
    <xf numFmtId="0" fontId="2" fillId="20" borderId="4" xfId="2" applyFont="1" applyFill="1" applyBorder="1" applyAlignment="1">
      <alignment horizontal="left" vertical="top" wrapText="1"/>
    </xf>
    <xf numFmtId="0" fontId="2" fillId="20" borderId="7" xfId="2" applyFont="1" applyFill="1" applyBorder="1" applyAlignment="1">
      <alignment horizontal="right" vertical="top" wrapText="1"/>
    </xf>
    <xf numFmtId="0" fontId="2" fillId="30" borderId="7" xfId="0" applyFont="1" applyFill="1" applyBorder="1" applyAlignment="1">
      <alignment horizontal="right" vertical="center" wrapText="1"/>
    </xf>
    <xf numFmtId="0" fontId="2" fillId="30" borderId="7" xfId="0" applyFont="1" applyFill="1" applyBorder="1" applyAlignment="1">
      <alignment horizontal="left" vertical="center" wrapText="1"/>
    </xf>
    <xf numFmtId="0" fontId="2" fillId="5" borderId="13" xfId="2" applyFont="1" applyFill="1" applyBorder="1" applyAlignment="1" applyProtection="1">
      <alignment vertical="center" wrapText="1"/>
      <protection locked="0"/>
    </xf>
    <xf numFmtId="0" fontId="2" fillId="5" borderId="80" xfId="2" applyFont="1" applyFill="1" applyBorder="1" applyAlignment="1" applyProtection="1">
      <alignment horizontal="center" vertical="center" wrapText="1"/>
      <protection locked="0"/>
    </xf>
    <xf numFmtId="0" fontId="30" fillId="2" borderId="0" xfId="0" applyFont="1" applyFill="1" applyAlignment="1">
      <alignment horizontal="center"/>
    </xf>
    <xf numFmtId="174" fontId="2" fillId="0" borderId="19" xfId="74" applyNumberFormat="1" applyFont="1" applyBorder="1" applyAlignment="1" applyProtection="1">
      <alignment vertical="center" wrapText="1"/>
    </xf>
    <xf numFmtId="9" fontId="2" fillId="0" borderId="126" xfId="2" applyNumberFormat="1" applyFont="1" applyBorder="1" applyAlignment="1" applyProtection="1">
      <alignment horizontal="center" vertical="center" wrapText="1"/>
      <protection locked="0"/>
    </xf>
    <xf numFmtId="164" fontId="5" fillId="0" borderId="2" xfId="1" applyNumberFormat="1" applyFont="1" applyFill="1" applyBorder="1" applyAlignment="1" applyProtection="1">
      <alignment vertical="top" wrapText="1"/>
      <protection locked="0"/>
    </xf>
    <xf numFmtId="164" fontId="5" fillId="0" borderId="6" xfId="1" applyNumberFormat="1" applyFont="1" applyFill="1" applyBorder="1" applyAlignment="1" applyProtection="1">
      <alignment vertical="top" wrapText="1"/>
      <protection locked="0"/>
    </xf>
    <xf numFmtId="164" fontId="2" fillId="0" borderId="120" xfId="1" applyNumberFormat="1" applyFont="1" applyFill="1" applyBorder="1" applyAlignment="1" applyProtection="1">
      <alignment vertical="top" wrapText="1"/>
      <protection locked="0"/>
    </xf>
    <xf numFmtId="1" fontId="2" fillId="3" borderId="6" xfId="2" applyNumberFormat="1" applyFont="1" applyFill="1" applyBorder="1" applyAlignment="1" applyProtection="1">
      <alignment horizontal="center" vertical="center" wrapText="1"/>
      <protection locked="0"/>
    </xf>
    <xf numFmtId="0" fontId="4" fillId="0" borderId="82" xfId="0" applyFont="1" applyBorder="1" applyAlignment="1">
      <alignment horizontal="center" vertical="center" wrapText="1"/>
    </xf>
    <xf numFmtId="0" fontId="1" fillId="0" borderId="0" xfId="0" applyFont="1"/>
    <xf numFmtId="0" fontId="32" fillId="0" borderId="0" xfId="2" applyFont="1" applyAlignment="1" applyProtection="1">
      <alignment horizontal="right" vertical="center"/>
      <protection locked="0"/>
    </xf>
    <xf numFmtId="0" fontId="33" fillId="20" borderId="71" xfId="2" applyFont="1" applyFill="1" applyBorder="1" applyAlignment="1" applyProtection="1">
      <alignment horizontal="left" vertical="center" wrapText="1"/>
      <protection locked="0"/>
    </xf>
    <xf numFmtId="0" fontId="15" fillId="20" borderId="77" xfId="2" applyFont="1" applyFill="1" applyBorder="1" applyAlignment="1">
      <alignment vertical="center" wrapText="1"/>
    </xf>
    <xf numFmtId="9" fontId="15" fillId="3" borderId="6" xfId="2" applyNumberFormat="1" applyFont="1" applyFill="1" applyBorder="1" applyAlignment="1" applyProtection="1">
      <alignment horizontal="center" vertical="center" wrapText="1"/>
      <protection locked="0"/>
    </xf>
    <xf numFmtId="0" fontId="15" fillId="20" borderId="80" xfId="2" applyFont="1" applyFill="1" applyBorder="1" applyAlignment="1">
      <alignment horizontal="center" vertical="center" wrapText="1"/>
    </xf>
    <xf numFmtId="0" fontId="13" fillId="0" borderId="73" xfId="0" applyFont="1" applyBorder="1" applyAlignment="1">
      <alignment horizontal="center" vertical="center" wrapText="1"/>
    </xf>
    <xf numFmtId="0" fontId="13" fillId="0" borderId="85" xfId="0" applyFont="1" applyBorder="1" applyAlignment="1">
      <alignment horizontal="center" vertical="center" wrapText="1"/>
    </xf>
    <xf numFmtId="0" fontId="15" fillId="20" borderId="86" xfId="2" applyFont="1" applyFill="1" applyBorder="1" applyAlignment="1">
      <alignment horizontal="right" vertical="center" wrapText="1"/>
    </xf>
    <xf numFmtId="0" fontId="15" fillId="20" borderId="11" xfId="2" applyFont="1" applyFill="1" applyBorder="1" applyAlignment="1">
      <alignment horizontal="left" vertical="center" wrapText="1"/>
    </xf>
    <xf numFmtId="0" fontId="15" fillId="20" borderId="83" xfId="2" applyFont="1" applyFill="1" applyBorder="1" applyAlignment="1">
      <alignment vertical="center" wrapText="1"/>
    </xf>
    <xf numFmtId="0" fontId="13" fillId="20" borderId="2" xfId="2" applyFont="1" applyFill="1" applyBorder="1" applyAlignment="1">
      <alignment horizontal="center" vertical="center" wrapText="1"/>
    </xf>
    <xf numFmtId="0" fontId="15" fillId="20" borderId="87" xfId="2" applyFont="1" applyFill="1" applyBorder="1" applyAlignment="1">
      <alignment horizontal="right" vertical="center" wrapText="1"/>
    </xf>
    <xf numFmtId="9" fontId="15" fillId="0" borderId="6" xfId="2" applyNumberFormat="1" applyFont="1" applyBorder="1" applyAlignment="1" applyProtection="1">
      <alignment horizontal="center" vertical="center" wrapText="1"/>
      <protection locked="0"/>
    </xf>
    <xf numFmtId="0" fontId="15" fillId="20" borderId="6" xfId="2" applyFont="1" applyFill="1" applyBorder="1" applyAlignment="1">
      <alignment horizontal="right" vertical="center" wrapText="1"/>
    </xf>
    <xf numFmtId="0" fontId="15" fillId="20" borderId="83" xfId="2" applyFont="1" applyFill="1" applyBorder="1" applyAlignment="1">
      <alignment horizontal="right" vertical="center" wrapText="1"/>
    </xf>
    <xf numFmtId="0" fontId="15" fillId="20" borderId="83" xfId="2" applyFont="1" applyFill="1" applyBorder="1" applyAlignment="1">
      <alignment horizontal="right" vertical="center"/>
    </xf>
    <xf numFmtId="0" fontId="13" fillId="0" borderId="88" xfId="0" applyFont="1" applyBorder="1" applyAlignment="1">
      <alignment horizontal="center" vertical="center" wrapText="1"/>
    </xf>
    <xf numFmtId="0" fontId="13" fillId="0" borderId="83" xfId="0" applyFont="1" applyBorder="1" applyAlignment="1">
      <alignment horizontal="center" vertical="center" wrapText="1"/>
    </xf>
    <xf numFmtId="0" fontId="13" fillId="0" borderId="90" xfId="0" applyFont="1" applyBorder="1" applyAlignment="1">
      <alignment horizontal="center" vertical="center" wrapText="1"/>
    </xf>
    <xf numFmtId="0" fontId="13" fillId="0" borderId="91" xfId="0" applyFont="1" applyBorder="1" applyAlignment="1">
      <alignment horizontal="center" vertical="center" wrapText="1"/>
    </xf>
    <xf numFmtId="0" fontId="13" fillId="0" borderId="95" xfId="0" applyFont="1" applyBorder="1" applyAlignment="1">
      <alignment horizontal="center" vertical="center" wrapText="1"/>
    </xf>
    <xf numFmtId="0" fontId="15" fillId="20" borderId="72" xfId="2" applyFont="1" applyFill="1" applyBorder="1" applyAlignment="1">
      <alignment horizontal="left" vertical="center" wrapText="1"/>
    </xf>
    <xf numFmtId="0" fontId="15" fillId="20" borderId="22" xfId="2" applyFont="1" applyFill="1" applyBorder="1" applyAlignment="1">
      <alignment horizontal="center" vertical="center" wrapText="1"/>
    </xf>
    <xf numFmtId="9" fontId="15" fillId="0" borderId="22" xfId="2" applyNumberFormat="1" applyFont="1" applyBorder="1" applyAlignment="1" applyProtection="1">
      <alignment horizontal="center" vertical="center" wrapText="1"/>
      <protection locked="0"/>
    </xf>
    <xf numFmtId="0" fontId="15" fillId="20" borderId="12" xfId="2" applyFont="1" applyFill="1" applyBorder="1" applyAlignment="1">
      <alignment horizontal="center" vertical="center" wrapText="1"/>
    </xf>
    <xf numFmtId="0" fontId="15" fillId="20" borderId="98" xfId="2" applyFont="1" applyFill="1" applyBorder="1" applyAlignment="1">
      <alignment horizontal="center" vertical="center" wrapText="1"/>
    </xf>
    <xf numFmtId="0" fontId="13" fillId="0" borderId="101" xfId="0" applyFont="1" applyBorder="1" applyAlignment="1">
      <alignment horizontal="center" vertical="center" wrapText="1"/>
    </xf>
    <xf numFmtId="0" fontId="13" fillId="0" borderId="102" xfId="0" applyFont="1" applyBorder="1" applyAlignment="1">
      <alignment horizontal="center" vertical="center" wrapText="1"/>
    </xf>
    <xf numFmtId="0" fontId="15" fillId="20" borderId="87" xfId="2" applyFont="1" applyFill="1" applyBorder="1" applyAlignment="1">
      <alignment horizontal="left" vertical="center" wrapText="1"/>
    </xf>
    <xf numFmtId="0" fontId="15" fillId="20" borderId="5" xfId="2" applyFont="1" applyFill="1" applyBorder="1" applyAlignment="1">
      <alignment horizontal="left" vertical="center" wrapText="1"/>
    </xf>
    <xf numFmtId="0" fontId="15" fillId="20" borderId="2" xfId="2" applyFont="1" applyFill="1" applyBorder="1" applyAlignment="1">
      <alignment horizontal="center" vertical="center" wrapText="1"/>
    </xf>
    <xf numFmtId="0" fontId="15" fillId="0" borderId="19" xfId="2" applyFont="1" applyBorder="1" applyAlignment="1" applyProtection="1">
      <alignment horizontal="center" vertical="center" wrapText="1"/>
      <protection locked="0"/>
    </xf>
    <xf numFmtId="0" fontId="15" fillId="20" borderId="20" xfId="2" applyFont="1" applyFill="1" applyBorder="1" applyAlignment="1">
      <alignment horizontal="center" vertical="center" wrapText="1"/>
    </xf>
    <xf numFmtId="0" fontId="13" fillId="0" borderId="15" xfId="0" applyFont="1" applyBorder="1" applyAlignment="1">
      <alignment horizontal="center" vertical="center" wrapText="1"/>
    </xf>
    <xf numFmtId="170" fontId="15" fillId="0" borderId="19" xfId="74" applyNumberFormat="1" applyFont="1" applyBorder="1" applyAlignment="1" applyProtection="1">
      <alignment vertical="center" wrapText="1"/>
      <protection locked="0"/>
    </xf>
    <xf numFmtId="0" fontId="15" fillId="20" borderId="86" xfId="2" applyFont="1" applyFill="1" applyBorder="1" applyAlignment="1">
      <alignment horizontal="left" vertical="center" wrapText="1"/>
    </xf>
    <xf numFmtId="0" fontId="15" fillId="20" borderId="7" xfId="2" applyFont="1" applyFill="1" applyBorder="1" applyAlignment="1">
      <alignment horizontal="left" vertical="center" wrapText="1"/>
    </xf>
    <xf numFmtId="166" fontId="15" fillId="0" borderId="19" xfId="73" applyNumberFormat="1" applyFont="1" applyBorder="1" applyAlignment="1" applyProtection="1">
      <alignment vertical="center" wrapText="1"/>
    </xf>
    <xf numFmtId="0" fontId="15" fillId="20" borderId="83" xfId="2" applyFont="1" applyFill="1" applyBorder="1" applyAlignment="1">
      <alignment horizontal="left" vertical="center" wrapText="1"/>
    </xf>
    <xf numFmtId="0" fontId="15" fillId="20" borderId="8" xfId="2" applyFont="1" applyFill="1" applyBorder="1" applyAlignment="1">
      <alignment horizontal="left" vertical="center" wrapText="1"/>
    </xf>
    <xf numFmtId="0" fontId="15" fillId="20" borderId="83" xfId="2" applyFont="1" applyFill="1" applyBorder="1" applyAlignment="1">
      <alignment horizontal="right" vertical="top" wrapText="1"/>
    </xf>
    <xf numFmtId="0" fontId="15" fillId="0" borderId="2" xfId="2" applyFont="1" applyBorder="1" applyAlignment="1" applyProtection="1">
      <alignment horizontal="center" vertical="center" wrapText="1"/>
      <protection locked="0"/>
    </xf>
    <xf numFmtId="0" fontId="15" fillId="20" borderId="103" xfId="2" applyFont="1" applyFill="1" applyBorder="1" applyAlignment="1">
      <alignment vertical="center" wrapText="1"/>
    </xf>
    <xf numFmtId="0" fontId="15" fillId="3" borderId="107" xfId="2" applyFont="1" applyFill="1" applyBorder="1" applyAlignment="1" applyProtection="1">
      <alignment horizontal="center" vertical="center" wrapText="1"/>
      <protection locked="0"/>
    </xf>
    <xf numFmtId="0" fontId="15" fillId="20" borderId="107" xfId="2" applyFont="1" applyFill="1" applyBorder="1" applyAlignment="1">
      <alignment horizontal="center" vertical="center" wrapText="1"/>
    </xf>
    <xf numFmtId="0" fontId="13" fillId="3" borderId="95" xfId="0" applyFont="1" applyFill="1" applyBorder="1" applyAlignment="1">
      <alignment horizontal="center" vertical="center" wrapText="1"/>
    </xf>
    <xf numFmtId="0" fontId="15" fillId="20" borderId="4" xfId="2" applyFont="1" applyFill="1" applyBorder="1" applyAlignment="1">
      <alignment horizontal="left" vertical="center" wrapText="1"/>
    </xf>
    <xf numFmtId="0" fontId="15" fillId="3" borderId="106" xfId="2" applyFont="1" applyFill="1" applyBorder="1" applyAlignment="1" applyProtection="1">
      <alignment horizontal="center" vertical="center" wrapText="1"/>
      <protection locked="0"/>
    </xf>
    <xf numFmtId="0" fontId="15" fillId="20" borderId="106" xfId="2" applyFont="1" applyFill="1" applyBorder="1" applyAlignment="1">
      <alignment horizontal="center" vertical="center" wrapText="1"/>
    </xf>
    <xf numFmtId="0" fontId="13" fillId="0" borderId="86" xfId="0" applyFont="1" applyBorder="1" applyAlignment="1">
      <alignment horizontal="center" vertical="center" wrapText="1"/>
    </xf>
    <xf numFmtId="1" fontId="59" fillId="20" borderId="14" xfId="2" applyNumberFormat="1" applyFont="1" applyFill="1" applyBorder="1" applyAlignment="1">
      <alignment horizontal="center" vertical="center" wrapText="1"/>
    </xf>
    <xf numFmtId="1" fontId="61" fillId="20" borderId="12" xfId="2" applyNumberFormat="1" applyFont="1" applyFill="1" applyBorder="1" applyAlignment="1">
      <alignment horizontal="center" vertical="center" wrapText="1"/>
    </xf>
    <xf numFmtId="1" fontId="59" fillId="20" borderId="6" xfId="2" applyNumberFormat="1" applyFont="1" applyFill="1" applyBorder="1" applyAlignment="1">
      <alignment horizontal="center" vertical="center" wrapText="1"/>
    </xf>
    <xf numFmtId="170" fontId="15" fillId="0" borderId="2" xfId="66" applyNumberFormat="1" applyFont="1" applyFill="1" applyBorder="1" applyAlignment="1" applyProtection="1">
      <alignment horizontal="center" vertical="center" wrapText="1"/>
      <protection locked="0"/>
    </xf>
    <xf numFmtId="171" fontId="15" fillId="0" borderId="2" xfId="66" applyNumberFormat="1" applyFont="1" applyBorder="1" applyAlignment="1" applyProtection="1">
      <alignment horizontal="center" vertical="center" wrapText="1"/>
      <protection locked="0"/>
    </xf>
    <xf numFmtId="170" fontId="15" fillId="0" borderId="2" xfId="66" applyNumberFormat="1" applyFont="1" applyBorder="1" applyAlignment="1" applyProtection="1">
      <alignment horizontal="center" vertical="center" wrapText="1"/>
      <protection locked="0"/>
    </xf>
    <xf numFmtId="0" fontId="15" fillId="0" borderId="84" xfId="2" applyFont="1" applyBorder="1" applyAlignment="1" applyProtection="1">
      <alignment horizontal="center" vertical="center" wrapText="1" shrinkToFit="1"/>
      <protection locked="0"/>
    </xf>
    <xf numFmtId="170" fontId="56" fillId="17" borderId="13" xfId="66" applyNumberFormat="1" applyFont="1" applyFill="1" applyBorder="1" applyAlignment="1" applyProtection="1">
      <alignment vertical="center" wrapText="1"/>
      <protection locked="0"/>
    </xf>
    <xf numFmtId="9" fontId="15" fillId="2" borderId="13" xfId="2" applyNumberFormat="1" applyFont="1" applyFill="1" applyBorder="1" applyAlignment="1">
      <alignment vertical="top" wrapText="1"/>
    </xf>
    <xf numFmtId="9" fontId="15" fillId="2" borderId="106" xfId="2" applyNumberFormat="1" applyFont="1" applyFill="1" applyBorder="1" applyAlignment="1">
      <alignment horizontal="center" vertical="top" wrapText="1"/>
    </xf>
    <xf numFmtId="9" fontId="15" fillId="2" borderId="108" xfId="2" applyNumberFormat="1" applyFont="1" applyFill="1" applyBorder="1" applyAlignment="1">
      <alignment horizontal="center" vertical="top" wrapText="1"/>
    </xf>
    <xf numFmtId="0" fontId="0" fillId="0" borderId="2" xfId="0" applyBorder="1"/>
    <xf numFmtId="0" fontId="15" fillId="20" borderId="4" xfId="2" applyFont="1" applyFill="1" applyBorder="1" applyAlignment="1">
      <alignment vertical="center" wrapText="1"/>
    </xf>
    <xf numFmtId="0" fontId="15" fillId="20" borderId="106" xfId="2" applyFont="1" applyFill="1" applyBorder="1" applyAlignment="1">
      <alignment horizontal="center" vertical="center"/>
    </xf>
    <xf numFmtId="0" fontId="15" fillId="20" borderId="87" xfId="2" applyFont="1" applyFill="1" applyBorder="1" applyAlignment="1">
      <alignment vertical="center" wrapText="1"/>
    </xf>
    <xf numFmtId="1" fontId="59" fillId="20" borderId="12" xfId="2" applyNumberFormat="1" applyFont="1" applyFill="1" applyBorder="1" applyAlignment="1">
      <alignment horizontal="center" vertical="center" wrapText="1"/>
    </xf>
    <xf numFmtId="1" fontId="59" fillId="20" borderId="6" xfId="2" applyNumberFormat="1" applyFont="1" applyFill="1" applyBorder="1" applyAlignment="1">
      <alignment horizontal="center" vertical="top" wrapText="1"/>
    </xf>
    <xf numFmtId="0" fontId="15" fillId="20" borderId="11" xfId="2" applyFont="1" applyFill="1" applyBorder="1" applyAlignment="1">
      <alignment vertical="center" wrapText="1"/>
    </xf>
    <xf numFmtId="9" fontId="15" fillId="0" borderId="11" xfId="2" applyNumberFormat="1" applyFont="1" applyBorder="1" applyAlignment="1" applyProtection="1">
      <alignment horizontal="center" vertical="center" wrapText="1"/>
      <protection locked="0"/>
    </xf>
    <xf numFmtId="0" fontId="15" fillId="0" borderId="2" xfId="2" applyFont="1" applyBorder="1" applyAlignment="1" applyProtection="1">
      <alignment horizontal="center" vertical="center" wrapText="1" shrinkToFit="1"/>
      <protection locked="0"/>
    </xf>
    <xf numFmtId="0" fontId="33" fillId="0" borderId="84" xfId="2" applyFont="1" applyBorder="1" applyAlignment="1" applyProtection="1">
      <alignment horizontal="left" vertical="center" wrapText="1" shrinkToFit="1"/>
      <protection locked="0"/>
    </xf>
    <xf numFmtId="0" fontId="59" fillId="20" borderId="83" xfId="2" applyFont="1" applyFill="1" applyBorder="1" applyAlignment="1">
      <alignment vertical="top" wrapText="1"/>
    </xf>
    <xf numFmtId="0" fontId="15" fillId="20" borderId="11" xfId="2" applyFont="1" applyFill="1" applyBorder="1" applyAlignment="1">
      <alignment vertical="top" wrapText="1"/>
    </xf>
    <xf numFmtId="0" fontId="15" fillId="20" borderId="110" xfId="2" applyFont="1" applyFill="1" applyBorder="1" applyAlignment="1">
      <alignment horizontal="right" vertical="center" wrapText="1"/>
    </xf>
    <xf numFmtId="9" fontId="15" fillId="2" borderId="109" xfId="2" applyNumberFormat="1" applyFont="1" applyFill="1" applyBorder="1" applyAlignment="1">
      <alignment vertical="top" wrapText="1"/>
    </xf>
    <xf numFmtId="9" fontId="15" fillId="2" borderId="106" xfId="2" applyNumberFormat="1" applyFont="1" applyFill="1" applyBorder="1" applyAlignment="1">
      <alignment vertical="top" wrapText="1"/>
    </xf>
    <xf numFmtId="9" fontId="15" fillId="2" borderId="108" xfId="2" applyNumberFormat="1" applyFont="1" applyFill="1" applyBorder="1" applyAlignment="1">
      <alignment vertical="top" wrapText="1"/>
    </xf>
    <xf numFmtId="1" fontId="59" fillId="20" borderId="2" xfId="2" applyNumberFormat="1" applyFont="1" applyFill="1" applyBorder="1" applyAlignment="1">
      <alignment horizontal="center" vertical="center" wrapText="1"/>
    </xf>
    <xf numFmtId="0" fontId="13" fillId="20" borderId="83" xfId="0" applyFont="1" applyFill="1" applyBorder="1" applyAlignment="1">
      <alignment horizontal="center" vertical="center" wrapText="1"/>
    </xf>
    <xf numFmtId="0" fontId="13" fillId="20" borderId="90" xfId="0" applyFont="1" applyFill="1" applyBorder="1" applyAlignment="1">
      <alignment horizontal="center" vertical="center" wrapText="1"/>
    </xf>
    <xf numFmtId="0" fontId="0" fillId="0" borderId="0" xfId="0" applyAlignment="1">
      <alignment vertical="center"/>
    </xf>
    <xf numFmtId="1" fontId="33" fillId="0" borderId="84" xfId="2" applyNumberFormat="1" applyFont="1" applyBorder="1" applyAlignment="1" applyProtection="1">
      <alignment vertical="center" wrapText="1"/>
      <protection locked="0"/>
    </xf>
    <xf numFmtId="1" fontId="15" fillId="0" borderId="84" xfId="2" applyNumberFormat="1" applyFont="1" applyBorder="1" applyAlignment="1" applyProtection="1">
      <alignment vertical="center" wrapText="1"/>
      <protection locked="0"/>
    </xf>
    <xf numFmtId="0" fontId="13" fillId="0" borderId="91" xfId="0" applyFont="1" applyBorder="1" applyAlignment="1">
      <alignment vertical="center" wrapText="1"/>
    </xf>
    <xf numFmtId="0" fontId="13" fillId="0" borderId="90" xfId="0" applyFont="1" applyBorder="1" applyAlignment="1">
      <alignment vertical="center" wrapText="1"/>
    </xf>
    <xf numFmtId="0" fontId="13" fillId="0" borderId="88" xfId="0" applyFont="1" applyBorder="1" applyAlignment="1">
      <alignment vertical="center" wrapText="1"/>
    </xf>
    <xf numFmtId="9" fontId="15" fillId="2" borderId="8" xfId="2" applyNumberFormat="1" applyFont="1" applyFill="1" applyBorder="1" applyAlignment="1">
      <alignment vertical="top" wrapText="1"/>
    </xf>
    <xf numFmtId="0" fontId="13" fillId="20" borderId="95" xfId="0" applyFont="1" applyFill="1" applyBorder="1" applyAlignment="1">
      <alignment vertical="center" wrapText="1"/>
    </xf>
    <xf numFmtId="0" fontId="0" fillId="0" borderId="15" xfId="0" applyBorder="1"/>
    <xf numFmtId="9" fontId="15" fillId="20" borderId="87" xfId="4" applyFont="1" applyFill="1" applyBorder="1" applyAlignment="1">
      <alignment vertical="center" wrapText="1"/>
    </xf>
    <xf numFmtId="9" fontId="56" fillId="17" borderId="6" xfId="4" applyFont="1" applyFill="1" applyBorder="1" applyAlignment="1" applyProtection="1">
      <alignment vertical="center" wrapText="1"/>
      <protection locked="0"/>
    </xf>
    <xf numFmtId="1" fontId="15" fillId="20" borderId="2" xfId="2" applyNumberFormat="1" applyFont="1" applyFill="1" applyBorder="1" applyAlignment="1" applyProtection="1">
      <alignment horizontal="center" vertical="center" wrapText="1"/>
      <protection locked="0"/>
    </xf>
    <xf numFmtId="9" fontId="15" fillId="20" borderId="83" xfId="4" applyFont="1" applyFill="1" applyBorder="1" applyAlignment="1">
      <alignment vertical="center" wrapText="1"/>
    </xf>
    <xf numFmtId="0" fontId="13" fillId="20" borderId="85" xfId="0" applyFont="1" applyFill="1" applyBorder="1" applyAlignment="1">
      <alignment horizontal="center" vertical="center" wrapText="1"/>
    </xf>
    <xf numFmtId="170" fontId="56" fillId="17" borderId="6" xfId="4" applyNumberFormat="1" applyFont="1" applyFill="1" applyBorder="1" applyAlignment="1" applyProtection="1">
      <alignment vertical="center" wrapText="1"/>
      <protection locked="0"/>
    </xf>
    <xf numFmtId="9" fontId="15" fillId="20" borderId="86" xfId="4" applyFont="1" applyFill="1" applyBorder="1" applyAlignment="1">
      <alignment vertical="center" wrapText="1"/>
    </xf>
    <xf numFmtId="9" fontId="56" fillId="17" borderId="6" xfId="1" applyFont="1" applyFill="1" applyBorder="1" applyAlignment="1" applyProtection="1">
      <alignment vertical="center" wrapText="1"/>
      <protection locked="0"/>
    </xf>
    <xf numFmtId="9" fontId="56" fillId="17" borderId="6" xfId="4" applyFont="1" applyFill="1" applyBorder="1" applyAlignment="1" applyProtection="1">
      <alignment horizontal="right" vertical="center" wrapText="1"/>
      <protection locked="0"/>
    </xf>
    <xf numFmtId="1" fontId="15" fillId="20" borderId="13" xfId="2" applyNumberFormat="1" applyFont="1" applyFill="1" applyBorder="1" applyAlignment="1" applyProtection="1">
      <alignment horizontal="center" vertical="center" wrapText="1"/>
      <protection locked="0"/>
    </xf>
    <xf numFmtId="0" fontId="13" fillId="20" borderId="88" xfId="0" applyFont="1" applyFill="1" applyBorder="1" applyAlignment="1">
      <alignment horizontal="center" vertical="center" wrapText="1"/>
    </xf>
    <xf numFmtId="9" fontId="56" fillId="17" borderId="2" xfId="4" applyFont="1" applyFill="1" applyBorder="1" applyAlignment="1" applyProtection="1">
      <alignment vertical="center" wrapText="1"/>
      <protection locked="0"/>
    </xf>
    <xf numFmtId="0" fontId="15" fillId="20" borderId="11" xfId="2" applyFont="1" applyFill="1" applyBorder="1" applyAlignment="1">
      <alignment horizontal="right" vertical="center" wrapText="1"/>
    </xf>
    <xf numFmtId="0" fontId="15" fillId="0" borderId="6" xfId="2" applyFont="1" applyBorder="1" applyAlignment="1">
      <alignment horizontal="center" vertical="center" wrapText="1"/>
    </xf>
    <xf numFmtId="0" fontId="15" fillId="0" borderId="11" xfId="2" applyFont="1" applyBorder="1" applyAlignment="1">
      <alignment horizontal="center" vertical="center" wrapText="1"/>
    </xf>
    <xf numFmtId="0" fontId="13" fillId="20" borderId="102" xfId="0" applyFont="1" applyFill="1" applyBorder="1" applyAlignment="1">
      <alignment horizontal="center" vertical="center" wrapText="1"/>
    </xf>
    <xf numFmtId="0" fontId="15" fillId="0" borderId="6" xfId="2" applyFont="1" applyBorder="1" applyAlignment="1" applyProtection="1">
      <alignment horizontal="center" vertical="center" wrapText="1"/>
      <protection locked="0"/>
    </xf>
    <xf numFmtId="0" fontId="15" fillId="20" borderId="86" xfId="2" applyFont="1" applyFill="1" applyBorder="1" applyAlignment="1">
      <alignment horizontal="right" vertical="top" wrapText="1"/>
    </xf>
    <xf numFmtId="0" fontId="15" fillId="20" borderId="86" xfId="2" applyFont="1" applyFill="1" applyBorder="1" applyAlignment="1">
      <alignment vertical="center" wrapText="1"/>
    </xf>
    <xf numFmtId="9" fontId="15" fillId="0" borderId="106" xfId="2" applyNumberFormat="1" applyFont="1" applyBorder="1" applyAlignment="1" applyProtection="1">
      <alignment horizontal="center" vertical="center" wrapText="1"/>
      <protection locked="0"/>
    </xf>
    <xf numFmtId="0" fontId="15" fillId="22" borderId="87" xfId="2" applyFont="1" applyFill="1" applyBorder="1" applyAlignment="1">
      <alignment vertical="top" wrapText="1"/>
    </xf>
    <xf numFmtId="0" fontId="18" fillId="22" borderId="2" xfId="2" applyFont="1" applyFill="1" applyBorder="1" applyAlignment="1">
      <alignment horizontal="center" vertical="center" wrapText="1"/>
    </xf>
    <xf numFmtId="0" fontId="15" fillId="22" borderId="83" xfId="2" applyFont="1" applyFill="1" applyBorder="1" applyAlignment="1">
      <alignment horizontal="right" vertical="center" wrapText="1"/>
    </xf>
    <xf numFmtId="0" fontId="15" fillId="22" borderId="11" xfId="2" applyFont="1" applyFill="1" applyBorder="1" applyAlignment="1">
      <alignment horizontal="left" vertical="center" wrapText="1"/>
    </xf>
    <xf numFmtId="9" fontId="15" fillId="0" borderId="2" xfId="2" applyNumberFormat="1" applyFont="1" applyBorder="1" applyAlignment="1" applyProtection="1">
      <alignment horizontal="center" vertical="center" wrapText="1"/>
      <protection locked="0"/>
    </xf>
    <xf numFmtId="0" fontId="15" fillId="22" borderId="110" xfId="2" applyFont="1" applyFill="1" applyBorder="1" applyAlignment="1">
      <alignment horizontal="right" vertical="center" wrapText="1"/>
    </xf>
    <xf numFmtId="9" fontId="15" fillId="0" borderId="107" xfId="2" applyNumberFormat="1" applyFont="1" applyBorder="1" applyAlignment="1" applyProtection="1">
      <alignment horizontal="center" vertical="center" wrapText="1"/>
      <protection locked="0"/>
    </xf>
    <xf numFmtId="0" fontId="15" fillId="22" borderId="77" xfId="2" applyFont="1" applyFill="1" applyBorder="1" applyAlignment="1">
      <alignment horizontal="right" vertical="center" wrapText="1"/>
    </xf>
    <xf numFmtId="0" fontId="15" fillId="22" borderId="87" xfId="2" applyFont="1" applyFill="1" applyBorder="1" applyAlignment="1">
      <alignment horizontal="right" vertical="center" wrapText="1"/>
    </xf>
    <xf numFmtId="0" fontId="15" fillId="22" borderId="4" xfId="2" applyFont="1" applyFill="1" applyBorder="1" applyAlignment="1">
      <alignment horizontal="right" vertical="center" wrapText="1"/>
    </xf>
    <xf numFmtId="0" fontId="15" fillId="22" borderId="86" xfId="2" applyFont="1" applyFill="1" applyBorder="1" applyAlignment="1">
      <alignment horizontal="right" vertical="center" wrapText="1"/>
    </xf>
    <xf numFmtId="9" fontId="15" fillId="0" borderId="19" xfId="2" applyNumberFormat="1" applyFont="1" applyBorder="1" applyAlignment="1" applyProtection="1">
      <alignment horizontal="center" vertical="center" wrapText="1"/>
      <protection locked="0"/>
    </xf>
    <xf numFmtId="9" fontId="15" fillId="0" borderId="7" xfId="2" applyNumberFormat="1" applyFont="1" applyBorder="1" applyAlignment="1" applyProtection="1">
      <alignment horizontal="center" vertical="center" wrapText="1"/>
      <protection locked="0"/>
    </xf>
    <xf numFmtId="9" fontId="15" fillId="0" borderId="13" xfId="2" applyNumberFormat="1" applyFont="1" applyBorder="1" applyAlignment="1" applyProtection="1">
      <alignment horizontal="center" vertical="center" wrapText="1"/>
      <protection locked="0"/>
    </xf>
    <xf numFmtId="9" fontId="15" fillId="0" borderId="10" xfId="2" applyNumberFormat="1" applyFont="1" applyBorder="1" applyAlignment="1" applyProtection="1">
      <alignment horizontal="center" vertical="center" wrapText="1"/>
      <protection locked="0"/>
    </xf>
    <xf numFmtId="9" fontId="15" fillId="0" borderId="16" xfId="2" applyNumberFormat="1" applyFont="1" applyBorder="1" applyAlignment="1" applyProtection="1">
      <alignment horizontal="center" vertical="center" wrapText="1"/>
      <protection locked="0"/>
    </xf>
    <xf numFmtId="9" fontId="15" fillId="0" borderId="0" xfId="2" applyNumberFormat="1" applyFont="1" applyAlignment="1" applyProtection="1">
      <alignment horizontal="center" vertical="center" wrapText="1"/>
      <protection locked="0"/>
    </xf>
    <xf numFmtId="9" fontId="15" fillId="0" borderId="5" xfId="2" applyNumberFormat="1" applyFont="1" applyBorder="1" applyAlignment="1" applyProtection="1">
      <alignment horizontal="center" vertical="center" wrapText="1"/>
      <protection locked="0"/>
    </xf>
    <xf numFmtId="0" fontId="13" fillId="0" borderId="87" xfId="0" applyFont="1" applyBorder="1" applyAlignment="1">
      <alignment horizontal="center" vertical="center" wrapText="1"/>
    </xf>
    <xf numFmtId="0" fontId="15" fillId="20" borderId="2" xfId="2" applyFont="1" applyFill="1" applyBorder="1" applyAlignment="1" applyProtection="1">
      <alignment horizontal="center" vertical="center" wrapText="1"/>
      <protection locked="0"/>
    </xf>
    <xf numFmtId="0" fontId="65" fillId="0" borderId="0" xfId="0" applyFont="1"/>
    <xf numFmtId="0" fontId="15" fillId="20" borderId="87" xfId="2" applyFont="1" applyFill="1" applyBorder="1" applyAlignment="1">
      <alignment vertical="center"/>
    </xf>
    <xf numFmtId="0" fontId="15" fillId="20" borderId="5" xfId="2" applyFont="1" applyFill="1" applyBorder="1" applyAlignment="1">
      <alignment horizontal="center" vertical="center" wrapText="1"/>
    </xf>
    <xf numFmtId="0" fontId="15" fillId="20" borderId="14" xfId="2" applyFont="1" applyFill="1" applyBorder="1" applyAlignment="1">
      <alignment horizontal="center" vertical="center" wrapText="1"/>
    </xf>
    <xf numFmtId="9" fontId="15" fillId="0" borderId="6" xfId="2" applyNumberFormat="1" applyFont="1" applyBorder="1" applyAlignment="1" applyProtection="1">
      <alignment horizontal="center" vertical="top" wrapText="1"/>
      <protection locked="0"/>
    </xf>
    <xf numFmtId="9" fontId="15" fillId="0" borderId="84" xfId="2" applyNumberFormat="1" applyFont="1" applyBorder="1" applyAlignment="1" applyProtection="1">
      <alignment horizontal="center" vertical="top" wrapText="1"/>
      <protection locked="0"/>
    </xf>
    <xf numFmtId="0" fontId="15" fillId="22" borderId="11" xfId="2" applyFont="1" applyFill="1" applyBorder="1" applyAlignment="1">
      <alignment vertical="center" wrapText="1"/>
    </xf>
    <xf numFmtId="0" fontId="15" fillId="0" borderId="85" xfId="0" applyFont="1" applyBorder="1" applyAlignment="1">
      <alignment horizontal="center" vertical="center" wrapText="1"/>
    </xf>
    <xf numFmtId="0" fontId="13" fillId="22" borderId="107" xfId="2" applyFont="1" applyFill="1" applyBorder="1" applyAlignment="1">
      <alignment horizontal="right" vertical="center" wrapText="1"/>
    </xf>
    <xf numFmtId="9" fontId="15" fillId="0" borderId="106" xfId="2" applyNumberFormat="1" applyFont="1" applyBorder="1" applyAlignment="1" applyProtection="1">
      <alignment vertical="center" wrapText="1"/>
      <protection locked="0"/>
    </xf>
    <xf numFmtId="0" fontId="15" fillId="5" borderId="101" xfId="2" applyFont="1" applyFill="1" applyBorder="1" applyAlignment="1">
      <alignment vertical="center" wrapText="1"/>
    </xf>
    <xf numFmtId="0" fontId="15" fillId="20" borderId="5" xfId="2" applyFont="1" applyFill="1" applyBorder="1" applyAlignment="1">
      <alignment horizontal="right" vertical="center" wrapText="1"/>
    </xf>
    <xf numFmtId="0" fontId="13" fillId="0" borderId="89" xfId="0" applyFont="1" applyBorder="1" applyAlignment="1">
      <alignment horizontal="center" vertical="center" wrapText="1"/>
    </xf>
    <xf numFmtId="0" fontId="15" fillId="20" borderId="5" xfId="2" applyFont="1" applyFill="1" applyBorder="1" applyAlignment="1">
      <alignment vertical="center" wrapText="1"/>
    </xf>
    <xf numFmtId="0" fontId="15" fillId="0" borderId="88" xfId="0" applyFont="1" applyBorder="1" applyAlignment="1">
      <alignment horizontal="center" vertical="center" wrapText="1"/>
    </xf>
    <xf numFmtId="0" fontId="15" fillId="20" borderId="13" xfId="2" applyFont="1" applyFill="1" applyBorder="1" applyAlignment="1" applyProtection="1">
      <alignment horizontal="center" vertical="center" wrapText="1"/>
      <protection locked="0"/>
    </xf>
    <xf numFmtId="0" fontId="15" fillId="20" borderId="20" xfId="2" applyFont="1" applyFill="1" applyBorder="1" applyAlignment="1" applyProtection="1">
      <alignment horizontal="center" vertical="center" wrapText="1"/>
      <protection locked="0"/>
    </xf>
    <xf numFmtId="0" fontId="15" fillId="20" borderId="83" xfId="2" applyFont="1" applyFill="1" applyBorder="1" applyAlignment="1">
      <alignment vertical="top" wrapText="1"/>
    </xf>
    <xf numFmtId="0" fontId="15" fillId="20" borderId="12" xfId="2" applyFont="1" applyFill="1" applyBorder="1" applyAlignment="1" applyProtection="1">
      <alignment horizontal="center" vertical="center" wrapText="1"/>
      <protection locked="0"/>
    </xf>
    <xf numFmtId="0" fontId="15" fillId="20" borderId="83" xfId="2" applyFont="1" applyFill="1" applyBorder="1" applyAlignment="1">
      <alignment horizontal="right" vertical="top"/>
    </xf>
    <xf numFmtId="0" fontId="15" fillId="22" borderId="11" xfId="2" applyFont="1" applyFill="1" applyBorder="1" applyAlignment="1">
      <alignment horizontal="left" vertical="top" wrapText="1"/>
    </xf>
    <xf numFmtId="0" fontId="15" fillId="20" borderId="83" xfId="2" applyFont="1" applyFill="1" applyBorder="1" applyAlignment="1">
      <alignment vertical="center"/>
    </xf>
    <xf numFmtId="14" fontId="15" fillId="0" borderId="6" xfId="2" applyNumberFormat="1" applyFont="1" applyBorder="1" applyAlignment="1" applyProtection="1">
      <alignment horizontal="center" vertical="center" wrapText="1"/>
      <protection locked="0"/>
    </xf>
    <xf numFmtId="0" fontId="15" fillId="0" borderId="2" xfId="2" applyFont="1" applyBorder="1" applyAlignment="1">
      <alignment horizontal="center" vertical="center" wrapText="1"/>
    </xf>
    <xf numFmtId="0" fontId="15" fillId="0" borderId="90" xfId="0" applyFont="1" applyBorder="1" applyAlignment="1">
      <alignment horizontal="center" vertical="center" wrapText="1"/>
    </xf>
    <xf numFmtId="0" fontId="15" fillId="20" borderId="83" xfId="2" applyFont="1" applyFill="1" applyBorder="1" applyAlignment="1">
      <alignment horizontal="left" vertical="center"/>
    </xf>
    <xf numFmtId="0" fontId="15" fillId="20" borderId="86" xfId="2" applyFont="1" applyFill="1" applyBorder="1" applyAlignment="1">
      <alignment horizontal="right" vertical="center"/>
    </xf>
    <xf numFmtId="0" fontId="15" fillId="20" borderId="4" xfId="2" applyFont="1" applyFill="1" applyBorder="1" applyAlignment="1">
      <alignment horizontal="right" vertical="top"/>
    </xf>
    <xf numFmtId="0" fontId="15" fillId="20" borderId="104" xfId="2" applyFont="1" applyFill="1" applyBorder="1" applyAlignment="1">
      <alignment horizontal="center" vertical="center" wrapText="1"/>
    </xf>
    <xf numFmtId="9" fontId="15" fillId="0" borderId="80" xfId="2" applyNumberFormat="1" applyFont="1" applyBorder="1" applyAlignment="1" applyProtection="1">
      <alignment horizontal="center" vertical="center" wrapText="1"/>
      <protection locked="0"/>
    </xf>
    <xf numFmtId="0" fontId="15" fillId="20" borderId="98" xfId="2" applyFont="1" applyFill="1" applyBorder="1" applyAlignment="1">
      <alignment vertical="center" wrapText="1"/>
    </xf>
    <xf numFmtId="0" fontId="15" fillId="20" borderId="4" xfId="2" applyFont="1" applyFill="1" applyBorder="1" applyAlignment="1">
      <alignment horizontal="right" vertical="center" wrapText="1"/>
    </xf>
    <xf numFmtId="9" fontId="15" fillId="0" borderId="12" xfId="2" applyNumberFormat="1" applyFont="1" applyBorder="1" applyAlignment="1" applyProtection="1">
      <alignment horizontal="center" vertical="center" wrapText="1"/>
      <protection locked="0"/>
    </xf>
    <xf numFmtId="0" fontId="15" fillId="20" borderId="15" xfId="0" applyFont="1" applyFill="1" applyBorder="1" applyAlignment="1">
      <alignment horizontal="center" vertical="center" wrapText="1"/>
    </xf>
    <xf numFmtId="0" fontId="15" fillId="20" borderId="91" xfId="0" applyFont="1" applyFill="1" applyBorder="1" applyAlignment="1">
      <alignment horizontal="center" vertical="center" wrapText="1"/>
    </xf>
    <xf numFmtId="0" fontId="33" fillId="20" borderId="2" xfId="2" applyFont="1" applyFill="1" applyBorder="1" applyAlignment="1" applyProtection="1">
      <alignment horizontal="left" vertical="top" wrapText="1"/>
      <protection locked="0"/>
    </xf>
    <xf numFmtId="0" fontId="33" fillId="20" borderId="6" xfId="2" applyFont="1" applyFill="1" applyBorder="1" applyAlignment="1" applyProtection="1">
      <alignment horizontal="left" vertical="top" wrapText="1"/>
      <protection locked="0"/>
    </xf>
    <xf numFmtId="0" fontId="13" fillId="20" borderId="18" xfId="2" applyFont="1" applyFill="1" applyBorder="1" applyAlignment="1" applyProtection="1">
      <alignment horizontal="center" vertical="center" wrapText="1"/>
      <protection locked="0"/>
    </xf>
    <xf numFmtId="0" fontId="15" fillId="28" borderId="87" xfId="2" applyFont="1" applyFill="1" applyBorder="1" applyAlignment="1">
      <alignment horizontal="right" vertical="top" wrapText="1"/>
    </xf>
    <xf numFmtId="0" fontId="15" fillId="20" borderId="87" xfId="2" applyFont="1" applyFill="1" applyBorder="1" applyAlignment="1">
      <alignment horizontal="right" vertical="top" wrapText="1"/>
    </xf>
    <xf numFmtId="0" fontId="15" fillId="20" borderId="10" xfId="2" applyFont="1" applyFill="1" applyBorder="1" applyAlignment="1">
      <alignment horizontal="left" vertical="center" wrapText="1" indent="2"/>
    </xf>
    <xf numFmtId="1" fontId="15" fillId="0" borderId="2" xfId="2" applyNumberFormat="1" applyFont="1" applyBorder="1" applyAlignment="1" applyProtection="1">
      <alignment vertical="top" wrapText="1"/>
      <protection locked="0"/>
    </xf>
    <xf numFmtId="164" fontId="20" fillId="20" borderId="6" xfId="1" applyNumberFormat="1" applyFont="1" applyFill="1" applyBorder="1" applyAlignment="1" applyProtection="1">
      <alignment vertical="top" wrapText="1"/>
      <protection locked="0"/>
    </xf>
    <xf numFmtId="164" fontId="20" fillId="20" borderId="2" xfId="1" applyNumberFormat="1" applyFont="1" applyFill="1" applyBorder="1" applyAlignment="1" applyProtection="1">
      <alignment vertical="top" wrapText="1"/>
      <protection locked="0"/>
    </xf>
    <xf numFmtId="164" fontId="15" fillId="0" borderId="120" xfId="1" applyNumberFormat="1" applyFont="1" applyBorder="1" applyAlignment="1" applyProtection="1">
      <alignment vertical="center" wrapText="1"/>
      <protection locked="0"/>
    </xf>
    <xf numFmtId="0" fontId="15" fillId="20" borderId="85" xfId="0" applyFont="1" applyFill="1" applyBorder="1" applyAlignment="1">
      <alignment horizontal="center" vertical="center" wrapText="1"/>
    </xf>
    <xf numFmtId="1" fontId="15" fillId="0" borderId="2" xfId="2" applyNumberFormat="1" applyFont="1" applyBorder="1" applyAlignment="1" applyProtection="1">
      <alignment horizontal="right" vertical="top" wrapText="1"/>
      <protection locked="0"/>
    </xf>
    <xf numFmtId="164" fontId="20" fillId="20" borderId="6" xfId="1" applyNumberFormat="1" applyFont="1" applyFill="1" applyBorder="1" applyAlignment="1" applyProtection="1">
      <alignment horizontal="right" vertical="top" wrapText="1"/>
      <protection locked="0"/>
    </xf>
    <xf numFmtId="1" fontId="15" fillId="0" borderId="6" xfId="2" applyNumberFormat="1" applyFont="1" applyBorder="1" applyAlignment="1" applyProtection="1">
      <alignment horizontal="right" vertical="top" wrapText="1"/>
      <protection locked="0"/>
    </xf>
    <xf numFmtId="164" fontId="15" fillId="0" borderId="18" xfId="1" applyNumberFormat="1" applyFont="1" applyBorder="1" applyAlignment="1" applyProtection="1">
      <alignment vertical="center" wrapText="1"/>
      <protection locked="0"/>
    </xf>
    <xf numFmtId="0" fontId="15" fillId="28" borderId="83" xfId="2" applyFont="1" applyFill="1" applyBorder="1" applyAlignment="1">
      <alignment horizontal="right" vertical="top" wrapText="1"/>
    </xf>
    <xf numFmtId="164" fontId="20" fillId="20" borderId="6" xfId="1" applyNumberFormat="1" applyFont="1" applyFill="1" applyBorder="1" applyAlignment="1" applyProtection="1">
      <alignment vertical="center" wrapText="1"/>
      <protection locked="0"/>
    </xf>
    <xf numFmtId="164" fontId="15" fillId="0" borderId="123" xfId="1" applyNumberFormat="1" applyFont="1" applyBorder="1" applyAlignment="1" applyProtection="1">
      <alignment vertical="center" wrapText="1"/>
      <protection locked="0"/>
    </xf>
    <xf numFmtId="164" fontId="15" fillId="0" borderId="18" xfId="1" applyNumberFormat="1" applyFont="1" applyBorder="1" applyAlignment="1" applyProtection="1">
      <alignment vertical="top" wrapText="1"/>
      <protection locked="0"/>
    </xf>
    <xf numFmtId="164" fontId="15" fillId="0" borderId="121" xfId="1" applyNumberFormat="1" applyFont="1" applyBorder="1" applyAlignment="1" applyProtection="1">
      <alignment vertical="top" wrapText="1"/>
      <protection locked="0"/>
    </xf>
    <xf numFmtId="164" fontId="15" fillId="0" borderId="120" xfId="1" applyNumberFormat="1" applyFont="1" applyBorder="1" applyAlignment="1" applyProtection="1">
      <alignment vertical="top" wrapText="1"/>
      <protection locked="0"/>
    </xf>
    <xf numFmtId="164" fontId="15" fillId="0" borderId="84" xfId="1" applyNumberFormat="1" applyFont="1" applyBorder="1" applyAlignment="1" applyProtection="1">
      <alignment horizontal="left" vertical="top" wrapText="1"/>
      <protection locked="0"/>
    </xf>
    <xf numFmtId="0" fontId="15" fillId="20" borderId="11" xfId="2" applyFont="1" applyFill="1" applyBorder="1" applyAlignment="1">
      <alignment horizontal="left" vertical="top" wrapText="1" indent="2"/>
    </xf>
    <xf numFmtId="1" fontId="20" fillId="20" borderId="2" xfId="2" applyNumberFormat="1" applyFont="1" applyFill="1" applyBorder="1" applyAlignment="1" applyProtection="1">
      <alignment vertical="top" wrapText="1"/>
      <protection locked="0"/>
    </xf>
    <xf numFmtId="164" fontId="13" fillId="0" borderId="84" xfId="1" applyNumberFormat="1" applyFont="1" applyBorder="1" applyAlignment="1" applyProtection="1">
      <alignment horizontal="left" vertical="top" wrapText="1"/>
      <protection locked="0"/>
    </xf>
    <xf numFmtId="0" fontId="15" fillId="20" borderId="103" xfId="2" applyFont="1" applyFill="1" applyBorder="1" applyAlignment="1">
      <alignment horizontal="right" vertical="center" wrapText="1"/>
    </xf>
    <xf numFmtId="0" fontId="15" fillId="20" borderId="95" xfId="0" applyFont="1" applyFill="1" applyBorder="1" applyAlignment="1">
      <alignment horizontal="center" vertical="center" wrapText="1"/>
    </xf>
    <xf numFmtId="0" fontId="15" fillId="20" borderId="94" xfId="0" applyFont="1" applyFill="1" applyBorder="1" applyAlignment="1">
      <alignment horizontal="center" vertical="center" wrapText="1"/>
    </xf>
    <xf numFmtId="0" fontId="15" fillId="20" borderId="80" xfId="2" applyFont="1" applyFill="1" applyBorder="1" applyAlignment="1" applyProtection="1">
      <alignment horizontal="center" vertical="center" wrapText="1"/>
      <protection locked="0"/>
    </xf>
    <xf numFmtId="0" fontId="15" fillId="0" borderId="101" xfId="0" applyFont="1" applyBorder="1" applyAlignment="1">
      <alignment horizontal="center" vertical="center" wrapText="1"/>
    </xf>
    <xf numFmtId="0" fontId="15" fillId="20" borderId="4" xfId="2" applyFont="1" applyFill="1" applyBorder="1" applyAlignment="1">
      <alignment horizontal="left" vertical="top" wrapText="1"/>
    </xf>
    <xf numFmtId="0" fontId="15" fillId="20" borderId="7" xfId="2" applyFont="1" applyFill="1" applyBorder="1" applyAlignment="1">
      <alignment horizontal="right" vertical="top" wrapText="1"/>
    </xf>
    <xf numFmtId="0" fontId="15" fillId="20" borderId="7" xfId="2" applyFont="1" applyFill="1" applyBorder="1" applyAlignment="1">
      <alignment horizontal="right" vertical="center" wrapText="1"/>
    </xf>
    <xf numFmtId="0" fontId="15" fillId="0" borderId="6" xfId="2" applyFont="1" applyBorder="1" applyAlignment="1">
      <alignment vertical="center" wrapText="1"/>
    </xf>
    <xf numFmtId="0" fontId="15" fillId="0" borderId="10" xfId="2" applyFont="1" applyBorder="1" applyAlignment="1">
      <alignment vertical="center" wrapText="1"/>
    </xf>
    <xf numFmtId="0" fontId="15" fillId="30" borderId="7" xfId="0" applyFont="1" applyFill="1" applyBorder="1" applyAlignment="1">
      <alignment horizontal="right" vertical="center" wrapText="1"/>
    </xf>
    <xf numFmtId="0" fontId="15" fillId="30" borderId="7" xfId="0" applyFont="1" applyFill="1" applyBorder="1" applyAlignment="1">
      <alignment horizontal="left" vertical="center" wrapText="1"/>
    </xf>
    <xf numFmtId="0" fontId="15" fillId="20" borderId="0" xfId="2" applyFont="1" applyFill="1" applyAlignment="1">
      <alignment horizontal="right" vertical="center" wrapText="1"/>
    </xf>
    <xf numFmtId="0" fontId="15" fillId="20" borderId="2" xfId="2" applyFont="1" applyFill="1" applyBorder="1" applyAlignment="1">
      <alignment horizontal="right" vertical="center" wrapText="1"/>
    </xf>
    <xf numFmtId="0" fontId="15" fillId="5" borderId="13" xfId="2" applyFont="1" applyFill="1" applyBorder="1" applyAlignment="1" applyProtection="1">
      <alignment vertical="center" wrapText="1"/>
      <protection locked="0"/>
    </xf>
    <xf numFmtId="0" fontId="15" fillId="5" borderId="80" xfId="2" applyFont="1" applyFill="1" applyBorder="1" applyAlignment="1" applyProtection="1">
      <alignment horizontal="center" vertical="center" wrapText="1"/>
      <protection locked="0"/>
    </xf>
    <xf numFmtId="0" fontId="15" fillId="5" borderId="13" xfId="2" applyFont="1" applyFill="1" applyBorder="1" applyAlignment="1" applyProtection="1">
      <alignment horizontal="center" vertical="center" wrapText="1"/>
      <protection locked="0"/>
    </xf>
    <xf numFmtId="0" fontId="1" fillId="2" borderId="15" xfId="0" applyFont="1" applyFill="1" applyBorder="1" applyAlignment="1">
      <alignment horizontal="center"/>
    </xf>
    <xf numFmtId="0" fontId="1" fillId="2" borderId="0" xfId="0" applyFont="1" applyFill="1" applyAlignment="1">
      <alignment horizontal="center"/>
    </xf>
    <xf numFmtId="0" fontId="67" fillId="29" borderId="76" xfId="0" applyFont="1" applyFill="1" applyBorder="1"/>
    <xf numFmtId="0" fontId="15" fillId="0" borderId="99" xfId="0" applyFont="1" applyBorder="1" applyAlignment="1">
      <alignment vertical="top"/>
    </xf>
    <xf numFmtId="0" fontId="15" fillId="0" borderId="96" xfId="0" applyFont="1" applyBorder="1" applyAlignment="1">
      <alignment vertical="top"/>
    </xf>
    <xf numFmtId="0" fontId="15" fillId="0" borderId="100" xfId="0" applyFont="1" applyBorder="1" applyAlignment="1">
      <alignment vertical="top"/>
    </xf>
    <xf numFmtId="0" fontId="15" fillId="0" borderId="16" xfId="0" applyFont="1" applyBorder="1" applyAlignment="1">
      <alignment vertical="top"/>
    </xf>
    <xf numFmtId="0" fontId="15" fillId="0" borderId="0" xfId="0" applyFont="1" applyAlignment="1">
      <alignment vertical="top"/>
    </xf>
    <xf numFmtId="0" fontId="15" fillId="0" borderId="15" xfId="0" applyFont="1" applyBorder="1" applyAlignment="1">
      <alignment vertical="top"/>
    </xf>
    <xf numFmtId="0" fontId="15" fillId="0" borderId="22" xfId="0" applyFont="1" applyBorder="1" applyAlignment="1">
      <alignment vertical="top"/>
    </xf>
    <xf numFmtId="0" fontId="15" fillId="0" borderId="5" xfId="0" applyFont="1" applyBorder="1" applyAlignment="1">
      <alignment vertical="top"/>
    </xf>
    <xf numFmtId="0" fontId="15" fillId="0" borderId="102" xfId="0" applyFont="1" applyBorder="1" applyAlignment="1">
      <alignment vertical="top"/>
    </xf>
    <xf numFmtId="0" fontId="15" fillId="0" borderId="16" xfId="0" applyFont="1" applyBorder="1" applyAlignment="1">
      <alignment horizontal="left" vertical="top"/>
    </xf>
    <xf numFmtId="0" fontId="15" fillId="0" borderId="0" xfId="0" applyFont="1" applyAlignment="1">
      <alignment horizontal="left" vertical="top"/>
    </xf>
    <xf numFmtId="0" fontId="15" fillId="0" borderId="15" xfId="0" applyFont="1" applyBorder="1" applyAlignment="1">
      <alignment horizontal="left" vertical="top"/>
    </xf>
    <xf numFmtId="171" fontId="15" fillId="0" borderId="2" xfId="66" applyNumberFormat="1" applyFont="1" applyFill="1" applyBorder="1" applyAlignment="1" applyProtection="1">
      <alignment horizontal="center" vertical="center" wrapText="1"/>
      <protection locked="0"/>
    </xf>
    <xf numFmtId="0" fontId="13" fillId="0" borderId="84" xfId="2" applyFont="1" applyBorder="1" applyAlignment="1" applyProtection="1">
      <alignment horizontal="center" vertical="center" wrapText="1" shrinkToFit="1"/>
      <protection locked="0"/>
    </xf>
    <xf numFmtId="170" fontId="56" fillId="17" borderId="13" xfId="66" applyNumberFormat="1" applyFont="1" applyFill="1" applyBorder="1" applyAlignment="1" applyProtection="1">
      <alignment vertical="top" wrapText="1"/>
      <protection locked="0"/>
    </xf>
    <xf numFmtId="170" fontId="33" fillId="0" borderId="84" xfId="66" applyNumberFormat="1" applyFont="1" applyBorder="1" applyAlignment="1" applyProtection="1">
      <alignment vertical="center" wrapText="1"/>
      <protection locked="0"/>
    </xf>
    <xf numFmtId="1" fontId="15" fillId="0" borderId="6" xfId="2" applyNumberFormat="1" applyFont="1" applyBorder="1" applyAlignment="1" applyProtection="1">
      <alignment horizontal="center" vertical="center" wrapText="1"/>
      <protection locked="0"/>
    </xf>
    <xf numFmtId="1" fontId="2" fillId="0" borderId="2" xfId="2" applyNumberFormat="1" applyFont="1" applyBorder="1" applyAlignment="1" applyProtection="1">
      <alignment horizontal="center" vertical="top" wrapText="1"/>
      <protection locked="0"/>
    </xf>
    <xf numFmtId="1" fontId="2" fillId="0" borderId="6" xfId="2" applyNumberFormat="1" applyFont="1" applyBorder="1" applyAlignment="1" applyProtection="1">
      <alignment horizontal="center" vertical="top" wrapText="1"/>
      <protection locked="0"/>
    </xf>
    <xf numFmtId="0" fontId="68" fillId="20" borderId="11" xfId="2" applyFont="1" applyFill="1" applyBorder="1" applyAlignment="1">
      <alignment horizontal="left" vertical="center" wrapText="1"/>
    </xf>
    <xf numFmtId="166" fontId="2" fillId="0" borderId="19" xfId="73" applyNumberFormat="1" applyFont="1" applyBorder="1" applyAlignment="1">
      <alignment vertical="center" wrapText="1"/>
    </xf>
    <xf numFmtId="1" fontId="3" fillId="0" borderId="84" xfId="2" applyNumberFormat="1" applyBorder="1" applyAlignment="1" applyProtection="1">
      <alignment horizontal="center" vertical="center" wrapText="1"/>
      <protection locked="0"/>
    </xf>
    <xf numFmtId="1" fontId="2" fillId="3" borderId="2" xfId="2" applyNumberFormat="1" applyFont="1" applyFill="1" applyBorder="1" applyAlignment="1" applyProtection="1">
      <alignment vertical="top" wrapText="1"/>
      <protection locked="0"/>
    </xf>
    <xf numFmtId="1" fontId="2" fillId="0" borderId="2" xfId="2" applyNumberFormat="1" applyFont="1" applyBorder="1" applyAlignment="1" applyProtection="1">
      <alignment horizontal="center" vertical="center" wrapText="1"/>
      <protection locked="0"/>
    </xf>
    <xf numFmtId="164" fontId="3" fillId="0" borderId="18" xfId="1" applyNumberFormat="1" applyFont="1" applyBorder="1" applyAlignment="1" applyProtection="1">
      <alignment horizontal="left" vertical="center" wrapText="1"/>
      <protection locked="0"/>
    </xf>
    <xf numFmtId="164" fontId="3" fillId="0" borderId="18" xfId="1" applyNumberFormat="1" applyFont="1" applyBorder="1" applyAlignment="1" applyProtection="1">
      <alignment vertical="top" wrapText="1"/>
      <protection locked="0"/>
    </xf>
    <xf numFmtId="164" fontId="3" fillId="0" borderId="2" xfId="1" applyNumberFormat="1" applyFont="1" applyBorder="1" applyAlignment="1" applyProtection="1">
      <alignment horizontal="left" vertical="top" wrapText="1"/>
      <protection locked="0"/>
    </xf>
    <xf numFmtId="164" fontId="3" fillId="0" borderId="18" xfId="1" applyNumberFormat="1" applyFont="1" applyBorder="1" applyAlignment="1" applyProtection="1">
      <alignment vertical="center" wrapText="1"/>
      <protection locked="0"/>
    </xf>
    <xf numFmtId="164" fontId="3" fillId="0" borderId="84" xfId="1" applyNumberFormat="1" applyFont="1" applyBorder="1" applyAlignment="1" applyProtection="1">
      <alignment horizontal="left" vertical="top" wrapText="1"/>
      <protection locked="0"/>
    </xf>
    <xf numFmtId="170" fontId="2" fillId="0" borderId="2" xfId="66" applyNumberFormat="1" applyFont="1" applyFill="1" applyBorder="1" applyAlignment="1" applyProtection="1">
      <alignment horizontal="center" vertical="center" wrapText="1"/>
      <protection locked="0"/>
    </xf>
    <xf numFmtId="14" fontId="2" fillId="0" borderId="6" xfId="2" quotePrefix="1" applyNumberFormat="1" applyFont="1" applyBorder="1" applyAlignment="1" applyProtection="1">
      <alignment horizontal="center" vertical="center" wrapText="1"/>
      <protection locked="0"/>
    </xf>
    <xf numFmtId="164" fontId="2" fillId="0" borderId="84" xfId="1" applyNumberFormat="1" applyFont="1" applyBorder="1" applyAlignment="1" applyProtection="1">
      <alignment vertical="top" wrapText="1"/>
      <protection locked="0"/>
    </xf>
    <xf numFmtId="1" fontId="5" fillId="20" borderId="2" xfId="2" applyNumberFormat="1" applyFont="1" applyFill="1" applyBorder="1" applyAlignment="1" applyProtection="1">
      <alignment horizontal="right" vertical="top" wrapText="1"/>
      <protection locked="0"/>
    </xf>
    <xf numFmtId="0" fontId="2" fillId="20" borderId="80" xfId="2" applyFont="1" applyFill="1" applyBorder="1" applyAlignment="1">
      <alignment horizontal="left" vertical="center" wrapText="1"/>
    </xf>
    <xf numFmtId="170" fontId="15" fillId="0" borderId="2" xfId="74" applyNumberFormat="1" applyFont="1" applyFill="1" applyBorder="1" applyAlignment="1">
      <alignment vertical="center"/>
    </xf>
    <xf numFmtId="9" fontId="2" fillId="2" borderId="92" xfId="2" applyNumberFormat="1" applyFont="1" applyFill="1" applyBorder="1" applyAlignment="1">
      <alignment vertical="top" wrapText="1"/>
    </xf>
    <xf numFmtId="170" fontId="3" fillId="0" borderId="84" xfId="66" applyNumberFormat="1" applyFont="1" applyBorder="1" applyAlignment="1" applyProtection="1">
      <alignment vertical="center" wrapText="1"/>
      <protection locked="0"/>
    </xf>
    <xf numFmtId="0" fontId="70" fillId="20" borderId="86" xfId="2" applyFont="1" applyFill="1" applyBorder="1" applyAlignment="1">
      <alignment horizontal="right" vertical="top" wrapText="1"/>
    </xf>
    <xf numFmtId="0" fontId="2" fillId="20" borderId="83" xfId="2" applyFont="1" applyFill="1" applyBorder="1" applyAlignment="1">
      <alignment vertical="top"/>
    </xf>
    <xf numFmtId="9" fontId="5" fillId="20" borderId="6" xfId="1" applyFont="1" applyFill="1" applyBorder="1" applyAlignment="1" applyProtection="1">
      <alignment vertical="top" wrapText="1"/>
      <protection locked="0"/>
    </xf>
    <xf numFmtId="166" fontId="2" fillId="0" borderId="2" xfId="73" applyNumberFormat="1" applyFont="1" applyBorder="1" applyAlignment="1" applyProtection="1">
      <alignment vertical="top" wrapText="1"/>
      <protection locked="0"/>
    </xf>
    <xf numFmtId="9" fontId="5" fillId="20" borderId="6" xfId="1" applyFont="1" applyFill="1" applyBorder="1" applyAlignment="1" applyProtection="1">
      <alignment vertical="center" wrapText="1"/>
      <protection locked="0"/>
    </xf>
    <xf numFmtId="166" fontId="5" fillId="20" borderId="2" xfId="73" applyNumberFormat="1" applyFont="1" applyFill="1" applyBorder="1" applyAlignment="1" applyProtection="1">
      <alignment vertical="top" wrapText="1"/>
      <protection locked="0"/>
    </xf>
    <xf numFmtId="164" fontId="4" fillId="0" borderId="18" xfId="1" applyNumberFormat="1" applyFont="1" applyBorder="1" applyAlignment="1" applyProtection="1">
      <alignment horizontal="left" vertical="top" wrapText="1"/>
      <protection locked="0"/>
    </xf>
    <xf numFmtId="0" fontId="2" fillId="0" borderId="99" xfId="0" applyFont="1" applyBorder="1" applyAlignment="1">
      <alignment vertical="top" wrapText="1"/>
    </xf>
    <xf numFmtId="0" fontId="2" fillId="0" borderId="96" xfId="0" applyFont="1" applyBorder="1" applyAlignment="1">
      <alignment vertical="top" wrapText="1"/>
    </xf>
    <xf numFmtId="0" fontId="2" fillId="0" borderId="100" xfId="0" applyFont="1" applyBorder="1" applyAlignment="1">
      <alignment vertical="top" wrapText="1"/>
    </xf>
    <xf numFmtId="0" fontId="2" fillId="0" borderId="16" xfId="0" applyFont="1" applyBorder="1" applyAlignment="1">
      <alignment vertical="top" wrapText="1"/>
    </xf>
    <xf numFmtId="0" fontId="2" fillId="0" borderId="0" xfId="0" applyFont="1" applyAlignment="1">
      <alignment vertical="top" wrapText="1"/>
    </xf>
    <xf numFmtId="0" fontId="2" fillId="0" borderId="15" xfId="0" applyFont="1" applyBorder="1" applyAlignment="1">
      <alignment vertical="top" wrapText="1"/>
    </xf>
    <xf numFmtId="165" fontId="2" fillId="0" borderId="19" xfId="74" applyNumberFormat="1" applyFont="1" applyBorder="1" applyAlignment="1" applyProtection="1">
      <alignment vertical="center" wrapText="1"/>
      <protection locked="0"/>
    </xf>
    <xf numFmtId="0" fontId="4" fillId="0" borderId="85" xfId="0" applyFont="1" applyBorder="1" applyAlignment="1">
      <alignment vertical="center" wrapText="1"/>
    </xf>
    <xf numFmtId="165" fontId="2" fillId="0" borderId="2" xfId="74" applyNumberFormat="1" applyFont="1" applyBorder="1" applyAlignment="1" applyProtection="1">
      <alignment horizontal="right" vertical="center" wrapText="1"/>
      <protection locked="0"/>
    </xf>
    <xf numFmtId="0" fontId="2" fillId="0" borderId="2" xfId="66" applyNumberFormat="1" applyFont="1" applyBorder="1" applyAlignment="1" applyProtection="1">
      <alignment horizontal="center" vertical="center" wrapText="1"/>
      <protection locked="0"/>
    </xf>
    <xf numFmtId="1" fontId="35" fillId="20" borderId="6" xfId="2" applyNumberFormat="1" applyFont="1" applyFill="1" applyBorder="1" applyAlignment="1">
      <alignment horizontal="center" vertical="top" wrapText="1"/>
    </xf>
    <xf numFmtId="0" fontId="2" fillId="0" borderId="84" xfId="2" applyFont="1" applyBorder="1" applyAlignment="1" applyProtection="1">
      <alignment horizontal="left" vertical="top" wrapText="1" shrinkToFit="1"/>
      <protection locked="0"/>
    </xf>
    <xf numFmtId="1" fontId="2" fillId="0" borderId="84" xfId="2" applyNumberFormat="1" applyFont="1" applyBorder="1" applyAlignment="1" applyProtection="1">
      <alignment vertical="top" wrapText="1"/>
      <protection locked="0"/>
    </xf>
    <xf numFmtId="170" fontId="2" fillId="0" borderId="84" xfId="66" applyNumberFormat="1" applyFont="1" applyBorder="1" applyAlignment="1" applyProtection="1">
      <alignment horizontal="left" vertical="top" wrapText="1"/>
      <protection locked="0"/>
    </xf>
    <xf numFmtId="0" fontId="2" fillId="22" borderId="87" xfId="2" applyFont="1" applyFill="1" applyBorder="1" applyAlignment="1">
      <alignment horizontal="right" vertical="top" wrapText="1"/>
    </xf>
    <xf numFmtId="0" fontId="30" fillId="0" borderId="3" xfId="0" applyFont="1" applyBorder="1"/>
    <xf numFmtId="0" fontId="71" fillId="22" borderId="107" xfId="2" applyFont="1" applyFill="1" applyBorder="1" applyAlignment="1">
      <alignment horizontal="right" vertical="center" wrapText="1"/>
    </xf>
    <xf numFmtId="164" fontId="3" fillId="0" borderId="18" xfId="1" applyNumberFormat="1" applyFont="1" applyBorder="1" applyAlignment="1" applyProtection="1">
      <alignment horizontal="left" vertical="top" wrapText="1"/>
      <protection locked="0"/>
    </xf>
    <xf numFmtId="164" fontId="5" fillId="0" borderId="18" xfId="1" applyNumberFormat="1" applyFont="1" applyBorder="1" applyAlignment="1" applyProtection="1">
      <alignment horizontal="left" vertical="top" wrapText="1"/>
      <protection locked="0"/>
    </xf>
    <xf numFmtId="0" fontId="2" fillId="20" borderId="83" xfId="0" applyFont="1" applyFill="1" applyBorder="1" applyAlignment="1">
      <alignment horizontal="center" vertical="center" wrapText="1"/>
    </xf>
    <xf numFmtId="0" fontId="2" fillId="20" borderId="138" xfId="0" applyFont="1" applyFill="1" applyBorder="1" applyAlignment="1">
      <alignment horizontal="center" vertical="center" wrapText="1"/>
    </xf>
    <xf numFmtId="0" fontId="2" fillId="20" borderId="106" xfId="2" applyFont="1" applyFill="1" applyBorder="1" applyAlignment="1">
      <alignment horizontal="right" vertical="center" wrapText="1"/>
    </xf>
    <xf numFmtId="0" fontId="2" fillId="20" borderId="103" xfId="0" applyFont="1" applyFill="1" applyBorder="1" applyAlignment="1">
      <alignment horizontal="center" vertical="center" wrapText="1"/>
    </xf>
    <xf numFmtId="0" fontId="2" fillId="20" borderId="74" xfId="2" applyFont="1" applyFill="1" applyBorder="1" applyAlignment="1">
      <alignment vertical="center" wrapText="1"/>
    </xf>
    <xf numFmtId="0" fontId="72" fillId="0" borderId="84" xfId="2" applyFont="1" applyBorder="1" applyAlignment="1" applyProtection="1">
      <alignment vertical="center" wrapText="1" shrinkToFit="1"/>
      <protection locked="0"/>
    </xf>
    <xf numFmtId="9" fontId="2" fillId="0" borderId="23" xfId="2" applyNumberFormat="1" applyFont="1" applyBorder="1" applyAlignment="1" applyProtection="1">
      <alignment horizontal="center" vertical="center" wrapText="1"/>
      <protection locked="0"/>
    </xf>
    <xf numFmtId="9" fontId="2" fillId="0" borderId="139" xfId="2" applyNumberFormat="1" applyFont="1" applyBorder="1" applyAlignment="1" applyProtection="1">
      <alignment horizontal="center" vertical="center" wrapText="1"/>
      <protection locked="0"/>
    </xf>
    <xf numFmtId="9" fontId="2" fillId="0" borderId="140" xfId="2" applyNumberFormat="1" applyFont="1" applyBorder="1" applyAlignment="1" applyProtection="1">
      <alignment horizontal="center" vertical="center" wrapText="1"/>
      <protection locked="0"/>
    </xf>
    <xf numFmtId="9" fontId="2" fillId="0" borderId="128" xfId="2" applyNumberFormat="1" applyFont="1" applyBorder="1" applyAlignment="1" applyProtection="1">
      <alignment horizontal="center" vertical="center" wrapText="1"/>
      <protection locked="0"/>
    </xf>
    <xf numFmtId="17" fontId="2" fillId="0" borderId="6" xfId="2" applyNumberFormat="1" applyFont="1" applyBorder="1" applyAlignment="1" applyProtection="1">
      <alignment horizontal="center" vertical="center" wrapText="1"/>
      <protection locked="0"/>
    </xf>
    <xf numFmtId="174" fontId="4" fillId="0" borderId="19" xfId="74" applyNumberFormat="1" applyFont="1" applyBorder="1" applyAlignment="1" applyProtection="1">
      <alignment vertical="center" wrapText="1"/>
    </xf>
    <xf numFmtId="0" fontId="30" fillId="0" borderId="0" xfId="0" applyFont="1" applyAlignment="1">
      <alignment wrapText="1"/>
    </xf>
    <xf numFmtId="0" fontId="30" fillId="0" borderId="0" xfId="0" applyFont="1" applyAlignment="1">
      <alignment vertical="center" wrapText="1"/>
    </xf>
    <xf numFmtId="0" fontId="30" fillId="0" borderId="141" xfId="0" applyFont="1" applyBorder="1" applyAlignment="1">
      <alignment wrapText="1"/>
    </xf>
    <xf numFmtId="164" fontId="73" fillId="0" borderId="121" xfId="1" applyNumberFormat="1" applyFont="1" applyBorder="1" applyAlignment="1" applyProtection="1">
      <alignment vertical="top" wrapText="1"/>
      <protection locked="0"/>
    </xf>
    <xf numFmtId="0" fontId="33" fillId="20" borderId="11" xfId="2" applyFont="1" applyFill="1" applyBorder="1" applyAlignment="1">
      <alignment vertical="center"/>
    </xf>
    <xf numFmtId="0" fontId="33" fillId="20" borderId="84" xfId="2" applyFont="1" applyFill="1" applyBorder="1" applyAlignment="1">
      <alignment vertical="center"/>
    </xf>
    <xf numFmtId="165" fontId="15" fillId="0" borderId="19" xfId="74" applyNumberFormat="1" applyFont="1" applyBorder="1" applyAlignment="1" applyProtection="1">
      <alignment vertical="center" wrapText="1"/>
      <protection locked="0"/>
    </xf>
    <xf numFmtId="0" fontId="13" fillId="0" borderId="85" xfId="0" applyFont="1" applyBorder="1" applyAlignment="1">
      <alignment vertical="center" wrapText="1"/>
    </xf>
    <xf numFmtId="0" fontId="13" fillId="0" borderId="105" xfId="0" applyFont="1" applyBorder="1" applyAlignment="1">
      <alignment horizontal="center" vertical="center" wrapText="1"/>
    </xf>
    <xf numFmtId="0" fontId="13" fillId="3" borderId="91" xfId="0" applyFont="1" applyFill="1" applyBorder="1" applyAlignment="1">
      <alignment horizontal="center" vertical="center" wrapText="1"/>
    </xf>
    <xf numFmtId="1" fontId="59" fillId="20" borderId="12" xfId="2" applyNumberFormat="1" applyFont="1" applyFill="1" applyBorder="1" applyAlignment="1">
      <alignment horizontal="center" vertical="top" wrapText="1"/>
    </xf>
    <xf numFmtId="165" fontId="15" fillId="0" borderId="2" xfId="74" applyNumberFormat="1" applyFont="1" applyBorder="1" applyAlignment="1" applyProtection="1">
      <alignment horizontal="right" vertical="center" wrapText="1"/>
      <protection locked="0"/>
    </xf>
    <xf numFmtId="0" fontId="15" fillId="0" borderId="2" xfId="66" applyNumberFormat="1" applyFont="1" applyBorder="1" applyAlignment="1" applyProtection="1">
      <alignment horizontal="center" vertical="center" wrapText="1"/>
      <protection locked="0"/>
    </xf>
    <xf numFmtId="1" fontId="57" fillId="20" borderId="6" xfId="2" applyNumberFormat="1" applyFont="1" applyFill="1" applyBorder="1" applyAlignment="1">
      <alignment horizontal="center" vertical="top" wrapText="1"/>
    </xf>
    <xf numFmtId="0" fontId="15" fillId="0" borderId="84" xfId="2" applyFont="1" applyBorder="1" applyAlignment="1" applyProtection="1">
      <alignment horizontal="left" vertical="top" wrapText="1" shrinkToFit="1"/>
      <protection locked="0"/>
    </xf>
    <xf numFmtId="1" fontId="15" fillId="0" borderId="84" xfId="2" applyNumberFormat="1" applyFont="1" applyBorder="1" applyAlignment="1" applyProtection="1">
      <alignment vertical="top" wrapText="1"/>
      <protection locked="0"/>
    </xf>
    <xf numFmtId="1" fontId="13" fillId="0" borderId="84" xfId="2" applyNumberFormat="1" applyFont="1" applyBorder="1" applyAlignment="1" applyProtection="1">
      <alignment horizontal="left" vertical="top" wrapText="1"/>
      <protection locked="0"/>
    </xf>
    <xf numFmtId="0" fontId="13" fillId="3" borderId="83" xfId="0" applyFont="1" applyFill="1" applyBorder="1" applyAlignment="1">
      <alignment horizontal="center" vertical="center" wrapText="1"/>
    </xf>
    <xf numFmtId="170" fontId="15" fillId="0" borderId="84" xfId="66" applyNumberFormat="1" applyFont="1" applyBorder="1" applyAlignment="1" applyProtection="1">
      <alignment horizontal="left" vertical="top" wrapText="1"/>
      <protection locked="0"/>
    </xf>
    <xf numFmtId="0" fontId="13" fillId="20" borderId="105" xfId="0" applyFont="1" applyFill="1" applyBorder="1" applyAlignment="1">
      <alignment vertical="center" wrapText="1"/>
    </xf>
    <xf numFmtId="1" fontId="15" fillId="0" borderId="6" xfId="2" applyNumberFormat="1" applyFont="1" applyBorder="1" applyAlignment="1" applyProtection="1">
      <alignment horizontal="center" vertical="top" wrapText="1"/>
      <protection locked="0"/>
    </xf>
    <xf numFmtId="0" fontId="15" fillId="22" borderId="87" xfId="2" applyFont="1" applyFill="1" applyBorder="1" applyAlignment="1">
      <alignment vertical="center" wrapText="1"/>
    </xf>
    <xf numFmtId="0" fontId="20" fillId="22" borderId="2" xfId="2" applyFont="1" applyFill="1" applyBorder="1" applyAlignment="1">
      <alignment horizontal="center" vertical="center" wrapText="1"/>
    </xf>
    <xf numFmtId="0" fontId="15" fillId="22" borderId="83" xfId="2" applyFont="1" applyFill="1" applyBorder="1" applyAlignment="1">
      <alignment horizontal="right" vertical="top" wrapText="1"/>
    </xf>
    <xf numFmtId="0" fontId="15" fillId="22" borderId="110" xfId="2" applyFont="1" applyFill="1" applyBorder="1" applyAlignment="1">
      <alignment horizontal="right" vertical="top" wrapText="1"/>
    </xf>
    <xf numFmtId="0" fontId="15" fillId="22" borderId="87" xfId="2" applyFont="1" applyFill="1" applyBorder="1" applyAlignment="1">
      <alignment horizontal="right" vertical="top" wrapText="1"/>
    </xf>
    <xf numFmtId="0" fontId="15" fillId="22" borderId="77" xfId="2" applyFont="1" applyFill="1" applyBorder="1" applyAlignment="1">
      <alignment horizontal="right" vertical="top" wrapText="1"/>
    </xf>
    <xf numFmtId="0" fontId="0" fillId="0" borderId="3" xfId="0" applyBorder="1"/>
    <xf numFmtId="0" fontId="15" fillId="22" borderId="4" xfId="2" applyFont="1" applyFill="1" applyBorder="1" applyAlignment="1">
      <alignment horizontal="right" vertical="top" wrapText="1"/>
    </xf>
    <xf numFmtId="0" fontId="15" fillId="22" borderId="11" xfId="2" applyFont="1" applyFill="1" applyBorder="1" applyAlignment="1">
      <alignment vertical="top" wrapText="1"/>
    </xf>
    <xf numFmtId="0" fontId="15" fillId="20" borderId="110" xfId="2" applyFont="1" applyFill="1" applyBorder="1" applyAlignment="1">
      <alignment horizontal="right" vertical="top" wrapText="1"/>
    </xf>
    <xf numFmtId="0" fontId="75" fillId="22" borderId="107" xfId="2" applyFont="1" applyFill="1" applyBorder="1" applyAlignment="1">
      <alignment horizontal="right" vertical="center" wrapText="1"/>
    </xf>
    <xf numFmtId="0" fontId="15" fillId="20" borderId="5" xfId="2" applyFont="1" applyFill="1" applyBorder="1" applyAlignment="1">
      <alignment horizontal="right" vertical="top" wrapText="1"/>
    </xf>
    <xf numFmtId="0" fontId="15" fillId="20" borderId="4" xfId="2" applyFont="1" applyFill="1" applyBorder="1" applyAlignment="1">
      <alignment horizontal="right" vertical="center"/>
    </xf>
    <xf numFmtId="0" fontId="15" fillId="20" borderId="18" xfId="2" applyFont="1" applyFill="1" applyBorder="1" applyAlignment="1" applyProtection="1">
      <alignment horizontal="center" vertical="center" wrapText="1"/>
      <protection locked="0"/>
    </xf>
    <xf numFmtId="1" fontId="15" fillId="0" borderId="6" xfId="2" applyNumberFormat="1" applyFont="1" applyBorder="1" applyAlignment="1" applyProtection="1">
      <alignment vertical="top" wrapText="1"/>
      <protection locked="0"/>
    </xf>
    <xf numFmtId="164" fontId="15" fillId="20" borderId="6" xfId="1" applyNumberFormat="1" applyFont="1" applyFill="1" applyBorder="1" applyAlignment="1" applyProtection="1">
      <alignment vertical="top" wrapText="1"/>
      <protection locked="0"/>
    </xf>
    <xf numFmtId="1" fontId="15" fillId="3" borderId="6" xfId="2" applyNumberFormat="1" applyFont="1" applyFill="1" applyBorder="1" applyAlignment="1" applyProtection="1">
      <alignment vertical="top" wrapText="1"/>
      <protection locked="0"/>
    </xf>
    <xf numFmtId="1" fontId="15" fillId="3" borderId="2" xfId="2" applyNumberFormat="1" applyFont="1" applyFill="1" applyBorder="1" applyAlignment="1" applyProtection="1">
      <alignment horizontal="right" vertical="top" wrapText="1"/>
      <protection locked="0"/>
    </xf>
    <xf numFmtId="1" fontId="15" fillId="3" borderId="6" xfId="2" applyNumberFormat="1" applyFont="1" applyFill="1" applyBorder="1" applyAlignment="1" applyProtection="1">
      <alignment horizontal="right" vertical="top" wrapText="1"/>
      <protection locked="0"/>
    </xf>
    <xf numFmtId="164" fontId="20" fillId="20" borderId="2" xfId="1" applyNumberFormat="1" applyFont="1" applyFill="1" applyBorder="1" applyAlignment="1" applyProtection="1">
      <alignment horizontal="right" vertical="top" wrapText="1"/>
      <protection locked="0"/>
    </xf>
    <xf numFmtId="164" fontId="20" fillId="0" borderId="89" xfId="1" applyNumberFormat="1" applyFont="1" applyBorder="1" applyAlignment="1" applyProtection="1">
      <alignment horizontal="center" vertical="top" wrapText="1"/>
      <protection locked="0"/>
    </xf>
    <xf numFmtId="164" fontId="20" fillId="0" borderId="84" xfId="1" applyNumberFormat="1" applyFont="1" applyBorder="1" applyAlignment="1" applyProtection="1">
      <alignment horizontal="left" vertical="top" wrapText="1"/>
      <protection locked="0"/>
    </xf>
    <xf numFmtId="1" fontId="15" fillId="3" borderId="2" xfId="2" applyNumberFormat="1" applyFont="1" applyFill="1" applyBorder="1" applyAlignment="1" applyProtection="1">
      <alignment vertical="top" wrapText="1"/>
      <protection locked="0"/>
    </xf>
    <xf numFmtId="0" fontId="15" fillId="20" borderId="83" xfId="0" applyFont="1" applyFill="1" applyBorder="1" applyAlignment="1">
      <alignment horizontal="center" vertical="center" wrapText="1"/>
    </xf>
    <xf numFmtId="0" fontId="15" fillId="20" borderId="138" xfId="0" applyFont="1" applyFill="1" applyBorder="1" applyAlignment="1">
      <alignment horizontal="center" vertical="center" wrapText="1"/>
    </xf>
    <xf numFmtId="0" fontId="15" fillId="20" borderId="106" xfId="2" applyFont="1" applyFill="1" applyBorder="1" applyAlignment="1">
      <alignment horizontal="right" vertical="center" wrapText="1"/>
    </xf>
    <xf numFmtId="0" fontId="15" fillId="20" borderId="103" xfId="0" applyFont="1" applyFill="1" applyBorder="1" applyAlignment="1">
      <alignment horizontal="center" vertical="center" wrapText="1"/>
    </xf>
    <xf numFmtId="0" fontId="13" fillId="0" borderId="84" xfId="0" applyFont="1" applyBorder="1" applyAlignment="1">
      <alignment horizontal="center" vertical="center" wrapText="1"/>
    </xf>
    <xf numFmtId="0" fontId="3" fillId="0" borderId="2" xfId="2" applyBorder="1" applyAlignment="1" applyProtection="1">
      <alignment horizontal="left" vertical="center" wrapText="1" shrinkToFit="1"/>
      <protection locked="0"/>
    </xf>
    <xf numFmtId="9" fontId="34" fillId="17" borderId="6" xfId="4" applyFont="1" applyFill="1" applyBorder="1" applyAlignment="1" applyProtection="1">
      <alignment horizontal="left" vertical="center" wrapText="1" indent="1"/>
      <protection locked="0"/>
    </xf>
    <xf numFmtId="0" fontId="8" fillId="0" borderId="70" xfId="2" applyFont="1" applyBorder="1" applyAlignment="1" applyProtection="1">
      <alignment horizontal="center" vertical="center"/>
      <protection locked="0"/>
    </xf>
    <xf numFmtId="0" fontId="2" fillId="20" borderId="2" xfId="2" applyFont="1" applyFill="1" applyBorder="1" applyAlignment="1" applyProtection="1">
      <alignment vertical="center" wrapText="1"/>
      <protection locked="0"/>
    </xf>
    <xf numFmtId="9" fontId="2" fillId="0" borderId="16" xfId="2" applyNumberFormat="1" applyFont="1" applyBorder="1" applyAlignment="1" applyProtection="1">
      <alignment vertical="top" wrapText="1"/>
      <protection locked="0"/>
    </xf>
    <xf numFmtId="9" fontId="2" fillId="0" borderId="0" xfId="2" applyNumberFormat="1" applyFont="1" applyAlignment="1" applyProtection="1">
      <alignment vertical="top" wrapText="1"/>
      <protection locked="0"/>
    </xf>
    <xf numFmtId="9" fontId="2" fillId="0" borderId="15" xfId="2" applyNumberFormat="1" applyFont="1" applyBorder="1" applyAlignment="1" applyProtection="1">
      <alignment vertical="top" wrapText="1"/>
      <protection locked="0"/>
    </xf>
    <xf numFmtId="9" fontId="2" fillId="0" borderId="22" xfId="2" applyNumberFormat="1" applyFont="1" applyBorder="1" applyAlignment="1" applyProtection="1">
      <alignment vertical="top" wrapText="1"/>
      <protection locked="0"/>
    </xf>
    <xf numFmtId="9" fontId="2" fillId="0" borderId="5" xfId="2" applyNumberFormat="1" applyFont="1" applyBorder="1" applyAlignment="1" applyProtection="1">
      <alignment vertical="top" wrapText="1"/>
      <protection locked="0"/>
    </xf>
    <xf numFmtId="9" fontId="2" fillId="0" borderId="102" xfId="2" applyNumberFormat="1" applyFont="1" applyBorder="1" applyAlignment="1" applyProtection="1">
      <alignment vertical="top" wrapText="1"/>
      <protection locked="0"/>
    </xf>
    <xf numFmtId="164" fontId="2" fillId="0" borderId="18" xfId="1" applyNumberFormat="1" applyFont="1" applyBorder="1" applyAlignment="1" applyProtection="1">
      <alignment horizontal="left" vertical="top" wrapText="1"/>
      <protection locked="0"/>
    </xf>
    <xf numFmtId="165" fontId="2" fillId="0" borderId="2" xfId="74" applyNumberFormat="1" applyFont="1" applyBorder="1" applyAlignment="1" applyProtection="1">
      <alignment vertical="center" wrapText="1"/>
      <protection locked="0"/>
    </xf>
    <xf numFmtId="165" fontId="2" fillId="0" borderId="2" xfId="74" quotePrefix="1" applyNumberFormat="1" applyFont="1" applyBorder="1" applyAlignment="1" applyProtection="1">
      <alignment horizontal="right" vertical="center" wrapText="1"/>
      <protection locked="0"/>
    </xf>
    <xf numFmtId="170" fontId="34" fillId="31" borderId="13" xfId="66" applyNumberFormat="1" applyFont="1" applyFill="1" applyBorder="1" applyAlignment="1" applyProtection="1">
      <alignment vertical="center" wrapText="1"/>
      <protection locked="0"/>
    </xf>
    <xf numFmtId="1" fontId="4" fillId="0" borderId="84" xfId="2" applyNumberFormat="1" applyFont="1" applyBorder="1" applyAlignment="1" applyProtection="1">
      <alignment vertical="top" wrapText="1"/>
      <protection locked="0"/>
    </xf>
    <xf numFmtId="1" fontId="4" fillId="0" borderId="84" xfId="2" applyNumberFormat="1" applyFont="1" applyBorder="1" applyAlignment="1" applyProtection="1">
      <alignment horizontal="left" vertical="top" wrapText="1"/>
      <protection locked="0"/>
    </xf>
    <xf numFmtId="170" fontId="4" fillId="0" borderId="84" xfId="66" applyNumberFormat="1" applyFont="1" applyBorder="1" applyAlignment="1" applyProtection="1">
      <alignment horizontal="left" vertical="top" wrapText="1"/>
      <protection locked="0"/>
    </xf>
    <xf numFmtId="9" fontId="34" fillId="31" borderId="6" xfId="4" applyFont="1" applyFill="1" applyBorder="1" applyAlignment="1" applyProtection="1">
      <alignment vertical="center" wrapText="1"/>
      <protection locked="0"/>
    </xf>
    <xf numFmtId="170" fontId="34" fillId="31" borderId="6" xfId="4" applyNumberFormat="1" applyFont="1" applyFill="1" applyBorder="1" applyAlignment="1" applyProtection="1">
      <alignment vertical="center" wrapText="1"/>
      <protection locked="0"/>
    </xf>
    <xf numFmtId="9" fontId="34" fillId="31" borderId="6" xfId="1" applyFont="1" applyFill="1" applyBorder="1" applyAlignment="1" applyProtection="1">
      <alignment horizontal="right" vertical="center" wrapText="1"/>
      <protection locked="0"/>
    </xf>
    <xf numFmtId="9" fontId="34" fillId="31" borderId="2" xfId="4" applyFont="1" applyFill="1" applyBorder="1" applyAlignment="1" applyProtection="1">
      <alignment vertical="center" wrapText="1"/>
      <protection locked="0"/>
    </xf>
    <xf numFmtId="175" fontId="1" fillId="0" borderId="2" xfId="73" applyNumberFormat="1" applyFont="1" applyBorder="1" applyAlignment="1">
      <alignment vertical="center"/>
    </xf>
    <xf numFmtId="0" fontId="2" fillId="0" borderId="20" xfId="2" applyFont="1" applyBorder="1" applyAlignment="1" applyProtection="1">
      <alignment vertical="top" wrapText="1"/>
      <protection locked="0"/>
    </xf>
    <xf numFmtId="0" fontId="82" fillId="0" borderId="0" xfId="0" applyFont="1"/>
    <xf numFmtId="0" fontId="31" fillId="32" borderId="0" xfId="0" applyFont="1" applyFill="1" applyAlignment="1">
      <alignment vertical="top"/>
    </xf>
    <xf numFmtId="0" fontId="33" fillId="0" borderId="0" xfId="0" applyFont="1"/>
    <xf numFmtId="0" fontId="33" fillId="32" borderId="0" xfId="0" applyFont="1" applyFill="1" applyAlignment="1">
      <alignment horizontal="center"/>
    </xf>
    <xf numFmtId="0" fontId="33" fillId="32" borderId="0" xfId="0" applyFont="1" applyFill="1"/>
    <xf numFmtId="0" fontId="20" fillId="32" borderId="0" xfId="0" applyFont="1" applyFill="1" applyAlignment="1">
      <alignment vertical="top" wrapText="1"/>
    </xf>
    <xf numFmtId="0" fontId="32" fillId="0" borderId="0" xfId="0" applyFont="1" applyAlignment="1">
      <alignment horizontal="right" vertical="center"/>
    </xf>
    <xf numFmtId="0" fontId="32" fillId="0" borderId="142" xfId="0" applyFont="1" applyBorder="1" applyAlignment="1">
      <alignment horizontal="center" vertical="center"/>
    </xf>
    <xf numFmtId="0" fontId="33" fillId="33" borderId="0" xfId="0" applyFont="1" applyFill="1" applyAlignment="1">
      <alignment horizontal="left" vertical="center" wrapText="1"/>
    </xf>
    <xf numFmtId="0" fontId="33" fillId="32" borderId="0" xfId="0" applyFont="1" applyFill="1" applyAlignment="1">
      <alignment horizontal="left"/>
    </xf>
    <xf numFmtId="0" fontId="15" fillId="33" borderId="56" xfId="0" applyFont="1" applyFill="1" applyBorder="1" applyAlignment="1">
      <alignment vertical="center" wrapText="1"/>
    </xf>
    <xf numFmtId="9" fontId="15" fillId="34" borderId="28" xfId="0" applyNumberFormat="1" applyFont="1" applyFill="1" applyBorder="1" applyAlignment="1">
      <alignment horizontal="center" vertical="center" wrapText="1"/>
    </xf>
    <xf numFmtId="0" fontId="15" fillId="33" borderId="149" xfId="0" applyFont="1" applyFill="1" applyBorder="1" applyAlignment="1">
      <alignment horizontal="center" vertical="center" wrapText="1"/>
    </xf>
    <xf numFmtId="0" fontId="15" fillId="33" borderId="50" xfId="0" applyFont="1" applyFill="1" applyBorder="1" applyAlignment="1">
      <alignment horizontal="right" vertical="center" wrapText="1"/>
    </xf>
    <xf numFmtId="0" fontId="15" fillId="33" borderId="26" xfId="0" applyFont="1" applyFill="1" applyBorder="1" applyAlignment="1">
      <alignment horizontal="left" vertical="center" wrapText="1"/>
    </xf>
    <xf numFmtId="0" fontId="15" fillId="33" borderId="32" xfId="0" applyFont="1" applyFill="1" applyBorder="1" applyAlignment="1">
      <alignment vertical="center" wrapText="1"/>
    </xf>
    <xf numFmtId="0" fontId="13" fillId="33" borderId="25" xfId="0" applyFont="1" applyFill="1" applyBorder="1" applyAlignment="1">
      <alignment horizontal="center" vertical="center" wrapText="1"/>
    </xf>
    <xf numFmtId="0" fontId="33" fillId="33" borderId="26" xfId="0" applyFont="1" applyFill="1" applyBorder="1" applyAlignment="1">
      <alignment vertical="center"/>
    </xf>
    <xf numFmtId="0" fontId="33" fillId="33" borderId="49" xfId="0" applyFont="1" applyFill="1" applyBorder="1" applyAlignment="1">
      <alignment vertical="center"/>
    </xf>
    <xf numFmtId="0" fontId="15" fillId="33" borderId="48" xfId="0" applyFont="1" applyFill="1" applyBorder="1" applyAlignment="1">
      <alignment horizontal="right" vertical="center" wrapText="1"/>
    </xf>
    <xf numFmtId="0" fontId="15" fillId="33" borderId="32" xfId="0" applyFont="1" applyFill="1" applyBorder="1" applyAlignment="1">
      <alignment horizontal="right" vertical="center" wrapText="1"/>
    </xf>
    <xf numFmtId="0" fontId="13" fillId="0" borderId="32" xfId="0" applyFont="1" applyBorder="1" applyAlignment="1">
      <alignment horizontal="center" vertical="center" wrapText="1"/>
    </xf>
    <xf numFmtId="0" fontId="13" fillId="0" borderId="154" xfId="0" applyFont="1" applyBorder="1" applyAlignment="1">
      <alignment horizontal="center" vertical="center" wrapText="1"/>
    </xf>
    <xf numFmtId="0" fontId="13" fillId="0" borderId="156" xfId="0" applyFont="1" applyBorder="1" applyAlignment="1">
      <alignment horizontal="center" vertical="center" wrapText="1"/>
    </xf>
    <xf numFmtId="0" fontId="15" fillId="33" borderId="143" xfId="0" applyFont="1" applyFill="1" applyBorder="1" applyAlignment="1">
      <alignment horizontal="left" vertical="center" wrapText="1"/>
    </xf>
    <xf numFmtId="0" fontId="15" fillId="33" borderId="25" xfId="0" applyFont="1" applyFill="1" applyBorder="1" applyAlignment="1">
      <alignment horizontal="center" vertical="center" wrapText="1"/>
    </xf>
    <xf numFmtId="0" fontId="15" fillId="33" borderId="25" xfId="0" applyFont="1" applyFill="1" applyBorder="1" applyAlignment="1">
      <alignment horizontal="left" vertical="center" wrapText="1"/>
    </xf>
    <xf numFmtId="9" fontId="15" fillId="0" borderId="25" xfId="0" applyNumberFormat="1" applyFont="1" applyBorder="1" applyAlignment="1">
      <alignment horizontal="center" vertical="center" wrapText="1"/>
    </xf>
    <xf numFmtId="0" fontId="15" fillId="33" borderId="163" xfId="0" applyFont="1" applyFill="1" applyBorder="1" applyAlignment="1">
      <alignment horizontal="center" vertical="center" wrapText="1"/>
    </xf>
    <xf numFmtId="0" fontId="13" fillId="0" borderId="165" xfId="0" applyFont="1" applyBorder="1" applyAlignment="1">
      <alignment horizontal="center" vertical="center" wrapText="1"/>
    </xf>
    <xf numFmtId="0" fontId="15" fillId="0" borderId="36" xfId="0" applyFont="1" applyBorder="1" applyAlignment="1">
      <alignment horizontal="center" vertical="center" wrapText="1"/>
    </xf>
    <xf numFmtId="0" fontId="13" fillId="0" borderId="152" xfId="0" applyFont="1" applyBorder="1" applyAlignment="1">
      <alignment horizontal="center" vertical="center" wrapText="1"/>
    </xf>
    <xf numFmtId="0" fontId="15" fillId="33" borderId="26" xfId="0" applyFont="1" applyFill="1" applyBorder="1" applyAlignment="1">
      <alignment horizontal="left" vertical="top" wrapText="1"/>
    </xf>
    <xf numFmtId="172" fontId="13" fillId="0" borderId="36" xfId="0" applyNumberFormat="1" applyFont="1" applyBorder="1" applyAlignment="1">
      <alignment vertical="center" wrapText="1"/>
    </xf>
    <xf numFmtId="0" fontId="15" fillId="33" borderId="50" xfId="0" applyFont="1" applyFill="1" applyBorder="1" applyAlignment="1">
      <alignment horizontal="left" vertical="center" wrapText="1"/>
    </xf>
    <xf numFmtId="0" fontId="15" fillId="33" borderId="9" xfId="0" applyFont="1" applyFill="1" applyBorder="1" applyAlignment="1">
      <alignment horizontal="left" vertical="center" wrapText="1"/>
    </xf>
    <xf numFmtId="166" fontId="15" fillId="0" borderId="36" xfId="0" applyNumberFormat="1" applyFont="1" applyBorder="1" applyAlignment="1">
      <alignment vertical="center" wrapText="1"/>
    </xf>
    <xf numFmtId="0" fontId="15" fillId="33" borderId="32" xfId="0" applyFont="1" applyFill="1" applyBorder="1" applyAlignment="1">
      <alignment horizontal="left" vertical="center" wrapText="1"/>
    </xf>
    <xf numFmtId="0" fontId="13" fillId="0" borderId="153" xfId="0" applyFont="1" applyBorder="1" applyAlignment="1">
      <alignment horizontal="center" vertical="center" wrapText="1"/>
    </xf>
    <xf numFmtId="0" fontId="13" fillId="0" borderId="52"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51" xfId="0" applyFont="1" applyBorder="1" applyAlignment="1">
      <alignment horizontal="center" vertical="center" wrapText="1"/>
    </xf>
    <xf numFmtId="0" fontId="15" fillId="33" borderId="65" xfId="0" applyFont="1" applyFill="1" applyBorder="1" applyAlignment="1">
      <alignment vertical="center" wrapText="1"/>
    </xf>
    <xf numFmtId="0" fontId="15" fillId="34" borderId="158" xfId="0" applyFont="1" applyFill="1" applyBorder="1" applyAlignment="1">
      <alignment horizontal="center" vertical="center" wrapText="1"/>
    </xf>
    <xf numFmtId="0" fontId="15" fillId="33" borderId="166" xfId="0" applyFont="1" applyFill="1" applyBorder="1" applyAlignment="1">
      <alignment horizontal="center" vertical="center" wrapText="1"/>
    </xf>
    <xf numFmtId="0" fontId="13" fillId="0" borderId="169" xfId="0" applyFont="1" applyBorder="1" applyAlignment="1">
      <alignment horizontal="center" vertical="center" wrapText="1"/>
    </xf>
    <xf numFmtId="0" fontId="15" fillId="33" borderId="45" xfId="0" applyFont="1" applyFill="1" applyBorder="1" applyAlignment="1">
      <alignment horizontal="left" vertical="center" wrapText="1"/>
    </xf>
    <xf numFmtId="0" fontId="15" fillId="33" borderId="170" xfId="0" applyFont="1" applyFill="1" applyBorder="1" applyAlignment="1">
      <alignment horizontal="center" vertical="center" wrapText="1"/>
    </xf>
    <xf numFmtId="0" fontId="13" fillId="0" borderId="45" xfId="0" applyFont="1" applyBorder="1" applyAlignment="1">
      <alignment horizontal="center" vertical="center" wrapText="1"/>
    </xf>
    <xf numFmtId="1" fontId="59" fillId="33" borderId="23" xfId="0" applyNumberFormat="1" applyFont="1" applyFill="1" applyBorder="1" applyAlignment="1">
      <alignment horizontal="center" vertical="top" wrapText="1"/>
    </xf>
    <xf numFmtId="1" fontId="59" fillId="33" borderId="31" xfId="0" applyNumberFormat="1" applyFont="1" applyFill="1" applyBorder="1" applyAlignment="1">
      <alignment horizontal="center" vertical="top" wrapText="1"/>
    </xf>
    <xf numFmtId="1" fontId="59" fillId="33" borderId="28" xfId="0" applyNumberFormat="1" applyFont="1" applyFill="1" applyBorder="1" applyAlignment="1">
      <alignment horizontal="center" vertical="top" wrapText="1"/>
    </xf>
    <xf numFmtId="171" fontId="15" fillId="0" borderId="25" xfId="0" applyNumberFormat="1" applyFont="1" applyBorder="1" applyAlignment="1">
      <alignment horizontal="center" vertical="center" wrapText="1"/>
    </xf>
    <xf numFmtId="170" fontId="15" fillId="0" borderId="25" xfId="0" applyNumberFormat="1" applyFont="1" applyBorder="1" applyAlignment="1">
      <alignment horizontal="center" vertical="center" wrapText="1"/>
    </xf>
    <xf numFmtId="0" fontId="15" fillId="0" borderId="28" xfId="0" applyFont="1" applyBorder="1" applyAlignment="1">
      <alignment horizontal="center" vertical="center" wrapText="1"/>
    </xf>
    <xf numFmtId="170" fontId="56" fillId="37" borderId="30" xfId="0" applyNumberFormat="1" applyFont="1" applyFill="1" applyBorder="1" applyAlignment="1">
      <alignment vertical="top" wrapText="1"/>
    </xf>
    <xf numFmtId="9" fontId="15" fillId="0" borderId="30" xfId="0" applyNumberFormat="1" applyFont="1" applyBorder="1" applyAlignment="1">
      <alignment vertical="top" wrapText="1"/>
    </xf>
    <xf numFmtId="0" fontId="82" fillId="0" borderId="25" xfId="0" applyFont="1" applyBorder="1"/>
    <xf numFmtId="0" fontId="15" fillId="33" borderId="45" xfId="0" applyFont="1" applyFill="1" applyBorder="1" applyAlignment="1">
      <alignment vertical="center" wrapText="1"/>
    </xf>
    <xf numFmtId="0" fontId="15" fillId="34" borderId="167" xfId="0" applyFont="1" applyFill="1" applyBorder="1" applyAlignment="1">
      <alignment horizontal="center" vertical="center" wrapText="1"/>
    </xf>
    <xf numFmtId="0" fontId="15" fillId="33" borderId="167" xfId="0" applyFont="1" applyFill="1" applyBorder="1" applyAlignment="1">
      <alignment horizontal="center" vertical="center"/>
    </xf>
    <xf numFmtId="0" fontId="13" fillId="0" borderId="50" xfId="0" applyFont="1" applyBorder="1" applyAlignment="1">
      <alignment horizontal="center" vertical="center" wrapText="1"/>
    </xf>
    <xf numFmtId="0" fontId="15" fillId="33" borderId="48" xfId="0" applyFont="1" applyFill="1" applyBorder="1" applyAlignment="1">
      <alignment vertical="center" wrapText="1"/>
    </xf>
    <xf numFmtId="1" fontId="59" fillId="33" borderId="31" xfId="0" applyNumberFormat="1" applyFont="1" applyFill="1" applyBorder="1" applyAlignment="1">
      <alignment horizontal="center" vertical="center" wrapText="1"/>
    </xf>
    <xf numFmtId="1" fontId="59" fillId="33" borderId="28" xfId="0" applyNumberFormat="1" applyFont="1" applyFill="1" applyBorder="1" applyAlignment="1">
      <alignment horizontal="center" vertical="center" wrapText="1"/>
    </xf>
    <xf numFmtId="1" fontId="15" fillId="33" borderId="28" xfId="0" applyNumberFormat="1" applyFont="1" applyFill="1" applyBorder="1" applyAlignment="1">
      <alignment horizontal="center" vertical="top" wrapText="1"/>
    </xf>
    <xf numFmtId="0" fontId="15" fillId="33" borderId="26" xfId="0" applyFont="1" applyFill="1" applyBorder="1" applyAlignment="1">
      <alignment vertical="center" wrapText="1"/>
    </xf>
    <xf numFmtId="9" fontId="15" fillId="0" borderId="26" xfId="0" applyNumberFormat="1" applyFont="1" applyBorder="1" applyAlignment="1">
      <alignment horizontal="center" vertical="center" wrapText="1"/>
    </xf>
    <xf numFmtId="0" fontId="15" fillId="0" borderId="25" xfId="0" applyFont="1" applyBorder="1" applyAlignment="1">
      <alignment horizontal="center" vertical="center" shrinkToFit="1"/>
    </xf>
    <xf numFmtId="0" fontId="15" fillId="0" borderId="49" xfId="0" applyFont="1" applyBorder="1" applyAlignment="1">
      <alignment vertical="center" shrinkToFit="1"/>
    </xf>
    <xf numFmtId="0" fontId="59" fillId="33" borderId="32" xfId="0" applyFont="1" applyFill="1" applyBorder="1" applyAlignment="1">
      <alignment vertical="top" wrapText="1"/>
    </xf>
    <xf numFmtId="9" fontId="15" fillId="0" borderId="28" xfId="0" applyNumberFormat="1" applyFont="1" applyBorder="1" applyAlignment="1">
      <alignment horizontal="center" vertical="center" wrapText="1"/>
    </xf>
    <xf numFmtId="0" fontId="15" fillId="3" borderId="25" xfId="0" applyFont="1" applyFill="1" applyBorder="1" applyAlignment="1">
      <alignment horizontal="center" vertical="center" shrinkToFit="1"/>
    </xf>
    <xf numFmtId="0" fontId="15" fillId="33" borderId="172" xfId="0" applyFont="1" applyFill="1" applyBorder="1" applyAlignment="1">
      <alignment horizontal="right" vertical="center" wrapText="1"/>
    </xf>
    <xf numFmtId="9" fontId="15" fillId="0" borderId="171" xfId="0" applyNumberFormat="1" applyFont="1" applyBorder="1" applyAlignment="1">
      <alignment vertical="top" wrapText="1"/>
    </xf>
    <xf numFmtId="9" fontId="15" fillId="0" borderId="167" xfId="0" applyNumberFormat="1" applyFont="1" applyBorder="1" applyAlignment="1">
      <alignment vertical="top" wrapText="1"/>
    </xf>
    <xf numFmtId="9" fontId="15" fillId="0" borderId="168" xfId="0" applyNumberFormat="1" applyFont="1" applyBorder="1" applyAlignment="1">
      <alignment vertical="top" wrapText="1"/>
    </xf>
    <xf numFmtId="1" fontId="59" fillId="33" borderId="25" xfId="0" applyNumberFormat="1" applyFont="1" applyFill="1" applyBorder="1" applyAlignment="1">
      <alignment horizontal="center" vertical="center" wrapText="1"/>
    </xf>
    <xf numFmtId="1" fontId="59" fillId="33" borderId="154" xfId="0" applyNumberFormat="1" applyFont="1" applyFill="1" applyBorder="1" applyAlignment="1">
      <alignment vertical="top" wrapText="1"/>
    </xf>
    <xf numFmtId="0" fontId="13" fillId="33" borderId="154" xfId="0" applyFont="1" applyFill="1" applyBorder="1" applyAlignment="1">
      <alignment horizontal="center" vertical="center" wrapText="1"/>
    </xf>
    <xf numFmtId="0" fontId="82" fillId="0" borderId="0" xfId="0" applyFont="1" applyAlignment="1">
      <alignment vertical="center"/>
    </xf>
    <xf numFmtId="1" fontId="15" fillId="0" borderId="49" xfId="0" applyNumberFormat="1" applyFont="1" applyBorder="1" applyAlignment="1">
      <alignment vertical="center" wrapText="1"/>
    </xf>
    <xf numFmtId="170" fontId="15" fillId="0" borderId="49" xfId="0" applyNumberFormat="1" applyFont="1" applyBorder="1" applyAlignment="1">
      <alignment vertical="center" wrapText="1"/>
    </xf>
    <xf numFmtId="0" fontId="13" fillId="0" borderId="156" xfId="0" applyFont="1" applyBorder="1" applyAlignment="1">
      <alignment vertical="center" wrapText="1"/>
    </xf>
    <xf numFmtId="9" fontId="15" fillId="0" borderId="21" xfId="0" applyNumberFormat="1" applyFont="1" applyBorder="1" applyAlignment="1">
      <alignment vertical="top" wrapText="1"/>
    </xf>
    <xf numFmtId="0" fontId="13" fillId="33" borderId="169" xfId="0" applyFont="1" applyFill="1" applyBorder="1" applyAlignment="1">
      <alignment vertical="center" wrapText="1"/>
    </xf>
    <xf numFmtId="0" fontId="82" fillId="0" borderId="46" xfId="0" applyFont="1" applyBorder="1"/>
    <xf numFmtId="0" fontId="15" fillId="36" borderId="59" xfId="0" applyFont="1" applyFill="1" applyBorder="1" applyAlignment="1">
      <alignment vertical="center" wrapText="1"/>
    </xf>
    <xf numFmtId="0" fontId="15" fillId="36" borderId="151" xfId="0" applyFont="1" applyFill="1" applyBorder="1" applyAlignment="1">
      <alignment vertical="center" wrapText="1"/>
    </xf>
    <xf numFmtId="9" fontId="15" fillId="33" borderId="48" xfId="0" applyNumberFormat="1" applyFont="1" applyFill="1" applyBorder="1" applyAlignment="1">
      <alignment vertical="center" wrapText="1"/>
    </xf>
    <xf numFmtId="9" fontId="56" fillId="37" borderId="28" xfId="0" applyNumberFormat="1" applyFont="1" applyFill="1" applyBorder="1" applyAlignment="1">
      <alignment vertical="center" wrapText="1"/>
    </xf>
    <xf numFmtId="1" fontId="15" fillId="33" borderId="25" xfId="0" applyNumberFormat="1" applyFont="1" applyFill="1" applyBorder="1" applyAlignment="1">
      <alignment horizontal="center" vertical="center" wrapText="1"/>
    </xf>
    <xf numFmtId="9" fontId="15" fillId="33" borderId="32" xfId="0" applyNumberFormat="1" applyFont="1" applyFill="1" applyBorder="1" applyAlignment="1">
      <alignment vertical="center" wrapText="1"/>
    </xf>
    <xf numFmtId="170" fontId="56" fillId="37" borderId="28" xfId="0" applyNumberFormat="1" applyFont="1" applyFill="1" applyBorder="1" applyAlignment="1">
      <alignment vertical="center" wrapText="1"/>
    </xf>
    <xf numFmtId="9" fontId="15" fillId="33" borderId="50" xfId="0" applyNumberFormat="1" applyFont="1" applyFill="1" applyBorder="1" applyAlignment="1">
      <alignment vertical="center" wrapText="1"/>
    </xf>
    <xf numFmtId="1" fontId="15" fillId="33" borderId="30" xfId="0" applyNumberFormat="1" applyFont="1" applyFill="1" applyBorder="1" applyAlignment="1">
      <alignment horizontal="center" vertical="center" wrapText="1"/>
    </xf>
    <xf numFmtId="9" fontId="56" fillId="37" borderId="25" xfId="0" applyNumberFormat="1" applyFont="1" applyFill="1" applyBorder="1" applyAlignment="1">
      <alignment vertical="center" wrapText="1"/>
    </xf>
    <xf numFmtId="0" fontId="15" fillId="0" borderId="25" xfId="0" applyFont="1" applyBorder="1" applyAlignment="1">
      <alignment horizontal="center" vertical="center" wrapText="1"/>
    </xf>
    <xf numFmtId="0" fontId="15" fillId="33" borderId="26" xfId="0" applyFont="1" applyFill="1" applyBorder="1" applyAlignment="1">
      <alignment horizontal="right" vertical="center" wrapText="1"/>
    </xf>
    <xf numFmtId="0" fontId="13" fillId="33" borderId="153" xfId="0" applyFont="1" applyFill="1" applyBorder="1" applyAlignment="1">
      <alignment horizontal="center" vertical="center" wrapText="1"/>
    </xf>
    <xf numFmtId="0" fontId="13" fillId="33" borderId="52" xfId="0" applyFont="1" applyFill="1" applyBorder="1" applyAlignment="1">
      <alignment horizontal="center" vertical="center" wrapText="1"/>
    </xf>
    <xf numFmtId="0" fontId="15" fillId="33" borderId="50" xfId="0" applyFont="1" applyFill="1" applyBorder="1" applyAlignment="1">
      <alignment vertical="center" wrapText="1"/>
    </xf>
    <xf numFmtId="9" fontId="15" fillId="0" borderId="167" xfId="0" applyNumberFormat="1" applyFont="1" applyBorder="1" applyAlignment="1">
      <alignment horizontal="center" vertical="center" wrapText="1"/>
    </xf>
    <xf numFmtId="0" fontId="20" fillId="33" borderId="36" xfId="0" applyFont="1" applyFill="1" applyBorder="1" applyAlignment="1">
      <alignment horizontal="center" vertical="center" wrapText="1"/>
    </xf>
    <xf numFmtId="0" fontId="20" fillId="33" borderId="30" xfId="0" applyFont="1" applyFill="1" applyBorder="1" applyAlignment="1">
      <alignment horizontal="center" vertical="center" wrapText="1"/>
    </xf>
    <xf numFmtId="0" fontId="20" fillId="33" borderId="21" xfId="0" applyFont="1" applyFill="1" applyBorder="1" applyAlignment="1">
      <alignment horizontal="center" vertical="center" wrapText="1"/>
    </xf>
    <xf numFmtId="0" fontId="15" fillId="33" borderId="56" xfId="0" applyFont="1" applyFill="1" applyBorder="1" applyAlignment="1">
      <alignment horizontal="right" vertical="center" wrapText="1"/>
    </xf>
    <xf numFmtId="0" fontId="15" fillId="33" borderId="45" xfId="0" applyFont="1" applyFill="1" applyBorder="1" applyAlignment="1">
      <alignment horizontal="right" vertical="center" wrapText="1"/>
    </xf>
    <xf numFmtId="9" fontId="15" fillId="0" borderId="23" xfId="0" applyNumberFormat="1" applyFont="1" applyBorder="1" applyAlignment="1">
      <alignment vertical="center" wrapText="1"/>
    </xf>
    <xf numFmtId="9" fontId="15" fillId="0" borderId="31" xfId="0" applyNumberFormat="1" applyFont="1" applyBorder="1" applyAlignment="1">
      <alignment vertical="center" wrapText="1"/>
    </xf>
    <xf numFmtId="9" fontId="15" fillId="0" borderId="29" xfId="0" applyNumberFormat="1" applyFont="1" applyBorder="1" applyAlignment="1">
      <alignment vertical="center" wrapText="1"/>
    </xf>
    <xf numFmtId="9" fontId="15" fillId="0" borderId="37" xfId="0" applyNumberFormat="1" applyFont="1" applyBorder="1" applyAlignment="1">
      <alignment horizontal="center" vertical="center" wrapText="1"/>
    </xf>
    <xf numFmtId="0" fontId="13" fillId="0" borderId="48" xfId="0" applyFont="1" applyBorder="1" applyAlignment="1">
      <alignment horizontal="center" vertical="center" wrapText="1"/>
    </xf>
    <xf numFmtId="0" fontId="15" fillId="33" borderId="32" xfId="0" applyFont="1" applyFill="1" applyBorder="1" applyAlignment="1">
      <alignment horizontal="right" vertical="top" wrapText="1"/>
    </xf>
    <xf numFmtId="0" fontId="15" fillId="33" borderId="50" xfId="0" applyFont="1" applyFill="1" applyBorder="1" applyAlignment="1">
      <alignment horizontal="right" vertical="top" wrapText="1"/>
    </xf>
    <xf numFmtId="0" fontId="15" fillId="33" borderId="48" xfId="0" applyFont="1" applyFill="1" applyBorder="1" applyAlignment="1">
      <alignment vertical="center"/>
    </xf>
    <xf numFmtId="0" fontId="15" fillId="33" borderId="29" xfId="0" applyFont="1" applyFill="1" applyBorder="1" applyAlignment="1">
      <alignment horizontal="center" vertical="center" wrapText="1"/>
    </xf>
    <xf numFmtId="0" fontId="15" fillId="33" borderId="26" xfId="0" applyFont="1" applyFill="1" applyBorder="1" applyAlignment="1">
      <alignment vertical="top" wrapText="1"/>
    </xf>
    <xf numFmtId="0" fontId="15" fillId="33" borderId="172" xfId="0" applyFont="1" applyFill="1" applyBorder="1" applyAlignment="1">
      <alignment horizontal="right" vertical="top" wrapText="1"/>
    </xf>
    <xf numFmtId="0" fontId="13" fillId="33" borderId="166" xfId="0" applyFont="1" applyFill="1" applyBorder="1" applyAlignment="1">
      <alignment horizontal="right" vertical="center" wrapText="1"/>
    </xf>
    <xf numFmtId="9" fontId="15" fillId="0" borderId="167" xfId="0" applyNumberFormat="1" applyFont="1" applyBorder="1" applyAlignment="1">
      <alignment vertical="center" wrapText="1"/>
    </xf>
    <xf numFmtId="0" fontId="15" fillId="38" borderId="165" xfId="0" applyFont="1" applyFill="1" applyBorder="1" applyAlignment="1">
      <alignment vertical="center" wrapText="1"/>
    </xf>
    <xf numFmtId="0" fontId="15" fillId="33" borderId="23" xfId="0" applyFont="1" applyFill="1" applyBorder="1" applyAlignment="1">
      <alignment horizontal="center" vertical="center" wrapText="1"/>
    </xf>
    <xf numFmtId="0" fontId="15" fillId="33" borderId="29" xfId="0" applyFont="1" applyFill="1" applyBorder="1" applyAlignment="1">
      <alignment horizontal="right" vertical="top" wrapText="1"/>
    </xf>
    <xf numFmtId="0" fontId="15" fillId="33" borderId="48" xfId="0" applyFont="1" applyFill="1" applyBorder="1" applyAlignment="1">
      <alignment horizontal="right" vertical="top" wrapText="1"/>
    </xf>
    <xf numFmtId="0" fontId="15" fillId="33" borderId="29" xfId="0" applyFont="1" applyFill="1" applyBorder="1" applyAlignment="1">
      <alignment horizontal="right" vertical="center" wrapText="1"/>
    </xf>
    <xf numFmtId="0" fontId="15" fillId="33" borderId="29" xfId="0" applyFont="1" applyFill="1" applyBorder="1" applyAlignment="1">
      <alignment vertical="center" wrapText="1"/>
    </xf>
    <xf numFmtId="0" fontId="15" fillId="33" borderId="48" xfId="0" applyFont="1" applyFill="1" applyBorder="1" applyAlignment="1">
      <alignment horizontal="left" vertical="center" wrapText="1"/>
    </xf>
    <xf numFmtId="0" fontId="15" fillId="33" borderId="32" xfId="0" applyFont="1" applyFill="1" applyBorder="1" applyAlignment="1">
      <alignment vertical="top" wrapText="1"/>
    </xf>
    <xf numFmtId="0" fontId="15" fillId="33" borderId="32" xfId="0" applyFont="1" applyFill="1" applyBorder="1" applyAlignment="1">
      <alignment horizontal="right" vertical="top"/>
    </xf>
    <xf numFmtId="9" fontId="15" fillId="0" borderId="36" xfId="0" applyNumberFormat="1" applyFont="1" applyBorder="1" applyAlignment="1">
      <alignment horizontal="center" vertical="center" wrapText="1"/>
    </xf>
    <xf numFmtId="0" fontId="15" fillId="33" borderId="32" xfId="0" applyFont="1" applyFill="1" applyBorder="1" applyAlignment="1">
      <alignment horizontal="right" vertical="center"/>
    </xf>
    <xf numFmtId="0" fontId="15" fillId="33" borderId="32" xfId="0" applyFont="1" applyFill="1" applyBorder="1" applyAlignment="1">
      <alignment vertical="center"/>
    </xf>
    <xf numFmtId="0" fontId="15" fillId="0" borderId="152"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154" xfId="0" applyFont="1" applyBorder="1" applyAlignment="1">
      <alignment horizontal="center" vertical="center" wrapText="1"/>
    </xf>
    <xf numFmtId="0" fontId="15" fillId="0" borderId="153" xfId="0" applyFont="1" applyBorder="1" applyAlignment="1">
      <alignment horizontal="center" vertical="center" wrapText="1"/>
    </xf>
    <xf numFmtId="0" fontId="15" fillId="0" borderId="26" xfId="0" applyFont="1" applyBorder="1" applyAlignment="1">
      <alignment horizontal="center" vertical="center" wrapText="1"/>
    </xf>
    <xf numFmtId="0" fontId="15" fillId="33" borderId="32" xfId="0" applyFont="1" applyFill="1" applyBorder="1" applyAlignment="1">
      <alignment horizontal="left" vertical="center"/>
    </xf>
    <xf numFmtId="0" fontId="15" fillId="33" borderId="45" xfId="0" applyFont="1" applyFill="1" applyBorder="1" applyAlignment="1">
      <alignment horizontal="right" vertical="center"/>
    </xf>
    <xf numFmtId="9" fontId="15" fillId="0" borderId="163" xfId="0" applyNumberFormat="1" applyFont="1" applyBorder="1" applyAlignment="1">
      <alignment horizontal="center" vertical="center" wrapText="1"/>
    </xf>
    <xf numFmtId="9" fontId="15" fillId="0" borderId="31" xfId="0" applyNumberFormat="1" applyFont="1" applyBorder="1" applyAlignment="1">
      <alignment horizontal="center" vertical="center" wrapText="1"/>
    </xf>
    <xf numFmtId="0" fontId="15" fillId="33" borderId="154" xfId="0" applyFont="1" applyFill="1" applyBorder="1" applyAlignment="1">
      <alignment horizontal="center" vertical="center" wrapText="1"/>
    </xf>
    <xf numFmtId="0" fontId="33" fillId="33" borderId="25" xfId="0" applyFont="1" applyFill="1" applyBorder="1" applyAlignment="1">
      <alignment horizontal="left" vertical="top" wrapText="1"/>
    </xf>
    <xf numFmtId="0" fontId="33" fillId="33" borderId="28" xfId="0" applyFont="1" applyFill="1" applyBorder="1" applyAlignment="1">
      <alignment horizontal="left" vertical="top" wrapText="1"/>
    </xf>
    <xf numFmtId="0" fontId="15" fillId="33" borderId="64" xfId="0" applyFont="1" applyFill="1" applyBorder="1" applyAlignment="1">
      <alignment horizontal="center" vertical="center" wrapText="1"/>
    </xf>
    <xf numFmtId="0" fontId="15" fillId="39" borderId="48" xfId="0" applyFont="1" applyFill="1" applyBorder="1" applyAlignment="1">
      <alignment horizontal="right" vertical="top" wrapText="1"/>
    </xf>
    <xf numFmtId="164" fontId="20" fillId="0" borderId="174" xfId="0" applyNumberFormat="1" applyFont="1" applyBorder="1" applyAlignment="1">
      <alignment vertical="top" wrapText="1"/>
    </xf>
    <xf numFmtId="164" fontId="20" fillId="33" borderId="28" xfId="0" applyNumberFormat="1" applyFont="1" applyFill="1" applyBorder="1" applyAlignment="1">
      <alignment vertical="top" wrapText="1"/>
    </xf>
    <xf numFmtId="164" fontId="20" fillId="33" borderId="25" xfId="0" applyNumberFormat="1" applyFont="1" applyFill="1" applyBorder="1" applyAlignment="1">
      <alignment vertical="top" wrapText="1"/>
    </xf>
    <xf numFmtId="1" fontId="15" fillId="0" borderId="25" xfId="0" applyNumberFormat="1" applyFont="1" applyBorder="1" applyAlignment="1">
      <alignment vertical="top" wrapText="1"/>
    </xf>
    <xf numFmtId="164" fontId="20" fillId="0" borderId="64" xfId="0" applyNumberFormat="1" applyFont="1" applyBorder="1" applyAlignment="1">
      <alignment vertical="center" wrapText="1"/>
    </xf>
    <xf numFmtId="164" fontId="20" fillId="33" borderId="25" xfId="0" applyNumberFormat="1" applyFont="1" applyFill="1" applyBorder="1" applyAlignment="1">
      <alignment vertical="center" wrapText="1"/>
    </xf>
    <xf numFmtId="0" fontId="15" fillId="39" borderId="32" xfId="0" applyFont="1" applyFill="1" applyBorder="1" applyAlignment="1">
      <alignment horizontal="right" vertical="top" wrapText="1"/>
    </xf>
    <xf numFmtId="164" fontId="20" fillId="0" borderId="62" xfId="0" applyNumberFormat="1" applyFont="1" applyBorder="1" applyAlignment="1">
      <alignment vertical="top" wrapText="1"/>
    </xf>
    <xf numFmtId="0" fontId="15" fillId="33" borderId="17" xfId="0" applyFont="1" applyFill="1" applyBorder="1" applyAlignment="1">
      <alignment horizontal="left" vertical="center" wrapText="1"/>
    </xf>
    <xf numFmtId="164" fontId="20" fillId="0" borderId="49" xfId="0" applyNumberFormat="1" applyFont="1" applyBorder="1" applyAlignment="1">
      <alignment horizontal="left" vertical="top" wrapText="1"/>
    </xf>
    <xf numFmtId="1" fontId="20" fillId="33" borderId="25" xfId="0" applyNumberFormat="1" applyFont="1" applyFill="1" applyBorder="1" applyAlignment="1">
      <alignment vertical="top" wrapText="1"/>
    </xf>
    <xf numFmtId="0" fontId="15" fillId="33" borderId="152" xfId="0" applyFont="1" applyFill="1" applyBorder="1" applyAlignment="1">
      <alignment horizontal="center" vertical="center" wrapText="1"/>
    </xf>
    <xf numFmtId="0" fontId="15" fillId="33" borderId="161" xfId="0" applyFont="1" applyFill="1" applyBorder="1" applyAlignment="1">
      <alignment horizontal="center" vertical="center" wrapText="1"/>
    </xf>
    <xf numFmtId="0" fontId="15" fillId="33" borderId="160" xfId="0" applyFont="1" applyFill="1" applyBorder="1" applyAlignment="1">
      <alignment horizontal="center" vertical="center" wrapText="1"/>
    </xf>
    <xf numFmtId="0" fontId="15" fillId="0" borderId="165" xfId="0" applyFont="1" applyBorder="1" applyAlignment="1">
      <alignment horizontal="center" vertical="center" wrapText="1"/>
    </xf>
    <xf numFmtId="0" fontId="15" fillId="33" borderId="9" xfId="0" applyFont="1" applyFill="1" applyBorder="1" applyAlignment="1">
      <alignment horizontal="right" vertical="center" wrapText="1"/>
    </xf>
    <xf numFmtId="0" fontId="15" fillId="33" borderId="0" xfId="0" applyFont="1" applyFill="1" applyAlignment="1">
      <alignment horizontal="right" vertical="center" wrapText="1"/>
    </xf>
    <xf numFmtId="0" fontId="15" fillId="33" borderId="25" xfId="0" applyFont="1" applyFill="1" applyBorder="1" applyAlignment="1">
      <alignment horizontal="right" vertical="center" wrapText="1"/>
    </xf>
    <xf numFmtId="0" fontId="82" fillId="0" borderId="143" xfId="0" applyFont="1" applyBorder="1"/>
    <xf numFmtId="0" fontId="82" fillId="0" borderId="61" xfId="0" applyFont="1" applyBorder="1"/>
    <xf numFmtId="0" fontId="82" fillId="0" borderId="45" xfId="0" applyFont="1" applyBorder="1"/>
    <xf numFmtId="0" fontId="87" fillId="40" borderId="147" xfId="0" applyFont="1" applyFill="1" applyBorder="1"/>
    <xf numFmtId="0" fontId="15" fillId="0" borderId="17" xfId="2" applyFont="1" applyBorder="1" applyAlignment="1">
      <alignment horizontal="center" vertical="center" wrapText="1"/>
    </xf>
    <xf numFmtId="170" fontId="2" fillId="0" borderId="10" xfId="66" applyNumberFormat="1" applyFont="1" applyBorder="1" applyAlignment="1" applyProtection="1">
      <alignment vertical="center" wrapText="1"/>
      <protection locked="0"/>
    </xf>
    <xf numFmtId="0" fontId="2" fillId="0" borderId="0" xfId="0" applyFont="1"/>
    <xf numFmtId="0" fontId="99" fillId="0" borderId="0" xfId="0" applyFont="1"/>
    <xf numFmtId="0" fontId="101" fillId="0" borderId="0" xfId="0" applyFont="1" applyAlignment="1">
      <alignment vertical="top" wrapText="1"/>
    </xf>
    <xf numFmtId="170" fontId="34" fillId="17" borderId="6" xfId="4" applyNumberFormat="1" applyFont="1" applyFill="1" applyBorder="1" applyAlignment="1" applyProtection="1">
      <alignment horizontal="center" vertical="center" wrapText="1"/>
      <protection locked="0"/>
    </xf>
    <xf numFmtId="9" fontId="34" fillId="17" borderId="2" xfId="4" applyFont="1" applyFill="1" applyBorder="1" applyAlignment="1" applyProtection="1">
      <alignment horizontal="center" vertical="center" wrapText="1"/>
      <protection locked="0"/>
    </xf>
    <xf numFmtId="0" fontId="2" fillId="0" borderId="107" xfId="2" applyFont="1" applyBorder="1" applyAlignment="1" applyProtection="1">
      <alignment horizontal="center" vertical="center" wrapText="1"/>
      <protection locked="0"/>
    </xf>
    <xf numFmtId="171" fontId="2" fillId="0" borderId="2" xfId="66" applyNumberFormat="1" applyFont="1" applyFill="1" applyBorder="1" applyAlignment="1" applyProtection="1">
      <alignment horizontal="center" vertical="center" wrapText="1"/>
      <protection locked="0"/>
    </xf>
    <xf numFmtId="170" fontId="5" fillId="17" borderId="13" xfId="66" applyNumberFormat="1" applyFont="1" applyFill="1" applyBorder="1" applyAlignment="1" applyProtection="1">
      <alignment vertical="top" wrapText="1"/>
      <protection locked="0"/>
    </xf>
    <xf numFmtId="164" fontId="4" fillId="0" borderId="120" xfId="1" applyNumberFormat="1" applyFont="1" applyBorder="1" applyAlignment="1" applyProtection="1">
      <alignment vertical="top" wrapText="1"/>
      <protection locked="0"/>
    </xf>
    <xf numFmtId="164" fontId="4" fillId="0" borderId="18" xfId="1" applyNumberFormat="1" applyFont="1" applyBorder="1" applyAlignment="1" applyProtection="1">
      <alignment vertical="top" wrapText="1"/>
      <protection locked="0"/>
    </xf>
    <xf numFmtId="170" fontId="2" fillId="0" borderId="19" xfId="74" applyNumberFormat="1" applyFont="1" applyFill="1" applyBorder="1" applyAlignment="1" applyProtection="1">
      <alignment horizontal="center" vertical="center" wrapText="1"/>
      <protection locked="0"/>
    </xf>
    <xf numFmtId="166" fontId="2" fillId="0" borderId="19" xfId="73" applyNumberFormat="1" applyFont="1" applyFill="1" applyBorder="1" applyAlignment="1" applyProtection="1">
      <alignment horizontal="center" vertical="center" wrapText="1"/>
    </xf>
    <xf numFmtId="9" fontId="35" fillId="17" borderId="6" xfId="4" applyFont="1" applyFill="1" applyBorder="1" applyAlignment="1" applyProtection="1">
      <alignment horizontal="center" vertical="center" wrapText="1"/>
      <protection locked="0"/>
    </xf>
    <xf numFmtId="9" fontId="35" fillId="17" borderId="6" xfId="1" applyFont="1" applyFill="1" applyBorder="1" applyAlignment="1" applyProtection="1">
      <alignment horizontal="center" vertical="center" wrapText="1"/>
      <protection locked="0"/>
    </xf>
    <xf numFmtId="9" fontId="35" fillId="17" borderId="2" xfId="4" applyFont="1" applyFill="1" applyBorder="1" applyAlignment="1" applyProtection="1">
      <alignment horizontal="center" vertical="center" wrapText="1"/>
      <protection locked="0"/>
    </xf>
    <xf numFmtId="164" fontId="5" fillId="20" borderId="2" xfId="1" applyNumberFormat="1" applyFont="1" applyFill="1" applyBorder="1" applyAlignment="1" applyProtection="1">
      <alignment horizontal="center" vertical="center" wrapText="1"/>
      <protection locked="0"/>
    </xf>
    <xf numFmtId="1" fontId="5" fillId="20" borderId="2" xfId="2" applyNumberFormat="1" applyFont="1" applyFill="1" applyBorder="1" applyAlignment="1" applyProtection="1">
      <alignment horizontal="center" vertical="center" wrapText="1"/>
      <protection locked="0"/>
    </xf>
    <xf numFmtId="0" fontId="1" fillId="0" borderId="73" xfId="0" applyFont="1" applyBorder="1"/>
    <xf numFmtId="0" fontId="1" fillId="0" borderId="85" xfId="0" applyFont="1" applyBorder="1"/>
    <xf numFmtId="0" fontId="1" fillId="0" borderId="88" xfId="0" applyFont="1" applyBorder="1"/>
    <xf numFmtId="166" fontId="15" fillId="0" borderId="19" xfId="73" applyNumberFormat="1" applyFont="1" applyBorder="1" applyAlignment="1">
      <alignment vertical="center" wrapText="1"/>
    </xf>
    <xf numFmtId="9" fontId="15" fillId="3" borderId="104" xfId="2" applyNumberFormat="1" applyFont="1" applyFill="1" applyBorder="1" applyAlignment="1" applyProtection="1">
      <alignment horizontal="center" vertical="center" wrapText="1"/>
      <protection locked="0"/>
    </xf>
    <xf numFmtId="170" fontId="15" fillId="0" borderId="13" xfId="66" applyNumberFormat="1" applyFont="1" applyFill="1" applyBorder="1" applyAlignment="1" applyProtection="1">
      <alignment horizontal="center" vertical="center" wrapText="1"/>
      <protection locked="0"/>
    </xf>
    <xf numFmtId="0" fontId="15" fillId="0" borderId="84" xfId="2" applyFont="1" applyBorder="1" applyAlignment="1" applyProtection="1">
      <alignment vertical="center" wrapText="1" shrinkToFit="1"/>
      <protection locked="0"/>
    </xf>
    <xf numFmtId="0" fontId="0" fillId="0" borderId="0" xfId="0" applyAlignment="1">
      <alignment horizontal="center" vertical="center"/>
    </xf>
    <xf numFmtId="0" fontId="15" fillId="20" borderId="87" xfId="2" applyFont="1" applyFill="1" applyBorder="1" applyAlignment="1">
      <alignment horizontal="center" vertical="center" wrapText="1"/>
    </xf>
    <xf numFmtId="170" fontId="15" fillId="0" borderId="84" xfId="66" applyNumberFormat="1" applyFont="1" applyBorder="1" applyAlignment="1" applyProtection="1">
      <alignment vertical="center" wrapText="1"/>
      <protection locked="0"/>
    </xf>
    <xf numFmtId="0" fontId="20" fillId="22" borderId="6" xfId="2" applyFont="1" applyFill="1" applyBorder="1" applyAlignment="1">
      <alignment horizontal="center" vertical="center" wrapText="1"/>
    </xf>
    <xf numFmtId="9" fontId="15" fillId="0" borderId="2" xfId="2" applyNumberFormat="1" applyFont="1" applyBorder="1" applyAlignment="1" applyProtection="1">
      <alignment vertical="center" wrapText="1"/>
      <protection locked="0"/>
    </xf>
    <xf numFmtId="9" fontId="15" fillId="0" borderId="107" xfId="2" applyNumberFormat="1" applyFont="1" applyBorder="1" applyAlignment="1" applyProtection="1">
      <alignment vertical="center" wrapText="1"/>
      <protection locked="0"/>
    </xf>
    <xf numFmtId="0" fontId="15" fillId="22" borderId="86" xfId="2" applyFont="1" applyFill="1" applyBorder="1" applyAlignment="1">
      <alignment horizontal="right" vertical="top" wrapText="1"/>
    </xf>
    <xf numFmtId="9" fontId="15" fillId="0" borderId="11" xfId="2" applyNumberFormat="1" applyFont="1" applyBorder="1" applyAlignment="1" applyProtection="1">
      <alignment vertical="center" wrapText="1"/>
      <protection locked="0"/>
    </xf>
    <xf numFmtId="9" fontId="15" fillId="0" borderId="92" xfId="2" applyNumberFormat="1" applyFont="1" applyBorder="1" applyAlignment="1" applyProtection="1">
      <alignment vertical="center" wrapText="1"/>
      <protection locked="0"/>
    </xf>
    <xf numFmtId="0" fontId="2" fillId="0" borderId="2" xfId="0" applyFont="1" applyBorder="1" applyAlignment="1">
      <alignment horizontal="center" vertical="center" wrapText="1"/>
    </xf>
    <xf numFmtId="0" fontId="15" fillId="0" borderId="22" xfId="2" applyFont="1" applyBorder="1" applyAlignment="1">
      <alignment horizontal="center" vertical="center" wrapText="1"/>
    </xf>
    <xf numFmtId="0" fontId="2" fillId="0" borderId="2" xfId="0" applyFont="1" applyBorder="1" applyAlignment="1">
      <alignment vertical="top" wrapText="1"/>
    </xf>
    <xf numFmtId="0" fontId="2" fillId="0" borderId="6" xfId="0" applyFont="1" applyBorder="1" applyAlignment="1">
      <alignment vertical="top" wrapText="1"/>
    </xf>
    <xf numFmtId="0" fontId="2" fillId="41" borderId="2" xfId="0" applyFont="1" applyFill="1" applyBorder="1" applyAlignment="1">
      <alignment vertical="top" wrapText="1"/>
    </xf>
    <xf numFmtId="0" fontId="2" fillId="0" borderId="2" xfId="0" applyFont="1" applyBorder="1" applyAlignment="1">
      <alignment horizontal="center" vertical="top" wrapText="1"/>
    </xf>
    <xf numFmtId="164" fontId="20" fillId="20" borderId="6" xfId="1" applyNumberFormat="1" applyFont="1" applyFill="1" applyBorder="1" applyAlignment="1" applyProtection="1">
      <alignment horizontal="center" vertical="center" wrapText="1"/>
      <protection locked="0"/>
    </xf>
    <xf numFmtId="164" fontId="20" fillId="0" borderId="18" xfId="1" applyNumberFormat="1" applyFont="1" applyBorder="1" applyAlignment="1" applyProtection="1">
      <alignment vertical="center" wrapText="1"/>
      <protection locked="0"/>
    </xf>
    <xf numFmtId="164" fontId="20" fillId="0" borderId="18" xfId="1" applyNumberFormat="1" applyFont="1" applyBorder="1" applyAlignment="1" applyProtection="1">
      <alignment horizontal="center" vertical="center" wrapText="1"/>
      <protection locked="0"/>
    </xf>
    <xf numFmtId="164" fontId="20" fillId="0" borderId="18" xfId="1" applyNumberFormat="1" applyFont="1" applyBorder="1" applyAlignment="1" applyProtection="1">
      <alignment vertical="top" wrapText="1"/>
      <protection locked="0"/>
    </xf>
    <xf numFmtId="164" fontId="20" fillId="0" borderId="84" xfId="1" applyNumberFormat="1" applyFont="1" applyBorder="1" applyAlignment="1" applyProtection="1">
      <alignment horizontal="center" vertical="top" wrapText="1"/>
      <protection locked="0"/>
    </xf>
    <xf numFmtId="0" fontId="15" fillId="20" borderId="90" xfId="0" applyFont="1" applyFill="1" applyBorder="1" applyAlignment="1">
      <alignment horizontal="center" vertical="center" wrapText="1"/>
    </xf>
    <xf numFmtId="0" fontId="15" fillId="20" borderId="105" xfId="0" applyFont="1" applyFill="1" applyBorder="1" applyAlignment="1">
      <alignment horizontal="center" vertical="center" wrapText="1"/>
    </xf>
    <xf numFmtId="0" fontId="15" fillId="20" borderId="103" xfId="2" applyFont="1" applyFill="1" applyBorder="1" applyAlignment="1">
      <alignment horizontal="left" vertical="center" wrapText="1"/>
    </xf>
    <xf numFmtId="0" fontId="15" fillId="20" borderId="110" xfId="0" applyFont="1" applyFill="1" applyBorder="1" applyAlignment="1">
      <alignment horizontal="center" vertical="center" wrapText="1"/>
    </xf>
    <xf numFmtId="0" fontId="4" fillId="3" borderId="4" xfId="0" applyFont="1" applyFill="1" applyBorder="1" applyAlignment="1">
      <alignment horizontal="center" vertical="center" wrapText="1"/>
    </xf>
    <xf numFmtId="1" fontId="3" fillId="0" borderId="84" xfId="2" applyNumberFormat="1" applyBorder="1" applyAlignment="1" applyProtection="1">
      <alignment horizontal="left" vertical="center" wrapText="1"/>
      <protection locked="0"/>
    </xf>
    <xf numFmtId="0" fontId="103" fillId="3" borderId="2" xfId="0" applyFont="1" applyFill="1" applyBorder="1" applyAlignment="1">
      <alignment horizontal="center" vertical="center" wrapText="1"/>
    </xf>
    <xf numFmtId="0" fontId="103" fillId="0" borderId="2" xfId="0" applyFont="1" applyBorder="1" applyAlignment="1">
      <alignment horizontal="center" vertical="center" wrapText="1"/>
    </xf>
    <xf numFmtId="0" fontId="104" fillId="0" borderId="2" xfId="0" applyFont="1" applyBorder="1" applyAlignment="1">
      <alignment horizontal="center"/>
    </xf>
    <xf numFmtId="0" fontId="80" fillId="0" borderId="2" xfId="0" applyFont="1" applyBorder="1" applyAlignment="1">
      <alignment horizontal="center"/>
    </xf>
    <xf numFmtId="0" fontId="105" fillId="0" borderId="2" xfId="0" applyFont="1" applyBorder="1" applyAlignment="1">
      <alignment horizontal="center" vertical="center" wrapText="1"/>
    </xf>
    <xf numFmtId="164" fontId="5" fillId="0" borderId="89" xfId="1" applyNumberFormat="1" applyFont="1" applyBorder="1" applyAlignment="1" applyProtection="1">
      <alignment vertical="top" wrapText="1"/>
      <protection locked="0"/>
    </xf>
    <xf numFmtId="164" fontId="5" fillId="0" borderId="84" xfId="1" applyNumberFormat="1" applyFont="1" applyBorder="1" applyAlignment="1" applyProtection="1">
      <alignment vertical="top" wrapText="1"/>
      <protection locked="0"/>
    </xf>
    <xf numFmtId="1" fontId="5" fillId="20" borderId="12" xfId="2" applyNumberFormat="1" applyFont="1" applyFill="1" applyBorder="1" applyAlignment="1" applyProtection="1">
      <alignment vertical="top" wrapText="1"/>
      <protection locked="0"/>
    </xf>
    <xf numFmtId="164" fontId="5" fillId="20" borderId="22" xfId="1" applyNumberFormat="1" applyFont="1" applyFill="1" applyBorder="1" applyAlignment="1" applyProtection="1">
      <alignment vertical="center" wrapText="1"/>
      <protection locked="0"/>
    </xf>
    <xf numFmtId="164" fontId="5" fillId="20" borderId="12" xfId="1" applyNumberFormat="1" applyFont="1" applyFill="1" applyBorder="1" applyAlignment="1" applyProtection="1">
      <alignment vertical="center" wrapText="1"/>
      <protection locked="0"/>
    </xf>
    <xf numFmtId="0" fontId="2" fillId="42" borderId="2" xfId="2" applyFont="1" applyFill="1" applyBorder="1" applyAlignment="1" applyProtection="1">
      <alignment horizontal="center" vertical="center" wrapText="1"/>
      <protection locked="0"/>
    </xf>
    <xf numFmtId="0" fontId="2" fillId="3" borderId="88" xfId="0" applyFont="1" applyFill="1" applyBorder="1" applyAlignment="1">
      <alignment horizontal="center" vertical="center" wrapText="1"/>
    </xf>
    <xf numFmtId="177" fontId="4" fillId="0" borderId="19" xfId="74" applyNumberFormat="1" applyFont="1" applyFill="1" applyBorder="1" applyAlignment="1" applyProtection="1">
      <alignment vertical="center" wrapText="1"/>
    </xf>
    <xf numFmtId="166" fontId="2" fillId="0" borderId="19" xfId="16" applyNumberFormat="1" applyFont="1" applyBorder="1" applyAlignment="1">
      <alignment vertical="center" wrapText="1"/>
    </xf>
    <xf numFmtId="170" fontId="34" fillId="43" borderId="13" xfId="66" applyNumberFormat="1" applyFont="1" applyFill="1" applyBorder="1" applyAlignment="1" applyProtection="1">
      <alignment vertical="top" wrapText="1"/>
      <protection locked="0"/>
    </xf>
    <xf numFmtId="170" fontId="3" fillId="0" borderId="84" xfId="66" applyNumberFormat="1" applyFont="1" applyFill="1" applyBorder="1" applyAlignment="1" applyProtection="1">
      <alignment vertical="center" wrapText="1"/>
      <protection locked="0"/>
    </xf>
    <xf numFmtId="9" fontId="34" fillId="43" borderId="6" xfId="4" applyFont="1" applyFill="1" applyBorder="1" applyAlignment="1" applyProtection="1">
      <alignment vertical="center" wrapText="1"/>
      <protection locked="0"/>
    </xf>
    <xf numFmtId="170" fontId="34" fillId="0" borderId="6" xfId="4" applyNumberFormat="1" applyFont="1" applyFill="1" applyBorder="1" applyAlignment="1" applyProtection="1">
      <alignment vertical="center" wrapText="1"/>
      <protection locked="0"/>
    </xf>
    <xf numFmtId="9" fontId="34" fillId="43" borderId="6" xfId="1" applyFont="1" applyFill="1" applyBorder="1" applyAlignment="1" applyProtection="1">
      <alignment vertical="center" wrapText="1"/>
      <protection locked="0"/>
    </xf>
    <xf numFmtId="9" fontId="34" fillId="43" borderId="2" xfId="4" applyFont="1" applyFill="1" applyBorder="1" applyAlignment="1" applyProtection="1">
      <alignment vertical="center" wrapText="1"/>
      <protection locked="0"/>
    </xf>
    <xf numFmtId="0" fontId="3" fillId="0" borderId="90" xfId="0" applyFont="1" applyBorder="1" applyAlignment="1">
      <alignment horizontal="left" vertical="center" wrapText="1"/>
    </xf>
    <xf numFmtId="0" fontId="12" fillId="0" borderId="105" xfId="75" applyBorder="1" applyAlignment="1">
      <alignment horizontal="center" vertical="center" wrapText="1"/>
    </xf>
    <xf numFmtId="0" fontId="3" fillId="0" borderId="84" xfId="2" applyBorder="1" applyAlignment="1" applyProtection="1">
      <alignment horizontal="left" vertical="top" wrapText="1" shrinkToFit="1"/>
      <protection locked="0"/>
    </xf>
    <xf numFmtId="1" fontId="106" fillId="20" borderId="6" xfId="2" applyNumberFormat="1" applyFont="1" applyFill="1" applyBorder="1" applyAlignment="1">
      <alignment horizontal="center" vertical="top" wrapText="1"/>
    </xf>
    <xf numFmtId="0" fontId="3" fillId="0" borderId="88" xfId="0" applyFont="1" applyBorder="1" applyAlignment="1">
      <alignment horizontal="left" vertical="center" wrapText="1"/>
    </xf>
    <xf numFmtId="0" fontId="68" fillId="20" borderId="11" xfId="2" applyFont="1" applyFill="1" applyBorder="1" applyAlignment="1">
      <alignment vertical="center" wrapText="1"/>
    </xf>
    <xf numFmtId="0" fontId="33" fillId="0" borderId="88" xfId="0" applyFont="1" applyBorder="1" applyAlignment="1">
      <alignment horizontal="left" vertical="center" wrapText="1"/>
    </xf>
    <xf numFmtId="9" fontId="112" fillId="0" borderId="28" xfId="0" applyNumberFormat="1" applyFont="1" applyBorder="1" applyAlignment="1">
      <alignment horizontal="center" vertical="center" wrapText="1"/>
    </xf>
    <xf numFmtId="0" fontId="15" fillId="34" borderId="179" xfId="0" applyFont="1" applyFill="1" applyBorder="1" applyAlignment="1">
      <alignment horizontal="center" vertical="center" wrapText="1"/>
    </xf>
    <xf numFmtId="9" fontId="15" fillId="3" borderId="26" xfId="0" applyNumberFormat="1" applyFont="1" applyFill="1" applyBorder="1" applyAlignment="1">
      <alignment horizontal="center" vertical="center" wrapText="1"/>
    </xf>
    <xf numFmtId="0" fontId="15" fillId="3" borderId="49" xfId="0" applyFont="1" applyFill="1" applyBorder="1" applyAlignment="1">
      <alignment vertical="center" shrinkToFit="1"/>
    </xf>
    <xf numFmtId="9" fontId="15" fillId="3" borderId="155" xfId="0" applyNumberFormat="1" applyFont="1" applyFill="1" applyBorder="1" applyAlignment="1">
      <alignment vertical="center" wrapText="1"/>
    </xf>
    <xf numFmtId="9" fontId="15" fillId="3" borderId="134" xfId="0" applyNumberFormat="1" applyFont="1" applyFill="1" applyBorder="1" applyAlignment="1">
      <alignment vertical="center" wrapText="1"/>
    </xf>
    <xf numFmtId="9" fontId="15" fillId="0" borderId="166" xfId="0" applyNumberFormat="1" applyFont="1" applyBorder="1" applyAlignment="1">
      <alignment vertical="center" wrapText="1"/>
    </xf>
    <xf numFmtId="9" fontId="15" fillId="0" borderId="37" xfId="0" applyNumberFormat="1" applyFont="1" applyBorder="1" applyAlignment="1">
      <alignment vertical="center" wrapText="1"/>
    </xf>
    <xf numFmtId="9" fontId="15" fillId="0" borderId="36" xfId="0" applyNumberFormat="1" applyFont="1" applyBorder="1" applyAlignment="1">
      <alignment vertical="center" wrapText="1"/>
    </xf>
    <xf numFmtId="9" fontId="15" fillId="0" borderId="30" xfId="0" applyNumberFormat="1" applyFont="1" applyBorder="1" applyAlignment="1">
      <alignment vertical="center" wrapText="1"/>
    </xf>
    <xf numFmtId="9" fontId="15" fillId="0" borderId="30" xfId="0" applyNumberFormat="1" applyFont="1" applyBorder="1" applyAlignment="1">
      <alignment horizontal="center" vertical="center" wrapText="1"/>
    </xf>
    <xf numFmtId="9" fontId="15" fillId="0" borderId="166" xfId="0" applyNumberFormat="1" applyFont="1" applyBorder="1" applyAlignment="1">
      <alignment horizontal="center" vertical="center" wrapText="1"/>
    </xf>
    <xf numFmtId="9" fontId="15" fillId="0" borderId="158" xfId="0" applyNumberFormat="1" applyFont="1" applyBorder="1" applyAlignment="1">
      <alignment vertical="center" wrapText="1"/>
    </xf>
    <xf numFmtId="9" fontId="15" fillId="0" borderId="170" xfId="0" applyNumberFormat="1" applyFont="1" applyBorder="1" applyAlignment="1">
      <alignment vertical="center" wrapText="1"/>
    </xf>
    <xf numFmtId="0" fontId="73" fillId="0" borderId="28" xfId="0" applyFont="1" applyBorder="1" applyAlignment="1">
      <alignment horizontal="center" vertical="center" wrapText="1"/>
    </xf>
    <xf numFmtId="1" fontId="15" fillId="3" borderId="25" xfId="0" applyNumberFormat="1" applyFont="1" applyFill="1" applyBorder="1" applyAlignment="1">
      <alignment vertical="top" wrapText="1"/>
    </xf>
    <xf numFmtId="1" fontId="15" fillId="3" borderId="28" xfId="0" applyNumberFormat="1" applyFont="1" applyFill="1" applyBorder="1" applyAlignment="1">
      <alignment vertical="top" wrapText="1"/>
    </xf>
    <xf numFmtId="1" fontId="15" fillId="0" borderId="28" xfId="0" applyNumberFormat="1" applyFont="1" applyBorder="1" applyAlignment="1">
      <alignment vertical="top" wrapText="1"/>
    </xf>
    <xf numFmtId="164" fontId="20" fillId="0" borderId="62" xfId="0" applyNumberFormat="1" applyFont="1" applyBorder="1" applyAlignment="1">
      <alignment vertical="center" wrapText="1"/>
    </xf>
    <xf numFmtId="164" fontId="20" fillId="0" borderId="64" xfId="0" applyNumberFormat="1" applyFont="1" applyBorder="1" applyAlignment="1">
      <alignment vertical="top" wrapText="1"/>
    </xf>
    <xf numFmtId="0" fontId="73" fillId="0" borderId="25" xfId="0" applyFont="1" applyBorder="1" applyAlignment="1">
      <alignment horizontal="center" vertical="center" wrapText="1"/>
    </xf>
    <xf numFmtId="166" fontId="5" fillId="0" borderId="19" xfId="73" applyNumberFormat="1" applyFont="1" applyBorder="1" applyAlignment="1" applyProtection="1">
      <alignment vertical="center" wrapText="1"/>
    </xf>
    <xf numFmtId="0" fontId="73" fillId="0" borderId="2" xfId="2" applyFont="1" applyBorder="1" applyAlignment="1" applyProtection="1">
      <alignment horizontal="center" vertical="center" wrapText="1" shrinkToFit="1"/>
      <protection locked="0"/>
    </xf>
    <xf numFmtId="0" fontId="68" fillId="0" borderId="84" xfId="2" applyFont="1" applyBorder="1" applyAlignment="1" applyProtection="1">
      <alignment vertical="center" wrapText="1" shrinkToFit="1"/>
      <protection locked="0"/>
    </xf>
    <xf numFmtId="0" fontId="4" fillId="3" borderId="83" xfId="0" applyFont="1" applyFill="1" applyBorder="1" applyAlignment="1">
      <alignment horizontal="center" vertical="center" wrapText="1"/>
    </xf>
    <xf numFmtId="9" fontId="73" fillId="0" borderId="22" xfId="2" applyNumberFormat="1" applyFont="1" applyBorder="1" applyAlignment="1" applyProtection="1">
      <alignment horizontal="center" vertical="center" wrapText="1"/>
      <protection locked="0"/>
    </xf>
    <xf numFmtId="178" fontId="2" fillId="0" borderId="6" xfId="2" applyNumberFormat="1" applyFont="1" applyBorder="1" applyAlignment="1" applyProtection="1">
      <alignment horizontal="center" vertical="center" wrapText="1"/>
      <protection locked="0"/>
    </xf>
    <xf numFmtId="166" fontId="15" fillId="0" borderId="19" xfId="73" applyNumberFormat="1" applyFont="1" applyFill="1" applyBorder="1" applyAlignment="1" applyProtection="1">
      <alignment vertical="center" wrapText="1"/>
    </xf>
    <xf numFmtId="0" fontId="0" fillId="0" borderId="6" xfId="0" applyBorder="1"/>
    <xf numFmtId="0" fontId="0" fillId="0" borderId="1" xfId="0" applyBorder="1"/>
    <xf numFmtId="1" fontId="15" fillId="0" borderId="2" xfId="2" applyNumberFormat="1" applyFont="1" applyBorder="1" applyAlignment="1" applyProtection="1">
      <alignment horizontal="center" vertical="top" wrapText="1"/>
      <protection locked="0"/>
    </xf>
    <xf numFmtId="164" fontId="20" fillId="20" borderId="6" xfId="1" applyNumberFormat="1" applyFont="1" applyFill="1" applyBorder="1" applyAlignment="1" applyProtection="1">
      <alignment horizontal="center" vertical="top" wrapText="1"/>
      <protection locked="0"/>
    </xf>
    <xf numFmtId="1" fontId="15" fillId="0" borderId="2" xfId="2" applyNumberFormat="1" applyFont="1" applyBorder="1" applyAlignment="1" applyProtection="1">
      <alignment horizontal="center" vertical="center" wrapText="1"/>
      <protection locked="0"/>
    </xf>
    <xf numFmtId="164" fontId="15" fillId="0" borderId="2" xfId="1" applyNumberFormat="1" applyFont="1" applyBorder="1" applyAlignment="1" applyProtection="1">
      <alignment vertical="top" wrapText="1"/>
      <protection locked="0"/>
    </xf>
    <xf numFmtId="164" fontId="20" fillId="20" borderId="2" xfId="1" applyNumberFormat="1" applyFont="1" applyFill="1" applyBorder="1" applyAlignment="1" applyProtection="1">
      <alignment horizontal="center" vertical="top" wrapText="1"/>
      <protection locked="0"/>
    </xf>
    <xf numFmtId="164" fontId="15" fillId="0" borderId="10" xfId="1" applyNumberFormat="1" applyFont="1" applyBorder="1" applyAlignment="1" applyProtection="1">
      <alignment horizontal="left" vertical="top" wrapText="1"/>
      <protection locked="0"/>
    </xf>
    <xf numFmtId="164" fontId="15" fillId="0" borderId="10" xfId="1" applyNumberFormat="1" applyFont="1" applyBorder="1" applyAlignment="1" applyProtection="1">
      <alignment vertical="top" wrapText="1"/>
      <protection locked="0"/>
    </xf>
    <xf numFmtId="164" fontId="15" fillId="0" borderId="13" xfId="1" applyNumberFormat="1" applyFont="1" applyBorder="1" applyAlignment="1" applyProtection="1">
      <alignment vertical="top" wrapText="1"/>
      <protection locked="0"/>
    </xf>
    <xf numFmtId="1" fontId="20" fillId="20" borderId="2" xfId="2" applyNumberFormat="1" applyFont="1" applyFill="1" applyBorder="1" applyAlignment="1" applyProtection="1">
      <alignment vertical="center" wrapText="1"/>
      <protection locked="0"/>
    </xf>
    <xf numFmtId="1" fontId="20" fillId="20" borderId="2" xfId="2" applyNumberFormat="1" applyFont="1" applyFill="1" applyBorder="1" applyAlignment="1" applyProtection="1">
      <alignment horizontal="center" vertical="center" wrapText="1"/>
      <protection locked="0"/>
    </xf>
    <xf numFmtId="164" fontId="20" fillId="20" borderId="2" xfId="1" applyNumberFormat="1" applyFont="1" applyFill="1" applyBorder="1" applyAlignment="1" applyProtection="1">
      <alignment horizontal="center" vertical="center" wrapText="1"/>
      <protection locked="0"/>
    </xf>
    <xf numFmtId="0" fontId="32" fillId="0" borderId="113" xfId="2" applyFont="1" applyBorder="1" applyAlignment="1" applyProtection="1">
      <alignment horizontal="center" vertical="center"/>
      <protection locked="0"/>
    </xf>
    <xf numFmtId="0" fontId="33" fillId="20" borderId="0" xfId="2" applyFont="1" applyFill="1" applyAlignment="1" applyProtection="1">
      <alignment horizontal="left" vertical="center" wrapText="1"/>
      <protection locked="0"/>
    </xf>
    <xf numFmtId="0" fontId="15" fillId="20" borderId="2" xfId="2" applyFont="1" applyFill="1" applyBorder="1" applyAlignment="1">
      <alignment horizontal="left" vertical="center" wrapText="1" indent="1"/>
    </xf>
    <xf numFmtId="172" fontId="13" fillId="0" borderId="19" xfId="74" applyNumberFormat="1" applyFont="1" applyBorder="1" applyAlignment="1" applyProtection="1">
      <alignment vertical="center" wrapText="1"/>
    </xf>
    <xf numFmtId="0" fontId="15" fillId="3" borderId="93" xfId="2" applyFont="1" applyFill="1" applyBorder="1" applyAlignment="1" applyProtection="1">
      <alignment horizontal="center" vertical="center" wrapText="1"/>
      <protection locked="0"/>
    </xf>
    <xf numFmtId="0" fontId="13" fillId="0" borderId="4" xfId="0" applyFont="1" applyBorder="1" applyAlignment="1">
      <alignment horizontal="center" vertical="center" wrapText="1"/>
    </xf>
    <xf numFmtId="1" fontId="59" fillId="20" borderId="14" xfId="2" applyNumberFormat="1" applyFont="1" applyFill="1" applyBorder="1" applyAlignment="1">
      <alignment horizontal="center" vertical="top" wrapText="1"/>
    </xf>
    <xf numFmtId="1" fontId="15" fillId="20" borderId="6" xfId="2" applyNumberFormat="1" applyFont="1" applyFill="1" applyBorder="1" applyAlignment="1">
      <alignment horizontal="center" vertical="top" wrapText="1"/>
    </xf>
    <xf numFmtId="1" fontId="59" fillId="20" borderId="90" xfId="2" applyNumberFormat="1" applyFont="1" applyFill="1" applyBorder="1" applyAlignment="1">
      <alignment vertical="top" wrapText="1"/>
    </xf>
    <xf numFmtId="0" fontId="15" fillId="21" borderId="78" xfId="2" applyFont="1" applyFill="1" applyBorder="1" applyAlignment="1">
      <alignment vertical="center" wrapText="1"/>
    </xf>
    <xf numFmtId="0" fontId="15" fillId="21" borderId="82" xfId="2" applyFont="1" applyFill="1" applyBorder="1" applyAlignment="1">
      <alignment vertical="center" wrapText="1"/>
    </xf>
    <xf numFmtId="9" fontId="56" fillId="17" borderId="6" xfId="4" applyFont="1" applyFill="1" applyBorder="1" applyAlignment="1" applyProtection="1">
      <alignment horizontal="center" vertical="center" wrapText="1"/>
      <protection locked="0"/>
    </xf>
    <xf numFmtId="0" fontId="20" fillId="22" borderId="19" xfId="2" applyFont="1" applyFill="1" applyBorder="1" applyAlignment="1">
      <alignment horizontal="center" vertical="center" wrapText="1"/>
    </xf>
    <xf numFmtId="0" fontId="20" fillId="22" borderId="13" xfId="2" applyFont="1" applyFill="1" applyBorder="1" applyAlignment="1">
      <alignment horizontal="center" vertical="center" wrapText="1"/>
    </xf>
    <xf numFmtId="0" fontId="20" fillId="22" borderId="8" xfId="2" applyFont="1" applyFill="1" applyBorder="1" applyAlignment="1">
      <alignment horizontal="center" vertical="center" wrapText="1"/>
    </xf>
    <xf numFmtId="9" fontId="15" fillId="0" borderId="16" xfId="2" applyNumberFormat="1" applyFont="1" applyBorder="1" applyAlignment="1" applyProtection="1">
      <alignment vertical="center" wrapText="1"/>
      <protection locked="0"/>
    </xf>
    <xf numFmtId="9" fontId="15" fillId="0" borderId="20" xfId="2" applyNumberFormat="1" applyFont="1" applyBorder="1" applyAlignment="1" applyProtection="1">
      <alignment vertical="center" wrapText="1"/>
      <protection locked="0"/>
    </xf>
    <xf numFmtId="9" fontId="15" fillId="0" borderId="0" xfId="2" applyNumberFormat="1" applyFont="1" applyAlignment="1" applyProtection="1">
      <alignment vertical="center" wrapText="1"/>
      <protection locked="0"/>
    </xf>
    <xf numFmtId="9" fontId="15" fillId="0" borderId="22" xfId="2" applyNumberFormat="1" applyFont="1" applyBorder="1" applyAlignment="1" applyProtection="1">
      <alignment vertical="center" wrapText="1"/>
      <protection locked="0"/>
    </xf>
    <xf numFmtId="9" fontId="15" fillId="0" borderId="12" xfId="2" applyNumberFormat="1" applyFont="1" applyBorder="1" applyAlignment="1" applyProtection="1">
      <alignment vertical="center" wrapText="1"/>
      <protection locked="0"/>
    </xf>
    <xf numFmtId="9" fontId="15" fillId="0" borderId="5" xfId="2" applyNumberFormat="1" applyFont="1" applyBorder="1" applyAlignment="1" applyProtection="1">
      <alignment vertical="center" wrapText="1"/>
      <protection locked="0"/>
    </xf>
    <xf numFmtId="9" fontId="15" fillId="0" borderId="19" xfId="2" applyNumberFormat="1" applyFont="1" applyBorder="1" applyAlignment="1" applyProtection="1">
      <alignment vertical="center" wrapText="1"/>
      <protection locked="0"/>
    </xf>
    <xf numFmtId="9" fontId="15" fillId="0" borderId="13" xfId="2" applyNumberFormat="1" applyFont="1" applyBorder="1" applyAlignment="1" applyProtection="1">
      <alignment vertical="center" wrapText="1"/>
      <protection locked="0"/>
    </xf>
    <xf numFmtId="9" fontId="15" fillId="0" borderId="6" xfId="2" applyNumberFormat="1" applyFont="1" applyBorder="1" applyAlignment="1" applyProtection="1">
      <alignment vertical="center" wrapText="1"/>
      <protection locked="0"/>
    </xf>
    <xf numFmtId="9" fontId="15" fillId="0" borderId="23" xfId="2" applyNumberFormat="1" applyFont="1" applyBorder="1" applyAlignment="1" applyProtection="1">
      <alignment vertical="center" wrapText="1"/>
      <protection locked="0"/>
    </xf>
    <xf numFmtId="9" fontId="15" fillId="0" borderId="116" xfId="2" applyNumberFormat="1" applyFont="1" applyBorder="1" applyAlignment="1" applyProtection="1">
      <alignment vertical="center" wrapText="1"/>
      <protection locked="0"/>
    </xf>
    <xf numFmtId="9" fontId="15" fillId="0" borderId="93" xfId="2" applyNumberFormat="1" applyFont="1" applyBorder="1" applyAlignment="1" applyProtection="1">
      <alignment vertical="center" wrapText="1"/>
      <protection locked="0"/>
    </xf>
    <xf numFmtId="9" fontId="15" fillId="0" borderId="104" xfId="2" applyNumberFormat="1" applyFont="1" applyBorder="1" applyAlignment="1" applyProtection="1">
      <alignment vertical="center" wrapText="1"/>
      <protection locked="0"/>
    </xf>
    <xf numFmtId="9" fontId="15" fillId="0" borderId="98" xfId="2" applyNumberFormat="1" applyFont="1" applyBorder="1" applyAlignment="1" applyProtection="1">
      <alignment horizontal="center" vertical="center" wrapText="1"/>
      <protection locked="0"/>
    </xf>
    <xf numFmtId="164" fontId="20" fillId="0" borderId="120" xfId="1" applyNumberFormat="1" applyFont="1" applyBorder="1" applyAlignment="1" applyProtection="1">
      <alignment vertical="center" wrapText="1"/>
      <protection locked="0"/>
    </xf>
    <xf numFmtId="164" fontId="20" fillId="0" borderId="120" xfId="1" applyNumberFormat="1" applyFont="1" applyBorder="1" applyAlignment="1" applyProtection="1">
      <alignment vertical="top" wrapText="1"/>
      <protection locked="0"/>
    </xf>
    <xf numFmtId="164" fontId="20" fillId="0" borderId="84" xfId="1" applyNumberFormat="1" applyFont="1" applyBorder="1" applyAlignment="1" applyProtection="1">
      <alignment horizontal="right" vertical="top" wrapText="1"/>
      <protection locked="0"/>
    </xf>
    <xf numFmtId="0" fontId="1" fillId="2" borderId="72" xfId="0" applyFont="1" applyFill="1" applyBorder="1"/>
    <xf numFmtId="0" fontId="1" fillId="2" borderId="100" xfId="0" applyFont="1" applyFill="1" applyBorder="1"/>
    <xf numFmtId="0" fontId="1" fillId="2" borderId="4" xfId="0" applyFont="1" applyFill="1" applyBorder="1"/>
    <xf numFmtId="0" fontId="1" fillId="2" borderId="15" xfId="0" applyFont="1" applyFill="1" applyBorder="1"/>
    <xf numFmtId="1" fontId="4" fillId="0" borderId="84" xfId="2" applyNumberFormat="1" applyFont="1" applyBorder="1" applyAlignment="1" applyProtection="1">
      <alignment vertical="center" wrapText="1"/>
      <protection locked="0"/>
    </xf>
    <xf numFmtId="170" fontId="2" fillId="0" borderId="84" xfId="66" applyNumberFormat="1" applyFont="1" applyBorder="1" applyAlignment="1" applyProtection="1">
      <alignment horizontal="left" vertical="center" wrapText="1"/>
      <protection locked="0"/>
    </xf>
    <xf numFmtId="170" fontId="34" fillId="43" borderId="6" xfId="4" applyNumberFormat="1" applyFont="1" applyFill="1" applyBorder="1" applyAlignment="1" applyProtection="1">
      <alignment vertical="center" wrapText="1"/>
      <protection locked="0"/>
    </xf>
    <xf numFmtId="0" fontId="25" fillId="0" borderId="0" xfId="0" applyFont="1" applyAlignment="1">
      <alignment horizontal="left" vertical="top" wrapText="1"/>
    </xf>
    <xf numFmtId="171" fontId="15" fillId="0" borderId="2" xfId="66" quotePrefix="1" applyNumberFormat="1" applyFont="1" applyBorder="1" applyAlignment="1" applyProtection="1">
      <alignment horizontal="center" vertical="center" wrapText="1"/>
      <protection locked="0"/>
    </xf>
    <xf numFmtId="0" fontId="118" fillId="0" borderId="0" xfId="0" applyFont="1" applyAlignment="1">
      <alignment vertical="top" wrapText="1"/>
    </xf>
    <xf numFmtId="166" fontId="15" fillId="0" borderId="2" xfId="73" applyNumberFormat="1" applyFont="1" applyBorder="1" applyAlignment="1" applyProtection="1">
      <alignment vertical="top" wrapText="1"/>
      <protection locked="0"/>
    </xf>
    <xf numFmtId="166" fontId="20" fillId="20" borderId="2" xfId="73" applyNumberFormat="1" applyFont="1" applyFill="1" applyBorder="1" applyAlignment="1" applyProtection="1">
      <alignment vertical="center" wrapText="1"/>
      <protection locked="0"/>
    </xf>
    <xf numFmtId="164" fontId="20" fillId="20" borderId="2" xfId="1" applyNumberFormat="1" applyFont="1" applyFill="1" applyBorder="1" applyAlignment="1" applyProtection="1">
      <alignment vertical="center" wrapText="1"/>
      <protection locked="0"/>
    </xf>
    <xf numFmtId="166" fontId="13" fillId="0" borderId="19" xfId="74" applyNumberFormat="1" applyFont="1" applyBorder="1" applyAlignment="1" applyProtection="1">
      <alignment vertical="center" wrapText="1"/>
    </xf>
    <xf numFmtId="1" fontId="2" fillId="20" borderId="6" xfId="2" applyNumberFormat="1" applyFont="1" applyFill="1" applyBorder="1" applyAlignment="1" applyProtection="1">
      <alignment horizontal="center" vertical="top" wrapText="1"/>
      <protection locked="0"/>
    </xf>
    <xf numFmtId="164" fontId="20" fillId="0" borderId="121" xfId="1" applyNumberFormat="1" applyFont="1" applyBorder="1" applyAlignment="1" applyProtection="1">
      <alignment vertical="top" wrapText="1"/>
      <protection locked="0"/>
    </xf>
    <xf numFmtId="174" fontId="13" fillId="0" borderId="19" xfId="74" applyNumberFormat="1" applyFont="1" applyBorder="1" applyAlignment="1" applyProtection="1">
      <alignment vertical="center" wrapText="1"/>
    </xf>
    <xf numFmtId="9" fontId="15" fillId="0" borderId="20" xfId="2" applyNumberFormat="1" applyFont="1" applyBorder="1" applyAlignment="1" applyProtection="1">
      <alignment horizontal="center" vertical="center" wrapText="1"/>
      <protection locked="0"/>
    </xf>
    <xf numFmtId="170" fontId="2" fillId="3" borderId="2" xfId="66" applyNumberFormat="1" applyFont="1" applyFill="1" applyBorder="1" applyAlignment="1" applyProtection="1">
      <alignment horizontal="center" vertical="center" wrapText="1"/>
      <protection locked="0"/>
    </xf>
    <xf numFmtId="0" fontId="95" fillId="20" borderId="2" xfId="2" applyFont="1" applyFill="1" applyBorder="1" applyAlignment="1" applyProtection="1">
      <alignment horizontal="left" vertical="top" wrapText="1"/>
      <protection locked="0"/>
    </xf>
    <xf numFmtId="37" fontId="2" fillId="0" borderId="2" xfId="66" applyNumberFormat="1" applyFont="1" applyBorder="1" applyAlignment="1" applyProtection="1">
      <alignment horizontal="center" vertical="center" wrapText="1"/>
      <protection locked="0"/>
    </xf>
    <xf numFmtId="0" fontId="15" fillId="0" borderId="73" xfId="0" applyFont="1" applyBorder="1" applyAlignment="1">
      <alignment horizontal="center" vertical="center" wrapText="1"/>
    </xf>
    <xf numFmtId="164" fontId="2" fillId="0" borderId="120" xfId="1" applyNumberFormat="1" applyFont="1" applyBorder="1" applyAlignment="1" applyProtection="1">
      <alignment horizontal="center" vertical="center" wrapText="1"/>
      <protection locked="0"/>
    </xf>
    <xf numFmtId="164" fontId="2" fillId="0" borderId="120" xfId="1" applyNumberFormat="1" applyFont="1" applyBorder="1" applyAlignment="1" applyProtection="1">
      <alignment horizontal="center" vertical="top" wrapText="1"/>
      <protection locked="0"/>
    </xf>
    <xf numFmtId="176" fontId="2" fillId="0" borderId="2" xfId="66" applyNumberFormat="1" applyFont="1" applyBorder="1" applyAlignment="1" applyProtection="1">
      <alignment horizontal="center" vertical="center" wrapText="1"/>
      <protection locked="0"/>
    </xf>
    <xf numFmtId="164" fontId="2" fillId="0" borderId="18" xfId="1" applyNumberFormat="1" applyFont="1" applyBorder="1" applyAlignment="1" applyProtection="1">
      <alignment horizontal="center" vertical="center" wrapText="1"/>
      <protection locked="0"/>
    </xf>
    <xf numFmtId="164" fontId="2" fillId="0" borderId="121" xfId="1" applyNumberFormat="1" applyFont="1" applyBorder="1" applyAlignment="1" applyProtection="1">
      <alignment horizontal="center" vertical="top" wrapText="1"/>
      <protection locked="0"/>
    </xf>
    <xf numFmtId="164" fontId="2" fillId="0" borderId="84" xfId="1" applyNumberFormat="1" applyFont="1" applyBorder="1" applyAlignment="1" applyProtection="1">
      <alignment horizontal="center" vertical="top" wrapText="1"/>
      <protection locked="0"/>
    </xf>
    <xf numFmtId="164" fontId="2" fillId="0" borderId="18" xfId="1" applyNumberFormat="1" applyFont="1" applyBorder="1" applyAlignment="1" applyProtection="1">
      <alignment horizontal="center" vertical="top" wrapText="1"/>
      <protection locked="0"/>
    </xf>
    <xf numFmtId="170" fontId="56" fillId="17" borderId="13" xfId="66" applyNumberFormat="1" applyFont="1" applyFill="1" applyBorder="1" applyAlignment="1" applyProtection="1">
      <alignment horizontal="left" vertical="top" wrapText="1"/>
      <protection locked="0"/>
    </xf>
    <xf numFmtId="170" fontId="122" fillId="3" borderId="0" xfId="74" applyNumberFormat="1" applyFont="1" applyFill="1" applyAlignment="1">
      <alignment horizontal="center" vertical="center"/>
    </xf>
    <xf numFmtId="166" fontId="2" fillId="0" borderId="16" xfId="73" applyNumberFormat="1" applyFont="1" applyBorder="1" applyAlignment="1" applyProtection="1">
      <alignment horizontal="center" vertical="center" wrapText="1"/>
    </xf>
    <xf numFmtId="0" fontId="30" fillId="0" borderId="25" xfId="0" applyFont="1" applyBorder="1" applyAlignment="1">
      <alignment horizontal="center" vertical="center"/>
    </xf>
    <xf numFmtId="9" fontId="2" fillId="0" borderId="84" xfId="2" applyNumberFormat="1" applyFont="1" applyBorder="1" applyAlignment="1" applyProtection="1">
      <alignment vertical="center" wrapText="1"/>
      <protection locked="0"/>
    </xf>
    <xf numFmtId="9" fontId="13" fillId="0" borderId="0" xfId="0" applyNumberFormat="1" applyFont="1"/>
    <xf numFmtId="0" fontId="4" fillId="5" borderId="9" xfId="0" applyFont="1" applyFill="1" applyBorder="1" applyAlignment="1">
      <alignment horizontal="center"/>
    </xf>
    <xf numFmtId="0" fontId="4" fillId="5" borderId="51" xfId="0" applyFont="1" applyFill="1" applyBorder="1" applyAlignment="1">
      <alignment horizontal="center"/>
    </xf>
    <xf numFmtId="0" fontId="4" fillId="5" borderId="29" xfId="0" applyFont="1" applyFill="1" applyBorder="1" applyAlignment="1">
      <alignment horizontal="center"/>
    </xf>
    <xf numFmtId="0" fontId="4" fillId="5" borderId="52" xfId="0" applyFont="1" applyFill="1" applyBorder="1" applyAlignment="1">
      <alignment horizontal="center"/>
    </xf>
    <xf numFmtId="0" fontId="4" fillId="0" borderId="5" xfId="0" applyFont="1" applyBorder="1" applyAlignment="1">
      <alignment horizontal="center" vertical="center" wrapText="1"/>
    </xf>
    <xf numFmtId="0" fontId="4" fillId="0" borderId="166" xfId="0" applyFont="1" applyBorder="1" applyAlignment="1">
      <alignment horizontal="center" vertical="center" wrapText="1"/>
    </xf>
    <xf numFmtId="0" fontId="4" fillId="0" borderId="166" xfId="0" applyFont="1" applyBorder="1" applyAlignment="1">
      <alignment horizontal="center" vertical="center"/>
    </xf>
    <xf numFmtId="0" fontId="4" fillId="0" borderId="181" xfId="0" applyFont="1" applyBorder="1" applyAlignment="1">
      <alignment horizontal="center" vertical="center"/>
    </xf>
    <xf numFmtId="0" fontId="13" fillId="0" borderId="159" xfId="0" applyFont="1" applyBorder="1"/>
    <xf numFmtId="0" fontId="14" fillId="0" borderId="159" xfId="0" applyFont="1" applyBorder="1"/>
    <xf numFmtId="0" fontId="4" fillId="0" borderId="166" xfId="0" applyFont="1" applyBorder="1" applyAlignment="1">
      <alignment horizontal="center"/>
    </xf>
    <xf numFmtId="1" fontId="2" fillId="0" borderId="12" xfId="1" applyNumberFormat="1" applyFont="1" applyFill="1" applyBorder="1" applyAlignment="1">
      <alignment horizontal="center" vertical="center" wrapText="1"/>
    </xf>
    <xf numFmtId="0" fontId="4" fillId="2" borderId="5" xfId="0" applyFont="1" applyFill="1" applyBorder="1" applyAlignment="1">
      <alignment horizontal="center" vertical="center"/>
    </xf>
    <xf numFmtId="0" fontId="4" fillId="2" borderId="40" xfId="0" applyFont="1" applyFill="1" applyBorder="1" applyAlignment="1">
      <alignment horizontal="center" vertical="center"/>
    </xf>
    <xf numFmtId="0" fontId="73" fillId="20" borderId="11" xfId="2" applyFont="1" applyFill="1" applyBorder="1" applyAlignment="1">
      <alignment horizontal="left" vertical="top" wrapText="1"/>
    </xf>
    <xf numFmtId="0" fontId="15" fillId="0" borderId="0" xfId="0" applyFont="1" applyAlignment="1">
      <alignment horizontal="center"/>
    </xf>
    <xf numFmtId="0" fontId="13" fillId="44" borderId="26" xfId="0" applyFont="1" applyFill="1" applyBorder="1"/>
    <xf numFmtId="0" fontId="17" fillId="0" borderId="0" xfId="70" applyFont="1" applyFill="1" applyBorder="1" applyAlignment="1">
      <alignment horizontal="center" vertical="center" wrapText="1"/>
    </xf>
    <xf numFmtId="0" fontId="18" fillId="0" borderId="0" xfId="0" applyFont="1" applyAlignment="1">
      <alignment horizontal="center"/>
    </xf>
    <xf numFmtId="0" fontId="13" fillId="44" borderId="49" xfId="0" applyFont="1" applyFill="1" applyBorder="1"/>
    <xf numFmtId="0" fontId="119" fillId="20" borderId="68" xfId="75" applyFont="1" applyFill="1" applyBorder="1" applyAlignment="1">
      <alignment horizontal="center" vertical="center"/>
    </xf>
    <xf numFmtId="0" fontId="119" fillId="20" borderId="182" xfId="75" applyFont="1" applyFill="1" applyBorder="1" applyAlignment="1">
      <alignment horizontal="center" vertical="center"/>
    </xf>
    <xf numFmtId="0" fontId="119" fillId="20" borderId="68" xfId="75" applyFont="1" applyFill="1" applyBorder="1" applyAlignment="1">
      <alignment horizontal="center" vertical="center" wrapText="1"/>
    </xf>
    <xf numFmtId="0" fontId="119" fillId="20" borderId="69" xfId="75" applyFont="1" applyFill="1" applyBorder="1" applyAlignment="1">
      <alignment horizontal="center" vertical="center"/>
    </xf>
    <xf numFmtId="0" fontId="4" fillId="0" borderId="21"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7" xfId="0" applyFont="1" applyBorder="1" applyAlignment="1">
      <alignment horizontal="center" vertical="center" wrapText="1"/>
    </xf>
    <xf numFmtId="0" fontId="3" fillId="0" borderId="17" xfId="0" applyFont="1" applyBorder="1" applyAlignment="1">
      <alignment horizontal="center" vertical="center" wrapText="1"/>
    </xf>
    <xf numFmtId="6" fontId="4" fillId="0" borderId="17" xfId="0" applyNumberFormat="1" applyFont="1" applyBorder="1" applyAlignment="1">
      <alignment horizontal="center" vertical="center"/>
    </xf>
    <xf numFmtId="9" fontId="4" fillId="0" borderId="17" xfId="0" applyNumberFormat="1" applyFont="1" applyBorder="1" applyAlignment="1">
      <alignment horizontal="center" vertical="center"/>
    </xf>
    <xf numFmtId="9" fontId="0" fillId="0" borderId="17" xfId="1" applyFont="1" applyFill="1" applyBorder="1" applyAlignment="1">
      <alignment horizontal="center" vertical="center"/>
    </xf>
    <xf numFmtId="0" fontId="4" fillId="0" borderId="17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8" xfId="0" applyFont="1" applyBorder="1" applyAlignment="1">
      <alignment horizontal="center" vertical="center" wrapText="1"/>
    </xf>
    <xf numFmtId="0" fontId="2" fillId="0" borderId="10" xfId="1" applyNumberFormat="1" applyFont="1" applyBorder="1" applyAlignment="1" applyProtection="1">
      <alignment horizontal="center" vertical="top" wrapText="1"/>
      <protection locked="0"/>
    </xf>
    <xf numFmtId="0" fontId="2" fillId="0" borderId="2" xfId="1" applyNumberFormat="1" applyFont="1" applyFill="1" applyBorder="1" applyAlignment="1" applyProtection="1">
      <alignment horizontal="center" vertical="center" wrapText="1"/>
      <protection locked="0"/>
    </xf>
    <xf numFmtId="0" fontId="2" fillId="0" borderId="43" xfId="1" applyNumberFormat="1" applyFont="1" applyFill="1" applyBorder="1" applyAlignment="1" applyProtection="1">
      <alignment horizontal="center" vertical="center" wrapText="1"/>
      <protection locked="0"/>
    </xf>
    <xf numFmtId="0" fontId="129" fillId="10" borderId="4" xfId="75" applyFont="1" applyFill="1" applyBorder="1" applyAlignment="1">
      <alignment horizontal="center" vertical="center" wrapText="1"/>
    </xf>
    <xf numFmtId="0" fontId="129" fillId="7" borderId="0" xfId="75" applyFont="1" applyFill="1" applyBorder="1" applyAlignment="1">
      <alignment horizontal="center" vertical="center" wrapText="1"/>
    </xf>
    <xf numFmtId="0" fontId="129" fillId="8" borderId="0" xfId="75" applyFont="1" applyFill="1" applyBorder="1" applyAlignment="1">
      <alignment horizontal="center" vertical="center" wrapText="1"/>
    </xf>
    <xf numFmtId="0" fontId="129" fillId="18" borderId="0" xfId="75" applyFont="1" applyFill="1" applyBorder="1" applyAlignment="1">
      <alignment horizontal="center" vertical="center"/>
    </xf>
    <xf numFmtId="0" fontId="129" fillId="11" borderId="0" xfId="75" applyFont="1" applyFill="1" applyBorder="1" applyAlignment="1">
      <alignment horizontal="center" vertical="center" wrapText="1"/>
    </xf>
    <xf numFmtId="0" fontId="129" fillId="4" borderId="0" xfId="75" applyFont="1" applyFill="1" applyBorder="1" applyAlignment="1">
      <alignment horizontal="center" vertical="center"/>
    </xf>
    <xf numFmtId="0" fontId="129" fillId="6" borderId="0" xfId="75" applyFont="1" applyFill="1" applyBorder="1" applyAlignment="1">
      <alignment horizontal="center" vertical="center" wrapText="1"/>
    </xf>
    <xf numFmtId="0" fontId="129" fillId="9" borderId="0" xfId="75" applyFont="1" applyFill="1" applyBorder="1" applyAlignment="1">
      <alignment horizontal="center" vertical="center" wrapText="1"/>
    </xf>
    <xf numFmtId="0" fontId="5" fillId="0" borderId="186" xfId="2" applyFont="1" applyBorder="1" applyAlignment="1">
      <alignment horizontal="center" vertical="center" wrapText="1"/>
    </xf>
    <xf numFmtId="0" fontId="5" fillId="4" borderId="72" xfId="0" applyFont="1" applyFill="1" applyBorder="1" applyAlignment="1">
      <alignment horizontal="center" vertical="center"/>
    </xf>
    <xf numFmtId="0" fontId="5" fillId="4" borderId="73" xfId="0" applyFont="1" applyFill="1" applyBorder="1" applyAlignment="1">
      <alignment horizontal="center" vertical="center" wrapText="1"/>
    </xf>
    <xf numFmtId="0" fontId="5" fillId="22" borderId="107" xfId="2" applyFont="1" applyFill="1" applyBorder="1" applyAlignment="1">
      <alignment horizontal="center" vertical="center" wrapText="1"/>
    </xf>
    <xf numFmtId="0" fontId="5" fillId="22" borderId="3" xfId="2" applyFont="1" applyFill="1" applyBorder="1" applyAlignment="1">
      <alignment horizontal="center" vertical="center" wrapText="1"/>
    </xf>
    <xf numFmtId="0" fontId="30" fillId="17" borderId="0" xfId="0" applyFont="1" applyFill="1"/>
    <xf numFmtId="0" fontId="63" fillId="19" borderId="0" xfId="2" applyFont="1" applyFill="1" applyAlignment="1" applyProtection="1">
      <alignment horizontal="center"/>
      <protection locked="0"/>
    </xf>
    <xf numFmtId="0" fontId="15" fillId="0" borderId="0" xfId="2" applyFont="1" applyAlignment="1">
      <alignment horizontal="left" vertical="top"/>
    </xf>
    <xf numFmtId="0" fontId="20" fillId="0" borderId="0" xfId="2" applyFont="1" applyAlignment="1">
      <alignment horizontal="left" vertical="top"/>
    </xf>
    <xf numFmtId="0" fontId="131" fillId="0" borderId="0" xfId="2" applyFont="1" applyAlignment="1">
      <alignment horizontal="center" vertical="center"/>
    </xf>
    <xf numFmtId="0" fontId="20" fillId="0" borderId="0" xfId="2" applyFont="1" applyAlignment="1">
      <alignment horizontal="center" vertical="center"/>
    </xf>
    <xf numFmtId="0" fontId="20" fillId="20" borderId="141" xfId="2" applyFont="1" applyFill="1" applyBorder="1" applyAlignment="1">
      <alignment horizontal="center" vertical="center"/>
    </xf>
    <xf numFmtId="0" fontId="77" fillId="20" borderId="122" xfId="0" applyFont="1" applyFill="1" applyBorder="1" applyAlignment="1">
      <alignment horizontal="center" vertical="center"/>
    </xf>
    <xf numFmtId="0" fontId="77" fillId="20" borderId="191" xfId="0" applyFont="1" applyFill="1" applyBorder="1" applyAlignment="1">
      <alignment horizontal="center" vertical="center"/>
    </xf>
    <xf numFmtId="0" fontId="77" fillId="20" borderId="191" xfId="2" applyFont="1" applyFill="1" applyBorder="1" applyAlignment="1">
      <alignment horizontal="center" vertical="center"/>
    </xf>
    <xf numFmtId="0" fontId="77" fillId="20" borderId="98" xfId="2" applyFont="1" applyFill="1" applyBorder="1" applyAlignment="1">
      <alignment horizontal="center" vertical="center"/>
    </xf>
    <xf numFmtId="0" fontId="77" fillId="20" borderId="192" xfId="2" applyFont="1" applyFill="1" applyBorder="1" applyAlignment="1">
      <alignment horizontal="center" vertical="center"/>
    </xf>
    <xf numFmtId="0" fontId="15" fillId="0" borderId="0" xfId="2" applyFont="1" applyAlignment="1">
      <alignment horizontal="center" vertical="top"/>
    </xf>
    <xf numFmtId="0" fontId="20" fillId="4" borderId="74" xfId="2" applyFont="1" applyFill="1" applyBorder="1" applyAlignment="1">
      <alignment horizontal="left" vertical="top"/>
    </xf>
    <xf numFmtId="0" fontId="20" fillId="4" borderId="72" xfId="2" applyFont="1" applyFill="1" applyBorder="1" applyAlignment="1">
      <alignment horizontal="left" vertical="top"/>
    </xf>
    <xf numFmtId="0" fontId="20" fillId="4" borderId="104" xfId="2" applyFont="1" applyFill="1" applyBorder="1" applyAlignment="1">
      <alignment vertical="top"/>
    </xf>
    <xf numFmtId="0" fontId="20" fillId="4" borderId="93" xfId="2" applyFont="1" applyFill="1" applyBorder="1" applyAlignment="1">
      <alignment vertical="top"/>
    </xf>
    <xf numFmtId="0" fontId="20" fillId="4" borderId="75" xfId="2" applyFont="1" applyFill="1" applyBorder="1" applyAlignment="1">
      <alignment vertical="top"/>
    </xf>
    <xf numFmtId="0" fontId="20" fillId="4" borderId="76" xfId="2" applyFont="1" applyFill="1" applyBorder="1" applyAlignment="1">
      <alignment vertical="top"/>
    </xf>
    <xf numFmtId="0" fontId="20" fillId="0" borderId="0" xfId="2" applyFont="1" applyAlignment="1">
      <alignment vertical="top"/>
    </xf>
    <xf numFmtId="0" fontId="20" fillId="20" borderId="77" xfId="2" applyFont="1" applyFill="1" applyBorder="1" applyAlignment="1">
      <alignment horizontal="left" vertical="top"/>
    </xf>
    <xf numFmtId="0" fontId="73" fillId="20" borderId="78" xfId="2" applyFont="1" applyFill="1" applyBorder="1" applyAlignment="1">
      <alignment vertical="top" wrapText="1"/>
    </xf>
    <xf numFmtId="0" fontId="4" fillId="0" borderId="193" xfId="2" applyFont="1" applyBorder="1" applyAlignment="1">
      <alignment vertical="top" wrapText="1"/>
    </xf>
    <xf numFmtId="164" fontId="15" fillId="0" borderId="12" xfId="71" applyNumberFormat="1" applyFont="1" applyFill="1" applyBorder="1" applyAlignment="1" applyProtection="1">
      <alignment horizontal="center" vertical="center"/>
    </xf>
    <xf numFmtId="164" fontId="15" fillId="0" borderId="80" xfId="71" applyNumberFormat="1" applyFont="1" applyFill="1" applyBorder="1" applyAlignment="1" applyProtection="1">
      <alignment horizontal="center" vertical="center"/>
    </xf>
    <xf numFmtId="164" fontId="15" fillId="0" borderId="123" xfId="71" applyNumberFormat="1" applyFont="1" applyFill="1" applyBorder="1" applyAlignment="1" applyProtection="1">
      <alignment horizontal="center" vertical="center"/>
    </xf>
    <xf numFmtId="0" fontId="15" fillId="0" borderId="0" xfId="2" applyFont="1" applyAlignment="1">
      <alignment horizontal="center" vertical="center"/>
    </xf>
    <xf numFmtId="0" fontId="20" fillId="20" borderId="4" xfId="2" applyFont="1" applyFill="1" applyBorder="1" applyAlignment="1">
      <alignment horizontal="left" vertical="top"/>
    </xf>
    <xf numFmtId="0" fontId="50" fillId="20" borderId="0" xfId="2" applyFont="1" applyFill="1" applyAlignment="1">
      <alignment vertical="top" wrapText="1"/>
    </xf>
    <xf numFmtId="170" fontId="15" fillId="0" borderId="12" xfId="72" applyNumberFormat="1" applyFont="1" applyFill="1" applyBorder="1" applyAlignment="1" applyProtection="1">
      <alignment horizontal="center" vertical="center"/>
    </xf>
    <xf numFmtId="165" fontId="15" fillId="0" borderId="12" xfId="72" applyNumberFormat="1" applyFont="1" applyFill="1" applyBorder="1" applyAlignment="1" applyProtection="1">
      <alignment horizontal="center" vertical="center"/>
    </xf>
    <xf numFmtId="165" fontId="15" fillId="0" borderId="123" xfId="72" applyNumberFormat="1" applyFont="1" applyFill="1" applyBorder="1" applyAlignment="1" applyProtection="1">
      <alignment horizontal="center" vertical="center"/>
    </xf>
    <xf numFmtId="0" fontId="33" fillId="20" borderId="0" xfId="2" applyFont="1" applyFill="1" applyAlignment="1">
      <alignment horizontal="right" vertical="top"/>
    </xf>
    <xf numFmtId="0" fontId="33" fillId="0" borderId="12" xfId="2" applyFont="1" applyBorder="1" applyAlignment="1">
      <alignment horizontal="center" vertical="center"/>
    </xf>
    <xf numFmtId="0" fontId="33" fillId="0" borderId="123" xfId="2" applyFont="1" applyBorder="1" applyAlignment="1">
      <alignment horizontal="center" vertical="center"/>
    </xf>
    <xf numFmtId="0" fontId="20" fillId="20" borderId="86" xfId="2" applyFont="1" applyFill="1" applyBorder="1" applyAlignment="1">
      <alignment horizontal="left" vertical="top"/>
    </xf>
    <xf numFmtId="0" fontId="73" fillId="20" borderId="7" xfId="2" applyFont="1" applyFill="1" applyBorder="1" applyAlignment="1">
      <alignment vertical="top" wrapText="1"/>
    </xf>
    <xf numFmtId="164" fontId="15" fillId="0" borderId="2" xfId="71" applyNumberFormat="1" applyFont="1" applyFill="1" applyBorder="1" applyAlignment="1" applyProtection="1">
      <alignment horizontal="center" vertical="center"/>
    </xf>
    <xf numFmtId="164" fontId="15" fillId="0" borderId="18" xfId="71" applyNumberFormat="1" applyFont="1" applyFill="1" applyBorder="1" applyAlignment="1" applyProtection="1">
      <alignment horizontal="center" vertical="center"/>
    </xf>
    <xf numFmtId="0" fontId="33" fillId="0" borderId="107" xfId="2" applyFont="1" applyBorder="1" applyAlignment="1">
      <alignment horizontal="center" vertical="center"/>
    </xf>
    <xf numFmtId="0" fontId="33" fillId="0" borderId="13" xfId="2" applyFont="1" applyBorder="1" applyAlignment="1">
      <alignment horizontal="center" vertical="center"/>
    </xf>
    <xf numFmtId="0" fontId="33" fillId="0" borderId="120" xfId="2" applyFont="1" applyBorder="1" applyAlignment="1">
      <alignment horizontal="center" vertical="center"/>
    </xf>
    <xf numFmtId="0" fontId="20" fillId="4" borderId="196" xfId="2" applyFont="1" applyFill="1" applyBorder="1" applyAlignment="1">
      <alignment horizontal="left" vertical="top"/>
    </xf>
    <xf numFmtId="0" fontId="20" fillId="25" borderId="75" xfId="2" applyFont="1" applyFill="1" applyBorder="1" applyAlignment="1">
      <alignment horizontal="left" vertical="top"/>
    </xf>
    <xf numFmtId="0" fontId="20" fillId="25" borderId="76" xfId="2" applyFont="1" applyFill="1" applyBorder="1" applyAlignment="1">
      <alignment horizontal="left" vertical="top"/>
    </xf>
    <xf numFmtId="0" fontId="2" fillId="20" borderId="96" xfId="2" applyFont="1" applyFill="1" applyBorder="1" applyAlignment="1">
      <alignment vertical="top"/>
    </xf>
    <xf numFmtId="0" fontId="15" fillId="20" borderId="195" xfId="2" applyFont="1" applyFill="1" applyBorder="1" applyAlignment="1">
      <alignment horizontal="center" vertical="center"/>
    </xf>
    <xf numFmtId="0" fontId="15" fillId="20" borderId="12" xfId="2" applyFont="1" applyFill="1" applyBorder="1" applyAlignment="1">
      <alignment horizontal="center" vertical="center"/>
    </xf>
    <xf numFmtId="0" fontId="20" fillId="20" borderId="12" xfId="2" applyFont="1" applyFill="1" applyBorder="1" applyAlignment="1">
      <alignment horizontal="center" vertical="center"/>
    </xf>
    <xf numFmtId="0" fontId="15" fillId="20" borderId="123" xfId="2" applyFont="1" applyFill="1" applyBorder="1" applyAlignment="1">
      <alignment horizontal="center" vertical="center"/>
    </xf>
    <xf numFmtId="0" fontId="20" fillId="20" borderId="83" xfId="2" applyFont="1" applyFill="1" applyBorder="1" applyAlignment="1">
      <alignment vertical="top"/>
    </xf>
    <xf numFmtId="0" fontId="4" fillId="0" borderId="83" xfId="2" applyFont="1" applyBorder="1" applyAlignment="1">
      <alignment horizontal="left" vertical="top" wrapText="1"/>
    </xf>
    <xf numFmtId="2" fontId="15" fillId="0" borderId="2" xfId="2" applyNumberFormat="1" applyFont="1" applyBorder="1" applyAlignment="1">
      <alignment horizontal="center" vertical="center"/>
    </xf>
    <xf numFmtId="2" fontId="15" fillId="0" borderId="18" xfId="2" applyNumberFormat="1" applyFont="1" applyBorder="1" applyAlignment="1">
      <alignment horizontal="center" vertical="center"/>
    </xf>
    <xf numFmtId="0" fontId="15" fillId="20" borderId="7" xfId="2" applyFont="1" applyFill="1" applyBorder="1" applyAlignment="1">
      <alignment vertical="top" wrapText="1"/>
    </xf>
    <xf numFmtId="10" fontId="15" fillId="0" borderId="2" xfId="71" applyNumberFormat="1" applyFont="1" applyFill="1" applyBorder="1" applyAlignment="1" applyProtection="1">
      <alignment horizontal="center" vertical="center"/>
    </xf>
    <xf numFmtId="10" fontId="15" fillId="0" borderId="18" xfId="71" applyNumberFormat="1" applyFont="1" applyFill="1" applyBorder="1" applyAlignment="1" applyProtection="1">
      <alignment horizontal="center" vertical="center"/>
    </xf>
    <xf numFmtId="0" fontId="33" fillId="0" borderId="2" xfId="2" applyFont="1" applyBorder="1" applyAlignment="1">
      <alignment horizontal="center" vertical="center"/>
    </xf>
    <xf numFmtId="0" fontId="33" fillId="0" borderId="18" xfId="2" applyFont="1" applyBorder="1" applyAlignment="1">
      <alignment horizontal="center" vertical="center"/>
    </xf>
    <xf numFmtId="0" fontId="33" fillId="0" borderId="0" xfId="2" applyFont="1" applyAlignment="1">
      <alignment horizontal="center" vertical="center"/>
    </xf>
    <xf numFmtId="0" fontId="80" fillId="0" borderId="0" xfId="0" applyFont="1"/>
    <xf numFmtId="0" fontId="15" fillId="20" borderId="11" xfId="2" applyFont="1" applyFill="1" applyBorder="1" applyAlignment="1">
      <alignment vertical="top"/>
    </xf>
    <xf numFmtId="0" fontId="13" fillId="0" borderId="86" xfId="2" applyFont="1" applyBorder="1" applyAlignment="1">
      <alignment vertical="top" wrapText="1"/>
    </xf>
    <xf numFmtId="164" fontId="15" fillId="0" borderId="107" xfId="71" applyNumberFormat="1" applyFont="1" applyFill="1" applyBorder="1" applyAlignment="1" applyProtection="1">
      <alignment horizontal="center" vertical="center"/>
    </xf>
    <xf numFmtId="164" fontId="15" fillId="0" borderId="13" xfId="71" applyNumberFormat="1" applyFont="1" applyFill="1" applyBorder="1" applyAlignment="1" applyProtection="1">
      <alignment horizontal="center" vertical="center"/>
    </xf>
    <xf numFmtId="164" fontId="15" fillId="0" borderId="120" xfId="71" applyNumberFormat="1" applyFont="1" applyFill="1" applyBorder="1" applyAlignment="1" applyProtection="1">
      <alignment horizontal="center" vertical="center"/>
    </xf>
    <xf numFmtId="0" fontId="20" fillId="4" borderId="122" xfId="2" applyFont="1" applyFill="1" applyBorder="1" applyAlignment="1">
      <alignment vertical="top"/>
    </xf>
    <xf numFmtId="0" fontId="20" fillId="4" borderId="3" xfId="2" applyFont="1" applyFill="1" applyBorder="1" applyAlignment="1">
      <alignment vertical="top"/>
    </xf>
    <xf numFmtId="0" fontId="20" fillId="20" borderId="72" xfId="2" applyFont="1" applyFill="1" applyBorder="1" applyAlignment="1">
      <alignment horizontal="left" vertical="top"/>
    </xf>
    <xf numFmtId="0" fontId="15" fillId="20" borderId="96" xfId="2" applyFont="1" applyFill="1" applyBorder="1" applyAlignment="1">
      <alignment vertical="top"/>
    </xf>
    <xf numFmtId="0" fontId="20" fillId="20" borderId="83" xfId="2" applyFont="1" applyFill="1" applyBorder="1" applyAlignment="1">
      <alignment horizontal="left" vertical="center"/>
    </xf>
    <xf numFmtId="0" fontId="15" fillId="20" borderId="11" xfId="2" applyFont="1" applyFill="1" applyBorder="1" applyAlignment="1">
      <alignment horizontal="left" vertical="top"/>
    </xf>
    <xf numFmtId="0" fontId="13" fillId="0" borderId="83" xfId="2" applyFont="1" applyBorder="1" applyAlignment="1">
      <alignment horizontal="left" vertical="top" wrapText="1"/>
    </xf>
    <xf numFmtId="164" fontId="15" fillId="45" borderId="2" xfId="2" applyNumberFormat="1" applyFont="1" applyFill="1" applyBorder="1" applyAlignment="1">
      <alignment horizontal="center" vertical="center"/>
    </xf>
    <xf numFmtId="164" fontId="15" fillId="0" borderId="2" xfId="2" applyNumberFormat="1" applyFont="1" applyBorder="1" applyAlignment="1">
      <alignment horizontal="center" vertical="center"/>
    </xf>
    <xf numFmtId="9" fontId="15" fillId="0" borderId="0" xfId="2" applyNumberFormat="1" applyFont="1" applyAlignment="1">
      <alignment horizontal="center" vertical="center"/>
    </xf>
    <xf numFmtId="164" fontId="15" fillId="45" borderId="107" xfId="2" applyNumberFormat="1" applyFont="1" applyFill="1" applyBorder="1" applyAlignment="1">
      <alignment horizontal="center" vertical="center"/>
    </xf>
    <xf numFmtId="164" fontId="15" fillId="0" borderId="107" xfId="2" applyNumberFormat="1" applyFont="1" applyBorder="1" applyAlignment="1">
      <alignment horizontal="center" vertical="center"/>
    </xf>
    <xf numFmtId="0" fontId="20" fillId="4" borderId="96" xfId="2" applyFont="1" applyFill="1" applyBorder="1" applyAlignment="1">
      <alignment vertical="top"/>
    </xf>
    <xf numFmtId="0" fontId="20" fillId="4" borderId="97" xfId="2" applyFont="1" applyFill="1" applyBorder="1" applyAlignment="1">
      <alignment vertical="top"/>
    </xf>
    <xf numFmtId="0" fontId="20" fillId="4" borderId="16" xfId="2" applyFont="1" applyFill="1" applyBorder="1" applyAlignment="1">
      <alignment vertical="top"/>
    </xf>
    <xf numFmtId="0" fontId="20" fillId="4" borderId="100" xfId="2" applyFont="1" applyFill="1" applyBorder="1" applyAlignment="1">
      <alignment vertical="top"/>
    </xf>
    <xf numFmtId="0" fontId="20" fillId="20" borderId="143" xfId="2" applyFont="1" applyFill="1" applyBorder="1" applyAlignment="1">
      <alignment horizontal="left" vertical="top"/>
    </xf>
    <xf numFmtId="0" fontId="15" fillId="20" borderId="57" xfId="2" applyFont="1" applyFill="1" applyBorder="1" applyAlignment="1">
      <alignment vertical="center"/>
    </xf>
    <xf numFmtId="0" fontId="13" fillId="0" borderId="197" xfId="2" applyFont="1" applyBorder="1" applyAlignment="1">
      <alignment vertical="top" wrapText="1"/>
    </xf>
    <xf numFmtId="164" fontId="15" fillId="0" borderId="198" xfId="2" applyNumberFormat="1" applyFont="1" applyBorder="1" applyAlignment="1">
      <alignment horizontal="center" vertical="center"/>
    </xf>
    <xf numFmtId="164" fontId="15" fillId="0" borderId="198" xfId="71" applyNumberFormat="1" applyFont="1" applyFill="1" applyBorder="1" applyAlignment="1" applyProtection="1">
      <alignment horizontal="center" vertical="center"/>
    </xf>
    <xf numFmtId="164" fontId="15" fillId="0" borderId="60" xfId="71" applyNumberFormat="1" applyFont="1" applyFill="1" applyBorder="1" applyAlignment="1" applyProtection="1">
      <alignment horizontal="center" vertical="center"/>
    </xf>
    <xf numFmtId="164" fontId="15" fillId="0" borderId="68" xfId="2" applyNumberFormat="1" applyFont="1" applyBorder="1" applyAlignment="1">
      <alignment horizontal="center" vertical="center"/>
    </xf>
    <xf numFmtId="164" fontId="15" fillId="0" borderId="68" xfId="71" applyNumberFormat="1" applyFont="1" applyFill="1" applyBorder="1" applyAlignment="1" applyProtection="1">
      <alignment horizontal="center" vertical="center"/>
    </xf>
    <xf numFmtId="164" fontId="15" fillId="0" borderId="199" xfId="71" applyNumberFormat="1" applyFont="1" applyFill="1" applyBorder="1" applyAlignment="1" applyProtection="1">
      <alignment horizontal="center" vertical="center"/>
    </xf>
    <xf numFmtId="0" fontId="20" fillId="20" borderId="200" xfId="2" applyFont="1" applyFill="1" applyBorder="1" applyAlignment="1">
      <alignment horizontal="left" vertical="top"/>
    </xf>
    <xf numFmtId="0" fontId="2" fillId="20" borderId="7" xfId="2" applyFont="1" applyFill="1" applyBorder="1" applyAlignment="1">
      <alignment vertical="center"/>
    </xf>
    <xf numFmtId="0" fontId="4" fillId="0" borderId="201" xfId="2" applyFont="1" applyBorder="1" applyAlignment="1">
      <alignment vertical="top" wrapText="1"/>
    </xf>
    <xf numFmtId="164" fontId="15" fillId="0" borderId="111" xfId="2" applyNumberFormat="1" applyFont="1" applyBorder="1" applyAlignment="1">
      <alignment horizontal="center" vertical="center"/>
    </xf>
    <xf numFmtId="164" fontId="15" fillId="0" borderId="104" xfId="2" applyNumberFormat="1" applyFont="1" applyBorder="1" applyAlignment="1">
      <alignment horizontal="center" vertical="center"/>
    </xf>
    <xf numFmtId="164" fontId="15" fillId="0" borderId="93" xfId="2" applyNumberFormat="1" applyFont="1" applyBorder="1" applyAlignment="1">
      <alignment horizontal="center" vertical="center"/>
    </xf>
    <xf numFmtId="164" fontId="15" fillId="0" borderId="109" xfId="2" applyNumberFormat="1" applyFont="1" applyBorder="1" applyAlignment="1">
      <alignment horizontal="center" vertical="center"/>
    </xf>
    <xf numFmtId="164" fontId="2" fillId="0" borderId="107" xfId="2" applyNumberFormat="1" applyFont="1" applyBorder="1" applyAlignment="1">
      <alignment horizontal="center" vertical="center"/>
    </xf>
    <xf numFmtId="164" fontId="15" fillId="0" borderId="202" xfId="2" applyNumberFormat="1" applyFont="1" applyBorder="1" applyAlignment="1">
      <alignment horizontal="center" vertical="center"/>
    </xf>
    <xf numFmtId="0" fontId="0" fillId="0" borderId="96" xfId="0" applyBorder="1"/>
    <xf numFmtId="0" fontId="25" fillId="0" borderId="0" xfId="0" applyFont="1"/>
    <xf numFmtId="0" fontId="4" fillId="0" borderId="0" xfId="0" applyFont="1" applyAlignment="1">
      <alignment horizontal="center" vertical="center" wrapText="1"/>
    </xf>
    <xf numFmtId="0" fontId="4" fillId="5" borderId="0" xfId="0" applyFont="1" applyFill="1"/>
    <xf numFmtId="0" fontId="4" fillId="4" borderId="0" xfId="0" applyFont="1" applyFill="1" applyAlignment="1">
      <alignment horizontal="center" vertical="center"/>
    </xf>
    <xf numFmtId="0" fontId="4" fillId="4" borderId="0" xfId="0" applyFont="1" applyFill="1"/>
    <xf numFmtId="0" fontId="4" fillId="2" borderId="0" xfId="0" applyFont="1" applyFill="1" applyAlignment="1">
      <alignment horizontal="center" vertical="center"/>
    </xf>
    <xf numFmtId="0" fontId="4" fillId="5" borderId="0" xfId="0" applyFont="1" applyFill="1" applyAlignment="1">
      <alignment horizontal="center" vertical="center"/>
    </xf>
    <xf numFmtId="0" fontId="4" fillId="0" borderId="0" xfId="0" applyFont="1" applyAlignment="1">
      <alignment horizontal="center" vertical="center"/>
    </xf>
    <xf numFmtId="0" fontId="4" fillId="0" borderId="0" xfId="0" applyFont="1" applyAlignment="1">
      <alignment horizontal="center"/>
    </xf>
    <xf numFmtId="0" fontId="4" fillId="2" borderId="8"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4" xfId="0" applyFont="1" applyFill="1" applyBorder="1" applyAlignment="1">
      <alignment horizontal="center" vertical="center"/>
    </xf>
    <xf numFmtId="0" fontId="2" fillId="0" borderId="43" xfId="1" applyNumberFormat="1" applyFont="1" applyFill="1" applyBorder="1" applyAlignment="1">
      <alignment horizontal="center" vertical="center" wrapText="1"/>
    </xf>
    <xf numFmtId="0" fontId="45" fillId="0" borderId="0" xfId="0" applyFont="1" applyAlignment="1">
      <alignment horizontal="center" wrapText="1"/>
    </xf>
    <xf numFmtId="0" fontId="42" fillId="0" borderId="0" xfId="2" applyFont="1" applyAlignment="1" applyProtection="1">
      <alignment horizontal="center" vertical="center" wrapText="1"/>
      <protection locked="0"/>
    </xf>
    <xf numFmtId="0" fontId="2" fillId="3" borderId="0" xfId="5" applyFont="1" applyFill="1" applyAlignment="1" applyProtection="1">
      <alignment horizontal="left" vertical="center" wrapText="1"/>
      <protection locked="0"/>
    </xf>
    <xf numFmtId="0" fontId="2" fillId="0" borderId="183" xfId="2" applyFont="1" applyBorder="1" applyAlignment="1">
      <alignment horizontal="left" vertical="top" wrapText="1"/>
    </xf>
    <xf numFmtId="0" fontId="2" fillId="0" borderId="184" xfId="2" applyFont="1" applyBorder="1" applyAlignment="1">
      <alignment horizontal="left" vertical="center" wrapText="1"/>
    </xf>
    <xf numFmtId="0" fontId="2" fillId="0" borderId="185" xfId="2" applyFont="1" applyBorder="1" applyAlignment="1">
      <alignment horizontal="left" vertical="center" wrapText="1"/>
    </xf>
    <xf numFmtId="0" fontId="2" fillId="0" borderId="184" xfId="2" applyFont="1" applyBorder="1" applyAlignment="1">
      <alignment horizontal="left" vertical="top" wrapText="1"/>
    </xf>
    <xf numFmtId="0" fontId="2" fillId="0" borderId="185" xfId="2" applyFont="1" applyBorder="1" applyAlignment="1">
      <alignment horizontal="left" vertical="top" wrapText="1"/>
    </xf>
    <xf numFmtId="0" fontId="2" fillId="0" borderId="187" xfId="2" applyFont="1" applyBorder="1" applyAlignment="1">
      <alignment horizontal="left" vertical="top" wrapText="1"/>
    </xf>
    <xf numFmtId="0" fontId="2" fillId="20" borderId="6" xfId="2" applyFont="1" applyFill="1" applyBorder="1" applyAlignment="1">
      <alignment horizontal="right" vertical="center" wrapText="1"/>
    </xf>
    <xf numFmtId="0" fontId="2" fillId="20" borderId="10" xfId="2" applyFont="1" applyFill="1" applyBorder="1" applyAlignment="1">
      <alignment horizontal="right" vertical="center" wrapText="1"/>
    </xf>
    <xf numFmtId="0" fontId="2" fillId="0" borderId="6" xfId="2" applyFont="1" applyBorder="1" applyAlignment="1" applyProtection="1">
      <alignment horizontal="left" vertical="top" wrapText="1"/>
      <protection locked="0"/>
    </xf>
    <xf numFmtId="0" fontId="2" fillId="0" borderId="11" xfId="2" applyFont="1" applyBorder="1" applyAlignment="1" applyProtection="1">
      <alignment horizontal="left" vertical="top" wrapText="1"/>
      <protection locked="0"/>
    </xf>
    <xf numFmtId="0" fontId="2" fillId="0" borderId="84" xfId="2" applyFont="1" applyBorder="1" applyAlignment="1" applyProtection="1">
      <alignment horizontal="left" vertical="top" wrapText="1"/>
      <protection locked="0"/>
    </xf>
    <xf numFmtId="0" fontId="2" fillId="20" borderId="11" xfId="2" applyFont="1" applyFill="1" applyBorder="1" applyAlignment="1">
      <alignment horizontal="left" vertical="center" wrapText="1"/>
    </xf>
    <xf numFmtId="0" fontId="2" fillId="20" borderId="10" xfId="2" applyFont="1" applyFill="1" applyBorder="1" applyAlignment="1">
      <alignment horizontal="left" vertical="center" wrapText="1"/>
    </xf>
    <xf numFmtId="0" fontId="5" fillId="4" borderId="74" xfId="2" applyFont="1" applyFill="1" applyBorder="1" applyAlignment="1">
      <alignment horizontal="left" vertical="center" wrapText="1"/>
    </xf>
    <xf numFmtId="0" fontId="5" fillId="4" borderId="75" xfId="2" applyFont="1" applyFill="1" applyBorder="1" applyAlignment="1">
      <alignment horizontal="left" vertical="center" wrapText="1"/>
    </xf>
    <xf numFmtId="0" fontId="5" fillId="4" borderId="76" xfId="2" applyFont="1" applyFill="1" applyBorder="1" applyAlignment="1">
      <alignment horizontal="left" vertical="center" wrapText="1"/>
    </xf>
    <xf numFmtId="0" fontId="2" fillId="20" borderId="78" xfId="2" applyFont="1" applyFill="1" applyBorder="1" applyAlignment="1">
      <alignment horizontal="left" vertical="top" wrapText="1"/>
    </xf>
    <xf numFmtId="0" fontId="2" fillId="20" borderId="79" xfId="2" applyFont="1" applyFill="1" applyBorder="1" applyAlignment="1">
      <alignment horizontal="left" vertical="top" wrapText="1"/>
    </xf>
    <xf numFmtId="0" fontId="2" fillId="0" borderId="81" xfId="2" applyFont="1" applyBorder="1" applyAlignment="1" applyProtection="1">
      <alignment horizontal="center" vertical="top" wrapText="1"/>
      <protection locked="0"/>
    </xf>
    <xf numFmtId="0" fontId="2" fillId="0" borderId="78" xfId="2" applyFont="1" applyBorder="1" applyAlignment="1" applyProtection="1">
      <alignment horizontal="center" vertical="top" wrapText="1"/>
      <protection locked="0"/>
    </xf>
    <xf numFmtId="0" fontId="2" fillId="0" borderId="82" xfId="2" applyFont="1" applyBorder="1" applyAlignment="1" applyProtection="1">
      <alignment horizontal="center" vertical="top" wrapText="1"/>
      <protection locked="0"/>
    </xf>
    <xf numFmtId="0" fontId="4" fillId="0" borderId="73"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88" xfId="0" applyFont="1" applyBorder="1" applyAlignment="1">
      <alignment horizontal="center" vertical="center" wrapText="1"/>
    </xf>
    <xf numFmtId="0" fontId="5" fillId="21" borderId="83" xfId="2" applyFont="1" applyFill="1" applyBorder="1" applyAlignment="1">
      <alignment horizontal="center" vertical="center" wrapText="1"/>
    </xf>
    <xf numFmtId="0" fontId="5" fillId="21" borderId="11" xfId="2" applyFont="1" applyFill="1" applyBorder="1" applyAlignment="1">
      <alignment horizontal="center" vertical="center" wrapText="1"/>
    </xf>
    <xf numFmtId="0" fontId="5" fillId="21" borderId="84" xfId="2" applyFont="1" applyFill="1" applyBorder="1" applyAlignment="1">
      <alignment horizontal="center" vertical="center" wrapText="1"/>
    </xf>
    <xf numFmtId="9" fontId="2" fillId="0" borderId="6" xfId="2" applyNumberFormat="1" applyFont="1" applyBorder="1" applyAlignment="1" applyProtection="1">
      <alignment horizontal="left" vertical="top" wrapText="1"/>
      <protection locked="0"/>
    </xf>
    <xf numFmtId="9" fontId="2" fillId="0" borderId="11" xfId="2" applyNumberFormat="1" applyFont="1" applyBorder="1" applyAlignment="1" applyProtection="1">
      <alignment horizontal="left" vertical="top" wrapText="1"/>
      <protection locked="0"/>
    </xf>
    <xf numFmtId="0" fontId="2" fillId="20" borderId="13" xfId="2" applyFont="1" applyFill="1" applyBorder="1" applyAlignment="1">
      <alignment horizontal="left" vertical="center" wrapText="1"/>
    </xf>
    <xf numFmtId="0" fontId="2" fillId="20" borderId="20" xfId="2" applyFont="1" applyFill="1" applyBorder="1" applyAlignment="1">
      <alignment horizontal="left" vertical="center" wrapText="1"/>
    </xf>
    <xf numFmtId="9" fontId="2" fillId="0" borderId="19" xfId="2" applyNumberFormat="1" applyFont="1" applyBorder="1" applyAlignment="1" applyProtection="1">
      <alignment horizontal="center" vertical="top" wrapText="1"/>
      <protection locked="0"/>
    </xf>
    <xf numFmtId="9" fontId="2" fillId="0" borderId="7" xfId="2" applyNumberFormat="1" applyFont="1" applyBorder="1" applyAlignment="1" applyProtection="1">
      <alignment horizontal="center" vertical="top" wrapText="1"/>
      <protection locked="0"/>
    </xf>
    <xf numFmtId="9" fontId="2" fillId="0" borderId="89" xfId="2" applyNumberFormat="1" applyFont="1" applyBorder="1" applyAlignment="1" applyProtection="1">
      <alignment horizontal="center" vertical="top" wrapText="1"/>
      <protection locked="0"/>
    </xf>
    <xf numFmtId="9" fontId="2" fillId="0" borderId="16" xfId="2" applyNumberFormat="1" applyFont="1" applyBorder="1" applyAlignment="1" applyProtection="1">
      <alignment horizontal="center" vertical="top" wrapText="1"/>
      <protection locked="0"/>
    </xf>
    <xf numFmtId="9" fontId="2" fillId="0" borderId="0" xfId="2" applyNumberFormat="1" applyFont="1" applyAlignment="1" applyProtection="1">
      <alignment horizontal="center" vertical="top" wrapText="1"/>
      <protection locked="0"/>
    </xf>
    <xf numFmtId="9" fontId="2" fillId="0" borderId="15" xfId="2" applyNumberFormat="1" applyFont="1" applyBorder="1" applyAlignment="1" applyProtection="1">
      <alignment horizontal="center" vertical="top" wrapText="1"/>
      <protection locked="0"/>
    </xf>
    <xf numFmtId="9" fontId="2" fillId="0" borderId="93" xfId="2" applyNumberFormat="1" applyFont="1" applyBorder="1" applyAlignment="1" applyProtection="1">
      <alignment horizontal="center" vertical="top" wrapText="1"/>
      <protection locked="0"/>
    </xf>
    <xf numFmtId="9" fontId="2" fillId="0" borderId="3" xfId="2" applyNumberFormat="1" applyFont="1" applyBorder="1" applyAlignment="1" applyProtection="1">
      <alignment horizontal="center" vertical="top" wrapText="1"/>
      <protection locked="0"/>
    </xf>
    <xf numFmtId="9" fontId="2" fillId="0" borderId="94" xfId="2" applyNumberFormat="1" applyFont="1" applyBorder="1" applyAlignment="1" applyProtection="1">
      <alignment horizontal="center" vertical="top" wrapText="1"/>
      <protection locked="0"/>
    </xf>
    <xf numFmtId="0" fontId="4" fillId="0" borderId="91" xfId="0" applyFont="1" applyBorder="1" applyAlignment="1">
      <alignment horizontal="center" vertical="center" wrapText="1"/>
    </xf>
    <xf numFmtId="0" fontId="4" fillId="0" borderId="95" xfId="0" applyFont="1" applyBorder="1" applyAlignment="1">
      <alignment horizontal="center" vertical="center" wrapText="1"/>
    </xf>
    <xf numFmtId="0" fontId="2" fillId="20" borderId="92" xfId="2" applyFont="1" applyFill="1" applyBorder="1" applyAlignment="1">
      <alignment horizontal="left" vertical="center" wrapText="1"/>
    </xf>
    <xf numFmtId="0" fontId="2" fillId="20" borderId="72" xfId="2" applyFont="1" applyFill="1" applyBorder="1" applyAlignment="1">
      <alignment horizontal="left" vertical="center" wrapText="1"/>
    </xf>
    <xf numFmtId="0" fontId="2" fillId="20" borderId="87" xfId="2" applyFont="1" applyFill="1" applyBorder="1" applyAlignment="1">
      <alignment horizontal="left" vertical="center" wrapText="1"/>
    </xf>
    <xf numFmtId="0" fontId="2" fillId="20" borderId="96" xfId="2" applyFont="1" applyFill="1" applyBorder="1" applyAlignment="1">
      <alignment horizontal="left" vertical="center" wrapText="1"/>
    </xf>
    <xf numFmtId="0" fontId="2" fillId="20" borderId="97" xfId="2" applyFont="1" applyFill="1" applyBorder="1" applyAlignment="1">
      <alignment horizontal="left" vertical="center" wrapText="1"/>
    </xf>
    <xf numFmtId="0" fontId="2" fillId="20" borderId="5" xfId="2" applyFont="1" applyFill="1" applyBorder="1" applyAlignment="1">
      <alignment horizontal="left" vertical="center" wrapText="1"/>
    </xf>
    <xf numFmtId="0" fontId="2" fillId="20" borderId="14" xfId="2" applyFont="1" applyFill="1" applyBorder="1" applyAlignment="1">
      <alignment horizontal="left" vertical="center" wrapText="1"/>
    </xf>
    <xf numFmtId="0" fontId="2" fillId="20" borderId="98" xfId="2" applyFont="1" applyFill="1" applyBorder="1" applyAlignment="1">
      <alignment horizontal="center" vertical="center" wrapText="1"/>
    </xf>
    <xf numFmtId="0" fontId="2" fillId="20" borderId="20" xfId="2" applyFont="1" applyFill="1" applyBorder="1" applyAlignment="1">
      <alignment horizontal="center" vertical="center" wrapText="1"/>
    </xf>
    <xf numFmtId="0" fontId="2" fillId="20" borderId="12" xfId="2" applyFont="1" applyFill="1" applyBorder="1" applyAlignment="1">
      <alignment horizontal="center" vertical="center" wrapText="1"/>
    </xf>
    <xf numFmtId="0" fontId="2" fillId="0" borderId="99" xfId="0" applyFont="1" applyBorder="1" applyAlignment="1">
      <alignment horizontal="center" vertical="top"/>
    </xf>
    <xf numFmtId="0" fontId="2" fillId="0" borderId="96" xfId="0" applyFont="1" applyBorder="1" applyAlignment="1">
      <alignment horizontal="center" vertical="top"/>
    </xf>
    <xf numFmtId="0" fontId="2" fillId="0" borderId="100" xfId="0" applyFont="1" applyBorder="1" applyAlignment="1">
      <alignment horizontal="center" vertical="top"/>
    </xf>
    <xf numFmtId="0" fontId="2" fillId="0" borderId="16" xfId="0" applyFont="1" applyBorder="1" applyAlignment="1">
      <alignment horizontal="center" vertical="top"/>
    </xf>
    <xf numFmtId="0" fontId="2" fillId="0" borderId="0" xfId="0" applyFont="1" applyAlignment="1">
      <alignment horizontal="center" vertical="top"/>
    </xf>
    <xf numFmtId="0" fontId="2" fillId="0" borderId="15" xfId="0" applyFont="1" applyBorder="1" applyAlignment="1">
      <alignment horizontal="center" vertical="top"/>
    </xf>
    <xf numFmtId="0" fontId="2" fillId="0" borderId="22" xfId="0" applyFont="1" applyBorder="1" applyAlignment="1">
      <alignment horizontal="center" vertical="top"/>
    </xf>
    <xf numFmtId="0" fontId="2" fillId="0" borderId="5" xfId="0" applyFont="1" applyBorder="1" applyAlignment="1">
      <alignment horizontal="center" vertical="top"/>
    </xf>
    <xf numFmtId="0" fontId="2" fillId="0" borderId="102" xfId="0" applyFont="1" applyBorder="1" applyAlignment="1">
      <alignment horizontal="center" vertical="top"/>
    </xf>
    <xf numFmtId="0" fontId="2" fillId="20" borderId="11" xfId="2" applyFont="1" applyFill="1" applyBorder="1" applyAlignment="1">
      <alignment horizontal="left" vertical="top" wrapText="1"/>
    </xf>
    <xf numFmtId="0" fontId="2" fillId="20" borderId="10" xfId="2" applyFont="1" applyFill="1" applyBorder="1" applyAlignment="1">
      <alignment horizontal="left" vertical="top" wrapText="1"/>
    </xf>
    <xf numFmtId="0" fontId="2" fillId="3" borderId="6" xfId="2" applyFont="1" applyFill="1" applyBorder="1" applyAlignment="1" applyProtection="1">
      <alignment horizontal="center" vertical="center" wrapText="1"/>
      <protection locked="0"/>
    </xf>
    <xf numFmtId="0" fontId="2" fillId="3" borderId="11" xfId="2" applyFont="1" applyFill="1" applyBorder="1" applyAlignment="1" applyProtection="1">
      <alignment horizontal="center" vertical="center" wrapText="1"/>
      <protection locked="0"/>
    </xf>
    <xf numFmtId="0" fontId="2" fillId="3" borderId="10" xfId="2" applyFont="1" applyFill="1" applyBorder="1" applyAlignment="1" applyProtection="1">
      <alignment horizontal="center" vertical="center" wrapText="1"/>
      <protection locked="0"/>
    </xf>
    <xf numFmtId="0" fontId="2" fillId="20" borderId="11" xfId="2" applyFont="1" applyFill="1" applyBorder="1" applyAlignment="1">
      <alignment horizontal="left" vertical="center" indent="2"/>
    </xf>
    <xf numFmtId="0" fontId="2" fillId="20" borderId="10" xfId="2" applyFont="1" applyFill="1" applyBorder="1" applyAlignment="1">
      <alignment horizontal="left" vertical="center" indent="2"/>
    </xf>
    <xf numFmtId="0" fontId="2" fillId="3" borderId="2" xfId="2" applyFont="1" applyFill="1" applyBorder="1" applyAlignment="1" applyProtection="1">
      <alignment horizontal="center" vertical="center" wrapText="1"/>
      <protection locked="0"/>
    </xf>
    <xf numFmtId="0" fontId="2" fillId="20" borderId="3" xfId="2" applyFont="1" applyFill="1" applyBorder="1" applyAlignment="1">
      <alignment horizontal="left" vertical="center" wrapText="1"/>
    </xf>
    <xf numFmtId="0" fontId="2" fillId="3" borderId="106" xfId="2" applyFont="1" applyFill="1" applyBorder="1" applyAlignment="1">
      <alignment horizontal="left" vertical="center" wrapText="1"/>
    </xf>
    <xf numFmtId="0" fontId="2" fillId="3" borderId="92" xfId="2" applyFont="1" applyFill="1" applyBorder="1" applyAlignment="1">
      <alignment horizontal="left" vertical="center" wrapText="1"/>
    </xf>
    <xf numFmtId="0" fontId="2" fillId="3" borderId="108" xfId="2" applyFont="1" applyFill="1" applyBorder="1" applyAlignment="1">
      <alignment horizontal="left" vertical="center" wrapText="1"/>
    </xf>
    <xf numFmtId="0" fontId="2" fillId="0" borderId="19" xfId="2" applyFont="1" applyBorder="1" applyAlignment="1" applyProtection="1">
      <alignment horizontal="center" wrapText="1"/>
      <protection locked="0"/>
    </xf>
    <xf numFmtId="0" fontId="2" fillId="0" borderId="7" xfId="2" applyFont="1" applyBorder="1" applyAlignment="1" applyProtection="1">
      <alignment horizontal="center" wrapText="1"/>
      <protection locked="0"/>
    </xf>
    <xf numFmtId="0" fontId="2" fillId="0" borderId="8" xfId="2" applyFont="1" applyBorder="1" applyAlignment="1" applyProtection="1">
      <alignment horizontal="center" wrapText="1"/>
      <protection locked="0"/>
    </xf>
    <xf numFmtId="0" fontId="2" fillId="0" borderId="6" xfId="66" applyNumberFormat="1" applyFont="1" applyBorder="1" applyAlignment="1" applyProtection="1">
      <alignment horizontal="center" vertical="center" wrapText="1"/>
      <protection locked="0"/>
    </xf>
    <xf numFmtId="0" fontId="2" fillId="0" borderId="10" xfId="66" applyNumberFormat="1" applyFont="1" applyBorder="1" applyAlignment="1" applyProtection="1">
      <alignment horizontal="center" vertical="center" wrapText="1"/>
      <protection locked="0"/>
    </xf>
    <xf numFmtId="0" fontId="2" fillId="0" borderId="6" xfId="2" applyFont="1" applyBorder="1" applyAlignment="1" applyProtection="1">
      <alignment horizontal="center" vertical="center" wrapText="1" shrinkToFit="1"/>
      <protection locked="0"/>
    </xf>
    <xf numFmtId="0" fontId="2" fillId="0" borderId="11" xfId="2" applyFont="1" applyBorder="1" applyAlignment="1" applyProtection="1">
      <alignment horizontal="center" vertical="center" wrapText="1" shrinkToFit="1"/>
      <protection locked="0"/>
    </xf>
    <xf numFmtId="0" fontId="2" fillId="0" borderId="84" xfId="2" applyFont="1" applyBorder="1" applyAlignment="1" applyProtection="1">
      <alignment horizontal="center" vertical="center" wrapText="1" shrinkToFit="1"/>
      <protection locked="0"/>
    </xf>
    <xf numFmtId="0" fontId="2" fillId="20" borderId="7" xfId="2" applyFont="1" applyFill="1" applyBorder="1" applyAlignment="1">
      <alignment horizontal="left" vertical="center" wrapText="1"/>
    </xf>
    <xf numFmtId="0" fontId="2" fillId="20" borderId="8" xfId="2" applyFont="1" applyFill="1" applyBorder="1" applyAlignment="1">
      <alignment horizontal="left" vertical="center" wrapText="1"/>
    </xf>
    <xf numFmtId="9" fontId="2" fillId="2" borderId="106" xfId="2" applyNumberFormat="1" applyFont="1" applyFill="1" applyBorder="1" applyAlignment="1">
      <alignment horizontal="center" vertical="top" wrapText="1"/>
    </xf>
    <xf numFmtId="9" fontId="2" fillId="2" borderId="109" xfId="2" applyNumberFormat="1" applyFont="1" applyFill="1" applyBorder="1" applyAlignment="1">
      <alignment horizontal="center" vertical="top" wrapText="1"/>
    </xf>
    <xf numFmtId="9" fontId="2" fillId="2" borderId="92" xfId="2" applyNumberFormat="1" applyFont="1" applyFill="1" applyBorder="1" applyAlignment="1">
      <alignment horizontal="center" vertical="top" wrapText="1"/>
    </xf>
    <xf numFmtId="9" fontId="2" fillId="2" borderId="108" xfId="2" applyNumberFormat="1" applyFont="1" applyFill="1" applyBorder="1" applyAlignment="1">
      <alignment horizontal="center" vertical="top" wrapText="1"/>
    </xf>
    <xf numFmtId="0" fontId="2" fillId="21" borderId="77" xfId="2" applyFont="1" applyFill="1" applyBorder="1" applyAlignment="1">
      <alignment horizontal="left" vertical="center" wrapText="1" indent="5"/>
    </xf>
    <xf numFmtId="0" fontId="2" fillId="21" borderId="78" xfId="2" applyFont="1" applyFill="1" applyBorder="1" applyAlignment="1">
      <alignment horizontal="left" vertical="center" wrapText="1" indent="5"/>
    </xf>
    <xf numFmtId="0" fontId="2" fillId="21" borderId="82" xfId="2" applyFont="1" applyFill="1" applyBorder="1" applyAlignment="1">
      <alignment horizontal="left" vertical="center" wrapText="1" indent="5"/>
    </xf>
    <xf numFmtId="0" fontId="2" fillId="3" borderId="93" xfId="2" applyFont="1" applyFill="1" applyBorder="1" applyAlignment="1">
      <alignment horizontal="left" vertical="center" wrapText="1"/>
    </xf>
    <xf numFmtId="0" fontId="2" fillId="3" borderId="3" xfId="2" applyFont="1" applyFill="1" applyBorder="1" applyAlignment="1">
      <alignment horizontal="left" vertical="center" wrapText="1"/>
    </xf>
    <xf numFmtId="0" fontId="2" fillId="3" borderId="94" xfId="2" applyFont="1" applyFill="1" applyBorder="1" applyAlignment="1">
      <alignment horizontal="left" vertical="center" wrapText="1"/>
    </xf>
    <xf numFmtId="0" fontId="2" fillId="21" borderId="78" xfId="2" applyFont="1" applyFill="1" applyBorder="1" applyAlignment="1">
      <alignment horizontal="left" vertical="center" indent="5"/>
    </xf>
    <xf numFmtId="0" fontId="2" fillId="21" borderId="82" xfId="2" applyFont="1" applyFill="1" applyBorder="1" applyAlignment="1">
      <alignment horizontal="left" vertical="center" indent="5"/>
    </xf>
    <xf numFmtId="0" fontId="5" fillId="20" borderId="5" xfId="2" applyFont="1" applyFill="1" applyBorder="1" applyAlignment="1">
      <alignment horizontal="center" vertical="center" wrapText="1"/>
    </xf>
    <xf numFmtId="0" fontId="5" fillId="20" borderId="14" xfId="2" applyFont="1" applyFill="1" applyBorder="1" applyAlignment="1">
      <alignment horizontal="center" vertical="center" wrapText="1"/>
    </xf>
    <xf numFmtId="1" fontId="39" fillId="20" borderId="6" xfId="2" applyNumberFormat="1" applyFont="1" applyFill="1" applyBorder="1" applyAlignment="1">
      <alignment horizontal="center" vertical="top" wrapText="1"/>
    </xf>
    <xf numFmtId="1" fontId="39" fillId="20" borderId="10" xfId="2" applyNumberFormat="1" applyFont="1" applyFill="1" applyBorder="1" applyAlignment="1">
      <alignment horizontal="center" vertical="top" wrapText="1"/>
    </xf>
    <xf numFmtId="1" fontId="39" fillId="20" borderId="11" xfId="2" applyNumberFormat="1" applyFont="1" applyFill="1" applyBorder="1" applyAlignment="1">
      <alignment horizontal="center" vertical="top" wrapText="1"/>
    </xf>
    <xf numFmtId="1" fontId="39" fillId="20" borderId="84" xfId="2" applyNumberFormat="1" applyFont="1" applyFill="1" applyBorder="1" applyAlignment="1">
      <alignment horizontal="center" vertical="top" wrapText="1"/>
    </xf>
    <xf numFmtId="0" fontId="4" fillId="20" borderId="91" xfId="0" applyFont="1" applyFill="1" applyBorder="1" applyAlignment="1">
      <alignment horizontal="center" wrapText="1"/>
    </xf>
    <xf numFmtId="0" fontId="4" fillId="20" borderId="85" xfId="0" applyFont="1" applyFill="1" applyBorder="1" applyAlignment="1">
      <alignment horizontal="center" wrapText="1"/>
    </xf>
    <xf numFmtId="0" fontId="4" fillId="20" borderId="95" xfId="0" applyFont="1" applyFill="1" applyBorder="1" applyAlignment="1">
      <alignment horizontal="center" wrapText="1"/>
    </xf>
    <xf numFmtId="0" fontId="2" fillId="21" borderId="77" xfId="2" applyFont="1" applyFill="1" applyBorder="1" applyAlignment="1">
      <alignment horizontal="left" vertical="center" wrapText="1"/>
    </xf>
    <xf numFmtId="0" fontId="2" fillId="21" borderId="78" xfId="2" applyFont="1" applyFill="1" applyBorder="1" applyAlignment="1">
      <alignment horizontal="left" vertical="center" wrapText="1"/>
    </xf>
    <xf numFmtId="0" fontId="2" fillId="21" borderId="82" xfId="2" applyFont="1" applyFill="1" applyBorder="1" applyAlignment="1">
      <alignment horizontal="left" vertical="center" wrapText="1"/>
    </xf>
    <xf numFmtId="0" fontId="2" fillId="0" borderId="106" xfId="2" applyFont="1" applyBorder="1" applyAlignment="1">
      <alignment horizontal="center" vertical="center"/>
    </xf>
    <xf numFmtId="0" fontId="2" fillId="0" borderId="92" xfId="2" applyFont="1" applyBorder="1" applyAlignment="1">
      <alignment horizontal="center" vertical="center"/>
    </xf>
    <xf numFmtId="0" fontId="2" fillId="0" borderId="108" xfId="2" applyFont="1" applyBorder="1" applyAlignment="1">
      <alignment horizontal="center" vertical="center"/>
    </xf>
    <xf numFmtId="0" fontId="5" fillId="20" borderId="5" xfId="2" applyFont="1" applyFill="1" applyBorder="1" applyAlignment="1">
      <alignment horizontal="left" vertical="center" wrapText="1"/>
    </xf>
    <xf numFmtId="0" fontId="42" fillId="20" borderId="14" xfId="2" applyFont="1" applyFill="1" applyBorder="1" applyAlignment="1">
      <alignment horizontal="left" vertical="center"/>
    </xf>
    <xf numFmtId="1" fontId="39" fillId="20" borderId="6" xfId="2" applyNumberFormat="1" applyFont="1" applyFill="1" applyBorder="1" applyAlignment="1">
      <alignment horizontal="center" vertical="center" wrapText="1"/>
    </xf>
    <xf numFmtId="1" fontId="39" fillId="20" borderId="10" xfId="2" applyNumberFormat="1" applyFont="1" applyFill="1" applyBorder="1" applyAlignment="1">
      <alignment horizontal="center" vertical="center" wrapText="1"/>
    </xf>
    <xf numFmtId="0" fontId="2" fillId="20" borderId="11" xfId="2" applyFont="1" applyFill="1" applyBorder="1" applyAlignment="1">
      <alignment vertical="center" wrapText="1"/>
    </xf>
    <xf numFmtId="0" fontId="2" fillId="20" borderId="10" xfId="2" applyFont="1" applyFill="1" applyBorder="1" applyAlignment="1">
      <alignment vertical="center" wrapText="1"/>
    </xf>
    <xf numFmtId="173" fontId="2" fillId="0" borderId="6" xfId="66" applyNumberFormat="1" applyFont="1" applyBorder="1" applyAlignment="1" applyProtection="1">
      <alignment horizontal="right" vertical="center" wrapText="1"/>
      <protection locked="0"/>
    </xf>
    <xf numFmtId="173" fontId="2" fillId="0" borderId="10" xfId="66" applyNumberFormat="1" applyFont="1" applyBorder="1" applyAlignment="1" applyProtection="1">
      <alignment horizontal="right" vertical="center" wrapText="1"/>
      <protection locked="0"/>
    </xf>
    <xf numFmtId="166" fontId="2" fillId="0" borderId="6" xfId="73" applyNumberFormat="1" applyFont="1" applyBorder="1" applyAlignment="1" applyProtection="1">
      <alignment horizontal="right" vertical="center" wrapText="1" shrinkToFit="1"/>
      <protection locked="0"/>
    </xf>
    <xf numFmtId="166" fontId="2" fillId="0" borderId="10" xfId="73" applyNumberFormat="1" applyFont="1" applyBorder="1" applyAlignment="1" applyProtection="1">
      <alignment horizontal="right" vertical="center" wrapText="1" shrinkToFit="1"/>
      <protection locked="0"/>
    </xf>
    <xf numFmtId="9" fontId="2" fillId="0" borderId="84" xfId="2" applyNumberFormat="1" applyFont="1" applyBorder="1" applyAlignment="1" applyProtection="1">
      <alignment horizontal="left" vertical="top" wrapText="1"/>
      <protection locked="0"/>
    </xf>
    <xf numFmtId="16" fontId="2" fillId="0" borderId="6" xfId="66" applyNumberFormat="1" applyFont="1" applyBorder="1" applyAlignment="1" applyProtection="1">
      <alignment horizontal="center" vertical="center" wrapText="1"/>
      <protection locked="0"/>
    </xf>
    <xf numFmtId="0" fontId="2" fillId="20" borderId="92" xfId="2" applyFont="1" applyFill="1" applyBorder="1" applyAlignment="1">
      <alignment vertical="center" wrapText="1"/>
    </xf>
    <xf numFmtId="0" fontId="2" fillId="20" borderId="109" xfId="2" applyFont="1" applyFill="1" applyBorder="1" applyAlignment="1">
      <alignment vertical="center" wrapText="1"/>
    </xf>
    <xf numFmtId="170" fontId="34" fillId="17" borderId="106" xfId="66" applyNumberFormat="1" applyFont="1" applyFill="1" applyBorder="1" applyAlignment="1" applyProtection="1">
      <alignment horizontal="center" vertical="center" wrapText="1"/>
      <protection locked="0"/>
    </xf>
    <xf numFmtId="170" fontId="34" fillId="17" borderId="109" xfId="66" applyNumberFormat="1" applyFont="1" applyFill="1" applyBorder="1" applyAlignment="1" applyProtection="1">
      <alignment horizontal="center" vertical="center" wrapText="1"/>
      <protection locked="0"/>
    </xf>
    <xf numFmtId="166" fontId="34" fillId="17" borderId="106" xfId="73" applyNumberFormat="1" applyFont="1" applyFill="1" applyBorder="1" applyAlignment="1" applyProtection="1">
      <alignment horizontal="center" vertical="center" wrapText="1"/>
      <protection locked="0"/>
    </xf>
    <xf numFmtId="166" fontId="34" fillId="17" borderId="92" xfId="73" applyNumberFormat="1" applyFont="1" applyFill="1" applyBorder="1" applyAlignment="1" applyProtection="1">
      <alignment horizontal="center" vertical="center" wrapText="1"/>
      <protection locked="0"/>
    </xf>
    <xf numFmtId="1" fontId="39" fillId="20" borderId="11" xfId="2" applyNumberFormat="1" applyFont="1" applyFill="1" applyBorder="1" applyAlignment="1">
      <alignment horizontal="center" vertical="center" wrapText="1"/>
    </xf>
    <xf numFmtId="170" fontId="2" fillId="0" borderId="6" xfId="66" applyNumberFormat="1" applyFont="1" applyBorder="1" applyAlignment="1" applyProtection="1">
      <alignment horizontal="center" vertical="center" wrapText="1"/>
      <protection locked="0"/>
    </xf>
    <xf numFmtId="170" fontId="2" fillId="0" borderId="10" xfId="66" applyNumberFormat="1" applyFont="1" applyBorder="1" applyAlignment="1" applyProtection="1">
      <alignment horizontal="center" vertical="center" wrapText="1"/>
      <protection locked="0"/>
    </xf>
    <xf numFmtId="0" fontId="4" fillId="20" borderId="91" xfId="0" applyFont="1" applyFill="1" applyBorder="1" applyAlignment="1">
      <alignment horizontal="center" vertical="center" wrapText="1"/>
    </xf>
    <xf numFmtId="0" fontId="4" fillId="20" borderId="85" xfId="0" applyFont="1" applyFill="1" applyBorder="1" applyAlignment="1">
      <alignment horizontal="center" vertical="center" wrapText="1"/>
    </xf>
    <xf numFmtId="0" fontId="4" fillId="20" borderId="88" xfId="0" applyFont="1" applyFill="1" applyBorder="1" applyAlignment="1">
      <alignment horizontal="center" vertical="center" wrapText="1"/>
    </xf>
    <xf numFmtId="9" fontId="2" fillId="20" borderId="11" xfId="4" applyFont="1" applyFill="1" applyBorder="1" applyAlignment="1">
      <alignment horizontal="left" vertical="center" wrapText="1"/>
    </xf>
    <xf numFmtId="9" fontId="2" fillId="20" borderId="10" xfId="4" applyFont="1" applyFill="1" applyBorder="1" applyAlignment="1">
      <alignment horizontal="left" vertical="center" wrapText="1"/>
    </xf>
    <xf numFmtId="1" fontId="2" fillId="0" borderId="6" xfId="2" applyNumberFormat="1" applyFont="1" applyBorder="1" applyAlignment="1" applyProtection="1">
      <alignment horizontal="left" vertical="top" wrapText="1"/>
      <protection locked="0"/>
    </xf>
    <xf numFmtId="1" fontId="2" fillId="0" borderId="11" xfId="2" applyNumberFormat="1" applyFont="1" applyBorder="1" applyAlignment="1" applyProtection="1">
      <alignment horizontal="left" vertical="top" wrapText="1"/>
      <protection locked="0"/>
    </xf>
    <xf numFmtId="1" fontId="2" fillId="0" borderId="84" xfId="2" applyNumberFormat="1" applyFont="1" applyBorder="1" applyAlignment="1" applyProtection="1">
      <alignment horizontal="left" vertical="top" wrapText="1"/>
      <protection locked="0"/>
    </xf>
    <xf numFmtId="9" fontId="5" fillId="20" borderId="11" xfId="4" applyFont="1" applyFill="1" applyBorder="1" applyAlignment="1">
      <alignment horizontal="left" vertical="center" wrapText="1"/>
    </xf>
    <xf numFmtId="9" fontId="2" fillId="20" borderId="11" xfId="4" applyFont="1" applyFill="1" applyBorder="1" applyAlignment="1">
      <alignment horizontal="left" vertical="top" wrapText="1"/>
    </xf>
    <xf numFmtId="9" fontId="2" fillId="20" borderId="10" xfId="4" applyFont="1" applyFill="1" applyBorder="1" applyAlignment="1">
      <alignment horizontal="left" vertical="top" wrapText="1"/>
    </xf>
    <xf numFmtId="1" fontId="2" fillId="20" borderId="13" xfId="2" applyNumberFormat="1" applyFont="1" applyFill="1" applyBorder="1" applyAlignment="1" applyProtection="1">
      <alignment horizontal="center" vertical="center" wrapText="1"/>
      <protection locked="0"/>
    </xf>
    <xf numFmtId="1" fontId="2" fillId="20" borderId="20" xfId="2" applyNumberFormat="1" applyFont="1" applyFill="1" applyBorder="1" applyAlignment="1" applyProtection="1">
      <alignment horizontal="center" vertical="center" wrapText="1"/>
      <protection locked="0"/>
    </xf>
    <xf numFmtId="1" fontId="2" fillId="20" borderId="12" xfId="2" applyNumberFormat="1" applyFont="1" applyFill="1" applyBorder="1" applyAlignment="1" applyProtection="1">
      <alignment horizontal="center" vertical="center" wrapText="1"/>
      <protection locked="0"/>
    </xf>
    <xf numFmtId="1" fontId="2" fillId="0" borderId="19" xfId="2" applyNumberFormat="1" applyFont="1" applyBorder="1" applyAlignment="1" applyProtection="1">
      <alignment horizontal="left" vertical="top" wrapText="1"/>
      <protection locked="0"/>
    </xf>
    <xf numFmtId="1" fontId="2" fillId="0" borderId="7" xfId="2" applyNumberFormat="1" applyFont="1" applyBorder="1" applyAlignment="1" applyProtection="1">
      <alignment horizontal="left" vertical="top" wrapText="1"/>
      <protection locked="0"/>
    </xf>
    <xf numFmtId="1" fontId="2" fillId="0" borderId="89" xfId="2" applyNumberFormat="1" applyFont="1" applyBorder="1" applyAlignment="1" applyProtection="1">
      <alignment horizontal="left" vertical="top" wrapText="1"/>
      <protection locked="0"/>
    </xf>
    <xf numFmtId="1" fontId="2" fillId="0" borderId="16" xfId="2" applyNumberFormat="1" applyFont="1" applyBorder="1" applyAlignment="1" applyProtection="1">
      <alignment horizontal="left" vertical="top" wrapText="1"/>
      <protection locked="0"/>
    </xf>
    <xf numFmtId="1" fontId="2" fillId="0" borderId="0" xfId="2" applyNumberFormat="1" applyFont="1" applyAlignment="1" applyProtection="1">
      <alignment horizontal="left" vertical="top" wrapText="1"/>
      <protection locked="0"/>
    </xf>
    <xf numFmtId="1" fontId="2" fillId="0" borderId="15" xfId="2" applyNumberFormat="1" applyFont="1" applyBorder="1" applyAlignment="1" applyProtection="1">
      <alignment horizontal="left" vertical="top" wrapText="1"/>
      <protection locked="0"/>
    </xf>
    <xf numFmtId="1" fontId="2" fillId="0" borderId="22" xfId="2" applyNumberFormat="1" applyFont="1" applyBorder="1" applyAlignment="1" applyProtection="1">
      <alignment horizontal="left" vertical="top" wrapText="1"/>
      <protection locked="0"/>
    </xf>
    <xf numFmtId="1" fontId="2" fillId="0" borderId="5" xfId="2" applyNumberFormat="1" applyFont="1" applyBorder="1" applyAlignment="1" applyProtection="1">
      <alignment horizontal="left" vertical="top" wrapText="1"/>
      <protection locked="0"/>
    </xf>
    <xf numFmtId="1" fontId="2" fillId="0" borderId="102" xfId="2" applyNumberFormat="1" applyFont="1" applyBorder="1" applyAlignment="1" applyProtection="1">
      <alignment horizontal="left" vertical="top" wrapText="1"/>
      <protection locked="0"/>
    </xf>
    <xf numFmtId="0" fontId="2" fillId="20" borderId="11" xfId="2" applyFont="1" applyFill="1" applyBorder="1" applyAlignment="1">
      <alignment horizontal="right" vertical="top" wrapText="1"/>
    </xf>
    <xf numFmtId="0" fontId="2" fillId="20" borderId="11" xfId="2" applyFont="1" applyFill="1" applyBorder="1" applyAlignment="1">
      <alignment horizontal="right" vertical="center" wrapText="1"/>
    </xf>
    <xf numFmtId="0" fontId="2" fillId="0" borderId="6" xfId="2" applyFont="1" applyBorder="1" applyAlignment="1">
      <alignment horizontal="center" vertical="center" wrapText="1"/>
    </xf>
    <xf numFmtId="0" fontId="2" fillId="0" borderId="11" xfId="2" applyFont="1" applyBorder="1" applyAlignment="1">
      <alignment horizontal="center" vertical="center" wrapText="1"/>
    </xf>
    <xf numFmtId="0" fontId="2" fillId="0" borderId="10" xfId="2" applyFont="1" applyBorder="1" applyAlignment="1">
      <alignment horizontal="center" vertical="center" wrapText="1"/>
    </xf>
    <xf numFmtId="0" fontId="2" fillId="20" borderId="84" xfId="2" applyFont="1" applyFill="1" applyBorder="1" applyAlignment="1">
      <alignment horizontal="left" vertical="center" wrapText="1"/>
    </xf>
    <xf numFmtId="0" fontId="2" fillId="0" borderId="19" xfId="2" applyFont="1" applyBorder="1" applyAlignment="1" applyProtection="1">
      <alignment horizontal="center" vertical="center" wrapText="1"/>
      <protection locked="0"/>
    </xf>
    <xf numFmtId="0" fontId="2" fillId="0" borderId="8" xfId="2" applyFont="1" applyBorder="1" applyAlignment="1" applyProtection="1">
      <alignment horizontal="center" vertical="center" wrapText="1"/>
      <protection locked="0"/>
    </xf>
    <xf numFmtId="0" fontId="2" fillId="0" borderId="19" xfId="2" applyFont="1" applyBorder="1" applyAlignment="1" applyProtection="1">
      <alignment horizontal="center" vertical="top" wrapText="1"/>
      <protection locked="0"/>
    </xf>
    <xf numFmtId="0" fontId="2" fillId="0" borderId="7" xfId="2" applyFont="1" applyBorder="1" applyAlignment="1" applyProtection="1">
      <alignment horizontal="center" vertical="top" wrapText="1"/>
      <protection locked="0"/>
    </xf>
    <xf numFmtId="0" fontId="2" fillId="0" borderId="89" xfId="2" applyFont="1" applyBorder="1" applyAlignment="1" applyProtection="1">
      <alignment horizontal="center" vertical="top" wrapText="1"/>
      <protection locked="0"/>
    </xf>
    <xf numFmtId="0" fontId="2" fillId="0" borderId="16" xfId="2" applyFont="1" applyBorder="1" applyAlignment="1" applyProtection="1">
      <alignment horizontal="center" vertical="top" wrapText="1"/>
      <protection locked="0"/>
    </xf>
    <xf numFmtId="0" fontId="2" fillId="0" borderId="0" xfId="2" applyFont="1" applyAlignment="1" applyProtection="1">
      <alignment horizontal="center" vertical="top" wrapText="1"/>
      <protection locked="0"/>
    </xf>
    <xf numFmtId="0" fontId="2" fillId="0" borderId="15" xfId="2" applyFont="1" applyBorder="1" applyAlignment="1" applyProtection="1">
      <alignment horizontal="center" vertical="top" wrapText="1"/>
      <protection locked="0"/>
    </xf>
    <xf numFmtId="0" fontId="2" fillId="0" borderId="22" xfId="2" applyFont="1" applyBorder="1" applyAlignment="1" applyProtection="1">
      <alignment horizontal="center" vertical="top" wrapText="1"/>
      <protection locked="0"/>
    </xf>
    <xf numFmtId="0" fontId="2" fillId="0" borderId="5" xfId="2" applyFont="1" applyBorder="1" applyAlignment="1" applyProtection="1">
      <alignment horizontal="center" vertical="top" wrapText="1"/>
      <protection locked="0"/>
    </xf>
    <xf numFmtId="0" fontId="2" fillId="0" borderId="102" xfId="2" applyFont="1" applyBorder="1" applyAlignment="1" applyProtection="1">
      <alignment horizontal="center" vertical="top" wrapText="1"/>
      <protection locked="0"/>
    </xf>
    <xf numFmtId="0" fontId="2" fillId="0" borderId="6" xfId="2" applyFont="1" applyBorder="1" applyAlignment="1" applyProtection="1">
      <alignment horizontal="center" vertical="center" wrapText="1"/>
      <protection locked="0"/>
    </xf>
    <xf numFmtId="0" fontId="2" fillId="0" borderId="10" xfId="2" applyFont="1" applyBorder="1" applyAlignment="1" applyProtection="1">
      <alignment horizontal="center" vertical="center" wrapText="1"/>
      <protection locked="0"/>
    </xf>
    <xf numFmtId="0" fontId="2" fillId="0" borderId="19" xfId="2" applyFont="1" applyBorder="1" applyAlignment="1" applyProtection="1">
      <alignment horizontal="left" vertical="top" wrapText="1"/>
      <protection locked="0"/>
    </xf>
    <xf numFmtId="0" fontId="2" fillId="0" borderId="7" xfId="2" applyFont="1" applyBorder="1" applyAlignment="1" applyProtection="1">
      <alignment horizontal="left" vertical="top" wrapText="1"/>
      <protection locked="0"/>
    </xf>
    <xf numFmtId="0" fontId="4" fillId="20" borderId="86" xfId="0" applyFont="1" applyFill="1" applyBorder="1" applyAlignment="1">
      <alignment horizontal="center" wrapText="1"/>
    </xf>
    <xf numFmtId="0" fontId="4" fillId="20" borderId="89" xfId="0" applyFont="1" applyFill="1" applyBorder="1" applyAlignment="1">
      <alignment horizontal="center" wrapText="1"/>
    </xf>
    <xf numFmtId="1" fontId="2" fillId="20" borderId="6" xfId="2" applyNumberFormat="1" applyFont="1" applyFill="1" applyBorder="1" applyAlignment="1">
      <alignment horizontal="center" vertical="center" wrapText="1"/>
    </xf>
    <xf numFmtId="1" fontId="2" fillId="20" borderId="11" xfId="2" applyNumberFormat="1" applyFont="1" applyFill="1" applyBorder="1" applyAlignment="1">
      <alignment horizontal="center" vertical="center" wrapText="1"/>
    </xf>
    <xf numFmtId="0" fontId="30" fillId="0" borderId="6" xfId="0" applyFont="1" applyBorder="1" applyAlignment="1">
      <alignment horizontal="center"/>
    </xf>
    <xf numFmtId="0" fontId="30" fillId="0" borderId="11" xfId="0" applyFont="1" applyBorder="1" applyAlignment="1">
      <alignment horizontal="center"/>
    </xf>
    <xf numFmtId="0" fontId="30" fillId="0" borderId="10" xfId="0" applyFont="1" applyBorder="1" applyAlignment="1">
      <alignment horizontal="center"/>
    </xf>
    <xf numFmtId="0" fontId="2" fillId="20" borderId="86" xfId="2" applyFont="1" applyFill="1" applyBorder="1" applyAlignment="1">
      <alignment horizontal="center" vertical="center" wrapText="1"/>
    </xf>
    <xf numFmtId="0" fontId="2" fillId="20" borderId="7" xfId="2" applyFont="1" applyFill="1" applyBorder="1" applyAlignment="1">
      <alignment horizontal="center" vertical="center" wrapText="1"/>
    </xf>
    <xf numFmtId="0" fontId="2" fillId="20" borderId="8" xfId="2" applyFont="1" applyFill="1" applyBorder="1" applyAlignment="1">
      <alignment horizontal="center" vertical="center" wrapText="1"/>
    </xf>
    <xf numFmtId="0" fontId="2" fillId="20" borderId="4" xfId="2" applyFont="1" applyFill="1" applyBorder="1" applyAlignment="1">
      <alignment horizontal="center" vertical="center" wrapText="1"/>
    </xf>
    <xf numFmtId="0" fontId="2" fillId="20" borderId="0" xfId="2" applyFont="1" applyFill="1" applyAlignment="1">
      <alignment horizontal="center" vertical="center" wrapText="1"/>
    </xf>
    <xf numFmtId="0" fontId="2" fillId="20" borderId="1" xfId="2" applyFont="1" applyFill="1" applyBorder="1" applyAlignment="1">
      <alignment horizontal="center" vertical="center" wrapText="1"/>
    </xf>
    <xf numFmtId="0" fontId="2" fillId="20" borderId="103" xfId="2" applyFont="1" applyFill="1" applyBorder="1" applyAlignment="1">
      <alignment horizontal="center" vertical="center" wrapText="1"/>
    </xf>
    <xf numFmtId="0" fontId="2" fillId="20" borderId="3" xfId="2" applyFont="1" applyFill="1" applyBorder="1" applyAlignment="1">
      <alignment horizontal="center" vertical="center" wrapText="1"/>
    </xf>
    <xf numFmtId="0" fontId="2" fillId="20" borderId="111" xfId="2" applyFont="1" applyFill="1" applyBorder="1" applyAlignment="1">
      <alignment horizontal="center" vertical="center" wrapText="1"/>
    </xf>
    <xf numFmtId="0" fontId="2" fillId="0" borderId="6" xfId="0" applyFont="1" applyBorder="1" applyAlignment="1">
      <alignment horizontal="center"/>
    </xf>
    <xf numFmtId="0" fontId="2" fillId="0" borderId="11" xfId="0" applyFont="1" applyBorder="1" applyAlignment="1">
      <alignment horizontal="center"/>
    </xf>
    <xf numFmtId="0" fontId="2" fillId="0" borderId="10" xfId="0" applyFont="1" applyBorder="1" applyAlignment="1">
      <alignment horizontal="center"/>
    </xf>
    <xf numFmtId="170" fontId="2" fillId="3" borderId="6" xfId="74" applyNumberFormat="1" applyFont="1" applyFill="1" applyBorder="1" applyAlignment="1">
      <alignment horizontal="center" wrapText="1"/>
    </xf>
    <xf numFmtId="170" fontId="2" fillId="3" borderId="10" xfId="74" applyNumberFormat="1" applyFont="1" applyFill="1" applyBorder="1" applyAlignment="1">
      <alignment horizontal="center" wrapText="1"/>
    </xf>
    <xf numFmtId="9" fontId="2" fillId="0" borderId="106" xfId="2" applyNumberFormat="1" applyFont="1" applyBorder="1" applyAlignment="1" applyProtection="1">
      <alignment horizontal="center" vertical="center" wrapText="1"/>
      <protection locked="0"/>
    </xf>
    <xf numFmtId="0" fontId="2" fillId="0" borderId="92" xfId="0" applyFont="1" applyBorder="1" applyAlignment="1">
      <alignment horizontal="center" vertical="center" wrapText="1"/>
    </xf>
    <xf numFmtId="0" fontId="2" fillId="0" borderId="109" xfId="0" applyFont="1" applyBorder="1" applyAlignment="1">
      <alignment horizontal="center" vertical="center" wrapText="1"/>
    </xf>
    <xf numFmtId="170" fontId="2" fillId="0" borderId="6" xfId="74" applyNumberFormat="1" applyFont="1" applyBorder="1" applyAlignment="1" applyProtection="1">
      <alignment horizontal="center" wrapText="1"/>
      <protection locked="0"/>
    </xf>
    <xf numFmtId="170" fontId="2" fillId="0" borderId="10" xfId="74" applyNumberFormat="1" applyFont="1" applyBorder="1" applyAlignment="1" applyProtection="1">
      <alignment horizontal="center" wrapText="1"/>
      <protection locked="0"/>
    </xf>
    <xf numFmtId="1" fontId="2" fillId="0" borderId="6" xfId="2" applyNumberFormat="1" applyFont="1" applyBorder="1" applyAlignment="1" applyProtection="1">
      <alignment horizontal="center" vertical="center" wrapText="1"/>
      <protection locked="0"/>
    </xf>
    <xf numFmtId="1" fontId="2" fillId="0" borderId="11" xfId="2" applyNumberFormat="1" applyFont="1" applyBorder="1" applyAlignment="1" applyProtection="1">
      <alignment horizontal="center" vertical="center" wrapText="1"/>
      <protection locked="0"/>
    </xf>
    <xf numFmtId="1" fontId="2" fillId="0" borderId="84" xfId="2" applyNumberFormat="1" applyFont="1" applyBorder="1" applyAlignment="1" applyProtection="1">
      <alignment horizontal="center" vertical="center" wrapText="1"/>
      <protection locked="0"/>
    </xf>
    <xf numFmtId="0" fontId="2" fillId="22" borderId="5" xfId="2" applyFont="1" applyFill="1" applyBorder="1" applyAlignment="1">
      <alignment horizontal="left" vertical="top" wrapText="1"/>
    </xf>
    <xf numFmtId="0" fontId="4" fillId="0" borderId="15" xfId="0" applyFont="1" applyBorder="1" applyAlignment="1">
      <alignment horizontal="center" vertical="center" wrapText="1"/>
    </xf>
    <xf numFmtId="0" fontId="2" fillId="22" borderId="86" xfId="2" applyFont="1" applyFill="1" applyBorder="1" applyAlignment="1">
      <alignment horizontal="center" vertical="center" wrapText="1"/>
    </xf>
    <xf numFmtId="0" fontId="2" fillId="22" borderId="7" xfId="2" applyFont="1" applyFill="1" applyBorder="1" applyAlignment="1">
      <alignment horizontal="center" vertical="center" wrapText="1"/>
    </xf>
    <xf numFmtId="0" fontId="2" fillId="22" borderId="8" xfId="2" applyFont="1" applyFill="1" applyBorder="1" applyAlignment="1">
      <alignment horizontal="center" vertical="center" wrapText="1"/>
    </xf>
    <xf numFmtId="0" fontId="2" fillId="22" borderId="103" xfId="2" applyFont="1" applyFill="1" applyBorder="1" applyAlignment="1">
      <alignment horizontal="center" vertical="center" wrapText="1"/>
    </xf>
    <xf numFmtId="0" fontId="2" fillId="22" borderId="0" xfId="2" applyFont="1" applyFill="1" applyAlignment="1">
      <alignment horizontal="center" vertical="center" wrapText="1"/>
    </xf>
    <xf numFmtId="0" fontId="2" fillId="23" borderId="2" xfId="2" applyFont="1" applyFill="1" applyBorder="1" applyAlignment="1">
      <alignment horizontal="center" vertical="center" wrapText="1"/>
    </xf>
    <xf numFmtId="0" fontId="2" fillId="23" borderId="6" xfId="2" applyFont="1" applyFill="1" applyBorder="1" applyAlignment="1">
      <alignment horizontal="center" vertical="center" wrapText="1"/>
    </xf>
    <xf numFmtId="0" fontId="2" fillId="23" borderId="18" xfId="2" applyFont="1" applyFill="1" applyBorder="1" applyAlignment="1">
      <alignment horizontal="center" vertical="center" wrapText="1"/>
    </xf>
    <xf numFmtId="1" fontId="39" fillId="20" borderId="106" xfId="2" applyNumberFormat="1" applyFont="1" applyFill="1" applyBorder="1" applyAlignment="1">
      <alignment horizontal="center" vertical="top" wrapText="1"/>
    </xf>
    <xf numFmtId="1" fontId="39" fillId="20" borderId="92" xfId="2" applyNumberFormat="1" applyFont="1" applyFill="1" applyBorder="1" applyAlignment="1">
      <alignment horizontal="center" vertical="top" wrapText="1"/>
    </xf>
    <xf numFmtId="1" fontId="39" fillId="20" borderId="108" xfId="2" applyNumberFormat="1" applyFont="1" applyFill="1" applyBorder="1" applyAlignment="1">
      <alignment horizontal="center" vertical="top" wrapText="1"/>
    </xf>
    <xf numFmtId="0" fontId="2" fillId="22" borderId="188" xfId="2" applyFont="1" applyFill="1" applyBorder="1" applyAlignment="1">
      <alignment horizontal="left" vertical="center" wrapText="1"/>
    </xf>
    <xf numFmtId="0" fontId="2" fillId="22" borderId="189" xfId="2" applyFont="1" applyFill="1" applyBorder="1" applyAlignment="1">
      <alignment horizontal="left" vertical="center" wrapText="1"/>
    </xf>
    <xf numFmtId="0" fontId="2" fillId="22" borderId="190" xfId="2" applyFont="1" applyFill="1" applyBorder="1" applyAlignment="1">
      <alignment horizontal="left" vertical="center" wrapText="1"/>
    </xf>
    <xf numFmtId="0" fontId="2" fillId="0" borderId="96" xfId="0" applyFont="1" applyBorder="1" applyAlignment="1">
      <alignment horizontal="center" vertical="center" wrapText="1"/>
    </xf>
    <xf numFmtId="0" fontId="2" fillId="0" borderId="100"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0" xfId="0" applyFont="1" applyAlignment="1">
      <alignment horizontal="center" vertical="center" wrapText="1"/>
    </xf>
    <xf numFmtId="0" fontId="2" fillId="0" borderId="15" xfId="0" applyFont="1" applyBorder="1" applyAlignment="1">
      <alignment horizontal="center" vertical="center" wrapText="1"/>
    </xf>
    <xf numFmtId="0" fontId="2" fillId="0" borderId="3" xfId="0" applyFont="1" applyBorder="1" applyAlignment="1">
      <alignment horizontal="center" vertical="center" wrapText="1"/>
    </xf>
    <xf numFmtId="0" fontId="2" fillId="0" borderId="94" xfId="0" applyFont="1" applyBorder="1" applyAlignment="1">
      <alignment horizontal="center" vertical="center" wrapText="1"/>
    </xf>
    <xf numFmtId="0" fontId="2" fillId="22" borderId="0" xfId="2" applyFont="1" applyFill="1" applyAlignment="1">
      <alignment horizontal="left" vertical="center" wrapText="1" indent="2"/>
    </xf>
    <xf numFmtId="0" fontId="2" fillId="22" borderId="1" xfId="2" applyFont="1" applyFill="1" applyBorder="1" applyAlignment="1">
      <alignment horizontal="left" vertical="center" wrapText="1" indent="2"/>
    </xf>
    <xf numFmtId="0" fontId="2" fillId="22" borderId="5" xfId="2" applyFont="1" applyFill="1" applyBorder="1" applyAlignment="1">
      <alignment horizontal="left" vertical="center" wrapText="1"/>
    </xf>
    <xf numFmtId="0" fontId="2" fillId="22" borderId="14" xfId="2" applyFont="1" applyFill="1" applyBorder="1" applyAlignment="1">
      <alignment horizontal="left" vertical="center" wrapText="1"/>
    </xf>
    <xf numFmtId="0" fontId="2" fillId="22" borderId="5" xfId="2" applyFont="1" applyFill="1" applyBorder="1" applyAlignment="1">
      <alignment horizontal="left" vertical="center" wrapText="1" indent="2"/>
    </xf>
    <xf numFmtId="0" fontId="2" fillId="22" borderId="14" xfId="2" applyFont="1" applyFill="1" applyBorder="1" applyAlignment="1">
      <alignment horizontal="left" vertical="center" wrapText="1" indent="2"/>
    </xf>
    <xf numFmtId="0" fontId="2" fillId="22" borderId="7" xfId="2" applyFont="1" applyFill="1" applyBorder="1" applyAlignment="1">
      <alignment horizontal="left" vertical="center" wrapText="1" indent="2"/>
    </xf>
    <xf numFmtId="0" fontId="2" fillId="22" borderId="8" xfId="2" applyFont="1" applyFill="1" applyBorder="1" applyAlignment="1">
      <alignment horizontal="left" vertical="center" wrapText="1" indent="2"/>
    </xf>
    <xf numFmtId="0" fontId="2" fillId="22" borderId="78" xfId="2" applyFont="1" applyFill="1" applyBorder="1" applyAlignment="1">
      <alignment horizontal="left" vertical="center" wrapText="1"/>
    </xf>
    <xf numFmtId="0" fontId="2" fillId="22" borderId="92" xfId="2" applyFont="1" applyFill="1" applyBorder="1" applyAlignment="1">
      <alignment horizontal="left" vertical="center" wrapText="1" indent="2"/>
    </xf>
    <xf numFmtId="0" fontId="2" fillId="22" borderId="109" xfId="2" applyFont="1" applyFill="1" applyBorder="1" applyAlignment="1">
      <alignment horizontal="left" vertical="center" wrapText="1" indent="2"/>
    </xf>
    <xf numFmtId="0" fontId="2" fillId="22" borderId="12" xfId="2" applyFont="1" applyFill="1" applyBorder="1" applyAlignment="1">
      <alignment horizontal="left" vertical="center" wrapText="1"/>
    </xf>
    <xf numFmtId="0" fontId="2" fillId="22" borderId="79" xfId="2" applyFont="1" applyFill="1" applyBorder="1" applyAlignment="1">
      <alignment horizontal="left" vertical="center" wrapText="1"/>
    </xf>
    <xf numFmtId="0" fontId="2" fillId="22" borderId="11" xfId="2" applyFont="1" applyFill="1" applyBorder="1" applyAlignment="1">
      <alignment horizontal="left" vertical="center" wrapText="1" indent="2"/>
    </xf>
    <xf numFmtId="0" fontId="2" fillId="22" borderId="10" xfId="2" applyFont="1" applyFill="1" applyBorder="1" applyAlignment="1">
      <alignment horizontal="left" vertical="center" wrapText="1" indent="2"/>
    </xf>
    <xf numFmtId="0" fontId="5" fillId="22" borderId="78" xfId="2" applyFont="1" applyFill="1" applyBorder="1" applyAlignment="1">
      <alignment horizontal="left" vertical="center" wrapText="1"/>
    </xf>
    <xf numFmtId="0" fontId="2" fillId="22" borderId="1" xfId="2" applyFont="1" applyFill="1" applyBorder="1" applyAlignment="1">
      <alignment horizontal="left" vertical="center" wrapText="1"/>
    </xf>
    <xf numFmtId="0" fontId="2" fillId="0" borderId="96" xfId="0" applyFont="1" applyBorder="1" applyAlignment="1">
      <alignment horizontal="center" vertical="center"/>
    </xf>
    <xf numFmtId="0" fontId="2" fillId="0" borderId="100" xfId="0" applyFont="1" applyBorder="1" applyAlignment="1">
      <alignment horizontal="center" vertical="center"/>
    </xf>
    <xf numFmtId="0" fontId="2" fillId="0" borderId="0" xfId="0" applyFont="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94" xfId="0" applyFont="1" applyBorder="1" applyAlignment="1">
      <alignment horizontal="center" vertical="center"/>
    </xf>
    <xf numFmtId="0" fontId="2" fillId="20" borderId="111" xfId="2" applyFont="1" applyFill="1" applyBorder="1" applyAlignment="1">
      <alignment horizontal="left" vertical="center" wrapText="1"/>
    </xf>
    <xf numFmtId="0" fontId="2" fillId="0" borderId="0" xfId="2" applyFont="1" applyAlignment="1" applyProtection="1">
      <alignment horizontal="center" vertical="center" wrapText="1"/>
      <protection locked="0"/>
    </xf>
    <xf numFmtId="0" fontId="2" fillId="0" borderId="7" xfId="2" applyFont="1" applyBorder="1" applyAlignment="1" applyProtection="1">
      <alignment horizontal="center" vertical="center" wrapText="1"/>
      <protection locked="0"/>
    </xf>
    <xf numFmtId="0" fontId="5" fillId="25" borderId="74" xfId="2" applyFont="1" applyFill="1" applyBorder="1" applyAlignment="1">
      <alignment horizontal="left" vertical="center" wrapText="1"/>
    </xf>
    <xf numFmtId="0" fontId="5" fillId="25" borderId="75" xfId="2" applyFont="1" applyFill="1" applyBorder="1" applyAlignment="1">
      <alignment horizontal="left" vertical="center" wrapText="1"/>
    </xf>
    <xf numFmtId="0" fontId="5" fillId="25" borderId="3" xfId="2" applyFont="1" applyFill="1" applyBorder="1" applyAlignment="1">
      <alignment horizontal="left" vertical="center" wrapText="1"/>
    </xf>
    <xf numFmtId="0" fontId="5" fillId="25" borderId="76" xfId="2" applyFont="1" applyFill="1" applyBorder="1" applyAlignment="1">
      <alignment horizontal="left" vertical="center" wrapText="1"/>
    </xf>
    <xf numFmtId="0" fontId="2" fillId="20" borderId="78" xfId="2" applyFont="1" applyFill="1" applyBorder="1" applyAlignment="1">
      <alignment horizontal="left" vertical="center" wrapText="1"/>
    </xf>
    <xf numFmtId="0" fontId="2" fillId="20" borderId="81" xfId="2" applyFont="1" applyFill="1" applyBorder="1" applyAlignment="1">
      <alignment horizontal="center" vertical="center" wrapText="1"/>
    </xf>
    <xf numFmtId="0" fontId="2" fillId="20" borderId="79" xfId="2" applyFont="1" applyFill="1" applyBorder="1" applyAlignment="1">
      <alignment horizontal="center" vertical="center" wrapText="1"/>
    </xf>
    <xf numFmtId="0" fontId="2" fillId="0" borderId="81" xfId="2" applyFont="1" applyBorder="1" applyAlignment="1">
      <alignment horizontal="left" vertical="top" wrapText="1"/>
    </xf>
    <xf numFmtId="0" fontId="2" fillId="0" borderId="78" xfId="2" applyFont="1" applyBorder="1" applyAlignment="1">
      <alignment horizontal="left" vertical="top" wrapText="1"/>
    </xf>
    <xf numFmtId="0" fontId="2" fillId="0" borderId="82" xfId="2" applyFont="1" applyBorder="1" applyAlignment="1">
      <alignment horizontal="left" vertical="top" wrapText="1"/>
    </xf>
    <xf numFmtId="0" fontId="2" fillId="22" borderId="29" xfId="2" applyFont="1" applyFill="1" applyBorder="1" applyAlignment="1">
      <alignment horizontal="left" vertical="top" wrapText="1"/>
    </xf>
    <xf numFmtId="0" fontId="2" fillId="22" borderId="0" xfId="2" applyFont="1" applyFill="1" applyAlignment="1">
      <alignment horizontal="left" vertical="top" wrapText="1"/>
    </xf>
    <xf numFmtId="0" fontId="2" fillId="0" borderId="99" xfId="2" applyFont="1" applyBorder="1" applyAlignment="1">
      <alignment horizontal="center" vertical="center" wrapText="1"/>
    </xf>
    <xf numFmtId="0" fontId="2" fillId="0" borderId="96" xfId="2" applyFont="1" applyBorder="1" applyAlignment="1">
      <alignment horizontal="center" vertical="center" wrapText="1"/>
    </xf>
    <xf numFmtId="0" fontId="2" fillId="0" borderId="100" xfId="2" applyFont="1" applyBorder="1" applyAlignment="1">
      <alignment horizontal="center" vertical="center" wrapText="1"/>
    </xf>
    <xf numFmtId="0" fontId="2" fillId="0" borderId="16" xfId="2" applyFont="1" applyBorder="1" applyAlignment="1">
      <alignment horizontal="center" vertical="center" wrapText="1"/>
    </xf>
    <xf numFmtId="0" fontId="2" fillId="0" borderId="0" xfId="2" applyFont="1" applyAlignment="1">
      <alignment horizontal="center" vertical="center" wrapText="1"/>
    </xf>
    <xf numFmtId="0" fontId="2" fillId="0" borderId="15" xfId="2" applyFont="1" applyBorder="1" applyAlignment="1">
      <alignment horizontal="center" vertical="center" wrapText="1"/>
    </xf>
    <xf numFmtId="0" fontId="2" fillId="0" borderId="93" xfId="2" applyFont="1" applyBorder="1" applyAlignment="1">
      <alignment horizontal="center" vertical="center" wrapText="1"/>
    </xf>
    <xf numFmtId="0" fontId="2" fillId="0" borderId="3" xfId="2" applyFont="1" applyBorder="1" applyAlignment="1">
      <alignment horizontal="center" vertical="center" wrapText="1"/>
    </xf>
    <xf numFmtId="0" fontId="2" fillId="0" borderId="94" xfId="2" applyFont="1" applyBorder="1" applyAlignment="1">
      <alignment horizontal="center" vertical="center" wrapText="1"/>
    </xf>
    <xf numFmtId="0" fontId="2" fillId="22" borderId="9" xfId="2" applyFont="1" applyFill="1" applyBorder="1" applyAlignment="1">
      <alignment horizontal="left" vertical="center" wrapText="1" indent="3"/>
    </xf>
    <xf numFmtId="9" fontId="2" fillId="0" borderId="6" xfId="2" applyNumberFormat="1" applyFont="1" applyBorder="1" applyAlignment="1" applyProtection="1">
      <alignment horizontal="left" vertical="center" wrapText="1"/>
      <protection locked="0"/>
    </xf>
    <xf numFmtId="9" fontId="2" fillId="0" borderId="11" xfId="2" applyNumberFormat="1" applyFont="1" applyBorder="1" applyAlignment="1" applyProtection="1">
      <alignment horizontal="left" vertical="center" wrapText="1"/>
      <protection locked="0"/>
    </xf>
    <xf numFmtId="0" fontId="2" fillId="22" borderId="26" xfId="2" applyFont="1" applyFill="1" applyBorder="1" applyAlignment="1">
      <alignment horizontal="left" vertical="center" wrapText="1" indent="2"/>
    </xf>
    <xf numFmtId="0" fontId="2" fillId="22" borderId="29" xfId="2" applyFont="1" applyFill="1" applyBorder="1" applyAlignment="1">
      <alignment horizontal="left" vertical="center" wrapText="1" indent="2"/>
    </xf>
    <xf numFmtId="0" fontId="2" fillId="22" borderId="34" xfId="2" applyFont="1" applyFill="1" applyBorder="1" applyAlignment="1">
      <alignment horizontal="left" vertical="center" wrapText="1" indent="2"/>
    </xf>
    <xf numFmtId="0" fontId="2" fillId="22" borderId="3" xfId="2" applyFont="1" applyFill="1" applyBorder="1" applyAlignment="1">
      <alignment horizontal="left" vertical="center" wrapText="1" indent="2"/>
    </xf>
    <xf numFmtId="0" fontId="2" fillId="22" borderId="111" xfId="2" applyFont="1" applyFill="1" applyBorder="1" applyAlignment="1">
      <alignment horizontal="left" vertical="center" wrapText="1" indent="2"/>
    </xf>
    <xf numFmtId="0" fontId="2" fillId="0" borderId="11" xfId="2" applyFont="1" applyBorder="1" applyAlignment="1" applyProtection="1">
      <alignment horizontal="center" vertical="center" wrapText="1"/>
      <protection locked="0"/>
    </xf>
    <xf numFmtId="0" fontId="5" fillId="21" borderId="83" xfId="2" applyFont="1" applyFill="1" applyBorder="1" applyAlignment="1">
      <alignment horizontal="left" vertical="top" wrapText="1" indent="20"/>
    </xf>
    <xf numFmtId="0" fontId="5" fillId="21" borderId="11" xfId="2" applyFont="1" applyFill="1" applyBorder="1" applyAlignment="1">
      <alignment horizontal="left" vertical="top" wrapText="1" indent="20"/>
    </xf>
    <xf numFmtId="0" fontId="5" fillId="21" borderId="84" xfId="2" applyFont="1" applyFill="1" applyBorder="1" applyAlignment="1">
      <alignment horizontal="left" vertical="top" wrapText="1" indent="20"/>
    </xf>
    <xf numFmtId="0" fontId="2" fillId="20" borderId="2" xfId="2" applyFont="1" applyFill="1" applyBorder="1" applyAlignment="1" applyProtection="1">
      <alignment horizontal="center" vertical="center" wrapText="1"/>
      <protection locked="0"/>
    </xf>
    <xf numFmtId="0" fontId="2" fillId="0" borderId="89" xfId="2" applyFont="1" applyBorder="1" applyAlignment="1" applyProtection="1">
      <alignment horizontal="left" vertical="top" wrapText="1"/>
      <protection locked="0"/>
    </xf>
    <xf numFmtId="0" fontId="2" fillId="0" borderId="16" xfId="2" applyFont="1" applyBorder="1" applyAlignment="1" applyProtection="1">
      <alignment horizontal="left" vertical="top" wrapText="1"/>
      <protection locked="0"/>
    </xf>
    <xf numFmtId="0" fontId="2" fillId="0" borderId="0" xfId="2" applyFont="1" applyAlignment="1" applyProtection="1">
      <alignment horizontal="left" vertical="top" wrapText="1"/>
      <protection locked="0"/>
    </xf>
    <xf numFmtId="0" fontId="2" fillId="0" borderId="15" xfId="2" applyFont="1" applyBorder="1" applyAlignment="1" applyProtection="1">
      <alignment horizontal="left" vertical="top" wrapText="1"/>
      <protection locked="0"/>
    </xf>
    <xf numFmtId="0" fontId="2" fillId="0" borderId="93" xfId="2" applyFont="1" applyBorder="1" applyAlignment="1" applyProtection="1">
      <alignment horizontal="left" vertical="top" wrapText="1"/>
      <protection locked="0"/>
    </xf>
    <xf numFmtId="0" fontId="2" fillId="0" borderId="3" xfId="2" applyFont="1" applyBorder="1" applyAlignment="1" applyProtection="1">
      <alignment horizontal="left" vertical="top" wrapText="1"/>
      <protection locked="0"/>
    </xf>
    <xf numFmtId="0" fontId="2" fillId="0" borderId="94" xfId="2" applyFont="1" applyBorder="1" applyAlignment="1" applyProtection="1">
      <alignment horizontal="left" vertical="top" wrapText="1"/>
      <protection locked="0"/>
    </xf>
    <xf numFmtId="0" fontId="2" fillId="20" borderId="7" xfId="2" applyFont="1" applyFill="1" applyBorder="1" applyAlignment="1">
      <alignment horizontal="left" vertical="top" wrapText="1"/>
    </xf>
    <xf numFmtId="0" fontId="2" fillId="20" borderId="8" xfId="2" applyFont="1" applyFill="1" applyBorder="1" applyAlignment="1">
      <alignment horizontal="left" vertical="top" wrapText="1"/>
    </xf>
    <xf numFmtId="0" fontId="2" fillId="21" borderId="5" xfId="2" applyFont="1" applyFill="1" applyBorder="1" applyAlignment="1">
      <alignment horizontal="left" vertical="center" wrapText="1" indent="5"/>
    </xf>
    <xf numFmtId="0" fontId="2" fillId="20" borderId="5" xfId="2" applyFont="1" applyFill="1" applyBorder="1" applyAlignment="1">
      <alignment horizontal="center" vertical="center" wrapText="1"/>
    </xf>
    <xf numFmtId="0" fontId="2" fillId="20" borderId="14" xfId="2" applyFont="1" applyFill="1" applyBorder="1" applyAlignment="1">
      <alignment horizontal="center" vertical="center" wrapText="1"/>
    </xf>
    <xf numFmtId="9" fontId="2" fillId="20" borderId="6" xfId="2" applyNumberFormat="1" applyFont="1" applyFill="1" applyBorder="1" applyAlignment="1">
      <alignment horizontal="center" vertical="top" wrapText="1"/>
    </xf>
    <xf numFmtId="9" fontId="2" fillId="20" borderId="11" xfId="2" applyNumberFormat="1" applyFont="1" applyFill="1" applyBorder="1" applyAlignment="1">
      <alignment horizontal="center" vertical="top" wrapText="1"/>
    </xf>
    <xf numFmtId="9" fontId="2" fillId="20" borderId="10" xfId="2" applyNumberFormat="1" applyFont="1" applyFill="1" applyBorder="1" applyAlignment="1">
      <alignment horizontal="center" vertical="top" wrapText="1"/>
    </xf>
    <xf numFmtId="9" fontId="2" fillId="20" borderId="6" xfId="2" applyNumberFormat="1" applyFont="1" applyFill="1" applyBorder="1" applyAlignment="1">
      <alignment horizontal="center" vertical="center" wrapText="1"/>
    </xf>
    <xf numFmtId="9" fontId="2" fillId="20" borderId="84" xfId="2" applyNumberFormat="1" applyFont="1" applyFill="1" applyBorder="1" applyAlignment="1">
      <alignment horizontal="center" vertical="center" wrapText="1"/>
    </xf>
    <xf numFmtId="0" fontId="2" fillId="0" borderId="89" xfId="0" applyFont="1" applyBorder="1" applyAlignment="1">
      <alignment horizontal="center" vertical="center" wrapText="1"/>
    </xf>
    <xf numFmtId="0" fontId="2" fillId="0" borderId="85" xfId="0" applyFont="1" applyBorder="1" applyAlignment="1">
      <alignment horizontal="center" vertical="center" wrapText="1"/>
    </xf>
    <xf numFmtId="0" fontId="2" fillId="0" borderId="91" xfId="0" applyFont="1" applyBorder="1" applyAlignment="1">
      <alignment horizontal="center" vertical="center" wrapText="1"/>
    </xf>
    <xf numFmtId="0" fontId="2" fillId="0" borderId="95" xfId="0" applyFont="1" applyBorder="1" applyAlignment="1">
      <alignment horizontal="center" vertical="center" wrapText="1"/>
    </xf>
    <xf numFmtId="0" fontId="2" fillId="22" borderId="11" xfId="2" applyFont="1" applyFill="1" applyBorder="1" applyAlignment="1">
      <alignment horizontal="left" vertical="top" wrapText="1"/>
    </xf>
    <xf numFmtId="0" fontId="2" fillId="22" borderId="10" xfId="2" applyFont="1" applyFill="1" applyBorder="1" applyAlignment="1">
      <alignment horizontal="left" vertical="top" wrapText="1"/>
    </xf>
    <xf numFmtId="9" fontId="2" fillId="0" borderId="6" xfId="2" applyNumberFormat="1" applyFont="1" applyBorder="1" applyAlignment="1" applyProtection="1">
      <alignment horizontal="center" vertical="center" wrapText="1"/>
      <protection locked="0"/>
    </xf>
    <xf numFmtId="9" fontId="2" fillId="0" borderId="11" xfId="2" applyNumberFormat="1" applyFont="1" applyBorder="1" applyAlignment="1" applyProtection="1">
      <alignment horizontal="center" vertical="center" wrapText="1"/>
      <protection locked="0"/>
    </xf>
    <xf numFmtId="9" fontId="2" fillId="0" borderId="10" xfId="2" applyNumberFormat="1" applyFont="1" applyBorder="1" applyAlignment="1" applyProtection="1">
      <alignment horizontal="center" vertical="center" wrapText="1"/>
      <protection locked="0"/>
    </xf>
    <xf numFmtId="9" fontId="2" fillId="0" borderId="6" xfId="2" applyNumberFormat="1" applyFont="1" applyBorder="1" applyAlignment="1" applyProtection="1">
      <alignment horizontal="center" vertical="top" wrapText="1"/>
      <protection locked="0"/>
    </xf>
    <xf numFmtId="9" fontId="2" fillId="0" borderId="84" xfId="2" applyNumberFormat="1" applyFont="1" applyBorder="1" applyAlignment="1" applyProtection="1">
      <alignment horizontal="center" vertical="top" wrapText="1"/>
      <protection locked="0"/>
    </xf>
    <xf numFmtId="9" fontId="2" fillId="0" borderId="11" xfId="2" applyNumberFormat="1" applyFont="1" applyBorder="1" applyAlignment="1" applyProtection="1">
      <alignment horizontal="center" vertical="top" wrapText="1"/>
      <protection locked="0"/>
    </xf>
    <xf numFmtId="0" fontId="2" fillId="22" borderId="92" xfId="2" applyFont="1" applyFill="1" applyBorder="1" applyAlignment="1">
      <alignment horizontal="left" vertical="top" wrapText="1"/>
    </xf>
    <xf numFmtId="9" fontId="2" fillId="0" borderId="109" xfId="2" applyNumberFormat="1" applyFont="1" applyBorder="1" applyAlignment="1" applyProtection="1">
      <alignment horizontal="center" vertical="center" wrapText="1"/>
      <protection locked="0"/>
    </xf>
    <xf numFmtId="9" fontId="2" fillId="0" borderId="92" xfId="2" applyNumberFormat="1" applyFont="1" applyBorder="1" applyAlignment="1" applyProtection="1">
      <alignment horizontal="center" vertical="center" wrapText="1"/>
      <protection locked="0"/>
    </xf>
    <xf numFmtId="9" fontId="2" fillId="0" borderId="92" xfId="2" applyNumberFormat="1" applyFont="1" applyBorder="1" applyAlignment="1" applyProtection="1">
      <alignment horizontal="center" vertical="top" wrapText="1"/>
      <protection locked="0"/>
    </xf>
    <xf numFmtId="9" fontId="2" fillId="0" borderId="108" xfId="2" applyNumberFormat="1" applyFont="1" applyBorder="1" applyAlignment="1" applyProtection="1">
      <alignment horizontal="center" vertical="top" wrapText="1"/>
      <protection locked="0"/>
    </xf>
    <xf numFmtId="0" fontId="2" fillId="3" borderId="77" xfId="2" applyFont="1" applyFill="1" applyBorder="1" applyAlignment="1">
      <alignment horizontal="left" vertical="center" wrapText="1"/>
    </xf>
    <xf numFmtId="0" fontId="2" fillId="3" borderId="78" xfId="2" applyFont="1" applyFill="1" applyBorder="1" applyAlignment="1">
      <alignment horizontal="left" vertical="center" wrapText="1"/>
    </xf>
    <xf numFmtId="9" fontId="2" fillId="5" borderId="6" xfId="2" applyNumberFormat="1" applyFont="1" applyFill="1" applyBorder="1" applyAlignment="1">
      <alignment horizontal="center" vertical="center" wrapText="1"/>
    </xf>
    <xf numFmtId="9" fontId="2" fillId="5" borderId="11" xfId="2" applyNumberFormat="1" applyFont="1" applyFill="1" applyBorder="1" applyAlignment="1">
      <alignment horizontal="center" vertical="center" wrapText="1"/>
    </xf>
    <xf numFmtId="9" fontId="2" fillId="5" borderId="10" xfId="2" applyNumberFormat="1" applyFont="1" applyFill="1" applyBorder="1" applyAlignment="1">
      <alignment horizontal="center" vertical="center" wrapText="1"/>
    </xf>
    <xf numFmtId="0" fontId="2" fillId="26" borderId="6" xfId="2" applyFont="1" applyFill="1" applyBorder="1" applyAlignment="1">
      <alignment horizontal="center" vertical="center" wrapText="1"/>
    </xf>
    <xf numFmtId="0" fontId="2" fillId="26" borderId="11" xfId="2" applyFont="1" applyFill="1" applyBorder="1" applyAlignment="1">
      <alignment horizontal="center" vertical="center" wrapText="1"/>
    </xf>
    <xf numFmtId="0" fontId="2" fillId="3" borderId="85" xfId="2" applyFont="1" applyFill="1" applyBorder="1" applyAlignment="1">
      <alignment horizontal="center" vertical="center" wrapText="1"/>
    </xf>
    <xf numFmtId="0" fontId="2" fillId="3" borderId="88" xfId="2" applyFont="1" applyFill="1" applyBorder="1" applyAlignment="1">
      <alignment horizontal="center" vertical="center" wrapText="1"/>
    </xf>
    <xf numFmtId="0" fontId="2" fillId="3" borderId="91" xfId="2" applyFont="1" applyFill="1" applyBorder="1" applyAlignment="1">
      <alignment horizontal="center" vertical="center" wrapText="1"/>
    </xf>
    <xf numFmtId="9" fontId="2" fillId="0" borderId="6" xfId="2" applyNumberFormat="1" applyFont="1" applyBorder="1" applyAlignment="1">
      <alignment horizontal="center" vertical="top" wrapText="1"/>
    </xf>
    <xf numFmtId="9" fontId="2" fillId="0" borderId="11" xfId="2" applyNumberFormat="1" applyFont="1" applyBorder="1" applyAlignment="1">
      <alignment horizontal="center" vertical="top" wrapText="1"/>
    </xf>
    <xf numFmtId="9" fontId="2" fillId="0" borderId="10" xfId="2" applyNumberFormat="1" applyFont="1" applyBorder="1" applyAlignment="1">
      <alignment horizontal="center" vertical="top" wrapText="1"/>
    </xf>
    <xf numFmtId="9" fontId="2" fillId="0" borderId="84" xfId="2" applyNumberFormat="1" applyFont="1" applyBorder="1" applyAlignment="1" applyProtection="1">
      <alignment horizontal="center" vertical="center" wrapText="1"/>
      <protection locked="0"/>
    </xf>
    <xf numFmtId="9" fontId="2" fillId="5" borderId="19" xfId="2" applyNumberFormat="1" applyFont="1" applyFill="1" applyBorder="1" applyAlignment="1">
      <alignment horizontal="center" vertical="center" wrapText="1"/>
    </xf>
    <xf numFmtId="9" fontId="2" fillId="5" borderId="7" xfId="2" applyNumberFormat="1" applyFont="1" applyFill="1" applyBorder="1" applyAlignment="1">
      <alignment horizontal="center" vertical="center" wrapText="1"/>
    </xf>
    <xf numFmtId="9" fontId="2" fillId="5" borderId="89" xfId="2" applyNumberFormat="1" applyFont="1" applyFill="1" applyBorder="1" applyAlignment="1">
      <alignment horizontal="center" vertical="center" wrapText="1"/>
    </xf>
    <xf numFmtId="0" fontId="2" fillId="26" borderId="84" xfId="2" applyFont="1" applyFill="1" applyBorder="1" applyAlignment="1">
      <alignment horizontal="center" vertical="center" wrapText="1"/>
    </xf>
    <xf numFmtId="0" fontId="4" fillId="0" borderId="94" xfId="0" applyFont="1" applyBorder="1" applyAlignment="1">
      <alignment horizontal="center" vertical="center" wrapText="1"/>
    </xf>
    <xf numFmtId="0" fontId="2" fillId="20" borderId="79" xfId="2" applyFont="1" applyFill="1" applyBorder="1" applyAlignment="1">
      <alignment horizontal="left" vertical="center" wrapText="1"/>
    </xf>
    <xf numFmtId="0" fontId="2" fillId="0" borderId="81" xfId="2" applyFont="1" applyBorder="1" applyAlignment="1" applyProtection="1">
      <alignment horizontal="center" vertical="center" wrapText="1"/>
      <protection locked="0"/>
    </xf>
    <xf numFmtId="0" fontId="2" fillId="0" borderId="78" xfId="2" applyFont="1" applyBorder="1" applyAlignment="1" applyProtection="1">
      <alignment horizontal="center" vertical="center" wrapText="1"/>
      <protection locked="0"/>
    </xf>
    <xf numFmtId="0" fontId="2" fillId="0" borderId="79" xfId="2" applyFont="1" applyBorder="1" applyAlignment="1" applyProtection="1">
      <alignment horizontal="center" vertical="center" wrapText="1"/>
      <protection locked="0"/>
    </xf>
    <xf numFmtId="9" fontId="2" fillId="20" borderId="97" xfId="2" applyNumberFormat="1" applyFont="1" applyFill="1" applyBorder="1" applyAlignment="1" applyProtection="1">
      <alignment horizontal="center" vertical="center" wrapText="1"/>
      <protection locked="0"/>
    </xf>
    <xf numFmtId="9" fontId="2" fillId="20" borderId="1" xfId="2" applyNumberFormat="1" applyFont="1" applyFill="1" applyBorder="1" applyAlignment="1" applyProtection="1">
      <alignment horizontal="center" vertical="center" wrapText="1"/>
      <protection locked="0"/>
    </xf>
    <xf numFmtId="9" fontId="2" fillId="0" borderId="99" xfId="2" applyNumberFormat="1" applyFont="1" applyBorder="1" applyAlignment="1" applyProtection="1">
      <alignment horizontal="center" vertical="top" wrapText="1"/>
      <protection locked="0"/>
    </xf>
    <xf numFmtId="9" fontId="2" fillId="0" borderId="96" xfId="2" applyNumberFormat="1" applyFont="1" applyBorder="1" applyAlignment="1" applyProtection="1">
      <alignment horizontal="center" vertical="top" wrapText="1"/>
      <protection locked="0"/>
    </xf>
    <xf numFmtId="9" fontId="2" fillId="0" borderId="100" xfId="2" applyNumberFormat="1" applyFont="1" applyBorder="1" applyAlignment="1" applyProtection="1">
      <alignment horizontal="center" vertical="top" wrapText="1"/>
      <protection locked="0"/>
    </xf>
    <xf numFmtId="9" fontId="2" fillId="0" borderId="22" xfId="2" applyNumberFormat="1" applyFont="1" applyBorder="1" applyAlignment="1" applyProtection="1">
      <alignment horizontal="center" vertical="top" wrapText="1"/>
      <protection locked="0"/>
    </xf>
    <xf numFmtId="9" fontId="2" fillId="0" borderId="5" xfId="2" applyNumberFormat="1" applyFont="1" applyBorder="1" applyAlignment="1" applyProtection="1">
      <alignment horizontal="center" vertical="top" wrapText="1"/>
      <protection locked="0"/>
    </xf>
    <xf numFmtId="9" fontId="2" fillId="0" borderId="102" xfId="2" applyNumberFormat="1" applyFont="1" applyBorder="1" applyAlignment="1" applyProtection="1">
      <alignment horizontal="center" vertical="top" wrapText="1"/>
      <protection locked="0"/>
    </xf>
    <xf numFmtId="0" fontId="2" fillId="0" borderId="88" xfId="0" applyFont="1" applyBorder="1" applyAlignment="1">
      <alignment horizontal="center" vertical="center" wrapText="1"/>
    </xf>
    <xf numFmtId="0" fontId="2" fillId="20" borderId="13" xfId="2" applyFont="1" applyFill="1" applyBorder="1" applyAlignment="1" applyProtection="1">
      <alignment horizontal="center" vertical="center" wrapText="1"/>
      <protection locked="0"/>
    </xf>
    <xf numFmtId="0" fontId="2" fillId="20" borderId="20" xfId="2" applyFont="1" applyFill="1" applyBorder="1" applyAlignment="1" applyProtection="1">
      <alignment horizontal="center" vertical="center" wrapText="1"/>
      <protection locked="0"/>
    </xf>
    <xf numFmtId="0" fontId="2" fillId="20" borderId="12" xfId="2" applyFont="1" applyFill="1" applyBorder="1" applyAlignment="1" applyProtection="1">
      <alignment horizontal="center" vertical="center" wrapText="1"/>
      <protection locked="0"/>
    </xf>
    <xf numFmtId="0" fontId="2" fillId="0" borderId="73" xfId="0" applyFont="1" applyBorder="1" applyAlignment="1">
      <alignment horizontal="center" vertical="center" wrapText="1"/>
    </xf>
    <xf numFmtId="0" fontId="2" fillId="20" borderId="11" xfId="2" applyFont="1" applyFill="1" applyBorder="1" applyAlignment="1">
      <alignment horizontal="left" vertical="center"/>
    </xf>
    <xf numFmtId="0" fontId="2" fillId="20" borderId="10" xfId="2" applyFont="1" applyFill="1" applyBorder="1" applyAlignment="1">
      <alignment horizontal="left" vertical="center"/>
    </xf>
    <xf numFmtId="9" fontId="2" fillId="0" borderId="10" xfId="2" applyNumberFormat="1" applyFont="1" applyBorder="1" applyAlignment="1" applyProtection="1">
      <alignment horizontal="center" vertical="top" wrapText="1"/>
      <protection locked="0"/>
    </xf>
    <xf numFmtId="9" fontId="2" fillId="0" borderId="19" xfId="2" applyNumberFormat="1" applyFont="1" applyBorder="1" applyAlignment="1" applyProtection="1">
      <alignment horizontal="center" vertical="center" wrapText="1"/>
      <protection locked="0"/>
    </xf>
    <xf numFmtId="9" fontId="2" fillId="0" borderId="7" xfId="2" applyNumberFormat="1" applyFont="1" applyBorder="1" applyAlignment="1" applyProtection="1">
      <alignment horizontal="center" vertical="center" wrapText="1"/>
      <protection locked="0"/>
    </xf>
    <xf numFmtId="9" fontId="2" fillId="0" borderId="8" xfId="2" applyNumberFormat="1" applyFont="1" applyBorder="1" applyAlignment="1" applyProtection="1">
      <alignment horizontal="center" vertical="center" wrapText="1"/>
      <protection locked="0"/>
    </xf>
    <xf numFmtId="0" fontId="2" fillId="0" borderId="102" xfId="0" applyFont="1" applyBorder="1" applyAlignment="1">
      <alignment horizontal="center" vertical="center" wrapText="1"/>
    </xf>
    <xf numFmtId="0" fontId="5" fillId="21" borderId="83" xfId="2" applyFont="1" applyFill="1" applyBorder="1" applyAlignment="1">
      <alignment horizontal="left" vertical="center" wrapText="1" indent="20"/>
    </xf>
    <xf numFmtId="0" fontId="5" fillId="21" borderId="11" xfId="2" applyFont="1" applyFill="1" applyBorder="1" applyAlignment="1">
      <alignment horizontal="left" vertical="center" wrapText="1" indent="20"/>
    </xf>
    <xf numFmtId="0" fontId="5" fillId="21" borderId="7" xfId="2" applyFont="1" applyFill="1" applyBorder="1" applyAlignment="1">
      <alignment horizontal="left" vertical="center" wrapText="1" indent="20"/>
    </xf>
    <xf numFmtId="0" fontId="5" fillId="21" borderId="84" xfId="2" applyFont="1" applyFill="1" applyBorder="1" applyAlignment="1">
      <alignment horizontal="left" vertical="center" wrapText="1" indent="20"/>
    </xf>
    <xf numFmtId="0" fontId="2" fillId="20" borderId="0" xfId="2" applyFont="1" applyFill="1" applyAlignment="1">
      <alignment horizontal="left" vertical="center" wrapText="1"/>
    </xf>
    <xf numFmtId="0" fontId="2" fillId="0" borderId="25" xfId="2" applyFont="1" applyBorder="1" applyAlignment="1" applyProtection="1">
      <alignment horizontal="center" vertical="center" wrapText="1"/>
      <protection locked="0"/>
    </xf>
    <xf numFmtId="0" fontId="2" fillId="20" borderId="7" xfId="2" applyFont="1" applyFill="1" applyBorder="1" applyAlignment="1" applyProtection="1">
      <alignment horizontal="center" vertical="center" wrapText="1"/>
      <protection locked="0"/>
    </xf>
    <xf numFmtId="0" fontId="2" fillId="20" borderId="5" xfId="2" applyFont="1" applyFill="1" applyBorder="1" applyAlignment="1" applyProtection="1">
      <alignment horizontal="center" vertical="center" wrapText="1"/>
      <protection locked="0"/>
    </xf>
    <xf numFmtId="9" fontId="2" fillId="0" borderId="25" xfId="2" applyNumberFormat="1" applyFont="1" applyBorder="1" applyAlignment="1" applyProtection="1">
      <alignment horizontal="center" vertical="top" wrapText="1"/>
      <protection locked="0"/>
    </xf>
    <xf numFmtId="0" fontId="2" fillId="0" borderId="17" xfId="0" applyFont="1" applyBorder="1" applyAlignment="1">
      <alignment horizontal="center" vertical="center" wrapText="1"/>
    </xf>
    <xf numFmtId="0" fontId="2" fillId="0" borderId="21" xfId="0" applyFont="1" applyBorder="1" applyAlignment="1">
      <alignment horizontal="center" vertical="center" wrapText="1"/>
    </xf>
    <xf numFmtId="0" fontId="2" fillId="3" borderId="22" xfId="2" applyFont="1" applyFill="1" applyBorder="1" applyAlignment="1" applyProtection="1">
      <alignment horizontal="center" vertical="top" wrapText="1"/>
      <protection locked="0"/>
    </xf>
    <xf numFmtId="0" fontId="2" fillId="3" borderId="5" xfId="2" applyFont="1" applyFill="1" applyBorder="1" applyAlignment="1" applyProtection="1">
      <alignment horizontal="center" vertical="top" wrapText="1"/>
      <protection locked="0"/>
    </xf>
    <xf numFmtId="0" fontId="2" fillId="3" borderId="14" xfId="2" applyFont="1" applyFill="1" applyBorder="1" applyAlignment="1" applyProtection="1">
      <alignment horizontal="center" vertical="top" wrapText="1"/>
      <protection locked="0"/>
    </xf>
    <xf numFmtId="0" fontId="2" fillId="0" borderId="25" xfId="0" applyFont="1" applyBorder="1" applyAlignment="1">
      <alignment horizontal="center" vertical="center" wrapText="1"/>
    </xf>
    <xf numFmtId="9" fontId="2" fillId="20" borderId="13" xfId="2" applyNumberFormat="1" applyFont="1" applyFill="1" applyBorder="1" applyAlignment="1" applyProtection="1">
      <alignment horizontal="center" vertical="center" wrapText="1"/>
      <protection locked="0"/>
    </xf>
    <xf numFmtId="9" fontId="2" fillId="20" borderId="20" xfId="2" applyNumberFormat="1" applyFont="1" applyFill="1" applyBorder="1" applyAlignment="1" applyProtection="1">
      <alignment horizontal="center" vertical="center" wrapText="1"/>
      <protection locked="0"/>
    </xf>
    <xf numFmtId="9" fontId="2" fillId="20" borderId="12" xfId="2" applyNumberFormat="1" applyFont="1" applyFill="1" applyBorder="1" applyAlignment="1" applyProtection="1">
      <alignment horizontal="center" vertical="center" wrapText="1"/>
      <protection locked="0"/>
    </xf>
    <xf numFmtId="9" fontId="2" fillId="0" borderId="16" xfId="2" applyNumberFormat="1" applyFont="1" applyBorder="1" applyAlignment="1" applyProtection="1">
      <alignment horizontal="center" vertical="center" wrapText="1"/>
      <protection locked="0"/>
    </xf>
    <xf numFmtId="9" fontId="2" fillId="0" borderId="0" xfId="2" applyNumberFormat="1" applyFont="1" applyAlignment="1" applyProtection="1">
      <alignment horizontal="center" vertical="center" wrapText="1"/>
      <protection locked="0"/>
    </xf>
    <xf numFmtId="9" fontId="2" fillId="0" borderId="22" xfId="2" applyNumberFormat="1" applyFont="1" applyBorder="1" applyAlignment="1" applyProtection="1">
      <alignment horizontal="center" vertical="center" wrapText="1"/>
      <protection locked="0"/>
    </xf>
    <xf numFmtId="9" fontId="2" fillId="0" borderId="5" xfId="2" applyNumberFormat="1" applyFont="1" applyBorder="1" applyAlignment="1" applyProtection="1">
      <alignment horizontal="center" vertical="center" wrapText="1"/>
      <protection locked="0"/>
    </xf>
    <xf numFmtId="0" fontId="2" fillId="0" borderId="6" xfId="2" applyFont="1" applyBorder="1" applyAlignment="1">
      <alignment horizontal="center" vertical="top" wrapText="1"/>
    </xf>
    <xf numFmtId="0" fontId="2" fillId="0" borderId="11" xfId="2" applyFont="1" applyBorder="1" applyAlignment="1">
      <alignment horizontal="center" vertical="top" wrapText="1"/>
    </xf>
    <xf numFmtId="0" fontId="2" fillId="0" borderId="6" xfId="2" applyFont="1" applyBorder="1" applyAlignment="1" applyProtection="1">
      <alignment horizontal="center" vertical="top" wrapText="1"/>
      <protection locked="0"/>
    </xf>
    <xf numFmtId="0" fontId="2" fillId="0" borderId="11" xfId="2" applyFont="1" applyBorder="1" applyAlignment="1" applyProtection="1">
      <alignment horizontal="center" vertical="top" wrapText="1"/>
      <protection locked="0"/>
    </xf>
    <xf numFmtId="0" fontId="2" fillId="0" borderId="118" xfId="0" applyFont="1" applyBorder="1" applyAlignment="1">
      <alignment horizontal="center" vertical="center" wrapText="1"/>
    </xf>
    <xf numFmtId="0" fontId="2" fillId="0" borderId="19" xfId="2" applyFont="1" applyBorder="1" applyAlignment="1">
      <alignment horizontal="left" vertical="center" wrapText="1"/>
    </xf>
    <xf numFmtId="0" fontId="2" fillId="0" borderId="7" xfId="2" applyFont="1" applyBorder="1" applyAlignment="1">
      <alignment horizontal="left" vertical="center" wrapText="1"/>
    </xf>
    <xf numFmtId="0" fontId="2" fillId="0" borderId="89" xfId="2" applyFont="1" applyBorder="1" applyAlignment="1">
      <alignment horizontal="left" vertical="center" wrapText="1"/>
    </xf>
    <xf numFmtId="0" fontId="2" fillId="0" borderId="16" xfId="2" applyFont="1" applyBorder="1" applyAlignment="1">
      <alignment horizontal="left" vertical="center" wrapText="1"/>
    </xf>
    <xf numFmtId="0" fontId="2" fillId="0" borderId="0" xfId="2" applyFont="1" applyAlignment="1">
      <alignment horizontal="left" vertical="center" wrapText="1"/>
    </xf>
    <xf numFmtId="0" fontId="2" fillId="0" borderId="15" xfId="2" applyFont="1" applyBorder="1" applyAlignment="1">
      <alignment horizontal="left" vertical="center" wrapText="1"/>
    </xf>
    <xf numFmtId="0" fontId="2" fillId="0" borderId="22" xfId="2" applyFont="1" applyBorder="1" applyAlignment="1">
      <alignment horizontal="left" vertical="center" wrapText="1"/>
    </xf>
    <xf numFmtId="0" fontId="2" fillId="0" borderId="5" xfId="2" applyFont="1" applyBorder="1" applyAlignment="1">
      <alignment horizontal="left" vertical="center" wrapText="1"/>
    </xf>
    <xf numFmtId="0" fontId="2" fillId="0" borderId="102" xfId="2" applyFont="1" applyBorder="1" applyAlignment="1">
      <alignment horizontal="left" vertical="center" wrapText="1"/>
    </xf>
    <xf numFmtId="0" fontId="2" fillId="20" borderId="117" xfId="2" applyFont="1" applyFill="1" applyBorder="1" applyAlignment="1">
      <alignment horizontal="left" vertical="center" wrapText="1"/>
    </xf>
    <xf numFmtId="0" fontId="2" fillId="0" borderId="6" xfId="2" applyFont="1" applyBorder="1" applyAlignment="1">
      <alignment horizontal="left" vertical="center" wrapText="1"/>
    </xf>
    <xf numFmtId="0" fontId="2" fillId="0" borderId="11" xfId="2" applyFont="1" applyBorder="1" applyAlignment="1">
      <alignment horizontal="left" vertical="center" wrapText="1"/>
    </xf>
    <xf numFmtId="0" fontId="2" fillId="0" borderId="84" xfId="2" applyFont="1" applyBorder="1" applyAlignment="1">
      <alignment horizontal="left" vertical="center" wrapText="1"/>
    </xf>
    <xf numFmtId="0" fontId="2" fillId="20" borderId="119" xfId="2" applyFont="1" applyFill="1" applyBorder="1" applyAlignment="1">
      <alignment horizontal="center" vertical="center" wrapText="1"/>
    </xf>
    <xf numFmtId="0" fontId="2" fillId="0" borderId="19" xfId="2" applyFont="1" applyBorder="1" applyAlignment="1">
      <alignment horizontal="left" vertical="top" wrapText="1"/>
    </xf>
    <xf numFmtId="0" fontId="2" fillId="0" borderId="7" xfId="2" applyFont="1" applyBorder="1" applyAlignment="1">
      <alignment horizontal="left" vertical="top" wrapText="1"/>
    </xf>
    <xf numFmtId="0" fontId="2" fillId="0" borderId="89" xfId="2" applyFont="1" applyBorder="1" applyAlignment="1">
      <alignment horizontal="left" vertical="top" wrapText="1"/>
    </xf>
    <xf numFmtId="0" fontId="2" fillId="0" borderId="22" xfId="2" applyFont="1" applyBorder="1" applyAlignment="1">
      <alignment horizontal="left" vertical="top" wrapText="1"/>
    </xf>
    <xf numFmtId="0" fontId="2" fillId="0" borderId="5" xfId="2" applyFont="1" applyBorder="1" applyAlignment="1">
      <alignment horizontal="left" vertical="top" wrapText="1"/>
    </xf>
    <xf numFmtId="0" fontId="2" fillId="0" borderId="102" xfId="2" applyFont="1" applyBorder="1" applyAlignment="1">
      <alignment horizontal="left" vertical="top" wrapText="1"/>
    </xf>
    <xf numFmtId="0" fontId="2" fillId="0" borderId="6" xfId="2" applyFont="1" applyBorder="1" applyAlignment="1">
      <alignment horizontal="left" vertical="top" wrapText="1"/>
    </xf>
    <xf numFmtId="0" fontId="2" fillId="0" borderId="11" xfId="2" applyFont="1" applyBorder="1" applyAlignment="1">
      <alignment horizontal="left" vertical="top" wrapText="1"/>
    </xf>
    <xf numFmtId="0" fontId="2" fillId="0" borderId="84" xfId="2" applyFont="1" applyBorder="1" applyAlignment="1">
      <alignment horizontal="left" vertical="top" wrapText="1"/>
    </xf>
    <xf numFmtId="0" fontId="2" fillId="20" borderId="109" xfId="2" applyFont="1" applyFill="1" applyBorder="1" applyAlignment="1">
      <alignment horizontal="left" vertical="center" wrapText="1"/>
    </xf>
    <xf numFmtId="0" fontId="2" fillId="20" borderId="13" xfId="2" applyFont="1" applyFill="1" applyBorder="1" applyAlignment="1">
      <alignment horizontal="center" vertical="center" wrapText="1"/>
    </xf>
    <xf numFmtId="0" fontId="2" fillId="20" borderId="104" xfId="2" applyFont="1" applyFill="1" applyBorder="1" applyAlignment="1">
      <alignment horizontal="center" vertical="center" wrapText="1"/>
    </xf>
    <xf numFmtId="0" fontId="2" fillId="0" borderId="19" xfId="2" applyFont="1" applyBorder="1" applyAlignment="1">
      <alignment horizontal="center" vertical="center" wrapText="1"/>
    </xf>
    <xf numFmtId="0" fontId="2" fillId="0" borderId="7" xfId="2" applyFont="1" applyBorder="1" applyAlignment="1">
      <alignment horizontal="center" vertical="center" wrapText="1"/>
    </xf>
    <xf numFmtId="0" fontId="2" fillId="0" borderId="89" xfId="2" applyFont="1" applyBorder="1" applyAlignment="1">
      <alignment horizontal="center" vertical="center" wrapText="1"/>
    </xf>
    <xf numFmtId="0" fontId="5" fillId="4" borderId="3" xfId="2" applyFont="1" applyFill="1" applyBorder="1" applyAlignment="1">
      <alignment horizontal="left" vertical="center" wrapText="1"/>
    </xf>
    <xf numFmtId="0" fontId="5" fillId="21" borderId="83" xfId="2" applyFont="1" applyFill="1" applyBorder="1" applyAlignment="1">
      <alignment horizontal="left" vertical="center" wrapText="1"/>
    </xf>
    <xf numFmtId="0" fontId="5" fillId="21" borderId="11" xfId="2" applyFont="1" applyFill="1" applyBorder="1" applyAlignment="1">
      <alignment horizontal="left" vertical="center" wrapText="1"/>
    </xf>
    <xf numFmtId="0" fontId="5" fillId="21" borderId="84" xfId="2" applyFont="1" applyFill="1" applyBorder="1" applyAlignment="1">
      <alignment horizontal="left" vertical="center" wrapText="1"/>
    </xf>
    <xf numFmtId="0" fontId="2" fillId="0" borderId="22" xfId="2" applyFont="1" applyBorder="1" applyAlignment="1">
      <alignment horizontal="center" vertical="center" wrapText="1"/>
    </xf>
    <xf numFmtId="0" fontId="2" fillId="0" borderId="5" xfId="2" applyFont="1" applyBorder="1" applyAlignment="1">
      <alignment horizontal="center" vertical="center" wrapText="1"/>
    </xf>
    <xf numFmtId="0" fontId="2" fillId="0" borderId="102" xfId="2" applyFont="1" applyBorder="1" applyAlignment="1">
      <alignment horizontal="center" vertical="center" wrapText="1"/>
    </xf>
    <xf numFmtId="0" fontId="2" fillId="20" borderId="86" xfId="2" applyFont="1" applyFill="1" applyBorder="1" applyAlignment="1">
      <alignment horizontal="left" vertical="center" wrapText="1"/>
    </xf>
    <xf numFmtId="0" fontId="2" fillId="20" borderId="5" xfId="2" applyFont="1" applyFill="1" applyBorder="1" applyAlignment="1">
      <alignment horizontal="left" vertical="top" wrapText="1"/>
    </xf>
    <xf numFmtId="0" fontId="2" fillId="20" borderId="14" xfId="2" applyFont="1" applyFill="1" applyBorder="1" applyAlignment="1">
      <alignment horizontal="left" vertical="top" wrapText="1"/>
    </xf>
    <xf numFmtId="0" fontId="2" fillId="20" borderId="22" xfId="2" applyFont="1" applyFill="1" applyBorder="1" applyAlignment="1" applyProtection="1">
      <alignment horizontal="left" vertical="top" wrapText="1"/>
      <protection locked="0"/>
    </xf>
    <xf numFmtId="0" fontId="2" fillId="20" borderId="5" xfId="2" applyFont="1" applyFill="1" applyBorder="1" applyAlignment="1" applyProtection="1">
      <alignment horizontal="left" vertical="top" wrapText="1"/>
      <protection locked="0"/>
    </xf>
    <xf numFmtId="0" fontId="2" fillId="20" borderId="14" xfId="2" applyFont="1" applyFill="1" applyBorder="1" applyAlignment="1" applyProtection="1">
      <alignment horizontal="left" vertical="top" wrapText="1"/>
      <protection locked="0"/>
    </xf>
    <xf numFmtId="0" fontId="2" fillId="20" borderId="6" xfId="2" applyFont="1" applyFill="1" applyBorder="1" applyAlignment="1" applyProtection="1">
      <alignment horizontal="left" vertical="top" wrapText="1"/>
      <protection locked="0"/>
    </xf>
    <xf numFmtId="0" fontId="2" fillId="20" borderId="11" xfId="2" applyFont="1" applyFill="1" applyBorder="1" applyAlignment="1" applyProtection="1">
      <alignment horizontal="left" vertical="top" wrapText="1"/>
      <protection locked="0"/>
    </xf>
    <xf numFmtId="0" fontId="2" fillId="20" borderId="84" xfId="2" applyFont="1" applyFill="1" applyBorder="1" applyAlignment="1" applyProtection="1">
      <alignment horizontal="left" vertical="top" wrapText="1"/>
      <protection locked="0"/>
    </xf>
    <xf numFmtId="0" fontId="2" fillId="28" borderId="11" xfId="2" applyFont="1" applyFill="1" applyBorder="1" applyAlignment="1">
      <alignment horizontal="left" vertical="top" wrapText="1"/>
    </xf>
    <xf numFmtId="0" fontId="2" fillId="28" borderId="84" xfId="2" applyFont="1" applyFill="1" applyBorder="1" applyAlignment="1">
      <alignment horizontal="left" vertical="top" wrapText="1"/>
    </xf>
    <xf numFmtId="0" fontId="2" fillId="20" borderId="91" xfId="0" applyFont="1" applyFill="1" applyBorder="1" applyAlignment="1">
      <alignment horizontal="center" vertical="center" wrapText="1"/>
    </xf>
    <xf numFmtId="0" fontId="2" fillId="20" borderId="88" xfId="0" applyFont="1" applyFill="1" applyBorder="1" applyAlignment="1">
      <alignment horizontal="center" vertical="center" wrapText="1"/>
    </xf>
    <xf numFmtId="0" fontId="2" fillId="20" borderId="85" xfId="0" applyFont="1" applyFill="1" applyBorder="1" applyAlignment="1">
      <alignment horizontal="center" vertical="center" wrapText="1"/>
    </xf>
    <xf numFmtId="0" fontId="2" fillId="20" borderId="11" xfId="2" applyFont="1" applyFill="1" applyBorder="1" applyAlignment="1">
      <alignment horizontal="left" vertical="center" wrapText="1" indent="2"/>
    </xf>
    <xf numFmtId="0" fontId="2" fillId="20" borderId="10" xfId="2" applyFont="1" applyFill="1" applyBorder="1" applyAlignment="1">
      <alignment horizontal="left" vertical="center" wrapText="1" indent="2"/>
    </xf>
    <xf numFmtId="0" fontId="2" fillId="0" borderId="10" xfId="2" applyFont="1" applyBorder="1" applyAlignment="1">
      <alignment horizontal="center" vertical="top" wrapText="1"/>
    </xf>
    <xf numFmtId="0" fontId="2" fillId="28" borderId="14" xfId="2" applyFont="1" applyFill="1" applyBorder="1" applyAlignment="1">
      <alignment horizontal="left" vertical="top" wrapText="1"/>
    </xf>
    <xf numFmtId="1" fontId="2" fillId="3" borderId="7" xfId="2" applyNumberFormat="1" applyFont="1" applyFill="1" applyBorder="1" applyAlignment="1" applyProtection="1">
      <alignment horizontal="left" vertical="top" wrapText="1"/>
      <protection locked="0"/>
    </xf>
    <xf numFmtId="0" fontId="2" fillId="20" borderId="1" xfId="2" applyFont="1" applyFill="1" applyBorder="1" applyAlignment="1">
      <alignment horizontal="left" vertical="center" wrapText="1"/>
    </xf>
    <xf numFmtId="1" fontId="2" fillId="3" borderId="19" xfId="2" applyNumberFormat="1" applyFont="1" applyFill="1" applyBorder="1" applyAlignment="1" applyProtection="1">
      <alignment horizontal="left" vertical="top" wrapText="1"/>
      <protection locked="0"/>
    </xf>
    <xf numFmtId="0" fontId="2" fillId="20" borderId="11" xfId="2" applyFont="1" applyFill="1" applyBorder="1" applyAlignment="1">
      <alignment horizontal="left" vertical="top" wrapText="1" indent="2"/>
    </xf>
    <xf numFmtId="0" fontId="2" fillId="20" borderId="10" xfId="2" applyFont="1" applyFill="1" applyBorder="1" applyAlignment="1">
      <alignment horizontal="left" vertical="top" wrapText="1" indent="2"/>
    </xf>
    <xf numFmtId="0" fontId="4" fillId="0" borderId="99" xfId="0" applyFont="1" applyBorder="1" applyAlignment="1">
      <alignment horizontal="center" vertical="center" wrapText="1"/>
    </xf>
    <xf numFmtId="0" fontId="4" fillId="0" borderId="96" xfId="0" applyFont="1" applyBorder="1" applyAlignment="1">
      <alignment horizontal="center" vertical="center" wrapText="1"/>
    </xf>
    <xf numFmtId="0" fontId="4" fillId="0" borderId="10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0" xfId="0" applyFont="1" applyAlignment="1">
      <alignment horizontal="center" vertical="center" wrapText="1"/>
    </xf>
    <xf numFmtId="0" fontId="4" fillId="0" borderId="2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02"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84" xfId="0" applyFont="1" applyBorder="1" applyAlignment="1">
      <alignment horizontal="center" vertical="center" wrapText="1"/>
    </xf>
    <xf numFmtId="0" fontId="2" fillId="0" borderId="22" xfId="2" applyFont="1" applyBorder="1" applyAlignment="1" applyProtection="1">
      <alignment horizontal="center" vertical="center" wrapText="1"/>
      <protection locked="0"/>
    </xf>
    <xf numFmtId="0" fontId="2" fillId="0" borderId="5" xfId="2" applyFont="1" applyBorder="1" applyAlignment="1" applyProtection="1">
      <alignment horizontal="center" vertical="center" wrapText="1"/>
      <protection locked="0"/>
    </xf>
    <xf numFmtId="0" fontId="2" fillId="0" borderId="14" xfId="2" applyFont="1" applyBorder="1" applyAlignment="1" applyProtection="1">
      <alignment horizontal="center" vertical="center" wrapText="1"/>
      <protection locked="0"/>
    </xf>
    <xf numFmtId="0" fontId="2" fillId="20" borderId="104" xfId="2" applyFont="1" applyFill="1" applyBorder="1" applyAlignment="1" applyProtection="1">
      <alignment horizontal="center" vertical="center" wrapText="1"/>
      <protection locked="0"/>
    </xf>
    <xf numFmtId="0" fontId="4" fillId="0" borderId="19" xfId="0" applyFont="1" applyBorder="1" applyAlignment="1">
      <alignment horizontal="left" vertical="center" wrapText="1"/>
    </xf>
    <xf numFmtId="0" fontId="4" fillId="0" borderId="7" xfId="0" applyFont="1" applyBorder="1" applyAlignment="1">
      <alignment horizontal="left" vertical="center" wrapText="1"/>
    </xf>
    <xf numFmtId="0" fontId="4" fillId="0" borderId="89" xfId="0" applyFont="1" applyBorder="1" applyAlignment="1">
      <alignment horizontal="left" vertical="center" wrapText="1"/>
    </xf>
    <xf numFmtId="0" fontId="4" fillId="0" borderId="16" xfId="0" applyFont="1" applyBorder="1" applyAlignment="1">
      <alignment horizontal="left" vertical="center" wrapText="1"/>
    </xf>
    <xf numFmtId="0" fontId="4" fillId="0" borderId="0" xfId="0" applyFont="1" applyAlignment="1">
      <alignment horizontal="left" vertical="center" wrapText="1"/>
    </xf>
    <xf numFmtId="0" fontId="4" fillId="0" borderId="15" xfId="0" applyFont="1" applyBorder="1" applyAlignment="1">
      <alignment horizontal="left" vertical="center" wrapText="1"/>
    </xf>
    <xf numFmtId="0" fontId="4" fillId="0" borderId="93" xfId="0" applyFont="1" applyBorder="1" applyAlignment="1">
      <alignment horizontal="left" vertical="center" wrapText="1"/>
    </xf>
    <xf numFmtId="0" fontId="4" fillId="0" borderId="3" xfId="0" applyFont="1" applyBorder="1" applyAlignment="1">
      <alignment horizontal="left" vertical="center" wrapText="1"/>
    </xf>
    <xf numFmtId="0" fontId="4" fillId="0" borderId="94" xfId="0" applyFont="1" applyBorder="1" applyAlignment="1">
      <alignment horizontal="left" vertical="center" wrapText="1"/>
    </xf>
    <xf numFmtId="0" fontId="2" fillId="0" borderId="92" xfId="2" applyFont="1" applyBorder="1" applyAlignment="1" applyProtection="1">
      <alignment horizontal="center" vertical="center" wrapText="1"/>
      <protection locked="0"/>
    </xf>
    <xf numFmtId="0" fontId="2" fillId="0" borderId="109" xfId="2" applyFont="1" applyBorder="1" applyAlignment="1" applyProtection="1">
      <alignment horizontal="center" vertical="center" wrapText="1"/>
      <protection locked="0"/>
    </xf>
    <xf numFmtId="0" fontId="5" fillId="4" borderId="96" xfId="2" applyFont="1" applyFill="1" applyBorder="1" applyAlignment="1">
      <alignment horizontal="left" vertical="center" wrapText="1"/>
    </xf>
    <xf numFmtId="49" fontId="2" fillId="0" borderId="6" xfId="2" applyNumberFormat="1" applyFont="1" applyBorder="1" applyAlignment="1" applyProtection="1">
      <alignment horizontal="center" vertical="center" wrapText="1"/>
      <protection locked="0"/>
    </xf>
    <xf numFmtId="49" fontId="2" fillId="0" borderId="11" xfId="2" applyNumberFormat="1" applyFont="1" applyBorder="1" applyAlignment="1" applyProtection="1">
      <alignment horizontal="center" vertical="center" wrapText="1"/>
      <protection locked="0"/>
    </xf>
    <xf numFmtId="0" fontId="2" fillId="20" borderId="98" xfId="2" applyFont="1" applyFill="1" applyBorder="1" applyAlignment="1" applyProtection="1">
      <alignment horizontal="center" vertical="center" wrapText="1"/>
      <protection locked="0"/>
    </xf>
    <xf numFmtId="0" fontId="2" fillId="0" borderId="99" xfId="2" applyFont="1" applyBorder="1" applyAlignment="1" applyProtection="1">
      <alignment horizontal="center" vertical="top" wrapText="1"/>
      <protection locked="0"/>
    </xf>
    <xf numFmtId="0" fontId="2" fillId="0" borderId="96" xfId="2" applyFont="1" applyBorder="1" applyAlignment="1" applyProtection="1">
      <alignment horizontal="center" vertical="top" wrapText="1"/>
      <protection locked="0"/>
    </xf>
    <xf numFmtId="0" fontId="2" fillId="0" borderId="100" xfId="2" applyFont="1" applyBorder="1" applyAlignment="1" applyProtection="1">
      <alignment horizontal="center" vertical="top" wrapText="1"/>
      <protection locked="0"/>
    </xf>
    <xf numFmtId="0" fontId="2" fillId="21" borderId="83" xfId="2" applyFont="1" applyFill="1" applyBorder="1" applyAlignment="1">
      <alignment horizontal="left" vertical="center" wrapText="1"/>
    </xf>
    <xf numFmtId="0" fontId="2" fillId="21" borderId="11" xfId="2" applyFont="1" applyFill="1" applyBorder="1" applyAlignment="1">
      <alignment horizontal="left" vertical="center" wrapText="1"/>
    </xf>
    <xf numFmtId="0" fontId="2" fillId="21" borderId="84" xfId="2" applyFont="1" applyFill="1" applyBorder="1" applyAlignment="1">
      <alignment horizontal="left" vertical="center" wrapText="1"/>
    </xf>
    <xf numFmtId="0" fontId="2" fillId="20" borderId="102" xfId="2" applyFont="1" applyFill="1" applyBorder="1" applyAlignment="1">
      <alignment horizontal="left" vertical="center" wrapText="1"/>
    </xf>
    <xf numFmtId="0" fontId="2" fillId="20" borderId="11" xfId="2" applyFont="1" applyFill="1" applyBorder="1" applyAlignment="1">
      <alignment horizontal="center" vertical="center" wrapText="1"/>
    </xf>
    <xf numFmtId="0" fontId="2" fillId="20" borderId="10" xfId="2" applyFont="1" applyFill="1" applyBorder="1" applyAlignment="1">
      <alignment horizontal="center" vertical="center" wrapText="1"/>
    </xf>
    <xf numFmtId="0" fontId="3" fillId="20" borderId="11" xfId="2" applyFill="1" applyBorder="1" applyAlignment="1">
      <alignment horizontal="left" vertical="center" wrapText="1"/>
    </xf>
    <xf numFmtId="0" fontId="3" fillId="20" borderId="10" xfId="2" applyFill="1" applyBorder="1" applyAlignment="1">
      <alignment horizontal="left" vertical="center" wrapText="1"/>
    </xf>
    <xf numFmtId="0" fontId="2" fillId="0" borderId="14" xfId="2" applyFont="1" applyBorder="1" applyAlignment="1">
      <alignment horizontal="center" vertical="center" wrapText="1"/>
    </xf>
    <xf numFmtId="49" fontId="2" fillId="0" borderId="6" xfId="2" applyNumberFormat="1" applyFont="1" applyBorder="1" applyAlignment="1" applyProtection="1">
      <alignment horizontal="center" vertical="top" wrapText="1"/>
      <protection locked="0"/>
    </xf>
    <xf numFmtId="49" fontId="2" fillId="0" borderId="10" xfId="2" applyNumberFormat="1" applyFont="1" applyBorder="1" applyAlignment="1" applyProtection="1">
      <alignment horizontal="center" vertical="top" wrapText="1"/>
      <protection locked="0"/>
    </xf>
    <xf numFmtId="0" fontId="2" fillId="20" borderId="19" xfId="2" applyFont="1" applyFill="1" applyBorder="1" applyAlignment="1" applyProtection="1">
      <alignment horizontal="center" vertical="center" wrapText="1"/>
      <protection locked="0"/>
    </xf>
    <xf numFmtId="0" fontId="2" fillId="20" borderId="16" xfId="2" applyFont="1" applyFill="1" applyBorder="1" applyAlignment="1" applyProtection="1">
      <alignment horizontal="center" vertical="center" wrapText="1"/>
      <protection locked="0"/>
    </xf>
    <xf numFmtId="0" fontId="2" fillId="20" borderId="22" xfId="2" applyFont="1" applyFill="1" applyBorder="1" applyAlignment="1" applyProtection="1">
      <alignment horizontal="center" vertical="center" wrapText="1"/>
      <protection locked="0"/>
    </xf>
    <xf numFmtId="49" fontId="2" fillId="0" borderId="10" xfId="2" applyNumberFormat="1" applyFont="1" applyBorder="1" applyAlignment="1" applyProtection="1">
      <alignment horizontal="center" vertical="center" wrapText="1"/>
      <protection locked="0"/>
    </xf>
    <xf numFmtId="0" fontId="2" fillId="20" borderId="6" xfId="2" applyFont="1" applyFill="1" applyBorder="1" applyAlignment="1">
      <alignment horizontal="center" vertical="center" wrapText="1"/>
    </xf>
    <xf numFmtId="49" fontId="2" fillId="0" borderId="6" xfId="2" quotePrefix="1" applyNumberFormat="1" applyFont="1" applyBorder="1" applyAlignment="1" applyProtection="1">
      <alignment horizontal="center" vertical="center" wrapText="1"/>
      <protection locked="0"/>
    </xf>
    <xf numFmtId="0" fontId="2" fillId="0" borderId="84" xfId="2" applyFont="1" applyBorder="1" applyAlignment="1">
      <alignment horizontal="center" vertical="center" wrapText="1"/>
    </xf>
    <xf numFmtId="0" fontId="2" fillId="0" borderId="11" xfId="2" applyFont="1" applyBorder="1" applyAlignment="1" applyProtection="1">
      <alignment horizontal="left" vertical="center" wrapText="1"/>
      <protection locked="0"/>
    </xf>
    <xf numFmtId="0" fontId="2" fillId="0" borderId="84" xfId="2" applyFont="1" applyBorder="1" applyAlignment="1" applyProtection="1">
      <alignment horizontal="left" vertical="center" wrapText="1"/>
      <protection locked="0"/>
    </xf>
    <xf numFmtId="0" fontId="2" fillId="0" borderId="2" xfId="2" applyFont="1" applyBorder="1" applyAlignment="1" applyProtection="1">
      <alignment horizontal="center" vertical="top" wrapText="1"/>
      <protection locked="0"/>
    </xf>
    <xf numFmtId="0" fontId="2" fillId="0" borderId="18" xfId="2" applyFont="1" applyBorder="1" applyAlignment="1" applyProtection="1">
      <alignment horizontal="center" vertical="top" wrapText="1"/>
      <protection locked="0"/>
    </xf>
    <xf numFmtId="0" fontId="2" fillId="20" borderId="74" xfId="2" applyFont="1" applyFill="1" applyBorder="1" applyAlignment="1">
      <alignment horizontal="left" vertical="center" wrapText="1"/>
    </xf>
    <xf numFmtId="0" fontId="2" fillId="20" borderId="75" xfId="2" applyFont="1" applyFill="1" applyBorder="1" applyAlignment="1">
      <alignment horizontal="left" vertical="center" wrapText="1"/>
    </xf>
    <xf numFmtId="0" fontId="2" fillId="20" borderId="122" xfId="2" applyFont="1" applyFill="1" applyBorder="1" applyAlignment="1">
      <alignment horizontal="left" vertical="center" wrapText="1"/>
    </xf>
    <xf numFmtId="0" fontId="30" fillId="0" borderId="112" xfId="0" applyFont="1" applyBorder="1" applyAlignment="1">
      <alignment horizontal="center"/>
    </xf>
    <xf numFmtId="0" fontId="30" fillId="0" borderId="75" xfId="0" applyFont="1" applyBorder="1" applyAlignment="1">
      <alignment horizontal="center"/>
    </xf>
    <xf numFmtId="0" fontId="30" fillId="2" borderId="74" xfId="0" applyFont="1" applyFill="1" applyBorder="1" applyAlignment="1">
      <alignment horizontal="center"/>
    </xf>
    <xf numFmtId="0" fontId="30" fillId="2" borderId="76" xfId="0" applyFont="1" applyFill="1" applyBorder="1" applyAlignment="1">
      <alignment horizontal="center"/>
    </xf>
    <xf numFmtId="0" fontId="2" fillId="0" borderId="81" xfId="0" applyFont="1" applyBorder="1" applyAlignment="1">
      <alignment horizontal="left" vertical="top" wrapText="1"/>
    </xf>
    <xf numFmtId="0" fontId="2" fillId="0" borderId="78" xfId="0" applyFont="1" applyBorder="1" applyAlignment="1">
      <alignment horizontal="left" vertical="top" wrapText="1"/>
    </xf>
    <xf numFmtId="0" fontId="2" fillId="0" borderId="82" xfId="0" applyFont="1" applyBorder="1" applyAlignment="1">
      <alignment horizontal="left" vertical="top" wrapText="1"/>
    </xf>
    <xf numFmtId="0" fontId="2" fillId="5" borderId="13" xfId="2" applyFont="1" applyFill="1" applyBorder="1" applyAlignment="1" applyProtection="1">
      <alignment horizontal="center" vertical="center" wrapText="1"/>
      <protection locked="0"/>
    </xf>
    <xf numFmtId="0" fontId="2" fillId="5" borderId="104" xfId="2" applyFont="1" applyFill="1" applyBorder="1" applyAlignment="1" applyProtection="1">
      <alignment horizontal="center" vertical="center" wrapText="1"/>
      <protection locked="0"/>
    </xf>
    <xf numFmtId="0" fontId="2" fillId="0" borderId="89" xfId="2" applyFont="1" applyBorder="1" applyAlignment="1" applyProtection="1">
      <alignment horizontal="center" vertical="center" wrapText="1"/>
      <protection locked="0"/>
    </xf>
    <xf numFmtId="0" fontId="2" fillId="0" borderId="93" xfId="2" applyFont="1" applyBorder="1" applyAlignment="1" applyProtection="1">
      <alignment horizontal="center" vertical="center" wrapText="1"/>
      <protection locked="0"/>
    </xf>
    <xf numFmtId="0" fontId="2" fillId="0" borderId="3" xfId="2" applyFont="1" applyBorder="1" applyAlignment="1" applyProtection="1">
      <alignment horizontal="center" vertical="center" wrapText="1"/>
      <protection locked="0"/>
    </xf>
    <xf numFmtId="0" fontId="2" fillId="0" borderId="94" xfId="2" applyFont="1" applyBorder="1" applyAlignment="1" applyProtection="1">
      <alignment horizontal="center" vertical="center" wrapText="1"/>
      <protection locked="0"/>
    </xf>
    <xf numFmtId="0" fontId="2" fillId="0" borderId="106" xfId="2" applyFont="1" applyBorder="1" applyAlignment="1" applyProtection="1">
      <alignment horizontal="center" vertical="center" wrapText="1"/>
      <protection locked="0"/>
    </xf>
    <xf numFmtId="0" fontId="2" fillId="0" borderId="6" xfId="0" applyFont="1" applyBorder="1" applyAlignment="1">
      <alignment horizontal="left" vertical="top" wrapText="1"/>
    </xf>
    <xf numFmtId="0" fontId="2" fillId="0" borderId="11" xfId="0" applyFont="1" applyBorder="1" applyAlignment="1">
      <alignment horizontal="left" vertical="top" wrapText="1"/>
    </xf>
    <xf numFmtId="0" fontId="2" fillId="0" borderId="84" xfId="0" applyFont="1" applyBorder="1" applyAlignment="1">
      <alignment horizontal="left" vertical="top" wrapText="1"/>
    </xf>
    <xf numFmtId="0" fontId="2" fillId="0" borderId="19" xfId="0" applyFont="1" applyBorder="1" applyAlignment="1">
      <alignment horizontal="left" vertical="top" wrapText="1"/>
    </xf>
    <xf numFmtId="0" fontId="2" fillId="0" borderId="7" xfId="0" applyFont="1" applyBorder="1" applyAlignment="1">
      <alignment horizontal="left" vertical="top" wrapText="1"/>
    </xf>
    <xf numFmtId="0" fontId="2" fillId="0" borderId="89" xfId="0" applyFont="1" applyBorder="1" applyAlignment="1">
      <alignment horizontal="left" vertical="top" wrapText="1"/>
    </xf>
    <xf numFmtId="0" fontId="2" fillId="0" borderId="22" xfId="0" applyFont="1" applyBorder="1" applyAlignment="1">
      <alignment horizontal="left" vertical="top" wrapText="1"/>
    </xf>
    <xf numFmtId="0" fontId="2" fillId="0" borderId="5" xfId="0" applyFont="1" applyBorder="1" applyAlignment="1">
      <alignment horizontal="left" vertical="top" wrapText="1"/>
    </xf>
    <xf numFmtId="0" fontId="2" fillId="0" borderId="102" xfId="0" applyFont="1" applyBorder="1" applyAlignment="1">
      <alignment horizontal="left" vertical="top" wrapText="1"/>
    </xf>
    <xf numFmtId="0" fontId="2" fillId="0" borderId="16" xfId="2" applyFont="1" applyBorder="1" applyAlignment="1" applyProtection="1">
      <alignment horizontal="center" vertical="center" wrapText="1"/>
      <protection locked="0"/>
    </xf>
    <xf numFmtId="0" fontId="2" fillId="0" borderId="1" xfId="2" applyFont="1" applyBorder="1" applyAlignment="1" applyProtection="1">
      <alignment horizontal="center" vertical="center" wrapText="1"/>
      <protection locked="0"/>
    </xf>
    <xf numFmtId="0" fontId="44" fillId="29" borderId="74" xfId="0" applyFont="1" applyFill="1" applyBorder="1" applyAlignment="1">
      <alignment horizontal="center" vertical="center"/>
    </xf>
    <xf numFmtId="0" fontId="44" fillId="29" borderId="75" xfId="0" applyFont="1" applyFill="1" applyBorder="1" applyAlignment="1">
      <alignment horizontal="center" vertical="center"/>
    </xf>
    <xf numFmtId="0" fontId="2" fillId="0" borderId="16" xfId="0" applyFont="1" applyBorder="1" applyAlignment="1">
      <alignment horizontal="left" vertical="top" wrapText="1"/>
    </xf>
    <xf numFmtId="0" fontId="2" fillId="0" borderId="0" xfId="0" applyFont="1" applyAlignment="1">
      <alignment horizontal="left" vertical="top" wrapText="1"/>
    </xf>
    <xf numFmtId="0" fontId="2" fillId="0" borderId="15" xfId="0" applyFont="1" applyBorder="1" applyAlignment="1">
      <alignment horizontal="left" vertical="top" wrapText="1"/>
    </xf>
    <xf numFmtId="0" fontId="2" fillId="0" borderId="93" xfId="0" applyFont="1" applyBorder="1" applyAlignment="1">
      <alignment horizontal="left" vertical="top" wrapText="1"/>
    </xf>
    <xf numFmtId="0" fontId="2" fillId="0" borderId="3" xfId="0" applyFont="1" applyBorder="1" applyAlignment="1">
      <alignment horizontal="left" vertical="top" wrapText="1"/>
    </xf>
    <xf numFmtId="0" fontId="2" fillId="0" borderId="94" xfId="0" applyFont="1" applyBorder="1" applyAlignment="1">
      <alignment horizontal="left" vertical="top" wrapText="1"/>
    </xf>
    <xf numFmtId="0" fontId="20" fillId="4" borderId="72" xfId="2" applyFont="1" applyFill="1" applyBorder="1" applyAlignment="1">
      <alignment horizontal="left" vertical="center"/>
    </xf>
    <xf numFmtId="0" fontId="20" fillId="4" borderId="96" xfId="2" applyFont="1" applyFill="1" applyBorder="1" applyAlignment="1">
      <alignment horizontal="left" vertical="center"/>
    </xf>
    <xf numFmtId="0" fontId="28" fillId="0" borderId="0" xfId="0" applyFont="1" applyAlignment="1">
      <alignment horizontal="center"/>
    </xf>
    <xf numFmtId="0" fontId="2" fillId="3" borderId="0" xfId="5" applyFont="1" applyFill="1" applyAlignment="1" applyProtection="1">
      <alignment horizontal="left" vertical="center"/>
      <protection locked="0"/>
    </xf>
    <xf numFmtId="0" fontId="15" fillId="0" borderId="0" xfId="2" applyFont="1" applyAlignment="1">
      <alignment horizontal="left" vertical="top"/>
    </xf>
    <xf numFmtId="0" fontId="20" fillId="0" borderId="0" xfId="2" applyFont="1" applyAlignment="1">
      <alignment horizontal="left" vertical="top"/>
    </xf>
    <xf numFmtId="0" fontId="20" fillId="20" borderId="74" xfId="2" applyFont="1" applyFill="1" applyBorder="1" applyAlignment="1">
      <alignment horizontal="center" vertical="center"/>
    </xf>
    <xf numFmtId="0" fontId="20" fillId="20" borderId="76" xfId="2" applyFont="1" applyFill="1" applyBorder="1" applyAlignment="1">
      <alignment horizontal="center" vertical="center"/>
    </xf>
    <xf numFmtId="0" fontId="20" fillId="4" borderId="74" xfId="2" applyFont="1" applyFill="1" applyBorder="1" applyAlignment="1">
      <alignment horizontal="left" vertical="top"/>
    </xf>
    <xf numFmtId="0" fontId="20" fillId="4" borderId="75" xfId="2" applyFont="1" applyFill="1" applyBorder="1" applyAlignment="1">
      <alignment horizontal="left" vertical="top"/>
    </xf>
    <xf numFmtId="0" fontId="13" fillId="0" borderId="194" xfId="2" applyFont="1" applyBorder="1" applyAlignment="1">
      <alignment horizontal="left" vertical="top" wrapText="1"/>
    </xf>
    <xf numFmtId="0" fontId="13" fillId="0" borderId="195" xfId="2" applyFont="1" applyBorder="1" applyAlignment="1">
      <alignment horizontal="left" vertical="top"/>
    </xf>
    <xf numFmtId="0" fontId="13" fillId="0" borderId="196" xfId="2" applyFont="1" applyBorder="1" applyAlignment="1">
      <alignment horizontal="left" vertical="top"/>
    </xf>
    <xf numFmtId="0" fontId="20" fillId="25" borderId="74" xfId="2" applyFont="1" applyFill="1" applyBorder="1" applyAlignment="1">
      <alignment horizontal="left" vertical="center"/>
    </xf>
    <xf numFmtId="0" fontId="20" fillId="25" borderId="75" xfId="2" applyFont="1" applyFill="1" applyBorder="1" applyAlignment="1">
      <alignment horizontal="left" vertical="center"/>
    </xf>
    <xf numFmtId="0" fontId="33" fillId="20" borderId="87" xfId="2" applyFont="1" applyFill="1" applyBorder="1" applyAlignment="1">
      <alignment horizontal="center" vertical="top"/>
    </xf>
    <xf numFmtId="0" fontId="33" fillId="20" borderId="5" xfId="2" applyFont="1" applyFill="1" applyBorder="1" applyAlignment="1">
      <alignment horizontal="center" vertical="top"/>
    </xf>
    <xf numFmtId="0" fontId="20" fillId="4" borderId="74" xfId="2" applyFont="1" applyFill="1" applyBorder="1" applyAlignment="1">
      <alignment horizontal="left" vertical="center"/>
    </xf>
    <xf numFmtId="0" fontId="20" fillId="4" borderId="75" xfId="2" applyFont="1" applyFill="1" applyBorder="1" applyAlignment="1">
      <alignment horizontal="left" vertical="center"/>
    </xf>
    <xf numFmtId="0" fontId="2" fillId="0" borderId="6" xfId="0" applyFont="1" applyBorder="1" applyAlignment="1">
      <alignment horizontal="left" vertical="top"/>
    </xf>
    <xf numFmtId="0" fontId="2" fillId="0" borderId="11" xfId="0" applyFont="1" applyBorder="1" applyAlignment="1">
      <alignment horizontal="left" vertical="top"/>
    </xf>
    <xf numFmtId="0" fontId="2" fillId="0" borderId="84" xfId="0" applyFont="1" applyBorder="1" applyAlignment="1">
      <alignment horizontal="left" vertical="top"/>
    </xf>
    <xf numFmtId="0" fontId="2" fillId="0" borderId="112" xfId="2" applyFont="1" applyBorder="1" applyAlignment="1" applyProtection="1">
      <alignment horizontal="center" vertical="center" wrapText="1"/>
      <protection locked="0"/>
    </xf>
    <xf numFmtId="0" fontId="2" fillId="0" borderId="75" xfId="2" applyFont="1" applyBorder="1" applyAlignment="1" applyProtection="1">
      <alignment horizontal="center" vertical="center" wrapText="1"/>
      <protection locked="0"/>
    </xf>
    <xf numFmtId="0" fontId="2" fillId="0" borderId="76" xfId="2" applyFont="1" applyBorder="1" applyAlignment="1" applyProtection="1">
      <alignment horizontal="center" vertical="center" wrapText="1"/>
      <protection locked="0"/>
    </xf>
    <xf numFmtId="0" fontId="2" fillId="0" borderId="81" xfId="0" applyFont="1" applyBorder="1" applyAlignment="1">
      <alignment horizontal="left" vertical="top"/>
    </xf>
    <xf numFmtId="0" fontId="2" fillId="0" borderId="78" xfId="0" applyFont="1" applyBorder="1" applyAlignment="1">
      <alignment horizontal="left" vertical="top"/>
    </xf>
    <xf numFmtId="0" fontId="2" fillId="0" borderId="82" xfId="0" applyFont="1" applyBorder="1" applyAlignment="1">
      <alignment horizontal="left" vertical="top"/>
    </xf>
    <xf numFmtId="0" fontId="30" fillId="2" borderId="72" xfId="0" applyFont="1" applyFill="1" applyBorder="1" applyAlignment="1">
      <alignment horizontal="center"/>
    </xf>
    <xf numFmtId="0" fontId="30" fillId="2" borderId="100" xfId="0" applyFont="1" applyFill="1" applyBorder="1" applyAlignment="1">
      <alignment horizontal="center"/>
    </xf>
    <xf numFmtId="0" fontId="30" fillId="2" borderId="4" xfId="0" applyFont="1" applyFill="1" applyBorder="1" applyAlignment="1">
      <alignment horizontal="center"/>
    </xf>
    <xf numFmtId="0" fontId="30" fillId="2" borderId="15" xfId="0" applyFont="1" applyFill="1" applyBorder="1" applyAlignment="1">
      <alignment horizontal="center"/>
    </xf>
    <xf numFmtId="0" fontId="2" fillId="0" borderId="2" xfId="2" applyFont="1" applyBorder="1" applyAlignment="1" applyProtection="1">
      <alignment horizontal="center" vertical="center" wrapText="1"/>
      <protection locked="0"/>
    </xf>
    <xf numFmtId="0" fontId="2" fillId="0" borderId="18" xfId="2" applyFont="1" applyBorder="1" applyAlignment="1" applyProtection="1">
      <alignment horizontal="center" vertical="center" wrapText="1"/>
      <protection locked="0"/>
    </xf>
    <xf numFmtId="0" fontId="2" fillId="20" borderId="2" xfId="2" applyFont="1" applyFill="1" applyBorder="1" applyAlignment="1">
      <alignment horizontal="center" vertical="center" wrapText="1"/>
    </xf>
    <xf numFmtId="0" fontId="4" fillId="20" borderId="11" xfId="2" applyFont="1" applyFill="1" applyBorder="1" applyAlignment="1">
      <alignment horizontal="left" vertical="center" wrapText="1"/>
    </xf>
    <xf numFmtId="0" fontId="2" fillId="0" borderId="22" xfId="2" applyFont="1" applyBorder="1" applyAlignment="1" applyProtection="1">
      <alignment horizontal="left" vertical="top" wrapText="1"/>
      <protection locked="0"/>
    </xf>
    <xf numFmtId="0" fontId="2" fillId="0" borderId="102" xfId="2" applyFont="1" applyBorder="1" applyAlignment="1" applyProtection="1">
      <alignment horizontal="left" vertical="top" wrapText="1"/>
      <protection locked="0"/>
    </xf>
    <xf numFmtId="0" fontId="2" fillId="0" borderId="99" xfId="0" applyFont="1" applyBorder="1" applyAlignment="1">
      <alignment horizontal="left" vertical="top" wrapText="1"/>
    </xf>
    <xf numFmtId="0" fontId="2" fillId="0" borderId="96" xfId="0" applyFont="1" applyBorder="1" applyAlignment="1">
      <alignment horizontal="left" vertical="top" wrapText="1"/>
    </xf>
    <xf numFmtId="0" fontId="2" fillId="0" borderId="100" xfId="0" applyFont="1" applyBorder="1" applyAlignment="1">
      <alignment horizontal="left" vertical="top" wrapText="1"/>
    </xf>
    <xf numFmtId="1" fontId="2" fillId="0" borderId="110" xfId="2" applyNumberFormat="1" applyFont="1" applyBorder="1" applyAlignment="1" applyProtection="1">
      <alignment horizontal="left" vertical="top" wrapText="1"/>
      <protection locked="0"/>
    </xf>
    <xf numFmtId="1" fontId="2" fillId="0" borderId="92" xfId="2" applyNumberFormat="1" applyFont="1" applyBorder="1" applyAlignment="1" applyProtection="1">
      <alignment horizontal="left" vertical="top" wrapText="1"/>
      <protection locked="0"/>
    </xf>
    <xf numFmtId="1" fontId="2" fillId="0" borderId="108" xfId="2" applyNumberFormat="1" applyFont="1" applyBorder="1" applyAlignment="1" applyProtection="1">
      <alignment horizontal="left" vertical="top" wrapText="1"/>
      <protection locked="0"/>
    </xf>
    <xf numFmtId="1" fontId="2" fillId="0" borderId="74" xfId="2" applyNumberFormat="1" applyFont="1" applyBorder="1" applyAlignment="1" applyProtection="1">
      <alignment horizontal="left" vertical="top" wrapText="1"/>
      <protection locked="0"/>
    </xf>
    <xf numFmtId="1" fontId="2" fillId="0" borderId="75" xfId="2" applyNumberFormat="1" applyFont="1" applyBorder="1" applyAlignment="1" applyProtection="1">
      <alignment horizontal="left" vertical="top" wrapText="1"/>
      <protection locked="0"/>
    </xf>
    <xf numFmtId="1" fontId="2" fillId="0" borderId="76" xfId="2" applyNumberFormat="1" applyFont="1" applyBorder="1" applyAlignment="1" applyProtection="1">
      <alignment horizontal="left" vertical="top" wrapText="1"/>
      <protection locked="0"/>
    </xf>
    <xf numFmtId="0" fontId="2" fillId="28" borderId="11" xfId="2" applyFont="1" applyFill="1" applyBorder="1" applyAlignment="1">
      <alignment horizontal="left" vertical="center" wrapText="1"/>
    </xf>
    <xf numFmtId="0" fontId="2" fillId="28" borderId="84" xfId="2" applyFont="1" applyFill="1" applyBorder="1" applyAlignment="1">
      <alignment horizontal="left" vertical="center" wrapText="1"/>
    </xf>
    <xf numFmtId="0" fontId="2" fillId="20" borderId="15" xfId="0" applyFont="1" applyFill="1" applyBorder="1" applyAlignment="1">
      <alignment horizontal="center" vertical="center" wrapText="1"/>
    </xf>
    <xf numFmtId="0" fontId="2" fillId="20" borderId="95" xfId="0" applyFont="1" applyFill="1" applyBorder="1" applyAlignment="1">
      <alignment horizontal="center" vertical="center" wrapText="1"/>
    </xf>
    <xf numFmtId="0" fontId="2" fillId="20" borderId="89" xfId="0" applyFont="1" applyFill="1" applyBorder="1" applyAlignment="1">
      <alignment horizontal="center" vertical="center" wrapText="1"/>
    </xf>
    <xf numFmtId="0" fontId="2" fillId="28" borderId="14" xfId="2" applyFont="1" applyFill="1" applyBorder="1" applyAlignment="1">
      <alignment horizontal="left" vertical="center" wrapText="1"/>
    </xf>
    <xf numFmtId="0" fontId="2" fillId="0" borderId="16" xfId="2" applyFont="1" applyBorder="1" applyAlignment="1">
      <alignment horizontal="left" vertical="top" wrapText="1"/>
    </xf>
    <xf numFmtId="0" fontId="2" fillId="0" borderId="0" xfId="2" applyFont="1" applyAlignment="1">
      <alignment horizontal="left" vertical="top" wrapText="1"/>
    </xf>
    <xf numFmtId="0" fontId="2" fillId="0" borderId="15" xfId="2" applyFont="1" applyBorder="1" applyAlignment="1">
      <alignment horizontal="left" vertical="top" wrapText="1"/>
    </xf>
    <xf numFmtId="0" fontId="2" fillId="0" borderId="93" xfId="2" applyFont="1" applyBorder="1" applyAlignment="1">
      <alignment horizontal="left" vertical="top" wrapText="1"/>
    </xf>
    <xf numFmtId="0" fontId="2" fillId="0" borderId="3" xfId="2" applyFont="1" applyBorder="1" applyAlignment="1">
      <alignment horizontal="left" vertical="top" wrapText="1"/>
    </xf>
    <xf numFmtId="0" fontId="2" fillId="0" borderId="94" xfId="2" applyFont="1" applyBorder="1" applyAlignment="1">
      <alignment horizontal="left" vertical="top" wrapText="1"/>
    </xf>
    <xf numFmtId="0" fontId="5" fillId="0" borderId="7" xfId="2" applyFont="1" applyBorder="1" applyAlignment="1">
      <alignment horizontal="left" vertical="center" wrapText="1"/>
    </xf>
    <xf numFmtId="0" fontId="5" fillId="0" borderId="89" xfId="2" applyFont="1" applyBorder="1" applyAlignment="1">
      <alignment horizontal="left" vertical="center" wrapText="1"/>
    </xf>
    <xf numFmtId="0" fontId="5" fillId="0" borderId="0" xfId="2" applyFont="1" applyAlignment="1">
      <alignment horizontal="left" vertical="center" wrapText="1"/>
    </xf>
    <xf numFmtId="0" fontId="5" fillId="0" borderId="15" xfId="2" applyFont="1" applyBorder="1" applyAlignment="1">
      <alignment horizontal="left" vertical="center" wrapText="1"/>
    </xf>
    <xf numFmtId="0" fontId="5" fillId="0" borderId="5" xfId="2" applyFont="1" applyBorder="1" applyAlignment="1">
      <alignment horizontal="left" vertical="center" wrapText="1"/>
    </xf>
    <xf numFmtId="0" fontId="5" fillId="0" borderId="102" xfId="2" applyFont="1" applyBorder="1" applyAlignment="1">
      <alignment horizontal="left" vertical="center" wrapText="1"/>
    </xf>
    <xf numFmtId="0" fontId="2" fillId="0" borderId="10" xfId="2" applyFont="1" applyBorder="1" applyAlignment="1">
      <alignment horizontal="left" vertical="center" wrapText="1"/>
    </xf>
    <xf numFmtId="0" fontId="2" fillId="0" borderId="91" xfId="2" applyFont="1" applyBorder="1" applyAlignment="1">
      <alignment horizontal="center" vertical="center" wrapText="1"/>
    </xf>
    <xf numFmtId="0" fontId="2" fillId="0" borderId="85" xfId="2" applyFont="1" applyBorder="1" applyAlignment="1">
      <alignment horizontal="center" vertical="center" wrapText="1"/>
    </xf>
    <xf numFmtId="0" fontId="2" fillId="0" borderId="19" xfId="2" applyFont="1" applyBorder="1" applyAlignment="1">
      <alignment horizontal="center" vertical="top" wrapText="1"/>
    </xf>
    <xf numFmtId="0" fontId="2" fillId="0" borderId="7" xfId="2" applyFont="1" applyBorder="1" applyAlignment="1">
      <alignment horizontal="center" vertical="top" wrapText="1"/>
    </xf>
    <xf numFmtId="0" fontId="2" fillId="0" borderId="89" xfId="2" applyFont="1" applyBorder="1" applyAlignment="1">
      <alignment horizontal="center" vertical="top" wrapText="1"/>
    </xf>
    <xf numFmtId="0" fontId="2" fillId="0" borderId="22" xfId="2" applyFont="1" applyBorder="1" applyAlignment="1">
      <alignment horizontal="center" vertical="top" wrapText="1"/>
    </xf>
    <xf numFmtId="0" fontId="2" fillId="0" borderId="5" xfId="2" applyFont="1" applyBorder="1" applyAlignment="1">
      <alignment horizontal="center" vertical="top" wrapText="1"/>
    </xf>
    <xf numFmtId="0" fontId="2" fillId="0" borderId="102" xfId="2" applyFont="1" applyBorder="1" applyAlignment="1">
      <alignment horizontal="center" vertical="top" wrapText="1"/>
    </xf>
    <xf numFmtId="0" fontId="2" fillId="22" borderId="11" xfId="2" applyFont="1" applyFill="1" applyBorder="1" applyAlignment="1">
      <alignment horizontal="left" vertical="center" wrapText="1"/>
    </xf>
    <xf numFmtId="0" fontId="2" fillId="22" borderId="10" xfId="2" applyFont="1" applyFill="1" applyBorder="1" applyAlignment="1">
      <alignment horizontal="left" vertical="center" wrapText="1"/>
    </xf>
    <xf numFmtId="0" fontId="5" fillId="27" borderId="83" xfId="0" applyFont="1" applyFill="1" applyBorder="1" applyAlignment="1">
      <alignment horizontal="left" vertical="center" wrapText="1" indent="15"/>
    </xf>
    <xf numFmtId="0" fontId="5" fillId="27" borderId="11" xfId="0" applyFont="1" applyFill="1" applyBorder="1" applyAlignment="1">
      <alignment horizontal="left" vertical="center" wrapText="1" indent="15"/>
    </xf>
    <xf numFmtId="9" fontId="2" fillId="0" borderId="19" xfId="2" applyNumberFormat="1" applyFont="1" applyBorder="1" applyAlignment="1" applyProtection="1">
      <alignment horizontal="left" vertical="top" wrapText="1"/>
      <protection locked="0"/>
    </xf>
    <xf numFmtId="9" fontId="2" fillId="0" borderId="7" xfId="2" applyNumberFormat="1" applyFont="1" applyBorder="1" applyAlignment="1" applyProtection="1">
      <alignment horizontal="left" vertical="top" wrapText="1"/>
      <protection locked="0"/>
    </xf>
    <xf numFmtId="9" fontId="2" fillId="0" borderId="89" xfId="2" applyNumberFormat="1" applyFont="1" applyBorder="1" applyAlignment="1" applyProtection="1">
      <alignment horizontal="left" vertical="top" wrapText="1"/>
      <protection locked="0"/>
    </xf>
    <xf numFmtId="9" fontId="2" fillId="0" borderId="22" xfId="2" applyNumberFormat="1" applyFont="1" applyBorder="1" applyAlignment="1" applyProtection="1">
      <alignment horizontal="left" vertical="top" wrapText="1"/>
      <protection locked="0"/>
    </xf>
    <xf numFmtId="9" fontId="2" fillId="0" borderId="5" xfId="2" applyNumberFormat="1" applyFont="1" applyBorder="1" applyAlignment="1" applyProtection="1">
      <alignment horizontal="left" vertical="top" wrapText="1"/>
      <protection locked="0"/>
    </xf>
    <xf numFmtId="9" fontId="2" fillId="0" borderId="102" xfId="2" applyNumberFormat="1" applyFont="1" applyBorder="1" applyAlignment="1" applyProtection="1">
      <alignment horizontal="left" vertical="top" wrapText="1"/>
      <protection locked="0"/>
    </xf>
    <xf numFmtId="0" fontId="2" fillId="3" borderId="6" xfId="2" applyFont="1" applyFill="1" applyBorder="1" applyAlignment="1" applyProtection="1">
      <alignment horizontal="center" vertical="top" wrapText="1"/>
      <protection locked="0"/>
    </xf>
    <xf numFmtId="0" fontId="2" fillId="3" borderId="11" xfId="2" applyFont="1" applyFill="1" applyBorder="1" applyAlignment="1" applyProtection="1">
      <alignment horizontal="center" vertical="top" wrapText="1"/>
      <protection locked="0"/>
    </xf>
    <xf numFmtId="0" fontId="2" fillId="3" borderId="10" xfId="2" applyFont="1" applyFill="1" applyBorder="1" applyAlignment="1" applyProtection="1">
      <alignment horizontal="center" vertical="top" wrapText="1"/>
      <protection locked="0"/>
    </xf>
    <xf numFmtId="9" fontId="2" fillId="0" borderId="99" xfId="2" applyNumberFormat="1" applyFont="1" applyBorder="1" applyAlignment="1" applyProtection="1">
      <alignment horizontal="left" vertical="top" wrapText="1"/>
      <protection locked="0"/>
    </xf>
    <xf numFmtId="9" fontId="2" fillId="0" borderId="96" xfId="2" applyNumberFormat="1" applyFont="1" applyBorder="1" applyAlignment="1" applyProtection="1">
      <alignment horizontal="left" vertical="top" wrapText="1"/>
      <protection locked="0"/>
    </xf>
    <xf numFmtId="9" fontId="2" fillId="0" borderId="100" xfId="2" applyNumberFormat="1" applyFont="1" applyBorder="1" applyAlignment="1" applyProtection="1">
      <alignment horizontal="left" vertical="top" wrapText="1"/>
      <protection locked="0"/>
    </xf>
    <xf numFmtId="9" fontId="2" fillId="0" borderId="16" xfId="2" applyNumberFormat="1" applyFont="1" applyBorder="1" applyAlignment="1" applyProtection="1">
      <alignment horizontal="left" vertical="top" wrapText="1"/>
      <protection locked="0"/>
    </xf>
    <xf numFmtId="9" fontId="2" fillId="0" borderId="0" xfId="2" applyNumberFormat="1" applyFont="1" applyAlignment="1" applyProtection="1">
      <alignment horizontal="left" vertical="top" wrapText="1"/>
      <protection locked="0"/>
    </xf>
    <xf numFmtId="9" fontId="2" fillId="0" borderId="15" xfId="2" applyNumberFormat="1" applyFont="1" applyBorder="1" applyAlignment="1" applyProtection="1">
      <alignment horizontal="left" vertical="top" wrapText="1"/>
      <protection locked="0"/>
    </xf>
    <xf numFmtId="9" fontId="2" fillId="0" borderId="6" xfId="2" applyNumberFormat="1" applyFont="1" applyBorder="1" applyAlignment="1">
      <alignment horizontal="left" vertical="top" wrapText="1"/>
    </xf>
    <xf numFmtId="9" fontId="2" fillId="0" borderId="11" xfId="2" applyNumberFormat="1" applyFont="1" applyBorder="1" applyAlignment="1">
      <alignment horizontal="left" vertical="top" wrapText="1"/>
    </xf>
    <xf numFmtId="9" fontId="2" fillId="0" borderId="10" xfId="2" applyNumberFormat="1" applyFont="1" applyBorder="1" applyAlignment="1">
      <alignment horizontal="left" vertical="top" wrapText="1"/>
    </xf>
    <xf numFmtId="9" fontId="2" fillId="0" borderId="10" xfId="2" applyNumberFormat="1" applyFont="1" applyBorder="1" applyAlignment="1" applyProtection="1">
      <alignment horizontal="left" vertical="top" wrapText="1"/>
      <protection locked="0"/>
    </xf>
    <xf numFmtId="0" fontId="2" fillId="22" borderId="92" xfId="2" applyFont="1" applyFill="1" applyBorder="1" applyAlignment="1">
      <alignment horizontal="left" vertical="center" wrapText="1"/>
    </xf>
    <xf numFmtId="0" fontId="2" fillId="0" borderId="7" xfId="2" applyFont="1" applyBorder="1" applyAlignment="1" applyProtection="1">
      <alignment horizontal="left" vertical="center" wrapText="1"/>
      <protection locked="0"/>
    </xf>
    <xf numFmtId="0" fontId="2" fillId="0" borderId="89" xfId="2" applyFont="1" applyBorder="1" applyAlignment="1" applyProtection="1">
      <alignment horizontal="left" vertical="center" wrapText="1"/>
      <protection locked="0"/>
    </xf>
    <xf numFmtId="0" fontId="2" fillId="0" borderId="5" xfId="2" applyFont="1" applyBorder="1" applyAlignment="1" applyProtection="1">
      <alignment horizontal="left" vertical="center" wrapText="1"/>
      <protection locked="0"/>
    </xf>
    <xf numFmtId="0" fontId="2" fillId="0" borderId="102" xfId="2" applyFont="1" applyBorder="1" applyAlignment="1" applyProtection="1">
      <alignment horizontal="left" vertical="center" wrapText="1"/>
      <protection locked="0"/>
    </xf>
    <xf numFmtId="0" fontId="2" fillId="0" borderId="5" xfId="2" applyFont="1" applyBorder="1" applyAlignment="1" applyProtection="1">
      <alignment horizontal="left" vertical="top" wrapText="1"/>
      <protection locked="0"/>
    </xf>
    <xf numFmtId="9" fontId="2" fillId="0" borderId="7" xfId="2" applyNumberFormat="1" applyFont="1" applyBorder="1" applyAlignment="1" applyProtection="1">
      <alignment horizontal="left" vertical="center" wrapText="1"/>
      <protection locked="0"/>
    </xf>
    <xf numFmtId="9" fontId="2" fillId="0" borderId="89" xfId="2" applyNumberFormat="1" applyFont="1" applyBorder="1" applyAlignment="1" applyProtection="1">
      <alignment horizontal="left" vertical="center" wrapText="1"/>
      <protection locked="0"/>
    </xf>
    <xf numFmtId="9" fontId="2" fillId="0" borderId="0" xfId="2" applyNumberFormat="1" applyFont="1" applyAlignment="1" applyProtection="1">
      <alignment horizontal="left" vertical="center" wrapText="1"/>
      <protection locked="0"/>
    </xf>
    <xf numFmtId="9" fontId="2" fillId="0" borderId="15" xfId="2" applyNumberFormat="1" applyFont="1" applyBorder="1" applyAlignment="1" applyProtection="1">
      <alignment horizontal="left" vertical="center" wrapText="1"/>
      <protection locked="0"/>
    </xf>
    <xf numFmtId="0" fontId="2" fillId="0" borderId="19" xfId="0" applyFont="1" applyBorder="1" applyAlignment="1">
      <alignment horizontal="center"/>
    </xf>
    <xf numFmtId="0" fontId="2" fillId="0" borderId="7" xfId="0" applyFont="1" applyBorder="1" applyAlignment="1">
      <alignment horizontal="center"/>
    </xf>
    <xf numFmtId="0" fontId="2" fillId="0" borderId="16" xfId="0" applyFont="1" applyBorder="1" applyAlignment="1">
      <alignment horizontal="center"/>
    </xf>
    <xf numFmtId="0" fontId="2" fillId="0" borderId="0" xfId="0" applyFont="1" applyAlignment="1">
      <alignment horizontal="center"/>
    </xf>
    <xf numFmtId="0" fontId="2" fillId="0" borderId="93" xfId="0" applyFont="1" applyBorder="1" applyAlignment="1">
      <alignment horizontal="center"/>
    </xf>
    <xf numFmtId="0" fontId="2" fillId="0" borderId="3" xfId="0" applyFont="1" applyBorder="1" applyAlignment="1">
      <alignment horizontal="center"/>
    </xf>
    <xf numFmtId="0" fontId="2" fillId="22" borderId="109" xfId="2" applyFont="1" applyFill="1" applyBorder="1" applyAlignment="1">
      <alignment horizontal="left" vertical="center" wrapText="1"/>
    </xf>
    <xf numFmtId="0" fontId="2" fillId="22" borderId="82" xfId="2" applyFont="1" applyFill="1" applyBorder="1" applyAlignment="1">
      <alignment horizontal="left" vertical="center" wrapText="1"/>
    </xf>
    <xf numFmtId="0" fontId="2" fillId="22" borderId="5" xfId="2" applyFont="1" applyFill="1" applyBorder="1" applyAlignment="1">
      <alignment horizontal="left" vertical="center" wrapText="1" indent="3"/>
    </xf>
    <xf numFmtId="0" fontId="2" fillId="0" borderId="14" xfId="2" applyFont="1" applyBorder="1" applyAlignment="1">
      <alignment horizontal="center" vertical="top" wrapText="1"/>
    </xf>
    <xf numFmtId="0" fontId="2" fillId="24" borderId="16" xfId="2" applyFont="1" applyFill="1" applyBorder="1" applyAlignment="1">
      <alignment horizontal="center" vertical="center"/>
    </xf>
    <xf numFmtId="0" fontId="2" fillId="24" borderId="0" xfId="2" applyFont="1" applyFill="1" applyAlignment="1">
      <alignment horizontal="center" vertical="center"/>
    </xf>
    <xf numFmtId="0" fontId="2" fillId="24" borderId="15" xfId="2" applyFont="1" applyFill="1" applyBorder="1" applyAlignment="1">
      <alignment horizontal="center" vertical="center"/>
    </xf>
    <xf numFmtId="0" fontId="2" fillId="24" borderId="93" xfId="2" applyFont="1" applyFill="1" applyBorder="1" applyAlignment="1">
      <alignment horizontal="center" vertical="center"/>
    </xf>
    <xf numFmtId="0" fontId="2" fillId="24" borderId="3" xfId="2" applyFont="1" applyFill="1" applyBorder="1" applyAlignment="1">
      <alignment horizontal="center" vertical="center"/>
    </xf>
    <xf numFmtId="0" fontId="2" fillId="24" borderId="94" xfId="2" applyFont="1" applyFill="1" applyBorder="1" applyAlignment="1">
      <alignment horizontal="center" vertical="center"/>
    </xf>
    <xf numFmtId="0" fontId="2" fillId="22" borderId="78" xfId="2" applyFont="1" applyFill="1" applyBorder="1" applyAlignment="1">
      <alignment horizontal="left" vertical="top" wrapText="1"/>
    </xf>
    <xf numFmtId="0" fontId="2" fillId="22" borderId="79" xfId="2" applyFont="1" applyFill="1" applyBorder="1" applyAlignment="1">
      <alignment horizontal="left" vertical="top" wrapText="1"/>
    </xf>
    <xf numFmtId="0" fontId="2" fillId="22" borderId="87" xfId="2" applyFont="1" applyFill="1" applyBorder="1" applyAlignment="1">
      <alignment horizontal="center" vertical="center" wrapText="1"/>
    </xf>
    <xf numFmtId="0" fontId="2" fillId="22" borderId="5" xfId="2" applyFont="1" applyFill="1" applyBorder="1" applyAlignment="1">
      <alignment horizontal="center" vertical="center" wrapText="1"/>
    </xf>
    <xf numFmtId="0" fontId="2" fillId="22" borderId="14" xfId="2" applyFont="1" applyFill="1" applyBorder="1" applyAlignment="1">
      <alignment horizontal="center" vertical="center" wrapText="1"/>
    </xf>
    <xf numFmtId="0" fontId="4" fillId="20" borderId="95" xfId="0" applyFont="1" applyFill="1" applyBorder="1" applyAlignment="1">
      <alignment horizontal="center" vertical="center" wrapText="1"/>
    </xf>
    <xf numFmtId="0" fontId="2" fillId="21" borderId="83" xfId="2" applyFont="1" applyFill="1" applyBorder="1" applyAlignment="1">
      <alignment horizontal="left" vertical="center" wrapText="1" indent="5"/>
    </xf>
    <xf numFmtId="0" fontId="2" fillId="21" borderId="11" xfId="2" applyFont="1" applyFill="1" applyBorder="1" applyAlignment="1">
      <alignment horizontal="left" vertical="center" wrapText="1" indent="5"/>
    </xf>
    <xf numFmtId="0" fontId="2" fillId="21" borderId="84" xfId="2" applyFont="1" applyFill="1" applyBorder="1" applyAlignment="1">
      <alignment horizontal="left" vertical="center" wrapText="1" indent="5"/>
    </xf>
    <xf numFmtId="0" fontId="2" fillId="0" borderId="10" xfId="0" applyFont="1" applyBorder="1" applyAlignment="1">
      <alignment horizontal="left" vertical="top"/>
    </xf>
    <xf numFmtId="0" fontId="4" fillId="20" borderId="83" xfId="0" applyFont="1" applyFill="1" applyBorder="1" applyAlignment="1">
      <alignment horizontal="center" wrapText="1"/>
    </xf>
    <xf numFmtId="0" fontId="4" fillId="20" borderId="84" xfId="0" applyFont="1" applyFill="1" applyBorder="1" applyAlignment="1">
      <alignment horizontal="center" wrapText="1"/>
    </xf>
    <xf numFmtId="0" fontId="2" fillId="21" borderId="77" xfId="2" applyFont="1" applyFill="1" applyBorder="1" applyAlignment="1">
      <alignment horizontal="left" vertical="center" wrapText="1" indent="1"/>
    </xf>
    <xf numFmtId="0" fontId="2" fillId="21" borderId="78" xfId="2" applyFont="1" applyFill="1" applyBorder="1" applyAlignment="1">
      <alignment horizontal="left" vertical="center" wrapText="1" indent="1"/>
    </xf>
    <xf numFmtId="0" fontId="2" fillId="21" borderId="82" xfId="2" applyFont="1" applyFill="1" applyBorder="1" applyAlignment="1">
      <alignment horizontal="left" vertical="center" wrapText="1" indent="1"/>
    </xf>
    <xf numFmtId="0" fontId="2" fillId="21" borderId="77" xfId="2" applyFont="1" applyFill="1" applyBorder="1" applyAlignment="1">
      <alignment horizontal="left" vertical="center" wrapText="1" indent="3"/>
    </xf>
    <xf numFmtId="0" fontId="2" fillId="21" borderId="78" xfId="2" applyFont="1" applyFill="1" applyBorder="1" applyAlignment="1">
      <alignment horizontal="left" vertical="center" wrapText="1" indent="3"/>
    </xf>
    <xf numFmtId="0" fontId="2" fillId="21" borderId="82" xfId="2" applyFont="1" applyFill="1" applyBorder="1" applyAlignment="1">
      <alignment horizontal="left" vertical="center" wrapText="1" indent="3"/>
    </xf>
    <xf numFmtId="0" fontId="2" fillId="20" borderId="92" xfId="2" applyFont="1" applyFill="1" applyBorder="1" applyAlignment="1">
      <alignment horizontal="left" vertical="top" wrapText="1"/>
    </xf>
    <xf numFmtId="0" fontId="2" fillId="0" borderId="106" xfId="2" applyFont="1" applyBorder="1" applyAlignment="1">
      <alignment horizontal="left" vertical="top"/>
    </xf>
    <xf numFmtId="0" fontId="2" fillId="0" borderId="92" xfId="2" applyFont="1" applyBorder="1" applyAlignment="1">
      <alignment horizontal="left" vertical="top"/>
    </xf>
    <xf numFmtId="0" fontId="2" fillId="0" borderId="108" xfId="2" applyFont="1" applyBorder="1" applyAlignment="1">
      <alignment horizontal="left" vertical="top"/>
    </xf>
    <xf numFmtId="0" fontId="2" fillId="21" borderId="77" xfId="2" applyFont="1" applyFill="1" applyBorder="1" applyAlignment="1">
      <alignment horizontal="left" vertical="center" indent="3"/>
    </xf>
    <xf numFmtId="0" fontId="2" fillId="21" borderId="78" xfId="2" applyFont="1" applyFill="1" applyBorder="1" applyAlignment="1">
      <alignment horizontal="left" vertical="center" indent="3"/>
    </xf>
    <xf numFmtId="0" fontId="2" fillId="21" borderId="82" xfId="2" applyFont="1" applyFill="1" applyBorder="1" applyAlignment="1">
      <alignment horizontal="left" vertical="center" indent="3"/>
    </xf>
    <xf numFmtId="0" fontId="2" fillId="0" borderId="11" xfId="2" applyFont="1" applyBorder="1" applyAlignment="1">
      <alignment vertical="center" wrapText="1"/>
    </xf>
    <xf numFmtId="0" fontId="2" fillId="0" borderId="10" xfId="2" applyFont="1" applyBorder="1" applyAlignment="1">
      <alignment vertical="center" wrapText="1"/>
    </xf>
    <xf numFmtId="165" fontId="2" fillId="0" borderId="6" xfId="66" applyNumberFormat="1" applyFont="1" applyFill="1" applyBorder="1" applyAlignment="1" applyProtection="1">
      <alignment horizontal="right" vertical="center" wrapText="1"/>
      <protection locked="0"/>
    </xf>
    <xf numFmtId="165" fontId="2" fillId="0" borderId="10" xfId="66" applyNumberFormat="1" applyFont="1" applyFill="1" applyBorder="1" applyAlignment="1" applyProtection="1">
      <alignment horizontal="right" vertical="center" wrapText="1"/>
      <protection locked="0"/>
    </xf>
    <xf numFmtId="0" fontId="2" fillId="0" borderId="6" xfId="66" applyNumberFormat="1" applyFont="1" applyFill="1" applyBorder="1" applyAlignment="1" applyProtection="1">
      <alignment horizontal="center" vertical="center" wrapText="1"/>
      <protection locked="0"/>
    </xf>
    <xf numFmtId="0" fontId="2" fillId="0" borderId="10" xfId="66" applyNumberFormat="1" applyFont="1" applyFill="1" applyBorder="1" applyAlignment="1" applyProtection="1">
      <alignment horizontal="center" vertical="center" wrapText="1"/>
      <protection locked="0"/>
    </xf>
    <xf numFmtId="166" fontId="2" fillId="0" borderId="6" xfId="73" applyNumberFormat="1" applyFont="1" applyFill="1" applyBorder="1" applyAlignment="1" applyProtection="1">
      <alignment horizontal="right" vertical="center" wrapText="1" shrinkToFit="1"/>
      <protection locked="0"/>
    </xf>
    <xf numFmtId="166" fontId="2" fillId="0" borderId="10" xfId="73" applyNumberFormat="1" applyFont="1" applyFill="1" applyBorder="1" applyAlignment="1" applyProtection="1">
      <alignment horizontal="right" vertical="center" wrapText="1" shrinkToFit="1"/>
      <protection locked="0"/>
    </xf>
    <xf numFmtId="165" fontId="2" fillId="0" borderId="6" xfId="66" applyNumberFormat="1" applyFont="1" applyBorder="1" applyAlignment="1" applyProtection="1">
      <alignment horizontal="right" vertical="center" wrapText="1"/>
      <protection locked="0"/>
    </xf>
    <xf numFmtId="165" fontId="2" fillId="0" borderId="10" xfId="66" applyNumberFormat="1" applyFont="1" applyBorder="1" applyAlignment="1" applyProtection="1">
      <alignment horizontal="right" vertical="center" wrapText="1"/>
      <protection locked="0"/>
    </xf>
    <xf numFmtId="0" fontId="2" fillId="21" borderId="87" xfId="2" applyFont="1" applyFill="1" applyBorder="1" applyAlignment="1">
      <alignment horizontal="left" vertical="center" wrapText="1" indent="5"/>
    </xf>
    <xf numFmtId="0" fontId="2" fillId="21" borderId="102" xfId="2" applyFont="1" applyFill="1" applyBorder="1" applyAlignment="1">
      <alignment horizontal="left" vertical="center" wrapText="1" indent="5"/>
    </xf>
    <xf numFmtId="0" fontId="2" fillId="3" borderId="106" xfId="2" applyFont="1" applyFill="1" applyBorder="1" applyAlignment="1">
      <alignment horizontal="left" vertical="top" wrapText="1"/>
    </xf>
    <xf numFmtId="0" fontId="2" fillId="3" borderId="92" xfId="2" applyFont="1" applyFill="1" applyBorder="1" applyAlignment="1">
      <alignment horizontal="left" vertical="top" wrapText="1"/>
    </xf>
    <xf numFmtId="0" fontId="2" fillId="3" borderId="108" xfId="2" applyFont="1" applyFill="1" applyBorder="1" applyAlignment="1">
      <alignment horizontal="left" vertical="top" wrapText="1"/>
    </xf>
    <xf numFmtId="0" fontId="2" fillId="21" borderId="77" xfId="2" applyFont="1" applyFill="1" applyBorder="1" applyAlignment="1">
      <alignment horizontal="left" vertical="center" indent="5"/>
    </xf>
    <xf numFmtId="1" fontId="39" fillId="20" borderId="84" xfId="2" applyNumberFormat="1" applyFont="1" applyFill="1" applyBorder="1" applyAlignment="1">
      <alignment horizontal="center" vertical="center" wrapText="1"/>
    </xf>
    <xf numFmtId="0" fontId="2" fillId="0" borderId="93" xfId="2" applyFont="1" applyBorder="1" applyAlignment="1">
      <alignment horizontal="left" vertical="center" wrapText="1"/>
    </xf>
    <xf numFmtId="0" fontId="2" fillId="0" borderId="3" xfId="2" applyFont="1" applyBorder="1" applyAlignment="1">
      <alignment horizontal="left" vertical="center" wrapText="1"/>
    </xf>
    <xf numFmtId="0" fontId="2" fillId="0" borderId="94" xfId="2" applyFont="1" applyBorder="1" applyAlignment="1">
      <alignment horizontal="left" vertical="center" wrapText="1"/>
    </xf>
    <xf numFmtId="0" fontId="2" fillId="0" borderId="99" xfId="0" applyFont="1" applyBorder="1" applyAlignment="1">
      <alignment horizontal="left" vertical="top"/>
    </xf>
    <xf numFmtId="0" fontId="2" fillId="0" borderId="96" xfId="0" applyFont="1" applyBorder="1" applyAlignment="1">
      <alignment horizontal="left" vertical="top"/>
    </xf>
    <xf numFmtId="0" fontId="2" fillId="0" borderId="100" xfId="0" applyFont="1" applyBorder="1" applyAlignment="1">
      <alignment horizontal="left" vertical="top"/>
    </xf>
    <xf numFmtId="0" fontId="2" fillId="0" borderId="16" xfId="0" applyFont="1" applyBorder="1" applyAlignment="1">
      <alignment horizontal="left" vertical="top"/>
    </xf>
    <xf numFmtId="0" fontId="2" fillId="0" borderId="0" xfId="0" applyFont="1" applyAlignment="1">
      <alignment horizontal="left" vertical="top"/>
    </xf>
    <xf numFmtId="0" fontId="2" fillId="0" borderId="15" xfId="0" applyFont="1" applyBorder="1" applyAlignment="1">
      <alignment horizontal="left" vertical="top"/>
    </xf>
    <xf numFmtId="0" fontId="2" fillId="0" borderId="22" xfId="0" applyFont="1" applyBorder="1" applyAlignment="1">
      <alignment horizontal="left" vertical="top"/>
    </xf>
    <xf numFmtId="0" fontId="2" fillId="0" borderId="5" xfId="0" applyFont="1" applyBorder="1" applyAlignment="1">
      <alignment horizontal="left" vertical="top"/>
    </xf>
    <xf numFmtId="0" fontId="2" fillId="0" borderId="102" xfId="0" applyFont="1" applyBorder="1" applyAlignment="1">
      <alignment horizontal="left" vertical="top"/>
    </xf>
    <xf numFmtId="9" fontId="2" fillId="0" borderId="93" xfId="2" applyNumberFormat="1" applyFont="1" applyBorder="1" applyAlignment="1" applyProtection="1">
      <alignment horizontal="left" vertical="top" wrapText="1"/>
      <protection locked="0"/>
    </xf>
    <xf numFmtId="9" fontId="2" fillId="0" borderId="3" xfId="2" applyNumberFormat="1" applyFont="1" applyBorder="1" applyAlignment="1" applyProtection="1">
      <alignment horizontal="left" vertical="top" wrapText="1"/>
      <protection locked="0"/>
    </xf>
    <xf numFmtId="9" fontId="2" fillId="0" borderId="94" xfId="2" applyNumberFormat="1" applyFont="1" applyBorder="1" applyAlignment="1" applyProtection="1">
      <alignment horizontal="left" vertical="top" wrapText="1"/>
      <protection locked="0"/>
    </xf>
    <xf numFmtId="0" fontId="2" fillId="0" borderId="84" xfId="2" applyFont="1" applyBorder="1" applyAlignment="1" applyProtection="1">
      <alignment horizontal="center" vertical="top" wrapText="1"/>
      <protection locked="0"/>
    </xf>
    <xf numFmtId="0" fontId="28" fillId="0" borderId="0" xfId="0" applyFont="1" applyAlignment="1">
      <alignment horizontal="center" wrapText="1"/>
    </xf>
    <xf numFmtId="0" fontId="29" fillId="19" borderId="0" xfId="2" applyFont="1" applyFill="1" applyAlignment="1" applyProtection="1">
      <alignment horizontal="center" vertical="top" wrapText="1"/>
      <protection locked="0"/>
    </xf>
    <xf numFmtId="0" fontId="120" fillId="0" borderId="0" xfId="75" applyFont="1" applyAlignment="1">
      <alignment horizontal="left" vertical="center" wrapText="1"/>
    </xf>
    <xf numFmtId="0" fontId="2" fillId="0" borderId="19" xfId="0" applyFont="1" applyBorder="1" applyAlignment="1">
      <alignment horizontal="center" vertical="top" wrapText="1"/>
    </xf>
    <xf numFmtId="0" fontId="2" fillId="0" borderId="7" xfId="0" applyFont="1" applyBorder="1" applyAlignment="1">
      <alignment horizontal="center" vertical="top" wrapText="1"/>
    </xf>
    <xf numFmtId="0" fontId="2" fillId="0" borderId="89" xfId="0" applyFont="1" applyBorder="1" applyAlignment="1">
      <alignment horizontal="center" vertical="top" wrapText="1"/>
    </xf>
    <xf numFmtId="0" fontId="2" fillId="0" borderId="16" xfId="0" applyFont="1" applyBorder="1" applyAlignment="1">
      <alignment horizontal="center" vertical="top" wrapText="1"/>
    </xf>
    <xf numFmtId="0" fontId="2" fillId="0" borderId="0" xfId="0" applyFont="1" applyAlignment="1">
      <alignment horizontal="center" vertical="top" wrapText="1"/>
    </xf>
    <xf numFmtId="0" fontId="2" fillId="0" borderId="15" xfId="0" applyFont="1" applyBorder="1" applyAlignment="1">
      <alignment horizontal="center" vertical="top" wrapText="1"/>
    </xf>
    <xf numFmtId="0" fontId="2" fillId="0" borderId="99" xfId="2" applyFont="1" applyBorder="1" applyAlignment="1" applyProtection="1">
      <alignment horizontal="center" vertical="center" wrapText="1"/>
      <protection locked="0"/>
    </xf>
    <xf numFmtId="0" fontId="2" fillId="0" borderId="96" xfId="2" applyFont="1" applyBorder="1" applyAlignment="1" applyProtection="1">
      <alignment horizontal="center" vertical="center" wrapText="1"/>
      <protection locked="0"/>
    </xf>
    <xf numFmtId="0" fontId="2" fillId="0" borderId="100" xfId="2" applyFont="1" applyBorder="1" applyAlignment="1" applyProtection="1">
      <alignment horizontal="center" vertical="center" wrapText="1"/>
      <protection locked="0"/>
    </xf>
    <xf numFmtId="0" fontId="2" fillId="0" borderId="15" xfId="2" applyFont="1" applyBorder="1" applyAlignment="1" applyProtection="1">
      <alignment horizontal="center" vertical="center" wrapText="1"/>
      <protection locked="0"/>
    </xf>
    <xf numFmtId="0" fontId="2" fillId="0" borderId="102" xfId="2" applyFont="1" applyBorder="1" applyAlignment="1" applyProtection="1">
      <alignment horizontal="center" vertical="center" wrapText="1"/>
      <protection locked="0"/>
    </xf>
    <xf numFmtId="1" fontId="2" fillId="3" borderId="7" xfId="2" applyNumberFormat="1" applyFont="1" applyFill="1" applyBorder="1" applyAlignment="1" applyProtection="1">
      <alignment horizontal="center" vertical="center" wrapText="1"/>
      <protection locked="0"/>
    </xf>
    <xf numFmtId="1" fontId="2" fillId="3" borderId="19" xfId="2" applyNumberFormat="1" applyFont="1" applyFill="1" applyBorder="1" applyAlignment="1" applyProtection="1">
      <alignment horizontal="center" vertical="center" wrapText="1"/>
      <protection locked="0"/>
    </xf>
    <xf numFmtId="0" fontId="2" fillId="28" borderId="10" xfId="2" applyFont="1" applyFill="1" applyBorder="1" applyAlignment="1">
      <alignment horizontal="left" vertical="top" wrapText="1"/>
    </xf>
    <xf numFmtId="0" fontId="50" fillId="20" borderId="7" xfId="2" applyFont="1" applyFill="1" applyBorder="1" applyAlignment="1">
      <alignment horizontal="left" vertical="top" wrapText="1"/>
    </xf>
    <xf numFmtId="0" fontId="5" fillId="22" borderId="79" xfId="2" applyFont="1" applyFill="1" applyBorder="1" applyAlignment="1">
      <alignment horizontal="left" vertical="center" wrapText="1"/>
    </xf>
    <xf numFmtId="0" fontId="5" fillId="22" borderId="1" xfId="2" applyFont="1" applyFill="1" applyBorder="1" applyAlignment="1">
      <alignment horizontal="left" vertical="center" wrapText="1"/>
    </xf>
    <xf numFmtId="0" fontId="2" fillId="22" borderId="1" xfId="2" applyFont="1" applyFill="1" applyBorder="1" applyAlignment="1">
      <alignment horizontal="center" vertical="center" wrapText="1"/>
    </xf>
    <xf numFmtId="0" fontId="2" fillId="23" borderId="13" xfId="2" applyFont="1" applyFill="1" applyBorder="1" applyAlignment="1">
      <alignment horizontal="center" vertical="center" wrapText="1"/>
    </xf>
    <xf numFmtId="0" fontId="2" fillId="23" borderId="19" xfId="2" applyFont="1" applyFill="1" applyBorder="1" applyAlignment="1">
      <alignment horizontal="center" vertical="center" wrapText="1"/>
    </xf>
    <xf numFmtId="1" fontId="39" fillId="20" borderId="19" xfId="2" applyNumberFormat="1" applyFont="1" applyFill="1" applyBorder="1" applyAlignment="1">
      <alignment horizontal="center" vertical="top" wrapText="1"/>
    </xf>
    <xf numFmtId="1" fontId="39" fillId="20" borderId="7" xfId="2" applyNumberFormat="1" applyFont="1" applyFill="1" applyBorder="1" applyAlignment="1">
      <alignment horizontal="center" vertical="top" wrapText="1"/>
    </xf>
    <xf numFmtId="1" fontId="39" fillId="20" borderId="89" xfId="2" applyNumberFormat="1" applyFont="1" applyFill="1" applyBorder="1" applyAlignment="1">
      <alignment horizontal="center" vertical="top" wrapText="1"/>
    </xf>
    <xf numFmtId="0" fontId="2" fillId="22" borderId="27" xfId="2" applyFont="1" applyFill="1" applyBorder="1" applyAlignment="1">
      <alignment horizontal="left" vertical="center" wrapText="1"/>
    </xf>
    <xf numFmtId="0" fontId="2" fillId="22" borderId="114" xfId="2" applyFont="1" applyFill="1" applyBorder="1" applyAlignment="1">
      <alignment horizontal="left" vertical="center" wrapText="1"/>
    </xf>
    <xf numFmtId="0" fontId="2" fillId="22" borderId="115" xfId="2" applyFont="1" applyFill="1" applyBorder="1" applyAlignment="1">
      <alignment horizontal="left" vertical="center" wrapText="1"/>
    </xf>
    <xf numFmtId="0" fontId="30" fillId="0" borderId="6" xfId="0" applyFont="1" applyBorder="1" applyAlignment="1">
      <alignment horizontal="center" vertical="center"/>
    </xf>
    <xf numFmtId="0" fontId="30" fillId="0" borderId="11" xfId="0" applyFont="1" applyBorder="1" applyAlignment="1">
      <alignment horizontal="center" vertical="center"/>
    </xf>
    <xf numFmtId="0" fontId="30" fillId="0" borderId="10" xfId="0" applyFont="1" applyBorder="1" applyAlignment="1">
      <alignment horizontal="center" vertical="center"/>
    </xf>
    <xf numFmtId="170" fontId="2" fillId="0" borderId="6" xfId="66" applyNumberFormat="1" applyFont="1" applyFill="1" applyBorder="1" applyAlignment="1" applyProtection="1">
      <alignment horizontal="center" vertical="center" wrapText="1"/>
      <protection locked="0"/>
    </xf>
    <xf numFmtId="170" fontId="2" fillId="0" borderId="10" xfId="66" applyNumberFormat="1" applyFont="1" applyFill="1" applyBorder="1" applyAlignment="1" applyProtection="1">
      <alignment horizontal="center" vertical="center" wrapText="1"/>
      <protection locked="0"/>
    </xf>
    <xf numFmtId="0" fontId="2" fillId="0" borderId="99" xfId="0" applyFont="1" applyBorder="1" applyAlignment="1">
      <alignment horizontal="center" vertical="top" wrapText="1"/>
    </xf>
    <xf numFmtId="0" fontId="50" fillId="20" borderId="11" xfId="2" applyFont="1" applyFill="1" applyBorder="1" applyAlignment="1">
      <alignment horizontal="left" vertical="top" wrapText="1"/>
    </xf>
    <xf numFmtId="0" fontId="2" fillId="0" borderId="112" xfId="0" applyFont="1" applyBorder="1" applyAlignment="1">
      <alignment horizontal="left" vertical="top"/>
    </xf>
    <xf numFmtId="0" fontId="2" fillId="0" borderId="75" xfId="0" applyFont="1" applyBorder="1" applyAlignment="1">
      <alignment horizontal="left" vertical="top"/>
    </xf>
    <xf numFmtId="0" fontId="2" fillId="0" borderId="76" xfId="0" applyFont="1" applyBorder="1" applyAlignment="1">
      <alignment horizontal="left" vertical="top"/>
    </xf>
    <xf numFmtId="0" fontId="30" fillId="2" borderId="0" xfId="0" applyFont="1" applyFill="1" applyAlignment="1">
      <alignment horizontal="center"/>
    </xf>
    <xf numFmtId="0" fontId="2" fillId="0" borderId="6" xfId="0" applyFont="1" applyBorder="1" applyAlignment="1">
      <alignment horizontal="left" vertical="center" wrapText="1"/>
    </xf>
    <xf numFmtId="0" fontId="2" fillId="0" borderId="11" xfId="0" applyFont="1" applyBorder="1" applyAlignment="1">
      <alignment horizontal="left" vertical="center" wrapText="1"/>
    </xf>
    <xf numFmtId="0" fontId="2" fillId="0" borderId="84" xfId="0" applyFont="1" applyBorder="1" applyAlignment="1">
      <alignment horizontal="left" vertical="center" wrapText="1"/>
    </xf>
    <xf numFmtId="0" fontId="2" fillId="5" borderId="20" xfId="2" applyFont="1" applyFill="1" applyBorder="1" applyAlignment="1" applyProtection="1">
      <alignment horizontal="center" vertical="center" wrapText="1"/>
      <protection locked="0"/>
    </xf>
    <xf numFmtId="0" fontId="2" fillId="0" borderId="6" xfId="2" applyFont="1" applyBorder="1" applyAlignment="1" applyProtection="1">
      <alignment horizontal="left" vertical="center" wrapText="1"/>
      <protection locked="0"/>
    </xf>
    <xf numFmtId="0" fontId="2" fillId="0" borderId="2" xfId="2" applyFont="1" applyBorder="1" applyAlignment="1" applyProtection="1">
      <alignment horizontal="left" vertical="top" wrapText="1"/>
      <protection locked="0"/>
    </xf>
    <xf numFmtId="0" fontId="2" fillId="0" borderId="18" xfId="2" applyFont="1" applyBorder="1" applyAlignment="1" applyProtection="1">
      <alignment horizontal="left" vertical="top" wrapText="1"/>
      <protection locked="0"/>
    </xf>
    <xf numFmtId="0" fontId="2" fillId="30" borderId="6" xfId="0" applyFont="1" applyFill="1" applyBorder="1" applyAlignment="1">
      <alignment horizontal="center" vertical="center" wrapText="1"/>
    </xf>
    <xf numFmtId="0" fontId="2" fillId="30" borderId="10" xfId="0" applyFont="1" applyFill="1" applyBorder="1" applyAlignment="1">
      <alignment horizontal="center" vertical="center" wrapText="1"/>
    </xf>
    <xf numFmtId="0" fontId="2" fillId="30" borderId="7" xfId="0" applyFont="1" applyFill="1" applyBorder="1" applyAlignment="1">
      <alignment horizontal="center" vertical="center" wrapText="1"/>
    </xf>
    <xf numFmtId="0" fontId="2" fillId="30" borderId="8" xfId="0" applyFont="1" applyFill="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0" xfId="0" applyFont="1" applyBorder="1" applyAlignment="1">
      <alignment horizontal="center" vertical="center" wrapText="1"/>
    </xf>
    <xf numFmtId="0" fontId="2" fillId="21" borderId="83" xfId="2" applyFont="1" applyFill="1" applyBorder="1" applyAlignment="1">
      <alignment horizontal="left" vertical="center" wrapText="1" indent="1"/>
    </xf>
    <xf numFmtId="0" fontId="2" fillId="21" borderId="11" xfId="2" applyFont="1" applyFill="1" applyBorder="1" applyAlignment="1">
      <alignment horizontal="left" vertical="center" wrapText="1" indent="1"/>
    </xf>
    <xf numFmtId="0" fontId="2" fillId="21" borderId="84" xfId="2" applyFont="1" applyFill="1" applyBorder="1" applyAlignment="1">
      <alignment horizontal="left" vertical="center" wrapText="1" indent="1"/>
    </xf>
    <xf numFmtId="0" fontId="2" fillId="20" borderId="84" xfId="2" applyFont="1" applyFill="1" applyBorder="1" applyAlignment="1">
      <alignment horizontal="left" vertical="top" wrapText="1"/>
    </xf>
    <xf numFmtId="0" fontId="2" fillId="20" borderId="0" xfId="2" applyFont="1" applyFill="1" applyAlignment="1" applyProtection="1">
      <alignment horizontal="center" vertical="center" wrapText="1"/>
      <protection locked="0"/>
    </xf>
    <xf numFmtId="0" fontId="2" fillId="0" borderId="8" xfId="2" applyFont="1" applyBorder="1" applyAlignment="1">
      <alignment horizontal="center" vertical="center" wrapText="1"/>
    </xf>
    <xf numFmtId="0" fontId="2" fillId="0" borderId="99" xfId="2" applyFont="1" applyBorder="1" applyAlignment="1" applyProtection="1">
      <alignment horizontal="left" vertical="top" wrapText="1"/>
      <protection locked="0"/>
    </xf>
    <xf numFmtId="0" fontId="2" fillId="0" borderId="96" xfId="2" applyFont="1" applyBorder="1" applyAlignment="1" applyProtection="1">
      <alignment horizontal="left" vertical="top" wrapText="1"/>
      <protection locked="0"/>
    </xf>
    <xf numFmtId="0" fontId="2" fillId="0" borderId="100" xfId="2" applyFont="1" applyBorder="1" applyAlignment="1" applyProtection="1">
      <alignment horizontal="left" vertical="top" wrapText="1"/>
      <protection locked="0"/>
    </xf>
    <xf numFmtId="0" fontId="4" fillId="0" borderId="6" xfId="0" applyFont="1" applyBorder="1" applyAlignment="1">
      <alignment horizontal="left" vertical="top" wrapText="1"/>
    </xf>
    <xf numFmtId="0" fontId="4" fillId="0" borderId="11" xfId="0" applyFont="1" applyBorder="1" applyAlignment="1">
      <alignment horizontal="left" vertical="top" wrapText="1"/>
    </xf>
    <xf numFmtId="0" fontId="4" fillId="0" borderId="84" xfId="0" applyFont="1" applyBorder="1" applyAlignment="1">
      <alignment horizontal="left" vertical="top" wrapText="1"/>
    </xf>
    <xf numFmtId="0" fontId="4" fillId="0" borderId="19" xfId="0" applyFont="1" applyBorder="1" applyAlignment="1">
      <alignment horizontal="left" vertical="top" wrapText="1"/>
    </xf>
    <xf numFmtId="0" fontId="4" fillId="0" borderId="7" xfId="0" applyFont="1" applyBorder="1" applyAlignment="1">
      <alignment horizontal="left" vertical="top" wrapText="1"/>
    </xf>
    <xf numFmtId="0" fontId="4" fillId="0" borderId="89" xfId="0" applyFont="1" applyBorder="1" applyAlignment="1">
      <alignment horizontal="left" vertical="top" wrapText="1"/>
    </xf>
    <xf numFmtId="0" fontId="4" fillId="0" borderId="16" xfId="0" applyFont="1" applyBorder="1" applyAlignment="1">
      <alignment horizontal="left" vertical="top" wrapText="1"/>
    </xf>
    <xf numFmtId="0" fontId="4" fillId="0" borderId="0" xfId="0" applyFont="1" applyAlignment="1">
      <alignment horizontal="left" vertical="top" wrapText="1"/>
    </xf>
    <xf numFmtId="0" fontId="4" fillId="0" borderId="15" xfId="0" applyFont="1" applyBorder="1" applyAlignment="1">
      <alignment horizontal="left" vertical="top" wrapText="1"/>
    </xf>
    <xf numFmtId="0" fontId="4" fillId="0" borderId="93" xfId="0" applyFont="1" applyBorder="1" applyAlignment="1">
      <alignment horizontal="left" vertical="top" wrapText="1"/>
    </xf>
    <xf numFmtId="0" fontId="4" fillId="0" borderId="3" xfId="0" applyFont="1" applyBorder="1" applyAlignment="1">
      <alignment horizontal="left" vertical="top" wrapText="1"/>
    </xf>
    <xf numFmtId="0" fontId="4" fillId="0" borderId="94" xfId="0" applyFont="1" applyBorder="1" applyAlignment="1">
      <alignment horizontal="left" vertical="top" wrapText="1"/>
    </xf>
    <xf numFmtId="0" fontId="4" fillId="0" borderId="81" xfId="0" applyFont="1" applyBorder="1" applyAlignment="1">
      <alignment horizontal="left" vertical="top" wrapText="1"/>
    </xf>
    <xf numFmtId="0" fontId="4" fillId="0" borderId="78" xfId="0" applyFont="1" applyBorder="1" applyAlignment="1">
      <alignment horizontal="left" vertical="top" wrapText="1"/>
    </xf>
    <xf numFmtId="0" fontId="4" fillId="0" borderId="82" xfId="0" applyFont="1" applyBorder="1" applyAlignment="1">
      <alignment horizontal="left" vertical="top" wrapText="1"/>
    </xf>
    <xf numFmtId="0" fontId="4" fillId="0" borderId="22" xfId="0" applyFont="1" applyBorder="1" applyAlignment="1">
      <alignment horizontal="left" vertical="top" wrapText="1"/>
    </xf>
    <xf numFmtId="0" fontId="4" fillId="0" borderId="5" xfId="0" applyFont="1" applyBorder="1" applyAlignment="1">
      <alignment horizontal="left" vertical="top" wrapText="1"/>
    </xf>
    <xf numFmtId="0" fontId="4" fillId="0" borderId="102" xfId="0" applyFont="1" applyBorder="1" applyAlignment="1">
      <alignment horizontal="left" vertical="top" wrapText="1"/>
    </xf>
    <xf numFmtId="1" fontId="2" fillId="3" borderId="6" xfId="2" applyNumberFormat="1" applyFont="1" applyFill="1" applyBorder="1" applyAlignment="1" applyProtection="1">
      <alignment horizontal="left" vertical="center" wrapText="1"/>
      <protection locked="0"/>
    </xf>
    <xf numFmtId="1" fontId="2" fillId="3" borderId="11" xfId="2" applyNumberFormat="1" applyFont="1" applyFill="1" applyBorder="1" applyAlignment="1" applyProtection="1">
      <alignment horizontal="left" vertical="center" wrapText="1"/>
      <protection locked="0"/>
    </xf>
    <xf numFmtId="1" fontId="2" fillId="3" borderId="84" xfId="2" applyNumberFormat="1" applyFont="1" applyFill="1" applyBorder="1" applyAlignment="1" applyProtection="1">
      <alignment horizontal="left" vertical="center" wrapText="1"/>
      <protection locked="0"/>
    </xf>
    <xf numFmtId="1" fontId="2" fillId="3" borderId="93" xfId="2" applyNumberFormat="1" applyFont="1" applyFill="1" applyBorder="1" applyAlignment="1" applyProtection="1">
      <alignment horizontal="left" vertical="center" wrapText="1"/>
      <protection locked="0"/>
    </xf>
    <xf numFmtId="1" fontId="2" fillId="3" borderId="3" xfId="2" applyNumberFormat="1" applyFont="1" applyFill="1" applyBorder="1" applyAlignment="1" applyProtection="1">
      <alignment horizontal="left" vertical="center" wrapText="1"/>
      <protection locked="0"/>
    </xf>
    <xf numFmtId="1" fontId="2" fillId="3" borderId="94" xfId="2" applyNumberFormat="1" applyFont="1" applyFill="1" applyBorder="1" applyAlignment="1" applyProtection="1">
      <alignment horizontal="left" vertical="center" wrapText="1"/>
      <protection locked="0"/>
    </xf>
    <xf numFmtId="0" fontId="2" fillId="20" borderId="86" xfId="2" applyFont="1" applyFill="1" applyBorder="1" applyAlignment="1">
      <alignment horizontal="left" vertical="top" wrapText="1"/>
    </xf>
    <xf numFmtId="0" fontId="2" fillId="20" borderId="87" xfId="2" applyFont="1" applyFill="1" applyBorder="1" applyAlignment="1">
      <alignment horizontal="left" vertical="top" wrapText="1"/>
    </xf>
    <xf numFmtId="0" fontId="2" fillId="20" borderId="19" xfId="2" applyFont="1" applyFill="1" applyBorder="1" applyAlignment="1">
      <alignment horizontal="center" vertical="center" wrapText="1"/>
    </xf>
    <xf numFmtId="0" fontId="2" fillId="20" borderId="16" xfId="2" applyFont="1" applyFill="1" applyBorder="1" applyAlignment="1">
      <alignment horizontal="center" vertical="center" wrapText="1"/>
    </xf>
    <xf numFmtId="0" fontId="2" fillId="20" borderId="22" xfId="2" applyFont="1" applyFill="1" applyBorder="1" applyAlignment="1">
      <alignment horizontal="center" vertical="center" wrapText="1"/>
    </xf>
    <xf numFmtId="0" fontId="2" fillId="20" borderId="109" xfId="2" applyFont="1" applyFill="1" applyBorder="1" applyAlignment="1">
      <alignment horizontal="left" vertical="top" wrapText="1"/>
    </xf>
    <xf numFmtId="9" fontId="2" fillId="0" borderId="89" xfId="2" applyNumberFormat="1" applyFont="1" applyBorder="1" applyAlignment="1" applyProtection="1">
      <alignment horizontal="center" vertical="center" wrapText="1"/>
      <protection locked="0"/>
    </xf>
    <xf numFmtId="9" fontId="2" fillId="0" borderId="15" xfId="2" applyNumberFormat="1" applyFont="1" applyBorder="1" applyAlignment="1" applyProtection="1">
      <alignment horizontal="center" vertical="center" wrapText="1"/>
      <protection locked="0"/>
    </xf>
    <xf numFmtId="9" fontId="2" fillId="0" borderId="102" xfId="2" applyNumberFormat="1" applyFont="1" applyBorder="1" applyAlignment="1" applyProtection="1">
      <alignment horizontal="center" vertical="center" wrapText="1"/>
      <protection locked="0"/>
    </xf>
    <xf numFmtId="0" fontId="5" fillId="27" borderId="83" xfId="0" applyFont="1" applyFill="1" applyBorder="1" applyAlignment="1">
      <alignment horizontal="center" vertical="center" wrapText="1"/>
    </xf>
    <xf numFmtId="0" fontId="5" fillId="27" borderId="11" xfId="0" applyFont="1" applyFill="1" applyBorder="1" applyAlignment="1">
      <alignment horizontal="center" vertical="center" wrapText="1"/>
    </xf>
    <xf numFmtId="9" fontId="2" fillId="5" borderId="84" xfId="2" applyNumberFormat="1" applyFont="1" applyFill="1" applyBorder="1" applyAlignment="1">
      <alignment horizontal="center" vertical="center" wrapText="1"/>
    </xf>
    <xf numFmtId="9" fontId="2" fillId="0" borderId="6" xfId="2" applyNumberFormat="1" applyFont="1" applyBorder="1" applyAlignment="1">
      <alignment horizontal="center" vertical="center" wrapText="1"/>
    </xf>
    <xf numFmtId="9" fontId="2" fillId="0" borderId="11" xfId="2" applyNumberFormat="1" applyFont="1" applyBorder="1" applyAlignment="1">
      <alignment horizontal="center" vertical="center" wrapText="1"/>
    </xf>
    <xf numFmtId="9" fontId="2" fillId="0" borderId="10" xfId="2" applyNumberFormat="1" applyFont="1" applyBorder="1" applyAlignment="1">
      <alignment horizontal="center" vertical="center" wrapText="1"/>
    </xf>
    <xf numFmtId="9" fontId="2" fillId="0" borderId="19" xfId="2" applyNumberFormat="1" applyFont="1" applyBorder="1" applyAlignment="1">
      <alignment horizontal="center" vertical="top" wrapText="1"/>
    </xf>
    <xf numFmtId="9" fontId="2" fillId="0" borderId="7" xfId="2" applyNumberFormat="1" applyFont="1" applyBorder="1" applyAlignment="1">
      <alignment horizontal="center" vertical="top" wrapText="1"/>
    </xf>
    <xf numFmtId="9" fontId="2" fillId="0" borderId="8" xfId="2" applyNumberFormat="1" applyFont="1" applyBorder="1" applyAlignment="1">
      <alignment horizontal="center" vertical="top" wrapText="1"/>
    </xf>
    <xf numFmtId="9" fontId="2" fillId="0" borderId="16" xfId="2" applyNumberFormat="1" applyFont="1" applyBorder="1" applyAlignment="1">
      <alignment horizontal="center" vertical="top" wrapText="1"/>
    </xf>
    <xf numFmtId="9" fontId="2" fillId="0" borderId="0" xfId="2" applyNumberFormat="1" applyFont="1" applyAlignment="1">
      <alignment horizontal="center" vertical="top" wrapText="1"/>
    </xf>
    <xf numFmtId="9" fontId="2" fillId="0" borderId="1" xfId="2" applyNumberFormat="1" applyFont="1" applyBorder="1" applyAlignment="1">
      <alignment horizontal="center" vertical="top" wrapText="1"/>
    </xf>
    <xf numFmtId="9" fontId="2" fillId="0" borderId="22" xfId="2" applyNumberFormat="1" applyFont="1" applyBorder="1" applyAlignment="1">
      <alignment horizontal="center" vertical="top" wrapText="1"/>
    </xf>
    <xf numFmtId="9" fontId="2" fillId="0" borderId="5" xfId="2" applyNumberFormat="1" applyFont="1" applyBorder="1" applyAlignment="1">
      <alignment horizontal="center" vertical="top" wrapText="1"/>
    </xf>
    <xf numFmtId="9" fontId="2" fillId="0" borderId="14" xfId="2" applyNumberFormat="1" applyFont="1" applyBorder="1" applyAlignment="1">
      <alignment horizontal="center" vertical="top" wrapText="1"/>
    </xf>
    <xf numFmtId="9" fontId="2" fillId="0" borderId="106" xfId="2" applyNumberFormat="1" applyFont="1" applyBorder="1" applyAlignment="1" applyProtection="1">
      <alignment horizontal="center" vertical="top" wrapText="1"/>
      <protection locked="0"/>
    </xf>
    <xf numFmtId="0" fontId="2" fillId="3" borderId="82" xfId="2" applyFont="1" applyFill="1" applyBorder="1" applyAlignment="1">
      <alignment horizontal="left" vertical="center" wrapText="1"/>
    </xf>
    <xf numFmtId="0" fontId="2" fillId="0" borderId="84" xfId="2" applyFont="1" applyBorder="1" applyAlignment="1">
      <alignment horizontal="center" vertical="top" wrapText="1"/>
    </xf>
    <xf numFmtId="0" fontId="2" fillId="0" borderId="93" xfId="2" applyFont="1" applyBorder="1" applyAlignment="1" applyProtection="1">
      <alignment horizontal="center" vertical="top" wrapText="1"/>
      <protection locked="0"/>
    </xf>
    <xf numFmtId="0" fontId="2" fillId="0" borderId="92" xfId="2" applyFont="1" applyBorder="1" applyAlignment="1" applyProtection="1">
      <alignment horizontal="center" vertical="top" wrapText="1"/>
      <protection locked="0"/>
    </xf>
    <xf numFmtId="0" fontId="2" fillId="0" borderId="3" xfId="2" applyFont="1" applyBorder="1" applyAlignment="1" applyProtection="1">
      <alignment horizontal="center" vertical="top" wrapText="1"/>
      <protection locked="0"/>
    </xf>
    <xf numFmtId="0" fontId="2" fillId="0" borderId="108" xfId="2" applyFont="1" applyBorder="1" applyAlignment="1" applyProtection="1">
      <alignment horizontal="center" vertical="top" wrapText="1"/>
      <protection locked="0"/>
    </xf>
    <xf numFmtId="0" fontId="2" fillId="20" borderId="81" xfId="2" applyFont="1" applyFill="1" applyBorder="1" applyAlignment="1">
      <alignment horizontal="left" vertical="center" wrapText="1"/>
    </xf>
    <xf numFmtId="0" fontId="2" fillId="0" borderId="19" xfId="0" applyFont="1" applyBorder="1" applyAlignment="1">
      <alignment horizontal="center" vertical="center"/>
    </xf>
    <xf numFmtId="0" fontId="2" fillId="0" borderId="7" xfId="0" applyFont="1" applyBorder="1" applyAlignment="1">
      <alignment horizontal="center" vertical="center"/>
    </xf>
    <xf numFmtId="0" fontId="2" fillId="0" borderId="89" xfId="0" applyFont="1" applyBorder="1" applyAlignment="1">
      <alignment horizontal="center" vertical="center"/>
    </xf>
    <xf numFmtId="0" fontId="2" fillId="0" borderId="16" xfId="0" applyFont="1" applyBorder="1" applyAlignment="1">
      <alignment horizontal="center" vertical="center"/>
    </xf>
    <xf numFmtId="0" fontId="2" fillId="0" borderId="93" xfId="0" applyFont="1" applyBorder="1" applyAlignment="1">
      <alignment horizontal="center" vertical="center"/>
    </xf>
    <xf numFmtId="0" fontId="2" fillId="22" borderId="102" xfId="2" applyFont="1" applyFill="1" applyBorder="1" applyAlignment="1">
      <alignment horizontal="left" vertical="top" wrapText="1"/>
    </xf>
    <xf numFmtId="0" fontId="2" fillId="22" borderId="11" xfId="2" applyFont="1" applyFill="1" applyBorder="1" applyAlignment="1">
      <alignment horizontal="left" vertical="center" wrapText="1" indent="3"/>
    </xf>
    <xf numFmtId="0" fontId="2" fillId="0" borderId="10" xfId="2" applyFont="1" applyBorder="1" applyAlignment="1">
      <alignment horizontal="left" vertical="top" wrapText="1"/>
    </xf>
    <xf numFmtId="0" fontId="5" fillId="22" borderId="5" xfId="2" applyFont="1" applyFill="1" applyBorder="1" applyAlignment="1">
      <alignment horizontal="left" vertical="center" wrapText="1"/>
    </xf>
    <xf numFmtId="0" fontId="2" fillId="22" borderId="82" xfId="2" applyFont="1" applyFill="1" applyBorder="1" applyAlignment="1">
      <alignment horizontal="left" vertical="top" wrapText="1"/>
    </xf>
    <xf numFmtId="0" fontId="2" fillId="22" borderId="6" xfId="2" applyFont="1" applyFill="1" applyBorder="1" applyAlignment="1">
      <alignment horizontal="center" vertical="center" wrapText="1"/>
    </xf>
    <xf numFmtId="0" fontId="2" fillId="22" borderId="11" xfId="2" applyFont="1" applyFill="1" applyBorder="1" applyAlignment="1">
      <alignment horizontal="center" vertical="center" wrapText="1"/>
    </xf>
    <xf numFmtId="0" fontId="2" fillId="22" borderId="84" xfId="2" applyFont="1" applyFill="1" applyBorder="1" applyAlignment="1">
      <alignment horizontal="center" vertical="center" wrapText="1"/>
    </xf>
    <xf numFmtId="0" fontId="2" fillId="0" borderId="6" xfId="0" applyFont="1" applyBorder="1" applyAlignment="1">
      <alignment horizontal="left" vertical="center"/>
    </xf>
    <xf numFmtId="0" fontId="2" fillId="0" borderId="11" xfId="0" applyFont="1" applyBorder="1" applyAlignment="1">
      <alignment horizontal="left" vertical="center"/>
    </xf>
    <xf numFmtId="0" fontId="2" fillId="0" borderId="10" xfId="0" applyFont="1" applyBorder="1" applyAlignment="1">
      <alignment horizontal="left" vertical="center"/>
    </xf>
    <xf numFmtId="1" fontId="2" fillId="0" borderId="6" xfId="2" applyNumberFormat="1" applyFont="1" applyBorder="1" applyAlignment="1" applyProtection="1">
      <alignment horizontal="left" vertical="center" wrapText="1"/>
      <protection locked="0"/>
    </xf>
    <xf numFmtId="1" fontId="2" fillId="0" borderId="11" xfId="2" applyNumberFormat="1" applyFont="1" applyBorder="1" applyAlignment="1" applyProtection="1">
      <alignment horizontal="left" vertical="center" wrapText="1"/>
      <protection locked="0"/>
    </xf>
    <xf numFmtId="1" fontId="2" fillId="0" borderId="84" xfId="2" applyNumberFormat="1" applyFont="1" applyBorder="1" applyAlignment="1" applyProtection="1">
      <alignment horizontal="left" vertical="center" wrapText="1"/>
      <protection locked="0"/>
    </xf>
    <xf numFmtId="0" fontId="2" fillId="20" borderId="7" xfId="2" applyFont="1" applyFill="1" applyBorder="1" applyAlignment="1">
      <alignment horizontal="left" vertical="center" wrapText="1" indent="1"/>
    </xf>
    <xf numFmtId="0" fontId="2" fillId="20" borderId="8" xfId="2" applyFont="1" applyFill="1" applyBorder="1" applyAlignment="1">
      <alignment horizontal="left" vertical="center" wrapText="1" indent="1"/>
    </xf>
    <xf numFmtId="0" fontId="2" fillId="20" borderId="10" xfId="2" applyFont="1" applyFill="1" applyBorder="1" applyAlignment="1">
      <alignment horizontal="right" vertical="top" wrapText="1"/>
    </xf>
    <xf numFmtId="9" fontId="5" fillId="20" borderId="10" xfId="4" applyFont="1" applyFill="1" applyBorder="1" applyAlignment="1">
      <alignment horizontal="left" vertical="center" wrapText="1"/>
    </xf>
    <xf numFmtId="0" fontId="2" fillId="21" borderId="77" xfId="2" applyFont="1" applyFill="1" applyBorder="1" applyAlignment="1">
      <alignment horizontal="left" vertical="center" wrapText="1" indent="2"/>
    </xf>
    <xf numFmtId="0" fontId="2" fillId="21" borderId="78" xfId="2" applyFont="1" applyFill="1" applyBorder="1" applyAlignment="1">
      <alignment horizontal="left" vertical="center" wrapText="1" indent="2"/>
    </xf>
    <xf numFmtId="0" fontId="2" fillId="21" borderId="82" xfId="2" applyFont="1" applyFill="1" applyBorder="1" applyAlignment="1">
      <alignment horizontal="left" vertical="center" wrapText="1" indent="2"/>
    </xf>
    <xf numFmtId="0" fontId="2" fillId="21" borderId="77" xfId="2" applyFont="1" applyFill="1" applyBorder="1" applyAlignment="1">
      <alignment horizontal="left" vertical="top" wrapText="1" indent="5"/>
    </xf>
    <xf numFmtId="0" fontId="2" fillId="21" borderId="78" xfId="2" applyFont="1" applyFill="1" applyBorder="1" applyAlignment="1">
      <alignment horizontal="left" vertical="top" wrapText="1" indent="5"/>
    </xf>
    <xf numFmtId="0" fontId="2" fillId="21" borderId="82" xfId="2" applyFont="1" applyFill="1" applyBorder="1" applyAlignment="1">
      <alignment horizontal="left" vertical="top" wrapText="1" indent="5"/>
    </xf>
    <xf numFmtId="0" fontId="2" fillId="21" borderId="5" xfId="2" applyFont="1" applyFill="1" applyBorder="1" applyAlignment="1">
      <alignment horizontal="left" vertical="center" indent="5"/>
    </xf>
    <xf numFmtId="0" fontId="2" fillId="20" borderId="11" xfId="2" applyFont="1" applyFill="1" applyBorder="1" applyAlignment="1">
      <alignment vertical="top" wrapText="1"/>
    </xf>
    <xf numFmtId="0" fontId="2" fillId="20" borderId="10" xfId="2" applyFont="1" applyFill="1" applyBorder="1" applyAlignment="1">
      <alignment vertical="top" wrapText="1"/>
    </xf>
    <xf numFmtId="173" fontId="2" fillId="0" borderId="6" xfId="66" applyNumberFormat="1" applyFont="1" applyBorder="1" applyAlignment="1" applyProtection="1">
      <alignment horizontal="center" vertical="center" wrapText="1"/>
      <protection locked="0"/>
    </xf>
    <xf numFmtId="173" fontId="2" fillId="0" borderId="10" xfId="66" applyNumberFormat="1" applyFont="1" applyBorder="1" applyAlignment="1" applyProtection="1">
      <alignment horizontal="center" vertical="center" wrapText="1"/>
      <protection locked="0"/>
    </xf>
    <xf numFmtId="166" fontId="2" fillId="0" borderId="6" xfId="73" applyNumberFormat="1" applyFont="1" applyBorder="1" applyAlignment="1" applyProtection="1">
      <alignment horizontal="center" vertical="center" wrapText="1" shrinkToFit="1"/>
      <protection locked="0"/>
    </xf>
    <xf numFmtId="166" fontId="2" fillId="0" borderId="10" xfId="73" applyNumberFormat="1" applyFont="1" applyBorder="1" applyAlignment="1" applyProtection="1">
      <alignment horizontal="center" vertical="center" wrapText="1" shrinkToFit="1"/>
      <protection locked="0"/>
    </xf>
    <xf numFmtId="0" fontId="2" fillId="21" borderId="96" xfId="2" applyFont="1" applyFill="1" applyBorder="1" applyAlignment="1">
      <alignment horizontal="left" vertical="center" wrapText="1" indent="5"/>
    </xf>
    <xf numFmtId="0" fontId="2" fillId="0" borderId="106" xfId="2" applyFont="1" applyBorder="1" applyAlignment="1">
      <alignment horizontal="center" vertical="center" wrapText="1"/>
    </xf>
    <xf numFmtId="0" fontId="2" fillId="0" borderId="92" xfId="2" applyFont="1" applyBorder="1" applyAlignment="1">
      <alignment horizontal="center" vertical="center" wrapText="1"/>
    </xf>
    <xf numFmtId="0" fontId="2" fillId="0" borderId="108" xfId="2" applyFont="1" applyBorder="1" applyAlignment="1">
      <alignment horizontal="center" vertical="center" wrapText="1"/>
    </xf>
    <xf numFmtId="0" fontId="2" fillId="0" borderId="2" xfId="2" applyFont="1" applyBorder="1" applyAlignment="1" applyProtection="1">
      <alignment horizontal="center" wrapText="1"/>
      <protection locked="0"/>
    </xf>
    <xf numFmtId="0" fontId="2" fillId="0" borderId="6" xfId="2" applyFont="1" applyBorder="1" applyAlignment="1" applyProtection="1">
      <alignment horizontal="center" wrapText="1"/>
      <protection locked="0"/>
    </xf>
    <xf numFmtId="0" fontId="2" fillId="0" borderId="11" xfId="2" applyFont="1" applyBorder="1" applyAlignment="1" applyProtection="1">
      <alignment horizontal="center" wrapText="1"/>
      <protection locked="0"/>
    </xf>
    <xf numFmtId="0" fontId="2" fillId="0" borderId="10" xfId="2" applyFont="1" applyBorder="1" applyAlignment="1" applyProtection="1">
      <alignment horizontal="center" wrapText="1"/>
      <protection locked="0"/>
    </xf>
    <xf numFmtId="0" fontId="2" fillId="3" borderId="19" xfId="2" applyFont="1" applyFill="1" applyBorder="1" applyAlignment="1" applyProtection="1">
      <alignment horizontal="center" vertical="center" wrapText="1"/>
      <protection locked="0"/>
    </xf>
    <xf numFmtId="0" fontId="2" fillId="3" borderId="7" xfId="2" applyFont="1" applyFill="1" applyBorder="1" applyAlignment="1" applyProtection="1">
      <alignment horizontal="center" vertical="center" wrapText="1"/>
      <protection locked="0"/>
    </xf>
    <xf numFmtId="0" fontId="2" fillId="3" borderId="8" xfId="2" applyFont="1" applyFill="1" applyBorder="1" applyAlignment="1" applyProtection="1">
      <alignment horizontal="center" vertical="center" wrapText="1"/>
      <protection locked="0"/>
    </xf>
    <xf numFmtId="9" fontId="4" fillId="0" borderId="19" xfId="2" applyNumberFormat="1" applyFont="1" applyBorder="1" applyAlignment="1" applyProtection="1">
      <alignment horizontal="left" vertical="top" wrapText="1"/>
      <protection locked="0"/>
    </xf>
    <xf numFmtId="9" fontId="4" fillId="0" borderId="7" xfId="2" applyNumberFormat="1" applyFont="1" applyBorder="1" applyAlignment="1" applyProtection="1">
      <alignment horizontal="left" vertical="top" wrapText="1"/>
      <protection locked="0"/>
    </xf>
    <xf numFmtId="9" fontId="4" fillId="0" borderId="89" xfId="2" applyNumberFormat="1" applyFont="1" applyBorder="1" applyAlignment="1" applyProtection="1">
      <alignment horizontal="left" vertical="top" wrapText="1"/>
      <protection locked="0"/>
    </xf>
    <xf numFmtId="9" fontId="4" fillId="0" borderId="16" xfId="2" applyNumberFormat="1" applyFont="1" applyBorder="1" applyAlignment="1" applyProtection="1">
      <alignment horizontal="left" vertical="top" wrapText="1"/>
      <protection locked="0"/>
    </xf>
    <xf numFmtId="9" fontId="4" fillId="0" borderId="0" xfId="2" applyNumberFormat="1" applyFont="1" applyAlignment="1" applyProtection="1">
      <alignment horizontal="left" vertical="top" wrapText="1"/>
      <protection locked="0"/>
    </xf>
    <xf numFmtId="9" fontId="4" fillId="0" borderId="15" xfId="2" applyNumberFormat="1" applyFont="1" applyBorder="1" applyAlignment="1" applyProtection="1">
      <alignment horizontal="left" vertical="top" wrapText="1"/>
      <protection locked="0"/>
    </xf>
    <xf numFmtId="9" fontId="4" fillId="0" borderId="93" xfId="2" applyNumberFormat="1" applyFont="1" applyBorder="1" applyAlignment="1" applyProtection="1">
      <alignment horizontal="left" vertical="top" wrapText="1"/>
      <protection locked="0"/>
    </xf>
    <xf numFmtId="9" fontId="4" fillId="0" borderId="3" xfId="2" applyNumberFormat="1" applyFont="1" applyBorder="1" applyAlignment="1" applyProtection="1">
      <alignment horizontal="left" vertical="top" wrapText="1"/>
      <protection locked="0"/>
    </xf>
    <xf numFmtId="9" fontId="4" fillId="0" borderId="94" xfId="2" applyNumberFormat="1" applyFont="1" applyBorder="1" applyAlignment="1" applyProtection="1">
      <alignment horizontal="left" vertical="top" wrapText="1"/>
      <protection locked="0"/>
    </xf>
    <xf numFmtId="0" fontId="2" fillId="17" borderId="6" xfId="2" applyFont="1" applyFill="1" applyBorder="1" applyAlignment="1" applyProtection="1">
      <alignment horizontal="left" vertical="top" wrapText="1"/>
      <protection locked="0"/>
    </xf>
    <xf numFmtId="0" fontId="2" fillId="17" borderId="11" xfId="2" applyFont="1" applyFill="1" applyBorder="1" applyAlignment="1" applyProtection="1">
      <alignment horizontal="left" vertical="top" wrapText="1"/>
      <protection locked="0"/>
    </xf>
    <xf numFmtId="0" fontId="2" fillId="17" borderId="84" xfId="2" applyFont="1" applyFill="1" applyBorder="1" applyAlignment="1" applyProtection="1">
      <alignment horizontal="left" vertical="top" wrapText="1"/>
      <protection locked="0"/>
    </xf>
    <xf numFmtId="0" fontId="3" fillId="20" borderId="6" xfId="2" applyFill="1" applyBorder="1" applyAlignment="1">
      <alignment horizontal="center" vertical="center"/>
    </xf>
    <xf numFmtId="0" fontId="3" fillId="20" borderId="11" xfId="2" applyFill="1" applyBorder="1" applyAlignment="1">
      <alignment horizontal="center" vertical="center"/>
    </xf>
    <xf numFmtId="0" fontId="3" fillId="20" borderId="84" xfId="2" applyFill="1" applyBorder="1" applyAlignment="1">
      <alignment horizontal="center" vertical="center"/>
    </xf>
    <xf numFmtId="0" fontId="2" fillId="0" borderId="81" xfId="2" applyFont="1" applyBorder="1" applyAlignment="1">
      <alignment horizontal="center" vertical="top" wrapText="1"/>
    </xf>
    <xf numFmtId="0" fontId="2" fillId="0" borderId="78" xfId="2" applyFont="1" applyBorder="1" applyAlignment="1">
      <alignment horizontal="center" vertical="top" wrapText="1"/>
    </xf>
    <xf numFmtId="0" fontId="2" fillId="0" borderId="82" xfId="2" applyFont="1" applyBorder="1" applyAlignment="1">
      <alignment horizontal="center" vertical="top" wrapText="1"/>
    </xf>
    <xf numFmtId="0" fontId="2" fillId="0" borderId="93" xfId="0" applyFont="1" applyBorder="1" applyAlignment="1">
      <alignment horizontal="center" vertical="top" wrapText="1"/>
    </xf>
    <xf numFmtId="0" fontId="2" fillId="0" borderId="3" xfId="0" applyFont="1" applyBorder="1" applyAlignment="1">
      <alignment horizontal="center" vertical="top" wrapText="1"/>
    </xf>
    <xf numFmtId="0" fontId="2" fillId="0" borderId="94" xfId="0" applyFont="1" applyBorder="1" applyAlignment="1">
      <alignment horizontal="center" vertical="top" wrapText="1"/>
    </xf>
    <xf numFmtId="0" fontId="30" fillId="0" borderId="76" xfId="0" applyFont="1" applyBorder="1" applyAlignment="1">
      <alignment horizontal="center"/>
    </xf>
    <xf numFmtId="49" fontId="2" fillId="0" borderId="10" xfId="2" quotePrefix="1" applyNumberFormat="1" applyFont="1" applyBorder="1" applyAlignment="1" applyProtection="1">
      <alignment horizontal="center" vertical="center" wrapText="1"/>
      <protection locked="0"/>
    </xf>
    <xf numFmtId="49" fontId="2" fillId="0" borderId="81" xfId="2" applyNumberFormat="1" applyFont="1" applyBorder="1" applyAlignment="1" applyProtection="1">
      <alignment horizontal="center" vertical="center" wrapText="1"/>
      <protection locked="0"/>
    </xf>
    <xf numFmtId="49" fontId="2" fillId="0" borderId="78" xfId="2" applyNumberFormat="1" applyFont="1" applyBorder="1" applyAlignment="1" applyProtection="1">
      <alignment horizontal="center" vertical="center" wrapText="1"/>
      <protection locked="0"/>
    </xf>
    <xf numFmtId="49" fontId="2" fillId="0" borderId="79" xfId="2" applyNumberFormat="1" applyFont="1" applyBorder="1" applyAlignment="1" applyProtection="1">
      <alignment horizontal="center" vertical="center" wrapText="1"/>
      <protection locked="0"/>
    </xf>
    <xf numFmtId="0" fontId="4" fillId="0" borderId="81" xfId="0" applyFont="1" applyBorder="1" applyAlignment="1">
      <alignment horizontal="center" vertical="center" wrapText="1"/>
    </xf>
    <xf numFmtId="0" fontId="4" fillId="0" borderId="78" xfId="0" applyFont="1" applyBorder="1" applyAlignment="1">
      <alignment horizontal="center" vertical="center" wrapText="1"/>
    </xf>
    <xf numFmtId="0" fontId="4" fillId="0" borderId="82" xfId="0" applyFont="1" applyBorder="1" applyAlignment="1">
      <alignment horizontal="center" vertical="center" wrapText="1"/>
    </xf>
    <xf numFmtId="1" fontId="2" fillId="3" borderId="6" xfId="2" applyNumberFormat="1" applyFont="1" applyFill="1" applyBorder="1" applyAlignment="1" applyProtection="1">
      <alignment horizontal="center" vertical="center" wrapText="1"/>
      <protection locked="0"/>
    </xf>
    <xf numFmtId="1" fontId="2" fillId="3" borderId="11" xfId="2" applyNumberFormat="1" applyFont="1" applyFill="1" applyBorder="1" applyAlignment="1" applyProtection="1">
      <alignment horizontal="center" vertical="center" wrapText="1"/>
      <protection locked="0"/>
    </xf>
    <xf numFmtId="1" fontId="2" fillId="3" borderId="84" xfId="2" applyNumberFormat="1" applyFont="1" applyFill="1" applyBorder="1" applyAlignment="1" applyProtection="1">
      <alignment horizontal="center" vertical="center" wrapText="1"/>
      <protection locked="0"/>
    </xf>
    <xf numFmtId="1" fontId="2" fillId="3" borderId="106" xfId="2" applyNumberFormat="1" applyFont="1" applyFill="1" applyBorder="1" applyAlignment="1" applyProtection="1">
      <alignment horizontal="center" vertical="center" wrapText="1"/>
      <protection locked="0"/>
    </xf>
    <xf numFmtId="1" fontId="2" fillId="3" borderId="92" xfId="2" applyNumberFormat="1" applyFont="1" applyFill="1" applyBorder="1" applyAlignment="1" applyProtection="1">
      <alignment horizontal="center" vertical="center" wrapText="1"/>
      <protection locked="0"/>
    </xf>
    <xf numFmtId="1" fontId="2" fillId="3" borderId="108" xfId="2" applyNumberFormat="1" applyFont="1" applyFill="1" applyBorder="1" applyAlignment="1" applyProtection="1">
      <alignment horizontal="center" vertical="center" wrapText="1"/>
      <protection locked="0"/>
    </xf>
    <xf numFmtId="0" fontId="2" fillId="20" borderId="10" xfId="2" applyFont="1" applyFill="1" applyBorder="1" applyAlignment="1" applyProtection="1">
      <alignment horizontal="left" vertical="top" wrapText="1"/>
      <protection locked="0"/>
    </xf>
    <xf numFmtId="0" fontId="2" fillId="0" borderId="81" xfId="2" applyFont="1" applyBorder="1" applyAlignment="1">
      <alignment horizontal="center" vertical="center" wrapText="1"/>
    </xf>
    <xf numFmtId="0" fontId="2" fillId="0" borderId="78" xfId="2" applyFont="1" applyBorder="1" applyAlignment="1">
      <alignment horizontal="center" vertical="center" wrapText="1"/>
    </xf>
    <xf numFmtId="0" fontId="2" fillId="0" borderId="82" xfId="2" applyFont="1" applyBorder="1" applyAlignment="1">
      <alignment horizontal="center" vertical="center" wrapText="1"/>
    </xf>
    <xf numFmtId="0" fontId="2" fillId="0" borderId="137" xfId="0" applyFont="1" applyBorder="1" applyAlignment="1">
      <alignment horizontal="center" vertical="center" wrapText="1"/>
    </xf>
    <xf numFmtId="0" fontId="2" fillId="20" borderId="132" xfId="2" applyFont="1" applyFill="1" applyBorder="1" applyAlignment="1">
      <alignment horizontal="left" vertical="center" wrapText="1"/>
    </xf>
    <xf numFmtId="0" fontId="2" fillId="0" borderId="30" xfId="0" applyFont="1" applyBorder="1" applyAlignment="1">
      <alignment horizontal="center" vertical="center" wrapText="1"/>
    </xf>
    <xf numFmtId="0" fontId="2" fillId="0" borderId="134"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130" xfId="0" applyFont="1" applyBorder="1" applyAlignment="1">
      <alignment horizontal="center" vertical="center" wrapText="1"/>
    </xf>
    <xf numFmtId="0" fontId="2" fillId="0" borderId="135" xfId="0" applyFont="1" applyBorder="1" applyAlignment="1">
      <alignment horizontal="center" vertical="center" wrapText="1"/>
    </xf>
    <xf numFmtId="0" fontId="2" fillId="0" borderId="133" xfId="0" applyFont="1" applyBorder="1" applyAlignment="1">
      <alignment horizontal="center" vertical="center" wrapText="1"/>
    </xf>
    <xf numFmtId="9" fontId="2" fillId="0" borderId="129" xfId="2" applyNumberFormat="1" applyFont="1" applyBorder="1" applyAlignment="1" applyProtection="1">
      <alignment horizontal="center" vertical="center" wrapText="1"/>
      <protection locked="0"/>
    </xf>
    <xf numFmtId="9" fontId="2" fillId="0" borderId="136" xfId="2" applyNumberFormat="1" applyFont="1" applyBorder="1" applyAlignment="1" applyProtection="1">
      <alignment horizontal="center" vertical="center" wrapText="1"/>
      <protection locked="0"/>
    </xf>
    <xf numFmtId="9" fontId="2" fillId="0" borderId="132" xfId="2" applyNumberFormat="1" applyFont="1" applyBorder="1" applyAlignment="1" applyProtection="1">
      <alignment horizontal="center" vertical="center" wrapText="1"/>
      <protection locked="0"/>
    </xf>
    <xf numFmtId="0" fontId="5" fillId="21" borderId="86" xfId="2" applyFont="1" applyFill="1" applyBorder="1" applyAlignment="1">
      <alignment horizontal="left" vertical="center" wrapText="1" indent="20"/>
    </xf>
    <xf numFmtId="0" fontId="5" fillId="21" borderId="89" xfId="2" applyFont="1" applyFill="1" applyBorder="1" applyAlignment="1">
      <alignment horizontal="left" vertical="center" wrapText="1" indent="20"/>
    </xf>
    <xf numFmtId="0" fontId="2" fillId="0" borderId="28" xfId="2" applyFont="1" applyBorder="1" applyAlignment="1" applyProtection="1">
      <alignment horizontal="center" vertical="center" wrapText="1"/>
      <protection locked="0"/>
    </xf>
    <xf numFmtId="0" fontId="2" fillId="0" borderId="26" xfId="2" applyFont="1" applyBorder="1" applyAlignment="1" applyProtection="1">
      <alignment horizontal="center" vertical="center" wrapText="1"/>
      <protection locked="0"/>
    </xf>
    <xf numFmtId="0" fontId="2" fillId="0" borderId="17" xfId="2" applyFont="1" applyBorder="1" applyAlignment="1" applyProtection="1">
      <alignment horizontal="center" vertical="center" wrapText="1"/>
      <protection locked="0"/>
    </xf>
    <xf numFmtId="0" fontId="2" fillId="20" borderId="129" xfId="2" applyFont="1" applyFill="1" applyBorder="1" applyAlignment="1" applyProtection="1">
      <alignment horizontal="center" vertical="center" wrapText="1"/>
      <protection locked="0"/>
    </xf>
    <xf numFmtId="0" fontId="2" fillId="20" borderId="132" xfId="2" applyFont="1" applyFill="1" applyBorder="1" applyAlignment="1" applyProtection="1">
      <alignment horizontal="center" vertical="center" wrapText="1"/>
      <protection locked="0"/>
    </xf>
    <xf numFmtId="9" fontId="2" fillId="0" borderId="36" xfId="2" applyNumberFormat="1" applyFont="1" applyBorder="1" applyAlignment="1" applyProtection="1">
      <alignment horizontal="center" vertical="top" wrapText="1"/>
      <protection locked="0"/>
    </xf>
    <xf numFmtId="9" fontId="2" fillId="0" borderId="9" xfId="2" applyNumberFormat="1" applyFont="1" applyBorder="1" applyAlignment="1" applyProtection="1">
      <alignment horizontal="center" vertical="top" wrapText="1"/>
      <protection locked="0"/>
    </xf>
    <xf numFmtId="9" fontId="2" fillId="0" borderId="21" xfId="2" applyNumberFormat="1" applyFont="1" applyBorder="1" applyAlignment="1" applyProtection="1">
      <alignment horizontal="center" vertical="top" wrapText="1"/>
      <protection locked="0"/>
    </xf>
    <xf numFmtId="9" fontId="2" fillId="0" borderId="37" xfId="2" applyNumberFormat="1" applyFont="1" applyBorder="1" applyAlignment="1" applyProtection="1">
      <alignment horizontal="center" vertical="top" wrapText="1"/>
      <protection locked="0"/>
    </xf>
    <xf numFmtId="9" fontId="2" fillId="0" borderId="29" xfId="2" applyNumberFormat="1" applyFont="1" applyBorder="1" applyAlignment="1" applyProtection="1">
      <alignment horizontal="center" vertical="top" wrapText="1"/>
      <protection locked="0"/>
    </xf>
    <xf numFmtId="9" fontId="2" fillId="0" borderId="23" xfId="2" applyNumberFormat="1" applyFont="1" applyBorder="1" applyAlignment="1" applyProtection="1">
      <alignment horizontal="center" vertical="top" wrapText="1"/>
      <protection locked="0"/>
    </xf>
    <xf numFmtId="0" fontId="2" fillId="3" borderId="131" xfId="2" applyFont="1" applyFill="1" applyBorder="1" applyAlignment="1" applyProtection="1">
      <alignment horizontal="center" vertical="center" wrapText="1"/>
      <protection locked="0"/>
    </xf>
    <xf numFmtId="0" fontId="2" fillId="3" borderId="124" xfId="2" applyFont="1" applyFill="1" applyBorder="1" applyAlignment="1" applyProtection="1">
      <alignment horizontal="center" vertical="center" wrapText="1"/>
      <protection locked="0"/>
    </xf>
    <xf numFmtId="0" fontId="2" fillId="3" borderId="125" xfId="2" applyFont="1" applyFill="1" applyBorder="1" applyAlignment="1" applyProtection="1">
      <alignment horizontal="center" vertical="center" wrapText="1"/>
      <protection locked="0"/>
    </xf>
    <xf numFmtId="9" fontId="2" fillId="20" borderId="98" xfId="2" applyNumberFormat="1" applyFont="1" applyFill="1" applyBorder="1" applyAlignment="1" applyProtection="1">
      <alignment horizontal="center" vertical="center" wrapText="1"/>
      <protection locked="0"/>
    </xf>
    <xf numFmtId="9" fontId="4" fillId="0" borderId="6" xfId="2" applyNumberFormat="1" applyFont="1" applyBorder="1" applyAlignment="1">
      <alignment horizontal="center" vertical="top" wrapText="1"/>
    </xf>
    <xf numFmtId="9" fontId="4" fillId="0" borderId="11" xfId="2" applyNumberFormat="1" applyFont="1" applyBorder="1" applyAlignment="1">
      <alignment horizontal="center" vertical="top" wrapText="1"/>
    </xf>
    <xf numFmtId="9" fontId="4" fillId="0" borderId="10" xfId="2" applyNumberFormat="1" applyFont="1" applyBorder="1" applyAlignment="1">
      <alignment horizontal="center" vertical="top" wrapText="1"/>
    </xf>
    <xf numFmtId="0" fontId="2" fillId="22" borderId="109" xfId="2" applyFont="1" applyFill="1" applyBorder="1" applyAlignment="1">
      <alignment horizontal="left" vertical="top" wrapText="1"/>
    </xf>
    <xf numFmtId="0" fontId="2" fillId="0" borderId="10" xfId="2" applyFont="1" applyBorder="1" applyAlignment="1" applyProtection="1">
      <alignment horizontal="left" vertical="center" wrapText="1"/>
      <protection locked="0"/>
    </xf>
    <xf numFmtId="0" fontId="2" fillId="0" borderId="81" xfId="2" applyFont="1" applyBorder="1" applyAlignment="1">
      <alignment horizontal="left" vertical="center" wrapText="1"/>
    </xf>
    <xf numFmtId="0" fontId="2" fillId="0" borderId="78" xfId="2" applyFont="1" applyBorder="1" applyAlignment="1">
      <alignment horizontal="left" vertical="center" wrapText="1"/>
    </xf>
    <xf numFmtId="0" fontId="2" fillId="0" borderId="82" xfId="2" applyFont="1" applyBorder="1" applyAlignment="1">
      <alignment horizontal="left" vertical="center" wrapText="1"/>
    </xf>
    <xf numFmtId="0" fontId="2" fillId="22" borderId="96" xfId="2" applyFont="1" applyFill="1" applyBorder="1" applyAlignment="1">
      <alignment horizontal="left" vertical="top" wrapText="1"/>
    </xf>
    <xf numFmtId="0" fontId="2" fillId="22" borderId="97" xfId="2" applyFont="1" applyFill="1" applyBorder="1" applyAlignment="1">
      <alignment horizontal="left" vertical="top" wrapText="1"/>
    </xf>
    <xf numFmtId="0" fontId="2" fillId="22" borderId="26" xfId="2" applyFont="1" applyFill="1" applyBorder="1" applyAlignment="1">
      <alignment horizontal="left" vertical="center" wrapText="1" indent="3"/>
    </xf>
    <xf numFmtId="0" fontId="2" fillId="22" borderId="24" xfId="2" applyFont="1" applyFill="1" applyBorder="1" applyAlignment="1">
      <alignment horizontal="left" vertical="center" wrapText="1" indent="3"/>
    </xf>
    <xf numFmtId="9" fontId="2" fillId="0" borderId="10" xfId="2" applyNumberFormat="1" applyFont="1" applyBorder="1" applyAlignment="1" applyProtection="1">
      <alignment horizontal="left" vertical="center" wrapText="1"/>
      <protection locked="0"/>
    </xf>
    <xf numFmtId="0" fontId="2" fillId="22" borderId="127" xfId="2" applyFont="1" applyFill="1" applyBorder="1" applyAlignment="1">
      <alignment horizontal="left" vertical="center" wrapText="1" indent="2"/>
    </xf>
    <xf numFmtId="0" fontId="2" fillId="22" borderId="128" xfId="2" applyFont="1" applyFill="1" applyBorder="1" applyAlignment="1">
      <alignment horizontal="left" vertical="center" wrapText="1" indent="2"/>
    </xf>
    <xf numFmtId="0" fontId="2" fillId="0" borderId="99" xfId="0" applyFont="1" applyBorder="1" applyAlignment="1">
      <alignment horizontal="center" vertical="center" wrapText="1"/>
    </xf>
    <xf numFmtId="0" fontId="2" fillId="0" borderId="93" xfId="0" applyFont="1" applyBorder="1" applyAlignment="1">
      <alignment horizontal="center" vertical="center" wrapText="1"/>
    </xf>
    <xf numFmtId="0" fontId="2" fillId="0" borderId="99" xfId="0" applyFont="1" applyBorder="1" applyAlignment="1">
      <alignment horizontal="left" vertical="center" wrapText="1"/>
    </xf>
    <xf numFmtId="0" fontId="2" fillId="0" borderId="96" xfId="0" applyFont="1" applyBorder="1" applyAlignment="1">
      <alignment horizontal="left" vertical="center" wrapText="1"/>
    </xf>
    <xf numFmtId="0" fontId="2" fillId="0" borderId="100" xfId="0" applyFont="1" applyBorder="1" applyAlignment="1">
      <alignment horizontal="left" vertical="center" wrapText="1"/>
    </xf>
    <xf numFmtId="0" fontId="2" fillId="0" borderId="16" xfId="0" applyFont="1" applyBorder="1" applyAlignment="1">
      <alignment horizontal="left" vertical="center" wrapText="1"/>
    </xf>
    <xf numFmtId="0" fontId="2" fillId="0" borderId="0" xfId="0" applyFont="1" applyAlignment="1">
      <alignment horizontal="left" vertical="center" wrapText="1"/>
    </xf>
    <xf numFmtId="0" fontId="2" fillId="0" borderId="15" xfId="0" applyFont="1" applyBorder="1" applyAlignment="1">
      <alignment horizontal="left" vertical="center" wrapText="1"/>
    </xf>
    <xf numFmtId="0" fontId="2" fillId="0" borderId="93" xfId="0" applyFont="1" applyBorder="1" applyAlignment="1">
      <alignment horizontal="left" vertical="center" wrapText="1"/>
    </xf>
    <xf numFmtId="0" fontId="2" fillId="0" borderId="3" xfId="0" applyFont="1" applyBorder="1" applyAlignment="1">
      <alignment horizontal="left" vertical="center" wrapText="1"/>
    </xf>
    <xf numFmtId="0" fontId="2" fillId="0" borderId="94" xfId="0" applyFont="1" applyBorder="1" applyAlignment="1">
      <alignment horizontal="left" vertical="center" wrapText="1"/>
    </xf>
    <xf numFmtId="0" fontId="2" fillId="22" borderId="4" xfId="2" applyFont="1" applyFill="1" applyBorder="1" applyAlignment="1">
      <alignment horizontal="center" vertical="center" wrapText="1"/>
    </xf>
    <xf numFmtId="0" fontId="2" fillId="23" borderId="11" xfId="2" applyFont="1" applyFill="1" applyBorder="1" applyAlignment="1">
      <alignment horizontal="center" vertical="center" wrapText="1"/>
    </xf>
    <xf numFmtId="0" fontId="2" fillId="23" borderId="84" xfId="2" applyFont="1" applyFill="1" applyBorder="1" applyAlignment="1">
      <alignment horizontal="center" vertical="center" wrapText="1"/>
    </xf>
    <xf numFmtId="0" fontId="2" fillId="22" borderId="26" xfId="2" applyFont="1" applyFill="1" applyBorder="1" applyAlignment="1">
      <alignment horizontal="left" vertical="center" wrapText="1"/>
    </xf>
    <xf numFmtId="0" fontId="2" fillId="22" borderId="17" xfId="2" applyFont="1" applyFill="1" applyBorder="1" applyAlignment="1">
      <alignment horizontal="left" vertical="center" wrapText="1"/>
    </xf>
    <xf numFmtId="0" fontId="2" fillId="22" borderId="124" xfId="2" applyFont="1" applyFill="1" applyBorder="1" applyAlignment="1">
      <alignment horizontal="left" vertical="center" wrapText="1" indent="2"/>
    </xf>
    <xf numFmtId="0" fontId="2" fillId="22" borderId="125" xfId="2" applyFont="1" applyFill="1" applyBorder="1" applyAlignment="1">
      <alignment horizontal="left" vertical="center" wrapText="1" indent="2"/>
    </xf>
    <xf numFmtId="1" fontId="2" fillId="20" borderId="10" xfId="2" applyNumberFormat="1" applyFont="1" applyFill="1" applyBorder="1" applyAlignment="1">
      <alignment horizontal="center" vertical="center" wrapText="1"/>
    </xf>
    <xf numFmtId="0" fontId="2" fillId="0" borderId="84" xfId="0" applyFont="1" applyBorder="1" applyAlignment="1">
      <alignment horizontal="center"/>
    </xf>
    <xf numFmtId="170" fontId="2" fillId="0" borderId="106" xfId="74" applyNumberFormat="1" applyFont="1" applyBorder="1" applyAlignment="1" applyProtection="1">
      <alignment horizontal="center" wrapText="1"/>
      <protection locked="0"/>
    </xf>
    <xf numFmtId="170" fontId="2" fillId="0" borderId="109" xfId="74" applyNumberFormat="1" applyFont="1" applyBorder="1" applyAlignment="1" applyProtection="1">
      <alignment horizontal="center" wrapText="1"/>
      <protection locked="0"/>
    </xf>
    <xf numFmtId="1" fontId="2" fillId="0" borderId="106" xfId="2" applyNumberFormat="1" applyFont="1" applyBorder="1" applyAlignment="1" applyProtection="1">
      <alignment horizontal="center" vertical="center" wrapText="1"/>
      <protection locked="0"/>
    </xf>
    <xf numFmtId="1" fontId="2" fillId="0" borderId="92" xfId="2" applyNumberFormat="1" applyFont="1" applyBorder="1" applyAlignment="1" applyProtection="1">
      <alignment horizontal="center" vertical="center" wrapText="1"/>
      <protection locked="0"/>
    </xf>
    <xf numFmtId="1" fontId="2" fillId="0" borderId="108" xfId="2" applyNumberFormat="1" applyFont="1" applyBorder="1" applyAlignment="1" applyProtection="1">
      <alignment horizontal="center" vertical="center" wrapText="1"/>
      <protection locked="0"/>
    </xf>
    <xf numFmtId="0" fontId="2" fillId="0" borderId="6" xfId="0" applyFont="1" applyBorder="1" applyAlignment="1">
      <alignment horizontal="left" wrapText="1"/>
    </xf>
    <xf numFmtId="0" fontId="2" fillId="0" borderId="11" xfId="0" applyFont="1" applyBorder="1" applyAlignment="1">
      <alignment horizontal="left" wrapText="1"/>
    </xf>
    <xf numFmtId="0" fontId="2" fillId="0" borderId="84" xfId="0" applyFont="1" applyBorder="1" applyAlignment="1">
      <alignment horizontal="left" wrapText="1"/>
    </xf>
    <xf numFmtId="0" fontId="2" fillId="0" borderId="106" xfId="2" applyFont="1" applyBorder="1" applyAlignment="1" applyProtection="1">
      <alignment horizontal="left" vertical="top" wrapText="1"/>
      <protection locked="0"/>
    </xf>
    <xf numFmtId="0" fontId="2" fillId="0" borderId="92" xfId="2" applyFont="1" applyBorder="1" applyAlignment="1" applyProtection="1">
      <alignment horizontal="left" vertical="top" wrapText="1"/>
      <protection locked="0"/>
    </xf>
    <xf numFmtId="0" fontId="2" fillId="0" borderId="108" xfId="2" applyFont="1" applyBorder="1" applyAlignment="1" applyProtection="1">
      <alignment horizontal="left" vertical="top" wrapText="1"/>
      <protection locked="0"/>
    </xf>
    <xf numFmtId="0" fontId="4" fillId="20" borderId="110" xfId="0" applyFont="1" applyFill="1" applyBorder="1" applyAlignment="1">
      <alignment horizontal="center" wrapText="1"/>
    </xf>
    <xf numFmtId="0" fontId="4" fillId="20" borderId="108" xfId="0" applyFont="1" applyFill="1" applyBorder="1" applyAlignment="1">
      <alignment horizontal="center" wrapText="1"/>
    </xf>
    <xf numFmtId="166" fontId="2" fillId="0" borderId="6" xfId="73" applyNumberFormat="1" applyFont="1" applyFill="1" applyBorder="1" applyAlignment="1" applyProtection="1">
      <alignment horizontal="center" vertical="center" wrapText="1" shrinkToFit="1"/>
      <protection locked="0"/>
    </xf>
    <xf numFmtId="166" fontId="2" fillId="0" borderId="10" xfId="73" applyNumberFormat="1" applyFont="1" applyFill="1" applyBorder="1" applyAlignment="1" applyProtection="1">
      <alignment horizontal="center" vertical="center" wrapText="1" shrinkToFit="1"/>
      <protection locked="0"/>
    </xf>
    <xf numFmtId="166" fontId="34" fillId="17" borderId="109" xfId="73" applyNumberFormat="1" applyFont="1" applyFill="1" applyBorder="1" applyAlignment="1" applyProtection="1">
      <alignment horizontal="center" vertical="center" wrapText="1"/>
      <protection locked="0"/>
    </xf>
    <xf numFmtId="0" fontId="5" fillId="20" borderId="11" xfId="2" applyFont="1" applyFill="1" applyBorder="1" applyAlignment="1">
      <alignment horizontal="left" vertical="center" wrapText="1"/>
    </xf>
    <xf numFmtId="0" fontId="5" fillId="20" borderId="10" xfId="2" applyFont="1" applyFill="1" applyBorder="1" applyAlignment="1">
      <alignment horizontal="left" vertical="center" wrapText="1"/>
    </xf>
    <xf numFmtId="16" fontId="2" fillId="0" borderId="10" xfId="66" applyNumberFormat="1" applyFont="1" applyBorder="1" applyAlignment="1" applyProtection="1">
      <alignment horizontal="center" vertical="center" wrapText="1"/>
      <protection locked="0"/>
    </xf>
    <xf numFmtId="9" fontId="2" fillId="0" borderId="84" xfId="2" applyNumberFormat="1" applyFont="1" applyBorder="1" applyAlignment="1" applyProtection="1">
      <alignment horizontal="left" vertical="center" wrapText="1"/>
      <protection locked="0"/>
    </xf>
    <xf numFmtId="0" fontId="5" fillId="20" borderId="11" xfId="2" applyFont="1" applyFill="1" applyBorder="1" applyAlignment="1">
      <alignment horizontal="center" vertical="center" wrapText="1"/>
    </xf>
    <xf numFmtId="0" fontId="5" fillId="20" borderId="10" xfId="2" applyFont="1" applyFill="1" applyBorder="1" applyAlignment="1">
      <alignment horizontal="center" vertical="center" wrapText="1"/>
    </xf>
    <xf numFmtId="0" fontId="2" fillId="20" borderId="104" xfId="2" applyFont="1" applyFill="1" applyBorder="1" applyAlignment="1">
      <alignment horizontal="left" vertical="center" wrapText="1"/>
    </xf>
    <xf numFmtId="0" fontId="15" fillId="20" borderId="74" xfId="2" applyFont="1" applyFill="1" applyBorder="1" applyAlignment="1">
      <alignment horizontal="left" vertical="center" wrapText="1"/>
    </xf>
    <xf numFmtId="0" fontId="15" fillId="20" borderId="75" xfId="2" applyFont="1" applyFill="1" applyBorder="1" applyAlignment="1">
      <alignment horizontal="left" vertical="center" wrapText="1"/>
    </xf>
    <xf numFmtId="0" fontId="15" fillId="20" borderId="122" xfId="2" applyFont="1" applyFill="1" applyBorder="1" applyAlignment="1">
      <alignment horizontal="left" vertical="center" wrapText="1"/>
    </xf>
    <xf numFmtId="0" fontId="15" fillId="0" borderId="112" xfId="0" applyFont="1" applyBorder="1" applyAlignment="1">
      <alignment horizontal="left" vertical="top"/>
    </xf>
    <xf numFmtId="0" fontId="15" fillId="0" borderId="75" xfId="0" applyFont="1" applyBorder="1" applyAlignment="1">
      <alignment horizontal="left" vertical="top"/>
    </xf>
    <xf numFmtId="0" fontId="15" fillId="0" borderId="76" xfId="0" applyFont="1" applyBorder="1" applyAlignment="1">
      <alignment horizontal="left" vertical="top"/>
    </xf>
    <xf numFmtId="0" fontId="1" fillId="2" borderId="74" xfId="0" applyFont="1" applyFill="1" applyBorder="1" applyAlignment="1">
      <alignment horizontal="center"/>
    </xf>
    <xf numFmtId="0" fontId="1" fillId="2" borderId="76" xfId="0" applyFont="1" applyFill="1" applyBorder="1" applyAlignment="1">
      <alignment horizontal="center"/>
    </xf>
    <xf numFmtId="0" fontId="20" fillId="4" borderId="74" xfId="2" applyFont="1" applyFill="1" applyBorder="1" applyAlignment="1">
      <alignment horizontal="left" vertical="center" wrapText="1"/>
    </xf>
    <xf numFmtId="0" fontId="20" fillId="4" borderId="75" xfId="2" applyFont="1" applyFill="1" applyBorder="1" applyAlignment="1">
      <alignment horizontal="left" vertical="center" wrapText="1"/>
    </xf>
    <xf numFmtId="0" fontId="20" fillId="4" borderId="76" xfId="2" applyFont="1" applyFill="1" applyBorder="1" applyAlignment="1">
      <alignment horizontal="left" vertical="center" wrapText="1"/>
    </xf>
    <xf numFmtId="0" fontId="15" fillId="20" borderId="78" xfId="2" applyFont="1" applyFill="1" applyBorder="1" applyAlignment="1">
      <alignment horizontal="left" vertical="center" wrapText="1"/>
    </xf>
    <xf numFmtId="0" fontId="15" fillId="20" borderId="79" xfId="2" applyFont="1" applyFill="1" applyBorder="1" applyAlignment="1">
      <alignment horizontal="left" vertical="center" wrapText="1"/>
    </xf>
    <xf numFmtId="0" fontId="15" fillId="0" borderId="6" xfId="2" applyFont="1" applyBorder="1" applyAlignment="1" applyProtection="1">
      <alignment horizontal="center" vertical="center" wrapText="1"/>
      <protection locked="0"/>
    </xf>
    <xf numFmtId="0" fontId="15" fillId="0" borderId="10" xfId="2" applyFont="1" applyBorder="1" applyAlignment="1" applyProtection="1">
      <alignment horizontal="center" vertical="center" wrapText="1"/>
      <protection locked="0"/>
    </xf>
    <xf numFmtId="0" fontId="15" fillId="0" borderId="81" xfId="0" applyFont="1" applyBorder="1" applyAlignment="1">
      <alignment horizontal="left" vertical="top" wrapText="1"/>
    </xf>
    <xf numFmtId="0" fontId="15" fillId="0" borderId="78" xfId="0" applyFont="1" applyBorder="1" applyAlignment="1">
      <alignment horizontal="left" vertical="top" wrapText="1"/>
    </xf>
    <xf numFmtId="0" fontId="15" fillId="0" borderId="82" xfId="0" applyFont="1" applyBorder="1" applyAlignment="1">
      <alignment horizontal="left" vertical="top" wrapText="1"/>
    </xf>
    <xf numFmtId="0" fontId="1" fillId="2" borderId="72" xfId="0" applyFont="1" applyFill="1" applyBorder="1" applyAlignment="1">
      <alignment horizontal="center"/>
    </xf>
    <xf numFmtId="0" fontId="1" fillId="2" borderId="100" xfId="0" applyFont="1" applyFill="1" applyBorder="1" applyAlignment="1">
      <alignment horizontal="center"/>
    </xf>
    <xf numFmtId="0" fontId="1" fillId="2" borderId="4" xfId="0" applyFont="1" applyFill="1" applyBorder="1" applyAlignment="1">
      <alignment horizontal="center"/>
    </xf>
    <xf numFmtId="0" fontId="1" fillId="2" borderId="15" xfId="0" applyFont="1" applyFill="1" applyBorder="1" applyAlignment="1">
      <alignment horizontal="center"/>
    </xf>
    <xf numFmtId="0" fontId="1" fillId="2" borderId="0" xfId="0" applyFont="1" applyFill="1" applyAlignment="1">
      <alignment horizontal="center"/>
    </xf>
    <xf numFmtId="0" fontId="15" fillId="20" borderId="11" xfId="2" applyFont="1" applyFill="1" applyBorder="1" applyAlignment="1">
      <alignment horizontal="left" vertical="center" wrapText="1"/>
    </xf>
    <xf numFmtId="0" fontId="15" fillId="20" borderId="10" xfId="2" applyFont="1" applyFill="1" applyBorder="1" applyAlignment="1">
      <alignment horizontal="left" vertical="center" wrapText="1"/>
    </xf>
    <xf numFmtId="0" fontId="15" fillId="0" borderId="22" xfId="2" applyFont="1" applyBorder="1" applyAlignment="1" applyProtection="1">
      <alignment horizontal="center" vertical="center" wrapText="1"/>
      <protection locked="0"/>
    </xf>
    <xf numFmtId="0" fontId="15" fillId="0" borderId="14" xfId="2" applyFont="1" applyBorder="1" applyAlignment="1" applyProtection="1">
      <alignment horizontal="center" vertical="center" wrapText="1"/>
      <protection locked="0"/>
    </xf>
    <xf numFmtId="0" fontId="15" fillId="0" borderId="6" xfId="0" applyFont="1" applyBorder="1" applyAlignment="1">
      <alignment horizontal="left" vertical="top" wrapText="1"/>
    </xf>
    <xf numFmtId="0" fontId="15" fillId="0" borderId="11" xfId="0" applyFont="1" applyBorder="1" applyAlignment="1">
      <alignment horizontal="left" vertical="top" wrapText="1"/>
    </xf>
    <xf numFmtId="0" fontId="15" fillId="0" borderId="84" xfId="0" applyFont="1" applyBorder="1" applyAlignment="1">
      <alignment horizontal="left" vertical="top" wrapText="1"/>
    </xf>
    <xf numFmtId="0" fontId="15" fillId="0" borderId="16" xfId="2" applyFont="1" applyBorder="1" applyAlignment="1" applyProtection="1">
      <alignment horizontal="center" vertical="center" wrapText="1"/>
      <protection locked="0"/>
    </xf>
    <xf numFmtId="0" fontId="15" fillId="0" borderId="1" xfId="2" applyFont="1" applyBorder="1" applyAlignment="1" applyProtection="1">
      <alignment horizontal="center" vertical="center" wrapText="1"/>
      <protection locked="0"/>
    </xf>
    <xf numFmtId="0" fontId="15" fillId="0" borderId="19" xfId="2" applyFont="1" applyBorder="1" applyAlignment="1" applyProtection="1">
      <alignment horizontal="center" vertical="center" wrapText="1"/>
      <protection locked="0"/>
    </xf>
    <xf numFmtId="0" fontId="15" fillId="0" borderId="8" xfId="2" applyFont="1" applyBorder="1" applyAlignment="1" applyProtection="1">
      <alignment horizontal="center" vertical="center" wrapText="1"/>
      <protection locked="0"/>
    </xf>
    <xf numFmtId="0" fontId="15" fillId="5" borderId="13" xfId="2" applyFont="1" applyFill="1" applyBorder="1" applyAlignment="1" applyProtection="1">
      <alignment horizontal="center" vertical="center" wrapText="1"/>
      <protection locked="0"/>
    </xf>
    <xf numFmtId="0" fontId="15" fillId="5" borderId="20" xfId="2" applyFont="1" applyFill="1" applyBorder="1" applyAlignment="1" applyProtection="1">
      <alignment horizontal="center" vertical="center" wrapText="1"/>
      <protection locked="0"/>
    </xf>
    <xf numFmtId="0" fontId="15" fillId="0" borderId="19" xfId="0" applyFont="1" applyBorder="1" applyAlignment="1">
      <alignment horizontal="left" vertical="top" wrapText="1"/>
    </xf>
    <xf numFmtId="0" fontId="15" fillId="0" borderId="7" xfId="0" applyFont="1" applyBorder="1" applyAlignment="1">
      <alignment horizontal="left" vertical="top" wrapText="1"/>
    </xf>
    <xf numFmtId="0" fontId="15" fillId="0" borderId="89" xfId="0" applyFont="1" applyBorder="1" applyAlignment="1">
      <alignment horizontal="left" vertical="top" wrapText="1"/>
    </xf>
    <xf numFmtId="0" fontId="15" fillId="0" borderId="16" xfId="0" applyFont="1" applyBorder="1" applyAlignment="1">
      <alignment horizontal="left" vertical="top" wrapText="1"/>
    </xf>
    <xf numFmtId="0" fontId="15" fillId="0" borderId="0" xfId="0" applyFont="1" applyAlignment="1">
      <alignment horizontal="left" vertical="top" wrapText="1"/>
    </xf>
    <xf numFmtId="0" fontId="15" fillId="0" borderId="15" xfId="0" applyFont="1" applyBorder="1" applyAlignment="1">
      <alignment horizontal="left" vertical="top" wrapText="1"/>
    </xf>
    <xf numFmtId="0" fontId="15" fillId="3" borderId="6" xfId="2" applyFont="1" applyFill="1" applyBorder="1" applyAlignment="1" applyProtection="1">
      <alignment horizontal="center" vertical="center" wrapText="1"/>
      <protection locked="0"/>
    </xf>
    <xf numFmtId="0" fontId="15" fillId="3" borderId="10" xfId="2" applyFont="1" applyFill="1" applyBorder="1" applyAlignment="1" applyProtection="1">
      <alignment horizontal="center" vertical="center" wrapText="1"/>
      <protection locked="0"/>
    </xf>
    <xf numFmtId="0" fontId="15" fillId="0" borderId="11" xfId="2" applyFont="1" applyBorder="1" applyAlignment="1" applyProtection="1">
      <alignment horizontal="center" vertical="center" wrapText="1"/>
      <protection locked="0"/>
    </xf>
    <xf numFmtId="0" fontId="15" fillId="0" borderId="19" xfId="2" applyFont="1" applyBorder="1" applyAlignment="1" applyProtection="1">
      <alignment horizontal="left" vertical="top" wrapText="1"/>
      <protection locked="0"/>
    </xf>
    <xf numFmtId="0" fontId="15" fillId="0" borderId="7" xfId="2" applyFont="1" applyBorder="1" applyAlignment="1" applyProtection="1">
      <alignment horizontal="left" vertical="top" wrapText="1"/>
      <protection locked="0"/>
    </xf>
    <xf numFmtId="0" fontId="15" fillId="0" borderId="89" xfId="2" applyFont="1" applyBorder="1" applyAlignment="1" applyProtection="1">
      <alignment horizontal="left" vertical="top" wrapText="1"/>
      <protection locked="0"/>
    </xf>
    <xf numFmtId="0" fontId="15" fillId="0" borderId="93" xfId="2" applyFont="1" applyBorder="1" applyAlignment="1" applyProtection="1">
      <alignment horizontal="left" vertical="top" wrapText="1"/>
      <protection locked="0"/>
    </xf>
    <xf numFmtId="0" fontId="15" fillId="0" borderId="3" xfId="2" applyFont="1" applyBorder="1" applyAlignment="1" applyProtection="1">
      <alignment horizontal="left" vertical="top" wrapText="1"/>
      <protection locked="0"/>
    </xf>
    <xf numFmtId="0" fontId="15" fillId="0" borderId="94" xfId="2" applyFont="1" applyBorder="1" applyAlignment="1" applyProtection="1">
      <alignment horizontal="left" vertical="top" wrapText="1"/>
      <protection locked="0"/>
    </xf>
    <xf numFmtId="0" fontId="15" fillId="0" borderId="91" xfId="0" applyFont="1" applyBorder="1" applyAlignment="1">
      <alignment horizontal="center" vertical="center" wrapText="1"/>
    </xf>
    <xf numFmtId="0" fontId="15" fillId="0" borderId="95" xfId="0" applyFont="1" applyBorder="1" applyAlignment="1">
      <alignment horizontal="center" vertical="center" wrapText="1"/>
    </xf>
    <xf numFmtId="0" fontId="15" fillId="20" borderId="92" xfId="2" applyFont="1" applyFill="1" applyBorder="1" applyAlignment="1">
      <alignment horizontal="left" vertical="center" wrapText="1"/>
    </xf>
    <xf numFmtId="0" fontId="15" fillId="20" borderId="109" xfId="2" applyFont="1" applyFill="1" applyBorder="1" applyAlignment="1">
      <alignment horizontal="left" vertical="center" wrapText="1"/>
    </xf>
    <xf numFmtId="0" fontId="15" fillId="0" borderId="106" xfId="2" applyFont="1" applyBorder="1" applyAlignment="1" applyProtection="1">
      <alignment horizontal="center" vertical="center" wrapText="1"/>
      <protection locked="0"/>
    </xf>
    <xf numFmtId="0" fontId="15" fillId="0" borderId="92" xfId="2" applyFont="1" applyBorder="1" applyAlignment="1" applyProtection="1">
      <alignment horizontal="center" vertical="center" wrapText="1"/>
      <protection locked="0"/>
    </xf>
    <xf numFmtId="0" fontId="15" fillId="0" borderId="6" xfId="2" applyFont="1" applyBorder="1" applyAlignment="1">
      <alignment horizontal="left" vertical="center" wrapText="1"/>
    </xf>
    <xf numFmtId="0" fontId="15" fillId="0" borderId="11" xfId="2" applyFont="1" applyBorder="1" applyAlignment="1">
      <alignment horizontal="left" vertical="center" wrapText="1"/>
    </xf>
    <xf numFmtId="0" fontId="15" fillId="0" borderId="84" xfId="2" applyFont="1" applyBorder="1" applyAlignment="1">
      <alignment horizontal="left" vertical="center" wrapText="1"/>
    </xf>
    <xf numFmtId="0" fontId="15" fillId="20" borderId="11" xfId="2" applyFont="1" applyFill="1" applyBorder="1" applyAlignment="1">
      <alignment horizontal="left" vertical="top" wrapText="1"/>
    </xf>
    <xf numFmtId="0" fontId="15" fillId="20" borderId="10" xfId="2" applyFont="1" applyFill="1" applyBorder="1" applyAlignment="1">
      <alignment horizontal="left" vertical="top" wrapText="1"/>
    </xf>
    <xf numFmtId="0" fontId="15" fillId="0" borderId="6" xfId="2" applyFont="1" applyBorder="1" applyAlignment="1" applyProtection="1">
      <alignment horizontal="left" vertical="center" wrapText="1"/>
      <protection locked="0"/>
    </xf>
    <xf numFmtId="0" fontId="15" fillId="0" borderId="11" xfId="2" applyFont="1" applyBorder="1" applyAlignment="1" applyProtection="1">
      <alignment horizontal="left" vertical="center" wrapText="1"/>
      <protection locked="0"/>
    </xf>
    <xf numFmtId="0" fontId="15" fillId="0" borderId="84" xfId="2" applyFont="1" applyBorder="1" applyAlignment="1" applyProtection="1">
      <alignment horizontal="left" vertical="center" wrapText="1"/>
      <protection locked="0"/>
    </xf>
    <xf numFmtId="0" fontId="15" fillId="0" borderId="88" xfId="0" applyFont="1" applyBorder="1" applyAlignment="1">
      <alignment horizontal="center" vertical="center" wrapText="1"/>
    </xf>
    <xf numFmtId="0" fontId="15" fillId="0" borderId="2" xfId="2" applyFont="1" applyBorder="1" applyAlignment="1" applyProtection="1">
      <alignment horizontal="left" vertical="top" wrapText="1"/>
      <protection locked="0"/>
    </xf>
    <xf numFmtId="0" fontId="15" fillId="0" borderId="6" xfId="2" applyFont="1" applyBorder="1" applyAlignment="1" applyProtection="1">
      <alignment horizontal="left" vertical="top" wrapText="1"/>
      <protection locked="0"/>
    </xf>
    <xf numFmtId="0" fontId="15" fillId="0" borderId="18" xfId="2" applyFont="1" applyBorder="1" applyAlignment="1" applyProtection="1">
      <alignment horizontal="left" vertical="top" wrapText="1"/>
      <protection locked="0"/>
    </xf>
    <xf numFmtId="0" fontId="15" fillId="30" borderId="6" xfId="0" applyFont="1" applyFill="1" applyBorder="1" applyAlignment="1">
      <alignment horizontal="center" vertical="center" wrapText="1"/>
    </xf>
    <xf numFmtId="0" fontId="15" fillId="30" borderId="10" xfId="0" applyFont="1" applyFill="1" applyBorder="1" applyAlignment="1">
      <alignment horizontal="center" vertical="center" wrapText="1"/>
    </xf>
    <xf numFmtId="0" fontId="15" fillId="30" borderId="7" xfId="0" applyFont="1" applyFill="1" applyBorder="1" applyAlignment="1">
      <alignment horizontal="center" vertical="center" wrapText="1"/>
    </xf>
    <xf numFmtId="0" fontId="15" fillId="30" borderId="8" xfId="0" applyFont="1" applyFill="1" applyBorder="1" applyAlignment="1">
      <alignment horizontal="center" vertical="center" wrapText="1"/>
    </xf>
    <xf numFmtId="0" fontId="15" fillId="0" borderId="6"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10" xfId="0" applyFont="1" applyBorder="1" applyAlignment="1">
      <alignment horizontal="center" vertical="center" wrapText="1"/>
    </xf>
    <xf numFmtId="0" fontId="15" fillId="21" borderId="83" xfId="2" applyFont="1" applyFill="1" applyBorder="1" applyAlignment="1">
      <alignment horizontal="left" vertical="center" wrapText="1" indent="1"/>
    </xf>
    <xf numFmtId="0" fontId="15" fillId="21" borderId="11" xfId="2" applyFont="1" applyFill="1" applyBorder="1" applyAlignment="1">
      <alignment horizontal="left" vertical="center" wrapText="1" indent="1"/>
    </xf>
    <xf numFmtId="0" fontId="15" fillId="21" borderId="84" xfId="2" applyFont="1" applyFill="1" applyBorder="1" applyAlignment="1">
      <alignment horizontal="left" vertical="center" wrapText="1" indent="1"/>
    </xf>
    <xf numFmtId="0" fontId="15" fillId="20" borderId="84" xfId="2" applyFont="1" applyFill="1" applyBorder="1" applyAlignment="1">
      <alignment horizontal="left" vertical="top" wrapText="1"/>
    </xf>
    <xf numFmtId="0" fontId="15" fillId="0" borderId="85" xfId="0" applyFont="1" applyBorder="1" applyAlignment="1">
      <alignment horizontal="center" vertical="center" wrapText="1"/>
    </xf>
    <xf numFmtId="0" fontId="15" fillId="0" borderId="6" xfId="2" applyFont="1" applyBorder="1" applyAlignment="1">
      <alignment horizontal="center" vertical="center" wrapText="1"/>
    </xf>
    <xf numFmtId="0" fontId="15" fillId="0" borderId="11" xfId="2" applyFont="1" applyBorder="1" applyAlignment="1">
      <alignment horizontal="center" vertical="center" wrapText="1"/>
    </xf>
    <xf numFmtId="0" fontId="15" fillId="20" borderId="19" xfId="2" applyFont="1" applyFill="1" applyBorder="1" applyAlignment="1" applyProtection="1">
      <alignment horizontal="center" vertical="center" wrapText="1"/>
      <protection locked="0"/>
    </xf>
    <xf numFmtId="0" fontId="15" fillId="20" borderId="16" xfId="2" applyFont="1" applyFill="1" applyBorder="1" applyAlignment="1" applyProtection="1">
      <alignment horizontal="center" vertical="center" wrapText="1"/>
      <protection locked="0"/>
    </xf>
    <xf numFmtId="0" fontId="15" fillId="20" borderId="0" xfId="2" applyFont="1" applyFill="1" applyAlignment="1" applyProtection="1">
      <alignment horizontal="center" vertical="center" wrapText="1"/>
      <protection locked="0"/>
    </xf>
    <xf numFmtId="0" fontId="15" fillId="20" borderId="22" xfId="2" applyFont="1" applyFill="1" applyBorder="1" applyAlignment="1" applyProtection="1">
      <alignment horizontal="center" vertical="center" wrapText="1"/>
      <protection locked="0"/>
    </xf>
    <xf numFmtId="0" fontId="15" fillId="0" borderId="16" xfId="2" applyFont="1" applyBorder="1" applyAlignment="1" applyProtection="1">
      <alignment horizontal="left" vertical="top" wrapText="1"/>
      <protection locked="0"/>
    </xf>
    <xf numFmtId="0" fontId="15" fillId="0" borderId="15" xfId="2" applyFont="1" applyBorder="1" applyAlignment="1" applyProtection="1">
      <alignment horizontal="left" vertical="top" wrapText="1"/>
      <protection locked="0"/>
    </xf>
    <xf numFmtId="0" fontId="15" fillId="0" borderId="22" xfId="2" applyFont="1" applyBorder="1" applyAlignment="1" applyProtection="1">
      <alignment horizontal="left" vertical="top" wrapText="1"/>
      <protection locked="0"/>
    </xf>
    <xf numFmtId="0" fontId="15" fillId="0" borderId="102" xfId="2" applyFont="1" applyBorder="1" applyAlignment="1" applyProtection="1">
      <alignment horizontal="left" vertical="top" wrapText="1"/>
      <protection locked="0"/>
    </xf>
    <xf numFmtId="0" fontId="15" fillId="20" borderId="98" xfId="2" applyFont="1" applyFill="1" applyBorder="1" applyAlignment="1" applyProtection="1">
      <alignment horizontal="center" vertical="center" wrapText="1"/>
      <protection locked="0"/>
    </xf>
    <xf numFmtId="0" fontId="15" fillId="20" borderId="20" xfId="2" applyFont="1" applyFill="1" applyBorder="1" applyAlignment="1" applyProtection="1">
      <alignment horizontal="center" vertical="center" wrapText="1"/>
      <protection locked="0"/>
    </xf>
    <xf numFmtId="0" fontId="15" fillId="0" borderId="99" xfId="2" applyFont="1" applyBorder="1" applyAlignment="1" applyProtection="1">
      <alignment horizontal="left" vertical="top" wrapText="1"/>
      <protection locked="0"/>
    </xf>
    <xf numFmtId="0" fontId="15" fillId="0" borderId="96" xfId="2" applyFont="1" applyBorder="1" applyAlignment="1" applyProtection="1">
      <alignment horizontal="left" vertical="top" wrapText="1"/>
      <protection locked="0"/>
    </xf>
    <xf numFmtId="0" fontId="15" fillId="0" borderId="100" xfId="2" applyFont="1" applyBorder="1" applyAlignment="1" applyProtection="1">
      <alignment horizontal="left" vertical="top" wrapText="1"/>
      <protection locked="0"/>
    </xf>
    <xf numFmtId="0" fontId="15" fillId="0" borderId="0" xfId="2" applyFont="1" applyAlignment="1" applyProtection="1">
      <alignment horizontal="left" vertical="top" wrapText="1"/>
      <protection locked="0"/>
    </xf>
    <xf numFmtId="0" fontId="15" fillId="0" borderId="5" xfId="2" applyFont="1" applyBorder="1" applyAlignment="1" applyProtection="1">
      <alignment horizontal="left" vertical="top" wrapText="1"/>
      <protection locked="0"/>
    </xf>
    <xf numFmtId="0" fontId="15" fillId="0" borderId="73" xfId="0" applyFont="1" applyBorder="1" applyAlignment="1">
      <alignment horizontal="center" vertical="center" wrapText="1"/>
    </xf>
    <xf numFmtId="0" fontId="15" fillId="0" borderId="10" xfId="2" applyFont="1" applyBorder="1" applyAlignment="1" applyProtection="1">
      <alignment horizontal="left" vertical="center" wrapText="1"/>
      <protection locked="0"/>
    </xf>
    <xf numFmtId="0" fontId="15" fillId="20" borderId="13" xfId="2" applyFont="1" applyFill="1" applyBorder="1" applyAlignment="1" applyProtection="1">
      <alignment horizontal="center" vertical="center" wrapText="1"/>
      <protection locked="0"/>
    </xf>
    <xf numFmtId="0" fontId="15" fillId="0" borderId="7" xfId="2" applyFont="1" applyBorder="1" applyAlignment="1" applyProtection="1">
      <alignment horizontal="center" vertical="center" wrapText="1"/>
      <protection locked="0"/>
    </xf>
    <xf numFmtId="0" fontId="13" fillId="0" borderId="6" xfId="0" applyFont="1" applyBorder="1" applyAlignment="1">
      <alignment horizontal="left" vertical="top" wrapText="1"/>
    </xf>
    <xf numFmtId="0" fontId="13" fillId="0" borderId="11" xfId="0" applyFont="1" applyBorder="1" applyAlignment="1">
      <alignment horizontal="left" vertical="top" wrapText="1"/>
    </xf>
    <xf numFmtId="0" fontId="13" fillId="0" borderId="84" xfId="0" applyFont="1" applyBorder="1" applyAlignment="1">
      <alignment horizontal="left" vertical="top" wrapText="1"/>
    </xf>
    <xf numFmtId="0" fontId="15" fillId="0" borderId="5" xfId="2" applyFont="1" applyBorder="1" applyAlignment="1" applyProtection="1">
      <alignment horizontal="center" vertical="center" wrapText="1"/>
      <protection locked="0"/>
    </xf>
    <xf numFmtId="0" fontId="15" fillId="20" borderId="104" xfId="2" applyFont="1" applyFill="1" applyBorder="1" applyAlignment="1" applyProtection="1">
      <alignment horizontal="center" vertical="center" wrapText="1"/>
      <protection locked="0"/>
    </xf>
    <xf numFmtId="0" fontId="15" fillId="0" borderId="93" xfId="0" applyFont="1" applyBorder="1" applyAlignment="1">
      <alignment horizontal="left" vertical="top" wrapText="1"/>
    </xf>
    <xf numFmtId="0" fontId="15" fillId="0" borderId="3" xfId="0" applyFont="1" applyBorder="1" applyAlignment="1">
      <alignment horizontal="left" vertical="top" wrapText="1"/>
    </xf>
    <xf numFmtId="0" fontId="15" fillId="0" borderId="94" xfId="0" applyFont="1" applyBorder="1" applyAlignment="1">
      <alignment horizontal="left" vertical="top" wrapText="1"/>
    </xf>
    <xf numFmtId="0" fontId="13" fillId="0" borderId="91" xfId="0" applyFont="1" applyBorder="1" applyAlignment="1">
      <alignment horizontal="center" vertical="center" wrapText="1"/>
    </xf>
    <xf numFmtId="0" fontId="13" fillId="0" borderId="95" xfId="0" applyFont="1" applyBorder="1" applyAlignment="1">
      <alignment horizontal="center" vertical="center" wrapText="1"/>
    </xf>
    <xf numFmtId="0" fontId="15" fillId="20" borderId="78" xfId="2" applyFont="1" applyFill="1" applyBorder="1" applyAlignment="1">
      <alignment horizontal="left" vertical="top" wrapText="1"/>
    </xf>
    <xf numFmtId="0" fontId="15" fillId="20" borderId="79" xfId="2" applyFont="1" applyFill="1" applyBorder="1" applyAlignment="1">
      <alignment horizontal="left" vertical="top" wrapText="1"/>
    </xf>
    <xf numFmtId="0" fontId="15" fillId="20" borderId="12" xfId="2" applyFont="1" applyFill="1" applyBorder="1" applyAlignment="1" applyProtection="1">
      <alignment horizontal="center" vertical="center" wrapText="1"/>
      <protection locked="0"/>
    </xf>
    <xf numFmtId="0" fontId="15" fillId="0" borderId="22" xfId="0" applyFont="1" applyBorder="1" applyAlignment="1">
      <alignment horizontal="left" vertical="top" wrapText="1"/>
    </xf>
    <xf numFmtId="0" fontId="15" fillId="0" borderId="5" xfId="0" applyFont="1" applyBorder="1" applyAlignment="1">
      <alignment horizontal="left" vertical="top" wrapText="1"/>
    </xf>
    <xf numFmtId="0" fontId="15" fillId="0" borderId="102" xfId="0" applyFont="1" applyBorder="1" applyAlignment="1">
      <alignment horizontal="left" vertical="top" wrapText="1"/>
    </xf>
    <xf numFmtId="0" fontId="15" fillId="20" borderId="7" xfId="2" applyFont="1" applyFill="1" applyBorder="1" applyAlignment="1">
      <alignment horizontal="left" vertical="center" wrapText="1"/>
    </xf>
    <xf numFmtId="0" fontId="15" fillId="20" borderId="8" xfId="2" applyFont="1" applyFill="1" applyBorder="1" applyAlignment="1">
      <alignment horizontal="left" vertical="center" wrapText="1"/>
    </xf>
    <xf numFmtId="1" fontId="15" fillId="3" borderId="6" xfId="2" applyNumberFormat="1" applyFont="1" applyFill="1" applyBorder="1" applyAlignment="1" applyProtection="1">
      <alignment horizontal="left" vertical="center" wrapText="1"/>
      <protection locked="0"/>
    </xf>
    <xf numFmtId="1" fontId="15" fillId="3" borderId="11" xfId="2" applyNumberFormat="1" applyFont="1" applyFill="1" applyBorder="1" applyAlignment="1" applyProtection="1">
      <alignment horizontal="left" vertical="center" wrapText="1"/>
      <protection locked="0"/>
    </xf>
    <xf numFmtId="1" fontId="15" fillId="3" borderId="84" xfId="2" applyNumberFormat="1" applyFont="1" applyFill="1" applyBorder="1" applyAlignment="1" applyProtection="1">
      <alignment horizontal="left" vertical="center" wrapText="1"/>
      <protection locked="0"/>
    </xf>
    <xf numFmtId="1" fontId="15" fillId="3" borderId="93" xfId="2" applyNumberFormat="1" applyFont="1" applyFill="1" applyBorder="1" applyAlignment="1" applyProtection="1">
      <alignment horizontal="left" vertical="center" wrapText="1"/>
      <protection locked="0"/>
    </xf>
    <xf numFmtId="1" fontId="15" fillId="3" borderId="3" xfId="2" applyNumberFormat="1" applyFont="1" applyFill="1" applyBorder="1" applyAlignment="1" applyProtection="1">
      <alignment horizontal="left" vertical="center" wrapText="1"/>
      <protection locked="0"/>
    </xf>
    <xf numFmtId="1" fontId="15" fillId="3" borderId="94" xfId="2" applyNumberFormat="1" applyFont="1" applyFill="1" applyBorder="1" applyAlignment="1" applyProtection="1">
      <alignment horizontal="left" vertical="center" wrapText="1"/>
      <protection locked="0"/>
    </xf>
    <xf numFmtId="0" fontId="15" fillId="28" borderId="11" xfId="2" applyFont="1" applyFill="1" applyBorder="1" applyAlignment="1">
      <alignment horizontal="left" vertical="top" wrapText="1"/>
    </xf>
    <xf numFmtId="0" fontId="15" fillId="28" borderId="10" xfId="2" applyFont="1" applyFill="1" applyBorder="1" applyAlignment="1">
      <alignment horizontal="left" vertical="top" wrapText="1"/>
    </xf>
    <xf numFmtId="0" fontId="15" fillId="28" borderId="84" xfId="2" applyFont="1" applyFill="1" applyBorder="1" applyAlignment="1">
      <alignment horizontal="left" vertical="top" wrapText="1"/>
    </xf>
    <xf numFmtId="0" fontId="15" fillId="20" borderId="11" xfId="2" applyFont="1" applyFill="1" applyBorder="1" applyAlignment="1">
      <alignment horizontal="left" vertical="top" wrapText="1" indent="2"/>
    </xf>
    <xf numFmtId="0" fontId="15" fillId="20" borderId="10" xfId="2" applyFont="1" applyFill="1" applyBorder="1" applyAlignment="1">
      <alignment horizontal="left" vertical="top" wrapText="1" indent="2"/>
    </xf>
    <xf numFmtId="0" fontId="15" fillId="20" borderId="91" xfId="0" applyFont="1" applyFill="1" applyBorder="1" applyAlignment="1">
      <alignment horizontal="center" vertical="center" wrapText="1"/>
    </xf>
    <xf numFmtId="0" fontId="15" fillId="20" borderId="85" xfId="0" applyFont="1" applyFill="1" applyBorder="1" applyAlignment="1">
      <alignment horizontal="center" vertical="center" wrapText="1"/>
    </xf>
    <xf numFmtId="0" fontId="15" fillId="20" borderId="11" xfId="2" applyFont="1" applyFill="1" applyBorder="1" applyAlignment="1">
      <alignment horizontal="left" vertical="center" wrapText="1" indent="2"/>
    </xf>
    <xf numFmtId="0" fontId="15" fillId="20" borderId="10" xfId="2" applyFont="1" applyFill="1" applyBorder="1" applyAlignment="1">
      <alignment horizontal="left" vertical="center" wrapText="1" indent="2"/>
    </xf>
    <xf numFmtId="0" fontId="15" fillId="20" borderId="86" xfId="2" applyFont="1" applyFill="1" applyBorder="1" applyAlignment="1">
      <alignment horizontal="left" vertical="top" wrapText="1"/>
    </xf>
    <xf numFmtId="0" fontId="15" fillId="20" borderId="87" xfId="2" applyFont="1" applyFill="1" applyBorder="1" applyAlignment="1">
      <alignment horizontal="left" vertical="top" wrapText="1"/>
    </xf>
    <xf numFmtId="0" fontId="15" fillId="20" borderId="7" xfId="2" applyFont="1" applyFill="1" applyBorder="1" applyAlignment="1">
      <alignment horizontal="left" vertical="top" wrapText="1"/>
    </xf>
    <xf numFmtId="0" fontId="15" fillId="20" borderId="8" xfId="2" applyFont="1" applyFill="1" applyBorder="1" applyAlignment="1">
      <alignment horizontal="left" vertical="top" wrapText="1"/>
    </xf>
    <xf numFmtId="0" fontId="15" fillId="20" borderId="5" xfId="2" applyFont="1" applyFill="1" applyBorder="1" applyAlignment="1">
      <alignment horizontal="left" vertical="top" wrapText="1"/>
    </xf>
    <xf numFmtId="0" fontId="15" fillId="20" borderId="14" xfId="2" applyFont="1" applyFill="1" applyBorder="1" applyAlignment="1">
      <alignment horizontal="left" vertical="top" wrapText="1"/>
    </xf>
    <xf numFmtId="0" fontId="15" fillId="20" borderId="22" xfId="2" applyFont="1" applyFill="1" applyBorder="1" applyAlignment="1" applyProtection="1">
      <alignment horizontal="left" vertical="top" wrapText="1"/>
      <protection locked="0"/>
    </xf>
    <xf numFmtId="0" fontId="15" fillId="20" borderId="5" xfId="2" applyFont="1" applyFill="1" applyBorder="1" applyAlignment="1" applyProtection="1">
      <alignment horizontal="left" vertical="top" wrapText="1"/>
      <protection locked="0"/>
    </xf>
    <xf numFmtId="0" fontId="15" fillId="20" borderId="14" xfId="2" applyFont="1" applyFill="1" applyBorder="1" applyAlignment="1" applyProtection="1">
      <alignment horizontal="left" vertical="top" wrapText="1"/>
      <protection locked="0"/>
    </xf>
    <xf numFmtId="0" fontId="15" fillId="20" borderId="6" xfId="2" applyFont="1" applyFill="1" applyBorder="1" applyAlignment="1" applyProtection="1">
      <alignment horizontal="left" vertical="top" wrapText="1"/>
      <protection locked="0"/>
    </xf>
    <xf numFmtId="0" fontId="15" fillId="20" borderId="11" xfId="2" applyFont="1" applyFill="1" applyBorder="1" applyAlignment="1" applyProtection="1">
      <alignment horizontal="left" vertical="top" wrapText="1"/>
      <protection locked="0"/>
    </xf>
    <xf numFmtId="0" fontId="15" fillId="20" borderId="84" xfId="2" applyFont="1" applyFill="1" applyBorder="1" applyAlignment="1" applyProtection="1">
      <alignment horizontal="left" vertical="top" wrapText="1"/>
      <protection locked="0"/>
    </xf>
    <xf numFmtId="0" fontId="15" fillId="0" borderId="6" xfId="2" applyFont="1" applyBorder="1" applyAlignment="1">
      <alignment horizontal="center" vertical="top" wrapText="1"/>
    </xf>
    <xf numFmtId="0" fontId="15" fillId="0" borderId="10" xfId="2" applyFont="1" applyBorder="1" applyAlignment="1">
      <alignment horizontal="center" vertical="top" wrapText="1"/>
    </xf>
    <xf numFmtId="0" fontId="15" fillId="20" borderId="5" xfId="2" applyFont="1" applyFill="1" applyBorder="1" applyAlignment="1">
      <alignment horizontal="left" vertical="center" wrapText="1"/>
    </xf>
    <xf numFmtId="9" fontId="15" fillId="0" borderId="6" xfId="2" applyNumberFormat="1" applyFont="1" applyBorder="1" applyAlignment="1" applyProtection="1">
      <alignment horizontal="center" vertical="center" wrapText="1"/>
      <protection locked="0"/>
    </xf>
    <xf numFmtId="9" fontId="15" fillId="0" borderId="10" xfId="2" applyNumberFormat="1" applyFont="1" applyBorder="1" applyAlignment="1" applyProtection="1">
      <alignment horizontal="center" vertical="center" wrapText="1"/>
      <protection locked="0"/>
    </xf>
    <xf numFmtId="9" fontId="15" fillId="0" borderId="11" xfId="2" applyNumberFormat="1" applyFont="1" applyBorder="1" applyAlignment="1" applyProtection="1">
      <alignment horizontal="center" vertical="center" wrapText="1"/>
      <protection locked="0"/>
    </xf>
    <xf numFmtId="9" fontId="15" fillId="0" borderId="0" xfId="2" applyNumberFormat="1" applyFont="1" applyAlignment="1" applyProtection="1">
      <alignment horizontal="center" vertical="center" wrapText="1"/>
      <protection locked="0"/>
    </xf>
    <xf numFmtId="0" fontId="20" fillId="4" borderId="96" xfId="2" applyFont="1" applyFill="1" applyBorder="1" applyAlignment="1">
      <alignment horizontal="left" vertical="center" wrapText="1"/>
    </xf>
    <xf numFmtId="0" fontId="15" fillId="0" borderId="81" xfId="2" applyFont="1" applyBorder="1" applyAlignment="1">
      <alignment horizontal="left" vertical="center" wrapText="1"/>
    </xf>
    <xf numFmtId="0" fontId="15" fillId="0" borderId="78" xfId="2" applyFont="1" applyBorder="1" applyAlignment="1">
      <alignment horizontal="left" vertical="center" wrapText="1"/>
    </xf>
    <xf numFmtId="0" fontId="15" fillId="0" borderId="25" xfId="0" applyFont="1" applyBorder="1" applyAlignment="1">
      <alignment horizontal="center" vertical="center" wrapText="1"/>
    </xf>
    <xf numFmtId="0" fontId="15" fillId="0" borderId="100"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02" xfId="0" applyFont="1" applyBorder="1" applyAlignment="1">
      <alignment horizontal="center" vertical="center" wrapText="1"/>
    </xf>
    <xf numFmtId="0" fontId="20" fillId="21" borderId="83" xfId="2" applyFont="1" applyFill="1" applyBorder="1" applyAlignment="1">
      <alignment horizontal="center" vertical="center" wrapText="1"/>
    </xf>
    <xf numFmtId="0" fontId="20" fillId="21" borderId="11" xfId="2" applyFont="1" applyFill="1" applyBorder="1" applyAlignment="1">
      <alignment horizontal="center" vertical="center" wrapText="1"/>
    </xf>
    <xf numFmtId="0" fontId="15" fillId="20" borderId="19" xfId="2" applyFont="1" applyFill="1" applyBorder="1" applyAlignment="1">
      <alignment horizontal="center" vertical="center" wrapText="1"/>
    </xf>
    <xf numFmtId="0" fontId="15" fillId="20" borderId="16" xfId="2" applyFont="1" applyFill="1" applyBorder="1" applyAlignment="1">
      <alignment horizontal="center" vertical="center" wrapText="1"/>
    </xf>
    <xf numFmtId="0" fontId="15" fillId="20" borderId="22" xfId="2" applyFont="1" applyFill="1" applyBorder="1" applyAlignment="1">
      <alignment horizontal="center" vertical="center" wrapText="1"/>
    </xf>
    <xf numFmtId="0" fontId="15" fillId="0" borderId="19" xfId="2" applyFont="1" applyBorder="1" applyAlignment="1">
      <alignment horizontal="left" vertical="top" wrapText="1"/>
    </xf>
    <xf numFmtId="0" fontId="15" fillId="0" borderId="7" xfId="2" applyFont="1" applyBorder="1" applyAlignment="1">
      <alignment horizontal="left" vertical="top" wrapText="1"/>
    </xf>
    <xf numFmtId="0" fontId="15" fillId="0" borderId="16" xfId="2" applyFont="1" applyBorder="1" applyAlignment="1">
      <alignment horizontal="left" vertical="top" wrapText="1"/>
    </xf>
    <xf numFmtId="0" fontId="15" fillId="0" borderId="0" xfId="2" applyFont="1" applyAlignment="1">
      <alignment horizontal="left" vertical="top" wrapText="1"/>
    </xf>
    <xf numFmtId="0" fontId="15" fillId="0" borderId="22" xfId="2" applyFont="1" applyBorder="1" applyAlignment="1">
      <alignment horizontal="left" vertical="top" wrapText="1"/>
    </xf>
    <xf numFmtId="0" fontId="15" fillId="0" borderId="5" xfId="2" applyFont="1" applyBorder="1" applyAlignment="1">
      <alignment horizontal="left" vertical="top" wrapText="1"/>
    </xf>
    <xf numFmtId="0" fontId="15" fillId="20" borderId="84" xfId="2" applyFont="1" applyFill="1" applyBorder="1" applyAlignment="1">
      <alignment horizontal="left" vertical="center" wrapText="1"/>
    </xf>
    <xf numFmtId="0" fontId="13" fillId="0" borderId="85" xfId="0" applyFont="1" applyBorder="1" applyAlignment="1">
      <alignment horizontal="center" vertical="center" wrapText="1"/>
    </xf>
    <xf numFmtId="0" fontId="15" fillId="20" borderId="92" xfId="2" applyFont="1" applyFill="1" applyBorder="1" applyAlignment="1">
      <alignment horizontal="left" vertical="top" wrapText="1"/>
    </xf>
    <xf numFmtId="0" fontId="15" fillId="20" borderId="109" xfId="2" applyFont="1" applyFill="1" applyBorder="1" applyAlignment="1">
      <alignment horizontal="left" vertical="top" wrapText="1"/>
    </xf>
    <xf numFmtId="0" fontId="15" fillId="20" borderId="13" xfId="2" applyFont="1" applyFill="1" applyBorder="1" applyAlignment="1">
      <alignment horizontal="center" vertical="center" wrapText="1"/>
    </xf>
    <xf numFmtId="0" fontId="15" fillId="20" borderId="20" xfId="2" applyFont="1" applyFill="1" applyBorder="1" applyAlignment="1">
      <alignment horizontal="center" vertical="center" wrapText="1"/>
    </xf>
    <xf numFmtId="0" fontId="15" fillId="20" borderId="104" xfId="2" applyFont="1" applyFill="1" applyBorder="1" applyAlignment="1">
      <alignment horizontal="center" vertical="center" wrapText="1"/>
    </xf>
    <xf numFmtId="0" fontId="15" fillId="0" borderId="19" xfId="2" applyFont="1" applyBorder="1" applyAlignment="1">
      <alignment horizontal="center" vertical="center" wrapText="1"/>
    </xf>
    <xf numFmtId="0" fontId="15" fillId="0" borderId="7" xfId="2" applyFont="1" applyBorder="1" applyAlignment="1">
      <alignment horizontal="center" vertical="center" wrapText="1"/>
    </xf>
    <xf numFmtId="0" fontId="15" fillId="0" borderId="89" xfId="2" applyFont="1" applyBorder="1" applyAlignment="1">
      <alignment horizontal="center" vertical="center" wrapText="1"/>
    </xf>
    <xf numFmtId="0" fontId="15" fillId="0" borderId="16" xfId="2" applyFont="1" applyBorder="1" applyAlignment="1">
      <alignment horizontal="center" vertical="center" wrapText="1"/>
    </xf>
    <xf numFmtId="0" fontId="15" fillId="0" borderId="0" xfId="2" applyFont="1" applyAlignment="1">
      <alignment horizontal="center" vertical="center" wrapText="1"/>
    </xf>
    <xf numFmtId="0" fontId="15" fillId="0" borderId="15" xfId="2" applyFont="1" applyBorder="1" applyAlignment="1">
      <alignment horizontal="center" vertical="center" wrapText="1"/>
    </xf>
    <xf numFmtId="0" fontId="15" fillId="0" borderId="93" xfId="2" applyFont="1" applyBorder="1" applyAlignment="1">
      <alignment horizontal="center" vertical="center" wrapText="1"/>
    </xf>
    <xf numFmtId="0" fontId="15" fillId="0" borderId="3" xfId="2" applyFont="1" applyBorder="1" applyAlignment="1">
      <alignment horizontal="center" vertical="center" wrapText="1"/>
    </xf>
    <xf numFmtId="0" fontId="15" fillId="0" borderId="94" xfId="2" applyFont="1" applyBorder="1" applyAlignment="1">
      <alignment horizontal="center" vertical="center" wrapText="1"/>
    </xf>
    <xf numFmtId="0" fontId="15" fillId="20" borderId="11" xfId="2" applyFont="1" applyFill="1" applyBorder="1" applyAlignment="1">
      <alignment horizontal="right" vertical="center" wrapText="1"/>
    </xf>
    <xf numFmtId="0" fontId="15" fillId="20" borderId="10" xfId="2" applyFont="1" applyFill="1" applyBorder="1" applyAlignment="1">
      <alignment horizontal="right" vertical="center" wrapText="1"/>
    </xf>
    <xf numFmtId="0" fontId="15" fillId="0" borderId="10" xfId="2" applyFont="1" applyBorder="1" applyAlignment="1">
      <alignment horizontal="center" vertical="center" wrapText="1"/>
    </xf>
    <xf numFmtId="0" fontId="15" fillId="20" borderId="12" xfId="2" applyFont="1" applyFill="1" applyBorder="1" applyAlignment="1">
      <alignment horizontal="center" vertical="center" wrapText="1"/>
    </xf>
    <xf numFmtId="0" fontId="15" fillId="0" borderId="89" xfId="2" applyFont="1" applyBorder="1" applyAlignment="1">
      <alignment horizontal="left" vertical="top" wrapText="1"/>
    </xf>
    <xf numFmtId="0" fontId="15" fillId="0" borderId="102" xfId="2" applyFont="1" applyBorder="1" applyAlignment="1">
      <alignment horizontal="left" vertical="top" wrapText="1"/>
    </xf>
    <xf numFmtId="0" fontId="15" fillId="20" borderId="7" xfId="2" applyFont="1" applyFill="1" applyBorder="1" applyAlignment="1">
      <alignment horizontal="center" vertical="center" wrapText="1"/>
    </xf>
    <xf numFmtId="0" fontId="15" fillId="20" borderId="0" xfId="2" applyFont="1" applyFill="1" applyAlignment="1">
      <alignment horizontal="center" vertical="center" wrapText="1"/>
    </xf>
    <xf numFmtId="0" fontId="15" fillId="20" borderId="5" xfId="2" applyFont="1" applyFill="1" applyBorder="1" applyAlignment="1">
      <alignment horizontal="center" vertical="center" wrapText="1"/>
    </xf>
    <xf numFmtId="0" fontId="15" fillId="0" borderId="15" xfId="2" applyFont="1" applyBorder="1" applyAlignment="1">
      <alignment horizontal="left" vertical="top" wrapText="1"/>
    </xf>
    <xf numFmtId="0" fontId="15" fillId="22" borderId="11" xfId="2" applyFont="1" applyFill="1" applyBorder="1" applyAlignment="1">
      <alignment horizontal="left" vertical="top" wrapText="1"/>
    </xf>
    <xf numFmtId="0" fontId="15" fillId="22" borderId="10" xfId="2" applyFont="1" applyFill="1" applyBorder="1" applyAlignment="1">
      <alignment horizontal="left" vertical="top" wrapText="1"/>
    </xf>
    <xf numFmtId="9" fontId="15" fillId="20" borderId="13" xfId="2" applyNumberFormat="1" applyFont="1" applyFill="1" applyBorder="1" applyAlignment="1" applyProtection="1">
      <alignment horizontal="center" vertical="center" wrapText="1"/>
      <protection locked="0"/>
    </xf>
    <xf numFmtId="9" fontId="15" fillId="20" borderId="20" xfId="2" applyNumberFormat="1" applyFont="1" applyFill="1" applyBorder="1" applyAlignment="1" applyProtection="1">
      <alignment horizontal="center" vertical="center" wrapText="1"/>
      <protection locked="0"/>
    </xf>
    <xf numFmtId="9" fontId="15" fillId="20" borderId="12" xfId="2" applyNumberFormat="1" applyFont="1" applyFill="1" applyBorder="1" applyAlignment="1" applyProtection="1">
      <alignment horizontal="center" vertical="center" wrapText="1"/>
      <protection locked="0"/>
    </xf>
    <xf numFmtId="9" fontId="15" fillId="0" borderId="19" xfId="2" applyNumberFormat="1" applyFont="1" applyBorder="1" applyAlignment="1" applyProtection="1">
      <alignment horizontal="center" vertical="center" wrapText="1"/>
      <protection locked="0"/>
    </xf>
    <xf numFmtId="9" fontId="15" fillId="0" borderId="89" xfId="2" applyNumberFormat="1" applyFont="1" applyBorder="1" applyAlignment="1" applyProtection="1">
      <alignment horizontal="center" vertical="center" wrapText="1"/>
      <protection locked="0"/>
    </xf>
    <xf numFmtId="9" fontId="15" fillId="0" borderId="16" xfId="2" applyNumberFormat="1" applyFont="1" applyBorder="1" applyAlignment="1" applyProtection="1">
      <alignment horizontal="center" vertical="center" wrapText="1"/>
      <protection locked="0"/>
    </xf>
    <xf numFmtId="9" fontId="15" fillId="0" borderId="15" xfId="2" applyNumberFormat="1" applyFont="1" applyBorder="1" applyAlignment="1" applyProtection="1">
      <alignment horizontal="center" vertical="center" wrapText="1"/>
      <protection locked="0"/>
    </xf>
    <xf numFmtId="9" fontId="15" fillId="0" borderId="22" xfId="2" applyNumberFormat="1" applyFont="1" applyBorder="1" applyAlignment="1" applyProtection="1">
      <alignment horizontal="center" vertical="center" wrapText="1"/>
      <protection locked="0"/>
    </xf>
    <xf numFmtId="9" fontId="15" fillId="0" borderId="102" xfId="2" applyNumberFormat="1" applyFont="1" applyBorder="1" applyAlignment="1" applyProtection="1">
      <alignment horizontal="center" vertical="center" wrapText="1"/>
      <protection locked="0"/>
    </xf>
    <xf numFmtId="9" fontId="15" fillId="0" borderId="7" xfId="2" applyNumberFormat="1" applyFont="1" applyBorder="1" applyAlignment="1" applyProtection="1">
      <alignment horizontal="center" vertical="center" wrapText="1"/>
      <protection locked="0"/>
    </xf>
    <xf numFmtId="0" fontId="15" fillId="20" borderId="11" xfId="2" applyFont="1" applyFill="1" applyBorder="1" applyAlignment="1">
      <alignment horizontal="left" vertical="center"/>
    </xf>
    <xf numFmtId="0" fontId="15" fillId="20" borderId="10" xfId="2" applyFont="1" applyFill="1" applyBorder="1" applyAlignment="1">
      <alignment horizontal="left" vertical="center"/>
    </xf>
    <xf numFmtId="0" fontId="15" fillId="0" borderId="89" xfId="0" applyFont="1" applyBorder="1" applyAlignment="1">
      <alignment horizontal="center" vertical="center" wrapText="1"/>
    </xf>
    <xf numFmtId="0" fontId="15" fillId="0" borderId="91" xfId="0" applyFont="1" applyBorder="1" applyAlignment="1">
      <alignment horizontal="left" vertical="center" wrapText="1"/>
    </xf>
    <xf numFmtId="0" fontId="15" fillId="0" borderId="88" xfId="0" applyFont="1" applyBorder="1" applyAlignment="1">
      <alignment horizontal="left" vertical="center" wrapText="1"/>
    </xf>
    <xf numFmtId="0" fontId="20" fillId="27" borderId="83" xfId="0" applyFont="1" applyFill="1" applyBorder="1" applyAlignment="1">
      <alignment horizontal="center" vertical="center" wrapText="1"/>
    </xf>
    <xf numFmtId="0" fontId="20" fillId="27" borderId="11" xfId="0" applyFont="1" applyFill="1" applyBorder="1" applyAlignment="1">
      <alignment horizontal="center" vertical="center" wrapText="1"/>
    </xf>
    <xf numFmtId="0" fontId="15" fillId="3" borderId="11" xfId="2" applyFont="1" applyFill="1" applyBorder="1" applyAlignment="1" applyProtection="1">
      <alignment horizontal="center" vertical="center" wrapText="1"/>
      <protection locked="0"/>
    </xf>
    <xf numFmtId="9" fontId="15" fillId="0" borderId="19" xfId="2" applyNumberFormat="1" applyFont="1" applyBorder="1" applyAlignment="1" applyProtection="1">
      <alignment horizontal="left" vertical="top" wrapText="1"/>
      <protection locked="0"/>
    </xf>
    <xf numFmtId="9" fontId="15" fillId="0" borderId="7" xfId="2" applyNumberFormat="1" applyFont="1" applyBorder="1" applyAlignment="1" applyProtection="1">
      <alignment horizontal="left" vertical="top" wrapText="1"/>
      <protection locked="0"/>
    </xf>
    <xf numFmtId="9" fontId="15" fillId="0" borderId="89" xfId="2" applyNumberFormat="1" applyFont="1" applyBorder="1" applyAlignment="1" applyProtection="1">
      <alignment horizontal="left" vertical="top" wrapText="1"/>
      <protection locked="0"/>
    </xf>
    <xf numFmtId="9" fontId="15" fillId="0" borderId="22" xfId="2" applyNumberFormat="1" applyFont="1" applyBorder="1" applyAlignment="1" applyProtection="1">
      <alignment horizontal="left" vertical="top" wrapText="1"/>
      <protection locked="0"/>
    </xf>
    <xf numFmtId="9" fontId="15" fillId="0" borderId="5" xfId="2" applyNumberFormat="1" applyFont="1" applyBorder="1" applyAlignment="1" applyProtection="1">
      <alignment horizontal="left" vertical="top" wrapText="1"/>
      <protection locked="0"/>
    </xf>
    <xf numFmtId="9" fontId="15" fillId="0" borderId="102" xfId="2" applyNumberFormat="1" applyFont="1" applyBorder="1" applyAlignment="1" applyProtection="1">
      <alignment horizontal="left" vertical="top" wrapText="1"/>
      <protection locked="0"/>
    </xf>
    <xf numFmtId="9" fontId="15" fillId="0" borderId="16" xfId="2" applyNumberFormat="1" applyFont="1" applyBorder="1" applyAlignment="1" applyProtection="1">
      <alignment horizontal="left" vertical="top" wrapText="1"/>
      <protection locked="0"/>
    </xf>
    <xf numFmtId="9" fontId="15" fillId="0" borderId="0" xfId="2" applyNumberFormat="1" applyFont="1" applyAlignment="1" applyProtection="1">
      <alignment horizontal="left" vertical="top" wrapText="1"/>
      <protection locked="0"/>
    </xf>
    <xf numFmtId="9" fontId="15" fillId="0" borderId="15" xfId="2" applyNumberFormat="1" applyFont="1" applyBorder="1" applyAlignment="1" applyProtection="1">
      <alignment horizontal="left" vertical="top" wrapText="1"/>
      <protection locked="0"/>
    </xf>
    <xf numFmtId="9" fontId="15" fillId="0" borderId="8" xfId="2" applyNumberFormat="1" applyFont="1" applyBorder="1" applyAlignment="1" applyProtection="1">
      <alignment horizontal="center" vertical="center" wrapText="1"/>
      <protection locked="0"/>
    </xf>
    <xf numFmtId="9" fontId="15" fillId="0" borderId="19" xfId="2" applyNumberFormat="1" applyFont="1" applyBorder="1" applyAlignment="1" applyProtection="1">
      <alignment horizontal="center" vertical="top" wrapText="1"/>
      <protection locked="0"/>
    </xf>
    <xf numFmtId="9" fontId="15" fillId="0" borderId="7" xfId="2" applyNumberFormat="1" applyFont="1" applyBorder="1" applyAlignment="1" applyProtection="1">
      <alignment horizontal="center" vertical="top" wrapText="1"/>
      <protection locked="0"/>
    </xf>
    <xf numFmtId="9" fontId="15" fillId="0" borderId="89" xfId="2" applyNumberFormat="1" applyFont="1" applyBorder="1" applyAlignment="1" applyProtection="1">
      <alignment horizontal="center" vertical="top" wrapText="1"/>
      <protection locked="0"/>
    </xf>
    <xf numFmtId="0" fontId="15" fillId="0" borderId="81" xfId="2" applyFont="1" applyBorder="1" applyAlignment="1" applyProtection="1">
      <alignment horizontal="center" vertical="center" wrapText="1"/>
      <protection locked="0"/>
    </xf>
    <xf numFmtId="0" fontId="15" fillId="0" borderId="78" xfId="2" applyFont="1" applyBorder="1" applyAlignment="1" applyProtection="1">
      <alignment horizontal="center" vertical="center" wrapText="1"/>
      <protection locked="0"/>
    </xf>
    <xf numFmtId="0" fontId="15" fillId="0" borderId="79" xfId="2" applyFont="1" applyBorder="1" applyAlignment="1" applyProtection="1">
      <alignment horizontal="center" vertical="center" wrapText="1"/>
      <protection locked="0"/>
    </xf>
    <xf numFmtId="9" fontId="15" fillId="20" borderId="97" xfId="2" applyNumberFormat="1" applyFont="1" applyFill="1" applyBorder="1" applyAlignment="1" applyProtection="1">
      <alignment horizontal="center" vertical="center" wrapText="1"/>
      <protection locked="0"/>
    </xf>
    <xf numFmtId="9" fontId="15" fillId="20" borderId="1" xfId="2" applyNumberFormat="1" applyFont="1" applyFill="1" applyBorder="1" applyAlignment="1" applyProtection="1">
      <alignment horizontal="center" vertical="center" wrapText="1"/>
      <protection locked="0"/>
    </xf>
    <xf numFmtId="9" fontId="15" fillId="0" borderId="99" xfId="2" applyNumberFormat="1" applyFont="1" applyBorder="1" applyAlignment="1" applyProtection="1">
      <alignment horizontal="center" vertical="top" wrapText="1"/>
      <protection locked="0"/>
    </xf>
    <xf numFmtId="9" fontId="15" fillId="0" borderId="96" xfId="2" applyNumberFormat="1" applyFont="1" applyBorder="1" applyAlignment="1" applyProtection="1">
      <alignment horizontal="center" vertical="top" wrapText="1"/>
      <protection locked="0"/>
    </xf>
    <xf numFmtId="9" fontId="15" fillId="0" borderId="100" xfId="2" applyNumberFormat="1" applyFont="1" applyBorder="1" applyAlignment="1" applyProtection="1">
      <alignment horizontal="center" vertical="top" wrapText="1"/>
      <protection locked="0"/>
    </xf>
    <xf numFmtId="9" fontId="15" fillId="0" borderId="16" xfId="2" applyNumberFormat="1" applyFont="1" applyBorder="1" applyAlignment="1" applyProtection="1">
      <alignment horizontal="center" vertical="top" wrapText="1"/>
      <protection locked="0"/>
    </xf>
    <xf numFmtId="9" fontId="15" fillId="0" borderId="0" xfId="2" applyNumberFormat="1" applyFont="1" applyAlignment="1" applyProtection="1">
      <alignment horizontal="center" vertical="top" wrapText="1"/>
      <protection locked="0"/>
    </xf>
    <xf numFmtId="9" fontId="15" fillId="0" borderId="15" xfId="2" applyNumberFormat="1" applyFont="1" applyBorder="1" applyAlignment="1" applyProtection="1">
      <alignment horizontal="center" vertical="top" wrapText="1"/>
      <protection locked="0"/>
    </xf>
    <xf numFmtId="9" fontId="15" fillId="0" borderId="22" xfId="2" applyNumberFormat="1" applyFont="1" applyBorder="1" applyAlignment="1" applyProtection="1">
      <alignment horizontal="center" vertical="top" wrapText="1"/>
      <protection locked="0"/>
    </xf>
    <xf numFmtId="9" fontId="15" fillId="0" borderId="5" xfId="2" applyNumberFormat="1" applyFont="1" applyBorder="1" applyAlignment="1" applyProtection="1">
      <alignment horizontal="center" vertical="top" wrapText="1"/>
      <protection locked="0"/>
    </xf>
    <xf numFmtId="9" fontId="15" fillId="0" borderId="102" xfId="2" applyNumberFormat="1" applyFont="1" applyBorder="1" applyAlignment="1" applyProtection="1">
      <alignment horizontal="center" vertical="top" wrapText="1"/>
      <protection locked="0"/>
    </xf>
    <xf numFmtId="9" fontId="15" fillId="6" borderId="6" xfId="2" applyNumberFormat="1" applyFont="1" applyFill="1" applyBorder="1" applyAlignment="1">
      <alignment horizontal="center" vertical="top" wrapText="1"/>
    </xf>
    <xf numFmtId="9" fontId="15" fillId="6" borderId="11" xfId="2" applyNumberFormat="1" applyFont="1" applyFill="1" applyBorder="1" applyAlignment="1">
      <alignment horizontal="center" vertical="top" wrapText="1"/>
    </xf>
    <xf numFmtId="9" fontId="15" fillId="6" borderId="10" xfId="2" applyNumberFormat="1" applyFont="1" applyFill="1" applyBorder="1" applyAlignment="1">
      <alignment horizontal="center" vertical="top" wrapText="1"/>
    </xf>
    <xf numFmtId="9" fontId="15" fillId="6" borderId="6" xfId="2" applyNumberFormat="1" applyFont="1" applyFill="1" applyBorder="1" applyAlignment="1" applyProtection="1">
      <alignment horizontal="center" vertical="center" wrapText="1"/>
      <protection locked="0"/>
    </xf>
    <xf numFmtId="9" fontId="15" fillId="6" borderId="11" xfId="2" applyNumberFormat="1" applyFont="1" applyFill="1" applyBorder="1" applyAlignment="1" applyProtection="1">
      <alignment horizontal="center" vertical="center" wrapText="1"/>
      <protection locked="0"/>
    </xf>
    <xf numFmtId="9" fontId="15" fillId="6" borderId="84" xfId="2" applyNumberFormat="1" applyFont="1" applyFill="1" applyBorder="1" applyAlignment="1" applyProtection="1">
      <alignment horizontal="center" vertical="center" wrapText="1"/>
      <protection locked="0"/>
    </xf>
    <xf numFmtId="9" fontId="15" fillId="5" borderId="6" xfId="2" applyNumberFormat="1" applyFont="1" applyFill="1" applyBorder="1" applyAlignment="1">
      <alignment horizontal="center" vertical="center" wrapText="1"/>
    </xf>
    <xf numFmtId="9" fontId="15" fillId="5" borderId="11" xfId="2" applyNumberFormat="1" applyFont="1" applyFill="1" applyBorder="1" applyAlignment="1">
      <alignment horizontal="center" vertical="center" wrapText="1"/>
    </xf>
    <xf numFmtId="9" fontId="15" fillId="5" borderId="84" xfId="2" applyNumberFormat="1" applyFont="1" applyFill="1" applyBorder="1" applyAlignment="1">
      <alignment horizontal="center" vertical="center" wrapText="1"/>
    </xf>
    <xf numFmtId="0" fontId="13" fillId="0" borderId="88" xfId="0" applyFont="1" applyBorder="1" applyAlignment="1">
      <alignment horizontal="center" vertical="center" wrapText="1"/>
    </xf>
    <xf numFmtId="9" fontId="15" fillId="5" borderId="10" xfId="2" applyNumberFormat="1" applyFont="1" applyFill="1" applyBorder="1" applyAlignment="1">
      <alignment horizontal="center" vertical="center" wrapText="1"/>
    </xf>
    <xf numFmtId="0" fontId="15" fillId="26" borderId="6" xfId="2" applyFont="1" applyFill="1" applyBorder="1" applyAlignment="1">
      <alignment horizontal="center" vertical="center" wrapText="1"/>
    </xf>
    <xf numFmtId="0" fontId="15" fillId="26" borderId="11" xfId="2" applyFont="1" applyFill="1" applyBorder="1" applyAlignment="1">
      <alignment horizontal="center" vertical="center" wrapText="1"/>
    </xf>
    <xf numFmtId="0" fontId="15" fillId="26" borderId="84" xfId="2" applyFont="1" applyFill="1" applyBorder="1" applyAlignment="1">
      <alignment horizontal="center" vertical="center" wrapText="1"/>
    </xf>
    <xf numFmtId="0" fontId="15" fillId="3" borderId="85" xfId="2" applyFont="1" applyFill="1" applyBorder="1" applyAlignment="1">
      <alignment horizontal="center" vertical="center" wrapText="1"/>
    </xf>
    <xf numFmtId="0" fontId="15" fillId="3" borderId="88" xfId="2" applyFont="1" applyFill="1" applyBorder="1" applyAlignment="1">
      <alignment horizontal="center" vertical="center" wrapText="1"/>
    </xf>
    <xf numFmtId="9" fontId="15" fillId="0" borderId="6" xfId="2" applyNumberFormat="1" applyFont="1" applyBorder="1" applyAlignment="1">
      <alignment horizontal="center" vertical="top" wrapText="1"/>
    </xf>
    <xf numFmtId="9" fontId="15" fillId="0" borderId="11" xfId="2" applyNumberFormat="1" applyFont="1" applyBorder="1" applyAlignment="1">
      <alignment horizontal="center" vertical="top" wrapText="1"/>
    </xf>
    <xf numFmtId="9" fontId="15" fillId="0" borderId="10" xfId="2" applyNumberFormat="1" applyFont="1" applyBorder="1" applyAlignment="1">
      <alignment horizontal="center" vertical="top" wrapText="1"/>
    </xf>
    <xf numFmtId="9" fontId="15" fillId="0" borderId="84" xfId="2" applyNumberFormat="1" applyFont="1" applyBorder="1" applyAlignment="1" applyProtection="1">
      <alignment horizontal="center" vertical="center" wrapText="1"/>
      <protection locked="0"/>
    </xf>
    <xf numFmtId="0" fontId="13" fillId="0" borderId="89"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02" xfId="0" applyFont="1" applyBorder="1" applyAlignment="1">
      <alignment horizontal="center" vertical="center" wrapText="1"/>
    </xf>
    <xf numFmtId="9" fontId="15" fillId="0" borderId="19" xfId="2" applyNumberFormat="1" applyFont="1" applyBorder="1" applyAlignment="1" applyProtection="1">
      <alignment horizontal="left" vertical="center" wrapText="1"/>
      <protection locked="0"/>
    </xf>
    <xf numFmtId="9" fontId="15" fillId="0" borderId="7" xfId="2" applyNumberFormat="1" applyFont="1" applyBorder="1" applyAlignment="1" applyProtection="1">
      <alignment horizontal="left" vertical="center" wrapText="1"/>
      <protection locked="0"/>
    </xf>
    <xf numFmtId="9" fontId="15" fillId="0" borderId="89" xfId="2" applyNumberFormat="1" applyFont="1" applyBorder="1" applyAlignment="1" applyProtection="1">
      <alignment horizontal="left" vertical="center" wrapText="1"/>
      <protection locked="0"/>
    </xf>
    <xf numFmtId="0" fontId="15" fillId="22" borderId="92" xfId="2" applyFont="1" applyFill="1" applyBorder="1" applyAlignment="1">
      <alignment horizontal="left" vertical="center" wrapText="1"/>
    </xf>
    <xf numFmtId="9" fontId="15" fillId="0" borderId="106" xfId="2" applyNumberFormat="1" applyFont="1" applyBorder="1" applyAlignment="1" applyProtection="1">
      <alignment horizontal="center" vertical="center" wrapText="1"/>
      <protection locked="0"/>
    </xf>
    <xf numFmtId="9" fontId="15" fillId="0" borderId="109" xfId="2" applyNumberFormat="1" applyFont="1" applyBorder="1" applyAlignment="1" applyProtection="1">
      <alignment horizontal="center" vertical="center" wrapText="1"/>
      <protection locked="0"/>
    </xf>
    <xf numFmtId="9" fontId="15" fillId="0" borderId="92" xfId="2" applyNumberFormat="1" applyFont="1" applyBorder="1" applyAlignment="1" applyProtection="1">
      <alignment horizontal="center" vertical="center" wrapText="1"/>
      <protection locked="0"/>
    </xf>
    <xf numFmtId="9" fontId="15" fillId="0" borderId="106" xfId="2" applyNumberFormat="1" applyFont="1" applyBorder="1" applyAlignment="1" applyProtection="1">
      <alignment horizontal="center" vertical="top" wrapText="1"/>
      <protection locked="0"/>
    </xf>
    <xf numFmtId="9" fontId="15" fillId="0" borderId="108" xfId="2" applyNumberFormat="1" applyFont="1" applyBorder="1" applyAlignment="1" applyProtection="1">
      <alignment horizontal="center" vertical="top" wrapText="1"/>
      <protection locked="0"/>
    </xf>
    <xf numFmtId="0" fontId="15" fillId="3" borderId="77" xfId="2" applyFont="1" applyFill="1" applyBorder="1" applyAlignment="1">
      <alignment horizontal="left" vertical="center" wrapText="1"/>
    </xf>
    <xf numFmtId="0" fontId="15" fillId="3" borderId="78" xfId="2" applyFont="1" applyFill="1" applyBorder="1" applyAlignment="1">
      <alignment horizontal="left" vertical="center" wrapText="1"/>
    </xf>
    <xf numFmtId="0" fontId="15" fillId="3" borderId="82" xfId="2" applyFont="1" applyFill="1" applyBorder="1" applyAlignment="1">
      <alignment horizontal="left" vertical="center" wrapText="1"/>
    </xf>
    <xf numFmtId="0" fontId="15" fillId="22" borderId="11" xfId="2" applyFont="1" applyFill="1" applyBorder="1" applyAlignment="1">
      <alignment horizontal="left" vertical="center" wrapText="1"/>
    </xf>
    <xf numFmtId="0" fontId="15" fillId="22" borderId="10" xfId="2" applyFont="1" applyFill="1" applyBorder="1" applyAlignment="1">
      <alignment horizontal="left" vertical="center" wrapText="1"/>
    </xf>
    <xf numFmtId="9" fontId="15" fillId="0" borderId="6" xfId="2" applyNumberFormat="1" applyFont="1" applyBorder="1" applyAlignment="1" applyProtection="1">
      <alignment horizontal="center" vertical="top" wrapText="1"/>
      <protection locked="0"/>
    </xf>
    <xf numFmtId="9" fontId="15" fillId="0" borderId="84" xfId="2" applyNumberFormat="1" applyFont="1" applyBorder="1" applyAlignment="1" applyProtection="1">
      <alignment horizontal="center" vertical="top" wrapText="1"/>
      <protection locked="0"/>
    </xf>
    <xf numFmtId="0" fontId="15" fillId="21" borderId="87" xfId="2" applyFont="1" applyFill="1" applyBorder="1" applyAlignment="1">
      <alignment horizontal="left" vertical="center" wrapText="1" indent="5"/>
    </xf>
    <xf numFmtId="0" fontId="15" fillId="21" borderId="5" xfId="2" applyFont="1" applyFill="1" applyBorder="1" applyAlignment="1">
      <alignment horizontal="left" vertical="center" wrapText="1" indent="5"/>
    </xf>
    <xf numFmtId="0" fontId="15" fillId="21" borderId="102" xfId="2" applyFont="1" applyFill="1" applyBorder="1" applyAlignment="1">
      <alignment horizontal="left" vertical="center" wrapText="1" indent="5"/>
    </xf>
    <xf numFmtId="0" fontId="15" fillId="20" borderId="14" xfId="2" applyFont="1" applyFill="1" applyBorder="1" applyAlignment="1">
      <alignment horizontal="center" vertical="center" wrapText="1"/>
    </xf>
    <xf numFmtId="9" fontId="15" fillId="20" borderId="6" xfId="2" applyNumberFormat="1" applyFont="1" applyFill="1" applyBorder="1" applyAlignment="1">
      <alignment horizontal="center" vertical="top" wrapText="1"/>
    </xf>
    <xf numFmtId="9" fontId="15" fillId="20" borderId="11" xfId="2" applyNumberFormat="1" applyFont="1" applyFill="1" applyBorder="1" applyAlignment="1">
      <alignment horizontal="center" vertical="top" wrapText="1"/>
    </xf>
    <xf numFmtId="9" fontId="15" fillId="20" borderId="10" xfId="2" applyNumberFormat="1" applyFont="1" applyFill="1" applyBorder="1" applyAlignment="1">
      <alignment horizontal="center" vertical="top" wrapText="1"/>
    </xf>
    <xf numFmtId="9" fontId="15" fillId="20" borderId="6" xfId="2" applyNumberFormat="1" applyFont="1" applyFill="1" applyBorder="1" applyAlignment="1">
      <alignment horizontal="center" vertical="center" wrapText="1"/>
    </xf>
    <xf numFmtId="9" fontId="15" fillId="20" borderId="84" xfId="2" applyNumberFormat="1" applyFont="1" applyFill="1" applyBorder="1" applyAlignment="1">
      <alignment horizontal="center" vertical="center" wrapText="1"/>
    </xf>
    <xf numFmtId="0" fontId="15" fillId="0" borderId="11" xfId="2" applyFont="1" applyBorder="1" applyAlignment="1">
      <alignment horizontal="center" vertical="top" wrapText="1"/>
    </xf>
    <xf numFmtId="0" fontId="15" fillId="0" borderId="84" xfId="2" applyFont="1" applyBorder="1" applyAlignment="1">
      <alignment horizontal="center" vertical="top" wrapText="1"/>
    </xf>
    <xf numFmtId="0" fontId="15" fillId="0" borderId="89" xfId="2" applyFont="1" applyBorder="1" applyAlignment="1" applyProtection="1">
      <alignment horizontal="center" vertical="center" wrapText="1"/>
      <protection locked="0"/>
    </xf>
    <xf numFmtId="0" fontId="15" fillId="0" borderId="102" xfId="2" applyFont="1" applyBorder="1" applyAlignment="1" applyProtection="1">
      <alignment horizontal="center" vertical="center" wrapText="1"/>
      <protection locked="0"/>
    </xf>
    <xf numFmtId="0" fontId="20" fillId="21" borderId="83" xfId="2" applyFont="1" applyFill="1" applyBorder="1" applyAlignment="1">
      <alignment horizontal="left" vertical="top" wrapText="1" indent="20"/>
    </xf>
    <xf numFmtId="0" fontId="20" fillId="21" borderId="11" xfId="2" applyFont="1" applyFill="1" applyBorder="1" applyAlignment="1">
      <alignment horizontal="left" vertical="top" wrapText="1" indent="20"/>
    </xf>
    <xf numFmtId="0" fontId="20" fillId="21" borderId="84" xfId="2" applyFont="1" applyFill="1" applyBorder="1" applyAlignment="1">
      <alignment horizontal="left" vertical="top" wrapText="1" indent="20"/>
    </xf>
    <xf numFmtId="0" fontId="15" fillId="20" borderId="2" xfId="2" applyFont="1" applyFill="1" applyBorder="1" applyAlignment="1" applyProtection="1">
      <alignment horizontal="center" vertical="center" wrapText="1"/>
      <protection locked="0"/>
    </xf>
    <xf numFmtId="0" fontId="15" fillId="0" borderId="19" xfId="2" applyFont="1" applyBorder="1" applyAlignment="1" applyProtection="1">
      <alignment horizontal="center" vertical="top" wrapText="1"/>
      <protection locked="0"/>
    </xf>
    <xf numFmtId="0" fontId="15" fillId="0" borderId="7" xfId="2" applyFont="1" applyBorder="1" applyAlignment="1" applyProtection="1">
      <alignment horizontal="center" vertical="top" wrapText="1"/>
      <protection locked="0"/>
    </xf>
    <xf numFmtId="0" fontId="15" fillId="0" borderId="89" xfId="2" applyFont="1" applyBorder="1" applyAlignment="1" applyProtection="1">
      <alignment horizontal="center" vertical="top" wrapText="1"/>
      <protection locked="0"/>
    </xf>
    <xf numFmtId="0" fontId="15" fillId="0" borderId="16" xfId="2" applyFont="1" applyBorder="1" applyAlignment="1" applyProtection="1">
      <alignment horizontal="center" vertical="top" wrapText="1"/>
      <protection locked="0"/>
    </xf>
    <xf numFmtId="0" fontId="15" fillId="0" borderId="0" xfId="2" applyFont="1" applyAlignment="1" applyProtection="1">
      <alignment horizontal="center" vertical="top" wrapText="1"/>
      <protection locked="0"/>
    </xf>
    <xf numFmtId="0" fontId="15" fillId="0" borderId="15" xfId="2" applyFont="1" applyBorder="1" applyAlignment="1" applyProtection="1">
      <alignment horizontal="center" vertical="top" wrapText="1"/>
      <protection locked="0"/>
    </xf>
    <xf numFmtId="0" fontId="15" fillId="0" borderId="22" xfId="2" applyFont="1" applyBorder="1" applyAlignment="1" applyProtection="1">
      <alignment horizontal="center" vertical="top" wrapText="1"/>
      <protection locked="0"/>
    </xf>
    <xf numFmtId="0" fontId="15" fillId="0" borderId="5" xfId="2" applyFont="1" applyBorder="1" applyAlignment="1" applyProtection="1">
      <alignment horizontal="center" vertical="top" wrapText="1"/>
      <protection locked="0"/>
    </xf>
    <xf numFmtId="0" fontId="15" fillId="0" borderId="102" xfId="2" applyFont="1" applyBorder="1" applyAlignment="1" applyProtection="1">
      <alignment horizontal="center" vertical="top" wrapText="1"/>
      <protection locked="0"/>
    </xf>
    <xf numFmtId="0" fontId="13" fillId="20" borderId="91" xfId="0" applyFont="1" applyFill="1" applyBorder="1" applyAlignment="1">
      <alignment horizontal="center" vertical="center" wrapText="1"/>
    </xf>
    <xf numFmtId="0" fontId="13" fillId="20" borderId="85" xfId="0" applyFont="1" applyFill="1" applyBorder="1" applyAlignment="1">
      <alignment horizontal="center" vertical="center" wrapText="1"/>
    </xf>
    <xf numFmtId="0" fontId="13" fillId="20" borderId="88" xfId="0" applyFont="1" applyFill="1" applyBorder="1" applyAlignment="1">
      <alignment horizontal="center" vertical="center" wrapText="1"/>
    </xf>
    <xf numFmtId="9" fontId="15" fillId="0" borderId="5" xfId="2" applyNumberFormat="1" applyFont="1" applyBorder="1" applyAlignment="1" applyProtection="1">
      <alignment horizontal="center" vertical="center" wrapText="1"/>
      <protection locked="0"/>
    </xf>
    <xf numFmtId="0" fontId="15" fillId="0" borderId="93" xfId="2" applyFont="1" applyBorder="1" applyAlignment="1" applyProtection="1">
      <alignment horizontal="center" vertical="top" wrapText="1"/>
      <protection locked="0"/>
    </xf>
    <xf numFmtId="0" fontId="15" fillId="0" borderId="92" xfId="2" applyFont="1" applyBorder="1" applyAlignment="1" applyProtection="1">
      <alignment horizontal="center" vertical="top" wrapText="1"/>
      <protection locked="0"/>
    </xf>
    <xf numFmtId="0" fontId="15" fillId="0" borderId="3" xfId="2" applyFont="1" applyBorder="1" applyAlignment="1" applyProtection="1">
      <alignment horizontal="center" vertical="top" wrapText="1"/>
      <protection locked="0"/>
    </xf>
    <xf numFmtId="0" fontId="15" fillId="0" borderId="108" xfId="2" applyFont="1" applyBorder="1" applyAlignment="1" applyProtection="1">
      <alignment horizontal="center" vertical="top" wrapText="1"/>
      <protection locked="0"/>
    </xf>
    <xf numFmtId="0" fontId="20" fillId="25" borderId="74" xfId="2" applyFont="1" applyFill="1" applyBorder="1" applyAlignment="1">
      <alignment horizontal="left" vertical="center" wrapText="1"/>
    </xf>
    <xf numFmtId="0" fontId="20" fillId="25" borderId="75" xfId="2" applyFont="1" applyFill="1" applyBorder="1" applyAlignment="1">
      <alignment horizontal="left" vertical="center" wrapText="1"/>
    </xf>
    <xf numFmtId="0" fontId="20" fillId="25" borderId="76" xfId="2" applyFont="1" applyFill="1" applyBorder="1" applyAlignment="1">
      <alignment horizontal="left" vertical="center" wrapText="1"/>
    </xf>
    <xf numFmtId="0" fontId="15" fillId="20" borderId="81" xfId="2" applyFont="1" applyFill="1" applyBorder="1" applyAlignment="1">
      <alignment horizontal="left" vertical="center" wrapText="1"/>
    </xf>
    <xf numFmtId="0" fontId="15" fillId="0" borderId="81" xfId="2" applyFont="1" applyBorder="1" applyAlignment="1">
      <alignment horizontal="left" vertical="top" wrapText="1"/>
    </xf>
    <xf numFmtId="0" fontId="15" fillId="0" borderId="78" xfId="2" applyFont="1" applyBorder="1" applyAlignment="1">
      <alignment horizontal="left" vertical="top" wrapText="1"/>
    </xf>
    <xf numFmtId="0" fontId="15" fillId="0" borderId="82" xfId="2" applyFont="1" applyBorder="1" applyAlignment="1">
      <alignment horizontal="left" vertical="top" wrapText="1"/>
    </xf>
    <xf numFmtId="0" fontId="15" fillId="22" borderId="5" xfId="2" applyFont="1" applyFill="1" applyBorder="1" applyAlignment="1">
      <alignment horizontal="left" vertical="top" wrapText="1"/>
    </xf>
    <xf numFmtId="0" fontId="15" fillId="22" borderId="102" xfId="2" applyFont="1" applyFill="1" applyBorder="1" applyAlignment="1">
      <alignment horizontal="left" vertical="top" wrapText="1"/>
    </xf>
    <xf numFmtId="0" fontId="15" fillId="22" borderId="11" xfId="2" applyFont="1" applyFill="1" applyBorder="1" applyAlignment="1">
      <alignment horizontal="left" vertical="center" wrapText="1" indent="3"/>
    </xf>
    <xf numFmtId="0" fontId="15" fillId="0" borderId="6" xfId="2" applyFont="1" applyBorder="1" applyAlignment="1">
      <alignment horizontal="left" vertical="top" wrapText="1"/>
    </xf>
    <xf numFmtId="0" fontId="15" fillId="0" borderId="11" xfId="2" applyFont="1" applyBorder="1" applyAlignment="1">
      <alignment horizontal="left" vertical="top" wrapText="1"/>
    </xf>
    <xf numFmtId="0" fontId="15" fillId="0" borderId="10" xfId="2" applyFont="1" applyBorder="1" applyAlignment="1">
      <alignment horizontal="left" vertical="top" wrapText="1"/>
    </xf>
    <xf numFmtId="0" fontId="13" fillId="20" borderId="95" xfId="0" applyFont="1" applyFill="1" applyBorder="1" applyAlignment="1">
      <alignment horizontal="center" vertical="center" wrapText="1"/>
    </xf>
    <xf numFmtId="0" fontId="15" fillId="22" borderId="109" xfId="2" applyFont="1" applyFill="1" applyBorder="1" applyAlignment="1">
      <alignment horizontal="left" vertical="center" wrapText="1"/>
    </xf>
    <xf numFmtId="0" fontId="15" fillId="22" borderId="78" xfId="2" applyFont="1" applyFill="1" applyBorder="1" applyAlignment="1">
      <alignment horizontal="left" vertical="center" wrapText="1"/>
    </xf>
    <xf numFmtId="0" fontId="15" fillId="22" borderId="79" xfId="2" applyFont="1" applyFill="1" applyBorder="1" applyAlignment="1">
      <alignment horizontal="left" vertical="center" wrapText="1"/>
    </xf>
    <xf numFmtId="0" fontId="15" fillId="0" borderId="19" xfId="0" applyFont="1" applyBorder="1" applyAlignment="1">
      <alignment horizontal="center" vertical="center"/>
    </xf>
    <xf numFmtId="0" fontId="15" fillId="0" borderId="7" xfId="0" applyFont="1" applyBorder="1" applyAlignment="1">
      <alignment horizontal="center" vertical="center"/>
    </xf>
    <xf numFmtId="0" fontId="15" fillId="0" borderId="89" xfId="0" applyFont="1" applyBorder="1" applyAlignment="1">
      <alignment horizontal="center" vertical="center"/>
    </xf>
    <xf numFmtId="0" fontId="15" fillId="0" borderId="16" xfId="0" applyFont="1" applyBorder="1" applyAlignment="1">
      <alignment horizontal="center" vertical="center"/>
    </xf>
    <xf numFmtId="0" fontId="15" fillId="0" borderId="0" xfId="0" applyFont="1" applyAlignment="1">
      <alignment horizontal="center" vertical="center"/>
    </xf>
    <xf numFmtId="0" fontId="15" fillId="0" borderId="15" xfId="0" applyFont="1" applyBorder="1" applyAlignment="1">
      <alignment horizontal="center" vertical="center"/>
    </xf>
    <xf numFmtId="0" fontId="15" fillId="0" borderId="93" xfId="0" applyFont="1" applyBorder="1" applyAlignment="1">
      <alignment horizontal="center" vertical="center"/>
    </xf>
    <xf numFmtId="0" fontId="15" fillId="0" borderId="3" xfId="0" applyFont="1" applyBorder="1" applyAlignment="1">
      <alignment horizontal="center" vertical="center"/>
    </xf>
    <xf numFmtId="0" fontId="15" fillId="0" borderId="94" xfId="0" applyFont="1" applyBorder="1" applyAlignment="1">
      <alignment horizontal="center" vertical="center"/>
    </xf>
    <xf numFmtId="0" fontId="15" fillId="22" borderId="5" xfId="2" applyFont="1" applyFill="1" applyBorder="1" applyAlignment="1">
      <alignment horizontal="left" vertical="center" wrapText="1"/>
    </xf>
    <xf numFmtId="0" fontId="15" fillId="22" borderId="14" xfId="2" applyFont="1" applyFill="1" applyBorder="1" applyAlignment="1">
      <alignment horizontal="left" vertical="center" wrapText="1"/>
    </xf>
    <xf numFmtId="0" fontId="20" fillId="22" borderId="5" xfId="2" applyFont="1" applyFill="1" applyBorder="1" applyAlignment="1">
      <alignment horizontal="left" vertical="center" wrapText="1"/>
    </xf>
    <xf numFmtId="0" fontId="20" fillId="22" borderId="78" xfId="2" applyFont="1" applyFill="1" applyBorder="1" applyAlignment="1">
      <alignment horizontal="left" vertical="center" wrapText="1"/>
    </xf>
    <xf numFmtId="0" fontId="15" fillId="0" borderId="6" xfId="0" applyFont="1" applyBorder="1" applyAlignment="1">
      <alignment horizontal="center"/>
    </xf>
    <xf numFmtId="0" fontId="15" fillId="0" borderId="11" xfId="0" applyFont="1" applyBorder="1" applyAlignment="1">
      <alignment horizontal="center"/>
    </xf>
    <xf numFmtId="0" fontId="15" fillId="0" borderId="10" xfId="0" applyFont="1" applyBorder="1" applyAlignment="1">
      <alignment horizontal="center"/>
    </xf>
    <xf numFmtId="170" fontId="15" fillId="0" borderId="6" xfId="74" applyNumberFormat="1" applyFont="1" applyFill="1" applyBorder="1" applyAlignment="1">
      <alignment horizontal="center" wrapText="1"/>
    </xf>
    <xf numFmtId="170" fontId="15" fillId="0" borderId="10" xfId="74" applyNumberFormat="1" applyFont="1" applyFill="1" applyBorder="1" applyAlignment="1">
      <alignment horizontal="center" wrapText="1"/>
    </xf>
    <xf numFmtId="0" fontId="15" fillId="0" borderId="6" xfId="0" applyFont="1" applyBorder="1" applyAlignment="1">
      <alignment horizontal="left" vertical="center"/>
    </xf>
    <xf numFmtId="0" fontId="15" fillId="0" borderId="11" xfId="0" applyFont="1" applyBorder="1" applyAlignment="1">
      <alignment horizontal="left" vertical="center"/>
    </xf>
    <xf numFmtId="0" fontId="15" fillId="0" borderId="10" xfId="0" applyFont="1" applyBorder="1" applyAlignment="1">
      <alignment horizontal="left" vertical="center"/>
    </xf>
    <xf numFmtId="170" fontId="15" fillId="3" borderId="6" xfId="74" applyNumberFormat="1" applyFont="1" applyFill="1" applyBorder="1" applyAlignment="1">
      <alignment horizontal="center" wrapText="1"/>
    </xf>
    <xf numFmtId="170" fontId="15" fillId="3" borderId="10" xfId="74" applyNumberFormat="1" applyFont="1" applyFill="1" applyBorder="1" applyAlignment="1">
      <alignment horizontal="center" wrapText="1"/>
    </xf>
    <xf numFmtId="0" fontId="15" fillId="22" borderId="78" xfId="2" applyFont="1" applyFill="1" applyBorder="1" applyAlignment="1">
      <alignment horizontal="left" vertical="top" wrapText="1"/>
    </xf>
    <xf numFmtId="0" fontId="15" fillId="22" borderId="82" xfId="2" applyFont="1" applyFill="1" applyBorder="1" applyAlignment="1">
      <alignment horizontal="left" vertical="top" wrapText="1"/>
    </xf>
    <xf numFmtId="0" fontId="13" fillId="0" borderId="73" xfId="0" applyFont="1" applyBorder="1" applyAlignment="1">
      <alignment horizontal="center" vertical="center" wrapText="1"/>
    </xf>
    <xf numFmtId="0" fontId="15" fillId="22" borderId="86" xfId="2" applyFont="1" applyFill="1" applyBorder="1" applyAlignment="1">
      <alignment horizontal="center" vertical="center" wrapText="1"/>
    </xf>
    <xf numFmtId="0" fontId="15" fillId="22" borderId="7" xfId="2" applyFont="1" applyFill="1" applyBorder="1" applyAlignment="1">
      <alignment horizontal="center" vertical="center" wrapText="1"/>
    </xf>
    <xf numFmtId="0" fontId="15" fillId="22" borderId="8" xfId="2" applyFont="1" applyFill="1" applyBorder="1" applyAlignment="1">
      <alignment horizontal="center" vertical="center" wrapText="1"/>
    </xf>
    <xf numFmtId="0" fontId="15" fillId="22" borderId="87" xfId="2" applyFont="1" applyFill="1" applyBorder="1" applyAlignment="1">
      <alignment horizontal="center" vertical="center" wrapText="1"/>
    </xf>
    <xf numFmtId="0" fontId="15" fillId="22" borderId="5" xfId="2" applyFont="1" applyFill="1" applyBorder="1" applyAlignment="1">
      <alignment horizontal="center" vertical="center" wrapText="1"/>
    </xf>
    <xf numFmtId="0" fontId="15" fillId="22" borderId="14" xfId="2" applyFont="1" applyFill="1" applyBorder="1" applyAlignment="1">
      <alignment horizontal="center" vertical="center" wrapText="1"/>
    </xf>
    <xf numFmtId="0" fontId="15" fillId="22" borderId="6" xfId="2" applyFont="1" applyFill="1" applyBorder="1" applyAlignment="1">
      <alignment horizontal="center" vertical="center" wrapText="1"/>
    </xf>
    <xf numFmtId="0" fontId="15" fillId="22" borderId="11" xfId="2" applyFont="1" applyFill="1" applyBorder="1" applyAlignment="1">
      <alignment horizontal="center" vertical="center" wrapText="1"/>
    </xf>
    <xf numFmtId="0" fontId="15" fillId="22" borderId="84" xfId="2" applyFont="1" applyFill="1" applyBorder="1" applyAlignment="1">
      <alignment horizontal="center" vertical="center" wrapText="1"/>
    </xf>
    <xf numFmtId="1" fontId="15" fillId="20" borderId="6" xfId="2" applyNumberFormat="1" applyFont="1" applyFill="1" applyBorder="1" applyAlignment="1">
      <alignment horizontal="center" vertical="center" wrapText="1"/>
    </xf>
    <xf numFmtId="1" fontId="15" fillId="20" borderId="11" xfId="2" applyNumberFormat="1" applyFont="1" applyFill="1" applyBorder="1" applyAlignment="1">
      <alignment horizontal="center" vertical="center" wrapText="1"/>
    </xf>
    <xf numFmtId="0" fontId="15" fillId="0" borderId="6" xfId="0" applyFont="1" applyBorder="1" applyAlignment="1">
      <alignment horizontal="left" vertical="top"/>
    </xf>
    <xf numFmtId="0" fontId="15" fillId="0" borderId="11" xfId="0" applyFont="1" applyBorder="1" applyAlignment="1">
      <alignment horizontal="left" vertical="top"/>
    </xf>
    <xf numFmtId="0" fontId="15" fillId="0" borderId="84" xfId="0" applyFont="1" applyBorder="1" applyAlignment="1">
      <alignment horizontal="left" vertical="top"/>
    </xf>
    <xf numFmtId="0" fontId="15" fillId="20" borderId="86" xfId="2" applyFont="1" applyFill="1" applyBorder="1" applyAlignment="1">
      <alignment horizontal="center" vertical="center" wrapText="1"/>
    </xf>
    <xf numFmtId="0" fontId="15" fillId="20" borderId="8" xfId="2" applyFont="1" applyFill="1" applyBorder="1" applyAlignment="1">
      <alignment horizontal="center" vertical="center" wrapText="1"/>
    </xf>
    <xf numFmtId="0" fontId="15" fillId="20" borderId="4" xfId="2" applyFont="1" applyFill="1" applyBorder="1" applyAlignment="1">
      <alignment horizontal="center" vertical="center" wrapText="1"/>
    </xf>
    <xf numFmtId="0" fontId="15" fillId="20" borderId="1" xfId="2" applyFont="1" applyFill="1" applyBorder="1" applyAlignment="1">
      <alignment horizontal="center" vertical="center" wrapText="1"/>
    </xf>
    <xf numFmtId="0" fontId="15" fillId="20" borderId="103" xfId="2" applyFont="1" applyFill="1" applyBorder="1" applyAlignment="1">
      <alignment horizontal="center" vertical="center" wrapText="1"/>
    </xf>
    <xf numFmtId="0" fontId="15" fillId="20" borderId="3" xfId="2" applyFont="1" applyFill="1" applyBorder="1" applyAlignment="1">
      <alignment horizontal="center" vertical="center" wrapText="1"/>
    </xf>
    <xf numFmtId="0" fontId="15" fillId="20" borderId="111" xfId="2" applyFont="1" applyFill="1" applyBorder="1" applyAlignment="1">
      <alignment horizontal="center" vertical="center" wrapText="1"/>
    </xf>
    <xf numFmtId="1" fontId="59" fillId="20" borderId="6" xfId="2" applyNumberFormat="1" applyFont="1" applyFill="1" applyBorder="1" applyAlignment="1">
      <alignment horizontal="center" vertical="top" wrapText="1"/>
    </xf>
    <xf numFmtId="1" fontId="59" fillId="20" borderId="11" xfId="2" applyNumberFormat="1" applyFont="1" applyFill="1" applyBorder="1" applyAlignment="1">
      <alignment horizontal="center" vertical="top" wrapText="1"/>
    </xf>
    <xf numFmtId="1" fontId="59" fillId="20" borderId="10" xfId="2" applyNumberFormat="1" applyFont="1" applyFill="1" applyBorder="1" applyAlignment="1">
      <alignment horizontal="center" vertical="top" wrapText="1"/>
    </xf>
    <xf numFmtId="1" fontId="59" fillId="20" borderId="84" xfId="2" applyNumberFormat="1" applyFont="1" applyFill="1" applyBorder="1" applyAlignment="1">
      <alignment horizontal="center" vertical="top" wrapText="1"/>
    </xf>
    <xf numFmtId="0" fontId="15" fillId="0" borderId="92" xfId="0" applyFont="1" applyBorder="1" applyAlignment="1">
      <alignment horizontal="center" vertical="center" wrapText="1"/>
    </xf>
    <xf numFmtId="0" fontId="15" fillId="0" borderId="109" xfId="0" applyFont="1" applyBorder="1" applyAlignment="1">
      <alignment horizontal="center" vertical="center" wrapText="1"/>
    </xf>
    <xf numFmtId="170" fontId="15" fillId="0" borderId="6" xfId="74" applyNumberFormat="1" applyFont="1" applyBorder="1" applyAlignment="1" applyProtection="1">
      <alignment horizontal="center" wrapText="1"/>
      <protection locked="0"/>
    </xf>
    <xf numFmtId="170" fontId="15" fillId="0" borderId="10" xfId="74" applyNumberFormat="1" applyFont="1" applyBorder="1" applyAlignment="1" applyProtection="1">
      <alignment horizontal="center" wrapText="1"/>
      <protection locked="0"/>
    </xf>
    <xf numFmtId="1" fontId="15" fillId="0" borderId="6" xfId="2" applyNumberFormat="1" applyFont="1" applyBorder="1" applyAlignment="1" applyProtection="1">
      <alignment horizontal="left" vertical="center" wrapText="1"/>
      <protection locked="0"/>
    </xf>
    <xf numFmtId="1" fontId="15" fillId="0" borderId="11" xfId="2" applyNumberFormat="1" applyFont="1" applyBorder="1" applyAlignment="1" applyProtection="1">
      <alignment horizontal="left" vertical="center" wrapText="1"/>
      <protection locked="0"/>
    </xf>
    <xf numFmtId="1" fontId="15" fillId="0" borderId="84" xfId="2" applyNumberFormat="1" applyFont="1" applyBorder="1" applyAlignment="1" applyProtection="1">
      <alignment horizontal="left" vertical="center" wrapText="1"/>
      <protection locked="0"/>
    </xf>
    <xf numFmtId="0" fontId="15" fillId="20" borderId="7" xfId="2" applyFont="1" applyFill="1" applyBorder="1" applyAlignment="1">
      <alignment horizontal="left" vertical="center" wrapText="1" indent="1"/>
    </xf>
    <xf numFmtId="0" fontId="15" fillId="20" borderId="8" xfId="2" applyFont="1" applyFill="1" applyBorder="1" applyAlignment="1">
      <alignment horizontal="left" vertical="center" wrapText="1" indent="1"/>
    </xf>
    <xf numFmtId="0" fontId="15" fillId="0" borderId="11" xfId="2" applyFont="1" applyBorder="1" applyAlignment="1" applyProtection="1">
      <alignment horizontal="left" vertical="top" wrapText="1"/>
      <protection locked="0"/>
    </xf>
    <xf numFmtId="0" fontId="15" fillId="0" borderId="84" xfId="2" applyFont="1" applyBorder="1" applyAlignment="1" applyProtection="1">
      <alignment horizontal="left" vertical="top" wrapText="1"/>
      <protection locked="0"/>
    </xf>
    <xf numFmtId="0" fontId="13" fillId="20" borderId="83" xfId="0" applyFont="1" applyFill="1" applyBorder="1" applyAlignment="1">
      <alignment horizontal="center" wrapText="1"/>
    </xf>
    <xf numFmtId="0" fontId="13" fillId="20" borderId="84" xfId="0" applyFont="1" applyFill="1" applyBorder="1" applyAlignment="1">
      <alignment horizontal="center" wrapText="1"/>
    </xf>
    <xf numFmtId="0" fontId="15" fillId="21" borderId="83" xfId="2" applyFont="1" applyFill="1" applyBorder="1" applyAlignment="1">
      <alignment horizontal="left" vertical="center" wrapText="1" indent="5"/>
    </xf>
    <xf numFmtId="0" fontId="15" fillId="21" borderId="11" xfId="2" applyFont="1" applyFill="1" applyBorder="1" applyAlignment="1">
      <alignment horizontal="left" vertical="center" wrapText="1" indent="5"/>
    </xf>
    <xf numFmtId="0" fontId="15" fillId="21" borderId="84" xfId="2" applyFont="1" applyFill="1" applyBorder="1" applyAlignment="1">
      <alignment horizontal="left" vertical="center" wrapText="1" indent="5"/>
    </xf>
    <xf numFmtId="1" fontId="15" fillId="20" borderId="13" xfId="2" applyNumberFormat="1" applyFont="1" applyFill="1" applyBorder="1" applyAlignment="1" applyProtection="1">
      <alignment horizontal="center" vertical="center" wrapText="1"/>
      <protection locked="0"/>
    </xf>
    <xf numFmtId="1" fontId="15" fillId="20" borderId="20" xfId="2" applyNumberFormat="1" applyFont="1" applyFill="1" applyBorder="1" applyAlignment="1" applyProtection="1">
      <alignment horizontal="center" vertical="center" wrapText="1"/>
      <protection locked="0"/>
    </xf>
    <xf numFmtId="1" fontId="15" fillId="20" borderId="12" xfId="2" applyNumberFormat="1" applyFont="1" applyFill="1" applyBorder="1" applyAlignment="1" applyProtection="1">
      <alignment horizontal="center" vertical="center" wrapText="1"/>
      <protection locked="0"/>
    </xf>
    <xf numFmtId="0" fontId="15" fillId="20" borderId="11" xfId="2" applyFont="1" applyFill="1" applyBorder="1" applyAlignment="1">
      <alignment horizontal="right" vertical="top" wrapText="1"/>
    </xf>
    <xf numFmtId="0" fontId="15" fillId="20" borderId="10" xfId="2" applyFont="1" applyFill="1" applyBorder="1" applyAlignment="1">
      <alignment horizontal="right" vertical="top" wrapText="1"/>
    </xf>
    <xf numFmtId="9" fontId="15" fillId="20" borderId="11" xfId="4" applyFont="1" applyFill="1" applyBorder="1" applyAlignment="1">
      <alignment horizontal="left" vertical="center" wrapText="1"/>
    </xf>
    <xf numFmtId="9" fontId="15" fillId="20" borderId="10" xfId="4" applyFont="1" applyFill="1" applyBorder="1" applyAlignment="1">
      <alignment horizontal="left" vertical="center" wrapText="1"/>
    </xf>
    <xf numFmtId="1" fontId="15" fillId="0" borderId="6" xfId="2" applyNumberFormat="1" applyFont="1" applyBorder="1" applyAlignment="1" applyProtection="1">
      <alignment horizontal="left" vertical="top" wrapText="1"/>
      <protection locked="0"/>
    </xf>
    <xf numFmtId="1" fontId="15" fillId="0" borderId="11" xfId="2" applyNumberFormat="1" applyFont="1" applyBorder="1" applyAlignment="1" applyProtection="1">
      <alignment horizontal="left" vertical="top" wrapText="1"/>
      <protection locked="0"/>
    </xf>
    <xf numFmtId="1" fontId="15" fillId="0" borderId="84" xfId="2" applyNumberFormat="1" applyFont="1" applyBorder="1" applyAlignment="1" applyProtection="1">
      <alignment horizontal="left" vertical="top" wrapText="1"/>
      <protection locked="0"/>
    </xf>
    <xf numFmtId="9" fontId="20" fillId="20" borderId="11" xfId="4" applyFont="1" applyFill="1" applyBorder="1" applyAlignment="1">
      <alignment horizontal="left" vertical="center" wrapText="1"/>
    </xf>
    <xf numFmtId="9" fontId="20" fillId="20" borderId="10" xfId="4" applyFont="1" applyFill="1" applyBorder="1" applyAlignment="1">
      <alignment horizontal="left" vertical="center" wrapText="1"/>
    </xf>
    <xf numFmtId="1" fontId="13" fillId="0" borderId="19" xfId="2" applyNumberFormat="1" applyFont="1" applyBorder="1" applyAlignment="1" applyProtection="1">
      <alignment horizontal="left" vertical="top" wrapText="1"/>
      <protection locked="0"/>
    </xf>
    <xf numFmtId="1" fontId="13" fillId="0" borderId="7" xfId="2" applyNumberFormat="1" applyFont="1" applyBorder="1" applyAlignment="1" applyProtection="1">
      <alignment horizontal="left" vertical="top" wrapText="1"/>
      <protection locked="0"/>
    </xf>
    <xf numFmtId="1" fontId="13" fillId="0" borderId="89" xfId="2" applyNumberFormat="1" applyFont="1" applyBorder="1" applyAlignment="1" applyProtection="1">
      <alignment horizontal="left" vertical="top" wrapText="1"/>
      <protection locked="0"/>
    </xf>
    <xf numFmtId="1" fontId="13" fillId="0" borderId="16" xfId="2" applyNumberFormat="1" applyFont="1" applyBorder="1" applyAlignment="1" applyProtection="1">
      <alignment horizontal="left" vertical="top" wrapText="1"/>
      <protection locked="0"/>
    </xf>
    <xf numFmtId="1" fontId="13" fillId="0" borderId="0" xfId="2" applyNumberFormat="1" applyFont="1" applyAlignment="1" applyProtection="1">
      <alignment horizontal="left" vertical="top" wrapText="1"/>
      <protection locked="0"/>
    </xf>
    <xf numFmtId="1" fontId="13" fillId="0" borderId="15" xfId="2" applyNumberFormat="1" applyFont="1" applyBorder="1" applyAlignment="1" applyProtection="1">
      <alignment horizontal="left" vertical="top" wrapText="1"/>
      <protection locked="0"/>
    </xf>
    <xf numFmtId="1" fontId="13" fillId="0" borderId="22" xfId="2" applyNumberFormat="1" applyFont="1" applyBorder="1" applyAlignment="1" applyProtection="1">
      <alignment horizontal="left" vertical="top" wrapText="1"/>
      <protection locked="0"/>
    </xf>
    <xf numFmtId="1" fontId="13" fillId="0" borderId="5" xfId="2" applyNumberFormat="1" applyFont="1" applyBorder="1" applyAlignment="1" applyProtection="1">
      <alignment horizontal="left" vertical="top" wrapText="1"/>
      <protection locked="0"/>
    </xf>
    <xf numFmtId="1" fontId="13" fillId="0" borderId="102" xfId="2" applyNumberFormat="1" applyFont="1" applyBorder="1" applyAlignment="1" applyProtection="1">
      <alignment horizontal="left" vertical="top" wrapText="1"/>
      <protection locked="0"/>
    </xf>
    <xf numFmtId="170" fontId="56" fillId="17" borderId="106" xfId="66" applyNumberFormat="1" applyFont="1" applyFill="1" applyBorder="1" applyAlignment="1" applyProtection="1">
      <alignment horizontal="center" vertical="center" wrapText="1"/>
      <protection locked="0"/>
    </xf>
    <xf numFmtId="170" fontId="56" fillId="17" borderId="109" xfId="66" applyNumberFormat="1" applyFont="1" applyFill="1" applyBorder="1" applyAlignment="1" applyProtection="1">
      <alignment horizontal="center" vertical="center" wrapText="1"/>
      <protection locked="0"/>
    </xf>
    <xf numFmtId="9" fontId="15" fillId="2" borderId="106" xfId="2" applyNumberFormat="1" applyFont="1" applyFill="1" applyBorder="1" applyAlignment="1">
      <alignment horizontal="center" vertical="top" wrapText="1"/>
    </xf>
    <xf numFmtId="9" fontId="15" fillId="2" borderId="109" xfId="2" applyNumberFormat="1" applyFont="1" applyFill="1" applyBorder="1" applyAlignment="1">
      <alignment horizontal="center" vertical="top" wrapText="1"/>
    </xf>
    <xf numFmtId="166" fontId="56" fillId="17" borderId="106" xfId="73" applyNumberFormat="1" applyFont="1" applyFill="1" applyBorder="1" applyAlignment="1" applyProtection="1">
      <alignment horizontal="center" vertical="center" wrapText="1"/>
      <protection locked="0"/>
    </xf>
    <xf numFmtId="166" fontId="56" fillId="17" borderId="92" xfId="73" applyNumberFormat="1" applyFont="1" applyFill="1" applyBorder="1" applyAlignment="1" applyProtection="1">
      <alignment horizontal="center" vertical="center" wrapText="1"/>
      <protection locked="0"/>
    </xf>
    <xf numFmtId="0" fontId="15" fillId="21" borderId="77" xfId="2" applyFont="1" applyFill="1" applyBorder="1" applyAlignment="1">
      <alignment horizontal="left" vertical="center" wrapText="1" indent="2"/>
    </xf>
    <xf numFmtId="0" fontId="15" fillId="21" borderId="78" xfId="2" applyFont="1" applyFill="1" applyBorder="1" applyAlignment="1">
      <alignment horizontal="left" vertical="center" wrapText="1" indent="2"/>
    </xf>
    <xf numFmtId="0" fontId="15" fillId="21" borderId="82" xfId="2" applyFont="1" applyFill="1" applyBorder="1" applyAlignment="1">
      <alignment horizontal="left" vertical="center" wrapText="1" indent="2"/>
    </xf>
    <xf numFmtId="9" fontId="15" fillId="20" borderId="11" xfId="4" applyFont="1" applyFill="1" applyBorder="1" applyAlignment="1">
      <alignment horizontal="left" vertical="top" wrapText="1"/>
    </xf>
    <xf numFmtId="9" fontId="15" fillId="20" borderId="10" xfId="4" applyFont="1" applyFill="1" applyBorder="1" applyAlignment="1">
      <alignment horizontal="left" vertical="top" wrapText="1"/>
    </xf>
    <xf numFmtId="0" fontId="15" fillId="21" borderId="77" xfId="2" applyFont="1" applyFill="1" applyBorder="1" applyAlignment="1">
      <alignment horizontal="left" vertical="top" wrapText="1" indent="5"/>
    </xf>
    <xf numFmtId="0" fontId="15" fillId="21" borderId="78" xfId="2" applyFont="1" applyFill="1" applyBorder="1" applyAlignment="1">
      <alignment horizontal="left" vertical="top" wrapText="1" indent="5"/>
    </xf>
    <xf numFmtId="0" fontId="15" fillId="21" borderId="82" xfId="2" applyFont="1" applyFill="1" applyBorder="1" applyAlignment="1">
      <alignment horizontal="left" vertical="top" wrapText="1" indent="5"/>
    </xf>
    <xf numFmtId="0" fontId="20" fillId="20" borderId="5" xfId="2" applyFont="1" applyFill="1" applyBorder="1" applyAlignment="1">
      <alignment horizontal="left" vertical="center" wrapText="1"/>
    </xf>
    <xf numFmtId="0" fontId="15" fillId="20" borderId="14" xfId="2" applyFont="1" applyFill="1" applyBorder="1" applyAlignment="1">
      <alignment horizontal="left" vertical="center" wrapText="1"/>
    </xf>
    <xf numFmtId="1" fontId="59" fillId="20" borderId="6" xfId="2" applyNumberFormat="1" applyFont="1" applyFill="1" applyBorder="1" applyAlignment="1">
      <alignment horizontal="center" vertical="center" wrapText="1"/>
    </xf>
    <xf numFmtId="1" fontId="59" fillId="20" borderId="10" xfId="2" applyNumberFormat="1" applyFont="1" applyFill="1" applyBorder="1" applyAlignment="1">
      <alignment horizontal="center" vertical="center" wrapText="1"/>
    </xf>
    <xf numFmtId="0" fontId="15" fillId="21" borderId="77" xfId="2" applyFont="1" applyFill="1" applyBorder="1" applyAlignment="1">
      <alignment horizontal="left" vertical="center" indent="5"/>
    </xf>
    <xf numFmtId="0" fontId="15" fillId="21" borderId="78" xfId="2" applyFont="1" applyFill="1" applyBorder="1" applyAlignment="1">
      <alignment horizontal="left" vertical="center" indent="5"/>
    </xf>
    <xf numFmtId="0" fontId="15" fillId="21" borderId="5" xfId="2" applyFont="1" applyFill="1" applyBorder="1" applyAlignment="1">
      <alignment horizontal="left" vertical="center" indent="5"/>
    </xf>
    <xf numFmtId="0" fontId="15" fillId="21" borderId="82" xfId="2" applyFont="1" applyFill="1" applyBorder="1" applyAlignment="1">
      <alignment horizontal="left" vertical="center" indent="5"/>
    </xf>
    <xf numFmtId="0" fontId="63" fillId="20" borderId="14" xfId="2" applyFont="1" applyFill="1" applyBorder="1" applyAlignment="1">
      <alignment horizontal="left" vertical="center"/>
    </xf>
    <xf numFmtId="0" fontId="15" fillId="20" borderId="11" xfId="2" applyFont="1" applyFill="1" applyBorder="1" applyAlignment="1">
      <alignment vertical="center" wrapText="1"/>
    </xf>
    <xf numFmtId="0" fontId="15" fillId="20" borderId="10" xfId="2" applyFont="1" applyFill="1" applyBorder="1" applyAlignment="1">
      <alignment vertical="center" wrapText="1"/>
    </xf>
    <xf numFmtId="165" fontId="15" fillId="0" borderId="6" xfId="66" applyNumberFormat="1" applyFont="1" applyFill="1" applyBorder="1" applyAlignment="1" applyProtection="1">
      <alignment horizontal="right" vertical="center" wrapText="1"/>
      <protection locked="0"/>
    </xf>
    <xf numFmtId="165" fontId="15" fillId="0" borderId="10" xfId="66" applyNumberFormat="1" applyFont="1" applyFill="1" applyBorder="1" applyAlignment="1" applyProtection="1">
      <alignment horizontal="right" vertical="center" wrapText="1"/>
      <protection locked="0"/>
    </xf>
    <xf numFmtId="16" fontId="15" fillId="0" borderId="6" xfId="66" applyNumberFormat="1" applyFont="1" applyBorder="1" applyAlignment="1" applyProtection="1">
      <alignment horizontal="center" vertical="center" wrapText="1"/>
      <protection locked="0"/>
    </xf>
    <xf numFmtId="0" fontId="15" fillId="0" borderId="10" xfId="66" applyNumberFormat="1" applyFont="1" applyBorder="1" applyAlignment="1" applyProtection="1">
      <alignment horizontal="center" vertical="center" wrapText="1"/>
      <protection locked="0"/>
    </xf>
    <xf numFmtId="0" fontId="15" fillId="20" borderId="11" xfId="2" applyFont="1" applyFill="1" applyBorder="1" applyAlignment="1">
      <alignment vertical="top" wrapText="1"/>
    </xf>
    <xf numFmtId="0" fontId="15" fillId="20" borderId="10" xfId="2" applyFont="1" applyFill="1" applyBorder="1" applyAlignment="1">
      <alignment vertical="top" wrapText="1"/>
    </xf>
    <xf numFmtId="9" fontId="15" fillId="0" borderId="6" xfId="2" applyNumberFormat="1" applyFont="1" applyBorder="1" applyAlignment="1" applyProtection="1">
      <alignment horizontal="left" vertical="top" wrapText="1"/>
      <protection locked="0"/>
    </xf>
    <xf numFmtId="9" fontId="15" fillId="0" borderId="11" xfId="2" applyNumberFormat="1" applyFont="1" applyBorder="1" applyAlignment="1" applyProtection="1">
      <alignment horizontal="left" vertical="top" wrapText="1"/>
      <protection locked="0"/>
    </xf>
    <xf numFmtId="9" fontId="15" fillId="0" borderId="84" xfId="2" applyNumberFormat="1" applyFont="1" applyBorder="1" applyAlignment="1" applyProtection="1">
      <alignment horizontal="left" vertical="top" wrapText="1"/>
      <protection locked="0"/>
    </xf>
    <xf numFmtId="0" fontId="15" fillId="20" borderId="92" xfId="2" applyFont="1" applyFill="1" applyBorder="1" applyAlignment="1">
      <alignment vertical="center" wrapText="1"/>
    </xf>
    <xf numFmtId="0" fontId="15" fillId="20" borderId="109" xfId="2" applyFont="1" applyFill="1" applyBorder="1" applyAlignment="1">
      <alignment vertical="center" wrapText="1"/>
    </xf>
    <xf numFmtId="173" fontId="15" fillId="0" borderId="6" xfId="66" applyNumberFormat="1" applyFont="1" applyBorder="1" applyAlignment="1" applyProtection="1">
      <alignment horizontal="right" vertical="center" wrapText="1"/>
      <protection locked="0"/>
    </xf>
    <xf numFmtId="173" fontId="15" fillId="0" borderId="10" xfId="66" applyNumberFormat="1" applyFont="1" applyBorder="1" applyAlignment="1" applyProtection="1">
      <alignment horizontal="right" vertical="center" wrapText="1"/>
      <protection locked="0"/>
    </xf>
    <xf numFmtId="0" fontId="15" fillId="0" borderId="6" xfId="66" applyNumberFormat="1" applyFont="1" applyBorder="1" applyAlignment="1" applyProtection="1">
      <alignment horizontal="center" vertical="center" wrapText="1"/>
      <protection locked="0"/>
    </xf>
    <xf numFmtId="166" fontId="15" fillId="0" borderId="6" xfId="73" applyNumberFormat="1" applyFont="1" applyBorder="1" applyAlignment="1" applyProtection="1">
      <alignment horizontal="right" vertical="center" wrapText="1" shrinkToFit="1"/>
      <protection locked="0"/>
    </xf>
    <xf numFmtId="166" fontId="15" fillId="0" borderId="10" xfId="73" applyNumberFormat="1" applyFont="1" applyBorder="1" applyAlignment="1" applyProtection="1">
      <alignment horizontal="right" vertical="center" wrapText="1" shrinkToFit="1"/>
      <protection locked="0"/>
    </xf>
    <xf numFmtId="0" fontId="15" fillId="0" borderId="6" xfId="2" applyFont="1" applyBorder="1" applyAlignment="1" applyProtection="1">
      <alignment horizontal="center" vertical="center" wrapText="1" shrinkToFit="1"/>
      <protection locked="0"/>
    </xf>
    <xf numFmtId="0" fontId="15" fillId="0" borderId="11" xfId="2" applyFont="1" applyBorder="1" applyAlignment="1" applyProtection="1">
      <alignment horizontal="center" vertical="center" wrapText="1" shrinkToFit="1"/>
      <protection locked="0"/>
    </xf>
    <xf numFmtId="0" fontId="15" fillId="0" borderId="84" xfId="2" applyFont="1" applyBorder="1" applyAlignment="1" applyProtection="1">
      <alignment horizontal="center" vertical="center" wrapText="1" shrinkToFit="1"/>
      <protection locked="0"/>
    </xf>
    <xf numFmtId="9" fontId="15" fillId="2" borderId="92" xfId="2" applyNumberFormat="1" applyFont="1" applyFill="1" applyBorder="1" applyAlignment="1">
      <alignment horizontal="center" vertical="top" wrapText="1"/>
    </xf>
    <xf numFmtId="9" fontId="15" fillId="2" borderId="108" xfId="2" applyNumberFormat="1" applyFont="1" applyFill="1" applyBorder="1" applyAlignment="1">
      <alignment horizontal="center" vertical="top" wrapText="1"/>
    </xf>
    <xf numFmtId="0" fontId="15" fillId="21" borderId="77" xfId="2" applyFont="1" applyFill="1" applyBorder="1" applyAlignment="1">
      <alignment horizontal="left" vertical="center" wrapText="1"/>
    </xf>
    <xf numFmtId="0" fontId="15" fillId="21" borderId="78" xfId="2" applyFont="1" applyFill="1" applyBorder="1" applyAlignment="1">
      <alignment horizontal="left" vertical="center" wrapText="1"/>
    </xf>
    <xf numFmtId="0" fontId="15" fillId="21" borderId="82" xfId="2" applyFont="1" applyFill="1" applyBorder="1" applyAlignment="1">
      <alignment horizontal="left" vertical="center" wrapText="1"/>
    </xf>
    <xf numFmtId="0" fontId="15" fillId="0" borderId="106" xfId="2" applyFont="1" applyBorder="1" applyAlignment="1">
      <alignment horizontal="left" vertical="top"/>
    </xf>
    <xf numFmtId="0" fontId="15" fillId="0" borderId="92" xfId="2" applyFont="1" applyBorder="1" applyAlignment="1">
      <alignment horizontal="left" vertical="top"/>
    </xf>
    <xf numFmtId="0" fontId="15" fillId="0" borderId="108" xfId="2" applyFont="1" applyBorder="1" applyAlignment="1">
      <alignment horizontal="left" vertical="top"/>
    </xf>
    <xf numFmtId="0" fontId="20" fillId="20" borderId="5" xfId="2" applyFont="1" applyFill="1" applyBorder="1" applyAlignment="1">
      <alignment horizontal="center" vertical="center" wrapText="1"/>
    </xf>
    <xf numFmtId="0" fontId="20" fillId="20" borderId="14" xfId="2" applyFont="1" applyFill="1" applyBorder="1" applyAlignment="1">
      <alignment horizontal="center" vertical="center" wrapText="1"/>
    </xf>
    <xf numFmtId="1" fontId="59" fillId="20" borderId="11" xfId="2" applyNumberFormat="1" applyFont="1" applyFill="1" applyBorder="1" applyAlignment="1">
      <alignment horizontal="center" vertical="center" wrapText="1"/>
    </xf>
    <xf numFmtId="1" fontId="59" fillId="20" borderId="84" xfId="2" applyNumberFormat="1" applyFont="1" applyFill="1" applyBorder="1" applyAlignment="1">
      <alignment horizontal="center" vertical="center" wrapText="1"/>
    </xf>
    <xf numFmtId="0" fontId="13" fillId="20" borderId="91" xfId="0" applyFont="1" applyFill="1" applyBorder="1" applyAlignment="1">
      <alignment horizontal="center" wrapText="1"/>
    </xf>
    <xf numFmtId="0" fontId="13" fillId="20" borderId="85" xfId="0" applyFont="1" applyFill="1" applyBorder="1" applyAlignment="1">
      <alignment horizontal="center" wrapText="1"/>
    </xf>
    <xf numFmtId="0" fontId="13" fillId="20" borderId="95" xfId="0" applyFont="1" applyFill="1" applyBorder="1" applyAlignment="1">
      <alignment horizontal="center" wrapText="1"/>
    </xf>
    <xf numFmtId="0" fontId="15" fillId="0" borderId="6" xfId="2" applyFont="1" applyBorder="1" applyAlignment="1" applyProtection="1">
      <alignment horizontal="left" vertical="center" wrapText="1" shrinkToFit="1"/>
      <protection locked="0"/>
    </xf>
    <xf numFmtId="0" fontId="15" fillId="0" borderId="11" xfId="2" applyFont="1" applyBorder="1" applyAlignment="1" applyProtection="1">
      <alignment horizontal="left" vertical="center" wrapText="1" shrinkToFit="1"/>
      <protection locked="0"/>
    </xf>
    <xf numFmtId="0" fontId="15" fillId="0" borderId="84" xfId="2" applyFont="1" applyBorder="1" applyAlignment="1" applyProtection="1">
      <alignment horizontal="left" vertical="center" wrapText="1" shrinkToFit="1"/>
      <protection locked="0"/>
    </xf>
    <xf numFmtId="0" fontId="15" fillId="0" borderId="106" xfId="2" applyFont="1" applyBorder="1" applyAlignment="1">
      <alignment horizontal="left" vertical="top" wrapText="1"/>
    </xf>
    <xf numFmtId="0" fontId="15" fillId="0" borderId="92" xfId="2" applyFont="1" applyBorder="1" applyAlignment="1">
      <alignment horizontal="left" vertical="top" wrapText="1"/>
    </xf>
    <xf numFmtId="0" fontId="15" fillId="0" borderId="108" xfId="2" applyFont="1" applyBorder="1" applyAlignment="1">
      <alignment horizontal="left" vertical="top" wrapText="1"/>
    </xf>
    <xf numFmtId="0" fontId="15" fillId="21" borderId="77" xfId="2" applyFont="1" applyFill="1" applyBorder="1" applyAlignment="1">
      <alignment horizontal="left" vertical="center" wrapText="1" indent="5"/>
    </xf>
    <xf numFmtId="0" fontId="15" fillId="21" borderId="78" xfId="2" applyFont="1" applyFill="1" applyBorder="1" applyAlignment="1">
      <alignment horizontal="left" vertical="center" wrapText="1" indent="5"/>
    </xf>
    <xf numFmtId="0" fontId="15" fillId="21" borderId="96" xfId="2" applyFont="1" applyFill="1" applyBorder="1" applyAlignment="1">
      <alignment horizontal="left" vertical="center" wrapText="1" indent="5"/>
    </xf>
    <xf numFmtId="0" fontId="15" fillId="21" borderId="82" xfId="2" applyFont="1" applyFill="1" applyBorder="1" applyAlignment="1">
      <alignment horizontal="left" vertical="center" wrapText="1" indent="5"/>
    </xf>
    <xf numFmtId="0" fontId="15" fillId="0" borderId="106" xfId="2" applyFont="1" applyBorder="1" applyAlignment="1">
      <alignment horizontal="center" vertical="center" wrapText="1"/>
    </xf>
    <xf numFmtId="0" fontId="15" fillId="0" borderId="92" xfId="2" applyFont="1" applyBorder="1" applyAlignment="1">
      <alignment horizontal="center" vertical="center" wrapText="1"/>
    </xf>
    <xf numFmtId="0" fontId="15" fillId="0" borderId="108" xfId="2" applyFont="1" applyBorder="1" applyAlignment="1">
      <alignment horizontal="center" vertical="center" wrapText="1"/>
    </xf>
    <xf numFmtId="0" fontId="15" fillId="3" borderId="19" xfId="2" applyFont="1" applyFill="1" applyBorder="1" applyAlignment="1" applyProtection="1">
      <alignment horizontal="center" vertical="center" wrapText="1"/>
      <protection locked="0"/>
    </xf>
    <xf numFmtId="0" fontId="15" fillId="3" borderId="7" xfId="2" applyFont="1" applyFill="1" applyBorder="1" applyAlignment="1" applyProtection="1">
      <alignment horizontal="center" vertical="center" wrapText="1"/>
      <protection locked="0"/>
    </xf>
    <xf numFmtId="0" fontId="15" fillId="3" borderId="8" xfId="2" applyFont="1" applyFill="1" applyBorder="1" applyAlignment="1" applyProtection="1">
      <alignment horizontal="center" vertical="center" wrapText="1"/>
      <protection locked="0"/>
    </xf>
    <xf numFmtId="0" fontId="15" fillId="0" borderId="2" xfId="2" applyFont="1" applyBorder="1" applyAlignment="1" applyProtection="1">
      <alignment horizontal="center" vertical="center" wrapText="1"/>
      <protection locked="0"/>
    </xf>
    <xf numFmtId="0" fontId="15" fillId="0" borderId="6" xfId="2" applyFont="1" applyBorder="1" applyAlignment="1" applyProtection="1">
      <alignment horizontal="center" wrapText="1"/>
      <protection locked="0"/>
    </xf>
    <xf numFmtId="0" fontId="15" fillId="0" borderId="11" xfId="2" applyFont="1" applyBorder="1" applyAlignment="1" applyProtection="1">
      <alignment horizontal="center" wrapText="1"/>
      <protection locked="0"/>
    </xf>
    <xf numFmtId="0" fontId="15" fillId="0" borderId="10" xfId="2" applyFont="1" applyBorder="1" applyAlignment="1" applyProtection="1">
      <alignment horizontal="center" wrapText="1"/>
      <protection locked="0"/>
    </xf>
    <xf numFmtId="0" fontId="15" fillId="20" borderId="72" xfId="2" applyFont="1" applyFill="1" applyBorder="1" applyAlignment="1">
      <alignment horizontal="left" vertical="center" wrapText="1"/>
    </xf>
    <xf numFmtId="0" fontId="15" fillId="20" borderId="87" xfId="2" applyFont="1" applyFill="1" applyBorder="1" applyAlignment="1">
      <alignment horizontal="left" vertical="center" wrapText="1"/>
    </xf>
    <xf numFmtId="0" fontId="15" fillId="20" borderId="96" xfId="2" applyFont="1" applyFill="1" applyBorder="1" applyAlignment="1">
      <alignment horizontal="left" vertical="center" wrapText="1"/>
    </xf>
    <xf numFmtId="0" fontId="15" fillId="20" borderId="97" xfId="2" applyFont="1" applyFill="1" applyBorder="1" applyAlignment="1">
      <alignment horizontal="left" vertical="center" wrapText="1"/>
    </xf>
    <xf numFmtId="0" fontId="15" fillId="20" borderId="98" xfId="2" applyFont="1" applyFill="1" applyBorder="1" applyAlignment="1">
      <alignment horizontal="center" vertical="center" wrapText="1"/>
    </xf>
    <xf numFmtId="0" fontId="15" fillId="0" borderId="99" xfId="0" applyFont="1" applyBorder="1" applyAlignment="1">
      <alignment horizontal="left" vertical="top" wrapText="1"/>
    </xf>
    <xf numFmtId="0" fontId="15" fillId="0" borderId="96" xfId="0" applyFont="1" applyBorder="1" applyAlignment="1">
      <alignment horizontal="left" vertical="top" wrapText="1"/>
    </xf>
    <xf numFmtId="0" fontId="15" fillId="0" borderId="100" xfId="0" applyFont="1" applyBorder="1" applyAlignment="1">
      <alignment horizontal="left" vertical="top" wrapText="1"/>
    </xf>
    <xf numFmtId="0" fontId="15" fillId="20" borderId="13" xfId="2" applyFont="1" applyFill="1" applyBorder="1" applyAlignment="1">
      <alignment horizontal="left" vertical="center" wrapText="1"/>
    </xf>
    <xf numFmtId="0" fontId="15" fillId="20" borderId="20" xfId="2" applyFont="1" applyFill="1" applyBorder="1" applyAlignment="1">
      <alignment horizontal="left" vertical="center" wrapText="1"/>
    </xf>
    <xf numFmtId="9" fontId="13" fillId="0" borderId="19" xfId="2" applyNumberFormat="1" applyFont="1" applyBorder="1" applyAlignment="1" applyProtection="1">
      <alignment horizontal="left" vertical="top" wrapText="1"/>
      <protection locked="0"/>
    </xf>
    <xf numFmtId="9" fontId="13" fillId="0" borderId="7" xfId="2" applyNumberFormat="1" applyFont="1" applyBorder="1" applyAlignment="1" applyProtection="1">
      <alignment horizontal="left" vertical="top" wrapText="1"/>
      <protection locked="0"/>
    </xf>
    <xf numFmtId="9" fontId="13" fillId="0" borderId="89" xfId="2" applyNumberFormat="1" applyFont="1" applyBorder="1" applyAlignment="1" applyProtection="1">
      <alignment horizontal="left" vertical="top" wrapText="1"/>
      <protection locked="0"/>
    </xf>
    <xf numFmtId="9" fontId="13" fillId="0" borderId="16" xfId="2" applyNumberFormat="1" applyFont="1" applyBorder="1" applyAlignment="1" applyProtection="1">
      <alignment horizontal="left" vertical="top" wrapText="1"/>
      <protection locked="0"/>
    </xf>
    <xf numFmtId="9" fontId="13" fillId="0" borderId="0" xfId="2" applyNumberFormat="1" applyFont="1" applyAlignment="1" applyProtection="1">
      <alignment horizontal="left" vertical="top" wrapText="1"/>
      <protection locked="0"/>
    </xf>
    <xf numFmtId="9" fontId="13" fillId="0" borderId="15" xfId="2" applyNumberFormat="1" applyFont="1" applyBorder="1" applyAlignment="1" applyProtection="1">
      <alignment horizontal="left" vertical="top" wrapText="1"/>
      <protection locked="0"/>
    </xf>
    <xf numFmtId="9" fontId="13" fillId="0" borderId="93" xfId="2" applyNumberFormat="1" applyFont="1" applyBorder="1" applyAlignment="1" applyProtection="1">
      <alignment horizontal="left" vertical="top" wrapText="1"/>
      <protection locked="0"/>
    </xf>
    <xf numFmtId="9" fontId="13" fillId="0" borderId="3" xfId="2" applyNumberFormat="1" applyFont="1" applyBorder="1" applyAlignment="1" applyProtection="1">
      <alignment horizontal="left" vertical="top" wrapText="1"/>
      <protection locked="0"/>
    </xf>
    <xf numFmtId="9" fontId="13" fillId="0" borderId="94" xfId="2" applyNumberFormat="1" applyFont="1" applyBorder="1" applyAlignment="1" applyProtection="1">
      <alignment horizontal="left" vertical="top" wrapText="1"/>
      <protection locked="0"/>
    </xf>
    <xf numFmtId="0" fontId="15" fillId="20" borderId="6" xfId="2" applyFont="1" applyFill="1" applyBorder="1" applyAlignment="1">
      <alignment horizontal="right" vertical="center" wrapText="1"/>
    </xf>
    <xf numFmtId="0" fontId="20" fillId="21" borderId="84" xfId="2" applyFont="1" applyFill="1" applyBorder="1" applyAlignment="1">
      <alignment horizontal="center" vertical="center" wrapText="1"/>
    </xf>
    <xf numFmtId="0" fontId="33" fillId="20" borderId="6" xfId="2" applyFont="1" applyFill="1" applyBorder="1" applyAlignment="1">
      <alignment horizontal="center" vertical="center"/>
    </xf>
    <xf numFmtId="0" fontId="33" fillId="20" borderId="11" xfId="2" applyFont="1" applyFill="1" applyBorder="1" applyAlignment="1">
      <alignment horizontal="center" vertical="center"/>
    </xf>
    <xf numFmtId="0" fontId="33" fillId="20" borderId="84" xfId="2" applyFont="1" applyFill="1" applyBorder="1" applyAlignment="1">
      <alignment horizontal="center" vertical="center"/>
    </xf>
    <xf numFmtId="0" fontId="15" fillId="3" borderId="0" xfId="5" applyFont="1" applyFill="1" applyAlignment="1" applyProtection="1">
      <alignment horizontal="left" vertical="center" wrapText="1"/>
      <protection locked="0"/>
    </xf>
    <xf numFmtId="0" fontId="30" fillId="0" borderId="81" xfId="75" applyFont="1" applyBorder="1" applyAlignment="1">
      <alignment horizontal="left" vertical="top" wrapText="1"/>
    </xf>
    <xf numFmtId="0" fontId="30" fillId="0" borderId="78" xfId="75" applyFont="1" applyBorder="1" applyAlignment="1">
      <alignment horizontal="left" vertical="top" wrapText="1"/>
    </xf>
    <xf numFmtId="0" fontId="30" fillId="0" borderId="82" xfId="75" applyFont="1" applyBorder="1" applyAlignment="1">
      <alignment horizontal="left" vertical="top" wrapText="1"/>
    </xf>
    <xf numFmtId="0" fontId="15" fillId="0" borderId="84" xfId="2" applyFont="1" applyBorder="1" applyAlignment="1">
      <alignment horizontal="left" vertical="top" wrapText="1"/>
    </xf>
    <xf numFmtId="0" fontId="13" fillId="0" borderId="19" xfId="0" applyFont="1" applyBorder="1" applyAlignment="1">
      <alignment horizontal="left" vertical="top" wrapText="1"/>
    </xf>
    <xf numFmtId="0" fontId="13" fillId="0" borderId="7" xfId="0" applyFont="1" applyBorder="1" applyAlignment="1">
      <alignment horizontal="left" vertical="top" wrapText="1"/>
    </xf>
    <xf numFmtId="0" fontId="13" fillId="0" borderId="89" xfId="0" applyFont="1" applyBorder="1" applyAlignment="1">
      <alignment horizontal="left" vertical="top" wrapText="1"/>
    </xf>
    <xf numFmtId="0" fontId="13" fillId="0" borderId="16" xfId="0" applyFont="1" applyBorder="1" applyAlignment="1">
      <alignment horizontal="left" vertical="top" wrapText="1"/>
    </xf>
    <xf numFmtId="0" fontId="13" fillId="0" borderId="0" xfId="0" applyFont="1" applyAlignment="1">
      <alignment horizontal="left" vertical="top" wrapText="1"/>
    </xf>
    <xf numFmtId="0" fontId="13" fillId="0" borderId="15" xfId="0" applyFont="1" applyBorder="1" applyAlignment="1">
      <alignment horizontal="left" vertical="top" wrapText="1"/>
    </xf>
    <xf numFmtId="0" fontId="13" fillId="0" borderId="93" xfId="0" applyFont="1" applyBorder="1" applyAlignment="1">
      <alignment horizontal="left" vertical="top" wrapText="1"/>
    </xf>
    <xf numFmtId="0" fontId="13" fillId="0" borderId="3" xfId="0" applyFont="1" applyBorder="1" applyAlignment="1">
      <alignment horizontal="left" vertical="top" wrapText="1"/>
    </xf>
    <xf numFmtId="0" fontId="13" fillId="0" borderId="94" xfId="0" applyFont="1" applyBorder="1" applyAlignment="1">
      <alignment horizontal="left" vertical="top" wrapText="1"/>
    </xf>
    <xf numFmtId="1" fontId="15" fillId="3" borderId="6" xfId="2" applyNumberFormat="1" applyFont="1" applyFill="1" applyBorder="1" applyAlignment="1" applyProtection="1">
      <alignment horizontal="left" vertical="top" wrapText="1"/>
      <protection locked="0"/>
    </xf>
    <xf numFmtId="1" fontId="20" fillId="3" borderId="11" xfId="2" applyNumberFormat="1" applyFont="1" applyFill="1" applyBorder="1" applyAlignment="1" applyProtection="1">
      <alignment horizontal="left" vertical="top" wrapText="1"/>
      <protection locked="0"/>
    </xf>
    <xf numFmtId="1" fontId="20" fillId="3" borderId="84" xfId="2" applyNumberFormat="1" applyFont="1" applyFill="1" applyBorder="1" applyAlignment="1" applyProtection="1">
      <alignment horizontal="left" vertical="top" wrapText="1"/>
      <protection locked="0"/>
    </xf>
    <xf numFmtId="1" fontId="15" fillId="3" borderId="93" xfId="2" applyNumberFormat="1" applyFont="1" applyFill="1" applyBorder="1" applyAlignment="1" applyProtection="1">
      <alignment horizontal="left" vertical="top" wrapText="1"/>
      <protection locked="0"/>
    </xf>
    <xf numFmtId="1" fontId="15" fillId="3" borderId="3" xfId="2" applyNumberFormat="1" applyFont="1" applyFill="1" applyBorder="1" applyAlignment="1" applyProtection="1">
      <alignment horizontal="left" vertical="top" wrapText="1"/>
      <protection locked="0"/>
    </xf>
    <xf numFmtId="1" fontId="15" fillId="3" borderId="94" xfId="2" applyNumberFormat="1" applyFont="1" applyFill="1" applyBorder="1" applyAlignment="1" applyProtection="1">
      <alignment horizontal="left" vertical="top" wrapText="1"/>
      <protection locked="0"/>
    </xf>
    <xf numFmtId="0" fontId="13" fillId="0" borderId="81" xfId="0" applyFont="1" applyBorder="1" applyAlignment="1">
      <alignment horizontal="left" vertical="top" wrapText="1"/>
    </xf>
    <xf numFmtId="0" fontId="13" fillId="0" borderId="78" xfId="0" applyFont="1" applyBorder="1" applyAlignment="1">
      <alignment horizontal="left" vertical="top" wrapText="1"/>
    </xf>
    <xf numFmtId="0" fontId="13" fillId="0" borderId="82" xfId="0" applyFont="1" applyBorder="1" applyAlignment="1">
      <alignment horizontal="left" vertical="top" wrapText="1"/>
    </xf>
    <xf numFmtId="0" fontId="13" fillId="0" borderId="22" xfId="0" applyFont="1" applyBorder="1" applyAlignment="1">
      <alignment horizontal="left" vertical="top" wrapText="1"/>
    </xf>
    <xf numFmtId="0" fontId="13" fillId="0" borderId="5" xfId="0" applyFont="1" applyBorder="1" applyAlignment="1">
      <alignment horizontal="left" vertical="top" wrapText="1"/>
    </xf>
    <xf numFmtId="0" fontId="13" fillId="0" borderId="102" xfId="0" applyFont="1" applyBorder="1" applyAlignment="1">
      <alignment horizontal="left" vertical="top" wrapText="1"/>
    </xf>
    <xf numFmtId="164" fontId="2" fillId="0" borderId="120" xfId="1" applyNumberFormat="1" applyFont="1" applyBorder="1" applyAlignment="1" applyProtection="1">
      <alignment horizontal="center" vertical="center" wrapText="1"/>
      <protection locked="0"/>
    </xf>
    <xf numFmtId="164" fontId="2" fillId="0" borderId="121" xfId="1" applyNumberFormat="1" applyFont="1" applyBorder="1" applyAlignment="1" applyProtection="1">
      <alignment horizontal="center" vertical="center" wrapText="1"/>
      <protection locked="0"/>
    </xf>
    <xf numFmtId="164" fontId="2" fillId="0" borderId="123" xfId="1" applyNumberFormat="1" applyFont="1" applyBorder="1" applyAlignment="1" applyProtection="1">
      <alignment horizontal="center" vertical="center" wrapText="1"/>
      <protection locked="0"/>
    </xf>
    <xf numFmtId="0" fontId="15" fillId="0" borderId="10" xfId="2" applyFont="1" applyBorder="1" applyAlignment="1" applyProtection="1">
      <alignment horizontal="left" vertical="top" wrapText="1"/>
      <protection locked="0"/>
    </xf>
    <xf numFmtId="9" fontId="15" fillId="0" borderId="11" xfId="2" applyNumberFormat="1" applyFont="1" applyBorder="1" applyAlignment="1" applyProtection="1">
      <alignment horizontal="center" vertical="top" wrapText="1"/>
      <protection locked="0"/>
    </xf>
    <xf numFmtId="9" fontId="15" fillId="0" borderId="10" xfId="2" applyNumberFormat="1" applyFont="1" applyBorder="1" applyAlignment="1" applyProtection="1">
      <alignment horizontal="center" vertical="top" wrapText="1"/>
      <protection locked="0"/>
    </xf>
    <xf numFmtId="0" fontId="15" fillId="3" borderId="6" xfId="2" applyFont="1" applyFill="1" applyBorder="1" applyAlignment="1" applyProtection="1">
      <alignment horizontal="center" vertical="top" wrapText="1"/>
      <protection locked="0"/>
    </xf>
    <xf numFmtId="0" fontId="15" fillId="3" borderId="11" xfId="2" applyFont="1" applyFill="1" applyBorder="1" applyAlignment="1" applyProtection="1">
      <alignment horizontal="center" vertical="top" wrapText="1"/>
      <protection locked="0"/>
    </xf>
    <xf numFmtId="0" fontId="15" fillId="3" borderId="10" xfId="2" applyFont="1" applyFill="1" applyBorder="1" applyAlignment="1" applyProtection="1">
      <alignment horizontal="center" vertical="top" wrapText="1"/>
      <protection locked="0"/>
    </xf>
    <xf numFmtId="0" fontId="15" fillId="3" borderId="25" xfId="2" applyFont="1" applyFill="1" applyBorder="1" applyAlignment="1">
      <alignment horizontal="center" vertical="center" wrapText="1"/>
    </xf>
    <xf numFmtId="0" fontId="50" fillId="0" borderId="81" xfId="2" applyFont="1" applyBorder="1" applyAlignment="1">
      <alignment horizontal="left" vertical="top" wrapText="1"/>
    </xf>
    <xf numFmtId="0" fontId="68" fillId="0" borderId="99" xfId="0" applyFont="1" applyBorder="1" applyAlignment="1">
      <alignment horizontal="center" vertical="center" wrapText="1"/>
    </xf>
    <xf numFmtId="0" fontId="68" fillId="0" borderId="96" xfId="0" applyFont="1" applyBorder="1" applyAlignment="1">
      <alignment horizontal="center" vertical="center" wrapText="1"/>
    </xf>
    <xf numFmtId="0" fontId="68" fillId="0" borderId="100" xfId="0" applyFont="1" applyBorder="1" applyAlignment="1">
      <alignment horizontal="center" vertical="center" wrapText="1"/>
    </xf>
    <xf numFmtId="0" fontId="68" fillId="0" borderId="16" xfId="0" applyFont="1" applyBorder="1" applyAlignment="1">
      <alignment horizontal="center" vertical="center" wrapText="1"/>
    </xf>
    <xf numFmtId="0" fontId="68" fillId="0" borderId="0" xfId="0" applyFont="1" applyAlignment="1">
      <alignment horizontal="center" vertical="center" wrapText="1"/>
    </xf>
    <xf numFmtId="0" fontId="68" fillId="0" borderId="15" xfId="0" applyFont="1" applyBorder="1" applyAlignment="1">
      <alignment horizontal="center" vertical="center" wrapText="1"/>
    </xf>
    <xf numFmtId="0" fontId="68" fillId="0" borderId="93" xfId="0" applyFont="1" applyBorder="1" applyAlignment="1">
      <alignment horizontal="center" vertical="center" wrapText="1"/>
    </xf>
    <xf numFmtId="0" fontId="68" fillId="0" borderId="3" xfId="0" applyFont="1" applyBorder="1" applyAlignment="1">
      <alignment horizontal="center" vertical="center" wrapText="1"/>
    </xf>
    <xf numFmtId="0" fontId="68" fillId="0" borderId="9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7" xfId="0" applyFont="1" applyBorder="1" applyAlignment="1">
      <alignment horizontal="center" vertical="center" wrapText="1"/>
    </xf>
    <xf numFmtId="0" fontId="15" fillId="0" borderId="6" xfId="0" applyFont="1" applyBorder="1" applyAlignment="1">
      <alignment horizontal="left" vertical="center" wrapText="1"/>
    </xf>
    <xf numFmtId="0" fontId="15" fillId="0" borderId="11" xfId="0" applyFont="1" applyBorder="1" applyAlignment="1">
      <alignment horizontal="left" vertical="center" wrapText="1"/>
    </xf>
    <xf numFmtId="0" fontId="15" fillId="0" borderId="10" xfId="0" applyFont="1" applyBorder="1" applyAlignment="1">
      <alignment horizontal="left" vertical="center" wrapText="1"/>
    </xf>
    <xf numFmtId="0" fontId="15" fillId="0" borderId="6" xfId="0" applyFont="1" applyBorder="1" applyAlignment="1">
      <alignment horizontal="center" wrapText="1"/>
    </xf>
    <xf numFmtId="1" fontId="15" fillId="0" borderId="19" xfId="2" applyNumberFormat="1" applyFont="1" applyBorder="1" applyAlignment="1" applyProtection="1">
      <alignment horizontal="left" vertical="top" wrapText="1"/>
      <protection locked="0"/>
    </xf>
    <xf numFmtId="1" fontId="15" fillId="0" borderId="7" xfId="2" applyNumberFormat="1" applyFont="1" applyBorder="1" applyAlignment="1" applyProtection="1">
      <alignment horizontal="left" vertical="top" wrapText="1"/>
      <protection locked="0"/>
    </xf>
    <xf numFmtId="1" fontId="15" fillId="0" borderId="89" xfId="2" applyNumberFormat="1" applyFont="1" applyBorder="1" applyAlignment="1" applyProtection="1">
      <alignment horizontal="left" vertical="top" wrapText="1"/>
      <protection locked="0"/>
    </xf>
    <xf numFmtId="1" fontId="15" fillId="0" borderId="16" xfId="2" applyNumberFormat="1" applyFont="1" applyBorder="1" applyAlignment="1" applyProtection="1">
      <alignment horizontal="left" vertical="top" wrapText="1"/>
      <protection locked="0"/>
    </xf>
    <xf numFmtId="1" fontId="15" fillId="0" borderId="0" xfId="2" applyNumberFormat="1" applyFont="1" applyAlignment="1" applyProtection="1">
      <alignment horizontal="left" vertical="top" wrapText="1"/>
      <protection locked="0"/>
    </xf>
    <xf numFmtId="1" fontId="15" fillId="0" borderId="15" xfId="2" applyNumberFormat="1" applyFont="1" applyBorder="1" applyAlignment="1" applyProtection="1">
      <alignment horizontal="left" vertical="top" wrapText="1"/>
      <protection locked="0"/>
    </xf>
    <xf numFmtId="1" fontId="15" fillId="0" borderId="22" xfId="2" applyNumberFormat="1" applyFont="1" applyBorder="1" applyAlignment="1" applyProtection="1">
      <alignment horizontal="left" vertical="top" wrapText="1"/>
      <protection locked="0"/>
    </xf>
    <xf numFmtId="1" fontId="15" fillId="0" borderId="5" xfId="2" applyNumberFormat="1" applyFont="1" applyBorder="1" applyAlignment="1" applyProtection="1">
      <alignment horizontal="left" vertical="top" wrapText="1"/>
      <protection locked="0"/>
    </xf>
    <xf numFmtId="1" fontId="15" fillId="0" borderId="102" xfId="2" applyNumberFormat="1" applyFont="1" applyBorder="1" applyAlignment="1" applyProtection="1">
      <alignment horizontal="left" vertical="top" wrapText="1"/>
      <protection locked="0"/>
    </xf>
    <xf numFmtId="165" fontId="15" fillId="0" borderId="6" xfId="66" applyNumberFormat="1" applyFont="1" applyBorder="1" applyAlignment="1" applyProtection="1">
      <alignment horizontal="right" vertical="center" wrapText="1"/>
      <protection locked="0"/>
    </xf>
    <xf numFmtId="165" fontId="15" fillId="0" borderId="10" xfId="66" applyNumberFormat="1" applyFont="1" applyBorder="1" applyAlignment="1" applyProtection="1">
      <alignment horizontal="right" vertical="center" wrapText="1"/>
      <protection locked="0"/>
    </xf>
    <xf numFmtId="16" fontId="15" fillId="0" borderId="6" xfId="66" applyNumberFormat="1" applyFont="1" applyFill="1" applyBorder="1" applyAlignment="1" applyProtection="1">
      <alignment horizontal="center" vertical="center" wrapText="1"/>
      <protection locked="0"/>
    </xf>
    <xf numFmtId="0" fontId="15" fillId="0" borderId="10" xfId="66" applyNumberFormat="1" applyFont="1" applyFill="1" applyBorder="1" applyAlignment="1" applyProtection="1">
      <alignment horizontal="center" vertical="center" wrapText="1"/>
      <protection locked="0"/>
    </xf>
    <xf numFmtId="0" fontId="13" fillId="0" borderId="6" xfId="2" applyFont="1" applyBorder="1" applyAlignment="1" applyProtection="1">
      <alignment horizontal="center" vertical="center" wrapText="1" shrinkToFit="1"/>
      <protection locked="0"/>
    </xf>
    <xf numFmtId="0" fontId="13" fillId="0" borderId="11" xfId="2" applyFont="1" applyBorder="1" applyAlignment="1" applyProtection="1">
      <alignment horizontal="center" vertical="center" wrapText="1" shrinkToFit="1"/>
      <protection locked="0"/>
    </xf>
    <xf numFmtId="0" fontId="13" fillId="0" borderId="84" xfId="2" applyFont="1" applyBorder="1" applyAlignment="1" applyProtection="1">
      <alignment horizontal="center" vertical="center" wrapText="1" shrinkToFit="1"/>
      <protection locked="0"/>
    </xf>
    <xf numFmtId="0" fontId="15" fillId="0" borderId="2" xfId="2" applyFont="1" applyBorder="1" applyAlignment="1" applyProtection="1">
      <alignment horizontal="center" wrapText="1"/>
      <protection locked="0"/>
    </xf>
    <xf numFmtId="0" fontId="15" fillId="0" borderId="93" xfId="2" applyFont="1" applyBorder="1" applyAlignment="1">
      <alignment horizontal="left" vertical="top" wrapText="1"/>
    </xf>
    <xf numFmtId="0" fontId="15" fillId="0" borderId="3" xfId="2" applyFont="1" applyBorder="1" applyAlignment="1">
      <alignment horizontal="left" vertical="top" wrapText="1"/>
    </xf>
    <xf numFmtId="0" fontId="15" fillId="0" borderId="94" xfId="2" applyFont="1" applyBorder="1" applyAlignment="1">
      <alignment horizontal="left" vertical="top" wrapText="1"/>
    </xf>
    <xf numFmtId="0" fontId="15" fillId="0" borderId="16" xfId="0" applyFont="1" applyBorder="1" applyAlignment="1">
      <alignment horizontal="center" vertical="top" wrapText="1"/>
    </xf>
    <xf numFmtId="0" fontId="15" fillId="0" borderId="0" xfId="0" applyFont="1" applyAlignment="1">
      <alignment horizontal="center" vertical="top" wrapText="1"/>
    </xf>
    <xf numFmtId="0" fontId="15" fillId="0" borderId="15" xfId="0" applyFont="1" applyBorder="1" applyAlignment="1">
      <alignment horizontal="center" vertical="top" wrapText="1"/>
    </xf>
    <xf numFmtId="0" fontId="2" fillId="0" borderId="112" xfId="2" applyFont="1" applyBorder="1" applyAlignment="1" applyProtection="1">
      <alignment horizontal="left" vertical="top" wrapText="1"/>
      <protection locked="0"/>
    </xf>
    <xf numFmtId="0" fontId="2" fillId="0" borderId="75" xfId="2" applyFont="1" applyBorder="1" applyAlignment="1" applyProtection="1">
      <alignment horizontal="left" vertical="top" wrapText="1"/>
      <protection locked="0"/>
    </xf>
    <xf numFmtId="0" fontId="2" fillId="0" borderId="76" xfId="2" applyFont="1" applyBorder="1" applyAlignment="1" applyProtection="1">
      <alignment horizontal="left" vertical="top" wrapText="1"/>
      <protection locked="0"/>
    </xf>
    <xf numFmtId="1" fontId="2" fillId="3" borderId="110" xfId="2" applyNumberFormat="1" applyFont="1" applyFill="1" applyBorder="1" applyAlignment="1" applyProtection="1">
      <alignment horizontal="left" vertical="top" wrapText="1"/>
      <protection locked="0"/>
    </xf>
    <xf numFmtId="1" fontId="2" fillId="3" borderId="92" xfId="2" applyNumberFormat="1" applyFont="1" applyFill="1" applyBorder="1" applyAlignment="1" applyProtection="1">
      <alignment horizontal="left" vertical="top" wrapText="1"/>
      <protection locked="0"/>
    </xf>
    <xf numFmtId="1" fontId="2" fillId="3" borderId="108" xfId="2" applyNumberFormat="1" applyFont="1" applyFill="1" applyBorder="1" applyAlignment="1" applyProtection="1">
      <alignment horizontal="left" vertical="top" wrapText="1"/>
      <protection locked="0"/>
    </xf>
    <xf numFmtId="1" fontId="2" fillId="3" borderId="74" xfId="2" applyNumberFormat="1" applyFont="1" applyFill="1" applyBorder="1" applyAlignment="1" applyProtection="1">
      <alignment horizontal="left" vertical="top" wrapText="1"/>
      <protection locked="0"/>
    </xf>
    <xf numFmtId="1" fontId="2" fillId="3" borderId="75" xfId="2" applyNumberFormat="1" applyFont="1" applyFill="1" applyBorder="1" applyAlignment="1" applyProtection="1">
      <alignment horizontal="left" vertical="top" wrapText="1"/>
      <protection locked="0"/>
    </xf>
    <xf numFmtId="1" fontId="2" fillId="3" borderId="76" xfId="2" applyNumberFormat="1" applyFont="1" applyFill="1" applyBorder="1" applyAlignment="1" applyProtection="1">
      <alignment horizontal="left" vertical="top" wrapText="1"/>
      <protection locked="0"/>
    </xf>
    <xf numFmtId="0" fontId="5" fillId="3" borderId="7" xfId="2" applyFont="1" applyFill="1" applyBorder="1" applyAlignment="1">
      <alignment horizontal="center" vertical="center" wrapText="1"/>
    </xf>
    <xf numFmtId="0" fontId="5" fillId="3" borderId="89" xfId="2" applyFont="1" applyFill="1" applyBorder="1" applyAlignment="1">
      <alignment horizontal="center" vertical="center" wrapText="1"/>
    </xf>
    <xf numFmtId="0" fontId="5" fillId="3" borderId="0" xfId="2" applyFont="1" applyFill="1" applyAlignment="1">
      <alignment horizontal="center" vertical="center" wrapText="1"/>
    </xf>
    <xf numFmtId="0" fontId="5" fillId="3" borderId="15" xfId="2" applyFont="1" applyFill="1" applyBorder="1" applyAlignment="1">
      <alignment horizontal="center" vertical="center" wrapText="1"/>
    </xf>
    <xf numFmtId="0" fontId="5" fillId="3" borderId="5" xfId="2" applyFont="1" applyFill="1" applyBorder="1" applyAlignment="1">
      <alignment horizontal="center" vertical="center" wrapText="1"/>
    </xf>
    <xf numFmtId="0" fontId="5" fillId="3" borderId="102" xfId="2" applyFont="1" applyFill="1" applyBorder="1" applyAlignment="1">
      <alignment horizontal="center" vertical="center" wrapText="1"/>
    </xf>
    <xf numFmtId="9" fontId="2" fillId="0" borderId="19" xfId="2" applyNumberFormat="1" applyFont="1" applyBorder="1" applyAlignment="1">
      <alignment horizontal="left" vertical="top" wrapText="1"/>
    </xf>
    <xf numFmtId="9" fontId="2" fillId="0" borderId="7" xfId="2" applyNumberFormat="1" applyFont="1" applyBorder="1" applyAlignment="1">
      <alignment horizontal="left" vertical="top" wrapText="1"/>
    </xf>
    <xf numFmtId="9" fontId="2" fillId="0" borderId="8" xfId="2" applyNumberFormat="1" applyFont="1" applyBorder="1" applyAlignment="1">
      <alignment horizontal="left" vertical="top" wrapText="1"/>
    </xf>
    <xf numFmtId="9" fontId="2" fillId="0" borderId="22" xfId="2" applyNumberFormat="1" applyFont="1" applyBorder="1" applyAlignment="1">
      <alignment horizontal="left" vertical="top" wrapText="1"/>
    </xf>
    <xf numFmtId="9" fontId="2" fillId="0" borderId="5" xfId="2" applyNumberFormat="1" applyFont="1" applyBorder="1" applyAlignment="1">
      <alignment horizontal="left" vertical="top" wrapText="1"/>
    </xf>
    <xf numFmtId="9" fontId="2" fillId="0" borderId="14" xfId="2" applyNumberFormat="1" applyFont="1" applyBorder="1" applyAlignment="1">
      <alignment horizontal="left" vertical="top" wrapText="1"/>
    </xf>
    <xf numFmtId="9" fontId="2" fillId="0" borderId="16" xfId="2" applyNumberFormat="1" applyFont="1" applyBorder="1" applyAlignment="1">
      <alignment horizontal="left" vertical="top" wrapText="1"/>
    </xf>
    <xf numFmtId="9" fontId="2" fillId="0" borderId="0" xfId="2" applyNumberFormat="1" applyFont="1" applyAlignment="1">
      <alignment horizontal="left" vertical="top" wrapText="1"/>
    </xf>
    <xf numFmtId="9" fontId="2" fillId="0" borderId="1" xfId="2" applyNumberFormat="1" applyFont="1" applyBorder="1" applyAlignment="1">
      <alignment horizontal="left" vertical="top" wrapText="1"/>
    </xf>
    <xf numFmtId="0" fontId="2" fillId="0" borderId="14" xfId="2" applyFont="1" applyBorder="1" applyAlignment="1">
      <alignment horizontal="left" vertical="top" wrapText="1"/>
    </xf>
    <xf numFmtId="0" fontId="4" fillId="0" borderId="25" xfId="0" applyFont="1" applyBorder="1" applyAlignment="1">
      <alignment horizontal="center" vertical="center" wrapText="1"/>
    </xf>
    <xf numFmtId="0" fontId="4" fillId="20" borderId="89" xfId="0" applyFont="1" applyFill="1" applyBorder="1" applyAlignment="1">
      <alignment horizontal="center" vertical="center" wrapText="1"/>
    </xf>
    <xf numFmtId="0" fontId="4" fillId="20" borderId="15" xfId="0" applyFont="1" applyFill="1" applyBorder="1" applyAlignment="1">
      <alignment horizontal="center" vertical="center" wrapText="1"/>
    </xf>
    <xf numFmtId="0" fontId="4" fillId="20" borderId="94" xfId="0" applyFont="1" applyFill="1" applyBorder="1" applyAlignment="1">
      <alignment horizontal="center" vertical="center" wrapText="1"/>
    </xf>
    <xf numFmtId="17" fontId="2" fillId="0" borderId="6" xfId="66" applyNumberFormat="1" applyFont="1" applyBorder="1" applyAlignment="1" applyProtection="1">
      <alignment horizontal="center" vertical="center" wrapText="1"/>
      <protection locked="0"/>
    </xf>
    <xf numFmtId="173" fontId="2" fillId="0" borderId="6" xfId="66" applyNumberFormat="1" applyFont="1" applyFill="1" applyBorder="1" applyAlignment="1" applyProtection="1">
      <alignment horizontal="right" vertical="center" wrapText="1"/>
      <protection locked="0"/>
    </xf>
    <xf numFmtId="173" fontId="2" fillId="0" borderId="10" xfId="66" applyNumberFormat="1" applyFont="1" applyFill="1" applyBorder="1" applyAlignment="1" applyProtection="1">
      <alignment horizontal="right" vertical="center" wrapText="1"/>
      <protection locked="0"/>
    </xf>
    <xf numFmtId="0" fontId="2" fillId="0" borderId="2" xfId="2" applyFont="1" applyBorder="1" applyAlignment="1" applyProtection="1">
      <alignment horizontal="left" vertical="center" wrapText="1"/>
      <protection locked="0"/>
    </xf>
    <xf numFmtId="0" fontId="2" fillId="0" borderId="18" xfId="2" applyFont="1" applyBorder="1" applyAlignment="1" applyProtection="1">
      <alignment horizontal="left" vertical="center" wrapText="1"/>
      <protection locked="0"/>
    </xf>
    <xf numFmtId="0" fontId="2" fillId="30" borderId="11" xfId="0" applyFont="1" applyFill="1" applyBorder="1" applyAlignment="1">
      <alignment horizontal="center" vertical="center" wrapText="1"/>
    </xf>
    <xf numFmtId="1" fontId="2" fillId="3" borderId="6" xfId="2" applyNumberFormat="1" applyFont="1" applyFill="1" applyBorder="1" applyAlignment="1" applyProtection="1">
      <alignment horizontal="left" vertical="top" wrapText="1"/>
      <protection locked="0"/>
    </xf>
    <xf numFmtId="1" fontId="2" fillId="3" borderId="11" xfId="2" applyNumberFormat="1" applyFont="1" applyFill="1" applyBorder="1" applyAlignment="1" applyProtection="1">
      <alignment horizontal="left" vertical="top" wrapText="1"/>
      <protection locked="0"/>
    </xf>
    <xf numFmtId="1" fontId="2" fillId="3" borderId="84" xfId="2" applyNumberFormat="1" applyFont="1" applyFill="1" applyBorder="1" applyAlignment="1" applyProtection="1">
      <alignment horizontal="left" vertical="top" wrapText="1"/>
      <protection locked="0"/>
    </xf>
    <xf numFmtId="1" fontId="2" fillId="3" borderId="93" xfId="2" applyNumberFormat="1" applyFont="1" applyFill="1" applyBorder="1" applyAlignment="1" applyProtection="1">
      <alignment horizontal="left" vertical="top" wrapText="1"/>
      <protection locked="0"/>
    </xf>
    <xf numFmtId="1" fontId="2" fillId="3" borderId="3" xfId="2" applyNumberFormat="1" applyFont="1" applyFill="1" applyBorder="1" applyAlignment="1" applyProtection="1">
      <alignment horizontal="left" vertical="top" wrapText="1"/>
      <protection locked="0"/>
    </xf>
    <xf numFmtId="1" fontId="2" fillId="3" borderId="94" xfId="2" applyNumberFormat="1" applyFont="1" applyFill="1" applyBorder="1" applyAlignment="1" applyProtection="1">
      <alignment horizontal="left" vertical="top" wrapText="1"/>
      <protection locked="0"/>
    </xf>
    <xf numFmtId="0" fontId="2" fillId="0" borderId="106" xfId="2" applyFont="1" applyBorder="1" applyAlignment="1" applyProtection="1">
      <alignment horizontal="center" vertical="top" wrapText="1"/>
      <protection locked="0"/>
    </xf>
    <xf numFmtId="166" fontId="34" fillId="0" borderId="106" xfId="73" applyNumberFormat="1" applyFont="1" applyFill="1" applyBorder="1" applyAlignment="1" applyProtection="1">
      <alignment horizontal="center" vertical="center" wrapText="1"/>
      <protection locked="0"/>
    </xf>
    <xf numFmtId="166" fontId="34" fillId="0" borderId="92" xfId="73" applyNumberFormat="1" applyFont="1" applyFill="1" applyBorder="1" applyAlignment="1" applyProtection="1">
      <alignment horizontal="center" vertical="center" wrapText="1"/>
      <protection locked="0"/>
    </xf>
    <xf numFmtId="16" fontId="2" fillId="0" borderId="6" xfId="66" applyNumberFormat="1" applyFont="1" applyFill="1" applyBorder="1" applyAlignment="1" applyProtection="1">
      <alignment horizontal="center" vertical="center" wrapText="1"/>
      <protection locked="0"/>
    </xf>
    <xf numFmtId="0" fontId="2" fillId="0" borderId="6" xfId="66" applyNumberFormat="1" applyFont="1" applyFill="1" applyBorder="1" applyAlignment="1" applyProtection="1">
      <alignment horizontal="right" vertical="center" wrapText="1"/>
      <protection locked="0"/>
    </xf>
    <xf numFmtId="0" fontId="2" fillId="0" borderId="10" xfId="66" applyNumberFormat="1" applyFont="1" applyFill="1" applyBorder="1" applyAlignment="1" applyProtection="1">
      <alignment horizontal="right" vertical="center" wrapText="1"/>
      <protection locked="0"/>
    </xf>
    <xf numFmtId="0" fontId="2" fillId="0" borderId="106" xfId="2" applyFont="1" applyBorder="1" applyAlignment="1">
      <alignment horizontal="left" vertical="center" wrapText="1"/>
    </xf>
    <xf numFmtId="0" fontId="2" fillId="0" borderId="92" xfId="2" applyFont="1" applyBorder="1" applyAlignment="1">
      <alignment horizontal="left" vertical="center" wrapText="1"/>
    </xf>
    <xf numFmtId="0" fontId="2" fillId="0" borderId="108" xfId="2" applyFont="1" applyBorder="1" applyAlignment="1">
      <alignment horizontal="left" vertical="center" wrapText="1"/>
    </xf>
    <xf numFmtId="1" fontId="5" fillId="3" borderId="11" xfId="2" applyNumberFormat="1" applyFont="1" applyFill="1" applyBorder="1" applyAlignment="1" applyProtection="1">
      <alignment horizontal="left" vertical="center" wrapText="1"/>
      <protection locked="0"/>
    </xf>
    <xf numFmtId="1" fontId="5" fillId="3" borderId="84" xfId="2" applyNumberFormat="1" applyFont="1" applyFill="1" applyBorder="1" applyAlignment="1" applyProtection="1">
      <alignment horizontal="left" vertical="center" wrapText="1"/>
      <protection locked="0"/>
    </xf>
    <xf numFmtId="1" fontId="5" fillId="3" borderId="93" xfId="2" applyNumberFormat="1" applyFont="1" applyFill="1" applyBorder="1" applyAlignment="1" applyProtection="1">
      <alignment horizontal="left" vertical="top" wrapText="1"/>
      <protection locked="0"/>
    </xf>
    <xf numFmtId="1" fontId="5" fillId="3" borderId="3" xfId="2" applyNumberFormat="1" applyFont="1" applyFill="1" applyBorder="1" applyAlignment="1" applyProtection="1">
      <alignment horizontal="left" vertical="top" wrapText="1"/>
      <protection locked="0"/>
    </xf>
    <xf numFmtId="1" fontId="5" fillId="3" borderId="94" xfId="2" applyNumberFormat="1" applyFont="1" applyFill="1" applyBorder="1" applyAlignment="1" applyProtection="1">
      <alignment horizontal="left" vertical="top" wrapText="1"/>
      <protection locked="0"/>
    </xf>
    <xf numFmtId="9" fontId="2" fillId="0" borderId="99" xfId="2" applyNumberFormat="1" applyFont="1" applyBorder="1" applyAlignment="1" applyProtection="1">
      <alignment horizontal="center" vertical="center" wrapText="1"/>
      <protection locked="0"/>
    </xf>
    <xf numFmtId="9" fontId="2" fillId="0" borderId="96" xfId="2" applyNumberFormat="1" applyFont="1" applyBorder="1" applyAlignment="1" applyProtection="1">
      <alignment horizontal="center" vertical="center" wrapText="1"/>
      <protection locked="0"/>
    </xf>
    <xf numFmtId="9" fontId="2" fillId="0" borderId="100" xfId="2" applyNumberFormat="1" applyFont="1" applyBorder="1" applyAlignment="1" applyProtection="1">
      <alignment horizontal="center" vertical="center" wrapText="1"/>
      <protection locked="0"/>
    </xf>
    <xf numFmtId="0" fontId="2" fillId="0" borderId="108" xfId="2" applyFont="1" applyBorder="1" applyAlignment="1" applyProtection="1">
      <alignment horizontal="center" vertical="center" wrapText="1"/>
      <protection locked="0"/>
    </xf>
    <xf numFmtId="0" fontId="2" fillId="0" borderId="106" xfId="2" applyFont="1" applyBorder="1" applyAlignment="1">
      <alignment horizontal="left" vertical="top" wrapText="1"/>
    </xf>
    <xf numFmtId="0" fontId="2" fillId="0" borderId="92" xfId="2" applyFont="1" applyBorder="1" applyAlignment="1">
      <alignment horizontal="left" vertical="top" wrapText="1"/>
    </xf>
    <xf numFmtId="0" fontId="2" fillId="0" borderId="108" xfId="2" applyFont="1" applyBorder="1" applyAlignment="1">
      <alignment horizontal="left" vertical="top" wrapText="1"/>
    </xf>
    <xf numFmtId="9" fontId="2" fillId="0" borderId="2" xfId="2" applyNumberFormat="1" applyFont="1" applyBorder="1" applyAlignment="1" applyProtection="1">
      <alignment horizontal="left" vertical="top" wrapText="1"/>
      <protection locked="0"/>
    </xf>
    <xf numFmtId="0" fontId="2" fillId="0" borderId="19" xfId="0" applyFont="1" applyBorder="1" applyAlignment="1">
      <alignment horizontal="left" vertical="center" wrapText="1"/>
    </xf>
    <xf numFmtId="0" fontId="2" fillId="0" borderId="7" xfId="0" applyFont="1" applyBorder="1" applyAlignment="1">
      <alignment horizontal="left" vertical="center" wrapText="1"/>
    </xf>
    <xf numFmtId="0" fontId="2" fillId="0" borderId="89" xfId="0" applyFont="1" applyBorder="1" applyAlignment="1">
      <alignment horizontal="left" vertical="center" wrapText="1"/>
    </xf>
    <xf numFmtId="0" fontId="2" fillId="0" borderId="22" xfId="0" applyFont="1" applyBorder="1" applyAlignment="1">
      <alignment horizontal="left" vertical="center" wrapText="1"/>
    </xf>
    <xf numFmtId="0" fontId="2" fillId="0" borderId="5" xfId="0" applyFont="1" applyBorder="1" applyAlignment="1">
      <alignment horizontal="left" vertical="center" wrapText="1"/>
    </xf>
    <xf numFmtId="0" fontId="2" fillId="0" borderId="102" xfId="0" applyFont="1" applyBorder="1" applyAlignment="1">
      <alignment horizontal="left" vertical="center" wrapText="1"/>
    </xf>
    <xf numFmtId="0" fontId="44" fillId="29" borderId="103" xfId="0" applyFont="1" applyFill="1" applyBorder="1" applyAlignment="1">
      <alignment horizontal="center" vertical="center"/>
    </xf>
    <xf numFmtId="0" fontId="44" fillId="29" borderId="3" xfId="0" applyFont="1" applyFill="1" applyBorder="1" applyAlignment="1">
      <alignment horizontal="center" vertical="center"/>
    </xf>
    <xf numFmtId="0" fontId="6" fillId="0" borderId="81" xfId="0" applyFont="1" applyBorder="1" applyAlignment="1">
      <alignment horizontal="left" vertical="top" wrapText="1"/>
    </xf>
    <xf numFmtId="0" fontId="35" fillId="20" borderId="11" xfId="2" applyFont="1" applyFill="1" applyBorder="1" applyAlignment="1">
      <alignment horizontal="left" vertical="center" wrapText="1"/>
    </xf>
    <xf numFmtId="1" fontId="2" fillId="3" borderId="106" xfId="2" applyNumberFormat="1" applyFont="1" applyFill="1" applyBorder="1" applyAlignment="1" applyProtection="1">
      <alignment horizontal="left" vertical="center" wrapText="1"/>
      <protection locked="0"/>
    </xf>
    <xf numFmtId="1" fontId="2" fillId="3" borderId="92" xfId="2" applyNumberFormat="1" applyFont="1" applyFill="1" applyBorder="1" applyAlignment="1" applyProtection="1">
      <alignment horizontal="left" vertical="center" wrapText="1"/>
      <protection locked="0"/>
    </xf>
    <xf numFmtId="1" fontId="2" fillId="3" borderId="108" xfId="2" applyNumberFormat="1" applyFont="1" applyFill="1" applyBorder="1" applyAlignment="1" applyProtection="1">
      <alignment horizontal="left" vertical="center" wrapText="1"/>
      <protection locked="0"/>
    </xf>
    <xf numFmtId="0" fontId="5" fillId="4" borderId="103" xfId="2" applyFont="1" applyFill="1" applyBorder="1" applyAlignment="1">
      <alignment horizontal="left" vertical="center" wrapText="1"/>
    </xf>
    <xf numFmtId="164" fontId="4" fillId="0" borderId="120" xfId="1" applyNumberFormat="1" applyFont="1" applyBorder="1" applyAlignment="1" applyProtection="1">
      <alignment horizontal="left" vertical="top" wrapText="1"/>
      <protection locked="0"/>
    </xf>
    <xf numFmtId="164" fontId="4" fillId="0" borderId="121" xfId="1" applyNumberFormat="1" applyFont="1" applyBorder="1" applyAlignment="1" applyProtection="1">
      <alignment horizontal="left" vertical="top" wrapText="1"/>
      <protection locked="0"/>
    </xf>
    <xf numFmtId="164" fontId="4" fillId="0" borderId="123" xfId="1" applyNumberFormat="1" applyFont="1" applyBorder="1" applyAlignment="1" applyProtection="1">
      <alignment horizontal="left" vertical="top" wrapText="1"/>
      <protection locked="0"/>
    </xf>
    <xf numFmtId="164" fontId="5" fillId="0" borderId="120" xfId="1" applyNumberFormat="1" applyFont="1" applyBorder="1" applyAlignment="1" applyProtection="1">
      <alignment horizontal="center" vertical="top" wrapText="1"/>
      <protection locked="0"/>
    </xf>
    <xf numFmtId="164" fontId="5" fillId="0" borderId="123" xfId="1" applyNumberFormat="1" applyFont="1" applyBorder="1" applyAlignment="1" applyProtection="1">
      <alignment horizontal="center" vertical="top" wrapText="1"/>
      <protection locked="0"/>
    </xf>
    <xf numFmtId="164" fontId="5" fillId="0" borderId="120" xfId="1" applyNumberFormat="1" applyFont="1" applyBorder="1" applyAlignment="1" applyProtection="1">
      <alignment horizontal="left" vertical="center" wrapText="1"/>
      <protection locked="0"/>
    </xf>
    <xf numFmtId="164" fontId="5" fillId="0" borderId="121" xfId="1" applyNumberFormat="1" applyFont="1" applyBorder="1" applyAlignment="1" applyProtection="1">
      <alignment horizontal="left" vertical="center" wrapText="1"/>
      <protection locked="0"/>
    </xf>
    <xf numFmtId="164" fontId="5" fillId="0" borderId="123" xfId="1" applyNumberFormat="1" applyFont="1" applyBorder="1" applyAlignment="1" applyProtection="1">
      <alignment horizontal="left" vertical="center" wrapText="1"/>
      <protection locked="0"/>
    </xf>
    <xf numFmtId="0" fontId="2" fillId="0" borderId="99" xfId="2" applyFont="1" applyBorder="1" applyAlignment="1">
      <alignment horizontal="left" vertical="center" wrapText="1"/>
    </xf>
    <xf numFmtId="0" fontId="2" fillId="0" borderId="96" xfId="2" applyFont="1" applyBorder="1" applyAlignment="1">
      <alignment horizontal="left" vertical="center" wrapText="1"/>
    </xf>
    <xf numFmtId="0" fontId="2" fillId="0" borderId="100" xfId="2" applyFont="1" applyBorder="1" applyAlignment="1">
      <alignment horizontal="left" vertical="center" wrapText="1"/>
    </xf>
    <xf numFmtId="0" fontId="5" fillId="21" borderId="7" xfId="2" applyFont="1" applyFill="1" applyBorder="1" applyAlignment="1">
      <alignment horizontal="center" vertical="center" wrapText="1"/>
    </xf>
    <xf numFmtId="0" fontId="5" fillId="3" borderId="19" xfId="2" applyFont="1" applyFill="1" applyBorder="1" applyAlignment="1">
      <alignment horizontal="center" vertical="center" wrapText="1"/>
    </xf>
    <xf numFmtId="0" fontId="5" fillId="3" borderId="16" xfId="2" applyFont="1" applyFill="1" applyBorder="1" applyAlignment="1">
      <alignment horizontal="center" vertical="center" wrapText="1"/>
    </xf>
    <xf numFmtId="0" fontId="5" fillId="3" borderId="22" xfId="2" applyFont="1" applyFill="1" applyBorder="1" applyAlignment="1">
      <alignment horizontal="center" vertical="center" wrapText="1"/>
    </xf>
    <xf numFmtId="9" fontId="2" fillId="0" borderId="19" xfId="2" applyNumberFormat="1" applyFont="1" applyBorder="1" applyAlignment="1" applyProtection="1">
      <alignment horizontal="left" wrapText="1"/>
      <protection locked="0"/>
    </xf>
    <xf numFmtId="9" fontId="2" fillId="0" borderId="89" xfId="2" applyNumberFormat="1" applyFont="1" applyBorder="1" applyAlignment="1" applyProtection="1">
      <alignment horizontal="left" wrapText="1"/>
      <protection locked="0"/>
    </xf>
    <xf numFmtId="9" fontId="2" fillId="0" borderId="16" xfId="2" applyNumberFormat="1" applyFont="1" applyBorder="1" applyAlignment="1" applyProtection="1">
      <alignment horizontal="left" wrapText="1"/>
      <protection locked="0"/>
    </xf>
    <xf numFmtId="9" fontId="2" fillId="0" borderId="15" xfId="2" applyNumberFormat="1" applyFont="1" applyBorder="1" applyAlignment="1" applyProtection="1">
      <alignment horizontal="left" wrapText="1"/>
      <protection locked="0"/>
    </xf>
    <xf numFmtId="9" fontId="2" fillId="0" borderId="22" xfId="2" applyNumberFormat="1" applyFont="1" applyBorder="1" applyAlignment="1" applyProtection="1">
      <alignment horizontal="left" wrapText="1"/>
      <protection locked="0"/>
    </xf>
    <xf numFmtId="9" fontId="2" fillId="0" borderId="102" xfId="2" applyNumberFormat="1" applyFont="1" applyBorder="1" applyAlignment="1" applyProtection="1">
      <alignment horizontal="left" wrapText="1"/>
      <protection locked="0"/>
    </xf>
    <xf numFmtId="9" fontId="2" fillId="17" borderId="6" xfId="2" applyNumberFormat="1" applyFont="1" applyFill="1" applyBorder="1" applyAlignment="1">
      <alignment horizontal="center" vertical="top" wrapText="1"/>
    </xf>
    <xf numFmtId="9" fontId="2" fillId="17" borderId="11" xfId="2" applyNumberFormat="1" applyFont="1" applyFill="1" applyBorder="1" applyAlignment="1">
      <alignment horizontal="center" vertical="top" wrapText="1"/>
    </xf>
    <xf numFmtId="9" fontId="2" fillId="17" borderId="10" xfId="2" applyNumberFormat="1" applyFont="1" applyFill="1" applyBorder="1" applyAlignment="1">
      <alignment horizontal="center" vertical="top" wrapText="1"/>
    </xf>
    <xf numFmtId="9" fontId="2" fillId="17" borderId="6" xfId="2" applyNumberFormat="1" applyFont="1" applyFill="1" applyBorder="1" applyAlignment="1" applyProtection="1">
      <alignment horizontal="center" vertical="center" wrapText="1"/>
      <protection locked="0"/>
    </xf>
    <xf numFmtId="9" fontId="2" fillId="17" borderId="11" xfId="2" applyNumberFormat="1" applyFont="1" applyFill="1" applyBorder="1" applyAlignment="1" applyProtection="1">
      <alignment horizontal="center" vertical="center" wrapText="1"/>
      <protection locked="0"/>
    </xf>
    <xf numFmtId="9" fontId="2" fillId="17" borderId="84" xfId="2" applyNumberFormat="1" applyFont="1" applyFill="1" applyBorder="1" applyAlignment="1" applyProtection="1">
      <alignment horizontal="center" vertical="center" wrapText="1"/>
      <protection locked="0"/>
    </xf>
    <xf numFmtId="0" fontId="2" fillId="22" borderId="14" xfId="2" applyFont="1" applyFill="1" applyBorder="1" applyAlignment="1">
      <alignment horizontal="left" vertical="top" wrapText="1"/>
    </xf>
    <xf numFmtId="0" fontId="2" fillId="24" borderId="19" xfId="2" applyFont="1" applyFill="1" applyBorder="1" applyAlignment="1">
      <alignment horizontal="center" vertical="top" wrapText="1"/>
    </xf>
    <xf numFmtId="0" fontId="2" fillId="24" borderId="7" xfId="2" applyFont="1" applyFill="1" applyBorder="1" applyAlignment="1">
      <alignment horizontal="center" vertical="top" wrapText="1"/>
    </xf>
    <xf numFmtId="0" fontId="2" fillId="24" borderId="89" xfId="2" applyFont="1" applyFill="1" applyBorder="1" applyAlignment="1">
      <alignment horizontal="center" vertical="top" wrapText="1"/>
    </xf>
    <xf numFmtId="0" fontId="2" fillId="24" borderId="16" xfId="2" applyFont="1" applyFill="1" applyBorder="1" applyAlignment="1">
      <alignment horizontal="center" vertical="top" wrapText="1"/>
    </xf>
    <xf numFmtId="0" fontId="2" fillId="24" borderId="0" xfId="2" applyFont="1" applyFill="1" applyAlignment="1">
      <alignment horizontal="center" vertical="top" wrapText="1"/>
    </xf>
    <xf numFmtId="0" fontId="2" fillId="24" borderId="15" xfId="2" applyFont="1" applyFill="1" applyBorder="1" applyAlignment="1">
      <alignment horizontal="center" vertical="top" wrapText="1"/>
    </xf>
    <xf numFmtId="0" fontId="2" fillId="24" borderId="93" xfId="2" applyFont="1" applyFill="1" applyBorder="1" applyAlignment="1">
      <alignment horizontal="center" vertical="top" wrapText="1"/>
    </xf>
    <xf numFmtId="0" fontId="2" fillId="24" borderId="3" xfId="2" applyFont="1" applyFill="1" applyBorder="1" applyAlignment="1">
      <alignment horizontal="center" vertical="top" wrapText="1"/>
    </xf>
    <xf numFmtId="0" fontId="2" fillId="24" borderId="94" xfId="2" applyFont="1" applyFill="1" applyBorder="1" applyAlignment="1">
      <alignment horizontal="center" vertical="top" wrapText="1"/>
    </xf>
    <xf numFmtId="0" fontId="2" fillId="24" borderId="1" xfId="2" applyFont="1" applyFill="1" applyBorder="1" applyAlignment="1">
      <alignment horizontal="center" vertical="top" wrapText="1"/>
    </xf>
    <xf numFmtId="0" fontId="2" fillId="24" borderId="111" xfId="2" applyFont="1" applyFill="1" applyBorder="1" applyAlignment="1">
      <alignment horizontal="center" vertical="top" wrapText="1"/>
    </xf>
    <xf numFmtId="0" fontId="5" fillId="22" borderId="5" xfId="2" applyFont="1" applyFill="1" applyBorder="1" applyAlignment="1">
      <alignment horizontal="left" vertical="top" wrapText="1"/>
    </xf>
    <xf numFmtId="0" fontId="2" fillId="22" borderId="2" xfId="2" applyFont="1" applyFill="1" applyBorder="1" applyAlignment="1">
      <alignment horizontal="center" vertical="center" wrapText="1"/>
    </xf>
    <xf numFmtId="0" fontId="2" fillId="24" borderId="19" xfId="2" applyFont="1" applyFill="1" applyBorder="1" applyAlignment="1">
      <alignment horizontal="left" vertical="top" wrapText="1"/>
    </xf>
    <xf numFmtId="0" fontId="2" fillId="24" borderId="7" xfId="2" applyFont="1" applyFill="1" applyBorder="1" applyAlignment="1">
      <alignment horizontal="left" vertical="top" wrapText="1"/>
    </xf>
    <xf numFmtId="0" fontId="2" fillId="24" borderId="89" xfId="2" applyFont="1" applyFill="1" applyBorder="1" applyAlignment="1">
      <alignment horizontal="left" vertical="top" wrapText="1"/>
    </xf>
    <xf numFmtId="0" fontId="2" fillId="24" borderId="16" xfId="2" applyFont="1" applyFill="1" applyBorder="1" applyAlignment="1">
      <alignment horizontal="left" vertical="top" wrapText="1"/>
    </xf>
    <xf numFmtId="0" fontId="2" fillId="24" borderId="0" xfId="2" applyFont="1" applyFill="1" applyAlignment="1">
      <alignment horizontal="left" vertical="top" wrapText="1"/>
    </xf>
    <xf numFmtId="0" fontId="2" fillId="24" borderId="15" xfId="2" applyFont="1" applyFill="1" applyBorder="1" applyAlignment="1">
      <alignment horizontal="left" vertical="top" wrapText="1"/>
    </xf>
    <xf numFmtId="0" fontId="2" fillId="24" borderId="93" xfId="2" applyFont="1" applyFill="1" applyBorder="1" applyAlignment="1">
      <alignment horizontal="left" vertical="top" wrapText="1"/>
    </xf>
    <xf numFmtId="0" fontId="2" fillId="24" borderId="3" xfId="2" applyFont="1" applyFill="1" applyBorder="1" applyAlignment="1">
      <alignment horizontal="left" vertical="top" wrapText="1"/>
    </xf>
    <xf numFmtId="0" fontId="2" fillId="24" borderId="94" xfId="2" applyFont="1" applyFill="1" applyBorder="1" applyAlignment="1">
      <alignment horizontal="left" vertical="top" wrapText="1"/>
    </xf>
    <xf numFmtId="0" fontId="4" fillId="0" borderId="6" xfId="0" applyFont="1" applyBorder="1" applyAlignment="1">
      <alignment horizontal="left" vertical="top"/>
    </xf>
    <xf numFmtId="0" fontId="4" fillId="0" borderId="11" xfId="0" applyFont="1" applyBorder="1" applyAlignment="1">
      <alignment horizontal="left" vertical="top"/>
    </xf>
    <xf numFmtId="0" fontId="4" fillId="0" borderId="10" xfId="0" applyFont="1" applyBorder="1" applyAlignment="1">
      <alignment horizontal="left" vertical="top"/>
    </xf>
    <xf numFmtId="165" fontId="2" fillId="3" borderId="6" xfId="74" applyNumberFormat="1" applyFont="1" applyFill="1" applyBorder="1" applyAlignment="1">
      <alignment horizontal="center" vertical="center" wrapText="1"/>
    </xf>
    <xf numFmtId="165" fontId="2" fillId="3" borderId="10" xfId="74" applyNumberFormat="1" applyFont="1" applyFill="1" applyBorder="1" applyAlignment="1">
      <alignment horizontal="center" vertical="center" wrapText="1"/>
    </xf>
    <xf numFmtId="9" fontId="2" fillId="0" borderId="106" xfId="2" applyNumberFormat="1" applyFont="1" applyBorder="1" applyAlignment="1" applyProtection="1">
      <alignment horizontal="left" vertical="center" wrapText="1"/>
      <protection locked="0"/>
    </xf>
    <xf numFmtId="0" fontId="2" fillId="0" borderId="92" xfId="0" applyFont="1" applyBorder="1" applyAlignment="1">
      <alignment horizontal="left" vertical="center" wrapText="1"/>
    </xf>
    <xf numFmtId="0" fontId="2" fillId="0" borderId="109" xfId="0" applyFont="1" applyBorder="1" applyAlignment="1">
      <alignment horizontal="left" vertical="center" wrapText="1"/>
    </xf>
    <xf numFmtId="165" fontId="2" fillId="0" borderId="6" xfId="74" applyNumberFormat="1" applyFont="1" applyBorder="1" applyAlignment="1" applyProtection="1">
      <alignment horizontal="center" vertical="center" wrapText="1"/>
      <protection locked="0"/>
    </xf>
    <xf numFmtId="165" fontId="2" fillId="0" borderId="10" xfId="74" applyNumberFormat="1" applyFont="1" applyBorder="1" applyAlignment="1" applyProtection="1">
      <alignment horizontal="center" vertical="center" wrapText="1"/>
      <protection locked="0"/>
    </xf>
    <xf numFmtId="0" fontId="2" fillId="0" borderId="11" xfId="0" applyFont="1" applyBorder="1" applyAlignment="1">
      <alignment horizontal="center" vertical="center"/>
    </xf>
    <xf numFmtId="0" fontId="2" fillId="0" borderId="10" xfId="0" applyFont="1" applyBorder="1" applyAlignment="1">
      <alignment horizontal="center" vertical="center"/>
    </xf>
    <xf numFmtId="1" fontId="2" fillId="0" borderId="22" xfId="2" applyNumberFormat="1" applyFont="1" applyBorder="1" applyAlignment="1" applyProtection="1">
      <alignment horizontal="center" vertical="top" wrapText="1"/>
      <protection locked="0"/>
    </xf>
    <xf numFmtId="1" fontId="2" fillId="0" borderId="5" xfId="2" applyNumberFormat="1" applyFont="1" applyBorder="1" applyAlignment="1" applyProtection="1">
      <alignment horizontal="center" vertical="top" wrapText="1"/>
      <protection locked="0"/>
    </xf>
    <xf numFmtId="1" fontId="2" fillId="0" borderId="102" xfId="2" applyNumberFormat="1" applyFont="1" applyBorder="1" applyAlignment="1" applyProtection="1">
      <alignment horizontal="center" vertical="top" wrapText="1"/>
      <protection locked="0"/>
    </xf>
    <xf numFmtId="0" fontId="68" fillId="0" borderId="106" xfId="2" applyFont="1" applyBorder="1" applyAlignment="1">
      <alignment horizontal="center" vertical="center" wrapText="1"/>
    </xf>
    <xf numFmtId="0" fontId="68" fillId="0" borderId="92" xfId="2" applyFont="1" applyBorder="1" applyAlignment="1">
      <alignment horizontal="center" vertical="center" wrapText="1"/>
    </xf>
    <xf numFmtId="0" fontId="68" fillId="0" borderId="108" xfId="2" applyFont="1" applyBorder="1" applyAlignment="1">
      <alignment horizontal="center" vertical="center" wrapText="1"/>
    </xf>
    <xf numFmtId="0" fontId="4" fillId="20" borderId="6" xfId="2" applyFont="1" applyFill="1" applyBorder="1" applyAlignment="1">
      <alignment horizontal="right" vertical="center" wrapText="1"/>
    </xf>
    <xf numFmtId="0" fontId="4" fillId="20" borderId="10" xfId="2" applyFont="1" applyFill="1" applyBorder="1" applyAlignment="1">
      <alignment horizontal="right" vertical="center" wrapText="1"/>
    </xf>
    <xf numFmtId="0" fontId="7" fillId="0" borderId="73" xfId="0" applyFont="1" applyBorder="1" applyAlignment="1">
      <alignment horizontal="center" vertical="center" wrapText="1"/>
    </xf>
    <xf numFmtId="0" fontId="6" fillId="0" borderId="85" xfId="0" applyFont="1" applyBorder="1" applyAlignment="1">
      <alignment horizontal="center" vertical="center" wrapText="1"/>
    </xf>
    <xf numFmtId="0" fontId="6" fillId="0" borderId="88" xfId="0" applyFont="1" applyBorder="1" applyAlignment="1">
      <alignment horizontal="center" vertical="center" wrapText="1"/>
    </xf>
    <xf numFmtId="0" fontId="68" fillId="0" borderId="6" xfId="2" applyFont="1" applyBorder="1" applyAlignment="1" applyProtection="1">
      <alignment horizontal="left" vertical="top" wrapText="1"/>
      <protection locked="0"/>
    </xf>
    <xf numFmtId="0" fontId="68" fillId="0" borderId="11" xfId="2" applyFont="1" applyBorder="1" applyAlignment="1" applyProtection="1">
      <alignment horizontal="left" vertical="top" wrapText="1"/>
      <protection locked="0"/>
    </xf>
    <xf numFmtId="0" fontId="68" fillId="0" borderId="84" xfId="2" applyFont="1" applyBorder="1" applyAlignment="1" applyProtection="1">
      <alignment horizontal="left" vertical="top" wrapText="1"/>
      <protection locked="0"/>
    </xf>
    <xf numFmtId="0" fontId="12" fillId="0" borderId="0" xfId="75" applyFill="1" applyAlignment="1">
      <alignment vertical="top"/>
    </xf>
    <xf numFmtId="0" fontId="0" fillId="0" borderId="0" xfId="0" applyAlignment="1">
      <alignment vertical="top"/>
    </xf>
    <xf numFmtId="0" fontId="4" fillId="0" borderId="11" xfId="2" applyFont="1" applyBorder="1" applyAlignment="1">
      <alignment horizontal="center" vertical="center" wrapText="1"/>
    </xf>
    <xf numFmtId="0" fontId="4" fillId="0" borderId="10" xfId="2" applyFont="1" applyBorder="1" applyAlignment="1">
      <alignment horizontal="center" vertical="center" wrapText="1"/>
    </xf>
    <xf numFmtId="0" fontId="4" fillId="0" borderId="6" xfId="2" applyFont="1" applyBorder="1" applyAlignment="1" applyProtection="1">
      <alignment horizontal="left" vertical="center" wrapText="1"/>
      <protection locked="0"/>
    </xf>
    <xf numFmtId="0" fontId="4" fillId="0" borderId="11" xfId="2" applyFont="1" applyBorder="1" applyAlignment="1" applyProtection="1">
      <alignment horizontal="left" vertical="center" wrapText="1"/>
      <protection locked="0"/>
    </xf>
    <xf numFmtId="0" fontId="4" fillId="0" borderId="10" xfId="2" applyFont="1" applyBorder="1" applyAlignment="1" applyProtection="1">
      <alignment horizontal="left" vertical="center" wrapText="1"/>
      <protection locked="0"/>
    </xf>
    <xf numFmtId="1" fontId="125" fillId="3" borderId="7" xfId="2" applyNumberFormat="1" applyFont="1" applyFill="1" applyBorder="1" applyAlignment="1" applyProtection="1">
      <alignment horizontal="left" vertical="center" wrapText="1"/>
      <protection locked="0"/>
    </xf>
    <xf numFmtId="1" fontId="2" fillId="3" borderId="7" xfId="2" applyNumberFormat="1" applyFont="1" applyFill="1" applyBorder="1" applyAlignment="1" applyProtection="1">
      <alignment horizontal="left" vertical="center" wrapText="1"/>
      <protection locked="0"/>
    </xf>
    <xf numFmtId="1" fontId="2" fillId="3" borderId="19" xfId="2" applyNumberFormat="1" applyFont="1" applyFill="1" applyBorder="1" applyAlignment="1" applyProtection="1">
      <alignment horizontal="left" vertical="center" wrapText="1"/>
      <protection locked="0"/>
    </xf>
    <xf numFmtId="0" fontId="2" fillId="28" borderId="2" xfId="2" applyFont="1" applyFill="1" applyBorder="1" applyAlignment="1">
      <alignment horizontal="left" vertical="top" wrapText="1"/>
    </xf>
    <xf numFmtId="0" fontId="2" fillId="28" borderId="18" xfId="2" applyFont="1" applyFill="1" applyBorder="1" applyAlignment="1">
      <alignment horizontal="left" vertical="top" wrapText="1"/>
    </xf>
    <xf numFmtId="0" fontId="2" fillId="20" borderId="2" xfId="2" applyFont="1" applyFill="1" applyBorder="1" applyAlignment="1">
      <alignment horizontal="left" vertical="top" wrapText="1" indent="2"/>
    </xf>
    <xf numFmtId="0" fontId="2" fillId="20" borderId="2" xfId="2" applyFont="1" applyFill="1" applyBorder="1" applyAlignment="1">
      <alignment horizontal="left" vertical="center" wrapText="1" indent="2"/>
    </xf>
    <xf numFmtId="0" fontId="2" fillId="20" borderId="6" xfId="2" applyFont="1" applyFill="1" applyBorder="1" applyAlignment="1">
      <alignment horizontal="left" vertical="center" wrapText="1" indent="2"/>
    </xf>
    <xf numFmtId="0" fontId="2" fillId="6" borderId="6" xfId="2" applyFont="1" applyFill="1" applyBorder="1" applyAlignment="1" applyProtection="1">
      <alignment horizontal="center" vertical="center" wrapText="1"/>
      <protection locked="0"/>
    </xf>
    <xf numFmtId="0" fontId="2" fillId="6" borderId="11" xfId="2" applyFont="1" applyFill="1" applyBorder="1" applyAlignment="1" applyProtection="1">
      <alignment horizontal="center" vertical="center" wrapText="1"/>
      <protection locked="0"/>
    </xf>
    <xf numFmtId="0" fontId="2" fillId="6" borderId="10" xfId="2" applyFont="1" applyFill="1" applyBorder="1" applyAlignment="1" applyProtection="1">
      <alignment horizontal="center" vertical="center" wrapText="1"/>
      <protection locked="0"/>
    </xf>
    <xf numFmtId="9" fontId="4" fillId="0" borderId="6" xfId="2" applyNumberFormat="1" applyFont="1" applyBorder="1" applyAlignment="1">
      <alignment horizontal="left" vertical="top" wrapText="1"/>
    </xf>
    <xf numFmtId="9" fontId="4" fillId="0" borderId="11" xfId="2" applyNumberFormat="1" applyFont="1" applyBorder="1" applyAlignment="1">
      <alignment horizontal="left" vertical="top" wrapText="1"/>
    </xf>
    <xf numFmtId="9" fontId="4" fillId="0" borderId="10" xfId="2" applyNumberFormat="1" applyFont="1" applyBorder="1" applyAlignment="1">
      <alignment horizontal="left" vertical="top" wrapText="1"/>
    </xf>
    <xf numFmtId="9" fontId="3" fillId="0" borderId="6" xfId="2" applyNumberFormat="1" applyBorder="1" applyAlignment="1" applyProtection="1">
      <alignment horizontal="left" vertical="top" wrapText="1"/>
      <protection locked="0"/>
    </xf>
    <xf numFmtId="9" fontId="3" fillId="0" borderId="84" xfId="2" applyNumberFormat="1" applyBorder="1" applyAlignment="1" applyProtection="1">
      <alignment horizontal="left" vertical="top" wrapText="1"/>
      <protection locked="0"/>
    </xf>
    <xf numFmtId="0" fontId="2" fillId="22" borderId="24" xfId="2" applyFont="1" applyFill="1" applyBorder="1" applyAlignment="1">
      <alignment horizontal="left" vertical="center" wrapText="1"/>
    </xf>
    <xf numFmtId="0" fontId="30" fillId="0" borderId="6"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10" xfId="0" applyFont="1" applyBorder="1" applyAlignment="1">
      <alignment horizontal="center" vertical="center" wrapText="1"/>
    </xf>
    <xf numFmtId="0" fontId="2" fillId="0" borderId="6" xfId="0" applyFont="1" applyBorder="1" applyAlignment="1">
      <alignment horizontal="center" vertical="top"/>
    </xf>
    <xf numFmtId="0" fontId="2" fillId="0" borderId="11" xfId="0" applyFont="1" applyBorder="1" applyAlignment="1">
      <alignment horizontal="center" vertical="top"/>
    </xf>
    <xf numFmtId="0" fontId="2" fillId="0" borderId="10" xfId="0" applyFont="1" applyBorder="1" applyAlignment="1">
      <alignment horizontal="center" vertical="top"/>
    </xf>
    <xf numFmtId="170" fontId="2" fillId="3" borderId="6" xfId="74" applyNumberFormat="1" applyFont="1" applyFill="1" applyBorder="1" applyAlignment="1">
      <alignment horizontal="center" vertical="top" wrapText="1"/>
    </xf>
    <xf numFmtId="170" fontId="2" fillId="3" borderId="10" xfId="74" applyNumberFormat="1" applyFont="1" applyFill="1" applyBorder="1" applyAlignment="1">
      <alignment horizontal="center" vertical="top" wrapText="1"/>
    </xf>
    <xf numFmtId="0" fontId="2" fillId="0" borderId="19" xfId="2" applyFont="1" applyBorder="1" applyAlignment="1" applyProtection="1">
      <alignment horizontal="left" vertical="center" wrapText="1"/>
      <protection locked="0"/>
    </xf>
    <xf numFmtId="170" fontId="68" fillId="0" borderId="6" xfId="66" applyNumberFormat="1" applyFont="1" applyFill="1" applyBorder="1" applyAlignment="1" applyProtection="1">
      <alignment horizontal="center" vertical="center" wrapText="1"/>
      <protection locked="0"/>
    </xf>
    <xf numFmtId="170" fontId="68" fillId="0" borderId="10" xfId="66" applyNumberFormat="1" applyFont="1" applyFill="1" applyBorder="1" applyAlignment="1" applyProtection="1">
      <alignment horizontal="center" vertical="center" wrapText="1"/>
      <protection locked="0"/>
    </xf>
    <xf numFmtId="166" fontId="68" fillId="0" borderId="6" xfId="73" applyNumberFormat="1" applyFont="1" applyFill="1" applyBorder="1" applyAlignment="1" applyProtection="1">
      <alignment horizontal="right" vertical="center" wrapText="1" shrinkToFit="1"/>
      <protection locked="0"/>
    </xf>
    <xf numFmtId="166" fontId="68" fillId="0" borderId="10" xfId="73" applyNumberFormat="1" applyFont="1" applyFill="1" applyBorder="1" applyAlignment="1" applyProtection="1">
      <alignment horizontal="right" vertical="center" wrapText="1" shrinkToFit="1"/>
      <protection locked="0"/>
    </xf>
    <xf numFmtId="0" fontId="4" fillId="0" borderId="6" xfId="2" applyFont="1" applyBorder="1" applyAlignment="1" applyProtection="1">
      <alignment horizontal="left" vertical="center" wrapText="1" shrinkToFit="1"/>
      <protection locked="0"/>
    </xf>
    <xf numFmtId="0" fontId="4" fillId="0" borderId="11" xfId="2" applyFont="1" applyBorder="1" applyAlignment="1" applyProtection="1">
      <alignment horizontal="left" vertical="center" wrapText="1" shrinkToFit="1"/>
      <protection locked="0"/>
    </xf>
    <xf numFmtId="0" fontId="4" fillId="0" borderId="84" xfId="2" applyFont="1" applyBorder="1" applyAlignment="1" applyProtection="1">
      <alignment horizontal="left" vertical="center" wrapText="1" shrinkToFit="1"/>
      <protection locked="0"/>
    </xf>
    <xf numFmtId="0" fontId="2" fillId="0" borderId="81" xfId="2" applyFont="1" applyBorder="1" applyAlignment="1" applyProtection="1">
      <alignment horizontal="left" vertical="top" wrapText="1"/>
      <protection locked="0"/>
    </xf>
    <xf numFmtId="0" fontId="2" fillId="0" borderId="78" xfId="2" applyFont="1" applyBorder="1" applyAlignment="1" applyProtection="1">
      <alignment horizontal="left" vertical="top" wrapText="1"/>
      <protection locked="0"/>
    </xf>
    <xf numFmtId="0" fontId="2" fillId="0" borderId="82" xfId="2" applyFont="1" applyBorder="1" applyAlignment="1" applyProtection="1">
      <alignment horizontal="left" vertical="top" wrapText="1"/>
      <protection locked="0"/>
    </xf>
    <xf numFmtId="0" fontId="2" fillId="0" borderId="10" xfId="2" applyFont="1" applyBorder="1" applyAlignment="1" applyProtection="1">
      <alignment horizontal="center" vertical="top" wrapText="1"/>
      <protection locked="0"/>
    </xf>
    <xf numFmtId="0" fontId="2" fillId="0" borderId="28" xfId="2" applyFont="1" applyBorder="1" applyAlignment="1" applyProtection="1">
      <alignment horizontal="left" vertical="center" wrapText="1"/>
      <protection locked="0"/>
    </xf>
    <xf numFmtId="0" fontId="2" fillId="0" borderId="26" xfId="2" applyFont="1" applyBorder="1" applyAlignment="1" applyProtection="1">
      <alignment horizontal="left" vertical="center" wrapText="1"/>
      <protection locked="0"/>
    </xf>
    <xf numFmtId="0" fontId="2" fillId="0" borderId="17" xfId="2" applyFont="1" applyBorder="1" applyAlignment="1" applyProtection="1">
      <alignment horizontal="left" vertical="center" wrapText="1"/>
      <protection locked="0"/>
    </xf>
    <xf numFmtId="9" fontId="2" fillId="3" borderId="131" xfId="2" applyNumberFormat="1" applyFont="1" applyFill="1" applyBorder="1" applyAlignment="1" applyProtection="1">
      <alignment horizontal="left" vertical="center" wrapText="1"/>
      <protection locked="0"/>
    </xf>
    <xf numFmtId="9" fontId="2" fillId="3" borderId="124" xfId="2" applyNumberFormat="1" applyFont="1" applyFill="1" applyBorder="1" applyAlignment="1" applyProtection="1">
      <alignment horizontal="left" vertical="center" wrapText="1"/>
      <protection locked="0"/>
    </xf>
    <xf numFmtId="9" fontId="2" fillId="3" borderId="125" xfId="2" applyNumberFormat="1" applyFont="1" applyFill="1" applyBorder="1" applyAlignment="1" applyProtection="1">
      <alignment horizontal="left" vertical="center" wrapText="1"/>
      <protection locked="0"/>
    </xf>
    <xf numFmtId="0" fontId="5" fillId="22" borderId="96" xfId="2" applyFont="1" applyFill="1" applyBorder="1" applyAlignment="1">
      <alignment horizontal="left" vertical="center" wrapText="1"/>
    </xf>
    <xf numFmtId="0" fontId="5" fillId="22" borderId="97" xfId="2" applyFont="1" applyFill="1" applyBorder="1" applyAlignment="1">
      <alignment horizontal="left" vertical="center" wrapText="1"/>
    </xf>
    <xf numFmtId="0" fontId="5" fillId="22" borderId="0" xfId="2" applyFont="1" applyFill="1" applyAlignment="1">
      <alignment horizontal="left" vertical="center" wrapText="1"/>
    </xf>
    <xf numFmtId="0" fontId="30" fillId="0" borderId="84" xfId="0" applyFont="1" applyBorder="1" applyAlignment="1">
      <alignment horizontal="center"/>
    </xf>
    <xf numFmtId="0" fontId="2" fillId="0" borderId="16" xfId="2" applyFont="1" applyBorder="1" applyAlignment="1" applyProtection="1">
      <alignment horizontal="left" vertical="center" wrapText="1"/>
      <protection locked="0"/>
    </xf>
    <xf numFmtId="0" fontId="2" fillId="0" borderId="0" xfId="2" applyFont="1" applyAlignment="1" applyProtection="1">
      <alignment horizontal="left" vertical="center" wrapText="1"/>
      <protection locked="0"/>
    </xf>
    <xf numFmtId="0" fontId="2" fillId="0" borderId="15" xfId="2" applyFont="1" applyBorder="1" applyAlignment="1" applyProtection="1">
      <alignment horizontal="left" vertical="center" wrapText="1"/>
      <protection locked="0"/>
    </xf>
    <xf numFmtId="0" fontId="2" fillId="0" borderId="22" xfId="2" applyFont="1" applyBorder="1" applyAlignment="1" applyProtection="1">
      <alignment horizontal="left" vertical="center" wrapText="1"/>
      <protection locked="0"/>
    </xf>
    <xf numFmtId="0" fontId="2" fillId="0" borderId="82" xfId="2" applyFont="1" applyBorder="1" applyAlignment="1" applyProtection="1">
      <alignment horizontal="center" vertical="center" wrapText="1"/>
      <protection locked="0"/>
    </xf>
    <xf numFmtId="0" fontId="13" fillId="0" borderId="19" xfId="0" applyFont="1" applyBorder="1" applyAlignment="1">
      <alignment horizontal="center" vertical="top" wrapText="1"/>
    </xf>
    <xf numFmtId="0" fontId="13" fillId="0" borderId="7" xfId="0" applyFont="1" applyBorder="1" applyAlignment="1">
      <alignment horizontal="center" vertical="top" wrapText="1"/>
    </xf>
    <xf numFmtId="0" fontId="13" fillId="0" borderId="89" xfId="0" applyFont="1" applyBorder="1" applyAlignment="1">
      <alignment horizontal="center" vertical="top" wrapText="1"/>
    </xf>
    <xf numFmtId="0" fontId="13" fillId="0" borderId="16" xfId="0" applyFont="1" applyBorder="1" applyAlignment="1">
      <alignment horizontal="center" vertical="top" wrapText="1"/>
    </xf>
    <xf numFmtId="0" fontId="13" fillId="0" borderId="0" xfId="0" applyFont="1" applyAlignment="1">
      <alignment horizontal="center" vertical="top" wrapText="1"/>
    </xf>
    <xf numFmtId="0" fontId="13" fillId="0" borderId="15" xfId="0" applyFont="1" applyBorder="1" applyAlignment="1">
      <alignment horizontal="center" vertical="top" wrapText="1"/>
    </xf>
    <xf numFmtId="0" fontId="15" fillId="20" borderId="74" xfId="2" applyFont="1" applyFill="1" applyBorder="1" applyAlignment="1">
      <alignment horizontal="center" vertical="center" wrapText="1"/>
    </xf>
    <xf numFmtId="0" fontId="15" fillId="20" borderId="75" xfId="2" applyFont="1" applyFill="1" applyBorder="1" applyAlignment="1">
      <alignment horizontal="center" vertical="center" wrapText="1"/>
    </xf>
    <xf numFmtId="0" fontId="15" fillId="20" borderId="122" xfId="2" applyFont="1" applyFill="1" applyBorder="1" applyAlignment="1">
      <alignment horizontal="center" vertical="center" wrapText="1"/>
    </xf>
    <xf numFmtId="0" fontId="15" fillId="0" borderId="112" xfId="2" applyFont="1" applyBorder="1" applyAlignment="1" applyProtection="1">
      <alignment horizontal="left" vertical="top" wrapText="1"/>
      <protection locked="0"/>
    </xf>
    <xf numFmtId="0" fontId="15" fillId="0" borderId="75" xfId="2" applyFont="1" applyBorder="1" applyAlignment="1" applyProtection="1">
      <alignment horizontal="left" vertical="top" wrapText="1"/>
      <protection locked="0"/>
    </xf>
    <xf numFmtId="0" fontId="15" fillId="0" borderId="76" xfId="2" applyFont="1" applyBorder="1" applyAlignment="1" applyProtection="1">
      <alignment horizontal="left" vertical="top" wrapText="1"/>
      <protection locked="0"/>
    </xf>
    <xf numFmtId="0" fontId="0" fillId="2" borderId="74" xfId="0" applyFill="1" applyBorder="1" applyAlignment="1">
      <alignment horizontal="center"/>
    </xf>
    <xf numFmtId="0" fontId="0" fillId="2" borderId="76" xfId="0" applyFill="1" applyBorder="1" applyAlignment="1">
      <alignment horizontal="center"/>
    </xf>
    <xf numFmtId="0" fontId="0" fillId="2" borderId="72" xfId="0" applyFill="1" applyBorder="1" applyAlignment="1">
      <alignment horizontal="center"/>
    </xf>
    <xf numFmtId="0" fontId="0" fillId="2" borderId="100" xfId="0" applyFill="1" applyBorder="1" applyAlignment="1">
      <alignment horizontal="center"/>
    </xf>
    <xf numFmtId="0" fontId="0" fillId="2" borderId="4" xfId="0" applyFill="1" applyBorder="1" applyAlignment="1">
      <alignment horizontal="center"/>
    </xf>
    <xf numFmtId="0" fontId="0" fillId="2" borderId="15" xfId="0" applyFill="1" applyBorder="1" applyAlignment="1">
      <alignment horizontal="center"/>
    </xf>
    <xf numFmtId="0" fontId="0" fillId="2" borderId="0" xfId="0" applyFill="1" applyAlignment="1">
      <alignment horizontal="center"/>
    </xf>
    <xf numFmtId="0" fontId="13" fillId="0" borderId="6" xfId="0" applyFont="1" applyBorder="1" applyAlignment="1">
      <alignment horizontal="center" vertical="top" wrapText="1"/>
    </xf>
    <xf numFmtId="0" fontId="13" fillId="0" borderId="11" xfId="0" applyFont="1" applyBorder="1" applyAlignment="1">
      <alignment horizontal="center" vertical="top" wrapText="1"/>
    </xf>
    <xf numFmtId="0" fontId="13" fillId="0" borderId="84" xfId="0" applyFont="1" applyBorder="1" applyAlignment="1">
      <alignment horizontal="center" vertical="top" wrapText="1"/>
    </xf>
    <xf numFmtId="0" fontId="15" fillId="5" borderId="104" xfId="2" applyFont="1" applyFill="1" applyBorder="1" applyAlignment="1" applyProtection="1">
      <alignment horizontal="center" vertical="center" wrapText="1"/>
      <protection locked="0"/>
    </xf>
    <xf numFmtId="0" fontId="15" fillId="0" borderId="3" xfId="2" applyFont="1" applyBorder="1" applyAlignment="1" applyProtection="1">
      <alignment horizontal="center" vertical="center" wrapText="1"/>
      <protection locked="0"/>
    </xf>
    <xf numFmtId="0" fontId="15" fillId="0" borderId="94" xfId="2" applyFont="1" applyBorder="1" applyAlignment="1" applyProtection="1">
      <alignment horizontal="center" vertical="center" wrapText="1"/>
      <protection locked="0"/>
    </xf>
    <xf numFmtId="0" fontId="15" fillId="0" borderId="109" xfId="2" applyFont="1" applyBorder="1" applyAlignment="1" applyProtection="1">
      <alignment horizontal="center" vertical="center" wrapText="1"/>
      <protection locked="0"/>
    </xf>
    <xf numFmtId="0" fontId="15" fillId="0" borderId="84" xfId="2" applyFont="1" applyBorder="1" applyAlignment="1">
      <alignment horizontal="center" vertical="center" wrapText="1"/>
    </xf>
    <xf numFmtId="0" fontId="15" fillId="0" borderId="2" xfId="2" applyFont="1" applyBorder="1" applyAlignment="1" applyProtection="1">
      <alignment horizontal="center" vertical="top" wrapText="1"/>
      <protection locked="0"/>
    </xf>
    <xf numFmtId="0" fontId="15" fillId="0" borderId="6" xfId="2" applyFont="1" applyBorder="1" applyAlignment="1" applyProtection="1">
      <alignment horizontal="center" vertical="top" wrapText="1"/>
      <protection locked="0"/>
    </xf>
    <xf numFmtId="0" fontId="15" fillId="0" borderId="18" xfId="2" applyFont="1" applyBorder="1" applyAlignment="1" applyProtection="1">
      <alignment horizontal="center" vertical="top" wrapText="1"/>
      <protection locked="0"/>
    </xf>
    <xf numFmtId="0" fontId="15" fillId="20" borderId="6" xfId="2" applyFont="1" applyFill="1" applyBorder="1" applyAlignment="1">
      <alignment horizontal="center" vertical="center" wrapText="1"/>
    </xf>
    <xf numFmtId="0" fontId="15" fillId="20" borderId="10" xfId="2" applyFont="1" applyFill="1" applyBorder="1" applyAlignment="1">
      <alignment horizontal="center" vertical="center" wrapText="1"/>
    </xf>
    <xf numFmtId="0" fontId="20" fillId="20" borderId="11" xfId="2" applyFont="1" applyFill="1" applyBorder="1" applyAlignment="1">
      <alignment horizontal="left" vertical="center" wrapText="1"/>
    </xf>
    <xf numFmtId="0" fontId="20" fillId="20" borderId="10" xfId="2" applyFont="1" applyFill="1" applyBorder="1" applyAlignment="1">
      <alignment horizontal="left" vertical="center" wrapText="1"/>
    </xf>
    <xf numFmtId="49" fontId="15" fillId="0" borderId="6" xfId="2" applyNumberFormat="1" applyFont="1" applyBorder="1" applyAlignment="1" applyProtection="1">
      <alignment horizontal="center" vertical="center" wrapText="1"/>
      <protection locked="0"/>
    </xf>
    <xf numFmtId="49" fontId="15" fillId="0" borderId="10" xfId="2" applyNumberFormat="1" applyFont="1" applyBorder="1" applyAlignment="1" applyProtection="1">
      <alignment horizontal="center" vertical="center" wrapText="1"/>
      <protection locked="0"/>
    </xf>
    <xf numFmtId="0" fontId="20" fillId="20" borderId="7" xfId="2" applyFont="1" applyFill="1" applyBorder="1" applyAlignment="1">
      <alignment horizontal="left" vertical="center" wrapText="1"/>
    </xf>
    <xf numFmtId="0" fontId="20" fillId="20" borderId="8" xfId="2" applyFont="1" applyFill="1" applyBorder="1" applyAlignment="1">
      <alignment horizontal="left" vertical="center" wrapText="1"/>
    </xf>
    <xf numFmtId="49" fontId="15" fillId="0" borderId="6" xfId="2" quotePrefix="1" applyNumberFormat="1" applyFont="1" applyBorder="1" applyAlignment="1" applyProtection="1">
      <alignment horizontal="center" vertical="center" wrapText="1"/>
      <protection locked="0"/>
    </xf>
    <xf numFmtId="0" fontId="0" fillId="0" borderId="6" xfId="75" applyFont="1" applyBorder="1" applyAlignment="1">
      <alignment horizontal="center" vertical="center" wrapText="1"/>
    </xf>
    <xf numFmtId="0" fontId="77" fillId="0" borderId="10" xfId="2" applyFont="1" applyBorder="1" applyAlignment="1">
      <alignment horizontal="center" vertical="center" wrapText="1"/>
    </xf>
    <xf numFmtId="0" fontId="15" fillId="21" borderId="83" xfId="2" applyFont="1" applyFill="1" applyBorder="1" applyAlignment="1">
      <alignment horizontal="left" vertical="center" wrapText="1"/>
    </xf>
    <xf numFmtId="0" fontId="15" fillId="21" borderId="11" xfId="2" applyFont="1" applyFill="1" applyBorder="1" applyAlignment="1">
      <alignment horizontal="left" vertical="center" wrapText="1"/>
    </xf>
    <xf numFmtId="0" fontId="15" fillId="21" borderId="84" xfId="2" applyFont="1" applyFill="1" applyBorder="1" applyAlignment="1">
      <alignment horizontal="left" vertical="center" wrapText="1"/>
    </xf>
    <xf numFmtId="0" fontId="57" fillId="20" borderId="11" xfId="2" applyFont="1" applyFill="1" applyBorder="1" applyAlignment="1">
      <alignment horizontal="left" vertical="center" wrapText="1"/>
    </xf>
    <xf numFmtId="0" fontId="76" fillId="0" borderId="91" xfId="75" applyFont="1" applyBorder="1" applyAlignment="1">
      <alignment horizontal="center" vertical="center" wrapText="1"/>
    </xf>
    <xf numFmtId="0" fontId="25" fillId="0" borderId="6" xfId="75" applyFont="1" applyBorder="1" applyAlignment="1">
      <alignment horizontal="center" vertical="center" wrapText="1"/>
    </xf>
    <xf numFmtId="0" fontId="20" fillId="0" borderId="10" xfId="2" applyFont="1" applyBorder="1" applyAlignment="1">
      <alignment horizontal="center" vertical="center" wrapText="1"/>
    </xf>
    <xf numFmtId="0" fontId="15" fillId="0" borderId="99" xfId="2" applyFont="1" applyBorder="1" applyAlignment="1" applyProtection="1">
      <alignment horizontal="center" vertical="top" wrapText="1"/>
      <protection locked="0"/>
    </xf>
    <xf numFmtId="0" fontId="15" fillId="0" borderId="96" xfId="2" applyFont="1" applyBorder="1" applyAlignment="1" applyProtection="1">
      <alignment horizontal="center" vertical="top" wrapText="1"/>
      <protection locked="0"/>
    </xf>
    <xf numFmtId="0" fontId="15" fillId="0" borderId="100" xfId="2" applyFont="1" applyBorder="1" applyAlignment="1" applyProtection="1">
      <alignment horizontal="center" vertical="top" wrapText="1"/>
      <protection locked="0"/>
    </xf>
    <xf numFmtId="0" fontId="13" fillId="0" borderId="19" xfId="0" applyFont="1" applyBorder="1" applyAlignment="1">
      <alignment horizontal="left" vertical="center" wrapText="1"/>
    </xf>
    <xf numFmtId="0" fontId="13" fillId="0" borderId="7" xfId="0" applyFont="1" applyBorder="1" applyAlignment="1">
      <alignment horizontal="left" vertical="center" wrapText="1"/>
    </xf>
    <xf numFmtId="0" fontId="13" fillId="0" borderId="89" xfId="0" applyFont="1" applyBorder="1" applyAlignment="1">
      <alignment horizontal="left" vertical="center" wrapText="1"/>
    </xf>
    <xf numFmtId="0" fontId="13" fillId="0" borderId="16" xfId="0" applyFont="1" applyBorder="1" applyAlignment="1">
      <alignment horizontal="left" vertical="center" wrapText="1"/>
    </xf>
    <xf numFmtId="0" fontId="13" fillId="0" borderId="0" xfId="0" applyFont="1" applyAlignment="1">
      <alignment horizontal="left" vertical="center" wrapText="1"/>
    </xf>
    <xf numFmtId="0" fontId="13" fillId="0" borderId="15" xfId="0" applyFont="1" applyBorder="1" applyAlignment="1">
      <alignment horizontal="left" vertical="center" wrapText="1"/>
    </xf>
    <xf numFmtId="0" fontId="13" fillId="0" borderId="93" xfId="0" applyFont="1" applyBorder="1" applyAlignment="1">
      <alignment horizontal="left" vertical="center" wrapText="1"/>
    </xf>
    <xf numFmtId="0" fontId="13" fillId="0" borderId="3" xfId="0" applyFont="1" applyBorder="1" applyAlignment="1">
      <alignment horizontal="left" vertical="center" wrapText="1"/>
    </xf>
    <xf numFmtId="0" fontId="13" fillId="0" borderId="94" xfId="0" applyFont="1" applyBorder="1" applyAlignment="1">
      <alignment horizontal="left" vertical="center" wrapText="1"/>
    </xf>
    <xf numFmtId="1" fontId="15" fillId="3" borderId="106" xfId="2" applyNumberFormat="1" applyFont="1" applyFill="1" applyBorder="1" applyAlignment="1" applyProtection="1">
      <alignment horizontal="left" vertical="center" wrapText="1"/>
      <protection locked="0"/>
    </xf>
    <xf numFmtId="1" fontId="15" fillId="3" borderId="92" xfId="2" applyNumberFormat="1" applyFont="1" applyFill="1" applyBorder="1" applyAlignment="1" applyProtection="1">
      <alignment horizontal="left" vertical="center" wrapText="1"/>
      <protection locked="0"/>
    </xf>
    <xf numFmtId="1" fontId="15" fillId="3" borderId="108" xfId="2" applyNumberFormat="1" applyFont="1" applyFill="1" applyBorder="1" applyAlignment="1" applyProtection="1">
      <alignment horizontal="left" vertical="center" wrapText="1"/>
      <protection locked="0"/>
    </xf>
    <xf numFmtId="0" fontId="20" fillId="4" borderId="103" xfId="2" applyFont="1" applyFill="1" applyBorder="1" applyAlignment="1">
      <alignment horizontal="left" vertical="center" wrapText="1"/>
    </xf>
    <xf numFmtId="0" fontId="20" fillId="4" borderId="3" xfId="2" applyFont="1" applyFill="1" applyBorder="1" applyAlignment="1">
      <alignment horizontal="left" vertical="center" wrapText="1"/>
    </xf>
    <xf numFmtId="0" fontId="0" fillId="0" borderId="0" xfId="0" applyAlignment="1">
      <alignment vertical="center"/>
    </xf>
    <xf numFmtId="0" fontId="13" fillId="0" borderId="6"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0" xfId="0" applyFont="1" applyAlignment="1">
      <alignment horizontal="center" vertical="center" wrapText="1"/>
    </xf>
    <xf numFmtId="0" fontId="13" fillId="0" borderId="22" xfId="0" applyFont="1" applyBorder="1" applyAlignment="1">
      <alignment horizontal="center" vertical="center" wrapText="1"/>
    </xf>
    <xf numFmtId="0" fontId="13" fillId="0" borderId="5" xfId="0" applyFont="1" applyBorder="1" applyAlignment="1">
      <alignment horizontal="center" vertical="center" wrapText="1"/>
    </xf>
    <xf numFmtId="164" fontId="20" fillId="0" borderId="89" xfId="1" applyNumberFormat="1" applyFont="1" applyBorder="1" applyAlignment="1" applyProtection="1">
      <alignment horizontal="center" vertical="top" wrapText="1"/>
      <protection locked="0"/>
    </xf>
    <xf numFmtId="164" fontId="20" fillId="0" borderId="102" xfId="1" applyNumberFormat="1" applyFont="1" applyBorder="1" applyAlignment="1" applyProtection="1">
      <alignment horizontal="center" vertical="top" wrapText="1"/>
      <protection locked="0"/>
    </xf>
    <xf numFmtId="0" fontId="15" fillId="20" borderId="88" xfId="0" applyFont="1" applyFill="1" applyBorder="1" applyAlignment="1">
      <alignment horizontal="center" vertical="center" wrapText="1"/>
    </xf>
    <xf numFmtId="164" fontId="20" fillId="0" borderId="120" xfId="1" applyNumberFormat="1" applyFont="1" applyBorder="1" applyAlignment="1" applyProtection="1">
      <alignment horizontal="left" vertical="top" wrapText="1"/>
      <protection locked="0"/>
    </xf>
    <xf numFmtId="164" fontId="20" fillId="0" borderId="121" xfId="1" applyNumberFormat="1" applyFont="1" applyBorder="1" applyAlignment="1" applyProtection="1">
      <alignment horizontal="left" vertical="top" wrapText="1"/>
      <protection locked="0"/>
    </xf>
    <xf numFmtId="0" fontId="15" fillId="16" borderId="11" xfId="2" applyFont="1" applyFill="1" applyBorder="1" applyAlignment="1">
      <alignment horizontal="left" vertical="center" wrapText="1" indent="2"/>
    </xf>
    <xf numFmtId="0" fontId="15" fillId="16" borderId="10" xfId="2" applyFont="1" applyFill="1" applyBorder="1" applyAlignment="1">
      <alignment horizontal="left" vertical="center" wrapText="1" indent="2"/>
    </xf>
    <xf numFmtId="164" fontId="13" fillId="0" borderId="120" xfId="1" applyNumberFormat="1" applyFont="1" applyFill="1" applyBorder="1" applyAlignment="1" applyProtection="1">
      <alignment horizontal="left" vertical="center" wrapText="1"/>
      <protection locked="0"/>
    </xf>
    <xf numFmtId="164" fontId="13" fillId="0" borderId="121" xfId="1" applyNumberFormat="1" applyFont="1" applyFill="1" applyBorder="1" applyAlignment="1" applyProtection="1">
      <alignment horizontal="left" vertical="center" wrapText="1"/>
      <protection locked="0"/>
    </xf>
    <xf numFmtId="164" fontId="13" fillId="0" borderId="123" xfId="1" applyNumberFormat="1" applyFont="1" applyFill="1" applyBorder="1" applyAlignment="1" applyProtection="1">
      <alignment horizontal="left" vertical="center" wrapText="1"/>
      <protection locked="0"/>
    </xf>
    <xf numFmtId="0" fontId="15" fillId="28" borderId="14" xfId="2" applyFont="1" applyFill="1" applyBorder="1" applyAlignment="1">
      <alignment horizontal="left" vertical="top" wrapText="1"/>
    </xf>
    <xf numFmtId="0" fontId="15" fillId="20" borderId="86" xfId="2" applyFont="1" applyFill="1" applyBorder="1" applyAlignment="1">
      <alignment horizontal="left" vertical="center" wrapText="1"/>
    </xf>
    <xf numFmtId="0" fontId="15" fillId="0" borderId="99" xfId="2" applyFont="1" applyBorder="1" applyAlignment="1">
      <alignment horizontal="center" vertical="center" wrapText="1"/>
    </xf>
    <xf numFmtId="0" fontId="15" fillId="0" borderId="96" xfId="2" applyFont="1" applyBorder="1" applyAlignment="1">
      <alignment horizontal="center" vertical="center" wrapText="1"/>
    </xf>
    <xf numFmtId="0" fontId="15" fillId="0" borderId="100" xfId="2" applyFont="1" applyBorder="1" applyAlignment="1">
      <alignment horizontal="center" vertical="center" wrapText="1"/>
    </xf>
    <xf numFmtId="0" fontId="20" fillId="21" borderId="7" xfId="2" applyFont="1" applyFill="1" applyBorder="1" applyAlignment="1">
      <alignment horizontal="center" vertical="center" wrapText="1"/>
    </xf>
    <xf numFmtId="0" fontId="15" fillId="0" borderId="5" xfId="2" applyFont="1" applyBorder="1" applyAlignment="1">
      <alignment horizontal="left" vertical="center" wrapText="1"/>
    </xf>
    <xf numFmtId="0" fontId="15" fillId="0" borderId="96" xfId="2" applyFont="1" applyBorder="1" applyAlignment="1">
      <alignment horizontal="left" vertical="center" wrapText="1"/>
    </xf>
    <xf numFmtId="0" fontId="15" fillId="0" borderId="100" xfId="2" applyFont="1" applyBorder="1" applyAlignment="1">
      <alignment horizontal="left" vertical="center" wrapText="1"/>
    </xf>
    <xf numFmtId="0" fontId="15" fillId="0" borderId="0" xfId="2" applyFont="1" applyAlignment="1">
      <alignment horizontal="left" vertical="center" wrapText="1"/>
    </xf>
    <xf numFmtId="0" fontId="15" fillId="0" borderId="15" xfId="2" applyFont="1" applyBorder="1" applyAlignment="1">
      <alignment horizontal="left" vertical="center" wrapText="1"/>
    </xf>
    <xf numFmtId="0" fontId="15" fillId="0" borderId="102" xfId="2" applyFont="1" applyBorder="1" applyAlignment="1">
      <alignment horizontal="left" vertical="center" wrapText="1"/>
    </xf>
    <xf numFmtId="0" fontId="15" fillId="0" borderId="19" xfId="2" applyFont="1" applyBorder="1" applyAlignment="1">
      <alignment horizontal="center" vertical="top" wrapText="1"/>
    </xf>
    <xf numFmtId="0" fontId="15" fillId="0" borderId="7" xfId="2" applyFont="1" applyBorder="1" applyAlignment="1">
      <alignment horizontal="center" vertical="top" wrapText="1"/>
    </xf>
    <xf numFmtId="0" fontId="15" fillId="0" borderId="89" xfId="2" applyFont="1" applyBorder="1" applyAlignment="1">
      <alignment horizontal="center" vertical="top" wrapText="1"/>
    </xf>
    <xf numFmtId="0" fontId="15" fillId="0" borderId="22" xfId="2" applyFont="1" applyBorder="1" applyAlignment="1">
      <alignment horizontal="center" vertical="top" wrapText="1"/>
    </xf>
    <xf numFmtId="0" fontId="15" fillId="0" borderId="5" xfId="2" applyFont="1" applyBorder="1" applyAlignment="1">
      <alignment horizontal="center" vertical="top" wrapText="1"/>
    </xf>
    <xf numFmtId="0" fontId="15" fillId="0" borderId="102" xfId="2" applyFont="1" applyBorder="1" applyAlignment="1">
      <alignment horizontal="center" vertical="top" wrapText="1"/>
    </xf>
    <xf numFmtId="0" fontId="15" fillId="0" borderId="19" xfId="2" applyFont="1" applyBorder="1" applyAlignment="1">
      <alignment horizontal="left" vertical="center" wrapText="1"/>
    </xf>
    <xf numFmtId="0" fontId="15" fillId="0" borderId="7" xfId="2" applyFont="1" applyBorder="1" applyAlignment="1">
      <alignment horizontal="left" vertical="center" wrapText="1"/>
    </xf>
    <xf numFmtId="0" fontId="15" fillId="0" borderId="89" xfId="2" applyFont="1" applyBorder="1" applyAlignment="1">
      <alignment horizontal="left" vertical="center" wrapText="1"/>
    </xf>
    <xf numFmtId="0" fontId="15" fillId="0" borderId="16" xfId="2" applyFont="1" applyBorder="1" applyAlignment="1">
      <alignment horizontal="left" vertical="center" wrapText="1"/>
    </xf>
    <xf numFmtId="0" fontId="15" fillId="0" borderId="22" xfId="2" applyFont="1" applyBorder="1" applyAlignment="1">
      <alignment horizontal="left" vertical="center" wrapText="1"/>
    </xf>
    <xf numFmtId="0" fontId="15" fillId="0" borderId="11" xfId="2" applyFont="1" applyBorder="1" applyAlignment="1" applyProtection="1">
      <alignment horizontal="center" vertical="top" wrapText="1"/>
      <protection locked="0"/>
    </xf>
    <xf numFmtId="0" fontId="15" fillId="20" borderId="0" xfId="2" applyFont="1" applyFill="1" applyAlignment="1">
      <alignment horizontal="left" vertical="center" wrapText="1"/>
    </xf>
    <xf numFmtId="9" fontId="15" fillId="0" borderId="92" xfId="2" applyNumberFormat="1" applyFont="1" applyBorder="1" applyAlignment="1" applyProtection="1">
      <alignment horizontal="center" vertical="top" wrapText="1"/>
      <protection locked="0"/>
    </xf>
    <xf numFmtId="0" fontId="15" fillId="14" borderId="6" xfId="2" applyFont="1" applyFill="1" applyBorder="1" applyAlignment="1" applyProtection="1">
      <alignment horizontal="center" vertical="center" wrapText="1"/>
      <protection locked="0"/>
    </xf>
    <xf numFmtId="0" fontId="15" fillId="14" borderId="11" xfId="2" applyFont="1" applyFill="1" applyBorder="1" applyAlignment="1" applyProtection="1">
      <alignment horizontal="center" vertical="center" wrapText="1"/>
      <protection locked="0"/>
    </xf>
    <xf numFmtId="0" fontId="15" fillId="14" borderId="84" xfId="2" applyFont="1" applyFill="1" applyBorder="1" applyAlignment="1" applyProtection="1">
      <alignment horizontal="center" vertical="center" wrapText="1"/>
      <protection locked="0"/>
    </xf>
    <xf numFmtId="9" fontId="15" fillId="5" borderId="19" xfId="2" applyNumberFormat="1" applyFont="1" applyFill="1" applyBorder="1" applyAlignment="1">
      <alignment horizontal="center" vertical="center" wrapText="1"/>
    </xf>
    <xf numFmtId="9" fontId="15" fillId="5" borderId="7" xfId="2" applyNumberFormat="1" applyFont="1" applyFill="1" applyBorder="1" applyAlignment="1">
      <alignment horizontal="center" vertical="center" wrapText="1"/>
    </xf>
    <xf numFmtId="9" fontId="15" fillId="5" borderId="89" xfId="2" applyNumberFormat="1" applyFont="1" applyFill="1" applyBorder="1" applyAlignment="1">
      <alignment horizontal="center" vertical="center" wrapText="1"/>
    </xf>
    <xf numFmtId="49" fontId="15" fillId="14" borderId="6" xfId="2" applyNumberFormat="1" applyFont="1" applyFill="1" applyBorder="1" applyAlignment="1" applyProtection="1">
      <alignment horizontal="center" vertical="center"/>
      <protection locked="0"/>
    </xf>
    <xf numFmtId="49" fontId="15" fillId="14" borderId="11" xfId="2" applyNumberFormat="1" applyFont="1" applyFill="1" applyBorder="1" applyAlignment="1" applyProtection="1">
      <alignment horizontal="center" vertical="center"/>
      <protection locked="0"/>
    </xf>
    <xf numFmtId="49" fontId="15" fillId="14" borderId="84" xfId="2" applyNumberFormat="1" applyFont="1" applyFill="1" applyBorder="1" applyAlignment="1" applyProtection="1">
      <alignment horizontal="center" vertical="center"/>
      <protection locked="0"/>
    </xf>
    <xf numFmtId="0" fontId="15" fillId="22" borderId="92" xfId="2" applyFont="1" applyFill="1" applyBorder="1" applyAlignment="1">
      <alignment horizontal="left" vertical="top" wrapText="1"/>
    </xf>
    <xf numFmtId="9" fontId="33" fillId="0" borderId="6" xfId="2" applyNumberFormat="1" applyFont="1" applyBorder="1" applyAlignment="1" applyProtection="1">
      <alignment horizontal="center" vertical="top" wrapText="1"/>
      <protection locked="0"/>
    </xf>
    <xf numFmtId="9" fontId="33" fillId="0" borderId="84" xfId="2" applyNumberFormat="1" applyFont="1" applyBorder="1" applyAlignment="1" applyProtection="1">
      <alignment horizontal="center" vertical="top" wrapText="1"/>
      <protection locked="0"/>
    </xf>
    <xf numFmtId="0" fontId="15" fillId="20" borderId="3" xfId="2" applyFont="1" applyFill="1" applyBorder="1" applyAlignment="1">
      <alignment horizontal="left" vertical="center" wrapText="1"/>
    </xf>
    <xf numFmtId="0" fontId="15" fillId="20" borderId="111" xfId="2" applyFont="1" applyFill="1" applyBorder="1" applyAlignment="1">
      <alignment horizontal="left" vertical="center" wrapText="1"/>
    </xf>
    <xf numFmtId="0" fontId="15" fillId="22" borderId="14" xfId="2" applyFont="1" applyFill="1" applyBorder="1" applyAlignment="1">
      <alignment horizontal="left" vertical="top" wrapText="1"/>
    </xf>
    <xf numFmtId="0" fontId="15" fillId="24" borderId="19" xfId="2" applyFont="1" applyFill="1" applyBorder="1" applyAlignment="1">
      <alignment horizontal="center" vertical="top" wrapText="1"/>
    </xf>
    <xf numFmtId="0" fontId="15" fillId="24" borderId="7" xfId="2" applyFont="1" applyFill="1" applyBorder="1" applyAlignment="1">
      <alignment horizontal="center" vertical="top" wrapText="1"/>
    </xf>
    <xf numFmtId="0" fontId="15" fillId="24" borderId="89" xfId="2" applyFont="1" applyFill="1" applyBorder="1" applyAlignment="1">
      <alignment horizontal="center" vertical="top" wrapText="1"/>
    </xf>
    <xf numFmtId="0" fontId="15" fillId="24" borderId="16" xfId="2" applyFont="1" applyFill="1" applyBorder="1" applyAlignment="1">
      <alignment horizontal="center" vertical="top" wrapText="1"/>
    </xf>
    <xf numFmtId="0" fontId="15" fillId="24" borderId="0" xfId="2" applyFont="1" applyFill="1" applyAlignment="1">
      <alignment horizontal="center" vertical="top" wrapText="1"/>
    </xf>
    <xf numFmtId="0" fontId="15" fillId="24" borderId="15" xfId="2" applyFont="1" applyFill="1" applyBorder="1" applyAlignment="1">
      <alignment horizontal="center" vertical="top" wrapText="1"/>
    </xf>
    <xf numFmtId="0" fontId="15" fillId="24" borderId="93" xfId="2" applyFont="1" applyFill="1" applyBorder="1" applyAlignment="1">
      <alignment horizontal="center" vertical="top" wrapText="1"/>
    </xf>
    <xf numFmtId="0" fontId="15" fillId="24" borderId="3" xfId="2" applyFont="1" applyFill="1" applyBorder="1" applyAlignment="1">
      <alignment horizontal="center" vertical="top" wrapText="1"/>
    </xf>
    <xf numFmtId="0" fontId="15" fillId="24" borderId="94" xfId="2" applyFont="1" applyFill="1" applyBorder="1" applyAlignment="1">
      <alignment horizontal="center" vertical="top" wrapText="1"/>
    </xf>
    <xf numFmtId="0" fontId="15" fillId="22" borderId="109" xfId="2" applyFont="1" applyFill="1" applyBorder="1" applyAlignment="1">
      <alignment horizontal="left" vertical="top" wrapText="1"/>
    </xf>
    <xf numFmtId="0" fontId="15" fillId="22" borderId="79" xfId="2" applyFont="1" applyFill="1" applyBorder="1" applyAlignment="1">
      <alignment horizontal="left" vertical="top" wrapText="1"/>
    </xf>
    <xf numFmtId="0" fontId="15" fillId="22" borderId="5" xfId="2" applyFont="1" applyFill="1" applyBorder="1" applyAlignment="1">
      <alignment horizontal="left" vertical="center" wrapText="1" indent="3"/>
    </xf>
    <xf numFmtId="0" fontId="15" fillId="0" borderId="14" xfId="2" applyFont="1" applyBorder="1" applyAlignment="1">
      <alignment horizontal="center" vertical="top" wrapText="1"/>
    </xf>
    <xf numFmtId="0" fontId="15" fillId="24" borderId="1" xfId="2" applyFont="1" applyFill="1" applyBorder="1" applyAlignment="1">
      <alignment horizontal="center" vertical="top" wrapText="1"/>
    </xf>
    <xf numFmtId="0" fontId="15" fillId="24" borderId="111" xfId="2" applyFont="1" applyFill="1" applyBorder="1" applyAlignment="1">
      <alignment horizontal="center" vertical="top" wrapText="1"/>
    </xf>
    <xf numFmtId="0" fontId="20" fillId="22" borderId="5" xfId="2" applyFont="1" applyFill="1" applyBorder="1" applyAlignment="1">
      <alignment horizontal="left" vertical="top" wrapText="1"/>
    </xf>
    <xf numFmtId="0" fontId="15" fillId="22" borderId="2" xfId="2" applyFont="1" applyFill="1" applyBorder="1" applyAlignment="1">
      <alignment horizontal="center" vertical="center" wrapText="1"/>
    </xf>
    <xf numFmtId="0" fontId="15" fillId="0" borderId="16" xfId="2" applyFont="1" applyBorder="1" applyAlignment="1">
      <alignment horizontal="center" vertical="top" wrapText="1"/>
    </xf>
    <xf numFmtId="0" fontId="15" fillId="0" borderId="0" xfId="2" applyFont="1" applyAlignment="1">
      <alignment horizontal="center" vertical="top" wrapText="1"/>
    </xf>
    <xf numFmtId="0" fontId="15" fillId="0" borderId="15" xfId="2" applyFont="1" applyBorder="1" applyAlignment="1">
      <alignment horizontal="center" vertical="top" wrapText="1"/>
    </xf>
    <xf numFmtId="0" fontId="15" fillId="0" borderId="93" xfId="2" applyFont="1" applyBorder="1" applyAlignment="1">
      <alignment horizontal="center" vertical="top" wrapText="1"/>
    </xf>
    <xf numFmtId="0" fontId="15" fillId="0" borderId="3" xfId="2" applyFont="1" applyBorder="1" applyAlignment="1">
      <alignment horizontal="center" vertical="top" wrapText="1"/>
    </xf>
    <xf numFmtId="0" fontId="15" fillId="0" borderId="94" xfId="2" applyFont="1" applyBorder="1" applyAlignment="1">
      <alignment horizontal="center" vertical="top" wrapText="1"/>
    </xf>
    <xf numFmtId="0" fontId="13" fillId="0" borderId="6" xfId="0" applyFont="1" applyBorder="1" applyAlignment="1">
      <alignment horizontal="left" vertical="top"/>
    </xf>
    <xf numFmtId="0" fontId="13" fillId="0" borderId="11" xfId="0" applyFont="1" applyBorder="1" applyAlignment="1">
      <alignment horizontal="left" vertical="top"/>
    </xf>
    <xf numFmtId="0" fontId="13" fillId="0" borderId="10" xfId="0" applyFont="1" applyBorder="1" applyAlignment="1">
      <alignment horizontal="left" vertical="top"/>
    </xf>
    <xf numFmtId="165" fontId="15" fillId="3" borderId="6" xfId="74" applyNumberFormat="1" applyFont="1" applyFill="1" applyBorder="1" applyAlignment="1">
      <alignment horizontal="center" vertical="center" wrapText="1"/>
    </xf>
    <xf numFmtId="165" fontId="15" fillId="3" borderId="10" xfId="74" applyNumberFormat="1" applyFont="1" applyFill="1" applyBorder="1" applyAlignment="1">
      <alignment horizontal="center" vertical="center" wrapText="1"/>
    </xf>
    <xf numFmtId="9" fontId="15" fillId="0" borderId="106" xfId="2" applyNumberFormat="1" applyFont="1" applyBorder="1" applyAlignment="1" applyProtection="1">
      <alignment horizontal="left" vertical="center" wrapText="1"/>
      <protection locked="0"/>
    </xf>
    <xf numFmtId="0" fontId="15" fillId="0" borderId="92" xfId="0" applyFont="1" applyBorder="1" applyAlignment="1">
      <alignment horizontal="left" vertical="center" wrapText="1"/>
    </xf>
    <xf numFmtId="0" fontId="15" fillId="0" borderId="109" xfId="0" applyFont="1" applyBorder="1" applyAlignment="1">
      <alignment horizontal="left" vertical="center" wrapText="1"/>
    </xf>
    <xf numFmtId="165" fontId="15" fillId="0" borderId="6" xfId="74" applyNumberFormat="1" applyFont="1" applyBorder="1" applyAlignment="1" applyProtection="1">
      <alignment horizontal="center" vertical="center" wrapText="1"/>
      <protection locked="0"/>
    </xf>
    <xf numFmtId="165" fontId="15" fillId="0" borderId="10" xfId="74" applyNumberFormat="1" applyFont="1" applyBorder="1" applyAlignment="1" applyProtection="1">
      <alignment horizontal="center" vertical="center" wrapText="1"/>
      <protection locked="0"/>
    </xf>
    <xf numFmtId="1" fontId="15" fillId="0" borderId="6" xfId="2" applyNumberFormat="1" applyFont="1" applyBorder="1" applyAlignment="1" applyProtection="1">
      <alignment horizontal="center" vertical="top" wrapText="1"/>
      <protection locked="0"/>
    </xf>
    <xf numFmtId="1" fontId="15" fillId="0" borderId="11" xfId="2" applyNumberFormat="1" applyFont="1" applyBorder="1" applyAlignment="1" applyProtection="1">
      <alignment horizontal="center" vertical="top" wrapText="1"/>
      <protection locked="0"/>
    </xf>
    <xf numFmtId="1" fontId="15" fillId="0" borderId="84" xfId="2" applyNumberFormat="1" applyFont="1" applyBorder="1" applyAlignment="1" applyProtection="1">
      <alignment horizontal="center" vertical="top" wrapText="1"/>
      <protection locked="0"/>
    </xf>
    <xf numFmtId="1" fontId="15" fillId="0" borderId="22" xfId="2" applyNumberFormat="1" applyFont="1" applyBorder="1" applyAlignment="1" applyProtection="1">
      <alignment horizontal="center" vertical="top" wrapText="1"/>
      <protection locked="0"/>
    </xf>
    <xf numFmtId="1" fontId="15" fillId="0" borderId="5" xfId="2" applyNumberFormat="1" applyFont="1" applyBorder="1" applyAlignment="1" applyProtection="1">
      <alignment horizontal="center" vertical="top" wrapText="1"/>
      <protection locked="0"/>
    </xf>
    <xf numFmtId="1" fontId="15" fillId="0" borderId="102" xfId="2" applyNumberFormat="1" applyFont="1" applyBorder="1" applyAlignment="1" applyProtection="1">
      <alignment horizontal="center" vertical="top" wrapText="1"/>
      <protection locked="0"/>
    </xf>
    <xf numFmtId="0" fontId="15" fillId="21" borderId="77" xfId="2" applyFont="1" applyFill="1" applyBorder="1" applyAlignment="1">
      <alignment horizontal="left" vertical="center" wrapText="1" indent="3"/>
    </xf>
    <xf numFmtId="0" fontId="15" fillId="21" borderId="78" xfId="2" applyFont="1" applyFill="1" applyBorder="1" applyAlignment="1">
      <alignment horizontal="left" vertical="center" wrapText="1" indent="3"/>
    </xf>
    <xf numFmtId="0" fontId="15" fillId="21" borderId="82" xfId="2" applyFont="1" applyFill="1" applyBorder="1" applyAlignment="1">
      <alignment horizontal="left" vertical="center" wrapText="1" indent="3"/>
    </xf>
    <xf numFmtId="170" fontId="15" fillId="0" borderId="6" xfId="66" applyNumberFormat="1" applyFont="1" applyBorder="1" applyAlignment="1" applyProtection="1">
      <alignment horizontal="center" vertical="center" wrapText="1"/>
      <protection locked="0"/>
    </xf>
    <xf numFmtId="170" fontId="15" fillId="0" borderId="10" xfId="66" applyNumberFormat="1" applyFont="1" applyBorder="1" applyAlignment="1" applyProtection="1">
      <alignment horizontal="center" vertical="center" wrapText="1"/>
      <protection locked="0"/>
    </xf>
    <xf numFmtId="170" fontId="15" fillId="0" borderId="6" xfId="66" applyNumberFormat="1" applyFont="1" applyFill="1" applyBorder="1" applyAlignment="1" applyProtection="1">
      <alignment horizontal="center" vertical="center" wrapText="1"/>
      <protection locked="0"/>
    </xf>
    <xf numFmtId="170" fontId="15" fillId="0" borderId="10" xfId="66" applyNumberFormat="1" applyFont="1" applyFill="1" applyBorder="1" applyAlignment="1" applyProtection="1">
      <alignment horizontal="center" vertical="center" wrapText="1"/>
      <protection locked="0"/>
    </xf>
    <xf numFmtId="166" fontId="15" fillId="3" borderId="6" xfId="73" applyNumberFormat="1" applyFont="1" applyFill="1" applyBorder="1" applyAlignment="1" applyProtection="1">
      <alignment horizontal="right" vertical="center" wrapText="1" shrinkToFit="1"/>
      <protection locked="0"/>
    </xf>
    <xf numFmtId="166" fontId="15" fillId="3" borderId="10" xfId="73" applyNumberFormat="1" applyFont="1" applyFill="1" applyBorder="1" applyAlignment="1" applyProtection="1">
      <alignment horizontal="right" vertical="center" wrapText="1" shrinkToFit="1"/>
      <protection locked="0"/>
    </xf>
    <xf numFmtId="0" fontId="15" fillId="0" borderId="106" xfId="2" applyFont="1" applyBorder="1" applyAlignment="1">
      <alignment horizontal="center" vertical="center"/>
    </xf>
    <xf numFmtId="0" fontId="15" fillId="0" borderId="92" xfId="2" applyFont="1" applyBorder="1" applyAlignment="1">
      <alignment horizontal="center" vertical="center"/>
    </xf>
    <xf numFmtId="0" fontId="15" fillId="0" borderId="108" xfId="2" applyFont="1" applyBorder="1" applyAlignment="1">
      <alignment horizontal="center" vertical="center"/>
    </xf>
    <xf numFmtId="0" fontId="15" fillId="21" borderId="77" xfId="2" applyFont="1" applyFill="1" applyBorder="1" applyAlignment="1">
      <alignment horizontal="left" vertical="center" indent="3"/>
    </xf>
    <xf numFmtId="0" fontId="15" fillId="21" borderId="78" xfId="2" applyFont="1" applyFill="1" applyBorder="1" applyAlignment="1">
      <alignment horizontal="left" vertical="center" indent="3"/>
    </xf>
    <xf numFmtId="0" fontId="15" fillId="21" borderId="82" xfId="2" applyFont="1" applyFill="1" applyBorder="1" applyAlignment="1">
      <alignment horizontal="left" vertical="center" indent="3"/>
    </xf>
    <xf numFmtId="166" fontId="15" fillId="0" borderId="6" xfId="73" applyNumberFormat="1" applyFont="1" applyFill="1" applyBorder="1" applyAlignment="1" applyProtection="1">
      <alignment horizontal="right" vertical="center" wrapText="1" shrinkToFit="1"/>
      <protection locked="0"/>
    </xf>
    <xf numFmtId="166" fontId="15" fillId="0" borderId="10" xfId="73" applyNumberFormat="1" applyFont="1" applyFill="1" applyBorder="1" applyAlignment="1" applyProtection="1">
      <alignment horizontal="right" vertical="center" wrapText="1" shrinkToFit="1"/>
      <protection locked="0"/>
    </xf>
    <xf numFmtId="0" fontId="15" fillId="0" borderId="6" xfId="66" applyNumberFormat="1" applyFont="1" applyBorder="1" applyAlignment="1" applyProtection="1">
      <alignment horizontal="left" vertical="top" wrapText="1"/>
      <protection locked="0"/>
    </xf>
    <xf numFmtId="0" fontId="15" fillId="0" borderId="10" xfId="66" applyNumberFormat="1" applyFont="1" applyBorder="1" applyAlignment="1" applyProtection="1">
      <alignment horizontal="left" vertical="top" wrapText="1"/>
      <protection locked="0"/>
    </xf>
    <xf numFmtId="0" fontId="15" fillId="0" borderId="19" xfId="2" applyFont="1" applyBorder="1" applyAlignment="1" applyProtection="1">
      <alignment horizontal="center" wrapText="1"/>
      <protection locked="0"/>
    </xf>
    <xf numFmtId="0" fontId="15" fillId="0" borderId="7" xfId="2" applyFont="1" applyBorder="1" applyAlignment="1" applyProtection="1">
      <alignment horizontal="center" wrapText="1"/>
      <protection locked="0"/>
    </xf>
    <xf numFmtId="0" fontId="15" fillId="0" borderId="8" xfId="2" applyFont="1" applyBorder="1" applyAlignment="1" applyProtection="1">
      <alignment horizontal="center" wrapText="1"/>
      <protection locked="0"/>
    </xf>
    <xf numFmtId="9" fontId="15" fillId="0" borderId="93" xfId="2" applyNumberFormat="1" applyFont="1" applyBorder="1" applyAlignment="1" applyProtection="1">
      <alignment horizontal="center" vertical="top" wrapText="1"/>
      <protection locked="0"/>
    </xf>
    <xf numFmtId="9" fontId="15" fillId="0" borderId="3" xfId="2" applyNumberFormat="1" applyFont="1" applyBorder="1" applyAlignment="1" applyProtection="1">
      <alignment horizontal="center" vertical="top" wrapText="1"/>
      <protection locked="0"/>
    </xf>
    <xf numFmtId="9" fontId="15" fillId="0" borderId="94" xfId="2" applyNumberFormat="1" applyFont="1" applyBorder="1" applyAlignment="1" applyProtection="1">
      <alignment horizontal="center" vertical="top" wrapText="1"/>
      <protection locked="0"/>
    </xf>
    <xf numFmtId="0" fontId="13" fillId="20" borderId="6" xfId="2" applyFont="1" applyFill="1" applyBorder="1" applyAlignment="1">
      <alignment horizontal="right" vertical="center" wrapText="1"/>
    </xf>
    <xf numFmtId="0" fontId="13" fillId="20" borderId="10" xfId="2" applyFont="1" applyFill="1" applyBorder="1" applyAlignment="1">
      <alignment horizontal="right" vertical="center" wrapText="1"/>
    </xf>
    <xf numFmtId="0" fontId="74" fillId="0" borderId="0" xfId="0" applyFont="1" applyAlignment="1">
      <alignment horizontal="center" wrapText="1"/>
    </xf>
    <xf numFmtId="0" fontId="31" fillId="19" borderId="0" xfId="2" applyFont="1" applyFill="1" applyAlignment="1" applyProtection="1">
      <alignment horizontal="center" vertical="top" wrapText="1"/>
      <protection locked="0"/>
    </xf>
    <xf numFmtId="0" fontId="2" fillId="0" borderId="106" xfId="2" applyFont="1" applyBorder="1" applyAlignment="1">
      <alignment horizontal="left" vertical="center"/>
    </xf>
    <xf numFmtId="0" fontId="2" fillId="0" borderId="92" xfId="2" applyFont="1" applyBorder="1" applyAlignment="1">
      <alignment horizontal="left" vertical="center"/>
    </xf>
    <xf numFmtId="0" fontId="2" fillId="0" borderId="108" xfId="2" applyFont="1" applyBorder="1" applyAlignment="1">
      <alignment horizontal="left" vertical="center"/>
    </xf>
    <xf numFmtId="0" fontId="4" fillId="0" borderId="6" xfId="2" applyFont="1" applyBorder="1" applyAlignment="1" applyProtection="1">
      <alignment horizontal="left" vertical="top" wrapText="1"/>
      <protection locked="0"/>
    </xf>
    <xf numFmtId="0" fontId="4" fillId="0" borderId="11" xfId="2" applyFont="1" applyBorder="1" applyAlignment="1" applyProtection="1">
      <alignment horizontal="left" vertical="top" wrapText="1"/>
      <protection locked="0"/>
    </xf>
    <xf numFmtId="0" fontId="4" fillId="0" borderId="84" xfId="2" applyFont="1" applyBorder="1" applyAlignment="1" applyProtection="1">
      <alignment horizontal="left" vertical="top" wrapText="1"/>
      <protection locked="0"/>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2" fillId="20" borderId="74" xfId="2" applyFont="1" applyFill="1" applyBorder="1" applyAlignment="1">
      <alignment horizontal="center" vertical="center" wrapText="1"/>
    </xf>
    <xf numFmtId="0" fontId="2" fillId="20" borderId="75" xfId="2" applyFont="1" applyFill="1" applyBorder="1" applyAlignment="1">
      <alignment horizontal="center" vertical="center" wrapText="1"/>
    </xf>
    <xf numFmtId="0" fontId="2" fillId="20" borderId="122" xfId="2" applyFont="1" applyFill="1" applyBorder="1" applyAlignment="1">
      <alignment horizontal="center" vertical="center" wrapText="1"/>
    </xf>
    <xf numFmtId="0" fontId="2" fillId="20" borderId="92" xfId="2" applyFont="1" applyFill="1" applyBorder="1" applyAlignment="1">
      <alignment horizontal="center" vertical="center" wrapText="1"/>
    </xf>
    <xf numFmtId="0" fontId="2" fillId="20" borderId="109" xfId="2" applyFont="1" applyFill="1" applyBorder="1" applyAlignment="1">
      <alignment horizontal="center" vertical="center" wrapText="1"/>
    </xf>
    <xf numFmtId="164" fontId="5" fillId="0" borderId="120" xfId="1" applyNumberFormat="1" applyFont="1" applyBorder="1" applyAlignment="1" applyProtection="1">
      <alignment horizontal="left" vertical="top" wrapText="1"/>
      <protection locked="0"/>
    </xf>
    <xf numFmtId="164" fontId="5" fillId="0" borderId="121" xfId="1" applyNumberFormat="1" applyFont="1" applyBorder="1" applyAlignment="1" applyProtection="1">
      <alignment horizontal="left" vertical="top" wrapText="1"/>
      <protection locked="0"/>
    </xf>
    <xf numFmtId="164" fontId="2" fillId="0" borderId="120" xfId="1" applyNumberFormat="1" applyFont="1" applyBorder="1" applyAlignment="1" applyProtection="1">
      <alignment horizontal="center" vertical="top" wrapText="1"/>
      <protection locked="0"/>
    </xf>
    <xf numFmtId="164" fontId="2" fillId="0" borderId="123" xfId="1" applyNumberFormat="1" applyFont="1" applyBorder="1" applyAlignment="1" applyProtection="1">
      <alignment horizontal="center" vertical="top" wrapText="1"/>
      <protection locked="0"/>
    </xf>
    <xf numFmtId="0" fontId="2" fillId="3" borderId="19" xfId="2" applyFont="1" applyFill="1" applyBorder="1" applyAlignment="1">
      <alignment horizontal="center" vertical="center" wrapText="1"/>
    </xf>
    <xf numFmtId="0" fontId="2" fillId="3" borderId="7" xfId="2" applyFont="1" applyFill="1" applyBorder="1" applyAlignment="1">
      <alignment horizontal="center" vertical="center" wrapText="1"/>
    </xf>
    <xf numFmtId="0" fontId="2" fillId="3" borderId="89" xfId="2" applyFont="1" applyFill="1" applyBorder="1" applyAlignment="1">
      <alignment horizontal="center" vertical="center" wrapText="1"/>
    </xf>
    <xf numFmtId="0" fontId="2" fillId="3" borderId="16" xfId="2" applyFont="1" applyFill="1" applyBorder="1" applyAlignment="1">
      <alignment horizontal="center" vertical="center" wrapText="1"/>
    </xf>
    <xf numFmtId="0" fontId="2" fillId="3" borderId="0" xfId="2" applyFont="1" applyFill="1" applyAlignment="1">
      <alignment horizontal="center" vertical="center" wrapText="1"/>
    </xf>
    <xf numFmtId="0" fontId="2" fillId="3" borderId="15" xfId="2" applyFont="1" applyFill="1" applyBorder="1" applyAlignment="1">
      <alignment horizontal="center" vertical="center" wrapText="1"/>
    </xf>
    <xf numFmtId="0" fontId="2" fillId="3" borderId="22" xfId="2" applyFont="1" applyFill="1" applyBorder="1" applyAlignment="1">
      <alignment horizontal="center" vertical="center" wrapText="1"/>
    </xf>
    <xf numFmtId="0" fontId="2" fillId="3" borderId="5" xfId="2" applyFont="1" applyFill="1" applyBorder="1" applyAlignment="1">
      <alignment horizontal="center" vertical="center" wrapText="1"/>
    </xf>
    <xf numFmtId="0" fontId="2" fillId="3" borderId="102" xfId="2" applyFont="1" applyFill="1" applyBorder="1" applyAlignment="1">
      <alignment horizontal="center" vertical="center" wrapText="1"/>
    </xf>
    <xf numFmtId="0" fontId="2" fillId="21" borderId="11" xfId="2" applyFont="1" applyFill="1" applyBorder="1" applyAlignment="1">
      <alignment horizontal="left" vertical="center"/>
    </xf>
    <xf numFmtId="0" fontId="2" fillId="21" borderId="84" xfId="2" applyFont="1" applyFill="1" applyBorder="1" applyAlignment="1">
      <alignment horizontal="left" vertical="center"/>
    </xf>
    <xf numFmtId="0" fontId="73" fillId="20" borderId="11" xfId="2" applyFont="1" applyFill="1" applyBorder="1" applyAlignment="1">
      <alignment horizontal="left" vertical="center" wrapText="1"/>
    </xf>
    <xf numFmtId="0" fontId="5" fillId="21" borderId="83" xfId="2" applyFont="1" applyFill="1" applyBorder="1" applyAlignment="1">
      <alignment horizontal="left" vertical="top" wrapText="1" indent="4"/>
    </xf>
    <xf numFmtId="0" fontId="5" fillId="21" borderId="11" xfId="2" applyFont="1" applyFill="1" applyBorder="1" applyAlignment="1">
      <alignment horizontal="left" vertical="top" wrapText="1" indent="4"/>
    </xf>
    <xf numFmtId="0" fontId="5" fillId="21" borderId="84" xfId="2" applyFont="1" applyFill="1" applyBorder="1" applyAlignment="1">
      <alignment horizontal="left" vertical="top" wrapText="1" indent="4"/>
    </xf>
    <xf numFmtId="0" fontId="2" fillId="24" borderId="8" xfId="2" applyFont="1" applyFill="1" applyBorder="1" applyAlignment="1">
      <alignment horizontal="center" vertical="top" wrapText="1"/>
    </xf>
    <xf numFmtId="0" fontId="4" fillId="0" borderId="10" xfId="0" applyFont="1" applyBorder="1" applyAlignment="1">
      <alignment horizontal="left" vertical="top" wrapText="1"/>
    </xf>
    <xf numFmtId="0" fontId="3" fillId="0" borderId="6" xfId="2" applyBorder="1" applyAlignment="1" applyProtection="1">
      <alignment horizontal="left" vertical="center" wrapText="1"/>
      <protection locked="0"/>
    </xf>
    <xf numFmtId="0" fontId="3" fillId="0" borderId="10" xfId="2" applyBorder="1" applyAlignment="1" applyProtection="1">
      <alignment horizontal="left" vertical="center" wrapText="1"/>
      <protection locked="0"/>
    </xf>
    <xf numFmtId="1" fontId="2" fillId="0" borderId="6" xfId="2" applyNumberFormat="1" applyFont="1" applyBorder="1" applyAlignment="1" applyProtection="1">
      <alignment horizontal="center" vertical="top" wrapText="1"/>
      <protection locked="0"/>
    </xf>
    <xf numFmtId="1" fontId="2" fillId="0" borderId="11" xfId="2" applyNumberFormat="1" applyFont="1" applyBorder="1" applyAlignment="1" applyProtection="1">
      <alignment horizontal="center" vertical="top" wrapText="1"/>
      <protection locked="0"/>
    </xf>
    <xf numFmtId="1" fontId="2" fillId="0" borderId="84" xfId="2" applyNumberFormat="1" applyFont="1" applyBorder="1" applyAlignment="1" applyProtection="1">
      <alignment horizontal="center" vertical="top" wrapText="1"/>
      <protection locked="0"/>
    </xf>
    <xf numFmtId="170" fontId="34" fillId="31" borderId="106" xfId="66" applyNumberFormat="1" applyFont="1" applyFill="1" applyBorder="1" applyAlignment="1" applyProtection="1">
      <alignment horizontal="center" vertical="center" wrapText="1"/>
      <protection locked="0"/>
    </xf>
    <xf numFmtId="170" fontId="34" fillId="31" borderId="109" xfId="66" applyNumberFormat="1" applyFont="1" applyFill="1" applyBorder="1" applyAlignment="1" applyProtection="1">
      <alignment horizontal="center" vertical="center" wrapText="1"/>
      <protection locked="0"/>
    </xf>
    <xf numFmtId="166" fontId="34" fillId="31" borderId="106" xfId="73" applyNumberFormat="1" applyFont="1" applyFill="1" applyBorder="1" applyAlignment="1" applyProtection="1">
      <alignment horizontal="center" vertical="center" wrapText="1"/>
      <protection locked="0"/>
    </xf>
    <xf numFmtId="166" fontId="34" fillId="31" borderId="92" xfId="73" applyNumberFormat="1" applyFont="1" applyFill="1" applyBorder="1" applyAlignment="1" applyProtection="1">
      <alignment horizontal="center" vertical="center" wrapText="1"/>
      <protection locked="0"/>
    </xf>
    <xf numFmtId="170" fontId="2" fillId="3" borderId="6" xfId="66" applyNumberFormat="1" applyFont="1" applyFill="1" applyBorder="1" applyAlignment="1" applyProtection="1">
      <alignment horizontal="center" vertical="center" wrapText="1"/>
      <protection locked="0"/>
    </xf>
    <xf numFmtId="170" fontId="2" fillId="3" borderId="10" xfId="66" applyNumberFormat="1" applyFont="1" applyFill="1" applyBorder="1" applyAlignment="1" applyProtection="1">
      <alignment horizontal="center" vertical="center" wrapText="1"/>
      <protection locked="0"/>
    </xf>
    <xf numFmtId="0" fontId="2" fillId="0" borderId="6" xfId="66" applyNumberFormat="1" applyFont="1" applyBorder="1" applyAlignment="1" applyProtection="1">
      <alignment horizontal="left" vertical="top" wrapText="1"/>
      <protection locked="0"/>
    </xf>
    <xf numFmtId="0" fontId="2" fillId="0" borderId="10" xfId="66" applyNumberFormat="1" applyFont="1" applyBorder="1" applyAlignment="1" applyProtection="1">
      <alignment horizontal="left" vertical="top" wrapText="1"/>
      <protection locked="0"/>
    </xf>
    <xf numFmtId="0" fontId="4" fillId="0" borderId="83" xfId="0" applyFont="1" applyBorder="1" applyAlignment="1">
      <alignment horizontal="center" vertical="center" wrapText="1"/>
    </xf>
    <xf numFmtId="0" fontId="4" fillId="0" borderId="90" xfId="0" applyFont="1" applyBorder="1" applyAlignment="1">
      <alignment horizontal="center" vertical="center" wrapText="1"/>
    </xf>
    <xf numFmtId="0" fontId="2" fillId="0" borderId="14" xfId="2" applyFont="1" applyBorder="1" applyAlignment="1">
      <alignment horizontal="left" vertical="center" wrapText="1"/>
    </xf>
    <xf numFmtId="0" fontId="2" fillId="0" borderId="19" xfId="2" applyFont="1" applyBorder="1" applyAlignment="1">
      <alignment vertical="center" wrapText="1"/>
    </xf>
    <xf numFmtId="0" fontId="2" fillId="0" borderId="7" xfId="2" applyFont="1" applyBorder="1" applyAlignment="1">
      <alignment vertical="center" wrapText="1"/>
    </xf>
    <xf numFmtId="0" fontId="2" fillId="0" borderId="89" xfId="2" applyFont="1" applyBorder="1" applyAlignment="1">
      <alignment vertical="center" wrapText="1"/>
    </xf>
    <xf numFmtId="0" fontId="2" fillId="0" borderId="16" xfId="2" applyFont="1" applyBorder="1" applyAlignment="1">
      <alignment vertical="center" wrapText="1"/>
    </xf>
    <xf numFmtId="0" fontId="2" fillId="0" borderId="0" xfId="2" applyFont="1" applyAlignment="1">
      <alignment vertical="center" wrapText="1"/>
    </xf>
    <xf numFmtId="0" fontId="2" fillId="0" borderId="15" xfId="2" applyFont="1" applyBorder="1" applyAlignment="1">
      <alignment vertical="center" wrapText="1"/>
    </xf>
    <xf numFmtId="0" fontId="2" fillId="0" borderId="93" xfId="2" applyFont="1" applyBorder="1" applyAlignment="1">
      <alignment vertical="center" wrapText="1"/>
    </xf>
    <xf numFmtId="0" fontId="2" fillId="0" borderId="3" xfId="2" applyFont="1" applyBorder="1" applyAlignment="1">
      <alignment vertical="center" wrapText="1"/>
    </xf>
    <xf numFmtId="0" fontId="2" fillId="0" borderId="94" xfId="2" applyFont="1" applyBorder="1" applyAlignment="1">
      <alignment vertical="center" wrapText="1"/>
    </xf>
    <xf numFmtId="9" fontId="2" fillId="0" borderId="19" xfId="2" applyNumberFormat="1" applyFont="1" applyBorder="1" applyAlignment="1" applyProtection="1">
      <alignment horizontal="left" vertical="center" wrapText="1"/>
      <protection locked="0"/>
    </xf>
    <xf numFmtId="9" fontId="2" fillId="0" borderId="16" xfId="2" applyNumberFormat="1" applyFont="1" applyBorder="1" applyAlignment="1" applyProtection="1">
      <alignment horizontal="left" vertical="center" wrapText="1"/>
      <protection locked="0"/>
    </xf>
    <xf numFmtId="9" fontId="2" fillId="0" borderId="22" xfId="2" applyNumberFormat="1" applyFont="1" applyBorder="1" applyAlignment="1" applyProtection="1">
      <alignment horizontal="left" vertical="center" wrapText="1"/>
      <protection locked="0"/>
    </xf>
    <xf numFmtId="9" fontId="2" fillId="0" borderId="5" xfId="2" applyNumberFormat="1" applyFont="1" applyBorder="1" applyAlignment="1" applyProtection="1">
      <alignment horizontal="left" vertical="center" wrapText="1"/>
      <protection locked="0"/>
    </xf>
    <xf numFmtId="0" fontId="2" fillId="3" borderId="22" xfId="2" applyFont="1" applyFill="1" applyBorder="1" applyAlignment="1" applyProtection="1">
      <alignment horizontal="center" vertical="center" wrapText="1"/>
      <protection locked="0"/>
    </xf>
    <xf numFmtId="0" fontId="2" fillId="3" borderId="5" xfId="2" applyFont="1" applyFill="1" applyBorder="1" applyAlignment="1" applyProtection="1">
      <alignment horizontal="center" vertical="center" wrapText="1"/>
      <protection locked="0"/>
    </xf>
    <xf numFmtId="0" fontId="2" fillId="3" borderId="14" xfId="2" applyFont="1" applyFill="1" applyBorder="1" applyAlignment="1" applyProtection="1">
      <alignment horizontal="center" vertical="center" wrapText="1"/>
      <protection locked="0"/>
    </xf>
    <xf numFmtId="0" fontId="4" fillId="0" borderId="99" xfId="0" applyFont="1" applyBorder="1" applyAlignment="1">
      <alignment horizontal="left" vertical="top" wrapText="1"/>
    </xf>
    <xf numFmtId="0" fontId="4" fillId="0" borderId="96" xfId="0" applyFont="1" applyBorder="1" applyAlignment="1">
      <alignment horizontal="left" vertical="top" wrapText="1"/>
    </xf>
    <xf numFmtId="0" fontId="4" fillId="0" borderId="100" xfId="0" applyFont="1" applyBorder="1" applyAlignment="1">
      <alignment horizontal="left" vertical="top" wrapText="1"/>
    </xf>
    <xf numFmtId="0" fontId="98" fillId="0" borderId="19" xfId="0" applyFont="1" applyBorder="1" applyAlignment="1">
      <alignment horizontal="left" vertical="top" wrapText="1"/>
    </xf>
    <xf numFmtId="1" fontId="79" fillId="3" borderId="7" xfId="2" applyNumberFormat="1" applyFont="1" applyFill="1" applyBorder="1" applyAlignment="1" applyProtection="1">
      <alignment horizontal="left" vertical="top" wrapText="1"/>
      <protection locked="0"/>
    </xf>
    <xf numFmtId="1" fontId="93" fillId="3" borderId="7" xfId="2" applyNumberFormat="1" applyFont="1" applyFill="1" applyBorder="1" applyAlignment="1" applyProtection="1">
      <alignment horizontal="left" vertical="top" wrapText="1"/>
      <protection locked="0"/>
    </xf>
    <xf numFmtId="9" fontId="89" fillId="0" borderId="25" xfId="2" applyNumberFormat="1" applyFont="1" applyBorder="1" applyAlignment="1" applyProtection="1">
      <alignment horizontal="left" vertical="top" wrapText="1"/>
      <protection locked="0"/>
    </xf>
    <xf numFmtId="9" fontId="2" fillId="0" borderId="25" xfId="2" applyNumberFormat="1" applyFont="1" applyBorder="1" applyAlignment="1" applyProtection="1">
      <alignment horizontal="left" vertical="top" wrapText="1"/>
      <protection locked="0"/>
    </xf>
    <xf numFmtId="10" fontId="2" fillId="3" borderId="22" xfId="2" applyNumberFormat="1" applyFont="1" applyFill="1" applyBorder="1" applyAlignment="1" applyProtection="1">
      <alignment horizontal="center" vertical="top" wrapText="1"/>
      <protection locked="0"/>
    </xf>
    <xf numFmtId="0" fontId="68" fillId="20" borderId="78" xfId="2" applyFont="1" applyFill="1" applyBorder="1" applyAlignment="1">
      <alignment horizontal="left" vertical="center" wrapText="1"/>
    </xf>
    <xf numFmtId="0" fontId="68" fillId="20" borderId="79" xfId="2" applyFont="1" applyFill="1" applyBorder="1" applyAlignment="1">
      <alignment horizontal="left" vertical="center" wrapText="1"/>
    </xf>
    <xf numFmtId="0" fontId="68" fillId="20" borderId="11" xfId="2" applyFont="1" applyFill="1" applyBorder="1" applyAlignment="1">
      <alignment horizontal="left" vertical="top" wrapText="1"/>
    </xf>
    <xf numFmtId="0" fontId="68" fillId="20" borderId="10" xfId="2" applyFont="1" applyFill="1" applyBorder="1" applyAlignment="1">
      <alignment horizontal="left" vertical="top" wrapText="1"/>
    </xf>
    <xf numFmtId="9" fontId="96" fillId="0" borderId="6" xfId="2" applyNumberFormat="1" applyFont="1" applyBorder="1" applyAlignment="1">
      <alignment horizontal="center" vertical="top" wrapText="1"/>
    </xf>
    <xf numFmtId="9" fontId="96" fillId="0" borderId="11" xfId="2" applyNumberFormat="1" applyFont="1" applyBorder="1" applyAlignment="1">
      <alignment horizontal="center" vertical="top" wrapText="1"/>
    </xf>
    <xf numFmtId="9" fontId="96" fillId="0" borderId="10" xfId="2" applyNumberFormat="1" applyFont="1" applyBorder="1" applyAlignment="1">
      <alignment horizontal="center" vertical="top" wrapText="1"/>
    </xf>
    <xf numFmtId="0" fontId="95" fillId="0" borderId="19" xfId="2" applyFont="1" applyBorder="1" applyAlignment="1" applyProtection="1">
      <alignment horizontal="left" vertical="top" wrapText="1"/>
      <protection locked="0"/>
    </xf>
    <xf numFmtId="0" fontId="3" fillId="0" borderId="7" xfId="2" applyBorder="1" applyAlignment="1" applyProtection="1">
      <alignment horizontal="left" vertical="top" wrapText="1"/>
      <protection locked="0"/>
    </xf>
    <xf numFmtId="0" fontId="3" fillId="0" borderId="89" xfId="2" applyBorder="1" applyAlignment="1" applyProtection="1">
      <alignment horizontal="left" vertical="top" wrapText="1"/>
      <protection locked="0"/>
    </xf>
    <xf numFmtId="0" fontId="3" fillId="0" borderId="16" xfId="2" applyBorder="1" applyAlignment="1" applyProtection="1">
      <alignment horizontal="left" vertical="top" wrapText="1"/>
      <protection locked="0"/>
    </xf>
    <xf numFmtId="0" fontId="3" fillId="0" borderId="0" xfId="2" applyAlignment="1" applyProtection="1">
      <alignment horizontal="left" vertical="top" wrapText="1"/>
      <protection locked="0"/>
    </xf>
    <xf numFmtId="0" fontId="3" fillId="0" borderId="15" xfId="2" applyBorder="1" applyAlignment="1" applyProtection="1">
      <alignment horizontal="left" vertical="top" wrapText="1"/>
      <protection locked="0"/>
    </xf>
    <xf numFmtId="0" fontId="3" fillId="0" borderId="93" xfId="2" applyBorder="1" applyAlignment="1" applyProtection="1">
      <alignment horizontal="left" vertical="top" wrapText="1"/>
      <protection locked="0"/>
    </xf>
    <xf numFmtId="0" fontId="3" fillId="0" borderId="3" xfId="2" applyBorder="1" applyAlignment="1" applyProtection="1">
      <alignment horizontal="left" vertical="top" wrapText="1"/>
      <protection locked="0"/>
    </xf>
    <xf numFmtId="0" fontId="3" fillId="0" borderId="94" xfId="2" applyBorder="1" applyAlignment="1" applyProtection="1">
      <alignment horizontal="left" vertical="top" wrapText="1"/>
      <protection locked="0"/>
    </xf>
    <xf numFmtId="0" fontId="124" fillId="0" borderId="81" xfId="2" applyFont="1" applyBorder="1" applyAlignment="1">
      <alignment horizontal="left" vertical="top" wrapText="1"/>
    </xf>
    <xf numFmtId="0" fontId="3" fillId="0" borderId="78" xfId="2" applyBorder="1" applyAlignment="1">
      <alignment horizontal="left" vertical="top" wrapText="1"/>
    </xf>
    <xf numFmtId="0" fontId="3" fillId="0" borderId="82" xfId="2" applyBorder="1" applyAlignment="1">
      <alignment horizontal="left" vertical="top" wrapText="1"/>
    </xf>
    <xf numFmtId="44" fontId="2" fillId="3" borderId="6" xfId="74" applyFont="1" applyFill="1" applyBorder="1" applyAlignment="1">
      <alignment horizontal="center" vertical="center" wrapText="1"/>
    </xf>
    <xf numFmtId="44" fontId="2" fillId="3" borderId="10" xfId="74" applyFont="1" applyFill="1" applyBorder="1" applyAlignment="1">
      <alignment horizontal="center" vertical="center" wrapText="1"/>
    </xf>
    <xf numFmtId="0" fontId="2" fillId="0" borderId="10" xfId="0" applyFont="1" applyBorder="1" applyAlignment="1">
      <alignment horizontal="left" vertical="top" wrapText="1"/>
    </xf>
    <xf numFmtId="0" fontId="2" fillId="0" borderId="6" xfId="0" applyFont="1" applyBorder="1" applyAlignment="1">
      <alignment horizontal="center" vertical="center"/>
    </xf>
    <xf numFmtId="0" fontId="89" fillId="0" borderId="19" xfId="2" applyFont="1" applyBorder="1" applyAlignment="1" applyProtection="1">
      <alignment horizontal="center" vertical="center" wrapText="1"/>
      <protection locked="0"/>
    </xf>
    <xf numFmtId="0" fontId="68" fillId="0" borderId="8" xfId="2" applyFont="1" applyBorder="1" applyAlignment="1" applyProtection="1">
      <alignment horizontal="center" vertical="center" wrapText="1"/>
      <protection locked="0"/>
    </xf>
    <xf numFmtId="176" fontId="2" fillId="0" borderId="6" xfId="73" applyNumberFormat="1" applyFont="1" applyBorder="1" applyAlignment="1" applyProtection="1">
      <alignment horizontal="center" vertical="center" wrapText="1"/>
      <protection locked="0"/>
    </xf>
    <xf numFmtId="176" fontId="2" fillId="0" borderId="10" xfId="73" applyNumberFormat="1" applyFont="1" applyBorder="1" applyAlignment="1" applyProtection="1">
      <alignment horizontal="center" vertical="center" wrapText="1"/>
      <protection locked="0"/>
    </xf>
    <xf numFmtId="170" fontId="91" fillId="17" borderId="106" xfId="66" applyNumberFormat="1" applyFont="1" applyFill="1" applyBorder="1" applyAlignment="1" applyProtection="1">
      <alignment horizontal="center" vertical="center" wrapText="1"/>
      <protection locked="0"/>
    </xf>
    <xf numFmtId="170" fontId="91" fillId="17" borderId="109" xfId="66" applyNumberFormat="1" applyFont="1" applyFill="1" applyBorder="1" applyAlignment="1" applyProtection="1">
      <alignment horizontal="center" vertical="center" wrapText="1"/>
      <protection locked="0"/>
    </xf>
    <xf numFmtId="166" fontId="91" fillId="17" borderId="106" xfId="73" applyNumberFormat="1" applyFont="1" applyFill="1" applyBorder="1" applyAlignment="1" applyProtection="1">
      <alignment horizontal="center" vertical="center" wrapText="1"/>
      <protection locked="0"/>
    </xf>
    <xf numFmtId="166" fontId="91" fillId="17" borderId="109" xfId="73" applyNumberFormat="1" applyFont="1" applyFill="1" applyBorder="1" applyAlignment="1" applyProtection="1">
      <alignment horizontal="center" vertical="center" wrapText="1"/>
      <protection locked="0"/>
    </xf>
    <xf numFmtId="0" fontId="90" fillId="0" borderId="6" xfId="66" applyNumberFormat="1" applyFont="1" applyBorder="1" applyAlignment="1" applyProtection="1">
      <alignment horizontal="center" vertical="center" wrapText="1"/>
      <protection locked="0"/>
    </xf>
    <xf numFmtId="0" fontId="90" fillId="0" borderId="10" xfId="66" applyNumberFormat="1" applyFont="1" applyBorder="1" applyAlignment="1" applyProtection="1">
      <alignment horizontal="center" vertical="center" wrapText="1"/>
      <protection locked="0"/>
    </xf>
    <xf numFmtId="0" fontId="4" fillId="0" borderId="106" xfId="2" applyFont="1" applyBorder="1" applyAlignment="1">
      <alignment horizontal="left" vertical="top" wrapText="1"/>
    </xf>
    <xf numFmtId="0" fontId="4" fillId="0" borderId="92" xfId="2" applyFont="1" applyBorder="1" applyAlignment="1">
      <alignment horizontal="left" vertical="top"/>
    </xf>
    <xf numFmtId="0" fontId="4" fillId="0" borderId="108" xfId="2" applyFont="1" applyBorder="1" applyAlignment="1">
      <alignment horizontal="left" vertical="top"/>
    </xf>
    <xf numFmtId="0" fontId="2" fillId="3" borderId="93" xfId="2" applyFont="1" applyFill="1" applyBorder="1" applyAlignment="1">
      <alignment horizontal="left" vertical="top" wrapText="1"/>
    </xf>
    <xf numFmtId="0" fontId="2" fillId="3" borderId="3" xfId="2" applyFont="1" applyFill="1" applyBorder="1" applyAlignment="1">
      <alignment horizontal="left" vertical="top" wrapText="1"/>
    </xf>
    <xf numFmtId="0" fontId="2" fillId="3" borderId="94" xfId="2" applyFont="1" applyFill="1" applyBorder="1" applyAlignment="1">
      <alignment horizontal="left" vertical="top" wrapText="1"/>
    </xf>
    <xf numFmtId="0" fontId="89" fillId="3" borderId="106" xfId="2" applyFont="1" applyFill="1" applyBorder="1" applyAlignment="1">
      <alignment horizontal="left" vertical="center" wrapText="1"/>
    </xf>
    <xf numFmtId="0" fontId="89" fillId="0" borderId="99" xfId="0" applyFont="1" applyBorder="1" applyAlignment="1">
      <alignment horizontal="left" vertical="top" wrapText="1"/>
    </xf>
    <xf numFmtId="9" fontId="68" fillId="0" borderId="7" xfId="2" applyNumberFormat="1" applyFont="1" applyBorder="1" applyAlignment="1" applyProtection="1">
      <alignment horizontal="left" vertical="top" wrapText="1"/>
      <protection locked="0"/>
    </xf>
    <xf numFmtId="9" fontId="68" fillId="0" borderId="89" xfId="2" applyNumberFormat="1" applyFont="1" applyBorder="1" applyAlignment="1" applyProtection="1">
      <alignment horizontal="left" vertical="top" wrapText="1"/>
      <protection locked="0"/>
    </xf>
    <xf numFmtId="9" fontId="68" fillId="0" borderId="16" xfId="2" applyNumberFormat="1" applyFont="1" applyBorder="1" applyAlignment="1" applyProtection="1">
      <alignment horizontal="left" vertical="top" wrapText="1"/>
      <protection locked="0"/>
    </xf>
    <xf numFmtId="9" fontId="68" fillId="0" borderId="0" xfId="2" applyNumberFormat="1" applyFont="1" applyAlignment="1" applyProtection="1">
      <alignment horizontal="left" vertical="top" wrapText="1"/>
      <protection locked="0"/>
    </xf>
    <xf numFmtId="9" fontId="68" fillId="0" borderId="15" xfId="2" applyNumberFormat="1" applyFont="1" applyBorder="1" applyAlignment="1" applyProtection="1">
      <alignment horizontal="left" vertical="top" wrapText="1"/>
      <protection locked="0"/>
    </xf>
    <xf numFmtId="9" fontId="68" fillId="0" borderId="93" xfId="2" applyNumberFormat="1" applyFont="1" applyBorder="1" applyAlignment="1" applyProtection="1">
      <alignment horizontal="left" vertical="top" wrapText="1"/>
      <protection locked="0"/>
    </xf>
    <xf numFmtId="9" fontId="68" fillId="0" borderId="3" xfId="2" applyNumberFormat="1" applyFont="1" applyBorder="1" applyAlignment="1" applyProtection="1">
      <alignment horizontal="left" vertical="top" wrapText="1"/>
      <protection locked="0"/>
    </xf>
    <xf numFmtId="9" fontId="68" fillId="0" borderId="94" xfId="2" applyNumberFormat="1" applyFont="1" applyBorder="1" applyAlignment="1" applyProtection="1">
      <alignment horizontal="left" vertical="top" wrapText="1"/>
      <protection locked="0"/>
    </xf>
    <xf numFmtId="0" fontId="4" fillId="0" borderId="6" xfId="2" applyFont="1" applyBorder="1" applyAlignment="1" applyProtection="1">
      <alignment horizontal="center" vertical="center" wrapText="1"/>
      <protection locked="0"/>
    </xf>
    <xf numFmtId="0" fontId="4" fillId="0" borderId="10" xfId="2" applyFont="1" applyBorder="1" applyAlignment="1" applyProtection="1">
      <alignment horizontal="center" vertical="center" wrapText="1"/>
      <protection locked="0"/>
    </xf>
    <xf numFmtId="0" fontId="2" fillId="0" borderId="112" xfId="0" applyFont="1" applyBorder="1" applyAlignment="1">
      <alignment horizontal="left" wrapText="1"/>
    </xf>
    <xf numFmtId="0" fontId="2" fillId="0" borderId="75" xfId="0" applyFont="1" applyBorder="1" applyAlignment="1">
      <alignment horizontal="left" wrapText="1"/>
    </xf>
    <xf numFmtId="0" fontId="68" fillId="0" borderId="6" xfId="0" applyFont="1" applyBorder="1" applyAlignment="1">
      <alignment horizontal="center"/>
    </xf>
    <xf numFmtId="0" fontId="68" fillId="0" borderId="11" xfId="0" applyFont="1" applyBorder="1" applyAlignment="1">
      <alignment horizontal="center"/>
    </xf>
    <xf numFmtId="0" fontId="68" fillId="0" borderId="10" xfId="0" applyFont="1" applyBorder="1" applyAlignment="1">
      <alignment horizontal="center"/>
    </xf>
    <xf numFmtId="170" fontId="68" fillId="3" borderId="6" xfId="74" applyNumberFormat="1" applyFont="1" applyFill="1" applyBorder="1" applyAlignment="1">
      <alignment horizontal="center" wrapText="1"/>
    </xf>
    <xf numFmtId="170" fontId="68" fillId="3" borderId="10" xfId="74" applyNumberFormat="1" applyFont="1" applyFill="1" applyBorder="1" applyAlignment="1">
      <alignment horizontal="center" wrapText="1"/>
    </xf>
    <xf numFmtId="9" fontId="68" fillId="0" borderId="106" xfId="2" applyNumberFormat="1" applyFont="1" applyBorder="1" applyAlignment="1" applyProtection="1">
      <alignment horizontal="center" vertical="center" wrapText="1"/>
      <protection locked="0"/>
    </xf>
    <xf numFmtId="0" fontId="68" fillId="0" borderId="92" xfId="0" applyFont="1" applyBorder="1" applyAlignment="1">
      <alignment horizontal="center" vertical="center" wrapText="1"/>
    </xf>
    <xf numFmtId="0" fontId="68" fillId="0" borderId="109" xfId="0" applyFont="1" applyBorder="1" applyAlignment="1">
      <alignment horizontal="center" vertical="center" wrapText="1"/>
    </xf>
    <xf numFmtId="170" fontId="68" fillId="0" borderId="6" xfId="74" applyNumberFormat="1" applyFont="1" applyBorder="1" applyAlignment="1" applyProtection="1">
      <alignment horizontal="center" wrapText="1"/>
      <protection locked="0"/>
    </xf>
    <xf numFmtId="170" fontId="68" fillId="0" borderId="10" xfId="74" applyNumberFormat="1" applyFont="1" applyBorder="1" applyAlignment="1" applyProtection="1">
      <alignment horizontal="center" wrapText="1"/>
      <protection locked="0"/>
    </xf>
    <xf numFmtId="1" fontId="68" fillId="0" borderId="6" xfId="2" applyNumberFormat="1" applyFont="1" applyBorder="1" applyAlignment="1" applyProtection="1">
      <alignment horizontal="center" vertical="center" wrapText="1"/>
      <protection locked="0"/>
    </xf>
    <xf numFmtId="1" fontId="68" fillId="0" borderId="11" xfId="2" applyNumberFormat="1" applyFont="1" applyBorder="1" applyAlignment="1" applyProtection="1">
      <alignment horizontal="center" vertical="center" wrapText="1"/>
      <protection locked="0"/>
    </xf>
    <xf numFmtId="1" fontId="68" fillId="0" borderId="84" xfId="2" applyNumberFormat="1" applyFont="1" applyBorder="1" applyAlignment="1" applyProtection="1">
      <alignment horizontal="center" vertical="center" wrapText="1"/>
      <protection locked="0"/>
    </xf>
    <xf numFmtId="0" fontId="100" fillId="0" borderId="91" xfId="0" applyFont="1" applyBorder="1" applyAlignment="1">
      <alignment horizontal="center" vertical="center" wrapText="1"/>
    </xf>
    <xf numFmtId="0" fontId="100" fillId="0" borderId="85" xfId="0" applyFont="1" applyBorder="1" applyAlignment="1">
      <alignment horizontal="center" vertical="center" wrapText="1"/>
    </xf>
    <xf numFmtId="0" fontId="100" fillId="0" borderId="95" xfId="0" applyFont="1" applyBorder="1" applyAlignment="1">
      <alignment horizontal="center" vertical="center" wrapText="1"/>
    </xf>
    <xf numFmtId="0" fontId="2" fillId="0" borderId="96" xfId="0" applyFont="1" applyBorder="1" applyAlignment="1">
      <alignment horizontal="center" vertical="top" wrapText="1"/>
    </xf>
    <xf numFmtId="0" fontId="2" fillId="0" borderId="100" xfId="0" applyFont="1" applyBorder="1" applyAlignment="1">
      <alignment horizontal="center" vertical="top" wrapText="1"/>
    </xf>
    <xf numFmtId="0" fontId="2" fillId="0" borderId="22" xfId="0" applyFont="1" applyBorder="1" applyAlignment="1">
      <alignment horizontal="center" vertical="top" wrapText="1"/>
    </xf>
    <xf numFmtId="0" fontId="2" fillId="0" borderId="5" xfId="0" applyFont="1" applyBorder="1" applyAlignment="1">
      <alignment horizontal="center" vertical="top" wrapText="1"/>
    </xf>
    <xf numFmtId="0" fontId="2" fillId="0" borderId="102" xfId="0" applyFont="1" applyBorder="1" applyAlignment="1">
      <alignment horizontal="center" vertical="top" wrapText="1"/>
    </xf>
    <xf numFmtId="0" fontId="2" fillId="0" borderId="93" xfId="2" applyFont="1" applyBorder="1" applyAlignment="1" applyProtection="1">
      <alignment horizontal="left" vertical="center" wrapText="1"/>
      <protection locked="0"/>
    </xf>
    <xf numFmtId="0" fontId="2" fillId="0" borderId="3" xfId="2" applyFont="1" applyBorder="1" applyAlignment="1" applyProtection="1">
      <alignment horizontal="left" vertical="center" wrapText="1"/>
      <protection locked="0"/>
    </xf>
    <xf numFmtId="0" fontId="2" fillId="0" borderId="94" xfId="2" applyFont="1" applyBorder="1" applyAlignment="1" applyProtection="1">
      <alignment horizontal="left" vertical="center" wrapText="1"/>
      <protection locked="0"/>
    </xf>
    <xf numFmtId="0" fontId="2" fillId="3" borderId="6" xfId="2" applyFont="1" applyFill="1" applyBorder="1" applyAlignment="1">
      <alignment horizontal="center" vertical="center" wrapText="1"/>
    </xf>
    <xf numFmtId="0" fontId="2" fillId="3" borderId="11" xfId="2" applyFont="1" applyFill="1" applyBorder="1" applyAlignment="1">
      <alignment horizontal="center" vertical="center" wrapText="1"/>
    </xf>
    <xf numFmtId="9" fontId="2" fillId="17" borderId="10" xfId="2" applyNumberFormat="1" applyFont="1" applyFill="1" applyBorder="1" applyAlignment="1" applyProtection="1">
      <alignment horizontal="center" vertical="center" wrapText="1"/>
      <protection locked="0"/>
    </xf>
    <xf numFmtId="0" fontId="12" fillId="0" borderId="106" xfId="75" applyBorder="1" applyAlignment="1">
      <alignment horizontal="left" vertical="top" wrapText="1"/>
    </xf>
    <xf numFmtId="0" fontId="2" fillId="0" borderId="92" xfId="0" applyFont="1" applyBorder="1" applyAlignment="1">
      <alignment horizontal="left" vertical="top" wrapText="1"/>
    </xf>
    <xf numFmtId="0" fontId="2" fillId="0" borderId="108" xfId="0" applyFont="1" applyBorder="1" applyAlignment="1">
      <alignment horizontal="left" vertical="top" wrapText="1"/>
    </xf>
    <xf numFmtId="9" fontId="2" fillId="0" borderId="6" xfId="1" applyFont="1" applyBorder="1" applyAlignment="1" applyProtection="1">
      <alignment horizontal="left" vertical="top" wrapText="1"/>
      <protection locked="0"/>
    </xf>
    <xf numFmtId="9" fontId="2" fillId="0" borderId="11" xfId="1" applyFont="1" applyBorder="1" applyAlignment="1" applyProtection="1">
      <alignment horizontal="left" vertical="top" wrapText="1"/>
      <protection locked="0"/>
    </xf>
    <xf numFmtId="9" fontId="2" fillId="0" borderId="84" xfId="1" applyFont="1" applyBorder="1" applyAlignment="1" applyProtection="1">
      <alignment horizontal="left" vertical="top" wrapText="1"/>
      <protection locked="0"/>
    </xf>
    <xf numFmtId="44" fontId="2" fillId="0" borderId="6" xfId="74" applyFont="1" applyBorder="1" applyAlignment="1" applyProtection="1">
      <alignment horizontal="center" vertical="center" wrapText="1"/>
      <protection locked="0"/>
    </xf>
    <xf numFmtId="44" fontId="2" fillId="0" borderId="10" xfId="74" applyFont="1" applyBorder="1" applyAlignment="1" applyProtection="1">
      <alignment horizontal="center" vertical="center" wrapText="1"/>
      <protection locked="0"/>
    </xf>
    <xf numFmtId="170" fontId="2" fillId="0" borderId="6" xfId="74" applyNumberFormat="1" applyFont="1" applyFill="1" applyBorder="1" applyAlignment="1" applyProtection="1">
      <alignment horizontal="center" vertical="center" wrapText="1"/>
      <protection locked="0"/>
    </xf>
    <xf numFmtId="170" fontId="2" fillId="0" borderId="10" xfId="74" applyNumberFormat="1" applyFont="1" applyFill="1" applyBorder="1" applyAlignment="1" applyProtection="1">
      <alignment horizontal="center" vertical="center" wrapText="1"/>
      <protection locked="0"/>
    </xf>
    <xf numFmtId="44" fontId="34" fillId="17" borderId="106" xfId="74" applyFont="1" applyFill="1" applyBorder="1" applyAlignment="1" applyProtection="1">
      <alignment horizontal="center" vertical="center" wrapText="1"/>
      <protection locked="0"/>
    </xf>
    <xf numFmtId="44" fontId="34" fillId="17" borderId="109" xfId="74" applyFont="1" applyFill="1" applyBorder="1" applyAlignment="1" applyProtection="1">
      <alignment horizontal="center" vertical="center" wrapText="1"/>
      <protection locked="0"/>
    </xf>
    <xf numFmtId="170" fontId="2" fillId="0" borderId="6" xfId="74" applyNumberFormat="1" applyFont="1" applyBorder="1" applyAlignment="1" applyProtection="1">
      <alignment horizontal="center" vertical="center" wrapText="1"/>
      <protection locked="0"/>
    </xf>
    <xf numFmtId="170" fontId="2" fillId="0" borderId="10" xfId="74" applyNumberFormat="1" applyFont="1" applyBorder="1" applyAlignment="1" applyProtection="1">
      <alignment horizontal="center" vertical="center" wrapText="1"/>
      <protection locked="0"/>
    </xf>
    <xf numFmtId="0" fontId="2" fillId="0" borderId="19" xfId="2" applyFont="1" applyBorder="1" applyAlignment="1" applyProtection="1">
      <alignment horizontal="left" wrapText="1"/>
      <protection locked="0"/>
    </xf>
    <xf numFmtId="0" fontId="2" fillId="0" borderId="7" xfId="2" applyFont="1" applyBorder="1" applyAlignment="1" applyProtection="1">
      <alignment horizontal="left" wrapText="1"/>
      <protection locked="0"/>
    </xf>
    <xf numFmtId="0" fontId="2" fillId="0" borderId="8" xfId="2" applyFont="1" applyBorder="1" applyAlignment="1" applyProtection="1">
      <alignment horizontal="left" wrapText="1"/>
      <protection locked="0"/>
    </xf>
    <xf numFmtId="0" fontId="2" fillId="3" borderId="6" xfId="2" applyFont="1" applyFill="1" applyBorder="1" applyAlignment="1" applyProtection="1">
      <alignment horizontal="left" vertical="center" wrapText="1"/>
      <protection locked="0"/>
    </xf>
    <xf numFmtId="0" fontId="2" fillId="3" borderId="11" xfId="2" applyFont="1" applyFill="1" applyBorder="1" applyAlignment="1" applyProtection="1">
      <alignment horizontal="left" vertical="center" wrapText="1"/>
      <protection locked="0"/>
    </xf>
    <xf numFmtId="0" fontId="2" fillId="3" borderId="10" xfId="2" applyFont="1" applyFill="1" applyBorder="1" applyAlignment="1" applyProtection="1">
      <alignment horizontal="left" vertical="center" wrapText="1"/>
      <protection locked="0"/>
    </xf>
    <xf numFmtId="0" fontId="2" fillId="17" borderId="6" xfId="2" applyFont="1" applyFill="1" applyBorder="1" applyAlignment="1">
      <alignment horizontal="left" vertical="center" wrapText="1"/>
    </xf>
    <xf numFmtId="0" fontId="2" fillId="17" borderId="11" xfId="2" applyFont="1" applyFill="1" applyBorder="1" applyAlignment="1">
      <alignment horizontal="left" vertical="center" wrapText="1"/>
    </xf>
    <xf numFmtId="0" fontId="2" fillId="17" borderId="84" xfId="2" applyFont="1" applyFill="1" applyBorder="1" applyAlignment="1">
      <alignment horizontal="left" vertical="center" wrapText="1"/>
    </xf>
    <xf numFmtId="1" fontId="4" fillId="3" borderId="19" xfId="2" applyNumberFormat="1" applyFont="1" applyFill="1" applyBorder="1" applyAlignment="1" applyProtection="1">
      <alignment horizontal="left" vertical="top" wrapText="1"/>
      <protection locked="0"/>
    </xf>
    <xf numFmtId="1" fontId="4" fillId="3" borderId="7" xfId="2" applyNumberFormat="1" applyFont="1" applyFill="1" applyBorder="1" applyAlignment="1" applyProtection="1">
      <alignment horizontal="left" vertical="top" wrapText="1"/>
      <protection locked="0"/>
    </xf>
    <xf numFmtId="1" fontId="4" fillId="3" borderId="89" xfId="2" applyNumberFormat="1" applyFont="1" applyFill="1" applyBorder="1" applyAlignment="1" applyProtection="1">
      <alignment horizontal="left" vertical="top" wrapText="1"/>
      <protection locked="0"/>
    </xf>
    <xf numFmtId="1" fontId="5" fillId="3" borderId="106" xfId="2" applyNumberFormat="1" applyFont="1" applyFill="1" applyBorder="1" applyAlignment="1" applyProtection="1">
      <alignment horizontal="left" vertical="top" wrapText="1"/>
      <protection locked="0"/>
    </xf>
    <xf numFmtId="1" fontId="5" fillId="3" borderId="92" xfId="2" applyNumberFormat="1" applyFont="1" applyFill="1" applyBorder="1" applyAlignment="1" applyProtection="1">
      <alignment horizontal="left" vertical="top" wrapText="1"/>
      <protection locked="0"/>
    </xf>
    <xf numFmtId="1" fontId="5" fillId="3" borderId="108" xfId="2" applyNumberFormat="1" applyFont="1" applyFill="1" applyBorder="1" applyAlignment="1" applyProtection="1">
      <alignment horizontal="left" vertical="top" wrapText="1"/>
      <protection locked="0"/>
    </xf>
    <xf numFmtId="0" fontId="68" fillId="3" borderId="85" xfId="2" applyFont="1" applyFill="1" applyBorder="1" applyAlignment="1">
      <alignment horizontal="center" vertical="center" wrapText="1"/>
    </xf>
    <xf numFmtId="0" fontId="68" fillId="3" borderId="88" xfId="2" applyFont="1" applyFill="1" applyBorder="1" applyAlignment="1">
      <alignment horizontal="center" vertical="center" wrapText="1"/>
    </xf>
    <xf numFmtId="0" fontId="4" fillId="0" borderId="84" xfId="2" applyFont="1" applyBorder="1" applyAlignment="1" applyProtection="1">
      <alignment horizontal="left" vertical="center" wrapText="1"/>
      <protection locked="0"/>
    </xf>
    <xf numFmtId="1" fontId="5" fillId="3" borderId="6" xfId="2" applyNumberFormat="1" applyFont="1" applyFill="1" applyBorder="1" applyAlignment="1" applyProtection="1">
      <alignment horizontal="left" vertical="top" wrapText="1"/>
      <protection locked="0"/>
    </xf>
    <xf numFmtId="1" fontId="5" fillId="3" borderId="11" xfId="2" applyNumberFormat="1" applyFont="1" applyFill="1" applyBorder="1" applyAlignment="1" applyProtection="1">
      <alignment horizontal="left" vertical="top" wrapText="1"/>
      <protection locked="0"/>
    </xf>
    <xf numFmtId="1" fontId="5" fillId="3" borderId="84" xfId="2" applyNumberFormat="1" applyFont="1" applyFill="1" applyBorder="1" applyAlignment="1" applyProtection="1">
      <alignment horizontal="left" vertical="top" wrapText="1"/>
      <protection locked="0"/>
    </xf>
    <xf numFmtId="0" fontId="2" fillId="0" borderId="106" xfId="2" applyFont="1" applyBorder="1" applyAlignment="1" applyProtection="1">
      <alignment horizontal="left" vertical="center" wrapText="1"/>
      <protection locked="0"/>
    </xf>
    <xf numFmtId="0" fontId="2" fillId="0" borderId="92" xfId="2" applyFont="1" applyBorder="1" applyAlignment="1" applyProtection="1">
      <alignment horizontal="left" vertical="center" wrapText="1"/>
      <protection locked="0"/>
    </xf>
    <xf numFmtId="0" fontId="2" fillId="0" borderId="108" xfId="2" applyFont="1" applyBorder="1" applyAlignment="1" applyProtection="1">
      <alignment horizontal="left" vertical="center" wrapText="1"/>
      <protection locked="0"/>
    </xf>
    <xf numFmtId="0" fontId="2" fillId="0" borderId="10" xfId="0" applyFont="1" applyBorder="1" applyAlignment="1">
      <alignment horizontal="left" vertical="center" wrapText="1"/>
    </xf>
    <xf numFmtId="9" fontId="3" fillId="0" borderId="19" xfId="2" applyNumberFormat="1" applyBorder="1" applyAlignment="1" applyProtection="1">
      <alignment horizontal="left" vertical="top" wrapText="1"/>
      <protection locked="0"/>
    </xf>
    <xf numFmtId="9" fontId="3" fillId="0" borderId="7" xfId="2" applyNumberFormat="1" applyBorder="1" applyAlignment="1" applyProtection="1">
      <alignment horizontal="left" vertical="top" wrapText="1"/>
      <protection locked="0"/>
    </xf>
    <xf numFmtId="9" fontId="3" fillId="0" borderId="89" xfId="2" applyNumberFormat="1" applyBorder="1" applyAlignment="1" applyProtection="1">
      <alignment horizontal="left" vertical="top" wrapText="1"/>
      <protection locked="0"/>
    </xf>
    <xf numFmtId="9" fontId="3" fillId="0" borderId="16" xfId="2" applyNumberFormat="1" applyBorder="1" applyAlignment="1" applyProtection="1">
      <alignment horizontal="left" vertical="top" wrapText="1"/>
      <protection locked="0"/>
    </xf>
    <xf numFmtId="9" fontId="3" fillId="0" borderId="0" xfId="2" applyNumberFormat="1" applyAlignment="1" applyProtection="1">
      <alignment horizontal="left" vertical="top" wrapText="1"/>
      <protection locked="0"/>
    </xf>
    <xf numFmtId="9" fontId="3" fillId="0" borderId="15" xfId="2" applyNumberFormat="1" applyBorder="1" applyAlignment="1" applyProtection="1">
      <alignment horizontal="left" vertical="top" wrapText="1"/>
      <protection locked="0"/>
    </xf>
    <xf numFmtId="9" fontId="3" fillId="0" borderId="93" xfId="2" applyNumberFormat="1" applyBorder="1" applyAlignment="1" applyProtection="1">
      <alignment horizontal="left" vertical="top" wrapText="1"/>
      <protection locked="0"/>
    </xf>
    <xf numFmtId="9" fontId="3" fillId="0" borderId="3" xfId="2" applyNumberFormat="1" applyBorder="1" applyAlignment="1" applyProtection="1">
      <alignment horizontal="left" vertical="top" wrapText="1"/>
      <protection locked="0"/>
    </xf>
    <xf numFmtId="9" fontId="3" fillId="0" borderId="94" xfId="2" applyNumberFormat="1" applyBorder="1" applyAlignment="1" applyProtection="1">
      <alignment horizontal="left" vertical="top" wrapText="1"/>
      <protection locked="0"/>
    </xf>
    <xf numFmtId="0" fontId="15" fillId="0" borderId="94" xfId="0" applyFont="1" applyBorder="1" applyAlignment="1">
      <alignment horizontal="center" vertical="center" wrapText="1"/>
    </xf>
    <xf numFmtId="0" fontId="2" fillId="0" borderId="106" xfId="0" applyFont="1" applyBorder="1" applyAlignment="1">
      <alignment horizontal="center" vertical="center" wrapText="1"/>
    </xf>
    <xf numFmtId="0" fontId="2" fillId="0" borderId="112" xfId="0" applyFont="1" applyBorder="1" applyAlignment="1">
      <alignment horizontal="left" vertical="center" wrapText="1"/>
    </xf>
    <xf numFmtId="0" fontId="2" fillId="0" borderId="75" xfId="0" applyFont="1" applyBorder="1" applyAlignment="1">
      <alignment horizontal="left" vertical="center" wrapText="1"/>
    </xf>
    <xf numFmtId="0" fontId="2" fillId="0" borderId="76" xfId="0" applyFont="1" applyBorder="1" applyAlignment="1">
      <alignment horizontal="left" vertical="center" wrapText="1"/>
    </xf>
    <xf numFmtId="0" fontId="2" fillId="0" borderId="81" xfId="0" applyFont="1" applyBorder="1" applyAlignment="1">
      <alignment horizontal="center" vertical="center" wrapText="1"/>
    </xf>
    <xf numFmtId="0" fontId="2" fillId="0" borderId="79" xfId="0" applyFont="1" applyBorder="1" applyAlignment="1">
      <alignment horizontal="center" vertical="center" wrapText="1"/>
    </xf>
    <xf numFmtId="0" fontId="2" fillId="0" borderId="106" xfId="0" applyFont="1" applyBorder="1" applyAlignment="1">
      <alignment horizontal="left" vertical="top" wrapText="1"/>
    </xf>
    <xf numFmtId="0" fontId="1" fillId="2" borderId="103" xfId="0" applyFont="1" applyFill="1" applyBorder="1" applyAlignment="1">
      <alignment horizontal="center"/>
    </xf>
    <xf numFmtId="0" fontId="1" fillId="2" borderId="94" xfId="0" applyFont="1" applyFill="1" applyBorder="1" applyAlignment="1">
      <alignment horizontal="center"/>
    </xf>
    <xf numFmtId="0" fontId="2" fillId="0" borderId="84" xfId="0" applyFont="1" applyBorder="1" applyAlignment="1">
      <alignment horizontal="center" vertical="center" wrapText="1"/>
    </xf>
    <xf numFmtId="0" fontId="15" fillId="0" borderId="144" xfId="0" applyFont="1" applyBorder="1" applyAlignment="1">
      <alignment horizontal="center" vertical="center" wrapText="1"/>
    </xf>
    <xf numFmtId="0" fontId="15" fillId="0" borderId="161" xfId="0" applyFont="1" applyBorder="1" applyAlignment="1">
      <alignment horizontal="center" vertical="center" wrapText="1"/>
    </xf>
    <xf numFmtId="0" fontId="15" fillId="20" borderId="2" xfId="2" applyFont="1" applyFill="1" applyBorder="1" applyAlignment="1">
      <alignment horizontal="center" vertical="center" wrapText="1"/>
    </xf>
    <xf numFmtId="16" fontId="2" fillId="0" borderId="6" xfId="0" applyNumberFormat="1" applyFont="1" applyBorder="1" applyAlignment="1">
      <alignment horizontal="center" vertical="center" wrapText="1"/>
    </xf>
    <xf numFmtId="16" fontId="2" fillId="0" borderId="10" xfId="0" applyNumberFormat="1" applyFont="1" applyBorder="1" applyAlignment="1">
      <alignment horizontal="center" vertical="center" wrapText="1"/>
    </xf>
    <xf numFmtId="0" fontId="13" fillId="20" borderId="11" xfId="2" applyFont="1" applyFill="1" applyBorder="1" applyAlignment="1">
      <alignment horizontal="left" vertical="center" wrapText="1"/>
    </xf>
    <xf numFmtId="0" fontId="2" fillId="0" borderId="78" xfId="0" applyFont="1" applyBorder="1" applyAlignment="1">
      <alignment horizontal="center" vertical="center" wrapText="1"/>
    </xf>
    <xf numFmtId="1" fontId="15" fillId="3" borderId="19" xfId="2" applyNumberFormat="1" applyFont="1" applyFill="1" applyBorder="1" applyAlignment="1" applyProtection="1">
      <alignment horizontal="left" vertical="top" wrapText="1"/>
      <protection locked="0"/>
    </xf>
    <xf numFmtId="1" fontId="15" fillId="3" borderId="7" xfId="2" applyNumberFormat="1" applyFont="1" applyFill="1" applyBorder="1" applyAlignment="1" applyProtection="1">
      <alignment horizontal="left" vertical="top" wrapText="1"/>
      <protection locked="0"/>
    </xf>
    <xf numFmtId="1" fontId="15" fillId="3" borderId="89" xfId="2" applyNumberFormat="1" applyFont="1" applyFill="1" applyBorder="1" applyAlignment="1" applyProtection="1">
      <alignment horizontal="left" vertical="top" wrapText="1"/>
      <protection locked="0"/>
    </xf>
    <xf numFmtId="1" fontId="15" fillId="3" borderId="106" xfId="2" applyNumberFormat="1" applyFont="1" applyFill="1" applyBorder="1" applyAlignment="1" applyProtection="1">
      <alignment horizontal="left" vertical="top" wrapText="1"/>
      <protection locked="0"/>
    </xf>
    <xf numFmtId="1" fontId="15" fillId="3" borderId="92" xfId="2" applyNumberFormat="1" applyFont="1" applyFill="1" applyBorder="1" applyAlignment="1" applyProtection="1">
      <alignment horizontal="left" vertical="top" wrapText="1"/>
      <protection locked="0"/>
    </xf>
    <xf numFmtId="1" fontId="15" fillId="3" borderId="108" xfId="2" applyNumberFormat="1" applyFont="1" applyFill="1" applyBorder="1" applyAlignment="1" applyProtection="1">
      <alignment horizontal="left" vertical="top" wrapText="1"/>
      <protection locked="0"/>
    </xf>
    <xf numFmtId="0" fontId="15" fillId="28" borderId="11" xfId="2" applyFont="1" applyFill="1" applyBorder="1" applyAlignment="1">
      <alignment horizontal="left" vertical="center" wrapText="1"/>
    </xf>
    <xf numFmtId="0" fontId="15" fillId="28" borderId="84" xfId="2" applyFont="1" applyFill="1" applyBorder="1" applyAlignment="1">
      <alignment horizontal="left" vertical="center" wrapText="1"/>
    </xf>
    <xf numFmtId="0" fontId="15" fillId="20" borderId="15" xfId="0" applyFont="1" applyFill="1" applyBorder="1" applyAlignment="1">
      <alignment horizontal="center" vertical="center" wrapText="1"/>
    </xf>
    <xf numFmtId="0" fontId="15" fillId="20" borderId="95" xfId="0" applyFont="1" applyFill="1" applyBorder="1" applyAlignment="1">
      <alignment horizontal="center" vertical="center" wrapText="1"/>
    </xf>
    <xf numFmtId="0" fontId="15" fillId="20" borderId="89" xfId="0" applyFont="1" applyFill="1" applyBorder="1" applyAlignment="1">
      <alignment horizontal="center" vertical="center" wrapText="1"/>
    </xf>
    <xf numFmtId="0" fontId="15" fillId="28" borderId="14" xfId="2" applyFont="1" applyFill="1" applyBorder="1" applyAlignment="1">
      <alignment horizontal="left" vertical="center" wrapText="1"/>
    </xf>
    <xf numFmtId="0" fontId="20" fillId="21" borderId="89" xfId="2" applyFont="1" applyFill="1" applyBorder="1" applyAlignment="1">
      <alignment horizontal="center" vertical="center" wrapText="1"/>
    </xf>
    <xf numFmtId="0" fontId="2" fillId="3" borderId="99" xfId="0" applyFont="1" applyFill="1" applyBorder="1" applyAlignment="1">
      <alignment horizontal="center" vertical="top" wrapText="1"/>
    </xf>
    <xf numFmtId="0" fontId="2" fillId="3" borderId="96" xfId="0" applyFont="1" applyFill="1" applyBorder="1" applyAlignment="1">
      <alignment horizontal="center" vertical="top" wrapText="1"/>
    </xf>
    <xf numFmtId="0" fontId="2" fillId="3" borderId="100" xfId="0" applyFont="1" applyFill="1" applyBorder="1" applyAlignment="1">
      <alignment horizontal="center" vertical="top" wrapText="1"/>
    </xf>
    <xf numFmtId="0" fontId="15" fillId="0" borderId="91" xfId="2" applyFont="1" applyBorder="1" applyAlignment="1">
      <alignment horizontal="center" vertical="center" wrapText="1"/>
    </xf>
    <xf numFmtId="0" fontId="15" fillId="0" borderId="85" xfId="2" applyFont="1" applyBorder="1" applyAlignment="1">
      <alignment horizontal="center" vertical="center" wrapText="1"/>
    </xf>
    <xf numFmtId="0" fontId="20" fillId="27" borderId="83" xfId="0" applyFont="1" applyFill="1" applyBorder="1" applyAlignment="1">
      <alignment horizontal="left" vertical="center" wrapText="1" indent="15"/>
    </xf>
    <xf numFmtId="0" fontId="20" fillId="27" borderId="11" xfId="0" applyFont="1" applyFill="1" applyBorder="1" applyAlignment="1">
      <alignment horizontal="left" vertical="center" wrapText="1" indent="15"/>
    </xf>
    <xf numFmtId="9" fontId="15" fillId="0" borderId="99" xfId="2" applyNumberFormat="1" applyFont="1" applyBorder="1" applyAlignment="1" applyProtection="1">
      <alignment horizontal="left" vertical="top" wrapText="1"/>
      <protection locked="0"/>
    </xf>
    <xf numFmtId="9" fontId="15" fillId="0" borderId="96" xfId="2" applyNumberFormat="1" applyFont="1" applyBorder="1" applyAlignment="1" applyProtection="1">
      <alignment horizontal="left" vertical="top" wrapText="1"/>
      <protection locked="0"/>
    </xf>
    <xf numFmtId="9" fontId="15" fillId="0" borderId="100" xfId="2" applyNumberFormat="1" applyFont="1" applyBorder="1" applyAlignment="1" applyProtection="1">
      <alignment horizontal="left" vertical="top" wrapText="1"/>
      <protection locked="0"/>
    </xf>
    <xf numFmtId="0" fontId="2" fillId="0" borderId="6" xfId="0" applyFont="1" applyBorder="1" applyAlignment="1">
      <alignment horizontal="center" vertical="top" wrapText="1"/>
    </xf>
    <xf numFmtId="0" fontId="2" fillId="0" borderId="11" xfId="0" applyFont="1" applyBorder="1" applyAlignment="1">
      <alignment horizontal="center" vertical="top" wrapText="1"/>
    </xf>
    <xf numFmtId="0" fontId="2" fillId="0" borderId="10" xfId="0" applyFont="1" applyBorder="1" applyAlignment="1">
      <alignment horizontal="center" vertical="top" wrapText="1"/>
    </xf>
    <xf numFmtId="0" fontId="4" fillId="0" borderId="6" xfId="0" applyFont="1" applyBorder="1" applyAlignment="1">
      <alignment horizontal="center" vertical="top" wrapText="1"/>
    </xf>
    <xf numFmtId="0" fontId="4" fillId="0" borderId="11" xfId="0" applyFont="1" applyBorder="1" applyAlignment="1">
      <alignment horizontal="center" vertical="top" wrapText="1"/>
    </xf>
    <xf numFmtId="0" fontId="4" fillId="0" borderId="10" xfId="0" applyFont="1" applyBorder="1" applyAlignment="1">
      <alignment horizontal="center" vertical="top" wrapText="1"/>
    </xf>
    <xf numFmtId="0" fontId="2" fillId="0" borderId="106" xfId="0" applyFont="1" applyBorder="1" applyAlignment="1">
      <alignment horizontal="left" vertical="center" wrapText="1"/>
    </xf>
    <xf numFmtId="0" fontId="15" fillId="0" borderId="7" xfId="2" applyFont="1" applyBorder="1" applyAlignment="1" applyProtection="1">
      <alignment horizontal="left" vertical="center" wrapText="1"/>
      <protection locked="0"/>
    </xf>
    <xf numFmtId="0" fontId="15" fillId="0" borderId="89" xfId="2" applyFont="1" applyBorder="1" applyAlignment="1" applyProtection="1">
      <alignment horizontal="left" vertical="center" wrapText="1"/>
      <protection locked="0"/>
    </xf>
    <xf numFmtId="0" fontId="15" fillId="0" borderId="5" xfId="2" applyFont="1" applyBorder="1" applyAlignment="1" applyProtection="1">
      <alignment horizontal="left" vertical="center" wrapText="1"/>
      <protection locked="0"/>
    </xf>
    <xf numFmtId="0" fontId="15" fillId="0" borderId="102" xfId="2" applyFont="1" applyBorder="1" applyAlignment="1" applyProtection="1">
      <alignment horizontal="left" vertical="center" wrapText="1"/>
      <protection locked="0"/>
    </xf>
    <xf numFmtId="9" fontId="15" fillId="0" borderId="0" xfId="2" applyNumberFormat="1" applyFont="1" applyAlignment="1" applyProtection="1">
      <alignment horizontal="left" vertical="center" wrapText="1"/>
      <protection locked="0"/>
    </xf>
    <xf numFmtId="9" fontId="15" fillId="0" borderId="15" xfId="2" applyNumberFormat="1" applyFont="1" applyBorder="1" applyAlignment="1" applyProtection="1">
      <alignment horizontal="left" vertical="center" wrapText="1"/>
      <protection locked="0"/>
    </xf>
    <xf numFmtId="0" fontId="15" fillId="20" borderId="81" xfId="2" applyFont="1" applyFill="1" applyBorder="1" applyAlignment="1">
      <alignment horizontal="center" vertical="center" wrapText="1"/>
    </xf>
    <xf numFmtId="0" fontId="15" fillId="20" borderId="79" xfId="2" applyFont="1" applyFill="1" applyBorder="1" applyAlignment="1">
      <alignment horizontal="center" vertical="center" wrapText="1"/>
    </xf>
    <xf numFmtId="0" fontId="15" fillId="0" borderId="19" xfId="0" applyFont="1" applyBorder="1" applyAlignment="1">
      <alignment horizontal="center"/>
    </xf>
    <xf numFmtId="0" fontId="15" fillId="0" borderId="7" xfId="0" applyFont="1" applyBorder="1" applyAlignment="1">
      <alignment horizontal="center"/>
    </xf>
    <xf numFmtId="0" fontId="15" fillId="0" borderId="16" xfId="0" applyFont="1" applyBorder="1" applyAlignment="1">
      <alignment horizontal="center"/>
    </xf>
    <xf numFmtId="0" fontId="15" fillId="0" borderId="0" xfId="0" applyFont="1" applyAlignment="1">
      <alignment horizontal="center"/>
    </xf>
    <xf numFmtId="0" fontId="15" fillId="0" borderId="93" xfId="0" applyFont="1" applyBorder="1" applyAlignment="1">
      <alignment horizontal="center"/>
    </xf>
    <xf numFmtId="0" fontId="15" fillId="0" borderId="3" xfId="0" applyFont="1" applyBorder="1" applyAlignment="1">
      <alignment horizontal="center"/>
    </xf>
    <xf numFmtId="0" fontId="15" fillId="22" borderId="82" xfId="2" applyFont="1" applyFill="1" applyBorder="1" applyAlignment="1">
      <alignment horizontal="left" vertical="center" wrapText="1"/>
    </xf>
    <xf numFmtId="0" fontId="20" fillId="22" borderId="5" xfId="2" applyFont="1" applyFill="1" applyBorder="1" applyAlignment="1">
      <alignment horizontal="left" vertical="center" wrapText="1" indent="3"/>
    </xf>
    <xf numFmtId="0" fontId="15" fillId="0" borderId="14" xfId="2" applyFont="1" applyBorder="1" applyAlignment="1">
      <alignment horizontal="left" vertical="top" wrapText="1"/>
    </xf>
    <xf numFmtId="0" fontId="15" fillId="24" borderId="16" xfId="2" applyFont="1" applyFill="1" applyBorder="1" applyAlignment="1">
      <alignment horizontal="center" vertical="center"/>
    </xf>
    <xf numFmtId="0" fontId="15" fillId="24" borderId="0" xfId="2" applyFont="1" applyFill="1" applyAlignment="1">
      <alignment horizontal="center" vertical="center"/>
    </xf>
    <xf numFmtId="0" fontId="15" fillId="24" borderId="15" xfId="2" applyFont="1" applyFill="1" applyBorder="1" applyAlignment="1">
      <alignment horizontal="center" vertical="center"/>
    </xf>
    <xf numFmtId="0" fontId="15" fillId="24" borderId="93" xfId="2" applyFont="1" applyFill="1" applyBorder="1" applyAlignment="1">
      <alignment horizontal="center" vertical="center"/>
    </xf>
    <xf numFmtId="0" fontId="15" fillId="24" borderId="3" xfId="2" applyFont="1" applyFill="1" applyBorder="1" applyAlignment="1">
      <alignment horizontal="center" vertical="center"/>
    </xf>
    <xf numFmtId="0" fontId="15" fillId="24" borderId="94" xfId="2" applyFont="1" applyFill="1" applyBorder="1" applyAlignment="1">
      <alignment horizontal="center" vertical="center"/>
    </xf>
    <xf numFmtId="0" fontId="15" fillId="23" borderId="2" xfId="2" applyFont="1" applyFill="1" applyBorder="1" applyAlignment="1">
      <alignment horizontal="center" vertical="center" wrapText="1"/>
    </xf>
    <xf numFmtId="0" fontId="15" fillId="23" borderId="6" xfId="2" applyFont="1" applyFill="1" applyBorder="1" applyAlignment="1">
      <alignment horizontal="center" vertical="center" wrapText="1"/>
    </xf>
    <xf numFmtId="0" fontId="15" fillId="0" borderId="19" xfId="0" applyFont="1" applyBorder="1" applyAlignment="1">
      <alignment horizontal="center" wrapText="1"/>
    </xf>
    <xf numFmtId="0" fontId="15" fillId="0" borderId="7" xfId="0" applyFont="1" applyBorder="1" applyAlignment="1">
      <alignment horizontal="center" wrapText="1"/>
    </xf>
    <xf numFmtId="0" fontId="15" fillId="0" borderId="16" xfId="0" applyFont="1" applyBorder="1" applyAlignment="1">
      <alignment horizontal="center" wrapText="1"/>
    </xf>
    <xf numFmtId="0" fontId="15" fillId="0" borderId="0" xfId="0" applyFont="1" applyAlignment="1">
      <alignment horizontal="center" wrapText="1"/>
    </xf>
    <xf numFmtId="0" fontId="15" fillId="0" borderId="93" xfId="0" applyFont="1" applyBorder="1" applyAlignment="1">
      <alignment horizontal="center" wrapText="1"/>
    </xf>
    <xf numFmtId="0" fontId="15" fillId="0" borderId="3" xfId="0" applyFont="1" applyBorder="1" applyAlignment="1">
      <alignment horizontal="center" wrapText="1"/>
    </xf>
    <xf numFmtId="0" fontId="15" fillId="0" borderId="10" xfId="0" applyFont="1" applyBorder="1" applyAlignment="1">
      <alignment horizontal="left" vertical="top"/>
    </xf>
    <xf numFmtId="0" fontId="15" fillId="21" borderId="77" xfId="2" applyFont="1" applyFill="1" applyBorder="1" applyAlignment="1">
      <alignment horizontal="left" vertical="center" wrapText="1" indent="1"/>
    </xf>
    <xf numFmtId="0" fontId="15" fillId="21" borderId="78" xfId="2" applyFont="1" applyFill="1" applyBorder="1" applyAlignment="1">
      <alignment horizontal="left" vertical="center" wrapText="1" indent="1"/>
    </xf>
    <xf numFmtId="0" fontId="15" fillId="21" borderId="82" xfId="2" applyFont="1" applyFill="1" applyBorder="1" applyAlignment="1">
      <alignment horizontal="left" vertical="center" wrapText="1" indent="1"/>
    </xf>
    <xf numFmtId="0" fontId="73" fillId="20" borderId="11" xfId="2" applyFont="1" applyFill="1" applyBorder="1" applyAlignment="1">
      <alignment horizontal="left" vertical="top" wrapText="1"/>
    </xf>
    <xf numFmtId="166" fontId="102" fillId="0" borderId="6" xfId="73" applyNumberFormat="1" applyFont="1" applyFill="1" applyBorder="1" applyAlignment="1" applyProtection="1">
      <alignment horizontal="right" vertical="center" wrapText="1" shrinkToFit="1"/>
      <protection locked="0"/>
    </xf>
    <xf numFmtId="0" fontId="15" fillId="0" borderId="96" xfId="0" applyFont="1" applyBorder="1" applyAlignment="1">
      <alignment horizontal="left" vertical="top"/>
    </xf>
    <xf numFmtId="0" fontId="15" fillId="0" borderId="100" xfId="0" applyFont="1" applyBorder="1" applyAlignment="1">
      <alignment horizontal="left" vertical="top"/>
    </xf>
    <xf numFmtId="0" fontId="15" fillId="0" borderId="16" xfId="0" applyFont="1" applyBorder="1" applyAlignment="1">
      <alignment horizontal="left" vertical="top"/>
    </xf>
    <xf numFmtId="0" fontId="15" fillId="0" borderId="0" xfId="0" applyFont="1" applyAlignment="1">
      <alignment horizontal="left" vertical="top"/>
    </xf>
    <xf numFmtId="0" fontId="15" fillId="0" borderId="15" xfId="0" applyFont="1" applyBorder="1" applyAlignment="1">
      <alignment horizontal="left" vertical="top"/>
    </xf>
    <xf numFmtId="0" fontId="15" fillId="0" borderId="22" xfId="0" applyFont="1" applyBorder="1" applyAlignment="1">
      <alignment horizontal="left" vertical="top"/>
    </xf>
    <xf numFmtId="0" fontId="15" fillId="0" borderId="5" xfId="0" applyFont="1" applyBorder="1" applyAlignment="1">
      <alignment horizontal="left" vertical="top"/>
    </xf>
    <xf numFmtId="0" fontId="15" fillId="0" borderId="102" xfId="0" applyFont="1" applyBorder="1" applyAlignment="1">
      <alignment horizontal="left" vertical="top"/>
    </xf>
    <xf numFmtId="9" fontId="15" fillId="0" borderId="93" xfId="2" applyNumberFormat="1" applyFont="1" applyBorder="1" applyAlignment="1" applyProtection="1">
      <alignment horizontal="left" vertical="top" wrapText="1"/>
      <protection locked="0"/>
    </xf>
    <xf numFmtId="9" fontId="15" fillId="0" borderId="3" xfId="2" applyNumberFormat="1" applyFont="1" applyBorder="1" applyAlignment="1" applyProtection="1">
      <alignment horizontal="left" vertical="top" wrapText="1"/>
      <protection locked="0"/>
    </xf>
    <xf numFmtId="9" fontId="15" fillId="0" borderId="94" xfId="2" applyNumberFormat="1" applyFont="1" applyBorder="1" applyAlignment="1" applyProtection="1">
      <alignment horizontal="left" vertical="top" wrapText="1"/>
      <protection locked="0"/>
    </xf>
    <xf numFmtId="0" fontId="15" fillId="0" borderId="84" xfId="2" applyFont="1" applyBorder="1" applyAlignment="1" applyProtection="1">
      <alignment horizontal="center" vertical="top" wrapText="1"/>
      <protection locked="0"/>
    </xf>
    <xf numFmtId="0" fontId="2" fillId="28" borderId="5" xfId="2" applyFont="1" applyFill="1" applyBorder="1" applyAlignment="1">
      <alignment horizontal="left" vertical="top" wrapText="1"/>
    </xf>
    <xf numFmtId="0" fontId="2" fillId="28" borderId="0" xfId="2" applyFont="1" applyFill="1" applyAlignment="1">
      <alignment horizontal="left" vertical="top" wrapText="1"/>
    </xf>
    <xf numFmtId="0" fontId="2" fillId="28" borderId="7" xfId="2" applyFont="1" applyFill="1" applyBorder="1" applyAlignment="1">
      <alignment horizontal="left" vertical="top" wrapText="1"/>
    </xf>
    <xf numFmtId="170" fontId="73" fillId="0" borderId="6" xfId="66" applyNumberFormat="1" applyFont="1" applyBorder="1" applyAlignment="1" applyProtection="1">
      <alignment horizontal="center" vertical="center" wrapText="1"/>
      <protection locked="0"/>
    </xf>
    <xf numFmtId="0" fontId="2" fillId="5" borderId="2" xfId="2" applyFont="1" applyFill="1" applyBorder="1" applyAlignment="1" applyProtection="1">
      <alignment horizontal="center" vertical="center" wrapText="1"/>
      <protection locked="0"/>
    </xf>
    <xf numFmtId="0" fontId="4" fillId="0" borderId="99" xfId="0" applyFont="1" applyBorder="1" applyAlignment="1">
      <alignment horizontal="left" vertical="center" wrapText="1"/>
    </xf>
    <xf numFmtId="0" fontId="4" fillId="0" borderId="96" xfId="0" applyFont="1" applyBorder="1" applyAlignment="1">
      <alignment horizontal="left" vertical="center" wrapText="1"/>
    </xf>
    <xf numFmtId="0" fontId="4" fillId="0" borderId="100" xfId="0" applyFont="1" applyBorder="1" applyAlignment="1">
      <alignment horizontal="left" vertical="center" wrapText="1"/>
    </xf>
    <xf numFmtId="0" fontId="5" fillId="21" borderId="83" xfId="2" applyFont="1" applyFill="1" applyBorder="1" applyAlignment="1">
      <alignment horizontal="left" vertical="center" wrapText="1" indent="4"/>
    </xf>
    <xf numFmtId="0" fontId="5" fillId="21" borderId="11" xfId="2" applyFont="1" applyFill="1" applyBorder="1" applyAlignment="1">
      <alignment horizontal="left" vertical="center" wrapText="1" indent="4"/>
    </xf>
    <xf numFmtId="0" fontId="5" fillId="21" borderId="7" xfId="2" applyFont="1" applyFill="1" applyBorder="1" applyAlignment="1">
      <alignment horizontal="left" vertical="center" wrapText="1" indent="4"/>
    </xf>
    <xf numFmtId="0" fontId="5" fillId="21" borderId="84" xfId="2" applyFont="1" applyFill="1" applyBorder="1" applyAlignment="1">
      <alignment horizontal="left" vertical="center" wrapText="1" indent="4"/>
    </xf>
    <xf numFmtId="0" fontId="4" fillId="0" borderId="81" xfId="2" applyFont="1" applyBorder="1" applyAlignment="1">
      <alignment horizontal="left" vertical="top" wrapText="1"/>
    </xf>
    <xf numFmtId="0" fontId="4" fillId="0" borderId="78" xfId="2" applyFont="1" applyBorder="1" applyAlignment="1">
      <alignment horizontal="left" vertical="top" wrapText="1"/>
    </xf>
    <xf numFmtId="0" fontId="4" fillId="0" borderId="82" xfId="2" applyFont="1" applyBorder="1" applyAlignment="1">
      <alignment horizontal="left" vertical="top" wrapText="1"/>
    </xf>
    <xf numFmtId="0" fontId="5" fillId="22" borderId="14" xfId="2" applyFont="1" applyFill="1" applyBorder="1" applyAlignment="1">
      <alignment horizontal="left" vertical="center" wrapText="1"/>
    </xf>
    <xf numFmtId="170" fontId="2" fillId="0" borderId="6" xfId="74" applyNumberFormat="1" applyFont="1" applyFill="1" applyBorder="1" applyAlignment="1">
      <alignment horizontal="center" wrapText="1"/>
    </xf>
    <xf numFmtId="170" fontId="2" fillId="0" borderId="10" xfId="74" applyNumberFormat="1" applyFont="1" applyFill="1" applyBorder="1" applyAlignment="1">
      <alignment horizontal="center" wrapText="1"/>
    </xf>
    <xf numFmtId="0" fontId="2" fillId="3" borderId="10" xfId="2" applyFont="1" applyFill="1" applyBorder="1" applyAlignment="1">
      <alignment horizontal="center" vertical="center" wrapText="1"/>
    </xf>
    <xf numFmtId="170" fontId="34" fillId="43" borderId="106" xfId="66" applyNumberFormat="1" applyFont="1" applyFill="1" applyBorder="1" applyAlignment="1" applyProtection="1">
      <alignment horizontal="center" vertical="center" wrapText="1"/>
      <protection locked="0"/>
    </xf>
    <xf numFmtId="170" fontId="34" fillId="43" borderId="109" xfId="66" applyNumberFormat="1" applyFont="1" applyFill="1" applyBorder="1" applyAlignment="1" applyProtection="1">
      <alignment horizontal="center" vertical="center" wrapText="1"/>
      <protection locked="0"/>
    </xf>
    <xf numFmtId="166" fontId="34" fillId="43" borderId="106" xfId="73" applyNumberFormat="1" applyFont="1" applyFill="1" applyBorder="1" applyAlignment="1" applyProtection="1">
      <alignment horizontal="center" vertical="center" wrapText="1"/>
      <protection locked="0"/>
    </xf>
    <xf numFmtId="166" fontId="34" fillId="43" borderId="92" xfId="73" applyNumberFormat="1" applyFont="1" applyFill="1" applyBorder="1" applyAlignment="1" applyProtection="1">
      <alignment horizontal="center" vertical="center" wrapText="1"/>
      <protection locked="0"/>
    </xf>
    <xf numFmtId="166" fontId="2" fillId="0" borderId="6" xfId="16" applyNumberFormat="1" applyFont="1" applyBorder="1" applyAlignment="1" applyProtection="1">
      <alignment horizontal="right" vertical="center" wrapText="1" shrinkToFit="1"/>
      <protection locked="0"/>
    </xf>
    <xf numFmtId="166" fontId="2" fillId="0" borderId="10" xfId="16" applyNumberFormat="1" applyFont="1" applyBorder="1" applyAlignment="1" applyProtection="1">
      <alignment horizontal="right" vertical="center" wrapText="1" shrinkToFit="1"/>
      <protection locked="0"/>
    </xf>
    <xf numFmtId="0" fontId="4" fillId="0" borderId="19" xfId="0" applyFont="1" applyBorder="1" applyAlignment="1">
      <alignment horizontal="center" vertical="top" wrapText="1"/>
    </xf>
    <xf numFmtId="0" fontId="4" fillId="0" borderId="89" xfId="0" applyFont="1" applyBorder="1" applyAlignment="1">
      <alignment horizontal="center" vertical="top" wrapText="1"/>
    </xf>
    <xf numFmtId="0" fontId="4" fillId="0" borderId="16" xfId="0" applyFont="1" applyBorder="1" applyAlignment="1">
      <alignment horizontal="center" vertical="top" wrapText="1"/>
    </xf>
    <xf numFmtId="0" fontId="4" fillId="0" borderId="15" xfId="0" applyFont="1" applyBorder="1" applyAlignment="1">
      <alignment horizontal="center" vertical="top" wrapText="1"/>
    </xf>
    <xf numFmtId="0" fontId="0" fillId="0" borderId="11" xfId="0" applyBorder="1" applyAlignment="1">
      <alignment horizontal="left" vertical="top" wrapText="1"/>
    </xf>
    <xf numFmtId="0" fontId="0" fillId="0" borderId="84" xfId="0" applyBorder="1" applyAlignment="1">
      <alignment horizontal="left" vertical="top" wrapText="1"/>
    </xf>
    <xf numFmtId="0" fontId="54" fillId="0" borderId="112" xfId="2" applyFont="1" applyBorder="1" applyAlignment="1" applyProtection="1">
      <alignment horizontal="left" vertical="top" wrapText="1"/>
      <protection locked="0"/>
    </xf>
    <xf numFmtId="0" fontId="13" fillId="0" borderId="75" xfId="2" applyFont="1" applyBorder="1" applyAlignment="1" applyProtection="1">
      <alignment horizontal="left" vertical="top" wrapText="1"/>
      <protection locked="0"/>
    </xf>
    <xf numFmtId="0" fontId="13" fillId="0" borderId="76" xfId="2" applyFont="1" applyBorder="1" applyAlignment="1" applyProtection="1">
      <alignment horizontal="left" vertical="top" wrapText="1"/>
      <protection locked="0"/>
    </xf>
    <xf numFmtId="0" fontId="3" fillId="0" borderId="6" xfId="0" applyFont="1" applyBorder="1" applyAlignment="1">
      <alignment horizontal="left" vertical="top" wrapText="1"/>
    </xf>
    <xf numFmtId="0" fontId="3" fillId="0" borderId="11" xfId="0" applyFont="1" applyBorder="1" applyAlignment="1">
      <alignment horizontal="left" vertical="top" wrapText="1"/>
    </xf>
    <xf numFmtId="0" fontId="0" fillId="0" borderId="0" xfId="0" applyAlignment="1">
      <alignment wrapText="1"/>
    </xf>
    <xf numFmtId="0" fontId="3" fillId="0" borderId="6" xfId="2" applyBorder="1" applyAlignment="1">
      <alignment horizontal="center" vertical="center" wrapText="1"/>
    </xf>
    <xf numFmtId="0" fontId="3" fillId="0" borderId="10" xfId="2" applyBorder="1" applyAlignment="1">
      <alignment horizontal="center" vertical="center" wrapText="1"/>
    </xf>
    <xf numFmtId="0" fontId="4" fillId="0" borderId="6" xfId="2" applyFont="1" applyBorder="1" applyAlignment="1">
      <alignment horizontal="center" vertical="center" wrapText="1"/>
    </xf>
    <xf numFmtId="0" fontId="33" fillId="0" borderId="19" xfId="2" applyFont="1" applyBorder="1" applyAlignment="1" applyProtection="1">
      <alignment horizontal="center" vertical="top" wrapText="1"/>
      <protection locked="0"/>
    </xf>
    <xf numFmtId="0" fontId="33" fillId="0" borderId="89" xfId="2" applyFont="1" applyBorder="1" applyAlignment="1" applyProtection="1">
      <alignment horizontal="center" vertical="top" wrapText="1"/>
      <protection locked="0"/>
    </xf>
    <xf numFmtId="0" fontId="33" fillId="0" borderId="16" xfId="2" applyFont="1" applyBorder="1" applyAlignment="1" applyProtection="1">
      <alignment horizontal="center" vertical="top" wrapText="1"/>
      <protection locked="0"/>
    </xf>
    <xf numFmtId="0" fontId="33" fillId="0" borderId="15" xfId="2" applyFont="1" applyBorder="1" applyAlignment="1" applyProtection="1">
      <alignment horizontal="center" vertical="top" wrapText="1"/>
      <protection locked="0"/>
    </xf>
    <xf numFmtId="0" fontId="33" fillId="0" borderId="22" xfId="2" applyFont="1" applyBorder="1" applyAlignment="1" applyProtection="1">
      <alignment horizontal="center" vertical="top" wrapText="1"/>
      <protection locked="0"/>
    </xf>
    <xf numFmtId="0" fontId="33" fillId="0" borderId="102" xfId="2" applyFont="1" applyBorder="1" applyAlignment="1" applyProtection="1">
      <alignment horizontal="center" vertical="top" wrapText="1"/>
      <protection locked="0"/>
    </xf>
    <xf numFmtId="1" fontId="5" fillId="3" borderId="106" xfId="2" applyNumberFormat="1" applyFont="1" applyFill="1" applyBorder="1" applyAlignment="1" applyProtection="1">
      <alignment horizontal="center" vertical="top" wrapText="1"/>
      <protection locked="0"/>
    </xf>
    <xf numFmtId="1" fontId="5" fillId="3" borderId="92" xfId="2" applyNumberFormat="1" applyFont="1" applyFill="1" applyBorder="1" applyAlignment="1" applyProtection="1">
      <alignment horizontal="center" vertical="top" wrapText="1"/>
      <protection locked="0"/>
    </xf>
    <xf numFmtId="1" fontId="5" fillId="3" borderId="108" xfId="2" applyNumberFormat="1" applyFont="1" applyFill="1" applyBorder="1" applyAlignment="1" applyProtection="1">
      <alignment horizontal="center" vertical="top" wrapText="1"/>
      <protection locked="0"/>
    </xf>
    <xf numFmtId="0" fontId="3" fillId="0" borderId="99" xfId="0" applyFont="1" applyBorder="1" applyAlignment="1">
      <alignment horizontal="left" vertical="center" wrapText="1"/>
    </xf>
    <xf numFmtId="0" fontId="3" fillId="0" borderId="96" xfId="0" applyFont="1" applyBorder="1" applyAlignment="1">
      <alignment horizontal="left" vertical="center" wrapText="1"/>
    </xf>
    <xf numFmtId="0" fontId="3" fillId="0" borderId="100" xfId="0" applyFont="1" applyBorder="1" applyAlignment="1">
      <alignment horizontal="left" vertical="center" wrapText="1"/>
    </xf>
    <xf numFmtId="0" fontId="3" fillId="0" borderId="19" xfId="0" applyFont="1" applyBorder="1" applyAlignment="1">
      <alignment horizontal="left" vertical="center" wrapText="1"/>
    </xf>
    <xf numFmtId="0" fontId="3" fillId="0" borderId="7" xfId="0" applyFont="1" applyBorder="1" applyAlignment="1">
      <alignment horizontal="left" vertical="center" wrapText="1"/>
    </xf>
    <xf numFmtId="0" fontId="3" fillId="0" borderId="89" xfId="0" applyFont="1" applyBorder="1" applyAlignment="1">
      <alignment horizontal="left" vertical="center" wrapText="1"/>
    </xf>
    <xf numFmtId="164" fontId="5" fillId="0" borderId="89" xfId="1" applyNumberFormat="1" applyFont="1" applyBorder="1" applyAlignment="1" applyProtection="1">
      <alignment horizontal="center" vertical="top" wrapText="1"/>
      <protection locked="0"/>
    </xf>
    <xf numFmtId="164" fontId="5" fillId="0" borderId="102" xfId="1" applyNumberFormat="1" applyFont="1" applyBorder="1" applyAlignment="1" applyProtection="1">
      <alignment horizontal="center" vertical="top" wrapText="1"/>
      <protection locked="0"/>
    </xf>
    <xf numFmtId="0" fontId="2" fillId="20" borderId="91" xfId="0" applyFont="1" applyFill="1" applyBorder="1" applyAlignment="1">
      <alignment horizontal="left" vertical="center" wrapText="1"/>
    </xf>
    <xf numFmtId="0" fontId="2" fillId="20" borderId="85" xfId="0" applyFont="1" applyFill="1" applyBorder="1" applyAlignment="1">
      <alignment horizontal="left" vertical="center" wrapText="1"/>
    </xf>
    <xf numFmtId="0" fontId="3" fillId="0" borderId="99" xfId="2" applyBorder="1" applyAlignment="1">
      <alignment horizontal="left" vertical="center" wrapText="1"/>
    </xf>
    <xf numFmtId="0" fontId="3" fillId="0" borderId="96" xfId="2" applyBorder="1" applyAlignment="1">
      <alignment horizontal="left" vertical="center" wrapText="1"/>
    </xf>
    <xf numFmtId="0" fontId="3" fillId="0" borderId="100" xfId="2" applyBorder="1" applyAlignment="1">
      <alignment horizontal="left" vertical="center" wrapText="1"/>
    </xf>
    <xf numFmtId="0" fontId="73" fillId="20" borderId="5" xfId="2" applyFont="1" applyFill="1" applyBorder="1" applyAlignment="1">
      <alignment horizontal="left" vertical="center" wrapText="1"/>
    </xf>
    <xf numFmtId="0" fontId="88" fillId="3" borderId="19" xfId="2" applyFont="1" applyFill="1" applyBorder="1" applyAlignment="1">
      <alignment horizontal="center" vertical="center" wrapText="1"/>
    </xf>
    <xf numFmtId="0" fontId="88" fillId="3" borderId="7" xfId="2" applyFont="1" applyFill="1" applyBorder="1" applyAlignment="1">
      <alignment horizontal="center" vertical="center" wrapText="1"/>
    </xf>
    <xf numFmtId="0" fontId="88" fillId="3" borderId="89" xfId="2" applyFont="1" applyFill="1" applyBorder="1" applyAlignment="1">
      <alignment horizontal="center" vertical="center" wrapText="1"/>
    </xf>
    <xf numFmtId="0" fontId="88" fillId="3" borderId="16" xfId="2" applyFont="1" applyFill="1" applyBorder="1" applyAlignment="1">
      <alignment horizontal="center" vertical="center" wrapText="1"/>
    </xf>
    <xf numFmtId="0" fontId="88" fillId="3" borderId="0" xfId="2" applyFont="1" applyFill="1" applyAlignment="1">
      <alignment horizontal="center" vertical="center" wrapText="1"/>
    </xf>
    <xf numFmtId="0" fontId="88" fillId="3" borderId="15" xfId="2" applyFont="1" applyFill="1" applyBorder="1" applyAlignment="1">
      <alignment horizontal="center" vertical="center" wrapText="1"/>
    </xf>
    <xf numFmtId="0" fontId="88" fillId="3" borderId="22" xfId="2" applyFont="1" applyFill="1" applyBorder="1" applyAlignment="1">
      <alignment horizontal="center" vertical="center" wrapText="1"/>
    </xf>
    <xf numFmtId="0" fontId="88" fillId="3" borderId="5" xfId="2" applyFont="1" applyFill="1" applyBorder="1" applyAlignment="1">
      <alignment horizontal="center" vertical="center" wrapText="1"/>
    </xf>
    <xf numFmtId="0" fontId="88" fillId="3" borderId="102" xfId="2" applyFont="1" applyFill="1" applyBorder="1" applyAlignment="1">
      <alignment horizontal="center" vertical="center" wrapText="1"/>
    </xf>
    <xf numFmtId="0" fontId="3" fillId="0" borderId="6" xfId="2" applyBorder="1" applyAlignment="1">
      <alignment horizontal="left" vertical="center" wrapText="1"/>
    </xf>
    <xf numFmtId="0" fontId="3" fillId="0" borderId="11" xfId="2" applyBorder="1" applyAlignment="1">
      <alignment horizontal="left" vertical="center" wrapText="1"/>
    </xf>
    <xf numFmtId="0" fontId="3" fillId="0" borderId="84" xfId="2" applyBorder="1" applyAlignment="1">
      <alignment horizontal="left" vertical="center" wrapText="1"/>
    </xf>
    <xf numFmtId="0" fontId="33" fillId="0" borderId="6" xfId="2" applyFont="1" applyBorder="1" applyAlignment="1">
      <alignment horizontal="left" vertical="center" wrapText="1"/>
    </xf>
    <xf numFmtId="0" fontId="3" fillId="0" borderId="19" xfId="2" applyBorder="1" applyAlignment="1">
      <alignment horizontal="left" vertical="top" wrapText="1"/>
    </xf>
    <xf numFmtId="0" fontId="3" fillId="0" borderId="7" xfId="2" applyBorder="1" applyAlignment="1">
      <alignment horizontal="left" vertical="top" wrapText="1"/>
    </xf>
    <xf numFmtId="0" fontId="3" fillId="0" borderId="89" xfId="2" applyBorder="1" applyAlignment="1">
      <alignment horizontal="left" vertical="top" wrapText="1"/>
    </xf>
    <xf numFmtId="0" fontId="3" fillId="0" borderId="22" xfId="2" applyBorder="1" applyAlignment="1">
      <alignment horizontal="left" vertical="top" wrapText="1"/>
    </xf>
    <xf numFmtId="0" fontId="3" fillId="0" borderId="5" xfId="2" applyBorder="1" applyAlignment="1">
      <alignment horizontal="left" vertical="top" wrapText="1"/>
    </xf>
    <xf numFmtId="0" fontId="3" fillId="0" borderId="102" xfId="2" applyBorder="1" applyAlignment="1">
      <alignment horizontal="left" vertical="top" wrapText="1"/>
    </xf>
    <xf numFmtId="0" fontId="3" fillId="0" borderId="19" xfId="2" applyBorder="1" applyAlignment="1">
      <alignment horizontal="left" vertical="center" wrapText="1"/>
    </xf>
    <xf numFmtId="0" fontId="3" fillId="0" borderId="7" xfId="2" applyBorder="1" applyAlignment="1">
      <alignment horizontal="left" vertical="center" wrapText="1"/>
    </xf>
    <xf numFmtId="0" fontId="3" fillId="0" borderId="89" xfId="2" applyBorder="1" applyAlignment="1">
      <alignment horizontal="left" vertical="center" wrapText="1"/>
    </xf>
    <xf numFmtId="0" fontId="3" fillId="0" borderId="16" xfId="2" applyBorder="1" applyAlignment="1">
      <alignment horizontal="left" vertical="center" wrapText="1"/>
    </xf>
    <xf numFmtId="0" fontId="3" fillId="0" borderId="0" xfId="2" applyAlignment="1">
      <alignment horizontal="left" vertical="center" wrapText="1"/>
    </xf>
    <xf numFmtId="0" fontId="3" fillId="0" borderId="15" xfId="2" applyBorder="1" applyAlignment="1">
      <alignment horizontal="left" vertical="center" wrapText="1"/>
    </xf>
    <xf numFmtId="0" fontId="3" fillId="0" borderId="22" xfId="2" applyBorder="1" applyAlignment="1">
      <alignment horizontal="left" vertical="center" wrapText="1"/>
    </xf>
    <xf numFmtId="0" fontId="3" fillId="0" borderId="5" xfId="2" applyBorder="1" applyAlignment="1">
      <alignment horizontal="left" vertical="center" wrapText="1"/>
    </xf>
    <xf numFmtId="0" fontId="3" fillId="0" borderId="102" xfId="2" applyBorder="1" applyAlignment="1">
      <alignment horizontal="left" vertical="center" wrapText="1"/>
    </xf>
    <xf numFmtId="0" fontId="3" fillId="0" borderId="91" xfId="0" applyFont="1" applyBorder="1" applyAlignment="1">
      <alignment horizontal="center" vertical="center" wrapText="1"/>
    </xf>
    <xf numFmtId="0" fontId="3" fillId="0" borderId="85" xfId="0" applyFont="1" applyBorder="1" applyAlignment="1">
      <alignment horizontal="center" vertical="center" wrapText="1"/>
    </xf>
    <xf numFmtId="0" fontId="3" fillId="0" borderId="88" xfId="0" applyFont="1" applyBorder="1" applyAlignment="1">
      <alignment horizontal="center" vertical="center" wrapText="1"/>
    </xf>
    <xf numFmtId="0" fontId="3" fillId="0" borderId="91" xfId="0" applyFont="1" applyBorder="1" applyAlignment="1">
      <alignment horizontal="left" vertical="center" wrapText="1"/>
    </xf>
    <xf numFmtId="0" fontId="3" fillId="0" borderId="85" xfId="0" applyFont="1" applyBorder="1" applyAlignment="1">
      <alignment horizontal="left" vertical="center" wrapText="1"/>
    </xf>
    <xf numFmtId="9" fontId="3" fillId="0" borderId="19" xfId="2" applyNumberFormat="1" applyBorder="1" applyAlignment="1" applyProtection="1">
      <alignment horizontal="left" vertical="center" wrapText="1"/>
      <protection locked="0"/>
    </xf>
    <xf numFmtId="9" fontId="3" fillId="0" borderId="7" xfId="2" applyNumberFormat="1" applyBorder="1" applyAlignment="1" applyProtection="1">
      <alignment horizontal="left" vertical="center" wrapText="1"/>
      <protection locked="0"/>
    </xf>
    <xf numFmtId="9" fontId="3" fillId="0" borderId="16" xfId="2" applyNumberFormat="1" applyBorder="1" applyAlignment="1" applyProtection="1">
      <alignment horizontal="left" vertical="center" wrapText="1"/>
      <protection locked="0"/>
    </xf>
    <xf numFmtId="9" fontId="3" fillId="0" borderId="0" xfId="2" applyNumberFormat="1" applyAlignment="1" applyProtection="1">
      <alignment horizontal="left" vertical="center" wrapText="1"/>
      <protection locked="0"/>
    </xf>
    <xf numFmtId="9" fontId="3" fillId="0" borderId="22" xfId="2" applyNumberFormat="1" applyBorder="1" applyAlignment="1" applyProtection="1">
      <alignment horizontal="left" vertical="center" wrapText="1"/>
      <protection locked="0"/>
    </xf>
    <xf numFmtId="9" fontId="3" fillId="0" borderId="5" xfId="2" applyNumberFormat="1" applyBorder="1" applyAlignment="1" applyProtection="1">
      <alignment horizontal="left" vertical="center" wrapText="1"/>
      <protection locked="0"/>
    </xf>
    <xf numFmtId="9" fontId="3" fillId="0" borderId="22" xfId="2" applyNumberFormat="1" applyBorder="1" applyAlignment="1" applyProtection="1">
      <alignment horizontal="left" vertical="top" wrapText="1"/>
      <protection locked="0"/>
    </xf>
    <xf numFmtId="9" fontId="3" fillId="0" borderId="5" xfId="2" applyNumberFormat="1" applyBorder="1" applyAlignment="1" applyProtection="1">
      <alignment horizontal="left" vertical="top" wrapText="1"/>
      <protection locked="0"/>
    </xf>
    <xf numFmtId="9" fontId="3" fillId="0" borderId="102" xfId="2" applyNumberFormat="1" applyBorder="1" applyAlignment="1" applyProtection="1">
      <alignment horizontal="left" vertical="top" wrapText="1"/>
      <protection locked="0"/>
    </xf>
    <xf numFmtId="9" fontId="3" fillId="0" borderId="106" xfId="2" applyNumberFormat="1" applyBorder="1" applyAlignment="1" applyProtection="1">
      <alignment horizontal="left" vertical="top" wrapText="1"/>
      <protection locked="0"/>
    </xf>
    <xf numFmtId="9" fontId="3" fillId="0" borderId="92" xfId="2" applyNumberFormat="1" applyBorder="1" applyAlignment="1" applyProtection="1">
      <alignment horizontal="left" vertical="top" wrapText="1"/>
      <protection locked="0"/>
    </xf>
    <xf numFmtId="9" fontId="3" fillId="0" borderId="108" xfId="2" applyNumberFormat="1" applyBorder="1" applyAlignment="1" applyProtection="1">
      <alignment horizontal="left" vertical="top" wrapText="1"/>
      <protection locked="0"/>
    </xf>
    <xf numFmtId="0" fontId="3" fillId="3" borderId="85" xfId="2" applyFill="1" applyBorder="1" applyAlignment="1">
      <alignment horizontal="left" vertical="center" wrapText="1"/>
    </xf>
    <xf numFmtId="0" fontId="3" fillId="3" borderId="88" xfId="2" applyFill="1" applyBorder="1" applyAlignment="1">
      <alignment horizontal="left" vertical="center" wrapText="1"/>
    </xf>
    <xf numFmtId="9" fontId="3" fillId="0" borderId="6" xfId="2" applyNumberFormat="1" applyBorder="1" applyAlignment="1">
      <alignment horizontal="left" vertical="top" wrapText="1"/>
    </xf>
    <xf numFmtId="9" fontId="3" fillId="0" borderId="11" xfId="2" applyNumberFormat="1" applyBorder="1" applyAlignment="1">
      <alignment horizontal="left" vertical="top" wrapText="1"/>
    </xf>
    <xf numFmtId="9" fontId="3" fillId="0" borderId="10" xfId="2" applyNumberFormat="1" applyBorder="1" applyAlignment="1">
      <alignment horizontal="left" vertical="top" wrapText="1"/>
    </xf>
    <xf numFmtId="9" fontId="3" fillId="0" borderId="11" xfId="2" applyNumberFormat="1" applyBorder="1" applyAlignment="1" applyProtection="1">
      <alignment horizontal="left" vertical="top" wrapText="1"/>
      <protection locked="0"/>
    </xf>
    <xf numFmtId="0" fontId="33" fillId="0" borderId="6" xfId="2" applyFont="1" applyBorder="1" applyAlignment="1" applyProtection="1">
      <alignment horizontal="left" vertical="center" wrapText="1"/>
      <protection locked="0"/>
    </xf>
    <xf numFmtId="0" fontId="33" fillId="0" borderId="11" xfId="2" applyFont="1" applyBorder="1" applyAlignment="1" applyProtection="1">
      <alignment horizontal="left" vertical="center" wrapText="1"/>
      <protection locked="0"/>
    </xf>
    <xf numFmtId="0" fontId="3" fillId="0" borderId="6" xfId="2" applyBorder="1" applyAlignment="1" applyProtection="1">
      <alignment horizontal="center" vertical="center" wrapText="1"/>
      <protection locked="0"/>
    </xf>
    <xf numFmtId="0" fontId="33" fillId="0" borderId="81" xfId="2" applyFont="1" applyBorder="1" applyAlignment="1">
      <alignment horizontal="left" vertical="top" wrapText="1"/>
    </xf>
    <xf numFmtId="0" fontId="3" fillId="24" borderId="19" xfId="2" applyFill="1" applyBorder="1" applyAlignment="1">
      <alignment horizontal="left" vertical="top" wrapText="1"/>
    </xf>
    <xf numFmtId="0" fontId="3" fillId="24" borderId="7" xfId="2" applyFill="1" applyBorder="1" applyAlignment="1">
      <alignment horizontal="left" vertical="top" wrapText="1"/>
    </xf>
    <xf numFmtId="0" fontId="3" fillId="24" borderId="89" xfId="2" applyFill="1" applyBorder="1" applyAlignment="1">
      <alignment horizontal="left" vertical="top" wrapText="1"/>
    </xf>
    <xf numFmtId="0" fontId="3" fillId="24" borderId="16" xfId="2" applyFill="1" applyBorder="1" applyAlignment="1">
      <alignment horizontal="left" vertical="top" wrapText="1"/>
    </xf>
    <xf numFmtId="0" fontId="3" fillId="24" borderId="0" xfId="2" applyFill="1" applyAlignment="1">
      <alignment horizontal="left" vertical="top" wrapText="1"/>
    </xf>
    <xf numFmtId="0" fontId="3" fillId="24" borderId="15" xfId="2" applyFill="1" applyBorder="1" applyAlignment="1">
      <alignment horizontal="left" vertical="top" wrapText="1"/>
    </xf>
    <xf numFmtId="0" fontId="3" fillId="24" borderId="93" xfId="2" applyFill="1" applyBorder="1" applyAlignment="1">
      <alignment horizontal="left" vertical="top" wrapText="1"/>
    </xf>
    <xf numFmtId="0" fontId="3" fillId="24" borderId="3" xfId="2" applyFill="1" applyBorder="1" applyAlignment="1">
      <alignment horizontal="left" vertical="top" wrapText="1"/>
    </xf>
    <xf numFmtId="0" fontId="3" fillId="24" borderId="94" xfId="2" applyFill="1" applyBorder="1" applyAlignment="1">
      <alignment horizontal="left" vertical="top" wrapText="1"/>
    </xf>
    <xf numFmtId="0" fontId="3" fillId="0" borderId="6" xfId="0" applyFont="1" applyBorder="1" applyAlignment="1">
      <alignment horizontal="left" vertical="center" wrapText="1"/>
    </xf>
    <xf numFmtId="0" fontId="3" fillId="0" borderId="11" xfId="0" applyFont="1" applyBorder="1" applyAlignment="1">
      <alignment horizontal="left" vertical="center"/>
    </xf>
    <xf numFmtId="0" fontId="3" fillId="0" borderId="10" xfId="0" applyFont="1" applyBorder="1" applyAlignment="1">
      <alignment horizontal="left" vertical="center"/>
    </xf>
    <xf numFmtId="0" fontId="33" fillId="0" borderId="6" xfId="0" applyFont="1" applyBorder="1" applyAlignment="1">
      <alignment horizontal="left" vertical="center" wrapText="1"/>
    </xf>
    <xf numFmtId="0" fontId="3" fillId="0" borderId="73" xfId="0" applyFont="1" applyBorder="1" applyAlignment="1">
      <alignment horizontal="left" vertical="center" wrapText="1"/>
    </xf>
    <xf numFmtId="0" fontId="3" fillId="0" borderId="88" xfId="0" applyFont="1" applyBorder="1" applyAlignment="1">
      <alignment horizontal="left" vertical="center" wrapText="1"/>
    </xf>
    <xf numFmtId="0" fontId="111" fillId="24" borderId="19" xfId="75" applyFont="1" applyFill="1" applyBorder="1" applyAlignment="1">
      <alignment horizontal="left" vertical="top" wrapText="1"/>
    </xf>
    <xf numFmtId="0" fontId="2" fillId="21" borderId="77" xfId="2" applyFont="1" applyFill="1" applyBorder="1" applyAlignment="1">
      <alignment vertical="top" wrapText="1"/>
    </xf>
    <xf numFmtId="0" fontId="2" fillId="21" borderId="78" xfId="2" applyFont="1" applyFill="1" applyBorder="1" applyAlignment="1">
      <alignment vertical="top" wrapText="1"/>
    </xf>
    <xf numFmtId="0" fontId="2" fillId="21" borderId="82" xfId="2" applyFont="1" applyFill="1" applyBorder="1" applyAlignment="1">
      <alignment vertical="top" wrapText="1"/>
    </xf>
    <xf numFmtId="0" fontId="33" fillId="0" borderId="106" xfId="2" applyFont="1" applyBorder="1" applyAlignment="1">
      <alignment horizontal="left" vertical="center" wrapText="1"/>
    </xf>
    <xf numFmtId="0" fontId="33" fillId="0" borderId="92" xfId="2" applyFont="1" applyBorder="1" applyAlignment="1">
      <alignment horizontal="left" vertical="center" wrapText="1"/>
    </xf>
    <xf numFmtId="0" fontId="33" fillId="0" borderId="108" xfId="2" applyFont="1" applyBorder="1" applyAlignment="1">
      <alignment horizontal="left" vertical="center" wrapText="1"/>
    </xf>
    <xf numFmtId="0" fontId="13" fillId="0" borderId="91" xfId="0" applyFont="1" applyBorder="1" applyAlignment="1">
      <alignment horizontal="left" vertical="center" wrapText="1"/>
    </xf>
    <xf numFmtId="0" fontId="13" fillId="0" borderId="85" xfId="0" applyFont="1" applyBorder="1" applyAlignment="1">
      <alignment horizontal="left" vertical="center" wrapText="1"/>
    </xf>
    <xf numFmtId="0" fontId="13" fillId="0" borderId="95" xfId="0" applyFont="1" applyBorder="1" applyAlignment="1">
      <alignment horizontal="left" vertical="center" wrapText="1"/>
    </xf>
    <xf numFmtId="0" fontId="73" fillId="20" borderId="92" xfId="2" applyFont="1" applyFill="1" applyBorder="1" applyAlignment="1">
      <alignment vertical="center" wrapText="1"/>
    </xf>
    <xf numFmtId="0" fontId="73" fillId="20" borderId="7" xfId="2" applyFont="1" applyFill="1" applyBorder="1" applyAlignment="1">
      <alignment horizontal="left" vertical="center" wrapText="1"/>
    </xf>
    <xf numFmtId="0" fontId="33" fillId="0" borderId="6" xfId="2" applyFont="1" applyBorder="1" applyAlignment="1" applyProtection="1">
      <alignment horizontal="center" vertical="center" wrapText="1" shrinkToFit="1"/>
      <protection locked="0"/>
    </xf>
    <xf numFmtId="0" fontId="33" fillId="0" borderId="11" xfId="2" applyFont="1" applyBorder="1" applyAlignment="1" applyProtection="1">
      <alignment horizontal="center" vertical="center" wrapText="1" shrinkToFit="1"/>
      <protection locked="0"/>
    </xf>
    <xf numFmtId="0" fontId="33" fillId="0" borderId="84" xfId="2" applyFont="1" applyBorder="1" applyAlignment="1" applyProtection="1">
      <alignment horizontal="center" vertical="center" wrapText="1" shrinkToFit="1"/>
      <protection locked="0"/>
    </xf>
    <xf numFmtId="49" fontId="2" fillId="0" borderId="99" xfId="0" applyNumberFormat="1" applyFont="1" applyBorder="1" applyAlignment="1">
      <alignment horizontal="center" vertical="top" wrapText="1"/>
    </xf>
    <xf numFmtId="49" fontId="2" fillId="0" borderId="96" xfId="0" applyNumberFormat="1" applyFont="1" applyBorder="1" applyAlignment="1">
      <alignment horizontal="center" vertical="top" wrapText="1"/>
    </xf>
    <xf numFmtId="49" fontId="2" fillId="0" borderId="100" xfId="0" applyNumberFormat="1" applyFont="1" applyBorder="1" applyAlignment="1">
      <alignment horizontal="center" vertical="top" wrapText="1"/>
    </xf>
    <xf numFmtId="0" fontId="3" fillId="0" borderId="106" xfId="2" applyBorder="1" applyAlignment="1">
      <alignment horizontal="left" vertical="top" wrapText="1"/>
    </xf>
    <xf numFmtId="0" fontId="3" fillId="0" borderId="92" xfId="2" applyBorder="1" applyAlignment="1">
      <alignment horizontal="left" vertical="top" wrapText="1"/>
    </xf>
    <xf numFmtId="0" fontId="3" fillId="0" borderId="108" xfId="2" applyBorder="1" applyAlignment="1">
      <alignment horizontal="left" vertical="top" wrapText="1"/>
    </xf>
    <xf numFmtId="0" fontId="3" fillId="0" borderId="106" xfId="2" applyBorder="1" applyAlignment="1">
      <alignment horizontal="left" vertical="center" wrapText="1"/>
    </xf>
    <xf numFmtId="0" fontId="3" fillId="0" borderId="92" xfId="2" applyBorder="1" applyAlignment="1">
      <alignment horizontal="left" vertical="center" wrapText="1"/>
    </xf>
    <xf numFmtId="0" fontId="3" fillId="0" borderId="108" xfId="2" applyBorder="1" applyAlignment="1">
      <alignment horizontal="left" vertical="center" wrapText="1"/>
    </xf>
    <xf numFmtId="49" fontId="33" fillId="0" borderId="99" xfId="0" applyNumberFormat="1" applyFont="1" applyBorder="1" applyAlignment="1">
      <alignment horizontal="left" vertical="top" wrapText="1"/>
    </xf>
    <xf numFmtId="49" fontId="33" fillId="0" borderId="96" xfId="0" applyNumberFormat="1" applyFont="1" applyBorder="1" applyAlignment="1">
      <alignment horizontal="left" vertical="top" wrapText="1"/>
    </xf>
    <xf numFmtId="49" fontId="33" fillId="0" borderId="100" xfId="0" applyNumberFormat="1" applyFont="1" applyBorder="1" applyAlignment="1">
      <alignment horizontal="left" vertical="top" wrapText="1"/>
    </xf>
    <xf numFmtId="49" fontId="33" fillId="0" borderId="16" xfId="0" applyNumberFormat="1" applyFont="1" applyBorder="1" applyAlignment="1">
      <alignment horizontal="left" vertical="top" wrapText="1"/>
    </xf>
    <xf numFmtId="49" fontId="33" fillId="0" borderId="0" xfId="0" applyNumberFormat="1" applyFont="1" applyAlignment="1">
      <alignment horizontal="left" vertical="top" wrapText="1"/>
    </xf>
    <xf numFmtId="49" fontId="33" fillId="0" borderId="15" xfId="0" applyNumberFormat="1" applyFont="1" applyBorder="1" applyAlignment="1">
      <alignment horizontal="left" vertical="top" wrapText="1"/>
    </xf>
    <xf numFmtId="0" fontId="3" fillId="0" borderId="81" xfId="2" applyBorder="1" applyAlignment="1">
      <alignment horizontal="left" vertical="top" wrapText="1"/>
    </xf>
    <xf numFmtId="0" fontId="15" fillId="33" borderId="26" xfId="0" applyFont="1" applyFill="1" applyBorder="1" applyAlignment="1">
      <alignment horizontal="left" vertical="center" wrapText="1"/>
    </xf>
    <xf numFmtId="0" fontId="15" fillId="0" borderId="36" xfId="0" applyFont="1" applyBorder="1" applyAlignment="1">
      <alignment horizontal="center" vertical="center" wrapText="1"/>
    </xf>
    <xf numFmtId="0" fontId="86" fillId="40" borderId="145" xfId="0" applyFont="1" applyFill="1" applyBorder="1" applyAlignment="1">
      <alignment horizontal="center" vertical="center"/>
    </xf>
    <xf numFmtId="0" fontId="10" fillId="0" borderId="28" xfId="0" applyFont="1" applyBorder="1" applyAlignment="1">
      <alignment horizontal="left" vertical="top" wrapText="1"/>
    </xf>
    <xf numFmtId="0" fontId="15" fillId="33" borderId="30" xfId="0" applyFont="1" applyFill="1" applyBorder="1" applyAlignment="1">
      <alignment horizontal="center" vertical="center" wrapText="1"/>
    </xf>
    <xf numFmtId="0" fontId="15" fillId="0" borderId="36" xfId="0" applyFont="1" applyBorder="1" applyAlignment="1">
      <alignment horizontal="center" vertical="top" wrapText="1"/>
    </xf>
    <xf numFmtId="0" fontId="15" fillId="0" borderId="37" xfId="0" applyFont="1" applyBorder="1" applyAlignment="1">
      <alignment horizontal="center" vertical="center" wrapText="1"/>
    </xf>
    <xf numFmtId="0" fontId="15" fillId="0" borderId="28" xfId="0" applyFont="1" applyBorder="1" applyAlignment="1">
      <alignment horizontal="left" vertical="top" wrapText="1"/>
    </xf>
    <xf numFmtId="0" fontId="15" fillId="0" borderId="155" xfId="0" applyFont="1" applyBorder="1" applyAlignment="1">
      <alignment horizontal="center" vertical="center" wrapText="1"/>
    </xf>
    <xf numFmtId="0" fontId="15" fillId="0" borderId="28" xfId="0" applyFont="1" applyBorder="1" applyAlignment="1">
      <alignment horizontal="center" vertical="center" wrapText="1"/>
    </xf>
    <xf numFmtId="0" fontId="73" fillId="33" borderId="26" xfId="0" applyFont="1" applyFill="1" applyBorder="1" applyAlignment="1">
      <alignment horizontal="left" vertical="center" wrapText="1"/>
    </xf>
    <xf numFmtId="0" fontId="73" fillId="0" borderId="28" xfId="0" applyFont="1" applyBorder="1" applyAlignment="1">
      <alignment horizontal="center" vertical="center" wrapText="1"/>
    </xf>
    <xf numFmtId="0" fontId="73" fillId="0" borderId="28" xfId="0" applyFont="1" applyBorder="1" applyAlignment="1">
      <alignment horizontal="left" vertical="top" wrapText="1"/>
    </xf>
    <xf numFmtId="0" fontId="15" fillId="33" borderId="145" xfId="0" applyFont="1" applyFill="1" applyBorder="1" applyAlignment="1">
      <alignment horizontal="left" vertical="center" wrapText="1"/>
    </xf>
    <xf numFmtId="0" fontId="82" fillId="0" borderId="176" xfId="0" applyFont="1" applyBorder="1" applyAlignment="1">
      <alignment horizontal="center"/>
    </xf>
    <xf numFmtId="0" fontId="82" fillId="0" borderId="145" xfId="0" applyFont="1" applyBorder="1" applyAlignment="1">
      <alignment horizontal="center"/>
    </xf>
    <xf numFmtId="0" fontId="20" fillId="35" borderId="145" xfId="0" applyFont="1" applyFill="1" applyBorder="1" applyAlignment="1">
      <alignment horizontal="left" vertical="center" wrapText="1"/>
    </xf>
    <xf numFmtId="0" fontId="15" fillId="0" borderId="150" xfId="0" applyFont="1" applyBorder="1" applyAlignment="1">
      <alignment horizontal="left" vertical="top" wrapText="1"/>
    </xf>
    <xf numFmtId="0" fontId="15" fillId="38" borderId="30" xfId="0" applyFont="1" applyFill="1" applyBorder="1" applyAlignment="1">
      <alignment horizontal="center" vertical="center" wrapText="1"/>
    </xf>
    <xf numFmtId="0" fontId="15" fillId="0" borderId="156" xfId="0" applyFont="1" applyBorder="1" applyAlignment="1">
      <alignment horizontal="center" vertical="center" wrapText="1"/>
    </xf>
    <xf numFmtId="0" fontId="15" fillId="33" borderId="157" xfId="0" applyFont="1" applyFill="1" applyBorder="1" applyAlignment="1">
      <alignment horizontal="left" vertical="center" wrapText="1"/>
    </xf>
    <xf numFmtId="0" fontId="15" fillId="0" borderId="167" xfId="0" applyFont="1" applyBorder="1" applyAlignment="1">
      <alignment horizontal="center" vertical="center" wrapText="1"/>
    </xf>
    <xf numFmtId="0" fontId="15" fillId="0" borderId="26" xfId="0" applyFont="1" applyBorder="1" applyAlignment="1">
      <alignment horizontal="center" vertical="center" wrapText="1"/>
    </xf>
    <xf numFmtId="0" fontId="15" fillId="33" borderId="9" xfId="0" applyFont="1" applyFill="1" applyBorder="1" applyAlignment="1">
      <alignment horizontal="left" vertical="center" wrapText="1"/>
    </xf>
    <xf numFmtId="0" fontId="15" fillId="0" borderId="26" xfId="0" applyFont="1" applyBorder="1" applyAlignment="1">
      <alignment horizontal="left" vertical="center" wrapText="1"/>
    </xf>
    <xf numFmtId="0" fontId="73" fillId="0" borderId="28" xfId="0" applyFont="1" applyBorder="1" applyAlignment="1">
      <alignment wrapText="1"/>
    </xf>
    <xf numFmtId="0" fontId="15" fillId="33" borderId="28" xfId="0" applyFont="1" applyFill="1" applyBorder="1" applyAlignment="1">
      <alignment horizontal="center" vertical="center" wrapText="1"/>
    </xf>
    <xf numFmtId="0" fontId="15" fillId="33" borderId="26" xfId="0" applyFont="1" applyFill="1" applyBorder="1" applyAlignment="1">
      <alignment horizontal="center" vertical="center" wrapText="1"/>
    </xf>
    <xf numFmtId="0" fontId="15" fillId="33" borderId="36" xfId="0" applyFont="1" applyFill="1" applyBorder="1" applyAlignment="1">
      <alignment horizontal="center" vertical="center" wrapText="1"/>
    </xf>
    <xf numFmtId="49" fontId="15" fillId="0" borderId="28" xfId="0" applyNumberFormat="1" applyFont="1" applyBorder="1" applyAlignment="1">
      <alignment horizontal="center" vertical="center" wrapText="1"/>
    </xf>
    <xf numFmtId="0" fontId="9" fillId="0" borderId="17" xfId="0" applyFont="1" applyBorder="1" applyAlignment="1">
      <alignment wrapText="1"/>
    </xf>
    <xf numFmtId="49" fontId="15" fillId="0" borderId="28" xfId="0" quotePrefix="1" applyNumberFormat="1" applyFont="1" applyBorder="1" applyAlignment="1">
      <alignment horizontal="center" vertical="center" wrapText="1"/>
    </xf>
    <xf numFmtId="0" fontId="15" fillId="36" borderId="32" xfId="0" applyFont="1" applyFill="1" applyBorder="1" applyAlignment="1">
      <alignment horizontal="left" vertical="center" wrapText="1"/>
    </xf>
    <xf numFmtId="0" fontId="15" fillId="33" borderId="29" xfId="0" applyFont="1" applyFill="1" applyBorder="1" applyAlignment="1">
      <alignment horizontal="left" vertical="center" wrapText="1"/>
    </xf>
    <xf numFmtId="0" fontId="33" fillId="33" borderId="26" xfId="0" applyFont="1" applyFill="1" applyBorder="1" applyAlignment="1">
      <alignment horizontal="left" vertical="center" wrapText="1"/>
    </xf>
    <xf numFmtId="0" fontId="73" fillId="0" borderId="37" xfId="0" applyFont="1" applyBorder="1" applyAlignment="1">
      <alignment horizontal="center" vertical="center" wrapText="1"/>
    </xf>
    <xf numFmtId="49" fontId="15" fillId="0" borderId="28" xfId="0" applyNumberFormat="1" applyFont="1" applyBorder="1" applyAlignment="1">
      <alignment horizontal="center" vertical="top" wrapText="1"/>
    </xf>
    <xf numFmtId="0" fontId="15" fillId="33" borderId="163" xfId="0" applyFont="1" applyFill="1" applyBorder="1" applyAlignment="1">
      <alignment horizontal="center" vertical="center" wrapText="1"/>
    </xf>
    <xf numFmtId="0" fontId="15" fillId="0" borderId="164" xfId="0" applyFont="1" applyBorder="1" applyAlignment="1">
      <alignment horizontal="center" vertical="top" wrapText="1"/>
    </xf>
    <xf numFmtId="0" fontId="15" fillId="33" borderId="26" xfId="0" applyFont="1" applyFill="1" applyBorder="1" applyAlignment="1">
      <alignment horizontal="left" vertical="top" wrapText="1"/>
    </xf>
    <xf numFmtId="0" fontId="15" fillId="0" borderId="36" xfId="0" applyFont="1" applyBorder="1" applyAlignment="1">
      <alignment horizontal="left" vertical="top" wrapText="1"/>
    </xf>
    <xf numFmtId="0" fontId="13" fillId="0" borderId="36"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36" xfId="0" applyFont="1" applyBorder="1" applyAlignment="1">
      <alignment horizontal="left" vertical="center" wrapText="1"/>
    </xf>
    <xf numFmtId="0" fontId="13" fillId="0" borderId="156" xfId="0" applyFont="1" applyBorder="1" applyAlignment="1">
      <alignment horizontal="center" vertical="center" wrapText="1"/>
    </xf>
    <xf numFmtId="0" fontId="15" fillId="0" borderId="157" xfId="0" applyFont="1" applyBorder="1" applyAlignment="1">
      <alignment horizontal="center" vertical="center" wrapText="1"/>
    </xf>
    <xf numFmtId="0" fontId="13" fillId="0" borderId="164" xfId="0" applyFont="1" applyBorder="1" applyAlignment="1">
      <alignment horizontal="center" vertical="center" wrapText="1"/>
    </xf>
    <xf numFmtId="0" fontId="15" fillId="0" borderId="152" xfId="0" applyFont="1" applyBorder="1" applyAlignment="1">
      <alignment horizontal="center" vertical="center" wrapText="1"/>
    </xf>
    <xf numFmtId="1" fontId="15" fillId="34" borderId="9" xfId="0" applyNumberFormat="1" applyFont="1" applyFill="1" applyBorder="1" applyAlignment="1">
      <alignment horizontal="center" vertical="center" wrapText="1"/>
    </xf>
    <xf numFmtId="0" fontId="15" fillId="33" borderId="0" xfId="0" applyFont="1" applyFill="1" applyAlignment="1">
      <alignment horizontal="left" vertical="center" wrapText="1"/>
    </xf>
    <xf numFmtId="1" fontId="15" fillId="34" borderId="36" xfId="0" applyNumberFormat="1" applyFont="1" applyFill="1" applyBorder="1" applyAlignment="1">
      <alignment horizontal="center" vertical="center" wrapText="1"/>
    </xf>
    <xf numFmtId="0" fontId="15" fillId="39" borderId="26" xfId="0" applyFont="1" applyFill="1" applyBorder="1" applyAlignment="1">
      <alignment horizontal="left" vertical="top" wrapText="1"/>
    </xf>
    <xf numFmtId="0" fontId="15" fillId="33" borderId="156" xfId="0" applyFont="1" applyFill="1" applyBorder="1" applyAlignment="1">
      <alignment horizontal="center" vertical="center" wrapText="1"/>
    </xf>
    <xf numFmtId="0" fontId="15" fillId="33" borderId="50" xfId="0" applyFont="1" applyFill="1" applyBorder="1" applyAlignment="1">
      <alignment horizontal="left" vertical="center" wrapText="1"/>
    </xf>
    <xf numFmtId="0" fontId="15" fillId="33" borderId="9" xfId="0" applyFont="1" applyFill="1" applyBorder="1" applyAlignment="1">
      <alignment horizontal="left" vertical="top" wrapText="1"/>
    </xf>
    <xf numFmtId="0" fontId="15" fillId="33" borderId="37" xfId="0" applyFont="1" applyFill="1" applyBorder="1" applyAlignment="1">
      <alignment horizontal="left" vertical="top" wrapText="1"/>
    </xf>
    <xf numFmtId="0" fontId="15" fillId="33" borderId="28" xfId="0" applyFont="1" applyFill="1" applyBorder="1" applyAlignment="1">
      <alignment horizontal="left" vertical="top" wrapText="1"/>
    </xf>
    <xf numFmtId="0" fontId="15" fillId="0" borderId="28" xfId="0" applyFont="1" applyBorder="1" applyAlignment="1">
      <alignment horizontal="center" vertical="top" wrapText="1"/>
    </xf>
    <xf numFmtId="9" fontId="15" fillId="0" borderId="28" xfId="0" applyNumberFormat="1" applyFont="1" applyBorder="1" applyAlignment="1">
      <alignment horizontal="center" vertical="center" wrapText="1"/>
    </xf>
    <xf numFmtId="9" fontId="15" fillId="0" borderId="26" xfId="0" applyNumberFormat="1" applyFont="1" applyBorder="1" applyAlignment="1">
      <alignment horizontal="center" vertical="center" wrapText="1"/>
    </xf>
    <xf numFmtId="9" fontId="15" fillId="0" borderId="0" xfId="0" applyNumberFormat="1" applyFont="1" applyAlignment="1">
      <alignment horizontal="center" vertical="center" wrapText="1"/>
    </xf>
    <xf numFmtId="0" fontId="15" fillId="33" borderId="57" xfId="0" applyFont="1" applyFill="1" applyBorder="1" applyAlignment="1">
      <alignment horizontal="left" vertical="center" wrapText="1"/>
    </xf>
    <xf numFmtId="0" fontId="15" fillId="0" borderId="164" xfId="0" applyFont="1" applyBorder="1" applyAlignment="1">
      <alignment horizontal="center" vertical="center" wrapText="1"/>
    </xf>
    <xf numFmtId="0" fontId="20" fillId="36" borderId="32" xfId="0" applyFont="1" applyFill="1" applyBorder="1" applyAlignment="1">
      <alignment horizontal="left" vertical="center" wrapText="1"/>
    </xf>
    <xf numFmtId="0" fontId="15" fillId="33" borderId="134" xfId="0" applyFont="1" applyFill="1" applyBorder="1" applyAlignment="1">
      <alignment horizontal="center" vertical="center" wrapText="1"/>
    </xf>
    <xf numFmtId="0" fontId="15" fillId="0" borderId="28" xfId="0" applyFont="1" applyBorder="1" applyAlignment="1">
      <alignment horizontal="left" vertical="center" wrapText="1"/>
    </xf>
    <xf numFmtId="0" fontId="15" fillId="33" borderId="26" xfId="0" applyFont="1" applyFill="1" applyBorder="1" applyAlignment="1">
      <alignment horizontal="right" vertical="center" wrapText="1"/>
    </xf>
    <xf numFmtId="0" fontId="15" fillId="0" borderId="51" xfId="0" applyFont="1" applyBorder="1" applyAlignment="1">
      <alignment horizontal="center" vertical="center" wrapText="1"/>
    </xf>
    <xf numFmtId="0" fontId="15" fillId="33" borderId="9" xfId="0" applyFont="1" applyFill="1" applyBorder="1" applyAlignment="1">
      <alignment horizontal="center" vertical="center" wrapText="1"/>
    </xf>
    <xf numFmtId="0" fontId="15" fillId="0" borderId="36" xfId="0" applyFont="1" applyBorder="1" applyAlignment="1">
      <alignment horizontal="left" vertical="center" wrapText="1"/>
    </xf>
    <xf numFmtId="0" fontId="15" fillId="0" borderId="30" xfId="0" applyFont="1" applyBorder="1" applyAlignment="1">
      <alignment horizontal="center" vertical="center" wrapText="1"/>
    </xf>
    <xf numFmtId="9" fontId="15" fillId="33" borderId="30" xfId="0" applyNumberFormat="1" applyFont="1" applyFill="1" applyBorder="1" applyAlignment="1">
      <alignment horizontal="center" vertical="center" wrapText="1"/>
    </xf>
    <xf numFmtId="9" fontId="73" fillId="0" borderId="36" xfId="0" applyNumberFormat="1" applyFont="1" applyBorder="1" applyAlignment="1">
      <alignment horizontal="center" vertical="center" wrapText="1"/>
    </xf>
    <xf numFmtId="0" fontId="73" fillId="33" borderId="26" xfId="0" applyFont="1" applyFill="1" applyBorder="1" applyAlignment="1">
      <alignment horizontal="left" vertical="top" wrapText="1"/>
    </xf>
    <xf numFmtId="0" fontId="15" fillId="33" borderId="26" xfId="0" applyFont="1" applyFill="1" applyBorder="1" applyAlignment="1">
      <alignment horizontal="left" vertical="center"/>
    </xf>
    <xf numFmtId="0" fontId="73" fillId="0" borderId="28" xfId="0" applyFont="1" applyBorder="1" applyAlignment="1">
      <alignment horizontal="center" vertical="top" wrapText="1"/>
    </xf>
    <xf numFmtId="9" fontId="15" fillId="0" borderId="28" xfId="0" applyNumberFormat="1" applyFont="1" applyBorder="1" applyAlignment="1">
      <alignment horizontal="center" vertical="top" wrapText="1"/>
    </xf>
    <xf numFmtId="0" fontId="9" fillId="0" borderId="9" xfId="0" applyFont="1" applyBorder="1" applyAlignment="1">
      <alignment vertical="center"/>
    </xf>
    <xf numFmtId="0" fontId="9" fillId="0" borderId="21" xfId="0" applyFont="1" applyBorder="1" applyAlignment="1">
      <alignment vertical="center"/>
    </xf>
    <xf numFmtId="0" fontId="9" fillId="0" borderId="37" xfId="0" applyFont="1" applyBorder="1" applyAlignment="1">
      <alignment vertical="center"/>
    </xf>
    <xf numFmtId="0" fontId="9" fillId="0" borderId="29" xfId="0" applyFont="1" applyBorder="1" applyAlignment="1">
      <alignment vertical="center"/>
    </xf>
    <xf numFmtId="0" fontId="9" fillId="0" borderId="23" xfId="0" applyFont="1" applyBorder="1" applyAlignment="1">
      <alignment vertical="center"/>
    </xf>
    <xf numFmtId="0" fontId="15" fillId="0" borderId="21" xfId="0" applyFont="1" applyBorder="1" applyAlignment="1">
      <alignment horizontal="center" vertical="center" wrapText="1"/>
    </xf>
    <xf numFmtId="0" fontId="15" fillId="34" borderId="37" xfId="0" applyFont="1" applyFill="1" applyBorder="1" applyAlignment="1">
      <alignment horizontal="center" vertical="top" wrapText="1"/>
    </xf>
    <xf numFmtId="9" fontId="15" fillId="0" borderId="36" xfId="0" applyNumberFormat="1" applyFont="1" applyBorder="1" applyAlignment="1">
      <alignment horizontal="center" vertical="top" wrapText="1"/>
    </xf>
    <xf numFmtId="0" fontId="15" fillId="33" borderId="59" xfId="0" applyFont="1" applyFill="1" applyBorder="1" applyAlignment="1">
      <alignment horizontal="left" vertical="center" wrapText="1"/>
    </xf>
    <xf numFmtId="0" fontId="15" fillId="0" borderId="150" xfId="0" applyFont="1" applyBorder="1" applyAlignment="1">
      <alignment horizontal="center" vertical="center" wrapText="1"/>
    </xf>
    <xf numFmtId="9" fontId="15" fillId="33" borderId="162" xfId="0" applyNumberFormat="1" applyFont="1" applyFill="1" applyBorder="1" applyAlignment="1">
      <alignment horizontal="center" vertical="center" wrapText="1"/>
    </xf>
    <xf numFmtId="9" fontId="73" fillId="0" borderId="164" xfId="0" applyNumberFormat="1" applyFont="1" applyBorder="1" applyAlignment="1">
      <alignment horizontal="center" vertical="top" wrapText="1"/>
    </xf>
    <xf numFmtId="9" fontId="73" fillId="0" borderId="28" xfId="0" applyNumberFormat="1" applyFont="1" applyBorder="1" applyAlignment="1">
      <alignment horizontal="center" vertical="center" wrapText="1"/>
    </xf>
    <xf numFmtId="9" fontId="15" fillId="38" borderId="36" xfId="0" applyNumberFormat="1" applyFont="1" applyFill="1" applyBorder="1" applyAlignment="1">
      <alignment horizontal="center" vertical="center" wrapText="1"/>
    </xf>
    <xf numFmtId="0" fontId="10" fillId="0" borderId="156" xfId="0" applyFont="1" applyBorder="1" applyAlignment="1">
      <alignment horizontal="center" vertical="center" wrapText="1"/>
    </xf>
    <xf numFmtId="9" fontId="15" fillId="38" borderId="28" xfId="0" applyNumberFormat="1" applyFont="1" applyFill="1" applyBorder="1" applyAlignment="1">
      <alignment horizontal="center" vertical="center" wrapText="1"/>
    </xf>
    <xf numFmtId="0" fontId="15" fillId="38" borderId="28" xfId="0" applyFont="1" applyFill="1" applyBorder="1" applyAlignment="1">
      <alignment horizontal="center" vertical="center" wrapText="1"/>
    </xf>
    <xf numFmtId="0" fontId="15" fillId="34" borderId="56" xfId="0" applyFont="1" applyFill="1" applyBorder="1" applyAlignment="1">
      <alignment horizontal="left" vertical="center" wrapText="1"/>
    </xf>
    <xf numFmtId="0" fontId="15" fillId="34" borderId="152" xfId="0" applyFont="1" applyFill="1" applyBorder="1" applyAlignment="1">
      <alignment horizontal="center" vertical="center" wrapText="1"/>
    </xf>
    <xf numFmtId="0" fontId="15" fillId="34" borderId="156" xfId="0" applyFont="1" applyFill="1" applyBorder="1" applyAlignment="1">
      <alignment horizontal="center" vertical="center" wrapText="1"/>
    </xf>
    <xf numFmtId="0" fontId="73" fillId="0" borderId="26" xfId="0" applyFont="1" applyBorder="1" applyAlignment="1">
      <alignment wrapText="1"/>
    </xf>
    <xf numFmtId="0" fontId="15" fillId="33" borderId="157" xfId="0" applyFont="1" applyFill="1" applyBorder="1" applyAlignment="1">
      <alignment horizontal="left" vertical="top" wrapText="1"/>
    </xf>
    <xf numFmtId="9" fontId="15" fillId="0" borderId="167" xfId="0" applyNumberFormat="1" applyFont="1" applyBorder="1" applyAlignment="1">
      <alignment horizontal="center" vertical="center" wrapText="1"/>
    </xf>
    <xf numFmtId="9" fontId="15" fillId="0" borderId="157" xfId="0" applyNumberFormat="1" applyFont="1" applyBorder="1" applyAlignment="1">
      <alignment horizontal="center" vertical="top" wrapText="1"/>
    </xf>
    <xf numFmtId="0" fontId="15" fillId="36" borderId="56" xfId="0" applyFont="1" applyFill="1" applyBorder="1" applyAlignment="1">
      <alignment horizontal="left" vertical="center" wrapText="1"/>
    </xf>
    <xf numFmtId="0" fontId="15" fillId="33" borderId="29" xfId="0" applyFont="1" applyFill="1" applyBorder="1" applyAlignment="1">
      <alignment horizontal="center" vertical="center" wrapText="1"/>
    </xf>
    <xf numFmtId="9" fontId="15" fillId="33" borderId="28" xfId="0" applyNumberFormat="1" applyFont="1" applyFill="1" applyBorder="1" applyAlignment="1">
      <alignment horizontal="center" vertical="top" wrapText="1"/>
    </xf>
    <xf numFmtId="9" fontId="73" fillId="33" borderId="28" xfId="0" applyNumberFormat="1" applyFont="1" applyFill="1" applyBorder="1" applyAlignment="1">
      <alignment horizontal="center" vertical="top" wrapText="1"/>
    </xf>
    <xf numFmtId="9" fontId="15" fillId="33" borderId="28" xfId="0" applyNumberFormat="1" applyFont="1" applyFill="1" applyBorder="1" applyAlignment="1">
      <alignment horizontal="center" vertical="center" wrapText="1"/>
    </xf>
    <xf numFmtId="9" fontId="15" fillId="3" borderId="28" xfId="0" applyNumberFormat="1" applyFont="1" applyFill="1" applyBorder="1" applyAlignment="1">
      <alignment horizontal="center" vertical="center" wrapText="1"/>
    </xf>
    <xf numFmtId="0" fontId="20" fillId="36" borderId="32" xfId="0" applyFont="1" applyFill="1" applyBorder="1" applyAlignment="1">
      <alignment horizontal="left" vertical="top" wrapText="1"/>
    </xf>
    <xf numFmtId="0" fontId="13" fillId="33" borderId="156" xfId="0" applyFont="1" applyFill="1" applyBorder="1" applyAlignment="1">
      <alignment horizontal="center" vertical="center" wrapText="1"/>
    </xf>
    <xf numFmtId="0" fontId="15" fillId="33" borderId="159" xfId="0" applyFont="1" applyFill="1" applyBorder="1" applyAlignment="1">
      <alignment horizontal="left" vertical="center" wrapText="1"/>
    </xf>
    <xf numFmtId="0" fontId="15" fillId="0" borderId="0" xfId="0" applyFont="1" applyAlignment="1">
      <alignment horizontal="center" vertical="center" wrapText="1"/>
    </xf>
    <xf numFmtId="0" fontId="15" fillId="33" borderId="150" xfId="0" applyFont="1" applyFill="1" applyBorder="1" applyAlignment="1">
      <alignment horizontal="center" vertical="center" wrapText="1"/>
    </xf>
    <xf numFmtId="0" fontId="15" fillId="33" borderId="0" xfId="0" applyFont="1" applyFill="1" applyAlignment="1">
      <alignment horizontal="left" vertical="top" wrapText="1"/>
    </xf>
    <xf numFmtId="9" fontId="15" fillId="0" borderId="28" xfId="0" applyNumberFormat="1" applyFont="1" applyBorder="1" applyAlignment="1">
      <alignment horizontal="left" vertical="center" wrapText="1"/>
    </xf>
    <xf numFmtId="0" fontId="68" fillId="0" borderId="57" xfId="0" applyFont="1" applyBorder="1" applyAlignment="1">
      <alignment horizontal="center" vertical="center" wrapText="1"/>
    </xf>
    <xf numFmtId="0" fontId="20" fillId="33" borderId="59" xfId="0" applyFont="1" applyFill="1" applyBorder="1" applyAlignment="1">
      <alignment horizontal="left" vertical="center" wrapText="1"/>
    </xf>
    <xf numFmtId="0" fontId="20" fillId="33" borderId="57" xfId="0" applyFont="1" applyFill="1" applyBorder="1" applyAlignment="1">
      <alignment horizontal="left" vertical="center" wrapText="1"/>
    </xf>
    <xf numFmtId="0" fontId="13" fillId="0" borderId="144" xfId="0" applyFont="1" applyBorder="1" applyAlignment="1">
      <alignment horizontal="center" vertical="center" wrapText="1"/>
    </xf>
    <xf numFmtId="0" fontId="15" fillId="33" borderId="50" xfId="0" applyFont="1" applyFill="1" applyBorder="1" applyAlignment="1">
      <alignment horizontal="center" vertical="center" wrapText="1"/>
    </xf>
    <xf numFmtId="0" fontId="15" fillId="36" borderId="36" xfId="0" applyFont="1" applyFill="1" applyBorder="1" applyAlignment="1">
      <alignment horizontal="center" vertical="center" wrapText="1"/>
    </xf>
    <xf numFmtId="1" fontId="59" fillId="33" borderId="36" xfId="0" applyNumberFormat="1" applyFont="1" applyFill="1" applyBorder="1" applyAlignment="1">
      <alignment horizontal="center" vertical="top" wrapText="1"/>
    </xf>
    <xf numFmtId="0" fontId="15" fillId="33" borderId="28" xfId="0" applyFont="1" applyFill="1" applyBorder="1" applyAlignment="1">
      <alignment horizontal="left" vertical="center" wrapText="1"/>
    </xf>
    <xf numFmtId="1" fontId="15" fillId="33" borderId="28" xfId="0" applyNumberFormat="1" applyFont="1" applyFill="1" applyBorder="1" applyAlignment="1">
      <alignment horizontal="center" vertical="center" wrapText="1"/>
    </xf>
    <xf numFmtId="0" fontId="114" fillId="32" borderId="29" xfId="0" applyFont="1" applyFill="1" applyBorder="1" applyAlignment="1">
      <alignment horizontal="center"/>
    </xf>
    <xf numFmtId="1" fontId="59" fillId="33" borderId="28" xfId="0" applyNumberFormat="1" applyFont="1" applyFill="1" applyBorder="1" applyAlignment="1">
      <alignment horizontal="center" vertical="top" wrapText="1"/>
    </xf>
    <xf numFmtId="0" fontId="15" fillId="0" borderId="28" xfId="0" applyFont="1" applyBorder="1" applyAlignment="1">
      <alignment horizontal="center"/>
    </xf>
    <xf numFmtId="170" fontId="15" fillId="34" borderId="28" xfId="0" applyNumberFormat="1" applyFont="1" applyFill="1" applyBorder="1" applyAlignment="1">
      <alignment horizontal="center" wrapText="1"/>
    </xf>
    <xf numFmtId="0" fontId="15" fillId="0" borderId="28" xfId="0" applyFont="1" applyBorder="1" applyAlignment="1">
      <alignment horizontal="left"/>
    </xf>
    <xf numFmtId="170" fontId="15" fillId="0" borderId="28" xfId="0" applyNumberFormat="1" applyFont="1" applyBorder="1" applyAlignment="1">
      <alignment horizontal="center" wrapText="1"/>
    </xf>
    <xf numFmtId="1" fontId="15" fillId="0" borderId="28" xfId="0" applyNumberFormat="1" applyFont="1" applyBorder="1" applyAlignment="1">
      <alignment horizontal="center" vertical="center" wrapText="1"/>
    </xf>
    <xf numFmtId="0" fontId="15" fillId="0" borderId="28" xfId="0" applyFont="1" applyBorder="1" applyAlignment="1">
      <alignment horizontal="center" wrapText="1"/>
    </xf>
    <xf numFmtId="0" fontId="13" fillId="33" borderId="50" xfId="0" applyFont="1" applyFill="1" applyBorder="1" applyAlignment="1">
      <alignment horizontal="center" wrapText="1"/>
    </xf>
    <xf numFmtId="1" fontId="15" fillId="33" borderId="30" xfId="0" applyNumberFormat="1" applyFont="1" applyFill="1" applyBorder="1" applyAlignment="1">
      <alignment horizontal="center" vertical="center" wrapText="1"/>
    </xf>
    <xf numFmtId="0" fontId="11" fillId="0" borderId="9" xfId="0" applyFont="1" applyBorder="1" applyAlignment="1">
      <alignment horizontal="left"/>
    </xf>
    <xf numFmtId="0" fontId="11" fillId="0" borderId="51" xfId="0" applyFont="1" applyBorder="1" applyAlignment="1">
      <alignment horizontal="left"/>
    </xf>
    <xf numFmtId="0" fontId="11" fillId="0" borderId="155" xfId="0" applyFont="1" applyBorder="1" applyAlignment="1">
      <alignment horizontal="left"/>
    </xf>
    <xf numFmtId="0" fontId="0" fillId="0" borderId="0" xfId="0" applyAlignment="1">
      <alignment horizontal="left"/>
    </xf>
    <xf numFmtId="0" fontId="11" fillId="0" borderId="46" xfId="0" applyFont="1" applyBorder="1" applyAlignment="1">
      <alignment horizontal="left"/>
    </xf>
    <xf numFmtId="0" fontId="11" fillId="0" borderId="37" xfId="0" applyFont="1" applyBorder="1" applyAlignment="1">
      <alignment horizontal="left"/>
    </xf>
    <xf numFmtId="0" fontId="11" fillId="0" borderId="29" xfId="0" applyFont="1" applyBorder="1" applyAlignment="1">
      <alignment horizontal="left"/>
    </xf>
    <xf numFmtId="0" fontId="11" fillId="0" borderId="52" xfId="0" applyFont="1" applyBorder="1" applyAlignment="1">
      <alignment horizontal="left"/>
    </xf>
    <xf numFmtId="1" fontId="15" fillId="0" borderId="28" xfId="0" applyNumberFormat="1" applyFont="1" applyBorder="1" applyAlignment="1">
      <alignment horizontal="left" vertical="top" wrapText="1"/>
    </xf>
    <xf numFmtId="1" fontId="15" fillId="0" borderId="36" xfId="0" applyNumberFormat="1" applyFont="1" applyBorder="1" applyAlignment="1">
      <alignment horizontal="left" vertical="top" wrapText="1"/>
    </xf>
    <xf numFmtId="0" fontId="15" fillId="33" borderId="26" xfId="0" applyFont="1" applyFill="1" applyBorder="1" applyAlignment="1">
      <alignment horizontal="right" vertical="top" wrapText="1"/>
    </xf>
    <xf numFmtId="9" fontId="15" fillId="33" borderId="26" xfId="0" applyNumberFormat="1" applyFont="1" applyFill="1" applyBorder="1" applyAlignment="1">
      <alignment horizontal="left" vertical="center" wrapText="1"/>
    </xf>
    <xf numFmtId="9" fontId="20" fillId="33" borderId="26" xfId="0" applyNumberFormat="1" applyFont="1" applyFill="1" applyBorder="1" applyAlignment="1">
      <alignment horizontal="left" vertical="center" wrapText="1"/>
    </xf>
    <xf numFmtId="9" fontId="15" fillId="33" borderId="26" xfId="0" applyNumberFormat="1" applyFont="1" applyFill="1" applyBorder="1" applyAlignment="1">
      <alignment horizontal="left" vertical="top" wrapText="1"/>
    </xf>
    <xf numFmtId="170" fontId="15" fillId="0" borderId="28" xfId="0" applyNumberFormat="1" applyFont="1" applyBorder="1" applyAlignment="1">
      <alignment horizontal="center" vertical="center" wrapText="1"/>
    </xf>
    <xf numFmtId="166" fontId="15" fillId="0" borderId="28" xfId="0" applyNumberFormat="1" applyFont="1" applyBorder="1" applyAlignment="1">
      <alignment horizontal="right" vertical="center" shrinkToFit="1"/>
    </xf>
    <xf numFmtId="170" fontId="56" fillId="37" borderId="167" xfId="0" applyNumberFormat="1" applyFont="1" applyFill="1" applyBorder="1" applyAlignment="1">
      <alignment horizontal="center" vertical="center" wrapText="1"/>
    </xf>
    <xf numFmtId="9" fontId="15" fillId="0" borderId="167" xfId="0" applyNumberFormat="1" applyFont="1" applyBorder="1" applyAlignment="1">
      <alignment horizontal="center" vertical="top" wrapText="1"/>
    </xf>
    <xf numFmtId="166" fontId="56" fillId="37" borderId="167" xfId="0" applyNumberFormat="1" applyFont="1" applyFill="1" applyBorder="1" applyAlignment="1">
      <alignment horizontal="center" vertical="center" wrapText="1"/>
    </xf>
    <xf numFmtId="0" fontId="20" fillId="33" borderId="29" xfId="0" applyFont="1" applyFill="1" applyBorder="1" applyAlignment="1">
      <alignment horizontal="left" vertical="center" wrapText="1"/>
    </xf>
    <xf numFmtId="1" fontId="59" fillId="33" borderId="26" xfId="0" applyNumberFormat="1" applyFont="1" applyFill="1" applyBorder="1" applyAlignment="1">
      <alignment horizontal="center" vertical="center" wrapText="1"/>
    </xf>
    <xf numFmtId="1" fontId="59" fillId="33" borderId="28" xfId="0" applyNumberFormat="1" applyFont="1" applyFill="1" applyBorder="1" applyAlignment="1">
      <alignment horizontal="center" vertical="center" wrapText="1"/>
    </xf>
    <xf numFmtId="0" fontId="15" fillId="0" borderId="167" xfId="0" applyFont="1" applyBorder="1" applyAlignment="1">
      <alignment horizontal="left" vertical="center" wrapText="1"/>
    </xf>
    <xf numFmtId="0" fontId="15" fillId="33" borderId="26" xfId="0" applyFont="1" applyFill="1" applyBorder="1" applyAlignment="1">
      <alignment vertical="center" wrapText="1"/>
    </xf>
    <xf numFmtId="173" fontId="15" fillId="0" borderId="28" xfId="0" applyNumberFormat="1" applyFont="1" applyBorder="1" applyAlignment="1">
      <alignment horizontal="right" vertical="center" wrapText="1"/>
    </xf>
    <xf numFmtId="16" fontId="15" fillId="3" borderId="28" xfId="0" applyNumberFormat="1" applyFont="1" applyFill="1" applyBorder="1" applyAlignment="1">
      <alignment horizontal="center" vertical="center" wrapText="1"/>
    </xf>
    <xf numFmtId="16" fontId="15" fillId="3" borderId="17" xfId="0" applyNumberFormat="1" applyFont="1" applyFill="1" applyBorder="1" applyAlignment="1">
      <alignment horizontal="center" vertical="center" wrapText="1"/>
    </xf>
    <xf numFmtId="9" fontId="15" fillId="0" borderId="28" xfId="0" applyNumberFormat="1" applyFont="1" applyBorder="1" applyAlignment="1">
      <alignment horizontal="left" vertical="top" wrapText="1"/>
    </xf>
    <xf numFmtId="0" fontId="73" fillId="33" borderId="26" xfId="0" applyFont="1" applyFill="1" applyBorder="1" applyAlignment="1">
      <alignment vertical="center" wrapText="1"/>
    </xf>
    <xf numFmtId="165" fontId="15" fillId="3" borderId="28" xfId="0" applyNumberFormat="1" applyFont="1" applyFill="1" applyBorder="1" applyAlignment="1">
      <alignment horizontal="right" vertical="center" wrapText="1"/>
    </xf>
    <xf numFmtId="165" fontId="15" fillId="3" borderId="17" xfId="0" applyNumberFormat="1" applyFont="1" applyFill="1" applyBorder="1" applyAlignment="1">
      <alignment horizontal="right" vertical="center" wrapText="1"/>
    </xf>
    <xf numFmtId="166" fontId="15" fillId="3" borderId="28" xfId="0" applyNumberFormat="1" applyFont="1" applyFill="1" applyBorder="1" applyAlignment="1">
      <alignment horizontal="right" vertical="center" shrinkToFit="1"/>
    </xf>
    <xf numFmtId="166" fontId="15" fillId="3" borderId="17" xfId="0" applyNumberFormat="1" applyFont="1" applyFill="1" applyBorder="1" applyAlignment="1">
      <alignment horizontal="right" vertical="center" shrinkToFit="1"/>
    </xf>
    <xf numFmtId="0" fontId="15" fillId="33" borderId="157" xfId="0" applyFont="1" applyFill="1" applyBorder="1" applyAlignment="1">
      <alignment vertical="center" wrapText="1"/>
    </xf>
    <xf numFmtId="0" fontId="15" fillId="0" borderId="28" xfId="0" applyFont="1" applyBorder="1" applyAlignment="1">
      <alignment horizontal="center" vertical="center" shrinkToFit="1"/>
    </xf>
    <xf numFmtId="0" fontId="73" fillId="33" borderId="159" xfId="0" applyFont="1" applyFill="1" applyBorder="1" applyAlignment="1">
      <alignment horizontal="left" vertical="center" wrapText="1"/>
    </xf>
    <xf numFmtId="0" fontId="15" fillId="34" borderId="158" xfId="0" applyFont="1" applyFill="1" applyBorder="1" applyAlignment="1">
      <alignment horizontal="left" vertical="center" wrapText="1"/>
    </xf>
    <xf numFmtId="0" fontId="20" fillId="33" borderId="29" xfId="0" applyFont="1" applyFill="1" applyBorder="1" applyAlignment="1">
      <alignment horizontal="center" vertical="center" wrapText="1"/>
    </xf>
    <xf numFmtId="0" fontId="13" fillId="33" borderId="156" xfId="0" applyFont="1" applyFill="1" applyBorder="1" applyAlignment="1">
      <alignment horizontal="center" wrapText="1"/>
    </xf>
    <xf numFmtId="0" fontId="15" fillId="33" borderId="177" xfId="0" applyFont="1" applyFill="1" applyBorder="1" applyAlignment="1">
      <alignment horizontal="left" vertical="center" wrapText="1"/>
    </xf>
    <xf numFmtId="0" fontId="15" fillId="34" borderId="167" xfId="0" applyFont="1" applyFill="1" applyBorder="1" applyAlignment="1">
      <alignment horizontal="left" vertical="center" wrapText="1"/>
    </xf>
    <xf numFmtId="0" fontId="11" fillId="0" borderId="9" xfId="0" applyFont="1" applyBorder="1" applyAlignment="1">
      <alignment vertical="center"/>
    </xf>
    <xf numFmtId="0" fontId="11" fillId="0" borderId="21" xfId="0" applyFont="1" applyBorder="1" applyAlignment="1">
      <alignment vertical="center"/>
    </xf>
    <xf numFmtId="0" fontId="15" fillId="33" borderId="143" xfId="0" applyFont="1" applyFill="1" applyBorder="1" applyAlignment="1">
      <alignment horizontal="left" vertical="center" wrapText="1"/>
    </xf>
    <xf numFmtId="0" fontId="2" fillId="0" borderId="164" xfId="0" applyFont="1" applyBorder="1" applyAlignment="1">
      <alignment horizontal="center" vertical="top" wrapText="1"/>
    </xf>
    <xf numFmtId="0" fontId="15" fillId="34" borderId="28" xfId="0" applyFont="1" applyFill="1" applyBorder="1" applyAlignment="1">
      <alignment horizontal="center" vertical="center" wrapText="1"/>
    </xf>
    <xf numFmtId="0" fontId="15" fillId="33" borderId="9" xfId="0" applyFont="1" applyFill="1" applyBorder="1" applyAlignment="1">
      <alignment horizontal="left" vertical="center"/>
    </xf>
    <xf numFmtId="0" fontId="15" fillId="33" borderId="30" xfId="0" applyFont="1" applyFill="1" applyBorder="1" applyAlignment="1">
      <alignment horizontal="left" vertical="center" wrapText="1"/>
    </xf>
    <xf numFmtId="0" fontId="15" fillId="33" borderId="28" xfId="0" applyFont="1" applyFill="1" applyBorder="1" applyAlignment="1">
      <alignment horizontal="right" vertical="center" wrapText="1"/>
    </xf>
    <xf numFmtId="0" fontId="63" fillId="0" borderId="0" xfId="0" applyFont="1" applyAlignment="1">
      <alignment horizontal="center" vertical="center" wrapText="1"/>
    </xf>
    <xf numFmtId="0" fontId="15" fillId="34" borderId="0" xfId="0" applyFont="1" applyFill="1" applyAlignment="1">
      <alignment horizontal="left" vertical="center" wrapText="1"/>
    </xf>
    <xf numFmtId="0" fontId="15" fillId="33" borderId="59" xfId="0" applyFont="1" applyFill="1" applyBorder="1" applyAlignment="1">
      <alignment horizontal="left" vertical="top" wrapText="1"/>
    </xf>
    <xf numFmtId="0" fontId="15" fillId="0" borderId="59" xfId="0" applyFont="1" applyBorder="1" applyAlignment="1">
      <alignment vertical="top" wrapText="1"/>
    </xf>
    <xf numFmtId="0" fontId="20" fillId="36" borderId="32" xfId="0" applyFont="1" applyFill="1" applyBorder="1" applyAlignment="1">
      <alignment horizontal="center" vertical="center" wrapText="1"/>
    </xf>
    <xf numFmtId="0" fontId="73" fillId="0" borderId="6" xfId="2" applyFont="1" applyBorder="1" applyAlignment="1" applyProtection="1">
      <alignment horizontal="center" vertical="center" wrapText="1"/>
      <protection locked="0"/>
    </xf>
    <xf numFmtId="0" fontId="73" fillId="0" borderId="10" xfId="2" applyFont="1" applyBorder="1" applyAlignment="1" applyProtection="1">
      <alignment horizontal="center" vertical="center" wrapText="1"/>
      <protection locked="0"/>
    </xf>
    <xf numFmtId="0" fontId="2" fillId="0" borderId="83" xfId="2" applyFont="1" applyBorder="1" applyAlignment="1">
      <alignment horizontal="left" vertical="center" wrapText="1"/>
    </xf>
    <xf numFmtId="0" fontId="5" fillId="0" borderId="74" xfId="2" applyFont="1" applyBorder="1" applyAlignment="1">
      <alignment horizontal="left" vertical="center" wrapText="1"/>
    </xf>
    <xf numFmtId="0" fontId="5" fillId="0" borderId="75" xfId="2" applyFont="1" applyBorder="1" applyAlignment="1">
      <alignment horizontal="left" vertical="center" wrapText="1"/>
    </xf>
    <xf numFmtId="0" fontId="5" fillId="0" borderId="96" xfId="2" applyFont="1" applyBorder="1" applyAlignment="1">
      <alignment horizontal="left" vertical="center" wrapText="1"/>
    </xf>
    <xf numFmtId="0" fontId="5" fillId="0" borderId="76" xfId="2" applyFont="1" applyBorder="1" applyAlignment="1">
      <alignment horizontal="left" vertical="center" wrapText="1"/>
    </xf>
    <xf numFmtId="9" fontId="73" fillId="0" borderId="6" xfId="2" applyNumberFormat="1" applyFont="1" applyBorder="1" applyAlignment="1" applyProtection="1">
      <alignment horizontal="center" vertical="center" wrapText="1"/>
      <protection locked="0"/>
    </xf>
    <xf numFmtId="9" fontId="73" fillId="0" borderId="11" xfId="2" applyNumberFormat="1" applyFont="1" applyBorder="1" applyAlignment="1" applyProtection="1">
      <alignment horizontal="center" vertical="center" wrapText="1"/>
      <protection locked="0"/>
    </xf>
    <xf numFmtId="9" fontId="73" fillId="0" borderId="10" xfId="2" applyNumberFormat="1" applyFont="1" applyBorder="1" applyAlignment="1" applyProtection="1">
      <alignment horizontal="center" vertical="center" wrapText="1"/>
      <protection locked="0"/>
    </xf>
    <xf numFmtId="170" fontId="73" fillId="0" borderId="10" xfId="66" applyNumberFormat="1" applyFont="1" applyBorder="1" applyAlignment="1" applyProtection="1">
      <alignment horizontal="center" vertical="center" wrapText="1"/>
      <protection locked="0"/>
    </xf>
    <xf numFmtId="166" fontId="73" fillId="0" borderId="6" xfId="73" applyNumberFormat="1" applyFont="1" applyBorder="1" applyAlignment="1" applyProtection="1">
      <alignment horizontal="right" vertical="center" wrapText="1" shrinkToFit="1"/>
      <protection locked="0"/>
    </xf>
    <xf numFmtId="166" fontId="73" fillId="0" borderId="10" xfId="73" applyNumberFormat="1" applyFont="1" applyBorder="1" applyAlignment="1" applyProtection="1">
      <alignment horizontal="right" vertical="center" wrapText="1" shrinkToFit="1"/>
      <protection locked="0"/>
    </xf>
    <xf numFmtId="173" fontId="73" fillId="0" borderId="6" xfId="66" applyNumberFormat="1" applyFont="1" applyBorder="1" applyAlignment="1" applyProtection="1">
      <alignment horizontal="right" vertical="center" wrapText="1"/>
      <protection locked="0"/>
    </xf>
    <xf numFmtId="173" fontId="73" fillId="0" borderId="10" xfId="66" applyNumberFormat="1" applyFont="1" applyBorder="1" applyAlignment="1" applyProtection="1">
      <alignment horizontal="right" vertical="center" wrapText="1"/>
      <protection locked="0"/>
    </xf>
    <xf numFmtId="0" fontId="2" fillId="3" borderId="6" xfId="2" applyFont="1" applyFill="1" applyBorder="1" applyAlignment="1" applyProtection="1">
      <alignment horizontal="left" vertical="top" wrapText="1"/>
      <protection locked="0"/>
    </xf>
    <xf numFmtId="0" fontId="2" fillId="3" borderId="11" xfId="2" applyFont="1" applyFill="1" applyBorder="1" applyAlignment="1" applyProtection="1">
      <alignment horizontal="left" vertical="top" wrapText="1"/>
      <protection locked="0"/>
    </xf>
    <xf numFmtId="0" fontId="2" fillId="3" borderId="10" xfId="2" applyFont="1" applyFill="1" applyBorder="1" applyAlignment="1" applyProtection="1">
      <alignment horizontal="left" vertical="top" wrapText="1"/>
      <protection locked="0"/>
    </xf>
    <xf numFmtId="0" fontId="15" fillId="0" borderId="84" xfId="0" applyFont="1" applyBorder="1" applyAlignment="1">
      <alignment horizontal="left" vertical="center" wrapText="1"/>
    </xf>
    <xf numFmtId="0" fontId="15" fillId="20" borderId="11" xfId="2" quotePrefix="1" applyFont="1" applyFill="1" applyBorder="1" applyAlignment="1">
      <alignment horizontal="left" vertical="center"/>
    </xf>
    <xf numFmtId="9" fontId="15" fillId="0" borderId="19" xfId="2" applyNumberFormat="1" applyFont="1" applyBorder="1" applyAlignment="1">
      <alignment horizontal="center" vertical="top" wrapText="1"/>
    </xf>
    <xf numFmtId="0" fontId="15" fillId="22" borderId="11" xfId="2" quotePrefix="1" applyFont="1" applyFill="1" applyBorder="1" applyAlignment="1">
      <alignment horizontal="left" vertical="center" wrapText="1"/>
    </xf>
    <xf numFmtId="0" fontId="15" fillId="20" borderId="11" xfId="2" quotePrefix="1" applyFont="1" applyFill="1" applyBorder="1" applyAlignment="1">
      <alignment horizontal="left" vertical="center" wrapText="1"/>
    </xf>
    <xf numFmtId="0" fontId="15" fillId="21" borderId="77" xfId="2" quotePrefix="1" applyFont="1" applyFill="1" applyBorder="1" applyAlignment="1">
      <alignment horizontal="left" vertical="top" wrapText="1" indent="5"/>
    </xf>
    <xf numFmtId="0" fontId="15" fillId="0" borderId="19" xfId="2" quotePrefix="1" applyFont="1" applyBorder="1" applyAlignment="1" applyProtection="1">
      <alignment horizontal="center" vertical="center" wrapText="1"/>
      <protection locked="0"/>
    </xf>
    <xf numFmtId="0" fontId="15" fillId="20" borderId="98" xfId="2" quotePrefix="1" applyFont="1" applyFill="1" applyBorder="1" applyAlignment="1">
      <alignment horizontal="center" vertical="center" wrapText="1"/>
    </xf>
    <xf numFmtId="9" fontId="15" fillId="0" borderId="19" xfId="2" quotePrefix="1" applyNumberFormat="1" applyFont="1" applyBorder="1" applyAlignment="1" applyProtection="1">
      <alignment horizontal="left" vertical="top" wrapText="1"/>
      <protection locked="0"/>
    </xf>
    <xf numFmtId="9" fontId="15" fillId="0" borderId="6" xfId="2" quotePrefix="1" applyNumberFormat="1" applyFont="1" applyBorder="1" applyAlignment="1" applyProtection="1">
      <alignment horizontal="left" vertical="center" wrapText="1"/>
      <protection locked="0"/>
    </xf>
    <xf numFmtId="9" fontId="15" fillId="0" borderId="11" xfId="2" applyNumberFormat="1" applyFont="1" applyBorder="1" applyAlignment="1" applyProtection="1">
      <alignment horizontal="left" vertical="center" wrapText="1"/>
      <protection locked="0"/>
    </xf>
    <xf numFmtId="0" fontId="15" fillId="0" borderId="81" xfId="2" applyFont="1" applyBorder="1" applyAlignment="1">
      <alignment horizontal="center" vertical="top" wrapText="1"/>
    </xf>
    <xf numFmtId="0" fontId="15" fillId="0" borderId="78" xfId="2" applyFont="1" applyBorder="1" applyAlignment="1">
      <alignment horizontal="center" vertical="top" wrapText="1"/>
    </xf>
    <xf numFmtId="0" fontId="15" fillId="0" borderId="82" xfId="2" applyFont="1" applyBorder="1" applyAlignment="1">
      <alignment horizontal="center" vertical="top" wrapText="1"/>
    </xf>
    <xf numFmtId="0" fontId="15" fillId="0" borderId="19" xfId="0" applyFont="1" applyBorder="1" applyAlignment="1">
      <alignment horizontal="center" vertical="top" wrapText="1"/>
    </xf>
    <xf numFmtId="0" fontId="15" fillId="0" borderId="7" xfId="0" applyFont="1" applyBorder="1" applyAlignment="1">
      <alignment horizontal="center" vertical="top" wrapText="1"/>
    </xf>
    <xf numFmtId="0" fontId="15" fillId="0" borderId="89" xfId="0" applyFont="1" applyBorder="1" applyAlignment="1">
      <alignment horizontal="center" vertical="top" wrapText="1"/>
    </xf>
    <xf numFmtId="0" fontId="4" fillId="0" borderId="112" xfId="0" applyFont="1" applyBorder="1" applyAlignment="1">
      <alignment horizontal="center" vertical="top" wrapText="1"/>
    </xf>
    <xf numFmtId="0" fontId="4" fillId="0" borderId="75" xfId="0" applyFont="1" applyBorder="1" applyAlignment="1">
      <alignment horizontal="center" vertical="top" wrapText="1"/>
    </xf>
    <xf numFmtId="0" fontId="15" fillId="0" borderId="93" xfId="2" applyFont="1" applyBorder="1" applyAlignment="1" applyProtection="1">
      <alignment horizontal="center" vertical="center" wrapText="1"/>
      <protection locked="0"/>
    </xf>
    <xf numFmtId="0" fontId="15" fillId="20" borderId="11" xfId="2" applyFont="1" applyFill="1" applyBorder="1" applyAlignment="1">
      <alignment horizontal="center" vertical="center" wrapText="1"/>
    </xf>
    <xf numFmtId="0" fontId="15" fillId="20" borderId="102" xfId="2" applyFont="1" applyFill="1" applyBorder="1" applyAlignment="1">
      <alignment horizontal="left" vertical="center" wrapText="1"/>
    </xf>
    <xf numFmtId="0" fontId="33" fillId="20" borderId="11" xfId="2" applyFont="1" applyFill="1" applyBorder="1" applyAlignment="1">
      <alignment horizontal="left" vertical="center" wrapText="1"/>
    </xf>
    <xf numFmtId="0" fontId="33" fillId="20" borderId="10" xfId="2" applyFont="1" applyFill="1" applyBorder="1" applyAlignment="1">
      <alignment horizontal="left" vertical="center" wrapText="1"/>
    </xf>
    <xf numFmtId="0" fontId="15" fillId="0" borderId="22" xfId="2" applyFont="1" applyBorder="1" applyAlignment="1">
      <alignment horizontal="center" vertical="center" wrapText="1"/>
    </xf>
    <xf numFmtId="0" fontId="15" fillId="0" borderId="14" xfId="2" applyFont="1" applyBorder="1" applyAlignment="1">
      <alignment horizontal="center" vertical="center" wrapText="1"/>
    </xf>
    <xf numFmtId="49" fontId="15" fillId="0" borderId="6" xfId="2" applyNumberFormat="1" applyFont="1" applyBorder="1" applyAlignment="1" applyProtection="1">
      <alignment horizontal="center" vertical="top" wrapText="1"/>
      <protection locked="0"/>
    </xf>
    <xf numFmtId="49" fontId="15" fillId="0" borderId="10" xfId="2" applyNumberFormat="1" applyFont="1" applyBorder="1" applyAlignment="1" applyProtection="1">
      <alignment horizontal="center" vertical="top" wrapText="1"/>
      <protection locked="0"/>
    </xf>
    <xf numFmtId="49" fontId="15" fillId="0" borderId="11" xfId="2" applyNumberFormat="1" applyFont="1" applyBorder="1" applyAlignment="1" applyProtection="1">
      <alignment horizontal="center" vertical="center" wrapText="1"/>
      <protection locked="0"/>
    </xf>
    <xf numFmtId="0" fontId="13" fillId="0" borderId="84" xfId="0" applyFont="1" applyBorder="1" applyAlignment="1">
      <alignment horizontal="center" vertical="center" wrapText="1"/>
    </xf>
    <xf numFmtId="0" fontId="13" fillId="0" borderId="99" xfId="0" applyFont="1" applyBorder="1" applyAlignment="1">
      <alignment horizontal="center" vertical="center" wrapText="1"/>
    </xf>
    <xf numFmtId="0" fontId="13" fillId="0" borderId="96" xfId="0" applyFont="1" applyBorder="1" applyAlignment="1">
      <alignment horizontal="center" vertical="center" wrapText="1"/>
    </xf>
    <xf numFmtId="0" fontId="13" fillId="0" borderId="100" xfId="0" applyFont="1" applyBorder="1" applyAlignment="1">
      <alignment horizontal="center" vertical="center" wrapText="1"/>
    </xf>
    <xf numFmtId="1" fontId="15" fillId="3" borderId="7" xfId="2" applyNumberFormat="1" applyFont="1" applyFill="1" applyBorder="1" applyAlignment="1" applyProtection="1">
      <alignment horizontal="center" vertical="center" wrapText="1"/>
      <protection locked="0"/>
    </xf>
    <xf numFmtId="0" fontId="15" fillId="20" borderId="1" xfId="2" applyFont="1" applyFill="1" applyBorder="1" applyAlignment="1">
      <alignment horizontal="left" vertical="center" wrapText="1"/>
    </xf>
    <xf numFmtId="1" fontId="15" fillId="3" borderId="19" xfId="2" applyNumberFormat="1" applyFont="1" applyFill="1" applyBorder="1" applyAlignment="1" applyProtection="1">
      <alignment horizontal="center" vertical="center" wrapText="1"/>
      <protection locked="0"/>
    </xf>
    <xf numFmtId="0" fontId="20" fillId="21" borderId="83" xfId="2" applyFont="1" applyFill="1" applyBorder="1" applyAlignment="1">
      <alignment horizontal="left" vertical="center" wrapText="1"/>
    </xf>
    <xf numFmtId="0" fontId="20" fillId="21" borderId="11" xfId="2" applyFont="1" applyFill="1" applyBorder="1" applyAlignment="1">
      <alignment horizontal="left" vertical="center" wrapText="1"/>
    </xf>
    <xf numFmtId="0" fontId="20" fillId="21" borderId="84" xfId="2" applyFont="1" applyFill="1" applyBorder="1" applyAlignment="1">
      <alignment horizontal="left" vertical="center" wrapText="1"/>
    </xf>
    <xf numFmtId="0" fontId="15" fillId="0" borderId="5" xfId="2" applyFont="1" applyBorder="1" applyAlignment="1">
      <alignment horizontal="center" vertical="center" wrapText="1"/>
    </xf>
    <xf numFmtId="0" fontId="15" fillId="0" borderId="102" xfId="2" applyFont="1" applyBorder="1" applyAlignment="1">
      <alignment horizontal="center" vertical="center" wrapText="1"/>
    </xf>
    <xf numFmtId="0" fontId="15" fillId="20" borderId="117" xfId="2" applyFont="1" applyFill="1" applyBorder="1" applyAlignment="1">
      <alignment horizontal="left" vertical="center" wrapText="1"/>
    </xf>
    <xf numFmtId="0" fontId="15" fillId="20" borderId="119" xfId="2" applyFont="1" applyFill="1" applyBorder="1" applyAlignment="1">
      <alignment horizontal="center" vertical="center" wrapText="1"/>
    </xf>
    <xf numFmtId="0" fontId="15" fillId="0" borderId="118" xfId="0" applyFont="1" applyBorder="1" applyAlignment="1">
      <alignment horizontal="center" vertical="center" wrapText="1"/>
    </xf>
    <xf numFmtId="0" fontId="20" fillId="21" borderId="83" xfId="2" applyFont="1" applyFill="1" applyBorder="1" applyAlignment="1">
      <alignment horizontal="left" vertical="center" wrapText="1" indent="20"/>
    </xf>
    <xf numFmtId="0" fontId="20" fillId="21" borderId="11" xfId="2" applyFont="1" applyFill="1" applyBorder="1" applyAlignment="1">
      <alignment horizontal="left" vertical="center" wrapText="1" indent="20"/>
    </xf>
    <xf numFmtId="0" fontId="20" fillId="21" borderId="7" xfId="2" applyFont="1" applyFill="1" applyBorder="1" applyAlignment="1">
      <alignment horizontal="left" vertical="center" wrapText="1" indent="20"/>
    </xf>
    <xf numFmtId="0" fontId="20" fillId="21" borderId="84" xfId="2" applyFont="1" applyFill="1" applyBorder="1" applyAlignment="1">
      <alignment horizontal="left" vertical="center" wrapText="1" indent="20"/>
    </xf>
    <xf numFmtId="0" fontId="15" fillId="0" borderId="25" xfId="2" applyFont="1" applyBorder="1" applyAlignment="1" applyProtection="1">
      <alignment horizontal="center" vertical="center" wrapText="1"/>
      <protection locked="0"/>
    </xf>
    <xf numFmtId="0" fontId="15" fillId="20" borderId="7" xfId="2" applyFont="1" applyFill="1" applyBorder="1" applyAlignment="1" applyProtection="1">
      <alignment horizontal="center" vertical="center" wrapText="1"/>
      <protection locked="0"/>
    </xf>
    <xf numFmtId="0" fontId="15" fillId="20" borderId="5" xfId="2" applyFont="1" applyFill="1" applyBorder="1" applyAlignment="1" applyProtection="1">
      <alignment horizontal="center" vertical="center" wrapText="1"/>
      <protection locked="0"/>
    </xf>
    <xf numFmtId="9" fontId="15" fillId="0" borderId="25" xfId="2" applyNumberFormat="1" applyFont="1" applyBorder="1" applyAlignment="1" applyProtection="1">
      <alignment horizontal="center" vertical="top" wrapText="1"/>
      <protection locked="0"/>
    </xf>
    <xf numFmtId="0" fontId="15" fillId="0" borderId="17" xfId="0" applyFont="1" applyBorder="1" applyAlignment="1">
      <alignment horizontal="center" vertical="center" wrapText="1"/>
    </xf>
    <xf numFmtId="0" fontId="15" fillId="3" borderId="22" xfId="2" applyFont="1" applyFill="1" applyBorder="1" applyAlignment="1" applyProtection="1">
      <alignment horizontal="center" vertical="center" wrapText="1"/>
      <protection locked="0"/>
    </xf>
    <xf numFmtId="0" fontId="15" fillId="3" borderId="5" xfId="2" applyFont="1" applyFill="1" applyBorder="1" applyAlignment="1" applyProtection="1">
      <alignment horizontal="center" vertical="center" wrapText="1"/>
      <protection locked="0"/>
    </xf>
    <xf numFmtId="0" fontId="15" fillId="3" borderId="14" xfId="2" applyFont="1" applyFill="1" applyBorder="1" applyAlignment="1" applyProtection="1">
      <alignment horizontal="center" vertical="center" wrapText="1"/>
      <protection locked="0"/>
    </xf>
    <xf numFmtId="0" fontId="13" fillId="0" borderId="94" xfId="0" applyFont="1" applyBorder="1" applyAlignment="1">
      <alignment horizontal="center" vertical="center" wrapText="1"/>
    </xf>
    <xf numFmtId="0" fontId="15" fillId="3" borderId="91" xfId="2" applyFont="1" applyFill="1" applyBorder="1" applyAlignment="1">
      <alignment horizontal="center" vertical="center" wrapText="1"/>
    </xf>
    <xf numFmtId="0" fontId="15" fillId="0" borderId="0" xfId="2" applyFont="1" applyAlignment="1" applyProtection="1">
      <alignment horizontal="center" vertical="center" wrapText="1"/>
      <protection locked="0"/>
    </xf>
    <xf numFmtId="0" fontId="20" fillId="25" borderId="3" xfId="2" applyFont="1" applyFill="1" applyBorder="1" applyAlignment="1">
      <alignment horizontal="left" vertical="center" wrapText="1"/>
    </xf>
    <xf numFmtId="0" fontId="15" fillId="22" borderId="29" xfId="2" applyFont="1" applyFill="1" applyBorder="1" applyAlignment="1">
      <alignment horizontal="left" vertical="top" wrapText="1"/>
    </xf>
    <xf numFmtId="0" fontId="15" fillId="22" borderId="0" xfId="2" applyFont="1" applyFill="1" applyAlignment="1">
      <alignment horizontal="left" vertical="top" wrapText="1"/>
    </xf>
    <xf numFmtId="0" fontId="15" fillId="22" borderId="9" xfId="2" applyFont="1" applyFill="1" applyBorder="1" applyAlignment="1">
      <alignment horizontal="left" vertical="center" wrapText="1" indent="3"/>
    </xf>
    <xf numFmtId="9" fontId="15" fillId="0" borderId="6" xfId="2" applyNumberFormat="1" applyFont="1" applyBorder="1" applyAlignment="1" applyProtection="1">
      <alignment horizontal="left" vertical="center" wrapText="1"/>
      <protection locked="0"/>
    </xf>
    <xf numFmtId="0" fontId="15" fillId="22" borderId="26" xfId="2" applyFont="1" applyFill="1" applyBorder="1" applyAlignment="1">
      <alignment horizontal="left" vertical="center" wrapText="1" indent="2"/>
    </xf>
    <xf numFmtId="0" fontId="15" fillId="22" borderId="29" xfId="2" applyFont="1" applyFill="1" applyBorder="1" applyAlignment="1">
      <alignment horizontal="left" vertical="center" wrapText="1" indent="2"/>
    </xf>
    <xf numFmtId="0" fontId="15" fillId="22" borderId="34" xfId="2" applyFont="1" applyFill="1" applyBorder="1" applyAlignment="1">
      <alignment horizontal="left" vertical="center" wrapText="1" indent="2"/>
    </xf>
    <xf numFmtId="0" fontId="15" fillId="22" borderId="3" xfId="2" applyFont="1" applyFill="1" applyBorder="1" applyAlignment="1">
      <alignment horizontal="left" vertical="center" wrapText="1" indent="2"/>
    </xf>
    <xf numFmtId="0" fontId="15" fillId="22" borderId="111" xfId="2" applyFont="1" applyFill="1" applyBorder="1" applyAlignment="1">
      <alignment horizontal="left" vertical="center" wrapText="1" indent="2"/>
    </xf>
    <xf numFmtId="0" fontId="15" fillId="0" borderId="96" xfId="0" applyFont="1" applyBorder="1" applyAlignment="1">
      <alignment horizontal="center" vertical="center" wrapText="1"/>
    </xf>
    <xf numFmtId="0" fontId="15" fillId="0" borderId="3" xfId="0" applyFont="1" applyBorder="1" applyAlignment="1">
      <alignment horizontal="center" vertical="center" wrapText="1"/>
    </xf>
    <xf numFmtId="0" fontId="15" fillId="22" borderId="5" xfId="2" applyFont="1" applyFill="1" applyBorder="1" applyAlignment="1">
      <alignment horizontal="left" vertical="center" wrapText="1" indent="2"/>
    </xf>
    <xf numFmtId="0" fontId="15" fillId="22" borderId="14" xfId="2" applyFont="1" applyFill="1" applyBorder="1" applyAlignment="1">
      <alignment horizontal="left" vertical="center" wrapText="1" indent="2"/>
    </xf>
    <xf numFmtId="0" fontId="15" fillId="22" borderId="7" xfId="2" applyFont="1" applyFill="1" applyBorder="1" applyAlignment="1">
      <alignment horizontal="left" vertical="center" wrapText="1" indent="2"/>
    </xf>
    <xf numFmtId="0" fontId="15" fillId="22" borderId="8" xfId="2" applyFont="1" applyFill="1" applyBorder="1" applyAlignment="1">
      <alignment horizontal="left" vertical="center" wrapText="1" indent="2"/>
    </xf>
    <xf numFmtId="0" fontId="15" fillId="22" borderId="92" xfId="2" applyFont="1" applyFill="1" applyBorder="1" applyAlignment="1">
      <alignment horizontal="left" vertical="center" wrapText="1" indent="2"/>
    </xf>
    <xf numFmtId="0" fontId="15" fillId="22" borderId="109" xfId="2" applyFont="1" applyFill="1" applyBorder="1" applyAlignment="1">
      <alignment horizontal="left" vertical="center" wrapText="1" indent="2"/>
    </xf>
    <xf numFmtId="0" fontId="15" fillId="22" borderId="11" xfId="2" applyFont="1" applyFill="1" applyBorder="1" applyAlignment="1">
      <alignment horizontal="left" vertical="center" wrapText="1" indent="2"/>
    </xf>
    <xf numFmtId="0" fontId="15" fillId="22" borderId="10" xfId="2" applyFont="1" applyFill="1" applyBorder="1" applyAlignment="1">
      <alignment horizontal="left" vertical="center" wrapText="1" indent="2"/>
    </xf>
    <xf numFmtId="0" fontId="20" fillId="22" borderId="1" xfId="2" applyFont="1" applyFill="1" applyBorder="1" applyAlignment="1">
      <alignment horizontal="left" vertical="center" wrapText="1"/>
    </xf>
    <xf numFmtId="0" fontId="15" fillId="0" borderId="96" xfId="0" applyFont="1" applyBorder="1" applyAlignment="1">
      <alignment horizontal="center" vertical="center"/>
    </xf>
    <xf numFmtId="0" fontId="15" fillId="0" borderId="100" xfId="0" applyFont="1" applyBorder="1" applyAlignment="1">
      <alignment horizontal="center" vertical="center"/>
    </xf>
    <xf numFmtId="0" fontId="15" fillId="22" borderId="0" xfId="2" applyFont="1" applyFill="1" applyAlignment="1">
      <alignment horizontal="center" vertical="center" wrapText="1"/>
    </xf>
    <xf numFmtId="0" fontId="15" fillId="22" borderId="1" xfId="2" applyFont="1" applyFill="1" applyBorder="1" applyAlignment="1">
      <alignment horizontal="center" vertical="center" wrapText="1"/>
    </xf>
    <xf numFmtId="0" fontId="15" fillId="23" borderId="13" xfId="2" applyFont="1" applyFill="1" applyBorder="1" applyAlignment="1">
      <alignment horizontal="center" vertical="center" wrapText="1"/>
    </xf>
    <xf numFmtId="0" fontId="15" fillId="23" borderId="19" xfId="2" applyFont="1" applyFill="1" applyBorder="1" applyAlignment="1">
      <alignment horizontal="center" vertical="center" wrapText="1"/>
    </xf>
    <xf numFmtId="1" fontId="59" fillId="20" borderId="19" xfId="2" applyNumberFormat="1" applyFont="1" applyFill="1" applyBorder="1" applyAlignment="1">
      <alignment horizontal="center" vertical="top" wrapText="1"/>
    </xf>
    <xf numFmtId="1" fontId="59" fillId="20" borderId="7" xfId="2" applyNumberFormat="1" applyFont="1" applyFill="1" applyBorder="1" applyAlignment="1">
      <alignment horizontal="center" vertical="top" wrapText="1"/>
    </xf>
    <xf numFmtId="1" fontId="59" fillId="20" borderId="89" xfId="2" applyNumberFormat="1" applyFont="1" applyFill="1" applyBorder="1" applyAlignment="1">
      <alignment horizontal="center" vertical="top" wrapText="1"/>
    </xf>
    <xf numFmtId="0" fontId="15" fillId="22" borderId="27" xfId="2" applyFont="1" applyFill="1" applyBorder="1" applyAlignment="1">
      <alignment horizontal="left" vertical="center" wrapText="1"/>
    </xf>
    <xf numFmtId="0" fontId="15" fillId="22" borderId="114" xfId="2" applyFont="1" applyFill="1" applyBorder="1" applyAlignment="1">
      <alignment horizontal="left" vertical="center" wrapText="1"/>
    </xf>
    <xf numFmtId="0" fontId="15" fillId="22" borderId="115" xfId="2" applyFont="1" applyFill="1" applyBorder="1" applyAlignment="1">
      <alignment horizontal="left" vertical="center" wrapText="1"/>
    </xf>
    <xf numFmtId="0" fontId="15" fillId="0" borderId="16" xfId="0" applyFont="1" applyBorder="1" applyAlignment="1">
      <alignment horizontal="center" vertical="center" wrapText="1"/>
    </xf>
    <xf numFmtId="0" fontId="15" fillId="22" borderId="0" xfId="2" applyFont="1" applyFill="1" applyAlignment="1">
      <alignment horizontal="left" vertical="center" wrapText="1" indent="2"/>
    </xf>
    <xf numFmtId="0" fontId="15" fillId="22" borderId="1" xfId="2" applyFont="1" applyFill="1" applyBorder="1" applyAlignment="1">
      <alignment horizontal="left" vertical="center" wrapText="1" indent="2"/>
    </xf>
    <xf numFmtId="0" fontId="15" fillId="22" borderId="12" xfId="2" applyFont="1" applyFill="1" applyBorder="1" applyAlignment="1">
      <alignment horizontal="left" vertical="center" wrapText="1"/>
    </xf>
    <xf numFmtId="0" fontId="1" fillId="0" borderId="6" xfId="0" applyFont="1" applyBorder="1" applyAlignment="1">
      <alignment horizontal="center"/>
    </xf>
    <xf numFmtId="0" fontId="1" fillId="0" borderId="11" xfId="0" applyFont="1" applyBorder="1" applyAlignment="1">
      <alignment horizontal="center"/>
    </xf>
    <xf numFmtId="0" fontId="1" fillId="0" borderId="10" xfId="0" applyFont="1" applyBorder="1" applyAlignment="1">
      <alignment horizontal="center"/>
    </xf>
    <xf numFmtId="1" fontId="15" fillId="0" borderId="6" xfId="2" applyNumberFormat="1" applyFont="1" applyBorder="1" applyAlignment="1" applyProtection="1">
      <alignment horizontal="center" vertical="center" wrapText="1"/>
      <protection locked="0"/>
    </xf>
    <xf numFmtId="1" fontId="15" fillId="0" borderId="11" xfId="2" applyNumberFormat="1" applyFont="1" applyBorder="1" applyAlignment="1" applyProtection="1">
      <alignment horizontal="center" vertical="center" wrapText="1"/>
      <protection locked="0"/>
    </xf>
    <xf numFmtId="1" fontId="15" fillId="0" borderId="84" xfId="2" applyNumberFormat="1" applyFont="1" applyBorder="1" applyAlignment="1" applyProtection="1">
      <alignment horizontal="center" vertical="center" wrapText="1"/>
      <protection locked="0"/>
    </xf>
    <xf numFmtId="0" fontId="13" fillId="20" borderId="86" xfId="0" applyFont="1" applyFill="1" applyBorder="1" applyAlignment="1">
      <alignment horizontal="center" wrapText="1"/>
    </xf>
    <xf numFmtId="0" fontId="13" fillId="20" borderId="89" xfId="0" applyFont="1" applyFill="1" applyBorder="1" applyAlignment="1">
      <alignment horizontal="center" wrapText="1"/>
    </xf>
    <xf numFmtId="0" fontId="15" fillId="3" borderId="93" xfId="2" applyFont="1" applyFill="1" applyBorder="1" applyAlignment="1">
      <alignment horizontal="left" vertical="center" wrapText="1"/>
    </xf>
    <xf numFmtId="0" fontId="15" fillId="3" borderId="3" xfId="2" applyFont="1" applyFill="1" applyBorder="1" applyAlignment="1">
      <alignment horizontal="left" vertical="center" wrapText="1"/>
    </xf>
    <xf numFmtId="0" fontId="15" fillId="3" borderId="94" xfId="2" applyFont="1" applyFill="1" applyBorder="1" applyAlignment="1">
      <alignment horizontal="left" vertical="center" wrapText="1"/>
    </xf>
    <xf numFmtId="0" fontId="15" fillId="3" borderId="106" xfId="2" applyFont="1" applyFill="1" applyBorder="1" applyAlignment="1">
      <alignment horizontal="left" vertical="center" wrapText="1"/>
    </xf>
    <xf numFmtId="0" fontId="15" fillId="3" borderId="92" xfId="2" applyFont="1" applyFill="1" applyBorder="1" applyAlignment="1">
      <alignment horizontal="left" vertical="center" wrapText="1"/>
    </xf>
    <xf numFmtId="0" fontId="15" fillId="3" borderId="108" xfId="2" applyFont="1" applyFill="1" applyBorder="1" applyAlignment="1">
      <alignment horizontal="left" vertical="center" wrapText="1"/>
    </xf>
    <xf numFmtId="0" fontId="15" fillId="20" borderId="11" xfId="2" applyFont="1" applyFill="1" applyBorder="1" applyAlignment="1">
      <alignment horizontal="left" vertical="center" indent="2"/>
    </xf>
    <xf numFmtId="0" fontId="15" fillId="20" borderId="10" xfId="2" applyFont="1" applyFill="1" applyBorder="1" applyAlignment="1">
      <alignment horizontal="left" vertical="center" indent="2"/>
    </xf>
    <xf numFmtId="0" fontId="15" fillId="0" borderId="99" xfId="0" applyFont="1" applyBorder="1" applyAlignment="1">
      <alignment horizontal="center" vertical="top"/>
    </xf>
    <xf numFmtId="0" fontId="15" fillId="0" borderId="96" xfId="0" applyFont="1" applyBorder="1" applyAlignment="1">
      <alignment horizontal="center" vertical="top"/>
    </xf>
    <xf numFmtId="0" fontId="15" fillId="0" borderId="100" xfId="0" applyFont="1" applyBorder="1" applyAlignment="1">
      <alignment horizontal="center" vertical="top"/>
    </xf>
    <xf numFmtId="0" fontId="15" fillId="0" borderId="16" xfId="0" applyFont="1" applyBorder="1" applyAlignment="1">
      <alignment horizontal="center" vertical="top"/>
    </xf>
    <xf numFmtId="0" fontId="15" fillId="0" borderId="0" xfId="0" applyFont="1" applyAlignment="1">
      <alignment horizontal="center" vertical="top"/>
    </xf>
    <xf numFmtId="0" fontId="15" fillId="0" borderId="15" xfId="0" applyFont="1" applyBorder="1" applyAlignment="1">
      <alignment horizontal="center" vertical="top"/>
    </xf>
    <xf numFmtId="0" fontId="15" fillId="0" borderId="22" xfId="0" applyFont="1" applyBorder="1" applyAlignment="1">
      <alignment horizontal="center" vertical="top"/>
    </xf>
    <xf numFmtId="0" fontId="15" fillId="0" borderId="5" xfId="0" applyFont="1" applyBorder="1" applyAlignment="1">
      <alignment horizontal="center" vertical="top"/>
    </xf>
    <xf numFmtId="0" fontId="15" fillId="0" borderId="102" xfId="0" applyFont="1" applyBorder="1" applyAlignment="1">
      <alignment horizontal="center" vertical="top"/>
    </xf>
    <xf numFmtId="0" fontId="15" fillId="3" borderId="2" xfId="2" applyFont="1" applyFill="1" applyBorder="1" applyAlignment="1" applyProtection="1">
      <alignment horizontal="center" vertical="center" wrapText="1"/>
      <protection locked="0"/>
    </xf>
    <xf numFmtId="0" fontId="63" fillId="0" borderId="0" xfId="2" applyFont="1" applyAlignment="1" applyProtection="1">
      <alignment horizontal="center" vertical="center" wrapText="1"/>
      <protection locked="0"/>
    </xf>
    <xf numFmtId="0" fontId="15" fillId="0" borderId="81" xfId="2" applyFont="1" applyBorder="1" applyAlignment="1" applyProtection="1">
      <alignment horizontal="center" vertical="top" wrapText="1"/>
      <protection locked="0"/>
    </xf>
    <xf numFmtId="0" fontId="15" fillId="0" borderId="78" xfId="2" applyFont="1" applyBorder="1" applyAlignment="1" applyProtection="1">
      <alignment horizontal="center" vertical="top" wrapText="1"/>
      <protection locked="0"/>
    </xf>
    <xf numFmtId="0" fontId="15" fillId="0" borderId="82" xfId="2" applyFont="1" applyBorder="1" applyAlignment="1" applyProtection="1">
      <alignment horizontal="center" vertical="top" wrapText="1"/>
      <protection locked="0"/>
    </xf>
    <xf numFmtId="0" fontId="2" fillId="22" borderId="0" xfId="2" applyFont="1" applyFill="1" applyAlignment="1">
      <alignment horizontal="left" vertical="center" wrapText="1"/>
    </xf>
    <xf numFmtId="0" fontId="2" fillId="22" borderId="119" xfId="2" applyFont="1" applyFill="1" applyBorder="1" applyAlignment="1">
      <alignment horizontal="left" vertical="center" wrapText="1"/>
    </xf>
    <xf numFmtId="0" fontId="2" fillId="22" borderId="180" xfId="2" applyFont="1" applyFill="1" applyBorder="1" applyAlignment="1">
      <alignment horizontal="left" vertical="center" wrapText="1"/>
    </xf>
    <xf numFmtId="0" fontId="30" fillId="0" borderId="6" xfId="0" applyFont="1" applyBorder="1" applyAlignment="1">
      <alignment horizontal="left" wrapText="1"/>
    </xf>
    <xf numFmtId="0" fontId="30" fillId="0" borderId="11" xfId="0" applyFont="1" applyBorder="1" applyAlignment="1">
      <alignment horizontal="left" wrapText="1"/>
    </xf>
    <xf numFmtId="0" fontId="30" fillId="0" borderId="10" xfId="0" applyFont="1" applyBorder="1" applyAlignment="1">
      <alignment horizontal="left" wrapText="1"/>
    </xf>
    <xf numFmtId="0" fontId="2" fillId="0" borderId="10" xfId="0" applyFont="1" applyBorder="1" applyAlignment="1">
      <alignment horizontal="left" wrapText="1"/>
    </xf>
    <xf numFmtId="6" fontId="2" fillId="0" borderId="6" xfId="0" applyNumberFormat="1" applyFont="1" applyBorder="1" applyAlignment="1">
      <alignment horizontal="center" vertical="center" wrapText="1"/>
    </xf>
    <xf numFmtId="6" fontId="2" fillId="0" borderId="10" xfId="0" applyNumberFormat="1" applyFont="1" applyBorder="1" applyAlignment="1">
      <alignment horizontal="center" vertical="center" wrapText="1"/>
    </xf>
    <xf numFmtId="3" fontId="2" fillId="0" borderId="6" xfId="0" applyNumberFormat="1" applyFont="1" applyBorder="1" applyAlignment="1">
      <alignment horizontal="right" vertical="center" wrapText="1"/>
    </xf>
    <xf numFmtId="3" fontId="2" fillId="0" borderId="10" xfId="0" applyNumberFormat="1" applyFont="1" applyBorder="1" applyAlignment="1">
      <alignment horizontal="right" vertical="center" wrapText="1"/>
    </xf>
    <xf numFmtId="0" fontId="15" fillId="0" borderId="81" xfId="0" applyFont="1" applyBorder="1" applyAlignment="1">
      <alignment horizontal="left" vertical="center" wrapText="1"/>
    </xf>
    <xf numFmtId="0" fontId="15" fillId="0" borderId="78" xfId="0" applyFont="1" applyBorder="1" applyAlignment="1">
      <alignment horizontal="left" vertical="center" wrapText="1"/>
    </xf>
    <xf numFmtId="0" fontId="15" fillId="0" borderId="82" xfId="0" applyFont="1" applyBorder="1" applyAlignment="1">
      <alignment horizontal="left" vertical="center" wrapText="1"/>
    </xf>
    <xf numFmtId="0" fontId="4" fillId="0" borderId="6" xfId="2" quotePrefix="1" applyFont="1" applyBorder="1" applyAlignment="1" applyProtection="1">
      <alignment horizontal="left" vertical="center" wrapText="1"/>
      <protection locked="0"/>
    </xf>
    <xf numFmtId="0" fontId="15" fillId="0" borderId="19" xfId="0" applyFont="1" applyBorder="1" applyAlignment="1">
      <alignment horizontal="left" vertical="center" wrapText="1"/>
    </xf>
    <xf numFmtId="0" fontId="15" fillId="0" borderId="7" xfId="0" applyFont="1" applyBorder="1" applyAlignment="1">
      <alignment horizontal="left" vertical="center" wrapText="1"/>
    </xf>
    <xf numFmtId="0" fontId="15" fillId="0" borderId="89" xfId="0" applyFont="1" applyBorder="1" applyAlignment="1">
      <alignment horizontal="left" vertical="center" wrapText="1"/>
    </xf>
    <xf numFmtId="0" fontId="15" fillId="0" borderId="16" xfId="0" applyFont="1" applyBorder="1" applyAlignment="1">
      <alignment horizontal="left" vertical="center" wrapText="1"/>
    </xf>
    <xf numFmtId="0" fontId="15" fillId="0" borderId="0" xfId="0" applyFont="1" applyAlignment="1">
      <alignment horizontal="left" vertical="center" wrapText="1"/>
    </xf>
    <xf numFmtId="0" fontId="15" fillId="0" borderId="15" xfId="0" applyFont="1" applyBorder="1" applyAlignment="1">
      <alignment horizontal="left" vertical="center" wrapText="1"/>
    </xf>
    <xf numFmtId="0" fontId="15" fillId="0" borderId="2" xfId="2" applyFont="1" applyBorder="1" applyAlignment="1" applyProtection="1">
      <alignment horizontal="left" vertical="center" wrapText="1"/>
      <protection locked="0"/>
    </xf>
    <xf numFmtId="0" fontId="15" fillId="0" borderId="18" xfId="2" applyFont="1" applyBorder="1" applyAlignment="1" applyProtection="1">
      <alignment horizontal="left" vertical="center" wrapText="1"/>
      <protection locked="0"/>
    </xf>
    <xf numFmtId="1" fontId="5" fillId="3" borderId="7" xfId="2" applyNumberFormat="1" applyFont="1" applyFill="1" applyBorder="1" applyAlignment="1" applyProtection="1">
      <alignment horizontal="left" vertical="top" wrapText="1"/>
      <protection locked="0"/>
    </xf>
    <xf numFmtId="1" fontId="5" fillId="3" borderId="89" xfId="2" applyNumberFormat="1" applyFont="1" applyFill="1" applyBorder="1" applyAlignment="1" applyProtection="1">
      <alignment horizontal="left" vertical="top" wrapText="1"/>
      <protection locked="0"/>
    </xf>
    <xf numFmtId="0" fontId="13" fillId="0" borderId="19" xfId="2" applyFont="1" applyBorder="1" applyAlignment="1">
      <alignment horizontal="left" vertical="center" wrapText="1"/>
    </xf>
    <xf numFmtId="0" fontId="13" fillId="0" borderId="7" xfId="2" applyFont="1" applyBorder="1" applyAlignment="1">
      <alignment horizontal="left" vertical="center" wrapText="1"/>
    </xf>
    <xf numFmtId="0" fontId="13" fillId="0" borderId="89" xfId="2" applyFont="1" applyBorder="1" applyAlignment="1">
      <alignment horizontal="left" vertical="center" wrapText="1"/>
    </xf>
    <xf numFmtId="0" fontId="13" fillId="0" borderId="16" xfId="2" applyFont="1" applyBorder="1" applyAlignment="1">
      <alignment horizontal="left" vertical="center" wrapText="1"/>
    </xf>
    <xf numFmtId="0" fontId="13" fillId="0" borderId="0" xfId="2" applyFont="1" applyAlignment="1">
      <alignment horizontal="left" vertical="center" wrapText="1"/>
    </xf>
    <xf numFmtId="0" fontId="13" fillId="0" borderId="15" xfId="2" applyFont="1" applyBorder="1" applyAlignment="1">
      <alignment horizontal="left" vertical="center" wrapText="1"/>
    </xf>
    <xf numFmtId="0" fontId="13" fillId="0" borderId="22" xfId="2" applyFont="1" applyBorder="1" applyAlignment="1">
      <alignment horizontal="left" vertical="center" wrapText="1"/>
    </xf>
    <xf numFmtId="0" fontId="13" fillId="0" borderId="5" xfId="2" applyFont="1" applyBorder="1" applyAlignment="1">
      <alignment horizontal="left" vertical="center" wrapText="1"/>
    </xf>
    <xf numFmtId="0" fontId="13" fillId="0" borderId="102" xfId="2" applyFont="1" applyBorder="1" applyAlignment="1">
      <alignment horizontal="left" vertical="center" wrapText="1"/>
    </xf>
    <xf numFmtId="0" fontId="13" fillId="0" borderId="19" xfId="2" applyFont="1" applyBorder="1" applyAlignment="1">
      <alignment horizontal="left" vertical="top" wrapText="1"/>
    </xf>
    <xf numFmtId="0" fontId="13" fillId="0" borderId="7" xfId="2" applyFont="1" applyBorder="1" applyAlignment="1">
      <alignment horizontal="left" vertical="top" wrapText="1"/>
    </xf>
    <xf numFmtId="0" fontId="13" fillId="0" borderId="89" xfId="2" applyFont="1" applyBorder="1" applyAlignment="1">
      <alignment horizontal="left" vertical="top" wrapText="1"/>
    </xf>
    <xf numFmtId="0" fontId="13" fillId="0" borderId="22" xfId="2" applyFont="1" applyBorder="1" applyAlignment="1">
      <alignment horizontal="left" vertical="top" wrapText="1"/>
    </xf>
    <xf numFmtId="0" fontId="13" fillId="0" borderId="5" xfId="2" applyFont="1" applyBorder="1" applyAlignment="1">
      <alignment horizontal="left" vertical="top" wrapText="1"/>
    </xf>
    <xf numFmtId="0" fontId="13" fillId="0" borderId="102" xfId="2" applyFont="1" applyBorder="1" applyAlignment="1">
      <alignment horizontal="left" vertical="top" wrapText="1"/>
    </xf>
    <xf numFmtId="9" fontId="2" fillId="0" borderId="6" xfId="2" applyNumberFormat="1" applyFont="1" applyBorder="1" applyAlignment="1" applyProtection="1">
      <alignment horizontal="center" vertical="center"/>
      <protection locked="0"/>
    </xf>
    <xf numFmtId="9" fontId="2" fillId="0" borderId="11" xfId="2" applyNumberFormat="1" applyFont="1" applyBorder="1" applyAlignment="1" applyProtection="1">
      <alignment horizontal="center" vertical="center"/>
      <protection locked="0"/>
    </xf>
    <xf numFmtId="9" fontId="2" fillId="0" borderId="10" xfId="2" applyNumberFormat="1" applyFont="1" applyBorder="1" applyAlignment="1" applyProtection="1">
      <alignment horizontal="center" vertical="center"/>
      <protection locked="0"/>
    </xf>
    <xf numFmtId="0" fontId="15" fillId="0" borderId="6" xfId="2" applyFont="1" applyBorder="1" applyAlignment="1">
      <alignment horizontal="right" vertical="center" wrapText="1"/>
    </xf>
    <xf numFmtId="0" fontId="15" fillId="0" borderId="11" xfId="2" applyFont="1" applyBorder="1" applyAlignment="1">
      <alignment horizontal="right" vertical="center" wrapText="1"/>
    </xf>
    <xf numFmtId="0" fontId="15" fillId="0" borderId="10" xfId="2" applyFont="1" applyBorder="1" applyAlignment="1">
      <alignment horizontal="right" vertical="center" wrapText="1"/>
    </xf>
    <xf numFmtId="16" fontId="15" fillId="0" borderId="6" xfId="66" quotePrefix="1" applyNumberFormat="1" applyFont="1" applyBorder="1" applyAlignment="1" applyProtection="1">
      <alignment horizontal="center" vertical="center" wrapText="1"/>
      <protection locked="0"/>
    </xf>
    <xf numFmtId="0" fontId="4" fillId="0" borderId="19" xfId="2" applyFont="1" applyBorder="1" applyAlignment="1" applyProtection="1">
      <alignment horizontal="left" vertical="top" wrapText="1"/>
      <protection locked="0"/>
    </xf>
    <xf numFmtId="0" fontId="4" fillId="0" borderId="7" xfId="2" applyFont="1" applyBorder="1" applyAlignment="1" applyProtection="1">
      <alignment horizontal="left" vertical="top" wrapText="1"/>
      <protection locked="0"/>
    </xf>
    <xf numFmtId="0" fontId="4" fillId="0" borderId="8" xfId="2" applyFont="1" applyBorder="1" applyAlignment="1" applyProtection="1">
      <alignment horizontal="left" vertical="top" wrapText="1"/>
      <protection locked="0"/>
    </xf>
    <xf numFmtId="0" fontId="15" fillId="0" borderId="99" xfId="0" applyFont="1" applyBorder="1" applyAlignment="1">
      <alignment horizontal="left" vertical="top"/>
    </xf>
    <xf numFmtId="0" fontId="1" fillId="0" borderId="112" xfId="0" applyFont="1" applyBorder="1" applyAlignment="1">
      <alignment horizontal="center"/>
    </xf>
    <xf numFmtId="0" fontId="1" fillId="0" borderId="75" xfId="0" applyFont="1" applyBorder="1" applyAlignment="1">
      <alignment horizontal="center"/>
    </xf>
    <xf numFmtId="0" fontId="15" fillId="0" borderId="19" xfId="2" applyFont="1" applyBorder="1" applyAlignment="1" applyProtection="1">
      <alignment horizontal="left" vertical="center" wrapText="1"/>
      <protection locked="0"/>
    </xf>
    <xf numFmtId="0" fontId="15" fillId="0" borderId="93" xfId="2" applyFont="1" applyBorder="1" applyAlignment="1" applyProtection="1">
      <alignment horizontal="left" vertical="center" wrapText="1"/>
      <protection locked="0"/>
    </xf>
    <xf numFmtId="0" fontId="15" fillId="0" borderId="3" xfId="2" applyFont="1" applyBorder="1" applyAlignment="1" applyProtection="1">
      <alignment horizontal="left" vertical="center" wrapText="1"/>
      <protection locked="0"/>
    </xf>
    <xf numFmtId="0" fontId="15" fillId="0" borderId="94" xfId="2" applyFont="1" applyBorder="1" applyAlignment="1" applyProtection="1">
      <alignment horizontal="left" vertical="center" wrapText="1"/>
      <protection locked="0"/>
    </xf>
    <xf numFmtId="0" fontId="73" fillId="0" borderId="11" xfId="2" applyFont="1" applyBorder="1" applyAlignment="1" applyProtection="1">
      <alignment horizontal="center" vertical="center" wrapText="1"/>
      <protection locked="0"/>
    </xf>
    <xf numFmtId="0" fontId="15" fillId="3" borderId="22" xfId="2" applyFont="1" applyFill="1" applyBorder="1" applyAlignment="1" applyProtection="1">
      <alignment horizontal="center" vertical="top" wrapText="1"/>
      <protection locked="0"/>
    </xf>
    <xf numFmtId="0" fontId="15" fillId="3" borderId="5" xfId="2" applyFont="1" applyFill="1" applyBorder="1" applyAlignment="1" applyProtection="1">
      <alignment horizontal="center" vertical="top" wrapText="1"/>
      <protection locked="0"/>
    </xf>
    <xf numFmtId="0" fontId="15" fillId="3" borderId="14" xfId="2" applyFont="1" applyFill="1" applyBorder="1" applyAlignment="1" applyProtection="1">
      <alignment horizontal="center" vertical="top" wrapText="1"/>
      <protection locked="0"/>
    </xf>
    <xf numFmtId="9" fontId="3" fillId="0" borderId="6" xfId="2" applyNumberFormat="1" applyBorder="1" applyAlignment="1">
      <alignment horizontal="center" vertical="top" wrapText="1"/>
    </xf>
    <xf numFmtId="9" fontId="3" fillId="0" borderId="11" xfId="2" applyNumberFormat="1" applyBorder="1" applyAlignment="1">
      <alignment horizontal="center" vertical="top" wrapText="1"/>
    </xf>
    <xf numFmtId="9" fontId="3" fillId="0" borderId="10" xfId="2" applyNumberFormat="1" applyBorder="1" applyAlignment="1">
      <alignment horizontal="center" vertical="top" wrapText="1"/>
    </xf>
    <xf numFmtId="9" fontId="3" fillId="0" borderId="6" xfId="2" applyNumberFormat="1" applyBorder="1" applyAlignment="1" applyProtection="1">
      <alignment horizontal="center" vertical="top" wrapText="1"/>
      <protection locked="0"/>
    </xf>
    <xf numFmtId="9" fontId="3" fillId="0" borderId="11" xfId="2" applyNumberFormat="1" applyBorder="1" applyAlignment="1" applyProtection="1">
      <alignment horizontal="center" vertical="top" wrapText="1"/>
      <protection locked="0"/>
    </xf>
    <xf numFmtId="9" fontId="2" fillId="6" borderId="6" xfId="2" applyNumberFormat="1" applyFont="1" applyFill="1" applyBorder="1" applyAlignment="1" applyProtection="1">
      <alignment horizontal="center" vertical="top" wrapText="1"/>
      <protection locked="0"/>
    </xf>
    <xf numFmtId="9" fontId="2" fillId="6" borderId="11" xfId="2" applyNumberFormat="1" applyFont="1" applyFill="1" applyBorder="1" applyAlignment="1" applyProtection="1">
      <alignment horizontal="center" vertical="top" wrapText="1"/>
      <protection locked="0"/>
    </xf>
    <xf numFmtId="9" fontId="4" fillId="0" borderId="6" xfId="2" applyNumberFormat="1" applyFont="1" applyBorder="1" applyAlignment="1" applyProtection="1">
      <alignment horizontal="center" vertical="top" wrapText="1"/>
      <protection locked="0"/>
    </xf>
    <xf numFmtId="9" fontId="4" fillId="0" borderId="11" xfId="2" applyNumberFormat="1" applyFont="1" applyBorder="1" applyAlignment="1" applyProtection="1">
      <alignment horizontal="center" vertical="top" wrapText="1"/>
      <protection locked="0"/>
    </xf>
    <xf numFmtId="0" fontId="13" fillId="0" borderId="6" xfId="2" applyFont="1" applyBorder="1" applyAlignment="1" applyProtection="1">
      <alignment horizontal="left" vertical="center" wrapText="1"/>
      <protection locked="0"/>
    </xf>
    <xf numFmtId="0" fontId="13" fillId="0" borderId="11" xfId="2" applyFont="1" applyBorder="1" applyAlignment="1" applyProtection="1">
      <alignment horizontal="left" vertical="center" wrapText="1"/>
      <protection locked="0"/>
    </xf>
    <xf numFmtId="0" fontId="20" fillId="20" borderId="78" xfId="2" applyFont="1" applyFill="1" applyBorder="1" applyAlignment="1">
      <alignment horizontal="left" vertical="center" wrapText="1"/>
    </xf>
    <xf numFmtId="0" fontId="15" fillId="22" borderId="1" xfId="2" applyFont="1" applyFill="1" applyBorder="1" applyAlignment="1">
      <alignment horizontal="left" vertical="center" wrapText="1"/>
    </xf>
    <xf numFmtId="42" fontId="15" fillId="0" borderId="6" xfId="66" applyNumberFormat="1" applyFont="1" applyBorder="1" applyAlignment="1" applyProtection="1">
      <alignment horizontal="center" vertical="center" wrapText="1"/>
      <protection locked="0"/>
    </xf>
    <xf numFmtId="42" fontId="15" fillId="0" borderId="10" xfId="66" applyNumberFormat="1" applyFont="1" applyBorder="1" applyAlignment="1" applyProtection="1">
      <alignment horizontal="center" vertical="center" wrapText="1"/>
      <protection locked="0"/>
    </xf>
    <xf numFmtId="44" fontId="15" fillId="0" borderId="6" xfId="73" applyNumberFormat="1" applyFont="1" applyBorder="1" applyAlignment="1" applyProtection="1">
      <alignment horizontal="right" vertical="center" wrapText="1" shrinkToFit="1"/>
      <protection locked="0"/>
    </xf>
    <xf numFmtId="44" fontId="15" fillId="0" borderId="10" xfId="73" applyNumberFormat="1" applyFont="1" applyBorder="1" applyAlignment="1" applyProtection="1">
      <alignment horizontal="right" vertical="center" wrapText="1" shrinkToFit="1"/>
      <protection locked="0"/>
    </xf>
    <xf numFmtId="0" fontId="3" fillId="0" borderId="19" xfId="2" applyBorder="1" applyAlignment="1" applyProtection="1">
      <alignment horizontal="left" vertical="top" wrapText="1"/>
      <protection locked="0"/>
    </xf>
    <xf numFmtId="0" fontId="3" fillId="0" borderId="8" xfId="2" applyBorder="1" applyAlignment="1" applyProtection="1">
      <alignment horizontal="left" vertical="top" wrapText="1"/>
      <protection locked="0"/>
    </xf>
    <xf numFmtId="0" fontId="15" fillId="0" borderId="99" xfId="0" applyFont="1" applyBorder="1" applyAlignment="1">
      <alignment horizontal="center" vertical="top" wrapText="1"/>
    </xf>
    <xf numFmtId="0" fontId="15" fillId="0" borderId="96" xfId="0" applyFont="1" applyBorder="1" applyAlignment="1">
      <alignment horizontal="center" vertical="top" wrapText="1"/>
    </xf>
    <xf numFmtId="0" fontId="15" fillId="0" borderId="100" xfId="0" applyFont="1" applyBorder="1" applyAlignment="1">
      <alignment horizontal="center" vertical="top" wrapText="1"/>
    </xf>
    <xf numFmtId="0" fontId="15" fillId="0" borderId="22" xfId="0" applyFont="1" applyBorder="1" applyAlignment="1">
      <alignment horizontal="center" vertical="top" wrapText="1"/>
    </xf>
    <xf numFmtId="0" fontId="15" fillId="0" borderId="5" xfId="0" applyFont="1" applyBorder="1" applyAlignment="1">
      <alignment horizontal="center" vertical="top" wrapText="1"/>
    </xf>
    <xf numFmtId="0" fontId="15" fillId="0" borderId="102" xfId="0" applyFont="1" applyBorder="1" applyAlignment="1">
      <alignment horizontal="center" vertical="top" wrapText="1"/>
    </xf>
    <xf numFmtId="0" fontId="15" fillId="0" borderId="106" xfId="0" applyFont="1" applyBorder="1" applyAlignment="1">
      <alignment horizontal="left" vertical="top" wrapText="1"/>
    </xf>
    <xf numFmtId="0" fontId="15" fillId="0" borderId="92" xfId="0" applyFont="1" applyBorder="1" applyAlignment="1">
      <alignment horizontal="left" vertical="top" wrapText="1"/>
    </xf>
    <xf numFmtId="0" fontId="15" fillId="0" borderId="108" xfId="0" applyFont="1" applyBorder="1" applyAlignment="1">
      <alignment horizontal="left" vertical="top" wrapText="1"/>
    </xf>
    <xf numFmtId="0" fontId="15" fillId="22" borderId="24" xfId="2" applyFont="1" applyFill="1" applyBorder="1" applyAlignment="1">
      <alignment horizontal="left" vertical="center" wrapText="1"/>
    </xf>
    <xf numFmtId="0" fontId="13" fillId="0" borderId="96" xfId="0" applyFont="1" applyBorder="1" applyAlignment="1">
      <alignment horizontal="left" vertical="center" wrapText="1"/>
    </xf>
    <xf numFmtId="0" fontId="13" fillId="0" borderId="100" xfId="0" applyFont="1" applyBorder="1" applyAlignment="1">
      <alignment horizontal="left" vertical="center" wrapText="1"/>
    </xf>
    <xf numFmtId="0" fontId="15" fillId="0" borderId="6" xfId="0" applyFont="1" applyBorder="1" applyAlignment="1">
      <alignment horizontal="left" wrapText="1"/>
    </xf>
    <xf numFmtId="0" fontId="15" fillId="0" borderId="11" xfId="0" applyFont="1" applyBorder="1" applyAlignment="1">
      <alignment horizontal="left" wrapText="1"/>
    </xf>
    <xf numFmtId="0" fontId="15" fillId="0" borderId="10" xfId="0" applyFont="1" applyBorder="1" applyAlignment="1">
      <alignment horizontal="left" wrapText="1"/>
    </xf>
    <xf numFmtId="176" fontId="15" fillId="0" borderId="6" xfId="66" applyNumberFormat="1" applyFont="1" applyBorder="1" applyAlignment="1" applyProtection="1">
      <alignment horizontal="right" vertical="center" wrapText="1"/>
      <protection locked="0"/>
    </xf>
    <xf numFmtId="176" fontId="15" fillId="0" borderId="10" xfId="66" applyNumberFormat="1" applyFont="1" applyBorder="1" applyAlignment="1" applyProtection="1">
      <alignment horizontal="right" vertical="center" wrapText="1"/>
      <protection locked="0"/>
    </xf>
    <xf numFmtId="0" fontId="15" fillId="0" borderId="81" xfId="2" applyFont="1" applyBorder="1" applyAlignment="1" applyProtection="1">
      <alignment horizontal="left" vertical="top" wrapText="1"/>
      <protection locked="0"/>
    </xf>
    <xf numFmtId="0" fontId="15" fillId="0" borderId="78" xfId="2" applyFont="1" applyBorder="1" applyAlignment="1" applyProtection="1">
      <alignment horizontal="left" vertical="top" wrapText="1"/>
      <protection locked="0"/>
    </xf>
    <xf numFmtId="0" fontId="15" fillId="0" borderId="82" xfId="2" applyFont="1" applyBorder="1" applyAlignment="1" applyProtection="1">
      <alignment horizontal="left" vertical="top" wrapText="1"/>
      <protection locked="0"/>
    </xf>
    <xf numFmtId="0" fontId="30" fillId="0" borderId="112" xfId="0" applyFont="1" applyBorder="1" applyAlignment="1">
      <alignment horizontal="center" wrapText="1"/>
    </xf>
    <xf numFmtId="0" fontId="30" fillId="0" borderId="75" xfId="0" applyFont="1" applyBorder="1" applyAlignment="1">
      <alignment horizontal="center" wrapText="1"/>
    </xf>
    <xf numFmtId="9" fontId="15" fillId="17" borderId="6" xfId="2" applyNumberFormat="1" applyFont="1" applyFill="1" applyBorder="1" applyAlignment="1" applyProtection="1">
      <alignment horizontal="center" vertical="center" wrapText="1"/>
      <protection locked="0"/>
    </xf>
    <xf numFmtId="9" fontId="15" fillId="17" borderId="11" xfId="2" applyNumberFormat="1" applyFont="1" applyFill="1" applyBorder="1" applyAlignment="1" applyProtection="1">
      <alignment horizontal="center" vertical="center" wrapText="1"/>
      <protection locked="0"/>
    </xf>
    <xf numFmtId="9" fontId="15" fillId="17" borderId="84" xfId="2" applyNumberFormat="1" applyFont="1" applyFill="1" applyBorder="1" applyAlignment="1" applyProtection="1">
      <alignment horizontal="center" vertical="center" wrapText="1"/>
      <protection locked="0"/>
    </xf>
    <xf numFmtId="0" fontId="4" fillId="5" borderId="203" xfId="0" applyFont="1" applyFill="1" applyBorder="1" applyAlignment="1">
      <alignment horizontal="right"/>
    </xf>
    <xf numFmtId="0" fontId="8" fillId="4" borderId="165" xfId="0" applyFont="1" applyFill="1" applyBorder="1" applyAlignment="1">
      <alignment vertical="center"/>
    </xf>
    <xf numFmtId="0" fontId="6" fillId="5" borderId="154" xfId="0" applyFont="1" applyFill="1" applyBorder="1" applyAlignment="1">
      <alignment vertical="center"/>
    </xf>
    <xf numFmtId="0" fontId="6" fillId="5" borderId="156" xfId="0" applyFont="1" applyFill="1" applyBorder="1"/>
    <xf numFmtId="0" fontId="4" fillId="5" borderId="152" xfId="0" applyFont="1" applyFill="1" applyBorder="1" applyAlignment="1">
      <alignment horizontal="right"/>
    </xf>
    <xf numFmtId="0" fontId="4" fillId="5" borderId="152" xfId="0" applyFont="1" applyFill="1" applyBorder="1" applyAlignment="1">
      <alignment horizontal="right" vertical="center"/>
    </xf>
    <xf numFmtId="0" fontId="6" fillId="5" borderId="204" xfId="0" applyFont="1" applyFill="1" applyBorder="1" applyAlignment="1">
      <alignment horizontal="right" vertical="center"/>
    </xf>
    <xf numFmtId="0" fontId="6" fillId="5" borderId="204" xfId="0" applyFont="1" applyFill="1" applyBorder="1" applyAlignment="1">
      <alignment vertical="center"/>
    </xf>
    <xf numFmtId="0" fontId="6" fillId="5" borderId="205" xfId="0" applyFont="1" applyFill="1" applyBorder="1" applyAlignment="1">
      <alignment horizontal="right" vertical="center"/>
    </xf>
    <xf numFmtId="0" fontId="6" fillId="5" borderId="206" xfId="0" applyFont="1" applyFill="1" applyBorder="1"/>
    <xf numFmtId="0" fontId="4" fillId="5" borderId="205" xfId="0" applyFont="1" applyFill="1" applyBorder="1" applyAlignment="1">
      <alignment horizontal="right"/>
    </xf>
    <xf numFmtId="0" fontId="4" fillId="5" borderId="152" xfId="0" applyFont="1" applyFill="1" applyBorder="1" applyAlignment="1">
      <alignment horizontal="right" wrapText="1"/>
    </xf>
    <xf numFmtId="0" fontId="4" fillId="5" borderId="153" xfId="0" applyFont="1" applyFill="1" applyBorder="1" applyAlignment="1">
      <alignment horizontal="right" vertical="center"/>
    </xf>
    <xf numFmtId="0" fontId="8" fillId="4" borderId="206" xfId="0" applyFont="1" applyFill="1" applyBorder="1" applyAlignment="1">
      <alignment vertical="center"/>
    </xf>
    <xf numFmtId="0" fontId="6" fillId="5" borderId="204" xfId="0" applyFont="1" applyFill="1" applyBorder="1" applyAlignment="1">
      <alignment horizontal="left" vertical="center"/>
    </xf>
    <xf numFmtId="0" fontId="6" fillId="5" borderId="152" xfId="0" applyFont="1" applyFill="1" applyBorder="1" applyAlignment="1">
      <alignment horizontal="right"/>
    </xf>
    <xf numFmtId="0" fontId="6" fillId="5" borderId="206" xfId="0" applyFont="1" applyFill="1" applyBorder="1" applyAlignment="1">
      <alignment horizontal="right" vertical="center"/>
    </xf>
    <xf numFmtId="0" fontId="6" fillId="5" borderId="205" xfId="0" applyFont="1" applyFill="1" applyBorder="1" applyAlignment="1">
      <alignment horizontal="right"/>
    </xf>
    <xf numFmtId="0" fontId="6" fillId="5" borderId="204" xfId="0" applyFont="1" applyFill="1" applyBorder="1" applyAlignment="1">
      <alignment vertical="center" wrapText="1"/>
    </xf>
    <xf numFmtId="0" fontId="6" fillId="5" borderId="152" xfId="0" applyFont="1" applyFill="1" applyBorder="1" applyAlignment="1">
      <alignment vertical="center"/>
    </xf>
    <xf numFmtId="0" fontId="6" fillId="5" borderId="153" xfId="0" applyFont="1" applyFill="1" applyBorder="1" applyAlignment="1">
      <alignment horizontal="right" vertical="center"/>
    </xf>
    <xf numFmtId="0" fontId="18" fillId="5" borderId="152" xfId="0" applyFont="1" applyFill="1" applyBorder="1" applyAlignment="1">
      <alignment horizontal="right"/>
    </xf>
    <xf numFmtId="0" fontId="37" fillId="5" borderId="152" xfId="0" applyFont="1" applyFill="1" applyBorder="1" applyAlignment="1">
      <alignment horizontal="right"/>
    </xf>
    <xf numFmtId="0" fontId="37" fillId="5" borderId="153" xfId="0" applyFont="1" applyFill="1" applyBorder="1" applyAlignment="1">
      <alignment horizontal="right"/>
    </xf>
    <xf numFmtId="0" fontId="6" fillId="5" borderId="205" xfId="0" applyFont="1" applyFill="1" applyBorder="1" applyAlignment="1">
      <alignment horizontal="right" wrapText="1"/>
    </xf>
    <xf numFmtId="0" fontId="4" fillId="5" borderId="204" xfId="0" applyFont="1" applyFill="1" applyBorder="1" applyAlignment="1">
      <alignment horizontal="right" wrapText="1"/>
    </xf>
    <xf numFmtId="0" fontId="6" fillId="5" borderId="207" xfId="0" applyFont="1" applyFill="1" applyBorder="1" applyAlignment="1">
      <alignment horizontal="right" vertical="center"/>
    </xf>
    <xf numFmtId="0" fontId="4" fillId="5" borderId="204" xfId="0" applyFont="1" applyFill="1" applyBorder="1" applyAlignment="1">
      <alignment horizontal="right" vertical="center" wrapText="1"/>
    </xf>
    <xf numFmtId="0" fontId="6" fillId="5" borderId="204" xfId="0" applyFont="1" applyFill="1" applyBorder="1" applyAlignment="1">
      <alignment horizontal="right" vertical="center" wrapText="1"/>
    </xf>
    <xf numFmtId="0" fontId="4" fillId="5" borderId="204" xfId="0" applyFont="1" applyFill="1" applyBorder="1" applyAlignment="1">
      <alignment horizontal="right" vertical="top" wrapText="1"/>
    </xf>
    <xf numFmtId="0" fontId="6" fillId="5" borderId="206" xfId="0" applyFont="1" applyFill="1" applyBorder="1" applyAlignment="1">
      <alignment vertical="center"/>
    </xf>
    <xf numFmtId="0" fontId="5" fillId="5" borderId="152" xfId="0" applyFont="1" applyFill="1" applyBorder="1" applyAlignment="1">
      <alignment horizontal="center" vertical="center"/>
    </xf>
    <xf numFmtId="0" fontId="6" fillId="5" borderId="206" xfId="0" applyFont="1" applyFill="1" applyBorder="1" applyAlignment="1">
      <alignment horizontal="right"/>
    </xf>
    <xf numFmtId="0" fontId="6" fillId="12" borderId="206" xfId="0" applyFont="1" applyFill="1" applyBorder="1"/>
    <xf numFmtId="0" fontId="5" fillId="12" borderId="152" xfId="0" applyFont="1" applyFill="1" applyBorder="1" applyAlignment="1">
      <alignment horizontal="center" vertical="center"/>
    </xf>
    <xf numFmtId="0" fontId="6" fillId="12" borderId="206" xfId="0" applyFont="1" applyFill="1" applyBorder="1" applyAlignment="1">
      <alignment horizontal="right"/>
    </xf>
    <xf numFmtId="0" fontId="4" fillId="12" borderId="152" xfId="0" applyFont="1" applyFill="1" applyBorder="1" applyAlignment="1">
      <alignment horizontal="right"/>
    </xf>
    <xf numFmtId="0" fontId="13" fillId="12" borderId="152" xfId="0" applyFont="1" applyFill="1" applyBorder="1" applyAlignment="1">
      <alignment horizontal="right"/>
    </xf>
    <xf numFmtId="0" fontId="4" fillId="12" borderId="205" xfId="0" applyFont="1" applyFill="1" applyBorder="1" applyAlignment="1">
      <alignment horizontal="right"/>
    </xf>
    <xf numFmtId="0" fontId="6" fillId="5" borderId="206" xfId="0" applyFont="1" applyFill="1" applyBorder="1" applyAlignment="1">
      <alignment wrapText="1"/>
    </xf>
    <xf numFmtId="0" fontId="6" fillId="5" borderId="152" xfId="0" applyFont="1" applyFill="1" applyBorder="1" applyAlignment="1">
      <alignment wrapText="1"/>
    </xf>
    <xf numFmtId="0" fontId="6" fillId="5" borderId="204" xfId="0" applyFont="1" applyFill="1" applyBorder="1" applyAlignment="1">
      <alignment horizontal="left" vertical="center" wrapText="1"/>
    </xf>
    <xf numFmtId="0" fontId="128" fillId="5" borderId="206" xfId="0" applyFont="1" applyFill="1" applyBorder="1" applyAlignment="1">
      <alignment horizontal="right"/>
    </xf>
    <xf numFmtId="0" fontId="6" fillId="5" borderId="154" xfId="0" applyFont="1" applyFill="1" applyBorder="1" applyAlignment="1">
      <alignment horizontal="right"/>
    </xf>
    <xf numFmtId="9" fontId="4" fillId="5" borderId="152" xfId="0" applyNumberFormat="1" applyFont="1" applyFill="1" applyBorder="1" applyAlignment="1">
      <alignment horizontal="right"/>
    </xf>
    <xf numFmtId="0" fontId="4" fillId="5" borderId="153" xfId="0" applyFont="1" applyFill="1" applyBorder="1" applyAlignment="1">
      <alignment horizontal="right"/>
    </xf>
    <xf numFmtId="0" fontId="6" fillId="5" borderId="156" xfId="0" applyFont="1" applyFill="1" applyBorder="1" applyAlignment="1">
      <alignment vertical="center"/>
    </xf>
    <xf numFmtId="0" fontId="6" fillId="5" borderId="156" xfId="0" applyFont="1" applyFill="1" applyBorder="1" applyAlignment="1">
      <alignment horizontal="right"/>
    </xf>
    <xf numFmtId="9" fontId="4" fillId="5" borderId="152" xfId="0" applyNumberFormat="1" applyFont="1" applyFill="1" applyBorder="1" applyAlignment="1">
      <alignment horizontal="right" vertical="center"/>
    </xf>
    <xf numFmtId="0" fontId="6" fillId="5" borderId="156" xfId="0" applyFont="1" applyFill="1" applyBorder="1" applyAlignment="1">
      <alignment horizontal="right" vertical="center"/>
    </xf>
    <xf numFmtId="0" fontId="6" fillId="5" borderId="156" xfId="0" applyFont="1" applyFill="1" applyBorder="1" applyAlignment="1">
      <alignment wrapText="1"/>
    </xf>
    <xf numFmtId="0" fontId="6" fillId="5" borderId="154" xfId="0" applyFont="1" applyFill="1" applyBorder="1" applyAlignment="1">
      <alignment wrapText="1"/>
    </xf>
    <xf numFmtId="0" fontId="6" fillId="5" borderId="152" xfId="0" applyFont="1" applyFill="1" applyBorder="1" applyAlignment="1">
      <alignment horizontal="right" vertical="center"/>
    </xf>
    <xf numFmtId="0" fontId="4" fillId="5" borderId="206" xfId="0" applyFont="1" applyFill="1" applyBorder="1" applyAlignment="1">
      <alignment horizontal="right" vertical="center"/>
    </xf>
    <xf numFmtId="0" fontId="6" fillId="5" borderId="156" xfId="0" applyFont="1" applyFill="1" applyBorder="1" applyAlignment="1">
      <alignment vertical="center" wrapText="1"/>
    </xf>
    <xf numFmtId="0" fontId="18" fillId="5" borderId="206" xfId="0" applyFont="1" applyFill="1" applyBorder="1" applyAlignment="1">
      <alignment vertical="center" wrapText="1"/>
    </xf>
    <xf numFmtId="0" fontId="6" fillId="5" borderId="206" xfId="0" applyFont="1" applyFill="1" applyBorder="1" applyAlignment="1">
      <alignment vertical="center" wrapText="1"/>
    </xf>
    <xf numFmtId="9" fontId="4" fillId="3" borderId="66" xfId="1" applyFont="1" applyFill="1" applyBorder="1" applyAlignment="1">
      <alignment horizontal="center"/>
    </xf>
    <xf numFmtId="0" fontId="4" fillId="4" borderId="208" xfId="0" applyFont="1" applyFill="1" applyBorder="1"/>
    <xf numFmtId="9" fontId="4" fillId="0" borderId="10" xfId="1" applyFont="1" applyFill="1" applyBorder="1" applyAlignment="1">
      <alignment horizontal="center" vertical="center"/>
    </xf>
    <xf numFmtId="169" fontId="2" fillId="0" borderId="8" xfId="24" applyNumberFormat="1" applyFont="1" applyBorder="1" applyAlignment="1">
      <alignment horizontal="center" vertical="center" wrapText="1"/>
    </xf>
    <xf numFmtId="0" fontId="4" fillId="4" borderId="0" xfId="0" applyFont="1" applyFill="1" applyBorder="1" applyAlignment="1">
      <alignment horizontal="center" vertical="center"/>
    </xf>
    <xf numFmtId="9" fontId="4" fillId="0" borderId="10" xfId="0" applyNumberFormat="1" applyFont="1" applyBorder="1" applyAlignment="1">
      <alignment horizontal="center"/>
    </xf>
    <xf numFmtId="165" fontId="13" fillId="0" borderId="10" xfId="1" applyNumberFormat="1" applyFont="1" applyBorder="1" applyAlignment="1">
      <alignment horizontal="center"/>
    </xf>
    <xf numFmtId="6" fontId="4" fillId="5" borderId="10" xfId="0" applyNumberFormat="1" applyFont="1" applyFill="1" applyBorder="1" applyAlignment="1">
      <alignment horizontal="center" vertical="center"/>
    </xf>
    <xf numFmtId="9" fontId="15" fillId="0" borderId="10" xfId="1" applyFont="1" applyFill="1" applyBorder="1" applyAlignment="1">
      <alignment horizontal="center"/>
    </xf>
    <xf numFmtId="165" fontId="4" fillId="0" borderId="10" xfId="1" applyNumberFormat="1" applyFont="1" applyBorder="1" applyAlignment="1">
      <alignment horizontal="center" vertical="center" wrapText="1"/>
    </xf>
    <xf numFmtId="9" fontId="2" fillId="0" borderId="11" xfId="1" applyFont="1" applyBorder="1" applyAlignment="1" applyProtection="1">
      <alignment horizontal="center" vertical="center" wrapText="1"/>
      <protection locked="0"/>
    </xf>
    <xf numFmtId="9" fontId="2" fillId="0" borderId="10" xfId="1" applyFont="1" applyBorder="1" applyAlignment="1" applyProtection="1">
      <alignment horizontal="center" vertical="center" wrapText="1"/>
      <protection locked="0"/>
    </xf>
    <xf numFmtId="0" fontId="4" fillId="4" borderId="0" xfId="0" applyFont="1" applyFill="1" applyBorder="1"/>
    <xf numFmtId="9" fontId="4" fillId="0" borderId="66" xfId="0" applyNumberFormat="1" applyFont="1" applyBorder="1" applyAlignment="1">
      <alignment horizontal="center" vertical="center"/>
    </xf>
    <xf numFmtId="1" fontId="4" fillId="0" borderId="14" xfId="0" applyNumberFormat="1" applyFont="1" applyBorder="1" applyAlignment="1">
      <alignment horizontal="center" vertical="center"/>
    </xf>
    <xf numFmtId="0" fontId="4" fillId="5" borderId="0" xfId="0" applyFont="1" applyFill="1" applyBorder="1"/>
    <xf numFmtId="1" fontId="4" fillId="0" borderId="10" xfId="0" applyNumberFormat="1" applyFont="1" applyBorder="1" applyAlignment="1">
      <alignment horizontal="center" vertical="center"/>
    </xf>
    <xf numFmtId="1" fontId="2" fillId="0" borderId="7" xfId="1" applyNumberFormat="1" applyFont="1" applyBorder="1" applyAlignment="1">
      <alignment horizontal="center" vertical="center" wrapText="1"/>
    </xf>
    <xf numFmtId="9" fontId="4" fillId="0" borderId="23" xfId="0" applyNumberFormat="1" applyFont="1" applyBorder="1" applyAlignment="1">
      <alignment horizontal="center" vertical="center"/>
    </xf>
    <xf numFmtId="9" fontId="4" fillId="5" borderId="9" xfId="0" applyNumberFormat="1" applyFont="1" applyFill="1" applyBorder="1" applyAlignment="1">
      <alignment horizontal="center" vertical="center"/>
    </xf>
    <xf numFmtId="9" fontId="4" fillId="5" borderId="0" xfId="0" applyNumberFormat="1" applyFont="1" applyFill="1" applyBorder="1" applyAlignment="1">
      <alignment horizontal="center" vertical="center"/>
    </xf>
    <xf numFmtId="9" fontId="4" fillId="0" borderId="21" xfId="0" applyNumberFormat="1" applyFont="1" applyBorder="1" applyAlignment="1">
      <alignment horizontal="center" vertical="center"/>
    </xf>
    <xf numFmtId="169" fontId="4" fillId="0" borderId="10" xfId="0" applyNumberFormat="1" applyFont="1" applyBorder="1" applyAlignment="1">
      <alignment horizontal="center" vertical="center"/>
    </xf>
    <xf numFmtId="0" fontId="4" fillId="2" borderId="8" xfId="0" applyFont="1" applyFill="1" applyBorder="1" applyAlignment="1">
      <alignment vertical="center"/>
    </xf>
    <xf numFmtId="0" fontId="4" fillId="2" borderId="14" xfId="0" applyFont="1" applyFill="1" applyBorder="1" applyAlignment="1">
      <alignment vertical="center"/>
    </xf>
    <xf numFmtId="9" fontId="4" fillId="0" borderId="209" xfId="0" applyNumberFormat="1" applyFont="1" applyBorder="1" applyAlignment="1">
      <alignment horizontal="center" vertical="center"/>
    </xf>
    <xf numFmtId="9" fontId="4" fillId="5" borderId="11" xfId="0" applyNumberFormat="1" applyFont="1" applyFill="1" applyBorder="1" applyAlignment="1">
      <alignment horizontal="center" vertical="center"/>
    </xf>
    <xf numFmtId="9" fontId="4" fillId="3" borderId="8" xfId="1" applyFont="1" applyFill="1" applyBorder="1" applyAlignment="1">
      <alignment horizontal="center"/>
    </xf>
    <xf numFmtId="9" fontId="4" fillId="5" borderId="8" xfId="1" applyFont="1" applyFill="1" applyBorder="1" applyAlignment="1">
      <alignment horizontal="center"/>
    </xf>
    <xf numFmtId="0" fontId="0" fillId="0" borderId="44" xfId="0" applyBorder="1" applyAlignment="1"/>
    <xf numFmtId="0" fontId="0" fillId="0" borderId="41" xfId="0" applyBorder="1" applyAlignment="1"/>
    <xf numFmtId="0" fontId="0" fillId="0" borderId="0" xfId="0" applyAlignment="1"/>
    <xf numFmtId="0" fontId="11" fillId="0" borderId="0" xfId="0" applyFont="1" applyAlignment="1"/>
    <xf numFmtId="0" fontId="11" fillId="0" borderId="146" xfId="0" applyFont="1" applyBorder="1" applyAlignment="1"/>
    <xf numFmtId="0" fontId="11" fillId="0" borderId="147" xfId="0" applyFont="1" applyBorder="1" applyAlignment="1"/>
    <xf numFmtId="0" fontId="11" fillId="0" borderId="59" xfId="0" applyFont="1" applyBorder="1" applyAlignment="1"/>
    <xf numFmtId="0" fontId="11" fillId="0" borderId="148" xfId="0" applyFont="1" applyBorder="1" applyAlignment="1"/>
    <xf numFmtId="0" fontId="11" fillId="0" borderId="151" xfId="0" applyFont="1" applyBorder="1" applyAlignment="1"/>
    <xf numFmtId="0" fontId="11" fillId="0" borderId="26" xfId="0" applyFont="1" applyBorder="1" applyAlignment="1"/>
    <xf numFmtId="0" fontId="11" fillId="0" borderId="49" xfId="0" applyFont="1" applyBorder="1" applyAlignment="1"/>
    <xf numFmtId="0" fontId="11" fillId="0" borderId="152" xfId="0" applyFont="1" applyBorder="1" applyAlignment="1"/>
    <xf numFmtId="0" fontId="11" fillId="0" borderId="17" xfId="0" applyFont="1" applyBorder="1" applyAlignment="1"/>
    <xf numFmtId="0" fontId="11" fillId="0" borderId="153" xfId="0" applyFont="1" applyBorder="1" applyAlignment="1"/>
    <xf numFmtId="0" fontId="11" fillId="0" borderId="9" xfId="0" applyFont="1" applyBorder="1" applyAlignment="1"/>
    <xf numFmtId="0" fontId="11" fillId="0" borderId="51" xfId="0" applyFont="1" applyBorder="1" applyAlignment="1"/>
    <xf numFmtId="0" fontId="11" fillId="0" borderId="134" xfId="0" applyFont="1" applyBorder="1" applyAlignment="1"/>
    <xf numFmtId="0" fontId="11" fillId="0" borderId="155" xfId="0" applyFont="1" applyBorder="1" applyAlignment="1"/>
    <xf numFmtId="0" fontId="11" fillId="0" borderId="46" xfId="0" applyFont="1" applyBorder="1" applyAlignment="1"/>
    <xf numFmtId="0" fontId="11" fillId="0" borderId="157" xfId="0" applyFont="1" applyBorder="1" applyAlignment="1"/>
    <xf numFmtId="0" fontId="11" fillId="0" borderId="158" xfId="0" applyFont="1" applyBorder="1" applyAlignment="1"/>
    <xf numFmtId="0" fontId="11" fillId="0" borderId="159" xfId="0" applyFont="1" applyBorder="1" applyAlignment="1"/>
    <xf numFmtId="0" fontId="11" fillId="0" borderId="160" xfId="0" applyFont="1" applyBorder="1" applyAlignment="1"/>
    <xf numFmtId="0" fontId="11" fillId="0" borderId="161" xfId="0" applyFont="1" applyBorder="1" applyAlignment="1"/>
    <xf numFmtId="0" fontId="11" fillId="0" borderId="57" xfId="0" applyFont="1" applyBorder="1" applyAlignment="1"/>
    <xf numFmtId="0" fontId="11" fillId="0" borderId="162" xfId="0" applyFont="1" applyBorder="1" applyAlignment="1"/>
    <xf numFmtId="0" fontId="11" fillId="0" borderId="61" xfId="0" applyFont="1" applyBorder="1" applyAlignment="1"/>
    <xf numFmtId="0" fontId="11" fillId="0" borderId="48" xfId="0" applyFont="1" applyBorder="1" applyAlignment="1"/>
    <xf numFmtId="0" fontId="11" fillId="0" borderId="29" xfId="0" applyFont="1" applyBorder="1" applyAlignment="1"/>
    <xf numFmtId="0" fontId="11" fillId="0" borderId="23" xfId="0" applyFont="1" applyBorder="1" applyAlignment="1"/>
    <xf numFmtId="0" fontId="30" fillId="0" borderId="0" xfId="0" applyFont="1" applyAlignment="1"/>
    <xf numFmtId="0" fontId="11" fillId="0" borderId="21" xfId="0" applyFont="1" applyBorder="1" applyAlignment="1"/>
    <xf numFmtId="0" fontId="11" fillId="0" borderId="31" xfId="0" applyFont="1" applyBorder="1" applyAlignment="1"/>
    <xf numFmtId="0" fontId="11" fillId="0" borderId="37" xfId="0" applyFont="1" applyBorder="1" applyAlignment="1"/>
    <xf numFmtId="0" fontId="11" fillId="0" borderId="52" xfId="0" applyFont="1" applyBorder="1" applyAlignment="1"/>
    <xf numFmtId="0" fontId="11" fillId="0" borderId="177" xfId="0" applyFont="1" applyBorder="1" applyAlignment="1"/>
    <xf numFmtId="0" fontId="11" fillId="0" borderId="178" xfId="0" applyFont="1" applyBorder="1" applyAlignment="1"/>
    <xf numFmtId="0" fontId="11" fillId="0" borderId="168" xfId="0" applyFont="1" applyBorder="1" applyAlignment="1"/>
    <xf numFmtId="0" fontId="11" fillId="0" borderId="171" xfId="0" applyFont="1" applyBorder="1" applyAlignment="1"/>
    <xf numFmtId="0" fontId="11" fillId="0" borderId="45" xfId="0" applyFont="1" applyBorder="1" applyAlignment="1"/>
    <xf numFmtId="0" fontId="11" fillId="0" borderId="136" xfId="0" applyFont="1" applyBorder="1" applyAlignment="1"/>
    <xf numFmtId="0" fontId="11" fillId="0" borderId="65" xfId="0" applyFont="1" applyBorder="1" applyAlignment="1"/>
    <xf numFmtId="0" fontId="11" fillId="0" borderId="173" xfId="0" applyFont="1" applyBorder="1" applyAlignment="1"/>
    <xf numFmtId="0" fontId="11" fillId="3" borderId="26" xfId="0" applyFont="1" applyFill="1" applyBorder="1" applyAlignment="1"/>
    <xf numFmtId="0" fontId="11" fillId="3" borderId="17" xfId="0" applyFont="1" applyFill="1" applyBorder="1" applyAlignment="1"/>
    <xf numFmtId="0" fontId="9" fillId="0" borderId="49" xfId="0" applyFont="1" applyBorder="1" applyAlignment="1"/>
    <xf numFmtId="0" fontId="9" fillId="0" borderId="152" xfId="0" applyFont="1" applyBorder="1" applyAlignment="1"/>
    <xf numFmtId="0" fontId="9" fillId="0" borderId="161" xfId="0" applyFont="1" applyBorder="1" applyAlignment="1"/>
    <xf numFmtId="0" fontId="9" fillId="0" borderId="57" xfId="0" applyFont="1" applyBorder="1" applyAlignment="1"/>
    <xf numFmtId="0" fontId="9" fillId="0" borderId="61" xfId="0" applyFont="1" applyBorder="1" applyAlignment="1"/>
    <xf numFmtId="0" fontId="9" fillId="0" borderId="155" xfId="0" applyFont="1" applyBorder="1" applyAlignment="1"/>
    <xf numFmtId="0" fontId="116" fillId="0" borderId="0" xfId="0" applyFont="1" applyAlignment="1"/>
    <xf numFmtId="0" fontId="9" fillId="0" borderId="46" xfId="0" applyFont="1" applyBorder="1" applyAlignment="1"/>
    <xf numFmtId="0" fontId="9" fillId="0" borderId="26" xfId="0" applyFont="1" applyBorder="1" applyAlignment="1"/>
    <xf numFmtId="0" fontId="9" fillId="0" borderId="17" xfId="0" applyFont="1" applyBorder="1" applyAlignment="1"/>
    <xf numFmtId="0" fontId="9" fillId="0" borderId="37" xfId="0" applyFont="1" applyBorder="1" applyAlignment="1"/>
    <xf numFmtId="0" fontId="9" fillId="0" borderId="29" xfId="0" applyFont="1" applyBorder="1" applyAlignment="1"/>
    <xf numFmtId="0" fontId="9" fillId="0" borderId="52" xfId="0" applyFont="1" applyBorder="1" applyAlignment="1"/>
    <xf numFmtId="0" fontId="9" fillId="0" borderId="9" xfId="0" applyFont="1" applyBorder="1" applyAlignment="1"/>
    <xf numFmtId="0" fontId="11" fillId="0" borderId="170" xfId="0" applyFont="1" applyBorder="1" applyAlignment="1"/>
    <xf numFmtId="0" fontId="9" fillId="0" borderId="23" xfId="0" applyFont="1" applyBorder="1" applyAlignment="1"/>
    <xf numFmtId="0" fontId="11" fillId="0" borderId="175" xfId="0" applyFont="1" applyBorder="1" applyAlignment="1"/>
    <xf numFmtId="0" fontId="0" fillId="0" borderId="92" xfId="0" applyBorder="1" applyAlignment="1"/>
  </cellXfs>
  <cellStyles count="76">
    <cellStyle name="Comma" xfId="73" builtinId="3"/>
    <cellStyle name="Comma 10" xfId="67" xr:uid="{F33E257B-DF76-44CB-B61E-B672E1A42138}"/>
    <cellStyle name="Comma 11" xfId="54" xr:uid="{C07AEDB3-BFEC-45E9-8199-6370E506C824}"/>
    <cellStyle name="Comma 2" xfId="16" xr:uid="{6175B497-7965-4F2F-81AD-467146FC68C8}"/>
    <cellStyle name="Comma 2 2" xfId="19" xr:uid="{9A1E0D2F-92AD-4E5C-9719-AC43C9CD6FB8}"/>
    <cellStyle name="Comma 2 3" xfId="21" xr:uid="{BE854D95-0B25-435F-9C2A-C63BD628C93B}"/>
    <cellStyle name="Comma 2 4" xfId="60" xr:uid="{C0BAA2E8-BD70-4B52-B5CB-BF8A3CE6EF5A}"/>
    <cellStyle name="Comma 3" xfId="17" xr:uid="{8928E61C-BE0C-44E1-A350-D7A030F8491A}"/>
    <cellStyle name="Comma 3 2" xfId="32" xr:uid="{EF7FB35A-536F-4757-96B3-9C2A10422839}"/>
    <cellStyle name="Comma 4" xfId="42" xr:uid="{49201C77-F8E6-4FA7-9440-FFDC7EE9C209}"/>
    <cellStyle name="Comma 5" xfId="62" xr:uid="{9D6DDB3D-D38B-4A42-8D62-99497F6EDA88}"/>
    <cellStyle name="Comma 6" xfId="37" xr:uid="{CED6FBB0-477C-4916-92DB-8C3A7B47F4E4}"/>
    <cellStyle name="Comma 7" xfId="26" xr:uid="{D83B88B0-690C-464F-94C1-BD9801204C29}"/>
    <cellStyle name="Comma 8" xfId="47" xr:uid="{46A331A7-DEA9-4C1B-9C22-1DB1C7FCD8CF}"/>
    <cellStyle name="Comma 9" xfId="50" xr:uid="{90A896E6-B32D-465D-804D-33AB097FBB87}"/>
    <cellStyle name="Currency" xfId="74" builtinId="4"/>
    <cellStyle name="Currency 10" xfId="7" xr:uid="{F0C6B55E-FC40-4252-9A59-D68F5073702E}"/>
    <cellStyle name="Currency 2" xfId="12" xr:uid="{78C831CF-7208-49EB-A773-D71DFCD715B2}"/>
    <cellStyle name="Currency 2 2" xfId="18" xr:uid="{DADA0471-F724-4E9C-8FAC-89E94E63124F}"/>
    <cellStyle name="Currency 2 2 2" xfId="72" xr:uid="{6DAA4490-6241-4062-8045-A43E1245FD61}"/>
    <cellStyle name="Currency 2 2 2 2 2" xfId="8" xr:uid="{F686D1CF-42BE-41C1-A517-310B82CFA8A0}"/>
    <cellStyle name="Currency 2 2 2 2 2 10" xfId="66" xr:uid="{7B98FA3E-C08D-45BB-ACA1-AA8683A55B3A}"/>
    <cellStyle name="Currency 2 2 2 2 2 2" xfId="14" xr:uid="{2180EDEA-1D38-4E2A-8502-A40F9D89921D}"/>
    <cellStyle name="Currency 2 2 2 2 2 2 2" xfId="22" xr:uid="{84FED73F-4AF1-4C88-8E2E-00D10385DF84}"/>
    <cellStyle name="Currency 2 2 2 2 2 3" xfId="33" xr:uid="{82E97534-ACF9-4DD8-A3BB-B9EAA7241814}"/>
    <cellStyle name="Currency 2 2 2 2 2 4" xfId="43" xr:uid="{A6F06F23-FE68-4375-A5B6-02C1038DB4BE}"/>
    <cellStyle name="Currency 2 2 2 2 2 5" xfId="61" xr:uid="{B8EB3686-75E1-4D76-AC3D-16B00AE65AD9}"/>
    <cellStyle name="Currency 2 2 2 2 2 6" xfId="38" xr:uid="{136DB624-7594-490F-BEFC-0F85391FAAA2}"/>
    <cellStyle name="Currency 2 2 2 2 2 7" xfId="27" xr:uid="{A144C662-33E5-446A-B5D6-7EF16AC5196E}"/>
    <cellStyle name="Currency 2 2 2 2 2 8" xfId="48" xr:uid="{8B8DBBEA-042F-46F1-BB60-49E8397FB840}"/>
    <cellStyle name="Currency 2 2 2 2 2 9" xfId="52" xr:uid="{14AF749C-EF88-43CD-B09D-238CEA1750C7}"/>
    <cellStyle name="Currency 2 3" xfId="20" xr:uid="{0CB1EC79-5451-4CE3-8330-248B9BB9A402}"/>
    <cellStyle name="Currency 3" xfId="31" xr:uid="{63476CC0-B35E-444A-8D93-86A35EB892C5}"/>
    <cellStyle name="Currency 4" xfId="41" xr:uid="{107147DD-3B66-4527-88D1-10112E80B682}"/>
    <cellStyle name="Currency 5" xfId="59" xr:uid="{A4FEB2FC-614D-4225-882D-7E3E6BDDD60B}"/>
    <cellStyle name="Currency 6" xfId="36" xr:uid="{7326B5E9-DD80-4563-ACB3-13B48DEE3F8C}"/>
    <cellStyle name="Currency 7" xfId="25" xr:uid="{88EBE32D-2F52-4FF1-BE13-B2CEE3DF537C}"/>
    <cellStyle name="Currency 8" xfId="46" xr:uid="{1E4DED4E-62C4-4315-B9D4-4A96E240FE5A}"/>
    <cellStyle name="Currency 9" xfId="65" xr:uid="{CBCAA61C-F172-446B-915C-DC5D08EB7191}"/>
    <cellStyle name="Hyperlink" xfId="75" builtinId="8"/>
    <cellStyle name="Hyperlink 2" xfId="70" xr:uid="{7C80AF70-C6B5-4230-A4EC-2554A5D68581}"/>
    <cellStyle name="Hyperlink 2 2" xfId="51" xr:uid="{CDDFBE55-A85F-4DD4-8B6F-D00104F38722}"/>
    <cellStyle name="Normal" xfId="0" builtinId="0"/>
    <cellStyle name="Normal 11 2" xfId="5" xr:uid="{7793DDBA-0E27-4CF6-B6E9-38AD7F6BE212}"/>
    <cellStyle name="Normal 11 2 2" xfId="11" xr:uid="{F5E228FD-DDC7-497E-AC2E-FEFA4F427F74}"/>
    <cellStyle name="Normal 11 2 3" xfId="58" xr:uid="{C4AA49EC-43BB-4DD8-BF96-13F9F704CC52}"/>
    <cellStyle name="Normal 2" xfId="9" xr:uid="{F14CDEC4-EAA3-48EA-8564-6264F6F82992}"/>
    <cellStyle name="Normal 2 2" xfId="49" xr:uid="{202FC33C-DD0A-4167-BCC3-D59D85FAE578}"/>
    <cellStyle name="Normal 2 2 3 2 2" xfId="2" xr:uid="{BA576A53-2EE7-4356-A81D-05F5D040524B}"/>
    <cellStyle name="Normal 2 2 3 2 2 2" xfId="10" xr:uid="{A4EDC2E2-1A5C-4368-8BB7-F378D3CEE1DA}"/>
    <cellStyle name="Normal 2 2 3 2 2 3" xfId="57" xr:uid="{2502A64C-D5A1-45E6-BD0A-4E24FD735772}"/>
    <cellStyle name="Normal 3" xfId="55" xr:uid="{193A7335-36C0-4B9B-8C0B-4B34AEAF5F43}"/>
    <cellStyle name="Normal 4" xfId="56" xr:uid="{A6823F51-E1B3-47B1-9DAF-F0E2C434C8D2}"/>
    <cellStyle name="Percent" xfId="1" builtinId="5"/>
    <cellStyle name="Percent 2" xfId="3" xr:uid="{9381DD3F-0078-4695-B67D-927D083C0A05}"/>
    <cellStyle name="Percent 2 2" xfId="24" xr:uid="{7ABAB113-DB47-49DA-BF13-E7FB655DA3DF}"/>
    <cellStyle name="Percent 2 2 2" xfId="30" xr:uid="{A8343533-4902-42C4-B93E-B33814896B7B}"/>
    <cellStyle name="Percent 2 2 2 2" xfId="71" xr:uid="{7E4084A1-AEBE-4E74-AC91-E341F2F33787}"/>
    <cellStyle name="Percent 2 2 2 2 2" xfId="4" xr:uid="{E97B1A92-E0C0-4D9E-813F-526F2CB8FFA7}"/>
    <cellStyle name="Percent 2 2 2 2 2 10" xfId="6" xr:uid="{AD3107B5-963B-4D44-B776-BA0A6A612AE9}"/>
    <cellStyle name="Percent 2 2 2 2 2 2" xfId="15" xr:uid="{B1BECB87-D9E5-417E-A29E-592E59B77752}"/>
    <cellStyle name="Percent 2 2 2 2 2 2 2" xfId="23" xr:uid="{4C2D0B18-8BC4-484E-B0E4-E9132BDC218A}"/>
    <cellStyle name="Percent 2 2 2 2 2 3" xfId="34" xr:uid="{F0D158BD-5C20-4901-9D62-7E323E77CA87}"/>
    <cellStyle name="Percent 2 2 2 2 2 4" xfId="44" xr:uid="{882DA80F-9B88-43BC-A34D-0D3677BC56E5}"/>
    <cellStyle name="Percent 2 2 2 2 2 5" xfId="63" xr:uid="{CB38D11D-2D65-4A66-A1DD-1EAD61527C3A}"/>
    <cellStyle name="Percent 2 2 2 2 2 6" xfId="39" xr:uid="{59A3681C-6D10-47E3-BD95-9F329FF804D1}"/>
    <cellStyle name="Percent 2 2 2 2 2 7" xfId="28" xr:uid="{60FD4B4E-D9F5-402A-850E-3C44891F73DF}"/>
    <cellStyle name="Percent 2 2 2 2 2 8" xfId="53" xr:uid="{189A078C-3B2E-42FE-9F71-62E54685AA7F}"/>
    <cellStyle name="Percent 2 2 2 2 2 9" xfId="68" xr:uid="{3B36ED90-52D3-4E1A-89FF-B33BBCD9BFED}"/>
    <cellStyle name="Percent 2 3" xfId="13" xr:uid="{0D4DBF39-9B2A-4911-B820-7D661E60155D}"/>
    <cellStyle name="Percent 3" xfId="35" xr:uid="{074D4165-BC7C-41D4-8692-EFFED74649C0}"/>
    <cellStyle name="Percent 4" xfId="45" xr:uid="{27D3FA23-574B-4F8E-8D4E-692CA8F7DF6B}"/>
    <cellStyle name="Percent 5" xfId="64" xr:uid="{005D5E53-C3A1-44A5-A466-E413D2AB12FB}"/>
    <cellStyle name="Percent 6" xfId="40" xr:uid="{3C684E95-0091-40E8-9362-D2CE54ED2BA7}"/>
    <cellStyle name="Percent 7" xfId="29" xr:uid="{8B99905F-9BA1-46E1-B722-8F6D9B1722CB}"/>
    <cellStyle name="Percent 8" xfId="69" xr:uid="{DB1E6EA5-9B0B-4AF1-AD1F-2F9BC46EE172}"/>
  </cellStyles>
  <dxfs count="851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80" formatCode="&quot;0&quot;;&quot;0&quot;;&quot;0&quot;;&quot;0&quot;"/>
      <fill>
        <patternFill>
          <bgColor theme="0" tint="-0.14996795556505021"/>
        </patternFill>
      </fill>
    </dxf>
    <dxf>
      <numFmt numFmtId="2" formatCode="0.00"/>
      <fill>
        <patternFill>
          <bgColor theme="6"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numFmt numFmtId="30" formatCode="@"/>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79" formatCode="&quot;Not applicable&quot;;&quot;Not applicable&quot;;&quot;Not applicable&quot;;&quot;Not applicable&quot;"/>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rgb="FFFFFF00"/>
        </patternFill>
      </fill>
    </dxf>
    <dxf>
      <numFmt numFmtId="179" formatCode="&quot;Not applicable&quot;;&quot;Not applicable&quot;;&quot;Not applicable&quot;;&quot;Not applicable&quot;"/>
      <fill>
        <patternFill patternType="solid">
          <bgColor theme="0" tint="-0.14993743705557422"/>
        </patternFill>
      </fill>
    </dxf>
    <dxf>
      <fill>
        <patternFill patternType="solid">
          <bgColor rgb="FFFFFF00"/>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1499374370555742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numFmt numFmtId="179" formatCode="&quot;Not applicable&quot;;&quot;Not applicable&quot;;&quot;Not applicable&quot;;&quot;Not applicable&quot;"/>
      <fill>
        <patternFill patternType="solid">
          <bgColor theme="0" tint="-4.9989318521683403E-2"/>
        </patternFill>
      </fill>
    </dxf>
    <dxf>
      <numFmt numFmtId="179" formatCode="&quot;Not applicable&quot;;&quot;Not applicable&quot;;&quot;Not applicable&quot;;&quot;Not applicable&quot;"/>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numFmt numFmtId="179" formatCode="&quot;Not applicable&quot;;&quot;Not applicable&quot;;&quot;Not applicable&quot;;&quot;Not applicable&quot;"/>
      <fill>
        <patternFill patternType="solid">
          <bgColor theme="0" tint="-4.9989318521683403E-2"/>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numFmt numFmtId="179" formatCode="&quot;Not applicable&quot;;&quot;Not applicable&quot;;&quot;Not applicable&quot;;&quot;Not applicable&quot;"/>
      <fill>
        <patternFill patternType="solid">
          <bgColor theme="0" tint="-0.14993743705557422"/>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numFmt numFmtId="181" formatCode="&quot;No&quot;;&quot;No&quot;;&quot;No&quot;;&quot;No&quot;"/>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14993743705557422"/>
        </patternFill>
      </fill>
    </dxf>
    <dxf>
      <fill>
        <patternFill patternType="solid">
          <bgColor rgb="FFFFFF00"/>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theme="0" tint="-0.14993743705557422"/>
        </patternFill>
      </fill>
    </dxf>
    <dxf>
      <numFmt numFmtId="179" formatCode="&quot;Not applicable&quot;;&quot;Not applicable&quot;;&quot;Not applicable&quot;;&quot;Not applicable&quot;"/>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numFmt numFmtId="30" formatCode="@"/>
      <fill>
        <patternFill patternType="solid">
          <bgColor theme="0" tint="-0.1499374370555742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theme="0" tint="-0.14993743705557422"/>
        </patternFill>
      </fill>
    </dxf>
    <dxf>
      <fill>
        <patternFill patternType="solid">
          <bgColor rgb="FFFFFF00"/>
        </patternFill>
      </fill>
    </dxf>
    <dxf>
      <fill>
        <patternFill patternType="solid">
          <bgColor rgb="FFFFFF00"/>
        </patternFill>
      </fill>
    </dxf>
    <dxf>
      <numFmt numFmtId="2" formatCode="0.00"/>
      <fill>
        <patternFill patternType="solid">
          <bgColor theme="6" tint="0.79995117038483843"/>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theme="0" tint="-0.14993743705557422"/>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ont>
        <color auto="1"/>
      </font>
      <fill>
        <patternFill patternType="solid">
          <bgColor rgb="FFFFFF00"/>
        </patternFill>
      </fill>
    </dxf>
    <dxf>
      <fill>
        <patternFill patternType="solid">
          <bgColor rgb="FFFFFF00"/>
        </patternFill>
      </fill>
    </dxf>
    <dxf>
      <fill>
        <patternFill patternType="solid">
          <bgColor theme="0" tint="-0.14993743705557422"/>
        </patternFill>
      </fill>
    </dxf>
    <dxf>
      <fill>
        <patternFill patternType="solid">
          <bgColor rgb="FFFFFF00"/>
        </patternFill>
      </fill>
    </dxf>
    <dxf>
      <numFmt numFmtId="179" formatCode="&quot;Not applicable&quot;;&quot;Not applicable&quot;;&quot;Not applicable&quot;;&quot;Not applicable&quot;"/>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theme="0" tint="-0.1499374370555742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81" formatCode="&quot;No&quot;;&quot;No&quot;;&quot;No&quot;;&quot;No&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30" formatCode="@"/>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81" formatCode="&quot;No&quot;;&quot;No&quot;;&quot;No&quot;;&quot;No&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numFmt numFmtId="180" formatCode="&quot;0&quot;;&quot;0&quot;;&quot;0&quot;;&quot;0&quot;"/>
      <fill>
        <patternFill patternType="solid">
          <fgColor rgb="FFD8D8D8"/>
          <bgColor rgb="FFD8D8D8"/>
        </patternFill>
      </fill>
    </dxf>
    <dxf>
      <fill>
        <patternFill patternType="solid">
          <fgColor rgb="FFFFFF00"/>
          <bgColor rgb="FFFFFF00"/>
        </patternFill>
      </fill>
    </dxf>
    <dxf>
      <numFmt numFmtId="179" formatCode="&quot;Not applicable&quot;;&quot;Not applicable&quot;;&quot;Not applicable&quot;;&quot;Not applicable&quot;"/>
      <fill>
        <patternFill patternType="solid">
          <fgColor rgb="FFD8D8D8"/>
          <bgColor rgb="FFD8D8D8"/>
        </patternFill>
      </fill>
    </dxf>
    <dxf>
      <numFmt numFmtId="179" formatCode="&quot;Not applicable&quot;;&quot;Not applicable&quot;;&quot;Not applicable&quot;;&quot;Not applicable&quot;"/>
      <fill>
        <patternFill patternType="solid">
          <fgColor rgb="FFF2F2F2"/>
          <bgColor rgb="FFF2F2F2"/>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numFmt numFmtId="179" formatCode="&quot;Not applicable&quot;;&quot;Not applicable&quot;;&quot;Not applicable&quot;;&quot;Not applicable&quot;"/>
      <fill>
        <patternFill patternType="solid">
          <fgColor rgb="FFD8D8D8"/>
          <bgColor rgb="FFD8D8D8"/>
        </patternFill>
      </fill>
    </dxf>
    <dxf>
      <numFmt numFmtId="179" formatCode="&quot;Not applicable&quot;;&quot;Not applicable&quot;;&quot;Not applicable&quot;;&quot;Not applicable&quot;"/>
      <fill>
        <patternFill patternType="solid">
          <fgColor rgb="FFF2F2F2"/>
          <bgColor rgb="FFF2F2F2"/>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numFmt numFmtId="179" formatCode="&quot;Not applicable&quot;;&quot;Not applicable&quot;;&quot;Not applicable&quot;;&quot;Not applicable&quot;"/>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numFmt numFmtId="181" formatCode="&quot;No&quot;;&quot;No&quot;;&quot;No&quot;;&quot;No&quo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none"/>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numFmt numFmtId="179" formatCode="&quot;Not applicable&quot;;&quot;Not applicable&quot;;&quot;Not applicable&quot;;&quot;Not applicable&quot;"/>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numFmt numFmtId="179" formatCode="&quot;Not applicable&quot;;&quot;Not applicable&quot;;&quot;Not applicable&quot;;&quot;Not applicable&quo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81" formatCode="&quot;No&quot;;&quot;No&quot;;&quot;No&quot;;&quot;No&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30" formatCode="@"/>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82" formatCode="&quot;No aplica&quot;;&quot;No aplica&quot;;&quot;No aplica&quot;;&quot;No aplica&quot;"/>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79" formatCode="&quot;Not applicable&quot;;&quot;Not applicable&quot;;&quot;Not applicable&quot;;&quot;Not applicable&quot;"/>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rgb="FFFFFF00"/>
        </patternFill>
      </fill>
    </dxf>
    <dxf>
      <numFmt numFmtId="179" formatCode="&quot;Not applicable&quot;;&quot;Not applicable&quot;;&quot;Not applicable&quot;;&quot;Not applicable&quot;"/>
      <fill>
        <patternFill patternType="solid">
          <bgColor theme="0" tint="-0.14993743705557422"/>
        </patternFill>
      </fill>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1499374370555742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numFmt numFmtId="179" formatCode="&quot;Not applicable&quot;;&quot;Not applicable&quot;;&quot;Not applicable&quot;;&quot;Not applicable&quot;"/>
      <fill>
        <patternFill patternType="solid">
          <bgColor theme="0" tint="-4.9989318521683403E-2"/>
        </patternFill>
      </fill>
    </dxf>
    <dxf>
      <numFmt numFmtId="179" formatCode="&quot;Not applicable&quot;;&quot;Not applicable&quot;;&quot;Not applicable&quot;;&quot;Not applicable&quot;"/>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numFmt numFmtId="179" formatCode="&quot;Not applicable&quot;;&quot;Not applicable&quot;;&quot;Not applicable&quot;;&quot;Not applicable&quot;"/>
      <fill>
        <patternFill patternType="solid">
          <bgColor theme="0" tint="-4.9989318521683403E-2"/>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numFmt numFmtId="179" formatCode="&quot;Not applicable&quot;;&quot;Not applicable&quot;;&quot;Not applicable&quot;;&quot;Not applicable&quot;"/>
      <fill>
        <patternFill patternType="solid">
          <bgColor theme="0" tint="-0.14993743705557422"/>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numFmt numFmtId="179" formatCode="&quot;Not applicable&quot;;&quot;Not applicable&quot;;&quot;Not applicable&quot;;&quot;Not applicable&quot;"/>
      <fill>
        <patternFill patternType="solid">
          <bgColor theme="0" tint="-0.14993743705557422"/>
        </patternFill>
      </fill>
    </dxf>
    <dxf>
      <fill>
        <patternFill patternType="solid">
          <bgColor theme="0" tint="-0.14993743705557422"/>
        </patternFill>
      </fill>
    </dxf>
    <dxf>
      <numFmt numFmtId="30" formatCode="@"/>
      <fill>
        <patternFill patternType="solid">
          <bgColor theme="0" tint="-0.1499374370555742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theme="0" tint="-0.14993743705557422"/>
        </patternFill>
      </fill>
    </dxf>
    <dxf>
      <fill>
        <patternFill patternType="solid">
          <bgColor rgb="FFFFFF00"/>
        </patternFill>
      </fill>
    </dxf>
    <dxf>
      <fill>
        <patternFill patternType="solid">
          <bgColor rgb="FFFFFF00"/>
        </patternFill>
      </fill>
    </dxf>
    <dxf>
      <fill>
        <patternFill patternType="solid">
          <bgColor rgb="FFFFFF00"/>
        </patternFill>
      </fill>
    </dxf>
    <dxf>
      <numFmt numFmtId="2" formatCode="0.00"/>
      <fill>
        <patternFill patternType="solid">
          <bgColor theme="6" tint="0.79995117038483843"/>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theme="0" tint="-0.14993743705557422"/>
        </patternFill>
      </fill>
    </dxf>
    <dxf>
      <font>
        <color auto="1"/>
      </font>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theme="0" tint="-0.14993743705557422"/>
        </patternFill>
      </fill>
    </dxf>
    <dxf>
      <fill>
        <patternFill patternType="solid">
          <bgColor rgb="FFFFFF00"/>
        </patternFill>
      </fill>
    </dxf>
    <dxf>
      <fill>
        <patternFill patternType="solid">
          <bgColor theme="0" tint="-0.14993743705557422"/>
        </patternFill>
      </fill>
    </dxf>
    <dxf>
      <fill>
        <patternFill patternType="solid">
          <bgColor theme="0" tint="-0.14993743705557422"/>
        </patternFill>
      </fill>
    </dxf>
    <dxf>
      <fill>
        <patternFill patternType="solid">
          <bgColor rgb="FFFFFF00"/>
        </patternFill>
      </fill>
    </dxf>
    <dxf>
      <fill>
        <patternFill patternType="solid">
          <bgColor theme="0" tint="-0.1499374370555742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81" formatCode="&quot;No&quot;;&quot;No&quot;;&quot;No&quot;;&quot;No&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numFmt numFmtId="180" formatCode="&quot;0&quot;;&quot;0&quot;;&quot;0&quot;;&quot;0&quot;"/>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ont>
        <color auto="1"/>
      </font>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numFmt numFmtId="30" formatCode="@"/>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79" formatCode="&quot;Not applicable&quot;;&quot;Not applicable&quot;;&quot;Not applicable&quot;;&quot;Not applicable&quot;"/>
      <fill>
        <patternFill patternType="solid">
          <bgColor theme="0" tint="-0.14990691854609822"/>
        </patternFill>
      </fill>
    </dxf>
    <dxf>
      <numFmt numFmtId="179" formatCode="&quot;Not applicable&quot;;&quot;Not applicable&quot;;&quot;Not applicable&quot;;&quot;Not applicable&quot;"/>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rgb="FFFFFF00"/>
        </patternFill>
      </fill>
    </dxf>
    <dxf>
      <fill>
        <patternFill patternType="solid">
          <bgColor theme="0" tint="-0.14990691854609822"/>
        </patternFill>
      </fill>
    </dxf>
    <dxf>
      <fill>
        <patternFill patternType="solid">
          <bgColor theme="0" tint="-0.14990691854609822"/>
        </patternFill>
      </fill>
    </dxf>
    <dxf>
      <fill>
        <patternFill patternType="solid">
          <bgColor rgb="FFFFFF00"/>
        </patternFill>
      </fill>
    </dxf>
    <dxf>
      <fill>
        <patternFill patternType="solid">
          <bgColor theme="0" tint="-0.1499069185460982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14990691854609822"/>
        </patternFill>
      </fill>
    </dxf>
    <dxf>
      <fill>
        <patternFill patternType="solid">
          <bgColor rgb="FFFFFF00"/>
        </patternFill>
      </fill>
    </dxf>
    <dxf>
      <fill>
        <patternFill patternType="solid">
          <bgColor theme="0" tint="-0.14990691854609822"/>
        </patternFill>
      </fill>
    </dxf>
    <dxf>
      <fill>
        <patternFill patternType="solid">
          <bgColor rgb="FFFFFF00"/>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rgb="FFFFFF00"/>
        </patternFill>
      </fill>
    </dxf>
    <dxf>
      <numFmt numFmtId="179" formatCode="&quot;Not applicable&quot;;&quot;Not applicable&quot;;&quot;Not applicable&quot;;&quot;Not applicable&quot;"/>
      <fill>
        <patternFill patternType="solid">
          <bgColor theme="0" tint="-4.9989318521683403E-2"/>
        </patternFill>
      </fill>
    </dxf>
    <dxf>
      <fill>
        <patternFill patternType="solid">
          <bgColor rgb="FFFFFF00"/>
        </patternFill>
      </fill>
    </dxf>
    <dxf>
      <numFmt numFmtId="179" formatCode="&quot;Not applicable&quot;;&quot;Not applicable&quot;;&quot;Not applicable&quot;;&quot;Not applicable&quot;"/>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rgb="FFFFFF00"/>
        </patternFill>
      </fill>
    </dxf>
    <dxf>
      <numFmt numFmtId="179" formatCode="&quot;Not applicable&quot;;&quot;Not applicable&quot;;&quot;Not applicable&quot;;&quot;Not applicable&quot;"/>
      <fill>
        <patternFill patternType="solid">
          <bgColor theme="0" tint="-0.14990691854609822"/>
        </patternFill>
      </fill>
    </dxf>
    <dxf>
      <numFmt numFmtId="179" formatCode="&quot;Not applicable&quot;;&quot;Not applicable&quot;;&quot;Not applicable&quot;;&quot;Not applicable&quot;"/>
      <fill>
        <patternFill patternType="solid">
          <bgColor theme="0" tint="-4.9989318521683403E-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rgb="FFFFFF00"/>
        </patternFill>
      </fill>
    </dxf>
    <dxf>
      <fill>
        <patternFill patternType="solid">
          <bgColor theme="0" tint="-0.14990691854609822"/>
        </patternFill>
      </fill>
    </dxf>
    <dxf>
      <fill>
        <patternFill patternType="solid">
          <bgColor theme="0" tint="-0.14990691854609822"/>
        </patternFill>
      </fill>
    </dxf>
    <dxf>
      <fill>
        <patternFill patternType="solid">
          <bgColor rgb="FFFFFF00"/>
        </patternFill>
      </fill>
    </dxf>
    <dxf>
      <numFmt numFmtId="179" formatCode="&quot;Not applicable&quot;;&quot;Not applicable&quot;;&quot;Not applicable&quot;;&quot;Not applicable&quot;"/>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numFmt numFmtId="181" formatCode="&quot;No&quot;;&quot;No&quot;;&quot;No&quot;;&quot;No&quot;"/>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14990691854609822"/>
        </patternFill>
      </fill>
    </dxf>
    <dxf>
      <fill>
        <patternFill patternType="solid">
          <bgColor theme="0" tint="-0.14990691854609822"/>
        </patternFill>
      </fill>
    </dxf>
    <dxf>
      <fill>
        <patternFill patternType="solid">
          <bgColor rgb="FFFFFF00"/>
        </patternFill>
      </fill>
    </dxf>
    <dxf>
      <fill>
        <patternFill patternType="solid">
          <bgColor theme="0" tint="-0.14990691854609822"/>
        </patternFill>
      </fill>
    </dxf>
    <dxf>
      <fill>
        <patternFill patternType="solid">
          <bgColor theme="0" tint="-0.14990691854609822"/>
        </patternFill>
      </fill>
    </dxf>
    <dxf>
      <fill>
        <patternFill patternType="solid">
          <bgColor rgb="FFFFFF00"/>
        </patternFill>
      </fill>
    </dxf>
    <dxf>
      <fill>
        <patternFill patternType="solid">
          <bgColor rgb="FFFFFF00"/>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rgb="FFFFFF00"/>
        </patternFill>
      </fill>
    </dxf>
    <dxf>
      <fill>
        <patternFill patternType="solid">
          <bgColor theme="0" tint="-0.14990691854609822"/>
        </patternFill>
      </fill>
    </dxf>
    <dxf>
      <fill>
        <patternFill patternType="solid">
          <bgColor theme="0" tint="-0.14990691854609822"/>
        </patternFill>
      </fill>
    </dxf>
    <dxf>
      <fill>
        <patternFill patternType="solid">
          <bgColor rgb="FFFFFF00"/>
        </patternFill>
      </fill>
    </dxf>
    <dxf>
      <fill>
        <patternFill patternType="solid">
          <bgColor rgb="FFFFFF00"/>
        </patternFill>
      </fill>
    </dxf>
    <dxf>
      <fill>
        <patternFill patternType="solid">
          <bgColor theme="0" tint="-0.14990691854609822"/>
        </patternFill>
      </fill>
    </dxf>
    <dxf>
      <numFmt numFmtId="30" formatCode="@"/>
      <fill>
        <patternFill patternType="solid">
          <bgColor theme="0" tint="-0.14990691854609822"/>
        </patternFill>
      </fill>
    </dxf>
    <dxf>
      <numFmt numFmtId="30" formatCode="@"/>
      <fill>
        <patternFill patternType="solid">
          <bgColor theme="0" tint="-0.1499069185460982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rgb="FFFFFF00"/>
        </patternFill>
      </fill>
    </dxf>
    <dxf>
      <fill>
        <patternFill patternType="solid">
          <bgColor theme="0" tint="-0.14990691854609822"/>
        </patternFill>
      </fill>
    </dxf>
    <dxf>
      <fill>
        <patternFill patternType="solid">
          <bgColor rgb="FFFFFF00"/>
        </patternFill>
      </fill>
    </dxf>
    <dxf>
      <fill>
        <patternFill patternType="solid">
          <bgColor theme="0" tint="-0.14990691854609822"/>
        </patternFill>
      </fill>
    </dxf>
    <dxf>
      <fill>
        <patternFill patternType="solid">
          <bgColor rgb="FFFFFF00"/>
        </patternFill>
      </fill>
    </dxf>
    <dxf>
      <fill>
        <patternFill patternType="solid">
          <bgColor rgb="FFFFFF00"/>
        </patternFill>
      </fill>
    </dxf>
    <dxf>
      <fill>
        <patternFill patternType="solid">
          <bgColor theme="0" tint="-0.1499069185460982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14990691854609822"/>
        </patternFill>
      </fill>
    </dxf>
    <dxf>
      <fill>
        <patternFill patternType="solid">
          <bgColor rgb="FFFFFF00"/>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theme="0" tint="-0.14990691854609822"/>
        </patternFill>
      </fill>
    </dxf>
    <dxf>
      <fill>
        <patternFill patternType="solid">
          <bgColor rgb="FFFFFF00"/>
        </patternFill>
      </fill>
    </dxf>
    <dxf>
      <fill>
        <patternFill patternType="solid">
          <bgColor rgb="FFFFFF00"/>
        </patternFill>
      </fill>
    </dxf>
    <dxf>
      <numFmt numFmtId="182" formatCode="&quot;No aplica&quot;;&quot;No aplica&quot;;&quot;No aplica&quot;;&quot;No aplica&quot;"/>
      <fill>
        <patternFill patternType="solid">
          <bgColor theme="0" tint="-0.14990691854609822"/>
        </patternFill>
      </fill>
    </dxf>
    <dxf>
      <fill>
        <patternFill patternType="solid">
          <bgColor rgb="FFFFFF00"/>
        </patternFill>
      </fill>
    </dxf>
    <dxf>
      <fill>
        <patternFill patternType="solid">
          <bgColor theme="0" tint="-0.1499069185460982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numFmt numFmtId="30" formatCode="@"/>
      <fill>
        <patternFill>
          <bgColor theme="0" tint="-0.14996795556505021"/>
        </patternFill>
      </fill>
    </dxf>
    <dxf>
      <numFmt numFmtId="30" formatCode="@"/>
      <fill>
        <patternFill>
          <bgColor theme="0" tint="-0.14996795556505021"/>
        </patternFill>
      </fill>
    </dxf>
    <dxf>
      <numFmt numFmtId="30" formatCode="@"/>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81" formatCode="&quot;No&quot;;&quot;No&quot;;&quot;No&quot;;&quot;No&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82" formatCode="&quot;No aplica&quot;;&quot;No aplica&quot;;&quot;No aplica&quot;;&quot;No aplica&quot;"/>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81" formatCode="&quot;No&quot;;&quot;No&quot;;&quot;No&quot;;&quot;No&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82" formatCode="&quot;No aplica&quot;;&quot;No aplica&quot;;&quot;No aplica&quot;;&quot;No aplica&quot;"/>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numFmt numFmtId="2" formatCode="0.00"/>
      <fill>
        <patternFill>
          <bgColor theme="6" tint="0.79998168889431442"/>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numFmt numFmtId="2" formatCode="0.00"/>
      <fill>
        <patternFill>
          <bgColor theme="6" tint="0.79998168889431442"/>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numFmt numFmtId="181" formatCode="&quot;No&quot;;&quot;No&quot;;&quot;No&quot;;&quot;No&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numFmt numFmtId="30" formatCode="@"/>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numFmt numFmtId="2" formatCode="0.00"/>
      <fill>
        <patternFill>
          <bgColor theme="6" tint="0.79998168889431442"/>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ont>
        <color auto="1"/>
      </font>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79"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66"/>
      <color rgb="FFCCECFF"/>
      <color rgb="FF99CCFF"/>
      <color rgb="FF6699FF"/>
      <color rgb="FF3399FF"/>
      <color rgb="FF0066FF"/>
      <color rgb="FFCCFFCC"/>
      <color rgb="FFCCFF99"/>
      <color rgb="FF99FF66"/>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5819774</xdr:colOff>
      <xdr:row>0</xdr:row>
      <xdr:rowOff>652637</xdr:rowOff>
    </xdr:to>
    <xdr:sp macro="" textlink="">
      <xdr:nvSpPr>
        <xdr:cNvPr id="3" name="TextBox 2">
          <a:extLst>
            <a:ext uri="{FF2B5EF4-FFF2-40B4-BE49-F238E27FC236}">
              <a16:creationId xmlns:a16="http://schemas.microsoft.com/office/drawing/2014/main" id="{5E1C2154-5DAC-489E-B68F-FA6C80A1994B}"/>
            </a:ext>
          </a:extLst>
        </xdr:cNvPr>
        <xdr:cNvSpPr txBox="1"/>
      </xdr:nvSpPr>
      <xdr:spPr bwMode="auto">
        <a:xfrm>
          <a:off x="0" y="0"/>
          <a:ext cx="5819774" cy="652637"/>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38100</xdr:colOff>
      <xdr:row>0</xdr:row>
      <xdr:rowOff>66676</xdr:rowOff>
    </xdr:from>
    <xdr:to>
      <xdr:col>7</xdr:col>
      <xdr:colOff>66675</xdr:colOff>
      <xdr:row>0</xdr:row>
      <xdr:rowOff>742950</xdr:rowOff>
    </xdr:to>
    <xdr:sp macro="" textlink="">
      <xdr:nvSpPr>
        <xdr:cNvPr id="3" name="TextBox 2">
          <a:extLst>
            <a:ext uri="{FF2B5EF4-FFF2-40B4-BE49-F238E27FC236}">
              <a16:creationId xmlns:a16="http://schemas.microsoft.com/office/drawing/2014/main" id="{B1037FAE-8A0F-449B-B54E-4C57556AB767}"/>
            </a:ext>
            <a:ext uri="{147F2762-F138-4A5C-976F-8EAC2B608ADB}">
              <a16:predDERef xmlns:a16="http://schemas.microsoft.com/office/drawing/2014/main" pred="{C8CAA1AD-61D0-42C7-98BA-DC6895CF62BC}"/>
            </a:ext>
          </a:extLst>
        </xdr:cNvPr>
        <xdr:cNvSpPr txBox="1"/>
      </xdr:nvSpPr>
      <xdr:spPr bwMode="auto">
        <a:xfrm>
          <a:off x="180975" y="66676"/>
          <a:ext cx="8343900" cy="676274"/>
        </a:xfrm>
        <a:prstGeom prst="rect">
          <a:avLst/>
        </a:prstGeom>
        <a:solidFill>
          <a:schemeClr val="bg1"/>
        </a:solidFill>
        <a:ln w="6350">
          <a:noFill/>
        </a:ln>
        <a:extLst>
          <a:ext uri="{C572A759-6A51-4108-AA02-DFA0A04FC94B}">
            <ma14:wrappingTextBoxFlag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PROGRAMA</a:t>
          </a:r>
          <a:r>
            <a:rPr lang="en-US" sz="2000" baseline="0">
              <a:solidFill>
                <a:srgbClr val="C01A3C"/>
              </a:solidFill>
              <a:effectLst/>
              <a:latin typeface="Gill Sans MT" panose="020B0502020104020203" pitchFamily="34" charset="0"/>
              <a:ea typeface="Times New Roman" panose="02020603050405020304" pitchFamily="18" charset="0"/>
              <a:cs typeface="GillSansMT-Bold"/>
            </a:rPr>
            <a:t> DE CADEIA DE ABASTECIMENTO DE SAÚDE 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GESTÃO DE AQUISIÇÕES</a:t>
          </a:r>
          <a:r>
            <a:rPr lang="en-US" sz="1600" cap="all" baseline="0">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E ABASTECIMENTO</a:t>
          </a:r>
          <a:endPar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endPar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0</xdr:row>
      <xdr:rowOff>2</xdr:rowOff>
    </xdr:from>
    <xdr:to>
      <xdr:col>8</xdr:col>
      <xdr:colOff>95250</xdr:colOff>
      <xdr:row>0</xdr:row>
      <xdr:rowOff>437372</xdr:rowOff>
    </xdr:to>
    <xdr:sp macro="" textlink="">
      <xdr:nvSpPr>
        <xdr:cNvPr id="3" name="TextBox 2">
          <a:extLst>
            <a:ext uri="{FF2B5EF4-FFF2-40B4-BE49-F238E27FC236}">
              <a16:creationId xmlns:a16="http://schemas.microsoft.com/office/drawing/2014/main" id="{DE8C0B83-F0AE-4BFD-BFFB-7D53E165EB4D}"/>
            </a:ext>
            <a:ext uri="{147F2762-F138-4A5C-976F-8EAC2B608ADB}">
              <a16:predDERef xmlns:a16="http://schemas.microsoft.com/office/drawing/2014/main" pred="{5A8E948C-B056-4926-BAAD-77E1CD034EFC}"/>
            </a:ext>
          </a:extLst>
        </xdr:cNvPr>
        <xdr:cNvSpPr txBox="1"/>
      </xdr:nvSpPr>
      <xdr:spPr bwMode="auto">
        <a:xfrm>
          <a:off x="142876" y="2"/>
          <a:ext cx="10058399" cy="437370"/>
        </a:xfrm>
        <a:prstGeom prst="rect">
          <a:avLst/>
        </a:prstGeom>
        <a:solidFill>
          <a:schemeClr val="bg1"/>
        </a:solidFill>
        <a:ln w="6350">
          <a:noFill/>
        </a:ln>
        <a:extLst>
          <a:ext uri="{C572A759-6A51-4108-AA02-DFA0A04FC94B}">
            <ma14:wrappingTextBoxFlag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xdr:colOff>
      <xdr:row>0</xdr:row>
      <xdr:rowOff>2</xdr:rowOff>
    </xdr:from>
    <xdr:to>
      <xdr:col>8</xdr:col>
      <xdr:colOff>95250</xdr:colOff>
      <xdr:row>0</xdr:row>
      <xdr:rowOff>437372</xdr:rowOff>
    </xdr:to>
    <xdr:sp macro="" textlink="">
      <xdr:nvSpPr>
        <xdr:cNvPr id="3" name="TextBox 2">
          <a:extLst>
            <a:ext uri="{FF2B5EF4-FFF2-40B4-BE49-F238E27FC236}">
              <a16:creationId xmlns:a16="http://schemas.microsoft.com/office/drawing/2014/main" id="{D68757B8-6FDF-4077-9239-2C121EFBEB16}"/>
            </a:ext>
            <a:ext uri="{147F2762-F138-4A5C-976F-8EAC2B608ADB}">
              <a16:predDERef xmlns:a16="http://schemas.microsoft.com/office/drawing/2014/main" pred="{AED17DDE-7725-488A-ADBA-6EE4B937647D}"/>
            </a:ext>
          </a:extLst>
        </xdr:cNvPr>
        <xdr:cNvSpPr txBox="1"/>
      </xdr:nvSpPr>
      <xdr:spPr bwMode="auto">
        <a:xfrm>
          <a:off x="142876" y="2"/>
          <a:ext cx="10067924"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xdr:colOff>
      <xdr:row>0</xdr:row>
      <xdr:rowOff>2</xdr:rowOff>
    </xdr:from>
    <xdr:to>
      <xdr:col>8</xdr:col>
      <xdr:colOff>95250</xdr:colOff>
      <xdr:row>0</xdr:row>
      <xdr:rowOff>437372</xdr:rowOff>
    </xdr:to>
    <xdr:sp macro="" textlink="">
      <xdr:nvSpPr>
        <xdr:cNvPr id="3" name="TextBox 2">
          <a:extLst>
            <a:ext uri="{FF2B5EF4-FFF2-40B4-BE49-F238E27FC236}">
              <a16:creationId xmlns:a16="http://schemas.microsoft.com/office/drawing/2014/main" id="{59BC128C-E501-4F40-BC6A-91DD59D78999}"/>
            </a:ext>
            <a:ext uri="{147F2762-F138-4A5C-976F-8EAC2B608ADB}">
              <a16:predDERef xmlns:a16="http://schemas.microsoft.com/office/drawing/2014/main" pred="{9A2F7452-482B-4ECD-9C1F-A94AF49BD5C7}"/>
            </a:ext>
          </a:extLst>
        </xdr:cNvPr>
        <xdr:cNvSpPr txBox="1"/>
      </xdr:nvSpPr>
      <xdr:spPr bwMode="auto">
        <a:xfrm>
          <a:off x="142876" y="2"/>
          <a:ext cx="10067924"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142873</xdr:colOff>
      <xdr:row>0</xdr:row>
      <xdr:rowOff>1</xdr:rowOff>
    </xdr:from>
    <xdr:to>
      <xdr:col>6</xdr:col>
      <xdr:colOff>847725</xdr:colOff>
      <xdr:row>1</xdr:row>
      <xdr:rowOff>0</xdr:rowOff>
    </xdr:to>
    <xdr:sp macro="" textlink="">
      <xdr:nvSpPr>
        <xdr:cNvPr id="3" name="TextBox 2">
          <a:extLst>
            <a:ext uri="{FF2B5EF4-FFF2-40B4-BE49-F238E27FC236}">
              <a16:creationId xmlns:a16="http://schemas.microsoft.com/office/drawing/2014/main" id="{EC6917BB-CE6F-4098-AD32-180FB5EEE4B3}"/>
            </a:ext>
            <a:ext uri="{147F2762-F138-4A5C-976F-8EAC2B608ADB}">
              <a16:predDERef xmlns:a16="http://schemas.microsoft.com/office/drawing/2014/main" pred="{F1D0B02F-5793-445B-BFC0-5E6AA895178D}"/>
            </a:ext>
          </a:extLst>
        </xdr:cNvPr>
        <xdr:cNvSpPr txBox="1"/>
      </xdr:nvSpPr>
      <xdr:spPr bwMode="auto">
        <a:xfrm>
          <a:off x="142873" y="1"/>
          <a:ext cx="8039102" cy="771524"/>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114300</xdr:colOff>
      <xdr:row>0</xdr:row>
      <xdr:rowOff>28576</xdr:rowOff>
    </xdr:from>
    <xdr:to>
      <xdr:col>4</xdr:col>
      <xdr:colOff>4067175</xdr:colOff>
      <xdr:row>0</xdr:row>
      <xdr:rowOff>752475</xdr:rowOff>
    </xdr:to>
    <xdr:sp macro="" textlink="">
      <xdr:nvSpPr>
        <xdr:cNvPr id="3" name="TextBox 2">
          <a:extLst>
            <a:ext uri="{FF2B5EF4-FFF2-40B4-BE49-F238E27FC236}">
              <a16:creationId xmlns:a16="http://schemas.microsoft.com/office/drawing/2014/main" id="{D1568488-CEC6-4C27-85BE-C2B80B89BA8A}"/>
            </a:ext>
            <a:ext uri="{147F2762-F138-4A5C-976F-8EAC2B608ADB}">
              <a16:predDERef xmlns:a16="http://schemas.microsoft.com/office/drawing/2014/main" pred="{63F860B1-D823-418D-9458-B811A0C720CD}"/>
            </a:ext>
          </a:extLst>
        </xdr:cNvPr>
        <xdr:cNvSpPr txBox="1"/>
      </xdr:nvSpPr>
      <xdr:spPr bwMode="auto">
        <a:xfrm>
          <a:off x="257175" y="28576"/>
          <a:ext cx="5857875" cy="723899"/>
        </a:xfrm>
        <a:prstGeom prst="rect">
          <a:avLst/>
        </a:prstGeom>
        <a:solidFill>
          <a:schemeClr val="bg1"/>
        </a:solidFill>
        <a:ln w="6350">
          <a:noFill/>
        </a:ln>
        <a:extLst>
          <a:ext uri="{C572A759-6A51-4108-AA02-DFA0A04FC94B}">
            <ma14:wrappingTextBoxFlag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114300</xdr:colOff>
      <xdr:row>0</xdr:row>
      <xdr:rowOff>28576</xdr:rowOff>
    </xdr:from>
    <xdr:to>
      <xdr:col>4</xdr:col>
      <xdr:colOff>4086225</xdr:colOff>
      <xdr:row>0</xdr:row>
      <xdr:rowOff>752475</xdr:rowOff>
    </xdr:to>
    <xdr:sp macro="" textlink="">
      <xdr:nvSpPr>
        <xdr:cNvPr id="3" name="TextBox 2">
          <a:extLst>
            <a:ext uri="{FF2B5EF4-FFF2-40B4-BE49-F238E27FC236}">
              <a16:creationId xmlns:a16="http://schemas.microsoft.com/office/drawing/2014/main" id="{8E2CA21D-A58A-4FAF-9FFE-3E86CF5B1D62}"/>
            </a:ext>
            <a:ext uri="{147F2762-F138-4A5C-976F-8EAC2B608ADB}">
              <a16:predDERef xmlns:a16="http://schemas.microsoft.com/office/drawing/2014/main" pred="{1B8B3910-56F6-42B5-B490-698878332101}"/>
            </a:ext>
          </a:extLst>
        </xdr:cNvPr>
        <xdr:cNvSpPr txBox="1"/>
      </xdr:nvSpPr>
      <xdr:spPr bwMode="auto">
        <a:xfrm>
          <a:off x="276225" y="28576"/>
          <a:ext cx="5905500" cy="723899"/>
        </a:xfrm>
        <a:prstGeom prst="rect">
          <a:avLst/>
        </a:prstGeom>
        <a:solidFill>
          <a:schemeClr val="bg1"/>
        </a:solidFill>
        <a:ln w="6350">
          <a:noFill/>
        </a:ln>
        <a:extLst>
          <a:ext uri="{C572A759-6A51-4108-AA02-DFA0A04FC94B}">
            <ma14:wrappingTextBoxFlag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142873</xdr:colOff>
      <xdr:row>0</xdr:row>
      <xdr:rowOff>1</xdr:rowOff>
    </xdr:from>
    <xdr:to>
      <xdr:col>6</xdr:col>
      <xdr:colOff>847725</xdr:colOff>
      <xdr:row>1</xdr:row>
      <xdr:rowOff>0</xdr:rowOff>
    </xdr:to>
    <xdr:sp macro="" textlink="">
      <xdr:nvSpPr>
        <xdr:cNvPr id="3" name="TextBox 2">
          <a:extLst>
            <a:ext uri="{FF2B5EF4-FFF2-40B4-BE49-F238E27FC236}">
              <a16:creationId xmlns:a16="http://schemas.microsoft.com/office/drawing/2014/main" id="{F4D68DE3-A4EE-478B-9519-E37472563812}"/>
            </a:ext>
            <a:ext uri="{147F2762-F138-4A5C-976F-8EAC2B608ADB}">
              <a16:predDERef xmlns:a16="http://schemas.microsoft.com/office/drawing/2014/main" pred="{2E89AF8A-0D7E-4BE7-8F9A-4A4037B697D1}"/>
            </a:ext>
          </a:extLst>
        </xdr:cNvPr>
        <xdr:cNvSpPr txBox="1"/>
      </xdr:nvSpPr>
      <xdr:spPr bwMode="auto">
        <a:xfrm>
          <a:off x="142873" y="1"/>
          <a:ext cx="8039102" cy="771524"/>
        </a:xfrm>
        <a:prstGeom prst="rect">
          <a:avLst/>
        </a:prstGeom>
        <a:solidFill>
          <a:schemeClr val="bg1"/>
        </a:solidFill>
        <a:ln w="6350">
          <a:noFill/>
        </a:ln>
        <a:extLst>
          <a:ext uri="{C572A759-6A51-4108-AA02-DFA0A04FC94B}">
            <ma14:wrappingTextBoxFlag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xdr:colOff>
      <xdr:row>0</xdr:row>
      <xdr:rowOff>2</xdr:rowOff>
    </xdr:from>
    <xdr:to>
      <xdr:col>8</xdr:col>
      <xdr:colOff>95250</xdr:colOff>
      <xdr:row>0</xdr:row>
      <xdr:rowOff>437372</xdr:rowOff>
    </xdr:to>
    <xdr:sp macro="" textlink="">
      <xdr:nvSpPr>
        <xdr:cNvPr id="3" name="TextBox 2">
          <a:extLst>
            <a:ext uri="{FF2B5EF4-FFF2-40B4-BE49-F238E27FC236}">
              <a16:creationId xmlns:a16="http://schemas.microsoft.com/office/drawing/2014/main" id="{7B0B67DA-3867-442C-B6E0-BB31084A331B}"/>
            </a:ext>
            <a:ext uri="{147F2762-F138-4A5C-976F-8EAC2B608ADB}">
              <a16:predDERef xmlns:a16="http://schemas.microsoft.com/office/drawing/2014/main" pred="{90C5CD49-0D40-4295-A810-F57F6DD97FC9}"/>
            </a:ext>
          </a:extLst>
        </xdr:cNvPr>
        <xdr:cNvSpPr txBox="1"/>
      </xdr:nvSpPr>
      <xdr:spPr bwMode="auto">
        <a:xfrm>
          <a:off x="142876" y="2"/>
          <a:ext cx="10067924"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xdr:colOff>
      <xdr:row>0</xdr:row>
      <xdr:rowOff>2</xdr:rowOff>
    </xdr:from>
    <xdr:to>
      <xdr:col>8</xdr:col>
      <xdr:colOff>95250</xdr:colOff>
      <xdr:row>0</xdr:row>
      <xdr:rowOff>437372</xdr:rowOff>
    </xdr:to>
    <xdr:sp macro="" textlink="">
      <xdr:nvSpPr>
        <xdr:cNvPr id="3" name="TextBox 2">
          <a:extLst>
            <a:ext uri="{FF2B5EF4-FFF2-40B4-BE49-F238E27FC236}">
              <a16:creationId xmlns:a16="http://schemas.microsoft.com/office/drawing/2014/main" id="{425FD932-FBE9-4B3B-8C1B-1494E58963F2}"/>
            </a:ext>
            <a:ext uri="{147F2762-F138-4A5C-976F-8EAC2B608ADB}">
              <a16:predDERef xmlns:a16="http://schemas.microsoft.com/office/drawing/2014/main" pred="{9BDCA528-0F7C-4B99-B18E-109958FAF04F}"/>
            </a:ext>
          </a:extLst>
        </xdr:cNvPr>
        <xdr:cNvSpPr txBox="1"/>
      </xdr:nvSpPr>
      <xdr:spPr bwMode="auto">
        <a:xfrm>
          <a:off x="142876" y="2"/>
          <a:ext cx="10067924"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111125</xdr:colOff>
      <xdr:row>0</xdr:row>
      <xdr:rowOff>205317</xdr:rowOff>
    </xdr:from>
    <xdr:to>
      <xdr:col>13</xdr:col>
      <xdr:colOff>1688042</xdr:colOff>
      <xdr:row>2</xdr:row>
      <xdr:rowOff>111125</xdr:rowOff>
    </xdr:to>
    <xdr:sp macro="" textlink="">
      <xdr:nvSpPr>
        <xdr:cNvPr id="2" name="TextBox 1">
          <a:extLst>
            <a:ext uri="{FF2B5EF4-FFF2-40B4-BE49-F238E27FC236}">
              <a16:creationId xmlns:a16="http://schemas.microsoft.com/office/drawing/2014/main" id="{259F3F06-EFCF-4B54-8A19-89460134C82E}"/>
            </a:ext>
          </a:extLst>
        </xdr:cNvPr>
        <xdr:cNvSpPr txBox="1"/>
      </xdr:nvSpPr>
      <xdr:spPr>
        <a:xfrm>
          <a:off x="8988425" y="205317"/>
          <a:ext cx="9435042" cy="1172633"/>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t>Respondent's</a:t>
          </a:r>
          <a:r>
            <a:rPr lang="en-US" sz="1100" b="1" baseline="0"/>
            <a:t> name (survey point person): </a:t>
          </a:r>
        </a:p>
        <a:p>
          <a:r>
            <a:rPr lang="en-US" sz="1100" b="1" baseline="0"/>
            <a:t>Job title: </a:t>
          </a:r>
        </a:p>
        <a:p>
          <a:r>
            <a:rPr lang="en-US" sz="1100" b="1" baseline="0"/>
            <a:t>Organization: </a:t>
          </a:r>
        </a:p>
        <a:p>
          <a:r>
            <a:rPr lang="en-US" sz="1100" b="1" baseline="0"/>
            <a:t>E-mail: </a:t>
          </a:r>
        </a:p>
        <a:p>
          <a:r>
            <a:rPr lang="en-US" sz="1100" b="1" baseline="0"/>
            <a:t>Telephone: </a:t>
          </a:r>
        </a:p>
        <a:p>
          <a:r>
            <a:rPr lang="en-US" sz="1100" b="1" baseline="0"/>
            <a:t>Date (dd/mm/yy): </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114300</xdr:colOff>
      <xdr:row>0</xdr:row>
      <xdr:rowOff>28576</xdr:rowOff>
    </xdr:from>
    <xdr:to>
      <xdr:col>4</xdr:col>
      <xdr:colOff>4067175</xdr:colOff>
      <xdr:row>0</xdr:row>
      <xdr:rowOff>752475</xdr:rowOff>
    </xdr:to>
    <xdr:sp macro="" textlink="">
      <xdr:nvSpPr>
        <xdr:cNvPr id="3" name="TextBox 2">
          <a:extLst>
            <a:ext uri="{FF2B5EF4-FFF2-40B4-BE49-F238E27FC236}">
              <a16:creationId xmlns:a16="http://schemas.microsoft.com/office/drawing/2014/main" id="{6816048D-669A-41E8-8DF6-FF52FBC64886}"/>
            </a:ext>
            <a:ext uri="{147F2762-F138-4A5C-976F-8EAC2B608ADB}">
              <a16:predDERef xmlns:a16="http://schemas.microsoft.com/office/drawing/2014/main" pred="{259F3F06-EFCF-4B54-8A19-89460134C82E}"/>
            </a:ext>
          </a:extLst>
        </xdr:cNvPr>
        <xdr:cNvSpPr txBox="1"/>
      </xdr:nvSpPr>
      <xdr:spPr bwMode="auto">
        <a:xfrm>
          <a:off x="257175" y="28576"/>
          <a:ext cx="5857875" cy="723899"/>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twoCellAnchor>
    <xdr:from>
      <xdr:col>10</xdr:col>
      <xdr:colOff>63501</xdr:colOff>
      <xdr:row>5</xdr:row>
      <xdr:rowOff>846667</xdr:rowOff>
    </xdr:from>
    <xdr:to>
      <xdr:col>10</xdr:col>
      <xdr:colOff>486835</xdr:colOff>
      <xdr:row>5</xdr:row>
      <xdr:rowOff>1047751</xdr:rowOff>
    </xdr:to>
    <xdr:sp macro="" textlink="">
      <xdr:nvSpPr>
        <xdr:cNvPr id="4" name="Left Arrow 3">
          <a:extLst>
            <a:ext uri="{FF2B5EF4-FFF2-40B4-BE49-F238E27FC236}">
              <a16:creationId xmlns:a16="http://schemas.microsoft.com/office/drawing/2014/main" id="{309D88CA-156C-4525-9490-19533F6BE795}"/>
            </a:ext>
            <a:ext uri="{147F2762-F138-4A5C-976F-8EAC2B608ADB}">
              <a16:predDERef xmlns:a16="http://schemas.microsoft.com/office/drawing/2014/main" pred="{6816048D-669A-41E8-8DF6-FF52FBC64886}"/>
            </a:ext>
          </a:extLst>
        </xdr:cNvPr>
        <xdr:cNvSpPr/>
      </xdr:nvSpPr>
      <xdr:spPr>
        <a:xfrm>
          <a:off x="12865101" y="5161492"/>
          <a:ext cx="423334" cy="201084"/>
        </a:xfrm>
        <a:prstGeom prst="leftArrow">
          <a:avLst/>
        </a:prstGeom>
        <a:solidFill>
          <a:srgbClr val="FF0000"/>
        </a:solid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endParaRPr lang="en-US" sz="1100"/>
        </a:p>
      </xdr:txBody>
    </xdr:sp>
    <xdr:clientData/>
  </xdr:twoCellAnchor>
  <xdr:twoCellAnchor>
    <xdr:from>
      <xdr:col>10</xdr:col>
      <xdr:colOff>581025</xdr:colOff>
      <xdr:row>5</xdr:row>
      <xdr:rowOff>695325</xdr:rowOff>
    </xdr:from>
    <xdr:to>
      <xdr:col>13</xdr:col>
      <xdr:colOff>1068916</xdr:colOff>
      <xdr:row>5</xdr:row>
      <xdr:rowOff>1162050</xdr:rowOff>
    </xdr:to>
    <xdr:sp macro="" textlink="">
      <xdr:nvSpPr>
        <xdr:cNvPr id="5" name="TextBox 4">
          <a:extLst>
            <a:ext uri="{FF2B5EF4-FFF2-40B4-BE49-F238E27FC236}">
              <a16:creationId xmlns:a16="http://schemas.microsoft.com/office/drawing/2014/main" id="{23D717C7-615E-445C-9D0E-D56A565887ED}"/>
            </a:ext>
            <a:ext uri="{147F2762-F138-4A5C-976F-8EAC2B608ADB}">
              <a16:predDERef xmlns:a16="http://schemas.microsoft.com/office/drawing/2014/main" pred="{309D88CA-156C-4525-9490-19533F6BE795}"/>
            </a:ext>
          </a:extLst>
        </xdr:cNvPr>
        <xdr:cNvSpPr txBox="1"/>
      </xdr:nvSpPr>
      <xdr:spPr>
        <a:xfrm>
          <a:off x="13382625" y="5010150"/>
          <a:ext cx="4421716" cy="466725"/>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i="0">
              <a:solidFill>
                <a:schemeClr val="dk1"/>
              </a:solidFill>
              <a:effectLst/>
              <a:latin typeface="+mn-lt"/>
              <a:ea typeface="+mn-ea"/>
              <a:cs typeface="+mn-cs"/>
            </a:rPr>
            <a:t>Name of official representing the ministry of health</a:t>
          </a:r>
          <a:r>
            <a:rPr lang="en-US" sz="1100" b="1" baseline="0"/>
            <a:t>: </a:t>
          </a:r>
        </a:p>
        <a:p>
          <a:r>
            <a:rPr lang="en-US" sz="1100" b="1" baseline="0"/>
            <a:t>Job title: </a:t>
          </a:r>
        </a:p>
        <a:p>
          <a:endParaRPr lang="en-US" sz="1100" b="1" baseline="0"/>
        </a:p>
        <a:p>
          <a:endParaRPr lang="en-US" sz="1100" b="1" baseline="0"/>
        </a:p>
        <a:p>
          <a:endParaRPr lang="en-US" sz="1100" b="1" baseline="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142873</xdr:colOff>
      <xdr:row>0</xdr:row>
      <xdr:rowOff>1</xdr:rowOff>
    </xdr:from>
    <xdr:to>
      <xdr:col>6</xdr:col>
      <xdr:colOff>933450</xdr:colOff>
      <xdr:row>1</xdr:row>
      <xdr:rowOff>0</xdr:rowOff>
    </xdr:to>
    <xdr:sp macro="" textlink="">
      <xdr:nvSpPr>
        <xdr:cNvPr id="3" name="TextBox 2">
          <a:extLst>
            <a:ext uri="{FF2B5EF4-FFF2-40B4-BE49-F238E27FC236}">
              <a16:creationId xmlns:a16="http://schemas.microsoft.com/office/drawing/2014/main" id="{6B79463C-B68B-4984-8ECC-0F169A4C3E89}"/>
            </a:ext>
            <a:ext uri="{147F2762-F138-4A5C-976F-8EAC2B608ADB}">
              <a16:predDERef xmlns:a16="http://schemas.microsoft.com/office/drawing/2014/main" pred="{FD50104C-70E6-4899-BCBD-22B791E00E76}"/>
            </a:ext>
          </a:extLst>
        </xdr:cNvPr>
        <xdr:cNvSpPr txBox="1"/>
      </xdr:nvSpPr>
      <xdr:spPr>
        <a:xfrm>
          <a:off x="142873" y="1"/>
          <a:ext cx="9067802" cy="771524"/>
        </a:xfrm>
        <a:prstGeom prst="rect">
          <a:avLst/>
        </a:prstGeom>
        <a:solidFill>
          <a:schemeClr val="bg1"/>
        </a:solidFill>
        <a:ln w="6350">
          <a:noFill/>
        </a:ln>
      </xdr:spPr>
      <xdr:txBody>
        <a:bodyPr rot="0" spcFirstLastPara="0" vert="horz" wrap="square" lIns="0" tIns="0" rIns="0" bIns="0" numCol="1" spcCol="0" rtlCol="0" fromWordArt="0" anchor="t" anchorCtr="0" forceAA="0" upright="1" compatLnSpc="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alt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114300</xdr:colOff>
      <xdr:row>0</xdr:row>
      <xdr:rowOff>28576</xdr:rowOff>
    </xdr:from>
    <xdr:to>
      <xdr:col>4</xdr:col>
      <xdr:colOff>4067175</xdr:colOff>
      <xdr:row>0</xdr:row>
      <xdr:rowOff>752475</xdr:rowOff>
    </xdr:to>
    <xdr:sp macro="" textlink="">
      <xdr:nvSpPr>
        <xdr:cNvPr id="3" name="TextBox 2">
          <a:extLst>
            <a:ext uri="{FF2B5EF4-FFF2-40B4-BE49-F238E27FC236}">
              <a16:creationId xmlns:a16="http://schemas.microsoft.com/office/drawing/2014/main" id="{E131BFDB-30F4-4FBA-9697-53677CE0BF61}"/>
            </a:ext>
            <a:ext uri="{147F2762-F138-4A5C-976F-8EAC2B608ADB}">
              <a16:predDERef xmlns:a16="http://schemas.microsoft.com/office/drawing/2014/main" pred="{9B496C36-DEE9-4EAD-AC56-AB6C72860241}"/>
            </a:ext>
          </a:extLst>
        </xdr:cNvPr>
        <xdr:cNvSpPr txBox="1"/>
      </xdr:nvSpPr>
      <xdr:spPr bwMode="auto">
        <a:xfrm>
          <a:off x="257175" y="28576"/>
          <a:ext cx="5857875" cy="72389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114300</xdr:colOff>
      <xdr:row>0</xdr:row>
      <xdr:rowOff>28576</xdr:rowOff>
    </xdr:from>
    <xdr:to>
      <xdr:col>4</xdr:col>
      <xdr:colOff>4067175</xdr:colOff>
      <xdr:row>0</xdr:row>
      <xdr:rowOff>752475</xdr:rowOff>
    </xdr:to>
    <xdr:sp macro="" textlink="">
      <xdr:nvSpPr>
        <xdr:cNvPr id="3" name="TextBox 2">
          <a:extLst>
            <a:ext uri="{FF2B5EF4-FFF2-40B4-BE49-F238E27FC236}">
              <a16:creationId xmlns:a16="http://schemas.microsoft.com/office/drawing/2014/main" id="{00E241EA-B0C0-4D7E-97F5-508973391FA6}"/>
            </a:ext>
            <a:ext uri="{147F2762-F138-4A5C-976F-8EAC2B608ADB}">
              <a16:predDERef xmlns:a16="http://schemas.microsoft.com/office/drawing/2014/main" pred="{AA5CB5B2-37B4-4BEE-A280-572DF0D9056E}"/>
            </a:ext>
          </a:extLst>
        </xdr:cNvPr>
        <xdr:cNvSpPr txBox="1"/>
      </xdr:nvSpPr>
      <xdr:spPr bwMode="auto">
        <a:xfrm>
          <a:off x="257175" y="28576"/>
          <a:ext cx="5857875" cy="72389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114300</xdr:colOff>
      <xdr:row>0</xdr:row>
      <xdr:rowOff>28576</xdr:rowOff>
    </xdr:from>
    <xdr:to>
      <xdr:col>4</xdr:col>
      <xdr:colOff>4067175</xdr:colOff>
      <xdr:row>0</xdr:row>
      <xdr:rowOff>752475</xdr:rowOff>
    </xdr:to>
    <xdr:sp macro="" textlink="">
      <xdr:nvSpPr>
        <xdr:cNvPr id="3" name="TextBox 2">
          <a:extLst>
            <a:ext uri="{FF2B5EF4-FFF2-40B4-BE49-F238E27FC236}">
              <a16:creationId xmlns:a16="http://schemas.microsoft.com/office/drawing/2014/main" id="{8E170603-8656-4BE9-B8D1-A82C4DF1109A}"/>
            </a:ext>
            <a:ext uri="{147F2762-F138-4A5C-976F-8EAC2B608ADB}">
              <a16:predDERef xmlns:a16="http://schemas.microsoft.com/office/drawing/2014/main" pred="{F714D5CB-B0D0-4327-A5C9-5BE6CB70211F}"/>
            </a:ext>
          </a:extLst>
        </xdr:cNvPr>
        <xdr:cNvSpPr txBox="1"/>
      </xdr:nvSpPr>
      <xdr:spPr bwMode="auto">
        <a:xfrm>
          <a:off x="257175" y="28576"/>
          <a:ext cx="5857875" cy="72389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xdr:colOff>
      <xdr:row>0</xdr:row>
      <xdr:rowOff>2</xdr:rowOff>
    </xdr:from>
    <xdr:to>
      <xdr:col>8</xdr:col>
      <xdr:colOff>95250</xdr:colOff>
      <xdr:row>0</xdr:row>
      <xdr:rowOff>437372</xdr:rowOff>
    </xdr:to>
    <xdr:sp macro="" textlink="">
      <xdr:nvSpPr>
        <xdr:cNvPr id="3" name="TextBox 2">
          <a:extLst>
            <a:ext uri="{FF2B5EF4-FFF2-40B4-BE49-F238E27FC236}">
              <a16:creationId xmlns:a16="http://schemas.microsoft.com/office/drawing/2014/main" id="{FCD35339-E3BA-43A2-80BC-744AC9D8B76D}"/>
            </a:ext>
            <a:ext uri="{147F2762-F138-4A5C-976F-8EAC2B608ADB}">
              <a16:predDERef xmlns:a16="http://schemas.microsoft.com/office/drawing/2014/main" pred="{8E3BF3B1-E6DA-4080-83C3-F881753900BD}"/>
            </a:ext>
          </a:extLst>
        </xdr:cNvPr>
        <xdr:cNvSpPr txBox="1"/>
      </xdr:nvSpPr>
      <xdr:spPr bwMode="auto">
        <a:xfrm>
          <a:off x="142876" y="2"/>
          <a:ext cx="10067924" cy="437370"/>
        </a:xfrm>
        <a:prstGeom prst="rect">
          <a:avLst/>
        </a:prstGeom>
        <a:solidFill>
          <a:schemeClr val="bg1"/>
        </a:solidFill>
        <a:ln w="6350">
          <a:noFill/>
        </a:ln>
        <a:extLst>
          <a:ext uri="{C572A759-6A51-4108-AA02-DFA0A04FC94B}">
            <ma14:wrappingTextBoxFlag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114300</xdr:colOff>
      <xdr:row>0</xdr:row>
      <xdr:rowOff>28576</xdr:rowOff>
    </xdr:from>
    <xdr:to>
      <xdr:col>5</xdr:col>
      <xdr:colOff>973666</xdr:colOff>
      <xdr:row>0</xdr:row>
      <xdr:rowOff>752475</xdr:rowOff>
    </xdr:to>
    <xdr:sp macro="" textlink="">
      <xdr:nvSpPr>
        <xdr:cNvPr id="3" name="TextBox 2">
          <a:extLst>
            <a:ext uri="{FF2B5EF4-FFF2-40B4-BE49-F238E27FC236}">
              <a16:creationId xmlns:a16="http://schemas.microsoft.com/office/drawing/2014/main" id="{DB0917BB-E587-4716-A4A4-C479142725DB}"/>
            </a:ext>
            <a:ext uri="{147F2762-F138-4A5C-976F-8EAC2B608ADB}">
              <a16:predDERef xmlns:a16="http://schemas.microsoft.com/office/drawing/2014/main" pred="{A0998B64-773B-4778-BC8A-75930B7491FD}"/>
            </a:ext>
          </a:extLst>
        </xdr:cNvPr>
        <xdr:cNvSpPr txBox="1"/>
      </xdr:nvSpPr>
      <xdr:spPr bwMode="auto">
        <a:xfrm>
          <a:off x="257175" y="28576"/>
          <a:ext cx="6526741" cy="72389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xdr:colOff>
      <xdr:row>0</xdr:row>
      <xdr:rowOff>2</xdr:rowOff>
    </xdr:from>
    <xdr:to>
      <xdr:col>8</xdr:col>
      <xdr:colOff>95250</xdr:colOff>
      <xdr:row>0</xdr:row>
      <xdr:rowOff>437372</xdr:rowOff>
    </xdr:to>
    <xdr:sp macro="" textlink="">
      <xdr:nvSpPr>
        <xdr:cNvPr id="3" name="TextBox 2">
          <a:extLst>
            <a:ext uri="{FF2B5EF4-FFF2-40B4-BE49-F238E27FC236}">
              <a16:creationId xmlns:a16="http://schemas.microsoft.com/office/drawing/2014/main" id="{46B2A5C2-FF45-4E26-9622-C63F2C3FE88B}"/>
            </a:ext>
            <a:ext uri="{147F2762-F138-4A5C-976F-8EAC2B608ADB}">
              <a16:predDERef xmlns:a16="http://schemas.microsoft.com/office/drawing/2014/main" pred="{445B1F5C-183D-4EAD-9A65-0B056D4A29C0}"/>
            </a:ext>
          </a:extLst>
        </xdr:cNvPr>
        <xdr:cNvSpPr txBox="1"/>
      </xdr:nvSpPr>
      <xdr:spPr bwMode="auto">
        <a:xfrm>
          <a:off x="142876" y="2"/>
          <a:ext cx="10039349"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xdr:colOff>
      <xdr:row>0</xdr:row>
      <xdr:rowOff>2</xdr:rowOff>
    </xdr:from>
    <xdr:to>
      <xdr:col>8</xdr:col>
      <xdr:colOff>95250</xdr:colOff>
      <xdr:row>0</xdr:row>
      <xdr:rowOff>437372</xdr:rowOff>
    </xdr:to>
    <xdr:sp macro="" textlink="">
      <xdr:nvSpPr>
        <xdr:cNvPr id="3" name="TextBox 2">
          <a:extLst>
            <a:ext uri="{FF2B5EF4-FFF2-40B4-BE49-F238E27FC236}">
              <a16:creationId xmlns:a16="http://schemas.microsoft.com/office/drawing/2014/main" id="{0DD084D5-7A00-47E0-AD57-CB8C29494246}"/>
            </a:ext>
            <a:ext uri="{147F2762-F138-4A5C-976F-8EAC2B608ADB}">
              <a16:predDERef xmlns:a16="http://schemas.microsoft.com/office/drawing/2014/main" pred="{3CA8D805-1880-46EA-81AF-A9F7B21CF1F2}"/>
            </a:ext>
          </a:extLst>
        </xdr:cNvPr>
        <xdr:cNvSpPr txBox="1"/>
      </xdr:nvSpPr>
      <xdr:spPr bwMode="auto">
        <a:xfrm>
          <a:off x="142876" y="2"/>
          <a:ext cx="10210799"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38100</xdr:colOff>
      <xdr:row>0</xdr:row>
      <xdr:rowOff>66676</xdr:rowOff>
    </xdr:from>
    <xdr:to>
      <xdr:col>7</xdr:col>
      <xdr:colOff>66675</xdr:colOff>
      <xdr:row>0</xdr:row>
      <xdr:rowOff>742950</xdr:rowOff>
    </xdr:to>
    <xdr:sp macro="" textlink="">
      <xdr:nvSpPr>
        <xdr:cNvPr id="3" name="TextBox 2">
          <a:extLst>
            <a:ext uri="{FF2B5EF4-FFF2-40B4-BE49-F238E27FC236}">
              <a16:creationId xmlns:a16="http://schemas.microsoft.com/office/drawing/2014/main" id="{DF49D0E4-0633-4068-B90D-846728DCAC2C}"/>
            </a:ext>
            <a:ext uri="{147F2762-F138-4A5C-976F-8EAC2B608ADB}">
              <a16:predDERef xmlns:a16="http://schemas.microsoft.com/office/drawing/2014/main" pred="{DB42655B-F49C-4DCD-9249-CD4A0E911A06}"/>
            </a:ext>
          </a:extLst>
        </xdr:cNvPr>
        <xdr:cNvSpPr txBox="1"/>
      </xdr:nvSpPr>
      <xdr:spPr bwMode="auto">
        <a:xfrm>
          <a:off x="180975" y="66676"/>
          <a:ext cx="8334375" cy="676274"/>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PROGRAMA</a:t>
          </a:r>
          <a:r>
            <a:rPr lang="en-US" sz="2000" baseline="0">
              <a:solidFill>
                <a:srgbClr val="C01A3C"/>
              </a:solidFill>
              <a:effectLst/>
              <a:latin typeface="Gill Sans MT" panose="020B0502020104020203" pitchFamily="34" charset="0"/>
              <a:ea typeface="Times New Roman" panose="02020603050405020304" pitchFamily="18" charset="0"/>
              <a:cs typeface="GillSansMT-Bold"/>
            </a:rPr>
            <a:t> DE CADEIA DE ABASTECIMENTO DE SAÚDE 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GESTÃO DE AQUISIÇÕES</a:t>
          </a:r>
          <a:r>
            <a:rPr lang="en-US" sz="1600" cap="all" baseline="0">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E ABASTECIMENTO</a:t>
          </a:r>
          <a:endPar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endPar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114300</xdr:colOff>
      <xdr:row>0</xdr:row>
      <xdr:rowOff>28576</xdr:rowOff>
    </xdr:from>
    <xdr:to>
      <xdr:col>4</xdr:col>
      <xdr:colOff>4067175</xdr:colOff>
      <xdr:row>0</xdr:row>
      <xdr:rowOff>752475</xdr:rowOff>
    </xdr:to>
    <xdr:sp macro="" textlink="">
      <xdr:nvSpPr>
        <xdr:cNvPr id="3" name="TextBox 2">
          <a:extLst>
            <a:ext uri="{FF2B5EF4-FFF2-40B4-BE49-F238E27FC236}">
              <a16:creationId xmlns:a16="http://schemas.microsoft.com/office/drawing/2014/main" id="{833F2DA3-65F5-4A99-8C15-10373E715F94}"/>
            </a:ext>
            <a:ext uri="{147F2762-F138-4A5C-976F-8EAC2B608ADB}">
              <a16:predDERef xmlns:a16="http://schemas.microsoft.com/office/drawing/2014/main" pred="{95423B7B-986B-4091-A7D7-CB79DD5894F2}"/>
            </a:ext>
          </a:extLst>
        </xdr:cNvPr>
        <xdr:cNvSpPr txBox="1"/>
      </xdr:nvSpPr>
      <xdr:spPr bwMode="auto">
        <a:xfrm>
          <a:off x="257175" y="28576"/>
          <a:ext cx="5857875" cy="723899"/>
        </a:xfrm>
        <a:prstGeom prst="rect">
          <a:avLst/>
        </a:prstGeom>
        <a:solidFill>
          <a:schemeClr val="bg1"/>
        </a:solidFill>
        <a:ln w="6350">
          <a:noFill/>
        </a:ln>
        <a:extLst>
          <a:ext uri="{C572A759-6A51-4108-AA02-DFA0A04FC94B}">
            <ma14:wrappingTextBoxFlag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xdr:row>
      <xdr:rowOff>0</xdr:rowOff>
    </xdr:from>
    <xdr:to>
      <xdr:col>3</xdr:col>
      <xdr:colOff>1981199</xdr:colOff>
      <xdr:row>4</xdr:row>
      <xdr:rowOff>652637</xdr:rowOff>
    </xdr:to>
    <xdr:sp macro="" textlink="">
      <xdr:nvSpPr>
        <xdr:cNvPr id="3" name="TextBox 2">
          <a:extLst>
            <a:ext uri="{FF2B5EF4-FFF2-40B4-BE49-F238E27FC236}">
              <a16:creationId xmlns:a16="http://schemas.microsoft.com/office/drawing/2014/main" id="{A4EC0259-31EC-4185-B152-27150104A235}"/>
            </a:ext>
          </a:extLst>
        </xdr:cNvPr>
        <xdr:cNvSpPr txBox="1"/>
      </xdr:nvSpPr>
      <xdr:spPr bwMode="auto">
        <a:xfrm>
          <a:off x="485775" y="923925"/>
          <a:ext cx="5819774" cy="652637"/>
        </a:xfrm>
        <a:prstGeom prst="rect">
          <a:avLst/>
        </a:prstGeom>
        <a:solidFill>
          <a:schemeClr val="bg1"/>
        </a:solidFill>
        <a:ln w="6350">
          <a:noFill/>
        </a:ln>
        <a:extLst>
          <a:ext uri="{C572A759-6A51-4108-AA02-DFA0A04FC94B}">
            <ma14:wrappingTextBoxFlag xmlns:lc="http://schemas.openxmlformats.org/drawingml/2006/lockedCanvas"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114300</xdr:colOff>
      <xdr:row>0</xdr:row>
      <xdr:rowOff>28576</xdr:rowOff>
    </xdr:from>
    <xdr:to>
      <xdr:col>4</xdr:col>
      <xdr:colOff>4067175</xdr:colOff>
      <xdr:row>0</xdr:row>
      <xdr:rowOff>752475</xdr:rowOff>
    </xdr:to>
    <xdr:sp macro="" textlink="">
      <xdr:nvSpPr>
        <xdr:cNvPr id="3" name="TextBox 2">
          <a:extLst>
            <a:ext uri="{FF2B5EF4-FFF2-40B4-BE49-F238E27FC236}">
              <a16:creationId xmlns:a16="http://schemas.microsoft.com/office/drawing/2014/main" id="{6D6A61CF-B987-407A-BA69-0C892A99A97F}"/>
            </a:ext>
            <a:ext uri="{147F2762-F138-4A5C-976F-8EAC2B608ADB}">
              <a16:predDERef xmlns:a16="http://schemas.microsoft.com/office/drawing/2014/main" pred="{ACB1E2FB-81C2-47BC-8CCA-7A3431522D78}"/>
            </a:ext>
          </a:extLst>
        </xdr:cNvPr>
        <xdr:cNvSpPr txBox="1"/>
      </xdr:nvSpPr>
      <xdr:spPr bwMode="auto">
        <a:xfrm>
          <a:off x="257175" y="28576"/>
          <a:ext cx="5848350" cy="72389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114300</xdr:colOff>
      <xdr:row>0</xdr:row>
      <xdr:rowOff>28576</xdr:rowOff>
    </xdr:from>
    <xdr:to>
      <xdr:col>4</xdr:col>
      <xdr:colOff>4152900</xdr:colOff>
      <xdr:row>0</xdr:row>
      <xdr:rowOff>752475</xdr:rowOff>
    </xdr:to>
    <xdr:sp macro="" textlink="">
      <xdr:nvSpPr>
        <xdr:cNvPr id="3" name="TextBox 2">
          <a:extLst>
            <a:ext uri="{FF2B5EF4-FFF2-40B4-BE49-F238E27FC236}">
              <a16:creationId xmlns:a16="http://schemas.microsoft.com/office/drawing/2014/main" id="{E00AFE67-E910-43F1-AB9A-D704CB273D39}"/>
            </a:ext>
            <a:ext uri="{147F2762-F138-4A5C-976F-8EAC2B608ADB}">
              <a16:predDERef xmlns:a16="http://schemas.microsoft.com/office/drawing/2014/main" pred="{82A0A734-56B6-4357-8FAA-E1FC51133B7C}"/>
            </a:ext>
          </a:extLst>
        </xdr:cNvPr>
        <xdr:cNvSpPr txBox="1"/>
      </xdr:nvSpPr>
      <xdr:spPr>
        <a:xfrm>
          <a:off x="276225" y="28576"/>
          <a:ext cx="6134100" cy="723899"/>
        </a:xfrm>
        <a:prstGeom prst="rect">
          <a:avLst/>
        </a:prstGeom>
        <a:solidFill>
          <a:schemeClr val="bg1"/>
        </a:solidFill>
        <a:ln w="6350">
          <a:noFill/>
        </a:ln>
      </xdr:spPr>
      <xdr:txBody>
        <a:bodyPr rot="0" spcFirstLastPara="0" vert="horz" wrap="square" lIns="0" tIns="0" rIns="0" bIns="0" numCol="1" spcCol="0" rtlCol="0" fromWordArt="0" anchor="t" anchorCtr="0" forceAA="0" upright="1" compatLnSpc="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142873</xdr:colOff>
      <xdr:row>0</xdr:row>
      <xdr:rowOff>1</xdr:rowOff>
    </xdr:from>
    <xdr:to>
      <xdr:col>6</xdr:col>
      <xdr:colOff>847725</xdr:colOff>
      <xdr:row>1</xdr:row>
      <xdr:rowOff>0</xdr:rowOff>
    </xdr:to>
    <xdr:sp macro="" textlink="">
      <xdr:nvSpPr>
        <xdr:cNvPr id="3" name="TextBox 2">
          <a:extLst>
            <a:ext uri="{FF2B5EF4-FFF2-40B4-BE49-F238E27FC236}">
              <a16:creationId xmlns:a16="http://schemas.microsoft.com/office/drawing/2014/main" id="{A028C41C-2982-4CD2-BD30-8751D214DF88}"/>
            </a:ext>
            <a:ext uri="{147F2762-F138-4A5C-976F-8EAC2B608ADB}">
              <a16:predDERef xmlns:a16="http://schemas.microsoft.com/office/drawing/2014/main" pred="{5AB6A1A0-E751-45EB-84F8-3AFFD5957853}"/>
            </a:ext>
          </a:extLst>
        </xdr:cNvPr>
        <xdr:cNvSpPr txBox="1"/>
      </xdr:nvSpPr>
      <xdr:spPr bwMode="auto">
        <a:xfrm>
          <a:off x="142873" y="1"/>
          <a:ext cx="8020052" cy="771524"/>
        </a:xfrm>
        <a:prstGeom prst="rect">
          <a:avLst/>
        </a:prstGeom>
        <a:solidFill>
          <a:schemeClr val="bg1"/>
        </a:solidFill>
        <a:ln w="6350">
          <a:noFill/>
        </a:ln>
        <a:extLst>
          <a:ext uri="{C572A759-6A51-4108-AA02-DFA0A04FC94B}">
            <ma14:wrappingTextBoxFlag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a:t>
          </a:r>
          <a:r>
            <a:rPr lang="x-none" sz="2000">
              <a:solidFill>
                <a:srgbClr val="C01A3C"/>
              </a:solidFill>
              <a:effectLst/>
              <a:latin typeface="Gill Sans MT" panose="020B0502020104020203" pitchFamily="34" charset="0"/>
              <a:ea typeface="Times New Roman" panose="02020603050405020304" pitchFamily="18" charset="0"/>
              <a:cs typeface="GillSansMT-Bold"/>
            </a:rPr>
            <a:t>PROGRAMA DE CADENA DE SUMINISTROS DE SALUD </a:t>
          </a:r>
          <a:r>
            <a:rPr lang="en-US" sz="2000">
              <a:solidFill>
                <a:srgbClr val="C01A3C"/>
              </a:solidFill>
              <a:effectLst/>
              <a:latin typeface="Gill Sans MT" panose="020B0502020104020203" pitchFamily="34" charset="0"/>
              <a:ea typeface="Times New Roman" panose="02020603050405020304" pitchFamily="18" charset="0"/>
              <a:cs typeface="GillSansMT-Bold"/>
            </a:rPr>
            <a:t>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Adquisiciones y Gestión de Suministros </a:t>
          </a:r>
        </a:p>
        <a:p>
          <a:pPr marL="0" marR="0">
            <a:spcBef>
              <a:spcPts val="0"/>
            </a:spcBef>
            <a:spcAft>
              <a:spcPts val="0"/>
            </a:spcAft>
          </a:pPr>
          <a:r>
            <a:rPr lang="x-none"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104775</xdr:colOff>
      <xdr:row>0</xdr:row>
      <xdr:rowOff>19050</xdr:rowOff>
    </xdr:from>
    <xdr:to>
      <xdr:col>4</xdr:col>
      <xdr:colOff>4057650</xdr:colOff>
      <xdr:row>0</xdr:row>
      <xdr:rowOff>742950</xdr:rowOff>
    </xdr:to>
    <xdr:sp macro="" textlink="">
      <xdr:nvSpPr>
        <xdr:cNvPr id="3" name="TextBox 2">
          <a:extLst>
            <a:ext uri="{FF2B5EF4-FFF2-40B4-BE49-F238E27FC236}">
              <a16:creationId xmlns:a16="http://schemas.microsoft.com/office/drawing/2014/main" id="{27BE7A6F-04E3-4747-9CB2-5179755E8F98}"/>
            </a:ext>
            <a:ext uri="{147F2762-F138-4A5C-976F-8EAC2B608ADB}">
              <a16:predDERef xmlns:a16="http://schemas.microsoft.com/office/drawing/2014/main" pred="{49327539-4FB0-4637-AAAD-7275116B8BAB}"/>
            </a:ext>
          </a:extLst>
        </xdr:cNvPr>
        <xdr:cNvSpPr txBox="1"/>
      </xdr:nvSpPr>
      <xdr:spPr>
        <a:xfrm>
          <a:off x="247650" y="19050"/>
          <a:ext cx="5857875" cy="723900"/>
        </a:xfrm>
        <a:prstGeom prst="rect">
          <a:avLst/>
        </a:prstGeom>
        <a:solidFill>
          <a:schemeClr val="lt1"/>
        </a:solidFill>
        <a:ln>
          <a:noFill/>
        </a:ln>
      </xdr:spPr>
      <xdr:txBody>
        <a:bodyPr spcFirstLastPara="1" wrap="square" lIns="0" tIns="0" rIns="0" bIns="0" anchor="t" anchorCtr="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rtl="0">
            <a:lnSpc>
              <a:spcPct val="120000"/>
            </a:lnSpc>
            <a:spcBef>
              <a:spcPts val="0"/>
            </a:spcBef>
            <a:spcAft>
              <a:spcPts val="0"/>
            </a:spcAft>
            <a:buNone/>
          </a:pPr>
          <a:r>
            <a:rPr lang="en-US" sz="2000">
              <a:solidFill>
                <a:srgbClr val="C01A3C"/>
              </a:solidFill>
              <a:latin typeface="Gill Sans"/>
              <a:ea typeface="Gill Sans"/>
              <a:cs typeface="Gill Sans"/>
              <a:sym typeface="Gill Sans"/>
            </a:rPr>
            <a:t>USAID GLOBAL HEALTH SUPPLY CHAIN PROGRAM  </a:t>
          </a:r>
          <a:endParaRPr sz="1200">
            <a:solidFill>
              <a:srgbClr val="000000"/>
            </a:solidFill>
            <a:latin typeface="EB Garamond"/>
            <a:ea typeface="EB Garamond"/>
            <a:cs typeface="EB Garamond"/>
            <a:sym typeface="EB Garamond"/>
          </a:endParaRPr>
        </a:p>
        <a:p>
          <a:pPr marL="0" marR="0" lvl="0" indent="0" algn="l" rtl="0">
            <a:spcBef>
              <a:spcPts val="0"/>
            </a:spcBef>
            <a:spcAft>
              <a:spcPts val="0"/>
            </a:spcAft>
            <a:buNone/>
          </a:pPr>
          <a:r>
            <a:rPr lang="en-US" sz="1600" cap="none">
              <a:solidFill>
                <a:srgbClr val="7F7F7F"/>
              </a:solidFill>
              <a:latin typeface="Gill Sans"/>
              <a:ea typeface="Gill Sans"/>
              <a:cs typeface="Gill Sans"/>
              <a:sym typeface="Gill Sans"/>
            </a:rPr>
            <a:t>PROCUREMENT AND SUPPLY MANAGEMENT</a:t>
          </a:r>
          <a:endParaRPr sz="900" cap="none">
            <a:solidFill>
              <a:srgbClr val="7F7F7F"/>
            </a:solidFill>
            <a:latin typeface="Gill Sans"/>
            <a:ea typeface="Gill Sans"/>
            <a:cs typeface="Gill Sans"/>
            <a:sym typeface="Gill Sans"/>
          </a:endParaRPr>
        </a:p>
        <a:p>
          <a:pPr marL="0" marR="0" lvl="0" indent="0" algn="l" rtl="0">
            <a:spcBef>
              <a:spcPts val="0"/>
            </a:spcBef>
            <a:spcAft>
              <a:spcPts val="0"/>
            </a:spcAft>
            <a:buNone/>
          </a:pPr>
          <a:r>
            <a:rPr lang="en-US" sz="1600" cap="none">
              <a:solidFill>
                <a:srgbClr val="7F7F7F"/>
              </a:solidFill>
              <a:latin typeface="Gill Sans"/>
              <a:ea typeface="Gill Sans"/>
              <a:cs typeface="Gill Sans"/>
              <a:sym typeface="Gill Sans"/>
            </a:rPr>
            <a:t> </a:t>
          </a:r>
          <a:endParaRPr sz="900" cap="none">
            <a:solidFill>
              <a:srgbClr val="7F7F7F"/>
            </a:solidFill>
            <a:latin typeface="Gill Sans"/>
            <a:ea typeface="Gill Sans"/>
            <a:cs typeface="Gill Sans"/>
            <a:sym typeface="Gill Sans"/>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114300</xdr:colOff>
      <xdr:row>0</xdr:row>
      <xdr:rowOff>28576</xdr:rowOff>
    </xdr:from>
    <xdr:to>
      <xdr:col>4</xdr:col>
      <xdr:colOff>4076700</xdr:colOff>
      <xdr:row>0</xdr:row>
      <xdr:rowOff>752475</xdr:rowOff>
    </xdr:to>
    <xdr:sp macro="" textlink="">
      <xdr:nvSpPr>
        <xdr:cNvPr id="3" name="TextBox 2">
          <a:extLst>
            <a:ext uri="{FF2B5EF4-FFF2-40B4-BE49-F238E27FC236}">
              <a16:creationId xmlns:a16="http://schemas.microsoft.com/office/drawing/2014/main" id="{CFDE1DEF-653E-4E02-95EE-889F9A5245B6}"/>
            </a:ext>
            <a:ext uri="{147F2762-F138-4A5C-976F-8EAC2B608ADB}">
              <a16:predDERef xmlns:a16="http://schemas.microsoft.com/office/drawing/2014/main" pred="{803504FF-8900-4AF5-B143-5B764A017DC6}"/>
            </a:ext>
          </a:extLst>
        </xdr:cNvPr>
        <xdr:cNvSpPr txBox="1"/>
      </xdr:nvSpPr>
      <xdr:spPr bwMode="auto">
        <a:xfrm>
          <a:off x="266700" y="28576"/>
          <a:ext cx="5876925" cy="72389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xdr:colOff>
      <xdr:row>0</xdr:row>
      <xdr:rowOff>2</xdr:rowOff>
    </xdr:from>
    <xdr:to>
      <xdr:col>8</xdr:col>
      <xdr:colOff>95250</xdr:colOff>
      <xdr:row>0</xdr:row>
      <xdr:rowOff>437372</xdr:rowOff>
    </xdr:to>
    <xdr:sp macro="" textlink="">
      <xdr:nvSpPr>
        <xdr:cNvPr id="3" name="TextBox 2">
          <a:extLst>
            <a:ext uri="{FF2B5EF4-FFF2-40B4-BE49-F238E27FC236}">
              <a16:creationId xmlns:a16="http://schemas.microsoft.com/office/drawing/2014/main" id="{9CE4CC99-F88F-43AB-8AC1-65CA098B1993}"/>
            </a:ext>
            <a:ext uri="{147F2762-F138-4A5C-976F-8EAC2B608ADB}">
              <a16:predDERef xmlns:a16="http://schemas.microsoft.com/office/drawing/2014/main" pred="{87F87CCF-3CC2-44E6-9FF3-221D5AC326B4}"/>
            </a:ext>
          </a:extLst>
        </xdr:cNvPr>
        <xdr:cNvSpPr txBox="1"/>
      </xdr:nvSpPr>
      <xdr:spPr bwMode="auto">
        <a:xfrm>
          <a:off x="142876" y="2"/>
          <a:ext cx="10363199"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114300</xdr:colOff>
      <xdr:row>0</xdr:row>
      <xdr:rowOff>28576</xdr:rowOff>
    </xdr:from>
    <xdr:to>
      <xdr:col>4</xdr:col>
      <xdr:colOff>4067175</xdr:colOff>
      <xdr:row>0</xdr:row>
      <xdr:rowOff>752475</xdr:rowOff>
    </xdr:to>
    <xdr:sp macro="" textlink="">
      <xdr:nvSpPr>
        <xdr:cNvPr id="3" name="TextBox 2">
          <a:extLst>
            <a:ext uri="{FF2B5EF4-FFF2-40B4-BE49-F238E27FC236}">
              <a16:creationId xmlns:a16="http://schemas.microsoft.com/office/drawing/2014/main" id="{235DEFDA-C8B2-4DA7-B770-4271F1AE34BA}"/>
            </a:ext>
            <a:ext uri="{147F2762-F138-4A5C-976F-8EAC2B608ADB}">
              <a16:predDERef xmlns:a16="http://schemas.microsoft.com/office/drawing/2014/main" pred="{E6D5C7A6-D497-45C3-AD9E-879BFCFFD31D}"/>
            </a:ext>
          </a:extLst>
        </xdr:cNvPr>
        <xdr:cNvSpPr txBox="1"/>
      </xdr:nvSpPr>
      <xdr:spPr bwMode="auto">
        <a:xfrm>
          <a:off x="257175" y="28576"/>
          <a:ext cx="5857875" cy="72389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114300</xdr:colOff>
      <xdr:row>0</xdr:row>
      <xdr:rowOff>28576</xdr:rowOff>
    </xdr:from>
    <xdr:to>
      <xdr:col>4</xdr:col>
      <xdr:colOff>4067175</xdr:colOff>
      <xdr:row>0</xdr:row>
      <xdr:rowOff>752475</xdr:rowOff>
    </xdr:to>
    <xdr:sp macro="" textlink="">
      <xdr:nvSpPr>
        <xdr:cNvPr id="3" name="TextBox 2">
          <a:extLst>
            <a:ext uri="{FF2B5EF4-FFF2-40B4-BE49-F238E27FC236}">
              <a16:creationId xmlns:a16="http://schemas.microsoft.com/office/drawing/2014/main" id="{015B9534-48AA-4E0A-B7BD-C14F2214591C}"/>
            </a:ext>
            <a:ext uri="{147F2762-F138-4A5C-976F-8EAC2B608ADB}">
              <a16:predDERef xmlns:a16="http://schemas.microsoft.com/office/drawing/2014/main" pred="{4391E498-9F51-4F07-AFE5-82C3171DE57C}"/>
            </a:ext>
          </a:extLst>
        </xdr:cNvPr>
        <xdr:cNvSpPr txBox="1"/>
      </xdr:nvSpPr>
      <xdr:spPr bwMode="auto">
        <a:xfrm>
          <a:off x="257175" y="28576"/>
          <a:ext cx="5857875" cy="723899"/>
        </a:xfrm>
        <a:prstGeom prst="rect">
          <a:avLst/>
        </a:prstGeom>
        <a:solidFill>
          <a:schemeClr val="bg1"/>
        </a:solidFill>
        <a:ln w="6350">
          <a:noFill/>
        </a:ln>
        <a:extLst>
          <a:ext uri="{C572A759-6A51-4108-AA02-DFA0A04FC94B}">
            <ma14:wrappingTextBoxFlag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114300</xdr:colOff>
      <xdr:row>0</xdr:row>
      <xdr:rowOff>28576</xdr:rowOff>
    </xdr:from>
    <xdr:to>
      <xdr:col>4</xdr:col>
      <xdr:colOff>4152900</xdr:colOff>
      <xdr:row>0</xdr:row>
      <xdr:rowOff>752475</xdr:rowOff>
    </xdr:to>
    <xdr:sp macro="" textlink="">
      <xdr:nvSpPr>
        <xdr:cNvPr id="3" name="TextBox 2">
          <a:extLst>
            <a:ext uri="{FF2B5EF4-FFF2-40B4-BE49-F238E27FC236}">
              <a16:creationId xmlns:a16="http://schemas.microsoft.com/office/drawing/2014/main" id="{E566FBEB-FBEA-4DA4-B19B-D473D1FDC68F}"/>
            </a:ext>
            <a:ext uri="{147F2762-F138-4A5C-976F-8EAC2B608ADB}">
              <a16:predDERef xmlns:a16="http://schemas.microsoft.com/office/drawing/2014/main" pred="{015047E9-03A5-4B7C-AF87-2BB59A48F817}"/>
            </a:ext>
          </a:extLst>
        </xdr:cNvPr>
        <xdr:cNvSpPr txBox="1"/>
      </xdr:nvSpPr>
      <xdr:spPr>
        <a:xfrm>
          <a:off x="276225" y="28576"/>
          <a:ext cx="6134100" cy="723899"/>
        </a:xfrm>
        <a:prstGeom prst="rect">
          <a:avLst/>
        </a:prstGeom>
        <a:solidFill>
          <a:schemeClr val="bg1"/>
        </a:solidFill>
        <a:ln w="6350">
          <a:noFill/>
        </a:ln>
      </xdr:spPr>
      <xdr:txBody>
        <a:bodyPr rot="0" spcFirstLastPara="0" vert="horz" wrap="square" lIns="0" tIns="0" rIns="0" bIns="0" numCol="1" spcCol="0" rtlCol="0" fromWordArt="0" anchor="t" anchorCtr="0" forceAA="0" upright="1" compatLnSpc="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xdr:colOff>
      <xdr:row>0</xdr:row>
      <xdr:rowOff>2</xdr:rowOff>
    </xdr:from>
    <xdr:to>
      <xdr:col>8</xdr:col>
      <xdr:colOff>95250</xdr:colOff>
      <xdr:row>0</xdr:row>
      <xdr:rowOff>437372</xdr:rowOff>
    </xdr:to>
    <xdr:sp macro="" textlink="">
      <xdr:nvSpPr>
        <xdr:cNvPr id="3" name="TextBox 2">
          <a:extLst>
            <a:ext uri="{FF2B5EF4-FFF2-40B4-BE49-F238E27FC236}">
              <a16:creationId xmlns:a16="http://schemas.microsoft.com/office/drawing/2014/main" id="{25F1F8FC-3DE4-474D-A072-A44306B66241}"/>
            </a:ext>
            <a:ext uri="{147F2762-F138-4A5C-976F-8EAC2B608ADB}">
              <a16:predDERef xmlns:a16="http://schemas.microsoft.com/office/drawing/2014/main" pred="{FD385F3D-FB5C-4F0F-B533-0E8F21AF3070}"/>
            </a:ext>
          </a:extLst>
        </xdr:cNvPr>
        <xdr:cNvSpPr txBox="1"/>
      </xdr:nvSpPr>
      <xdr:spPr bwMode="auto">
        <a:xfrm>
          <a:off x="142876" y="2"/>
          <a:ext cx="10096499"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38100</xdr:colOff>
      <xdr:row>0</xdr:row>
      <xdr:rowOff>66676</xdr:rowOff>
    </xdr:from>
    <xdr:to>
      <xdr:col>7</xdr:col>
      <xdr:colOff>66675</xdr:colOff>
      <xdr:row>0</xdr:row>
      <xdr:rowOff>742950</xdr:rowOff>
    </xdr:to>
    <xdr:sp macro="" textlink="">
      <xdr:nvSpPr>
        <xdr:cNvPr id="3" name="TextBox 2">
          <a:extLst>
            <a:ext uri="{FF2B5EF4-FFF2-40B4-BE49-F238E27FC236}">
              <a16:creationId xmlns:a16="http://schemas.microsoft.com/office/drawing/2014/main" id="{DDBE137B-E5FB-4C22-AE47-31E771EAA25E}"/>
            </a:ext>
            <a:ext uri="{147F2762-F138-4A5C-976F-8EAC2B608ADB}">
              <a16:predDERef xmlns:a16="http://schemas.microsoft.com/office/drawing/2014/main" pred="{31686E7E-0E5C-4A8C-A1CB-C33F2DBB4E05}"/>
            </a:ext>
          </a:extLst>
        </xdr:cNvPr>
        <xdr:cNvSpPr txBox="1"/>
      </xdr:nvSpPr>
      <xdr:spPr bwMode="auto">
        <a:xfrm>
          <a:off x="180975" y="66676"/>
          <a:ext cx="8343900" cy="676274"/>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PROGRAMA</a:t>
          </a:r>
          <a:r>
            <a:rPr lang="en-US" sz="2000" baseline="0">
              <a:solidFill>
                <a:srgbClr val="C01A3C"/>
              </a:solidFill>
              <a:effectLst/>
              <a:latin typeface="Gill Sans MT" panose="020B0502020104020203" pitchFamily="34" charset="0"/>
              <a:ea typeface="Times New Roman" panose="02020603050405020304" pitchFamily="18" charset="0"/>
              <a:cs typeface="GillSansMT-Bold"/>
            </a:rPr>
            <a:t> DE CADEIA DE ABASTECIMENTO DE SAÚDE GLOBAL</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GESTÃO DE AQUISIÇÕES</a:t>
          </a:r>
          <a:r>
            <a:rPr lang="en-US" sz="1600" cap="all" baseline="0">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E ABASTECIMENTO</a:t>
          </a:r>
          <a:endPar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endPar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114300</xdr:colOff>
      <xdr:row>0</xdr:row>
      <xdr:rowOff>28576</xdr:rowOff>
    </xdr:from>
    <xdr:to>
      <xdr:col>4</xdr:col>
      <xdr:colOff>4067175</xdr:colOff>
      <xdr:row>0</xdr:row>
      <xdr:rowOff>752475</xdr:rowOff>
    </xdr:to>
    <xdr:sp macro="" textlink="">
      <xdr:nvSpPr>
        <xdr:cNvPr id="3" name="TextBox 2">
          <a:extLst>
            <a:ext uri="{FF2B5EF4-FFF2-40B4-BE49-F238E27FC236}">
              <a16:creationId xmlns:a16="http://schemas.microsoft.com/office/drawing/2014/main" id="{15E61CA6-31FB-4C90-97DA-1B5A48D66842}"/>
            </a:ext>
            <a:ext uri="{147F2762-F138-4A5C-976F-8EAC2B608ADB}">
              <a16:predDERef xmlns:a16="http://schemas.microsoft.com/office/drawing/2014/main" pred="{CDD0A4E7-B250-4D69-AE16-28231205C30E}"/>
            </a:ext>
          </a:extLst>
        </xdr:cNvPr>
        <xdr:cNvSpPr txBox="1"/>
      </xdr:nvSpPr>
      <xdr:spPr bwMode="auto">
        <a:xfrm>
          <a:off x="257175" y="28576"/>
          <a:ext cx="5848350" cy="723899"/>
        </a:xfrm>
        <a:prstGeom prst="rect">
          <a:avLst/>
        </a:prstGeom>
        <a:solidFill>
          <a:schemeClr val="bg1"/>
        </a:solidFill>
        <a:ln w="6350">
          <a:noFill/>
        </a:ln>
        <a:extLst>
          <a:ext uri="{C572A759-6A51-4108-AA02-DFA0A04FC94B}">
            <ma14:wrappingTextBoxFlag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114300</xdr:colOff>
      <xdr:row>0</xdr:row>
      <xdr:rowOff>28576</xdr:rowOff>
    </xdr:from>
    <xdr:to>
      <xdr:col>4</xdr:col>
      <xdr:colOff>4067175</xdr:colOff>
      <xdr:row>0</xdr:row>
      <xdr:rowOff>752475</xdr:rowOff>
    </xdr:to>
    <xdr:sp macro="" textlink="">
      <xdr:nvSpPr>
        <xdr:cNvPr id="3" name="TextBox 2">
          <a:extLst>
            <a:ext uri="{FF2B5EF4-FFF2-40B4-BE49-F238E27FC236}">
              <a16:creationId xmlns:a16="http://schemas.microsoft.com/office/drawing/2014/main" id="{20981BFE-D0E6-4FFC-8303-8379237D3CC4}"/>
            </a:ext>
            <a:ext uri="{147F2762-F138-4A5C-976F-8EAC2B608ADB}">
              <a16:predDERef xmlns:a16="http://schemas.microsoft.com/office/drawing/2014/main" pred="{EA366788-FBF8-42B9-B9E5-A0AAC681D03B}"/>
            </a:ext>
          </a:extLst>
        </xdr:cNvPr>
        <xdr:cNvSpPr txBox="1"/>
      </xdr:nvSpPr>
      <xdr:spPr bwMode="auto">
        <a:xfrm>
          <a:off x="257175" y="28576"/>
          <a:ext cx="5867400" cy="723899"/>
        </a:xfrm>
        <a:prstGeom prst="rect">
          <a:avLst/>
        </a:prstGeom>
        <a:solidFill>
          <a:schemeClr val="bg1"/>
        </a:solidFill>
        <a:ln w="6350">
          <a:noFill/>
        </a:ln>
        <a:extLst>
          <a:ext uri="{C572A759-6A51-4108-AA02-DFA0A04FC94B}">
            <ma14:wrappingTextBoxFlag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114300</xdr:colOff>
      <xdr:row>0</xdr:row>
      <xdr:rowOff>28576</xdr:rowOff>
    </xdr:from>
    <xdr:to>
      <xdr:col>4</xdr:col>
      <xdr:colOff>4067175</xdr:colOff>
      <xdr:row>0</xdr:row>
      <xdr:rowOff>752475</xdr:rowOff>
    </xdr:to>
    <xdr:sp macro="" textlink="">
      <xdr:nvSpPr>
        <xdr:cNvPr id="3" name="TextBox 2">
          <a:extLst>
            <a:ext uri="{FF2B5EF4-FFF2-40B4-BE49-F238E27FC236}">
              <a16:creationId xmlns:a16="http://schemas.microsoft.com/office/drawing/2014/main" id="{9EC43038-005D-4892-88D9-03138953CDF9}"/>
            </a:ext>
            <a:ext uri="{147F2762-F138-4A5C-976F-8EAC2B608ADB}">
              <a16:predDERef xmlns:a16="http://schemas.microsoft.com/office/drawing/2014/main" pred="{137F0E9A-C9F2-4F2C-BDF9-CD60797AAC80}"/>
            </a:ext>
          </a:extLst>
        </xdr:cNvPr>
        <xdr:cNvSpPr txBox="1"/>
      </xdr:nvSpPr>
      <xdr:spPr bwMode="auto">
        <a:xfrm>
          <a:off x="257175" y="28576"/>
          <a:ext cx="5857875" cy="723899"/>
        </a:xfrm>
        <a:prstGeom prst="rect">
          <a:avLst/>
        </a:prstGeom>
        <a:solidFill>
          <a:schemeClr val="bg1"/>
        </a:solidFill>
        <a:ln w="6350">
          <a:noFill/>
        </a:ln>
        <a:extLst>
          <a:ext uri="{C572A759-6A51-4108-AA02-DFA0A04FC94B}">
            <ma14:wrappingTextBoxFlag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114300</xdr:colOff>
      <xdr:row>0</xdr:row>
      <xdr:rowOff>28576</xdr:rowOff>
    </xdr:from>
    <xdr:to>
      <xdr:col>4</xdr:col>
      <xdr:colOff>4067175</xdr:colOff>
      <xdr:row>0</xdr:row>
      <xdr:rowOff>752475</xdr:rowOff>
    </xdr:to>
    <xdr:sp macro="" textlink="">
      <xdr:nvSpPr>
        <xdr:cNvPr id="3" name="TextBox 2">
          <a:extLst>
            <a:ext uri="{FF2B5EF4-FFF2-40B4-BE49-F238E27FC236}">
              <a16:creationId xmlns:a16="http://schemas.microsoft.com/office/drawing/2014/main" id="{FC6C874D-B105-4855-BEFA-76E62B00B704}"/>
            </a:ext>
            <a:ext uri="{147F2762-F138-4A5C-976F-8EAC2B608ADB}">
              <a16:predDERef xmlns:a16="http://schemas.microsoft.com/office/drawing/2014/main" pred="{FC2CC575-58B1-4BF7-BE90-A59C21D01693}"/>
            </a:ext>
          </a:extLst>
        </xdr:cNvPr>
        <xdr:cNvSpPr txBox="1"/>
      </xdr:nvSpPr>
      <xdr:spPr bwMode="auto">
        <a:xfrm>
          <a:off x="257175" y="28576"/>
          <a:ext cx="5857875" cy="723899"/>
        </a:xfrm>
        <a:prstGeom prst="rect">
          <a:avLst/>
        </a:prstGeom>
        <a:solidFill>
          <a:schemeClr val="bg1"/>
        </a:solidFill>
        <a:ln w="6350">
          <a:noFill/>
        </a:ln>
        <a:extLst>
          <a:ext uri="{C572A759-6A51-4108-AA02-DFA0A04FC94B}">
            <ma14:wrappingTextBoxFlag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114300</xdr:colOff>
      <xdr:row>0</xdr:row>
      <xdr:rowOff>28576</xdr:rowOff>
    </xdr:from>
    <xdr:to>
      <xdr:col>4</xdr:col>
      <xdr:colOff>4067175</xdr:colOff>
      <xdr:row>0</xdr:row>
      <xdr:rowOff>752475</xdr:rowOff>
    </xdr:to>
    <xdr:sp macro="" textlink="">
      <xdr:nvSpPr>
        <xdr:cNvPr id="3" name="TextBox 2">
          <a:extLst>
            <a:ext uri="{FF2B5EF4-FFF2-40B4-BE49-F238E27FC236}">
              <a16:creationId xmlns:a16="http://schemas.microsoft.com/office/drawing/2014/main" id="{07F9E95D-298F-486D-A749-B7C95C4B110F}"/>
            </a:ext>
            <a:ext uri="{147F2762-F138-4A5C-976F-8EAC2B608ADB}">
              <a16:predDERef xmlns:a16="http://schemas.microsoft.com/office/drawing/2014/main" pred="{4D3B4AC1-CF0C-421D-9181-6B060402634F}"/>
            </a:ext>
          </a:extLst>
        </xdr:cNvPr>
        <xdr:cNvSpPr txBox="1"/>
      </xdr:nvSpPr>
      <xdr:spPr bwMode="auto">
        <a:xfrm>
          <a:off x="257175" y="28576"/>
          <a:ext cx="5857875" cy="72389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xdr:colOff>
      <xdr:row>0</xdr:row>
      <xdr:rowOff>2</xdr:rowOff>
    </xdr:from>
    <xdr:to>
      <xdr:col>8</xdr:col>
      <xdr:colOff>95250</xdr:colOff>
      <xdr:row>0</xdr:row>
      <xdr:rowOff>437372</xdr:rowOff>
    </xdr:to>
    <xdr:sp macro="" textlink="">
      <xdr:nvSpPr>
        <xdr:cNvPr id="3" name="TextBox 2">
          <a:extLst>
            <a:ext uri="{FF2B5EF4-FFF2-40B4-BE49-F238E27FC236}">
              <a16:creationId xmlns:a16="http://schemas.microsoft.com/office/drawing/2014/main" id="{6F6094BA-B57A-4A4F-9C69-ED2B6288F2F6}"/>
            </a:ext>
            <a:ext uri="{147F2762-F138-4A5C-976F-8EAC2B608ADB}">
              <a16:predDERef xmlns:a16="http://schemas.microsoft.com/office/drawing/2014/main" pred="{FB88A310-64A8-4584-8257-2617B339CDB6}"/>
            </a:ext>
          </a:extLst>
        </xdr:cNvPr>
        <xdr:cNvSpPr txBox="1"/>
      </xdr:nvSpPr>
      <xdr:spPr bwMode="auto">
        <a:xfrm>
          <a:off x="152401" y="2"/>
          <a:ext cx="10077449" cy="437370"/>
        </a:xfrm>
        <a:prstGeom prst="rect">
          <a:avLst/>
        </a:prstGeom>
        <a:solidFill>
          <a:schemeClr val="bg1"/>
        </a:solidFill>
        <a:ln w="6350">
          <a:noFill/>
        </a:ln>
        <a:extLst>
          <a:ext uri="{C572A759-6A51-4108-AA02-DFA0A04FC94B}">
            <ma14:wrappingTextBoxFlag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28576</xdr:rowOff>
    </xdr:from>
    <xdr:to>
      <xdr:col>4</xdr:col>
      <xdr:colOff>4067175</xdr:colOff>
      <xdr:row>0</xdr:row>
      <xdr:rowOff>752475</xdr:rowOff>
    </xdr:to>
    <xdr:sp macro="" textlink="">
      <xdr:nvSpPr>
        <xdr:cNvPr id="3" name="TextBox 2">
          <a:extLst>
            <a:ext uri="{FF2B5EF4-FFF2-40B4-BE49-F238E27FC236}">
              <a16:creationId xmlns:a16="http://schemas.microsoft.com/office/drawing/2014/main" id="{DCE20291-B8C9-4A52-A9D8-A1DFE881F99B}"/>
            </a:ext>
            <a:ext uri="{147F2762-F138-4A5C-976F-8EAC2B608ADB}">
              <a16:predDERef xmlns:a16="http://schemas.microsoft.com/office/drawing/2014/main" pred="{71AE2649-0FBF-409E-A10E-47FB4779C0B6}"/>
            </a:ext>
          </a:extLst>
        </xdr:cNvPr>
        <xdr:cNvSpPr txBox="1"/>
      </xdr:nvSpPr>
      <xdr:spPr bwMode="auto">
        <a:xfrm>
          <a:off x="257175" y="28576"/>
          <a:ext cx="5857875" cy="723899"/>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xdr:colOff>
      <xdr:row>0</xdr:row>
      <xdr:rowOff>2</xdr:rowOff>
    </xdr:from>
    <xdr:to>
      <xdr:col>8</xdr:col>
      <xdr:colOff>95250</xdr:colOff>
      <xdr:row>0</xdr:row>
      <xdr:rowOff>437372</xdr:rowOff>
    </xdr:to>
    <xdr:sp macro="" textlink="">
      <xdr:nvSpPr>
        <xdr:cNvPr id="3" name="TextBox 2">
          <a:extLst>
            <a:ext uri="{FF2B5EF4-FFF2-40B4-BE49-F238E27FC236}">
              <a16:creationId xmlns:a16="http://schemas.microsoft.com/office/drawing/2014/main" id="{07E415E4-2B69-43B7-B923-EE47B542640E}"/>
            </a:ext>
            <a:ext uri="{147F2762-F138-4A5C-976F-8EAC2B608ADB}">
              <a16:predDERef xmlns:a16="http://schemas.microsoft.com/office/drawing/2014/main" pred="{9626EA67-AA7A-415C-89E2-C5E8D84DE1AB}"/>
            </a:ext>
          </a:extLst>
        </xdr:cNvPr>
        <xdr:cNvSpPr txBox="1"/>
      </xdr:nvSpPr>
      <xdr:spPr bwMode="auto">
        <a:xfrm>
          <a:off x="142876" y="2"/>
          <a:ext cx="10067924"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xdr:colOff>
      <xdr:row>0</xdr:row>
      <xdr:rowOff>2</xdr:rowOff>
    </xdr:from>
    <xdr:to>
      <xdr:col>8</xdr:col>
      <xdr:colOff>95250</xdr:colOff>
      <xdr:row>0</xdr:row>
      <xdr:rowOff>437372</xdr:rowOff>
    </xdr:to>
    <xdr:sp macro="" textlink="">
      <xdr:nvSpPr>
        <xdr:cNvPr id="3" name="TextBox 2">
          <a:extLst>
            <a:ext uri="{FF2B5EF4-FFF2-40B4-BE49-F238E27FC236}">
              <a16:creationId xmlns:a16="http://schemas.microsoft.com/office/drawing/2014/main" id="{872797CF-485D-48A8-806B-22DF990AD1D9}"/>
            </a:ext>
            <a:ext uri="{147F2762-F138-4A5C-976F-8EAC2B608ADB}">
              <a16:predDERef xmlns:a16="http://schemas.microsoft.com/office/drawing/2014/main" pred="{89C145FD-F8DB-443A-B39E-249CB77031C0}"/>
            </a:ext>
          </a:extLst>
        </xdr:cNvPr>
        <xdr:cNvSpPr txBox="1"/>
      </xdr:nvSpPr>
      <xdr:spPr bwMode="auto">
        <a:xfrm>
          <a:off x="142876" y="2"/>
          <a:ext cx="10039349" cy="43737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a:lnSpc>
              <a:spcPct val="120000"/>
            </a:lnSpc>
            <a:spcBef>
              <a:spcPts val="0"/>
            </a:spcBef>
            <a:spcAft>
              <a:spcPts val="0"/>
            </a:spcAft>
          </a:pPr>
          <a:r>
            <a:rPr lang="fr-FR" sz="2000">
              <a:solidFill>
                <a:srgbClr val="C01A3C"/>
              </a:solidFill>
              <a:effectLst/>
              <a:latin typeface="Gill Sans MT" panose="020B0502020104020203" pitchFamily="34" charset="0"/>
              <a:ea typeface="Times New Roman" panose="02020603050405020304" pitchFamily="18" charset="0"/>
              <a:cs typeface="GillSansMT-Bold"/>
            </a:rPr>
            <a:t>USAID PROGRAMME DE LA CHAÎNE D'APPROVISIONNEMENT DE LA SANTÉ MONDIALE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Gestion des achats et de l'approvisionnement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fr-FR"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greifenstein\Google%20Drive\GPRHCS\Commodity%20Tracking\PSB%20PO%20and%20Inv%20Orders\PO%20&amp;%20Inv%20repor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Administrator\Downloads\Core_Indicator_1-9_Calculator___Brief_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greifenstein\Google%20Drive\GPRHCS\NCFMU%20on%20G-Drive\Resource%20Allocation\2018\UNFPA-Supplies-Indicative%20RAS%202018-Matrix-20%20Sep%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greifenstein\Google%20Drive\GPRHCS\NCFMU%20on%20G-Drive\Resource%20Allocation\Templates\UNFPA%20Supplies%20working%20Template\Template%20Non-Core%20Funding%20Request-for%20review-15October2018-Ver7.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Administrator\Downloads\Dec%202018\Nov%202018\Oct%20-%20Mid\New%20folder%20(2)\New%20folder\Core%20Indicator%201-9%20Calculator%205.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sers\Viktor\Downloads\Template%20Non-Core%20Funding%20Request%2024%20Oct%202017%20(6).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Users\Akshay\Downloads\MHTF%20Multi-Year%20DRAFT%20Template%20Non-Core%20Funding%20Request%20-%20V0.4_JPM.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Users\Administrator\Desktop\June%202021\Q1%202021%20QRTs\Commodity%20Quarterly%20Review%20Q1%202021\Afghanistan\UNFPA_Quarterly%20Review%20Template%20-%20QRT%20Version%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FID Temp CYP"/>
      <sheetName val="2019"/>
      <sheetName val="Raw Data"/>
      <sheetName val="pivot"/>
      <sheetName val="Injectable USD"/>
      <sheetName val="Implants USD"/>
      <sheetName val="DFID Temp USD"/>
      <sheetName val="Injectable QTY"/>
      <sheetName val="Implants QTY"/>
      <sheetName val="DFID Temp QTY"/>
      <sheetName val="2014-2019"/>
      <sheetName val="MH Medicines USD"/>
      <sheetName val="MH Medicines QTY"/>
      <sheetName val="RH Kits (2)"/>
      <sheetName val="RH Kits"/>
      <sheetName val="REQs with ship to UNFPA"/>
      <sheetName val="CYP Conv Factor"/>
      <sheetName val="List of Item IDs"/>
      <sheetName val="Fund Code Library"/>
      <sheetName val="Not Avaible Funds"/>
      <sheetName val="Data specifications"/>
      <sheetName val="Control Panel"/>
      <sheetName val="Master Control Panel"/>
      <sheetName val="query"/>
      <sheetName val="DFID Template"/>
      <sheetName val="2011-2018"/>
      <sheetName val="RH Kits 20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on Updates"/>
      <sheetName val="Introduction"/>
      <sheetName val="Indicator 1-9_Inputs"/>
      <sheetName val="Indicator 1-9_Results"/>
      <sheetName val="Enter your National Goal"/>
      <sheetName val="Progress Brief"/>
      <sheetName val="Compare to Last Year"/>
      <sheetName val="Indicator Calculations"/>
      <sheetName val="Impact Calculations"/>
      <sheetName val="2018 Report Estimates"/>
      <sheetName val="Extra Graphs for PPT"/>
      <sheetName val="Historic mCPR"/>
      <sheetName val="WPP 2017"/>
      <sheetName val="WPP_Births 2017"/>
      <sheetName val="Abortion rates"/>
      <sheetName val="Pregnancy and failure rates"/>
      <sheetName val="Modern Method Mix 2019 Update"/>
      <sheetName val="DHS_planning status"/>
      <sheetName val="MMR 2015_WHO"/>
      <sheetName val="Region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Amount Available &amp; deductables"/>
      <sheetName val="Country indicators"/>
      <sheetName val="Weighted Score for segmentation"/>
      <sheetName val="Country Segmentation"/>
      <sheetName val="Commod &amp; Cap split"/>
      <sheetName val="Weighted Score for resources"/>
      <sheetName val="Ceiling based on weighted score"/>
      <sheetName val="Allocations summary table 2018"/>
      <sheetName val="Amplifying percentages"/>
      <sheetName val="Ceiling based on Ampl"/>
      <sheetName val="Allocation summary based on Amp"/>
      <sheetName val="Dept"/>
      <sheetName val="Country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Lists"/>
      <sheetName val="1. Planning"/>
      <sheetName val="Standard post salary"/>
      <sheetName val="All Staff"/>
      <sheetName val="Departments"/>
      <sheetName val="2. Budget Breakdown"/>
      <sheetName val="3. Progress Report"/>
      <sheetName val="4. Cover page"/>
      <sheetName val="Indicative ceiling"/>
      <sheetName val="RefTable"/>
      <sheetName val="HQ1"/>
      <sheetName val="ActivityApproval Assessment"/>
      <sheetName val="AWP Contents Quality Assessment"/>
      <sheetName val="AWP implemetation Assessment "/>
      <sheetName val="Account Dictionary"/>
      <sheetName val="4. Financial Summary"/>
      <sheetName val="6. Results Framewo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rn Method Mix 2016 Report"/>
      <sheetName val="Introduction"/>
      <sheetName val="Indicator 1-9_Inputs"/>
      <sheetName val="Indicator 1-9_Results"/>
      <sheetName val="Calculations"/>
      <sheetName val="Extra Graphs for PPT"/>
      <sheetName val="2015 Report Data"/>
      <sheetName val="mCPR Regional Ratios"/>
      <sheetName val="Historic mCPR"/>
      <sheetName val="WPP 2015"/>
      <sheetName val="WPP_Births 2015"/>
      <sheetName val="Abortion rates"/>
      <sheetName val="Pregnancy and failure rates"/>
      <sheetName val="DHS_planning status"/>
      <sheetName val="MMR 2015_WHO"/>
      <sheetName val="Region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Welcome"/>
      <sheetName val="2. Workplan"/>
      <sheetName val="3. Cover page"/>
      <sheetName val="4. Financial Summary"/>
      <sheetName val="5. Progress Report"/>
      <sheetName val="6. Results Framework"/>
      <sheetName val="7. FGM Cover Page"/>
      <sheetName val="8. FGM Entry"/>
      <sheetName val="Indicative ceiling"/>
      <sheetName val="All Staff"/>
      <sheetName val="Standard post salary"/>
      <sheetName val="Lists"/>
      <sheetName val="RefTable"/>
      <sheetName val="Departments"/>
      <sheetName val="Template Non-Core Funding Reque"/>
      <sheetName val="1__Welcome"/>
      <sheetName val="2__Workplan"/>
      <sheetName val="3__Cover_page"/>
      <sheetName val="4__Financial_Summary"/>
      <sheetName val="5__Progress_Report"/>
      <sheetName val="6__Results_Framework"/>
      <sheetName val="7__FGM_Cover_Page"/>
      <sheetName val="8__FGM_Entry"/>
      <sheetName val="Indicative_ceiling"/>
      <sheetName val="All_Staff"/>
      <sheetName val="Standard_post_salary"/>
      <sheetName val="Template_Non-Core_Funding_Requ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e"/>
      <sheetName val="MHTF Cover Page"/>
      <sheetName val="MHTF Planning"/>
      <sheetName val="Sheet1"/>
      <sheetName val="Standard post salary"/>
      <sheetName val="4. Financial Summary"/>
      <sheetName val="6. Results Framework"/>
      <sheetName val="Indicative ceiling"/>
      <sheetName val="All Staff"/>
      <sheetName val="RefTable"/>
      <sheetName val="Departments"/>
      <sheetName val="MHTF Multi-Year DRAFT Template "/>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amp; Guidelines"/>
      <sheetName val="QRT"/>
      <sheetName val="Lookups"/>
    </sheetNames>
    <sheetDataSet>
      <sheetData sheetId="0" refreshError="1"/>
      <sheetData sheetId="1" refreshError="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www.efda.gov.et/"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medicamentos.mspas.gob.gt/index.php/consultas/registros-vigentes"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https://pubmed.ncbi.nlm.nih.gov/37034400/" TargetMode="Externa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hyperlink" Target="https://www.mef.gob.pe/es/?option=com_content&amp;language=es-ES&amp;Itemid=101530&amp;view=article&amp;catid=211&amp;id=4459&amp;lang=es-ES" TargetMode="Externa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7B1BC-60BB-4DF1-B407-B2C88657B122}">
  <sheetPr>
    <tabColor theme="5"/>
  </sheetPr>
  <dimension ref="A1:JY1342"/>
  <sheetViews>
    <sheetView tabSelected="1" zoomScaleNormal="100" workbookViewId="0">
      <pane xSplit="4" ySplit="2" topLeftCell="H776" activePane="bottomRight" state="frozen"/>
      <selection pane="bottomRight" activeCell="P828" sqref="P828"/>
      <selection pane="bottomLeft"/>
      <selection pane="topRight"/>
    </sheetView>
  </sheetViews>
  <sheetFormatPr defaultColWidth="8.7109375" defaultRowHeight="14.25" customHeight="1"/>
  <cols>
    <col min="1" max="1" width="89.42578125" style="14" customWidth="1"/>
    <col min="2" max="2" width="18.42578125" style="14" customWidth="1"/>
    <col min="3" max="3" width="16.28515625" style="14" customWidth="1"/>
    <col min="4" max="4" width="16" style="14" customWidth="1"/>
    <col min="5" max="28" width="16.7109375" style="14" customWidth="1"/>
    <col min="29" max="29" width="16.7109375" style="17" customWidth="1"/>
    <col min="30" max="44" width="16.7109375" style="14" customWidth="1"/>
    <col min="45" max="16384" width="8.7109375" style="14"/>
  </cols>
  <sheetData>
    <row r="1" spans="1:285" ht="57" customHeight="1">
      <c r="A1" s="18"/>
      <c r="B1" s="1273" t="s">
        <v>0</v>
      </c>
      <c r="C1" s="1274" t="s">
        <v>1</v>
      </c>
      <c r="D1" s="1275" t="s">
        <v>2</v>
      </c>
      <c r="E1" s="1276" t="s">
        <v>3</v>
      </c>
      <c r="F1" s="1277" t="s">
        <v>4</v>
      </c>
      <c r="G1" s="1278" t="s">
        <v>5</v>
      </c>
      <c r="H1" s="1279" t="s">
        <v>6</v>
      </c>
      <c r="I1" s="1280" t="s">
        <v>7</v>
      </c>
      <c r="J1" s="21"/>
      <c r="K1" s="21"/>
      <c r="L1" s="21"/>
      <c r="M1" s="21"/>
      <c r="N1" s="21"/>
      <c r="O1" s="21"/>
      <c r="P1" s="1252"/>
      <c r="Q1" s="1252"/>
      <c r="R1" s="21"/>
      <c r="S1" s="21"/>
      <c r="T1" s="21"/>
      <c r="U1" s="21"/>
      <c r="V1" s="1253"/>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c r="IZ1" s="21"/>
      <c r="JA1" s="21"/>
      <c r="JB1" s="21"/>
      <c r="JC1" s="21"/>
      <c r="JD1" s="21"/>
      <c r="JE1" s="21"/>
      <c r="JF1" s="21"/>
      <c r="JG1" s="21"/>
      <c r="JH1" s="21"/>
      <c r="JI1" s="21"/>
      <c r="JJ1" s="21"/>
      <c r="JK1" s="21"/>
      <c r="JL1" s="21"/>
      <c r="JM1" s="21"/>
      <c r="JN1" s="21"/>
      <c r="JO1" s="21"/>
      <c r="JP1" s="21"/>
      <c r="JQ1" s="21"/>
      <c r="JR1" s="21"/>
      <c r="JS1" s="21"/>
      <c r="JT1" s="21"/>
      <c r="JU1" s="21"/>
      <c r="JV1" s="21"/>
      <c r="JW1" s="21"/>
      <c r="JX1" s="21"/>
      <c r="JY1" s="21"/>
    </row>
    <row r="2" spans="1:285" s="15" customFormat="1" ht="39.75" customHeight="1">
      <c r="A2" s="165" t="s">
        <v>8</v>
      </c>
      <c r="B2" s="104" t="s">
        <v>9</v>
      </c>
      <c r="C2" s="166" t="s">
        <v>10</v>
      </c>
      <c r="D2" s="167" t="s">
        <v>11</v>
      </c>
      <c r="E2" s="1255" t="s">
        <v>12</v>
      </c>
      <c r="F2" s="1255" t="s">
        <v>13</v>
      </c>
      <c r="G2" s="1255" t="s">
        <v>14</v>
      </c>
      <c r="H2" s="1255" t="s">
        <v>15</v>
      </c>
      <c r="I2" s="1255" t="s">
        <v>16</v>
      </c>
      <c r="J2" s="1255" t="s">
        <v>17</v>
      </c>
      <c r="K2" s="1256" t="s">
        <v>18</v>
      </c>
      <c r="L2" s="1255" t="s">
        <v>19</v>
      </c>
      <c r="M2" s="1257" t="s">
        <v>20</v>
      </c>
      <c r="N2" s="1255" t="s">
        <v>21</v>
      </c>
      <c r="O2" s="1255" t="s">
        <v>22</v>
      </c>
      <c r="P2" s="1255" t="s">
        <v>23</v>
      </c>
      <c r="Q2" s="1255" t="s">
        <v>24</v>
      </c>
      <c r="R2" s="1255" t="s">
        <v>25</v>
      </c>
      <c r="S2" s="1255" t="s">
        <v>26</v>
      </c>
      <c r="T2" s="1255" t="s">
        <v>27</v>
      </c>
      <c r="U2" s="1255" t="s">
        <v>28</v>
      </c>
      <c r="V2" s="1255" t="s">
        <v>29</v>
      </c>
      <c r="W2" s="1257" t="s">
        <v>30</v>
      </c>
      <c r="X2" s="1255" t="s">
        <v>31</v>
      </c>
      <c r="Y2" s="1255" t="s">
        <v>32</v>
      </c>
      <c r="Z2" s="1255" t="s">
        <v>33</v>
      </c>
      <c r="AA2" s="1255" t="s">
        <v>34</v>
      </c>
      <c r="AB2" s="1255" t="s">
        <v>35</v>
      </c>
      <c r="AC2" s="1255" t="s">
        <v>36</v>
      </c>
      <c r="AD2" s="1255" t="s">
        <v>37</v>
      </c>
      <c r="AE2" s="1255" t="s">
        <v>38</v>
      </c>
      <c r="AF2" s="1255" t="s">
        <v>39</v>
      </c>
      <c r="AG2" s="1255" t="s">
        <v>40</v>
      </c>
      <c r="AH2" s="1255" t="s">
        <v>41</v>
      </c>
      <c r="AI2" s="1255" t="s">
        <v>42</v>
      </c>
      <c r="AJ2" s="1255" t="s">
        <v>43</v>
      </c>
      <c r="AK2" s="1255" t="s">
        <v>44</v>
      </c>
      <c r="AL2" s="1255" t="s">
        <v>45</v>
      </c>
      <c r="AM2" s="1255" t="s">
        <v>46</v>
      </c>
      <c r="AN2" s="1255" t="s">
        <v>47</v>
      </c>
      <c r="AO2" s="1255" t="s">
        <v>48</v>
      </c>
      <c r="AP2" s="1255" t="s">
        <v>49</v>
      </c>
      <c r="AQ2" s="1255" t="s">
        <v>50</v>
      </c>
      <c r="AR2" s="1258" t="s">
        <v>51</v>
      </c>
      <c r="AS2" s="1250"/>
      <c r="AT2" s="1250"/>
      <c r="AU2" s="1250"/>
      <c r="AV2" s="1250"/>
      <c r="AW2" s="1250"/>
      <c r="AX2" s="1250"/>
      <c r="AY2" s="1250"/>
      <c r="AZ2" s="1250"/>
      <c r="BA2" s="1250"/>
      <c r="BB2" s="1250"/>
      <c r="BC2" s="1250"/>
      <c r="BD2" s="1250"/>
      <c r="BE2" s="1250"/>
      <c r="BF2" s="1250"/>
      <c r="BG2" s="1250"/>
      <c r="BH2" s="1250"/>
      <c r="BI2" s="1250"/>
      <c r="BJ2" s="1250"/>
      <c r="BK2" s="1250"/>
      <c r="BL2" s="1250"/>
      <c r="BM2" s="1250"/>
      <c r="BN2" s="1250"/>
      <c r="BO2" s="1250"/>
      <c r="BP2" s="1250"/>
      <c r="BQ2" s="1250"/>
      <c r="BR2" s="1250"/>
      <c r="BS2" s="1250"/>
      <c r="BT2" s="1250"/>
      <c r="BU2" s="1250"/>
      <c r="BV2" s="1250"/>
      <c r="BW2" s="1250"/>
      <c r="BX2" s="1250"/>
      <c r="BY2" s="1250"/>
      <c r="BZ2" s="1250"/>
      <c r="CA2" s="1250"/>
      <c r="CB2" s="1250"/>
      <c r="CC2" s="1250"/>
      <c r="CD2" s="1250"/>
      <c r="CE2" s="1250"/>
      <c r="CF2" s="1250"/>
      <c r="CG2" s="1250"/>
      <c r="CH2" s="1250"/>
      <c r="CI2" s="1250"/>
      <c r="CJ2" s="1250"/>
      <c r="CK2" s="1250"/>
      <c r="CL2" s="1250"/>
      <c r="CM2" s="1250"/>
      <c r="CN2" s="1250"/>
      <c r="CO2" s="1250"/>
      <c r="CP2" s="1250"/>
      <c r="CQ2" s="1250"/>
      <c r="CR2" s="1250"/>
      <c r="CS2" s="1250"/>
      <c r="CT2" s="1250"/>
      <c r="CU2" s="1250"/>
      <c r="CV2" s="1250"/>
      <c r="CW2" s="1250"/>
      <c r="CX2" s="1250"/>
      <c r="CY2" s="1250"/>
      <c r="CZ2" s="1250"/>
      <c r="DA2" s="1250"/>
      <c r="DB2" s="1250"/>
      <c r="DC2" s="1250"/>
      <c r="DD2" s="1250"/>
      <c r="DE2" s="1250"/>
      <c r="DF2" s="1250"/>
      <c r="DG2" s="1250"/>
      <c r="DH2" s="1250"/>
      <c r="DI2" s="1250"/>
      <c r="DJ2" s="1250"/>
      <c r="DK2" s="1250"/>
      <c r="DL2" s="1250"/>
      <c r="DM2" s="1250"/>
      <c r="DN2" s="1250"/>
      <c r="DO2" s="1250"/>
      <c r="DP2" s="1250"/>
      <c r="DQ2" s="1250"/>
      <c r="DR2" s="1250"/>
      <c r="DS2" s="1250"/>
      <c r="DT2" s="1250"/>
      <c r="DU2" s="1250"/>
      <c r="DV2" s="1250"/>
      <c r="DW2" s="1250"/>
      <c r="DX2" s="1250"/>
      <c r="DY2" s="1250"/>
      <c r="DZ2" s="1250"/>
      <c r="EA2" s="1250"/>
      <c r="EB2" s="1250"/>
      <c r="EC2" s="1250"/>
      <c r="ED2" s="1250"/>
      <c r="EE2" s="1250"/>
      <c r="EF2" s="1250"/>
      <c r="EG2" s="1250"/>
      <c r="EH2" s="1250"/>
      <c r="EI2" s="1250"/>
      <c r="EJ2" s="1250"/>
      <c r="EK2" s="1250"/>
      <c r="EL2" s="1250"/>
      <c r="EM2" s="1250"/>
      <c r="EN2" s="1250"/>
      <c r="EO2" s="1250"/>
      <c r="EP2" s="1250"/>
      <c r="EQ2" s="1250"/>
      <c r="ER2" s="1250"/>
      <c r="ES2" s="1250"/>
      <c r="ET2" s="1250"/>
      <c r="EU2" s="1250"/>
      <c r="EV2" s="1250"/>
      <c r="EW2" s="1250"/>
      <c r="EX2" s="1250"/>
      <c r="EY2" s="1250"/>
      <c r="EZ2" s="1250"/>
      <c r="FA2" s="1250"/>
      <c r="FB2" s="1250"/>
      <c r="FC2" s="1250"/>
      <c r="FD2" s="1250"/>
      <c r="FE2" s="1250"/>
      <c r="FF2" s="1250"/>
      <c r="FG2" s="1250"/>
      <c r="FH2" s="1250"/>
      <c r="FI2" s="1250"/>
      <c r="FJ2" s="1250"/>
      <c r="FK2" s="1250"/>
      <c r="FL2" s="1250"/>
      <c r="FM2" s="1250"/>
      <c r="FN2" s="1250"/>
      <c r="FO2" s="1250"/>
      <c r="FP2" s="1250"/>
      <c r="FQ2" s="1250"/>
      <c r="FR2" s="1250"/>
      <c r="FS2" s="1250"/>
      <c r="FT2" s="1250"/>
      <c r="FU2" s="1250"/>
      <c r="FV2" s="1250"/>
      <c r="FW2" s="1250"/>
      <c r="FX2" s="1250"/>
      <c r="FY2" s="1250"/>
      <c r="FZ2" s="1250"/>
      <c r="GA2" s="1250"/>
      <c r="GB2" s="1250"/>
      <c r="GC2" s="1250"/>
      <c r="GD2" s="1250"/>
      <c r="GE2" s="1250"/>
      <c r="GF2" s="1250"/>
      <c r="GG2" s="1250"/>
      <c r="GH2" s="1250"/>
      <c r="GI2" s="1250"/>
      <c r="GJ2" s="1250"/>
      <c r="GK2" s="1250"/>
      <c r="GL2" s="1250"/>
      <c r="GM2" s="1250"/>
      <c r="GN2" s="1250"/>
      <c r="GO2" s="1250"/>
      <c r="GP2" s="1250"/>
      <c r="GQ2" s="1250"/>
      <c r="GR2" s="1250"/>
      <c r="GS2" s="1250"/>
      <c r="GT2" s="1250"/>
      <c r="GU2" s="1250"/>
      <c r="GV2" s="1250"/>
      <c r="GW2" s="1250"/>
      <c r="GX2" s="1250"/>
      <c r="GY2" s="1250"/>
      <c r="GZ2" s="1250"/>
      <c r="HA2" s="1250"/>
      <c r="HB2" s="1250"/>
      <c r="HC2" s="1250"/>
      <c r="HD2" s="1250"/>
      <c r="HE2" s="1250"/>
      <c r="HF2" s="1250"/>
      <c r="HG2" s="1250"/>
      <c r="HH2" s="1250"/>
      <c r="HI2" s="1250"/>
      <c r="HJ2" s="1250"/>
      <c r="HK2" s="1250"/>
      <c r="HL2" s="1250"/>
      <c r="HM2" s="1250"/>
      <c r="HN2" s="1250"/>
      <c r="HO2" s="1250"/>
      <c r="HP2" s="1250"/>
      <c r="HQ2" s="1250"/>
      <c r="HR2" s="1250"/>
      <c r="HS2" s="1250"/>
      <c r="HT2" s="1250"/>
      <c r="HU2" s="1250"/>
      <c r="HV2" s="1250"/>
      <c r="HW2" s="1250"/>
      <c r="HX2" s="1250"/>
      <c r="HY2" s="1250"/>
      <c r="HZ2" s="1250"/>
      <c r="IA2" s="1250"/>
      <c r="IB2" s="1250"/>
      <c r="IC2" s="1250"/>
      <c r="ID2" s="1250"/>
      <c r="IE2" s="1250"/>
      <c r="IF2" s="1250"/>
      <c r="IG2" s="1250"/>
      <c r="IH2" s="1250"/>
      <c r="II2" s="1250"/>
      <c r="IJ2" s="1250"/>
      <c r="IK2" s="1250"/>
      <c r="IL2" s="1250"/>
      <c r="IM2" s="1250"/>
      <c r="IN2" s="1250"/>
      <c r="IO2" s="1250"/>
      <c r="IP2" s="1250"/>
      <c r="IQ2" s="1250"/>
      <c r="IR2" s="1250"/>
      <c r="IS2" s="1250"/>
      <c r="IT2" s="1250"/>
      <c r="IU2" s="1250"/>
      <c r="IV2" s="1250"/>
      <c r="IW2" s="1250"/>
      <c r="IX2" s="1250"/>
      <c r="IY2" s="1250"/>
      <c r="IZ2" s="1250"/>
      <c r="JA2" s="1250"/>
      <c r="JB2" s="1250"/>
      <c r="JC2" s="1250"/>
      <c r="JD2" s="1250"/>
      <c r="JE2" s="1250"/>
      <c r="JF2" s="1250"/>
      <c r="JG2" s="1250"/>
      <c r="JH2" s="1250"/>
      <c r="JI2" s="1250"/>
      <c r="JJ2" s="1250"/>
      <c r="JK2" s="1250"/>
      <c r="JL2" s="1250"/>
      <c r="JM2" s="1250"/>
      <c r="JN2" s="1250"/>
      <c r="JO2" s="1250"/>
      <c r="JP2" s="1250"/>
      <c r="JQ2" s="1250"/>
      <c r="JR2" s="1250"/>
      <c r="JS2" s="1250"/>
      <c r="JT2" s="1250"/>
      <c r="JU2" s="1250"/>
      <c r="JV2" s="1250"/>
      <c r="JW2" s="1250"/>
      <c r="JX2" s="1250"/>
      <c r="JY2" s="19"/>
    </row>
    <row r="3" spans="1:285" ht="31.5" customHeight="1">
      <c r="A3" s="4326" t="s">
        <v>0</v>
      </c>
      <c r="B3" s="4383"/>
      <c r="C3" s="140"/>
      <c r="D3" s="141"/>
      <c r="E3" s="140"/>
      <c r="F3" s="140"/>
      <c r="G3" s="140"/>
      <c r="H3" s="140"/>
      <c r="I3" s="140"/>
      <c r="J3" s="140"/>
      <c r="K3" s="140"/>
      <c r="L3" s="140"/>
      <c r="M3" s="140"/>
      <c r="N3" s="140"/>
      <c r="O3" s="140"/>
      <c r="P3" s="140"/>
      <c r="Q3" s="140"/>
      <c r="R3" s="140"/>
      <c r="S3" s="140"/>
      <c r="T3" s="140"/>
      <c r="U3" s="140"/>
      <c r="V3" s="140"/>
      <c r="W3" s="140"/>
      <c r="X3" s="140"/>
      <c r="Y3" s="140"/>
      <c r="Z3" s="140"/>
      <c r="AA3" s="140"/>
      <c r="AB3" s="140"/>
      <c r="AC3" s="142"/>
      <c r="AD3" s="140"/>
      <c r="AE3" s="140"/>
      <c r="AF3" s="140"/>
      <c r="AG3" s="140"/>
      <c r="AH3" s="140"/>
      <c r="AI3" s="140"/>
      <c r="AJ3" s="140"/>
      <c r="AK3" s="140"/>
      <c r="AL3" s="140"/>
      <c r="AM3" s="140"/>
      <c r="AN3" s="140"/>
      <c r="AO3" s="140"/>
      <c r="AP3" s="140"/>
      <c r="AQ3" s="140"/>
      <c r="AR3" s="143"/>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row>
    <row r="4" spans="1:285" ht="31.5" customHeight="1">
      <c r="A4" s="4327" t="s">
        <v>52</v>
      </c>
      <c r="B4" s="4384">
        <f>C4/D4</f>
        <v>0.95238095238095233</v>
      </c>
      <c r="C4" s="98">
        <v>40</v>
      </c>
      <c r="D4" s="105">
        <v>42</v>
      </c>
      <c r="E4" s="1259" t="s">
        <v>53</v>
      </c>
      <c r="F4" s="93" t="s">
        <v>53</v>
      </c>
      <c r="G4" s="93" t="s">
        <v>53</v>
      </c>
      <c r="H4" s="93" t="s">
        <v>53</v>
      </c>
      <c r="I4" s="93" t="s">
        <v>53</v>
      </c>
      <c r="J4" s="93" t="s">
        <v>53</v>
      </c>
      <c r="K4" s="93" t="s">
        <v>53</v>
      </c>
      <c r="L4" s="93" t="s">
        <v>53</v>
      </c>
      <c r="M4" s="93" t="s">
        <v>54</v>
      </c>
      <c r="N4" s="93" t="s">
        <v>53</v>
      </c>
      <c r="O4" s="93" t="s">
        <v>53</v>
      </c>
      <c r="P4" s="50" t="s">
        <v>53</v>
      </c>
      <c r="Q4" s="93" t="s">
        <v>53</v>
      </c>
      <c r="R4" s="93" t="s">
        <v>53</v>
      </c>
      <c r="S4" s="93" t="s">
        <v>53</v>
      </c>
      <c r="T4" s="93" t="s">
        <v>53</v>
      </c>
      <c r="U4" s="93" t="s">
        <v>53</v>
      </c>
      <c r="V4" s="93" t="s">
        <v>53</v>
      </c>
      <c r="W4" s="93" t="s">
        <v>53</v>
      </c>
      <c r="X4" s="93" t="s">
        <v>53</v>
      </c>
      <c r="Y4" s="93" t="s">
        <v>53</v>
      </c>
      <c r="Z4" s="93" t="s">
        <v>53</v>
      </c>
      <c r="AA4" s="93" t="s">
        <v>53</v>
      </c>
      <c r="AB4" s="93" t="s">
        <v>53</v>
      </c>
      <c r="AC4" s="93" t="s">
        <v>53</v>
      </c>
      <c r="AD4" s="93" t="s">
        <v>53</v>
      </c>
      <c r="AE4" s="93" t="s">
        <v>53</v>
      </c>
      <c r="AF4" s="93" t="s">
        <v>53</v>
      </c>
      <c r="AG4" s="93" t="s">
        <v>53</v>
      </c>
      <c r="AH4" s="93" t="s">
        <v>53</v>
      </c>
      <c r="AI4" s="93" t="s">
        <v>53</v>
      </c>
      <c r="AJ4" s="93" t="s">
        <v>53</v>
      </c>
      <c r="AK4" s="93" t="s">
        <v>53</v>
      </c>
      <c r="AL4" s="93" t="s">
        <v>53</v>
      </c>
      <c r="AM4" s="93" t="s">
        <v>53</v>
      </c>
      <c r="AN4" s="93" t="s">
        <v>53</v>
      </c>
      <c r="AO4" s="93" t="s">
        <v>53</v>
      </c>
      <c r="AP4" s="93" t="s">
        <v>53</v>
      </c>
      <c r="AQ4" s="93" t="s">
        <v>53</v>
      </c>
      <c r="AR4" s="144" t="s">
        <v>53</v>
      </c>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row>
    <row r="5" spans="1:285" ht="31.5" customHeight="1">
      <c r="A5" s="4328" t="s">
        <v>55</v>
      </c>
      <c r="B5" s="24"/>
      <c r="C5" s="24"/>
      <c r="D5" s="106"/>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4"/>
      <c r="AN5" s="44"/>
      <c r="AO5" s="44"/>
      <c r="AP5" s="44"/>
      <c r="AQ5" s="44"/>
      <c r="AR5" s="124"/>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c r="JE5" s="21"/>
      <c r="JF5" s="21"/>
      <c r="JG5" s="21"/>
      <c r="JH5" s="21"/>
      <c r="JI5" s="21"/>
      <c r="JJ5" s="21"/>
      <c r="JK5" s="21"/>
      <c r="JL5" s="21"/>
      <c r="JM5" s="21"/>
      <c r="JN5" s="21"/>
      <c r="JO5" s="21"/>
      <c r="JP5" s="21"/>
      <c r="JQ5" s="21"/>
      <c r="JR5" s="21"/>
      <c r="JS5" s="21"/>
      <c r="JT5" s="21"/>
      <c r="JU5" s="21"/>
      <c r="JV5" s="21"/>
      <c r="JW5" s="21"/>
      <c r="JX5" s="21"/>
      <c r="JY5" s="21"/>
    </row>
    <row r="6" spans="1:285" ht="31.5" customHeight="1">
      <c r="A6" s="4329" t="s">
        <v>56</v>
      </c>
      <c r="B6" s="5">
        <f t="shared" ref="B6:B14" si="0">C6/D6</f>
        <v>0.76923076923076927</v>
      </c>
      <c r="C6" s="98">
        <v>30</v>
      </c>
      <c r="D6" s="107">
        <v>39</v>
      </c>
      <c r="E6" s="1260" t="s">
        <v>53</v>
      </c>
      <c r="F6" s="94" t="s">
        <v>53</v>
      </c>
      <c r="G6" s="94" t="s">
        <v>53</v>
      </c>
      <c r="H6" s="94" t="s">
        <v>54</v>
      </c>
      <c r="I6" s="94" t="s">
        <v>53</v>
      </c>
      <c r="J6" s="94" t="s">
        <v>53</v>
      </c>
      <c r="K6" s="94" t="s">
        <v>54</v>
      </c>
      <c r="L6" s="94" t="s">
        <v>53</v>
      </c>
      <c r="M6" s="94" t="s">
        <v>57</v>
      </c>
      <c r="N6" s="94" t="s">
        <v>53</v>
      </c>
      <c r="O6" s="94" t="s">
        <v>54</v>
      </c>
      <c r="P6" s="47" t="s">
        <v>53</v>
      </c>
      <c r="Q6" s="94" t="s">
        <v>53</v>
      </c>
      <c r="R6" s="94" t="s">
        <v>53</v>
      </c>
      <c r="S6" s="94" t="s">
        <v>54</v>
      </c>
      <c r="T6" s="94" t="s">
        <v>54</v>
      </c>
      <c r="U6" s="94" t="s">
        <v>53</v>
      </c>
      <c r="V6" s="94" t="s">
        <v>53</v>
      </c>
      <c r="W6" s="94" t="s">
        <v>54</v>
      </c>
      <c r="X6" s="94" t="s">
        <v>53</v>
      </c>
      <c r="Y6" s="94" t="s">
        <v>53</v>
      </c>
      <c r="Z6" s="94" t="s">
        <v>53</v>
      </c>
      <c r="AA6" s="94" t="s">
        <v>53</v>
      </c>
      <c r="AB6" s="94" t="s">
        <v>54</v>
      </c>
      <c r="AC6" s="94" t="s">
        <v>53</v>
      </c>
      <c r="AD6" s="94" t="s">
        <v>53</v>
      </c>
      <c r="AE6" s="94" t="s">
        <v>53</v>
      </c>
      <c r="AF6" s="94" t="s">
        <v>53</v>
      </c>
      <c r="AG6" s="94" t="s">
        <v>54</v>
      </c>
      <c r="AH6" s="94" t="s">
        <v>54</v>
      </c>
      <c r="AI6" s="94" t="s">
        <v>53</v>
      </c>
      <c r="AJ6" s="94" t="s">
        <v>53</v>
      </c>
      <c r="AK6" s="94" t="s">
        <v>53</v>
      </c>
      <c r="AL6" s="94" t="s">
        <v>58</v>
      </c>
      <c r="AM6" s="94" t="s">
        <v>53</v>
      </c>
      <c r="AN6" s="94" t="s">
        <v>53</v>
      </c>
      <c r="AO6" s="94" t="s">
        <v>53</v>
      </c>
      <c r="AP6" s="94" t="s">
        <v>53</v>
      </c>
      <c r="AQ6" s="94" t="s">
        <v>53</v>
      </c>
      <c r="AR6" s="145" t="s">
        <v>53</v>
      </c>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row>
    <row r="7" spans="1:285" ht="31.5" customHeight="1">
      <c r="A7" s="4329" t="s">
        <v>59</v>
      </c>
      <c r="B7" s="5">
        <f t="shared" si="0"/>
        <v>0.9</v>
      </c>
      <c r="C7" s="98">
        <v>36</v>
      </c>
      <c r="D7" s="107">
        <v>40</v>
      </c>
      <c r="E7" s="1261" t="s">
        <v>53</v>
      </c>
      <c r="F7" s="82" t="s">
        <v>53</v>
      </c>
      <c r="G7" s="82" t="s">
        <v>53</v>
      </c>
      <c r="H7" s="82" t="s">
        <v>53</v>
      </c>
      <c r="I7" s="82" t="s">
        <v>53</v>
      </c>
      <c r="J7" s="82" t="s">
        <v>53</v>
      </c>
      <c r="K7" s="82" t="s">
        <v>53</v>
      </c>
      <c r="L7" s="82" t="s">
        <v>53</v>
      </c>
      <c r="M7" s="82" t="s">
        <v>57</v>
      </c>
      <c r="N7" s="82" t="s">
        <v>53</v>
      </c>
      <c r="O7" s="82" t="s">
        <v>54</v>
      </c>
      <c r="P7" s="31" t="s">
        <v>53</v>
      </c>
      <c r="Q7" s="82" t="s">
        <v>53</v>
      </c>
      <c r="R7" s="82" t="s">
        <v>53</v>
      </c>
      <c r="S7" s="82" t="s">
        <v>53</v>
      </c>
      <c r="T7" s="82" t="s">
        <v>53</v>
      </c>
      <c r="U7" s="82" t="s">
        <v>53</v>
      </c>
      <c r="V7" s="82" t="s">
        <v>53</v>
      </c>
      <c r="W7" s="82" t="s">
        <v>53</v>
      </c>
      <c r="X7" s="82" t="s">
        <v>53</v>
      </c>
      <c r="Y7" s="82" t="s">
        <v>53</v>
      </c>
      <c r="Z7" s="82" t="s">
        <v>53</v>
      </c>
      <c r="AA7" s="82" t="s">
        <v>53</v>
      </c>
      <c r="AB7" s="82" t="s">
        <v>54</v>
      </c>
      <c r="AC7" s="82" t="s">
        <v>53</v>
      </c>
      <c r="AD7" s="82" t="s">
        <v>53</v>
      </c>
      <c r="AE7" s="82" t="s">
        <v>53</v>
      </c>
      <c r="AF7" s="82" t="s">
        <v>53</v>
      </c>
      <c r="AG7" s="82" t="s">
        <v>54</v>
      </c>
      <c r="AH7" s="82" t="s">
        <v>54</v>
      </c>
      <c r="AI7" s="82" t="s">
        <v>53</v>
      </c>
      <c r="AJ7" s="82" t="s">
        <v>53</v>
      </c>
      <c r="AK7" s="82" t="s">
        <v>53</v>
      </c>
      <c r="AL7" s="82" t="s">
        <v>53</v>
      </c>
      <c r="AM7" s="82" t="s">
        <v>53</v>
      </c>
      <c r="AN7" s="82" t="s">
        <v>53</v>
      </c>
      <c r="AO7" s="82" t="s">
        <v>53</v>
      </c>
      <c r="AP7" s="82" t="s">
        <v>53</v>
      </c>
      <c r="AQ7" s="82" t="s">
        <v>53</v>
      </c>
      <c r="AR7" s="146" t="s">
        <v>53</v>
      </c>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row>
    <row r="8" spans="1:285" ht="31.5" customHeight="1">
      <c r="A8" s="4329" t="s">
        <v>60</v>
      </c>
      <c r="B8" s="5">
        <f t="shared" si="0"/>
        <v>0.45</v>
      </c>
      <c r="C8" s="98">
        <v>18</v>
      </c>
      <c r="D8" s="107">
        <v>40</v>
      </c>
      <c r="E8" s="1261" t="s">
        <v>54</v>
      </c>
      <c r="F8" s="82" t="s">
        <v>54</v>
      </c>
      <c r="G8" s="82" t="s">
        <v>53</v>
      </c>
      <c r="H8" s="82" t="s">
        <v>54</v>
      </c>
      <c r="I8" s="82" t="s">
        <v>53</v>
      </c>
      <c r="J8" s="82" t="s">
        <v>53</v>
      </c>
      <c r="K8" s="82" t="s">
        <v>54</v>
      </c>
      <c r="L8" s="82" t="s">
        <v>54</v>
      </c>
      <c r="M8" s="82" t="s">
        <v>57</v>
      </c>
      <c r="N8" s="82" t="s">
        <v>54</v>
      </c>
      <c r="O8" s="82" t="s">
        <v>54</v>
      </c>
      <c r="P8" s="31" t="s">
        <v>54</v>
      </c>
      <c r="Q8" s="82" t="s">
        <v>53</v>
      </c>
      <c r="R8" s="82" t="s">
        <v>54</v>
      </c>
      <c r="S8" s="82" t="s">
        <v>53</v>
      </c>
      <c r="T8" s="82" t="s">
        <v>53</v>
      </c>
      <c r="U8" s="82" t="s">
        <v>54</v>
      </c>
      <c r="V8" s="82" t="s">
        <v>53</v>
      </c>
      <c r="W8" s="82" t="s">
        <v>54</v>
      </c>
      <c r="X8" s="82" t="s">
        <v>53</v>
      </c>
      <c r="Y8" s="82" t="s">
        <v>54</v>
      </c>
      <c r="Z8" s="82" t="s">
        <v>53</v>
      </c>
      <c r="AA8" s="82" t="s">
        <v>53</v>
      </c>
      <c r="AB8" s="82" t="s">
        <v>53</v>
      </c>
      <c r="AC8" s="82" t="s">
        <v>54</v>
      </c>
      <c r="AD8" s="82" t="s">
        <v>54</v>
      </c>
      <c r="AE8" s="82" t="s">
        <v>53</v>
      </c>
      <c r="AF8" s="82" t="s">
        <v>53</v>
      </c>
      <c r="AG8" s="82" t="s">
        <v>54</v>
      </c>
      <c r="AH8" s="82" t="s">
        <v>54</v>
      </c>
      <c r="AI8" s="82" t="s">
        <v>53</v>
      </c>
      <c r="AJ8" s="82" t="s">
        <v>53</v>
      </c>
      <c r="AK8" s="82" t="s">
        <v>54</v>
      </c>
      <c r="AL8" s="82" t="s">
        <v>54</v>
      </c>
      <c r="AM8" s="82" t="s">
        <v>53</v>
      </c>
      <c r="AN8" s="82" t="s">
        <v>54</v>
      </c>
      <c r="AO8" s="82" t="s">
        <v>53</v>
      </c>
      <c r="AP8" s="82" t="s">
        <v>54</v>
      </c>
      <c r="AQ8" s="82" t="s">
        <v>54</v>
      </c>
      <c r="AR8" s="146" t="s">
        <v>53</v>
      </c>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row>
    <row r="9" spans="1:285" ht="31.5" customHeight="1">
      <c r="A9" s="4329" t="s">
        <v>61</v>
      </c>
      <c r="B9" s="5">
        <f t="shared" si="0"/>
        <v>0.85</v>
      </c>
      <c r="C9" s="98">
        <v>34</v>
      </c>
      <c r="D9" s="107">
        <v>40</v>
      </c>
      <c r="E9" s="1261" t="s">
        <v>53</v>
      </c>
      <c r="F9" s="82" t="s">
        <v>53</v>
      </c>
      <c r="G9" s="82" t="s">
        <v>53</v>
      </c>
      <c r="H9" s="82" t="s">
        <v>53</v>
      </c>
      <c r="I9" s="82" t="s">
        <v>53</v>
      </c>
      <c r="J9" s="82" t="s">
        <v>53</v>
      </c>
      <c r="K9" s="82" t="s">
        <v>54</v>
      </c>
      <c r="L9" s="82" t="s">
        <v>53</v>
      </c>
      <c r="M9" s="82" t="s">
        <v>57</v>
      </c>
      <c r="N9" s="82" t="s">
        <v>53</v>
      </c>
      <c r="O9" s="82" t="s">
        <v>54</v>
      </c>
      <c r="P9" s="31" t="s">
        <v>53</v>
      </c>
      <c r="Q9" s="82" t="s">
        <v>53</v>
      </c>
      <c r="R9" s="82" t="s">
        <v>54</v>
      </c>
      <c r="S9" s="82" t="s">
        <v>53</v>
      </c>
      <c r="T9" s="82" t="s">
        <v>53</v>
      </c>
      <c r="U9" s="82" t="s">
        <v>53</v>
      </c>
      <c r="V9" s="82" t="s">
        <v>53</v>
      </c>
      <c r="W9" s="82" t="s">
        <v>53</v>
      </c>
      <c r="X9" s="82" t="s">
        <v>53</v>
      </c>
      <c r="Y9" s="82" t="s">
        <v>53</v>
      </c>
      <c r="Z9" s="82" t="s">
        <v>53</v>
      </c>
      <c r="AA9" s="82" t="s">
        <v>53</v>
      </c>
      <c r="AB9" s="82" t="s">
        <v>53</v>
      </c>
      <c r="AC9" s="82" t="s">
        <v>53</v>
      </c>
      <c r="AD9" s="82" t="s">
        <v>53</v>
      </c>
      <c r="AE9" s="82" t="s">
        <v>53</v>
      </c>
      <c r="AF9" s="82" t="s">
        <v>53</v>
      </c>
      <c r="AG9" s="82" t="s">
        <v>54</v>
      </c>
      <c r="AH9" s="82" t="s">
        <v>54</v>
      </c>
      <c r="AI9" s="82" t="s">
        <v>53</v>
      </c>
      <c r="AJ9" s="82" t="s">
        <v>53</v>
      </c>
      <c r="AK9" s="82" t="s">
        <v>53</v>
      </c>
      <c r="AL9" s="82" t="s">
        <v>53</v>
      </c>
      <c r="AM9" s="82" t="s">
        <v>53</v>
      </c>
      <c r="AN9" s="82" t="s">
        <v>53</v>
      </c>
      <c r="AO9" s="82" t="s">
        <v>53</v>
      </c>
      <c r="AP9" s="82" t="s">
        <v>54</v>
      </c>
      <c r="AQ9" s="82" t="s">
        <v>53</v>
      </c>
      <c r="AR9" s="146" t="s">
        <v>53</v>
      </c>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c r="IR9" s="21"/>
      <c r="IS9" s="21"/>
      <c r="IT9" s="21"/>
      <c r="IU9" s="21"/>
      <c r="IV9" s="21"/>
      <c r="IW9" s="21"/>
      <c r="IX9" s="21"/>
      <c r="IY9" s="21"/>
      <c r="IZ9" s="21"/>
      <c r="JA9" s="21"/>
      <c r="JB9" s="21"/>
      <c r="JC9" s="21"/>
      <c r="JD9" s="21"/>
      <c r="JE9" s="21"/>
      <c r="JF9" s="21"/>
      <c r="JG9" s="21"/>
      <c r="JH9" s="21"/>
      <c r="JI9" s="21"/>
      <c r="JJ9" s="21"/>
      <c r="JK9" s="21"/>
      <c r="JL9" s="21"/>
      <c r="JM9" s="21"/>
      <c r="JN9" s="21"/>
      <c r="JO9" s="21"/>
      <c r="JP9" s="21"/>
      <c r="JQ9" s="21"/>
      <c r="JR9" s="21"/>
      <c r="JS9" s="21"/>
      <c r="JT9" s="21"/>
      <c r="JU9" s="21"/>
      <c r="JV9" s="21"/>
      <c r="JW9" s="21"/>
      <c r="JX9" s="21"/>
      <c r="JY9" s="21"/>
    </row>
    <row r="10" spans="1:285" ht="31.5" customHeight="1">
      <c r="A10" s="4329" t="s">
        <v>62</v>
      </c>
      <c r="B10" s="5">
        <f t="shared" si="0"/>
        <v>0.95</v>
      </c>
      <c r="C10" s="98">
        <v>38</v>
      </c>
      <c r="D10" s="107">
        <v>40</v>
      </c>
      <c r="E10" s="1261" t="s">
        <v>53</v>
      </c>
      <c r="F10" s="82" t="s">
        <v>53</v>
      </c>
      <c r="G10" s="82" t="s">
        <v>53</v>
      </c>
      <c r="H10" s="82" t="s">
        <v>53</v>
      </c>
      <c r="I10" s="82" t="s">
        <v>53</v>
      </c>
      <c r="J10" s="82" t="s">
        <v>53</v>
      </c>
      <c r="K10" s="82" t="s">
        <v>53</v>
      </c>
      <c r="L10" s="82" t="s">
        <v>53</v>
      </c>
      <c r="M10" s="82" t="s">
        <v>57</v>
      </c>
      <c r="N10" s="82" t="s">
        <v>53</v>
      </c>
      <c r="O10" s="82" t="s">
        <v>53</v>
      </c>
      <c r="P10" s="31" t="s">
        <v>53</v>
      </c>
      <c r="Q10" s="82" t="s">
        <v>53</v>
      </c>
      <c r="R10" s="82" t="s">
        <v>53</v>
      </c>
      <c r="S10" s="82" t="s">
        <v>53</v>
      </c>
      <c r="T10" s="82" t="s">
        <v>53</v>
      </c>
      <c r="U10" s="82" t="s">
        <v>53</v>
      </c>
      <c r="V10" s="82" t="s">
        <v>53</v>
      </c>
      <c r="W10" s="82" t="s">
        <v>53</v>
      </c>
      <c r="X10" s="82" t="s">
        <v>53</v>
      </c>
      <c r="Y10" s="82" t="s">
        <v>53</v>
      </c>
      <c r="Z10" s="82" t="s">
        <v>53</v>
      </c>
      <c r="AA10" s="82" t="s">
        <v>53</v>
      </c>
      <c r="AB10" s="82" t="s">
        <v>53</v>
      </c>
      <c r="AC10" s="82" t="s">
        <v>53</v>
      </c>
      <c r="AD10" s="82" t="s">
        <v>53</v>
      </c>
      <c r="AE10" s="82" t="s">
        <v>53</v>
      </c>
      <c r="AF10" s="82" t="s">
        <v>53</v>
      </c>
      <c r="AG10" s="82" t="s">
        <v>54</v>
      </c>
      <c r="AH10" s="82" t="s">
        <v>54</v>
      </c>
      <c r="AI10" s="82" t="s">
        <v>53</v>
      </c>
      <c r="AJ10" s="82" t="s">
        <v>53</v>
      </c>
      <c r="AK10" s="82" t="s">
        <v>53</v>
      </c>
      <c r="AL10" s="82" t="s">
        <v>53</v>
      </c>
      <c r="AM10" s="82" t="s">
        <v>53</v>
      </c>
      <c r="AN10" s="82" t="s">
        <v>53</v>
      </c>
      <c r="AO10" s="82" t="s">
        <v>53</v>
      </c>
      <c r="AP10" s="82" t="s">
        <v>53</v>
      </c>
      <c r="AQ10" s="82" t="s">
        <v>53</v>
      </c>
      <c r="AR10" s="146" t="s">
        <v>53</v>
      </c>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c r="IU10" s="21"/>
      <c r="IV10" s="21"/>
      <c r="IW10" s="21"/>
      <c r="IX10" s="21"/>
      <c r="IY10" s="21"/>
      <c r="IZ10" s="21"/>
      <c r="JA10" s="21"/>
      <c r="JB10" s="21"/>
      <c r="JC10" s="21"/>
      <c r="JD10" s="21"/>
      <c r="JE10" s="21"/>
      <c r="JF10" s="21"/>
      <c r="JG10" s="21"/>
      <c r="JH10" s="21"/>
      <c r="JI10" s="21"/>
      <c r="JJ10" s="21"/>
      <c r="JK10" s="21"/>
      <c r="JL10" s="21"/>
      <c r="JM10" s="21"/>
      <c r="JN10" s="21"/>
      <c r="JO10" s="21"/>
      <c r="JP10" s="21"/>
      <c r="JQ10" s="21"/>
      <c r="JR10" s="21"/>
      <c r="JS10" s="21"/>
      <c r="JT10" s="21"/>
      <c r="JU10" s="21"/>
      <c r="JV10" s="21"/>
      <c r="JW10" s="21"/>
      <c r="JX10" s="21"/>
      <c r="JY10" s="21"/>
    </row>
    <row r="11" spans="1:285" ht="31.5" customHeight="1">
      <c r="A11" s="4329" t="s">
        <v>63</v>
      </c>
      <c r="B11" s="5">
        <f t="shared" si="0"/>
        <v>1</v>
      </c>
      <c r="C11" s="98">
        <v>40</v>
      </c>
      <c r="D11" s="107">
        <v>40</v>
      </c>
      <c r="E11" s="1261" t="s">
        <v>53</v>
      </c>
      <c r="F11" s="82" t="s">
        <v>53</v>
      </c>
      <c r="G11" s="82" t="s">
        <v>53</v>
      </c>
      <c r="H11" s="82" t="s">
        <v>53</v>
      </c>
      <c r="I11" s="82" t="s">
        <v>53</v>
      </c>
      <c r="J11" s="82" t="s">
        <v>53</v>
      </c>
      <c r="K11" s="82" t="s">
        <v>53</v>
      </c>
      <c r="L11" s="82" t="s">
        <v>53</v>
      </c>
      <c r="M11" s="82" t="s">
        <v>57</v>
      </c>
      <c r="N11" s="82" t="s">
        <v>53</v>
      </c>
      <c r="O11" s="82" t="s">
        <v>53</v>
      </c>
      <c r="P11" s="31" t="s">
        <v>53</v>
      </c>
      <c r="Q11" s="82" t="s">
        <v>53</v>
      </c>
      <c r="R11" s="82" t="s">
        <v>53</v>
      </c>
      <c r="S11" s="82" t="s">
        <v>53</v>
      </c>
      <c r="T11" s="82" t="s">
        <v>53</v>
      </c>
      <c r="U11" s="82" t="s">
        <v>53</v>
      </c>
      <c r="V11" s="82" t="s">
        <v>53</v>
      </c>
      <c r="W11" s="82" t="s">
        <v>53</v>
      </c>
      <c r="X11" s="82" t="s">
        <v>53</v>
      </c>
      <c r="Y11" s="82" t="s">
        <v>53</v>
      </c>
      <c r="Z11" s="82" t="s">
        <v>53</v>
      </c>
      <c r="AA11" s="82" t="s">
        <v>53</v>
      </c>
      <c r="AB11" s="82" t="s">
        <v>53</v>
      </c>
      <c r="AC11" s="82" t="s">
        <v>53</v>
      </c>
      <c r="AD11" s="82" t="s">
        <v>53</v>
      </c>
      <c r="AE11" s="82" t="s">
        <v>53</v>
      </c>
      <c r="AF11" s="82" t="s">
        <v>53</v>
      </c>
      <c r="AG11" s="82" t="s">
        <v>53</v>
      </c>
      <c r="AH11" s="82" t="s">
        <v>53</v>
      </c>
      <c r="AI11" s="82" t="s">
        <v>53</v>
      </c>
      <c r="AJ11" s="82" t="s">
        <v>53</v>
      </c>
      <c r="AK11" s="82" t="s">
        <v>53</v>
      </c>
      <c r="AL11" s="82" t="s">
        <v>53</v>
      </c>
      <c r="AM11" s="82" t="s">
        <v>53</v>
      </c>
      <c r="AN11" s="82" t="s">
        <v>53</v>
      </c>
      <c r="AO11" s="82" t="s">
        <v>53</v>
      </c>
      <c r="AP11" s="82" t="s">
        <v>53</v>
      </c>
      <c r="AQ11" s="82" t="s">
        <v>53</v>
      </c>
      <c r="AR11" s="146" t="s">
        <v>53</v>
      </c>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row>
    <row r="12" spans="1:285" ht="31.5" customHeight="1">
      <c r="A12" s="4329" t="s">
        <v>64</v>
      </c>
      <c r="B12" s="5">
        <f t="shared" si="0"/>
        <v>0.9</v>
      </c>
      <c r="C12" s="98">
        <v>36</v>
      </c>
      <c r="D12" s="107">
        <v>40</v>
      </c>
      <c r="E12" s="1261" t="s">
        <v>53</v>
      </c>
      <c r="F12" s="82" t="s">
        <v>53</v>
      </c>
      <c r="G12" s="82" t="s">
        <v>53</v>
      </c>
      <c r="H12" s="82" t="s">
        <v>53</v>
      </c>
      <c r="I12" s="82" t="s">
        <v>53</v>
      </c>
      <c r="J12" s="82" t="s">
        <v>53</v>
      </c>
      <c r="K12" s="82" t="s">
        <v>53</v>
      </c>
      <c r="L12" s="82" t="s">
        <v>53</v>
      </c>
      <c r="M12" s="82" t="s">
        <v>57</v>
      </c>
      <c r="N12" s="82" t="s">
        <v>54</v>
      </c>
      <c r="O12" s="82" t="s">
        <v>53</v>
      </c>
      <c r="P12" s="31" t="s">
        <v>53</v>
      </c>
      <c r="Q12" s="82" t="s">
        <v>53</v>
      </c>
      <c r="R12" s="82" t="s">
        <v>54</v>
      </c>
      <c r="S12" s="82" t="s">
        <v>53</v>
      </c>
      <c r="T12" s="82" t="s">
        <v>53</v>
      </c>
      <c r="U12" s="82" t="s">
        <v>53</v>
      </c>
      <c r="V12" s="82" t="s">
        <v>53</v>
      </c>
      <c r="W12" s="82" t="s">
        <v>53</v>
      </c>
      <c r="X12" s="82" t="s">
        <v>53</v>
      </c>
      <c r="Y12" s="82" t="s">
        <v>53</v>
      </c>
      <c r="Z12" s="82" t="s">
        <v>53</v>
      </c>
      <c r="AA12" s="82" t="s">
        <v>53</v>
      </c>
      <c r="AB12" s="82" t="s">
        <v>53</v>
      </c>
      <c r="AC12" s="82" t="s">
        <v>53</v>
      </c>
      <c r="AD12" s="82" t="s">
        <v>53</v>
      </c>
      <c r="AE12" s="82" t="s">
        <v>53</v>
      </c>
      <c r="AF12" s="82" t="s">
        <v>53</v>
      </c>
      <c r="AG12" s="82" t="s">
        <v>54</v>
      </c>
      <c r="AH12" s="82" t="s">
        <v>53</v>
      </c>
      <c r="AI12" s="82" t="s">
        <v>53</v>
      </c>
      <c r="AJ12" s="82" t="s">
        <v>53</v>
      </c>
      <c r="AK12" s="82" t="s">
        <v>53</v>
      </c>
      <c r="AL12" s="82" t="s">
        <v>53</v>
      </c>
      <c r="AM12" s="82" t="s">
        <v>53</v>
      </c>
      <c r="AN12" s="82" t="s">
        <v>53</v>
      </c>
      <c r="AO12" s="82" t="s">
        <v>53</v>
      </c>
      <c r="AP12" s="82" t="s">
        <v>54</v>
      </c>
      <c r="AQ12" s="82" t="s">
        <v>53</v>
      </c>
      <c r="AR12" s="146" t="s">
        <v>53</v>
      </c>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row>
    <row r="13" spans="1:285" ht="31.5" customHeight="1">
      <c r="A13" s="4330" t="s">
        <v>65</v>
      </c>
      <c r="B13" s="5">
        <f>C13/D13</f>
        <v>0.35</v>
      </c>
      <c r="C13" s="98">
        <v>14</v>
      </c>
      <c r="D13" s="107">
        <v>40</v>
      </c>
      <c r="E13" s="1262" t="s">
        <v>66</v>
      </c>
      <c r="F13" s="87" t="s">
        <v>67</v>
      </c>
      <c r="G13" s="87" t="s">
        <v>67</v>
      </c>
      <c r="H13" s="87" t="s">
        <v>67</v>
      </c>
      <c r="I13" s="87" t="s">
        <v>66</v>
      </c>
      <c r="J13" s="87" t="s">
        <v>68</v>
      </c>
      <c r="K13" s="87" t="s">
        <v>67</v>
      </c>
      <c r="L13" s="87" t="s">
        <v>68</v>
      </c>
      <c r="M13" s="82" t="s">
        <v>57</v>
      </c>
      <c r="N13" s="87" t="s">
        <v>67</v>
      </c>
      <c r="O13" s="87" t="s">
        <v>67</v>
      </c>
      <c r="P13" s="88" t="s">
        <v>67</v>
      </c>
      <c r="Q13" s="87" t="s">
        <v>68</v>
      </c>
      <c r="R13" s="87" t="s">
        <v>68</v>
      </c>
      <c r="S13" s="87" t="s">
        <v>69</v>
      </c>
      <c r="T13" s="87" t="s">
        <v>67</v>
      </c>
      <c r="U13" s="87" t="s">
        <v>67</v>
      </c>
      <c r="V13" s="87" t="s">
        <v>66</v>
      </c>
      <c r="W13" s="87" t="s">
        <v>68</v>
      </c>
      <c r="X13" s="87" t="s">
        <v>69</v>
      </c>
      <c r="Y13" s="87" t="s">
        <v>67</v>
      </c>
      <c r="Z13" s="87" t="s">
        <v>69</v>
      </c>
      <c r="AA13" s="87" t="s">
        <v>67</v>
      </c>
      <c r="AB13" s="87" t="s">
        <v>67</v>
      </c>
      <c r="AC13" s="87" t="s">
        <v>67</v>
      </c>
      <c r="AD13" s="87" t="s">
        <v>67</v>
      </c>
      <c r="AE13" s="87" t="s">
        <v>66</v>
      </c>
      <c r="AF13" s="87" t="s">
        <v>68</v>
      </c>
      <c r="AG13" s="87" t="s">
        <v>67</v>
      </c>
      <c r="AH13" s="87" t="s">
        <v>67</v>
      </c>
      <c r="AI13" s="87" t="s">
        <v>67</v>
      </c>
      <c r="AJ13" s="87" t="s">
        <v>67</v>
      </c>
      <c r="AK13" s="87" t="s">
        <v>67</v>
      </c>
      <c r="AL13" s="87" t="s">
        <v>67</v>
      </c>
      <c r="AM13" s="87" t="s">
        <v>67</v>
      </c>
      <c r="AN13" s="87" t="s">
        <v>67</v>
      </c>
      <c r="AO13" s="87" t="s">
        <v>68</v>
      </c>
      <c r="AP13" s="87" t="s">
        <v>67</v>
      </c>
      <c r="AQ13" s="87" t="s">
        <v>67</v>
      </c>
      <c r="AR13" s="147" t="s">
        <v>67</v>
      </c>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row>
    <row r="14" spans="1:285" ht="31.5" customHeight="1">
      <c r="A14" s="4330" t="s">
        <v>70</v>
      </c>
      <c r="B14" s="5">
        <f t="shared" si="0"/>
        <v>0.60526315789473684</v>
      </c>
      <c r="C14" s="98">
        <v>23</v>
      </c>
      <c r="D14" s="108">
        <v>38</v>
      </c>
      <c r="E14" s="1261" t="s">
        <v>58</v>
      </c>
      <c r="F14" s="82" t="s">
        <v>53</v>
      </c>
      <c r="G14" s="82" t="s">
        <v>53</v>
      </c>
      <c r="H14" s="82" t="s">
        <v>53</v>
      </c>
      <c r="I14" s="82" t="s">
        <v>53</v>
      </c>
      <c r="J14" s="82" t="s">
        <v>53</v>
      </c>
      <c r="K14" s="82" t="s">
        <v>54</v>
      </c>
      <c r="L14" s="82" t="s">
        <v>53</v>
      </c>
      <c r="M14" s="82" t="s">
        <v>57</v>
      </c>
      <c r="N14" s="82" t="s">
        <v>54</v>
      </c>
      <c r="O14" s="82" t="s">
        <v>54</v>
      </c>
      <c r="P14" s="31" t="s">
        <v>54</v>
      </c>
      <c r="Q14" s="82" t="s">
        <v>54</v>
      </c>
      <c r="R14" s="82" t="s">
        <v>53</v>
      </c>
      <c r="S14" s="82" t="s">
        <v>53</v>
      </c>
      <c r="T14" s="82" t="s">
        <v>53</v>
      </c>
      <c r="U14" s="82" t="s">
        <v>53</v>
      </c>
      <c r="V14" s="82" t="s">
        <v>54</v>
      </c>
      <c r="W14" s="82" t="s">
        <v>53</v>
      </c>
      <c r="X14" s="82" t="s">
        <v>53</v>
      </c>
      <c r="Y14" s="82" t="s">
        <v>54</v>
      </c>
      <c r="Z14" s="82" t="s">
        <v>54</v>
      </c>
      <c r="AA14" s="82" t="s">
        <v>53</v>
      </c>
      <c r="AB14" s="82" t="s">
        <v>54</v>
      </c>
      <c r="AC14" s="82" t="s">
        <v>54</v>
      </c>
      <c r="AD14" s="82" t="s">
        <v>54</v>
      </c>
      <c r="AE14" s="82" t="s">
        <v>53</v>
      </c>
      <c r="AF14" s="82" t="s">
        <v>53</v>
      </c>
      <c r="AG14" s="82" t="s">
        <v>54</v>
      </c>
      <c r="AH14" s="82" t="s">
        <v>53</v>
      </c>
      <c r="AI14" s="82" t="s">
        <v>53</v>
      </c>
      <c r="AJ14" s="82" t="s">
        <v>53</v>
      </c>
      <c r="AK14" s="82" t="s">
        <v>54</v>
      </c>
      <c r="AL14" s="82" t="s">
        <v>54</v>
      </c>
      <c r="AM14" s="82" t="s">
        <v>53</v>
      </c>
      <c r="AN14" s="82" t="s">
        <v>53</v>
      </c>
      <c r="AO14" s="82" t="s">
        <v>53</v>
      </c>
      <c r="AP14" s="82" t="s">
        <v>54</v>
      </c>
      <c r="AQ14" s="82" t="s">
        <v>53</v>
      </c>
      <c r="AR14" s="146" t="s">
        <v>58</v>
      </c>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row>
    <row r="15" spans="1:285" ht="31.5" customHeight="1">
      <c r="A15" s="4331" t="s">
        <v>71</v>
      </c>
      <c r="B15" s="4385">
        <v>6.375</v>
      </c>
      <c r="C15" s="26"/>
      <c r="D15" s="109"/>
      <c r="E15" s="1261">
        <v>6</v>
      </c>
      <c r="F15" s="82">
        <v>7</v>
      </c>
      <c r="G15" s="82">
        <v>8</v>
      </c>
      <c r="H15" s="82">
        <v>6</v>
      </c>
      <c r="I15" s="82">
        <v>8</v>
      </c>
      <c r="J15" s="82">
        <v>8</v>
      </c>
      <c r="K15" s="82">
        <v>4</v>
      </c>
      <c r="L15" s="82">
        <v>7</v>
      </c>
      <c r="M15" s="82" t="s">
        <v>57</v>
      </c>
      <c r="N15" s="82">
        <v>5</v>
      </c>
      <c r="O15" s="82">
        <v>3</v>
      </c>
      <c r="P15" s="82">
        <v>6</v>
      </c>
      <c r="Q15" s="82">
        <v>7</v>
      </c>
      <c r="R15" s="82">
        <v>5</v>
      </c>
      <c r="S15" s="82">
        <v>7</v>
      </c>
      <c r="T15" s="82">
        <v>7</v>
      </c>
      <c r="U15" s="82">
        <v>7</v>
      </c>
      <c r="V15" s="82">
        <v>7</v>
      </c>
      <c r="W15" s="82">
        <v>6</v>
      </c>
      <c r="X15" s="82">
        <v>8</v>
      </c>
      <c r="Y15" s="82">
        <v>6</v>
      </c>
      <c r="Z15" s="82">
        <v>7</v>
      </c>
      <c r="AA15" s="82">
        <v>8</v>
      </c>
      <c r="AB15" s="82">
        <v>5</v>
      </c>
      <c r="AC15" s="82">
        <v>6</v>
      </c>
      <c r="AD15" s="82">
        <v>6</v>
      </c>
      <c r="AE15" s="82">
        <v>8</v>
      </c>
      <c r="AF15" s="82">
        <v>8</v>
      </c>
      <c r="AG15" s="82">
        <v>1</v>
      </c>
      <c r="AH15" s="82">
        <v>3</v>
      </c>
      <c r="AI15" s="82">
        <v>8</v>
      </c>
      <c r="AJ15" s="82">
        <v>8</v>
      </c>
      <c r="AK15" s="82">
        <v>6</v>
      </c>
      <c r="AL15" s="82">
        <v>5</v>
      </c>
      <c r="AM15" s="82">
        <v>8</v>
      </c>
      <c r="AN15" s="82">
        <v>7</v>
      </c>
      <c r="AO15" s="82">
        <v>8</v>
      </c>
      <c r="AP15" s="82">
        <v>4</v>
      </c>
      <c r="AQ15" s="82">
        <v>7</v>
      </c>
      <c r="AR15" s="146">
        <v>7</v>
      </c>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row>
    <row r="16" spans="1:285" ht="31.5" customHeight="1">
      <c r="A16" s="4331" t="s">
        <v>72</v>
      </c>
      <c r="B16" s="5">
        <f>C16/D16</f>
        <v>0.77500000000000002</v>
      </c>
      <c r="C16" s="98">
        <v>31</v>
      </c>
      <c r="D16" s="108">
        <v>40</v>
      </c>
      <c r="E16" s="1261" t="s">
        <v>53</v>
      </c>
      <c r="F16" s="82" t="s">
        <v>53</v>
      </c>
      <c r="G16" s="82" t="s">
        <v>53</v>
      </c>
      <c r="H16" s="82" t="s">
        <v>53</v>
      </c>
      <c r="I16" s="82" t="s">
        <v>53</v>
      </c>
      <c r="J16" s="82" t="s">
        <v>53</v>
      </c>
      <c r="K16" s="82" t="s">
        <v>54</v>
      </c>
      <c r="L16" s="82" t="s">
        <v>53</v>
      </c>
      <c r="M16" s="82" t="s">
        <v>57</v>
      </c>
      <c r="N16" s="82" t="s">
        <v>54</v>
      </c>
      <c r="O16" s="82" t="s">
        <v>54</v>
      </c>
      <c r="P16" s="82" t="s">
        <v>53</v>
      </c>
      <c r="Q16" s="82" t="s">
        <v>53</v>
      </c>
      <c r="R16" s="82" t="s">
        <v>54</v>
      </c>
      <c r="S16" s="82" t="s">
        <v>53</v>
      </c>
      <c r="T16" s="82" t="s">
        <v>53</v>
      </c>
      <c r="U16" s="82" t="s">
        <v>53</v>
      </c>
      <c r="V16" s="82" t="s">
        <v>53</v>
      </c>
      <c r="W16" s="82" t="s">
        <v>53</v>
      </c>
      <c r="X16" s="82" t="s">
        <v>53</v>
      </c>
      <c r="Y16" s="82" t="s">
        <v>53</v>
      </c>
      <c r="Z16" s="82" t="s">
        <v>53</v>
      </c>
      <c r="AA16" s="82" t="s">
        <v>53</v>
      </c>
      <c r="AB16" s="82" t="s">
        <v>54</v>
      </c>
      <c r="AC16" s="82" t="s">
        <v>53</v>
      </c>
      <c r="AD16" s="82" t="s">
        <v>53</v>
      </c>
      <c r="AE16" s="82" t="s">
        <v>53</v>
      </c>
      <c r="AF16" s="82" t="s">
        <v>53</v>
      </c>
      <c r="AG16" s="82" t="s">
        <v>54</v>
      </c>
      <c r="AH16" s="82" t="s">
        <v>54</v>
      </c>
      <c r="AI16" s="82" t="s">
        <v>53</v>
      </c>
      <c r="AJ16" s="82" t="s">
        <v>53</v>
      </c>
      <c r="AK16" s="82" t="s">
        <v>53</v>
      </c>
      <c r="AL16" s="82" t="s">
        <v>54</v>
      </c>
      <c r="AM16" s="82" t="s">
        <v>53</v>
      </c>
      <c r="AN16" s="82" t="s">
        <v>53</v>
      </c>
      <c r="AO16" s="82" t="s">
        <v>53</v>
      </c>
      <c r="AP16" s="82" t="s">
        <v>54</v>
      </c>
      <c r="AQ16" s="82" t="s">
        <v>53</v>
      </c>
      <c r="AR16" s="146" t="s">
        <v>53</v>
      </c>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row>
    <row r="17" spans="1:62" ht="31.5" customHeight="1">
      <c r="A17" s="4332" t="s">
        <v>73</v>
      </c>
      <c r="B17" s="5">
        <f>C17/D17</f>
        <v>0.77500000000000002</v>
      </c>
      <c r="C17" s="98">
        <v>31</v>
      </c>
      <c r="D17" s="108">
        <v>40</v>
      </c>
      <c r="E17" s="1261" t="s">
        <v>53</v>
      </c>
      <c r="F17" s="82" t="s">
        <v>53</v>
      </c>
      <c r="G17" s="82" t="s">
        <v>53</v>
      </c>
      <c r="H17" s="82" t="s">
        <v>53</v>
      </c>
      <c r="I17" s="82" t="s">
        <v>53</v>
      </c>
      <c r="J17" s="82" t="s">
        <v>54</v>
      </c>
      <c r="K17" s="82" t="s">
        <v>54</v>
      </c>
      <c r="L17" s="82" t="s">
        <v>53</v>
      </c>
      <c r="M17" s="82" t="s">
        <v>57</v>
      </c>
      <c r="N17" s="82" t="s">
        <v>54</v>
      </c>
      <c r="O17" s="82" t="s">
        <v>54</v>
      </c>
      <c r="P17" s="31" t="s">
        <v>53</v>
      </c>
      <c r="Q17" s="82" t="s">
        <v>53</v>
      </c>
      <c r="R17" s="82" t="s">
        <v>53</v>
      </c>
      <c r="S17" s="82" t="s">
        <v>53</v>
      </c>
      <c r="T17" s="82" t="s">
        <v>53</v>
      </c>
      <c r="U17" s="82" t="s">
        <v>53</v>
      </c>
      <c r="V17" s="82" t="s">
        <v>54</v>
      </c>
      <c r="W17" s="82" t="s">
        <v>53</v>
      </c>
      <c r="X17" s="82" t="s">
        <v>53</v>
      </c>
      <c r="Y17" s="82" t="s">
        <v>54</v>
      </c>
      <c r="Z17" s="82" t="s">
        <v>54</v>
      </c>
      <c r="AA17" s="82" t="s">
        <v>53</v>
      </c>
      <c r="AB17" s="82" t="s">
        <v>53</v>
      </c>
      <c r="AC17" s="82" t="s">
        <v>53</v>
      </c>
      <c r="AD17" s="82" t="s">
        <v>53</v>
      </c>
      <c r="AE17" s="82" t="s">
        <v>53</v>
      </c>
      <c r="AF17" s="82" t="s">
        <v>53</v>
      </c>
      <c r="AG17" s="82" t="s">
        <v>53</v>
      </c>
      <c r="AH17" s="82" t="s">
        <v>53</v>
      </c>
      <c r="AI17" s="82" t="s">
        <v>53</v>
      </c>
      <c r="AJ17" s="82" t="s">
        <v>53</v>
      </c>
      <c r="AK17" s="82" t="s">
        <v>54</v>
      </c>
      <c r="AL17" s="82" t="s">
        <v>53</v>
      </c>
      <c r="AM17" s="82" t="s">
        <v>53</v>
      </c>
      <c r="AN17" s="82" t="s">
        <v>53</v>
      </c>
      <c r="AO17" s="82" t="s">
        <v>53</v>
      </c>
      <c r="AP17" s="82" t="s">
        <v>53</v>
      </c>
      <c r="AQ17" s="82" t="s">
        <v>53</v>
      </c>
      <c r="AR17" s="146" t="s">
        <v>53</v>
      </c>
      <c r="AS17" s="21"/>
      <c r="AT17" s="21"/>
      <c r="AU17" s="21"/>
      <c r="AV17" s="21"/>
      <c r="AW17" s="21"/>
      <c r="AX17" s="21"/>
      <c r="AY17" s="21"/>
      <c r="AZ17" s="21"/>
      <c r="BA17" s="21"/>
      <c r="BB17" s="21"/>
      <c r="BC17" s="21"/>
      <c r="BD17" s="21"/>
      <c r="BE17" s="21"/>
      <c r="BF17" s="21"/>
      <c r="BG17" s="21"/>
      <c r="BH17" s="21"/>
      <c r="BI17" s="21"/>
      <c r="BJ17" s="21"/>
    </row>
    <row r="18" spans="1:62" ht="31.5" customHeight="1">
      <c r="A18" s="4333" t="s">
        <v>74</v>
      </c>
      <c r="B18" s="5">
        <f>C18/D18</f>
        <v>0.9</v>
      </c>
      <c r="C18" s="98">
        <v>36</v>
      </c>
      <c r="D18" s="108">
        <v>40</v>
      </c>
      <c r="E18" s="1261" t="s">
        <v>53</v>
      </c>
      <c r="F18" s="82" t="s">
        <v>53</v>
      </c>
      <c r="G18" s="82" t="s">
        <v>53</v>
      </c>
      <c r="H18" s="82" t="s">
        <v>53</v>
      </c>
      <c r="I18" s="82" t="s">
        <v>53</v>
      </c>
      <c r="J18" s="82" t="s">
        <v>54</v>
      </c>
      <c r="K18" s="82" t="s">
        <v>54</v>
      </c>
      <c r="L18" s="82" t="s">
        <v>53</v>
      </c>
      <c r="M18" s="82" t="s">
        <v>57</v>
      </c>
      <c r="N18" s="82" t="s">
        <v>54</v>
      </c>
      <c r="O18" s="82" t="s">
        <v>54</v>
      </c>
      <c r="P18" s="31" t="s">
        <v>53</v>
      </c>
      <c r="Q18" s="82" t="s">
        <v>53</v>
      </c>
      <c r="R18" s="82" t="s">
        <v>53</v>
      </c>
      <c r="S18" s="82" t="s">
        <v>53</v>
      </c>
      <c r="T18" s="82" t="s">
        <v>53</v>
      </c>
      <c r="U18" s="82" t="s">
        <v>53</v>
      </c>
      <c r="V18" s="82" t="s">
        <v>53</v>
      </c>
      <c r="W18" s="82" t="s">
        <v>53</v>
      </c>
      <c r="X18" s="82" t="s">
        <v>53</v>
      </c>
      <c r="Y18" s="82" t="s">
        <v>53</v>
      </c>
      <c r="Z18" s="82" t="s">
        <v>53</v>
      </c>
      <c r="AA18" s="82" t="s">
        <v>53</v>
      </c>
      <c r="AB18" s="82" t="s">
        <v>53</v>
      </c>
      <c r="AC18" s="82" t="s">
        <v>53</v>
      </c>
      <c r="AD18" s="82" t="s">
        <v>53</v>
      </c>
      <c r="AE18" s="82" t="s">
        <v>53</v>
      </c>
      <c r="AF18" s="82" t="s">
        <v>53</v>
      </c>
      <c r="AG18" s="82" t="s">
        <v>53</v>
      </c>
      <c r="AH18" s="82" t="s">
        <v>53</v>
      </c>
      <c r="AI18" s="82" t="s">
        <v>53</v>
      </c>
      <c r="AJ18" s="82" t="s">
        <v>53</v>
      </c>
      <c r="AK18" s="82" t="s">
        <v>53</v>
      </c>
      <c r="AL18" s="82" t="s">
        <v>53</v>
      </c>
      <c r="AM18" s="82" t="s">
        <v>53</v>
      </c>
      <c r="AN18" s="82" t="s">
        <v>53</v>
      </c>
      <c r="AO18" s="82" t="s">
        <v>53</v>
      </c>
      <c r="AP18" s="82" t="s">
        <v>53</v>
      </c>
      <c r="AQ18" s="82" t="s">
        <v>53</v>
      </c>
      <c r="AR18" s="146" t="s">
        <v>53</v>
      </c>
      <c r="AS18" s="21"/>
      <c r="AT18" s="21"/>
      <c r="AU18" s="21"/>
      <c r="AV18" s="21"/>
      <c r="AW18" s="21"/>
      <c r="AX18" s="21"/>
      <c r="AY18" s="21"/>
      <c r="AZ18" s="21"/>
      <c r="BA18" s="21"/>
      <c r="BB18" s="21"/>
      <c r="BC18" s="21"/>
      <c r="BD18" s="21"/>
      <c r="BE18" s="21"/>
      <c r="BF18" s="21"/>
      <c r="BG18" s="21"/>
      <c r="BH18" s="21"/>
      <c r="BI18" s="21"/>
      <c r="BJ18" s="21"/>
    </row>
    <row r="19" spans="1:62" ht="15">
      <c r="A19" s="4334" t="s">
        <v>75</v>
      </c>
      <c r="B19" s="24"/>
      <c r="C19" s="24"/>
      <c r="D19" s="106"/>
      <c r="E19" s="1389"/>
      <c r="F19" s="1389"/>
      <c r="G19" s="1389"/>
      <c r="H19" s="1389"/>
      <c r="I19" s="1389"/>
      <c r="J19" s="1389"/>
      <c r="K19" s="1389"/>
      <c r="L19" s="1389"/>
      <c r="M19" s="1389"/>
      <c r="N19" s="1389"/>
      <c r="O19" s="1389"/>
      <c r="P19" s="1389"/>
      <c r="Q19" s="1389"/>
      <c r="R19" s="1389"/>
      <c r="S19" s="1389"/>
      <c r="T19" s="1389"/>
      <c r="U19" s="1389"/>
      <c r="V19" s="1389"/>
      <c r="W19" s="1389"/>
      <c r="X19" s="1389"/>
      <c r="Y19" s="1389"/>
      <c r="Z19" s="1389"/>
      <c r="AA19" s="1389"/>
      <c r="AB19" s="1389"/>
      <c r="AC19" s="40"/>
      <c r="AD19" s="1389"/>
      <c r="AE19" s="1389"/>
      <c r="AF19" s="1389"/>
      <c r="AG19" s="1389"/>
      <c r="AH19" s="1389"/>
      <c r="AI19" s="1389"/>
      <c r="AJ19" s="1389"/>
      <c r="AK19" s="1389"/>
      <c r="AL19" s="1389"/>
      <c r="AM19" s="1389"/>
      <c r="AN19" s="1389"/>
      <c r="AO19" s="1389"/>
      <c r="AP19" s="1389"/>
      <c r="AQ19" s="1389"/>
      <c r="AR19" s="121"/>
      <c r="AS19" s="21"/>
      <c r="AT19" s="21"/>
      <c r="AU19" s="21"/>
      <c r="AV19" s="21"/>
      <c r="AW19" s="21"/>
      <c r="AX19" s="21"/>
      <c r="AY19" s="21"/>
      <c r="AZ19" s="21"/>
      <c r="BA19" s="21"/>
      <c r="BB19" s="21"/>
      <c r="BC19" s="21"/>
      <c r="BD19" s="21"/>
      <c r="BE19" s="21"/>
      <c r="BF19" s="21"/>
      <c r="BG19" s="21"/>
      <c r="BH19" s="21"/>
      <c r="BI19" s="21"/>
      <c r="BJ19" s="21"/>
    </row>
    <row r="20" spans="1:62" ht="17.25" customHeight="1">
      <c r="A20" s="4329" t="s">
        <v>76</v>
      </c>
      <c r="B20" s="5">
        <f>C20/D20</f>
        <v>5.128205128205128E-2</v>
      </c>
      <c r="C20" s="98">
        <v>2</v>
      </c>
      <c r="D20" s="107">
        <v>39</v>
      </c>
      <c r="E20" s="46" t="s">
        <v>77</v>
      </c>
      <c r="F20" s="82" t="s">
        <v>53</v>
      </c>
      <c r="G20" s="31" t="s">
        <v>77</v>
      </c>
      <c r="H20" s="31" t="s">
        <v>77</v>
      </c>
      <c r="I20" s="31" t="s">
        <v>77</v>
      </c>
      <c r="J20" s="31" t="s">
        <v>77</v>
      </c>
      <c r="K20" s="31" t="s">
        <v>77</v>
      </c>
      <c r="L20" s="82" t="s">
        <v>77</v>
      </c>
      <c r="M20" s="31" t="s">
        <v>77</v>
      </c>
      <c r="N20" s="31" t="s">
        <v>77</v>
      </c>
      <c r="O20" s="31" t="s">
        <v>77</v>
      </c>
      <c r="P20" s="82" t="s">
        <v>77</v>
      </c>
      <c r="Q20" s="31" t="s">
        <v>77</v>
      </c>
      <c r="R20" s="31" t="s">
        <v>77</v>
      </c>
      <c r="S20" s="31" t="s">
        <v>77</v>
      </c>
      <c r="T20" s="31" t="s">
        <v>77</v>
      </c>
      <c r="U20" s="31" t="s">
        <v>53</v>
      </c>
      <c r="V20" s="31" t="s">
        <v>77</v>
      </c>
      <c r="W20" s="31" t="s">
        <v>77</v>
      </c>
      <c r="X20" s="31" t="s">
        <v>77</v>
      </c>
      <c r="Y20" s="31" t="s">
        <v>77</v>
      </c>
      <c r="Z20" s="31" t="s">
        <v>77</v>
      </c>
      <c r="AA20" s="31" t="s">
        <v>77</v>
      </c>
      <c r="AB20" s="31" t="s">
        <v>77</v>
      </c>
      <c r="AC20" s="31" t="s">
        <v>77</v>
      </c>
      <c r="AD20" s="31" t="s">
        <v>77</v>
      </c>
      <c r="AE20" s="31" t="s">
        <v>77</v>
      </c>
      <c r="AF20" s="31" t="s">
        <v>77</v>
      </c>
      <c r="AG20" s="31" t="s">
        <v>77</v>
      </c>
      <c r="AH20" s="31" t="s">
        <v>77</v>
      </c>
      <c r="AI20" s="31" t="s">
        <v>77</v>
      </c>
      <c r="AJ20" s="31" t="s">
        <v>77</v>
      </c>
      <c r="AK20" s="31" t="s">
        <v>77</v>
      </c>
      <c r="AL20" s="82" t="s">
        <v>77</v>
      </c>
      <c r="AM20" s="31" t="s">
        <v>77</v>
      </c>
      <c r="AN20" s="31" t="s">
        <v>77</v>
      </c>
      <c r="AO20" s="31" t="s">
        <v>77</v>
      </c>
      <c r="AP20" s="31" t="s">
        <v>77</v>
      </c>
      <c r="AQ20" s="31" t="s">
        <v>77</v>
      </c>
      <c r="AR20" s="148" t="s">
        <v>77</v>
      </c>
      <c r="AS20" s="21"/>
      <c r="AT20" s="21"/>
      <c r="AU20" s="21"/>
      <c r="AV20" s="21"/>
      <c r="AW20" s="21"/>
      <c r="AX20" s="21"/>
      <c r="AY20" s="21"/>
      <c r="AZ20" s="21"/>
      <c r="BA20" s="21"/>
      <c r="BB20" s="21"/>
      <c r="BC20" s="21"/>
      <c r="BD20" s="21"/>
      <c r="BE20" s="21"/>
      <c r="BF20" s="21"/>
      <c r="BG20" s="21"/>
      <c r="BH20" s="21"/>
      <c r="BI20" s="21"/>
      <c r="BJ20" s="21"/>
    </row>
    <row r="21" spans="1:62" ht="17.25" customHeight="1">
      <c r="A21" s="4329" t="s">
        <v>78</v>
      </c>
      <c r="B21" s="5">
        <f>C21/D21</f>
        <v>7.6923076923076927E-2</v>
      </c>
      <c r="C21" s="98">
        <v>3</v>
      </c>
      <c r="D21" s="107">
        <v>39</v>
      </c>
      <c r="E21" s="46" t="s">
        <v>77</v>
      </c>
      <c r="F21" s="31" t="s">
        <v>77</v>
      </c>
      <c r="G21" s="31" t="s">
        <v>77</v>
      </c>
      <c r="H21" s="31" t="s">
        <v>77</v>
      </c>
      <c r="I21" s="31" t="s">
        <v>77</v>
      </c>
      <c r="J21" s="31" t="s">
        <v>77</v>
      </c>
      <c r="K21" s="31" t="s">
        <v>77</v>
      </c>
      <c r="L21" s="31" t="s">
        <v>77</v>
      </c>
      <c r="M21" s="31" t="s">
        <v>77</v>
      </c>
      <c r="N21" s="31" t="s">
        <v>77</v>
      </c>
      <c r="O21" s="31" t="s">
        <v>77</v>
      </c>
      <c r="P21" s="31" t="s">
        <v>77</v>
      </c>
      <c r="Q21" s="31" t="s">
        <v>77</v>
      </c>
      <c r="R21" s="31" t="s">
        <v>77</v>
      </c>
      <c r="S21" s="31" t="s">
        <v>77</v>
      </c>
      <c r="T21" s="31" t="s">
        <v>53</v>
      </c>
      <c r="U21" s="31" t="s">
        <v>77</v>
      </c>
      <c r="V21" s="31" t="s">
        <v>77</v>
      </c>
      <c r="W21" s="82" t="s">
        <v>77</v>
      </c>
      <c r="X21" s="31" t="s">
        <v>77</v>
      </c>
      <c r="Y21" s="31" t="s">
        <v>77</v>
      </c>
      <c r="Z21" s="31" t="s">
        <v>77</v>
      </c>
      <c r="AA21" s="31" t="s">
        <v>77</v>
      </c>
      <c r="AB21" s="31" t="s">
        <v>77</v>
      </c>
      <c r="AC21" s="31" t="s">
        <v>77</v>
      </c>
      <c r="AD21" s="31" t="s">
        <v>77</v>
      </c>
      <c r="AE21" s="31" t="s">
        <v>77</v>
      </c>
      <c r="AF21" s="31" t="s">
        <v>77</v>
      </c>
      <c r="AG21" s="31" t="s">
        <v>77</v>
      </c>
      <c r="AH21" s="31" t="s">
        <v>53</v>
      </c>
      <c r="AI21" s="82" t="s">
        <v>77</v>
      </c>
      <c r="AJ21" s="31" t="s">
        <v>77</v>
      </c>
      <c r="AK21" s="82" t="s">
        <v>53</v>
      </c>
      <c r="AL21" s="31" t="s">
        <v>77</v>
      </c>
      <c r="AM21" s="31" t="s">
        <v>77</v>
      </c>
      <c r="AN21" s="31" t="s">
        <v>77</v>
      </c>
      <c r="AO21" s="31" t="s">
        <v>77</v>
      </c>
      <c r="AP21" s="31" t="s">
        <v>77</v>
      </c>
      <c r="AQ21" s="31" t="s">
        <v>77</v>
      </c>
      <c r="AR21" s="148" t="s">
        <v>77</v>
      </c>
      <c r="AS21" s="21"/>
      <c r="AT21" s="21"/>
      <c r="AU21" s="21"/>
      <c r="AV21" s="21"/>
      <c r="AW21" s="21"/>
      <c r="AX21" s="21"/>
      <c r="AY21" s="21"/>
      <c r="AZ21" s="21"/>
      <c r="BA21" s="21"/>
      <c r="BB21" s="21"/>
      <c r="BC21" s="21"/>
      <c r="BD21" s="21"/>
      <c r="BE21" s="21"/>
      <c r="BF21" s="21"/>
      <c r="BG21" s="21"/>
      <c r="BH21" s="21"/>
      <c r="BI21" s="21"/>
      <c r="BJ21" s="21"/>
    </row>
    <row r="22" spans="1:62" ht="17.25" customHeight="1">
      <c r="A22" s="4329" t="s">
        <v>79</v>
      </c>
      <c r="B22" s="5">
        <f>C22/D22</f>
        <v>0.35897435897435898</v>
      </c>
      <c r="C22" s="98">
        <v>14</v>
      </c>
      <c r="D22" s="107">
        <v>39</v>
      </c>
      <c r="E22" s="46" t="s">
        <v>77</v>
      </c>
      <c r="F22" s="31" t="s">
        <v>77</v>
      </c>
      <c r="G22" s="31" t="s">
        <v>53</v>
      </c>
      <c r="H22" s="31" t="s">
        <v>77</v>
      </c>
      <c r="I22" s="31" t="s">
        <v>53</v>
      </c>
      <c r="J22" s="31" t="s">
        <v>77</v>
      </c>
      <c r="K22" s="31" t="s">
        <v>53</v>
      </c>
      <c r="L22" s="31" t="s">
        <v>53</v>
      </c>
      <c r="M22" s="31" t="s">
        <v>77</v>
      </c>
      <c r="N22" s="31" t="s">
        <v>53</v>
      </c>
      <c r="O22" s="31" t="s">
        <v>77</v>
      </c>
      <c r="P22" s="31" t="s">
        <v>77</v>
      </c>
      <c r="Q22" s="82" t="s">
        <v>77</v>
      </c>
      <c r="R22" s="31" t="s">
        <v>77</v>
      </c>
      <c r="S22" s="31" t="s">
        <v>53</v>
      </c>
      <c r="T22" s="31" t="s">
        <v>77</v>
      </c>
      <c r="U22" s="31" t="s">
        <v>77</v>
      </c>
      <c r="V22" s="82" t="s">
        <v>53</v>
      </c>
      <c r="W22" s="31" t="s">
        <v>53</v>
      </c>
      <c r="X22" s="82" t="s">
        <v>77</v>
      </c>
      <c r="Y22" s="31" t="s">
        <v>77</v>
      </c>
      <c r="Z22" s="82" t="s">
        <v>77</v>
      </c>
      <c r="AA22" s="31" t="s">
        <v>53</v>
      </c>
      <c r="AB22" s="31" t="s">
        <v>53</v>
      </c>
      <c r="AC22" s="31" t="s">
        <v>77</v>
      </c>
      <c r="AD22" s="31" t="s">
        <v>77</v>
      </c>
      <c r="AE22" s="31" t="s">
        <v>77</v>
      </c>
      <c r="AF22" s="82" t="s">
        <v>77</v>
      </c>
      <c r="AG22" s="31" t="s">
        <v>77</v>
      </c>
      <c r="AH22" s="31" t="s">
        <v>77</v>
      </c>
      <c r="AI22" s="31" t="s">
        <v>77</v>
      </c>
      <c r="AJ22" s="31" t="s">
        <v>77</v>
      </c>
      <c r="AK22" s="31" t="s">
        <v>77</v>
      </c>
      <c r="AL22" s="31" t="s">
        <v>77</v>
      </c>
      <c r="AM22" s="31" t="s">
        <v>53</v>
      </c>
      <c r="AN22" s="31" t="s">
        <v>77</v>
      </c>
      <c r="AO22" s="31" t="s">
        <v>77</v>
      </c>
      <c r="AP22" s="31" t="s">
        <v>53</v>
      </c>
      <c r="AQ22" s="31" t="s">
        <v>77</v>
      </c>
      <c r="AR22" s="148" t="s">
        <v>53</v>
      </c>
      <c r="AS22" s="21"/>
      <c r="AT22" s="21"/>
      <c r="AU22" s="21"/>
      <c r="AV22" s="21"/>
      <c r="AW22" s="21"/>
      <c r="AX22" s="21"/>
      <c r="AY22" s="21"/>
      <c r="AZ22" s="21"/>
      <c r="BA22" s="21"/>
      <c r="BB22" s="21"/>
      <c r="BC22" s="21"/>
      <c r="BD22" s="21"/>
      <c r="BE22" s="21"/>
      <c r="BF22" s="21"/>
      <c r="BG22" s="21"/>
      <c r="BH22" s="21"/>
      <c r="BI22" s="21"/>
      <c r="BJ22" s="21"/>
    </row>
    <row r="23" spans="1:62" ht="17.25" customHeight="1">
      <c r="A23" s="4335" t="s">
        <v>80</v>
      </c>
      <c r="B23" s="5">
        <f>C23/D23</f>
        <v>0.51282051282051277</v>
      </c>
      <c r="C23" s="98">
        <v>20</v>
      </c>
      <c r="D23" s="107">
        <v>39</v>
      </c>
      <c r="E23" s="46" t="s">
        <v>53</v>
      </c>
      <c r="F23" s="31" t="s">
        <v>77</v>
      </c>
      <c r="G23" s="31" t="s">
        <v>77</v>
      </c>
      <c r="H23" s="31" t="s">
        <v>53</v>
      </c>
      <c r="I23" s="31" t="s">
        <v>77</v>
      </c>
      <c r="J23" s="31" t="s">
        <v>53</v>
      </c>
      <c r="K23" s="31" t="s">
        <v>77</v>
      </c>
      <c r="L23" s="31" t="s">
        <v>77</v>
      </c>
      <c r="M23" s="31" t="s">
        <v>77</v>
      </c>
      <c r="N23" s="31" t="s">
        <v>77</v>
      </c>
      <c r="O23" s="31" t="s">
        <v>77</v>
      </c>
      <c r="P23" s="31" t="s">
        <v>53</v>
      </c>
      <c r="Q23" s="31" t="s">
        <v>53</v>
      </c>
      <c r="R23" s="31" t="s">
        <v>53</v>
      </c>
      <c r="S23" s="31" t="s">
        <v>77</v>
      </c>
      <c r="T23" s="31" t="s">
        <v>77</v>
      </c>
      <c r="U23" s="31" t="s">
        <v>77</v>
      </c>
      <c r="V23" s="31" t="s">
        <v>77</v>
      </c>
      <c r="W23" s="31" t="s">
        <v>77</v>
      </c>
      <c r="X23" s="31" t="s">
        <v>53</v>
      </c>
      <c r="Y23" s="31" t="s">
        <v>53</v>
      </c>
      <c r="Z23" s="31" t="s">
        <v>53</v>
      </c>
      <c r="AA23" s="31" t="s">
        <v>77</v>
      </c>
      <c r="AB23" s="31" t="s">
        <v>77</v>
      </c>
      <c r="AC23" s="31" t="s">
        <v>53</v>
      </c>
      <c r="AD23" s="82" t="s">
        <v>53</v>
      </c>
      <c r="AE23" s="82" t="s">
        <v>53</v>
      </c>
      <c r="AF23" s="31" t="s">
        <v>53</v>
      </c>
      <c r="AG23" s="31" t="s">
        <v>53</v>
      </c>
      <c r="AH23" s="82" t="s">
        <v>77</v>
      </c>
      <c r="AI23" s="31" t="s">
        <v>53</v>
      </c>
      <c r="AJ23" s="31" t="s">
        <v>53</v>
      </c>
      <c r="AK23" s="31" t="s">
        <v>77</v>
      </c>
      <c r="AL23" s="31" t="s">
        <v>53</v>
      </c>
      <c r="AM23" s="31" t="s">
        <v>77</v>
      </c>
      <c r="AN23" s="31" t="s">
        <v>53</v>
      </c>
      <c r="AO23" s="31" t="s">
        <v>53</v>
      </c>
      <c r="AP23" s="31" t="s">
        <v>77</v>
      </c>
      <c r="AQ23" s="31" t="s">
        <v>53</v>
      </c>
      <c r="AR23" s="148" t="s">
        <v>77</v>
      </c>
      <c r="AS23" s="21"/>
      <c r="AT23" s="21"/>
      <c r="AU23" s="21"/>
      <c r="AV23" s="21"/>
      <c r="AW23" s="21"/>
      <c r="AX23" s="21"/>
      <c r="AY23" s="21"/>
      <c r="AZ23" s="21"/>
      <c r="BA23" s="21"/>
      <c r="BB23" s="21"/>
      <c r="BC23" s="21"/>
      <c r="BD23" s="21"/>
      <c r="BE23" s="21"/>
      <c r="BF23" s="21"/>
      <c r="BG23" s="21"/>
      <c r="BH23" s="21"/>
      <c r="BI23" s="21"/>
      <c r="BJ23" s="21"/>
    </row>
    <row r="24" spans="1:62" ht="15">
      <c r="A24" s="4334" t="s">
        <v>81</v>
      </c>
      <c r="B24" s="24"/>
      <c r="C24" s="24"/>
      <c r="D24" s="106"/>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124"/>
      <c r="AS24" s="21"/>
      <c r="AT24" s="21"/>
      <c r="AU24" s="21"/>
      <c r="AV24" s="21"/>
      <c r="AW24" s="21"/>
      <c r="AX24" s="21"/>
      <c r="AY24" s="21"/>
      <c r="AZ24" s="21"/>
      <c r="BA24" s="21"/>
      <c r="BB24" s="21"/>
      <c r="BC24" s="21"/>
      <c r="BD24" s="21"/>
      <c r="BE24" s="21"/>
      <c r="BF24" s="21"/>
      <c r="BG24" s="21"/>
      <c r="BH24" s="21"/>
      <c r="BI24" s="21"/>
      <c r="BJ24" s="21"/>
    </row>
    <row r="25" spans="1:62" ht="17.25" customHeight="1">
      <c r="A25" s="4329" t="s">
        <v>82</v>
      </c>
      <c r="B25" s="5">
        <f>C25/D25</f>
        <v>0.95238095238095233</v>
      </c>
      <c r="C25" s="98">
        <v>40</v>
      </c>
      <c r="D25" s="108">
        <v>42</v>
      </c>
      <c r="E25" s="1261" t="s">
        <v>53</v>
      </c>
      <c r="F25" s="82" t="s">
        <v>53</v>
      </c>
      <c r="G25" s="82" t="s">
        <v>53</v>
      </c>
      <c r="H25" s="82" t="s">
        <v>53</v>
      </c>
      <c r="I25" s="82" t="s">
        <v>53</v>
      </c>
      <c r="J25" s="82" t="s">
        <v>53</v>
      </c>
      <c r="K25" s="82" t="s">
        <v>53</v>
      </c>
      <c r="L25" s="82" t="s">
        <v>53</v>
      </c>
      <c r="M25" s="82" t="s">
        <v>54</v>
      </c>
      <c r="N25" s="82" t="s">
        <v>53</v>
      </c>
      <c r="O25" s="82" t="s">
        <v>53</v>
      </c>
      <c r="P25" s="82" t="s">
        <v>53</v>
      </c>
      <c r="Q25" s="82" t="s">
        <v>53</v>
      </c>
      <c r="R25" s="82" t="s">
        <v>53</v>
      </c>
      <c r="S25" s="82" t="s">
        <v>53</v>
      </c>
      <c r="T25" s="82" t="s">
        <v>53</v>
      </c>
      <c r="U25" s="82" t="s">
        <v>53</v>
      </c>
      <c r="V25" s="82" t="s">
        <v>53</v>
      </c>
      <c r="W25" s="82" t="s">
        <v>53</v>
      </c>
      <c r="X25" s="82" t="s">
        <v>53</v>
      </c>
      <c r="Y25" s="82" t="s">
        <v>53</v>
      </c>
      <c r="Z25" s="82" t="s">
        <v>53</v>
      </c>
      <c r="AA25" s="82" t="s">
        <v>53</v>
      </c>
      <c r="AB25" s="82" t="s">
        <v>53</v>
      </c>
      <c r="AC25" s="82" t="s">
        <v>53</v>
      </c>
      <c r="AD25" s="82" t="s">
        <v>53</v>
      </c>
      <c r="AE25" s="82" t="s">
        <v>53</v>
      </c>
      <c r="AF25" s="82" t="s">
        <v>53</v>
      </c>
      <c r="AG25" s="82" t="s">
        <v>53</v>
      </c>
      <c r="AH25" s="82" t="s">
        <v>53</v>
      </c>
      <c r="AI25" s="82" t="s">
        <v>53</v>
      </c>
      <c r="AJ25" s="82" t="s">
        <v>53</v>
      </c>
      <c r="AK25" s="82" t="s">
        <v>53</v>
      </c>
      <c r="AL25" s="82" t="s">
        <v>53</v>
      </c>
      <c r="AM25" s="82" t="s">
        <v>53</v>
      </c>
      <c r="AN25" s="82" t="s">
        <v>53</v>
      </c>
      <c r="AO25" s="82" t="s">
        <v>53</v>
      </c>
      <c r="AP25" s="82" t="s">
        <v>53</v>
      </c>
      <c r="AQ25" s="82" t="s">
        <v>53</v>
      </c>
      <c r="AR25" s="146" t="s">
        <v>53</v>
      </c>
      <c r="AS25" s="21"/>
      <c r="AT25" s="21"/>
      <c r="AU25" s="21"/>
      <c r="AV25" s="21"/>
      <c r="AW25" s="21"/>
      <c r="AX25" s="21"/>
      <c r="AY25" s="21"/>
      <c r="AZ25" s="21"/>
      <c r="BA25" s="21"/>
      <c r="BB25" s="21"/>
      <c r="BC25" s="21"/>
      <c r="BD25" s="21"/>
      <c r="BE25" s="21"/>
      <c r="BF25" s="21"/>
      <c r="BG25" s="21"/>
      <c r="BH25" s="21"/>
      <c r="BI25" s="21"/>
      <c r="BJ25" s="21"/>
    </row>
    <row r="26" spans="1:62" ht="17.25" customHeight="1">
      <c r="A26" s="4336" t="s">
        <v>83</v>
      </c>
      <c r="B26" s="5">
        <f>C26/D26</f>
        <v>0.82051282051282048</v>
      </c>
      <c r="C26" s="98">
        <v>32</v>
      </c>
      <c r="D26" s="108">
        <v>39</v>
      </c>
      <c r="E26" s="1261" t="s">
        <v>53</v>
      </c>
      <c r="F26" s="82" t="s">
        <v>54</v>
      </c>
      <c r="G26" s="82" t="s">
        <v>53</v>
      </c>
      <c r="H26" s="82" t="s">
        <v>53</v>
      </c>
      <c r="I26" s="82" t="s">
        <v>53</v>
      </c>
      <c r="J26" s="82" t="s">
        <v>53</v>
      </c>
      <c r="K26" s="82" t="s">
        <v>54</v>
      </c>
      <c r="L26" s="82" t="s">
        <v>53</v>
      </c>
      <c r="M26" s="82" t="s">
        <v>57</v>
      </c>
      <c r="N26" s="82" t="s">
        <v>53</v>
      </c>
      <c r="O26" s="82" t="s">
        <v>53</v>
      </c>
      <c r="P26" s="31" t="s">
        <v>53</v>
      </c>
      <c r="Q26" s="82" t="s">
        <v>53</v>
      </c>
      <c r="R26" s="82" t="s">
        <v>54</v>
      </c>
      <c r="S26" s="82" t="s">
        <v>58</v>
      </c>
      <c r="T26" s="82" t="s">
        <v>54</v>
      </c>
      <c r="U26" s="82" t="s">
        <v>54</v>
      </c>
      <c r="V26" s="82" t="s">
        <v>53</v>
      </c>
      <c r="W26" s="82" t="s">
        <v>53</v>
      </c>
      <c r="X26" s="82" t="s">
        <v>53</v>
      </c>
      <c r="Y26" s="82" t="s">
        <v>53</v>
      </c>
      <c r="Z26" s="82" t="s">
        <v>53</v>
      </c>
      <c r="AA26" s="82" t="s">
        <v>53</v>
      </c>
      <c r="AB26" s="82" t="s">
        <v>53</v>
      </c>
      <c r="AC26" s="82" t="s">
        <v>53</v>
      </c>
      <c r="AD26" s="82" t="s">
        <v>53</v>
      </c>
      <c r="AE26" s="82" t="s">
        <v>53</v>
      </c>
      <c r="AF26" s="82" t="s">
        <v>53</v>
      </c>
      <c r="AG26" s="82" t="s">
        <v>54</v>
      </c>
      <c r="AH26" s="82" t="s">
        <v>53</v>
      </c>
      <c r="AI26" s="82" t="s">
        <v>53</v>
      </c>
      <c r="AJ26" s="82" t="s">
        <v>53</v>
      </c>
      <c r="AK26" s="82" t="s">
        <v>53</v>
      </c>
      <c r="AL26" s="82" t="s">
        <v>53</v>
      </c>
      <c r="AM26" s="82" t="s">
        <v>53</v>
      </c>
      <c r="AN26" s="82" t="s">
        <v>53</v>
      </c>
      <c r="AO26" s="82" t="s">
        <v>53</v>
      </c>
      <c r="AP26" s="82" t="s">
        <v>54</v>
      </c>
      <c r="AQ26" s="82" t="s">
        <v>53</v>
      </c>
      <c r="AR26" s="146" t="s">
        <v>53</v>
      </c>
      <c r="AS26" s="21"/>
      <c r="AT26" s="21"/>
      <c r="AU26" s="21"/>
      <c r="AV26" s="21"/>
      <c r="AW26" s="21"/>
      <c r="AX26" s="21"/>
      <c r="AY26" s="21"/>
      <c r="AZ26" s="21"/>
      <c r="BA26" s="21"/>
      <c r="BB26" s="21"/>
      <c r="BC26" s="21"/>
      <c r="BD26" s="21"/>
      <c r="BE26" s="21"/>
      <c r="BF26" s="21"/>
      <c r="BG26" s="21"/>
      <c r="BH26" s="21"/>
      <c r="BI26" s="21"/>
      <c r="BJ26" s="21"/>
    </row>
    <row r="27" spans="1:62" ht="17.25" customHeight="1">
      <c r="A27" s="4337" t="s">
        <v>84</v>
      </c>
      <c r="B27" s="5">
        <f>C27/D27</f>
        <v>1</v>
      </c>
      <c r="C27" s="98">
        <v>29</v>
      </c>
      <c r="D27" s="108">
        <v>29</v>
      </c>
      <c r="E27" s="1261" t="s">
        <v>53</v>
      </c>
      <c r="F27" s="82" t="s">
        <v>57</v>
      </c>
      <c r="G27" s="82" t="s">
        <v>53</v>
      </c>
      <c r="H27" s="82" t="s">
        <v>53</v>
      </c>
      <c r="I27" s="82" t="s">
        <v>53</v>
      </c>
      <c r="J27" s="82" t="s">
        <v>53</v>
      </c>
      <c r="K27" s="82" t="s">
        <v>57</v>
      </c>
      <c r="L27" s="82" t="s">
        <v>53</v>
      </c>
      <c r="M27" s="86" t="s">
        <v>57</v>
      </c>
      <c r="N27" s="82" t="s">
        <v>53</v>
      </c>
      <c r="O27" s="82" t="s">
        <v>58</v>
      </c>
      <c r="P27" s="31" t="s">
        <v>53</v>
      </c>
      <c r="Q27" s="82" t="s">
        <v>53</v>
      </c>
      <c r="R27" s="82" t="s">
        <v>57</v>
      </c>
      <c r="S27" s="82" t="s">
        <v>58</v>
      </c>
      <c r="T27" s="82" t="s">
        <v>57</v>
      </c>
      <c r="U27" s="82" t="s">
        <v>57</v>
      </c>
      <c r="V27" s="82" t="s">
        <v>53</v>
      </c>
      <c r="W27" s="82" t="s">
        <v>53</v>
      </c>
      <c r="X27" s="82" t="s">
        <v>53</v>
      </c>
      <c r="Y27" s="82" t="s">
        <v>53</v>
      </c>
      <c r="Z27" s="82" t="s">
        <v>53</v>
      </c>
      <c r="AA27" s="82" t="s">
        <v>53</v>
      </c>
      <c r="AB27" s="82" t="s">
        <v>53</v>
      </c>
      <c r="AC27" s="82" t="s">
        <v>53</v>
      </c>
      <c r="AD27" s="82" t="s">
        <v>53</v>
      </c>
      <c r="AE27" s="82" t="s">
        <v>53</v>
      </c>
      <c r="AF27" s="82" t="s">
        <v>53</v>
      </c>
      <c r="AG27" s="82" t="s">
        <v>57</v>
      </c>
      <c r="AH27" s="82" t="s">
        <v>58</v>
      </c>
      <c r="AI27" s="82" t="s">
        <v>53</v>
      </c>
      <c r="AJ27" s="82" t="s">
        <v>53</v>
      </c>
      <c r="AK27" s="82" t="s">
        <v>53</v>
      </c>
      <c r="AL27" s="82" t="s">
        <v>58</v>
      </c>
      <c r="AM27" s="82" t="s">
        <v>53</v>
      </c>
      <c r="AN27" s="82" t="s">
        <v>53</v>
      </c>
      <c r="AO27" s="82" t="s">
        <v>53</v>
      </c>
      <c r="AP27" s="82" t="s">
        <v>57</v>
      </c>
      <c r="AQ27" s="82" t="s">
        <v>53</v>
      </c>
      <c r="AR27" s="146" t="s">
        <v>53</v>
      </c>
      <c r="AS27" s="21"/>
      <c r="AT27" s="21"/>
      <c r="AU27" s="21"/>
      <c r="AV27" s="21"/>
      <c r="AW27" s="21"/>
      <c r="AX27" s="21"/>
      <c r="AY27" s="21"/>
      <c r="AZ27" s="21"/>
      <c r="BA27" s="21"/>
      <c r="BB27" s="21"/>
      <c r="BC27" s="21"/>
      <c r="BD27" s="21"/>
      <c r="BE27" s="21"/>
      <c r="BF27" s="21"/>
      <c r="BG27" s="21"/>
      <c r="BH27" s="21"/>
      <c r="BI27" s="21"/>
      <c r="BJ27" s="21"/>
    </row>
    <row r="28" spans="1:62" ht="31.5" customHeight="1">
      <c r="A28" s="4338" t="s">
        <v>1</v>
      </c>
      <c r="B28" s="4386"/>
      <c r="C28" s="1390"/>
      <c r="D28" s="110"/>
      <c r="E28" s="1391"/>
      <c r="F28" s="1391"/>
      <c r="G28" s="1391"/>
      <c r="H28" s="1391"/>
      <c r="I28" s="1391"/>
      <c r="J28" s="1391"/>
      <c r="K28" s="1391"/>
      <c r="L28" s="1391"/>
      <c r="M28" s="1391"/>
      <c r="N28" s="1391"/>
      <c r="O28" s="1391"/>
      <c r="P28" s="1391"/>
      <c r="Q28" s="1391"/>
      <c r="R28" s="1391"/>
      <c r="S28" s="1391"/>
      <c r="T28" s="1391"/>
      <c r="U28" s="1391"/>
      <c r="V28" s="1391"/>
      <c r="W28" s="1391"/>
      <c r="X28" s="1391"/>
      <c r="Y28" s="1391"/>
      <c r="Z28" s="1391"/>
      <c r="AA28" s="1391"/>
      <c r="AB28" s="1391"/>
      <c r="AC28" s="29"/>
      <c r="AD28" s="1391"/>
      <c r="AE28" s="1391"/>
      <c r="AF28" s="1391"/>
      <c r="AG28" s="1391"/>
      <c r="AH28" s="1391"/>
      <c r="AI28" s="1391"/>
      <c r="AJ28" s="1391"/>
      <c r="AK28" s="1391"/>
      <c r="AL28" s="1391"/>
      <c r="AM28" s="1391"/>
      <c r="AN28" s="1391"/>
      <c r="AO28" s="1391"/>
      <c r="AP28" s="1391"/>
      <c r="AQ28" s="1391"/>
      <c r="AR28" s="117"/>
      <c r="AS28" s="21"/>
      <c r="AT28" s="21"/>
      <c r="AU28" s="21"/>
      <c r="AV28" s="21"/>
      <c r="AW28" s="21"/>
      <c r="AX28" s="21"/>
      <c r="AY28" s="21"/>
      <c r="AZ28" s="21"/>
      <c r="BA28" s="21"/>
      <c r="BB28" s="21"/>
      <c r="BC28" s="21"/>
      <c r="BD28" s="21"/>
      <c r="BE28" s="21"/>
      <c r="BF28" s="21"/>
      <c r="BG28" s="21"/>
      <c r="BH28" s="21"/>
      <c r="BI28" s="21"/>
      <c r="BJ28" s="21"/>
    </row>
    <row r="29" spans="1:62" ht="31.5" customHeight="1">
      <c r="A29" s="4334" t="s">
        <v>85</v>
      </c>
      <c r="B29" s="24"/>
      <c r="C29" s="24"/>
      <c r="D29" s="106"/>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124"/>
      <c r="AS29" s="21"/>
      <c r="AT29" s="21"/>
      <c r="AU29" s="21"/>
      <c r="AV29" s="21"/>
      <c r="AW29" s="21"/>
      <c r="AX29" s="21"/>
      <c r="AY29" s="21"/>
      <c r="AZ29" s="21"/>
      <c r="BA29" s="21"/>
      <c r="BB29" s="21"/>
      <c r="BC29" s="21"/>
      <c r="BD29" s="21"/>
      <c r="BE29" s="21"/>
      <c r="BF29" s="21"/>
      <c r="BG29" s="21"/>
      <c r="BH29" s="21"/>
      <c r="BI29" s="21"/>
      <c r="BJ29" s="21"/>
    </row>
    <row r="30" spans="1:62" ht="17.25" customHeight="1">
      <c r="A30" s="4329" t="s">
        <v>86</v>
      </c>
      <c r="B30" s="4387">
        <f>C30/D30</f>
        <v>0.70731707317073167</v>
      </c>
      <c r="C30" s="98">
        <v>29</v>
      </c>
      <c r="D30" s="108">
        <v>41</v>
      </c>
      <c r="E30" s="1261" t="s">
        <v>58</v>
      </c>
      <c r="F30" s="81" t="s">
        <v>53</v>
      </c>
      <c r="G30" s="82" t="s">
        <v>53</v>
      </c>
      <c r="H30" s="81" t="s">
        <v>54</v>
      </c>
      <c r="I30" s="82" t="s">
        <v>53</v>
      </c>
      <c r="J30" s="82" t="s">
        <v>53</v>
      </c>
      <c r="K30" s="82" t="s">
        <v>53</v>
      </c>
      <c r="L30" s="82" t="s">
        <v>53</v>
      </c>
      <c r="M30" s="81" t="s">
        <v>54</v>
      </c>
      <c r="N30" s="82" t="s">
        <v>53</v>
      </c>
      <c r="O30" s="81" t="s">
        <v>54</v>
      </c>
      <c r="P30" s="81" t="s">
        <v>53</v>
      </c>
      <c r="Q30" s="81" t="s">
        <v>54</v>
      </c>
      <c r="R30" s="82" t="s">
        <v>53</v>
      </c>
      <c r="S30" s="82" t="s">
        <v>53</v>
      </c>
      <c r="T30" s="82" t="s">
        <v>53</v>
      </c>
      <c r="U30" s="82" t="s">
        <v>53</v>
      </c>
      <c r="V30" s="81" t="s">
        <v>53</v>
      </c>
      <c r="W30" s="81" t="s">
        <v>53</v>
      </c>
      <c r="X30" s="81" t="s">
        <v>54</v>
      </c>
      <c r="Y30" s="82" t="s">
        <v>53</v>
      </c>
      <c r="Z30" s="81" t="s">
        <v>53</v>
      </c>
      <c r="AA30" s="81" t="s">
        <v>54</v>
      </c>
      <c r="AB30" s="82" t="s">
        <v>53</v>
      </c>
      <c r="AC30" s="82" t="s">
        <v>53</v>
      </c>
      <c r="AD30" s="81" t="s">
        <v>53</v>
      </c>
      <c r="AE30" s="81" t="s">
        <v>53</v>
      </c>
      <c r="AF30" s="81" t="s">
        <v>53</v>
      </c>
      <c r="AG30" s="82" t="s">
        <v>53</v>
      </c>
      <c r="AH30" s="81" t="s">
        <v>54</v>
      </c>
      <c r="AI30" s="81" t="s">
        <v>53</v>
      </c>
      <c r="AJ30" s="82" t="s">
        <v>53</v>
      </c>
      <c r="AK30" s="81" t="s">
        <v>54</v>
      </c>
      <c r="AL30" s="81" t="s">
        <v>54</v>
      </c>
      <c r="AM30" s="81" t="s">
        <v>54</v>
      </c>
      <c r="AN30" s="82" t="s">
        <v>53</v>
      </c>
      <c r="AO30" s="81" t="s">
        <v>53</v>
      </c>
      <c r="AP30" s="81" t="s">
        <v>54</v>
      </c>
      <c r="AQ30" s="81" t="s">
        <v>53</v>
      </c>
      <c r="AR30" s="149" t="s">
        <v>53</v>
      </c>
      <c r="AS30" s="21"/>
      <c r="AT30" s="21"/>
      <c r="AU30" s="21"/>
      <c r="AV30" s="21"/>
      <c r="AW30" s="21"/>
      <c r="AX30" s="21"/>
      <c r="AY30" s="21"/>
      <c r="AZ30" s="21"/>
      <c r="BA30" s="21"/>
      <c r="BB30" s="21"/>
      <c r="BC30" s="21"/>
      <c r="BD30" s="21"/>
      <c r="BE30" s="21"/>
      <c r="BF30" s="21"/>
      <c r="BG30" s="21"/>
      <c r="BH30" s="21"/>
      <c r="BI30" s="21"/>
      <c r="BJ30" s="21"/>
    </row>
    <row r="31" spans="1:62" ht="17.25" customHeight="1">
      <c r="A31" s="4329" t="s">
        <v>87</v>
      </c>
      <c r="B31" s="4387">
        <f>C31/D31</f>
        <v>0.80952380952380953</v>
      </c>
      <c r="C31" s="98">
        <v>34</v>
      </c>
      <c r="D31" s="108">
        <v>42</v>
      </c>
      <c r="E31" s="1261" t="s">
        <v>54</v>
      </c>
      <c r="F31" s="81" t="s">
        <v>53</v>
      </c>
      <c r="G31" s="82" t="s">
        <v>53</v>
      </c>
      <c r="H31" s="81" t="s">
        <v>53</v>
      </c>
      <c r="I31" s="82" t="s">
        <v>53</v>
      </c>
      <c r="J31" s="82" t="s">
        <v>53</v>
      </c>
      <c r="K31" s="82" t="s">
        <v>53</v>
      </c>
      <c r="L31" s="82" t="s">
        <v>53</v>
      </c>
      <c r="M31" s="81" t="s">
        <v>53</v>
      </c>
      <c r="N31" s="82" t="s">
        <v>53</v>
      </c>
      <c r="O31" s="82" t="s">
        <v>53</v>
      </c>
      <c r="P31" s="81" t="s">
        <v>53</v>
      </c>
      <c r="Q31" s="81" t="s">
        <v>53</v>
      </c>
      <c r="R31" s="82" t="s">
        <v>53</v>
      </c>
      <c r="S31" s="82" t="s">
        <v>53</v>
      </c>
      <c r="T31" s="82" t="s">
        <v>54</v>
      </c>
      <c r="U31" s="82" t="s">
        <v>53</v>
      </c>
      <c r="V31" s="81" t="s">
        <v>53</v>
      </c>
      <c r="W31" s="81" t="s">
        <v>53</v>
      </c>
      <c r="X31" s="81" t="s">
        <v>54</v>
      </c>
      <c r="Y31" s="82" t="s">
        <v>53</v>
      </c>
      <c r="Z31" s="81" t="s">
        <v>53</v>
      </c>
      <c r="AA31" s="82" t="s">
        <v>53</v>
      </c>
      <c r="AB31" s="82" t="s">
        <v>53</v>
      </c>
      <c r="AC31" s="82" t="s">
        <v>53</v>
      </c>
      <c r="AD31" s="81" t="s">
        <v>53</v>
      </c>
      <c r="AE31" s="81" t="s">
        <v>53</v>
      </c>
      <c r="AF31" s="81" t="s">
        <v>53</v>
      </c>
      <c r="AG31" s="82" t="s">
        <v>53</v>
      </c>
      <c r="AH31" s="81" t="s">
        <v>53</v>
      </c>
      <c r="AI31" s="81" t="s">
        <v>53</v>
      </c>
      <c r="AJ31" s="82" t="s">
        <v>53</v>
      </c>
      <c r="AK31" s="81" t="s">
        <v>54</v>
      </c>
      <c r="AL31" s="81" t="s">
        <v>54</v>
      </c>
      <c r="AM31" s="81" t="s">
        <v>53</v>
      </c>
      <c r="AN31" s="82" t="s">
        <v>53</v>
      </c>
      <c r="AO31" s="81" t="s">
        <v>54</v>
      </c>
      <c r="AP31" s="81" t="s">
        <v>54</v>
      </c>
      <c r="AQ31" s="81" t="s">
        <v>53</v>
      </c>
      <c r="AR31" s="149" t="s">
        <v>53</v>
      </c>
      <c r="AS31" s="21"/>
      <c r="AT31" s="21"/>
      <c r="AU31" s="21"/>
      <c r="AV31" s="21"/>
      <c r="AW31" s="21"/>
      <c r="AX31" s="21"/>
      <c r="AY31" s="21"/>
      <c r="AZ31" s="21"/>
      <c r="BA31" s="21"/>
      <c r="BB31" s="21"/>
      <c r="BC31" s="21"/>
      <c r="BD31" s="21"/>
      <c r="BE31" s="21"/>
      <c r="BF31" s="21"/>
      <c r="BG31" s="21"/>
      <c r="BH31" s="21"/>
      <c r="BI31" s="21"/>
      <c r="BJ31" s="21"/>
    </row>
    <row r="32" spans="1:62" ht="17.25" customHeight="1">
      <c r="A32" s="4329" t="s">
        <v>88</v>
      </c>
      <c r="B32" s="4387">
        <f>C32/D32</f>
        <v>0.7142857142857143</v>
      </c>
      <c r="C32" s="98">
        <v>30</v>
      </c>
      <c r="D32" s="108">
        <v>42</v>
      </c>
      <c r="E32" s="1261" t="s">
        <v>53</v>
      </c>
      <c r="F32" s="81" t="s">
        <v>53</v>
      </c>
      <c r="G32" s="82" t="s">
        <v>53</v>
      </c>
      <c r="H32" s="81" t="s">
        <v>53</v>
      </c>
      <c r="I32" s="82" t="s">
        <v>53</v>
      </c>
      <c r="J32" s="82" t="s">
        <v>53</v>
      </c>
      <c r="K32" s="82" t="s">
        <v>53</v>
      </c>
      <c r="L32" s="82" t="s">
        <v>53</v>
      </c>
      <c r="M32" s="81" t="s">
        <v>53</v>
      </c>
      <c r="N32" s="82" t="s">
        <v>53</v>
      </c>
      <c r="O32" s="81" t="s">
        <v>54</v>
      </c>
      <c r="P32" s="81" t="s">
        <v>53</v>
      </c>
      <c r="Q32" s="31" t="s">
        <v>53</v>
      </c>
      <c r="R32" s="82" t="s">
        <v>53</v>
      </c>
      <c r="S32" s="82" t="s">
        <v>53</v>
      </c>
      <c r="T32" s="82" t="s">
        <v>54</v>
      </c>
      <c r="U32" s="82" t="s">
        <v>53</v>
      </c>
      <c r="V32" s="81" t="s">
        <v>54</v>
      </c>
      <c r="W32" s="81" t="s">
        <v>53</v>
      </c>
      <c r="X32" s="81" t="s">
        <v>54</v>
      </c>
      <c r="Y32" s="82" t="s">
        <v>53</v>
      </c>
      <c r="Z32" s="81" t="s">
        <v>53</v>
      </c>
      <c r="AA32" s="82" t="s">
        <v>53</v>
      </c>
      <c r="AB32" s="82" t="s">
        <v>54</v>
      </c>
      <c r="AC32" s="81" t="s">
        <v>53</v>
      </c>
      <c r="AD32" s="81" t="s">
        <v>53</v>
      </c>
      <c r="AE32" s="81" t="s">
        <v>54</v>
      </c>
      <c r="AF32" s="81" t="s">
        <v>53</v>
      </c>
      <c r="AG32" s="82" t="s">
        <v>53</v>
      </c>
      <c r="AH32" s="81" t="s">
        <v>53</v>
      </c>
      <c r="AI32" s="81" t="s">
        <v>53</v>
      </c>
      <c r="AJ32" s="82" t="s">
        <v>53</v>
      </c>
      <c r="AK32" s="81" t="s">
        <v>54</v>
      </c>
      <c r="AL32" s="81" t="s">
        <v>54</v>
      </c>
      <c r="AM32" s="81" t="s">
        <v>53</v>
      </c>
      <c r="AN32" s="82" t="s">
        <v>53</v>
      </c>
      <c r="AO32" s="81" t="s">
        <v>54</v>
      </c>
      <c r="AP32" s="81" t="s">
        <v>54</v>
      </c>
      <c r="AQ32" s="81" t="s">
        <v>54</v>
      </c>
      <c r="AR32" s="149" t="s">
        <v>53</v>
      </c>
      <c r="AS32" s="21"/>
      <c r="AT32" s="21"/>
      <c r="AU32" s="21"/>
      <c r="AV32" s="21"/>
      <c r="AW32" s="21"/>
      <c r="AX32" s="21"/>
      <c r="AY32" s="21"/>
      <c r="AZ32" s="21"/>
      <c r="BA32" s="21"/>
      <c r="BB32" s="21"/>
      <c r="BC32" s="21"/>
      <c r="BD32" s="21"/>
      <c r="BE32" s="21"/>
      <c r="BF32" s="21"/>
      <c r="BG32" s="21"/>
      <c r="BH32" s="21"/>
      <c r="BI32" s="21"/>
      <c r="BJ32" s="21"/>
    </row>
    <row r="33" spans="1:62" ht="31.5" customHeight="1">
      <c r="A33" s="4339" t="s">
        <v>89</v>
      </c>
      <c r="B33" s="5">
        <f>C33/D33</f>
        <v>0.51282051282051277</v>
      </c>
      <c r="C33" s="99">
        <v>20</v>
      </c>
      <c r="D33" s="108">
        <v>39</v>
      </c>
      <c r="E33" s="46" t="s">
        <v>90</v>
      </c>
      <c r="F33" s="31" t="s">
        <v>91</v>
      </c>
      <c r="G33" s="31" t="s">
        <v>91</v>
      </c>
      <c r="H33" s="31" t="s">
        <v>91</v>
      </c>
      <c r="I33" s="31" t="s">
        <v>91</v>
      </c>
      <c r="J33" s="31" t="s">
        <v>91</v>
      </c>
      <c r="K33" s="31" t="s">
        <v>90</v>
      </c>
      <c r="L33" s="31" t="s">
        <v>90</v>
      </c>
      <c r="M33" s="31" t="s">
        <v>91</v>
      </c>
      <c r="N33" s="31" t="s">
        <v>90</v>
      </c>
      <c r="O33" s="31" t="s">
        <v>90</v>
      </c>
      <c r="P33" s="31" t="s">
        <v>90</v>
      </c>
      <c r="Q33" s="31" t="s">
        <v>90</v>
      </c>
      <c r="R33" s="31" t="s">
        <v>91</v>
      </c>
      <c r="S33" s="31" t="s">
        <v>90</v>
      </c>
      <c r="T33" s="31" t="s">
        <v>91</v>
      </c>
      <c r="U33" s="31" t="s">
        <v>91</v>
      </c>
      <c r="V33" s="31" t="s">
        <v>90</v>
      </c>
      <c r="W33" s="31" t="s">
        <v>92</v>
      </c>
      <c r="X33" s="31" t="s">
        <v>90</v>
      </c>
      <c r="Y33" s="31" t="s">
        <v>91</v>
      </c>
      <c r="Z33" s="31" t="s">
        <v>91</v>
      </c>
      <c r="AA33" s="31" t="s">
        <v>91</v>
      </c>
      <c r="AB33" s="31" t="s">
        <v>92</v>
      </c>
      <c r="AC33" s="31" t="s">
        <v>91</v>
      </c>
      <c r="AD33" s="31" t="s">
        <v>91</v>
      </c>
      <c r="AE33" s="31" t="s">
        <v>90</v>
      </c>
      <c r="AF33" s="31" t="s">
        <v>90</v>
      </c>
      <c r="AG33" s="31" t="s">
        <v>91</v>
      </c>
      <c r="AH33" s="31" t="s">
        <v>91</v>
      </c>
      <c r="AI33" s="31" t="s">
        <v>91</v>
      </c>
      <c r="AJ33" s="31" t="s">
        <v>90</v>
      </c>
      <c r="AK33" s="31" t="s">
        <v>90</v>
      </c>
      <c r="AL33" s="31" t="s">
        <v>90</v>
      </c>
      <c r="AM33" s="31" t="s">
        <v>90</v>
      </c>
      <c r="AN33" s="31" t="s">
        <v>91</v>
      </c>
      <c r="AO33" s="31" t="s">
        <v>90</v>
      </c>
      <c r="AP33" s="31" t="s">
        <v>90</v>
      </c>
      <c r="AQ33" s="31" t="s">
        <v>90</v>
      </c>
      <c r="AR33" s="148" t="s">
        <v>90</v>
      </c>
      <c r="AS33" s="21"/>
      <c r="AT33" s="21"/>
      <c r="AU33" s="21"/>
      <c r="AV33" s="21"/>
      <c r="AW33" s="21"/>
      <c r="AX33" s="21"/>
      <c r="AY33" s="21"/>
      <c r="AZ33" s="21"/>
      <c r="BA33" s="21"/>
      <c r="BB33" s="21"/>
      <c r="BC33" s="21"/>
      <c r="BD33" s="21"/>
      <c r="BE33" s="21"/>
      <c r="BF33" s="21"/>
      <c r="BG33" s="21"/>
      <c r="BH33" s="21"/>
      <c r="BI33" s="21"/>
      <c r="BJ33" s="21"/>
    </row>
    <row r="34" spans="1:62" ht="20.25" customHeight="1">
      <c r="A34" s="4334" t="s">
        <v>93</v>
      </c>
      <c r="B34" s="25"/>
      <c r="C34" s="25"/>
      <c r="D34" s="111"/>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124"/>
      <c r="AS34" s="21"/>
      <c r="AT34" s="21"/>
      <c r="AU34" s="21"/>
      <c r="AV34" s="21"/>
      <c r="AW34" s="21"/>
      <c r="AX34" s="21"/>
      <c r="AY34" s="21"/>
      <c r="AZ34" s="21"/>
      <c r="BA34" s="21"/>
      <c r="BB34" s="21"/>
      <c r="BC34" s="21"/>
      <c r="BD34" s="21"/>
      <c r="BE34" s="21"/>
      <c r="BF34" s="21"/>
      <c r="BG34" s="21"/>
      <c r="BH34" s="21"/>
      <c r="BI34" s="21"/>
      <c r="BJ34" s="21"/>
    </row>
    <row r="35" spans="1:62" ht="20.25" customHeight="1">
      <c r="A35" s="4329" t="s">
        <v>94</v>
      </c>
      <c r="B35" s="4388">
        <v>76178226.08118853</v>
      </c>
      <c r="C35" s="30"/>
      <c r="D35" s="112">
        <v>42</v>
      </c>
      <c r="E35" s="1263">
        <v>0</v>
      </c>
      <c r="F35" s="83">
        <v>1434952</v>
      </c>
      <c r="G35" s="83">
        <v>327600.33</v>
      </c>
      <c r="H35" s="31">
        <v>1969668</v>
      </c>
      <c r="I35" s="83">
        <v>1272981.26</v>
      </c>
      <c r="J35" s="83">
        <v>60876</v>
      </c>
      <c r="K35" s="83">
        <v>288525</v>
      </c>
      <c r="L35" s="83">
        <v>800000</v>
      </c>
      <c r="M35" s="83">
        <v>2099869.14</v>
      </c>
      <c r="N35" s="83">
        <v>2097680</v>
      </c>
      <c r="O35" s="83">
        <v>0</v>
      </c>
      <c r="P35" s="83">
        <v>1895064.2340225561</v>
      </c>
      <c r="Q35" s="83">
        <v>0</v>
      </c>
      <c r="R35" s="83">
        <v>2175776.510499306</v>
      </c>
      <c r="S35" s="83">
        <v>1300000</v>
      </c>
      <c r="T35" s="83">
        <v>0</v>
      </c>
      <c r="U35" s="83">
        <v>1697902</v>
      </c>
      <c r="V35" s="83">
        <v>0</v>
      </c>
      <c r="W35" s="83">
        <v>83720</v>
      </c>
      <c r="X35" s="83">
        <v>0</v>
      </c>
      <c r="Y35" s="83">
        <v>203000</v>
      </c>
      <c r="Z35" s="83">
        <v>647872</v>
      </c>
      <c r="AA35" s="83">
        <v>441208</v>
      </c>
      <c r="AB35" s="83">
        <v>0</v>
      </c>
      <c r="AC35" s="83">
        <v>241584</v>
      </c>
      <c r="AD35" s="83">
        <v>1080840</v>
      </c>
      <c r="AE35" s="83">
        <v>0</v>
      </c>
      <c r="AF35" s="83">
        <v>11430704</v>
      </c>
      <c r="AG35" s="83">
        <v>20290780</v>
      </c>
      <c r="AH35" s="83">
        <v>6668836.9400000004</v>
      </c>
      <c r="AI35" s="83">
        <v>0</v>
      </c>
      <c r="AJ35" s="83">
        <v>769230</v>
      </c>
      <c r="AK35" s="83">
        <v>0</v>
      </c>
      <c r="AL35" s="83">
        <v>0</v>
      </c>
      <c r="AM35" s="83">
        <v>1382890</v>
      </c>
      <c r="AN35" s="83">
        <v>166666.66666666669</v>
      </c>
      <c r="AO35" s="83">
        <v>0</v>
      </c>
      <c r="AP35" s="83">
        <v>0</v>
      </c>
      <c r="AQ35" s="31">
        <v>0</v>
      </c>
      <c r="AR35" s="150">
        <v>1700000</v>
      </c>
      <c r="AS35" s="21"/>
      <c r="AT35" s="21"/>
      <c r="AU35" s="21"/>
      <c r="AV35" s="21"/>
      <c r="AW35" s="21"/>
      <c r="AX35" s="21"/>
      <c r="AY35" s="21"/>
      <c r="AZ35" s="21"/>
      <c r="BA35" s="21"/>
      <c r="BB35" s="21"/>
      <c r="BC35" s="21"/>
      <c r="BD35" s="21"/>
      <c r="BE35" s="21"/>
      <c r="BF35" s="21"/>
      <c r="BG35" s="21"/>
      <c r="BH35" s="21"/>
      <c r="BI35" s="21"/>
      <c r="BJ35" s="21"/>
    </row>
    <row r="36" spans="1:62" ht="20.25" customHeight="1">
      <c r="A36" s="4329" t="s">
        <v>95</v>
      </c>
      <c r="B36" s="4388">
        <v>36010054.094248094</v>
      </c>
      <c r="C36" s="32"/>
      <c r="D36" s="112">
        <v>41</v>
      </c>
      <c r="E36" s="1263">
        <v>751539.36</v>
      </c>
      <c r="F36" s="83">
        <v>18571429</v>
      </c>
      <c r="G36" s="83" t="s">
        <v>92</v>
      </c>
      <c r="H36" s="31">
        <v>0</v>
      </c>
      <c r="I36" s="83">
        <v>0</v>
      </c>
      <c r="J36" s="83">
        <v>1027320</v>
      </c>
      <c r="K36" s="83">
        <v>0</v>
      </c>
      <c r="L36" s="83">
        <v>0</v>
      </c>
      <c r="M36" s="83">
        <v>0</v>
      </c>
      <c r="N36" s="83">
        <v>0</v>
      </c>
      <c r="O36" s="83">
        <v>0</v>
      </c>
      <c r="P36" s="83">
        <v>13164357.3242481</v>
      </c>
      <c r="Q36" s="83">
        <v>590381</v>
      </c>
      <c r="R36" s="83">
        <v>0</v>
      </c>
      <c r="S36" s="83">
        <v>0</v>
      </c>
      <c r="T36" s="83">
        <v>0</v>
      </c>
      <c r="U36" s="83">
        <v>0</v>
      </c>
      <c r="V36" s="83">
        <v>0</v>
      </c>
      <c r="W36" s="83">
        <v>11562</v>
      </c>
      <c r="X36" s="83">
        <v>0</v>
      </c>
      <c r="Y36" s="83">
        <v>0</v>
      </c>
      <c r="Z36" s="83">
        <v>1236582.4099999999</v>
      </c>
      <c r="AA36" s="83">
        <v>0</v>
      </c>
      <c r="AB36" s="83">
        <v>0</v>
      </c>
      <c r="AC36" s="83">
        <v>0</v>
      </c>
      <c r="AD36" s="83">
        <v>0</v>
      </c>
      <c r="AE36" s="83">
        <v>0</v>
      </c>
      <c r="AF36" s="83">
        <v>0</v>
      </c>
      <c r="AG36" s="83">
        <v>0</v>
      </c>
      <c r="AH36" s="83">
        <v>0</v>
      </c>
      <c r="AI36" s="83">
        <v>656883</v>
      </c>
      <c r="AJ36" s="84">
        <v>0</v>
      </c>
      <c r="AK36" s="83">
        <v>0</v>
      </c>
      <c r="AL36" s="83">
        <v>0</v>
      </c>
      <c r="AM36" s="83">
        <v>0</v>
      </c>
      <c r="AN36" s="83">
        <v>0</v>
      </c>
      <c r="AO36" s="83">
        <v>0</v>
      </c>
      <c r="AP36" s="83">
        <v>0</v>
      </c>
      <c r="AQ36" s="83">
        <v>0</v>
      </c>
      <c r="AR36" s="150">
        <v>0</v>
      </c>
      <c r="AS36" s="21"/>
      <c r="AT36" s="21"/>
      <c r="AU36" s="21"/>
      <c r="AV36" s="21"/>
      <c r="AW36" s="21"/>
      <c r="AX36" s="21"/>
      <c r="AY36" s="21"/>
      <c r="AZ36" s="21"/>
      <c r="BA36" s="21"/>
      <c r="BB36" s="21"/>
      <c r="BC36" s="21"/>
      <c r="BD36" s="21"/>
      <c r="BE36" s="21"/>
      <c r="BF36" s="21"/>
      <c r="BG36" s="21"/>
      <c r="BH36" s="21"/>
      <c r="BI36" s="21"/>
      <c r="BJ36" s="21"/>
    </row>
    <row r="37" spans="1:62" ht="20.25" customHeight="1">
      <c r="A37" s="4340" t="s">
        <v>96</v>
      </c>
      <c r="B37" s="4388">
        <v>112188280.17543663</v>
      </c>
      <c r="C37" s="32"/>
      <c r="D37" s="112">
        <v>42</v>
      </c>
      <c r="E37" s="1263">
        <v>751539.36</v>
      </c>
      <c r="F37" s="83">
        <v>20006381</v>
      </c>
      <c r="G37" s="83">
        <v>327600.33</v>
      </c>
      <c r="H37" s="83">
        <v>1969668</v>
      </c>
      <c r="I37" s="83">
        <v>1272981.26</v>
      </c>
      <c r="J37" s="83">
        <v>1088196</v>
      </c>
      <c r="K37" s="83">
        <v>288525</v>
      </c>
      <c r="L37" s="83">
        <v>800000</v>
      </c>
      <c r="M37" s="83">
        <v>2099869.14</v>
      </c>
      <c r="N37" s="83">
        <v>2097680</v>
      </c>
      <c r="O37" s="83">
        <v>0</v>
      </c>
      <c r="P37" s="83">
        <v>15059421.558270656</v>
      </c>
      <c r="Q37" s="83">
        <v>590381</v>
      </c>
      <c r="R37" s="83">
        <v>2175776.510499306</v>
      </c>
      <c r="S37" s="83">
        <v>1300000</v>
      </c>
      <c r="T37" s="83">
        <v>0</v>
      </c>
      <c r="U37" s="83">
        <v>1697902</v>
      </c>
      <c r="V37" s="83">
        <v>0</v>
      </c>
      <c r="W37" s="83">
        <v>95282</v>
      </c>
      <c r="X37" s="83">
        <v>0</v>
      </c>
      <c r="Y37" s="83">
        <v>203000</v>
      </c>
      <c r="Z37" s="83">
        <v>1884454.41</v>
      </c>
      <c r="AA37" s="83">
        <v>441208</v>
      </c>
      <c r="AB37" s="83">
        <v>0</v>
      </c>
      <c r="AC37" s="83">
        <v>241584</v>
      </c>
      <c r="AD37" s="83">
        <v>1080840</v>
      </c>
      <c r="AE37" s="83">
        <v>0</v>
      </c>
      <c r="AF37" s="83">
        <v>11430704</v>
      </c>
      <c r="AG37" s="83">
        <v>20290780</v>
      </c>
      <c r="AH37" s="83">
        <v>6668836.9400000004</v>
      </c>
      <c r="AI37" s="83">
        <v>656883</v>
      </c>
      <c r="AJ37" s="83">
        <v>769230</v>
      </c>
      <c r="AK37" s="83">
        <v>0</v>
      </c>
      <c r="AL37" s="83">
        <v>0</v>
      </c>
      <c r="AM37" s="83">
        <v>1382890</v>
      </c>
      <c r="AN37" s="83">
        <v>166666.66666666669</v>
      </c>
      <c r="AO37" s="83">
        <v>0</v>
      </c>
      <c r="AP37" s="83">
        <v>0</v>
      </c>
      <c r="AQ37" s="83">
        <v>0</v>
      </c>
      <c r="AR37" s="150">
        <v>1700000</v>
      </c>
      <c r="AS37" s="21"/>
      <c r="AT37" s="21"/>
      <c r="AU37" s="21"/>
      <c r="AV37" s="21"/>
      <c r="AW37" s="21"/>
      <c r="AX37" s="21"/>
      <c r="AY37" s="21"/>
      <c r="AZ37" s="21"/>
      <c r="BA37" s="21"/>
      <c r="BB37" s="21"/>
      <c r="BC37" s="21"/>
      <c r="BD37" s="21"/>
      <c r="BE37" s="21"/>
      <c r="BF37" s="21"/>
      <c r="BG37" s="21"/>
      <c r="BH37" s="21"/>
      <c r="BI37" s="21"/>
      <c r="BJ37" s="21"/>
    </row>
    <row r="38" spans="1:62" ht="20.25" customHeight="1">
      <c r="A38" s="4329" t="s">
        <v>97</v>
      </c>
      <c r="B38" s="4388">
        <v>67126288.010000005</v>
      </c>
      <c r="C38" s="32"/>
      <c r="D38" s="112">
        <v>42</v>
      </c>
      <c r="E38" s="1263">
        <v>937771.36</v>
      </c>
      <c r="F38" s="83">
        <v>1733645</v>
      </c>
      <c r="G38" s="83">
        <v>914314</v>
      </c>
      <c r="H38" s="83">
        <v>0</v>
      </c>
      <c r="I38" s="83">
        <v>721778</v>
      </c>
      <c r="J38" s="83">
        <v>375505</v>
      </c>
      <c r="K38" s="83">
        <v>0</v>
      </c>
      <c r="L38" s="83">
        <v>1495852</v>
      </c>
      <c r="M38" s="83">
        <v>0</v>
      </c>
      <c r="N38" s="83">
        <v>5143756</v>
      </c>
      <c r="O38" s="83">
        <v>0</v>
      </c>
      <c r="P38" s="83">
        <v>0</v>
      </c>
      <c r="Q38" s="83">
        <v>4032080</v>
      </c>
      <c r="R38" s="83">
        <v>0</v>
      </c>
      <c r="S38" s="83">
        <v>0</v>
      </c>
      <c r="T38" s="83">
        <v>1328103</v>
      </c>
      <c r="U38" s="83">
        <v>0</v>
      </c>
      <c r="V38" s="83">
        <v>2719864</v>
      </c>
      <c r="W38" s="83">
        <v>2138</v>
      </c>
      <c r="X38" s="83">
        <v>0</v>
      </c>
      <c r="Y38" s="83">
        <v>2592061.6</v>
      </c>
      <c r="Z38" s="83">
        <v>2669144</v>
      </c>
      <c r="AA38" s="83">
        <v>1266427</v>
      </c>
      <c r="AB38" s="83">
        <v>0</v>
      </c>
      <c r="AC38" s="83">
        <v>9597520</v>
      </c>
      <c r="AD38" s="83">
        <v>861032</v>
      </c>
      <c r="AE38" s="83">
        <v>1491191.5</v>
      </c>
      <c r="AF38" s="83">
        <v>0</v>
      </c>
      <c r="AG38" s="83">
        <v>0</v>
      </c>
      <c r="AH38" s="83">
        <v>0</v>
      </c>
      <c r="AI38" s="83">
        <v>1644413.2</v>
      </c>
      <c r="AJ38" s="83">
        <v>1983602.06</v>
      </c>
      <c r="AK38" s="83">
        <v>38923</v>
      </c>
      <c r="AL38" s="83">
        <v>0</v>
      </c>
      <c r="AM38" s="83">
        <v>7785454</v>
      </c>
      <c r="AN38" s="83">
        <v>1206802.5</v>
      </c>
      <c r="AO38" s="83">
        <v>7316900</v>
      </c>
      <c r="AP38" s="83">
        <v>0</v>
      </c>
      <c r="AQ38" s="83">
        <v>3393223.7</v>
      </c>
      <c r="AR38" s="150">
        <v>5018188</v>
      </c>
      <c r="AS38" s="21"/>
      <c r="AT38" s="21"/>
      <c r="AU38" s="21"/>
      <c r="AV38" s="21"/>
      <c r="AW38" s="21"/>
      <c r="AX38" s="21"/>
      <c r="AY38" s="21"/>
      <c r="AZ38" s="21"/>
      <c r="BA38" s="21"/>
      <c r="BB38" s="21"/>
      <c r="BC38" s="21"/>
      <c r="BD38" s="21"/>
      <c r="BE38" s="21"/>
      <c r="BF38" s="21"/>
      <c r="BG38" s="21"/>
      <c r="BH38" s="21"/>
      <c r="BI38" s="21"/>
      <c r="BJ38" s="21"/>
    </row>
    <row r="39" spans="1:62" ht="20.25" customHeight="1">
      <c r="A39" s="4329" t="s">
        <v>98</v>
      </c>
      <c r="B39" s="4388">
        <v>123649641.86800002</v>
      </c>
      <c r="C39" s="32"/>
      <c r="D39" s="112">
        <v>42</v>
      </c>
      <c r="E39" s="1263">
        <v>0</v>
      </c>
      <c r="F39" s="83">
        <v>147200</v>
      </c>
      <c r="G39" s="83">
        <v>2277170</v>
      </c>
      <c r="H39" s="83">
        <v>350080</v>
      </c>
      <c r="I39" s="83">
        <v>2713991</v>
      </c>
      <c r="J39" s="83">
        <v>1284962</v>
      </c>
      <c r="K39" s="83">
        <v>0</v>
      </c>
      <c r="L39" s="83">
        <v>1475413</v>
      </c>
      <c r="M39" s="83">
        <v>0</v>
      </c>
      <c r="N39" s="83">
        <v>18043734</v>
      </c>
      <c r="O39" s="83">
        <v>269940</v>
      </c>
      <c r="P39" s="83">
        <v>12067720</v>
      </c>
      <c r="Q39" s="83">
        <v>2662118</v>
      </c>
      <c r="R39" s="83">
        <v>1284182</v>
      </c>
      <c r="S39" s="83">
        <v>897040.92</v>
      </c>
      <c r="T39" s="83">
        <v>683868</v>
      </c>
      <c r="U39" s="83">
        <v>127596</v>
      </c>
      <c r="V39" s="83">
        <v>4064769</v>
      </c>
      <c r="W39" s="83">
        <v>120960</v>
      </c>
      <c r="X39" s="83">
        <v>281320</v>
      </c>
      <c r="Y39" s="83">
        <v>5919688</v>
      </c>
      <c r="Z39" s="83">
        <v>8220752</v>
      </c>
      <c r="AA39" s="83">
        <v>2712727</v>
      </c>
      <c r="AB39" s="83">
        <v>730042</v>
      </c>
      <c r="AC39" s="83">
        <v>6731604</v>
      </c>
      <c r="AD39" s="85">
        <v>2485645</v>
      </c>
      <c r="AE39" s="83">
        <v>16252922</v>
      </c>
      <c r="AF39" s="83">
        <v>50720</v>
      </c>
      <c r="AG39" s="83">
        <v>0</v>
      </c>
      <c r="AH39" s="83">
        <v>0</v>
      </c>
      <c r="AI39" s="83">
        <v>3148857.56</v>
      </c>
      <c r="AJ39" s="83">
        <v>966536</v>
      </c>
      <c r="AK39" s="83">
        <v>611369.88</v>
      </c>
      <c r="AL39" s="83">
        <v>964700</v>
      </c>
      <c r="AM39" s="83">
        <v>5341402</v>
      </c>
      <c r="AN39" s="83">
        <v>641672.12800000003</v>
      </c>
      <c r="AO39" s="83">
        <v>6396816</v>
      </c>
      <c r="AP39" s="83">
        <v>1478181.2</v>
      </c>
      <c r="AQ39" s="83">
        <v>3719333.9</v>
      </c>
      <c r="AR39" s="150">
        <v>4796055.28</v>
      </c>
      <c r="AS39" s="21"/>
      <c r="AT39" s="21"/>
      <c r="AU39" s="21"/>
      <c r="AV39" s="21"/>
      <c r="AW39" s="21"/>
      <c r="AX39" s="21"/>
      <c r="AY39" s="21"/>
      <c r="AZ39" s="21"/>
      <c r="BA39" s="21"/>
      <c r="BB39" s="21"/>
      <c r="BC39" s="21"/>
      <c r="BD39" s="21"/>
      <c r="BE39" s="21"/>
      <c r="BF39" s="21"/>
      <c r="BG39" s="21"/>
      <c r="BH39" s="21"/>
      <c r="BI39" s="21"/>
      <c r="BJ39" s="21"/>
    </row>
    <row r="40" spans="1:62" ht="20.25" customHeight="1">
      <c r="A40" s="4329" t="s">
        <v>99</v>
      </c>
      <c r="B40" s="4388">
        <v>12219767.18</v>
      </c>
      <c r="C40" s="32"/>
      <c r="D40" s="112">
        <v>42</v>
      </c>
      <c r="E40" s="1263">
        <v>0</v>
      </c>
      <c r="F40" s="83">
        <v>0</v>
      </c>
      <c r="G40" s="83">
        <v>0</v>
      </c>
      <c r="H40" s="83">
        <v>0</v>
      </c>
      <c r="I40" s="83">
        <v>152699</v>
      </c>
      <c r="J40" s="83">
        <v>341828.46</v>
      </c>
      <c r="K40" s="83">
        <v>0</v>
      </c>
      <c r="L40" s="83">
        <v>0</v>
      </c>
      <c r="M40" s="83">
        <v>384884</v>
      </c>
      <c r="N40" s="83">
        <v>2207373</v>
      </c>
      <c r="O40" s="83">
        <v>96268</v>
      </c>
      <c r="P40" s="83">
        <v>0</v>
      </c>
      <c r="Q40" s="83">
        <v>190358</v>
      </c>
      <c r="R40" s="83">
        <v>171015</v>
      </c>
      <c r="S40" s="83">
        <v>421515</v>
      </c>
      <c r="T40" s="83">
        <v>645048</v>
      </c>
      <c r="U40" s="83">
        <v>49263</v>
      </c>
      <c r="V40" s="83">
        <v>0</v>
      </c>
      <c r="W40" s="83">
        <v>166215</v>
      </c>
      <c r="X40" s="83">
        <v>0</v>
      </c>
      <c r="Y40" s="83">
        <v>28457</v>
      </c>
      <c r="Z40" s="83">
        <v>915480.72</v>
      </c>
      <c r="AA40" s="83">
        <v>0</v>
      </c>
      <c r="AB40" s="83">
        <v>14727</v>
      </c>
      <c r="AC40" s="83">
        <v>0</v>
      </c>
      <c r="AD40" s="83">
        <v>0</v>
      </c>
      <c r="AE40" s="83">
        <v>2331722</v>
      </c>
      <c r="AF40" s="83">
        <v>0</v>
      </c>
      <c r="AG40" s="83">
        <v>0</v>
      </c>
      <c r="AH40" s="83">
        <v>223809</v>
      </c>
      <c r="AI40" s="83">
        <v>0</v>
      </c>
      <c r="AJ40" s="83">
        <v>0</v>
      </c>
      <c r="AK40" s="83">
        <v>0</v>
      </c>
      <c r="AL40" s="83">
        <v>0</v>
      </c>
      <c r="AM40" s="83">
        <v>0</v>
      </c>
      <c r="AN40" s="83">
        <v>0</v>
      </c>
      <c r="AO40" s="83">
        <v>2939859</v>
      </c>
      <c r="AP40" s="83">
        <v>0</v>
      </c>
      <c r="AQ40" s="83">
        <v>939246</v>
      </c>
      <c r="AR40" s="150">
        <v>0</v>
      </c>
      <c r="AS40" s="21"/>
      <c r="AT40" s="21"/>
      <c r="AU40" s="21"/>
      <c r="AV40" s="21"/>
      <c r="AW40" s="21"/>
      <c r="AX40" s="21"/>
      <c r="AY40" s="21"/>
      <c r="AZ40" s="21"/>
      <c r="BA40" s="21"/>
      <c r="BB40" s="21"/>
      <c r="BC40" s="21"/>
      <c r="BD40" s="21"/>
      <c r="BE40" s="21"/>
      <c r="BF40" s="21"/>
      <c r="BG40" s="21"/>
      <c r="BH40" s="21"/>
      <c r="BI40" s="21"/>
      <c r="BJ40" s="21"/>
    </row>
    <row r="41" spans="1:62" ht="20.25" customHeight="1">
      <c r="A41" s="4329" t="s">
        <v>100</v>
      </c>
      <c r="B41" s="4388">
        <v>2837372.4442828218</v>
      </c>
      <c r="C41" s="32"/>
      <c r="D41" s="112">
        <v>42</v>
      </c>
      <c r="E41" s="1263">
        <v>0</v>
      </c>
      <c r="F41" s="83">
        <v>0</v>
      </c>
      <c r="G41" s="83">
        <v>0</v>
      </c>
      <c r="H41" s="83">
        <v>0</v>
      </c>
      <c r="I41" s="83">
        <v>1608171.316463273</v>
      </c>
      <c r="J41" s="83">
        <v>0</v>
      </c>
      <c r="K41" s="83">
        <v>0</v>
      </c>
      <c r="L41" s="83">
        <v>0</v>
      </c>
      <c r="M41" s="83">
        <v>0</v>
      </c>
      <c r="N41" s="83">
        <v>0</v>
      </c>
      <c r="O41" s="83">
        <v>0</v>
      </c>
      <c r="P41" s="83">
        <v>1029201.1278195489</v>
      </c>
      <c r="Q41" s="83">
        <v>0</v>
      </c>
      <c r="R41" s="83">
        <v>0</v>
      </c>
      <c r="S41" s="83">
        <v>0</v>
      </c>
      <c r="T41" s="83">
        <v>0</v>
      </c>
      <c r="U41" s="83">
        <v>0</v>
      </c>
      <c r="V41" s="83">
        <v>0</v>
      </c>
      <c r="W41" s="83">
        <v>0</v>
      </c>
      <c r="X41" s="83">
        <v>0</v>
      </c>
      <c r="Y41" s="83">
        <v>0</v>
      </c>
      <c r="Z41" s="83">
        <v>0</v>
      </c>
      <c r="AA41" s="83">
        <v>0</v>
      </c>
      <c r="AB41" s="83">
        <v>0</v>
      </c>
      <c r="AC41" s="83">
        <v>0</v>
      </c>
      <c r="AD41" s="83">
        <v>0</v>
      </c>
      <c r="AE41" s="83">
        <v>0</v>
      </c>
      <c r="AF41" s="83">
        <v>0</v>
      </c>
      <c r="AG41" s="83">
        <v>0</v>
      </c>
      <c r="AH41" s="83">
        <v>0</v>
      </c>
      <c r="AI41" s="83">
        <v>0</v>
      </c>
      <c r="AJ41" s="83">
        <v>0</v>
      </c>
      <c r="AK41" s="83">
        <v>200000</v>
      </c>
      <c r="AL41" s="83">
        <v>0</v>
      </c>
      <c r="AM41" s="83">
        <v>0</v>
      </c>
      <c r="AN41" s="83">
        <v>0</v>
      </c>
      <c r="AO41" s="83">
        <v>0</v>
      </c>
      <c r="AP41" s="83">
        <v>0</v>
      </c>
      <c r="AQ41" s="83">
        <v>0</v>
      </c>
      <c r="AR41" s="150">
        <v>0</v>
      </c>
      <c r="AS41" s="21"/>
      <c r="AT41" s="21"/>
      <c r="AU41" s="21"/>
      <c r="AV41" s="21"/>
      <c r="AW41" s="21"/>
      <c r="AX41" s="21"/>
      <c r="AY41" s="21"/>
      <c r="AZ41" s="21"/>
      <c r="BA41" s="21"/>
      <c r="BB41" s="21"/>
      <c r="BC41" s="21"/>
      <c r="BD41" s="21"/>
      <c r="BE41" s="21"/>
      <c r="BF41" s="21"/>
      <c r="BG41" s="21"/>
      <c r="BH41" s="21"/>
      <c r="BI41" s="21"/>
      <c r="BJ41" s="21"/>
    </row>
    <row r="42" spans="1:62" ht="20.25" customHeight="1">
      <c r="A42" s="4329" t="s">
        <v>101</v>
      </c>
      <c r="B42" s="4388">
        <v>13557611.0692</v>
      </c>
      <c r="C42" s="32"/>
      <c r="D42" s="112">
        <v>42</v>
      </c>
      <c r="E42" s="1263">
        <v>0</v>
      </c>
      <c r="F42" s="83">
        <v>0</v>
      </c>
      <c r="G42" s="83">
        <v>501433</v>
      </c>
      <c r="H42" s="83">
        <v>0</v>
      </c>
      <c r="I42" s="83">
        <v>110104.8192</v>
      </c>
      <c r="J42" s="83">
        <v>0</v>
      </c>
      <c r="K42" s="83">
        <v>47520</v>
      </c>
      <c r="L42" s="83">
        <v>672355</v>
      </c>
      <c r="M42" s="83">
        <v>2370750</v>
      </c>
      <c r="N42" s="83">
        <v>1855944</v>
      </c>
      <c r="O42" s="83">
        <v>318395</v>
      </c>
      <c r="P42" s="83">
        <v>0</v>
      </c>
      <c r="Q42" s="83">
        <v>0</v>
      </c>
      <c r="R42" s="83">
        <v>15989</v>
      </c>
      <c r="S42" s="83">
        <v>0</v>
      </c>
      <c r="T42" s="83">
        <v>0</v>
      </c>
      <c r="U42" s="83">
        <v>2575746</v>
      </c>
      <c r="V42" s="83">
        <v>0</v>
      </c>
      <c r="W42" s="83">
        <v>0</v>
      </c>
      <c r="X42" s="83">
        <v>383750</v>
      </c>
      <c r="Y42" s="83">
        <v>12650</v>
      </c>
      <c r="Z42" s="83">
        <v>0</v>
      </c>
      <c r="AA42" s="83">
        <v>81372</v>
      </c>
      <c r="AB42" s="83">
        <v>478761</v>
      </c>
      <c r="AC42" s="83">
        <v>2060911</v>
      </c>
      <c r="AD42" s="83">
        <v>0</v>
      </c>
      <c r="AE42" s="83">
        <v>99957</v>
      </c>
      <c r="AF42" s="83">
        <v>75368</v>
      </c>
      <c r="AG42" s="83">
        <v>1396986</v>
      </c>
      <c r="AH42" s="83">
        <v>0</v>
      </c>
      <c r="AI42" s="83">
        <v>0</v>
      </c>
      <c r="AJ42" s="83">
        <v>0</v>
      </c>
      <c r="AK42" s="83">
        <v>67238</v>
      </c>
      <c r="AL42" s="83">
        <v>0</v>
      </c>
      <c r="AM42" s="83">
        <v>0</v>
      </c>
      <c r="AN42" s="83">
        <v>111146</v>
      </c>
      <c r="AO42" s="83">
        <v>69035</v>
      </c>
      <c r="AP42" s="83">
        <v>0</v>
      </c>
      <c r="AQ42" s="83">
        <v>252200.25</v>
      </c>
      <c r="AR42" s="150">
        <v>0</v>
      </c>
      <c r="AS42" s="21"/>
      <c r="AT42" s="21"/>
      <c r="AU42" s="21"/>
      <c r="AV42" s="21"/>
      <c r="AW42" s="21"/>
      <c r="AX42" s="21"/>
      <c r="AY42" s="21"/>
      <c r="AZ42" s="21"/>
      <c r="BA42" s="21"/>
      <c r="BB42" s="21"/>
      <c r="BC42" s="21"/>
      <c r="BD42" s="21"/>
      <c r="BE42" s="21"/>
      <c r="BF42" s="21"/>
      <c r="BG42" s="21"/>
      <c r="BH42" s="21"/>
      <c r="BI42" s="21"/>
      <c r="BJ42" s="21"/>
    </row>
    <row r="43" spans="1:62" ht="20.25" customHeight="1">
      <c r="A43" s="4340" t="s">
        <v>102</v>
      </c>
      <c r="B43" s="4388">
        <v>219390680.57148278</v>
      </c>
      <c r="C43" s="1392"/>
      <c r="D43" s="112">
        <v>42</v>
      </c>
      <c r="E43" s="1263">
        <v>937771.36</v>
      </c>
      <c r="F43" s="83">
        <v>1880845</v>
      </c>
      <c r="G43" s="83">
        <v>3692917</v>
      </c>
      <c r="H43" s="83">
        <v>350080</v>
      </c>
      <c r="I43" s="83">
        <v>5306744.1356632728</v>
      </c>
      <c r="J43" s="83">
        <v>2002295.46</v>
      </c>
      <c r="K43" s="83">
        <v>47520</v>
      </c>
      <c r="L43" s="83">
        <v>3643620</v>
      </c>
      <c r="M43" s="83">
        <v>2755634</v>
      </c>
      <c r="N43" s="83">
        <v>27250807</v>
      </c>
      <c r="O43" s="83">
        <v>684603</v>
      </c>
      <c r="P43" s="83">
        <v>13096921.127819549</v>
      </c>
      <c r="Q43" s="83">
        <v>6884556</v>
      </c>
      <c r="R43" s="83">
        <v>1471186</v>
      </c>
      <c r="S43" s="83">
        <v>1318555.92</v>
      </c>
      <c r="T43" s="83">
        <v>2657019</v>
      </c>
      <c r="U43" s="83">
        <v>2752605</v>
      </c>
      <c r="V43" s="83">
        <v>6784633</v>
      </c>
      <c r="W43" s="83">
        <v>289313</v>
      </c>
      <c r="X43" s="83">
        <v>665070</v>
      </c>
      <c r="Y43" s="83">
        <v>8552856.5999999996</v>
      </c>
      <c r="Z43" s="83">
        <v>11805376.720000001</v>
      </c>
      <c r="AA43" s="83">
        <v>4060526</v>
      </c>
      <c r="AB43" s="83">
        <v>1223530</v>
      </c>
      <c r="AC43" s="83">
        <v>18390035</v>
      </c>
      <c r="AD43" s="83">
        <v>3346677</v>
      </c>
      <c r="AE43" s="83">
        <v>20175792.5</v>
      </c>
      <c r="AF43" s="83">
        <v>126088</v>
      </c>
      <c r="AG43" s="83">
        <v>1396986</v>
      </c>
      <c r="AH43" s="83">
        <v>223809</v>
      </c>
      <c r="AI43" s="83">
        <v>4793270.76</v>
      </c>
      <c r="AJ43" s="83">
        <v>2950138.06</v>
      </c>
      <c r="AK43" s="83">
        <v>917530.88</v>
      </c>
      <c r="AL43" s="83">
        <v>964700</v>
      </c>
      <c r="AM43" s="83">
        <v>13126856</v>
      </c>
      <c r="AN43" s="83">
        <v>1959620.628</v>
      </c>
      <c r="AO43" s="83">
        <v>16722610</v>
      </c>
      <c r="AP43" s="83">
        <v>1478181.2</v>
      </c>
      <c r="AQ43" s="83">
        <v>8304003.8499999996</v>
      </c>
      <c r="AR43" s="150">
        <v>9814243.2800000012</v>
      </c>
      <c r="AS43" s="21"/>
      <c r="AT43" s="21"/>
      <c r="AU43" s="21"/>
      <c r="AV43" s="21"/>
      <c r="AW43" s="21"/>
      <c r="AX43" s="21"/>
      <c r="AY43" s="21"/>
      <c r="AZ43" s="21"/>
      <c r="BA43" s="21"/>
      <c r="BB43" s="21"/>
      <c r="BC43" s="21"/>
      <c r="BD43" s="21"/>
      <c r="BE43" s="21"/>
      <c r="BF43" s="21"/>
      <c r="BG43" s="21"/>
      <c r="BH43" s="21"/>
      <c r="BI43" s="21"/>
      <c r="BJ43" s="21"/>
    </row>
    <row r="44" spans="1:62" ht="31.5" customHeight="1">
      <c r="A44" s="4341" t="s">
        <v>103</v>
      </c>
      <c r="B44" s="4388">
        <v>331578960.74691939</v>
      </c>
      <c r="C44" s="33"/>
      <c r="D44" s="113"/>
      <c r="E44" s="1263">
        <v>1689310.72</v>
      </c>
      <c r="F44" s="83">
        <v>21887226</v>
      </c>
      <c r="G44" s="83">
        <v>4020517.33</v>
      </c>
      <c r="H44" s="83">
        <v>2319748</v>
      </c>
      <c r="I44" s="83">
        <v>6579725.3956632726</v>
      </c>
      <c r="J44" s="83">
        <v>3090491.46</v>
      </c>
      <c r="K44" s="83">
        <v>336045</v>
      </c>
      <c r="L44" s="83">
        <v>4443620</v>
      </c>
      <c r="M44" s="83">
        <v>4855503.1400000006</v>
      </c>
      <c r="N44" s="83">
        <v>29348487</v>
      </c>
      <c r="O44" s="83">
        <v>684603</v>
      </c>
      <c r="P44" s="83">
        <v>28156342.686090205</v>
      </c>
      <c r="Q44" s="83">
        <v>7474937</v>
      </c>
      <c r="R44" s="83">
        <v>3646962.510499306</v>
      </c>
      <c r="S44" s="83">
        <v>2618555.92</v>
      </c>
      <c r="T44" s="83">
        <v>2657019</v>
      </c>
      <c r="U44" s="83">
        <v>4450507</v>
      </c>
      <c r="V44" s="83">
        <v>6784633</v>
      </c>
      <c r="W44" s="83">
        <v>384595</v>
      </c>
      <c r="X44" s="83">
        <v>665070</v>
      </c>
      <c r="Y44" s="83">
        <v>8755856.5999999996</v>
      </c>
      <c r="Z44" s="83">
        <v>13689831.130000001</v>
      </c>
      <c r="AA44" s="83">
        <v>4501734</v>
      </c>
      <c r="AB44" s="83">
        <v>1223530</v>
      </c>
      <c r="AC44" s="83">
        <v>18631619</v>
      </c>
      <c r="AD44" s="83">
        <v>4427517</v>
      </c>
      <c r="AE44" s="83">
        <v>20175792.5</v>
      </c>
      <c r="AF44" s="83">
        <v>11556792</v>
      </c>
      <c r="AG44" s="83">
        <v>21687766</v>
      </c>
      <c r="AH44" s="83">
        <v>6892645.9400000004</v>
      </c>
      <c r="AI44" s="83">
        <v>5450153.7599999998</v>
      </c>
      <c r="AJ44" s="83">
        <v>3719368.06</v>
      </c>
      <c r="AK44" s="83">
        <v>917530.88</v>
      </c>
      <c r="AL44" s="83">
        <v>964700</v>
      </c>
      <c r="AM44" s="83">
        <v>14509746</v>
      </c>
      <c r="AN44" s="83">
        <v>2126287.2946666665</v>
      </c>
      <c r="AO44" s="83">
        <v>16722610</v>
      </c>
      <c r="AP44" s="83">
        <v>1478181.2</v>
      </c>
      <c r="AQ44" s="83">
        <v>8304003.8499999996</v>
      </c>
      <c r="AR44" s="150">
        <v>11514243.280000001</v>
      </c>
      <c r="AS44" s="21"/>
      <c r="AT44" s="21"/>
      <c r="AU44" s="21"/>
      <c r="AV44" s="21"/>
      <c r="AW44" s="21"/>
      <c r="AX44" s="21"/>
      <c r="AY44" s="21"/>
      <c r="AZ44" s="21"/>
      <c r="BA44" s="21"/>
      <c r="BB44" s="21"/>
      <c r="BC44" s="21"/>
      <c r="BD44" s="21"/>
      <c r="BE44" s="21"/>
      <c r="BF44" s="21"/>
      <c r="BG44" s="21"/>
      <c r="BH44" s="21"/>
      <c r="BI44" s="21"/>
      <c r="BJ44" s="21"/>
    </row>
    <row r="45" spans="1:62" ht="31.5" customHeight="1">
      <c r="A45" s="4334" t="s">
        <v>104</v>
      </c>
      <c r="B45" s="4389"/>
      <c r="C45" s="34"/>
      <c r="D45" s="111"/>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124"/>
      <c r="AS45" s="21"/>
      <c r="AT45" s="21"/>
      <c r="AU45" s="21"/>
      <c r="AV45" s="21"/>
      <c r="AW45" s="21"/>
      <c r="AX45" s="21"/>
      <c r="AY45" s="21"/>
      <c r="AZ45" s="21"/>
      <c r="BA45" s="21"/>
      <c r="BB45" s="21"/>
      <c r="BC45" s="21"/>
      <c r="BD45" s="21"/>
      <c r="BE45" s="21"/>
      <c r="BF45" s="21"/>
      <c r="BG45" s="21"/>
      <c r="BH45" s="21"/>
      <c r="BI45" s="21"/>
      <c r="BJ45" s="21"/>
    </row>
    <row r="46" spans="1:62" ht="21" customHeight="1">
      <c r="A46" s="4329" t="s">
        <v>94</v>
      </c>
      <c r="B46" s="4390">
        <v>0.22974384716565971</v>
      </c>
      <c r="C46" s="35"/>
      <c r="D46" s="114"/>
      <c r="E46" s="1264">
        <v>0</v>
      </c>
      <c r="F46" s="60">
        <v>6.5561163392747895E-2</v>
      </c>
      <c r="G46" s="60" t="s">
        <v>92</v>
      </c>
      <c r="H46" s="60">
        <v>0.84908705600780776</v>
      </c>
      <c r="I46" s="60">
        <v>0.19347027169842496</v>
      </c>
      <c r="J46" s="60">
        <v>1.9697837961344829E-2</v>
      </c>
      <c r="K46" s="60">
        <v>0.85859036736151406</v>
      </c>
      <c r="L46" s="60">
        <v>0.18003339619499417</v>
      </c>
      <c r="M46" s="60">
        <v>0.43247199712448336</v>
      </c>
      <c r="N46" s="60">
        <v>7.1474894089088817E-2</v>
      </c>
      <c r="O46" s="60">
        <v>0</v>
      </c>
      <c r="P46" s="60">
        <v>6.7305056453896464E-2</v>
      </c>
      <c r="Q46" s="60">
        <v>0</v>
      </c>
      <c r="R46" s="60">
        <v>0.59659963715980735</v>
      </c>
      <c r="S46" s="60">
        <v>0.49645684099043413</v>
      </c>
      <c r="T46" s="60">
        <v>0</v>
      </c>
      <c r="U46" s="60">
        <v>0.38150754509542395</v>
      </c>
      <c r="V46" s="60">
        <v>0</v>
      </c>
      <c r="W46" s="60">
        <v>0.21768353722747305</v>
      </c>
      <c r="X46" s="60">
        <v>0</v>
      </c>
      <c r="Y46" s="60">
        <v>2.3184482030004925E-2</v>
      </c>
      <c r="Z46" s="60">
        <v>4.732505418421476E-2</v>
      </c>
      <c r="AA46" s="60">
        <v>9.8008456297062424E-2</v>
      </c>
      <c r="AB46" s="60">
        <v>0</v>
      </c>
      <c r="AC46" s="60">
        <v>1.2966345007376976E-2</v>
      </c>
      <c r="AD46" s="60">
        <v>0.24411876905272187</v>
      </c>
      <c r="AE46" s="60">
        <v>0</v>
      </c>
      <c r="AF46" s="60">
        <v>0.98908970586301115</v>
      </c>
      <c r="AG46" s="60">
        <v>0.93558644998290741</v>
      </c>
      <c r="AH46" s="60">
        <v>0.9675293055891393</v>
      </c>
      <c r="AI46" s="60">
        <v>0</v>
      </c>
      <c r="AJ46" s="60">
        <v>0.20681739144686853</v>
      </c>
      <c r="AK46" s="60">
        <v>0</v>
      </c>
      <c r="AL46" s="60">
        <v>0</v>
      </c>
      <c r="AM46" s="60">
        <v>9.5307664241675902E-2</v>
      </c>
      <c r="AN46" s="60">
        <v>7.838388870813183E-2</v>
      </c>
      <c r="AO46" s="60">
        <v>0</v>
      </c>
      <c r="AP46" s="60">
        <v>0</v>
      </c>
      <c r="AQ46" s="60">
        <v>0</v>
      </c>
      <c r="AR46" s="151">
        <v>0.14764322401914717</v>
      </c>
      <c r="AS46" s="21"/>
      <c r="AT46" s="21"/>
      <c r="AU46" s="21"/>
      <c r="AV46" s="21"/>
      <c r="AW46" s="21"/>
      <c r="AX46" s="21"/>
      <c r="AY46" s="21"/>
      <c r="AZ46" s="21"/>
      <c r="BA46" s="21"/>
      <c r="BB46" s="21"/>
      <c r="BC46" s="21"/>
      <c r="BD46" s="21"/>
      <c r="BE46" s="21"/>
      <c r="BF46" s="21"/>
      <c r="BG46" s="21"/>
      <c r="BH46" s="21"/>
      <c r="BI46" s="21"/>
      <c r="BJ46" s="21"/>
    </row>
    <row r="47" spans="1:62" ht="21" customHeight="1">
      <c r="A47" s="4329" t="s">
        <v>95</v>
      </c>
      <c r="B47" s="4390">
        <v>0.10860174606112324</v>
      </c>
      <c r="C47" s="32"/>
      <c r="D47" s="115"/>
      <c r="E47" s="1264">
        <v>0.44487929372756246</v>
      </c>
      <c r="F47" s="60">
        <v>0.84850537934775283</v>
      </c>
      <c r="G47" s="60" t="s">
        <v>92</v>
      </c>
      <c r="H47" s="60">
        <v>0</v>
      </c>
      <c r="I47" s="60">
        <v>0</v>
      </c>
      <c r="J47" s="60">
        <v>0.33241314959013024</v>
      </c>
      <c r="K47" s="60">
        <v>0</v>
      </c>
      <c r="L47" s="60">
        <v>0</v>
      </c>
      <c r="M47" s="60">
        <v>0</v>
      </c>
      <c r="N47" s="60">
        <v>0</v>
      </c>
      <c r="O47" s="60">
        <v>0</v>
      </c>
      <c r="P47" s="60">
        <v>0.46754500295066925</v>
      </c>
      <c r="Q47" s="60">
        <v>7.8981401448600844E-2</v>
      </c>
      <c r="R47" s="60">
        <v>0</v>
      </c>
      <c r="S47" s="60">
        <v>0</v>
      </c>
      <c r="T47" s="60">
        <v>0</v>
      </c>
      <c r="U47" s="60">
        <v>0</v>
      </c>
      <c r="V47" s="60">
        <v>0</v>
      </c>
      <c r="W47" s="60">
        <v>3.0062793328046386E-2</v>
      </c>
      <c r="X47" s="60">
        <v>0</v>
      </c>
      <c r="Y47" s="60">
        <v>0</v>
      </c>
      <c r="Z47" s="60">
        <v>9.0328536433889509E-2</v>
      </c>
      <c r="AA47" s="60">
        <v>0</v>
      </c>
      <c r="AB47" s="60">
        <v>0</v>
      </c>
      <c r="AC47" s="60">
        <v>0</v>
      </c>
      <c r="AD47" s="60">
        <v>0</v>
      </c>
      <c r="AE47" s="60">
        <v>0</v>
      </c>
      <c r="AF47" s="60">
        <v>0</v>
      </c>
      <c r="AG47" s="60">
        <v>0</v>
      </c>
      <c r="AH47" s="60">
        <v>0</v>
      </c>
      <c r="AI47" s="60">
        <v>0.12052559045600211</v>
      </c>
      <c r="AJ47" s="60">
        <v>0</v>
      </c>
      <c r="AK47" s="60">
        <v>0</v>
      </c>
      <c r="AL47" s="60">
        <v>0</v>
      </c>
      <c r="AM47" s="60">
        <v>0</v>
      </c>
      <c r="AN47" s="60">
        <v>0</v>
      </c>
      <c r="AO47" s="60">
        <v>0</v>
      </c>
      <c r="AP47" s="60">
        <v>0</v>
      </c>
      <c r="AQ47" s="60">
        <v>0</v>
      </c>
      <c r="AR47" s="151">
        <v>0</v>
      </c>
      <c r="AS47" s="21"/>
      <c r="AT47" s="21"/>
      <c r="AU47" s="21"/>
      <c r="AV47" s="21"/>
      <c r="AW47" s="21"/>
      <c r="AX47" s="21"/>
      <c r="AY47" s="21"/>
      <c r="AZ47" s="21"/>
      <c r="BA47" s="21"/>
      <c r="BB47" s="21"/>
      <c r="BC47" s="21"/>
      <c r="BD47" s="21"/>
      <c r="BE47" s="21"/>
      <c r="BF47" s="21"/>
      <c r="BG47" s="21"/>
      <c r="BH47" s="21"/>
      <c r="BI47" s="21"/>
      <c r="BJ47" s="21"/>
    </row>
    <row r="48" spans="1:62" ht="21" customHeight="1">
      <c r="A48" s="4340" t="s">
        <v>96</v>
      </c>
      <c r="B48" s="4390">
        <v>0.33834559322678298</v>
      </c>
      <c r="C48" s="32"/>
      <c r="D48" s="115"/>
      <c r="E48" s="1264">
        <v>0.44487929372756246</v>
      </c>
      <c r="F48" s="60">
        <v>0.91406654274050081</v>
      </c>
      <c r="G48" s="60" t="s">
        <v>92</v>
      </c>
      <c r="H48" s="60">
        <v>0.84908705600780776</v>
      </c>
      <c r="I48" s="60">
        <v>0.19347027169842496</v>
      </c>
      <c r="J48" s="60">
        <v>0.35211098755147507</v>
      </c>
      <c r="K48" s="60">
        <v>0.85859036736151406</v>
      </c>
      <c r="L48" s="60">
        <v>0.18003339619499417</v>
      </c>
      <c r="M48" s="60">
        <v>0.43247199712448336</v>
      </c>
      <c r="N48" s="60">
        <v>7.1474894089088817E-2</v>
      </c>
      <c r="O48" s="60">
        <v>0</v>
      </c>
      <c r="P48" s="60">
        <v>0.53485005940456576</v>
      </c>
      <c r="Q48" s="60">
        <v>7.8981401448600844E-2</v>
      </c>
      <c r="R48" s="60">
        <v>0.59659963715980735</v>
      </c>
      <c r="S48" s="60">
        <v>0.49645684099043413</v>
      </c>
      <c r="T48" s="60">
        <v>0</v>
      </c>
      <c r="U48" s="60">
        <v>0.38150754509542395</v>
      </c>
      <c r="V48" s="60">
        <v>0</v>
      </c>
      <c r="W48" s="60">
        <v>0.24774633055551945</v>
      </c>
      <c r="X48" s="60">
        <v>0</v>
      </c>
      <c r="Y48" s="60">
        <v>2.3184482030004925E-2</v>
      </c>
      <c r="Z48" s="60">
        <v>0.13765359061810428</v>
      </c>
      <c r="AA48" s="60">
        <v>9.8008456297062424E-2</v>
      </c>
      <c r="AB48" s="60">
        <v>0</v>
      </c>
      <c r="AC48" s="60">
        <v>1.2966345007376976E-2</v>
      </c>
      <c r="AD48" s="60">
        <v>0.24411876905272187</v>
      </c>
      <c r="AE48" s="60">
        <v>0</v>
      </c>
      <c r="AF48" s="60">
        <v>0.98908970586301115</v>
      </c>
      <c r="AG48" s="60">
        <v>0.93558644998290741</v>
      </c>
      <c r="AH48" s="60">
        <v>0.9675293055891393</v>
      </c>
      <c r="AI48" s="60">
        <v>0.12052559045600211</v>
      </c>
      <c r="AJ48" s="60">
        <v>0.20681739144686853</v>
      </c>
      <c r="AK48" s="60">
        <v>0</v>
      </c>
      <c r="AL48" s="60">
        <v>0</v>
      </c>
      <c r="AM48" s="60">
        <v>9.5307664241675902E-2</v>
      </c>
      <c r="AN48" s="60">
        <v>7.838388870813183E-2</v>
      </c>
      <c r="AO48" s="60">
        <v>0</v>
      </c>
      <c r="AP48" s="60">
        <v>0</v>
      </c>
      <c r="AQ48" s="60">
        <v>0</v>
      </c>
      <c r="AR48" s="151">
        <v>0.14764322401914717</v>
      </c>
      <c r="AS48" s="21"/>
      <c r="AT48" s="21"/>
      <c r="AU48" s="21"/>
      <c r="AV48" s="21"/>
      <c r="AW48" s="21"/>
      <c r="AX48" s="21"/>
      <c r="AY48" s="21"/>
      <c r="AZ48" s="21"/>
      <c r="BA48" s="21"/>
      <c r="BB48" s="21"/>
      <c r="BC48" s="21"/>
      <c r="BD48" s="21"/>
      <c r="BE48" s="21"/>
      <c r="BF48" s="21"/>
      <c r="BG48" s="21"/>
      <c r="BH48" s="21"/>
      <c r="BI48" s="21"/>
      <c r="BJ48" s="21"/>
    </row>
    <row r="49" spans="1:261" ht="21" customHeight="1">
      <c r="A49" s="4329" t="s">
        <v>97</v>
      </c>
      <c r="B49" s="4390">
        <v>0.20244435249688458</v>
      </c>
      <c r="C49" s="32"/>
      <c r="D49" s="115"/>
      <c r="E49" s="1264">
        <v>0.55512070627243759</v>
      </c>
      <c r="F49" s="60">
        <v>7.9208073238700966E-2</v>
      </c>
      <c r="G49" s="60" t="s">
        <v>92</v>
      </c>
      <c r="H49" s="60">
        <v>0</v>
      </c>
      <c r="I49" s="60">
        <v>0.10969728318384339</v>
      </c>
      <c r="J49" s="60">
        <v>0.12150332879418473</v>
      </c>
      <c r="K49" s="60">
        <v>0</v>
      </c>
      <c r="L49" s="60">
        <v>0.33662914470634303</v>
      </c>
      <c r="M49" s="60">
        <v>0</v>
      </c>
      <c r="N49" s="60">
        <v>0.17526477600020743</v>
      </c>
      <c r="O49" s="60">
        <v>0</v>
      </c>
      <c r="P49" s="60">
        <v>0</v>
      </c>
      <c r="Q49" s="60">
        <v>0.53941324187749007</v>
      </c>
      <c r="R49" s="60">
        <v>0</v>
      </c>
      <c r="S49" s="60">
        <v>0</v>
      </c>
      <c r="T49" s="60">
        <v>0.49984700899767748</v>
      </c>
      <c r="U49" s="60">
        <v>0</v>
      </c>
      <c r="V49" s="60">
        <v>0.4008859432779931</v>
      </c>
      <c r="W49" s="60">
        <v>5.5590946320154969E-3</v>
      </c>
      <c r="X49" s="60">
        <v>0</v>
      </c>
      <c r="Y49" s="60">
        <v>0.29603746594022567</v>
      </c>
      <c r="Z49" s="60">
        <v>0.19497274835997191</v>
      </c>
      <c r="AA49" s="60">
        <v>0.2813198203181263</v>
      </c>
      <c r="AB49" s="60">
        <v>0</v>
      </c>
      <c r="AC49" s="60">
        <v>0.51512002258096845</v>
      </c>
      <c r="AD49" s="60">
        <v>0.19447288401151255</v>
      </c>
      <c r="AE49" s="60">
        <v>7.39099343929117E-2</v>
      </c>
      <c r="AF49" s="60">
        <v>0</v>
      </c>
      <c r="AG49" s="60">
        <v>0</v>
      </c>
      <c r="AH49" s="60">
        <v>0</v>
      </c>
      <c r="AI49" s="60">
        <v>0.3017186803184797</v>
      </c>
      <c r="AJ49" s="60">
        <v>0.53331695815014335</v>
      </c>
      <c r="AK49" s="60">
        <v>4.2421460518037281E-2</v>
      </c>
      <c r="AL49" s="60">
        <v>0</v>
      </c>
      <c r="AM49" s="60">
        <v>0.53656721489128756</v>
      </c>
      <c r="AN49" s="60">
        <v>0.56756323711617152</v>
      </c>
      <c r="AO49" s="60">
        <v>0.43754533532743989</v>
      </c>
      <c r="AP49" s="60">
        <v>0</v>
      </c>
      <c r="AQ49" s="60">
        <v>0.40862501526898981</v>
      </c>
      <c r="AR49" s="151">
        <v>0.43582438532599771</v>
      </c>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row>
    <row r="50" spans="1:261" ht="21" customHeight="1">
      <c r="A50" s="4329" t="s">
        <v>98</v>
      </c>
      <c r="B50" s="4390">
        <v>0.3729116032858813</v>
      </c>
      <c r="C50" s="32"/>
      <c r="D50" s="115"/>
      <c r="E50" s="1264">
        <v>0</v>
      </c>
      <c r="F50" s="60">
        <v>6.7253840207982503E-3</v>
      </c>
      <c r="G50" s="60" t="s">
        <v>92</v>
      </c>
      <c r="H50" s="60">
        <v>0.15091294399219227</v>
      </c>
      <c r="I50" s="60">
        <v>0.41247785231110162</v>
      </c>
      <c r="J50" s="60">
        <v>0.41577917837054951</v>
      </c>
      <c r="K50" s="60">
        <v>0</v>
      </c>
      <c r="L50" s="60">
        <v>0.33202951647530615</v>
      </c>
      <c r="M50" s="60">
        <v>0</v>
      </c>
      <c r="N50" s="60">
        <v>0.61480968337481934</v>
      </c>
      <c r="O50" s="60">
        <v>0.39430151489257276</v>
      </c>
      <c r="P50" s="60">
        <v>0.42859685771482298</v>
      </c>
      <c r="Q50" s="60">
        <v>0.35613918886540447</v>
      </c>
      <c r="R50" s="60">
        <v>0.35212371838288586</v>
      </c>
      <c r="S50" s="60">
        <v>0.34257084721719444</v>
      </c>
      <c r="T50" s="60">
        <v>0.25738167472645096</v>
      </c>
      <c r="U50" s="60">
        <v>2.8669991980688942E-2</v>
      </c>
      <c r="V50" s="60">
        <v>0.5991140567220069</v>
      </c>
      <c r="W50" s="60">
        <v>0.31451266917146609</v>
      </c>
      <c r="X50" s="60">
        <v>0.42299306839881518</v>
      </c>
      <c r="Y50" s="60">
        <v>0.67608325152332904</v>
      </c>
      <c r="Z50" s="60">
        <v>0.60050061406418531</v>
      </c>
      <c r="AA50" s="60">
        <v>0.60259602188845451</v>
      </c>
      <c r="AB50" s="60">
        <v>0.59666865544776182</v>
      </c>
      <c r="AC50" s="60">
        <v>0.36130000296807274</v>
      </c>
      <c r="AD50" s="60">
        <v>0.56140834693576558</v>
      </c>
      <c r="AE50" s="60">
        <v>0.80556548150462992</v>
      </c>
      <c r="AF50" s="60">
        <v>4.3887611717853886E-3</v>
      </c>
      <c r="AG50" s="60">
        <v>0</v>
      </c>
      <c r="AH50" s="60">
        <v>0</v>
      </c>
      <c r="AI50" s="60">
        <v>0.57775572922551821</v>
      </c>
      <c r="AJ50" s="60">
        <v>0.25986565040298809</v>
      </c>
      <c r="AK50" s="60">
        <v>0.66632076731847978</v>
      </c>
      <c r="AL50" s="60">
        <v>1</v>
      </c>
      <c r="AM50" s="60">
        <v>0.36812512086703653</v>
      </c>
      <c r="AN50" s="60">
        <v>0.30178054000957266</v>
      </c>
      <c r="AO50" s="60">
        <v>0.38252497666333185</v>
      </c>
      <c r="AP50" s="60">
        <v>1</v>
      </c>
      <c r="AQ50" s="60">
        <v>0.4478964565990658</v>
      </c>
      <c r="AR50" s="151">
        <v>0.41653239065485509</v>
      </c>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row>
    <row r="51" spans="1:261" ht="21" customHeight="1">
      <c r="A51" s="4329" t="s">
        <v>99</v>
      </c>
      <c r="B51" s="4390">
        <v>3.6853264611462627E-2</v>
      </c>
      <c r="C51" s="32"/>
      <c r="D51" s="115"/>
      <c r="E51" s="1264">
        <v>0</v>
      </c>
      <c r="F51" s="60">
        <v>0</v>
      </c>
      <c r="G51" s="60" t="s">
        <v>92</v>
      </c>
      <c r="H51" s="60">
        <v>0</v>
      </c>
      <c r="I51" s="60">
        <v>2.3207503477370744E-2</v>
      </c>
      <c r="J51" s="60">
        <v>0.11060650528379069</v>
      </c>
      <c r="K51" s="60">
        <v>0</v>
      </c>
      <c r="L51" s="60">
        <v>0</v>
      </c>
      <c r="M51" s="60">
        <v>7.92675833796289E-2</v>
      </c>
      <c r="N51" s="60">
        <v>7.521249732567134E-2</v>
      </c>
      <c r="O51" s="60">
        <v>0.1406187235521901</v>
      </c>
      <c r="P51" s="60">
        <v>0</v>
      </c>
      <c r="Q51" s="60">
        <v>2.5466167808504608E-2</v>
      </c>
      <c r="R51" s="60">
        <v>4.6892448032482333E-2</v>
      </c>
      <c r="S51" s="60">
        <v>0.16097231179237143</v>
      </c>
      <c r="T51" s="60">
        <v>0.24277131627587156</v>
      </c>
      <c r="U51" s="60">
        <v>1.10690759502232E-2</v>
      </c>
      <c r="V51" s="60">
        <v>0</v>
      </c>
      <c r="W51" s="60">
        <v>0.43218190564099895</v>
      </c>
      <c r="X51" s="60">
        <v>0</v>
      </c>
      <c r="Y51" s="60">
        <v>3.2500532272307886E-3</v>
      </c>
      <c r="Z51" s="60">
        <v>6.6873046957738477E-2</v>
      </c>
      <c r="AA51" s="60">
        <v>0</v>
      </c>
      <c r="AB51" s="60">
        <v>1.2036484597843943E-2</v>
      </c>
      <c r="AC51" s="60">
        <v>0</v>
      </c>
      <c r="AD51" s="60">
        <v>0</v>
      </c>
      <c r="AE51" s="60">
        <v>0.11557028057262186</v>
      </c>
      <c r="AF51" s="60">
        <v>0</v>
      </c>
      <c r="AG51" s="60">
        <v>0</v>
      </c>
      <c r="AH51" s="60">
        <v>3.2470694410860743E-2</v>
      </c>
      <c r="AI51" s="60">
        <v>0</v>
      </c>
      <c r="AJ51" s="60">
        <v>0</v>
      </c>
      <c r="AK51" s="60">
        <v>0</v>
      </c>
      <c r="AL51" s="60">
        <v>0</v>
      </c>
      <c r="AM51" s="60">
        <v>0</v>
      </c>
      <c r="AN51" s="60">
        <v>0</v>
      </c>
      <c r="AO51" s="60">
        <v>0.17580144487014887</v>
      </c>
      <c r="AP51" s="60">
        <v>0</v>
      </c>
      <c r="AQ51" s="60">
        <v>0.11310760651923349</v>
      </c>
      <c r="AR51" s="151">
        <v>0</v>
      </c>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row>
    <row r="52" spans="1:261" ht="21" customHeight="1">
      <c r="A52" s="4329" t="s">
        <v>100</v>
      </c>
      <c r="B52" s="4390">
        <v>8.557154645431414E-3</v>
      </c>
      <c r="C52" s="32"/>
      <c r="D52" s="115"/>
      <c r="E52" s="1264">
        <v>0</v>
      </c>
      <c r="F52" s="60">
        <v>0</v>
      </c>
      <c r="G52" s="60" t="s">
        <v>92</v>
      </c>
      <c r="H52" s="60">
        <v>0</v>
      </c>
      <c r="I52" s="60">
        <v>0.24441313577056364</v>
      </c>
      <c r="J52" s="60">
        <v>0</v>
      </c>
      <c r="K52" s="60">
        <v>0</v>
      </c>
      <c r="L52" s="60">
        <v>0</v>
      </c>
      <c r="M52" s="60">
        <v>0</v>
      </c>
      <c r="N52" s="60">
        <v>0</v>
      </c>
      <c r="O52" s="60">
        <v>0</v>
      </c>
      <c r="P52" s="60">
        <v>3.6553082880611293E-2</v>
      </c>
      <c r="Q52" s="60">
        <v>0</v>
      </c>
      <c r="R52" s="60">
        <v>0</v>
      </c>
      <c r="S52" s="60">
        <v>0</v>
      </c>
      <c r="T52" s="60">
        <v>0</v>
      </c>
      <c r="U52" s="60">
        <v>0</v>
      </c>
      <c r="V52" s="60">
        <v>0</v>
      </c>
      <c r="W52" s="60">
        <v>0</v>
      </c>
      <c r="X52" s="60">
        <v>0</v>
      </c>
      <c r="Y52" s="60">
        <v>0</v>
      </c>
      <c r="Z52" s="60">
        <v>0</v>
      </c>
      <c r="AA52" s="60">
        <v>0</v>
      </c>
      <c r="AB52" s="60">
        <v>0</v>
      </c>
      <c r="AC52" s="60">
        <v>0</v>
      </c>
      <c r="AD52" s="60">
        <v>0</v>
      </c>
      <c r="AE52" s="60">
        <v>0</v>
      </c>
      <c r="AF52" s="60">
        <v>0</v>
      </c>
      <c r="AG52" s="60">
        <v>0</v>
      </c>
      <c r="AH52" s="60">
        <v>0</v>
      </c>
      <c r="AI52" s="60">
        <v>0</v>
      </c>
      <c r="AJ52" s="60">
        <v>0</v>
      </c>
      <c r="AK52" s="60">
        <v>0.2179763148680075</v>
      </c>
      <c r="AL52" s="60">
        <v>0</v>
      </c>
      <c r="AM52" s="60">
        <v>0</v>
      </c>
      <c r="AN52" s="60">
        <v>0</v>
      </c>
      <c r="AO52" s="60">
        <v>0</v>
      </c>
      <c r="AP52" s="60">
        <v>0</v>
      </c>
      <c r="AQ52" s="60">
        <v>0</v>
      </c>
      <c r="AR52" s="151">
        <v>0</v>
      </c>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row>
    <row r="53" spans="1:261" ht="21" customHeight="1">
      <c r="A53" s="4329" t="s">
        <v>101</v>
      </c>
      <c r="B53" s="4390">
        <v>4.0888031733557331E-2</v>
      </c>
      <c r="C53" s="32"/>
      <c r="D53" s="115"/>
      <c r="E53" s="1264">
        <v>0</v>
      </c>
      <c r="F53" s="60">
        <v>0</v>
      </c>
      <c r="G53" s="60" t="s">
        <v>92</v>
      </c>
      <c r="H53" s="60">
        <v>0</v>
      </c>
      <c r="I53" s="60">
        <v>1.6733953558695717E-2</v>
      </c>
      <c r="J53" s="60">
        <v>0</v>
      </c>
      <c r="K53" s="60">
        <v>0.14140963263848591</v>
      </c>
      <c r="L53" s="60">
        <v>0.15130794262335664</v>
      </c>
      <c r="M53" s="60">
        <v>0.48826041949588767</v>
      </c>
      <c r="N53" s="60">
        <v>6.3238149210213118E-2</v>
      </c>
      <c r="O53" s="60">
        <v>0.46507976155523711</v>
      </c>
      <c r="P53" s="60">
        <v>0</v>
      </c>
      <c r="Q53" s="60">
        <v>0</v>
      </c>
      <c r="R53" s="60">
        <v>4.3841964248244889E-3</v>
      </c>
      <c r="S53" s="60">
        <v>0</v>
      </c>
      <c r="T53" s="60">
        <v>0</v>
      </c>
      <c r="U53" s="60">
        <v>0.57875338697366385</v>
      </c>
      <c r="V53" s="60">
        <v>0</v>
      </c>
      <c r="W53" s="60">
        <v>0</v>
      </c>
      <c r="X53" s="60">
        <v>0.57700693160118488</v>
      </c>
      <c r="Y53" s="60">
        <v>1.4447472792096664E-3</v>
      </c>
      <c r="Z53" s="60">
        <v>0</v>
      </c>
      <c r="AA53" s="60">
        <v>1.8075701496356737E-2</v>
      </c>
      <c r="AB53" s="60">
        <v>0.39129485995439423</v>
      </c>
      <c r="AC53" s="60">
        <v>0.1106136294435819</v>
      </c>
      <c r="AD53" s="60">
        <v>0</v>
      </c>
      <c r="AE53" s="60">
        <v>4.9543035298365602E-3</v>
      </c>
      <c r="AF53" s="60">
        <v>6.5215329652034927E-3</v>
      </c>
      <c r="AG53" s="60">
        <v>6.4413550017092591E-2</v>
      </c>
      <c r="AH53" s="60">
        <v>0</v>
      </c>
      <c r="AI53" s="60">
        <v>0</v>
      </c>
      <c r="AJ53" s="60">
        <v>0</v>
      </c>
      <c r="AK53" s="60">
        <v>7.3281457295475444E-2</v>
      </c>
      <c r="AL53" s="60">
        <v>0</v>
      </c>
      <c r="AM53" s="60">
        <v>0</v>
      </c>
      <c r="AN53" s="60">
        <v>5.2272334166124111E-2</v>
      </c>
      <c r="AO53" s="60">
        <v>4.1282431390793663E-3</v>
      </c>
      <c r="AP53" s="60">
        <v>0</v>
      </c>
      <c r="AQ53" s="60">
        <v>3.037092161271096E-2</v>
      </c>
      <c r="AR53" s="151">
        <v>0</v>
      </c>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c r="IW53" s="21"/>
      <c r="IX53" s="21"/>
      <c r="IY53" s="21"/>
      <c r="IZ53" s="21"/>
      <c r="JA53" s="21"/>
    </row>
    <row r="54" spans="1:261" ht="21" customHeight="1">
      <c r="A54" s="4342" t="s">
        <v>102</v>
      </c>
      <c r="B54" s="4390">
        <v>0.66165440677321707</v>
      </c>
      <c r="C54" s="36"/>
      <c r="D54" s="115"/>
      <c r="E54" s="1264">
        <v>0.55512070627243759</v>
      </c>
      <c r="F54" s="60">
        <v>8.5933457259499219E-2</v>
      </c>
      <c r="G54" s="60" t="s">
        <v>92</v>
      </c>
      <c r="H54" s="60">
        <v>0.15091294399219227</v>
      </c>
      <c r="I54" s="60">
        <v>0.8065297283015751</v>
      </c>
      <c r="J54" s="60">
        <v>0.64788901244852493</v>
      </c>
      <c r="K54" s="60">
        <v>0.14140963263848591</v>
      </c>
      <c r="L54" s="60">
        <v>0.81996660380500586</v>
      </c>
      <c r="M54" s="60">
        <v>0.56752800287551652</v>
      </c>
      <c r="N54" s="60">
        <v>0.9285251059109112</v>
      </c>
      <c r="O54" s="60">
        <v>1</v>
      </c>
      <c r="P54" s="60">
        <v>0.4651499405954343</v>
      </c>
      <c r="Q54" s="60">
        <v>0.92101859855139911</v>
      </c>
      <c r="R54" s="60">
        <v>0.40340036284019265</v>
      </c>
      <c r="S54" s="60">
        <v>0.50354315900956581</v>
      </c>
      <c r="T54" s="60">
        <v>1</v>
      </c>
      <c r="U54" s="60">
        <v>0.61849245490457605</v>
      </c>
      <c r="V54" s="60">
        <v>1</v>
      </c>
      <c r="W54" s="60">
        <v>0.75225366944448058</v>
      </c>
      <c r="X54" s="60">
        <v>1</v>
      </c>
      <c r="Y54" s="60">
        <v>0.97681551796999511</v>
      </c>
      <c r="Z54" s="60">
        <v>0.86234640938189566</v>
      </c>
      <c r="AA54" s="60">
        <v>0.90199154370293755</v>
      </c>
      <c r="AB54" s="60">
        <v>1</v>
      </c>
      <c r="AC54" s="60">
        <v>0.98703365499262308</v>
      </c>
      <c r="AD54" s="60">
        <v>0.7558812309472781</v>
      </c>
      <c r="AE54" s="60">
        <v>1</v>
      </c>
      <c r="AF54" s="60">
        <v>1.0910294136988881E-2</v>
      </c>
      <c r="AG54" s="60">
        <v>6.4413550017092591E-2</v>
      </c>
      <c r="AH54" s="60">
        <v>3.2470694410860743E-2</v>
      </c>
      <c r="AI54" s="60">
        <v>0.87947440954399791</v>
      </c>
      <c r="AJ54" s="60">
        <v>0.7931826085531315</v>
      </c>
      <c r="AK54" s="60">
        <v>1</v>
      </c>
      <c r="AL54" s="60">
        <v>1</v>
      </c>
      <c r="AM54" s="60">
        <v>0.90469233575832408</v>
      </c>
      <c r="AN54" s="60">
        <v>0.92161611129186827</v>
      </c>
      <c r="AO54" s="60">
        <v>1</v>
      </c>
      <c r="AP54" s="60">
        <v>1</v>
      </c>
      <c r="AQ54" s="60">
        <v>1</v>
      </c>
      <c r="AR54" s="151">
        <v>0.8523567759808528</v>
      </c>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row>
    <row r="55" spans="1:261" ht="31.5" customHeight="1">
      <c r="A55" s="4340" t="s">
        <v>105</v>
      </c>
      <c r="B55" s="4391">
        <v>425889706.73975945</v>
      </c>
      <c r="C55" s="35"/>
      <c r="D55" s="116">
        <v>39</v>
      </c>
      <c r="E55" s="1263">
        <v>7584686.5724434303</v>
      </c>
      <c r="F55" s="83">
        <v>20006381</v>
      </c>
      <c r="G55" s="83">
        <v>2586910.77</v>
      </c>
      <c r="H55" s="83">
        <v>1967678.22</v>
      </c>
      <c r="I55" s="83">
        <v>5319619.5</v>
      </c>
      <c r="J55" s="83">
        <v>2564659.2291362099</v>
      </c>
      <c r="K55" s="83">
        <v>450000</v>
      </c>
      <c r="L55" s="83">
        <v>8500525</v>
      </c>
      <c r="M55" s="83">
        <v>1711538.4609999999</v>
      </c>
      <c r="N55" s="83">
        <v>35427364</v>
      </c>
      <c r="O55" s="83">
        <v>1500000</v>
      </c>
      <c r="P55" s="83">
        <v>40954064.590000004</v>
      </c>
      <c r="Q55" s="83">
        <v>7956946</v>
      </c>
      <c r="R55" s="89">
        <v>2286469.2721853028</v>
      </c>
      <c r="S55" s="83">
        <v>3300000</v>
      </c>
      <c r="T55" s="83">
        <v>2313509</v>
      </c>
      <c r="U55" s="83">
        <v>1697901.71</v>
      </c>
      <c r="V55" s="83">
        <v>23271248</v>
      </c>
      <c r="W55" s="83" t="s">
        <v>92</v>
      </c>
      <c r="X55" s="83">
        <v>2921527</v>
      </c>
      <c r="Y55" s="83">
        <v>6609016</v>
      </c>
      <c r="Z55" s="83">
        <v>13253714.6</v>
      </c>
      <c r="AA55" s="83">
        <v>4674025</v>
      </c>
      <c r="AB55" s="83" t="s">
        <v>92</v>
      </c>
      <c r="AC55" s="83">
        <v>18453416</v>
      </c>
      <c r="AD55" s="83">
        <v>1080840</v>
      </c>
      <c r="AE55" s="83">
        <v>35630286.18</v>
      </c>
      <c r="AF55" s="83">
        <v>20824392</v>
      </c>
      <c r="AG55" s="83">
        <v>21581433</v>
      </c>
      <c r="AH55" s="83">
        <v>6668836.9400000004</v>
      </c>
      <c r="AI55" s="83">
        <v>4182259.2</v>
      </c>
      <c r="AJ55" s="83">
        <v>5541060</v>
      </c>
      <c r="AK55" s="83">
        <v>991714</v>
      </c>
      <c r="AL55" s="83">
        <v>9009565</v>
      </c>
      <c r="AM55" s="83">
        <v>23670333.620000001</v>
      </c>
      <c r="AN55" s="83">
        <v>1695989.355081562</v>
      </c>
      <c r="AO55" s="83">
        <v>30450660.02429916</v>
      </c>
      <c r="AP55" s="83">
        <v>1876211.2456138411</v>
      </c>
      <c r="AQ55" s="83">
        <v>16757024</v>
      </c>
      <c r="AR55" s="150">
        <v>17012902.25</v>
      </c>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row>
    <row r="56" spans="1:261" ht="31.5" customHeight="1">
      <c r="A56" s="4343" t="s">
        <v>106</v>
      </c>
      <c r="B56" s="4392">
        <v>0.7785559394830156</v>
      </c>
      <c r="C56" s="35"/>
      <c r="D56" s="116">
        <v>39</v>
      </c>
      <c r="E56" s="1265">
        <v>0.22272650344413419</v>
      </c>
      <c r="F56" s="91">
        <v>1.0940122553899181</v>
      </c>
      <c r="G56" s="60">
        <v>1.55</v>
      </c>
      <c r="H56" s="91">
        <v>1.17892650150897</v>
      </c>
      <c r="I56" s="91">
        <v>1.23687895265127</v>
      </c>
      <c r="J56" s="91">
        <v>1.2050300581418349</v>
      </c>
      <c r="K56" s="91">
        <v>0.74676666666666669</v>
      </c>
      <c r="L56" s="91">
        <v>0.52274653624334966</v>
      </c>
      <c r="M56" s="91">
        <v>2.8369231838138642</v>
      </c>
      <c r="N56" s="91">
        <v>0.82841294655735609</v>
      </c>
      <c r="O56" s="91">
        <v>0.45640199999999997</v>
      </c>
      <c r="P56" s="91">
        <v>0.68751033549342266</v>
      </c>
      <c r="Q56" s="91">
        <v>0.93942286399832298</v>
      </c>
      <c r="R56" s="91">
        <v>1.5950192529872509</v>
      </c>
      <c r="S56" s="91">
        <v>0.79350179393939391</v>
      </c>
      <c r="T56" s="91">
        <v>1.1484800793945471</v>
      </c>
      <c r="U56" s="91">
        <v>2.6211805864781179</v>
      </c>
      <c r="V56" s="91">
        <v>0.29154573059425087</v>
      </c>
      <c r="W56" s="90" t="s">
        <v>92</v>
      </c>
      <c r="X56" s="91">
        <v>0.2276446529503236</v>
      </c>
      <c r="Y56" s="91">
        <v>1.3248351343074369</v>
      </c>
      <c r="Z56" s="91">
        <v>1.032905230206179</v>
      </c>
      <c r="AA56" s="91">
        <v>0.96313862249346116</v>
      </c>
      <c r="AB56" s="92" t="s">
        <v>92</v>
      </c>
      <c r="AC56" s="91">
        <v>1.01</v>
      </c>
      <c r="AD56" s="91">
        <v>4.0999999999999996</v>
      </c>
      <c r="AE56" s="91">
        <v>0.56625401205239489</v>
      </c>
      <c r="AF56" s="91">
        <v>0.55496419775424899</v>
      </c>
      <c r="AG56" s="91">
        <v>1.004927059292124</v>
      </c>
      <c r="AH56" s="91">
        <v>1.033560424705781</v>
      </c>
      <c r="AI56" s="91">
        <v>1.303160205852377</v>
      </c>
      <c r="AJ56" s="91">
        <v>0.67123764406088371</v>
      </c>
      <c r="AK56" s="91">
        <v>0.92519706286288184</v>
      </c>
      <c r="AL56" s="91">
        <v>0.1070750918607058</v>
      </c>
      <c r="AM56" s="91">
        <v>0.61299288100190286</v>
      </c>
      <c r="AN56" s="91">
        <v>1.253715000212611</v>
      </c>
      <c r="AO56" s="91">
        <v>0.54917069077174729</v>
      </c>
      <c r="AP56" s="91">
        <v>0.78785435459661302</v>
      </c>
      <c r="AQ56" s="91">
        <v>0.49555361679973731</v>
      </c>
      <c r="AR56" s="152">
        <v>0.67679477086280215</v>
      </c>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row>
    <row r="57" spans="1:261" ht="31.5" customHeight="1">
      <c r="A57" s="4343" t="s">
        <v>107</v>
      </c>
      <c r="B57" s="4393">
        <v>0.17886843677050254</v>
      </c>
      <c r="C57" s="37"/>
      <c r="D57" s="116">
        <v>38</v>
      </c>
      <c r="E57" s="1265">
        <v>0</v>
      </c>
      <c r="F57" s="91">
        <v>7.1724716229287042E-2</v>
      </c>
      <c r="G57" s="91" t="s">
        <v>92</v>
      </c>
      <c r="H57" s="91">
        <v>1.0010112324158369</v>
      </c>
      <c r="I57" s="91">
        <v>0.23929930702750449</v>
      </c>
      <c r="J57" s="91">
        <v>2.3736486823827799E-2</v>
      </c>
      <c r="K57" s="91">
        <v>0.64116666666666666</v>
      </c>
      <c r="L57" s="91">
        <v>9.4111834269059849E-2</v>
      </c>
      <c r="M57" s="91">
        <v>1.22688983499273</v>
      </c>
      <c r="N57" s="91">
        <v>5.9210727617217018E-2</v>
      </c>
      <c r="O57" s="91">
        <v>0</v>
      </c>
      <c r="P57" s="91">
        <v>4.627292194302212E-2</v>
      </c>
      <c r="Q57" s="91">
        <v>0</v>
      </c>
      <c r="R57" s="91">
        <v>0.95158790759510115</v>
      </c>
      <c r="S57" s="91">
        <v>0.39393939393939392</v>
      </c>
      <c r="T57" s="91">
        <v>0</v>
      </c>
      <c r="U57" s="91">
        <v>1.0000001707990509</v>
      </c>
      <c r="V57" s="91">
        <v>0</v>
      </c>
      <c r="W57" s="31" t="s">
        <v>92</v>
      </c>
      <c r="X57" s="91">
        <v>0</v>
      </c>
      <c r="Y57" s="91">
        <v>3.0715616364069932E-2</v>
      </c>
      <c r="Z57" s="91">
        <v>0.05</v>
      </c>
      <c r="AA57" s="91">
        <v>9.4395729590663294E-2</v>
      </c>
      <c r="AB57" s="31" t="s">
        <v>92</v>
      </c>
      <c r="AC57" s="91">
        <v>0.01</v>
      </c>
      <c r="AD57" s="91">
        <v>1</v>
      </c>
      <c r="AE57" s="91">
        <v>0</v>
      </c>
      <c r="AF57" s="91">
        <v>0.54890937512125204</v>
      </c>
      <c r="AG57" s="91">
        <v>0.94019613989488093</v>
      </c>
      <c r="AH57" s="91">
        <v>1</v>
      </c>
      <c r="AI57" s="91">
        <v>0</v>
      </c>
      <c r="AJ57" s="91">
        <v>0.1388236185856136</v>
      </c>
      <c r="AK57" s="91">
        <v>0</v>
      </c>
      <c r="AL57" s="91">
        <v>0</v>
      </c>
      <c r="AM57" s="91">
        <v>5.8422919685066937E-2</v>
      </c>
      <c r="AN57" s="91">
        <v>9.8271057048380725E-2</v>
      </c>
      <c r="AO57" s="91">
        <v>0</v>
      </c>
      <c r="AP57" s="91">
        <v>0</v>
      </c>
      <c r="AQ57" s="91">
        <v>0</v>
      </c>
      <c r="AR57" s="152">
        <v>9.9924161969484074E-2</v>
      </c>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row>
    <row r="58" spans="1:261" ht="31.5" customHeight="1">
      <c r="A58" s="4338" t="s">
        <v>2</v>
      </c>
      <c r="B58" s="4394"/>
      <c r="C58" s="1391"/>
      <c r="D58" s="117"/>
      <c r="E58" s="1391"/>
      <c r="F58" s="1391"/>
      <c r="G58" s="1391"/>
      <c r="H58" s="1391"/>
      <c r="I58" s="1391"/>
      <c r="J58" s="1391"/>
      <c r="K58" s="1391"/>
      <c r="L58" s="1391"/>
      <c r="M58" s="1391"/>
      <c r="N58" s="1391"/>
      <c r="O58" s="1391"/>
      <c r="P58" s="1391"/>
      <c r="Q58" s="1391"/>
      <c r="R58" s="1391"/>
      <c r="S58" s="1391"/>
      <c r="T58" s="1391"/>
      <c r="U58" s="1391"/>
      <c r="V58" s="1391"/>
      <c r="W58" s="1391"/>
      <c r="X58" s="1391"/>
      <c r="Y58" s="1391"/>
      <c r="Z58" s="1391"/>
      <c r="AA58" s="1391"/>
      <c r="AB58" s="1391"/>
      <c r="AC58" s="29"/>
      <c r="AD58" s="1391"/>
      <c r="AE58" s="1391"/>
      <c r="AF58" s="1391"/>
      <c r="AG58" s="1391"/>
      <c r="AH58" s="1391"/>
      <c r="AI58" s="1391"/>
      <c r="AJ58" s="1391"/>
      <c r="AK58" s="1391"/>
      <c r="AL58" s="1391"/>
      <c r="AM58" s="1391"/>
      <c r="AN58" s="1391"/>
      <c r="AO58" s="1391"/>
      <c r="AP58" s="1391"/>
      <c r="AQ58" s="1391"/>
      <c r="AR58" s="117"/>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row>
    <row r="59" spans="1:261" ht="31.5" customHeight="1">
      <c r="A59" s="4344" t="s">
        <v>108</v>
      </c>
      <c r="B59" s="27"/>
      <c r="C59" s="27"/>
      <c r="D59" s="118"/>
      <c r="E59" s="1235"/>
      <c r="F59" s="1235"/>
      <c r="G59" s="1235"/>
      <c r="H59" s="1235"/>
      <c r="I59" s="1235"/>
      <c r="J59" s="1235"/>
      <c r="K59" s="1235"/>
      <c r="L59" s="1235"/>
      <c r="M59" s="1235"/>
      <c r="N59" s="1235"/>
      <c r="O59" s="1235"/>
      <c r="P59" s="1235"/>
      <c r="Q59" s="1235"/>
      <c r="R59" s="1235"/>
      <c r="S59" s="1235"/>
      <c r="T59" s="1235"/>
      <c r="U59" s="1235"/>
      <c r="V59" s="1235"/>
      <c r="W59" s="1235"/>
      <c r="X59" s="1235"/>
      <c r="Y59" s="1235"/>
      <c r="Z59" s="1235"/>
      <c r="AA59" s="1235"/>
      <c r="AB59" s="1235"/>
      <c r="AC59" s="1235"/>
      <c r="AD59" s="1235"/>
      <c r="AE59" s="1235"/>
      <c r="AF59" s="1235"/>
      <c r="AG59" s="1235"/>
      <c r="AH59" s="1235"/>
      <c r="AI59" s="1235"/>
      <c r="AJ59" s="1235"/>
      <c r="AK59" s="1235"/>
      <c r="AL59" s="1235"/>
      <c r="AM59" s="1235"/>
      <c r="AN59" s="1235"/>
      <c r="AO59" s="1235"/>
      <c r="AP59" s="1235"/>
      <c r="AQ59" s="1235"/>
      <c r="AR59" s="1236"/>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row>
    <row r="60" spans="1:261" ht="26.25" customHeight="1">
      <c r="A60" s="4345" t="s">
        <v>109</v>
      </c>
      <c r="B60" s="20"/>
      <c r="C60" s="20"/>
      <c r="D60" s="119"/>
      <c r="E60" s="1237"/>
      <c r="F60" s="1237"/>
      <c r="G60" s="1237"/>
      <c r="H60" s="1237"/>
      <c r="I60" s="1237"/>
      <c r="J60" s="1237"/>
      <c r="K60" s="1237"/>
      <c r="L60" s="1237"/>
      <c r="M60" s="1237"/>
      <c r="N60" s="1237"/>
      <c r="O60" s="1237"/>
      <c r="P60" s="1237"/>
      <c r="Q60" s="1237"/>
      <c r="R60" s="1237"/>
      <c r="S60" s="1237"/>
      <c r="T60" s="1237"/>
      <c r="U60" s="1237"/>
      <c r="V60" s="1237"/>
      <c r="W60" s="1237"/>
      <c r="X60" s="1237"/>
      <c r="Y60" s="1237"/>
      <c r="Z60" s="1237"/>
      <c r="AA60" s="1237"/>
      <c r="AB60" s="1237"/>
      <c r="AC60" s="1237"/>
      <c r="AD60" s="1237"/>
      <c r="AE60" s="1237"/>
      <c r="AF60" s="1237"/>
      <c r="AG60" s="1237"/>
      <c r="AH60" s="1237"/>
      <c r="AI60" s="1237"/>
      <c r="AJ60" s="1237"/>
      <c r="AK60" s="1237"/>
      <c r="AL60" s="1237"/>
      <c r="AM60" s="1237"/>
      <c r="AN60" s="1237"/>
      <c r="AO60" s="1237"/>
      <c r="AP60" s="1237"/>
      <c r="AQ60" s="1237"/>
      <c r="AR60" s="1238"/>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row>
    <row r="61" spans="1:261" ht="18" customHeight="1">
      <c r="A61" s="4346" t="s">
        <v>110</v>
      </c>
      <c r="B61" s="5">
        <f>C61/D61</f>
        <v>0.97619047619047616</v>
      </c>
      <c r="C61" s="98">
        <v>41</v>
      </c>
      <c r="D61" s="108">
        <v>42</v>
      </c>
      <c r="E61" s="46" t="s">
        <v>53</v>
      </c>
      <c r="F61" s="31" t="s">
        <v>53</v>
      </c>
      <c r="G61" s="31" t="s">
        <v>53</v>
      </c>
      <c r="H61" s="31" t="s">
        <v>53</v>
      </c>
      <c r="I61" s="31" t="s">
        <v>53</v>
      </c>
      <c r="J61" s="31" t="s">
        <v>53</v>
      </c>
      <c r="K61" s="31" t="s">
        <v>53</v>
      </c>
      <c r="L61" s="31" t="s">
        <v>53</v>
      </c>
      <c r="M61" s="31" t="s">
        <v>53</v>
      </c>
      <c r="N61" s="31" t="s">
        <v>53</v>
      </c>
      <c r="O61" s="31" t="s">
        <v>53</v>
      </c>
      <c r="P61" s="31" t="s">
        <v>53</v>
      </c>
      <c r="Q61" s="31" t="s">
        <v>53</v>
      </c>
      <c r="R61" s="31" t="s">
        <v>53</v>
      </c>
      <c r="S61" s="31" t="s">
        <v>53</v>
      </c>
      <c r="T61" s="31" t="s">
        <v>53</v>
      </c>
      <c r="U61" s="31" t="s">
        <v>53</v>
      </c>
      <c r="V61" s="31" t="s">
        <v>53</v>
      </c>
      <c r="W61" s="31" t="s">
        <v>53</v>
      </c>
      <c r="X61" s="31" t="s">
        <v>53</v>
      </c>
      <c r="Y61" s="31" t="s">
        <v>54</v>
      </c>
      <c r="Z61" s="31" t="s">
        <v>53</v>
      </c>
      <c r="AA61" s="31" t="s">
        <v>53</v>
      </c>
      <c r="AB61" s="31" t="s">
        <v>53</v>
      </c>
      <c r="AC61" s="31" t="s">
        <v>53</v>
      </c>
      <c r="AD61" s="31" t="s">
        <v>53</v>
      </c>
      <c r="AE61" s="31" t="s">
        <v>53</v>
      </c>
      <c r="AF61" s="31" t="s">
        <v>53</v>
      </c>
      <c r="AG61" s="31" t="s">
        <v>53</v>
      </c>
      <c r="AH61" s="31" t="s">
        <v>53</v>
      </c>
      <c r="AI61" s="31" t="s">
        <v>53</v>
      </c>
      <c r="AJ61" s="31" t="s">
        <v>53</v>
      </c>
      <c r="AK61" s="31" t="s">
        <v>53</v>
      </c>
      <c r="AL61" s="31" t="s">
        <v>53</v>
      </c>
      <c r="AM61" s="31" t="s">
        <v>53</v>
      </c>
      <c r="AN61" s="31" t="s">
        <v>53</v>
      </c>
      <c r="AO61" s="31" t="s">
        <v>53</v>
      </c>
      <c r="AP61" s="31" t="s">
        <v>53</v>
      </c>
      <c r="AQ61" s="31" t="s">
        <v>53</v>
      </c>
      <c r="AR61" s="148" t="s">
        <v>53</v>
      </c>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c r="IT61" s="21"/>
      <c r="IU61" s="21"/>
      <c r="IV61" s="21"/>
      <c r="IW61" s="21"/>
      <c r="IX61" s="21"/>
      <c r="IY61" s="21"/>
      <c r="IZ61" s="21"/>
      <c r="JA61" s="21"/>
    </row>
    <row r="62" spans="1:261" ht="18" customHeight="1">
      <c r="A62" s="4347" t="s">
        <v>111</v>
      </c>
      <c r="B62" s="5"/>
      <c r="C62" s="1"/>
      <c r="D62" s="120"/>
      <c r="E62" s="1261" t="s">
        <v>53</v>
      </c>
      <c r="F62" s="31" t="s">
        <v>53</v>
      </c>
      <c r="G62" s="82" t="s">
        <v>53</v>
      </c>
      <c r="H62" s="31" t="s">
        <v>53</v>
      </c>
      <c r="I62" s="82" t="s">
        <v>53</v>
      </c>
      <c r="J62" s="82" t="s">
        <v>53</v>
      </c>
      <c r="K62" s="82" t="s">
        <v>53</v>
      </c>
      <c r="L62" s="82" t="s">
        <v>53</v>
      </c>
      <c r="M62" s="81" t="s">
        <v>53</v>
      </c>
      <c r="N62" s="82" t="s">
        <v>53</v>
      </c>
      <c r="O62" s="31" t="s">
        <v>54</v>
      </c>
      <c r="P62" s="31" t="s">
        <v>53</v>
      </c>
      <c r="Q62" s="31" t="s">
        <v>53</v>
      </c>
      <c r="R62" s="82" t="s">
        <v>53</v>
      </c>
      <c r="S62" s="82" t="s">
        <v>53</v>
      </c>
      <c r="T62" s="82" t="s">
        <v>53</v>
      </c>
      <c r="U62" s="82" t="s">
        <v>53</v>
      </c>
      <c r="V62" s="31" t="s">
        <v>53</v>
      </c>
      <c r="W62" s="31" t="s">
        <v>53</v>
      </c>
      <c r="X62" s="31" t="s">
        <v>53</v>
      </c>
      <c r="Y62" s="82" t="s">
        <v>54</v>
      </c>
      <c r="Z62" s="31" t="s">
        <v>54</v>
      </c>
      <c r="AA62" s="82" t="s">
        <v>53</v>
      </c>
      <c r="AB62" s="82" t="s">
        <v>53</v>
      </c>
      <c r="AC62" s="82" t="s">
        <v>53</v>
      </c>
      <c r="AD62" s="31" t="s">
        <v>53</v>
      </c>
      <c r="AE62" s="31" t="s">
        <v>53</v>
      </c>
      <c r="AF62" s="31" t="s">
        <v>53</v>
      </c>
      <c r="AG62" s="82" t="s">
        <v>53</v>
      </c>
      <c r="AH62" s="31" t="s">
        <v>58</v>
      </c>
      <c r="AI62" s="31" t="s">
        <v>53</v>
      </c>
      <c r="AJ62" s="82" t="s">
        <v>53</v>
      </c>
      <c r="AK62" s="31" t="s">
        <v>53</v>
      </c>
      <c r="AL62" s="31" t="s">
        <v>53</v>
      </c>
      <c r="AM62" s="31" t="s">
        <v>53</v>
      </c>
      <c r="AN62" s="82" t="s">
        <v>53</v>
      </c>
      <c r="AO62" s="31" t="s">
        <v>53</v>
      </c>
      <c r="AP62" s="31" t="s">
        <v>53</v>
      </c>
      <c r="AQ62" s="31" t="s">
        <v>53</v>
      </c>
      <c r="AR62" s="148" t="s">
        <v>53</v>
      </c>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c r="IU62" s="21"/>
      <c r="IV62" s="21"/>
      <c r="IW62" s="21"/>
      <c r="IX62" s="21"/>
      <c r="IY62" s="21"/>
      <c r="IZ62" s="21"/>
      <c r="JA62" s="21"/>
    </row>
    <row r="63" spans="1:261" s="1244" customFormat="1" ht="18" customHeight="1">
      <c r="A63" s="4348" t="s">
        <v>112</v>
      </c>
      <c r="B63" s="4395"/>
      <c r="C63" s="138"/>
      <c r="D63" s="139"/>
      <c r="E63" s="1266" t="s">
        <v>53</v>
      </c>
      <c r="F63" s="1241" t="s">
        <v>53</v>
      </c>
      <c r="G63" s="1240" t="s">
        <v>53</v>
      </c>
      <c r="H63" s="1241" t="s">
        <v>53</v>
      </c>
      <c r="I63" s="1240" t="s">
        <v>53</v>
      </c>
      <c r="J63" s="1240" t="s">
        <v>53</v>
      </c>
      <c r="K63" s="1240" t="s">
        <v>53</v>
      </c>
      <c r="L63" s="1240" t="s">
        <v>53</v>
      </c>
      <c r="M63" s="1241" t="s">
        <v>58</v>
      </c>
      <c r="N63" s="1240" t="s">
        <v>53</v>
      </c>
      <c r="O63" s="1240" t="s">
        <v>53</v>
      </c>
      <c r="P63" s="1241" t="s">
        <v>53</v>
      </c>
      <c r="Q63" s="1241" t="s">
        <v>53</v>
      </c>
      <c r="R63" s="1240" t="s">
        <v>53</v>
      </c>
      <c r="S63" s="1240" t="s">
        <v>53</v>
      </c>
      <c r="T63" s="1240" t="s">
        <v>53</v>
      </c>
      <c r="U63" s="1240" t="s">
        <v>53</v>
      </c>
      <c r="V63" s="1241" t="s">
        <v>53</v>
      </c>
      <c r="W63" s="1241" t="s">
        <v>54</v>
      </c>
      <c r="X63" s="1241" t="s">
        <v>53</v>
      </c>
      <c r="Y63" s="1240" t="s">
        <v>54</v>
      </c>
      <c r="Z63" s="1241" t="s">
        <v>53</v>
      </c>
      <c r="AA63" s="1240" t="s">
        <v>53</v>
      </c>
      <c r="AB63" s="1241" t="s">
        <v>58</v>
      </c>
      <c r="AC63" s="1240" t="s">
        <v>53</v>
      </c>
      <c r="AD63" s="1241" t="s">
        <v>53</v>
      </c>
      <c r="AE63" s="1241" t="s">
        <v>53</v>
      </c>
      <c r="AF63" s="1241" t="s">
        <v>53</v>
      </c>
      <c r="AG63" s="1240" t="s">
        <v>53</v>
      </c>
      <c r="AH63" s="1241" t="s">
        <v>53</v>
      </c>
      <c r="AI63" s="1241" t="s">
        <v>53</v>
      </c>
      <c r="AJ63" s="1240" t="s">
        <v>53</v>
      </c>
      <c r="AK63" s="1241" t="s">
        <v>53</v>
      </c>
      <c r="AL63" s="1241" t="s">
        <v>53</v>
      </c>
      <c r="AM63" s="1241" t="s">
        <v>53</v>
      </c>
      <c r="AN63" s="1240" t="s">
        <v>53</v>
      </c>
      <c r="AO63" s="1241" t="s">
        <v>53</v>
      </c>
      <c r="AP63" s="1241" t="s">
        <v>53</v>
      </c>
      <c r="AQ63" s="1241" t="s">
        <v>53</v>
      </c>
      <c r="AR63" s="1242" t="s">
        <v>53</v>
      </c>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c r="IW63" s="21"/>
      <c r="IX63" s="21"/>
      <c r="IY63" s="21"/>
      <c r="IZ63" s="21"/>
      <c r="JA63" s="1243"/>
    </row>
    <row r="64" spans="1:261" ht="18" customHeight="1">
      <c r="A64" s="4346" t="s">
        <v>113</v>
      </c>
      <c r="B64" s="7">
        <f>C64/D64</f>
        <v>0.97619047619047616</v>
      </c>
      <c r="C64" s="1246">
        <v>41</v>
      </c>
      <c r="D64" s="108">
        <v>42</v>
      </c>
      <c r="E64" s="54" t="s">
        <v>53</v>
      </c>
      <c r="F64" s="47" t="s">
        <v>53</v>
      </c>
      <c r="G64" s="47" t="s">
        <v>53</v>
      </c>
      <c r="H64" s="47" t="s">
        <v>53</v>
      </c>
      <c r="I64" s="47" t="s">
        <v>53</v>
      </c>
      <c r="J64" s="47" t="s">
        <v>53</v>
      </c>
      <c r="K64" s="47" t="s">
        <v>53</v>
      </c>
      <c r="L64" s="47" t="s">
        <v>53</v>
      </c>
      <c r="M64" s="47" t="s">
        <v>53</v>
      </c>
      <c r="N64" s="47" t="s">
        <v>53</v>
      </c>
      <c r="O64" s="47" t="s">
        <v>53</v>
      </c>
      <c r="P64" s="47" t="s">
        <v>53</v>
      </c>
      <c r="Q64" s="47" t="s">
        <v>53</v>
      </c>
      <c r="R64" s="47" t="s">
        <v>53</v>
      </c>
      <c r="S64" s="47" t="s">
        <v>53</v>
      </c>
      <c r="T64" s="47" t="s">
        <v>53</v>
      </c>
      <c r="U64" s="47" t="s">
        <v>53</v>
      </c>
      <c r="V64" s="47" t="s">
        <v>53</v>
      </c>
      <c r="W64" s="47" t="s">
        <v>53</v>
      </c>
      <c r="X64" s="47" t="s">
        <v>53</v>
      </c>
      <c r="Y64" s="47" t="s">
        <v>54</v>
      </c>
      <c r="Z64" s="47" t="s">
        <v>53</v>
      </c>
      <c r="AA64" s="47" t="s">
        <v>53</v>
      </c>
      <c r="AB64" s="47" t="s">
        <v>53</v>
      </c>
      <c r="AC64" s="47" t="s">
        <v>53</v>
      </c>
      <c r="AD64" s="47" t="s">
        <v>53</v>
      </c>
      <c r="AE64" s="47" t="s">
        <v>53</v>
      </c>
      <c r="AF64" s="47" t="s">
        <v>53</v>
      </c>
      <c r="AG64" s="47" t="s">
        <v>53</v>
      </c>
      <c r="AH64" s="47" t="s">
        <v>53</v>
      </c>
      <c r="AI64" s="47" t="s">
        <v>53</v>
      </c>
      <c r="AJ64" s="47" t="s">
        <v>53</v>
      </c>
      <c r="AK64" s="47" t="s">
        <v>53</v>
      </c>
      <c r="AL64" s="47" t="s">
        <v>53</v>
      </c>
      <c r="AM64" s="47" t="s">
        <v>53</v>
      </c>
      <c r="AN64" s="47" t="s">
        <v>53</v>
      </c>
      <c r="AO64" s="47" t="s">
        <v>53</v>
      </c>
      <c r="AP64" s="47" t="s">
        <v>53</v>
      </c>
      <c r="AQ64" s="47" t="s">
        <v>53</v>
      </c>
      <c r="AR64" s="154" t="s">
        <v>53</v>
      </c>
      <c r="AS64" s="21"/>
      <c r="AT64" s="21"/>
      <c r="AU64" s="21"/>
      <c r="AV64" s="21"/>
      <c r="AW64" s="21"/>
      <c r="AX64" s="21"/>
      <c r="AY64" s="21"/>
      <c r="AZ64" s="21"/>
      <c r="BA64" s="21"/>
      <c r="BB64" s="21"/>
      <c r="BC64" s="21"/>
      <c r="BD64" s="21"/>
      <c r="BE64" s="21"/>
      <c r="BF64" s="21"/>
      <c r="BG64" s="21"/>
      <c r="BH64" s="21"/>
      <c r="BI64" s="21"/>
      <c r="BJ64" s="21"/>
      <c r="BK64" s="21"/>
      <c r="BL64" s="21"/>
      <c r="BM64" s="21"/>
      <c r="BN64" s="21"/>
      <c r="BO64" s="21"/>
      <c r="BP64" s="21"/>
      <c r="BQ64" s="21"/>
      <c r="BR64" s="21"/>
      <c r="BS64" s="21"/>
      <c r="BT64" s="21"/>
      <c r="BU64" s="21"/>
      <c r="BV64" s="21"/>
      <c r="BW64" s="21"/>
      <c r="BX64" s="21"/>
      <c r="BY64" s="21"/>
      <c r="BZ64" s="21"/>
      <c r="CA64" s="21"/>
      <c r="CB64" s="21"/>
      <c r="CC64" s="21"/>
      <c r="CD64" s="21"/>
      <c r="CE64" s="21"/>
      <c r="CF64" s="21"/>
      <c r="CG64" s="21"/>
      <c r="CH64" s="21"/>
      <c r="CI64" s="21"/>
      <c r="CJ64" s="21"/>
      <c r="CK64" s="21"/>
      <c r="CL64" s="21"/>
      <c r="CM64" s="21"/>
      <c r="CN64" s="21"/>
      <c r="CO64" s="21"/>
      <c r="CP64" s="21"/>
      <c r="CQ64" s="21"/>
      <c r="CR64" s="21"/>
      <c r="CS64" s="21"/>
      <c r="CT64" s="21"/>
      <c r="CU64" s="21"/>
      <c r="CV64" s="21"/>
      <c r="CW64" s="21"/>
      <c r="CX64" s="21"/>
      <c r="CY64" s="21"/>
      <c r="CZ64" s="21"/>
      <c r="DA64" s="21"/>
      <c r="DB64" s="21"/>
      <c r="DC64" s="21"/>
      <c r="DD64" s="21"/>
      <c r="DE64" s="21"/>
      <c r="DF64" s="21"/>
      <c r="DG64" s="21"/>
      <c r="DH64" s="21"/>
      <c r="DI64" s="21"/>
      <c r="DJ64" s="21"/>
      <c r="DK64" s="21"/>
      <c r="DL64" s="21"/>
      <c r="DM64" s="21"/>
      <c r="DN64" s="21"/>
      <c r="DO64" s="21"/>
      <c r="DP64" s="21"/>
      <c r="DQ64" s="21"/>
      <c r="DR64" s="21"/>
      <c r="DS64" s="21"/>
      <c r="DT64" s="21"/>
      <c r="DU64" s="21"/>
      <c r="DV64" s="21"/>
      <c r="DW64" s="21"/>
      <c r="DX64" s="21"/>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21"/>
      <c r="FO64" s="21"/>
      <c r="FP64" s="21"/>
      <c r="FQ64" s="21"/>
      <c r="FR64" s="21"/>
      <c r="FS64" s="21"/>
      <c r="FT64" s="21"/>
      <c r="FU64" s="21"/>
      <c r="FV64" s="21"/>
      <c r="FW64" s="21"/>
      <c r="FX64" s="21"/>
      <c r="FY64" s="21"/>
      <c r="FZ64" s="21"/>
      <c r="GA64" s="21"/>
      <c r="GB64" s="21"/>
      <c r="GC64" s="21"/>
      <c r="GD64" s="21"/>
      <c r="GE64" s="21"/>
      <c r="GF64" s="21"/>
      <c r="GG64" s="21"/>
      <c r="GH64" s="21"/>
      <c r="GI64" s="21"/>
      <c r="GJ64" s="21"/>
      <c r="GK64" s="21"/>
      <c r="GL64" s="21"/>
      <c r="GM64" s="21"/>
      <c r="GN64" s="21"/>
      <c r="GO64" s="21"/>
      <c r="GP64" s="21"/>
      <c r="GQ64" s="21"/>
      <c r="GR64" s="21"/>
      <c r="GS64" s="21"/>
      <c r="GT64" s="21"/>
      <c r="GU64" s="21"/>
      <c r="GV64" s="21"/>
      <c r="GW64" s="21"/>
      <c r="GX64" s="21"/>
      <c r="GY64" s="21"/>
      <c r="GZ64" s="21"/>
      <c r="HA64" s="21"/>
      <c r="HB64" s="21"/>
      <c r="HC64" s="21"/>
      <c r="HD64" s="21"/>
      <c r="HE64" s="21"/>
      <c r="HF64" s="21"/>
      <c r="HG64" s="21"/>
      <c r="HH64" s="21"/>
      <c r="HI64" s="21"/>
      <c r="HJ64" s="21"/>
      <c r="HK64" s="21"/>
      <c r="HL64" s="21"/>
      <c r="HM64" s="21"/>
      <c r="HN64" s="21"/>
      <c r="HO64" s="21"/>
      <c r="HP64" s="21"/>
      <c r="HQ64" s="21"/>
      <c r="HR64" s="21"/>
      <c r="HS64" s="21"/>
      <c r="HT64" s="21"/>
      <c r="HU64" s="21"/>
      <c r="HV64" s="21"/>
      <c r="HW64" s="21"/>
      <c r="HX64" s="21"/>
      <c r="HY64" s="21"/>
      <c r="HZ64" s="21"/>
      <c r="IA64" s="21"/>
      <c r="IB64" s="21"/>
      <c r="IC64" s="21"/>
      <c r="ID64" s="21"/>
      <c r="IE64" s="21"/>
      <c r="IF64" s="21"/>
      <c r="IG64" s="21"/>
      <c r="IH64" s="21"/>
      <c r="II64" s="21"/>
      <c r="IJ64" s="21"/>
      <c r="IK64" s="21"/>
      <c r="IL64" s="21"/>
      <c r="IM64" s="21"/>
      <c r="IN64" s="21"/>
      <c r="IO64" s="21"/>
      <c r="IP64" s="21"/>
      <c r="IQ64" s="21"/>
      <c r="IR64" s="21"/>
      <c r="IS64" s="21"/>
      <c r="IT64" s="21"/>
      <c r="IU64" s="21"/>
      <c r="IV64" s="21"/>
      <c r="IW64" s="21"/>
      <c r="IX64" s="21"/>
      <c r="IY64" s="21"/>
      <c r="IZ64" s="21"/>
      <c r="JA64" s="21"/>
    </row>
    <row r="65" spans="1:261" ht="18" customHeight="1">
      <c r="A65" s="4347" t="s">
        <v>111</v>
      </c>
      <c r="B65" s="5"/>
      <c r="C65" s="1"/>
      <c r="D65" s="120"/>
      <c r="E65" s="1261" t="s">
        <v>53</v>
      </c>
      <c r="F65" s="31" t="s">
        <v>53</v>
      </c>
      <c r="G65" s="82" t="s">
        <v>53</v>
      </c>
      <c r="H65" s="31" t="s">
        <v>53</v>
      </c>
      <c r="I65" s="82" t="s">
        <v>53</v>
      </c>
      <c r="J65" s="82" t="s">
        <v>53</v>
      </c>
      <c r="K65" s="82" t="s">
        <v>53</v>
      </c>
      <c r="L65" s="82" t="s">
        <v>53</v>
      </c>
      <c r="M65" s="81" t="s">
        <v>53</v>
      </c>
      <c r="N65" s="82" t="s">
        <v>53</v>
      </c>
      <c r="O65" s="31" t="s">
        <v>54</v>
      </c>
      <c r="P65" s="31" t="s">
        <v>53</v>
      </c>
      <c r="Q65" s="31" t="s">
        <v>53</v>
      </c>
      <c r="R65" s="82" t="s">
        <v>53</v>
      </c>
      <c r="S65" s="82" t="s">
        <v>53</v>
      </c>
      <c r="T65" s="82" t="s">
        <v>53</v>
      </c>
      <c r="U65" s="82" t="s">
        <v>53</v>
      </c>
      <c r="V65" s="31" t="s">
        <v>53</v>
      </c>
      <c r="W65" s="31" t="s">
        <v>53</v>
      </c>
      <c r="X65" s="31" t="s">
        <v>53</v>
      </c>
      <c r="Y65" s="82" t="s">
        <v>54</v>
      </c>
      <c r="Z65" s="31" t="s">
        <v>54</v>
      </c>
      <c r="AA65" s="82" t="s">
        <v>53</v>
      </c>
      <c r="AB65" s="82" t="s">
        <v>53</v>
      </c>
      <c r="AC65" s="82" t="s">
        <v>53</v>
      </c>
      <c r="AD65" s="31" t="s">
        <v>53</v>
      </c>
      <c r="AE65" s="31" t="s">
        <v>53</v>
      </c>
      <c r="AF65" s="31" t="s">
        <v>53</v>
      </c>
      <c r="AG65" s="82" t="s">
        <v>53</v>
      </c>
      <c r="AH65" s="31" t="s">
        <v>58</v>
      </c>
      <c r="AI65" s="31" t="s">
        <v>53</v>
      </c>
      <c r="AJ65" s="82" t="s">
        <v>53</v>
      </c>
      <c r="AK65" s="31" t="s">
        <v>53</v>
      </c>
      <c r="AL65" s="31" t="s">
        <v>53</v>
      </c>
      <c r="AM65" s="31" t="s">
        <v>53</v>
      </c>
      <c r="AN65" s="82" t="s">
        <v>53</v>
      </c>
      <c r="AO65" s="31" t="s">
        <v>53</v>
      </c>
      <c r="AP65" s="31" t="s">
        <v>53</v>
      </c>
      <c r="AQ65" s="31" t="s">
        <v>53</v>
      </c>
      <c r="AR65" s="148" t="s">
        <v>53</v>
      </c>
      <c r="AS65" s="21"/>
      <c r="AT65" s="21"/>
      <c r="AU65" s="21"/>
      <c r="AV65" s="21"/>
      <c r="AW65" s="21"/>
      <c r="AX65" s="21"/>
      <c r="AY65" s="21"/>
      <c r="AZ65" s="21"/>
      <c r="BA65" s="21"/>
      <c r="BB65" s="21"/>
      <c r="BC65" s="21"/>
      <c r="BD65" s="21"/>
      <c r="BE65" s="21"/>
      <c r="BF65" s="21"/>
      <c r="BG65" s="21"/>
      <c r="BH65" s="21"/>
      <c r="BI65" s="21"/>
      <c r="BJ65" s="21"/>
      <c r="BK65" s="21"/>
      <c r="BL65" s="21"/>
      <c r="BM65" s="21"/>
      <c r="BN65" s="21"/>
      <c r="BO65" s="21"/>
      <c r="BP65" s="21"/>
      <c r="BQ65" s="21"/>
      <c r="BR65" s="21"/>
      <c r="BS65" s="21"/>
      <c r="BT65" s="21"/>
      <c r="BU65" s="21"/>
      <c r="BV65" s="21"/>
      <c r="BW65" s="21"/>
      <c r="BX65" s="21"/>
      <c r="BY65" s="21"/>
      <c r="BZ65" s="21"/>
      <c r="CA65" s="21"/>
      <c r="CB65" s="21"/>
      <c r="CC65" s="21"/>
      <c r="CD65" s="21"/>
      <c r="CE65" s="21"/>
      <c r="CF65" s="21"/>
      <c r="CG65" s="21"/>
      <c r="CH65" s="21"/>
      <c r="CI65" s="21"/>
      <c r="CJ65" s="21"/>
      <c r="CK65" s="21"/>
      <c r="CL65" s="21"/>
      <c r="CM65" s="21"/>
      <c r="CN65" s="21"/>
      <c r="CO65" s="21"/>
      <c r="CP65" s="21"/>
      <c r="CQ65" s="21"/>
      <c r="CR65" s="21"/>
      <c r="CS65" s="21"/>
      <c r="CT65" s="21"/>
      <c r="CU65" s="21"/>
      <c r="CV65" s="21"/>
      <c r="CW65" s="21"/>
      <c r="CX65" s="21"/>
      <c r="CY65" s="21"/>
      <c r="CZ65" s="21"/>
      <c r="DA65" s="21"/>
      <c r="DB65" s="21"/>
      <c r="DC65" s="21"/>
      <c r="DD65" s="21"/>
      <c r="DE65" s="21"/>
      <c r="DF65" s="21"/>
      <c r="DG65" s="21"/>
      <c r="DH65" s="21"/>
      <c r="DI65" s="21"/>
      <c r="DJ65" s="21"/>
      <c r="DK65" s="21"/>
      <c r="DL65" s="21"/>
      <c r="DM65" s="21"/>
      <c r="DN65" s="21"/>
      <c r="DO65" s="21"/>
      <c r="DP65" s="21"/>
      <c r="DQ65" s="21"/>
      <c r="DR65" s="21"/>
      <c r="DS65" s="21"/>
      <c r="DT65" s="21"/>
      <c r="DU65" s="21"/>
      <c r="DV65" s="21"/>
      <c r="DW65" s="21"/>
      <c r="DX65" s="21"/>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21"/>
      <c r="FO65" s="21"/>
      <c r="FP65" s="21"/>
      <c r="FQ65" s="21"/>
      <c r="FR65" s="21"/>
      <c r="FS65" s="21"/>
      <c r="FT65" s="21"/>
      <c r="FU65" s="21"/>
      <c r="FV65" s="21"/>
      <c r="FW65" s="21"/>
      <c r="FX65" s="21"/>
      <c r="FY65" s="21"/>
      <c r="FZ65" s="21"/>
      <c r="GA65" s="21"/>
      <c r="GB65" s="21"/>
      <c r="GC65" s="21"/>
      <c r="GD65" s="21"/>
      <c r="GE65" s="21"/>
      <c r="GF65" s="21"/>
      <c r="GG65" s="21"/>
      <c r="GH65" s="21"/>
      <c r="GI65" s="21"/>
      <c r="GJ65" s="21"/>
      <c r="GK65" s="21"/>
      <c r="GL65" s="21"/>
      <c r="GM65" s="21"/>
      <c r="GN65" s="21"/>
      <c r="GO65" s="21"/>
      <c r="GP65" s="21"/>
      <c r="GQ65" s="21"/>
      <c r="GR65" s="21"/>
      <c r="GS65" s="21"/>
      <c r="GT65" s="21"/>
      <c r="GU65" s="21"/>
      <c r="GV65" s="21"/>
      <c r="GW65" s="21"/>
      <c r="GX65" s="21"/>
      <c r="GY65" s="21"/>
      <c r="GZ65" s="21"/>
      <c r="HA65" s="21"/>
      <c r="HB65" s="21"/>
      <c r="HC65" s="21"/>
      <c r="HD65" s="21"/>
      <c r="HE65" s="21"/>
      <c r="HF65" s="21"/>
      <c r="HG65" s="21"/>
      <c r="HH65" s="21"/>
      <c r="HI65" s="21"/>
      <c r="HJ65" s="21"/>
      <c r="HK65" s="21"/>
      <c r="HL65" s="21"/>
      <c r="HM65" s="21"/>
      <c r="HN65" s="21"/>
      <c r="HO65" s="21"/>
      <c r="HP65" s="21"/>
      <c r="HQ65" s="21"/>
      <c r="HR65" s="21"/>
      <c r="HS65" s="21"/>
      <c r="HT65" s="21"/>
      <c r="HU65" s="21"/>
      <c r="HV65" s="21"/>
      <c r="HW65" s="21"/>
      <c r="HX65" s="21"/>
      <c r="HY65" s="21"/>
      <c r="HZ65" s="21"/>
      <c r="IA65" s="21"/>
      <c r="IB65" s="21"/>
      <c r="IC65" s="21"/>
      <c r="ID65" s="21"/>
      <c r="IE65" s="21"/>
      <c r="IF65" s="21"/>
      <c r="IG65" s="21"/>
      <c r="IH65" s="21"/>
      <c r="II65" s="21"/>
      <c r="IJ65" s="21"/>
      <c r="IK65" s="21"/>
      <c r="IL65" s="21"/>
      <c r="IM65" s="21"/>
      <c r="IN65" s="21"/>
      <c r="IO65" s="21"/>
      <c r="IP65" s="21"/>
      <c r="IQ65" s="21"/>
      <c r="IR65" s="21"/>
      <c r="IS65" s="21"/>
      <c r="IT65" s="21"/>
      <c r="IU65" s="21"/>
      <c r="IV65" s="21"/>
      <c r="IW65" s="21"/>
      <c r="IX65" s="21"/>
      <c r="IY65" s="21"/>
      <c r="IZ65" s="21"/>
      <c r="JA65" s="21"/>
    </row>
    <row r="66" spans="1:261" s="1244" customFormat="1" ht="18" customHeight="1">
      <c r="A66" s="4348" t="s">
        <v>112</v>
      </c>
      <c r="B66" s="4395"/>
      <c r="C66" s="138"/>
      <c r="D66" s="139"/>
      <c r="E66" s="1266" t="s">
        <v>53</v>
      </c>
      <c r="F66" s="1241" t="s">
        <v>53</v>
      </c>
      <c r="G66" s="1240" t="s">
        <v>53</v>
      </c>
      <c r="H66" s="1241" t="s">
        <v>53</v>
      </c>
      <c r="I66" s="1240" t="s">
        <v>53</v>
      </c>
      <c r="J66" s="1240" t="s">
        <v>53</v>
      </c>
      <c r="K66" s="1240" t="s">
        <v>53</v>
      </c>
      <c r="L66" s="1240" t="s">
        <v>53</v>
      </c>
      <c r="M66" s="1241" t="s">
        <v>58</v>
      </c>
      <c r="N66" s="1240" t="s">
        <v>53</v>
      </c>
      <c r="O66" s="1240" t="s">
        <v>53</v>
      </c>
      <c r="P66" s="1241" t="s">
        <v>53</v>
      </c>
      <c r="Q66" s="1241" t="s">
        <v>54</v>
      </c>
      <c r="R66" s="1240" t="s">
        <v>53</v>
      </c>
      <c r="S66" s="1240" t="s">
        <v>53</v>
      </c>
      <c r="T66" s="1240" t="s">
        <v>53</v>
      </c>
      <c r="U66" s="1240" t="s">
        <v>53</v>
      </c>
      <c r="V66" s="1241" t="s">
        <v>53</v>
      </c>
      <c r="W66" s="1241" t="s">
        <v>54</v>
      </c>
      <c r="X66" s="1241" t="s">
        <v>53</v>
      </c>
      <c r="Y66" s="1240" t="s">
        <v>54</v>
      </c>
      <c r="Z66" s="1241" t="s">
        <v>53</v>
      </c>
      <c r="AA66" s="1240" t="s">
        <v>53</v>
      </c>
      <c r="AB66" s="1241" t="s">
        <v>58</v>
      </c>
      <c r="AC66" s="1240" t="s">
        <v>53</v>
      </c>
      <c r="AD66" s="1241" t="s">
        <v>53</v>
      </c>
      <c r="AE66" s="1241" t="s">
        <v>53</v>
      </c>
      <c r="AF66" s="1241" t="s">
        <v>53</v>
      </c>
      <c r="AG66" s="1240" t="s">
        <v>53</v>
      </c>
      <c r="AH66" s="1241" t="s">
        <v>53</v>
      </c>
      <c r="AI66" s="1241" t="s">
        <v>53</v>
      </c>
      <c r="AJ66" s="1240" t="s">
        <v>53</v>
      </c>
      <c r="AK66" s="1241" t="s">
        <v>53</v>
      </c>
      <c r="AL66" s="1241" t="s">
        <v>53</v>
      </c>
      <c r="AM66" s="1241" t="s">
        <v>53</v>
      </c>
      <c r="AN66" s="1240" t="s">
        <v>53</v>
      </c>
      <c r="AO66" s="1241" t="s">
        <v>53</v>
      </c>
      <c r="AP66" s="1241" t="s">
        <v>53</v>
      </c>
      <c r="AQ66" s="1241" t="s">
        <v>53</v>
      </c>
      <c r="AR66" s="1242" t="s">
        <v>53</v>
      </c>
      <c r="AS66" s="21"/>
      <c r="AT66" s="21"/>
      <c r="AU66" s="21"/>
      <c r="AV66" s="21"/>
      <c r="AW66" s="21"/>
      <c r="AX66" s="21"/>
      <c r="AY66" s="21"/>
      <c r="AZ66" s="21"/>
      <c r="BA66" s="21"/>
      <c r="BB66" s="21"/>
      <c r="BC66" s="21"/>
      <c r="BD66" s="21"/>
      <c r="BE66" s="21"/>
      <c r="BF66" s="21"/>
      <c r="BG66" s="21"/>
      <c r="BH66" s="21"/>
      <c r="BI66" s="21"/>
      <c r="BJ66" s="21"/>
      <c r="BK66" s="21"/>
      <c r="BL66" s="21"/>
      <c r="BM66" s="21"/>
      <c r="BN66" s="21"/>
      <c r="BO66" s="21"/>
      <c r="BP66" s="21"/>
      <c r="BQ66" s="21"/>
      <c r="BR66" s="21"/>
      <c r="BS66" s="21"/>
      <c r="BT66" s="21"/>
      <c r="BU66" s="21"/>
      <c r="BV66" s="21"/>
      <c r="BW66" s="21"/>
      <c r="BX66" s="21"/>
      <c r="BY66" s="21"/>
      <c r="BZ66" s="21"/>
      <c r="CA66" s="21"/>
      <c r="CB66" s="21"/>
      <c r="CC66" s="21"/>
      <c r="CD66" s="21"/>
      <c r="CE66" s="21"/>
      <c r="CF66" s="21"/>
      <c r="CG66" s="21"/>
      <c r="CH66" s="21"/>
      <c r="CI66" s="21"/>
      <c r="CJ66" s="21"/>
      <c r="CK66" s="21"/>
      <c r="CL66" s="21"/>
      <c r="CM66" s="21"/>
      <c r="CN66" s="21"/>
      <c r="CO66" s="21"/>
      <c r="CP66" s="21"/>
      <c r="CQ66" s="21"/>
      <c r="CR66" s="21"/>
      <c r="CS66" s="21"/>
      <c r="CT66" s="21"/>
      <c r="CU66" s="21"/>
      <c r="CV66" s="21"/>
      <c r="CW66" s="21"/>
      <c r="CX66" s="21"/>
      <c r="CY66" s="21"/>
      <c r="CZ66" s="21"/>
      <c r="DA66" s="21"/>
      <c r="DB66" s="21"/>
      <c r="DC66" s="21"/>
      <c r="DD66" s="21"/>
      <c r="DE66" s="21"/>
      <c r="DF66" s="21"/>
      <c r="DG66" s="21"/>
      <c r="DH66" s="21"/>
      <c r="DI66" s="21"/>
      <c r="DJ66" s="21"/>
      <c r="DK66" s="21"/>
      <c r="DL66" s="21"/>
      <c r="DM66" s="21"/>
      <c r="DN66" s="21"/>
      <c r="DO66" s="21"/>
      <c r="DP66" s="21"/>
      <c r="DQ66" s="21"/>
      <c r="DR66" s="21"/>
      <c r="DS66" s="21"/>
      <c r="DT66" s="21"/>
      <c r="DU66" s="21"/>
      <c r="DV66" s="21"/>
      <c r="DW66" s="21"/>
      <c r="DX66" s="21"/>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21"/>
      <c r="FO66" s="21"/>
      <c r="FP66" s="21"/>
      <c r="FQ66" s="21"/>
      <c r="FR66" s="21"/>
      <c r="FS66" s="21"/>
      <c r="FT66" s="21"/>
      <c r="FU66" s="21"/>
      <c r="FV66" s="21"/>
      <c r="FW66" s="21"/>
      <c r="FX66" s="21"/>
      <c r="FY66" s="21"/>
      <c r="FZ66" s="21"/>
      <c r="GA66" s="21"/>
      <c r="GB66" s="21"/>
      <c r="GC66" s="21"/>
      <c r="GD66" s="21"/>
      <c r="GE66" s="21"/>
      <c r="GF66" s="21"/>
      <c r="GG66" s="21"/>
      <c r="GH66" s="21"/>
      <c r="GI66" s="21"/>
      <c r="GJ66" s="21"/>
      <c r="GK66" s="21"/>
      <c r="GL66" s="21"/>
      <c r="GM66" s="21"/>
      <c r="GN66" s="21"/>
      <c r="GO66" s="21"/>
      <c r="GP66" s="21"/>
      <c r="GQ66" s="21"/>
      <c r="GR66" s="21"/>
      <c r="GS66" s="21"/>
      <c r="GT66" s="21"/>
      <c r="GU66" s="21"/>
      <c r="GV66" s="21"/>
      <c r="GW66" s="21"/>
      <c r="GX66" s="21"/>
      <c r="GY66" s="21"/>
      <c r="GZ66" s="21"/>
      <c r="HA66" s="21"/>
      <c r="HB66" s="21"/>
      <c r="HC66" s="21"/>
      <c r="HD66" s="21"/>
      <c r="HE66" s="21"/>
      <c r="HF66" s="21"/>
      <c r="HG66" s="21"/>
      <c r="HH66" s="21"/>
      <c r="HI66" s="21"/>
      <c r="HJ66" s="21"/>
      <c r="HK66" s="21"/>
      <c r="HL66" s="21"/>
      <c r="HM66" s="21"/>
      <c r="HN66" s="21"/>
      <c r="HO66" s="21"/>
      <c r="HP66" s="21"/>
      <c r="HQ66" s="21"/>
      <c r="HR66" s="21"/>
      <c r="HS66" s="21"/>
      <c r="HT66" s="21"/>
      <c r="HU66" s="21"/>
      <c r="HV66" s="21"/>
      <c r="HW66" s="21"/>
      <c r="HX66" s="21"/>
      <c r="HY66" s="21"/>
      <c r="HZ66" s="21"/>
      <c r="IA66" s="21"/>
      <c r="IB66" s="21"/>
      <c r="IC66" s="21"/>
      <c r="ID66" s="21"/>
      <c r="IE66" s="21"/>
      <c r="IF66" s="21"/>
      <c r="IG66" s="21"/>
      <c r="IH66" s="21"/>
      <c r="II66" s="21"/>
      <c r="IJ66" s="21"/>
      <c r="IK66" s="21"/>
      <c r="IL66" s="21"/>
      <c r="IM66" s="21"/>
      <c r="IN66" s="21"/>
      <c r="IO66" s="21"/>
      <c r="IP66" s="21"/>
      <c r="IQ66" s="21"/>
      <c r="IR66" s="21"/>
      <c r="IS66" s="21"/>
      <c r="IT66" s="21"/>
      <c r="IU66" s="21"/>
      <c r="IV66" s="21"/>
      <c r="IW66" s="21"/>
      <c r="IX66" s="21"/>
      <c r="IY66" s="21"/>
      <c r="IZ66" s="21"/>
      <c r="JA66" s="1243"/>
    </row>
    <row r="67" spans="1:261" ht="18" customHeight="1">
      <c r="A67" s="4346" t="s">
        <v>114</v>
      </c>
      <c r="B67" s="7">
        <f>C67/D67</f>
        <v>0.90476190476190477</v>
      </c>
      <c r="C67" s="1246">
        <v>38</v>
      </c>
      <c r="D67" s="108">
        <v>42</v>
      </c>
      <c r="E67" s="54" t="s">
        <v>53</v>
      </c>
      <c r="F67" s="47" t="s">
        <v>53</v>
      </c>
      <c r="G67" s="47" t="s">
        <v>53</v>
      </c>
      <c r="H67" s="47" t="s">
        <v>53</v>
      </c>
      <c r="I67" s="47" t="s">
        <v>54</v>
      </c>
      <c r="J67" s="47" t="s">
        <v>53</v>
      </c>
      <c r="K67" s="47" t="s">
        <v>54</v>
      </c>
      <c r="L67" s="47" t="s">
        <v>53</v>
      </c>
      <c r="M67" s="47" t="s">
        <v>53</v>
      </c>
      <c r="N67" s="47" t="s">
        <v>53</v>
      </c>
      <c r="O67" s="47" t="s">
        <v>53</v>
      </c>
      <c r="P67" s="47" t="s">
        <v>53</v>
      </c>
      <c r="Q67" s="47" t="s">
        <v>53</v>
      </c>
      <c r="R67" s="47" t="s">
        <v>53</v>
      </c>
      <c r="S67" s="47" t="s">
        <v>53</v>
      </c>
      <c r="T67" s="47" t="s">
        <v>53</v>
      </c>
      <c r="U67" s="47" t="s">
        <v>53</v>
      </c>
      <c r="V67" s="47" t="s">
        <v>53</v>
      </c>
      <c r="W67" s="47" t="s">
        <v>54</v>
      </c>
      <c r="X67" s="47" t="s">
        <v>53</v>
      </c>
      <c r="Y67" s="47" t="s">
        <v>54</v>
      </c>
      <c r="Z67" s="47" t="s">
        <v>53</v>
      </c>
      <c r="AA67" s="47" t="s">
        <v>53</v>
      </c>
      <c r="AB67" s="47" t="s">
        <v>53</v>
      </c>
      <c r="AC67" s="47" t="s">
        <v>53</v>
      </c>
      <c r="AD67" s="47" t="s">
        <v>53</v>
      </c>
      <c r="AE67" s="47" t="s">
        <v>53</v>
      </c>
      <c r="AF67" s="47" t="s">
        <v>53</v>
      </c>
      <c r="AG67" s="47" t="s">
        <v>53</v>
      </c>
      <c r="AH67" s="47" t="s">
        <v>53</v>
      </c>
      <c r="AI67" s="47" t="s">
        <v>53</v>
      </c>
      <c r="AJ67" s="47" t="s">
        <v>53</v>
      </c>
      <c r="AK67" s="47" t="s">
        <v>53</v>
      </c>
      <c r="AL67" s="47" t="s">
        <v>53</v>
      </c>
      <c r="AM67" s="47" t="s">
        <v>53</v>
      </c>
      <c r="AN67" s="47" t="s">
        <v>53</v>
      </c>
      <c r="AO67" s="47" t="s">
        <v>53</v>
      </c>
      <c r="AP67" s="47" t="s">
        <v>53</v>
      </c>
      <c r="AQ67" s="47" t="s">
        <v>53</v>
      </c>
      <c r="AR67" s="154" t="s">
        <v>53</v>
      </c>
      <c r="AS67" s="21"/>
      <c r="AT67" s="21"/>
      <c r="AU67" s="21"/>
      <c r="AV67" s="21"/>
      <c r="AW67" s="21"/>
      <c r="AX67" s="21"/>
      <c r="AY67" s="21"/>
      <c r="AZ67" s="21"/>
      <c r="BA67" s="21"/>
      <c r="BB67" s="21"/>
      <c r="BC67" s="21"/>
      <c r="BD67" s="21"/>
      <c r="BE67" s="21"/>
      <c r="BF67" s="21"/>
      <c r="BG67" s="21"/>
      <c r="BH67" s="21"/>
      <c r="BI67" s="21"/>
      <c r="BJ67" s="21"/>
      <c r="BK67" s="21"/>
      <c r="BL67" s="21"/>
      <c r="BM67" s="21"/>
      <c r="BN67" s="21"/>
      <c r="BO67" s="21"/>
      <c r="BP67" s="21"/>
      <c r="BQ67" s="21"/>
      <c r="BR67" s="21"/>
      <c r="BS67" s="21"/>
      <c r="BT67" s="21"/>
      <c r="BU67" s="21"/>
      <c r="BV67" s="21"/>
      <c r="BW67" s="21"/>
      <c r="BX67" s="21"/>
      <c r="BY67" s="21"/>
      <c r="BZ67" s="21"/>
      <c r="CA67" s="21"/>
      <c r="CB67" s="21"/>
      <c r="CC67" s="21"/>
      <c r="CD67" s="21"/>
      <c r="CE67" s="21"/>
      <c r="CF67" s="21"/>
      <c r="CG67" s="21"/>
      <c r="CH67" s="21"/>
      <c r="CI67" s="21"/>
      <c r="CJ67" s="21"/>
      <c r="CK67" s="21"/>
      <c r="CL67" s="21"/>
      <c r="CM67" s="21"/>
      <c r="CN67" s="21"/>
      <c r="CO67" s="21"/>
      <c r="CP67" s="21"/>
      <c r="CQ67" s="21"/>
      <c r="CR67" s="21"/>
      <c r="CS67" s="21"/>
      <c r="CT67" s="21"/>
      <c r="CU67" s="21"/>
      <c r="CV67" s="21"/>
      <c r="CW67" s="21"/>
      <c r="CX67" s="21"/>
      <c r="CY67" s="21"/>
      <c r="CZ67" s="21"/>
      <c r="DA67" s="21"/>
      <c r="DB67" s="21"/>
      <c r="DC67" s="21"/>
      <c r="DD67" s="21"/>
      <c r="DE67" s="21"/>
      <c r="DF67" s="21"/>
      <c r="DG67" s="21"/>
      <c r="DH67" s="21"/>
      <c r="DI67" s="21"/>
      <c r="DJ67" s="21"/>
      <c r="DK67" s="21"/>
      <c r="DL67" s="21"/>
      <c r="DM67" s="21"/>
      <c r="DN67" s="21"/>
      <c r="DO67" s="21"/>
      <c r="DP67" s="21"/>
      <c r="DQ67" s="21"/>
      <c r="DR67" s="21"/>
      <c r="DS67" s="21"/>
      <c r="DT67" s="21"/>
      <c r="DU67" s="21"/>
      <c r="DV67" s="21"/>
      <c r="DW67" s="21"/>
      <c r="DX67" s="21"/>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21"/>
      <c r="FO67" s="21"/>
      <c r="FP67" s="21"/>
      <c r="FQ67" s="21"/>
      <c r="FR67" s="21"/>
      <c r="FS67" s="21"/>
      <c r="FT67" s="21"/>
      <c r="FU67" s="21"/>
      <c r="FV67" s="21"/>
      <c r="FW67" s="21"/>
      <c r="FX67" s="21"/>
      <c r="FY67" s="21"/>
      <c r="FZ67" s="21"/>
      <c r="GA67" s="21"/>
      <c r="GB67" s="21"/>
      <c r="GC67" s="21"/>
      <c r="GD67" s="21"/>
      <c r="GE67" s="21"/>
      <c r="GF67" s="21"/>
      <c r="GG67" s="21"/>
      <c r="GH67" s="21"/>
      <c r="GI67" s="21"/>
      <c r="GJ67" s="21"/>
      <c r="GK67" s="21"/>
      <c r="GL67" s="21"/>
      <c r="GM67" s="21"/>
      <c r="GN67" s="21"/>
      <c r="GO67" s="21"/>
      <c r="GP67" s="21"/>
      <c r="GQ67" s="21"/>
      <c r="GR67" s="21"/>
      <c r="GS67" s="21"/>
      <c r="GT67" s="21"/>
      <c r="GU67" s="21"/>
      <c r="GV67" s="21"/>
      <c r="GW67" s="21"/>
      <c r="GX67" s="21"/>
      <c r="GY67" s="21"/>
      <c r="GZ67" s="21"/>
      <c r="HA67" s="21"/>
      <c r="HB67" s="21"/>
      <c r="HC67" s="21"/>
      <c r="HD67" s="21"/>
      <c r="HE67" s="21"/>
      <c r="HF67" s="21"/>
      <c r="HG67" s="21"/>
      <c r="HH67" s="21"/>
      <c r="HI67" s="21"/>
      <c r="HJ67" s="21"/>
      <c r="HK67" s="21"/>
      <c r="HL67" s="21"/>
      <c r="HM67" s="21"/>
      <c r="HN67" s="21"/>
      <c r="HO67" s="21"/>
      <c r="HP67" s="21"/>
      <c r="HQ67" s="21"/>
      <c r="HR67" s="21"/>
      <c r="HS67" s="21"/>
      <c r="HT67" s="21"/>
      <c r="HU67" s="21"/>
      <c r="HV67" s="21"/>
      <c r="HW67" s="21"/>
      <c r="HX67" s="21"/>
      <c r="HY67" s="21"/>
      <c r="HZ67" s="21"/>
      <c r="IA67" s="21"/>
      <c r="IB67" s="21"/>
      <c r="IC67" s="21"/>
      <c r="ID67" s="21"/>
      <c r="IE67" s="21"/>
      <c r="IF67" s="21"/>
      <c r="IG67" s="21"/>
      <c r="IH67" s="21"/>
      <c r="II67" s="21"/>
      <c r="IJ67" s="21"/>
      <c r="IK67" s="21"/>
      <c r="IL67" s="21"/>
      <c r="IM67" s="21"/>
      <c r="IN67" s="21"/>
      <c r="IO67" s="21"/>
      <c r="IP67" s="21"/>
      <c r="IQ67" s="21"/>
      <c r="IR67" s="21"/>
      <c r="IS67" s="21"/>
      <c r="IT67" s="21"/>
      <c r="IU67" s="21"/>
      <c r="IV67" s="21"/>
      <c r="IW67" s="21"/>
      <c r="IX67" s="21"/>
      <c r="IY67" s="21"/>
      <c r="IZ67" s="21"/>
      <c r="JA67" s="21"/>
    </row>
    <row r="68" spans="1:261" ht="18" customHeight="1">
      <c r="A68" s="4347" t="s">
        <v>111</v>
      </c>
      <c r="B68" s="5"/>
      <c r="C68" s="1"/>
      <c r="D68" s="120"/>
      <c r="E68" s="1261" t="s">
        <v>53</v>
      </c>
      <c r="F68" s="31" t="s">
        <v>53</v>
      </c>
      <c r="G68" s="82" t="s">
        <v>53</v>
      </c>
      <c r="H68" s="31" t="s">
        <v>53</v>
      </c>
      <c r="I68" s="31" t="s">
        <v>54</v>
      </c>
      <c r="J68" s="82" t="s">
        <v>53</v>
      </c>
      <c r="K68" s="82" t="s">
        <v>54</v>
      </c>
      <c r="L68" s="82" t="s">
        <v>53</v>
      </c>
      <c r="M68" s="81" t="s">
        <v>53</v>
      </c>
      <c r="N68" s="82" t="s">
        <v>53</v>
      </c>
      <c r="O68" s="31" t="s">
        <v>54</v>
      </c>
      <c r="P68" s="31" t="s">
        <v>53</v>
      </c>
      <c r="Q68" s="31" t="s">
        <v>53</v>
      </c>
      <c r="R68" s="82" t="s">
        <v>53</v>
      </c>
      <c r="S68" s="82" t="s">
        <v>53</v>
      </c>
      <c r="T68" s="82" t="s">
        <v>53</v>
      </c>
      <c r="U68" s="82" t="s">
        <v>53</v>
      </c>
      <c r="V68" s="31" t="s">
        <v>53</v>
      </c>
      <c r="W68" s="31" t="s">
        <v>54</v>
      </c>
      <c r="X68" s="31" t="s">
        <v>53</v>
      </c>
      <c r="Y68" s="82" t="s">
        <v>54</v>
      </c>
      <c r="Z68" s="31" t="s">
        <v>54</v>
      </c>
      <c r="AA68" s="82" t="s">
        <v>53</v>
      </c>
      <c r="AB68" s="82" t="s">
        <v>53</v>
      </c>
      <c r="AC68" s="82" t="s">
        <v>53</v>
      </c>
      <c r="AD68" s="31" t="s">
        <v>53</v>
      </c>
      <c r="AE68" s="31" t="s">
        <v>53</v>
      </c>
      <c r="AF68" s="31" t="s">
        <v>53</v>
      </c>
      <c r="AG68" s="82" t="s">
        <v>53</v>
      </c>
      <c r="AH68" s="31" t="s">
        <v>58</v>
      </c>
      <c r="AI68" s="31" t="s">
        <v>53</v>
      </c>
      <c r="AJ68" s="82" t="s">
        <v>53</v>
      </c>
      <c r="AK68" s="31" t="s">
        <v>53</v>
      </c>
      <c r="AL68" s="31" t="s">
        <v>53</v>
      </c>
      <c r="AM68" s="31" t="s">
        <v>53</v>
      </c>
      <c r="AN68" s="82" t="s">
        <v>53</v>
      </c>
      <c r="AO68" s="31" t="s">
        <v>53</v>
      </c>
      <c r="AP68" s="31" t="s">
        <v>53</v>
      </c>
      <c r="AQ68" s="31" t="s">
        <v>53</v>
      </c>
      <c r="AR68" s="148" t="s">
        <v>53</v>
      </c>
      <c r="AS68" s="21"/>
      <c r="AT68" s="21"/>
      <c r="AU68" s="21"/>
      <c r="AV68" s="21"/>
      <c r="AW68" s="21"/>
      <c r="AX68" s="21"/>
      <c r="AY68" s="21"/>
      <c r="AZ68" s="21"/>
      <c r="BA68" s="21"/>
      <c r="BB68" s="21"/>
      <c r="BC68" s="21"/>
      <c r="BD68" s="21"/>
      <c r="BE68" s="21"/>
      <c r="BF68" s="21"/>
      <c r="BG68" s="21"/>
      <c r="BH68" s="21"/>
      <c r="BI68" s="21"/>
      <c r="BJ68" s="21"/>
      <c r="BK68" s="21"/>
      <c r="BL68" s="21"/>
      <c r="BM68" s="21"/>
      <c r="BN68" s="21"/>
      <c r="BO68" s="21"/>
      <c r="BP68" s="21"/>
      <c r="BQ68" s="21"/>
      <c r="BR68" s="21"/>
      <c r="BS68" s="21"/>
      <c r="BT68" s="21"/>
      <c r="BU68" s="21"/>
      <c r="BV68" s="21"/>
      <c r="BW68" s="21"/>
      <c r="BX68" s="21"/>
      <c r="BY68" s="21"/>
      <c r="BZ68" s="21"/>
      <c r="CA68" s="21"/>
      <c r="CB68" s="21"/>
      <c r="CC68" s="21"/>
      <c r="CD68" s="21"/>
      <c r="CE68" s="21"/>
      <c r="CF68" s="21"/>
      <c r="CG68" s="21"/>
      <c r="CH68" s="21"/>
      <c r="CI68" s="21"/>
      <c r="CJ68" s="21"/>
      <c r="CK68" s="21"/>
      <c r="CL68" s="21"/>
      <c r="CM68" s="21"/>
      <c r="CN68" s="21"/>
      <c r="CO68" s="21"/>
      <c r="CP68" s="21"/>
      <c r="CQ68" s="21"/>
      <c r="CR68" s="21"/>
      <c r="CS68" s="21"/>
      <c r="CT68" s="21"/>
      <c r="CU68" s="21"/>
      <c r="CV68" s="21"/>
      <c r="CW68" s="21"/>
      <c r="CX68" s="21"/>
      <c r="CY68" s="21"/>
      <c r="CZ68" s="21"/>
      <c r="DA68" s="21"/>
      <c r="DB68" s="21"/>
      <c r="DC68" s="21"/>
      <c r="DD68" s="21"/>
      <c r="DE68" s="21"/>
      <c r="DF68" s="21"/>
      <c r="DG68" s="21"/>
      <c r="DH68" s="21"/>
      <c r="DI68" s="21"/>
      <c r="DJ68" s="21"/>
      <c r="DK68" s="21"/>
      <c r="DL68" s="21"/>
      <c r="DM68" s="21"/>
      <c r="DN68" s="21"/>
      <c r="DO68" s="21"/>
      <c r="DP68" s="21"/>
      <c r="DQ68" s="21"/>
      <c r="DR68" s="21"/>
      <c r="DS68" s="21"/>
      <c r="DT68" s="21"/>
      <c r="DU68" s="21"/>
      <c r="DV68" s="21"/>
      <c r="DW68" s="21"/>
      <c r="DX68" s="21"/>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21"/>
      <c r="FO68" s="21"/>
      <c r="FP68" s="21"/>
      <c r="FQ68" s="21"/>
      <c r="FR68" s="21"/>
      <c r="FS68" s="21"/>
      <c r="FT68" s="21"/>
      <c r="FU68" s="21"/>
      <c r="FV68" s="21"/>
      <c r="FW68" s="21"/>
      <c r="FX68" s="21"/>
      <c r="FY68" s="21"/>
      <c r="FZ68" s="21"/>
      <c r="GA68" s="21"/>
      <c r="GB68" s="21"/>
      <c r="GC68" s="21"/>
      <c r="GD68" s="21"/>
      <c r="GE68" s="21"/>
      <c r="GF68" s="21"/>
      <c r="GG68" s="21"/>
      <c r="GH68" s="21"/>
      <c r="GI68" s="21"/>
      <c r="GJ68" s="21"/>
      <c r="GK68" s="21"/>
      <c r="GL68" s="21"/>
      <c r="GM68" s="21"/>
      <c r="GN68" s="21"/>
      <c r="GO68" s="21"/>
      <c r="GP68" s="21"/>
      <c r="GQ68" s="21"/>
      <c r="GR68" s="21"/>
      <c r="GS68" s="21"/>
      <c r="GT68" s="21"/>
      <c r="GU68" s="21"/>
      <c r="GV68" s="21"/>
      <c r="GW68" s="21"/>
      <c r="GX68" s="21"/>
      <c r="GY68" s="21"/>
      <c r="GZ68" s="21"/>
      <c r="HA68" s="21"/>
      <c r="HB68" s="21"/>
      <c r="HC68" s="21"/>
      <c r="HD68" s="21"/>
      <c r="HE68" s="21"/>
      <c r="HF68" s="21"/>
      <c r="HG68" s="21"/>
      <c r="HH68" s="21"/>
      <c r="HI68" s="21"/>
      <c r="HJ68" s="21"/>
      <c r="HK68" s="21"/>
      <c r="HL68" s="21"/>
      <c r="HM68" s="21"/>
      <c r="HN68" s="21"/>
      <c r="HO68" s="21"/>
      <c r="HP68" s="21"/>
      <c r="HQ68" s="21"/>
      <c r="HR68" s="21"/>
      <c r="HS68" s="21"/>
      <c r="HT68" s="21"/>
      <c r="HU68" s="21"/>
      <c r="HV68" s="21"/>
      <c r="HW68" s="21"/>
      <c r="HX68" s="21"/>
      <c r="HY68" s="21"/>
      <c r="HZ68" s="21"/>
      <c r="IA68" s="21"/>
      <c r="IB68" s="21"/>
      <c r="IC68" s="21"/>
      <c r="ID68" s="21"/>
      <c r="IE68" s="21"/>
      <c r="IF68" s="21"/>
      <c r="IG68" s="21"/>
      <c r="IH68" s="21"/>
      <c r="II68" s="21"/>
      <c r="IJ68" s="21"/>
      <c r="IK68" s="21"/>
      <c r="IL68" s="21"/>
      <c r="IM68" s="21"/>
      <c r="IN68" s="21"/>
      <c r="IO68" s="21"/>
      <c r="IP68" s="21"/>
      <c r="IQ68" s="21"/>
      <c r="IR68" s="21"/>
      <c r="IS68" s="21"/>
      <c r="IT68" s="21"/>
      <c r="IU68" s="21"/>
      <c r="IV68" s="21"/>
      <c r="IW68" s="21"/>
      <c r="IX68" s="21"/>
      <c r="IY68" s="21"/>
      <c r="IZ68" s="21"/>
      <c r="JA68" s="21"/>
    </row>
    <row r="69" spans="1:261" s="1244" customFormat="1" ht="18" customHeight="1">
      <c r="A69" s="4348" t="s">
        <v>112</v>
      </c>
      <c r="B69" s="4395"/>
      <c r="C69" s="138"/>
      <c r="D69" s="139"/>
      <c r="E69" s="1266" t="s">
        <v>53</v>
      </c>
      <c r="F69" s="1241" t="s">
        <v>53</v>
      </c>
      <c r="G69" s="1240" t="s">
        <v>53</v>
      </c>
      <c r="H69" s="1241" t="s">
        <v>53</v>
      </c>
      <c r="I69" s="1241" t="s">
        <v>54</v>
      </c>
      <c r="J69" s="1240" t="s">
        <v>53</v>
      </c>
      <c r="K69" s="1240" t="s">
        <v>54</v>
      </c>
      <c r="L69" s="1240" t="s">
        <v>53</v>
      </c>
      <c r="M69" s="1241" t="s">
        <v>58</v>
      </c>
      <c r="N69" s="1240" t="s">
        <v>53</v>
      </c>
      <c r="O69" s="1240" t="s">
        <v>53</v>
      </c>
      <c r="P69" s="1241" t="s">
        <v>53</v>
      </c>
      <c r="Q69" s="1241" t="s">
        <v>54</v>
      </c>
      <c r="R69" s="1240" t="s">
        <v>53</v>
      </c>
      <c r="S69" s="1240" t="s">
        <v>53</v>
      </c>
      <c r="T69" s="1240" t="s">
        <v>53</v>
      </c>
      <c r="U69" s="1240" t="s">
        <v>53</v>
      </c>
      <c r="V69" s="1241" t="s">
        <v>53</v>
      </c>
      <c r="W69" s="1241" t="s">
        <v>54</v>
      </c>
      <c r="X69" s="1241" t="s">
        <v>53</v>
      </c>
      <c r="Y69" s="1240" t="s">
        <v>54</v>
      </c>
      <c r="Z69" s="1241" t="s">
        <v>53</v>
      </c>
      <c r="AA69" s="1240" t="s">
        <v>53</v>
      </c>
      <c r="AB69" s="1240" t="s">
        <v>53</v>
      </c>
      <c r="AC69" s="1240" t="s">
        <v>53</v>
      </c>
      <c r="AD69" s="1241" t="s">
        <v>53</v>
      </c>
      <c r="AE69" s="1241" t="s">
        <v>53</v>
      </c>
      <c r="AF69" s="1241" t="s">
        <v>53</v>
      </c>
      <c r="AG69" s="1240" t="s">
        <v>53</v>
      </c>
      <c r="AH69" s="1241" t="s">
        <v>53</v>
      </c>
      <c r="AI69" s="1241" t="s">
        <v>58</v>
      </c>
      <c r="AJ69" s="1240" t="s">
        <v>53</v>
      </c>
      <c r="AK69" s="1241" t="s">
        <v>53</v>
      </c>
      <c r="AL69" s="1241" t="s">
        <v>53</v>
      </c>
      <c r="AM69" s="1241" t="s">
        <v>53</v>
      </c>
      <c r="AN69" s="1240" t="s">
        <v>53</v>
      </c>
      <c r="AO69" s="1241" t="s">
        <v>53</v>
      </c>
      <c r="AP69" s="1241" t="s">
        <v>53</v>
      </c>
      <c r="AQ69" s="1241" t="s">
        <v>53</v>
      </c>
      <c r="AR69" s="1242" t="s">
        <v>53</v>
      </c>
      <c r="AS69" s="21"/>
      <c r="AT69" s="21"/>
      <c r="AU69" s="21"/>
      <c r="AV69" s="21"/>
      <c r="AW69" s="21"/>
      <c r="AX69" s="21"/>
      <c r="AY69" s="21"/>
      <c r="AZ69" s="21"/>
      <c r="BA69" s="21"/>
      <c r="BB69" s="21"/>
      <c r="BC69" s="21"/>
      <c r="BD69" s="21"/>
      <c r="BE69" s="21"/>
      <c r="BF69" s="21"/>
      <c r="BG69" s="21"/>
      <c r="BH69" s="21"/>
      <c r="BI69" s="21"/>
      <c r="BJ69" s="21"/>
      <c r="BK69" s="21"/>
      <c r="BL69" s="21"/>
      <c r="BM69" s="21"/>
      <c r="BN69" s="21"/>
      <c r="BO69" s="21"/>
      <c r="BP69" s="21"/>
      <c r="BQ69" s="21"/>
      <c r="BR69" s="21"/>
      <c r="BS69" s="21"/>
      <c r="BT69" s="21"/>
      <c r="BU69" s="21"/>
      <c r="BV69" s="21"/>
      <c r="BW69" s="21"/>
      <c r="BX69" s="21"/>
      <c r="BY69" s="21"/>
      <c r="BZ69" s="21"/>
      <c r="CA69" s="21"/>
      <c r="CB69" s="21"/>
      <c r="CC69" s="21"/>
      <c r="CD69" s="21"/>
      <c r="CE69" s="21"/>
      <c r="CF69" s="21"/>
      <c r="CG69" s="21"/>
      <c r="CH69" s="21"/>
      <c r="CI69" s="21"/>
      <c r="CJ69" s="21"/>
      <c r="CK69" s="21"/>
      <c r="CL69" s="21"/>
      <c r="CM69" s="21"/>
      <c r="CN69" s="21"/>
      <c r="CO69" s="21"/>
      <c r="CP69" s="21"/>
      <c r="CQ69" s="21"/>
      <c r="CR69" s="21"/>
      <c r="CS69" s="21"/>
      <c r="CT69" s="21"/>
      <c r="CU69" s="21"/>
      <c r="CV69" s="21"/>
      <c r="CW69" s="21"/>
      <c r="CX69" s="21"/>
      <c r="CY69" s="21"/>
      <c r="CZ69" s="21"/>
      <c r="DA69" s="21"/>
      <c r="DB69" s="21"/>
      <c r="DC69" s="21"/>
      <c r="DD69" s="21"/>
      <c r="DE69" s="21"/>
      <c r="DF69" s="21"/>
      <c r="DG69" s="21"/>
      <c r="DH69" s="21"/>
      <c r="DI69" s="21"/>
      <c r="DJ69" s="21"/>
      <c r="DK69" s="21"/>
      <c r="DL69" s="21"/>
      <c r="DM69" s="21"/>
      <c r="DN69" s="21"/>
      <c r="DO69" s="21"/>
      <c r="DP69" s="21"/>
      <c r="DQ69" s="21"/>
      <c r="DR69" s="21"/>
      <c r="DS69" s="21"/>
      <c r="DT69" s="21"/>
      <c r="DU69" s="21"/>
      <c r="DV69" s="21"/>
      <c r="DW69" s="21"/>
      <c r="DX69" s="21"/>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21"/>
      <c r="FO69" s="21"/>
      <c r="FP69" s="21"/>
      <c r="FQ69" s="21"/>
      <c r="FR69" s="21"/>
      <c r="FS69" s="21"/>
      <c r="FT69" s="21"/>
      <c r="FU69" s="21"/>
      <c r="FV69" s="21"/>
      <c r="FW69" s="21"/>
      <c r="FX69" s="21"/>
      <c r="FY69" s="21"/>
      <c r="FZ69" s="21"/>
      <c r="GA69" s="21"/>
      <c r="GB69" s="21"/>
      <c r="GC69" s="21"/>
      <c r="GD69" s="21"/>
      <c r="GE69" s="21"/>
      <c r="GF69" s="21"/>
      <c r="GG69" s="21"/>
      <c r="GH69" s="21"/>
      <c r="GI69" s="21"/>
      <c r="GJ69" s="21"/>
      <c r="GK69" s="21"/>
      <c r="GL69" s="21"/>
      <c r="GM69" s="21"/>
      <c r="GN69" s="21"/>
      <c r="GO69" s="21"/>
      <c r="GP69" s="21"/>
      <c r="GQ69" s="21"/>
      <c r="GR69" s="21"/>
      <c r="GS69" s="21"/>
      <c r="GT69" s="21"/>
      <c r="GU69" s="21"/>
      <c r="GV69" s="21"/>
      <c r="GW69" s="21"/>
      <c r="GX69" s="21"/>
      <c r="GY69" s="21"/>
      <c r="GZ69" s="21"/>
      <c r="HA69" s="21"/>
      <c r="HB69" s="21"/>
      <c r="HC69" s="21"/>
      <c r="HD69" s="21"/>
      <c r="HE69" s="21"/>
      <c r="HF69" s="21"/>
      <c r="HG69" s="21"/>
      <c r="HH69" s="21"/>
      <c r="HI69" s="21"/>
      <c r="HJ69" s="21"/>
      <c r="HK69" s="21"/>
      <c r="HL69" s="21"/>
      <c r="HM69" s="21"/>
      <c r="HN69" s="21"/>
      <c r="HO69" s="21"/>
      <c r="HP69" s="21"/>
      <c r="HQ69" s="21"/>
      <c r="HR69" s="21"/>
      <c r="HS69" s="21"/>
      <c r="HT69" s="21"/>
      <c r="HU69" s="21"/>
      <c r="HV69" s="21"/>
      <c r="HW69" s="21"/>
      <c r="HX69" s="21"/>
      <c r="HY69" s="21"/>
      <c r="HZ69" s="21"/>
      <c r="IA69" s="21"/>
      <c r="IB69" s="21"/>
      <c r="IC69" s="21"/>
      <c r="ID69" s="21"/>
      <c r="IE69" s="21"/>
      <c r="IF69" s="21"/>
      <c r="IG69" s="21"/>
      <c r="IH69" s="21"/>
      <c r="II69" s="21"/>
      <c r="IJ69" s="21"/>
      <c r="IK69" s="21"/>
      <c r="IL69" s="21"/>
      <c r="IM69" s="21"/>
      <c r="IN69" s="21"/>
      <c r="IO69" s="21"/>
      <c r="IP69" s="21"/>
      <c r="IQ69" s="21"/>
      <c r="IR69" s="21"/>
      <c r="IS69" s="21"/>
      <c r="IT69" s="21"/>
      <c r="IU69" s="21"/>
      <c r="IV69" s="21"/>
      <c r="IW69" s="21"/>
      <c r="IX69" s="21"/>
      <c r="IY69" s="21"/>
      <c r="IZ69" s="21"/>
      <c r="JA69" s="1243"/>
    </row>
    <row r="70" spans="1:261" ht="18" customHeight="1">
      <c r="A70" s="4346" t="s">
        <v>115</v>
      </c>
      <c r="B70" s="7">
        <f>C70/D70</f>
        <v>0.90243902439024393</v>
      </c>
      <c r="C70" s="1246">
        <v>37</v>
      </c>
      <c r="D70" s="108">
        <v>41</v>
      </c>
      <c r="E70" s="54" t="s">
        <v>53</v>
      </c>
      <c r="F70" s="47" t="s">
        <v>53</v>
      </c>
      <c r="G70" s="47" t="s">
        <v>53</v>
      </c>
      <c r="H70" s="47" t="s">
        <v>53</v>
      </c>
      <c r="I70" s="47" t="s">
        <v>54</v>
      </c>
      <c r="J70" s="47" t="s">
        <v>53</v>
      </c>
      <c r="K70" s="47" t="s">
        <v>54</v>
      </c>
      <c r="L70" s="47" t="s">
        <v>53</v>
      </c>
      <c r="M70" s="47" t="s">
        <v>53</v>
      </c>
      <c r="N70" s="47" t="s">
        <v>53</v>
      </c>
      <c r="O70" s="47" t="s">
        <v>77</v>
      </c>
      <c r="P70" s="47" t="s">
        <v>53</v>
      </c>
      <c r="Q70" s="47" t="s">
        <v>53</v>
      </c>
      <c r="R70" s="47" t="s">
        <v>53</v>
      </c>
      <c r="S70" s="47" t="s">
        <v>53</v>
      </c>
      <c r="T70" s="47" t="s">
        <v>53</v>
      </c>
      <c r="U70" s="47" t="s">
        <v>53</v>
      </c>
      <c r="V70" s="47" t="s">
        <v>53</v>
      </c>
      <c r="W70" s="47" t="s">
        <v>53</v>
      </c>
      <c r="X70" s="47" t="s">
        <v>53</v>
      </c>
      <c r="Y70" s="47" t="s">
        <v>54</v>
      </c>
      <c r="Z70" s="47" t="s">
        <v>53</v>
      </c>
      <c r="AA70" s="47" t="s">
        <v>54</v>
      </c>
      <c r="AB70" s="47" t="s">
        <v>53</v>
      </c>
      <c r="AC70" s="47" t="s">
        <v>53</v>
      </c>
      <c r="AD70" s="47" t="s">
        <v>53</v>
      </c>
      <c r="AE70" s="47" t="s">
        <v>53</v>
      </c>
      <c r="AF70" s="47" t="s">
        <v>53</v>
      </c>
      <c r="AG70" s="47" t="s">
        <v>53</v>
      </c>
      <c r="AH70" s="47" t="s">
        <v>53</v>
      </c>
      <c r="AI70" s="47" t="s">
        <v>53</v>
      </c>
      <c r="AJ70" s="47" t="s">
        <v>53</v>
      </c>
      <c r="AK70" s="47" t="s">
        <v>53</v>
      </c>
      <c r="AL70" s="47" t="s">
        <v>53</v>
      </c>
      <c r="AM70" s="47" t="s">
        <v>53</v>
      </c>
      <c r="AN70" s="47" t="s">
        <v>53</v>
      </c>
      <c r="AO70" s="47" t="s">
        <v>53</v>
      </c>
      <c r="AP70" s="47" t="s">
        <v>53</v>
      </c>
      <c r="AQ70" s="47" t="s">
        <v>53</v>
      </c>
      <c r="AR70" s="154" t="s">
        <v>53</v>
      </c>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21"/>
      <c r="FO70" s="21"/>
      <c r="FP70" s="21"/>
      <c r="FQ70" s="21"/>
      <c r="FR70" s="21"/>
      <c r="FS70" s="21"/>
      <c r="FT70" s="21"/>
      <c r="FU70" s="21"/>
      <c r="FV70" s="21"/>
      <c r="FW70" s="21"/>
      <c r="FX70" s="21"/>
      <c r="FY70" s="21"/>
      <c r="FZ70" s="21"/>
      <c r="GA70" s="21"/>
      <c r="GB70" s="21"/>
      <c r="GC70" s="21"/>
      <c r="GD70" s="21"/>
      <c r="GE70" s="21"/>
      <c r="GF70" s="21"/>
      <c r="GG70" s="21"/>
      <c r="GH70" s="21"/>
      <c r="GI70" s="21"/>
      <c r="GJ70" s="21"/>
      <c r="GK70" s="21"/>
      <c r="GL70" s="21"/>
      <c r="GM70" s="21"/>
      <c r="GN70" s="21"/>
      <c r="GO70" s="21"/>
      <c r="GP70" s="21"/>
      <c r="GQ70" s="21"/>
      <c r="GR70" s="21"/>
      <c r="GS70" s="21"/>
      <c r="GT70" s="21"/>
      <c r="GU70" s="21"/>
      <c r="GV70" s="21"/>
      <c r="GW70" s="21"/>
      <c r="GX70" s="21"/>
      <c r="GY70" s="21"/>
      <c r="GZ70" s="21"/>
      <c r="HA70" s="21"/>
      <c r="HB70" s="21"/>
      <c r="HC70" s="21"/>
      <c r="HD70" s="21"/>
      <c r="HE70" s="21"/>
      <c r="HF70" s="21"/>
      <c r="HG70" s="21"/>
      <c r="HH70" s="21"/>
      <c r="HI70" s="21"/>
      <c r="HJ70" s="21"/>
      <c r="HK70" s="21"/>
      <c r="HL70" s="21"/>
      <c r="HM70" s="21"/>
      <c r="HN70" s="21"/>
      <c r="HO70" s="21"/>
      <c r="HP70" s="21"/>
      <c r="HQ70" s="21"/>
      <c r="HR70" s="21"/>
      <c r="HS70" s="21"/>
      <c r="HT70" s="21"/>
      <c r="HU70" s="21"/>
      <c r="HV70" s="21"/>
      <c r="HW70" s="21"/>
      <c r="HX70" s="21"/>
      <c r="HY70" s="21"/>
      <c r="HZ70" s="21"/>
      <c r="IA70" s="21"/>
      <c r="IB70" s="21"/>
      <c r="IC70" s="21"/>
      <c r="ID70" s="21"/>
      <c r="IE70" s="21"/>
      <c r="IF70" s="21"/>
      <c r="IG70" s="21"/>
      <c r="IH70" s="21"/>
      <c r="II70" s="21"/>
      <c r="IJ70" s="21"/>
      <c r="IK70" s="21"/>
      <c r="IL70" s="21"/>
      <c r="IM70" s="21"/>
      <c r="IN70" s="21"/>
      <c r="IO70" s="21"/>
      <c r="IP70" s="21"/>
      <c r="IQ70" s="21"/>
      <c r="IR70" s="21"/>
      <c r="IS70" s="21"/>
      <c r="IT70" s="21"/>
      <c r="IU70" s="21"/>
      <c r="IV70" s="21"/>
      <c r="IW70" s="21"/>
      <c r="IX70" s="21"/>
      <c r="IY70" s="21"/>
      <c r="IZ70" s="21"/>
      <c r="JA70" s="21"/>
    </row>
    <row r="71" spans="1:261" ht="18" customHeight="1">
      <c r="A71" s="4347" t="s">
        <v>111</v>
      </c>
      <c r="B71" s="5"/>
      <c r="C71" s="1"/>
      <c r="D71" s="120"/>
      <c r="E71" s="1261" t="s">
        <v>53</v>
      </c>
      <c r="F71" s="31" t="s">
        <v>53</v>
      </c>
      <c r="G71" s="82" t="s">
        <v>53</v>
      </c>
      <c r="H71" s="31" t="s">
        <v>53</v>
      </c>
      <c r="I71" s="31" t="s">
        <v>54</v>
      </c>
      <c r="J71" s="82" t="s">
        <v>53</v>
      </c>
      <c r="K71" s="82" t="s">
        <v>54</v>
      </c>
      <c r="L71" s="82" t="s">
        <v>53</v>
      </c>
      <c r="M71" s="81" t="s">
        <v>53</v>
      </c>
      <c r="N71" s="82" t="s">
        <v>53</v>
      </c>
      <c r="O71" s="31" t="s">
        <v>54</v>
      </c>
      <c r="P71" s="31" t="s">
        <v>53</v>
      </c>
      <c r="Q71" s="31" t="s">
        <v>53</v>
      </c>
      <c r="R71" s="82" t="s">
        <v>53</v>
      </c>
      <c r="S71" s="82" t="s">
        <v>53</v>
      </c>
      <c r="T71" s="82" t="s">
        <v>53</v>
      </c>
      <c r="U71" s="82" t="s">
        <v>53</v>
      </c>
      <c r="V71" s="31" t="s">
        <v>53</v>
      </c>
      <c r="W71" s="31" t="s">
        <v>53</v>
      </c>
      <c r="X71" s="31" t="s">
        <v>53</v>
      </c>
      <c r="Y71" s="82" t="s">
        <v>54</v>
      </c>
      <c r="Z71" s="31" t="s">
        <v>54</v>
      </c>
      <c r="AA71" s="81" t="s">
        <v>54</v>
      </c>
      <c r="AB71" s="82" t="s">
        <v>53</v>
      </c>
      <c r="AC71" s="82" t="s">
        <v>53</v>
      </c>
      <c r="AD71" s="31" t="s">
        <v>53</v>
      </c>
      <c r="AE71" s="31" t="s">
        <v>53</v>
      </c>
      <c r="AF71" s="31" t="s">
        <v>53</v>
      </c>
      <c r="AG71" s="82" t="s">
        <v>53</v>
      </c>
      <c r="AH71" s="31" t="s">
        <v>58</v>
      </c>
      <c r="AI71" s="31" t="s">
        <v>53</v>
      </c>
      <c r="AJ71" s="82" t="s">
        <v>53</v>
      </c>
      <c r="AK71" s="31" t="s">
        <v>53</v>
      </c>
      <c r="AL71" s="31" t="s">
        <v>53</v>
      </c>
      <c r="AM71" s="31" t="s">
        <v>53</v>
      </c>
      <c r="AN71" s="31" t="s">
        <v>58</v>
      </c>
      <c r="AO71" s="31" t="s">
        <v>53</v>
      </c>
      <c r="AP71" s="31" t="s">
        <v>53</v>
      </c>
      <c r="AQ71" s="31" t="s">
        <v>53</v>
      </c>
      <c r="AR71" s="148" t="s">
        <v>53</v>
      </c>
      <c r="AS71" s="21"/>
      <c r="AT71" s="21"/>
      <c r="AU71" s="21"/>
      <c r="AV71" s="21"/>
      <c r="AW71" s="21"/>
      <c r="AX71" s="21"/>
      <c r="AY71" s="21"/>
      <c r="AZ71" s="21"/>
      <c r="BA71" s="21"/>
      <c r="BB71" s="21"/>
      <c r="BC71" s="21"/>
      <c r="BD71" s="21"/>
      <c r="BE71" s="21"/>
      <c r="BF71" s="21"/>
      <c r="BG71" s="21"/>
      <c r="BH71" s="21"/>
      <c r="BI71" s="21"/>
      <c r="BJ71" s="21"/>
      <c r="BK71" s="21"/>
      <c r="BL71" s="21"/>
      <c r="BM71" s="21"/>
      <c r="BN71" s="21"/>
      <c r="BO71" s="21"/>
      <c r="BP71" s="21"/>
      <c r="BQ71" s="21"/>
      <c r="BR71" s="21"/>
      <c r="BS71" s="21"/>
      <c r="BT71" s="21"/>
      <c r="BU71" s="21"/>
      <c r="BV71" s="21"/>
      <c r="BW71" s="21"/>
      <c r="BX71" s="21"/>
      <c r="BY71" s="21"/>
      <c r="BZ71" s="21"/>
      <c r="CA71" s="21"/>
      <c r="CB71" s="21"/>
      <c r="CC71" s="21"/>
      <c r="CD71" s="21"/>
      <c r="CE71" s="21"/>
      <c r="CF71" s="21"/>
      <c r="CG71" s="21"/>
      <c r="CH71" s="21"/>
      <c r="CI71" s="21"/>
      <c r="CJ71" s="21"/>
      <c r="CK71" s="21"/>
      <c r="CL71" s="21"/>
      <c r="CM71" s="21"/>
      <c r="CN71" s="21"/>
      <c r="CO71" s="21"/>
      <c r="CP71" s="21"/>
      <c r="CQ71" s="21"/>
      <c r="CR71" s="21"/>
      <c r="CS71" s="21"/>
      <c r="CT71" s="21"/>
      <c r="CU71" s="21"/>
      <c r="CV71" s="21"/>
      <c r="CW71" s="21"/>
      <c r="CX71" s="21"/>
      <c r="CY71" s="21"/>
      <c r="CZ71" s="21"/>
      <c r="DA71" s="21"/>
      <c r="DB71" s="21"/>
      <c r="DC71" s="21"/>
      <c r="DD71" s="21"/>
      <c r="DE71" s="21"/>
      <c r="DF71" s="21"/>
      <c r="DG71" s="21"/>
      <c r="DH71" s="21"/>
      <c r="DI71" s="21"/>
      <c r="DJ71" s="21"/>
      <c r="DK71" s="21"/>
      <c r="DL71" s="21"/>
      <c r="DM71" s="21"/>
      <c r="DN71" s="21"/>
      <c r="DO71" s="21"/>
      <c r="DP71" s="21"/>
      <c r="DQ71" s="21"/>
      <c r="DR71" s="21"/>
      <c r="DS71" s="21"/>
      <c r="DT71" s="21"/>
      <c r="DU71" s="21"/>
      <c r="DV71" s="21"/>
      <c r="DW71" s="21"/>
      <c r="DX71" s="21"/>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21"/>
      <c r="FO71" s="21"/>
      <c r="FP71" s="21"/>
      <c r="FQ71" s="21"/>
      <c r="FR71" s="21"/>
      <c r="FS71" s="21"/>
      <c r="FT71" s="21"/>
      <c r="FU71" s="21"/>
      <c r="FV71" s="21"/>
      <c r="FW71" s="21"/>
      <c r="FX71" s="21"/>
      <c r="FY71" s="21"/>
      <c r="FZ71" s="21"/>
      <c r="GA71" s="21"/>
      <c r="GB71" s="21"/>
      <c r="GC71" s="21"/>
      <c r="GD71" s="21"/>
      <c r="GE71" s="21"/>
      <c r="GF71" s="21"/>
      <c r="GG71" s="21"/>
      <c r="GH71" s="21"/>
      <c r="GI71" s="21"/>
      <c r="GJ71" s="21"/>
      <c r="GK71" s="21"/>
      <c r="GL71" s="21"/>
      <c r="GM71" s="21"/>
      <c r="GN71" s="21"/>
      <c r="GO71" s="21"/>
      <c r="GP71" s="21"/>
      <c r="GQ71" s="21"/>
      <c r="GR71" s="21"/>
      <c r="GS71" s="21"/>
      <c r="GT71" s="21"/>
      <c r="GU71" s="21"/>
      <c r="GV71" s="21"/>
      <c r="GW71" s="21"/>
      <c r="GX71" s="21"/>
      <c r="GY71" s="21"/>
      <c r="GZ71" s="21"/>
      <c r="HA71" s="21"/>
      <c r="HB71" s="21"/>
      <c r="HC71" s="21"/>
      <c r="HD71" s="21"/>
      <c r="HE71" s="21"/>
      <c r="HF71" s="21"/>
      <c r="HG71" s="21"/>
      <c r="HH71" s="21"/>
      <c r="HI71" s="21"/>
      <c r="HJ71" s="21"/>
      <c r="HK71" s="21"/>
      <c r="HL71" s="21"/>
      <c r="HM71" s="21"/>
      <c r="HN71" s="21"/>
      <c r="HO71" s="21"/>
      <c r="HP71" s="21"/>
      <c r="HQ71" s="21"/>
      <c r="HR71" s="21"/>
      <c r="HS71" s="21"/>
      <c r="HT71" s="21"/>
      <c r="HU71" s="21"/>
      <c r="HV71" s="21"/>
      <c r="HW71" s="21"/>
      <c r="HX71" s="21"/>
      <c r="HY71" s="21"/>
      <c r="HZ71" s="21"/>
      <c r="IA71" s="21"/>
      <c r="IB71" s="21"/>
      <c r="IC71" s="21"/>
      <c r="ID71" s="21"/>
      <c r="IE71" s="21"/>
      <c r="IF71" s="21"/>
      <c r="IG71" s="21"/>
      <c r="IH71" s="21"/>
      <c r="II71" s="21"/>
      <c r="IJ71" s="21"/>
      <c r="IK71" s="21"/>
      <c r="IL71" s="21"/>
      <c r="IM71" s="21"/>
      <c r="IN71" s="21"/>
      <c r="IO71" s="21"/>
      <c r="IP71" s="21"/>
      <c r="IQ71" s="21"/>
      <c r="IR71" s="21"/>
      <c r="IS71" s="21"/>
      <c r="IT71" s="21"/>
      <c r="IU71" s="21"/>
      <c r="IV71" s="21"/>
      <c r="IW71" s="21"/>
      <c r="IX71" s="21"/>
      <c r="IY71" s="21"/>
      <c r="IZ71" s="21"/>
      <c r="JA71" s="21"/>
    </row>
    <row r="72" spans="1:261" s="1244" customFormat="1" ht="18" customHeight="1">
      <c r="A72" s="4348" t="s">
        <v>112</v>
      </c>
      <c r="B72" s="4395"/>
      <c r="C72" s="138"/>
      <c r="D72" s="139"/>
      <c r="E72" s="1266" t="s">
        <v>53</v>
      </c>
      <c r="F72" s="1241" t="s">
        <v>53</v>
      </c>
      <c r="G72" s="1240" t="s">
        <v>53</v>
      </c>
      <c r="H72" s="1241" t="s">
        <v>53</v>
      </c>
      <c r="I72" s="1241" t="s">
        <v>54</v>
      </c>
      <c r="J72" s="1240" t="s">
        <v>53</v>
      </c>
      <c r="K72" s="1240" t="s">
        <v>54</v>
      </c>
      <c r="L72" s="1240" t="s">
        <v>53</v>
      </c>
      <c r="M72" s="1241" t="s">
        <v>58</v>
      </c>
      <c r="N72" s="1240" t="s">
        <v>53</v>
      </c>
      <c r="O72" s="1240" t="s">
        <v>58</v>
      </c>
      <c r="P72" s="1241" t="s">
        <v>53</v>
      </c>
      <c r="Q72" s="1241" t="s">
        <v>53</v>
      </c>
      <c r="R72" s="1240" t="s">
        <v>53</v>
      </c>
      <c r="S72" s="1240" t="s">
        <v>53</v>
      </c>
      <c r="T72" s="1240" t="s">
        <v>53</v>
      </c>
      <c r="U72" s="1240" t="s">
        <v>53</v>
      </c>
      <c r="V72" s="1241" t="s">
        <v>53</v>
      </c>
      <c r="W72" s="1241" t="s">
        <v>54</v>
      </c>
      <c r="X72" s="1241" t="s">
        <v>53</v>
      </c>
      <c r="Y72" s="1240" t="s">
        <v>54</v>
      </c>
      <c r="Z72" s="1241" t="s">
        <v>53</v>
      </c>
      <c r="AA72" s="1245" t="s">
        <v>54</v>
      </c>
      <c r="AB72" s="1241" t="s">
        <v>58</v>
      </c>
      <c r="AC72" s="1240" t="s">
        <v>53</v>
      </c>
      <c r="AD72" s="1241" t="s">
        <v>53</v>
      </c>
      <c r="AE72" s="1241" t="s">
        <v>53</v>
      </c>
      <c r="AF72" s="1241" t="s">
        <v>53</v>
      </c>
      <c r="AG72" s="1240" t="s">
        <v>53</v>
      </c>
      <c r="AH72" s="1241" t="s">
        <v>53</v>
      </c>
      <c r="AI72" s="1241" t="s">
        <v>53</v>
      </c>
      <c r="AJ72" s="1240" t="s">
        <v>53</v>
      </c>
      <c r="AK72" s="1241" t="s">
        <v>58</v>
      </c>
      <c r="AL72" s="1241" t="s">
        <v>53</v>
      </c>
      <c r="AM72" s="1241" t="s">
        <v>53</v>
      </c>
      <c r="AN72" s="1240" t="s">
        <v>53</v>
      </c>
      <c r="AO72" s="1241" t="s">
        <v>53</v>
      </c>
      <c r="AP72" s="1241" t="s">
        <v>53</v>
      </c>
      <c r="AQ72" s="1241" t="s">
        <v>53</v>
      </c>
      <c r="AR72" s="1242" t="s">
        <v>53</v>
      </c>
      <c r="AS72" s="21"/>
      <c r="AT72" s="21"/>
      <c r="AU72" s="21"/>
      <c r="AV72" s="21"/>
      <c r="AW72" s="21"/>
      <c r="AX72" s="21"/>
      <c r="AY72" s="21"/>
      <c r="AZ72" s="21"/>
      <c r="BA72" s="21"/>
      <c r="BB72" s="21"/>
      <c r="BC72" s="21"/>
      <c r="BD72" s="21"/>
      <c r="BE72" s="21"/>
      <c r="BF72" s="21"/>
      <c r="BG72" s="21"/>
      <c r="BH72" s="21"/>
      <c r="BI72" s="21"/>
      <c r="BJ72" s="21"/>
      <c r="BK72" s="21"/>
      <c r="BL72" s="21"/>
      <c r="BM72" s="21"/>
      <c r="BN72" s="21"/>
      <c r="BO72" s="21"/>
      <c r="BP72" s="21"/>
      <c r="BQ72" s="21"/>
      <c r="BR72" s="21"/>
      <c r="BS72" s="21"/>
      <c r="BT72" s="21"/>
      <c r="BU72" s="21"/>
      <c r="BV72" s="21"/>
      <c r="BW72" s="21"/>
      <c r="BX72" s="21"/>
      <c r="BY72" s="21"/>
      <c r="BZ72" s="21"/>
      <c r="CA72" s="21"/>
      <c r="CB72" s="21"/>
      <c r="CC72" s="21"/>
      <c r="CD72" s="21"/>
      <c r="CE72" s="21"/>
      <c r="CF72" s="21"/>
      <c r="CG72" s="21"/>
      <c r="CH72" s="21"/>
      <c r="CI72" s="21"/>
      <c r="CJ72" s="21"/>
      <c r="CK72" s="21"/>
      <c r="CL72" s="21"/>
      <c r="CM72" s="21"/>
      <c r="CN72" s="21"/>
      <c r="CO72" s="21"/>
      <c r="CP72" s="21"/>
      <c r="CQ72" s="21"/>
      <c r="CR72" s="21"/>
      <c r="CS72" s="21"/>
      <c r="CT72" s="21"/>
      <c r="CU72" s="21"/>
      <c r="CV72" s="21"/>
      <c r="CW72" s="21"/>
      <c r="CX72" s="21"/>
      <c r="CY72" s="21"/>
      <c r="CZ72" s="21"/>
      <c r="DA72" s="21"/>
      <c r="DB72" s="21"/>
      <c r="DC72" s="21"/>
      <c r="DD72" s="21"/>
      <c r="DE72" s="21"/>
      <c r="DF72" s="21"/>
      <c r="DG72" s="21"/>
      <c r="DH72" s="21"/>
      <c r="DI72" s="21"/>
      <c r="DJ72" s="21"/>
      <c r="DK72" s="21"/>
      <c r="DL72" s="21"/>
      <c r="DM72" s="21"/>
      <c r="DN72" s="21"/>
      <c r="DO72" s="21"/>
      <c r="DP72" s="21"/>
      <c r="DQ72" s="21"/>
      <c r="DR72" s="21"/>
      <c r="DS72" s="21"/>
      <c r="DT72" s="21"/>
      <c r="DU72" s="21"/>
      <c r="DV72" s="21"/>
      <c r="DW72" s="21"/>
      <c r="DX72" s="21"/>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21"/>
      <c r="FO72" s="21"/>
      <c r="FP72" s="21"/>
      <c r="FQ72" s="21"/>
      <c r="FR72" s="21"/>
      <c r="FS72" s="21"/>
      <c r="FT72" s="21"/>
      <c r="FU72" s="21"/>
      <c r="FV72" s="21"/>
      <c r="FW72" s="21"/>
      <c r="FX72" s="21"/>
      <c r="FY72" s="21"/>
      <c r="FZ72" s="21"/>
      <c r="GA72" s="21"/>
      <c r="GB72" s="21"/>
      <c r="GC72" s="21"/>
      <c r="GD72" s="21"/>
      <c r="GE72" s="21"/>
      <c r="GF72" s="21"/>
      <c r="GG72" s="21"/>
      <c r="GH72" s="21"/>
      <c r="GI72" s="21"/>
      <c r="GJ72" s="21"/>
      <c r="GK72" s="21"/>
      <c r="GL72" s="21"/>
      <c r="GM72" s="21"/>
      <c r="GN72" s="21"/>
      <c r="GO72" s="21"/>
      <c r="GP72" s="21"/>
      <c r="GQ72" s="21"/>
      <c r="GR72" s="21"/>
      <c r="GS72" s="21"/>
      <c r="GT72" s="21"/>
      <c r="GU72" s="21"/>
      <c r="GV72" s="21"/>
      <c r="GW72" s="21"/>
      <c r="GX72" s="21"/>
      <c r="GY72" s="21"/>
      <c r="GZ72" s="21"/>
      <c r="HA72" s="21"/>
      <c r="HB72" s="21"/>
      <c r="HC72" s="21"/>
      <c r="HD72" s="21"/>
      <c r="HE72" s="21"/>
      <c r="HF72" s="21"/>
      <c r="HG72" s="21"/>
      <c r="HH72" s="21"/>
      <c r="HI72" s="21"/>
      <c r="HJ72" s="21"/>
      <c r="HK72" s="21"/>
      <c r="HL72" s="21"/>
      <c r="HM72" s="21"/>
      <c r="HN72" s="21"/>
      <c r="HO72" s="21"/>
      <c r="HP72" s="21"/>
      <c r="HQ72" s="21"/>
      <c r="HR72" s="21"/>
      <c r="HS72" s="21"/>
      <c r="HT72" s="21"/>
      <c r="HU72" s="21"/>
      <c r="HV72" s="21"/>
      <c r="HW72" s="21"/>
      <c r="HX72" s="21"/>
      <c r="HY72" s="21"/>
      <c r="HZ72" s="21"/>
      <c r="IA72" s="21"/>
      <c r="IB72" s="21"/>
      <c r="IC72" s="21"/>
      <c r="ID72" s="21"/>
      <c r="IE72" s="21"/>
      <c r="IF72" s="21"/>
      <c r="IG72" s="21"/>
      <c r="IH72" s="21"/>
      <c r="II72" s="21"/>
      <c r="IJ72" s="21"/>
      <c r="IK72" s="21"/>
      <c r="IL72" s="21"/>
      <c r="IM72" s="21"/>
      <c r="IN72" s="21"/>
      <c r="IO72" s="21"/>
      <c r="IP72" s="21"/>
      <c r="IQ72" s="21"/>
      <c r="IR72" s="21"/>
      <c r="IS72" s="21"/>
      <c r="IT72" s="21"/>
      <c r="IU72" s="21"/>
      <c r="IV72" s="21"/>
      <c r="IW72" s="21"/>
      <c r="IX72" s="21"/>
      <c r="IY72" s="21"/>
      <c r="IZ72" s="21"/>
      <c r="JA72" s="1243"/>
    </row>
    <row r="73" spans="1:261" ht="18" customHeight="1">
      <c r="A73" s="4346" t="s">
        <v>116</v>
      </c>
      <c r="B73" s="7">
        <f>C73/D73</f>
        <v>0.95238095238095233</v>
      </c>
      <c r="C73" s="1246">
        <v>40</v>
      </c>
      <c r="D73" s="108">
        <v>42</v>
      </c>
      <c r="E73" s="54" t="s">
        <v>53</v>
      </c>
      <c r="F73" s="47" t="s">
        <v>53</v>
      </c>
      <c r="G73" s="47" t="s">
        <v>53</v>
      </c>
      <c r="H73" s="47" t="s">
        <v>53</v>
      </c>
      <c r="I73" s="47" t="s">
        <v>53</v>
      </c>
      <c r="J73" s="47" t="s">
        <v>53</v>
      </c>
      <c r="K73" s="47" t="s">
        <v>54</v>
      </c>
      <c r="L73" s="47" t="s">
        <v>53</v>
      </c>
      <c r="M73" s="47" t="s">
        <v>53</v>
      </c>
      <c r="N73" s="47" t="s">
        <v>53</v>
      </c>
      <c r="O73" s="47" t="s">
        <v>53</v>
      </c>
      <c r="P73" s="47" t="s">
        <v>53</v>
      </c>
      <c r="Q73" s="47" t="s">
        <v>53</v>
      </c>
      <c r="R73" s="47" t="s">
        <v>53</v>
      </c>
      <c r="S73" s="47" t="s">
        <v>53</v>
      </c>
      <c r="T73" s="47" t="s">
        <v>53</v>
      </c>
      <c r="U73" s="47" t="s">
        <v>53</v>
      </c>
      <c r="V73" s="47" t="s">
        <v>53</v>
      </c>
      <c r="W73" s="47" t="s">
        <v>53</v>
      </c>
      <c r="X73" s="47" t="s">
        <v>53</v>
      </c>
      <c r="Y73" s="47" t="s">
        <v>54</v>
      </c>
      <c r="Z73" s="47" t="s">
        <v>53</v>
      </c>
      <c r="AA73" s="47" t="s">
        <v>53</v>
      </c>
      <c r="AB73" s="47" t="s">
        <v>53</v>
      </c>
      <c r="AC73" s="47" t="s">
        <v>53</v>
      </c>
      <c r="AD73" s="47" t="s">
        <v>53</v>
      </c>
      <c r="AE73" s="47" t="s">
        <v>53</v>
      </c>
      <c r="AF73" s="47" t="s">
        <v>53</v>
      </c>
      <c r="AG73" s="47" t="s">
        <v>53</v>
      </c>
      <c r="AH73" s="47" t="s">
        <v>53</v>
      </c>
      <c r="AI73" s="47" t="s">
        <v>53</v>
      </c>
      <c r="AJ73" s="47" t="s">
        <v>53</v>
      </c>
      <c r="AK73" s="47" t="s">
        <v>53</v>
      </c>
      <c r="AL73" s="47" t="s">
        <v>53</v>
      </c>
      <c r="AM73" s="47" t="s">
        <v>53</v>
      </c>
      <c r="AN73" s="47" t="s">
        <v>53</v>
      </c>
      <c r="AO73" s="47" t="s">
        <v>53</v>
      </c>
      <c r="AP73" s="47" t="s">
        <v>53</v>
      </c>
      <c r="AQ73" s="47" t="s">
        <v>53</v>
      </c>
      <c r="AR73" s="154" t="s">
        <v>53</v>
      </c>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c r="GL73" s="21"/>
      <c r="GM73" s="21"/>
      <c r="GN73" s="21"/>
      <c r="GO73" s="21"/>
      <c r="GP73" s="21"/>
      <c r="GQ73" s="21"/>
      <c r="GR73" s="21"/>
      <c r="GS73" s="21"/>
      <c r="GT73" s="21"/>
      <c r="GU73" s="21"/>
      <c r="GV73" s="21"/>
      <c r="GW73" s="21"/>
      <c r="GX73" s="21"/>
      <c r="GY73" s="21"/>
      <c r="GZ73" s="21"/>
      <c r="HA73" s="21"/>
      <c r="HB73" s="21"/>
      <c r="HC73" s="21"/>
      <c r="HD73" s="21"/>
      <c r="HE73" s="21"/>
      <c r="HF73" s="21"/>
      <c r="HG73" s="21"/>
      <c r="HH73" s="21"/>
      <c r="HI73" s="21"/>
      <c r="HJ73" s="21"/>
      <c r="HK73" s="21"/>
      <c r="HL73" s="21"/>
      <c r="HM73" s="21"/>
      <c r="HN73" s="21"/>
      <c r="HO73" s="21"/>
      <c r="HP73" s="21"/>
      <c r="HQ73" s="21"/>
      <c r="HR73" s="21"/>
      <c r="HS73" s="21"/>
      <c r="HT73" s="21"/>
      <c r="HU73" s="21"/>
      <c r="HV73" s="21"/>
      <c r="HW73" s="21"/>
      <c r="HX73" s="21"/>
      <c r="HY73" s="21"/>
      <c r="HZ73" s="21"/>
      <c r="IA73" s="21"/>
      <c r="IB73" s="21"/>
      <c r="IC73" s="21"/>
      <c r="ID73" s="21"/>
      <c r="IE73" s="21"/>
      <c r="IF73" s="21"/>
      <c r="IG73" s="21"/>
      <c r="IH73" s="21"/>
      <c r="II73" s="21"/>
      <c r="IJ73" s="21"/>
      <c r="IK73" s="21"/>
      <c r="IL73" s="21"/>
      <c r="IM73" s="21"/>
      <c r="IN73" s="21"/>
      <c r="IO73" s="21"/>
      <c r="IP73" s="21"/>
      <c r="IQ73" s="21"/>
      <c r="IR73" s="21"/>
      <c r="IS73" s="21"/>
      <c r="IT73" s="21"/>
      <c r="IU73" s="21"/>
      <c r="IV73" s="21"/>
      <c r="IW73" s="21"/>
      <c r="IX73" s="21"/>
      <c r="IY73" s="21"/>
      <c r="IZ73" s="21"/>
      <c r="JA73" s="21"/>
    </row>
    <row r="74" spans="1:261" ht="18" customHeight="1">
      <c r="A74" s="4347" t="s">
        <v>111</v>
      </c>
      <c r="B74" s="5"/>
      <c r="C74" s="1"/>
      <c r="D74" s="120"/>
      <c r="E74" s="1261" t="s">
        <v>53</v>
      </c>
      <c r="F74" s="31" t="s">
        <v>53</v>
      </c>
      <c r="G74" s="82" t="s">
        <v>53</v>
      </c>
      <c r="H74" s="31" t="s">
        <v>53</v>
      </c>
      <c r="I74" s="82" t="s">
        <v>53</v>
      </c>
      <c r="J74" s="82" t="s">
        <v>53</v>
      </c>
      <c r="K74" s="82" t="s">
        <v>54</v>
      </c>
      <c r="L74" s="82" t="s">
        <v>53</v>
      </c>
      <c r="M74" s="81" t="s">
        <v>53</v>
      </c>
      <c r="N74" s="82" t="s">
        <v>53</v>
      </c>
      <c r="O74" s="31" t="s">
        <v>54</v>
      </c>
      <c r="P74" s="31" t="s">
        <v>53</v>
      </c>
      <c r="Q74" s="31" t="s">
        <v>53</v>
      </c>
      <c r="R74" s="82" t="s">
        <v>53</v>
      </c>
      <c r="S74" s="82" t="s">
        <v>53</v>
      </c>
      <c r="T74" s="82" t="s">
        <v>53</v>
      </c>
      <c r="U74" s="82" t="s">
        <v>53</v>
      </c>
      <c r="V74" s="31" t="s">
        <v>53</v>
      </c>
      <c r="W74" s="31" t="s">
        <v>53</v>
      </c>
      <c r="X74" s="31" t="s">
        <v>53</v>
      </c>
      <c r="Y74" s="82" t="s">
        <v>54</v>
      </c>
      <c r="Z74" s="31" t="s">
        <v>54</v>
      </c>
      <c r="AA74" s="82" t="s">
        <v>53</v>
      </c>
      <c r="AB74" s="82" t="s">
        <v>53</v>
      </c>
      <c r="AC74" s="82" t="s">
        <v>53</v>
      </c>
      <c r="AD74" s="31" t="s">
        <v>53</v>
      </c>
      <c r="AE74" s="31" t="s">
        <v>53</v>
      </c>
      <c r="AF74" s="31" t="s">
        <v>53</v>
      </c>
      <c r="AG74" s="82" t="s">
        <v>53</v>
      </c>
      <c r="AH74" s="31" t="s">
        <v>58</v>
      </c>
      <c r="AI74" s="31" t="s">
        <v>53</v>
      </c>
      <c r="AJ74" s="82" t="s">
        <v>53</v>
      </c>
      <c r="AK74" s="31" t="s">
        <v>58</v>
      </c>
      <c r="AL74" s="31" t="s">
        <v>53</v>
      </c>
      <c r="AM74" s="31" t="s">
        <v>53</v>
      </c>
      <c r="AN74" s="82" t="s">
        <v>53</v>
      </c>
      <c r="AO74" s="31" t="s">
        <v>53</v>
      </c>
      <c r="AP74" s="31" t="s">
        <v>53</v>
      </c>
      <c r="AQ74" s="31" t="s">
        <v>53</v>
      </c>
      <c r="AR74" s="148" t="s">
        <v>53</v>
      </c>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c r="GL74" s="21"/>
      <c r="GM74" s="21"/>
      <c r="GN74" s="21"/>
      <c r="GO74" s="21"/>
      <c r="GP74" s="21"/>
      <c r="GQ74" s="21"/>
      <c r="GR74" s="21"/>
      <c r="GS74" s="21"/>
      <c r="GT74" s="21"/>
      <c r="GU74" s="21"/>
      <c r="GV74" s="21"/>
      <c r="GW74" s="21"/>
      <c r="GX74" s="21"/>
      <c r="GY74" s="21"/>
      <c r="GZ74" s="21"/>
      <c r="HA74" s="21"/>
      <c r="HB74" s="21"/>
      <c r="HC74" s="21"/>
      <c r="HD74" s="21"/>
      <c r="HE74" s="21"/>
      <c r="HF74" s="21"/>
      <c r="HG74" s="21"/>
      <c r="HH74" s="21"/>
      <c r="HI74" s="21"/>
      <c r="HJ74" s="21"/>
      <c r="HK74" s="21"/>
      <c r="HL74" s="21"/>
      <c r="HM74" s="21"/>
      <c r="HN74" s="21"/>
      <c r="HO74" s="21"/>
      <c r="HP74" s="21"/>
      <c r="HQ74" s="21"/>
      <c r="HR74" s="21"/>
      <c r="HS74" s="21"/>
      <c r="HT74" s="21"/>
      <c r="HU74" s="21"/>
      <c r="HV74" s="21"/>
      <c r="HW74" s="21"/>
      <c r="HX74" s="21"/>
      <c r="HY74" s="21"/>
      <c r="HZ74" s="21"/>
      <c r="IA74" s="21"/>
      <c r="IB74" s="21"/>
      <c r="IC74" s="21"/>
      <c r="ID74" s="21"/>
      <c r="IE74" s="21"/>
      <c r="IF74" s="21"/>
      <c r="IG74" s="21"/>
      <c r="IH74" s="21"/>
      <c r="II74" s="21"/>
      <c r="IJ74" s="21"/>
      <c r="IK74" s="21"/>
      <c r="IL74" s="21"/>
      <c r="IM74" s="21"/>
      <c r="IN74" s="21"/>
      <c r="IO74" s="21"/>
      <c r="IP74" s="21"/>
      <c r="IQ74" s="21"/>
      <c r="IR74" s="21"/>
      <c r="IS74" s="21"/>
      <c r="IT74" s="21"/>
      <c r="IU74" s="21"/>
      <c r="IV74" s="21"/>
      <c r="IW74" s="21"/>
      <c r="IX74" s="21"/>
      <c r="IY74" s="21"/>
      <c r="IZ74" s="21"/>
      <c r="JA74" s="21"/>
    </row>
    <row r="75" spans="1:261" s="1244" customFormat="1" ht="18" customHeight="1">
      <c r="A75" s="4348" t="s">
        <v>112</v>
      </c>
      <c r="B75" s="4395"/>
      <c r="C75" s="138"/>
      <c r="D75" s="139"/>
      <c r="E75" s="1266" t="s">
        <v>53</v>
      </c>
      <c r="F75" s="1241" t="s">
        <v>53</v>
      </c>
      <c r="G75" s="1240" t="s">
        <v>53</v>
      </c>
      <c r="H75" s="1241" t="s">
        <v>53</v>
      </c>
      <c r="I75" s="1240" t="s">
        <v>53</v>
      </c>
      <c r="J75" s="1240" t="s">
        <v>53</v>
      </c>
      <c r="K75" s="1240" t="s">
        <v>54</v>
      </c>
      <c r="L75" s="1240" t="s">
        <v>53</v>
      </c>
      <c r="M75" s="1241" t="s">
        <v>58</v>
      </c>
      <c r="N75" s="1240" t="s">
        <v>53</v>
      </c>
      <c r="O75" s="1240" t="s">
        <v>53</v>
      </c>
      <c r="P75" s="1241" t="s">
        <v>53</v>
      </c>
      <c r="Q75" s="1241" t="s">
        <v>53</v>
      </c>
      <c r="R75" s="1240" t="s">
        <v>53</v>
      </c>
      <c r="S75" s="1240" t="s">
        <v>53</v>
      </c>
      <c r="T75" s="1240" t="s">
        <v>53</v>
      </c>
      <c r="U75" s="1240" t="s">
        <v>53</v>
      </c>
      <c r="V75" s="1241" t="s">
        <v>53</v>
      </c>
      <c r="W75" s="1241" t="s">
        <v>54</v>
      </c>
      <c r="X75" s="1241" t="s">
        <v>53</v>
      </c>
      <c r="Y75" s="1240" t="s">
        <v>54</v>
      </c>
      <c r="Z75" s="1241" t="s">
        <v>53</v>
      </c>
      <c r="AA75" s="1240" t="s">
        <v>53</v>
      </c>
      <c r="AB75" s="1240" t="s">
        <v>53</v>
      </c>
      <c r="AC75" s="1240" t="s">
        <v>53</v>
      </c>
      <c r="AD75" s="1241" t="s">
        <v>53</v>
      </c>
      <c r="AE75" s="1241" t="s">
        <v>53</v>
      </c>
      <c r="AF75" s="1241" t="s">
        <v>53</v>
      </c>
      <c r="AG75" s="1240" t="s">
        <v>53</v>
      </c>
      <c r="AH75" s="1241" t="s">
        <v>53</v>
      </c>
      <c r="AI75" s="1241" t="s">
        <v>53</v>
      </c>
      <c r="AJ75" s="1240" t="s">
        <v>53</v>
      </c>
      <c r="AK75" s="1241" t="s">
        <v>53</v>
      </c>
      <c r="AL75" s="1241" t="s">
        <v>53</v>
      </c>
      <c r="AM75" s="1241" t="s">
        <v>53</v>
      </c>
      <c r="AN75" s="1240" t="s">
        <v>53</v>
      </c>
      <c r="AO75" s="1241" t="s">
        <v>53</v>
      </c>
      <c r="AP75" s="1241" t="s">
        <v>53</v>
      </c>
      <c r="AQ75" s="1241" t="s">
        <v>53</v>
      </c>
      <c r="AR75" s="1242" t="s">
        <v>53</v>
      </c>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c r="GL75" s="21"/>
      <c r="GM75" s="21"/>
      <c r="GN75" s="21"/>
      <c r="GO75" s="21"/>
      <c r="GP75" s="21"/>
      <c r="GQ75" s="21"/>
      <c r="GR75" s="21"/>
      <c r="GS75" s="21"/>
      <c r="GT75" s="21"/>
      <c r="GU75" s="21"/>
      <c r="GV75" s="21"/>
      <c r="GW75" s="21"/>
      <c r="GX75" s="21"/>
      <c r="GY75" s="21"/>
      <c r="GZ75" s="21"/>
      <c r="HA75" s="21"/>
      <c r="HB75" s="21"/>
      <c r="HC75" s="21"/>
      <c r="HD75" s="21"/>
      <c r="HE75" s="21"/>
      <c r="HF75" s="21"/>
      <c r="HG75" s="21"/>
      <c r="HH75" s="21"/>
      <c r="HI75" s="21"/>
      <c r="HJ75" s="21"/>
      <c r="HK75" s="21"/>
      <c r="HL75" s="21"/>
      <c r="HM75" s="21"/>
      <c r="HN75" s="21"/>
      <c r="HO75" s="21"/>
      <c r="HP75" s="21"/>
      <c r="HQ75" s="21"/>
      <c r="HR75" s="21"/>
      <c r="HS75" s="21"/>
      <c r="HT75" s="21"/>
      <c r="HU75" s="21"/>
      <c r="HV75" s="21"/>
      <c r="HW75" s="21"/>
      <c r="HX75" s="21"/>
      <c r="HY75" s="21"/>
      <c r="HZ75" s="21"/>
      <c r="IA75" s="21"/>
      <c r="IB75" s="21"/>
      <c r="IC75" s="21"/>
      <c r="ID75" s="21"/>
      <c r="IE75" s="21"/>
      <c r="IF75" s="21"/>
      <c r="IG75" s="21"/>
      <c r="IH75" s="21"/>
      <c r="II75" s="21"/>
      <c r="IJ75" s="21"/>
      <c r="IK75" s="21"/>
      <c r="IL75" s="21"/>
      <c r="IM75" s="21"/>
      <c r="IN75" s="21"/>
      <c r="IO75" s="21"/>
      <c r="IP75" s="21"/>
      <c r="IQ75" s="21"/>
      <c r="IR75" s="21"/>
      <c r="IS75" s="21"/>
      <c r="IT75" s="21"/>
      <c r="IU75" s="21"/>
      <c r="IV75" s="21"/>
      <c r="IW75" s="21"/>
      <c r="IX75" s="21"/>
      <c r="IY75" s="21"/>
      <c r="IZ75" s="21"/>
      <c r="JA75" s="1243"/>
    </row>
    <row r="76" spans="1:261" ht="18" customHeight="1">
      <c r="A76" s="4346" t="s">
        <v>117</v>
      </c>
      <c r="B76" s="7">
        <f>C76/D76</f>
        <v>1</v>
      </c>
      <c r="C76" s="1246">
        <v>42</v>
      </c>
      <c r="D76" s="108">
        <v>42</v>
      </c>
      <c r="E76" s="54" t="s">
        <v>53</v>
      </c>
      <c r="F76" s="47" t="s">
        <v>53</v>
      </c>
      <c r="G76" s="47" t="s">
        <v>53</v>
      </c>
      <c r="H76" s="47" t="s">
        <v>53</v>
      </c>
      <c r="I76" s="47" t="s">
        <v>53</v>
      </c>
      <c r="J76" s="47" t="s">
        <v>53</v>
      </c>
      <c r="K76" s="47" t="s">
        <v>53</v>
      </c>
      <c r="L76" s="47" t="s">
        <v>53</v>
      </c>
      <c r="M76" s="47" t="s">
        <v>53</v>
      </c>
      <c r="N76" s="47" t="s">
        <v>53</v>
      </c>
      <c r="O76" s="47" t="s">
        <v>53</v>
      </c>
      <c r="P76" s="47" t="s">
        <v>53</v>
      </c>
      <c r="Q76" s="47" t="s">
        <v>53</v>
      </c>
      <c r="R76" s="47" t="s">
        <v>53</v>
      </c>
      <c r="S76" s="47" t="s">
        <v>53</v>
      </c>
      <c r="T76" s="47" t="s">
        <v>53</v>
      </c>
      <c r="U76" s="47" t="s">
        <v>53</v>
      </c>
      <c r="V76" s="47" t="s">
        <v>53</v>
      </c>
      <c r="W76" s="47" t="s">
        <v>53</v>
      </c>
      <c r="X76" s="47" t="s">
        <v>53</v>
      </c>
      <c r="Y76" s="47" t="s">
        <v>53</v>
      </c>
      <c r="Z76" s="47" t="s">
        <v>53</v>
      </c>
      <c r="AA76" s="47" t="s">
        <v>53</v>
      </c>
      <c r="AB76" s="47" t="s">
        <v>53</v>
      </c>
      <c r="AC76" s="47" t="s">
        <v>53</v>
      </c>
      <c r="AD76" s="47" t="s">
        <v>53</v>
      </c>
      <c r="AE76" s="47" t="s">
        <v>53</v>
      </c>
      <c r="AF76" s="47" t="s">
        <v>53</v>
      </c>
      <c r="AG76" s="47" t="s">
        <v>53</v>
      </c>
      <c r="AH76" s="47" t="s">
        <v>53</v>
      </c>
      <c r="AI76" s="47" t="s">
        <v>53</v>
      </c>
      <c r="AJ76" s="47" t="s">
        <v>53</v>
      </c>
      <c r="AK76" s="47" t="s">
        <v>53</v>
      </c>
      <c r="AL76" s="47" t="s">
        <v>53</v>
      </c>
      <c r="AM76" s="47" t="s">
        <v>53</v>
      </c>
      <c r="AN76" s="47" t="s">
        <v>53</v>
      </c>
      <c r="AO76" s="47" t="s">
        <v>53</v>
      </c>
      <c r="AP76" s="47" t="s">
        <v>53</v>
      </c>
      <c r="AQ76" s="47" t="s">
        <v>53</v>
      </c>
      <c r="AR76" s="154" t="s">
        <v>53</v>
      </c>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c r="GL76" s="21"/>
      <c r="GM76" s="21"/>
      <c r="GN76" s="21"/>
      <c r="GO76" s="21"/>
      <c r="GP76" s="21"/>
      <c r="GQ76" s="21"/>
      <c r="GR76" s="21"/>
      <c r="GS76" s="21"/>
      <c r="GT76" s="21"/>
      <c r="GU76" s="21"/>
      <c r="GV76" s="21"/>
      <c r="GW76" s="21"/>
      <c r="GX76" s="21"/>
      <c r="GY76" s="21"/>
      <c r="GZ76" s="21"/>
      <c r="HA76" s="21"/>
      <c r="HB76" s="21"/>
      <c r="HC76" s="21"/>
      <c r="HD76" s="21"/>
      <c r="HE76" s="21"/>
      <c r="HF76" s="21"/>
      <c r="HG76" s="21"/>
      <c r="HH76" s="21"/>
      <c r="HI76" s="21"/>
      <c r="HJ76" s="21"/>
      <c r="HK76" s="21"/>
      <c r="HL76" s="21"/>
      <c r="HM76" s="21"/>
      <c r="HN76" s="21"/>
      <c r="HO76" s="21"/>
      <c r="HP76" s="21"/>
      <c r="HQ76" s="21"/>
      <c r="HR76" s="21"/>
      <c r="HS76" s="21"/>
      <c r="HT76" s="21"/>
      <c r="HU76" s="21"/>
      <c r="HV76" s="21"/>
      <c r="HW76" s="21"/>
      <c r="HX76" s="21"/>
      <c r="HY76" s="21"/>
      <c r="HZ76" s="21"/>
      <c r="IA76" s="21"/>
      <c r="IB76" s="21"/>
      <c r="IC76" s="21"/>
      <c r="ID76" s="21"/>
      <c r="IE76" s="21"/>
      <c r="IF76" s="21"/>
      <c r="IG76" s="21"/>
      <c r="IH76" s="21"/>
      <c r="II76" s="21"/>
      <c r="IJ76" s="21"/>
      <c r="IK76" s="21"/>
      <c r="IL76" s="21"/>
      <c r="IM76" s="21"/>
      <c r="IN76" s="21"/>
      <c r="IO76" s="21"/>
      <c r="IP76" s="21"/>
      <c r="IQ76" s="21"/>
      <c r="IR76" s="21"/>
      <c r="IS76" s="21"/>
      <c r="IT76" s="21"/>
      <c r="IU76" s="21"/>
      <c r="IV76" s="21"/>
      <c r="IW76" s="21"/>
      <c r="IX76" s="21"/>
      <c r="IY76" s="21"/>
      <c r="IZ76" s="21"/>
      <c r="JA76" s="21"/>
    </row>
    <row r="77" spans="1:261" ht="18" customHeight="1">
      <c r="A77" s="4347" t="s">
        <v>111</v>
      </c>
      <c r="B77" s="5"/>
      <c r="C77" s="1"/>
      <c r="D77" s="120"/>
      <c r="E77" s="1261" t="s">
        <v>53</v>
      </c>
      <c r="F77" s="31" t="s">
        <v>53</v>
      </c>
      <c r="G77" s="82" t="s">
        <v>53</v>
      </c>
      <c r="H77" s="31" t="s">
        <v>53</v>
      </c>
      <c r="I77" s="82" t="s">
        <v>53</v>
      </c>
      <c r="J77" s="82" t="s">
        <v>53</v>
      </c>
      <c r="K77" s="82" t="s">
        <v>53</v>
      </c>
      <c r="L77" s="82" t="s">
        <v>53</v>
      </c>
      <c r="M77" s="81" t="s">
        <v>53</v>
      </c>
      <c r="N77" s="82" t="s">
        <v>53</v>
      </c>
      <c r="O77" s="31" t="s">
        <v>54</v>
      </c>
      <c r="P77" s="31" t="s">
        <v>53</v>
      </c>
      <c r="Q77" s="31" t="s">
        <v>53</v>
      </c>
      <c r="R77" s="82" t="s">
        <v>53</v>
      </c>
      <c r="S77" s="82" t="s">
        <v>53</v>
      </c>
      <c r="T77" s="82" t="s">
        <v>53</v>
      </c>
      <c r="U77" s="82" t="s">
        <v>53</v>
      </c>
      <c r="V77" s="31" t="s">
        <v>53</v>
      </c>
      <c r="W77" s="31" t="s">
        <v>53</v>
      </c>
      <c r="X77" s="31" t="s">
        <v>53</v>
      </c>
      <c r="Y77" s="82" t="s">
        <v>53</v>
      </c>
      <c r="Z77" s="31" t="s">
        <v>54</v>
      </c>
      <c r="AA77" s="82" t="s">
        <v>53</v>
      </c>
      <c r="AB77" s="82" t="s">
        <v>53</v>
      </c>
      <c r="AC77" s="82" t="s">
        <v>53</v>
      </c>
      <c r="AD77" s="31" t="s">
        <v>53</v>
      </c>
      <c r="AE77" s="31" t="s">
        <v>53</v>
      </c>
      <c r="AF77" s="31" t="s">
        <v>53</v>
      </c>
      <c r="AG77" s="82" t="s">
        <v>53</v>
      </c>
      <c r="AH77" s="31" t="s">
        <v>58</v>
      </c>
      <c r="AI77" s="31" t="s">
        <v>53</v>
      </c>
      <c r="AJ77" s="82" t="s">
        <v>53</v>
      </c>
      <c r="AK77" s="31" t="s">
        <v>53</v>
      </c>
      <c r="AL77" s="31" t="s">
        <v>53</v>
      </c>
      <c r="AM77" s="31" t="s">
        <v>53</v>
      </c>
      <c r="AN77" s="82" t="s">
        <v>53</v>
      </c>
      <c r="AO77" s="31" t="s">
        <v>53</v>
      </c>
      <c r="AP77" s="31" t="s">
        <v>58</v>
      </c>
      <c r="AQ77" s="31" t="s">
        <v>53</v>
      </c>
      <c r="AR77" s="148" t="s">
        <v>53</v>
      </c>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c r="GL77" s="21"/>
      <c r="GM77" s="21"/>
      <c r="GN77" s="21"/>
      <c r="GO77" s="21"/>
      <c r="GP77" s="21"/>
      <c r="GQ77" s="21"/>
      <c r="GR77" s="21"/>
      <c r="GS77" s="21"/>
      <c r="GT77" s="21"/>
      <c r="GU77" s="21"/>
      <c r="GV77" s="21"/>
      <c r="GW77" s="21"/>
      <c r="GX77" s="21"/>
      <c r="GY77" s="21"/>
      <c r="GZ77" s="21"/>
      <c r="HA77" s="21"/>
      <c r="HB77" s="21"/>
      <c r="HC77" s="21"/>
      <c r="HD77" s="21"/>
      <c r="HE77" s="21"/>
      <c r="HF77" s="21"/>
      <c r="HG77" s="21"/>
      <c r="HH77" s="21"/>
      <c r="HI77" s="21"/>
      <c r="HJ77" s="21"/>
      <c r="HK77" s="21"/>
      <c r="HL77" s="21"/>
      <c r="HM77" s="21"/>
      <c r="HN77" s="21"/>
      <c r="HO77" s="21"/>
      <c r="HP77" s="21"/>
      <c r="HQ77" s="21"/>
      <c r="HR77" s="21"/>
      <c r="HS77" s="21"/>
      <c r="HT77" s="21"/>
      <c r="HU77" s="21"/>
      <c r="HV77" s="21"/>
      <c r="HW77" s="21"/>
      <c r="HX77" s="21"/>
      <c r="HY77" s="21"/>
      <c r="HZ77" s="21"/>
      <c r="IA77" s="21"/>
      <c r="IB77" s="21"/>
      <c r="IC77" s="21"/>
      <c r="ID77" s="21"/>
      <c r="IE77" s="21"/>
      <c r="IF77" s="21"/>
      <c r="IG77" s="21"/>
      <c r="IH77" s="21"/>
      <c r="II77" s="21"/>
      <c r="IJ77" s="21"/>
      <c r="IK77" s="21"/>
      <c r="IL77" s="21"/>
      <c r="IM77" s="21"/>
      <c r="IN77" s="21"/>
      <c r="IO77" s="21"/>
      <c r="IP77" s="21"/>
      <c r="IQ77" s="21"/>
      <c r="IR77" s="21"/>
      <c r="IS77" s="21"/>
      <c r="IT77" s="21"/>
      <c r="IU77" s="21"/>
      <c r="IV77" s="21"/>
      <c r="IW77" s="21"/>
      <c r="IX77" s="21"/>
      <c r="IY77" s="21"/>
      <c r="IZ77" s="21"/>
      <c r="JA77" s="21"/>
    </row>
    <row r="78" spans="1:261" s="1244" customFormat="1" ht="18" customHeight="1">
      <c r="A78" s="4348" t="s">
        <v>112</v>
      </c>
      <c r="B78" s="4395"/>
      <c r="C78" s="138"/>
      <c r="D78" s="139"/>
      <c r="E78" s="1266" t="s">
        <v>53</v>
      </c>
      <c r="F78" s="1241" t="s">
        <v>53</v>
      </c>
      <c r="G78" s="1240" t="s">
        <v>53</v>
      </c>
      <c r="H78" s="1241" t="s">
        <v>53</v>
      </c>
      <c r="I78" s="1240" t="s">
        <v>53</v>
      </c>
      <c r="J78" s="1240" t="s">
        <v>53</v>
      </c>
      <c r="K78" s="1240" t="s">
        <v>53</v>
      </c>
      <c r="L78" s="1240" t="s">
        <v>53</v>
      </c>
      <c r="M78" s="1241" t="s">
        <v>58</v>
      </c>
      <c r="N78" s="1240" t="s">
        <v>53</v>
      </c>
      <c r="O78" s="1240" t="s">
        <v>53</v>
      </c>
      <c r="P78" s="1241" t="s">
        <v>53</v>
      </c>
      <c r="Q78" s="1241" t="s">
        <v>53</v>
      </c>
      <c r="R78" s="1240" t="s">
        <v>53</v>
      </c>
      <c r="S78" s="1240" t="s">
        <v>53</v>
      </c>
      <c r="T78" s="1240" t="s">
        <v>53</v>
      </c>
      <c r="U78" s="1240" t="s">
        <v>53</v>
      </c>
      <c r="V78" s="1241" t="s">
        <v>53</v>
      </c>
      <c r="W78" s="1241" t="s">
        <v>54</v>
      </c>
      <c r="X78" s="1241" t="s">
        <v>53</v>
      </c>
      <c r="Y78" s="1240" t="s">
        <v>53</v>
      </c>
      <c r="Z78" s="1241" t="s">
        <v>53</v>
      </c>
      <c r="AA78" s="1240" t="s">
        <v>53</v>
      </c>
      <c r="AB78" s="1240" t="s">
        <v>53</v>
      </c>
      <c r="AC78" s="1240" t="s">
        <v>53</v>
      </c>
      <c r="AD78" s="1241" t="s">
        <v>53</v>
      </c>
      <c r="AE78" s="1241" t="s">
        <v>53</v>
      </c>
      <c r="AF78" s="1241" t="s">
        <v>53</v>
      </c>
      <c r="AG78" s="1240" t="s">
        <v>53</v>
      </c>
      <c r="AH78" s="1241" t="s">
        <v>53</v>
      </c>
      <c r="AI78" s="1241" t="s">
        <v>53</v>
      </c>
      <c r="AJ78" s="1240" t="s">
        <v>53</v>
      </c>
      <c r="AK78" s="1241" t="s">
        <v>53</v>
      </c>
      <c r="AL78" s="1241" t="s">
        <v>53</v>
      </c>
      <c r="AM78" s="1241" t="s">
        <v>53</v>
      </c>
      <c r="AN78" s="1240" t="s">
        <v>53</v>
      </c>
      <c r="AO78" s="1241" t="s">
        <v>53</v>
      </c>
      <c r="AP78" s="1241" t="s">
        <v>53</v>
      </c>
      <c r="AQ78" s="1241" t="s">
        <v>53</v>
      </c>
      <c r="AR78" s="1242" t="s">
        <v>53</v>
      </c>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21"/>
      <c r="FO78" s="21"/>
      <c r="FP78" s="21"/>
      <c r="FQ78" s="21"/>
      <c r="FR78" s="21"/>
      <c r="FS78" s="21"/>
      <c r="FT78" s="21"/>
      <c r="FU78" s="21"/>
      <c r="FV78" s="21"/>
      <c r="FW78" s="21"/>
      <c r="FX78" s="21"/>
      <c r="FY78" s="21"/>
      <c r="FZ78" s="21"/>
      <c r="GA78" s="21"/>
      <c r="GB78" s="21"/>
      <c r="GC78" s="21"/>
      <c r="GD78" s="21"/>
      <c r="GE78" s="21"/>
      <c r="GF78" s="21"/>
      <c r="GG78" s="21"/>
      <c r="GH78" s="21"/>
      <c r="GI78" s="21"/>
      <c r="GJ78" s="21"/>
      <c r="GK78" s="21"/>
      <c r="GL78" s="21"/>
      <c r="GM78" s="21"/>
      <c r="GN78" s="21"/>
      <c r="GO78" s="21"/>
      <c r="GP78" s="21"/>
      <c r="GQ78" s="21"/>
      <c r="GR78" s="21"/>
      <c r="GS78" s="21"/>
      <c r="GT78" s="21"/>
      <c r="GU78" s="21"/>
      <c r="GV78" s="21"/>
      <c r="GW78" s="21"/>
      <c r="GX78" s="21"/>
      <c r="GY78" s="21"/>
      <c r="GZ78" s="21"/>
      <c r="HA78" s="21"/>
      <c r="HB78" s="21"/>
      <c r="HC78" s="21"/>
      <c r="HD78" s="21"/>
      <c r="HE78" s="21"/>
      <c r="HF78" s="21"/>
      <c r="HG78" s="21"/>
      <c r="HH78" s="21"/>
      <c r="HI78" s="21"/>
      <c r="HJ78" s="21"/>
      <c r="HK78" s="21"/>
      <c r="HL78" s="21"/>
      <c r="HM78" s="21"/>
      <c r="HN78" s="21"/>
      <c r="HO78" s="21"/>
      <c r="HP78" s="21"/>
      <c r="HQ78" s="21"/>
      <c r="HR78" s="21"/>
      <c r="HS78" s="21"/>
      <c r="HT78" s="21"/>
      <c r="HU78" s="21"/>
      <c r="HV78" s="21"/>
      <c r="HW78" s="21"/>
      <c r="HX78" s="21"/>
      <c r="HY78" s="21"/>
      <c r="HZ78" s="21"/>
      <c r="IA78" s="21"/>
      <c r="IB78" s="21"/>
      <c r="IC78" s="21"/>
      <c r="ID78" s="21"/>
      <c r="IE78" s="21"/>
      <c r="IF78" s="21"/>
      <c r="IG78" s="21"/>
      <c r="IH78" s="21"/>
      <c r="II78" s="21"/>
      <c r="IJ78" s="21"/>
      <c r="IK78" s="21"/>
      <c r="IL78" s="21"/>
      <c r="IM78" s="21"/>
      <c r="IN78" s="21"/>
      <c r="IO78" s="21"/>
      <c r="IP78" s="21"/>
      <c r="IQ78" s="21"/>
      <c r="IR78" s="21"/>
      <c r="IS78" s="21"/>
      <c r="IT78" s="21"/>
      <c r="IU78" s="21"/>
      <c r="IV78" s="21"/>
      <c r="IW78" s="21"/>
      <c r="IX78" s="21"/>
      <c r="IY78" s="21"/>
      <c r="IZ78" s="21"/>
      <c r="JA78" s="1243"/>
    </row>
    <row r="79" spans="1:261" ht="18" customHeight="1">
      <c r="A79" s="4346" t="s">
        <v>118</v>
      </c>
      <c r="B79" s="7">
        <f>C79/D79</f>
        <v>0.75609756097560976</v>
      </c>
      <c r="C79" s="1246">
        <v>31</v>
      </c>
      <c r="D79" s="108">
        <v>41</v>
      </c>
      <c r="E79" s="54" t="s">
        <v>53</v>
      </c>
      <c r="F79" s="47" t="s">
        <v>54</v>
      </c>
      <c r="G79" s="47" t="s">
        <v>53</v>
      </c>
      <c r="H79" s="47" t="s">
        <v>53</v>
      </c>
      <c r="I79" s="47" t="s">
        <v>53</v>
      </c>
      <c r="J79" s="47" t="s">
        <v>53</v>
      </c>
      <c r="K79" s="47" t="s">
        <v>54</v>
      </c>
      <c r="L79" s="47" t="s">
        <v>53</v>
      </c>
      <c r="M79" s="47" t="s">
        <v>53</v>
      </c>
      <c r="N79" s="47" t="s">
        <v>53</v>
      </c>
      <c r="O79" s="47" t="s">
        <v>54</v>
      </c>
      <c r="P79" s="47" t="s">
        <v>54</v>
      </c>
      <c r="Q79" s="47" t="s">
        <v>53</v>
      </c>
      <c r="R79" s="47" t="s">
        <v>54</v>
      </c>
      <c r="S79" s="47" t="s">
        <v>53</v>
      </c>
      <c r="T79" s="47" t="s">
        <v>53</v>
      </c>
      <c r="U79" s="47" t="s">
        <v>54</v>
      </c>
      <c r="V79" s="47" t="s">
        <v>53</v>
      </c>
      <c r="W79" s="47" t="s">
        <v>53</v>
      </c>
      <c r="X79" s="47" t="s">
        <v>53</v>
      </c>
      <c r="Y79" s="47" t="s">
        <v>77</v>
      </c>
      <c r="Z79" s="47" t="s">
        <v>53</v>
      </c>
      <c r="AA79" s="47" t="s">
        <v>53</v>
      </c>
      <c r="AB79" s="47" t="s">
        <v>54</v>
      </c>
      <c r="AC79" s="47" t="s">
        <v>53</v>
      </c>
      <c r="AD79" s="47" t="s">
        <v>53</v>
      </c>
      <c r="AE79" s="47" t="s">
        <v>53</v>
      </c>
      <c r="AF79" s="47" t="s">
        <v>53</v>
      </c>
      <c r="AG79" s="47" t="s">
        <v>53</v>
      </c>
      <c r="AH79" s="47" t="s">
        <v>54</v>
      </c>
      <c r="AI79" s="47" t="s">
        <v>53</v>
      </c>
      <c r="AJ79" s="47" t="s">
        <v>53</v>
      </c>
      <c r="AK79" s="47" t="s">
        <v>53</v>
      </c>
      <c r="AL79" s="47" t="s">
        <v>53</v>
      </c>
      <c r="AM79" s="47" t="s">
        <v>53</v>
      </c>
      <c r="AN79" s="47" t="s">
        <v>53</v>
      </c>
      <c r="AO79" s="47" t="s">
        <v>53</v>
      </c>
      <c r="AP79" s="47" t="s">
        <v>54</v>
      </c>
      <c r="AQ79" s="47" t="s">
        <v>53</v>
      </c>
      <c r="AR79" s="154" t="s">
        <v>53</v>
      </c>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c r="IR79" s="21"/>
      <c r="IS79" s="21"/>
      <c r="IT79" s="21"/>
      <c r="IU79" s="21"/>
      <c r="IV79" s="21"/>
      <c r="IW79" s="21"/>
      <c r="IX79" s="21"/>
      <c r="IY79" s="21"/>
      <c r="IZ79" s="21"/>
      <c r="JA79" s="21"/>
    </row>
    <row r="80" spans="1:261" ht="18" customHeight="1">
      <c r="A80" s="4347" t="s">
        <v>111</v>
      </c>
      <c r="B80" s="5"/>
      <c r="C80" s="1"/>
      <c r="D80" s="120"/>
      <c r="E80" s="1261" t="s">
        <v>53</v>
      </c>
      <c r="F80" s="31" t="s">
        <v>54</v>
      </c>
      <c r="G80" s="82" t="s">
        <v>53</v>
      </c>
      <c r="H80" s="31" t="s">
        <v>53</v>
      </c>
      <c r="I80" s="82" t="s">
        <v>53</v>
      </c>
      <c r="J80" s="82" t="s">
        <v>53</v>
      </c>
      <c r="K80" s="82" t="s">
        <v>54</v>
      </c>
      <c r="L80" s="82" t="s">
        <v>53</v>
      </c>
      <c r="M80" s="81" t="s">
        <v>53</v>
      </c>
      <c r="N80" s="82" t="s">
        <v>53</v>
      </c>
      <c r="O80" s="31" t="s">
        <v>54</v>
      </c>
      <c r="P80" s="31" t="s">
        <v>54</v>
      </c>
      <c r="Q80" s="31" t="s">
        <v>53</v>
      </c>
      <c r="R80" s="31" t="s">
        <v>54</v>
      </c>
      <c r="S80" s="82" t="s">
        <v>53</v>
      </c>
      <c r="T80" s="82" t="s">
        <v>53</v>
      </c>
      <c r="U80" s="31" t="s">
        <v>54</v>
      </c>
      <c r="V80" s="31" t="s">
        <v>53</v>
      </c>
      <c r="W80" s="31" t="s">
        <v>53</v>
      </c>
      <c r="X80" s="31" t="s">
        <v>53</v>
      </c>
      <c r="Y80" s="31" t="s">
        <v>58</v>
      </c>
      <c r="Z80" s="31" t="s">
        <v>54</v>
      </c>
      <c r="AA80" s="82" t="s">
        <v>53</v>
      </c>
      <c r="AB80" s="82" t="s">
        <v>54</v>
      </c>
      <c r="AC80" s="82" t="s">
        <v>53</v>
      </c>
      <c r="AD80" s="31" t="s">
        <v>53</v>
      </c>
      <c r="AE80" s="31" t="s">
        <v>53</v>
      </c>
      <c r="AF80" s="31" t="s">
        <v>53</v>
      </c>
      <c r="AG80" s="82" t="s">
        <v>53</v>
      </c>
      <c r="AH80" s="31" t="s">
        <v>58</v>
      </c>
      <c r="AI80" s="31" t="s">
        <v>53</v>
      </c>
      <c r="AJ80" s="82" t="s">
        <v>53</v>
      </c>
      <c r="AK80" s="31" t="s">
        <v>53</v>
      </c>
      <c r="AL80" s="31" t="s">
        <v>53</v>
      </c>
      <c r="AM80" s="31" t="s">
        <v>53</v>
      </c>
      <c r="AN80" s="82" t="s">
        <v>53</v>
      </c>
      <c r="AO80" s="31" t="s">
        <v>53</v>
      </c>
      <c r="AP80" s="31" t="s">
        <v>54</v>
      </c>
      <c r="AQ80" s="31" t="s">
        <v>53</v>
      </c>
      <c r="AR80" s="148" t="s">
        <v>53</v>
      </c>
      <c r="AS80" s="21"/>
      <c r="AT80" s="21"/>
      <c r="AU80" s="21"/>
      <c r="AV80" s="21"/>
      <c r="AW80" s="21"/>
      <c r="AX80" s="21"/>
      <c r="AY80" s="21"/>
      <c r="AZ80" s="21"/>
      <c r="BA80" s="21"/>
      <c r="BB80" s="21"/>
      <c r="BC80" s="21"/>
      <c r="BD80" s="21"/>
      <c r="BE80" s="21"/>
      <c r="BF80" s="21"/>
      <c r="BG80" s="21"/>
      <c r="BH80" s="21"/>
      <c r="BI80" s="21"/>
      <c r="BJ80" s="21"/>
      <c r="BK80" s="21"/>
      <c r="BL80" s="21"/>
      <c r="BM80" s="21"/>
      <c r="BN80" s="21"/>
      <c r="BO80" s="21"/>
      <c r="BP80" s="21"/>
      <c r="BQ80" s="21"/>
      <c r="BR80" s="21"/>
      <c r="BS80" s="21"/>
      <c r="BT80" s="21"/>
      <c r="BU80" s="21"/>
      <c r="BV80" s="21"/>
      <c r="BW80" s="21"/>
      <c r="BX80" s="21"/>
      <c r="BY80" s="21"/>
      <c r="BZ80" s="21"/>
      <c r="CA80" s="21"/>
      <c r="CB80" s="21"/>
      <c r="CC80" s="21"/>
      <c r="CD80" s="21"/>
      <c r="CE80" s="21"/>
      <c r="CF80" s="21"/>
      <c r="CG80" s="21"/>
      <c r="CH80" s="21"/>
      <c r="CI80" s="21"/>
      <c r="CJ80" s="21"/>
      <c r="CK80" s="21"/>
      <c r="CL80" s="21"/>
      <c r="CM80" s="21"/>
      <c r="CN80" s="21"/>
      <c r="CO80" s="21"/>
      <c r="CP80" s="21"/>
      <c r="CQ80" s="21"/>
      <c r="CR80" s="21"/>
      <c r="CS80" s="21"/>
      <c r="CT80" s="21"/>
      <c r="CU80" s="21"/>
      <c r="CV80" s="21"/>
      <c r="CW80" s="21"/>
      <c r="CX80" s="21"/>
      <c r="CY80" s="21"/>
      <c r="CZ80" s="21"/>
      <c r="DA80" s="21"/>
      <c r="DB80" s="21"/>
      <c r="DC80" s="21"/>
      <c r="DD80" s="21"/>
      <c r="DE80" s="21"/>
      <c r="DF80" s="21"/>
      <c r="DG80" s="21"/>
      <c r="DH80" s="21"/>
      <c r="DI80" s="21"/>
      <c r="DJ80" s="21"/>
      <c r="DK80" s="21"/>
      <c r="DL80" s="21"/>
      <c r="DM80" s="21"/>
      <c r="DN80" s="21"/>
      <c r="DO80" s="21"/>
      <c r="DP80" s="21"/>
      <c r="DQ80" s="21"/>
      <c r="DR80" s="21"/>
      <c r="DS80" s="21"/>
      <c r="DT80" s="21"/>
      <c r="DU80" s="21"/>
      <c r="DV80" s="21"/>
      <c r="DW80" s="21"/>
      <c r="DX80" s="21"/>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21"/>
      <c r="FO80" s="21"/>
      <c r="FP80" s="21"/>
      <c r="FQ80" s="21"/>
      <c r="FR80" s="21"/>
      <c r="FS80" s="21"/>
      <c r="FT80" s="21"/>
      <c r="FU80" s="21"/>
      <c r="FV80" s="21"/>
      <c r="FW80" s="21"/>
      <c r="FX80" s="21"/>
      <c r="FY80" s="21"/>
      <c r="FZ80" s="21"/>
      <c r="GA80" s="21"/>
      <c r="GB80" s="21"/>
      <c r="GC80" s="21"/>
      <c r="GD80" s="21"/>
      <c r="GE80" s="21"/>
      <c r="GF80" s="21"/>
      <c r="GG80" s="21"/>
      <c r="GH80" s="21"/>
      <c r="GI80" s="21"/>
      <c r="GJ80" s="21"/>
      <c r="GK80" s="21"/>
      <c r="GL80" s="21"/>
      <c r="GM80" s="21"/>
      <c r="GN80" s="21"/>
      <c r="GO80" s="21"/>
      <c r="GP80" s="21"/>
      <c r="GQ80" s="21"/>
      <c r="GR80" s="21"/>
      <c r="GS80" s="21"/>
      <c r="GT80" s="21"/>
      <c r="GU80" s="21"/>
      <c r="GV80" s="21"/>
      <c r="GW80" s="21"/>
      <c r="GX80" s="21"/>
      <c r="GY80" s="21"/>
      <c r="GZ80" s="21"/>
      <c r="HA80" s="21"/>
      <c r="HB80" s="21"/>
      <c r="HC80" s="21"/>
      <c r="HD80" s="21"/>
      <c r="HE80" s="21"/>
      <c r="HF80" s="21"/>
      <c r="HG80" s="21"/>
      <c r="HH80" s="21"/>
      <c r="HI80" s="21"/>
      <c r="HJ80" s="21"/>
      <c r="HK80" s="21"/>
      <c r="HL80" s="21"/>
      <c r="HM80" s="21"/>
      <c r="HN80" s="21"/>
      <c r="HO80" s="21"/>
      <c r="HP80" s="21"/>
      <c r="HQ80" s="21"/>
      <c r="HR80" s="21"/>
      <c r="HS80" s="21"/>
      <c r="HT80" s="21"/>
      <c r="HU80" s="21"/>
      <c r="HV80" s="21"/>
      <c r="HW80" s="21"/>
      <c r="HX80" s="21"/>
      <c r="HY80" s="21"/>
      <c r="HZ80" s="21"/>
      <c r="IA80" s="21"/>
      <c r="IB80" s="21"/>
      <c r="IC80" s="21"/>
      <c r="ID80" s="21"/>
      <c r="IE80" s="21"/>
      <c r="IF80" s="21"/>
      <c r="IG80" s="21"/>
      <c r="IH80" s="21"/>
      <c r="II80" s="21"/>
      <c r="IJ80" s="21"/>
      <c r="IK80" s="21"/>
      <c r="IL80" s="21"/>
      <c r="IM80" s="21"/>
      <c r="IN80" s="21"/>
      <c r="IO80" s="21"/>
      <c r="IP80" s="21"/>
      <c r="IQ80" s="21"/>
      <c r="IR80" s="21"/>
      <c r="IS80" s="21"/>
      <c r="IT80" s="21"/>
      <c r="IU80" s="21"/>
      <c r="IV80" s="21"/>
      <c r="IW80" s="21"/>
      <c r="IX80" s="21"/>
      <c r="IY80" s="21"/>
      <c r="IZ80" s="21"/>
      <c r="JA80" s="21"/>
    </row>
    <row r="81" spans="1:261" s="1244" customFormat="1" ht="18" customHeight="1">
      <c r="A81" s="4348" t="s">
        <v>112</v>
      </c>
      <c r="B81" s="4395"/>
      <c r="C81" s="138"/>
      <c r="D81" s="139"/>
      <c r="E81" s="1266" t="s">
        <v>53</v>
      </c>
      <c r="F81" s="1241" t="s">
        <v>54</v>
      </c>
      <c r="G81" s="1240" t="s">
        <v>53</v>
      </c>
      <c r="H81" s="1241" t="s">
        <v>53</v>
      </c>
      <c r="I81" s="1240" t="s">
        <v>53</v>
      </c>
      <c r="J81" s="1240" t="s">
        <v>53</v>
      </c>
      <c r="K81" s="1240" t="s">
        <v>54</v>
      </c>
      <c r="L81" s="1240" t="s">
        <v>53</v>
      </c>
      <c r="M81" s="1241" t="s">
        <v>58</v>
      </c>
      <c r="N81" s="1240" t="s">
        <v>53</v>
      </c>
      <c r="O81" s="1241" t="s">
        <v>54</v>
      </c>
      <c r="P81" s="1241" t="s">
        <v>54</v>
      </c>
      <c r="Q81" s="1241" t="s">
        <v>53</v>
      </c>
      <c r="R81" s="1241" t="s">
        <v>54</v>
      </c>
      <c r="S81" s="1240" t="s">
        <v>53</v>
      </c>
      <c r="T81" s="1240" t="s">
        <v>53</v>
      </c>
      <c r="U81" s="1241" t="s">
        <v>54</v>
      </c>
      <c r="V81" s="1241" t="s">
        <v>53</v>
      </c>
      <c r="W81" s="1241" t="s">
        <v>54</v>
      </c>
      <c r="X81" s="1241" t="s">
        <v>53</v>
      </c>
      <c r="Y81" s="1241" t="s">
        <v>58</v>
      </c>
      <c r="Z81" s="1241" t="s">
        <v>53</v>
      </c>
      <c r="AA81" s="1240" t="s">
        <v>53</v>
      </c>
      <c r="AB81" s="1240" t="s">
        <v>54</v>
      </c>
      <c r="AC81" s="1240" t="s">
        <v>53</v>
      </c>
      <c r="AD81" s="1241" t="s">
        <v>53</v>
      </c>
      <c r="AE81" s="1241" t="s">
        <v>53</v>
      </c>
      <c r="AF81" s="1241" t="s">
        <v>53</v>
      </c>
      <c r="AG81" s="1241" t="s">
        <v>58</v>
      </c>
      <c r="AH81" s="1241" t="s">
        <v>54</v>
      </c>
      <c r="AI81" s="1241" t="s">
        <v>54</v>
      </c>
      <c r="AJ81" s="1240" t="s">
        <v>53</v>
      </c>
      <c r="AK81" s="1241" t="s">
        <v>53</v>
      </c>
      <c r="AL81" s="1241" t="s">
        <v>53</v>
      </c>
      <c r="AM81" s="1241" t="s">
        <v>53</v>
      </c>
      <c r="AN81" s="1240" t="s">
        <v>53</v>
      </c>
      <c r="AO81" s="1241" t="s">
        <v>53</v>
      </c>
      <c r="AP81" s="1241" t="s">
        <v>54</v>
      </c>
      <c r="AQ81" s="1241" t="s">
        <v>53</v>
      </c>
      <c r="AR81" s="1242" t="s">
        <v>53</v>
      </c>
      <c r="AS81" s="21"/>
      <c r="AT81" s="21"/>
      <c r="AU81" s="21"/>
      <c r="AV81" s="21"/>
      <c r="AW81" s="21"/>
      <c r="AX81" s="21"/>
      <c r="AY81" s="21"/>
      <c r="AZ81" s="21"/>
      <c r="BA81" s="21"/>
      <c r="BB81" s="21"/>
      <c r="BC81" s="21"/>
      <c r="BD81" s="21"/>
      <c r="BE81" s="21"/>
      <c r="BF81" s="21"/>
      <c r="BG81" s="21"/>
      <c r="BH81" s="21"/>
      <c r="BI81" s="21"/>
      <c r="BJ81" s="21"/>
      <c r="BK81" s="21"/>
      <c r="BL81" s="21"/>
      <c r="BM81" s="21"/>
      <c r="BN81" s="21"/>
      <c r="BO81" s="21"/>
      <c r="BP81" s="21"/>
      <c r="BQ81" s="21"/>
      <c r="BR81" s="21"/>
      <c r="BS81" s="21"/>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1"/>
      <c r="DC81" s="21"/>
      <c r="DD81" s="21"/>
      <c r="DE81" s="21"/>
      <c r="DF81" s="21"/>
      <c r="DG81" s="21"/>
      <c r="DH81" s="21"/>
      <c r="DI81" s="21"/>
      <c r="DJ81" s="21"/>
      <c r="DK81" s="21"/>
      <c r="DL81" s="21"/>
      <c r="DM81" s="21"/>
      <c r="DN81" s="21"/>
      <c r="DO81" s="21"/>
      <c r="DP81" s="21"/>
      <c r="DQ81" s="21"/>
      <c r="DR81" s="21"/>
      <c r="DS81" s="21"/>
      <c r="DT81" s="21"/>
      <c r="DU81" s="21"/>
      <c r="DV81" s="21"/>
      <c r="DW81" s="21"/>
      <c r="DX81" s="21"/>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21"/>
      <c r="FO81" s="21"/>
      <c r="FP81" s="21"/>
      <c r="FQ81" s="21"/>
      <c r="FR81" s="21"/>
      <c r="FS81" s="21"/>
      <c r="FT81" s="21"/>
      <c r="FU81" s="21"/>
      <c r="FV81" s="21"/>
      <c r="FW81" s="21"/>
      <c r="FX81" s="21"/>
      <c r="FY81" s="21"/>
      <c r="FZ81" s="21"/>
      <c r="GA81" s="21"/>
      <c r="GB81" s="21"/>
      <c r="GC81" s="21"/>
      <c r="GD81" s="21"/>
      <c r="GE81" s="21"/>
      <c r="GF81" s="21"/>
      <c r="GG81" s="21"/>
      <c r="GH81" s="21"/>
      <c r="GI81" s="21"/>
      <c r="GJ81" s="21"/>
      <c r="GK81" s="21"/>
      <c r="GL81" s="21"/>
      <c r="GM81" s="21"/>
      <c r="GN81" s="21"/>
      <c r="GO81" s="21"/>
      <c r="GP81" s="21"/>
      <c r="GQ81" s="21"/>
      <c r="GR81" s="21"/>
      <c r="GS81" s="21"/>
      <c r="GT81" s="21"/>
      <c r="GU81" s="21"/>
      <c r="GV81" s="21"/>
      <c r="GW81" s="21"/>
      <c r="GX81" s="21"/>
      <c r="GY81" s="21"/>
      <c r="GZ81" s="21"/>
      <c r="HA81" s="21"/>
      <c r="HB81" s="21"/>
      <c r="HC81" s="21"/>
      <c r="HD81" s="21"/>
      <c r="HE81" s="21"/>
      <c r="HF81" s="21"/>
      <c r="HG81" s="21"/>
      <c r="HH81" s="21"/>
      <c r="HI81" s="21"/>
      <c r="HJ81" s="21"/>
      <c r="HK81" s="21"/>
      <c r="HL81" s="21"/>
      <c r="HM81" s="21"/>
      <c r="HN81" s="21"/>
      <c r="HO81" s="21"/>
      <c r="HP81" s="21"/>
      <c r="HQ81" s="21"/>
      <c r="HR81" s="21"/>
      <c r="HS81" s="21"/>
      <c r="HT81" s="21"/>
      <c r="HU81" s="21"/>
      <c r="HV81" s="21"/>
      <c r="HW81" s="21"/>
      <c r="HX81" s="21"/>
      <c r="HY81" s="21"/>
      <c r="HZ81" s="21"/>
      <c r="IA81" s="21"/>
      <c r="IB81" s="21"/>
      <c r="IC81" s="21"/>
      <c r="ID81" s="21"/>
      <c r="IE81" s="21"/>
      <c r="IF81" s="21"/>
      <c r="IG81" s="21"/>
      <c r="IH81" s="21"/>
      <c r="II81" s="21"/>
      <c r="IJ81" s="21"/>
      <c r="IK81" s="21"/>
      <c r="IL81" s="21"/>
      <c r="IM81" s="21"/>
      <c r="IN81" s="21"/>
      <c r="IO81" s="21"/>
      <c r="IP81" s="21"/>
      <c r="IQ81" s="21"/>
      <c r="IR81" s="21"/>
      <c r="IS81" s="21"/>
      <c r="IT81" s="21"/>
      <c r="IU81" s="21"/>
      <c r="IV81" s="21"/>
      <c r="IW81" s="21"/>
      <c r="IX81" s="21"/>
      <c r="IY81" s="21"/>
      <c r="IZ81" s="21"/>
      <c r="JA81" s="1243"/>
    </row>
    <row r="82" spans="1:261" ht="18" customHeight="1">
      <c r="A82" s="4346" t="s">
        <v>119</v>
      </c>
      <c r="B82" s="7">
        <f>C82/D82</f>
        <v>0.95121951219512191</v>
      </c>
      <c r="C82" s="1246">
        <v>39</v>
      </c>
      <c r="D82" s="108">
        <v>41</v>
      </c>
      <c r="E82" s="54" t="s">
        <v>53</v>
      </c>
      <c r="F82" s="47" t="s">
        <v>53</v>
      </c>
      <c r="G82" s="47" t="s">
        <v>53</v>
      </c>
      <c r="H82" s="47" t="s">
        <v>54</v>
      </c>
      <c r="I82" s="47" t="s">
        <v>53</v>
      </c>
      <c r="J82" s="47" t="s">
        <v>53</v>
      </c>
      <c r="K82" s="47" t="s">
        <v>53</v>
      </c>
      <c r="L82" s="47" t="s">
        <v>53</v>
      </c>
      <c r="M82" s="47" t="s">
        <v>53</v>
      </c>
      <c r="N82" s="47" t="s">
        <v>53</v>
      </c>
      <c r="O82" s="47" t="s">
        <v>53</v>
      </c>
      <c r="P82" s="47" t="s">
        <v>53</v>
      </c>
      <c r="Q82" s="47" t="s">
        <v>53</v>
      </c>
      <c r="R82" s="47" t="s">
        <v>53</v>
      </c>
      <c r="S82" s="47" t="s">
        <v>53</v>
      </c>
      <c r="T82" s="47" t="s">
        <v>53</v>
      </c>
      <c r="U82" s="47" t="s">
        <v>54</v>
      </c>
      <c r="V82" s="47" t="s">
        <v>53</v>
      </c>
      <c r="W82" s="47" t="s">
        <v>53</v>
      </c>
      <c r="X82" s="47" t="s">
        <v>53</v>
      </c>
      <c r="Y82" s="47" t="s">
        <v>53</v>
      </c>
      <c r="Z82" s="47" t="s">
        <v>53</v>
      </c>
      <c r="AA82" s="47" t="s">
        <v>53</v>
      </c>
      <c r="AB82" s="47" t="s">
        <v>53</v>
      </c>
      <c r="AC82" s="47" t="s">
        <v>53</v>
      </c>
      <c r="AD82" s="47" t="s">
        <v>53</v>
      </c>
      <c r="AE82" s="47" t="s">
        <v>53</v>
      </c>
      <c r="AF82" s="47" t="s">
        <v>53</v>
      </c>
      <c r="AG82" s="47" t="s">
        <v>53</v>
      </c>
      <c r="AH82" s="47" t="s">
        <v>77</v>
      </c>
      <c r="AI82" s="47" t="s">
        <v>53</v>
      </c>
      <c r="AJ82" s="47" t="s">
        <v>53</v>
      </c>
      <c r="AK82" s="47" t="s">
        <v>53</v>
      </c>
      <c r="AL82" s="47" t="s">
        <v>53</v>
      </c>
      <c r="AM82" s="47" t="s">
        <v>53</v>
      </c>
      <c r="AN82" s="47" t="s">
        <v>53</v>
      </c>
      <c r="AO82" s="47" t="s">
        <v>53</v>
      </c>
      <c r="AP82" s="47" t="s">
        <v>53</v>
      </c>
      <c r="AQ82" s="47" t="s">
        <v>53</v>
      </c>
      <c r="AR82" s="154" t="s">
        <v>53</v>
      </c>
      <c r="AS82" s="21"/>
      <c r="AT82" s="21"/>
      <c r="AU82" s="21"/>
      <c r="AV82" s="21"/>
      <c r="AW82" s="21"/>
      <c r="AX82" s="21"/>
      <c r="AY82" s="21"/>
      <c r="AZ82" s="21"/>
      <c r="BA82" s="21"/>
      <c r="BB82" s="21"/>
      <c r="BC82" s="21"/>
      <c r="BD82" s="21"/>
      <c r="BE82" s="21"/>
      <c r="BF82" s="21"/>
      <c r="BG82" s="21"/>
      <c r="BH82" s="21"/>
      <c r="BI82" s="21"/>
      <c r="BJ82" s="21"/>
      <c r="BK82" s="21"/>
      <c r="BL82" s="21"/>
      <c r="BM82" s="21"/>
      <c r="BN82" s="21"/>
      <c r="BO82" s="21"/>
      <c r="BP82" s="21"/>
      <c r="BQ82" s="21"/>
      <c r="BR82" s="21"/>
      <c r="BS82" s="21"/>
      <c r="BT82" s="21"/>
      <c r="BU82" s="21"/>
      <c r="BV82" s="21"/>
      <c r="BW82" s="21"/>
      <c r="BX82" s="21"/>
      <c r="BY82" s="21"/>
      <c r="BZ82" s="21"/>
      <c r="CA82" s="21"/>
      <c r="CB82" s="21"/>
      <c r="CC82" s="21"/>
      <c r="CD82" s="21"/>
      <c r="CE82" s="21"/>
      <c r="CF82" s="21"/>
      <c r="CG82" s="21"/>
      <c r="CH82" s="21"/>
      <c r="CI82" s="21"/>
      <c r="CJ82" s="21"/>
      <c r="CK82" s="21"/>
      <c r="CL82" s="21"/>
      <c r="CM82" s="21"/>
      <c r="CN82" s="21"/>
      <c r="CO82" s="21"/>
      <c r="CP82" s="21"/>
      <c r="CQ82" s="21"/>
      <c r="CR82" s="21"/>
      <c r="CS82" s="21"/>
      <c r="CT82" s="21"/>
      <c r="CU82" s="21"/>
      <c r="CV82" s="21"/>
      <c r="CW82" s="21"/>
      <c r="CX82" s="21"/>
      <c r="CY82" s="21"/>
      <c r="CZ82" s="21"/>
      <c r="DA82" s="21"/>
      <c r="DB82" s="21"/>
      <c r="DC82" s="21"/>
      <c r="DD82" s="21"/>
      <c r="DE82" s="21"/>
      <c r="DF82" s="21"/>
      <c r="DG82" s="21"/>
      <c r="DH82" s="21"/>
      <c r="DI82" s="21"/>
      <c r="DJ82" s="21"/>
      <c r="DK82" s="21"/>
      <c r="DL82" s="21"/>
      <c r="DM82" s="21"/>
      <c r="DN82" s="21"/>
      <c r="DO82" s="21"/>
      <c r="DP82" s="21"/>
      <c r="DQ82" s="21"/>
      <c r="DR82" s="21"/>
      <c r="DS82" s="21"/>
      <c r="DT82" s="21"/>
      <c r="DU82" s="21"/>
      <c r="DV82" s="21"/>
      <c r="DW82" s="21"/>
      <c r="DX82" s="21"/>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21"/>
      <c r="FO82" s="21"/>
      <c r="FP82" s="21"/>
      <c r="FQ82" s="21"/>
      <c r="FR82" s="21"/>
      <c r="FS82" s="21"/>
      <c r="FT82" s="21"/>
      <c r="FU82" s="21"/>
      <c r="FV82" s="21"/>
      <c r="FW82" s="21"/>
      <c r="FX82" s="21"/>
      <c r="FY82" s="21"/>
      <c r="FZ82" s="21"/>
      <c r="GA82" s="21"/>
      <c r="GB82" s="21"/>
      <c r="GC82" s="21"/>
      <c r="GD82" s="21"/>
      <c r="GE82" s="21"/>
      <c r="GF82" s="21"/>
      <c r="GG82" s="21"/>
      <c r="GH82" s="21"/>
      <c r="GI82" s="21"/>
      <c r="GJ82" s="21"/>
      <c r="GK82" s="21"/>
      <c r="GL82" s="21"/>
      <c r="GM82" s="21"/>
      <c r="GN82" s="21"/>
      <c r="GO82" s="21"/>
      <c r="GP82" s="21"/>
      <c r="GQ82" s="21"/>
      <c r="GR82" s="21"/>
      <c r="GS82" s="21"/>
      <c r="GT82" s="21"/>
      <c r="GU82" s="21"/>
      <c r="GV82" s="21"/>
      <c r="GW82" s="21"/>
      <c r="GX82" s="21"/>
      <c r="GY82" s="21"/>
      <c r="GZ82" s="21"/>
      <c r="HA82" s="21"/>
      <c r="HB82" s="21"/>
      <c r="HC82" s="21"/>
      <c r="HD82" s="21"/>
      <c r="HE82" s="21"/>
      <c r="HF82" s="21"/>
      <c r="HG82" s="21"/>
      <c r="HH82" s="21"/>
      <c r="HI82" s="21"/>
      <c r="HJ82" s="21"/>
      <c r="HK82" s="21"/>
      <c r="HL82" s="21"/>
      <c r="HM82" s="21"/>
      <c r="HN82" s="21"/>
      <c r="HO82" s="21"/>
      <c r="HP82" s="21"/>
      <c r="HQ82" s="21"/>
      <c r="HR82" s="21"/>
      <c r="HS82" s="21"/>
      <c r="HT82" s="21"/>
      <c r="HU82" s="21"/>
      <c r="HV82" s="21"/>
      <c r="HW82" s="21"/>
      <c r="HX82" s="21"/>
      <c r="HY82" s="21"/>
      <c r="HZ82" s="21"/>
      <c r="IA82" s="21"/>
      <c r="IB82" s="21"/>
      <c r="IC82" s="21"/>
      <c r="ID82" s="21"/>
      <c r="IE82" s="21"/>
      <c r="IF82" s="21"/>
      <c r="IG82" s="21"/>
      <c r="IH82" s="21"/>
      <c r="II82" s="21"/>
      <c r="IJ82" s="21"/>
      <c r="IK82" s="21"/>
      <c r="IL82" s="21"/>
      <c r="IM82" s="21"/>
      <c r="IN82" s="21"/>
      <c r="IO82" s="21"/>
      <c r="IP82" s="21"/>
      <c r="IQ82" s="21"/>
      <c r="IR82" s="21"/>
      <c r="IS82" s="21"/>
      <c r="IT82" s="21"/>
      <c r="IU82" s="21"/>
      <c r="IV82" s="21"/>
      <c r="IW82" s="21"/>
      <c r="IX82" s="21"/>
      <c r="IY82" s="21"/>
      <c r="IZ82" s="21"/>
      <c r="JA82" s="21"/>
    </row>
    <row r="83" spans="1:261" ht="18" customHeight="1">
      <c r="A83" s="4347" t="s">
        <v>111</v>
      </c>
      <c r="B83" s="5"/>
      <c r="C83" s="1"/>
      <c r="D83" s="120"/>
      <c r="E83" s="1261" t="s">
        <v>53</v>
      </c>
      <c r="F83" s="31" t="s">
        <v>53</v>
      </c>
      <c r="G83" s="82" t="s">
        <v>53</v>
      </c>
      <c r="H83" s="31" t="s">
        <v>54</v>
      </c>
      <c r="I83" s="82" t="s">
        <v>53</v>
      </c>
      <c r="J83" s="82" t="s">
        <v>53</v>
      </c>
      <c r="K83" s="82" t="s">
        <v>53</v>
      </c>
      <c r="L83" s="82" t="s">
        <v>53</v>
      </c>
      <c r="M83" s="81" t="s">
        <v>53</v>
      </c>
      <c r="N83" s="82" t="s">
        <v>53</v>
      </c>
      <c r="O83" s="31" t="s">
        <v>54</v>
      </c>
      <c r="P83" s="31" t="s">
        <v>53</v>
      </c>
      <c r="Q83" s="31" t="s">
        <v>53</v>
      </c>
      <c r="R83" s="82" t="s">
        <v>53</v>
      </c>
      <c r="S83" s="82" t="s">
        <v>53</v>
      </c>
      <c r="T83" s="82" t="s">
        <v>53</v>
      </c>
      <c r="U83" s="31" t="s">
        <v>54</v>
      </c>
      <c r="V83" s="31" t="s">
        <v>53</v>
      </c>
      <c r="W83" s="31" t="s">
        <v>53</v>
      </c>
      <c r="X83" s="31" t="s">
        <v>53</v>
      </c>
      <c r="Y83" s="82" t="s">
        <v>53</v>
      </c>
      <c r="Z83" s="31" t="s">
        <v>54</v>
      </c>
      <c r="AA83" s="82" t="s">
        <v>53</v>
      </c>
      <c r="AB83" s="31" t="s">
        <v>58</v>
      </c>
      <c r="AC83" s="82" t="s">
        <v>53</v>
      </c>
      <c r="AD83" s="31" t="s">
        <v>53</v>
      </c>
      <c r="AE83" s="31" t="s">
        <v>53</v>
      </c>
      <c r="AF83" s="31" t="s">
        <v>53</v>
      </c>
      <c r="AG83" s="82" t="s">
        <v>53</v>
      </c>
      <c r="AH83" s="31" t="s">
        <v>58</v>
      </c>
      <c r="AI83" s="31" t="s">
        <v>53</v>
      </c>
      <c r="AJ83" s="82" t="s">
        <v>53</v>
      </c>
      <c r="AK83" s="31" t="s">
        <v>53</v>
      </c>
      <c r="AL83" s="31" t="s">
        <v>53</v>
      </c>
      <c r="AM83" s="31" t="s">
        <v>53</v>
      </c>
      <c r="AN83" s="82" t="s">
        <v>53</v>
      </c>
      <c r="AO83" s="31" t="s">
        <v>53</v>
      </c>
      <c r="AP83" s="31" t="s">
        <v>54</v>
      </c>
      <c r="AQ83" s="31" t="s">
        <v>53</v>
      </c>
      <c r="AR83" s="148" t="s">
        <v>53</v>
      </c>
      <c r="AS83" s="21"/>
      <c r="AT83" s="21"/>
      <c r="AU83" s="21"/>
      <c r="AV83" s="21"/>
      <c r="AW83" s="21"/>
      <c r="AX83" s="21"/>
      <c r="AY83" s="21"/>
      <c r="AZ83" s="21"/>
      <c r="BA83" s="21"/>
      <c r="BB83" s="21"/>
      <c r="BC83" s="21"/>
      <c r="BD83" s="21"/>
      <c r="BE83" s="21"/>
      <c r="BF83" s="21"/>
      <c r="BG83" s="21"/>
      <c r="BH83" s="21"/>
      <c r="BI83" s="21"/>
      <c r="BJ83" s="21"/>
      <c r="BK83" s="21"/>
      <c r="BL83" s="21"/>
      <c r="BM83" s="21"/>
      <c r="BN83" s="21"/>
      <c r="BO83" s="21"/>
      <c r="BP83" s="21"/>
      <c r="BQ83" s="21"/>
      <c r="BR83" s="21"/>
      <c r="BS83" s="21"/>
      <c r="BT83" s="21"/>
      <c r="BU83" s="21"/>
      <c r="BV83" s="21"/>
      <c r="BW83" s="21"/>
      <c r="BX83" s="21"/>
      <c r="BY83" s="21"/>
      <c r="BZ83" s="21"/>
      <c r="CA83" s="21"/>
      <c r="CB83" s="21"/>
      <c r="CC83" s="21"/>
      <c r="CD83" s="21"/>
      <c r="CE83" s="21"/>
      <c r="CF83" s="21"/>
      <c r="CG83" s="21"/>
      <c r="CH83" s="21"/>
      <c r="CI83" s="21"/>
      <c r="CJ83" s="21"/>
      <c r="CK83" s="21"/>
      <c r="CL83" s="21"/>
      <c r="CM83" s="21"/>
      <c r="CN83" s="21"/>
      <c r="CO83" s="21"/>
      <c r="CP83" s="21"/>
      <c r="CQ83" s="21"/>
      <c r="CR83" s="21"/>
      <c r="CS83" s="21"/>
      <c r="CT83" s="21"/>
      <c r="CU83" s="21"/>
      <c r="CV83" s="21"/>
      <c r="CW83" s="21"/>
      <c r="CX83" s="21"/>
      <c r="CY83" s="21"/>
      <c r="CZ83" s="21"/>
      <c r="DA83" s="21"/>
      <c r="DB83" s="21"/>
      <c r="DC83" s="21"/>
      <c r="DD83" s="21"/>
      <c r="DE83" s="21"/>
      <c r="DF83" s="21"/>
      <c r="DG83" s="21"/>
      <c r="DH83" s="21"/>
      <c r="DI83" s="21"/>
      <c r="DJ83" s="21"/>
      <c r="DK83" s="21"/>
      <c r="DL83" s="21"/>
      <c r="DM83" s="21"/>
      <c r="DN83" s="21"/>
      <c r="DO83" s="21"/>
      <c r="DP83" s="21"/>
      <c r="DQ83" s="21"/>
      <c r="DR83" s="21"/>
      <c r="DS83" s="21"/>
      <c r="DT83" s="21"/>
      <c r="DU83" s="21"/>
      <c r="DV83" s="21"/>
      <c r="DW83" s="21"/>
      <c r="DX83" s="21"/>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21"/>
      <c r="FO83" s="21"/>
      <c r="FP83" s="21"/>
      <c r="FQ83" s="21"/>
      <c r="FR83" s="21"/>
      <c r="FS83" s="21"/>
      <c r="FT83" s="21"/>
      <c r="FU83" s="21"/>
      <c r="FV83" s="21"/>
      <c r="FW83" s="21"/>
      <c r="FX83" s="21"/>
      <c r="FY83" s="21"/>
      <c r="FZ83" s="21"/>
      <c r="GA83" s="21"/>
      <c r="GB83" s="21"/>
      <c r="GC83" s="21"/>
      <c r="GD83" s="21"/>
      <c r="GE83" s="21"/>
      <c r="GF83" s="21"/>
      <c r="GG83" s="21"/>
      <c r="GH83" s="21"/>
      <c r="GI83" s="21"/>
      <c r="GJ83" s="21"/>
      <c r="GK83" s="21"/>
      <c r="GL83" s="21"/>
      <c r="GM83" s="21"/>
      <c r="GN83" s="21"/>
      <c r="GO83" s="21"/>
      <c r="GP83" s="21"/>
      <c r="GQ83" s="21"/>
      <c r="GR83" s="21"/>
      <c r="GS83" s="21"/>
      <c r="GT83" s="21"/>
      <c r="GU83" s="21"/>
      <c r="GV83" s="21"/>
      <c r="GW83" s="21"/>
      <c r="GX83" s="21"/>
      <c r="GY83" s="21"/>
      <c r="GZ83" s="21"/>
      <c r="HA83" s="21"/>
      <c r="HB83" s="21"/>
      <c r="HC83" s="21"/>
      <c r="HD83" s="21"/>
      <c r="HE83" s="21"/>
      <c r="HF83" s="21"/>
      <c r="HG83" s="21"/>
      <c r="HH83" s="21"/>
      <c r="HI83" s="21"/>
      <c r="HJ83" s="21"/>
      <c r="HK83" s="21"/>
      <c r="HL83" s="21"/>
      <c r="HM83" s="21"/>
      <c r="HN83" s="21"/>
      <c r="HO83" s="21"/>
      <c r="HP83" s="21"/>
      <c r="HQ83" s="21"/>
      <c r="HR83" s="21"/>
      <c r="HS83" s="21"/>
      <c r="HT83" s="21"/>
      <c r="HU83" s="21"/>
      <c r="HV83" s="21"/>
      <c r="HW83" s="21"/>
      <c r="HX83" s="21"/>
      <c r="HY83" s="21"/>
      <c r="HZ83" s="21"/>
      <c r="IA83" s="21"/>
      <c r="IB83" s="21"/>
      <c r="IC83" s="21"/>
      <c r="ID83" s="21"/>
      <c r="IE83" s="21"/>
      <c r="IF83" s="21"/>
      <c r="IG83" s="21"/>
      <c r="IH83" s="21"/>
      <c r="II83" s="21"/>
      <c r="IJ83" s="21"/>
      <c r="IK83" s="21"/>
      <c r="IL83" s="21"/>
      <c r="IM83" s="21"/>
      <c r="IN83" s="21"/>
      <c r="IO83" s="21"/>
      <c r="IP83" s="21"/>
      <c r="IQ83" s="21"/>
      <c r="IR83" s="21"/>
      <c r="IS83" s="21"/>
      <c r="IT83" s="21"/>
      <c r="IU83" s="21"/>
      <c r="IV83" s="21"/>
      <c r="IW83" s="21"/>
      <c r="IX83" s="21"/>
      <c r="IY83" s="21"/>
      <c r="IZ83" s="21"/>
      <c r="JA83" s="21"/>
    </row>
    <row r="84" spans="1:261" s="1244" customFormat="1" ht="18" customHeight="1">
      <c r="A84" s="4348" t="s">
        <v>112</v>
      </c>
      <c r="B84" s="4395"/>
      <c r="C84" s="138"/>
      <c r="D84" s="139"/>
      <c r="E84" s="1266" t="s">
        <v>53</v>
      </c>
      <c r="F84" s="1241" t="s">
        <v>53</v>
      </c>
      <c r="G84" s="1240" t="s">
        <v>53</v>
      </c>
      <c r="H84" s="1241" t="s">
        <v>54</v>
      </c>
      <c r="I84" s="1240" t="s">
        <v>53</v>
      </c>
      <c r="J84" s="1240" t="s">
        <v>53</v>
      </c>
      <c r="K84" s="1240" t="s">
        <v>53</v>
      </c>
      <c r="L84" s="1240" t="s">
        <v>53</v>
      </c>
      <c r="M84" s="1241" t="s">
        <v>58</v>
      </c>
      <c r="N84" s="1240" t="s">
        <v>53</v>
      </c>
      <c r="O84" s="1240" t="s">
        <v>53</v>
      </c>
      <c r="P84" s="1241" t="s">
        <v>53</v>
      </c>
      <c r="Q84" s="1241" t="s">
        <v>53</v>
      </c>
      <c r="R84" s="1240" t="s">
        <v>53</v>
      </c>
      <c r="S84" s="1240" t="s">
        <v>53</v>
      </c>
      <c r="T84" s="1240" t="s">
        <v>53</v>
      </c>
      <c r="U84" s="1241" t="s">
        <v>54</v>
      </c>
      <c r="V84" s="1241" t="s">
        <v>53</v>
      </c>
      <c r="W84" s="1241" t="s">
        <v>54</v>
      </c>
      <c r="X84" s="1241" t="s">
        <v>53</v>
      </c>
      <c r="Y84" s="1240" t="s">
        <v>53</v>
      </c>
      <c r="Z84" s="1241" t="s">
        <v>53</v>
      </c>
      <c r="AA84" s="1240" t="s">
        <v>53</v>
      </c>
      <c r="AB84" s="1240" t="s">
        <v>53</v>
      </c>
      <c r="AC84" s="1240" t="s">
        <v>53</v>
      </c>
      <c r="AD84" s="1241" t="s">
        <v>53</v>
      </c>
      <c r="AE84" s="1241" t="s">
        <v>53</v>
      </c>
      <c r="AF84" s="1241" t="s">
        <v>53</v>
      </c>
      <c r="AG84" s="1240" t="s">
        <v>53</v>
      </c>
      <c r="AH84" s="1241" t="s">
        <v>54</v>
      </c>
      <c r="AI84" s="1241" t="s">
        <v>53</v>
      </c>
      <c r="AJ84" s="1240" t="s">
        <v>53</v>
      </c>
      <c r="AK84" s="1241" t="s">
        <v>53</v>
      </c>
      <c r="AL84" s="1241" t="s">
        <v>53</v>
      </c>
      <c r="AM84" s="1241" t="s">
        <v>53</v>
      </c>
      <c r="AN84" s="1240" t="s">
        <v>53</v>
      </c>
      <c r="AO84" s="1241" t="s">
        <v>53</v>
      </c>
      <c r="AP84" s="1241" t="s">
        <v>53</v>
      </c>
      <c r="AQ84" s="1241" t="s">
        <v>53</v>
      </c>
      <c r="AR84" s="1242" t="s">
        <v>53</v>
      </c>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c r="IR84" s="21"/>
      <c r="IS84" s="21"/>
      <c r="IT84" s="21"/>
      <c r="IU84" s="21"/>
      <c r="IV84" s="21"/>
      <c r="IW84" s="21"/>
      <c r="IX84" s="21"/>
      <c r="IY84" s="21"/>
      <c r="IZ84" s="21"/>
      <c r="JA84" s="1243"/>
    </row>
    <row r="85" spans="1:261" ht="18" customHeight="1">
      <c r="A85" s="4346" t="s">
        <v>120</v>
      </c>
      <c r="B85" s="7">
        <f>C85/D85</f>
        <v>0.81578947368421051</v>
      </c>
      <c r="C85" s="1246">
        <v>31</v>
      </c>
      <c r="D85" s="108">
        <v>38</v>
      </c>
      <c r="E85" s="54" t="s">
        <v>77</v>
      </c>
      <c r="F85" s="47" t="s">
        <v>53</v>
      </c>
      <c r="G85" s="47" t="s">
        <v>53</v>
      </c>
      <c r="H85" s="47" t="s">
        <v>54</v>
      </c>
      <c r="I85" s="47" t="s">
        <v>54</v>
      </c>
      <c r="J85" s="47" t="s">
        <v>53</v>
      </c>
      <c r="K85" s="47" t="s">
        <v>54</v>
      </c>
      <c r="L85" s="47" t="s">
        <v>77</v>
      </c>
      <c r="M85" s="47" t="s">
        <v>53</v>
      </c>
      <c r="N85" s="47" t="s">
        <v>53</v>
      </c>
      <c r="O85" s="47" t="s">
        <v>53</v>
      </c>
      <c r="P85" s="47" t="s">
        <v>53</v>
      </c>
      <c r="Q85" s="47" t="s">
        <v>53</v>
      </c>
      <c r="R85" s="47" t="s">
        <v>53</v>
      </c>
      <c r="S85" s="47" t="s">
        <v>53</v>
      </c>
      <c r="T85" s="47" t="s">
        <v>53</v>
      </c>
      <c r="U85" s="47" t="s">
        <v>53</v>
      </c>
      <c r="V85" s="47" t="s">
        <v>53</v>
      </c>
      <c r="W85" s="47" t="s">
        <v>53</v>
      </c>
      <c r="X85" s="47" t="s">
        <v>53</v>
      </c>
      <c r="Y85" s="47" t="s">
        <v>54</v>
      </c>
      <c r="Z85" s="47" t="s">
        <v>53</v>
      </c>
      <c r="AA85" s="47" t="s">
        <v>53</v>
      </c>
      <c r="AB85" s="47" t="s">
        <v>77</v>
      </c>
      <c r="AC85" s="47" t="s">
        <v>53</v>
      </c>
      <c r="AD85" s="47" t="s">
        <v>53</v>
      </c>
      <c r="AE85" s="47" t="s">
        <v>53</v>
      </c>
      <c r="AF85" s="47" t="s">
        <v>53</v>
      </c>
      <c r="AG85" s="47" t="s">
        <v>53</v>
      </c>
      <c r="AH85" s="47" t="s">
        <v>53</v>
      </c>
      <c r="AI85" s="47" t="s">
        <v>77</v>
      </c>
      <c r="AJ85" s="47" t="s">
        <v>53</v>
      </c>
      <c r="AK85" s="47" t="s">
        <v>53</v>
      </c>
      <c r="AL85" s="47" t="s">
        <v>53</v>
      </c>
      <c r="AM85" s="47" t="s">
        <v>54</v>
      </c>
      <c r="AN85" s="47" t="s">
        <v>54</v>
      </c>
      <c r="AO85" s="47" t="s">
        <v>53</v>
      </c>
      <c r="AP85" s="47" t="s">
        <v>54</v>
      </c>
      <c r="AQ85" s="47" t="s">
        <v>53</v>
      </c>
      <c r="AR85" s="154" t="s">
        <v>53</v>
      </c>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c r="IR85" s="21"/>
      <c r="IS85" s="21"/>
      <c r="IT85" s="21"/>
      <c r="IU85" s="21"/>
      <c r="IV85" s="21"/>
      <c r="IW85" s="21"/>
      <c r="IX85" s="21"/>
      <c r="IY85" s="21"/>
      <c r="IZ85" s="21"/>
      <c r="JA85" s="21"/>
    </row>
    <row r="86" spans="1:261" ht="18" customHeight="1">
      <c r="A86" s="4347" t="s">
        <v>111</v>
      </c>
      <c r="B86" s="5"/>
      <c r="C86" s="1"/>
      <c r="D86" s="120"/>
      <c r="E86" s="1261" t="s">
        <v>58</v>
      </c>
      <c r="F86" s="31" t="s">
        <v>53</v>
      </c>
      <c r="G86" s="82" t="s">
        <v>53</v>
      </c>
      <c r="H86" s="31" t="s">
        <v>54</v>
      </c>
      <c r="I86" s="31" t="s">
        <v>54</v>
      </c>
      <c r="J86" s="82" t="s">
        <v>53</v>
      </c>
      <c r="K86" s="82" t="s">
        <v>54</v>
      </c>
      <c r="L86" s="31" t="s">
        <v>58</v>
      </c>
      <c r="M86" s="81" t="s">
        <v>53</v>
      </c>
      <c r="N86" s="82" t="s">
        <v>53</v>
      </c>
      <c r="O86" s="31" t="s">
        <v>54</v>
      </c>
      <c r="P86" s="31" t="s">
        <v>53</v>
      </c>
      <c r="Q86" s="31" t="s">
        <v>53</v>
      </c>
      <c r="R86" s="82" t="s">
        <v>53</v>
      </c>
      <c r="S86" s="82" t="s">
        <v>53</v>
      </c>
      <c r="T86" s="82" t="s">
        <v>53</v>
      </c>
      <c r="U86" s="82" t="s">
        <v>53</v>
      </c>
      <c r="V86" s="31" t="s">
        <v>53</v>
      </c>
      <c r="W86" s="31" t="s">
        <v>53</v>
      </c>
      <c r="X86" s="31" t="s">
        <v>53</v>
      </c>
      <c r="Y86" s="82" t="s">
        <v>54</v>
      </c>
      <c r="Z86" s="31" t="s">
        <v>54</v>
      </c>
      <c r="AA86" s="82" t="s">
        <v>53</v>
      </c>
      <c r="AB86" s="31" t="s">
        <v>58</v>
      </c>
      <c r="AC86" s="82" t="s">
        <v>53</v>
      </c>
      <c r="AD86" s="31" t="s">
        <v>53</v>
      </c>
      <c r="AE86" s="31" t="s">
        <v>53</v>
      </c>
      <c r="AF86" s="31" t="s">
        <v>53</v>
      </c>
      <c r="AG86" s="82" t="s">
        <v>53</v>
      </c>
      <c r="AH86" s="31" t="s">
        <v>58</v>
      </c>
      <c r="AI86" s="31" t="s">
        <v>54</v>
      </c>
      <c r="AJ86" s="82" t="s">
        <v>53</v>
      </c>
      <c r="AK86" s="31" t="s">
        <v>53</v>
      </c>
      <c r="AL86" s="31" t="s">
        <v>53</v>
      </c>
      <c r="AM86" s="31" t="s">
        <v>54</v>
      </c>
      <c r="AN86" s="82" t="s">
        <v>54</v>
      </c>
      <c r="AO86" s="31" t="s">
        <v>53</v>
      </c>
      <c r="AP86" s="31" t="s">
        <v>54</v>
      </c>
      <c r="AQ86" s="31" t="s">
        <v>53</v>
      </c>
      <c r="AR86" s="148" t="s">
        <v>53</v>
      </c>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21"/>
      <c r="FO86" s="21"/>
      <c r="FP86" s="21"/>
      <c r="FQ86" s="21"/>
      <c r="FR86" s="21"/>
      <c r="FS86" s="21"/>
      <c r="FT86" s="21"/>
      <c r="FU86" s="21"/>
      <c r="FV86" s="21"/>
      <c r="FW86" s="21"/>
      <c r="FX86" s="21"/>
      <c r="FY86" s="21"/>
      <c r="FZ86" s="21"/>
      <c r="GA86" s="21"/>
      <c r="GB86" s="21"/>
      <c r="GC86" s="21"/>
      <c r="GD86" s="21"/>
      <c r="GE86" s="21"/>
      <c r="GF86" s="21"/>
      <c r="GG86" s="21"/>
      <c r="GH86" s="21"/>
      <c r="GI86" s="21"/>
      <c r="GJ86" s="21"/>
      <c r="GK86" s="21"/>
      <c r="GL86" s="21"/>
      <c r="GM86" s="21"/>
      <c r="GN86" s="21"/>
      <c r="GO86" s="21"/>
      <c r="GP86" s="21"/>
      <c r="GQ86" s="21"/>
      <c r="GR86" s="21"/>
      <c r="GS86" s="21"/>
      <c r="GT86" s="21"/>
      <c r="GU86" s="21"/>
      <c r="GV86" s="21"/>
      <c r="GW86" s="21"/>
      <c r="GX86" s="21"/>
      <c r="GY86" s="21"/>
      <c r="GZ86" s="21"/>
      <c r="HA86" s="21"/>
      <c r="HB86" s="21"/>
      <c r="HC86" s="21"/>
      <c r="HD86" s="21"/>
      <c r="HE86" s="21"/>
      <c r="HF86" s="21"/>
      <c r="HG86" s="21"/>
      <c r="HH86" s="21"/>
      <c r="HI86" s="21"/>
      <c r="HJ86" s="21"/>
      <c r="HK86" s="21"/>
      <c r="HL86" s="21"/>
      <c r="HM86" s="21"/>
      <c r="HN86" s="21"/>
      <c r="HO86" s="21"/>
      <c r="HP86" s="21"/>
      <c r="HQ86" s="21"/>
      <c r="HR86" s="21"/>
      <c r="HS86" s="21"/>
      <c r="HT86" s="21"/>
      <c r="HU86" s="21"/>
      <c r="HV86" s="21"/>
      <c r="HW86" s="21"/>
      <c r="HX86" s="21"/>
      <c r="HY86" s="21"/>
      <c r="HZ86" s="21"/>
      <c r="IA86" s="21"/>
      <c r="IB86" s="21"/>
      <c r="IC86" s="21"/>
      <c r="ID86" s="21"/>
      <c r="IE86" s="21"/>
      <c r="IF86" s="21"/>
      <c r="IG86" s="21"/>
      <c r="IH86" s="21"/>
      <c r="II86" s="21"/>
      <c r="IJ86" s="21"/>
      <c r="IK86" s="21"/>
      <c r="IL86" s="21"/>
      <c r="IM86" s="21"/>
      <c r="IN86" s="21"/>
      <c r="IO86" s="21"/>
      <c r="IP86" s="21"/>
      <c r="IQ86" s="21"/>
      <c r="IR86" s="21"/>
      <c r="IS86" s="21"/>
      <c r="IT86" s="21"/>
      <c r="IU86" s="21"/>
      <c r="IV86" s="21"/>
      <c r="IW86" s="21"/>
      <c r="IX86" s="21"/>
      <c r="IY86" s="21"/>
      <c r="IZ86" s="21"/>
      <c r="JA86" s="21"/>
    </row>
    <row r="87" spans="1:261" s="1244" customFormat="1" ht="18" customHeight="1">
      <c r="A87" s="4348" t="s">
        <v>112</v>
      </c>
      <c r="B87" s="4395"/>
      <c r="C87" s="138"/>
      <c r="D87" s="139"/>
      <c r="E87" s="1266" t="s">
        <v>58</v>
      </c>
      <c r="F87" s="1241" t="s">
        <v>58</v>
      </c>
      <c r="G87" s="1241" t="s">
        <v>54</v>
      </c>
      <c r="H87" s="1241" t="s">
        <v>54</v>
      </c>
      <c r="I87" s="1241" t="s">
        <v>54</v>
      </c>
      <c r="J87" s="1240" t="s">
        <v>53</v>
      </c>
      <c r="K87" s="1240" t="s">
        <v>54</v>
      </c>
      <c r="L87" s="1241" t="s">
        <v>58</v>
      </c>
      <c r="M87" s="1241" t="s">
        <v>58</v>
      </c>
      <c r="N87" s="1240" t="s">
        <v>53</v>
      </c>
      <c r="O87" s="1240" t="s">
        <v>53</v>
      </c>
      <c r="P87" s="1241" t="s">
        <v>53</v>
      </c>
      <c r="Q87" s="1241" t="s">
        <v>53</v>
      </c>
      <c r="R87" s="1240" t="s">
        <v>53</v>
      </c>
      <c r="S87" s="1240" t="s">
        <v>54</v>
      </c>
      <c r="T87" s="1240" t="s">
        <v>53</v>
      </c>
      <c r="U87" s="1240" t="s">
        <v>53</v>
      </c>
      <c r="V87" s="1241" t="s">
        <v>53</v>
      </c>
      <c r="W87" s="1241" t="s">
        <v>54</v>
      </c>
      <c r="X87" s="1241" t="s">
        <v>53</v>
      </c>
      <c r="Y87" s="1240" t="s">
        <v>54</v>
      </c>
      <c r="Z87" s="1241" t="s">
        <v>53</v>
      </c>
      <c r="AA87" s="1240" t="s">
        <v>53</v>
      </c>
      <c r="AB87" s="1241" t="s">
        <v>58</v>
      </c>
      <c r="AC87" s="1240" t="s">
        <v>53</v>
      </c>
      <c r="AD87" s="1241" t="s">
        <v>53</v>
      </c>
      <c r="AE87" s="1241" t="s">
        <v>53</v>
      </c>
      <c r="AF87" s="1241" t="s">
        <v>53</v>
      </c>
      <c r="AG87" s="1240" t="s">
        <v>53</v>
      </c>
      <c r="AH87" s="1241" t="s">
        <v>53</v>
      </c>
      <c r="AI87" s="1241" t="s">
        <v>58</v>
      </c>
      <c r="AJ87" s="1240" t="s">
        <v>53</v>
      </c>
      <c r="AK87" s="1241" t="s">
        <v>58</v>
      </c>
      <c r="AL87" s="1241" t="s">
        <v>58</v>
      </c>
      <c r="AM87" s="1241" t="s">
        <v>54</v>
      </c>
      <c r="AN87" s="1240" t="s">
        <v>54</v>
      </c>
      <c r="AO87" s="1241" t="s">
        <v>53</v>
      </c>
      <c r="AP87" s="1241" t="s">
        <v>54</v>
      </c>
      <c r="AQ87" s="1241" t="s">
        <v>53</v>
      </c>
      <c r="AR87" s="1242" t="s">
        <v>53</v>
      </c>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c r="IU87" s="21"/>
      <c r="IV87" s="21"/>
      <c r="IW87" s="21"/>
      <c r="IX87" s="21"/>
      <c r="IY87" s="21"/>
      <c r="IZ87" s="21"/>
      <c r="JA87" s="1243"/>
    </row>
    <row r="88" spans="1:261" ht="18" customHeight="1">
      <c r="A88" s="4346" t="s">
        <v>121</v>
      </c>
      <c r="B88" s="7">
        <f>C88/D88</f>
        <v>0.87179487179487181</v>
      </c>
      <c r="C88" s="1246">
        <v>34</v>
      </c>
      <c r="D88" s="108">
        <v>39</v>
      </c>
      <c r="E88" s="54" t="s">
        <v>77</v>
      </c>
      <c r="F88" s="47" t="s">
        <v>53</v>
      </c>
      <c r="G88" s="47" t="s">
        <v>53</v>
      </c>
      <c r="H88" s="47" t="s">
        <v>53</v>
      </c>
      <c r="I88" s="47" t="s">
        <v>54</v>
      </c>
      <c r="J88" s="47" t="s">
        <v>53</v>
      </c>
      <c r="K88" s="47" t="s">
        <v>54</v>
      </c>
      <c r="L88" s="47" t="s">
        <v>77</v>
      </c>
      <c r="M88" s="47" t="s">
        <v>53</v>
      </c>
      <c r="N88" s="47" t="s">
        <v>53</v>
      </c>
      <c r="O88" s="47" t="s">
        <v>53</v>
      </c>
      <c r="P88" s="47" t="s">
        <v>53</v>
      </c>
      <c r="Q88" s="47" t="s">
        <v>53</v>
      </c>
      <c r="R88" s="47" t="s">
        <v>53</v>
      </c>
      <c r="S88" s="47" t="s">
        <v>53</v>
      </c>
      <c r="T88" s="47" t="s">
        <v>53</v>
      </c>
      <c r="U88" s="47" t="s">
        <v>53</v>
      </c>
      <c r="V88" s="47" t="s">
        <v>53</v>
      </c>
      <c r="W88" s="47" t="s">
        <v>53</v>
      </c>
      <c r="X88" s="47" t="s">
        <v>53</v>
      </c>
      <c r="Y88" s="47" t="s">
        <v>54</v>
      </c>
      <c r="Z88" s="47" t="s">
        <v>53</v>
      </c>
      <c r="AA88" s="47" t="s">
        <v>53</v>
      </c>
      <c r="AB88" s="47" t="s">
        <v>77</v>
      </c>
      <c r="AC88" s="47" t="s">
        <v>53</v>
      </c>
      <c r="AD88" s="47" t="s">
        <v>53</v>
      </c>
      <c r="AE88" s="47" t="s">
        <v>53</v>
      </c>
      <c r="AF88" s="47" t="s">
        <v>53</v>
      </c>
      <c r="AG88" s="47" t="s">
        <v>53</v>
      </c>
      <c r="AH88" s="47" t="s">
        <v>53</v>
      </c>
      <c r="AI88" s="47" t="s">
        <v>53</v>
      </c>
      <c r="AJ88" s="47" t="s">
        <v>53</v>
      </c>
      <c r="AK88" s="47" t="s">
        <v>53</v>
      </c>
      <c r="AL88" s="47" t="s">
        <v>53</v>
      </c>
      <c r="AM88" s="47" t="s">
        <v>54</v>
      </c>
      <c r="AN88" s="47" t="s">
        <v>54</v>
      </c>
      <c r="AO88" s="47" t="s">
        <v>53</v>
      </c>
      <c r="AP88" s="47" t="s">
        <v>53</v>
      </c>
      <c r="AQ88" s="47" t="s">
        <v>53</v>
      </c>
      <c r="AR88" s="154" t="s">
        <v>53</v>
      </c>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c r="IR88" s="21"/>
      <c r="IS88" s="21"/>
      <c r="IT88" s="21"/>
      <c r="IU88" s="21"/>
      <c r="IV88" s="21"/>
      <c r="IW88" s="21"/>
      <c r="IX88" s="21"/>
      <c r="IY88" s="21"/>
      <c r="IZ88" s="21"/>
      <c r="JA88" s="21"/>
    </row>
    <row r="89" spans="1:261" ht="18" customHeight="1">
      <c r="A89" s="4347" t="s">
        <v>111</v>
      </c>
      <c r="B89" s="5"/>
      <c r="C89" s="1"/>
      <c r="D89" s="120"/>
      <c r="E89" s="1261" t="s">
        <v>58</v>
      </c>
      <c r="F89" s="31" t="s">
        <v>53</v>
      </c>
      <c r="G89" s="82" t="s">
        <v>53</v>
      </c>
      <c r="H89" s="31" t="s">
        <v>53</v>
      </c>
      <c r="I89" s="31" t="s">
        <v>54</v>
      </c>
      <c r="J89" s="82" t="s">
        <v>53</v>
      </c>
      <c r="K89" s="82" t="s">
        <v>54</v>
      </c>
      <c r="L89" s="31" t="s">
        <v>58</v>
      </c>
      <c r="M89" s="81" t="s">
        <v>53</v>
      </c>
      <c r="N89" s="82" t="s">
        <v>53</v>
      </c>
      <c r="O89" s="31" t="s">
        <v>54</v>
      </c>
      <c r="P89" s="31" t="s">
        <v>53</v>
      </c>
      <c r="Q89" s="31" t="s">
        <v>53</v>
      </c>
      <c r="R89" s="82" t="s">
        <v>53</v>
      </c>
      <c r="S89" s="82" t="s">
        <v>53</v>
      </c>
      <c r="T89" s="82" t="s">
        <v>53</v>
      </c>
      <c r="U89" s="82" t="s">
        <v>53</v>
      </c>
      <c r="V89" s="31" t="s">
        <v>53</v>
      </c>
      <c r="W89" s="31" t="s">
        <v>53</v>
      </c>
      <c r="X89" s="31" t="s">
        <v>53</v>
      </c>
      <c r="Y89" s="82" t="s">
        <v>54</v>
      </c>
      <c r="Z89" s="31" t="s">
        <v>54</v>
      </c>
      <c r="AA89" s="82" t="s">
        <v>53</v>
      </c>
      <c r="AB89" s="31" t="s">
        <v>58</v>
      </c>
      <c r="AC89" s="82" t="s">
        <v>53</v>
      </c>
      <c r="AD89" s="31" t="s">
        <v>53</v>
      </c>
      <c r="AE89" s="31" t="s">
        <v>53</v>
      </c>
      <c r="AF89" s="31" t="s">
        <v>53</v>
      </c>
      <c r="AG89" s="82" t="s">
        <v>53</v>
      </c>
      <c r="AH89" s="31" t="s">
        <v>58</v>
      </c>
      <c r="AI89" s="31" t="s">
        <v>54</v>
      </c>
      <c r="AJ89" s="82" t="s">
        <v>53</v>
      </c>
      <c r="AK89" s="31" t="s">
        <v>53</v>
      </c>
      <c r="AL89" s="31" t="s">
        <v>53</v>
      </c>
      <c r="AM89" s="31" t="s">
        <v>54</v>
      </c>
      <c r="AN89" s="82" t="s">
        <v>54</v>
      </c>
      <c r="AO89" s="31" t="s">
        <v>53</v>
      </c>
      <c r="AP89" s="31" t="s">
        <v>54</v>
      </c>
      <c r="AQ89" s="31" t="s">
        <v>53</v>
      </c>
      <c r="AR89" s="148" t="s">
        <v>53</v>
      </c>
      <c r="AS89" s="21"/>
      <c r="AT89" s="21"/>
      <c r="AU89" s="21"/>
      <c r="AV89" s="21"/>
      <c r="AW89" s="21"/>
      <c r="AX89" s="21"/>
      <c r="AY89" s="21"/>
      <c r="AZ89" s="21"/>
      <c r="BA89" s="21"/>
      <c r="BB89" s="21"/>
      <c r="BC89" s="21"/>
      <c r="BD89" s="21"/>
      <c r="BE89" s="21"/>
      <c r="BF89" s="21"/>
      <c r="BG89" s="21"/>
      <c r="BH89" s="21"/>
      <c r="BI89" s="21"/>
      <c r="BJ89" s="21"/>
      <c r="BK89" s="21"/>
      <c r="BL89" s="21"/>
      <c r="BM89" s="21"/>
      <c r="BN89" s="21"/>
      <c r="BO89" s="21"/>
      <c r="BP89" s="21"/>
      <c r="BQ89" s="21"/>
      <c r="BR89" s="21"/>
      <c r="BS89" s="21"/>
      <c r="BT89" s="21"/>
      <c r="BU89" s="21"/>
      <c r="BV89" s="21"/>
      <c r="BW89" s="21"/>
      <c r="BX89" s="21"/>
      <c r="BY89" s="21"/>
      <c r="BZ89" s="21"/>
      <c r="CA89" s="21"/>
      <c r="CB89" s="21"/>
      <c r="CC89" s="21"/>
      <c r="CD89" s="21"/>
      <c r="CE89" s="21"/>
      <c r="CF89" s="21"/>
      <c r="CG89" s="21"/>
      <c r="CH89" s="21"/>
      <c r="CI89" s="21"/>
      <c r="CJ89" s="21"/>
      <c r="CK89" s="21"/>
      <c r="CL89" s="21"/>
      <c r="CM89" s="21"/>
      <c r="CN89" s="21"/>
      <c r="CO89" s="21"/>
      <c r="CP89" s="21"/>
      <c r="CQ89" s="21"/>
      <c r="CR89" s="21"/>
      <c r="CS89" s="21"/>
      <c r="CT89" s="21"/>
      <c r="CU89" s="21"/>
      <c r="CV89" s="21"/>
      <c r="CW89" s="21"/>
      <c r="CX89" s="21"/>
      <c r="CY89" s="21"/>
      <c r="CZ89" s="21"/>
      <c r="DA89" s="21"/>
      <c r="DB89" s="21"/>
      <c r="DC89" s="21"/>
      <c r="DD89" s="21"/>
      <c r="DE89" s="21"/>
      <c r="DF89" s="21"/>
      <c r="DG89" s="21"/>
      <c r="DH89" s="21"/>
      <c r="DI89" s="21"/>
      <c r="DJ89" s="21"/>
      <c r="DK89" s="21"/>
      <c r="DL89" s="21"/>
      <c r="DM89" s="21"/>
      <c r="DN89" s="21"/>
      <c r="DO89" s="21"/>
      <c r="DP89" s="21"/>
      <c r="DQ89" s="21"/>
      <c r="DR89" s="21"/>
      <c r="DS89" s="21"/>
      <c r="DT89" s="21"/>
      <c r="DU89" s="21"/>
      <c r="DV89" s="21"/>
      <c r="DW89" s="21"/>
      <c r="DX89" s="21"/>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21"/>
      <c r="FO89" s="21"/>
      <c r="FP89" s="21"/>
      <c r="FQ89" s="21"/>
      <c r="FR89" s="21"/>
      <c r="FS89" s="21"/>
      <c r="FT89" s="21"/>
      <c r="FU89" s="21"/>
      <c r="FV89" s="21"/>
      <c r="FW89" s="21"/>
      <c r="FX89" s="21"/>
      <c r="FY89" s="21"/>
      <c r="FZ89" s="21"/>
      <c r="GA89" s="21"/>
      <c r="GB89" s="21"/>
      <c r="GC89" s="21"/>
      <c r="GD89" s="21"/>
      <c r="GE89" s="21"/>
      <c r="GF89" s="21"/>
      <c r="GG89" s="21"/>
      <c r="GH89" s="21"/>
      <c r="GI89" s="21"/>
      <c r="GJ89" s="21"/>
      <c r="GK89" s="21"/>
      <c r="GL89" s="21"/>
      <c r="GM89" s="21"/>
      <c r="GN89" s="21"/>
      <c r="GO89" s="21"/>
      <c r="GP89" s="21"/>
      <c r="GQ89" s="21"/>
      <c r="GR89" s="21"/>
      <c r="GS89" s="21"/>
      <c r="GT89" s="21"/>
      <c r="GU89" s="21"/>
      <c r="GV89" s="21"/>
      <c r="GW89" s="21"/>
      <c r="GX89" s="21"/>
      <c r="GY89" s="21"/>
      <c r="GZ89" s="21"/>
      <c r="HA89" s="21"/>
      <c r="HB89" s="21"/>
      <c r="HC89" s="21"/>
      <c r="HD89" s="21"/>
      <c r="HE89" s="21"/>
      <c r="HF89" s="21"/>
      <c r="HG89" s="21"/>
      <c r="HH89" s="21"/>
      <c r="HI89" s="21"/>
      <c r="HJ89" s="21"/>
      <c r="HK89" s="21"/>
      <c r="HL89" s="21"/>
      <c r="HM89" s="21"/>
      <c r="HN89" s="21"/>
      <c r="HO89" s="21"/>
      <c r="HP89" s="21"/>
      <c r="HQ89" s="21"/>
      <c r="HR89" s="21"/>
      <c r="HS89" s="21"/>
      <c r="HT89" s="21"/>
      <c r="HU89" s="21"/>
      <c r="HV89" s="21"/>
      <c r="HW89" s="21"/>
      <c r="HX89" s="21"/>
      <c r="HY89" s="21"/>
      <c r="HZ89" s="21"/>
      <c r="IA89" s="21"/>
      <c r="IB89" s="21"/>
      <c r="IC89" s="21"/>
      <c r="ID89" s="21"/>
      <c r="IE89" s="21"/>
      <c r="IF89" s="21"/>
      <c r="IG89" s="21"/>
      <c r="IH89" s="21"/>
      <c r="II89" s="21"/>
      <c r="IJ89" s="21"/>
      <c r="IK89" s="21"/>
      <c r="IL89" s="21"/>
      <c r="IM89" s="21"/>
      <c r="IN89" s="21"/>
      <c r="IO89" s="21"/>
      <c r="IP89" s="21"/>
      <c r="IQ89" s="21"/>
      <c r="IR89" s="21"/>
      <c r="IS89" s="21"/>
      <c r="IT89" s="21"/>
      <c r="IU89" s="21"/>
      <c r="IV89" s="21"/>
      <c r="IW89" s="21"/>
      <c r="IX89" s="21"/>
      <c r="IY89" s="21"/>
      <c r="IZ89" s="21"/>
      <c r="JA89" s="21"/>
    </row>
    <row r="90" spans="1:261" s="1244" customFormat="1" ht="18" customHeight="1">
      <c r="A90" s="4348" t="s">
        <v>112</v>
      </c>
      <c r="B90" s="4395"/>
      <c r="C90" s="138"/>
      <c r="D90" s="139"/>
      <c r="E90" s="1266" t="s">
        <v>58</v>
      </c>
      <c r="F90" s="1241" t="s">
        <v>53</v>
      </c>
      <c r="G90" s="1241" t="s">
        <v>58</v>
      </c>
      <c r="H90" s="1241" t="s">
        <v>53</v>
      </c>
      <c r="I90" s="1241" t="s">
        <v>54</v>
      </c>
      <c r="J90" s="1240" t="s">
        <v>53</v>
      </c>
      <c r="K90" s="1240" t="s">
        <v>54</v>
      </c>
      <c r="L90" s="1241" t="s">
        <v>58</v>
      </c>
      <c r="M90" s="1245" t="s">
        <v>53</v>
      </c>
      <c r="N90" s="1240" t="s">
        <v>53</v>
      </c>
      <c r="O90" s="1240" t="s">
        <v>53</v>
      </c>
      <c r="P90" s="1241" t="s">
        <v>53</v>
      </c>
      <c r="Q90" s="1241" t="s">
        <v>53</v>
      </c>
      <c r="R90" s="1240" t="s">
        <v>53</v>
      </c>
      <c r="S90" s="1240" t="s">
        <v>53</v>
      </c>
      <c r="T90" s="1240" t="s">
        <v>53</v>
      </c>
      <c r="U90" s="1240" t="s">
        <v>53</v>
      </c>
      <c r="V90" s="1241" t="s">
        <v>53</v>
      </c>
      <c r="W90" s="1241" t="s">
        <v>54</v>
      </c>
      <c r="X90" s="1241" t="s">
        <v>53</v>
      </c>
      <c r="Y90" s="1240" t="s">
        <v>54</v>
      </c>
      <c r="Z90" s="1241" t="s">
        <v>53</v>
      </c>
      <c r="AA90" s="1240" t="s">
        <v>53</v>
      </c>
      <c r="AB90" s="1241" t="s">
        <v>58</v>
      </c>
      <c r="AC90" s="1240" t="s">
        <v>53</v>
      </c>
      <c r="AD90" s="1241" t="s">
        <v>53</v>
      </c>
      <c r="AE90" s="1241" t="s">
        <v>53</v>
      </c>
      <c r="AF90" s="1241" t="s">
        <v>53</v>
      </c>
      <c r="AG90" s="1240" t="s">
        <v>53</v>
      </c>
      <c r="AH90" s="1241" t="s">
        <v>53</v>
      </c>
      <c r="AI90" s="1241" t="s">
        <v>53</v>
      </c>
      <c r="AJ90" s="1240" t="s">
        <v>53</v>
      </c>
      <c r="AK90" s="1241" t="s">
        <v>58</v>
      </c>
      <c r="AL90" s="1241" t="s">
        <v>58</v>
      </c>
      <c r="AM90" s="1241" t="s">
        <v>54</v>
      </c>
      <c r="AN90" s="1240" t="s">
        <v>54</v>
      </c>
      <c r="AO90" s="1241" t="s">
        <v>53</v>
      </c>
      <c r="AP90" s="1241" t="s">
        <v>53</v>
      </c>
      <c r="AQ90" s="1241" t="s">
        <v>53</v>
      </c>
      <c r="AR90" s="1242" t="s">
        <v>53</v>
      </c>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c r="IR90" s="21"/>
      <c r="IS90" s="21"/>
      <c r="IT90" s="21"/>
      <c r="IU90" s="21"/>
      <c r="IV90" s="21"/>
      <c r="IW90" s="21"/>
      <c r="IX90" s="21"/>
      <c r="IY90" s="21"/>
      <c r="IZ90" s="21"/>
      <c r="JA90" s="1243"/>
    </row>
    <row r="91" spans="1:261" ht="18" customHeight="1">
      <c r="A91" s="4346" t="s">
        <v>122</v>
      </c>
      <c r="B91" s="7">
        <f>C91/D91</f>
        <v>0.23333333333333334</v>
      </c>
      <c r="C91" s="1246">
        <v>7</v>
      </c>
      <c r="D91" s="108">
        <v>30</v>
      </c>
      <c r="E91" s="54" t="s">
        <v>53</v>
      </c>
      <c r="F91" s="47" t="s">
        <v>77</v>
      </c>
      <c r="G91" s="47" t="s">
        <v>54</v>
      </c>
      <c r="H91" s="47" t="s">
        <v>54</v>
      </c>
      <c r="I91" s="47" t="s">
        <v>77</v>
      </c>
      <c r="J91" s="47" t="s">
        <v>54</v>
      </c>
      <c r="K91" s="47" t="s">
        <v>54</v>
      </c>
      <c r="L91" s="47" t="s">
        <v>77</v>
      </c>
      <c r="M91" s="47" t="s">
        <v>54</v>
      </c>
      <c r="N91" s="47" t="s">
        <v>54</v>
      </c>
      <c r="O91" s="47" t="s">
        <v>77</v>
      </c>
      <c r="P91" s="47" t="s">
        <v>54</v>
      </c>
      <c r="Q91" s="47" t="s">
        <v>54</v>
      </c>
      <c r="R91" s="47" t="s">
        <v>53</v>
      </c>
      <c r="S91" s="47" t="s">
        <v>54</v>
      </c>
      <c r="T91" s="47" t="s">
        <v>54</v>
      </c>
      <c r="U91" s="47" t="s">
        <v>54</v>
      </c>
      <c r="V91" s="47" t="s">
        <v>53</v>
      </c>
      <c r="W91" s="47" t="s">
        <v>54</v>
      </c>
      <c r="X91" s="47" t="s">
        <v>54</v>
      </c>
      <c r="Y91" s="47" t="s">
        <v>54</v>
      </c>
      <c r="Z91" s="47" t="s">
        <v>77</v>
      </c>
      <c r="AA91" s="47" t="s">
        <v>54</v>
      </c>
      <c r="AB91" s="47" t="s">
        <v>77</v>
      </c>
      <c r="AC91" s="47" t="s">
        <v>54</v>
      </c>
      <c r="AD91" s="47" t="s">
        <v>53</v>
      </c>
      <c r="AE91" s="47" t="s">
        <v>77</v>
      </c>
      <c r="AF91" s="47" t="s">
        <v>54</v>
      </c>
      <c r="AG91" s="47" t="s">
        <v>53</v>
      </c>
      <c r="AH91" s="47" t="s">
        <v>54</v>
      </c>
      <c r="AI91" s="47" t="s">
        <v>77</v>
      </c>
      <c r="AJ91" s="47" t="s">
        <v>54</v>
      </c>
      <c r="AK91" s="47" t="s">
        <v>77</v>
      </c>
      <c r="AL91" s="47" t="s">
        <v>77</v>
      </c>
      <c r="AM91" s="47" t="s">
        <v>54</v>
      </c>
      <c r="AN91" s="47" t="s">
        <v>77</v>
      </c>
      <c r="AO91" s="47" t="s">
        <v>53</v>
      </c>
      <c r="AP91" s="47" t="s">
        <v>54</v>
      </c>
      <c r="AQ91" s="47" t="s">
        <v>54</v>
      </c>
      <c r="AR91" s="154" t="s">
        <v>77</v>
      </c>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c r="IR91" s="21"/>
      <c r="IS91" s="21"/>
      <c r="IT91" s="21"/>
      <c r="IU91" s="21"/>
      <c r="IV91" s="21"/>
      <c r="IW91" s="21"/>
      <c r="IX91" s="21"/>
      <c r="IY91" s="21"/>
      <c r="IZ91" s="21"/>
      <c r="JA91" s="21"/>
    </row>
    <row r="92" spans="1:261" ht="18" customHeight="1">
      <c r="A92" s="4347" t="s">
        <v>111</v>
      </c>
      <c r="B92" s="5"/>
      <c r="C92" s="1"/>
      <c r="D92" s="120"/>
      <c r="E92" s="1261" t="s">
        <v>53</v>
      </c>
      <c r="F92" s="31" t="s">
        <v>58</v>
      </c>
      <c r="G92" s="31" t="s">
        <v>58</v>
      </c>
      <c r="H92" s="31" t="s">
        <v>54</v>
      </c>
      <c r="I92" s="31" t="s">
        <v>58</v>
      </c>
      <c r="J92" s="82" t="s">
        <v>54</v>
      </c>
      <c r="K92" s="82" t="s">
        <v>54</v>
      </c>
      <c r="L92" s="31" t="s">
        <v>58</v>
      </c>
      <c r="M92" s="31" t="s">
        <v>54</v>
      </c>
      <c r="N92" s="82" t="s">
        <v>54</v>
      </c>
      <c r="O92" s="31" t="s">
        <v>54</v>
      </c>
      <c r="P92" s="31" t="s">
        <v>54</v>
      </c>
      <c r="Q92" s="31" t="s">
        <v>54</v>
      </c>
      <c r="R92" s="82" t="s">
        <v>53</v>
      </c>
      <c r="S92" s="82" t="s">
        <v>54</v>
      </c>
      <c r="T92" s="82" t="s">
        <v>54</v>
      </c>
      <c r="U92" s="31" t="s">
        <v>54</v>
      </c>
      <c r="V92" s="31" t="s">
        <v>54</v>
      </c>
      <c r="W92" s="31" t="s">
        <v>54</v>
      </c>
      <c r="X92" s="31" t="s">
        <v>54</v>
      </c>
      <c r="Y92" s="82" t="s">
        <v>54</v>
      </c>
      <c r="Z92" s="31" t="s">
        <v>54</v>
      </c>
      <c r="AA92" s="81" t="s">
        <v>54</v>
      </c>
      <c r="AB92" s="31" t="s">
        <v>58</v>
      </c>
      <c r="AC92" s="81" t="s">
        <v>54</v>
      </c>
      <c r="AD92" s="31" t="s">
        <v>53</v>
      </c>
      <c r="AE92" s="31" t="s">
        <v>58</v>
      </c>
      <c r="AF92" s="31" t="s">
        <v>54</v>
      </c>
      <c r="AG92" s="82" t="s">
        <v>53</v>
      </c>
      <c r="AH92" s="82" t="s">
        <v>58</v>
      </c>
      <c r="AI92" s="31" t="s">
        <v>54</v>
      </c>
      <c r="AJ92" s="31" t="s">
        <v>54</v>
      </c>
      <c r="AK92" s="31" t="s">
        <v>58</v>
      </c>
      <c r="AL92" s="31" t="s">
        <v>54</v>
      </c>
      <c r="AM92" s="31" t="s">
        <v>54</v>
      </c>
      <c r="AN92" s="31" t="s">
        <v>58</v>
      </c>
      <c r="AO92" s="31" t="s">
        <v>53</v>
      </c>
      <c r="AP92" s="31" t="s">
        <v>54</v>
      </c>
      <c r="AQ92" s="31" t="s">
        <v>54</v>
      </c>
      <c r="AR92" s="148" t="s">
        <v>58</v>
      </c>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c r="IR92" s="21"/>
      <c r="IS92" s="21"/>
      <c r="IT92" s="21"/>
      <c r="IU92" s="21"/>
      <c r="IV92" s="21"/>
      <c r="IW92" s="21"/>
      <c r="IX92" s="21"/>
      <c r="IY92" s="21"/>
      <c r="IZ92" s="21"/>
      <c r="JA92" s="21"/>
    </row>
    <row r="93" spans="1:261" s="1244" customFormat="1" ht="18" customHeight="1">
      <c r="A93" s="4348" t="s">
        <v>112</v>
      </c>
      <c r="B93" s="4395"/>
      <c r="C93" s="138"/>
      <c r="D93" s="139"/>
      <c r="E93" s="1266" t="s">
        <v>58</v>
      </c>
      <c r="F93" s="1241" t="s">
        <v>58</v>
      </c>
      <c r="G93" s="1241" t="s">
        <v>54</v>
      </c>
      <c r="H93" s="1241" t="s">
        <v>54</v>
      </c>
      <c r="I93" s="1241" t="s">
        <v>58</v>
      </c>
      <c r="J93" s="1240" t="s">
        <v>54</v>
      </c>
      <c r="K93" s="1240" t="s">
        <v>54</v>
      </c>
      <c r="L93" s="1241" t="s">
        <v>58</v>
      </c>
      <c r="M93" s="1241" t="s">
        <v>54</v>
      </c>
      <c r="N93" s="1240" t="s">
        <v>54</v>
      </c>
      <c r="O93" s="1240" t="s">
        <v>58</v>
      </c>
      <c r="P93" s="1241" t="s">
        <v>54</v>
      </c>
      <c r="Q93" s="1241" t="s">
        <v>54</v>
      </c>
      <c r="R93" s="1240" t="s">
        <v>53</v>
      </c>
      <c r="S93" s="1240" t="s">
        <v>54</v>
      </c>
      <c r="T93" s="1240" t="s">
        <v>54</v>
      </c>
      <c r="U93" s="1241" t="s">
        <v>54</v>
      </c>
      <c r="V93" s="1241" t="s">
        <v>53</v>
      </c>
      <c r="W93" s="1241" t="s">
        <v>54</v>
      </c>
      <c r="X93" s="1241" t="s">
        <v>54</v>
      </c>
      <c r="Y93" s="1240" t="s">
        <v>54</v>
      </c>
      <c r="Z93" s="1241" t="s">
        <v>58</v>
      </c>
      <c r="AA93" s="1245" t="s">
        <v>54</v>
      </c>
      <c r="AB93" s="1241" t="s">
        <v>58</v>
      </c>
      <c r="AC93" s="1245" t="s">
        <v>54</v>
      </c>
      <c r="AD93" s="1241" t="s">
        <v>53</v>
      </c>
      <c r="AE93" s="1241" t="s">
        <v>58</v>
      </c>
      <c r="AF93" s="1241" t="s">
        <v>54</v>
      </c>
      <c r="AG93" s="1240" t="s">
        <v>53</v>
      </c>
      <c r="AH93" s="1241" t="s">
        <v>54</v>
      </c>
      <c r="AI93" s="1241" t="s">
        <v>58</v>
      </c>
      <c r="AJ93" s="1241" t="s">
        <v>54</v>
      </c>
      <c r="AK93" s="1241" t="s">
        <v>58</v>
      </c>
      <c r="AL93" s="1241" t="s">
        <v>58</v>
      </c>
      <c r="AM93" s="1241" t="s">
        <v>54</v>
      </c>
      <c r="AN93" s="1241" t="s">
        <v>58</v>
      </c>
      <c r="AO93" s="1241" t="s">
        <v>54</v>
      </c>
      <c r="AP93" s="1241" t="s">
        <v>54</v>
      </c>
      <c r="AQ93" s="1241" t="s">
        <v>54</v>
      </c>
      <c r="AR93" s="1242" t="s">
        <v>58</v>
      </c>
      <c r="AS93" s="21"/>
      <c r="AT93" s="21"/>
      <c r="AU93" s="21"/>
      <c r="AV93" s="21"/>
      <c r="AW93" s="21"/>
      <c r="AX93" s="21"/>
      <c r="AY93" s="21"/>
      <c r="AZ93" s="21"/>
      <c r="BA93" s="21"/>
      <c r="BB93" s="21"/>
      <c r="BC93" s="21"/>
      <c r="BD93" s="21"/>
      <c r="BE93" s="21"/>
      <c r="BF93" s="21"/>
      <c r="BG93" s="21"/>
      <c r="BH93" s="21"/>
      <c r="BI93" s="21"/>
      <c r="BJ93" s="21"/>
      <c r="BK93" s="21"/>
      <c r="BL93" s="21"/>
      <c r="BM93" s="21"/>
      <c r="BN93" s="21"/>
      <c r="BO93" s="21"/>
      <c r="BP93" s="21"/>
      <c r="BQ93" s="21"/>
      <c r="BR93" s="21"/>
      <c r="BS93" s="21"/>
      <c r="BT93" s="21"/>
      <c r="BU93" s="21"/>
      <c r="BV93" s="21"/>
      <c r="BW93" s="21"/>
      <c r="BX93" s="21"/>
      <c r="BY93" s="21"/>
      <c r="BZ93" s="21"/>
      <c r="CA93" s="21"/>
      <c r="CB93" s="21"/>
      <c r="CC93" s="21"/>
      <c r="CD93" s="21"/>
      <c r="CE93" s="21"/>
      <c r="CF93" s="21"/>
      <c r="CG93" s="21"/>
      <c r="CH93" s="21"/>
      <c r="CI93" s="21"/>
      <c r="CJ93" s="21"/>
      <c r="CK93" s="21"/>
      <c r="CL93" s="21"/>
      <c r="CM93" s="21"/>
      <c r="CN93" s="21"/>
      <c r="CO93" s="21"/>
      <c r="CP93" s="21"/>
      <c r="CQ93" s="21"/>
      <c r="CR93" s="21"/>
      <c r="CS93" s="21"/>
      <c r="CT93" s="21"/>
      <c r="CU93" s="21"/>
      <c r="CV93" s="21"/>
      <c r="CW93" s="21"/>
      <c r="CX93" s="21"/>
      <c r="CY93" s="21"/>
      <c r="CZ93" s="21"/>
      <c r="DA93" s="21"/>
      <c r="DB93" s="21"/>
      <c r="DC93" s="21"/>
      <c r="DD93" s="21"/>
      <c r="DE93" s="21"/>
      <c r="DF93" s="21"/>
      <c r="DG93" s="21"/>
      <c r="DH93" s="21"/>
      <c r="DI93" s="21"/>
      <c r="DJ93" s="21"/>
      <c r="DK93" s="21"/>
      <c r="DL93" s="21"/>
      <c r="DM93" s="21"/>
      <c r="DN93" s="21"/>
      <c r="DO93" s="21"/>
      <c r="DP93" s="21"/>
      <c r="DQ93" s="21"/>
      <c r="DR93" s="21"/>
      <c r="DS93" s="21"/>
      <c r="DT93" s="21"/>
      <c r="DU93" s="21"/>
      <c r="DV93" s="21"/>
      <c r="DW93" s="21"/>
      <c r="DX93" s="21"/>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21"/>
      <c r="FO93" s="21"/>
      <c r="FP93" s="21"/>
      <c r="FQ93" s="21"/>
      <c r="FR93" s="21"/>
      <c r="FS93" s="21"/>
      <c r="FT93" s="21"/>
      <c r="FU93" s="21"/>
      <c r="FV93" s="21"/>
      <c r="FW93" s="21"/>
      <c r="FX93" s="21"/>
      <c r="FY93" s="21"/>
      <c r="FZ93" s="21"/>
      <c r="GA93" s="21"/>
      <c r="GB93" s="21"/>
      <c r="GC93" s="21"/>
      <c r="GD93" s="21"/>
      <c r="GE93" s="21"/>
      <c r="GF93" s="21"/>
      <c r="GG93" s="21"/>
      <c r="GH93" s="21"/>
      <c r="GI93" s="21"/>
      <c r="GJ93" s="21"/>
      <c r="GK93" s="21"/>
      <c r="GL93" s="21"/>
      <c r="GM93" s="21"/>
      <c r="GN93" s="21"/>
      <c r="GO93" s="21"/>
      <c r="GP93" s="21"/>
      <c r="GQ93" s="21"/>
      <c r="GR93" s="21"/>
      <c r="GS93" s="21"/>
      <c r="GT93" s="21"/>
      <c r="GU93" s="21"/>
      <c r="GV93" s="21"/>
      <c r="GW93" s="21"/>
      <c r="GX93" s="21"/>
      <c r="GY93" s="21"/>
      <c r="GZ93" s="21"/>
      <c r="HA93" s="21"/>
      <c r="HB93" s="21"/>
      <c r="HC93" s="21"/>
      <c r="HD93" s="21"/>
      <c r="HE93" s="21"/>
      <c r="HF93" s="21"/>
      <c r="HG93" s="21"/>
      <c r="HH93" s="21"/>
      <c r="HI93" s="21"/>
      <c r="HJ93" s="21"/>
      <c r="HK93" s="21"/>
      <c r="HL93" s="21"/>
      <c r="HM93" s="21"/>
      <c r="HN93" s="21"/>
      <c r="HO93" s="21"/>
      <c r="HP93" s="21"/>
      <c r="HQ93" s="21"/>
      <c r="HR93" s="21"/>
      <c r="HS93" s="21"/>
      <c r="HT93" s="21"/>
      <c r="HU93" s="21"/>
      <c r="HV93" s="21"/>
      <c r="HW93" s="21"/>
      <c r="HX93" s="21"/>
      <c r="HY93" s="21"/>
      <c r="HZ93" s="21"/>
      <c r="IA93" s="21"/>
      <c r="IB93" s="21"/>
      <c r="IC93" s="21"/>
      <c r="ID93" s="21"/>
      <c r="IE93" s="21"/>
      <c r="IF93" s="21"/>
      <c r="IG93" s="21"/>
      <c r="IH93" s="21"/>
      <c r="II93" s="21"/>
      <c r="IJ93" s="21"/>
      <c r="IK93" s="21"/>
      <c r="IL93" s="21"/>
      <c r="IM93" s="21"/>
      <c r="IN93" s="21"/>
      <c r="IO93" s="21"/>
      <c r="IP93" s="21"/>
      <c r="IQ93" s="21"/>
      <c r="IR93" s="21"/>
      <c r="IS93" s="21"/>
      <c r="IT93" s="21"/>
      <c r="IU93" s="21"/>
      <c r="IV93" s="21"/>
      <c r="IW93" s="21"/>
      <c r="IX93" s="21"/>
      <c r="IY93" s="21"/>
      <c r="IZ93" s="21"/>
      <c r="JA93" s="1243"/>
    </row>
    <row r="94" spans="1:261" ht="18" customHeight="1">
      <c r="A94" s="4346" t="s">
        <v>123</v>
      </c>
      <c r="B94" s="7">
        <f>C94/D94</f>
        <v>0.21428571428571427</v>
      </c>
      <c r="C94" s="1246">
        <v>6</v>
      </c>
      <c r="D94" s="108">
        <v>28</v>
      </c>
      <c r="E94" s="54" t="s">
        <v>77</v>
      </c>
      <c r="F94" s="47" t="s">
        <v>77</v>
      </c>
      <c r="G94" s="47" t="s">
        <v>54</v>
      </c>
      <c r="H94" s="47" t="s">
        <v>54</v>
      </c>
      <c r="I94" s="47" t="s">
        <v>77</v>
      </c>
      <c r="J94" s="47" t="s">
        <v>54</v>
      </c>
      <c r="K94" s="47" t="s">
        <v>54</v>
      </c>
      <c r="L94" s="47" t="s">
        <v>77</v>
      </c>
      <c r="M94" s="47" t="s">
        <v>54</v>
      </c>
      <c r="N94" s="47" t="s">
        <v>54</v>
      </c>
      <c r="O94" s="47" t="s">
        <v>54</v>
      </c>
      <c r="P94" s="47" t="s">
        <v>54</v>
      </c>
      <c r="Q94" s="47" t="s">
        <v>54</v>
      </c>
      <c r="R94" s="47" t="s">
        <v>53</v>
      </c>
      <c r="S94" s="47" t="s">
        <v>54</v>
      </c>
      <c r="T94" s="47" t="s">
        <v>54</v>
      </c>
      <c r="U94" s="47" t="s">
        <v>54</v>
      </c>
      <c r="V94" s="47" t="s">
        <v>53</v>
      </c>
      <c r="W94" s="47" t="s">
        <v>54</v>
      </c>
      <c r="X94" s="47" t="s">
        <v>54</v>
      </c>
      <c r="Y94" s="47" t="s">
        <v>54</v>
      </c>
      <c r="Z94" s="47" t="s">
        <v>77</v>
      </c>
      <c r="AA94" s="47" t="s">
        <v>54</v>
      </c>
      <c r="AB94" s="47" t="s">
        <v>77</v>
      </c>
      <c r="AC94" s="47" t="s">
        <v>54</v>
      </c>
      <c r="AD94" s="47" t="s">
        <v>54</v>
      </c>
      <c r="AE94" s="47" t="s">
        <v>77</v>
      </c>
      <c r="AF94" s="47" t="s">
        <v>54</v>
      </c>
      <c r="AG94" s="47" t="s">
        <v>53</v>
      </c>
      <c r="AH94" s="47" t="s">
        <v>77</v>
      </c>
      <c r="AI94" s="47" t="s">
        <v>77</v>
      </c>
      <c r="AJ94" s="47" t="s">
        <v>53</v>
      </c>
      <c r="AK94" s="47" t="s">
        <v>77</v>
      </c>
      <c r="AL94" s="47" t="s">
        <v>77</v>
      </c>
      <c r="AM94" s="47" t="s">
        <v>54</v>
      </c>
      <c r="AN94" s="47" t="s">
        <v>77</v>
      </c>
      <c r="AO94" s="47" t="s">
        <v>53</v>
      </c>
      <c r="AP94" s="47" t="s">
        <v>77</v>
      </c>
      <c r="AQ94" s="47" t="s">
        <v>54</v>
      </c>
      <c r="AR94" s="154" t="s">
        <v>77</v>
      </c>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c r="IR94" s="21"/>
      <c r="IS94" s="21"/>
      <c r="IT94" s="21"/>
      <c r="IU94" s="21"/>
      <c r="IV94" s="21"/>
      <c r="IW94" s="21"/>
      <c r="IX94" s="21"/>
      <c r="IY94" s="21"/>
      <c r="IZ94" s="21"/>
      <c r="JA94" s="21"/>
    </row>
    <row r="95" spans="1:261" ht="18" customHeight="1">
      <c r="A95" s="4347" t="s">
        <v>111</v>
      </c>
      <c r="B95" s="5"/>
      <c r="C95" s="1"/>
      <c r="D95" s="120"/>
      <c r="E95" s="1261" t="s">
        <v>58</v>
      </c>
      <c r="F95" s="31" t="s">
        <v>58</v>
      </c>
      <c r="G95" s="31" t="s">
        <v>58</v>
      </c>
      <c r="H95" s="31" t="s">
        <v>54</v>
      </c>
      <c r="I95" s="31" t="s">
        <v>58</v>
      </c>
      <c r="J95" s="82" t="s">
        <v>54</v>
      </c>
      <c r="K95" s="82" t="s">
        <v>54</v>
      </c>
      <c r="L95" s="31" t="s">
        <v>58</v>
      </c>
      <c r="M95" s="31" t="s">
        <v>54</v>
      </c>
      <c r="N95" s="82" t="s">
        <v>54</v>
      </c>
      <c r="O95" s="31" t="s">
        <v>54</v>
      </c>
      <c r="P95" s="31" t="s">
        <v>54</v>
      </c>
      <c r="Q95" s="31" t="s">
        <v>54</v>
      </c>
      <c r="R95" s="82" t="s">
        <v>53</v>
      </c>
      <c r="S95" s="82" t="s">
        <v>54</v>
      </c>
      <c r="T95" s="82" t="s">
        <v>54</v>
      </c>
      <c r="U95" s="31" t="s">
        <v>54</v>
      </c>
      <c r="V95" s="31" t="s">
        <v>54</v>
      </c>
      <c r="W95" s="31" t="s">
        <v>54</v>
      </c>
      <c r="X95" s="31" t="s">
        <v>54</v>
      </c>
      <c r="Y95" s="82" t="s">
        <v>54</v>
      </c>
      <c r="Z95" s="31" t="s">
        <v>54</v>
      </c>
      <c r="AA95" s="81" t="s">
        <v>54</v>
      </c>
      <c r="AB95" s="31" t="s">
        <v>58</v>
      </c>
      <c r="AC95" s="81" t="s">
        <v>54</v>
      </c>
      <c r="AD95" s="31" t="s">
        <v>54</v>
      </c>
      <c r="AE95" s="31" t="s">
        <v>58</v>
      </c>
      <c r="AF95" s="31" t="s">
        <v>54</v>
      </c>
      <c r="AG95" s="82" t="s">
        <v>53</v>
      </c>
      <c r="AH95" s="31" t="s">
        <v>58</v>
      </c>
      <c r="AI95" s="31" t="s">
        <v>58</v>
      </c>
      <c r="AJ95" s="82" t="s">
        <v>53</v>
      </c>
      <c r="AK95" s="31" t="s">
        <v>58</v>
      </c>
      <c r="AL95" s="31" t="s">
        <v>54</v>
      </c>
      <c r="AM95" s="31" t="s">
        <v>54</v>
      </c>
      <c r="AN95" s="31" t="s">
        <v>58</v>
      </c>
      <c r="AO95" s="31" t="s">
        <v>53</v>
      </c>
      <c r="AP95" s="31" t="s">
        <v>58</v>
      </c>
      <c r="AQ95" s="31" t="s">
        <v>54</v>
      </c>
      <c r="AR95" s="148" t="s">
        <v>58</v>
      </c>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c r="IR95" s="21"/>
      <c r="IS95" s="21"/>
      <c r="IT95" s="21"/>
      <c r="IU95" s="21"/>
      <c r="IV95" s="21"/>
      <c r="IW95" s="21"/>
      <c r="IX95" s="21"/>
      <c r="IY95" s="21"/>
      <c r="IZ95" s="21"/>
      <c r="JA95" s="21"/>
    </row>
    <row r="96" spans="1:261" s="1244" customFormat="1" ht="18" customHeight="1">
      <c r="A96" s="4348" t="s">
        <v>112</v>
      </c>
      <c r="B96" s="4395"/>
      <c r="C96" s="138"/>
      <c r="D96" s="139"/>
      <c r="E96" s="1266" t="s">
        <v>58</v>
      </c>
      <c r="F96" s="1241" t="s">
        <v>58</v>
      </c>
      <c r="G96" s="1241" t="s">
        <v>54</v>
      </c>
      <c r="H96" s="1241" t="s">
        <v>54</v>
      </c>
      <c r="I96" s="1241" t="s">
        <v>58</v>
      </c>
      <c r="J96" s="1240" t="s">
        <v>54</v>
      </c>
      <c r="K96" s="1240" t="s">
        <v>54</v>
      </c>
      <c r="L96" s="1241" t="s">
        <v>58</v>
      </c>
      <c r="M96" s="1241" t="s">
        <v>54</v>
      </c>
      <c r="N96" s="1240" t="s">
        <v>54</v>
      </c>
      <c r="O96" s="1241" t="s">
        <v>54</v>
      </c>
      <c r="P96" s="1241" t="s">
        <v>54</v>
      </c>
      <c r="Q96" s="1241" t="s">
        <v>54</v>
      </c>
      <c r="R96" s="1240" t="s">
        <v>53</v>
      </c>
      <c r="S96" s="1240" t="s">
        <v>54</v>
      </c>
      <c r="T96" s="1240" t="s">
        <v>54</v>
      </c>
      <c r="U96" s="1241" t="s">
        <v>54</v>
      </c>
      <c r="V96" s="1241" t="s">
        <v>53</v>
      </c>
      <c r="W96" s="1241" t="s">
        <v>54</v>
      </c>
      <c r="X96" s="1241" t="s">
        <v>54</v>
      </c>
      <c r="Y96" s="1240" t="s">
        <v>54</v>
      </c>
      <c r="Z96" s="1241" t="s">
        <v>58</v>
      </c>
      <c r="AA96" s="1245" t="s">
        <v>54</v>
      </c>
      <c r="AB96" s="1241" t="s">
        <v>58</v>
      </c>
      <c r="AC96" s="1245" t="s">
        <v>54</v>
      </c>
      <c r="AD96" s="1241" t="s">
        <v>54</v>
      </c>
      <c r="AE96" s="1241" t="s">
        <v>58</v>
      </c>
      <c r="AF96" s="1241" t="s">
        <v>54</v>
      </c>
      <c r="AG96" s="1240" t="s">
        <v>53</v>
      </c>
      <c r="AH96" s="1241" t="s">
        <v>58</v>
      </c>
      <c r="AI96" s="1241" t="s">
        <v>58</v>
      </c>
      <c r="AJ96" s="1240" t="s">
        <v>53</v>
      </c>
      <c r="AK96" s="1241" t="s">
        <v>58</v>
      </c>
      <c r="AL96" s="1241" t="s">
        <v>58</v>
      </c>
      <c r="AM96" s="1241" t="s">
        <v>54</v>
      </c>
      <c r="AN96" s="1241" t="s">
        <v>58</v>
      </c>
      <c r="AO96" s="1241" t="s">
        <v>54</v>
      </c>
      <c r="AP96" s="1241" t="s">
        <v>58</v>
      </c>
      <c r="AQ96" s="1241" t="s">
        <v>54</v>
      </c>
      <c r="AR96" s="1242" t="s">
        <v>58</v>
      </c>
      <c r="AS96" s="21"/>
      <c r="AT96" s="21"/>
      <c r="AU96" s="21"/>
      <c r="AV96" s="21"/>
      <c r="AW96" s="21"/>
      <c r="AX96" s="21"/>
      <c r="AY96" s="21"/>
      <c r="AZ96" s="21"/>
      <c r="BA96" s="21"/>
      <c r="BB96" s="21"/>
      <c r="BC96" s="21"/>
      <c r="BD96" s="21"/>
      <c r="BE96" s="21"/>
      <c r="BF96" s="21"/>
      <c r="BG96" s="21"/>
      <c r="BH96" s="21"/>
      <c r="BI96" s="21"/>
      <c r="BJ96" s="21"/>
      <c r="BK96" s="21"/>
      <c r="BL96" s="21"/>
      <c r="BM96" s="21"/>
      <c r="BN96" s="21"/>
      <c r="BO96" s="21"/>
      <c r="BP96" s="21"/>
      <c r="BQ96" s="21"/>
      <c r="BR96" s="21"/>
      <c r="BS96" s="21"/>
      <c r="BT96" s="21"/>
      <c r="BU96" s="21"/>
      <c r="BV96" s="21"/>
      <c r="BW96" s="21"/>
      <c r="BX96" s="21"/>
      <c r="BY96" s="21"/>
      <c r="BZ96" s="21"/>
      <c r="CA96" s="21"/>
      <c r="CB96" s="21"/>
      <c r="CC96" s="21"/>
      <c r="CD96" s="21"/>
      <c r="CE96" s="21"/>
      <c r="CF96" s="21"/>
      <c r="CG96" s="21"/>
      <c r="CH96" s="21"/>
      <c r="CI96" s="21"/>
      <c r="CJ96" s="21"/>
      <c r="CK96" s="21"/>
      <c r="CL96" s="21"/>
      <c r="CM96" s="21"/>
      <c r="CN96" s="21"/>
      <c r="CO96" s="21"/>
      <c r="CP96" s="21"/>
      <c r="CQ96" s="21"/>
      <c r="CR96" s="21"/>
      <c r="CS96" s="21"/>
      <c r="CT96" s="21"/>
      <c r="CU96" s="21"/>
      <c r="CV96" s="21"/>
      <c r="CW96" s="21"/>
      <c r="CX96" s="21"/>
      <c r="CY96" s="21"/>
      <c r="CZ96" s="21"/>
      <c r="DA96" s="21"/>
      <c r="DB96" s="21"/>
      <c r="DC96" s="21"/>
      <c r="DD96" s="21"/>
      <c r="DE96" s="21"/>
      <c r="DF96" s="21"/>
      <c r="DG96" s="21"/>
      <c r="DH96" s="21"/>
      <c r="DI96" s="21"/>
      <c r="DJ96" s="21"/>
      <c r="DK96" s="21"/>
      <c r="DL96" s="21"/>
      <c r="DM96" s="21"/>
      <c r="DN96" s="21"/>
      <c r="DO96" s="21"/>
      <c r="DP96" s="21"/>
      <c r="DQ96" s="21"/>
      <c r="DR96" s="21"/>
      <c r="DS96" s="21"/>
      <c r="DT96" s="21"/>
      <c r="DU96" s="21"/>
      <c r="DV96" s="21"/>
      <c r="DW96" s="21"/>
      <c r="DX96" s="21"/>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21"/>
      <c r="FO96" s="21"/>
      <c r="FP96" s="21"/>
      <c r="FQ96" s="21"/>
      <c r="FR96" s="21"/>
      <c r="FS96" s="21"/>
      <c r="FT96" s="21"/>
      <c r="FU96" s="21"/>
      <c r="FV96" s="21"/>
      <c r="FW96" s="21"/>
      <c r="FX96" s="21"/>
      <c r="FY96" s="21"/>
      <c r="FZ96" s="21"/>
      <c r="GA96" s="21"/>
      <c r="GB96" s="21"/>
      <c r="GC96" s="21"/>
      <c r="GD96" s="21"/>
      <c r="GE96" s="21"/>
      <c r="GF96" s="21"/>
      <c r="GG96" s="21"/>
      <c r="GH96" s="21"/>
      <c r="GI96" s="21"/>
      <c r="GJ96" s="21"/>
      <c r="GK96" s="21"/>
      <c r="GL96" s="21"/>
      <c r="GM96" s="21"/>
      <c r="GN96" s="21"/>
      <c r="GO96" s="21"/>
      <c r="GP96" s="21"/>
      <c r="GQ96" s="21"/>
      <c r="GR96" s="21"/>
      <c r="GS96" s="21"/>
      <c r="GT96" s="21"/>
      <c r="GU96" s="21"/>
      <c r="GV96" s="21"/>
      <c r="GW96" s="21"/>
      <c r="GX96" s="21"/>
      <c r="GY96" s="21"/>
      <c r="GZ96" s="21"/>
      <c r="HA96" s="21"/>
      <c r="HB96" s="21"/>
      <c r="HC96" s="21"/>
      <c r="HD96" s="21"/>
      <c r="HE96" s="21"/>
      <c r="HF96" s="21"/>
      <c r="HG96" s="21"/>
      <c r="HH96" s="21"/>
      <c r="HI96" s="21"/>
      <c r="HJ96" s="21"/>
      <c r="HK96" s="21"/>
      <c r="HL96" s="21"/>
      <c r="HM96" s="21"/>
      <c r="HN96" s="21"/>
      <c r="HO96" s="21"/>
      <c r="HP96" s="21"/>
      <c r="HQ96" s="21"/>
      <c r="HR96" s="21"/>
      <c r="HS96" s="21"/>
      <c r="HT96" s="21"/>
      <c r="HU96" s="21"/>
      <c r="HV96" s="21"/>
      <c r="HW96" s="21"/>
      <c r="HX96" s="21"/>
      <c r="HY96" s="21"/>
      <c r="HZ96" s="21"/>
      <c r="IA96" s="21"/>
      <c r="IB96" s="21"/>
      <c r="IC96" s="21"/>
      <c r="ID96" s="21"/>
      <c r="IE96" s="21"/>
      <c r="IF96" s="21"/>
      <c r="IG96" s="21"/>
      <c r="IH96" s="21"/>
      <c r="II96" s="21"/>
      <c r="IJ96" s="21"/>
      <c r="IK96" s="21"/>
      <c r="IL96" s="21"/>
      <c r="IM96" s="21"/>
      <c r="IN96" s="21"/>
      <c r="IO96" s="21"/>
      <c r="IP96" s="21"/>
      <c r="IQ96" s="21"/>
      <c r="IR96" s="21"/>
      <c r="IS96" s="21"/>
      <c r="IT96" s="21"/>
      <c r="IU96" s="21"/>
      <c r="IV96" s="21"/>
      <c r="IW96" s="21"/>
      <c r="IX96" s="21"/>
      <c r="IY96" s="21"/>
      <c r="IZ96" s="21"/>
      <c r="JA96" s="1243"/>
    </row>
    <row r="97" spans="1:261" ht="18" customHeight="1">
      <c r="A97" s="4346" t="s">
        <v>124</v>
      </c>
      <c r="B97" s="7">
        <f>C97/D97</f>
        <v>0.6</v>
      </c>
      <c r="C97" s="1246">
        <v>21</v>
      </c>
      <c r="D97" s="108">
        <v>35</v>
      </c>
      <c r="E97" s="54" t="s">
        <v>53</v>
      </c>
      <c r="F97" s="47" t="s">
        <v>54</v>
      </c>
      <c r="G97" s="47" t="s">
        <v>53</v>
      </c>
      <c r="H97" s="47" t="s">
        <v>53</v>
      </c>
      <c r="I97" s="47" t="s">
        <v>53</v>
      </c>
      <c r="J97" s="47" t="s">
        <v>53</v>
      </c>
      <c r="K97" s="47" t="s">
        <v>54</v>
      </c>
      <c r="L97" s="47" t="s">
        <v>77</v>
      </c>
      <c r="M97" s="47" t="s">
        <v>54</v>
      </c>
      <c r="N97" s="47" t="s">
        <v>53</v>
      </c>
      <c r="O97" s="47" t="s">
        <v>53</v>
      </c>
      <c r="P97" s="47" t="s">
        <v>54</v>
      </c>
      <c r="Q97" s="47" t="s">
        <v>53</v>
      </c>
      <c r="R97" s="47" t="s">
        <v>54</v>
      </c>
      <c r="S97" s="47" t="s">
        <v>54</v>
      </c>
      <c r="T97" s="47" t="s">
        <v>54</v>
      </c>
      <c r="U97" s="47" t="s">
        <v>54</v>
      </c>
      <c r="V97" s="47" t="s">
        <v>53</v>
      </c>
      <c r="W97" s="47" t="s">
        <v>53</v>
      </c>
      <c r="X97" s="47" t="s">
        <v>53</v>
      </c>
      <c r="Y97" s="47" t="s">
        <v>54</v>
      </c>
      <c r="Z97" s="47" t="s">
        <v>77</v>
      </c>
      <c r="AA97" s="47" t="s">
        <v>53</v>
      </c>
      <c r="AB97" s="47" t="s">
        <v>77</v>
      </c>
      <c r="AC97" s="47" t="s">
        <v>54</v>
      </c>
      <c r="AD97" s="47" t="s">
        <v>53</v>
      </c>
      <c r="AE97" s="47" t="s">
        <v>53</v>
      </c>
      <c r="AF97" s="47" t="s">
        <v>54</v>
      </c>
      <c r="AG97" s="47" t="s">
        <v>54</v>
      </c>
      <c r="AH97" s="47" t="s">
        <v>53</v>
      </c>
      <c r="AI97" s="47" t="s">
        <v>53</v>
      </c>
      <c r="AJ97" s="47" t="s">
        <v>54</v>
      </c>
      <c r="AK97" s="47" t="s">
        <v>77</v>
      </c>
      <c r="AL97" s="47" t="s">
        <v>53</v>
      </c>
      <c r="AM97" s="47" t="s">
        <v>54</v>
      </c>
      <c r="AN97" s="47" t="s">
        <v>77</v>
      </c>
      <c r="AO97" s="47" t="s">
        <v>53</v>
      </c>
      <c r="AP97" s="47" t="s">
        <v>77</v>
      </c>
      <c r="AQ97" s="47" t="s">
        <v>53</v>
      </c>
      <c r="AR97" s="154" t="s">
        <v>77</v>
      </c>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c r="IR97" s="21"/>
      <c r="IS97" s="21"/>
      <c r="IT97" s="21"/>
      <c r="IU97" s="21"/>
      <c r="IV97" s="21"/>
      <c r="IW97" s="21"/>
      <c r="IX97" s="21"/>
      <c r="IY97" s="21"/>
      <c r="IZ97" s="21"/>
      <c r="JA97" s="21"/>
    </row>
    <row r="98" spans="1:261" ht="18" customHeight="1">
      <c r="A98" s="4347" t="s">
        <v>111</v>
      </c>
      <c r="B98" s="5"/>
      <c r="C98" s="1"/>
      <c r="D98" s="120"/>
      <c r="E98" s="1261" t="s">
        <v>53</v>
      </c>
      <c r="F98" s="31" t="s">
        <v>54</v>
      </c>
      <c r="G98" s="82" t="s">
        <v>53</v>
      </c>
      <c r="H98" s="31" t="s">
        <v>54</v>
      </c>
      <c r="I98" s="82" t="s">
        <v>53</v>
      </c>
      <c r="J98" s="82" t="s">
        <v>53</v>
      </c>
      <c r="K98" s="82" t="s">
        <v>54</v>
      </c>
      <c r="L98" s="31" t="s">
        <v>58</v>
      </c>
      <c r="M98" s="31" t="s">
        <v>54</v>
      </c>
      <c r="N98" s="82" t="s">
        <v>53</v>
      </c>
      <c r="O98" s="31" t="s">
        <v>54</v>
      </c>
      <c r="P98" s="31" t="s">
        <v>54</v>
      </c>
      <c r="Q98" s="31" t="s">
        <v>53</v>
      </c>
      <c r="R98" s="31" t="s">
        <v>54</v>
      </c>
      <c r="S98" s="82" t="s">
        <v>54</v>
      </c>
      <c r="T98" s="82" t="s">
        <v>54</v>
      </c>
      <c r="U98" s="31" t="s">
        <v>54</v>
      </c>
      <c r="V98" s="31" t="s">
        <v>53</v>
      </c>
      <c r="W98" s="31" t="s">
        <v>53</v>
      </c>
      <c r="X98" s="31" t="s">
        <v>53</v>
      </c>
      <c r="Y98" s="82" t="s">
        <v>54</v>
      </c>
      <c r="Z98" s="31" t="s">
        <v>54</v>
      </c>
      <c r="AA98" s="82" t="s">
        <v>53</v>
      </c>
      <c r="AB98" s="31" t="s">
        <v>58</v>
      </c>
      <c r="AC98" s="81" t="s">
        <v>54</v>
      </c>
      <c r="AD98" s="31" t="s">
        <v>53</v>
      </c>
      <c r="AE98" s="31" t="s">
        <v>53</v>
      </c>
      <c r="AF98" s="31" t="s">
        <v>54</v>
      </c>
      <c r="AG98" s="31" t="s">
        <v>54</v>
      </c>
      <c r="AH98" s="31" t="s">
        <v>58</v>
      </c>
      <c r="AI98" s="31" t="s">
        <v>53</v>
      </c>
      <c r="AJ98" s="31" t="s">
        <v>54</v>
      </c>
      <c r="AK98" s="31" t="s">
        <v>58</v>
      </c>
      <c r="AL98" s="31" t="s">
        <v>53</v>
      </c>
      <c r="AM98" s="31" t="s">
        <v>54</v>
      </c>
      <c r="AN98" s="31" t="s">
        <v>58</v>
      </c>
      <c r="AO98" s="31" t="s">
        <v>53</v>
      </c>
      <c r="AP98" s="31" t="s">
        <v>58</v>
      </c>
      <c r="AQ98" s="31" t="s">
        <v>53</v>
      </c>
      <c r="AR98" s="148" t="s">
        <v>58</v>
      </c>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c r="IR98" s="21"/>
      <c r="IS98" s="21"/>
      <c r="IT98" s="21"/>
      <c r="IU98" s="21"/>
      <c r="IV98" s="21"/>
      <c r="IW98" s="21"/>
      <c r="IX98" s="21"/>
      <c r="IY98" s="21"/>
      <c r="IZ98" s="21"/>
      <c r="JA98" s="21"/>
    </row>
    <row r="99" spans="1:261" s="1244" customFormat="1" ht="18" customHeight="1">
      <c r="A99" s="4348" t="s">
        <v>112</v>
      </c>
      <c r="B99" s="4395"/>
      <c r="C99" s="138"/>
      <c r="D99" s="139"/>
      <c r="E99" s="1266" t="s">
        <v>53</v>
      </c>
      <c r="F99" s="1241" t="s">
        <v>54</v>
      </c>
      <c r="G99" s="1240" t="s">
        <v>53</v>
      </c>
      <c r="H99" s="1241" t="s">
        <v>53</v>
      </c>
      <c r="I99" s="1240" t="s">
        <v>53</v>
      </c>
      <c r="J99" s="1240" t="s">
        <v>53</v>
      </c>
      <c r="K99" s="1240" t="s">
        <v>54</v>
      </c>
      <c r="L99" s="1241" t="s">
        <v>58</v>
      </c>
      <c r="M99" s="1241" t="s">
        <v>54</v>
      </c>
      <c r="N99" s="1240" t="s">
        <v>53</v>
      </c>
      <c r="O99" s="1240" t="s">
        <v>53</v>
      </c>
      <c r="P99" s="1241" t="s">
        <v>54</v>
      </c>
      <c r="Q99" s="1241" t="s">
        <v>54</v>
      </c>
      <c r="R99" s="1241" t="s">
        <v>54</v>
      </c>
      <c r="S99" s="1240" t="s">
        <v>54</v>
      </c>
      <c r="T99" s="1240" t="s">
        <v>54</v>
      </c>
      <c r="U99" s="1241" t="s">
        <v>54</v>
      </c>
      <c r="V99" s="1241" t="s">
        <v>53</v>
      </c>
      <c r="W99" s="1241" t="s">
        <v>53</v>
      </c>
      <c r="X99" s="1241" t="s">
        <v>53</v>
      </c>
      <c r="Y99" s="1240" t="s">
        <v>54</v>
      </c>
      <c r="Z99" s="1241" t="s">
        <v>58</v>
      </c>
      <c r="AA99" s="1240" t="s">
        <v>53</v>
      </c>
      <c r="AB99" s="1241" t="s">
        <v>58</v>
      </c>
      <c r="AC99" s="1245" t="s">
        <v>54</v>
      </c>
      <c r="AD99" s="1241" t="s">
        <v>53</v>
      </c>
      <c r="AE99" s="1241" t="s">
        <v>58</v>
      </c>
      <c r="AF99" s="1241" t="s">
        <v>54</v>
      </c>
      <c r="AG99" s="1241" t="s">
        <v>54</v>
      </c>
      <c r="AH99" s="1241" t="s">
        <v>53</v>
      </c>
      <c r="AI99" s="1241" t="s">
        <v>58</v>
      </c>
      <c r="AJ99" s="1241" t="s">
        <v>54</v>
      </c>
      <c r="AK99" s="1241" t="s">
        <v>58</v>
      </c>
      <c r="AL99" s="1241" t="s">
        <v>58</v>
      </c>
      <c r="AM99" s="1241" t="s">
        <v>54</v>
      </c>
      <c r="AN99" s="1241" t="s">
        <v>58</v>
      </c>
      <c r="AO99" s="1241" t="s">
        <v>53</v>
      </c>
      <c r="AP99" s="1241" t="s">
        <v>58</v>
      </c>
      <c r="AQ99" s="1241" t="s">
        <v>53</v>
      </c>
      <c r="AR99" s="1242" t="s">
        <v>58</v>
      </c>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1"/>
      <c r="IH99" s="21"/>
      <c r="II99" s="21"/>
      <c r="IJ99" s="21"/>
      <c r="IK99" s="21"/>
      <c r="IL99" s="21"/>
      <c r="IM99" s="21"/>
      <c r="IN99" s="21"/>
      <c r="IO99" s="21"/>
      <c r="IP99" s="21"/>
      <c r="IQ99" s="21"/>
      <c r="IR99" s="21"/>
      <c r="IS99" s="21"/>
      <c r="IT99" s="21"/>
      <c r="IU99" s="21"/>
      <c r="IV99" s="21"/>
      <c r="IW99" s="21"/>
      <c r="IX99" s="21"/>
      <c r="IY99" s="21"/>
      <c r="IZ99" s="21"/>
      <c r="JA99" s="1243"/>
    </row>
    <row r="100" spans="1:261" ht="18" customHeight="1">
      <c r="A100" s="4340" t="s">
        <v>125</v>
      </c>
      <c r="B100" s="7">
        <f>C100/D100</f>
        <v>0.2</v>
      </c>
      <c r="C100" s="1246">
        <v>2</v>
      </c>
      <c r="D100" s="108">
        <v>10</v>
      </c>
      <c r="E100" s="54" t="s">
        <v>54</v>
      </c>
      <c r="F100" s="47" t="s">
        <v>77</v>
      </c>
      <c r="G100" s="47" t="s">
        <v>77</v>
      </c>
      <c r="H100" s="47" t="s">
        <v>77</v>
      </c>
      <c r="I100" s="47" t="s">
        <v>77</v>
      </c>
      <c r="J100" s="47" t="s">
        <v>77</v>
      </c>
      <c r="K100" s="47" t="s">
        <v>77</v>
      </c>
      <c r="L100" s="47" t="s">
        <v>77</v>
      </c>
      <c r="M100" s="47" t="s">
        <v>77</v>
      </c>
      <c r="N100" s="47" t="s">
        <v>77</v>
      </c>
      <c r="O100" s="47" t="s">
        <v>77</v>
      </c>
      <c r="P100" s="47" t="s">
        <v>54</v>
      </c>
      <c r="Q100" s="47" t="s">
        <v>53</v>
      </c>
      <c r="R100" s="47" t="s">
        <v>54</v>
      </c>
      <c r="S100" s="47" t="s">
        <v>77</v>
      </c>
      <c r="T100" s="47" t="s">
        <v>77</v>
      </c>
      <c r="U100" s="47" t="s">
        <v>77</v>
      </c>
      <c r="V100" s="47" t="s">
        <v>77</v>
      </c>
      <c r="W100" s="47" t="s">
        <v>77</v>
      </c>
      <c r="X100" s="47" t="s">
        <v>54</v>
      </c>
      <c r="Y100" s="47" t="s">
        <v>54</v>
      </c>
      <c r="Z100" s="47" t="s">
        <v>53</v>
      </c>
      <c r="AA100" s="47" t="s">
        <v>77</v>
      </c>
      <c r="AB100" s="47" t="s">
        <v>77</v>
      </c>
      <c r="AC100" s="47" t="s">
        <v>77</v>
      </c>
      <c r="AD100" s="47" t="s">
        <v>77</v>
      </c>
      <c r="AE100" s="47" t="s">
        <v>77</v>
      </c>
      <c r="AF100" s="47" t="s">
        <v>54</v>
      </c>
      <c r="AG100" s="47" t="s">
        <v>77</v>
      </c>
      <c r="AH100" s="47" t="s">
        <v>77</v>
      </c>
      <c r="AI100" s="47" t="s">
        <v>77</v>
      </c>
      <c r="AJ100" s="47" t="s">
        <v>77</v>
      </c>
      <c r="AK100" s="47" t="s">
        <v>77</v>
      </c>
      <c r="AL100" s="47" t="s">
        <v>54</v>
      </c>
      <c r="AM100" s="47" t="s">
        <v>54</v>
      </c>
      <c r="AN100" s="47" t="s">
        <v>77</v>
      </c>
      <c r="AO100" s="47" t="s">
        <v>77</v>
      </c>
      <c r="AP100" s="47" t="s">
        <v>77</v>
      </c>
      <c r="AQ100" s="47" t="s">
        <v>77</v>
      </c>
      <c r="AR100" s="154" t="s">
        <v>77</v>
      </c>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1"/>
      <c r="IH100" s="21"/>
      <c r="II100" s="21"/>
      <c r="IJ100" s="21"/>
      <c r="IK100" s="21"/>
      <c r="IL100" s="21"/>
      <c r="IM100" s="21"/>
      <c r="IN100" s="21"/>
      <c r="IO100" s="21"/>
      <c r="IP100" s="21"/>
      <c r="IQ100" s="21"/>
      <c r="IR100" s="21"/>
      <c r="IS100" s="21"/>
      <c r="IT100" s="21"/>
      <c r="IU100" s="21"/>
      <c r="IV100" s="21"/>
      <c r="IW100" s="21"/>
      <c r="IX100" s="21"/>
      <c r="IY100" s="21"/>
      <c r="IZ100" s="21"/>
      <c r="JA100" s="21"/>
    </row>
    <row r="101" spans="1:261" ht="18" customHeight="1">
      <c r="A101" s="4347" t="s">
        <v>111</v>
      </c>
      <c r="B101" s="5"/>
      <c r="C101" s="1"/>
      <c r="D101" s="120"/>
      <c r="E101" s="1261" t="s">
        <v>54</v>
      </c>
      <c r="F101" s="31" t="s">
        <v>77</v>
      </c>
      <c r="G101" s="31" t="s">
        <v>77</v>
      </c>
      <c r="H101" s="31" t="s">
        <v>77</v>
      </c>
      <c r="I101" s="31" t="s">
        <v>77</v>
      </c>
      <c r="J101" s="31" t="s">
        <v>77</v>
      </c>
      <c r="K101" s="31" t="s">
        <v>77</v>
      </c>
      <c r="L101" s="31" t="s">
        <v>77</v>
      </c>
      <c r="M101" s="31" t="s">
        <v>77</v>
      </c>
      <c r="N101" s="31" t="s">
        <v>77</v>
      </c>
      <c r="O101" s="31" t="s">
        <v>77</v>
      </c>
      <c r="P101" s="31" t="s">
        <v>54</v>
      </c>
      <c r="Q101" s="31" t="s">
        <v>53</v>
      </c>
      <c r="R101" s="31" t="s">
        <v>54</v>
      </c>
      <c r="S101" s="31" t="s">
        <v>77</v>
      </c>
      <c r="T101" s="31" t="s">
        <v>77</v>
      </c>
      <c r="U101" s="31" t="s">
        <v>77</v>
      </c>
      <c r="V101" s="31" t="s">
        <v>77</v>
      </c>
      <c r="W101" s="31" t="s">
        <v>77</v>
      </c>
      <c r="X101" s="31" t="s">
        <v>54</v>
      </c>
      <c r="Y101" s="82" t="s">
        <v>54</v>
      </c>
      <c r="Z101" s="31" t="s">
        <v>53</v>
      </c>
      <c r="AA101" s="31" t="s">
        <v>77</v>
      </c>
      <c r="AB101" s="31" t="s">
        <v>77</v>
      </c>
      <c r="AC101" s="31" t="s">
        <v>77</v>
      </c>
      <c r="AD101" s="31" t="s">
        <v>77</v>
      </c>
      <c r="AE101" s="31" t="s">
        <v>77</v>
      </c>
      <c r="AF101" s="31" t="s">
        <v>54</v>
      </c>
      <c r="AG101" s="31" t="s">
        <v>77</v>
      </c>
      <c r="AH101" s="31" t="s">
        <v>77</v>
      </c>
      <c r="AI101" s="31" t="s">
        <v>77</v>
      </c>
      <c r="AJ101" s="31" t="s">
        <v>77</v>
      </c>
      <c r="AK101" s="31" t="s">
        <v>77</v>
      </c>
      <c r="AL101" s="31" t="s">
        <v>54</v>
      </c>
      <c r="AM101" s="31" t="s">
        <v>54</v>
      </c>
      <c r="AN101" s="31" t="s">
        <v>77</v>
      </c>
      <c r="AO101" s="31" t="s">
        <v>77</v>
      </c>
      <c r="AP101" s="31" t="s">
        <v>77</v>
      </c>
      <c r="AQ101" s="31" t="s">
        <v>77</v>
      </c>
      <c r="AR101" s="148" t="s">
        <v>58</v>
      </c>
      <c r="AS101" s="21"/>
      <c r="AT101" s="21"/>
      <c r="AU101" s="21"/>
      <c r="AV101" s="21"/>
      <c r="AW101" s="21"/>
      <c r="AX101" s="21"/>
      <c r="AY101" s="21"/>
      <c r="AZ101" s="21"/>
      <c r="BA101" s="21"/>
      <c r="BB101" s="21"/>
      <c r="BC101" s="21"/>
      <c r="BD101" s="21"/>
      <c r="BE101" s="21"/>
      <c r="BF101" s="21"/>
      <c r="BG101" s="21"/>
      <c r="BH101" s="21"/>
      <c r="BI101" s="21"/>
      <c r="BJ101" s="21"/>
      <c r="BK101" s="21"/>
      <c r="BL101" s="21"/>
      <c r="BM101" s="21"/>
      <c r="BN101" s="21"/>
      <c r="BO101" s="21"/>
      <c r="BP101" s="21"/>
      <c r="BQ101" s="21"/>
      <c r="BR101" s="21"/>
      <c r="BS101" s="21"/>
      <c r="BT101" s="21"/>
      <c r="BU101" s="21"/>
      <c r="BV101" s="21"/>
      <c r="BW101" s="21"/>
      <c r="BX101" s="21"/>
      <c r="BY101" s="21"/>
      <c r="BZ101" s="21"/>
      <c r="CA101" s="21"/>
      <c r="CB101" s="21"/>
      <c r="CC101" s="21"/>
      <c r="CD101" s="21"/>
      <c r="CE101" s="21"/>
      <c r="CF101" s="21"/>
      <c r="CG101" s="21"/>
      <c r="CH101" s="21"/>
      <c r="CI101" s="21"/>
      <c r="CJ101" s="21"/>
      <c r="CK101" s="21"/>
      <c r="CL101" s="21"/>
      <c r="CM101" s="21"/>
      <c r="CN101" s="21"/>
      <c r="CO101" s="21"/>
      <c r="CP101" s="21"/>
      <c r="CQ101" s="21"/>
      <c r="CR101" s="21"/>
      <c r="CS101" s="21"/>
      <c r="CT101" s="21"/>
      <c r="CU101" s="21"/>
      <c r="CV101" s="21"/>
      <c r="CW101" s="21"/>
      <c r="CX101" s="21"/>
      <c r="CY101" s="21"/>
      <c r="CZ101" s="21"/>
      <c r="DA101" s="21"/>
      <c r="DB101" s="21"/>
      <c r="DC101" s="21"/>
      <c r="DD101" s="21"/>
      <c r="DE101" s="21"/>
      <c r="DF101" s="21"/>
      <c r="DG101" s="21"/>
      <c r="DH101" s="21"/>
      <c r="DI101" s="21"/>
      <c r="DJ101" s="21"/>
      <c r="DK101" s="21"/>
      <c r="DL101" s="21"/>
      <c r="DM101" s="21"/>
      <c r="DN101" s="21"/>
      <c r="DO101" s="21"/>
      <c r="DP101" s="21"/>
      <c r="DQ101" s="21"/>
      <c r="DR101" s="21"/>
      <c r="DS101" s="21"/>
      <c r="DT101" s="21"/>
      <c r="DU101" s="21"/>
      <c r="DV101" s="21"/>
      <c r="DW101" s="21"/>
      <c r="DX101" s="21"/>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1"/>
      <c r="FO101" s="21"/>
      <c r="FP101" s="21"/>
      <c r="FQ101" s="21"/>
      <c r="FR101" s="21"/>
      <c r="FS101" s="21"/>
      <c r="FT101" s="21"/>
      <c r="FU101" s="21"/>
      <c r="FV101" s="21"/>
      <c r="FW101" s="21"/>
      <c r="FX101" s="21"/>
      <c r="FY101" s="21"/>
      <c r="FZ101" s="21"/>
      <c r="GA101" s="21"/>
      <c r="GB101" s="21"/>
      <c r="GC101" s="21"/>
      <c r="GD101" s="21"/>
      <c r="GE101" s="21"/>
      <c r="GF101" s="21"/>
      <c r="GG101" s="21"/>
      <c r="GH101" s="21"/>
      <c r="GI101" s="21"/>
      <c r="GJ101" s="21"/>
      <c r="GK101" s="21"/>
      <c r="GL101" s="21"/>
      <c r="GM101" s="21"/>
      <c r="GN101" s="21"/>
      <c r="GO101" s="21"/>
      <c r="GP101" s="21"/>
      <c r="GQ101" s="21"/>
      <c r="GR101" s="21"/>
      <c r="GS101" s="21"/>
      <c r="GT101" s="21"/>
      <c r="GU101" s="21"/>
      <c r="GV101" s="21"/>
      <c r="GW101" s="21"/>
      <c r="GX101" s="21"/>
      <c r="GY101" s="21"/>
      <c r="GZ101" s="21"/>
      <c r="HA101" s="21"/>
      <c r="HB101" s="21"/>
      <c r="HC101" s="21"/>
      <c r="HD101" s="21"/>
      <c r="HE101" s="21"/>
      <c r="HF101" s="21"/>
      <c r="HG101" s="21"/>
      <c r="HH101" s="21"/>
      <c r="HI101" s="21"/>
      <c r="HJ101" s="21"/>
      <c r="HK101" s="21"/>
      <c r="HL101" s="21"/>
      <c r="HM101" s="21"/>
      <c r="HN101" s="21"/>
      <c r="HO101" s="21"/>
      <c r="HP101" s="21"/>
      <c r="HQ101" s="21"/>
      <c r="HR101" s="21"/>
      <c r="HS101" s="21"/>
      <c r="HT101" s="21"/>
      <c r="HU101" s="21"/>
      <c r="HV101" s="21"/>
      <c r="HW101" s="21"/>
      <c r="HX101" s="21"/>
      <c r="HY101" s="21"/>
      <c r="HZ101" s="21"/>
      <c r="IA101" s="21"/>
      <c r="IB101" s="21"/>
      <c r="IC101" s="21"/>
      <c r="ID101" s="21"/>
      <c r="IE101" s="21"/>
      <c r="IF101" s="21"/>
      <c r="IG101" s="21"/>
      <c r="IH101" s="21"/>
      <c r="II101" s="21"/>
      <c r="IJ101" s="21"/>
      <c r="IK101" s="21"/>
      <c r="IL101" s="21"/>
      <c r="IM101" s="21"/>
      <c r="IN101" s="21"/>
      <c r="IO101" s="21"/>
      <c r="IP101" s="21"/>
      <c r="IQ101" s="21"/>
      <c r="IR101" s="21"/>
      <c r="IS101" s="21"/>
      <c r="IT101" s="21"/>
      <c r="IU101" s="21"/>
      <c r="IV101" s="21"/>
      <c r="IW101" s="21"/>
      <c r="IX101" s="21"/>
      <c r="IY101" s="21"/>
      <c r="IZ101" s="21"/>
      <c r="JA101" s="21"/>
    </row>
    <row r="102" spans="1:261" s="1244" customFormat="1" ht="18" customHeight="1">
      <c r="A102" s="4348" t="s">
        <v>112</v>
      </c>
      <c r="B102" s="4395"/>
      <c r="C102" s="138"/>
      <c r="D102" s="139"/>
      <c r="E102" s="1266" t="s">
        <v>54</v>
      </c>
      <c r="F102" s="1241" t="s">
        <v>77</v>
      </c>
      <c r="G102" s="1241" t="s">
        <v>77</v>
      </c>
      <c r="H102" s="1241" t="s">
        <v>77</v>
      </c>
      <c r="I102" s="1241" t="s">
        <v>77</v>
      </c>
      <c r="J102" s="1241" t="s">
        <v>77</v>
      </c>
      <c r="K102" s="1241" t="s">
        <v>77</v>
      </c>
      <c r="L102" s="1241" t="s">
        <v>77</v>
      </c>
      <c r="M102" s="1241" t="s">
        <v>77</v>
      </c>
      <c r="N102" s="1241" t="s">
        <v>77</v>
      </c>
      <c r="O102" s="1241" t="s">
        <v>77</v>
      </c>
      <c r="P102" s="1241" t="s">
        <v>54</v>
      </c>
      <c r="Q102" s="1241" t="s">
        <v>54</v>
      </c>
      <c r="R102" s="1241" t="s">
        <v>54</v>
      </c>
      <c r="S102" s="1241" t="s">
        <v>77</v>
      </c>
      <c r="T102" s="1241" t="s">
        <v>77</v>
      </c>
      <c r="U102" s="1241" t="s">
        <v>77</v>
      </c>
      <c r="V102" s="1241" t="s">
        <v>77</v>
      </c>
      <c r="W102" s="1241" t="s">
        <v>77</v>
      </c>
      <c r="X102" s="1241" t="s">
        <v>54</v>
      </c>
      <c r="Y102" s="1240" t="s">
        <v>54</v>
      </c>
      <c r="Z102" s="1241" t="s">
        <v>58</v>
      </c>
      <c r="AA102" s="1241" t="s">
        <v>77</v>
      </c>
      <c r="AB102" s="1241" t="s">
        <v>77</v>
      </c>
      <c r="AC102" s="1241" t="s">
        <v>77</v>
      </c>
      <c r="AD102" s="1241" t="s">
        <v>77</v>
      </c>
      <c r="AE102" s="1241" t="s">
        <v>77</v>
      </c>
      <c r="AF102" s="1241" t="s">
        <v>54</v>
      </c>
      <c r="AG102" s="1241" t="s">
        <v>77</v>
      </c>
      <c r="AH102" s="1241" t="s">
        <v>77</v>
      </c>
      <c r="AI102" s="1241" t="s">
        <v>77</v>
      </c>
      <c r="AJ102" s="1241" t="s">
        <v>77</v>
      </c>
      <c r="AK102" s="1241" t="s">
        <v>77</v>
      </c>
      <c r="AL102" s="1241" t="s">
        <v>54</v>
      </c>
      <c r="AM102" s="1241" t="s">
        <v>54</v>
      </c>
      <c r="AN102" s="1241" t="s">
        <v>77</v>
      </c>
      <c r="AO102" s="1241" t="s">
        <v>77</v>
      </c>
      <c r="AP102" s="1241" t="s">
        <v>77</v>
      </c>
      <c r="AQ102" s="1241" t="s">
        <v>77</v>
      </c>
      <c r="AR102" s="1242" t="s">
        <v>58</v>
      </c>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1"/>
      <c r="IH102" s="21"/>
      <c r="II102" s="21"/>
      <c r="IJ102" s="21"/>
      <c r="IK102" s="21"/>
      <c r="IL102" s="21"/>
      <c r="IM102" s="21"/>
      <c r="IN102" s="21"/>
      <c r="IO102" s="21"/>
      <c r="IP102" s="21"/>
      <c r="IQ102" s="21"/>
      <c r="IR102" s="21"/>
      <c r="IS102" s="21"/>
      <c r="IT102" s="21"/>
      <c r="IU102" s="21"/>
      <c r="IV102" s="21"/>
      <c r="IW102" s="21"/>
      <c r="IX102" s="21"/>
      <c r="IY102" s="21"/>
      <c r="IZ102" s="21"/>
      <c r="JA102" s="1243"/>
    </row>
    <row r="103" spans="1:261" ht="31.5" customHeight="1">
      <c r="A103" s="4349" t="s">
        <v>126</v>
      </c>
      <c r="B103" s="4396">
        <v>9.7142857142857135</v>
      </c>
      <c r="C103" s="1247"/>
      <c r="D103" s="1248"/>
      <c r="E103" s="54">
        <v>10</v>
      </c>
      <c r="F103" s="47">
        <v>9</v>
      </c>
      <c r="G103" s="47">
        <v>11</v>
      </c>
      <c r="H103" s="47">
        <v>9</v>
      </c>
      <c r="I103" s="47">
        <v>7</v>
      </c>
      <c r="J103" s="47">
        <v>11</v>
      </c>
      <c r="K103" s="47">
        <v>4</v>
      </c>
      <c r="L103" s="47">
        <v>8</v>
      </c>
      <c r="M103" s="47">
        <v>10</v>
      </c>
      <c r="N103" s="47">
        <v>11</v>
      </c>
      <c r="O103" s="47">
        <v>9</v>
      </c>
      <c r="P103" s="47">
        <v>9</v>
      </c>
      <c r="Q103" s="47">
        <v>11</v>
      </c>
      <c r="R103" s="47">
        <v>11</v>
      </c>
      <c r="S103" s="47">
        <v>10</v>
      </c>
      <c r="T103" s="47">
        <v>10</v>
      </c>
      <c r="U103" s="47">
        <v>8</v>
      </c>
      <c r="V103" s="47">
        <v>13</v>
      </c>
      <c r="W103" s="47">
        <v>10</v>
      </c>
      <c r="X103" s="47">
        <v>11</v>
      </c>
      <c r="Y103" s="47">
        <v>2</v>
      </c>
      <c r="Z103" s="47">
        <v>10</v>
      </c>
      <c r="AA103" s="47">
        <v>10</v>
      </c>
      <c r="AB103" s="47">
        <v>7</v>
      </c>
      <c r="AC103" s="47">
        <v>10</v>
      </c>
      <c r="AD103" s="47">
        <v>12</v>
      </c>
      <c r="AE103" s="47">
        <v>11</v>
      </c>
      <c r="AF103" s="47">
        <v>10</v>
      </c>
      <c r="AG103" s="47">
        <v>12</v>
      </c>
      <c r="AH103" s="47">
        <v>9</v>
      </c>
      <c r="AI103" s="47">
        <v>10</v>
      </c>
      <c r="AJ103" s="47">
        <v>11</v>
      </c>
      <c r="AK103" s="47">
        <v>10</v>
      </c>
      <c r="AL103" s="47">
        <v>11</v>
      </c>
      <c r="AM103" s="47">
        <v>8</v>
      </c>
      <c r="AN103" s="47">
        <v>8</v>
      </c>
      <c r="AO103" s="47">
        <v>13</v>
      </c>
      <c r="AP103" s="47">
        <v>8</v>
      </c>
      <c r="AQ103" s="47">
        <v>11</v>
      </c>
      <c r="AR103" s="154">
        <v>10</v>
      </c>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1"/>
      <c r="BO103" s="21"/>
      <c r="BP103" s="21"/>
      <c r="BQ103" s="21"/>
      <c r="BR103" s="21"/>
      <c r="BS103" s="21"/>
      <c r="BT103" s="21"/>
      <c r="BU103" s="21"/>
      <c r="BV103" s="21"/>
      <c r="BW103" s="21"/>
      <c r="BX103" s="21"/>
      <c r="BY103" s="21"/>
      <c r="BZ103" s="21"/>
      <c r="CA103" s="21"/>
      <c r="CB103" s="21"/>
      <c r="CC103" s="21"/>
      <c r="CD103" s="21"/>
      <c r="CE103" s="21"/>
      <c r="CF103" s="21"/>
      <c r="CG103" s="21"/>
      <c r="CH103" s="21"/>
      <c r="CI103" s="21"/>
      <c r="CJ103" s="21"/>
      <c r="CK103" s="21"/>
      <c r="CL103" s="21"/>
      <c r="CM103" s="21"/>
      <c r="CN103" s="21"/>
      <c r="CO103" s="21"/>
      <c r="CP103" s="21"/>
      <c r="CQ103" s="21"/>
      <c r="CR103" s="21"/>
      <c r="CS103" s="21"/>
      <c r="CT103" s="21"/>
      <c r="CU103" s="21"/>
      <c r="CV103" s="21"/>
      <c r="CW103" s="21"/>
      <c r="CX103" s="21"/>
      <c r="CY103" s="21"/>
      <c r="CZ103" s="21"/>
      <c r="DA103" s="21"/>
      <c r="DB103" s="21"/>
      <c r="DC103" s="21"/>
      <c r="DD103" s="21"/>
      <c r="DE103" s="21"/>
      <c r="DF103" s="21"/>
      <c r="DG103" s="21"/>
      <c r="DH103" s="21"/>
      <c r="DI103" s="21"/>
      <c r="DJ103" s="21"/>
      <c r="DK103" s="21"/>
      <c r="DL103" s="21"/>
      <c r="DM103" s="21"/>
      <c r="DN103" s="21"/>
      <c r="DO103" s="21"/>
      <c r="DP103" s="21"/>
      <c r="DQ103" s="21"/>
      <c r="DR103" s="21"/>
      <c r="DS103" s="21"/>
      <c r="DT103" s="21"/>
      <c r="DU103" s="21"/>
      <c r="DV103" s="21"/>
      <c r="DW103" s="21"/>
      <c r="DX103" s="21"/>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21"/>
      <c r="FO103" s="21"/>
      <c r="FP103" s="21"/>
      <c r="FQ103" s="21"/>
      <c r="FR103" s="21"/>
      <c r="FS103" s="21"/>
      <c r="FT103" s="21"/>
      <c r="FU103" s="21"/>
      <c r="FV103" s="21"/>
      <c r="FW103" s="21"/>
      <c r="FX103" s="21"/>
      <c r="FY103" s="21"/>
      <c r="FZ103" s="21"/>
      <c r="GA103" s="21"/>
      <c r="GB103" s="21"/>
      <c r="GC103" s="21"/>
      <c r="GD103" s="21"/>
      <c r="GE103" s="21"/>
      <c r="GF103" s="21"/>
      <c r="GG103" s="21"/>
      <c r="GH103" s="21"/>
      <c r="GI103" s="21"/>
      <c r="GJ103" s="21"/>
      <c r="GK103" s="21"/>
      <c r="GL103" s="21"/>
      <c r="GM103" s="21"/>
      <c r="GN103" s="21"/>
      <c r="GO103" s="21"/>
      <c r="GP103" s="21"/>
      <c r="GQ103" s="21"/>
      <c r="GR103" s="21"/>
      <c r="GS103" s="21"/>
      <c r="GT103" s="21"/>
      <c r="GU103" s="21"/>
      <c r="GV103" s="21"/>
      <c r="GW103" s="21"/>
      <c r="GX103" s="21"/>
      <c r="GY103" s="21"/>
      <c r="GZ103" s="21"/>
      <c r="HA103" s="21"/>
      <c r="HB103" s="21"/>
      <c r="HC103" s="21"/>
      <c r="HD103" s="21"/>
      <c r="HE103" s="21"/>
      <c r="HF103" s="21"/>
      <c r="HG103" s="21"/>
      <c r="HH103" s="21"/>
      <c r="HI103" s="21"/>
      <c r="HJ103" s="21"/>
      <c r="HK103" s="21"/>
      <c r="HL103" s="21"/>
      <c r="HM103" s="21"/>
      <c r="HN103" s="21"/>
      <c r="HO103" s="21"/>
      <c r="HP103" s="21"/>
      <c r="HQ103" s="21"/>
      <c r="HR103" s="21"/>
      <c r="HS103" s="21"/>
      <c r="HT103" s="21"/>
      <c r="HU103" s="21"/>
      <c r="HV103" s="21"/>
      <c r="HW103" s="21"/>
      <c r="HX103" s="21"/>
      <c r="HY103" s="21"/>
      <c r="HZ103" s="21"/>
      <c r="IA103" s="21"/>
      <c r="IB103" s="21"/>
      <c r="IC103" s="21"/>
      <c r="ID103" s="21"/>
      <c r="IE103" s="21"/>
      <c r="IF103" s="21"/>
      <c r="IG103" s="21"/>
      <c r="IH103" s="21"/>
      <c r="II103" s="21"/>
      <c r="IJ103" s="21"/>
      <c r="IK103" s="21"/>
      <c r="IL103" s="21"/>
      <c r="IM103" s="21"/>
      <c r="IN103" s="21"/>
      <c r="IO103" s="21"/>
      <c r="IP103" s="21"/>
      <c r="IQ103" s="21"/>
      <c r="IR103" s="21"/>
      <c r="IS103" s="21"/>
      <c r="IT103" s="21"/>
      <c r="IU103" s="21"/>
      <c r="IV103" s="21"/>
      <c r="IW103" s="21"/>
      <c r="IX103" s="21"/>
      <c r="IY103" s="21"/>
      <c r="IZ103" s="21"/>
      <c r="JA103" s="21"/>
    </row>
    <row r="104" spans="1:261" ht="31.5" customHeight="1">
      <c r="A104" s="4350" t="s">
        <v>127</v>
      </c>
      <c r="B104" s="5">
        <f>C104/D104</f>
        <v>0.8571428571428571</v>
      </c>
      <c r="C104" s="98">
        <v>36</v>
      </c>
      <c r="D104" s="108">
        <v>42</v>
      </c>
      <c r="E104" s="46" t="s">
        <v>53</v>
      </c>
      <c r="F104" s="31" t="s">
        <v>53</v>
      </c>
      <c r="G104" s="31" t="s">
        <v>53</v>
      </c>
      <c r="H104" s="31" t="s">
        <v>53</v>
      </c>
      <c r="I104" s="31" t="s">
        <v>54</v>
      </c>
      <c r="J104" s="31" t="s">
        <v>53</v>
      </c>
      <c r="K104" s="31" t="s">
        <v>54</v>
      </c>
      <c r="L104" s="31" t="s">
        <v>53</v>
      </c>
      <c r="M104" s="31" t="s">
        <v>53</v>
      </c>
      <c r="N104" s="31" t="s">
        <v>53</v>
      </c>
      <c r="O104" s="31" t="s">
        <v>54</v>
      </c>
      <c r="P104" s="31" t="s">
        <v>53</v>
      </c>
      <c r="Q104" s="31" t="s">
        <v>53</v>
      </c>
      <c r="R104" s="31" t="s">
        <v>53</v>
      </c>
      <c r="S104" s="31" t="s">
        <v>53</v>
      </c>
      <c r="T104" s="31" t="s">
        <v>53</v>
      </c>
      <c r="U104" s="31" t="s">
        <v>53</v>
      </c>
      <c r="V104" s="31" t="s">
        <v>53</v>
      </c>
      <c r="W104" s="31" t="s">
        <v>54</v>
      </c>
      <c r="X104" s="31" t="s">
        <v>53</v>
      </c>
      <c r="Y104" s="31" t="s">
        <v>54</v>
      </c>
      <c r="Z104" s="31" t="s">
        <v>53</v>
      </c>
      <c r="AA104" s="31" t="s">
        <v>54</v>
      </c>
      <c r="AB104" s="31" t="s">
        <v>53</v>
      </c>
      <c r="AC104" s="31" t="s">
        <v>53</v>
      </c>
      <c r="AD104" s="31" t="s">
        <v>53</v>
      </c>
      <c r="AE104" s="31" t="s">
        <v>53</v>
      </c>
      <c r="AF104" s="31" t="s">
        <v>53</v>
      </c>
      <c r="AG104" s="31" t="s">
        <v>53</v>
      </c>
      <c r="AH104" s="31" t="s">
        <v>53</v>
      </c>
      <c r="AI104" s="31" t="s">
        <v>53</v>
      </c>
      <c r="AJ104" s="31" t="s">
        <v>53</v>
      </c>
      <c r="AK104" s="31" t="s">
        <v>53</v>
      </c>
      <c r="AL104" s="31" t="s">
        <v>53</v>
      </c>
      <c r="AM104" s="31" t="s">
        <v>53</v>
      </c>
      <c r="AN104" s="31" t="s">
        <v>53</v>
      </c>
      <c r="AO104" s="31" t="s">
        <v>53</v>
      </c>
      <c r="AP104" s="31" t="s">
        <v>53</v>
      </c>
      <c r="AQ104" s="31" t="s">
        <v>53</v>
      </c>
      <c r="AR104" s="148" t="s">
        <v>53</v>
      </c>
      <c r="AS104" s="21"/>
      <c r="AT104" s="21"/>
      <c r="AU104" s="21"/>
      <c r="AV104" s="21"/>
      <c r="AW104" s="21"/>
      <c r="AX104" s="21"/>
      <c r="AY104" s="21"/>
      <c r="AZ104" s="21"/>
      <c r="BA104" s="21"/>
      <c r="BB104" s="21"/>
      <c r="BC104" s="21"/>
      <c r="BD104" s="21"/>
      <c r="BE104" s="21"/>
      <c r="BF104" s="21"/>
      <c r="BG104" s="21"/>
      <c r="BH104" s="21"/>
      <c r="BI104" s="21"/>
      <c r="BJ104" s="21"/>
      <c r="BK104" s="21"/>
      <c r="BL104" s="21"/>
      <c r="BM104" s="21"/>
      <c r="BN104" s="21"/>
      <c r="BO104" s="21"/>
      <c r="BP104" s="21"/>
      <c r="BQ104" s="21"/>
      <c r="BR104" s="21"/>
      <c r="BS104" s="21"/>
      <c r="BT104" s="21"/>
      <c r="BU104" s="21"/>
      <c r="BV104" s="21"/>
      <c r="BW104" s="21"/>
      <c r="BX104" s="21"/>
      <c r="BY104" s="21"/>
      <c r="BZ104" s="21"/>
      <c r="CA104" s="21"/>
      <c r="CB104" s="21"/>
      <c r="CC104" s="21"/>
      <c r="CD104" s="21"/>
      <c r="CE104" s="21"/>
      <c r="CF104" s="21"/>
      <c r="CG104" s="21"/>
      <c r="CH104" s="21"/>
      <c r="CI104" s="21"/>
      <c r="CJ104" s="21"/>
      <c r="CK104" s="21"/>
      <c r="CL104" s="21"/>
      <c r="CM104" s="21"/>
      <c r="CN104" s="21"/>
      <c r="CO104" s="21"/>
      <c r="CP104" s="21"/>
      <c r="CQ104" s="21"/>
      <c r="CR104" s="21"/>
      <c r="CS104" s="21"/>
      <c r="CT104" s="21"/>
      <c r="CU104" s="21"/>
      <c r="CV104" s="21"/>
      <c r="CW104" s="21"/>
      <c r="CX104" s="21"/>
      <c r="CY104" s="21"/>
      <c r="CZ104" s="21"/>
      <c r="DA104" s="21"/>
      <c r="DB104" s="21"/>
      <c r="DC104" s="21"/>
      <c r="DD104" s="21"/>
      <c r="DE104" s="21"/>
      <c r="DF104" s="21"/>
      <c r="DG104" s="21"/>
      <c r="DH104" s="21"/>
      <c r="DI104" s="21"/>
      <c r="DJ104" s="21"/>
      <c r="DK104" s="21"/>
      <c r="DL104" s="21"/>
      <c r="DM104" s="21"/>
      <c r="DN104" s="21"/>
      <c r="DO104" s="21"/>
      <c r="DP104" s="21"/>
      <c r="DQ104" s="21"/>
      <c r="DR104" s="21"/>
      <c r="DS104" s="21"/>
      <c r="DT104" s="21"/>
      <c r="DU104" s="21"/>
      <c r="DV104" s="21"/>
      <c r="DW104" s="21"/>
      <c r="DX104" s="21"/>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21"/>
      <c r="FO104" s="21"/>
      <c r="FP104" s="21"/>
      <c r="FQ104" s="21"/>
      <c r="FR104" s="21"/>
      <c r="FS104" s="21"/>
      <c r="FT104" s="21"/>
      <c r="FU104" s="21"/>
      <c r="FV104" s="21"/>
      <c r="FW104" s="21"/>
      <c r="FX104" s="21"/>
      <c r="FY104" s="21"/>
      <c r="FZ104" s="21"/>
      <c r="GA104" s="21"/>
      <c r="GB104" s="21"/>
      <c r="GC104" s="21"/>
      <c r="GD104" s="21"/>
      <c r="GE104" s="21"/>
      <c r="GF104" s="21"/>
      <c r="GG104" s="21"/>
      <c r="GH104" s="21"/>
      <c r="GI104" s="21"/>
      <c r="GJ104" s="21"/>
      <c r="GK104" s="21"/>
      <c r="GL104" s="21"/>
      <c r="GM104" s="21"/>
      <c r="GN104" s="21"/>
      <c r="GO104" s="21"/>
      <c r="GP104" s="21"/>
      <c r="GQ104" s="21"/>
      <c r="GR104" s="21"/>
      <c r="GS104" s="21"/>
      <c r="GT104" s="21"/>
      <c r="GU104" s="21"/>
      <c r="GV104" s="21"/>
      <c r="GW104" s="21"/>
      <c r="GX104" s="21"/>
      <c r="GY104" s="21"/>
      <c r="GZ104" s="21"/>
      <c r="HA104" s="21"/>
      <c r="HB104" s="21"/>
      <c r="HC104" s="21"/>
      <c r="HD104" s="21"/>
      <c r="HE104" s="21"/>
      <c r="HF104" s="21"/>
      <c r="HG104" s="21"/>
      <c r="HH104" s="21"/>
      <c r="HI104" s="21"/>
      <c r="HJ104" s="21"/>
      <c r="HK104" s="21"/>
      <c r="HL104" s="21"/>
      <c r="HM104" s="21"/>
      <c r="HN104" s="21"/>
      <c r="HO104" s="21"/>
      <c r="HP104" s="21"/>
      <c r="HQ104" s="21"/>
      <c r="HR104" s="21"/>
      <c r="HS104" s="21"/>
      <c r="HT104" s="21"/>
      <c r="HU104" s="21"/>
      <c r="HV104" s="21"/>
      <c r="HW104" s="21"/>
      <c r="HX104" s="21"/>
      <c r="HY104" s="21"/>
      <c r="HZ104" s="21"/>
      <c r="IA104" s="21"/>
      <c r="IB104" s="21"/>
      <c r="IC104" s="21"/>
      <c r="ID104" s="21"/>
      <c r="IE104" s="21"/>
      <c r="IF104" s="21"/>
      <c r="IG104" s="21"/>
      <c r="IH104" s="21"/>
      <c r="II104" s="21"/>
      <c r="IJ104" s="21"/>
      <c r="IK104" s="21"/>
      <c r="IL104" s="21"/>
      <c r="IM104" s="21"/>
      <c r="IN104" s="21"/>
      <c r="IO104" s="21"/>
      <c r="IP104" s="21"/>
      <c r="IQ104" s="21"/>
      <c r="IR104" s="21"/>
      <c r="IS104" s="21"/>
      <c r="IT104" s="21"/>
      <c r="IU104" s="21"/>
      <c r="IV104" s="21"/>
      <c r="IW104" s="21"/>
      <c r="IX104" s="21"/>
      <c r="IY104" s="21"/>
      <c r="IZ104" s="21"/>
      <c r="JA104" s="21"/>
    </row>
    <row r="105" spans="1:261" ht="31.5" customHeight="1">
      <c r="A105" s="4351" t="s">
        <v>128</v>
      </c>
      <c r="B105" s="4397"/>
      <c r="C105" s="1389"/>
      <c r="D105" s="121"/>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124"/>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1"/>
      <c r="BO105" s="21"/>
      <c r="BP105" s="21"/>
      <c r="BQ105" s="21"/>
      <c r="BR105" s="21"/>
      <c r="BS105" s="21"/>
      <c r="BT105" s="21"/>
      <c r="BU105" s="21"/>
      <c r="BV105" s="21"/>
      <c r="BW105" s="21"/>
      <c r="BX105" s="21"/>
      <c r="BY105" s="21"/>
      <c r="BZ105" s="21"/>
      <c r="CA105" s="21"/>
      <c r="CB105" s="21"/>
      <c r="CC105" s="21"/>
      <c r="CD105" s="21"/>
      <c r="CE105" s="21"/>
      <c r="CF105" s="21"/>
      <c r="CG105" s="21"/>
      <c r="CH105" s="21"/>
      <c r="CI105" s="21"/>
      <c r="CJ105" s="21"/>
      <c r="CK105" s="21"/>
      <c r="CL105" s="21"/>
      <c r="CM105" s="21"/>
      <c r="CN105" s="21"/>
      <c r="CO105" s="21"/>
      <c r="CP105" s="21"/>
      <c r="CQ105" s="21"/>
      <c r="CR105" s="21"/>
      <c r="CS105" s="21"/>
      <c r="CT105" s="21"/>
      <c r="CU105" s="21"/>
      <c r="CV105" s="21"/>
      <c r="CW105" s="21"/>
      <c r="CX105" s="21"/>
      <c r="CY105" s="21"/>
      <c r="CZ105" s="21"/>
      <c r="DA105" s="21"/>
      <c r="DB105" s="21"/>
      <c r="DC105" s="21"/>
      <c r="DD105" s="21"/>
      <c r="DE105" s="21"/>
      <c r="DF105" s="21"/>
      <c r="DG105" s="21"/>
      <c r="DH105" s="21"/>
      <c r="DI105" s="21"/>
      <c r="DJ105" s="21"/>
      <c r="DK105" s="21"/>
      <c r="DL105" s="21"/>
      <c r="DM105" s="21"/>
      <c r="DN105" s="21"/>
      <c r="DO105" s="21"/>
      <c r="DP105" s="21"/>
      <c r="DQ105" s="21"/>
      <c r="DR105" s="21"/>
      <c r="DS105" s="21"/>
      <c r="DT105" s="21"/>
      <c r="DU105" s="21"/>
      <c r="DV105" s="21"/>
      <c r="DW105" s="21"/>
      <c r="DX105" s="21"/>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21"/>
      <c r="FO105" s="21"/>
      <c r="FP105" s="21"/>
      <c r="FQ105" s="21"/>
      <c r="FR105" s="21"/>
      <c r="FS105" s="21"/>
      <c r="FT105" s="21"/>
      <c r="FU105" s="21"/>
      <c r="FV105" s="21"/>
      <c r="FW105" s="21"/>
      <c r="FX105" s="21"/>
      <c r="FY105" s="21"/>
      <c r="FZ105" s="21"/>
      <c r="GA105" s="21"/>
      <c r="GB105" s="21"/>
      <c r="GC105" s="21"/>
      <c r="GD105" s="21"/>
      <c r="GE105" s="21"/>
      <c r="GF105" s="21"/>
      <c r="GG105" s="21"/>
      <c r="GH105" s="21"/>
      <c r="GI105" s="21"/>
      <c r="GJ105" s="21"/>
      <c r="GK105" s="21"/>
      <c r="GL105" s="21"/>
      <c r="GM105" s="21"/>
      <c r="GN105" s="21"/>
      <c r="GO105" s="21"/>
      <c r="GP105" s="21"/>
      <c r="GQ105" s="21"/>
      <c r="GR105" s="21"/>
      <c r="GS105" s="21"/>
      <c r="GT105" s="21"/>
      <c r="GU105" s="21"/>
      <c r="GV105" s="21"/>
      <c r="GW105" s="21"/>
      <c r="GX105" s="21"/>
      <c r="GY105" s="21"/>
      <c r="GZ105" s="21"/>
      <c r="HA105" s="21"/>
      <c r="HB105" s="21"/>
      <c r="HC105" s="21"/>
      <c r="HD105" s="21"/>
      <c r="HE105" s="21"/>
      <c r="HF105" s="21"/>
      <c r="HG105" s="21"/>
      <c r="HH105" s="21"/>
      <c r="HI105" s="21"/>
      <c r="HJ105" s="21"/>
      <c r="HK105" s="21"/>
      <c r="HL105" s="21"/>
      <c r="HM105" s="21"/>
      <c r="HN105" s="21"/>
      <c r="HO105" s="21"/>
      <c r="HP105" s="21"/>
      <c r="HQ105" s="21"/>
      <c r="HR105" s="21"/>
      <c r="HS105" s="21"/>
      <c r="HT105" s="21"/>
      <c r="HU105" s="21"/>
      <c r="HV105" s="21"/>
      <c r="HW105" s="21"/>
      <c r="HX105" s="21"/>
      <c r="HY105" s="21"/>
      <c r="HZ105" s="21"/>
      <c r="IA105" s="21"/>
      <c r="IB105" s="21"/>
      <c r="IC105" s="21"/>
      <c r="ID105" s="21"/>
      <c r="IE105" s="21"/>
      <c r="IF105" s="21"/>
      <c r="IG105" s="21"/>
      <c r="IH105" s="21"/>
      <c r="II105" s="21"/>
      <c r="IJ105" s="21"/>
      <c r="IK105" s="21"/>
      <c r="IL105" s="21"/>
      <c r="IM105" s="21"/>
      <c r="IN105" s="21"/>
      <c r="IO105" s="21"/>
      <c r="IP105" s="21"/>
      <c r="IQ105" s="21"/>
      <c r="IR105" s="21"/>
      <c r="IS105" s="21"/>
      <c r="IT105" s="21"/>
      <c r="IU105" s="21"/>
      <c r="IV105" s="21"/>
      <c r="IW105" s="21"/>
      <c r="IX105" s="21"/>
      <c r="IY105" s="21"/>
      <c r="IZ105" s="21"/>
      <c r="JA105" s="21"/>
    </row>
    <row r="106" spans="1:261" ht="18" customHeight="1">
      <c r="A106" s="4346" t="s">
        <v>110</v>
      </c>
      <c r="B106" s="5">
        <f>C106/D106</f>
        <v>1</v>
      </c>
      <c r="C106" s="98">
        <v>42</v>
      </c>
      <c r="D106" s="108">
        <v>42</v>
      </c>
      <c r="E106" s="46" t="s">
        <v>53</v>
      </c>
      <c r="F106" s="31" t="s">
        <v>53</v>
      </c>
      <c r="G106" s="31" t="s">
        <v>53</v>
      </c>
      <c r="H106" s="31" t="s">
        <v>53</v>
      </c>
      <c r="I106" s="31" t="s">
        <v>53</v>
      </c>
      <c r="J106" s="31" t="s">
        <v>53</v>
      </c>
      <c r="K106" s="31" t="s">
        <v>53</v>
      </c>
      <c r="L106" s="31" t="s">
        <v>53</v>
      </c>
      <c r="M106" s="31" t="s">
        <v>53</v>
      </c>
      <c r="N106" s="31" t="s">
        <v>53</v>
      </c>
      <c r="O106" s="31" t="s">
        <v>53</v>
      </c>
      <c r="P106" s="31" t="s">
        <v>53</v>
      </c>
      <c r="Q106" s="31" t="s">
        <v>53</v>
      </c>
      <c r="R106" s="31" t="s">
        <v>53</v>
      </c>
      <c r="S106" s="31" t="s">
        <v>53</v>
      </c>
      <c r="T106" s="31" t="s">
        <v>53</v>
      </c>
      <c r="U106" s="31" t="s">
        <v>53</v>
      </c>
      <c r="V106" s="31" t="s">
        <v>53</v>
      </c>
      <c r="W106" s="31" t="s">
        <v>53</v>
      </c>
      <c r="X106" s="31" t="s">
        <v>53</v>
      </c>
      <c r="Y106" s="31" t="s">
        <v>53</v>
      </c>
      <c r="Z106" s="31" t="s">
        <v>53</v>
      </c>
      <c r="AA106" s="31" t="s">
        <v>53</v>
      </c>
      <c r="AB106" s="31" t="s">
        <v>53</v>
      </c>
      <c r="AC106" s="31" t="s">
        <v>53</v>
      </c>
      <c r="AD106" s="31" t="s">
        <v>53</v>
      </c>
      <c r="AE106" s="31" t="s">
        <v>53</v>
      </c>
      <c r="AF106" s="31" t="s">
        <v>53</v>
      </c>
      <c r="AG106" s="31" t="s">
        <v>53</v>
      </c>
      <c r="AH106" s="31" t="s">
        <v>53</v>
      </c>
      <c r="AI106" s="31" t="s">
        <v>53</v>
      </c>
      <c r="AJ106" s="31" t="s">
        <v>53</v>
      </c>
      <c r="AK106" s="31" t="s">
        <v>53</v>
      </c>
      <c r="AL106" s="31" t="s">
        <v>53</v>
      </c>
      <c r="AM106" s="31" t="s">
        <v>53</v>
      </c>
      <c r="AN106" s="31" t="s">
        <v>53</v>
      </c>
      <c r="AO106" s="31" t="s">
        <v>53</v>
      </c>
      <c r="AP106" s="31" t="s">
        <v>53</v>
      </c>
      <c r="AQ106" s="31" t="s">
        <v>53</v>
      </c>
      <c r="AR106" s="148" t="s">
        <v>53</v>
      </c>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c r="CZ106" s="21"/>
      <c r="DA106" s="21"/>
      <c r="DB106" s="21"/>
      <c r="DC106" s="21"/>
      <c r="DD106" s="21"/>
      <c r="DE106" s="21"/>
      <c r="DF106" s="21"/>
      <c r="DG106" s="21"/>
      <c r="DH106" s="21"/>
      <c r="DI106" s="21"/>
      <c r="DJ106" s="21"/>
      <c r="DK106" s="21"/>
      <c r="DL106" s="21"/>
      <c r="DM106" s="21"/>
      <c r="DN106" s="21"/>
      <c r="DO106" s="21"/>
      <c r="DP106" s="21"/>
      <c r="DQ106" s="21"/>
      <c r="DR106" s="21"/>
      <c r="DS106" s="21"/>
      <c r="DT106" s="21"/>
      <c r="DU106" s="21"/>
      <c r="DV106" s="21"/>
      <c r="DW106" s="21"/>
      <c r="DX106" s="21"/>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21"/>
      <c r="FO106" s="21"/>
      <c r="FP106" s="21"/>
      <c r="FQ106" s="21"/>
      <c r="FR106" s="21"/>
      <c r="FS106" s="21"/>
      <c r="FT106" s="21"/>
      <c r="FU106" s="21"/>
      <c r="FV106" s="21"/>
      <c r="FW106" s="21"/>
      <c r="FX106" s="21"/>
      <c r="FY106" s="21"/>
      <c r="FZ106" s="21"/>
      <c r="GA106" s="21"/>
      <c r="GB106" s="21"/>
      <c r="GC106" s="21"/>
      <c r="GD106" s="21"/>
      <c r="GE106" s="21"/>
      <c r="GF106" s="21"/>
      <c r="GG106" s="21"/>
      <c r="GH106" s="21"/>
      <c r="GI106" s="21"/>
      <c r="GJ106" s="21"/>
      <c r="GK106" s="21"/>
      <c r="GL106" s="21"/>
      <c r="GM106" s="21"/>
      <c r="GN106" s="21"/>
      <c r="GO106" s="21"/>
      <c r="GP106" s="21"/>
      <c r="GQ106" s="21"/>
      <c r="GR106" s="21"/>
      <c r="GS106" s="21"/>
      <c r="GT106" s="21"/>
      <c r="GU106" s="21"/>
      <c r="GV106" s="21"/>
      <c r="GW106" s="21"/>
      <c r="GX106" s="21"/>
      <c r="GY106" s="21"/>
      <c r="GZ106" s="21"/>
      <c r="HA106" s="21"/>
      <c r="HB106" s="21"/>
      <c r="HC106" s="21"/>
      <c r="HD106" s="21"/>
      <c r="HE106" s="21"/>
      <c r="HF106" s="21"/>
      <c r="HG106" s="21"/>
      <c r="HH106" s="21"/>
      <c r="HI106" s="21"/>
      <c r="HJ106" s="21"/>
      <c r="HK106" s="21"/>
      <c r="HL106" s="21"/>
      <c r="HM106" s="21"/>
      <c r="HN106" s="21"/>
      <c r="HO106" s="21"/>
      <c r="HP106" s="21"/>
      <c r="HQ106" s="21"/>
      <c r="HR106" s="21"/>
      <c r="HS106" s="21"/>
      <c r="HT106" s="21"/>
      <c r="HU106" s="21"/>
      <c r="HV106" s="21"/>
      <c r="HW106" s="21"/>
      <c r="HX106" s="21"/>
      <c r="HY106" s="21"/>
      <c r="HZ106" s="21"/>
      <c r="IA106" s="21"/>
      <c r="IB106" s="21"/>
      <c r="IC106" s="21"/>
      <c r="ID106" s="21"/>
      <c r="IE106" s="21"/>
      <c r="IF106" s="21"/>
      <c r="IG106" s="21"/>
      <c r="IH106" s="21"/>
      <c r="II106" s="21"/>
      <c r="IJ106" s="21"/>
      <c r="IK106" s="21"/>
      <c r="IL106" s="21"/>
      <c r="IM106" s="21"/>
      <c r="IN106" s="21"/>
      <c r="IO106" s="21"/>
      <c r="IP106" s="21"/>
      <c r="IQ106" s="21"/>
      <c r="IR106" s="21"/>
      <c r="IS106" s="21"/>
      <c r="IT106" s="21"/>
      <c r="IU106" s="21"/>
      <c r="IV106" s="21"/>
      <c r="IW106" s="21"/>
      <c r="IX106" s="21"/>
      <c r="IY106" s="21"/>
      <c r="IZ106" s="21"/>
      <c r="JA106" s="21"/>
    </row>
    <row r="107" spans="1:261" ht="18" customHeight="1">
      <c r="A107" s="4347" t="s">
        <v>111</v>
      </c>
      <c r="B107" s="5"/>
      <c r="C107" s="1"/>
      <c r="D107" s="120"/>
      <c r="E107" s="1261" t="s">
        <v>53</v>
      </c>
      <c r="F107" s="31" t="s">
        <v>53</v>
      </c>
      <c r="G107" s="82" t="s">
        <v>53</v>
      </c>
      <c r="H107" s="31" t="s">
        <v>53</v>
      </c>
      <c r="I107" s="82" t="s">
        <v>53</v>
      </c>
      <c r="J107" s="82" t="s">
        <v>53</v>
      </c>
      <c r="K107" s="82" t="s">
        <v>53</v>
      </c>
      <c r="L107" s="82" t="s">
        <v>53</v>
      </c>
      <c r="M107" s="81" t="s">
        <v>53</v>
      </c>
      <c r="N107" s="82" t="s">
        <v>53</v>
      </c>
      <c r="O107" s="31" t="s">
        <v>53</v>
      </c>
      <c r="P107" s="31" t="s">
        <v>53</v>
      </c>
      <c r="Q107" s="31" t="s">
        <v>53</v>
      </c>
      <c r="R107" s="82" t="s">
        <v>53</v>
      </c>
      <c r="S107" s="82" t="s">
        <v>53</v>
      </c>
      <c r="T107" s="82" t="s">
        <v>53</v>
      </c>
      <c r="U107" s="82" t="s">
        <v>53</v>
      </c>
      <c r="V107" s="31" t="s">
        <v>53</v>
      </c>
      <c r="W107" s="31" t="s">
        <v>53</v>
      </c>
      <c r="X107" s="31" t="s">
        <v>53</v>
      </c>
      <c r="Y107" s="82" t="s">
        <v>53</v>
      </c>
      <c r="Z107" s="31" t="s">
        <v>54</v>
      </c>
      <c r="AA107" s="82" t="s">
        <v>53</v>
      </c>
      <c r="AB107" s="82" t="s">
        <v>53</v>
      </c>
      <c r="AC107" s="82" t="s">
        <v>53</v>
      </c>
      <c r="AD107" s="31" t="s">
        <v>53</v>
      </c>
      <c r="AE107" s="31" t="s">
        <v>53</v>
      </c>
      <c r="AF107" s="31" t="s">
        <v>53</v>
      </c>
      <c r="AG107" s="82" t="s">
        <v>53</v>
      </c>
      <c r="AH107" s="31" t="s">
        <v>53</v>
      </c>
      <c r="AI107" s="31" t="s">
        <v>53</v>
      </c>
      <c r="AJ107" s="82" t="s">
        <v>53</v>
      </c>
      <c r="AK107" s="31" t="s">
        <v>53</v>
      </c>
      <c r="AL107" s="31" t="s">
        <v>53</v>
      </c>
      <c r="AM107" s="31" t="s">
        <v>53</v>
      </c>
      <c r="AN107" s="82" t="s">
        <v>53</v>
      </c>
      <c r="AO107" s="31" t="s">
        <v>53</v>
      </c>
      <c r="AP107" s="31" t="s">
        <v>53</v>
      </c>
      <c r="AQ107" s="31" t="s">
        <v>53</v>
      </c>
      <c r="AR107" s="148" t="s">
        <v>53</v>
      </c>
      <c r="AS107" s="21"/>
      <c r="AT107" s="21"/>
      <c r="AU107" s="21"/>
      <c r="AV107" s="21"/>
      <c r="AW107" s="21"/>
      <c r="AX107" s="21"/>
      <c r="AY107" s="21"/>
      <c r="AZ107" s="21"/>
      <c r="BA107" s="21"/>
      <c r="BB107" s="21"/>
      <c r="BC107" s="21"/>
      <c r="BD107" s="21"/>
      <c r="BE107" s="21"/>
      <c r="BF107" s="21"/>
      <c r="BG107" s="21"/>
      <c r="BH107" s="21"/>
      <c r="BI107" s="21"/>
      <c r="BJ107" s="21"/>
      <c r="BK107" s="21"/>
      <c r="BL107" s="21"/>
      <c r="BM107" s="21"/>
      <c r="BN107" s="21"/>
      <c r="BO107" s="21"/>
      <c r="BP107" s="21"/>
      <c r="BQ107" s="21"/>
      <c r="BR107" s="21"/>
      <c r="BS107" s="21"/>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1"/>
      <c r="DC107" s="21"/>
      <c r="DD107" s="21"/>
      <c r="DE107" s="21"/>
      <c r="DF107" s="21"/>
      <c r="DG107" s="21"/>
      <c r="DH107" s="21"/>
      <c r="DI107" s="21"/>
      <c r="DJ107" s="21"/>
      <c r="DK107" s="21"/>
      <c r="DL107" s="21"/>
      <c r="DM107" s="21"/>
      <c r="DN107" s="21"/>
      <c r="DO107" s="21"/>
      <c r="DP107" s="21"/>
      <c r="DQ107" s="21"/>
      <c r="DR107" s="21"/>
      <c r="DS107" s="21"/>
      <c r="DT107" s="21"/>
      <c r="DU107" s="21"/>
      <c r="DV107" s="21"/>
      <c r="DW107" s="21"/>
      <c r="DX107" s="21"/>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21"/>
      <c r="FO107" s="21"/>
      <c r="FP107" s="21"/>
      <c r="FQ107" s="21"/>
      <c r="FR107" s="21"/>
      <c r="FS107" s="21"/>
      <c r="FT107" s="21"/>
      <c r="FU107" s="21"/>
      <c r="FV107" s="21"/>
      <c r="FW107" s="21"/>
      <c r="FX107" s="21"/>
      <c r="FY107" s="21"/>
      <c r="FZ107" s="21"/>
      <c r="GA107" s="21"/>
      <c r="GB107" s="21"/>
      <c r="GC107" s="21"/>
      <c r="GD107" s="21"/>
      <c r="GE107" s="21"/>
      <c r="GF107" s="21"/>
      <c r="GG107" s="21"/>
      <c r="GH107" s="21"/>
      <c r="GI107" s="21"/>
      <c r="GJ107" s="21"/>
      <c r="GK107" s="21"/>
      <c r="GL107" s="21"/>
      <c r="GM107" s="21"/>
      <c r="GN107" s="21"/>
      <c r="GO107" s="21"/>
      <c r="GP107" s="21"/>
      <c r="GQ107" s="21"/>
      <c r="GR107" s="21"/>
      <c r="GS107" s="21"/>
      <c r="GT107" s="21"/>
      <c r="GU107" s="21"/>
      <c r="GV107" s="21"/>
      <c r="GW107" s="21"/>
      <c r="GX107" s="21"/>
      <c r="GY107" s="21"/>
      <c r="GZ107" s="21"/>
      <c r="HA107" s="21"/>
      <c r="HB107" s="21"/>
      <c r="HC107" s="21"/>
      <c r="HD107" s="21"/>
      <c r="HE107" s="21"/>
      <c r="HF107" s="21"/>
      <c r="HG107" s="21"/>
      <c r="HH107" s="21"/>
      <c r="HI107" s="21"/>
      <c r="HJ107" s="21"/>
      <c r="HK107" s="21"/>
      <c r="HL107" s="21"/>
      <c r="HM107" s="21"/>
      <c r="HN107" s="21"/>
      <c r="HO107" s="21"/>
      <c r="HP107" s="21"/>
      <c r="HQ107" s="21"/>
      <c r="HR107" s="21"/>
      <c r="HS107" s="21"/>
      <c r="HT107" s="21"/>
      <c r="HU107" s="21"/>
      <c r="HV107" s="21"/>
      <c r="HW107" s="21"/>
      <c r="HX107" s="21"/>
      <c r="HY107" s="21"/>
      <c r="HZ107" s="21"/>
      <c r="IA107" s="21"/>
      <c r="IB107" s="21"/>
      <c r="IC107" s="21"/>
      <c r="ID107" s="21"/>
      <c r="IE107" s="21"/>
      <c r="IF107" s="21"/>
      <c r="IG107" s="21"/>
      <c r="IH107" s="21"/>
      <c r="II107" s="21"/>
      <c r="IJ107" s="21"/>
      <c r="IK107" s="21"/>
      <c r="IL107" s="21"/>
      <c r="IM107" s="21"/>
      <c r="IN107" s="21"/>
      <c r="IO107" s="21"/>
      <c r="IP107" s="21"/>
      <c r="IQ107" s="21"/>
      <c r="IR107" s="21"/>
      <c r="IS107" s="21"/>
      <c r="IT107" s="21"/>
      <c r="IU107" s="21"/>
      <c r="IV107" s="21"/>
      <c r="IW107" s="21"/>
      <c r="IX107" s="21"/>
      <c r="IY107" s="21"/>
      <c r="IZ107" s="21"/>
      <c r="JA107" s="21"/>
    </row>
    <row r="108" spans="1:261" ht="18" customHeight="1">
      <c r="A108" s="4348" t="s">
        <v>112</v>
      </c>
      <c r="B108" s="4395"/>
      <c r="C108" s="138"/>
      <c r="D108" s="139"/>
      <c r="E108" s="1266" t="s">
        <v>53</v>
      </c>
      <c r="F108" s="1241" t="s">
        <v>53</v>
      </c>
      <c r="G108" s="1240" t="s">
        <v>53</v>
      </c>
      <c r="H108" s="1241" t="s">
        <v>53</v>
      </c>
      <c r="I108" s="1240" t="s">
        <v>53</v>
      </c>
      <c r="J108" s="1240" t="s">
        <v>53</v>
      </c>
      <c r="K108" s="1240" t="s">
        <v>53</v>
      </c>
      <c r="L108" s="1240" t="s">
        <v>53</v>
      </c>
      <c r="M108" s="1241" t="s">
        <v>53</v>
      </c>
      <c r="N108" s="1240" t="s">
        <v>53</v>
      </c>
      <c r="O108" s="1240" t="s">
        <v>53</v>
      </c>
      <c r="P108" s="1241" t="s">
        <v>53</v>
      </c>
      <c r="Q108" s="1241" t="s">
        <v>53</v>
      </c>
      <c r="R108" s="1240" t="s">
        <v>53</v>
      </c>
      <c r="S108" s="1240" t="s">
        <v>53</v>
      </c>
      <c r="T108" s="1240" t="s">
        <v>53</v>
      </c>
      <c r="U108" s="1240" t="s">
        <v>53</v>
      </c>
      <c r="V108" s="1241" t="s">
        <v>53</v>
      </c>
      <c r="W108" s="1241" t="s">
        <v>54</v>
      </c>
      <c r="X108" s="1241" t="s">
        <v>53</v>
      </c>
      <c r="Y108" s="1240" t="s">
        <v>53</v>
      </c>
      <c r="Z108" s="1241" t="s">
        <v>53</v>
      </c>
      <c r="AA108" s="1240" t="s">
        <v>53</v>
      </c>
      <c r="AB108" s="1241" t="s">
        <v>53</v>
      </c>
      <c r="AC108" s="1240" t="s">
        <v>53</v>
      </c>
      <c r="AD108" s="1241" t="s">
        <v>53</v>
      </c>
      <c r="AE108" s="1241" t="s">
        <v>53</v>
      </c>
      <c r="AF108" s="1241" t="s">
        <v>53</v>
      </c>
      <c r="AG108" s="1240" t="s">
        <v>53</v>
      </c>
      <c r="AH108" s="1241" t="s">
        <v>53</v>
      </c>
      <c r="AI108" s="1241" t="s">
        <v>53</v>
      </c>
      <c r="AJ108" s="1240" t="s">
        <v>53</v>
      </c>
      <c r="AK108" s="1241" t="s">
        <v>53</v>
      </c>
      <c r="AL108" s="1241" t="s">
        <v>53</v>
      </c>
      <c r="AM108" s="1241" t="s">
        <v>53</v>
      </c>
      <c r="AN108" s="1240" t="s">
        <v>53</v>
      </c>
      <c r="AO108" s="1241" t="s">
        <v>53</v>
      </c>
      <c r="AP108" s="1241" t="s">
        <v>53</v>
      </c>
      <c r="AQ108" s="1241" t="s">
        <v>53</v>
      </c>
      <c r="AR108" s="1242" t="s">
        <v>53</v>
      </c>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1"/>
      <c r="BO108" s="21"/>
      <c r="BP108" s="21"/>
      <c r="BQ108" s="21"/>
      <c r="BR108" s="21"/>
      <c r="BS108" s="21"/>
      <c r="BT108" s="21"/>
      <c r="BU108" s="21"/>
      <c r="BV108" s="21"/>
      <c r="BW108" s="21"/>
      <c r="BX108" s="21"/>
      <c r="BY108" s="21"/>
      <c r="BZ108" s="21"/>
      <c r="CA108" s="21"/>
      <c r="CB108" s="21"/>
      <c r="CC108" s="21"/>
      <c r="CD108" s="21"/>
      <c r="CE108" s="21"/>
      <c r="CF108" s="21"/>
      <c r="CG108" s="21"/>
      <c r="CH108" s="21"/>
      <c r="CI108" s="21"/>
      <c r="CJ108" s="21"/>
      <c r="CK108" s="21"/>
      <c r="CL108" s="21"/>
      <c r="CM108" s="21"/>
      <c r="CN108" s="21"/>
      <c r="CO108" s="21"/>
      <c r="CP108" s="21"/>
      <c r="CQ108" s="21"/>
      <c r="CR108" s="21"/>
      <c r="CS108" s="21"/>
      <c r="CT108" s="21"/>
      <c r="CU108" s="21"/>
      <c r="CV108" s="21"/>
      <c r="CW108" s="21"/>
      <c r="CX108" s="21"/>
      <c r="CY108" s="21"/>
      <c r="CZ108" s="21"/>
      <c r="DA108" s="21"/>
      <c r="DB108" s="21"/>
      <c r="DC108" s="21"/>
      <c r="DD108" s="21"/>
      <c r="DE108" s="21"/>
      <c r="DF108" s="21"/>
      <c r="DG108" s="21"/>
      <c r="DH108" s="21"/>
      <c r="DI108" s="21"/>
      <c r="DJ108" s="21"/>
      <c r="DK108" s="21"/>
      <c r="DL108" s="21"/>
      <c r="DM108" s="21"/>
      <c r="DN108" s="21"/>
      <c r="DO108" s="21"/>
      <c r="DP108" s="21"/>
      <c r="DQ108" s="21"/>
      <c r="DR108" s="21"/>
      <c r="DS108" s="21"/>
      <c r="DT108" s="21"/>
      <c r="DU108" s="21"/>
      <c r="DV108" s="21"/>
      <c r="DW108" s="21"/>
      <c r="DX108" s="21"/>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21"/>
      <c r="FO108" s="21"/>
      <c r="FP108" s="21"/>
      <c r="FQ108" s="21"/>
      <c r="FR108" s="21"/>
      <c r="FS108" s="21"/>
      <c r="FT108" s="21"/>
      <c r="FU108" s="21"/>
      <c r="FV108" s="21"/>
      <c r="FW108" s="21"/>
      <c r="FX108" s="21"/>
      <c r="FY108" s="21"/>
      <c r="FZ108" s="21"/>
      <c r="GA108" s="21"/>
      <c r="GB108" s="21"/>
      <c r="GC108" s="21"/>
      <c r="GD108" s="21"/>
      <c r="GE108" s="21"/>
      <c r="GF108" s="21"/>
      <c r="GG108" s="21"/>
      <c r="GH108" s="21"/>
      <c r="GI108" s="21"/>
      <c r="GJ108" s="21"/>
      <c r="GK108" s="21"/>
      <c r="GL108" s="21"/>
      <c r="GM108" s="21"/>
      <c r="GN108" s="21"/>
      <c r="GO108" s="21"/>
      <c r="GP108" s="21"/>
      <c r="GQ108" s="21"/>
      <c r="GR108" s="21"/>
      <c r="GS108" s="21"/>
      <c r="GT108" s="21"/>
      <c r="GU108" s="21"/>
      <c r="GV108" s="21"/>
      <c r="GW108" s="21"/>
      <c r="GX108" s="21"/>
      <c r="GY108" s="21"/>
      <c r="GZ108" s="21"/>
      <c r="HA108" s="21"/>
      <c r="HB108" s="21"/>
      <c r="HC108" s="21"/>
      <c r="HD108" s="21"/>
      <c r="HE108" s="21"/>
      <c r="HF108" s="21"/>
      <c r="HG108" s="21"/>
      <c r="HH108" s="21"/>
      <c r="HI108" s="21"/>
      <c r="HJ108" s="21"/>
      <c r="HK108" s="21"/>
      <c r="HL108" s="21"/>
      <c r="HM108" s="21"/>
      <c r="HN108" s="21"/>
      <c r="HO108" s="21"/>
      <c r="HP108" s="21"/>
      <c r="HQ108" s="21"/>
      <c r="HR108" s="21"/>
      <c r="HS108" s="21"/>
      <c r="HT108" s="21"/>
      <c r="HU108" s="21"/>
      <c r="HV108" s="21"/>
      <c r="HW108" s="21"/>
      <c r="HX108" s="21"/>
      <c r="HY108" s="21"/>
      <c r="HZ108" s="21"/>
      <c r="IA108" s="21"/>
      <c r="IB108" s="21"/>
      <c r="IC108" s="21"/>
      <c r="ID108" s="21"/>
      <c r="IE108" s="21"/>
      <c r="IF108" s="21"/>
      <c r="IG108" s="21"/>
      <c r="IH108" s="21"/>
      <c r="II108" s="21"/>
      <c r="IJ108" s="21"/>
      <c r="IK108" s="21"/>
      <c r="IL108" s="21"/>
      <c r="IM108" s="21"/>
      <c r="IN108" s="21"/>
      <c r="IO108" s="21"/>
      <c r="IP108" s="21"/>
      <c r="IQ108" s="21"/>
      <c r="IR108" s="21"/>
      <c r="IS108" s="21"/>
      <c r="IT108" s="21"/>
      <c r="IU108" s="21"/>
      <c r="IV108" s="21"/>
      <c r="IW108" s="21"/>
      <c r="IX108" s="21"/>
      <c r="IY108" s="21"/>
      <c r="IZ108" s="21"/>
      <c r="JA108" s="21"/>
    </row>
    <row r="109" spans="1:261" ht="18" customHeight="1">
      <c r="A109" s="4346" t="s">
        <v>113</v>
      </c>
      <c r="B109" s="7">
        <f>C109/D109</f>
        <v>0.97619047619047616</v>
      </c>
      <c r="C109" s="1246">
        <v>41</v>
      </c>
      <c r="D109" s="108">
        <v>42</v>
      </c>
      <c r="E109" s="54" t="s">
        <v>53</v>
      </c>
      <c r="F109" s="47" t="s">
        <v>53</v>
      </c>
      <c r="G109" s="47" t="s">
        <v>53</v>
      </c>
      <c r="H109" s="47" t="s">
        <v>53</v>
      </c>
      <c r="I109" s="47" t="s">
        <v>53</v>
      </c>
      <c r="J109" s="47" t="s">
        <v>53</v>
      </c>
      <c r="K109" s="47" t="s">
        <v>53</v>
      </c>
      <c r="L109" s="47" t="s">
        <v>53</v>
      </c>
      <c r="M109" s="47" t="s">
        <v>53</v>
      </c>
      <c r="N109" s="47" t="s">
        <v>53</v>
      </c>
      <c r="O109" s="47" t="s">
        <v>53</v>
      </c>
      <c r="P109" s="47" t="s">
        <v>53</v>
      </c>
      <c r="Q109" s="47" t="s">
        <v>53</v>
      </c>
      <c r="R109" s="47" t="s">
        <v>53</v>
      </c>
      <c r="S109" s="47" t="s">
        <v>53</v>
      </c>
      <c r="T109" s="47" t="s">
        <v>53</v>
      </c>
      <c r="U109" s="47" t="s">
        <v>53</v>
      </c>
      <c r="V109" s="47" t="s">
        <v>53</v>
      </c>
      <c r="W109" s="47" t="s">
        <v>53</v>
      </c>
      <c r="X109" s="47" t="s">
        <v>53</v>
      </c>
      <c r="Y109" s="47" t="s">
        <v>53</v>
      </c>
      <c r="Z109" s="47" t="s">
        <v>53</v>
      </c>
      <c r="AA109" s="47" t="s">
        <v>53</v>
      </c>
      <c r="AB109" s="47" t="s">
        <v>53</v>
      </c>
      <c r="AC109" s="47" t="s">
        <v>53</v>
      </c>
      <c r="AD109" s="47" t="s">
        <v>53</v>
      </c>
      <c r="AE109" s="47" t="s">
        <v>53</v>
      </c>
      <c r="AF109" s="47" t="s">
        <v>53</v>
      </c>
      <c r="AG109" s="47" t="s">
        <v>53</v>
      </c>
      <c r="AH109" s="47" t="s">
        <v>53</v>
      </c>
      <c r="AI109" s="47" t="s">
        <v>53</v>
      </c>
      <c r="AJ109" s="47" t="s">
        <v>53</v>
      </c>
      <c r="AK109" s="47" t="s">
        <v>53</v>
      </c>
      <c r="AL109" s="47" t="s">
        <v>53</v>
      </c>
      <c r="AM109" s="47" t="s">
        <v>53</v>
      </c>
      <c r="AN109" s="47" t="s">
        <v>53</v>
      </c>
      <c r="AO109" s="47" t="s">
        <v>53</v>
      </c>
      <c r="AP109" s="47" t="s">
        <v>53</v>
      </c>
      <c r="AQ109" s="47" t="s">
        <v>53</v>
      </c>
      <c r="AR109" s="154" t="s">
        <v>53</v>
      </c>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c r="GI109" s="21"/>
      <c r="GJ109" s="21"/>
      <c r="GK109" s="21"/>
      <c r="GL109" s="21"/>
      <c r="GM109" s="21"/>
      <c r="GN109" s="21"/>
      <c r="GO109" s="21"/>
      <c r="GP109" s="21"/>
      <c r="GQ109" s="21"/>
      <c r="GR109" s="21"/>
      <c r="GS109" s="21"/>
      <c r="GT109" s="21"/>
      <c r="GU109" s="21"/>
      <c r="GV109" s="21"/>
      <c r="GW109" s="21"/>
      <c r="GX109" s="21"/>
      <c r="GY109" s="21"/>
      <c r="GZ109" s="21"/>
      <c r="HA109" s="21"/>
      <c r="HB109" s="21"/>
      <c r="HC109" s="21"/>
      <c r="HD109" s="21"/>
      <c r="HE109" s="21"/>
      <c r="HF109" s="21"/>
      <c r="HG109" s="21"/>
      <c r="HH109" s="21"/>
      <c r="HI109" s="21"/>
      <c r="HJ109" s="21"/>
      <c r="HK109" s="21"/>
      <c r="HL109" s="21"/>
      <c r="HM109" s="21"/>
      <c r="HN109" s="21"/>
      <c r="HO109" s="21"/>
      <c r="HP109" s="21"/>
      <c r="HQ109" s="21"/>
      <c r="HR109" s="21"/>
      <c r="HS109" s="21"/>
      <c r="HT109" s="21"/>
      <c r="HU109" s="21"/>
      <c r="HV109" s="21"/>
      <c r="HW109" s="21"/>
      <c r="HX109" s="21"/>
      <c r="HY109" s="21"/>
      <c r="HZ109" s="21"/>
      <c r="IA109" s="21"/>
      <c r="IB109" s="21"/>
      <c r="IC109" s="21"/>
      <c r="ID109" s="21"/>
      <c r="IE109" s="21"/>
      <c r="IF109" s="21"/>
      <c r="IG109" s="21"/>
      <c r="IH109" s="21"/>
      <c r="II109" s="21"/>
      <c r="IJ109" s="21"/>
      <c r="IK109" s="21"/>
      <c r="IL109" s="21"/>
      <c r="IM109" s="21"/>
      <c r="IN109" s="21"/>
      <c r="IO109" s="21"/>
      <c r="IP109" s="21"/>
      <c r="IQ109" s="21"/>
      <c r="IR109" s="21"/>
      <c r="IS109" s="21"/>
      <c r="IT109" s="21"/>
      <c r="IU109" s="21"/>
      <c r="IV109" s="21"/>
      <c r="IW109" s="21"/>
      <c r="IX109" s="21"/>
      <c r="IY109" s="21"/>
      <c r="IZ109" s="21"/>
      <c r="JA109" s="21"/>
    </row>
    <row r="110" spans="1:261" ht="18" customHeight="1">
      <c r="A110" s="4347" t="s">
        <v>111</v>
      </c>
      <c r="B110" s="5"/>
      <c r="C110" s="1"/>
      <c r="D110" s="120"/>
      <c r="E110" s="1261" t="s">
        <v>53</v>
      </c>
      <c r="F110" s="31" t="s">
        <v>53</v>
      </c>
      <c r="G110" s="82" t="s">
        <v>53</v>
      </c>
      <c r="H110" s="31" t="s">
        <v>53</v>
      </c>
      <c r="I110" s="82" t="s">
        <v>53</v>
      </c>
      <c r="J110" s="82" t="s">
        <v>53</v>
      </c>
      <c r="K110" s="82" t="s">
        <v>53</v>
      </c>
      <c r="L110" s="82" t="s">
        <v>53</v>
      </c>
      <c r="M110" s="81" t="s">
        <v>53</v>
      </c>
      <c r="N110" s="82" t="s">
        <v>53</v>
      </c>
      <c r="O110" s="31" t="s">
        <v>53</v>
      </c>
      <c r="P110" s="31" t="s">
        <v>53</v>
      </c>
      <c r="Q110" s="31" t="s">
        <v>53</v>
      </c>
      <c r="R110" s="82" t="s">
        <v>53</v>
      </c>
      <c r="S110" s="82" t="s">
        <v>53</v>
      </c>
      <c r="T110" s="82" t="s">
        <v>53</v>
      </c>
      <c r="U110" s="82" t="s">
        <v>53</v>
      </c>
      <c r="V110" s="31" t="s">
        <v>53</v>
      </c>
      <c r="W110" s="31" t="s">
        <v>53</v>
      </c>
      <c r="X110" s="31" t="s">
        <v>53</v>
      </c>
      <c r="Y110" s="82" t="s">
        <v>53</v>
      </c>
      <c r="Z110" s="31" t="s">
        <v>54</v>
      </c>
      <c r="AA110" s="82" t="s">
        <v>53</v>
      </c>
      <c r="AB110" s="82" t="s">
        <v>53</v>
      </c>
      <c r="AC110" s="82" t="s">
        <v>53</v>
      </c>
      <c r="AD110" s="31" t="s">
        <v>53</v>
      </c>
      <c r="AE110" s="31" t="s">
        <v>53</v>
      </c>
      <c r="AF110" s="31" t="s">
        <v>53</v>
      </c>
      <c r="AG110" s="82" t="s">
        <v>53</v>
      </c>
      <c r="AH110" s="31" t="s">
        <v>53</v>
      </c>
      <c r="AI110" s="31" t="s">
        <v>53</v>
      </c>
      <c r="AJ110" s="82" t="s">
        <v>53</v>
      </c>
      <c r="AK110" s="31" t="s">
        <v>53</v>
      </c>
      <c r="AL110" s="31" t="s">
        <v>53</v>
      </c>
      <c r="AM110" s="31" t="s">
        <v>53</v>
      </c>
      <c r="AN110" s="82" t="s">
        <v>53</v>
      </c>
      <c r="AO110" s="31" t="s">
        <v>53</v>
      </c>
      <c r="AP110" s="31" t="s">
        <v>53</v>
      </c>
      <c r="AQ110" s="31" t="s">
        <v>53</v>
      </c>
      <c r="AR110" s="148" t="s">
        <v>53</v>
      </c>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c r="GN110" s="21"/>
      <c r="GO110" s="21"/>
      <c r="GP110" s="21"/>
      <c r="GQ110" s="21"/>
      <c r="GR110" s="21"/>
      <c r="GS110" s="21"/>
      <c r="GT110" s="21"/>
      <c r="GU110" s="21"/>
      <c r="GV110" s="21"/>
      <c r="GW110" s="21"/>
      <c r="GX110" s="21"/>
      <c r="GY110" s="21"/>
      <c r="GZ110" s="21"/>
      <c r="HA110" s="21"/>
      <c r="HB110" s="21"/>
      <c r="HC110" s="21"/>
      <c r="HD110" s="21"/>
      <c r="HE110" s="21"/>
      <c r="HF110" s="21"/>
      <c r="HG110" s="21"/>
      <c r="HH110" s="21"/>
      <c r="HI110" s="21"/>
      <c r="HJ110" s="21"/>
      <c r="HK110" s="21"/>
      <c r="HL110" s="21"/>
      <c r="HM110" s="21"/>
      <c r="HN110" s="21"/>
      <c r="HO110" s="21"/>
      <c r="HP110" s="21"/>
      <c r="HQ110" s="21"/>
      <c r="HR110" s="21"/>
      <c r="HS110" s="21"/>
      <c r="HT110" s="21"/>
      <c r="HU110" s="21"/>
      <c r="HV110" s="21"/>
      <c r="HW110" s="21"/>
      <c r="HX110" s="21"/>
      <c r="HY110" s="21"/>
      <c r="HZ110" s="21"/>
      <c r="IA110" s="21"/>
      <c r="IB110" s="21"/>
      <c r="IC110" s="21"/>
      <c r="ID110" s="21"/>
      <c r="IE110" s="21"/>
      <c r="IF110" s="21"/>
      <c r="IG110" s="21"/>
      <c r="IH110" s="21"/>
      <c r="II110" s="21"/>
      <c r="IJ110" s="21"/>
      <c r="IK110" s="21"/>
      <c r="IL110" s="21"/>
      <c r="IM110" s="21"/>
      <c r="IN110" s="21"/>
      <c r="IO110" s="21"/>
      <c r="IP110" s="21"/>
      <c r="IQ110" s="21"/>
      <c r="IR110" s="21"/>
      <c r="IS110" s="21"/>
      <c r="IT110" s="21"/>
      <c r="IU110" s="21"/>
      <c r="IV110" s="21"/>
      <c r="IW110" s="21"/>
      <c r="IX110" s="21"/>
      <c r="IY110" s="21"/>
      <c r="IZ110" s="21"/>
      <c r="JA110" s="21"/>
    </row>
    <row r="111" spans="1:261" ht="18" customHeight="1">
      <c r="A111" s="4348" t="s">
        <v>112</v>
      </c>
      <c r="B111" s="4395"/>
      <c r="C111" s="138"/>
      <c r="D111" s="139"/>
      <c r="E111" s="1266" t="s">
        <v>53</v>
      </c>
      <c r="F111" s="1241" t="s">
        <v>53</v>
      </c>
      <c r="G111" s="1240" t="s">
        <v>53</v>
      </c>
      <c r="H111" s="1241" t="s">
        <v>53</v>
      </c>
      <c r="I111" s="1240" t="s">
        <v>53</v>
      </c>
      <c r="J111" s="1240" t="s">
        <v>53</v>
      </c>
      <c r="K111" s="1240" t="s">
        <v>53</v>
      </c>
      <c r="L111" s="1240" t="s">
        <v>53</v>
      </c>
      <c r="M111" s="1241" t="s">
        <v>53</v>
      </c>
      <c r="N111" s="1240" t="s">
        <v>53</v>
      </c>
      <c r="O111" s="1240" t="s">
        <v>53</v>
      </c>
      <c r="P111" s="1241" t="s">
        <v>53</v>
      </c>
      <c r="Q111" s="1241" t="s">
        <v>53</v>
      </c>
      <c r="R111" s="1240" t="s">
        <v>54</v>
      </c>
      <c r="S111" s="1240" t="s">
        <v>53</v>
      </c>
      <c r="T111" s="1240" t="s">
        <v>53</v>
      </c>
      <c r="U111" s="1240" t="s">
        <v>53</v>
      </c>
      <c r="V111" s="1241" t="s">
        <v>53</v>
      </c>
      <c r="W111" s="1241" t="s">
        <v>54</v>
      </c>
      <c r="X111" s="1241" t="s">
        <v>53</v>
      </c>
      <c r="Y111" s="1240" t="s">
        <v>53</v>
      </c>
      <c r="Z111" s="1241" t="s">
        <v>53</v>
      </c>
      <c r="AA111" s="1240" t="s">
        <v>53</v>
      </c>
      <c r="AB111" s="1241" t="s">
        <v>53</v>
      </c>
      <c r="AC111" s="1240" t="s">
        <v>53</v>
      </c>
      <c r="AD111" s="1241" t="s">
        <v>53</v>
      </c>
      <c r="AE111" s="1241" t="s">
        <v>53</v>
      </c>
      <c r="AF111" s="1241" t="s">
        <v>53</v>
      </c>
      <c r="AG111" s="1240" t="s">
        <v>58</v>
      </c>
      <c r="AH111" s="1241" t="s">
        <v>53</v>
      </c>
      <c r="AI111" s="1241" t="s">
        <v>53</v>
      </c>
      <c r="AJ111" s="1240" t="s">
        <v>53</v>
      </c>
      <c r="AK111" s="1241" t="s">
        <v>53</v>
      </c>
      <c r="AL111" s="1241" t="s">
        <v>53</v>
      </c>
      <c r="AM111" s="1241" t="s">
        <v>53</v>
      </c>
      <c r="AN111" s="1240" t="s">
        <v>53</v>
      </c>
      <c r="AO111" s="1241" t="s">
        <v>53</v>
      </c>
      <c r="AP111" s="1241" t="s">
        <v>53</v>
      </c>
      <c r="AQ111" s="1241" t="s">
        <v>53</v>
      </c>
      <c r="AR111" s="1242" t="s">
        <v>53</v>
      </c>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21"/>
      <c r="BR111" s="21"/>
      <c r="BS111" s="21"/>
      <c r="BT111" s="21"/>
      <c r="BU111" s="21"/>
      <c r="BV111" s="21"/>
      <c r="BW111" s="21"/>
      <c r="BX111" s="21"/>
      <c r="BY111" s="21"/>
      <c r="BZ111" s="21"/>
      <c r="CA111" s="21"/>
      <c r="CB111" s="21"/>
      <c r="CC111" s="21"/>
      <c r="CD111" s="21"/>
      <c r="CE111" s="21"/>
      <c r="CF111" s="21"/>
      <c r="CG111" s="21"/>
      <c r="CH111" s="21"/>
      <c r="CI111" s="21"/>
      <c r="CJ111" s="21"/>
      <c r="CK111" s="21"/>
      <c r="CL111" s="21"/>
      <c r="CM111" s="21"/>
      <c r="CN111" s="21"/>
      <c r="CO111" s="21"/>
      <c r="CP111" s="21"/>
      <c r="CQ111" s="21"/>
      <c r="CR111" s="21"/>
      <c r="CS111" s="21"/>
      <c r="CT111" s="21"/>
      <c r="CU111" s="21"/>
      <c r="CV111" s="21"/>
      <c r="CW111" s="21"/>
      <c r="CX111" s="21"/>
      <c r="CY111" s="21"/>
      <c r="CZ111" s="21"/>
      <c r="DA111" s="21"/>
      <c r="DB111" s="21"/>
      <c r="DC111" s="21"/>
      <c r="DD111" s="21"/>
      <c r="DE111" s="21"/>
      <c r="DF111" s="21"/>
      <c r="DG111" s="21"/>
      <c r="DH111" s="21"/>
      <c r="DI111" s="21"/>
      <c r="DJ111" s="21"/>
      <c r="DK111" s="21"/>
      <c r="DL111" s="21"/>
      <c r="DM111" s="21"/>
      <c r="DN111" s="21"/>
      <c r="DO111" s="21"/>
      <c r="DP111" s="21"/>
      <c r="DQ111" s="21"/>
      <c r="DR111" s="21"/>
      <c r="DS111" s="21"/>
      <c r="DT111" s="21"/>
      <c r="DU111" s="21"/>
      <c r="DV111" s="21"/>
      <c r="DW111" s="21"/>
      <c r="DX111" s="21"/>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FN111" s="21"/>
      <c r="FO111" s="21"/>
      <c r="FP111" s="21"/>
      <c r="FQ111" s="21"/>
      <c r="FR111" s="21"/>
      <c r="FS111" s="21"/>
      <c r="FT111" s="21"/>
      <c r="FU111" s="21"/>
      <c r="FV111" s="21"/>
      <c r="FW111" s="21"/>
      <c r="FX111" s="21"/>
      <c r="FY111" s="21"/>
      <c r="FZ111" s="21"/>
      <c r="GA111" s="21"/>
      <c r="GB111" s="21"/>
      <c r="GC111" s="21"/>
      <c r="GD111" s="21"/>
      <c r="GE111" s="21"/>
      <c r="GF111" s="21"/>
      <c r="GG111" s="21"/>
      <c r="GH111" s="21"/>
      <c r="GI111" s="21"/>
      <c r="GJ111" s="21"/>
      <c r="GK111" s="21"/>
      <c r="GL111" s="21"/>
      <c r="GM111" s="21"/>
      <c r="GN111" s="21"/>
      <c r="GO111" s="21"/>
      <c r="GP111" s="21"/>
      <c r="GQ111" s="21"/>
      <c r="GR111" s="21"/>
      <c r="GS111" s="21"/>
      <c r="GT111" s="21"/>
      <c r="GU111" s="21"/>
      <c r="GV111" s="21"/>
      <c r="GW111" s="21"/>
      <c r="GX111" s="21"/>
      <c r="GY111" s="21"/>
      <c r="GZ111" s="21"/>
      <c r="HA111" s="21"/>
      <c r="HB111" s="21"/>
      <c r="HC111" s="21"/>
      <c r="HD111" s="21"/>
      <c r="HE111" s="21"/>
      <c r="HF111" s="21"/>
      <c r="HG111" s="21"/>
      <c r="HH111" s="21"/>
      <c r="HI111" s="21"/>
      <c r="HJ111" s="21"/>
      <c r="HK111" s="21"/>
      <c r="HL111" s="21"/>
      <c r="HM111" s="21"/>
      <c r="HN111" s="21"/>
      <c r="HO111" s="21"/>
      <c r="HP111" s="21"/>
      <c r="HQ111" s="21"/>
      <c r="HR111" s="21"/>
      <c r="HS111" s="21"/>
      <c r="HT111" s="21"/>
      <c r="HU111" s="21"/>
      <c r="HV111" s="21"/>
      <c r="HW111" s="21"/>
      <c r="HX111" s="21"/>
      <c r="HY111" s="21"/>
      <c r="HZ111" s="21"/>
      <c r="IA111" s="21"/>
      <c r="IB111" s="21"/>
      <c r="IC111" s="21"/>
      <c r="ID111" s="21"/>
      <c r="IE111" s="21"/>
      <c r="IF111" s="21"/>
      <c r="IG111" s="21"/>
      <c r="IH111" s="21"/>
      <c r="II111" s="21"/>
      <c r="IJ111" s="21"/>
      <c r="IK111" s="21"/>
      <c r="IL111" s="21"/>
      <c r="IM111" s="21"/>
      <c r="IN111" s="21"/>
      <c r="IO111" s="21"/>
      <c r="IP111" s="21"/>
      <c r="IQ111" s="21"/>
      <c r="IR111" s="21"/>
      <c r="IS111" s="21"/>
      <c r="IT111" s="21"/>
      <c r="IU111" s="21"/>
      <c r="IV111" s="21"/>
      <c r="IW111" s="21"/>
      <c r="IX111" s="21"/>
      <c r="IY111" s="21"/>
      <c r="IZ111" s="21"/>
      <c r="JA111" s="21"/>
    </row>
    <row r="112" spans="1:261" ht="18" customHeight="1">
      <c r="A112" s="4346" t="s">
        <v>114</v>
      </c>
      <c r="B112" s="7">
        <f>C112/D112</f>
        <v>0.97619047619047616</v>
      </c>
      <c r="C112" s="1246">
        <v>41</v>
      </c>
      <c r="D112" s="108">
        <v>42</v>
      </c>
      <c r="E112" s="54" t="s">
        <v>53</v>
      </c>
      <c r="F112" s="47" t="s">
        <v>53</v>
      </c>
      <c r="G112" s="47" t="s">
        <v>53</v>
      </c>
      <c r="H112" s="47" t="s">
        <v>53</v>
      </c>
      <c r="I112" s="47" t="s">
        <v>53</v>
      </c>
      <c r="J112" s="47" t="s">
        <v>53</v>
      </c>
      <c r="K112" s="47" t="s">
        <v>53</v>
      </c>
      <c r="L112" s="47" t="s">
        <v>53</v>
      </c>
      <c r="M112" s="47" t="s">
        <v>53</v>
      </c>
      <c r="N112" s="47" t="s">
        <v>53</v>
      </c>
      <c r="O112" s="47" t="s">
        <v>53</v>
      </c>
      <c r="P112" s="47" t="s">
        <v>53</v>
      </c>
      <c r="Q112" s="47" t="s">
        <v>53</v>
      </c>
      <c r="R112" s="47" t="s">
        <v>53</v>
      </c>
      <c r="S112" s="47" t="s">
        <v>53</v>
      </c>
      <c r="T112" s="47" t="s">
        <v>53</v>
      </c>
      <c r="U112" s="47" t="s">
        <v>53</v>
      </c>
      <c r="V112" s="47" t="s">
        <v>53</v>
      </c>
      <c r="W112" s="47" t="s">
        <v>54</v>
      </c>
      <c r="X112" s="47" t="s">
        <v>53</v>
      </c>
      <c r="Y112" s="47" t="s">
        <v>53</v>
      </c>
      <c r="Z112" s="47" t="s">
        <v>53</v>
      </c>
      <c r="AA112" s="47" t="s">
        <v>53</v>
      </c>
      <c r="AB112" s="47" t="s">
        <v>53</v>
      </c>
      <c r="AC112" s="47" t="s">
        <v>53</v>
      </c>
      <c r="AD112" s="47" t="s">
        <v>53</v>
      </c>
      <c r="AE112" s="47" t="s">
        <v>53</v>
      </c>
      <c r="AF112" s="47" t="s">
        <v>53</v>
      </c>
      <c r="AG112" s="47" t="s">
        <v>53</v>
      </c>
      <c r="AH112" s="47" t="s">
        <v>53</v>
      </c>
      <c r="AI112" s="47" t="s">
        <v>53</v>
      </c>
      <c r="AJ112" s="47" t="s">
        <v>53</v>
      </c>
      <c r="AK112" s="47" t="s">
        <v>53</v>
      </c>
      <c r="AL112" s="47" t="s">
        <v>53</v>
      </c>
      <c r="AM112" s="47" t="s">
        <v>53</v>
      </c>
      <c r="AN112" s="47" t="s">
        <v>53</v>
      </c>
      <c r="AO112" s="47" t="s">
        <v>53</v>
      </c>
      <c r="AP112" s="47" t="s">
        <v>53</v>
      </c>
      <c r="AQ112" s="47" t="s">
        <v>53</v>
      </c>
      <c r="AR112" s="154" t="s">
        <v>53</v>
      </c>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c r="HS112" s="21"/>
      <c r="HT112" s="21"/>
      <c r="HU112" s="21"/>
      <c r="HV112" s="21"/>
      <c r="HW112" s="21"/>
      <c r="HX112" s="21"/>
      <c r="HY112" s="21"/>
      <c r="HZ112" s="21"/>
      <c r="IA112" s="21"/>
      <c r="IB112" s="21"/>
      <c r="IC112" s="21"/>
      <c r="ID112" s="21"/>
      <c r="IE112" s="21"/>
      <c r="IF112" s="21"/>
      <c r="IG112" s="21"/>
      <c r="IH112" s="21"/>
      <c r="II112" s="21"/>
      <c r="IJ112" s="21"/>
      <c r="IK112" s="21"/>
      <c r="IL112" s="21"/>
      <c r="IM112" s="21"/>
      <c r="IN112" s="21"/>
      <c r="IO112" s="21"/>
      <c r="IP112" s="21"/>
      <c r="IQ112" s="21"/>
      <c r="IR112" s="21"/>
      <c r="IS112" s="21"/>
      <c r="IT112" s="21"/>
      <c r="IU112" s="21"/>
      <c r="IV112" s="21"/>
      <c r="IW112" s="21"/>
      <c r="IX112" s="21"/>
      <c r="IY112" s="21"/>
      <c r="IZ112" s="21"/>
      <c r="JA112" s="21"/>
    </row>
    <row r="113" spans="1:62" ht="18" customHeight="1">
      <c r="A113" s="4347" t="s">
        <v>111</v>
      </c>
      <c r="B113" s="5"/>
      <c r="C113" s="1"/>
      <c r="D113" s="120"/>
      <c r="E113" s="1261" t="s">
        <v>53</v>
      </c>
      <c r="F113" s="31" t="s">
        <v>53</v>
      </c>
      <c r="G113" s="82" t="s">
        <v>53</v>
      </c>
      <c r="H113" s="31" t="s">
        <v>53</v>
      </c>
      <c r="I113" s="31" t="s">
        <v>53</v>
      </c>
      <c r="J113" s="82" t="s">
        <v>53</v>
      </c>
      <c r="K113" s="82" t="s">
        <v>53</v>
      </c>
      <c r="L113" s="82" t="s">
        <v>53</v>
      </c>
      <c r="M113" s="81" t="s">
        <v>53</v>
      </c>
      <c r="N113" s="82" t="s">
        <v>53</v>
      </c>
      <c r="O113" s="31" t="s">
        <v>53</v>
      </c>
      <c r="P113" s="31" t="s">
        <v>53</v>
      </c>
      <c r="Q113" s="31" t="s">
        <v>53</v>
      </c>
      <c r="R113" s="82" t="s">
        <v>53</v>
      </c>
      <c r="S113" s="82" t="s">
        <v>53</v>
      </c>
      <c r="T113" s="82" t="s">
        <v>53</v>
      </c>
      <c r="U113" s="82" t="s">
        <v>53</v>
      </c>
      <c r="V113" s="31" t="s">
        <v>53</v>
      </c>
      <c r="W113" s="31" t="s">
        <v>54</v>
      </c>
      <c r="X113" s="31" t="s">
        <v>53</v>
      </c>
      <c r="Y113" s="82" t="s">
        <v>53</v>
      </c>
      <c r="Z113" s="31" t="s">
        <v>54</v>
      </c>
      <c r="AA113" s="82" t="s">
        <v>53</v>
      </c>
      <c r="AB113" s="82" t="s">
        <v>53</v>
      </c>
      <c r="AC113" s="82" t="s">
        <v>53</v>
      </c>
      <c r="AD113" s="31" t="s">
        <v>53</v>
      </c>
      <c r="AE113" s="31" t="s">
        <v>53</v>
      </c>
      <c r="AF113" s="31" t="s">
        <v>53</v>
      </c>
      <c r="AG113" s="82" t="s">
        <v>53</v>
      </c>
      <c r="AH113" s="31" t="s">
        <v>53</v>
      </c>
      <c r="AI113" s="31" t="s">
        <v>53</v>
      </c>
      <c r="AJ113" s="82" t="s">
        <v>53</v>
      </c>
      <c r="AK113" s="31" t="s">
        <v>53</v>
      </c>
      <c r="AL113" s="31" t="s">
        <v>53</v>
      </c>
      <c r="AM113" s="31" t="s">
        <v>53</v>
      </c>
      <c r="AN113" s="82" t="s">
        <v>53</v>
      </c>
      <c r="AO113" s="31" t="s">
        <v>53</v>
      </c>
      <c r="AP113" s="31" t="s">
        <v>53</v>
      </c>
      <c r="AQ113" s="31" t="s">
        <v>53</v>
      </c>
      <c r="AR113" s="148" t="s">
        <v>53</v>
      </c>
      <c r="AS113" s="21"/>
      <c r="AT113" s="21"/>
      <c r="AU113" s="21"/>
      <c r="AV113" s="21"/>
      <c r="AW113" s="21"/>
      <c r="AX113" s="21"/>
      <c r="AY113" s="21"/>
      <c r="AZ113" s="21"/>
      <c r="BA113" s="21"/>
      <c r="BB113" s="21"/>
      <c r="BC113" s="21"/>
      <c r="BD113" s="21"/>
      <c r="BE113" s="21"/>
      <c r="BF113" s="21"/>
      <c r="BG113" s="21"/>
      <c r="BH113" s="21"/>
      <c r="BI113" s="21"/>
      <c r="BJ113" s="21"/>
    </row>
    <row r="114" spans="1:62" ht="18" customHeight="1">
      <c r="A114" s="4348" t="s">
        <v>112</v>
      </c>
      <c r="B114" s="4395"/>
      <c r="C114" s="138"/>
      <c r="D114" s="139"/>
      <c r="E114" s="1266" t="s">
        <v>53</v>
      </c>
      <c r="F114" s="1241" t="s">
        <v>53</v>
      </c>
      <c r="G114" s="1240" t="s">
        <v>53</v>
      </c>
      <c r="H114" s="1241" t="s">
        <v>53</v>
      </c>
      <c r="I114" s="1241" t="s">
        <v>53</v>
      </c>
      <c r="J114" s="1240" t="s">
        <v>53</v>
      </c>
      <c r="K114" s="1240" t="s">
        <v>53</v>
      </c>
      <c r="L114" s="1240" t="s">
        <v>53</v>
      </c>
      <c r="M114" s="1241" t="s">
        <v>53</v>
      </c>
      <c r="N114" s="1240" t="s">
        <v>53</v>
      </c>
      <c r="O114" s="1240" t="s">
        <v>53</v>
      </c>
      <c r="P114" s="1241" t="s">
        <v>53</v>
      </c>
      <c r="Q114" s="1241" t="s">
        <v>53</v>
      </c>
      <c r="R114" s="1240" t="s">
        <v>53</v>
      </c>
      <c r="S114" s="1240" t="s">
        <v>53</v>
      </c>
      <c r="T114" s="1240" t="s">
        <v>53</v>
      </c>
      <c r="U114" s="1240" t="s">
        <v>53</v>
      </c>
      <c r="V114" s="1241" t="s">
        <v>53</v>
      </c>
      <c r="W114" s="1241" t="s">
        <v>54</v>
      </c>
      <c r="X114" s="1241" t="s">
        <v>53</v>
      </c>
      <c r="Y114" s="1240" t="s">
        <v>54</v>
      </c>
      <c r="Z114" s="1241" t="s">
        <v>53</v>
      </c>
      <c r="AA114" s="1240" t="s">
        <v>53</v>
      </c>
      <c r="AB114" s="1240" t="s">
        <v>53</v>
      </c>
      <c r="AC114" s="1240" t="s">
        <v>53</v>
      </c>
      <c r="AD114" s="1241" t="s">
        <v>53</v>
      </c>
      <c r="AE114" s="1241" t="s">
        <v>53</v>
      </c>
      <c r="AF114" s="1241" t="s">
        <v>53</v>
      </c>
      <c r="AG114" s="1240" t="s">
        <v>53</v>
      </c>
      <c r="AH114" s="1241" t="s">
        <v>53</v>
      </c>
      <c r="AI114" s="1241" t="s">
        <v>53</v>
      </c>
      <c r="AJ114" s="1240" t="s">
        <v>53</v>
      </c>
      <c r="AK114" s="1241" t="s">
        <v>53</v>
      </c>
      <c r="AL114" s="1241" t="s">
        <v>53</v>
      </c>
      <c r="AM114" s="1241" t="s">
        <v>53</v>
      </c>
      <c r="AN114" s="1240" t="s">
        <v>53</v>
      </c>
      <c r="AO114" s="1241" t="s">
        <v>53</v>
      </c>
      <c r="AP114" s="1241" t="s">
        <v>53</v>
      </c>
      <c r="AQ114" s="1241" t="s">
        <v>53</v>
      </c>
      <c r="AR114" s="1242" t="s">
        <v>53</v>
      </c>
      <c r="AS114" s="21"/>
      <c r="AT114" s="21"/>
      <c r="AU114" s="21"/>
      <c r="AV114" s="21"/>
      <c r="AW114" s="21"/>
      <c r="AX114" s="21"/>
      <c r="AY114" s="21"/>
      <c r="AZ114" s="21"/>
      <c r="BA114" s="21"/>
      <c r="BB114" s="21"/>
      <c r="BC114" s="21"/>
      <c r="BD114" s="21"/>
      <c r="BE114" s="21"/>
      <c r="BF114" s="21"/>
      <c r="BG114" s="21"/>
      <c r="BH114" s="21"/>
      <c r="BI114" s="21"/>
      <c r="BJ114" s="21"/>
    </row>
    <row r="115" spans="1:62" ht="18" customHeight="1">
      <c r="A115" s="4346" t="s">
        <v>115</v>
      </c>
      <c r="B115" s="7">
        <f>C115/D115</f>
        <v>0.97619047619047616</v>
      </c>
      <c r="C115" s="1246">
        <v>41</v>
      </c>
      <c r="D115" s="108">
        <v>42</v>
      </c>
      <c r="E115" s="54" t="s">
        <v>53</v>
      </c>
      <c r="F115" s="47" t="s">
        <v>53</v>
      </c>
      <c r="G115" s="47" t="s">
        <v>53</v>
      </c>
      <c r="H115" s="47" t="s">
        <v>53</v>
      </c>
      <c r="I115" s="47" t="s">
        <v>53</v>
      </c>
      <c r="J115" s="47" t="s">
        <v>53</v>
      </c>
      <c r="K115" s="47" t="s">
        <v>53</v>
      </c>
      <c r="L115" s="47" t="s">
        <v>53</v>
      </c>
      <c r="M115" s="47" t="s">
        <v>53</v>
      </c>
      <c r="N115" s="47" t="s">
        <v>53</v>
      </c>
      <c r="O115" s="47" t="s">
        <v>53</v>
      </c>
      <c r="P115" s="47" t="s">
        <v>53</v>
      </c>
      <c r="Q115" s="47" t="s">
        <v>53</v>
      </c>
      <c r="R115" s="47" t="s">
        <v>53</v>
      </c>
      <c r="S115" s="47" t="s">
        <v>53</v>
      </c>
      <c r="T115" s="47" t="s">
        <v>53</v>
      </c>
      <c r="U115" s="47" t="s">
        <v>53</v>
      </c>
      <c r="V115" s="47" t="s">
        <v>53</v>
      </c>
      <c r="W115" s="47" t="s">
        <v>54</v>
      </c>
      <c r="X115" s="47" t="s">
        <v>53</v>
      </c>
      <c r="Y115" s="47" t="s">
        <v>53</v>
      </c>
      <c r="Z115" s="47" t="s">
        <v>53</v>
      </c>
      <c r="AA115" s="47" t="s">
        <v>53</v>
      </c>
      <c r="AB115" s="47" t="s">
        <v>53</v>
      </c>
      <c r="AC115" s="47" t="s">
        <v>53</v>
      </c>
      <c r="AD115" s="47" t="s">
        <v>53</v>
      </c>
      <c r="AE115" s="47" t="s">
        <v>53</v>
      </c>
      <c r="AF115" s="47" t="s">
        <v>53</v>
      </c>
      <c r="AG115" s="47" t="s">
        <v>53</v>
      </c>
      <c r="AH115" s="47" t="s">
        <v>53</v>
      </c>
      <c r="AI115" s="47" t="s">
        <v>53</v>
      </c>
      <c r="AJ115" s="47" t="s">
        <v>53</v>
      </c>
      <c r="AK115" s="47" t="s">
        <v>53</v>
      </c>
      <c r="AL115" s="47" t="s">
        <v>53</v>
      </c>
      <c r="AM115" s="47" t="s">
        <v>53</v>
      </c>
      <c r="AN115" s="47" t="s">
        <v>53</v>
      </c>
      <c r="AO115" s="47" t="s">
        <v>53</v>
      </c>
      <c r="AP115" s="47" t="s">
        <v>53</v>
      </c>
      <c r="AQ115" s="47" t="s">
        <v>53</v>
      </c>
      <c r="AR115" s="154" t="s">
        <v>53</v>
      </c>
      <c r="AS115" s="21"/>
      <c r="AT115" s="21"/>
      <c r="AU115" s="21"/>
      <c r="AV115" s="21"/>
      <c r="AW115" s="21"/>
      <c r="AX115" s="21"/>
      <c r="AY115" s="21"/>
      <c r="AZ115" s="21"/>
      <c r="BA115" s="21"/>
      <c r="BB115" s="21"/>
      <c r="BC115" s="21"/>
      <c r="BD115" s="21"/>
      <c r="BE115" s="21"/>
      <c r="BF115" s="21"/>
      <c r="BG115" s="21"/>
      <c r="BH115" s="21"/>
      <c r="BI115" s="21"/>
      <c r="BJ115" s="21"/>
    </row>
    <row r="116" spans="1:62" ht="18" customHeight="1">
      <c r="A116" s="4347" t="s">
        <v>111</v>
      </c>
      <c r="B116" s="5"/>
      <c r="C116" s="1"/>
      <c r="D116" s="120"/>
      <c r="E116" s="1261" t="s">
        <v>53</v>
      </c>
      <c r="F116" s="31" t="s">
        <v>53</v>
      </c>
      <c r="G116" s="82" t="s">
        <v>53</v>
      </c>
      <c r="H116" s="31" t="s">
        <v>53</v>
      </c>
      <c r="I116" s="31" t="s">
        <v>53</v>
      </c>
      <c r="J116" s="82" t="s">
        <v>53</v>
      </c>
      <c r="K116" s="82" t="s">
        <v>53</v>
      </c>
      <c r="L116" s="82" t="s">
        <v>53</v>
      </c>
      <c r="M116" s="81" t="s">
        <v>53</v>
      </c>
      <c r="N116" s="82" t="s">
        <v>53</v>
      </c>
      <c r="O116" s="31" t="s">
        <v>53</v>
      </c>
      <c r="P116" s="31" t="s">
        <v>53</v>
      </c>
      <c r="Q116" s="31" t="s">
        <v>53</v>
      </c>
      <c r="R116" s="82" t="s">
        <v>53</v>
      </c>
      <c r="S116" s="82" t="s">
        <v>53</v>
      </c>
      <c r="T116" s="82" t="s">
        <v>53</v>
      </c>
      <c r="U116" s="82" t="s">
        <v>53</v>
      </c>
      <c r="V116" s="31" t="s">
        <v>53</v>
      </c>
      <c r="W116" s="31" t="s">
        <v>54</v>
      </c>
      <c r="X116" s="31" t="s">
        <v>53</v>
      </c>
      <c r="Y116" s="82" t="s">
        <v>53</v>
      </c>
      <c r="Z116" s="31" t="s">
        <v>54</v>
      </c>
      <c r="AA116" s="81" t="s">
        <v>53</v>
      </c>
      <c r="AB116" s="82" t="s">
        <v>53</v>
      </c>
      <c r="AC116" s="82" t="s">
        <v>53</v>
      </c>
      <c r="AD116" s="31" t="s">
        <v>53</v>
      </c>
      <c r="AE116" s="31" t="s">
        <v>53</v>
      </c>
      <c r="AF116" s="31" t="s">
        <v>53</v>
      </c>
      <c r="AG116" s="82" t="s">
        <v>53</v>
      </c>
      <c r="AH116" s="31" t="s">
        <v>53</v>
      </c>
      <c r="AI116" s="31" t="s">
        <v>53</v>
      </c>
      <c r="AJ116" s="82" t="s">
        <v>53</v>
      </c>
      <c r="AK116" s="31" t="s">
        <v>53</v>
      </c>
      <c r="AL116" s="31" t="s">
        <v>53</v>
      </c>
      <c r="AM116" s="31" t="s">
        <v>53</v>
      </c>
      <c r="AN116" s="31" t="s">
        <v>53</v>
      </c>
      <c r="AO116" s="31" t="s">
        <v>53</v>
      </c>
      <c r="AP116" s="31" t="s">
        <v>53</v>
      </c>
      <c r="AQ116" s="31" t="s">
        <v>53</v>
      </c>
      <c r="AR116" s="148" t="s">
        <v>53</v>
      </c>
      <c r="AS116" s="21"/>
      <c r="AT116" s="21"/>
      <c r="AU116" s="21"/>
      <c r="AV116" s="21"/>
      <c r="AW116" s="21"/>
      <c r="AX116" s="21"/>
      <c r="AY116" s="21"/>
      <c r="AZ116" s="21"/>
      <c r="BA116" s="21"/>
      <c r="BB116" s="21"/>
      <c r="BC116" s="21"/>
      <c r="BD116" s="21"/>
      <c r="BE116" s="21"/>
      <c r="BF116" s="21"/>
      <c r="BG116" s="21"/>
      <c r="BH116" s="21"/>
      <c r="BI116" s="21"/>
      <c r="BJ116" s="21"/>
    </row>
    <row r="117" spans="1:62" ht="18" customHeight="1">
      <c r="A117" s="4348" t="s">
        <v>112</v>
      </c>
      <c r="B117" s="4395"/>
      <c r="C117" s="138"/>
      <c r="D117" s="139"/>
      <c r="E117" s="1266" t="s">
        <v>53</v>
      </c>
      <c r="F117" s="1241" t="s">
        <v>53</v>
      </c>
      <c r="G117" s="1240" t="s">
        <v>53</v>
      </c>
      <c r="H117" s="1241" t="s">
        <v>53</v>
      </c>
      <c r="I117" s="1241" t="s">
        <v>53</v>
      </c>
      <c r="J117" s="1240" t="s">
        <v>53</v>
      </c>
      <c r="K117" s="1240" t="s">
        <v>53</v>
      </c>
      <c r="L117" s="1240" t="s">
        <v>53</v>
      </c>
      <c r="M117" s="1241" t="s">
        <v>53</v>
      </c>
      <c r="N117" s="1240" t="s">
        <v>53</v>
      </c>
      <c r="O117" s="1240" t="s">
        <v>53</v>
      </c>
      <c r="P117" s="1241" t="s">
        <v>53</v>
      </c>
      <c r="Q117" s="1241" t="s">
        <v>53</v>
      </c>
      <c r="R117" s="1240" t="s">
        <v>53</v>
      </c>
      <c r="S117" s="1240" t="s">
        <v>53</v>
      </c>
      <c r="T117" s="1240" t="s">
        <v>53</v>
      </c>
      <c r="U117" s="1240" t="s">
        <v>53</v>
      </c>
      <c r="V117" s="1241" t="s">
        <v>53</v>
      </c>
      <c r="W117" s="1241" t="s">
        <v>54</v>
      </c>
      <c r="X117" s="1241" t="s">
        <v>53</v>
      </c>
      <c r="Y117" s="1240" t="s">
        <v>53</v>
      </c>
      <c r="Z117" s="1241" t="s">
        <v>53</v>
      </c>
      <c r="AA117" s="1245" t="s">
        <v>53</v>
      </c>
      <c r="AB117" s="1241" t="s">
        <v>53</v>
      </c>
      <c r="AC117" s="1240" t="s">
        <v>53</v>
      </c>
      <c r="AD117" s="1241" t="s">
        <v>53</v>
      </c>
      <c r="AE117" s="1241" t="s">
        <v>53</v>
      </c>
      <c r="AF117" s="1241" t="s">
        <v>53</v>
      </c>
      <c r="AG117" s="1240" t="s">
        <v>53</v>
      </c>
      <c r="AH117" s="1241" t="s">
        <v>53</v>
      </c>
      <c r="AI117" s="1241" t="s">
        <v>53</v>
      </c>
      <c r="AJ117" s="1240" t="s">
        <v>53</v>
      </c>
      <c r="AK117" s="1241" t="s">
        <v>53</v>
      </c>
      <c r="AL117" s="1241" t="s">
        <v>53</v>
      </c>
      <c r="AM117" s="1241" t="s">
        <v>53</v>
      </c>
      <c r="AN117" s="1240" t="s">
        <v>53</v>
      </c>
      <c r="AO117" s="1241" t="s">
        <v>53</v>
      </c>
      <c r="AP117" s="1241" t="s">
        <v>53</v>
      </c>
      <c r="AQ117" s="1241" t="s">
        <v>53</v>
      </c>
      <c r="AR117" s="1242" t="s">
        <v>53</v>
      </c>
      <c r="AS117" s="21"/>
      <c r="AT117" s="21"/>
      <c r="AU117" s="21"/>
      <c r="AV117" s="21"/>
      <c r="AW117" s="21"/>
      <c r="AX117" s="21"/>
      <c r="AY117" s="21"/>
      <c r="AZ117" s="21"/>
      <c r="BA117" s="21"/>
      <c r="BB117" s="21"/>
      <c r="BC117" s="21"/>
      <c r="BD117" s="21"/>
      <c r="BE117" s="21"/>
      <c r="BF117" s="21"/>
      <c r="BG117" s="21"/>
      <c r="BH117" s="21"/>
      <c r="BI117" s="21"/>
      <c r="BJ117" s="21"/>
    </row>
    <row r="118" spans="1:62" ht="18" customHeight="1">
      <c r="A118" s="4346" t="s">
        <v>116</v>
      </c>
      <c r="B118" s="7">
        <f>C118/D118</f>
        <v>1</v>
      </c>
      <c r="C118" s="1246">
        <v>42</v>
      </c>
      <c r="D118" s="108">
        <v>42</v>
      </c>
      <c r="E118" s="54" t="s">
        <v>53</v>
      </c>
      <c r="F118" s="47" t="s">
        <v>53</v>
      </c>
      <c r="G118" s="47" t="s">
        <v>53</v>
      </c>
      <c r="H118" s="47" t="s">
        <v>53</v>
      </c>
      <c r="I118" s="47" t="s">
        <v>53</v>
      </c>
      <c r="J118" s="47" t="s">
        <v>53</v>
      </c>
      <c r="K118" s="47" t="s">
        <v>53</v>
      </c>
      <c r="L118" s="47" t="s">
        <v>53</v>
      </c>
      <c r="M118" s="47" t="s">
        <v>53</v>
      </c>
      <c r="N118" s="47" t="s">
        <v>53</v>
      </c>
      <c r="O118" s="47" t="s">
        <v>53</v>
      </c>
      <c r="P118" s="47" t="s">
        <v>53</v>
      </c>
      <c r="Q118" s="47" t="s">
        <v>53</v>
      </c>
      <c r="R118" s="47" t="s">
        <v>53</v>
      </c>
      <c r="S118" s="47" t="s">
        <v>53</v>
      </c>
      <c r="T118" s="47" t="s">
        <v>53</v>
      </c>
      <c r="U118" s="47" t="s">
        <v>53</v>
      </c>
      <c r="V118" s="47" t="s">
        <v>53</v>
      </c>
      <c r="W118" s="47" t="s">
        <v>53</v>
      </c>
      <c r="X118" s="47" t="s">
        <v>53</v>
      </c>
      <c r="Y118" s="47" t="s">
        <v>53</v>
      </c>
      <c r="Z118" s="47" t="s">
        <v>53</v>
      </c>
      <c r="AA118" s="47" t="s">
        <v>53</v>
      </c>
      <c r="AB118" s="47" t="s">
        <v>53</v>
      </c>
      <c r="AC118" s="47" t="s">
        <v>53</v>
      </c>
      <c r="AD118" s="47" t="s">
        <v>53</v>
      </c>
      <c r="AE118" s="47" t="s">
        <v>53</v>
      </c>
      <c r="AF118" s="47" t="s">
        <v>53</v>
      </c>
      <c r="AG118" s="47" t="s">
        <v>53</v>
      </c>
      <c r="AH118" s="47" t="s">
        <v>53</v>
      </c>
      <c r="AI118" s="47" t="s">
        <v>53</v>
      </c>
      <c r="AJ118" s="47" t="s">
        <v>53</v>
      </c>
      <c r="AK118" s="47" t="s">
        <v>53</v>
      </c>
      <c r="AL118" s="47" t="s">
        <v>53</v>
      </c>
      <c r="AM118" s="47" t="s">
        <v>53</v>
      </c>
      <c r="AN118" s="47" t="s">
        <v>53</v>
      </c>
      <c r="AO118" s="47" t="s">
        <v>53</v>
      </c>
      <c r="AP118" s="47" t="s">
        <v>53</v>
      </c>
      <c r="AQ118" s="47" t="s">
        <v>53</v>
      </c>
      <c r="AR118" s="154" t="s">
        <v>53</v>
      </c>
      <c r="AS118" s="21"/>
      <c r="AT118" s="21"/>
      <c r="AU118" s="21"/>
      <c r="AV118" s="21"/>
      <c r="AW118" s="21"/>
      <c r="AX118" s="21"/>
      <c r="AY118" s="21"/>
      <c r="AZ118" s="21"/>
      <c r="BA118" s="21"/>
      <c r="BB118" s="21"/>
      <c r="BC118" s="21"/>
      <c r="BD118" s="21"/>
      <c r="BE118" s="21"/>
      <c r="BF118" s="21"/>
      <c r="BG118" s="21"/>
      <c r="BH118" s="21"/>
      <c r="BI118" s="21"/>
      <c r="BJ118" s="21"/>
    </row>
    <row r="119" spans="1:62" ht="18" customHeight="1">
      <c r="A119" s="4347" t="s">
        <v>111</v>
      </c>
      <c r="B119" s="5"/>
      <c r="C119" s="1"/>
      <c r="D119" s="120"/>
      <c r="E119" s="1261" t="s">
        <v>53</v>
      </c>
      <c r="F119" s="31" t="s">
        <v>53</v>
      </c>
      <c r="G119" s="82" t="s">
        <v>53</v>
      </c>
      <c r="H119" s="31" t="s">
        <v>53</v>
      </c>
      <c r="I119" s="82" t="s">
        <v>53</v>
      </c>
      <c r="J119" s="82" t="s">
        <v>53</v>
      </c>
      <c r="K119" s="82" t="s">
        <v>53</v>
      </c>
      <c r="L119" s="82" t="s">
        <v>53</v>
      </c>
      <c r="M119" s="81" t="s">
        <v>53</v>
      </c>
      <c r="N119" s="82" t="s">
        <v>53</v>
      </c>
      <c r="O119" s="31" t="s">
        <v>53</v>
      </c>
      <c r="P119" s="31" t="s">
        <v>53</v>
      </c>
      <c r="Q119" s="31" t="s">
        <v>53</v>
      </c>
      <c r="R119" s="82" t="s">
        <v>53</v>
      </c>
      <c r="S119" s="82" t="s">
        <v>53</v>
      </c>
      <c r="T119" s="82" t="s">
        <v>53</v>
      </c>
      <c r="U119" s="82" t="s">
        <v>53</v>
      </c>
      <c r="V119" s="31" t="s">
        <v>53</v>
      </c>
      <c r="W119" s="31" t="s">
        <v>53</v>
      </c>
      <c r="X119" s="31" t="s">
        <v>53</v>
      </c>
      <c r="Y119" s="82" t="s">
        <v>53</v>
      </c>
      <c r="Z119" s="31" t="s">
        <v>54</v>
      </c>
      <c r="AA119" s="82" t="s">
        <v>53</v>
      </c>
      <c r="AB119" s="82" t="s">
        <v>53</v>
      </c>
      <c r="AC119" s="82" t="s">
        <v>53</v>
      </c>
      <c r="AD119" s="31" t="s">
        <v>53</v>
      </c>
      <c r="AE119" s="31" t="s">
        <v>53</v>
      </c>
      <c r="AF119" s="31" t="s">
        <v>53</v>
      </c>
      <c r="AG119" s="82" t="s">
        <v>53</v>
      </c>
      <c r="AH119" s="31" t="s">
        <v>53</v>
      </c>
      <c r="AI119" s="31" t="s">
        <v>53</v>
      </c>
      <c r="AJ119" s="82" t="s">
        <v>53</v>
      </c>
      <c r="AK119" s="31" t="s">
        <v>53</v>
      </c>
      <c r="AL119" s="31" t="s">
        <v>53</v>
      </c>
      <c r="AM119" s="31" t="s">
        <v>53</v>
      </c>
      <c r="AN119" s="82" t="s">
        <v>53</v>
      </c>
      <c r="AO119" s="31" t="s">
        <v>53</v>
      </c>
      <c r="AP119" s="31" t="s">
        <v>53</v>
      </c>
      <c r="AQ119" s="31" t="s">
        <v>53</v>
      </c>
      <c r="AR119" s="148" t="s">
        <v>53</v>
      </c>
      <c r="AS119" s="21"/>
      <c r="AT119" s="21"/>
      <c r="AU119" s="21"/>
      <c r="AV119" s="21"/>
      <c r="AW119" s="21"/>
      <c r="AX119" s="21"/>
      <c r="AY119" s="21"/>
      <c r="AZ119" s="21"/>
      <c r="BA119" s="21"/>
      <c r="BB119" s="21"/>
      <c r="BC119" s="21"/>
      <c r="BD119" s="21"/>
      <c r="BE119" s="21"/>
      <c r="BF119" s="21"/>
      <c r="BG119" s="21"/>
      <c r="BH119" s="21"/>
      <c r="BI119" s="21"/>
      <c r="BJ119" s="21"/>
    </row>
    <row r="120" spans="1:62" ht="18" customHeight="1">
      <c r="A120" s="4348" t="s">
        <v>112</v>
      </c>
      <c r="B120" s="4395"/>
      <c r="C120" s="138"/>
      <c r="D120" s="139"/>
      <c r="E120" s="1266" t="s">
        <v>53</v>
      </c>
      <c r="F120" s="1241" t="s">
        <v>53</v>
      </c>
      <c r="G120" s="1240" t="s">
        <v>53</v>
      </c>
      <c r="H120" s="1241" t="s">
        <v>53</v>
      </c>
      <c r="I120" s="1240" t="s">
        <v>53</v>
      </c>
      <c r="J120" s="1240" t="s">
        <v>53</v>
      </c>
      <c r="K120" s="1240" t="s">
        <v>53</v>
      </c>
      <c r="L120" s="1240" t="s">
        <v>53</v>
      </c>
      <c r="M120" s="1241" t="s">
        <v>53</v>
      </c>
      <c r="N120" s="1240" t="s">
        <v>53</v>
      </c>
      <c r="O120" s="1240" t="s">
        <v>53</v>
      </c>
      <c r="P120" s="1241" t="s">
        <v>53</v>
      </c>
      <c r="Q120" s="1241" t="s">
        <v>53</v>
      </c>
      <c r="R120" s="1240" t="s">
        <v>53</v>
      </c>
      <c r="S120" s="1240" t="s">
        <v>53</v>
      </c>
      <c r="T120" s="1240" t="s">
        <v>53</v>
      </c>
      <c r="U120" s="1240" t="s">
        <v>53</v>
      </c>
      <c r="V120" s="1241" t="s">
        <v>53</v>
      </c>
      <c r="W120" s="1241" t="s">
        <v>53</v>
      </c>
      <c r="X120" s="1241" t="s">
        <v>53</v>
      </c>
      <c r="Y120" s="1240" t="s">
        <v>53</v>
      </c>
      <c r="Z120" s="1241" t="s">
        <v>53</v>
      </c>
      <c r="AA120" s="1240" t="s">
        <v>53</v>
      </c>
      <c r="AB120" s="1240" t="s">
        <v>53</v>
      </c>
      <c r="AC120" s="1240" t="s">
        <v>53</v>
      </c>
      <c r="AD120" s="1241" t="s">
        <v>53</v>
      </c>
      <c r="AE120" s="1241" t="s">
        <v>53</v>
      </c>
      <c r="AF120" s="1241" t="s">
        <v>53</v>
      </c>
      <c r="AG120" s="1240" t="s">
        <v>53</v>
      </c>
      <c r="AH120" s="1241" t="s">
        <v>53</v>
      </c>
      <c r="AI120" s="1241" t="s">
        <v>53</v>
      </c>
      <c r="AJ120" s="1240" t="s">
        <v>53</v>
      </c>
      <c r="AK120" s="1241" t="s">
        <v>53</v>
      </c>
      <c r="AL120" s="1241" t="s">
        <v>53</v>
      </c>
      <c r="AM120" s="1241" t="s">
        <v>53</v>
      </c>
      <c r="AN120" s="1240" t="s">
        <v>53</v>
      </c>
      <c r="AO120" s="1241" t="s">
        <v>53</v>
      </c>
      <c r="AP120" s="1241" t="s">
        <v>53</v>
      </c>
      <c r="AQ120" s="1241" t="s">
        <v>53</v>
      </c>
      <c r="AR120" s="1242" t="s">
        <v>53</v>
      </c>
      <c r="AS120" s="21"/>
      <c r="AT120" s="21"/>
      <c r="AU120" s="21"/>
      <c r="AV120" s="21"/>
      <c r="AW120" s="21"/>
      <c r="AX120" s="21"/>
      <c r="AY120" s="21"/>
      <c r="AZ120" s="21"/>
      <c r="BA120" s="21"/>
      <c r="BB120" s="21"/>
      <c r="BC120" s="21"/>
      <c r="BD120" s="21"/>
      <c r="BE120" s="21"/>
      <c r="BF120" s="21"/>
      <c r="BG120" s="21"/>
      <c r="BH120" s="21"/>
      <c r="BI120" s="21"/>
      <c r="BJ120" s="21"/>
    </row>
    <row r="121" spans="1:62" ht="18" customHeight="1">
      <c r="A121" s="4346" t="s">
        <v>117</v>
      </c>
      <c r="B121" s="7">
        <f>C121/D121</f>
        <v>0.97619047619047616</v>
      </c>
      <c r="C121" s="1246">
        <v>41</v>
      </c>
      <c r="D121" s="108">
        <v>42</v>
      </c>
      <c r="E121" s="54" t="s">
        <v>53</v>
      </c>
      <c r="F121" s="47" t="s">
        <v>53</v>
      </c>
      <c r="G121" s="47" t="s">
        <v>53</v>
      </c>
      <c r="H121" s="47" t="s">
        <v>53</v>
      </c>
      <c r="I121" s="47" t="s">
        <v>53</v>
      </c>
      <c r="J121" s="47" t="s">
        <v>53</v>
      </c>
      <c r="K121" s="47" t="s">
        <v>53</v>
      </c>
      <c r="L121" s="47" t="s">
        <v>53</v>
      </c>
      <c r="M121" s="47" t="s">
        <v>53</v>
      </c>
      <c r="N121" s="47" t="s">
        <v>53</v>
      </c>
      <c r="O121" s="47" t="s">
        <v>53</v>
      </c>
      <c r="P121" s="47" t="s">
        <v>53</v>
      </c>
      <c r="Q121" s="47" t="s">
        <v>53</v>
      </c>
      <c r="R121" s="47" t="s">
        <v>53</v>
      </c>
      <c r="S121" s="47" t="s">
        <v>53</v>
      </c>
      <c r="T121" s="47" t="s">
        <v>53</v>
      </c>
      <c r="U121" s="47" t="s">
        <v>53</v>
      </c>
      <c r="V121" s="47" t="s">
        <v>53</v>
      </c>
      <c r="W121" s="47" t="s">
        <v>54</v>
      </c>
      <c r="X121" s="47" t="s">
        <v>53</v>
      </c>
      <c r="Y121" s="47" t="s">
        <v>53</v>
      </c>
      <c r="Z121" s="47" t="s">
        <v>53</v>
      </c>
      <c r="AA121" s="47" t="s">
        <v>53</v>
      </c>
      <c r="AB121" s="47" t="s">
        <v>53</v>
      </c>
      <c r="AC121" s="47" t="s">
        <v>53</v>
      </c>
      <c r="AD121" s="47" t="s">
        <v>53</v>
      </c>
      <c r="AE121" s="47" t="s">
        <v>53</v>
      </c>
      <c r="AF121" s="47" t="s">
        <v>53</v>
      </c>
      <c r="AG121" s="47" t="s">
        <v>53</v>
      </c>
      <c r="AH121" s="47" t="s">
        <v>53</v>
      </c>
      <c r="AI121" s="47" t="s">
        <v>53</v>
      </c>
      <c r="AJ121" s="47" t="s">
        <v>53</v>
      </c>
      <c r="AK121" s="47" t="s">
        <v>53</v>
      </c>
      <c r="AL121" s="47" t="s">
        <v>53</v>
      </c>
      <c r="AM121" s="47" t="s">
        <v>53</v>
      </c>
      <c r="AN121" s="47" t="s">
        <v>53</v>
      </c>
      <c r="AO121" s="47" t="s">
        <v>53</v>
      </c>
      <c r="AP121" s="47" t="s">
        <v>53</v>
      </c>
      <c r="AQ121" s="47" t="s">
        <v>53</v>
      </c>
      <c r="AR121" s="154" t="s">
        <v>53</v>
      </c>
      <c r="AS121" s="21"/>
      <c r="AT121" s="21"/>
      <c r="AU121" s="21"/>
      <c r="AV121" s="21"/>
      <c r="AW121" s="21"/>
      <c r="AX121" s="21"/>
      <c r="AY121" s="21"/>
      <c r="AZ121" s="21"/>
      <c r="BA121" s="21"/>
      <c r="BB121" s="21"/>
      <c r="BC121" s="21"/>
      <c r="BD121" s="21"/>
      <c r="BE121" s="21"/>
      <c r="BF121" s="21"/>
      <c r="BG121" s="21"/>
      <c r="BH121" s="21"/>
      <c r="BI121" s="21"/>
      <c r="BJ121" s="21"/>
    </row>
    <row r="122" spans="1:62" ht="18" customHeight="1">
      <c r="A122" s="4347" t="s">
        <v>111</v>
      </c>
      <c r="B122" s="5"/>
      <c r="C122" s="1"/>
      <c r="D122" s="120"/>
      <c r="E122" s="1261" t="s">
        <v>53</v>
      </c>
      <c r="F122" s="31" t="s">
        <v>53</v>
      </c>
      <c r="G122" s="82" t="s">
        <v>53</v>
      </c>
      <c r="H122" s="31" t="s">
        <v>53</v>
      </c>
      <c r="I122" s="82" t="s">
        <v>53</v>
      </c>
      <c r="J122" s="82" t="s">
        <v>53</v>
      </c>
      <c r="K122" s="82" t="s">
        <v>53</v>
      </c>
      <c r="L122" s="82" t="s">
        <v>53</v>
      </c>
      <c r="M122" s="81" t="s">
        <v>53</v>
      </c>
      <c r="N122" s="82" t="s">
        <v>53</v>
      </c>
      <c r="O122" s="31" t="s">
        <v>53</v>
      </c>
      <c r="P122" s="31" t="s">
        <v>53</v>
      </c>
      <c r="Q122" s="31" t="s">
        <v>53</v>
      </c>
      <c r="R122" s="82" t="s">
        <v>53</v>
      </c>
      <c r="S122" s="82" t="s">
        <v>53</v>
      </c>
      <c r="T122" s="82" t="s">
        <v>53</v>
      </c>
      <c r="U122" s="82" t="s">
        <v>53</v>
      </c>
      <c r="V122" s="31" t="s">
        <v>53</v>
      </c>
      <c r="W122" s="31" t="s">
        <v>54</v>
      </c>
      <c r="X122" s="31" t="s">
        <v>53</v>
      </c>
      <c r="Y122" s="82" t="s">
        <v>53</v>
      </c>
      <c r="Z122" s="31" t="s">
        <v>54</v>
      </c>
      <c r="AA122" s="82" t="s">
        <v>53</v>
      </c>
      <c r="AB122" s="82" t="s">
        <v>53</v>
      </c>
      <c r="AC122" s="82" t="s">
        <v>53</v>
      </c>
      <c r="AD122" s="31" t="s">
        <v>53</v>
      </c>
      <c r="AE122" s="31" t="s">
        <v>53</v>
      </c>
      <c r="AF122" s="31" t="s">
        <v>53</v>
      </c>
      <c r="AG122" s="82" t="s">
        <v>53</v>
      </c>
      <c r="AH122" s="31" t="s">
        <v>53</v>
      </c>
      <c r="AI122" s="31" t="s">
        <v>53</v>
      </c>
      <c r="AJ122" s="82" t="s">
        <v>53</v>
      </c>
      <c r="AK122" s="31" t="s">
        <v>53</v>
      </c>
      <c r="AL122" s="31" t="s">
        <v>53</v>
      </c>
      <c r="AM122" s="31" t="s">
        <v>53</v>
      </c>
      <c r="AN122" s="82" t="s">
        <v>53</v>
      </c>
      <c r="AO122" s="31" t="s">
        <v>53</v>
      </c>
      <c r="AP122" s="31" t="s">
        <v>53</v>
      </c>
      <c r="AQ122" s="31" t="s">
        <v>53</v>
      </c>
      <c r="AR122" s="148" t="s">
        <v>53</v>
      </c>
      <c r="AS122" s="21"/>
      <c r="AT122" s="21"/>
      <c r="AU122" s="21"/>
      <c r="AV122" s="21"/>
      <c r="AW122" s="21"/>
      <c r="AX122" s="21"/>
      <c r="AY122" s="21"/>
      <c r="AZ122" s="21"/>
      <c r="BA122" s="21"/>
      <c r="BB122" s="21"/>
      <c r="BC122" s="21"/>
      <c r="BD122" s="21"/>
      <c r="BE122" s="21"/>
      <c r="BF122" s="21"/>
      <c r="BG122" s="21"/>
      <c r="BH122" s="21"/>
      <c r="BI122" s="21"/>
      <c r="BJ122" s="21"/>
    </row>
    <row r="123" spans="1:62" ht="18" customHeight="1">
      <c r="A123" s="4348" t="s">
        <v>112</v>
      </c>
      <c r="B123" s="4395"/>
      <c r="C123" s="138"/>
      <c r="D123" s="139"/>
      <c r="E123" s="1266" t="s">
        <v>53</v>
      </c>
      <c r="F123" s="1241" t="s">
        <v>53</v>
      </c>
      <c r="G123" s="1240" t="s">
        <v>53</v>
      </c>
      <c r="H123" s="1241" t="s">
        <v>53</v>
      </c>
      <c r="I123" s="1240" t="s">
        <v>53</v>
      </c>
      <c r="J123" s="1240" t="s">
        <v>53</v>
      </c>
      <c r="K123" s="1240" t="s">
        <v>53</v>
      </c>
      <c r="L123" s="1240" t="s">
        <v>53</v>
      </c>
      <c r="M123" s="1241" t="s">
        <v>53</v>
      </c>
      <c r="N123" s="1240" t="s">
        <v>53</v>
      </c>
      <c r="O123" s="1240" t="s">
        <v>53</v>
      </c>
      <c r="P123" s="1241" t="s">
        <v>53</v>
      </c>
      <c r="Q123" s="1241" t="s">
        <v>53</v>
      </c>
      <c r="R123" s="1240" t="s">
        <v>53</v>
      </c>
      <c r="S123" s="1240" t="s">
        <v>53</v>
      </c>
      <c r="T123" s="1240" t="s">
        <v>53</v>
      </c>
      <c r="U123" s="1240" t="s">
        <v>53</v>
      </c>
      <c r="V123" s="1241" t="s">
        <v>53</v>
      </c>
      <c r="W123" s="1241" t="s">
        <v>54</v>
      </c>
      <c r="X123" s="1241" t="s">
        <v>53</v>
      </c>
      <c r="Y123" s="1240" t="s">
        <v>53</v>
      </c>
      <c r="Z123" s="1241" t="s">
        <v>53</v>
      </c>
      <c r="AA123" s="1240" t="s">
        <v>53</v>
      </c>
      <c r="AB123" s="1240" t="s">
        <v>53</v>
      </c>
      <c r="AC123" s="1240" t="s">
        <v>53</v>
      </c>
      <c r="AD123" s="1241" t="s">
        <v>53</v>
      </c>
      <c r="AE123" s="1241" t="s">
        <v>53</v>
      </c>
      <c r="AF123" s="1241" t="s">
        <v>53</v>
      </c>
      <c r="AG123" s="1240" t="s">
        <v>53</v>
      </c>
      <c r="AH123" s="1241" t="s">
        <v>53</v>
      </c>
      <c r="AI123" s="1241" t="s">
        <v>53</v>
      </c>
      <c r="AJ123" s="1240" t="s">
        <v>53</v>
      </c>
      <c r="AK123" s="1241" t="s">
        <v>53</v>
      </c>
      <c r="AL123" s="1241" t="s">
        <v>53</v>
      </c>
      <c r="AM123" s="1241" t="s">
        <v>53</v>
      </c>
      <c r="AN123" s="1240" t="s">
        <v>53</v>
      </c>
      <c r="AO123" s="1241" t="s">
        <v>53</v>
      </c>
      <c r="AP123" s="1241" t="s">
        <v>53</v>
      </c>
      <c r="AQ123" s="1241" t="s">
        <v>53</v>
      </c>
      <c r="AR123" s="1242" t="s">
        <v>53</v>
      </c>
      <c r="AS123" s="21"/>
      <c r="AT123" s="21"/>
      <c r="AU123" s="21"/>
      <c r="AV123" s="21"/>
      <c r="AW123" s="21"/>
      <c r="AX123" s="21"/>
      <c r="AY123" s="21"/>
      <c r="AZ123" s="21"/>
      <c r="BA123" s="21"/>
      <c r="BB123" s="21"/>
      <c r="BC123" s="21"/>
      <c r="BD123" s="21"/>
      <c r="BE123" s="21"/>
      <c r="BF123" s="21"/>
      <c r="BG123" s="21"/>
      <c r="BH123" s="21"/>
      <c r="BI123" s="21"/>
      <c r="BJ123" s="21"/>
    </row>
    <row r="124" spans="1:62" ht="18" customHeight="1">
      <c r="A124" s="4346" t="s">
        <v>118</v>
      </c>
      <c r="B124" s="7">
        <f>C124/D124</f>
        <v>0.80487804878048785</v>
      </c>
      <c r="C124" s="1246">
        <v>33</v>
      </c>
      <c r="D124" s="108">
        <v>41</v>
      </c>
      <c r="E124" s="54" t="s">
        <v>53</v>
      </c>
      <c r="F124" s="47" t="s">
        <v>54</v>
      </c>
      <c r="G124" s="47" t="s">
        <v>53</v>
      </c>
      <c r="H124" s="47" t="s">
        <v>53</v>
      </c>
      <c r="I124" s="47" t="s">
        <v>53</v>
      </c>
      <c r="J124" s="47" t="s">
        <v>53</v>
      </c>
      <c r="K124" s="47" t="s">
        <v>53</v>
      </c>
      <c r="L124" s="47" t="s">
        <v>53</v>
      </c>
      <c r="M124" s="47" t="s">
        <v>53</v>
      </c>
      <c r="N124" s="47" t="s">
        <v>53</v>
      </c>
      <c r="O124" s="47" t="s">
        <v>53</v>
      </c>
      <c r="P124" s="47" t="s">
        <v>54</v>
      </c>
      <c r="Q124" s="47" t="s">
        <v>53</v>
      </c>
      <c r="R124" s="47" t="s">
        <v>54</v>
      </c>
      <c r="S124" s="47" t="s">
        <v>53</v>
      </c>
      <c r="T124" s="47" t="s">
        <v>54</v>
      </c>
      <c r="U124" s="47" t="s">
        <v>54</v>
      </c>
      <c r="V124" s="47" t="s">
        <v>53</v>
      </c>
      <c r="W124" s="47" t="s">
        <v>53</v>
      </c>
      <c r="X124" s="47" t="s">
        <v>53</v>
      </c>
      <c r="Y124" s="47" t="s">
        <v>53</v>
      </c>
      <c r="Z124" s="47" t="s">
        <v>53</v>
      </c>
      <c r="AA124" s="47" t="s">
        <v>53</v>
      </c>
      <c r="AB124" s="47" t="s">
        <v>53</v>
      </c>
      <c r="AC124" s="47" t="s">
        <v>53</v>
      </c>
      <c r="AD124" s="47" t="s">
        <v>53</v>
      </c>
      <c r="AE124" s="47" t="s">
        <v>53</v>
      </c>
      <c r="AF124" s="47" t="s">
        <v>54</v>
      </c>
      <c r="AG124" s="47" t="s">
        <v>53</v>
      </c>
      <c r="AH124" s="47" t="s">
        <v>53</v>
      </c>
      <c r="AI124" s="47" t="s">
        <v>53</v>
      </c>
      <c r="AJ124" s="47" t="s">
        <v>53</v>
      </c>
      <c r="AK124" s="47" t="s">
        <v>53</v>
      </c>
      <c r="AL124" s="47" t="s">
        <v>53</v>
      </c>
      <c r="AM124" s="47" t="s">
        <v>53</v>
      </c>
      <c r="AN124" s="47" t="s">
        <v>53</v>
      </c>
      <c r="AO124" s="47" t="s">
        <v>53</v>
      </c>
      <c r="AP124" s="47" t="s">
        <v>54</v>
      </c>
      <c r="AQ124" s="47" t="s">
        <v>53</v>
      </c>
      <c r="AR124" s="154" t="s">
        <v>53</v>
      </c>
      <c r="AS124" s="21"/>
      <c r="AT124" s="21"/>
      <c r="AU124" s="21"/>
      <c r="AV124" s="21"/>
      <c r="AW124" s="21"/>
      <c r="AX124" s="21"/>
      <c r="AY124" s="21"/>
      <c r="AZ124" s="21"/>
      <c r="BA124" s="21"/>
      <c r="BB124" s="21"/>
      <c r="BC124" s="21"/>
      <c r="BD124" s="21"/>
      <c r="BE124" s="21"/>
      <c r="BF124" s="21"/>
      <c r="BG124" s="21"/>
      <c r="BH124" s="21"/>
      <c r="BI124" s="21"/>
      <c r="BJ124" s="21"/>
    </row>
    <row r="125" spans="1:62" ht="18" customHeight="1">
      <c r="A125" s="4347" t="s">
        <v>111</v>
      </c>
      <c r="B125" s="5"/>
      <c r="C125" s="1"/>
      <c r="D125" s="120"/>
      <c r="E125" s="1261" t="s">
        <v>53</v>
      </c>
      <c r="F125" s="31" t="s">
        <v>54</v>
      </c>
      <c r="G125" s="82" t="s">
        <v>53</v>
      </c>
      <c r="H125" s="31" t="s">
        <v>53</v>
      </c>
      <c r="I125" s="82" t="s">
        <v>53</v>
      </c>
      <c r="J125" s="82" t="s">
        <v>53</v>
      </c>
      <c r="K125" s="82" t="s">
        <v>53</v>
      </c>
      <c r="L125" s="82" t="s">
        <v>53</v>
      </c>
      <c r="M125" s="81" t="s">
        <v>53</v>
      </c>
      <c r="N125" s="82" t="s">
        <v>53</v>
      </c>
      <c r="O125" s="31" t="s">
        <v>53</v>
      </c>
      <c r="P125" s="31" t="s">
        <v>54</v>
      </c>
      <c r="Q125" s="31" t="s">
        <v>53</v>
      </c>
      <c r="R125" s="31" t="s">
        <v>54</v>
      </c>
      <c r="S125" s="82" t="s">
        <v>53</v>
      </c>
      <c r="T125" s="82" t="s">
        <v>54</v>
      </c>
      <c r="U125" s="31" t="s">
        <v>54</v>
      </c>
      <c r="V125" s="31" t="s">
        <v>53</v>
      </c>
      <c r="W125" s="31" t="s">
        <v>54</v>
      </c>
      <c r="X125" s="31" t="s">
        <v>53</v>
      </c>
      <c r="Y125" s="31" t="s">
        <v>53</v>
      </c>
      <c r="Z125" s="31" t="s">
        <v>54</v>
      </c>
      <c r="AA125" s="82" t="s">
        <v>53</v>
      </c>
      <c r="AB125" s="82" t="s">
        <v>53</v>
      </c>
      <c r="AC125" s="82" t="s">
        <v>53</v>
      </c>
      <c r="AD125" s="31" t="s">
        <v>53</v>
      </c>
      <c r="AE125" s="31" t="s">
        <v>53</v>
      </c>
      <c r="AF125" s="31" t="s">
        <v>54</v>
      </c>
      <c r="AG125" s="82" t="s">
        <v>53</v>
      </c>
      <c r="AH125" s="31" t="s">
        <v>53</v>
      </c>
      <c r="AI125" s="31" t="s">
        <v>53</v>
      </c>
      <c r="AJ125" s="82" t="s">
        <v>53</v>
      </c>
      <c r="AK125" s="31" t="s">
        <v>53</v>
      </c>
      <c r="AL125" s="31" t="s">
        <v>53</v>
      </c>
      <c r="AM125" s="31" t="s">
        <v>53</v>
      </c>
      <c r="AN125" s="82" t="s">
        <v>53</v>
      </c>
      <c r="AO125" s="31" t="s">
        <v>53</v>
      </c>
      <c r="AP125" s="31" t="s">
        <v>54</v>
      </c>
      <c r="AQ125" s="31" t="s">
        <v>53</v>
      </c>
      <c r="AR125" s="148" t="s">
        <v>53</v>
      </c>
      <c r="AS125" s="21"/>
      <c r="AT125" s="21"/>
      <c r="AU125" s="21"/>
      <c r="AV125" s="21"/>
      <c r="AW125" s="21"/>
      <c r="AX125" s="21"/>
      <c r="AY125" s="21"/>
      <c r="AZ125" s="21"/>
      <c r="BA125" s="21"/>
      <c r="BB125" s="21"/>
      <c r="BC125" s="21"/>
      <c r="BD125" s="21"/>
      <c r="BE125" s="21"/>
      <c r="BF125" s="21"/>
      <c r="BG125" s="21"/>
      <c r="BH125" s="21"/>
      <c r="BI125" s="21"/>
      <c r="BJ125" s="21"/>
    </row>
    <row r="126" spans="1:62" ht="18" customHeight="1">
      <c r="A126" s="4348" t="s">
        <v>112</v>
      </c>
      <c r="B126" s="4395"/>
      <c r="C126" s="138"/>
      <c r="D126" s="139"/>
      <c r="E126" s="1266" t="s">
        <v>53</v>
      </c>
      <c r="F126" s="1241" t="s">
        <v>54</v>
      </c>
      <c r="G126" s="1240" t="s">
        <v>53</v>
      </c>
      <c r="H126" s="1241" t="s">
        <v>53</v>
      </c>
      <c r="I126" s="1240" t="s">
        <v>53</v>
      </c>
      <c r="J126" s="1240" t="s">
        <v>53</v>
      </c>
      <c r="K126" s="1240" t="s">
        <v>53</v>
      </c>
      <c r="L126" s="1240" t="s">
        <v>53</v>
      </c>
      <c r="M126" s="1241" t="s">
        <v>53</v>
      </c>
      <c r="N126" s="1240" t="s">
        <v>53</v>
      </c>
      <c r="O126" s="1241" t="s">
        <v>53</v>
      </c>
      <c r="P126" s="1241" t="s">
        <v>54</v>
      </c>
      <c r="Q126" s="1241" t="s">
        <v>53</v>
      </c>
      <c r="R126" s="1241" t="s">
        <v>54</v>
      </c>
      <c r="S126" s="1240" t="s">
        <v>53</v>
      </c>
      <c r="T126" s="1240" t="s">
        <v>54</v>
      </c>
      <c r="U126" s="1241" t="s">
        <v>54</v>
      </c>
      <c r="V126" s="1241" t="s">
        <v>53</v>
      </c>
      <c r="W126" s="1241" t="s">
        <v>53</v>
      </c>
      <c r="X126" s="1241" t="s">
        <v>53</v>
      </c>
      <c r="Y126" s="1241" t="s">
        <v>53</v>
      </c>
      <c r="Z126" s="1241" t="s">
        <v>53</v>
      </c>
      <c r="AA126" s="1240" t="s">
        <v>53</v>
      </c>
      <c r="AB126" s="1240" t="s">
        <v>53</v>
      </c>
      <c r="AC126" s="1240" t="s">
        <v>53</v>
      </c>
      <c r="AD126" s="1241" t="s">
        <v>53</v>
      </c>
      <c r="AE126" s="1241" t="s">
        <v>53</v>
      </c>
      <c r="AF126" s="1241" t="s">
        <v>54</v>
      </c>
      <c r="AG126" s="1241" t="s">
        <v>53</v>
      </c>
      <c r="AH126" s="1241" t="s">
        <v>54</v>
      </c>
      <c r="AI126" s="1241" t="s">
        <v>53</v>
      </c>
      <c r="AJ126" s="1240" t="s">
        <v>53</v>
      </c>
      <c r="AK126" s="1241" t="s">
        <v>53</v>
      </c>
      <c r="AL126" s="1241" t="s">
        <v>53</v>
      </c>
      <c r="AM126" s="1241" t="s">
        <v>53</v>
      </c>
      <c r="AN126" s="1240" t="s">
        <v>53</v>
      </c>
      <c r="AO126" s="1241" t="s">
        <v>53</v>
      </c>
      <c r="AP126" s="1241" t="s">
        <v>54</v>
      </c>
      <c r="AQ126" s="1241" t="s">
        <v>53</v>
      </c>
      <c r="AR126" s="1242" t="s">
        <v>53</v>
      </c>
      <c r="AS126" s="21"/>
      <c r="AT126" s="21"/>
      <c r="AU126" s="21"/>
      <c r="AV126" s="21"/>
      <c r="AW126" s="21"/>
      <c r="AX126" s="21"/>
      <c r="AY126" s="21"/>
      <c r="AZ126" s="21"/>
      <c r="BA126" s="21"/>
      <c r="BB126" s="21"/>
      <c r="BC126" s="21"/>
      <c r="BD126" s="21"/>
      <c r="BE126" s="21"/>
      <c r="BF126" s="21"/>
      <c r="BG126" s="21"/>
      <c r="BH126" s="21"/>
      <c r="BI126" s="21"/>
      <c r="BJ126" s="21"/>
    </row>
    <row r="127" spans="1:62" ht="18" customHeight="1">
      <c r="A127" s="4346" t="s">
        <v>119</v>
      </c>
      <c r="B127" s="7">
        <f>C127/D127</f>
        <v>0.83333333333333337</v>
      </c>
      <c r="C127" s="1246">
        <v>35</v>
      </c>
      <c r="D127" s="108">
        <v>42</v>
      </c>
      <c r="E127" s="54" t="s">
        <v>53</v>
      </c>
      <c r="F127" s="47" t="s">
        <v>53</v>
      </c>
      <c r="G127" s="47" t="s">
        <v>53</v>
      </c>
      <c r="H127" s="47" t="s">
        <v>54</v>
      </c>
      <c r="I127" s="47" t="s">
        <v>53</v>
      </c>
      <c r="J127" s="47" t="s">
        <v>53</v>
      </c>
      <c r="K127" s="47" t="s">
        <v>53</v>
      </c>
      <c r="L127" s="47" t="s">
        <v>53</v>
      </c>
      <c r="M127" s="47" t="s">
        <v>53</v>
      </c>
      <c r="N127" s="47" t="s">
        <v>53</v>
      </c>
      <c r="O127" s="47" t="s">
        <v>53</v>
      </c>
      <c r="P127" s="47" t="s">
        <v>53</v>
      </c>
      <c r="Q127" s="47" t="s">
        <v>53</v>
      </c>
      <c r="R127" s="47" t="s">
        <v>53</v>
      </c>
      <c r="S127" s="47" t="s">
        <v>54</v>
      </c>
      <c r="T127" s="47" t="s">
        <v>53</v>
      </c>
      <c r="U127" s="47" t="s">
        <v>54</v>
      </c>
      <c r="V127" s="47" t="s">
        <v>53</v>
      </c>
      <c r="W127" s="47" t="s">
        <v>53</v>
      </c>
      <c r="X127" s="47" t="s">
        <v>53</v>
      </c>
      <c r="Y127" s="47" t="s">
        <v>54</v>
      </c>
      <c r="Z127" s="47" t="s">
        <v>53</v>
      </c>
      <c r="AA127" s="47" t="s">
        <v>54</v>
      </c>
      <c r="AB127" s="47" t="s">
        <v>53</v>
      </c>
      <c r="AC127" s="47" t="s">
        <v>53</v>
      </c>
      <c r="AD127" s="47" t="s">
        <v>53</v>
      </c>
      <c r="AE127" s="47" t="s">
        <v>54</v>
      </c>
      <c r="AF127" s="47" t="s">
        <v>53</v>
      </c>
      <c r="AG127" s="47" t="s">
        <v>53</v>
      </c>
      <c r="AH127" s="47" t="s">
        <v>53</v>
      </c>
      <c r="AI127" s="47" t="s">
        <v>53</v>
      </c>
      <c r="AJ127" s="47" t="s">
        <v>53</v>
      </c>
      <c r="AK127" s="47" t="s">
        <v>53</v>
      </c>
      <c r="AL127" s="47" t="s">
        <v>53</v>
      </c>
      <c r="AM127" s="47" t="s">
        <v>53</v>
      </c>
      <c r="AN127" s="47" t="s">
        <v>53</v>
      </c>
      <c r="AO127" s="47" t="s">
        <v>53</v>
      </c>
      <c r="AP127" s="47" t="s">
        <v>54</v>
      </c>
      <c r="AQ127" s="47" t="s">
        <v>53</v>
      </c>
      <c r="AR127" s="154" t="s">
        <v>53</v>
      </c>
      <c r="AS127" s="21"/>
      <c r="AT127" s="21"/>
      <c r="AU127" s="21"/>
      <c r="AV127" s="21"/>
      <c r="AW127" s="21"/>
      <c r="AX127" s="21"/>
      <c r="AY127" s="21"/>
      <c r="AZ127" s="21"/>
      <c r="BA127" s="21"/>
      <c r="BB127" s="21"/>
      <c r="BC127" s="21"/>
      <c r="BD127" s="21"/>
      <c r="BE127" s="21"/>
      <c r="BF127" s="21"/>
      <c r="BG127" s="21"/>
      <c r="BH127" s="21"/>
      <c r="BI127" s="21"/>
      <c r="BJ127" s="21"/>
    </row>
    <row r="128" spans="1:62" ht="18" customHeight="1">
      <c r="A128" s="4347" t="s">
        <v>111</v>
      </c>
      <c r="B128" s="5"/>
      <c r="C128" s="1"/>
      <c r="D128" s="120"/>
      <c r="E128" s="1261" t="s">
        <v>53</v>
      </c>
      <c r="F128" s="31" t="s">
        <v>53</v>
      </c>
      <c r="G128" s="82" t="s">
        <v>53</v>
      </c>
      <c r="H128" s="31" t="s">
        <v>54</v>
      </c>
      <c r="I128" s="82" t="s">
        <v>53</v>
      </c>
      <c r="J128" s="82" t="s">
        <v>53</v>
      </c>
      <c r="K128" s="82" t="s">
        <v>53</v>
      </c>
      <c r="L128" s="82" t="s">
        <v>53</v>
      </c>
      <c r="M128" s="81" t="s">
        <v>53</v>
      </c>
      <c r="N128" s="82" t="s">
        <v>53</v>
      </c>
      <c r="O128" s="31" t="s">
        <v>53</v>
      </c>
      <c r="P128" s="31" t="s">
        <v>53</v>
      </c>
      <c r="Q128" s="31" t="s">
        <v>53</v>
      </c>
      <c r="R128" s="82" t="s">
        <v>53</v>
      </c>
      <c r="S128" s="82" t="s">
        <v>54</v>
      </c>
      <c r="T128" s="82" t="s">
        <v>53</v>
      </c>
      <c r="U128" s="31" t="s">
        <v>54</v>
      </c>
      <c r="V128" s="31" t="s">
        <v>53</v>
      </c>
      <c r="W128" s="31" t="s">
        <v>53</v>
      </c>
      <c r="X128" s="31" t="s">
        <v>53</v>
      </c>
      <c r="Y128" s="82" t="s">
        <v>54</v>
      </c>
      <c r="Z128" s="31" t="s">
        <v>54</v>
      </c>
      <c r="AA128" s="82" t="s">
        <v>54</v>
      </c>
      <c r="AB128" s="31" t="s">
        <v>53</v>
      </c>
      <c r="AC128" s="82" t="s">
        <v>53</v>
      </c>
      <c r="AD128" s="31" t="s">
        <v>53</v>
      </c>
      <c r="AE128" s="31" t="s">
        <v>54</v>
      </c>
      <c r="AF128" s="31" t="s">
        <v>53</v>
      </c>
      <c r="AG128" s="82" t="s">
        <v>53</v>
      </c>
      <c r="AH128" s="31" t="s">
        <v>53</v>
      </c>
      <c r="AI128" s="31" t="s">
        <v>53</v>
      </c>
      <c r="AJ128" s="82" t="s">
        <v>53</v>
      </c>
      <c r="AK128" s="31" t="s">
        <v>53</v>
      </c>
      <c r="AL128" s="31" t="s">
        <v>53</v>
      </c>
      <c r="AM128" s="31" t="s">
        <v>53</v>
      </c>
      <c r="AN128" s="82" t="s">
        <v>53</v>
      </c>
      <c r="AO128" s="31" t="s">
        <v>53</v>
      </c>
      <c r="AP128" s="31" t="s">
        <v>54</v>
      </c>
      <c r="AQ128" s="31" t="s">
        <v>53</v>
      </c>
      <c r="AR128" s="148" t="s">
        <v>53</v>
      </c>
      <c r="AS128" s="21"/>
      <c r="AT128" s="21"/>
      <c r="AU128" s="21"/>
      <c r="AV128" s="21"/>
      <c r="AW128" s="21"/>
      <c r="AX128" s="21"/>
      <c r="AY128" s="21"/>
      <c r="AZ128" s="21"/>
      <c r="BA128" s="21"/>
      <c r="BB128" s="21"/>
      <c r="BC128" s="21"/>
      <c r="BD128" s="21"/>
      <c r="BE128" s="21"/>
      <c r="BF128" s="21"/>
      <c r="BG128" s="21"/>
      <c r="BH128" s="21"/>
      <c r="BI128" s="21"/>
      <c r="BJ128" s="21"/>
    </row>
    <row r="129" spans="1:62" ht="18" customHeight="1">
      <c r="A129" s="4348" t="s">
        <v>112</v>
      </c>
      <c r="B129" s="4395"/>
      <c r="C129" s="138"/>
      <c r="D129" s="139"/>
      <c r="E129" s="1266" t="s">
        <v>53</v>
      </c>
      <c r="F129" s="1241" t="s">
        <v>53</v>
      </c>
      <c r="G129" s="1240" t="s">
        <v>53</v>
      </c>
      <c r="H129" s="1241" t="s">
        <v>54</v>
      </c>
      <c r="I129" s="1240" t="s">
        <v>53</v>
      </c>
      <c r="J129" s="1240" t="s">
        <v>53</v>
      </c>
      <c r="K129" s="1240" t="s">
        <v>53</v>
      </c>
      <c r="L129" s="1240" t="s">
        <v>53</v>
      </c>
      <c r="M129" s="1241" t="s">
        <v>53</v>
      </c>
      <c r="N129" s="1240" t="s">
        <v>53</v>
      </c>
      <c r="O129" s="1240" t="s">
        <v>53</v>
      </c>
      <c r="P129" s="1241" t="s">
        <v>53</v>
      </c>
      <c r="Q129" s="1241" t="s">
        <v>54</v>
      </c>
      <c r="R129" s="1240" t="s">
        <v>53</v>
      </c>
      <c r="S129" s="1240" t="s">
        <v>54</v>
      </c>
      <c r="T129" s="1240" t="s">
        <v>53</v>
      </c>
      <c r="U129" s="1241" t="s">
        <v>54</v>
      </c>
      <c r="V129" s="1241" t="s">
        <v>53</v>
      </c>
      <c r="W129" s="1241" t="s">
        <v>54</v>
      </c>
      <c r="X129" s="1241" t="s">
        <v>53</v>
      </c>
      <c r="Y129" s="1240" t="s">
        <v>54</v>
      </c>
      <c r="Z129" s="1241" t="s">
        <v>53</v>
      </c>
      <c r="AA129" s="1240" t="s">
        <v>54</v>
      </c>
      <c r="AB129" s="1240" t="s">
        <v>53</v>
      </c>
      <c r="AC129" s="1240" t="s">
        <v>53</v>
      </c>
      <c r="AD129" s="1241" t="s">
        <v>53</v>
      </c>
      <c r="AE129" s="1241" t="s">
        <v>54</v>
      </c>
      <c r="AF129" s="1241" t="s">
        <v>53</v>
      </c>
      <c r="AG129" s="1240" t="s">
        <v>53</v>
      </c>
      <c r="AH129" s="1241" t="s">
        <v>54</v>
      </c>
      <c r="AI129" s="1241" t="s">
        <v>53</v>
      </c>
      <c r="AJ129" s="1240" t="s">
        <v>53</v>
      </c>
      <c r="AK129" s="1241" t="s">
        <v>53</v>
      </c>
      <c r="AL129" s="1241" t="s">
        <v>53</v>
      </c>
      <c r="AM129" s="1241" t="s">
        <v>53</v>
      </c>
      <c r="AN129" s="1240" t="s">
        <v>53</v>
      </c>
      <c r="AO129" s="1241" t="s">
        <v>53</v>
      </c>
      <c r="AP129" s="1241" t="s">
        <v>54</v>
      </c>
      <c r="AQ129" s="1241" t="s">
        <v>53</v>
      </c>
      <c r="AR129" s="1242" t="s">
        <v>53</v>
      </c>
      <c r="AS129" s="21"/>
      <c r="AT129" s="21"/>
      <c r="AU129" s="21"/>
      <c r="AV129" s="21"/>
      <c r="AW129" s="21"/>
      <c r="AX129" s="21"/>
      <c r="AY129" s="21"/>
      <c r="AZ129" s="21"/>
      <c r="BA129" s="21"/>
      <c r="BB129" s="21"/>
      <c r="BC129" s="21"/>
      <c r="BD129" s="21"/>
      <c r="BE129" s="21"/>
      <c r="BF129" s="21"/>
      <c r="BG129" s="21"/>
      <c r="BH129" s="21"/>
      <c r="BI129" s="21"/>
      <c r="BJ129" s="21"/>
    </row>
    <row r="130" spans="1:62" ht="18" customHeight="1">
      <c r="A130" s="4346" t="s">
        <v>120</v>
      </c>
      <c r="B130" s="7">
        <f>C130/D130</f>
        <v>0.97435897435897434</v>
      </c>
      <c r="C130" s="1246">
        <v>38</v>
      </c>
      <c r="D130" s="108">
        <v>39</v>
      </c>
      <c r="E130" s="54" t="s">
        <v>77</v>
      </c>
      <c r="F130" s="47" t="s">
        <v>53</v>
      </c>
      <c r="G130" s="47" t="s">
        <v>53</v>
      </c>
      <c r="H130" s="47" t="s">
        <v>53</v>
      </c>
      <c r="I130" s="47" t="s">
        <v>77</v>
      </c>
      <c r="J130" s="47" t="s">
        <v>53</v>
      </c>
      <c r="K130" s="47" t="s">
        <v>53</v>
      </c>
      <c r="L130" s="47" t="s">
        <v>77</v>
      </c>
      <c r="M130" s="47" t="s">
        <v>53</v>
      </c>
      <c r="N130" s="47" t="s">
        <v>53</v>
      </c>
      <c r="O130" s="47" t="s">
        <v>53</v>
      </c>
      <c r="P130" s="47" t="s">
        <v>53</v>
      </c>
      <c r="Q130" s="47" t="s">
        <v>53</v>
      </c>
      <c r="R130" s="47" t="s">
        <v>53</v>
      </c>
      <c r="S130" s="47" t="s">
        <v>53</v>
      </c>
      <c r="T130" s="47" t="s">
        <v>53</v>
      </c>
      <c r="U130" s="47" t="s">
        <v>53</v>
      </c>
      <c r="V130" s="47" t="s">
        <v>53</v>
      </c>
      <c r="W130" s="47" t="s">
        <v>53</v>
      </c>
      <c r="X130" s="47" t="s">
        <v>53</v>
      </c>
      <c r="Y130" s="47" t="s">
        <v>53</v>
      </c>
      <c r="Z130" s="47" t="s">
        <v>53</v>
      </c>
      <c r="AA130" s="47" t="s">
        <v>53</v>
      </c>
      <c r="AB130" s="47" t="s">
        <v>53</v>
      </c>
      <c r="AC130" s="47" t="s">
        <v>53</v>
      </c>
      <c r="AD130" s="47" t="s">
        <v>53</v>
      </c>
      <c r="AE130" s="47" t="s">
        <v>53</v>
      </c>
      <c r="AF130" s="47" t="s">
        <v>53</v>
      </c>
      <c r="AG130" s="47" t="s">
        <v>53</v>
      </c>
      <c r="AH130" s="47" t="s">
        <v>53</v>
      </c>
      <c r="AI130" s="47" t="s">
        <v>53</v>
      </c>
      <c r="AJ130" s="47" t="s">
        <v>53</v>
      </c>
      <c r="AK130" s="47" t="s">
        <v>53</v>
      </c>
      <c r="AL130" s="47" t="s">
        <v>53</v>
      </c>
      <c r="AM130" s="47" t="s">
        <v>53</v>
      </c>
      <c r="AN130" s="47" t="s">
        <v>53</v>
      </c>
      <c r="AO130" s="47" t="s">
        <v>53</v>
      </c>
      <c r="AP130" s="47" t="s">
        <v>54</v>
      </c>
      <c r="AQ130" s="47" t="s">
        <v>53</v>
      </c>
      <c r="AR130" s="154" t="s">
        <v>53</v>
      </c>
      <c r="AS130" s="21"/>
      <c r="AT130" s="21"/>
      <c r="AU130" s="21"/>
      <c r="AV130" s="21"/>
      <c r="AW130" s="21"/>
      <c r="AX130" s="21"/>
      <c r="AY130" s="21"/>
      <c r="AZ130" s="21"/>
      <c r="BA130" s="21"/>
      <c r="BB130" s="21"/>
      <c r="BC130" s="21"/>
      <c r="BD130" s="21"/>
      <c r="BE130" s="21"/>
      <c r="BF130" s="21"/>
      <c r="BG130" s="21"/>
      <c r="BH130" s="21"/>
      <c r="BI130" s="21"/>
      <c r="BJ130" s="21"/>
    </row>
    <row r="131" spans="1:62" ht="18" customHeight="1">
      <c r="A131" s="4347" t="s">
        <v>111</v>
      </c>
      <c r="B131" s="5"/>
      <c r="C131" s="1"/>
      <c r="D131" s="120"/>
      <c r="E131" s="1261" t="s">
        <v>58</v>
      </c>
      <c r="F131" s="31" t="s">
        <v>53</v>
      </c>
      <c r="G131" s="82" t="s">
        <v>53</v>
      </c>
      <c r="H131" s="31" t="s">
        <v>53</v>
      </c>
      <c r="I131" s="31" t="s">
        <v>58</v>
      </c>
      <c r="J131" s="82" t="s">
        <v>53</v>
      </c>
      <c r="K131" s="82" t="s">
        <v>53</v>
      </c>
      <c r="L131" s="31" t="s">
        <v>58</v>
      </c>
      <c r="M131" s="81" t="s">
        <v>53</v>
      </c>
      <c r="N131" s="82" t="s">
        <v>53</v>
      </c>
      <c r="O131" s="31" t="s">
        <v>53</v>
      </c>
      <c r="P131" s="31" t="s">
        <v>53</v>
      </c>
      <c r="Q131" s="31" t="s">
        <v>53</v>
      </c>
      <c r="R131" s="82" t="s">
        <v>53</v>
      </c>
      <c r="S131" s="82" t="s">
        <v>53</v>
      </c>
      <c r="T131" s="82" t="s">
        <v>53</v>
      </c>
      <c r="U131" s="82" t="s">
        <v>53</v>
      </c>
      <c r="V131" s="31" t="s">
        <v>53</v>
      </c>
      <c r="W131" s="31" t="s">
        <v>53</v>
      </c>
      <c r="X131" s="31" t="s">
        <v>53</v>
      </c>
      <c r="Y131" s="82" t="s">
        <v>53</v>
      </c>
      <c r="Z131" s="31" t="s">
        <v>54</v>
      </c>
      <c r="AA131" s="82" t="s">
        <v>53</v>
      </c>
      <c r="AB131" s="31" t="s">
        <v>53</v>
      </c>
      <c r="AC131" s="82" t="s">
        <v>53</v>
      </c>
      <c r="AD131" s="31" t="s">
        <v>53</v>
      </c>
      <c r="AE131" s="31" t="s">
        <v>53</v>
      </c>
      <c r="AF131" s="31" t="s">
        <v>53</v>
      </c>
      <c r="AG131" s="82" t="s">
        <v>53</v>
      </c>
      <c r="AH131" s="31" t="s">
        <v>53</v>
      </c>
      <c r="AI131" s="31" t="s">
        <v>53</v>
      </c>
      <c r="AJ131" s="82" t="s">
        <v>53</v>
      </c>
      <c r="AK131" s="31" t="s">
        <v>53</v>
      </c>
      <c r="AL131" s="31" t="s">
        <v>53</v>
      </c>
      <c r="AM131" s="31" t="s">
        <v>53</v>
      </c>
      <c r="AN131" s="82" t="s">
        <v>53</v>
      </c>
      <c r="AO131" s="31" t="s">
        <v>53</v>
      </c>
      <c r="AP131" s="31" t="s">
        <v>54</v>
      </c>
      <c r="AQ131" s="31" t="s">
        <v>53</v>
      </c>
      <c r="AR131" s="148" t="s">
        <v>53</v>
      </c>
      <c r="AS131" s="21"/>
      <c r="AT131" s="21"/>
      <c r="AU131" s="21"/>
      <c r="AV131" s="21"/>
      <c r="AW131" s="21"/>
      <c r="AX131" s="21"/>
      <c r="AY131" s="21"/>
      <c r="AZ131" s="21"/>
      <c r="BA131" s="21"/>
      <c r="BB131" s="21"/>
      <c r="BC131" s="21"/>
      <c r="BD131" s="21"/>
      <c r="BE131" s="21"/>
      <c r="BF131" s="21"/>
      <c r="BG131" s="21"/>
      <c r="BH131" s="21"/>
      <c r="BI131" s="21"/>
      <c r="BJ131" s="21"/>
    </row>
    <row r="132" spans="1:62" ht="18" customHeight="1">
      <c r="A132" s="4348" t="s">
        <v>112</v>
      </c>
      <c r="B132" s="4395"/>
      <c r="C132" s="138"/>
      <c r="D132" s="139"/>
      <c r="E132" s="1266" t="s">
        <v>58</v>
      </c>
      <c r="F132" s="1241" t="s">
        <v>53</v>
      </c>
      <c r="G132" s="1241" t="s">
        <v>54</v>
      </c>
      <c r="H132" s="1241" t="s">
        <v>53</v>
      </c>
      <c r="I132" s="1241" t="s">
        <v>58</v>
      </c>
      <c r="J132" s="1240" t="s">
        <v>53</v>
      </c>
      <c r="K132" s="1240" t="s">
        <v>53</v>
      </c>
      <c r="L132" s="1241" t="s">
        <v>58</v>
      </c>
      <c r="M132" s="1241" t="s">
        <v>53</v>
      </c>
      <c r="N132" s="1240" t="s">
        <v>53</v>
      </c>
      <c r="O132" s="1240" t="s">
        <v>53</v>
      </c>
      <c r="P132" s="1241" t="s">
        <v>53</v>
      </c>
      <c r="Q132" s="1241" t="s">
        <v>53</v>
      </c>
      <c r="R132" s="1240" t="s">
        <v>53</v>
      </c>
      <c r="S132" s="1240" t="s">
        <v>54</v>
      </c>
      <c r="T132" s="1240" t="s">
        <v>53</v>
      </c>
      <c r="U132" s="1240" t="s">
        <v>53</v>
      </c>
      <c r="V132" s="1241" t="s">
        <v>53</v>
      </c>
      <c r="W132" s="1241" t="s">
        <v>54</v>
      </c>
      <c r="X132" s="1241" t="s">
        <v>53</v>
      </c>
      <c r="Y132" s="1240" t="s">
        <v>53</v>
      </c>
      <c r="Z132" s="1241" t="s">
        <v>53</v>
      </c>
      <c r="AA132" s="1240" t="s">
        <v>53</v>
      </c>
      <c r="AB132" s="1241" t="s">
        <v>54</v>
      </c>
      <c r="AC132" s="1240" t="s">
        <v>53</v>
      </c>
      <c r="AD132" s="1241" t="s">
        <v>53</v>
      </c>
      <c r="AE132" s="1241" t="s">
        <v>53</v>
      </c>
      <c r="AF132" s="1241" t="s">
        <v>53</v>
      </c>
      <c r="AG132" s="1240" t="s">
        <v>53</v>
      </c>
      <c r="AH132" s="1241" t="s">
        <v>53</v>
      </c>
      <c r="AI132" s="1241" t="s">
        <v>53</v>
      </c>
      <c r="AJ132" s="1240" t="s">
        <v>53</v>
      </c>
      <c r="AK132" s="1241" t="s">
        <v>53</v>
      </c>
      <c r="AL132" s="1241" t="s">
        <v>58</v>
      </c>
      <c r="AM132" s="1241" t="s">
        <v>53</v>
      </c>
      <c r="AN132" s="1240" t="s">
        <v>53</v>
      </c>
      <c r="AO132" s="1241" t="s">
        <v>53</v>
      </c>
      <c r="AP132" s="1241" t="s">
        <v>54</v>
      </c>
      <c r="AQ132" s="1241" t="s">
        <v>53</v>
      </c>
      <c r="AR132" s="1242" t="s">
        <v>53</v>
      </c>
      <c r="AS132" s="21"/>
      <c r="AT132" s="21"/>
      <c r="AU132" s="21"/>
      <c r="AV132" s="21"/>
      <c r="AW132" s="21"/>
      <c r="AX132" s="21"/>
      <c r="AY132" s="21"/>
      <c r="AZ132" s="21"/>
      <c r="BA132" s="21"/>
      <c r="BB132" s="21"/>
      <c r="BC132" s="21"/>
      <c r="BD132" s="21"/>
      <c r="BE132" s="21"/>
      <c r="BF132" s="21"/>
      <c r="BG132" s="21"/>
      <c r="BH132" s="21"/>
      <c r="BI132" s="21"/>
      <c r="BJ132" s="21"/>
    </row>
    <row r="133" spans="1:62" ht="18" customHeight="1">
      <c r="A133" s="4346" t="s">
        <v>121</v>
      </c>
      <c r="B133" s="7">
        <f>C133/D133</f>
        <v>0.97435897435897434</v>
      </c>
      <c r="C133" s="1246">
        <v>38</v>
      </c>
      <c r="D133" s="108">
        <v>39</v>
      </c>
      <c r="E133" s="54" t="s">
        <v>77</v>
      </c>
      <c r="F133" s="47" t="s">
        <v>53</v>
      </c>
      <c r="G133" s="47" t="s">
        <v>53</v>
      </c>
      <c r="H133" s="47" t="s">
        <v>53</v>
      </c>
      <c r="I133" s="47" t="s">
        <v>77</v>
      </c>
      <c r="J133" s="47" t="s">
        <v>53</v>
      </c>
      <c r="K133" s="47" t="s">
        <v>53</v>
      </c>
      <c r="L133" s="47" t="s">
        <v>77</v>
      </c>
      <c r="M133" s="47" t="s">
        <v>53</v>
      </c>
      <c r="N133" s="47" t="s">
        <v>53</v>
      </c>
      <c r="O133" s="47" t="s">
        <v>53</v>
      </c>
      <c r="P133" s="47" t="s">
        <v>53</v>
      </c>
      <c r="Q133" s="47" t="s">
        <v>53</v>
      </c>
      <c r="R133" s="47" t="s">
        <v>53</v>
      </c>
      <c r="S133" s="47" t="s">
        <v>53</v>
      </c>
      <c r="T133" s="47" t="s">
        <v>53</v>
      </c>
      <c r="U133" s="47" t="s">
        <v>53</v>
      </c>
      <c r="V133" s="47" t="s">
        <v>53</v>
      </c>
      <c r="W133" s="47" t="s">
        <v>53</v>
      </c>
      <c r="X133" s="47" t="s">
        <v>53</v>
      </c>
      <c r="Y133" s="47" t="s">
        <v>53</v>
      </c>
      <c r="Z133" s="47" t="s">
        <v>53</v>
      </c>
      <c r="AA133" s="47" t="s">
        <v>53</v>
      </c>
      <c r="AB133" s="47" t="s">
        <v>53</v>
      </c>
      <c r="AC133" s="47" t="s">
        <v>53</v>
      </c>
      <c r="AD133" s="47" t="s">
        <v>53</v>
      </c>
      <c r="AE133" s="47" t="s">
        <v>53</v>
      </c>
      <c r="AF133" s="47" t="s">
        <v>53</v>
      </c>
      <c r="AG133" s="47" t="s">
        <v>53</v>
      </c>
      <c r="AH133" s="47" t="s">
        <v>53</v>
      </c>
      <c r="AI133" s="47" t="s">
        <v>53</v>
      </c>
      <c r="AJ133" s="47" t="s">
        <v>53</v>
      </c>
      <c r="AK133" s="47" t="s">
        <v>53</v>
      </c>
      <c r="AL133" s="47" t="s">
        <v>53</v>
      </c>
      <c r="AM133" s="47" t="s">
        <v>53</v>
      </c>
      <c r="AN133" s="47" t="s">
        <v>53</v>
      </c>
      <c r="AO133" s="47" t="s">
        <v>53</v>
      </c>
      <c r="AP133" s="47" t="s">
        <v>54</v>
      </c>
      <c r="AQ133" s="47" t="s">
        <v>53</v>
      </c>
      <c r="AR133" s="154" t="s">
        <v>53</v>
      </c>
      <c r="AS133" s="21"/>
      <c r="AT133" s="21"/>
      <c r="AU133" s="21"/>
      <c r="AV133" s="21"/>
      <c r="AW133" s="21"/>
      <c r="AX133" s="21"/>
      <c r="AY133" s="21"/>
      <c r="AZ133" s="21"/>
      <c r="BA133" s="21"/>
      <c r="BB133" s="21"/>
      <c r="BC133" s="21"/>
      <c r="BD133" s="21"/>
      <c r="BE133" s="21"/>
      <c r="BF133" s="21"/>
      <c r="BG133" s="21"/>
      <c r="BH133" s="21"/>
      <c r="BI133" s="21"/>
      <c r="BJ133" s="21"/>
    </row>
    <row r="134" spans="1:62" ht="18" customHeight="1">
      <c r="A134" s="4347" t="s">
        <v>111</v>
      </c>
      <c r="B134" s="5"/>
      <c r="C134" s="1"/>
      <c r="D134" s="120"/>
      <c r="E134" s="1261" t="s">
        <v>58</v>
      </c>
      <c r="F134" s="31" t="s">
        <v>53</v>
      </c>
      <c r="G134" s="82" t="s">
        <v>53</v>
      </c>
      <c r="H134" s="31" t="s">
        <v>53</v>
      </c>
      <c r="I134" s="31" t="s">
        <v>58</v>
      </c>
      <c r="J134" s="82" t="s">
        <v>53</v>
      </c>
      <c r="K134" s="82" t="s">
        <v>53</v>
      </c>
      <c r="L134" s="31" t="s">
        <v>58</v>
      </c>
      <c r="M134" s="81" t="s">
        <v>53</v>
      </c>
      <c r="N134" s="82" t="s">
        <v>53</v>
      </c>
      <c r="O134" s="31" t="s">
        <v>53</v>
      </c>
      <c r="P134" s="31" t="s">
        <v>53</v>
      </c>
      <c r="Q134" s="31" t="s">
        <v>53</v>
      </c>
      <c r="R134" s="82" t="s">
        <v>53</v>
      </c>
      <c r="S134" s="82" t="s">
        <v>53</v>
      </c>
      <c r="T134" s="82" t="s">
        <v>53</v>
      </c>
      <c r="U134" s="82" t="s">
        <v>53</v>
      </c>
      <c r="V134" s="31" t="s">
        <v>53</v>
      </c>
      <c r="W134" s="31" t="s">
        <v>53</v>
      </c>
      <c r="X134" s="31" t="s">
        <v>53</v>
      </c>
      <c r="Y134" s="82" t="s">
        <v>53</v>
      </c>
      <c r="Z134" s="31" t="s">
        <v>54</v>
      </c>
      <c r="AA134" s="82" t="s">
        <v>53</v>
      </c>
      <c r="AB134" s="31" t="s">
        <v>53</v>
      </c>
      <c r="AC134" s="82" t="s">
        <v>53</v>
      </c>
      <c r="AD134" s="31" t="s">
        <v>53</v>
      </c>
      <c r="AE134" s="31" t="s">
        <v>53</v>
      </c>
      <c r="AF134" s="31" t="s">
        <v>53</v>
      </c>
      <c r="AG134" s="82" t="s">
        <v>53</v>
      </c>
      <c r="AH134" s="31" t="s">
        <v>53</v>
      </c>
      <c r="AI134" s="31" t="s">
        <v>53</v>
      </c>
      <c r="AJ134" s="82" t="s">
        <v>53</v>
      </c>
      <c r="AK134" s="31" t="s">
        <v>53</v>
      </c>
      <c r="AL134" s="31" t="s">
        <v>53</v>
      </c>
      <c r="AM134" s="31" t="s">
        <v>53</v>
      </c>
      <c r="AN134" s="82" t="s">
        <v>53</v>
      </c>
      <c r="AO134" s="31" t="s">
        <v>53</v>
      </c>
      <c r="AP134" s="31" t="s">
        <v>54</v>
      </c>
      <c r="AQ134" s="31" t="s">
        <v>53</v>
      </c>
      <c r="AR134" s="148" t="s">
        <v>53</v>
      </c>
      <c r="AS134" s="21"/>
      <c r="AT134" s="21"/>
      <c r="AU134" s="21"/>
      <c r="AV134" s="21"/>
      <c r="AW134" s="21"/>
      <c r="AX134" s="21"/>
      <c r="AY134" s="21"/>
      <c r="AZ134" s="21"/>
      <c r="BA134" s="21"/>
      <c r="BB134" s="21"/>
      <c r="BC134" s="21"/>
      <c r="BD134" s="21"/>
      <c r="BE134" s="21"/>
      <c r="BF134" s="21"/>
      <c r="BG134" s="21"/>
      <c r="BH134" s="21"/>
      <c r="BI134" s="21"/>
      <c r="BJ134" s="21"/>
    </row>
    <row r="135" spans="1:62" ht="18" customHeight="1">
      <c r="A135" s="4348" t="s">
        <v>112</v>
      </c>
      <c r="B135" s="4395"/>
      <c r="C135" s="138"/>
      <c r="D135" s="139"/>
      <c r="E135" s="1266" t="s">
        <v>58</v>
      </c>
      <c r="F135" s="1241" t="s">
        <v>53</v>
      </c>
      <c r="G135" s="1241" t="s">
        <v>58</v>
      </c>
      <c r="H135" s="1241" t="s">
        <v>53</v>
      </c>
      <c r="I135" s="1241" t="s">
        <v>58</v>
      </c>
      <c r="J135" s="1240" t="s">
        <v>53</v>
      </c>
      <c r="K135" s="1240" t="s">
        <v>53</v>
      </c>
      <c r="L135" s="1241" t="s">
        <v>58</v>
      </c>
      <c r="M135" s="1245" t="s">
        <v>53</v>
      </c>
      <c r="N135" s="1240" t="s">
        <v>53</v>
      </c>
      <c r="O135" s="1240" t="s">
        <v>53</v>
      </c>
      <c r="P135" s="1241" t="s">
        <v>53</v>
      </c>
      <c r="Q135" s="1241" t="s">
        <v>53</v>
      </c>
      <c r="R135" s="1240" t="s">
        <v>53</v>
      </c>
      <c r="S135" s="1240" t="s">
        <v>53</v>
      </c>
      <c r="T135" s="1240" t="s">
        <v>53</v>
      </c>
      <c r="U135" s="1240" t="s">
        <v>53</v>
      </c>
      <c r="V135" s="1241" t="s">
        <v>53</v>
      </c>
      <c r="W135" s="1241" t="s">
        <v>54</v>
      </c>
      <c r="X135" s="1241" t="s">
        <v>53</v>
      </c>
      <c r="Y135" s="1240" t="s">
        <v>53</v>
      </c>
      <c r="Z135" s="1241" t="s">
        <v>53</v>
      </c>
      <c r="AA135" s="1240" t="s">
        <v>53</v>
      </c>
      <c r="AB135" s="1241" t="s">
        <v>54</v>
      </c>
      <c r="AC135" s="1240" t="s">
        <v>53</v>
      </c>
      <c r="AD135" s="1241" t="s">
        <v>53</v>
      </c>
      <c r="AE135" s="1241" t="s">
        <v>53</v>
      </c>
      <c r="AF135" s="1241" t="s">
        <v>53</v>
      </c>
      <c r="AG135" s="1240" t="s">
        <v>53</v>
      </c>
      <c r="AH135" s="1241" t="s">
        <v>53</v>
      </c>
      <c r="AI135" s="1241" t="s">
        <v>53</v>
      </c>
      <c r="AJ135" s="1240" t="s">
        <v>53</v>
      </c>
      <c r="AK135" s="1241" t="s">
        <v>53</v>
      </c>
      <c r="AL135" s="1241" t="s">
        <v>58</v>
      </c>
      <c r="AM135" s="1241" t="s">
        <v>53</v>
      </c>
      <c r="AN135" s="1240" t="s">
        <v>53</v>
      </c>
      <c r="AO135" s="1241" t="s">
        <v>53</v>
      </c>
      <c r="AP135" s="1241" t="s">
        <v>54</v>
      </c>
      <c r="AQ135" s="1241" t="s">
        <v>53</v>
      </c>
      <c r="AR135" s="1242" t="s">
        <v>53</v>
      </c>
      <c r="AS135" s="21"/>
      <c r="AT135" s="21"/>
      <c r="AU135" s="21"/>
      <c r="AV135" s="21"/>
      <c r="AW135" s="21"/>
      <c r="AX135" s="21"/>
      <c r="AY135" s="21"/>
      <c r="AZ135" s="21"/>
      <c r="BA135" s="21"/>
      <c r="BB135" s="21"/>
      <c r="BC135" s="21"/>
      <c r="BD135" s="21"/>
      <c r="BE135" s="21"/>
      <c r="BF135" s="21"/>
      <c r="BG135" s="21"/>
      <c r="BH135" s="21"/>
      <c r="BI135" s="21"/>
      <c r="BJ135" s="21"/>
    </row>
    <row r="136" spans="1:62" ht="18" customHeight="1">
      <c r="A136" s="4346" t="s">
        <v>122</v>
      </c>
      <c r="B136" s="7">
        <f>C136/D136</f>
        <v>5.2631578947368418E-2</v>
      </c>
      <c r="C136" s="1246">
        <v>2</v>
      </c>
      <c r="D136" s="108">
        <v>38</v>
      </c>
      <c r="E136" s="54" t="s">
        <v>54</v>
      </c>
      <c r="F136" s="47" t="s">
        <v>77</v>
      </c>
      <c r="G136" s="47" t="s">
        <v>54</v>
      </c>
      <c r="H136" s="47" t="s">
        <v>54</v>
      </c>
      <c r="I136" s="47" t="s">
        <v>77</v>
      </c>
      <c r="J136" s="47" t="s">
        <v>54</v>
      </c>
      <c r="K136" s="47" t="s">
        <v>54</v>
      </c>
      <c r="L136" s="47" t="s">
        <v>77</v>
      </c>
      <c r="M136" s="47" t="s">
        <v>54</v>
      </c>
      <c r="N136" s="47" t="s">
        <v>54</v>
      </c>
      <c r="O136" s="47" t="s">
        <v>54</v>
      </c>
      <c r="P136" s="47" t="s">
        <v>54</v>
      </c>
      <c r="Q136" s="47" t="s">
        <v>54</v>
      </c>
      <c r="R136" s="47" t="s">
        <v>54</v>
      </c>
      <c r="S136" s="47" t="s">
        <v>54</v>
      </c>
      <c r="T136" s="47" t="s">
        <v>54</v>
      </c>
      <c r="U136" s="47" t="s">
        <v>54</v>
      </c>
      <c r="V136" s="47" t="s">
        <v>54</v>
      </c>
      <c r="W136" s="47" t="s">
        <v>54</v>
      </c>
      <c r="X136" s="47" t="s">
        <v>54</v>
      </c>
      <c r="Y136" s="47" t="s">
        <v>54</v>
      </c>
      <c r="Z136" s="47" t="s">
        <v>54</v>
      </c>
      <c r="AA136" s="47" t="s">
        <v>54</v>
      </c>
      <c r="AB136" s="47" t="s">
        <v>53</v>
      </c>
      <c r="AC136" s="47" t="s">
        <v>54</v>
      </c>
      <c r="AD136" s="47" t="s">
        <v>54</v>
      </c>
      <c r="AE136" s="47" t="s">
        <v>54</v>
      </c>
      <c r="AF136" s="47" t="s">
        <v>54</v>
      </c>
      <c r="AG136" s="47" t="s">
        <v>54</v>
      </c>
      <c r="AH136" s="47" t="s">
        <v>54</v>
      </c>
      <c r="AI136" s="47" t="s">
        <v>54</v>
      </c>
      <c r="AJ136" s="47" t="s">
        <v>54</v>
      </c>
      <c r="AK136" s="47" t="s">
        <v>54</v>
      </c>
      <c r="AL136" s="47" t="s">
        <v>77</v>
      </c>
      <c r="AM136" s="47" t="s">
        <v>54</v>
      </c>
      <c r="AN136" s="47" t="s">
        <v>54</v>
      </c>
      <c r="AO136" s="47" t="s">
        <v>53</v>
      </c>
      <c r="AP136" s="47" t="s">
        <v>54</v>
      </c>
      <c r="AQ136" s="47" t="s">
        <v>54</v>
      </c>
      <c r="AR136" s="154" t="s">
        <v>54</v>
      </c>
      <c r="AS136" s="21"/>
      <c r="AT136" s="21"/>
      <c r="AU136" s="21"/>
      <c r="AV136" s="21"/>
      <c r="AW136" s="21"/>
      <c r="AX136" s="21"/>
      <c r="AY136" s="21"/>
      <c r="AZ136" s="21"/>
      <c r="BA136" s="21"/>
      <c r="BB136" s="21"/>
      <c r="BC136" s="21"/>
      <c r="BD136" s="21"/>
      <c r="BE136" s="21"/>
      <c r="BF136" s="21"/>
      <c r="BG136" s="21"/>
      <c r="BH136" s="21"/>
      <c r="BI136" s="21"/>
      <c r="BJ136" s="21"/>
    </row>
    <row r="137" spans="1:62" ht="18" customHeight="1">
      <c r="A137" s="4347" t="s">
        <v>111</v>
      </c>
      <c r="B137" s="5"/>
      <c r="C137" s="1"/>
      <c r="D137" s="120"/>
      <c r="E137" s="1261" t="s">
        <v>54</v>
      </c>
      <c r="F137" s="31" t="s">
        <v>58</v>
      </c>
      <c r="G137" s="31" t="s">
        <v>58</v>
      </c>
      <c r="H137" s="31" t="s">
        <v>54</v>
      </c>
      <c r="I137" s="31" t="s">
        <v>58</v>
      </c>
      <c r="J137" s="82" t="s">
        <v>54</v>
      </c>
      <c r="K137" s="82" t="s">
        <v>54</v>
      </c>
      <c r="L137" s="31" t="s">
        <v>58</v>
      </c>
      <c r="M137" s="31" t="s">
        <v>54</v>
      </c>
      <c r="N137" s="82" t="s">
        <v>54</v>
      </c>
      <c r="O137" s="31" t="s">
        <v>54</v>
      </c>
      <c r="P137" s="31" t="s">
        <v>54</v>
      </c>
      <c r="Q137" s="31" t="s">
        <v>54</v>
      </c>
      <c r="R137" s="82" t="s">
        <v>54</v>
      </c>
      <c r="S137" s="82" t="s">
        <v>54</v>
      </c>
      <c r="T137" s="82" t="s">
        <v>54</v>
      </c>
      <c r="U137" s="31" t="s">
        <v>54</v>
      </c>
      <c r="V137" s="31" t="s">
        <v>54</v>
      </c>
      <c r="W137" s="31" t="s">
        <v>54</v>
      </c>
      <c r="X137" s="31" t="s">
        <v>54</v>
      </c>
      <c r="Y137" s="82" t="s">
        <v>54</v>
      </c>
      <c r="Z137" s="31" t="s">
        <v>54</v>
      </c>
      <c r="AA137" s="81" t="s">
        <v>54</v>
      </c>
      <c r="AB137" s="31" t="s">
        <v>54</v>
      </c>
      <c r="AC137" s="81" t="s">
        <v>54</v>
      </c>
      <c r="AD137" s="31" t="s">
        <v>54</v>
      </c>
      <c r="AE137" s="31" t="s">
        <v>54</v>
      </c>
      <c r="AF137" s="31" t="s">
        <v>54</v>
      </c>
      <c r="AG137" s="82" t="s">
        <v>54</v>
      </c>
      <c r="AH137" s="82" t="s">
        <v>58</v>
      </c>
      <c r="AI137" s="31" t="s">
        <v>54</v>
      </c>
      <c r="AJ137" s="31" t="s">
        <v>54</v>
      </c>
      <c r="AK137" s="31" t="s">
        <v>54</v>
      </c>
      <c r="AL137" s="31" t="s">
        <v>54</v>
      </c>
      <c r="AM137" s="31" t="s">
        <v>54</v>
      </c>
      <c r="AN137" s="31" t="s">
        <v>54</v>
      </c>
      <c r="AO137" s="31" t="s">
        <v>53</v>
      </c>
      <c r="AP137" s="31" t="s">
        <v>54</v>
      </c>
      <c r="AQ137" s="31" t="s">
        <v>54</v>
      </c>
      <c r="AR137" s="148" t="s">
        <v>54</v>
      </c>
      <c r="AS137" s="21"/>
      <c r="AT137" s="21"/>
      <c r="AU137" s="21"/>
      <c r="AV137" s="21"/>
      <c r="AW137" s="21"/>
      <c r="AX137" s="21"/>
      <c r="AY137" s="21"/>
      <c r="AZ137" s="21"/>
      <c r="BA137" s="21"/>
      <c r="BB137" s="21"/>
      <c r="BC137" s="21"/>
      <c r="BD137" s="21"/>
      <c r="BE137" s="21"/>
      <c r="BF137" s="21"/>
      <c r="BG137" s="21"/>
      <c r="BH137" s="21"/>
      <c r="BI137" s="21"/>
      <c r="BJ137" s="21"/>
    </row>
    <row r="138" spans="1:62" ht="18" customHeight="1">
      <c r="A138" s="4348" t="s">
        <v>112</v>
      </c>
      <c r="B138" s="4395"/>
      <c r="C138" s="138"/>
      <c r="D138" s="139"/>
      <c r="E138" s="1266" t="s">
        <v>54</v>
      </c>
      <c r="F138" s="1241" t="s">
        <v>58</v>
      </c>
      <c r="G138" s="1241" t="s">
        <v>54</v>
      </c>
      <c r="H138" s="1241" t="s">
        <v>54</v>
      </c>
      <c r="I138" s="1241" t="s">
        <v>58</v>
      </c>
      <c r="J138" s="1240" t="s">
        <v>54</v>
      </c>
      <c r="K138" s="1240" t="s">
        <v>54</v>
      </c>
      <c r="L138" s="1241" t="s">
        <v>58</v>
      </c>
      <c r="M138" s="1241" t="s">
        <v>54</v>
      </c>
      <c r="N138" s="1240" t="s">
        <v>54</v>
      </c>
      <c r="O138" s="1240" t="s">
        <v>54</v>
      </c>
      <c r="P138" s="1241" t="s">
        <v>54</v>
      </c>
      <c r="Q138" s="1241" t="s">
        <v>54</v>
      </c>
      <c r="R138" s="1240" t="s">
        <v>54</v>
      </c>
      <c r="S138" s="1240" t="s">
        <v>54</v>
      </c>
      <c r="T138" s="1240" t="s">
        <v>54</v>
      </c>
      <c r="U138" s="1241" t="s">
        <v>54</v>
      </c>
      <c r="V138" s="1241" t="s">
        <v>54</v>
      </c>
      <c r="W138" s="1241" t="s">
        <v>54</v>
      </c>
      <c r="X138" s="1241" t="s">
        <v>54</v>
      </c>
      <c r="Y138" s="1240" t="s">
        <v>54</v>
      </c>
      <c r="Z138" s="1241" t="s">
        <v>54</v>
      </c>
      <c r="AA138" s="1245" t="s">
        <v>54</v>
      </c>
      <c r="AB138" s="1241" t="s">
        <v>53</v>
      </c>
      <c r="AC138" s="1245" t="s">
        <v>54</v>
      </c>
      <c r="AD138" s="1241" t="s">
        <v>54</v>
      </c>
      <c r="AE138" s="1241" t="s">
        <v>54</v>
      </c>
      <c r="AF138" s="1241" t="s">
        <v>54</v>
      </c>
      <c r="AG138" s="1240" t="s">
        <v>54</v>
      </c>
      <c r="AH138" s="1241" t="s">
        <v>54</v>
      </c>
      <c r="AI138" s="1241" t="s">
        <v>54</v>
      </c>
      <c r="AJ138" s="1241" t="s">
        <v>54</v>
      </c>
      <c r="AK138" s="1241" t="s">
        <v>54</v>
      </c>
      <c r="AL138" s="1241" t="s">
        <v>58</v>
      </c>
      <c r="AM138" s="1241" t="s">
        <v>54</v>
      </c>
      <c r="AN138" s="1241" t="s">
        <v>54</v>
      </c>
      <c r="AO138" s="1241" t="s">
        <v>54</v>
      </c>
      <c r="AP138" s="1241" t="s">
        <v>54</v>
      </c>
      <c r="AQ138" s="1241" t="s">
        <v>54</v>
      </c>
      <c r="AR138" s="1242" t="s">
        <v>54</v>
      </c>
      <c r="AS138" s="21"/>
      <c r="AT138" s="21"/>
      <c r="AU138" s="21"/>
      <c r="AV138" s="21"/>
      <c r="AW138" s="21"/>
      <c r="AX138" s="21"/>
      <c r="AY138" s="21"/>
      <c r="AZ138" s="21"/>
      <c r="BA138" s="21"/>
      <c r="BB138" s="21"/>
      <c r="BC138" s="21"/>
      <c r="BD138" s="21"/>
      <c r="BE138" s="21"/>
      <c r="BF138" s="21"/>
      <c r="BG138" s="21"/>
      <c r="BH138" s="21"/>
      <c r="BI138" s="21"/>
      <c r="BJ138" s="21"/>
    </row>
    <row r="139" spans="1:62" ht="18" customHeight="1">
      <c r="A139" s="4346" t="s">
        <v>123</v>
      </c>
      <c r="B139" s="7">
        <f>C139/D139</f>
        <v>5.5555555555555552E-2</v>
      </c>
      <c r="C139" s="1246">
        <v>2</v>
      </c>
      <c r="D139" s="108">
        <v>36</v>
      </c>
      <c r="E139" s="54" t="s">
        <v>77</v>
      </c>
      <c r="F139" s="47" t="s">
        <v>77</v>
      </c>
      <c r="G139" s="47" t="s">
        <v>77</v>
      </c>
      <c r="H139" s="47" t="s">
        <v>54</v>
      </c>
      <c r="I139" s="47" t="s">
        <v>77</v>
      </c>
      <c r="J139" s="47" t="s">
        <v>54</v>
      </c>
      <c r="K139" s="47" t="s">
        <v>54</v>
      </c>
      <c r="L139" s="47" t="s">
        <v>77</v>
      </c>
      <c r="M139" s="47" t="s">
        <v>54</v>
      </c>
      <c r="N139" s="47" t="s">
        <v>54</v>
      </c>
      <c r="O139" s="47" t="s">
        <v>54</v>
      </c>
      <c r="P139" s="47" t="s">
        <v>54</v>
      </c>
      <c r="Q139" s="47" t="s">
        <v>54</v>
      </c>
      <c r="R139" s="47" t="s">
        <v>54</v>
      </c>
      <c r="S139" s="47" t="s">
        <v>54</v>
      </c>
      <c r="T139" s="47" t="s">
        <v>54</v>
      </c>
      <c r="U139" s="47" t="s">
        <v>54</v>
      </c>
      <c r="V139" s="47" t="s">
        <v>54</v>
      </c>
      <c r="W139" s="47" t="s">
        <v>54</v>
      </c>
      <c r="X139" s="47" t="s">
        <v>54</v>
      </c>
      <c r="Y139" s="47" t="s">
        <v>54</v>
      </c>
      <c r="Z139" s="47" t="s">
        <v>54</v>
      </c>
      <c r="AA139" s="47" t="s">
        <v>54</v>
      </c>
      <c r="AB139" s="47" t="s">
        <v>54</v>
      </c>
      <c r="AC139" s="47" t="s">
        <v>54</v>
      </c>
      <c r="AD139" s="47" t="s">
        <v>54</v>
      </c>
      <c r="AE139" s="47" t="s">
        <v>54</v>
      </c>
      <c r="AF139" s="47" t="s">
        <v>54</v>
      </c>
      <c r="AG139" s="47" t="s">
        <v>54</v>
      </c>
      <c r="AH139" s="47" t="s">
        <v>54</v>
      </c>
      <c r="AI139" s="47" t="s">
        <v>54</v>
      </c>
      <c r="AJ139" s="47" t="s">
        <v>53</v>
      </c>
      <c r="AK139" s="47" t="s">
        <v>54</v>
      </c>
      <c r="AL139" s="47" t="s">
        <v>77</v>
      </c>
      <c r="AM139" s="47" t="s">
        <v>54</v>
      </c>
      <c r="AN139" s="47" t="s">
        <v>54</v>
      </c>
      <c r="AO139" s="47" t="s">
        <v>53</v>
      </c>
      <c r="AP139" s="47" t="s">
        <v>54</v>
      </c>
      <c r="AQ139" s="47" t="s">
        <v>54</v>
      </c>
      <c r="AR139" s="154" t="s">
        <v>54</v>
      </c>
      <c r="AS139" s="21"/>
      <c r="AT139" s="21"/>
      <c r="AU139" s="21"/>
      <c r="AV139" s="21"/>
      <c r="AW139" s="21"/>
      <c r="AX139" s="21"/>
      <c r="AY139" s="21"/>
      <c r="AZ139" s="21"/>
      <c r="BA139" s="21"/>
      <c r="BB139" s="21"/>
      <c r="BC139" s="21"/>
      <c r="BD139" s="21"/>
      <c r="BE139" s="21"/>
      <c r="BF139" s="21"/>
      <c r="BG139" s="21"/>
      <c r="BH139" s="21"/>
      <c r="BI139" s="21"/>
      <c r="BJ139" s="21"/>
    </row>
    <row r="140" spans="1:62" ht="18" customHeight="1">
      <c r="A140" s="4347" t="s">
        <v>111</v>
      </c>
      <c r="B140" s="5"/>
      <c r="C140" s="1"/>
      <c r="D140" s="120"/>
      <c r="E140" s="1261" t="s">
        <v>58</v>
      </c>
      <c r="F140" s="31" t="s">
        <v>58</v>
      </c>
      <c r="G140" s="31" t="s">
        <v>58</v>
      </c>
      <c r="H140" s="31" t="s">
        <v>54</v>
      </c>
      <c r="I140" s="31" t="s">
        <v>58</v>
      </c>
      <c r="J140" s="82" t="s">
        <v>54</v>
      </c>
      <c r="K140" s="82" t="s">
        <v>54</v>
      </c>
      <c r="L140" s="31" t="s">
        <v>58</v>
      </c>
      <c r="M140" s="31" t="s">
        <v>54</v>
      </c>
      <c r="N140" s="82" t="s">
        <v>54</v>
      </c>
      <c r="O140" s="31" t="s">
        <v>54</v>
      </c>
      <c r="P140" s="31" t="s">
        <v>54</v>
      </c>
      <c r="Q140" s="31" t="s">
        <v>54</v>
      </c>
      <c r="R140" s="82" t="s">
        <v>54</v>
      </c>
      <c r="S140" s="82" t="s">
        <v>54</v>
      </c>
      <c r="T140" s="82" t="s">
        <v>54</v>
      </c>
      <c r="U140" s="31" t="s">
        <v>54</v>
      </c>
      <c r="V140" s="31" t="s">
        <v>54</v>
      </c>
      <c r="W140" s="31" t="s">
        <v>54</v>
      </c>
      <c r="X140" s="31" t="s">
        <v>54</v>
      </c>
      <c r="Y140" s="82" t="s">
        <v>54</v>
      </c>
      <c r="Z140" s="31" t="s">
        <v>54</v>
      </c>
      <c r="AA140" s="81" t="s">
        <v>54</v>
      </c>
      <c r="AB140" s="31" t="s">
        <v>54</v>
      </c>
      <c r="AC140" s="81" t="s">
        <v>54</v>
      </c>
      <c r="AD140" s="31" t="s">
        <v>54</v>
      </c>
      <c r="AE140" s="31" t="s">
        <v>54</v>
      </c>
      <c r="AF140" s="31" t="s">
        <v>54</v>
      </c>
      <c r="AG140" s="82" t="s">
        <v>54</v>
      </c>
      <c r="AH140" s="31" t="s">
        <v>58</v>
      </c>
      <c r="AI140" s="31" t="s">
        <v>54</v>
      </c>
      <c r="AJ140" s="82" t="s">
        <v>53</v>
      </c>
      <c r="AK140" s="31" t="s">
        <v>54</v>
      </c>
      <c r="AL140" s="31" t="s">
        <v>54</v>
      </c>
      <c r="AM140" s="31" t="s">
        <v>54</v>
      </c>
      <c r="AN140" s="31" t="s">
        <v>54</v>
      </c>
      <c r="AO140" s="31" t="s">
        <v>53</v>
      </c>
      <c r="AP140" s="31" t="s">
        <v>54</v>
      </c>
      <c r="AQ140" s="31" t="s">
        <v>54</v>
      </c>
      <c r="AR140" s="148" t="s">
        <v>54</v>
      </c>
      <c r="AS140" s="21"/>
      <c r="AT140" s="21"/>
      <c r="AU140" s="21"/>
      <c r="AV140" s="21"/>
      <c r="AW140" s="21"/>
      <c r="AX140" s="21"/>
      <c r="AY140" s="21"/>
      <c r="AZ140" s="21"/>
      <c r="BA140" s="21"/>
      <c r="BB140" s="21"/>
      <c r="BC140" s="21"/>
      <c r="BD140" s="21"/>
      <c r="BE140" s="21"/>
      <c r="BF140" s="21"/>
      <c r="BG140" s="21"/>
      <c r="BH140" s="21"/>
      <c r="BI140" s="21"/>
      <c r="BJ140" s="21"/>
    </row>
    <row r="141" spans="1:62" ht="18" customHeight="1">
      <c r="A141" s="4348" t="s">
        <v>112</v>
      </c>
      <c r="B141" s="4395"/>
      <c r="C141" s="138"/>
      <c r="D141" s="139"/>
      <c r="E141" s="1266" t="s">
        <v>58</v>
      </c>
      <c r="F141" s="1241" t="s">
        <v>58</v>
      </c>
      <c r="G141" s="1241" t="s">
        <v>54</v>
      </c>
      <c r="H141" s="1241" t="s">
        <v>54</v>
      </c>
      <c r="I141" s="1241" t="s">
        <v>58</v>
      </c>
      <c r="J141" s="1240" t="s">
        <v>54</v>
      </c>
      <c r="K141" s="1240" t="s">
        <v>54</v>
      </c>
      <c r="L141" s="1241" t="s">
        <v>58</v>
      </c>
      <c r="M141" s="1241" t="s">
        <v>54</v>
      </c>
      <c r="N141" s="1240" t="s">
        <v>54</v>
      </c>
      <c r="O141" s="1241" t="s">
        <v>54</v>
      </c>
      <c r="P141" s="1241" t="s">
        <v>54</v>
      </c>
      <c r="Q141" s="1241" t="s">
        <v>54</v>
      </c>
      <c r="R141" s="1240" t="s">
        <v>54</v>
      </c>
      <c r="S141" s="1240" t="s">
        <v>54</v>
      </c>
      <c r="T141" s="1240" t="s">
        <v>54</v>
      </c>
      <c r="U141" s="1241" t="s">
        <v>54</v>
      </c>
      <c r="V141" s="1241" t="s">
        <v>54</v>
      </c>
      <c r="W141" s="1241" t="s">
        <v>54</v>
      </c>
      <c r="X141" s="1241" t="s">
        <v>54</v>
      </c>
      <c r="Y141" s="1240" t="s">
        <v>54</v>
      </c>
      <c r="Z141" s="1241" t="s">
        <v>54</v>
      </c>
      <c r="AA141" s="1245" t="s">
        <v>54</v>
      </c>
      <c r="AB141" s="1241" t="s">
        <v>54</v>
      </c>
      <c r="AC141" s="1245" t="s">
        <v>54</v>
      </c>
      <c r="AD141" s="1241" t="s">
        <v>54</v>
      </c>
      <c r="AE141" s="1241" t="s">
        <v>54</v>
      </c>
      <c r="AF141" s="1241" t="s">
        <v>54</v>
      </c>
      <c r="AG141" s="1240" t="s">
        <v>54</v>
      </c>
      <c r="AH141" s="1241" t="s">
        <v>54</v>
      </c>
      <c r="AI141" s="1241" t="s">
        <v>54</v>
      </c>
      <c r="AJ141" s="1240" t="s">
        <v>54</v>
      </c>
      <c r="AK141" s="1241" t="s">
        <v>54</v>
      </c>
      <c r="AL141" s="1241" t="s">
        <v>58</v>
      </c>
      <c r="AM141" s="1241" t="s">
        <v>54</v>
      </c>
      <c r="AN141" s="1241" t="s">
        <v>54</v>
      </c>
      <c r="AO141" s="1241" t="s">
        <v>54</v>
      </c>
      <c r="AP141" s="1241" t="s">
        <v>54</v>
      </c>
      <c r="AQ141" s="1241" t="s">
        <v>54</v>
      </c>
      <c r="AR141" s="1242" t="s">
        <v>54</v>
      </c>
      <c r="AS141" s="21"/>
      <c r="AT141" s="21"/>
      <c r="AU141" s="21"/>
      <c r="AV141" s="21"/>
      <c r="AW141" s="21"/>
      <c r="AX141" s="21"/>
      <c r="AY141" s="21"/>
      <c r="AZ141" s="21"/>
      <c r="BA141" s="21"/>
      <c r="BB141" s="21"/>
      <c r="BC141" s="21"/>
      <c r="BD141" s="21"/>
      <c r="BE141" s="21"/>
      <c r="BF141" s="21"/>
      <c r="BG141" s="21"/>
      <c r="BH141" s="21"/>
      <c r="BI141" s="21"/>
      <c r="BJ141" s="21"/>
    </row>
    <row r="142" spans="1:62" ht="18" customHeight="1">
      <c r="A142" s="4346" t="s">
        <v>124</v>
      </c>
      <c r="B142" s="7">
        <f>C142/D142</f>
        <v>0.68292682926829273</v>
      </c>
      <c r="C142" s="1246">
        <v>28</v>
      </c>
      <c r="D142" s="108">
        <v>41</v>
      </c>
      <c r="E142" s="54" t="s">
        <v>53</v>
      </c>
      <c r="F142" s="47" t="s">
        <v>54</v>
      </c>
      <c r="G142" s="47" t="s">
        <v>53</v>
      </c>
      <c r="H142" s="47" t="s">
        <v>53</v>
      </c>
      <c r="I142" s="47" t="s">
        <v>53</v>
      </c>
      <c r="J142" s="47" t="s">
        <v>53</v>
      </c>
      <c r="K142" s="47" t="s">
        <v>54</v>
      </c>
      <c r="L142" s="47" t="s">
        <v>77</v>
      </c>
      <c r="M142" s="47" t="s">
        <v>54</v>
      </c>
      <c r="N142" s="47" t="s">
        <v>53</v>
      </c>
      <c r="O142" s="47" t="s">
        <v>53</v>
      </c>
      <c r="P142" s="47" t="s">
        <v>54</v>
      </c>
      <c r="Q142" s="47" t="s">
        <v>53</v>
      </c>
      <c r="R142" s="47" t="s">
        <v>53</v>
      </c>
      <c r="S142" s="47" t="s">
        <v>54</v>
      </c>
      <c r="T142" s="47" t="s">
        <v>54</v>
      </c>
      <c r="U142" s="47" t="s">
        <v>54</v>
      </c>
      <c r="V142" s="47" t="s">
        <v>53</v>
      </c>
      <c r="W142" s="47" t="s">
        <v>54</v>
      </c>
      <c r="X142" s="47" t="s">
        <v>53</v>
      </c>
      <c r="Y142" s="47" t="s">
        <v>53</v>
      </c>
      <c r="Z142" s="47" t="s">
        <v>54</v>
      </c>
      <c r="AA142" s="47" t="s">
        <v>53</v>
      </c>
      <c r="AB142" s="47" t="s">
        <v>53</v>
      </c>
      <c r="AC142" s="47" t="s">
        <v>54</v>
      </c>
      <c r="AD142" s="47" t="s">
        <v>53</v>
      </c>
      <c r="AE142" s="47" t="s">
        <v>53</v>
      </c>
      <c r="AF142" s="47" t="s">
        <v>54</v>
      </c>
      <c r="AG142" s="47" t="s">
        <v>53</v>
      </c>
      <c r="AH142" s="47" t="s">
        <v>53</v>
      </c>
      <c r="AI142" s="47" t="s">
        <v>53</v>
      </c>
      <c r="AJ142" s="47" t="s">
        <v>53</v>
      </c>
      <c r="AK142" s="47" t="s">
        <v>53</v>
      </c>
      <c r="AL142" s="47" t="s">
        <v>53</v>
      </c>
      <c r="AM142" s="47" t="s">
        <v>53</v>
      </c>
      <c r="AN142" s="47" t="s">
        <v>53</v>
      </c>
      <c r="AO142" s="47" t="s">
        <v>53</v>
      </c>
      <c r="AP142" s="47" t="s">
        <v>53</v>
      </c>
      <c r="AQ142" s="47" t="s">
        <v>53</v>
      </c>
      <c r="AR142" s="154" t="s">
        <v>54</v>
      </c>
      <c r="AS142" s="21"/>
      <c r="AT142" s="21"/>
      <c r="AU142" s="21"/>
      <c r="AV142" s="21"/>
      <c r="AW142" s="21"/>
      <c r="AX142" s="21"/>
      <c r="AY142" s="21"/>
      <c r="AZ142" s="21"/>
      <c r="BA142" s="21"/>
      <c r="BB142" s="21"/>
      <c r="BC142" s="21"/>
      <c r="BD142" s="21"/>
      <c r="BE142" s="21"/>
      <c r="BF142" s="21"/>
      <c r="BG142" s="21"/>
      <c r="BH142" s="21"/>
      <c r="BI142" s="21"/>
      <c r="BJ142" s="21"/>
    </row>
    <row r="143" spans="1:62" ht="18" customHeight="1">
      <c r="A143" s="4347" t="s">
        <v>111</v>
      </c>
      <c r="B143" s="5"/>
      <c r="C143" s="1"/>
      <c r="D143" s="120"/>
      <c r="E143" s="1261" t="s">
        <v>53</v>
      </c>
      <c r="F143" s="31" t="s">
        <v>54</v>
      </c>
      <c r="G143" s="82" t="s">
        <v>53</v>
      </c>
      <c r="H143" s="31" t="s">
        <v>54</v>
      </c>
      <c r="I143" s="82" t="s">
        <v>53</v>
      </c>
      <c r="J143" s="82" t="s">
        <v>53</v>
      </c>
      <c r="K143" s="82" t="s">
        <v>54</v>
      </c>
      <c r="L143" s="31" t="s">
        <v>58</v>
      </c>
      <c r="M143" s="31" t="s">
        <v>54</v>
      </c>
      <c r="N143" s="82" t="s">
        <v>53</v>
      </c>
      <c r="O143" s="31" t="s">
        <v>53</v>
      </c>
      <c r="P143" s="31" t="s">
        <v>54</v>
      </c>
      <c r="Q143" s="31" t="s">
        <v>53</v>
      </c>
      <c r="R143" s="31" t="s">
        <v>53</v>
      </c>
      <c r="S143" s="82" t="s">
        <v>54</v>
      </c>
      <c r="T143" s="82" t="s">
        <v>54</v>
      </c>
      <c r="U143" s="31" t="s">
        <v>54</v>
      </c>
      <c r="V143" s="31" t="s">
        <v>53</v>
      </c>
      <c r="W143" s="31" t="s">
        <v>54</v>
      </c>
      <c r="X143" s="31" t="s">
        <v>53</v>
      </c>
      <c r="Y143" s="82" t="s">
        <v>53</v>
      </c>
      <c r="Z143" s="31" t="s">
        <v>54</v>
      </c>
      <c r="AA143" s="82" t="s">
        <v>53</v>
      </c>
      <c r="AB143" s="31" t="s">
        <v>53</v>
      </c>
      <c r="AC143" s="81" t="s">
        <v>54</v>
      </c>
      <c r="AD143" s="31" t="s">
        <v>53</v>
      </c>
      <c r="AE143" s="31" t="s">
        <v>53</v>
      </c>
      <c r="AF143" s="31" t="s">
        <v>54</v>
      </c>
      <c r="AG143" s="31" t="s">
        <v>53</v>
      </c>
      <c r="AH143" s="31" t="s">
        <v>53</v>
      </c>
      <c r="AI143" s="31" t="s">
        <v>53</v>
      </c>
      <c r="AJ143" s="31" t="s">
        <v>53</v>
      </c>
      <c r="AK143" s="31" t="s">
        <v>53</v>
      </c>
      <c r="AL143" s="31" t="s">
        <v>53</v>
      </c>
      <c r="AM143" s="31" t="s">
        <v>53</v>
      </c>
      <c r="AN143" s="31" t="s">
        <v>53</v>
      </c>
      <c r="AO143" s="31" t="s">
        <v>53</v>
      </c>
      <c r="AP143" s="31" t="s">
        <v>53</v>
      </c>
      <c r="AQ143" s="31" t="s">
        <v>53</v>
      </c>
      <c r="AR143" s="148" t="s">
        <v>54</v>
      </c>
      <c r="AS143" s="21"/>
      <c r="AT143" s="21"/>
      <c r="AU143" s="21"/>
      <c r="AV143" s="21"/>
      <c r="AW143" s="21"/>
      <c r="AX143" s="21"/>
      <c r="AY143" s="21"/>
      <c r="AZ143" s="21"/>
      <c r="BA143" s="21"/>
      <c r="BB143" s="21"/>
      <c r="BC143" s="21"/>
      <c r="BD143" s="21"/>
      <c r="BE143" s="21"/>
      <c r="BF143" s="21"/>
      <c r="BG143" s="21"/>
      <c r="BH143" s="21"/>
      <c r="BI143" s="21"/>
      <c r="BJ143" s="21"/>
    </row>
    <row r="144" spans="1:62" ht="18" customHeight="1">
      <c r="A144" s="4348" t="s">
        <v>112</v>
      </c>
      <c r="B144" s="4395"/>
      <c r="C144" s="138"/>
      <c r="D144" s="139"/>
      <c r="E144" s="1266" t="s">
        <v>53</v>
      </c>
      <c r="F144" s="1241" t="s">
        <v>54</v>
      </c>
      <c r="G144" s="1240" t="s">
        <v>53</v>
      </c>
      <c r="H144" s="1241" t="s">
        <v>53</v>
      </c>
      <c r="I144" s="1240" t="s">
        <v>53</v>
      </c>
      <c r="J144" s="1240" t="s">
        <v>53</v>
      </c>
      <c r="K144" s="1240" t="s">
        <v>54</v>
      </c>
      <c r="L144" s="1241" t="s">
        <v>58</v>
      </c>
      <c r="M144" s="1241" t="s">
        <v>54</v>
      </c>
      <c r="N144" s="1240" t="s">
        <v>53</v>
      </c>
      <c r="O144" s="1240" t="s">
        <v>53</v>
      </c>
      <c r="P144" s="1241" t="s">
        <v>54</v>
      </c>
      <c r="Q144" s="1241" t="s">
        <v>53</v>
      </c>
      <c r="R144" s="1241" t="s">
        <v>53</v>
      </c>
      <c r="S144" s="1240" t="s">
        <v>54</v>
      </c>
      <c r="T144" s="1240" t="s">
        <v>54</v>
      </c>
      <c r="U144" s="1241" t="s">
        <v>54</v>
      </c>
      <c r="V144" s="1241" t="s">
        <v>54</v>
      </c>
      <c r="W144" s="1241" t="s">
        <v>54</v>
      </c>
      <c r="X144" s="1241" t="s">
        <v>53</v>
      </c>
      <c r="Y144" s="1240" t="s">
        <v>53</v>
      </c>
      <c r="Z144" s="1241" t="s">
        <v>54</v>
      </c>
      <c r="AA144" s="1240" t="s">
        <v>53</v>
      </c>
      <c r="AB144" s="1241" t="s">
        <v>53</v>
      </c>
      <c r="AC144" s="1245" t="s">
        <v>54</v>
      </c>
      <c r="AD144" s="1241" t="s">
        <v>53</v>
      </c>
      <c r="AE144" s="1241" t="s">
        <v>53</v>
      </c>
      <c r="AF144" s="1241" t="s">
        <v>54</v>
      </c>
      <c r="AG144" s="1241" t="s">
        <v>58</v>
      </c>
      <c r="AH144" s="1241" t="s">
        <v>53</v>
      </c>
      <c r="AI144" s="1241" t="s">
        <v>53</v>
      </c>
      <c r="AJ144" s="1241" t="s">
        <v>53</v>
      </c>
      <c r="AK144" s="1241" t="s">
        <v>53</v>
      </c>
      <c r="AL144" s="1241" t="s">
        <v>58</v>
      </c>
      <c r="AM144" s="1241" t="s">
        <v>53</v>
      </c>
      <c r="AN144" s="1241" t="s">
        <v>53</v>
      </c>
      <c r="AO144" s="1241" t="s">
        <v>53</v>
      </c>
      <c r="AP144" s="1241" t="s">
        <v>53</v>
      </c>
      <c r="AQ144" s="1241" t="s">
        <v>54</v>
      </c>
      <c r="AR144" s="1242" t="s">
        <v>54</v>
      </c>
      <c r="AS144" s="21"/>
      <c r="AT144" s="21"/>
      <c r="AU144" s="21"/>
      <c r="AV144" s="21"/>
      <c r="AW144" s="21"/>
      <c r="AX144" s="21"/>
      <c r="AY144" s="21"/>
      <c r="AZ144" s="21"/>
      <c r="BA144" s="21"/>
      <c r="BB144" s="21"/>
      <c r="BC144" s="21"/>
      <c r="BD144" s="21"/>
      <c r="BE144" s="21"/>
      <c r="BF144" s="21"/>
      <c r="BG144" s="21"/>
      <c r="BH144" s="21"/>
      <c r="BI144" s="21"/>
      <c r="BJ144" s="21"/>
    </row>
    <row r="145" spans="1:62" ht="18" customHeight="1">
      <c r="A145" s="4340" t="s">
        <v>125</v>
      </c>
      <c r="B145" s="7">
        <f>C145/D145</f>
        <v>0.22222222222222221</v>
      </c>
      <c r="C145" s="1246">
        <v>2</v>
      </c>
      <c r="D145" s="108">
        <v>9</v>
      </c>
      <c r="E145" s="54" t="s">
        <v>77</v>
      </c>
      <c r="F145" s="47" t="s">
        <v>77</v>
      </c>
      <c r="G145" s="47" t="s">
        <v>77</v>
      </c>
      <c r="H145" s="47" t="s">
        <v>77</v>
      </c>
      <c r="I145" s="47" t="s">
        <v>77</v>
      </c>
      <c r="J145" s="47" t="s">
        <v>77</v>
      </c>
      <c r="K145" s="47" t="s">
        <v>77</v>
      </c>
      <c r="L145" s="47" t="s">
        <v>77</v>
      </c>
      <c r="M145" s="47" t="s">
        <v>77</v>
      </c>
      <c r="N145" s="47" t="s">
        <v>77</v>
      </c>
      <c r="O145" s="47" t="s">
        <v>77</v>
      </c>
      <c r="P145" s="47" t="s">
        <v>54</v>
      </c>
      <c r="Q145" s="47" t="s">
        <v>53</v>
      </c>
      <c r="R145" s="47" t="s">
        <v>54</v>
      </c>
      <c r="S145" s="47" t="s">
        <v>77</v>
      </c>
      <c r="T145" s="47" t="s">
        <v>77</v>
      </c>
      <c r="U145" s="47" t="s">
        <v>77</v>
      </c>
      <c r="V145" s="47" t="s">
        <v>77</v>
      </c>
      <c r="W145" s="47" t="s">
        <v>77</v>
      </c>
      <c r="X145" s="47" t="s">
        <v>54</v>
      </c>
      <c r="Y145" s="47" t="s">
        <v>54</v>
      </c>
      <c r="Z145" s="47" t="s">
        <v>53</v>
      </c>
      <c r="AA145" s="47" t="s">
        <v>77</v>
      </c>
      <c r="AB145" s="47" t="s">
        <v>77</v>
      </c>
      <c r="AC145" s="47" t="s">
        <v>77</v>
      </c>
      <c r="AD145" s="47" t="s">
        <v>77</v>
      </c>
      <c r="AE145" s="47" t="s">
        <v>77</v>
      </c>
      <c r="AF145" s="47" t="s">
        <v>54</v>
      </c>
      <c r="AG145" s="47" t="s">
        <v>77</v>
      </c>
      <c r="AH145" s="47" t="s">
        <v>77</v>
      </c>
      <c r="AI145" s="47" t="s">
        <v>77</v>
      </c>
      <c r="AJ145" s="47" t="s">
        <v>77</v>
      </c>
      <c r="AK145" s="47" t="s">
        <v>77</v>
      </c>
      <c r="AL145" s="47" t="s">
        <v>54</v>
      </c>
      <c r="AM145" s="47" t="s">
        <v>54</v>
      </c>
      <c r="AN145" s="47" t="s">
        <v>77</v>
      </c>
      <c r="AO145" s="47" t="s">
        <v>77</v>
      </c>
      <c r="AP145" s="47" t="s">
        <v>77</v>
      </c>
      <c r="AQ145" s="47" t="s">
        <v>77</v>
      </c>
      <c r="AR145" s="154" t="s">
        <v>77</v>
      </c>
      <c r="AS145" s="21"/>
      <c r="AT145" s="21"/>
      <c r="AU145" s="21"/>
      <c r="AV145" s="21"/>
      <c r="AW145" s="21"/>
      <c r="AX145" s="21"/>
      <c r="AY145" s="21"/>
      <c r="AZ145" s="21"/>
      <c r="BA145" s="21"/>
      <c r="BB145" s="21"/>
      <c r="BC145" s="21"/>
      <c r="BD145" s="21"/>
      <c r="BE145" s="21"/>
      <c r="BF145" s="21"/>
      <c r="BG145" s="21"/>
      <c r="BH145" s="21"/>
      <c r="BI145" s="21"/>
      <c r="BJ145" s="21"/>
    </row>
    <row r="146" spans="1:62" ht="18" customHeight="1">
      <c r="A146" s="4347" t="s">
        <v>111</v>
      </c>
      <c r="B146" s="5"/>
      <c r="C146" s="1"/>
      <c r="D146" s="120"/>
      <c r="E146" s="1261" t="s">
        <v>54</v>
      </c>
      <c r="F146" s="31"/>
      <c r="G146" s="31"/>
      <c r="H146" s="31"/>
      <c r="I146" s="31"/>
      <c r="J146" s="31"/>
      <c r="K146" s="31"/>
      <c r="L146" s="31"/>
      <c r="M146" s="31"/>
      <c r="N146" s="31"/>
      <c r="O146" s="31"/>
      <c r="P146" s="31" t="s">
        <v>54</v>
      </c>
      <c r="Q146" s="31" t="s">
        <v>53</v>
      </c>
      <c r="R146" s="31" t="s">
        <v>54</v>
      </c>
      <c r="S146" s="31"/>
      <c r="T146" s="31"/>
      <c r="U146" s="31"/>
      <c r="V146" s="31"/>
      <c r="W146" s="31"/>
      <c r="X146" s="31" t="s">
        <v>54</v>
      </c>
      <c r="Y146" s="82" t="s">
        <v>54</v>
      </c>
      <c r="Z146" s="31" t="s">
        <v>53</v>
      </c>
      <c r="AA146" s="31"/>
      <c r="AB146" s="31"/>
      <c r="AC146" s="31"/>
      <c r="AD146" s="31"/>
      <c r="AE146" s="31"/>
      <c r="AF146" s="31" t="s">
        <v>54</v>
      </c>
      <c r="AG146" s="31"/>
      <c r="AH146" s="31"/>
      <c r="AI146" s="31"/>
      <c r="AJ146" s="31"/>
      <c r="AK146" s="31"/>
      <c r="AL146" s="31" t="s">
        <v>54</v>
      </c>
      <c r="AM146" s="31" t="s">
        <v>54</v>
      </c>
      <c r="AN146" s="31"/>
      <c r="AO146" s="31"/>
      <c r="AP146" s="31"/>
      <c r="AQ146" s="31"/>
      <c r="AR146" s="148" t="s">
        <v>58</v>
      </c>
      <c r="AS146" s="21"/>
      <c r="AT146" s="21"/>
      <c r="AU146" s="21"/>
      <c r="AV146" s="21"/>
      <c r="AW146" s="21"/>
      <c r="AX146" s="21"/>
      <c r="AY146" s="21"/>
      <c r="AZ146" s="21"/>
      <c r="BA146" s="21"/>
      <c r="BB146" s="21"/>
      <c r="BC146" s="21"/>
      <c r="BD146" s="21"/>
      <c r="BE146" s="21"/>
      <c r="BF146" s="21"/>
      <c r="BG146" s="21"/>
      <c r="BH146" s="21"/>
      <c r="BI146" s="21"/>
      <c r="BJ146" s="21"/>
    </row>
    <row r="147" spans="1:62" ht="18" customHeight="1">
      <c r="A147" s="4348" t="s">
        <v>112</v>
      </c>
      <c r="B147" s="4395"/>
      <c r="C147" s="138"/>
      <c r="D147" s="139"/>
      <c r="E147" s="1266" t="s">
        <v>54</v>
      </c>
      <c r="F147" s="1241"/>
      <c r="G147" s="1241"/>
      <c r="H147" s="1241"/>
      <c r="I147" s="1241"/>
      <c r="J147" s="1241"/>
      <c r="K147" s="1241"/>
      <c r="L147" s="1241"/>
      <c r="M147" s="1241"/>
      <c r="N147" s="1241"/>
      <c r="O147" s="1241"/>
      <c r="P147" s="1241" t="s">
        <v>54</v>
      </c>
      <c r="Q147" s="1241" t="s">
        <v>54</v>
      </c>
      <c r="R147" s="1241" t="s">
        <v>54</v>
      </c>
      <c r="S147" s="1241"/>
      <c r="T147" s="1241"/>
      <c r="U147" s="1241"/>
      <c r="V147" s="1241"/>
      <c r="W147" s="1241"/>
      <c r="X147" s="1241" t="s">
        <v>54</v>
      </c>
      <c r="Y147" s="1240" t="s">
        <v>54</v>
      </c>
      <c r="Z147" s="1241" t="s">
        <v>53</v>
      </c>
      <c r="AA147" s="1241"/>
      <c r="AB147" s="1241"/>
      <c r="AC147" s="1241"/>
      <c r="AD147" s="1241"/>
      <c r="AE147" s="1241"/>
      <c r="AF147" s="1241" t="s">
        <v>54</v>
      </c>
      <c r="AG147" s="1241"/>
      <c r="AH147" s="1241"/>
      <c r="AI147" s="1241"/>
      <c r="AJ147" s="1241"/>
      <c r="AK147" s="1241"/>
      <c r="AL147" s="1241" t="s">
        <v>54</v>
      </c>
      <c r="AM147" s="1241" t="s">
        <v>54</v>
      </c>
      <c r="AN147" s="1241"/>
      <c r="AO147" s="1241"/>
      <c r="AP147" s="1241"/>
      <c r="AQ147" s="1241"/>
      <c r="AR147" s="1242" t="s">
        <v>58</v>
      </c>
      <c r="AS147" s="21"/>
      <c r="AT147" s="21"/>
      <c r="AU147" s="21"/>
      <c r="AV147" s="21"/>
      <c r="AW147" s="21"/>
      <c r="AX147" s="21"/>
      <c r="AY147" s="21"/>
      <c r="AZ147" s="21"/>
      <c r="BA147" s="21"/>
      <c r="BB147" s="21"/>
      <c r="BC147" s="21"/>
      <c r="BD147" s="21"/>
      <c r="BE147" s="21"/>
      <c r="BF147" s="21"/>
      <c r="BG147" s="21"/>
      <c r="BH147" s="21"/>
      <c r="BI147" s="21"/>
      <c r="BJ147" s="21"/>
    </row>
    <row r="148" spans="1:62" ht="31.5" customHeight="1">
      <c r="A148" s="4331" t="s">
        <v>129</v>
      </c>
      <c r="B148" s="4398">
        <v>10.095238095238095</v>
      </c>
      <c r="C148" s="26"/>
      <c r="D148" s="109"/>
      <c r="E148" s="46">
        <v>9</v>
      </c>
      <c r="F148" s="31">
        <v>9</v>
      </c>
      <c r="G148" s="31">
        <v>11</v>
      </c>
      <c r="H148" s="31">
        <v>10</v>
      </c>
      <c r="I148" s="31">
        <v>9</v>
      </c>
      <c r="J148" s="31">
        <v>11</v>
      </c>
      <c r="K148" s="31">
        <v>10</v>
      </c>
      <c r="L148" s="31">
        <v>8</v>
      </c>
      <c r="M148" s="31">
        <v>10</v>
      </c>
      <c r="N148" s="31">
        <v>11</v>
      </c>
      <c r="O148" s="31">
        <v>11</v>
      </c>
      <c r="P148" s="31">
        <v>9</v>
      </c>
      <c r="Q148" s="31">
        <v>11</v>
      </c>
      <c r="R148" s="31">
        <v>10</v>
      </c>
      <c r="S148" s="31">
        <v>9</v>
      </c>
      <c r="T148" s="31">
        <v>9</v>
      </c>
      <c r="U148" s="31">
        <v>8</v>
      </c>
      <c r="V148" s="31">
        <v>11</v>
      </c>
      <c r="W148" s="31">
        <v>7</v>
      </c>
      <c r="X148" s="31">
        <v>11</v>
      </c>
      <c r="Y148" s="31">
        <v>10</v>
      </c>
      <c r="Z148" s="31">
        <v>10</v>
      </c>
      <c r="AA148" s="31">
        <v>10</v>
      </c>
      <c r="AB148" s="31">
        <v>12</v>
      </c>
      <c r="AC148" s="31">
        <v>10</v>
      </c>
      <c r="AD148" s="31">
        <v>11</v>
      </c>
      <c r="AE148" s="31">
        <v>10</v>
      </c>
      <c r="AF148" s="31">
        <v>9</v>
      </c>
      <c r="AG148" s="31">
        <v>11</v>
      </c>
      <c r="AH148" s="31">
        <v>11</v>
      </c>
      <c r="AI148" s="31">
        <v>11</v>
      </c>
      <c r="AJ148" s="31">
        <v>12</v>
      </c>
      <c r="AK148" s="31">
        <v>11</v>
      </c>
      <c r="AL148" s="31">
        <v>11</v>
      </c>
      <c r="AM148" s="31">
        <v>11</v>
      </c>
      <c r="AN148" s="31">
        <v>11</v>
      </c>
      <c r="AO148" s="31">
        <v>13</v>
      </c>
      <c r="AP148" s="31">
        <v>7</v>
      </c>
      <c r="AQ148" s="31">
        <v>11</v>
      </c>
      <c r="AR148" s="148">
        <v>10</v>
      </c>
      <c r="AS148" s="21"/>
      <c r="AT148" s="21"/>
      <c r="AU148" s="21"/>
      <c r="AV148" s="21"/>
      <c r="AW148" s="21"/>
      <c r="AX148" s="21"/>
      <c r="AY148" s="21"/>
      <c r="AZ148" s="21"/>
      <c r="BA148" s="21"/>
      <c r="BB148" s="21"/>
      <c r="BC148" s="21"/>
      <c r="BD148" s="21"/>
      <c r="BE148" s="21"/>
      <c r="BF148" s="21"/>
      <c r="BG148" s="21"/>
      <c r="BH148" s="21"/>
      <c r="BI148" s="21"/>
      <c r="BJ148" s="21"/>
    </row>
    <row r="149" spans="1:62" ht="31.5" customHeight="1">
      <c r="A149" s="4352" t="s">
        <v>130</v>
      </c>
      <c r="B149" s="5">
        <f>C149/D149</f>
        <v>0.97619047619047616</v>
      </c>
      <c r="C149" s="98">
        <v>41</v>
      </c>
      <c r="D149" s="108">
        <v>42</v>
      </c>
      <c r="E149" s="46" t="s">
        <v>53</v>
      </c>
      <c r="F149" s="31" t="s">
        <v>53</v>
      </c>
      <c r="G149" s="31" t="s">
        <v>53</v>
      </c>
      <c r="H149" s="31" t="s">
        <v>53</v>
      </c>
      <c r="I149" s="31" t="s">
        <v>53</v>
      </c>
      <c r="J149" s="31" t="s">
        <v>53</v>
      </c>
      <c r="K149" s="31" t="s">
        <v>53</v>
      </c>
      <c r="L149" s="31" t="s">
        <v>53</v>
      </c>
      <c r="M149" s="31" t="s">
        <v>53</v>
      </c>
      <c r="N149" s="31" t="s">
        <v>53</v>
      </c>
      <c r="O149" s="31" t="s">
        <v>53</v>
      </c>
      <c r="P149" s="31" t="s">
        <v>53</v>
      </c>
      <c r="Q149" s="31" t="s">
        <v>53</v>
      </c>
      <c r="R149" s="31" t="s">
        <v>53</v>
      </c>
      <c r="S149" s="31" t="s">
        <v>53</v>
      </c>
      <c r="T149" s="31" t="s">
        <v>53</v>
      </c>
      <c r="U149" s="31" t="s">
        <v>53</v>
      </c>
      <c r="V149" s="31" t="s">
        <v>53</v>
      </c>
      <c r="W149" s="31" t="s">
        <v>54</v>
      </c>
      <c r="X149" s="31" t="s">
        <v>53</v>
      </c>
      <c r="Y149" s="31" t="s">
        <v>53</v>
      </c>
      <c r="Z149" s="31" t="s">
        <v>53</v>
      </c>
      <c r="AA149" s="31" t="s">
        <v>53</v>
      </c>
      <c r="AB149" s="31" t="s">
        <v>53</v>
      </c>
      <c r="AC149" s="31" t="s">
        <v>53</v>
      </c>
      <c r="AD149" s="31" t="s">
        <v>53</v>
      </c>
      <c r="AE149" s="31" t="s">
        <v>53</v>
      </c>
      <c r="AF149" s="31" t="s">
        <v>53</v>
      </c>
      <c r="AG149" s="31" t="s">
        <v>53</v>
      </c>
      <c r="AH149" s="31" t="s">
        <v>53</v>
      </c>
      <c r="AI149" s="31" t="s">
        <v>53</v>
      </c>
      <c r="AJ149" s="31" t="s">
        <v>53</v>
      </c>
      <c r="AK149" s="31" t="s">
        <v>53</v>
      </c>
      <c r="AL149" s="31" t="s">
        <v>53</v>
      </c>
      <c r="AM149" s="31" t="s">
        <v>53</v>
      </c>
      <c r="AN149" s="31" t="s">
        <v>53</v>
      </c>
      <c r="AO149" s="31" t="s">
        <v>53</v>
      </c>
      <c r="AP149" s="31" t="s">
        <v>53</v>
      </c>
      <c r="AQ149" s="31" t="s">
        <v>53</v>
      </c>
      <c r="AR149" s="148" t="s">
        <v>53</v>
      </c>
      <c r="AS149" s="21"/>
      <c r="AT149" s="21"/>
      <c r="AU149" s="21"/>
      <c r="AV149" s="21"/>
      <c r="AW149" s="21"/>
      <c r="AX149" s="21"/>
      <c r="AY149" s="21"/>
      <c r="AZ149" s="21"/>
      <c r="BA149" s="21"/>
      <c r="BB149" s="21"/>
      <c r="BC149" s="21"/>
      <c r="BD149" s="21"/>
      <c r="BE149" s="21"/>
      <c r="BF149" s="21"/>
      <c r="BG149" s="21"/>
      <c r="BH149" s="21"/>
      <c r="BI149" s="21"/>
      <c r="BJ149" s="21"/>
    </row>
    <row r="150" spans="1:62" ht="31.5" customHeight="1">
      <c r="A150" s="4331" t="s">
        <v>131</v>
      </c>
      <c r="B150" s="5">
        <f>C150/D150</f>
        <v>0.95238095238095233</v>
      </c>
      <c r="C150" s="98">
        <v>40</v>
      </c>
      <c r="D150" s="108">
        <v>42</v>
      </c>
      <c r="E150" s="46" t="s">
        <v>53</v>
      </c>
      <c r="F150" s="31" t="s">
        <v>53</v>
      </c>
      <c r="G150" s="31" t="s">
        <v>53</v>
      </c>
      <c r="H150" s="31" t="s">
        <v>53</v>
      </c>
      <c r="I150" s="31" t="s">
        <v>53</v>
      </c>
      <c r="J150" s="31" t="s">
        <v>53</v>
      </c>
      <c r="K150" s="31" t="s">
        <v>53</v>
      </c>
      <c r="L150" s="31" t="s">
        <v>53</v>
      </c>
      <c r="M150" s="31" t="s">
        <v>53</v>
      </c>
      <c r="N150" s="31" t="s">
        <v>53</v>
      </c>
      <c r="O150" s="31" t="s">
        <v>53</v>
      </c>
      <c r="P150" s="31" t="s">
        <v>53</v>
      </c>
      <c r="Q150" s="31" t="s">
        <v>53</v>
      </c>
      <c r="R150" s="31" t="s">
        <v>53</v>
      </c>
      <c r="S150" s="31" t="s">
        <v>53</v>
      </c>
      <c r="T150" s="31" t="s">
        <v>53</v>
      </c>
      <c r="U150" s="31" t="s">
        <v>53</v>
      </c>
      <c r="V150" s="31" t="s">
        <v>53</v>
      </c>
      <c r="W150" s="31" t="s">
        <v>54</v>
      </c>
      <c r="X150" s="31" t="s">
        <v>53</v>
      </c>
      <c r="Y150" s="31" t="s">
        <v>53</v>
      </c>
      <c r="Z150" s="31" t="s">
        <v>53</v>
      </c>
      <c r="AA150" s="31" t="s">
        <v>53</v>
      </c>
      <c r="AB150" s="31" t="s">
        <v>53</v>
      </c>
      <c r="AC150" s="31" t="s">
        <v>53</v>
      </c>
      <c r="AD150" s="31" t="s">
        <v>53</v>
      </c>
      <c r="AE150" s="31" t="s">
        <v>53</v>
      </c>
      <c r="AF150" s="31" t="s">
        <v>53</v>
      </c>
      <c r="AG150" s="31" t="s">
        <v>53</v>
      </c>
      <c r="AH150" s="31" t="s">
        <v>53</v>
      </c>
      <c r="AI150" s="31" t="s">
        <v>53</v>
      </c>
      <c r="AJ150" s="31" t="s">
        <v>53</v>
      </c>
      <c r="AK150" s="31" t="s">
        <v>53</v>
      </c>
      <c r="AL150" s="31" t="s">
        <v>53</v>
      </c>
      <c r="AM150" s="31" t="s">
        <v>53</v>
      </c>
      <c r="AN150" s="31" t="s">
        <v>53</v>
      </c>
      <c r="AO150" s="31" t="s">
        <v>53</v>
      </c>
      <c r="AP150" s="31" t="s">
        <v>54</v>
      </c>
      <c r="AQ150" s="31" t="s">
        <v>53</v>
      </c>
      <c r="AR150" s="148" t="s">
        <v>53</v>
      </c>
      <c r="AS150" s="21"/>
      <c r="AT150" s="21"/>
      <c r="AU150" s="21"/>
      <c r="AV150" s="21"/>
      <c r="AW150" s="21"/>
      <c r="AX150" s="21"/>
      <c r="AY150" s="21"/>
      <c r="AZ150" s="21"/>
      <c r="BA150" s="21"/>
      <c r="BB150" s="21"/>
      <c r="BC150" s="21"/>
      <c r="BD150" s="21"/>
      <c r="BE150" s="21"/>
      <c r="BF150" s="21"/>
      <c r="BG150" s="21"/>
      <c r="BH150" s="21"/>
      <c r="BI150" s="21"/>
      <c r="BJ150" s="21"/>
    </row>
    <row r="151" spans="1:62" ht="31.5" customHeight="1">
      <c r="A151" s="4351" t="s">
        <v>132</v>
      </c>
      <c r="B151" s="4397"/>
      <c r="C151" s="1389"/>
      <c r="D151" s="121"/>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124"/>
      <c r="AS151" s="21"/>
      <c r="AT151" s="21"/>
      <c r="AU151" s="21"/>
      <c r="AV151" s="21"/>
      <c r="AW151" s="21"/>
      <c r="AX151" s="21"/>
      <c r="AY151" s="21"/>
      <c r="AZ151" s="21"/>
      <c r="BA151" s="21"/>
      <c r="BB151" s="21"/>
      <c r="BC151" s="21"/>
      <c r="BD151" s="21"/>
      <c r="BE151" s="21"/>
      <c r="BF151" s="21"/>
      <c r="BG151" s="21"/>
      <c r="BH151" s="21"/>
      <c r="BI151" s="21"/>
      <c r="BJ151" s="21"/>
    </row>
    <row r="152" spans="1:62" ht="16.5" customHeight="1">
      <c r="A152" s="4346" t="s">
        <v>110</v>
      </c>
      <c r="B152" s="5">
        <f>C152/D152</f>
        <v>0.95</v>
      </c>
      <c r="C152" s="98">
        <v>38</v>
      </c>
      <c r="D152" s="108">
        <v>40</v>
      </c>
      <c r="E152" s="46" t="s">
        <v>53</v>
      </c>
      <c r="F152" s="31" t="s">
        <v>53</v>
      </c>
      <c r="G152" s="31" t="s">
        <v>53</v>
      </c>
      <c r="H152" s="31" t="s">
        <v>53</v>
      </c>
      <c r="I152" s="31" t="s">
        <v>53</v>
      </c>
      <c r="J152" s="31" t="s">
        <v>53</v>
      </c>
      <c r="K152" s="31" t="s">
        <v>53</v>
      </c>
      <c r="L152" s="31" t="s">
        <v>53</v>
      </c>
      <c r="M152" s="31" t="s">
        <v>53</v>
      </c>
      <c r="N152" s="31" t="s">
        <v>53</v>
      </c>
      <c r="O152" s="31" t="s">
        <v>53</v>
      </c>
      <c r="P152" s="31" t="s">
        <v>53</v>
      </c>
      <c r="Q152" s="31" t="s">
        <v>53</v>
      </c>
      <c r="R152" s="31" t="s">
        <v>53</v>
      </c>
      <c r="S152" s="31" t="s">
        <v>53</v>
      </c>
      <c r="T152" s="31" t="s">
        <v>53</v>
      </c>
      <c r="U152" s="31" t="s">
        <v>54</v>
      </c>
      <c r="V152" s="31" t="s">
        <v>53</v>
      </c>
      <c r="W152" s="31" t="s">
        <v>54</v>
      </c>
      <c r="X152" s="31" t="s">
        <v>53</v>
      </c>
      <c r="Y152" s="31" t="s">
        <v>53</v>
      </c>
      <c r="Z152" s="31" t="s">
        <v>53</v>
      </c>
      <c r="AA152" s="31" t="s">
        <v>53</v>
      </c>
      <c r="AB152" s="31" t="s">
        <v>53</v>
      </c>
      <c r="AC152" s="31" t="s">
        <v>53</v>
      </c>
      <c r="AD152" s="31" t="s">
        <v>53</v>
      </c>
      <c r="AE152" s="31" t="s">
        <v>53</v>
      </c>
      <c r="AF152" s="31" t="s">
        <v>53</v>
      </c>
      <c r="AG152" s="31" t="s">
        <v>53</v>
      </c>
      <c r="AH152" s="31" t="s">
        <v>77</v>
      </c>
      <c r="AI152" s="31" t="s">
        <v>53</v>
      </c>
      <c r="AJ152" s="31" t="s">
        <v>53</v>
      </c>
      <c r="AK152" s="31" t="s">
        <v>53</v>
      </c>
      <c r="AL152" s="31" t="s">
        <v>53</v>
      </c>
      <c r="AM152" s="31" t="s">
        <v>53</v>
      </c>
      <c r="AN152" s="31" t="s">
        <v>53</v>
      </c>
      <c r="AO152" s="31" t="s">
        <v>53</v>
      </c>
      <c r="AP152" s="31" t="s">
        <v>77</v>
      </c>
      <c r="AQ152" s="31" t="s">
        <v>53</v>
      </c>
      <c r="AR152" s="148" t="s">
        <v>53</v>
      </c>
      <c r="AS152" s="21"/>
      <c r="AT152" s="21"/>
      <c r="AU152" s="21"/>
      <c r="AV152" s="21"/>
      <c r="AW152" s="21"/>
      <c r="AX152" s="21"/>
      <c r="AY152" s="21"/>
      <c r="AZ152" s="21"/>
      <c r="BA152" s="21"/>
      <c r="BB152" s="21"/>
      <c r="BC152" s="21"/>
      <c r="BD152" s="21"/>
      <c r="BE152" s="21"/>
      <c r="BF152" s="21"/>
      <c r="BG152" s="21"/>
      <c r="BH152" s="21"/>
      <c r="BI152" s="21"/>
      <c r="BJ152" s="21"/>
    </row>
    <row r="153" spans="1:62" ht="16.5" customHeight="1">
      <c r="A153" s="4347" t="s">
        <v>111</v>
      </c>
      <c r="B153" s="5"/>
      <c r="C153" s="1"/>
      <c r="D153" s="120"/>
      <c r="E153" s="1261" t="s">
        <v>53</v>
      </c>
      <c r="F153" s="31" t="s">
        <v>53</v>
      </c>
      <c r="G153" s="82" t="s">
        <v>53</v>
      </c>
      <c r="H153" s="31" t="s">
        <v>53</v>
      </c>
      <c r="I153" s="82" t="s">
        <v>53</v>
      </c>
      <c r="J153" s="82" t="s">
        <v>53</v>
      </c>
      <c r="K153" s="82" t="s">
        <v>53</v>
      </c>
      <c r="L153" s="82" t="s">
        <v>53</v>
      </c>
      <c r="M153" s="81" t="s">
        <v>53</v>
      </c>
      <c r="N153" s="82" t="s">
        <v>53</v>
      </c>
      <c r="O153" s="31" t="s">
        <v>53</v>
      </c>
      <c r="P153" s="31" t="s">
        <v>53</v>
      </c>
      <c r="Q153" s="31" t="s">
        <v>53</v>
      </c>
      <c r="R153" s="82" t="s">
        <v>53</v>
      </c>
      <c r="S153" s="82" t="s">
        <v>53</v>
      </c>
      <c r="T153" s="82" t="s">
        <v>53</v>
      </c>
      <c r="U153" s="82" t="s">
        <v>54</v>
      </c>
      <c r="V153" s="31" t="s">
        <v>53</v>
      </c>
      <c r="W153" s="31" t="s">
        <v>58</v>
      </c>
      <c r="X153" s="31" t="s">
        <v>53</v>
      </c>
      <c r="Y153" s="82" t="s">
        <v>53</v>
      </c>
      <c r="Z153" s="31" t="s">
        <v>54</v>
      </c>
      <c r="AA153" s="82" t="s">
        <v>53</v>
      </c>
      <c r="AB153" s="82" t="s">
        <v>53</v>
      </c>
      <c r="AC153" s="82" t="s">
        <v>53</v>
      </c>
      <c r="AD153" s="31" t="s">
        <v>53</v>
      </c>
      <c r="AE153" s="31" t="s">
        <v>53</v>
      </c>
      <c r="AF153" s="31" t="s">
        <v>53</v>
      </c>
      <c r="AG153" s="82" t="s">
        <v>53</v>
      </c>
      <c r="AH153" s="31" t="s">
        <v>58</v>
      </c>
      <c r="AI153" s="31" t="s">
        <v>53</v>
      </c>
      <c r="AJ153" s="82" t="s">
        <v>53</v>
      </c>
      <c r="AK153" s="31" t="s">
        <v>53</v>
      </c>
      <c r="AL153" s="31" t="s">
        <v>53</v>
      </c>
      <c r="AM153" s="31" t="s">
        <v>53</v>
      </c>
      <c r="AN153" s="82" t="s">
        <v>53</v>
      </c>
      <c r="AO153" s="31" t="s">
        <v>53</v>
      </c>
      <c r="AP153" s="31" t="s">
        <v>58</v>
      </c>
      <c r="AQ153" s="31" t="s">
        <v>53</v>
      </c>
      <c r="AR153" s="148" t="s">
        <v>53</v>
      </c>
      <c r="AS153" s="21"/>
      <c r="AT153" s="21"/>
      <c r="AU153" s="21"/>
      <c r="AV153" s="21"/>
      <c r="AW153" s="21"/>
      <c r="AX153" s="21"/>
      <c r="AY153" s="21"/>
      <c r="AZ153" s="21"/>
      <c r="BA153" s="21"/>
      <c r="BB153" s="21"/>
      <c r="BC153" s="21"/>
      <c r="BD153" s="21"/>
      <c r="BE153" s="21"/>
      <c r="BF153" s="21"/>
      <c r="BG153" s="21"/>
      <c r="BH153" s="21"/>
      <c r="BI153" s="21"/>
      <c r="BJ153" s="21"/>
    </row>
    <row r="154" spans="1:62" ht="16.5" customHeight="1">
      <c r="A154" s="4348" t="s">
        <v>112</v>
      </c>
      <c r="B154" s="4395"/>
      <c r="C154" s="138"/>
      <c r="D154" s="139"/>
      <c r="E154" s="1266" t="s">
        <v>53</v>
      </c>
      <c r="F154" s="1241" t="s">
        <v>53</v>
      </c>
      <c r="G154" s="1240" t="s">
        <v>53</v>
      </c>
      <c r="H154" s="1241" t="s">
        <v>53</v>
      </c>
      <c r="I154" s="1240" t="s">
        <v>53</v>
      </c>
      <c r="J154" s="1240" t="s">
        <v>53</v>
      </c>
      <c r="K154" s="1240" t="s">
        <v>53</v>
      </c>
      <c r="L154" s="1240" t="s">
        <v>53</v>
      </c>
      <c r="M154" s="1241" t="s">
        <v>53</v>
      </c>
      <c r="N154" s="1240" t="s">
        <v>53</v>
      </c>
      <c r="O154" s="1240" t="s">
        <v>53</v>
      </c>
      <c r="P154" s="1241" t="s">
        <v>53</v>
      </c>
      <c r="Q154" s="1241" t="s">
        <v>53</v>
      </c>
      <c r="R154" s="1240" t="s">
        <v>53</v>
      </c>
      <c r="S154" s="1240" t="s">
        <v>54</v>
      </c>
      <c r="T154" s="1240" t="s">
        <v>53</v>
      </c>
      <c r="U154" s="1240" t="s">
        <v>54</v>
      </c>
      <c r="V154" s="1241" t="s">
        <v>53</v>
      </c>
      <c r="W154" s="1241" t="s">
        <v>54</v>
      </c>
      <c r="X154" s="1241" t="s">
        <v>53</v>
      </c>
      <c r="Y154" s="1240" t="s">
        <v>53</v>
      </c>
      <c r="Z154" s="1241" t="s">
        <v>53</v>
      </c>
      <c r="AA154" s="1240" t="s">
        <v>53</v>
      </c>
      <c r="AB154" s="1241" t="s">
        <v>53</v>
      </c>
      <c r="AC154" s="1240" t="s">
        <v>53</v>
      </c>
      <c r="AD154" s="1241" t="s">
        <v>53</v>
      </c>
      <c r="AE154" s="1241" t="s">
        <v>53</v>
      </c>
      <c r="AF154" s="1241" t="s">
        <v>53</v>
      </c>
      <c r="AG154" s="1240" t="s">
        <v>53</v>
      </c>
      <c r="AH154" s="1241" t="s">
        <v>58</v>
      </c>
      <c r="AI154" s="1241" t="s">
        <v>54</v>
      </c>
      <c r="AJ154" s="1240" t="s">
        <v>53</v>
      </c>
      <c r="AK154" s="1241" t="s">
        <v>53</v>
      </c>
      <c r="AL154" s="1241" t="s">
        <v>53</v>
      </c>
      <c r="AM154" s="1241" t="s">
        <v>53</v>
      </c>
      <c r="AN154" s="1240" t="s">
        <v>53</v>
      </c>
      <c r="AO154" s="1241" t="s">
        <v>53</v>
      </c>
      <c r="AP154" s="1241" t="s">
        <v>58</v>
      </c>
      <c r="AQ154" s="1241" t="s">
        <v>53</v>
      </c>
      <c r="AR154" s="1242" t="s">
        <v>53</v>
      </c>
      <c r="AS154" s="21"/>
      <c r="AT154" s="21"/>
      <c r="AU154" s="21"/>
      <c r="AV154" s="21"/>
      <c r="AW154" s="21"/>
      <c r="AX154" s="21"/>
      <c r="AY154" s="21"/>
      <c r="AZ154" s="21"/>
      <c r="BA154" s="21"/>
      <c r="BB154" s="21"/>
      <c r="BC154" s="21"/>
      <c r="BD154" s="21"/>
      <c r="BE154" s="21"/>
      <c r="BF154" s="21"/>
      <c r="BG154" s="21"/>
      <c r="BH154" s="21"/>
      <c r="BI154" s="21"/>
      <c r="BJ154" s="21"/>
    </row>
    <row r="155" spans="1:62" ht="16.5" customHeight="1">
      <c r="A155" s="4346" t="s">
        <v>113</v>
      </c>
      <c r="B155" s="7">
        <f>C155/D155</f>
        <v>0.92500000000000004</v>
      </c>
      <c r="C155" s="1246">
        <v>37</v>
      </c>
      <c r="D155" s="108">
        <v>40</v>
      </c>
      <c r="E155" s="54" t="s">
        <v>53</v>
      </c>
      <c r="F155" s="47" t="s">
        <v>53</v>
      </c>
      <c r="G155" s="47" t="s">
        <v>53</v>
      </c>
      <c r="H155" s="47" t="s">
        <v>53</v>
      </c>
      <c r="I155" s="47" t="s">
        <v>53</v>
      </c>
      <c r="J155" s="47" t="s">
        <v>53</v>
      </c>
      <c r="K155" s="47" t="s">
        <v>53</v>
      </c>
      <c r="L155" s="47" t="s">
        <v>53</v>
      </c>
      <c r="M155" s="47" t="s">
        <v>53</v>
      </c>
      <c r="N155" s="47" t="s">
        <v>53</v>
      </c>
      <c r="O155" s="47" t="s">
        <v>53</v>
      </c>
      <c r="P155" s="47" t="s">
        <v>53</v>
      </c>
      <c r="Q155" s="47" t="s">
        <v>53</v>
      </c>
      <c r="R155" s="47" t="s">
        <v>53</v>
      </c>
      <c r="S155" s="47" t="s">
        <v>53</v>
      </c>
      <c r="T155" s="47" t="s">
        <v>54</v>
      </c>
      <c r="U155" s="47" t="s">
        <v>53</v>
      </c>
      <c r="V155" s="47" t="s">
        <v>53</v>
      </c>
      <c r="W155" s="47" t="s">
        <v>54</v>
      </c>
      <c r="X155" s="47" t="s">
        <v>53</v>
      </c>
      <c r="Y155" s="47" t="s">
        <v>53</v>
      </c>
      <c r="Z155" s="47" t="s">
        <v>53</v>
      </c>
      <c r="AA155" s="47" t="s">
        <v>53</v>
      </c>
      <c r="AB155" s="47" t="s">
        <v>53</v>
      </c>
      <c r="AC155" s="47" t="s">
        <v>53</v>
      </c>
      <c r="AD155" s="47" t="s">
        <v>53</v>
      </c>
      <c r="AE155" s="47" t="s">
        <v>53</v>
      </c>
      <c r="AF155" s="47" t="s">
        <v>53</v>
      </c>
      <c r="AG155" s="47" t="s">
        <v>53</v>
      </c>
      <c r="AH155" s="47" t="s">
        <v>77</v>
      </c>
      <c r="AI155" s="47" t="s">
        <v>53</v>
      </c>
      <c r="AJ155" s="47" t="s">
        <v>53</v>
      </c>
      <c r="AK155" s="47" t="s">
        <v>53</v>
      </c>
      <c r="AL155" s="47" t="s">
        <v>53</v>
      </c>
      <c r="AM155" s="47" t="s">
        <v>53</v>
      </c>
      <c r="AN155" s="47" t="s">
        <v>53</v>
      </c>
      <c r="AO155" s="47" t="s">
        <v>53</v>
      </c>
      <c r="AP155" s="47" t="s">
        <v>77</v>
      </c>
      <c r="AQ155" s="47" t="s">
        <v>53</v>
      </c>
      <c r="AR155" s="154" t="s">
        <v>53</v>
      </c>
      <c r="AS155" s="21"/>
      <c r="AT155" s="21"/>
      <c r="AU155" s="21"/>
      <c r="AV155" s="21"/>
      <c r="AW155" s="21"/>
      <c r="AX155" s="21"/>
      <c r="AY155" s="21"/>
      <c r="AZ155" s="21"/>
      <c r="BA155" s="21"/>
      <c r="BB155" s="21"/>
      <c r="BC155" s="21"/>
      <c r="BD155" s="21"/>
      <c r="BE155" s="21"/>
      <c r="BF155" s="21"/>
      <c r="BG155" s="21"/>
      <c r="BH155" s="21"/>
      <c r="BI155" s="21"/>
      <c r="BJ155" s="21"/>
    </row>
    <row r="156" spans="1:62" ht="16.5" customHeight="1">
      <c r="A156" s="4347" t="s">
        <v>111</v>
      </c>
      <c r="B156" s="5"/>
      <c r="C156" s="1"/>
      <c r="D156" s="120"/>
      <c r="E156" s="1261" t="s">
        <v>53</v>
      </c>
      <c r="F156" s="31" t="s">
        <v>53</v>
      </c>
      <c r="G156" s="82" t="s">
        <v>53</v>
      </c>
      <c r="H156" s="31" t="s">
        <v>53</v>
      </c>
      <c r="I156" s="82" t="s">
        <v>53</v>
      </c>
      <c r="J156" s="82" t="s">
        <v>53</v>
      </c>
      <c r="K156" s="82" t="s">
        <v>53</v>
      </c>
      <c r="L156" s="82" t="s">
        <v>53</v>
      </c>
      <c r="M156" s="81" t="s">
        <v>53</v>
      </c>
      <c r="N156" s="82" t="s">
        <v>53</v>
      </c>
      <c r="O156" s="31" t="s">
        <v>53</v>
      </c>
      <c r="P156" s="31" t="s">
        <v>53</v>
      </c>
      <c r="Q156" s="31" t="s">
        <v>53</v>
      </c>
      <c r="R156" s="82" t="s">
        <v>53</v>
      </c>
      <c r="S156" s="82" t="s">
        <v>53</v>
      </c>
      <c r="T156" s="82" t="s">
        <v>54</v>
      </c>
      <c r="U156" s="82" t="s">
        <v>54</v>
      </c>
      <c r="V156" s="31" t="s">
        <v>53</v>
      </c>
      <c r="W156" s="31" t="s">
        <v>54</v>
      </c>
      <c r="X156" s="31" t="s">
        <v>53</v>
      </c>
      <c r="Y156" s="82" t="s">
        <v>53</v>
      </c>
      <c r="Z156" s="31" t="s">
        <v>54</v>
      </c>
      <c r="AA156" s="82" t="s">
        <v>53</v>
      </c>
      <c r="AB156" s="82" t="s">
        <v>53</v>
      </c>
      <c r="AC156" s="82" t="s">
        <v>53</v>
      </c>
      <c r="AD156" s="31" t="s">
        <v>53</v>
      </c>
      <c r="AE156" s="31" t="s">
        <v>53</v>
      </c>
      <c r="AF156" s="31" t="s">
        <v>53</v>
      </c>
      <c r="AG156" s="82" t="s">
        <v>53</v>
      </c>
      <c r="AH156" s="31" t="s">
        <v>58</v>
      </c>
      <c r="AI156" s="31" t="s">
        <v>53</v>
      </c>
      <c r="AJ156" s="82" t="s">
        <v>53</v>
      </c>
      <c r="AK156" s="31" t="s">
        <v>53</v>
      </c>
      <c r="AL156" s="31" t="s">
        <v>53</v>
      </c>
      <c r="AM156" s="31" t="s">
        <v>53</v>
      </c>
      <c r="AN156" s="82" t="s">
        <v>53</v>
      </c>
      <c r="AO156" s="31" t="s">
        <v>53</v>
      </c>
      <c r="AP156" s="31" t="s">
        <v>58</v>
      </c>
      <c r="AQ156" s="31" t="s">
        <v>53</v>
      </c>
      <c r="AR156" s="148" t="s">
        <v>53</v>
      </c>
      <c r="AS156" s="21"/>
      <c r="AT156" s="21"/>
      <c r="AU156" s="21"/>
      <c r="AV156" s="21"/>
      <c r="AW156" s="21"/>
      <c r="AX156" s="21"/>
      <c r="AY156" s="21"/>
      <c r="AZ156" s="21"/>
      <c r="BA156" s="21"/>
      <c r="BB156" s="21"/>
      <c r="BC156" s="21"/>
      <c r="BD156" s="21"/>
      <c r="BE156" s="21"/>
      <c r="BF156" s="21"/>
      <c r="BG156" s="21"/>
      <c r="BH156" s="21"/>
      <c r="BI156" s="21"/>
      <c r="BJ156" s="21"/>
    </row>
    <row r="157" spans="1:62" ht="16.5" customHeight="1">
      <c r="A157" s="4348" t="s">
        <v>112</v>
      </c>
      <c r="B157" s="4395"/>
      <c r="C157" s="138"/>
      <c r="D157" s="139"/>
      <c r="E157" s="1266" t="s">
        <v>53</v>
      </c>
      <c r="F157" s="1241" t="s">
        <v>53</v>
      </c>
      <c r="G157" s="1240" t="s">
        <v>53</v>
      </c>
      <c r="H157" s="1241" t="s">
        <v>53</v>
      </c>
      <c r="I157" s="1240" t="s">
        <v>53</v>
      </c>
      <c r="J157" s="1240" t="s">
        <v>53</v>
      </c>
      <c r="K157" s="1240" t="s">
        <v>53</v>
      </c>
      <c r="L157" s="1240" t="s">
        <v>53</v>
      </c>
      <c r="M157" s="1241" t="s">
        <v>53</v>
      </c>
      <c r="N157" s="1240" t="s">
        <v>53</v>
      </c>
      <c r="O157" s="1240" t="s">
        <v>58</v>
      </c>
      <c r="P157" s="1241" t="s">
        <v>53</v>
      </c>
      <c r="Q157" s="1241" t="s">
        <v>54</v>
      </c>
      <c r="R157" s="1240" t="s">
        <v>54</v>
      </c>
      <c r="S157" s="1240" t="s">
        <v>53</v>
      </c>
      <c r="T157" s="1240" t="s">
        <v>54</v>
      </c>
      <c r="U157" s="1240" t="s">
        <v>53</v>
      </c>
      <c r="V157" s="1241" t="s">
        <v>53</v>
      </c>
      <c r="W157" s="1241" t="s">
        <v>54</v>
      </c>
      <c r="X157" s="1241" t="s">
        <v>53</v>
      </c>
      <c r="Y157" s="1240" t="s">
        <v>53</v>
      </c>
      <c r="Z157" s="1241" t="s">
        <v>53</v>
      </c>
      <c r="AA157" s="1240" t="s">
        <v>53</v>
      </c>
      <c r="AB157" s="1241" t="s">
        <v>53</v>
      </c>
      <c r="AC157" s="1240" t="s">
        <v>53</v>
      </c>
      <c r="AD157" s="1241" t="s">
        <v>53</v>
      </c>
      <c r="AE157" s="1241" t="s">
        <v>53</v>
      </c>
      <c r="AF157" s="1241" t="s">
        <v>53</v>
      </c>
      <c r="AG157" s="1240" t="s">
        <v>53</v>
      </c>
      <c r="AH157" s="1241" t="s">
        <v>58</v>
      </c>
      <c r="AI157" s="1241" t="s">
        <v>54</v>
      </c>
      <c r="AJ157" s="1240" t="s">
        <v>53</v>
      </c>
      <c r="AK157" s="1241" t="s">
        <v>53</v>
      </c>
      <c r="AL157" s="1241" t="s">
        <v>53</v>
      </c>
      <c r="AM157" s="1241" t="s">
        <v>53</v>
      </c>
      <c r="AN157" s="1240" t="s">
        <v>53</v>
      </c>
      <c r="AO157" s="1241" t="s">
        <v>53</v>
      </c>
      <c r="AP157" s="1241" t="s">
        <v>58</v>
      </c>
      <c r="AQ157" s="1241" t="s">
        <v>53</v>
      </c>
      <c r="AR157" s="1242" t="s">
        <v>53</v>
      </c>
      <c r="AS157" s="21"/>
      <c r="AT157" s="21"/>
      <c r="AU157" s="21"/>
      <c r="AV157" s="21"/>
      <c r="AW157" s="21"/>
      <c r="AX157" s="21"/>
      <c r="AY157" s="21"/>
      <c r="AZ157" s="21"/>
      <c r="BA157" s="21"/>
      <c r="BB157" s="21"/>
      <c r="BC157" s="21"/>
      <c r="BD157" s="21"/>
      <c r="BE157" s="21"/>
      <c r="BF157" s="21"/>
      <c r="BG157" s="21"/>
      <c r="BH157" s="21"/>
      <c r="BI157" s="21"/>
      <c r="BJ157" s="21"/>
    </row>
    <row r="158" spans="1:62" ht="16.5" customHeight="1">
      <c r="A158" s="4346" t="s">
        <v>114</v>
      </c>
      <c r="B158" s="7">
        <f>C158/D158</f>
        <v>0.97499999999999998</v>
      </c>
      <c r="C158" s="1246">
        <v>39</v>
      </c>
      <c r="D158" s="108">
        <v>40</v>
      </c>
      <c r="E158" s="54" t="s">
        <v>53</v>
      </c>
      <c r="F158" s="47" t="s">
        <v>53</v>
      </c>
      <c r="G158" s="47" t="s">
        <v>53</v>
      </c>
      <c r="H158" s="47" t="s">
        <v>53</v>
      </c>
      <c r="I158" s="47" t="s">
        <v>53</v>
      </c>
      <c r="J158" s="47" t="s">
        <v>53</v>
      </c>
      <c r="K158" s="47" t="s">
        <v>53</v>
      </c>
      <c r="L158" s="47" t="s">
        <v>53</v>
      </c>
      <c r="M158" s="47" t="s">
        <v>53</v>
      </c>
      <c r="N158" s="47" t="s">
        <v>53</v>
      </c>
      <c r="O158" s="47" t="s">
        <v>53</v>
      </c>
      <c r="P158" s="47" t="s">
        <v>53</v>
      </c>
      <c r="Q158" s="47" t="s">
        <v>53</v>
      </c>
      <c r="R158" s="47" t="s">
        <v>53</v>
      </c>
      <c r="S158" s="47" t="s">
        <v>53</v>
      </c>
      <c r="T158" s="47" t="s">
        <v>53</v>
      </c>
      <c r="U158" s="47" t="s">
        <v>53</v>
      </c>
      <c r="V158" s="47" t="s">
        <v>53</v>
      </c>
      <c r="W158" s="47" t="s">
        <v>54</v>
      </c>
      <c r="X158" s="47" t="s">
        <v>53</v>
      </c>
      <c r="Y158" s="47" t="s">
        <v>53</v>
      </c>
      <c r="Z158" s="47" t="s">
        <v>53</v>
      </c>
      <c r="AA158" s="47" t="s">
        <v>53</v>
      </c>
      <c r="AB158" s="47" t="s">
        <v>53</v>
      </c>
      <c r="AC158" s="47" t="s">
        <v>53</v>
      </c>
      <c r="AD158" s="47" t="s">
        <v>53</v>
      </c>
      <c r="AE158" s="47" t="s">
        <v>53</v>
      </c>
      <c r="AF158" s="47" t="s">
        <v>53</v>
      </c>
      <c r="AG158" s="47" t="s">
        <v>53</v>
      </c>
      <c r="AH158" s="47" t="s">
        <v>77</v>
      </c>
      <c r="AI158" s="47" t="s">
        <v>53</v>
      </c>
      <c r="AJ158" s="47" t="s">
        <v>53</v>
      </c>
      <c r="AK158" s="47" t="s">
        <v>53</v>
      </c>
      <c r="AL158" s="47" t="s">
        <v>53</v>
      </c>
      <c r="AM158" s="47" t="s">
        <v>53</v>
      </c>
      <c r="AN158" s="47" t="s">
        <v>53</v>
      </c>
      <c r="AO158" s="47" t="s">
        <v>53</v>
      </c>
      <c r="AP158" s="47" t="s">
        <v>77</v>
      </c>
      <c r="AQ158" s="47" t="s">
        <v>53</v>
      </c>
      <c r="AR158" s="154" t="s">
        <v>53</v>
      </c>
      <c r="AS158" s="21"/>
      <c r="AT158" s="21"/>
      <c r="AU158" s="21"/>
      <c r="AV158" s="21"/>
      <c r="AW158" s="21"/>
      <c r="AX158" s="21"/>
      <c r="AY158" s="21"/>
      <c r="AZ158" s="21"/>
      <c r="BA158" s="21"/>
      <c r="BB158" s="21"/>
      <c r="BC158" s="21"/>
      <c r="BD158" s="21"/>
      <c r="BE158" s="21"/>
      <c r="BF158" s="21"/>
      <c r="BG158" s="21"/>
      <c r="BH158" s="21"/>
      <c r="BI158" s="21"/>
      <c r="BJ158" s="21"/>
    </row>
    <row r="159" spans="1:62" ht="16.5" customHeight="1">
      <c r="A159" s="4347" t="s">
        <v>111</v>
      </c>
      <c r="B159" s="5"/>
      <c r="C159" s="1"/>
      <c r="D159" s="120"/>
      <c r="E159" s="1261" t="s">
        <v>53</v>
      </c>
      <c r="F159" s="31" t="s">
        <v>53</v>
      </c>
      <c r="G159" s="82" t="s">
        <v>53</v>
      </c>
      <c r="H159" s="31" t="s">
        <v>53</v>
      </c>
      <c r="I159" s="31" t="s">
        <v>53</v>
      </c>
      <c r="J159" s="82" t="s">
        <v>53</v>
      </c>
      <c r="K159" s="82" t="s">
        <v>54</v>
      </c>
      <c r="L159" s="82" t="s">
        <v>53</v>
      </c>
      <c r="M159" s="81" t="s">
        <v>53</v>
      </c>
      <c r="N159" s="82" t="s">
        <v>53</v>
      </c>
      <c r="O159" s="31" t="s">
        <v>53</v>
      </c>
      <c r="P159" s="31" t="s">
        <v>53</v>
      </c>
      <c r="Q159" s="31" t="s">
        <v>53</v>
      </c>
      <c r="R159" s="82" t="s">
        <v>53</v>
      </c>
      <c r="S159" s="82" t="s">
        <v>53</v>
      </c>
      <c r="T159" s="82" t="s">
        <v>53</v>
      </c>
      <c r="U159" s="82" t="s">
        <v>53</v>
      </c>
      <c r="V159" s="31" t="s">
        <v>53</v>
      </c>
      <c r="W159" s="31" t="s">
        <v>54</v>
      </c>
      <c r="X159" s="31" t="s">
        <v>53</v>
      </c>
      <c r="Y159" s="82" t="s">
        <v>53</v>
      </c>
      <c r="Z159" s="31" t="s">
        <v>54</v>
      </c>
      <c r="AA159" s="82" t="s">
        <v>53</v>
      </c>
      <c r="AB159" s="82" t="s">
        <v>53</v>
      </c>
      <c r="AC159" s="82" t="s">
        <v>53</v>
      </c>
      <c r="AD159" s="31" t="s">
        <v>53</v>
      </c>
      <c r="AE159" s="31" t="s">
        <v>53</v>
      </c>
      <c r="AF159" s="31" t="s">
        <v>53</v>
      </c>
      <c r="AG159" s="82" t="s">
        <v>53</v>
      </c>
      <c r="AH159" s="31" t="s">
        <v>58</v>
      </c>
      <c r="AI159" s="31" t="s">
        <v>53</v>
      </c>
      <c r="AJ159" s="82" t="s">
        <v>53</v>
      </c>
      <c r="AK159" s="31" t="s">
        <v>53</v>
      </c>
      <c r="AL159" s="31" t="s">
        <v>53</v>
      </c>
      <c r="AM159" s="31" t="s">
        <v>53</v>
      </c>
      <c r="AN159" s="82" t="s">
        <v>53</v>
      </c>
      <c r="AO159" s="31" t="s">
        <v>53</v>
      </c>
      <c r="AP159" s="31" t="s">
        <v>58</v>
      </c>
      <c r="AQ159" s="31" t="s">
        <v>53</v>
      </c>
      <c r="AR159" s="148" t="s">
        <v>53</v>
      </c>
      <c r="AS159" s="21"/>
      <c r="AT159" s="21"/>
      <c r="AU159" s="21"/>
      <c r="AV159" s="21"/>
      <c r="AW159" s="21"/>
      <c r="AX159" s="21"/>
      <c r="AY159" s="21"/>
      <c r="AZ159" s="21"/>
      <c r="BA159" s="21"/>
      <c r="BB159" s="21"/>
      <c r="BC159" s="21"/>
      <c r="BD159" s="21"/>
      <c r="BE159" s="21"/>
      <c r="BF159" s="21"/>
      <c r="BG159" s="21"/>
      <c r="BH159" s="21"/>
      <c r="BI159" s="21"/>
      <c r="BJ159" s="21"/>
    </row>
    <row r="160" spans="1:62" ht="16.5" customHeight="1">
      <c r="A160" s="4348" t="s">
        <v>112</v>
      </c>
      <c r="B160" s="4395"/>
      <c r="C160" s="138"/>
      <c r="D160" s="139"/>
      <c r="E160" s="1266" t="s">
        <v>53</v>
      </c>
      <c r="F160" s="1241" t="s">
        <v>53</v>
      </c>
      <c r="G160" s="1240" t="s">
        <v>53</v>
      </c>
      <c r="H160" s="1241" t="s">
        <v>53</v>
      </c>
      <c r="I160" s="1241" t="s">
        <v>53</v>
      </c>
      <c r="J160" s="1240" t="s">
        <v>53</v>
      </c>
      <c r="K160" s="1240" t="s">
        <v>53</v>
      </c>
      <c r="L160" s="1240" t="s">
        <v>53</v>
      </c>
      <c r="M160" s="1241" t="s">
        <v>53</v>
      </c>
      <c r="N160" s="1240" t="s">
        <v>53</v>
      </c>
      <c r="O160" s="1240" t="s">
        <v>53</v>
      </c>
      <c r="P160" s="1241" t="s">
        <v>53</v>
      </c>
      <c r="Q160" s="1241" t="s">
        <v>53</v>
      </c>
      <c r="R160" s="1240" t="s">
        <v>53</v>
      </c>
      <c r="S160" s="1240" t="s">
        <v>53</v>
      </c>
      <c r="T160" s="1240" t="s">
        <v>53</v>
      </c>
      <c r="U160" s="1240" t="s">
        <v>53</v>
      </c>
      <c r="V160" s="1241" t="s">
        <v>53</v>
      </c>
      <c r="W160" s="1241" t="s">
        <v>54</v>
      </c>
      <c r="X160" s="1241" t="s">
        <v>53</v>
      </c>
      <c r="Y160" s="1240" t="s">
        <v>53</v>
      </c>
      <c r="Z160" s="1241" t="s">
        <v>53</v>
      </c>
      <c r="AA160" s="1240" t="s">
        <v>53</v>
      </c>
      <c r="AB160" s="1240" t="s">
        <v>53</v>
      </c>
      <c r="AC160" s="1240" t="s">
        <v>53</v>
      </c>
      <c r="AD160" s="1241" t="s">
        <v>53</v>
      </c>
      <c r="AE160" s="1241" t="s">
        <v>53</v>
      </c>
      <c r="AF160" s="1241" t="s">
        <v>53</v>
      </c>
      <c r="AG160" s="1240" t="s">
        <v>53</v>
      </c>
      <c r="AH160" s="1241" t="s">
        <v>58</v>
      </c>
      <c r="AI160" s="1241" t="s">
        <v>54</v>
      </c>
      <c r="AJ160" s="1240" t="s">
        <v>53</v>
      </c>
      <c r="AK160" s="1241" t="s">
        <v>53</v>
      </c>
      <c r="AL160" s="1241" t="s">
        <v>53</v>
      </c>
      <c r="AM160" s="1241" t="s">
        <v>53</v>
      </c>
      <c r="AN160" s="1240" t="s">
        <v>53</v>
      </c>
      <c r="AO160" s="1241" t="s">
        <v>53</v>
      </c>
      <c r="AP160" s="1241" t="s">
        <v>58</v>
      </c>
      <c r="AQ160" s="1241" t="s">
        <v>53</v>
      </c>
      <c r="AR160" s="1242" t="s">
        <v>53</v>
      </c>
      <c r="AS160" s="21"/>
      <c r="AT160" s="21"/>
      <c r="AU160" s="21"/>
      <c r="AV160" s="21"/>
      <c r="AW160" s="21"/>
      <c r="AX160" s="21"/>
      <c r="AY160" s="21"/>
      <c r="AZ160" s="21"/>
      <c r="BA160" s="21"/>
      <c r="BB160" s="21"/>
      <c r="BC160" s="21"/>
      <c r="BD160" s="21"/>
      <c r="BE160" s="21"/>
      <c r="BF160" s="21"/>
      <c r="BG160" s="21"/>
      <c r="BH160" s="21"/>
      <c r="BI160" s="21"/>
      <c r="BJ160" s="21"/>
    </row>
    <row r="161" spans="1:62" ht="16.5" customHeight="1">
      <c r="A161" s="4346" t="s">
        <v>115</v>
      </c>
      <c r="B161" s="7">
        <f>C161/D161</f>
        <v>0.95</v>
      </c>
      <c r="C161" s="1246">
        <v>38</v>
      </c>
      <c r="D161" s="108">
        <v>40</v>
      </c>
      <c r="E161" s="54" t="s">
        <v>53</v>
      </c>
      <c r="F161" s="47" t="s">
        <v>53</v>
      </c>
      <c r="G161" s="47" t="s">
        <v>53</v>
      </c>
      <c r="H161" s="47" t="s">
        <v>53</v>
      </c>
      <c r="I161" s="47" t="s">
        <v>53</v>
      </c>
      <c r="J161" s="47" t="s">
        <v>53</v>
      </c>
      <c r="K161" s="47" t="s">
        <v>53</v>
      </c>
      <c r="L161" s="47" t="s">
        <v>53</v>
      </c>
      <c r="M161" s="47" t="s">
        <v>53</v>
      </c>
      <c r="N161" s="47" t="s">
        <v>53</v>
      </c>
      <c r="O161" s="47" t="s">
        <v>53</v>
      </c>
      <c r="P161" s="47" t="s">
        <v>53</v>
      </c>
      <c r="Q161" s="47" t="s">
        <v>53</v>
      </c>
      <c r="R161" s="47" t="s">
        <v>53</v>
      </c>
      <c r="S161" s="47" t="s">
        <v>53</v>
      </c>
      <c r="T161" s="47" t="s">
        <v>53</v>
      </c>
      <c r="U161" s="47" t="s">
        <v>53</v>
      </c>
      <c r="V161" s="47" t="s">
        <v>53</v>
      </c>
      <c r="W161" s="47" t="s">
        <v>54</v>
      </c>
      <c r="X161" s="47" t="s">
        <v>53</v>
      </c>
      <c r="Y161" s="47" t="s">
        <v>53</v>
      </c>
      <c r="Z161" s="47" t="s">
        <v>53</v>
      </c>
      <c r="AA161" s="47" t="s">
        <v>53</v>
      </c>
      <c r="AB161" s="47" t="s">
        <v>53</v>
      </c>
      <c r="AC161" s="47" t="s">
        <v>53</v>
      </c>
      <c r="AD161" s="47" t="s">
        <v>53</v>
      </c>
      <c r="AE161" s="47" t="s">
        <v>53</v>
      </c>
      <c r="AF161" s="47" t="s">
        <v>53</v>
      </c>
      <c r="AG161" s="47" t="s">
        <v>53</v>
      </c>
      <c r="AH161" s="47" t="s">
        <v>77</v>
      </c>
      <c r="AI161" s="47" t="s">
        <v>53</v>
      </c>
      <c r="AJ161" s="47" t="s">
        <v>53</v>
      </c>
      <c r="AK161" s="47" t="s">
        <v>53</v>
      </c>
      <c r="AL161" s="47" t="s">
        <v>53</v>
      </c>
      <c r="AM161" s="47" t="s">
        <v>53</v>
      </c>
      <c r="AN161" s="47" t="s">
        <v>53</v>
      </c>
      <c r="AO161" s="47" t="s">
        <v>53</v>
      </c>
      <c r="AP161" s="47" t="s">
        <v>77</v>
      </c>
      <c r="AQ161" s="47" t="s">
        <v>53</v>
      </c>
      <c r="AR161" s="154" t="s">
        <v>53</v>
      </c>
      <c r="AS161" s="21"/>
      <c r="AT161" s="21"/>
      <c r="AU161" s="21"/>
      <c r="AV161" s="21"/>
      <c r="AW161" s="21"/>
      <c r="AX161" s="21"/>
      <c r="AY161" s="21"/>
      <c r="AZ161" s="21"/>
      <c r="BA161" s="21"/>
      <c r="BB161" s="21"/>
      <c r="BC161" s="21"/>
      <c r="BD161" s="21"/>
      <c r="BE161" s="21"/>
      <c r="BF161" s="21"/>
      <c r="BG161" s="21"/>
      <c r="BH161" s="21"/>
      <c r="BI161" s="21"/>
      <c r="BJ161" s="21"/>
    </row>
    <row r="162" spans="1:62" ht="16.5" customHeight="1">
      <c r="A162" s="4347" t="s">
        <v>111</v>
      </c>
      <c r="B162" s="5"/>
      <c r="C162" s="1"/>
      <c r="D162" s="120"/>
      <c r="E162" s="1261" t="s">
        <v>53</v>
      </c>
      <c r="F162" s="31" t="s">
        <v>53</v>
      </c>
      <c r="G162" s="82" t="s">
        <v>53</v>
      </c>
      <c r="H162" s="31" t="s">
        <v>53</v>
      </c>
      <c r="I162" s="31" t="s">
        <v>53</v>
      </c>
      <c r="J162" s="82" t="s">
        <v>53</v>
      </c>
      <c r="K162" s="82" t="s">
        <v>54</v>
      </c>
      <c r="L162" s="82" t="s">
        <v>53</v>
      </c>
      <c r="M162" s="81" t="s">
        <v>53</v>
      </c>
      <c r="N162" s="82" t="s">
        <v>53</v>
      </c>
      <c r="O162" s="31" t="s">
        <v>53</v>
      </c>
      <c r="P162" s="31" t="s">
        <v>53</v>
      </c>
      <c r="Q162" s="31" t="s">
        <v>53</v>
      </c>
      <c r="R162" s="82" t="s">
        <v>53</v>
      </c>
      <c r="S162" s="82" t="s">
        <v>53</v>
      </c>
      <c r="T162" s="82" t="s">
        <v>53</v>
      </c>
      <c r="U162" s="82" t="s">
        <v>53</v>
      </c>
      <c r="V162" s="31" t="s">
        <v>53</v>
      </c>
      <c r="W162" s="31" t="s">
        <v>54</v>
      </c>
      <c r="X162" s="31" t="s">
        <v>53</v>
      </c>
      <c r="Y162" s="82" t="s">
        <v>53</v>
      </c>
      <c r="Z162" s="31" t="s">
        <v>54</v>
      </c>
      <c r="AA162" s="81" t="s">
        <v>53</v>
      </c>
      <c r="AB162" s="82" t="s">
        <v>53</v>
      </c>
      <c r="AC162" s="82" t="s">
        <v>53</v>
      </c>
      <c r="AD162" s="31" t="s">
        <v>53</v>
      </c>
      <c r="AE162" s="31" t="s">
        <v>53</v>
      </c>
      <c r="AF162" s="31" t="s">
        <v>53</v>
      </c>
      <c r="AG162" s="82" t="s">
        <v>53</v>
      </c>
      <c r="AH162" s="31" t="s">
        <v>58</v>
      </c>
      <c r="AI162" s="31" t="s">
        <v>53</v>
      </c>
      <c r="AJ162" s="82" t="s">
        <v>53</v>
      </c>
      <c r="AK162" s="31" t="s">
        <v>53</v>
      </c>
      <c r="AL162" s="31" t="s">
        <v>53</v>
      </c>
      <c r="AM162" s="31" t="s">
        <v>53</v>
      </c>
      <c r="AN162" s="31" t="s">
        <v>53</v>
      </c>
      <c r="AO162" s="31" t="s">
        <v>53</v>
      </c>
      <c r="AP162" s="31" t="s">
        <v>58</v>
      </c>
      <c r="AQ162" s="31" t="s">
        <v>53</v>
      </c>
      <c r="AR162" s="148" t="s">
        <v>53</v>
      </c>
      <c r="AS162" s="21"/>
      <c r="AT162" s="21"/>
      <c r="AU162" s="21"/>
      <c r="AV162" s="21"/>
      <c r="AW162" s="21"/>
      <c r="AX162" s="21"/>
      <c r="AY162" s="21"/>
      <c r="AZ162" s="21"/>
      <c r="BA162" s="21"/>
      <c r="BB162" s="21"/>
      <c r="BC162" s="21"/>
      <c r="BD162" s="21"/>
      <c r="BE162" s="21"/>
      <c r="BF162" s="21"/>
      <c r="BG162" s="21"/>
      <c r="BH162" s="21"/>
      <c r="BI162" s="21"/>
      <c r="BJ162" s="21"/>
    </row>
    <row r="163" spans="1:62" ht="16.5" customHeight="1">
      <c r="A163" s="4348" t="s">
        <v>112</v>
      </c>
      <c r="B163" s="4395"/>
      <c r="C163" s="138"/>
      <c r="D163" s="139"/>
      <c r="E163" s="1266" t="s">
        <v>53</v>
      </c>
      <c r="F163" s="1241" t="s">
        <v>53</v>
      </c>
      <c r="G163" s="1240" t="s">
        <v>53</v>
      </c>
      <c r="H163" s="1241" t="s">
        <v>53</v>
      </c>
      <c r="I163" s="1241" t="s">
        <v>53</v>
      </c>
      <c r="J163" s="1240" t="s">
        <v>53</v>
      </c>
      <c r="K163" s="1240" t="s">
        <v>53</v>
      </c>
      <c r="L163" s="1240" t="s">
        <v>53</v>
      </c>
      <c r="M163" s="1241" t="s">
        <v>53</v>
      </c>
      <c r="N163" s="1240" t="s">
        <v>53</v>
      </c>
      <c r="O163" s="1240" t="s">
        <v>53</v>
      </c>
      <c r="P163" s="1241" t="s">
        <v>53</v>
      </c>
      <c r="Q163" s="1241" t="s">
        <v>53</v>
      </c>
      <c r="R163" s="1240" t="s">
        <v>53</v>
      </c>
      <c r="S163" s="1240" t="s">
        <v>53</v>
      </c>
      <c r="T163" s="1240" t="s">
        <v>53</v>
      </c>
      <c r="U163" s="1240" t="s">
        <v>53</v>
      </c>
      <c r="V163" s="1241" t="s">
        <v>53</v>
      </c>
      <c r="W163" s="1241" t="s">
        <v>54</v>
      </c>
      <c r="X163" s="1241" t="s">
        <v>53</v>
      </c>
      <c r="Y163" s="1240" t="s">
        <v>53</v>
      </c>
      <c r="Z163" s="1241" t="s">
        <v>53</v>
      </c>
      <c r="AA163" s="1245" t="s">
        <v>53</v>
      </c>
      <c r="AB163" s="1241" t="s">
        <v>53</v>
      </c>
      <c r="AC163" s="1240" t="s">
        <v>53</v>
      </c>
      <c r="AD163" s="1241" t="s">
        <v>53</v>
      </c>
      <c r="AE163" s="1241" t="s">
        <v>53</v>
      </c>
      <c r="AF163" s="1241" t="s">
        <v>53</v>
      </c>
      <c r="AG163" s="1240" t="s">
        <v>53</v>
      </c>
      <c r="AH163" s="1241" t="s">
        <v>58</v>
      </c>
      <c r="AI163" s="1241" t="s">
        <v>54</v>
      </c>
      <c r="AJ163" s="1240" t="s">
        <v>53</v>
      </c>
      <c r="AK163" s="1241" t="s">
        <v>53</v>
      </c>
      <c r="AL163" s="1241" t="s">
        <v>53</v>
      </c>
      <c r="AM163" s="1241" t="s">
        <v>53</v>
      </c>
      <c r="AN163" s="1240" t="s">
        <v>53</v>
      </c>
      <c r="AO163" s="1241" t="s">
        <v>53</v>
      </c>
      <c r="AP163" s="1241" t="s">
        <v>58</v>
      </c>
      <c r="AQ163" s="1241" t="s">
        <v>53</v>
      </c>
      <c r="AR163" s="1242" t="s">
        <v>53</v>
      </c>
      <c r="AS163" s="21"/>
      <c r="AT163" s="21"/>
      <c r="AU163" s="21"/>
      <c r="AV163" s="21"/>
      <c r="AW163" s="21"/>
      <c r="AX163" s="21"/>
      <c r="AY163" s="21"/>
      <c r="AZ163" s="21"/>
      <c r="BA163" s="21"/>
      <c r="BB163" s="21"/>
      <c r="BC163" s="21"/>
      <c r="BD163" s="21"/>
      <c r="BE163" s="21"/>
      <c r="BF163" s="21"/>
      <c r="BG163" s="21"/>
      <c r="BH163" s="21"/>
      <c r="BI163" s="21"/>
      <c r="BJ163" s="21"/>
    </row>
    <row r="164" spans="1:62" ht="16.5" customHeight="1">
      <c r="A164" s="4346" t="s">
        <v>116</v>
      </c>
      <c r="B164" s="7">
        <f>C164/D164</f>
        <v>0.97499999999999998</v>
      </c>
      <c r="C164" s="1246">
        <v>39</v>
      </c>
      <c r="D164" s="108">
        <v>40</v>
      </c>
      <c r="E164" s="54" t="s">
        <v>53</v>
      </c>
      <c r="F164" s="47" t="s">
        <v>53</v>
      </c>
      <c r="G164" s="47" t="s">
        <v>53</v>
      </c>
      <c r="H164" s="47" t="s">
        <v>53</v>
      </c>
      <c r="I164" s="47" t="s">
        <v>53</v>
      </c>
      <c r="J164" s="47" t="s">
        <v>53</v>
      </c>
      <c r="K164" s="47" t="s">
        <v>53</v>
      </c>
      <c r="L164" s="47" t="s">
        <v>53</v>
      </c>
      <c r="M164" s="47" t="s">
        <v>53</v>
      </c>
      <c r="N164" s="47" t="s">
        <v>53</v>
      </c>
      <c r="O164" s="47" t="s">
        <v>53</v>
      </c>
      <c r="P164" s="47" t="s">
        <v>53</v>
      </c>
      <c r="Q164" s="47" t="s">
        <v>53</v>
      </c>
      <c r="R164" s="47" t="s">
        <v>53</v>
      </c>
      <c r="S164" s="47" t="s">
        <v>53</v>
      </c>
      <c r="T164" s="47" t="s">
        <v>53</v>
      </c>
      <c r="U164" s="47" t="s">
        <v>53</v>
      </c>
      <c r="V164" s="47" t="s">
        <v>53</v>
      </c>
      <c r="W164" s="47" t="s">
        <v>54</v>
      </c>
      <c r="X164" s="47" t="s">
        <v>53</v>
      </c>
      <c r="Y164" s="47" t="s">
        <v>53</v>
      </c>
      <c r="Z164" s="47" t="s">
        <v>53</v>
      </c>
      <c r="AA164" s="47" t="s">
        <v>53</v>
      </c>
      <c r="AB164" s="47" t="s">
        <v>53</v>
      </c>
      <c r="AC164" s="47" t="s">
        <v>53</v>
      </c>
      <c r="AD164" s="47" t="s">
        <v>53</v>
      </c>
      <c r="AE164" s="47" t="s">
        <v>53</v>
      </c>
      <c r="AF164" s="47" t="s">
        <v>53</v>
      </c>
      <c r="AG164" s="47" t="s">
        <v>53</v>
      </c>
      <c r="AH164" s="47" t="s">
        <v>77</v>
      </c>
      <c r="AI164" s="47" t="s">
        <v>53</v>
      </c>
      <c r="AJ164" s="47" t="s">
        <v>53</v>
      </c>
      <c r="AK164" s="47" t="s">
        <v>53</v>
      </c>
      <c r="AL164" s="47" t="s">
        <v>53</v>
      </c>
      <c r="AM164" s="47" t="s">
        <v>53</v>
      </c>
      <c r="AN164" s="47" t="s">
        <v>53</v>
      </c>
      <c r="AO164" s="47" t="s">
        <v>53</v>
      </c>
      <c r="AP164" s="47" t="s">
        <v>77</v>
      </c>
      <c r="AQ164" s="47" t="s">
        <v>53</v>
      </c>
      <c r="AR164" s="154" t="s">
        <v>53</v>
      </c>
      <c r="AS164" s="21"/>
      <c r="AT164" s="21"/>
      <c r="AU164" s="21"/>
      <c r="AV164" s="21"/>
      <c r="AW164" s="21"/>
      <c r="AX164" s="21"/>
      <c r="AY164" s="21"/>
      <c r="AZ164" s="21"/>
      <c r="BA164" s="21"/>
      <c r="BB164" s="21"/>
      <c r="BC164" s="21"/>
      <c r="BD164" s="21"/>
      <c r="BE164" s="21"/>
      <c r="BF164" s="21"/>
      <c r="BG164" s="21"/>
      <c r="BH164" s="21"/>
      <c r="BI164" s="21"/>
      <c r="BJ164" s="21"/>
    </row>
    <row r="165" spans="1:62" ht="16.5" customHeight="1">
      <c r="A165" s="4347" t="s">
        <v>111</v>
      </c>
      <c r="B165" s="5"/>
      <c r="C165" s="1"/>
      <c r="D165" s="120"/>
      <c r="E165" s="1261" t="s">
        <v>53</v>
      </c>
      <c r="F165" s="31" t="s">
        <v>53</v>
      </c>
      <c r="G165" s="82" t="s">
        <v>53</v>
      </c>
      <c r="H165" s="31" t="s">
        <v>53</v>
      </c>
      <c r="I165" s="82" t="s">
        <v>53</v>
      </c>
      <c r="J165" s="82" t="s">
        <v>53</v>
      </c>
      <c r="K165" s="82" t="s">
        <v>54</v>
      </c>
      <c r="L165" s="82" t="s">
        <v>53</v>
      </c>
      <c r="M165" s="81" t="s">
        <v>53</v>
      </c>
      <c r="N165" s="82" t="s">
        <v>53</v>
      </c>
      <c r="O165" s="31" t="s">
        <v>53</v>
      </c>
      <c r="P165" s="31" t="s">
        <v>53</v>
      </c>
      <c r="Q165" s="31" t="s">
        <v>53</v>
      </c>
      <c r="R165" s="82" t="s">
        <v>53</v>
      </c>
      <c r="S165" s="82" t="s">
        <v>53</v>
      </c>
      <c r="T165" s="82" t="s">
        <v>53</v>
      </c>
      <c r="U165" s="82" t="s">
        <v>53</v>
      </c>
      <c r="V165" s="31" t="s">
        <v>53</v>
      </c>
      <c r="W165" s="31" t="s">
        <v>58</v>
      </c>
      <c r="X165" s="31" t="s">
        <v>53</v>
      </c>
      <c r="Y165" s="82" t="s">
        <v>53</v>
      </c>
      <c r="Z165" s="31" t="s">
        <v>54</v>
      </c>
      <c r="AA165" s="82" t="s">
        <v>53</v>
      </c>
      <c r="AB165" s="82" t="s">
        <v>53</v>
      </c>
      <c r="AC165" s="82" t="s">
        <v>53</v>
      </c>
      <c r="AD165" s="31" t="s">
        <v>53</v>
      </c>
      <c r="AE165" s="31" t="s">
        <v>53</v>
      </c>
      <c r="AF165" s="31" t="s">
        <v>53</v>
      </c>
      <c r="AG165" s="82" t="s">
        <v>53</v>
      </c>
      <c r="AH165" s="31" t="s">
        <v>58</v>
      </c>
      <c r="AI165" s="31" t="s">
        <v>53</v>
      </c>
      <c r="AJ165" s="82" t="s">
        <v>53</v>
      </c>
      <c r="AK165" s="31" t="s">
        <v>53</v>
      </c>
      <c r="AL165" s="31" t="s">
        <v>53</v>
      </c>
      <c r="AM165" s="31" t="s">
        <v>53</v>
      </c>
      <c r="AN165" s="82" t="s">
        <v>53</v>
      </c>
      <c r="AO165" s="31" t="s">
        <v>53</v>
      </c>
      <c r="AP165" s="31" t="s">
        <v>58</v>
      </c>
      <c r="AQ165" s="31" t="s">
        <v>53</v>
      </c>
      <c r="AR165" s="148" t="s">
        <v>53</v>
      </c>
      <c r="AS165" s="21"/>
      <c r="AT165" s="21"/>
      <c r="AU165" s="21"/>
      <c r="AV165" s="21"/>
      <c r="AW165" s="21"/>
      <c r="AX165" s="21"/>
      <c r="AY165" s="21"/>
      <c r="AZ165" s="21"/>
      <c r="BA165" s="21"/>
      <c r="BB165" s="21"/>
      <c r="BC165" s="21"/>
      <c r="BD165" s="21"/>
      <c r="BE165" s="21"/>
      <c r="BF165" s="21"/>
      <c r="BG165" s="21"/>
      <c r="BH165" s="21"/>
      <c r="BI165" s="21"/>
      <c r="BJ165" s="21"/>
    </row>
    <row r="166" spans="1:62" ht="16.5" customHeight="1">
      <c r="A166" s="4348" t="s">
        <v>112</v>
      </c>
      <c r="B166" s="4395"/>
      <c r="C166" s="138"/>
      <c r="D166" s="139"/>
      <c r="E166" s="1266" t="s">
        <v>53</v>
      </c>
      <c r="F166" s="1241" t="s">
        <v>53</v>
      </c>
      <c r="G166" s="1240" t="s">
        <v>53</v>
      </c>
      <c r="H166" s="1241" t="s">
        <v>53</v>
      </c>
      <c r="I166" s="1240" t="s">
        <v>53</v>
      </c>
      <c r="J166" s="1240" t="s">
        <v>53</v>
      </c>
      <c r="K166" s="1240" t="s">
        <v>53</v>
      </c>
      <c r="L166" s="1240" t="s">
        <v>53</v>
      </c>
      <c r="M166" s="1241" t="s">
        <v>53</v>
      </c>
      <c r="N166" s="1240" t="s">
        <v>53</v>
      </c>
      <c r="O166" s="1240" t="s">
        <v>53</v>
      </c>
      <c r="P166" s="1241" t="s">
        <v>53</v>
      </c>
      <c r="Q166" s="1241" t="s">
        <v>53</v>
      </c>
      <c r="R166" s="1240" t="s">
        <v>53</v>
      </c>
      <c r="S166" s="1240" t="s">
        <v>53</v>
      </c>
      <c r="T166" s="1240" t="s">
        <v>53</v>
      </c>
      <c r="U166" s="1240" t="s">
        <v>53</v>
      </c>
      <c r="V166" s="1241" t="s">
        <v>53</v>
      </c>
      <c r="W166" s="1241" t="s">
        <v>54</v>
      </c>
      <c r="X166" s="1241" t="s">
        <v>53</v>
      </c>
      <c r="Y166" s="1240" t="s">
        <v>53</v>
      </c>
      <c r="Z166" s="1241" t="s">
        <v>53</v>
      </c>
      <c r="AA166" s="1240" t="s">
        <v>53</v>
      </c>
      <c r="AB166" s="1240" t="s">
        <v>53</v>
      </c>
      <c r="AC166" s="1240" t="s">
        <v>53</v>
      </c>
      <c r="AD166" s="1241" t="s">
        <v>53</v>
      </c>
      <c r="AE166" s="1241" t="s">
        <v>53</v>
      </c>
      <c r="AF166" s="1241" t="s">
        <v>53</v>
      </c>
      <c r="AG166" s="1240" t="s">
        <v>53</v>
      </c>
      <c r="AH166" s="1241" t="s">
        <v>58</v>
      </c>
      <c r="AI166" s="1241" t="s">
        <v>54</v>
      </c>
      <c r="AJ166" s="1240" t="s">
        <v>53</v>
      </c>
      <c r="AK166" s="1241" t="s">
        <v>53</v>
      </c>
      <c r="AL166" s="1241" t="s">
        <v>53</v>
      </c>
      <c r="AM166" s="1241" t="s">
        <v>53</v>
      </c>
      <c r="AN166" s="1240" t="s">
        <v>53</v>
      </c>
      <c r="AO166" s="1241" t="s">
        <v>53</v>
      </c>
      <c r="AP166" s="1241" t="s">
        <v>58</v>
      </c>
      <c r="AQ166" s="1241" t="s">
        <v>53</v>
      </c>
      <c r="AR166" s="1242" t="s">
        <v>53</v>
      </c>
      <c r="AS166" s="21"/>
      <c r="AT166" s="21"/>
      <c r="AU166" s="21"/>
      <c r="AV166" s="21"/>
      <c r="AW166" s="21"/>
      <c r="AX166" s="21"/>
      <c r="AY166" s="21"/>
      <c r="AZ166" s="21"/>
      <c r="BA166" s="21"/>
      <c r="BB166" s="21"/>
      <c r="BC166" s="21"/>
      <c r="BD166" s="21"/>
      <c r="BE166" s="21"/>
      <c r="BF166" s="21"/>
      <c r="BG166" s="21"/>
      <c r="BH166" s="21"/>
      <c r="BI166" s="21"/>
      <c r="BJ166" s="21"/>
    </row>
    <row r="167" spans="1:62" ht="16.5" customHeight="1">
      <c r="A167" s="4346" t="s">
        <v>117</v>
      </c>
      <c r="B167" s="7">
        <f>C167/D167</f>
        <v>1</v>
      </c>
      <c r="C167" s="1246">
        <v>40</v>
      </c>
      <c r="D167" s="108">
        <v>40</v>
      </c>
      <c r="E167" s="54" t="s">
        <v>53</v>
      </c>
      <c r="F167" s="47" t="s">
        <v>53</v>
      </c>
      <c r="G167" s="47" t="s">
        <v>53</v>
      </c>
      <c r="H167" s="47" t="s">
        <v>53</v>
      </c>
      <c r="I167" s="47" t="s">
        <v>53</v>
      </c>
      <c r="J167" s="47" t="s">
        <v>53</v>
      </c>
      <c r="K167" s="47" t="s">
        <v>53</v>
      </c>
      <c r="L167" s="47" t="s">
        <v>53</v>
      </c>
      <c r="M167" s="47" t="s">
        <v>53</v>
      </c>
      <c r="N167" s="47" t="s">
        <v>53</v>
      </c>
      <c r="O167" s="47" t="s">
        <v>53</v>
      </c>
      <c r="P167" s="47" t="s">
        <v>53</v>
      </c>
      <c r="Q167" s="47" t="s">
        <v>53</v>
      </c>
      <c r="R167" s="47" t="s">
        <v>53</v>
      </c>
      <c r="S167" s="47" t="s">
        <v>53</v>
      </c>
      <c r="T167" s="47" t="s">
        <v>53</v>
      </c>
      <c r="U167" s="47" t="s">
        <v>53</v>
      </c>
      <c r="V167" s="47" t="s">
        <v>53</v>
      </c>
      <c r="W167" s="47" t="s">
        <v>53</v>
      </c>
      <c r="X167" s="47" t="s">
        <v>53</v>
      </c>
      <c r="Y167" s="47" t="s">
        <v>53</v>
      </c>
      <c r="Z167" s="47" t="s">
        <v>53</v>
      </c>
      <c r="AA167" s="47" t="s">
        <v>53</v>
      </c>
      <c r="AB167" s="47" t="s">
        <v>53</v>
      </c>
      <c r="AC167" s="47" t="s">
        <v>53</v>
      </c>
      <c r="AD167" s="47" t="s">
        <v>53</v>
      </c>
      <c r="AE167" s="47" t="s">
        <v>53</v>
      </c>
      <c r="AF167" s="47" t="s">
        <v>53</v>
      </c>
      <c r="AG167" s="47" t="s">
        <v>53</v>
      </c>
      <c r="AH167" s="47" t="s">
        <v>77</v>
      </c>
      <c r="AI167" s="47" t="s">
        <v>53</v>
      </c>
      <c r="AJ167" s="47" t="s">
        <v>53</v>
      </c>
      <c r="AK167" s="47" t="s">
        <v>53</v>
      </c>
      <c r="AL167" s="47" t="s">
        <v>53</v>
      </c>
      <c r="AM167" s="47" t="s">
        <v>53</v>
      </c>
      <c r="AN167" s="47" t="s">
        <v>53</v>
      </c>
      <c r="AO167" s="47" t="s">
        <v>53</v>
      </c>
      <c r="AP167" s="47" t="s">
        <v>77</v>
      </c>
      <c r="AQ167" s="47" t="s">
        <v>53</v>
      </c>
      <c r="AR167" s="154" t="s">
        <v>53</v>
      </c>
      <c r="AS167" s="21"/>
      <c r="AT167" s="21"/>
      <c r="AU167" s="21"/>
      <c r="AV167" s="21"/>
      <c r="AW167" s="21"/>
      <c r="AX167" s="21"/>
      <c r="AY167" s="21"/>
      <c r="AZ167" s="21"/>
      <c r="BA167" s="21"/>
      <c r="BB167" s="21"/>
      <c r="BC167" s="21"/>
      <c r="BD167" s="21"/>
      <c r="BE167" s="21"/>
      <c r="BF167" s="21"/>
      <c r="BG167" s="21"/>
      <c r="BH167" s="21"/>
      <c r="BI167" s="21"/>
      <c r="BJ167" s="21"/>
    </row>
    <row r="168" spans="1:62" ht="16.5" customHeight="1">
      <c r="A168" s="4347" t="s">
        <v>111</v>
      </c>
      <c r="B168" s="5"/>
      <c r="C168" s="1"/>
      <c r="D168" s="120"/>
      <c r="E168" s="1261" t="s">
        <v>53</v>
      </c>
      <c r="F168" s="31" t="s">
        <v>53</v>
      </c>
      <c r="G168" s="82" t="s">
        <v>53</v>
      </c>
      <c r="H168" s="31" t="s">
        <v>53</v>
      </c>
      <c r="I168" s="82" t="s">
        <v>53</v>
      </c>
      <c r="J168" s="82" t="s">
        <v>53</v>
      </c>
      <c r="K168" s="82" t="s">
        <v>53</v>
      </c>
      <c r="L168" s="82" t="s">
        <v>53</v>
      </c>
      <c r="M168" s="81" t="s">
        <v>53</v>
      </c>
      <c r="N168" s="82" t="s">
        <v>53</v>
      </c>
      <c r="O168" s="31" t="s">
        <v>53</v>
      </c>
      <c r="P168" s="31" t="s">
        <v>53</v>
      </c>
      <c r="Q168" s="31" t="s">
        <v>53</v>
      </c>
      <c r="R168" s="82" t="s">
        <v>53</v>
      </c>
      <c r="S168" s="82" t="s">
        <v>53</v>
      </c>
      <c r="T168" s="82" t="s">
        <v>53</v>
      </c>
      <c r="U168" s="82" t="s">
        <v>53</v>
      </c>
      <c r="V168" s="31" t="s">
        <v>53</v>
      </c>
      <c r="W168" s="31" t="s">
        <v>53</v>
      </c>
      <c r="X168" s="31" t="s">
        <v>53</v>
      </c>
      <c r="Y168" s="82" t="s">
        <v>53</v>
      </c>
      <c r="Z168" s="31" t="s">
        <v>54</v>
      </c>
      <c r="AA168" s="82" t="s">
        <v>53</v>
      </c>
      <c r="AB168" s="82" t="s">
        <v>53</v>
      </c>
      <c r="AC168" s="82" t="s">
        <v>53</v>
      </c>
      <c r="AD168" s="31" t="s">
        <v>53</v>
      </c>
      <c r="AE168" s="31" t="s">
        <v>53</v>
      </c>
      <c r="AF168" s="31" t="s">
        <v>53</v>
      </c>
      <c r="AG168" s="82" t="s">
        <v>53</v>
      </c>
      <c r="AH168" s="31" t="s">
        <v>58</v>
      </c>
      <c r="AI168" s="31" t="s">
        <v>53</v>
      </c>
      <c r="AJ168" s="82" t="s">
        <v>53</v>
      </c>
      <c r="AK168" s="31" t="s">
        <v>53</v>
      </c>
      <c r="AL168" s="31" t="s">
        <v>53</v>
      </c>
      <c r="AM168" s="31" t="s">
        <v>53</v>
      </c>
      <c r="AN168" s="82" t="s">
        <v>53</v>
      </c>
      <c r="AO168" s="31" t="s">
        <v>53</v>
      </c>
      <c r="AP168" s="31" t="s">
        <v>58</v>
      </c>
      <c r="AQ168" s="31" t="s">
        <v>53</v>
      </c>
      <c r="AR168" s="148" t="s">
        <v>53</v>
      </c>
      <c r="AS168" s="21"/>
      <c r="AT168" s="21"/>
      <c r="AU168" s="21"/>
      <c r="AV168" s="21"/>
      <c r="AW168" s="21"/>
      <c r="AX168" s="21"/>
      <c r="AY168" s="21"/>
      <c r="AZ168" s="21"/>
      <c r="BA168" s="21"/>
      <c r="BB168" s="21"/>
      <c r="BC168" s="21"/>
      <c r="BD168" s="21"/>
      <c r="BE168" s="21"/>
      <c r="BF168" s="21"/>
      <c r="BG168" s="21"/>
      <c r="BH168" s="21"/>
      <c r="BI168" s="21"/>
      <c r="BJ168" s="21"/>
    </row>
    <row r="169" spans="1:62" ht="16.5" customHeight="1">
      <c r="A169" s="4348" t="s">
        <v>112</v>
      </c>
      <c r="B169" s="4395"/>
      <c r="C169" s="138"/>
      <c r="D169" s="139"/>
      <c r="E169" s="1266" t="s">
        <v>53</v>
      </c>
      <c r="F169" s="1241" t="s">
        <v>53</v>
      </c>
      <c r="G169" s="1240" t="s">
        <v>53</v>
      </c>
      <c r="H169" s="1241" t="s">
        <v>53</v>
      </c>
      <c r="I169" s="1240" t="s">
        <v>53</v>
      </c>
      <c r="J169" s="1240" t="s">
        <v>53</v>
      </c>
      <c r="K169" s="1240" t="s">
        <v>53</v>
      </c>
      <c r="L169" s="1240" t="s">
        <v>53</v>
      </c>
      <c r="M169" s="1241" t="s">
        <v>53</v>
      </c>
      <c r="N169" s="1240" t="s">
        <v>53</v>
      </c>
      <c r="O169" s="1240" t="s">
        <v>53</v>
      </c>
      <c r="P169" s="1241" t="s">
        <v>53</v>
      </c>
      <c r="Q169" s="1241" t="s">
        <v>53</v>
      </c>
      <c r="R169" s="1240" t="s">
        <v>53</v>
      </c>
      <c r="S169" s="1240" t="s">
        <v>53</v>
      </c>
      <c r="T169" s="1240" t="s">
        <v>53</v>
      </c>
      <c r="U169" s="1240" t="s">
        <v>53</v>
      </c>
      <c r="V169" s="1241" t="s">
        <v>53</v>
      </c>
      <c r="W169" s="1241" t="s">
        <v>53</v>
      </c>
      <c r="X169" s="1241" t="s">
        <v>53</v>
      </c>
      <c r="Y169" s="1240" t="s">
        <v>53</v>
      </c>
      <c r="Z169" s="1241" t="s">
        <v>53</v>
      </c>
      <c r="AA169" s="1240" t="s">
        <v>53</v>
      </c>
      <c r="AB169" s="1240" t="s">
        <v>53</v>
      </c>
      <c r="AC169" s="1240" t="s">
        <v>53</v>
      </c>
      <c r="AD169" s="1241" t="s">
        <v>53</v>
      </c>
      <c r="AE169" s="1241" t="s">
        <v>53</v>
      </c>
      <c r="AF169" s="1241" t="s">
        <v>53</v>
      </c>
      <c r="AG169" s="1240" t="s">
        <v>53</v>
      </c>
      <c r="AH169" s="1241" t="s">
        <v>58</v>
      </c>
      <c r="AI169" s="1241" t="s">
        <v>53</v>
      </c>
      <c r="AJ169" s="1240" t="s">
        <v>53</v>
      </c>
      <c r="AK169" s="1241" t="s">
        <v>53</v>
      </c>
      <c r="AL169" s="1241" t="s">
        <v>53</v>
      </c>
      <c r="AM169" s="1241" t="s">
        <v>53</v>
      </c>
      <c r="AN169" s="1240" t="s">
        <v>53</v>
      </c>
      <c r="AO169" s="1241" t="s">
        <v>53</v>
      </c>
      <c r="AP169" s="1241" t="s">
        <v>58</v>
      </c>
      <c r="AQ169" s="1241" t="s">
        <v>53</v>
      </c>
      <c r="AR169" s="1242" t="s">
        <v>53</v>
      </c>
      <c r="AS169" s="21"/>
      <c r="AT169" s="21"/>
      <c r="AU169" s="21"/>
      <c r="AV169" s="21"/>
      <c r="AW169" s="21"/>
      <c r="AX169" s="21"/>
      <c r="AY169" s="21"/>
      <c r="AZ169" s="21"/>
      <c r="BA169" s="21"/>
      <c r="BB169" s="21"/>
      <c r="BC169" s="21"/>
      <c r="BD169" s="21"/>
      <c r="BE169" s="21"/>
      <c r="BF169" s="21"/>
      <c r="BG169" s="21"/>
      <c r="BH169" s="21"/>
      <c r="BI169" s="21"/>
      <c r="BJ169" s="21"/>
    </row>
    <row r="170" spans="1:62" ht="16.5" customHeight="1">
      <c r="A170" s="4346" t="s">
        <v>118</v>
      </c>
      <c r="B170" s="7">
        <f>C170/D170</f>
        <v>0.86842105263157898</v>
      </c>
      <c r="C170" s="1246">
        <v>33</v>
      </c>
      <c r="D170" s="108">
        <v>38</v>
      </c>
      <c r="E170" s="54" t="s">
        <v>53</v>
      </c>
      <c r="F170" s="47" t="s">
        <v>54</v>
      </c>
      <c r="G170" s="47" t="s">
        <v>53</v>
      </c>
      <c r="H170" s="47" t="s">
        <v>53</v>
      </c>
      <c r="I170" s="47" t="s">
        <v>53</v>
      </c>
      <c r="J170" s="47" t="s">
        <v>53</v>
      </c>
      <c r="K170" s="47" t="s">
        <v>53</v>
      </c>
      <c r="L170" s="47" t="s">
        <v>53</v>
      </c>
      <c r="M170" s="47" t="s">
        <v>53</v>
      </c>
      <c r="N170" s="47" t="s">
        <v>53</v>
      </c>
      <c r="O170" s="47" t="s">
        <v>53</v>
      </c>
      <c r="P170" s="47" t="s">
        <v>54</v>
      </c>
      <c r="Q170" s="47" t="s">
        <v>53</v>
      </c>
      <c r="R170" s="47" t="s">
        <v>54</v>
      </c>
      <c r="S170" s="47" t="s">
        <v>53</v>
      </c>
      <c r="T170" s="47" t="s">
        <v>54</v>
      </c>
      <c r="U170" s="47" t="s">
        <v>77</v>
      </c>
      <c r="V170" s="47" t="s">
        <v>53</v>
      </c>
      <c r="W170" s="47" t="s">
        <v>53</v>
      </c>
      <c r="X170" s="47" t="s">
        <v>53</v>
      </c>
      <c r="Y170" s="47" t="s">
        <v>53</v>
      </c>
      <c r="Z170" s="47" t="s">
        <v>53</v>
      </c>
      <c r="AA170" s="47" t="s">
        <v>53</v>
      </c>
      <c r="AB170" s="47" t="s">
        <v>53</v>
      </c>
      <c r="AC170" s="47" t="s">
        <v>53</v>
      </c>
      <c r="AD170" s="47" t="s">
        <v>53</v>
      </c>
      <c r="AE170" s="47" t="s">
        <v>53</v>
      </c>
      <c r="AF170" s="47" t="s">
        <v>53</v>
      </c>
      <c r="AG170" s="47" t="s">
        <v>53</v>
      </c>
      <c r="AH170" s="47" t="s">
        <v>77</v>
      </c>
      <c r="AI170" s="47" t="s">
        <v>53</v>
      </c>
      <c r="AJ170" s="47" t="s">
        <v>53</v>
      </c>
      <c r="AK170" s="47" t="s">
        <v>53</v>
      </c>
      <c r="AL170" s="47" t="s">
        <v>53</v>
      </c>
      <c r="AM170" s="47" t="s">
        <v>53</v>
      </c>
      <c r="AN170" s="47" t="s">
        <v>53</v>
      </c>
      <c r="AO170" s="47" t="s">
        <v>53</v>
      </c>
      <c r="AP170" s="47" t="s">
        <v>77</v>
      </c>
      <c r="AQ170" s="47" t="s">
        <v>53</v>
      </c>
      <c r="AR170" s="154" t="s">
        <v>53</v>
      </c>
      <c r="AS170" s="21"/>
      <c r="AT170" s="21"/>
      <c r="AU170" s="21"/>
      <c r="AV170" s="21"/>
      <c r="AW170" s="21"/>
      <c r="AX170" s="21"/>
      <c r="AY170" s="21"/>
      <c r="AZ170" s="21"/>
      <c r="BA170" s="21"/>
      <c r="BB170" s="21"/>
      <c r="BC170" s="21"/>
      <c r="BD170" s="21"/>
      <c r="BE170" s="21"/>
      <c r="BF170" s="21"/>
      <c r="BG170" s="21"/>
      <c r="BH170" s="21"/>
      <c r="BI170" s="21"/>
      <c r="BJ170" s="21"/>
    </row>
    <row r="171" spans="1:62" ht="16.5" customHeight="1">
      <c r="A171" s="4347" t="s">
        <v>111</v>
      </c>
      <c r="B171" s="5"/>
      <c r="C171" s="1"/>
      <c r="D171" s="120"/>
      <c r="E171" s="1261" t="s">
        <v>53</v>
      </c>
      <c r="F171" s="31" t="s">
        <v>54</v>
      </c>
      <c r="G171" s="82" t="s">
        <v>53</v>
      </c>
      <c r="H171" s="31" t="s">
        <v>53</v>
      </c>
      <c r="I171" s="82" t="s">
        <v>53</v>
      </c>
      <c r="J171" s="82" t="s">
        <v>53</v>
      </c>
      <c r="K171" s="82" t="s">
        <v>53</v>
      </c>
      <c r="L171" s="82" t="s">
        <v>53</v>
      </c>
      <c r="M171" s="81" t="s">
        <v>53</v>
      </c>
      <c r="N171" s="82" t="s">
        <v>53</v>
      </c>
      <c r="O171" s="31" t="s">
        <v>53</v>
      </c>
      <c r="P171" s="31" t="s">
        <v>54</v>
      </c>
      <c r="Q171" s="31" t="s">
        <v>53</v>
      </c>
      <c r="R171" s="31" t="s">
        <v>54</v>
      </c>
      <c r="S171" s="82" t="s">
        <v>53</v>
      </c>
      <c r="T171" s="82" t="s">
        <v>54</v>
      </c>
      <c r="U171" s="31" t="s">
        <v>54</v>
      </c>
      <c r="V171" s="31" t="s">
        <v>53</v>
      </c>
      <c r="W171" s="31" t="s">
        <v>53</v>
      </c>
      <c r="X171" s="31" t="s">
        <v>53</v>
      </c>
      <c r="Y171" s="31" t="s">
        <v>53</v>
      </c>
      <c r="Z171" s="31" t="s">
        <v>54</v>
      </c>
      <c r="AA171" s="82" t="s">
        <v>53</v>
      </c>
      <c r="AB171" s="82" t="s">
        <v>53</v>
      </c>
      <c r="AC171" s="82" t="s">
        <v>53</v>
      </c>
      <c r="AD171" s="31" t="s">
        <v>53</v>
      </c>
      <c r="AE171" s="31" t="s">
        <v>53</v>
      </c>
      <c r="AF171" s="31" t="s">
        <v>53</v>
      </c>
      <c r="AG171" s="82" t="s">
        <v>53</v>
      </c>
      <c r="AH171" s="31" t="s">
        <v>58</v>
      </c>
      <c r="AI171" s="31" t="s">
        <v>53</v>
      </c>
      <c r="AJ171" s="82" t="s">
        <v>53</v>
      </c>
      <c r="AK171" s="31" t="s">
        <v>53</v>
      </c>
      <c r="AL171" s="31" t="s">
        <v>53</v>
      </c>
      <c r="AM171" s="31" t="s">
        <v>53</v>
      </c>
      <c r="AN171" s="82" t="s">
        <v>53</v>
      </c>
      <c r="AO171" s="31" t="s">
        <v>53</v>
      </c>
      <c r="AP171" s="31" t="s">
        <v>58</v>
      </c>
      <c r="AQ171" s="31" t="s">
        <v>53</v>
      </c>
      <c r="AR171" s="148" t="s">
        <v>53</v>
      </c>
      <c r="AS171" s="21"/>
      <c r="AT171" s="21"/>
      <c r="AU171" s="21"/>
      <c r="AV171" s="21"/>
      <c r="AW171" s="21"/>
      <c r="AX171" s="21"/>
      <c r="AY171" s="21"/>
      <c r="AZ171" s="21"/>
      <c r="BA171" s="21"/>
      <c r="BB171" s="21"/>
      <c r="BC171" s="21"/>
      <c r="BD171" s="21"/>
      <c r="BE171" s="21"/>
      <c r="BF171" s="21"/>
      <c r="BG171" s="21"/>
      <c r="BH171" s="21"/>
      <c r="BI171" s="21"/>
      <c r="BJ171" s="21"/>
    </row>
    <row r="172" spans="1:62" ht="16.5" customHeight="1">
      <c r="A172" s="4348" t="s">
        <v>112</v>
      </c>
      <c r="B172" s="4395"/>
      <c r="C172" s="138"/>
      <c r="D172" s="139"/>
      <c r="E172" s="1266" t="s">
        <v>53</v>
      </c>
      <c r="F172" s="1241" t="s">
        <v>54</v>
      </c>
      <c r="G172" s="1240" t="s">
        <v>53</v>
      </c>
      <c r="H172" s="1241" t="s">
        <v>53</v>
      </c>
      <c r="I172" s="1240" t="s">
        <v>53</v>
      </c>
      <c r="J172" s="1240" t="s">
        <v>53</v>
      </c>
      <c r="K172" s="1240" t="s">
        <v>53</v>
      </c>
      <c r="L172" s="1240" t="s">
        <v>53</v>
      </c>
      <c r="M172" s="1241" t="s">
        <v>53</v>
      </c>
      <c r="N172" s="1240" t="s">
        <v>53</v>
      </c>
      <c r="O172" s="1241" t="s">
        <v>54</v>
      </c>
      <c r="P172" s="1241" t="s">
        <v>54</v>
      </c>
      <c r="Q172" s="1241" t="s">
        <v>53</v>
      </c>
      <c r="R172" s="1241" t="s">
        <v>54</v>
      </c>
      <c r="S172" s="1240" t="s">
        <v>53</v>
      </c>
      <c r="T172" s="1240" t="s">
        <v>54</v>
      </c>
      <c r="U172" s="1241" t="s">
        <v>58</v>
      </c>
      <c r="V172" s="1241" t="s">
        <v>53</v>
      </c>
      <c r="W172" s="1241" t="s">
        <v>53</v>
      </c>
      <c r="X172" s="1241" t="s">
        <v>53</v>
      </c>
      <c r="Y172" s="1241" t="s">
        <v>53</v>
      </c>
      <c r="Z172" s="1241" t="s">
        <v>53</v>
      </c>
      <c r="AA172" s="1240" t="s">
        <v>53</v>
      </c>
      <c r="AB172" s="1240" t="s">
        <v>53</v>
      </c>
      <c r="AC172" s="1240" t="s">
        <v>53</v>
      </c>
      <c r="AD172" s="1241" t="s">
        <v>53</v>
      </c>
      <c r="AE172" s="1241" t="s">
        <v>53</v>
      </c>
      <c r="AF172" s="1241" t="s">
        <v>53</v>
      </c>
      <c r="AG172" s="1241" t="s">
        <v>58</v>
      </c>
      <c r="AH172" s="1241" t="s">
        <v>58</v>
      </c>
      <c r="AI172" s="1241" t="s">
        <v>54</v>
      </c>
      <c r="AJ172" s="1240" t="s">
        <v>53</v>
      </c>
      <c r="AK172" s="1241" t="s">
        <v>53</v>
      </c>
      <c r="AL172" s="1241" t="s">
        <v>53</v>
      </c>
      <c r="AM172" s="1241" t="s">
        <v>53</v>
      </c>
      <c r="AN172" s="1240" t="s">
        <v>53</v>
      </c>
      <c r="AO172" s="1241" t="s">
        <v>53</v>
      </c>
      <c r="AP172" s="1241" t="s">
        <v>58</v>
      </c>
      <c r="AQ172" s="1241" t="s">
        <v>53</v>
      </c>
      <c r="AR172" s="1242" t="s">
        <v>53</v>
      </c>
      <c r="AS172" s="21"/>
      <c r="AT172" s="21"/>
      <c r="AU172" s="21"/>
      <c r="AV172" s="21"/>
      <c r="AW172" s="21"/>
      <c r="AX172" s="21"/>
      <c r="AY172" s="21"/>
      <c r="AZ172" s="21"/>
      <c r="BA172" s="21"/>
      <c r="BB172" s="21"/>
      <c r="BC172" s="21"/>
      <c r="BD172" s="21"/>
      <c r="BE172" s="21"/>
      <c r="BF172" s="21"/>
      <c r="BG172" s="21"/>
      <c r="BH172" s="21"/>
      <c r="BI172" s="21"/>
      <c r="BJ172" s="21"/>
    </row>
    <row r="173" spans="1:62" ht="16.5" customHeight="1">
      <c r="A173" s="4346" t="s">
        <v>119</v>
      </c>
      <c r="B173" s="7">
        <f>C173/D173</f>
        <v>0.875</v>
      </c>
      <c r="C173" s="1246">
        <v>35</v>
      </c>
      <c r="D173" s="108">
        <v>40</v>
      </c>
      <c r="E173" s="54" t="s">
        <v>53</v>
      </c>
      <c r="F173" s="47" t="s">
        <v>53</v>
      </c>
      <c r="G173" s="47" t="s">
        <v>53</v>
      </c>
      <c r="H173" s="47" t="s">
        <v>54</v>
      </c>
      <c r="I173" s="47" t="s">
        <v>53</v>
      </c>
      <c r="J173" s="47" t="s">
        <v>53</v>
      </c>
      <c r="K173" s="47" t="s">
        <v>53</v>
      </c>
      <c r="L173" s="47" t="s">
        <v>53</v>
      </c>
      <c r="M173" s="47" t="s">
        <v>53</v>
      </c>
      <c r="N173" s="47" t="s">
        <v>53</v>
      </c>
      <c r="O173" s="47" t="s">
        <v>53</v>
      </c>
      <c r="P173" s="47" t="s">
        <v>53</v>
      </c>
      <c r="Q173" s="47" t="s">
        <v>53</v>
      </c>
      <c r="R173" s="47" t="s">
        <v>53</v>
      </c>
      <c r="S173" s="47" t="s">
        <v>53</v>
      </c>
      <c r="T173" s="47" t="s">
        <v>54</v>
      </c>
      <c r="U173" s="47" t="s">
        <v>54</v>
      </c>
      <c r="V173" s="47" t="s">
        <v>53</v>
      </c>
      <c r="W173" s="47" t="s">
        <v>54</v>
      </c>
      <c r="X173" s="47" t="s">
        <v>53</v>
      </c>
      <c r="Y173" s="47" t="s">
        <v>54</v>
      </c>
      <c r="Z173" s="47" t="s">
        <v>53</v>
      </c>
      <c r="AA173" s="47" t="s">
        <v>53</v>
      </c>
      <c r="AB173" s="47" t="s">
        <v>53</v>
      </c>
      <c r="AC173" s="47" t="s">
        <v>53</v>
      </c>
      <c r="AD173" s="47" t="s">
        <v>53</v>
      </c>
      <c r="AE173" s="47" t="s">
        <v>53</v>
      </c>
      <c r="AF173" s="47" t="s">
        <v>53</v>
      </c>
      <c r="AG173" s="47" t="s">
        <v>53</v>
      </c>
      <c r="AH173" s="47" t="s">
        <v>77</v>
      </c>
      <c r="AI173" s="47" t="s">
        <v>53</v>
      </c>
      <c r="AJ173" s="47" t="s">
        <v>53</v>
      </c>
      <c r="AK173" s="47" t="s">
        <v>53</v>
      </c>
      <c r="AL173" s="47" t="s">
        <v>53</v>
      </c>
      <c r="AM173" s="47" t="s">
        <v>53</v>
      </c>
      <c r="AN173" s="47" t="s">
        <v>53</v>
      </c>
      <c r="AO173" s="47" t="s">
        <v>53</v>
      </c>
      <c r="AP173" s="47" t="s">
        <v>77</v>
      </c>
      <c r="AQ173" s="47" t="s">
        <v>53</v>
      </c>
      <c r="AR173" s="154" t="s">
        <v>53</v>
      </c>
      <c r="AS173" s="21"/>
      <c r="AT173" s="21"/>
      <c r="AU173" s="21"/>
      <c r="AV173" s="21"/>
      <c r="AW173" s="21"/>
      <c r="AX173" s="21"/>
      <c r="AY173" s="21"/>
      <c r="AZ173" s="21"/>
      <c r="BA173" s="21"/>
      <c r="BB173" s="21"/>
      <c r="BC173" s="21"/>
      <c r="BD173" s="21"/>
      <c r="BE173" s="21"/>
      <c r="BF173" s="21"/>
      <c r="BG173" s="21"/>
      <c r="BH173" s="21"/>
      <c r="BI173" s="21"/>
      <c r="BJ173" s="21"/>
    </row>
    <row r="174" spans="1:62" ht="16.5" customHeight="1">
      <c r="A174" s="4347" t="s">
        <v>111</v>
      </c>
      <c r="B174" s="5"/>
      <c r="C174" s="1"/>
      <c r="D174" s="120"/>
      <c r="E174" s="1261" t="s">
        <v>53</v>
      </c>
      <c r="F174" s="31" t="s">
        <v>53</v>
      </c>
      <c r="G174" s="82" t="s">
        <v>53</v>
      </c>
      <c r="H174" s="31" t="s">
        <v>54</v>
      </c>
      <c r="I174" s="82" t="s">
        <v>53</v>
      </c>
      <c r="J174" s="82" t="s">
        <v>53</v>
      </c>
      <c r="K174" s="82" t="s">
        <v>53</v>
      </c>
      <c r="L174" s="82" t="s">
        <v>53</v>
      </c>
      <c r="M174" s="81" t="s">
        <v>53</v>
      </c>
      <c r="N174" s="82" t="s">
        <v>53</v>
      </c>
      <c r="O174" s="31" t="s">
        <v>53</v>
      </c>
      <c r="P174" s="31" t="s">
        <v>53</v>
      </c>
      <c r="Q174" s="31" t="s">
        <v>53</v>
      </c>
      <c r="R174" s="82" t="s">
        <v>53</v>
      </c>
      <c r="S174" s="82" t="s">
        <v>53</v>
      </c>
      <c r="T174" s="82" t="s">
        <v>54</v>
      </c>
      <c r="U174" s="31" t="s">
        <v>54</v>
      </c>
      <c r="V174" s="31" t="s">
        <v>53</v>
      </c>
      <c r="W174" s="31" t="s">
        <v>58</v>
      </c>
      <c r="X174" s="31" t="s">
        <v>53</v>
      </c>
      <c r="Y174" s="82" t="s">
        <v>54</v>
      </c>
      <c r="Z174" s="31" t="s">
        <v>54</v>
      </c>
      <c r="AA174" s="82" t="s">
        <v>53</v>
      </c>
      <c r="AB174" s="31" t="s">
        <v>53</v>
      </c>
      <c r="AC174" s="82" t="s">
        <v>53</v>
      </c>
      <c r="AD174" s="31" t="s">
        <v>53</v>
      </c>
      <c r="AE174" s="31" t="s">
        <v>53</v>
      </c>
      <c r="AF174" s="31" t="s">
        <v>53</v>
      </c>
      <c r="AG174" s="82" t="s">
        <v>53</v>
      </c>
      <c r="AH174" s="31" t="s">
        <v>58</v>
      </c>
      <c r="AI174" s="31" t="s">
        <v>53</v>
      </c>
      <c r="AJ174" s="82" t="s">
        <v>53</v>
      </c>
      <c r="AK174" s="31" t="s">
        <v>53</v>
      </c>
      <c r="AL174" s="31" t="s">
        <v>53</v>
      </c>
      <c r="AM174" s="31" t="s">
        <v>53</v>
      </c>
      <c r="AN174" s="82" t="s">
        <v>53</v>
      </c>
      <c r="AO174" s="31" t="s">
        <v>53</v>
      </c>
      <c r="AP174" s="31" t="s">
        <v>58</v>
      </c>
      <c r="AQ174" s="31" t="s">
        <v>53</v>
      </c>
      <c r="AR174" s="148" t="s">
        <v>53</v>
      </c>
      <c r="AS174" s="21"/>
      <c r="AT174" s="21"/>
      <c r="AU174" s="21"/>
      <c r="AV174" s="21"/>
      <c r="AW174" s="21"/>
      <c r="AX174" s="21"/>
      <c r="AY174" s="21"/>
      <c r="AZ174" s="21"/>
      <c r="BA174" s="21"/>
      <c r="BB174" s="21"/>
      <c r="BC174" s="21"/>
      <c r="BD174" s="21"/>
      <c r="BE174" s="21"/>
      <c r="BF174" s="21"/>
      <c r="BG174" s="21"/>
      <c r="BH174" s="21"/>
      <c r="BI174" s="21"/>
      <c r="BJ174" s="21"/>
    </row>
    <row r="175" spans="1:62" ht="16.5" customHeight="1">
      <c r="A175" s="4348" t="s">
        <v>112</v>
      </c>
      <c r="B175" s="4395"/>
      <c r="C175" s="138"/>
      <c r="D175" s="139"/>
      <c r="E175" s="1266" t="s">
        <v>53</v>
      </c>
      <c r="F175" s="1241" t="s">
        <v>53</v>
      </c>
      <c r="G175" s="1240" t="s">
        <v>53</v>
      </c>
      <c r="H175" s="1241" t="s">
        <v>54</v>
      </c>
      <c r="I175" s="1240" t="s">
        <v>53</v>
      </c>
      <c r="J175" s="1240" t="s">
        <v>53</v>
      </c>
      <c r="K175" s="1240" t="s">
        <v>53</v>
      </c>
      <c r="L175" s="1240" t="s">
        <v>53</v>
      </c>
      <c r="M175" s="1241" t="s">
        <v>53</v>
      </c>
      <c r="N175" s="1240" t="s">
        <v>53</v>
      </c>
      <c r="O175" s="1240" t="s">
        <v>53</v>
      </c>
      <c r="P175" s="1241" t="s">
        <v>53</v>
      </c>
      <c r="Q175" s="1241" t="s">
        <v>53</v>
      </c>
      <c r="R175" s="1240" t="s">
        <v>53</v>
      </c>
      <c r="S175" s="1240" t="s">
        <v>53</v>
      </c>
      <c r="T175" s="1240" t="s">
        <v>54</v>
      </c>
      <c r="U175" s="1241" t="s">
        <v>54</v>
      </c>
      <c r="V175" s="1241" t="s">
        <v>53</v>
      </c>
      <c r="W175" s="1241" t="s">
        <v>54</v>
      </c>
      <c r="X175" s="1241" t="s">
        <v>53</v>
      </c>
      <c r="Y175" s="1240" t="s">
        <v>54</v>
      </c>
      <c r="Z175" s="1241" t="s">
        <v>53</v>
      </c>
      <c r="AA175" s="1240" t="s">
        <v>53</v>
      </c>
      <c r="AB175" s="1240" t="s">
        <v>53</v>
      </c>
      <c r="AC175" s="1240" t="s">
        <v>53</v>
      </c>
      <c r="AD175" s="1241" t="s">
        <v>53</v>
      </c>
      <c r="AE175" s="1241" t="s">
        <v>53</v>
      </c>
      <c r="AF175" s="1241" t="s">
        <v>53</v>
      </c>
      <c r="AG175" s="1240" t="s">
        <v>53</v>
      </c>
      <c r="AH175" s="1241" t="s">
        <v>58</v>
      </c>
      <c r="AI175" s="1241" t="s">
        <v>54</v>
      </c>
      <c r="AJ175" s="1240" t="s">
        <v>53</v>
      </c>
      <c r="AK175" s="1241" t="s">
        <v>53</v>
      </c>
      <c r="AL175" s="1241" t="s">
        <v>53</v>
      </c>
      <c r="AM175" s="1241" t="s">
        <v>53</v>
      </c>
      <c r="AN175" s="1240" t="s">
        <v>53</v>
      </c>
      <c r="AO175" s="1241" t="s">
        <v>53</v>
      </c>
      <c r="AP175" s="1241" t="s">
        <v>58</v>
      </c>
      <c r="AQ175" s="1241" t="s">
        <v>53</v>
      </c>
      <c r="AR175" s="1242" t="s">
        <v>53</v>
      </c>
      <c r="AS175" s="21"/>
      <c r="AT175" s="21"/>
      <c r="AU175" s="21"/>
      <c r="AV175" s="21"/>
      <c r="AW175" s="21"/>
      <c r="AX175" s="21"/>
      <c r="AY175" s="21"/>
      <c r="AZ175" s="21"/>
      <c r="BA175" s="21"/>
      <c r="BB175" s="21"/>
      <c r="BC175" s="21"/>
      <c r="BD175" s="21"/>
      <c r="BE175" s="21"/>
      <c r="BF175" s="21"/>
      <c r="BG175" s="21"/>
      <c r="BH175" s="21"/>
      <c r="BI175" s="21"/>
      <c r="BJ175" s="21"/>
    </row>
    <row r="176" spans="1:62" ht="16.5" customHeight="1">
      <c r="A176" s="4346" t="s">
        <v>120</v>
      </c>
      <c r="B176" s="7">
        <f>C176/D176</f>
        <v>0.80555555555555558</v>
      </c>
      <c r="C176" s="1246">
        <v>29</v>
      </c>
      <c r="D176" s="108">
        <v>36</v>
      </c>
      <c r="E176" s="54" t="s">
        <v>77</v>
      </c>
      <c r="F176" s="47" t="s">
        <v>53</v>
      </c>
      <c r="G176" s="47" t="s">
        <v>54</v>
      </c>
      <c r="H176" s="47" t="s">
        <v>53</v>
      </c>
      <c r="I176" s="47" t="s">
        <v>77</v>
      </c>
      <c r="J176" s="47" t="s">
        <v>53</v>
      </c>
      <c r="K176" s="47" t="s">
        <v>54</v>
      </c>
      <c r="L176" s="47" t="s">
        <v>77</v>
      </c>
      <c r="M176" s="47" t="s">
        <v>53</v>
      </c>
      <c r="N176" s="47" t="s">
        <v>54</v>
      </c>
      <c r="O176" s="47" t="s">
        <v>53</v>
      </c>
      <c r="P176" s="47" t="s">
        <v>53</v>
      </c>
      <c r="Q176" s="47" t="s">
        <v>53</v>
      </c>
      <c r="R176" s="47" t="s">
        <v>53</v>
      </c>
      <c r="S176" s="47" t="s">
        <v>53</v>
      </c>
      <c r="T176" s="47" t="s">
        <v>53</v>
      </c>
      <c r="U176" s="47" t="s">
        <v>53</v>
      </c>
      <c r="V176" s="47" t="s">
        <v>53</v>
      </c>
      <c r="W176" s="47" t="s">
        <v>54</v>
      </c>
      <c r="X176" s="47" t="s">
        <v>53</v>
      </c>
      <c r="Y176" s="47" t="s">
        <v>53</v>
      </c>
      <c r="Z176" s="47" t="s">
        <v>53</v>
      </c>
      <c r="AA176" s="47" t="s">
        <v>53</v>
      </c>
      <c r="AB176" s="47" t="s">
        <v>77</v>
      </c>
      <c r="AC176" s="47" t="s">
        <v>54</v>
      </c>
      <c r="AD176" s="47" t="s">
        <v>53</v>
      </c>
      <c r="AE176" s="47" t="s">
        <v>77</v>
      </c>
      <c r="AF176" s="47" t="s">
        <v>53</v>
      </c>
      <c r="AG176" s="47" t="s">
        <v>53</v>
      </c>
      <c r="AH176" s="47" t="s">
        <v>77</v>
      </c>
      <c r="AI176" s="47" t="s">
        <v>53</v>
      </c>
      <c r="AJ176" s="47" t="s">
        <v>54</v>
      </c>
      <c r="AK176" s="47" t="s">
        <v>53</v>
      </c>
      <c r="AL176" s="47" t="s">
        <v>53</v>
      </c>
      <c r="AM176" s="47" t="s">
        <v>53</v>
      </c>
      <c r="AN176" s="47" t="s">
        <v>53</v>
      </c>
      <c r="AO176" s="47" t="s">
        <v>53</v>
      </c>
      <c r="AP176" s="47" t="s">
        <v>54</v>
      </c>
      <c r="AQ176" s="47" t="s">
        <v>53</v>
      </c>
      <c r="AR176" s="154" t="s">
        <v>53</v>
      </c>
      <c r="AS176" s="21"/>
      <c r="AT176" s="21"/>
      <c r="AU176" s="21"/>
      <c r="AV176" s="21"/>
      <c r="AW176" s="21"/>
      <c r="AX176" s="21"/>
      <c r="AY176" s="21"/>
      <c r="AZ176" s="21"/>
      <c r="BA176" s="21"/>
      <c r="BB176" s="21"/>
      <c r="BC176" s="21"/>
      <c r="BD176" s="21"/>
      <c r="BE176" s="21"/>
      <c r="BF176" s="21"/>
      <c r="BG176" s="21"/>
      <c r="BH176" s="21"/>
      <c r="BI176" s="21"/>
      <c r="BJ176" s="21"/>
    </row>
    <row r="177" spans="1:62" ht="16.5" customHeight="1">
      <c r="A177" s="4347" t="s">
        <v>111</v>
      </c>
      <c r="B177" s="5"/>
      <c r="C177" s="1"/>
      <c r="D177" s="120"/>
      <c r="E177" s="1261" t="s">
        <v>58</v>
      </c>
      <c r="F177" s="31" t="s">
        <v>53</v>
      </c>
      <c r="G177" s="82" t="s">
        <v>54</v>
      </c>
      <c r="H177" s="31" t="s">
        <v>53</v>
      </c>
      <c r="I177" s="31" t="s">
        <v>58</v>
      </c>
      <c r="J177" s="82" t="s">
        <v>53</v>
      </c>
      <c r="K177" s="82" t="s">
        <v>54</v>
      </c>
      <c r="L177" s="31" t="s">
        <v>58</v>
      </c>
      <c r="M177" s="81" t="s">
        <v>53</v>
      </c>
      <c r="N177" s="82" t="s">
        <v>54</v>
      </c>
      <c r="O177" s="31" t="s">
        <v>53</v>
      </c>
      <c r="P177" s="31" t="s">
        <v>53</v>
      </c>
      <c r="Q177" s="31" t="s">
        <v>53</v>
      </c>
      <c r="R177" s="82" t="s">
        <v>53</v>
      </c>
      <c r="S177" s="82" t="s">
        <v>53</v>
      </c>
      <c r="T177" s="82" t="s">
        <v>53</v>
      </c>
      <c r="U177" s="82" t="s">
        <v>53</v>
      </c>
      <c r="V177" s="31" t="s">
        <v>53</v>
      </c>
      <c r="W177" s="31" t="s">
        <v>54</v>
      </c>
      <c r="X177" s="31" t="s">
        <v>53</v>
      </c>
      <c r="Y177" s="82" t="s">
        <v>53</v>
      </c>
      <c r="Z177" s="31" t="s">
        <v>54</v>
      </c>
      <c r="AA177" s="82" t="s">
        <v>53</v>
      </c>
      <c r="AB177" s="31" t="s">
        <v>58</v>
      </c>
      <c r="AC177" s="82" t="s">
        <v>54</v>
      </c>
      <c r="AD177" s="31" t="s">
        <v>53</v>
      </c>
      <c r="AE177" s="31" t="s">
        <v>58</v>
      </c>
      <c r="AF177" s="31" t="s">
        <v>53</v>
      </c>
      <c r="AG177" s="82" t="s">
        <v>53</v>
      </c>
      <c r="AH177" s="31" t="s">
        <v>58</v>
      </c>
      <c r="AI177" s="31" t="s">
        <v>53</v>
      </c>
      <c r="AJ177" s="82" t="s">
        <v>54</v>
      </c>
      <c r="AK177" s="31" t="s">
        <v>53</v>
      </c>
      <c r="AL177" s="31" t="s">
        <v>53</v>
      </c>
      <c r="AM177" s="31" t="s">
        <v>53</v>
      </c>
      <c r="AN177" s="82" t="s">
        <v>53</v>
      </c>
      <c r="AO177" s="31" t="s">
        <v>53</v>
      </c>
      <c r="AP177" s="31" t="s">
        <v>54</v>
      </c>
      <c r="AQ177" s="31" t="s">
        <v>53</v>
      </c>
      <c r="AR177" s="148" t="s">
        <v>53</v>
      </c>
      <c r="AS177" s="21"/>
      <c r="AT177" s="21"/>
      <c r="AU177" s="21"/>
      <c r="AV177" s="21"/>
      <c r="AW177" s="21"/>
      <c r="AX177" s="21"/>
      <c r="AY177" s="21"/>
      <c r="AZ177" s="21"/>
      <c r="BA177" s="21"/>
      <c r="BB177" s="21"/>
      <c r="BC177" s="21"/>
      <c r="BD177" s="21"/>
      <c r="BE177" s="21"/>
      <c r="BF177" s="21"/>
      <c r="BG177" s="21"/>
      <c r="BH177" s="21"/>
      <c r="BI177" s="21"/>
      <c r="BJ177" s="21"/>
    </row>
    <row r="178" spans="1:62" ht="16.5" customHeight="1">
      <c r="A178" s="4348" t="s">
        <v>112</v>
      </c>
      <c r="B178" s="4395"/>
      <c r="C178" s="138"/>
      <c r="D178" s="139"/>
      <c r="E178" s="1266" t="s">
        <v>58</v>
      </c>
      <c r="F178" s="1241" t="s">
        <v>53</v>
      </c>
      <c r="G178" s="1241" t="s">
        <v>54</v>
      </c>
      <c r="H178" s="1241" t="s">
        <v>54</v>
      </c>
      <c r="I178" s="1241" t="s">
        <v>58</v>
      </c>
      <c r="J178" s="1240" t="s">
        <v>53</v>
      </c>
      <c r="K178" s="1240" t="s">
        <v>54</v>
      </c>
      <c r="L178" s="1241" t="s">
        <v>58</v>
      </c>
      <c r="M178" s="1241" t="s">
        <v>53</v>
      </c>
      <c r="N178" s="1240" t="s">
        <v>54</v>
      </c>
      <c r="O178" s="1240" t="s">
        <v>53</v>
      </c>
      <c r="P178" s="1241" t="s">
        <v>53</v>
      </c>
      <c r="Q178" s="1241" t="s">
        <v>53</v>
      </c>
      <c r="R178" s="1240" t="s">
        <v>53</v>
      </c>
      <c r="S178" s="1240" t="s">
        <v>54</v>
      </c>
      <c r="T178" s="1240" t="s">
        <v>53</v>
      </c>
      <c r="U178" s="1240" t="s">
        <v>53</v>
      </c>
      <c r="V178" s="1241" t="s">
        <v>53</v>
      </c>
      <c r="W178" s="1241" t="s">
        <v>54</v>
      </c>
      <c r="X178" s="1241" t="s">
        <v>53</v>
      </c>
      <c r="Y178" s="1240" t="s">
        <v>53</v>
      </c>
      <c r="Z178" s="1241" t="s">
        <v>53</v>
      </c>
      <c r="AA178" s="1240" t="s">
        <v>53</v>
      </c>
      <c r="AB178" s="1241" t="s">
        <v>58</v>
      </c>
      <c r="AC178" s="1240" t="s">
        <v>54</v>
      </c>
      <c r="AD178" s="1241" t="s">
        <v>53</v>
      </c>
      <c r="AE178" s="1241" t="s">
        <v>58</v>
      </c>
      <c r="AF178" s="1241" t="s">
        <v>53</v>
      </c>
      <c r="AG178" s="1240" t="s">
        <v>53</v>
      </c>
      <c r="AH178" s="1241" t="s">
        <v>58</v>
      </c>
      <c r="AI178" s="1241" t="s">
        <v>54</v>
      </c>
      <c r="AJ178" s="1240" t="s">
        <v>54</v>
      </c>
      <c r="AK178" s="1241" t="s">
        <v>53</v>
      </c>
      <c r="AL178" s="1241" t="s">
        <v>58</v>
      </c>
      <c r="AM178" s="1241" t="s">
        <v>53</v>
      </c>
      <c r="AN178" s="1240" t="s">
        <v>53</v>
      </c>
      <c r="AO178" s="1241" t="s">
        <v>53</v>
      </c>
      <c r="AP178" s="1241" t="s">
        <v>54</v>
      </c>
      <c r="AQ178" s="1241" t="s">
        <v>54</v>
      </c>
      <c r="AR178" s="1242" t="s">
        <v>53</v>
      </c>
      <c r="AS178" s="21"/>
      <c r="AT178" s="21"/>
      <c r="AU178" s="21"/>
      <c r="AV178" s="21"/>
      <c r="AW178" s="21"/>
      <c r="AX178" s="21"/>
      <c r="AY178" s="21"/>
      <c r="AZ178" s="21"/>
      <c r="BA178" s="21"/>
      <c r="BB178" s="21"/>
      <c r="BC178" s="21"/>
      <c r="BD178" s="21"/>
      <c r="BE178" s="21"/>
      <c r="BF178" s="21"/>
      <c r="BG178" s="21"/>
      <c r="BH178" s="21"/>
      <c r="BI178" s="21"/>
      <c r="BJ178" s="21"/>
    </row>
    <row r="179" spans="1:62" ht="16.5" customHeight="1">
      <c r="A179" s="4346" t="s">
        <v>121</v>
      </c>
      <c r="B179" s="7">
        <f>C179/D179</f>
        <v>0.8529411764705882</v>
      </c>
      <c r="C179" s="1246">
        <v>29</v>
      </c>
      <c r="D179" s="108">
        <v>34</v>
      </c>
      <c r="E179" s="54" t="s">
        <v>77</v>
      </c>
      <c r="F179" s="47" t="s">
        <v>53</v>
      </c>
      <c r="G179" s="47" t="s">
        <v>77</v>
      </c>
      <c r="H179" s="47" t="s">
        <v>53</v>
      </c>
      <c r="I179" s="47" t="s">
        <v>77</v>
      </c>
      <c r="J179" s="47" t="s">
        <v>53</v>
      </c>
      <c r="K179" s="47" t="s">
        <v>54</v>
      </c>
      <c r="L179" s="47" t="s">
        <v>77</v>
      </c>
      <c r="M179" s="47" t="s">
        <v>53</v>
      </c>
      <c r="N179" s="47" t="s">
        <v>54</v>
      </c>
      <c r="O179" s="47" t="s">
        <v>53</v>
      </c>
      <c r="P179" s="47" t="s">
        <v>53</v>
      </c>
      <c r="Q179" s="47" t="s">
        <v>53</v>
      </c>
      <c r="R179" s="47" t="s">
        <v>53</v>
      </c>
      <c r="S179" s="47" t="s">
        <v>53</v>
      </c>
      <c r="T179" s="47" t="s">
        <v>53</v>
      </c>
      <c r="U179" s="47" t="s">
        <v>53</v>
      </c>
      <c r="V179" s="47" t="s">
        <v>53</v>
      </c>
      <c r="W179" s="47" t="s">
        <v>54</v>
      </c>
      <c r="X179" s="47" t="s">
        <v>53</v>
      </c>
      <c r="Y179" s="47" t="s">
        <v>53</v>
      </c>
      <c r="Z179" s="47" t="s">
        <v>53</v>
      </c>
      <c r="AA179" s="47" t="s">
        <v>53</v>
      </c>
      <c r="AB179" s="47" t="s">
        <v>77</v>
      </c>
      <c r="AC179" s="47" t="s">
        <v>54</v>
      </c>
      <c r="AD179" s="47" t="s">
        <v>53</v>
      </c>
      <c r="AE179" s="47" t="s">
        <v>77</v>
      </c>
      <c r="AF179" s="47" t="s">
        <v>53</v>
      </c>
      <c r="AG179" s="47" t="s">
        <v>53</v>
      </c>
      <c r="AH179" s="47" t="s">
        <v>77</v>
      </c>
      <c r="AI179" s="47" t="s">
        <v>53</v>
      </c>
      <c r="AJ179" s="47" t="s">
        <v>54</v>
      </c>
      <c r="AK179" s="47" t="s">
        <v>53</v>
      </c>
      <c r="AL179" s="47" t="s">
        <v>53</v>
      </c>
      <c r="AM179" s="47" t="s">
        <v>53</v>
      </c>
      <c r="AN179" s="47" t="s">
        <v>53</v>
      </c>
      <c r="AO179" s="47" t="s">
        <v>53</v>
      </c>
      <c r="AP179" s="47" t="s">
        <v>77</v>
      </c>
      <c r="AQ179" s="47" t="s">
        <v>53</v>
      </c>
      <c r="AR179" s="154" t="s">
        <v>53</v>
      </c>
      <c r="AS179" s="21"/>
      <c r="AT179" s="21"/>
      <c r="AU179" s="21"/>
      <c r="AV179" s="21"/>
      <c r="AW179" s="21"/>
      <c r="AX179" s="21"/>
      <c r="AY179" s="21"/>
      <c r="AZ179" s="21"/>
      <c r="BA179" s="21"/>
      <c r="BB179" s="21"/>
      <c r="BC179" s="21"/>
      <c r="BD179" s="21"/>
      <c r="BE179" s="21"/>
      <c r="BF179" s="21"/>
      <c r="BG179" s="21"/>
      <c r="BH179" s="21"/>
      <c r="BI179" s="21"/>
      <c r="BJ179" s="21"/>
    </row>
    <row r="180" spans="1:62" ht="16.5" customHeight="1">
      <c r="A180" s="4347" t="s">
        <v>111</v>
      </c>
      <c r="B180" s="5"/>
      <c r="C180" s="1"/>
      <c r="D180" s="120"/>
      <c r="E180" s="1261" t="s">
        <v>58</v>
      </c>
      <c r="F180" s="31" t="s">
        <v>53</v>
      </c>
      <c r="G180" s="82" t="s">
        <v>54</v>
      </c>
      <c r="H180" s="31" t="s">
        <v>53</v>
      </c>
      <c r="I180" s="31" t="s">
        <v>58</v>
      </c>
      <c r="J180" s="82" t="s">
        <v>53</v>
      </c>
      <c r="K180" s="82" t="s">
        <v>54</v>
      </c>
      <c r="L180" s="31" t="s">
        <v>58</v>
      </c>
      <c r="M180" s="81" t="s">
        <v>53</v>
      </c>
      <c r="N180" s="82" t="s">
        <v>54</v>
      </c>
      <c r="O180" s="31" t="s">
        <v>53</v>
      </c>
      <c r="P180" s="31" t="s">
        <v>53</v>
      </c>
      <c r="Q180" s="31" t="s">
        <v>53</v>
      </c>
      <c r="R180" s="82" t="s">
        <v>53</v>
      </c>
      <c r="S180" s="82" t="s">
        <v>53</v>
      </c>
      <c r="T180" s="82" t="s">
        <v>53</v>
      </c>
      <c r="U180" s="82" t="s">
        <v>53</v>
      </c>
      <c r="V180" s="31" t="s">
        <v>53</v>
      </c>
      <c r="W180" s="31" t="s">
        <v>58</v>
      </c>
      <c r="X180" s="31" t="s">
        <v>53</v>
      </c>
      <c r="Y180" s="82" t="s">
        <v>53</v>
      </c>
      <c r="Z180" s="31" t="s">
        <v>54</v>
      </c>
      <c r="AA180" s="82" t="s">
        <v>53</v>
      </c>
      <c r="AB180" s="31" t="s">
        <v>58</v>
      </c>
      <c r="AC180" s="82" t="s">
        <v>54</v>
      </c>
      <c r="AD180" s="31" t="s">
        <v>53</v>
      </c>
      <c r="AE180" s="31" t="s">
        <v>58</v>
      </c>
      <c r="AF180" s="31" t="s">
        <v>53</v>
      </c>
      <c r="AG180" s="82" t="s">
        <v>53</v>
      </c>
      <c r="AH180" s="31" t="s">
        <v>58</v>
      </c>
      <c r="AI180" s="31" t="s">
        <v>53</v>
      </c>
      <c r="AJ180" s="82" t="s">
        <v>54</v>
      </c>
      <c r="AK180" s="31" t="s">
        <v>53</v>
      </c>
      <c r="AL180" s="31" t="s">
        <v>53</v>
      </c>
      <c r="AM180" s="31" t="s">
        <v>53</v>
      </c>
      <c r="AN180" s="82" t="s">
        <v>53</v>
      </c>
      <c r="AO180" s="31" t="s">
        <v>53</v>
      </c>
      <c r="AP180" s="31" t="s">
        <v>58</v>
      </c>
      <c r="AQ180" s="31" t="s">
        <v>53</v>
      </c>
      <c r="AR180" s="148" t="s">
        <v>53</v>
      </c>
      <c r="AS180" s="21"/>
      <c r="AT180" s="21"/>
      <c r="AU180" s="21"/>
      <c r="AV180" s="21"/>
      <c r="AW180" s="21"/>
      <c r="AX180" s="21"/>
      <c r="AY180" s="21"/>
      <c r="AZ180" s="21"/>
      <c r="BA180" s="21"/>
      <c r="BB180" s="21"/>
      <c r="BC180" s="21"/>
      <c r="BD180" s="21"/>
      <c r="BE180" s="21"/>
      <c r="BF180" s="21"/>
      <c r="BG180" s="21"/>
      <c r="BH180" s="21"/>
      <c r="BI180" s="21"/>
      <c r="BJ180" s="21"/>
    </row>
    <row r="181" spans="1:62" ht="16.5" customHeight="1">
      <c r="A181" s="4348" t="s">
        <v>112</v>
      </c>
      <c r="B181" s="4395"/>
      <c r="C181" s="138"/>
      <c r="D181" s="139"/>
      <c r="E181" s="1266" t="s">
        <v>58</v>
      </c>
      <c r="F181" s="1241" t="s">
        <v>53</v>
      </c>
      <c r="G181" s="1241" t="s">
        <v>58</v>
      </c>
      <c r="H181" s="1241" t="s">
        <v>53</v>
      </c>
      <c r="I181" s="1241" t="s">
        <v>58</v>
      </c>
      <c r="J181" s="1240" t="s">
        <v>53</v>
      </c>
      <c r="K181" s="1240" t="s">
        <v>54</v>
      </c>
      <c r="L181" s="1241" t="s">
        <v>58</v>
      </c>
      <c r="M181" s="1245" t="s">
        <v>53</v>
      </c>
      <c r="N181" s="1240" t="s">
        <v>54</v>
      </c>
      <c r="O181" s="1240" t="s">
        <v>53</v>
      </c>
      <c r="P181" s="1241" t="s">
        <v>53</v>
      </c>
      <c r="Q181" s="1241" t="s">
        <v>53</v>
      </c>
      <c r="R181" s="1240" t="s">
        <v>53</v>
      </c>
      <c r="S181" s="1240" t="s">
        <v>53</v>
      </c>
      <c r="T181" s="1240" t="s">
        <v>53</v>
      </c>
      <c r="U181" s="1240" t="s">
        <v>53</v>
      </c>
      <c r="V181" s="1241" t="s">
        <v>53</v>
      </c>
      <c r="W181" s="1241" t="s">
        <v>54</v>
      </c>
      <c r="X181" s="1241" t="s">
        <v>53</v>
      </c>
      <c r="Y181" s="1240" t="s">
        <v>53</v>
      </c>
      <c r="Z181" s="1241" t="s">
        <v>53</v>
      </c>
      <c r="AA181" s="1240" t="s">
        <v>53</v>
      </c>
      <c r="AB181" s="1241" t="s">
        <v>58</v>
      </c>
      <c r="AC181" s="1240" t="s">
        <v>54</v>
      </c>
      <c r="AD181" s="1241" t="s">
        <v>53</v>
      </c>
      <c r="AE181" s="1241" t="s">
        <v>58</v>
      </c>
      <c r="AF181" s="1241" t="s">
        <v>53</v>
      </c>
      <c r="AG181" s="1240" t="s">
        <v>53</v>
      </c>
      <c r="AH181" s="1241" t="s">
        <v>58</v>
      </c>
      <c r="AI181" s="1241" t="s">
        <v>54</v>
      </c>
      <c r="AJ181" s="1240" t="s">
        <v>54</v>
      </c>
      <c r="AK181" s="1241" t="s">
        <v>53</v>
      </c>
      <c r="AL181" s="1241" t="s">
        <v>58</v>
      </c>
      <c r="AM181" s="1241" t="s">
        <v>53</v>
      </c>
      <c r="AN181" s="1240" t="s">
        <v>53</v>
      </c>
      <c r="AO181" s="1241" t="s">
        <v>53</v>
      </c>
      <c r="AP181" s="1241" t="s">
        <v>58</v>
      </c>
      <c r="AQ181" s="1241" t="s">
        <v>54</v>
      </c>
      <c r="AR181" s="1242" t="s">
        <v>53</v>
      </c>
      <c r="AS181" s="21"/>
      <c r="AT181" s="21"/>
      <c r="AU181" s="21"/>
      <c r="AV181" s="21"/>
      <c r="AW181" s="21"/>
      <c r="AX181" s="21"/>
      <c r="AY181" s="21"/>
      <c r="AZ181" s="21"/>
      <c r="BA181" s="21"/>
      <c r="BB181" s="21"/>
      <c r="BC181" s="21"/>
      <c r="BD181" s="21"/>
      <c r="BE181" s="21"/>
      <c r="BF181" s="21"/>
      <c r="BG181" s="21"/>
      <c r="BH181" s="21"/>
      <c r="BI181" s="21"/>
      <c r="BJ181" s="21"/>
    </row>
    <row r="182" spans="1:62" ht="16.5" customHeight="1">
      <c r="A182" s="4346" t="s">
        <v>122</v>
      </c>
      <c r="B182" s="7">
        <f>C182/D182</f>
        <v>0.125</v>
      </c>
      <c r="C182" s="1246">
        <v>4</v>
      </c>
      <c r="D182" s="108">
        <v>32</v>
      </c>
      <c r="E182" s="54" t="s">
        <v>53</v>
      </c>
      <c r="F182" s="47" t="s">
        <v>77</v>
      </c>
      <c r="G182" s="47" t="s">
        <v>54</v>
      </c>
      <c r="H182" s="47" t="s">
        <v>54</v>
      </c>
      <c r="I182" s="47" t="s">
        <v>77</v>
      </c>
      <c r="J182" s="47" t="s">
        <v>77</v>
      </c>
      <c r="K182" s="47" t="s">
        <v>77</v>
      </c>
      <c r="L182" s="47" t="s">
        <v>77</v>
      </c>
      <c r="M182" s="47" t="s">
        <v>54</v>
      </c>
      <c r="N182" s="47" t="s">
        <v>54</v>
      </c>
      <c r="O182" s="47" t="s">
        <v>53</v>
      </c>
      <c r="P182" s="47" t="s">
        <v>54</v>
      </c>
      <c r="Q182" s="47" t="s">
        <v>54</v>
      </c>
      <c r="R182" s="47" t="s">
        <v>54</v>
      </c>
      <c r="S182" s="47" t="s">
        <v>54</v>
      </c>
      <c r="T182" s="47" t="s">
        <v>54</v>
      </c>
      <c r="U182" s="47" t="s">
        <v>54</v>
      </c>
      <c r="V182" s="47" t="s">
        <v>54</v>
      </c>
      <c r="W182" s="47" t="s">
        <v>54</v>
      </c>
      <c r="X182" s="47" t="s">
        <v>54</v>
      </c>
      <c r="Y182" s="47" t="s">
        <v>54</v>
      </c>
      <c r="Z182" s="47" t="s">
        <v>54</v>
      </c>
      <c r="AA182" s="47" t="s">
        <v>54</v>
      </c>
      <c r="AB182" s="47" t="s">
        <v>54</v>
      </c>
      <c r="AC182" s="47" t="s">
        <v>54</v>
      </c>
      <c r="AD182" s="47" t="s">
        <v>53</v>
      </c>
      <c r="AE182" s="47" t="s">
        <v>77</v>
      </c>
      <c r="AF182" s="47" t="s">
        <v>54</v>
      </c>
      <c r="AG182" s="47" t="s">
        <v>77</v>
      </c>
      <c r="AH182" s="47" t="s">
        <v>77</v>
      </c>
      <c r="AI182" s="47" t="s">
        <v>54</v>
      </c>
      <c r="AJ182" s="47" t="s">
        <v>54</v>
      </c>
      <c r="AK182" s="47" t="s">
        <v>54</v>
      </c>
      <c r="AL182" s="47" t="s">
        <v>77</v>
      </c>
      <c r="AM182" s="47" t="s">
        <v>54</v>
      </c>
      <c r="AN182" s="47" t="s">
        <v>54</v>
      </c>
      <c r="AO182" s="47" t="s">
        <v>53</v>
      </c>
      <c r="AP182" s="47" t="s">
        <v>77</v>
      </c>
      <c r="AQ182" s="47" t="s">
        <v>54</v>
      </c>
      <c r="AR182" s="154" t="s">
        <v>54</v>
      </c>
      <c r="AS182" s="21"/>
      <c r="AT182" s="21"/>
      <c r="AU182" s="21"/>
      <c r="AV182" s="21"/>
      <c r="AW182" s="21"/>
      <c r="AX182" s="21"/>
      <c r="AY182" s="21"/>
      <c r="AZ182" s="21"/>
      <c r="BA182" s="21"/>
      <c r="BB182" s="21"/>
      <c r="BC182" s="21"/>
      <c r="BD182" s="21"/>
      <c r="BE182" s="21"/>
      <c r="BF182" s="21"/>
      <c r="BG182" s="21"/>
      <c r="BH182" s="21"/>
      <c r="BI182" s="21"/>
      <c r="BJ182" s="21"/>
    </row>
    <row r="183" spans="1:62" ht="16.5" customHeight="1">
      <c r="A183" s="4347" t="s">
        <v>111</v>
      </c>
      <c r="B183" s="5"/>
      <c r="C183" s="1"/>
      <c r="D183" s="120"/>
      <c r="E183" s="1261" t="s">
        <v>53</v>
      </c>
      <c r="F183" s="31" t="s">
        <v>58</v>
      </c>
      <c r="G183" s="31" t="s">
        <v>58</v>
      </c>
      <c r="H183" s="31" t="s">
        <v>54</v>
      </c>
      <c r="I183" s="31" t="s">
        <v>58</v>
      </c>
      <c r="J183" s="82" t="s">
        <v>54</v>
      </c>
      <c r="K183" s="82" t="s">
        <v>54</v>
      </c>
      <c r="L183" s="31" t="s">
        <v>58</v>
      </c>
      <c r="M183" s="31" t="s">
        <v>54</v>
      </c>
      <c r="N183" s="82" t="s">
        <v>54</v>
      </c>
      <c r="O183" s="31" t="s">
        <v>53</v>
      </c>
      <c r="P183" s="31" t="s">
        <v>54</v>
      </c>
      <c r="Q183" s="31" t="s">
        <v>54</v>
      </c>
      <c r="R183" s="82" t="s">
        <v>54</v>
      </c>
      <c r="S183" s="82" t="s">
        <v>54</v>
      </c>
      <c r="T183" s="82" t="s">
        <v>54</v>
      </c>
      <c r="U183" s="31" t="s">
        <v>54</v>
      </c>
      <c r="V183" s="31" t="s">
        <v>54</v>
      </c>
      <c r="W183" s="31" t="s">
        <v>54</v>
      </c>
      <c r="X183" s="31" t="s">
        <v>54</v>
      </c>
      <c r="Y183" s="82" t="s">
        <v>54</v>
      </c>
      <c r="Z183" s="31" t="s">
        <v>54</v>
      </c>
      <c r="AA183" s="81" t="s">
        <v>54</v>
      </c>
      <c r="AB183" s="31" t="s">
        <v>58</v>
      </c>
      <c r="AC183" s="81" t="s">
        <v>54</v>
      </c>
      <c r="AD183" s="31" t="s">
        <v>53</v>
      </c>
      <c r="AE183" s="31" t="s">
        <v>58</v>
      </c>
      <c r="AF183" s="31" t="s">
        <v>54</v>
      </c>
      <c r="AG183" s="82" t="s">
        <v>58</v>
      </c>
      <c r="AH183" s="82" t="s">
        <v>58</v>
      </c>
      <c r="AI183" s="31" t="s">
        <v>54</v>
      </c>
      <c r="AJ183" s="31" t="s">
        <v>54</v>
      </c>
      <c r="AK183" s="31" t="s">
        <v>54</v>
      </c>
      <c r="AL183" s="31" t="s">
        <v>54</v>
      </c>
      <c r="AM183" s="31" t="s">
        <v>54</v>
      </c>
      <c r="AN183" s="31" t="s">
        <v>54</v>
      </c>
      <c r="AO183" s="31" t="s">
        <v>53</v>
      </c>
      <c r="AP183" s="31" t="s">
        <v>58</v>
      </c>
      <c r="AQ183" s="31" t="s">
        <v>54</v>
      </c>
      <c r="AR183" s="148" t="s">
        <v>54</v>
      </c>
      <c r="AS183" s="21"/>
      <c r="AT183" s="21"/>
      <c r="AU183" s="21"/>
      <c r="AV183" s="21"/>
      <c r="AW183" s="21"/>
      <c r="AX183" s="21"/>
      <c r="AY183" s="21"/>
      <c r="AZ183" s="21"/>
      <c r="BA183" s="21"/>
      <c r="BB183" s="21"/>
      <c r="BC183" s="21"/>
      <c r="BD183" s="21"/>
      <c r="BE183" s="21"/>
      <c r="BF183" s="21"/>
      <c r="BG183" s="21"/>
      <c r="BH183" s="21"/>
      <c r="BI183" s="21"/>
      <c r="BJ183" s="21"/>
    </row>
    <row r="184" spans="1:62" ht="16.5" customHeight="1">
      <c r="A184" s="4348" t="s">
        <v>112</v>
      </c>
      <c r="B184" s="4395"/>
      <c r="C184" s="138"/>
      <c r="D184" s="139"/>
      <c r="E184" s="1266" t="s">
        <v>58</v>
      </c>
      <c r="F184" s="1241" t="s">
        <v>58</v>
      </c>
      <c r="G184" s="1241" t="s">
        <v>54</v>
      </c>
      <c r="H184" s="1241" t="s">
        <v>54</v>
      </c>
      <c r="I184" s="1241" t="s">
        <v>58</v>
      </c>
      <c r="J184" s="1240" t="s">
        <v>54</v>
      </c>
      <c r="K184" s="1240" t="s">
        <v>54</v>
      </c>
      <c r="L184" s="1241" t="s">
        <v>58</v>
      </c>
      <c r="M184" s="1241" t="s">
        <v>54</v>
      </c>
      <c r="N184" s="1240" t="s">
        <v>54</v>
      </c>
      <c r="O184" s="1240" t="s">
        <v>54</v>
      </c>
      <c r="P184" s="1241" t="s">
        <v>54</v>
      </c>
      <c r="Q184" s="1241" t="s">
        <v>54</v>
      </c>
      <c r="R184" s="1240" t="s">
        <v>54</v>
      </c>
      <c r="S184" s="1240" t="s">
        <v>54</v>
      </c>
      <c r="T184" s="1240" t="s">
        <v>54</v>
      </c>
      <c r="U184" s="1241" t="s">
        <v>54</v>
      </c>
      <c r="V184" s="1241" t="s">
        <v>54</v>
      </c>
      <c r="W184" s="1241" t="s">
        <v>54</v>
      </c>
      <c r="X184" s="1241" t="s">
        <v>54</v>
      </c>
      <c r="Y184" s="1240" t="s">
        <v>54</v>
      </c>
      <c r="Z184" s="1241" t="s">
        <v>54</v>
      </c>
      <c r="AA184" s="1245" t="s">
        <v>54</v>
      </c>
      <c r="AB184" s="1241" t="s">
        <v>54</v>
      </c>
      <c r="AC184" s="1245" t="s">
        <v>54</v>
      </c>
      <c r="AD184" s="1241" t="s">
        <v>53</v>
      </c>
      <c r="AE184" s="1241" t="s">
        <v>58</v>
      </c>
      <c r="AF184" s="1241" t="s">
        <v>54</v>
      </c>
      <c r="AG184" s="1240" t="s">
        <v>58</v>
      </c>
      <c r="AH184" s="1241" t="s">
        <v>58</v>
      </c>
      <c r="AI184" s="1241" t="s">
        <v>54</v>
      </c>
      <c r="AJ184" s="1241" t="s">
        <v>54</v>
      </c>
      <c r="AK184" s="1241" t="s">
        <v>54</v>
      </c>
      <c r="AL184" s="1241" t="s">
        <v>58</v>
      </c>
      <c r="AM184" s="1241" t="s">
        <v>54</v>
      </c>
      <c r="AN184" s="1241" t="s">
        <v>54</v>
      </c>
      <c r="AO184" s="1241" t="s">
        <v>54</v>
      </c>
      <c r="AP184" s="1241" t="s">
        <v>58</v>
      </c>
      <c r="AQ184" s="1241" t="s">
        <v>54</v>
      </c>
      <c r="AR184" s="1242" t="s">
        <v>54</v>
      </c>
      <c r="AS184" s="21"/>
      <c r="AT184" s="21"/>
      <c r="AU184" s="21"/>
      <c r="AV184" s="21"/>
      <c r="AW184" s="21"/>
      <c r="AX184" s="21"/>
      <c r="AY184" s="21"/>
      <c r="AZ184" s="21"/>
      <c r="BA184" s="21"/>
      <c r="BB184" s="21"/>
      <c r="BC184" s="21"/>
      <c r="BD184" s="21"/>
      <c r="BE184" s="21"/>
      <c r="BF184" s="21"/>
      <c r="BG184" s="21"/>
      <c r="BH184" s="21"/>
      <c r="BI184" s="21"/>
      <c r="BJ184" s="21"/>
    </row>
    <row r="185" spans="1:62" ht="16.5" customHeight="1">
      <c r="A185" s="4346" t="s">
        <v>123</v>
      </c>
      <c r="B185" s="7">
        <f>C185/D185</f>
        <v>6.0606060606060608E-2</v>
      </c>
      <c r="C185" s="1246">
        <v>2</v>
      </c>
      <c r="D185" s="108">
        <v>33</v>
      </c>
      <c r="E185" s="54" t="s">
        <v>77</v>
      </c>
      <c r="F185" s="47" t="s">
        <v>77</v>
      </c>
      <c r="G185" s="47" t="s">
        <v>54</v>
      </c>
      <c r="H185" s="47" t="s">
        <v>54</v>
      </c>
      <c r="I185" s="47" t="s">
        <v>77</v>
      </c>
      <c r="J185" s="47" t="s">
        <v>54</v>
      </c>
      <c r="K185" s="47" t="s">
        <v>54</v>
      </c>
      <c r="L185" s="47" t="s">
        <v>77</v>
      </c>
      <c r="M185" s="47" t="s">
        <v>54</v>
      </c>
      <c r="N185" s="47" t="s">
        <v>54</v>
      </c>
      <c r="O185" s="47" t="s">
        <v>53</v>
      </c>
      <c r="P185" s="47" t="s">
        <v>54</v>
      </c>
      <c r="Q185" s="47" t="s">
        <v>54</v>
      </c>
      <c r="R185" s="47" t="s">
        <v>54</v>
      </c>
      <c r="S185" s="47" t="s">
        <v>54</v>
      </c>
      <c r="T185" s="47" t="s">
        <v>54</v>
      </c>
      <c r="U185" s="47" t="s">
        <v>54</v>
      </c>
      <c r="V185" s="47" t="s">
        <v>54</v>
      </c>
      <c r="W185" s="47" t="s">
        <v>54</v>
      </c>
      <c r="X185" s="47" t="s">
        <v>54</v>
      </c>
      <c r="Y185" s="47" t="s">
        <v>54</v>
      </c>
      <c r="Z185" s="47" t="s">
        <v>54</v>
      </c>
      <c r="AA185" s="47" t="s">
        <v>54</v>
      </c>
      <c r="AB185" s="47" t="s">
        <v>77</v>
      </c>
      <c r="AC185" s="47" t="s">
        <v>54</v>
      </c>
      <c r="AD185" s="47" t="s">
        <v>54</v>
      </c>
      <c r="AE185" s="47" t="s">
        <v>54</v>
      </c>
      <c r="AF185" s="47" t="s">
        <v>54</v>
      </c>
      <c r="AG185" s="47" t="s">
        <v>77</v>
      </c>
      <c r="AH185" s="47" t="s">
        <v>77</v>
      </c>
      <c r="AI185" s="47" t="s">
        <v>54</v>
      </c>
      <c r="AJ185" s="47" t="s">
        <v>54</v>
      </c>
      <c r="AK185" s="47" t="s">
        <v>54</v>
      </c>
      <c r="AL185" s="47" t="s">
        <v>77</v>
      </c>
      <c r="AM185" s="47" t="s">
        <v>54</v>
      </c>
      <c r="AN185" s="47" t="s">
        <v>54</v>
      </c>
      <c r="AO185" s="47" t="s">
        <v>53</v>
      </c>
      <c r="AP185" s="47" t="s">
        <v>77</v>
      </c>
      <c r="AQ185" s="47" t="s">
        <v>54</v>
      </c>
      <c r="AR185" s="154" t="s">
        <v>54</v>
      </c>
      <c r="AS185" s="21"/>
      <c r="AT185" s="21"/>
      <c r="AU185" s="21"/>
      <c r="AV185" s="21"/>
      <c r="AW185" s="21"/>
      <c r="AX185" s="21"/>
      <c r="AY185" s="21"/>
      <c r="AZ185" s="21"/>
      <c r="BA185" s="21"/>
      <c r="BB185" s="21"/>
      <c r="BC185" s="21"/>
      <c r="BD185" s="21"/>
      <c r="BE185" s="21"/>
      <c r="BF185" s="21"/>
      <c r="BG185" s="21"/>
      <c r="BH185" s="21"/>
      <c r="BI185" s="21"/>
      <c r="BJ185" s="21"/>
    </row>
    <row r="186" spans="1:62" ht="16.5" customHeight="1">
      <c r="A186" s="4347" t="s">
        <v>111</v>
      </c>
      <c r="B186" s="5"/>
      <c r="C186" s="1"/>
      <c r="D186" s="120"/>
      <c r="E186" s="1261" t="s">
        <v>58</v>
      </c>
      <c r="F186" s="31" t="s">
        <v>58</v>
      </c>
      <c r="G186" s="31" t="s">
        <v>58</v>
      </c>
      <c r="H186" s="31" t="s">
        <v>54</v>
      </c>
      <c r="I186" s="31" t="s">
        <v>58</v>
      </c>
      <c r="J186" s="82" t="s">
        <v>54</v>
      </c>
      <c r="K186" s="82" t="s">
        <v>54</v>
      </c>
      <c r="L186" s="31" t="s">
        <v>58</v>
      </c>
      <c r="M186" s="31" t="s">
        <v>54</v>
      </c>
      <c r="N186" s="82" t="s">
        <v>54</v>
      </c>
      <c r="O186" s="31" t="s">
        <v>53</v>
      </c>
      <c r="P186" s="31" t="s">
        <v>54</v>
      </c>
      <c r="Q186" s="31" t="s">
        <v>54</v>
      </c>
      <c r="R186" s="82" t="s">
        <v>54</v>
      </c>
      <c r="S186" s="82" t="s">
        <v>54</v>
      </c>
      <c r="T186" s="82" t="s">
        <v>54</v>
      </c>
      <c r="U186" s="31" t="s">
        <v>54</v>
      </c>
      <c r="V186" s="31" t="s">
        <v>54</v>
      </c>
      <c r="W186" s="31" t="s">
        <v>54</v>
      </c>
      <c r="X186" s="31" t="s">
        <v>54</v>
      </c>
      <c r="Y186" s="82" t="s">
        <v>54</v>
      </c>
      <c r="Z186" s="31" t="s">
        <v>54</v>
      </c>
      <c r="AA186" s="81" t="s">
        <v>54</v>
      </c>
      <c r="AB186" s="31" t="s">
        <v>58</v>
      </c>
      <c r="AC186" s="81" t="s">
        <v>54</v>
      </c>
      <c r="AD186" s="31" t="s">
        <v>54</v>
      </c>
      <c r="AE186" s="31" t="s">
        <v>54</v>
      </c>
      <c r="AF186" s="31" t="s">
        <v>54</v>
      </c>
      <c r="AG186" s="82" t="s">
        <v>58</v>
      </c>
      <c r="AH186" s="31" t="s">
        <v>58</v>
      </c>
      <c r="AI186" s="31" t="s">
        <v>54</v>
      </c>
      <c r="AJ186" s="82" t="s">
        <v>54</v>
      </c>
      <c r="AK186" s="31" t="s">
        <v>54</v>
      </c>
      <c r="AL186" s="31" t="s">
        <v>54</v>
      </c>
      <c r="AM186" s="31" t="s">
        <v>54</v>
      </c>
      <c r="AN186" s="31" t="s">
        <v>54</v>
      </c>
      <c r="AO186" s="31" t="s">
        <v>53</v>
      </c>
      <c r="AP186" s="31" t="s">
        <v>58</v>
      </c>
      <c r="AQ186" s="31" t="s">
        <v>54</v>
      </c>
      <c r="AR186" s="148" t="s">
        <v>54</v>
      </c>
      <c r="AS186" s="21"/>
      <c r="AT186" s="21"/>
      <c r="AU186" s="21"/>
      <c r="AV186" s="21"/>
      <c r="AW186" s="21"/>
      <c r="AX186" s="21"/>
      <c r="AY186" s="21"/>
      <c r="AZ186" s="21"/>
      <c r="BA186" s="21"/>
      <c r="BB186" s="21"/>
      <c r="BC186" s="21"/>
      <c r="BD186" s="21"/>
      <c r="BE186" s="21"/>
      <c r="BF186" s="21"/>
      <c r="BG186" s="21"/>
      <c r="BH186" s="21"/>
      <c r="BI186" s="21"/>
      <c r="BJ186" s="21"/>
    </row>
    <row r="187" spans="1:62" ht="16.5" customHeight="1">
      <c r="A187" s="4348" t="s">
        <v>112</v>
      </c>
      <c r="B187" s="4395"/>
      <c r="C187" s="138"/>
      <c r="D187" s="139"/>
      <c r="E187" s="1266" t="s">
        <v>58</v>
      </c>
      <c r="F187" s="1241" t="s">
        <v>58</v>
      </c>
      <c r="G187" s="1241" t="s">
        <v>54</v>
      </c>
      <c r="H187" s="1241" t="s">
        <v>54</v>
      </c>
      <c r="I187" s="1241" t="s">
        <v>58</v>
      </c>
      <c r="J187" s="1240" t="s">
        <v>54</v>
      </c>
      <c r="K187" s="1240" t="s">
        <v>54</v>
      </c>
      <c r="L187" s="1241" t="s">
        <v>58</v>
      </c>
      <c r="M187" s="1241" t="s">
        <v>54</v>
      </c>
      <c r="N187" s="1240" t="s">
        <v>54</v>
      </c>
      <c r="O187" s="1241" t="s">
        <v>54</v>
      </c>
      <c r="P187" s="1241" t="s">
        <v>54</v>
      </c>
      <c r="Q187" s="1241" t="s">
        <v>54</v>
      </c>
      <c r="R187" s="1240" t="s">
        <v>54</v>
      </c>
      <c r="S187" s="1240" t="s">
        <v>54</v>
      </c>
      <c r="T187" s="1240" t="s">
        <v>54</v>
      </c>
      <c r="U187" s="1241" t="s">
        <v>54</v>
      </c>
      <c r="V187" s="1241" t="s">
        <v>54</v>
      </c>
      <c r="W187" s="1241" t="s">
        <v>54</v>
      </c>
      <c r="X187" s="1241" t="s">
        <v>54</v>
      </c>
      <c r="Y187" s="1240" t="s">
        <v>54</v>
      </c>
      <c r="Z187" s="1241" t="s">
        <v>54</v>
      </c>
      <c r="AA187" s="1245" t="s">
        <v>54</v>
      </c>
      <c r="AB187" s="1241" t="s">
        <v>54</v>
      </c>
      <c r="AC187" s="1245" t="s">
        <v>54</v>
      </c>
      <c r="AD187" s="1241" t="s">
        <v>54</v>
      </c>
      <c r="AE187" s="1241" t="s">
        <v>54</v>
      </c>
      <c r="AF187" s="1241" t="s">
        <v>54</v>
      </c>
      <c r="AG187" s="1240" t="s">
        <v>58</v>
      </c>
      <c r="AH187" s="1241" t="s">
        <v>58</v>
      </c>
      <c r="AI187" s="1241" t="s">
        <v>54</v>
      </c>
      <c r="AJ187" s="1240" t="s">
        <v>54</v>
      </c>
      <c r="AK187" s="1241" t="s">
        <v>54</v>
      </c>
      <c r="AL187" s="1241" t="s">
        <v>58</v>
      </c>
      <c r="AM187" s="1241" t="s">
        <v>54</v>
      </c>
      <c r="AN187" s="1241" t="s">
        <v>54</v>
      </c>
      <c r="AO187" s="1241" t="s">
        <v>54</v>
      </c>
      <c r="AP187" s="1241" t="s">
        <v>58</v>
      </c>
      <c r="AQ187" s="1241" t="s">
        <v>54</v>
      </c>
      <c r="AR187" s="1242" t="s">
        <v>54</v>
      </c>
      <c r="AS187" s="21"/>
      <c r="AT187" s="21"/>
      <c r="AU187" s="21"/>
      <c r="AV187" s="21"/>
      <c r="AW187" s="21"/>
      <c r="AX187" s="21"/>
      <c r="AY187" s="21"/>
      <c r="AZ187" s="21"/>
      <c r="BA187" s="21"/>
      <c r="BB187" s="21"/>
      <c r="BC187" s="21"/>
      <c r="BD187" s="21"/>
      <c r="BE187" s="21"/>
      <c r="BF187" s="21"/>
      <c r="BG187" s="21"/>
      <c r="BH187" s="21"/>
      <c r="BI187" s="21"/>
      <c r="BJ187" s="21"/>
    </row>
    <row r="188" spans="1:62" ht="16.5" customHeight="1">
      <c r="A188" s="4346" t="s">
        <v>124</v>
      </c>
      <c r="B188" s="7">
        <f>C188/D188</f>
        <v>0.64102564102564108</v>
      </c>
      <c r="C188" s="1246">
        <v>25</v>
      </c>
      <c r="D188" s="108">
        <v>39</v>
      </c>
      <c r="E188" s="54" t="s">
        <v>53</v>
      </c>
      <c r="F188" s="47" t="s">
        <v>54</v>
      </c>
      <c r="G188" s="47" t="s">
        <v>53</v>
      </c>
      <c r="H188" s="47" t="s">
        <v>53</v>
      </c>
      <c r="I188" s="47" t="s">
        <v>53</v>
      </c>
      <c r="J188" s="47" t="s">
        <v>53</v>
      </c>
      <c r="K188" s="47" t="s">
        <v>54</v>
      </c>
      <c r="L188" s="47" t="s">
        <v>77</v>
      </c>
      <c r="M188" s="47" t="s">
        <v>54</v>
      </c>
      <c r="N188" s="47" t="s">
        <v>53</v>
      </c>
      <c r="O188" s="47" t="s">
        <v>53</v>
      </c>
      <c r="P188" s="47" t="s">
        <v>54</v>
      </c>
      <c r="Q188" s="47" t="s">
        <v>53</v>
      </c>
      <c r="R188" s="47" t="s">
        <v>53</v>
      </c>
      <c r="S188" s="47" t="s">
        <v>54</v>
      </c>
      <c r="T188" s="47" t="s">
        <v>53</v>
      </c>
      <c r="U188" s="47" t="s">
        <v>54</v>
      </c>
      <c r="V188" s="47" t="s">
        <v>53</v>
      </c>
      <c r="W188" s="47" t="s">
        <v>54</v>
      </c>
      <c r="X188" s="47" t="s">
        <v>53</v>
      </c>
      <c r="Y188" s="47" t="s">
        <v>53</v>
      </c>
      <c r="Z188" s="47" t="s">
        <v>54</v>
      </c>
      <c r="AA188" s="47" t="s">
        <v>53</v>
      </c>
      <c r="AB188" s="47" t="s">
        <v>53</v>
      </c>
      <c r="AC188" s="47" t="s">
        <v>54</v>
      </c>
      <c r="AD188" s="47" t="s">
        <v>53</v>
      </c>
      <c r="AE188" s="47" t="s">
        <v>53</v>
      </c>
      <c r="AF188" s="47" t="s">
        <v>54</v>
      </c>
      <c r="AG188" s="47" t="s">
        <v>54</v>
      </c>
      <c r="AH188" s="47" t="s">
        <v>77</v>
      </c>
      <c r="AI188" s="47" t="s">
        <v>53</v>
      </c>
      <c r="AJ188" s="47" t="s">
        <v>54</v>
      </c>
      <c r="AK188" s="47" t="s">
        <v>53</v>
      </c>
      <c r="AL188" s="47" t="s">
        <v>53</v>
      </c>
      <c r="AM188" s="47" t="s">
        <v>53</v>
      </c>
      <c r="AN188" s="47" t="s">
        <v>53</v>
      </c>
      <c r="AO188" s="47" t="s">
        <v>53</v>
      </c>
      <c r="AP188" s="47" t="s">
        <v>77</v>
      </c>
      <c r="AQ188" s="47" t="s">
        <v>54</v>
      </c>
      <c r="AR188" s="154" t="s">
        <v>54</v>
      </c>
      <c r="AS188" s="21"/>
      <c r="AT188" s="21"/>
      <c r="AU188" s="21"/>
      <c r="AV188" s="21"/>
      <c r="AW188" s="21"/>
      <c r="AX188" s="21"/>
      <c r="AY188" s="21"/>
      <c r="AZ188" s="21"/>
      <c r="BA188" s="21"/>
      <c r="BB188" s="21"/>
      <c r="BC188" s="21"/>
      <c r="BD188" s="21"/>
      <c r="BE188" s="21"/>
      <c r="BF188" s="21"/>
      <c r="BG188" s="21"/>
      <c r="BH188" s="21"/>
      <c r="BI188" s="21"/>
      <c r="BJ188" s="21"/>
    </row>
    <row r="189" spans="1:62" ht="16.5" customHeight="1">
      <c r="A189" s="4347" t="s">
        <v>111</v>
      </c>
      <c r="B189" s="5"/>
      <c r="C189" s="1"/>
      <c r="D189" s="120"/>
      <c r="E189" s="1261" t="s">
        <v>53</v>
      </c>
      <c r="F189" s="31" t="s">
        <v>54</v>
      </c>
      <c r="G189" s="82" t="s">
        <v>53</v>
      </c>
      <c r="H189" s="31" t="s">
        <v>54</v>
      </c>
      <c r="I189" s="82" t="s">
        <v>53</v>
      </c>
      <c r="J189" s="82" t="s">
        <v>53</v>
      </c>
      <c r="K189" s="82" t="s">
        <v>54</v>
      </c>
      <c r="L189" s="31" t="s">
        <v>58</v>
      </c>
      <c r="M189" s="31" t="s">
        <v>54</v>
      </c>
      <c r="N189" s="82" t="s">
        <v>53</v>
      </c>
      <c r="O189" s="31" t="s">
        <v>53</v>
      </c>
      <c r="P189" s="31" t="s">
        <v>54</v>
      </c>
      <c r="Q189" s="31" t="s">
        <v>53</v>
      </c>
      <c r="R189" s="31" t="s">
        <v>53</v>
      </c>
      <c r="S189" s="82" t="s">
        <v>54</v>
      </c>
      <c r="T189" s="82" t="s">
        <v>53</v>
      </c>
      <c r="U189" s="31" t="s">
        <v>54</v>
      </c>
      <c r="V189" s="31" t="s">
        <v>53</v>
      </c>
      <c r="W189" s="31" t="s">
        <v>54</v>
      </c>
      <c r="X189" s="31" t="s">
        <v>53</v>
      </c>
      <c r="Y189" s="82" t="s">
        <v>53</v>
      </c>
      <c r="Z189" s="31" t="s">
        <v>54</v>
      </c>
      <c r="AA189" s="82" t="s">
        <v>53</v>
      </c>
      <c r="AB189" s="31" t="s">
        <v>53</v>
      </c>
      <c r="AC189" s="81" t="s">
        <v>54</v>
      </c>
      <c r="AD189" s="31" t="s">
        <v>53</v>
      </c>
      <c r="AE189" s="31" t="s">
        <v>53</v>
      </c>
      <c r="AF189" s="31" t="s">
        <v>54</v>
      </c>
      <c r="AG189" s="31" t="s">
        <v>54</v>
      </c>
      <c r="AH189" s="31" t="s">
        <v>58</v>
      </c>
      <c r="AI189" s="31" t="s">
        <v>53</v>
      </c>
      <c r="AJ189" s="31" t="s">
        <v>54</v>
      </c>
      <c r="AK189" s="31" t="s">
        <v>53</v>
      </c>
      <c r="AL189" s="31" t="s">
        <v>53</v>
      </c>
      <c r="AM189" s="31" t="s">
        <v>53</v>
      </c>
      <c r="AN189" s="31" t="s">
        <v>53</v>
      </c>
      <c r="AO189" s="31" t="s">
        <v>53</v>
      </c>
      <c r="AP189" s="31" t="s">
        <v>58</v>
      </c>
      <c r="AQ189" s="31" t="s">
        <v>54</v>
      </c>
      <c r="AR189" s="148" t="s">
        <v>54</v>
      </c>
      <c r="AS189" s="21"/>
      <c r="AT189" s="21"/>
      <c r="AU189" s="21"/>
      <c r="AV189" s="21"/>
      <c r="AW189" s="21"/>
      <c r="AX189" s="21"/>
      <c r="AY189" s="21"/>
      <c r="AZ189" s="21"/>
      <c r="BA189" s="21"/>
      <c r="BB189" s="21"/>
      <c r="BC189" s="21"/>
      <c r="BD189" s="21"/>
      <c r="BE189" s="21"/>
      <c r="BF189" s="21"/>
      <c r="BG189" s="21"/>
      <c r="BH189" s="21"/>
      <c r="BI189" s="21"/>
      <c r="BJ189" s="21"/>
    </row>
    <row r="190" spans="1:62" ht="16.5" customHeight="1">
      <c r="A190" s="4348" t="s">
        <v>112</v>
      </c>
      <c r="B190" s="4395"/>
      <c r="C190" s="138"/>
      <c r="D190" s="139"/>
      <c r="E190" s="1266" t="s">
        <v>53</v>
      </c>
      <c r="F190" s="1241" t="s">
        <v>54</v>
      </c>
      <c r="G190" s="1240" t="s">
        <v>53</v>
      </c>
      <c r="H190" s="1241" t="s">
        <v>53</v>
      </c>
      <c r="I190" s="1240" t="s">
        <v>53</v>
      </c>
      <c r="J190" s="1240" t="s">
        <v>53</v>
      </c>
      <c r="K190" s="1240" t="s">
        <v>54</v>
      </c>
      <c r="L190" s="1241" t="s">
        <v>58</v>
      </c>
      <c r="M190" s="1241" t="s">
        <v>54</v>
      </c>
      <c r="N190" s="1240" t="s">
        <v>53</v>
      </c>
      <c r="O190" s="1240" t="s">
        <v>54</v>
      </c>
      <c r="P190" s="1241" t="s">
        <v>54</v>
      </c>
      <c r="Q190" s="1241" t="s">
        <v>53</v>
      </c>
      <c r="R190" s="1241" t="s">
        <v>53</v>
      </c>
      <c r="S190" s="1240" t="s">
        <v>54</v>
      </c>
      <c r="T190" s="1240" t="s">
        <v>54</v>
      </c>
      <c r="U190" s="1241" t="s">
        <v>54</v>
      </c>
      <c r="V190" s="1241" t="s">
        <v>54</v>
      </c>
      <c r="W190" s="1241" t="s">
        <v>54</v>
      </c>
      <c r="X190" s="1241" t="s">
        <v>53</v>
      </c>
      <c r="Y190" s="1240" t="s">
        <v>53</v>
      </c>
      <c r="Z190" s="1241" t="s">
        <v>54</v>
      </c>
      <c r="AA190" s="1240" t="s">
        <v>53</v>
      </c>
      <c r="AB190" s="1241" t="s">
        <v>53</v>
      </c>
      <c r="AC190" s="1245" t="s">
        <v>54</v>
      </c>
      <c r="AD190" s="1241" t="s">
        <v>53</v>
      </c>
      <c r="AE190" s="1241" t="s">
        <v>53</v>
      </c>
      <c r="AF190" s="1241" t="s">
        <v>54</v>
      </c>
      <c r="AG190" s="1241" t="s">
        <v>54</v>
      </c>
      <c r="AH190" s="1241" t="s">
        <v>58</v>
      </c>
      <c r="AI190" s="1241" t="s">
        <v>53</v>
      </c>
      <c r="AJ190" s="1241" t="s">
        <v>54</v>
      </c>
      <c r="AK190" s="1241" t="s">
        <v>53</v>
      </c>
      <c r="AL190" s="1241" t="s">
        <v>58</v>
      </c>
      <c r="AM190" s="1241" t="s">
        <v>53</v>
      </c>
      <c r="AN190" s="1241" t="s">
        <v>53</v>
      </c>
      <c r="AO190" s="1241" t="s">
        <v>53</v>
      </c>
      <c r="AP190" s="1241" t="s">
        <v>58</v>
      </c>
      <c r="AQ190" s="1241" t="s">
        <v>54</v>
      </c>
      <c r="AR190" s="1242" t="s">
        <v>54</v>
      </c>
      <c r="AS190" s="21"/>
      <c r="AT190" s="21"/>
      <c r="AU190" s="21"/>
      <c r="AV190" s="21"/>
      <c r="AW190" s="21"/>
      <c r="AX190" s="21"/>
      <c r="AY190" s="21"/>
      <c r="AZ190" s="21"/>
      <c r="BA190" s="21"/>
      <c r="BB190" s="21"/>
      <c r="BC190" s="21"/>
      <c r="BD190" s="21"/>
      <c r="BE190" s="21"/>
      <c r="BF190" s="21"/>
      <c r="BG190" s="21"/>
      <c r="BH190" s="21"/>
      <c r="BI190" s="21"/>
      <c r="BJ190" s="21"/>
    </row>
    <row r="191" spans="1:62" ht="16.5" customHeight="1">
      <c r="A191" s="4340" t="s">
        <v>125</v>
      </c>
      <c r="B191" s="7">
        <f>C191/D191</f>
        <v>0.2</v>
      </c>
      <c r="C191" s="1246">
        <v>2</v>
      </c>
      <c r="D191" s="108">
        <v>10</v>
      </c>
      <c r="E191" s="54" t="s">
        <v>54</v>
      </c>
      <c r="F191" s="47" t="s">
        <v>77</v>
      </c>
      <c r="G191" s="47" t="s">
        <v>77</v>
      </c>
      <c r="H191" s="47" t="s">
        <v>77</v>
      </c>
      <c r="I191" s="47" t="s">
        <v>77</v>
      </c>
      <c r="J191" s="47" t="s">
        <v>77</v>
      </c>
      <c r="K191" s="47" t="s">
        <v>77</v>
      </c>
      <c r="L191" s="47" t="s">
        <v>77</v>
      </c>
      <c r="M191" s="47" t="s">
        <v>77</v>
      </c>
      <c r="N191" s="47" t="s">
        <v>77</v>
      </c>
      <c r="O191" s="47" t="s">
        <v>77</v>
      </c>
      <c r="P191" s="47" t="s">
        <v>54</v>
      </c>
      <c r="Q191" s="47" t="s">
        <v>53</v>
      </c>
      <c r="R191" s="47" t="s">
        <v>54</v>
      </c>
      <c r="S191" s="47" t="s">
        <v>77</v>
      </c>
      <c r="T191" s="47" t="s">
        <v>77</v>
      </c>
      <c r="U191" s="47" t="s">
        <v>77</v>
      </c>
      <c r="V191" s="47" t="s">
        <v>77</v>
      </c>
      <c r="W191" s="47" t="s">
        <v>77</v>
      </c>
      <c r="X191" s="47" t="s">
        <v>54</v>
      </c>
      <c r="Y191" s="47" t="s">
        <v>54</v>
      </c>
      <c r="Z191" s="47" t="s">
        <v>53</v>
      </c>
      <c r="AA191" s="47" t="s">
        <v>77</v>
      </c>
      <c r="AB191" s="47" t="s">
        <v>77</v>
      </c>
      <c r="AC191" s="47" t="s">
        <v>77</v>
      </c>
      <c r="AD191" s="47" t="s">
        <v>77</v>
      </c>
      <c r="AE191" s="47" t="s">
        <v>77</v>
      </c>
      <c r="AF191" s="47" t="s">
        <v>54</v>
      </c>
      <c r="AG191" s="47" t="s">
        <v>77</v>
      </c>
      <c r="AH191" s="47" t="s">
        <v>77</v>
      </c>
      <c r="AI191" s="47" t="s">
        <v>77</v>
      </c>
      <c r="AJ191" s="47" t="s">
        <v>77</v>
      </c>
      <c r="AK191" s="47" t="s">
        <v>77</v>
      </c>
      <c r="AL191" s="47" t="s">
        <v>54</v>
      </c>
      <c r="AM191" s="47" t="s">
        <v>54</v>
      </c>
      <c r="AN191" s="47" t="s">
        <v>77</v>
      </c>
      <c r="AO191" s="47" t="s">
        <v>77</v>
      </c>
      <c r="AP191" s="47" t="s">
        <v>77</v>
      </c>
      <c r="AQ191" s="47" t="s">
        <v>77</v>
      </c>
      <c r="AR191" s="154" t="s">
        <v>77</v>
      </c>
      <c r="AS191" s="21"/>
      <c r="AT191" s="21"/>
      <c r="AU191" s="21"/>
      <c r="AV191" s="21"/>
      <c r="AW191" s="21"/>
      <c r="AX191" s="21"/>
      <c r="AY191" s="21"/>
      <c r="AZ191" s="21"/>
      <c r="BA191" s="21"/>
      <c r="BB191" s="21"/>
      <c r="BC191" s="21"/>
      <c r="BD191" s="21"/>
      <c r="BE191" s="21"/>
      <c r="BF191" s="21"/>
      <c r="BG191" s="21"/>
      <c r="BH191" s="21"/>
      <c r="BI191" s="21"/>
      <c r="BJ191" s="21"/>
    </row>
    <row r="192" spans="1:62" ht="16.5" customHeight="1">
      <c r="A192" s="4347" t="s">
        <v>111</v>
      </c>
      <c r="B192" s="5"/>
      <c r="C192" s="1"/>
      <c r="D192" s="120"/>
      <c r="E192" s="1261" t="s">
        <v>54</v>
      </c>
      <c r="F192" s="31"/>
      <c r="G192" s="31"/>
      <c r="H192" s="31"/>
      <c r="I192" s="31"/>
      <c r="J192" s="31"/>
      <c r="K192" s="31"/>
      <c r="L192" s="31"/>
      <c r="M192" s="31"/>
      <c r="N192" s="31"/>
      <c r="O192" s="31"/>
      <c r="P192" s="31" t="s">
        <v>54</v>
      </c>
      <c r="Q192" s="31" t="s">
        <v>53</v>
      </c>
      <c r="R192" s="31" t="s">
        <v>54</v>
      </c>
      <c r="S192" s="31"/>
      <c r="T192" s="31"/>
      <c r="U192" s="31"/>
      <c r="V192" s="31"/>
      <c r="W192" s="31"/>
      <c r="X192" s="31" t="s">
        <v>54</v>
      </c>
      <c r="Y192" s="82" t="s">
        <v>54</v>
      </c>
      <c r="Z192" s="31" t="s">
        <v>53</v>
      </c>
      <c r="AA192" s="31"/>
      <c r="AB192" s="31"/>
      <c r="AC192" s="31"/>
      <c r="AD192" s="31"/>
      <c r="AE192" s="31"/>
      <c r="AF192" s="31" t="s">
        <v>54</v>
      </c>
      <c r="AG192" s="31"/>
      <c r="AH192" s="31"/>
      <c r="AI192" s="31"/>
      <c r="AJ192" s="31"/>
      <c r="AK192" s="31"/>
      <c r="AL192" s="31" t="s">
        <v>54</v>
      </c>
      <c r="AM192" s="31" t="s">
        <v>54</v>
      </c>
      <c r="AN192" s="31"/>
      <c r="AO192" s="31"/>
      <c r="AP192" s="31"/>
      <c r="AQ192" s="31"/>
      <c r="AR192" s="148" t="s">
        <v>58</v>
      </c>
      <c r="AS192" s="21"/>
      <c r="AT192" s="21"/>
      <c r="AU192" s="21"/>
      <c r="AV192" s="21"/>
      <c r="AW192" s="21"/>
      <c r="AX192" s="21"/>
      <c r="AY192" s="21"/>
      <c r="AZ192" s="21"/>
      <c r="BA192" s="21"/>
      <c r="BB192" s="21"/>
      <c r="BC192" s="21"/>
      <c r="BD192" s="21"/>
      <c r="BE192" s="21"/>
      <c r="BF192" s="21"/>
      <c r="BG192" s="21"/>
      <c r="BH192" s="21"/>
      <c r="BI192" s="21"/>
      <c r="BJ192" s="21"/>
    </row>
    <row r="193" spans="1:62" ht="16.5" customHeight="1">
      <c r="A193" s="4348" t="s">
        <v>112</v>
      </c>
      <c r="B193" s="4395"/>
      <c r="C193" s="138"/>
      <c r="D193" s="139"/>
      <c r="E193" s="1266" t="s">
        <v>54</v>
      </c>
      <c r="F193" s="1241"/>
      <c r="G193" s="1241"/>
      <c r="H193" s="1241"/>
      <c r="I193" s="1241"/>
      <c r="J193" s="1241"/>
      <c r="K193" s="1241"/>
      <c r="L193" s="1241"/>
      <c r="M193" s="1241"/>
      <c r="N193" s="1241"/>
      <c r="O193" s="1241"/>
      <c r="P193" s="1241" t="s">
        <v>54</v>
      </c>
      <c r="Q193" s="1241" t="s">
        <v>54</v>
      </c>
      <c r="R193" s="1241" t="s">
        <v>54</v>
      </c>
      <c r="S193" s="1241"/>
      <c r="T193" s="1241"/>
      <c r="U193" s="1241"/>
      <c r="V193" s="1241"/>
      <c r="W193" s="1241"/>
      <c r="X193" s="1241" t="s">
        <v>54</v>
      </c>
      <c r="Y193" s="1240" t="s">
        <v>54</v>
      </c>
      <c r="Z193" s="1241" t="s">
        <v>54</v>
      </c>
      <c r="AA193" s="1241"/>
      <c r="AB193" s="1241"/>
      <c r="AC193" s="1241"/>
      <c r="AD193" s="1241"/>
      <c r="AE193" s="1241"/>
      <c r="AF193" s="1241" t="s">
        <v>54</v>
      </c>
      <c r="AG193" s="1241"/>
      <c r="AH193" s="1241"/>
      <c r="AI193" s="1241"/>
      <c r="AJ193" s="1241"/>
      <c r="AK193" s="1241"/>
      <c r="AL193" s="1241" t="s">
        <v>54</v>
      </c>
      <c r="AM193" s="1241" t="s">
        <v>54</v>
      </c>
      <c r="AN193" s="1241"/>
      <c r="AO193" s="1241"/>
      <c r="AP193" s="1241"/>
      <c r="AQ193" s="1241"/>
      <c r="AR193" s="1242" t="s">
        <v>58</v>
      </c>
      <c r="AS193" s="21"/>
      <c r="AT193" s="21"/>
      <c r="AU193" s="21"/>
      <c r="AV193" s="21"/>
      <c r="AW193" s="21"/>
      <c r="AX193" s="21"/>
      <c r="AY193" s="21"/>
      <c r="AZ193" s="21"/>
      <c r="BA193" s="21"/>
      <c r="BB193" s="21"/>
      <c r="BC193" s="21"/>
      <c r="BD193" s="21"/>
      <c r="BE193" s="21"/>
      <c r="BF193" s="21"/>
      <c r="BG193" s="21"/>
      <c r="BH193" s="21"/>
      <c r="BI193" s="21"/>
      <c r="BJ193" s="21"/>
    </row>
    <row r="194" spans="1:62" ht="31.5" customHeight="1">
      <c r="A194" s="4331" t="s">
        <v>133</v>
      </c>
      <c r="B194" s="4398">
        <v>9.2380952380952372</v>
      </c>
      <c r="C194" s="26"/>
      <c r="D194" s="109"/>
      <c r="E194" s="46">
        <v>10</v>
      </c>
      <c r="F194" s="31">
        <v>9</v>
      </c>
      <c r="G194" s="31">
        <v>9</v>
      </c>
      <c r="H194" s="31">
        <v>10</v>
      </c>
      <c r="I194" s="31">
        <v>9</v>
      </c>
      <c r="J194" s="31">
        <v>11</v>
      </c>
      <c r="K194" s="31">
        <v>8</v>
      </c>
      <c r="L194" s="31">
        <v>8</v>
      </c>
      <c r="M194" s="31">
        <v>10</v>
      </c>
      <c r="N194" s="31">
        <v>9</v>
      </c>
      <c r="O194" s="31">
        <v>13</v>
      </c>
      <c r="P194" s="31">
        <v>9</v>
      </c>
      <c r="Q194" s="31">
        <v>11</v>
      </c>
      <c r="R194" s="31">
        <v>10</v>
      </c>
      <c r="S194" s="31">
        <v>10</v>
      </c>
      <c r="T194" s="31">
        <v>8</v>
      </c>
      <c r="U194" s="31">
        <v>7</v>
      </c>
      <c r="V194" s="31">
        <v>11</v>
      </c>
      <c r="W194" s="31">
        <v>2</v>
      </c>
      <c r="X194" s="31">
        <v>11</v>
      </c>
      <c r="Y194" s="31">
        <v>10</v>
      </c>
      <c r="Z194" s="31">
        <v>10</v>
      </c>
      <c r="AA194" s="31">
        <v>11</v>
      </c>
      <c r="AB194" s="31">
        <v>9</v>
      </c>
      <c r="AC194" s="31">
        <v>8</v>
      </c>
      <c r="AD194" s="31">
        <v>12</v>
      </c>
      <c r="AE194" s="31">
        <v>9</v>
      </c>
      <c r="AF194" s="31">
        <v>10</v>
      </c>
      <c r="AG194" s="31">
        <v>10</v>
      </c>
      <c r="AH194" s="31">
        <v>0</v>
      </c>
      <c r="AI194" s="31">
        <v>11</v>
      </c>
      <c r="AJ194" s="31">
        <v>8</v>
      </c>
      <c r="AK194" s="31">
        <v>11</v>
      </c>
      <c r="AL194" s="31">
        <v>11</v>
      </c>
      <c r="AM194" s="31">
        <v>11</v>
      </c>
      <c r="AN194" s="31">
        <v>11</v>
      </c>
      <c r="AO194" s="31">
        <v>13</v>
      </c>
      <c r="AP194" s="31">
        <v>0</v>
      </c>
      <c r="AQ194" s="31">
        <v>10</v>
      </c>
      <c r="AR194" s="148">
        <v>10</v>
      </c>
      <c r="AS194" s="21"/>
      <c r="AT194" s="21"/>
      <c r="AU194" s="21"/>
      <c r="AV194" s="21"/>
      <c r="AW194" s="21"/>
      <c r="AX194" s="21"/>
      <c r="AY194" s="21"/>
      <c r="AZ194" s="21"/>
      <c r="BA194" s="21"/>
      <c r="BB194" s="21"/>
      <c r="BC194" s="21"/>
      <c r="BD194" s="21"/>
      <c r="BE194" s="21"/>
      <c r="BF194" s="21"/>
      <c r="BG194" s="21"/>
      <c r="BH194" s="21"/>
      <c r="BI194" s="21"/>
      <c r="BJ194" s="21"/>
    </row>
    <row r="195" spans="1:62" ht="31.5" customHeight="1">
      <c r="A195" s="4352" t="s">
        <v>134</v>
      </c>
      <c r="B195" s="5">
        <f>C195/D195</f>
        <v>0.88095238095238093</v>
      </c>
      <c r="C195" s="98">
        <v>37</v>
      </c>
      <c r="D195" s="108">
        <v>42</v>
      </c>
      <c r="E195" s="46" t="s">
        <v>53</v>
      </c>
      <c r="F195" s="31" t="s">
        <v>53</v>
      </c>
      <c r="G195" s="31" t="s">
        <v>53</v>
      </c>
      <c r="H195" s="31" t="s">
        <v>53</v>
      </c>
      <c r="I195" s="31" t="s">
        <v>53</v>
      </c>
      <c r="J195" s="31" t="s">
        <v>53</v>
      </c>
      <c r="K195" s="31" t="s">
        <v>53</v>
      </c>
      <c r="L195" s="31" t="s">
        <v>53</v>
      </c>
      <c r="M195" s="31" t="s">
        <v>53</v>
      </c>
      <c r="N195" s="31" t="s">
        <v>53</v>
      </c>
      <c r="O195" s="31" t="s">
        <v>53</v>
      </c>
      <c r="P195" s="31" t="s">
        <v>53</v>
      </c>
      <c r="Q195" s="31" t="s">
        <v>53</v>
      </c>
      <c r="R195" s="31" t="s">
        <v>53</v>
      </c>
      <c r="S195" s="31" t="s">
        <v>53</v>
      </c>
      <c r="T195" s="31" t="s">
        <v>53</v>
      </c>
      <c r="U195" s="31" t="s">
        <v>54</v>
      </c>
      <c r="V195" s="31" t="s">
        <v>53</v>
      </c>
      <c r="W195" s="31" t="s">
        <v>54</v>
      </c>
      <c r="X195" s="31" t="s">
        <v>53</v>
      </c>
      <c r="Y195" s="31" t="s">
        <v>53</v>
      </c>
      <c r="Z195" s="31" t="s">
        <v>53</v>
      </c>
      <c r="AA195" s="31" t="s">
        <v>53</v>
      </c>
      <c r="AB195" s="31" t="s">
        <v>53</v>
      </c>
      <c r="AC195" s="31" t="s">
        <v>53</v>
      </c>
      <c r="AD195" s="31" t="s">
        <v>53</v>
      </c>
      <c r="AE195" s="31" t="s">
        <v>53</v>
      </c>
      <c r="AF195" s="31" t="s">
        <v>53</v>
      </c>
      <c r="AG195" s="31" t="s">
        <v>53</v>
      </c>
      <c r="AH195" s="31" t="s">
        <v>54</v>
      </c>
      <c r="AI195" s="31" t="s">
        <v>53</v>
      </c>
      <c r="AJ195" s="31" t="s">
        <v>53</v>
      </c>
      <c r="AK195" s="31" t="s">
        <v>53</v>
      </c>
      <c r="AL195" s="31" t="s">
        <v>53</v>
      </c>
      <c r="AM195" s="31" t="s">
        <v>53</v>
      </c>
      <c r="AN195" s="31" t="s">
        <v>53</v>
      </c>
      <c r="AO195" s="31" t="s">
        <v>53</v>
      </c>
      <c r="AP195" s="31" t="s">
        <v>54</v>
      </c>
      <c r="AQ195" s="31" t="s">
        <v>53</v>
      </c>
      <c r="AR195" s="148" t="s">
        <v>53</v>
      </c>
      <c r="AS195" s="21"/>
      <c r="AT195" s="21"/>
      <c r="AU195" s="21"/>
      <c r="AV195" s="21"/>
      <c r="AW195" s="21"/>
      <c r="AX195" s="21"/>
      <c r="AY195" s="21"/>
      <c r="AZ195" s="21"/>
      <c r="BA195" s="21"/>
      <c r="BB195" s="21"/>
      <c r="BC195" s="21"/>
      <c r="BD195" s="21"/>
      <c r="BE195" s="21"/>
      <c r="BF195" s="21"/>
      <c r="BG195" s="21"/>
      <c r="BH195" s="21"/>
      <c r="BI195" s="21"/>
      <c r="BJ195" s="21"/>
    </row>
    <row r="196" spans="1:62" ht="31.5" customHeight="1">
      <c r="A196" s="4351" t="s">
        <v>135</v>
      </c>
      <c r="B196" s="25"/>
      <c r="C196" s="25"/>
      <c r="D196" s="111"/>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124"/>
      <c r="AS196" s="21"/>
      <c r="AT196" s="21"/>
      <c r="AU196" s="21"/>
      <c r="AV196" s="21"/>
      <c r="AW196" s="21"/>
      <c r="AX196" s="21"/>
      <c r="AY196" s="21"/>
      <c r="AZ196" s="21"/>
      <c r="BA196" s="21"/>
      <c r="BB196" s="21"/>
      <c r="BC196" s="21"/>
      <c r="BD196" s="21"/>
      <c r="BE196" s="21"/>
      <c r="BF196" s="21"/>
      <c r="BG196" s="21"/>
      <c r="BH196" s="21"/>
      <c r="BI196" s="21"/>
      <c r="BJ196" s="21"/>
    </row>
    <row r="197" spans="1:62" ht="19.5" customHeight="1">
      <c r="A197" s="4346" t="s">
        <v>110</v>
      </c>
      <c r="B197" s="5">
        <f>C197/D197</f>
        <v>0.85365853658536583</v>
      </c>
      <c r="C197" s="98">
        <v>35</v>
      </c>
      <c r="D197" s="108">
        <v>41</v>
      </c>
      <c r="E197" s="46" t="s">
        <v>53</v>
      </c>
      <c r="F197" s="31" t="s">
        <v>53</v>
      </c>
      <c r="G197" s="31" t="s">
        <v>53</v>
      </c>
      <c r="H197" s="31" t="s">
        <v>54</v>
      </c>
      <c r="I197" s="31" t="s">
        <v>53</v>
      </c>
      <c r="J197" s="31" t="s">
        <v>53</v>
      </c>
      <c r="K197" s="31" t="s">
        <v>54</v>
      </c>
      <c r="L197" s="31" t="s">
        <v>53</v>
      </c>
      <c r="M197" s="31" t="s">
        <v>54</v>
      </c>
      <c r="N197" s="31" t="s">
        <v>53</v>
      </c>
      <c r="O197" s="31" t="s">
        <v>53</v>
      </c>
      <c r="P197" s="31" t="s">
        <v>53</v>
      </c>
      <c r="Q197" s="31" t="s">
        <v>53</v>
      </c>
      <c r="R197" s="31" t="s">
        <v>53</v>
      </c>
      <c r="S197" s="31" t="s">
        <v>54</v>
      </c>
      <c r="T197" s="31" t="s">
        <v>53</v>
      </c>
      <c r="U197" s="31" t="s">
        <v>53</v>
      </c>
      <c r="V197" s="31" t="s">
        <v>53</v>
      </c>
      <c r="W197" s="31" t="s">
        <v>54</v>
      </c>
      <c r="X197" s="31" t="s">
        <v>53</v>
      </c>
      <c r="Y197" s="31" t="s">
        <v>53</v>
      </c>
      <c r="Z197" s="31" t="s">
        <v>53</v>
      </c>
      <c r="AA197" s="31" t="s">
        <v>53</v>
      </c>
      <c r="AB197" s="31" t="s">
        <v>54</v>
      </c>
      <c r="AC197" s="31" t="s">
        <v>53</v>
      </c>
      <c r="AD197" s="31" t="s">
        <v>53</v>
      </c>
      <c r="AE197" s="31" t="s">
        <v>53</v>
      </c>
      <c r="AF197" s="31" t="s">
        <v>53</v>
      </c>
      <c r="AG197" s="31" t="s">
        <v>53</v>
      </c>
      <c r="AH197" s="31" t="s">
        <v>77</v>
      </c>
      <c r="AI197" s="31" t="s">
        <v>53</v>
      </c>
      <c r="AJ197" s="31" t="s">
        <v>53</v>
      </c>
      <c r="AK197" s="31" t="s">
        <v>53</v>
      </c>
      <c r="AL197" s="31" t="s">
        <v>53</v>
      </c>
      <c r="AM197" s="31" t="s">
        <v>53</v>
      </c>
      <c r="AN197" s="31" t="s">
        <v>53</v>
      </c>
      <c r="AO197" s="31" t="s">
        <v>53</v>
      </c>
      <c r="AP197" s="31" t="s">
        <v>53</v>
      </c>
      <c r="AQ197" s="31" t="s">
        <v>53</v>
      </c>
      <c r="AR197" s="148" t="s">
        <v>53</v>
      </c>
      <c r="AS197" s="21"/>
      <c r="AT197" s="21"/>
      <c r="AU197" s="21"/>
      <c r="AV197" s="21"/>
      <c r="AW197" s="21"/>
      <c r="AX197" s="21"/>
      <c r="AY197" s="21"/>
      <c r="AZ197" s="21"/>
      <c r="BA197" s="21"/>
      <c r="BB197" s="21"/>
      <c r="BC197" s="21"/>
      <c r="BD197" s="21"/>
      <c r="BE197" s="21"/>
      <c r="BF197" s="21"/>
      <c r="BG197" s="21"/>
      <c r="BH197" s="21"/>
      <c r="BI197" s="21"/>
      <c r="BJ197" s="21"/>
    </row>
    <row r="198" spans="1:62" ht="19.5" customHeight="1">
      <c r="A198" s="4347" t="s">
        <v>111</v>
      </c>
      <c r="B198" s="5"/>
      <c r="C198" s="1"/>
      <c r="D198" s="120"/>
      <c r="E198" s="1261" t="s">
        <v>53</v>
      </c>
      <c r="F198" s="31" t="s">
        <v>53</v>
      </c>
      <c r="G198" s="82" t="s">
        <v>53</v>
      </c>
      <c r="H198" s="31" t="s">
        <v>54</v>
      </c>
      <c r="I198" s="82" t="s">
        <v>53</v>
      </c>
      <c r="J198" s="82" t="s">
        <v>53</v>
      </c>
      <c r="K198" s="82" t="s">
        <v>54</v>
      </c>
      <c r="L198" s="82" t="s">
        <v>53</v>
      </c>
      <c r="M198" s="81" t="s">
        <v>54</v>
      </c>
      <c r="N198" s="82" t="s">
        <v>53</v>
      </c>
      <c r="O198" s="31" t="s">
        <v>54</v>
      </c>
      <c r="P198" s="31" t="s">
        <v>53</v>
      </c>
      <c r="Q198" s="31" t="s">
        <v>53</v>
      </c>
      <c r="R198" s="82" t="s">
        <v>53</v>
      </c>
      <c r="S198" s="82" t="s">
        <v>54</v>
      </c>
      <c r="T198" s="82" t="s">
        <v>53</v>
      </c>
      <c r="U198" s="82" t="s">
        <v>53</v>
      </c>
      <c r="V198" s="31" t="s">
        <v>53</v>
      </c>
      <c r="W198" s="31" t="s">
        <v>54</v>
      </c>
      <c r="X198" s="31" t="s">
        <v>53</v>
      </c>
      <c r="Y198" s="82" t="s">
        <v>53</v>
      </c>
      <c r="Z198" s="31" t="s">
        <v>54</v>
      </c>
      <c r="AA198" s="82" t="s">
        <v>53</v>
      </c>
      <c r="AB198" s="82" t="s">
        <v>58</v>
      </c>
      <c r="AC198" s="82" t="s">
        <v>53</v>
      </c>
      <c r="AD198" s="31" t="s">
        <v>53</v>
      </c>
      <c r="AE198" s="31" t="s">
        <v>53</v>
      </c>
      <c r="AF198" s="31" t="s">
        <v>53</v>
      </c>
      <c r="AG198" s="82" t="s">
        <v>53</v>
      </c>
      <c r="AH198" s="31" t="s">
        <v>58</v>
      </c>
      <c r="AI198" s="31" t="s">
        <v>53</v>
      </c>
      <c r="AJ198" s="82" t="s">
        <v>53</v>
      </c>
      <c r="AK198" s="31" t="s">
        <v>58</v>
      </c>
      <c r="AL198" s="31" t="s">
        <v>53</v>
      </c>
      <c r="AM198" s="31" t="s">
        <v>53</v>
      </c>
      <c r="AN198" s="82" t="s">
        <v>53</v>
      </c>
      <c r="AO198" s="31" t="s">
        <v>53</v>
      </c>
      <c r="AP198" s="31" t="s">
        <v>53</v>
      </c>
      <c r="AQ198" s="31" t="s">
        <v>53</v>
      </c>
      <c r="AR198" s="148" t="s">
        <v>53</v>
      </c>
      <c r="AS198" s="21"/>
      <c r="AT198" s="21"/>
      <c r="AU198" s="21"/>
      <c r="AV198" s="21"/>
      <c r="AW198" s="21"/>
      <c r="AX198" s="21"/>
      <c r="AY198" s="21"/>
      <c r="AZ198" s="21"/>
      <c r="BA198" s="21"/>
      <c r="BB198" s="21"/>
      <c r="BC198" s="21"/>
      <c r="BD198" s="21"/>
      <c r="BE198" s="21"/>
      <c r="BF198" s="21"/>
      <c r="BG198" s="21"/>
      <c r="BH198" s="21"/>
      <c r="BI198" s="21"/>
      <c r="BJ198" s="21"/>
    </row>
    <row r="199" spans="1:62" ht="19.5" customHeight="1">
      <c r="A199" s="4348" t="s">
        <v>112</v>
      </c>
      <c r="B199" s="4395"/>
      <c r="C199" s="138"/>
      <c r="D199" s="139"/>
      <c r="E199" s="1266" t="s">
        <v>53</v>
      </c>
      <c r="F199" s="1241" t="s">
        <v>53</v>
      </c>
      <c r="G199" s="1240" t="s">
        <v>53</v>
      </c>
      <c r="H199" s="1241" t="s">
        <v>54</v>
      </c>
      <c r="I199" s="1240" t="s">
        <v>53</v>
      </c>
      <c r="J199" s="1240" t="s">
        <v>53</v>
      </c>
      <c r="K199" s="1240" t="s">
        <v>54</v>
      </c>
      <c r="L199" s="1240" t="s">
        <v>53</v>
      </c>
      <c r="M199" s="1241" t="s">
        <v>54</v>
      </c>
      <c r="N199" s="1240" t="s">
        <v>53</v>
      </c>
      <c r="O199" s="1240" t="s">
        <v>53</v>
      </c>
      <c r="P199" s="1241" t="s">
        <v>53</v>
      </c>
      <c r="Q199" s="1241" t="s">
        <v>53</v>
      </c>
      <c r="R199" s="1240" t="s">
        <v>53</v>
      </c>
      <c r="S199" s="1240" t="s">
        <v>54</v>
      </c>
      <c r="T199" s="1240" t="s">
        <v>53</v>
      </c>
      <c r="U199" s="1240" t="s">
        <v>54</v>
      </c>
      <c r="V199" s="1241" t="s">
        <v>53</v>
      </c>
      <c r="W199" s="1241" t="s">
        <v>54</v>
      </c>
      <c r="X199" s="1241" t="s">
        <v>53</v>
      </c>
      <c r="Y199" s="1240" t="s">
        <v>53</v>
      </c>
      <c r="Z199" s="1241" t="s">
        <v>53</v>
      </c>
      <c r="AA199" s="1240" t="s">
        <v>53</v>
      </c>
      <c r="AB199" s="1241" t="s">
        <v>54</v>
      </c>
      <c r="AC199" s="1240" t="s">
        <v>53</v>
      </c>
      <c r="AD199" s="1241" t="s">
        <v>53</v>
      </c>
      <c r="AE199" s="1241" t="s">
        <v>53</v>
      </c>
      <c r="AF199" s="1241" t="s">
        <v>53</v>
      </c>
      <c r="AG199" s="1240" t="s">
        <v>53</v>
      </c>
      <c r="AH199" s="1241" t="s">
        <v>58</v>
      </c>
      <c r="AI199" s="1241" t="s">
        <v>53</v>
      </c>
      <c r="AJ199" s="1240" t="s">
        <v>53</v>
      </c>
      <c r="AK199" s="1241" t="s">
        <v>53</v>
      </c>
      <c r="AL199" s="1241" t="s">
        <v>54</v>
      </c>
      <c r="AM199" s="1241" t="s">
        <v>53</v>
      </c>
      <c r="AN199" s="1240" t="s">
        <v>53</v>
      </c>
      <c r="AO199" s="1241" t="s">
        <v>53</v>
      </c>
      <c r="AP199" s="1241" t="s">
        <v>53</v>
      </c>
      <c r="AQ199" s="1241" t="s">
        <v>53</v>
      </c>
      <c r="AR199" s="1242" t="s">
        <v>53</v>
      </c>
      <c r="AS199" s="21"/>
      <c r="AT199" s="21"/>
      <c r="AU199" s="21"/>
      <c r="AV199" s="21"/>
      <c r="AW199" s="21"/>
      <c r="AX199" s="21"/>
      <c r="AY199" s="21"/>
      <c r="AZ199" s="21"/>
      <c r="BA199" s="21"/>
      <c r="BB199" s="21"/>
      <c r="BC199" s="21"/>
      <c r="BD199" s="21"/>
      <c r="BE199" s="21"/>
      <c r="BF199" s="21"/>
      <c r="BG199" s="21"/>
      <c r="BH199" s="21"/>
      <c r="BI199" s="21"/>
      <c r="BJ199" s="21"/>
    </row>
    <row r="200" spans="1:62" ht="19.5" customHeight="1">
      <c r="A200" s="4346" t="s">
        <v>113</v>
      </c>
      <c r="B200" s="7">
        <f>C200/D200</f>
        <v>0.65</v>
      </c>
      <c r="C200" s="1246">
        <v>26</v>
      </c>
      <c r="D200" s="108">
        <v>40</v>
      </c>
      <c r="E200" s="54" t="s">
        <v>53</v>
      </c>
      <c r="F200" s="47" t="s">
        <v>53</v>
      </c>
      <c r="G200" s="47" t="s">
        <v>53</v>
      </c>
      <c r="H200" s="47" t="s">
        <v>54</v>
      </c>
      <c r="I200" s="47" t="s">
        <v>53</v>
      </c>
      <c r="J200" s="47" t="s">
        <v>53</v>
      </c>
      <c r="K200" s="47" t="s">
        <v>54</v>
      </c>
      <c r="L200" s="47" t="s">
        <v>53</v>
      </c>
      <c r="M200" s="47" t="s">
        <v>54</v>
      </c>
      <c r="N200" s="47" t="s">
        <v>53</v>
      </c>
      <c r="O200" s="47" t="s">
        <v>54</v>
      </c>
      <c r="P200" s="47" t="s">
        <v>53</v>
      </c>
      <c r="Q200" s="47" t="s">
        <v>53</v>
      </c>
      <c r="R200" s="47" t="s">
        <v>54</v>
      </c>
      <c r="S200" s="47" t="s">
        <v>54</v>
      </c>
      <c r="T200" s="47" t="s">
        <v>54</v>
      </c>
      <c r="U200" s="47" t="s">
        <v>54</v>
      </c>
      <c r="V200" s="47" t="s">
        <v>53</v>
      </c>
      <c r="W200" s="47" t="s">
        <v>54</v>
      </c>
      <c r="X200" s="47" t="s">
        <v>53</v>
      </c>
      <c r="Y200" s="47" t="s">
        <v>53</v>
      </c>
      <c r="Z200" s="47" t="s">
        <v>53</v>
      </c>
      <c r="AA200" s="47" t="s">
        <v>53</v>
      </c>
      <c r="AB200" s="47" t="s">
        <v>77</v>
      </c>
      <c r="AC200" s="47" t="s">
        <v>53</v>
      </c>
      <c r="AD200" s="47" t="s">
        <v>54</v>
      </c>
      <c r="AE200" s="47" t="s">
        <v>53</v>
      </c>
      <c r="AF200" s="47" t="s">
        <v>53</v>
      </c>
      <c r="AG200" s="47" t="s">
        <v>53</v>
      </c>
      <c r="AH200" s="47" t="s">
        <v>77</v>
      </c>
      <c r="AI200" s="47" t="s">
        <v>53</v>
      </c>
      <c r="AJ200" s="47" t="s">
        <v>54</v>
      </c>
      <c r="AK200" s="47" t="s">
        <v>54</v>
      </c>
      <c r="AL200" s="47" t="s">
        <v>53</v>
      </c>
      <c r="AM200" s="47" t="s">
        <v>53</v>
      </c>
      <c r="AN200" s="47" t="s">
        <v>54</v>
      </c>
      <c r="AO200" s="47" t="s">
        <v>53</v>
      </c>
      <c r="AP200" s="47" t="s">
        <v>53</v>
      </c>
      <c r="AQ200" s="47" t="s">
        <v>53</v>
      </c>
      <c r="AR200" s="154" t="s">
        <v>53</v>
      </c>
      <c r="AS200" s="21"/>
      <c r="AT200" s="21"/>
      <c r="AU200" s="21"/>
      <c r="AV200" s="21"/>
      <c r="AW200" s="21"/>
      <c r="AX200" s="21"/>
      <c r="AY200" s="21"/>
      <c r="AZ200" s="21"/>
      <c r="BA200" s="21"/>
      <c r="BB200" s="21"/>
      <c r="BC200" s="21"/>
      <c r="BD200" s="21"/>
      <c r="BE200" s="21"/>
      <c r="BF200" s="21"/>
      <c r="BG200" s="21"/>
      <c r="BH200" s="21"/>
      <c r="BI200" s="21"/>
      <c r="BJ200" s="21"/>
    </row>
    <row r="201" spans="1:62" ht="19.5" customHeight="1">
      <c r="A201" s="4347" t="s">
        <v>111</v>
      </c>
      <c r="B201" s="5"/>
      <c r="C201" s="1"/>
      <c r="D201" s="120"/>
      <c r="E201" s="1261" t="s">
        <v>53</v>
      </c>
      <c r="F201" s="31" t="s">
        <v>53</v>
      </c>
      <c r="G201" s="82" t="s">
        <v>53</v>
      </c>
      <c r="H201" s="31" t="s">
        <v>54</v>
      </c>
      <c r="I201" s="82" t="s">
        <v>53</v>
      </c>
      <c r="J201" s="82" t="s">
        <v>53</v>
      </c>
      <c r="K201" s="82" t="s">
        <v>54</v>
      </c>
      <c r="L201" s="82" t="s">
        <v>53</v>
      </c>
      <c r="M201" s="81" t="s">
        <v>54</v>
      </c>
      <c r="N201" s="82" t="s">
        <v>53</v>
      </c>
      <c r="O201" s="31" t="s">
        <v>54</v>
      </c>
      <c r="P201" s="31" t="s">
        <v>53</v>
      </c>
      <c r="Q201" s="31" t="s">
        <v>53</v>
      </c>
      <c r="R201" s="82" t="s">
        <v>54</v>
      </c>
      <c r="S201" s="82" t="s">
        <v>54</v>
      </c>
      <c r="T201" s="82" t="s">
        <v>54</v>
      </c>
      <c r="U201" s="82" t="s">
        <v>54</v>
      </c>
      <c r="V201" s="31" t="s">
        <v>53</v>
      </c>
      <c r="W201" s="31" t="s">
        <v>58</v>
      </c>
      <c r="X201" s="31" t="s">
        <v>53</v>
      </c>
      <c r="Y201" s="82" t="s">
        <v>53</v>
      </c>
      <c r="Z201" s="31" t="s">
        <v>54</v>
      </c>
      <c r="AA201" s="82" t="s">
        <v>53</v>
      </c>
      <c r="AB201" s="82" t="s">
        <v>58</v>
      </c>
      <c r="AC201" s="82" t="s">
        <v>53</v>
      </c>
      <c r="AD201" s="31" t="s">
        <v>54</v>
      </c>
      <c r="AE201" s="31" t="s">
        <v>53</v>
      </c>
      <c r="AF201" s="31" t="s">
        <v>53</v>
      </c>
      <c r="AG201" s="82" t="s">
        <v>53</v>
      </c>
      <c r="AH201" s="31" t="s">
        <v>58</v>
      </c>
      <c r="AI201" s="31" t="s">
        <v>53</v>
      </c>
      <c r="AJ201" s="82" t="s">
        <v>54</v>
      </c>
      <c r="AK201" s="31" t="s">
        <v>58</v>
      </c>
      <c r="AL201" s="31" t="s">
        <v>53</v>
      </c>
      <c r="AM201" s="31" t="s">
        <v>53</v>
      </c>
      <c r="AN201" s="82" t="s">
        <v>54</v>
      </c>
      <c r="AO201" s="31" t="s">
        <v>53</v>
      </c>
      <c r="AP201" s="31" t="s">
        <v>53</v>
      </c>
      <c r="AQ201" s="31" t="s">
        <v>53</v>
      </c>
      <c r="AR201" s="148" t="s">
        <v>53</v>
      </c>
      <c r="AS201" s="21"/>
      <c r="AT201" s="21"/>
      <c r="AU201" s="21"/>
      <c r="AV201" s="21"/>
      <c r="AW201" s="21"/>
      <c r="AX201" s="21"/>
      <c r="AY201" s="21"/>
      <c r="AZ201" s="21"/>
      <c r="BA201" s="21"/>
      <c r="BB201" s="21"/>
      <c r="BC201" s="21"/>
      <c r="BD201" s="21"/>
      <c r="BE201" s="21"/>
      <c r="BF201" s="21"/>
      <c r="BG201" s="21"/>
      <c r="BH201" s="21"/>
      <c r="BI201" s="21"/>
      <c r="BJ201" s="21"/>
    </row>
    <row r="202" spans="1:62" ht="19.5" customHeight="1">
      <c r="A202" s="4348" t="s">
        <v>112</v>
      </c>
      <c r="B202" s="4395"/>
      <c r="C202" s="138"/>
      <c r="D202" s="139"/>
      <c r="E202" s="1266" t="s">
        <v>53</v>
      </c>
      <c r="F202" s="1241" t="s">
        <v>53</v>
      </c>
      <c r="G202" s="1240" t="s">
        <v>53</v>
      </c>
      <c r="H202" s="1241" t="s">
        <v>54</v>
      </c>
      <c r="I202" s="1240" t="s">
        <v>54</v>
      </c>
      <c r="J202" s="1240" t="s">
        <v>53</v>
      </c>
      <c r="K202" s="1240" t="s">
        <v>54</v>
      </c>
      <c r="L202" s="1240" t="s">
        <v>53</v>
      </c>
      <c r="M202" s="1241" t="s">
        <v>54</v>
      </c>
      <c r="N202" s="1240" t="s">
        <v>53</v>
      </c>
      <c r="O202" s="1240" t="s">
        <v>54</v>
      </c>
      <c r="P202" s="1241" t="s">
        <v>53</v>
      </c>
      <c r="Q202" s="1241" t="s">
        <v>54</v>
      </c>
      <c r="R202" s="1240" t="s">
        <v>54</v>
      </c>
      <c r="S202" s="1240" t="s">
        <v>54</v>
      </c>
      <c r="T202" s="1240" t="s">
        <v>54</v>
      </c>
      <c r="U202" s="1240" t="s">
        <v>54</v>
      </c>
      <c r="V202" s="1241" t="s">
        <v>53</v>
      </c>
      <c r="W202" s="1241" t="s">
        <v>54</v>
      </c>
      <c r="X202" s="1241" t="s">
        <v>53</v>
      </c>
      <c r="Y202" s="1240" t="s">
        <v>53</v>
      </c>
      <c r="Z202" s="1241" t="s">
        <v>53</v>
      </c>
      <c r="AA202" s="1240" t="s">
        <v>53</v>
      </c>
      <c r="AB202" s="1241" t="s">
        <v>58</v>
      </c>
      <c r="AC202" s="1240" t="s">
        <v>53</v>
      </c>
      <c r="AD202" s="1241" t="s">
        <v>54</v>
      </c>
      <c r="AE202" s="1241" t="s">
        <v>53</v>
      </c>
      <c r="AF202" s="1241" t="s">
        <v>53</v>
      </c>
      <c r="AG202" s="1240" t="s">
        <v>58</v>
      </c>
      <c r="AH202" s="1241" t="s">
        <v>58</v>
      </c>
      <c r="AI202" s="1241" t="s">
        <v>54</v>
      </c>
      <c r="AJ202" s="1240" t="s">
        <v>54</v>
      </c>
      <c r="AK202" s="1241" t="s">
        <v>54</v>
      </c>
      <c r="AL202" s="1241" t="s">
        <v>54</v>
      </c>
      <c r="AM202" s="1241" t="s">
        <v>53</v>
      </c>
      <c r="AN202" s="1240" t="s">
        <v>54</v>
      </c>
      <c r="AO202" s="1241" t="s">
        <v>53</v>
      </c>
      <c r="AP202" s="1241" t="s">
        <v>53</v>
      </c>
      <c r="AQ202" s="1241" t="s">
        <v>53</v>
      </c>
      <c r="AR202" s="1242" t="s">
        <v>53</v>
      </c>
      <c r="AS202" s="21"/>
      <c r="AT202" s="21"/>
      <c r="AU202" s="21"/>
      <c r="AV202" s="21"/>
      <c r="AW202" s="21"/>
      <c r="AX202" s="21"/>
      <c r="AY202" s="21"/>
      <c r="AZ202" s="21"/>
      <c r="BA202" s="21"/>
      <c r="BB202" s="21"/>
      <c r="BC202" s="21"/>
      <c r="BD202" s="21"/>
      <c r="BE202" s="21"/>
      <c r="BF202" s="21"/>
      <c r="BG202" s="21"/>
      <c r="BH202" s="21"/>
      <c r="BI202" s="21"/>
      <c r="BJ202" s="21"/>
    </row>
    <row r="203" spans="1:62" ht="19.5" customHeight="1">
      <c r="A203" s="4346" t="s">
        <v>114</v>
      </c>
      <c r="B203" s="7">
        <f>C203/D203</f>
        <v>0.875</v>
      </c>
      <c r="C203" s="1246">
        <v>35</v>
      </c>
      <c r="D203" s="108">
        <v>40</v>
      </c>
      <c r="E203" s="54" t="s">
        <v>53</v>
      </c>
      <c r="F203" s="47" t="s">
        <v>53</v>
      </c>
      <c r="G203" s="47" t="s">
        <v>53</v>
      </c>
      <c r="H203" s="47" t="s">
        <v>54</v>
      </c>
      <c r="I203" s="47" t="s">
        <v>54</v>
      </c>
      <c r="J203" s="47" t="s">
        <v>53</v>
      </c>
      <c r="K203" s="47" t="s">
        <v>54</v>
      </c>
      <c r="L203" s="47" t="s">
        <v>53</v>
      </c>
      <c r="M203" s="47" t="s">
        <v>53</v>
      </c>
      <c r="N203" s="47" t="s">
        <v>53</v>
      </c>
      <c r="O203" s="47" t="s">
        <v>53</v>
      </c>
      <c r="P203" s="47" t="s">
        <v>53</v>
      </c>
      <c r="Q203" s="47" t="s">
        <v>53</v>
      </c>
      <c r="R203" s="47" t="s">
        <v>53</v>
      </c>
      <c r="S203" s="47" t="s">
        <v>54</v>
      </c>
      <c r="T203" s="47" t="s">
        <v>53</v>
      </c>
      <c r="U203" s="47" t="s">
        <v>53</v>
      </c>
      <c r="V203" s="47" t="s">
        <v>53</v>
      </c>
      <c r="W203" s="47" t="s">
        <v>54</v>
      </c>
      <c r="X203" s="47" t="s">
        <v>53</v>
      </c>
      <c r="Y203" s="47" t="s">
        <v>53</v>
      </c>
      <c r="Z203" s="47" t="s">
        <v>53</v>
      </c>
      <c r="AA203" s="47" t="s">
        <v>53</v>
      </c>
      <c r="AB203" s="47" t="s">
        <v>77</v>
      </c>
      <c r="AC203" s="47" t="s">
        <v>53</v>
      </c>
      <c r="AD203" s="47" t="s">
        <v>53</v>
      </c>
      <c r="AE203" s="47" t="s">
        <v>53</v>
      </c>
      <c r="AF203" s="47" t="s">
        <v>53</v>
      </c>
      <c r="AG203" s="47" t="s">
        <v>53</v>
      </c>
      <c r="AH203" s="47" t="s">
        <v>77</v>
      </c>
      <c r="AI203" s="47" t="s">
        <v>53</v>
      </c>
      <c r="AJ203" s="47" t="s">
        <v>53</v>
      </c>
      <c r="AK203" s="47" t="s">
        <v>53</v>
      </c>
      <c r="AL203" s="47" t="s">
        <v>53</v>
      </c>
      <c r="AM203" s="47" t="s">
        <v>53</v>
      </c>
      <c r="AN203" s="47" t="s">
        <v>53</v>
      </c>
      <c r="AO203" s="47" t="s">
        <v>53</v>
      </c>
      <c r="AP203" s="47" t="s">
        <v>53</v>
      </c>
      <c r="AQ203" s="47" t="s">
        <v>53</v>
      </c>
      <c r="AR203" s="154" t="s">
        <v>53</v>
      </c>
      <c r="AS203" s="21"/>
      <c r="AT203" s="21"/>
      <c r="AU203" s="21"/>
      <c r="AV203" s="21"/>
      <c r="AW203" s="21"/>
      <c r="AX203" s="21"/>
      <c r="AY203" s="21"/>
      <c r="AZ203" s="21"/>
      <c r="BA203" s="21"/>
      <c r="BB203" s="21"/>
      <c r="BC203" s="21"/>
      <c r="BD203" s="21"/>
      <c r="BE203" s="21"/>
      <c r="BF203" s="21"/>
      <c r="BG203" s="21"/>
      <c r="BH203" s="21"/>
      <c r="BI203" s="21"/>
      <c r="BJ203" s="21"/>
    </row>
    <row r="204" spans="1:62" ht="19.5" customHeight="1">
      <c r="A204" s="4347" t="s">
        <v>111</v>
      </c>
      <c r="B204" s="5"/>
      <c r="C204" s="1"/>
      <c r="D204" s="120"/>
      <c r="E204" s="1261" t="s">
        <v>53</v>
      </c>
      <c r="F204" s="31" t="s">
        <v>53</v>
      </c>
      <c r="G204" s="82" t="s">
        <v>53</v>
      </c>
      <c r="H204" s="31" t="s">
        <v>54</v>
      </c>
      <c r="I204" s="31" t="s">
        <v>54</v>
      </c>
      <c r="J204" s="82" t="s">
        <v>53</v>
      </c>
      <c r="K204" s="82" t="s">
        <v>54</v>
      </c>
      <c r="L204" s="82" t="s">
        <v>53</v>
      </c>
      <c r="M204" s="81" t="s">
        <v>53</v>
      </c>
      <c r="N204" s="82" t="s">
        <v>53</v>
      </c>
      <c r="O204" s="31" t="s">
        <v>54</v>
      </c>
      <c r="P204" s="31" t="s">
        <v>53</v>
      </c>
      <c r="Q204" s="31" t="s">
        <v>53</v>
      </c>
      <c r="R204" s="82" t="s">
        <v>53</v>
      </c>
      <c r="S204" s="82" t="s">
        <v>54</v>
      </c>
      <c r="T204" s="82" t="s">
        <v>53</v>
      </c>
      <c r="U204" s="82" t="s">
        <v>54</v>
      </c>
      <c r="V204" s="31" t="s">
        <v>53</v>
      </c>
      <c r="W204" s="31" t="s">
        <v>54</v>
      </c>
      <c r="X204" s="31" t="s">
        <v>53</v>
      </c>
      <c r="Y204" s="82" t="s">
        <v>53</v>
      </c>
      <c r="Z204" s="31" t="s">
        <v>54</v>
      </c>
      <c r="AA204" s="82" t="s">
        <v>53</v>
      </c>
      <c r="AB204" s="82" t="s">
        <v>58</v>
      </c>
      <c r="AC204" s="82" t="s">
        <v>53</v>
      </c>
      <c r="AD204" s="31" t="s">
        <v>53</v>
      </c>
      <c r="AE204" s="31" t="s">
        <v>53</v>
      </c>
      <c r="AF204" s="31" t="s">
        <v>53</v>
      </c>
      <c r="AG204" s="82" t="s">
        <v>53</v>
      </c>
      <c r="AH204" s="31" t="s">
        <v>58</v>
      </c>
      <c r="AI204" s="31" t="s">
        <v>53</v>
      </c>
      <c r="AJ204" s="82" t="s">
        <v>53</v>
      </c>
      <c r="AK204" s="31" t="s">
        <v>58</v>
      </c>
      <c r="AL204" s="31" t="s">
        <v>53</v>
      </c>
      <c r="AM204" s="31" t="s">
        <v>53</v>
      </c>
      <c r="AN204" s="82" t="s">
        <v>54</v>
      </c>
      <c r="AO204" s="31" t="s">
        <v>53</v>
      </c>
      <c r="AP204" s="31" t="s">
        <v>53</v>
      </c>
      <c r="AQ204" s="31" t="s">
        <v>53</v>
      </c>
      <c r="AR204" s="148" t="s">
        <v>53</v>
      </c>
      <c r="AS204" s="21"/>
      <c r="AT204" s="21"/>
      <c r="AU204" s="21"/>
      <c r="AV204" s="21"/>
      <c r="AW204" s="21"/>
      <c r="AX204" s="21"/>
      <c r="AY204" s="21"/>
      <c r="AZ204" s="21"/>
      <c r="BA204" s="21"/>
      <c r="BB204" s="21"/>
      <c r="BC204" s="21"/>
      <c r="BD204" s="21"/>
      <c r="BE204" s="21"/>
      <c r="BF204" s="21"/>
      <c r="BG204" s="21"/>
      <c r="BH204" s="21"/>
      <c r="BI204" s="21"/>
      <c r="BJ204" s="21"/>
    </row>
    <row r="205" spans="1:62" ht="19.5" customHeight="1">
      <c r="A205" s="4348" t="s">
        <v>112</v>
      </c>
      <c r="B205" s="4395"/>
      <c r="C205" s="138"/>
      <c r="D205" s="139"/>
      <c r="E205" s="1266" t="s">
        <v>53</v>
      </c>
      <c r="F205" s="1241" t="s">
        <v>53</v>
      </c>
      <c r="G205" s="1240" t="s">
        <v>53</v>
      </c>
      <c r="H205" s="1241" t="s">
        <v>54</v>
      </c>
      <c r="I205" s="1241" t="s">
        <v>54</v>
      </c>
      <c r="J205" s="1240" t="s">
        <v>54</v>
      </c>
      <c r="K205" s="1240" t="s">
        <v>54</v>
      </c>
      <c r="L205" s="1240" t="s">
        <v>53</v>
      </c>
      <c r="M205" s="1241" t="s">
        <v>54</v>
      </c>
      <c r="N205" s="1240" t="s">
        <v>53</v>
      </c>
      <c r="O205" s="1240" t="s">
        <v>53</v>
      </c>
      <c r="P205" s="1241" t="s">
        <v>53</v>
      </c>
      <c r="Q205" s="1241" t="s">
        <v>53</v>
      </c>
      <c r="R205" s="1240" t="s">
        <v>53</v>
      </c>
      <c r="S205" s="1240" t="s">
        <v>54</v>
      </c>
      <c r="T205" s="1240" t="s">
        <v>53</v>
      </c>
      <c r="U205" s="1240" t="s">
        <v>53</v>
      </c>
      <c r="V205" s="1241" t="s">
        <v>53</v>
      </c>
      <c r="W205" s="1241" t="s">
        <v>54</v>
      </c>
      <c r="X205" s="1241" t="s">
        <v>53</v>
      </c>
      <c r="Y205" s="1240" t="s">
        <v>53</v>
      </c>
      <c r="Z205" s="1241" t="s">
        <v>53</v>
      </c>
      <c r="AA205" s="1240" t="s">
        <v>53</v>
      </c>
      <c r="AB205" s="1240" t="s">
        <v>58</v>
      </c>
      <c r="AC205" s="1240" t="s">
        <v>53</v>
      </c>
      <c r="AD205" s="1241" t="s">
        <v>53</v>
      </c>
      <c r="AE205" s="1241" t="s">
        <v>53</v>
      </c>
      <c r="AF205" s="1241" t="s">
        <v>53</v>
      </c>
      <c r="AG205" s="1240" t="s">
        <v>53</v>
      </c>
      <c r="AH205" s="1241" t="s">
        <v>58</v>
      </c>
      <c r="AI205" s="1241" t="s">
        <v>53</v>
      </c>
      <c r="AJ205" s="1240" t="s">
        <v>53</v>
      </c>
      <c r="AK205" s="1241" t="s">
        <v>53</v>
      </c>
      <c r="AL205" s="1241" t="s">
        <v>54</v>
      </c>
      <c r="AM205" s="1241" t="s">
        <v>53</v>
      </c>
      <c r="AN205" s="1240" t="s">
        <v>53</v>
      </c>
      <c r="AO205" s="1241" t="s">
        <v>53</v>
      </c>
      <c r="AP205" s="1241" t="s">
        <v>53</v>
      </c>
      <c r="AQ205" s="1241" t="s">
        <v>53</v>
      </c>
      <c r="AR205" s="1242" t="s">
        <v>53</v>
      </c>
      <c r="AS205" s="21"/>
      <c r="AT205" s="21"/>
      <c r="AU205" s="21"/>
      <c r="AV205" s="21"/>
      <c r="AW205" s="21"/>
      <c r="AX205" s="21"/>
      <c r="AY205" s="21"/>
      <c r="AZ205" s="21"/>
      <c r="BA205" s="21"/>
      <c r="BB205" s="21"/>
      <c r="BC205" s="21"/>
      <c r="BD205" s="21"/>
      <c r="BE205" s="21"/>
      <c r="BF205" s="21"/>
      <c r="BG205" s="21"/>
      <c r="BH205" s="21"/>
      <c r="BI205" s="21"/>
      <c r="BJ205" s="21"/>
    </row>
    <row r="206" spans="1:62" ht="19.5" customHeight="1">
      <c r="A206" s="4346" t="s">
        <v>115</v>
      </c>
      <c r="B206" s="7">
        <f>C206/D206</f>
        <v>0.82051282051282048</v>
      </c>
      <c r="C206" s="1246">
        <v>32</v>
      </c>
      <c r="D206" s="108">
        <v>39</v>
      </c>
      <c r="E206" s="54" t="s">
        <v>53</v>
      </c>
      <c r="F206" s="47" t="s">
        <v>53</v>
      </c>
      <c r="G206" s="47" t="s">
        <v>53</v>
      </c>
      <c r="H206" s="47" t="s">
        <v>54</v>
      </c>
      <c r="I206" s="47" t="s">
        <v>54</v>
      </c>
      <c r="J206" s="47" t="s">
        <v>53</v>
      </c>
      <c r="K206" s="47" t="s">
        <v>54</v>
      </c>
      <c r="L206" s="47" t="s">
        <v>53</v>
      </c>
      <c r="M206" s="47" t="s">
        <v>53</v>
      </c>
      <c r="N206" s="47" t="s">
        <v>53</v>
      </c>
      <c r="O206" s="47" t="s">
        <v>53</v>
      </c>
      <c r="P206" s="47" t="s">
        <v>53</v>
      </c>
      <c r="Q206" s="47" t="s">
        <v>53</v>
      </c>
      <c r="R206" s="47" t="s">
        <v>53</v>
      </c>
      <c r="S206" s="47" t="s">
        <v>54</v>
      </c>
      <c r="T206" s="47" t="s">
        <v>53</v>
      </c>
      <c r="U206" s="47" t="s">
        <v>77</v>
      </c>
      <c r="V206" s="47" t="s">
        <v>53</v>
      </c>
      <c r="W206" s="47" t="s">
        <v>54</v>
      </c>
      <c r="X206" s="47" t="s">
        <v>53</v>
      </c>
      <c r="Y206" s="47" t="s">
        <v>53</v>
      </c>
      <c r="Z206" s="47" t="s">
        <v>53</v>
      </c>
      <c r="AA206" s="47" t="s">
        <v>53</v>
      </c>
      <c r="AB206" s="47" t="s">
        <v>53</v>
      </c>
      <c r="AC206" s="47" t="s">
        <v>53</v>
      </c>
      <c r="AD206" s="47" t="s">
        <v>54</v>
      </c>
      <c r="AE206" s="47" t="s">
        <v>53</v>
      </c>
      <c r="AF206" s="47" t="s">
        <v>53</v>
      </c>
      <c r="AG206" s="47" t="s">
        <v>54</v>
      </c>
      <c r="AH206" s="47" t="s">
        <v>77</v>
      </c>
      <c r="AI206" s="47" t="s">
        <v>53</v>
      </c>
      <c r="AJ206" s="47" t="s">
        <v>53</v>
      </c>
      <c r="AK206" s="47" t="s">
        <v>77</v>
      </c>
      <c r="AL206" s="47" t="s">
        <v>53</v>
      </c>
      <c r="AM206" s="47" t="s">
        <v>53</v>
      </c>
      <c r="AN206" s="47" t="s">
        <v>53</v>
      </c>
      <c r="AO206" s="47" t="s">
        <v>53</v>
      </c>
      <c r="AP206" s="47" t="s">
        <v>53</v>
      </c>
      <c r="AQ206" s="47" t="s">
        <v>53</v>
      </c>
      <c r="AR206" s="154" t="s">
        <v>53</v>
      </c>
      <c r="AS206" s="21"/>
      <c r="AT206" s="21"/>
      <c r="AU206" s="21"/>
      <c r="AV206" s="21"/>
      <c r="AW206" s="21"/>
      <c r="AX206" s="21"/>
      <c r="AY206" s="21"/>
      <c r="AZ206" s="21"/>
      <c r="BA206" s="21"/>
      <c r="BB206" s="21"/>
      <c r="BC206" s="21"/>
      <c r="BD206" s="21"/>
      <c r="BE206" s="21"/>
      <c r="BF206" s="21"/>
      <c r="BG206" s="21"/>
      <c r="BH206" s="21"/>
      <c r="BI206" s="21"/>
      <c r="BJ206" s="21"/>
    </row>
    <row r="207" spans="1:62" ht="19.5" customHeight="1">
      <c r="A207" s="4347" t="s">
        <v>111</v>
      </c>
      <c r="B207" s="5"/>
      <c r="C207" s="1"/>
      <c r="D207" s="120"/>
      <c r="E207" s="1261" t="s">
        <v>53</v>
      </c>
      <c r="F207" s="31" t="s">
        <v>53</v>
      </c>
      <c r="G207" s="82" t="s">
        <v>53</v>
      </c>
      <c r="H207" s="31" t="s">
        <v>54</v>
      </c>
      <c r="I207" s="31" t="s">
        <v>54</v>
      </c>
      <c r="J207" s="82" t="s">
        <v>53</v>
      </c>
      <c r="K207" s="82" t="s">
        <v>54</v>
      </c>
      <c r="L207" s="82" t="s">
        <v>53</v>
      </c>
      <c r="M207" s="81" t="s">
        <v>53</v>
      </c>
      <c r="N207" s="82" t="s">
        <v>53</v>
      </c>
      <c r="O207" s="31" t="s">
        <v>54</v>
      </c>
      <c r="P207" s="31" t="s">
        <v>53</v>
      </c>
      <c r="Q207" s="31" t="s">
        <v>53</v>
      </c>
      <c r="R207" s="82" t="s">
        <v>53</v>
      </c>
      <c r="S207" s="82" t="s">
        <v>54</v>
      </c>
      <c r="T207" s="82" t="s">
        <v>53</v>
      </c>
      <c r="U207" s="82" t="s">
        <v>54</v>
      </c>
      <c r="V207" s="31" t="s">
        <v>53</v>
      </c>
      <c r="W207" s="31" t="s">
        <v>54</v>
      </c>
      <c r="X207" s="31" t="s">
        <v>53</v>
      </c>
      <c r="Y207" s="82" t="s">
        <v>53</v>
      </c>
      <c r="Z207" s="31" t="s">
        <v>54</v>
      </c>
      <c r="AA207" s="81" t="s">
        <v>53</v>
      </c>
      <c r="AB207" s="82" t="s">
        <v>53</v>
      </c>
      <c r="AC207" s="82" t="s">
        <v>53</v>
      </c>
      <c r="AD207" s="31" t="s">
        <v>54</v>
      </c>
      <c r="AE207" s="31" t="s">
        <v>54</v>
      </c>
      <c r="AF207" s="31" t="s">
        <v>53</v>
      </c>
      <c r="AG207" s="82" t="s">
        <v>54</v>
      </c>
      <c r="AH207" s="31" t="s">
        <v>58</v>
      </c>
      <c r="AI207" s="31" t="s">
        <v>53</v>
      </c>
      <c r="AJ207" s="82" t="s">
        <v>54</v>
      </c>
      <c r="AK207" s="31" t="s">
        <v>58</v>
      </c>
      <c r="AL207" s="31" t="s">
        <v>53</v>
      </c>
      <c r="AM207" s="31" t="s">
        <v>53</v>
      </c>
      <c r="AN207" s="31" t="s">
        <v>54</v>
      </c>
      <c r="AO207" s="31" t="s">
        <v>53</v>
      </c>
      <c r="AP207" s="31" t="s">
        <v>53</v>
      </c>
      <c r="AQ207" s="31" t="s">
        <v>53</v>
      </c>
      <c r="AR207" s="148" t="s">
        <v>53</v>
      </c>
      <c r="AS207" s="21"/>
      <c r="AT207" s="21"/>
      <c r="AU207" s="21"/>
      <c r="AV207" s="21"/>
      <c r="AW207" s="21"/>
      <c r="AX207" s="21"/>
      <c r="AY207" s="21"/>
      <c r="AZ207" s="21"/>
      <c r="BA207" s="21"/>
      <c r="BB207" s="21"/>
      <c r="BC207" s="21"/>
      <c r="BD207" s="21"/>
      <c r="BE207" s="21"/>
      <c r="BF207" s="21"/>
      <c r="BG207" s="21"/>
      <c r="BH207" s="21"/>
      <c r="BI207" s="21"/>
      <c r="BJ207" s="21"/>
    </row>
    <row r="208" spans="1:62" ht="19.5" customHeight="1">
      <c r="A208" s="4348" t="s">
        <v>112</v>
      </c>
      <c r="B208" s="4395"/>
      <c r="C208" s="138"/>
      <c r="D208" s="139"/>
      <c r="E208" s="1266" t="s">
        <v>53</v>
      </c>
      <c r="F208" s="1241" t="s">
        <v>53</v>
      </c>
      <c r="G208" s="1240" t="s">
        <v>53</v>
      </c>
      <c r="H208" s="1241" t="s">
        <v>54</v>
      </c>
      <c r="I208" s="1241" t="s">
        <v>54</v>
      </c>
      <c r="J208" s="1240" t="s">
        <v>53</v>
      </c>
      <c r="K208" s="1240" t="s">
        <v>54</v>
      </c>
      <c r="L208" s="1240" t="s">
        <v>53</v>
      </c>
      <c r="M208" s="1241" t="s">
        <v>58</v>
      </c>
      <c r="N208" s="1240" t="s">
        <v>53</v>
      </c>
      <c r="O208" s="1240" t="s">
        <v>53</v>
      </c>
      <c r="P208" s="1241" t="s">
        <v>53</v>
      </c>
      <c r="Q208" s="1241" t="s">
        <v>53</v>
      </c>
      <c r="R208" s="1240" t="s">
        <v>53</v>
      </c>
      <c r="S208" s="1240" t="s">
        <v>54</v>
      </c>
      <c r="T208" s="1240" t="s">
        <v>53</v>
      </c>
      <c r="U208" s="1240" t="s">
        <v>58</v>
      </c>
      <c r="V208" s="1241" t="s">
        <v>53</v>
      </c>
      <c r="W208" s="1241" t="s">
        <v>54</v>
      </c>
      <c r="X208" s="1241" t="s">
        <v>53</v>
      </c>
      <c r="Y208" s="1240" t="s">
        <v>53</v>
      </c>
      <c r="Z208" s="1241" t="s">
        <v>53</v>
      </c>
      <c r="AA208" s="1245" t="s">
        <v>53</v>
      </c>
      <c r="AB208" s="1241" t="s">
        <v>58</v>
      </c>
      <c r="AC208" s="1240" t="s">
        <v>53</v>
      </c>
      <c r="AD208" s="1241" t="s">
        <v>54</v>
      </c>
      <c r="AE208" s="1241" t="s">
        <v>53</v>
      </c>
      <c r="AF208" s="1241" t="s">
        <v>53</v>
      </c>
      <c r="AG208" s="1240" t="s">
        <v>54</v>
      </c>
      <c r="AH208" s="1241" t="s">
        <v>58</v>
      </c>
      <c r="AI208" s="1241" t="s">
        <v>54</v>
      </c>
      <c r="AJ208" s="1240" t="s">
        <v>53</v>
      </c>
      <c r="AK208" s="1241" t="s">
        <v>58</v>
      </c>
      <c r="AL208" s="1241" t="s">
        <v>54</v>
      </c>
      <c r="AM208" s="1241" t="s">
        <v>53</v>
      </c>
      <c r="AN208" s="1240" t="s">
        <v>53</v>
      </c>
      <c r="AO208" s="1241" t="s">
        <v>53</v>
      </c>
      <c r="AP208" s="1241" t="s">
        <v>53</v>
      </c>
      <c r="AQ208" s="1241" t="s">
        <v>53</v>
      </c>
      <c r="AR208" s="1242" t="s">
        <v>53</v>
      </c>
      <c r="AS208" s="21"/>
      <c r="AT208" s="21"/>
      <c r="AU208" s="21"/>
      <c r="AV208" s="21"/>
      <c r="AW208" s="21"/>
      <c r="AX208" s="21"/>
      <c r="AY208" s="21"/>
      <c r="AZ208" s="21"/>
      <c r="BA208" s="21"/>
      <c r="BB208" s="21"/>
      <c r="BC208" s="21"/>
      <c r="BD208" s="21"/>
      <c r="BE208" s="21"/>
      <c r="BF208" s="21"/>
      <c r="BG208" s="21"/>
      <c r="BH208" s="21"/>
      <c r="BI208" s="21"/>
      <c r="BJ208" s="21"/>
    </row>
    <row r="209" spans="1:62" ht="19.5" customHeight="1">
      <c r="A209" s="4346" t="s">
        <v>116</v>
      </c>
      <c r="B209" s="7">
        <f>C209/D209</f>
        <v>0.84615384615384615</v>
      </c>
      <c r="C209" s="1246">
        <v>33</v>
      </c>
      <c r="D209" s="108">
        <v>39</v>
      </c>
      <c r="E209" s="54" t="s">
        <v>53</v>
      </c>
      <c r="F209" s="47" t="s">
        <v>53</v>
      </c>
      <c r="G209" s="47" t="s">
        <v>53</v>
      </c>
      <c r="H209" s="47" t="s">
        <v>54</v>
      </c>
      <c r="I209" s="47" t="s">
        <v>54</v>
      </c>
      <c r="J209" s="47" t="s">
        <v>53</v>
      </c>
      <c r="K209" s="47" t="s">
        <v>54</v>
      </c>
      <c r="L209" s="47" t="s">
        <v>53</v>
      </c>
      <c r="M209" s="47" t="s">
        <v>53</v>
      </c>
      <c r="N209" s="47" t="s">
        <v>53</v>
      </c>
      <c r="O209" s="47" t="s">
        <v>53</v>
      </c>
      <c r="P209" s="47" t="s">
        <v>53</v>
      </c>
      <c r="Q209" s="47" t="s">
        <v>53</v>
      </c>
      <c r="R209" s="47" t="s">
        <v>53</v>
      </c>
      <c r="S209" s="47" t="s">
        <v>54</v>
      </c>
      <c r="T209" s="47" t="s">
        <v>53</v>
      </c>
      <c r="U209" s="47" t="s">
        <v>77</v>
      </c>
      <c r="V209" s="47" t="s">
        <v>53</v>
      </c>
      <c r="W209" s="47" t="s">
        <v>54</v>
      </c>
      <c r="X209" s="47" t="s">
        <v>53</v>
      </c>
      <c r="Y209" s="47" t="s">
        <v>53</v>
      </c>
      <c r="Z209" s="47" t="s">
        <v>53</v>
      </c>
      <c r="AA209" s="47" t="s">
        <v>53</v>
      </c>
      <c r="AB209" s="47" t="s">
        <v>53</v>
      </c>
      <c r="AC209" s="47" t="s">
        <v>53</v>
      </c>
      <c r="AD209" s="47" t="s">
        <v>54</v>
      </c>
      <c r="AE209" s="47" t="s">
        <v>53</v>
      </c>
      <c r="AF209" s="47" t="s">
        <v>53</v>
      </c>
      <c r="AG209" s="47" t="s">
        <v>53</v>
      </c>
      <c r="AH209" s="47" t="s">
        <v>77</v>
      </c>
      <c r="AI209" s="47" t="s">
        <v>53</v>
      </c>
      <c r="AJ209" s="47" t="s">
        <v>53</v>
      </c>
      <c r="AK209" s="47" t="s">
        <v>77</v>
      </c>
      <c r="AL209" s="47" t="s">
        <v>53</v>
      </c>
      <c r="AM209" s="47" t="s">
        <v>53</v>
      </c>
      <c r="AN209" s="47" t="s">
        <v>53</v>
      </c>
      <c r="AO209" s="47" t="s">
        <v>53</v>
      </c>
      <c r="AP209" s="47" t="s">
        <v>53</v>
      </c>
      <c r="AQ209" s="47" t="s">
        <v>53</v>
      </c>
      <c r="AR209" s="154" t="s">
        <v>53</v>
      </c>
      <c r="AS209" s="21"/>
      <c r="AT209" s="21"/>
      <c r="AU209" s="21"/>
      <c r="AV209" s="21"/>
      <c r="AW209" s="21"/>
      <c r="AX209" s="21"/>
      <c r="AY209" s="21"/>
      <c r="AZ209" s="21"/>
      <c r="BA209" s="21"/>
      <c r="BB209" s="21"/>
      <c r="BC209" s="21"/>
      <c r="BD209" s="21"/>
      <c r="BE209" s="21"/>
      <c r="BF209" s="21"/>
      <c r="BG209" s="21"/>
      <c r="BH209" s="21"/>
      <c r="BI209" s="21"/>
      <c r="BJ209" s="21"/>
    </row>
    <row r="210" spans="1:62" ht="19.5" customHeight="1">
      <c r="A210" s="4347" t="s">
        <v>111</v>
      </c>
      <c r="B210" s="5"/>
      <c r="C210" s="1"/>
      <c r="D210" s="120"/>
      <c r="E210" s="1261" t="s">
        <v>53</v>
      </c>
      <c r="F210" s="31" t="s">
        <v>53</v>
      </c>
      <c r="G210" s="82" t="s">
        <v>53</v>
      </c>
      <c r="H210" s="31" t="s">
        <v>54</v>
      </c>
      <c r="I210" s="82" t="s">
        <v>54</v>
      </c>
      <c r="J210" s="82" t="s">
        <v>53</v>
      </c>
      <c r="K210" s="82" t="s">
        <v>54</v>
      </c>
      <c r="L210" s="82" t="s">
        <v>53</v>
      </c>
      <c r="M210" s="81" t="s">
        <v>53</v>
      </c>
      <c r="N210" s="82" t="s">
        <v>53</v>
      </c>
      <c r="O210" s="31" t="s">
        <v>54</v>
      </c>
      <c r="P210" s="31" t="s">
        <v>53</v>
      </c>
      <c r="Q210" s="31" t="s">
        <v>53</v>
      </c>
      <c r="R210" s="82" t="s">
        <v>53</v>
      </c>
      <c r="S210" s="82" t="s">
        <v>54</v>
      </c>
      <c r="T210" s="82" t="s">
        <v>53</v>
      </c>
      <c r="U210" s="82" t="s">
        <v>58</v>
      </c>
      <c r="V210" s="31" t="s">
        <v>53</v>
      </c>
      <c r="W210" s="31" t="s">
        <v>54</v>
      </c>
      <c r="X210" s="31" t="s">
        <v>53</v>
      </c>
      <c r="Y210" s="82" t="s">
        <v>53</v>
      </c>
      <c r="Z210" s="31" t="s">
        <v>54</v>
      </c>
      <c r="AA210" s="82" t="s">
        <v>53</v>
      </c>
      <c r="AB210" s="82" t="s">
        <v>58</v>
      </c>
      <c r="AC210" s="82" t="s">
        <v>53</v>
      </c>
      <c r="AD210" s="31" t="s">
        <v>54</v>
      </c>
      <c r="AE210" s="31" t="s">
        <v>53</v>
      </c>
      <c r="AF210" s="31" t="s">
        <v>53</v>
      </c>
      <c r="AG210" s="82" t="s">
        <v>53</v>
      </c>
      <c r="AH210" s="31" t="s">
        <v>58</v>
      </c>
      <c r="AI210" s="31" t="s">
        <v>53</v>
      </c>
      <c r="AJ210" s="82" t="s">
        <v>54</v>
      </c>
      <c r="AK210" s="31" t="s">
        <v>58</v>
      </c>
      <c r="AL210" s="31" t="s">
        <v>53</v>
      </c>
      <c r="AM210" s="31" t="s">
        <v>53</v>
      </c>
      <c r="AN210" s="82" t="s">
        <v>54</v>
      </c>
      <c r="AO210" s="31" t="s">
        <v>53</v>
      </c>
      <c r="AP210" s="31" t="s">
        <v>53</v>
      </c>
      <c r="AQ210" s="31" t="s">
        <v>53</v>
      </c>
      <c r="AR210" s="148" t="s">
        <v>53</v>
      </c>
      <c r="AS210" s="21"/>
      <c r="AT210" s="21"/>
      <c r="AU210" s="21"/>
      <c r="AV210" s="21"/>
      <c r="AW210" s="21"/>
      <c r="AX210" s="21"/>
      <c r="AY210" s="21"/>
      <c r="AZ210" s="21"/>
      <c r="BA210" s="21"/>
      <c r="BB210" s="21"/>
      <c r="BC210" s="21"/>
      <c r="BD210" s="21"/>
      <c r="BE210" s="21"/>
      <c r="BF210" s="21"/>
      <c r="BG210" s="21"/>
      <c r="BH210" s="21"/>
      <c r="BI210" s="21"/>
      <c r="BJ210" s="21"/>
    </row>
    <row r="211" spans="1:62" ht="19.5" customHeight="1">
      <c r="A211" s="4348" t="s">
        <v>112</v>
      </c>
      <c r="B211" s="4395"/>
      <c r="C211" s="138"/>
      <c r="D211" s="139"/>
      <c r="E211" s="1266" t="s">
        <v>53</v>
      </c>
      <c r="F211" s="1241" t="s">
        <v>53</v>
      </c>
      <c r="G211" s="1240" t="s">
        <v>53</v>
      </c>
      <c r="H211" s="1241" t="s">
        <v>54</v>
      </c>
      <c r="I211" s="1240" t="s">
        <v>54</v>
      </c>
      <c r="J211" s="1240" t="s">
        <v>53</v>
      </c>
      <c r="K211" s="1240" t="s">
        <v>54</v>
      </c>
      <c r="L211" s="1240" t="s">
        <v>53</v>
      </c>
      <c r="M211" s="1241" t="s">
        <v>58</v>
      </c>
      <c r="N211" s="1240" t="s">
        <v>53</v>
      </c>
      <c r="O211" s="1240" t="s">
        <v>53</v>
      </c>
      <c r="P211" s="1241" t="s">
        <v>53</v>
      </c>
      <c r="Q211" s="1241" t="s">
        <v>53</v>
      </c>
      <c r="R211" s="1240" t="s">
        <v>53</v>
      </c>
      <c r="S211" s="1240" t="s">
        <v>54</v>
      </c>
      <c r="T211" s="1240" t="s">
        <v>53</v>
      </c>
      <c r="U211" s="1240" t="s">
        <v>58</v>
      </c>
      <c r="V211" s="1241" t="s">
        <v>53</v>
      </c>
      <c r="W211" s="1241" t="s">
        <v>54</v>
      </c>
      <c r="X211" s="1241" t="s">
        <v>53</v>
      </c>
      <c r="Y211" s="1240" t="s">
        <v>53</v>
      </c>
      <c r="Z211" s="1241" t="s">
        <v>53</v>
      </c>
      <c r="AA211" s="1240" t="s">
        <v>53</v>
      </c>
      <c r="AB211" s="1240" t="s">
        <v>53</v>
      </c>
      <c r="AC211" s="1240" t="s">
        <v>53</v>
      </c>
      <c r="AD211" s="1241" t="s">
        <v>54</v>
      </c>
      <c r="AE211" s="1241" t="s">
        <v>53</v>
      </c>
      <c r="AF211" s="1241" t="s">
        <v>53</v>
      </c>
      <c r="AG211" s="1240" t="s">
        <v>54</v>
      </c>
      <c r="AH211" s="1241" t="s">
        <v>58</v>
      </c>
      <c r="AI211" s="1241" t="s">
        <v>54</v>
      </c>
      <c r="AJ211" s="1240" t="s">
        <v>53</v>
      </c>
      <c r="AK211" s="1241" t="s">
        <v>58</v>
      </c>
      <c r="AL211" s="1241" t="s">
        <v>54</v>
      </c>
      <c r="AM211" s="1241" t="s">
        <v>53</v>
      </c>
      <c r="AN211" s="1240" t="s">
        <v>53</v>
      </c>
      <c r="AO211" s="1241" t="s">
        <v>53</v>
      </c>
      <c r="AP211" s="1241" t="s">
        <v>53</v>
      </c>
      <c r="AQ211" s="1241" t="s">
        <v>53</v>
      </c>
      <c r="AR211" s="1242" t="s">
        <v>53</v>
      </c>
      <c r="AS211" s="21"/>
      <c r="AT211" s="21"/>
      <c r="AU211" s="21"/>
      <c r="AV211" s="21"/>
      <c r="AW211" s="21"/>
      <c r="AX211" s="21"/>
      <c r="AY211" s="21"/>
      <c r="AZ211" s="21"/>
      <c r="BA211" s="21"/>
      <c r="BB211" s="21"/>
      <c r="BC211" s="21"/>
      <c r="BD211" s="21"/>
      <c r="BE211" s="21"/>
      <c r="BF211" s="21"/>
      <c r="BG211" s="21"/>
      <c r="BH211" s="21"/>
      <c r="BI211" s="21"/>
      <c r="BJ211" s="21"/>
    </row>
    <row r="212" spans="1:62" ht="19.5" customHeight="1">
      <c r="A212" s="4346" t="s">
        <v>117</v>
      </c>
      <c r="B212" s="7">
        <f>C212/D212</f>
        <v>0.95121951219512191</v>
      </c>
      <c r="C212" s="1246">
        <v>39</v>
      </c>
      <c r="D212" s="108">
        <v>41</v>
      </c>
      <c r="E212" s="54" t="s">
        <v>53</v>
      </c>
      <c r="F212" s="47" t="s">
        <v>53</v>
      </c>
      <c r="G212" s="47" t="s">
        <v>53</v>
      </c>
      <c r="H212" s="47" t="s">
        <v>54</v>
      </c>
      <c r="I212" s="47" t="s">
        <v>53</v>
      </c>
      <c r="J212" s="47" t="s">
        <v>53</v>
      </c>
      <c r="K212" s="47" t="s">
        <v>53</v>
      </c>
      <c r="L212" s="47" t="s">
        <v>53</v>
      </c>
      <c r="M212" s="47" t="s">
        <v>53</v>
      </c>
      <c r="N212" s="47" t="s">
        <v>53</v>
      </c>
      <c r="O212" s="47" t="s">
        <v>53</v>
      </c>
      <c r="P212" s="47" t="s">
        <v>53</v>
      </c>
      <c r="Q212" s="47" t="s">
        <v>53</v>
      </c>
      <c r="R212" s="47" t="s">
        <v>53</v>
      </c>
      <c r="S212" s="47" t="s">
        <v>54</v>
      </c>
      <c r="T212" s="47" t="s">
        <v>53</v>
      </c>
      <c r="U212" s="47" t="s">
        <v>53</v>
      </c>
      <c r="V212" s="47" t="s">
        <v>53</v>
      </c>
      <c r="W212" s="47" t="s">
        <v>53</v>
      </c>
      <c r="X212" s="47" t="s">
        <v>53</v>
      </c>
      <c r="Y212" s="47" t="s">
        <v>53</v>
      </c>
      <c r="Z212" s="47" t="s">
        <v>53</v>
      </c>
      <c r="AA212" s="47" t="s">
        <v>53</v>
      </c>
      <c r="AB212" s="47" t="s">
        <v>53</v>
      </c>
      <c r="AC212" s="47" t="s">
        <v>53</v>
      </c>
      <c r="AD212" s="47" t="s">
        <v>53</v>
      </c>
      <c r="AE212" s="47" t="s">
        <v>53</v>
      </c>
      <c r="AF212" s="47" t="s">
        <v>53</v>
      </c>
      <c r="AG212" s="47" t="s">
        <v>53</v>
      </c>
      <c r="AH212" s="47" t="s">
        <v>77</v>
      </c>
      <c r="AI212" s="47" t="s">
        <v>53</v>
      </c>
      <c r="AJ212" s="47" t="s">
        <v>53</v>
      </c>
      <c r="AK212" s="47" t="s">
        <v>53</v>
      </c>
      <c r="AL212" s="47" t="s">
        <v>53</v>
      </c>
      <c r="AM212" s="47" t="s">
        <v>53</v>
      </c>
      <c r="AN212" s="47" t="s">
        <v>53</v>
      </c>
      <c r="AO212" s="47" t="s">
        <v>53</v>
      </c>
      <c r="AP212" s="47" t="s">
        <v>53</v>
      </c>
      <c r="AQ212" s="47" t="s">
        <v>53</v>
      </c>
      <c r="AR212" s="154" t="s">
        <v>53</v>
      </c>
      <c r="AS212" s="21"/>
      <c r="AT212" s="21"/>
      <c r="AU212" s="21"/>
      <c r="AV212" s="21"/>
      <c r="AW212" s="21"/>
      <c r="AX212" s="21"/>
      <c r="AY212" s="21"/>
      <c r="AZ212" s="21"/>
      <c r="BA212" s="21"/>
      <c r="BB212" s="21"/>
      <c r="BC212" s="21"/>
      <c r="BD212" s="21"/>
      <c r="BE212" s="21"/>
      <c r="BF212" s="21"/>
      <c r="BG212" s="21"/>
      <c r="BH212" s="21"/>
      <c r="BI212" s="21"/>
      <c r="BJ212" s="21"/>
    </row>
    <row r="213" spans="1:62" ht="19.5" customHeight="1">
      <c r="A213" s="4347" t="s">
        <v>111</v>
      </c>
      <c r="B213" s="5"/>
      <c r="C213" s="1"/>
      <c r="D213" s="120"/>
      <c r="E213" s="1261" t="s">
        <v>53</v>
      </c>
      <c r="F213" s="31" t="s">
        <v>53</v>
      </c>
      <c r="G213" s="82" t="s">
        <v>53</v>
      </c>
      <c r="H213" s="31" t="s">
        <v>54</v>
      </c>
      <c r="I213" s="82" t="s">
        <v>53</v>
      </c>
      <c r="J213" s="82" t="s">
        <v>53</v>
      </c>
      <c r="K213" s="82" t="s">
        <v>53</v>
      </c>
      <c r="L213" s="82" t="s">
        <v>53</v>
      </c>
      <c r="M213" s="81" t="s">
        <v>53</v>
      </c>
      <c r="N213" s="82" t="s">
        <v>53</v>
      </c>
      <c r="O213" s="31" t="s">
        <v>54</v>
      </c>
      <c r="P213" s="31" t="s">
        <v>53</v>
      </c>
      <c r="Q213" s="31" t="s">
        <v>53</v>
      </c>
      <c r="R213" s="82" t="s">
        <v>53</v>
      </c>
      <c r="S213" s="82" t="s">
        <v>54</v>
      </c>
      <c r="T213" s="82" t="s">
        <v>53</v>
      </c>
      <c r="U213" s="82" t="s">
        <v>53</v>
      </c>
      <c r="V213" s="31" t="s">
        <v>53</v>
      </c>
      <c r="W213" s="31" t="s">
        <v>53</v>
      </c>
      <c r="X213" s="31" t="s">
        <v>53</v>
      </c>
      <c r="Y213" s="82" t="s">
        <v>53</v>
      </c>
      <c r="Z213" s="31" t="s">
        <v>54</v>
      </c>
      <c r="AA213" s="82" t="s">
        <v>53</v>
      </c>
      <c r="AB213" s="82" t="s">
        <v>58</v>
      </c>
      <c r="AC213" s="82" t="s">
        <v>53</v>
      </c>
      <c r="AD213" s="31" t="s">
        <v>53</v>
      </c>
      <c r="AE213" s="31" t="s">
        <v>53</v>
      </c>
      <c r="AF213" s="31" t="s">
        <v>53</v>
      </c>
      <c r="AG213" s="82" t="s">
        <v>53</v>
      </c>
      <c r="AH213" s="31" t="s">
        <v>58</v>
      </c>
      <c r="AI213" s="31" t="s">
        <v>53</v>
      </c>
      <c r="AJ213" s="82" t="s">
        <v>53</v>
      </c>
      <c r="AK213" s="31" t="s">
        <v>53</v>
      </c>
      <c r="AL213" s="31" t="s">
        <v>53</v>
      </c>
      <c r="AM213" s="31" t="s">
        <v>53</v>
      </c>
      <c r="AN213" s="82" t="s">
        <v>53</v>
      </c>
      <c r="AO213" s="31" t="s">
        <v>53</v>
      </c>
      <c r="AP213" s="31" t="s">
        <v>53</v>
      </c>
      <c r="AQ213" s="31" t="s">
        <v>53</v>
      </c>
      <c r="AR213" s="148" t="s">
        <v>53</v>
      </c>
      <c r="AS213" s="21"/>
      <c r="AT213" s="21"/>
      <c r="AU213" s="21"/>
      <c r="AV213" s="21"/>
      <c r="AW213" s="21"/>
      <c r="AX213" s="21"/>
      <c r="AY213" s="21"/>
      <c r="AZ213" s="21"/>
      <c r="BA213" s="21"/>
      <c r="BB213" s="21"/>
      <c r="BC213" s="21"/>
      <c r="BD213" s="21"/>
      <c r="BE213" s="21"/>
      <c r="BF213" s="21"/>
      <c r="BG213" s="21"/>
      <c r="BH213" s="21"/>
      <c r="BI213" s="21"/>
      <c r="BJ213" s="21"/>
    </row>
    <row r="214" spans="1:62" ht="19.5" customHeight="1">
      <c r="A214" s="4348" t="s">
        <v>112</v>
      </c>
      <c r="B214" s="4395"/>
      <c r="C214" s="138"/>
      <c r="D214" s="139"/>
      <c r="E214" s="1266" t="s">
        <v>53</v>
      </c>
      <c r="F214" s="1241" t="s">
        <v>53</v>
      </c>
      <c r="G214" s="1240" t="s">
        <v>53</v>
      </c>
      <c r="H214" s="1241" t="s">
        <v>54</v>
      </c>
      <c r="I214" s="1240" t="s">
        <v>53</v>
      </c>
      <c r="J214" s="1240" t="s">
        <v>53</v>
      </c>
      <c r="K214" s="1240" t="s">
        <v>53</v>
      </c>
      <c r="L214" s="1240" t="s">
        <v>53</v>
      </c>
      <c r="M214" s="1241" t="s">
        <v>53</v>
      </c>
      <c r="N214" s="1240" t="s">
        <v>53</v>
      </c>
      <c r="O214" s="1240" t="s">
        <v>53</v>
      </c>
      <c r="P214" s="1241" t="s">
        <v>53</v>
      </c>
      <c r="Q214" s="1241" t="s">
        <v>53</v>
      </c>
      <c r="R214" s="1240" t="s">
        <v>53</v>
      </c>
      <c r="S214" s="1240" t="s">
        <v>54</v>
      </c>
      <c r="T214" s="1240" t="s">
        <v>53</v>
      </c>
      <c r="U214" s="1240" t="s">
        <v>53</v>
      </c>
      <c r="V214" s="1241" t="s">
        <v>53</v>
      </c>
      <c r="W214" s="1241" t="s">
        <v>54</v>
      </c>
      <c r="X214" s="1241" t="s">
        <v>53</v>
      </c>
      <c r="Y214" s="1240" t="s">
        <v>53</v>
      </c>
      <c r="Z214" s="1241" t="s">
        <v>53</v>
      </c>
      <c r="AA214" s="1240" t="s">
        <v>53</v>
      </c>
      <c r="AB214" s="1240" t="s">
        <v>53</v>
      </c>
      <c r="AC214" s="1240" t="s">
        <v>53</v>
      </c>
      <c r="AD214" s="1241" t="s">
        <v>53</v>
      </c>
      <c r="AE214" s="1241" t="s">
        <v>53</v>
      </c>
      <c r="AF214" s="1241" t="s">
        <v>53</v>
      </c>
      <c r="AG214" s="1240" t="s">
        <v>53</v>
      </c>
      <c r="AH214" s="1241" t="s">
        <v>58</v>
      </c>
      <c r="AI214" s="1241" t="s">
        <v>53</v>
      </c>
      <c r="AJ214" s="1240" t="s">
        <v>53</v>
      </c>
      <c r="AK214" s="1241" t="s">
        <v>53</v>
      </c>
      <c r="AL214" s="1241" t="s">
        <v>54</v>
      </c>
      <c r="AM214" s="1241" t="s">
        <v>53</v>
      </c>
      <c r="AN214" s="1240" t="s">
        <v>53</v>
      </c>
      <c r="AO214" s="1241" t="s">
        <v>53</v>
      </c>
      <c r="AP214" s="1241" t="s">
        <v>53</v>
      </c>
      <c r="AQ214" s="1241" t="s">
        <v>53</v>
      </c>
      <c r="AR214" s="1242" t="s">
        <v>53</v>
      </c>
      <c r="AS214" s="21"/>
      <c r="AT214" s="21"/>
      <c r="AU214" s="21"/>
      <c r="AV214" s="21"/>
      <c r="AW214" s="21"/>
      <c r="AX214" s="21"/>
      <c r="AY214" s="21"/>
      <c r="AZ214" s="21"/>
      <c r="BA214" s="21"/>
      <c r="BB214" s="21"/>
      <c r="BC214" s="21"/>
      <c r="BD214" s="21"/>
      <c r="BE214" s="21"/>
      <c r="BF214" s="21"/>
      <c r="BG214" s="21"/>
      <c r="BH214" s="21"/>
      <c r="BI214" s="21"/>
      <c r="BJ214" s="21"/>
    </row>
    <row r="215" spans="1:62" ht="19.5" customHeight="1">
      <c r="A215" s="4346" t="s">
        <v>118</v>
      </c>
      <c r="B215" s="7">
        <f>C215/D215</f>
        <v>0.71052631578947367</v>
      </c>
      <c r="C215" s="1246">
        <v>27</v>
      </c>
      <c r="D215" s="108">
        <v>38</v>
      </c>
      <c r="E215" s="54" t="s">
        <v>53</v>
      </c>
      <c r="F215" s="47" t="s">
        <v>54</v>
      </c>
      <c r="G215" s="47" t="s">
        <v>53</v>
      </c>
      <c r="H215" s="47" t="s">
        <v>54</v>
      </c>
      <c r="I215" s="47" t="s">
        <v>53</v>
      </c>
      <c r="J215" s="47" t="s">
        <v>53</v>
      </c>
      <c r="K215" s="47" t="s">
        <v>54</v>
      </c>
      <c r="L215" s="47" t="s">
        <v>53</v>
      </c>
      <c r="M215" s="47" t="s">
        <v>53</v>
      </c>
      <c r="N215" s="47" t="s">
        <v>53</v>
      </c>
      <c r="O215" s="47" t="s">
        <v>54</v>
      </c>
      <c r="P215" s="47" t="s">
        <v>53</v>
      </c>
      <c r="Q215" s="47" t="s">
        <v>53</v>
      </c>
      <c r="R215" s="47" t="s">
        <v>54</v>
      </c>
      <c r="S215" s="47" t="s">
        <v>54</v>
      </c>
      <c r="T215" s="47" t="s">
        <v>54</v>
      </c>
      <c r="U215" s="47" t="s">
        <v>77</v>
      </c>
      <c r="V215" s="47" t="s">
        <v>53</v>
      </c>
      <c r="W215" s="47" t="s">
        <v>54</v>
      </c>
      <c r="X215" s="47" t="s">
        <v>53</v>
      </c>
      <c r="Y215" s="47" t="s">
        <v>53</v>
      </c>
      <c r="Z215" s="47" t="s">
        <v>53</v>
      </c>
      <c r="AA215" s="47" t="s">
        <v>53</v>
      </c>
      <c r="AB215" s="47" t="s">
        <v>77</v>
      </c>
      <c r="AC215" s="47" t="s">
        <v>53</v>
      </c>
      <c r="AD215" s="47" t="s">
        <v>53</v>
      </c>
      <c r="AE215" s="47" t="s">
        <v>53</v>
      </c>
      <c r="AF215" s="47" t="s">
        <v>53</v>
      </c>
      <c r="AG215" s="47" t="s">
        <v>53</v>
      </c>
      <c r="AH215" s="47" t="s">
        <v>77</v>
      </c>
      <c r="AI215" s="47" t="s">
        <v>53</v>
      </c>
      <c r="AJ215" s="47" t="s">
        <v>54</v>
      </c>
      <c r="AK215" s="47" t="s">
        <v>53</v>
      </c>
      <c r="AL215" s="47" t="s">
        <v>53</v>
      </c>
      <c r="AM215" s="47" t="s">
        <v>53</v>
      </c>
      <c r="AN215" s="47" t="s">
        <v>53</v>
      </c>
      <c r="AO215" s="47" t="s">
        <v>53</v>
      </c>
      <c r="AP215" s="47" t="s">
        <v>54</v>
      </c>
      <c r="AQ215" s="47" t="s">
        <v>53</v>
      </c>
      <c r="AR215" s="154" t="s">
        <v>53</v>
      </c>
      <c r="AS215" s="21"/>
      <c r="AT215" s="21"/>
      <c r="AU215" s="21"/>
      <c r="AV215" s="21"/>
      <c r="AW215" s="21"/>
      <c r="AX215" s="21"/>
      <c r="AY215" s="21"/>
      <c r="AZ215" s="21"/>
      <c r="BA215" s="21"/>
      <c r="BB215" s="21"/>
      <c r="BC215" s="21"/>
      <c r="BD215" s="21"/>
      <c r="BE215" s="21"/>
      <c r="BF215" s="21"/>
      <c r="BG215" s="21"/>
      <c r="BH215" s="21"/>
      <c r="BI215" s="21"/>
      <c r="BJ215" s="21"/>
    </row>
    <row r="216" spans="1:62" ht="19.5" customHeight="1">
      <c r="A216" s="4347" t="s">
        <v>111</v>
      </c>
      <c r="B216" s="5"/>
      <c r="C216" s="1"/>
      <c r="D216" s="120"/>
      <c r="E216" s="1261" t="s">
        <v>53</v>
      </c>
      <c r="F216" s="31" t="s">
        <v>54</v>
      </c>
      <c r="G216" s="82" t="s">
        <v>53</v>
      </c>
      <c r="H216" s="31" t="s">
        <v>54</v>
      </c>
      <c r="I216" s="82" t="s">
        <v>53</v>
      </c>
      <c r="J216" s="82" t="s">
        <v>53</v>
      </c>
      <c r="K216" s="82" t="s">
        <v>54</v>
      </c>
      <c r="L216" s="82" t="s">
        <v>53</v>
      </c>
      <c r="M216" s="81" t="s">
        <v>53</v>
      </c>
      <c r="N216" s="82" t="s">
        <v>53</v>
      </c>
      <c r="O216" s="31" t="s">
        <v>54</v>
      </c>
      <c r="P216" s="31" t="s">
        <v>54</v>
      </c>
      <c r="Q216" s="31" t="s">
        <v>53</v>
      </c>
      <c r="R216" s="31" t="s">
        <v>54</v>
      </c>
      <c r="S216" s="82" t="s">
        <v>54</v>
      </c>
      <c r="T216" s="82" t="s">
        <v>54</v>
      </c>
      <c r="U216" s="31" t="s">
        <v>54</v>
      </c>
      <c r="V216" s="31" t="s">
        <v>53</v>
      </c>
      <c r="W216" s="31" t="s">
        <v>54</v>
      </c>
      <c r="X216" s="31" t="s">
        <v>53</v>
      </c>
      <c r="Y216" s="31" t="s">
        <v>53</v>
      </c>
      <c r="Z216" s="31" t="s">
        <v>54</v>
      </c>
      <c r="AA216" s="82" t="s">
        <v>53</v>
      </c>
      <c r="AB216" s="82" t="s">
        <v>58</v>
      </c>
      <c r="AC216" s="82" t="s">
        <v>53</v>
      </c>
      <c r="AD216" s="31" t="s">
        <v>53</v>
      </c>
      <c r="AE216" s="31" t="s">
        <v>53</v>
      </c>
      <c r="AF216" s="31" t="s">
        <v>53</v>
      </c>
      <c r="AG216" s="82" t="s">
        <v>53</v>
      </c>
      <c r="AH216" s="31" t="s">
        <v>58</v>
      </c>
      <c r="AI216" s="31" t="s">
        <v>53</v>
      </c>
      <c r="AJ216" s="82" t="s">
        <v>54</v>
      </c>
      <c r="AK216" s="31" t="s">
        <v>53</v>
      </c>
      <c r="AL216" s="31" t="s">
        <v>53</v>
      </c>
      <c r="AM216" s="31" t="s">
        <v>53</v>
      </c>
      <c r="AN216" s="82" t="s">
        <v>53</v>
      </c>
      <c r="AO216" s="31" t="s">
        <v>53</v>
      </c>
      <c r="AP216" s="31" t="s">
        <v>54</v>
      </c>
      <c r="AQ216" s="31" t="s">
        <v>53</v>
      </c>
      <c r="AR216" s="148" t="s">
        <v>53</v>
      </c>
      <c r="AS216" s="21"/>
      <c r="AT216" s="21"/>
      <c r="AU216" s="21"/>
      <c r="AV216" s="21"/>
      <c r="AW216" s="21"/>
      <c r="AX216" s="21"/>
      <c r="AY216" s="21"/>
      <c r="AZ216" s="21"/>
      <c r="BA216" s="21"/>
      <c r="BB216" s="21"/>
      <c r="BC216" s="21"/>
      <c r="BD216" s="21"/>
      <c r="BE216" s="21"/>
      <c r="BF216" s="21"/>
      <c r="BG216" s="21"/>
      <c r="BH216" s="21"/>
      <c r="BI216" s="21"/>
      <c r="BJ216" s="21"/>
    </row>
    <row r="217" spans="1:62" ht="19.5" customHeight="1">
      <c r="A217" s="4348" t="s">
        <v>112</v>
      </c>
      <c r="B217" s="4395"/>
      <c r="C217" s="138"/>
      <c r="D217" s="139"/>
      <c r="E217" s="1266" t="s">
        <v>53</v>
      </c>
      <c r="F217" s="1241" t="s">
        <v>54</v>
      </c>
      <c r="G217" s="1240" t="s">
        <v>53</v>
      </c>
      <c r="H217" s="1241" t="s">
        <v>54</v>
      </c>
      <c r="I217" s="1240" t="s">
        <v>53</v>
      </c>
      <c r="J217" s="1240" t="s">
        <v>53</v>
      </c>
      <c r="K217" s="1240" t="s">
        <v>54</v>
      </c>
      <c r="L217" s="1240" t="s">
        <v>53</v>
      </c>
      <c r="M217" s="1241" t="s">
        <v>53</v>
      </c>
      <c r="N217" s="1240" t="s">
        <v>53</v>
      </c>
      <c r="O217" s="1241" t="s">
        <v>54</v>
      </c>
      <c r="P217" s="1241" t="s">
        <v>53</v>
      </c>
      <c r="Q217" s="1241" t="s">
        <v>54</v>
      </c>
      <c r="R217" s="1241" t="s">
        <v>54</v>
      </c>
      <c r="S217" s="1240" t="s">
        <v>54</v>
      </c>
      <c r="T217" s="1240" t="s">
        <v>54</v>
      </c>
      <c r="U217" s="1241" t="s">
        <v>58</v>
      </c>
      <c r="V217" s="1241" t="s">
        <v>53</v>
      </c>
      <c r="W217" s="1241" t="s">
        <v>54</v>
      </c>
      <c r="X217" s="1241" t="s">
        <v>53</v>
      </c>
      <c r="Y217" s="1241" t="s">
        <v>53</v>
      </c>
      <c r="Z217" s="1241" t="s">
        <v>53</v>
      </c>
      <c r="AA217" s="1240" t="s">
        <v>53</v>
      </c>
      <c r="AB217" s="1240" t="s">
        <v>58</v>
      </c>
      <c r="AC217" s="1240" t="s">
        <v>53</v>
      </c>
      <c r="AD217" s="1241" t="s">
        <v>53</v>
      </c>
      <c r="AE217" s="1241" t="s">
        <v>53</v>
      </c>
      <c r="AF217" s="1241" t="s">
        <v>53</v>
      </c>
      <c r="AG217" s="1241" t="s">
        <v>54</v>
      </c>
      <c r="AH217" s="1241" t="s">
        <v>58</v>
      </c>
      <c r="AI217" s="1241" t="s">
        <v>54</v>
      </c>
      <c r="AJ217" s="1240" t="s">
        <v>54</v>
      </c>
      <c r="AK217" s="1241" t="s">
        <v>53</v>
      </c>
      <c r="AL217" s="1241" t="s">
        <v>54</v>
      </c>
      <c r="AM217" s="1241" t="s">
        <v>53</v>
      </c>
      <c r="AN217" s="1240" t="s">
        <v>53</v>
      </c>
      <c r="AO217" s="1241" t="s">
        <v>53</v>
      </c>
      <c r="AP217" s="1241" t="s">
        <v>54</v>
      </c>
      <c r="AQ217" s="1241" t="s">
        <v>53</v>
      </c>
      <c r="AR217" s="1242" t="s">
        <v>53</v>
      </c>
      <c r="AS217" s="21"/>
      <c r="AT217" s="21"/>
      <c r="AU217" s="21"/>
      <c r="AV217" s="21"/>
      <c r="AW217" s="21"/>
      <c r="AX217" s="21"/>
      <c r="AY217" s="21"/>
      <c r="AZ217" s="21"/>
      <c r="BA217" s="21"/>
      <c r="BB217" s="21"/>
      <c r="BC217" s="21"/>
      <c r="BD217" s="21"/>
      <c r="BE217" s="21"/>
      <c r="BF217" s="21"/>
      <c r="BG217" s="21"/>
      <c r="BH217" s="21"/>
      <c r="BI217" s="21"/>
      <c r="BJ217" s="21"/>
    </row>
    <row r="218" spans="1:62" ht="19.5" customHeight="1">
      <c r="A218" s="4346" t="s">
        <v>119</v>
      </c>
      <c r="B218" s="7">
        <f>C218/D218</f>
        <v>0.75609756097560976</v>
      </c>
      <c r="C218" s="1246">
        <v>31</v>
      </c>
      <c r="D218" s="108">
        <v>41</v>
      </c>
      <c r="E218" s="54" t="s">
        <v>53</v>
      </c>
      <c r="F218" s="47" t="s">
        <v>53</v>
      </c>
      <c r="G218" s="47" t="s">
        <v>53</v>
      </c>
      <c r="H218" s="47" t="s">
        <v>54</v>
      </c>
      <c r="I218" s="47" t="s">
        <v>54</v>
      </c>
      <c r="J218" s="47" t="s">
        <v>53</v>
      </c>
      <c r="K218" s="47" t="s">
        <v>53</v>
      </c>
      <c r="L218" s="47" t="s">
        <v>53</v>
      </c>
      <c r="M218" s="47" t="s">
        <v>53</v>
      </c>
      <c r="N218" s="47" t="s">
        <v>53</v>
      </c>
      <c r="O218" s="47" t="s">
        <v>54</v>
      </c>
      <c r="P218" s="47" t="s">
        <v>53</v>
      </c>
      <c r="Q218" s="47" t="s">
        <v>53</v>
      </c>
      <c r="R218" s="47" t="s">
        <v>53</v>
      </c>
      <c r="S218" s="47" t="s">
        <v>54</v>
      </c>
      <c r="T218" s="47" t="s">
        <v>54</v>
      </c>
      <c r="U218" s="47" t="s">
        <v>54</v>
      </c>
      <c r="V218" s="47" t="s">
        <v>53</v>
      </c>
      <c r="W218" s="47" t="s">
        <v>54</v>
      </c>
      <c r="X218" s="47" t="s">
        <v>53</v>
      </c>
      <c r="Y218" s="47" t="s">
        <v>54</v>
      </c>
      <c r="Z218" s="47" t="s">
        <v>53</v>
      </c>
      <c r="AA218" s="47" t="s">
        <v>54</v>
      </c>
      <c r="AB218" s="47" t="s">
        <v>53</v>
      </c>
      <c r="AC218" s="47" t="s">
        <v>53</v>
      </c>
      <c r="AD218" s="47" t="s">
        <v>53</v>
      </c>
      <c r="AE218" s="47" t="s">
        <v>53</v>
      </c>
      <c r="AF218" s="47" t="s">
        <v>53</v>
      </c>
      <c r="AG218" s="47" t="s">
        <v>53</v>
      </c>
      <c r="AH218" s="47" t="s">
        <v>77</v>
      </c>
      <c r="AI218" s="47" t="s">
        <v>53</v>
      </c>
      <c r="AJ218" s="47" t="s">
        <v>53</v>
      </c>
      <c r="AK218" s="47" t="s">
        <v>53</v>
      </c>
      <c r="AL218" s="47" t="s">
        <v>53</v>
      </c>
      <c r="AM218" s="47" t="s">
        <v>53</v>
      </c>
      <c r="AN218" s="47" t="s">
        <v>53</v>
      </c>
      <c r="AO218" s="47" t="s">
        <v>53</v>
      </c>
      <c r="AP218" s="47" t="s">
        <v>54</v>
      </c>
      <c r="AQ218" s="47" t="s">
        <v>53</v>
      </c>
      <c r="AR218" s="154" t="s">
        <v>53</v>
      </c>
      <c r="AS218" s="21"/>
      <c r="AT218" s="21"/>
      <c r="AU218" s="21"/>
      <c r="AV218" s="21"/>
      <c r="AW218" s="21"/>
      <c r="AX218" s="21"/>
      <c r="AY218" s="21"/>
      <c r="AZ218" s="21"/>
      <c r="BA218" s="21"/>
      <c r="BB218" s="21"/>
      <c r="BC218" s="21"/>
      <c r="BD218" s="21"/>
      <c r="BE218" s="21"/>
      <c r="BF218" s="21"/>
      <c r="BG218" s="21"/>
      <c r="BH218" s="21"/>
      <c r="BI218" s="21"/>
      <c r="BJ218" s="21"/>
    </row>
    <row r="219" spans="1:62" ht="19.5" customHeight="1">
      <c r="A219" s="4347" t="s">
        <v>111</v>
      </c>
      <c r="B219" s="5"/>
      <c r="C219" s="1"/>
      <c r="D219" s="120"/>
      <c r="E219" s="1261" t="s">
        <v>53</v>
      </c>
      <c r="F219" s="31" t="s">
        <v>53</v>
      </c>
      <c r="G219" s="82" t="s">
        <v>53</v>
      </c>
      <c r="H219" s="31" t="s">
        <v>54</v>
      </c>
      <c r="I219" s="82" t="s">
        <v>54</v>
      </c>
      <c r="J219" s="82" t="s">
        <v>53</v>
      </c>
      <c r="K219" s="82" t="s">
        <v>53</v>
      </c>
      <c r="L219" s="82" t="s">
        <v>53</v>
      </c>
      <c r="M219" s="81" t="s">
        <v>53</v>
      </c>
      <c r="N219" s="82" t="s">
        <v>53</v>
      </c>
      <c r="O219" s="31" t="s">
        <v>54</v>
      </c>
      <c r="P219" s="31" t="s">
        <v>53</v>
      </c>
      <c r="Q219" s="31" t="s">
        <v>53</v>
      </c>
      <c r="R219" s="82" t="s">
        <v>53</v>
      </c>
      <c r="S219" s="82" t="s">
        <v>54</v>
      </c>
      <c r="T219" s="82" t="s">
        <v>54</v>
      </c>
      <c r="U219" s="31" t="s">
        <v>54</v>
      </c>
      <c r="V219" s="31" t="s">
        <v>53</v>
      </c>
      <c r="W219" s="31" t="s">
        <v>54</v>
      </c>
      <c r="X219" s="31" t="s">
        <v>53</v>
      </c>
      <c r="Y219" s="82" t="s">
        <v>54</v>
      </c>
      <c r="Z219" s="31" t="s">
        <v>54</v>
      </c>
      <c r="AA219" s="82" t="s">
        <v>54</v>
      </c>
      <c r="AB219" s="31" t="s">
        <v>58</v>
      </c>
      <c r="AC219" s="82" t="s">
        <v>53</v>
      </c>
      <c r="AD219" s="31" t="s">
        <v>53</v>
      </c>
      <c r="AE219" s="31" t="s">
        <v>53</v>
      </c>
      <c r="AF219" s="31" t="s">
        <v>53</v>
      </c>
      <c r="AG219" s="82" t="s">
        <v>53</v>
      </c>
      <c r="AH219" s="31" t="s">
        <v>58</v>
      </c>
      <c r="AI219" s="31" t="s">
        <v>53</v>
      </c>
      <c r="AJ219" s="82" t="s">
        <v>54</v>
      </c>
      <c r="AK219" s="31" t="s">
        <v>53</v>
      </c>
      <c r="AL219" s="31" t="s">
        <v>53</v>
      </c>
      <c r="AM219" s="31" t="s">
        <v>53</v>
      </c>
      <c r="AN219" s="82" t="s">
        <v>54</v>
      </c>
      <c r="AO219" s="31" t="s">
        <v>53</v>
      </c>
      <c r="AP219" s="31" t="s">
        <v>54</v>
      </c>
      <c r="AQ219" s="31" t="s">
        <v>53</v>
      </c>
      <c r="AR219" s="148" t="s">
        <v>53</v>
      </c>
      <c r="AS219" s="21"/>
      <c r="AT219" s="21"/>
      <c r="AU219" s="21"/>
      <c r="AV219" s="21"/>
      <c r="AW219" s="21"/>
      <c r="AX219" s="21"/>
      <c r="AY219" s="21"/>
      <c r="AZ219" s="21"/>
      <c r="BA219" s="21"/>
      <c r="BB219" s="21"/>
      <c r="BC219" s="21"/>
      <c r="BD219" s="21"/>
      <c r="BE219" s="21"/>
      <c r="BF219" s="21"/>
      <c r="BG219" s="21"/>
      <c r="BH219" s="21"/>
      <c r="BI219" s="21"/>
      <c r="BJ219" s="21"/>
    </row>
    <row r="220" spans="1:62" ht="19.5" customHeight="1">
      <c r="A220" s="4348" t="s">
        <v>112</v>
      </c>
      <c r="B220" s="4395"/>
      <c r="C220" s="138"/>
      <c r="D220" s="139"/>
      <c r="E220" s="1266" t="s">
        <v>53</v>
      </c>
      <c r="F220" s="1241" t="s">
        <v>53</v>
      </c>
      <c r="G220" s="1240" t="s">
        <v>53</v>
      </c>
      <c r="H220" s="1241" t="s">
        <v>54</v>
      </c>
      <c r="I220" s="1240" t="s">
        <v>54</v>
      </c>
      <c r="J220" s="1240" t="s">
        <v>53</v>
      </c>
      <c r="K220" s="1240" t="s">
        <v>53</v>
      </c>
      <c r="L220" s="1240" t="s">
        <v>53</v>
      </c>
      <c r="M220" s="1241" t="s">
        <v>58</v>
      </c>
      <c r="N220" s="1240" t="s">
        <v>53</v>
      </c>
      <c r="O220" s="1240" t="s">
        <v>54</v>
      </c>
      <c r="P220" s="1241" t="s">
        <v>53</v>
      </c>
      <c r="Q220" s="1241" t="s">
        <v>53</v>
      </c>
      <c r="R220" s="1240" t="s">
        <v>58</v>
      </c>
      <c r="S220" s="1240" t="s">
        <v>54</v>
      </c>
      <c r="T220" s="1240" t="s">
        <v>54</v>
      </c>
      <c r="U220" s="1241" t="s">
        <v>54</v>
      </c>
      <c r="V220" s="1241" t="s">
        <v>53</v>
      </c>
      <c r="W220" s="1241" t="s">
        <v>54</v>
      </c>
      <c r="X220" s="1241" t="s">
        <v>53</v>
      </c>
      <c r="Y220" s="1240" t="s">
        <v>54</v>
      </c>
      <c r="Z220" s="1241" t="s">
        <v>53</v>
      </c>
      <c r="AA220" s="1240" t="s">
        <v>54</v>
      </c>
      <c r="AB220" s="1240" t="s">
        <v>53</v>
      </c>
      <c r="AC220" s="1240" t="s">
        <v>53</v>
      </c>
      <c r="AD220" s="1241" t="s">
        <v>53</v>
      </c>
      <c r="AE220" s="1241" t="s">
        <v>53</v>
      </c>
      <c r="AF220" s="1241" t="s">
        <v>53</v>
      </c>
      <c r="AG220" s="1240" t="s">
        <v>58</v>
      </c>
      <c r="AH220" s="1241" t="s">
        <v>58</v>
      </c>
      <c r="AI220" s="1241" t="s">
        <v>53</v>
      </c>
      <c r="AJ220" s="1240" t="s">
        <v>53</v>
      </c>
      <c r="AK220" s="1241" t="s">
        <v>53</v>
      </c>
      <c r="AL220" s="1241" t="s">
        <v>54</v>
      </c>
      <c r="AM220" s="1241" t="s">
        <v>53</v>
      </c>
      <c r="AN220" s="1240" t="s">
        <v>53</v>
      </c>
      <c r="AO220" s="1241" t="s">
        <v>53</v>
      </c>
      <c r="AP220" s="1241" t="s">
        <v>54</v>
      </c>
      <c r="AQ220" s="1241" t="s">
        <v>53</v>
      </c>
      <c r="AR220" s="1242" t="s">
        <v>53</v>
      </c>
      <c r="AS220" s="21"/>
      <c r="AT220" s="21"/>
      <c r="AU220" s="21"/>
      <c r="AV220" s="21"/>
      <c r="AW220" s="21"/>
      <c r="AX220" s="21"/>
      <c r="AY220" s="21"/>
      <c r="AZ220" s="21"/>
      <c r="BA220" s="21"/>
      <c r="BB220" s="21"/>
      <c r="BC220" s="21"/>
      <c r="BD220" s="21"/>
      <c r="BE220" s="21"/>
      <c r="BF220" s="21"/>
      <c r="BG220" s="21"/>
      <c r="BH220" s="21"/>
      <c r="BI220" s="21"/>
      <c r="BJ220" s="21"/>
    </row>
    <row r="221" spans="1:62" ht="19.5" customHeight="1">
      <c r="A221" s="4346" t="s">
        <v>120</v>
      </c>
      <c r="B221" s="7">
        <f>C221/D221</f>
        <v>0.36842105263157893</v>
      </c>
      <c r="C221" s="1246">
        <v>14</v>
      </c>
      <c r="D221" s="108">
        <v>38</v>
      </c>
      <c r="E221" s="54" t="s">
        <v>77</v>
      </c>
      <c r="F221" s="47" t="s">
        <v>54</v>
      </c>
      <c r="G221" s="47" t="s">
        <v>54</v>
      </c>
      <c r="H221" s="47" t="s">
        <v>54</v>
      </c>
      <c r="I221" s="47" t="s">
        <v>54</v>
      </c>
      <c r="J221" s="47" t="s">
        <v>54</v>
      </c>
      <c r="K221" s="47" t="s">
        <v>54</v>
      </c>
      <c r="L221" s="47" t="s">
        <v>77</v>
      </c>
      <c r="M221" s="47" t="s">
        <v>53</v>
      </c>
      <c r="N221" s="47" t="s">
        <v>54</v>
      </c>
      <c r="O221" s="47" t="s">
        <v>54</v>
      </c>
      <c r="P221" s="47" t="s">
        <v>53</v>
      </c>
      <c r="Q221" s="47" t="s">
        <v>53</v>
      </c>
      <c r="R221" s="47" t="s">
        <v>53</v>
      </c>
      <c r="S221" s="47" t="s">
        <v>54</v>
      </c>
      <c r="T221" s="47" t="s">
        <v>54</v>
      </c>
      <c r="U221" s="47" t="s">
        <v>54</v>
      </c>
      <c r="V221" s="47" t="s">
        <v>53</v>
      </c>
      <c r="W221" s="47" t="s">
        <v>54</v>
      </c>
      <c r="X221" s="47" t="s">
        <v>53</v>
      </c>
      <c r="Y221" s="47" t="s">
        <v>54</v>
      </c>
      <c r="Z221" s="47" t="s">
        <v>53</v>
      </c>
      <c r="AA221" s="47" t="s">
        <v>53</v>
      </c>
      <c r="AB221" s="47" t="s">
        <v>77</v>
      </c>
      <c r="AC221" s="47" t="s">
        <v>54</v>
      </c>
      <c r="AD221" s="47" t="s">
        <v>53</v>
      </c>
      <c r="AE221" s="47" t="s">
        <v>54</v>
      </c>
      <c r="AF221" s="47" t="s">
        <v>53</v>
      </c>
      <c r="AG221" s="47" t="s">
        <v>54</v>
      </c>
      <c r="AH221" s="47" t="s">
        <v>77</v>
      </c>
      <c r="AI221" s="47" t="s">
        <v>53</v>
      </c>
      <c r="AJ221" s="47" t="s">
        <v>54</v>
      </c>
      <c r="AK221" s="47" t="s">
        <v>54</v>
      </c>
      <c r="AL221" s="47" t="s">
        <v>54</v>
      </c>
      <c r="AM221" s="47" t="s">
        <v>54</v>
      </c>
      <c r="AN221" s="47" t="s">
        <v>54</v>
      </c>
      <c r="AO221" s="47" t="s">
        <v>53</v>
      </c>
      <c r="AP221" s="47" t="s">
        <v>54</v>
      </c>
      <c r="AQ221" s="47" t="s">
        <v>53</v>
      </c>
      <c r="AR221" s="154" t="s">
        <v>53</v>
      </c>
      <c r="AS221" s="21"/>
      <c r="AT221" s="21"/>
      <c r="AU221" s="21"/>
      <c r="AV221" s="21"/>
      <c r="AW221" s="21"/>
      <c r="AX221" s="21"/>
      <c r="AY221" s="21"/>
      <c r="AZ221" s="21"/>
      <c r="BA221" s="21"/>
      <c r="BB221" s="21"/>
      <c r="BC221" s="21"/>
      <c r="BD221" s="21"/>
      <c r="BE221" s="21"/>
      <c r="BF221" s="21"/>
      <c r="BG221" s="21"/>
      <c r="BH221" s="21"/>
      <c r="BI221" s="21"/>
      <c r="BJ221" s="21"/>
    </row>
    <row r="222" spans="1:62" ht="19.5" customHeight="1">
      <c r="A222" s="4347" t="s">
        <v>111</v>
      </c>
      <c r="B222" s="5"/>
      <c r="C222" s="1"/>
      <c r="D222" s="120"/>
      <c r="E222" s="1261" t="s">
        <v>58</v>
      </c>
      <c r="F222" s="31" t="s">
        <v>54</v>
      </c>
      <c r="G222" s="82" t="s">
        <v>54</v>
      </c>
      <c r="H222" s="31" t="s">
        <v>54</v>
      </c>
      <c r="I222" s="31" t="s">
        <v>54</v>
      </c>
      <c r="J222" s="82" t="s">
        <v>54</v>
      </c>
      <c r="K222" s="82" t="s">
        <v>54</v>
      </c>
      <c r="L222" s="31" t="s">
        <v>58</v>
      </c>
      <c r="M222" s="81" t="s">
        <v>53</v>
      </c>
      <c r="N222" s="82" t="s">
        <v>54</v>
      </c>
      <c r="O222" s="31" t="s">
        <v>54</v>
      </c>
      <c r="P222" s="31" t="s">
        <v>53</v>
      </c>
      <c r="Q222" s="31" t="s">
        <v>53</v>
      </c>
      <c r="R222" s="82" t="s">
        <v>53</v>
      </c>
      <c r="S222" s="82" t="s">
        <v>54</v>
      </c>
      <c r="T222" s="82" t="s">
        <v>54</v>
      </c>
      <c r="U222" s="82" t="s">
        <v>54</v>
      </c>
      <c r="V222" s="31" t="s">
        <v>53</v>
      </c>
      <c r="W222" s="31" t="s">
        <v>54</v>
      </c>
      <c r="X222" s="31" t="s">
        <v>53</v>
      </c>
      <c r="Y222" s="82" t="s">
        <v>54</v>
      </c>
      <c r="Z222" s="31" t="s">
        <v>54</v>
      </c>
      <c r="AA222" s="82" t="s">
        <v>53</v>
      </c>
      <c r="AB222" s="31" t="s">
        <v>58</v>
      </c>
      <c r="AC222" s="82" t="s">
        <v>54</v>
      </c>
      <c r="AD222" s="31" t="s">
        <v>53</v>
      </c>
      <c r="AE222" s="31" t="s">
        <v>54</v>
      </c>
      <c r="AF222" s="31" t="s">
        <v>53</v>
      </c>
      <c r="AG222" s="82" t="s">
        <v>54</v>
      </c>
      <c r="AH222" s="31" t="s">
        <v>58</v>
      </c>
      <c r="AI222" s="31" t="s">
        <v>53</v>
      </c>
      <c r="AJ222" s="82" t="s">
        <v>54</v>
      </c>
      <c r="AK222" s="31" t="s">
        <v>58</v>
      </c>
      <c r="AL222" s="31" t="s">
        <v>54</v>
      </c>
      <c r="AM222" s="31" t="s">
        <v>54</v>
      </c>
      <c r="AN222" s="82" t="s">
        <v>54</v>
      </c>
      <c r="AO222" s="31" t="s">
        <v>53</v>
      </c>
      <c r="AP222" s="31" t="s">
        <v>54</v>
      </c>
      <c r="AQ222" s="31" t="s">
        <v>53</v>
      </c>
      <c r="AR222" s="148" t="s">
        <v>53</v>
      </c>
      <c r="AS222" s="21"/>
      <c r="AT222" s="21"/>
      <c r="AU222" s="21"/>
      <c r="AV222" s="21"/>
      <c r="AW222" s="21"/>
      <c r="AX222" s="21"/>
      <c r="AY222" s="21"/>
      <c r="AZ222" s="21"/>
      <c r="BA222" s="21"/>
      <c r="BB222" s="21"/>
      <c r="BC222" s="21"/>
      <c r="BD222" s="21"/>
      <c r="BE222" s="21"/>
      <c r="BF222" s="21"/>
      <c r="BG222" s="21"/>
      <c r="BH222" s="21"/>
      <c r="BI222" s="21"/>
      <c r="BJ222" s="21"/>
    </row>
    <row r="223" spans="1:62" ht="19.5" customHeight="1">
      <c r="A223" s="4348" t="s">
        <v>112</v>
      </c>
      <c r="B223" s="4395"/>
      <c r="C223" s="138"/>
      <c r="D223" s="139"/>
      <c r="E223" s="1266" t="s">
        <v>58</v>
      </c>
      <c r="F223" s="1241" t="s">
        <v>54</v>
      </c>
      <c r="G223" s="1241" t="s">
        <v>54</v>
      </c>
      <c r="H223" s="1241" t="s">
        <v>54</v>
      </c>
      <c r="I223" s="1241" t="s">
        <v>54</v>
      </c>
      <c r="J223" s="1240" t="s">
        <v>54</v>
      </c>
      <c r="K223" s="1240" t="s">
        <v>54</v>
      </c>
      <c r="L223" s="1241" t="s">
        <v>58</v>
      </c>
      <c r="M223" s="1241" t="s">
        <v>54</v>
      </c>
      <c r="N223" s="1240" t="s">
        <v>54</v>
      </c>
      <c r="O223" s="1240" t="s">
        <v>54</v>
      </c>
      <c r="P223" s="1241" t="s">
        <v>53</v>
      </c>
      <c r="Q223" s="1241" t="s">
        <v>53</v>
      </c>
      <c r="R223" s="1240" t="s">
        <v>54</v>
      </c>
      <c r="S223" s="1240" t="s">
        <v>54</v>
      </c>
      <c r="T223" s="1240" t="s">
        <v>54</v>
      </c>
      <c r="U223" s="1240" t="s">
        <v>54</v>
      </c>
      <c r="V223" s="1241" t="s">
        <v>53</v>
      </c>
      <c r="W223" s="1241" t="s">
        <v>54</v>
      </c>
      <c r="X223" s="1241" t="s">
        <v>53</v>
      </c>
      <c r="Y223" s="1240" t="s">
        <v>54</v>
      </c>
      <c r="Z223" s="1241" t="s">
        <v>53</v>
      </c>
      <c r="AA223" s="1240" t="s">
        <v>53</v>
      </c>
      <c r="AB223" s="1241" t="s">
        <v>58</v>
      </c>
      <c r="AC223" s="1240" t="s">
        <v>54</v>
      </c>
      <c r="AD223" s="1241" t="s">
        <v>53</v>
      </c>
      <c r="AE223" s="1241" t="s">
        <v>54</v>
      </c>
      <c r="AF223" s="1241" t="s">
        <v>53</v>
      </c>
      <c r="AG223" s="1240" t="s">
        <v>54</v>
      </c>
      <c r="AH223" s="1241" t="s">
        <v>58</v>
      </c>
      <c r="AI223" s="1241" t="s">
        <v>54</v>
      </c>
      <c r="AJ223" s="1240" t="s">
        <v>54</v>
      </c>
      <c r="AK223" s="1241" t="s">
        <v>54</v>
      </c>
      <c r="AL223" s="1241" t="s">
        <v>54</v>
      </c>
      <c r="AM223" s="1241" t="s">
        <v>54</v>
      </c>
      <c r="AN223" s="1240" t="s">
        <v>54</v>
      </c>
      <c r="AO223" s="1241" t="s">
        <v>53</v>
      </c>
      <c r="AP223" s="1241" t="s">
        <v>54</v>
      </c>
      <c r="AQ223" s="1241" t="s">
        <v>54</v>
      </c>
      <c r="AR223" s="1242" t="s">
        <v>53</v>
      </c>
      <c r="AS223" s="21"/>
      <c r="AT223" s="21"/>
      <c r="AU223" s="21"/>
      <c r="AV223" s="21"/>
      <c r="AW223" s="21"/>
      <c r="AX223" s="21"/>
      <c r="AY223" s="21"/>
      <c r="AZ223" s="21"/>
      <c r="BA223" s="21"/>
      <c r="BB223" s="21"/>
      <c r="BC223" s="21"/>
      <c r="BD223" s="21"/>
      <c r="BE223" s="21"/>
      <c r="BF223" s="21"/>
      <c r="BG223" s="21"/>
      <c r="BH223" s="21"/>
      <c r="BI223" s="21"/>
      <c r="BJ223" s="21"/>
    </row>
    <row r="224" spans="1:62" ht="19.5" customHeight="1">
      <c r="A224" s="4346" t="s">
        <v>121</v>
      </c>
      <c r="B224" s="7">
        <f>C224/D224</f>
        <v>0.41666666666666669</v>
      </c>
      <c r="C224" s="1246">
        <v>15</v>
      </c>
      <c r="D224" s="108">
        <v>36</v>
      </c>
      <c r="E224" s="54" t="s">
        <v>77</v>
      </c>
      <c r="F224" s="47" t="s">
        <v>54</v>
      </c>
      <c r="G224" s="47" t="s">
        <v>77</v>
      </c>
      <c r="H224" s="47" t="s">
        <v>54</v>
      </c>
      <c r="I224" s="47" t="s">
        <v>54</v>
      </c>
      <c r="J224" s="47" t="s">
        <v>54</v>
      </c>
      <c r="K224" s="47" t="s">
        <v>54</v>
      </c>
      <c r="L224" s="47" t="s">
        <v>77</v>
      </c>
      <c r="M224" s="47" t="s">
        <v>53</v>
      </c>
      <c r="N224" s="47" t="s">
        <v>54</v>
      </c>
      <c r="O224" s="47" t="s">
        <v>54</v>
      </c>
      <c r="P224" s="47" t="s">
        <v>53</v>
      </c>
      <c r="Q224" s="47" t="s">
        <v>53</v>
      </c>
      <c r="R224" s="47" t="s">
        <v>53</v>
      </c>
      <c r="S224" s="47" t="s">
        <v>54</v>
      </c>
      <c r="T224" s="47" t="s">
        <v>54</v>
      </c>
      <c r="U224" s="47" t="s">
        <v>54</v>
      </c>
      <c r="V224" s="47" t="s">
        <v>53</v>
      </c>
      <c r="W224" s="47" t="s">
        <v>54</v>
      </c>
      <c r="X224" s="47" t="s">
        <v>53</v>
      </c>
      <c r="Y224" s="47" t="s">
        <v>54</v>
      </c>
      <c r="Z224" s="47" t="s">
        <v>53</v>
      </c>
      <c r="AA224" s="47" t="s">
        <v>53</v>
      </c>
      <c r="AB224" s="47" t="s">
        <v>77</v>
      </c>
      <c r="AC224" s="47" t="s">
        <v>54</v>
      </c>
      <c r="AD224" s="47" t="s">
        <v>53</v>
      </c>
      <c r="AE224" s="47" t="s">
        <v>54</v>
      </c>
      <c r="AF224" s="47" t="s">
        <v>53</v>
      </c>
      <c r="AG224" s="47" t="s">
        <v>54</v>
      </c>
      <c r="AH224" s="47" t="s">
        <v>77</v>
      </c>
      <c r="AI224" s="47" t="s">
        <v>53</v>
      </c>
      <c r="AJ224" s="47" t="s">
        <v>54</v>
      </c>
      <c r="AK224" s="47" t="s">
        <v>54</v>
      </c>
      <c r="AL224" s="47" t="s">
        <v>54</v>
      </c>
      <c r="AM224" s="47" t="s">
        <v>54</v>
      </c>
      <c r="AN224" s="47" t="s">
        <v>54</v>
      </c>
      <c r="AO224" s="47" t="s">
        <v>53</v>
      </c>
      <c r="AP224" s="47" t="s">
        <v>77</v>
      </c>
      <c r="AQ224" s="47" t="s">
        <v>53</v>
      </c>
      <c r="AR224" s="154" t="s">
        <v>53</v>
      </c>
      <c r="AS224" s="21"/>
      <c r="AT224" s="21"/>
      <c r="AU224" s="21"/>
      <c r="AV224" s="21"/>
      <c r="AW224" s="21"/>
      <c r="AX224" s="21"/>
      <c r="AY224" s="21"/>
      <c r="AZ224" s="21"/>
      <c r="BA224" s="21"/>
      <c r="BB224" s="21"/>
      <c r="BC224" s="21"/>
      <c r="BD224" s="21"/>
      <c r="BE224" s="21"/>
      <c r="BF224" s="21"/>
      <c r="BG224" s="21"/>
      <c r="BH224" s="21"/>
      <c r="BI224" s="21"/>
      <c r="BJ224" s="21"/>
    </row>
    <row r="225" spans="1:62" ht="19.5" customHeight="1">
      <c r="A225" s="4347" t="s">
        <v>111</v>
      </c>
      <c r="B225" s="5"/>
      <c r="C225" s="1"/>
      <c r="D225" s="120"/>
      <c r="E225" s="1261" t="s">
        <v>58</v>
      </c>
      <c r="F225" s="31" t="s">
        <v>54</v>
      </c>
      <c r="G225" s="82" t="s">
        <v>54</v>
      </c>
      <c r="H225" s="31" t="s">
        <v>54</v>
      </c>
      <c r="I225" s="31" t="s">
        <v>54</v>
      </c>
      <c r="J225" s="82" t="s">
        <v>54</v>
      </c>
      <c r="K225" s="82" t="s">
        <v>54</v>
      </c>
      <c r="L225" s="31" t="s">
        <v>58</v>
      </c>
      <c r="M225" s="81" t="s">
        <v>53</v>
      </c>
      <c r="N225" s="82" t="s">
        <v>54</v>
      </c>
      <c r="O225" s="31" t="s">
        <v>54</v>
      </c>
      <c r="P225" s="31" t="s">
        <v>53</v>
      </c>
      <c r="Q225" s="31" t="s">
        <v>53</v>
      </c>
      <c r="R225" s="82" t="s">
        <v>53</v>
      </c>
      <c r="S225" s="82" t="s">
        <v>54</v>
      </c>
      <c r="T225" s="82" t="s">
        <v>54</v>
      </c>
      <c r="U225" s="82" t="s">
        <v>54</v>
      </c>
      <c r="V225" s="31" t="s">
        <v>53</v>
      </c>
      <c r="W225" s="31" t="s">
        <v>54</v>
      </c>
      <c r="X225" s="31" t="s">
        <v>53</v>
      </c>
      <c r="Y225" s="82" t="s">
        <v>54</v>
      </c>
      <c r="Z225" s="31" t="s">
        <v>54</v>
      </c>
      <c r="AA225" s="82" t="s">
        <v>53</v>
      </c>
      <c r="AB225" s="31" t="s">
        <v>58</v>
      </c>
      <c r="AC225" s="82" t="s">
        <v>54</v>
      </c>
      <c r="AD225" s="31" t="s">
        <v>53</v>
      </c>
      <c r="AE225" s="31" t="s">
        <v>54</v>
      </c>
      <c r="AF225" s="31" t="s">
        <v>53</v>
      </c>
      <c r="AG225" s="82" t="s">
        <v>54</v>
      </c>
      <c r="AH225" s="31" t="s">
        <v>58</v>
      </c>
      <c r="AI225" s="31" t="s">
        <v>53</v>
      </c>
      <c r="AJ225" s="82" t="s">
        <v>54</v>
      </c>
      <c r="AK225" s="31" t="s">
        <v>58</v>
      </c>
      <c r="AL225" s="31" t="s">
        <v>54</v>
      </c>
      <c r="AM225" s="31" t="s">
        <v>54</v>
      </c>
      <c r="AN225" s="82" t="s">
        <v>54</v>
      </c>
      <c r="AO225" s="31" t="s">
        <v>53</v>
      </c>
      <c r="AP225" s="31" t="s">
        <v>58</v>
      </c>
      <c r="AQ225" s="31" t="s">
        <v>53</v>
      </c>
      <c r="AR225" s="148" t="s">
        <v>53</v>
      </c>
      <c r="AS225" s="21"/>
      <c r="AT225" s="21"/>
      <c r="AU225" s="21"/>
      <c r="AV225" s="21"/>
      <c r="AW225" s="21"/>
      <c r="AX225" s="21"/>
      <c r="AY225" s="21"/>
      <c r="AZ225" s="21"/>
      <c r="BA225" s="21"/>
      <c r="BB225" s="21"/>
      <c r="BC225" s="21"/>
      <c r="BD225" s="21"/>
      <c r="BE225" s="21"/>
      <c r="BF225" s="21"/>
      <c r="BG225" s="21"/>
      <c r="BH225" s="21"/>
      <c r="BI225" s="21"/>
      <c r="BJ225" s="21"/>
    </row>
    <row r="226" spans="1:62" ht="19.5" customHeight="1">
      <c r="A226" s="4348" t="s">
        <v>112</v>
      </c>
      <c r="B226" s="4395"/>
      <c r="C226" s="138"/>
      <c r="D226" s="139"/>
      <c r="E226" s="1266" t="s">
        <v>58</v>
      </c>
      <c r="F226" s="1241" t="s">
        <v>54</v>
      </c>
      <c r="G226" s="1241" t="s">
        <v>58</v>
      </c>
      <c r="H226" s="1241" t="s">
        <v>54</v>
      </c>
      <c r="I226" s="1241" t="s">
        <v>54</v>
      </c>
      <c r="J226" s="1240" t="s">
        <v>54</v>
      </c>
      <c r="K226" s="1240" t="s">
        <v>54</v>
      </c>
      <c r="L226" s="1241" t="s">
        <v>58</v>
      </c>
      <c r="M226" s="1245" t="s">
        <v>54</v>
      </c>
      <c r="N226" s="1240" t="s">
        <v>54</v>
      </c>
      <c r="O226" s="1240" t="s">
        <v>54</v>
      </c>
      <c r="P226" s="1241" t="s">
        <v>53</v>
      </c>
      <c r="Q226" s="1241" t="s">
        <v>53</v>
      </c>
      <c r="R226" s="1240" t="s">
        <v>54</v>
      </c>
      <c r="S226" s="1240" t="s">
        <v>54</v>
      </c>
      <c r="T226" s="1240" t="s">
        <v>54</v>
      </c>
      <c r="U226" s="1240" t="s">
        <v>54</v>
      </c>
      <c r="V226" s="1241" t="s">
        <v>53</v>
      </c>
      <c r="W226" s="1241" t="s">
        <v>54</v>
      </c>
      <c r="X226" s="1241" t="s">
        <v>53</v>
      </c>
      <c r="Y226" s="1240" t="s">
        <v>54</v>
      </c>
      <c r="Z226" s="1241" t="s">
        <v>53</v>
      </c>
      <c r="AA226" s="1240" t="s">
        <v>53</v>
      </c>
      <c r="AB226" s="1241" t="s">
        <v>58</v>
      </c>
      <c r="AC226" s="1240" t="s">
        <v>54</v>
      </c>
      <c r="AD226" s="1241" t="s">
        <v>53</v>
      </c>
      <c r="AE226" s="1241" t="s">
        <v>54</v>
      </c>
      <c r="AF226" s="1241" t="s">
        <v>53</v>
      </c>
      <c r="AG226" s="1240" t="s">
        <v>54</v>
      </c>
      <c r="AH226" s="1241" t="s">
        <v>58</v>
      </c>
      <c r="AI226" s="1241" t="s">
        <v>54</v>
      </c>
      <c r="AJ226" s="1240" t="s">
        <v>54</v>
      </c>
      <c r="AK226" s="1241" t="s">
        <v>54</v>
      </c>
      <c r="AL226" s="1241" t="s">
        <v>54</v>
      </c>
      <c r="AM226" s="1241" t="s">
        <v>54</v>
      </c>
      <c r="AN226" s="1240" t="s">
        <v>54</v>
      </c>
      <c r="AO226" s="1241" t="s">
        <v>53</v>
      </c>
      <c r="AP226" s="1241" t="s">
        <v>58</v>
      </c>
      <c r="AQ226" s="1241" t="s">
        <v>54</v>
      </c>
      <c r="AR226" s="1242" t="s">
        <v>53</v>
      </c>
      <c r="AS226" s="21"/>
      <c r="AT226" s="21"/>
      <c r="AU226" s="21"/>
      <c r="AV226" s="21"/>
      <c r="AW226" s="21"/>
      <c r="AX226" s="21"/>
      <c r="AY226" s="21"/>
      <c r="AZ226" s="21"/>
      <c r="BA226" s="21"/>
      <c r="BB226" s="21"/>
      <c r="BC226" s="21"/>
      <c r="BD226" s="21"/>
      <c r="BE226" s="21"/>
      <c r="BF226" s="21"/>
      <c r="BG226" s="21"/>
      <c r="BH226" s="21"/>
      <c r="BI226" s="21"/>
      <c r="BJ226" s="21"/>
    </row>
    <row r="227" spans="1:62" ht="19.5" customHeight="1">
      <c r="A227" s="4346" t="s">
        <v>122</v>
      </c>
      <c r="B227" s="7">
        <f>C227/D227</f>
        <v>8.8235294117647065E-2</v>
      </c>
      <c r="C227" s="1246">
        <v>3</v>
      </c>
      <c r="D227" s="108">
        <v>34</v>
      </c>
      <c r="E227" s="54" t="s">
        <v>53</v>
      </c>
      <c r="F227" s="47" t="s">
        <v>77</v>
      </c>
      <c r="G227" s="47" t="s">
        <v>54</v>
      </c>
      <c r="H227" s="47" t="s">
        <v>54</v>
      </c>
      <c r="I227" s="47" t="s">
        <v>77</v>
      </c>
      <c r="J227" s="47" t="s">
        <v>54</v>
      </c>
      <c r="K227" s="47" t="s">
        <v>54</v>
      </c>
      <c r="L227" s="47" t="s">
        <v>77</v>
      </c>
      <c r="M227" s="47" t="s">
        <v>54</v>
      </c>
      <c r="N227" s="47" t="s">
        <v>54</v>
      </c>
      <c r="O227" s="47" t="s">
        <v>54</v>
      </c>
      <c r="P227" s="47" t="s">
        <v>54</v>
      </c>
      <c r="Q227" s="47" t="s">
        <v>54</v>
      </c>
      <c r="R227" s="47" t="s">
        <v>54</v>
      </c>
      <c r="S227" s="47" t="s">
        <v>54</v>
      </c>
      <c r="T227" s="47" t="s">
        <v>54</v>
      </c>
      <c r="U227" s="47" t="s">
        <v>54</v>
      </c>
      <c r="V227" s="47" t="s">
        <v>54</v>
      </c>
      <c r="W227" s="47" t="s">
        <v>54</v>
      </c>
      <c r="X227" s="47" t="s">
        <v>54</v>
      </c>
      <c r="Y227" s="47" t="s">
        <v>54</v>
      </c>
      <c r="Z227" s="47" t="s">
        <v>54</v>
      </c>
      <c r="AA227" s="47" t="s">
        <v>54</v>
      </c>
      <c r="AB227" s="47" t="s">
        <v>77</v>
      </c>
      <c r="AC227" s="47" t="s">
        <v>54</v>
      </c>
      <c r="AD227" s="47" t="s">
        <v>53</v>
      </c>
      <c r="AE227" s="47" t="s">
        <v>77</v>
      </c>
      <c r="AF227" s="47" t="s">
        <v>54</v>
      </c>
      <c r="AG227" s="47" t="s">
        <v>54</v>
      </c>
      <c r="AH227" s="47" t="s">
        <v>77</v>
      </c>
      <c r="AI227" s="47" t="s">
        <v>54</v>
      </c>
      <c r="AJ227" s="47" t="s">
        <v>54</v>
      </c>
      <c r="AK227" s="47" t="s">
        <v>77</v>
      </c>
      <c r="AL227" s="47" t="s">
        <v>77</v>
      </c>
      <c r="AM227" s="47" t="s">
        <v>54</v>
      </c>
      <c r="AN227" s="47" t="s">
        <v>54</v>
      </c>
      <c r="AO227" s="47" t="s">
        <v>53</v>
      </c>
      <c r="AP227" s="47" t="s">
        <v>54</v>
      </c>
      <c r="AQ227" s="47" t="s">
        <v>54</v>
      </c>
      <c r="AR227" s="154" t="s">
        <v>54</v>
      </c>
      <c r="AS227" s="21"/>
      <c r="AT227" s="21"/>
      <c r="AU227" s="21"/>
      <c r="AV227" s="21"/>
      <c r="AW227" s="21"/>
      <c r="AX227" s="21"/>
      <c r="AY227" s="21"/>
      <c r="AZ227" s="21"/>
      <c r="BA227" s="21"/>
      <c r="BB227" s="21"/>
      <c r="BC227" s="21"/>
      <c r="BD227" s="21"/>
      <c r="BE227" s="21"/>
      <c r="BF227" s="21"/>
      <c r="BG227" s="21"/>
      <c r="BH227" s="21"/>
      <c r="BI227" s="21"/>
      <c r="BJ227" s="21"/>
    </row>
    <row r="228" spans="1:62" ht="19.5" customHeight="1">
      <c r="A228" s="4347" t="s">
        <v>111</v>
      </c>
      <c r="B228" s="5"/>
      <c r="C228" s="1"/>
      <c r="D228" s="120"/>
      <c r="E228" s="1261" t="s">
        <v>53</v>
      </c>
      <c r="F228" s="31" t="s">
        <v>58</v>
      </c>
      <c r="G228" s="31" t="s">
        <v>58</v>
      </c>
      <c r="H228" s="31" t="s">
        <v>54</v>
      </c>
      <c r="I228" s="31" t="s">
        <v>58</v>
      </c>
      <c r="J228" s="82" t="s">
        <v>54</v>
      </c>
      <c r="K228" s="82" t="s">
        <v>54</v>
      </c>
      <c r="L228" s="31" t="s">
        <v>58</v>
      </c>
      <c r="M228" s="31" t="s">
        <v>54</v>
      </c>
      <c r="N228" s="82" t="s">
        <v>54</v>
      </c>
      <c r="O228" s="31" t="s">
        <v>54</v>
      </c>
      <c r="P228" s="31" t="s">
        <v>54</v>
      </c>
      <c r="Q228" s="31" t="s">
        <v>54</v>
      </c>
      <c r="R228" s="82" t="s">
        <v>54</v>
      </c>
      <c r="S228" s="82" t="s">
        <v>54</v>
      </c>
      <c r="T228" s="82" t="s">
        <v>54</v>
      </c>
      <c r="U228" s="31" t="s">
        <v>54</v>
      </c>
      <c r="V228" s="31" t="s">
        <v>54</v>
      </c>
      <c r="W228" s="31" t="s">
        <v>54</v>
      </c>
      <c r="X228" s="31" t="s">
        <v>54</v>
      </c>
      <c r="Y228" s="82" t="s">
        <v>54</v>
      </c>
      <c r="Z228" s="31" t="s">
        <v>54</v>
      </c>
      <c r="AA228" s="81" t="s">
        <v>54</v>
      </c>
      <c r="AB228" s="31" t="s">
        <v>58</v>
      </c>
      <c r="AC228" s="81" t="s">
        <v>54</v>
      </c>
      <c r="AD228" s="31" t="s">
        <v>53</v>
      </c>
      <c r="AE228" s="31" t="s">
        <v>58</v>
      </c>
      <c r="AF228" s="31" t="s">
        <v>54</v>
      </c>
      <c r="AG228" s="82" t="s">
        <v>54</v>
      </c>
      <c r="AH228" s="82" t="s">
        <v>58</v>
      </c>
      <c r="AI228" s="31" t="s">
        <v>54</v>
      </c>
      <c r="AJ228" s="31" t="s">
        <v>54</v>
      </c>
      <c r="AK228" s="31" t="s">
        <v>58</v>
      </c>
      <c r="AL228" s="31" t="s">
        <v>54</v>
      </c>
      <c r="AM228" s="31" t="s">
        <v>54</v>
      </c>
      <c r="AN228" s="31" t="s">
        <v>54</v>
      </c>
      <c r="AO228" s="31" t="s">
        <v>53</v>
      </c>
      <c r="AP228" s="31" t="s">
        <v>54</v>
      </c>
      <c r="AQ228" s="31" t="s">
        <v>54</v>
      </c>
      <c r="AR228" s="148" t="s">
        <v>54</v>
      </c>
      <c r="AS228" s="21"/>
      <c r="AT228" s="21"/>
      <c r="AU228" s="21"/>
      <c r="AV228" s="21"/>
      <c r="AW228" s="21"/>
      <c r="AX228" s="21"/>
      <c r="AY228" s="21"/>
      <c r="AZ228" s="21"/>
      <c r="BA228" s="21"/>
      <c r="BB228" s="21"/>
      <c r="BC228" s="21"/>
      <c r="BD228" s="21"/>
      <c r="BE228" s="21"/>
      <c r="BF228" s="21"/>
      <c r="BG228" s="21"/>
      <c r="BH228" s="21"/>
      <c r="BI228" s="21"/>
      <c r="BJ228" s="21"/>
    </row>
    <row r="229" spans="1:62" ht="19.5" customHeight="1">
      <c r="A229" s="4348" t="s">
        <v>112</v>
      </c>
      <c r="B229" s="4395"/>
      <c r="C229" s="138"/>
      <c r="D229" s="139"/>
      <c r="E229" s="1266" t="s">
        <v>53</v>
      </c>
      <c r="F229" s="1241" t="s">
        <v>58</v>
      </c>
      <c r="G229" s="1241" t="s">
        <v>54</v>
      </c>
      <c r="H229" s="1241" t="s">
        <v>54</v>
      </c>
      <c r="I229" s="1241" t="s">
        <v>58</v>
      </c>
      <c r="J229" s="1240" t="s">
        <v>54</v>
      </c>
      <c r="K229" s="1240" t="s">
        <v>54</v>
      </c>
      <c r="L229" s="1241" t="s">
        <v>58</v>
      </c>
      <c r="M229" s="1241" t="s">
        <v>54</v>
      </c>
      <c r="N229" s="1240" t="s">
        <v>54</v>
      </c>
      <c r="O229" s="1240" t="s">
        <v>54</v>
      </c>
      <c r="P229" s="1241" t="s">
        <v>54</v>
      </c>
      <c r="Q229" s="1241" t="s">
        <v>54</v>
      </c>
      <c r="R229" s="1240" t="s">
        <v>54</v>
      </c>
      <c r="S229" s="1240" t="s">
        <v>54</v>
      </c>
      <c r="T229" s="1240" t="s">
        <v>54</v>
      </c>
      <c r="U229" s="1241" t="s">
        <v>54</v>
      </c>
      <c r="V229" s="1241" t="s">
        <v>54</v>
      </c>
      <c r="W229" s="1241" t="s">
        <v>54</v>
      </c>
      <c r="X229" s="1241" t="s">
        <v>54</v>
      </c>
      <c r="Y229" s="1240" t="s">
        <v>54</v>
      </c>
      <c r="Z229" s="1241" t="s">
        <v>54</v>
      </c>
      <c r="AA229" s="1245" t="s">
        <v>54</v>
      </c>
      <c r="AB229" s="1241" t="s">
        <v>58</v>
      </c>
      <c r="AC229" s="1245" t="s">
        <v>54</v>
      </c>
      <c r="AD229" s="1241" t="s">
        <v>53</v>
      </c>
      <c r="AE229" s="1241" t="s">
        <v>58</v>
      </c>
      <c r="AF229" s="1241" t="s">
        <v>54</v>
      </c>
      <c r="AG229" s="1240" t="s">
        <v>54</v>
      </c>
      <c r="AH229" s="1241" t="s">
        <v>58</v>
      </c>
      <c r="AI229" s="1241" t="s">
        <v>54</v>
      </c>
      <c r="AJ229" s="1241" t="s">
        <v>54</v>
      </c>
      <c r="AK229" s="1241" t="s">
        <v>58</v>
      </c>
      <c r="AL229" s="1241" t="s">
        <v>58</v>
      </c>
      <c r="AM229" s="1241" t="s">
        <v>54</v>
      </c>
      <c r="AN229" s="1241" t="s">
        <v>54</v>
      </c>
      <c r="AO229" s="1241" t="s">
        <v>54</v>
      </c>
      <c r="AP229" s="1241" t="s">
        <v>54</v>
      </c>
      <c r="AQ229" s="1241" t="s">
        <v>54</v>
      </c>
      <c r="AR229" s="1242" t="s">
        <v>54</v>
      </c>
      <c r="AS229" s="21"/>
      <c r="AT229" s="21"/>
      <c r="AU229" s="21"/>
      <c r="AV229" s="21"/>
      <c r="AW229" s="21"/>
      <c r="AX229" s="21"/>
      <c r="AY229" s="21"/>
      <c r="AZ229" s="21"/>
      <c r="BA229" s="21"/>
      <c r="BB229" s="21"/>
      <c r="BC229" s="21"/>
      <c r="BD229" s="21"/>
      <c r="BE229" s="21"/>
      <c r="BF229" s="21"/>
      <c r="BG229" s="21"/>
      <c r="BH229" s="21"/>
      <c r="BI229" s="21"/>
      <c r="BJ229" s="21"/>
    </row>
    <row r="230" spans="1:62" ht="19.5" customHeight="1">
      <c r="A230" s="4346" t="s">
        <v>123</v>
      </c>
      <c r="B230" s="7">
        <f>C230/D230</f>
        <v>3.0303030303030304E-2</v>
      </c>
      <c r="C230" s="1246">
        <v>1</v>
      </c>
      <c r="D230" s="108">
        <v>33</v>
      </c>
      <c r="E230" s="54" t="s">
        <v>77</v>
      </c>
      <c r="F230" s="47" t="s">
        <v>77</v>
      </c>
      <c r="G230" s="47" t="s">
        <v>54</v>
      </c>
      <c r="H230" s="47" t="s">
        <v>54</v>
      </c>
      <c r="I230" s="47" t="s">
        <v>77</v>
      </c>
      <c r="J230" s="47" t="s">
        <v>54</v>
      </c>
      <c r="K230" s="47" t="s">
        <v>54</v>
      </c>
      <c r="L230" s="47" t="s">
        <v>77</v>
      </c>
      <c r="M230" s="47" t="s">
        <v>54</v>
      </c>
      <c r="N230" s="47" t="s">
        <v>54</v>
      </c>
      <c r="O230" s="47" t="s">
        <v>54</v>
      </c>
      <c r="P230" s="47" t="s">
        <v>54</v>
      </c>
      <c r="Q230" s="47" t="s">
        <v>54</v>
      </c>
      <c r="R230" s="47" t="s">
        <v>54</v>
      </c>
      <c r="S230" s="47" t="s">
        <v>54</v>
      </c>
      <c r="T230" s="47" t="s">
        <v>54</v>
      </c>
      <c r="U230" s="47" t="s">
        <v>54</v>
      </c>
      <c r="V230" s="47" t="s">
        <v>54</v>
      </c>
      <c r="W230" s="47" t="s">
        <v>54</v>
      </c>
      <c r="X230" s="47" t="s">
        <v>54</v>
      </c>
      <c r="Y230" s="47" t="s">
        <v>54</v>
      </c>
      <c r="Z230" s="47" t="s">
        <v>54</v>
      </c>
      <c r="AA230" s="47" t="s">
        <v>54</v>
      </c>
      <c r="AB230" s="47" t="s">
        <v>77</v>
      </c>
      <c r="AC230" s="47" t="s">
        <v>54</v>
      </c>
      <c r="AD230" s="47" t="s">
        <v>54</v>
      </c>
      <c r="AE230" s="47" t="s">
        <v>77</v>
      </c>
      <c r="AF230" s="47" t="s">
        <v>54</v>
      </c>
      <c r="AG230" s="47" t="s">
        <v>54</v>
      </c>
      <c r="AH230" s="47" t="s">
        <v>77</v>
      </c>
      <c r="AI230" s="47" t="s">
        <v>54</v>
      </c>
      <c r="AJ230" s="47" t="s">
        <v>54</v>
      </c>
      <c r="AK230" s="47" t="s">
        <v>77</v>
      </c>
      <c r="AL230" s="47" t="s">
        <v>77</v>
      </c>
      <c r="AM230" s="47" t="s">
        <v>54</v>
      </c>
      <c r="AN230" s="47" t="s">
        <v>54</v>
      </c>
      <c r="AO230" s="47" t="s">
        <v>53</v>
      </c>
      <c r="AP230" s="47" t="s">
        <v>54</v>
      </c>
      <c r="AQ230" s="47" t="s">
        <v>54</v>
      </c>
      <c r="AR230" s="154" t="s">
        <v>54</v>
      </c>
      <c r="AS230" s="21"/>
      <c r="AT230" s="21"/>
      <c r="AU230" s="21"/>
      <c r="AV230" s="21"/>
      <c r="AW230" s="21"/>
      <c r="AX230" s="21"/>
      <c r="AY230" s="21"/>
      <c r="AZ230" s="21"/>
      <c r="BA230" s="21"/>
      <c r="BB230" s="21"/>
      <c r="BC230" s="21"/>
      <c r="BD230" s="21"/>
      <c r="BE230" s="21"/>
      <c r="BF230" s="21"/>
      <c r="BG230" s="21"/>
      <c r="BH230" s="21"/>
      <c r="BI230" s="21"/>
      <c r="BJ230" s="21"/>
    </row>
    <row r="231" spans="1:62" ht="19.5" customHeight="1">
      <c r="A231" s="4347" t="s">
        <v>111</v>
      </c>
      <c r="B231" s="5"/>
      <c r="C231" s="1"/>
      <c r="D231" s="120"/>
      <c r="E231" s="1261" t="s">
        <v>58</v>
      </c>
      <c r="F231" s="31" t="s">
        <v>58</v>
      </c>
      <c r="G231" s="31" t="s">
        <v>58</v>
      </c>
      <c r="H231" s="31" t="s">
        <v>54</v>
      </c>
      <c r="I231" s="31" t="s">
        <v>58</v>
      </c>
      <c r="J231" s="82" t="s">
        <v>54</v>
      </c>
      <c r="K231" s="82" t="s">
        <v>54</v>
      </c>
      <c r="L231" s="31" t="s">
        <v>58</v>
      </c>
      <c r="M231" s="31" t="s">
        <v>54</v>
      </c>
      <c r="N231" s="82" t="s">
        <v>54</v>
      </c>
      <c r="O231" s="31" t="s">
        <v>54</v>
      </c>
      <c r="P231" s="31" t="s">
        <v>54</v>
      </c>
      <c r="Q231" s="31" t="s">
        <v>54</v>
      </c>
      <c r="R231" s="82" t="s">
        <v>54</v>
      </c>
      <c r="S231" s="82" t="s">
        <v>54</v>
      </c>
      <c r="T231" s="82" t="s">
        <v>54</v>
      </c>
      <c r="U231" s="31" t="s">
        <v>54</v>
      </c>
      <c r="V231" s="31" t="s">
        <v>54</v>
      </c>
      <c r="W231" s="31" t="s">
        <v>54</v>
      </c>
      <c r="X231" s="31" t="s">
        <v>54</v>
      </c>
      <c r="Y231" s="82" t="s">
        <v>54</v>
      </c>
      <c r="Z231" s="31" t="s">
        <v>54</v>
      </c>
      <c r="AA231" s="81" t="s">
        <v>54</v>
      </c>
      <c r="AB231" s="31" t="s">
        <v>58</v>
      </c>
      <c r="AC231" s="81" t="s">
        <v>54</v>
      </c>
      <c r="AD231" s="31" t="s">
        <v>54</v>
      </c>
      <c r="AE231" s="31" t="s">
        <v>58</v>
      </c>
      <c r="AF231" s="31" t="s">
        <v>54</v>
      </c>
      <c r="AG231" s="82" t="s">
        <v>54</v>
      </c>
      <c r="AH231" s="31" t="s">
        <v>58</v>
      </c>
      <c r="AI231" s="31" t="s">
        <v>54</v>
      </c>
      <c r="AJ231" s="82" t="s">
        <v>54</v>
      </c>
      <c r="AK231" s="31" t="s">
        <v>58</v>
      </c>
      <c r="AL231" s="31" t="s">
        <v>54</v>
      </c>
      <c r="AM231" s="31" t="s">
        <v>54</v>
      </c>
      <c r="AN231" s="31" t="s">
        <v>54</v>
      </c>
      <c r="AO231" s="31" t="s">
        <v>53</v>
      </c>
      <c r="AP231" s="31" t="s">
        <v>54</v>
      </c>
      <c r="AQ231" s="31" t="s">
        <v>54</v>
      </c>
      <c r="AR231" s="148" t="s">
        <v>54</v>
      </c>
      <c r="AS231" s="21"/>
      <c r="AT231" s="21"/>
      <c r="AU231" s="21"/>
      <c r="AV231" s="21"/>
      <c r="AW231" s="21"/>
      <c r="AX231" s="21"/>
      <c r="AY231" s="21"/>
      <c r="AZ231" s="21"/>
      <c r="BA231" s="21"/>
      <c r="BB231" s="21"/>
      <c r="BC231" s="21"/>
      <c r="BD231" s="21"/>
      <c r="BE231" s="21"/>
      <c r="BF231" s="21"/>
      <c r="BG231" s="21"/>
      <c r="BH231" s="21"/>
      <c r="BI231" s="21"/>
      <c r="BJ231" s="21"/>
    </row>
    <row r="232" spans="1:62" ht="19.5" customHeight="1">
      <c r="A232" s="4348" t="s">
        <v>112</v>
      </c>
      <c r="B232" s="4395"/>
      <c r="C232" s="138"/>
      <c r="D232" s="139"/>
      <c r="E232" s="1266" t="s">
        <v>58</v>
      </c>
      <c r="F232" s="1241" t="s">
        <v>58</v>
      </c>
      <c r="G232" s="1241" t="s">
        <v>54</v>
      </c>
      <c r="H232" s="1241" t="s">
        <v>54</v>
      </c>
      <c r="I232" s="1241" t="s">
        <v>58</v>
      </c>
      <c r="J232" s="1240" t="s">
        <v>54</v>
      </c>
      <c r="K232" s="1240" t="s">
        <v>54</v>
      </c>
      <c r="L232" s="1241" t="s">
        <v>58</v>
      </c>
      <c r="M232" s="1241" t="s">
        <v>54</v>
      </c>
      <c r="N232" s="1240" t="s">
        <v>54</v>
      </c>
      <c r="O232" s="1241" t="s">
        <v>54</v>
      </c>
      <c r="P232" s="1241" t="s">
        <v>54</v>
      </c>
      <c r="Q232" s="1241" t="s">
        <v>54</v>
      </c>
      <c r="R232" s="1240" t="s">
        <v>54</v>
      </c>
      <c r="S232" s="1240" t="s">
        <v>54</v>
      </c>
      <c r="T232" s="1240" t="s">
        <v>54</v>
      </c>
      <c r="U232" s="1241" t="s">
        <v>54</v>
      </c>
      <c r="V232" s="1241" t="s">
        <v>54</v>
      </c>
      <c r="W232" s="1241" t="s">
        <v>54</v>
      </c>
      <c r="X232" s="1241" t="s">
        <v>54</v>
      </c>
      <c r="Y232" s="1240" t="s">
        <v>54</v>
      </c>
      <c r="Z232" s="1241" t="s">
        <v>54</v>
      </c>
      <c r="AA232" s="1245" t="s">
        <v>54</v>
      </c>
      <c r="AB232" s="1241" t="s">
        <v>58</v>
      </c>
      <c r="AC232" s="1245" t="s">
        <v>54</v>
      </c>
      <c r="AD232" s="1241" t="s">
        <v>54</v>
      </c>
      <c r="AE232" s="1241" t="s">
        <v>58</v>
      </c>
      <c r="AF232" s="1241" t="s">
        <v>54</v>
      </c>
      <c r="AG232" s="1240" t="s">
        <v>54</v>
      </c>
      <c r="AH232" s="1241" t="s">
        <v>58</v>
      </c>
      <c r="AI232" s="1241" t="s">
        <v>54</v>
      </c>
      <c r="AJ232" s="1240" t="s">
        <v>54</v>
      </c>
      <c r="AK232" s="1241" t="s">
        <v>58</v>
      </c>
      <c r="AL232" s="1241" t="s">
        <v>58</v>
      </c>
      <c r="AM232" s="1241" t="s">
        <v>54</v>
      </c>
      <c r="AN232" s="1241" t="s">
        <v>54</v>
      </c>
      <c r="AO232" s="1241" t="s">
        <v>54</v>
      </c>
      <c r="AP232" s="1241" t="s">
        <v>54</v>
      </c>
      <c r="AQ232" s="1241" t="s">
        <v>54</v>
      </c>
      <c r="AR232" s="1242" t="s">
        <v>54</v>
      </c>
      <c r="AS232" s="21"/>
      <c r="AT232" s="21"/>
      <c r="AU232" s="21"/>
      <c r="AV232" s="21"/>
      <c r="AW232" s="21"/>
      <c r="AX232" s="21"/>
      <c r="AY232" s="21"/>
      <c r="AZ232" s="21"/>
      <c r="BA232" s="21"/>
      <c r="BB232" s="21"/>
      <c r="BC232" s="21"/>
      <c r="BD232" s="21"/>
      <c r="BE232" s="21"/>
      <c r="BF232" s="21"/>
      <c r="BG232" s="21"/>
      <c r="BH232" s="21"/>
      <c r="BI232" s="21"/>
      <c r="BJ232" s="21"/>
    </row>
    <row r="233" spans="1:62" ht="19.5" customHeight="1">
      <c r="A233" s="4346" t="s">
        <v>124</v>
      </c>
      <c r="B233" s="7">
        <f>C233/D233</f>
        <v>0.42105263157894735</v>
      </c>
      <c r="C233" s="1246">
        <v>16</v>
      </c>
      <c r="D233" s="108">
        <v>38</v>
      </c>
      <c r="E233" s="54" t="s">
        <v>53</v>
      </c>
      <c r="F233" s="47" t="s">
        <v>54</v>
      </c>
      <c r="G233" s="47" t="s">
        <v>53</v>
      </c>
      <c r="H233" s="47" t="s">
        <v>54</v>
      </c>
      <c r="I233" s="47" t="s">
        <v>54</v>
      </c>
      <c r="J233" s="47" t="s">
        <v>53</v>
      </c>
      <c r="K233" s="47" t="s">
        <v>54</v>
      </c>
      <c r="L233" s="47" t="s">
        <v>77</v>
      </c>
      <c r="M233" s="47" t="s">
        <v>54</v>
      </c>
      <c r="N233" s="47" t="s">
        <v>53</v>
      </c>
      <c r="O233" s="47" t="s">
        <v>54</v>
      </c>
      <c r="P233" s="47" t="s">
        <v>54</v>
      </c>
      <c r="Q233" s="47" t="s">
        <v>53</v>
      </c>
      <c r="R233" s="47" t="s">
        <v>54</v>
      </c>
      <c r="S233" s="47" t="s">
        <v>54</v>
      </c>
      <c r="T233" s="47" t="s">
        <v>54</v>
      </c>
      <c r="U233" s="47" t="s">
        <v>54</v>
      </c>
      <c r="V233" s="47" t="s">
        <v>53</v>
      </c>
      <c r="W233" s="47" t="s">
        <v>54</v>
      </c>
      <c r="X233" s="47" t="s">
        <v>53</v>
      </c>
      <c r="Y233" s="47" t="s">
        <v>53</v>
      </c>
      <c r="Z233" s="47" t="s">
        <v>54</v>
      </c>
      <c r="AA233" s="47" t="s">
        <v>53</v>
      </c>
      <c r="AB233" s="47" t="s">
        <v>77</v>
      </c>
      <c r="AC233" s="47" t="s">
        <v>54</v>
      </c>
      <c r="AD233" s="47" t="s">
        <v>53</v>
      </c>
      <c r="AE233" s="47" t="s">
        <v>53</v>
      </c>
      <c r="AF233" s="47" t="s">
        <v>54</v>
      </c>
      <c r="AG233" s="47" t="s">
        <v>54</v>
      </c>
      <c r="AH233" s="47" t="s">
        <v>77</v>
      </c>
      <c r="AI233" s="47" t="s">
        <v>53</v>
      </c>
      <c r="AJ233" s="47" t="s">
        <v>54</v>
      </c>
      <c r="AK233" s="47" t="s">
        <v>77</v>
      </c>
      <c r="AL233" s="47" t="s">
        <v>53</v>
      </c>
      <c r="AM233" s="47" t="s">
        <v>54</v>
      </c>
      <c r="AN233" s="47" t="s">
        <v>54</v>
      </c>
      <c r="AO233" s="47" t="s">
        <v>53</v>
      </c>
      <c r="AP233" s="47" t="s">
        <v>53</v>
      </c>
      <c r="AQ233" s="47" t="s">
        <v>54</v>
      </c>
      <c r="AR233" s="154" t="s">
        <v>54</v>
      </c>
      <c r="AS233" s="21"/>
      <c r="AT233" s="21"/>
      <c r="AU233" s="21"/>
      <c r="AV233" s="21"/>
      <c r="AW233" s="21"/>
      <c r="AX233" s="21"/>
      <c r="AY233" s="21"/>
      <c r="AZ233" s="21"/>
      <c r="BA233" s="21"/>
      <c r="BB233" s="21"/>
      <c r="BC233" s="21"/>
      <c r="BD233" s="21"/>
      <c r="BE233" s="21"/>
      <c r="BF233" s="21"/>
      <c r="BG233" s="21"/>
      <c r="BH233" s="21"/>
      <c r="BI233" s="21"/>
      <c r="BJ233" s="21"/>
    </row>
    <row r="234" spans="1:62" ht="19.5" customHeight="1">
      <c r="A234" s="4347" t="s">
        <v>111</v>
      </c>
      <c r="B234" s="5"/>
      <c r="C234" s="1"/>
      <c r="D234" s="120"/>
      <c r="E234" s="1261" t="s">
        <v>53</v>
      </c>
      <c r="F234" s="31" t="s">
        <v>54</v>
      </c>
      <c r="G234" s="82" t="s">
        <v>53</v>
      </c>
      <c r="H234" s="31" t="s">
        <v>54</v>
      </c>
      <c r="I234" s="82" t="s">
        <v>54</v>
      </c>
      <c r="J234" s="82" t="s">
        <v>53</v>
      </c>
      <c r="K234" s="82" t="s">
        <v>54</v>
      </c>
      <c r="L234" s="31" t="s">
        <v>58</v>
      </c>
      <c r="M234" s="31" t="s">
        <v>54</v>
      </c>
      <c r="N234" s="82" t="s">
        <v>53</v>
      </c>
      <c r="O234" s="31" t="s">
        <v>54</v>
      </c>
      <c r="P234" s="31" t="s">
        <v>54</v>
      </c>
      <c r="Q234" s="31" t="s">
        <v>53</v>
      </c>
      <c r="R234" s="31" t="s">
        <v>54</v>
      </c>
      <c r="S234" s="82" t="s">
        <v>54</v>
      </c>
      <c r="T234" s="82" t="s">
        <v>54</v>
      </c>
      <c r="U234" s="31" t="s">
        <v>54</v>
      </c>
      <c r="V234" s="31" t="s">
        <v>53</v>
      </c>
      <c r="W234" s="31" t="s">
        <v>54</v>
      </c>
      <c r="X234" s="31" t="s">
        <v>53</v>
      </c>
      <c r="Y234" s="82" t="s">
        <v>53</v>
      </c>
      <c r="Z234" s="31" t="s">
        <v>54</v>
      </c>
      <c r="AA234" s="82" t="s">
        <v>53</v>
      </c>
      <c r="AB234" s="31" t="s">
        <v>58</v>
      </c>
      <c r="AC234" s="81" t="s">
        <v>54</v>
      </c>
      <c r="AD234" s="31" t="s">
        <v>53</v>
      </c>
      <c r="AE234" s="31" t="s">
        <v>53</v>
      </c>
      <c r="AF234" s="31" t="s">
        <v>54</v>
      </c>
      <c r="AG234" s="31" t="s">
        <v>54</v>
      </c>
      <c r="AH234" s="31" t="s">
        <v>58</v>
      </c>
      <c r="AI234" s="31" t="s">
        <v>53</v>
      </c>
      <c r="AJ234" s="31" t="s">
        <v>54</v>
      </c>
      <c r="AK234" s="31" t="s">
        <v>58</v>
      </c>
      <c r="AL234" s="31" t="s">
        <v>53</v>
      </c>
      <c r="AM234" s="31" t="s">
        <v>54</v>
      </c>
      <c r="AN234" s="31" t="s">
        <v>54</v>
      </c>
      <c r="AO234" s="31" t="s">
        <v>53</v>
      </c>
      <c r="AP234" s="31" t="s">
        <v>53</v>
      </c>
      <c r="AQ234" s="31" t="s">
        <v>54</v>
      </c>
      <c r="AR234" s="148" t="s">
        <v>54</v>
      </c>
      <c r="AS234" s="21"/>
      <c r="AT234" s="21"/>
      <c r="AU234" s="21"/>
      <c r="AV234" s="21"/>
      <c r="AW234" s="21"/>
      <c r="AX234" s="21"/>
      <c r="AY234" s="21"/>
      <c r="AZ234" s="21"/>
      <c r="BA234" s="21"/>
      <c r="BB234" s="21"/>
      <c r="BC234" s="21"/>
      <c r="BD234" s="21"/>
      <c r="BE234" s="21"/>
      <c r="BF234" s="21"/>
      <c r="BG234" s="21"/>
      <c r="BH234" s="21"/>
      <c r="BI234" s="21"/>
      <c r="BJ234" s="21"/>
    </row>
    <row r="235" spans="1:62" ht="19.5" customHeight="1">
      <c r="A235" s="4348" t="s">
        <v>112</v>
      </c>
      <c r="B235" s="4395"/>
      <c r="C235" s="138"/>
      <c r="D235" s="139"/>
      <c r="E235" s="1266" t="s">
        <v>53</v>
      </c>
      <c r="F235" s="1241" t="s">
        <v>54</v>
      </c>
      <c r="G235" s="1240" t="s">
        <v>53</v>
      </c>
      <c r="H235" s="1241" t="s">
        <v>54</v>
      </c>
      <c r="I235" s="1240" t="s">
        <v>54</v>
      </c>
      <c r="J235" s="1240" t="s">
        <v>53</v>
      </c>
      <c r="K235" s="1240" t="s">
        <v>54</v>
      </c>
      <c r="L235" s="1241" t="s">
        <v>58</v>
      </c>
      <c r="M235" s="1241" t="s">
        <v>54</v>
      </c>
      <c r="N235" s="1240" t="s">
        <v>53</v>
      </c>
      <c r="O235" s="1240" t="s">
        <v>54</v>
      </c>
      <c r="P235" s="1241" t="s">
        <v>54</v>
      </c>
      <c r="Q235" s="1241" t="s">
        <v>54</v>
      </c>
      <c r="R235" s="1241" t="s">
        <v>54</v>
      </c>
      <c r="S235" s="1240" t="s">
        <v>54</v>
      </c>
      <c r="T235" s="1240" t="s">
        <v>54</v>
      </c>
      <c r="U235" s="1241" t="s">
        <v>54</v>
      </c>
      <c r="V235" s="1241" t="s">
        <v>54</v>
      </c>
      <c r="W235" s="1241" t="s">
        <v>54</v>
      </c>
      <c r="X235" s="1241" t="s">
        <v>53</v>
      </c>
      <c r="Y235" s="1240" t="s">
        <v>53</v>
      </c>
      <c r="Z235" s="1241" t="s">
        <v>54</v>
      </c>
      <c r="AA235" s="1240" t="s">
        <v>53</v>
      </c>
      <c r="AB235" s="1241" t="s">
        <v>58</v>
      </c>
      <c r="AC235" s="1245" t="s">
        <v>54</v>
      </c>
      <c r="AD235" s="1241" t="s">
        <v>53</v>
      </c>
      <c r="AE235" s="1241" t="s">
        <v>53</v>
      </c>
      <c r="AF235" s="1241" t="s">
        <v>54</v>
      </c>
      <c r="AG235" s="1241" t="s">
        <v>54</v>
      </c>
      <c r="AH235" s="1241" t="s">
        <v>58</v>
      </c>
      <c r="AI235" s="1241" t="s">
        <v>54</v>
      </c>
      <c r="AJ235" s="1241" t="s">
        <v>54</v>
      </c>
      <c r="AK235" s="1241" t="s">
        <v>58</v>
      </c>
      <c r="AL235" s="1241" t="s">
        <v>58</v>
      </c>
      <c r="AM235" s="1241" t="s">
        <v>54</v>
      </c>
      <c r="AN235" s="1241" t="s">
        <v>54</v>
      </c>
      <c r="AO235" s="1241" t="s">
        <v>53</v>
      </c>
      <c r="AP235" s="1241" t="s">
        <v>53</v>
      </c>
      <c r="AQ235" s="1241" t="s">
        <v>54</v>
      </c>
      <c r="AR235" s="1242" t="s">
        <v>54</v>
      </c>
      <c r="AS235" s="21"/>
      <c r="AT235" s="21"/>
      <c r="AU235" s="21"/>
      <c r="AV235" s="21"/>
      <c r="AW235" s="21"/>
      <c r="AX235" s="21"/>
      <c r="AY235" s="21"/>
      <c r="AZ235" s="21"/>
      <c r="BA235" s="21"/>
      <c r="BB235" s="21"/>
      <c r="BC235" s="21"/>
      <c r="BD235" s="21"/>
      <c r="BE235" s="21"/>
      <c r="BF235" s="21"/>
      <c r="BG235" s="21"/>
      <c r="BH235" s="21"/>
      <c r="BI235" s="21"/>
      <c r="BJ235" s="21"/>
    </row>
    <row r="236" spans="1:62" ht="19.5" customHeight="1">
      <c r="A236" s="4340" t="s">
        <v>125</v>
      </c>
      <c r="B236" s="7">
        <f>C236/D236</f>
        <v>0.2</v>
      </c>
      <c r="C236" s="1246">
        <v>2</v>
      </c>
      <c r="D236" s="108">
        <v>10</v>
      </c>
      <c r="E236" s="54" t="s">
        <v>54</v>
      </c>
      <c r="F236" s="47" t="s">
        <v>77</v>
      </c>
      <c r="G236" s="47" t="s">
        <v>77</v>
      </c>
      <c r="H236" s="47" t="s">
        <v>77</v>
      </c>
      <c r="I236" s="47" t="s">
        <v>77</v>
      </c>
      <c r="J236" s="47" t="s">
        <v>77</v>
      </c>
      <c r="K236" s="47" t="s">
        <v>77</v>
      </c>
      <c r="L236" s="47" t="s">
        <v>77</v>
      </c>
      <c r="M236" s="47" t="s">
        <v>77</v>
      </c>
      <c r="N236" s="47" t="s">
        <v>77</v>
      </c>
      <c r="O236" s="47" t="s">
        <v>77</v>
      </c>
      <c r="P236" s="47" t="s">
        <v>54</v>
      </c>
      <c r="Q236" s="47" t="s">
        <v>53</v>
      </c>
      <c r="R236" s="47" t="s">
        <v>54</v>
      </c>
      <c r="S236" s="47" t="s">
        <v>77</v>
      </c>
      <c r="T236" s="47" t="s">
        <v>77</v>
      </c>
      <c r="U236" s="47" t="s">
        <v>77</v>
      </c>
      <c r="V236" s="47" t="s">
        <v>77</v>
      </c>
      <c r="W236" s="47" t="s">
        <v>77</v>
      </c>
      <c r="X236" s="47" t="s">
        <v>54</v>
      </c>
      <c r="Y236" s="47" t="s">
        <v>54</v>
      </c>
      <c r="Z236" s="47" t="s">
        <v>53</v>
      </c>
      <c r="AA236" s="47" t="s">
        <v>77</v>
      </c>
      <c r="AB236" s="47" t="s">
        <v>77</v>
      </c>
      <c r="AC236" s="47" t="s">
        <v>77</v>
      </c>
      <c r="AD236" s="47" t="s">
        <v>77</v>
      </c>
      <c r="AE236" s="47" t="s">
        <v>77</v>
      </c>
      <c r="AF236" s="47" t="s">
        <v>54</v>
      </c>
      <c r="AG236" s="47" t="s">
        <v>77</v>
      </c>
      <c r="AH236" s="47" t="s">
        <v>77</v>
      </c>
      <c r="AI236" s="47" t="s">
        <v>77</v>
      </c>
      <c r="AJ236" s="47" t="s">
        <v>77</v>
      </c>
      <c r="AK236" s="47" t="s">
        <v>77</v>
      </c>
      <c r="AL236" s="47" t="s">
        <v>54</v>
      </c>
      <c r="AM236" s="47" t="s">
        <v>54</v>
      </c>
      <c r="AN236" s="47" t="s">
        <v>77</v>
      </c>
      <c r="AO236" s="47" t="s">
        <v>77</v>
      </c>
      <c r="AP236" s="47" t="s">
        <v>77</v>
      </c>
      <c r="AQ236" s="47" t="s">
        <v>77</v>
      </c>
      <c r="AR236" s="154" t="s">
        <v>77</v>
      </c>
      <c r="AS236" s="21"/>
      <c r="AT236" s="21"/>
      <c r="AU236" s="21"/>
      <c r="AV236" s="21"/>
      <c r="AW236" s="21"/>
      <c r="AX236" s="21"/>
      <c r="AY236" s="21"/>
      <c r="AZ236" s="21"/>
      <c r="BA236" s="21"/>
      <c r="BB236" s="21"/>
      <c r="BC236" s="21"/>
      <c r="BD236" s="21"/>
      <c r="BE236" s="21"/>
      <c r="BF236" s="21"/>
      <c r="BG236" s="21"/>
      <c r="BH236" s="21"/>
      <c r="BI236" s="21"/>
      <c r="BJ236" s="21"/>
    </row>
    <row r="237" spans="1:62" ht="19.5" customHeight="1">
      <c r="A237" s="4347" t="s">
        <v>111</v>
      </c>
      <c r="B237" s="5"/>
      <c r="C237" s="1"/>
      <c r="D237" s="120"/>
      <c r="E237" s="1261" t="s">
        <v>54</v>
      </c>
      <c r="F237" s="31"/>
      <c r="G237" s="31"/>
      <c r="H237" s="31"/>
      <c r="I237" s="31"/>
      <c r="J237" s="31"/>
      <c r="K237" s="31"/>
      <c r="L237" s="31"/>
      <c r="M237" s="31"/>
      <c r="N237" s="31"/>
      <c r="O237" s="31"/>
      <c r="P237" s="31" t="s">
        <v>54</v>
      </c>
      <c r="Q237" s="31" t="s">
        <v>53</v>
      </c>
      <c r="R237" s="31" t="s">
        <v>54</v>
      </c>
      <c r="S237" s="31"/>
      <c r="T237" s="31"/>
      <c r="U237" s="31"/>
      <c r="V237" s="31"/>
      <c r="W237" s="31"/>
      <c r="X237" s="31" t="s">
        <v>54</v>
      </c>
      <c r="Y237" s="82" t="s">
        <v>54</v>
      </c>
      <c r="Z237" s="31" t="s">
        <v>53</v>
      </c>
      <c r="AA237" s="31"/>
      <c r="AB237" s="31"/>
      <c r="AC237" s="31"/>
      <c r="AD237" s="31"/>
      <c r="AE237" s="31"/>
      <c r="AF237" s="31" t="s">
        <v>54</v>
      </c>
      <c r="AG237" s="31"/>
      <c r="AH237" s="31"/>
      <c r="AI237" s="31"/>
      <c r="AJ237" s="31"/>
      <c r="AK237" s="31"/>
      <c r="AL237" s="31" t="s">
        <v>54</v>
      </c>
      <c r="AM237" s="31" t="s">
        <v>54</v>
      </c>
      <c r="AN237" s="31"/>
      <c r="AO237" s="31"/>
      <c r="AP237" s="31"/>
      <c r="AQ237" s="31"/>
      <c r="AR237" s="148" t="s">
        <v>58</v>
      </c>
      <c r="AS237" s="21"/>
      <c r="AT237" s="21"/>
      <c r="AU237" s="21"/>
      <c r="AV237" s="21"/>
      <c r="AW237" s="21"/>
      <c r="AX237" s="21"/>
      <c r="AY237" s="21"/>
      <c r="AZ237" s="21"/>
      <c r="BA237" s="21"/>
      <c r="BB237" s="21"/>
      <c r="BC237" s="21"/>
      <c r="BD237" s="21"/>
      <c r="BE237" s="21"/>
      <c r="BF237" s="21"/>
      <c r="BG237" s="21"/>
      <c r="BH237" s="21"/>
      <c r="BI237" s="21"/>
      <c r="BJ237" s="21"/>
    </row>
    <row r="238" spans="1:62" ht="19.5" customHeight="1">
      <c r="A238" s="4348" t="s">
        <v>112</v>
      </c>
      <c r="B238" s="4395"/>
      <c r="C238" s="138"/>
      <c r="D238" s="139"/>
      <c r="E238" s="1266" t="s">
        <v>54</v>
      </c>
      <c r="F238" s="1241"/>
      <c r="G238" s="1241"/>
      <c r="H238" s="1241"/>
      <c r="I238" s="1241"/>
      <c r="J238" s="1241"/>
      <c r="K238" s="1241"/>
      <c r="L238" s="1241"/>
      <c r="M238" s="1241"/>
      <c r="N238" s="1241"/>
      <c r="O238" s="1241"/>
      <c r="P238" s="1241" t="s">
        <v>54</v>
      </c>
      <c r="Q238" s="1241" t="s">
        <v>54</v>
      </c>
      <c r="R238" s="1241" t="s">
        <v>54</v>
      </c>
      <c r="S238" s="1241"/>
      <c r="T238" s="1241"/>
      <c r="U238" s="1241"/>
      <c r="V238" s="1241"/>
      <c r="W238" s="1241"/>
      <c r="X238" s="1241" t="s">
        <v>54</v>
      </c>
      <c r="Y238" s="1240" t="s">
        <v>54</v>
      </c>
      <c r="Z238" s="1241" t="s">
        <v>54</v>
      </c>
      <c r="AA238" s="1241"/>
      <c r="AB238" s="1241"/>
      <c r="AC238" s="1241"/>
      <c r="AD238" s="1241"/>
      <c r="AE238" s="1241"/>
      <c r="AF238" s="1241" t="s">
        <v>54</v>
      </c>
      <c r="AG238" s="1241"/>
      <c r="AH238" s="1241"/>
      <c r="AI238" s="1241"/>
      <c r="AJ238" s="1241"/>
      <c r="AK238" s="1241"/>
      <c r="AL238" s="1241" t="s">
        <v>54</v>
      </c>
      <c r="AM238" s="1241" t="s">
        <v>54</v>
      </c>
      <c r="AN238" s="1241"/>
      <c r="AO238" s="1241"/>
      <c r="AP238" s="1241"/>
      <c r="AQ238" s="1241"/>
      <c r="AR238" s="1242" t="s">
        <v>58</v>
      </c>
      <c r="AS238" s="21"/>
      <c r="AT238" s="21"/>
      <c r="AU238" s="21"/>
      <c r="AV238" s="21"/>
      <c r="AW238" s="21"/>
      <c r="AX238" s="21"/>
      <c r="AY238" s="21"/>
      <c r="AZ238" s="21"/>
      <c r="BA238" s="21"/>
      <c r="BB238" s="21"/>
      <c r="BC238" s="21"/>
      <c r="BD238" s="21"/>
      <c r="BE238" s="21"/>
      <c r="BF238" s="21"/>
      <c r="BG238" s="21"/>
      <c r="BH238" s="21"/>
      <c r="BI238" s="21"/>
      <c r="BJ238" s="21"/>
    </row>
    <row r="239" spans="1:62" ht="31.5" customHeight="1">
      <c r="A239" s="4353" t="s">
        <v>136</v>
      </c>
      <c r="B239" s="4398">
        <v>7.3095238095238093</v>
      </c>
      <c r="C239" s="26"/>
      <c r="D239" s="109"/>
      <c r="E239" s="46">
        <v>10</v>
      </c>
      <c r="F239" s="31">
        <v>7</v>
      </c>
      <c r="G239" s="31">
        <v>9</v>
      </c>
      <c r="H239" s="31">
        <v>0</v>
      </c>
      <c r="I239" s="31">
        <v>4</v>
      </c>
      <c r="J239" s="31">
        <v>9</v>
      </c>
      <c r="K239" s="31">
        <v>2</v>
      </c>
      <c r="L239" s="31">
        <v>8</v>
      </c>
      <c r="M239" s="31">
        <v>8</v>
      </c>
      <c r="N239" s="31">
        <v>9</v>
      </c>
      <c r="O239" s="31">
        <v>5</v>
      </c>
      <c r="P239" s="31">
        <v>10</v>
      </c>
      <c r="Q239" s="31">
        <v>11</v>
      </c>
      <c r="R239" s="31">
        <v>8</v>
      </c>
      <c r="S239" s="31">
        <v>0</v>
      </c>
      <c r="T239" s="31">
        <v>5</v>
      </c>
      <c r="U239" s="31">
        <v>3</v>
      </c>
      <c r="V239" s="31">
        <v>11</v>
      </c>
      <c r="W239" s="31">
        <v>1</v>
      </c>
      <c r="X239" s="31">
        <v>11</v>
      </c>
      <c r="Y239" s="31">
        <v>8</v>
      </c>
      <c r="Z239" s="31">
        <v>10</v>
      </c>
      <c r="AA239" s="31">
        <v>10</v>
      </c>
      <c r="AB239" s="31">
        <v>4</v>
      </c>
      <c r="AC239" s="31">
        <v>8</v>
      </c>
      <c r="AD239" s="31">
        <v>9</v>
      </c>
      <c r="AE239" s="31">
        <v>9</v>
      </c>
      <c r="AF239" s="31">
        <v>10</v>
      </c>
      <c r="AG239" s="31">
        <v>7</v>
      </c>
      <c r="AH239" s="31">
        <v>0</v>
      </c>
      <c r="AI239" s="31">
        <v>11</v>
      </c>
      <c r="AJ239" s="31">
        <v>6</v>
      </c>
      <c r="AK239" s="31">
        <v>5</v>
      </c>
      <c r="AL239" s="31">
        <v>9</v>
      </c>
      <c r="AM239" s="31">
        <v>8</v>
      </c>
      <c r="AN239" s="31">
        <v>7</v>
      </c>
      <c r="AO239" s="31">
        <v>13</v>
      </c>
      <c r="AP239" s="31">
        <v>7</v>
      </c>
      <c r="AQ239" s="31">
        <v>10</v>
      </c>
      <c r="AR239" s="148">
        <v>10</v>
      </c>
      <c r="AS239" s="21"/>
      <c r="AT239" s="21"/>
      <c r="AU239" s="21"/>
      <c r="AV239" s="21"/>
      <c r="AW239" s="21"/>
      <c r="AX239" s="21"/>
      <c r="AY239" s="21"/>
      <c r="AZ239" s="21"/>
      <c r="BA239" s="21"/>
      <c r="BB239" s="21"/>
      <c r="BC239" s="21"/>
      <c r="BD239" s="21"/>
      <c r="BE239" s="21"/>
      <c r="BF239" s="21"/>
      <c r="BG239" s="21"/>
      <c r="BH239" s="21"/>
      <c r="BI239" s="21"/>
      <c r="BJ239" s="21"/>
    </row>
    <row r="240" spans="1:62" ht="31.5" customHeight="1">
      <c r="A240" s="4354" t="s">
        <v>137</v>
      </c>
      <c r="B240" s="5">
        <f>C240/D240</f>
        <v>0.7142857142857143</v>
      </c>
      <c r="C240" s="98">
        <v>30</v>
      </c>
      <c r="D240" s="108">
        <v>42</v>
      </c>
      <c r="E240" s="51" t="s">
        <v>53</v>
      </c>
      <c r="F240" s="50" t="s">
        <v>53</v>
      </c>
      <c r="G240" s="50" t="s">
        <v>53</v>
      </c>
      <c r="H240" s="50" t="s">
        <v>54</v>
      </c>
      <c r="I240" s="50" t="s">
        <v>54</v>
      </c>
      <c r="J240" s="50" t="s">
        <v>53</v>
      </c>
      <c r="K240" s="50" t="s">
        <v>54</v>
      </c>
      <c r="L240" s="50" t="s">
        <v>53</v>
      </c>
      <c r="M240" s="50" t="s">
        <v>54</v>
      </c>
      <c r="N240" s="50" t="s">
        <v>53</v>
      </c>
      <c r="O240" s="50" t="s">
        <v>53</v>
      </c>
      <c r="P240" s="50" t="s">
        <v>53</v>
      </c>
      <c r="Q240" s="50" t="s">
        <v>53</v>
      </c>
      <c r="R240" s="50" t="s">
        <v>53</v>
      </c>
      <c r="S240" s="50" t="s">
        <v>54</v>
      </c>
      <c r="T240" s="50" t="s">
        <v>53</v>
      </c>
      <c r="U240" s="50" t="s">
        <v>54</v>
      </c>
      <c r="V240" s="50" t="s">
        <v>53</v>
      </c>
      <c r="W240" s="50" t="s">
        <v>54</v>
      </c>
      <c r="X240" s="50" t="s">
        <v>53</v>
      </c>
      <c r="Y240" s="50" t="s">
        <v>53</v>
      </c>
      <c r="Z240" s="50" t="s">
        <v>53</v>
      </c>
      <c r="AA240" s="50" t="s">
        <v>53</v>
      </c>
      <c r="AB240" s="50" t="s">
        <v>54</v>
      </c>
      <c r="AC240" s="50" t="s">
        <v>53</v>
      </c>
      <c r="AD240" s="50" t="s">
        <v>54</v>
      </c>
      <c r="AE240" s="50" t="s">
        <v>53</v>
      </c>
      <c r="AF240" s="50" t="s">
        <v>53</v>
      </c>
      <c r="AG240" s="50" t="s">
        <v>54</v>
      </c>
      <c r="AH240" s="50" t="s">
        <v>54</v>
      </c>
      <c r="AI240" s="50" t="s">
        <v>53</v>
      </c>
      <c r="AJ240" s="50" t="s">
        <v>53</v>
      </c>
      <c r="AK240" s="50" t="s">
        <v>54</v>
      </c>
      <c r="AL240" s="50" t="s">
        <v>53</v>
      </c>
      <c r="AM240" s="50" t="s">
        <v>53</v>
      </c>
      <c r="AN240" s="50" t="s">
        <v>53</v>
      </c>
      <c r="AO240" s="50" t="s">
        <v>53</v>
      </c>
      <c r="AP240" s="50" t="s">
        <v>53</v>
      </c>
      <c r="AQ240" s="50" t="s">
        <v>53</v>
      </c>
      <c r="AR240" s="153" t="s">
        <v>53</v>
      </c>
      <c r="AS240" s="21"/>
      <c r="AT240" s="21"/>
      <c r="AU240" s="21"/>
      <c r="AV240" s="21"/>
      <c r="AW240" s="21"/>
      <c r="AX240" s="21"/>
      <c r="AY240" s="21"/>
      <c r="AZ240" s="21"/>
      <c r="BA240" s="21"/>
      <c r="BB240" s="21"/>
      <c r="BC240" s="21"/>
      <c r="BD240" s="21"/>
      <c r="BE240" s="21"/>
      <c r="BF240" s="21"/>
      <c r="BG240" s="21"/>
      <c r="BH240" s="21"/>
      <c r="BI240" s="21"/>
      <c r="BJ240" s="21"/>
    </row>
    <row r="241" spans="1:62" ht="31.5" customHeight="1">
      <c r="A241" s="4353" t="s">
        <v>138</v>
      </c>
      <c r="B241" s="4399">
        <v>9.0892857142857135</v>
      </c>
      <c r="C241" s="41"/>
      <c r="D241" s="122"/>
      <c r="E241" s="1251"/>
      <c r="F241" s="1251"/>
      <c r="G241" s="1251"/>
      <c r="H241" s="1251"/>
      <c r="I241" s="1251"/>
      <c r="J241" s="1251"/>
      <c r="K241" s="1251"/>
      <c r="L241" s="1251"/>
      <c r="M241" s="1251"/>
      <c r="N241" s="1251"/>
      <c r="O241" s="1251"/>
      <c r="P241" s="1251"/>
      <c r="Q241" s="1251"/>
      <c r="R241" s="1251"/>
      <c r="S241" s="1251"/>
      <c r="T241" s="1251"/>
      <c r="U241" s="1251"/>
      <c r="V241" s="1251"/>
      <c r="W241" s="1251"/>
      <c r="X241" s="1251"/>
      <c r="Y241" s="1251"/>
      <c r="Z241" s="1251"/>
      <c r="AA241" s="1251"/>
      <c r="AB241" s="1251"/>
      <c r="AC241" s="1251"/>
      <c r="AD241" s="1251"/>
      <c r="AE241" s="1251"/>
      <c r="AF241" s="1251"/>
      <c r="AG241" s="1251"/>
      <c r="AH241" s="1251"/>
      <c r="AI241" s="1251"/>
      <c r="AJ241" s="1251"/>
      <c r="AK241" s="1251"/>
      <c r="AL241" s="1251"/>
      <c r="AM241" s="1251"/>
      <c r="AN241" s="1251"/>
      <c r="AO241" s="1251"/>
      <c r="AP241" s="1251"/>
      <c r="AQ241" s="1251"/>
      <c r="AR241" s="1254"/>
      <c r="AS241" s="21"/>
      <c r="AT241" s="21"/>
      <c r="AU241" s="21"/>
      <c r="AV241" s="21"/>
      <c r="AW241" s="21"/>
      <c r="AX241" s="21"/>
      <c r="AY241" s="21"/>
      <c r="AZ241" s="21"/>
      <c r="BA241" s="21"/>
      <c r="BB241" s="21"/>
      <c r="BC241" s="21"/>
      <c r="BD241" s="21"/>
      <c r="BE241" s="21"/>
      <c r="BF241" s="21"/>
      <c r="BG241" s="21"/>
      <c r="BH241" s="21"/>
      <c r="BI241" s="21"/>
      <c r="BJ241" s="21"/>
    </row>
    <row r="242" spans="1:62" ht="31.5" customHeight="1">
      <c r="A242" s="4338" t="s">
        <v>3</v>
      </c>
      <c r="B242" s="22"/>
      <c r="C242" s="42"/>
      <c r="D242" s="123"/>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3"/>
      <c r="AD242" s="22"/>
      <c r="AE242" s="22"/>
      <c r="AF242" s="22"/>
      <c r="AG242" s="22"/>
      <c r="AH242" s="22"/>
      <c r="AI242" s="22"/>
      <c r="AJ242" s="22"/>
      <c r="AK242" s="22"/>
      <c r="AL242" s="22"/>
      <c r="AM242" s="22"/>
      <c r="AN242" s="22"/>
      <c r="AO242" s="22"/>
      <c r="AP242" s="22"/>
      <c r="AQ242" s="22"/>
      <c r="AR242" s="134"/>
      <c r="AS242" s="21"/>
      <c r="AT242" s="21"/>
      <c r="AU242" s="21"/>
      <c r="AV242" s="21"/>
      <c r="AW242" s="21"/>
      <c r="AX242" s="21"/>
      <c r="AY242" s="21"/>
      <c r="AZ242" s="21"/>
      <c r="BA242" s="21"/>
      <c r="BB242" s="21"/>
      <c r="BC242" s="21"/>
      <c r="BD242" s="21"/>
      <c r="BE242" s="21"/>
      <c r="BF242" s="21"/>
      <c r="BG242" s="21"/>
      <c r="BH242" s="21"/>
      <c r="BI242" s="21"/>
      <c r="BJ242" s="21"/>
    </row>
    <row r="243" spans="1:62" ht="31.5" customHeight="1">
      <c r="A243" s="4334" t="s">
        <v>139</v>
      </c>
      <c r="B243" s="4397"/>
      <c r="C243" s="1389"/>
      <c r="D243" s="121"/>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124"/>
      <c r="AS243" s="21"/>
      <c r="AT243" s="21"/>
      <c r="AU243" s="21"/>
      <c r="AV243" s="21"/>
      <c r="AW243" s="21"/>
      <c r="AX243" s="21"/>
      <c r="AY243" s="21"/>
      <c r="AZ243" s="21"/>
      <c r="BA243" s="21"/>
      <c r="BB243" s="21"/>
      <c r="BC243" s="21"/>
      <c r="BD243" s="21"/>
      <c r="BE243" s="21"/>
      <c r="BF243" s="21"/>
      <c r="BG243" s="21"/>
      <c r="BH243" s="21"/>
      <c r="BI243" s="21"/>
      <c r="BJ243" s="21"/>
    </row>
    <row r="244" spans="1:62" ht="23.25" customHeight="1">
      <c r="A244" s="4340" t="s">
        <v>140</v>
      </c>
      <c r="B244" s="5">
        <f>C244/D244</f>
        <v>0.12820512820512819</v>
      </c>
      <c r="C244" s="98">
        <v>5</v>
      </c>
      <c r="D244" s="107">
        <v>39</v>
      </c>
      <c r="E244" s="1261" t="s">
        <v>58</v>
      </c>
      <c r="F244" s="31" t="s">
        <v>53</v>
      </c>
      <c r="G244" s="82" t="s">
        <v>53</v>
      </c>
      <c r="H244" s="31" t="s">
        <v>54</v>
      </c>
      <c r="I244" s="31" t="s">
        <v>54</v>
      </c>
      <c r="J244" s="82" t="s">
        <v>54</v>
      </c>
      <c r="K244" s="82" t="s">
        <v>54</v>
      </c>
      <c r="L244" s="82" t="s">
        <v>54</v>
      </c>
      <c r="M244" s="31" t="s">
        <v>54</v>
      </c>
      <c r="N244" s="82" t="s">
        <v>54</v>
      </c>
      <c r="O244" s="31" t="s">
        <v>54</v>
      </c>
      <c r="P244" s="31" t="s">
        <v>54</v>
      </c>
      <c r="Q244" s="31" t="s">
        <v>53</v>
      </c>
      <c r="R244" s="31" t="s">
        <v>54</v>
      </c>
      <c r="S244" s="82" t="s">
        <v>54</v>
      </c>
      <c r="T244" s="82" t="s">
        <v>54</v>
      </c>
      <c r="U244" s="31" t="s">
        <v>54</v>
      </c>
      <c r="V244" s="31" t="s">
        <v>54</v>
      </c>
      <c r="W244" s="31" t="s">
        <v>54</v>
      </c>
      <c r="X244" s="31" t="s">
        <v>54</v>
      </c>
      <c r="Y244" s="82" t="s">
        <v>54</v>
      </c>
      <c r="Z244" s="31" t="s">
        <v>54</v>
      </c>
      <c r="AA244" s="81" t="s">
        <v>54</v>
      </c>
      <c r="AB244" s="82" t="s">
        <v>54</v>
      </c>
      <c r="AC244" s="81" t="s">
        <v>54</v>
      </c>
      <c r="AD244" s="31" t="s">
        <v>53</v>
      </c>
      <c r="AE244" s="31" t="s">
        <v>54</v>
      </c>
      <c r="AF244" s="31" t="s">
        <v>54</v>
      </c>
      <c r="AG244" s="31" t="s">
        <v>54</v>
      </c>
      <c r="AH244" s="31" t="s">
        <v>54</v>
      </c>
      <c r="AI244" s="31" t="s">
        <v>54</v>
      </c>
      <c r="AJ244" s="31" t="s">
        <v>54</v>
      </c>
      <c r="AK244" s="31" t="s">
        <v>54</v>
      </c>
      <c r="AL244" s="31" t="s">
        <v>54</v>
      </c>
      <c r="AM244" s="31" t="s">
        <v>54</v>
      </c>
      <c r="AN244" s="82" t="s">
        <v>54</v>
      </c>
      <c r="AO244" s="31" t="s">
        <v>54</v>
      </c>
      <c r="AP244" s="31" t="s">
        <v>54</v>
      </c>
      <c r="AQ244" s="31" t="s">
        <v>54</v>
      </c>
      <c r="AR244" s="148" t="s">
        <v>58</v>
      </c>
      <c r="AS244" s="21"/>
      <c r="AT244" s="21"/>
      <c r="AU244" s="21"/>
      <c r="AV244" s="21"/>
      <c r="AW244" s="21"/>
      <c r="AX244" s="21"/>
      <c r="AY244" s="21"/>
      <c r="AZ244" s="21"/>
      <c r="BA244" s="21"/>
      <c r="BB244" s="21"/>
      <c r="BC244" s="21"/>
      <c r="BD244" s="21"/>
      <c r="BE244" s="21"/>
      <c r="BF244" s="21"/>
      <c r="BG244" s="21"/>
      <c r="BH244" s="21"/>
      <c r="BI244" s="21"/>
      <c r="BJ244" s="21"/>
    </row>
    <row r="245" spans="1:62" ht="23.25" customHeight="1">
      <c r="A245" s="4340" t="s">
        <v>141</v>
      </c>
      <c r="B245" s="5">
        <f>C245/D245</f>
        <v>0.87179487179487181</v>
      </c>
      <c r="C245" s="98">
        <v>34</v>
      </c>
      <c r="D245" s="108">
        <v>39</v>
      </c>
      <c r="E245" s="1261" t="s">
        <v>58</v>
      </c>
      <c r="F245" s="31" t="s">
        <v>53</v>
      </c>
      <c r="G245" s="82" t="s">
        <v>53</v>
      </c>
      <c r="H245" s="31" t="s">
        <v>53</v>
      </c>
      <c r="I245" s="82" t="s">
        <v>53</v>
      </c>
      <c r="J245" s="82" t="s">
        <v>53</v>
      </c>
      <c r="K245" s="82" t="s">
        <v>53</v>
      </c>
      <c r="L245" s="82" t="s">
        <v>53</v>
      </c>
      <c r="M245" s="31" t="s">
        <v>54</v>
      </c>
      <c r="N245" s="82" t="s">
        <v>54</v>
      </c>
      <c r="O245" s="31" t="s">
        <v>54</v>
      </c>
      <c r="P245" s="31" t="s">
        <v>53</v>
      </c>
      <c r="Q245" s="31" t="s">
        <v>53</v>
      </c>
      <c r="R245" s="82" t="s">
        <v>53</v>
      </c>
      <c r="S245" s="82" t="s">
        <v>53</v>
      </c>
      <c r="T245" s="82" t="s">
        <v>53</v>
      </c>
      <c r="U245" s="82" t="s">
        <v>53</v>
      </c>
      <c r="V245" s="31" t="s">
        <v>53</v>
      </c>
      <c r="W245" s="31" t="s">
        <v>53</v>
      </c>
      <c r="X245" s="31" t="s">
        <v>53</v>
      </c>
      <c r="Y245" s="82" t="s">
        <v>53</v>
      </c>
      <c r="Z245" s="31" t="s">
        <v>53</v>
      </c>
      <c r="AA245" s="82" t="s">
        <v>53</v>
      </c>
      <c r="AB245" s="31" t="s">
        <v>58</v>
      </c>
      <c r="AC245" s="82" t="s">
        <v>53</v>
      </c>
      <c r="AD245" s="31" t="s">
        <v>53</v>
      </c>
      <c r="AE245" s="31" t="s">
        <v>53</v>
      </c>
      <c r="AF245" s="31" t="s">
        <v>53</v>
      </c>
      <c r="AG245" s="31" t="s">
        <v>54</v>
      </c>
      <c r="AH245" s="31" t="s">
        <v>53</v>
      </c>
      <c r="AI245" s="31" t="s">
        <v>53</v>
      </c>
      <c r="AJ245" s="82" t="s">
        <v>53</v>
      </c>
      <c r="AK245" s="31" t="s">
        <v>53</v>
      </c>
      <c r="AL245" s="31" t="s">
        <v>53</v>
      </c>
      <c r="AM245" s="31" t="s">
        <v>53</v>
      </c>
      <c r="AN245" s="82" t="s">
        <v>53</v>
      </c>
      <c r="AO245" s="31" t="s">
        <v>53</v>
      </c>
      <c r="AP245" s="31" t="s">
        <v>53</v>
      </c>
      <c r="AQ245" s="31" t="s">
        <v>53</v>
      </c>
      <c r="AR245" s="148" t="s">
        <v>53</v>
      </c>
      <c r="AS245" s="21"/>
      <c r="AT245" s="21"/>
      <c r="AU245" s="21"/>
      <c r="AV245" s="21"/>
      <c r="AW245" s="21"/>
      <c r="AX245" s="21"/>
      <c r="AY245" s="21"/>
      <c r="AZ245" s="21"/>
      <c r="BA245" s="21"/>
      <c r="BB245" s="21"/>
      <c r="BC245" s="21"/>
      <c r="BD245" s="21"/>
      <c r="BE245" s="21"/>
      <c r="BF245" s="21"/>
      <c r="BG245" s="21"/>
      <c r="BH245" s="21"/>
      <c r="BI245" s="21"/>
      <c r="BJ245" s="21"/>
    </row>
    <row r="246" spans="1:62" ht="31.5" customHeight="1">
      <c r="A246" s="4343" t="s">
        <v>142</v>
      </c>
      <c r="B246" s="5">
        <f>C246/D246</f>
        <v>0.97560975609756095</v>
      </c>
      <c r="C246" s="98">
        <v>40</v>
      </c>
      <c r="D246" s="108">
        <v>41</v>
      </c>
      <c r="E246" s="1261" t="s">
        <v>53</v>
      </c>
      <c r="F246" s="31" t="s">
        <v>53</v>
      </c>
      <c r="G246" s="82" t="s">
        <v>53</v>
      </c>
      <c r="H246" s="31" t="s">
        <v>53</v>
      </c>
      <c r="I246" s="82" t="s">
        <v>53</v>
      </c>
      <c r="J246" s="82" t="s">
        <v>53</v>
      </c>
      <c r="K246" s="82" t="s">
        <v>53</v>
      </c>
      <c r="L246" s="82" t="s">
        <v>53</v>
      </c>
      <c r="M246" s="31" t="s">
        <v>54</v>
      </c>
      <c r="N246" s="82" t="s">
        <v>53</v>
      </c>
      <c r="O246" s="82" t="s">
        <v>53</v>
      </c>
      <c r="P246" s="31" t="s">
        <v>53</v>
      </c>
      <c r="Q246" s="31" t="s">
        <v>53</v>
      </c>
      <c r="R246" s="82" t="s">
        <v>53</v>
      </c>
      <c r="S246" s="82" t="s">
        <v>53</v>
      </c>
      <c r="T246" s="82" t="s">
        <v>53</v>
      </c>
      <c r="U246" s="82" t="s">
        <v>53</v>
      </c>
      <c r="V246" s="31" t="s">
        <v>53</v>
      </c>
      <c r="W246" s="31" t="s">
        <v>53</v>
      </c>
      <c r="X246" s="31" t="s">
        <v>53</v>
      </c>
      <c r="Y246" s="82" t="s">
        <v>53</v>
      </c>
      <c r="Z246" s="31" t="s">
        <v>53</v>
      </c>
      <c r="AA246" s="82" t="s">
        <v>53</v>
      </c>
      <c r="AB246" s="82" t="s">
        <v>53</v>
      </c>
      <c r="AC246" s="82" t="s">
        <v>53</v>
      </c>
      <c r="AD246" s="31" t="s">
        <v>53</v>
      </c>
      <c r="AE246" s="31" t="s">
        <v>53</v>
      </c>
      <c r="AF246" s="31" t="s">
        <v>53</v>
      </c>
      <c r="AG246" s="82" t="s">
        <v>53</v>
      </c>
      <c r="AH246" s="31" t="s">
        <v>53</v>
      </c>
      <c r="AI246" s="31" t="s">
        <v>53</v>
      </c>
      <c r="AJ246" s="82" t="s">
        <v>53</v>
      </c>
      <c r="AK246" s="31" t="s">
        <v>53</v>
      </c>
      <c r="AL246" s="31" t="s">
        <v>53</v>
      </c>
      <c r="AM246" s="31" t="s">
        <v>53</v>
      </c>
      <c r="AN246" s="82" t="s">
        <v>53</v>
      </c>
      <c r="AO246" s="31" t="s">
        <v>53</v>
      </c>
      <c r="AP246" s="31" t="s">
        <v>53</v>
      </c>
      <c r="AQ246" s="31" t="s">
        <v>53</v>
      </c>
      <c r="AR246" s="148" t="s">
        <v>53</v>
      </c>
      <c r="AS246" s="21"/>
      <c r="AT246" s="21"/>
      <c r="AU246" s="21"/>
      <c r="AV246" s="21"/>
      <c r="AW246" s="21"/>
      <c r="AX246" s="21"/>
      <c r="AY246" s="21"/>
      <c r="AZ246" s="21"/>
      <c r="BA246" s="21"/>
      <c r="BB246" s="21"/>
      <c r="BC246" s="21"/>
      <c r="BD246" s="21"/>
      <c r="BE246" s="21"/>
      <c r="BF246" s="21"/>
      <c r="BG246" s="21"/>
      <c r="BH246" s="21"/>
      <c r="BI246" s="21"/>
      <c r="BJ246" s="21"/>
    </row>
    <row r="247" spans="1:62" ht="31.5" customHeight="1">
      <c r="A247" s="4355" t="s">
        <v>143</v>
      </c>
      <c r="B247" s="44"/>
      <c r="C247" s="44"/>
      <c r="D247" s="12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124"/>
      <c r="AS247" s="21"/>
      <c r="AT247" s="21"/>
      <c r="AU247" s="21"/>
      <c r="AV247" s="21"/>
      <c r="AW247" s="21"/>
      <c r="AX247" s="21"/>
      <c r="AY247" s="21"/>
      <c r="AZ247" s="21"/>
      <c r="BA247" s="21"/>
      <c r="BB247" s="21"/>
      <c r="BC247" s="21"/>
      <c r="BD247" s="21"/>
      <c r="BE247" s="21"/>
      <c r="BF247" s="21"/>
      <c r="BG247" s="21"/>
      <c r="BH247" s="21"/>
      <c r="BI247" s="21"/>
      <c r="BJ247" s="21"/>
    </row>
    <row r="248" spans="1:62" ht="18.75" customHeight="1">
      <c r="A248" s="4329" t="s">
        <v>144</v>
      </c>
      <c r="B248" s="7">
        <f>C248/D248</f>
        <v>0.46153846153846156</v>
      </c>
      <c r="C248" s="98">
        <v>18</v>
      </c>
      <c r="D248" s="107">
        <v>39</v>
      </c>
      <c r="E248" s="46" t="s">
        <v>77</v>
      </c>
      <c r="F248" s="31" t="s">
        <v>77</v>
      </c>
      <c r="G248" s="31" t="s">
        <v>77</v>
      </c>
      <c r="H248" s="31" t="s">
        <v>77</v>
      </c>
      <c r="I248" s="31" t="s">
        <v>53</v>
      </c>
      <c r="J248" s="31" t="s">
        <v>77</v>
      </c>
      <c r="K248" s="31" t="s">
        <v>53</v>
      </c>
      <c r="L248" s="31" t="s">
        <v>77</v>
      </c>
      <c r="M248" s="31" t="s">
        <v>77</v>
      </c>
      <c r="N248" s="31" t="s">
        <v>77</v>
      </c>
      <c r="O248" s="31" t="s">
        <v>77</v>
      </c>
      <c r="P248" s="31" t="s">
        <v>53</v>
      </c>
      <c r="Q248" s="31" t="s">
        <v>53</v>
      </c>
      <c r="R248" s="31" t="s">
        <v>53</v>
      </c>
      <c r="S248" s="31" t="s">
        <v>53</v>
      </c>
      <c r="T248" s="31" t="s">
        <v>77</v>
      </c>
      <c r="U248" s="31" t="s">
        <v>53</v>
      </c>
      <c r="V248" s="31" t="s">
        <v>77</v>
      </c>
      <c r="W248" s="31" t="s">
        <v>77</v>
      </c>
      <c r="X248" s="31" t="s">
        <v>77</v>
      </c>
      <c r="Y248" s="31" t="s">
        <v>77</v>
      </c>
      <c r="Z248" s="31" t="s">
        <v>77</v>
      </c>
      <c r="AA248" s="31" t="s">
        <v>53</v>
      </c>
      <c r="AB248" s="31" t="s">
        <v>77</v>
      </c>
      <c r="AC248" s="31" t="s">
        <v>53</v>
      </c>
      <c r="AD248" s="31" t="s">
        <v>53</v>
      </c>
      <c r="AE248" s="31" t="s">
        <v>53</v>
      </c>
      <c r="AF248" s="31" t="s">
        <v>77</v>
      </c>
      <c r="AG248" s="31" t="s">
        <v>77</v>
      </c>
      <c r="AH248" s="31" t="s">
        <v>53</v>
      </c>
      <c r="AI248" s="31" t="s">
        <v>53</v>
      </c>
      <c r="AJ248" s="31" t="s">
        <v>53</v>
      </c>
      <c r="AK248" s="31" t="s">
        <v>53</v>
      </c>
      <c r="AL248" s="31" t="s">
        <v>77</v>
      </c>
      <c r="AM248" s="31" t="s">
        <v>77</v>
      </c>
      <c r="AN248" s="31" t="s">
        <v>53</v>
      </c>
      <c r="AO248" s="31" t="s">
        <v>77</v>
      </c>
      <c r="AP248" s="31" t="s">
        <v>77</v>
      </c>
      <c r="AQ248" s="31" t="s">
        <v>53</v>
      </c>
      <c r="AR248" s="148" t="s">
        <v>53</v>
      </c>
      <c r="AS248" s="21"/>
      <c r="AT248" s="21"/>
      <c r="AU248" s="21"/>
      <c r="AV248" s="21"/>
      <c r="AW248" s="21"/>
      <c r="AX248" s="21"/>
      <c r="AY248" s="21"/>
      <c r="AZ248" s="21"/>
      <c r="BA248" s="21"/>
      <c r="BB248" s="21"/>
      <c r="BC248" s="21"/>
      <c r="BD248" s="21"/>
      <c r="BE248" s="21"/>
      <c r="BF248" s="21"/>
      <c r="BG248" s="21"/>
      <c r="BH248" s="21"/>
      <c r="BI248" s="21"/>
      <c r="BJ248" s="21"/>
    </row>
    <row r="249" spans="1:62" ht="18.75" customHeight="1">
      <c r="A249" s="4329" t="s">
        <v>145</v>
      </c>
      <c r="B249" s="7">
        <f>C249/D249</f>
        <v>0.53846153846153844</v>
      </c>
      <c r="C249" s="98">
        <v>21</v>
      </c>
      <c r="D249" s="107">
        <v>39</v>
      </c>
      <c r="E249" s="46" t="s">
        <v>53</v>
      </c>
      <c r="F249" s="31" t="s">
        <v>53</v>
      </c>
      <c r="G249" s="31" t="s">
        <v>53</v>
      </c>
      <c r="H249" s="31" t="s">
        <v>53</v>
      </c>
      <c r="I249" s="31" t="s">
        <v>77</v>
      </c>
      <c r="J249" s="31" t="s">
        <v>53</v>
      </c>
      <c r="K249" s="31" t="s">
        <v>77</v>
      </c>
      <c r="L249" s="31" t="s">
        <v>53</v>
      </c>
      <c r="M249" s="31" t="s">
        <v>77</v>
      </c>
      <c r="N249" s="31" t="s">
        <v>53</v>
      </c>
      <c r="O249" s="31" t="s">
        <v>53</v>
      </c>
      <c r="P249" s="31" t="s">
        <v>77</v>
      </c>
      <c r="Q249" s="31" t="s">
        <v>77</v>
      </c>
      <c r="R249" s="31" t="s">
        <v>77</v>
      </c>
      <c r="S249" s="31" t="s">
        <v>77</v>
      </c>
      <c r="T249" s="31" t="s">
        <v>77</v>
      </c>
      <c r="U249" s="31" t="s">
        <v>77</v>
      </c>
      <c r="V249" s="31" t="s">
        <v>53</v>
      </c>
      <c r="W249" s="31" t="s">
        <v>53</v>
      </c>
      <c r="X249" s="31" t="s">
        <v>53</v>
      </c>
      <c r="Y249" s="31" t="s">
        <v>53</v>
      </c>
      <c r="Z249" s="31" t="s">
        <v>53</v>
      </c>
      <c r="AA249" s="31" t="s">
        <v>77</v>
      </c>
      <c r="AB249" s="31" t="s">
        <v>53</v>
      </c>
      <c r="AC249" s="31" t="s">
        <v>77</v>
      </c>
      <c r="AD249" s="31" t="s">
        <v>77</v>
      </c>
      <c r="AE249" s="31" t="s">
        <v>77</v>
      </c>
      <c r="AF249" s="31" t="s">
        <v>53</v>
      </c>
      <c r="AG249" s="31" t="s">
        <v>53</v>
      </c>
      <c r="AH249" s="31" t="s">
        <v>77</v>
      </c>
      <c r="AI249" s="31" t="s">
        <v>77</v>
      </c>
      <c r="AJ249" s="31" t="s">
        <v>77</v>
      </c>
      <c r="AK249" s="31" t="s">
        <v>77</v>
      </c>
      <c r="AL249" s="31" t="s">
        <v>53</v>
      </c>
      <c r="AM249" s="31" t="s">
        <v>53</v>
      </c>
      <c r="AN249" s="31" t="s">
        <v>77</v>
      </c>
      <c r="AO249" s="31" t="s">
        <v>53</v>
      </c>
      <c r="AP249" s="81" t="s">
        <v>53</v>
      </c>
      <c r="AQ249" s="31" t="s">
        <v>77</v>
      </c>
      <c r="AR249" s="148" t="s">
        <v>77</v>
      </c>
      <c r="AS249" s="21"/>
      <c r="AT249" s="21"/>
      <c r="AU249" s="21"/>
      <c r="AV249" s="21"/>
      <c r="AW249" s="21"/>
      <c r="AX249" s="21"/>
      <c r="AY249" s="21"/>
      <c r="AZ249" s="21"/>
      <c r="BA249" s="21"/>
      <c r="BB249" s="21"/>
      <c r="BC249" s="21"/>
      <c r="BD249" s="21"/>
      <c r="BE249" s="21"/>
      <c r="BF249" s="21"/>
      <c r="BG249" s="21"/>
      <c r="BH249" s="21"/>
      <c r="BI249" s="21"/>
      <c r="BJ249" s="21"/>
    </row>
    <row r="250" spans="1:62" ht="18.75" customHeight="1">
      <c r="A250" s="4329" t="s">
        <v>146</v>
      </c>
      <c r="B250" s="7">
        <f>C250/D250</f>
        <v>0</v>
      </c>
      <c r="C250" s="98">
        <v>0</v>
      </c>
      <c r="D250" s="107">
        <v>39</v>
      </c>
      <c r="E250" s="51" t="s">
        <v>77</v>
      </c>
      <c r="F250" s="50" t="s">
        <v>77</v>
      </c>
      <c r="G250" s="50" t="s">
        <v>77</v>
      </c>
      <c r="H250" s="50" t="s">
        <v>77</v>
      </c>
      <c r="I250" s="50" t="s">
        <v>77</v>
      </c>
      <c r="J250" s="50" t="s">
        <v>77</v>
      </c>
      <c r="K250" s="50" t="s">
        <v>77</v>
      </c>
      <c r="L250" s="50" t="s">
        <v>77</v>
      </c>
      <c r="M250" s="50" t="s">
        <v>77</v>
      </c>
      <c r="N250" s="50" t="s">
        <v>77</v>
      </c>
      <c r="O250" s="50" t="s">
        <v>77</v>
      </c>
      <c r="P250" s="50" t="s">
        <v>77</v>
      </c>
      <c r="Q250" s="50" t="s">
        <v>77</v>
      </c>
      <c r="R250" s="50" t="s">
        <v>77</v>
      </c>
      <c r="S250" s="50" t="s">
        <v>77</v>
      </c>
      <c r="T250" s="50" t="s">
        <v>77</v>
      </c>
      <c r="U250" s="50" t="s">
        <v>77</v>
      </c>
      <c r="V250" s="50" t="s">
        <v>77</v>
      </c>
      <c r="W250" s="50" t="s">
        <v>77</v>
      </c>
      <c r="X250" s="50" t="s">
        <v>77</v>
      </c>
      <c r="Y250" s="50" t="s">
        <v>77</v>
      </c>
      <c r="Z250" s="50" t="s">
        <v>77</v>
      </c>
      <c r="AA250" s="50" t="s">
        <v>77</v>
      </c>
      <c r="AB250" s="50" t="s">
        <v>77</v>
      </c>
      <c r="AC250" s="50" t="s">
        <v>77</v>
      </c>
      <c r="AD250" s="50" t="s">
        <v>77</v>
      </c>
      <c r="AE250" s="50" t="s">
        <v>77</v>
      </c>
      <c r="AF250" s="50" t="s">
        <v>77</v>
      </c>
      <c r="AG250" s="50" t="s">
        <v>77</v>
      </c>
      <c r="AH250" s="50" t="s">
        <v>77</v>
      </c>
      <c r="AI250" s="50" t="s">
        <v>77</v>
      </c>
      <c r="AJ250" s="50" t="s">
        <v>77</v>
      </c>
      <c r="AK250" s="50" t="s">
        <v>77</v>
      </c>
      <c r="AL250" s="50" t="s">
        <v>77</v>
      </c>
      <c r="AM250" s="50" t="s">
        <v>77</v>
      </c>
      <c r="AN250" s="50" t="s">
        <v>77</v>
      </c>
      <c r="AO250" s="50" t="s">
        <v>77</v>
      </c>
      <c r="AP250" s="50" t="s">
        <v>77</v>
      </c>
      <c r="AQ250" s="50" t="s">
        <v>77</v>
      </c>
      <c r="AR250" s="153" t="s">
        <v>77</v>
      </c>
      <c r="AS250" s="21"/>
      <c r="AT250" s="21"/>
      <c r="AU250" s="21"/>
      <c r="AV250" s="21"/>
      <c r="AW250" s="21"/>
      <c r="AX250" s="21"/>
      <c r="AY250" s="21"/>
      <c r="AZ250" s="21"/>
      <c r="BA250" s="21"/>
      <c r="BB250" s="21"/>
      <c r="BC250" s="21"/>
      <c r="BD250" s="21"/>
      <c r="BE250" s="21"/>
      <c r="BF250" s="21"/>
      <c r="BG250" s="21"/>
      <c r="BH250" s="21"/>
      <c r="BI250" s="21"/>
      <c r="BJ250" s="21"/>
    </row>
    <row r="251" spans="1:62" ht="31.5" customHeight="1">
      <c r="A251" s="4334" t="s">
        <v>147</v>
      </c>
      <c r="B251" s="27"/>
      <c r="C251" s="27"/>
      <c r="D251" s="118"/>
      <c r="E251" s="61"/>
      <c r="F251" s="61"/>
      <c r="G251" s="61"/>
      <c r="H251" s="61"/>
      <c r="I251" s="61"/>
      <c r="J251" s="61"/>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130"/>
      <c r="AS251" s="21"/>
      <c r="AT251" s="21"/>
      <c r="AU251" s="21"/>
      <c r="AV251" s="21"/>
      <c r="AW251" s="21"/>
      <c r="AX251" s="21"/>
      <c r="AY251" s="21"/>
      <c r="AZ251" s="21"/>
      <c r="BA251" s="21"/>
      <c r="BB251" s="21"/>
      <c r="BC251" s="21"/>
      <c r="BD251" s="21"/>
      <c r="BE251" s="21"/>
      <c r="BF251" s="21"/>
      <c r="BG251" s="21"/>
      <c r="BH251" s="21"/>
      <c r="BI251" s="21"/>
      <c r="BJ251" s="21"/>
    </row>
    <row r="252" spans="1:62" ht="31.5" customHeight="1">
      <c r="A252" s="4356" t="s">
        <v>128</v>
      </c>
      <c r="B252" s="4397"/>
      <c r="C252" s="1389"/>
      <c r="D252" s="121"/>
      <c r="E252" s="1389"/>
      <c r="F252" s="1389"/>
      <c r="G252" s="1389"/>
      <c r="H252" s="1389"/>
      <c r="I252" s="1389"/>
      <c r="J252" s="1389"/>
      <c r="K252" s="1389"/>
      <c r="L252" s="1389"/>
      <c r="M252" s="1389"/>
      <c r="N252" s="1389"/>
      <c r="O252" s="1389"/>
      <c r="P252" s="1389"/>
      <c r="Q252" s="1389"/>
      <c r="R252" s="1389"/>
      <c r="S252" s="1389"/>
      <c r="T252" s="1389"/>
      <c r="U252" s="1389"/>
      <c r="V252" s="1389"/>
      <c r="W252" s="1389"/>
      <c r="X252" s="1389"/>
      <c r="Y252" s="1389"/>
      <c r="Z252" s="1389"/>
      <c r="AA252" s="1389"/>
      <c r="AB252" s="1389"/>
      <c r="AC252" s="1389"/>
      <c r="AD252" s="1389"/>
      <c r="AE252" s="1389"/>
      <c r="AF252" s="1389"/>
      <c r="AG252" s="1389"/>
      <c r="AH252" s="1389"/>
      <c r="AI252" s="1389"/>
      <c r="AJ252" s="1389"/>
      <c r="AK252" s="1389"/>
      <c r="AL252" s="1389"/>
      <c r="AM252" s="1389"/>
      <c r="AN252" s="1389"/>
      <c r="AO252" s="1389"/>
      <c r="AP252" s="1389"/>
      <c r="AQ252" s="1389"/>
      <c r="AR252" s="121"/>
      <c r="AS252" s="21"/>
      <c r="AT252" s="21"/>
      <c r="AU252" s="21"/>
      <c r="AV252" s="21"/>
      <c r="AW252" s="21"/>
      <c r="AX252" s="21"/>
      <c r="AY252" s="21"/>
      <c r="AZ252" s="21"/>
      <c r="BA252" s="21"/>
      <c r="BB252" s="21"/>
      <c r="BC252" s="21"/>
      <c r="BD252" s="21"/>
      <c r="BE252" s="21"/>
      <c r="BF252" s="21"/>
      <c r="BG252" s="21"/>
      <c r="BH252" s="21"/>
      <c r="BI252" s="21"/>
      <c r="BJ252" s="21"/>
    </row>
    <row r="253" spans="1:62" ht="16.5" customHeight="1">
      <c r="A253" s="4357" t="s">
        <v>148</v>
      </c>
      <c r="B253" s="20"/>
      <c r="C253" s="20"/>
      <c r="D253" s="119"/>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127"/>
      <c r="AS253" s="39"/>
      <c r="AT253" s="21"/>
      <c r="AU253" s="21"/>
      <c r="AV253" s="21"/>
      <c r="AW253" s="21"/>
      <c r="AX253" s="21"/>
      <c r="AY253" s="21"/>
      <c r="AZ253" s="21"/>
      <c r="BA253" s="21"/>
      <c r="BB253" s="21"/>
      <c r="BC253" s="21"/>
      <c r="BD253" s="21"/>
      <c r="BE253" s="21"/>
      <c r="BF253" s="21"/>
      <c r="BG253" s="21"/>
      <c r="BH253" s="21"/>
      <c r="BI253" s="21"/>
      <c r="BJ253" s="21"/>
    </row>
    <row r="254" spans="1:62" ht="16.5" customHeight="1">
      <c r="A254" s="4329" t="s">
        <v>149</v>
      </c>
      <c r="B254" s="4384">
        <f t="shared" ref="B254:B260" si="1">C254/D254</f>
        <v>0.70731707317073167</v>
      </c>
      <c r="C254" s="98">
        <v>29</v>
      </c>
      <c r="D254" s="107">
        <v>41</v>
      </c>
      <c r="E254" s="54" t="s">
        <v>77</v>
      </c>
      <c r="F254" s="47" t="s">
        <v>53</v>
      </c>
      <c r="G254" s="47" t="s">
        <v>53</v>
      </c>
      <c r="H254" s="47" t="s">
        <v>77</v>
      </c>
      <c r="I254" s="47" t="s">
        <v>53</v>
      </c>
      <c r="J254" s="47" t="s">
        <v>53</v>
      </c>
      <c r="K254" s="47" t="s">
        <v>77</v>
      </c>
      <c r="L254" s="47" t="s">
        <v>53</v>
      </c>
      <c r="M254" s="47" t="s">
        <v>77</v>
      </c>
      <c r="N254" s="47" t="s">
        <v>53</v>
      </c>
      <c r="O254" s="47" t="s">
        <v>53</v>
      </c>
      <c r="P254" s="47" t="s">
        <v>53</v>
      </c>
      <c r="Q254" s="47" t="s">
        <v>53</v>
      </c>
      <c r="R254" s="47" t="s">
        <v>53</v>
      </c>
      <c r="S254" s="47" t="s">
        <v>53</v>
      </c>
      <c r="T254" s="47" t="s">
        <v>53</v>
      </c>
      <c r="U254" s="47" t="s">
        <v>77</v>
      </c>
      <c r="V254" s="47" t="s">
        <v>53</v>
      </c>
      <c r="W254" s="47" t="s">
        <v>77</v>
      </c>
      <c r="X254" s="47" t="s">
        <v>53</v>
      </c>
      <c r="Y254" s="47" t="s">
        <v>77</v>
      </c>
      <c r="Z254" s="47" t="s">
        <v>53</v>
      </c>
      <c r="AA254" s="47" t="s">
        <v>53</v>
      </c>
      <c r="AB254" s="47" t="s">
        <v>77</v>
      </c>
      <c r="AC254" s="47" t="s">
        <v>53</v>
      </c>
      <c r="AD254" s="47" t="s">
        <v>77</v>
      </c>
      <c r="AE254" s="47" t="s">
        <v>53</v>
      </c>
      <c r="AF254" s="47" t="s">
        <v>53</v>
      </c>
      <c r="AG254" s="47" t="s">
        <v>77</v>
      </c>
      <c r="AH254" s="47" t="s">
        <v>53</v>
      </c>
      <c r="AI254" s="47" t="s">
        <v>53</v>
      </c>
      <c r="AJ254" s="47" t="s">
        <v>53</v>
      </c>
      <c r="AK254" s="47" t="s">
        <v>53</v>
      </c>
      <c r="AL254" s="47" t="s">
        <v>53</v>
      </c>
      <c r="AM254" s="47" t="s">
        <v>53</v>
      </c>
      <c r="AN254" s="47" t="s">
        <v>53</v>
      </c>
      <c r="AO254" s="47" t="s">
        <v>77</v>
      </c>
      <c r="AP254" s="47" t="s">
        <v>77</v>
      </c>
      <c r="AQ254" s="47" t="s">
        <v>53</v>
      </c>
      <c r="AR254" s="154" t="s">
        <v>53</v>
      </c>
      <c r="AS254" s="21"/>
      <c r="AT254" s="21"/>
      <c r="AU254" s="21"/>
      <c r="AV254" s="21"/>
      <c r="AW254" s="21"/>
      <c r="AX254" s="21"/>
      <c r="AY254" s="21"/>
      <c r="AZ254" s="21"/>
      <c r="BA254" s="21"/>
      <c r="BB254" s="21"/>
      <c r="BC254" s="21"/>
      <c r="BD254" s="21"/>
      <c r="BE254" s="21"/>
      <c r="BF254" s="21"/>
      <c r="BG254" s="21"/>
      <c r="BH254" s="21"/>
      <c r="BI254" s="21"/>
      <c r="BJ254" s="21"/>
    </row>
    <row r="255" spans="1:62" ht="16.5" customHeight="1">
      <c r="A255" s="4329" t="s">
        <v>150</v>
      </c>
      <c r="B255" s="4384">
        <f t="shared" si="1"/>
        <v>7.3170731707317069E-2</v>
      </c>
      <c r="C255" s="98">
        <v>3</v>
      </c>
      <c r="D255" s="107">
        <v>41</v>
      </c>
      <c r="E255" s="46" t="s">
        <v>77</v>
      </c>
      <c r="F255" s="31" t="s">
        <v>77</v>
      </c>
      <c r="G255" s="31" t="s">
        <v>77</v>
      </c>
      <c r="H255" s="31" t="s">
        <v>77</v>
      </c>
      <c r="I255" s="31" t="s">
        <v>77</v>
      </c>
      <c r="J255" s="31" t="s">
        <v>77</v>
      </c>
      <c r="K255" s="31" t="s">
        <v>77</v>
      </c>
      <c r="L255" s="31" t="s">
        <v>77</v>
      </c>
      <c r="M255" s="31" t="s">
        <v>53</v>
      </c>
      <c r="N255" s="31" t="s">
        <v>77</v>
      </c>
      <c r="O255" s="31" t="s">
        <v>77</v>
      </c>
      <c r="P255" s="31" t="s">
        <v>77</v>
      </c>
      <c r="Q255" s="31" t="s">
        <v>77</v>
      </c>
      <c r="R255" s="31" t="s">
        <v>77</v>
      </c>
      <c r="S255" s="31" t="s">
        <v>77</v>
      </c>
      <c r="T255" s="31" t="s">
        <v>77</v>
      </c>
      <c r="U255" s="31" t="s">
        <v>53</v>
      </c>
      <c r="V255" s="31" t="s">
        <v>77</v>
      </c>
      <c r="W255" s="31" t="s">
        <v>77</v>
      </c>
      <c r="X255" s="31" t="s">
        <v>77</v>
      </c>
      <c r="Y255" s="31" t="s">
        <v>77</v>
      </c>
      <c r="Z255" s="31" t="s">
        <v>77</v>
      </c>
      <c r="AA255" s="31" t="s">
        <v>77</v>
      </c>
      <c r="AB255" s="31" t="s">
        <v>77</v>
      </c>
      <c r="AC255" s="31" t="s">
        <v>77</v>
      </c>
      <c r="AD255" s="31" t="s">
        <v>77</v>
      </c>
      <c r="AE255" s="31" t="s">
        <v>77</v>
      </c>
      <c r="AF255" s="31" t="s">
        <v>77</v>
      </c>
      <c r="AG255" s="31" t="s">
        <v>53</v>
      </c>
      <c r="AH255" s="31" t="s">
        <v>77</v>
      </c>
      <c r="AI255" s="31" t="s">
        <v>77</v>
      </c>
      <c r="AJ255" s="31" t="s">
        <v>77</v>
      </c>
      <c r="AK255" s="31" t="s">
        <v>77</v>
      </c>
      <c r="AL255" s="31" t="s">
        <v>77</v>
      </c>
      <c r="AM255" s="31" t="s">
        <v>77</v>
      </c>
      <c r="AN255" s="31" t="s">
        <v>77</v>
      </c>
      <c r="AO255" s="31" t="s">
        <v>77</v>
      </c>
      <c r="AP255" s="31" t="s">
        <v>77</v>
      </c>
      <c r="AQ255" s="31" t="s">
        <v>77</v>
      </c>
      <c r="AR255" s="148" t="s">
        <v>77</v>
      </c>
      <c r="AS255" s="21"/>
      <c r="AT255" s="21"/>
      <c r="AU255" s="21"/>
      <c r="AV255" s="21"/>
      <c r="AW255" s="21"/>
      <c r="AX255" s="21"/>
      <c r="AY255" s="21"/>
      <c r="AZ255" s="21"/>
      <c r="BA255" s="21"/>
      <c r="BB255" s="21"/>
      <c r="BC255" s="21"/>
      <c r="BD255" s="21"/>
      <c r="BE255" s="21"/>
      <c r="BF255" s="21"/>
      <c r="BG255" s="21"/>
      <c r="BH255" s="21"/>
      <c r="BI255" s="21"/>
      <c r="BJ255" s="21"/>
    </row>
    <row r="256" spans="1:62" ht="16.5" customHeight="1">
      <c r="A256" s="4329" t="s">
        <v>151</v>
      </c>
      <c r="B256" s="4384">
        <f t="shared" si="1"/>
        <v>7.3170731707317069E-2</v>
      </c>
      <c r="C256" s="98">
        <v>3</v>
      </c>
      <c r="D256" s="107">
        <v>41</v>
      </c>
      <c r="E256" s="46" t="s">
        <v>77</v>
      </c>
      <c r="F256" s="31" t="s">
        <v>77</v>
      </c>
      <c r="G256" s="31" t="s">
        <v>77</v>
      </c>
      <c r="H256" s="31" t="s">
        <v>77</v>
      </c>
      <c r="I256" s="31" t="s">
        <v>77</v>
      </c>
      <c r="J256" s="31" t="s">
        <v>77</v>
      </c>
      <c r="K256" s="31" t="s">
        <v>77</v>
      </c>
      <c r="L256" s="31" t="s">
        <v>77</v>
      </c>
      <c r="M256" s="31" t="s">
        <v>77</v>
      </c>
      <c r="N256" s="31" t="s">
        <v>77</v>
      </c>
      <c r="O256" s="31" t="s">
        <v>77</v>
      </c>
      <c r="P256" s="31" t="s">
        <v>77</v>
      </c>
      <c r="Q256" s="31" t="s">
        <v>77</v>
      </c>
      <c r="R256" s="31" t="s">
        <v>77</v>
      </c>
      <c r="S256" s="31" t="s">
        <v>77</v>
      </c>
      <c r="T256" s="31" t="s">
        <v>77</v>
      </c>
      <c r="U256" s="31" t="s">
        <v>77</v>
      </c>
      <c r="V256" s="31" t="s">
        <v>77</v>
      </c>
      <c r="W256" s="31" t="s">
        <v>77</v>
      </c>
      <c r="X256" s="31" t="s">
        <v>77</v>
      </c>
      <c r="Y256" s="31" t="s">
        <v>53</v>
      </c>
      <c r="Z256" s="31" t="s">
        <v>77</v>
      </c>
      <c r="AA256" s="31" t="s">
        <v>77</v>
      </c>
      <c r="AB256" s="31" t="s">
        <v>77</v>
      </c>
      <c r="AC256" s="31" t="s">
        <v>77</v>
      </c>
      <c r="AD256" s="31" t="s">
        <v>53</v>
      </c>
      <c r="AE256" s="31" t="s">
        <v>77</v>
      </c>
      <c r="AF256" s="31" t="s">
        <v>77</v>
      </c>
      <c r="AG256" s="31" t="s">
        <v>77</v>
      </c>
      <c r="AH256" s="31" t="s">
        <v>77</v>
      </c>
      <c r="AI256" s="31" t="s">
        <v>77</v>
      </c>
      <c r="AJ256" s="31" t="s">
        <v>77</v>
      </c>
      <c r="AK256" s="31" t="s">
        <v>77</v>
      </c>
      <c r="AL256" s="31" t="s">
        <v>77</v>
      </c>
      <c r="AM256" s="31" t="s">
        <v>77</v>
      </c>
      <c r="AN256" s="31" t="s">
        <v>77</v>
      </c>
      <c r="AO256" s="31" t="s">
        <v>77</v>
      </c>
      <c r="AP256" s="31" t="s">
        <v>53</v>
      </c>
      <c r="AQ256" s="31" t="s">
        <v>77</v>
      </c>
      <c r="AR256" s="148" t="s">
        <v>77</v>
      </c>
      <c r="AS256" s="21"/>
      <c r="AT256" s="21"/>
      <c r="AU256" s="21"/>
      <c r="AV256" s="21"/>
      <c r="AW256" s="21"/>
      <c r="AX256" s="21"/>
      <c r="AY256" s="21"/>
      <c r="AZ256" s="21"/>
      <c r="BA256" s="21"/>
      <c r="BB256" s="21"/>
      <c r="BC256" s="21"/>
      <c r="BD256" s="21"/>
      <c r="BE256" s="21"/>
      <c r="BF256" s="21"/>
      <c r="BG256" s="21"/>
      <c r="BH256" s="21"/>
      <c r="BI256" s="21"/>
      <c r="BJ256" s="21"/>
    </row>
    <row r="257" spans="1:62" ht="16.5" customHeight="1">
      <c r="A257" s="4329" t="s">
        <v>152</v>
      </c>
      <c r="B257" s="4384">
        <f t="shared" si="1"/>
        <v>9.7560975609756101E-2</v>
      </c>
      <c r="C257" s="98">
        <v>4</v>
      </c>
      <c r="D257" s="107">
        <v>41</v>
      </c>
      <c r="E257" s="46" t="s">
        <v>77</v>
      </c>
      <c r="F257" s="31" t="s">
        <v>77</v>
      </c>
      <c r="G257" s="31" t="s">
        <v>77</v>
      </c>
      <c r="H257" s="31" t="s">
        <v>53</v>
      </c>
      <c r="I257" s="31" t="s">
        <v>77</v>
      </c>
      <c r="J257" s="31" t="s">
        <v>77</v>
      </c>
      <c r="K257" s="31" t="s">
        <v>53</v>
      </c>
      <c r="L257" s="31" t="s">
        <v>77</v>
      </c>
      <c r="M257" s="31" t="s">
        <v>77</v>
      </c>
      <c r="N257" s="31" t="s">
        <v>77</v>
      </c>
      <c r="O257" s="31" t="s">
        <v>77</v>
      </c>
      <c r="P257" s="31" t="s">
        <v>77</v>
      </c>
      <c r="Q257" s="31" t="s">
        <v>77</v>
      </c>
      <c r="R257" s="31" t="s">
        <v>77</v>
      </c>
      <c r="S257" s="31" t="s">
        <v>77</v>
      </c>
      <c r="T257" s="31" t="s">
        <v>77</v>
      </c>
      <c r="U257" s="31" t="s">
        <v>77</v>
      </c>
      <c r="V257" s="31" t="s">
        <v>77</v>
      </c>
      <c r="W257" s="31" t="s">
        <v>77</v>
      </c>
      <c r="X257" s="31" t="s">
        <v>77</v>
      </c>
      <c r="Y257" s="31" t="s">
        <v>77</v>
      </c>
      <c r="Z257" s="31" t="s">
        <v>77</v>
      </c>
      <c r="AA257" s="31" t="s">
        <v>77</v>
      </c>
      <c r="AB257" s="31" t="s">
        <v>53</v>
      </c>
      <c r="AC257" s="31" t="s">
        <v>77</v>
      </c>
      <c r="AD257" s="31" t="s">
        <v>77</v>
      </c>
      <c r="AE257" s="31" t="s">
        <v>77</v>
      </c>
      <c r="AF257" s="31" t="s">
        <v>77</v>
      </c>
      <c r="AG257" s="31" t="s">
        <v>77</v>
      </c>
      <c r="AH257" s="31" t="s">
        <v>77</v>
      </c>
      <c r="AI257" s="31" t="s">
        <v>77</v>
      </c>
      <c r="AJ257" s="31" t="s">
        <v>77</v>
      </c>
      <c r="AK257" s="31" t="s">
        <v>77</v>
      </c>
      <c r="AL257" s="31" t="s">
        <v>77</v>
      </c>
      <c r="AM257" s="31" t="s">
        <v>77</v>
      </c>
      <c r="AN257" s="31" t="s">
        <v>77</v>
      </c>
      <c r="AO257" s="31" t="s">
        <v>53</v>
      </c>
      <c r="AP257" s="31" t="s">
        <v>77</v>
      </c>
      <c r="AQ257" s="31" t="s">
        <v>77</v>
      </c>
      <c r="AR257" s="148" t="s">
        <v>77</v>
      </c>
      <c r="AS257" s="21"/>
      <c r="AT257" s="21"/>
      <c r="AU257" s="21"/>
      <c r="AV257" s="21"/>
      <c r="AW257" s="21"/>
      <c r="AX257" s="21"/>
      <c r="AY257" s="21"/>
      <c r="AZ257" s="21"/>
      <c r="BA257" s="21"/>
      <c r="BB257" s="21"/>
      <c r="BC257" s="21"/>
      <c r="BD257" s="21"/>
      <c r="BE257" s="21"/>
      <c r="BF257" s="21"/>
      <c r="BG257" s="21"/>
      <c r="BH257" s="21"/>
      <c r="BI257" s="21"/>
      <c r="BJ257" s="21"/>
    </row>
    <row r="258" spans="1:62" ht="16.5" customHeight="1">
      <c r="A258" s="4329" t="s">
        <v>153</v>
      </c>
      <c r="B258" s="4384">
        <f t="shared" si="1"/>
        <v>2.4390243902439025E-2</v>
      </c>
      <c r="C258" s="98">
        <v>1</v>
      </c>
      <c r="D258" s="107">
        <v>41</v>
      </c>
      <c r="E258" s="46" t="s">
        <v>53</v>
      </c>
      <c r="F258" s="31" t="s">
        <v>77</v>
      </c>
      <c r="G258" s="31" t="s">
        <v>77</v>
      </c>
      <c r="H258" s="31" t="s">
        <v>77</v>
      </c>
      <c r="I258" s="31" t="s">
        <v>77</v>
      </c>
      <c r="J258" s="31" t="s">
        <v>77</v>
      </c>
      <c r="K258" s="31" t="s">
        <v>77</v>
      </c>
      <c r="L258" s="31" t="s">
        <v>77</v>
      </c>
      <c r="M258" s="31" t="s">
        <v>77</v>
      </c>
      <c r="N258" s="31" t="s">
        <v>77</v>
      </c>
      <c r="O258" s="31" t="s">
        <v>77</v>
      </c>
      <c r="P258" s="31" t="s">
        <v>77</v>
      </c>
      <c r="Q258" s="31" t="s">
        <v>77</v>
      </c>
      <c r="R258" s="31" t="s">
        <v>77</v>
      </c>
      <c r="S258" s="31" t="s">
        <v>77</v>
      </c>
      <c r="T258" s="31" t="s">
        <v>77</v>
      </c>
      <c r="U258" s="31" t="s">
        <v>77</v>
      </c>
      <c r="V258" s="31" t="s">
        <v>77</v>
      </c>
      <c r="W258" s="31" t="s">
        <v>77</v>
      </c>
      <c r="X258" s="31" t="s">
        <v>77</v>
      </c>
      <c r="Y258" s="31" t="s">
        <v>77</v>
      </c>
      <c r="Z258" s="31" t="s">
        <v>77</v>
      </c>
      <c r="AA258" s="31" t="s">
        <v>77</v>
      </c>
      <c r="AB258" s="31" t="s">
        <v>77</v>
      </c>
      <c r="AC258" s="31" t="s">
        <v>77</v>
      </c>
      <c r="AD258" s="31" t="s">
        <v>77</v>
      </c>
      <c r="AE258" s="31" t="s">
        <v>77</v>
      </c>
      <c r="AF258" s="31" t="s">
        <v>77</v>
      </c>
      <c r="AG258" s="31" t="s">
        <v>77</v>
      </c>
      <c r="AH258" s="31" t="s">
        <v>77</v>
      </c>
      <c r="AI258" s="31" t="s">
        <v>77</v>
      </c>
      <c r="AJ258" s="31" t="s">
        <v>77</v>
      </c>
      <c r="AK258" s="31" t="s">
        <v>77</v>
      </c>
      <c r="AL258" s="31" t="s">
        <v>77</v>
      </c>
      <c r="AM258" s="31" t="s">
        <v>77</v>
      </c>
      <c r="AN258" s="31" t="s">
        <v>77</v>
      </c>
      <c r="AO258" s="31" t="s">
        <v>77</v>
      </c>
      <c r="AP258" s="31" t="s">
        <v>77</v>
      </c>
      <c r="AQ258" s="31" t="s">
        <v>77</v>
      </c>
      <c r="AR258" s="148" t="s">
        <v>77</v>
      </c>
      <c r="AS258" s="21"/>
      <c r="AT258" s="21"/>
      <c r="AU258" s="21"/>
      <c r="AV258" s="21"/>
      <c r="AW258" s="21"/>
      <c r="AX258" s="21"/>
      <c r="AY258" s="21"/>
      <c r="AZ258" s="21"/>
      <c r="BA258" s="21"/>
      <c r="BB258" s="21"/>
      <c r="BC258" s="21"/>
      <c r="BD258" s="21"/>
      <c r="BE258" s="21"/>
      <c r="BF258" s="21"/>
      <c r="BG258" s="21"/>
      <c r="BH258" s="21"/>
      <c r="BI258" s="21"/>
      <c r="BJ258" s="21"/>
    </row>
    <row r="259" spans="1:62" ht="16.5" customHeight="1">
      <c r="A259" s="4329" t="s">
        <v>154</v>
      </c>
      <c r="B259" s="4384">
        <f t="shared" si="1"/>
        <v>0</v>
      </c>
      <c r="C259" s="98">
        <v>0</v>
      </c>
      <c r="D259" s="107">
        <v>41</v>
      </c>
      <c r="E259" s="46" t="s">
        <v>77</v>
      </c>
      <c r="F259" s="31" t="s">
        <v>77</v>
      </c>
      <c r="G259" s="31" t="s">
        <v>77</v>
      </c>
      <c r="H259" s="31" t="s">
        <v>77</v>
      </c>
      <c r="I259" s="31" t="s">
        <v>77</v>
      </c>
      <c r="J259" s="31" t="s">
        <v>77</v>
      </c>
      <c r="K259" s="31" t="s">
        <v>77</v>
      </c>
      <c r="L259" s="31" t="s">
        <v>77</v>
      </c>
      <c r="M259" s="31" t="s">
        <v>77</v>
      </c>
      <c r="N259" s="31" t="s">
        <v>77</v>
      </c>
      <c r="O259" s="31" t="s">
        <v>77</v>
      </c>
      <c r="P259" s="31" t="s">
        <v>77</v>
      </c>
      <c r="Q259" s="31" t="s">
        <v>77</v>
      </c>
      <c r="R259" s="31" t="s">
        <v>77</v>
      </c>
      <c r="S259" s="31" t="s">
        <v>77</v>
      </c>
      <c r="T259" s="31" t="s">
        <v>77</v>
      </c>
      <c r="U259" s="31" t="s">
        <v>77</v>
      </c>
      <c r="V259" s="31" t="s">
        <v>77</v>
      </c>
      <c r="W259" s="31" t="s">
        <v>77</v>
      </c>
      <c r="X259" s="31" t="s">
        <v>77</v>
      </c>
      <c r="Y259" s="31" t="s">
        <v>77</v>
      </c>
      <c r="Z259" s="31" t="s">
        <v>77</v>
      </c>
      <c r="AA259" s="31" t="s">
        <v>77</v>
      </c>
      <c r="AB259" s="31" t="s">
        <v>77</v>
      </c>
      <c r="AC259" s="31" t="s">
        <v>77</v>
      </c>
      <c r="AD259" s="31" t="s">
        <v>77</v>
      </c>
      <c r="AE259" s="31" t="s">
        <v>77</v>
      </c>
      <c r="AF259" s="31" t="s">
        <v>77</v>
      </c>
      <c r="AG259" s="31" t="s">
        <v>77</v>
      </c>
      <c r="AH259" s="31" t="s">
        <v>77</v>
      </c>
      <c r="AI259" s="31" t="s">
        <v>77</v>
      </c>
      <c r="AJ259" s="31" t="s">
        <v>77</v>
      </c>
      <c r="AK259" s="31" t="s">
        <v>77</v>
      </c>
      <c r="AL259" s="31" t="s">
        <v>77</v>
      </c>
      <c r="AM259" s="31" t="s">
        <v>77</v>
      </c>
      <c r="AN259" s="31" t="s">
        <v>77</v>
      </c>
      <c r="AO259" s="31" t="s">
        <v>77</v>
      </c>
      <c r="AP259" s="31" t="s">
        <v>77</v>
      </c>
      <c r="AQ259" s="31" t="s">
        <v>77</v>
      </c>
      <c r="AR259" s="148" t="s">
        <v>77</v>
      </c>
      <c r="AS259" s="21"/>
      <c r="AT259" s="21"/>
      <c r="AU259" s="21"/>
      <c r="AV259" s="21"/>
      <c r="AW259" s="21"/>
      <c r="AX259" s="21"/>
      <c r="AY259" s="21"/>
      <c r="AZ259" s="21"/>
      <c r="BA259" s="21"/>
      <c r="BB259" s="21"/>
      <c r="BC259" s="21"/>
      <c r="BD259" s="21"/>
      <c r="BE259" s="21"/>
      <c r="BF259" s="21"/>
      <c r="BG259" s="21"/>
      <c r="BH259" s="21"/>
      <c r="BI259" s="21"/>
      <c r="BJ259" s="21"/>
    </row>
    <row r="260" spans="1:62" ht="16.5" customHeight="1">
      <c r="A260" s="4335" t="s">
        <v>155</v>
      </c>
      <c r="B260" s="4384">
        <f t="shared" si="1"/>
        <v>2.4390243902439025E-2</v>
      </c>
      <c r="C260" s="98">
        <v>1</v>
      </c>
      <c r="D260" s="107">
        <v>41</v>
      </c>
      <c r="E260" s="46" t="s">
        <v>77</v>
      </c>
      <c r="F260" s="31" t="s">
        <v>77</v>
      </c>
      <c r="G260" s="31" t="s">
        <v>77</v>
      </c>
      <c r="H260" s="31" t="s">
        <v>77</v>
      </c>
      <c r="I260" s="31" t="s">
        <v>77</v>
      </c>
      <c r="J260" s="31" t="s">
        <v>77</v>
      </c>
      <c r="K260" s="31" t="s">
        <v>77</v>
      </c>
      <c r="L260" s="31" t="s">
        <v>77</v>
      </c>
      <c r="M260" s="31" t="s">
        <v>77</v>
      </c>
      <c r="N260" s="31" t="s">
        <v>77</v>
      </c>
      <c r="O260" s="31" t="s">
        <v>77</v>
      </c>
      <c r="P260" s="31" t="s">
        <v>77</v>
      </c>
      <c r="Q260" s="31" t="s">
        <v>77</v>
      </c>
      <c r="R260" s="31" t="s">
        <v>77</v>
      </c>
      <c r="S260" s="31" t="s">
        <v>77</v>
      </c>
      <c r="T260" s="31" t="s">
        <v>77</v>
      </c>
      <c r="U260" s="31" t="s">
        <v>77</v>
      </c>
      <c r="V260" s="31" t="s">
        <v>77</v>
      </c>
      <c r="W260" s="31" t="s">
        <v>53</v>
      </c>
      <c r="X260" s="31" t="s">
        <v>77</v>
      </c>
      <c r="Y260" s="31" t="s">
        <v>77</v>
      </c>
      <c r="Z260" s="31" t="s">
        <v>77</v>
      </c>
      <c r="AA260" s="31" t="s">
        <v>77</v>
      </c>
      <c r="AB260" s="31" t="s">
        <v>77</v>
      </c>
      <c r="AC260" s="31" t="s">
        <v>77</v>
      </c>
      <c r="AD260" s="31" t="s">
        <v>77</v>
      </c>
      <c r="AE260" s="31" t="s">
        <v>77</v>
      </c>
      <c r="AF260" s="31" t="s">
        <v>77</v>
      </c>
      <c r="AG260" s="31" t="s">
        <v>77</v>
      </c>
      <c r="AH260" s="31" t="s">
        <v>77</v>
      </c>
      <c r="AI260" s="31" t="s">
        <v>77</v>
      </c>
      <c r="AJ260" s="31" t="s">
        <v>77</v>
      </c>
      <c r="AK260" s="31" t="s">
        <v>77</v>
      </c>
      <c r="AL260" s="31" t="s">
        <v>77</v>
      </c>
      <c r="AM260" s="31" t="s">
        <v>77</v>
      </c>
      <c r="AN260" s="31" t="s">
        <v>77</v>
      </c>
      <c r="AO260" s="31" t="s">
        <v>77</v>
      </c>
      <c r="AP260" s="31" t="s">
        <v>77</v>
      </c>
      <c r="AQ260" s="31" t="s">
        <v>77</v>
      </c>
      <c r="AR260" s="148" t="s">
        <v>77</v>
      </c>
      <c r="AS260" s="21"/>
      <c r="AT260" s="21"/>
      <c r="AU260" s="21"/>
      <c r="AV260" s="21"/>
      <c r="AW260" s="21"/>
      <c r="AX260" s="21"/>
      <c r="AY260" s="21"/>
      <c r="AZ260" s="21"/>
      <c r="BA260" s="21"/>
      <c r="BB260" s="21"/>
      <c r="BC260" s="21"/>
      <c r="BD260" s="21"/>
      <c r="BE260" s="21"/>
      <c r="BF260" s="21"/>
      <c r="BG260" s="21"/>
      <c r="BH260" s="21"/>
      <c r="BI260" s="21"/>
      <c r="BJ260" s="21"/>
    </row>
    <row r="261" spans="1:62" ht="16.5" customHeight="1">
      <c r="A261" s="4357" t="s">
        <v>156</v>
      </c>
      <c r="B261" s="4397"/>
      <c r="C261" s="1389"/>
      <c r="D261" s="121"/>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124"/>
      <c r="AS261" s="21"/>
      <c r="AT261" s="21"/>
      <c r="AU261" s="21"/>
      <c r="AV261" s="21"/>
      <c r="AW261" s="21"/>
      <c r="AX261" s="21"/>
      <c r="AY261" s="21"/>
      <c r="AZ261" s="21"/>
      <c r="BA261" s="21"/>
      <c r="BB261" s="21"/>
      <c r="BC261" s="21"/>
      <c r="BD261" s="21"/>
      <c r="BE261" s="21"/>
      <c r="BF261" s="21"/>
      <c r="BG261" s="21"/>
      <c r="BH261" s="21"/>
      <c r="BI261" s="21"/>
      <c r="BJ261" s="21"/>
    </row>
    <row r="262" spans="1:62" ht="16.5" customHeight="1">
      <c r="A262" s="4329" t="s">
        <v>149</v>
      </c>
      <c r="B262" s="4384">
        <f t="shared" ref="B262:B268" si="2">C262/D262</f>
        <v>0.66666666666666663</v>
      </c>
      <c r="C262" s="98">
        <v>26</v>
      </c>
      <c r="D262" s="107">
        <v>39</v>
      </c>
      <c r="E262" s="46" t="s">
        <v>77</v>
      </c>
      <c r="F262" s="31" t="s">
        <v>53</v>
      </c>
      <c r="G262" s="31" t="s">
        <v>53</v>
      </c>
      <c r="H262" s="31" t="s">
        <v>77</v>
      </c>
      <c r="I262" s="31" t="s">
        <v>53</v>
      </c>
      <c r="J262" s="31" t="s">
        <v>53</v>
      </c>
      <c r="K262" s="31" t="s">
        <v>77</v>
      </c>
      <c r="L262" s="31" t="s">
        <v>77</v>
      </c>
      <c r="M262" s="31" t="s">
        <v>77</v>
      </c>
      <c r="N262" s="31" t="s">
        <v>53</v>
      </c>
      <c r="O262" s="31" t="s">
        <v>53</v>
      </c>
      <c r="P262" s="31" t="s">
        <v>53</v>
      </c>
      <c r="Q262" s="31" t="s">
        <v>53</v>
      </c>
      <c r="R262" s="31" t="s">
        <v>77</v>
      </c>
      <c r="S262" s="31" t="s">
        <v>53</v>
      </c>
      <c r="T262" s="31" t="s">
        <v>53</v>
      </c>
      <c r="U262" s="31" t="s">
        <v>77</v>
      </c>
      <c r="V262" s="31" t="s">
        <v>53</v>
      </c>
      <c r="W262" s="31" t="s">
        <v>77</v>
      </c>
      <c r="X262" s="31" t="s">
        <v>53</v>
      </c>
      <c r="Y262" s="31" t="s">
        <v>53</v>
      </c>
      <c r="Z262" s="31" t="s">
        <v>53</v>
      </c>
      <c r="AA262" s="31" t="s">
        <v>53</v>
      </c>
      <c r="AB262" s="31" t="s">
        <v>77</v>
      </c>
      <c r="AC262" s="31" t="s">
        <v>53</v>
      </c>
      <c r="AD262" s="31" t="s">
        <v>77</v>
      </c>
      <c r="AE262" s="31" t="s">
        <v>53</v>
      </c>
      <c r="AF262" s="31" t="s">
        <v>53</v>
      </c>
      <c r="AG262" s="31" t="s">
        <v>77</v>
      </c>
      <c r="AH262" s="31" t="s">
        <v>53</v>
      </c>
      <c r="AI262" s="31" t="s">
        <v>53</v>
      </c>
      <c r="AJ262" s="31" t="s">
        <v>53</v>
      </c>
      <c r="AK262" s="31" t="s">
        <v>53</v>
      </c>
      <c r="AL262" s="31" t="s">
        <v>53</v>
      </c>
      <c r="AM262" s="31" t="s">
        <v>53</v>
      </c>
      <c r="AN262" s="31" t="s">
        <v>77</v>
      </c>
      <c r="AO262" s="31" t="s">
        <v>77</v>
      </c>
      <c r="AP262" s="31" t="s">
        <v>77</v>
      </c>
      <c r="AQ262" s="31" t="s">
        <v>53</v>
      </c>
      <c r="AR262" s="148" t="s">
        <v>53</v>
      </c>
      <c r="AS262" s="21"/>
      <c r="AT262" s="21"/>
      <c r="AU262" s="21"/>
      <c r="AV262" s="21"/>
      <c r="AW262" s="21"/>
      <c r="AX262" s="21"/>
      <c r="AY262" s="21"/>
      <c r="AZ262" s="21"/>
      <c r="BA262" s="21"/>
      <c r="BB262" s="21"/>
      <c r="BC262" s="21"/>
      <c r="BD262" s="21"/>
      <c r="BE262" s="21"/>
      <c r="BF262" s="21"/>
      <c r="BG262" s="21"/>
      <c r="BH262" s="21"/>
      <c r="BI262" s="21"/>
      <c r="BJ262" s="21"/>
    </row>
    <row r="263" spans="1:62" ht="16.5" customHeight="1">
      <c r="A263" s="4329" t="s">
        <v>150</v>
      </c>
      <c r="B263" s="4384">
        <f t="shared" si="2"/>
        <v>0.10256410256410256</v>
      </c>
      <c r="C263" s="98">
        <v>4</v>
      </c>
      <c r="D263" s="107">
        <v>39</v>
      </c>
      <c r="E263" s="46" t="s">
        <v>77</v>
      </c>
      <c r="F263" s="31" t="s">
        <v>77</v>
      </c>
      <c r="G263" s="31" t="s">
        <v>77</v>
      </c>
      <c r="H263" s="31" t="s">
        <v>77</v>
      </c>
      <c r="I263" s="31" t="s">
        <v>77</v>
      </c>
      <c r="J263" s="31" t="s">
        <v>77</v>
      </c>
      <c r="K263" s="31" t="s">
        <v>77</v>
      </c>
      <c r="L263" s="31" t="s">
        <v>77</v>
      </c>
      <c r="M263" s="31" t="s">
        <v>53</v>
      </c>
      <c r="N263" s="31" t="s">
        <v>77</v>
      </c>
      <c r="O263" s="31" t="s">
        <v>77</v>
      </c>
      <c r="P263" s="31" t="s">
        <v>77</v>
      </c>
      <c r="Q263" s="31" t="s">
        <v>77</v>
      </c>
      <c r="R263" s="31" t="s">
        <v>77</v>
      </c>
      <c r="S263" s="31" t="s">
        <v>77</v>
      </c>
      <c r="T263" s="31" t="s">
        <v>77</v>
      </c>
      <c r="U263" s="31" t="s">
        <v>53</v>
      </c>
      <c r="V263" s="31" t="s">
        <v>77</v>
      </c>
      <c r="W263" s="31" t="s">
        <v>77</v>
      </c>
      <c r="X263" s="31" t="s">
        <v>77</v>
      </c>
      <c r="Y263" s="31" t="s">
        <v>77</v>
      </c>
      <c r="Z263" s="31" t="s">
        <v>77</v>
      </c>
      <c r="AA263" s="31" t="s">
        <v>77</v>
      </c>
      <c r="AB263" s="31" t="s">
        <v>77</v>
      </c>
      <c r="AC263" s="31" t="s">
        <v>77</v>
      </c>
      <c r="AD263" s="31" t="s">
        <v>77</v>
      </c>
      <c r="AE263" s="31" t="s">
        <v>77</v>
      </c>
      <c r="AF263" s="31" t="s">
        <v>77</v>
      </c>
      <c r="AG263" s="31" t="s">
        <v>53</v>
      </c>
      <c r="AH263" s="31" t="s">
        <v>77</v>
      </c>
      <c r="AI263" s="31" t="s">
        <v>77</v>
      </c>
      <c r="AJ263" s="31" t="s">
        <v>77</v>
      </c>
      <c r="AK263" s="31" t="s">
        <v>77</v>
      </c>
      <c r="AL263" s="31" t="s">
        <v>77</v>
      </c>
      <c r="AM263" s="31" t="s">
        <v>77</v>
      </c>
      <c r="AN263" s="31" t="s">
        <v>53</v>
      </c>
      <c r="AO263" s="31" t="s">
        <v>77</v>
      </c>
      <c r="AP263" s="31" t="s">
        <v>77</v>
      </c>
      <c r="AQ263" s="31" t="s">
        <v>77</v>
      </c>
      <c r="AR263" s="148" t="s">
        <v>77</v>
      </c>
      <c r="AS263" s="21"/>
      <c r="AT263" s="21"/>
      <c r="AU263" s="21"/>
      <c r="AV263" s="21"/>
      <c r="AW263" s="21"/>
      <c r="AX263" s="21"/>
      <c r="AY263" s="21"/>
      <c r="AZ263" s="21"/>
      <c r="BA263" s="21"/>
      <c r="BB263" s="21"/>
      <c r="BC263" s="21"/>
      <c r="BD263" s="21"/>
      <c r="BE263" s="21"/>
      <c r="BF263" s="21"/>
      <c r="BG263" s="21"/>
      <c r="BH263" s="21"/>
      <c r="BI263" s="21"/>
      <c r="BJ263" s="21"/>
    </row>
    <row r="264" spans="1:62" ht="16.5" customHeight="1">
      <c r="A264" s="4329" t="s">
        <v>151</v>
      </c>
      <c r="B264" s="4384">
        <f t="shared" si="2"/>
        <v>7.6923076923076927E-2</v>
      </c>
      <c r="C264" s="98">
        <v>3</v>
      </c>
      <c r="D264" s="107">
        <v>39</v>
      </c>
      <c r="E264" s="46" t="s">
        <v>77</v>
      </c>
      <c r="F264" s="31" t="s">
        <v>77</v>
      </c>
      <c r="G264" s="31" t="s">
        <v>77</v>
      </c>
      <c r="H264" s="31" t="s">
        <v>77</v>
      </c>
      <c r="I264" s="31" t="s">
        <v>77</v>
      </c>
      <c r="J264" s="31" t="s">
        <v>77</v>
      </c>
      <c r="K264" s="31" t="s">
        <v>77</v>
      </c>
      <c r="L264" s="31" t="s">
        <v>53</v>
      </c>
      <c r="M264" s="31" t="s">
        <v>77</v>
      </c>
      <c r="N264" s="31" t="s">
        <v>77</v>
      </c>
      <c r="O264" s="31" t="s">
        <v>77</v>
      </c>
      <c r="P264" s="31" t="s">
        <v>77</v>
      </c>
      <c r="Q264" s="31" t="s">
        <v>77</v>
      </c>
      <c r="R264" s="31" t="s">
        <v>77</v>
      </c>
      <c r="S264" s="31" t="s">
        <v>77</v>
      </c>
      <c r="T264" s="31" t="s">
        <v>77</v>
      </c>
      <c r="U264" s="31" t="s">
        <v>77</v>
      </c>
      <c r="V264" s="31" t="s">
        <v>77</v>
      </c>
      <c r="W264" s="31" t="s">
        <v>77</v>
      </c>
      <c r="X264" s="31" t="s">
        <v>77</v>
      </c>
      <c r="Y264" s="31" t="s">
        <v>77</v>
      </c>
      <c r="Z264" s="31" t="s">
        <v>77</v>
      </c>
      <c r="AA264" s="31" t="s">
        <v>77</v>
      </c>
      <c r="AB264" s="31" t="s">
        <v>77</v>
      </c>
      <c r="AC264" s="31" t="s">
        <v>77</v>
      </c>
      <c r="AD264" s="31" t="s">
        <v>53</v>
      </c>
      <c r="AE264" s="31" t="s">
        <v>77</v>
      </c>
      <c r="AF264" s="31" t="s">
        <v>77</v>
      </c>
      <c r="AG264" s="31" t="s">
        <v>77</v>
      </c>
      <c r="AH264" s="31" t="s">
        <v>77</v>
      </c>
      <c r="AI264" s="31" t="s">
        <v>77</v>
      </c>
      <c r="AJ264" s="31" t="s">
        <v>77</v>
      </c>
      <c r="AK264" s="31" t="s">
        <v>77</v>
      </c>
      <c r="AL264" s="31" t="s">
        <v>77</v>
      </c>
      <c r="AM264" s="31" t="s">
        <v>77</v>
      </c>
      <c r="AN264" s="31" t="s">
        <v>77</v>
      </c>
      <c r="AO264" s="31" t="s">
        <v>77</v>
      </c>
      <c r="AP264" s="31" t="s">
        <v>53</v>
      </c>
      <c r="AQ264" s="31" t="s">
        <v>77</v>
      </c>
      <c r="AR264" s="148" t="s">
        <v>77</v>
      </c>
      <c r="AS264" s="21"/>
      <c r="AT264" s="21"/>
      <c r="AU264" s="21"/>
      <c r="AV264" s="21"/>
      <c r="AW264" s="21"/>
      <c r="AX264" s="21"/>
      <c r="AY264" s="21"/>
      <c r="AZ264" s="21"/>
      <c r="BA264" s="21"/>
      <c r="BB264" s="21"/>
      <c r="BC264" s="21"/>
      <c r="BD264" s="21"/>
      <c r="BE264" s="21"/>
      <c r="BF264" s="21"/>
      <c r="BG264" s="21"/>
      <c r="BH264" s="21"/>
      <c r="BI264" s="21"/>
      <c r="BJ264" s="21"/>
    </row>
    <row r="265" spans="1:62" ht="16.5" customHeight="1">
      <c r="A265" s="4329" t="s">
        <v>152</v>
      </c>
      <c r="B265" s="4384">
        <f t="shared" si="2"/>
        <v>0.10256410256410256</v>
      </c>
      <c r="C265" s="98">
        <v>4</v>
      </c>
      <c r="D265" s="107">
        <v>39</v>
      </c>
      <c r="E265" s="46" t="s">
        <v>77</v>
      </c>
      <c r="F265" s="31" t="s">
        <v>77</v>
      </c>
      <c r="G265" s="31" t="s">
        <v>77</v>
      </c>
      <c r="H265" s="31" t="s">
        <v>53</v>
      </c>
      <c r="I265" s="31" t="s">
        <v>77</v>
      </c>
      <c r="J265" s="31" t="s">
        <v>77</v>
      </c>
      <c r="K265" s="31" t="s">
        <v>53</v>
      </c>
      <c r="L265" s="31" t="s">
        <v>77</v>
      </c>
      <c r="M265" s="31" t="s">
        <v>77</v>
      </c>
      <c r="N265" s="31" t="s">
        <v>77</v>
      </c>
      <c r="O265" s="31" t="s">
        <v>77</v>
      </c>
      <c r="P265" s="31" t="s">
        <v>77</v>
      </c>
      <c r="Q265" s="31" t="s">
        <v>77</v>
      </c>
      <c r="R265" s="31" t="s">
        <v>77</v>
      </c>
      <c r="S265" s="31" t="s">
        <v>77</v>
      </c>
      <c r="T265" s="31" t="s">
        <v>77</v>
      </c>
      <c r="U265" s="31" t="s">
        <v>77</v>
      </c>
      <c r="V265" s="31" t="s">
        <v>77</v>
      </c>
      <c r="W265" s="31" t="s">
        <v>77</v>
      </c>
      <c r="X265" s="31" t="s">
        <v>77</v>
      </c>
      <c r="Y265" s="31" t="s">
        <v>77</v>
      </c>
      <c r="Z265" s="31" t="s">
        <v>77</v>
      </c>
      <c r="AA265" s="31" t="s">
        <v>77</v>
      </c>
      <c r="AB265" s="31" t="s">
        <v>53</v>
      </c>
      <c r="AC265" s="31" t="s">
        <v>77</v>
      </c>
      <c r="AD265" s="31" t="s">
        <v>77</v>
      </c>
      <c r="AE265" s="31" t="s">
        <v>77</v>
      </c>
      <c r="AF265" s="31" t="s">
        <v>77</v>
      </c>
      <c r="AG265" s="31" t="s">
        <v>77</v>
      </c>
      <c r="AH265" s="31" t="s">
        <v>77</v>
      </c>
      <c r="AI265" s="31" t="s">
        <v>77</v>
      </c>
      <c r="AJ265" s="31" t="s">
        <v>77</v>
      </c>
      <c r="AK265" s="31" t="s">
        <v>77</v>
      </c>
      <c r="AL265" s="31" t="s">
        <v>77</v>
      </c>
      <c r="AM265" s="31" t="s">
        <v>77</v>
      </c>
      <c r="AN265" s="31" t="s">
        <v>77</v>
      </c>
      <c r="AO265" s="31" t="s">
        <v>53</v>
      </c>
      <c r="AP265" s="31" t="s">
        <v>77</v>
      </c>
      <c r="AQ265" s="31" t="s">
        <v>77</v>
      </c>
      <c r="AR265" s="148" t="s">
        <v>77</v>
      </c>
      <c r="AS265" s="21"/>
      <c r="AT265" s="21"/>
      <c r="AU265" s="21"/>
      <c r="AV265" s="21"/>
      <c r="AW265" s="21"/>
      <c r="AX265" s="21"/>
      <c r="AY265" s="21"/>
      <c r="AZ265" s="21"/>
      <c r="BA265" s="21"/>
      <c r="BB265" s="21"/>
      <c r="BC265" s="21"/>
      <c r="BD265" s="21"/>
      <c r="BE265" s="21"/>
      <c r="BF265" s="21"/>
      <c r="BG265" s="21"/>
      <c r="BH265" s="21"/>
      <c r="BI265" s="21"/>
      <c r="BJ265" s="21"/>
    </row>
    <row r="266" spans="1:62" ht="16.5" customHeight="1">
      <c r="A266" s="4329" t="s">
        <v>153</v>
      </c>
      <c r="B266" s="4384">
        <f t="shared" si="2"/>
        <v>2.564102564102564E-2</v>
      </c>
      <c r="C266" s="98">
        <v>1</v>
      </c>
      <c r="D266" s="107">
        <v>39</v>
      </c>
      <c r="E266" s="46" t="s">
        <v>53</v>
      </c>
      <c r="F266" s="31" t="s">
        <v>77</v>
      </c>
      <c r="G266" s="31" t="s">
        <v>77</v>
      </c>
      <c r="H266" s="31" t="s">
        <v>77</v>
      </c>
      <c r="I266" s="31" t="s">
        <v>77</v>
      </c>
      <c r="J266" s="31" t="s">
        <v>77</v>
      </c>
      <c r="K266" s="31" t="s">
        <v>77</v>
      </c>
      <c r="L266" s="31" t="s">
        <v>77</v>
      </c>
      <c r="M266" s="31" t="s">
        <v>77</v>
      </c>
      <c r="N266" s="31" t="s">
        <v>77</v>
      </c>
      <c r="O266" s="31" t="s">
        <v>77</v>
      </c>
      <c r="P266" s="31" t="s">
        <v>77</v>
      </c>
      <c r="Q266" s="31" t="s">
        <v>77</v>
      </c>
      <c r="R266" s="31" t="s">
        <v>77</v>
      </c>
      <c r="S266" s="31" t="s">
        <v>77</v>
      </c>
      <c r="T266" s="31" t="s">
        <v>77</v>
      </c>
      <c r="U266" s="31" t="s">
        <v>77</v>
      </c>
      <c r="V266" s="31" t="s">
        <v>77</v>
      </c>
      <c r="W266" s="31" t="s">
        <v>77</v>
      </c>
      <c r="X266" s="31" t="s">
        <v>77</v>
      </c>
      <c r="Y266" s="31" t="s">
        <v>77</v>
      </c>
      <c r="Z266" s="31" t="s">
        <v>77</v>
      </c>
      <c r="AA266" s="31" t="s">
        <v>77</v>
      </c>
      <c r="AB266" s="31" t="s">
        <v>77</v>
      </c>
      <c r="AC266" s="31" t="s">
        <v>77</v>
      </c>
      <c r="AD266" s="31" t="s">
        <v>77</v>
      </c>
      <c r="AE266" s="31" t="s">
        <v>77</v>
      </c>
      <c r="AF266" s="31" t="s">
        <v>77</v>
      </c>
      <c r="AG266" s="31" t="s">
        <v>77</v>
      </c>
      <c r="AH266" s="31" t="s">
        <v>77</v>
      </c>
      <c r="AI266" s="31" t="s">
        <v>77</v>
      </c>
      <c r="AJ266" s="31" t="s">
        <v>77</v>
      </c>
      <c r="AK266" s="31" t="s">
        <v>77</v>
      </c>
      <c r="AL266" s="31" t="s">
        <v>77</v>
      </c>
      <c r="AM266" s="31" t="s">
        <v>77</v>
      </c>
      <c r="AN266" s="31" t="s">
        <v>77</v>
      </c>
      <c r="AO266" s="31" t="s">
        <v>77</v>
      </c>
      <c r="AP266" s="31" t="s">
        <v>77</v>
      </c>
      <c r="AQ266" s="31" t="s">
        <v>77</v>
      </c>
      <c r="AR266" s="148" t="s">
        <v>77</v>
      </c>
      <c r="AS266" s="21"/>
      <c r="AT266" s="21"/>
      <c r="AU266" s="21"/>
      <c r="AV266" s="21"/>
      <c r="AW266" s="21"/>
      <c r="AX266" s="21"/>
      <c r="AY266" s="21"/>
      <c r="AZ266" s="21"/>
      <c r="BA266" s="21"/>
      <c r="BB266" s="21"/>
      <c r="BC266" s="21"/>
      <c r="BD266" s="21"/>
      <c r="BE266" s="21"/>
      <c r="BF266" s="21"/>
      <c r="BG266" s="21"/>
      <c r="BH266" s="21"/>
      <c r="BI266" s="21"/>
      <c r="BJ266" s="21"/>
    </row>
    <row r="267" spans="1:62" ht="16.5" customHeight="1">
      <c r="A267" s="4329" t="s">
        <v>154</v>
      </c>
      <c r="B267" s="4384">
        <f t="shared" si="2"/>
        <v>0</v>
      </c>
      <c r="C267" s="98">
        <v>0</v>
      </c>
      <c r="D267" s="107">
        <v>39</v>
      </c>
      <c r="E267" s="46" t="s">
        <v>77</v>
      </c>
      <c r="F267" s="31" t="s">
        <v>77</v>
      </c>
      <c r="G267" s="31" t="s">
        <v>77</v>
      </c>
      <c r="H267" s="31" t="s">
        <v>77</v>
      </c>
      <c r="I267" s="31" t="s">
        <v>77</v>
      </c>
      <c r="J267" s="31" t="s">
        <v>77</v>
      </c>
      <c r="K267" s="31" t="s">
        <v>77</v>
      </c>
      <c r="L267" s="31" t="s">
        <v>77</v>
      </c>
      <c r="M267" s="31" t="s">
        <v>77</v>
      </c>
      <c r="N267" s="31" t="s">
        <v>77</v>
      </c>
      <c r="O267" s="31" t="s">
        <v>77</v>
      </c>
      <c r="P267" s="31" t="s">
        <v>77</v>
      </c>
      <c r="Q267" s="31" t="s">
        <v>77</v>
      </c>
      <c r="R267" s="31" t="s">
        <v>77</v>
      </c>
      <c r="S267" s="31" t="s">
        <v>77</v>
      </c>
      <c r="T267" s="31" t="s">
        <v>77</v>
      </c>
      <c r="U267" s="31" t="s">
        <v>77</v>
      </c>
      <c r="V267" s="31" t="s">
        <v>77</v>
      </c>
      <c r="W267" s="31" t="s">
        <v>77</v>
      </c>
      <c r="X267" s="31" t="s">
        <v>77</v>
      </c>
      <c r="Y267" s="31" t="s">
        <v>77</v>
      </c>
      <c r="Z267" s="31" t="s">
        <v>77</v>
      </c>
      <c r="AA267" s="31" t="s">
        <v>77</v>
      </c>
      <c r="AB267" s="31" t="s">
        <v>77</v>
      </c>
      <c r="AC267" s="31" t="s">
        <v>77</v>
      </c>
      <c r="AD267" s="31" t="s">
        <v>77</v>
      </c>
      <c r="AE267" s="31" t="s">
        <v>77</v>
      </c>
      <c r="AF267" s="31" t="s">
        <v>77</v>
      </c>
      <c r="AG267" s="31" t="s">
        <v>77</v>
      </c>
      <c r="AH267" s="31" t="s">
        <v>77</v>
      </c>
      <c r="AI267" s="31" t="s">
        <v>77</v>
      </c>
      <c r="AJ267" s="31" t="s">
        <v>77</v>
      </c>
      <c r="AK267" s="31" t="s">
        <v>77</v>
      </c>
      <c r="AL267" s="31" t="s">
        <v>77</v>
      </c>
      <c r="AM267" s="31" t="s">
        <v>77</v>
      </c>
      <c r="AN267" s="31" t="s">
        <v>77</v>
      </c>
      <c r="AO267" s="31" t="s">
        <v>77</v>
      </c>
      <c r="AP267" s="31" t="s">
        <v>77</v>
      </c>
      <c r="AQ267" s="31" t="s">
        <v>77</v>
      </c>
      <c r="AR267" s="148" t="s">
        <v>77</v>
      </c>
      <c r="AS267" s="21"/>
      <c r="AT267" s="21"/>
      <c r="AU267" s="21"/>
      <c r="AV267" s="21"/>
      <c r="AW267" s="21"/>
      <c r="AX267" s="21"/>
      <c r="AY267" s="21"/>
      <c r="AZ267" s="21"/>
      <c r="BA267" s="21"/>
      <c r="BB267" s="21"/>
      <c r="BC267" s="21"/>
      <c r="BD267" s="21"/>
      <c r="BE267" s="21"/>
      <c r="BF267" s="21"/>
      <c r="BG267" s="21"/>
      <c r="BH267" s="21"/>
      <c r="BI267" s="21"/>
      <c r="BJ267" s="21"/>
    </row>
    <row r="268" spans="1:62" ht="16.5" customHeight="1">
      <c r="A268" s="4335" t="s">
        <v>155</v>
      </c>
      <c r="B268" s="4384">
        <f t="shared" si="2"/>
        <v>2.564102564102564E-2</v>
      </c>
      <c r="C268" s="98">
        <v>1</v>
      </c>
      <c r="D268" s="107">
        <v>39</v>
      </c>
      <c r="E268" s="46" t="s">
        <v>77</v>
      </c>
      <c r="F268" s="31" t="s">
        <v>77</v>
      </c>
      <c r="G268" s="31" t="s">
        <v>77</v>
      </c>
      <c r="H268" s="31" t="s">
        <v>77</v>
      </c>
      <c r="I268" s="31" t="s">
        <v>77</v>
      </c>
      <c r="J268" s="31" t="s">
        <v>77</v>
      </c>
      <c r="K268" s="31" t="s">
        <v>77</v>
      </c>
      <c r="L268" s="31" t="s">
        <v>77</v>
      </c>
      <c r="M268" s="31" t="s">
        <v>77</v>
      </c>
      <c r="N268" s="31" t="s">
        <v>77</v>
      </c>
      <c r="O268" s="31" t="s">
        <v>77</v>
      </c>
      <c r="P268" s="31" t="s">
        <v>77</v>
      </c>
      <c r="Q268" s="31" t="s">
        <v>77</v>
      </c>
      <c r="R268" s="31" t="s">
        <v>77</v>
      </c>
      <c r="S268" s="31" t="s">
        <v>77</v>
      </c>
      <c r="T268" s="31" t="s">
        <v>77</v>
      </c>
      <c r="U268" s="31" t="s">
        <v>77</v>
      </c>
      <c r="V268" s="31" t="s">
        <v>77</v>
      </c>
      <c r="W268" s="31" t="s">
        <v>53</v>
      </c>
      <c r="X268" s="31" t="s">
        <v>77</v>
      </c>
      <c r="Y268" s="31" t="s">
        <v>77</v>
      </c>
      <c r="Z268" s="31" t="s">
        <v>77</v>
      </c>
      <c r="AA268" s="31" t="s">
        <v>77</v>
      </c>
      <c r="AB268" s="31" t="s">
        <v>77</v>
      </c>
      <c r="AC268" s="31" t="s">
        <v>77</v>
      </c>
      <c r="AD268" s="31" t="s">
        <v>77</v>
      </c>
      <c r="AE268" s="31" t="s">
        <v>77</v>
      </c>
      <c r="AF268" s="31" t="s">
        <v>77</v>
      </c>
      <c r="AG268" s="31" t="s">
        <v>77</v>
      </c>
      <c r="AH268" s="31" t="s">
        <v>77</v>
      </c>
      <c r="AI268" s="31" t="s">
        <v>77</v>
      </c>
      <c r="AJ268" s="31" t="s">
        <v>77</v>
      </c>
      <c r="AK268" s="31" t="s">
        <v>77</v>
      </c>
      <c r="AL268" s="31" t="s">
        <v>77</v>
      </c>
      <c r="AM268" s="31" t="s">
        <v>77</v>
      </c>
      <c r="AN268" s="31" t="s">
        <v>77</v>
      </c>
      <c r="AO268" s="31" t="s">
        <v>77</v>
      </c>
      <c r="AP268" s="31" t="s">
        <v>77</v>
      </c>
      <c r="AQ268" s="31" t="s">
        <v>77</v>
      </c>
      <c r="AR268" s="148" t="s">
        <v>77</v>
      </c>
      <c r="AS268" s="21"/>
      <c r="AT268" s="21"/>
      <c r="AU268" s="21"/>
      <c r="AV268" s="21"/>
      <c r="AW268" s="21"/>
      <c r="AX268" s="21"/>
      <c r="AY268" s="21"/>
      <c r="AZ268" s="21"/>
      <c r="BA268" s="21"/>
      <c r="BB268" s="21"/>
      <c r="BC268" s="21"/>
      <c r="BD268" s="21"/>
      <c r="BE268" s="21"/>
      <c r="BF268" s="21"/>
      <c r="BG268" s="21"/>
      <c r="BH268" s="21"/>
      <c r="BI268" s="21"/>
      <c r="BJ268" s="21"/>
    </row>
    <row r="269" spans="1:62" ht="16.5" customHeight="1">
      <c r="A269" s="4357" t="s">
        <v>157</v>
      </c>
      <c r="B269" s="4397"/>
      <c r="C269" s="1389"/>
      <c r="D269" s="121"/>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124"/>
      <c r="AS269" s="21"/>
      <c r="AT269" s="21"/>
      <c r="AU269" s="21"/>
      <c r="AV269" s="21"/>
      <c r="AW269" s="21"/>
      <c r="AX269" s="21"/>
      <c r="AY269" s="21"/>
      <c r="AZ269" s="21"/>
      <c r="BA269" s="21"/>
      <c r="BB269" s="21"/>
      <c r="BC269" s="21"/>
      <c r="BD269" s="21"/>
      <c r="BE269" s="21"/>
      <c r="BF269" s="21"/>
      <c r="BG269" s="21"/>
      <c r="BH269" s="21"/>
      <c r="BI269" s="21"/>
      <c r="BJ269" s="21"/>
    </row>
    <row r="270" spans="1:62" ht="16.5" customHeight="1">
      <c r="A270" s="4329" t="s">
        <v>149</v>
      </c>
      <c r="B270" s="1264">
        <f t="shared" ref="B270:B276" si="3">C270/D270</f>
        <v>0.54285714285714282</v>
      </c>
      <c r="C270" s="98">
        <v>19</v>
      </c>
      <c r="D270" s="107">
        <v>35</v>
      </c>
      <c r="E270" s="4" t="s">
        <v>77</v>
      </c>
      <c r="F270" s="1" t="s">
        <v>53</v>
      </c>
      <c r="G270" s="1" t="s">
        <v>53</v>
      </c>
      <c r="H270" s="1" t="s">
        <v>77</v>
      </c>
      <c r="I270" s="1" t="s">
        <v>53</v>
      </c>
      <c r="J270" s="1" t="s">
        <v>53</v>
      </c>
      <c r="K270" s="1" t="s">
        <v>77</v>
      </c>
      <c r="L270" s="1" t="s">
        <v>77</v>
      </c>
      <c r="M270" s="1" t="s">
        <v>77</v>
      </c>
      <c r="N270" s="1" t="s">
        <v>53</v>
      </c>
      <c r="O270" s="1" t="s">
        <v>53</v>
      </c>
      <c r="P270" s="1" t="s">
        <v>77</v>
      </c>
      <c r="Q270" s="1" t="s">
        <v>53</v>
      </c>
      <c r="R270" s="1" t="s">
        <v>77</v>
      </c>
      <c r="S270" s="1" t="s">
        <v>77</v>
      </c>
      <c r="T270" s="1" t="s">
        <v>77</v>
      </c>
      <c r="U270" s="1" t="s">
        <v>77</v>
      </c>
      <c r="V270" s="1" t="s">
        <v>77</v>
      </c>
      <c r="W270" s="1" t="s">
        <v>77</v>
      </c>
      <c r="X270" s="1" t="s">
        <v>53</v>
      </c>
      <c r="Y270" s="1" t="s">
        <v>53</v>
      </c>
      <c r="Z270" s="1" t="s">
        <v>53</v>
      </c>
      <c r="AA270" s="1" t="s">
        <v>53</v>
      </c>
      <c r="AB270" s="1" t="s">
        <v>77</v>
      </c>
      <c r="AC270" s="1" t="s">
        <v>53</v>
      </c>
      <c r="AD270" s="1" t="s">
        <v>77</v>
      </c>
      <c r="AE270" s="1" t="s">
        <v>53</v>
      </c>
      <c r="AF270" s="1" t="s">
        <v>53</v>
      </c>
      <c r="AG270" s="1" t="s">
        <v>77</v>
      </c>
      <c r="AH270" s="1" t="s">
        <v>77</v>
      </c>
      <c r="AI270" s="1" t="s">
        <v>53</v>
      </c>
      <c r="AJ270" s="1" t="s">
        <v>53</v>
      </c>
      <c r="AK270" s="1" t="s">
        <v>77</v>
      </c>
      <c r="AL270" s="1" t="s">
        <v>77</v>
      </c>
      <c r="AM270" s="1" t="s">
        <v>77</v>
      </c>
      <c r="AN270" s="1" t="s">
        <v>53</v>
      </c>
      <c r="AO270" s="1" t="s">
        <v>53</v>
      </c>
      <c r="AP270" s="1" t="s">
        <v>77</v>
      </c>
      <c r="AQ270" s="1" t="s">
        <v>53</v>
      </c>
      <c r="AR270" s="120" t="s">
        <v>77</v>
      </c>
      <c r="AS270" s="21"/>
      <c r="AT270" s="21"/>
      <c r="AU270" s="21"/>
      <c r="AV270" s="21"/>
      <c r="AW270" s="21"/>
      <c r="AX270" s="21"/>
      <c r="AY270" s="21"/>
      <c r="AZ270" s="21"/>
      <c r="BA270" s="21"/>
      <c r="BB270" s="21"/>
      <c r="BC270" s="21"/>
      <c r="BD270" s="21"/>
      <c r="BE270" s="21"/>
      <c r="BF270" s="21"/>
      <c r="BG270" s="21"/>
      <c r="BH270" s="21"/>
      <c r="BI270" s="21"/>
      <c r="BJ270" s="21"/>
    </row>
    <row r="271" spans="1:62" ht="16.5" customHeight="1">
      <c r="A271" s="4329" t="s">
        <v>150</v>
      </c>
      <c r="B271" s="1264">
        <f t="shared" si="3"/>
        <v>5.7142857142857141E-2</v>
      </c>
      <c r="C271" s="98">
        <v>2</v>
      </c>
      <c r="D271" s="107">
        <v>35</v>
      </c>
      <c r="E271" s="4" t="s">
        <v>77</v>
      </c>
      <c r="F271" s="1" t="s">
        <v>77</v>
      </c>
      <c r="G271" s="1" t="s">
        <v>77</v>
      </c>
      <c r="H271" s="1" t="s">
        <v>77</v>
      </c>
      <c r="I271" s="1" t="s">
        <v>77</v>
      </c>
      <c r="J271" s="1" t="s">
        <v>77</v>
      </c>
      <c r="K271" s="1" t="s">
        <v>77</v>
      </c>
      <c r="L271" s="1" t="s">
        <v>77</v>
      </c>
      <c r="M271" s="1" t="s">
        <v>77</v>
      </c>
      <c r="N271" s="1" t="s">
        <v>77</v>
      </c>
      <c r="O271" s="1" t="s">
        <v>77</v>
      </c>
      <c r="P271" s="1" t="s">
        <v>77</v>
      </c>
      <c r="Q271" s="1" t="s">
        <v>77</v>
      </c>
      <c r="R271" s="1" t="s">
        <v>77</v>
      </c>
      <c r="S271" s="1" t="s">
        <v>77</v>
      </c>
      <c r="T271" s="1" t="s">
        <v>77</v>
      </c>
      <c r="U271" s="1" t="s">
        <v>53</v>
      </c>
      <c r="V271" s="1" t="s">
        <v>77</v>
      </c>
      <c r="W271" s="1" t="s">
        <v>77</v>
      </c>
      <c r="X271" s="1" t="s">
        <v>77</v>
      </c>
      <c r="Y271" s="1" t="s">
        <v>77</v>
      </c>
      <c r="Z271" s="1" t="s">
        <v>77</v>
      </c>
      <c r="AA271" s="1" t="s">
        <v>77</v>
      </c>
      <c r="AB271" s="1" t="s">
        <v>77</v>
      </c>
      <c r="AC271" s="1" t="s">
        <v>77</v>
      </c>
      <c r="AD271" s="1" t="s">
        <v>77</v>
      </c>
      <c r="AE271" s="1" t="s">
        <v>77</v>
      </c>
      <c r="AF271" s="1" t="s">
        <v>77</v>
      </c>
      <c r="AG271" s="1" t="s">
        <v>77</v>
      </c>
      <c r="AH271" s="1" t="s">
        <v>53</v>
      </c>
      <c r="AI271" s="1" t="s">
        <v>77</v>
      </c>
      <c r="AJ271" s="1" t="s">
        <v>77</v>
      </c>
      <c r="AK271" s="1" t="s">
        <v>77</v>
      </c>
      <c r="AL271" s="1" t="s">
        <v>77</v>
      </c>
      <c r="AM271" s="1" t="s">
        <v>77</v>
      </c>
      <c r="AN271" s="1" t="s">
        <v>77</v>
      </c>
      <c r="AO271" s="1" t="s">
        <v>77</v>
      </c>
      <c r="AP271" s="1" t="s">
        <v>77</v>
      </c>
      <c r="AQ271" s="1" t="s">
        <v>77</v>
      </c>
      <c r="AR271" s="120" t="s">
        <v>77</v>
      </c>
      <c r="AS271" s="21"/>
      <c r="AT271" s="21"/>
      <c r="AU271" s="21"/>
      <c r="AV271" s="21"/>
      <c r="AW271" s="21"/>
      <c r="AX271" s="21"/>
      <c r="AY271" s="21"/>
      <c r="AZ271" s="21"/>
      <c r="BA271" s="21"/>
      <c r="BB271" s="21"/>
      <c r="BC271" s="21"/>
      <c r="BD271" s="21"/>
      <c r="BE271" s="21"/>
      <c r="BF271" s="21"/>
      <c r="BG271" s="21"/>
      <c r="BH271" s="21"/>
      <c r="BI271" s="21"/>
      <c r="BJ271" s="21"/>
    </row>
    <row r="272" spans="1:62" ht="16.5" customHeight="1">
      <c r="A272" s="4329" t="s">
        <v>151</v>
      </c>
      <c r="B272" s="1264">
        <f t="shared" si="3"/>
        <v>0.11428571428571428</v>
      </c>
      <c r="C272" s="98">
        <v>4</v>
      </c>
      <c r="D272" s="107">
        <v>35</v>
      </c>
      <c r="E272" s="4" t="s">
        <v>77</v>
      </c>
      <c r="F272" s="1" t="s">
        <v>77</v>
      </c>
      <c r="G272" s="1" t="s">
        <v>77</v>
      </c>
      <c r="H272" s="1" t="s">
        <v>77</v>
      </c>
      <c r="I272" s="1" t="s">
        <v>77</v>
      </c>
      <c r="J272" s="1" t="s">
        <v>77</v>
      </c>
      <c r="K272" s="1" t="s">
        <v>77</v>
      </c>
      <c r="L272" s="1" t="s">
        <v>53</v>
      </c>
      <c r="M272" s="1" t="s">
        <v>77</v>
      </c>
      <c r="N272" s="1" t="s">
        <v>77</v>
      </c>
      <c r="O272" s="1" t="s">
        <v>77</v>
      </c>
      <c r="P272" s="1" t="s">
        <v>77</v>
      </c>
      <c r="Q272" s="1" t="s">
        <v>77</v>
      </c>
      <c r="R272" s="1" t="s">
        <v>77</v>
      </c>
      <c r="S272" s="1" t="s">
        <v>77</v>
      </c>
      <c r="T272" s="1" t="s">
        <v>77</v>
      </c>
      <c r="U272" s="1" t="s">
        <v>77</v>
      </c>
      <c r="V272" s="1" t="s">
        <v>77</v>
      </c>
      <c r="W272" s="1" t="s">
        <v>77</v>
      </c>
      <c r="X272" s="1" t="s">
        <v>77</v>
      </c>
      <c r="Y272" s="1" t="s">
        <v>77</v>
      </c>
      <c r="Z272" s="1" t="s">
        <v>77</v>
      </c>
      <c r="AA272" s="1" t="s">
        <v>77</v>
      </c>
      <c r="AB272" s="1" t="s">
        <v>77</v>
      </c>
      <c r="AC272" s="1" t="s">
        <v>77</v>
      </c>
      <c r="AD272" s="1" t="s">
        <v>53</v>
      </c>
      <c r="AE272" s="1" t="s">
        <v>77</v>
      </c>
      <c r="AF272" s="1" t="s">
        <v>77</v>
      </c>
      <c r="AG272" s="1" t="s">
        <v>77</v>
      </c>
      <c r="AH272" s="1" t="s">
        <v>77</v>
      </c>
      <c r="AI272" s="1" t="s">
        <v>77</v>
      </c>
      <c r="AJ272" s="1" t="s">
        <v>77</v>
      </c>
      <c r="AK272" s="1" t="s">
        <v>53</v>
      </c>
      <c r="AL272" s="1" t="s">
        <v>77</v>
      </c>
      <c r="AM272" s="1" t="s">
        <v>77</v>
      </c>
      <c r="AN272" s="1" t="s">
        <v>77</v>
      </c>
      <c r="AO272" s="1" t="s">
        <v>77</v>
      </c>
      <c r="AP272" s="1" t="s">
        <v>53</v>
      </c>
      <c r="AQ272" s="1" t="s">
        <v>77</v>
      </c>
      <c r="AR272" s="120" t="s">
        <v>77</v>
      </c>
      <c r="AS272" s="21"/>
      <c r="AT272" s="21"/>
      <c r="AU272" s="21"/>
      <c r="AV272" s="21"/>
      <c r="AW272" s="21"/>
      <c r="AX272" s="21"/>
      <c r="AY272" s="21"/>
      <c r="AZ272" s="21"/>
      <c r="BA272" s="21"/>
      <c r="BB272" s="21"/>
      <c r="BC272" s="21"/>
      <c r="BD272" s="21"/>
      <c r="BE272" s="21"/>
      <c r="BF272" s="21"/>
      <c r="BG272" s="21"/>
      <c r="BH272" s="21"/>
      <c r="BI272" s="21"/>
      <c r="BJ272" s="21"/>
    </row>
    <row r="273" spans="1:62" ht="16.5" customHeight="1">
      <c r="A273" s="4329" t="s">
        <v>152</v>
      </c>
      <c r="B273" s="1264">
        <f t="shared" si="3"/>
        <v>0.22857142857142856</v>
      </c>
      <c r="C273" s="98">
        <v>8</v>
      </c>
      <c r="D273" s="107">
        <v>35</v>
      </c>
      <c r="E273" s="4" t="s">
        <v>77</v>
      </c>
      <c r="F273" s="1" t="s">
        <v>77</v>
      </c>
      <c r="G273" s="1" t="s">
        <v>77</v>
      </c>
      <c r="H273" s="1" t="s">
        <v>53</v>
      </c>
      <c r="I273" s="1" t="s">
        <v>77</v>
      </c>
      <c r="J273" s="1" t="s">
        <v>77</v>
      </c>
      <c r="K273" s="1" t="s">
        <v>77</v>
      </c>
      <c r="L273" s="1" t="s">
        <v>77</v>
      </c>
      <c r="M273" s="1" t="s">
        <v>53</v>
      </c>
      <c r="N273" s="1" t="s">
        <v>77</v>
      </c>
      <c r="O273" s="1" t="s">
        <v>77</v>
      </c>
      <c r="P273" s="1" t="s">
        <v>77</v>
      </c>
      <c r="Q273" s="1" t="s">
        <v>77</v>
      </c>
      <c r="R273" s="1" t="s">
        <v>77</v>
      </c>
      <c r="S273" s="1" t="s">
        <v>77</v>
      </c>
      <c r="T273" s="1" t="s">
        <v>53</v>
      </c>
      <c r="U273" s="1" t="s">
        <v>77</v>
      </c>
      <c r="V273" s="1" t="s">
        <v>53</v>
      </c>
      <c r="W273" s="1" t="s">
        <v>77</v>
      </c>
      <c r="X273" s="1" t="s">
        <v>77</v>
      </c>
      <c r="Y273" s="1" t="s">
        <v>77</v>
      </c>
      <c r="Z273" s="1" t="s">
        <v>77</v>
      </c>
      <c r="AA273" s="1" t="s">
        <v>77</v>
      </c>
      <c r="AB273" s="1" t="s">
        <v>53</v>
      </c>
      <c r="AC273" s="1" t="s">
        <v>77</v>
      </c>
      <c r="AD273" s="1" t="s">
        <v>77</v>
      </c>
      <c r="AE273" s="1" t="s">
        <v>77</v>
      </c>
      <c r="AF273" s="1" t="s">
        <v>77</v>
      </c>
      <c r="AG273" s="1" t="s">
        <v>53</v>
      </c>
      <c r="AH273" s="1" t="s">
        <v>77</v>
      </c>
      <c r="AI273" s="1" t="s">
        <v>77</v>
      </c>
      <c r="AJ273" s="1" t="s">
        <v>77</v>
      </c>
      <c r="AK273" s="1" t="s">
        <v>77</v>
      </c>
      <c r="AL273" s="1" t="s">
        <v>53</v>
      </c>
      <c r="AM273" s="1" t="s">
        <v>77</v>
      </c>
      <c r="AN273" s="1" t="s">
        <v>77</v>
      </c>
      <c r="AO273" s="1" t="s">
        <v>77</v>
      </c>
      <c r="AP273" s="1" t="s">
        <v>77</v>
      </c>
      <c r="AQ273" s="1" t="s">
        <v>77</v>
      </c>
      <c r="AR273" s="120" t="s">
        <v>53</v>
      </c>
      <c r="AS273" s="21"/>
      <c r="AT273" s="21"/>
      <c r="AU273" s="21"/>
      <c r="AV273" s="21"/>
      <c r="AW273" s="21"/>
      <c r="AX273" s="21"/>
      <c r="AY273" s="21"/>
      <c r="AZ273" s="21"/>
      <c r="BA273" s="21"/>
      <c r="BB273" s="21"/>
      <c r="BC273" s="21"/>
      <c r="BD273" s="21"/>
      <c r="BE273" s="21"/>
      <c r="BF273" s="21"/>
      <c r="BG273" s="21"/>
      <c r="BH273" s="21"/>
      <c r="BI273" s="21"/>
      <c r="BJ273" s="21"/>
    </row>
    <row r="274" spans="1:62" ht="16.5" customHeight="1">
      <c r="A274" s="4329" t="s">
        <v>153</v>
      </c>
      <c r="B274" s="1264">
        <f t="shared" si="3"/>
        <v>2.8571428571428571E-2</v>
      </c>
      <c r="C274" s="98">
        <v>1</v>
      </c>
      <c r="D274" s="107">
        <v>35</v>
      </c>
      <c r="E274" s="4" t="s">
        <v>53</v>
      </c>
      <c r="F274" s="1" t="s">
        <v>77</v>
      </c>
      <c r="G274" s="1" t="s">
        <v>77</v>
      </c>
      <c r="H274" s="1" t="s">
        <v>77</v>
      </c>
      <c r="I274" s="1" t="s">
        <v>77</v>
      </c>
      <c r="J274" s="1" t="s">
        <v>77</v>
      </c>
      <c r="K274" s="1" t="s">
        <v>77</v>
      </c>
      <c r="L274" s="1" t="s">
        <v>77</v>
      </c>
      <c r="M274" s="1" t="s">
        <v>77</v>
      </c>
      <c r="N274" s="1" t="s">
        <v>77</v>
      </c>
      <c r="O274" s="1" t="s">
        <v>77</v>
      </c>
      <c r="P274" s="1" t="s">
        <v>77</v>
      </c>
      <c r="Q274" s="1" t="s">
        <v>77</v>
      </c>
      <c r="R274" s="1" t="s">
        <v>77</v>
      </c>
      <c r="S274" s="1" t="s">
        <v>77</v>
      </c>
      <c r="T274" s="1" t="s">
        <v>77</v>
      </c>
      <c r="U274" s="1" t="s">
        <v>77</v>
      </c>
      <c r="V274" s="1" t="s">
        <v>77</v>
      </c>
      <c r="W274" s="1" t="s">
        <v>77</v>
      </c>
      <c r="X274" s="1" t="s">
        <v>77</v>
      </c>
      <c r="Y274" s="1" t="s">
        <v>77</v>
      </c>
      <c r="Z274" s="1" t="s">
        <v>77</v>
      </c>
      <c r="AA274" s="1" t="s">
        <v>77</v>
      </c>
      <c r="AB274" s="1" t="s">
        <v>77</v>
      </c>
      <c r="AC274" s="1" t="s">
        <v>77</v>
      </c>
      <c r="AD274" s="1" t="s">
        <v>77</v>
      </c>
      <c r="AE274" s="1" t="s">
        <v>77</v>
      </c>
      <c r="AF274" s="1" t="s">
        <v>77</v>
      </c>
      <c r="AG274" s="1" t="s">
        <v>77</v>
      </c>
      <c r="AH274" s="1" t="s">
        <v>77</v>
      </c>
      <c r="AI274" s="1" t="s">
        <v>77</v>
      </c>
      <c r="AJ274" s="1" t="s">
        <v>77</v>
      </c>
      <c r="AK274" s="1" t="s">
        <v>77</v>
      </c>
      <c r="AL274" s="1" t="s">
        <v>77</v>
      </c>
      <c r="AM274" s="1" t="s">
        <v>77</v>
      </c>
      <c r="AN274" s="1" t="s">
        <v>77</v>
      </c>
      <c r="AO274" s="1" t="s">
        <v>77</v>
      </c>
      <c r="AP274" s="1" t="s">
        <v>77</v>
      </c>
      <c r="AQ274" s="1" t="s">
        <v>77</v>
      </c>
      <c r="AR274" s="120" t="s">
        <v>77</v>
      </c>
      <c r="AS274" s="21"/>
      <c r="AT274" s="21"/>
      <c r="AU274" s="21"/>
      <c r="AV274" s="21"/>
      <c r="AW274" s="21"/>
      <c r="AX274" s="21"/>
      <c r="AY274" s="21"/>
      <c r="AZ274" s="21"/>
      <c r="BA274" s="21"/>
      <c r="BB274" s="21"/>
      <c r="BC274" s="21"/>
      <c r="BD274" s="21"/>
      <c r="BE274" s="21"/>
      <c r="BF274" s="21"/>
      <c r="BG274" s="21"/>
      <c r="BH274" s="21"/>
      <c r="BI274" s="21"/>
      <c r="BJ274" s="21"/>
    </row>
    <row r="275" spans="1:62" ht="16.5" customHeight="1">
      <c r="A275" s="4329" t="s">
        <v>154</v>
      </c>
      <c r="B275" s="1264">
        <f t="shared" si="3"/>
        <v>0</v>
      </c>
      <c r="C275" s="98">
        <v>0</v>
      </c>
      <c r="D275" s="107">
        <v>35</v>
      </c>
      <c r="E275" s="4" t="s">
        <v>77</v>
      </c>
      <c r="F275" s="1" t="s">
        <v>77</v>
      </c>
      <c r="G275" s="1" t="s">
        <v>77</v>
      </c>
      <c r="H275" s="1" t="s">
        <v>77</v>
      </c>
      <c r="I275" s="1" t="s">
        <v>77</v>
      </c>
      <c r="J275" s="1" t="s">
        <v>77</v>
      </c>
      <c r="K275" s="1" t="s">
        <v>77</v>
      </c>
      <c r="L275" s="1" t="s">
        <v>77</v>
      </c>
      <c r="M275" s="1" t="s">
        <v>77</v>
      </c>
      <c r="N275" s="1" t="s">
        <v>77</v>
      </c>
      <c r="O275" s="1" t="s">
        <v>77</v>
      </c>
      <c r="P275" s="1" t="s">
        <v>77</v>
      </c>
      <c r="Q275" s="1" t="s">
        <v>77</v>
      </c>
      <c r="R275" s="1" t="s">
        <v>77</v>
      </c>
      <c r="S275" s="1" t="s">
        <v>77</v>
      </c>
      <c r="T275" s="1" t="s">
        <v>77</v>
      </c>
      <c r="U275" s="1" t="s">
        <v>77</v>
      </c>
      <c r="V275" s="1" t="s">
        <v>77</v>
      </c>
      <c r="W275" s="1" t="s">
        <v>77</v>
      </c>
      <c r="X275" s="1" t="s">
        <v>77</v>
      </c>
      <c r="Y275" s="1" t="s">
        <v>77</v>
      </c>
      <c r="Z275" s="1" t="s">
        <v>77</v>
      </c>
      <c r="AA275" s="1" t="s">
        <v>77</v>
      </c>
      <c r="AB275" s="1" t="s">
        <v>77</v>
      </c>
      <c r="AC275" s="1" t="s">
        <v>77</v>
      </c>
      <c r="AD275" s="1" t="s">
        <v>77</v>
      </c>
      <c r="AE275" s="1" t="s">
        <v>77</v>
      </c>
      <c r="AF275" s="1" t="s">
        <v>77</v>
      </c>
      <c r="AG275" s="1" t="s">
        <v>77</v>
      </c>
      <c r="AH275" s="1" t="s">
        <v>77</v>
      </c>
      <c r="AI275" s="1" t="s">
        <v>77</v>
      </c>
      <c r="AJ275" s="1" t="s">
        <v>77</v>
      </c>
      <c r="AK275" s="1" t="s">
        <v>77</v>
      </c>
      <c r="AL275" s="1" t="s">
        <v>77</v>
      </c>
      <c r="AM275" s="1" t="s">
        <v>77</v>
      </c>
      <c r="AN275" s="1" t="s">
        <v>77</v>
      </c>
      <c r="AO275" s="1" t="s">
        <v>77</v>
      </c>
      <c r="AP275" s="1" t="s">
        <v>77</v>
      </c>
      <c r="AQ275" s="1" t="s">
        <v>77</v>
      </c>
      <c r="AR275" s="120" t="s">
        <v>77</v>
      </c>
      <c r="AS275" s="21"/>
      <c r="AT275" s="21"/>
      <c r="AU275" s="21"/>
      <c r="AV275" s="21"/>
      <c r="AW275" s="21"/>
      <c r="AX275" s="21"/>
      <c r="AY275" s="21"/>
      <c r="AZ275" s="21"/>
      <c r="BA275" s="21"/>
      <c r="BB275" s="21"/>
      <c r="BC275" s="21"/>
      <c r="BD275" s="21"/>
      <c r="BE275" s="21"/>
      <c r="BF275" s="21"/>
      <c r="BG275" s="21"/>
      <c r="BH275" s="21"/>
      <c r="BI275" s="21"/>
      <c r="BJ275" s="21"/>
    </row>
    <row r="276" spans="1:62" ht="16.5" customHeight="1">
      <c r="A276" s="4335" t="s">
        <v>155</v>
      </c>
      <c r="B276" s="1264">
        <f t="shared" si="3"/>
        <v>2.8571428571428571E-2</v>
      </c>
      <c r="C276" s="98">
        <v>1</v>
      </c>
      <c r="D276" s="107">
        <v>35</v>
      </c>
      <c r="E276" s="4" t="s">
        <v>77</v>
      </c>
      <c r="F276" s="1" t="s">
        <v>77</v>
      </c>
      <c r="G276" s="1" t="s">
        <v>77</v>
      </c>
      <c r="H276" s="1" t="s">
        <v>77</v>
      </c>
      <c r="I276" s="1" t="s">
        <v>77</v>
      </c>
      <c r="J276" s="1" t="s">
        <v>77</v>
      </c>
      <c r="K276" s="1" t="s">
        <v>77</v>
      </c>
      <c r="L276" s="1" t="s">
        <v>77</v>
      </c>
      <c r="M276" s="1" t="s">
        <v>77</v>
      </c>
      <c r="N276" s="1" t="s">
        <v>77</v>
      </c>
      <c r="O276" s="1" t="s">
        <v>77</v>
      </c>
      <c r="P276" s="1" t="s">
        <v>77</v>
      </c>
      <c r="Q276" s="1" t="s">
        <v>77</v>
      </c>
      <c r="R276" s="1" t="s">
        <v>77</v>
      </c>
      <c r="S276" s="1" t="s">
        <v>77</v>
      </c>
      <c r="T276" s="1" t="s">
        <v>77</v>
      </c>
      <c r="U276" s="1" t="s">
        <v>77</v>
      </c>
      <c r="V276" s="1" t="s">
        <v>77</v>
      </c>
      <c r="W276" s="1" t="s">
        <v>53</v>
      </c>
      <c r="X276" s="1" t="s">
        <v>77</v>
      </c>
      <c r="Y276" s="1" t="s">
        <v>77</v>
      </c>
      <c r="Z276" s="1" t="s">
        <v>77</v>
      </c>
      <c r="AA276" s="1" t="s">
        <v>77</v>
      </c>
      <c r="AB276" s="1" t="s">
        <v>77</v>
      </c>
      <c r="AC276" s="1" t="s">
        <v>77</v>
      </c>
      <c r="AD276" s="1" t="s">
        <v>77</v>
      </c>
      <c r="AE276" s="1" t="s">
        <v>77</v>
      </c>
      <c r="AF276" s="1" t="s">
        <v>77</v>
      </c>
      <c r="AG276" s="1" t="s">
        <v>77</v>
      </c>
      <c r="AH276" s="1" t="s">
        <v>77</v>
      </c>
      <c r="AI276" s="1" t="s">
        <v>77</v>
      </c>
      <c r="AJ276" s="1" t="s">
        <v>77</v>
      </c>
      <c r="AK276" s="1" t="s">
        <v>77</v>
      </c>
      <c r="AL276" s="1" t="s">
        <v>77</v>
      </c>
      <c r="AM276" s="1" t="s">
        <v>77</v>
      </c>
      <c r="AN276" s="1" t="s">
        <v>77</v>
      </c>
      <c r="AO276" s="1" t="s">
        <v>77</v>
      </c>
      <c r="AP276" s="1" t="s">
        <v>77</v>
      </c>
      <c r="AQ276" s="1" t="s">
        <v>77</v>
      </c>
      <c r="AR276" s="120" t="s">
        <v>77</v>
      </c>
      <c r="AS276" s="21"/>
      <c r="AT276" s="21"/>
      <c r="AU276" s="21"/>
      <c r="AV276" s="21"/>
      <c r="AW276" s="21"/>
      <c r="AX276" s="21"/>
      <c r="AY276" s="21"/>
      <c r="AZ276" s="21"/>
      <c r="BA276" s="21"/>
      <c r="BB276" s="21"/>
      <c r="BC276" s="21"/>
      <c r="BD276" s="21"/>
      <c r="BE276" s="21"/>
      <c r="BF276" s="21"/>
      <c r="BG276" s="21"/>
      <c r="BH276" s="21"/>
      <c r="BI276" s="21"/>
      <c r="BJ276" s="21"/>
    </row>
    <row r="277" spans="1:62" ht="16.5" customHeight="1">
      <c r="A277" s="4357" t="s">
        <v>158</v>
      </c>
      <c r="B277" s="4397"/>
      <c r="C277" s="1389"/>
      <c r="D277" s="121"/>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124"/>
      <c r="AS277" s="21"/>
      <c r="AT277" s="21"/>
      <c r="AU277" s="21"/>
      <c r="AV277" s="21"/>
      <c r="AW277" s="21"/>
      <c r="AX277" s="21"/>
      <c r="AY277" s="21"/>
      <c r="AZ277" s="21"/>
      <c r="BA277" s="21"/>
      <c r="BB277" s="21"/>
      <c r="BC277" s="21"/>
      <c r="BD277" s="21"/>
      <c r="BE277" s="21"/>
      <c r="BF277" s="21"/>
      <c r="BG277" s="21"/>
      <c r="BH277" s="21"/>
      <c r="BI277" s="21"/>
      <c r="BJ277" s="21"/>
    </row>
    <row r="278" spans="1:62" ht="16.5" customHeight="1">
      <c r="A278" s="4329" t="s">
        <v>149</v>
      </c>
      <c r="B278" s="1264">
        <f t="shared" ref="B278:B284" si="4">C278/D278</f>
        <v>0.27500000000000002</v>
      </c>
      <c r="C278" s="98">
        <v>11</v>
      </c>
      <c r="D278" s="107">
        <v>40</v>
      </c>
      <c r="E278" s="4" t="s">
        <v>77</v>
      </c>
      <c r="F278" s="1" t="s">
        <v>53</v>
      </c>
      <c r="G278" s="1" t="s">
        <v>77</v>
      </c>
      <c r="H278" s="1" t="s">
        <v>77</v>
      </c>
      <c r="I278" s="1" t="s">
        <v>77</v>
      </c>
      <c r="J278" s="1" t="s">
        <v>77</v>
      </c>
      <c r="K278" s="1" t="s">
        <v>77</v>
      </c>
      <c r="L278" s="1" t="s">
        <v>77</v>
      </c>
      <c r="M278" s="1" t="s">
        <v>77</v>
      </c>
      <c r="N278" s="1" t="s">
        <v>77</v>
      </c>
      <c r="O278" s="1" t="s">
        <v>53</v>
      </c>
      <c r="P278" s="1" t="s">
        <v>53</v>
      </c>
      <c r="Q278" s="1" t="s">
        <v>53</v>
      </c>
      <c r="R278" s="1" t="s">
        <v>53</v>
      </c>
      <c r="S278" s="1" t="s">
        <v>77</v>
      </c>
      <c r="T278" s="1" t="s">
        <v>77</v>
      </c>
      <c r="U278" s="1" t="s">
        <v>77</v>
      </c>
      <c r="V278" s="1" t="s">
        <v>77</v>
      </c>
      <c r="W278" s="1" t="s">
        <v>77</v>
      </c>
      <c r="X278" s="1" t="s">
        <v>77</v>
      </c>
      <c r="Y278" s="1" t="s">
        <v>53</v>
      </c>
      <c r="Z278" s="1" t="s">
        <v>53</v>
      </c>
      <c r="AA278" s="1" t="s">
        <v>77</v>
      </c>
      <c r="AB278" s="1" t="s">
        <v>77</v>
      </c>
      <c r="AC278" s="1" t="s">
        <v>77</v>
      </c>
      <c r="AD278" s="1" t="s">
        <v>77</v>
      </c>
      <c r="AE278" s="1" t="s">
        <v>53</v>
      </c>
      <c r="AF278" s="1" t="s">
        <v>77</v>
      </c>
      <c r="AG278" s="1" t="s">
        <v>77</v>
      </c>
      <c r="AH278" s="1" t="s">
        <v>77</v>
      </c>
      <c r="AI278" s="1" t="s">
        <v>53</v>
      </c>
      <c r="AJ278" s="1" t="s">
        <v>53</v>
      </c>
      <c r="AK278" s="1" t="s">
        <v>77</v>
      </c>
      <c r="AL278" s="1" t="s">
        <v>77</v>
      </c>
      <c r="AM278" s="1" t="s">
        <v>77</v>
      </c>
      <c r="AN278" s="1" t="s">
        <v>77</v>
      </c>
      <c r="AO278" s="1" t="s">
        <v>77</v>
      </c>
      <c r="AP278" s="1" t="s">
        <v>77</v>
      </c>
      <c r="AQ278" s="1" t="s">
        <v>53</v>
      </c>
      <c r="AR278" s="120" t="s">
        <v>77</v>
      </c>
      <c r="AS278" s="21"/>
      <c r="AT278" s="21"/>
      <c r="AU278" s="21"/>
      <c r="AV278" s="21"/>
      <c r="AW278" s="21"/>
      <c r="AX278" s="21"/>
      <c r="AY278" s="21"/>
      <c r="AZ278" s="21"/>
      <c r="BA278" s="21"/>
      <c r="BB278" s="21"/>
      <c r="BC278" s="21"/>
      <c r="BD278" s="21"/>
      <c r="BE278" s="21"/>
      <c r="BF278" s="21"/>
      <c r="BG278" s="21"/>
      <c r="BH278" s="21"/>
      <c r="BI278" s="21"/>
      <c r="BJ278" s="21"/>
    </row>
    <row r="279" spans="1:62" ht="16.5" customHeight="1">
      <c r="A279" s="4329" t="s">
        <v>150</v>
      </c>
      <c r="B279" s="1264">
        <f t="shared" si="4"/>
        <v>0.15</v>
      </c>
      <c r="C279" s="98">
        <v>6</v>
      </c>
      <c r="D279" s="107">
        <v>40</v>
      </c>
      <c r="E279" s="4" t="s">
        <v>77</v>
      </c>
      <c r="F279" s="1" t="s">
        <v>77</v>
      </c>
      <c r="G279" s="1" t="s">
        <v>77</v>
      </c>
      <c r="H279" s="1" t="s">
        <v>77</v>
      </c>
      <c r="I279" s="1" t="s">
        <v>77</v>
      </c>
      <c r="J279" s="1" t="s">
        <v>53</v>
      </c>
      <c r="K279" s="1" t="s">
        <v>77</v>
      </c>
      <c r="L279" s="1" t="s">
        <v>77</v>
      </c>
      <c r="M279" s="1" t="s">
        <v>77</v>
      </c>
      <c r="N279" s="1" t="s">
        <v>77</v>
      </c>
      <c r="O279" s="1" t="s">
        <v>77</v>
      </c>
      <c r="P279" s="1" t="s">
        <v>77</v>
      </c>
      <c r="Q279" s="1" t="s">
        <v>77</v>
      </c>
      <c r="R279" s="1" t="s">
        <v>77</v>
      </c>
      <c r="S279" s="1" t="s">
        <v>77</v>
      </c>
      <c r="T279" s="1" t="s">
        <v>77</v>
      </c>
      <c r="U279" s="1" t="s">
        <v>53</v>
      </c>
      <c r="V279" s="1" t="s">
        <v>77</v>
      </c>
      <c r="W279" s="1" t="s">
        <v>77</v>
      </c>
      <c r="X279" s="1" t="s">
        <v>77</v>
      </c>
      <c r="Y279" s="1" t="s">
        <v>77</v>
      </c>
      <c r="Z279" s="1" t="s">
        <v>77</v>
      </c>
      <c r="AA279" s="1" t="s">
        <v>53</v>
      </c>
      <c r="AB279" s="1" t="s">
        <v>77</v>
      </c>
      <c r="AC279" s="1" t="s">
        <v>53</v>
      </c>
      <c r="AD279" s="1" t="s">
        <v>77</v>
      </c>
      <c r="AE279" s="1" t="s">
        <v>77</v>
      </c>
      <c r="AF279" s="1" t="s">
        <v>77</v>
      </c>
      <c r="AG279" s="1" t="s">
        <v>77</v>
      </c>
      <c r="AH279" s="1" t="s">
        <v>53</v>
      </c>
      <c r="AI279" s="1" t="s">
        <v>77</v>
      </c>
      <c r="AJ279" s="1" t="s">
        <v>77</v>
      </c>
      <c r="AK279" s="1" t="s">
        <v>77</v>
      </c>
      <c r="AL279" s="1" t="s">
        <v>77</v>
      </c>
      <c r="AM279" s="1" t="s">
        <v>77</v>
      </c>
      <c r="AN279" s="1" t="s">
        <v>53</v>
      </c>
      <c r="AO279" s="1" t="s">
        <v>77</v>
      </c>
      <c r="AP279" s="1" t="s">
        <v>77</v>
      </c>
      <c r="AQ279" s="1" t="s">
        <v>77</v>
      </c>
      <c r="AR279" s="120" t="s">
        <v>77</v>
      </c>
      <c r="AS279" s="21"/>
      <c r="AT279" s="21"/>
      <c r="AU279" s="21"/>
      <c r="AV279" s="21"/>
      <c r="AW279" s="21"/>
      <c r="AX279" s="21"/>
      <c r="AY279" s="21"/>
      <c r="AZ279" s="21"/>
      <c r="BA279" s="21"/>
      <c r="BB279" s="21"/>
      <c r="BC279" s="21"/>
      <c r="BD279" s="21"/>
      <c r="BE279" s="21"/>
      <c r="BF279" s="21"/>
      <c r="BG279" s="21"/>
      <c r="BH279" s="21"/>
      <c r="BI279" s="21"/>
      <c r="BJ279" s="21"/>
    </row>
    <row r="280" spans="1:62" ht="16.5" customHeight="1">
      <c r="A280" s="4329" t="s">
        <v>151</v>
      </c>
      <c r="B280" s="1264">
        <f t="shared" si="4"/>
        <v>0.17499999999999999</v>
      </c>
      <c r="C280" s="98">
        <v>7</v>
      </c>
      <c r="D280" s="107">
        <v>40</v>
      </c>
      <c r="E280" s="4" t="s">
        <v>77</v>
      </c>
      <c r="F280" s="1" t="s">
        <v>77</v>
      </c>
      <c r="G280" s="1" t="s">
        <v>53</v>
      </c>
      <c r="H280" s="1" t="s">
        <v>77</v>
      </c>
      <c r="I280" s="1" t="s">
        <v>53</v>
      </c>
      <c r="J280" s="1" t="s">
        <v>77</v>
      </c>
      <c r="K280" s="1" t="s">
        <v>77</v>
      </c>
      <c r="L280" s="1" t="s">
        <v>53</v>
      </c>
      <c r="M280" s="1" t="s">
        <v>77</v>
      </c>
      <c r="N280" s="1" t="s">
        <v>77</v>
      </c>
      <c r="O280" s="1" t="s">
        <v>77</v>
      </c>
      <c r="P280" s="1" t="s">
        <v>77</v>
      </c>
      <c r="Q280" s="1" t="s">
        <v>77</v>
      </c>
      <c r="R280" s="1" t="s">
        <v>77</v>
      </c>
      <c r="S280" s="1" t="s">
        <v>77</v>
      </c>
      <c r="T280" s="1" t="s">
        <v>77</v>
      </c>
      <c r="U280" s="1" t="s">
        <v>77</v>
      </c>
      <c r="V280" s="1" t="s">
        <v>77</v>
      </c>
      <c r="W280" s="1" t="s">
        <v>77</v>
      </c>
      <c r="X280" s="1" t="s">
        <v>77</v>
      </c>
      <c r="Y280" s="1" t="s">
        <v>77</v>
      </c>
      <c r="Z280" s="1" t="s">
        <v>77</v>
      </c>
      <c r="AA280" s="1" t="s">
        <v>77</v>
      </c>
      <c r="AB280" s="1" t="s">
        <v>77</v>
      </c>
      <c r="AC280" s="1" t="s">
        <v>77</v>
      </c>
      <c r="AD280" s="1" t="s">
        <v>53</v>
      </c>
      <c r="AE280" s="1" t="s">
        <v>77</v>
      </c>
      <c r="AF280" s="1" t="s">
        <v>77</v>
      </c>
      <c r="AG280" s="1" t="s">
        <v>77</v>
      </c>
      <c r="AH280" s="1" t="s">
        <v>77</v>
      </c>
      <c r="AI280" s="1" t="s">
        <v>77</v>
      </c>
      <c r="AJ280" s="1" t="s">
        <v>77</v>
      </c>
      <c r="AK280" s="1" t="s">
        <v>53</v>
      </c>
      <c r="AL280" s="1" t="s">
        <v>77</v>
      </c>
      <c r="AM280" s="1" t="s">
        <v>77</v>
      </c>
      <c r="AN280" s="1" t="s">
        <v>77</v>
      </c>
      <c r="AO280" s="1" t="s">
        <v>77</v>
      </c>
      <c r="AP280" s="1" t="s">
        <v>53</v>
      </c>
      <c r="AQ280" s="1" t="s">
        <v>77</v>
      </c>
      <c r="AR280" s="120" t="s">
        <v>77</v>
      </c>
      <c r="AS280" s="21"/>
      <c r="AT280" s="21"/>
      <c r="AU280" s="21"/>
      <c r="AV280" s="21"/>
      <c r="AW280" s="21"/>
      <c r="AX280" s="21"/>
      <c r="AY280" s="21"/>
      <c r="AZ280" s="21"/>
      <c r="BA280" s="21"/>
      <c r="BB280" s="21"/>
      <c r="BC280" s="21"/>
      <c r="BD280" s="21"/>
      <c r="BE280" s="21"/>
      <c r="BF280" s="21"/>
      <c r="BG280" s="21"/>
      <c r="BH280" s="21"/>
      <c r="BI280" s="21"/>
      <c r="BJ280" s="21"/>
    </row>
    <row r="281" spans="1:62" ht="16.5" customHeight="1">
      <c r="A281" s="4329" t="s">
        <v>152</v>
      </c>
      <c r="B281" s="1264">
        <f t="shared" si="4"/>
        <v>0.35</v>
      </c>
      <c r="C281" s="98">
        <v>14</v>
      </c>
      <c r="D281" s="107">
        <v>40</v>
      </c>
      <c r="E281" s="4" t="s">
        <v>77</v>
      </c>
      <c r="F281" s="1" t="s">
        <v>77</v>
      </c>
      <c r="G281" s="1" t="s">
        <v>77</v>
      </c>
      <c r="H281" s="1" t="s">
        <v>53</v>
      </c>
      <c r="I281" s="1" t="s">
        <v>77</v>
      </c>
      <c r="J281" s="1" t="s">
        <v>77</v>
      </c>
      <c r="K281" s="1" t="s">
        <v>53</v>
      </c>
      <c r="L281" s="1" t="s">
        <v>77</v>
      </c>
      <c r="M281" s="1" t="s">
        <v>53</v>
      </c>
      <c r="N281" s="1" t="s">
        <v>53</v>
      </c>
      <c r="O281" s="1" t="s">
        <v>77</v>
      </c>
      <c r="P281" s="1" t="s">
        <v>77</v>
      </c>
      <c r="Q281" s="1" t="s">
        <v>77</v>
      </c>
      <c r="R281" s="1" t="s">
        <v>77</v>
      </c>
      <c r="S281" s="1" t="s">
        <v>77</v>
      </c>
      <c r="T281" s="1" t="s">
        <v>53</v>
      </c>
      <c r="U281" s="1" t="s">
        <v>77</v>
      </c>
      <c r="V281" s="1" t="s">
        <v>53</v>
      </c>
      <c r="W281" s="1" t="s">
        <v>77</v>
      </c>
      <c r="X281" s="1" t="s">
        <v>53</v>
      </c>
      <c r="Y281" s="1" t="s">
        <v>77</v>
      </c>
      <c r="Z281" s="1" t="s">
        <v>77</v>
      </c>
      <c r="AA281" s="1" t="s">
        <v>77</v>
      </c>
      <c r="AB281" s="1" t="s">
        <v>53</v>
      </c>
      <c r="AC281" s="1" t="s">
        <v>77</v>
      </c>
      <c r="AD281" s="1" t="s">
        <v>77</v>
      </c>
      <c r="AE281" s="1" t="s">
        <v>77</v>
      </c>
      <c r="AF281" s="1" t="s">
        <v>53</v>
      </c>
      <c r="AG281" s="1" t="s">
        <v>53</v>
      </c>
      <c r="AH281" s="1" t="s">
        <v>77</v>
      </c>
      <c r="AI281" s="1" t="s">
        <v>77</v>
      </c>
      <c r="AJ281" s="1" t="s">
        <v>77</v>
      </c>
      <c r="AK281" s="1" t="s">
        <v>77</v>
      </c>
      <c r="AL281" s="1" t="s">
        <v>53</v>
      </c>
      <c r="AM281" s="1" t="s">
        <v>53</v>
      </c>
      <c r="AN281" s="1" t="s">
        <v>77</v>
      </c>
      <c r="AO281" s="1" t="s">
        <v>53</v>
      </c>
      <c r="AP281" s="1" t="s">
        <v>77</v>
      </c>
      <c r="AQ281" s="1" t="s">
        <v>77</v>
      </c>
      <c r="AR281" s="120" t="s">
        <v>53</v>
      </c>
      <c r="AS281" s="21"/>
      <c r="AT281" s="21"/>
      <c r="AU281" s="21"/>
      <c r="AV281" s="21"/>
      <c r="AW281" s="21"/>
      <c r="AX281" s="21"/>
      <c r="AY281" s="21"/>
      <c r="AZ281" s="21"/>
      <c r="BA281" s="21"/>
      <c r="BB281" s="21"/>
      <c r="BC281" s="21"/>
      <c r="BD281" s="21"/>
      <c r="BE281" s="21"/>
      <c r="BF281" s="21"/>
      <c r="BG281" s="21"/>
      <c r="BH281" s="21"/>
      <c r="BI281" s="21"/>
      <c r="BJ281" s="21"/>
    </row>
    <row r="282" spans="1:62" ht="16.5" customHeight="1">
      <c r="A282" s="4329" t="s">
        <v>153</v>
      </c>
      <c r="B282" s="1264">
        <f t="shared" si="4"/>
        <v>2.5000000000000001E-2</v>
      </c>
      <c r="C282" s="98">
        <v>1</v>
      </c>
      <c r="D282" s="107">
        <v>40</v>
      </c>
      <c r="E282" s="4" t="s">
        <v>53</v>
      </c>
      <c r="F282" s="1" t="s">
        <v>77</v>
      </c>
      <c r="G282" s="1" t="s">
        <v>77</v>
      </c>
      <c r="H282" s="1" t="s">
        <v>77</v>
      </c>
      <c r="I282" s="1" t="s">
        <v>77</v>
      </c>
      <c r="J282" s="1" t="s">
        <v>77</v>
      </c>
      <c r="K282" s="1" t="s">
        <v>77</v>
      </c>
      <c r="L282" s="1" t="s">
        <v>77</v>
      </c>
      <c r="M282" s="1" t="s">
        <v>77</v>
      </c>
      <c r="N282" s="1" t="s">
        <v>77</v>
      </c>
      <c r="O282" s="1" t="s">
        <v>77</v>
      </c>
      <c r="P282" s="1" t="s">
        <v>77</v>
      </c>
      <c r="Q282" s="1" t="s">
        <v>77</v>
      </c>
      <c r="R282" s="1" t="s">
        <v>77</v>
      </c>
      <c r="S282" s="1" t="s">
        <v>77</v>
      </c>
      <c r="T282" s="1" t="s">
        <v>77</v>
      </c>
      <c r="U282" s="1" t="s">
        <v>77</v>
      </c>
      <c r="V282" s="1" t="s">
        <v>77</v>
      </c>
      <c r="W282" s="1" t="s">
        <v>77</v>
      </c>
      <c r="X282" s="1" t="s">
        <v>77</v>
      </c>
      <c r="Y282" s="1" t="s">
        <v>77</v>
      </c>
      <c r="Z282" s="1" t="s">
        <v>77</v>
      </c>
      <c r="AA282" s="1" t="s">
        <v>77</v>
      </c>
      <c r="AB282" s="1" t="s">
        <v>77</v>
      </c>
      <c r="AC282" s="1" t="s">
        <v>77</v>
      </c>
      <c r="AD282" s="1" t="s">
        <v>77</v>
      </c>
      <c r="AE282" s="1" t="s">
        <v>77</v>
      </c>
      <c r="AF282" s="1" t="s">
        <v>77</v>
      </c>
      <c r="AG282" s="1" t="s">
        <v>77</v>
      </c>
      <c r="AH282" s="1" t="s">
        <v>77</v>
      </c>
      <c r="AI282" s="1" t="s">
        <v>77</v>
      </c>
      <c r="AJ282" s="1" t="s">
        <v>77</v>
      </c>
      <c r="AK282" s="1" t="s">
        <v>77</v>
      </c>
      <c r="AL282" s="1" t="s">
        <v>77</v>
      </c>
      <c r="AM282" s="1" t="s">
        <v>77</v>
      </c>
      <c r="AN282" s="1" t="s">
        <v>77</v>
      </c>
      <c r="AO282" s="1" t="s">
        <v>77</v>
      </c>
      <c r="AP282" s="1" t="s">
        <v>77</v>
      </c>
      <c r="AQ282" s="1" t="s">
        <v>77</v>
      </c>
      <c r="AR282" s="120" t="s">
        <v>77</v>
      </c>
      <c r="AS282" s="21"/>
      <c r="AT282" s="21"/>
      <c r="AU282" s="21"/>
      <c r="AV282" s="21"/>
      <c r="AW282" s="21"/>
      <c r="AX282" s="21"/>
      <c r="AY282" s="21"/>
      <c r="AZ282" s="21"/>
      <c r="BA282" s="21"/>
      <c r="BB282" s="21"/>
      <c r="BC282" s="21"/>
      <c r="BD282" s="21"/>
      <c r="BE282" s="21"/>
      <c r="BF282" s="21"/>
      <c r="BG282" s="21"/>
      <c r="BH282" s="21"/>
      <c r="BI282" s="21"/>
      <c r="BJ282" s="21"/>
    </row>
    <row r="283" spans="1:62" ht="16.5" customHeight="1">
      <c r="A283" s="4329" t="s">
        <v>154</v>
      </c>
      <c r="B283" s="1264">
        <f t="shared" si="4"/>
        <v>0</v>
      </c>
      <c r="C283" s="98">
        <v>0</v>
      </c>
      <c r="D283" s="107">
        <v>40</v>
      </c>
      <c r="E283" s="4" t="s">
        <v>77</v>
      </c>
      <c r="F283" s="1" t="s">
        <v>77</v>
      </c>
      <c r="G283" s="1" t="s">
        <v>77</v>
      </c>
      <c r="H283" s="1" t="s">
        <v>77</v>
      </c>
      <c r="I283" s="1" t="s">
        <v>77</v>
      </c>
      <c r="J283" s="1" t="s">
        <v>77</v>
      </c>
      <c r="K283" s="1" t="s">
        <v>77</v>
      </c>
      <c r="L283" s="1" t="s">
        <v>77</v>
      </c>
      <c r="M283" s="1" t="s">
        <v>77</v>
      </c>
      <c r="N283" s="1" t="s">
        <v>77</v>
      </c>
      <c r="O283" s="1" t="s">
        <v>77</v>
      </c>
      <c r="P283" s="1" t="s">
        <v>77</v>
      </c>
      <c r="Q283" s="1" t="s">
        <v>77</v>
      </c>
      <c r="R283" s="1" t="s">
        <v>77</v>
      </c>
      <c r="S283" s="1" t="s">
        <v>77</v>
      </c>
      <c r="T283" s="1" t="s">
        <v>77</v>
      </c>
      <c r="U283" s="1" t="s">
        <v>77</v>
      </c>
      <c r="V283" s="1" t="s">
        <v>77</v>
      </c>
      <c r="W283" s="1" t="s">
        <v>77</v>
      </c>
      <c r="X283" s="1" t="s">
        <v>77</v>
      </c>
      <c r="Y283" s="1" t="s">
        <v>77</v>
      </c>
      <c r="Z283" s="1" t="s">
        <v>77</v>
      </c>
      <c r="AA283" s="1" t="s">
        <v>77</v>
      </c>
      <c r="AB283" s="1" t="s">
        <v>77</v>
      </c>
      <c r="AC283" s="1" t="s">
        <v>77</v>
      </c>
      <c r="AD283" s="1" t="s">
        <v>77</v>
      </c>
      <c r="AE283" s="1" t="s">
        <v>77</v>
      </c>
      <c r="AF283" s="1" t="s">
        <v>77</v>
      </c>
      <c r="AG283" s="1" t="s">
        <v>77</v>
      </c>
      <c r="AH283" s="1" t="s">
        <v>77</v>
      </c>
      <c r="AI283" s="1" t="s">
        <v>77</v>
      </c>
      <c r="AJ283" s="1" t="s">
        <v>77</v>
      </c>
      <c r="AK283" s="1" t="s">
        <v>77</v>
      </c>
      <c r="AL283" s="1" t="s">
        <v>77</v>
      </c>
      <c r="AM283" s="1" t="s">
        <v>77</v>
      </c>
      <c r="AN283" s="1" t="s">
        <v>77</v>
      </c>
      <c r="AO283" s="1" t="s">
        <v>77</v>
      </c>
      <c r="AP283" s="1" t="s">
        <v>77</v>
      </c>
      <c r="AQ283" s="1" t="s">
        <v>77</v>
      </c>
      <c r="AR283" s="120" t="s">
        <v>77</v>
      </c>
      <c r="AS283" s="21"/>
      <c r="AT283" s="21"/>
      <c r="AU283" s="21"/>
      <c r="AV283" s="21"/>
      <c r="AW283" s="21"/>
      <c r="AX283" s="21"/>
      <c r="AY283" s="21"/>
      <c r="AZ283" s="21"/>
      <c r="BA283" s="21"/>
      <c r="BB283" s="21"/>
      <c r="BC283" s="21"/>
      <c r="BD283" s="21"/>
      <c r="BE283" s="21"/>
      <c r="BF283" s="21"/>
      <c r="BG283" s="21"/>
      <c r="BH283" s="21"/>
      <c r="BI283" s="21"/>
      <c r="BJ283" s="21"/>
    </row>
    <row r="284" spans="1:62" ht="16.5" customHeight="1">
      <c r="A284" s="4335" t="s">
        <v>155</v>
      </c>
      <c r="B284" s="1264">
        <f t="shared" si="4"/>
        <v>2.5000000000000001E-2</v>
      </c>
      <c r="C284" s="98">
        <v>1</v>
      </c>
      <c r="D284" s="107">
        <v>40</v>
      </c>
      <c r="E284" s="4" t="s">
        <v>77</v>
      </c>
      <c r="F284" s="1" t="s">
        <v>77</v>
      </c>
      <c r="G284" s="1" t="s">
        <v>77</v>
      </c>
      <c r="H284" s="1" t="s">
        <v>77</v>
      </c>
      <c r="I284" s="1" t="s">
        <v>77</v>
      </c>
      <c r="J284" s="1" t="s">
        <v>77</v>
      </c>
      <c r="K284" s="1" t="s">
        <v>77</v>
      </c>
      <c r="L284" s="1" t="s">
        <v>77</v>
      </c>
      <c r="M284" s="1" t="s">
        <v>77</v>
      </c>
      <c r="N284" s="1" t="s">
        <v>77</v>
      </c>
      <c r="O284" s="1" t="s">
        <v>77</v>
      </c>
      <c r="P284" s="1" t="s">
        <v>77</v>
      </c>
      <c r="Q284" s="1" t="s">
        <v>77</v>
      </c>
      <c r="R284" s="1" t="s">
        <v>77</v>
      </c>
      <c r="S284" s="1" t="s">
        <v>77</v>
      </c>
      <c r="T284" s="1" t="s">
        <v>77</v>
      </c>
      <c r="U284" s="1" t="s">
        <v>77</v>
      </c>
      <c r="V284" s="1" t="s">
        <v>77</v>
      </c>
      <c r="W284" s="1" t="s">
        <v>53</v>
      </c>
      <c r="X284" s="1" t="s">
        <v>77</v>
      </c>
      <c r="Y284" s="1" t="s">
        <v>77</v>
      </c>
      <c r="Z284" s="1" t="s">
        <v>77</v>
      </c>
      <c r="AA284" s="1" t="s">
        <v>77</v>
      </c>
      <c r="AB284" s="1" t="s">
        <v>77</v>
      </c>
      <c r="AC284" s="1" t="s">
        <v>77</v>
      </c>
      <c r="AD284" s="1" t="s">
        <v>77</v>
      </c>
      <c r="AE284" s="1" t="s">
        <v>77</v>
      </c>
      <c r="AF284" s="1" t="s">
        <v>77</v>
      </c>
      <c r="AG284" s="1" t="s">
        <v>77</v>
      </c>
      <c r="AH284" s="1" t="s">
        <v>77</v>
      </c>
      <c r="AI284" s="1" t="s">
        <v>77</v>
      </c>
      <c r="AJ284" s="1" t="s">
        <v>77</v>
      </c>
      <c r="AK284" s="1" t="s">
        <v>77</v>
      </c>
      <c r="AL284" s="1" t="s">
        <v>77</v>
      </c>
      <c r="AM284" s="1" t="s">
        <v>77</v>
      </c>
      <c r="AN284" s="1" t="s">
        <v>77</v>
      </c>
      <c r="AO284" s="1" t="s">
        <v>77</v>
      </c>
      <c r="AP284" s="1" t="s">
        <v>77</v>
      </c>
      <c r="AQ284" s="1" t="s">
        <v>77</v>
      </c>
      <c r="AR284" s="120" t="s">
        <v>77</v>
      </c>
      <c r="AS284" s="21"/>
      <c r="AT284" s="21"/>
      <c r="AU284" s="21"/>
      <c r="AV284" s="21"/>
      <c r="AW284" s="21"/>
      <c r="AX284" s="21"/>
      <c r="AY284" s="21"/>
      <c r="AZ284" s="21"/>
      <c r="BA284" s="21"/>
      <c r="BB284" s="21"/>
      <c r="BC284" s="21"/>
      <c r="BD284" s="21"/>
      <c r="BE284" s="21"/>
      <c r="BF284" s="21"/>
      <c r="BG284" s="21"/>
      <c r="BH284" s="21"/>
      <c r="BI284" s="21"/>
      <c r="BJ284" s="21"/>
    </row>
    <row r="285" spans="1:62" ht="16.5" customHeight="1">
      <c r="A285" s="4357" t="s">
        <v>159</v>
      </c>
      <c r="B285" s="4397"/>
      <c r="C285" s="1389"/>
      <c r="D285" s="121"/>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124"/>
      <c r="AS285" s="21"/>
      <c r="AT285" s="21"/>
      <c r="AU285" s="21"/>
      <c r="AV285" s="21"/>
      <c r="AW285" s="21"/>
      <c r="AX285" s="21"/>
      <c r="AY285" s="21"/>
      <c r="AZ285" s="21"/>
      <c r="BA285" s="21"/>
      <c r="BB285" s="21"/>
      <c r="BC285" s="21"/>
      <c r="BD285" s="21"/>
      <c r="BE285" s="21"/>
      <c r="BF285" s="21"/>
      <c r="BG285" s="21"/>
      <c r="BH285" s="21"/>
      <c r="BI285" s="21"/>
      <c r="BJ285" s="21"/>
    </row>
    <row r="286" spans="1:62" ht="16.5" customHeight="1">
      <c r="A286" s="4329" t="s">
        <v>149</v>
      </c>
      <c r="B286" s="1264">
        <f t="shared" ref="B286:B292" si="5">C286/D286</f>
        <v>7.4999999999999997E-2</v>
      </c>
      <c r="C286" s="98">
        <v>3</v>
      </c>
      <c r="D286" s="107">
        <v>40</v>
      </c>
      <c r="E286" s="4" t="s">
        <v>77</v>
      </c>
      <c r="F286" s="1" t="s">
        <v>77</v>
      </c>
      <c r="G286" s="1" t="s">
        <v>77</v>
      </c>
      <c r="H286" s="1" t="s">
        <v>77</v>
      </c>
      <c r="I286" s="1" t="s">
        <v>77</v>
      </c>
      <c r="J286" s="1" t="s">
        <v>77</v>
      </c>
      <c r="K286" s="1" t="s">
        <v>77</v>
      </c>
      <c r="L286" s="1" t="s">
        <v>77</v>
      </c>
      <c r="M286" s="1" t="s">
        <v>77</v>
      </c>
      <c r="N286" s="1" t="s">
        <v>77</v>
      </c>
      <c r="O286" s="1" t="s">
        <v>77</v>
      </c>
      <c r="P286" s="1" t="s">
        <v>53</v>
      </c>
      <c r="Q286" s="1" t="s">
        <v>53</v>
      </c>
      <c r="R286" s="1" t="s">
        <v>77</v>
      </c>
      <c r="S286" s="1" t="s">
        <v>77</v>
      </c>
      <c r="T286" s="1" t="s">
        <v>77</v>
      </c>
      <c r="U286" s="1" t="s">
        <v>77</v>
      </c>
      <c r="V286" s="1" t="s">
        <v>77</v>
      </c>
      <c r="W286" s="1" t="s">
        <v>77</v>
      </c>
      <c r="X286" s="1" t="s">
        <v>77</v>
      </c>
      <c r="Y286" s="1" t="s">
        <v>77</v>
      </c>
      <c r="Z286" s="1" t="s">
        <v>77</v>
      </c>
      <c r="AA286" s="1" t="s">
        <v>77</v>
      </c>
      <c r="AB286" s="1" t="s">
        <v>77</v>
      </c>
      <c r="AC286" s="1" t="s">
        <v>77</v>
      </c>
      <c r="AD286" s="1" t="s">
        <v>77</v>
      </c>
      <c r="AE286" s="1" t="s">
        <v>53</v>
      </c>
      <c r="AF286" s="1" t="s">
        <v>77</v>
      </c>
      <c r="AG286" s="1" t="s">
        <v>77</v>
      </c>
      <c r="AH286" s="1" t="s">
        <v>77</v>
      </c>
      <c r="AI286" s="1" t="s">
        <v>77</v>
      </c>
      <c r="AJ286" s="1" t="s">
        <v>77</v>
      </c>
      <c r="AK286" s="1" t="s">
        <v>77</v>
      </c>
      <c r="AL286" s="1" t="s">
        <v>77</v>
      </c>
      <c r="AM286" s="1" t="s">
        <v>77</v>
      </c>
      <c r="AN286" s="1" t="s">
        <v>77</v>
      </c>
      <c r="AO286" s="1" t="s">
        <v>77</v>
      </c>
      <c r="AP286" s="1" t="s">
        <v>77</v>
      </c>
      <c r="AQ286" s="1" t="s">
        <v>77</v>
      </c>
      <c r="AR286" s="120" t="s">
        <v>77</v>
      </c>
      <c r="AS286" s="21"/>
      <c r="AT286" s="21"/>
      <c r="AU286" s="21"/>
      <c r="AV286" s="21"/>
      <c r="AW286" s="21"/>
      <c r="AX286" s="21"/>
      <c r="AY286" s="21"/>
      <c r="AZ286" s="21"/>
      <c r="BA286" s="21"/>
      <c r="BB286" s="21"/>
      <c r="BC286" s="21"/>
      <c r="BD286" s="21"/>
      <c r="BE286" s="21"/>
      <c r="BF286" s="21"/>
      <c r="BG286" s="21"/>
      <c r="BH286" s="21"/>
      <c r="BI286" s="21"/>
      <c r="BJ286" s="21"/>
    </row>
    <row r="287" spans="1:62" ht="16.5" customHeight="1">
      <c r="A287" s="4329" t="s">
        <v>150</v>
      </c>
      <c r="B287" s="1264">
        <f t="shared" si="5"/>
        <v>0.15</v>
      </c>
      <c r="C287" s="98">
        <v>6</v>
      </c>
      <c r="D287" s="107">
        <v>40</v>
      </c>
      <c r="E287" s="4" t="s">
        <v>77</v>
      </c>
      <c r="F287" s="1" t="s">
        <v>77</v>
      </c>
      <c r="G287" s="1" t="s">
        <v>77</v>
      </c>
      <c r="H287" s="1" t="s">
        <v>77</v>
      </c>
      <c r="I287" s="1" t="s">
        <v>77</v>
      </c>
      <c r="J287" s="1" t="s">
        <v>53</v>
      </c>
      <c r="K287" s="1" t="s">
        <v>77</v>
      </c>
      <c r="L287" s="1" t="s">
        <v>77</v>
      </c>
      <c r="M287" s="1" t="s">
        <v>77</v>
      </c>
      <c r="N287" s="1" t="s">
        <v>77</v>
      </c>
      <c r="O287" s="1" t="s">
        <v>77</v>
      </c>
      <c r="P287" s="1" t="s">
        <v>77</v>
      </c>
      <c r="Q287" s="1" t="s">
        <v>77</v>
      </c>
      <c r="R287" s="1" t="s">
        <v>53</v>
      </c>
      <c r="S287" s="1" t="s">
        <v>77</v>
      </c>
      <c r="T287" s="1" t="s">
        <v>77</v>
      </c>
      <c r="U287" s="1" t="s">
        <v>77</v>
      </c>
      <c r="V287" s="1" t="s">
        <v>77</v>
      </c>
      <c r="W287" s="1" t="s">
        <v>77</v>
      </c>
      <c r="X287" s="1" t="s">
        <v>77</v>
      </c>
      <c r="Y287" s="1" t="s">
        <v>77</v>
      </c>
      <c r="Z287" s="1" t="s">
        <v>77</v>
      </c>
      <c r="AA287" s="1" t="s">
        <v>53</v>
      </c>
      <c r="AB287" s="1" t="s">
        <v>77</v>
      </c>
      <c r="AC287" s="1" t="s">
        <v>53</v>
      </c>
      <c r="AD287" s="1" t="s">
        <v>77</v>
      </c>
      <c r="AE287" s="1" t="s">
        <v>77</v>
      </c>
      <c r="AF287" s="1" t="s">
        <v>77</v>
      </c>
      <c r="AG287" s="1" t="s">
        <v>77</v>
      </c>
      <c r="AH287" s="1" t="s">
        <v>53</v>
      </c>
      <c r="AI287" s="1" t="s">
        <v>77</v>
      </c>
      <c r="AJ287" s="1" t="s">
        <v>77</v>
      </c>
      <c r="AK287" s="1" t="s">
        <v>77</v>
      </c>
      <c r="AL287" s="1" t="s">
        <v>77</v>
      </c>
      <c r="AM287" s="1" t="s">
        <v>77</v>
      </c>
      <c r="AN287" s="1" t="s">
        <v>53</v>
      </c>
      <c r="AO287" s="1" t="s">
        <v>77</v>
      </c>
      <c r="AP287" s="1" t="s">
        <v>77</v>
      </c>
      <c r="AQ287" s="1" t="s">
        <v>77</v>
      </c>
      <c r="AR287" s="120" t="s">
        <v>77</v>
      </c>
      <c r="AS287" s="21"/>
      <c r="AT287" s="21"/>
      <c r="AU287" s="21"/>
      <c r="AV287" s="21"/>
      <c r="AW287" s="21"/>
      <c r="AX287" s="21"/>
      <c r="AY287" s="21"/>
      <c r="AZ287" s="21"/>
      <c r="BA287" s="21"/>
      <c r="BB287" s="21"/>
      <c r="BC287" s="21"/>
      <c r="BD287" s="21"/>
      <c r="BE287" s="21"/>
      <c r="BF287" s="21"/>
      <c r="BG287" s="21"/>
      <c r="BH287" s="21"/>
      <c r="BI287" s="21"/>
      <c r="BJ287" s="21"/>
    </row>
    <row r="288" spans="1:62" ht="16.5" customHeight="1">
      <c r="A288" s="4329" t="s">
        <v>151</v>
      </c>
      <c r="B288" s="1264">
        <f t="shared" si="5"/>
        <v>0.3</v>
      </c>
      <c r="C288" s="98">
        <v>12</v>
      </c>
      <c r="D288" s="107">
        <v>40</v>
      </c>
      <c r="E288" s="4" t="s">
        <v>77</v>
      </c>
      <c r="F288" s="1" t="s">
        <v>77</v>
      </c>
      <c r="G288" s="1" t="s">
        <v>53</v>
      </c>
      <c r="H288" s="1" t="s">
        <v>77</v>
      </c>
      <c r="I288" s="1" t="s">
        <v>53</v>
      </c>
      <c r="J288" s="1" t="s">
        <v>77</v>
      </c>
      <c r="K288" s="1" t="s">
        <v>77</v>
      </c>
      <c r="L288" s="1" t="s">
        <v>53</v>
      </c>
      <c r="M288" s="1" t="s">
        <v>77</v>
      </c>
      <c r="N288" s="1" t="s">
        <v>77</v>
      </c>
      <c r="O288" s="1" t="s">
        <v>77</v>
      </c>
      <c r="P288" s="1" t="s">
        <v>77</v>
      </c>
      <c r="Q288" s="1" t="s">
        <v>77</v>
      </c>
      <c r="R288" s="1" t="s">
        <v>77</v>
      </c>
      <c r="S288" s="1" t="s">
        <v>53</v>
      </c>
      <c r="T288" s="1" t="s">
        <v>77</v>
      </c>
      <c r="U288" s="1" t="s">
        <v>77</v>
      </c>
      <c r="V288" s="1" t="s">
        <v>77</v>
      </c>
      <c r="W288" s="1" t="s">
        <v>77</v>
      </c>
      <c r="X288" s="1" t="s">
        <v>77</v>
      </c>
      <c r="Y288" s="1" t="s">
        <v>53</v>
      </c>
      <c r="Z288" s="1" t="s">
        <v>77</v>
      </c>
      <c r="AA288" s="1" t="s">
        <v>77</v>
      </c>
      <c r="AB288" s="1" t="s">
        <v>53</v>
      </c>
      <c r="AC288" s="1" t="s">
        <v>77</v>
      </c>
      <c r="AD288" s="1" t="s">
        <v>53</v>
      </c>
      <c r="AE288" s="1" t="s">
        <v>77</v>
      </c>
      <c r="AF288" s="1" t="s">
        <v>77</v>
      </c>
      <c r="AG288" s="1" t="s">
        <v>53</v>
      </c>
      <c r="AH288" s="1" t="s">
        <v>77</v>
      </c>
      <c r="AI288" s="1" t="s">
        <v>77</v>
      </c>
      <c r="AJ288" s="1" t="s">
        <v>53</v>
      </c>
      <c r="AK288" s="1" t="s">
        <v>53</v>
      </c>
      <c r="AL288" s="1" t="s">
        <v>77</v>
      </c>
      <c r="AM288" s="1" t="s">
        <v>77</v>
      </c>
      <c r="AN288" s="1" t="s">
        <v>77</v>
      </c>
      <c r="AO288" s="1" t="s">
        <v>53</v>
      </c>
      <c r="AP288" s="1" t="s">
        <v>53</v>
      </c>
      <c r="AQ288" s="1" t="s">
        <v>77</v>
      </c>
      <c r="AR288" s="120" t="s">
        <v>77</v>
      </c>
      <c r="AS288" s="21"/>
      <c r="AT288" s="21"/>
      <c r="AU288" s="21"/>
      <c r="AV288" s="21"/>
      <c r="AW288" s="21"/>
      <c r="AX288" s="21"/>
      <c r="AY288" s="21"/>
      <c r="AZ288" s="21"/>
      <c r="BA288" s="21"/>
      <c r="BB288" s="21"/>
      <c r="BC288" s="21"/>
      <c r="BD288" s="21"/>
      <c r="BE288" s="21"/>
      <c r="BF288" s="21"/>
      <c r="BG288" s="21"/>
      <c r="BH288" s="21"/>
      <c r="BI288" s="21"/>
      <c r="BJ288" s="21"/>
    </row>
    <row r="289" spans="1:62" ht="16.5" customHeight="1">
      <c r="A289" s="4329" t="s">
        <v>152</v>
      </c>
      <c r="B289" s="1264">
        <f t="shared" si="5"/>
        <v>0.3</v>
      </c>
      <c r="C289" s="98">
        <v>12</v>
      </c>
      <c r="D289" s="107">
        <v>40</v>
      </c>
      <c r="E289" s="4" t="s">
        <v>77</v>
      </c>
      <c r="F289" s="1" t="s">
        <v>77</v>
      </c>
      <c r="G289" s="1" t="s">
        <v>77</v>
      </c>
      <c r="H289" s="1" t="s">
        <v>53</v>
      </c>
      <c r="I289" s="1" t="s">
        <v>77</v>
      </c>
      <c r="J289" s="1" t="s">
        <v>77</v>
      </c>
      <c r="K289" s="1" t="s">
        <v>53</v>
      </c>
      <c r="L289" s="1" t="s">
        <v>77</v>
      </c>
      <c r="M289" s="1" t="s">
        <v>77</v>
      </c>
      <c r="N289" s="1" t="s">
        <v>53</v>
      </c>
      <c r="O289" s="1" t="s">
        <v>53</v>
      </c>
      <c r="P289" s="1" t="s">
        <v>77</v>
      </c>
      <c r="Q289" s="1" t="s">
        <v>77</v>
      </c>
      <c r="R289" s="1" t="s">
        <v>77</v>
      </c>
      <c r="S289" s="1" t="s">
        <v>77</v>
      </c>
      <c r="T289" s="1" t="s">
        <v>53</v>
      </c>
      <c r="U289" s="1" t="s">
        <v>77</v>
      </c>
      <c r="V289" s="1" t="s">
        <v>53</v>
      </c>
      <c r="W289" s="1" t="s">
        <v>77</v>
      </c>
      <c r="X289" s="1" t="s">
        <v>53</v>
      </c>
      <c r="Y289" s="1" t="s">
        <v>77</v>
      </c>
      <c r="Z289" s="1" t="s">
        <v>53</v>
      </c>
      <c r="AA289" s="1" t="s">
        <v>77</v>
      </c>
      <c r="AB289" s="1" t="s">
        <v>77</v>
      </c>
      <c r="AC289" s="1" t="s">
        <v>77</v>
      </c>
      <c r="AD289" s="1" t="s">
        <v>77</v>
      </c>
      <c r="AE289" s="1" t="s">
        <v>77</v>
      </c>
      <c r="AF289" s="1" t="s">
        <v>77</v>
      </c>
      <c r="AG289" s="1" t="s">
        <v>77</v>
      </c>
      <c r="AH289" s="1" t="s">
        <v>77</v>
      </c>
      <c r="AI289" s="1" t="s">
        <v>53</v>
      </c>
      <c r="AJ289" s="1" t="s">
        <v>77</v>
      </c>
      <c r="AK289" s="1" t="s">
        <v>77</v>
      </c>
      <c r="AL289" s="1" t="s">
        <v>77</v>
      </c>
      <c r="AM289" s="1" t="s">
        <v>53</v>
      </c>
      <c r="AN289" s="1" t="s">
        <v>77</v>
      </c>
      <c r="AO289" s="1" t="s">
        <v>77</v>
      </c>
      <c r="AP289" s="1" t="s">
        <v>77</v>
      </c>
      <c r="AQ289" s="1" t="s">
        <v>53</v>
      </c>
      <c r="AR289" s="120" t="s">
        <v>53</v>
      </c>
      <c r="AS289" s="21"/>
      <c r="AT289" s="21"/>
      <c r="AU289" s="21"/>
      <c r="AV289" s="21"/>
      <c r="AW289" s="21"/>
      <c r="AX289" s="21"/>
      <c r="AY289" s="21"/>
      <c r="AZ289" s="21"/>
      <c r="BA289" s="21"/>
      <c r="BB289" s="21"/>
      <c r="BC289" s="21"/>
      <c r="BD289" s="21"/>
      <c r="BE289" s="21"/>
      <c r="BF289" s="21"/>
      <c r="BG289" s="21"/>
      <c r="BH289" s="21"/>
      <c r="BI289" s="21"/>
      <c r="BJ289" s="21"/>
    </row>
    <row r="290" spans="1:62" ht="16.5" customHeight="1">
      <c r="A290" s="4329" t="s">
        <v>153</v>
      </c>
      <c r="B290" s="1264">
        <f t="shared" si="5"/>
        <v>2.5000000000000001E-2</v>
      </c>
      <c r="C290" s="98">
        <v>1</v>
      </c>
      <c r="D290" s="107">
        <v>40</v>
      </c>
      <c r="E290" s="4" t="s">
        <v>53</v>
      </c>
      <c r="F290" s="1" t="s">
        <v>77</v>
      </c>
      <c r="G290" s="1" t="s">
        <v>77</v>
      </c>
      <c r="H290" s="1" t="s">
        <v>77</v>
      </c>
      <c r="I290" s="1" t="s">
        <v>77</v>
      </c>
      <c r="J290" s="1" t="s">
        <v>77</v>
      </c>
      <c r="K290" s="1" t="s">
        <v>77</v>
      </c>
      <c r="L290" s="1" t="s">
        <v>77</v>
      </c>
      <c r="M290" s="1" t="s">
        <v>77</v>
      </c>
      <c r="N290" s="1" t="s">
        <v>77</v>
      </c>
      <c r="O290" s="1" t="s">
        <v>77</v>
      </c>
      <c r="P290" s="1" t="s">
        <v>77</v>
      </c>
      <c r="Q290" s="1" t="s">
        <v>77</v>
      </c>
      <c r="R290" s="1" t="s">
        <v>77</v>
      </c>
      <c r="S290" s="1" t="s">
        <v>77</v>
      </c>
      <c r="T290" s="1" t="s">
        <v>77</v>
      </c>
      <c r="U290" s="1" t="s">
        <v>77</v>
      </c>
      <c r="V290" s="1" t="s">
        <v>77</v>
      </c>
      <c r="W290" s="1" t="s">
        <v>77</v>
      </c>
      <c r="X290" s="1" t="s">
        <v>77</v>
      </c>
      <c r="Y290" s="1" t="s">
        <v>77</v>
      </c>
      <c r="Z290" s="1" t="s">
        <v>77</v>
      </c>
      <c r="AA290" s="1" t="s">
        <v>77</v>
      </c>
      <c r="AB290" s="1" t="s">
        <v>77</v>
      </c>
      <c r="AC290" s="1" t="s">
        <v>77</v>
      </c>
      <c r="AD290" s="1" t="s">
        <v>77</v>
      </c>
      <c r="AE290" s="1" t="s">
        <v>77</v>
      </c>
      <c r="AF290" s="1" t="s">
        <v>77</v>
      </c>
      <c r="AG290" s="1" t="s">
        <v>77</v>
      </c>
      <c r="AH290" s="1" t="s">
        <v>77</v>
      </c>
      <c r="AI290" s="1" t="s">
        <v>77</v>
      </c>
      <c r="AJ290" s="1" t="s">
        <v>77</v>
      </c>
      <c r="AK290" s="1" t="s">
        <v>77</v>
      </c>
      <c r="AL290" s="1" t="s">
        <v>77</v>
      </c>
      <c r="AM290" s="1" t="s">
        <v>77</v>
      </c>
      <c r="AN290" s="1" t="s">
        <v>77</v>
      </c>
      <c r="AO290" s="1" t="s">
        <v>77</v>
      </c>
      <c r="AP290" s="1" t="s">
        <v>77</v>
      </c>
      <c r="AQ290" s="1" t="s">
        <v>77</v>
      </c>
      <c r="AR290" s="120" t="s">
        <v>77</v>
      </c>
      <c r="AS290" s="21"/>
      <c r="AT290" s="21"/>
      <c r="AU290" s="21"/>
      <c r="AV290" s="21"/>
      <c r="AW290" s="21"/>
      <c r="AX290" s="21"/>
      <c r="AY290" s="21"/>
      <c r="AZ290" s="21"/>
      <c r="BA290" s="21"/>
      <c r="BB290" s="21"/>
      <c r="BC290" s="21"/>
      <c r="BD290" s="21"/>
      <c r="BE290" s="21"/>
      <c r="BF290" s="21"/>
      <c r="BG290" s="21"/>
      <c r="BH290" s="21"/>
      <c r="BI290" s="21"/>
      <c r="BJ290" s="21"/>
    </row>
    <row r="291" spans="1:62" ht="16.5" customHeight="1">
      <c r="A291" s="4329" t="s">
        <v>154</v>
      </c>
      <c r="B291" s="1264">
        <f t="shared" si="5"/>
        <v>2.5000000000000001E-2</v>
      </c>
      <c r="C291" s="98">
        <v>1</v>
      </c>
      <c r="D291" s="107">
        <v>40</v>
      </c>
      <c r="E291" s="4" t="s">
        <v>77</v>
      </c>
      <c r="F291" s="1" t="s">
        <v>77</v>
      </c>
      <c r="G291" s="1" t="s">
        <v>77</v>
      </c>
      <c r="H291" s="1" t="s">
        <v>77</v>
      </c>
      <c r="I291" s="1" t="s">
        <v>77</v>
      </c>
      <c r="J291" s="1" t="s">
        <v>77</v>
      </c>
      <c r="K291" s="1" t="s">
        <v>77</v>
      </c>
      <c r="L291" s="1" t="s">
        <v>77</v>
      </c>
      <c r="M291" s="1" t="s">
        <v>77</v>
      </c>
      <c r="N291" s="1" t="s">
        <v>77</v>
      </c>
      <c r="O291" s="1" t="s">
        <v>77</v>
      </c>
      <c r="P291" s="1" t="s">
        <v>77</v>
      </c>
      <c r="Q291" s="1" t="s">
        <v>77</v>
      </c>
      <c r="R291" s="1" t="s">
        <v>77</v>
      </c>
      <c r="S291" s="1" t="s">
        <v>77</v>
      </c>
      <c r="T291" s="1" t="s">
        <v>77</v>
      </c>
      <c r="U291" s="1" t="s">
        <v>77</v>
      </c>
      <c r="V291" s="1" t="s">
        <v>77</v>
      </c>
      <c r="W291" s="1" t="s">
        <v>77</v>
      </c>
      <c r="X291" s="1" t="s">
        <v>77</v>
      </c>
      <c r="Y291" s="1" t="s">
        <v>77</v>
      </c>
      <c r="Z291" s="1" t="s">
        <v>77</v>
      </c>
      <c r="AA291" s="1" t="s">
        <v>77</v>
      </c>
      <c r="AB291" s="1" t="s">
        <v>77</v>
      </c>
      <c r="AC291" s="1" t="s">
        <v>77</v>
      </c>
      <c r="AD291" s="1" t="s">
        <v>77</v>
      </c>
      <c r="AE291" s="1" t="s">
        <v>77</v>
      </c>
      <c r="AF291" s="1" t="s">
        <v>77</v>
      </c>
      <c r="AG291" s="1" t="s">
        <v>77</v>
      </c>
      <c r="AH291" s="1" t="s">
        <v>77</v>
      </c>
      <c r="AI291" s="1" t="s">
        <v>77</v>
      </c>
      <c r="AJ291" s="1" t="s">
        <v>77</v>
      </c>
      <c r="AK291" s="1" t="s">
        <v>77</v>
      </c>
      <c r="AL291" s="1" t="s">
        <v>53</v>
      </c>
      <c r="AM291" s="1" t="s">
        <v>77</v>
      </c>
      <c r="AN291" s="1" t="s">
        <v>77</v>
      </c>
      <c r="AO291" s="1" t="s">
        <v>77</v>
      </c>
      <c r="AP291" s="1" t="s">
        <v>77</v>
      </c>
      <c r="AQ291" s="1" t="s">
        <v>77</v>
      </c>
      <c r="AR291" s="120" t="s">
        <v>77</v>
      </c>
      <c r="AS291" s="21"/>
      <c r="AT291" s="21"/>
      <c r="AU291" s="21"/>
      <c r="AV291" s="21"/>
      <c r="AW291" s="21"/>
      <c r="AX291" s="21"/>
      <c r="AY291" s="21"/>
      <c r="AZ291" s="21"/>
      <c r="BA291" s="21"/>
      <c r="BB291" s="21"/>
      <c r="BC291" s="21"/>
      <c r="BD291" s="21"/>
      <c r="BE291" s="21"/>
      <c r="BF291" s="21"/>
      <c r="BG291" s="21"/>
      <c r="BH291" s="21"/>
      <c r="BI291" s="21"/>
      <c r="BJ291" s="21"/>
    </row>
    <row r="292" spans="1:62" ht="16.5" customHeight="1">
      <c r="A292" s="4335" t="s">
        <v>155</v>
      </c>
      <c r="B292" s="1264">
        <f t="shared" si="5"/>
        <v>0.125</v>
      </c>
      <c r="C292" s="98">
        <v>5</v>
      </c>
      <c r="D292" s="107">
        <v>40</v>
      </c>
      <c r="E292" s="4" t="s">
        <v>77</v>
      </c>
      <c r="F292" s="1" t="s">
        <v>53</v>
      </c>
      <c r="G292" s="1" t="s">
        <v>77</v>
      </c>
      <c r="H292" s="1" t="s">
        <v>77</v>
      </c>
      <c r="I292" s="1" t="s">
        <v>77</v>
      </c>
      <c r="J292" s="1" t="s">
        <v>77</v>
      </c>
      <c r="K292" s="1" t="s">
        <v>77</v>
      </c>
      <c r="L292" s="1" t="s">
        <v>77</v>
      </c>
      <c r="M292" s="1" t="s">
        <v>53</v>
      </c>
      <c r="N292" s="1" t="s">
        <v>77</v>
      </c>
      <c r="O292" s="1" t="s">
        <v>77</v>
      </c>
      <c r="P292" s="1" t="s">
        <v>77</v>
      </c>
      <c r="Q292" s="1" t="s">
        <v>77</v>
      </c>
      <c r="R292" s="1" t="s">
        <v>77</v>
      </c>
      <c r="S292" s="1" t="s">
        <v>77</v>
      </c>
      <c r="T292" s="1" t="s">
        <v>77</v>
      </c>
      <c r="U292" s="1" t="s">
        <v>53</v>
      </c>
      <c r="V292" s="1" t="s">
        <v>77</v>
      </c>
      <c r="W292" s="1" t="s">
        <v>77</v>
      </c>
      <c r="X292" s="1" t="s">
        <v>77</v>
      </c>
      <c r="Y292" s="1" t="s">
        <v>77</v>
      </c>
      <c r="Z292" s="1" t="s">
        <v>77</v>
      </c>
      <c r="AA292" s="1" t="s">
        <v>77</v>
      </c>
      <c r="AB292" s="1" t="s">
        <v>77</v>
      </c>
      <c r="AC292" s="1" t="s">
        <v>77</v>
      </c>
      <c r="AD292" s="1" t="s">
        <v>77</v>
      </c>
      <c r="AE292" s="1" t="s">
        <v>77</v>
      </c>
      <c r="AF292" s="1" t="s">
        <v>53</v>
      </c>
      <c r="AG292" s="1" t="s">
        <v>77</v>
      </c>
      <c r="AH292" s="1" t="s">
        <v>77</v>
      </c>
      <c r="AI292" s="1" t="s">
        <v>77</v>
      </c>
      <c r="AJ292" s="1" t="s">
        <v>77</v>
      </c>
      <c r="AK292" s="1" t="s">
        <v>77</v>
      </c>
      <c r="AL292" s="1" t="s">
        <v>77</v>
      </c>
      <c r="AM292" s="1" t="s">
        <v>77</v>
      </c>
      <c r="AN292" s="1" t="s">
        <v>77</v>
      </c>
      <c r="AO292" s="1" t="s">
        <v>77</v>
      </c>
      <c r="AP292" s="1" t="s">
        <v>77</v>
      </c>
      <c r="AQ292" s="1" t="s">
        <v>77</v>
      </c>
      <c r="AR292" s="120" t="s">
        <v>77</v>
      </c>
      <c r="AS292" s="21"/>
      <c r="AT292" s="21"/>
      <c r="AU292" s="21"/>
      <c r="AV292" s="21"/>
      <c r="AW292" s="21"/>
      <c r="AX292" s="21"/>
      <c r="AY292" s="21"/>
      <c r="AZ292" s="21"/>
      <c r="BA292" s="21"/>
      <c r="BB292" s="21"/>
      <c r="BC292" s="21"/>
      <c r="BD292" s="21"/>
      <c r="BE292" s="21"/>
      <c r="BF292" s="21"/>
      <c r="BG292" s="21"/>
      <c r="BH292" s="21"/>
      <c r="BI292" s="21"/>
      <c r="BJ292" s="21"/>
    </row>
    <row r="293" spans="1:62" ht="16.5" customHeight="1">
      <c r="A293" s="4357" t="s">
        <v>160</v>
      </c>
      <c r="B293" s="44"/>
      <c r="C293" s="44"/>
      <c r="D293" s="12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124"/>
      <c r="AS293" s="21"/>
      <c r="AT293" s="21"/>
      <c r="AU293" s="21"/>
      <c r="AV293" s="21"/>
      <c r="AW293" s="21"/>
      <c r="AX293" s="21"/>
      <c r="AY293" s="21"/>
      <c r="AZ293" s="21"/>
      <c r="BA293" s="21"/>
      <c r="BB293" s="21"/>
      <c r="BC293" s="21"/>
      <c r="BD293" s="21"/>
      <c r="BE293" s="21"/>
      <c r="BF293" s="21"/>
      <c r="BG293" s="21"/>
      <c r="BH293" s="21"/>
      <c r="BI293" s="21"/>
      <c r="BJ293" s="21"/>
    </row>
    <row r="294" spans="1:62" ht="16.5" customHeight="1">
      <c r="A294" s="4329" t="s">
        <v>149</v>
      </c>
      <c r="B294" s="4400">
        <f t="shared" ref="B294:B300" si="6">C294/D294</f>
        <v>2.4390243902439025E-2</v>
      </c>
      <c r="C294" s="98">
        <v>1</v>
      </c>
      <c r="D294" s="107">
        <v>41</v>
      </c>
      <c r="E294" s="46" t="s">
        <v>77</v>
      </c>
      <c r="F294" s="31" t="s">
        <v>77</v>
      </c>
      <c r="G294" s="31" t="s">
        <v>77</v>
      </c>
      <c r="H294" s="31" t="s">
        <v>77</v>
      </c>
      <c r="I294" s="47" t="s">
        <v>77</v>
      </c>
      <c r="J294" s="31" t="s">
        <v>77</v>
      </c>
      <c r="K294" s="48" t="s">
        <v>77</v>
      </c>
      <c r="L294" s="31" t="s">
        <v>77</v>
      </c>
      <c r="M294" s="31" t="s">
        <v>77</v>
      </c>
      <c r="N294" s="31" t="s">
        <v>77</v>
      </c>
      <c r="O294" s="31" t="s">
        <v>77</v>
      </c>
      <c r="P294" s="31" t="s">
        <v>77</v>
      </c>
      <c r="Q294" s="31" t="s">
        <v>77</v>
      </c>
      <c r="R294" s="31" t="s">
        <v>77</v>
      </c>
      <c r="S294" s="31" t="s">
        <v>77</v>
      </c>
      <c r="T294" s="31" t="s">
        <v>77</v>
      </c>
      <c r="U294" s="31" t="s">
        <v>77</v>
      </c>
      <c r="V294" s="31" t="s">
        <v>77</v>
      </c>
      <c r="W294" s="31" t="s">
        <v>77</v>
      </c>
      <c r="X294" s="31" t="s">
        <v>77</v>
      </c>
      <c r="Y294" s="31" t="s">
        <v>77</v>
      </c>
      <c r="Z294" s="31" t="s">
        <v>77</v>
      </c>
      <c r="AA294" s="31" t="s">
        <v>77</v>
      </c>
      <c r="AB294" s="31" t="s">
        <v>77</v>
      </c>
      <c r="AC294" s="49" t="s">
        <v>77</v>
      </c>
      <c r="AD294" s="31" t="s">
        <v>77</v>
      </c>
      <c r="AE294" s="47" t="s">
        <v>53</v>
      </c>
      <c r="AF294" s="31" t="s">
        <v>77</v>
      </c>
      <c r="AG294" s="31" t="s">
        <v>77</v>
      </c>
      <c r="AH294" s="31" t="s">
        <v>77</v>
      </c>
      <c r="AI294" s="31" t="s">
        <v>77</v>
      </c>
      <c r="AJ294" s="31" t="s">
        <v>77</v>
      </c>
      <c r="AK294" s="31" t="s">
        <v>77</v>
      </c>
      <c r="AL294" s="31" t="s">
        <v>77</v>
      </c>
      <c r="AM294" s="31" t="s">
        <v>77</v>
      </c>
      <c r="AN294" s="31" t="s">
        <v>77</v>
      </c>
      <c r="AO294" s="31" t="s">
        <v>77</v>
      </c>
      <c r="AP294" s="31" t="s">
        <v>77</v>
      </c>
      <c r="AQ294" s="31" t="s">
        <v>77</v>
      </c>
      <c r="AR294" s="148" t="s">
        <v>77</v>
      </c>
      <c r="AS294" s="21"/>
      <c r="AT294" s="21"/>
      <c r="AU294" s="21"/>
      <c r="AV294" s="21"/>
      <c r="AW294" s="21"/>
      <c r="AX294" s="21"/>
      <c r="AY294" s="21"/>
      <c r="AZ294" s="21"/>
      <c r="BA294" s="21"/>
      <c r="BB294" s="21"/>
      <c r="BC294" s="21"/>
      <c r="BD294" s="21"/>
      <c r="BE294" s="21"/>
      <c r="BF294" s="21"/>
      <c r="BG294" s="21"/>
      <c r="BH294" s="21"/>
      <c r="BI294" s="21"/>
      <c r="BJ294" s="21"/>
    </row>
    <row r="295" spans="1:62" ht="16.5" customHeight="1">
      <c r="A295" s="4329" t="s">
        <v>150</v>
      </c>
      <c r="B295" s="4400">
        <f t="shared" si="6"/>
        <v>0.14634146341463414</v>
      </c>
      <c r="C295" s="98">
        <v>6</v>
      </c>
      <c r="D295" s="107">
        <v>41</v>
      </c>
      <c r="E295" s="46" t="s">
        <v>77</v>
      </c>
      <c r="F295" s="31" t="s">
        <v>53</v>
      </c>
      <c r="G295" s="31" t="s">
        <v>77</v>
      </c>
      <c r="H295" s="31" t="s">
        <v>77</v>
      </c>
      <c r="I295" s="31" t="s">
        <v>77</v>
      </c>
      <c r="J295" s="31" t="s">
        <v>53</v>
      </c>
      <c r="K295" s="48" t="s">
        <v>77</v>
      </c>
      <c r="L295" s="31" t="s">
        <v>77</v>
      </c>
      <c r="M295" s="31" t="s">
        <v>77</v>
      </c>
      <c r="N295" s="31" t="s">
        <v>77</v>
      </c>
      <c r="O295" s="31" t="s">
        <v>77</v>
      </c>
      <c r="P295" s="31" t="s">
        <v>77</v>
      </c>
      <c r="Q295" s="31" t="s">
        <v>77</v>
      </c>
      <c r="R295" s="31" t="s">
        <v>53</v>
      </c>
      <c r="S295" s="31" t="s">
        <v>77</v>
      </c>
      <c r="T295" s="31" t="s">
        <v>77</v>
      </c>
      <c r="U295" s="31" t="s">
        <v>77</v>
      </c>
      <c r="V295" s="31" t="s">
        <v>77</v>
      </c>
      <c r="W295" s="31" t="s">
        <v>77</v>
      </c>
      <c r="X295" s="31" t="s">
        <v>77</v>
      </c>
      <c r="Y295" s="31" t="s">
        <v>77</v>
      </c>
      <c r="Z295" s="31" t="s">
        <v>77</v>
      </c>
      <c r="AA295" s="31" t="s">
        <v>77</v>
      </c>
      <c r="AB295" s="31" t="s">
        <v>77</v>
      </c>
      <c r="AC295" s="49" t="s">
        <v>77</v>
      </c>
      <c r="AD295" s="31" t="s">
        <v>77</v>
      </c>
      <c r="AE295" s="31" t="s">
        <v>77</v>
      </c>
      <c r="AF295" s="31" t="s">
        <v>77</v>
      </c>
      <c r="AG295" s="31" t="s">
        <v>77</v>
      </c>
      <c r="AH295" s="31" t="s">
        <v>53</v>
      </c>
      <c r="AI295" s="31" t="s">
        <v>77</v>
      </c>
      <c r="AJ295" s="31" t="s">
        <v>77</v>
      </c>
      <c r="AK295" s="31" t="s">
        <v>77</v>
      </c>
      <c r="AL295" s="31" t="s">
        <v>77</v>
      </c>
      <c r="AM295" s="31" t="s">
        <v>77</v>
      </c>
      <c r="AN295" s="31" t="s">
        <v>53</v>
      </c>
      <c r="AO295" s="31" t="s">
        <v>53</v>
      </c>
      <c r="AP295" s="31" t="s">
        <v>77</v>
      </c>
      <c r="AQ295" s="31" t="s">
        <v>77</v>
      </c>
      <c r="AR295" s="148" t="s">
        <v>77</v>
      </c>
      <c r="AS295" s="21"/>
      <c r="AT295" s="21"/>
      <c r="AU295" s="21"/>
      <c r="AV295" s="21"/>
      <c r="AW295" s="21"/>
      <c r="AX295" s="21"/>
      <c r="AY295" s="21"/>
      <c r="AZ295" s="21"/>
      <c r="BA295" s="21"/>
      <c r="BB295" s="21"/>
      <c r="BC295" s="21"/>
      <c r="BD295" s="21"/>
      <c r="BE295" s="21"/>
      <c r="BF295" s="21"/>
      <c r="BG295" s="21"/>
      <c r="BH295" s="21"/>
      <c r="BI295" s="21"/>
      <c r="BJ295" s="21"/>
    </row>
    <row r="296" spans="1:62" ht="16.5" customHeight="1">
      <c r="A296" s="4329" t="s">
        <v>151</v>
      </c>
      <c r="B296" s="4400">
        <f t="shared" si="6"/>
        <v>0.3902439024390244</v>
      </c>
      <c r="C296" s="98">
        <v>16</v>
      </c>
      <c r="D296" s="107">
        <v>41</v>
      </c>
      <c r="E296" s="46" t="s">
        <v>77</v>
      </c>
      <c r="F296" s="31" t="s">
        <v>77</v>
      </c>
      <c r="G296" s="31" t="s">
        <v>53</v>
      </c>
      <c r="H296" s="31" t="s">
        <v>53</v>
      </c>
      <c r="I296" s="31" t="s">
        <v>53</v>
      </c>
      <c r="J296" s="31" t="s">
        <v>77</v>
      </c>
      <c r="K296" s="48" t="s">
        <v>77</v>
      </c>
      <c r="L296" s="31" t="s">
        <v>53</v>
      </c>
      <c r="M296" s="81" t="s">
        <v>77</v>
      </c>
      <c r="N296" s="31" t="s">
        <v>77</v>
      </c>
      <c r="O296" s="31" t="s">
        <v>77</v>
      </c>
      <c r="P296" s="31" t="s">
        <v>77</v>
      </c>
      <c r="Q296" s="31" t="s">
        <v>53</v>
      </c>
      <c r="R296" s="31" t="s">
        <v>77</v>
      </c>
      <c r="S296" s="31" t="s">
        <v>53</v>
      </c>
      <c r="T296" s="31" t="s">
        <v>77</v>
      </c>
      <c r="U296" s="31" t="s">
        <v>77</v>
      </c>
      <c r="V296" s="31" t="s">
        <v>77</v>
      </c>
      <c r="W296" s="31" t="s">
        <v>77</v>
      </c>
      <c r="X296" s="31" t="s">
        <v>77</v>
      </c>
      <c r="Y296" s="31" t="s">
        <v>53</v>
      </c>
      <c r="Z296" s="31" t="s">
        <v>77</v>
      </c>
      <c r="AA296" s="31" t="s">
        <v>53</v>
      </c>
      <c r="AB296" s="31" t="s">
        <v>53</v>
      </c>
      <c r="AC296" s="49" t="s">
        <v>53</v>
      </c>
      <c r="AD296" s="31" t="s">
        <v>53</v>
      </c>
      <c r="AE296" s="31" t="s">
        <v>77</v>
      </c>
      <c r="AF296" s="31" t="s">
        <v>53</v>
      </c>
      <c r="AG296" s="31" t="s">
        <v>53</v>
      </c>
      <c r="AH296" s="31" t="s">
        <v>77</v>
      </c>
      <c r="AI296" s="31" t="s">
        <v>77</v>
      </c>
      <c r="AJ296" s="31" t="s">
        <v>53</v>
      </c>
      <c r="AK296" s="31" t="s">
        <v>77</v>
      </c>
      <c r="AL296" s="31" t="s">
        <v>77</v>
      </c>
      <c r="AM296" s="31" t="s">
        <v>77</v>
      </c>
      <c r="AN296" s="31" t="s">
        <v>77</v>
      </c>
      <c r="AO296" s="31" t="s">
        <v>77</v>
      </c>
      <c r="AP296" s="31" t="s">
        <v>53</v>
      </c>
      <c r="AQ296" s="31" t="s">
        <v>77</v>
      </c>
      <c r="AR296" s="148" t="s">
        <v>77</v>
      </c>
      <c r="AS296" s="21"/>
      <c r="AT296" s="21"/>
      <c r="AU296" s="21"/>
      <c r="AV296" s="21"/>
      <c r="AW296" s="21"/>
      <c r="AX296" s="21"/>
      <c r="AY296" s="21"/>
      <c r="AZ296" s="21"/>
      <c r="BA296" s="21"/>
      <c r="BB296" s="21"/>
      <c r="BC296" s="21"/>
      <c r="BD296" s="21"/>
      <c r="BE296" s="21"/>
      <c r="BF296" s="21"/>
      <c r="BG296" s="21"/>
      <c r="BH296" s="21"/>
      <c r="BI296" s="21"/>
      <c r="BJ296" s="21"/>
    </row>
    <row r="297" spans="1:62" ht="16.5" customHeight="1">
      <c r="A297" s="4329" t="s">
        <v>152</v>
      </c>
      <c r="B297" s="4400">
        <f t="shared" si="6"/>
        <v>0.31707317073170732</v>
      </c>
      <c r="C297" s="98">
        <v>13</v>
      </c>
      <c r="D297" s="107">
        <v>41</v>
      </c>
      <c r="E297" s="46" t="s">
        <v>77</v>
      </c>
      <c r="F297" s="31" t="s">
        <v>77</v>
      </c>
      <c r="G297" s="31" t="s">
        <v>77</v>
      </c>
      <c r="H297" s="31" t="s">
        <v>77</v>
      </c>
      <c r="I297" s="31" t="s">
        <v>77</v>
      </c>
      <c r="J297" s="31" t="s">
        <v>77</v>
      </c>
      <c r="K297" s="48" t="s">
        <v>53</v>
      </c>
      <c r="L297" s="31" t="s">
        <v>77</v>
      </c>
      <c r="M297" s="31" t="s">
        <v>77</v>
      </c>
      <c r="N297" s="31" t="s">
        <v>53</v>
      </c>
      <c r="O297" s="31" t="s">
        <v>53</v>
      </c>
      <c r="P297" s="31" t="s">
        <v>53</v>
      </c>
      <c r="Q297" s="31" t="s">
        <v>77</v>
      </c>
      <c r="R297" s="31" t="s">
        <v>77</v>
      </c>
      <c r="S297" s="31" t="s">
        <v>77</v>
      </c>
      <c r="T297" s="31" t="s">
        <v>77</v>
      </c>
      <c r="U297" s="31" t="s">
        <v>77</v>
      </c>
      <c r="V297" s="31" t="s">
        <v>53</v>
      </c>
      <c r="W297" s="31" t="s">
        <v>53</v>
      </c>
      <c r="X297" s="31" t="s">
        <v>53</v>
      </c>
      <c r="Y297" s="50" t="s">
        <v>77</v>
      </c>
      <c r="Z297" s="31" t="s">
        <v>53</v>
      </c>
      <c r="AA297" s="31" t="s">
        <v>77</v>
      </c>
      <c r="AB297" s="31" t="s">
        <v>77</v>
      </c>
      <c r="AC297" s="49" t="s">
        <v>77</v>
      </c>
      <c r="AD297" s="31" t="s">
        <v>77</v>
      </c>
      <c r="AE297" s="31" t="s">
        <v>77</v>
      </c>
      <c r="AF297" s="31" t="s">
        <v>77</v>
      </c>
      <c r="AG297" s="31" t="s">
        <v>77</v>
      </c>
      <c r="AH297" s="31" t="s">
        <v>77</v>
      </c>
      <c r="AI297" s="31" t="s">
        <v>53</v>
      </c>
      <c r="AJ297" s="31" t="s">
        <v>77</v>
      </c>
      <c r="AK297" s="31" t="s">
        <v>53</v>
      </c>
      <c r="AL297" s="31" t="s">
        <v>77</v>
      </c>
      <c r="AM297" s="31" t="s">
        <v>53</v>
      </c>
      <c r="AN297" s="31" t="s">
        <v>77</v>
      </c>
      <c r="AO297" s="31" t="s">
        <v>77</v>
      </c>
      <c r="AP297" s="31" t="s">
        <v>77</v>
      </c>
      <c r="AQ297" s="31" t="s">
        <v>53</v>
      </c>
      <c r="AR297" s="148" t="s">
        <v>53</v>
      </c>
      <c r="AS297" s="21"/>
      <c r="AT297" s="21"/>
      <c r="AU297" s="21"/>
      <c r="AV297" s="21"/>
      <c r="AW297" s="21"/>
      <c r="AX297" s="21"/>
      <c r="AY297" s="21"/>
      <c r="AZ297" s="21"/>
      <c r="BA297" s="21"/>
      <c r="BB297" s="21"/>
      <c r="BC297" s="21"/>
      <c r="BD297" s="21"/>
      <c r="BE297" s="21"/>
      <c r="BF297" s="21"/>
      <c r="BG297" s="21"/>
      <c r="BH297" s="21"/>
      <c r="BI297" s="21"/>
      <c r="BJ297" s="21"/>
    </row>
    <row r="298" spans="1:62" ht="16.5" customHeight="1">
      <c r="A298" s="4329" t="s">
        <v>153</v>
      </c>
      <c r="B298" s="4400">
        <f t="shared" si="6"/>
        <v>2.4390243902439025E-2</v>
      </c>
      <c r="C298" s="98">
        <v>1</v>
      </c>
      <c r="D298" s="107">
        <v>41</v>
      </c>
      <c r="E298" s="46" t="s">
        <v>53</v>
      </c>
      <c r="F298" s="31" t="s">
        <v>77</v>
      </c>
      <c r="G298" s="31" t="s">
        <v>77</v>
      </c>
      <c r="H298" s="31" t="s">
        <v>77</v>
      </c>
      <c r="I298" s="31" t="s">
        <v>77</v>
      </c>
      <c r="J298" s="31" t="s">
        <v>77</v>
      </c>
      <c r="K298" s="48" t="s">
        <v>77</v>
      </c>
      <c r="L298" s="31" t="s">
        <v>77</v>
      </c>
      <c r="M298" s="31" t="s">
        <v>77</v>
      </c>
      <c r="N298" s="31" t="s">
        <v>77</v>
      </c>
      <c r="O298" s="31" t="s">
        <v>77</v>
      </c>
      <c r="P298" s="31" t="s">
        <v>77</v>
      </c>
      <c r="Q298" s="31" t="s">
        <v>77</v>
      </c>
      <c r="R298" s="31" t="s">
        <v>77</v>
      </c>
      <c r="S298" s="31" t="s">
        <v>77</v>
      </c>
      <c r="T298" s="31" t="s">
        <v>77</v>
      </c>
      <c r="U298" s="31" t="s">
        <v>77</v>
      </c>
      <c r="V298" s="31" t="s">
        <v>77</v>
      </c>
      <c r="W298" s="31" t="s">
        <v>77</v>
      </c>
      <c r="X298" s="48" t="s">
        <v>77</v>
      </c>
      <c r="Y298" s="1" t="s">
        <v>77</v>
      </c>
      <c r="Z298" s="46" t="s">
        <v>77</v>
      </c>
      <c r="AA298" s="31" t="s">
        <v>77</v>
      </c>
      <c r="AB298" s="31" t="s">
        <v>77</v>
      </c>
      <c r="AC298" s="49" t="s">
        <v>77</v>
      </c>
      <c r="AD298" s="31" t="s">
        <v>77</v>
      </c>
      <c r="AE298" s="31" t="s">
        <v>77</v>
      </c>
      <c r="AF298" s="31" t="s">
        <v>77</v>
      </c>
      <c r="AG298" s="31" t="s">
        <v>77</v>
      </c>
      <c r="AH298" s="31" t="s">
        <v>77</v>
      </c>
      <c r="AI298" s="31" t="s">
        <v>77</v>
      </c>
      <c r="AJ298" s="31" t="s">
        <v>77</v>
      </c>
      <c r="AK298" s="31" t="s">
        <v>77</v>
      </c>
      <c r="AL298" s="31" t="s">
        <v>77</v>
      </c>
      <c r="AM298" s="31" t="s">
        <v>77</v>
      </c>
      <c r="AN298" s="31" t="s">
        <v>77</v>
      </c>
      <c r="AO298" s="31" t="s">
        <v>77</v>
      </c>
      <c r="AP298" s="31" t="s">
        <v>77</v>
      </c>
      <c r="AQ298" s="31" t="s">
        <v>77</v>
      </c>
      <c r="AR298" s="148" t="s">
        <v>77</v>
      </c>
      <c r="AS298" s="21"/>
      <c r="AT298" s="21"/>
      <c r="AU298" s="21"/>
      <c r="AV298" s="21"/>
      <c r="AW298" s="21"/>
      <c r="AX298" s="21"/>
      <c r="AY298" s="21"/>
      <c r="AZ298" s="21"/>
      <c r="BA298" s="21"/>
      <c r="BB298" s="21"/>
      <c r="BC298" s="21"/>
      <c r="BD298" s="21"/>
      <c r="BE298" s="21"/>
      <c r="BF298" s="21"/>
      <c r="BG298" s="21"/>
      <c r="BH298" s="21"/>
      <c r="BI298" s="21"/>
      <c r="BJ298" s="21"/>
    </row>
    <row r="299" spans="1:62" ht="16.5" customHeight="1">
      <c r="A299" s="4329" t="s">
        <v>154</v>
      </c>
      <c r="B299" s="4400">
        <f t="shared" si="6"/>
        <v>2.4390243902439025E-2</v>
      </c>
      <c r="C299" s="98">
        <v>1</v>
      </c>
      <c r="D299" s="107">
        <v>41</v>
      </c>
      <c r="E299" s="46" t="s">
        <v>77</v>
      </c>
      <c r="F299" s="31" t="s">
        <v>77</v>
      </c>
      <c r="G299" s="31" t="s">
        <v>77</v>
      </c>
      <c r="H299" s="31" t="s">
        <v>77</v>
      </c>
      <c r="I299" s="31" t="s">
        <v>77</v>
      </c>
      <c r="J299" s="31" t="s">
        <v>77</v>
      </c>
      <c r="K299" s="48" t="s">
        <v>77</v>
      </c>
      <c r="L299" s="31" t="s">
        <v>77</v>
      </c>
      <c r="M299" s="31" t="s">
        <v>77</v>
      </c>
      <c r="N299" s="31" t="s">
        <v>77</v>
      </c>
      <c r="O299" s="31" t="s">
        <v>77</v>
      </c>
      <c r="P299" s="31" t="s">
        <v>77</v>
      </c>
      <c r="Q299" s="31" t="s">
        <v>77</v>
      </c>
      <c r="R299" s="31" t="s">
        <v>77</v>
      </c>
      <c r="S299" s="31" t="s">
        <v>77</v>
      </c>
      <c r="T299" s="31" t="s">
        <v>77</v>
      </c>
      <c r="U299" s="31" t="s">
        <v>77</v>
      </c>
      <c r="V299" s="31" t="s">
        <v>77</v>
      </c>
      <c r="W299" s="31" t="s">
        <v>77</v>
      </c>
      <c r="X299" s="48" t="s">
        <v>77</v>
      </c>
      <c r="Y299" s="1" t="s">
        <v>77</v>
      </c>
      <c r="Z299" s="46" t="s">
        <v>77</v>
      </c>
      <c r="AA299" s="31" t="s">
        <v>77</v>
      </c>
      <c r="AB299" s="31" t="s">
        <v>77</v>
      </c>
      <c r="AC299" s="49" t="s">
        <v>77</v>
      </c>
      <c r="AD299" s="31" t="s">
        <v>77</v>
      </c>
      <c r="AE299" s="31" t="s">
        <v>77</v>
      </c>
      <c r="AF299" s="31" t="s">
        <v>77</v>
      </c>
      <c r="AG299" s="31" t="s">
        <v>77</v>
      </c>
      <c r="AH299" s="31" t="s">
        <v>77</v>
      </c>
      <c r="AI299" s="31" t="s">
        <v>77</v>
      </c>
      <c r="AJ299" s="31" t="s">
        <v>77</v>
      </c>
      <c r="AK299" s="31" t="s">
        <v>77</v>
      </c>
      <c r="AL299" s="31" t="s">
        <v>53</v>
      </c>
      <c r="AM299" s="31" t="s">
        <v>77</v>
      </c>
      <c r="AN299" s="31" t="s">
        <v>77</v>
      </c>
      <c r="AO299" s="31" t="s">
        <v>77</v>
      </c>
      <c r="AP299" s="31" t="s">
        <v>77</v>
      </c>
      <c r="AQ299" s="31" t="s">
        <v>77</v>
      </c>
      <c r="AR299" s="148" t="s">
        <v>77</v>
      </c>
      <c r="AS299" s="21"/>
      <c r="AT299" s="21"/>
      <c r="AU299" s="21"/>
      <c r="AV299" s="21"/>
      <c r="AW299" s="21"/>
      <c r="AX299" s="21"/>
      <c r="AY299" s="21"/>
      <c r="AZ299" s="21"/>
      <c r="BA299" s="21"/>
      <c r="BB299" s="21"/>
      <c r="BC299" s="21"/>
      <c r="BD299" s="21"/>
      <c r="BE299" s="21"/>
      <c r="BF299" s="21"/>
      <c r="BG299" s="21"/>
      <c r="BH299" s="21"/>
      <c r="BI299" s="21"/>
      <c r="BJ299" s="21"/>
    </row>
    <row r="300" spans="1:62" ht="16.5" customHeight="1">
      <c r="A300" s="4335" t="s">
        <v>155</v>
      </c>
      <c r="B300" s="4400">
        <f t="shared" si="6"/>
        <v>7.3170731707317069E-2</v>
      </c>
      <c r="C300" s="98">
        <v>3</v>
      </c>
      <c r="D300" s="107">
        <v>41</v>
      </c>
      <c r="E300" s="46" t="s">
        <v>77</v>
      </c>
      <c r="F300" s="31" t="s">
        <v>77</v>
      </c>
      <c r="G300" s="31" t="s">
        <v>77</v>
      </c>
      <c r="H300" s="31" t="s">
        <v>77</v>
      </c>
      <c r="I300" s="31" t="s">
        <v>77</v>
      </c>
      <c r="J300" s="31" t="s">
        <v>77</v>
      </c>
      <c r="K300" s="48" t="s">
        <v>77</v>
      </c>
      <c r="L300" s="31" t="s">
        <v>77</v>
      </c>
      <c r="M300" s="31" t="s">
        <v>53</v>
      </c>
      <c r="N300" s="31" t="s">
        <v>77</v>
      </c>
      <c r="O300" s="31" t="s">
        <v>77</v>
      </c>
      <c r="P300" s="31" t="s">
        <v>77</v>
      </c>
      <c r="Q300" s="31" t="s">
        <v>77</v>
      </c>
      <c r="R300" s="31" t="s">
        <v>77</v>
      </c>
      <c r="S300" s="31" t="s">
        <v>77</v>
      </c>
      <c r="T300" s="31" t="s">
        <v>53</v>
      </c>
      <c r="U300" s="31" t="s">
        <v>53</v>
      </c>
      <c r="V300" s="31" t="s">
        <v>77</v>
      </c>
      <c r="W300" s="31"/>
      <c r="X300" s="31" t="s">
        <v>77</v>
      </c>
      <c r="Y300" s="47" t="s">
        <v>77</v>
      </c>
      <c r="Z300" s="31" t="s">
        <v>77</v>
      </c>
      <c r="AA300" s="31" t="s">
        <v>77</v>
      </c>
      <c r="AB300" s="31" t="s">
        <v>77</v>
      </c>
      <c r="AC300" s="49" t="s">
        <v>77</v>
      </c>
      <c r="AD300" s="31" t="s">
        <v>77</v>
      </c>
      <c r="AE300" s="31" t="s">
        <v>77</v>
      </c>
      <c r="AF300" s="31" t="s">
        <v>77</v>
      </c>
      <c r="AG300" s="31" t="s">
        <v>77</v>
      </c>
      <c r="AH300" s="31" t="s">
        <v>77</v>
      </c>
      <c r="AI300" s="31" t="s">
        <v>77</v>
      </c>
      <c r="AJ300" s="31" t="s">
        <v>77</v>
      </c>
      <c r="AK300" s="31" t="s">
        <v>77</v>
      </c>
      <c r="AL300" s="31" t="s">
        <v>77</v>
      </c>
      <c r="AM300" s="31" t="s">
        <v>77</v>
      </c>
      <c r="AN300" s="31" t="s">
        <v>77</v>
      </c>
      <c r="AO300" s="31" t="s">
        <v>77</v>
      </c>
      <c r="AP300" s="31" t="s">
        <v>77</v>
      </c>
      <c r="AQ300" s="31" t="s">
        <v>77</v>
      </c>
      <c r="AR300" s="148" t="s">
        <v>77</v>
      </c>
      <c r="AS300" s="21"/>
      <c r="AT300" s="21"/>
      <c r="AU300" s="21"/>
      <c r="AV300" s="21"/>
      <c r="AW300" s="21"/>
      <c r="AX300" s="21"/>
      <c r="AY300" s="21"/>
      <c r="AZ300" s="21"/>
      <c r="BA300" s="21"/>
      <c r="BB300" s="21"/>
      <c r="BC300" s="21"/>
      <c r="BD300" s="21"/>
      <c r="BE300" s="21"/>
      <c r="BF300" s="21"/>
      <c r="BG300" s="21"/>
      <c r="BH300" s="21"/>
      <c r="BI300" s="21"/>
      <c r="BJ300" s="21"/>
    </row>
    <row r="301" spans="1:62" ht="16.5" customHeight="1">
      <c r="A301" s="4357" t="s">
        <v>161</v>
      </c>
      <c r="B301" s="44"/>
      <c r="C301" s="44"/>
      <c r="D301" s="12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124"/>
      <c r="AS301" s="21"/>
      <c r="AT301" s="21"/>
      <c r="AU301" s="21"/>
      <c r="AV301" s="21"/>
      <c r="AW301" s="21"/>
      <c r="AX301" s="21"/>
      <c r="AY301" s="21"/>
      <c r="AZ301" s="21"/>
      <c r="BA301" s="21"/>
      <c r="BB301" s="21"/>
      <c r="BC301" s="21"/>
      <c r="BD301" s="21"/>
      <c r="BE301" s="21"/>
      <c r="BF301" s="21"/>
      <c r="BG301" s="21"/>
      <c r="BH301" s="21"/>
      <c r="BI301" s="21"/>
      <c r="BJ301" s="21"/>
    </row>
    <row r="302" spans="1:62" ht="16.5" customHeight="1">
      <c r="A302" s="4329" t="s">
        <v>149</v>
      </c>
      <c r="B302" s="4400">
        <f t="shared" ref="B302:B308" si="7">C302/D302</f>
        <v>0.90243902439024393</v>
      </c>
      <c r="C302" s="98">
        <v>37</v>
      </c>
      <c r="D302" s="107">
        <v>41</v>
      </c>
      <c r="E302" s="46" t="s">
        <v>77</v>
      </c>
      <c r="F302" s="31" t="s">
        <v>53</v>
      </c>
      <c r="G302" s="31" t="s">
        <v>53</v>
      </c>
      <c r="H302" s="31" t="s">
        <v>53</v>
      </c>
      <c r="I302" s="31" t="s">
        <v>53</v>
      </c>
      <c r="J302" s="31" t="s">
        <v>53</v>
      </c>
      <c r="K302" s="48" t="s">
        <v>53</v>
      </c>
      <c r="L302" s="31" t="s">
        <v>53</v>
      </c>
      <c r="M302" s="31" t="s">
        <v>53</v>
      </c>
      <c r="N302" s="31" t="s">
        <v>53</v>
      </c>
      <c r="O302" s="31" t="s">
        <v>53</v>
      </c>
      <c r="P302" s="31" t="s">
        <v>53</v>
      </c>
      <c r="Q302" s="31" t="s">
        <v>53</v>
      </c>
      <c r="R302" s="31" t="s">
        <v>53</v>
      </c>
      <c r="S302" s="31" t="s">
        <v>53</v>
      </c>
      <c r="T302" s="31" t="s">
        <v>53</v>
      </c>
      <c r="U302" s="31" t="s">
        <v>77</v>
      </c>
      <c r="V302" s="31" t="s">
        <v>53</v>
      </c>
      <c r="W302" s="31" t="s">
        <v>77</v>
      </c>
      <c r="X302" s="31" t="s">
        <v>53</v>
      </c>
      <c r="Y302" s="31" t="s">
        <v>53</v>
      </c>
      <c r="Z302" s="31" t="s">
        <v>53</v>
      </c>
      <c r="AA302" s="31" t="s">
        <v>53</v>
      </c>
      <c r="AB302" s="31" t="s">
        <v>77</v>
      </c>
      <c r="AC302" s="49" t="s">
        <v>53</v>
      </c>
      <c r="AD302" s="31" t="s">
        <v>53</v>
      </c>
      <c r="AE302" s="31" t="s">
        <v>53</v>
      </c>
      <c r="AF302" s="31" t="s">
        <v>53</v>
      </c>
      <c r="AG302" s="31" t="s">
        <v>53</v>
      </c>
      <c r="AH302" s="31" t="s">
        <v>53</v>
      </c>
      <c r="AI302" s="31" t="s">
        <v>53</v>
      </c>
      <c r="AJ302" s="31" t="s">
        <v>53</v>
      </c>
      <c r="AK302" s="31" t="s">
        <v>53</v>
      </c>
      <c r="AL302" s="31" t="s">
        <v>53</v>
      </c>
      <c r="AM302" s="31" t="s">
        <v>53</v>
      </c>
      <c r="AN302" s="31" t="s">
        <v>53</v>
      </c>
      <c r="AO302" s="31" t="s">
        <v>53</v>
      </c>
      <c r="AP302" s="31" t="s">
        <v>53</v>
      </c>
      <c r="AQ302" s="31" t="s">
        <v>53</v>
      </c>
      <c r="AR302" s="148" t="s">
        <v>53</v>
      </c>
      <c r="AS302" s="21"/>
      <c r="AT302" s="21"/>
      <c r="AU302" s="21"/>
      <c r="AV302" s="21"/>
      <c r="AW302" s="21"/>
      <c r="AX302" s="21"/>
      <c r="AY302" s="21"/>
      <c r="AZ302" s="21"/>
      <c r="BA302" s="21"/>
      <c r="BB302" s="21"/>
      <c r="BC302" s="21"/>
      <c r="BD302" s="21"/>
      <c r="BE302" s="21"/>
      <c r="BF302" s="21"/>
      <c r="BG302" s="21"/>
      <c r="BH302" s="21"/>
      <c r="BI302" s="21"/>
      <c r="BJ302" s="21"/>
    </row>
    <row r="303" spans="1:62" ht="16.5" customHeight="1">
      <c r="A303" s="4329" t="s">
        <v>150</v>
      </c>
      <c r="B303" s="4400">
        <f t="shared" si="7"/>
        <v>2.4390243902439025E-2</v>
      </c>
      <c r="C303" s="98">
        <v>1</v>
      </c>
      <c r="D303" s="107">
        <v>41</v>
      </c>
      <c r="E303" s="46" t="s">
        <v>77</v>
      </c>
      <c r="F303" s="31" t="s">
        <v>77</v>
      </c>
      <c r="G303" s="31" t="s">
        <v>77</v>
      </c>
      <c r="H303" s="31" t="s">
        <v>77</v>
      </c>
      <c r="I303" s="31" t="s">
        <v>77</v>
      </c>
      <c r="J303" s="31" t="s">
        <v>77</v>
      </c>
      <c r="K303" s="48" t="s">
        <v>77</v>
      </c>
      <c r="L303" s="31" t="s">
        <v>77</v>
      </c>
      <c r="M303" s="31" t="s">
        <v>77</v>
      </c>
      <c r="N303" s="31" t="s">
        <v>77</v>
      </c>
      <c r="O303" s="31" t="s">
        <v>77</v>
      </c>
      <c r="P303" s="31" t="s">
        <v>77</v>
      </c>
      <c r="Q303" s="31" t="s">
        <v>77</v>
      </c>
      <c r="R303" s="31" t="s">
        <v>77</v>
      </c>
      <c r="S303" s="31" t="s">
        <v>77</v>
      </c>
      <c r="T303" s="31" t="s">
        <v>77</v>
      </c>
      <c r="U303" s="31" t="s">
        <v>53</v>
      </c>
      <c r="V303" s="31" t="s">
        <v>77</v>
      </c>
      <c r="W303" s="31" t="s">
        <v>77</v>
      </c>
      <c r="X303" s="31" t="s">
        <v>77</v>
      </c>
      <c r="Y303" s="31" t="s">
        <v>77</v>
      </c>
      <c r="Z303" s="31" t="s">
        <v>77</v>
      </c>
      <c r="AA303" s="31" t="s">
        <v>77</v>
      </c>
      <c r="AB303" s="31" t="s">
        <v>77</v>
      </c>
      <c r="AC303" s="49" t="s">
        <v>77</v>
      </c>
      <c r="AD303" s="31" t="s">
        <v>77</v>
      </c>
      <c r="AE303" s="31" t="s">
        <v>77</v>
      </c>
      <c r="AF303" s="31" t="s">
        <v>77</v>
      </c>
      <c r="AG303" s="31" t="s">
        <v>77</v>
      </c>
      <c r="AH303" s="31" t="s">
        <v>77</v>
      </c>
      <c r="AI303" s="31" t="s">
        <v>77</v>
      </c>
      <c r="AJ303" s="31" t="s">
        <v>77</v>
      </c>
      <c r="AK303" s="31" t="s">
        <v>77</v>
      </c>
      <c r="AL303" s="31" t="s">
        <v>77</v>
      </c>
      <c r="AM303" s="31" t="s">
        <v>77</v>
      </c>
      <c r="AN303" s="31" t="s">
        <v>77</v>
      </c>
      <c r="AO303" s="31" t="s">
        <v>77</v>
      </c>
      <c r="AP303" s="31" t="s">
        <v>77</v>
      </c>
      <c r="AQ303" s="31" t="s">
        <v>77</v>
      </c>
      <c r="AR303" s="148" t="s">
        <v>77</v>
      </c>
      <c r="AS303" s="21"/>
      <c r="AT303" s="21"/>
      <c r="AU303" s="21"/>
      <c r="AV303" s="21"/>
      <c r="AW303" s="21"/>
      <c r="AX303" s="21"/>
      <c r="AY303" s="21"/>
      <c r="AZ303" s="21"/>
      <c r="BA303" s="21"/>
      <c r="BB303" s="21"/>
      <c r="BC303" s="21"/>
      <c r="BD303" s="21"/>
      <c r="BE303" s="21"/>
      <c r="BF303" s="21"/>
      <c r="BG303" s="21"/>
      <c r="BH303" s="21"/>
      <c r="BI303" s="21"/>
      <c r="BJ303" s="21"/>
    </row>
    <row r="304" spans="1:62" ht="16.5" customHeight="1">
      <c r="A304" s="4329" t="s">
        <v>151</v>
      </c>
      <c r="B304" s="4400">
        <f t="shared" si="7"/>
        <v>0</v>
      </c>
      <c r="C304" s="98">
        <v>0</v>
      </c>
      <c r="D304" s="107">
        <v>41</v>
      </c>
      <c r="E304" s="46" t="s">
        <v>77</v>
      </c>
      <c r="F304" s="31" t="s">
        <v>77</v>
      </c>
      <c r="G304" s="31" t="s">
        <v>77</v>
      </c>
      <c r="H304" s="31" t="s">
        <v>77</v>
      </c>
      <c r="I304" s="31" t="s">
        <v>77</v>
      </c>
      <c r="J304" s="31" t="s">
        <v>77</v>
      </c>
      <c r="K304" s="48" t="s">
        <v>77</v>
      </c>
      <c r="L304" s="31" t="s">
        <v>77</v>
      </c>
      <c r="M304" s="31" t="s">
        <v>77</v>
      </c>
      <c r="N304" s="31" t="s">
        <v>77</v>
      </c>
      <c r="O304" s="31" t="s">
        <v>77</v>
      </c>
      <c r="P304" s="31" t="s">
        <v>77</v>
      </c>
      <c r="Q304" s="31" t="s">
        <v>77</v>
      </c>
      <c r="R304" s="31" t="s">
        <v>77</v>
      </c>
      <c r="S304" s="31" t="s">
        <v>77</v>
      </c>
      <c r="T304" s="31" t="s">
        <v>77</v>
      </c>
      <c r="U304" s="31" t="s">
        <v>77</v>
      </c>
      <c r="V304" s="31" t="s">
        <v>77</v>
      </c>
      <c r="W304" s="31" t="s">
        <v>77</v>
      </c>
      <c r="X304" s="31" t="s">
        <v>77</v>
      </c>
      <c r="Y304" s="31" t="s">
        <v>77</v>
      </c>
      <c r="Z304" s="31" t="s">
        <v>77</v>
      </c>
      <c r="AA304" s="31" t="s">
        <v>77</v>
      </c>
      <c r="AB304" s="31" t="s">
        <v>77</v>
      </c>
      <c r="AC304" s="49" t="s">
        <v>77</v>
      </c>
      <c r="AD304" s="31" t="s">
        <v>77</v>
      </c>
      <c r="AE304" s="31" t="s">
        <v>77</v>
      </c>
      <c r="AF304" s="31" t="s">
        <v>77</v>
      </c>
      <c r="AG304" s="31" t="s">
        <v>77</v>
      </c>
      <c r="AH304" s="31" t="s">
        <v>77</v>
      </c>
      <c r="AI304" s="31" t="s">
        <v>77</v>
      </c>
      <c r="AJ304" s="31" t="s">
        <v>77</v>
      </c>
      <c r="AK304" s="31" t="s">
        <v>77</v>
      </c>
      <c r="AL304" s="31" t="s">
        <v>77</v>
      </c>
      <c r="AM304" s="31" t="s">
        <v>77</v>
      </c>
      <c r="AN304" s="31" t="s">
        <v>77</v>
      </c>
      <c r="AO304" s="31" t="s">
        <v>77</v>
      </c>
      <c r="AP304" s="31" t="s">
        <v>77</v>
      </c>
      <c r="AQ304" s="31" t="s">
        <v>77</v>
      </c>
      <c r="AR304" s="148" t="s">
        <v>77</v>
      </c>
      <c r="AS304" s="21"/>
      <c r="AT304" s="21"/>
      <c r="AU304" s="21"/>
      <c r="AV304" s="21"/>
      <c r="AW304" s="21"/>
      <c r="AX304" s="21"/>
      <c r="AY304" s="21"/>
      <c r="AZ304" s="21"/>
      <c r="BA304" s="21"/>
      <c r="BB304" s="21"/>
      <c r="BC304" s="21"/>
      <c r="BD304" s="21"/>
      <c r="BE304" s="21"/>
      <c r="BF304" s="21"/>
      <c r="BG304" s="21"/>
      <c r="BH304" s="21"/>
      <c r="BI304" s="21"/>
      <c r="BJ304" s="21"/>
    </row>
    <row r="305" spans="1:62" ht="16.5" customHeight="1">
      <c r="A305" s="4329" t="s">
        <v>152</v>
      </c>
      <c r="B305" s="4400">
        <f t="shared" si="7"/>
        <v>2.4390243902439025E-2</v>
      </c>
      <c r="C305" s="98">
        <v>1</v>
      </c>
      <c r="D305" s="107">
        <v>41</v>
      </c>
      <c r="E305" s="46" t="s">
        <v>77</v>
      </c>
      <c r="F305" s="31" t="s">
        <v>77</v>
      </c>
      <c r="G305" s="31" t="s">
        <v>77</v>
      </c>
      <c r="H305" s="31" t="s">
        <v>77</v>
      </c>
      <c r="I305" s="31" t="s">
        <v>77</v>
      </c>
      <c r="J305" s="31" t="s">
        <v>77</v>
      </c>
      <c r="K305" s="48" t="s">
        <v>77</v>
      </c>
      <c r="L305" s="31" t="s">
        <v>77</v>
      </c>
      <c r="M305" s="31" t="s">
        <v>77</v>
      </c>
      <c r="N305" s="31" t="s">
        <v>77</v>
      </c>
      <c r="O305" s="31" t="s">
        <v>77</v>
      </c>
      <c r="P305" s="31" t="s">
        <v>77</v>
      </c>
      <c r="Q305" s="31" t="s">
        <v>77</v>
      </c>
      <c r="R305" s="31" t="s">
        <v>77</v>
      </c>
      <c r="S305" s="31" t="s">
        <v>77</v>
      </c>
      <c r="T305" s="31" t="s">
        <v>77</v>
      </c>
      <c r="U305" s="31" t="s">
        <v>77</v>
      </c>
      <c r="V305" s="31" t="s">
        <v>77</v>
      </c>
      <c r="W305" s="31" t="s">
        <v>53</v>
      </c>
      <c r="X305" s="31" t="s">
        <v>77</v>
      </c>
      <c r="Y305" s="31" t="s">
        <v>77</v>
      </c>
      <c r="Z305" s="31" t="s">
        <v>77</v>
      </c>
      <c r="AA305" s="31" t="s">
        <v>77</v>
      </c>
      <c r="AB305" s="31" t="s">
        <v>77</v>
      </c>
      <c r="AC305" s="49" t="s">
        <v>77</v>
      </c>
      <c r="AD305" s="31" t="s">
        <v>77</v>
      </c>
      <c r="AE305" s="31" t="s">
        <v>77</v>
      </c>
      <c r="AF305" s="31" t="s">
        <v>77</v>
      </c>
      <c r="AG305" s="31" t="s">
        <v>77</v>
      </c>
      <c r="AH305" s="31" t="s">
        <v>77</v>
      </c>
      <c r="AI305" s="31" t="s">
        <v>77</v>
      </c>
      <c r="AJ305" s="31" t="s">
        <v>77</v>
      </c>
      <c r="AK305" s="31" t="s">
        <v>77</v>
      </c>
      <c r="AL305" s="31" t="s">
        <v>77</v>
      </c>
      <c r="AM305" s="31" t="s">
        <v>77</v>
      </c>
      <c r="AN305" s="31" t="s">
        <v>77</v>
      </c>
      <c r="AO305" s="31" t="s">
        <v>77</v>
      </c>
      <c r="AP305" s="31" t="s">
        <v>77</v>
      </c>
      <c r="AQ305" s="31" t="s">
        <v>77</v>
      </c>
      <c r="AR305" s="148" t="s">
        <v>77</v>
      </c>
      <c r="AS305" s="21"/>
      <c r="AT305" s="21"/>
      <c r="AU305" s="21"/>
      <c r="AV305" s="21"/>
      <c r="AW305" s="21"/>
      <c r="AX305" s="21"/>
      <c r="AY305" s="21"/>
      <c r="AZ305" s="21"/>
      <c r="BA305" s="21"/>
      <c r="BB305" s="21"/>
      <c r="BC305" s="21"/>
      <c r="BD305" s="21"/>
      <c r="BE305" s="21"/>
      <c r="BF305" s="21"/>
      <c r="BG305" s="21"/>
      <c r="BH305" s="21"/>
      <c r="BI305" s="21"/>
      <c r="BJ305" s="21"/>
    </row>
    <row r="306" spans="1:62" ht="16.5" customHeight="1">
      <c r="A306" s="4329" t="s">
        <v>153</v>
      </c>
      <c r="B306" s="4400">
        <f t="shared" si="7"/>
        <v>2.4390243902439025E-2</v>
      </c>
      <c r="C306" s="98">
        <v>1</v>
      </c>
      <c r="D306" s="107">
        <v>41</v>
      </c>
      <c r="E306" s="46" t="s">
        <v>53</v>
      </c>
      <c r="F306" s="31" t="s">
        <v>77</v>
      </c>
      <c r="G306" s="31" t="s">
        <v>77</v>
      </c>
      <c r="H306" s="31" t="s">
        <v>77</v>
      </c>
      <c r="I306" s="31" t="s">
        <v>77</v>
      </c>
      <c r="J306" s="31" t="s">
        <v>77</v>
      </c>
      <c r="K306" s="48" t="s">
        <v>77</v>
      </c>
      <c r="L306" s="31" t="s">
        <v>77</v>
      </c>
      <c r="M306" s="31" t="s">
        <v>77</v>
      </c>
      <c r="N306" s="31" t="s">
        <v>77</v>
      </c>
      <c r="O306" s="31" t="s">
        <v>77</v>
      </c>
      <c r="P306" s="31" t="s">
        <v>77</v>
      </c>
      <c r="Q306" s="31" t="s">
        <v>77</v>
      </c>
      <c r="R306" s="31" t="s">
        <v>77</v>
      </c>
      <c r="S306" s="31" t="s">
        <v>77</v>
      </c>
      <c r="T306" s="31" t="s">
        <v>77</v>
      </c>
      <c r="U306" s="31" t="s">
        <v>77</v>
      </c>
      <c r="V306" s="31" t="s">
        <v>77</v>
      </c>
      <c r="W306" s="31" t="s">
        <v>77</v>
      </c>
      <c r="X306" s="31" t="s">
        <v>77</v>
      </c>
      <c r="Y306" s="31" t="s">
        <v>77</v>
      </c>
      <c r="Z306" s="31" t="s">
        <v>77</v>
      </c>
      <c r="AA306" s="31" t="s">
        <v>77</v>
      </c>
      <c r="AB306" s="31" t="s">
        <v>77</v>
      </c>
      <c r="AC306" s="49" t="s">
        <v>77</v>
      </c>
      <c r="AD306" s="31" t="s">
        <v>77</v>
      </c>
      <c r="AE306" s="31" t="s">
        <v>77</v>
      </c>
      <c r="AF306" s="31" t="s">
        <v>77</v>
      </c>
      <c r="AG306" s="31" t="s">
        <v>77</v>
      </c>
      <c r="AH306" s="31" t="s">
        <v>77</v>
      </c>
      <c r="AI306" s="31" t="s">
        <v>77</v>
      </c>
      <c r="AJ306" s="31" t="s">
        <v>77</v>
      </c>
      <c r="AK306" s="31" t="s">
        <v>77</v>
      </c>
      <c r="AL306" s="31" t="s">
        <v>77</v>
      </c>
      <c r="AM306" s="31" t="s">
        <v>77</v>
      </c>
      <c r="AN306" s="31" t="s">
        <v>77</v>
      </c>
      <c r="AO306" s="31" t="s">
        <v>77</v>
      </c>
      <c r="AP306" s="31" t="s">
        <v>77</v>
      </c>
      <c r="AQ306" s="31" t="s">
        <v>77</v>
      </c>
      <c r="AR306" s="148" t="s">
        <v>77</v>
      </c>
      <c r="AS306" s="21"/>
      <c r="AT306" s="21"/>
      <c r="AU306" s="21"/>
      <c r="AV306" s="21"/>
      <c r="AW306" s="21"/>
      <c r="AX306" s="21"/>
      <c r="AY306" s="21"/>
      <c r="AZ306" s="21"/>
      <c r="BA306" s="21"/>
      <c r="BB306" s="21"/>
      <c r="BC306" s="21"/>
      <c r="BD306" s="21"/>
      <c r="BE306" s="21"/>
      <c r="BF306" s="21"/>
      <c r="BG306" s="21"/>
      <c r="BH306" s="21"/>
      <c r="BI306" s="21"/>
      <c r="BJ306" s="21"/>
    </row>
    <row r="307" spans="1:62" ht="16.5" customHeight="1">
      <c r="A307" s="4329" t="s">
        <v>154</v>
      </c>
      <c r="B307" s="4400">
        <f t="shared" si="7"/>
        <v>2.4390243902439025E-2</v>
      </c>
      <c r="C307" s="98">
        <v>1</v>
      </c>
      <c r="D307" s="107">
        <v>41</v>
      </c>
      <c r="E307" s="46" t="s">
        <v>77</v>
      </c>
      <c r="F307" s="31" t="s">
        <v>77</v>
      </c>
      <c r="G307" s="31" t="s">
        <v>77</v>
      </c>
      <c r="H307" s="31" t="s">
        <v>77</v>
      </c>
      <c r="I307" s="31" t="s">
        <v>77</v>
      </c>
      <c r="J307" s="31" t="s">
        <v>77</v>
      </c>
      <c r="K307" s="48" t="s">
        <v>77</v>
      </c>
      <c r="L307" s="31" t="s">
        <v>77</v>
      </c>
      <c r="M307" s="31" t="s">
        <v>77</v>
      </c>
      <c r="N307" s="31" t="s">
        <v>77</v>
      </c>
      <c r="O307" s="31" t="s">
        <v>77</v>
      </c>
      <c r="P307" s="31" t="s">
        <v>77</v>
      </c>
      <c r="Q307" s="31" t="s">
        <v>77</v>
      </c>
      <c r="R307" s="31" t="s">
        <v>77</v>
      </c>
      <c r="S307" s="31" t="s">
        <v>77</v>
      </c>
      <c r="T307" s="31" t="s">
        <v>77</v>
      </c>
      <c r="U307" s="31" t="s">
        <v>77</v>
      </c>
      <c r="V307" s="31" t="s">
        <v>77</v>
      </c>
      <c r="W307" s="31" t="s">
        <v>77</v>
      </c>
      <c r="X307" s="31" t="s">
        <v>77</v>
      </c>
      <c r="Y307" s="31" t="s">
        <v>77</v>
      </c>
      <c r="Z307" s="31" t="s">
        <v>77</v>
      </c>
      <c r="AA307" s="31" t="s">
        <v>77</v>
      </c>
      <c r="AB307" s="31" t="s">
        <v>53</v>
      </c>
      <c r="AC307" s="49" t="s">
        <v>77</v>
      </c>
      <c r="AD307" s="31" t="s">
        <v>77</v>
      </c>
      <c r="AE307" s="31" t="s">
        <v>77</v>
      </c>
      <c r="AF307" s="31" t="s">
        <v>77</v>
      </c>
      <c r="AG307" s="31" t="s">
        <v>77</v>
      </c>
      <c r="AH307" s="31" t="s">
        <v>77</v>
      </c>
      <c r="AI307" s="31" t="s">
        <v>77</v>
      </c>
      <c r="AJ307" s="31" t="s">
        <v>77</v>
      </c>
      <c r="AK307" s="31" t="s">
        <v>77</v>
      </c>
      <c r="AL307" s="31" t="s">
        <v>77</v>
      </c>
      <c r="AM307" s="31" t="s">
        <v>77</v>
      </c>
      <c r="AN307" s="31" t="s">
        <v>77</v>
      </c>
      <c r="AO307" s="31" t="s">
        <v>77</v>
      </c>
      <c r="AP307" s="31" t="s">
        <v>77</v>
      </c>
      <c r="AQ307" s="31" t="s">
        <v>77</v>
      </c>
      <c r="AR307" s="148" t="s">
        <v>77</v>
      </c>
      <c r="AS307" s="21"/>
      <c r="AT307" s="21"/>
      <c r="AU307" s="21"/>
      <c r="AV307" s="21"/>
      <c r="AW307" s="21"/>
      <c r="AX307" s="21"/>
      <c r="AY307" s="21"/>
      <c r="AZ307" s="21"/>
      <c r="BA307" s="21"/>
      <c r="BB307" s="21"/>
      <c r="BC307" s="21"/>
      <c r="BD307" s="21"/>
      <c r="BE307" s="21"/>
      <c r="BF307" s="21"/>
      <c r="BG307" s="21"/>
      <c r="BH307" s="21"/>
      <c r="BI307" s="21"/>
      <c r="BJ307" s="21"/>
    </row>
    <row r="308" spans="1:62" ht="16.5" customHeight="1">
      <c r="A308" s="4335" t="s">
        <v>155</v>
      </c>
      <c r="B308" s="4400">
        <f t="shared" si="7"/>
        <v>0</v>
      </c>
      <c r="C308" s="98">
        <v>0</v>
      </c>
      <c r="D308" s="107">
        <v>41</v>
      </c>
      <c r="E308" s="46" t="s">
        <v>77</v>
      </c>
      <c r="F308" s="31" t="s">
        <v>77</v>
      </c>
      <c r="G308" s="31" t="s">
        <v>77</v>
      </c>
      <c r="H308" s="31" t="s">
        <v>77</v>
      </c>
      <c r="I308" s="31" t="s">
        <v>77</v>
      </c>
      <c r="J308" s="31" t="s">
        <v>77</v>
      </c>
      <c r="K308" s="48" t="s">
        <v>77</v>
      </c>
      <c r="L308" s="31" t="s">
        <v>77</v>
      </c>
      <c r="M308" s="31" t="s">
        <v>77</v>
      </c>
      <c r="N308" s="31" t="s">
        <v>77</v>
      </c>
      <c r="O308" s="31" t="s">
        <v>77</v>
      </c>
      <c r="P308" s="31" t="s">
        <v>77</v>
      </c>
      <c r="Q308" s="31" t="s">
        <v>77</v>
      </c>
      <c r="R308" s="31" t="s">
        <v>77</v>
      </c>
      <c r="S308" s="31" t="s">
        <v>77</v>
      </c>
      <c r="T308" s="31" t="s">
        <v>77</v>
      </c>
      <c r="U308" s="31" t="s">
        <v>77</v>
      </c>
      <c r="V308" s="31" t="s">
        <v>77</v>
      </c>
      <c r="W308" s="31" t="s">
        <v>77</v>
      </c>
      <c r="X308" s="31" t="s">
        <v>77</v>
      </c>
      <c r="Y308" s="31" t="s">
        <v>77</v>
      </c>
      <c r="Z308" s="31" t="s">
        <v>77</v>
      </c>
      <c r="AA308" s="31" t="s">
        <v>77</v>
      </c>
      <c r="AB308" s="31" t="s">
        <v>77</v>
      </c>
      <c r="AC308" s="49" t="s">
        <v>77</v>
      </c>
      <c r="AD308" s="31" t="s">
        <v>77</v>
      </c>
      <c r="AE308" s="31" t="s">
        <v>77</v>
      </c>
      <c r="AF308" s="31" t="s">
        <v>77</v>
      </c>
      <c r="AG308" s="31" t="s">
        <v>77</v>
      </c>
      <c r="AH308" s="31" t="s">
        <v>77</v>
      </c>
      <c r="AI308" s="31" t="s">
        <v>77</v>
      </c>
      <c r="AJ308" s="31" t="s">
        <v>77</v>
      </c>
      <c r="AK308" s="31" t="s">
        <v>77</v>
      </c>
      <c r="AL308" s="31" t="s">
        <v>77</v>
      </c>
      <c r="AM308" s="31" t="s">
        <v>77</v>
      </c>
      <c r="AN308" s="31" t="s">
        <v>77</v>
      </c>
      <c r="AO308" s="31" t="s">
        <v>77</v>
      </c>
      <c r="AP308" s="31" t="s">
        <v>77</v>
      </c>
      <c r="AQ308" s="31" t="s">
        <v>77</v>
      </c>
      <c r="AR308" s="148" t="s">
        <v>77</v>
      </c>
      <c r="AS308" s="21"/>
      <c r="AT308" s="21"/>
      <c r="AU308" s="21"/>
      <c r="AV308" s="21"/>
      <c r="AW308" s="21"/>
      <c r="AX308" s="21"/>
      <c r="AY308" s="21"/>
      <c r="AZ308" s="21"/>
      <c r="BA308" s="21"/>
      <c r="BB308" s="21"/>
      <c r="BC308" s="21"/>
      <c r="BD308" s="21"/>
      <c r="BE308" s="21"/>
      <c r="BF308" s="21"/>
      <c r="BG308" s="21"/>
      <c r="BH308" s="21"/>
      <c r="BI308" s="21"/>
      <c r="BJ308" s="21"/>
    </row>
    <row r="309" spans="1:62" ht="16.5" customHeight="1">
      <c r="A309" s="4357" t="s">
        <v>162</v>
      </c>
      <c r="B309" s="44"/>
      <c r="C309" s="44"/>
      <c r="D309" s="12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c r="AG309" s="44"/>
      <c r="AH309" s="44"/>
      <c r="AI309" s="44"/>
      <c r="AJ309" s="44"/>
      <c r="AK309" s="44"/>
      <c r="AL309" s="44"/>
      <c r="AM309" s="44"/>
      <c r="AN309" s="44"/>
      <c r="AO309" s="44"/>
      <c r="AP309" s="44"/>
      <c r="AQ309" s="44"/>
      <c r="AR309" s="124"/>
      <c r="AS309" s="21"/>
      <c r="AT309" s="21"/>
      <c r="AU309" s="21"/>
      <c r="AV309" s="21"/>
      <c r="AW309" s="21"/>
      <c r="AX309" s="21"/>
      <c r="AY309" s="21"/>
      <c r="AZ309" s="21"/>
      <c r="BA309" s="21"/>
      <c r="BB309" s="21"/>
      <c r="BC309" s="21"/>
      <c r="BD309" s="21"/>
      <c r="BE309" s="21"/>
      <c r="BF309" s="21"/>
      <c r="BG309" s="21"/>
      <c r="BH309" s="21"/>
      <c r="BI309" s="21"/>
      <c r="BJ309" s="21"/>
    </row>
    <row r="310" spans="1:62" ht="16.5" customHeight="1">
      <c r="A310" s="4329" t="s">
        <v>149</v>
      </c>
      <c r="B310" s="4400">
        <f t="shared" ref="B310:B316" si="8">C310/D310</f>
        <v>0.8125</v>
      </c>
      <c r="C310" s="98">
        <v>26</v>
      </c>
      <c r="D310" s="107">
        <v>32</v>
      </c>
      <c r="E310" s="46" t="s">
        <v>77</v>
      </c>
      <c r="F310" s="31" t="s">
        <v>77</v>
      </c>
      <c r="G310" s="31" t="s">
        <v>53</v>
      </c>
      <c r="H310" s="31" t="s">
        <v>53</v>
      </c>
      <c r="I310" s="31" t="s">
        <v>53</v>
      </c>
      <c r="J310" s="31" t="s">
        <v>53</v>
      </c>
      <c r="K310" s="48" t="s">
        <v>53</v>
      </c>
      <c r="L310" s="31" t="s">
        <v>53</v>
      </c>
      <c r="M310" s="31" t="s">
        <v>53</v>
      </c>
      <c r="N310" s="31" t="s">
        <v>53</v>
      </c>
      <c r="O310" s="31" t="s">
        <v>77</v>
      </c>
      <c r="P310" s="31" t="s">
        <v>77</v>
      </c>
      <c r="Q310" s="31" t="s">
        <v>53</v>
      </c>
      <c r="R310" s="31" t="s">
        <v>77</v>
      </c>
      <c r="S310" s="31" t="s">
        <v>53</v>
      </c>
      <c r="T310" s="31" t="s">
        <v>77</v>
      </c>
      <c r="U310" s="31" t="s">
        <v>77</v>
      </c>
      <c r="V310" s="31" t="s">
        <v>53</v>
      </c>
      <c r="W310" s="31" t="s">
        <v>77</v>
      </c>
      <c r="X310" s="31" t="s">
        <v>53</v>
      </c>
      <c r="Y310" s="31" t="s">
        <v>53</v>
      </c>
      <c r="Z310" s="31" t="s">
        <v>53</v>
      </c>
      <c r="AA310" s="31" t="s">
        <v>53</v>
      </c>
      <c r="AB310" s="31" t="s">
        <v>77</v>
      </c>
      <c r="AC310" s="49" t="s">
        <v>53</v>
      </c>
      <c r="AD310" s="31" t="s">
        <v>53</v>
      </c>
      <c r="AE310" s="31" t="s">
        <v>53</v>
      </c>
      <c r="AF310" s="31"/>
      <c r="AG310" s="31" t="s">
        <v>77</v>
      </c>
      <c r="AH310" s="31" t="s">
        <v>77</v>
      </c>
      <c r="AI310" s="31" t="s">
        <v>77</v>
      </c>
      <c r="AJ310" s="31" t="s">
        <v>53</v>
      </c>
      <c r="AK310" s="31" t="s">
        <v>53</v>
      </c>
      <c r="AL310" s="31" t="s">
        <v>53</v>
      </c>
      <c r="AM310" s="31" t="s">
        <v>53</v>
      </c>
      <c r="AN310" s="31" t="s">
        <v>53</v>
      </c>
      <c r="AO310" s="31" t="s">
        <v>53</v>
      </c>
      <c r="AP310" s="31" t="s">
        <v>77</v>
      </c>
      <c r="AQ310" s="31" t="s">
        <v>53</v>
      </c>
      <c r="AR310" s="148" t="s">
        <v>53</v>
      </c>
      <c r="AS310" s="21"/>
      <c r="AT310" s="21"/>
      <c r="AU310" s="21"/>
      <c r="AV310" s="21"/>
      <c r="AW310" s="21"/>
      <c r="AX310" s="21"/>
      <c r="AY310" s="21"/>
      <c r="AZ310" s="21"/>
      <c r="BA310" s="21"/>
      <c r="BB310" s="21"/>
      <c r="BC310" s="21"/>
      <c r="BD310" s="21"/>
      <c r="BE310" s="21"/>
      <c r="BF310" s="21"/>
      <c r="BG310" s="21"/>
      <c r="BH310" s="21"/>
      <c r="BI310" s="21"/>
      <c r="BJ310" s="21"/>
    </row>
    <row r="311" spans="1:62" ht="16.5" customHeight="1">
      <c r="A311" s="4329" t="s">
        <v>150</v>
      </c>
      <c r="B311" s="4400">
        <f t="shared" si="8"/>
        <v>3.125E-2</v>
      </c>
      <c r="C311" s="98">
        <v>1</v>
      </c>
      <c r="D311" s="107">
        <v>32</v>
      </c>
      <c r="E311" s="46" t="s">
        <v>77</v>
      </c>
      <c r="F311" s="31" t="s">
        <v>77</v>
      </c>
      <c r="G311" s="31" t="s">
        <v>77</v>
      </c>
      <c r="H311" s="31" t="s">
        <v>77</v>
      </c>
      <c r="I311" s="31" t="s">
        <v>77</v>
      </c>
      <c r="J311" s="31" t="s">
        <v>77</v>
      </c>
      <c r="K311" s="48" t="s">
        <v>77</v>
      </c>
      <c r="L311" s="31" t="s">
        <v>77</v>
      </c>
      <c r="M311" s="31" t="s">
        <v>77</v>
      </c>
      <c r="N311" s="31" t="s">
        <v>77</v>
      </c>
      <c r="O311" s="31" t="s">
        <v>77</v>
      </c>
      <c r="P311" s="31" t="s">
        <v>77</v>
      </c>
      <c r="Q311" s="31" t="s">
        <v>77</v>
      </c>
      <c r="R311" s="31" t="s">
        <v>77</v>
      </c>
      <c r="S311" s="31" t="s">
        <v>77</v>
      </c>
      <c r="T311" s="31" t="s">
        <v>77</v>
      </c>
      <c r="U311" s="31" t="s">
        <v>77</v>
      </c>
      <c r="V311" s="31" t="s">
        <v>77</v>
      </c>
      <c r="W311" s="31" t="s">
        <v>77</v>
      </c>
      <c r="X311" s="31" t="s">
        <v>77</v>
      </c>
      <c r="Y311" s="31" t="s">
        <v>77</v>
      </c>
      <c r="Z311" s="31" t="s">
        <v>77</v>
      </c>
      <c r="AA311" s="31" t="s">
        <v>77</v>
      </c>
      <c r="AB311" s="31" t="s">
        <v>77</v>
      </c>
      <c r="AC311" s="49" t="s">
        <v>77</v>
      </c>
      <c r="AD311" s="31" t="s">
        <v>77</v>
      </c>
      <c r="AE311" s="31" t="s">
        <v>77</v>
      </c>
      <c r="AF311" s="31"/>
      <c r="AG311" s="31" t="s">
        <v>53</v>
      </c>
      <c r="AH311" s="31" t="s">
        <v>77</v>
      </c>
      <c r="AI311" s="31" t="s">
        <v>77</v>
      </c>
      <c r="AJ311" s="31" t="s">
        <v>77</v>
      </c>
      <c r="AK311" s="31" t="s">
        <v>77</v>
      </c>
      <c r="AL311" s="31" t="s">
        <v>77</v>
      </c>
      <c r="AM311" s="31" t="s">
        <v>77</v>
      </c>
      <c r="AN311" s="31" t="s">
        <v>77</v>
      </c>
      <c r="AO311" s="31" t="s">
        <v>77</v>
      </c>
      <c r="AP311" s="31" t="s">
        <v>77</v>
      </c>
      <c r="AQ311" s="31" t="s">
        <v>77</v>
      </c>
      <c r="AR311" s="148" t="s">
        <v>77</v>
      </c>
      <c r="AS311" s="21"/>
      <c r="AT311" s="21"/>
      <c r="AU311" s="21"/>
      <c r="AV311" s="21"/>
      <c r="AW311" s="21"/>
      <c r="AX311" s="21"/>
      <c r="AY311" s="21"/>
      <c r="AZ311" s="21"/>
      <c r="BA311" s="21"/>
      <c r="BB311" s="21"/>
      <c r="BC311" s="21"/>
      <c r="BD311" s="21"/>
      <c r="BE311" s="21"/>
      <c r="BF311" s="21"/>
      <c r="BG311" s="21"/>
      <c r="BH311" s="21"/>
      <c r="BI311" s="21"/>
      <c r="BJ311" s="21"/>
    </row>
    <row r="312" spans="1:62" ht="16.5" customHeight="1">
      <c r="A312" s="4329" t="s">
        <v>151</v>
      </c>
      <c r="B312" s="4400">
        <f>C312/D312</f>
        <v>0</v>
      </c>
      <c r="C312" s="98">
        <v>0</v>
      </c>
      <c r="D312" s="107">
        <v>32</v>
      </c>
      <c r="E312" s="46" t="s">
        <v>77</v>
      </c>
      <c r="F312" s="31" t="s">
        <v>77</v>
      </c>
      <c r="G312" s="31" t="s">
        <v>77</v>
      </c>
      <c r="H312" s="31" t="s">
        <v>77</v>
      </c>
      <c r="I312" s="31" t="s">
        <v>77</v>
      </c>
      <c r="J312" s="31" t="s">
        <v>77</v>
      </c>
      <c r="K312" s="48" t="s">
        <v>77</v>
      </c>
      <c r="L312" s="31" t="s">
        <v>77</v>
      </c>
      <c r="M312" s="31" t="s">
        <v>77</v>
      </c>
      <c r="N312" s="31" t="s">
        <v>77</v>
      </c>
      <c r="O312" s="31" t="s">
        <v>77</v>
      </c>
      <c r="P312" s="31" t="s">
        <v>77</v>
      </c>
      <c r="Q312" s="31" t="s">
        <v>77</v>
      </c>
      <c r="R312" s="31" t="s">
        <v>77</v>
      </c>
      <c r="S312" s="31" t="s">
        <v>77</v>
      </c>
      <c r="T312" s="31" t="s">
        <v>77</v>
      </c>
      <c r="U312" s="31" t="s">
        <v>77</v>
      </c>
      <c r="V312" s="31" t="s">
        <v>77</v>
      </c>
      <c r="W312" s="31" t="s">
        <v>77</v>
      </c>
      <c r="X312" s="31" t="s">
        <v>77</v>
      </c>
      <c r="Y312" s="31" t="s">
        <v>77</v>
      </c>
      <c r="Z312" s="31" t="s">
        <v>77</v>
      </c>
      <c r="AA312" s="31" t="s">
        <v>77</v>
      </c>
      <c r="AB312" s="31" t="s">
        <v>77</v>
      </c>
      <c r="AC312" s="49" t="s">
        <v>77</v>
      </c>
      <c r="AD312" s="31" t="s">
        <v>77</v>
      </c>
      <c r="AE312" s="31" t="s">
        <v>77</v>
      </c>
      <c r="AF312" s="31"/>
      <c r="AG312" s="31" t="s">
        <v>77</v>
      </c>
      <c r="AH312" s="31" t="s">
        <v>77</v>
      </c>
      <c r="AI312" s="31" t="s">
        <v>77</v>
      </c>
      <c r="AJ312" s="31" t="s">
        <v>77</v>
      </c>
      <c r="AK312" s="31" t="s">
        <v>77</v>
      </c>
      <c r="AL312" s="31" t="s">
        <v>77</v>
      </c>
      <c r="AM312" s="31" t="s">
        <v>77</v>
      </c>
      <c r="AN312" s="31" t="s">
        <v>77</v>
      </c>
      <c r="AO312" s="31" t="s">
        <v>77</v>
      </c>
      <c r="AP312" s="31" t="s">
        <v>77</v>
      </c>
      <c r="AQ312" s="31" t="s">
        <v>77</v>
      </c>
      <c r="AR312" s="148" t="s">
        <v>77</v>
      </c>
      <c r="AS312" s="21"/>
      <c r="AT312" s="21"/>
      <c r="AU312" s="21"/>
      <c r="AV312" s="21"/>
      <c r="AW312" s="21"/>
      <c r="AX312" s="21"/>
      <c r="AY312" s="21"/>
      <c r="AZ312" s="21"/>
      <c r="BA312" s="21"/>
      <c r="BB312" s="21"/>
      <c r="BC312" s="21"/>
      <c r="BD312" s="21"/>
      <c r="BE312" s="21"/>
      <c r="BF312" s="21"/>
      <c r="BG312" s="21"/>
      <c r="BH312" s="21"/>
      <c r="BI312" s="21"/>
      <c r="BJ312" s="21"/>
    </row>
    <row r="313" spans="1:62" ht="16.5" customHeight="1">
      <c r="A313" s="4329" t="s">
        <v>152</v>
      </c>
      <c r="B313" s="4400">
        <f t="shared" si="8"/>
        <v>9.375E-2</v>
      </c>
      <c r="C313" s="98">
        <v>3</v>
      </c>
      <c r="D313" s="107">
        <v>32</v>
      </c>
      <c r="E313" s="46" t="s">
        <v>77</v>
      </c>
      <c r="F313" s="31" t="s">
        <v>77</v>
      </c>
      <c r="G313" s="31" t="s">
        <v>77</v>
      </c>
      <c r="H313" s="31" t="s">
        <v>77</v>
      </c>
      <c r="I313" s="31" t="s">
        <v>77</v>
      </c>
      <c r="J313" s="31" t="s">
        <v>77</v>
      </c>
      <c r="K313" s="48" t="s">
        <v>77</v>
      </c>
      <c r="L313" s="31" t="s">
        <v>77</v>
      </c>
      <c r="M313" s="31" t="s">
        <v>77</v>
      </c>
      <c r="N313" s="31" t="s">
        <v>77</v>
      </c>
      <c r="O313" s="31" t="s">
        <v>53</v>
      </c>
      <c r="P313" s="31" t="s">
        <v>77</v>
      </c>
      <c r="Q313" s="31" t="s">
        <v>77</v>
      </c>
      <c r="R313" s="31" t="s">
        <v>77</v>
      </c>
      <c r="S313" s="31" t="s">
        <v>77</v>
      </c>
      <c r="T313" s="31" t="s">
        <v>77</v>
      </c>
      <c r="U313" s="31" t="s">
        <v>77</v>
      </c>
      <c r="V313" s="31" t="s">
        <v>77</v>
      </c>
      <c r="W313" s="31" t="s">
        <v>53</v>
      </c>
      <c r="X313" s="31" t="s">
        <v>77</v>
      </c>
      <c r="Y313" s="31" t="s">
        <v>77</v>
      </c>
      <c r="Z313" s="31" t="s">
        <v>77</v>
      </c>
      <c r="AA313" s="31" t="s">
        <v>77</v>
      </c>
      <c r="AB313" s="31" t="s">
        <v>77</v>
      </c>
      <c r="AC313" s="49" t="s">
        <v>77</v>
      </c>
      <c r="AD313" s="31" t="s">
        <v>77</v>
      </c>
      <c r="AE313" s="31" t="s">
        <v>77</v>
      </c>
      <c r="AF313" s="31"/>
      <c r="AG313" s="31" t="s">
        <v>77</v>
      </c>
      <c r="AH313" s="31" t="s">
        <v>77</v>
      </c>
      <c r="AI313" s="31" t="s">
        <v>53</v>
      </c>
      <c r="AJ313" s="31" t="s">
        <v>77</v>
      </c>
      <c r="AK313" s="31" t="s">
        <v>77</v>
      </c>
      <c r="AL313" s="31" t="s">
        <v>77</v>
      </c>
      <c r="AM313" s="31" t="s">
        <v>77</v>
      </c>
      <c r="AN313" s="31" t="s">
        <v>77</v>
      </c>
      <c r="AO313" s="31" t="s">
        <v>77</v>
      </c>
      <c r="AP313" s="31" t="s">
        <v>77</v>
      </c>
      <c r="AQ313" s="31" t="s">
        <v>77</v>
      </c>
      <c r="AR313" s="148" t="s">
        <v>77</v>
      </c>
      <c r="AS313" s="21"/>
      <c r="AT313" s="21"/>
      <c r="AU313" s="21"/>
      <c r="AV313" s="21"/>
      <c r="AW313" s="21"/>
      <c r="AX313" s="21"/>
      <c r="AY313" s="21"/>
      <c r="AZ313" s="21"/>
      <c r="BA313" s="21"/>
      <c r="BB313" s="21"/>
      <c r="BC313" s="21"/>
      <c r="BD313" s="21"/>
      <c r="BE313" s="21"/>
      <c r="BF313" s="21"/>
      <c r="BG313" s="21"/>
      <c r="BH313" s="21"/>
      <c r="BI313" s="21"/>
      <c r="BJ313" s="21"/>
    </row>
    <row r="314" spans="1:62" ht="16.5" customHeight="1">
      <c r="A314" s="4329" t="s">
        <v>153</v>
      </c>
      <c r="B314" s="4400">
        <f t="shared" si="8"/>
        <v>3.125E-2</v>
      </c>
      <c r="C314" s="98">
        <v>1</v>
      </c>
      <c r="D314" s="107">
        <v>32</v>
      </c>
      <c r="E314" s="46" t="s">
        <v>53</v>
      </c>
      <c r="F314" s="31" t="s">
        <v>77</v>
      </c>
      <c r="G314" s="31" t="s">
        <v>77</v>
      </c>
      <c r="H314" s="31" t="s">
        <v>77</v>
      </c>
      <c r="I314" s="31" t="s">
        <v>77</v>
      </c>
      <c r="J314" s="31" t="s">
        <v>77</v>
      </c>
      <c r="K314" s="48" t="s">
        <v>77</v>
      </c>
      <c r="L314" s="31" t="s">
        <v>77</v>
      </c>
      <c r="M314" s="31" t="s">
        <v>77</v>
      </c>
      <c r="N314" s="31" t="s">
        <v>77</v>
      </c>
      <c r="O314" s="31" t="s">
        <v>77</v>
      </c>
      <c r="P314" s="31" t="s">
        <v>77</v>
      </c>
      <c r="Q314" s="31" t="s">
        <v>77</v>
      </c>
      <c r="R314" s="31" t="s">
        <v>77</v>
      </c>
      <c r="S314" s="31" t="s">
        <v>77</v>
      </c>
      <c r="T314" s="31" t="s">
        <v>77</v>
      </c>
      <c r="U314" s="31" t="s">
        <v>77</v>
      </c>
      <c r="V314" s="31" t="s">
        <v>77</v>
      </c>
      <c r="W314" s="31" t="s">
        <v>77</v>
      </c>
      <c r="X314" s="31" t="s">
        <v>77</v>
      </c>
      <c r="Y314" s="31" t="s">
        <v>77</v>
      </c>
      <c r="Z314" s="31" t="s">
        <v>77</v>
      </c>
      <c r="AA314" s="31" t="s">
        <v>77</v>
      </c>
      <c r="AB314" s="31" t="s">
        <v>77</v>
      </c>
      <c r="AC314" s="49" t="s">
        <v>77</v>
      </c>
      <c r="AD314" s="31" t="s">
        <v>77</v>
      </c>
      <c r="AE314" s="31" t="s">
        <v>77</v>
      </c>
      <c r="AF314" s="31"/>
      <c r="AG314" s="31" t="s">
        <v>77</v>
      </c>
      <c r="AH314" s="31" t="s">
        <v>77</v>
      </c>
      <c r="AI314" s="31" t="s">
        <v>77</v>
      </c>
      <c r="AJ314" s="31" t="s">
        <v>77</v>
      </c>
      <c r="AK314" s="31" t="s">
        <v>77</v>
      </c>
      <c r="AL314" s="31" t="s">
        <v>77</v>
      </c>
      <c r="AM314" s="31" t="s">
        <v>77</v>
      </c>
      <c r="AN314" s="31" t="s">
        <v>77</v>
      </c>
      <c r="AO314" s="31" t="s">
        <v>77</v>
      </c>
      <c r="AP314" s="31" t="s">
        <v>77</v>
      </c>
      <c r="AQ314" s="31" t="s">
        <v>77</v>
      </c>
      <c r="AR314" s="148" t="s">
        <v>77</v>
      </c>
      <c r="AS314" s="21"/>
      <c r="AT314" s="21"/>
      <c r="AU314" s="21"/>
      <c r="AV314" s="21"/>
      <c r="AW314" s="21"/>
      <c r="AX314" s="21"/>
      <c r="AY314" s="21"/>
      <c r="AZ314" s="21"/>
      <c r="BA314" s="21"/>
      <c r="BB314" s="21"/>
      <c r="BC314" s="21"/>
      <c r="BD314" s="21"/>
      <c r="BE314" s="21"/>
      <c r="BF314" s="21"/>
      <c r="BG314" s="21"/>
      <c r="BH314" s="21"/>
      <c r="BI314" s="21"/>
      <c r="BJ314" s="21"/>
    </row>
    <row r="315" spans="1:62" ht="16.5" customHeight="1">
      <c r="A315" s="4329" t="s">
        <v>154</v>
      </c>
      <c r="B315" s="4400">
        <f t="shared" si="8"/>
        <v>3.125E-2</v>
      </c>
      <c r="C315" s="98">
        <v>1</v>
      </c>
      <c r="D315" s="107">
        <v>32</v>
      </c>
      <c r="E315" s="46" t="s">
        <v>77</v>
      </c>
      <c r="F315" s="31" t="s">
        <v>77</v>
      </c>
      <c r="G315" s="31" t="s">
        <v>77</v>
      </c>
      <c r="H315" s="31" t="s">
        <v>77</v>
      </c>
      <c r="I315" s="31" t="s">
        <v>77</v>
      </c>
      <c r="J315" s="31" t="s">
        <v>77</v>
      </c>
      <c r="K315" s="48" t="s">
        <v>77</v>
      </c>
      <c r="L315" s="31" t="s">
        <v>77</v>
      </c>
      <c r="M315" s="31" t="s">
        <v>77</v>
      </c>
      <c r="N315" s="31" t="s">
        <v>77</v>
      </c>
      <c r="O315" s="31" t="s">
        <v>77</v>
      </c>
      <c r="P315" s="31" t="s">
        <v>77</v>
      </c>
      <c r="Q315" s="31" t="s">
        <v>77</v>
      </c>
      <c r="R315" s="31" t="s">
        <v>77</v>
      </c>
      <c r="S315" s="31" t="s">
        <v>77</v>
      </c>
      <c r="T315" s="31" t="s">
        <v>77</v>
      </c>
      <c r="U315" s="31" t="s">
        <v>77</v>
      </c>
      <c r="V315" s="31" t="s">
        <v>77</v>
      </c>
      <c r="W315" s="31" t="s">
        <v>77</v>
      </c>
      <c r="X315" s="31" t="s">
        <v>77</v>
      </c>
      <c r="Y315" s="31" t="s">
        <v>77</v>
      </c>
      <c r="Z315" s="31" t="s">
        <v>77</v>
      </c>
      <c r="AA315" s="31" t="s">
        <v>77</v>
      </c>
      <c r="AB315" s="31" t="s">
        <v>53</v>
      </c>
      <c r="AC315" s="49" t="s">
        <v>77</v>
      </c>
      <c r="AD315" s="31" t="s">
        <v>77</v>
      </c>
      <c r="AE315" s="31" t="s">
        <v>77</v>
      </c>
      <c r="AF315" s="31"/>
      <c r="AG315" s="31" t="s">
        <v>77</v>
      </c>
      <c r="AH315" s="31" t="s">
        <v>77</v>
      </c>
      <c r="AI315" s="31" t="s">
        <v>77</v>
      </c>
      <c r="AJ315" s="31" t="s">
        <v>77</v>
      </c>
      <c r="AK315" s="31" t="s">
        <v>77</v>
      </c>
      <c r="AL315" s="31" t="s">
        <v>77</v>
      </c>
      <c r="AM315" s="31" t="s">
        <v>77</v>
      </c>
      <c r="AN315" s="31" t="s">
        <v>77</v>
      </c>
      <c r="AO315" s="31" t="s">
        <v>77</v>
      </c>
      <c r="AP315" s="31" t="s">
        <v>77</v>
      </c>
      <c r="AQ315" s="31" t="s">
        <v>77</v>
      </c>
      <c r="AR315" s="148" t="s">
        <v>77</v>
      </c>
      <c r="AS315" s="21"/>
      <c r="AT315" s="21"/>
      <c r="AU315" s="21"/>
      <c r="AV315" s="21"/>
      <c r="AW315" s="21"/>
      <c r="AX315" s="21"/>
      <c r="AY315" s="21"/>
      <c r="AZ315" s="21"/>
      <c r="BA315" s="21"/>
      <c r="BB315" s="21"/>
      <c r="BC315" s="21"/>
      <c r="BD315" s="21"/>
      <c r="BE315" s="21"/>
      <c r="BF315" s="21"/>
      <c r="BG315" s="21"/>
      <c r="BH315" s="21"/>
      <c r="BI315" s="21"/>
      <c r="BJ315" s="21"/>
    </row>
    <row r="316" spans="1:62" ht="16.5" customHeight="1">
      <c r="A316" s="4335" t="s">
        <v>155</v>
      </c>
      <c r="B316" s="4400">
        <f t="shared" si="8"/>
        <v>0</v>
      </c>
      <c r="C316" s="98">
        <v>0</v>
      </c>
      <c r="D316" s="107">
        <v>32</v>
      </c>
      <c r="E316" s="46" t="s">
        <v>77</v>
      </c>
      <c r="F316" s="31" t="s">
        <v>77</v>
      </c>
      <c r="G316" s="31" t="s">
        <v>77</v>
      </c>
      <c r="H316" s="31" t="s">
        <v>77</v>
      </c>
      <c r="I316" s="31" t="s">
        <v>77</v>
      </c>
      <c r="J316" s="31" t="s">
        <v>77</v>
      </c>
      <c r="K316" s="48" t="s">
        <v>77</v>
      </c>
      <c r="L316" s="31" t="s">
        <v>77</v>
      </c>
      <c r="M316" s="31" t="s">
        <v>77</v>
      </c>
      <c r="N316" s="31" t="s">
        <v>77</v>
      </c>
      <c r="O316" s="31" t="s">
        <v>77</v>
      </c>
      <c r="P316" s="31" t="s">
        <v>77</v>
      </c>
      <c r="Q316" s="31" t="s">
        <v>77</v>
      </c>
      <c r="R316" s="31" t="s">
        <v>77</v>
      </c>
      <c r="S316" s="31" t="s">
        <v>77</v>
      </c>
      <c r="T316" s="31" t="s">
        <v>77</v>
      </c>
      <c r="U316" s="31" t="s">
        <v>77</v>
      </c>
      <c r="V316" s="31" t="s">
        <v>77</v>
      </c>
      <c r="W316" s="31" t="s">
        <v>77</v>
      </c>
      <c r="X316" s="31" t="s">
        <v>77</v>
      </c>
      <c r="Y316" s="31" t="s">
        <v>77</v>
      </c>
      <c r="Z316" s="31" t="s">
        <v>77</v>
      </c>
      <c r="AA316" s="31" t="s">
        <v>77</v>
      </c>
      <c r="AB316" s="31" t="s">
        <v>77</v>
      </c>
      <c r="AC316" s="49" t="s">
        <v>77</v>
      </c>
      <c r="AD316" s="31" t="s">
        <v>77</v>
      </c>
      <c r="AE316" s="31" t="s">
        <v>77</v>
      </c>
      <c r="AF316" s="31"/>
      <c r="AG316" s="31" t="s">
        <v>77</v>
      </c>
      <c r="AH316" s="31" t="s">
        <v>77</v>
      </c>
      <c r="AI316" s="31" t="s">
        <v>77</v>
      </c>
      <c r="AJ316" s="31" t="s">
        <v>77</v>
      </c>
      <c r="AK316" s="31" t="s">
        <v>77</v>
      </c>
      <c r="AL316" s="31" t="s">
        <v>77</v>
      </c>
      <c r="AM316" s="31" t="s">
        <v>77</v>
      </c>
      <c r="AN316" s="31" t="s">
        <v>77</v>
      </c>
      <c r="AO316" s="31" t="s">
        <v>77</v>
      </c>
      <c r="AP316" s="31" t="s">
        <v>77</v>
      </c>
      <c r="AQ316" s="31" t="s">
        <v>77</v>
      </c>
      <c r="AR316" s="148" t="s">
        <v>77</v>
      </c>
      <c r="AS316" s="21"/>
      <c r="AT316" s="21"/>
      <c r="AU316" s="21"/>
      <c r="AV316" s="21"/>
      <c r="AW316" s="21"/>
      <c r="AX316" s="21"/>
      <c r="AY316" s="21"/>
      <c r="AZ316" s="21"/>
      <c r="BA316" s="21"/>
      <c r="BB316" s="21"/>
      <c r="BC316" s="21"/>
      <c r="BD316" s="21"/>
      <c r="BE316" s="21"/>
      <c r="BF316" s="21"/>
      <c r="BG316" s="21"/>
      <c r="BH316" s="21"/>
      <c r="BI316" s="21"/>
      <c r="BJ316" s="21"/>
    </row>
    <row r="317" spans="1:62" ht="16.5" customHeight="1">
      <c r="A317" s="4357" t="s">
        <v>163</v>
      </c>
      <c r="B317" s="44"/>
      <c r="C317" s="44"/>
      <c r="D317" s="12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124"/>
      <c r="AS317" s="21"/>
      <c r="AT317" s="21"/>
      <c r="AU317" s="21"/>
      <c r="AV317" s="21"/>
      <c r="AW317" s="21"/>
      <c r="AX317" s="21"/>
      <c r="AY317" s="21"/>
      <c r="AZ317" s="21"/>
      <c r="BA317" s="21"/>
      <c r="BB317" s="21"/>
      <c r="BC317" s="21"/>
      <c r="BD317" s="21"/>
      <c r="BE317" s="21"/>
      <c r="BF317" s="21"/>
      <c r="BG317" s="21"/>
      <c r="BH317" s="21"/>
      <c r="BI317" s="21"/>
      <c r="BJ317" s="21"/>
    </row>
    <row r="318" spans="1:62" ht="16.5" customHeight="1">
      <c r="A318" s="4329" t="s">
        <v>149</v>
      </c>
      <c r="B318" s="4400">
        <f t="shared" ref="B318:B324" si="9">C318/D318</f>
        <v>0.2</v>
      </c>
      <c r="C318" s="98">
        <v>7</v>
      </c>
      <c r="D318" s="107">
        <v>35</v>
      </c>
      <c r="E318" s="46" t="s">
        <v>77</v>
      </c>
      <c r="F318" s="31" t="s">
        <v>53</v>
      </c>
      <c r="G318" s="31" t="s">
        <v>77</v>
      </c>
      <c r="H318" s="31" t="s">
        <v>77</v>
      </c>
      <c r="I318" s="31" t="s">
        <v>77</v>
      </c>
      <c r="J318" s="31" t="s">
        <v>77</v>
      </c>
      <c r="K318" s="48" t="s">
        <v>77</v>
      </c>
      <c r="L318" s="31" t="s">
        <v>77</v>
      </c>
      <c r="M318" s="31" t="s">
        <v>77</v>
      </c>
      <c r="N318" s="31" t="s">
        <v>77</v>
      </c>
      <c r="O318" s="31" t="s">
        <v>77</v>
      </c>
      <c r="P318" s="31" t="s">
        <v>53</v>
      </c>
      <c r="Q318" s="31" t="s">
        <v>77</v>
      </c>
      <c r="R318" s="31" t="s">
        <v>77</v>
      </c>
      <c r="S318" s="31" t="s">
        <v>77</v>
      </c>
      <c r="T318" s="31" t="s">
        <v>77</v>
      </c>
      <c r="U318" s="31" t="s">
        <v>77</v>
      </c>
      <c r="V318" s="31" t="s">
        <v>53</v>
      </c>
      <c r="W318" s="31" t="s">
        <v>77</v>
      </c>
      <c r="X318" s="31" t="s">
        <v>77</v>
      </c>
      <c r="Y318" s="31" t="s">
        <v>77</v>
      </c>
      <c r="Z318" s="31" t="s">
        <v>77</v>
      </c>
      <c r="AA318" s="31" t="s">
        <v>77</v>
      </c>
      <c r="AB318" s="31" t="s">
        <v>77</v>
      </c>
      <c r="AC318" s="49" t="s">
        <v>53</v>
      </c>
      <c r="AD318" s="31" t="s">
        <v>77</v>
      </c>
      <c r="AE318" s="31" t="s">
        <v>77</v>
      </c>
      <c r="AF318" s="31" t="s">
        <v>77</v>
      </c>
      <c r="AG318" s="31" t="s">
        <v>77</v>
      </c>
      <c r="AH318" s="31" t="s">
        <v>77</v>
      </c>
      <c r="AI318" s="31" t="s">
        <v>77</v>
      </c>
      <c r="AJ318" s="31" t="s">
        <v>77</v>
      </c>
      <c r="AK318" s="31" t="s">
        <v>77</v>
      </c>
      <c r="AL318" s="31" t="s">
        <v>53</v>
      </c>
      <c r="AM318" s="31" t="s">
        <v>53</v>
      </c>
      <c r="AN318" s="31" t="s">
        <v>77</v>
      </c>
      <c r="AO318" s="31" t="s">
        <v>77</v>
      </c>
      <c r="AP318" s="31" t="s">
        <v>77</v>
      </c>
      <c r="AQ318" s="31" t="s">
        <v>77</v>
      </c>
      <c r="AR318" s="148" t="s">
        <v>77</v>
      </c>
      <c r="AS318" s="21"/>
      <c r="AT318" s="21"/>
      <c r="AU318" s="21"/>
      <c r="AV318" s="21"/>
      <c r="AW318" s="21"/>
      <c r="AX318" s="21"/>
      <c r="AY318" s="21"/>
      <c r="AZ318" s="21"/>
      <c r="BA318" s="21"/>
      <c r="BB318" s="21"/>
      <c r="BC318" s="21"/>
      <c r="BD318" s="21"/>
      <c r="BE318" s="21"/>
      <c r="BF318" s="21"/>
      <c r="BG318" s="21"/>
      <c r="BH318" s="21"/>
      <c r="BI318" s="21"/>
      <c r="BJ318" s="21"/>
    </row>
    <row r="319" spans="1:62" ht="16.5" customHeight="1">
      <c r="A319" s="4329" t="s">
        <v>150</v>
      </c>
      <c r="B319" s="4400">
        <f t="shared" si="9"/>
        <v>0.11428571428571428</v>
      </c>
      <c r="C319" s="98">
        <v>4</v>
      </c>
      <c r="D319" s="107">
        <v>35</v>
      </c>
      <c r="E319" s="46" t="s">
        <v>77</v>
      </c>
      <c r="F319" s="31" t="s">
        <v>77</v>
      </c>
      <c r="G319" s="31" t="s">
        <v>77</v>
      </c>
      <c r="H319" s="31" t="s">
        <v>77</v>
      </c>
      <c r="I319" s="31" t="s">
        <v>77</v>
      </c>
      <c r="J319" s="31" t="s">
        <v>53</v>
      </c>
      <c r="K319" s="48" t="s">
        <v>77</v>
      </c>
      <c r="L319" s="31" t="s">
        <v>77</v>
      </c>
      <c r="M319" s="31" t="s">
        <v>77</v>
      </c>
      <c r="N319" s="31" t="s">
        <v>77</v>
      </c>
      <c r="O319" s="31" t="s">
        <v>77</v>
      </c>
      <c r="P319" s="31" t="s">
        <v>77</v>
      </c>
      <c r="Q319" s="31" t="s">
        <v>77</v>
      </c>
      <c r="R319" s="31" t="s">
        <v>53</v>
      </c>
      <c r="S319" s="31" t="s">
        <v>77</v>
      </c>
      <c r="T319" s="31" t="s">
        <v>77</v>
      </c>
      <c r="U319" s="31" t="s">
        <v>77</v>
      </c>
      <c r="V319" s="31" t="s">
        <v>77</v>
      </c>
      <c r="W319" s="31" t="s">
        <v>77</v>
      </c>
      <c r="X319" s="31" t="s">
        <v>77</v>
      </c>
      <c r="Y319" s="31" t="s">
        <v>77</v>
      </c>
      <c r="Z319" s="31" t="s">
        <v>77</v>
      </c>
      <c r="AA319" s="31" t="s">
        <v>77</v>
      </c>
      <c r="AB319" s="31" t="s">
        <v>77</v>
      </c>
      <c r="AC319" s="49" t="s">
        <v>77</v>
      </c>
      <c r="AD319" s="31" t="s">
        <v>77</v>
      </c>
      <c r="AE319" s="31" t="s">
        <v>77</v>
      </c>
      <c r="AF319" s="31" t="s">
        <v>53</v>
      </c>
      <c r="AG319" s="31" t="s">
        <v>77</v>
      </c>
      <c r="AH319" s="31" t="s">
        <v>77</v>
      </c>
      <c r="AI319" s="31" t="s">
        <v>77</v>
      </c>
      <c r="AJ319" s="31" t="s">
        <v>77</v>
      </c>
      <c r="AK319" s="31" t="s">
        <v>77</v>
      </c>
      <c r="AL319" s="31" t="s">
        <v>77</v>
      </c>
      <c r="AM319" s="31" t="s">
        <v>77</v>
      </c>
      <c r="AN319" s="31" t="s">
        <v>53</v>
      </c>
      <c r="AO319" s="31" t="s">
        <v>77</v>
      </c>
      <c r="AP319" s="31" t="s">
        <v>77</v>
      </c>
      <c r="AQ319" s="31" t="s">
        <v>77</v>
      </c>
      <c r="AR319" s="148" t="s">
        <v>77</v>
      </c>
      <c r="AS319" s="21"/>
      <c r="AT319" s="21"/>
      <c r="AU319" s="21"/>
      <c r="AV319" s="21"/>
      <c r="AW319" s="21"/>
      <c r="AX319" s="21"/>
      <c r="AY319" s="21"/>
      <c r="AZ319" s="21"/>
      <c r="BA319" s="21"/>
      <c r="BB319" s="21"/>
      <c r="BC319" s="21"/>
      <c r="BD319" s="21"/>
      <c r="BE319" s="21"/>
      <c r="BF319" s="21"/>
      <c r="BG319" s="21"/>
      <c r="BH319" s="21"/>
      <c r="BI319" s="21"/>
      <c r="BJ319" s="21"/>
    </row>
    <row r="320" spans="1:62" ht="16.5" customHeight="1">
      <c r="A320" s="4329" t="s">
        <v>151</v>
      </c>
      <c r="B320" s="4400">
        <f t="shared" si="9"/>
        <v>0.2857142857142857</v>
      </c>
      <c r="C320" s="98">
        <v>10</v>
      </c>
      <c r="D320" s="107">
        <v>35</v>
      </c>
      <c r="E320" s="46" t="s">
        <v>77</v>
      </c>
      <c r="F320" s="31" t="s">
        <v>77</v>
      </c>
      <c r="G320" s="31" t="s">
        <v>53</v>
      </c>
      <c r="H320" s="31" t="s">
        <v>77</v>
      </c>
      <c r="I320" s="31" t="s">
        <v>53</v>
      </c>
      <c r="J320" s="31" t="s">
        <v>77</v>
      </c>
      <c r="K320" s="48" t="s">
        <v>77</v>
      </c>
      <c r="L320" s="31" t="s">
        <v>53</v>
      </c>
      <c r="M320" s="31" t="s">
        <v>77</v>
      </c>
      <c r="N320" s="31" t="s">
        <v>77</v>
      </c>
      <c r="O320" s="31" t="s">
        <v>77</v>
      </c>
      <c r="P320" s="31" t="s">
        <v>77</v>
      </c>
      <c r="Q320" s="31" t="s">
        <v>77</v>
      </c>
      <c r="R320" s="31" t="s">
        <v>77</v>
      </c>
      <c r="S320" s="31" t="s">
        <v>77</v>
      </c>
      <c r="T320" s="31" t="s">
        <v>77</v>
      </c>
      <c r="U320" s="31" t="s">
        <v>77</v>
      </c>
      <c r="V320" s="31" t="s">
        <v>77</v>
      </c>
      <c r="W320" s="31" t="s">
        <v>77</v>
      </c>
      <c r="X320" s="31" t="s">
        <v>77</v>
      </c>
      <c r="Y320" s="31" t="s">
        <v>53</v>
      </c>
      <c r="Z320" s="31" t="s">
        <v>77</v>
      </c>
      <c r="AA320" s="31" t="s">
        <v>77</v>
      </c>
      <c r="AB320" s="31" t="s">
        <v>53</v>
      </c>
      <c r="AC320" s="49" t="s">
        <v>77</v>
      </c>
      <c r="AD320" s="31" t="s">
        <v>53</v>
      </c>
      <c r="AE320" s="31" t="s">
        <v>77</v>
      </c>
      <c r="AF320" s="31" t="s">
        <v>77</v>
      </c>
      <c r="AG320" s="31" t="s">
        <v>53</v>
      </c>
      <c r="AH320" s="31" t="s">
        <v>77</v>
      </c>
      <c r="AI320" s="31" t="s">
        <v>77</v>
      </c>
      <c r="AJ320" s="31" t="s">
        <v>53</v>
      </c>
      <c r="AK320" s="31" t="s">
        <v>53</v>
      </c>
      <c r="AL320" s="31" t="s">
        <v>77</v>
      </c>
      <c r="AM320" s="31" t="s">
        <v>77</v>
      </c>
      <c r="AN320" s="31" t="s">
        <v>77</v>
      </c>
      <c r="AO320" s="31" t="s">
        <v>77</v>
      </c>
      <c r="AP320" s="31" t="s">
        <v>53</v>
      </c>
      <c r="AQ320" s="31" t="s">
        <v>77</v>
      </c>
      <c r="AR320" s="148" t="s">
        <v>77</v>
      </c>
      <c r="AS320" s="21"/>
      <c r="AT320" s="21"/>
      <c r="AU320" s="21"/>
      <c r="AV320" s="21"/>
      <c r="AW320" s="21"/>
      <c r="AX320" s="21"/>
      <c r="AY320" s="21"/>
      <c r="AZ320" s="21"/>
      <c r="BA320" s="21"/>
      <c r="BB320" s="21"/>
      <c r="BC320" s="21"/>
      <c r="BD320" s="21"/>
      <c r="BE320" s="21"/>
      <c r="BF320" s="21"/>
      <c r="BG320" s="21"/>
      <c r="BH320" s="21"/>
      <c r="BI320" s="21"/>
      <c r="BJ320" s="21"/>
    </row>
    <row r="321" spans="1:62" ht="16.5" customHeight="1">
      <c r="A321" s="4329" t="s">
        <v>152</v>
      </c>
      <c r="B321" s="4400">
        <f t="shared" si="9"/>
        <v>0.31428571428571428</v>
      </c>
      <c r="C321" s="98">
        <v>11</v>
      </c>
      <c r="D321" s="107">
        <v>35</v>
      </c>
      <c r="E321" s="46" t="s">
        <v>77</v>
      </c>
      <c r="F321" s="31" t="s">
        <v>77</v>
      </c>
      <c r="G321" s="31" t="s">
        <v>77</v>
      </c>
      <c r="H321" s="31" t="s">
        <v>53</v>
      </c>
      <c r="I321" s="31" t="s">
        <v>77</v>
      </c>
      <c r="J321" s="31" t="s">
        <v>77</v>
      </c>
      <c r="K321" s="48" t="s">
        <v>53</v>
      </c>
      <c r="L321" s="31" t="s">
        <v>77</v>
      </c>
      <c r="M321" s="31" t="s">
        <v>53</v>
      </c>
      <c r="N321" s="31" t="s">
        <v>53</v>
      </c>
      <c r="O321" s="31" t="s">
        <v>53</v>
      </c>
      <c r="P321" s="31" t="s">
        <v>77</v>
      </c>
      <c r="Q321" s="31" t="s">
        <v>77</v>
      </c>
      <c r="R321" s="31" t="s">
        <v>77</v>
      </c>
      <c r="S321" s="31" t="s">
        <v>77</v>
      </c>
      <c r="T321" s="31" t="s">
        <v>77</v>
      </c>
      <c r="U321" s="31" t="s">
        <v>77</v>
      </c>
      <c r="V321" s="31" t="s">
        <v>77</v>
      </c>
      <c r="W321" s="31" t="s">
        <v>77</v>
      </c>
      <c r="X321" s="31" t="s">
        <v>53</v>
      </c>
      <c r="Y321" s="31" t="s">
        <v>77</v>
      </c>
      <c r="Z321" s="31" t="s">
        <v>53</v>
      </c>
      <c r="AA321" s="31" t="s">
        <v>77</v>
      </c>
      <c r="AB321" s="31" t="s">
        <v>77</v>
      </c>
      <c r="AC321" s="49" t="s">
        <v>77</v>
      </c>
      <c r="AD321" s="31" t="s">
        <v>77</v>
      </c>
      <c r="AE321" s="31" t="s">
        <v>77</v>
      </c>
      <c r="AF321" s="31" t="s">
        <v>77</v>
      </c>
      <c r="AG321" s="31" t="s">
        <v>77</v>
      </c>
      <c r="AH321" s="31" t="s">
        <v>77</v>
      </c>
      <c r="AI321" s="31" t="s">
        <v>53</v>
      </c>
      <c r="AJ321" s="31" t="s">
        <v>77</v>
      </c>
      <c r="AK321" s="31" t="s">
        <v>77</v>
      </c>
      <c r="AL321" s="31" t="s">
        <v>77</v>
      </c>
      <c r="AM321" s="31" t="s">
        <v>77</v>
      </c>
      <c r="AN321" s="31" t="s">
        <v>77</v>
      </c>
      <c r="AO321" s="31" t="s">
        <v>53</v>
      </c>
      <c r="AP321" s="31" t="s">
        <v>77</v>
      </c>
      <c r="AQ321" s="31" t="s">
        <v>53</v>
      </c>
      <c r="AR321" s="148" t="s">
        <v>53</v>
      </c>
      <c r="AS321" s="21"/>
      <c r="AT321" s="21"/>
      <c r="AU321" s="21"/>
      <c r="AV321" s="21"/>
      <c r="AW321" s="21"/>
      <c r="AX321" s="21"/>
      <c r="AY321" s="21"/>
      <c r="AZ321" s="21"/>
      <c r="BA321" s="21"/>
      <c r="BB321" s="21"/>
      <c r="BC321" s="21"/>
      <c r="BD321" s="21"/>
      <c r="BE321" s="21"/>
      <c r="BF321" s="21"/>
      <c r="BG321" s="21"/>
      <c r="BH321" s="21"/>
      <c r="BI321" s="21"/>
      <c r="BJ321" s="21"/>
    </row>
    <row r="322" spans="1:62" ht="16.5" customHeight="1">
      <c r="A322" s="4329" t="s">
        <v>153</v>
      </c>
      <c r="B322" s="4400">
        <f t="shared" si="9"/>
        <v>2.8571428571428571E-2</v>
      </c>
      <c r="C322" s="98">
        <v>1</v>
      </c>
      <c r="D322" s="107">
        <v>35</v>
      </c>
      <c r="E322" s="46" t="s">
        <v>53</v>
      </c>
      <c r="F322" s="31" t="s">
        <v>77</v>
      </c>
      <c r="G322" s="31" t="s">
        <v>77</v>
      </c>
      <c r="H322" s="31" t="s">
        <v>77</v>
      </c>
      <c r="I322" s="31" t="s">
        <v>77</v>
      </c>
      <c r="J322" s="31" t="s">
        <v>77</v>
      </c>
      <c r="K322" s="48" t="s">
        <v>77</v>
      </c>
      <c r="L322" s="31" t="s">
        <v>77</v>
      </c>
      <c r="M322" s="31" t="s">
        <v>77</v>
      </c>
      <c r="N322" s="31" t="s">
        <v>77</v>
      </c>
      <c r="O322" s="31" t="s">
        <v>77</v>
      </c>
      <c r="P322" s="31" t="s">
        <v>77</v>
      </c>
      <c r="Q322" s="31" t="s">
        <v>77</v>
      </c>
      <c r="R322" s="31" t="s">
        <v>77</v>
      </c>
      <c r="S322" s="31" t="s">
        <v>77</v>
      </c>
      <c r="T322" s="31" t="s">
        <v>77</v>
      </c>
      <c r="U322" s="31" t="s">
        <v>77</v>
      </c>
      <c r="V322" s="31" t="s">
        <v>77</v>
      </c>
      <c r="W322" s="31" t="s">
        <v>77</v>
      </c>
      <c r="X322" s="31" t="s">
        <v>77</v>
      </c>
      <c r="Y322" s="31" t="s">
        <v>77</v>
      </c>
      <c r="Z322" s="31" t="s">
        <v>77</v>
      </c>
      <c r="AA322" s="31" t="s">
        <v>77</v>
      </c>
      <c r="AB322" s="31" t="s">
        <v>77</v>
      </c>
      <c r="AC322" s="49" t="s">
        <v>77</v>
      </c>
      <c r="AD322" s="31" t="s">
        <v>77</v>
      </c>
      <c r="AE322" s="31" t="s">
        <v>77</v>
      </c>
      <c r="AF322" s="31" t="s">
        <v>77</v>
      </c>
      <c r="AG322" s="31" t="s">
        <v>77</v>
      </c>
      <c r="AH322" s="31" t="s">
        <v>77</v>
      </c>
      <c r="AI322" s="31" t="s">
        <v>77</v>
      </c>
      <c r="AJ322" s="31" t="s">
        <v>77</v>
      </c>
      <c r="AK322" s="31" t="s">
        <v>77</v>
      </c>
      <c r="AL322" s="31" t="s">
        <v>77</v>
      </c>
      <c r="AM322" s="31" t="s">
        <v>77</v>
      </c>
      <c r="AN322" s="31" t="s">
        <v>77</v>
      </c>
      <c r="AO322" s="31" t="s">
        <v>77</v>
      </c>
      <c r="AP322" s="31" t="s">
        <v>77</v>
      </c>
      <c r="AQ322" s="31" t="s">
        <v>77</v>
      </c>
      <c r="AR322" s="148" t="s">
        <v>77</v>
      </c>
      <c r="AS322" s="21"/>
      <c r="AT322" s="21"/>
      <c r="AU322" s="21"/>
      <c r="AV322" s="21"/>
      <c r="AW322" s="21"/>
      <c r="AX322" s="21"/>
      <c r="AY322" s="21"/>
      <c r="AZ322" s="21"/>
      <c r="BA322" s="21"/>
      <c r="BB322" s="21"/>
      <c r="BC322" s="21"/>
      <c r="BD322" s="21"/>
      <c r="BE322" s="21"/>
      <c r="BF322" s="21"/>
      <c r="BG322" s="21"/>
      <c r="BH322" s="21"/>
      <c r="BI322" s="21"/>
      <c r="BJ322" s="21"/>
    </row>
    <row r="323" spans="1:62" ht="16.5" customHeight="1">
      <c r="A323" s="4329" t="s">
        <v>154</v>
      </c>
      <c r="B323" s="4400">
        <f t="shared" si="9"/>
        <v>2.8571428571428571E-2</v>
      </c>
      <c r="C323" s="98">
        <v>1</v>
      </c>
      <c r="D323" s="107">
        <v>35</v>
      </c>
      <c r="E323" s="46" t="s">
        <v>77</v>
      </c>
      <c r="F323" s="31" t="s">
        <v>77</v>
      </c>
      <c r="G323" s="31" t="s">
        <v>77</v>
      </c>
      <c r="H323" s="31" t="s">
        <v>77</v>
      </c>
      <c r="I323" s="31" t="s">
        <v>77</v>
      </c>
      <c r="J323" s="31" t="s">
        <v>77</v>
      </c>
      <c r="K323" s="48" t="s">
        <v>77</v>
      </c>
      <c r="L323" s="31" t="s">
        <v>77</v>
      </c>
      <c r="M323" s="31" t="s">
        <v>77</v>
      </c>
      <c r="N323" s="31" t="s">
        <v>77</v>
      </c>
      <c r="O323" s="31" t="s">
        <v>77</v>
      </c>
      <c r="P323" s="31" t="s">
        <v>77</v>
      </c>
      <c r="Q323" s="31" t="s">
        <v>77</v>
      </c>
      <c r="R323" s="31" t="s">
        <v>77</v>
      </c>
      <c r="S323" s="31" t="s">
        <v>77</v>
      </c>
      <c r="T323" s="31" t="s">
        <v>53</v>
      </c>
      <c r="U323" s="31" t="s">
        <v>77</v>
      </c>
      <c r="V323" s="31" t="s">
        <v>77</v>
      </c>
      <c r="W323" s="31" t="s">
        <v>77</v>
      </c>
      <c r="X323" s="31" t="s">
        <v>77</v>
      </c>
      <c r="Y323" s="31" t="s">
        <v>77</v>
      </c>
      <c r="Z323" s="31" t="s">
        <v>77</v>
      </c>
      <c r="AA323" s="31" t="s">
        <v>77</v>
      </c>
      <c r="AB323" s="31" t="s">
        <v>77</v>
      </c>
      <c r="AC323" s="49" t="s">
        <v>77</v>
      </c>
      <c r="AD323" s="31" t="s">
        <v>77</v>
      </c>
      <c r="AE323" s="31" t="s">
        <v>77</v>
      </c>
      <c r="AF323" s="31" t="s">
        <v>77</v>
      </c>
      <c r="AG323" s="31" t="s">
        <v>77</v>
      </c>
      <c r="AH323" s="31" t="s">
        <v>77</v>
      </c>
      <c r="AI323" s="31" t="s">
        <v>77</v>
      </c>
      <c r="AJ323" s="31" t="s">
        <v>77</v>
      </c>
      <c r="AK323" s="31" t="s">
        <v>77</v>
      </c>
      <c r="AL323" s="31" t="s">
        <v>77</v>
      </c>
      <c r="AM323" s="31" t="s">
        <v>77</v>
      </c>
      <c r="AN323" s="31" t="s">
        <v>77</v>
      </c>
      <c r="AO323" s="31" t="s">
        <v>77</v>
      </c>
      <c r="AP323" s="31" t="s">
        <v>77</v>
      </c>
      <c r="AQ323" s="31" t="s">
        <v>77</v>
      </c>
      <c r="AR323" s="148" t="s">
        <v>77</v>
      </c>
      <c r="AS323" s="21"/>
      <c r="AT323" s="21"/>
      <c r="AU323" s="21"/>
      <c r="AV323" s="21"/>
      <c r="AW323" s="21"/>
      <c r="AX323" s="21"/>
      <c r="AY323" s="21"/>
      <c r="AZ323" s="21"/>
      <c r="BA323" s="21"/>
      <c r="BB323" s="21"/>
      <c r="BC323" s="21"/>
      <c r="BD323" s="21"/>
      <c r="BE323" s="21"/>
      <c r="BF323" s="21"/>
      <c r="BG323" s="21"/>
      <c r="BH323" s="21"/>
      <c r="BI323" s="21"/>
      <c r="BJ323" s="21"/>
    </row>
    <row r="324" spans="1:62" ht="16.5" customHeight="1">
      <c r="A324" s="4335" t="s">
        <v>155</v>
      </c>
      <c r="B324" s="4400">
        <f t="shared" si="9"/>
        <v>2.8571428571428571E-2</v>
      </c>
      <c r="C324" s="98">
        <v>1</v>
      </c>
      <c r="D324" s="107">
        <v>35</v>
      </c>
      <c r="E324" s="46" t="s">
        <v>77</v>
      </c>
      <c r="F324" s="31" t="s">
        <v>77</v>
      </c>
      <c r="G324" s="31" t="s">
        <v>77</v>
      </c>
      <c r="H324" s="31" t="s">
        <v>77</v>
      </c>
      <c r="I324" s="31" t="s">
        <v>77</v>
      </c>
      <c r="J324" s="31" t="s">
        <v>77</v>
      </c>
      <c r="K324" s="48" t="s">
        <v>77</v>
      </c>
      <c r="L324" s="31" t="s">
        <v>77</v>
      </c>
      <c r="M324" s="31" t="s">
        <v>77</v>
      </c>
      <c r="N324" s="31" t="s">
        <v>77</v>
      </c>
      <c r="O324" s="31" t="s">
        <v>77</v>
      </c>
      <c r="P324" s="31" t="s">
        <v>77</v>
      </c>
      <c r="Q324" s="31" t="s">
        <v>77</v>
      </c>
      <c r="R324" s="31" t="s">
        <v>77</v>
      </c>
      <c r="S324" s="31" t="s">
        <v>77</v>
      </c>
      <c r="T324" s="31" t="s">
        <v>77</v>
      </c>
      <c r="U324" s="31" t="s">
        <v>77</v>
      </c>
      <c r="V324" s="31" t="s">
        <v>77</v>
      </c>
      <c r="W324" s="31" t="s">
        <v>53</v>
      </c>
      <c r="X324" s="31" t="s">
        <v>77</v>
      </c>
      <c r="Y324" s="31" t="s">
        <v>77</v>
      </c>
      <c r="Z324" s="31" t="s">
        <v>77</v>
      </c>
      <c r="AA324" s="31" t="s">
        <v>77</v>
      </c>
      <c r="AB324" s="31" t="s">
        <v>77</v>
      </c>
      <c r="AC324" s="49" t="s">
        <v>77</v>
      </c>
      <c r="AD324" s="31" t="s">
        <v>77</v>
      </c>
      <c r="AE324" s="31" t="s">
        <v>77</v>
      </c>
      <c r="AF324" s="31" t="s">
        <v>77</v>
      </c>
      <c r="AG324" s="31" t="s">
        <v>77</v>
      </c>
      <c r="AH324" s="31" t="s">
        <v>77</v>
      </c>
      <c r="AI324" s="31" t="s">
        <v>77</v>
      </c>
      <c r="AJ324" s="31" t="s">
        <v>77</v>
      </c>
      <c r="AK324" s="31" t="s">
        <v>77</v>
      </c>
      <c r="AL324" s="31" t="s">
        <v>77</v>
      </c>
      <c r="AM324" s="31" t="s">
        <v>77</v>
      </c>
      <c r="AN324" s="31" t="s">
        <v>77</v>
      </c>
      <c r="AO324" s="31" t="s">
        <v>77</v>
      </c>
      <c r="AP324" s="31" t="s">
        <v>77</v>
      </c>
      <c r="AQ324" s="31" t="s">
        <v>77</v>
      </c>
      <c r="AR324" s="148" t="s">
        <v>77</v>
      </c>
      <c r="AS324" s="21"/>
      <c r="AT324" s="21"/>
      <c r="AU324" s="21"/>
      <c r="AV324" s="21"/>
      <c r="AW324" s="21"/>
      <c r="AX324" s="21"/>
      <c r="AY324" s="21"/>
      <c r="AZ324" s="21"/>
      <c r="BA324" s="21"/>
      <c r="BB324" s="21"/>
      <c r="BC324" s="21"/>
      <c r="BD324" s="21"/>
      <c r="BE324" s="21"/>
      <c r="BF324" s="21"/>
      <c r="BG324" s="21"/>
      <c r="BH324" s="21"/>
      <c r="BI324" s="21"/>
      <c r="BJ324" s="21"/>
    </row>
    <row r="325" spans="1:62" ht="16.5" customHeight="1">
      <c r="A325" s="4357" t="s">
        <v>164</v>
      </c>
      <c r="B325" s="4397"/>
      <c r="C325" s="1389"/>
      <c r="D325" s="121"/>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c r="AP325" s="44"/>
      <c r="AQ325" s="44"/>
      <c r="AR325" s="124"/>
      <c r="AS325" s="21"/>
      <c r="AT325" s="21"/>
      <c r="AU325" s="21"/>
      <c r="AV325" s="21"/>
      <c r="AW325" s="21"/>
      <c r="AX325" s="21"/>
      <c r="AY325" s="21"/>
      <c r="AZ325" s="21"/>
      <c r="BA325" s="21"/>
      <c r="BB325" s="21"/>
      <c r="BC325" s="21"/>
      <c r="BD325" s="21"/>
      <c r="BE325" s="21"/>
      <c r="BF325" s="21"/>
      <c r="BG325" s="21"/>
      <c r="BH325" s="21"/>
      <c r="BI325" s="21"/>
      <c r="BJ325" s="21"/>
    </row>
    <row r="326" spans="1:62" ht="16.5" customHeight="1">
      <c r="A326" s="4329" t="s">
        <v>149</v>
      </c>
      <c r="B326" s="1264">
        <f t="shared" ref="B326:B332" si="10">C326/D326</f>
        <v>0</v>
      </c>
      <c r="C326" s="98">
        <v>0</v>
      </c>
      <c r="D326" s="107">
        <v>36</v>
      </c>
      <c r="E326" s="46" t="s">
        <v>77</v>
      </c>
      <c r="F326" s="31" t="s">
        <v>77</v>
      </c>
      <c r="G326" s="31" t="s">
        <v>77</v>
      </c>
      <c r="H326" s="31" t="s">
        <v>77</v>
      </c>
      <c r="I326" s="31" t="s">
        <v>77</v>
      </c>
      <c r="J326" s="31" t="s">
        <v>77</v>
      </c>
      <c r="K326" s="48" t="s">
        <v>77</v>
      </c>
      <c r="L326" s="31" t="s">
        <v>77</v>
      </c>
      <c r="M326" s="31" t="s">
        <v>77</v>
      </c>
      <c r="N326" s="31" t="s">
        <v>77</v>
      </c>
      <c r="O326" s="31" t="s">
        <v>77</v>
      </c>
      <c r="P326" s="31" t="s">
        <v>77</v>
      </c>
      <c r="Q326" s="31" t="s">
        <v>77</v>
      </c>
      <c r="R326" s="31" t="s">
        <v>77</v>
      </c>
      <c r="S326" s="31" t="s">
        <v>77</v>
      </c>
      <c r="T326" s="31" t="s">
        <v>77</v>
      </c>
      <c r="U326" s="31" t="s">
        <v>77</v>
      </c>
      <c r="V326" s="31" t="s">
        <v>77</v>
      </c>
      <c r="W326" s="31" t="s">
        <v>77</v>
      </c>
      <c r="X326" s="31" t="s">
        <v>77</v>
      </c>
      <c r="Y326" s="31" t="s">
        <v>77</v>
      </c>
      <c r="Z326" s="31" t="s">
        <v>77</v>
      </c>
      <c r="AA326" s="31" t="s">
        <v>77</v>
      </c>
      <c r="AB326" s="31" t="s">
        <v>77</v>
      </c>
      <c r="AC326" s="49" t="s">
        <v>77</v>
      </c>
      <c r="AD326" s="31" t="s">
        <v>77</v>
      </c>
      <c r="AE326" s="31" t="s">
        <v>77</v>
      </c>
      <c r="AF326" s="31" t="s">
        <v>77</v>
      </c>
      <c r="AG326" s="31" t="s">
        <v>77</v>
      </c>
      <c r="AH326" s="31" t="s">
        <v>77</v>
      </c>
      <c r="AI326" s="31" t="s">
        <v>77</v>
      </c>
      <c r="AJ326" s="31" t="s">
        <v>77</v>
      </c>
      <c r="AK326" s="31" t="s">
        <v>77</v>
      </c>
      <c r="AL326" s="31" t="s">
        <v>77</v>
      </c>
      <c r="AM326" s="31" t="s">
        <v>77</v>
      </c>
      <c r="AN326" s="31" t="s">
        <v>77</v>
      </c>
      <c r="AO326" s="31" t="s">
        <v>77</v>
      </c>
      <c r="AP326" s="31" t="s">
        <v>77</v>
      </c>
      <c r="AQ326" s="31" t="s">
        <v>77</v>
      </c>
      <c r="AR326" s="148" t="s">
        <v>77</v>
      </c>
      <c r="AS326" s="21"/>
      <c r="AT326" s="21"/>
      <c r="AU326" s="21"/>
      <c r="AV326" s="21"/>
      <c r="AW326" s="21"/>
      <c r="AX326" s="21"/>
      <c r="AY326" s="21"/>
      <c r="AZ326" s="21"/>
      <c r="BA326" s="21"/>
      <c r="BB326" s="21"/>
      <c r="BC326" s="21"/>
      <c r="BD326" s="21"/>
      <c r="BE326" s="21"/>
      <c r="BF326" s="21"/>
      <c r="BG326" s="21"/>
      <c r="BH326" s="21"/>
      <c r="BI326" s="21"/>
      <c r="BJ326" s="21"/>
    </row>
    <row r="327" spans="1:62" ht="16.5" customHeight="1">
      <c r="A327" s="4329" t="s">
        <v>150</v>
      </c>
      <c r="B327" s="1264">
        <f t="shared" si="10"/>
        <v>0</v>
      </c>
      <c r="C327" s="98">
        <v>0</v>
      </c>
      <c r="D327" s="107">
        <v>36</v>
      </c>
      <c r="E327" s="46" t="s">
        <v>77</v>
      </c>
      <c r="F327" s="31" t="s">
        <v>77</v>
      </c>
      <c r="G327" s="31" t="s">
        <v>77</v>
      </c>
      <c r="H327" s="31" t="s">
        <v>77</v>
      </c>
      <c r="I327" s="31" t="s">
        <v>77</v>
      </c>
      <c r="J327" s="31" t="s">
        <v>77</v>
      </c>
      <c r="K327" s="48" t="s">
        <v>77</v>
      </c>
      <c r="L327" s="31" t="s">
        <v>77</v>
      </c>
      <c r="M327" s="31" t="s">
        <v>77</v>
      </c>
      <c r="N327" s="31" t="s">
        <v>77</v>
      </c>
      <c r="O327" s="31" t="s">
        <v>77</v>
      </c>
      <c r="P327" s="31" t="s">
        <v>77</v>
      </c>
      <c r="Q327" s="31" t="s">
        <v>77</v>
      </c>
      <c r="R327" s="31" t="s">
        <v>77</v>
      </c>
      <c r="S327" s="31" t="s">
        <v>77</v>
      </c>
      <c r="T327" s="31" t="s">
        <v>77</v>
      </c>
      <c r="U327" s="31" t="s">
        <v>77</v>
      </c>
      <c r="V327" s="31" t="s">
        <v>77</v>
      </c>
      <c r="W327" s="31" t="s">
        <v>77</v>
      </c>
      <c r="X327" s="31" t="s">
        <v>77</v>
      </c>
      <c r="Y327" s="31" t="s">
        <v>77</v>
      </c>
      <c r="Z327" s="31" t="s">
        <v>77</v>
      </c>
      <c r="AA327" s="31" t="s">
        <v>77</v>
      </c>
      <c r="AB327" s="31" t="s">
        <v>77</v>
      </c>
      <c r="AC327" s="49" t="s">
        <v>77</v>
      </c>
      <c r="AD327" s="31" t="s">
        <v>77</v>
      </c>
      <c r="AE327" s="31" t="s">
        <v>77</v>
      </c>
      <c r="AF327" s="31" t="s">
        <v>77</v>
      </c>
      <c r="AG327" s="31" t="s">
        <v>77</v>
      </c>
      <c r="AH327" s="31" t="s">
        <v>77</v>
      </c>
      <c r="AI327" s="31" t="s">
        <v>77</v>
      </c>
      <c r="AJ327" s="31" t="s">
        <v>77</v>
      </c>
      <c r="AK327" s="31" t="s">
        <v>77</v>
      </c>
      <c r="AL327" s="31" t="s">
        <v>77</v>
      </c>
      <c r="AM327" s="31" t="s">
        <v>77</v>
      </c>
      <c r="AN327" s="31" t="s">
        <v>77</v>
      </c>
      <c r="AO327" s="31" t="s">
        <v>77</v>
      </c>
      <c r="AP327" s="31" t="s">
        <v>77</v>
      </c>
      <c r="AQ327" s="31" t="s">
        <v>77</v>
      </c>
      <c r="AR327" s="148" t="s">
        <v>77</v>
      </c>
      <c r="AS327" s="21"/>
      <c r="AT327" s="21"/>
      <c r="AU327" s="21"/>
      <c r="AV327" s="21"/>
      <c r="AW327" s="21"/>
      <c r="AX327" s="21"/>
      <c r="AY327" s="21"/>
      <c r="AZ327" s="21"/>
      <c r="BA327" s="21"/>
      <c r="BB327" s="21"/>
      <c r="BC327" s="21"/>
      <c r="BD327" s="21"/>
      <c r="BE327" s="21"/>
      <c r="BF327" s="21"/>
      <c r="BG327" s="21"/>
      <c r="BH327" s="21"/>
      <c r="BI327" s="21"/>
      <c r="BJ327" s="21"/>
    </row>
    <row r="328" spans="1:62" ht="16.5" customHeight="1">
      <c r="A328" s="4329" t="s">
        <v>151</v>
      </c>
      <c r="B328" s="1264">
        <f t="shared" si="10"/>
        <v>0</v>
      </c>
      <c r="C328" s="98">
        <v>0</v>
      </c>
      <c r="D328" s="107">
        <v>36</v>
      </c>
      <c r="E328" s="46" t="s">
        <v>77</v>
      </c>
      <c r="F328" s="31" t="s">
        <v>77</v>
      </c>
      <c r="G328" s="31" t="s">
        <v>77</v>
      </c>
      <c r="H328" s="31" t="s">
        <v>77</v>
      </c>
      <c r="I328" s="31" t="s">
        <v>77</v>
      </c>
      <c r="J328" s="31" t="s">
        <v>77</v>
      </c>
      <c r="K328" s="48" t="s">
        <v>77</v>
      </c>
      <c r="L328" s="31" t="s">
        <v>77</v>
      </c>
      <c r="M328" s="31" t="s">
        <v>77</v>
      </c>
      <c r="N328" s="31" t="s">
        <v>77</v>
      </c>
      <c r="O328" s="31" t="s">
        <v>77</v>
      </c>
      <c r="P328" s="31" t="s">
        <v>77</v>
      </c>
      <c r="Q328" s="31" t="s">
        <v>77</v>
      </c>
      <c r="R328" s="31" t="s">
        <v>77</v>
      </c>
      <c r="S328" s="31" t="s">
        <v>77</v>
      </c>
      <c r="T328" s="31" t="s">
        <v>77</v>
      </c>
      <c r="U328" s="31" t="s">
        <v>77</v>
      </c>
      <c r="V328" s="31" t="s">
        <v>77</v>
      </c>
      <c r="W328" s="31" t="s">
        <v>77</v>
      </c>
      <c r="X328" s="31" t="s">
        <v>77</v>
      </c>
      <c r="Y328" s="31" t="s">
        <v>77</v>
      </c>
      <c r="Z328" s="31" t="s">
        <v>77</v>
      </c>
      <c r="AA328" s="31" t="s">
        <v>77</v>
      </c>
      <c r="AB328" s="31" t="s">
        <v>77</v>
      </c>
      <c r="AC328" s="49" t="s">
        <v>77</v>
      </c>
      <c r="AD328" s="31" t="s">
        <v>77</v>
      </c>
      <c r="AE328" s="31" t="s">
        <v>77</v>
      </c>
      <c r="AF328" s="31" t="s">
        <v>77</v>
      </c>
      <c r="AG328" s="31" t="s">
        <v>77</v>
      </c>
      <c r="AH328" s="31" t="s">
        <v>77</v>
      </c>
      <c r="AI328" s="31" t="s">
        <v>77</v>
      </c>
      <c r="AJ328" s="31" t="s">
        <v>77</v>
      </c>
      <c r="AK328" s="31" t="s">
        <v>77</v>
      </c>
      <c r="AL328" s="31" t="s">
        <v>77</v>
      </c>
      <c r="AM328" s="31" t="s">
        <v>77</v>
      </c>
      <c r="AN328" s="31" t="s">
        <v>77</v>
      </c>
      <c r="AO328" s="31" t="s">
        <v>77</v>
      </c>
      <c r="AP328" s="31" t="s">
        <v>77</v>
      </c>
      <c r="AQ328" s="31" t="s">
        <v>77</v>
      </c>
      <c r="AR328" s="148" t="s">
        <v>77</v>
      </c>
      <c r="AS328" s="21"/>
      <c r="AT328" s="21"/>
      <c r="AU328" s="21"/>
      <c r="AV328" s="21"/>
      <c r="AW328" s="21"/>
      <c r="AX328" s="21"/>
      <c r="AY328" s="21"/>
      <c r="AZ328" s="21"/>
      <c r="BA328" s="21"/>
      <c r="BB328" s="21"/>
      <c r="BC328" s="21"/>
      <c r="BD328" s="21"/>
      <c r="BE328" s="21"/>
      <c r="BF328" s="21"/>
      <c r="BG328" s="21"/>
      <c r="BH328" s="21"/>
      <c r="BI328" s="21"/>
      <c r="BJ328" s="21"/>
    </row>
    <row r="329" spans="1:62" ht="16.5" customHeight="1">
      <c r="A329" s="4329" t="s">
        <v>152</v>
      </c>
      <c r="B329" s="1264">
        <f t="shared" si="10"/>
        <v>2.7777777777777776E-2</v>
      </c>
      <c r="C329" s="98">
        <v>1</v>
      </c>
      <c r="D329" s="107">
        <v>36</v>
      </c>
      <c r="E329" s="46" t="s">
        <v>77</v>
      </c>
      <c r="F329" s="31" t="s">
        <v>77</v>
      </c>
      <c r="G329" s="31" t="s">
        <v>77</v>
      </c>
      <c r="H329" s="31" t="s">
        <v>77</v>
      </c>
      <c r="I329" s="31" t="s">
        <v>77</v>
      </c>
      <c r="J329" s="31" t="s">
        <v>77</v>
      </c>
      <c r="K329" s="48" t="s">
        <v>77</v>
      </c>
      <c r="L329" s="31" t="s">
        <v>77</v>
      </c>
      <c r="M329" s="31" t="s">
        <v>77</v>
      </c>
      <c r="N329" s="31" t="s">
        <v>77</v>
      </c>
      <c r="O329" s="31" t="s">
        <v>77</v>
      </c>
      <c r="P329" s="31" t="s">
        <v>77</v>
      </c>
      <c r="Q329" s="31" t="s">
        <v>77</v>
      </c>
      <c r="R329" s="31" t="s">
        <v>77</v>
      </c>
      <c r="S329" s="31" t="s">
        <v>77</v>
      </c>
      <c r="T329" s="31" t="s">
        <v>77</v>
      </c>
      <c r="U329" s="31" t="s">
        <v>77</v>
      </c>
      <c r="V329" s="31" t="s">
        <v>77</v>
      </c>
      <c r="W329" s="31" t="s">
        <v>77</v>
      </c>
      <c r="X329" s="31" t="s">
        <v>77</v>
      </c>
      <c r="Y329" s="31" t="s">
        <v>77</v>
      </c>
      <c r="Z329" s="31" t="s">
        <v>77</v>
      </c>
      <c r="AA329" s="31" t="s">
        <v>77</v>
      </c>
      <c r="AB329" s="31" t="s">
        <v>77</v>
      </c>
      <c r="AC329" s="49" t="s">
        <v>77</v>
      </c>
      <c r="AD329" s="31" t="s">
        <v>77</v>
      </c>
      <c r="AE329" s="31" t="s">
        <v>77</v>
      </c>
      <c r="AF329" s="31" t="s">
        <v>77</v>
      </c>
      <c r="AG329" s="31" t="s">
        <v>77</v>
      </c>
      <c r="AH329" s="31" t="s">
        <v>77</v>
      </c>
      <c r="AI329" s="31" t="s">
        <v>77</v>
      </c>
      <c r="AJ329" s="31" t="s">
        <v>77</v>
      </c>
      <c r="AK329" s="31" t="s">
        <v>77</v>
      </c>
      <c r="AL329" s="31" t="s">
        <v>77</v>
      </c>
      <c r="AM329" s="31" t="s">
        <v>77</v>
      </c>
      <c r="AN329" s="31" t="s">
        <v>77</v>
      </c>
      <c r="AO329" s="31" t="s">
        <v>77</v>
      </c>
      <c r="AP329" s="31" t="s">
        <v>77</v>
      </c>
      <c r="AQ329" s="31" t="s">
        <v>77</v>
      </c>
      <c r="AR329" s="148" t="s">
        <v>53</v>
      </c>
      <c r="AS329" s="21"/>
      <c r="AT329" s="21"/>
      <c r="AU329" s="21"/>
      <c r="AV329" s="21"/>
      <c r="AW329" s="21"/>
      <c r="AX329" s="21"/>
      <c r="AY329" s="21"/>
      <c r="AZ329" s="21"/>
      <c r="BA329" s="21"/>
      <c r="BB329" s="21"/>
      <c r="BC329" s="21"/>
      <c r="BD329" s="21"/>
      <c r="BE329" s="21"/>
      <c r="BF329" s="21"/>
      <c r="BG329" s="21"/>
      <c r="BH329" s="21"/>
      <c r="BI329" s="21"/>
      <c r="BJ329" s="21"/>
    </row>
    <row r="330" spans="1:62" ht="16.5" customHeight="1">
      <c r="A330" s="4329" t="s">
        <v>153</v>
      </c>
      <c r="B330" s="1264">
        <f t="shared" si="10"/>
        <v>0</v>
      </c>
      <c r="C330" s="98">
        <v>0</v>
      </c>
      <c r="D330" s="107">
        <v>36</v>
      </c>
      <c r="E330" s="46" t="s">
        <v>77</v>
      </c>
      <c r="F330" s="31" t="s">
        <v>77</v>
      </c>
      <c r="G330" s="31" t="s">
        <v>77</v>
      </c>
      <c r="H330" s="31" t="s">
        <v>77</v>
      </c>
      <c r="I330" s="31" t="s">
        <v>77</v>
      </c>
      <c r="J330" s="31" t="s">
        <v>77</v>
      </c>
      <c r="K330" s="48" t="s">
        <v>77</v>
      </c>
      <c r="L330" s="31" t="s">
        <v>77</v>
      </c>
      <c r="M330" s="31" t="s">
        <v>77</v>
      </c>
      <c r="N330" s="31" t="s">
        <v>77</v>
      </c>
      <c r="O330" s="31" t="s">
        <v>77</v>
      </c>
      <c r="P330" s="31" t="s">
        <v>77</v>
      </c>
      <c r="Q330" s="31" t="s">
        <v>77</v>
      </c>
      <c r="R330" s="31" t="s">
        <v>77</v>
      </c>
      <c r="S330" s="31" t="s">
        <v>77</v>
      </c>
      <c r="T330" s="31" t="s">
        <v>77</v>
      </c>
      <c r="U330" s="31" t="s">
        <v>77</v>
      </c>
      <c r="V330" s="31" t="s">
        <v>77</v>
      </c>
      <c r="W330" s="31" t="s">
        <v>77</v>
      </c>
      <c r="X330" s="31" t="s">
        <v>77</v>
      </c>
      <c r="Y330" s="31" t="s">
        <v>77</v>
      </c>
      <c r="Z330" s="31" t="s">
        <v>77</v>
      </c>
      <c r="AA330" s="31" t="s">
        <v>77</v>
      </c>
      <c r="AB330" s="31" t="s">
        <v>77</v>
      </c>
      <c r="AC330" s="49" t="s">
        <v>77</v>
      </c>
      <c r="AD330" s="31" t="s">
        <v>77</v>
      </c>
      <c r="AE330" s="31" t="s">
        <v>77</v>
      </c>
      <c r="AF330" s="31" t="s">
        <v>77</v>
      </c>
      <c r="AG330" s="31" t="s">
        <v>77</v>
      </c>
      <c r="AH330" s="31" t="s">
        <v>77</v>
      </c>
      <c r="AI330" s="31" t="s">
        <v>77</v>
      </c>
      <c r="AJ330" s="31" t="s">
        <v>77</v>
      </c>
      <c r="AK330" s="31" t="s">
        <v>77</v>
      </c>
      <c r="AL330" s="31" t="s">
        <v>77</v>
      </c>
      <c r="AM330" s="31" t="s">
        <v>77</v>
      </c>
      <c r="AN330" s="31" t="s">
        <v>77</v>
      </c>
      <c r="AO330" s="31" t="s">
        <v>77</v>
      </c>
      <c r="AP330" s="31" t="s">
        <v>77</v>
      </c>
      <c r="AQ330" s="31" t="s">
        <v>77</v>
      </c>
      <c r="AR330" s="148" t="s">
        <v>77</v>
      </c>
      <c r="AS330" s="21"/>
      <c r="AT330" s="21"/>
      <c r="AU330" s="21"/>
      <c r="AV330" s="21"/>
      <c r="AW330" s="21"/>
      <c r="AX330" s="21"/>
      <c r="AY330" s="21"/>
      <c r="AZ330" s="21"/>
      <c r="BA330" s="21"/>
      <c r="BB330" s="21"/>
      <c r="BC330" s="21"/>
      <c r="BD330" s="21"/>
      <c r="BE330" s="21"/>
      <c r="BF330" s="21"/>
      <c r="BG330" s="21"/>
      <c r="BH330" s="21"/>
      <c r="BI330" s="21"/>
      <c r="BJ330" s="21"/>
    </row>
    <row r="331" spans="1:62" ht="16.5" customHeight="1">
      <c r="A331" s="4329" t="s">
        <v>154</v>
      </c>
      <c r="B331" s="1264">
        <f t="shared" si="10"/>
        <v>8.3333333333333329E-2</v>
      </c>
      <c r="C331" s="98">
        <v>3</v>
      </c>
      <c r="D331" s="107">
        <v>36</v>
      </c>
      <c r="E331" s="46" t="s">
        <v>77</v>
      </c>
      <c r="F331" s="31" t="s">
        <v>77</v>
      </c>
      <c r="G331" s="31" t="s">
        <v>77</v>
      </c>
      <c r="H331" s="31" t="s">
        <v>77</v>
      </c>
      <c r="I331" s="31" t="s">
        <v>77</v>
      </c>
      <c r="J331" s="31" t="s">
        <v>77</v>
      </c>
      <c r="K331" s="48" t="s">
        <v>77</v>
      </c>
      <c r="L331" s="31" t="s">
        <v>77</v>
      </c>
      <c r="M331" s="31" t="s">
        <v>77</v>
      </c>
      <c r="N331" s="31" t="s">
        <v>77</v>
      </c>
      <c r="O331" s="31" t="s">
        <v>77</v>
      </c>
      <c r="P331" s="31" t="s">
        <v>77</v>
      </c>
      <c r="Q331" s="31" t="s">
        <v>77</v>
      </c>
      <c r="R331" s="31" t="s">
        <v>77</v>
      </c>
      <c r="S331" s="31" t="s">
        <v>77</v>
      </c>
      <c r="T331" s="31" t="s">
        <v>77</v>
      </c>
      <c r="U331" s="31" t="s">
        <v>77</v>
      </c>
      <c r="V331" s="31" t="s">
        <v>53</v>
      </c>
      <c r="W331" s="31" t="s">
        <v>77</v>
      </c>
      <c r="X331" s="31" t="s">
        <v>77</v>
      </c>
      <c r="Y331" s="31" t="s">
        <v>77</v>
      </c>
      <c r="Z331" s="31" t="s">
        <v>53</v>
      </c>
      <c r="AA331" s="31" t="s">
        <v>77</v>
      </c>
      <c r="AB331" s="31" t="s">
        <v>77</v>
      </c>
      <c r="AC331" s="49" t="s">
        <v>77</v>
      </c>
      <c r="AD331" s="31" t="s">
        <v>53</v>
      </c>
      <c r="AE331" s="31" t="s">
        <v>77</v>
      </c>
      <c r="AF331" s="31" t="s">
        <v>77</v>
      </c>
      <c r="AG331" s="31" t="s">
        <v>77</v>
      </c>
      <c r="AH331" s="31" t="s">
        <v>77</v>
      </c>
      <c r="AI331" s="31" t="s">
        <v>77</v>
      </c>
      <c r="AJ331" s="31" t="s">
        <v>77</v>
      </c>
      <c r="AK331" s="31" t="s">
        <v>77</v>
      </c>
      <c r="AL331" s="31" t="s">
        <v>77</v>
      </c>
      <c r="AM331" s="31" t="s">
        <v>77</v>
      </c>
      <c r="AN331" s="31" t="s">
        <v>77</v>
      </c>
      <c r="AO331" s="31" t="s">
        <v>77</v>
      </c>
      <c r="AP331" s="31" t="s">
        <v>77</v>
      </c>
      <c r="AQ331" s="31" t="s">
        <v>77</v>
      </c>
      <c r="AR331" s="148" t="s">
        <v>77</v>
      </c>
      <c r="AS331" s="21"/>
      <c r="AT331" s="21"/>
      <c r="AU331" s="21"/>
      <c r="AV331" s="21"/>
      <c r="AW331" s="21"/>
      <c r="AX331" s="21"/>
      <c r="AY331" s="21"/>
      <c r="AZ331" s="21"/>
      <c r="BA331" s="21"/>
      <c r="BB331" s="21"/>
      <c r="BC331" s="21"/>
      <c r="BD331" s="21"/>
      <c r="BE331" s="21"/>
      <c r="BF331" s="21"/>
      <c r="BG331" s="21"/>
      <c r="BH331" s="21"/>
      <c r="BI331" s="21"/>
      <c r="BJ331" s="21"/>
    </row>
    <row r="332" spans="1:62" ht="16.5" customHeight="1">
      <c r="A332" s="4335" t="s">
        <v>155</v>
      </c>
      <c r="B332" s="1264">
        <f t="shared" si="10"/>
        <v>0.88888888888888884</v>
      </c>
      <c r="C332" s="98">
        <v>32</v>
      </c>
      <c r="D332" s="107">
        <v>36</v>
      </c>
      <c r="E332" s="51" t="s">
        <v>77</v>
      </c>
      <c r="F332" s="50" t="s">
        <v>53</v>
      </c>
      <c r="G332" s="50" t="s">
        <v>53</v>
      </c>
      <c r="H332" s="50" t="s">
        <v>53</v>
      </c>
      <c r="I332" s="50" t="s">
        <v>77</v>
      </c>
      <c r="J332" s="50" t="s">
        <v>53</v>
      </c>
      <c r="K332" s="52" t="s">
        <v>53</v>
      </c>
      <c r="L332" s="50" t="s">
        <v>77</v>
      </c>
      <c r="M332" s="50" t="s">
        <v>53</v>
      </c>
      <c r="N332" s="50" t="s">
        <v>53</v>
      </c>
      <c r="O332" s="50" t="s">
        <v>53</v>
      </c>
      <c r="P332" s="50" t="s">
        <v>53</v>
      </c>
      <c r="Q332" s="50" t="s">
        <v>53</v>
      </c>
      <c r="R332" s="50" t="s">
        <v>53</v>
      </c>
      <c r="S332" s="31" t="s">
        <v>53</v>
      </c>
      <c r="T332" s="50" t="s">
        <v>53</v>
      </c>
      <c r="U332" s="50" t="s">
        <v>53</v>
      </c>
      <c r="V332" s="50" t="s">
        <v>77</v>
      </c>
      <c r="W332" s="50" t="s">
        <v>53</v>
      </c>
      <c r="X332" s="50" t="s">
        <v>53</v>
      </c>
      <c r="Y332" s="50" t="s">
        <v>53</v>
      </c>
      <c r="Z332" s="50" t="s">
        <v>77</v>
      </c>
      <c r="AA332" s="50" t="s">
        <v>53</v>
      </c>
      <c r="AB332" s="50" t="s">
        <v>77</v>
      </c>
      <c r="AC332" s="53" t="s">
        <v>53</v>
      </c>
      <c r="AD332" s="50" t="s">
        <v>77</v>
      </c>
      <c r="AE332" s="50" t="s">
        <v>53</v>
      </c>
      <c r="AF332" s="50" t="s">
        <v>53</v>
      </c>
      <c r="AG332" s="50" t="s">
        <v>53</v>
      </c>
      <c r="AH332" s="50" t="s">
        <v>53</v>
      </c>
      <c r="AI332" s="50" t="s">
        <v>53</v>
      </c>
      <c r="AJ332" s="50" t="s">
        <v>53</v>
      </c>
      <c r="AK332" s="50" t="s">
        <v>53</v>
      </c>
      <c r="AL332" s="50" t="s">
        <v>53</v>
      </c>
      <c r="AM332" s="50" t="s">
        <v>53</v>
      </c>
      <c r="AN332" s="50" t="s">
        <v>53</v>
      </c>
      <c r="AO332" s="50" t="s">
        <v>53</v>
      </c>
      <c r="AP332" s="50" t="s">
        <v>77</v>
      </c>
      <c r="AQ332" s="50" t="s">
        <v>53</v>
      </c>
      <c r="AR332" s="153" t="s">
        <v>77</v>
      </c>
      <c r="AS332" s="21"/>
      <c r="AT332" s="21"/>
      <c r="AU332" s="21"/>
      <c r="AV332" s="21"/>
      <c r="AW332" s="21"/>
      <c r="AX332" s="21"/>
      <c r="AY332" s="21"/>
      <c r="AZ332" s="21"/>
      <c r="BA332" s="21"/>
      <c r="BB332" s="21"/>
      <c r="BC332" s="21"/>
      <c r="BD332" s="21"/>
      <c r="BE332" s="21"/>
      <c r="BF332" s="21"/>
      <c r="BG332" s="21"/>
      <c r="BH332" s="21"/>
      <c r="BI332" s="21"/>
      <c r="BJ332" s="21"/>
    </row>
    <row r="333" spans="1:62" ht="16.5" customHeight="1">
      <c r="A333" s="4357" t="s">
        <v>165</v>
      </c>
      <c r="B333" s="44"/>
      <c r="C333" s="44"/>
      <c r="D333" s="12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124"/>
      <c r="AS333" s="21"/>
      <c r="AT333" s="21"/>
      <c r="AU333" s="21"/>
      <c r="AV333" s="21"/>
      <c r="AW333" s="21"/>
      <c r="AX333" s="21"/>
      <c r="AY333" s="21"/>
      <c r="AZ333" s="21"/>
      <c r="BA333" s="21"/>
      <c r="BB333" s="21"/>
      <c r="BC333" s="21"/>
      <c r="BD333" s="21"/>
      <c r="BE333" s="21"/>
      <c r="BF333" s="21"/>
      <c r="BG333" s="21"/>
      <c r="BH333" s="21"/>
      <c r="BI333" s="21"/>
      <c r="BJ333" s="21"/>
    </row>
    <row r="334" spans="1:62" ht="16.5" customHeight="1">
      <c r="A334" s="4329" t="s">
        <v>149</v>
      </c>
      <c r="B334" s="4400">
        <f t="shared" ref="B334:B338" si="11">C334/D334</f>
        <v>0</v>
      </c>
      <c r="C334" s="98">
        <v>0</v>
      </c>
      <c r="D334" s="107">
        <v>36</v>
      </c>
      <c r="E334" s="54" t="s">
        <v>77</v>
      </c>
      <c r="F334" s="47" t="s">
        <v>77</v>
      </c>
      <c r="G334" s="47" t="s">
        <v>77</v>
      </c>
      <c r="H334" s="47" t="s">
        <v>77</v>
      </c>
      <c r="I334" s="47" t="s">
        <v>77</v>
      </c>
      <c r="J334" s="47" t="s">
        <v>77</v>
      </c>
      <c r="K334" s="55" t="s">
        <v>77</v>
      </c>
      <c r="L334" s="47" t="s">
        <v>77</v>
      </c>
      <c r="M334" s="47" t="s">
        <v>77</v>
      </c>
      <c r="N334" s="47" t="s">
        <v>77</v>
      </c>
      <c r="O334" s="47" t="s">
        <v>77</v>
      </c>
      <c r="P334" s="47" t="s">
        <v>77</v>
      </c>
      <c r="Q334" s="47" t="s">
        <v>77</v>
      </c>
      <c r="R334" s="47" t="s">
        <v>77</v>
      </c>
      <c r="S334" s="47" t="s">
        <v>77</v>
      </c>
      <c r="T334" s="47" t="s">
        <v>77</v>
      </c>
      <c r="U334" s="47" t="s">
        <v>77</v>
      </c>
      <c r="V334" s="47" t="s">
        <v>77</v>
      </c>
      <c r="W334" s="47" t="s">
        <v>77</v>
      </c>
      <c r="X334" s="47" t="s">
        <v>77</v>
      </c>
      <c r="Y334" s="31" t="s">
        <v>77</v>
      </c>
      <c r="Z334" s="47" t="s">
        <v>77</v>
      </c>
      <c r="AA334" s="47" t="s">
        <v>77</v>
      </c>
      <c r="AB334" s="47" t="s">
        <v>77</v>
      </c>
      <c r="AC334" s="56" t="s">
        <v>77</v>
      </c>
      <c r="AD334" s="47" t="s">
        <v>77</v>
      </c>
      <c r="AE334" s="47" t="s">
        <v>77</v>
      </c>
      <c r="AF334" s="47" t="s">
        <v>77</v>
      </c>
      <c r="AG334" s="47" t="s">
        <v>77</v>
      </c>
      <c r="AH334" s="47" t="s">
        <v>77</v>
      </c>
      <c r="AI334" s="47" t="s">
        <v>77</v>
      </c>
      <c r="AJ334" s="47" t="s">
        <v>77</v>
      </c>
      <c r="AK334" s="47" t="s">
        <v>77</v>
      </c>
      <c r="AL334" s="47" t="s">
        <v>77</v>
      </c>
      <c r="AM334" s="47" t="s">
        <v>77</v>
      </c>
      <c r="AN334" s="47" t="s">
        <v>77</v>
      </c>
      <c r="AO334" s="47" t="s">
        <v>77</v>
      </c>
      <c r="AP334" s="47" t="s">
        <v>77</v>
      </c>
      <c r="AQ334" s="47" t="s">
        <v>77</v>
      </c>
      <c r="AR334" s="154" t="s">
        <v>77</v>
      </c>
      <c r="AS334" s="21"/>
      <c r="AT334" s="21"/>
      <c r="AU334" s="21"/>
      <c r="AV334" s="21"/>
      <c r="AW334" s="21"/>
      <c r="AX334" s="21"/>
      <c r="AY334" s="21"/>
      <c r="AZ334" s="21"/>
      <c r="BA334" s="21"/>
      <c r="BB334" s="21"/>
      <c r="BC334" s="21"/>
      <c r="BD334" s="21"/>
      <c r="BE334" s="21"/>
      <c r="BF334" s="21"/>
      <c r="BG334" s="21"/>
      <c r="BH334" s="21"/>
      <c r="BI334" s="21"/>
      <c r="BJ334" s="21"/>
    </row>
    <row r="335" spans="1:62" ht="16.5" customHeight="1">
      <c r="A335" s="4329" t="s">
        <v>150</v>
      </c>
      <c r="B335" s="4400">
        <f t="shared" si="11"/>
        <v>0</v>
      </c>
      <c r="C335" s="98">
        <v>0</v>
      </c>
      <c r="D335" s="107">
        <v>36</v>
      </c>
      <c r="E335" s="46" t="s">
        <v>77</v>
      </c>
      <c r="F335" s="31" t="s">
        <v>77</v>
      </c>
      <c r="G335" s="31" t="s">
        <v>77</v>
      </c>
      <c r="H335" s="31" t="s">
        <v>77</v>
      </c>
      <c r="I335" s="31" t="s">
        <v>77</v>
      </c>
      <c r="J335" s="31" t="s">
        <v>77</v>
      </c>
      <c r="K335" s="48" t="s">
        <v>77</v>
      </c>
      <c r="L335" s="31" t="s">
        <v>77</v>
      </c>
      <c r="M335" s="31" t="s">
        <v>77</v>
      </c>
      <c r="N335" s="31" t="s">
        <v>77</v>
      </c>
      <c r="O335" s="31" t="s">
        <v>77</v>
      </c>
      <c r="P335" s="31" t="s">
        <v>77</v>
      </c>
      <c r="Q335" s="31" t="s">
        <v>77</v>
      </c>
      <c r="R335" s="31" t="s">
        <v>77</v>
      </c>
      <c r="S335" s="31" t="s">
        <v>77</v>
      </c>
      <c r="T335" s="31" t="s">
        <v>77</v>
      </c>
      <c r="U335" s="31" t="s">
        <v>77</v>
      </c>
      <c r="V335" s="31" t="s">
        <v>77</v>
      </c>
      <c r="W335" s="31" t="s">
        <v>77</v>
      </c>
      <c r="X335" s="31" t="s">
        <v>77</v>
      </c>
      <c r="Y335" s="31" t="s">
        <v>77</v>
      </c>
      <c r="Z335" s="31" t="s">
        <v>77</v>
      </c>
      <c r="AA335" s="31" t="s">
        <v>77</v>
      </c>
      <c r="AB335" s="31" t="s">
        <v>77</v>
      </c>
      <c r="AC335" s="49" t="s">
        <v>77</v>
      </c>
      <c r="AD335" s="31" t="s">
        <v>77</v>
      </c>
      <c r="AE335" s="31" t="s">
        <v>77</v>
      </c>
      <c r="AF335" s="31" t="s">
        <v>77</v>
      </c>
      <c r="AG335" s="31" t="s">
        <v>77</v>
      </c>
      <c r="AH335" s="31" t="s">
        <v>77</v>
      </c>
      <c r="AI335" s="31" t="s">
        <v>77</v>
      </c>
      <c r="AJ335" s="31" t="s">
        <v>77</v>
      </c>
      <c r="AK335" s="31" t="s">
        <v>77</v>
      </c>
      <c r="AL335" s="31" t="s">
        <v>77</v>
      </c>
      <c r="AM335" s="31" t="s">
        <v>77</v>
      </c>
      <c r="AN335" s="31" t="s">
        <v>77</v>
      </c>
      <c r="AO335" s="31" t="s">
        <v>77</v>
      </c>
      <c r="AP335" s="31" t="s">
        <v>77</v>
      </c>
      <c r="AQ335" s="31" t="s">
        <v>77</v>
      </c>
      <c r="AR335" s="148" t="s">
        <v>77</v>
      </c>
      <c r="AS335" s="21"/>
      <c r="AT335" s="21"/>
      <c r="AU335" s="21"/>
      <c r="AV335" s="21"/>
      <c r="AW335" s="21"/>
      <c r="AX335" s="21"/>
      <c r="AY335" s="21"/>
      <c r="AZ335" s="21"/>
      <c r="BA335" s="21"/>
      <c r="BB335" s="21"/>
      <c r="BC335" s="21"/>
      <c r="BD335" s="21"/>
      <c r="BE335" s="21"/>
      <c r="BF335" s="21"/>
      <c r="BG335" s="21"/>
      <c r="BH335" s="21"/>
      <c r="BI335" s="21"/>
      <c r="BJ335" s="21"/>
    </row>
    <row r="336" spans="1:62" ht="16.5" customHeight="1">
      <c r="A336" s="4329" t="s">
        <v>151</v>
      </c>
      <c r="B336" s="4400">
        <f t="shared" si="11"/>
        <v>0</v>
      </c>
      <c r="C336" s="98">
        <v>0</v>
      </c>
      <c r="D336" s="107">
        <v>36</v>
      </c>
      <c r="E336" s="46" t="s">
        <v>77</v>
      </c>
      <c r="F336" s="31" t="s">
        <v>77</v>
      </c>
      <c r="G336" s="31" t="s">
        <v>77</v>
      </c>
      <c r="H336" s="31" t="s">
        <v>77</v>
      </c>
      <c r="I336" s="31" t="s">
        <v>77</v>
      </c>
      <c r="J336" s="31" t="s">
        <v>77</v>
      </c>
      <c r="K336" s="48" t="s">
        <v>77</v>
      </c>
      <c r="L336" s="31" t="s">
        <v>77</v>
      </c>
      <c r="M336" s="31" t="s">
        <v>77</v>
      </c>
      <c r="N336" s="31" t="s">
        <v>77</v>
      </c>
      <c r="O336" s="31" t="s">
        <v>77</v>
      </c>
      <c r="P336" s="31" t="s">
        <v>77</v>
      </c>
      <c r="Q336" s="31" t="s">
        <v>77</v>
      </c>
      <c r="R336" s="31" t="s">
        <v>77</v>
      </c>
      <c r="S336" s="31" t="s">
        <v>77</v>
      </c>
      <c r="T336" s="31" t="s">
        <v>77</v>
      </c>
      <c r="U336" s="31" t="s">
        <v>77</v>
      </c>
      <c r="V336" s="31" t="s">
        <v>77</v>
      </c>
      <c r="W336" s="31" t="s">
        <v>77</v>
      </c>
      <c r="X336" s="31" t="s">
        <v>77</v>
      </c>
      <c r="Y336" s="31" t="s">
        <v>77</v>
      </c>
      <c r="Z336" s="31" t="s">
        <v>77</v>
      </c>
      <c r="AA336" s="31" t="s">
        <v>77</v>
      </c>
      <c r="AB336" s="31" t="s">
        <v>77</v>
      </c>
      <c r="AC336" s="49" t="s">
        <v>77</v>
      </c>
      <c r="AD336" s="31" t="s">
        <v>77</v>
      </c>
      <c r="AE336" s="31" t="s">
        <v>77</v>
      </c>
      <c r="AF336" s="31" t="s">
        <v>77</v>
      </c>
      <c r="AG336" s="31" t="s">
        <v>77</v>
      </c>
      <c r="AH336" s="31" t="s">
        <v>77</v>
      </c>
      <c r="AI336" s="31" t="s">
        <v>77</v>
      </c>
      <c r="AJ336" s="31" t="s">
        <v>77</v>
      </c>
      <c r="AK336" s="31" t="s">
        <v>77</v>
      </c>
      <c r="AL336" s="31" t="s">
        <v>77</v>
      </c>
      <c r="AM336" s="31" t="s">
        <v>77</v>
      </c>
      <c r="AN336" s="31" t="s">
        <v>77</v>
      </c>
      <c r="AO336" s="31" t="s">
        <v>77</v>
      </c>
      <c r="AP336" s="31" t="s">
        <v>77</v>
      </c>
      <c r="AQ336" s="31" t="s">
        <v>77</v>
      </c>
      <c r="AR336" s="148" t="s">
        <v>77</v>
      </c>
      <c r="AS336" s="21"/>
      <c r="AT336" s="21"/>
      <c r="AU336" s="21"/>
      <c r="AV336" s="21"/>
      <c r="AW336" s="21"/>
      <c r="AX336" s="21"/>
      <c r="AY336" s="21"/>
      <c r="AZ336" s="21"/>
      <c r="BA336" s="21"/>
      <c r="BB336" s="21"/>
      <c r="BC336" s="21"/>
      <c r="BD336" s="21"/>
      <c r="BE336" s="21"/>
      <c r="BF336" s="21"/>
      <c r="BG336" s="21"/>
      <c r="BH336" s="21"/>
      <c r="BI336" s="21"/>
      <c r="BJ336" s="21"/>
    </row>
    <row r="337" spans="1:62" ht="16.5" customHeight="1">
      <c r="A337" s="4329" t="s">
        <v>152</v>
      </c>
      <c r="B337" s="4400">
        <f>C337/D337</f>
        <v>2.7777777777777776E-2</v>
      </c>
      <c r="C337" s="98">
        <v>1</v>
      </c>
      <c r="D337" s="107">
        <v>36</v>
      </c>
      <c r="E337" s="46" t="s">
        <v>77</v>
      </c>
      <c r="F337" s="31" t="s">
        <v>77</v>
      </c>
      <c r="G337" s="31" t="s">
        <v>77</v>
      </c>
      <c r="H337" s="31" t="s">
        <v>77</v>
      </c>
      <c r="I337" s="31" t="s">
        <v>77</v>
      </c>
      <c r="J337" s="31" t="s">
        <v>77</v>
      </c>
      <c r="K337" s="48" t="s">
        <v>77</v>
      </c>
      <c r="L337" s="31" t="s">
        <v>77</v>
      </c>
      <c r="M337" s="31" t="s">
        <v>77</v>
      </c>
      <c r="N337" s="31" t="s">
        <v>77</v>
      </c>
      <c r="O337" s="31" t="s">
        <v>77</v>
      </c>
      <c r="P337" s="31" t="s">
        <v>77</v>
      </c>
      <c r="Q337" s="31" t="s">
        <v>77</v>
      </c>
      <c r="R337" s="31" t="s">
        <v>77</v>
      </c>
      <c r="S337" s="31" t="s">
        <v>77</v>
      </c>
      <c r="T337" s="31" t="s">
        <v>77</v>
      </c>
      <c r="U337" s="31" t="s">
        <v>77</v>
      </c>
      <c r="V337" s="31" t="s">
        <v>77</v>
      </c>
      <c r="W337" s="31" t="s">
        <v>77</v>
      </c>
      <c r="X337" s="31" t="s">
        <v>77</v>
      </c>
      <c r="Y337" s="31" t="s">
        <v>77</v>
      </c>
      <c r="Z337" s="31" t="s">
        <v>77</v>
      </c>
      <c r="AA337" s="31" t="s">
        <v>77</v>
      </c>
      <c r="AB337" s="31" t="s">
        <v>77</v>
      </c>
      <c r="AC337" s="49" t="s">
        <v>77</v>
      </c>
      <c r="AD337" s="31" t="s">
        <v>77</v>
      </c>
      <c r="AE337" s="31" t="s">
        <v>77</v>
      </c>
      <c r="AF337" s="31" t="s">
        <v>77</v>
      </c>
      <c r="AG337" s="31" t="s">
        <v>77</v>
      </c>
      <c r="AH337" s="31" t="s">
        <v>77</v>
      </c>
      <c r="AI337" s="31" t="s">
        <v>77</v>
      </c>
      <c r="AJ337" s="31" t="s">
        <v>77</v>
      </c>
      <c r="AK337" s="31" t="s">
        <v>77</v>
      </c>
      <c r="AL337" s="31" t="s">
        <v>77</v>
      </c>
      <c r="AM337" s="31" t="s">
        <v>77</v>
      </c>
      <c r="AN337" s="31" t="s">
        <v>77</v>
      </c>
      <c r="AO337" s="31" t="s">
        <v>77</v>
      </c>
      <c r="AP337" s="31" t="s">
        <v>77</v>
      </c>
      <c r="AQ337" s="31" t="s">
        <v>77</v>
      </c>
      <c r="AR337" s="148" t="s">
        <v>53</v>
      </c>
      <c r="AS337" s="21"/>
      <c r="AT337" s="21"/>
      <c r="AU337" s="21"/>
      <c r="AV337" s="21"/>
      <c r="AW337" s="21"/>
      <c r="AX337" s="21"/>
      <c r="AY337" s="21"/>
      <c r="AZ337" s="21"/>
      <c r="BA337" s="21"/>
      <c r="BB337" s="21"/>
      <c r="BC337" s="21"/>
      <c r="BD337" s="21"/>
      <c r="BE337" s="21"/>
      <c r="BF337" s="21"/>
      <c r="BG337" s="21"/>
      <c r="BH337" s="21"/>
      <c r="BI337" s="21"/>
      <c r="BJ337" s="21"/>
    </row>
    <row r="338" spans="1:62" ht="16.5" customHeight="1">
      <c r="A338" s="4329" t="s">
        <v>153</v>
      </c>
      <c r="B338" s="4400">
        <f t="shared" si="11"/>
        <v>0</v>
      </c>
      <c r="C338" s="98">
        <v>0</v>
      </c>
      <c r="D338" s="107">
        <v>36</v>
      </c>
      <c r="E338" s="46" t="s">
        <v>77</v>
      </c>
      <c r="F338" s="31" t="s">
        <v>77</v>
      </c>
      <c r="G338" s="31" t="s">
        <v>77</v>
      </c>
      <c r="H338" s="31" t="s">
        <v>77</v>
      </c>
      <c r="I338" s="31" t="s">
        <v>77</v>
      </c>
      <c r="J338" s="31" t="s">
        <v>77</v>
      </c>
      <c r="K338" s="48" t="s">
        <v>77</v>
      </c>
      <c r="L338" s="31" t="s">
        <v>77</v>
      </c>
      <c r="M338" s="31" t="s">
        <v>77</v>
      </c>
      <c r="N338" s="31" t="s">
        <v>77</v>
      </c>
      <c r="O338" s="31" t="s">
        <v>77</v>
      </c>
      <c r="P338" s="31" t="s">
        <v>77</v>
      </c>
      <c r="Q338" s="31" t="s">
        <v>77</v>
      </c>
      <c r="R338" s="31" t="s">
        <v>77</v>
      </c>
      <c r="S338" s="31" t="s">
        <v>77</v>
      </c>
      <c r="T338" s="31" t="s">
        <v>77</v>
      </c>
      <c r="U338" s="31" t="s">
        <v>77</v>
      </c>
      <c r="V338" s="31" t="s">
        <v>77</v>
      </c>
      <c r="W338" s="31" t="s">
        <v>77</v>
      </c>
      <c r="X338" s="31" t="s">
        <v>77</v>
      </c>
      <c r="Y338" s="31" t="s">
        <v>77</v>
      </c>
      <c r="Z338" s="31" t="s">
        <v>77</v>
      </c>
      <c r="AA338" s="31" t="s">
        <v>77</v>
      </c>
      <c r="AB338" s="31" t="s">
        <v>77</v>
      </c>
      <c r="AC338" s="49" t="s">
        <v>77</v>
      </c>
      <c r="AD338" s="31" t="s">
        <v>77</v>
      </c>
      <c r="AE338" s="31" t="s">
        <v>77</v>
      </c>
      <c r="AF338" s="31" t="s">
        <v>77</v>
      </c>
      <c r="AG338" s="31" t="s">
        <v>77</v>
      </c>
      <c r="AH338" s="31" t="s">
        <v>77</v>
      </c>
      <c r="AI338" s="31" t="s">
        <v>77</v>
      </c>
      <c r="AJ338" s="31" t="s">
        <v>77</v>
      </c>
      <c r="AK338" s="31" t="s">
        <v>77</v>
      </c>
      <c r="AL338" s="31" t="s">
        <v>77</v>
      </c>
      <c r="AM338" s="31" t="s">
        <v>77</v>
      </c>
      <c r="AN338" s="31" t="s">
        <v>77</v>
      </c>
      <c r="AO338" s="31" t="s">
        <v>77</v>
      </c>
      <c r="AP338" s="31" t="s">
        <v>77</v>
      </c>
      <c r="AQ338" s="31" t="s">
        <v>77</v>
      </c>
      <c r="AR338" s="148" t="s">
        <v>77</v>
      </c>
      <c r="AS338" s="21"/>
      <c r="AT338" s="21"/>
      <c r="AU338" s="21"/>
      <c r="AV338" s="21"/>
      <c r="AW338" s="21"/>
      <c r="AX338" s="21"/>
      <c r="AY338" s="21"/>
      <c r="AZ338" s="21"/>
      <c r="BA338" s="21"/>
      <c r="BB338" s="21"/>
      <c r="BC338" s="21"/>
      <c r="BD338" s="21"/>
      <c r="BE338" s="21"/>
      <c r="BF338" s="21"/>
      <c r="BG338" s="21"/>
      <c r="BH338" s="21"/>
      <c r="BI338" s="21"/>
      <c r="BJ338" s="21"/>
    </row>
    <row r="339" spans="1:62" ht="16.5" customHeight="1">
      <c r="A339" s="4329" t="s">
        <v>154</v>
      </c>
      <c r="B339" s="4400">
        <f>C339/D339</f>
        <v>8.3333333333333329E-2</v>
      </c>
      <c r="C339" s="98">
        <v>3</v>
      </c>
      <c r="D339" s="107">
        <v>36</v>
      </c>
      <c r="E339" s="46" t="s">
        <v>77</v>
      </c>
      <c r="F339" s="31" t="s">
        <v>77</v>
      </c>
      <c r="G339" s="31" t="s">
        <v>77</v>
      </c>
      <c r="H339" s="31" t="s">
        <v>77</v>
      </c>
      <c r="I339" s="31" t="s">
        <v>77</v>
      </c>
      <c r="J339" s="31" t="s">
        <v>77</v>
      </c>
      <c r="K339" s="48" t="s">
        <v>77</v>
      </c>
      <c r="L339" s="31" t="s">
        <v>77</v>
      </c>
      <c r="M339" s="31" t="s">
        <v>77</v>
      </c>
      <c r="N339" s="31" t="s">
        <v>77</v>
      </c>
      <c r="O339" s="31" t="s">
        <v>77</v>
      </c>
      <c r="P339" s="31" t="s">
        <v>77</v>
      </c>
      <c r="Q339" s="31" t="s">
        <v>77</v>
      </c>
      <c r="R339" s="31" t="s">
        <v>77</v>
      </c>
      <c r="S339" s="31" t="s">
        <v>77</v>
      </c>
      <c r="T339" s="31" t="s">
        <v>77</v>
      </c>
      <c r="U339" s="31" t="s">
        <v>77</v>
      </c>
      <c r="V339" s="31" t="s">
        <v>53</v>
      </c>
      <c r="W339" s="31" t="s">
        <v>77</v>
      </c>
      <c r="X339" s="31" t="s">
        <v>77</v>
      </c>
      <c r="Y339" s="31" t="s">
        <v>77</v>
      </c>
      <c r="Z339" s="31" t="s">
        <v>53</v>
      </c>
      <c r="AA339" s="31" t="s">
        <v>77</v>
      </c>
      <c r="AB339" s="31" t="s">
        <v>77</v>
      </c>
      <c r="AC339" s="49" t="s">
        <v>77</v>
      </c>
      <c r="AD339" s="31" t="s">
        <v>53</v>
      </c>
      <c r="AE339" s="31" t="s">
        <v>77</v>
      </c>
      <c r="AF339" s="31" t="s">
        <v>77</v>
      </c>
      <c r="AG339" s="31" t="s">
        <v>77</v>
      </c>
      <c r="AH339" s="31" t="s">
        <v>77</v>
      </c>
      <c r="AI339" s="31" t="s">
        <v>77</v>
      </c>
      <c r="AJ339" s="31" t="s">
        <v>77</v>
      </c>
      <c r="AK339" s="31" t="s">
        <v>77</v>
      </c>
      <c r="AL339" s="31" t="s">
        <v>77</v>
      </c>
      <c r="AM339" s="31" t="s">
        <v>77</v>
      </c>
      <c r="AN339" s="31" t="s">
        <v>77</v>
      </c>
      <c r="AO339" s="31" t="s">
        <v>77</v>
      </c>
      <c r="AP339" s="31" t="s">
        <v>77</v>
      </c>
      <c r="AQ339" s="31" t="s">
        <v>77</v>
      </c>
      <c r="AR339" s="148" t="s">
        <v>77</v>
      </c>
      <c r="AS339" s="21"/>
      <c r="AT339" s="21"/>
      <c r="AU339" s="21"/>
      <c r="AV339" s="21"/>
      <c r="AW339" s="21"/>
      <c r="AX339" s="21"/>
      <c r="AY339" s="21"/>
      <c r="AZ339" s="21"/>
      <c r="BA339" s="21"/>
      <c r="BB339" s="21"/>
      <c r="BC339" s="21"/>
      <c r="BD339" s="21"/>
      <c r="BE339" s="21"/>
      <c r="BF339" s="21"/>
      <c r="BG339" s="21"/>
      <c r="BH339" s="21"/>
      <c r="BI339" s="21"/>
      <c r="BJ339" s="21"/>
    </row>
    <row r="340" spans="1:62" ht="16.5" customHeight="1">
      <c r="A340" s="4335" t="s">
        <v>155</v>
      </c>
      <c r="B340" s="4400">
        <f>C340/D340</f>
        <v>0.88888888888888884</v>
      </c>
      <c r="C340" s="98">
        <v>32</v>
      </c>
      <c r="D340" s="107">
        <v>36</v>
      </c>
      <c r="E340" s="51" t="s">
        <v>77</v>
      </c>
      <c r="F340" s="50" t="s">
        <v>53</v>
      </c>
      <c r="G340" s="50" t="s">
        <v>53</v>
      </c>
      <c r="H340" s="50" t="s">
        <v>53</v>
      </c>
      <c r="I340" s="50" t="s">
        <v>77</v>
      </c>
      <c r="J340" s="50" t="s">
        <v>53</v>
      </c>
      <c r="K340" s="52" t="s">
        <v>53</v>
      </c>
      <c r="L340" s="50" t="s">
        <v>77</v>
      </c>
      <c r="M340" s="50" t="s">
        <v>53</v>
      </c>
      <c r="N340" s="50" t="s">
        <v>53</v>
      </c>
      <c r="O340" s="50" t="s">
        <v>53</v>
      </c>
      <c r="P340" s="50" t="s">
        <v>53</v>
      </c>
      <c r="Q340" s="50" t="s">
        <v>53</v>
      </c>
      <c r="R340" s="50" t="s">
        <v>53</v>
      </c>
      <c r="S340" s="50" t="s">
        <v>53</v>
      </c>
      <c r="T340" s="50" t="s">
        <v>53</v>
      </c>
      <c r="U340" s="50" t="s">
        <v>53</v>
      </c>
      <c r="V340" s="50" t="s">
        <v>77</v>
      </c>
      <c r="W340" s="50" t="s">
        <v>53</v>
      </c>
      <c r="X340" s="50" t="s">
        <v>53</v>
      </c>
      <c r="Y340" s="50" t="s">
        <v>53</v>
      </c>
      <c r="Z340" s="50" t="s">
        <v>77</v>
      </c>
      <c r="AA340" s="50" t="s">
        <v>53</v>
      </c>
      <c r="AB340" s="50" t="s">
        <v>77</v>
      </c>
      <c r="AC340" s="53" t="s">
        <v>53</v>
      </c>
      <c r="AD340" s="50" t="s">
        <v>77</v>
      </c>
      <c r="AE340" s="50" t="s">
        <v>53</v>
      </c>
      <c r="AF340" s="50" t="s">
        <v>53</v>
      </c>
      <c r="AG340" s="50" t="s">
        <v>53</v>
      </c>
      <c r="AH340" s="50" t="s">
        <v>53</v>
      </c>
      <c r="AI340" s="50" t="s">
        <v>53</v>
      </c>
      <c r="AJ340" s="50" t="s">
        <v>53</v>
      </c>
      <c r="AK340" s="50" t="s">
        <v>53</v>
      </c>
      <c r="AL340" s="50" t="s">
        <v>53</v>
      </c>
      <c r="AM340" s="50" t="s">
        <v>53</v>
      </c>
      <c r="AN340" s="50" t="s">
        <v>53</v>
      </c>
      <c r="AO340" s="50" t="s">
        <v>53</v>
      </c>
      <c r="AP340" s="50" t="s">
        <v>77</v>
      </c>
      <c r="AQ340" s="50" t="s">
        <v>53</v>
      </c>
      <c r="AR340" s="153" t="s">
        <v>77</v>
      </c>
      <c r="AS340" s="21"/>
      <c r="AT340" s="21"/>
      <c r="AU340" s="21"/>
      <c r="AV340" s="21"/>
      <c r="AW340" s="21"/>
      <c r="AX340" s="21"/>
      <c r="AY340" s="21"/>
      <c r="AZ340" s="21"/>
      <c r="BA340" s="21"/>
      <c r="BB340" s="21"/>
      <c r="BC340" s="21"/>
      <c r="BD340" s="21"/>
      <c r="BE340" s="21"/>
      <c r="BF340" s="21"/>
      <c r="BG340" s="21"/>
      <c r="BH340" s="21"/>
      <c r="BI340" s="21"/>
      <c r="BJ340" s="21"/>
    </row>
    <row r="341" spans="1:62" ht="16.5" customHeight="1">
      <c r="A341" s="4357" t="s">
        <v>166</v>
      </c>
      <c r="B341" s="44"/>
      <c r="C341" s="44"/>
      <c r="D341" s="12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124"/>
      <c r="AS341" s="21"/>
      <c r="AT341" s="21"/>
      <c r="AU341" s="21"/>
      <c r="AV341" s="21"/>
      <c r="AW341" s="21"/>
      <c r="AX341" s="21"/>
      <c r="AY341" s="21"/>
      <c r="AZ341" s="21"/>
      <c r="BA341" s="21"/>
      <c r="BB341" s="21"/>
      <c r="BC341" s="21"/>
      <c r="BD341" s="21"/>
      <c r="BE341" s="21"/>
      <c r="BF341" s="21"/>
      <c r="BG341" s="21"/>
      <c r="BH341" s="21"/>
      <c r="BI341" s="21"/>
      <c r="BJ341" s="21"/>
    </row>
    <row r="342" spans="1:62" ht="16.5" customHeight="1">
      <c r="A342" s="4329" t="s">
        <v>149</v>
      </c>
      <c r="B342" s="4400">
        <f t="shared" ref="B342:B348" si="12">C342/D342</f>
        <v>1</v>
      </c>
      <c r="C342" s="98">
        <v>1</v>
      </c>
      <c r="D342" s="107">
        <v>1</v>
      </c>
      <c r="E342" s="54" t="s">
        <v>77</v>
      </c>
      <c r="F342" s="47" t="s">
        <v>77</v>
      </c>
      <c r="G342" s="47" t="s">
        <v>77</v>
      </c>
      <c r="H342" s="47" t="s">
        <v>77</v>
      </c>
      <c r="I342" s="47" t="s">
        <v>77</v>
      </c>
      <c r="J342" s="47" t="s">
        <v>77</v>
      </c>
      <c r="K342" s="55" t="s">
        <v>77</v>
      </c>
      <c r="L342" s="47" t="s">
        <v>77</v>
      </c>
      <c r="M342" s="47" t="s">
        <v>77</v>
      </c>
      <c r="N342" s="47" t="s">
        <v>77</v>
      </c>
      <c r="O342" s="47" t="s">
        <v>77</v>
      </c>
      <c r="P342" s="47" t="s">
        <v>77</v>
      </c>
      <c r="Q342" s="47" t="s">
        <v>77</v>
      </c>
      <c r="R342" s="47" t="s">
        <v>77</v>
      </c>
      <c r="S342" s="47" t="s">
        <v>77</v>
      </c>
      <c r="T342" s="47" t="s">
        <v>77</v>
      </c>
      <c r="U342" s="47" t="s">
        <v>77</v>
      </c>
      <c r="V342" s="47" t="s">
        <v>77</v>
      </c>
      <c r="W342" s="47" t="s">
        <v>77</v>
      </c>
      <c r="X342" s="47" t="s">
        <v>77</v>
      </c>
      <c r="Y342" s="47" t="s">
        <v>77</v>
      </c>
      <c r="Z342" s="47" t="s">
        <v>77</v>
      </c>
      <c r="AA342" s="47" t="s">
        <v>77</v>
      </c>
      <c r="AB342" s="47" t="s">
        <v>77</v>
      </c>
      <c r="AC342" s="56" t="s">
        <v>77</v>
      </c>
      <c r="AD342" s="47" t="s">
        <v>77</v>
      </c>
      <c r="AE342" s="47" t="s">
        <v>77</v>
      </c>
      <c r="AF342" s="31" t="s">
        <v>77</v>
      </c>
      <c r="AG342" s="47" t="s">
        <v>77</v>
      </c>
      <c r="AH342" s="47" t="s">
        <v>77</v>
      </c>
      <c r="AI342" s="47" t="s">
        <v>77</v>
      </c>
      <c r="AJ342" s="47" t="s">
        <v>53</v>
      </c>
      <c r="AK342" s="47" t="s">
        <v>77</v>
      </c>
      <c r="AL342" s="47" t="s">
        <v>77</v>
      </c>
      <c r="AM342" s="47" t="s">
        <v>77</v>
      </c>
      <c r="AN342" s="47" t="s">
        <v>77</v>
      </c>
      <c r="AO342" s="47" t="s">
        <v>77</v>
      </c>
      <c r="AP342" s="47" t="s">
        <v>77</v>
      </c>
      <c r="AQ342" s="47" t="s">
        <v>77</v>
      </c>
      <c r="AR342" s="148" t="s">
        <v>77</v>
      </c>
      <c r="AS342" s="21"/>
      <c r="AT342" s="21"/>
      <c r="AU342" s="21"/>
      <c r="AV342" s="21"/>
      <c r="AW342" s="21"/>
      <c r="AX342" s="21"/>
      <c r="AY342" s="21"/>
      <c r="AZ342" s="21"/>
      <c r="BA342" s="21"/>
      <c r="BB342" s="21"/>
      <c r="BC342" s="21"/>
      <c r="BD342" s="21"/>
      <c r="BE342" s="21"/>
      <c r="BF342" s="21"/>
      <c r="BG342" s="21"/>
      <c r="BH342" s="21"/>
      <c r="BI342" s="21"/>
      <c r="BJ342" s="21"/>
    </row>
    <row r="343" spans="1:62" ht="16.5" customHeight="1">
      <c r="A343" s="4329" t="s">
        <v>150</v>
      </c>
      <c r="B343" s="4400">
        <f t="shared" si="12"/>
        <v>0</v>
      </c>
      <c r="C343" s="98">
        <v>0</v>
      </c>
      <c r="D343" s="107">
        <v>1</v>
      </c>
      <c r="E343" s="46" t="s">
        <v>77</v>
      </c>
      <c r="F343" s="31" t="s">
        <v>77</v>
      </c>
      <c r="G343" s="31" t="s">
        <v>77</v>
      </c>
      <c r="H343" s="31" t="s">
        <v>77</v>
      </c>
      <c r="I343" s="31" t="s">
        <v>77</v>
      </c>
      <c r="J343" s="31" t="s">
        <v>77</v>
      </c>
      <c r="K343" s="48" t="s">
        <v>77</v>
      </c>
      <c r="L343" s="31" t="s">
        <v>77</v>
      </c>
      <c r="M343" s="31" t="s">
        <v>77</v>
      </c>
      <c r="N343" s="31" t="s">
        <v>77</v>
      </c>
      <c r="O343" s="31" t="s">
        <v>77</v>
      </c>
      <c r="P343" s="31" t="s">
        <v>77</v>
      </c>
      <c r="Q343" s="31" t="s">
        <v>77</v>
      </c>
      <c r="R343" s="31" t="s">
        <v>77</v>
      </c>
      <c r="S343" s="31" t="s">
        <v>77</v>
      </c>
      <c r="T343" s="31" t="s">
        <v>77</v>
      </c>
      <c r="U343" s="31" t="s">
        <v>77</v>
      </c>
      <c r="V343" s="31" t="s">
        <v>77</v>
      </c>
      <c r="W343" s="31" t="s">
        <v>77</v>
      </c>
      <c r="X343" s="31" t="s">
        <v>77</v>
      </c>
      <c r="Y343" s="31" t="s">
        <v>77</v>
      </c>
      <c r="Z343" s="31" t="s">
        <v>77</v>
      </c>
      <c r="AA343" s="31" t="s">
        <v>77</v>
      </c>
      <c r="AB343" s="31" t="s">
        <v>77</v>
      </c>
      <c r="AC343" s="49" t="s">
        <v>77</v>
      </c>
      <c r="AD343" s="31" t="s">
        <v>77</v>
      </c>
      <c r="AE343" s="31" t="s">
        <v>77</v>
      </c>
      <c r="AF343" s="31" t="s">
        <v>77</v>
      </c>
      <c r="AG343" s="31" t="s">
        <v>77</v>
      </c>
      <c r="AH343" s="31" t="s">
        <v>77</v>
      </c>
      <c r="AI343" s="31" t="s">
        <v>77</v>
      </c>
      <c r="AJ343" s="31" t="s">
        <v>77</v>
      </c>
      <c r="AK343" s="31" t="s">
        <v>77</v>
      </c>
      <c r="AL343" s="31" t="s">
        <v>77</v>
      </c>
      <c r="AM343" s="31" t="s">
        <v>77</v>
      </c>
      <c r="AN343" s="31" t="s">
        <v>77</v>
      </c>
      <c r="AO343" s="47" t="s">
        <v>77</v>
      </c>
      <c r="AP343" s="31" t="s">
        <v>77</v>
      </c>
      <c r="AQ343" s="31" t="s">
        <v>77</v>
      </c>
      <c r="AR343" s="148" t="s">
        <v>77</v>
      </c>
      <c r="AS343" s="21"/>
      <c r="AT343" s="21"/>
      <c r="AU343" s="21"/>
      <c r="AV343" s="21"/>
      <c r="AW343" s="21"/>
      <c r="AX343" s="21"/>
      <c r="AY343" s="21"/>
      <c r="AZ343" s="21"/>
      <c r="BA343" s="21"/>
      <c r="BB343" s="21"/>
      <c r="BC343" s="21"/>
      <c r="BD343" s="21"/>
      <c r="BE343" s="21"/>
      <c r="BF343" s="21"/>
      <c r="BG343" s="21"/>
      <c r="BH343" s="21"/>
      <c r="BI343" s="21"/>
      <c r="BJ343" s="21"/>
    </row>
    <row r="344" spans="1:62" ht="16.5" customHeight="1">
      <c r="A344" s="4329" t="s">
        <v>151</v>
      </c>
      <c r="B344" s="4400">
        <f t="shared" si="12"/>
        <v>0</v>
      </c>
      <c r="C344" s="98">
        <v>0</v>
      </c>
      <c r="D344" s="107">
        <v>1</v>
      </c>
      <c r="E344" s="46" t="s">
        <v>77</v>
      </c>
      <c r="F344" s="31" t="s">
        <v>77</v>
      </c>
      <c r="G344" s="31" t="s">
        <v>77</v>
      </c>
      <c r="H344" s="31" t="s">
        <v>77</v>
      </c>
      <c r="I344" s="31" t="s">
        <v>77</v>
      </c>
      <c r="J344" s="31" t="s">
        <v>77</v>
      </c>
      <c r="K344" s="48" t="s">
        <v>77</v>
      </c>
      <c r="L344" s="31" t="s">
        <v>77</v>
      </c>
      <c r="M344" s="31" t="s">
        <v>77</v>
      </c>
      <c r="N344" s="31" t="s">
        <v>77</v>
      </c>
      <c r="O344" s="31" t="s">
        <v>77</v>
      </c>
      <c r="P344" s="31" t="s">
        <v>77</v>
      </c>
      <c r="Q344" s="31" t="s">
        <v>77</v>
      </c>
      <c r="R344" s="31" t="s">
        <v>77</v>
      </c>
      <c r="S344" s="31" t="s">
        <v>77</v>
      </c>
      <c r="T344" s="31" t="s">
        <v>77</v>
      </c>
      <c r="U344" s="31" t="s">
        <v>77</v>
      </c>
      <c r="V344" s="31" t="s">
        <v>77</v>
      </c>
      <c r="W344" s="31" t="s">
        <v>77</v>
      </c>
      <c r="X344" s="31" t="s">
        <v>77</v>
      </c>
      <c r="Y344" s="31" t="s">
        <v>77</v>
      </c>
      <c r="Z344" s="31" t="s">
        <v>77</v>
      </c>
      <c r="AA344" s="31" t="s">
        <v>77</v>
      </c>
      <c r="AB344" s="31" t="s">
        <v>77</v>
      </c>
      <c r="AC344" s="49" t="s">
        <v>77</v>
      </c>
      <c r="AD344" s="31" t="s">
        <v>77</v>
      </c>
      <c r="AE344" s="31" t="s">
        <v>77</v>
      </c>
      <c r="AF344" s="31" t="s">
        <v>77</v>
      </c>
      <c r="AG344" s="31" t="s">
        <v>77</v>
      </c>
      <c r="AH344" s="31" t="s">
        <v>77</v>
      </c>
      <c r="AI344" s="31" t="s">
        <v>77</v>
      </c>
      <c r="AJ344" s="31" t="s">
        <v>77</v>
      </c>
      <c r="AK344" s="31" t="s">
        <v>77</v>
      </c>
      <c r="AL344" s="31" t="s">
        <v>77</v>
      </c>
      <c r="AM344" s="31" t="s">
        <v>77</v>
      </c>
      <c r="AN344" s="31" t="s">
        <v>77</v>
      </c>
      <c r="AO344" s="47" t="s">
        <v>77</v>
      </c>
      <c r="AP344" s="31" t="s">
        <v>77</v>
      </c>
      <c r="AQ344" s="31" t="s">
        <v>77</v>
      </c>
      <c r="AR344" s="148" t="s">
        <v>77</v>
      </c>
      <c r="AS344" s="21"/>
      <c r="AT344" s="21"/>
      <c r="AU344" s="21"/>
      <c r="AV344" s="21"/>
      <c r="AW344" s="21"/>
      <c r="AX344" s="21"/>
      <c r="AY344" s="21"/>
      <c r="AZ344" s="21"/>
      <c r="BA344" s="21"/>
      <c r="BB344" s="21"/>
      <c r="BC344" s="21"/>
      <c r="BD344" s="21"/>
      <c r="BE344" s="21"/>
      <c r="BF344" s="21"/>
      <c r="BG344" s="21"/>
      <c r="BH344" s="21"/>
      <c r="BI344" s="21"/>
      <c r="BJ344" s="21"/>
    </row>
    <row r="345" spans="1:62" ht="16.5" customHeight="1">
      <c r="A345" s="4329" t="s">
        <v>152</v>
      </c>
      <c r="B345" s="4400">
        <f t="shared" si="12"/>
        <v>0</v>
      </c>
      <c r="C345" s="98">
        <v>0</v>
      </c>
      <c r="D345" s="107">
        <v>1</v>
      </c>
      <c r="E345" s="46" t="s">
        <v>77</v>
      </c>
      <c r="F345" s="31" t="s">
        <v>77</v>
      </c>
      <c r="G345" s="31" t="s">
        <v>77</v>
      </c>
      <c r="H345" s="31" t="s">
        <v>77</v>
      </c>
      <c r="I345" s="31" t="s">
        <v>77</v>
      </c>
      <c r="J345" s="31" t="s">
        <v>77</v>
      </c>
      <c r="K345" s="48" t="s">
        <v>77</v>
      </c>
      <c r="L345" s="31" t="s">
        <v>77</v>
      </c>
      <c r="M345" s="31" t="s">
        <v>77</v>
      </c>
      <c r="N345" s="31" t="s">
        <v>77</v>
      </c>
      <c r="O345" s="31" t="s">
        <v>77</v>
      </c>
      <c r="P345" s="31" t="s">
        <v>77</v>
      </c>
      <c r="Q345" s="31" t="s">
        <v>77</v>
      </c>
      <c r="R345" s="31" t="s">
        <v>77</v>
      </c>
      <c r="S345" s="31" t="s">
        <v>77</v>
      </c>
      <c r="T345" s="31" t="s">
        <v>77</v>
      </c>
      <c r="U345" s="31" t="s">
        <v>77</v>
      </c>
      <c r="V345" s="31" t="s">
        <v>77</v>
      </c>
      <c r="W345" s="31" t="s">
        <v>77</v>
      </c>
      <c r="X345" s="31" t="s">
        <v>77</v>
      </c>
      <c r="Y345" s="31" t="s">
        <v>77</v>
      </c>
      <c r="Z345" s="31" t="s">
        <v>77</v>
      </c>
      <c r="AA345" s="31" t="s">
        <v>77</v>
      </c>
      <c r="AB345" s="31" t="s">
        <v>77</v>
      </c>
      <c r="AC345" s="49" t="s">
        <v>77</v>
      </c>
      <c r="AD345" s="31" t="s">
        <v>77</v>
      </c>
      <c r="AE345" s="31" t="s">
        <v>77</v>
      </c>
      <c r="AF345" s="31" t="s">
        <v>77</v>
      </c>
      <c r="AG345" s="31" t="s">
        <v>77</v>
      </c>
      <c r="AH345" s="31" t="s">
        <v>77</v>
      </c>
      <c r="AI345" s="31" t="s">
        <v>77</v>
      </c>
      <c r="AJ345" s="31" t="s">
        <v>77</v>
      </c>
      <c r="AK345" s="31" t="s">
        <v>77</v>
      </c>
      <c r="AL345" s="31" t="s">
        <v>77</v>
      </c>
      <c r="AM345" s="31" t="s">
        <v>77</v>
      </c>
      <c r="AN345" s="31" t="s">
        <v>77</v>
      </c>
      <c r="AO345" s="47" t="s">
        <v>77</v>
      </c>
      <c r="AP345" s="31" t="s">
        <v>77</v>
      </c>
      <c r="AQ345" s="31" t="s">
        <v>77</v>
      </c>
      <c r="AR345" s="148" t="s">
        <v>77</v>
      </c>
      <c r="AS345" s="21"/>
      <c r="AT345" s="21"/>
      <c r="AU345" s="21"/>
      <c r="AV345" s="21"/>
      <c r="AW345" s="21"/>
      <c r="AX345" s="21"/>
      <c r="AY345" s="21"/>
      <c r="AZ345" s="21"/>
      <c r="BA345" s="21"/>
      <c r="BB345" s="21"/>
      <c r="BC345" s="21"/>
      <c r="BD345" s="21"/>
      <c r="BE345" s="21"/>
      <c r="BF345" s="21"/>
      <c r="BG345" s="21"/>
      <c r="BH345" s="21"/>
      <c r="BI345" s="21"/>
      <c r="BJ345" s="21"/>
    </row>
    <row r="346" spans="1:62" ht="16.5" customHeight="1">
      <c r="A346" s="4329" t="s">
        <v>153</v>
      </c>
      <c r="B346" s="4400">
        <f t="shared" si="12"/>
        <v>0</v>
      </c>
      <c r="C346" s="98">
        <v>0</v>
      </c>
      <c r="D346" s="107">
        <v>1</v>
      </c>
      <c r="E346" s="46" t="s">
        <v>77</v>
      </c>
      <c r="F346" s="31" t="s">
        <v>77</v>
      </c>
      <c r="G346" s="31" t="s">
        <v>77</v>
      </c>
      <c r="H346" s="31" t="s">
        <v>77</v>
      </c>
      <c r="I346" s="31" t="s">
        <v>77</v>
      </c>
      <c r="J346" s="31" t="s">
        <v>77</v>
      </c>
      <c r="K346" s="48" t="s">
        <v>77</v>
      </c>
      <c r="L346" s="31" t="s">
        <v>77</v>
      </c>
      <c r="M346" s="31" t="s">
        <v>77</v>
      </c>
      <c r="N346" s="31" t="s">
        <v>77</v>
      </c>
      <c r="O346" s="31" t="s">
        <v>77</v>
      </c>
      <c r="P346" s="31" t="s">
        <v>77</v>
      </c>
      <c r="Q346" s="31" t="s">
        <v>77</v>
      </c>
      <c r="R346" s="31" t="s">
        <v>77</v>
      </c>
      <c r="S346" s="31" t="s">
        <v>77</v>
      </c>
      <c r="T346" s="31" t="s">
        <v>77</v>
      </c>
      <c r="U346" s="31" t="s">
        <v>77</v>
      </c>
      <c r="V346" s="31" t="s">
        <v>77</v>
      </c>
      <c r="W346" s="31" t="s">
        <v>77</v>
      </c>
      <c r="X346" s="31" t="s">
        <v>77</v>
      </c>
      <c r="Y346" s="31" t="s">
        <v>77</v>
      </c>
      <c r="Z346" s="31" t="s">
        <v>77</v>
      </c>
      <c r="AA346" s="31" t="s">
        <v>77</v>
      </c>
      <c r="AB346" s="31" t="s">
        <v>77</v>
      </c>
      <c r="AC346" s="49" t="s">
        <v>77</v>
      </c>
      <c r="AD346" s="31" t="s">
        <v>77</v>
      </c>
      <c r="AE346" s="31" t="s">
        <v>77</v>
      </c>
      <c r="AF346" s="31" t="s">
        <v>77</v>
      </c>
      <c r="AG346" s="31" t="s">
        <v>77</v>
      </c>
      <c r="AH346" s="31" t="s">
        <v>77</v>
      </c>
      <c r="AI346" s="31" t="s">
        <v>77</v>
      </c>
      <c r="AJ346" s="31" t="s">
        <v>77</v>
      </c>
      <c r="AK346" s="31" t="s">
        <v>77</v>
      </c>
      <c r="AL346" s="31" t="s">
        <v>77</v>
      </c>
      <c r="AM346" s="31" t="s">
        <v>77</v>
      </c>
      <c r="AN346" s="31" t="s">
        <v>77</v>
      </c>
      <c r="AO346" s="47" t="s">
        <v>77</v>
      </c>
      <c r="AP346" s="31" t="s">
        <v>77</v>
      </c>
      <c r="AQ346" s="31" t="s">
        <v>77</v>
      </c>
      <c r="AR346" s="148" t="s">
        <v>77</v>
      </c>
      <c r="AS346" s="21"/>
      <c r="AT346" s="21"/>
      <c r="AU346" s="21"/>
      <c r="AV346" s="21"/>
      <c r="AW346" s="21"/>
      <c r="AX346" s="21"/>
      <c r="AY346" s="21"/>
      <c r="AZ346" s="21"/>
      <c r="BA346" s="21"/>
      <c r="BB346" s="21"/>
      <c r="BC346" s="21"/>
      <c r="BD346" s="21"/>
      <c r="BE346" s="21"/>
      <c r="BF346" s="21"/>
      <c r="BG346" s="21"/>
      <c r="BH346" s="21"/>
      <c r="BI346" s="21"/>
      <c r="BJ346" s="21"/>
    </row>
    <row r="347" spans="1:62" ht="16.5" customHeight="1">
      <c r="A347" s="4329" t="s">
        <v>154</v>
      </c>
      <c r="B347" s="4400">
        <f t="shared" si="12"/>
        <v>0</v>
      </c>
      <c r="C347" s="98">
        <v>0</v>
      </c>
      <c r="D347" s="107">
        <v>1</v>
      </c>
      <c r="E347" s="46" t="s">
        <v>77</v>
      </c>
      <c r="F347" s="31" t="s">
        <v>77</v>
      </c>
      <c r="G347" s="31" t="s">
        <v>77</v>
      </c>
      <c r="H347" s="31" t="s">
        <v>77</v>
      </c>
      <c r="I347" s="31" t="s">
        <v>77</v>
      </c>
      <c r="J347" s="31" t="s">
        <v>77</v>
      </c>
      <c r="K347" s="48" t="s">
        <v>77</v>
      </c>
      <c r="L347" s="31" t="s">
        <v>77</v>
      </c>
      <c r="M347" s="31" t="s">
        <v>77</v>
      </c>
      <c r="N347" s="31" t="s">
        <v>77</v>
      </c>
      <c r="O347" s="31" t="s">
        <v>77</v>
      </c>
      <c r="P347" s="31" t="s">
        <v>77</v>
      </c>
      <c r="Q347" s="31" t="s">
        <v>77</v>
      </c>
      <c r="R347" s="31" t="s">
        <v>77</v>
      </c>
      <c r="S347" s="31" t="s">
        <v>77</v>
      </c>
      <c r="T347" s="31" t="s">
        <v>77</v>
      </c>
      <c r="U347" s="31" t="s">
        <v>77</v>
      </c>
      <c r="V347" s="31" t="s">
        <v>77</v>
      </c>
      <c r="W347" s="31" t="s">
        <v>77</v>
      </c>
      <c r="X347" s="31" t="s">
        <v>77</v>
      </c>
      <c r="Y347" s="31" t="s">
        <v>77</v>
      </c>
      <c r="Z347" s="31" t="s">
        <v>77</v>
      </c>
      <c r="AA347" s="31" t="s">
        <v>77</v>
      </c>
      <c r="AB347" s="31" t="s">
        <v>77</v>
      </c>
      <c r="AC347" s="49" t="s">
        <v>77</v>
      </c>
      <c r="AD347" s="31" t="s">
        <v>77</v>
      </c>
      <c r="AE347" s="31" t="s">
        <v>77</v>
      </c>
      <c r="AF347" s="31" t="s">
        <v>77</v>
      </c>
      <c r="AG347" s="31" t="s">
        <v>77</v>
      </c>
      <c r="AH347" s="31" t="s">
        <v>77</v>
      </c>
      <c r="AI347" s="31" t="s">
        <v>77</v>
      </c>
      <c r="AJ347" s="31" t="s">
        <v>77</v>
      </c>
      <c r="AK347" s="31" t="s">
        <v>77</v>
      </c>
      <c r="AL347" s="31" t="s">
        <v>77</v>
      </c>
      <c r="AM347" s="31" t="s">
        <v>77</v>
      </c>
      <c r="AN347" s="31" t="s">
        <v>77</v>
      </c>
      <c r="AO347" s="47" t="s">
        <v>77</v>
      </c>
      <c r="AP347" s="31" t="s">
        <v>77</v>
      </c>
      <c r="AQ347" s="31" t="s">
        <v>77</v>
      </c>
      <c r="AR347" s="148" t="s">
        <v>77</v>
      </c>
      <c r="AS347" s="21"/>
      <c r="AT347" s="21"/>
      <c r="AU347" s="21"/>
      <c r="AV347" s="21"/>
      <c r="AW347" s="21"/>
      <c r="AX347" s="21"/>
      <c r="AY347" s="21"/>
      <c r="AZ347" s="21"/>
      <c r="BA347" s="21"/>
      <c r="BB347" s="21"/>
      <c r="BC347" s="21"/>
      <c r="BD347" s="21"/>
      <c r="BE347" s="21"/>
      <c r="BF347" s="21"/>
      <c r="BG347" s="21"/>
      <c r="BH347" s="21"/>
      <c r="BI347" s="21"/>
      <c r="BJ347" s="21"/>
    </row>
    <row r="348" spans="1:62" ht="16.5" customHeight="1">
      <c r="A348" s="4335" t="s">
        <v>155</v>
      </c>
      <c r="B348" s="4400">
        <f t="shared" si="12"/>
        <v>0</v>
      </c>
      <c r="C348" s="98">
        <v>0</v>
      </c>
      <c r="D348" s="107">
        <v>1</v>
      </c>
      <c r="E348" s="46" t="s">
        <v>77</v>
      </c>
      <c r="F348" s="50" t="s">
        <v>77</v>
      </c>
      <c r="G348" s="50" t="s">
        <v>77</v>
      </c>
      <c r="H348" s="50" t="s">
        <v>77</v>
      </c>
      <c r="I348" s="50" t="s">
        <v>77</v>
      </c>
      <c r="J348" s="50" t="s">
        <v>77</v>
      </c>
      <c r="K348" s="52" t="s">
        <v>77</v>
      </c>
      <c r="L348" s="50" t="s">
        <v>77</v>
      </c>
      <c r="M348" s="50" t="s">
        <v>77</v>
      </c>
      <c r="N348" s="50" t="s">
        <v>77</v>
      </c>
      <c r="O348" s="50" t="s">
        <v>77</v>
      </c>
      <c r="P348" s="50" t="s">
        <v>77</v>
      </c>
      <c r="Q348" s="50" t="s">
        <v>77</v>
      </c>
      <c r="R348" s="50" t="s">
        <v>77</v>
      </c>
      <c r="S348" s="50" t="s">
        <v>77</v>
      </c>
      <c r="T348" s="50" t="s">
        <v>77</v>
      </c>
      <c r="U348" s="50" t="s">
        <v>77</v>
      </c>
      <c r="V348" s="50" t="s">
        <v>77</v>
      </c>
      <c r="W348" s="31" t="s">
        <v>77</v>
      </c>
      <c r="X348" s="50" t="s">
        <v>77</v>
      </c>
      <c r="Y348" s="50" t="s">
        <v>77</v>
      </c>
      <c r="Z348" s="50" t="s">
        <v>77</v>
      </c>
      <c r="AA348" s="50" t="s">
        <v>77</v>
      </c>
      <c r="AB348" s="50" t="s">
        <v>77</v>
      </c>
      <c r="AC348" s="53" t="s">
        <v>77</v>
      </c>
      <c r="AD348" s="50" t="s">
        <v>77</v>
      </c>
      <c r="AE348" s="50" t="s">
        <v>77</v>
      </c>
      <c r="AF348" s="31" t="s">
        <v>77</v>
      </c>
      <c r="AG348" s="50" t="s">
        <v>77</v>
      </c>
      <c r="AH348" s="50" t="s">
        <v>77</v>
      </c>
      <c r="AI348" s="50" t="s">
        <v>77</v>
      </c>
      <c r="AJ348" s="50" t="s">
        <v>77</v>
      </c>
      <c r="AK348" s="50" t="s">
        <v>77</v>
      </c>
      <c r="AL348" s="50" t="s">
        <v>77</v>
      </c>
      <c r="AM348" s="50" t="s">
        <v>77</v>
      </c>
      <c r="AN348" s="50" t="s">
        <v>77</v>
      </c>
      <c r="AO348" s="47" t="s">
        <v>77</v>
      </c>
      <c r="AP348" s="50" t="s">
        <v>77</v>
      </c>
      <c r="AQ348" s="50" t="s">
        <v>77</v>
      </c>
      <c r="AR348" s="148" t="s">
        <v>77</v>
      </c>
      <c r="AS348" s="21"/>
      <c r="AT348" s="21"/>
      <c r="AU348" s="21"/>
      <c r="AV348" s="21"/>
      <c r="AW348" s="21"/>
      <c r="AX348" s="21"/>
      <c r="AY348" s="21"/>
      <c r="AZ348" s="21"/>
      <c r="BA348" s="21"/>
      <c r="BB348" s="21"/>
      <c r="BC348" s="21"/>
      <c r="BD348" s="21"/>
      <c r="BE348" s="21"/>
      <c r="BF348" s="21"/>
      <c r="BG348" s="21"/>
      <c r="BH348" s="21"/>
      <c r="BI348" s="21"/>
      <c r="BJ348" s="21"/>
    </row>
    <row r="349" spans="1:62" ht="16.5" customHeight="1">
      <c r="A349" s="4357" t="s">
        <v>167</v>
      </c>
      <c r="B349" s="44"/>
      <c r="C349" s="44"/>
      <c r="D349" s="12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124"/>
      <c r="AS349" s="21"/>
      <c r="AT349" s="21"/>
      <c r="AU349" s="21"/>
      <c r="AV349" s="21"/>
      <c r="AW349" s="21"/>
      <c r="AX349" s="21"/>
      <c r="AY349" s="21"/>
      <c r="AZ349" s="21"/>
      <c r="BA349" s="21"/>
      <c r="BB349" s="21"/>
      <c r="BC349" s="21"/>
      <c r="BD349" s="21"/>
      <c r="BE349" s="21"/>
      <c r="BF349" s="21"/>
      <c r="BG349" s="21"/>
      <c r="BH349" s="21"/>
      <c r="BI349" s="21"/>
      <c r="BJ349" s="21"/>
    </row>
    <row r="350" spans="1:62" ht="16.5" customHeight="1">
      <c r="A350" s="4329" t="s">
        <v>149</v>
      </c>
      <c r="B350" s="4400">
        <f t="shared" ref="B350:B356" si="13">C350/D350</f>
        <v>0.7407407407407407</v>
      </c>
      <c r="C350" s="98">
        <v>20</v>
      </c>
      <c r="D350" s="107">
        <v>27</v>
      </c>
      <c r="E350" s="54" t="s">
        <v>77</v>
      </c>
      <c r="F350" s="47" t="s">
        <v>77</v>
      </c>
      <c r="G350" s="47" t="s">
        <v>53</v>
      </c>
      <c r="H350" s="47" t="s">
        <v>77</v>
      </c>
      <c r="I350" s="47" t="s">
        <v>77</v>
      </c>
      <c r="J350" s="47" t="s">
        <v>53</v>
      </c>
      <c r="K350" s="55" t="s">
        <v>77</v>
      </c>
      <c r="L350" s="47" t="s">
        <v>77</v>
      </c>
      <c r="M350" s="47" t="s">
        <v>77</v>
      </c>
      <c r="N350" s="47" t="s">
        <v>53</v>
      </c>
      <c r="O350" s="47" t="s">
        <v>53</v>
      </c>
      <c r="P350" s="47" t="s">
        <v>77</v>
      </c>
      <c r="Q350" s="47" t="s">
        <v>53</v>
      </c>
      <c r="R350" s="47" t="s">
        <v>53</v>
      </c>
      <c r="S350" s="47" t="s">
        <v>77</v>
      </c>
      <c r="T350" s="47" t="s">
        <v>53</v>
      </c>
      <c r="U350" s="47" t="s">
        <v>77</v>
      </c>
      <c r="V350" s="47" t="s">
        <v>53</v>
      </c>
      <c r="W350" s="47" t="s">
        <v>77</v>
      </c>
      <c r="X350" s="47" t="s">
        <v>53</v>
      </c>
      <c r="Y350" s="47" t="s">
        <v>53</v>
      </c>
      <c r="Z350" s="47" t="s">
        <v>77</v>
      </c>
      <c r="AA350" s="47" t="s">
        <v>53</v>
      </c>
      <c r="AB350" s="47" t="s">
        <v>77</v>
      </c>
      <c r="AC350" s="56" t="s">
        <v>77</v>
      </c>
      <c r="AD350" s="47" t="s">
        <v>53</v>
      </c>
      <c r="AE350" s="47" t="s">
        <v>53</v>
      </c>
      <c r="AF350" s="31" t="s">
        <v>77</v>
      </c>
      <c r="AG350" s="47" t="s">
        <v>53</v>
      </c>
      <c r="AH350" s="47" t="s">
        <v>77</v>
      </c>
      <c r="AI350" s="47" t="s">
        <v>53</v>
      </c>
      <c r="AJ350" s="47" t="s">
        <v>53</v>
      </c>
      <c r="AK350" s="47" t="s">
        <v>77</v>
      </c>
      <c r="AL350" s="47" t="s">
        <v>53</v>
      </c>
      <c r="AM350" s="47" t="s">
        <v>53</v>
      </c>
      <c r="AN350" s="47" t="s">
        <v>77</v>
      </c>
      <c r="AO350" s="47" t="s">
        <v>53</v>
      </c>
      <c r="AP350" s="47" t="s">
        <v>77</v>
      </c>
      <c r="AQ350" s="47" t="s">
        <v>53</v>
      </c>
      <c r="AR350" s="148" t="s">
        <v>77</v>
      </c>
      <c r="AS350" s="21"/>
      <c r="AT350" s="21"/>
      <c r="AU350" s="21"/>
      <c r="AV350" s="21"/>
      <c r="AW350" s="21"/>
      <c r="AX350" s="21"/>
      <c r="AY350" s="21"/>
      <c r="AZ350" s="21"/>
      <c r="BA350" s="21"/>
      <c r="BB350" s="21"/>
      <c r="BC350" s="21"/>
      <c r="BD350" s="21"/>
      <c r="BE350" s="21"/>
      <c r="BF350" s="21"/>
      <c r="BG350" s="21"/>
      <c r="BH350" s="21"/>
      <c r="BI350" s="21"/>
      <c r="BJ350" s="21"/>
    </row>
    <row r="351" spans="1:62" ht="16.5" customHeight="1">
      <c r="A351" s="4329" t="s">
        <v>150</v>
      </c>
      <c r="B351" s="4400">
        <f t="shared" si="13"/>
        <v>3.7037037037037035E-2</v>
      </c>
      <c r="C351" s="98">
        <v>1</v>
      </c>
      <c r="D351" s="107">
        <v>27</v>
      </c>
      <c r="E351" s="46" t="s">
        <v>77</v>
      </c>
      <c r="F351" s="31" t="s">
        <v>77</v>
      </c>
      <c r="G351" s="31" t="s">
        <v>77</v>
      </c>
      <c r="H351" s="31" t="s">
        <v>77</v>
      </c>
      <c r="I351" s="31" t="s">
        <v>77</v>
      </c>
      <c r="J351" s="31" t="s">
        <v>77</v>
      </c>
      <c r="K351" s="48" t="s">
        <v>77</v>
      </c>
      <c r="L351" s="31" t="s">
        <v>77</v>
      </c>
      <c r="M351" s="31" t="s">
        <v>77</v>
      </c>
      <c r="N351" s="31" t="s">
        <v>77</v>
      </c>
      <c r="O351" s="31" t="s">
        <v>77</v>
      </c>
      <c r="P351" s="31" t="s">
        <v>77</v>
      </c>
      <c r="Q351" s="31" t="s">
        <v>77</v>
      </c>
      <c r="R351" s="31" t="s">
        <v>77</v>
      </c>
      <c r="S351" s="31" t="s">
        <v>77</v>
      </c>
      <c r="T351" s="31" t="s">
        <v>77</v>
      </c>
      <c r="U351" s="31" t="s">
        <v>77</v>
      </c>
      <c r="V351" s="31" t="s">
        <v>77</v>
      </c>
      <c r="W351" s="31" t="s">
        <v>77</v>
      </c>
      <c r="X351" s="31" t="s">
        <v>77</v>
      </c>
      <c r="Y351" s="31" t="s">
        <v>77</v>
      </c>
      <c r="Z351" s="31" t="s">
        <v>77</v>
      </c>
      <c r="AA351" s="31" t="s">
        <v>77</v>
      </c>
      <c r="AB351" s="31" t="s">
        <v>77</v>
      </c>
      <c r="AC351" s="49" t="s">
        <v>77</v>
      </c>
      <c r="AD351" s="31" t="s">
        <v>77</v>
      </c>
      <c r="AE351" s="31" t="s">
        <v>77</v>
      </c>
      <c r="AF351" s="31" t="s">
        <v>77</v>
      </c>
      <c r="AG351" s="31" t="s">
        <v>77</v>
      </c>
      <c r="AH351" s="31" t="s">
        <v>77</v>
      </c>
      <c r="AI351" s="31" t="s">
        <v>77</v>
      </c>
      <c r="AJ351" s="31" t="s">
        <v>77</v>
      </c>
      <c r="AK351" s="31" t="s">
        <v>77</v>
      </c>
      <c r="AL351" s="31" t="s">
        <v>77</v>
      </c>
      <c r="AM351" s="31" t="s">
        <v>77</v>
      </c>
      <c r="AN351" s="31" t="s">
        <v>53</v>
      </c>
      <c r="AO351" s="31" t="s">
        <v>77</v>
      </c>
      <c r="AP351" s="31" t="s">
        <v>77</v>
      </c>
      <c r="AQ351" s="31" t="s">
        <v>77</v>
      </c>
      <c r="AR351" s="148" t="s">
        <v>77</v>
      </c>
      <c r="AS351" s="21"/>
      <c r="AT351" s="21"/>
      <c r="AU351" s="21"/>
      <c r="AV351" s="21"/>
      <c r="AW351" s="21"/>
      <c r="AX351" s="21"/>
      <c r="AY351" s="21"/>
      <c r="AZ351" s="21"/>
      <c r="BA351" s="21"/>
      <c r="BB351" s="21"/>
      <c r="BC351" s="21"/>
      <c r="BD351" s="21"/>
      <c r="BE351" s="21"/>
      <c r="BF351" s="21"/>
      <c r="BG351" s="21"/>
      <c r="BH351" s="21"/>
      <c r="BI351" s="21"/>
      <c r="BJ351" s="21"/>
    </row>
    <row r="352" spans="1:62" ht="16.5" customHeight="1">
      <c r="A352" s="4329" t="s">
        <v>151</v>
      </c>
      <c r="B352" s="4400">
        <f t="shared" si="13"/>
        <v>0.1111111111111111</v>
      </c>
      <c r="C352" s="98">
        <v>3</v>
      </c>
      <c r="D352" s="107">
        <v>27</v>
      </c>
      <c r="E352" s="46" t="s">
        <v>77</v>
      </c>
      <c r="F352" s="31" t="s">
        <v>77</v>
      </c>
      <c r="G352" s="31" t="s">
        <v>77</v>
      </c>
      <c r="H352" s="31" t="s">
        <v>77</v>
      </c>
      <c r="I352" s="31" t="s">
        <v>53</v>
      </c>
      <c r="J352" s="31" t="s">
        <v>77</v>
      </c>
      <c r="K352" s="48" t="s">
        <v>77</v>
      </c>
      <c r="L352" s="31" t="s">
        <v>77</v>
      </c>
      <c r="M352" s="31" t="s">
        <v>77</v>
      </c>
      <c r="N352" s="31" t="s">
        <v>77</v>
      </c>
      <c r="O352" s="31" t="s">
        <v>77</v>
      </c>
      <c r="P352" s="31" t="s">
        <v>77</v>
      </c>
      <c r="Q352" s="31" t="s">
        <v>77</v>
      </c>
      <c r="R352" s="31" t="s">
        <v>77</v>
      </c>
      <c r="S352" s="31" t="s">
        <v>77</v>
      </c>
      <c r="T352" s="31" t="s">
        <v>77</v>
      </c>
      <c r="U352" s="31" t="s">
        <v>77</v>
      </c>
      <c r="V352" s="31" t="s">
        <v>77</v>
      </c>
      <c r="W352" s="31" t="s">
        <v>77</v>
      </c>
      <c r="X352" s="31" t="s">
        <v>77</v>
      </c>
      <c r="Y352" s="31" t="s">
        <v>77</v>
      </c>
      <c r="Z352" s="31" t="s">
        <v>77</v>
      </c>
      <c r="AA352" s="31" t="s">
        <v>77</v>
      </c>
      <c r="AB352" s="31" t="s">
        <v>77</v>
      </c>
      <c r="AC352" s="49" t="s">
        <v>77</v>
      </c>
      <c r="AD352" s="31" t="s">
        <v>77</v>
      </c>
      <c r="AE352" s="31" t="s">
        <v>77</v>
      </c>
      <c r="AF352" s="31" t="s">
        <v>77</v>
      </c>
      <c r="AG352" s="31" t="s">
        <v>77</v>
      </c>
      <c r="AH352" s="31" t="s">
        <v>53</v>
      </c>
      <c r="AI352" s="31" t="s">
        <v>77</v>
      </c>
      <c r="AJ352" s="31" t="s">
        <v>77</v>
      </c>
      <c r="AK352" s="31" t="s">
        <v>77</v>
      </c>
      <c r="AL352" s="31" t="s">
        <v>77</v>
      </c>
      <c r="AM352" s="31" t="s">
        <v>77</v>
      </c>
      <c r="AN352" s="31" t="s">
        <v>77</v>
      </c>
      <c r="AO352" s="31" t="s">
        <v>77</v>
      </c>
      <c r="AP352" s="31" t="s">
        <v>53</v>
      </c>
      <c r="AQ352" s="31" t="s">
        <v>77</v>
      </c>
      <c r="AR352" s="148" t="s">
        <v>77</v>
      </c>
      <c r="AS352" s="21"/>
      <c r="AT352" s="21"/>
      <c r="AU352" s="21"/>
      <c r="AV352" s="21"/>
      <c r="AW352" s="21"/>
      <c r="AX352" s="21"/>
      <c r="AY352" s="21"/>
      <c r="AZ352" s="21"/>
      <c r="BA352" s="21"/>
      <c r="BB352" s="21"/>
      <c r="BC352" s="21"/>
      <c r="BD352" s="21"/>
      <c r="BE352" s="21"/>
      <c r="BF352" s="21"/>
      <c r="BG352" s="21"/>
      <c r="BH352" s="21"/>
      <c r="BI352" s="21"/>
      <c r="BJ352" s="21"/>
    </row>
    <row r="353" spans="1:62" ht="16.5" customHeight="1">
      <c r="A353" s="4329" t="s">
        <v>152</v>
      </c>
      <c r="B353" s="4400">
        <f t="shared" si="13"/>
        <v>0.1111111111111111</v>
      </c>
      <c r="C353" s="98">
        <v>3</v>
      </c>
      <c r="D353" s="107">
        <v>27</v>
      </c>
      <c r="E353" s="46" t="s">
        <v>53</v>
      </c>
      <c r="F353" s="31" t="s">
        <v>77</v>
      </c>
      <c r="G353" s="31" t="s">
        <v>77</v>
      </c>
      <c r="H353" s="31" t="s">
        <v>77</v>
      </c>
      <c r="I353" s="31" t="s">
        <v>77</v>
      </c>
      <c r="J353" s="31" t="s">
        <v>77</v>
      </c>
      <c r="K353" s="48" t="s">
        <v>77</v>
      </c>
      <c r="L353" s="31" t="s">
        <v>77</v>
      </c>
      <c r="M353" s="31" t="s">
        <v>77</v>
      </c>
      <c r="N353" s="31" t="s">
        <v>77</v>
      </c>
      <c r="O353" s="31" t="s">
        <v>77</v>
      </c>
      <c r="P353" s="31" t="s">
        <v>77</v>
      </c>
      <c r="Q353" s="31" t="s">
        <v>77</v>
      </c>
      <c r="R353" s="31" t="s">
        <v>77</v>
      </c>
      <c r="S353" s="31" t="s">
        <v>77</v>
      </c>
      <c r="T353" s="31" t="s">
        <v>77</v>
      </c>
      <c r="U353" s="31" t="s">
        <v>77</v>
      </c>
      <c r="V353" s="31" t="s">
        <v>77</v>
      </c>
      <c r="W353" s="31" t="s">
        <v>53</v>
      </c>
      <c r="X353" s="31" t="s">
        <v>77</v>
      </c>
      <c r="Y353" s="31" t="s">
        <v>77</v>
      </c>
      <c r="Z353" s="31" t="s">
        <v>77</v>
      </c>
      <c r="AA353" s="31" t="s">
        <v>77</v>
      </c>
      <c r="AB353" s="31" t="s">
        <v>53</v>
      </c>
      <c r="AC353" s="49" t="s">
        <v>77</v>
      </c>
      <c r="AD353" s="31" t="s">
        <v>77</v>
      </c>
      <c r="AE353" s="31" t="s">
        <v>77</v>
      </c>
      <c r="AF353" s="31" t="s">
        <v>77</v>
      </c>
      <c r="AG353" s="31" t="s">
        <v>77</v>
      </c>
      <c r="AH353" s="31" t="s">
        <v>77</v>
      </c>
      <c r="AI353" s="31" t="s">
        <v>77</v>
      </c>
      <c r="AJ353" s="31" t="s">
        <v>77</v>
      </c>
      <c r="AK353" s="31" t="s">
        <v>77</v>
      </c>
      <c r="AL353" s="31" t="s">
        <v>77</v>
      </c>
      <c r="AM353" s="31" t="s">
        <v>77</v>
      </c>
      <c r="AN353" s="31" t="s">
        <v>77</v>
      </c>
      <c r="AO353" s="31" t="s">
        <v>77</v>
      </c>
      <c r="AP353" s="31" t="s">
        <v>77</v>
      </c>
      <c r="AQ353" s="31" t="s">
        <v>77</v>
      </c>
      <c r="AR353" s="148" t="s">
        <v>77</v>
      </c>
      <c r="AS353" s="21"/>
      <c r="AT353" s="21"/>
      <c r="AU353" s="21"/>
      <c r="AV353" s="21"/>
      <c r="AW353" s="21"/>
      <c r="AX353" s="21"/>
      <c r="AY353" s="21"/>
      <c r="AZ353" s="21"/>
      <c r="BA353" s="21"/>
      <c r="BB353" s="21"/>
      <c r="BC353" s="21"/>
      <c r="BD353" s="21"/>
      <c r="BE353" s="21"/>
      <c r="BF353" s="21"/>
      <c r="BG353" s="21"/>
      <c r="BH353" s="21"/>
      <c r="BI353" s="21"/>
      <c r="BJ353" s="21"/>
    </row>
    <row r="354" spans="1:62" ht="16.5" customHeight="1">
      <c r="A354" s="4329" t="s">
        <v>153</v>
      </c>
      <c r="B354" s="4400">
        <f t="shared" si="13"/>
        <v>0</v>
      </c>
      <c r="C354" s="98">
        <v>0</v>
      </c>
      <c r="D354" s="107">
        <v>27</v>
      </c>
      <c r="E354" s="46" t="s">
        <v>77</v>
      </c>
      <c r="F354" s="31" t="s">
        <v>77</v>
      </c>
      <c r="G354" s="31" t="s">
        <v>77</v>
      </c>
      <c r="H354" s="31" t="s">
        <v>77</v>
      </c>
      <c r="I354" s="31" t="s">
        <v>77</v>
      </c>
      <c r="J354" s="31" t="s">
        <v>77</v>
      </c>
      <c r="K354" s="48" t="s">
        <v>77</v>
      </c>
      <c r="L354" s="31" t="s">
        <v>77</v>
      </c>
      <c r="M354" s="31" t="s">
        <v>77</v>
      </c>
      <c r="N354" s="31" t="s">
        <v>77</v>
      </c>
      <c r="O354" s="31" t="s">
        <v>77</v>
      </c>
      <c r="P354" s="31" t="s">
        <v>77</v>
      </c>
      <c r="Q354" s="31" t="s">
        <v>77</v>
      </c>
      <c r="R354" s="31" t="s">
        <v>77</v>
      </c>
      <c r="S354" s="31" t="s">
        <v>77</v>
      </c>
      <c r="T354" s="31" t="s">
        <v>77</v>
      </c>
      <c r="U354" s="31" t="s">
        <v>77</v>
      </c>
      <c r="V354" s="31" t="s">
        <v>77</v>
      </c>
      <c r="W354" s="31" t="s">
        <v>77</v>
      </c>
      <c r="X354" s="31" t="s">
        <v>77</v>
      </c>
      <c r="Y354" s="31" t="s">
        <v>77</v>
      </c>
      <c r="Z354" s="31" t="s">
        <v>77</v>
      </c>
      <c r="AA354" s="31" t="s">
        <v>77</v>
      </c>
      <c r="AB354" s="31" t="s">
        <v>77</v>
      </c>
      <c r="AC354" s="49" t="s">
        <v>77</v>
      </c>
      <c r="AD354" s="31" t="s">
        <v>77</v>
      </c>
      <c r="AE354" s="31" t="s">
        <v>77</v>
      </c>
      <c r="AF354" s="31" t="s">
        <v>77</v>
      </c>
      <c r="AG354" s="31" t="s">
        <v>77</v>
      </c>
      <c r="AH354" s="31" t="s">
        <v>77</v>
      </c>
      <c r="AI354" s="31" t="s">
        <v>77</v>
      </c>
      <c r="AJ354" s="31" t="s">
        <v>77</v>
      </c>
      <c r="AK354" s="31" t="s">
        <v>77</v>
      </c>
      <c r="AL354" s="31" t="s">
        <v>77</v>
      </c>
      <c r="AM354" s="31" t="s">
        <v>77</v>
      </c>
      <c r="AN354" s="31" t="s">
        <v>77</v>
      </c>
      <c r="AO354" s="31" t="s">
        <v>77</v>
      </c>
      <c r="AP354" s="31" t="s">
        <v>77</v>
      </c>
      <c r="AQ354" s="31" t="s">
        <v>77</v>
      </c>
      <c r="AR354" s="148" t="s">
        <v>77</v>
      </c>
      <c r="AS354" s="21"/>
      <c r="AT354" s="21"/>
      <c r="AU354" s="21"/>
      <c r="AV354" s="21"/>
      <c r="AW354" s="21"/>
      <c r="AX354" s="21"/>
      <c r="AY354" s="21"/>
      <c r="AZ354" s="21"/>
      <c r="BA354" s="21"/>
      <c r="BB354" s="21"/>
      <c r="BC354" s="21"/>
      <c r="BD354" s="21"/>
      <c r="BE354" s="21"/>
      <c r="BF354" s="21"/>
      <c r="BG354" s="21"/>
      <c r="BH354" s="21"/>
      <c r="BI354" s="21"/>
      <c r="BJ354" s="21"/>
    </row>
    <row r="355" spans="1:62" ht="16.5" customHeight="1">
      <c r="A355" s="4329" t="s">
        <v>154</v>
      </c>
      <c r="B355" s="4400">
        <f t="shared" si="13"/>
        <v>0</v>
      </c>
      <c r="C355" s="98">
        <v>0</v>
      </c>
      <c r="D355" s="107">
        <v>27</v>
      </c>
      <c r="E355" s="46" t="s">
        <v>77</v>
      </c>
      <c r="F355" s="31" t="s">
        <v>77</v>
      </c>
      <c r="G355" s="31" t="s">
        <v>77</v>
      </c>
      <c r="H355" s="31" t="s">
        <v>77</v>
      </c>
      <c r="I355" s="31" t="s">
        <v>77</v>
      </c>
      <c r="J355" s="31" t="s">
        <v>77</v>
      </c>
      <c r="K355" s="48" t="s">
        <v>77</v>
      </c>
      <c r="L355" s="31" t="s">
        <v>77</v>
      </c>
      <c r="M355" s="31" t="s">
        <v>77</v>
      </c>
      <c r="N355" s="31" t="s">
        <v>77</v>
      </c>
      <c r="O355" s="31" t="s">
        <v>77</v>
      </c>
      <c r="P355" s="31" t="s">
        <v>77</v>
      </c>
      <c r="Q355" s="31" t="s">
        <v>77</v>
      </c>
      <c r="R355" s="31" t="s">
        <v>77</v>
      </c>
      <c r="S355" s="31" t="s">
        <v>77</v>
      </c>
      <c r="T355" s="31" t="s">
        <v>77</v>
      </c>
      <c r="U355" s="31" t="s">
        <v>77</v>
      </c>
      <c r="V355" s="31" t="s">
        <v>77</v>
      </c>
      <c r="W355" s="31" t="s">
        <v>77</v>
      </c>
      <c r="X355" s="31" t="s">
        <v>77</v>
      </c>
      <c r="Y355" s="31" t="s">
        <v>77</v>
      </c>
      <c r="Z355" s="31" t="s">
        <v>77</v>
      </c>
      <c r="AA355" s="31" t="s">
        <v>77</v>
      </c>
      <c r="AB355" s="31" t="s">
        <v>77</v>
      </c>
      <c r="AC355" s="49" t="s">
        <v>77</v>
      </c>
      <c r="AD355" s="31" t="s">
        <v>77</v>
      </c>
      <c r="AE355" s="31" t="s">
        <v>77</v>
      </c>
      <c r="AF355" s="31" t="s">
        <v>77</v>
      </c>
      <c r="AG355" s="31" t="s">
        <v>77</v>
      </c>
      <c r="AH355" s="31" t="s">
        <v>77</v>
      </c>
      <c r="AI355" s="31" t="s">
        <v>77</v>
      </c>
      <c r="AJ355" s="31" t="s">
        <v>77</v>
      </c>
      <c r="AK355" s="31" t="s">
        <v>77</v>
      </c>
      <c r="AL355" s="31" t="s">
        <v>77</v>
      </c>
      <c r="AM355" s="31" t="s">
        <v>77</v>
      </c>
      <c r="AN355" s="31" t="s">
        <v>77</v>
      </c>
      <c r="AO355" s="31" t="s">
        <v>77</v>
      </c>
      <c r="AP355" s="31" t="s">
        <v>77</v>
      </c>
      <c r="AQ355" s="31" t="s">
        <v>77</v>
      </c>
      <c r="AR355" s="148" t="s">
        <v>77</v>
      </c>
      <c r="AS355" s="21"/>
      <c r="AT355" s="21"/>
      <c r="AU355" s="21"/>
      <c r="AV355" s="21"/>
      <c r="AW355" s="21"/>
      <c r="AX355" s="21"/>
      <c r="AY355" s="21"/>
      <c r="AZ355" s="21"/>
      <c r="BA355" s="21"/>
      <c r="BB355" s="21"/>
      <c r="BC355" s="21"/>
      <c r="BD355" s="21"/>
      <c r="BE355" s="21"/>
      <c r="BF355" s="21"/>
      <c r="BG355" s="21"/>
      <c r="BH355" s="21"/>
      <c r="BI355" s="21"/>
      <c r="BJ355" s="21"/>
    </row>
    <row r="356" spans="1:62" ht="16.5" customHeight="1">
      <c r="A356" s="4335" t="s">
        <v>155</v>
      </c>
      <c r="B356" s="4400">
        <f t="shared" si="13"/>
        <v>0</v>
      </c>
      <c r="C356" s="98">
        <v>0</v>
      </c>
      <c r="D356" s="107">
        <v>27</v>
      </c>
      <c r="E356" s="51" t="s">
        <v>77</v>
      </c>
      <c r="F356" s="50" t="s">
        <v>77</v>
      </c>
      <c r="G356" s="50" t="s">
        <v>77</v>
      </c>
      <c r="H356" s="50" t="s">
        <v>77</v>
      </c>
      <c r="I356" s="50" t="s">
        <v>77</v>
      </c>
      <c r="J356" s="50" t="s">
        <v>77</v>
      </c>
      <c r="K356" s="52" t="s">
        <v>77</v>
      </c>
      <c r="L356" s="50" t="s">
        <v>77</v>
      </c>
      <c r="M356" s="50" t="s">
        <v>77</v>
      </c>
      <c r="N356" s="50" t="s">
        <v>77</v>
      </c>
      <c r="O356" s="50" t="s">
        <v>77</v>
      </c>
      <c r="P356" s="50" t="s">
        <v>77</v>
      </c>
      <c r="Q356" s="50" t="s">
        <v>77</v>
      </c>
      <c r="R356" s="50" t="s">
        <v>77</v>
      </c>
      <c r="S356" s="50" t="s">
        <v>77</v>
      </c>
      <c r="T356" s="50" t="s">
        <v>77</v>
      </c>
      <c r="U356" s="50" t="s">
        <v>77</v>
      </c>
      <c r="V356" s="50" t="s">
        <v>77</v>
      </c>
      <c r="W356" s="50" t="s">
        <v>77</v>
      </c>
      <c r="X356" s="50" t="s">
        <v>77</v>
      </c>
      <c r="Y356" s="50" t="s">
        <v>77</v>
      </c>
      <c r="Z356" s="50" t="s">
        <v>77</v>
      </c>
      <c r="AA356" s="50" t="s">
        <v>77</v>
      </c>
      <c r="AB356" s="50" t="s">
        <v>77</v>
      </c>
      <c r="AC356" s="53" t="s">
        <v>77</v>
      </c>
      <c r="AD356" s="50" t="s">
        <v>77</v>
      </c>
      <c r="AE356" s="50" t="s">
        <v>77</v>
      </c>
      <c r="AF356" s="31" t="s">
        <v>77</v>
      </c>
      <c r="AG356" s="50" t="s">
        <v>77</v>
      </c>
      <c r="AH356" s="50" t="s">
        <v>77</v>
      </c>
      <c r="AI356" s="50" t="s">
        <v>77</v>
      </c>
      <c r="AJ356" s="50" t="s">
        <v>77</v>
      </c>
      <c r="AK356" s="50" t="s">
        <v>77</v>
      </c>
      <c r="AL356" s="50" t="s">
        <v>77</v>
      </c>
      <c r="AM356" s="50" t="s">
        <v>77</v>
      </c>
      <c r="AN356" s="50" t="s">
        <v>77</v>
      </c>
      <c r="AO356" s="50" t="s">
        <v>77</v>
      </c>
      <c r="AP356" s="50" t="s">
        <v>77</v>
      </c>
      <c r="AQ356" s="50" t="s">
        <v>77</v>
      </c>
      <c r="AR356" s="148" t="s">
        <v>77</v>
      </c>
      <c r="AS356" s="21"/>
      <c r="AT356" s="21"/>
      <c r="AU356" s="21"/>
      <c r="AV356" s="21"/>
      <c r="AW356" s="21"/>
      <c r="AX356" s="21"/>
      <c r="AY356" s="21"/>
      <c r="AZ356" s="21"/>
      <c r="BA356" s="21"/>
      <c r="BB356" s="21"/>
      <c r="BC356" s="21"/>
      <c r="BD356" s="21"/>
      <c r="BE356" s="21"/>
      <c r="BF356" s="21"/>
      <c r="BG356" s="21"/>
      <c r="BH356" s="21"/>
      <c r="BI356" s="21"/>
      <c r="BJ356" s="21"/>
    </row>
    <row r="357" spans="1:62" ht="31.5" customHeight="1">
      <c r="A357" s="4358" t="s">
        <v>147</v>
      </c>
      <c r="B357" s="4401"/>
      <c r="C357" s="57"/>
      <c r="D357" s="125"/>
      <c r="E357" s="61"/>
      <c r="F357" s="61"/>
      <c r="G357" s="61"/>
      <c r="H357" s="61"/>
      <c r="I357" s="61"/>
      <c r="J357" s="61"/>
      <c r="K357" s="61"/>
      <c r="L357" s="61"/>
      <c r="M357" s="61"/>
      <c r="N357" s="61"/>
      <c r="O357" s="61"/>
      <c r="P357" s="61"/>
      <c r="Q357" s="61"/>
      <c r="R357" s="61"/>
      <c r="S357" s="61"/>
      <c r="T357" s="61"/>
      <c r="U357" s="61"/>
      <c r="V357" s="61"/>
      <c r="W357" s="61"/>
      <c r="X357" s="61"/>
      <c r="Y357" s="61"/>
      <c r="Z357" s="61"/>
      <c r="AA357" s="61"/>
      <c r="AB357" s="61"/>
      <c r="AC357" s="61"/>
      <c r="AD357" s="61"/>
      <c r="AE357" s="61"/>
      <c r="AF357" s="61"/>
      <c r="AG357" s="61"/>
      <c r="AH357" s="61"/>
      <c r="AI357" s="61"/>
      <c r="AJ357" s="61"/>
      <c r="AK357" s="61"/>
      <c r="AL357" s="61"/>
      <c r="AM357" s="61"/>
      <c r="AN357" s="61"/>
      <c r="AO357" s="61"/>
      <c r="AP357" s="61"/>
      <c r="AQ357" s="61"/>
      <c r="AR357" s="130"/>
      <c r="AS357" s="21"/>
      <c r="AT357" s="21"/>
      <c r="AU357" s="21"/>
      <c r="AV357" s="21"/>
      <c r="AW357" s="21"/>
      <c r="AX357" s="21"/>
      <c r="AY357" s="21"/>
      <c r="AZ357" s="21"/>
      <c r="BA357" s="21"/>
      <c r="BB357" s="21"/>
      <c r="BC357" s="21"/>
      <c r="BD357" s="21"/>
      <c r="BE357" s="21"/>
      <c r="BF357" s="21"/>
      <c r="BG357" s="21"/>
      <c r="BH357" s="21"/>
      <c r="BI357" s="21"/>
      <c r="BJ357" s="21"/>
    </row>
    <row r="358" spans="1:62" ht="31.5" customHeight="1">
      <c r="A358" s="4359" t="s">
        <v>168</v>
      </c>
      <c r="B358" s="4402"/>
      <c r="C358" s="1393"/>
      <c r="D358" s="126"/>
      <c r="E358" s="1389"/>
      <c r="F358" s="1389"/>
      <c r="G358" s="1389"/>
      <c r="H358" s="1389"/>
      <c r="I358" s="1389"/>
      <c r="J358" s="1389"/>
      <c r="K358" s="1389"/>
      <c r="L358" s="1389"/>
      <c r="M358" s="1389"/>
      <c r="N358" s="1389"/>
      <c r="O358" s="1389"/>
      <c r="P358" s="1389"/>
      <c r="Q358" s="1389"/>
      <c r="R358" s="1389"/>
      <c r="S358" s="1389"/>
      <c r="T358" s="1389"/>
      <c r="U358" s="1389"/>
      <c r="V358" s="1389"/>
      <c r="W358" s="1389"/>
      <c r="X358" s="1389"/>
      <c r="Y358" s="1389"/>
      <c r="Z358" s="1389"/>
      <c r="AA358" s="1389"/>
      <c r="AB358" s="1389"/>
      <c r="AC358" s="1389"/>
      <c r="AD358" s="1389"/>
      <c r="AE358" s="1389"/>
      <c r="AF358" s="1389"/>
      <c r="AG358" s="1389"/>
      <c r="AH358" s="1389"/>
      <c r="AI358" s="1389"/>
      <c r="AJ358" s="1389"/>
      <c r="AK358" s="1389"/>
      <c r="AL358" s="1389"/>
      <c r="AM358" s="1389"/>
      <c r="AN358" s="1389"/>
      <c r="AO358" s="1389"/>
      <c r="AP358" s="1389"/>
      <c r="AQ358" s="1389"/>
      <c r="AR358" s="121"/>
      <c r="AS358" s="21"/>
      <c r="AT358" s="21"/>
      <c r="AU358" s="21"/>
      <c r="AV358" s="21"/>
      <c r="AW358" s="21"/>
      <c r="AX358" s="21"/>
      <c r="AY358" s="21"/>
      <c r="AZ358" s="21"/>
      <c r="BA358" s="21"/>
      <c r="BB358" s="21"/>
      <c r="BC358" s="21"/>
      <c r="BD358" s="21"/>
      <c r="BE358" s="21"/>
      <c r="BF358" s="21"/>
      <c r="BG358" s="21"/>
      <c r="BH358" s="21"/>
      <c r="BI358" s="21"/>
      <c r="BJ358" s="21"/>
    </row>
    <row r="359" spans="1:62" ht="15" customHeight="1">
      <c r="A359" s="4360" t="s">
        <v>169</v>
      </c>
      <c r="B359" s="4397"/>
      <c r="C359" s="45"/>
      <c r="D359" s="127"/>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c r="AN359" s="45"/>
      <c r="AO359" s="45"/>
      <c r="AP359" s="45"/>
      <c r="AQ359" s="45"/>
      <c r="AR359" s="127"/>
      <c r="AS359" s="21"/>
      <c r="AT359" s="21"/>
      <c r="AU359" s="21"/>
      <c r="AV359" s="21"/>
      <c r="AW359" s="21"/>
      <c r="AX359" s="21"/>
      <c r="AY359" s="21"/>
      <c r="AZ359" s="21"/>
      <c r="BA359" s="21"/>
      <c r="BB359" s="21"/>
      <c r="BC359" s="21"/>
      <c r="BD359" s="21"/>
      <c r="BE359" s="21"/>
      <c r="BF359" s="21"/>
      <c r="BG359" s="21"/>
      <c r="BH359" s="21"/>
      <c r="BI359" s="21"/>
      <c r="BJ359" s="21"/>
    </row>
    <row r="360" spans="1:62" ht="15" customHeight="1">
      <c r="A360" s="4361" t="s">
        <v>149</v>
      </c>
      <c r="B360" s="5">
        <f t="shared" ref="B360:B366" si="14">C360/D360</f>
        <v>0.34146341463414637</v>
      </c>
      <c r="C360" s="98">
        <v>14</v>
      </c>
      <c r="D360" s="107">
        <v>41</v>
      </c>
      <c r="E360" s="4" t="s">
        <v>77</v>
      </c>
      <c r="F360" s="1" t="s">
        <v>53</v>
      </c>
      <c r="G360" s="1" t="s">
        <v>77</v>
      </c>
      <c r="H360" s="1" t="s">
        <v>77</v>
      </c>
      <c r="I360" s="1" t="s">
        <v>77</v>
      </c>
      <c r="J360" s="1" t="s">
        <v>77</v>
      </c>
      <c r="K360" s="38" t="s">
        <v>77</v>
      </c>
      <c r="L360" s="1" t="s">
        <v>77</v>
      </c>
      <c r="M360" s="1" t="s">
        <v>77</v>
      </c>
      <c r="N360" s="1" t="s">
        <v>77</v>
      </c>
      <c r="O360" s="1" t="s">
        <v>77</v>
      </c>
      <c r="P360" s="1" t="s">
        <v>77</v>
      </c>
      <c r="Q360" s="1" t="s">
        <v>53</v>
      </c>
      <c r="R360" s="1" t="s">
        <v>53</v>
      </c>
      <c r="S360" s="1" t="s">
        <v>77</v>
      </c>
      <c r="T360" s="1" t="s">
        <v>53</v>
      </c>
      <c r="U360" s="1" t="s">
        <v>77</v>
      </c>
      <c r="V360" s="31" t="s">
        <v>53</v>
      </c>
      <c r="W360" s="1" t="s">
        <v>77</v>
      </c>
      <c r="X360" s="1" t="s">
        <v>77</v>
      </c>
      <c r="Y360" s="1" t="s">
        <v>77</v>
      </c>
      <c r="Z360" s="31" t="s">
        <v>53</v>
      </c>
      <c r="AA360" s="1" t="s">
        <v>53</v>
      </c>
      <c r="AB360" s="1" t="s">
        <v>77</v>
      </c>
      <c r="AC360" s="1" t="s">
        <v>77</v>
      </c>
      <c r="AD360" s="1" t="s">
        <v>77</v>
      </c>
      <c r="AE360" s="1" t="s">
        <v>53</v>
      </c>
      <c r="AF360" s="1" t="s">
        <v>53</v>
      </c>
      <c r="AG360" s="1" t="s">
        <v>77</v>
      </c>
      <c r="AH360" s="1" t="s">
        <v>53</v>
      </c>
      <c r="AI360" s="31" t="s">
        <v>77</v>
      </c>
      <c r="AJ360" s="1" t="s">
        <v>77</v>
      </c>
      <c r="AK360" s="1" t="s">
        <v>77</v>
      </c>
      <c r="AL360" s="1" t="s">
        <v>77</v>
      </c>
      <c r="AM360" s="1" t="s">
        <v>53</v>
      </c>
      <c r="AN360" s="1" t="s">
        <v>53</v>
      </c>
      <c r="AO360" s="1" t="s">
        <v>77</v>
      </c>
      <c r="AP360" s="1" t="s">
        <v>53</v>
      </c>
      <c r="AQ360" s="1" t="s">
        <v>77</v>
      </c>
      <c r="AR360" s="120" t="s">
        <v>53</v>
      </c>
      <c r="AS360" s="21"/>
      <c r="AT360" s="21"/>
      <c r="AU360" s="21"/>
      <c r="AV360" s="21"/>
      <c r="AW360" s="21"/>
      <c r="AX360" s="21"/>
      <c r="AY360" s="21"/>
      <c r="AZ360" s="21"/>
      <c r="BA360" s="21"/>
      <c r="BB360" s="21"/>
      <c r="BC360" s="21"/>
      <c r="BD360" s="21"/>
      <c r="BE360" s="21"/>
      <c r="BF360" s="21"/>
      <c r="BG360" s="21"/>
      <c r="BH360" s="21"/>
      <c r="BI360" s="21"/>
      <c r="BJ360" s="21"/>
    </row>
    <row r="361" spans="1:62" ht="15" customHeight="1">
      <c r="A361" s="4361" t="s">
        <v>150</v>
      </c>
      <c r="B361" s="5">
        <f t="shared" si="14"/>
        <v>0.12195121951219512</v>
      </c>
      <c r="C361" s="98">
        <v>5</v>
      </c>
      <c r="D361" s="107">
        <v>41</v>
      </c>
      <c r="E361" s="4" t="s">
        <v>77</v>
      </c>
      <c r="F361" s="1" t="s">
        <v>77</v>
      </c>
      <c r="G361" s="1" t="s">
        <v>77</v>
      </c>
      <c r="H361" s="1" t="s">
        <v>77</v>
      </c>
      <c r="I361" s="1" t="s">
        <v>77</v>
      </c>
      <c r="J361" s="1" t="s">
        <v>53</v>
      </c>
      <c r="K361" s="38" t="s">
        <v>77</v>
      </c>
      <c r="L361" s="1" t="s">
        <v>77</v>
      </c>
      <c r="M361" s="1" t="s">
        <v>77</v>
      </c>
      <c r="N361" s="1" t="s">
        <v>77</v>
      </c>
      <c r="O361" s="1" t="s">
        <v>77</v>
      </c>
      <c r="P361" s="1" t="s">
        <v>77</v>
      </c>
      <c r="Q361" s="1" t="s">
        <v>77</v>
      </c>
      <c r="R361" s="1" t="s">
        <v>77</v>
      </c>
      <c r="S361" s="1" t="s">
        <v>77</v>
      </c>
      <c r="T361" s="1" t="s">
        <v>77</v>
      </c>
      <c r="U361" s="1" t="s">
        <v>53</v>
      </c>
      <c r="V361" s="1" t="s">
        <v>77</v>
      </c>
      <c r="W361" s="1" t="s">
        <v>77</v>
      </c>
      <c r="X361" s="1" t="s">
        <v>77</v>
      </c>
      <c r="Y361" s="1" t="s">
        <v>77</v>
      </c>
      <c r="Z361" s="1" t="s">
        <v>77</v>
      </c>
      <c r="AA361" s="1" t="s">
        <v>77</v>
      </c>
      <c r="AB361" s="1" t="s">
        <v>77</v>
      </c>
      <c r="AC361" s="1" t="s">
        <v>53</v>
      </c>
      <c r="AD361" s="1" t="s">
        <v>77</v>
      </c>
      <c r="AE361" s="1" t="s">
        <v>77</v>
      </c>
      <c r="AF361" s="1" t="s">
        <v>77</v>
      </c>
      <c r="AG361" s="1" t="s">
        <v>77</v>
      </c>
      <c r="AH361" s="1" t="s">
        <v>77</v>
      </c>
      <c r="AI361" s="1" t="s">
        <v>77</v>
      </c>
      <c r="AJ361" s="1" t="s">
        <v>77</v>
      </c>
      <c r="AK361" s="1" t="s">
        <v>77</v>
      </c>
      <c r="AL361" s="1" t="s">
        <v>53</v>
      </c>
      <c r="AM361" s="1" t="s">
        <v>77</v>
      </c>
      <c r="AN361" s="1" t="s">
        <v>77</v>
      </c>
      <c r="AO361" s="1" t="s">
        <v>77</v>
      </c>
      <c r="AP361" s="1" t="s">
        <v>77</v>
      </c>
      <c r="AQ361" s="1" t="s">
        <v>77</v>
      </c>
      <c r="AR361" s="120" t="s">
        <v>77</v>
      </c>
      <c r="AS361" s="21"/>
      <c r="AT361" s="21"/>
      <c r="AU361" s="21"/>
      <c r="AV361" s="21"/>
      <c r="AW361" s="21"/>
      <c r="AX361" s="21"/>
      <c r="AY361" s="21"/>
      <c r="AZ361" s="21"/>
      <c r="BA361" s="21"/>
      <c r="BB361" s="21"/>
      <c r="BC361" s="21"/>
      <c r="BD361" s="21"/>
      <c r="BE361" s="21"/>
      <c r="BF361" s="21"/>
      <c r="BG361" s="21"/>
      <c r="BH361" s="21"/>
      <c r="BI361" s="21"/>
      <c r="BJ361" s="21"/>
    </row>
    <row r="362" spans="1:62" ht="15" customHeight="1">
      <c r="A362" s="4361" t="s">
        <v>151</v>
      </c>
      <c r="B362" s="5">
        <f t="shared" si="14"/>
        <v>0.14634146341463414</v>
      </c>
      <c r="C362" s="98">
        <v>6</v>
      </c>
      <c r="D362" s="107">
        <v>41</v>
      </c>
      <c r="E362" s="4" t="s">
        <v>77</v>
      </c>
      <c r="F362" s="1" t="s">
        <v>77</v>
      </c>
      <c r="G362" s="1" t="s">
        <v>53</v>
      </c>
      <c r="H362" s="1" t="s">
        <v>77</v>
      </c>
      <c r="I362" s="1" t="s">
        <v>53</v>
      </c>
      <c r="J362" s="1" t="s">
        <v>77</v>
      </c>
      <c r="K362" s="38" t="s">
        <v>77</v>
      </c>
      <c r="L362" s="1" t="s">
        <v>77</v>
      </c>
      <c r="M362" s="1" t="s">
        <v>77</v>
      </c>
      <c r="N362" s="31" t="s">
        <v>77</v>
      </c>
      <c r="O362" s="1" t="s">
        <v>77</v>
      </c>
      <c r="P362" s="1" t="s">
        <v>77</v>
      </c>
      <c r="Q362" s="1" t="s">
        <v>77</v>
      </c>
      <c r="R362" s="1" t="s">
        <v>77</v>
      </c>
      <c r="S362" s="1" t="s">
        <v>53</v>
      </c>
      <c r="T362" s="31" t="s">
        <v>77</v>
      </c>
      <c r="U362" s="1" t="s">
        <v>77</v>
      </c>
      <c r="V362" s="1" t="s">
        <v>77</v>
      </c>
      <c r="W362" s="1" t="s">
        <v>77</v>
      </c>
      <c r="X362" s="1" t="s">
        <v>77</v>
      </c>
      <c r="Y362" s="1" t="s">
        <v>53</v>
      </c>
      <c r="Z362" s="1" t="s">
        <v>77</v>
      </c>
      <c r="AA362" s="1" t="s">
        <v>77</v>
      </c>
      <c r="AB362" s="1" t="s">
        <v>53</v>
      </c>
      <c r="AC362" s="1" t="s">
        <v>77</v>
      </c>
      <c r="AD362" s="1" t="s">
        <v>77</v>
      </c>
      <c r="AE362" s="1" t="s">
        <v>77</v>
      </c>
      <c r="AF362" s="1" t="s">
        <v>77</v>
      </c>
      <c r="AG362" s="1" t="s">
        <v>77</v>
      </c>
      <c r="AH362" s="1" t="s">
        <v>77</v>
      </c>
      <c r="AI362" s="1" t="s">
        <v>77</v>
      </c>
      <c r="AJ362" s="1" t="s">
        <v>53</v>
      </c>
      <c r="AK362" s="1" t="s">
        <v>77</v>
      </c>
      <c r="AL362" s="1" t="s">
        <v>77</v>
      </c>
      <c r="AM362" s="1" t="s">
        <v>77</v>
      </c>
      <c r="AN362" s="1" t="s">
        <v>77</v>
      </c>
      <c r="AO362" s="1" t="s">
        <v>77</v>
      </c>
      <c r="AP362" s="1" t="s">
        <v>77</v>
      </c>
      <c r="AQ362" s="1" t="s">
        <v>77</v>
      </c>
      <c r="AR362" s="120" t="s">
        <v>77</v>
      </c>
      <c r="AS362" s="21"/>
      <c r="AT362" s="21"/>
      <c r="AU362" s="21"/>
      <c r="AV362" s="21"/>
      <c r="AW362" s="21"/>
      <c r="AX362" s="21"/>
      <c r="AY362" s="21"/>
      <c r="AZ362" s="21"/>
      <c r="BA362" s="21"/>
      <c r="BB362" s="21"/>
      <c r="BC362" s="21"/>
      <c r="BD362" s="21"/>
      <c r="BE362" s="21"/>
      <c r="BF362" s="21"/>
      <c r="BG362" s="21"/>
      <c r="BH362" s="21"/>
      <c r="BI362" s="21"/>
      <c r="BJ362" s="21"/>
    </row>
    <row r="363" spans="1:62" ht="15" customHeight="1">
      <c r="A363" s="4361" t="s">
        <v>152</v>
      </c>
      <c r="B363" s="5">
        <f t="shared" si="14"/>
        <v>0.1951219512195122</v>
      </c>
      <c r="C363" s="98">
        <v>8</v>
      </c>
      <c r="D363" s="107">
        <v>41</v>
      </c>
      <c r="E363" s="4" t="s">
        <v>77</v>
      </c>
      <c r="F363" s="1" t="s">
        <v>77</v>
      </c>
      <c r="G363" s="1" t="s">
        <v>77</v>
      </c>
      <c r="H363" s="1" t="s">
        <v>53</v>
      </c>
      <c r="I363" s="1" t="s">
        <v>77</v>
      </c>
      <c r="J363" s="1" t="s">
        <v>77</v>
      </c>
      <c r="K363" s="38" t="s">
        <v>53</v>
      </c>
      <c r="L363" s="1" t="s">
        <v>77</v>
      </c>
      <c r="M363" s="1" t="s">
        <v>77</v>
      </c>
      <c r="N363" s="1" t="s">
        <v>77</v>
      </c>
      <c r="O363" s="1" t="s">
        <v>77</v>
      </c>
      <c r="P363" s="1" t="s">
        <v>53</v>
      </c>
      <c r="Q363" s="1" t="s">
        <v>77</v>
      </c>
      <c r="R363" s="1" t="s">
        <v>77</v>
      </c>
      <c r="S363" s="1" t="s">
        <v>77</v>
      </c>
      <c r="T363" s="1" t="s">
        <v>77</v>
      </c>
      <c r="U363" s="1" t="s">
        <v>77</v>
      </c>
      <c r="V363" s="1" t="s">
        <v>77</v>
      </c>
      <c r="W363" s="1" t="s">
        <v>77</v>
      </c>
      <c r="X363" s="1" t="s">
        <v>53</v>
      </c>
      <c r="Y363" s="1" t="s">
        <v>77</v>
      </c>
      <c r="Z363" s="1" t="s">
        <v>77</v>
      </c>
      <c r="AA363" s="1" t="s">
        <v>77</v>
      </c>
      <c r="AB363" s="1" t="s">
        <v>77</v>
      </c>
      <c r="AC363" s="1" t="s">
        <v>77</v>
      </c>
      <c r="AD363" s="1" t="s">
        <v>77</v>
      </c>
      <c r="AE363" s="1" t="s">
        <v>77</v>
      </c>
      <c r="AF363" s="1" t="s">
        <v>77</v>
      </c>
      <c r="AG363" s="1" t="s">
        <v>77</v>
      </c>
      <c r="AH363" s="1" t="s">
        <v>77</v>
      </c>
      <c r="AI363" s="1" t="s">
        <v>53</v>
      </c>
      <c r="AJ363" s="1" t="s">
        <v>77</v>
      </c>
      <c r="AK363" s="1" t="s">
        <v>53</v>
      </c>
      <c r="AL363" s="1" t="s">
        <v>77</v>
      </c>
      <c r="AM363" s="1" t="s">
        <v>77</v>
      </c>
      <c r="AN363" s="1" t="s">
        <v>77</v>
      </c>
      <c r="AO363" s="1" t="s">
        <v>53</v>
      </c>
      <c r="AP363" s="1" t="s">
        <v>77</v>
      </c>
      <c r="AQ363" s="1" t="s">
        <v>53</v>
      </c>
      <c r="AR363" s="120" t="s">
        <v>77</v>
      </c>
      <c r="AS363" s="21"/>
      <c r="AT363" s="21"/>
      <c r="AU363" s="21"/>
      <c r="AV363" s="21"/>
      <c r="AW363" s="21"/>
      <c r="AX363" s="21"/>
      <c r="AY363" s="21"/>
      <c r="AZ363" s="21"/>
      <c r="BA363" s="21"/>
      <c r="BB363" s="21"/>
      <c r="BC363" s="21"/>
      <c r="BD363" s="21"/>
      <c r="BE363" s="21"/>
      <c r="BF363" s="21"/>
      <c r="BG363" s="21"/>
      <c r="BH363" s="21"/>
      <c r="BI363" s="21"/>
      <c r="BJ363" s="21"/>
    </row>
    <row r="364" spans="1:62" ht="15" customHeight="1">
      <c r="A364" s="4362" t="s">
        <v>153</v>
      </c>
      <c r="B364" s="5">
        <f t="shared" si="14"/>
        <v>0.14634146341463414</v>
      </c>
      <c r="C364" s="98">
        <v>6</v>
      </c>
      <c r="D364" s="107">
        <v>41</v>
      </c>
      <c r="E364" s="4" t="s">
        <v>53</v>
      </c>
      <c r="F364" s="1" t="s">
        <v>77</v>
      </c>
      <c r="G364" s="1" t="s">
        <v>77</v>
      </c>
      <c r="H364" s="1" t="s">
        <v>77</v>
      </c>
      <c r="I364" s="1" t="s">
        <v>77</v>
      </c>
      <c r="J364" s="1" t="s">
        <v>77</v>
      </c>
      <c r="K364" s="38" t="s">
        <v>77</v>
      </c>
      <c r="L364" s="1" t="s">
        <v>53</v>
      </c>
      <c r="M364" s="1" t="s">
        <v>77</v>
      </c>
      <c r="N364" s="1" t="s">
        <v>53</v>
      </c>
      <c r="O364" s="1" t="s">
        <v>53</v>
      </c>
      <c r="P364" s="1" t="s">
        <v>77</v>
      </c>
      <c r="Q364" s="1" t="s">
        <v>77</v>
      </c>
      <c r="R364" s="1" t="s">
        <v>77</v>
      </c>
      <c r="S364" s="1" t="s">
        <v>77</v>
      </c>
      <c r="T364" s="1" t="s">
        <v>77</v>
      </c>
      <c r="U364" s="1" t="s">
        <v>77</v>
      </c>
      <c r="V364" s="1" t="s">
        <v>77</v>
      </c>
      <c r="W364" s="1" t="s">
        <v>77</v>
      </c>
      <c r="X364" s="1" t="s">
        <v>77</v>
      </c>
      <c r="Y364" s="1" t="s">
        <v>77</v>
      </c>
      <c r="Z364" s="1" t="s">
        <v>77</v>
      </c>
      <c r="AA364" s="1" t="s">
        <v>77</v>
      </c>
      <c r="AB364" s="1" t="s">
        <v>77</v>
      </c>
      <c r="AC364" s="1" t="s">
        <v>77</v>
      </c>
      <c r="AD364" s="1" t="s">
        <v>53</v>
      </c>
      <c r="AE364" s="1" t="s">
        <v>77</v>
      </c>
      <c r="AF364" s="1" t="s">
        <v>77</v>
      </c>
      <c r="AG364" s="1" t="s">
        <v>53</v>
      </c>
      <c r="AH364" s="1" t="s">
        <v>77</v>
      </c>
      <c r="AI364" s="1" t="s">
        <v>77</v>
      </c>
      <c r="AJ364" s="1" t="s">
        <v>77</v>
      </c>
      <c r="AK364" s="1" t="s">
        <v>77</v>
      </c>
      <c r="AL364" s="1" t="s">
        <v>77</v>
      </c>
      <c r="AM364" s="1" t="s">
        <v>77</v>
      </c>
      <c r="AN364" s="1" t="s">
        <v>77</v>
      </c>
      <c r="AO364" s="1" t="s">
        <v>77</v>
      </c>
      <c r="AP364" s="1" t="s">
        <v>77</v>
      </c>
      <c r="AQ364" s="1" t="s">
        <v>77</v>
      </c>
      <c r="AR364" s="120" t="s">
        <v>77</v>
      </c>
      <c r="AS364" s="21"/>
      <c r="AT364" s="21"/>
      <c r="AU364" s="21"/>
      <c r="AV364" s="21"/>
      <c r="AW364" s="21"/>
      <c r="AX364" s="21"/>
      <c r="AY364" s="21"/>
      <c r="AZ364" s="21"/>
      <c r="BA364" s="21"/>
      <c r="BB364" s="21"/>
      <c r="BC364" s="21"/>
      <c r="BD364" s="21"/>
      <c r="BE364" s="21"/>
      <c r="BF364" s="21"/>
      <c r="BG364" s="21"/>
      <c r="BH364" s="21"/>
      <c r="BI364" s="21"/>
      <c r="BJ364" s="21"/>
    </row>
    <row r="365" spans="1:62" ht="15" customHeight="1">
      <c r="A365" s="4361" t="s">
        <v>154</v>
      </c>
      <c r="B365" s="5">
        <f t="shared" si="14"/>
        <v>0</v>
      </c>
      <c r="C365" s="98">
        <v>0</v>
      </c>
      <c r="D365" s="107">
        <v>41</v>
      </c>
      <c r="E365" s="4" t="s">
        <v>77</v>
      </c>
      <c r="F365" s="1" t="s">
        <v>77</v>
      </c>
      <c r="G365" s="1" t="s">
        <v>77</v>
      </c>
      <c r="H365" s="1" t="s">
        <v>77</v>
      </c>
      <c r="I365" s="1" t="s">
        <v>77</v>
      </c>
      <c r="J365" s="1" t="s">
        <v>77</v>
      </c>
      <c r="K365" s="38" t="s">
        <v>77</v>
      </c>
      <c r="L365" s="1" t="s">
        <v>77</v>
      </c>
      <c r="M365" s="1" t="s">
        <v>77</v>
      </c>
      <c r="N365" s="1" t="s">
        <v>77</v>
      </c>
      <c r="O365" s="1" t="s">
        <v>77</v>
      </c>
      <c r="P365" s="1" t="s">
        <v>77</v>
      </c>
      <c r="Q365" s="1" t="s">
        <v>77</v>
      </c>
      <c r="R365" s="1" t="s">
        <v>77</v>
      </c>
      <c r="S365" s="1" t="s">
        <v>77</v>
      </c>
      <c r="T365" s="1" t="s">
        <v>77</v>
      </c>
      <c r="U365" s="1" t="s">
        <v>77</v>
      </c>
      <c r="V365" s="1" t="s">
        <v>77</v>
      </c>
      <c r="W365" s="1" t="s">
        <v>77</v>
      </c>
      <c r="X365" s="1" t="s">
        <v>77</v>
      </c>
      <c r="Y365" s="1" t="s">
        <v>77</v>
      </c>
      <c r="Z365" s="1" t="s">
        <v>77</v>
      </c>
      <c r="AA365" s="1" t="s">
        <v>77</v>
      </c>
      <c r="AB365" s="1" t="s">
        <v>77</v>
      </c>
      <c r="AC365" s="1" t="s">
        <v>77</v>
      </c>
      <c r="AD365" s="1" t="s">
        <v>77</v>
      </c>
      <c r="AE365" s="1" t="s">
        <v>77</v>
      </c>
      <c r="AF365" s="1" t="s">
        <v>77</v>
      </c>
      <c r="AG365" s="1" t="s">
        <v>77</v>
      </c>
      <c r="AH365" s="1" t="s">
        <v>77</v>
      </c>
      <c r="AI365" s="1" t="s">
        <v>77</v>
      </c>
      <c r="AJ365" s="1" t="s">
        <v>77</v>
      </c>
      <c r="AK365" s="1" t="s">
        <v>77</v>
      </c>
      <c r="AL365" s="1" t="s">
        <v>77</v>
      </c>
      <c r="AM365" s="1" t="s">
        <v>77</v>
      </c>
      <c r="AN365" s="1" t="s">
        <v>77</v>
      </c>
      <c r="AO365" s="1" t="s">
        <v>77</v>
      </c>
      <c r="AP365" s="1" t="s">
        <v>77</v>
      </c>
      <c r="AQ365" s="1" t="s">
        <v>77</v>
      </c>
      <c r="AR365" s="120" t="s">
        <v>77</v>
      </c>
      <c r="AS365" s="21"/>
      <c r="AT365" s="21"/>
      <c r="AU365" s="21"/>
      <c r="AV365" s="21"/>
      <c r="AW365" s="21"/>
      <c r="AX365" s="21"/>
      <c r="AY365" s="21"/>
      <c r="AZ365" s="21"/>
      <c r="BA365" s="21"/>
      <c r="BB365" s="21"/>
      <c r="BC365" s="21"/>
      <c r="BD365" s="21"/>
      <c r="BE365" s="21"/>
      <c r="BF365" s="21"/>
      <c r="BG365" s="21"/>
      <c r="BH365" s="21"/>
      <c r="BI365" s="21"/>
      <c r="BJ365" s="21"/>
    </row>
    <row r="366" spans="1:62" ht="15" customHeight="1">
      <c r="A366" s="4363" t="s">
        <v>155</v>
      </c>
      <c r="B366" s="5">
        <f t="shared" si="14"/>
        <v>4.878048780487805E-2</v>
      </c>
      <c r="C366" s="98">
        <v>2</v>
      </c>
      <c r="D366" s="107">
        <v>41</v>
      </c>
      <c r="E366" s="4" t="s">
        <v>77</v>
      </c>
      <c r="F366" s="1" t="s">
        <v>77</v>
      </c>
      <c r="G366" s="1" t="s">
        <v>77</v>
      </c>
      <c r="H366" s="1" t="s">
        <v>77</v>
      </c>
      <c r="I366" s="1" t="s">
        <v>77</v>
      </c>
      <c r="J366" s="1" t="s">
        <v>77</v>
      </c>
      <c r="K366" s="38" t="s">
        <v>77</v>
      </c>
      <c r="L366" s="1" t="s">
        <v>77</v>
      </c>
      <c r="M366" s="1" t="s">
        <v>53</v>
      </c>
      <c r="N366" s="1" t="s">
        <v>77</v>
      </c>
      <c r="O366" s="1" t="s">
        <v>77</v>
      </c>
      <c r="P366" s="1" t="s">
        <v>77</v>
      </c>
      <c r="Q366" s="1" t="s">
        <v>77</v>
      </c>
      <c r="R366" s="1" t="s">
        <v>77</v>
      </c>
      <c r="S366" s="1" t="s">
        <v>77</v>
      </c>
      <c r="T366" s="1" t="s">
        <v>77</v>
      </c>
      <c r="U366" s="1" t="s">
        <v>77</v>
      </c>
      <c r="V366" s="1" t="s">
        <v>77</v>
      </c>
      <c r="W366" s="1" t="s">
        <v>53</v>
      </c>
      <c r="X366" s="1" t="s">
        <v>77</v>
      </c>
      <c r="Y366" s="1" t="s">
        <v>77</v>
      </c>
      <c r="Z366" s="1" t="s">
        <v>77</v>
      </c>
      <c r="AA366" s="1" t="s">
        <v>77</v>
      </c>
      <c r="AB366" s="1" t="s">
        <v>77</v>
      </c>
      <c r="AC366" s="1" t="s">
        <v>77</v>
      </c>
      <c r="AD366" s="1" t="s">
        <v>77</v>
      </c>
      <c r="AE366" s="1" t="s">
        <v>77</v>
      </c>
      <c r="AF366" s="1" t="s">
        <v>77</v>
      </c>
      <c r="AG366" s="1" t="s">
        <v>77</v>
      </c>
      <c r="AH366" s="1" t="s">
        <v>77</v>
      </c>
      <c r="AI366" s="1" t="s">
        <v>77</v>
      </c>
      <c r="AJ366" s="1" t="s">
        <v>77</v>
      </c>
      <c r="AK366" s="1" t="s">
        <v>77</v>
      </c>
      <c r="AL366" s="1" t="s">
        <v>77</v>
      </c>
      <c r="AM366" s="1" t="s">
        <v>77</v>
      </c>
      <c r="AN366" s="1" t="s">
        <v>77</v>
      </c>
      <c r="AO366" s="1" t="s">
        <v>77</v>
      </c>
      <c r="AP366" s="1" t="s">
        <v>77</v>
      </c>
      <c r="AQ366" s="1" t="s">
        <v>77</v>
      </c>
      <c r="AR366" s="120" t="s">
        <v>77</v>
      </c>
      <c r="AS366" s="21"/>
      <c r="AT366" s="21"/>
      <c r="AU366" s="21"/>
      <c r="AV366" s="21"/>
      <c r="AW366" s="21"/>
      <c r="AX366" s="21"/>
      <c r="AY366" s="21"/>
      <c r="AZ366" s="21"/>
      <c r="BA366" s="21"/>
      <c r="BB366" s="21"/>
      <c r="BC366" s="21"/>
      <c r="BD366" s="21"/>
      <c r="BE366" s="21"/>
      <c r="BF366" s="21"/>
      <c r="BG366" s="21"/>
      <c r="BH366" s="21"/>
      <c r="BI366" s="21"/>
      <c r="BJ366" s="21"/>
    </row>
    <row r="367" spans="1:62" ht="15" customHeight="1">
      <c r="A367" s="4360" t="s">
        <v>170</v>
      </c>
      <c r="B367" s="4397"/>
      <c r="C367" s="1389"/>
      <c r="D367" s="121"/>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124"/>
      <c r="AS367" s="21"/>
      <c r="AT367" s="21"/>
      <c r="AU367" s="21"/>
      <c r="AV367" s="21"/>
      <c r="AW367" s="21"/>
      <c r="AX367" s="21"/>
      <c r="AY367" s="21"/>
      <c r="AZ367" s="21"/>
      <c r="BA367" s="21"/>
      <c r="BB367" s="21"/>
      <c r="BC367" s="21"/>
      <c r="BD367" s="21"/>
      <c r="BE367" s="21"/>
      <c r="BF367" s="21"/>
      <c r="BG367" s="21"/>
      <c r="BH367" s="21"/>
      <c r="BI367" s="21"/>
      <c r="BJ367" s="21"/>
    </row>
    <row r="368" spans="1:62" ht="15" customHeight="1">
      <c r="A368" s="4361" t="s">
        <v>149</v>
      </c>
      <c r="B368" s="5">
        <f t="shared" ref="B368:B374" si="15">C368/D368</f>
        <v>0.30769230769230771</v>
      </c>
      <c r="C368" s="98">
        <v>12</v>
      </c>
      <c r="D368" s="107">
        <v>39</v>
      </c>
      <c r="E368" s="4" t="s">
        <v>77</v>
      </c>
      <c r="F368" s="1" t="s">
        <v>53</v>
      </c>
      <c r="G368" s="1" t="s">
        <v>77</v>
      </c>
      <c r="H368" s="1" t="s">
        <v>77</v>
      </c>
      <c r="I368" s="1" t="s">
        <v>77</v>
      </c>
      <c r="J368" s="1" t="s">
        <v>77</v>
      </c>
      <c r="K368" s="38" t="s">
        <v>77</v>
      </c>
      <c r="L368" s="1" t="s">
        <v>77</v>
      </c>
      <c r="M368" s="1" t="s">
        <v>77</v>
      </c>
      <c r="N368" s="1" t="s">
        <v>77</v>
      </c>
      <c r="O368" s="1" t="s">
        <v>77</v>
      </c>
      <c r="P368" s="1" t="s">
        <v>77</v>
      </c>
      <c r="Q368" s="1" t="s">
        <v>53</v>
      </c>
      <c r="R368" s="1" t="s">
        <v>77</v>
      </c>
      <c r="S368" s="1" t="s">
        <v>77</v>
      </c>
      <c r="T368" s="1" t="s">
        <v>53</v>
      </c>
      <c r="U368" s="1" t="s">
        <v>77</v>
      </c>
      <c r="V368" s="1" t="s">
        <v>53</v>
      </c>
      <c r="W368" s="1" t="s">
        <v>77</v>
      </c>
      <c r="X368" s="1" t="s">
        <v>77</v>
      </c>
      <c r="Y368" s="1" t="s">
        <v>77</v>
      </c>
      <c r="Z368" s="1" t="s">
        <v>53</v>
      </c>
      <c r="AA368" s="1" t="s">
        <v>53</v>
      </c>
      <c r="AB368" s="1" t="s">
        <v>77</v>
      </c>
      <c r="AC368" s="1" t="s">
        <v>77</v>
      </c>
      <c r="AD368" s="1" t="s">
        <v>77</v>
      </c>
      <c r="AE368" s="1" t="s">
        <v>53</v>
      </c>
      <c r="AF368" s="1" t="s">
        <v>53</v>
      </c>
      <c r="AG368" s="1" t="s">
        <v>77</v>
      </c>
      <c r="AH368" s="1" t="s">
        <v>53</v>
      </c>
      <c r="AI368" s="1" t="s">
        <v>77</v>
      </c>
      <c r="AJ368" s="1" t="s">
        <v>77</v>
      </c>
      <c r="AK368" s="1" t="s">
        <v>77</v>
      </c>
      <c r="AL368" s="1" t="s">
        <v>77</v>
      </c>
      <c r="AM368" s="1" t="s">
        <v>53</v>
      </c>
      <c r="AN368" s="1" t="s">
        <v>77</v>
      </c>
      <c r="AO368" s="1" t="s">
        <v>77</v>
      </c>
      <c r="AP368" s="1" t="s">
        <v>53</v>
      </c>
      <c r="AQ368" s="1" t="s">
        <v>77</v>
      </c>
      <c r="AR368" s="120" t="s">
        <v>53</v>
      </c>
      <c r="AS368" s="21"/>
      <c r="AT368" s="21"/>
      <c r="AU368" s="21"/>
      <c r="AV368" s="21"/>
      <c r="AW368" s="21"/>
      <c r="AX368" s="21"/>
      <c r="AY368" s="21"/>
      <c r="AZ368" s="21"/>
      <c r="BA368" s="21"/>
      <c r="BB368" s="21"/>
      <c r="BC368" s="21"/>
      <c r="BD368" s="21"/>
      <c r="BE368" s="21"/>
      <c r="BF368" s="21"/>
      <c r="BG368" s="21"/>
      <c r="BH368" s="21"/>
      <c r="BI368" s="21"/>
      <c r="BJ368" s="21"/>
    </row>
    <row r="369" spans="1:62" ht="15" customHeight="1">
      <c r="A369" s="4361" t="s">
        <v>150</v>
      </c>
      <c r="B369" s="5">
        <f t="shared" si="15"/>
        <v>0.10256410256410256</v>
      </c>
      <c r="C369" s="98">
        <v>4</v>
      </c>
      <c r="D369" s="107">
        <v>39</v>
      </c>
      <c r="E369" s="4" t="s">
        <v>77</v>
      </c>
      <c r="F369" s="1" t="s">
        <v>77</v>
      </c>
      <c r="G369" s="1" t="s">
        <v>77</v>
      </c>
      <c r="H369" s="1" t="s">
        <v>77</v>
      </c>
      <c r="I369" s="1" t="s">
        <v>77</v>
      </c>
      <c r="J369" s="1" t="s">
        <v>77</v>
      </c>
      <c r="K369" s="38" t="s">
        <v>77</v>
      </c>
      <c r="L369" s="1" t="s">
        <v>77</v>
      </c>
      <c r="M369" s="1" t="s">
        <v>77</v>
      </c>
      <c r="N369" s="1" t="s">
        <v>77</v>
      </c>
      <c r="O369" s="1" t="s">
        <v>77</v>
      </c>
      <c r="P369" s="1" t="s">
        <v>77</v>
      </c>
      <c r="Q369" s="1" t="s">
        <v>77</v>
      </c>
      <c r="R369" s="1" t="s">
        <v>77</v>
      </c>
      <c r="S369" s="1" t="s">
        <v>77</v>
      </c>
      <c r="T369" s="1" t="s">
        <v>77</v>
      </c>
      <c r="U369" s="1" t="s">
        <v>53</v>
      </c>
      <c r="V369" s="1" t="s">
        <v>77</v>
      </c>
      <c r="W369" s="1" t="s">
        <v>77</v>
      </c>
      <c r="X369" s="1" t="s">
        <v>77</v>
      </c>
      <c r="Y369" s="1" t="s">
        <v>77</v>
      </c>
      <c r="Z369" s="1" t="s">
        <v>77</v>
      </c>
      <c r="AA369" s="1" t="s">
        <v>77</v>
      </c>
      <c r="AB369" s="1" t="s">
        <v>77</v>
      </c>
      <c r="AC369" s="1" t="s">
        <v>53</v>
      </c>
      <c r="AD369" s="1" t="s">
        <v>77</v>
      </c>
      <c r="AE369" s="1" t="s">
        <v>77</v>
      </c>
      <c r="AF369" s="1" t="s">
        <v>77</v>
      </c>
      <c r="AG369" s="1" t="s">
        <v>77</v>
      </c>
      <c r="AH369" s="1" t="s">
        <v>77</v>
      </c>
      <c r="AI369" s="1" t="s">
        <v>77</v>
      </c>
      <c r="AJ369" s="1" t="s">
        <v>77</v>
      </c>
      <c r="AK369" s="1" t="s">
        <v>77</v>
      </c>
      <c r="AL369" s="1" t="s">
        <v>53</v>
      </c>
      <c r="AM369" s="1" t="s">
        <v>77</v>
      </c>
      <c r="AN369" s="1" t="s">
        <v>53</v>
      </c>
      <c r="AO369" s="1" t="s">
        <v>77</v>
      </c>
      <c r="AP369" s="1" t="s">
        <v>77</v>
      </c>
      <c r="AQ369" s="1" t="s">
        <v>77</v>
      </c>
      <c r="AR369" s="120" t="s">
        <v>77</v>
      </c>
      <c r="AS369" s="21"/>
      <c r="AT369" s="21"/>
      <c r="AU369" s="21"/>
      <c r="AV369" s="21"/>
      <c r="AW369" s="21"/>
      <c r="AX369" s="21"/>
      <c r="AY369" s="21"/>
      <c r="AZ369" s="21"/>
      <c r="BA369" s="21"/>
      <c r="BB369" s="21"/>
      <c r="BC369" s="21"/>
      <c r="BD369" s="21"/>
      <c r="BE369" s="21"/>
      <c r="BF369" s="21"/>
      <c r="BG369" s="21"/>
      <c r="BH369" s="21"/>
      <c r="BI369" s="21"/>
      <c r="BJ369" s="21"/>
    </row>
    <row r="370" spans="1:62" ht="15" customHeight="1">
      <c r="A370" s="4361" t="s">
        <v>151</v>
      </c>
      <c r="B370" s="5">
        <f t="shared" si="15"/>
        <v>0.17948717948717949</v>
      </c>
      <c r="C370" s="98">
        <v>7</v>
      </c>
      <c r="D370" s="107">
        <v>39</v>
      </c>
      <c r="E370" s="4" t="s">
        <v>77</v>
      </c>
      <c r="F370" s="1" t="s">
        <v>77</v>
      </c>
      <c r="G370" s="1" t="s">
        <v>53</v>
      </c>
      <c r="H370" s="1" t="s">
        <v>77</v>
      </c>
      <c r="I370" s="1" t="s">
        <v>53</v>
      </c>
      <c r="J370" s="1" t="s">
        <v>77</v>
      </c>
      <c r="K370" s="38" t="s">
        <v>77</v>
      </c>
      <c r="L370" s="1" t="s">
        <v>53</v>
      </c>
      <c r="M370" s="1" t="s">
        <v>77</v>
      </c>
      <c r="N370" s="31" t="s">
        <v>77</v>
      </c>
      <c r="O370" s="1" t="s">
        <v>77</v>
      </c>
      <c r="P370" s="1" t="s">
        <v>77</v>
      </c>
      <c r="Q370" s="1" t="s">
        <v>77</v>
      </c>
      <c r="R370" s="1" t="s">
        <v>77</v>
      </c>
      <c r="S370" s="1" t="s">
        <v>53</v>
      </c>
      <c r="T370" s="31" t="s">
        <v>77</v>
      </c>
      <c r="U370" s="1" t="s">
        <v>77</v>
      </c>
      <c r="V370" s="1" t="s">
        <v>77</v>
      </c>
      <c r="W370" s="1" t="s">
        <v>77</v>
      </c>
      <c r="X370" s="1" t="s">
        <v>77</v>
      </c>
      <c r="Y370" s="1" t="s">
        <v>53</v>
      </c>
      <c r="Z370" s="1" t="s">
        <v>77</v>
      </c>
      <c r="AA370" s="1" t="s">
        <v>77</v>
      </c>
      <c r="AB370" s="1" t="s">
        <v>53</v>
      </c>
      <c r="AC370" s="1" t="s">
        <v>77</v>
      </c>
      <c r="AD370" s="1" t="s">
        <v>77</v>
      </c>
      <c r="AE370" s="1" t="s">
        <v>77</v>
      </c>
      <c r="AF370" s="1" t="s">
        <v>77</v>
      </c>
      <c r="AG370" s="1" t="s">
        <v>77</v>
      </c>
      <c r="AH370" s="1" t="s">
        <v>77</v>
      </c>
      <c r="AI370" s="1" t="s">
        <v>77</v>
      </c>
      <c r="AJ370" s="1" t="s">
        <v>53</v>
      </c>
      <c r="AK370" s="1" t="s">
        <v>77</v>
      </c>
      <c r="AL370" s="1" t="s">
        <v>77</v>
      </c>
      <c r="AM370" s="1" t="s">
        <v>77</v>
      </c>
      <c r="AN370" s="1" t="s">
        <v>77</v>
      </c>
      <c r="AO370" s="1" t="s">
        <v>77</v>
      </c>
      <c r="AP370" s="1" t="s">
        <v>77</v>
      </c>
      <c r="AQ370" s="1" t="s">
        <v>77</v>
      </c>
      <c r="AR370" s="120" t="s">
        <v>77</v>
      </c>
      <c r="AS370" s="21"/>
      <c r="AT370" s="21"/>
      <c r="AU370" s="21"/>
      <c r="AV370" s="21"/>
      <c r="AW370" s="21"/>
      <c r="AX370" s="21"/>
      <c r="AY370" s="21"/>
      <c r="AZ370" s="21"/>
      <c r="BA370" s="21"/>
      <c r="BB370" s="21"/>
      <c r="BC370" s="21"/>
      <c r="BD370" s="21"/>
      <c r="BE370" s="21"/>
      <c r="BF370" s="21"/>
      <c r="BG370" s="21"/>
      <c r="BH370" s="21"/>
      <c r="BI370" s="21"/>
      <c r="BJ370" s="21"/>
    </row>
    <row r="371" spans="1:62" ht="15" customHeight="1">
      <c r="A371" s="4361" t="s">
        <v>152</v>
      </c>
      <c r="B371" s="5">
        <f t="shared" si="15"/>
        <v>0.20512820512820512</v>
      </c>
      <c r="C371" s="98">
        <v>8</v>
      </c>
      <c r="D371" s="107">
        <v>39</v>
      </c>
      <c r="E371" s="4" t="s">
        <v>77</v>
      </c>
      <c r="F371" s="1" t="s">
        <v>77</v>
      </c>
      <c r="G371" s="1" t="s">
        <v>77</v>
      </c>
      <c r="H371" s="1" t="s">
        <v>53</v>
      </c>
      <c r="I371" s="1" t="s">
        <v>77</v>
      </c>
      <c r="J371" s="1" t="s">
        <v>77</v>
      </c>
      <c r="K371" s="38" t="s">
        <v>53</v>
      </c>
      <c r="L371" s="1" t="s">
        <v>77</v>
      </c>
      <c r="M371" s="1" t="s">
        <v>77</v>
      </c>
      <c r="N371" s="1" t="s">
        <v>77</v>
      </c>
      <c r="O371" s="1" t="s">
        <v>77</v>
      </c>
      <c r="P371" s="1" t="s">
        <v>53</v>
      </c>
      <c r="Q371" s="1" t="s">
        <v>77</v>
      </c>
      <c r="R371" s="1" t="s">
        <v>77</v>
      </c>
      <c r="S371" s="1" t="s">
        <v>77</v>
      </c>
      <c r="T371" s="1" t="s">
        <v>77</v>
      </c>
      <c r="U371" s="1" t="s">
        <v>77</v>
      </c>
      <c r="V371" s="1" t="s">
        <v>77</v>
      </c>
      <c r="W371" s="1" t="s">
        <v>77</v>
      </c>
      <c r="X371" s="1" t="s">
        <v>53</v>
      </c>
      <c r="Y371" s="1" t="s">
        <v>77</v>
      </c>
      <c r="Z371" s="1" t="s">
        <v>77</v>
      </c>
      <c r="AA371" s="1" t="s">
        <v>77</v>
      </c>
      <c r="AB371" s="1" t="s">
        <v>77</v>
      </c>
      <c r="AC371" s="1" t="s">
        <v>77</v>
      </c>
      <c r="AD371" s="1" t="s">
        <v>77</v>
      </c>
      <c r="AE371" s="1" t="s">
        <v>77</v>
      </c>
      <c r="AF371" s="1" t="s">
        <v>77</v>
      </c>
      <c r="AG371" s="1" t="s">
        <v>77</v>
      </c>
      <c r="AH371" s="1" t="s">
        <v>77</v>
      </c>
      <c r="AI371" s="1" t="s">
        <v>53</v>
      </c>
      <c r="AJ371" s="1" t="s">
        <v>77</v>
      </c>
      <c r="AK371" s="1" t="s">
        <v>53</v>
      </c>
      <c r="AL371" s="1" t="s">
        <v>77</v>
      </c>
      <c r="AM371" s="1" t="s">
        <v>77</v>
      </c>
      <c r="AN371" s="1" t="s">
        <v>77</v>
      </c>
      <c r="AO371" s="1" t="s">
        <v>53</v>
      </c>
      <c r="AP371" s="1" t="s">
        <v>77</v>
      </c>
      <c r="AQ371" s="1" t="s">
        <v>53</v>
      </c>
      <c r="AR371" s="120" t="s">
        <v>77</v>
      </c>
      <c r="AS371" s="21"/>
      <c r="AT371" s="21"/>
      <c r="AU371" s="21"/>
      <c r="AV371" s="21"/>
      <c r="AW371" s="21"/>
      <c r="AX371" s="21"/>
      <c r="AY371" s="21"/>
      <c r="AZ371" s="21"/>
      <c r="BA371" s="21"/>
      <c r="BB371" s="21"/>
      <c r="BC371" s="21"/>
      <c r="BD371" s="21"/>
      <c r="BE371" s="21"/>
      <c r="BF371" s="21"/>
      <c r="BG371" s="21"/>
      <c r="BH371" s="21"/>
      <c r="BI371" s="21"/>
      <c r="BJ371" s="21"/>
    </row>
    <row r="372" spans="1:62" ht="15" customHeight="1">
      <c r="A372" s="4362" t="s">
        <v>153</v>
      </c>
      <c r="B372" s="5">
        <f t="shared" si="15"/>
        <v>0.12820512820512819</v>
      </c>
      <c r="C372" s="98">
        <v>5</v>
      </c>
      <c r="D372" s="107">
        <v>39</v>
      </c>
      <c r="E372" s="4" t="s">
        <v>53</v>
      </c>
      <c r="F372" s="1" t="s">
        <v>77</v>
      </c>
      <c r="G372" s="1" t="s">
        <v>77</v>
      </c>
      <c r="H372" s="1" t="s">
        <v>77</v>
      </c>
      <c r="I372" s="1" t="s">
        <v>77</v>
      </c>
      <c r="J372" s="1" t="s">
        <v>77</v>
      </c>
      <c r="K372" s="38" t="s">
        <v>77</v>
      </c>
      <c r="L372" s="1" t="s">
        <v>77</v>
      </c>
      <c r="M372" s="1" t="s">
        <v>77</v>
      </c>
      <c r="N372" s="1" t="s">
        <v>53</v>
      </c>
      <c r="O372" s="1" t="s">
        <v>53</v>
      </c>
      <c r="P372" s="1" t="s">
        <v>77</v>
      </c>
      <c r="Q372" s="1" t="s">
        <v>77</v>
      </c>
      <c r="R372" s="1" t="s">
        <v>77</v>
      </c>
      <c r="S372" s="1" t="s">
        <v>77</v>
      </c>
      <c r="T372" s="1" t="s">
        <v>77</v>
      </c>
      <c r="U372" s="1" t="s">
        <v>77</v>
      </c>
      <c r="V372" s="1" t="s">
        <v>77</v>
      </c>
      <c r="W372" s="1" t="s">
        <v>77</v>
      </c>
      <c r="X372" s="1" t="s">
        <v>77</v>
      </c>
      <c r="Y372" s="1" t="s">
        <v>77</v>
      </c>
      <c r="Z372" s="1" t="s">
        <v>77</v>
      </c>
      <c r="AA372" s="1" t="s">
        <v>77</v>
      </c>
      <c r="AB372" s="1" t="s">
        <v>77</v>
      </c>
      <c r="AC372" s="1" t="s">
        <v>77</v>
      </c>
      <c r="AD372" s="1" t="s">
        <v>53</v>
      </c>
      <c r="AE372" s="1" t="s">
        <v>77</v>
      </c>
      <c r="AF372" s="1" t="s">
        <v>77</v>
      </c>
      <c r="AG372" s="1" t="s">
        <v>53</v>
      </c>
      <c r="AH372" s="1" t="s">
        <v>77</v>
      </c>
      <c r="AI372" s="1" t="s">
        <v>77</v>
      </c>
      <c r="AJ372" s="1" t="s">
        <v>77</v>
      </c>
      <c r="AK372" s="1" t="s">
        <v>77</v>
      </c>
      <c r="AL372" s="1" t="s">
        <v>77</v>
      </c>
      <c r="AM372" s="1" t="s">
        <v>77</v>
      </c>
      <c r="AN372" s="1" t="s">
        <v>77</v>
      </c>
      <c r="AO372" s="1" t="s">
        <v>77</v>
      </c>
      <c r="AP372" s="1" t="s">
        <v>77</v>
      </c>
      <c r="AQ372" s="1" t="s">
        <v>77</v>
      </c>
      <c r="AR372" s="120" t="s">
        <v>77</v>
      </c>
      <c r="AS372" s="21"/>
      <c r="AT372" s="21"/>
      <c r="AU372" s="21"/>
      <c r="AV372" s="21"/>
      <c r="AW372" s="21"/>
      <c r="AX372" s="21"/>
      <c r="AY372" s="21"/>
      <c r="AZ372" s="21"/>
      <c r="BA372" s="21"/>
      <c r="BB372" s="21"/>
      <c r="BC372" s="21"/>
      <c r="BD372" s="21"/>
      <c r="BE372" s="21"/>
      <c r="BF372" s="21"/>
      <c r="BG372" s="21"/>
      <c r="BH372" s="21"/>
      <c r="BI372" s="21"/>
      <c r="BJ372" s="21"/>
    </row>
    <row r="373" spans="1:62" ht="15" customHeight="1">
      <c r="A373" s="4361" t="s">
        <v>154</v>
      </c>
      <c r="B373" s="5">
        <f t="shared" si="15"/>
        <v>0</v>
      </c>
      <c r="C373" s="98">
        <v>0</v>
      </c>
      <c r="D373" s="107">
        <v>39</v>
      </c>
      <c r="E373" s="4" t="s">
        <v>77</v>
      </c>
      <c r="F373" s="1" t="s">
        <v>77</v>
      </c>
      <c r="G373" s="1" t="s">
        <v>77</v>
      </c>
      <c r="H373" s="1" t="s">
        <v>77</v>
      </c>
      <c r="I373" s="1" t="s">
        <v>77</v>
      </c>
      <c r="J373" s="1" t="s">
        <v>77</v>
      </c>
      <c r="K373" s="38" t="s">
        <v>77</v>
      </c>
      <c r="L373" s="1" t="s">
        <v>77</v>
      </c>
      <c r="M373" s="1" t="s">
        <v>77</v>
      </c>
      <c r="N373" s="1" t="s">
        <v>77</v>
      </c>
      <c r="O373" s="1" t="s">
        <v>77</v>
      </c>
      <c r="P373" s="1" t="s">
        <v>77</v>
      </c>
      <c r="Q373" s="1" t="s">
        <v>77</v>
      </c>
      <c r="R373" s="1" t="s">
        <v>77</v>
      </c>
      <c r="S373" s="1" t="s">
        <v>77</v>
      </c>
      <c r="T373" s="1" t="s">
        <v>77</v>
      </c>
      <c r="U373" s="1" t="s">
        <v>77</v>
      </c>
      <c r="V373" s="1" t="s">
        <v>77</v>
      </c>
      <c r="W373" s="1" t="s">
        <v>77</v>
      </c>
      <c r="X373" s="1" t="s">
        <v>77</v>
      </c>
      <c r="Y373" s="1" t="s">
        <v>77</v>
      </c>
      <c r="Z373" s="1" t="s">
        <v>77</v>
      </c>
      <c r="AA373" s="1" t="s">
        <v>77</v>
      </c>
      <c r="AB373" s="1" t="s">
        <v>77</v>
      </c>
      <c r="AC373" s="1" t="s">
        <v>77</v>
      </c>
      <c r="AD373" s="1" t="s">
        <v>77</v>
      </c>
      <c r="AE373" s="1" t="s">
        <v>77</v>
      </c>
      <c r="AF373" s="1" t="s">
        <v>77</v>
      </c>
      <c r="AG373" s="1" t="s">
        <v>77</v>
      </c>
      <c r="AH373" s="1" t="s">
        <v>77</v>
      </c>
      <c r="AI373" s="1" t="s">
        <v>77</v>
      </c>
      <c r="AJ373" s="1" t="s">
        <v>77</v>
      </c>
      <c r="AK373" s="1" t="s">
        <v>77</v>
      </c>
      <c r="AL373" s="1" t="s">
        <v>77</v>
      </c>
      <c r="AM373" s="1" t="s">
        <v>77</v>
      </c>
      <c r="AN373" s="1" t="s">
        <v>77</v>
      </c>
      <c r="AO373" s="1" t="s">
        <v>77</v>
      </c>
      <c r="AP373" s="1" t="s">
        <v>77</v>
      </c>
      <c r="AQ373" s="1" t="s">
        <v>77</v>
      </c>
      <c r="AR373" s="120" t="s">
        <v>77</v>
      </c>
      <c r="AS373" s="21"/>
      <c r="AT373" s="21"/>
      <c r="AU373" s="21"/>
      <c r="AV373" s="21"/>
      <c r="AW373" s="21"/>
      <c r="AX373" s="21"/>
      <c r="AY373" s="21"/>
      <c r="AZ373" s="21"/>
      <c r="BA373" s="21"/>
      <c r="BB373" s="21"/>
      <c r="BC373" s="21"/>
      <c r="BD373" s="21"/>
      <c r="BE373" s="21"/>
      <c r="BF373" s="21"/>
      <c r="BG373" s="21"/>
      <c r="BH373" s="21"/>
      <c r="BI373" s="21"/>
      <c r="BJ373" s="21"/>
    </row>
    <row r="374" spans="1:62" ht="15" customHeight="1">
      <c r="A374" s="4363" t="s">
        <v>155</v>
      </c>
      <c r="B374" s="5">
        <f t="shared" si="15"/>
        <v>7.6923076923076927E-2</v>
      </c>
      <c r="C374" s="98">
        <v>3</v>
      </c>
      <c r="D374" s="107">
        <v>39</v>
      </c>
      <c r="E374" s="4" t="s">
        <v>77</v>
      </c>
      <c r="F374" s="1" t="s">
        <v>77</v>
      </c>
      <c r="G374" s="1" t="s">
        <v>77</v>
      </c>
      <c r="H374" s="1" t="s">
        <v>77</v>
      </c>
      <c r="I374" s="1" t="s">
        <v>77</v>
      </c>
      <c r="J374" s="1" t="s">
        <v>77</v>
      </c>
      <c r="K374" s="38" t="s">
        <v>77</v>
      </c>
      <c r="L374" s="1" t="s">
        <v>77</v>
      </c>
      <c r="M374" s="1" t="s">
        <v>53</v>
      </c>
      <c r="N374" s="1" t="s">
        <v>77</v>
      </c>
      <c r="O374" s="1" t="s">
        <v>77</v>
      </c>
      <c r="P374" s="1" t="s">
        <v>77</v>
      </c>
      <c r="Q374" s="1" t="s">
        <v>77</v>
      </c>
      <c r="R374" s="1" t="s">
        <v>77</v>
      </c>
      <c r="S374" s="1" t="s">
        <v>77</v>
      </c>
      <c r="T374" s="1" t="s">
        <v>77</v>
      </c>
      <c r="U374" s="1" t="s">
        <v>77</v>
      </c>
      <c r="V374" s="1" t="s">
        <v>77</v>
      </c>
      <c r="W374" s="1" t="s">
        <v>53</v>
      </c>
      <c r="X374" s="1" t="s">
        <v>77</v>
      </c>
      <c r="Y374" s="1" t="s">
        <v>77</v>
      </c>
      <c r="Z374" s="1" t="s">
        <v>77</v>
      </c>
      <c r="AA374" s="1" t="s">
        <v>77</v>
      </c>
      <c r="AB374" s="1" t="s">
        <v>77</v>
      </c>
      <c r="AC374" s="1" t="s">
        <v>77</v>
      </c>
      <c r="AD374" s="1" t="s">
        <v>77</v>
      </c>
      <c r="AE374" s="1" t="s">
        <v>77</v>
      </c>
      <c r="AF374" s="1" t="s">
        <v>77</v>
      </c>
      <c r="AG374" s="1" t="s">
        <v>77</v>
      </c>
      <c r="AH374" s="1" t="s">
        <v>77</v>
      </c>
      <c r="AI374" s="1" t="s">
        <v>77</v>
      </c>
      <c r="AJ374" s="1" t="s">
        <v>77</v>
      </c>
      <c r="AK374" s="1" t="s">
        <v>77</v>
      </c>
      <c r="AL374" s="1" t="s">
        <v>77</v>
      </c>
      <c r="AM374" s="1" t="s">
        <v>77</v>
      </c>
      <c r="AN374" s="1" t="s">
        <v>77</v>
      </c>
      <c r="AO374" s="1" t="s">
        <v>77</v>
      </c>
      <c r="AP374" s="1" t="s">
        <v>77</v>
      </c>
      <c r="AQ374" s="1" t="s">
        <v>77</v>
      </c>
      <c r="AR374" s="120" t="s">
        <v>77</v>
      </c>
      <c r="AS374" s="21"/>
      <c r="AT374" s="21"/>
      <c r="AU374" s="21"/>
      <c r="AV374" s="21"/>
      <c r="AW374" s="21"/>
      <c r="AX374" s="21"/>
      <c r="AY374" s="21"/>
      <c r="AZ374" s="21"/>
      <c r="BA374" s="21"/>
      <c r="BB374" s="21"/>
      <c r="BC374" s="21"/>
      <c r="BD374" s="21"/>
      <c r="BE374" s="21"/>
      <c r="BF374" s="21"/>
      <c r="BG374" s="21"/>
      <c r="BH374" s="21"/>
      <c r="BI374" s="21"/>
      <c r="BJ374" s="21"/>
    </row>
    <row r="375" spans="1:62" ht="15" customHeight="1">
      <c r="A375" s="4360" t="s">
        <v>171</v>
      </c>
      <c r="B375" s="4397"/>
      <c r="C375" s="1389"/>
      <c r="D375" s="121"/>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124"/>
      <c r="AS375" s="21"/>
      <c r="AT375" s="21"/>
      <c r="AU375" s="21"/>
      <c r="AV375" s="21"/>
      <c r="AW375" s="21"/>
      <c r="AX375" s="21"/>
      <c r="AY375" s="21"/>
      <c r="AZ375" s="21"/>
      <c r="BA375" s="21"/>
      <c r="BB375" s="21"/>
      <c r="BC375" s="21"/>
      <c r="BD375" s="21"/>
      <c r="BE375" s="21"/>
      <c r="BF375" s="21"/>
      <c r="BG375" s="21"/>
      <c r="BH375" s="21"/>
      <c r="BI375" s="21"/>
      <c r="BJ375" s="21"/>
    </row>
    <row r="376" spans="1:62" ht="15" customHeight="1">
      <c r="A376" s="4361" t="s">
        <v>149</v>
      </c>
      <c r="B376" s="4403">
        <f t="shared" ref="B376:B382" si="16">C376/D376</f>
        <v>0.25714285714285712</v>
      </c>
      <c r="C376" s="98">
        <v>9</v>
      </c>
      <c r="D376" s="107">
        <v>35</v>
      </c>
      <c r="E376" s="4" t="s">
        <v>77</v>
      </c>
      <c r="F376" s="1" t="s">
        <v>53</v>
      </c>
      <c r="G376" s="1" t="s">
        <v>77</v>
      </c>
      <c r="H376" s="1" t="s">
        <v>77</v>
      </c>
      <c r="I376" s="1" t="s">
        <v>77</v>
      </c>
      <c r="J376" s="1" t="s">
        <v>77</v>
      </c>
      <c r="K376" s="38" t="s">
        <v>77</v>
      </c>
      <c r="L376" s="1" t="s">
        <v>77</v>
      </c>
      <c r="M376" s="1" t="s">
        <v>77</v>
      </c>
      <c r="N376" s="1" t="s">
        <v>77</v>
      </c>
      <c r="O376" s="1" t="s">
        <v>77</v>
      </c>
      <c r="P376" s="1" t="s">
        <v>77</v>
      </c>
      <c r="Q376" s="1" t="s">
        <v>53</v>
      </c>
      <c r="R376" s="1" t="s">
        <v>77</v>
      </c>
      <c r="S376" s="1" t="s">
        <v>77</v>
      </c>
      <c r="T376" s="1" t="s">
        <v>77</v>
      </c>
      <c r="U376" s="1" t="s">
        <v>77</v>
      </c>
      <c r="V376" s="1" t="s">
        <v>77</v>
      </c>
      <c r="W376" s="1" t="s">
        <v>77</v>
      </c>
      <c r="X376" s="1" t="s">
        <v>77</v>
      </c>
      <c r="Y376" s="1" t="s">
        <v>77</v>
      </c>
      <c r="Z376" s="1" t="s">
        <v>53</v>
      </c>
      <c r="AA376" s="1" t="s">
        <v>53</v>
      </c>
      <c r="AB376" s="1" t="s">
        <v>77</v>
      </c>
      <c r="AC376" s="1" t="s">
        <v>77</v>
      </c>
      <c r="AD376" s="1" t="s">
        <v>77</v>
      </c>
      <c r="AE376" s="1" t="s">
        <v>53</v>
      </c>
      <c r="AF376" s="1" t="s">
        <v>53</v>
      </c>
      <c r="AG376" s="1" t="s">
        <v>77</v>
      </c>
      <c r="AH376" s="1" t="s">
        <v>77</v>
      </c>
      <c r="AI376" s="31" t="s">
        <v>77</v>
      </c>
      <c r="AJ376" s="1" t="s">
        <v>53</v>
      </c>
      <c r="AK376" s="1" t="s">
        <v>77</v>
      </c>
      <c r="AL376" s="1" t="s">
        <v>77</v>
      </c>
      <c r="AM376" s="1" t="s">
        <v>77</v>
      </c>
      <c r="AN376" s="1" t="s">
        <v>53</v>
      </c>
      <c r="AO376" s="1" t="s">
        <v>53</v>
      </c>
      <c r="AP376" s="1" t="s">
        <v>77</v>
      </c>
      <c r="AQ376" s="1" t="s">
        <v>77</v>
      </c>
      <c r="AR376" s="120" t="s">
        <v>77</v>
      </c>
      <c r="AS376" s="21"/>
      <c r="AT376" s="21"/>
      <c r="AU376" s="21"/>
      <c r="AV376" s="21"/>
      <c r="AW376" s="21"/>
      <c r="AX376" s="21"/>
      <c r="AY376" s="21"/>
      <c r="AZ376" s="21"/>
      <c r="BA376" s="21"/>
      <c r="BB376" s="21"/>
      <c r="BC376" s="21"/>
      <c r="BD376" s="21"/>
      <c r="BE376" s="21"/>
      <c r="BF376" s="21"/>
      <c r="BG376" s="21"/>
      <c r="BH376" s="21"/>
      <c r="BI376" s="21"/>
      <c r="BJ376" s="21"/>
    </row>
    <row r="377" spans="1:62" ht="15" customHeight="1">
      <c r="A377" s="4361" t="s">
        <v>150</v>
      </c>
      <c r="B377" s="4403">
        <f t="shared" si="16"/>
        <v>8.5714285714285715E-2</v>
      </c>
      <c r="C377" s="98">
        <v>3</v>
      </c>
      <c r="D377" s="107">
        <v>35</v>
      </c>
      <c r="E377" s="4" t="s">
        <v>77</v>
      </c>
      <c r="F377" s="1" t="s">
        <v>77</v>
      </c>
      <c r="G377" s="1" t="s">
        <v>77</v>
      </c>
      <c r="H377" s="1" t="s">
        <v>77</v>
      </c>
      <c r="I377" s="1" t="s">
        <v>77</v>
      </c>
      <c r="J377" s="1" t="s">
        <v>53</v>
      </c>
      <c r="K377" s="38" t="s">
        <v>77</v>
      </c>
      <c r="L377" s="1" t="s">
        <v>77</v>
      </c>
      <c r="M377" s="1" t="s">
        <v>77</v>
      </c>
      <c r="N377" s="1" t="s">
        <v>77</v>
      </c>
      <c r="O377" s="1" t="s">
        <v>77</v>
      </c>
      <c r="P377" s="1" t="s">
        <v>77</v>
      </c>
      <c r="Q377" s="1" t="s">
        <v>77</v>
      </c>
      <c r="R377" s="1" t="s">
        <v>77</v>
      </c>
      <c r="S377" s="1" t="s">
        <v>77</v>
      </c>
      <c r="T377" s="1" t="s">
        <v>77</v>
      </c>
      <c r="U377" s="1" t="s">
        <v>53</v>
      </c>
      <c r="V377" s="1" t="s">
        <v>77</v>
      </c>
      <c r="W377" s="31" t="s">
        <v>77</v>
      </c>
      <c r="X377" s="1" t="s">
        <v>77</v>
      </c>
      <c r="Y377" s="1" t="s">
        <v>77</v>
      </c>
      <c r="Z377" s="1" t="s">
        <v>77</v>
      </c>
      <c r="AA377" s="1" t="s">
        <v>77</v>
      </c>
      <c r="AB377" s="1" t="s">
        <v>77</v>
      </c>
      <c r="AC377" s="1" t="s">
        <v>53</v>
      </c>
      <c r="AD377" s="1" t="s">
        <v>77</v>
      </c>
      <c r="AE377" s="1" t="s">
        <v>77</v>
      </c>
      <c r="AF377" s="1" t="s">
        <v>77</v>
      </c>
      <c r="AG377" s="1" t="s">
        <v>77</v>
      </c>
      <c r="AH377" s="1" t="s">
        <v>77</v>
      </c>
      <c r="AI377" s="1" t="s">
        <v>77</v>
      </c>
      <c r="AJ377" s="1" t="s">
        <v>77</v>
      </c>
      <c r="AK377" s="1" t="s">
        <v>77</v>
      </c>
      <c r="AL377" s="1" t="s">
        <v>77</v>
      </c>
      <c r="AM377" s="1" t="s">
        <v>77</v>
      </c>
      <c r="AN377" s="1" t="s">
        <v>77</v>
      </c>
      <c r="AO377" s="1" t="s">
        <v>77</v>
      </c>
      <c r="AP377" s="1" t="s">
        <v>77</v>
      </c>
      <c r="AQ377" s="1" t="s">
        <v>77</v>
      </c>
      <c r="AR377" s="120" t="s">
        <v>77</v>
      </c>
      <c r="AS377" s="21"/>
      <c r="AT377" s="21"/>
      <c r="AU377" s="21"/>
      <c r="AV377" s="21"/>
      <c r="AW377" s="21"/>
      <c r="AX377" s="21"/>
      <c r="AY377" s="21"/>
      <c r="AZ377" s="21"/>
      <c r="BA377" s="21"/>
      <c r="BB377" s="21"/>
      <c r="BC377" s="21"/>
      <c r="BD377" s="21"/>
      <c r="BE377" s="21"/>
      <c r="BF377" s="21"/>
      <c r="BG377" s="21"/>
      <c r="BH377" s="21"/>
      <c r="BI377" s="21"/>
      <c r="BJ377" s="21"/>
    </row>
    <row r="378" spans="1:62" ht="15" customHeight="1">
      <c r="A378" s="4361" t="s">
        <v>151</v>
      </c>
      <c r="B378" s="4403">
        <f t="shared" si="16"/>
        <v>0.2</v>
      </c>
      <c r="C378" s="98">
        <v>7</v>
      </c>
      <c r="D378" s="107">
        <v>35</v>
      </c>
      <c r="E378" s="4" t="s">
        <v>77</v>
      </c>
      <c r="F378" s="1" t="s">
        <v>77</v>
      </c>
      <c r="G378" s="1" t="s">
        <v>53</v>
      </c>
      <c r="H378" s="1" t="s">
        <v>77</v>
      </c>
      <c r="I378" s="1" t="s">
        <v>77</v>
      </c>
      <c r="J378" s="1" t="s">
        <v>77</v>
      </c>
      <c r="K378" s="38" t="s">
        <v>77</v>
      </c>
      <c r="L378" s="1" t="s">
        <v>53</v>
      </c>
      <c r="M378" s="1" t="s">
        <v>77</v>
      </c>
      <c r="N378" s="1" t="s">
        <v>77</v>
      </c>
      <c r="O378" s="1" t="s">
        <v>77</v>
      </c>
      <c r="P378" s="1" t="s">
        <v>77</v>
      </c>
      <c r="Q378" s="1" t="s">
        <v>77</v>
      </c>
      <c r="R378" s="1" t="s">
        <v>77</v>
      </c>
      <c r="S378" s="1" t="s">
        <v>77</v>
      </c>
      <c r="T378" s="31" t="s">
        <v>77</v>
      </c>
      <c r="U378" s="1" t="s">
        <v>77</v>
      </c>
      <c r="V378" s="1" t="s">
        <v>77</v>
      </c>
      <c r="W378" s="1" t="s">
        <v>77</v>
      </c>
      <c r="X378" s="1" t="s">
        <v>77</v>
      </c>
      <c r="Y378" s="1" t="s">
        <v>53</v>
      </c>
      <c r="Z378" s="1" t="s">
        <v>77</v>
      </c>
      <c r="AA378" s="1" t="s">
        <v>77</v>
      </c>
      <c r="AB378" s="1" t="s">
        <v>53</v>
      </c>
      <c r="AC378" s="1" t="s">
        <v>77</v>
      </c>
      <c r="AD378" s="1" t="s">
        <v>53</v>
      </c>
      <c r="AE378" s="1" t="s">
        <v>77</v>
      </c>
      <c r="AF378" s="1" t="s">
        <v>77</v>
      </c>
      <c r="AG378" s="1" t="s">
        <v>77</v>
      </c>
      <c r="AH378" s="1" t="s">
        <v>53</v>
      </c>
      <c r="AI378" s="1" t="s">
        <v>77</v>
      </c>
      <c r="AJ378" s="1" t="s">
        <v>77</v>
      </c>
      <c r="AK378" s="1" t="s">
        <v>77</v>
      </c>
      <c r="AL378" s="1" t="s">
        <v>77</v>
      </c>
      <c r="AM378" s="1" t="s">
        <v>77</v>
      </c>
      <c r="AN378" s="1" t="s">
        <v>77</v>
      </c>
      <c r="AO378" s="1" t="s">
        <v>77</v>
      </c>
      <c r="AP378" s="1" t="s">
        <v>53</v>
      </c>
      <c r="AQ378" s="1" t="s">
        <v>77</v>
      </c>
      <c r="AR378" s="120" t="s">
        <v>77</v>
      </c>
      <c r="AS378" s="21"/>
      <c r="AT378" s="21"/>
      <c r="AU378" s="21"/>
      <c r="AV378" s="21"/>
      <c r="AW378" s="21"/>
      <c r="AX378" s="21"/>
      <c r="AY378" s="21"/>
      <c r="AZ378" s="21"/>
      <c r="BA378" s="21"/>
      <c r="BB378" s="21"/>
      <c r="BC378" s="21"/>
      <c r="BD378" s="21"/>
      <c r="BE378" s="21"/>
      <c r="BF378" s="21"/>
      <c r="BG378" s="21"/>
      <c r="BH378" s="21"/>
      <c r="BI378" s="21"/>
      <c r="BJ378" s="21"/>
    </row>
    <row r="379" spans="1:62" ht="15" customHeight="1">
      <c r="A379" s="4361" t="s">
        <v>152</v>
      </c>
      <c r="B379" s="4403">
        <f t="shared" si="16"/>
        <v>0.25714285714285712</v>
      </c>
      <c r="C379" s="98">
        <v>9</v>
      </c>
      <c r="D379" s="107">
        <v>35</v>
      </c>
      <c r="E379" s="4" t="s">
        <v>77</v>
      </c>
      <c r="F379" s="1" t="s">
        <v>77</v>
      </c>
      <c r="G379" s="1" t="s">
        <v>77</v>
      </c>
      <c r="H379" s="1" t="s">
        <v>53</v>
      </c>
      <c r="I379" s="1" t="s">
        <v>77</v>
      </c>
      <c r="J379" s="1" t="s">
        <v>77</v>
      </c>
      <c r="K379" s="38" t="s">
        <v>77</v>
      </c>
      <c r="L379" s="1" t="s">
        <v>77</v>
      </c>
      <c r="M379" s="1" t="s">
        <v>77</v>
      </c>
      <c r="N379" s="1" t="s">
        <v>77</v>
      </c>
      <c r="O379" s="1" t="s">
        <v>77</v>
      </c>
      <c r="P379" s="1" t="s">
        <v>77</v>
      </c>
      <c r="Q379" s="1" t="s">
        <v>77</v>
      </c>
      <c r="R379" s="1" t="s">
        <v>77</v>
      </c>
      <c r="S379" s="1" t="s">
        <v>77</v>
      </c>
      <c r="T379" s="1" t="s">
        <v>53</v>
      </c>
      <c r="U379" s="1" t="s">
        <v>77</v>
      </c>
      <c r="V379" s="1" t="s">
        <v>53</v>
      </c>
      <c r="W379" s="1" t="s">
        <v>77</v>
      </c>
      <c r="X379" s="1" t="s">
        <v>53</v>
      </c>
      <c r="Y379" s="1" t="s">
        <v>77</v>
      </c>
      <c r="Z379" s="1" t="s">
        <v>77</v>
      </c>
      <c r="AA379" s="1" t="s">
        <v>77</v>
      </c>
      <c r="AB379" s="1" t="s">
        <v>77</v>
      </c>
      <c r="AC379" s="1" t="s">
        <v>77</v>
      </c>
      <c r="AD379" s="1" t="s">
        <v>77</v>
      </c>
      <c r="AE379" s="1" t="s">
        <v>77</v>
      </c>
      <c r="AF379" s="1" t="s">
        <v>77</v>
      </c>
      <c r="AG379" s="1" t="s">
        <v>77</v>
      </c>
      <c r="AH379" s="1" t="s">
        <v>77</v>
      </c>
      <c r="AI379" s="1" t="s">
        <v>53</v>
      </c>
      <c r="AJ379" s="1" t="s">
        <v>77</v>
      </c>
      <c r="AK379" s="1" t="s">
        <v>53</v>
      </c>
      <c r="AL379" s="1" t="s">
        <v>53</v>
      </c>
      <c r="AM379" s="1" t="s">
        <v>77</v>
      </c>
      <c r="AN379" s="1" t="s">
        <v>77</v>
      </c>
      <c r="AO379" s="1" t="s">
        <v>77</v>
      </c>
      <c r="AP379" s="1" t="s">
        <v>77</v>
      </c>
      <c r="AQ379" s="1" t="s">
        <v>53</v>
      </c>
      <c r="AR379" s="120" t="s">
        <v>53</v>
      </c>
      <c r="AS379" s="21"/>
      <c r="AT379" s="21"/>
      <c r="AU379" s="21"/>
      <c r="AV379" s="21"/>
      <c r="AW379" s="21"/>
      <c r="AX379" s="21"/>
      <c r="AY379" s="21"/>
      <c r="AZ379" s="21"/>
      <c r="BA379" s="21"/>
      <c r="BB379" s="21"/>
      <c r="BC379" s="21"/>
      <c r="BD379" s="21"/>
      <c r="BE379" s="21"/>
      <c r="BF379" s="21"/>
      <c r="BG379" s="21"/>
      <c r="BH379" s="21"/>
      <c r="BI379" s="21"/>
      <c r="BJ379" s="21"/>
    </row>
    <row r="380" spans="1:62" ht="15" customHeight="1">
      <c r="A380" s="4362" t="s">
        <v>153</v>
      </c>
      <c r="B380" s="4403">
        <f t="shared" si="16"/>
        <v>0.11428571428571428</v>
      </c>
      <c r="C380" s="98">
        <v>4</v>
      </c>
      <c r="D380" s="107">
        <v>35</v>
      </c>
      <c r="E380" s="4" t="s">
        <v>53</v>
      </c>
      <c r="F380" s="1" t="s">
        <v>77</v>
      </c>
      <c r="G380" s="1" t="s">
        <v>77</v>
      </c>
      <c r="H380" s="1" t="s">
        <v>77</v>
      </c>
      <c r="I380" s="1" t="s">
        <v>77</v>
      </c>
      <c r="J380" s="1" t="s">
        <v>77</v>
      </c>
      <c r="K380" s="38" t="s">
        <v>77</v>
      </c>
      <c r="L380" s="1" t="s">
        <v>77</v>
      </c>
      <c r="M380" s="1" t="s">
        <v>77</v>
      </c>
      <c r="N380" s="1" t="s">
        <v>53</v>
      </c>
      <c r="O380" s="1" t="s">
        <v>53</v>
      </c>
      <c r="P380" s="1" t="s">
        <v>77</v>
      </c>
      <c r="Q380" s="1" t="s">
        <v>77</v>
      </c>
      <c r="R380" s="1" t="s">
        <v>77</v>
      </c>
      <c r="S380" s="1" t="s">
        <v>77</v>
      </c>
      <c r="T380" s="1" t="s">
        <v>77</v>
      </c>
      <c r="U380" s="1" t="s">
        <v>77</v>
      </c>
      <c r="V380" s="1" t="s">
        <v>77</v>
      </c>
      <c r="W380" s="1" t="s">
        <v>77</v>
      </c>
      <c r="X380" s="1" t="s">
        <v>77</v>
      </c>
      <c r="Y380" s="1" t="s">
        <v>77</v>
      </c>
      <c r="Z380" s="1" t="s">
        <v>77</v>
      </c>
      <c r="AA380" s="1" t="s">
        <v>77</v>
      </c>
      <c r="AB380" s="1" t="s">
        <v>77</v>
      </c>
      <c r="AC380" s="1" t="s">
        <v>77</v>
      </c>
      <c r="AD380" s="1" t="s">
        <v>77</v>
      </c>
      <c r="AE380" s="1" t="s">
        <v>77</v>
      </c>
      <c r="AF380" s="1" t="s">
        <v>77</v>
      </c>
      <c r="AG380" s="1" t="s">
        <v>53</v>
      </c>
      <c r="AH380" s="1" t="s">
        <v>77</v>
      </c>
      <c r="AI380" s="1" t="s">
        <v>77</v>
      </c>
      <c r="AJ380" s="1" t="s">
        <v>77</v>
      </c>
      <c r="AK380" s="1" t="s">
        <v>77</v>
      </c>
      <c r="AL380" s="1" t="s">
        <v>77</v>
      </c>
      <c r="AM380" s="1" t="s">
        <v>77</v>
      </c>
      <c r="AN380" s="1" t="s">
        <v>77</v>
      </c>
      <c r="AO380" s="1" t="s">
        <v>77</v>
      </c>
      <c r="AP380" s="1" t="s">
        <v>77</v>
      </c>
      <c r="AQ380" s="1" t="s">
        <v>77</v>
      </c>
      <c r="AR380" s="120" t="s">
        <v>77</v>
      </c>
      <c r="AS380" s="21"/>
      <c r="AT380" s="21"/>
      <c r="AU380" s="21"/>
      <c r="AV380" s="21"/>
      <c r="AW380" s="21"/>
      <c r="AX380" s="21"/>
      <c r="AY380" s="21"/>
      <c r="AZ380" s="21"/>
      <c r="BA380" s="21"/>
      <c r="BB380" s="21"/>
      <c r="BC380" s="21"/>
      <c r="BD380" s="21"/>
      <c r="BE380" s="21"/>
      <c r="BF380" s="21"/>
      <c r="BG380" s="21"/>
      <c r="BH380" s="21"/>
      <c r="BI380" s="21"/>
      <c r="BJ380" s="21"/>
    </row>
    <row r="381" spans="1:62" ht="15" customHeight="1">
      <c r="A381" s="4361" t="s">
        <v>154</v>
      </c>
      <c r="B381" s="4403">
        <f t="shared" si="16"/>
        <v>0</v>
      </c>
      <c r="C381" s="98">
        <v>0</v>
      </c>
      <c r="D381" s="107">
        <v>35</v>
      </c>
      <c r="E381" s="4" t="s">
        <v>77</v>
      </c>
      <c r="F381" s="1" t="s">
        <v>77</v>
      </c>
      <c r="G381" s="1" t="s">
        <v>77</v>
      </c>
      <c r="H381" s="1" t="s">
        <v>77</v>
      </c>
      <c r="I381" s="1" t="s">
        <v>77</v>
      </c>
      <c r="J381" s="1" t="s">
        <v>77</v>
      </c>
      <c r="K381" s="38" t="s">
        <v>77</v>
      </c>
      <c r="L381" s="1" t="s">
        <v>77</v>
      </c>
      <c r="M381" s="1" t="s">
        <v>77</v>
      </c>
      <c r="N381" s="1" t="s">
        <v>77</v>
      </c>
      <c r="O381" s="1" t="s">
        <v>77</v>
      </c>
      <c r="P381" s="1" t="s">
        <v>77</v>
      </c>
      <c r="Q381" s="1" t="s">
        <v>77</v>
      </c>
      <c r="R381" s="1" t="s">
        <v>77</v>
      </c>
      <c r="S381" s="1" t="s">
        <v>77</v>
      </c>
      <c r="T381" s="1" t="s">
        <v>77</v>
      </c>
      <c r="U381" s="1" t="s">
        <v>77</v>
      </c>
      <c r="V381" s="1" t="s">
        <v>77</v>
      </c>
      <c r="W381" s="1" t="s">
        <v>77</v>
      </c>
      <c r="X381" s="1" t="s">
        <v>77</v>
      </c>
      <c r="Y381" s="1" t="s">
        <v>77</v>
      </c>
      <c r="Z381" s="1" t="s">
        <v>77</v>
      </c>
      <c r="AA381" s="1" t="s">
        <v>77</v>
      </c>
      <c r="AB381" s="1" t="s">
        <v>77</v>
      </c>
      <c r="AC381" s="1" t="s">
        <v>77</v>
      </c>
      <c r="AD381" s="1" t="s">
        <v>77</v>
      </c>
      <c r="AE381" s="1" t="s">
        <v>77</v>
      </c>
      <c r="AF381" s="1" t="s">
        <v>77</v>
      </c>
      <c r="AG381" s="1" t="s">
        <v>77</v>
      </c>
      <c r="AH381" s="1" t="s">
        <v>77</v>
      </c>
      <c r="AI381" s="1" t="s">
        <v>77</v>
      </c>
      <c r="AJ381" s="1" t="s">
        <v>77</v>
      </c>
      <c r="AK381" s="1" t="s">
        <v>77</v>
      </c>
      <c r="AL381" s="1" t="s">
        <v>77</v>
      </c>
      <c r="AM381" s="1" t="s">
        <v>77</v>
      </c>
      <c r="AN381" s="1" t="s">
        <v>77</v>
      </c>
      <c r="AO381" s="1" t="s">
        <v>77</v>
      </c>
      <c r="AP381" s="1" t="s">
        <v>77</v>
      </c>
      <c r="AQ381" s="1" t="s">
        <v>77</v>
      </c>
      <c r="AR381" s="120" t="s">
        <v>77</v>
      </c>
      <c r="AS381" s="21"/>
      <c r="AT381" s="21"/>
      <c r="AU381" s="21"/>
      <c r="AV381" s="21"/>
      <c r="AW381" s="21"/>
      <c r="AX381" s="21"/>
      <c r="AY381" s="21"/>
      <c r="AZ381" s="21"/>
      <c r="BA381" s="21"/>
      <c r="BB381" s="21"/>
      <c r="BC381" s="21"/>
      <c r="BD381" s="21"/>
      <c r="BE381" s="21"/>
      <c r="BF381" s="21"/>
      <c r="BG381" s="21"/>
      <c r="BH381" s="21"/>
      <c r="BI381" s="21"/>
      <c r="BJ381" s="21"/>
    </row>
    <row r="382" spans="1:62" ht="15" customHeight="1">
      <c r="A382" s="4363" t="s">
        <v>155</v>
      </c>
      <c r="B382" s="5">
        <f t="shared" si="16"/>
        <v>8.5714285714285715E-2</v>
      </c>
      <c r="C382" s="98">
        <v>3</v>
      </c>
      <c r="D382" s="107">
        <v>35</v>
      </c>
      <c r="E382" s="4" t="s">
        <v>77</v>
      </c>
      <c r="F382" s="1" t="s">
        <v>77</v>
      </c>
      <c r="G382" s="1" t="s">
        <v>77</v>
      </c>
      <c r="H382" s="1" t="s">
        <v>77</v>
      </c>
      <c r="I382" s="1" t="s">
        <v>77</v>
      </c>
      <c r="J382" s="1" t="s">
        <v>77</v>
      </c>
      <c r="K382" s="38" t="s">
        <v>77</v>
      </c>
      <c r="L382" s="1" t="s">
        <v>77</v>
      </c>
      <c r="M382" s="1" t="s">
        <v>53</v>
      </c>
      <c r="N382" s="1" t="s">
        <v>77</v>
      </c>
      <c r="O382" s="1" t="s">
        <v>77</v>
      </c>
      <c r="P382" s="1" t="s">
        <v>77</v>
      </c>
      <c r="Q382" s="1" t="s">
        <v>77</v>
      </c>
      <c r="R382" s="1" t="s">
        <v>77</v>
      </c>
      <c r="S382" s="1" t="s">
        <v>77</v>
      </c>
      <c r="T382" s="1" t="s">
        <v>77</v>
      </c>
      <c r="U382" s="1" t="s">
        <v>77</v>
      </c>
      <c r="V382" s="1" t="s">
        <v>77</v>
      </c>
      <c r="W382" s="1" t="s">
        <v>53</v>
      </c>
      <c r="X382" s="1" t="s">
        <v>77</v>
      </c>
      <c r="Y382" s="1" t="s">
        <v>77</v>
      </c>
      <c r="Z382" s="1" t="s">
        <v>77</v>
      </c>
      <c r="AA382" s="1" t="s">
        <v>77</v>
      </c>
      <c r="AB382" s="1" t="s">
        <v>77</v>
      </c>
      <c r="AC382" s="1" t="s">
        <v>77</v>
      </c>
      <c r="AD382" s="1" t="s">
        <v>77</v>
      </c>
      <c r="AE382" s="1" t="s">
        <v>77</v>
      </c>
      <c r="AF382" s="1" t="s">
        <v>77</v>
      </c>
      <c r="AG382" s="1" t="s">
        <v>77</v>
      </c>
      <c r="AH382" s="1" t="s">
        <v>77</v>
      </c>
      <c r="AI382" s="1" t="s">
        <v>77</v>
      </c>
      <c r="AJ382" s="1" t="s">
        <v>77</v>
      </c>
      <c r="AK382" s="1" t="s">
        <v>77</v>
      </c>
      <c r="AL382" s="1" t="s">
        <v>77</v>
      </c>
      <c r="AM382" s="1" t="s">
        <v>77</v>
      </c>
      <c r="AN382" s="1" t="s">
        <v>77</v>
      </c>
      <c r="AO382" s="1" t="s">
        <v>77</v>
      </c>
      <c r="AP382" s="1" t="s">
        <v>77</v>
      </c>
      <c r="AQ382" s="1" t="s">
        <v>77</v>
      </c>
      <c r="AR382" s="120" t="s">
        <v>77</v>
      </c>
      <c r="AS382" s="21"/>
      <c r="AT382" s="21"/>
      <c r="AU382" s="21"/>
      <c r="AV382" s="21"/>
      <c r="AW382" s="21"/>
      <c r="AX382" s="21"/>
      <c r="AY382" s="21"/>
      <c r="AZ382" s="21"/>
      <c r="BA382" s="21"/>
      <c r="BB382" s="21"/>
      <c r="BC382" s="21"/>
      <c r="BD382" s="21"/>
      <c r="BE382" s="21"/>
      <c r="BF382" s="21"/>
      <c r="BG382" s="21"/>
      <c r="BH382" s="21"/>
      <c r="BI382" s="21"/>
      <c r="BJ382" s="21"/>
    </row>
    <row r="383" spans="1:62" ht="15" customHeight="1">
      <c r="A383" s="4360" t="s">
        <v>172</v>
      </c>
      <c r="B383" s="4397"/>
      <c r="C383" s="1389"/>
      <c r="D383" s="121"/>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124"/>
      <c r="AS383" s="21"/>
      <c r="AT383" s="21"/>
      <c r="AU383" s="21"/>
      <c r="AV383" s="21"/>
      <c r="AW383" s="21"/>
      <c r="AX383" s="21"/>
      <c r="AY383" s="21"/>
      <c r="AZ383" s="21"/>
      <c r="BA383" s="21"/>
      <c r="BB383" s="21"/>
      <c r="BC383" s="21"/>
      <c r="BD383" s="21"/>
      <c r="BE383" s="21"/>
      <c r="BF383" s="21"/>
      <c r="BG383" s="21"/>
      <c r="BH383" s="21"/>
      <c r="BI383" s="21"/>
      <c r="BJ383" s="21"/>
    </row>
    <row r="384" spans="1:62" ht="15" customHeight="1">
      <c r="A384" s="4361" t="s">
        <v>149</v>
      </c>
      <c r="B384" s="4403">
        <f t="shared" ref="B384:B390" si="17">C384/D384</f>
        <v>0.15789473684210525</v>
      </c>
      <c r="C384" s="98">
        <v>6</v>
      </c>
      <c r="D384" s="107">
        <v>38</v>
      </c>
      <c r="E384" s="4" t="s">
        <v>77</v>
      </c>
      <c r="F384" s="1" t="s">
        <v>53</v>
      </c>
      <c r="G384" s="1" t="s">
        <v>77</v>
      </c>
      <c r="H384" s="1" t="s">
        <v>77</v>
      </c>
      <c r="I384" s="1" t="s">
        <v>77</v>
      </c>
      <c r="J384" s="1" t="s">
        <v>77</v>
      </c>
      <c r="K384" s="1394" t="s">
        <v>77</v>
      </c>
      <c r="L384" s="1" t="s">
        <v>77</v>
      </c>
      <c r="M384" s="1" t="s">
        <v>77</v>
      </c>
      <c r="N384" s="1" t="s">
        <v>77</v>
      </c>
      <c r="O384" s="1" t="s">
        <v>77</v>
      </c>
      <c r="P384" s="1" t="s">
        <v>77</v>
      </c>
      <c r="Q384" s="1" t="s">
        <v>53</v>
      </c>
      <c r="R384" s="1" t="s">
        <v>53</v>
      </c>
      <c r="S384" s="1" t="s">
        <v>77</v>
      </c>
      <c r="T384" s="1" t="s">
        <v>77</v>
      </c>
      <c r="U384" s="1" t="s">
        <v>77</v>
      </c>
      <c r="V384" s="1" t="s">
        <v>77</v>
      </c>
      <c r="W384" s="1" t="s">
        <v>77</v>
      </c>
      <c r="X384" s="1" t="s">
        <v>77</v>
      </c>
      <c r="Y384" s="1" t="s">
        <v>77</v>
      </c>
      <c r="Z384" s="1" t="s">
        <v>53</v>
      </c>
      <c r="AA384" s="31" t="s">
        <v>77</v>
      </c>
      <c r="AB384" s="1" t="s">
        <v>77</v>
      </c>
      <c r="AC384" s="58" t="s">
        <v>77</v>
      </c>
      <c r="AD384" s="1" t="s">
        <v>77</v>
      </c>
      <c r="AE384" s="1" t="s">
        <v>53</v>
      </c>
      <c r="AF384" s="1" t="s">
        <v>77</v>
      </c>
      <c r="AG384" s="1" t="s">
        <v>77</v>
      </c>
      <c r="AH384" s="1" t="s">
        <v>77</v>
      </c>
      <c r="AI384" s="1" t="s">
        <v>77</v>
      </c>
      <c r="AJ384" s="1" t="s">
        <v>77</v>
      </c>
      <c r="AK384" s="1" t="s">
        <v>77</v>
      </c>
      <c r="AL384" s="1" t="s">
        <v>77</v>
      </c>
      <c r="AM384" s="1" t="s">
        <v>77</v>
      </c>
      <c r="AN384" s="31" t="s">
        <v>53</v>
      </c>
      <c r="AO384" s="1" t="s">
        <v>77</v>
      </c>
      <c r="AP384" s="1" t="s">
        <v>77</v>
      </c>
      <c r="AQ384" s="1" t="s">
        <v>77</v>
      </c>
      <c r="AR384" s="120" t="s">
        <v>77</v>
      </c>
      <c r="AS384" s="21"/>
      <c r="AT384" s="21"/>
      <c r="AU384" s="21"/>
      <c r="AV384" s="21"/>
      <c r="AW384" s="21"/>
      <c r="AX384" s="21"/>
      <c r="AY384" s="21"/>
      <c r="AZ384" s="21"/>
      <c r="BA384" s="21"/>
      <c r="BB384" s="21"/>
      <c r="BC384" s="21"/>
      <c r="BD384" s="21"/>
      <c r="BE384" s="21"/>
      <c r="BF384" s="21"/>
      <c r="BG384" s="21"/>
      <c r="BH384" s="21"/>
      <c r="BI384" s="21"/>
      <c r="BJ384" s="21"/>
    </row>
    <row r="385" spans="1:62" ht="15" customHeight="1">
      <c r="A385" s="4361" t="s">
        <v>150</v>
      </c>
      <c r="B385" s="4403">
        <f t="shared" si="17"/>
        <v>0.10526315789473684</v>
      </c>
      <c r="C385" s="98">
        <v>4</v>
      </c>
      <c r="D385" s="107">
        <v>38</v>
      </c>
      <c r="E385" s="4" t="s">
        <v>77</v>
      </c>
      <c r="F385" s="1" t="s">
        <v>77</v>
      </c>
      <c r="G385" s="1" t="s">
        <v>77</v>
      </c>
      <c r="H385" s="1" t="s">
        <v>77</v>
      </c>
      <c r="I385" s="1" t="s">
        <v>77</v>
      </c>
      <c r="J385" s="1" t="s">
        <v>53</v>
      </c>
      <c r="K385" s="38" t="s">
        <v>77</v>
      </c>
      <c r="L385" s="1" t="s">
        <v>77</v>
      </c>
      <c r="M385" s="1" t="s">
        <v>77</v>
      </c>
      <c r="N385" s="1" t="s">
        <v>77</v>
      </c>
      <c r="O385" s="1" t="s">
        <v>77</v>
      </c>
      <c r="P385" s="1" t="s">
        <v>77</v>
      </c>
      <c r="Q385" s="1" t="s">
        <v>77</v>
      </c>
      <c r="R385" s="1" t="s">
        <v>77</v>
      </c>
      <c r="S385" s="1" t="s">
        <v>77</v>
      </c>
      <c r="T385" s="1" t="s">
        <v>77</v>
      </c>
      <c r="U385" s="1" t="s">
        <v>53</v>
      </c>
      <c r="V385" s="1" t="s">
        <v>77</v>
      </c>
      <c r="W385" s="1" t="s">
        <v>77</v>
      </c>
      <c r="X385" s="1" t="s">
        <v>77</v>
      </c>
      <c r="Y385" s="1" t="s">
        <v>77</v>
      </c>
      <c r="Z385" s="1" t="s">
        <v>77</v>
      </c>
      <c r="AA385" s="1" t="s">
        <v>53</v>
      </c>
      <c r="AB385" s="1" t="s">
        <v>77</v>
      </c>
      <c r="AC385" s="1" t="s">
        <v>53</v>
      </c>
      <c r="AD385" s="1" t="s">
        <v>77</v>
      </c>
      <c r="AE385" s="1" t="s">
        <v>77</v>
      </c>
      <c r="AF385" s="1" t="s">
        <v>77</v>
      </c>
      <c r="AG385" s="1" t="s">
        <v>77</v>
      </c>
      <c r="AH385" s="1" t="s">
        <v>77</v>
      </c>
      <c r="AI385" s="1" t="s">
        <v>77</v>
      </c>
      <c r="AJ385" s="1" t="s">
        <v>77</v>
      </c>
      <c r="AK385" s="1" t="s">
        <v>77</v>
      </c>
      <c r="AL385" s="1" t="s">
        <v>77</v>
      </c>
      <c r="AM385" s="1" t="s">
        <v>77</v>
      </c>
      <c r="AN385" s="1" t="s">
        <v>77</v>
      </c>
      <c r="AO385" s="1" t="s">
        <v>77</v>
      </c>
      <c r="AP385" s="1" t="s">
        <v>77</v>
      </c>
      <c r="AQ385" s="1" t="s">
        <v>77</v>
      </c>
      <c r="AR385" s="120" t="s">
        <v>77</v>
      </c>
      <c r="AS385" s="21"/>
      <c r="AT385" s="21"/>
      <c r="AU385" s="21"/>
      <c r="AV385" s="21"/>
      <c r="AW385" s="21"/>
      <c r="AX385" s="21"/>
      <c r="AY385" s="21"/>
      <c r="AZ385" s="21"/>
      <c r="BA385" s="21"/>
      <c r="BB385" s="21"/>
      <c r="BC385" s="21"/>
      <c r="BD385" s="21"/>
      <c r="BE385" s="21"/>
      <c r="BF385" s="21"/>
      <c r="BG385" s="21"/>
      <c r="BH385" s="21"/>
      <c r="BI385" s="21"/>
      <c r="BJ385" s="21"/>
    </row>
    <row r="386" spans="1:62" ht="15" customHeight="1">
      <c r="A386" s="4361" t="s">
        <v>151</v>
      </c>
      <c r="B386" s="4403">
        <f t="shared" si="17"/>
        <v>0.15789473684210525</v>
      </c>
      <c r="C386" s="98">
        <v>6</v>
      </c>
      <c r="D386" s="107">
        <v>38</v>
      </c>
      <c r="E386" s="4" t="s">
        <v>77</v>
      </c>
      <c r="F386" s="1" t="s">
        <v>77</v>
      </c>
      <c r="G386" s="1" t="s">
        <v>53</v>
      </c>
      <c r="H386" s="1" t="s">
        <v>77</v>
      </c>
      <c r="I386" s="1" t="s">
        <v>77</v>
      </c>
      <c r="J386" s="1" t="s">
        <v>77</v>
      </c>
      <c r="K386" s="38" t="s">
        <v>77</v>
      </c>
      <c r="L386" s="1" t="s">
        <v>77</v>
      </c>
      <c r="M386" s="1" t="s">
        <v>77</v>
      </c>
      <c r="N386" s="1" t="s">
        <v>77</v>
      </c>
      <c r="O386" s="1" t="s">
        <v>77</v>
      </c>
      <c r="P386" s="1" t="s">
        <v>77</v>
      </c>
      <c r="Q386" s="1" t="s">
        <v>77</v>
      </c>
      <c r="R386" s="1" t="s">
        <v>77</v>
      </c>
      <c r="S386" s="1" t="s">
        <v>77</v>
      </c>
      <c r="T386" s="31" t="s">
        <v>77</v>
      </c>
      <c r="U386" s="1" t="s">
        <v>77</v>
      </c>
      <c r="V386" s="1" t="s">
        <v>77</v>
      </c>
      <c r="W386" s="1" t="s">
        <v>77</v>
      </c>
      <c r="X386" s="1" t="s">
        <v>77</v>
      </c>
      <c r="Y386" s="1" t="s">
        <v>53</v>
      </c>
      <c r="Z386" s="1" t="s">
        <v>77</v>
      </c>
      <c r="AA386" s="1" t="s">
        <v>77</v>
      </c>
      <c r="AB386" s="1" t="s">
        <v>53</v>
      </c>
      <c r="AC386" s="1" t="s">
        <v>77</v>
      </c>
      <c r="AD386" s="1" t="s">
        <v>53</v>
      </c>
      <c r="AE386" s="1" t="s">
        <v>77</v>
      </c>
      <c r="AF386" s="1" t="s">
        <v>77</v>
      </c>
      <c r="AG386" s="1" t="s">
        <v>77</v>
      </c>
      <c r="AH386" s="1" t="s">
        <v>53</v>
      </c>
      <c r="AI386" s="1" t="s">
        <v>77</v>
      </c>
      <c r="AJ386" s="1" t="s">
        <v>53</v>
      </c>
      <c r="AK386" s="1" t="s">
        <v>77</v>
      </c>
      <c r="AL386" s="1" t="s">
        <v>77</v>
      </c>
      <c r="AM386" s="1" t="s">
        <v>77</v>
      </c>
      <c r="AN386" s="1" t="s">
        <v>77</v>
      </c>
      <c r="AO386" s="1" t="s">
        <v>77</v>
      </c>
      <c r="AP386" s="1" t="s">
        <v>77</v>
      </c>
      <c r="AQ386" s="1" t="s">
        <v>77</v>
      </c>
      <c r="AR386" s="120" t="s">
        <v>77</v>
      </c>
      <c r="AS386" s="21"/>
      <c r="AT386" s="21"/>
      <c r="AU386" s="21"/>
      <c r="AV386" s="21"/>
      <c r="AW386" s="21"/>
      <c r="AX386" s="21"/>
      <c r="AY386" s="21"/>
      <c r="AZ386" s="21"/>
      <c r="BA386" s="21"/>
      <c r="BB386" s="21"/>
      <c r="BC386" s="21"/>
      <c r="BD386" s="21"/>
      <c r="BE386" s="21"/>
      <c r="BF386" s="21"/>
      <c r="BG386" s="21"/>
      <c r="BH386" s="21"/>
      <c r="BI386" s="21"/>
      <c r="BJ386" s="21"/>
    </row>
    <row r="387" spans="1:62" ht="15" customHeight="1">
      <c r="A387" s="4361" t="s">
        <v>152</v>
      </c>
      <c r="B387" s="4403">
        <f t="shared" si="17"/>
        <v>0.36842105263157893</v>
      </c>
      <c r="C387" s="98">
        <v>14</v>
      </c>
      <c r="D387" s="107">
        <v>38</v>
      </c>
      <c r="E387" s="4" t="s">
        <v>77</v>
      </c>
      <c r="F387" s="1" t="s">
        <v>77</v>
      </c>
      <c r="G387" s="1" t="s">
        <v>77</v>
      </c>
      <c r="H387" s="1" t="s">
        <v>53</v>
      </c>
      <c r="I387" s="1" t="s">
        <v>77</v>
      </c>
      <c r="J387" s="1" t="s">
        <v>77</v>
      </c>
      <c r="K387" s="38" t="s">
        <v>53</v>
      </c>
      <c r="L387" s="1" t="s">
        <v>77</v>
      </c>
      <c r="M387" s="1" t="s">
        <v>77</v>
      </c>
      <c r="N387" s="1" t="s">
        <v>77</v>
      </c>
      <c r="O387" s="1" t="s">
        <v>77</v>
      </c>
      <c r="P387" s="1" t="s">
        <v>53</v>
      </c>
      <c r="Q387" s="1" t="s">
        <v>77</v>
      </c>
      <c r="R387" s="1" t="s">
        <v>77</v>
      </c>
      <c r="S387" s="31" t="s">
        <v>77</v>
      </c>
      <c r="T387" s="1" t="s">
        <v>53</v>
      </c>
      <c r="U387" s="1" t="s">
        <v>77</v>
      </c>
      <c r="V387" s="1" t="s">
        <v>53</v>
      </c>
      <c r="W387" s="1" t="s">
        <v>77</v>
      </c>
      <c r="X387" s="1" t="s">
        <v>53</v>
      </c>
      <c r="Y387" s="1" t="s">
        <v>77</v>
      </c>
      <c r="Z387" s="1" t="s">
        <v>77</v>
      </c>
      <c r="AA387" s="31" t="s">
        <v>77</v>
      </c>
      <c r="AB387" s="1" t="s">
        <v>77</v>
      </c>
      <c r="AC387" s="1" t="s">
        <v>77</v>
      </c>
      <c r="AD387" s="1" t="s">
        <v>77</v>
      </c>
      <c r="AE387" s="1" t="s">
        <v>77</v>
      </c>
      <c r="AF387" s="1" t="s">
        <v>53</v>
      </c>
      <c r="AG387" s="1" t="s">
        <v>77</v>
      </c>
      <c r="AH387" s="1" t="s">
        <v>77</v>
      </c>
      <c r="AI387" s="1" t="s">
        <v>53</v>
      </c>
      <c r="AJ387" s="1" t="s">
        <v>77</v>
      </c>
      <c r="AK387" s="1" t="s">
        <v>53</v>
      </c>
      <c r="AL387" s="1" t="s">
        <v>53</v>
      </c>
      <c r="AM387" s="1" t="s">
        <v>53</v>
      </c>
      <c r="AN387" s="1" t="s">
        <v>77</v>
      </c>
      <c r="AO387" s="1" t="s">
        <v>53</v>
      </c>
      <c r="AP387" s="1" t="s">
        <v>77</v>
      </c>
      <c r="AQ387" s="1" t="s">
        <v>53</v>
      </c>
      <c r="AR387" s="120" t="s">
        <v>53</v>
      </c>
      <c r="AS387" s="21"/>
      <c r="AT387" s="21"/>
      <c r="AU387" s="21"/>
      <c r="AV387" s="21"/>
      <c r="AW387" s="21"/>
      <c r="AX387" s="21"/>
      <c r="AY387" s="21"/>
      <c r="AZ387" s="21"/>
      <c r="BA387" s="21"/>
      <c r="BB387" s="21"/>
      <c r="BC387" s="21"/>
      <c r="BD387" s="21"/>
      <c r="BE387" s="21"/>
      <c r="BF387" s="21"/>
      <c r="BG387" s="21"/>
      <c r="BH387" s="21"/>
      <c r="BI387" s="21"/>
      <c r="BJ387" s="21"/>
    </row>
    <row r="388" spans="1:62" ht="15" customHeight="1">
      <c r="A388" s="4362" t="s">
        <v>153</v>
      </c>
      <c r="B388" s="4403">
        <f t="shared" si="17"/>
        <v>0.13157894736842105</v>
      </c>
      <c r="C388" s="98">
        <v>5</v>
      </c>
      <c r="D388" s="107">
        <v>38</v>
      </c>
      <c r="E388" s="4" t="s">
        <v>53</v>
      </c>
      <c r="F388" s="1" t="s">
        <v>77</v>
      </c>
      <c r="G388" s="1" t="s">
        <v>77</v>
      </c>
      <c r="H388" s="1" t="s">
        <v>77</v>
      </c>
      <c r="I388" s="1" t="s">
        <v>77</v>
      </c>
      <c r="J388" s="1" t="s">
        <v>77</v>
      </c>
      <c r="K388" s="38" t="s">
        <v>77</v>
      </c>
      <c r="L388" s="1" t="s">
        <v>53</v>
      </c>
      <c r="M388" s="1" t="s">
        <v>77</v>
      </c>
      <c r="N388" s="1" t="s">
        <v>53</v>
      </c>
      <c r="O388" s="1" t="s">
        <v>53</v>
      </c>
      <c r="P388" s="1" t="s">
        <v>77</v>
      </c>
      <c r="Q388" s="1" t="s">
        <v>77</v>
      </c>
      <c r="R388" s="1" t="s">
        <v>77</v>
      </c>
      <c r="S388" s="1394" t="s">
        <v>77</v>
      </c>
      <c r="T388" s="1" t="s">
        <v>77</v>
      </c>
      <c r="U388" s="1" t="s">
        <v>77</v>
      </c>
      <c r="V388" s="1" t="s">
        <v>77</v>
      </c>
      <c r="W388" s="1" t="s">
        <v>77</v>
      </c>
      <c r="X388" s="1" t="s">
        <v>77</v>
      </c>
      <c r="Y388" s="1" t="s">
        <v>77</v>
      </c>
      <c r="Z388" s="1" t="s">
        <v>77</v>
      </c>
      <c r="AA388" s="1394" t="s">
        <v>77</v>
      </c>
      <c r="AB388" s="1" t="s">
        <v>77</v>
      </c>
      <c r="AC388" s="1" t="s">
        <v>77</v>
      </c>
      <c r="AD388" s="1" t="s">
        <v>77</v>
      </c>
      <c r="AE388" s="1" t="s">
        <v>77</v>
      </c>
      <c r="AF388" s="1" t="s">
        <v>77</v>
      </c>
      <c r="AG388" s="1" t="s">
        <v>53</v>
      </c>
      <c r="AH388" s="1" t="s">
        <v>77</v>
      </c>
      <c r="AI388" s="1" t="s">
        <v>77</v>
      </c>
      <c r="AJ388" s="1" t="s">
        <v>77</v>
      </c>
      <c r="AK388" s="1" t="s">
        <v>77</v>
      </c>
      <c r="AL388" s="1" t="s">
        <v>77</v>
      </c>
      <c r="AM388" s="1" t="s">
        <v>77</v>
      </c>
      <c r="AN388" s="1" t="s">
        <v>77</v>
      </c>
      <c r="AO388" s="1" t="s">
        <v>77</v>
      </c>
      <c r="AP388" s="1" t="s">
        <v>77</v>
      </c>
      <c r="AQ388" s="1" t="s">
        <v>77</v>
      </c>
      <c r="AR388" s="120" t="s">
        <v>77</v>
      </c>
      <c r="AS388" s="21"/>
      <c r="AT388" s="21"/>
      <c r="AU388" s="21"/>
      <c r="AV388" s="21"/>
      <c r="AW388" s="21"/>
      <c r="AX388" s="21"/>
      <c r="AY388" s="21"/>
      <c r="AZ388" s="21"/>
      <c r="BA388" s="21"/>
      <c r="BB388" s="21"/>
      <c r="BC388" s="21"/>
      <c r="BD388" s="21"/>
      <c r="BE388" s="21"/>
      <c r="BF388" s="21"/>
      <c r="BG388" s="21"/>
      <c r="BH388" s="21"/>
      <c r="BI388" s="21"/>
      <c r="BJ388" s="21"/>
    </row>
    <row r="389" spans="1:62" ht="15" customHeight="1">
      <c r="A389" s="4361" t="s">
        <v>154</v>
      </c>
      <c r="B389" s="4403">
        <f t="shared" si="17"/>
        <v>0</v>
      </c>
      <c r="C389" s="98">
        <v>0</v>
      </c>
      <c r="D389" s="107">
        <v>38</v>
      </c>
      <c r="E389" s="4" t="s">
        <v>77</v>
      </c>
      <c r="F389" s="1" t="s">
        <v>77</v>
      </c>
      <c r="G389" s="1" t="s">
        <v>77</v>
      </c>
      <c r="H389" s="1" t="s">
        <v>77</v>
      </c>
      <c r="I389" s="1" t="s">
        <v>77</v>
      </c>
      <c r="J389" s="1" t="s">
        <v>77</v>
      </c>
      <c r="K389" s="38" t="s">
        <v>77</v>
      </c>
      <c r="L389" s="1" t="s">
        <v>77</v>
      </c>
      <c r="M389" s="1" t="s">
        <v>77</v>
      </c>
      <c r="N389" s="1" t="s">
        <v>77</v>
      </c>
      <c r="O389" s="1" t="s">
        <v>77</v>
      </c>
      <c r="P389" s="1" t="s">
        <v>77</v>
      </c>
      <c r="Q389" s="1" t="s">
        <v>77</v>
      </c>
      <c r="R389" s="1" t="s">
        <v>77</v>
      </c>
      <c r="S389" s="1" t="s">
        <v>77</v>
      </c>
      <c r="T389" s="1" t="s">
        <v>77</v>
      </c>
      <c r="U389" s="1" t="s">
        <v>77</v>
      </c>
      <c r="V389" s="1" t="s">
        <v>77</v>
      </c>
      <c r="W389" s="1" t="s">
        <v>77</v>
      </c>
      <c r="X389" s="1" t="s">
        <v>77</v>
      </c>
      <c r="Y389" s="1" t="s">
        <v>77</v>
      </c>
      <c r="Z389" s="1" t="s">
        <v>77</v>
      </c>
      <c r="AA389" s="1" t="s">
        <v>77</v>
      </c>
      <c r="AB389" s="1" t="s">
        <v>77</v>
      </c>
      <c r="AC389" s="1" t="s">
        <v>77</v>
      </c>
      <c r="AD389" s="1" t="s">
        <v>77</v>
      </c>
      <c r="AE389" s="1" t="s">
        <v>77</v>
      </c>
      <c r="AF389" s="1" t="s">
        <v>77</v>
      </c>
      <c r="AG389" s="1" t="s">
        <v>77</v>
      </c>
      <c r="AH389" s="1" t="s">
        <v>77</v>
      </c>
      <c r="AI389" s="1" t="s">
        <v>77</v>
      </c>
      <c r="AJ389" s="1" t="s">
        <v>77</v>
      </c>
      <c r="AK389" s="1" t="s">
        <v>77</v>
      </c>
      <c r="AL389" s="1" t="s">
        <v>77</v>
      </c>
      <c r="AM389" s="1" t="s">
        <v>77</v>
      </c>
      <c r="AN389" s="1" t="s">
        <v>77</v>
      </c>
      <c r="AO389" s="1" t="s">
        <v>77</v>
      </c>
      <c r="AP389" s="1" t="s">
        <v>77</v>
      </c>
      <c r="AQ389" s="1" t="s">
        <v>77</v>
      </c>
      <c r="AR389" s="120" t="s">
        <v>77</v>
      </c>
      <c r="AS389" s="21"/>
      <c r="AT389" s="21"/>
      <c r="AU389" s="21"/>
      <c r="AV389" s="21"/>
      <c r="AW389" s="21"/>
      <c r="AX389" s="21"/>
      <c r="AY389" s="21"/>
      <c r="AZ389" s="21"/>
      <c r="BA389" s="21"/>
      <c r="BB389" s="21"/>
      <c r="BC389" s="21"/>
      <c r="BD389" s="21"/>
      <c r="BE389" s="21"/>
      <c r="BF389" s="21"/>
      <c r="BG389" s="21"/>
      <c r="BH389" s="21"/>
      <c r="BI389" s="21"/>
      <c r="BJ389" s="21"/>
    </row>
    <row r="390" spans="1:62" ht="15" customHeight="1">
      <c r="A390" s="4363" t="s">
        <v>155</v>
      </c>
      <c r="B390" s="5">
        <f t="shared" si="17"/>
        <v>7.8947368421052627E-2</v>
      </c>
      <c r="C390" s="98">
        <v>3</v>
      </c>
      <c r="D390" s="107">
        <v>38</v>
      </c>
      <c r="E390" s="4" t="s">
        <v>77</v>
      </c>
      <c r="F390" s="1" t="s">
        <v>77</v>
      </c>
      <c r="G390" s="1" t="s">
        <v>77</v>
      </c>
      <c r="H390" s="1" t="s">
        <v>77</v>
      </c>
      <c r="I390" s="1" t="s">
        <v>77</v>
      </c>
      <c r="J390" s="1" t="s">
        <v>77</v>
      </c>
      <c r="K390" s="38" t="s">
        <v>77</v>
      </c>
      <c r="L390" s="1" t="s">
        <v>77</v>
      </c>
      <c r="M390" s="1" t="s">
        <v>53</v>
      </c>
      <c r="N390" s="1" t="s">
        <v>77</v>
      </c>
      <c r="O390" s="1" t="s">
        <v>77</v>
      </c>
      <c r="P390" s="1" t="s">
        <v>77</v>
      </c>
      <c r="Q390" s="1" t="s">
        <v>77</v>
      </c>
      <c r="R390" s="1" t="s">
        <v>77</v>
      </c>
      <c r="S390" s="1" t="s">
        <v>77</v>
      </c>
      <c r="T390" s="1" t="s">
        <v>77</v>
      </c>
      <c r="U390" s="1" t="s">
        <v>77</v>
      </c>
      <c r="V390" s="1" t="s">
        <v>77</v>
      </c>
      <c r="W390" s="1" t="s">
        <v>53</v>
      </c>
      <c r="X390" s="1" t="s">
        <v>77</v>
      </c>
      <c r="Y390" s="1" t="s">
        <v>77</v>
      </c>
      <c r="Z390" s="1" t="s">
        <v>77</v>
      </c>
      <c r="AA390" s="1" t="s">
        <v>77</v>
      </c>
      <c r="AB390" s="1" t="s">
        <v>77</v>
      </c>
      <c r="AC390" s="1" t="s">
        <v>77</v>
      </c>
      <c r="AD390" s="1" t="s">
        <v>77</v>
      </c>
      <c r="AE390" s="1" t="s">
        <v>77</v>
      </c>
      <c r="AF390" s="1" t="s">
        <v>77</v>
      </c>
      <c r="AG390" s="1" t="s">
        <v>77</v>
      </c>
      <c r="AH390" s="1" t="s">
        <v>77</v>
      </c>
      <c r="AI390" s="1" t="s">
        <v>77</v>
      </c>
      <c r="AJ390" s="1" t="s">
        <v>77</v>
      </c>
      <c r="AK390" s="1" t="s">
        <v>77</v>
      </c>
      <c r="AL390" s="1" t="s">
        <v>77</v>
      </c>
      <c r="AM390" s="1" t="s">
        <v>77</v>
      </c>
      <c r="AN390" s="1" t="s">
        <v>77</v>
      </c>
      <c r="AO390" s="1" t="s">
        <v>77</v>
      </c>
      <c r="AP390" s="1" t="s">
        <v>77</v>
      </c>
      <c r="AQ390" s="1" t="s">
        <v>77</v>
      </c>
      <c r="AR390" s="120" t="s">
        <v>77</v>
      </c>
      <c r="AS390" s="21"/>
      <c r="AT390" s="21"/>
      <c r="AU390" s="21"/>
      <c r="AV390" s="21"/>
      <c r="AW390" s="21"/>
      <c r="AX390" s="21"/>
      <c r="AY390" s="21"/>
      <c r="AZ390" s="21"/>
      <c r="BA390" s="21"/>
      <c r="BB390" s="21"/>
      <c r="BC390" s="21"/>
      <c r="BD390" s="21"/>
      <c r="BE390" s="21"/>
      <c r="BF390" s="21"/>
      <c r="BG390" s="21"/>
      <c r="BH390" s="21"/>
      <c r="BI390" s="21"/>
      <c r="BJ390" s="21"/>
    </row>
    <row r="391" spans="1:62" ht="15" customHeight="1">
      <c r="A391" s="4360" t="s">
        <v>173</v>
      </c>
      <c r="B391" s="4397"/>
      <c r="C391" s="1389"/>
      <c r="D391" s="121"/>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124"/>
      <c r="AS391" s="21"/>
      <c r="AT391" s="21"/>
      <c r="AU391" s="21"/>
      <c r="AV391" s="21"/>
      <c r="AW391" s="21"/>
      <c r="AX391" s="21"/>
      <c r="AY391" s="21"/>
      <c r="AZ391" s="21"/>
      <c r="BA391" s="21"/>
      <c r="BB391" s="21"/>
      <c r="BC391" s="21"/>
      <c r="BD391" s="21"/>
      <c r="BE391" s="21"/>
      <c r="BF391" s="21"/>
      <c r="BG391" s="21"/>
      <c r="BH391" s="21"/>
      <c r="BI391" s="21"/>
      <c r="BJ391" s="21"/>
    </row>
    <row r="392" spans="1:62" ht="15" customHeight="1">
      <c r="A392" s="4361" t="s">
        <v>149</v>
      </c>
      <c r="B392" s="4403">
        <f t="shared" ref="B392:B398" si="18">C392/D392</f>
        <v>5.5555555555555552E-2</v>
      </c>
      <c r="C392" s="98">
        <v>2</v>
      </c>
      <c r="D392" s="107">
        <v>36</v>
      </c>
      <c r="E392" s="4" t="s">
        <v>77</v>
      </c>
      <c r="F392" s="1" t="s">
        <v>77</v>
      </c>
      <c r="G392" s="1" t="s">
        <v>77</v>
      </c>
      <c r="H392" s="1" t="s">
        <v>77</v>
      </c>
      <c r="I392" s="1" t="s">
        <v>77</v>
      </c>
      <c r="J392" s="1" t="s">
        <v>77</v>
      </c>
      <c r="K392" s="38" t="s">
        <v>77</v>
      </c>
      <c r="L392" s="1" t="s">
        <v>77</v>
      </c>
      <c r="M392" s="1" t="s">
        <v>77</v>
      </c>
      <c r="N392" s="1" t="s">
        <v>77</v>
      </c>
      <c r="O392" s="1" t="s">
        <v>77</v>
      </c>
      <c r="P392" s="1" t="s">
        <v>77</v>
      </c>
      <c r="Q392" s="1" t="s">
        <v>53</v>
      </c>
      <c r="R392" s="1" t="s">
        <v>77</v>
      </c>
      <c r="S392" s="1" t="s">
        <v>77</v>
      </c>
      <c r="T392" s="1" t="s">
        <v>77</v>
      </c>
      <c r="U392" s="1" t="s">
        <v>77</v>
      </c>
      <c r="V392" s="1" t="s">
        <v>77</v>
      </c>
      <c r="W392" s="1" t="s">
        <v>77</v>
      </c>
      <c r="X392" s="1" t="s">
        <v>77</v>
      </c>
      <c r="Y392" s="1" t="s">
        <v>77</v>
      </c>
      <c r="Z392" s="1" t="s">
        <v>77</v>
      </c>
      <c r="AA392" s="1" t="s">
        <v>77</v>
      </c>
      <c r="AB392" s="1" t="s">
        <v>77</v>
      </c>
      <c r="AC392" s="1" t="s">
        <v>77</v>
      </c>
      <c r="AD392" s="1" t="s">
        <v>77</v>
      </c>
      <c r="AE392" s="1" t="s">
        <v>53</v>
      </c>
      <c r="AF392" s="1" t="s">
        <v>77</v>
      </c>
      <c r="AG392" s="1" t="s">
        <v>77</v>
      </c>
      <c r="AH392" s="1" t="s">
        <v>77</v>
      </c>
      <c r="AI392" s="1" t="s">
        <v>77</v>
      </c>
      <c r="AJ392" s="1" t="s">
        <v>77</v>
      </c>
      <c r="AK392" s="1" t="s">
        <v>77</v>
      </c>
      <c r="AL392" s="1" t="s">
        <v>77</v>
      </c>
      <c r="AM392" s="1" t="s">
        <v>77</v>
      </c>
      <c r="AN392" s="1" t="s">
        <v>77</v>
      </c>
      <c r="AO392" s="1" t="s">
        <v>77</v>
      </c>
      <c r="AP392" s="1" t="s">
        <v>77</v>
      </c>
      <c r="AQ392" s="1" t="s">
        <v>77</v>
      </c>
      <c r="AR392" s="120" t="s">
        <v>77</v>
      </c>
      <c r="AS392" s="21"/>
      <c r="AT392" s="21"/>
      <c r="AU392" s="21"/>
      <c r="AV392" s="21"/>
      <c r="AW392" s="21"/>
      <c r="AX392" s="21"/>
      <c r="AY392" s="21"/>
      <c r="AZ392" s="21"/>
      <c r="BA392" s="21"/>
      <c r="BB392" s="21"/>
      <c r="BC392" s="21"/>
      <c r="BD392" s="21"/>
      <c r="BE392" s="21"/>
      <c r="BF392" s="21"/>
      <c r="BG392" s="21"/>
      <c r="BH392" s="21"/>
      <c r="BI392" s="21"/>
      <c r="BJ392" s="21"/>
    </row>
    <row r="393" spans="1:62" ht="15" customHeight="1">
      <c r="A393" s="4361" t="s">
        <v>150</v>
      </c>
      <c r="B393" s="4403">
        <f t="shared" si="18"/>
        <v>8.3333333333333329E-2</v>
      </c>
      <c r="C393" s="98">
        <v>3</v>
      </c>
      <c r="D393" s="107">
        <v>36</v>
      </c>
      <c r="E393" s="4" t="s">
        <v>77</v>
      </c>
      <c r="F393" s="1" t="s">
        <v>77</v>
      </c>
      <c r="G393" s="1" t="s">
        <v>77</v>
      </c>
      <c r="H393" s="1" t="s">
        <v>77</v>
      </c>
      <c r="I393" s="31" t="s">
        <v>77</v>
      </c>
      <c r="J393" s="1" t="s">
        <v>53</v>
      </c>
      <c r="K393" s="38" t="s">
        <v>77</v>
      </c>
      <c r="L393" s="1" t="s">
        <v>77</v>
      </c>
      <c r="M393" s="1" t="s">
        <v>77</v>
      </c>
      <c r="N393" s="1" t="s">
        <v>77</v>
      </c>
      <c r="O393" s="1" t="s">
        <v>77</v>
      </c>
      <c r="P393" s="1" t="s">
        <v>77</v>
      </c>
      <c r="Q393" s="1" t="s">
        <v>77</v>
      </c>
      <c r="R393" s="1" t="s">
        <v>53</v>
      </c>
      <c r="S393" s="1" t="s">
        <v>77</v>
      </c>
      <c r="T393" s="1" t="s">
        <v>77</v>
      </c>
      <c r="U393" s="1" t="s">
        <v>77</v>
      </c>
      <c r="V393" s="1" t="s">
        <v>77</v>
      </c>
      <c r="W393" s="1" t="s">
        <v>77</v>
      </c>
      <c r="X393" s="1" t="s">
        <v>77</v>
      </c>
      <c r="Y393" s="1" t="s">
        <v>77</v>
      </c>
      <c r="Z393" s="1" t="s">
        <v>77</v>
      </c>
      <c r="AA393" s="1" t="s">
        <v>77</v>
      </c>
      <c r="AB393" s="1" t="s">
        <v>77</v>
      </c>
      <c r="AC393" s="1" t="s">
        <v>53</v>
      </c>
      <c r="AD393" s="1" t="s">
        <v>77</v>
      </c>
      <c r="AE393" s="1" t="s">
        <v>77</v>
      </c>
      <c r="AF393" s="1" t="s">
        <v>77</v>
      </c>
      <c r="AG393" s="1" t="s">
        <v>77</v>
      </c>
      <c r="AH393" s="1" t="s">
        <v>77</v>
      </c>
      <c r="AI393" s="1" t="s">
        <v>77</v>
      </c>
      <c r="AJ393" s="1" t="s">
        <v>77</v>
      </c>
      <c r="AK393" s="1" t="s">
        <v>77</v>
      </c>
      <c r="AL393" s="1" t="s">
        <v>77</v>
      </c>
      <c r="AM393" s="1" t="s">
        <v>77</v>
      </c>
      <c r="AN393" s="1" t="s">
        <v>77</v>
      </c>
      <c r="AO393" s="1" t="s">
        <v>77</v>
      </c>
      <c r="AP393" s="1" t="s">
        <v>77</v>
      </c>
      <c r="AQ393" s="1" t="s">
        <v>77</v>
      </c>
      <c r="AR393" s="120" t="s">
        <v>77</v>
      </c>
      <c r="AS393" s="21"/>
      <c r="AT393" s="21"/>
      <c r="AU393" s="21"/>
      <c r="AV393" s="21"/>
      <c r="AW393" s="21"/>
      <c r="AX393" s="21"/>
      <c r="AY393" s="21"/>
      <c r="AZ393" s="21"/>
      <c r="BA393" s="21"/>
      <c r="BB393" s="21"/>
      <c r="BC393" s="21"/>
      <c r="BD393" s="21"/>
      <c r="BE393" s="21"/>
      <c r="BF393" s="21"/>
      <c r="BG393" s="21"/>
      <c r="BH393" s="21"/>
      <c r="BI393" s="21"/>
      <c r="BJ393" s="21"/>
    </row>
    <row r="394" spans="1:62" ht="15" customHeight="1">
      <c r="A394" s="4361" t="s">
        <v>151</v>
      </c>
      <c r="B394" s="4403">
        <f t="shared" si="18"/>
        <v>0.22222222222222221</v>
      </c>
      <c r="C394" s="98">
        <v>8</v>
      </c>
      <c r="D394" s="107">
        <v>36</v>
      </c>
      <c r="E394" s="4" t="s">
        <v>77</v>
      </c>
      <c r="F394" s="1" t="s">
        <v>77</v>
      </c>
      <c r="G394" s="1" t="s">
        <v>53</v>
      </c>
      <c r="H394" s="1" t="s">
        <v>77</v>
      </c>
      <c r="I394" s="1" t="s">
        <v>77</v>
      </c>
      <c r="J394" s="1" t="s">
        <v>77</v>
      </c>
      <c r="K394" s="38" t="s">
        <v>77</v>
      </c>
      <c r="L394" s="1" t="s">
        <v>53</v>
      </c>
      <c r="M394" s="1" t="s">
        <v>77</v>
      </c>
      <c r="N394" s="1" t="s">
        <v>77</v>
      </c>
      <c r="O394" s="1" t="s">
        <v>77</v>
      </c>
      <c r="P394" s="1" t="s">
        <v>77</v>
      </c>
      <c r="Q394" s="1" t="s">
        <v>77</v>
      </c>
      <c r="R394" s="1" t="s">
        <v>77</v>
      </c>
      <c r="S394" s="1" t="s">
        <v>53</v>
      </c>
      <c r="T394" s="1" t="s">
        <v>77</v>
      </c>
      <c r="U394" s="1" t="s">
        <v>77</v>
      </c>
      <c r="V394" s="1" t="s">
        <v>77</v>
      </c>
      <c r="W394" s="1" t="s">
        <v>77</v>
      </c>
      <c r="X394" s="1" t="s">
        <v>77</v>
      </c>
      <c r="Y394" s="1" t="s">
        <v>77</v>
      </c>
      <c r="Z394" s="1" t="s">
        <v>77</v>
      </c>
      <c r="AA394" s="1" t="s">
        <v>77</v>
      </c>
      <c r="AB394" s="1" t="s">
        <v>53</v>
      </c>
      <c r="AC394" s="1" t="s">
        <v>77</v>
      </c>
      <c r="AD394" s="1" t="s">
        <v>77</v>
      </c>
      <c r="AE394" s="1" t="s">
        <v>77</v>
      </c>
      <c r="AF394" s="1" t="s">
        <v>77</v>
      </c>
      <c r="AG394" s="1" t="s">
        <v>77</v>
      </c>
      <c r="AH394" s="1" t="s">
        <v>53</v>
      </c>
      <c r="AI394" s="1" t="s">
        <v>77</v>
      </c>
      <c r="AJ394" s="1" t="s">
        <v>53</v>
      </c>
      <c r="AK394" s="1" t="s">
        <v>77</v>
      </c>
      <c r="AL394" s="1" t="s">
        <v>77</v>
      </c>
      <c r="AM394" s="1" t="s">
        <v>77</v>
      </c>
      <c r="AN394" s="1" t="s">
        <v>77</v>
      </c>
      <c r="AO394" s="1" t="s">
        <v>53</v>
      </c>
      <c r="AP394" s="1" t="s">
        <v>53</v>
      </c>
      <c r="AQ394" s="1" t="s">
        <v>77</v>
      </c>
      <c r="AR394" s="120" t="s">
        <v>77</v>
      </c>
      <c r="AS394" s="21"/>
      <c r="AT394" s="21"/>
      <c r="AU394" s="21"/>
      <c r="AV394" s="21"/>
      <c r="AW394" s="21"/>
      <c r="AX394" s="21"/>
      <c r="AY394" s="21"/>
      <c r="AZ394" s="21"/>
      <c r="BA394" s="21"/>
      <c r="BB394" s="21"/>
      <c r="BC394" s="21"/>
      <c r="BD394" s="21"/>
      <c r="BE394" s="21"/>
      <c r="BF394" s="21"/>
      <c r="BG394" s="21"/>
      <c r="BH394" s="21"/>
      <c r="BI394" s="21"/>
      <c r="BJ394" s="21"/>
    </row>
    <row r="395" spans="1:62" ht="15" customHeight="1">
      <c r="A395" s="4361" t="s">
        <v>152</v>
      </c>
      <c r="B395" s="4403">
        <f t="shared" si="18"/>
        <v>0.30555555555555558</v>
      </c>
      <c r="C395" s="98">
        <v>11</v>
      </c>
      <c r="D395" s="107">
        <v>36</v>
      </c>
      <c r="E395" s="4" t="s">
        <v>77</v>
      </c>
      <c r="F395" s="1" t="s">
        <v>77</v>
      </c>
      <c r="G395" s="1" t="s">
        <v>77</v>
      </c>
      <c r="H395" s="1" t="s">
        <v>53</v>
      </c>
      <c r="I395" s="1" t="s">
        <v>77</v>
      </c>
      <c r="J395" s="1" t="s">
        <v>77</v>
      </c>
      <c r="K395" s="38" t="s">
        <v>77</v>
      </c>
      <c r="L395" s="1" t="s">
        <v>77</v>
      </c>
      <c r="M395" s="1" t="s">
        <v>77</v>
      </c>
      <c r="N395" s="1" t="s">
        <v>77</v>
      </c>
      <c r="O395" s="1" t="s">
        <v>77</v>
      </c>
      <c r="P395" s="1" t="s">
        <v>53</v>
      </c>
      <c r="Q395" s="1" t="s">
        <v>77</v>
      </c>
      <c r="R395" s="1" t="s">
        <v>77</v>
      </c>
      <c r="S395" s="31" t="s">
        <v>77</v>
      </c>
      <c r="T395" s="1" t="s">
        <v>53</v>
      </c>
      <c r="U395" s="1" t="s">
        <v>77</v>
      </c>
      <c r="V395" s="1" t="s">
        <v>53</v>
      </c>
      <c r="W395" s="1" t="s">
        <v>77</v>
      </c>
      <c r="X395" s="1" t="s">
        <v>53</v>
      </c>
      <c r="Y395" s="1" t="s">
        <v>77</v>
      </c>
      <c r="Z395" s="1" t="s">
        <v>53</v>
      </c>
      <c r="AA395" s="1" t="s">
        <v>77</v>
      </c>
      <c r="AB395" s="1" t="s">
        <v>77</v>
      </c>
      <c r="AC395" s="1" t="s">
        <v>77</v>
      </c>
      <c r="AD395" s="1" t="s">
        <v>77</v>
      </c>
      <c r="AE395" s="1" t="s">
        <v>77</v>
      </c>
      <c r="AF395" s="1" t="s">
        <v>77</v>
      </c>
      <c r="AG395" s="1" t="s">
        <v>77</v>
      </c>
      <c r="AH395" s="1" t="s">
        <v>77</v>
      </c>
      <c r="AI395" s="1" t="s">
        <v>53</v>
      </c>
      <c r="AJ395" s="1" t="s">
        <v>77</v>
      </c>
      <c r="AK395" s="1" t="s">
        <v>53</v>
      </c>
      <c r="AL395" s="1" t="s">
        <v>77</v>
      </c>
      <c r="AM395" s="1" t="s">
        <v>53</v>
      </c>
      <c r="AN395" s="1" t="s">
        <v>77</v>
      </c>
      <c r="AO395" s="1" t="s">
        <v>77</v>
      </c>
      <c r="AP395" s="1" t="s">
        <v>77</v>
      </c>
      <c r="AQ395" s="1" t="s">
        <v>53</v>
      </c>
      <c r="AR395" s="120" t="s">
        <v>53</v>
      </c>
      <c r="AS395" s="21"/>
      <c r="AT395" s="21"/>
      <c r="AU395" s="21"/>
      <c r="AV395" s="21"/>
      <c r="AW395" s="21"/>
      <c r="AX395" s="21"/>
      <c r="AY395" s="21"/>
      <c r="AZ395" s="21"/>
      <c r="BA395" s="21"/>
      <c r="BB395" s="21"/>
      <c r="BC395" s="21"/>
      <c r="BD395" s="21"/>
      <c r="BE395" s="21"/>
      <c r="BF395" s="21"/>
      <c r="BG395" s="21"/>
      <c r="BH395" s="21"/>
      <c r="BI395" s="21"/>
      <c r="BJ395" s="21"/>
    </row>
    <row r="396" spans="1:62" ht="15" customHeight="1">
      <c r="A396" s="4362" t="s">
        <v>153</v>
      </c>
      <c r="B396" s="4403">
        <f t="shared" si="18"/>
        <v>8.3333333333333329E-2</v>
      </c>
      <c r="C396" s="98">
        <v>3</v>
      </c>
      <c r="D396" s="107">
        <v>36</v>
      </c>
      <c r="E396" s="4" t="s">
        <v>53</v>
      </c>
      <c r="F396" s="1" t="s">
        <v>77</v>
      </c>
      <c r="G396" s="1" t="s">
        <v>77</v>
      </c>
      <c r="H396" s="1" t="s">
        <v>77</v>
      </c>
      <c r="I396" s="1" t="s">
        <v>77</v>
      </c>
      <c r="J396" s="1" t="s">
        <v>77</v>
      </c>
      <c r="K396" s="38" t="s">
        <v>77</v>
      </c>
      <c r="L396" s="1" t="s">
        <v>77</v>
      </c>
      <c r="M396" s="1" t="s">
        <v>77</v>
      </c>
      <c r="N396" s="1" t="s">
        <v>53</v>
      </c>
      <c r="O396" s="1" t="s">
        <v>77</v>
      </c>
      <c r="P396" s="1" t="s">
        <v>77</v>
      </c>
      <c r="Q396" s="1" t="s">
        <v>77</v>
      </c>
      <c r="R396" s="1" t="s">
        <v>77</v>
      </c>
      <c r="S396" s="1394" t="s">
        <v>77</v>
      </c>
      <c r="T396" s="1" t="s">
        <v>77</v>
      </c>
      <c r="U396" s="1" t="s">
        <v>77</v>
      </c>
      <c r="V396" s="1" t="s">
        <v>77</v>
      </c>
      <c r="W396" s="1" t="s">
        <v>77</v>
      </c>
      <c r="X396" s="1" t="s">
        <v>77</v>
      </c>
      <c r="Y396" s="1" t="s">
        <v>77</v>
      </c>
      <c r="Z396" s="1" t="s">
        <v>77</v>
      </c>
      <c r="AA396" s="1" t="s">
        <v>77</v>
      </c>
      <c r="AB396" s="1" t="s">
        <v>77</v>
      </c>
      <c r="AC396" s="1" t="s">
        <v>77</v>
      </c>
      <c r="AD396" s="1" t="s">
        <v>53</v>
      </c>
      <c r="AE396" s="1" t="s">
        <v>77</v>
      </c>
      <c r="AF396" s="1" t="s">
        <v>77</v>
      </c>
      <c r="AG396" s="1" t="s">
        <v>77</v>
      </c>
      <c r="AH396" s="1" t="s">
        <v>77</v>
      </c>
      <c r="AI396" s="1" t="s">
        <v>77</v>
      </c>
      <c r="AJ396" s="1" t="s">
        <v>77</v>
      </c>
      <c r="AK396" s="1" t="s">
        <v>77</v>
      </c>
      <c r="AL396" s="1" t="s">
        <v>77</v>
      </c>
      <c r="AM396" s="1" t="s">
        <v>77</v>
      </c>
      <c r="AN396" s="1" t="s">
        <v>77</v>
      </c>
      <c r="AO396" s="1" t="s">
        <v>77</v>
      </c>
      <c r="AP396" s="1" t="s">
        <v>77</v>
      </c>
      <c r="AQ396" s="1" t="s">
        <v>77</v>
      </c>
      <c r="AR396" s="120" t="s">
        <v>77</v>
      </c>
      <c r="AS396" s="21"/>
      <c r="AT396" s="21"/>
      <c r="AU396" s="21"/>
      <c r="AV396" s="21"/>
      <c r="AW396" s="21"/>
      <c r="AX396" s="21"/>
      <c r="AY396" s="21"/>
      <c r="AZ396" s="21"/>
      <c r="BA396" s="21"/>
      <c r="BB396" s="21"/>
      <c r="BC396" s="21"/>
      <c r="BD396" s="21"/>
      <c r="BE396" s="21"/>
      <c r="BF396" s="21"/>
      <c r="BG396" s="21"/>
      <c r="BH396" s="21"/>
      <c r="BI396" s="21"/>
      <c r="BJ396" s="21"/>
    </row>
    <row r="397" spans="1:62" ht="15" customHeight="1">
      <c r="A397" s="4361" t="s">
        <v>154</v>
      </c>
      <c r="B397" s="4403">
        <f t="shared" si="18"/>
        <v>2.7777777777777776E-2</v>
      </c>
      <c r="C397" s="98">
        <v>1</v>
      </c>
      <c r="D397" s="107">
        <v>36</v>
      </c>
      <c r="E397" s="4" t="s">
        <v>77</v>
      </c>
      <c r="F397" s="1" t="s">
        <v>77</v>
      </c>
      <c r="G397" s="1" t="s">
        <v>77</v>
      </c>
      <c r="H397" s="1" t="s">
        <v>77</v>
      </c>
      <c r="I397" s="1" t="s">
        <v>77</v>
      </c>
      <c r="J397" s="1" t="s">
        <v>77</v>
      </c>
      <c r="K397" s="38" t="s">
        <v>77</v>
      </c>
      <c r="L397" s="1" t="s">
        <v>77</v>
      </c>
      <c r="M397" s="1" t="s">
        <v>77</v>
      </c>
      <c r="N397" s="1" t="s">
        <v>77</v>
      </c>
      <c r="O397" s="1" t="s">
        <v>77</v>
      </c>
      <c r="P397" s="1" t="s">
        <v>77</v>
      </c>
      <c r="Q397" s="1" t="s">
        <v>77</v>
      </c>
      <c r="R397" s="1" t="s">
        <v>77</v>
      </c>
      <c r="S397" s="1" t="s">
        <v>77</v>
      </c>
      <c r="T397" s="1" t="s">
        <v>77</v>
      </c>
      <c r="U397" s="1" t="s">
        <v>77</v>
      </c>
      <c r="V397" s="1" t="s">
        <v>77</v>
      </c>
      <c r="W397" s="1" t="s">
        <v>77</v>
      </c>
      <c r="X397" s="1" t="s">
        <v>77</v>
      </c>
      <c r="Y397" s="1" t="s">
        <v>77</v>
      </c>
      <c r="Z397" s="1" t="s">
        <v>77</v>
      </c>
      <c r="AA397" s="1" t="s">
        <v>77</v>
      </c>
      <c r="AB397" s="1" t="s">
        <v>77</v>
      </c>
      <c r="AC397" s="1" t="s">
        <v>77</v>
      </c>
      <c r="AD397" s="1" t="s">
        <v>77</v>
      </c>
      <c r="AE397" s="1" t="s">
        <v>77</v>
      </c>
      <c r="AF397" s="1" t="s">
        <v>77</v>
      </c>
      <c r="AG397" s="1" t="s">
        <v>77</v>
      </c>
      <c r="AH397" s="1" t="s">
        <v>77</v>
      </c>
      <c r="AI397" s="1" t="s">
        <v>77</v>
      </c>
      <c r="AJ397" s="1" t="s">
        <v>77</v>
      </c>
      <c r="AK397" s="1" t="s">
        <v>77</v>
      </c>
      <c r="AL397" s="1" t="s">
        <v>53</v>
      </c>
      <c r="AM397" s="1" t="s">
        <v>77</v>
      </c>
      <c r="AN397" s="1" t="s">
        <v>77</v>
      </c>
      <c r="AO397" s="1" t="s">
        <v>77</v>
      </c>
      <c r="AP397" s="1" t="s">
        <v>77</v>
      </c>
      <c r="AQ397" s="1" t="s">
        <v>77</v>
      </c>
      <c r="AR397" s="120" t="s">
        <v>77</v>
      </c>
      <c r="AS397" s="21"/>
      <c r="AT397" s="21"/>
      <c r="AU397" s="21"/>
      <c r="AV397" s="21"/>
      <c r="AW397" s="21"/>
      <c r="AX397" s="21"/>
      <c r="AY397" s="21"/>
      <c r="AZ397" s="21"/>
      <c r="BA397" s="21"/>
      <c r="BB397" s="21"/>
      <c r="BC397" s="21"/>
      <c r="BD397" s="21"/>
      <c r="BE397" s="21"/>
      <c r="BF397" s="21"/>
      <c r="BG397" s="21"/>
      <c r="BH397" s="21"/>
      <c r="BI397" s="21"/>
      <c r="BJ397" s="21"/>
    </row>
    <row r="398" spans="1:62" ht="15" customHeight="1">
      <c r="A398" s="4363" t="s">
        <v>155</v>
      </c>
      <c r="B398" s="5">
        <f t="shared" si="18"/>
        <v>0.22222222222222221</v>
      </c>
      <c r="C398" s="98">
        <v>8</v>
      </c>
      <c r="D398" s="107">
        <v>36</v>
      </c>
      <c r="E398" s="4" t="s">
        <v>77</v>
      </c>
      <c r="F398" s="1" t="s">
        <v>53</v>
      </c>
      <c r="G398" s="1" t="s">
        <v>77</v>
      </c>
      <c r="H398" s="1" t="s">
        <v>77</v>
      </c>
      <c r="I398" s="1" t="s">
        <v>77</v>
      </c>
      <c r="J398" s="1" t="s">
        <v>77</v>
      </c>
      <c r="K398" s="38" t="s">
        <v>77</v>
      </c>
      <c r="L398" s="1" t="s">
        <v>77</v>
      </c>
      <c r="M398" s="1" t="s">
        <v>53</v>
      </c>
      <c r="N398" s="1" t="s">
        <v>77</v>
      </c>
      <c r="O398" s="1" t="s">
        <v>53</v>
      </c>
      <c r="P398" s="1" t="s">
        <v>77</v>
      </c>
      <c r="Q398" s="1" t="s">
        <v>77</v>
      </c>
      <c r="R398" s="1" t="s">
        <v>77</v>
      </c>
      <c r="S398" s="1" t="s">
        <v>77</v>
      </c>
      <c r="T398" s="1" t="s">
        <v>77</v>
      </c>
      <c r="U398" s="1" t="s">
        <v>53</v>
      </c>
      <c r="V398" s="1" t="s">
        <v>77</v>
      </c>
      <c r="W398" s="1" t="s">
        <v>53</v>
      </c>
      <c r="X398" s="1" t="s">
        <v>77</v>
      </c>
      <c r="Y398" s="1" t="s">
        <v>77</v>
      </c>
      <c r="Z398" s="1" t="s">
        <v>77</v>
      </c>
      <c r="AA398" s="1" t="s">
        <v>77</v>
      </c>
      <c r="AB398" s="1" t="s">
        <v>77</v>
      </c>
      <c r="AC398" s="1" t="s">
        <v>77</v>
      </c>
      <c r="AD398" s="1" t="s">
        <v>77</v>
      </c>
      <c r="AE398" s="1" t="s">
        <v>77</v>
      </c>
      <c r="AF398" s="1" t="s">
        <v>53</v>
      </c>
      <c r="AG398" s="1" t="s">
        <v>53</v>
      </c>
      <c r="AH398" s="1" t="s">
        <v>77</v>
      </c>
      <c r="AI398" s="1" t="s">
        <v>77</v>
      </c>
      <c r="AJ398" s="1" t="s">
        <v>77</v>
      </c>
      <c r="AK398" s="1" t="s">
        <v>77</v>
      </c>
      <c r="AL398" s="1" t="s">
        <v>77</v>
      </c>
      <c r="AM398" s="1" t="s">
        <v>77</v>
      </c>
      <c r="AN398" s="1" t="s">
        <v>77</v>
      </c>
      <c r="AO398" s="1" t="s">
        <v>77</v>
      </c>
      <c r="AP398" s="1" t="s">
        <v>77</v>
      </c>
      <c r="AQ398" s="1" t="s">
        <v>77</v>
      </c>
      <c r="AR398" s="120" t="s">
        <v>77</v>
      </c>
      <c r="AS398" s="21"/>
      <c r="AT398" s="21"/>
      <c r="AU398" s="21"/>
      <c r="AV398" s="21"/>
      <c r="AW398" s="21"/>
      <c r="AX398" s="21"/>
      <c r="AY398" s="21"/>
      <c r="AZ398" s="21"/>
      <c r="BA398" s="21"/>
      <c r="BB398" s="21"/>
      <c r="BC398" s="21"/>
      <c r="BD398" s="21"/>
      <c r="BE398" s="21"/>
      <c r="BF398" s="21"/>
      <c r="BG398" s="21"/>
      <c r="BH398" s="21"/>
      <c r="BI398" s="21"/>
      <c r="BJ398" s="21"/>
    </row>
    <row r="399" spans="1:62" ht="15" customHeight="1">
      <c r="A399" s="4360" t="s">
        <v>174</v>
      </c>
      <c r="B399" s="4397"/>
      <c r="C399" s="1389"/>
      <c r="D399" s="121"/>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124"/>
      <c r="AS399" s="21"/>
      <c r="AT399" s="21"/>
      <c r="AU399" s="21"/>
      <c r="AV399" s="21"/>
      <c r="AW399" s="21"/>
      <c r="AX399" s="21"/>
      <c r="AY399" s="21"/>
      <c r="AZ399" s="21"/>
      <c r="BA399" s="21"/>
      <c r="BB399" s="21"/>
      <c r="BC399" s="21"/>
      <c r="BD399" s="21"/>
      <c r="BE399" s="21"/>
      <c r="BF399" s="21"/>
      <c r="BG399" s="21"/>
      <c r="BH399" s="21"/>
      <c r="BI399" s="21"/>
      <c r="BJ399" s="21"/>
    </row>
    <row r="400" spans="1:62" ht="15" customHeight="1">
      <c r="A400" s="4361" t="s">
        <v>149</v>
      </c>
      <c r="B400" s="4403">
        <f t="shared" ref="B400:B406" si="19">C400/D400</f>
        <v>2.564102564102564E-2</v>
      </c>
      <c r="C400" s="98">
        <v>1</v>
      </c>
      <c r="D400" s="107">
        <v>39</v>
      </c>
      <c r="E400" s="4" t="s">
        <v>77</v>
      </c>
      <c r="F400" s="1" t="s">
        <v>77</v>
      </c>
      <c r="G400" s="1" t="s">
        <v>77</v>
      </c>
      <c r="H400" s="1" t="s">
        <v>77</v>
      </c>
      <c r="I400" s="1" t="s">
        <v>77</v>
      </c>
      <c r="J400" s="1" t="s">
        <v>77</v>
      </c>
      <c r="K400" s="38" t="s">
        <v>77</v>
      </c>
      <c r="L400" s="1" t="s">
        <v>77</v>
      </c>
      <c r="M400" s="1" t="s">
        <v>77</v>
      </c>
      <c r="N400" s="1" t="s">
        <v>77</v>
      </c>
      <c r="O400" s="1" t="s">
        <v>77</v>
      </c>
      <c r="P400" s="1" t="s">
        <v>77</v>
      </c>
      <c r="Q400" s="1" t="s">
        <v>77</v>
      </c>
      <c r="R400" s="1" t="s">
        <v>77</v>
      </c>
      <c r="S400" s="1" t="s">
        <v>77</v>
      </c>
      <c r="T400" s="1" t="s">
        <v>77</v>
      </c>
      <c r="U400" s="1" t="s">
        <v>77</v>
      </c>
      <c r="V400" s="1" t="s">
        <v>77</v>
      </c>
      <c r="W400" s="1" t="s">
        <v>77</v>
      </c>
      <c r="X400" s="1" t="s">
        <v>77</v>
      </c>
      <c r="Y400" s="1" t="s">
        <v>77</v>
      </c>
      <c r="Z400" s="1" t="s">
        <v>77</v>
      </c>
      <c r="AA400" s="1" t="s">
        <v>77</v>
      </c>
      <c r="AB400" s="1" t="s">
        <v>77</v>
      </c>
      <c r="AC400" s="1" t="s">
        <v>77</v>
      </c>
      <c r="AD400" s="1" t="s">
        <v>77</v>
      </c>
      <c r="AE400" s="1" t="s">
        <v>53</v>
      </c>
      <c r="AF400" s="1" t="s">
        <v>77</v>
      </c>
      <c r="AG400" s="1" t="s">
        <v>77</v>
      </c>
      <c r="AH400" s="1" t="s">
        <v>77</v>
      </c>
      <c r="AI400" s="1" t="s">
        <v>77</v>
      </c>
      <c r="AJ400" s="1" t="s">
        <v>77</v>
      </c>
      <c r="AK400" s="1" t="s">
        <v>77</v>
      </c>
      <c r="AL400" s="1" t="s">
        <v>77</v>
      </c>
      <c r="AM400" s="1" t="s">
        <v>77</v>
      </c>
      <c r="AN400" s="1" t="s">
        <v>77</v>
      </c>
      <c r="AO400" s="1" t="s">
        <v>77</v>
      </c>
      <c r="AP400" s="1" t="s">
        <v>77</v>
      </c>
      <c r="AQ400" s="1" t="s">
        <v>77</v>
      </c>
      <c r="AR400" s="120" t="s">
        <v>77</v>
      </c>
      <c r="AS400" s="21"/>
      <c r="AT400" s="21"/>
      <c r="AU400" s="21"/>
      <c r="AV400" s="21"/>
      <c r="AW400" s="21"/>
      <c r="AX400" s="21"/>
      <c r="AY400" s="21"/>
      <c r="AZ400" s="21"/>
      <c r="BA400" s="21"/>
      <c r="BB400" s="21"/>
      <c r="BC400" s="21"/>
      <c r="BD400" s="21"/>
      <c r="BE400" s="21"/>
      <c r="BF400" s="21"/>
      <c r="BG400" s="21"/>
      <c r="BH400" s="21"/>
      <c r="BI400" s="21"/>
      <c r="BJ400" s="21"/>
    </row>
    <row r="401" spans="1:62" ht="15" customHeight="1">
      <c r="A401" s="4361" t="s">
        <v>150</v>
      </c>
      <c r="B401" s="4403">
        <f t="shared" si="19"/>
        <v>7.6923076923076927E-2</v>
      </c>
      <c r="C401" s="98">
        <v>3</v>
      </c>
      <c r="D401" s="107">
        <v>39</v>
      </c>
      <c r="E401" s="4" t="s">
        <v>77</v>
      </c>
      <c r="F401" s="1" t="s">
        <v>77</v>
      </c>
      <c r="G401" s="1" t="s">
        <v>77</v>
      </c>
      <c r="H401" s="1" t="s">
        <v>77</v>
      </c>
      <c r="I401" s="1" t="s">
        <v>77</v>
      </c>
      <c r="J401" s="1" t="s">
        <v>53</v>
      </c>
      <c r="K401" s="38" t="s">
        <v>77</v>
      </c>
      <c r="L401" s="1" t="s">
        <v>77</v>
      </c>
      <c r="M401" s="1" t="s">
        <v>77</v>
      </c>
      <c r="N401" s="1" t="s">
        <v>77</v>
      </c>
      <c r="O401" s="1" t="s">
        <v>77</v>
      </c>
      <c r="P401" s="1" t="s">
        <v>77</v>
      </c>
      <c r="Q401" s="1" t="s">
        <v>77</v>
      </c>
      <c r="R401" s="1" t="s">
        <v>53</v>
      </c>
      <c r="S401" s="1" t="s">
        <v>77</v>
      </c>
      <c r="T401" s="1" t="s">
        <v>77</v>
      </c>
      <c r="U401" s="1" t="s">
        <v>77</v>
      </c>
      <c r="V401" s="1" t="s">
        <v>77</v>
      </c>
      <c r="W401" s="1" t="s">
        <v>77</v>
      </c>
      <c r="X401" s="1" t="s">
        <v>77</v>
      </c>
      <c r="Y401" s="1" t="s">
        <v>77</v>
      </c>
      <c r="Z401" s="1" t="s">
        <v>77</v>
      </c>
      <c r="AA401" s="1" t="s">
        <v>77</v>
      </c>
      <c r="AB401" s="1" t="s">
        <v>77</v>
      </c>
      <c r="AC401" s="1" t="s">
        <v>77</v>
      </c>
      <c r="AD401" s="1" t="s">
        <v>77</v>
      </c>
      <c r="AE401" s="1" t="s">
        <v>77</v>
      </c>
      <c r="AF401" s="1" t="s">
        <v>77</v>
      </c>
      <c r="AG401" s="1" t="s">
        <v>77</v>
      </c>
      <c r="AH401" s="1" t="s">
        <v>77</v>
      </c>
      <c r="AI401" s="1" t="s">
        <v>77</v>
      </c>
      <c r="AJ401" s="1" t="s">
        <v>77</v>
      </c>
      <c r="AK401" s="1" t="s">
        <v>77</v>
      </c>
      <c r="AL401" s="1" t="s">
        <v>53</v>
      </c>
      <c r="AM401" s="1" t="s">
        <v>77</v>
      </c>
      <c r="AN401" s="1" t="s">
        <v>77</v>
      </c>
      <c r="AO401" s="1" t="s">
        <v>77</v>
      </c>
      <c r="AP401" s="1" t="s">
        <v>77</v>
      </c>
      <c r="AQ401" s="1" t="s">
        <v>77</v>
      </c>
      <c r="AR401" s="120" t="s">
        <v>77</v>
      </c>
      <c r="AS401" s="21"/>
      <c r="AT401" s="21"/>
      <c r="AU401" s="21"/>
      <c r="AV401" s="21"/>
      <c r="AW401" s="21"/>
      <c r="AX401" s="21"/>
      <c r="AY401" s="21"/>
      <c r="AZ401" s="21"/>
      <c r="BA401" s="21"/>
      <c r="BB401" s="21"/>
      <c r="BC401" s="21"/>
      <c r="BD401" s="21"/>
      <c r="BE401" s="21"/>
      <c r="BF401" s="21"/>
      <c r="BG401" s="21"/>
      <c r="BH401" s="21"/>
      <c r="BI401" s="21"/>
      <c r="BJ401" s="21"/>
    </row>
    <row r="402" spans="1:62" ht="15" customHeight="1">
      <c r="A402" s="4361" t="s">
        <v>151</v>
      </c>
      <c r="B402" s="4403">
        <f t="shared" si="19"/>
        <v>0.35897435897435898</v>
      </c>
      <c r="C402" s="98">
        <v>14</v>
      </c>
      <c r="D402" s="107">
        <v>39</v>
      </c>
      <c r="E402" s="1394" t="s">
        <v>77</v>
      </c>
      <c r="F402" s="1" t="s">
        <v>77</v>
      </c>
      <c r="G402" s="1" t="s">
        <v>53</v>
      </c>
      <c r="H402" s="1" t="s">
        <v>53</v>
      </c>
      <c r="I402" s="1" t="s">
        <v>53</v>
      </c>
      <c r="J402" s="1" t="s">
        <v>77</v>
      </c>
      <c r="K402" s="1394" t="s">
        <v>77</v>
      </c>
      <c r="L402" s="1" t="s">
        <v>53</v>
      </c>
      <c r="M402" s="1" t="s">
        <v>77</v>
      </c>
      <c r="N402" s="31" t="s">
        <v>77</v>
      </c>
      <c r="O402" s="1" t="s">
        <v>77</v>
      </c>
      <c r="P402" s="1" t="s">
        <v>77</v>
      </c>
      <c r="Q402" s="1" t="s">
        <v>53</v>
      </c>
      <c r="R402" s="1" t="s">
        <v>77</v>
      </c>
      <c r="S402" s="1" t="s">
        <v>53</v>
      </c>
      <c r="T402" s="31" t="s">
        <v>77</v>
      </c>
      <c r="U402" s="1" t="s">
        <v>77</v>
      </c>
      <c r="V402" s="1" t="s">
        <v>77</v>
      </c>
      <c r="W402" s="1" t="s">
        <v>77</v>
      </c>
      <c r="X402" s="1" t="s">
        <v>77</v>
      </c>
      <c r="Y402" s="1" t="s">
        <v>77</v>
      </c>
      <c r="Z402" s="1" t="s">
        <v>77</v>
      </c>
      <c r="AA402" s="1" t="s">
        <v>53</v>
      </c>
      <c r="AB402" s="1" t="s">
        <v>53</v>
      </c>
      <c r="AC402" s="58" t="s">
        <v>77</v>
      </c>
      <c r="AD402" s="1" t="s">
        <v>53</v>
      </c>
      <c r="AE402" s="1" t="s">
        <v>77</v>
      </c>
      <c r="AF402" s="1" t="s">
        <v>53</v>
      </c>
      <c r="AG402" s="1" t="s">
        <v>77</v>
      </c>
      <c r="AH402" s="1" t="s">
        <v>53</v>
      </c>
      <c r="AI402" s="1" t="s">
        <v>77</v>
      </c>
      <c r="AJ402" s="1" t="s">
        <v>53</v>
      </c>
      <c r="AK402" s="1" t="s">
        <v>77</v>
      </c>
      <c r="AL402" s="1" t="s">
        <v>77</v>
      </c>
      <c r="AM402" s="1" t="s">
        <v>77</v>
      </c>
      <c r="AN402" s="1" t="s">
        <v>77</v>
      </c>
      <c r="AO402" s="1" t="s">
        <v>53</v>
      </c>
      <c r="AP402" s="1" t="s">
        <v>53</v>
      </c>
      <c r="AQ402" s="1" t="s">
        <v>77</v>
      </c>
      <c r="AR402" s="120" t="s">
        <v>77</v>
      </c>
      <c r="AS402" s="21"/>
      <c r="AT402" s="21"/>
      <c r="AU402" s="21"/>
      <c r="AV402" s="21"/>
      <c r="AW402" s="21"/>
      <c r="AX402" s="21"/>
      <c r="AY402" s="21"/>
      <c r="AZ402" s="21"/>
      <c r="BA402" s="21"/>
      <c r="BB402" s="21"/>
      <c r="BC402" s="21"/>
      <c r="BD402" s="21"/>
      <c r="BE402" s="21"/>
      <c r="BF402" s="21"/>
      <c r="BG402" s="21"/>
      <c r="BH402" s="21"/>
      <c r="BI402" s="21"/>
      <c r="BJ402" s="21"/>
    </row>
    <row r="403" spans="1:62" ht="15" customHeight="1">
      <c r="A403" s="4361" t="s">
        <v>152</v>
      </c>
      <c r="B403" s="4403">
        <f t="shared" si="19"/>
        <v>0.25641025641025639</v>
      </c>
      <c r="C403" s="98">
        <v>10</v>
      </c>
      <c r="D403" s="107">
        <v>39</v>
      </c>
      <c r="E403" s="4" t="s">
        <v>77</v>
      </c>
      <c r="F403" s="1" t="s">
        <v>77</v>
      </c>
      <c r="G403" s="1" t="s">
        <v>77</v>
      </c>
      <c r="H403" s="1" t="s">
        <v>77</v>
      </c>
      <c r="I403" s="1" t="s">
        <v>77</v>
      </c>
      <c r="J403" s="1" t="s">
        <v>77</v>
      </c>
      <c r="K403" s="38" t="s">
        <v>53</v>
      </c>
      <c r="L403" s="1" t="s">
        <v>77</v>
      </c>
      <c r="M403" s="1" t="s">
        <v>77</v>
      </c>
      <c r="N403" s="1" t="s">
        <v>77</v>
      </c>
      <c r="O403" s="1" t="s">
        <v>77</v>
      </c>
      <c r="P403" s="1" t="s">
        <v>53</v>
      </c>
      <c r="Q403" s="1" t="s">
        <v>77</v>
      </c>
      <c r="R403" s="1" t="s">
        <v>77</v>
      </c>
      <c r="S403" s="1" t="s">
        <v>77</v>
      </c>
      <c r="T403" s="1" t="s">
        <v>77</v>
      </c>
      <c r="U403" s="1" t="s">
        <v>77</v>
      </c>
      <c r="V403" s="1" t="s">
        <v>53</v>
      </c>
      <c r="W403" s="1" t="s">
        <v>77</v>
      </c>
      <c r="X403" s="1" t="s">
        <v>53</v>
      </c>
      <c r="Y403" s="1" t="s">
        <v>77</v>
      </c>
      <c r="Z403" s="1" t="s">
        <v>53</v>
      </c>
      <c r="AA403" s="1" t="s">
        <v>77</v>
      </c>
      <c r="AB403" s="1" t="s">
        <v>77</v>
      </c>
      <c r="AC403" s="1" t="s">
        <v>77</v>
      </c>
      <c r="AD403" s="1" t="s">
        <v>77</v>
      </c>
      <c r="AE403" s="1" t="s">
        <v>77</v>
      </c>
      <c r="AF403" s="1" t="s">
        <v>77</v>
      </c>
      <c r="AG403" s="1" t="s">
        <v>77</v>
      </c>
      <c r="AH403" s="1" t="s">
        <v>77</v>
      </c>
      <c r="AI403" s="1" t="s">
        <v>53</v>
      </c>
      <c r="AJ403" s="1" t="s">
        <v>77</v>
      </c>
      <c r="AK403" s="1" t="s">
        <v>53</v>
      </c>
      <c r="AL403" s="1" t="s">
        <v>77</v>
      </c>
      <c r="AM403" s="1" t="s">
        <v>53</v>
      </c>
      <c r="AN403" s="1" t="s">
        <v>77</v>
      </c>
      <c r="AO403" s="1" t="s">
        <v>77</v>
      </c>
      <c r="AP403" s="1" t="s">
        <v>77</v>
      </c>
      <c r="AQ403" s="1" t="s">
        <v>53</v>
      </c>
      <c r="AR403" s="120" t="s">
        <v>53</v>
      </c>
      <c r="AS403" s="21"/>
      <c r="AT403" s="21"/>
      <c r="AU403" s="21"/>
      <c r="AV403" s="21"/>
      <c r="AW403" s="21"/>
      <c r="AX403" s="21"/>
      <c r="AY403" s="21"/>
      <c r="AZ403" s="21"/>
      <c r="BA403" s="21"/>
      <c r="BB403" s="21"/>
      <c r="BC403" s="21"/>
      <c r="BD403" s="21"/>
      <c r="BE403" s="21"/>
      <c r="BF403" s="21"/>
      <c r="BG403" s="21"/>
      <c r="BH403" s="21"/>
      <c r="BI403" s="21"/>
      <c r="BJ403" s="21"/>
    </row>
    <row r="404" spans="1:62" ht="15" customHeight="1">
      <c r="A404" s="4362" t="s">
        <v>153</v>
      </c>
      <c r="B404" s="4403">
        <f t="shared" si="19"/>
        <v>5.128205128205128E-2</v>
      </c>
      <c r="C404" s="98">
        <v>2</v>
      </c>
      <c r="D404" s="107">
        <v>39</v>
      </c>
      <c r="E404" s="4" t="s">
        <v>53</v>
      </c>
      <c r="F404" s="1" t="s">
        <v>77</v>
      </c>
      <c r="G404" s="1" t="s">
        <v>77</v>
      </c>
      <c r="H404" s="1" t="s">
        <v>77</v>
      </c>
      <c r="I404" s="1" t="s">
        <v>77</v>
      </c>
      <c r="J404" s="1" t="s">
        <v>77</v>
      </c>
      <c r="K404" s="38" t="s">
        <v>77</v>
      </c>
      <c r="L404" s="1" t="s">
        <v>77</v>
      </c>
      <c r="M404" s="1" t="s">
        <v>77</v>
      </c>
      <c r="N404" s="1" t="s">
        <v>53</v>
      </c>
      <c r="O404" s="1" t="s">
        <v>77</v>
      </c>
      <c r="P404" s="1" t="s">
        <v>77</v>
      </c>
      <c r="Q404" s="1" t="s">
        <v>77</v>
      </c>
      <c r="R404" s="1" t="s">
        <v>77</v>
      </c>
      <c r="S404" s="1" t="s">
        <v>77</v>
      </c>
      <c r="T404" s="1" t="s">
        <v>77</v>
      </c>
      <c r="U404" s="1" t="s">
        <v>77</v>
      </c>
      <c r="V404" s="1" t="s">
        <v>77</v>
      </c>
      <c r="W404" s="1" t="s">
        <v>77</v>
      </c>
      <c r="X404" s="1" t="s">
        <v>77</v>
      </c>
      <c r="Y404" s="1" t="s">
        <v>77</v>
      </c>
      <c r="Z404" s="1" t="s">
        <v>77</v>
      </c>
      <c r="AA404" s="1" t="s">
        <v>77</v>
      </c>
      <c r="AB404" s="1" t="s">
        <v>77</v>
      </c>
      <c r="AC404" s="1" t="s">
        <v>77</v>
      </c>
      <c r="AD404" s="1" t="s">
        <v>77</v>
      </c>
      <c r="AE404" s="1" t="s">
        <v>77</v>
      </c>
      <c r="AF404" s="1" t="s">
        <v>77</v>
      </c>
      <c r="AG404" s="1" t="s">
        <v>77</v>
      </c>
      <c r="AH404" s="1" t="s">
        <v>77</v>
      </c>
      <c r="AI404" s="1" t="s">
        <v>77</v>
      </c>
      <c r="AJ404" s="1" t="s">
        <v>77</v>
      </c>
      <c r="AK404" s="1" t="s">
        <v>77</v>
      </c>
      <c r="AL404" s="1" t="s">
        <v>77</v>
      </c>
      <c r="AM404" s="1" t="s">
        <v>77</v>
      </c>
      <c r="AN404" s="1" t="s">
        <v>77</v>
      </c>
      <c r="AO404" s="1" t="s">
        <v>77</v>
      </c>
      <c r="AP404" s="1" t="s">
        <v>77</v>
      </c>
      <c r="AQ404" s="1" t="s">
        <v>77</v>
      </c>
      <c r="AR404" s="120" t="s">
        <v>77</v>
      </c>
      <c r="AS404" s="21"/>
      <c r="AT404" s="21"/>
      <c r="AU404" s="21"/>
      <c r="AV404" s="21"/>
      <c r="AW404" s="21"/>
      <c r="AX404" s="21"/>
      <c r="AY404" s="21"/>
      <c r="AZ404" s="21"/>
      <c r="BA404" s="21"/>
      <c r="BB404" s="21"/>
      <c r="BC404" s="21"/>
      <c r="BD404" s="21"/>
      <c r="BE404" s="21"/>
      <c r="BF404" s="21"/>
      <c r="BG404" s="21"/>
      <c r="BH404" s="21"/>
      <c r="BI404" s="21"/>
      <c r="BJ404" s="21"/>
    </row>
    <row r="405" spans="1:62" ht="15" customHeight="1">
      <c r="A405" s="4361" t="s">
        <v>154</v>
      </c>
      <c r="B405" s="4403">
        <f t="shared" si="19"/>
        <v>0</v>
      </c>
      <c r="C405" s="98">
        <v>0</v>
      </c>
      <c r="D405" s="107">
        <v>39</v>
      </c>
      <c r="E405" s="4" t="s">
        <v>77</v>
      </c>
      <c r="F405" s="1" t="s">
        <v>77</v>
      </c>
      <c r="G405" s="1" t="s">
        <v>77</v>
      </c>
      <c r="H405" s="1" t="s">
        <v>77</v>
      </c>
      <c r="I405" s="1" t="s">
        <v>77</v>
      </c>
      <c r="J405" s="1" t="s">
        <v>77</v>
      </c>
      <c r="K405" s="38" t="s">
        <v>77</v>
      </c>
      <c r="L405" s="1" t="s">
        <v>77</v>
      </c>
      <c r="M405" s="1" t="s">
        <v>77</v>
      </c>
      <c r="N405" s="1" t="s">
        <v>77</v>
      </c>
      <c r="O405" s="1" t="s">
        <v>77</v>
      </c>
      <c r="P405" s="1" t="s">
        <v>77</v>
      </c>
      <c r="Q405" s="1" t="s">
        <v>77</v>
      </c>
      <c r="R405" s="1" t="s">
        <v>77</v>
      </c>
      <c r="S405" s="1" t="s">
        <v>77</v>
      </c>
      <c r="T405" s="1" t="s">
        <v>77</v>
      </c>
      <c r="U405" s="1" t="s">
        <v>77</v>
      </c>
      <c r="V405" s="1" t="s">
        <v>77</v>
      </c>
      <c r="W405" s="1" t="s">
        <v>77</v>
      </c>
      <c r="X405" s="1" t="s">
        <v>77</v>
      </c>
      <c r="Y405" s="1" t="s">
        <v>77</v>
      </c>
      <c r="Z405" s="1" t="s">
        <v>77</v>
      </c>
      <c r="AA405" s="1" t="s">
        <v>77</v>
      </c>
      <c r="AB405" s="1" t="s">
        <v>77</v>
      </c>
      <c r="AC405" s="1" t="s">
        <v>77</v>
      </c>
      <c r="AD405" s="1" t="s">
        <v>77</v>
      </c>
      <c r="AE405" s="1" t="s">
        <v>77</v>
      </c>
      <c r="AF405" s="1" t="s">
        <v>77</v>
      </c>
      <c r="AG405" s="1" t="s">
        <v>77</v>
      </c>
      <c r="AH405" s="1" t="s">
        <v>77</v>
      </c>
      <c r="AI405" s="1" t="s">
        <v>77</v>
      </c>
      <c r="AJ405" s="1" t="s">
        <v>77</v>
      </c>
      <c r="AK405" s="1" t="s">
        <v>77</v>
      </c>
      <c r="AL405" s="1" t="s">
        <v>77</v>
      </c>
      <c r="AM405" s="1" t="s">
        <v>77</v>
      </c>
      <c r="AN405" s="1" t="s">
        <v>77</v>
      </c>
      <c r="AO405" s="1" t="s">
        <v>77</v>
      </c>
      <c r="AP405" s="1" t="s">
        <v>77</v>
      </c>
      <c r="AQ405" s="1" t="s">
        <v>77</v>
      </c>
      <c r="AR405" s="120" t="s">
        <v>77</v>
      </c>
      <c r="AS405" s="21"/>
      <c r="AT405" s="21"/>
      <c r="AU405" s="21"/>
      <c r="AV405" s="21"/>
      <c r="AW405" s="21"/>
      <c r="AX405" s="21"/>
      <c r="AY405" s="21"/>
      <c r="AZ405" s="21"/>
      <c r="BA405" s="21"/>
      <c r="BB405" s="21"/>
      <c r="BC405" s="21"/>
      <c r="BD405" s="21"/>
      <c r="BE405" s="21"/>
      <c r="BF405" s="21"/>
      <c r="BG405" s="21"/>
      <c r="BH405" s="21"/>
      <c r="BI405" s="21"/>
      <c r="BJ405" s="21"/>
    </row>
    <row r="406" spans="1:62" ht="15" customHeight="1">
      <c r="A406" s="4363" t="s">
        <v>155</v>
      </c>
      <c r="B406" s="5">
        <f t="shared" si="19"/>
        <v>0.23076923076923078</v>
      </c>
      <c r="C406" s="98">
        <v>9</v>
      </c>
      <c r="D406" s="107">
        <v>39</v>
      </c>
      <c r="E406" s="4" t="s">
        <v>77</v>
      </c>
      <c r="F406" s="1" t="s">
        <v>53</v>
      </c>
      <c r="G406" s="1" t="s">
        <v>77</v>
      </c>
      <c r="H406" s="1" t="s">
        <v>77</v>
      </c>
      <c r="I406" s="1" t="s">
        <v>77</v>
      </c>
      <c r="J406" s="1" t="s">
        <v>77</v>
      </c>
      <c r="K406" s="38" t="s">
        <v>77</v>
      </c>
      <c r="L406" s="1" t="s">
        <v>77</v>
      </c>
      <c r="M406" s="1" t="s">
        <v>53</v>
      </c>
      <c r="N406" s="1" t="s">
        <v>77</v>
      </c>
      <c r="O406" s="1" t="s">
        <v>53</v>
      </c>
      <c r="P406" s="1" t="s">
        <v>77</v>
      </c>
      <c r="Q406" s="1" t="s">
        <v>77</v>
      </c>
      <c r="R406" s="1" t="s">
        <v>77</v>
      </c>
      <c r="S406" s="1" t="s">
        <v>77</v>
      </c>
      <c r="T406" s="1" t="s">
        <v>53</v>
      </c>
      <c r="U406" s="1" t="s">
        <v>53</v>
      </c>
      <c r="V406" s="1" t="s">
        <v>77</v>
      </c>
      <c r="W406" s="1" t="s">
        <v>53</v>
      </c>
      <c r="X406" s="1" t="s">
        <v>77</v>
      </c>
      <c r="Y406" s="1" t="s">
        <v>77</v>
      </c>
      <c r="Z406" s="1" t="s">
        <v>77</v>
      </c>
      <c r="AA406" s="1" t="s">
        <v>77</v>
      </c>
      <c r="AB406" s="1" t="s">
        <v>77</v>
      </c>
      <c r="AC406" s="1" t="s">
        <v>53</v>
      </c>
      <c r="AD406" s="1" t="s">
        <v>77</v>
      </c>
      <c r="AE406" s="1" t="s">
        <v>77</v>
      </c>
      <c r="AF406" s="1" t="s">
        <v>77</v>
      </c>
      <c r="AG406" s="1" t="s">
        <v>53</v>
      </c>
      <c r="AH406" s="1" t="s">
        <v>77</v>
      </c>
      <c r="AI406" s="1" t="s">
        <v>77</v>
      </c>
      <c r="AJ406" s="1" t="s">
        <v>77</v>
      </c>
      <c r="AK406" s="1" t="s">
        <v>77</v>
      </c>
      <c r="AL406" s="1" t="s">
        <v>77</v>
      </c>
      <c r="AM406" s="1" t="s">
        <v>77</v>
      </c>
      <c r="AN406" s="1" t="s">
        <v>77</v>
      </c>
      <c r="AO406" s="1" t="s">
        <v>77</v>
      </c>
      <c r="AP406" s="1" t="s">
        <v>77</v>
      </c>
      <c r="AQ406" s="1" t="s">
        <v>77</v>
      </c>
      <c r="AR406" s="120" t="s">
        <v>77</v>
      </c>
      <c r="AS406" s="21"/>
      <c r="AT406" s="21"/>
      <c r="AU406" s="21"/>
      <c r="AV406" s="21"/>
      <c r="AW406" s="21"/>
      <c r="AX406" s="21"/>
      <c r="AY406" s="21"/>
      <c r="AZ406" s="21"/>
      <c r="BA406" s="21"/>
      <c r="BB406" s="21"/>
      <c r="BC406" s="21"/>
      <c r="BD406" s="21"/>
      <c r="BE406" s="21"/>
      <c r="BF406" s="21"/>
      <c r="BG406" s="21"/>
      <c r="BH406" s="21"/>
      <c r="BI406" s="21"/>
      <c r="BJ406" s="21"/>
    </row>
    <row r="407" spans="1:62" ht="15" customHeight="1">
      <c r="A407" s="4360" t="s">
        <v>175</v>
      </c>
      <c r="B407" s="4397"/>
      <c r="C407" s="1389"/>
      <c r="D407" s="121"/>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124"/>
      <c r="AS407" s="21"/>
      <c r="AT407" s="21"/>
      <c r="AU407" s="21"/>
      <c r="AV407" s="21"/>
      <c r="AW407" s="21"/>
      <c r="AX407" s="21"/>
      <c r="AY407" s="21"/>
      <c r="AZ407" s="21"/>
      <c r="BA407" s="21"/>
      <c r="BB407" s="21"/>
      <c r="BC407" s="21"/>
      <c r="BD407" s="21"/>
      <c r="BE407" s="21"/>
      <c r="BF407" s="21"/>
      <c r="BG407" s="21"/>
      <c r="BH407" s="21"/>
      <c r="BI407" s="21"/>
      <c r="BJ407" s="21"/>
    </row>
    <row r="408" spans="1:62" ht="15" customHeight="1">
      <c r="A408" s="4361" t="s">
        <v>149</v>
      </c>
      <c r="B408" s="4403">
        <f t="shared" ref="B408:B414" si="20">C408/D408</f>
        <v>0.53658536585365857</v>
      </c>
      <c r="C408" s="98">
        <v>22</v>
      </c>
      <c r="D408" s="107">
        <v>41</v>
      </c>
      <c r="E408" s="4" t="s">
        <v>77</v>
      </c>
      <c r="F408" s="1" t="s">
        <v>53</v>
      </c>
      <c r="G408" s="1" t="s">
        <v>53</v>
      </c>
      <c r="H408" s="1" t="s">
        <v>53</v>
      </c>
      <c r="I408" s="1" t="s">
        <v>77</v>
      </c>
      <c r="J408" s="1" t="s">
        <v>77</v>
      </c>
      <c r="K408" s="38" t="s">
        <v>53</v>
      </c>
      <c r="L408" s="31" t="s">
        <v>77</v>
      </c>
      <c r="M408" s="1" t="s">
        <v>77</v>
      </c>
      <c r="N408" s="1" t="s">
        <v>77</v>
      </c>
      <c r="O408" s="1" t="s">
        <v>77</v>
      </c>
      <c r="P408" s="1" t="s">
        <v>77</v>
      </c>
      <c r="Q408" s="1" t="s">
        <v>53</v>
      </c>
      <c r="R408" s="31" t="s">
        <v>53</v>
      </c>
      <c r="S408" s="1" t="s">
        <v>77</v>
      </c>
      <c r="T408" s="1" t="s">
        <v>53</v>
      </c>
      <c r="U408" s="1" t="s">
        <v>77</v>
      </c>
      <c r="V408" s="1" t="s">
        <v>53</v>
      </c>
      <c r="W408" s="1" t="s">
        <v>77</v>
      </c>
      <c r="X408" s="1" t="s">
        <v>53</v>
      </c>
      <c r="Y408" s="1" t="s">
        <v>53</v>
      </c>
      <c r="Z408" s="1" t="s">
        <v>53</v>
      </c>
      <c r="AA408" s="1" t="s">
        <v>53</v>
      </c>
      <c r="AB408" s="1" t="s">
        <v>77</v>
      </c>
      <c r="AC408" s="1" t="s">
        <v>53</v>
      </c>
      <c r="AD408" s="1" t="s">
        <v>77</v>
      </c>
      <c r="AE408" s="1" t="s">
        <v>53</v>
      </c>
      <c r="AF408" s="1" t="s">
        <v>53</v>
      </c>
      <c r="AG408" s="1" t="s">
        <v>77</v>
      </c>
      <c r="AH408" s="1" t="s">
        <v>53</v>
      </c>
      <c r="AI408" s="1" t="s">
        <v>77</v>
      </c>
      <c r="AJ408" s="1" t="s">
        <v>53</v>
      </c>
      <c r="AK408" s="1" t="s">
        <v>77</v>
      </c>
      <c r="AL408" s="1" t="s">
        <v>77</v>
      </c>
      <c r="AM408" s="1" t="s">
        <v>53</v>
      </c>
      <c r="AN408" s="1" t="s">
        <v>53</v>
      </c>
      <c r="AO408" s="1" t="s">
        <v>53</v>
      </c>
      <c r="AP408" s="1" t="s">
        <v>53</v>
      </c>
      <c r="AQ408" s="1" t="s">
        <v>77</v>
      </c>
      <c r="AR408" s="120" t="s">
        <v>53</v>
      </c>
      <c r="AS408" s="21"/>
      <c r="AT408" s="21"/>
      <c r="AU408" s="21"/>
      <c r="AV408" s="21"/>
      <c r="AW408" s="21"/>
      <c r="AX408" s="21"/>
      <c r="AY408" s="21"/>
      <c r="AZ408" s="21"/>
      <c r="BA408" s="21"/>
      <c r="BB408" s="21"/>
      <c r="BC408" s="21"/>
      <c r="BD408" s="21"/>
      <c r="BE408" s="21"/>
      <c r="BF408" s="21"/>
      <c r="BG408" s="21"/>
      <c r="BH408" s="21"/>
      <c r="BI408" s="21"/>
      <c r="BJ408" s="21"/>
    </row>
    <row r="409" spans="1:62" ht="15" customHeight="1">
      <c r="A409" s="4361" t="s">
        <v>150</v>
      </c>
      <c r="B409" s="4403">
        <f t="shared" si="20"/>
        <v>9.7560975609756101E-2</v>
      </c>
      <c r="C409" s="98">
        <v>4</v>
      </c>
      <c r="D409" s="107">
        <v>41</v>
      </c>
      <c r="E409" s="4" t="s">
        <v>77</v>
      </c>
      <c r="F409" s="1" t="s">
        <v>77</v>
      </c>
      <c r="G409" s="1" t="s">
        <v>77</v>
      </c>
      <c r="H409" s="1" t="s">
        <v>77</v>
      </c>
      <c r="I409" s="1" t="s">
        <v>77</v>
      </c>
      <c r="J409" s="31" t="s">
        <v>53</v>
      </c>
      <c r="K409" s="38" t="s">
        <v>77</v>
      </c>
      <c r="L409" s="1" t="s">
        <v>77</v>
      </c>
      <c r="M409" s="1" t="s">
        <v>77</v>
      </c>
      <c r="N409" s="1" t="s">
        <v>77</v>
      </c>
      <c r="O409" s="1" t="s">
        <v>77</v>
      </c>
      <c r="P409" s="1" t="s">
        <v>77</v>
      </c>
      <c r="Q409" s="1" t="s">
        <v>77</v>
      </c>
      <c r="R409" s="1" t="s">
        <v>77</v>
      </c>
      <c r="S409" s="1" t="s">
        <v>77</v>
      </c>
      <c r="T409" s="1" t="s">
        <v>77</v>
      </c>
      <c r="U409" s="1" t="s">
        <v>53</v>
      </c>
      <c r="V409" s="1" t="s">
        <v>77</v>
      </c>
      <c r="W409" s="1" t="s">
        <v>77</v>
      </c>
      <c r="X409" s="1" t="s">
        <v>77</v>
      </c>
      <c r="Y409" s="1" t="s">
        <v>77</v>
      </c>
      <c r="Z409" s="1" t="s">
        <v>77</v>
      </c>
      <c r="AA409" s="1" t="s">
        <v>77</v>
      </c>
      <c r="AB409" s="1" t="s">
        <v>77</v>
      </c>
      <c r="AC409" s="1" t="s">
        <v>77</v>
      </c>
      <c r="AD409" s="1" t="s">
        <v>77</v>
      </c>
      <c r="AE409" s="1" t="s">
        <v>77</v>
      </c>
      <c r="AF409" s="1" t="s">
        <v>77</v>
      </c>
      <c r="AG409" s="1" t="s">
        <v>77</v>
      </c>
      <c r="AH409" s="1" t="s">
        <v>77</v>
      </c>
      <c r="AI409" s="1" t="s">
        <v>77</v>
      </c>
      <c r="AJ409" s="1" t="s">
        <v>77</v>
      </c>
      <c r="AK409" s="1" t="s">
        <v>53</v>
      </c>
      <c r="AL409" s="1" t="s">
        <v>53</v>
      </c>
      <c r="AM409" s="1" t="s">
        <v>77</v>
      </c>
      <c r="AN409" s="1" t="s">
        <v>77</v>
      </c>
      <c r="AO409" s="1" t="s">
        <v>77</v>
      </c>
      <c r="AP409" s="1" t="s">
        <v>77</v>
      </c>
      <c r="AQ409" s="1" t="s">
        <v>77</v>
      </c>
      <c r="AR409" s="120" t="s">
        <v>77</v>
      </c>
      <c r="AS409" s="21"/>
      <c r="AT409" s="21"/>
      <c r="AU409" s="21"/>
      <c r="AV409" s="21"/>
      <c r="AW409" s="21"/>
      <c r="AX409" s="21"/>
      <c r="AY409" s="21"/>
      <c r="AZ409" s="21"/>
      <c r="BA409" s="21"/>
      <c r="BB409" s="21"/>
      <c r="BC409" s="21"/>
      <c r="BD409" s="21"/>
      <c r="BE409" s="21"/>
      <c r="BF409" s="21"/>
      <c r="BG409" s="21"/>
      <c r="BH409" s="21"/>
      <c r="BI409" s="21"/>
      <c r="BJ409" s="21"/>
    </row>
    <row r="410" spans="1:62" ht="15" customHeight="1">
      <c r="A410" s="4361" t="s">
        <v>151</v>
      </c>
      <c r="B410" s="4403">
        <f t="shared" si="20"/>
        <v>7.3170731707317069E-2</v>
      </c>
      <c r="C410" s="98">
        <v>3</v>
      </c>
      <c r="D410" s="107">
        <v>41</v>
      </c>
      <c r="E410" s="4" t="s">
        <v>77</v>
      </c>
      <c r="F410" s="1" t="s">
        <v>77</v>
      </c>
      <c r="G410" s="1" t="s">
        <v>77</v>
      </c>
      <c r="H410" s="1" t="s">
        <v>77</v>
      </c>
      <c r="I410" s="1" t="s">
        <v>53</v>
      </c>
      <c r="J410" s="1" t="s">
        <v>77</v>
      </c>
      <c r="K410" s="38" t="s">
        <v>77</v>
      </c>
      <c r="L410" s="1" t="s">
        <v>53</v>
      </c>
      <c r="M410" s="1" t="s">
        <v>77</v>
      </c>
      <c r="N410" s="1" t="s">
        <v>77</v>
      </c>
      <c r="O410" s="1" t="s">
        <v>77</v>
      </c>
      <c r="P410" s="1" t="s">
        <v>77</v>
      </c>
      <c r="Q410" s="1" t="s">
        <v>77</v>
      </c>
      <c r="R410" s="1" t="s">
        <v>77</v>
      </c>
      <c r="S410" s="1" t="s">
        <v>53</v>
      </c>
      <c r="T410" s="1" t="s">
        <v>77</v>
      </c>
      <c r="U410" s="1" t="s">
        <v>77</v>
      </c>
      <c r="V410" s="1" t="s">
        <v>77</v>
      </c>
      <c r="W410" s="1" t="s">
        <v>77</v>
      </c>
      <c r="X410" s="1" t="s">
        <v>77</v>
      </c>
      <c r="Y410" s="1" t="s">
        <v>77</v>
      </c>
      <c r="Z410" s="1" t="s">
        <v>77</v>
      </c>
      <c r="AA410" s="1" t="s">
        <v>77</v>
      </c>
      <c r="AB410" s="1" t="s">
        <v>77</v>
      </c>
      <c r="AC410" s="1" t="s">
        <v>77</v>
      </c>
      <c r="AD410" s="1" t="s">
        <v>77</v>
      </c>
      <c r="AE410" s="1" t="s">
        <v>77</v>
      </c>
      <c r="AF410" s="1" t="s">
        <v>77</v>
      </c>
      <c r="AG410" s="1" t="s">
        <v>77</v>
      </c>
      <c r="AH410" s="1" t="s">
        <v>77</v>
      </c>
      <c r="AI410" s="1" t="s">
        <v>77</v>
      </c>
      <c r="AJ410" s="1" t="s">
        <v>77</v>
      </c>
      <c r="AK410" s="1" t="s">
        <v>77</v>
      </c>
      <c r="AL410" s="1" t="s">
        <v>77</v>
      </c>
      <c r="AM410" s="1" t="s">
        <v>77</v>
      </c>
      <c r="AN410" s="1" t="s">
        <v>77</v>
      </c>
      <c r="AO410" s="1" t="s">
        <v>77</v>
      </c>
      <c r="AP410" s="1" t="s">
        <v>77</v>
      </c>
      <c r="AQ410" s="1" t="s">
        <v>77</v>
      </c>
      <c r="AR410" s="120" t="s">
        <v>77</v>
      </c>
      <c r="AS410" s="21"/>
      <c r="AT410" s="21"/>
      <c r="AU410" s="21"/>
      <c r="AV410" s="21"/>
      <c r="AW410" s="21"/>
      <c r="AX410" s="21"/>
      <c r="AY410" s="21"/>
      <c r="AZ410" s="21"/>
      <c r="BA410" s="21"/>
      <c r="BB410" s="21"/>
      <c r="BC410" s="21"/>
      <c r="BD410" s="21"/>
      <c r="BE410" s="21"/>
      <c r="BF410" s="21"/>
      <c r="BG410" s="21"/>
      <c r="BH410" s="21"/>
      <c r="BI410" s="21"/>
      <c r="BJ410" s="21"/>
    </row>
    <row r="411" spans="1:62" ht="15" customHeight="1">
      <c r="A411" s="4361" t="s">
        <v>152</v>
      </c>
      <c r="B411" s="4403">
        <f t="shared" si="20"/>
        <v>9.7560975609756101E-2</v>
      </c>
      <c r="C411" s="98">
        <v>4</v>
      </c>
      <c r="D411" s="107">
        <v>41</v>
      </c>
      <c r="E411" s="4" t="s">
        <v>77</v>
      </c>
      <c r="F411" s="1" t="s">
        <v>77</v>
      </c>
      <c r="G411" s="1" t="s">
        <v>77</v>
      </c>
      <c r="H411" s="1" t="s">
        <v>77</v>
      </c>
      <c r="I411" s="1" t="s">
        <v>77</v>
      </c>
      <c r="J411" s="1" t="s">
        <v>77</v>
      </c>
      <c r="K411" s="38" t="s">
        <v>77</v>
      </c>
      <c r="L411" s="1" t="s">
        <v>77</v>
      </c>
      <c r="M411" s="1" t="s">
        <v>77</v>
      </c>
      <c r="N411" s="1" t="s">
        <v>77</v>
      </c>
      <c r="O411" s="1" t="s">
        <v>77</v>
      </c>
      <c r="P411" s="1" t="s">
        <v>53</v>
      </c>
      <c r="Q411" s="1" t="s">
        <v>77</v>
      </c>
      <c r="R411" s="1" t="s">
        <v>77</v>
      </c>
      <c r="S411" s="1" t="s">
        <v>77</v>
      </c>
      <c r="T411" s="1" t="s">
        <v>77</v>
      </c>
      <c r="U411" s="1" t="s">
        <v>77</v>
      </c>
      <c r="V411" s="1" t="s">
        <v>77</v>
      </c>
      <c r="W411" s="1" t="s">
        <v>53</v>
      </c>
      <c r="X411" s="1" t="s">
        <v>77</v>
      </c>
      <c r="Y411" s="1" t="s">
        <v>77</v>
      </c>
      <c r="Z411" s="1" t="s">
        <v>77</v>
      </c>
      <c r="AA411" s="1" t="s">
        <v>77</v>
      </c>
      <c r="AB411" s="1" t="s">
        <v>77</v>
      </c>
      <c r="AC411" s="1" t="s">
        <v>77</v>
      </c>
      <c r="AD411" s="1" t="s">
        <v>77</v>
      </c>
      <c r="AE411" s="1" t="s">
        <v>77</v>
      </c>
      <c r="AF411" s="1" t="s">
        <v>77</v>
      </c>
      <c r="AG411" s="1" t="s">
        <v>77</v>
      </c>
      <c r="AH411" s="1" t="s">
        <v>77</v>
      </c>
      <c r="AI411" s="1" t="s">
        <v>53</v>
      </c>
      <c r="AJ411" s="1" t="s">
        <v>77</v>
      </c>
      <c r="AK411" s="1" t="s">
        <v>77</v>
      </c>
      <c r="AL411" s="1" t="s">
        <v>77</v>
      </c>
      <c r="AM411" s="1" t="s">
        <v>77</v>
      </c>
      <c r="AN411" s="1" t="s">
        <v>77</v>
      </c>
      <c r="AO411" s="1" t="s">
        <v>77</v>
      </c>
      <c r="AP411" s="1" t="s">
        <v>77</v>
      </c>
      <c r="AQ411" s="1" t="s">
        <v>53</v>
      </c>
      <c r="AR411" s="120" t="s">
        <v>77</v>
      </c>
      <c r="AS411" s="21"/>
      <c r="AT411" s="21"/>
      <c r="AU411" s="21"/>
      <c r="AV411" s="21"/>
      <c r="AW411" s="21"/>
      <c r="AX411" s="21"/>
      <c r="AY411" s="21"/>
      <c r="AZ411" s="21"/>
      <c r="BA411" s="21"/>
      <c r="BB411" s="21"/>
      <c r="BC411" s="21"/>
      <c r="BD411" s="21"/>
      <c r="BE411" s="21"/>
      <c r="BF411" s="21"/>
      <c r="BG411" s="21"/>
      <c r="BH411" s="21"/>
      <c r="BI411" s="21"/>
      <c r="BJ411" s="21"/>
    </row>
    <row r="412" spans="1:62" ht="15" customHeight="1">
      <c r="A412" s="4362" t="s">
        <v>153</v>
      </c>
      <c r="B412" s="4403">
        <f t="shared" si="20"/>
        <v>0.17073170731707318</v>
      </c>
      <c r="C412" s="98">
        <v>7</v>
      </c>
      <c r="D412" s="107">
        <v>41</v>
      </c>
      <c r="E412" s="4" t="s">
        <v>53</v>
      </c>
      <c r="F412" s="1" t="s">
        <v>77</v>
      </c>
      <c r="G412" s="1" t="s">
        <v>77</v>
      </c>
      <c r="H412" s="1" t="s">
        <v>77</v>
      </c>
      <c r="I412" s="1" t="s">
        <v>77</v>
      </c>
      <c r="J412" s="1" t="s">
        <v>77</v>
      </c>
      <c r="K412" s="38" t="s">
        <v>77</v>
      </c>
      <c r="L412" s="1" t="s">
        <v>77</v>
      </c>
      <c r="M412" s="1" t="s">
        <v>77</v>
      </c>
      <c r="N412" s="1" t="s">
        <v>53</v>
      </c>
      <c r="O412" s="1" t="s">
        <v>53</v>
      </c>
      <c r="P412" s="1" t="s">
        <v>77</v>
      </c>
      <c r="Q412" s="1" t="s">
        <v>77</v>
      </c>
      <c r="R412" s="1" t="s">
        <v>77</v>
      </c>
      <c r="S412" s="1" t="s">
        <v>77</v>
      </c>
      <c r="T412" s="1" t="s">
        <v>77</v>
      </c>
      <c r="U412" s="1" t="s">
        <v>77</v>
      </c>
      <c r="V412" s="1" t="s">
        <v>77</v>
      </c>
      <c r="W412" s="1" t="s">
        <v>77</v>
      </c>
      <c r="X412" s="1" t="s">
        <v>77</v>
      </c>
      <c r="Y412" s="1" t="s">
        <v>77</v>
      </c>
      <c r="Z412" s="1" t="s">
        <v>77</v>
      </c>
      <c r="AA412" s="1" t="s">
        <v>77</v>
      </c>
      <c r="AB412" s="1" t="s">
        <v>53</v>
      </c>
      <c r="AC412" s="1" t="s">
        <v>77</v>
      </c>
      <c r="AD412" s="1" t="s">
        <v>53</v>
      </c>
      <c r="AE412" s="1" t="s">
        <v>77</v>
      </c>
      <c r="AF412" s="1" t="s">
        <v>77</v>
      </c>
      <c r="AG412" s="1" t="s">
        <v>53</v>
      </c>
      <c r="AH412" s="1" t="s">
        <v>77</v>
      </c>
      <c r="AI412" s="1" t="s">
        <v>77</v>
      </c>
      <c r="AJ412" s="1" t="s">
        <v>77</v>
      </c>
      <c r="AK412" s="1" t="s">
        <v>77</v>
      </c>
      <c r="AL412" s="1" t="s">
        <v>77</v>
      </c>
      <c r="AM412" s="1" t="s">
        <v>77</v>
      </c>
      <c r="AN412" s="1" t="s">
        <v>77</v>
      </c>
      <c r="AO412" s="1" t="s">
        <v>77</v>
      </c>
      <c r="AP412" s="1394" t="s">
        <v>77</v>
      </c>
      <c r="AQ412" s="1" t="s">
        <v>77</v>
      </c>
      <c r="AR412" s="120" t="s">
        <v>77</v>
      </c>
      <c r="AS412" s="21"/>
      <c r="AT412" s="21"/>
      <c r="AU412" s="21"/>
      <c r="AV412" s="21"/>
      <c r="AW412" s="21"/>
      <c r="AX412" s="21"/>
      <c r="AY412" s="21"/>
      <c r="AZ412" s="21"/>
      <c r="BA412" s="21"/>
      <c r="BB412" s="21"/>
      <c r="BC412" s="21"/>
      <c r="BD412" s="21"/>
      <c r="BE412" s="21"/>
      <c r="BF412" s="21"/>
      <c r="BG412" s="21"/>
      <c r="BH412" s="21"/>
      <c r="BI412" s="21"/>
      <c r="BJ412" s="21"/>
    </row>
    <row r="413" spans="1:62" ht="15" customHeight="1">
      <c r="A413" s="4361" t="s">
        <v>154</v>
      </c>
      <c r="B413" s="4403">
        <f t="shared" si="20"/>
        <v>0</v>
      </c>
      <c r="C413" s="98">
        <v>0</v>
      </c>
      <c r="D413" s="107">
        <v>41</v>
      </c>
      <c r="E413" s="4" t="s">
        <v>77</v>
      </c>
      <c r="F413" s="1" t="s">
        <v>77</v>
      </c>
      <c r="G413" s="1" t="s">
        <v>77</v>
      </c>
      <c r="H413" s="1" t="s">
        <v>77</v>
      </c>
      <c r="I413" s="1" t="s">
        <v>77</v>
      </c>
      <c r="J413" s="1" t="s">
        <v>77</v>
      </c>
      <c r="K413" s="38" t="s">
        <v>77</v>
      </c>
      <c r="L413" s="1" t="s">
        <v>77</v>
      </c>
      <c r="M413" s="1" t="s">
        <v>77</v>
      </c>
      <c r="N413" s="1" t="s">
        <v>77</v>
      </c>
      <c r="O413" s="1" t="s">
        <v>77</v>
      </c>
      <c r="P413" s="1" t="s">
        <v>77</v>
      </c>
      <c r="Q413" s="1" t="s">
        <v>77</v>
      </c>
      <c r="R413" s="1" t="s">
        <v>77</v>
      </c>
      <c r="S413" s="1" t="s">
        <v>77</v>
      </c>
      <c r="T413" s="1" t="s">
        <v>77</v>
      </c>
      <c r="U413" s="1" t="s">
        <v>77</v>
      </c>
      <c r="V413" s="1" t="s">
        <v>77</v>
      </c>
      <c r="W413" s="1" t="s">
        <v>77</v>
      </c>
      <c r="X413" s="1" t="s">
        <v>77</v>
      </c>
      <c r="Y413" s="1" t="s">
        <v>77</v>
      </c>
      <c r="Z413" s="1" t="s">
        <v>77</v>
      </c>
      <c r="AA413" s="1" t="s">
        <v>77</v>
      </c>
      <c r="AB413" s="1" t="s">
        <v>77</v>
      </c>
      <c r="AC413" s="1" t="s">
        <v>77</v>
      </c>
      <c r="AD413" s="1" t="s">
        <v>77</v>
      </c>
      <c r="AE413" s="1" t="s">
        <v>77</v>
      </c>
      <c r="AF413" s="1" t="s">
        <v>77</v>
      </c>
      <c r="AG413" s="1" t="s">
        <v>77</v>
      </c>
      <c r="AH413" s="1" t="s">
        <v>77</v>
      </c>
      <c r="AI413" s="1" t="s">
        <v>77</v>
      </c>
      <c r="AJ413" s="1" t="s">
        <v>77</v>
      </c>
      <c r="AK413" s="1" t="s">
        <v>77</v>
      </c>
      <c r="AL413" s="1" t="s">
        <v>77</v>
      </c>
      <c r="AM413" s="1" t="s">
        <v>77</v>
      </c>
      <c r="AN413" s="1" t="s">
        <v>77</v>
      </c>
      <c r="AO413" s="59" t="s">
        <v>77</v>
      </c>
      <c r="AP413" s="31" t="s">
        <v>77</v>
      </c>
      <c r="AQ413" s="1" t="s">
        <v>77</v>
      </c>
      <c r="AR413" s="120" t="s">
        <v>77</v>
      </c>
      <c r="AS413" s="21"/>
      <c r="AT413" s="21"/>
      <c r="AU413" s="21"/>
      <c r="AV413" s="21"/>
      <c r="AW413" s="21"/>
      <c r="AX413" s="21"/>
      <c r="AY413" s="21"/>
      <c r="AZ413" s="21"/>
      <c r="BA413" s="21"/>
      <c r="BB413" s="21"/>
      <c r="BC413" s="21"/>
      <c r="BD413" s="21"/>
      <c r="BE413" s="21"/>
      <c r="BF413" s="21"/>
      <c r="BG413" s="21"/>
      <c r="BH413" s="21"/>
      <c r="BI413" s="21"/>
      <c r="BJ413" s="21"/>
    </row>
    <row r="414" spans="1:62" ht="15" customHeight="1">
      <c r="A414" s="4363" t="s">
        <v>155</v>
      </c>
      <c r="B414" s="5">
        <f t="shared" si="20"/>
        <v>2.4390243902439025E-2</v>
      </c>
      <c r="C414" s="98">
        <v>1</v>
      </c>
      <c r="D414" s="107">
        <v>41</v>
      </c>
      <c r="E414" s="4" t="s">
        <v>77</v>
      </c>
      <c r="F414" s="1" t="s">
        <v>77</v>
      </c>
      <c r="G414" s="1" t="s">
        <v>77</v>
      </c>
      <c r="H414" s="1" t="s">
        <v>77</v>
      </c>
      <c r="I414" s="1" t="s">
        <v>77</v>
      </c>
      <c r="J414" s="1" t="s">
        <v>77</v>
      </c>
      <c r="K414" s="38" t="s">
        <v>77</v>
      </c>
      <c r="L414" s="1" t="s">
        <v>77</v>
      </c>
      <c r="M414" s="1" t="s">
        <v>53</v>
      </c>
      <c r="N414" s="1" t="s">
        <v>77</v>
      </c>
      <c r="O414" s="1" t="s">
        <v>77</v>
      </c>
      <c r="P414" s="1" t="s">
        <v>77</v>
      </c>
      <c r="Q414" s="1" t="s">
        <v>77</v>
      </c>
      <c r="R414" s="1" t="s">
        <v>77</v>
      </c>
      <c r="S414" s="1" t="s">
        <v>77</v>
      </c>
      <c r="T414" s="1" t="s">
        <v>77</v>
      </c>
      <c r="U414" s="1" t="s">
        <v>77</v>
      </c>
      <c r="V414" s="1" t="s">
        <v>77</v>
      </c>
      <c r="W414" s="1" t="s">
        <v>77</v>
      </c>
      <c r="X414" s="1" t="s">
        <v>77</v>
      </c>
      <c r="Y414" s="1" t="s">
        <v>77</v>
      </c>
      <c r="Z414" s="1" t="s">
        <v>77</v>
      </c>
      <c r="AA414" s="1" t="s">
        <v>77</v>
      </c>
      <c r="AB414" s="1" t="s">
        <v>77</v>
      </c>
      <c r="AC414" s="1" t="s">
        <v>77</v>
      </c>
      <c r="AD414" s="1" t="s">
        <v>77</v>
      </c>
      <c r="AE414" s="1" t="s">
        <v>77</v>
      </c>
      <c r="AF414" s="1" t="s">
        <v>77</v>
      </c>
      <c r="AG414" s="1" t="s">
        <v>77</v>
      </c>
      <c r="AH414" s="1" t="s">
        <v>77</v>
      </c>
      <c r="AI414" s="1" t="s">
        <v>77</v>
      </c>
      <c r="AJ414" s="1" t="s">
        <v>77</v>
      </c>
      <c r="AK414" s="1" t="s">
        <v>77</v>
      </c>
      <c r="AL414" s="1" t="s">
        <v>77</v>
      </c>
      <c r="AM414" s="1" t="s">
        <v>77</v>
      </c>
      <c r="AN414" s="1" t="s">
        <v>77</v>
      </c>
      <c r="AO414" s="1" t="s">
        <v>77</v>
      </c>
      <c r="AP414" s="1" t="s">
        <v>77</v>
      </c>
      <c r="AQ414" s="1" t="s">
        <v>77</v>
      </c>
      <c r="AR414" s="120" t="s">
        <v>77</v>
      </c>
      <c r="AS414" s="21"/>
      <c r="AT414" s="21"/>
      <c r="AU414" s="21"/>
      <c r="AV414" s="21"/>
      <c r="AW414" s="21"/>
      <c r="AX414" s="21"/>
      <c r="AY414" s="21"/>
      <c r="AZ414" s="21"/>
      <c r="BA414" s="21"/>
      <c r="BB414" s="21"/>
      <c r="BC414" s="21"/>
      <c r="BD414" s="21"/>
      <c r="BE414" s="21"/>
      <c r="BF414" s="21"/>
      <c r="BG414" s="21"/>
      <c r="BH414" s="21"/>
      <c r="BI414" s="21"/>
      <c r="BJ414" s="21"/>
    </row>
    <row r="415" spans="1:62" ht="15" customHeight="1">
      <c r="A415" s="4360" t="s">
        <v>176</v>
      </c>
      <c r="B415" s="4397"/>
      <c r="C415" s="1389"/>
      <c r="D415" s="121"/>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124"/>
      <c r="AS415" s="21"/>
      <c r="AT415" s="21"/>
      <c r="AU415" s="21"/>
      <c r="AV415" s="21"/>
      <c r="AW415" s="21"/>
      <c r="AX415" s="21"/>
      <c r="AY415" s="21"/>
      <c r="AZ415" s="21"/>
      <c r="BA415" s="21"/>
      <c r="BB415" s="21"/>
      <c r="BC415" s="21"/>
      <c r="BD415" s="21"/>
      <c r="BE415" s="21"/>
      <c r="BF415" s="21"/>
      <c r="BG415" s="21"/>
      <c r="BH415" s="21"/>
      <c r="BI415" s="21"/>
      <c r="BJ415" s="21"/>
    </row>
    <row r="416" spans="1:62" ht="15" customHeight="1">
      <c r="A416" s="4361" t="s">
        <v>149</v>
      </c>
      <c r="B416" s="5">
        <f t="shared" ref="B416:B422" si="21">C416/D416</f>
        <v>0.4642857142857143</v>
      </c>
      <c r="C416" s="98">
        <v>13</v>
      </c>
      <c r="D416" s="107">
        <v>28</v>
      </c>
      <c r="E416" s="4" t="s">
        <v>77</v>
      </c>
      <c r="F416" s="1" t="s">
        <v>77</v>
      </c>
      <c r="G416" s="1" t="s">
        <v>53</v>
      </c>
      <c r="H416" s="1" t="s">
        <v>53</v>
      </c>
      <c r="I416" s="1" t="s">
        <v>77</v>
      </c>
      <c r="J416" s="1" t="s">
        <v>77</v>
      </c>
      <c r="K416" s="38" t="s">
        <v>77</v>
      </c>
      <c r="L416" s="1" t="s">
        <v>77</v>
      </c>
      <c r="M416" s="1" t="s">
        <v>77</v>
      </c>
      <c r="N416" s="1" t="s">
        <v>77</v>
      </c>
      <c r="O416" s="1" t="s">
        <v>77</v>
      </c>
      <c r="P416" s="1" t="s">
        <v>77</v>
      </c>
      <c r="Q416" s="1" t="s">
        <v>53</v>
      </c>
      <c r="R416" s="1" t="s">
        <v>77</v>
      </c>
      <c r="S416" s="1" t="s">
        <v>77</v>
      </c>
      <c r="T416" s="1" t="s">
        <v>77</v>
      </c>
      <c r="U416" s="1" t="s">
        <v>77</v>
      </c>
      <c r="V416" s="1" t="s">
        <v>53</v>
      </c>
      <c r="W416" s="1" t="s">
        <v>77</v>
      </c>
      <c r="X416" s="1" t="s">
        <v>53</v>
      </c>
      <c r="Y416" s="1" t="s">
        <v>77</v>
      </c>
      <c r="Z416" s="1" t="s">
        <v>53</v>
      </c>
      <c r="AA416" s="1" t="s">
        <v>53</v>
      </c>
      <c r="AB416" s="1" t="s">
        <v>77</v>
      </c>
      <c r="AC416" s="1" t="s">
        <v>53</v>
      </c>
      <c r="AD416" s="1" t="s">
        <v>77</v>
      </c>
      <c r="AE416" s="1" t="s">
        <v>53</v>
      </c>
      <c r="AF416" s="31" t="s">
        <v>77</v>
      </c>
      <c r="AG416" s="1" t="s">
        <v>77</v>
      </c>
      <c r="AH416" s="1" t="s">
        <v>77</v>
      </c>
      <c r="AI416" s="1" t="s">
        <v>77</v>
      </c>
      <c r="AJ416" s="1" t="s">
        <v>53</v>
      </c>
      <c r="AK416" s="1" t="s">
        <v>77</v>
      </c>
      <c r="AL416" s="1" t="s">
        <v>77</v>
      </c>
      <c r="AM416" s="1" t="s">
        <v>53</v>
      </c>
      <c r="AN416" s="1" t="s">
        <v>53</v>
      </c>
      <c r="AO416" s="1" t="s">
        <v>77</v>
      </c>
      <c r="AP416" s="1" t="s">
        <v>77</v>
      </c>
      <c r="AQ416" s="1" t="s">
        <v>77</v>
      </c>
      <c r="AR416" s="120" t="s">
        <v>53</v>
      </c>
      <c r="AS416" s="21"/>
      <c r="AT416" s="21"/>
      <c r="AU416" s="21"/>
      <c r="AV416" s="21"/>
      <c r="AW416" s="21"/>
      <c r="AX416" s="21"/>
      <c r="AY416" s="21"/>
      <c r="AZ416" s="21"/>
      <c r="BA416" s="21"/>
      <c r="BB416" s="21"/>
      <c r="BC416" s="21"/>
      <c r="BD416" s="21"/>
      <c r="BE416" s="21"/>
      <c r="BF416" s="21"/>
      <c r="BG416" s="21"/>
      <c r="BH416" s="21"/>
      <c r="BI416" s="21"/>
      <c r="BJ416" s="21"/>
    </row>
    <row r="417" spans="1:62" ht="15" customHeight="1">
      <c r="A417" s="4361" t="s">
        <v>150</v>
      </c>
      <c r="B417" s="5">
        <f t="shared" si="21"/>
        <v>7.1428571428571425E-2</v>
      </c>
      <c r="C417" s="98">
        <v>2</v>
      </c>
      <c r="D417" s="107">
        <v>28</v>
      </c>
      <c r="E417" s="4" t="s">
        <v>77</v>
      </c>
      <c r="F417" s="1" t="s">
        <v>77</v>
      </c>
      <c r="G417" s="1" t="s">
        <v>77</v>
      </c>
      <c r="H417" s="1" t="s">
        <v>77</v>
      </c>
      <c r="I417" s="1" t="s">
        <v>77</v>
      </c>
      <c r="J417" s="1" t="s">
        <v>77</v>
      </c>
      <c r="K417" s="38" t="s">
        <v>77</v>
      </c>
      <c r="L417" s="1" t="s">
        <v>77</v>
      </c>
      <c r="M417" s="1" t="s">
        <v>77</v>
      </c>
      <c r="N417" s="1" t="s">
        <v>77</v>
      </c>
      <c r="O417" s="1" t="s">
        <v>77</v>
      </c>
      <c r="P417" s="1" t="s">
        <v>77</v>
      </c>
      <c r="Q417" s="1" t="s">
        <v>77</v>
      </c>
      <c r="R417" s="1" t="s">
        <v>77</v>
      </c>
      <c r="S417" s="1" t="s">
        <v>77</v>
      </c>
      <c r="T417" s="1" t="s">
        <v>77</v>
      </c>
      <c r="U417" s="1" t="s">
        <v>77</v>
      </c>
      <c r="V417" s="1" t="s">
        <v>77</v>
      </c>
      <c r="W417" s="1" t="s">
        <v>77</v>
      </c>
      <c r="X417" s="1" t="s">
        <v>77</v>
      </c>
      <c r="Y417" s="1" t="s">
        <v>77</v>
      </c>
      <c r="Z417" s="1" t="s">
        <v>77</v>
      </c>
      <c r="AA417" s="1" t="s">
        <v>77</v>
      </c>
      <c r="AB417" s="1" t="s">
        <v>77</v>
      </c>
      <c r="AC417" s="1" t="s">
        <v>77</v>
      </c>
      <c r="AD417" s="1" t="s">
        <v>77</v>
      </c>
      <c r="AE417" s="1" t="s">
        <v>77</v>
      </c>
      <c r="AF417" s="31" t="s">
        <v>77</v>
      </c>
      <c r="AG417" s="1" t="s">
        <v>77</v>
      </c>
      <c r="AH417" s="1" t="s">
        <v>77</v>
      </c>
      <c r="AI417" s="1" t="s">
        <v>77</v>
      </c>
      <c r="AJ417" s="1" t="s">
        <v>77</v>
      </c>
      <c r="AK417" s="1" t="s">
        <v>53</v>
      </c>
      <c r="AL417" s="1" t="s">
        <v>53</v>
      </c>
      <c r="AM417" s="1" t="s">
        <v>77</v>
      </c>
      <c r="AN417" s="1" t="s">
        <v>77</v>
      </c>
      <c r="AO417" s="1" t="s">
        <v>77</v>
      </c>
      <c r="AP417" s="1" t="s">
        <v>77</v>
      </c>
      <c r="AQ417" s="1" t="s">
        <v>77</v>
      </c>
      <c r="AR417" s="120" t="s">
        <v>77</v>
      </c>
      <c r="AS417" s="21"/>
      <c r="AT417" s="21"/>
      <c r="AU417" s="21"/>
      <c r="AV417" s="21"/>
      <c r="AW417" s="21"/>
      <c r="AX417" s="21"/>
      <c r="AY417" s="21"/>
      <c r="AZ417" s="21"/>
      <c r="BA417" s="21"/>
      <c r="BB417" s="21"/>
      <c r="BC417" s="21"/>
      <c r="BD417" s="21"/>
      <c r="BE417" s="21"/>
      <c r="BF417" s="21"/>
      <c r="BG417" s="21"/>
      <c r="BH417" s="21"/>
      <c r="BI417" s="21"/>
      <c r="BJ417" s="21"/>
    </row>
    <row r="418" spans="1:62" ht="15" customHeight="1">
      <c r="A418" s="4361" t="s">
        <v>151</v>
      </c>
      <c r="B418" s="5">
        <f t="shared" si="21"/>
        <v>0.10714285714285714</v>
      </c>
      <c r="C418" s="98">
        <v>3</v>
      </c>
      <c r="D418" s="107">
        <v>28</v>
      </c>
      <c r="E418" s="4" t="s">
        <v>77</v>
      </c>
      <c r="F418" s="1" t="s">
        <v>77</v>
      </c>
      <c r="G418" s="1" t="s">
        <v>77</v>
      </c>
      <c r="H418" s="1" t="s">
        <v>77</v>
      </c>
      <c r="I418" s="1" t="s">
        <v>53</v>
      </c>
      <c r="J418" s="1" t="s">
        <v>77</v>
      </c>
      <c r="K418" s="38" t="s">
        <v>77</v>
      </c>
      <c r="L418" s="1" t="s">
        <v>53</v>
      </c>
      <c r="M418" s="1" t="s">
        <v>77</v>
      </c>
      <c r="N418" s="1" t="s">
        <v>77</v>
      </c>
      <c r="O418" s="1" t="s">
        <v>77</v>
      </c>
      <c r="P418" s="1" t="s">
        <v>77</v>
      </c>
      <c r="Q418" s="1" t="s">
        <v>77</v>
      </c>
      <c r="R418" s="1" t="s">
        <v>77</v>
      </c>
      <c r="S418" s="1" t="s">
        <v>53</v>
      </c>
      <c r="T418" s="1" t="s">
        <v>77</v>
      </c>
      <c r="U418" s="1" t="s">
        <v>77</v>
      </c>
      <c r="V418" s="1" t="s">
        <v>77</v>
      </c>
      <c r="W418" s="1" t="s">
        <v>77</v>
      </c>
      <c r="X418" s="1" t="s">
        <v>77</v>
      </c>
      <c r="Y418" s="1" t="s">
        <v>77</v>
      </c>
      <c r="Z418" s="1" t="s">
        <v>77</v>
      </c>
      <c r="AA418" s="1" t="s">
        <v>77</v>
      </c>
      <c r="AB418" s="1" t="s">
        <v>77</v>
      </c>
      <c r="AC418" s="1" t="s">
        <v>77</v>
      </c>
      <c r="AD418" s="1" t="s">
        <v>77</v>
      </c>
      <c r="AE418" s="1" t="s">
        <v>77</v>
      </c>
      <c r="AF418" s="31" t="s">
        <v>77</v>
      </c>
      <c r="AG418" s="1" t="s">
        <v>77</v>
      </c>
      <c r="AH418" s="1" t="s">
        <v>77</v>
      </c>
      <c r="AI418" s="1" t="s">
        <v>77</v>
      </c>
      <c r="AJ418" s="1" t="s">
        <v>77</v>
      </c>
      <c r="AK418" s="1" t="s">
        <v>77</v>
      </c>
      <c r="AL418" s="1" t="s">
        <v>77</v>
      </c>
      <c r="AM418" s="1" t="s">
        <v>77</v>
      </c>
      <c r="AN418" s="1" t="s">
        <v>77</v>
      </c>
      <c r="AO418" s="1" t="s">
        <v>77</v>
      </c>
      <c r="AP418" s="1" t="s">
        <v>77</v>
      </c>
      <c r="AQ418" s="1" t="s">
        <v>77</v>
      </c>
      <c r="AR418" s="120" t="s">
        <v>77</v>
      </c>
      <c r="AS418" s="21"/>
      <c r="AT418" s="21"/>
      <c r="AU418" s="21"/>
      <c r="AV418" s="21"/>
      <c r="AW418" s="21"/>
      <c r="AX418" s="21"/>
      <c r="AY418" s="21"/>
      <c r="AZ418" s="21"/>
      <c r="BA418" s="21"/>
      <c r="BB418" s="21"/>
      <c r="BC418" s="21"/>
      <c r="BD418" s="21"/>
      <c r="BE418" s="21"/>
      <c r="BF418" s="21"/>
      <c r="BG418" s="21"/>
      <c r="BH418" s="21"/>
      <c r="BI418" s="21"/>
      <c r="BJ418" s="21"/>
    </row>
    <row r="419" spans="1:62" ht="15" customHeight="1">
      <c r="A419" s="4361" t="s">
        <v>152</v>
      </c>
      <c r="B419" s="5">
        <f t="shared" si="21"/>
        <v>7.1428571428571425E-2</v>
      </c>
      <c r="C419" s="98">
        <v>2</v>
      </c>
      <c r="D419" s="107">
        <v>28</v>
      </c>
      <c r="E419" s="4" t="s">
        <v>77</v>
      </c>
      <c r="F419" s="1" t="s">
        <v>77</v>
      </c>
      <c r="G419" s="1" t="s">
        <v>77</v>
      </c>
      <c r="H419" s="1" t="s">
        <v>77</v>
      </c>
      <c r="I419" s="1" t="s">
        <v>77</v>
      </c>
      <c r="J419" s="1" t="s">
        <v>77</v>
      </c>
      <c r="K419" s="38" t="s">
        <v>77</v>
      </c>
      <c r="L419" s="1" t="s">
        <v>77</v>
      </c>
      <c r="M419" s="1" t="s">
        <v>77</v>
      </c>
      <c r="N419" s="1" t="s">
        <v>77</v>
      </c>
      <c r="O419" s="1" t="s">
        <v>77</v>
      </c>
      <c r="P419" s="1" t="s">
        <v>77</v>
      </c>
      <c r="Q419" s="1" t="s">
        <v>77</v>
      </c>
      <c r="R419" s="1" t="s">
        <v>77</v>
      </c>
      <c r="S419" s="1" t="s">
        <v>77</v>
      </c>
      <c r="T419" s="1" t="s">
        <v>77</v>
      </c>
      <c r="U419" s="1" t="s">
        <v>77</v>
      </c>
      <c r="V419" s="1" t="s">
        <v>77</v>
      </c>
      <c r="W419" s="1" t="s">
        <v>53</v>
      </c>
      <c r="X419" s="1" t="s">
        <v>77</v>
      </c>
      <c r="Y419" s="1" t="s">
        <v>77</v>
      </c>
      <c r="Z419" s="1" t="s">
        <v>77</v>
      </c>
      <c r="AA419" s="1" t="s">
        <v>77</v>
      </c>
      <c r="AB419" s="1" t="s">
        <v>77</v>
      </c>
      <c r="AC419" s="1" t="s">
        <v>77</v>
      </c>
      <c r="AD419" s="1" t="s">
        <v>77</v>
      </c>
      <c r="AE419" s="1" t="s">
        <v>77</v>
      </c>
      <c r="AF419" s="31" t="s">
        <v>77</v>
      </c>
      <c r="AG419" s="1" t="s">
        <v>77</v>
      </c>
      <c r="AH419" s="1" t="s">
        <v>77</v>
      </c>
      <c r="AI419" s="1" t="s">
        <v>77</v>
      </c>
      <c r="AJ419" s="1" t="s">
        <v>77</v>
      </c>
      <c r="AK419" s="1" t="s">
        <v>77</v>
      </c>
      <c r="AL419" s="1" t="s">
        <v>77</v>
      </c>
      <c r="AM419" s="1" t="s">
        <v>77</v>
      </c>
      <c r="AN419" s="1" t="s">
        <v>77</v>
      </c>
      <c r="AO419" s="1" t="s">
        <v>77</v>
      </c>
      <c r="AP419" s="1" t="s">
        <v>77</v>
      </c>
      <c r="AQ419" s="1" t="s">
        <v>53</v>
      </c>
      <c r="AR419" s="120" t="s">
        <v>77</v>
      </c>
      <c r="AS419" s="21"/>
      <c r="AT419" s="21"/>
      <c r="AU419" s="21"/>
      <c r="AV419" s="21"/>
      <c r="AW419" s="21"/>
      <c r="AX419" s="21"/>
      <c r="AY419" s="21"/>
      <c r="AZ419" s="21"/>
      <c r="BA419" s="21"/>
      <c r="BB419" s="21"/>
      <c r="BC419" s="21"/>
      <c r="BD419" s="21"/>
      <c r="BE419" s="21"/>
      <c r="BF419" s="21"/>
      <c r="BG419" s="21"/>
      <c r="BH419" s="21"/>
      <c r="BI419" s="21"/>
      <c r="BJ419" s="21"/>
    </row>
    <row r="420" spans="1:62" ht="15" customHeight="1">
      <c r="A420" s="4362" t="s">
        <v>153</v>
      </c>
      <c r="B420" s="5">
        <f t="shared" si="21"/>
        <v>0.21428571428571427</v>
      </c>
      <c r="C420" s="98">
        <v>6</v>
      </c>
      <c r="D420" s="107">
        <v>28</v>
      </c>
      <c r="E420" s="4" t="s">
        <v>53</v>
      </c>
      <c r="F420" s="1" t="s">
        <v>77</v>
      </c>
      <c r="G420" s="1" t="s">
        <v>77</v>
      </c>
      <c r="H420" s="1" t="s">
        <v>77</v>
      </c>
      <c r="I420" s="1" t="s">
        <v>77</v>
      </c>
      <c r="J420" s="1" t="s">
        <v>77</v>
      </c>
      <c r="K420" s="38" t="s">
        <v>77</v>
      </c>
      <c r="L420" s="1" t="s">
        <v>77</v>
      </c>
      <c r="M420" s="1" t="s">
        <v>77</v>
      </c>
      <c r="N420" s="1" t="s">
        <v>53</v>
      </c>
      <c r="O420" s="1" t="s">
        <v>77</v>
      </c>
      <c r="P420" s="1" t="s">
        <v>77</v>
      </c>
      <c r="Q420" s="1" t="s">
        <v>77</v>
      </c>
      <c r="R420" s="1" t="s">
        <v>77</v>
      </c>
      <c r="S420" s="1" t="s">
        <v>77</v>
      </c>
      <c r="T420" s="1" t="s">
        <v>77</v>
      </c>
      <c r="U420" s="1" t="s">
        <v>77</v>
      </c>
      <c r="V420" s="1" t="s">
        <v>77</v>
      </c>
      <c r="W420" s="1" t="s">
        <v>77</v>
      </c>
      <c r="X420" s="1" t="s">
        <v>77</v>
      </c>
      <c r="Y420" s="1" t="s">
        <v>77</v>
      </c>
      <c r="Z420" s="1" t="s">
        <v>77</v>
      </c>
      <c r="AA420" s="1" t="s">
        <v>77</v>
      </c>
      <c r="AB420" s="1" t="s">
        <v>53</v>
      </c>
      <c r="AC420" s="1" t="s">
        <v>77</v>
      </c>
      <c r="AD420" s="1" t="s">
        <v>53</v>
      </c>
      <c r="AE420" s="1" t="s">
        <v>77</v>
      </c>
      <c r="AF420" s="31" t="s">
        <v>77</v>
      </c>
      <c r="AG420" s="1" t="s">
        <v>53</v>
      </c>
      <c r="AH420" s="1" t="s">
        <v>77</v>
      </c>
      <c r="AI420" s="1" t="s">
        <v>77</v>
      </c>
      <c r="AJ420" s="1" t="s">
        <v>77</v>
      </c>
      <c r="AK420" s="1" t="s">
        <v>77</v>
      </c>
      <c r="AL420" s="1" t="s">
        <v>77</v>
      </c>
      <c r="AM420" s="1" t="s">
        <v>77</v>
      </c>
      <c r="AN420" s="1" t="s">
        <v>77</v>
      </c>
      <c r="AO420" s="1" t="s">
        <v>77</v>
      </c>
      <c r="AP420" s="1" t="s">
        <v>77</v>
      </c>
      <c r="AQ420" s="1" t="s">
        <v>77</v>
      </c>
      <c r="AR420" s="120" t="s">
        <v>77</v>
      </c>
      <c r="AS420" s="21"/>
      <c r="AT420" s="21"/>
      <c r="AU420" s="21"/>
      <c r="AV420" s="21"/>
      <c r="AW420" s="21"/>
      <c r="AX420" s="21"/>
      <c r="AY420" s="21"/>
      <c r="AZ420" s="21"/>
      <c r="BA420" s="21"/>
      <c r="BB420" s="21"/>
      <c r="BC420" s="21"/>
      <c r="BD420" s="21"/>
      <c r="BE420" s="21"/>
      <c r="BF420" s="21"/>
      <c r="BG420" s="21"/>
      <c r="BH420" s="21"/>
      <c r="BI420" s="21"/>
      <c r="BJ420" s="21"/>
    </row>
    <row r="421" spans="1:62" ht="15" customHeight="1">
      <c r="A421" s="4361" t="s">
        <v>154</v>
      </c>
      <c r="B421" s="5">
        <f t="shared" si="21"/>
        <v>3.5714285714285712E-2</v>
      </c>
      <c r="C421" s="98">
        <v>1</v>
      </c>
      <c r="D421" s="107">
        <v>28</v>
      </c>
      <c r="E421" s="4" t="s">
        <v>77</v>
      </c>
      <c r="F421" s="1" t="s">
        <v>77</v>
      </c>
      <c r="G421" s="1" t="s">
        <v>77</v>
      </c>
      <c r="H421" s="1" t="s">
        <v>77</v>
      </c>
      <c r="I421" s="1" t="s">
        <v>77</v>
      </c>
      <c r="J421" s="1" t="s">
        <v>77</v>
      </c>
      <c r="K421" s="38" t="s">
        <v>77</v>
      </c>
      <c r="L421" s="1" t="s">
        <v>77</v>
      </c>
      <c r="M421" s="1" t="s">
        <v>77</v>
      </c>
      <c r="N421" s="1" t="s">
        <v>77</v>
      </c>
      <c r="O421" s="1" t="s">
        <v>77</v>
      </c>
      <c r="P421" s="1" t="s">
        <v>77</v>
      </c>
      <c r="Q421" s="1" t="s">
        <v>77</v>
      </c>
      <c r="R421" s="1" t="s">
        <v>77</v>
      </c>
      <c r="S421" s="1" t="s">
        <v>77</v>
      </c>
      <c r="T421" s="1" t="s">
        <v>53</v>
      </c>
      <c r="U421" s="1" t="s">
        <v>77</v>
      </c>
      <c r="V421" s="1" t="s">
        <v>77</v>
      </c>
      <c r="W421" s="1" t="s">
        <v>77</v>
      </c>
      <c r="X421" s="1" t="s">
        <v>77</v>
      </c>
      <c r="Y421" s="1" t="s">
        <v>77</v>
      </c>
      <c r="Z421" s="1" t="s">
        <v>77</v>
      </c>
      <c r="AA421" s="1" t="s">
        <v>77</v>
      </c>
      <c r="AB421" s="1" t="s">
        <v>77</v>
      </c>
      <c r="AC421" s="1" t="s">
        <v>77</v>
      </c>
      <c r="AD421" s="1" t="s">
        <v>77</v>
      </c>
      <c r="AE421" s="1" t="s">
        <v>77</v>
      </c>
      <c r="AF421" s="31" t="s">
        <v>77</v>
      </c>
      <c r="AG421" s="1" t="s">
        <v>77</v>
      </c>
      <c r="AH421" s="1" t="s">
        <v>77</v>
      </c>
      <c r="AI421" s="1" t="s">
        <v>77</v>
      </c>
      <c r="AJ421" s="1" t="s">
        <v>77</v>
      </c>
      <c r="AK421" s="1" t="s">
        <v>77</v>
      </c>
      <c r="AL421" s="1" t="s">
        <v>77</v>
      </c>
      <c r="AM421" s="1" t="s">
        <v>77</v>
      </c>
      <c r="AN421" s="1" t="s">
        <v>77</v>
      </c>
      <c r="AO421" s="1" t="s">
        <v>77</v>
      </c>
      <c r="AP421" s="1" t="s">
        <v>77</v>
      </c>
      <c r="AQ421" s="1" t="s">
        <v>77</v>
      </c>
      <c r="AR421" s="120" t="s">
        <v>77</v>
      </c>
      <c r="AS421" s="21"/>
      <c r="AT421" s="21"/>
      <c r="AU421" s="21"/>
      <c r="AV421" s="21"/>
      <c r="AW421" s="21"/>
      <c r="AX421" s="21"/>
      <c r="AY421" s="21"/>
      <c r="AZ421" s="21"/>
      <c r="BA421" s="21"/>
      <c r="BB421" s="21"/>
      <c r="BC421" s="21"/>
      <c r="BD421" s="21"/>
      <c r="BE421" s="21"/>
      <c r="BF421" s="21"/>
      <c r="BG421" s="21"/>
      <c r="BH421" s="21"/>
      <c r="BI421" s="21"/>
      <c r="BJ421" s="21"/>
    </row>
    <row r="422" spans="1:62" ht="15" customHeight="1">
      <c r="A422" s="4363" t="s">
        <v>155</v>
      </c>
      <c r="B422" s="5">
        <f t="shared" si="21"/>
        <v>3.5714285714285712E-2</v>
      </c>
      <c r="C422" s="98">
        <v>1</v>
      </c>
      <c r="D422" s="107">
        <v>28</v>
      </c>
      <c r="E422" s="4" t="s">
        <v>77</v>
      </c>
      <c r="F422" s="1" t="s">
        <v>77</v>
      </c>
      <c r="G422" s="1" t="s">
        <v>77</v>
      </c>
      <c r="H422" s="1" t="s">
        <v>77</v>
      </c>
      <c r="I422" s="1" t="s">
        <v>77</v>
      </c>
      <c r="J422" s="1" t="s">
        <v>77</v>
      </c>
      <c r="K422" s="38" t="s">
        <v>77</v>
      </c>
      <c r="L422" s="1" t="s">
        <v>77</v>
      </c>
      <c r="M422" s="1" t="s">
        <v>53</v>
      </c>
      <c r="N422" s="1" t="s">
        <v>77</v>
      </c>
      <c r="O422" s="1" t="s">
        <v>77</v>
      </c>
      <c r="P422" s="1" t="s">
        <v>77</v>
      </c>
      <c r="Q422" s="1" t="s">
        <v>77</v>
      </c>
      <c r="R422" s="1" t="s">
        <v>77</v>
      </c>
      <c r="S422" s="1" t="s">
        <v>77</v>
      </c>
      <c r="T422" s="1" t="s">
        <v>77</v>
      </c>
      <c r="U422" s="1" t="s">
        <v>77</v>
      </c>
      <c r="V422" s="1" t="s">
        <v>77</v>
      </c>
      <c r="W422" s="1" t="s">
        <v>77</v>
      </c>
      <c r="X422" s="1" t="s">
        <v>77</v>
      </c>
      <c r="Y422" s="1" t="s">
        <v>77</v>
      </c>
      <c r="Z422" s="1" t="s">
        <v>77</v>
      </c>
      <c r="AA422" s="1" t="s">
        <v>77</v>
      </c>
      <c r="AB422" s="1" t="s">
        <v>77</v>
      </c>
      <c r="AC422" s="1" t="s">
        <v>77</v>
      </c>
      <c r="AD422" s="1" t="s">
        <v>77</v>
      </c>
      <c r="AE422" s="1" t="s">
        <v>77</v>
      </c>
      <c r="AF422" s="31" t="s">
        <v>77</v>
      </c>
      <c r="AG422" s="1" t="s">
        <v>77</v>
      </c>
      <c r="AH422" s="1" t="s">
        <v>77</v>
      </c>
      <c r="AI422" s="1" t="s">
        <v>77</v>
      </c>
      <c r="AJ422" s="1" t="s">
        <v>77</v>
      </c>
      <c r="AK422" s="1" t="s">
        <v>77</v>
      </c>
      <c r="AL422" s="1" t="s">
        <v>77</v>
      </c>
      <c r="AM422" s="1" t="s">
        <v>77</v>
      </c>
      <c r="AN422" s="1" t="s">
        <v>77</v>
      </c>
      <c r="AO422" s="1" t="s">
        <v>77</v>
      </c>
      <c r="AP422" s="1" t="s">
        <v>77</v>
      </c>
      <c r="AQ422" s="1" t="s">
        <v>77</v>
      </c>
      <c r="AR422" s="120" t="s">
        <v>77</v>
      </c>
      <c r="AS422" s="21"/>
      <c r="AT422" s="21"/>
      <c r="AU422" s="21"/>
      <c r="AV422" s="21"/>
      <c r="AW422" s="21"/>
      <c r="AX422" s="21"/>
      <c r="AY422" s="21"/>
      <c r="AZ422" s="21"/>
      <c r="BA422" s="21"/>
      <c r="BB422" s="21"/>
      <c r="BC422" s="21"/>
      <c r="BD422" s="21"/>
      <c r="BE422" s="21"/>
      <c r="BF422" s="21"/>
      <c r="BG422" s="21"/>
      <c r="BH422" s="21"/>
      <c r="BI422" s="21"/>
      <c r="BJ422" s="21"/>
    </row>
    <row r="423" spans="1:62" ht="15" customHeight="1">
      <c r="A423" s="4360" t="s">
        <v>177</v>
      </c>
      <c r="B423" s="4397"/>
      <c r="C423" s="1389"/>
      <c r="D423" s="121"/>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124"/>
      <c r="AS423" s="21"/>
      <c r="AT423" s="21"/>
      <c r="AU423" s="21"/>
      <c r="AV423" s="21"/>
      <c r="AW423" s="21"/>
      <c r="AX423" s="21"/>
      <c r="AY423" s="21"/>
      <c r="AZ423" s="21"/>
      <c r="BA423" s="21"/>
      <c r="BB423" s="21"/>
      <c r="BC423" s="21"/>
      <c r="BD423" s="21"/>
      <c r="BE423" s="21"/>
      <c r="BF423" s="21"/>
      <c r="BG423" s="21"/>
      <c r="BH423" s="21"/>
      <c r="BI423" s="21"/>
      <c r="BJ423" s="21"/>
    </row>
    <row r="424" spans="1:62" ht="15" customHeight="1">
      <c r="A424" s="4361" t="s">
        <v>149</v>
      </c>
      <c r="B424" s="4403">
        <f t="shared" ref="B424:B430" si="22">C424/D424</f>
        <v>0.17948717948717949</v>
      </c>
      <c r="C424" s="98">
        <v>7</v>
      </c>
      <c r="D424" s="107">
        <v>39</v>
      </c>
      <c r="E424" s="4" t="s">
        <v>77</v>
      </c>
      <c r="F424" s="1" t="s">
        <v>53</v>
      </c>
      <c r="G424" s="1" t="s">
        <v>77</v>
      </c>
      <c r="H424" s="1" t="s">
        <v>77</v>
      </c>
      <c r="I424" s="1" t="s">
        <v>77</v>
      </c>
      <c r="J424" s="1" t="s">
        <v>77</v>
      </c>
      <c r="K424" s="38" t="s">
        <v>77</v>
      </c>
      <c r="L424" s="1" t="s">
        <v>77</v>
      </c>
      <c r="M424" s="1" t="s">
        <v>77</v>
      </c>
      <c r="N424" s="1" t="s">
        <v>77</v>
      </c>
      <c r="O424" s="1" t="s">
        <v>77</v>
      </c>
      <c r="P424" s="1" t="s">
        <v>77</v>
      </c>
      <c r="Q424" s="1" t="s">
        <v>53</v>
      </c>
      <c r="R424" s="1" t="s">
        <v>53</v>
      </c>
      <c r="S424" s="1" t="s">
        <v>77</v>
      </c>
      <c r="T424" s="1" t="s">
        <v>77</v>
      </c>
      <c r="U424" s="1" t="s">
        <v>77</v>
      </c>
      <c r="V424" s="1" t="s">
        <v>53</v>
      </c>
      <c r="W424" s="1" t="s">
        <v>77</v>
      </c>
      <c r="X424" s="1" t="s">
        <v>77</v>
      </c>
      <c r="Y424" s="1" t="s">
        <v>77</v>
      </c>
      <c r="Z424" s="1" t="s">
        <v>77</v>
      </c>
      <c r="AA424" s="1" t="s">
        <v>77</v>
      </c>
      <c r="AB424" s="1" t="s">
        <v>77</v>
      </c>
      <c r="AC424" s="1" t="s">
        <v>53</v>
      </c>
      <c r="AD424" s="1" t="s">
        <v>77</v>
      </c>
      <c r="AE424" s="1" t="s">
        <v>53</v>
      </c>
      <c r="AF424" s="1" t="s">
        <v>77</v>
      </c>
      <c r="AG424" s="1" t="s">
        <v>77</v>
      </c>
      <c r="AH424" s="1" t="s">
        <v>77</v>
      </c>
      <c r="AI424" s="1" t="s">
        <v>77</v>
      </c>
      <c r="AJ424" s="1" t="s">
        <v>77</v>
      </c>
      <c r="AK424" s="1" t="s">
        <v>77</v>
      </c>
      <c r="AL424" s="1" t="s">
        <v>77</v>
      </c>
      <c r="AM424" s="1" t="s">
        <v>53</v>
      </c>
      <c r="AN424" s="1" t="s">
        <v>77</v>
      </c>
      <c r="AO424" s="1" t="s">
        <v>77</v>
      </c>
      <c r="AP424" s="1" t="s">
        <v>77</v>
      </c>
      <c r="AQ424" s="1" t="s">
        <v>77</v>
      </c>
      <c r="AR424" s="120" t="s">
        <v>77</v>
      </c>
      <c r="AS424" s="21"/>
      <c r="AT424" s="21"/>
      <c r="AU424" s="21"/>
      <c r="AV424" s="21"/>
      <c r="AW424" s="21"/>
      <c r="AX424" s="21"/>
      <c r="AY424" s="21"/>
      <c r="AZ424" s="21"/>
      <c r="BA424" s="21"/>
      <c r="BB424" s="21"/>
      <c r="BC424" s="21"/>
      <c r="BD424" s="21"/>
      <c r="BE424" s="21"/>
      <c r="BF424" s="21"/>
      <c r="BG424" s="21"/>
      <c r="BH424" s="21"/>
      <c r="BI424" s="21"/>
      <c r="BJ424" s="21"/>
    </row>
    <row r="425" spans="1:62" ht="15" customHeight="1">
      <c r="A425" s="4361" t="s">
        <v>150</v>
      </c>
      <c r="B425" s="4403">
        <f t="shared" si="22"/>
        <v>0.10256410256410256</v>
      </c>
      <c r="C425" s="98">
        <v>4</v>
      </c>
      <c r="D425" s="107">
        <v>39</v>
      </c>
      <c r="E425" s="4" t="s">
        <v>77</v>
      </c>
      <c r="F425" s="1" t="s">
        <v>77</v>
      </c>
      <c r="G425" s="1" t="s">
        <v>77</v>
      </c>
      <c r="H425" s="1" t="s">
        <v>77</v>
      </c>
      <c r="I425" s="1" t="s">
        <v>77</v>
      </c>
      <c r="J425" s="1" t="s">
        <v>53</v>
      </c>
      <c r="K425" s="38" t="s">
        <v>77</v>
      </c>
      <c r="L425" s="1" t="s">
        <v>77</v>
      </c>
      <c r="M425" s="1" t="s">
        <v>77</v>
      </c>
      <c r="N425" s="1" t="s">
        <v>77</v>
      </c>
      <c r="O425" s="1" t="s">
        <v>77</v>
      </c>
      <c r="P425" s="1" t="s">
        <v>77</v>
      </c>
      <c r="Q425" s="1" t="s">
        <v>77</v>
      </c>
      <c r="R425" s="1" t="s">
        <v>77</v>
      </c>
      <c r="S425" s="1" t="s">
        <v>77</v>
      </c>
      <c r="T425" s="1" t="s">
        <v>77</v>
      </c>
      <c r="U425" s="1" t="s">
        <v>77</v>
      </c>
      <c r="V425" s="1" t="s">
        <v>77</v>
      </c>
      <c r="W425" s="1" t="s">
        <v>77</v>
      </c>
      <c r="X425" s="1" t="s">
        <v>77</v>
      </c>
      <c r="Y425" s="1" t="s">
        <v>77</v>
      </c>
      <c r="Z425" s="1" t="s">
        <v>77</v>
      </c>
      <c r="AA425" s="1" t="s">
        <v>77</v>
      </c>
      <c r="AB425" s="1" t="s">
        <v>77</v>
      </c>
      <c r="AC425" s="1" t="s">
        <v>77</v>
      </c>
      <c r="AD425" s="1" t="s">
        <v>77</v>
      </c>
      <c r="AE425" s="1" t="s">
        <v>77</v>
      </c>
      <c r="AF425" s="1" t="s">
        <v>53</v>
      </c>
      <c r="AG425" s="1" t="s">
        <v>77</v>
      </c>
      <c r="AH425" s="1" t="s">
        <v>77</v>
      </c>
      <c r="AI425" s="1" t="s">
        <v>77</v>
      </c>
      <c r="AJ425" s="1" t="s">
        <v>77</v>
      </c>
      <c r="AK425" s="1" t="s">
        <v>77</v>
      </c>
      <c r="AL425" s="1" t="s">
        <v>53</v>
      </c>
      <c r="AM425" s="1" t="s">
        <v>77</v>
      </c>
      <c r="AN425" s="1" t="s">
        <v>53</v>
      </c>
      <c r="AO425" s="1" t="s">
        <v>77</v>
      </c>
      <c r="AP425" s="1" t="s">
        <v>77</v>
      </c>
      <c r="AQ425" s="1" t="s">
        <v>77</v>
      </c>
      <c r="AR425" s="120" t="s">
        <v>77</v>
      </c>
      <c r="AS425" s="21"/>
      <c r="AT425" s="21"/>
      <c r="AU425" s="21"/>
      <c r="AV425" s="21"/>
      <c r="AW425" s="21"/>
      <c r="AX425" s="21"/>
      <c r="AY425" s="21"/>
      <c r="AZ425" s="21"/>
      <c r="BA425" s="21"/>
      <c r="BB425" s="21"/>
      <c r="BC425" s="21"/>
      <c r="BD425" s="21"/>
      <c r="BE425" s="21"/>
      <c r="BF425" s="21"/>
      <c r="BG425" s="21"/>
      <c r="BH425" s="21"/>
      <c r="BI425" s="21"/>
      <c r="BJ425" s="21"/>
    </row>
    <row r="426" spans="1:62" ht="15" customHeight="1">
      <c r="A426" s="4361" t="s">
        <v>151</v>
      </c>
      <c r="B426" s="4403">
        <f t="shared" si="22"/>
        <v>0.20512820512820512</v>
      </c>
      <c r="C426" s="98">
        <v>8</v>
      </c>
      <c r="D426" s="107">
        <v>39</v>
      </c>
      <c r="E426" s="4" t="s">
        <v>77</v>
      </c>
      <c r="F426" s="1" t="s">
        <v>77</v>
      </c>
      <c r="G426" s="1" t="s">
        <v>53</v>
      </c>
      <c r="H426" s="1" t="s">
        <v>77</v>
      </c>
      <c r="I426" s="1" t="s">
        <v>53</v>
      </c>
      <c r="J426" s="1" t="s">
        <v>77</v>
      </c>
      <c r="K426" s="38" t="s">
        <v>77</v>
      </c>
      <c r="L426" s="1" t="s">
        <v>53</v>
      </c>
      <c r="M426" s="1" t="s">
        <v>77</v>
      </c>
      <c r="N426" s="1" t="s">
        <v>77</v>
      </c>
      <c r="O426" s="1" t="s">
        <v>77</v>
      </c>
      <c r="P426" s="1" t="s">
        <v>77</v>
      </c>
      <c r="Q426" s="1" t="s">
        <v>77</v>
      </c>
      <c r="R426" s="1" t="s">
        <v>77</v>
      </c>
      <c r="S426" s="1" t="s">
        <v>53</v>
      </c>
      <c r="T426" s="1" t="s">
        <v>77</v>
      </c>
      <c r="U426" s="1" t="s">
        <v>77</v>
      </c>
      <c r="V426" s="1" t="s">
        <v>77</v>
      </c>
      <c r="W426" s="1" t="s">
        <v>77</v>
      </c>
      <c r="X426" s="1" t="s">
        <v>77</v>
      </c>
      <c r="Y426" s="1" t="s">
        <v>53</v>
      </c>
      <c r="Z426" s="1" t="s">
        <v>77</v>
      </c>
      <c r="AA426" s="1" t="s">
        <v>77</v>
      </c>
      <c r="AB426" s="1" t="s">
        <v>53</v>
      </c>
      <c r="AC426" s="1" t="s">
        <v>77</v>
      </c>
      <c r="AD426" s="1" t="s">
        <v>77</v>
      </c>
      <c r="AE426" s="1" t="s">
        <v>77</v>
      </c>
      <c r="AF426" s="1" t="s">
        <v>77</v>
      </c>
      <c r="AG426" s="1" t="s">
        <v>77</v>
      </c>
      <c r="AH426" s="1" t="s">
        <v>77</v>
      </c>
      <c r="AI426" s="1" t="s">
        <v>77</v>
      </c>
      <c r="AJ426" s="1" t="s">
        <v>53</v>
      </c>
      <c r="AK426" s="1" t="s">
        <v>77</v>
      </c>
      <c r="AL426" s="1" t="s">
        <v>77</v>
      </c>
      <c r="AM426" s="1" t="s">
        <v>77</v>
      </c>
      <c r="AN426" s="1" t="s">
        <v>77</v>
      </c>
      <c r="AO426" s="1" t="s">
        <v>77</v>
      </c>
      <c r="AP426" s="1" t="s">
        <v>53</v>
      </c>
      <c r="AQ426" s="1" t="s">
        <v>77</v>
      </c>
      <c r="AR426" s="120" t="s">
        <v>77</v>
      </c>
      <c r="AS426" s="21"/>
      <c r="AT426" s="21"/>
      <c r="AU426" s="21"/>
      <c r="AV426" s="21"/>
      <c r="AW426" s="21"/>
      <c r="AX426" s="21"/>
      <c r="AY426" s="21"/>
      <c r="AZ426" s="21"/>
      <c r="BA426" s="21"/>
      <c r="BB426" s="21"/>
      <c r="BC426" s="21"/>
      <c r="BD426" s="21"/>
      <c r="BE426" s="21"/>
      <c r="BF426" s="21"/>
      <c r="BG426" s="21"/>
      <c r="BH426" s="21"/>
      <c r="BI426" s="21"/>
      <c r="BJ426" s="21"/>
    </row>
    <row r="427" spans="1:62" ht="15" customHeight="1">
      <c r="A427" s="4361" t="s">
        <v>152</v>
      </c>
      <c r="B427" s="4403">
        <f t="shared" si="22"/>
        <v>0.25641025641025639</v>
      </c>
      <c r="C427" s="98">
        <v>10</v>
      </c>
      <c r="D427" s="107">
        <v>39</v>
      </c>
      <c r="E427" s="4" t="s">
        <v>77</v>
      </c>
      <c r="F427" s="1" t="s">
        <v>77</v>
      </c>
      <c r="G427" s="1" t="s">
        <v>77</v>
      </c>
      <c r="H427" s="1" t="s">
        <v>53</v>
      </c>
      <c r="I427" s="1" t="s">
        <v>77</v>
      </c>
      <c r="J427" s="1" t="s">
        <v>77</v>
      </c>
      <c r="K427" s="38" t="s">
        <v>53</v>
      </c>
      <c r="L427" s="1" t="s">
        <v>77</v>
      </c>
      <c r="M427" s="1" t="s">
        <v>77</v>
      </c>
      <c r="N427" s="1" t="s">
        <v>77</v>
      </c>
      <c r="O427" s="1" t="s">
        <v>77</v>
      </c>
      <c r="P427" s="1" t="s">
        <v>53</v>
      </c>
      <c r="Q427" s="1" t="s">
        <v>77</v>
      </c>
      <c r="R427" s="1" t="s">
        <v>77</v>
      </c>
      <c r="S427" s="1" t="s">
        <v>77</v>
      </c>
      <c r="T427" s="1" t="s">
        <v>77</v>
      </c>
      <c r="U427" s="1" t="s">
        <v>77</v>
      </c>
      <c r="V427" s="1" t="s">
        <v>77</v>
      </c>
      <c r="W427" s="1" t="s">
        <v>77</v>
      </c>
      <c r="X427" s="1" t="s">
        <v>53</v>
      </c>
      <c r="Y427" s="1" t="s">
        <v>77</v>
      </c>
      <c r="Z427" s="1" t="s">
        <v>53</v>
      </c>
      <c r="AA427" s="1" t="s">
        <v>77</v>
      </c>
      <c r="AB427" s="1" t="s">
        <v>77</v>
      </c>
      <c r="AC427" s="1" t="s">
        <v>77</v>
      </c>
      <c r="AD427" s="1" t="s">
        <v>77</v>
      </c>
      <c r="AE427" s="1" t="s">
        <v>77</v>
      </c>
      <c r="AF427" s="1" t="s">
        <v>77</v>
      </c>
      <c r="AG427" s="1" t="s">
        <v>77</v>
      </c>
      <c r="AH427" s="1" t="s">
        <v>77</v>
      </c>
      <c r="AI427" s="1" t="s">
        <v>53</v>
      </c>
      <c r="AJ427" s="1" t="s">
        <v>77</v>
      </c>
      <c r="AK427" s="1" t="s">
        <v>53</v>
      </c>
      <c r="AL427" s="1" t="s">
        <v>77</v>
      </c>
      <c r="AM427" s="1" t="s">
        <v>77</v>
      </c>
      <c r="AN427" s="1" t="s">
        <v>77</v>
      </c>
      <c r="AO427" s="1" t="s">
        <v>53</v>
      </c>
      <c r="AP427" s="1" t="s">
        <v>77</v>
      </c>
      <c r="AQ427" s="1" t="s">
        <v>53</v>
      </c>
      <c r="AR427" s="120" t="s">
        <v>53</v>
      </c>
      <c r="AS427" s="21"/>
      <c r="AT427" s="21"/>
      <c r="AU427" s="21"/>
      <c r="AV427" s="21"/>
      <c r="AW427" s="21"/>
      <c r="AX427" s="21"/>
      <c r="AY427" s="21"/>
      <c r="AZ427" s="21"/>
      <c r="BA427" s="21"/>
      <c r="BB427" s="21"/>
      <c r="BC427" s="21"/>
      <c r="BD427" s="21"/>
      <c r="BE427" s="21"/>
      <c r="BF427" s="21"/>
      <c r="BG427" s="21"/>
      <c r="BH427" s="21"/>
      <c r="BI427" s="21"/>
      <c r="BJ427" s="21"/>
    </row>
    <row r="428" spans="1:62" ht="15" customHeight="1">
      <c r="A428" s="4362" t="s">
        <v>153</v>
      </c>
      <c r="B428" s="4403">
        <f t="shared" si="22"/>
        <v>0.17948717948717949</v>
      </c>
      <c r="C428" s="98">
        <v>7</v>
      </c>
      <c r="D428" s="107">
        <v>39</v>
      </c>
      <c r="E428" s="4" t="s">
        <v>53</v>
      </c>
      <c r="F428" s="1" t="s">
        <v>77</v>
      </c>
      <c r="G428" s="1" t="s">
        <v>77</v>
      </c>
      <c r="H428" s="1" t="s">
        <v>77</v>
      </c>
      <c r="I428" s="1" t="s">
        <v>77</v>
      </c>
      <c r="J428" s="1" t="s">
        <v>77</v>
      </c>
      <c r="K428" s="38" t="s">
        <v>77</v>
      </c>
      <c r="L428" s="1" t="s">
        <v>77</v>
      </c>
      <c r="M428" s="1" t="s">
        <v>77</v>
      </c>
      <c r="N428" s="1" t="s">
        <v>53</v>
      </c>
      <c r="O428" s="1" t="s">
        <v>53</v>
      </c>
      <c r="P428" s="1" t="s">
        <v>77</v>
      </c>
      <c r="Q428" s="1" t="s">
        <v>77</v>
      </c>
      <c r="R428" s="1" t="s">
        <v>77</v>
      </c>
      <c r="S428" s="1" t="s">
        <v>77</v>
      </c>
      <c r="T428" s="1" t="s">
        <v>77</v>
      </c>
      <c r="U428" s="1" t="s">
        <v>77</v>
      </c>
      <c r="V428" s="1" t="s">
        <v>77</v>
      </c>
      <c r="W428" s="1" t="s">
        <v>77</v>
      </c>
      <c r="X428" s="1" t="s">
        <v>77</v>
      </c>
      <c r="Y428" s="1" t="s">
        <v>77</v>
      </c>
      <c r="Z428" s="1" t="s">
        <v>77</v>
      </c>
      <c r="AA428" s="1" t="s">
        <v>53</v>
      </c>
      <c r="AB428" s="1" t="s">
        <v>77</v>
      </c>
      <c r="AC428" s="1" t="s">
        <v>77</v>
      </c>
      <c r="AD428" s="1" t="s">
        <v>53</v>
      </c>
      <c r="AE428" s="1" t="s">
        <v>77</v>
      </c>
      <c r="AF428" s="1" t="s">
        <v>77</v>
      </c>
      <c r="AG428" s="1" t="s">
        <v>53</v>
      </c>
      <c r="AH428" s="1" t="s">
        <v>77</v>
      </c>
      <c r="AI428" s="1" t="s">
        <v>77</v>
      </c>
      <c r="AJ428" s="1" t="s">
        <v>77</v>
      </c>
      <c r="AK428" s="1" t="s">
        <v>77</v>
      </c>
      <c r="AL428" s="1" t="s">
        <v>77</v>
      </c>
      <c r="AM428" s="1" t="s">
        <v>77</v>
      </c>
      <c r="AN428" s="1" t="s">
        <v>77</v>
      </c>
      <c r="AO428" s="1" t="s">
        <v>77</v>
      </c>
      <c r="AP428" s="1" t="s">
        <v>77</v>
      </c>
      <c r="AQ428" s="1" t="s">
        <v>77</v>
      </c>
      <c r="AR428" s="120" t="s">
        <v>77</v>
      </c>
      <c r="AS428" s="21"/>
      <c r="AT428" s="21"/>
      <c r="AU428" s="21"/>
      <c r="AV428" s="21"/>
      <c r="AW428" s="21"/>
      <c r="AX428" s="21"/>
      <c r="AY428" s="21"/>
      <c r="AZ428" s="21"/>
      <c r="BA428" s="21"/>
      <c r="BB428" s="21"/>
      <c r="BC428" s="21"/>
      <c r="BD428" s="21"/>
      <c r="BE428" s="21"/>
      <c r="BF428" s="21"/>
      <c r="BG428" s="21"/>
      <c r="BH428" s="21"/>
      <c r="BI428" s="21"/>
      <c r="BJ428" s="21"/>
    </row>
    <row r="429" spans="1:62" ht="15" customHeight="1">
      <c r="A429" s="4361" t="s">
        <v>154</v>
      </c>
      <c r="B429" s="4403">
        <f t="shared" si="22"/>
        <v>2.564102564102564E-2</v>
      </c>
      <c r="C429" s="98">
        <v>1</v>
      </c>
      <c r="D429" s="107">
        <v>39</v>
      </c>
      <c r="E429" s="4" t="s">
        <v>77</v>
      </c>
      <c r="F429" s="1" t="s">
        <v>77</v>
      </c>
      <c r="G429" s="1" t="s">
        <v>77</v>
      </c>
      <c r="H429" s="1" t="s">
        <v>77</v>
      </c>
      <c r="I429" s="1" t="s">
        <v>77</v>
      </c>
      <c r="J429" s="1" t="s">
        <v>77</v>
      </c>
      <c r="K429" s="38" t="s">
        <v>77</v>
      </c>
      <c r="L429" s="1" t="s">
        <v>77</v>
      </c>
      <c r="M429" s="1" t="s">
        <v>77</v>
      </c>
      <c r="N429" s="1" t="s">
        <v>77</v>
      </c>
      <c r="O429" s="1" t="s">
        <v>77</v>
      </c>
      <c r="P429" s="1" t="s">
        <v>77</v>
      </c>
      <c r="Q429" s="1" t="s">
        <v>77</v>
      </c>
      <c r="R429" s="1" t="s">
        <v>77</v>
      </c>
      <c r="S429" s="1" t="s">
        <v>77</v>
      </c>
      <c r="T429" s="1" t="s">
        <v>53</v>
      </c>
      <c r="U429" s="1" t="s">
        <v>77</v>
      </c>
      <c r="V429" s="1" t="s">
        <v>77</v>
      </c>
      <c r="W429" s="1" t="s">
        <v>77</v>
      </c>
      <c r="X429" s="1" t="s">
        <v>77</v>
      </c>
      <c r="Y429" s="1" t="s">
        <v>77</v>
      </c>
      <c r="Z429" s="1" t="s">
        <v>77</v>
      </c>
      <c r="AA429" s="1" t="s">
        <v>77</v>
      </c>
      <c r="AB429" s="1" t="s">
        <v>77</v>
      </c>
      <c r="AC429" s="1" t="s">
        <v>77</v>
      </c>
      <c r="AD429" s="1" t="s">
        <v>77</v>
      </c>
      <c r="AE429" s="1" t="s">
        <v>77</v>
      </c>
      <c r="AF429" s="1" t="s">
        <v>77</v>
      </c>
      <c r="AG429" s="1" t="s">
        <v>77</v>
      </c>
      <c r="AH429" s="1" t="s">
        <v>77</v>
      </c>
      <c r="AI429" s="1" t="s">
        <v>77</v>
      </c>
      <c r="AJ429" s="1" t="s">
        <v>77</v>
      </c>
      <c r="AK429" s="1" t="s">
        <v>77</v>
      </c>
      <c r="AL429" s="1" t="s">
        <v>77</v>
      </c>
      <c r="AM429" s="1" t="s">
        <v>77</v>
      </c>
      <c r="AN429" s="1" t="s">
        <v>77</v>
      </c>
      <c r="AO429" s="1" t="s">
        <v>77</v>
      </c>
      <c r="AP429" s="1" t="s">
        <v>77</v>
      </c>
      <c r="AQ429" s="1" t="s">
        <v>77</v>
      </c>
      <c r="AR429" s="120" t="s">
        <v>77</v>
      </c>
      <c r="AS429" s="21"/>
      <c r="AT429" s="21"/>
      <c r="AU429" s="21"/>
      <c r="AV429" s="21"/>
      <c r="AW429" s="21"/>
      <c r="AX429" s="21"/>
      <c r="AY429" s="21"/>
      <c r="AZ429" s="21"/>
      <c r="BA429" s="21"/>
      <c r="BB429" s="21"/>
      <c r="BC429" s="21"/>
      <c r="BD429" s="21"/>
      <c r="BE429" s="21"/>
      <c r="BF429" s="21"/>
      <c r="BG429" s="21"/>
      <c r="BH429" s="21"/>
      <c r="BI429" s="21"/>
      <c r="BJ429" s="21"/>
    </row>
    <row r="430" spans="1:62" ht="15" customHeight="1">
      <c r="A430" s="4363" t="s">
        <v>155</v>
      </c>
      <c r="B430" s="5">
        <f t="shared" si="22"/>
        <v>5.128205128205128E-2</v>
      </c>
      <c r="C430" s="98">
        <v>2</v>
      </c>
      <c r="D430" s="107">
        <v>39</v>
      </c>
      <c r="E430" s="4" t="s">
        <v>77</v>
      </c>
      <c r="F430" s="1" t="s">
        <v>77</v>
      </c>
      <c r="G430" s="1" t="s">
        <v>77</v>
      </c>
      <c r="H430" s="1" t="s">
        <v>77</v>
      </c>
      <c r="I430" s="1" t="s">
        <v>77</v>
      </c>
      <c r="J430" s="1" t="s">
        <v>77</v>
      </c>
      <c r="K430" s="38" t="s">
        <v>77</v>
      </c>
      <c r="L430" s="1" t="s">
        <v>77</v>
      </c>
      <c r="M430" s="1" t="s">
        <v>53</v>
      </c>
      <c r="N430" s="1" t="s">
        <v>77</v>
      </c>
      <c r="O430" s="1" t="s">
        <v>77</v>
      </c>
      <c r="P430" s="1" t="s">
        <v>77</v>
      </c>
      <c r="Q430" s="1" t="s">
        <v>77</v>
      </c>
      <c r="R430" s="1" t="s">
        <v>77</v>
      </c>
      <c r="S430" s="1" t="s">
        <v>77</v>
      </c>
      <c r="T430" s="1" t="s">
        <v>77</v>
      </c>
      <c r="U430" s="1" t="s">
        <v>77</v>
      </c>
      <c r="V430" s="1" t="s">
        <v>77</v>
      </c>
      <c r="W430" s="1" t="s">
        <v>53</v>
      </c>
      <c r="X430" s="1" t="s">
        <v>77</v>
      </c>
      <c r="Y430" s="1" t="s">
        <v>77</v>
      </c>
      <c r="Z430" s="1" t="s">
        <v>77</v>
      </c>
      <c r="AA430" s="1" t="s">
        <v>77</v>
      </c>
      <c r="AB430" s="1" t="s">
        <v>77</v>
      </c>
      <c r="AC430" s="1" t="s">
        <v>77</v>
      </c>
      <c r="AD430" s="1" t="s">
        <v>77</v>
      </c>
      <c r="AE430" s="1" t="s">
        <v>77</v>
      </c>
      <c r="AF430" s="1" t="s">
        <v>77</v>
      </c>
      <c r="AG430" s="1" t="s">
        <v>77</v>
      </c>
      <c r="AH430" s="1" t="s">
        <v>77</v>
      </c>
      <c r="AI430" s="1" t="s">
        <v>77</v>
      </c>
      <c r="AJ430" s="1" t="s">
        <v>77</v>
      </c>
      <c r="AK430" s="1" t="s">
        <v>77</v>
      </c>
      <c r="AL430" s="1" t="s">
        <v>77</v>
      </c>
      <c r="AM430" s="1" t="s">
        <v>77</v>
      </c>
      <c r="AN430" s="1" t="s">
        <v>77</v>
      </c>
      <c r="AO430" s="1" t="s">
        <v>77</v>
      </c>
      <c r="AP430" s="1" t="s">
        <v>77</v>
      </c>
      <c r="AQ430" s="1" t="s">
        <v>77</v>
      </c>
      <c r="AR430" s="120" t="s">
        <v>77</v>
      </c>
      <c r="AS430" s="21"/>
      <c r="AT430" s="21"/>
      <c r="AU430" s="21"/>
      <c r="AV430" s="21"/>
      <c r="AW430" s="21"/>
      <c r="AX430" s="21"/>
      <c r="AY430" s="21"/>
      <c r="AZ430" s="21"/>
      <c r="BA430" s="21"/>
      <c r="BB430" s="21"/>
      <c r="BC430" s="21"/>
      <c r="BD430" s="21"/>
      <c r="BE430" s="21"/>
      <c r="BF430" s="21"/>
      <c r="BG430" s="21"/>
      <c r="BH430" s="21"/>
      <c r="BI430" s="21"/>
      <c r="BJ430" s="21"/>
    </row>
    <row r="431" spans="1:62" ht="15" customHeight="1">
      <c r="A431" s="4360" t="s">
        <v>178</v>
      </c>
      <c r="B431" s="4397"/>
      <c r="C431" s="1389"/>
      <c r="D431" s="121"/>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124"/>
      <c r="AS431" s="21"/>
      <c r="AT431" s="21"/>
      <c r="AU431" s="21"/>
      <c r="AV431" s="21"/>
      <c r="AW431" s="21"/>
      <c r="AX431" s="21"/>
      <c r="AY431" s="21"/>
      <c r="AZ431" s="21"/>
      <c r="BA431" s="21"/>
      <c r="BB431" s="21"/>
      <c r="BC431" s="21"/>
      <c r="BD431" s="21"/>
      <c r="BE431" s="21"/>
      <c r="BF431" s="21"/>
      <c r="BG431" s="21"/>
      <c r="BH431" s="21"/>
      <c r="BI431" s="21"/>
      <c r="BJ431" s="21"/>
    </row>
    <row r="432" spans="1:62" ht="15" customHeight="1">
      <c r="A432" s="4361" t="s">
        <v>149</v>
      </c>
      <c r="B432" s="5">
        <f t="shared" ref="B432:B438" si="23">C432/D432</f>
        <v>0</v>
      </c>
      <c r="C432" s="98">
        <v>0</v>
      </c>
      <c r="D432" s="107">
        <v>30</v>
      </c>
      <c r="E432" s="4" t="s">
        <v>77</v>
      </c>
      <c r="F432" s="1" t="s">
        <v>77</v>
      </c>
      <c r="G432" s="1" t="s">
        <v>77</v>
      </c>
      <c r="H432" s="1" t="s">
        <v>77</v>
      </c>
      <c r="I432" s="1" t="s">
        <v>77</v>
      </c>
      <c r="J432" s="1" t="s">
        <v>77</v>
      </c>
      <c r="K432" s="38" t="s">
        <v>77</v>
      </c>
      <c r="L432" s="1" t="s">
        <v>77</v>
      </c>
      <c r="M432" s="1" t="s">
        <v>77</v>
      </c>
      <c r="N432" s="1" t="s">
        <v>77</v>
      </c>
      <c r="O432" s="1" t="s">
        <v>77</v>
      </c>
      <c r="P432" s="1" t="s">
        <v>77</v>
      </c>
      <c r="Q432" s="1" t="s">
        <v>77</v>
      </c>
      <c r="R432" s="1" t="s">
        <v>77</v>
      </c>
      <c r="S432" s="1" t="s">
        <v>77</v>
      </c>
      <c r="T432" s="1" t="s">
        <v>77</v>
      </c>
      <c r="U432" s="1" t="s">
        <v>77</v>
      </c>
      <c r="V432" s="1" t="s">
        <v>77</v>
      </c>
      <c r="W432" s="1" t="s">
        <v>77</v>
      </c>
      <c r="X432" s="1" t="s">
        <v>77</v>
      </c>
      <c r="Y432" s="1" t="s">
        <v>77</v>
      </c>
      <c r="Z432" s="1" t="s">
        <v>77</v>
      </c>
      <c r="AA432" s="1" t="s">
        <v>77</v>
      </c>
      <c r="AB432" s="1" t="s">
        <v>77</v>
      </c>
      <c r="AC432" s="1" t="s">
        <v>77</v>
      </c>
      <c r="AD432" s="1" t="s">
        <v>77</v>
      </c>
      <c r="AE432" s="1" t="s">
        <v>77</v>
      </c>
      <c r="AF432" s="1" t="s">
        <v>77</v>
      </c>
      <c r="AG432" s="1" t="s">
        <v>77</v>
      </c>
      <c r="AH432" s="1" t="s">
        <v>77</v>
      </c>
      <c r="AI432" s="1" t="s">
        <v>77</v>
      </c>
      <c r="AJ432" s="1" t="s">
        <v>77</v>
      </c>
      <c r="AK432" s="1" t="s">
        <v>77</v>
      </c>
      <c r="AL432" s="1" t="s">
        <v>77</v>
      </c>
      <c r="AM432" s="1" t="s">
        <v>77</v>
      </c>
      <c r="AN432" s="1" t="s">
        <v>77</v>
      </c>
      <c r="AO432" s="1" t="s">
        <v>77</v>
      </c>
      <c r="AP432" s="1" t="s">
        <v>77</v>
      </c>
      <c r="AQ432" s="1" t="s">
        <v>77</v>
      </c>
      <c r="AR432" s="120" t="s">
        <v>77</v>
      </c>
      <c r="AS432" s="21"/>
      <c r="AT432" s="21"/>
      <c r="AU432" s="21"/>
      <c r="AV432" s="21"/>
      <c r="AW432" s="21"/>
      <c r="AX432" s="21"/>
      <c r="AY432" s="21"/>
      <c r="AZ432" s="21"/>
      <c r="BA432" s="21"/>
      <c r="BB432" s="21"/>
      <c r="BC432" s="21"/>
      <c r="BD432" s="21"/>
      <c r="BE432" s="21"/>
      <c r="BF432" s="21"/>
      <c r="BG432" s="21"/>
      <c r="BH432" s="21"/>
      <c r="BI432" s="21"/>
      <c r="BJ432" s="21"/>
    </row>
    <row r="433" spans="1:62" ht="15" customHeight="1">
      <c r="A433" s="4361" t="s">
        <v>150</v>
      </c>
      <c r="B433" s="5">
        <f t="shared" si="23"/>
        <v>0</v>
      </c>
      <c r="C433" s="98">
        <v>0</v>
      </c>
      <c r="D433" s="107">
        <v>30</v>
      </c>
      <c r="E433" s="4" t="s">
        <v>77</v>
      </c>
      <c r="F433" s="1" t="s">
        <v>77</v>
      </c>
      <c r="G433" s="1" t="s">
        <v>77</v>
      </c>
      <c r="H433" s="1" t="s">
        <v>77</v>
      </c>
      <c r="I433" s="1" t="s">
        <v>77</v>
      </c>
      <c r="J433" s="1" t="s">
        <v>77</v>
      </c>
      <c r="K433" s="38" t="s">
        <v>77</v>
      </c>
      <c r="L433" s="1" t="s">
        <v>77</v>
      </c>
      <c r="M433" s="1" t="s">
        <v>77</v>
      </c>
      <c r="N433" s="1" t="s">
        <v>77</v>
      </c>
      <c r="O433" s="1" t="s">
        <v>77</v>
      </c>
      <c r="P433" s="1" t="s">
        <v>77</v>
      </c>
      <c r="Q433" s="1" t="s">
        <v>77</v>
      </c>
      <c r="R433" s="1" t="s">
        <v>77</v>
      </c>
      <c r="S433" s="1" t="s">
        <v>77</v>
      </c>
      <c r="T433" s="1" t="s">
        <v>77</v>
      </c>
      <c r="U433" s="1" t="s">
        <v>77</v>
      </c>
      <c r="V433" s="1" t="s">
        <v>77</v>
      </c>
      <c r="W433" s="1" t="s">
        <v>77</v>
      </c>
      <c r="X433" s="1" t="s">
        <v>77</v>
      </c>
      <c r="Y433" s="1" t="s">
        <v>77</v>
      </c>
      <c r="Z433" s="1" t="s">
        <v>77</v>
      </c>
      <c r="AA433" s="1" t="s">
        <v>77</v>
      </c>
      <c r="AB433" s="1" t="s">
        <v>77</v>
      </c>
      <c r="AC433" s="1" t="s">
        <v>77</v>
      </c>
      <c r="AD433" s="1" t="s">
        <v>77</v>
      </c>
      <c r="AE433" s="1" t="s">
        <v>77</v>
      </c>
      <c r="AF433" s="1" t="s">
        <v>77</v>
      </c>
      <c r="AG433" s="1" t="s">
        <v>77</v>
      </c>
      <c r="AH433" s="1" t="s">
        <v>77</v>
      </c>
      <c r="AI433" s="1" t="s">
        <v>77</v>
      </c>
      <c r="AJ433" s="1" t="s">
        <v>77</v>
      </c>
      <c r="AK433" s="1" t="s">
        <v>77</v>
      </c>
      <c r="AL433" s="1" t="s">
        <v>77</v>
      </c>
      <c r="AM433" s="1" t="s">
        <v>77</v>
      </c>
      <c r="AN433" s="1" t="s">
        <v>77</v>
      </c>
      <c r="AO433" s="1" t="s">
        <v>77</v>
      </c>
      <c r="AP433" s="1" t="s">
        <v>77</v>
      </c>
      <c r="AQ433" s="1" t="s">
        <v>77</v>
      </c>
      <c r="AR433" s="120" t="s">
        <v>77</v>
      </c>
      <c r="AS433" s="21"/>
      <c r="AT433" s="21"/>
      <c r="AU433" s="21"/>
      <c r="AV433" s="21"/>
      <c r="AW433" s="21"/>
      <c r="AX433" s="21"/>
      <c r="AY433" s="21"/>
      <c r="AZ433" s="21"/>
      <c r="BA433" s="21"/>
      <c r="BB433" s="21"/>
      <c r="BC433" s="21"/>
      <c r="BD433" s="21"/>
      <c r="BE433" s="21"/>
      <c r="BF433" s="21"/>
      <c r="BG433" s="21"/>
      <c r="BH433" s="21"/>
      <c r="BI433" s="21"/>
      <c r="BJ433" s="21"/>
    </row>
    <row r="434" spans="1:62" ht="15" customHeight="1">
      <c r="A434" s="4361" t="s">
        <v>151</v>
      </c>
      <c r="B434" s="5">
        <f t="shared" si="23"/>
        <v>3.3333333333333333E-2</v>
      </c>
      <c r="C434" s="98">
        <v>1</v>
      </c>
      <c r="D434" s="107">
        <v>30</v>
      </c>
      <c r="E434" s="4" t="s">
        <v>77</v>
      </c>
      <c r="F434" s="1" t="s">
        <v>77</v>
      </c>
      <c r="G434" s="1" t="s">
        <v>77</v>
      </c>
      <c r="H434" s="1" t="s">
        <v>77</v>
      </c>
      <c r="I434" s="1" t="s">
        <v>77</v>
      </c>
      <c r="J434" s="1" t="s">
        <v>77</v>
      </c>
      <c r="K434" s="38" t="s">
        <v>77</v>
      </c>
      <c r="L434" s="1" t="s">
        <v>53</v>
      </c>
      <c r="M434" s="1" t="s">
        <v>77</v>
      </c>
      <c r="N434" s="1" t="s">
        <v>77</v>
      </c>
      <c r="O434" s="1" t="s">
        <v>77</v>
      </c>
      <c r="P434" s="1" t="s">
        <v>77</v>
      </c>
      <c r="Q434" s="1" t="s">
        <v>77</v>
      </c>
      <c r="R434" s="1" t="s">
        <v>77</v>
      </c>
      <c r="S434" s="1" t="s">
        <v>77</v>
      </c>
      <c r="T434" s="1" t="s">
        <v>77</v>
      </c>
      <c r="U434" s="1" t="s">
        <v>77</v>
      </c>
      <c r="V434" s="1" t="s">
        <v>77</v>
      </c>
      <c r="W434" s="1" t="s">
        <v>77</v>
      </c>
      <c r="X434" s="1" t="s">
        <v>77</v>
      </c>
      <c r="Y434" s="1" t="s">
        <v>77</v>
      </c>
      <c r="Z434" s="1" t="s">
        <v>77</v>
      </c>
      <c r="AA434" s="1" t="s">
        <v>77</v>
      </c>
      <c r="AB434" s="1" t="s">
        <v>77</v>
      </c>
      <c r="AC434" s="1" t="s">
        <v>77</v>
      </c>
      <c r="AD434" s="1" t="s">
        <v>77</v>
      </c>
      <c r="AE434" s="1" t="s">
        <v>77</v>
      </c>
      <c r="AF434" s="1" t="s">
        <v>77</v>
      </c>
      <c r="AG434" s="1" t="s">
        <v>77</v>
      </c>
      <c r="AH434" s="1" t="s">
        <v>77</v>
      </c>
      <c r="AI434" s="1" t="s">
        <v>77</v>
      </c>
      <c r="AJ434" s="1" t="s">
        <v>77</v>
      </c>
      <c r="AK434" s="1" t="s">
        <v>77</v>
      </c>
      <c r="AL434" s="1" t="s">
        <v>77</v>
      </c>
      <c r="AM434" s="1" t="s">
        <v>77</v>
      </c>
      <c r="AN434" s="1" t="s">
        <v>77</v>
      </c>
      <c r="AO434" s="1" t="s">
        <v>77</v>
      </c>
      <c r="AP434" s="1" t="s">
        <v>77</v>
      </c>
      <c r="AQ434" s="1" t="s">
        <v>77</v>
      </c>
      <c r="AR434" s="120" t="s">
        <v>77</v>
      </c>
      <c r="AS434" s="21"/>
      <c r="AT434" s="21"/>
      <c r="AU434" s="21"/>
      <c r="AV434" s="21"/>
      <c r="AW434" s="21"/>
      <c r="AX434" s="21"/>
      <c r="AY434" s="21"/>
      <c r="AZ434" s="21"/>
      <c r="BA434" s="21"/>
      <c r="BB434" s="21"/>
      <c r="BC434" s="21"/>
      <c r="BD434" s="21"/>
      <c r="BE434" s="21"/>
      <c r="BF434" s="21"/>
      <c r="BG434" s="21"/>
      <c r="BH434" s="21"/>
      <c r="BI434" s="21"/>
      <c r="BJ434" s="21"/>
    </row>
    <row r="435" spans="1:62" ht="15" customHeight="1">
      <c r="A435" s="4361" t="s">
        <v>152</v>
      </c>
      <c r="B435" s="5">
        <f t="shared" si="23"/>
        <v>0</v>
      </c>
      <c r="C435" s="98">
        <v>0</v>
      </c>
      <c r="D435" s="107">
        <v>30</v>
      </c>
      <c r="E435" s="4" t="s">
        <v>77</v>
      </c>
      <c r="F435" s="1" t="s">
        <v>77</v>
      </c>
      <c r="G435" s="1" t="s">
        <v>77</v>
      </c>
      <c r="H435" s="1" t="s">
        <v>77</v>
      </c>
      <c r="I435" s="1" t="s">
        <v>77</v>
      </c>
      <c r="J435" s="1" t="s">
        <v>77</v>
      </c>
      <c r="K435" s="38" t="s">
        <v>77</v>
      </c>
      <c r="L435" s="1" t="s">
        <v>77</v>
      </c>
      <c r="M435" s="1" t="s">
        <v>77</v>
      </c>
      <c r="N435" s="1" t="s">
        <v>77</v>
      </c>
      <c r="O435" s="1" t="s">
        <v>77</v>
      </c>
      <c r="P435" s="1" t="s">
        <v>77</v>
      </c>
      <c r="Q435" s="1" t="s">
        <v>77</v>
      </c>
      <c r="R435" s="1" t="s">
        <v>77</v>
      </c>
      <c r="S435" s="1" t="s">
        <v>77</v>
      </c>
      <c r="T435" s="1" t="s">
        <v>77</v>
      </c>
      <c r="U435" s="1" t="s">
        <v>77</v>
      </c>
      <c r="V435" s="1" t="s">
        <v>77</v>
      </c>
      <c r="W435" s="1" t="s">
        <v>77</v>
      </c>
      <c r="X435" s="1" t="s">
        <v>77</v>
      </c>
      <c r="Y435" s="1" t="s">
        <v>77</v>
      </c>
      <c r="Z435" s="1" t="s">
        <v>77</v>
      </c>
      <c r="AA435" s="1" t="s">
        <v>77</v>
      </c>
      <c r="AB435" s="1" t="s">
        <v>77</v>
      </c>
      <c r="AC435" s="1" t="s">
        <v>77</v>
      </c>
      <c r="AD435" s="1" t="s">
        <v>77</v>
      </c>
      <c r="AE435" s="1" t="s">
        <v>77</v>
      </c>
      <c r="AF435" s="1" t="s">
        <v>77</v>
      </c>
      <c r="AG435" s="1" t="s">
        <v>77</v>
      </c>
      <c r="AH435" s="1" t="s">
        <v>77</v>
      </c>
      <c r="AI435" s="1" t="s">
        <v>77</v>
      </c>
      <c r="AJ435" s="1" t="s">
        <v>77</v>
      </c>
      <c r="AK435" s="1" t="s">
        <v>77</v>
      </c>
      <c r="AL435" s="1" t="s">
        <v>77</v>
      </c>
      <c r="AM435" s="1" t="s">
        <v>77</v>
      </c>
      <c r="AN435" s="1" t="s">
        <v>77</v>
      </c>
      <c r="AO435" s="1" t="s">
        <v>77</v>
      </c>
      <c r="AP435" s="1" t="s">
        <v>77</v>
      </c>
      <c r="AQ435" s="1" t="s">
        <v>77</v>
      </c>
      <c r="AR435" s="120" t="s">
        <v>77</v>
      </c>
      <c r="AS435" s="21"/>
      <c r="AT435" s="21"/>
      <c r="AU435" s="21"/>
      <c r="AV435" s="21"/>
      <c r="AW435" s="21"/>
      <c r="AX435" s="21"/>
      <c r="AY435" s="21"/>
      <c r="AZ435" s="21"/>
      <c r="BA435" s="21"/>
      <c r="BB435" s="21"/>
      <c r="BC435" s="21"/>
      <c r="BD435" s="21"/>
      <c r="BE435" s="21"/>
      <c r="BF435" s="21"/>
      <c r="BG435" s="21"/>
      <c r="BH435" s="21"/>
      <c r="BI435" s="21"/>
      <c r="BJ435" s="21"/>
    </row>
    <row r="436" spans="1:62" ht="15" customHeight="1">
      <c r="A436" s="4362" t="s">
        <v>153</v>
      </c>
      <c r="B436" s="5">
        <f t="shared" si="23"/>
        <v>0</v>
      </c>
      <c r="C436" s="98">
        <v>0</v>
      </c>
      <c r="D436" s="107">
        <v>30</v>
      </c>
      <c r="E436" s="4" t="s">
        <v>77</v>
      </c>
      <c r="F436" s="1" t="s">
        <v>77</v>
      </c>
      <c r="G436" s="1" t="s">
        <v>77</v>
      </c>
      <c r="H436" s="1" t="s">
        <v>77</v>
      </c>
      <c r="I436" s="1" t="s">
        <v>77</v>
      </c>
      <c r="J436" s="1" t="s">
        <v>77</v>
      </c>
      <c r="K436" s="38" t="s">
        <v>77</v>
      </c>
      <c r="L436" s="1" t="s">
        <v>77</v>
      </c>
      <c r="M436" s="1" t="s">
        <v>77</v>
      </c>
      <c r="N436" s="1" t="s">
        <v>77</v>
      </c>
      <c r="O436" s="1" t="s">
        <v>77</v>
      </c>
      <c r="P436" s="1" t="s">
        <v>77</v>
      </c>
      <c r="Q436" s="1" t="s">
        <v>77</v>
      </c>
      <c r="R436" s="1" t="s">
        <v>77</v>
      </c>
      <c r="S436" s="1" t="s">
        <v>77</v>
      </c>
      <c r="T436" s="1" t="s">
        <v>77</v>
      </c>
      <c r="U436" s="1" t="s">
        <v>77</v>
      </c>
      <c r="V436" s="1" t="s">
        <v>77</v>
      </c>
      <c r="W436" s="1" t="s">
        <v>77</v>
      </c>
      <c r="X436" s="1" t="s">
        <v>77</v>
      </c>
      <c r="Y436" s="1" t="s">
        <v>77</v>
      </c>
      <c r="Z436" s="1" t="s">
        <v>77</v>
      </c>
      <c r="AA436" s="1" t="s">
        <v>77</v>
      </c>
      <c r="AB436" s="1" t="s">
        <v>77</v>
      </c>
      <c r="AC436" s="1" t="s">
        <v>77</v>
      </c>
      <c r="AD436" s="1" t="s">
        <v>77</v>
      </c>
      <c r="AE436" s="1" t="s">
        <v>77</v>
      </c>
      <c r="AF436" s="1" t="s">
        <v>77</v>
      </c>
      <c r="AG436" s="1" t="s">
        <v>77</v>
      </c>
      <c r="AH436" s="1" t="s">
        <v>77</v>
      </c>
      <c r="AI436" s="1" t="s">
        <v>77</v>
      </c>
      <c r="AJ436" s="1" t="s">
        <v>77</v>
      </c>
      <c r="AK436" s="1" t="s">
        <v>77</v>
      </c>
      <c r="AL436" s="1" t="s">
        <v>77</v>
      </c>
      <c r="AM436" s="1" t="s">
        <v>77</v>
      </c>
      <c r="AN436" s="1" t="s">
        <v>77</v>
      </c>
      <c r="AO436" s="1" t="s">
        <v>77</v>
      </c>
      <c r="AP436" s="1" t="s">
        <v>77</v>
      </c>
      <c r="AQ436" s="1" t="s">
        <v>77</v>
      </c>
      <c r="AR436" s="120" t="s">
        <v>77</v>
      </c>
      <c r="AS436" s="21"/>
      <c r="AT436" s="21"/>
      <c r="AU436" s="21"/>
      <c r="AV436" s="21"/>
      <c r="AW436" s="21"/>
      <c r="AX436" s="21"/>
      <c r="AY436" s="21"/>
      <c r="AZ436" s="21"/>
      <c r="BA436" s="21"/>
      <c r="BB436" s="21"/>
      <c r="BC436" s="21"/>
      <c r="BD436" s="21"/>
      <c r="BE436" s="21"/>
      <c r="BF436" s="21"/>
      <c r="BG436" s="21"/>
      <c r="BH436" s="21"/>
      <c r="BI436" s="21"/>
      <c r="BJ436" s="21"/>
    </row>
    <row r="437" spans="1:62" ht="15" customHeight="1">
      <c r="A437" s="4361" t="s">
        <v>154</v>
      </c>
      <c r="B437" s="5">
        <f t="shared" si="23"/>
        <v>0.13333333333333333</v>
      </c>
      <c r="C437" s="98">
        <v>4</v>
      </c>
      <c r="D437" s="107">
        <v>30</v>
      </c>
      <c r="E437" s="4" t="s">
        <v>77</v>
      </c>
      <c r="F437" s="1" t="s">
        <v>77</v>
      </c>
      <c r="G437" s="1" t="s">
        <v>77</v>
      </c>
      <c r="H437" s="1" t="s">
        <v>77</v>
      </c>
      <c r="I437" s="1" t="s">
        <v>77</v>
      </c>
      <c r="J437" s="1" t="s">
        <v>77</v>
      </c>
      <c r="K437" s="38" t="s">
        <v>77</v>
      </c>
      <c r="L437" s="1" t="s">
        <v>77</v>
      </c>
      <c r="M437" s="1" t="s">
        <v>77</v>
      </c>
      <c r="N437" s="1" t="s">
        <v>77</v>
      </c>
      <c r="O437" s="1" t="s">
        <v>77</v>
      </c>
      <c r="P437" s="1" t="s">
        <v>77</v>
      </c>
      <c r="Q437" s="1" t="s">
        <v>77</v>
      </c>
      <c r="R437" s="1" t="s">
        <v>77</v>
      </c>
      <c r="S437" s="1" t="s">
        <v>77</v>
      </c>
      <c r="T437" s="1" t="s">
        <v>77</v>
      </c>
      <c r="U437" s="1" t="s">
        <v>77</v>
      </c>
      <c r="V437" s="1" t="s">
        <v>53</v>
      </c>
      <c r="W437" s="1" t="s">
        <v>77</v>
      </c>
      <c r="X437" s="1" t="s">
        <v>77</v>
      </c>
      <c r="Y437" s="1" t="s">
        <v>77</v>
      </c>
      <c r="Z437" s="1" t="s">
        <v>53</v>
      </c>
      <c r="AA437" s="1" t="s">
        <v>77</v>
      </c>
      <c r="AB437" s="1" t="s">
        <v>77</v>
      </c>
      <c r="AC437" s="1" t="s">
        <v>53</v>
      </c>
      <c r="AD437" s="1" t="s">
        <v>53</v>
      </c>
      <c r="AE437" s="1" t="s">
        <v>77</v>
      </c>
      <c r="AF437" s="1" t="s">
        <v>77</v>
      </c>
      <c r="AG437" s="1" t="s">
        <v>77</v>
      </c>
      <c r="AH437" s="1" t="s">
        <v>77</v>
      </c>
      <c r="AI437" s="1" t="s">
        <v>77</v>
      </c>
      <c r="AJ437" s="1" t="s">
        <v>77</v>
      </c>
      <c r="AK437" s="1" t="s">
        <v>77</v>
      </c>
      <c r="AL437" s="1" t="s">
        <v>77</v>
      </c>
      <c r="AM437" s="1" t="s">
        <v>77</v>
      </c>
      <c r="AN437" s="1" t="s">
        <v>77</v>
      </c>
      <c r="AO437" s="1" t="s">
        <v>77</v>
      </c>
      <c r="AP437" s="1" t="s">
        <v>77</v>
      </c>
      <c r="AQ437" s="1" t="s">
        <v>77</v>
      </c>
      <c r="AR437" s="120" t="s">
        <v>77</v>
      </c>
      <c r="AS437" s="21"/>
      <c r="AT437" s="21"/>
      <c r="AU437" s="21"/>
      <c r="AV437" s="21"/>
      <c r="AW437" s="21"/>
      <c r="AX437" s="21"/>
      <c r="AY437" s="21"/>
      <c r="AZ437" s="21"/>
      <c r="BA437" s="21"/>
      <c r="BB437" s="21"/>
      <c r="BC437" s="21"/>
      <c r="BD437" s="21"/>
      <c r="BE437" s="21"/>
      <c r="BF437" s="21"/>
      <c r="BG437" s="21"/>
      <c r="BH437" s="21"/>
      <c r="BI437" s="21"/>
      <c r="BJ437" s="21"/>
    </row>
    <row r="438" spans="1:62" ht="15" customHeight="1">
      <c r="A438" s="4363" t="s">
        <v>155</v>
      </c>
      <c r="B438" s="5">
        <f t="shared" si="23"/>
        <v>0.83333333333333337</v>
      </c>
      <c r="C438" s="98">
        <v>25</v>
      </c>
      <c r="D438" s="107">
        <v>30</v>
      </c>
      <c r="E438" s="4" t="s">
        <v>77</v>
      </c>
      <c r="F438" s="1" t="s">
        <v>53</v>
      </c>
      <c r="G438" s="1" t="s">
        <v>77</v>
      </c>
      <c r="H438" s="1" t="s">
        <v>53</v>
      </c>
      <c r="I438" s="1" t="s">
        <v>77</v>
      </c>
      <c r="J438" s="1" t="s">
        <v>53</v>
      </c>
      <c r="K438" s="38" t="s">
        <v>77</v>
      </c>
      <c r="L438" s="1" t="s">
        <v>77</v>
      </c>
      <c r="M438" s="1" t="s">
        <v>53</v>
      </c>
      <c r="N438" s="1" t="s">
        <v>53</v>
      </c>
      <c r="O438" s="1" t="s">
        <v>53</v>
      </c>
      <c r="P438" s="1" t="s">
        <v>53</v>
      </c>
      <c r="Q438" s="1" t="s">
        <v>53</v>
      </c>
      <c r="R438" s="1" t="s">
        <v>53</v>
      </c>
      <c r="S438" s="1" t="s">
        <v>77</v>
      </c>
      <c r="T438" s="1" t="s">
        <v>53</v>
      </c>
      <c r="U438" s="1" t="s">
        <v>53</v>
      </c>
      <c r="V438" s="1" t="s">
        <v>77</v>
      </c>
      <c r="W438" s="1" t="s">
        <v>53</v>
      </c>
      <c r="X438" s="1" t="s">
        <v>53</v>
      </c>
      <c r="Y438" s="1" t="s">
        <v>77</v>
      </c>
      <c r="Z438" s="1" t="s">
        <v>77</v>
      </c>
      <c r="AA438" s="1" t="s">
        <v>53</v>
      </c>
      <c r="AB438" s="1" t="s">
        <v>77</v>
      </c>
      <c r="AC438" s="1" t="s">
        <v>77</v>
      </c>
      <c r="AD438" s="1" t="s">
        <v>77</v>
      </c>
      <c r="AE438" s="1" t="s">
        <v>53</v>
      </c>
      <c r="AF438" s="1" t="s">
        <v>53</v>
      </c>
      <c r="AG438" s="1" t="s">
        <v>53</v>
      </c>
      <c r="AH438" s="1" t="s">
        <v>53</v>
      </c>
      <c r="AI438" s="1" t="s">
        <v>77</v>
      </c>
      <c r="AJ438" s="1" t="s">
        <v>53</v>
      </c>
      <c r="AK438" s="1" t="s">
        <v>53</v>
      </c>
      <c r="AL438" s="1" t="s">
        <v>53</v>
      </c>
      <c r="AM438" s="1" t="s">
        <v>77</v>
      </c>
      <c r="AN438" s="1" t="s">
        <v>77</v>
      </c>
      <c r="AO438" s="1" t="s">
        <v>53</v>
      </c>
      <c r="AP438" s="1" t="s">
        <v>77</v>
      </c>
      <c r="AQ438" s="1" t="s">
        <v>53</v>
      </c>
      <c r="AR438" s="120" t="s">
        <v>53</v>
      </c>
      <c r="AS438" s="21"/>
      <c r="AT438" s="21"/>
      <c r="AU438" s="21"/>
      <c r="AV438" s="21"/>
      <c r="AW438" s="21"/>
      <c r="AX438" s="21"/>
      <c r="AY438" s="21"/>
      <c r="AZ438" s="21"/>
      <c r="BA438" s="21"/>
      <c r="BB438" s="21"/>
      <c r="BC438" s="21"/>
      <c r="BD438" s="21"/>
      <c r="BE438" s="21"/>
      <c r="BF438" s="21"/>
      <c r="BG438" s="21"/>
      <c r="BH438" s="21"/>
      <c r="BI438" s="21"/>
      <c r="BJ438" s="21"/>
    </row>
    <row r="439" spans="1:62" ht="15" customHeight="1">
      <c r="A439" s="4360" t="s">
        <v>179</v>
      </c>
      <c r="B439" s="4397"/>
      <c r="C439" s="1389"/>
      <c r="D439" s="121"/>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124"/>
      <c r="AS439" s="21"/>
      <c r="AT439" s="21"/>
      <c r="AU439" s="21"/>
      <c r="AV439" s="21"/>
      <c r="AW439" s="21"/>
      <c r="AX439" s="21"/>
      <c r="AY439" s="21"/>
      <c r="AZ439" s="21"/>
      <c r="BA439" s="21"/>
      <c r="BB439" s="21"/>
      <c r="BC439" s="21"/>
      <c r="BD439" s="21"/>
      <c r="BE439" s="21"/>
      <c r="BF439" s="21"/>
      <c r="BG439" s="21"/>
      <c r="BH439" s="21"/>
      <c r="BI439" s="21"/>
      <c r="BJ439" s="21"/>
    </row>
    <row r="440" spans="1:62" ht="15" customHeight="1">
      <c r="A440" s="4361" t="s">
        <v>149</v>
      </c>
      <c r="B440" s="5">
        <f t="shared" ref="B440:B446" si="24">C440/D440</f>
        <v>0</v>
      </c>
      <c r="C440" s="98">
        <v>0</v>
      </c>
      <c r="D440" s="107">
        <v>31</v>
      </c>
      <c r="E440" s="4" t="s">
        <v>77</v>
      </c>
      <c r="F440" s="1" t="s">
        <v>77</v>
      </c>
      <c r="G440" s="1" t="s">
        <v>77</v>
      </c>
      <c r="H440" s="1" t="s">
        <v>77</v>
      </c>
      <c r="I440" s="1" t="s">
        <v>77</v>
      </c>
      <c r="J440" s="1" t="s">
        <v>77</v>
      </c>
      <c r="K440" s="38" t="s">
        <v>77</v>
      </c>
      <c r="L440" s="1" t="s">
        <v>77</v>
      </c>
      <c r="M440" s="1" t="s">
        <v>77</v>
      </c>
      <c r="N440" s="1" t="s">
        <v>77</v>
      </c>
      <c r="O440" s="1" t="s">
        <v>77</v>
      </c>
      <c r="P440" s="1" t="s">
        <v>77</v>
      </c>
      <c r="Q440" s="1" t="s">
        <v>77</v>
      </c>
      <c r="R440" s="1" t="s">
        <v>77</v>
      </c>
      <c r="S440" s="1" t="s">
        <v>77</v>
      </c>
      <c r="T440" s="1" t="s">
        <v>77</v>
      </c>
      <c r="U440" s="1" t="s">
        <v>77</v>
      </c>
      <c r="V440" s="1" t="s">
        <v>77</v>
      </c>
      <c r="W440" s="1" t="s">
        <v>77</v>
      </c>
      <c r="X440" s="1" t="s">
        <v>77</v>
      </c>
      <c r="Y440" s="1" t="s">
        <v>77</v>
      </c>
      <c r="Z440" s="1" t="s">
        <v>77</v>
      </c>
      <c r="AA440" s="1" t="s">
        <v>77</v>
      </c>
      <c r="AB440" s="1" t="s">
        <v>77</v>
      </c>
      <c r="AC440" s="1" t="s">
        <v>77</v>
      </c>
      <c r="AD440" s="1" t="s">
        <v>77</v>
      </c>
      <c r="AE440" s="1" t="s">
        <v>77</v>
      </c>
      <c r="AF440" s="1" t="s">
        <v>77</v>
      </c>
      <c r="AG440" s="1" t="s">
        <v>77</v>
      </c>
      <c r="AH440" s="1" t="s">
        <v>77</v>
      </c>
      <c r="AI440" s="1" t="s">
        <v>77</v>
      </c>
      <c r="AJ440" s="1" t="s">
        <v>77</v>
      </c>
      <c r="AK440" s="1" t="s">
        <v>77</v>
      </c>
      <c r="AL440" s="1" t="s">
        <v>77</v>
      </c>
      <c r="AM440" s="1" t="s">
        <v>77</v>
      </c>
      <c r="AN440" s="1" t="s">
        <v>77</v>
      </c>
      <c r="AO440" s="1" t="s">
        <v>77</v>
      </c>
      <c r="AP440" s="1" t="s">
        <v>77</v>
      </c>
      <c r="AQ440" s="1" t="s">
        <v>77</v>
      </c>
      <c r="AR440" s="120" t="s">
        <v>77</v>
      </c>
      <c r="AS440" s="21"/>
      <c r="AT440" s="21"/>
      <c r="AU440" s="21"/>
      <c r="AV440" s="21"/>
      <c r="AW440" s="21"/>
      <c r="AX440" s="21"/>
      <c r="AY440" s="21"/>
      <c r="AZ440" s="21"/>
      <c r="BA440" s="21"/>
      <c r="BB440" s="21"/>
      <c r="BC440" s="21"/>
      <c r="BD440" s="21"/>
      <c r="BE440" s="21"/>
      <c r="BF440" s="21"/>
      <c r="BG440" s="21"/>
      <c r="BH440" s="21"/>
      <c r="BI440" s="21"/>
      <c r="BJ440" s="21"/>
    </row>
    <row r="441" spans="1:62" ht="15" customHeight="1">
      <c r="A441" s="4361" t="s">
        <v>150</v>
      </c>
      <c r="B441" s="5">
        <f t="shared" si="24"/>
        <v>0</v>
      </c>
      <c r="C441" s="98">
        <v>0</v>
      </c>
      <c r="D441" s="107">
        <v>31</v>
      </c>
      <c r="E441" s="4" t="s">
        <v>77</v>
      </c>
      <c r="F441" s="1" t="s">
        <v>77</v>
      </c>
      <c r="G441" s="1" t="s">
        <v>77</v>
      </c>
      <c r="H441" s="1" t="s">
        <v>77</v>
      </c>
      <c r="I441" s="1" t="s">
        <v>77</v>
      </c>
      <c r="J441" s="1" t="s">
        <v>77</v>
      </c>
      <c r="K441" s="38" t="s">
        <v>77</v>
      </c>
      <c r="L441" s="1" t="s">
        <v>77</v>
      </c>
      <c r="M441" s="1" t="s">
        <v>77</v>
      </c>
      <c r="N441" s="1" t="s">
        <v>77</v>
      </c>
      <c r="O441" s="1" t="s">
        <v>77</v>
      </c>
      <c r="P441" s="1" t="s">
        <v>77</v>
      </c>
      <c r="Q441" s="1" t="s">
        <v>77</v>
      </c>
      <c r="R441" s="1" t="s">
        <v>77</v>
      </c>
      <c r="S441" s="1" t="s">
        <v>77</v>
      </c>
      <c r="T441" s="1" t="s">
        <v>77</v>
      </c>
      <c r="U441" s="1" t="s">
        <v>77</v>
      </c>
      <c r="V441" s="1" t="s">
        <v>77</v>
      </c>
      <c r="W441" s="1" t="s">
        <v>77</v>
      </c>
      <c r="X441" s="1" t="s">
        <v>77</v>
      </c>
      <c r="Y441" s="1" t="s">
        <v>77</v>
      </c>
      <c r="Z441" s="1" t="s">
        <v>77</v>
      </c>
      <c r="AA441" s="1" t="s">
        <v>77</v>
      </c>
      <c r="AB441" s="1" t="s">
        <v>77</v>
      </c>
      <c r="AC441" s="1" t="s">
        <v>77</v>
      </c>
      <c r="AD441" s="1" t="s">
        <v>77</v>
      </c>
      <c r="AE441" s="1" t="s">
        <v>77</v>
      </c>
      <c r="AF441" s="1" t="s">
        <v>77</v>
      </c>
      <c r="AG441" s="1" t="s">
        <v>77</v>
      </c>
      <c r="AH441" s="1" t="s">
        <v>77</v>
      </c>
      <c r="AI441" s="1" t="s">
        <v>77</v>
      </c>
      <c r="AJ441" s="1" t="s">
        <v>77</v>
      </c>
      <c r="AK441" s="1" t="s">
        <v>77</v>
      </c>
      <c r="AL441" s="1" t="s">
        <v>77</v>
      </c>
      <c r="AM441" s="1" t="s">
        <v>77</v>
      </c>
      <c r="AN441" s="1" t="s">
        <v>77</v>
      </c>
      <c r="AO441" s="1" t="s">
        <v>77</v>
      </c>
      <c r="AP441" s="1" t="s">
        <v>77</v>
      </c>
      <c r="AQ441" s="1" t="s">
        <v>77</v>
      </c>
      <c r="AR441" s="120" t="s">
        <v>77</v>
      </c>
      <c r="AS441" s="21"/>
      <c r="AT441" s="21"/>
      <c r="AU441" s="21"/>
      <c r="AV441" s="21"/>
      <c r="AW441" s="21"/>
      <c r="AX441" s="21"/>
      <c r="AY441" s="21"/>
      <c r="AZ441" s="21"/>
      <c r="BA441" s="21"/>
      <c r="BB441" s="21"/>
      <c r="BC441" s="21"/>
      <c r="BD441" s="21"/>
      <c r="BE441" s="21"/>
      <c r="BF441" s="21"/>
      <c r="BG441" s="21"/>
      <c r="BH441" s="21"/>
      <c r="BI441" s="21"/>
      <c r="BJ441" s="21"/>
    </row>
    <row r="442" spans="1:62" ht="15" customHeight="1">
      <c r="A442" s="4361" t="s">
        <v>151</v>
      </c>
      <c r="B442" s="5">
        <f t="shared" si="24"/>
        <v>3.2258064516129031E-2</v>
      </c>
      <c r="C442" s="98">
        <v>1</v>
      </c>
      <c r="D442" s="107">
        <v>31</v>
      </c>
      <c r="E442" s="4" t="s">
        <v>77</v>
      </c>
      <c r="F442" s="1" t="s">
        <v>77</v>
      </c>
      <c r="G442" s="1" t="s">
        <v>77</v>
      </c>
      <c r="H442" s="1" t="s">
        <v>77</v>
      </c>
      <c r="I442" s="1" t="s">
        <v>77</v>
      </c>
      <c r="J442" s="1" t="s">
        <v>77</v>
      </c>
      <c r="K442" s="38" t="s">
        <v>77</v>
      </c>
      <c r="L442" s="1" t="s">
        <v>53</v>
      </c>
      <c r="M442" s="1" t="s">
        <v>77</v>
      </c>
      <c r="N442" s="1" t="s">
        <v>77</v>
      </c>
      <c r="O442" s="1" t="s">
        <v>77</v>
      </c>
      <c r="P442" s="1" t="s">
        <v>77</v>
      </c>
      <c r="Q442" s="1" t="s">
        <v>77</v>
      </c>
      <c r="R442" s="1" t="s">
        <v>77</v>
      </c>
      <c r="S442" s="1" t="s">
        <v>77</v>
      </c>
      <c r="T442" s="1" t="s">
        <v>77</v>
      </c>
      <c r="U442" s="1" t="s">
        <v>77</v>
      </c>
      <c r="V442" s="1" t="s">
        <v>77</v>
      </c>
      <c r="W442" s="1" t="s">
        <v>77</v>
      </c>
      <c r="X442" s="1" t="s">
        <v>77</v>
      </c>
      <c r="Y442" s="1" t="s">
        <v>77</v>
      </c>
      <c r="Z442" s="1" t="s">
        <v>77</v>
      </c>
      <c r="AA442" s="1" t="s">
        <v>77</v>
      </c>
      <c r="AB442" s="1" t="s">
        <v>77</v>
      </c>
      <c r="AC442" s="1" t="s">
        <v>77</v>
      </c>
      <c r="AD442" s="1" t="s">
        <v>77</v>
      </c>
      <c r="AE442" s="1" t="s">
        <v>77</v>
      </c>
      <c r="AF442" s="1" t="s">
        <v>77</v>
      </c>
      <c r="AG442" s="1" t="s">
        <v>77</v>
      </c>
      <c r="AH442" s="1" t="s">
        <v>77</v>
      </c>
      <c r="AI442" s="1" t="s">
        <v>77</v>
      </c>
      <c r="AJ442" s="1" t="s">
        <v>77</v>
      </c>
      <c r="AK442" s="1" t="s">
        <v>77</v>
      </c>
      <c r="AL442" s="1" t="s">
        <v>77</v>
      </c>
      <c r="AM442" s="1" t="s">
        <v>77</v>
      </c>
      <c r="AN442" s="1" t="s">
        <v>77</v>
      </c>
      <c r="AO442" s="1" t="s">
        <v>77</v>
      </c>
      <c r="AP442" s="1" t="s">
        <v>77</v>
      </c>
      <c r="AQ442" s="1" t="s">
        <v>77</v>
      </c>
      <c r="AR442" s="120" t="s">
        <v>77</v>
      </c>
      <c r="AS442" s="21"/>
      <c r="AT442" s="21"/>
      <c r="AU442" s="21"/>
      <c r="AV442" s="21"/>
      <c r="AW442" s="21"/>
      <c r="AX442" s="21"/>
      <c r="AY442" s="21"/>
      <c r="AZ442" s="21"/>
      <c r="BA442" s="21"/>
      <c r="BB442" s="21"/>
      <c r="BC442" s="21"/>
      <c r="BD442" s="21"/>
      <c r="BE442" s="21"/>
      <c r="BF442" s="21"/>
      <c r="BG442" s="21"/>
      <c r="BH442" s="21"/>
      <c r="BI442" s="21"/>
      <c r="BJ442" s="21"/>
    </row>
    <row r="443" spans="1:62" ht="15" customHeight="1">
      <c r="A443" s="4361" t="s">
        <v>152</v>
      </c>
      <c r="B443" s="5">
        <f t="shared" si="24"/>
        <v>0</v>
      </c>
      <c r="C443" s="98">
        <v>0</v>
      </c>
      <c r="D443" s="107">
        <v>31</v>
      </c>
      <c r="E443" s="4" t="s">
        <v>77</v>
      </c>
      <c r="F443" s="1" t="s">
        <v>77</v>
      </c>
      <c r="G443" s="1" t="s">
        <v>77</v>
      </c>
      <c r="H443" s="1" t="s">
        <v>77</v>
      </c>
      <c r="I443" s="1" t="s">
        <v>77</v>
      </c>
      <c r="J443" s="1" t="s">
        <v>77</v>
      </c>
      <c r="K443" s="38" t="s">
        <v>77</v>
      </c>
      <c r="L443" s="1" t="s">
        <v>77</v>
      </c>
      <c r="M443" s="1" t="s">
        <v>77</v>
      </c>
      <c r="N443" s="1" t="s">
        <v>77</v>
      </c>
      <c r="O443" s="1" t="s">
        <v>77</v>
      </c>
      <c r="P443" s="1" t="s">
        <v>77</v>
      </c>
      <c r="Q443" s="1" t="s">
        <v>77</v>
      </c>
      <c r="R443" s="1" t="s">
        <v>77</v>
      </c>
      <c r="S443" s="1" t="s">
        <v>77</v>
      </c>
      <c r="T443" s="1" t="s">
        <v>77</v>
      </c>
      <c r="U443" s="1" t="s">
        <v>77</v>
      </c>
      <c r="V443" s="1" t="s">
        <v>77</v>
      </c>
      <c r="W443" s="1" t="s">
        <v>77</v>
      </c>
      <c r="X443" s="1" t="s">
        <v>77</v>
      </c>
      <c r="Y443" s="1" t="s">
        <v>77</v>
      </c>
      <c r="Z443" s="1" t="s">
        <v>77</v>
      </c>
      <c r="AA443" s="1" t="s">
        <v>77</v>
      </c>
      <c r="AB443" s="1" t="s">
        <v>77</v>
      </c>
      <c r="AC443" s="1" t="s">
        <v>77</v>
      </c>
      <c r="AD443" s="1" t="s">
        <v>77</v>
      </c>
      <c r="AE443" s="1" t="s">
        <v>77</v>
      </c>
      <c r="AF443" s="1" t="s">
        <v>77</v>
      </c>
      <c r="AG443" s="1" t="s">
        <v>77</v>
      </c>
      <c r="AH443" s="1" t="s">
        <v>77</v>
      </c>
      <c r="AI443" s="1" t="s">
        <v>77</v>
      </c>
      <c r="AJ443" s="1" t="s">
        <v>77</v>
      </c>
      <c r="AK443" s="1" t="s">
        <v>77</v>
      </c>
      <c r="AL443" s="1" t="s">
        <v>77</v>
      </c>
      <c r="AM443" s="1" t="s">
        <v>77</v>
      </c>
      <c r="AN443" s="1" t="s">
        <v>77</v>
      </c>
      <c r="AO443" s="1" t="s">
        <v>77</v>
      </c>
      <c r="AP443" s="1" t="s">
        <v>77</v>
      </c>
      <c r="AQ443" s="1" t="s">
        <v>77</v>
      </c>
      <c r="AR443" s="120" t="s">
        <v>77</v>
      </c>
      <c r="AS443" s="21"/>
      <c r="AT443" s="21"/>
      <c r="AU443" s="21"/>
      <c r="AV443" s="21"/>
      <c r="AW443" s="21"/>
      <c r="AX443" s="21"/>
      <c r="AY443" s="21"/>
      <c r="AZ443" s="21"/>
      <c r="BA443" s="21"/>
      <c r="BB443" s="21"/>
      <c r="BC443" s="21"/>
      <c r="BD443" s="21"/>
      <c r="BE443" s="21"/>
      <c r="BF443" s="21"/>
      <c r="BG443" s="21"/>
      <c r="BH443" s="21"/>
      <c r="BI443" s="21"/>
      <c r="BJ443" s="21"/>
    </row>
    <row r="444" spans="1:62" ht="15" customHeight="1">
      <c r="A444" s="4362" t="s">
        <v>153</v>
      </c>
      <c r="B444" s="5">
        <f t="shared" si="24"/>
        <v>0</v>
      </c>
      <c r="C444" s="98">
        <v>0</v>
      </c>
      <c r="D444" s="107">
        <v>31</v>
      </c>
      <c r="E444" s="4" t="s">
        <v>77</v>
      </c>
      <c r="F444" s="1" t="s">
        <v>77</v>
      </c>
      <c r="G444" s="1" t="s">
        <v>77</v>
      </c>
      <c r="H444" s="1" t="s">
        <v>77</v>
      </c>
      <c r="I444" s="1" t="s">
        <v>77</v>
      </c>
      <c r="J444" s="1" t="s">
        <v>77</v>
      </c>
      <c r="K444" s="38" t="s">
        <v>77</v>
      </c>
      <c r="L444" s="1" t="s">
        <v>77</v>
      </c>
      <c r="M444" s="1" t="s">
        <v>77</v>
      </c>
      <c r="N444" s="1" t="s">
        <v>77</v>
      </c>
      <c r="O444" s="1" t="s">
        <v>77</v>
      </c>
      <c r="P444" s="1" t="s">
        <v>77</v>
      </c>
      <c r="Q444" s="1" t="s">
        <v>77</v>
      </c>
      <c r="R444" s="1" t="s">
        <v>77</v>
      </c>
      <c r="S444" s="1" t="s">
        <v>77</v>
      </c>
      <c r="T444" s="1" t="s">
        <v>77</v>
      </c>
      <c r="U444" s="1" t="s">
        <v>77</v>
      </c>
      <c r="V444" s="1" t="s">
        <v>77</v>
      </c>
      <c r="W444" s="1" t="s">
        <v>77</v>
      </c>
      <c r="X444" s="1" t="s">
        <v>77</v>
      </c>
      <c r="Y444" s="1" t="s">
        <v>77</v>
      </c>
      <c r="Z444" s="1" t="s">
        <v>77</v>
      </c>
      <c r="AA444" s="1" t="s">
        <v>77</v>
      </c>
      <c r="AB444" s="1" t="s">
        <v>77</v>
      </c>
      <c r="AC444" s="1" t="s">
        <v>77</v>
      </c>
      <c r="AD444" s="1" t="s">
        <v>77</v>
      </c>
      <c r="AE444" s="1" t="s">
        <v>77</v>
      </c>
      <c r="AF444" s="1" t="s">
        <v>77</v>
      </c>
      <c r="AG444" s="1" t="s">
        <v>77</v>
      </c>
      <c r="AH444" s="1" t="s">
        <v>77</v>
      </c>
      <c r="AI444" s="1" t="s">
        <v>77</v>
      </c>
      <c r="AJ444" s="1" t="s">
        <v>77</v>
      </c>
      <c r="AK444" s="1" t="s">
        <v>77</v>
      </c>
      <c r="AL444" s="1" t="s">
        <v>77</v>
      </c>
      <c r="AM444" s="1" t="s">
        <v>77</v>
      </c>
      <c r="AN444" s="1" t="s">
        <v>77</v>
      </c>
      <c r="AO444" s="1" t="s">
        <v>77</v>
      </c>
      <c r="AP444" s="1" t="s">
        <v>77</v>
      </c>
      <c r="AQ444" s="1" t="s">
        <v>77</v>
      </c>
      <c r="AR444" s="120" t="s">
        <v>77</v>
      </c>
      <c r="AS444" s="21"/>
      <c r="AT444" s="21"/>
      <c r="AU444" s="21"/>
      <c r="AV444" s="21"/>
      <c r="AW444" s="21"/>
      <c r="AX444" s="21"/>
      <c r="AY444" s="21"/>
      <c r="AZ444" s="21"/>
      <c r="BA444" s="21"/>
      <c r="BB444" s="21"/>
      <c r="BC444" s="21"/>
      <c r="BD444" s="21"/>
      <c r="BE444" s="21"/>
      <c r="BF444" s="21"/>
      <c r="BG444" s="21"/>
      <c r="BH444" s="21"/>
      <c r="BI444" s="21"/>
      <c r="BJ444" s="21"/>
    </row>
    <row r="445" spans="1:62" ht="15" customHeight="1">
      <c r="A445" s="4361" t="s">
        <v>154</v>
      </c>
      <c r="B445" s="5">
        <f t="shared" si="24"/>
        <v>0.12903225806451613</v>
      </c>
      <c r="C445" s="98">
        <v>4</v>
      </c>
      <c r="D445" s="107">
        <v>31</v>
      </c>
      <c r="E445" s="4" t="s">
        <v>77</v>
      </c>
      <c r="F445" s="1" t="s">
        <v>77</v>
      </c>
      <c r="G445" s="1" t="s">
        <v>77</v>
      </c>
      <c r="H445" s="1" t="s">
        <v>77</v>
      </c>
      <c r="I445" s="1" t="s">
        <v>77</v>
      </c>
      <c r="J445" s="1" t="s">
        <v>77</v>
      </c>
      <c r="K445" s="38" t="s">
        <v>77</v>
      </c>
      <c r="L445" s="1" t="s">
        <v>77</v>
      </c>
      <c r="M445" s="1" t="s">
        <v>77</v>
      </c>
      <c r="N445" s="1" t="s">
        <v>77</v>
      </c>
      <c r="O445" s="1" t="s">
        <v>77</v>
      </c>
      <c r="P445" s="1" t="s">
        <v>77</v>
      </c>
      <c r="Q445" s="1" t="s">
        <v>77</v>
      </c>
      <c r="R445" s="1" t="s">
        <v>77</v>
      </c>
      <c r="S445" s="1" t="s">
        <v>77</v>
      </c>
      <c r="T445" s="1" t="s">
        <v>77</v>
      </c>
      <c r="U445" s="1" t="s">
        <v>77</v>
      </c>
      <c r="V445" s="1" t="s">
        <v>53</v>
      </c>
      <c r="W445" s="1" t="s">
        <v>77</v>
      </c>
      <c r="X445" s="1" t="s">
        <v>77</v>
      </c>
      <c r="Y445" s="1" t="s">
        <v>77</v>
      </c>
      <c r="Z445" s="1" t="s">
        <v>53</v>
      </c>
      <c r="AA445" s="1" t="s">
        <v>77</v>
      </c>
      <c r="AB445" s="1" t="s">
        <v>77</v>
      </c>
      <c r="AC445" s="1" t="s">
        <v>53</v>
      </c>
      <c r="AD445" s="1" t="s">
        <v>53</v>
      </c>
      <c r="AE445" s="1" t="s">
        <v>77</v>
      </c>
      <c r="AF445" s="1" t="s">
        <v>77</v>
      </c>
      <c r="AG445" s="1" t="s">
        <v>77</v>
      </c>
      <c r="AH445" s="1" t="s">
        <v>77</v>
      </c>
      <c r="AI445" s="1" t="s">
        <v>77</v>
      </c>
      <c r="AJ445" s="1" t="s">
        <v>77</v>
      </c>
      <c r="AK445" s="1" t="s">
        <v>77</v>
      </c>
      <c r="AL445" s="1" t="s">
        <v>77</v>
      </c>
      <c r="AM445" s="1" t="s">
        <v>77</v>
      </c>
      <c r="AN445" s="1" t="s">
        <v>77</v>
      </c>
      <c r="AO445" s="1" t="s">
        <v>77</v>
      </c>
      <c r="AP445" s="1" t="s">
        <v>77</v>
      </c>
      <c r="AQ445" s="1" t="s">
        <v>77</v>
      </c>
      <c r="AR445" s="120" t="s">
        <v>77</v>
      </c>
      <c r="AS445" s="21"/>
      <c r="AT445" s="21"/>
      <c r="AU445" s="21"/>
      <c r="AV445" s="21"/>
      <c r="AW445" s="21"/>
      <c r="AX445" s="21"/>
      <c r="AY445" s="21"/>
      <c r="AZ445" s="21"/>
      <c r="BA445" s="21"/>
      <c r="BB445" s="21"/>
      <c r="BC445" s="21"/>
      <c r="BD445" s="21"/>
      <c r="BE445" s="21"/>
      <c r="BF445" s="21"/>
      <c r="BG445" s="21"/>
      <c r="BH445" s="21"/>
      <c r="BI445" s="21"/>
      <c r="BJ445" s="21"/>
    </row>
    <row r="446" spans="1:62" ht="15" customHeight="1">
      <c r="A446" s="4363" t="s">
        <v>155</v>
      </c>
      <c r="B446" s="5">
        <f t="shared" si="24"/>
        <v>0.83870967741935487</v>
      </c>
      <c r="C446" s="98">
        <v>26</v>
      </c>
      <c r="D446" s="107">
        <v>31</v>
      </c>
      <c r="E446" s="4" t="s">
        <v>77</v>
      </c>
      <c r="F446" s="1" t="s">
        <v>53</v>
      </c>
      <c r="G446" s="1" t="s">
        <v>53</v>
      </c>
      <c r="H446" s="1" t="s">
        <v>53</v>
      </c>
      <c r="I446" s="1" t="s">
        <v>77</v>
      </c>
      <c r="J446" s="1" t="s">
        <v>53</v>
      </c>
      <c r="K446" s="38" t="s">
        <v>77</v>
      </c>
      <c r="L446" s="1" t="s">
        <v>77</v>
      </c>
      <c r="M446" s="1" t="s">
        <v>53</v>
      </c>
      <c r="N446" s="1" t="s">
        <v>53</v>
      </c>
      <c r="O446" s="1" t="s">
        <v>53</v>
      </c>
      <c r="P446" s="1" t="s">
        <v>53</v>
      </c>
      <c r="Q446" s="1" t="s">
        <v>53</v>
      </c>
      <c r="R446" s="1" t="s">
        <v>53</v>
      </c>
      <c r="S446" s="1" t="s">
        <v>77</v>
      </c>
      <c r="T446" s="1" t="s">
        <v>53</v>
      </c>
      <c r="U446" s="1" t="s">
        <v>53</v>
      </c>
      <c r="V446" s="1" t="s">
        <v>77</v>
      </c>
      <c r="W446" s="1" t="s">
        <v>53</v>
      </c>
      <c r="X446" s="1" t="s">
        <v>53</v>
      </c>
      <c r="Y446" s="1" t="s">
        <v>77</v>
      </c>
      <c r="Z446" s="1" t="s">
        <v>77</v>
      </c>
      <c r="AA446" s="1" t="s">
        <v>53</v>
      </c>
      <c r="AB446" s="1" t="s">
        <v>77</v>
      </c>
      <c r="AC446" s="1" t="s">
        <v>77</v>
      </c>
      <c r="AD446" s="1" t="s">
        <v>77</v>
      </c>
      <c r="AE446" s="1" t="s">
        <v>53</v>
      </c>
      <c r="AF446" s="1" t="s">
        <v>53</v>
      </c>
      <c r="AG446" s="1" t="s">
        <v>53</v>
      </c>
      <c r="AH446" s="1" t="s">
        <v>53</v>
      </c>
      <c r="AI446" s="1" t="s">
        <v>77</v>
      </c>
      <c r="AJ446" s="1" t="s">
        <v>53</v>
      </c>
      <c r="AK446" s="1" t="s">
        <v>53</v>
      </c>
      <c r="AL446" s="1" t="s">
        <v>53</v>
      </c>
      <c r="AM446" s="1" t="s">
        <v>77</v>
      </c>
      <c r="AN446" s="1" t="s">
        <v>77</v>
      </c>
      <c r="AO446" s="1" t="s">
        <v>53</v>
      </c>
      <c r="AP446" s="1" t="s">
        <v>77</v>
      </c>
      <c r="AQ446" s="1" t="s">
        <v>53</v>
      </c>
      <c r="AR446" s="120" t="s">
        <v>53</v>
      </c>
      <c r="AS446" s="21"/>
      <c r="AT446" s="21"/>
      <c r="AU446" s="21"/>
      <c r="AV446" s="21"/>
      <c r="AW446" s="21"/>
      <c r="AX446" s="21"/>
      <c r="AY446" s="21"/>
      <c r="AZ446" s="21"/>
      <c r="BA446" s="21"/>
      <c r="BB446" s="21"/>
      <c r="BC446" s="21"/>
      <c r="BD446" s="21"/>
      <c r="BE446" s="21"/>
      <c r="BF446" s="21"/>
      <c r="BG446" s="21"/>
      <c r="BH446" s="21"/>
      <c r="BI446" s="21"/>
      <c r="BJ446" s="21"/>
    </row>
    <row r="447" spans="1:62" ht="15" customHeight="1">
      <c r="A447" s="4360" t="s">
        <v>180</v>
      </c>
      <c r="B447" s="4397"/>
      <c r="C447" s="1389"/>
      <c r="D447" s="121"/>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124"/>
      <c r="AS447" s="21"/>
      <c r="AT447" s="21"/>
      <c r="AU447" s="21"/>
      <c r="AV447" s="21"/>
      <c r="AW447" s="21"/>
      <c r="AX447" s="21"/>
      <c r="AY447" s="21"/>
      <c r="AZ447" s="21"/>
      <c r="BA447" s="21"/>
      <c r="BB447" s="21"/>
      <c r="BC447" s="21"/>
      <c r="BD447" s="21"/>
      <c r="BE447" s="21"/>
      <c r="BF447" s="21"/>
      <c r="BG447" s="21"/>
      <c r="BH447" s="21"/>
      <c r="BI447" s="21"/>
      <c r="BJ447" s="21"/>
    </row>
    <row r="448" spans="1:62" ht="15" customHeight="1">
      <c r="A448" s="4361" t="s">
        <v>149</v>
      </c>
      <c r="B448" s="1264">
        <f t="shared" ref="B448:B454" si="25">C448/D448</f>
        <v>0</v>
      </c>
      <c r="C448" s="98">
        <v>0</v>
      </c>
      <c r="D448" s="107">
        <v>6</v>
      </c>
      <c r="E448" s="4" t="s">
        <v>77</v>
      </c>
      <c r="F448" s="1" t="s">
        <v>77</v>
      </c>
      <c r="G448" s="1" t="s">
        <v>77</v>
      </c>
      <c r="H448" s="1" t="s">
        <v>77</v>
      </c>
      <c r="I448" s="1" t="s">
        <v>77</v>
      </c>
      <c r="J448" s="1" t="s">
        <v>77</v>
      </c>
      <c r="K448" s="38" t="s">
        <v>77</v>
      </c>
      <c r="L448" s="1" t="s">
        <v>77</v>
      </c>
      <c r="M448" s="1" t="s">
        <v>77</v>
      </c>
      <c r="N448" s="1" t="s">
        <v>77</v>
      </c>
      <c r="O448" s="1" t="s">
        <v>77</v>
      </c>
      <c r="P448" s="1" t="s">
        <v>77</v>
      </c>
      <c r="Q448" s="1" t="s">
        <v>77</v>
      </c>
      <c r="R448" s="1" t="s">
        <v>77</v>
      </c>
      <c r="S448" s="1" t="s">
        <v>77</v>
      </c>
      <c r="T448" s="1" t="s">
        <v>77</v>
      </c>
      <c r="U448" s="1" t="s">
        <v>77</v>
      </c>
      <c r="V448" s="1" t="s">
        <v>77</v>
      </c>
      <c r="W448" s="1" t="s">
        <v>77</v>
      </c>
      <c r="X448" s="1" t="s">
        <v>77</v>
      </c>
      <c r="Y448" s="1" t="s">
        <v>77</v>
      </c>
      <c r="Z448" s="1" t="s">
        <v>77</v>
      </c>
      <c r="AA448" s="1" t="s">
        <v>77</v>
      </c>
      <c r="AB448" s="1" t="s">
        <v>77</v>
      </c>
      <c r="AC448" s="1" t="s">
        <v>77</v>
      </c>
      <c r="AD448" s="1" t="s">
        <v>77</v>
      </c>
      <c r="AE448" s="1" t="s">
        <v>77</v>
      </c>
      <c r="AF448" s="31" t="s">
        <v>77</v>
      </c>
      <c r="AG448" s="1" t="s">
        <v>77</v>
      </c>
      <c r="AH448" s="1" t="s">
        <v>77</v>
      </c>
      <c r="AI448" s="1" t="s">
        <v>77</v>
      </c>
      <c r="AJ448" s="1" t="s">
        <v>77</v>
      </c>
      <c r="AK448" s="1" t="s">
        <v>77</v>
      </c>
      <c r="AL448" s="1" t="s">
        <v>77</v>
      </c>
      <c r="AM448" s="1" t="s">
        <v>77</v>
      </c>
      <c r="AN448" s="1" t="s">
        <v>77</v>
      </c>
      <c r="AO448" s="1" t="s">
        <v>77</v>
      </c>
      <c r="AP448" s="1" t="s">
        <v>77</v>
      </c>
      <c r="AQ448" s="1" t="s">
        <v>77</v>
      </c>
      <c r="AR448" s="120" t="s">
        <v>77</v>
      </c>
      <c r="AS448" s="21"/>
      <c r="AT448" s="21"/>
      <c r="AU448" s="21"/>
      <c r="AV448" s="21"/>
      <c r="AW448" s="21"/>
      <c r="AX448" s="21"/>
      <c r="AY448" s="21"/>
      <c r="AZ448" s="21"/>
      <c r="BA448" s="21"/>
      <c r="BB448" s="21"/>
      <c r="BC448" s="21"/>
      <c r="BD448" s="21"/>
      <c r="BE448" s="21"/>
      <c r="BF448" s="21"/>
      <c r="BG448" s="21"/>
      <c r="BH448" s="21"/>
      <c r="BI448" s="21"/>
      <c r="BJ448" s="21"/>
    </row>
    <row r="449" spans="1:62" ht="15" customHeight="1">
      <c r="A449" s="4361" t="s">
        <v>150</v>
      </c>
      <c r="B449" s="1264">
        <f t="shared" si="25"/>
        <v>0</v>
      </c>
      <c r="C449" s="98">
        <v>0</v>
      </c>
      <c r="D449" s="107">
        <v>6</v>
      </c>
      <c r="E449" s="4" t="s">
        <v>77</v>
      </c>
      <c r="F449" s="1" t="s">
        <v>77</v>
      </c>
      <c r="G449" s="1" t="s">
        <v>77</v>
      </c>
      <c r="H449" s="1" t="s">
        <v>77</v>
      </c>
      <c r="I449" s="1" t="s">
        <v>77</v>
      </c>
      <c r="J449" s="1" t="s">
        <v>77</v>
      </c>
      <c r="K449" s="38" t="s">
        <v>77</v>
      </c>
      <c r="L449" s="1" t="s">
        <v>77</v>
      </c>
      <c r="M449" s="1" t="s">
        <v>77</v>
      </c>
      <c r="N449" s="1" t="s">
        <v>77</v>
      </c>
      <c r="O449" s="1" t="s">
        <v>77</v>
      </c>
      <c r="P449" s="1" t="s">
        <v>77</v>
      </c>
      <c r="Q449" s="1" t="s">
        <v>77</v>
      </c>
      <c r="R449" s="1" t="s">
        <v>77</v>
      </c>
      <c r="S449" s="1" t="s">
        <v>77</v>
      </c>
      <c r="T449" s="1" t="s">
        <v>77</v>
      </c>
      <c r="U449" s="1" t="s">
        <v>77</v>
      </c>
      <c r="V449" s="1" t="s">
        <v>77</v>
      </c>
      <c r="W449" s="1" t="s">
        <v>77</v>
      </c>
      <c r="X449" s="1" t="s">
        <v>77</v>
      </c>
      <c r="Y449" s="1" t="s">
        <v>77</v>
      </c>
      <c r="Z449" s="1" t="s">
        <v>77</v>
      </c>
      <c r="AA449" s="1" t="s">
        <v>77</v>
      </c>
      <c r="AB449" s="1" t="s">
        <v>77</v>
      </c>
      <c r="AC449" s="1" t="s">
        <v>77</v>
      </c>
      <c r="AD449" s="1" t="s">
        <v>77</v>
      </c>
      <c r="AE449" s="1" t="s">
        <v>77</v>
      </c>
      <c r="AF449" s="31" t="s">
        <v>77</v>
      </c>
      <c r="AG449" s="1" t="s">
        <v>77</v>
      </c>
      <c r="AH449" s="1" t="s">
        <v>77</v>
      </c>
      <c r="AI449" s="1" t="s">
        <v>77</v>
      </c>
      <c r="AJ449" s="1" t="s">
        <v>77</v>
      </c>
      <c r="AK449" s="1" t="s">
        <v>77</v>
      </c>
      <c r="AL449" s="1" t="s">
        <v>77</v>
      </c>
      <c r="AM449" s="1" t="s">
        <v>77</v>
      </c>
      <c r="AN449" s="1" t="s">
        <v>77</v>
      </c>
      <c r="AO449" s="1" t="s">
        <v>77</v>
      </c>
      <c r="AP449" s="1" t="s">
        <v>77</v>
      </c>
      <c r="AQ449" s="1" t="s">
        <v>77</v>
      </c>
      <c r="AR449" s="120" t="s">
        <v>77</v>
      </c>
      <c r="AS449" s="21"/>
      <c r="AT449" s="21"/>
      <c r="AU449" s="21"/>
      <c r="AV449" s="21"/>
      <c r="AW449" s="21"/>
      <c r="AX449" s="21"/>
      <c r="AY449" s="21"/>
      <c r="AZ449" s="21"/>
      <c r="BA449" s="21"/>
      <c r="BB449" s="21"/>
      <c r="BC449" s="21"/>
      <c r="BD449" s="21"/>
      <c r="BE449" s="21"/>
      <c r="BF449" s="21"/>
      <c r="BG449" s="21"/>
      <c r="BH449" s="21"/>
      <c r="BI449" s="21"/>
      <c r="BJ449" s="21"/>
    </row>
    <row r="450" spans="1:62" ht="15" customHeight="1">
      <c r="A450" s="4361" t="s">
        <v>151</v>
      </c>
      <c r="B450" s="1264">
        <f t="shared" si="25"/>
        <v>0.33333333333333331</v>
      </c>
      <c r="C450" s="98">
        <v>2</v>
      </c>
      <c r="D450" s="107">
        <v>6</v>
      </c>
      <c r="E450" s="4" t="s">
        <v>77</v>
      </c>
      <c r="F450" s="1" t="s">
        <v>77</v>
      </c>
      <c r="G450" s="1" t="s">
        <v>77</v>
      </c>
      <c r="H450" s="1" t="s">
        <v>77</v>
      </c>
      <c r="I450" s="1" t="s">
        <v>77</v>
      </c>
      <c r="J450" s="1" t="s">
        <v>77</v>
      </c>
      <c r="K450" s="38" t="s">
        <v>77</v>
      </c>
      <c r="L450" s="1" t="s">
        <v>53</v>
      </c>
      <c r="M450" s="1" t="s">
        <v>77</v>
      </c>
      <c r="N450" s="1" t="s">
        <v>77</v>
      </c>
      <c r="O450" s="1" t="s">
        <v>77</v>
      </c>
      <c r="P450" s="1" t="s">
        <v>77</v>
      </c>
      <c r="Q450" s="1" t="s">
        <v>77</v>
      </c>
      <c r="R450" s="1" t="s">
        <v>77</v>
      </c>
      <c r="S450" s="1" t="s">
        <v>77</v>
      </c>
      <c r="T450" s="1" t="s">
        <v>77</v>
      </c>
      <c r="U450" s="1" t="s">
        <v>77</v>
      </c>
      <c r="V450" s="1" t="s">
        <v>77</v>
      </c>
      <c r="W450" s="1" t="s">
        <v>77</v>
      </c>
      <c r="X450" s="1" t="s">
        <v>77</v>
      </c>
      <c r="Y450" s="1" t="s">
        <v>77</v>
      </c>
      <c r="Z450" s="1" t="s">
        <v>77</v>
      </c>
      <c r="AA450" s="1" t="s">
        <v>77</v>
      </c>
      <c r="AB450" s="1" t="s">
        <v>77</v>
      </c>
      <c r="AC450" s="1" t="s">
        <v>77</v>
      </c>
      <c r="AD450" s="1" t="s">
        <v>53</v>
      </c>
      <c r="AE450" s="1" t="s">
        <v>77</v>
      </c>
      <c r="AF450" s="31" t="s">
        <v>77</v>
      </c>
      <c r="AG450" s="1" t="s">
        <v>77</v>
      </c>
      <c r="AH450" s="1" t="s">
        <v>77</v>
      </c>
      <c r="AI450" s="1" t="s">
        <v>77</v>
      </c>
      <c r="AJ450" s="1" t="s">
        <v>77</v>
      </c>
      <c r="AK450" s="1" t="s">
        <v>77</v>
      </c>
      <c r="AL450" s="1" t="s">
        <v>77</v>
      </c>
      <c r="AM450" s="1" t="s">
        <v>77</v>
      </c>
      <c r="AN450" s="1" t="s">
        <v>77</v>
      </c>
      <c r="AO450" s="1" t="s">
        <v>77</v>
      </c>
      <c r="AP450" s="1" t="s">
        <v>77</v>
      </c>
      <c r="AQ450" s="1" t="s">
        <v>77</v>
      </c>
      <c r="AR450" s="120" t="s">
        <v>77</v>
      </c>
      <c r="AS450" s="21"/>
      <c r="AT450" s="21"/>
      <c r="AU450" s="21"/>
      <c r="AV450" s="21"/>
      <c r="AW450" s="21"/>
      <c r="AX450" s="21"/>
      <c r="AY450" s="21"/>
      <c r="AZ450" s="21"/>
      <c r="BA450" s="21"/>
      <c r="BB450" s="21"/>
      <c r="BC450" s="21"/>
      <c r="BD450" s="21"/>
      <c r="BE450" s="21"/>
      <c r="BF450" s="21"/>
      <c r="BG450" s="21"/>
      <c r="BH450" s="21"/>
      <c r="BI450" s="21"/>
      <c r="BJ450" s="21"/>
    </row>
    <row r="451" spans="1:62" ht="15" customHeight="1">
      <c r="A451" s="4361" t="s">
        <v>152</v>
      </c>
      <c r="B451" s="1264">
        <f t="shared" si="25"/>
        <v>0.33333333333333331</v>
      </c>
      <c r="C451" s="98">
        <v>2</v>
      </c>
      <c r="D451" s="107">
        <v>6</v>
      </c>
      <c r="E451" s="4" t="s">
        <v>53</v>
      </c>
      <c r="F451" s="1" t="s">
        <v>77</v>
      </c>
      <c r="G451" s="1" t="s">
        <v>77</v>
      </c>
      <c r="H451" s="1" t="s">
        <v>77</v>
      </c>
      <c r="I451" s="1" t="s">
        <v>77</v>
      </c>
      <c r="J451" s="1" t="s">
        <v>77</v>
      </c>
      <c r="K451" s="38" t="s">
        <v>77</v>
      </c>
      <c r="L451" s="1" t="s">
        <v>77</v>
      </c>
      <c r="M451" s="1" t="s">
        <v>77</v>
      </c>
      <c r="N451" s="1" t="s">
        <v>77</v>
      </c>
      <c r="O451" s="1" t="s">
        <v>77</v>
      </c>
      <c r="P451" s="1" t="s">
        <v>77</v>
      </c>
      <c r="Q451" s="1" t="s">
        <v>77</v>
      </c>
      <c r="R451" s="1" t="s">
        <v>77</v>
      </c>
      <c r="S451" s="1" t="s">
        <v>77</v>
      </c>
      <c r="T451" s="1" t="s">
        <v>77</v>
      </c>
      <c r="U451" s="1" t="s">
        <v>77</v>
      </c>
      <c r="V451" s="1" t="s">
        <v>77</v>
      </c>
      <c r="W451" s="1" t="s">
        <v>77</v>
      </c>
      <c r="X451" s="1" t="s">
        <v>77</v>
      </c>
      <c r="Y451" s="1" t="s">
        <v>77</v>
      </c>
      <c r="Z451" s="1" t="s">
        <v>77</v>
      </c>
      <c r="AA451" s="1" t="s">
        <v>77</v>
      </c>
      <c r="AB451" s="1" t="s">
        <v>77</v>
      </c>
      <c r="AC451" s="1" t="s">
        <v>77</v>
      </c>
      <c r="AD451" s="1" t="s">
        <v>77</v>
      </c>
      <c r="AE451" s="1" t="s">
        <v>77</v>
      </c>
      <c r="AF451" s="31" t="s">
        <v>77</v>
      </c>
      <c r="AG451" s="1" t="s">
        <v>77</v>
      </c>
      <c r="AH451" s="1" t="s">
        <v>77</v>
      </c>
      <c r="AI451" s="1" t="s">
        <v>77</v>
      </c>
      <c r="AJ451" s="1" t="s">
        <v>77</v>
      </c>
      <c r="AK451" s="1" t="s">
        <v>77</v>
      </c>
      <c r="AL451" s="1" t="s">
        <v>77</v>
      </c>
      <c r="AM451" s="1" t="s">
        <v>77</v>
      </c>
      <c r="AN451" s="1" t="s">
        <v>77</v>
      </c>
      <c r="AO451" s="1" t="s">
        <v>77</v>
      </c>
      <c r="AP451" s="1" t="s">
        <v>77</v>
      </c>
      <c r="AQ451" s="1" t="s">
        <v>77</v>
      </c>
      <c r="AR451" s="120" t="s">
        <v>53</v>
      </c>
      <c r="AS451" s="21"/>
      <c r="AT451" s="21"/>
      <c r="AU451" s="21"/>
      <c r="AV451" s="21"/>
      <c r="AW451" s="21"/>
      <c r="AX451" s="21"/>
      <c r="AY451" s="21"/>
      <c r="AZ451" s="21"/>
      <c r="BA451" s="21"/>
      <c r="BB451" s="21"/>
      <c r="BC451" s="21"/>
      <c r="BD451" s="21"/>
      <c r="BE451" s="21"/>
      <c r="BF451" s="21"/>
      <c r="BG451" s="21"/>
      <c r="BH451" s="21"/>
      <c r="BI451" s="21"/>
      <c r="BJ451" s="21"/>
    </row>
    <row r="452" spans="1:62" ht="15" customHeight="1">
      <c r="A452" s="4362" t="s">
        <v>153</v>
      </c>
      <c r="B452" s="1264">
        <f t="shared" si="25"/>
        <v>0.16666666666666666</v>
      </c>
      <c r="C452" s="98">
        <v>1</v>
      </c>
      <c r="D452" s="107">
        <v>6</v>
      </c>
      <c r="E452" s="4" t="s">
        <v>77</v>
      </c>
      <c r="F452" s="1" t="s">
        <v>77</v>
      </c>
      <c r="G452" s="1" t="s">
        <v>77</v>
      </c>
      <c r="H452" s="1" t="s">
        <v>77</v>
      </c>
      <c r="I452" s="1" t="s">
        <v>77</v>
      </c>
      <c r="J452" s="1" t="s">
        <v>77</v>
      </c>
      <c r="K452" s="38" t="s">
        <v>77</v>
      </c>
      <c r="L452" s="1" t="s">
        <v>77</v>
      </c>
      <c r="M452" s="1" t="s">
        <v>77</v>
      </c>
      <c r="N452" s="1" t="s">
        <v>77</v>
      </c>
      <c r="O452" s="1" t="s">
        <v>77</v>
      </c>
      <c r="P452" s="1" t="s">
        <v>77</v>
      </c>
      <c r="Q452" s="1" t="s">
        <v>77</v>
      </c>
      <c r="R452" s="1" t="s">
        <v>77</v>
      </c>
      <c r="S452" s="1" t="s">
        <v>77</v>
      </c>
      <c r="T452" s="1" t="s">
        <v>77</v>
      </c>
      <c r="U452" s="1" t="s">
        <v>77</v>
      </c>
      <c r="V452" s="1" t="s">
        <v>77</v>
      </c>
      <c r="W452" s="1" t="s">
        <v>77</v>
      </c>
      <c r="X452" s="1" t="s">
        <v>77</v>
      </c>
      <c r="Y452" s="1" t="s">
        <v>77</v>
      </c>
      <c r="Z452" s="1" t="s">
        <v>77</v>
      </c>
      <c r="AA452" s="1" t="s">
        <v>77</v>
      </c>
      <c r="AB452" s="1" t="s">
        <v>77</v>
      </c>
      <c r="AC452" s="1" t="s">
        <v>77</v>
      </c>
      <c r="AD452" s="1" t="s">
        <v>77</v>
      </c>
      <c r="AE452" s="1" t="s">
        <v>77</v>
      </c>
      <c r="AF452" s="31" t="s">
        <v>77</v>
      </c>
      <c r="AG452" s="1" t="s">
        <v>53</v>
      </c>
      <c r="AH452" s="1" t="s">
        <v>77</v>
      </c>
      <c r="AI452" s="1" t="s">
        <v>77</v>
      </c>
      <c r="AJ452" s="1" t="s">
        <v>77</v>
      </c>
      <c r="AK452" s="1" t="s">
        <v>77</v>
      </c>
      <c r="AL452" s="1" t="s">
        <v>77</v>
      </c>
      <c r="AM452" s="1" t="s">
        <v>77</v>
      </c>
      <c r="AN452" s="1" t="s">
        <v>77</v>
      </c>
      <c r="AO452" s="1" t="s">
        <v>77</v>
      </c>
      <c r="AP452" s="1" t="s">
        <v>77</v>
      </c>
      <c r="AQ452" s="1" t="s">
        <v>77</v>
      </c>
      <c r="AR452" s="120" t="s">
        <v>77</v>
      </c>
      <c r="AS452" s="21"/>
      <c r="AT452" s="21"/>
      <c r="AU452" s="21"/>
      <c r="AV452" s="21"/>
      <c r="AW452" s="21"/>
      <c r="AX452" s="21"/>
      <c r="AY452" s="21"/>
      <c r="AZ452" s="21"/>
      <c r="BA452" s="21"/>
      <c r="BB452" s="21"/>
      <c r="BC452" s="21"/>
      <c r="BD452" s="21"/>
      <c r="BE452" s="21"/>
      <c r="BF452" s="21"/>
      <c r="BG452" s="21"/>
      <c r="BH452" s="21"/>
      <c r="BI452" s="21"/>
      <c r="BJ452" s="21"/>
    </row>
    <row r="453" spans="1:62" ht="15" customHeight="1">
      <c r="A453" s="4361" t="s">
        <v>154</v>
      </c>
      <c r="B453" s="1264">
        <f t="shared" si="25"/>
        <v>0</v>
      </c>
      <c r="C453" s="98">
        <v>0</v>
      </c>
      <c r="D453" s="107">
        <v>6</v>
      </c>
      <c r="E453" s="4" t="s">
        <v>77</v>
      </c>
      <c r="F453" s="1" t="s">
        <v>77</v>
      </c>
      <c r="G453" s="1" t="s">
        <v>77</v>
      </c>
      <c r="H453" s="1" t="s">
        <v>77</v>
      </c>
      <c r="I453" s="1" t="s">
        <v>77</v>
      </c>
      <c r="J453" s="1" t="s">
        <v>77</v>
      </c>
      <c r="K453" s="38" t="s">
        <v>77</v>
      </c>
      <c r="L453" s="1" t="s">
        <v>77</v>
      </c>
      <c r="M453" s="1" t="s">
        <v>77</v>
      </c>
      <c r="N453" s="1" t="s">
        <v>77</v>
      </c>
      <c r="O453" s="1" t="s">
        <v>77</v>
      </c>
      <c r="P453" s="1" t="s">
        <v>77</v>
      </c>
      <c r="Q453" s="1" t="s">
        <v>77</v>
      </c>
      <c r="R453" s="1" t="s">
        <v>77</v>
      </c>
      <c r="S453" s="1" t="s">
        <v>77</v>
      </c>
      <c r="T453" s="1" t="s">
        <v>77</v>
      </c>
      <c r="U453" s="1" t="s">
        <v>77</v>
      </c>
      <c r="V453" s="1" t="s">
        <v>77</v>
      </c>
      <c r="W453" s="1" t="s">
        <v>77</v>
      </c>
      <c r="X453" s="1" t="s">
        <v>77</v>
      </c>
      <c r="Y453" s="1" t="s">
        <v>77</v>
      </c>
      <c r="Z453" s="1" t="s">
        <v>77</v>
      </c>
      <c r="AA453" s="1" t="s">
        <v>77</v>
      </c>
      <c r="AB453" s="1" t="s">
        <v>77</v>
      </c>
      <c r="AC453" s="1" t="s">
        <v>77</v>
      </c>
      <c r="AD453" s="1" t="s">
        <v>77</v>
      </c>
      <c r="AE453" s="1" t="s">
        <v>77</v>
      </c>
      <c r="AF453" s="31" t="s">
        <v>77</v>
      </c>
      <c r="AG453" s="1" t="s">
        <v>77</v>
      </c>
      <c r="AH453" s="1" t="s">
        <v>77</v>
      </c>
      <c r="AI453" s="1" t="s">
        <v>77</v>
      </c>
      <c r="AJ453" s="1" t="s">
        <v>77</v>
      </c>
      <c r="AK453" s="1" t="s">
        <v>77</v>
      </c>
      <c r="AL453" s="1" t="s">
        <v>77</v>
      </c>
      <c r="AM453" s="1" t="s">
        <v>77</v>
      </c>
      <c r="AN453" s="1" t="s">
        <v>77</v>
      </c>
      <c r="AO453" s="1" t="s">
        <v>77</v>
      </c>
      <c r="AP453" s="1" t="s">
        <v>77</v>
      </c>
      <c r="AQ453" s="1" t="s">
        <v>77</v>
      </c>
      <c r="AR453" s="120" t="s">
        <v>77</v>
      </c>
      <c r="AS453" s="21"/>
      <c r="AT453" s="21"/>
      <c r="AU453" s="21"/>
      <c r="AV453" s="21"/>
      <c r="AW453" s="21"/>
      <c r="AX453" s="21"/>
      <c r="AY453" s="21"/>
      <c r="AZ453" s="21"/>
      <c r="BA453" s="21"/>
      <c r="BB453" s="21"/>
      <c r="BC453" s="21"/>
      <c r="BD453" s="21"/>
      <c r="BE453" s="21"/>
      <c r="BF453" s="21"/>
      <c r="BG453" s="21"/>
      <c r="BH453" s="21"/>
      <c r="BI453" s="21"/>
      <c r="BJ453" s="21"/>
    </row>
    <row r="454" spans="1:62" ht="15" customHeight="1">
      <c r="A454" s="4363" t="s">
        <v>155</v>
      </c>
      <c r="B454" s="1264">
        <f t="shared" si="25"/>
        <v>0.16666666666666666</v>
      </c>
      <c r="C454" s="98">
        <v>1</v>
      </c>
      <c r="D454" s="107">
        <v>6</v>
      </c>
      <c r="E454" s="4" t="s">
        <v>77</v>
      </c>
      <c r="F454" s="1" t="s">
        <v>77</v>
      </c>
      <c r="G454" s="1" t="s">
        <v>77</v>
      </c>
      <c r="H454" s="1" t="s">
        <v>77</v>
      </c>
      <c r="I454" s="1" t="s">
        <v>77</v>
      </c>
      <c r="J454" s="1" t="s">
        <v>77</v>
      </c>
      <c r="K454" s="38" t="s">
        <v>77</v>
      </c>
      <c r="L454" s="1" t="s">
        <v>77</v>
      </c>
      <c r="M454" s="1" t="s">
        <v>77</v>
      </c>
      <c r="N454" s="1" t="s">
        <v>77</v>
      </c>
      <c r="O454" s="1" t="s">
        <v>77</v>
      </c>
      <c r="P454" s="1" t="s">
        <v>77</v>
      </c>
      <c r="Q454" s="1" t="s">
        <v>77</v>
      </c>
      <c r="R454" s="1" t="s">
        <v>77</v>
      </c>
      <c r="S454" s="1" t="s">
        <v>77</v>
      </c>
      <c r="T454" s="1" t="s">
        <v>77</v>
      </c>
      <c r="U454" s="1" t="s">
        <v>77</v>
      </c>
      <c r="V454" s="1" t="s">
        <v>77</v>
      </c>
      <c r="W454" s="1" t="s">
        <v>77</v>
      </c>
      <c r="X454" s="1" t="s">
        <v>77</v>
      </c>
      <c r="Y454" s="1" t="s">
        <v>77</v>
      </c>
      <c r="Z454" s="1" t="s">
        <v>77</v>
      </c>
      <c r="AA454" s="1" t="s">
        <v>77</v>
      </c>
      <c r="AB454" s="1" t="s">
        <v>77</v>
      </c>
      <c r="AC454" s="1" t="s">
        <v>77</v>
      </c>
      <c r="AD454" s="1" t="s">
        <v>77</v>
      </c>
      <c r="AE454" s="1" t="s">
        <v>77</v>
      </c>
      <c r="AF454" s="31" t="s">
        <v>77</v>
      </c>
      <c r="AG454" s="1" t="s">
        <v>77</v>
      </c>
      <c r="AH454" s="1" t="s">
        <v>77</v>
      </c>
      <c r="AI454" s="1" t="s">
        <v>77</v>
      </c>
      <c r="AJ454" s="1" t="s">
        <v>77</v>
      </c>
      <c r="AK454" s="1" t="s">
        <v>77</v>
      </c>
      <c r="AL454" s="1" t="s">
        <v>77</v>
      </c>
      <c r="AM454" s="1" t="s">
        <v>77</v>
      </c>
      <c r="AN454" s="1" t="s">
        <v>77</v>
      </c>
      <c r="AO454" s="1" t="s">
        <v>77</v>
      </c>
      <c r="AP454" s="1" t="s">
        <v>77</v>
      </c>
      <c r="AQ454" s="1" t="s">
        <v>77</v>
      </c>
      <c r="AR454" s="120" t="s">
        <v>77</v>
      </c>
      <c r="AS454" s="21"/>
      <c r="AT454" s="21"/>
      <c r="AU454" s="21"/>
      <c r="AV454" s="21"/>
      <c r="AW454" s="21"/>
      <c r="AX454" s="21"/>
      <c r="AY454" s="21"/>
      <c r="AZ454" s="21"/>
      <c r="BA454" s="21"/>
      <c r="BB454" s="21"/>
      <c r="BC454" s="21"/>
      <c r="BD454" s="21"/>
      <c r="BE454" s="21"/>
      <c r="BF454" s="21"/>
      <c r="BG454" s="21"/>
      <c r="BH454" s="21"/>
      <c r="BI454" s="21"/>
      <c r="BJ454" s="21"/>
    </row>
    <row r="455" spans="1:62" ht="15" customHeight="1">
      <c r="A455" s="4360" t="s">
        <v>181</v>
      </c>
      <c r="B455" s="4397"/>
      <c r="C455" s="1389"/>
      <c r="D455" s="121"/>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124"/>
      <c r="AS455" s="21"/>
      <c r="AT455" s="21"/>
      <c r="AU455" s="21"/>
      <c r="AV455" s="21"/>
      <c r="AW455" s="21"/>
      <c r="AX455" s="21"/>
      <c r="AY455" s="21"/>
      <c r="AZ455" s="21"/>
      <c r="BA455" s="21"/>
      <c r="BB455" s="21"/>
      <c r="BC455" s="21"/>
      <c r="BD455" s="21"/>
      <c r="BE455" s="21"/>
      <c r="BF455" s="21"/>
      <c r="BG455" s="21"/>
      <c r="BH455" s="21"/>
      <c r="BI455" s="21"/>
      <c r="BJ455" s="21"/>
    </row>
    <row r="456" spans="1:62" ht="15" customHeight="1">
      <c r="A456" s="4361" t="s">
        <v>149</v>
      </c>
      <c r="B456" s="4403">
        <f t="shared" ref="B456:B462" si="26">C456/D456</f>
        <v>0.2</v>
      </c>
      <c r="C456" s="98">
        <v>1</v>
      </c>
      <c r="D456" s="107">
        <v>5</v>
      </c>
      <c r="E456" s="4" t="s">
        <v>77</v>
      </c>
      <c r="F456" s="1" t="s">
        <v>77</v>
      </c>
      <c r="G456" s="1" t="s">
        <v>77</v>
      </c>
      <c r="H456" s="1" t="s">
        <v>77</v>
      </c>
      <c r="I456" s="1" t="s">
        <v>77</v>
      </c>
      <c r="J456" s="1" t="s">
        <v>77</v>
      </c>
      <c r="K456" s="38" t="s">
        <v>77</v>
      </c>
      <c r="L456" s="1" t="s">
        <v>77</v>
      </c>
      <c r="M456" s="1" t="s">
        <v>77</v>
      </c>
      <c r="N456" s="1" t="s">
        <v>77</v>
      </c>
      <c r="O456" s="1" t="s">
        <v>77</v>
      </c>
      <c r="P456" s="1" t="s">
        <v>77</v>
      </c>
      <c r="Q456" s="1" t="s">
        <v>77</v>
      </c>
      <c r="R456" s="1" t="s">
        <v>77</v>
      </c>
      <c r="S456" s="1" t="s">
        <v>77</v>
      </c>
      <c r="T456" s="1" t="s">
        <v>77</v>
      </c>
      <c r="U456" s="1" t="s">
        <v>77</v>
      </c>
      <c r="V456" s="1" t="s">
        <v>77</v>
      </c>
      <c r="W456" s="1" t="s">
        <v>77</v>
      </c>
      <c r="X456" s="1" t="s">
        <v>77</v>
      </c>
      <c r="Y456" s="1" t="s">
        <v>77</v>
      </c>
      <c r="Z456" s="1" t="s">
        <v>77</v>
      </c>
      <c r="AA456" s="1" t="s">
        <v>77</v>
      </c>
      <c r="AB456" s="1" t="s">
        <v>77</v>
      </c>
      <c r="AC456" s="1" t="s">
        <v>77</v>
      </c>
      <c r="AD456" s="1" t="s">
        <v>77</v>
      </c>
      <c r="AE456" s="1" t="s">
        <v>77</v>
      </c>
      <c r="AF456" s="31" t="s">
        <v>77</v>
      </c>
      <c r="AG456" s="1" t="s">
        <v>77</v>
      </c>
      <c r="AH456" s="1" t="s">
        <v>77</v>
      </c>
      <c r="AI456" s="1" t="s">
        <v>77</v>
      </c>
      <c r="AJ456" s="1" t="s">
        <v>53</v>
      </c>
      <c r="AK456" s="1" t="s">
        <v>77</v>
      </c>
      <c r="AL456" s="1" t="s">
        <v>77</v>
      </c>
      <c r="AM456" s="1" t="s">
        <v>77</v>
      </c>
      <c r="AN456" s="1" t="s">
        <v>77</v>
      </c>
      <c r="AO456" s="1" t="s">
        <v>77</v>
      </c>
      <c r="AP456" s="1" t="s">
        <v>77</v>
      </c>
      <c r="AQ456" s="1" t="s">
        <v>77</v>
      </c>
      <c r="AR456" s="120" t="s">
        <v>77</v>
      </c>
      <c r="AS456" s="21"/>
      <c r="AT456" s="21"/>
      <c r="AU456" s="21"/>
      <c r="AV456" s="21"/>
      <c r="AW456" s="21"/>
      <c r="AX456" s="21"/>
      <c r="AY456" s="21"/>
      <c r="AZ456" s="21"/>
      <c r="BA456" s="21"/>
      <c r="BB456" s="21"/>
      <c r="BC456" s="21"/>
      <c r="BD456" s="21"/>
      <c r="BE456" s="21"/>
      <c r="BF456" s="21"/>
      <c r="BG456" s="21"/>
      <c r="BH456" s="21"/>
      <c r="BI456" s="21"/>
      <c r="BJ456" s="21"/>
    </row>
    <row r="457" spans="1:62" ht="15" customHeight="1">
      <c r="A457" s="4361" t="s">
        <v>150</v>
      </c>
      <c r="B457" s="4403">
        <f t="shared" si="26"/>
        <v>0</v>
      </c>
      <c r="C457" s="98">
        <v>0</v>
      </c>
      <c r="D457" s="107">
        <v>5</v>
      </c>
      <c r="E457" s="4" t="s">
        <v>77</v>
      </c>
      <c r="F457" s="1" t="s">
        <v>77</v>
      </c>
      <c r="G457" s="1" t="s">
        <v>77</v>
      </c>
      <c r="H457" s="1" t="s">
        <v>77</v>
      </c>
      <c r="I457" s="1" t="s">
        <v>77</v>
      </c>
      <c r="J457" s="1" t="s">
        <v>77</v>
      </c>
      <c r="K457" s="38" t="s">
        <v>77</v>
      </c>
      <c r="L457" s="1" t="s">
        <v>77</v>
      </c>
      <c r="M457" s="1" t="s">
        <v>77</v>
      </c>
      <c r="N457" s="1" t="s">
        <v>77</v>
      </c>
      <c r="O457" s="1" t="s">
        <v>77</v>
      </c>
      <c r="P457" s="1" t="s">
        <v>77</v>
      </c>
      <c r="Q457" s="1" t="s">
        <v>77</v>
      </c>
      <c r="R457" s="1" t="s">
        <v>77</v>
      </c>
      <c r="S457" s="1" t="s">
        <v>77</v>
      </c>
      <c r="T457" s="1" t="s">
        <v>77</v>
      </c>
      <c r="U457" s="1" t="s">
        <v>77</v>
      </c>
      <c r="V457" s="1" t="s">
        <v>77</v>
      </c>
      <c r="W457" s="1" t="s">
        <v>77</v>
      </c>
      <c r="X457" s="1" t="s">
        <v>77</v>
      </c>
      <c r="Y457" s="1" t="s">
        <v>77</v>
      </c>
      <c r="Z457" s="1" t="s">
        <v>77</v>
      </c>
      <c r="AA457" s="1" t="s">
        <v>77</v>
      </c>
      <c r="AB457" s="1" t="s">
        <v>77</v>
      </c>
      <c r="AC457" s="1" t="s">
        <v>77</v>
      </c>
      <c r="AD457" s="1" t="s">
        <v>77</v>
      </c>
      <c r="AE457" s="1" t="s">
        <v>77</v>
      </c>
      <c r="AF457" s="31" t="s">
        <v>77</v>
      </c>
      <c r="AG457" s="1" t="s">
        <v>77</v>
      </c>
      <c r="AH457" s="1" t="s">
        <v>77</v>
      </c>
      <c r="AI457" s="1" t="s">
        <v>77</v>
      </c>
      <c r="AJ457" s="1" t="s">
        <v>77</v>
      </c>
      <c r="AK457" s="1" t="s">
        <v>77</v>
      </c>
      <c r="AL457" s="1" t="s">
        <v>77</v>
      </c>
      <c r="AM457" s="1" t="s">
        <v>77</v>
      </c>
      <c r="AN457" s="1" t="s">
        <v>77</v>
      </c>
      <c r="AO457" s="1" t="s">
        <v>77</v>
      </c>
      <c r="AP457" s="1" t="s">
        <v>77</v>
      </c>
      <c r="AQ457" s="1" t="s">
        <v>77</v>
      </c>
      <c r="AR457" s="120" t="s">
        <v>77</v>
      </c>
      <c r="AS457" s="21"/>
      <c r="AT457" s="21"/>
      <c r="AU457" s="21"/>
      <c r="AV457" s="21"/>
      <c r="AW457" s="21"/>
      <c r="AX457" s="21"/>
      <c r="AY457" s="21"/>
      <c r="AZ457" s="21"/>
      <c r="BA457" s="21"/>
      <c r="BB457" s="21"/>
      <c r="BC457" s="21"/>
      <c r="BD457" s="21"/>
      <c r="BE457" s="21"/>
      <c r="BF457" s="21"/>
      <c r="BG457" s="21"/>
      <c r="BH457" s="21"/>
      <c r="BI457" s="21"/>
      <c r="BJ457" s="21"/>
    </row>
    <row r="458" spans="1:62" ht="15" customHeight="1">
      <c r="A458" s="4361" t="s">
        <v>151</v>
      </c>
      <c r="B458" s="4403">
        <f t="shared" si="26"/>
        <v>0.2</v>
      </c>
      <c r="C458" s="98">
        <v>1</v>
      </c>
      <c r="D458" s="107">
        <v>5</v>
      </c>
      <c r="E458" s="4" t="s">
        <v>77</v>
      </c>
      <c r="F458" s="1" t="s">
        <v>77</v>
      </c>
      <c r="G458" s="1" t="s">
        <v>77</v>
      </c>
      <c r="H458" s="1" t="s">
        <v>77</v>
      </c>
      <c r="I458" s="1" t="s">
        <v>77</v>
      </c>
      <c r="J458" s="1" t="s">
        <v>77</v>
      </c>
      <c r="K458" s="38" t="s">
        <v>77</v>
      </c>
      <c r="L458" s="1" t="s">
        <v>53</v>
      </c>
      <c r="M458" s="1" t="s">
        <v>77</v>
      </c>
      <c r="N458" s="1" t="s">
        <v>77</v>
      </c>
      <c r="O458" s="1" t="s">
        <v>77</v>
      </c>
      <c r="P458" s="1" t="s">
        <v>77</v>
      </c>
      <c r="Q458" s="1" t="s">
        <v>77</v>
      </c>
      <c r="R458" s="1" t="s">
        <v>77</v>
      </c>
      <c r="S458" s="1" t="s">
        <v>77</v>
      </c>
      <c r="T458" s="1" t="s">
        <v>77</v>
      </c>
      <c r="U458" s="1" t="s">
        <v>77</v>
      </c>
      <c r="V458" s="1" t="s">
        <v>77</v>
      </c>
      <c r="W458" s="1" t="s">
        <v>77</v>
      </c>
      <c r="X458" s="1" t="s">
        <v>77</v>
      </c>
      <c r="Y458" s="1" t="s">
        <v>77</v>
      </c>
      <c r="Z458" s="1" t="s">
        <v>77</v>
      </c>
      <c r="AA458" s="1" t="s">
        <v>77</v>
      </c>
      <c r="AB458" s="1" t="s">
        <v>77</v>
      </c>
      <c r="AC458" s="1" t="s">
        <v>77</v>
      </c>
      <c r="AD458" s="1" t="s">
        <v>77</v>
      </c>
      <c r="AE458" s="1" t="s">
        <v>77</v>
      </c>
      <c r="AF458" s="31" t="s">
        <v>77</v>
      </c>
      <c r="AG458" s="1" t="s">
        <v>77</v>
      </c>
      <c r="AH458" s="1" t="s">
        <v>77</v>
      </c>
      <c r="AI458" s="1" t="s">
        <v>77</v>
      </c>
      <c r="AJ458" s="1" t="s">
        <v>77</v>
      </c>
      <c r="AK458" s="1" t="s">
        <v>77</v>
      </c>
      <c r="AL458" s="1" t="s">
        <v>77</v>
      </c>
      <c r="AM458" s="1" t="s">
        <v>77</v>
      </c>
      <c r="AN458" s="1" t="s">
        <v>77</v>
      </c>
      <c r="AO458" s="1" t="s">
        <v>77</v>
      </c>
      <c r="AP458" s="1" t="s">
        <v>77</v>
      </c>
      <c r="AQ458" s="1" t="s">
        <v>77</v>
      </c>
      <c r="AR458" s="120" t="s">
        <v>77</v>
      </c>
      <c r="AS458" s="21"/>
      <c r="AT458" s="21"/>
      <c r="AU458" s="21"/>
      <c r="AV458" s="21"/>
      <c r="AW458" s="21"/>
      <c r="AX458" s="21"/>
      <c r="AY458" s="21"/>
      <c r="AZ458" s="21"/>
      <c r="BA458" s="21"/>
      <c r="BB458" s="21"/>
      <c r="BC458" s="21"/>
      <c r="BD458" s="21"/>
      <c r="BE458" s="21"/>
      <c r="BF458" s="21"/>
      <c r="BG458" s="21"/>
      <c r="BH458" s="21"/>
      <c r="BI458" s="21"/>
      <c r="BJ458" s="21"/>
    </row>
    <row r="459" spans="1:62" ht="15" customHeight="1">
      <c r="A459" s="4361" t="s">
        <v>152</v>
      </c>
      <c r="B459" s="4403">
        <f t="shared" si="26"/>
        <v>0.2</v>
      </c>
      <c r="C459" s="98">
        <v>1</v>
      </c>
      <c r="D459" s="107">
        <v>5</v>
      </c>
      <c r="E459" s="4" t="s">
        <v>77</v>
      </c>
      <c r="F459" s="1" t="s">
        <v>77</v>
      </c>
      <c r="G459" s="1" t="s">
        <v>77</v>
      </c>
      <c r="H459" s="1" t="s">
        <v>77</v>
      </c>
      <c r="I459" s="1" t="s">
        <v>77</v>
      </c>
      <c r="J459" s="1" t="s">
        <v>77</v>
      </c>
      <c r="K459" s="38" t="s">
        <v>77</v>
      </c>
      <c r="L459" s="1" t="s">
        <v>77</v>
      </c>
      <c r="M459" s="1" t="s">
        <v>77</v>
      </c>
      <c r="N459" s="1" t="s">
        <v>77</v>
      </c>
      <c r="O459" s="1" t="s">
        <v>77</v>
      </c>
      <c r="P459" s="1" t="s">
        <v>77</v>
      </c>
      <c r="Q459" s="1" t="s">
        <v>77</v>
      </c>
      <c r="R459" s="1" t="s">
        <v>77</v>
      </c>
      <c r="S459" s="1" t="s">
        <v>77</v>
      </c>
      <c r="T459" s="1" t="s">
        <v>77</v>
      </c>
      <c r="U459" s="1" t="s">
        <v>77</v>
      </c>
      <c r="V459" s="1" t="s">
        <v>77</v>
      </c>
      <c r="W459" s="1" t="s">
        <v>77</v>
      </c>
      <c r="X459" s="1" t="s">
        <v>77</v>
      </c>
      <c r="Y459" s="1" t="s">
        <v>77</v>
      </c>
      <c r="Z459" s="1" t="s">
        <v>77</v>
      </c>
      <c r="AA459" s="1" t="s">
        <v>77</v>
      </c>
      <c r="AB459" s="1" t="s">
        <v>77</v>
      </c>
      <c r="AC459" s="1" t="s">
        <v>77</v>
      </c>
      <c r="AD459" s="1" t="s">
        <v>77</v>
      </c>
      <c r="AE459" s="1" t="s">
        <v>77</v>
      </c>
      <c r="AF459" s="31" t="s">
        <v>77</v>
      </c>
      <c r="AG459" s="1" t="s">
        <v>77</v>
      </c>
      <c r="AH459" s="1" t="s">
        <v>77</v>
      </c>
      <c r="AI459" s="1" t="s">
        <v>77</v>
      </c>
      <c r="AJ459" s="1" t="s">
        <v>77</v>
      </c>
      <c r="AK459" s="1" t="s">
        <v>77</v>
      </c>
      <c r="AL459" s="1" t="s">
        <v>77</v>
      </c>
      <c r="AM459" s="1" t="s">
        <v>77</v>
      </c>
      <c r="AN459" s="1" t="s">
        <v>77</v>
      </c>
      <c r="AO459" s="1" t="s">
        <v>77</v>
      </c>
      <c r="AP459" s="1" t="s">
        <v>77</v>
      </c>
      <c r="AQ459" s="1" t="s">
        <v>77</v>
      </c>
      <c r="AR459" s="120" t="s">
        <v>53</v>
      </c>
      <c r="AS459" s="21"/>
      <c r="AT459" s="21"/>
      <c r="AU459" s="21"/>
      <c r="AV459" s="21"/>
      <c r="AW459" s="21"/>
      <c r="AX459" s="21"/>
      <c r="AY459" s="21"/>
      <c r="AZ459" s="21"/>
      <c r="BA459" s="21"/>
      <c r="BB459" s="21"/>
      <c r="BC459" s="21"/>
      <c r="BD459" s="21"/>
      <c r="BE459" s="21"/>
      <c r="BF459" s="21"/>
      <c r="BG459" s="21"/>
      <c r="BH459" s="21"/>
      <c r="BI459" s="21"/>
      <c r="BJ459" s="21"/>
    </row>
    <row r="460" spans="1:62" ht="15" customHeight="1">
      <c r="A460" s="4362" t="s">
        <v>153</v>
      </c>
      <c r="B460" s="4403">
        <f t="shared" si="26"/>
        <v>0</v>
      </c>
      <c r="C460" s="98">
        <v>0</v>
      </c>
      <c r="D460" s="107">
        <v>5</v>
      </c>
      <c r="E460" s="4" t="s">
        <v>77</v>
      </c>
      <c r="F460" s="1" t="s">
        <v>77</v>
      </c>
      <c r="G460" s="1" t="s">
        <v>77</v>
      </c>
      <c r="H460" s="1" t="s">
        <v>77</v>
      </c>
      <c r="I460" s="1" t="s">
        <v>77</v>
      </c>
      <c r="J460" s="1" t="s">
        <v>77</v>
      </c>
      <c r="K460" s="38" t="s">
        <v>77</v>
      </c>
      <c r="L460" s="1" t="s">
        <v>77</v>
      </c>
      <c r="M460" s="1" t="s">
        <v>77</v>
      </c>
      <c r="N460" s="1" t="s">
        <v>77</v>
      </c>
      <c r="O460" s="1" t="s">
        <v>77</v>
      </c>
      <c r="P460" s="1" t="s">
        <v>77</v>
      </c>
      <c r="Q460" s="1" t="s">
        <v>77</v>
      </c>
      <c r="R460" s="1" t="s">
        <v>77</v>
      </c>
      <c r="S460" s="1" t="s">
        <v>77</v>
      </c>
      <c r="T460" s="1" t="s">
        <v>77</v>
      </c>
      <c r="U460" s="1" t="s">
        <v>77</v>
      </c>
      <c r="V460" s="1" t="s">
        <v>77</v>
      </c>
      <c r="W460" s="1" t="s">
        <v>77</v>
      </c>
      <c r="X460" s="1" t="s">
        <v>77</v>
      </c>
      <c r="Y460" s="1" t="s">
        <v>77</v>
      </c>
      <c r="Z460" s="1" t="s">
        <v>77</v>
      </c>
      <c r="AA460" s="1" t="s">
        <v>77</v>
      </c>
      <c r="AB460" s="1" t="s">
        <v>77</v>
      </c>
      <c r="AC460" s="1" t="s">
        <v>77</v>
      </c>
      <c r="AD460" s="1" t="s">
        <v>77</v>
      </c>
      <c r="AE460" s="1" t="s">
        <v>77</v>
      </c>
      <c r="AF460" s="31" t="s">
        <v>77</v>
      </c>
      <c r="AG460" s="1" t="s">
        <v>77</v>
      </c>
      <c r="AH460" s="1" t="s">
        <v>77</v>
      </c>
      <c r="AI460" s="1" t="s">
        <v>77</v>
      </c>
      <c r="AJ460" s="1" t="s">
        <v>77</v>
      </c>
      <c r="AK460" s="1" t="s">
        <v>77</v>
      </c>
      <c r="AL460" s="1" t="s">
        <v>77</v>
      </c>
      <c r="AM460" s="1" t="s">
        <v>77</v>
      </c>
      <c r="AN460" s="1" t="s">
        <v>77</v>
      </c>
      <c r="AO460" s="1" t="s">
        <v>77</v>
      </c>
      <c r="AP460" s="1" t="s">
        <v>77</v>
      </c>
      <c r="AQ460" s="1" t="s">
        <v>77</v>
      </c>
      <c r="AR460" s="120" t="s">
        <v>77</v>
      </c>
      <c r="AS460" s="21"/>
      <c r="AT460" s="21"/>
      <c r="AU460" s="21"/>
      <c r="AV460" s="21"/>
      <c r="AW460" s="21"/>
      <c r="AX460" s="21"/>
      <c r="AY460" s="21"/>
      <c r="AZ460" s="21"/>
      <c r="BA460" s="21"/>
      <c r="BB460" s="21"/>
      <c r="BC460" s="21"/>
      <c r="BD460" s="21"/>
      <c r="BE460" s="21"/>
      <c r="BF460" s="21"/>
      <c r="BG460" s="21"/>
      <c r="BH460" s="21"/>
      <c r="BI460" s="21"/>
      <c r="BJ460" s="21"/>
    </row>
    <row r="461" spans="1:62" ht="15" customHeight="1">
      <c r="A461" s="4361" t="s">
        <v>154</v>
      </c>
      <c r="B461" s="4403">
        <f t="shared" si="26"/>
        <v>0</v>
      </c>
      <c r="C461" s="98">
        <v>0</v>
      </c>
      <c r="D461" s="107">
        <v>5</v>
      </c>
      <c r="E461" s="4" t="s">
        <v>77</v>
      </c>
      <c r="F461" s="1" t="s">
        <v>77</v>
      </c>
      <c r="G461" s="1" t="s">
        <v>77</v>
      </c>
      <c r="H461" s="1" t="s">
        <v>77</v>
      </c>
      <c r="I461" s="1" t="s">
        <v>77</v>
      </c>
      <c r="J461" s="1" t="s">
        <v>77</v>
      </c>
      <c r="K461" s="38" t="s">
        <v>77</v>
      </c>
      <c r="L461" s="1" t="s">
        <v>77</v>
      </c>
      <c r="M461" s="1" t="s">
        <v>77</v>
      </c>
      <c r="N461" s="1" t="s">
        <v>77</v>
      </c>
      <c r="O461" s="1" t="s">
        <v>77</v>
      </c>
      <c r="P461" s="1" t="s">
        <v>77</v>
      </c>
      <c r="Q461" s="1" t="s">
        <v>77</v>
      </c>
      <c r="R461" s="1" t="s">
        <v>77</v>
      </c>
      <c r="S461" s="1" t="s">
        <v>77</v>
      </c>
      <c r="T461" s="1" t="s">
        <v>77</v>
      </c>
      <c r="U461" s="1" t="s">
        <v>77</v>
      </c>
      <c r="V461" s="1" t="s">
        <v>77</v>
      </c>
      <c r="W461" s="1" t="s">
        <v>77</v>
      </c>
      <c r="X461" s="1" t="s">
        <v>77</v>
      </c>
      <c r="Y461" s="1" t="s">
        <v>77</v>
      </c>
      <c r="Z461" s="1" t="s">
        <v>77</v>
      </c>
      <c r="AA461" s="1" t="s">
        <v>77</v>
      </c>
      <c r="AB461" s="1" t="s">
        <v>77</v>
      </c>
      <c r="AC461" s="1" t="s">
        <v>77</v>
      </c>
      <c r="AD461" s="1" t="s">
        <v>77</v>
      </c>
      <c r="AE461" s="1" t="s">
        <v>77</v>
      </c>
      <c r="AF461" s="31" t="s">
        <v>77</v>
      </c>
      <c r="AG461" s="1" t="s">
        <v>77</v>
      </c>
      <c r="AH461" s="1" t="s">
        <v>77</v>
      </c>
      <c r="AI461" s="1" t="s">
        <v>77</v>
      </c>
      <c r="AJ461" s="1" t="s">
        <v>77</v>
      </c>
      <c r="AK461" s="1" t="s">
        <v>77</v>
      </c>
      <c r="AL461" s="1" t="s">
        <v>77</v>
      </c>
      <c r="AM461" s="1" t="s">
        <v>77</v>
      </c>
      <c r="AN461" s="1" t="s">
        <v>77</v>
      </c>
      <c r="AO461" s="1" t="s">
        <v>77</v>
      </c>
      <c r="AP461" s="1" t="s">
        <v>77</v>
      </c>
      <c r="AQ461" s="1" t="s">
        <v>77</v>
      </c>
      <c r="AR461" s="120" t="s">
        <v>77</v>
      </c>
      <c r="AS461" s="21"/>
      <c r="AT461" s="21"/>
      <c r="AU461" s="21"/>
      <c r="AV461" s="21"/>
      <c r="AW461" s="21"/>
      <c r="AX461" s="21"/>
      <c r="AY461" s="21"/>
      <c r="AZ461" s="21"/>
      <c r="BA461" s="21"/>
      <c r="BB461" s="21"/>
      <c r="BC461" s="21"/>
      <c r="BD461" s="21"/>
      <c r="BE461" s="21"/>
      <c r="BF461" s="21"/>
      <c r="BG461" s="21"/>
      <c r="BH461" s="21"/>
      <c r="BI461" s="21"/>
      <c r="BJ461" s="21"/>
    </row>
    <row r="462" spans="1:62" ht="15" customHeight="1">
      <c r="A462" s="4363" t="s">
        <v>155</v>
      </c>
      <c r="B462" s="5">
        <f t="shared" si="26"/>
        <v>0.4</v>
      </c>
      <c r="C462" s="98">
        <v>2</v>
      </c>
      <c r="D462" s="107">
        <v>5</v>
      </c>
      <c r="E462" s="4" t="s">
        <v>77</v>
      </c>
      <c r="F462" s="1" t="s">
        <v>77</v>
      </c>
      <c r="G462" s="1" t="s">
        <v>77</v>
      </c>
      <c r="H462" s="1" t="s">
        <v>77</v>
      </c>
      <c r="I462" s="1" t="s">
        <v>77</v>
      </c>
      <c r="J462" s="1" t="s">
        <v>77</v>
      </c>
      <c r="K462" s="38" t="s">
        <v>77</v>
      </c>
      <c r="L462" s="1" t="s">
        <v>77</v>
      </c>
      <c r="M462" s="1" t="s">
        <v>77</v>
      </c>
      <c r="N462" s="1" t="s">
        <v>77</v>
      </c>
      <c r="O462" s="1" t="s">
        <v>77</v>
      </c>
      <c r="P462" s="1" t="s">
        <v>77</v>
      </c>
      <c r="Q462" s="1" t="s">
        <v>77</v>
      </c>
      <c r="R462" s="1" t="s">
        <v>77</v>
      </c>
      <c r="S462" s="1" t="s">
        <v>77</v>
      </c>
      <c r="T462" s="1" t="s">
        <v>77</v>
      </c>
      <c r="U462" s="1" t="s">
        <v>77</v>
      </c>
      <c r="V462" s="1" t="s">
        <v>77</v>
      </c>
      <c r="W462" s="1" t="s">
        <v>77</v>
      </c>
      <c r="X462" s="1" t="s">
        <v>77</v>
      </c>
      <c r="Y462" s="1" t="s">
        <v>77</v>
      </c>
      <c r="Z462" s="1" t="s">
        <v>77</v>
      </c>
      <c r="AA462" s="1" t="s">
        <v>77</v>
      </c>
      <c r="AB462" s="1" t="s">
        <v>77</v>
      </c>
      <c r="AC462" s="1" t="s">
        <v>77</v>
      </c>
      <c r="AD462" s="1" t="s">
        <v>77</v>
      </c>
      <c r="AE462" s="1" t="s">
        <v>77</v>
      </c>
      <c r="AF462" s="31" t="s">
        <v>77</v>
      </c>
      <c r="AG462" s="1" t="s">
        <v>53</v>
      </c>
      <c r="AH462" s="1" t="s">
        <v>77</v>
      </c>
      <c r="AI462" s="1" t="s">
        <v>77</v>
      </c>
      <c r="AJ462" s="1" t="s">
        <v>77</v>
      </c>
      <c r="AK462" s="1" t="s">
        <v>77</v>
      </c>
      <c r="AL462" s="1" t="s">
        <v>77</v>
      </c>
      <c r="AM462" s="1" t="s">
        <v>77</v>
      </c>
      <c r="AN462" s="1" t="s">
        <v>77</v>
      </c>
      <c r="AO462" s="1" t="s">
        <v>77</v>
      </c>
      <c r="AP462" s="1" t="s">
        <v>77</v>
      </c>
      <c r="AQ462" s="1" t="s">
        <v>77</v>
      </c>
      <c r="AR462" s="120" t="s">
        <v>77</v>
      </c>
      <c r="AS462" s="21"/>
      <c r="AT462" s="21"/>
      <c r="AU462" s="21"/>
      <c r="AV462" s="21"/>
      <c r="AW462" s="21"/>
      <c r="AX462" s="21"/>
      <c r="AY462" s="21"/>
      <c r="AZ462" s="21"/>
      <c r="BA462" s="21"/>
      <c r="BB462" s="21"/>
      <c r="BC462" s="21"/>
      <c r="BD462" s="21"/>
      <c r="BE462" s="21"/>
      <c r="BF462" s="21"/>
      <c r="BG462" s="21"/>
      <c r="BH462" s="21"/>
      <c r="BI462" s="21"/>
      <c r="BJ462" s="21"/>
    </row>
    <row r="463" spans="1:62" ht="15" customHeight="1">
      <c r="A463" s="4360" t="s">
        <v>182</v>
      </c>
      <c r="B463" s="4397"/>
      <c r="C463" s="1389"/>
      <c r="D463" s="121"/>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124"/>
      <c r="AS463" s="21"/>
      <c r="AT463" s="21"/>
      <c r="AU463" s="21"/>
      <c r="AV463" s="21"/>
      <c r="AW463" s="21"/>
      <c r="AX463" s="21"/>
      <c r="AY463" s="21"/>
      <c r="AZ463" s="21"/>
      <c r="BA463" s="21"/>
      <c r="BB463" s="21"/>
      <c r="BC463" s="21"/>
      <c r="BD463" s="21"/>
      <c r="BE463" s="21"/>
      <c r="BF463" s="21"/>
      <c r="BG463" s="21"/>
      <c r="BH463" s="21"/>
      <c r="BI463" s="21"/>
      <c r="BJ463" s="21"/>
    </row>
    <row r="464" spans="1:62" ht="15" customHeight="1">
      <c r="A464" s="4361" t="s">
        <v>149</v>
      </c>
      <c r="B464" s="5">
        <f t="shared" ref="B464:B470" si="27">C464/D464</f>
        <v>0.5</v>
      </c>
      <c r="C464" s="98">
        <v>11</v>
      </c>
      <c r="D464" s="107">
        <v>22</v>
      </c>
      <c r="E464" s="4" t="s">
        <v>77</v>
      </c>
      <c r="F464" s="1" t="s">
        <v>77</v>
      </c>
      <c r="G464" s="1" t="s">
        <v>53</v>
      </c>
      <c r="H464" s="1" t="s">
        <v>77</v>
      </c>
      <c r="I464" s="1" t="s">
        <v>77</v>
      </c>
      <c r="J464" s="1" t="s">
        <v>77</v>
      </c>
      <c r="K464" s="38" t="s">
        <v>77</v>
      </c>
      <c r="L464" s="1" t="s">
        <v>77</v>
      </c>
      <c r="M464" s="1" t="s">
        <v>77</v>
      </c>
      <c r="N464" s="1" t="s">
        <v>53</v>
      </c>
      <c r="O464" s="1" t="s">
        <v>77</v>
      </c>
      <c r="P464" s="1" t="s">
        <v>77</v>
      </c>
      <c r="Q464" s="1" t="s">
        <v>53</v>
      </c>
      <c r="R464" s="1" t="s">
        <v>77</v>
      </c>
      <c r="S464" s="1" t="s">
        <v>77</v>
      </c>
      <c r="T464" s="1" t="s">
        <v>53</v>
      </c>
      <c r="U464" s="1" t="s">
        <v>77</v>
      </c>
      <c r="V464" s="1" t="s">
        <v>53</v>
      </c>
      <c r="W464" s="1" t="s">
        <v>77</v>
      </c>
      <c r="X464" s="1" t="s">
        <v>53</v>
      </c>
      <c r="Y464" s="1" t="s">
        <v>77</v>
      </c>
      <c r="Z464" s="1" t="s">
        <v>77</v>
      </c>
      <c r="AA464" s="1" t="s">
        <v>53</v>
      </c>
      <c r="AB464" s="1" t="s">
        <v>77</v>
      </c>
      <c r="AC464" s="1" t="s">
        <v>77</v>
      </c>
      <c r="AD464" s="1" t="s">
        <v>77</v>
      </c>
      <c r="AE464" s="1" t="s">
        <v>53</v>
      </c>
      <c r="AF464" s="31" t="s">
        <v>77</v>
      </c>
      <c r="AG464" s="1" t="s">
        <v>77</v>
      </c>
      <c r="AH464" s="1" t="s">
        <v>53</v>
      </c>
      <c r="AI464" s="1" t="s">
        <v>77</v>
      </c>
      <c r="AJ464" s="1" t="s">
        <v>77</v>
      </c>
      <c r="AK464" s="1" t="s">
        <v>77</v>
      </c>
      <c r="AL464" s="1" t="s">
        <v>53</v>
      </c>
      <c r="AM464" s="1" t="s">
        <v>77</v>
      </c>
      <c r="AN464" s="1" t="s">
        <v>77</v>
      </c>
      <c r="AO464" s="1" t="s">
        <v>53</v>
      </c>
      <c r="AP464" s="1" t="s">
        <v>77</v>
      </c>
      <c r="AQ464" s="1" t="s">
        <v>77</v>
      </c>
      <c r="AR464" s="120" t="s">
        <v>77</v>
      </c>
      <c r="AS464" s="21"/>
      <c r="AT464" s="21"/>
      <c r="AU464" s="21"/>
      <c r="AV464" s="21"/>
      <c r="AW464" s="21"/>
      <c r="AX464" s="21"/>
      <c r="AY464" s="21"/>
      <c r="AZ464" s="21"/>
      <c r="BA464" s="21"/>
      <c r="BB464" s="21"/>
      <c r="BC464" s="21"/>
      <c r="BD464" s="21"/>
      <c r="BE464" s="21"/>
      <c r="BF464" s="21"/>
      <c r="BG464" s="21"/>
      <c r="BH464" s="21"/>
      <c r="BI464" s="21"/>
      <c r="BJ464" s="21"/>
    </row>
    <row r="465" spans="1:62" ht="15" customHeight="1">
      <c r="A465" s="4361" t="s">
        <v>150</v>
      </c>
      <c r="B465" s="5">
        <f t="shared" si="27"/>
        <v>4.5454545454545456E-2</v>
      </c>
      <c r="C465" s="98">
        <v>1</v>
      </c>
      <c r="D465" s="107">
        <v>22</v>
      </c>
      <c r="E465" s="4" t="s">
        <v>77</v>
      </c>
      <c r="F465" s="1" t="s">
        <v>77</v>
      </c>
      <c r="G465" s="1" t="s">
        <v>77</v>
      </c>
      <c r="H465" s="1" t="s">
        <v>77</v>
      </c>
      <c r="I465" s="1" t="s">
        <v>77</v>
      </c>
      <c r="J465" s="1" t="s">
        <v>77</v>
      </c>
      <c r="K465" s="38" t="s">
        <v>77</v>
      </c>
      <c r="L465" s="1" t="s">
        <v>77</v>
      </c>
      <c r="M465" s="1" t="s">
        <v>77</v>
      </c>
      <c r="N465" s="1" t="s">
        <v>77</v>
      </c>
      <c r="O465" s="1" t="s">
        <v>53</v>
      </c>
      <c r="P465" s="1" t="s">
        <v>77</v>
      </c>
      <c r="Q465" s="1" t="s">
        <v>77</v>
      </c>
      <c r="R465" s="1" t="s">
        <v>77</v>
      </c>
      <c r="S465" s="1" t="s">
        <v>77</v>
      </c>
      <c r="T465" s="1" t="s">
        <v>77</v>
      </c>
      <c r="U465" s="1" t="s">
        <v>77</v>
      </c>
      <c r="V465" s="1" t="s">
        <v>77</v>
      </c>
      <c r="W465" s="1" t="s">
        <v>77</v>
      </c>
      <c r="X465" s="1" t="s">
        <v>77</v>
      </c>
      <c r="Y465" s="1" t="s">
        <v>77</v>
      </c>
      <c r="Z465" s="1" t="s">
        <v>77</v>
      </c>
      <c r="AA465" s="1" t="s">
        <v>77</v>
      </c>
      <c r="AB465" s="1" t="s">
        <v>77</v>
      </c>
      <c r="AC465" s="1" t="s">
        <v>77</v>
      </c>
      <c r="AD465" s="1" t="s">
        <v>77</v>
      </c>
      <c r="AE465" s="1" t="s">
        <v>77</v>
      </c>
      <c r="AF465" s="31" t="s">
        <v>77</v>
      </c>
      <c r="AG465" s="1" t="s">
        <v>77</v>
      </c>
      <c r="AH465" s="1" t="s">
        <v>77</v>
      </c>
      <c r="AI465" s="1" t="s">
        <v>77</v>
      </c>
      <c r="AJ465" s="1" t="s">
        <v>77</v>
      </c>
      <c r="AK465" s="1" t="s">
        <v>77</v>
      </c>
      <c r="AL465" s="1" t="s">
        <v>77</v>
      </c>
      <c r="AM465" s="1" t="s">
        <v>77</v>
      </c>
      <c r="AN465" s="1" t="s">
        <v>77</v>
      </c>
      <c r="AO465" s="1" t="s">
        <v>77</v>
      </c>
      <c r="AP465" s="1" t="s">
        <v>77</v>
      </c>
      <c r="AQ465" s="1" t="s">
        <v>77</v>
      </c>
      <c r="AR465" s="120" t="s">
        <v>77</v>
      </c>
      <c r="AS465" s="21"/>
      <c r="AT465" s="21"/>
      <c r="AU465" s="21"/>
      <c r="AV465" s="21"/>
      <c r="AW465" s="21"/>
      <c r="AX465" s="21"/>
      <c r="AY465" s="21"/>
      <c r="AZ465" s="21"/>
      <c r="BA465" s="21"/>
      <c r="BB465" s="21"/>
      <c r="BC465" s="21"/>
      <c r="BD465" s="21"/>
      <c r="BE465" s="21"/>
      <c r="BF465" s="21"/>
      <c r="BG465" s="21"/>
      <c r="BH465" s="21"/>
      <c r="BI465" s="21"/>
      <c r="BJ465" s="21"/>
    </row>
    <row r="466" spans="1:62" ht="15" customHeight="1">
      <c r="A466" s="4361" t="s">
        <v>151</v>
      </c>
      <c r="B466" s="5">
        <f t="shared" si="27"/>
        <v>0.18181818181818182</v>
      </c>
      <c r="C466" s="98">
        <v>4</v>
      </c>
      <c r="D466" s="107">
        <v>22</v>
      </c>
      <c r="E466" s="4" t="s">
        <v>77</v>
      </c>
      <c r="F466" s="1" t="s">
        <v>77</v>
      </c>
      <c r="G466" s="1" t="s">
        <v>77</v>
      </c>
      <c r="H466" s="1" t="s">
        <v>77</v>
      </c>
      <c r="I466" s="1" t="s">
        <v>53</v>
      </c>
      <c r="J466" s="1" t="s">
        <v>77</v>
      </c>
      <c r="K466" s="38" t="s">
        <v>77</v>
      </c>
      <c r="L466" s="1" t="s">
        <v>53</v>
      </c>
      <c r="M466" s="1" t="s">
        <v>77</v>
      </c>
      <c r="N466" s="1" t="s">
        <v>77</v>
      </c>
      <c r="O466" s="1" t="s">
        <v>77</v>
      </c>
      <c r="P466" s="1" t="s">
        <v>77</v>
      </c>
      <c r="Q466" s="1" t="s">
        <v>77</v>
      </c>
      <c r="R466" s="1" t="s">
        <v>77</v>
      </c>
      <c r="S466" s="1" t="s">
        <v>77</v>
      </c>
      <c r="T466" s="1" t="s">
        <v>77</v>
      </c>
      <c r="U466" s="1" t="s">
        <v>77</v>
      </c>
      <c r="V466" s="1" t="s">
        <v>77</v>
      </c>
      <c r="W466" s="1" t="s">
        <v>77</v>
      </c>
      <c r="X466" s="1" t="s">
        <v>77</v>
      </c>
      <c r="Y466" s="1" t="s">
        <v>77</v>
      </c>
      <c r="Z466" s="1" t="s">
        <v>77</v>
      </c>
      <c r="AA466" s="1" t="s">
        <v>77</v>
      </c>
      <c r="AB466" s="1" t="s">
        <v>53</v>
      </c>
      <c r="AC466" s="1" t="s">
        <v>77</v>
      </c>
      <c r="AD466" s="1" t="s">
        <v>77</v>
      </c>
      <c r="AE466" s="1" t="s">
        <v>77</v>
      </c>
      <c r="AF466" s="31" t="s">
        <v>77</v>
      </c>
      <c r="AG466" s="1" t="s">
        <v>77</v>
      </c>
      <c r="AH466" s="1" t="s">
        <v>77</v>
      </c>
      <c r="AI466" s="1" t="s">
        <v>77</v>
      </c>
      <c r="AJ466" s="1" t="s">
        <v>77</v>
      </c>
      <c r="AK466" s="1" t="s">
        <v>77</v>
      </c>
      <c r="AL466" s="1" t="s">
        <v>77</v>
      </c>
      <c r="AM466" s="1" t="s">
        <v>77</v>
      </c>
      <c r="AN466" s="1" t="s">
        <v>77</v>
      </c>
      <c r="AO466" s="1" t="s">
        <v>77</v>
      </c>
      <c r="AP466" s="1" t="s">
        <v>53</v>
      </c>
      <c r="AQ466" s="1" t="s">
        <v>77</v>
      </c>
      <c r="AR466" s="120" t="s">
        <v>77</v>
      </c>
      <c r="AS466" s="21"/>
      <c r="AT466" s="21"/>
      <c r="AU466" s="21"/>
      <c r="AV466" s="21"/>
      <c r="AW466" s="21"/>
      <c r="AX466" s="21"/>
      <c r="AY466" s="21"/>
      <c r="AZ466" s="21"/>
      <c r="BA466" s="21"/>
      <c r="BB466" s="21"/>
      <c r="BC466" s="21"/>
      <c r="BD466" s="21"/>
      <c r="BE466" s="21"/>
      <c r="BF466" s="21"/>
      <c r="BG466" s="21"/>
      <c r="BH466" s="21"/>
      <c r="BI466" s="21"/>
      <c r="BJ466" s="21"/>
    </row>
    <row r="467" spans="1:62" ht="15" customHeight="1">
      <c r="A467" s="4361" t="s">
        <v>152</v>
      </c>
      <c r="B467" s="5">
        <f t="shared" si="27"/>
        <v>0.18181818181818182</v>
      </c>
      <c r="C467" s="98">
        <v>4</v>
      </c>
      <c r="D467" s="107">
        <v>22</v>
      </c>
      <c r="E467" s="4" t="s">
        <v>53</v>
      </c>
      <c r="F467" s="1" t="s">
        <v>77</v>
      </c>
      <c r="G467" s="1" t="s">
        <v>77</v>
      </c>
      <c r="H467" s="1" t="s">
        <v>77</v>
      </c>
      <c r="I467" s="1" t="s">
        <v>77</v>
      </c>
      <c r="J467" s="1" t="s">
        <v>77</v>
      </c>
      <c r="K467" s="38" t="s">
        <v>77</v>
      </c>
      <c r="L467" s="1" t="s">
        <v>77</v>
      </c>
      <c r="M467" s="1" t="s">
        <v>77</v>
      </c>
      <c r="N467" s="1" t="s">
        <v>77</v>
      </c>
      <c r="O467" s="1" t="s">
        <v>77</v>
      </c>
      <c r="P467" s="1" t="s">
        <v>77</v>
      </c>
      <c r="Q467" s="1" t="s">
        <v>77</v>
      </c>
      <c r="R467" s="1" t="s">
        <v>77</v>
      </c>
      <c r="S467" s="1" t="s">
        <v>77</v>
      </c>
      <c r="T467" s="1" t="s">
        <v>77</v>
      </c>
      <c r="U467" s="1" t="s">
        <v>77</v>
      </c>
      <c r="V467" s="1" t="s">
        <v>77</v>
      </c>
      <c r="W467" s="1" t="s">
        <v>77</v>
      </c>
      <c r="X467" s="1" t="s">
        <v>77</v>
      </c>
      <c r="Y467" s="1" t="s">
        <v>77</v>
      </c>
      <c r="Z467" s="1" t="s">
        <v>77</v>
      </c>
      <c r="AA467" s="1" t="s">
        <v>77</v>
      </c>
      <c r="AB467" s="1" t="s">
        <v>77</v>
      </c>
      <c r="AC467" s="1" t="s">
        <v>77</v>
      </c>
      <c r="AD467" s="1" t="s">
        <v>77</v>
      </c>
      <c r="AE467" s="1" t="s">
        <v>77</v>
      </c>
      <c r="AF467" s="31" t="s">
        <v>77</v>
      </c>
      <c r="AG467" s="1" t="s">
        <v>77</v>
      </c>
      <c r="AH467" s="1" t="s">
        <v>77</v>
      </c>
      <c r="AI467" s="1" t="s">
        <v>53</v>
      </c>
      <c r="AJ467" s="1" t="s">
        <v>77</v>
      </c>
      <c r="AK467" s="1" t="s">
        <v>77</v>
      </c>
      <c r="AL467" s="1" t="s">
        <v>77</v>
      </c>
      <c r="AM467" s="1" t="s">
        <v>77</v>
      </c>
      <c r="AN467" s="1" t="s">
        <v>77</v>
      </c>
      <c r="AO467" s="1" t="s">
        <v>77</v>
      </c>
      <c r="AP467" s="1" t="s">
        <v>77</v>
      </c>
      <c r="AQ467" s="1" t="s">
        <v>53</v>
      </c>
      <c r="AR467" s="120" t="s">
        <v>53</v>
      </c>
      <c r="AS467" s="21"/>
      <c r="AT467" s="21"/>
      <c r="AU467" s="21"/>
      <c r="AV467" s="21"/>
      <c r="AW467" s="21"/>
      <c r="AX467" s="21"/>
      <c r="AY467" s="21"/>
      <c r="AZ467" s="21"/>
      <c r="BA467" s="21"/>
      <c r="BB467" s="21"/>
      <c r="BC467" s="21"/>
      <c r="BD467" s="21"/>
      <c r="BE467" s="21"/>
      <c r="BF467" s="21"/>
      <c r="BG467" s="21"/>
      <c r="BH467" s="21"/>
      <c r="BI467" s="21"/>
      <c r="BJ467" s="21"/>
    </row>
    <row r="468" spans="1:62" ht="15" customHeight="1">
      <c r="A468" s="4362" t="s">
        <v>153</v>
      </c>
      <c r="B468" s="5">
        <f t="shared" si="27"/>
        <v>4.5454545454545456E-2</v>
      </c>
      <c r="C468" s="98">
        <v>1</v>
      </c>
      <c r="D468" s="107">
        <v>22</v>
      </c>
      <c r="E468" s="4" t="s">
        <v>77</v>
      </c>
      <c r="F468" s="1" t="s">
        <v>77</v>
      </c>
      <c r="G468" s="1" t="s">
        <v>77</v>
      </c>
      <c r="H468" s="1" t="s">
        <v>77</v>
      </c>
      <c r="I468" s="1" t="s">
        <v>77</v>
      </c>
      <c r="J468" s="1" t="s">
        <v>77</v>
      </c>
      <c r="K468" s="38" t="s">
        <v>77</v>
      </c>
      <c r="L468" s="1" t="s">
        <v>77</v>
      </c>
      <c r="M468" s="1" t="s">
        <v>77</v>
      </c>
      <c r="N468" s="1" t="s">
        <v>77</v>
      </c>
      <c r="O468" s="1" t="s">
        <v>77</v>
      </c>
      <c r="P468" s="1" t="s">
        <v>77</v>
      </c>
      <c r="Q468" s="1" t="s">
        <v>77</v>
      </c>
      <c r="R468" s="1" t="s">
        <v>77</v>
      </c>
      <c r="S468" s="1" t="s">
        <v>77</v>
      </c>
      <c r="T468" s="1" t="s">
        <v>77</v>
      </c>
      <c r="U468" s="1" t="s">
        <v>77</v>
      </c>
      <c r="V468" s="1" t="s">
        <v>77</v>
      </c>
      <c r="W468" s="1" t="s">
        <v>77</v>
      </c>
      <c r="X468" s="1" t="s">
        <v>77</v>
      </c>
      <c r="Y468" s="1" t="s">
        <v>77</v>
      </c>
      <c r="Z468" s="1" t="s">
        <v>77</v>
      </c>
      <c r="AA468" s="1" t="s">
        <v>77</v>
      </c>
      <c r="AB468" s="1" t="s">
        <v>77</v>
      </c>
      <c r="AC468" s="1" t="s">
        <v>77</v>
      </c>
      <c r="AD468" s="1" t="s">
        <v>53</v>
      </c>
      <c r="AE468" s="1" t="s">
        <v>77</v>
      </c>
      <c r="AF468" s="31" t="s">
        <v>77</v>
      </c>
      <c r="AG468" s="1" t="s">
        <v>77</v>
      </c>
      <c r="AH468" s="1" t="s">
        <v>77</v>
      </c>
      <c r="AI468" s="1" t="s">
        <v>77</v>
      </c>
      <c r="AJ468" s="1" t="s">
        <v>77</v>
      </c>
      <c r="AK468" s="1" t="s">
        <v>77</v>
      </c>
      <c r="AL468" s="1" t="s">
        <v>77</v>
      </c>
      <c r="AM468" s="1" t="s">
        <v>77</v>
      </c>
      <c r="AN468" s="1" t="s">
        <v>77</v>
      </c>
      <c r="AO468" s="1" t="s">
        <v>77</v>
      </c>
      <c r="AP468" s="1" t="s">
        <v>77</v>
      </c>
      <c r="AQ468" s="1" t="s">
        <v>77</v>
      </c>
      <c r="AR468" s="120" t="s">
        <v>77</v>
      </c>
      <c r="AS468" s="21"/>
      <c r="AT468" s="21"/>
      <c r="AU468" s="21"/>
      <c r="AV468" s="21"/>
      <c r="AW468" s="21"/>
      <c r="AX468" s="21"/>
      <c r="AY468" s="21"/>
      <c r="AZ468" s="21"/>
      <c r="BA468" s="21"/>
      <c r="BB468" s="21"/>
      <c r="BC468" s="21"/>
      <c r="BD468" s="21"/>
      <c r="BE468" s="21"/>
      <c r="BF468" s="21"/>
      <c r="BG468" s="21"/>
      <c r="BH468" s="21"/>
      <c r="BI468" s="21"/>
      <c r="BJ468" s="21"/>
    </row>
    <row r="469" spans="1:62" ht="15" customHeight="1">
      <c r="A469" s="4361" t="s">
        <v>154</v>
      </c>
      <c r="B469" s="5">
        <f t="shared" si="27"/>
        <v>0</v>
      </c>
      <c r="C469" s="98">
        <v>0</v>
      </c>
      <c r="D469" s="107">
        <v>22</v>
      </c>
      <c r="E469" s="4" t="s">
        <v>77</v>
      </c>
      <c r="F469" s="1" t="s">
        <v>77</v>
      </c>
      <c r="G469" s="1" t="s">
        <v>77</v>
      </c>
      <c r="H469" s="1" t="s">
        <v>77</v>
      </c>
      <c r="I469" s="1" t="s">
        <v>77</v>
      </c>
      <c r="J469" s="1" t="s">
        <v>77</v>
      </c>
      <c r="K469" s="38" t="s">
        <v>77</v>
      </c>
      <c r="L469" s="1" t="s">
        <v>77</v>
      </c>
      <c r="M469" s="1" t="s">
        <v>77</v>
      </c>
      <c r="N469" s="1" t="s">
        <v>77</v>
      </c>
      <c r="O469" s="1" t="s">
        <v>77</v>
      </c>
      <c r="P469" s="1" t="s">
        <v>77</v>
      </c>
      <c r="Q469" s="1" t="s">
        <v>77</v>
      </c>
      <c r="R469" s="1" t="s">
        <v>77</v>
      </c>
      <c r="S469" s="1" t="s">
        <v>77</v>
      </c>
      <c r="T469" s="1" t="s">
        <v>77</v>
      </c>
      <c r="U469" s="1" t="s">
        <v>77</v>
      </c>
      <c r="V469" s="1" t="s">
        <v>77</v>
      </c>
      <c r="W469" s="1" t="s">
        <v>77</v>
      </c>
      <c r="X469" s="1" t="s">
        <v>77</v>
      </c>
      <c r="Y469" s="1" t="s">
        <v>77</v>
      </c>
      <c r="Z469" s="1" t="s">
        <v>77</v>
      </c>
      <c r="AA469" s="1" t="s">
        <v>77</v>
      </c>
      <c r="AB469" s="1" t="s">
        <v>77</v>
      </c>
      <c r="AC469" s="1" t="s">
        <v>77</v>
      </c>
      <c r="AD469" s="1" t="s">
        <v>77</v>
      </c>
      <c r="AE469" s="1" t="s">
        <v>77</v>
      </c>
      <c r="AF469" s="31" t="s">
        <v>77</v>
      </c>
      <c r="AG469" s="1" t="s">
        <v>77</v>
      </c>
      <c r="AH469" s="1" t="s">
        <v>77</v>
      </c>
      <c r="AI469" s="1" t="s">
        <v>77</v>
      </c>
      <c r="AJ469" s="1" t="s">
        <v>77</v>
      </c>
      <c r="AK469" s="1" t="s">
        <v>77</v>
      </c>
      <c r="AL469" s="1" t="s">
        <v>77</v>
      </c>
      <c r="AM469" s="1" t="s">
        <v>77</v>
      </c>
      <c r="AN469" s="1" t="s">
        <v>77</v>
      </c>
      <c r="AO469" s="1" t="s">
        <v>77</v>
      </c>
      <c r="AP469" s="1" t="s">
        <v>77</v>
      </c>
      <c r="AQ469" s="1" t="s">
        <v>77</v>
      </c>
      <c r="AR469" s="120" t="s">
        <v>77</v>
      </c>
      <c r="AS469" s="21"/>
      <c r="AT469" s="21"/>
      <c r="AU469" s="21"/>
      <c r="AV469" s="21"/>
      <c r="AW469" s="21"/>
      <c r="AX469" s="21"/>
      <c r="AY469" s="21"/>
      <c r="AZ469" s="21"/>
      <c r="BA469" s="21"/>
      <c r="BB469" s="21"/>
      <c r="BC469" s="21"/>
      <c r="BD469" s="21"/>
      <c r="BE469" s="21"/>
      <c r="BF469" s="21"/>
      <c r="BG469" s="21"/>
      <c r="BH469" s="21"/>
      <c r="BI469" s="21"/>
      <c r="BJ469" s="21"/>
    </row>
    <row r="470" spans="1:62" ht="15" customHeight="1">
      <c r="A470" s="4363" t="s">
        <v>155</v>
      </c>
      <c r="B470" s="5">
        <f t="shared" si="27"/>
        <v>4.5454545454545456E-2</v>
      </c>
      <c r="C470" s="98">
        <v>1</v>
      </c>
      <c r="D470" s="107">
        <v>22</v>
      </c>
      <c r="E470" s="43" t="s">
        <v>77</v>
      </c>
      <c r="F470" s="73" t="s">
        <v>77</v>
      </c>
      <c r="G470" s="73" t="s">
        <v>77</v>
      </c>
      <c r="H470" s="73" t="s">
        <v>77</v>
      </c>
      <c r="I470" s="73" t="s">
        <v>77</v>
      </c>
      <c r="J470" s="73" t="s">
        <v>77</v>
      </c>
      <c r="K470" s="96" t="s">
        <v>77</v>
      </c>
      <c r="L470" s="73" t="s">
        <v>77</v>
      </c>
      <c r="M470" s="73" t="s">
        <v>77</v>
      </c>
      <c r="N470" s="73" t="s">
        <v>77</v>
      </c>
      <c r="O470" s="73" t="s">
        <v>77</v>
      </c>
      <c r="P470" s="73" t="s">
        <v>77</v>
      </c>
      <c r="Q470" s="73" t="s">
        <v>77</v>
      </c>
      <c r="R470" s="73" t="s">
        <v>77</v>
      </c>
      <c r="S470" s="73" t="s">
        <v>77</v>
      </c>
      <c r="T470" s="73" t="s">
        <v>77</v>
      </c>
      <c r="U470" s="73" t="s">
        <v>77</v>
      </c>
      <c r="V470" s="73" t="s">
        <v>77</v>
      </c>
      <c r="W470" s="73" t="s">
        <v>53</v>
      </c>
      <c r="X470" s="73" t="s">
        <v>77</v>
      </c>
      <c r="Y470" s="73" t="s">
        <v>77</v>
      </c>
      <c r="Z470" s="73" t="s">
        <v>77</v>
      </c>
      <c r="AA470" s="73" t="s">
        <v>77</v>
      </c>
      <c r="AB470" s="73" t="s">
        <v>77</v>
      </c>
      <c r="AC470" s="73" t="s">
        <v>77</v>
      </c>
      <c r="AD470" s="73" t="s">
        <v>77</v>
      </c>
      <c r="AE470" s="73" t="s">
        <v>77</v>
      </c>
      <c r="AF470" s="50" t="s">
        <v>77</v>
      </c>
      <c r="AG470" s="73" t="s">
        <v>77</v>
      </c>
      <c r="AH470" s="73" t="s">
        <v>77</v>
      </c>
      <c r="AI470" s="73" t="s">
        <v>77</v>
      </c>
      <c r="AJ470" s="73" t="s">
        <v>77</v>
      </c>
      <c r="AK470" s="73" t="s">
        <v>77</v>
      </c>
      <c r="AL470" s="73" t="s">
        <v>77</v>
      </c>
      <c r="AM470" s="73" t="s">
        <v>77</v>
      </c>
      <c r="AN470" s="73" t="s">
        <v>77</v>
      </c>
      <c r="AO470" s="73" t="s">
        <v>77</v>
      </c>
      <c r="AP470" s="73" t="s">
        <v>77</v>
      </c>
      <c r="AQ470" s="73" t="s">
        <v>77</v>
      </c>
      <c r="AR470" s="155" t="s">
        <v>77</v>
      </c>
      <c r="AS470" s="21"/>
      <c r="AT470" s="21"/>
      <c r="AU470" s="21"/>
      <c r="AV470" s="21"/>
      <c r="AW470" s="21"/>
      <c r="AX470" s="21"/>
      <c r="AY470" s="21"/>
      <c r="AZ470" s="21"/>
      <c r="BA470" s="21"/>
      <c r="BB470" s="21"/>
      <c r="BC470" s="21"/>
      <c r="BD470" s="21"/>
      <c r="BE470" s="21"/>
      <c r="BF470" s="21"/>
      <c r="BG470" s="21"/>
      <c r="BH470" s="21"/>
      <c r="BI470" s="21"/>
      <c r="BJ470" s="21"/>
    </row>
    <row r="471" spans="1:62" ht="31.5" customHeight="1">
      <c r="A471" s="4364" t="s">
        <v>183</v>
      </c>
      <c r="B471" s="27"/>
      <c r="C471" s="27"/>
      <c r="D471" s="118"/>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L471" s="61"/>
      <c r="AM471" s="61"/>
      <c r="AN471" s="61"/>
      <c r="AO471" s="61"/>
      <c r="AP471" s="61"/>
      <c r="AQ471" s="61"/>
      <c r="AR471" s="130"/>
      <c r="AS471" s="21"/>
      <c r="AT471" s="21"/>
      <c r="AU471" s="21"/>
      <c r="AV471" s="21"/>
      <c r="AW471" s="21"/>
      <c r="AX471" s="21"/>
      <c r="AY471" s="21"/>
      <c r="AZ471" s="21"/>
      <c r="BA471" s="21"/>
      <c r="BB471" s="21"/>
      <c r="BC471" s="21"/>
      <c r="BD471" s="21"/>
      <c r="BE471" s="21"/>
      <c r="BF471" s="21"/>
      <c r="BG471" s="21"/>
      <c r="BH471" s="21"/>
      <c r="BI471" s="21"/>
      <c r="BJ471" s="21"/>
    </row>
    <row r="472" spans="1:62" ht="14.25" customHeight="1">
      <c r="A472" s="4340" t="s">
        <v>184</v>
      </c>
      <c r="B472" s="20"/>
      <c r="C472" s="20"/>
      <c r="D472" s="119"/>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c r="AP472" s="45"/>
      <c r="AQ472" s="45"/>
      <c r="AR472" s="127"/>
      <c r="AS472" s="21"/>
      <c r="AT472" s="21"/>
      <c r="AU472" s="21"/>
      <c r="AV472" s="21"/>
      <c r="AW472" s="21"/>
      <c r="AX472" s="21"/>
      <c r="AY472" s="21"/>
      <c r="AZ472" s="21"/>
      <c r="BA472" s="21"/>
      <c r="BB472" s="21"/>
      <c r="BC472" s="21"/>
      <c r="BD472" s="21"/>
      <c r="BE472" s="21"/>
      <c r="BF472" s="21"/>
      <c r="BG472" s="21"/>
      <c r="BH472" s="21"/>
      <c r="BI472" s="21"/>
      <c r="BJ472" s="21"/>
    </row>
    <row r="473" spans="1:62" ht="14.25" customHeight="1">
      <c r="A473" s="4329" t="s">
        <v>185</v>
      </c>
      <c r="B473" s="5">
        <f t="shared" ref="B473:B483" si="28">C473/D473</f>
        <v>0.78048780487804881</v>
      </c>
      <c r="C473" s="98">
        <v>32</v>
      </c>
      <c r="D473" s="107">
        <v>41</v>
      </c>
      <c r="E473" s="1267" t="s">
        <v>53</v>
      </c>
      <c r="F473" s="95" t="s">
        <v>54</v>
      </c>
      <c r="G473" s="8" t="s">
        <v>53</v>
      </c>
      <c r="H473" s="95" t="s">
        <v>53</v>
      </c>
      <c r="I473" s="8" t="s">
        <v>53</v>
      </c>
      <c r="J473" s="8" t="s">
        <v>53</v>
      </c>
      <c r="K473" s="8" t="s">
        <v>53</v>
      </c>
      <c r="L473" s="8" t="s">
        <v>53</v>
      </c>
      <c r="M473" s="95" t="s">
        <v>54</v>
      </c>
      <c r="N473" s="8" t="s">
        <v>53</v>
      </c>
      <c r="O473" s="8" t="s">
        <v>53</v>
      </c>
      <c r="P473" s="95" t="s">
        <v>53</v>
      </c>
      <c r="Q473" s="95" t="s">
        <v>53</v>
      </c>
      <c r="R473" s="8" t="s">
        <v>53</v>
      </c>
      <c r="S473" s="8" t="s">
        <v>53</v>
      </c>
      <c r="T473" s="8" t="s">
        <v>54</v>
      </c>
      <c r="U473" s="8" t="s">
        <v>53</v>
      </c>
      <c r="V473" s="95" t="s">
        <v>53</v>
      </c>
      <c r="W473" s="95" t="s">
        <v>53</v>
      </c>
      <c r="X473" s="95" t="s">
        <v>53</v>
      </c>
      <c r="Y473" s="8" t="s">
        <v>53</v>
      </c>
      <c r="Z473" s="95" t="s">
        <v>53</v>
      </c>
      <c r="AA473" s="8" t="s">
        <v>53</v>
      </c>
      <c r="AB473" s="8" t="s">
        <v>54</v>
      </c>
      <c r="AC473" s="8" t="s">
        <v>53</v>
      </c>
      <c r="AD473" s="95" t="s">
        <v>53</v>
      </c>
      <c r="AE473" s="95" t="s">
        <v>53</v>
      </c>
      <c r="AF473" s="95" t="s">
        <v>54</v>
      </c>
      <c r="AG473" s="8" t="s">
        <v>53</v>
      </c>
      <c r="AH473" s="95" t="s">
        <v>53</v>
      </c>
      <c r="AI473" s="95" t="s">
        <v>53</v>
      </c>
      <c r="AJ473" s="8" t="s">
        <v>53</v>
      </c>
      <c r="AK473" s="95" t="s">
        <v>53</v>
      </c>
      <c r="AL473" s="95" t="s">
        <v>54</v>
      </c>
      <c r="AM473" s="95" t="s">
        <v>53</v>
      </c>
      <c r="AN473" s="8" t="s">
        <v>53</v>
      </c>
      <c r="AO473" s="95" t="s">
        <v>53</v>
      </c>
      <c r="AP473" s="95" t="s">
        <v>54</v>
      </c>
      <c r="AQ473" s="95" t="s">
        <v>53</v>
      </c>
      <c r="AR473" s="156" t="s">
        <v>54</v>
      </c>
      <c r="AS473" s="21"/>
      <c r="AT473" s="21"/>
      <c r="AU473" s="21"/>
      <c r="AV473" s="21"/>
      <c r="AW473" s="21"/>
      <c r="AX473" s="21"/>
      <c r="AY473" s="21"/>
      <c r="AZ473" s="21"/>
      <c r="BA473" s="21"/>
      <c r="BB473" s="21"/>
      <c r="BC473" s="21"/>
      <c r="BD473" s="21"/>
      <c r="BE473" s="21"/>
      <c r="BF473" s="21"/>
      <c r="BG473" s="21"/>
      <c r="BH473" s="21"/>
      <c r="BI473" s="21"/>
      <c r="BJ473" s="21"/>
    </row>
    <row r="474" spans="1:62" ht="14.25" customHeight="1">
      <c r="A474" s="4329" t="s">
        <v>186</v>
      </c>
      <c r="B474" s="5">
        <f t="shared" si="28"/>
        <v>0.87804878048780488</v>
      </c>
      <c r="C474" s="98">
        <v>36</v>
      </c>
      <c r="D474" s="107">
        <v>41</v>
      </c>
      <c r="E474" s="1268" t="s">
        <v>53</v>
      </c>
      <c r="F474" s="1" t="s">
        <v>53</v>
      </c>
      <c r="G474" s="3" t="s">
        <v>53</v>
      </c>
      <c r="H474" s="1" t="s">
        <v>53</v>
      </c>
      <c r="I474" s="3" t="s">
        <v>53</v>
      </c>
      <c r="J474" s="3" t="s">
        <v>53</v>
      </c>
      <c r="K474" s="3" t="s">
        <v>53</v>
      </c>
      <c r="L474" s="3" t="s">
        <v>53</v>
      </c>
      <c r="M474" s="1" t="s">
        <v>54</v>
      </c>
      <c r="N474" s="3" t="s">
        <v>53</v>
      </c>
      <c r="O474" s="3" t="s">
        <v>53</v>
      </c>
      <c r="P474" s="1" t="s">
        <v>53</v>
      </c>
      <c r="Q474" s="1" t="s">
        <v>53</v>
      </c>
      <c r="R474" s="3" t="s">
        <v>53</v>
      </c>
      <c r="S474" s="3" t="s">
        <v>53</v>
      </c>
      <c r="T474" s="3" t="s">
        <v>54</v>
      </c>
      <c r="U474" s="3" t="s">
        <v>53</v>
      </c>
      <c r="V474" s="1" t="s">
        <v>53</v>
      </c>
      <c r="W474" s="1" t="s">
        <v>53</v>
      </c>
      <c r="X474" s="1" t="s">
        <v>53</v>
      </c>
      <c r="Y474" s="3" t="s">
        <v>53</v>
      </c>
      <c r="Z474" s="1" t="s">
        <v>53</v>
      </c>
      <c r="AA474" s="3" t="s">
        <v>53</v>
      </c>
      <c r="AB474" s="3" t="s">
        <v>53</v>
      </c>
      <c r="AC474" s="3" t="s">
        <v>53</v>
      </c>
      <c r="AD474" s="1" t="s">
        <v>53</v>
      </c>
      <c r="AE474" s="1" t="s">
        <v>53</v>
      </c>
      <c r="AF474" s="1" t="s">
        <v>54</v>
      </c>
      <c r="AG474" s="3" t="s">
        <v>53</v>
      </c>
      <c r="AH474" s="1" t="s">
        <v>53</v>
      </c>
      <c r="AI474" s="1" t="s">
        <v>53</v>
      </c>
      <c r="AJ474" s="3" t="s">
        <v>53</v>
      </c>
      <c r="AK474" s="1" t="s">
        <v>53</v>
      </c>
      <c r="AL474" s="1" t="s">
        <v>53</v>
      </c>
      <c r="AM474" s="1" t="s">
        <v>53</v>
      </c>
      <c r="AN474" s="3" t="s">
        <v>53</v>
      </c>
      <c r="AO474" s="1" t="s">
        <v>53</v>
      </c>
      <c r="AP474" s="1" t="s">
        <v>53</v>
      </c>
      <c r="AQ474" s="1" t="s">
        <v>53</v>
      </c>
      <c r="AR474" s="120" t="s">
        <v>54</v>
      </c>
      <c r="AS474" s="21"/>
      <c r="AT474" s="21"/>
      <c r="AU474" s="21"/>
      <c r="AV474" s="21"/>
      <c r="AW474" s="21"/>
      <c r="AX474" s="21"/>
      <c r="AY474" s="21"/>
      <c r="AZ474" s="21"/>
      <c r="BA474" s="21"/>
      <c r="BB474" s="21"/>
      <c r="BC474" s="21"/>
      <c r="BD474" s="21"/>
      <c r="BE474" s="21"/>
      <c r="BF474" s="21"/>
      <c r="BG474" s="21"/>
      <c r="BH474" s="21"/>
      <c r="BI474" s="21"/>
      <c r="BJ474" s="21"/>
    </row>
    <row r="475" spans="1:62" ht="14.25" customHeight="1">
      <c r="A475" s="4329" t="s">
        <v>187</v>
      </c>
      <c r="B475" s="5">
        <f t="shared" si="28"/>
        <v>0.82499999999999996</v>
      </c>
      <c r="C475" s="98">
        <v>33</v>
      </c>
      <c r="D475" s="107">
        <v>40</v>
      </c>
      <c r="E475" s="1268" t="s">
        <v>53</v>
      </c>
      <c r="F475" s="1" t="s">
        <v>54</v>
      </c>
      <c r="G475" s="3" t="s">
        <v>53</v>
      </c>
      <c r="H475" s="1" t="s">
        <v>53</v>
      </c>
      <c r="I475" s="3" t="s">
        <v>53</v>
      </c>
      <c r="J475" s="3" t="s">
        <v>53</v>
      </c>
      <c r="K475" s="3" t="s">
        <v>53</v>
      </c>
      <c r="L475" s="3" t="s">
        <v>53</v>
      </c>
      <c r="M475" s="1" t="s">
        <v>54</v>
      </c>
      <c r="N475" s="3" t="s">
        <v>53</v>
      </c>
      <c r="O475" s="3" t="s">
        <v>53</v>
      </c>
      <c r="P475" s="1" t="s">
        <v>53</v>
      </c>
      <c r="Q475" s="1" t="s">
        <v>53</v>
      </c>
      <c r="R475" s="3" t="s">
        <v>53</v>
      </c>
      <c r="S475" s="3" t="s">
        <v>53</v>
      </c>
      <c r="T475" s="3" t="s">
        <v>54</v>
      </c>
      <c r="U475" s="3" t="s">
        <v>53</v>
      </c>
      <c r="V475" s="1" t="s">
        <v>53</v>
      </c>
      <c r="W475" s="1" t="s">
        <v>53</v>
      </c>
      <c r="X475" s="1" t="s">
        <v>53</v>
      </c>
      <c r="Y475" s="3" t="s">
        <v>53</v>
      </c>
      <c r="Z475" s="1" t="s">
        <v>53</v>
      </c>
      <c r="AA475" s="3" t="s">
        <v>53</v>
      </c>
      <c r="AB475" s="1" t="s">
        <v>58</v>
      </c>
      <c r="AC475" s="3" t="s">
        <v>53</v>
      </c>
      <c r="AD475" s="1" t="s">
        <v>53</v>
      </c>
      <c r="AE475" s="1" t="s">
        <v>53</v>
      </c>
      <c r="AF475" s="1" t="s">
        <v>54</v>
      </c>
      <c r="AG475" s="3" t="s">
        <v>53</v>
      </c>
      <c r="AH475" s="1" t="s">
        <v>53</v>
      </c>
      <c r="AI475" s="1" t="s">
        <v>53</v>
      </c>
      <c r="AJ475" s="3" t="s">
        <v>53</v>
      </c>
      <c r="AK475" s="1" t="s">
        <v>53</v>
      </c>
      <c r="AL475" s="1" t="s">
        <v>54</v>
      </c>
      <c r="AM475" s="1" t="s">
        <v>53</v>
      </c>
      <c r="AN475" s="3" t="s">
        <v>53</v>
      </c>
      <c r="AO475" s="1" t="s">
        <v>53</v>
      </c>
      <c r="AP475" s="1" t="s">
        <v>54</v>
      </c>
      <c r="AQ475" s="1" t="s">
        <v>53</v>
      </c>
      <c r="AR475" s="120" t="s">
        <v>54</v>
      </c>
      <c r="AS475" s="21"/>
      <c r="AT475" s="21"/>
      <c r="AU475" s="21"/>
      <c r="AV475" s="21"/>
      <c r="AW475" s="21"/>
      <c r="AX475" s="21"/>
      <c r="AY475" s="21"/>
      <c r="AZ475" s="21"/>
      <c r="BA475" s="21"/>
      <c r="BB475" s="21"/>
      <c r="BC475" s="21"/>
      <c r="BD475" s="21"/>
      <c r="BE475" s="21"/>
      <c r="BF475" s="21"/>
      <c r="BG475" s="21"/>
      <c r="BH475" s="21"/>
      <c r="BI475" s="21"/>
      <c r="BJ475" s="21"/>
    </row>
    <row r="476" spans="1:62" ht="14.25" customHeight="1">
      <c r="A476" s="4329" t="s">
        <v>188</v>
      </c>
      <c r="B476" s="5">
        <f t="shared" si="28"/>
        <v>0.90243902439024393</v>
      </c>
      <c r="C476" s="98">
        <v>37</v>
      </c>
      <c r="D476" s="107">
        <v>41</v>
      </c>
      <c r="E476" s="1268" t="s">
        <v>53</v>
      </c>
      <c r="F476" s="1" t="s">
        <v>53</v>
      </c>
      <c r="G476" s="3" t="s">
        <v>53</v>
      </c>
      <c r="H476" s="1" t="s">
        <v>53</v>
      </c>
      <c r="I476" s="3" t="s">
        <v>53</v>
      </c>
      <c r="J476" s="3" t="s">
        <v>53</v>
      </c>
      <c r="K476" s="3" t="s">
        <v>53</v>
      </c>
      <c r="L476" s="3" t="s">
        <v>53</v>
      </c>
      <c r="M476" s="1" t="s">
        <v>54</v>
      </c>
      <c r="N476" s="3" t="s">
        <v>53</v>
      </c>
      <c r="O476" s="3" t="s">
        <v>53</v>
      </c>
      <c r="P476" s="1" t="s">
        <v>53</v>
      </c>
      <c r="Q476" s="1" t="s">
        <v>53</v>
      </c>
      <c r="R476" s="3" t="s">
        <v>53</v>
      </c>
      <c r="S476" s="3" t="s">
        <v>53</v>
      </c>
      <c r="T476" s="3" t="s">
        <v>54</v>
      </c>
      <c r="U476" s="3" t="s">
        <v>53</v>
      </c>
      <c r="V476" s="1" t="s">
        <v>53</v>
      </c>
      <c r="W476" s="1" t="s">
        <v>53</v>
      </c>
      <c r="X476" s="1" t="s">
        <v>53</v>
      </c>
      <c r="Y476" s="3" t="s">
        <v>53</v>
      </c>
      <c r="Z476" s="1" t="s">
        <v>53</v>
      </c>
      <c r="AA476" s="3" t="s">
        <v>53</v>
      </c>
      <c r="AB476" s="3" t="s">
        <v>53</v>
      </c>
      <c r="AC476" s="3" t="s">
        <v>53</v>
      </c>
      <c r="AD476" s="1" t="s">
        <v>53</v>
      </c>
      <c r="AE476" s="1" t="s">
        <v>53</v>
      </c>
      <c r="AF476" s="1" t="s">
        <v>54</v>
      </c>
      <c r="AG476" s="3" t="s">
        <v>53</v>
      </c>
      <c r="AH476" s="1" t="s">
        <v>53</v>
      </c>
      <c r="AI476" s="1" t="s">
        <v>53</v>
      </c>
      <c r="AJ476" s="3" t="s">
        <v>53</v>
      </c>
      <c r="AK476" s="1" t="s">
        <v>53</v>
      </c>
      <c r="AL476" s="1" t="s">
        <v>53</v>
      </c>
      <c r="AM476" s="1" t="s">
        <v>53</v>
      </c>
      <c r="AN476" s="3" t="s">
        <v>53</v>
      </c>
      <c r="AO476" s="1" t="s">
        <v>53</v>
      </c>
      <c r="AP476" s="1" t="s">
        <v>53</v>
      </c>
      <c r="AQ476" s="1" t="s">
        <v>53</v>
      </c>
      <c r="AR476" s="120" t="s">
        <v>54</v>
      </c>
      <c r="AS476" s="21"/>
      <c r="AT476" s="21"/>
      <c r="AU476" s="21"/>
      <c r="AV476" s="21"/>
      <c r="AW476" s="21"/>
      <c r="AX476" s="21"/>
      <c r="AY476" s="21"/>
      <c r="AZ476" s="21"/>
      <c r="BA476" s="21"/>
      <c r="BB476" s="21"/>
      <c r="BC476" s="21"/>
      <c r="BD476" s="21"/>
      <c r="BE476" s="21"/>
      <c r="BF476" s="21"/>
      <c r="BG476" s="21"/>
      <c r="BH476" s="21"/>
      <c r="BI476" s="21"/>
      <c r="BJ476" s="21"/>
    </row>
    <row r="477" spans="1:62" ht="14.25" customHeight="1">
      <c r="A477" s="4329" t="s">
        <v>189</v>
      </c>
      <c r="B477" s="5">
        <f t="shared" si="28"/>
        <v>0.90243902439024393</v>
      </c>
      <c r="C477" s="98">
        <v>37</v>
      </c>
      <c r="D477" s="107">
        <v>41</v>
      </c>
      <c r="E477" s="1268" t="s">
        <v>53</v>
      </c>
      <c r="F477" s="1" t="s">
        <v>53</v>
      </c>
      <c r="G477" s="3" t="s">
        <v>53</v>
      </c>
      <c r="H477" s="1" t="s">
        <v>53</v>
      </c>
      <c r="I477" s="3" t="s">
        <v>53</v>
      </c>
      <c r="J477" s="3" t="s">
        <v>53</v>
      </c>
      <c r="K477" s="3" t="s">
        <v>53</v>
      </c>
      <c r="L477" s="3" t="s">
        <v>53</v>
      </c>
      <c r="M477" s="1" t="s">
        <v>54</v>
      </c>
      <c r="N477" s="3" t="s">
        <v>53</v>
      </c>
      <c r="O477" s="1" t="s">
        <v>54</v>
      </c>
      <c r="P477" s="1" t="s">
        <v>53</v>
      </c>
      <c r="Q477" s="1" t="s">
        <v>53</v>
      </c>
      <c r="R477" s="3" t="s">
        <v>53</v>
      </c>
      <c r="S477" s="3" t="s">
        <v>53</v>
      </c>
      <c r="T477" s="3" t="s">
        <v>53</v>
      </c>
      <c r="U477" s="3" t="s">
        <v>53</v>
      </c>
      <c r="V477" s="1" t="s">
        <v>53</v>
      </c>
      <c r="W477" s="1" t="s">
        <v>53</v>
      </c>
      <c r="X477" s="1" t="s">
        <v>53</v>
      </c>
      <c r="Y477" s="3" t="s">
        <v>53</v>
      </c>
      <c r="Z477" s="1" t="s">
        <v>53</v>
      </c>
      <c r="AA477" s="3" t="s">
        <v>53</v>
      </c>
      <c r="AB477" s="3" t="s">
        <v>53</v>
      </c>
      <c r="AC477" s="3" t="s">
        <v>53</v>
      </c>
      <c r="AD477" s="1" t="s">
        <v>53</v>
      </c>
      <c r="AE477" s="1" t="s">
        <v>53</v>
      </c>
      <c r="AF477" s="1" t="s">
        <v>54</v>
      </c>
      <c r="AG477" s="3" t="s">
        <v>53</v>
      </c>
      <c r="AH477" s="1" t="s">
        <v>53</v>
      </c>
      <c r="AI477" s="1" t="s">
        <v>53</v>
      </c>
      <c r="AJ477" s="3" t="s">
        <v>53</v>
      </c>
      <c r="AK477" s="1" t="s">
        <v>53</v>
      </c>
      <c r="AL477" s="1" t="s">
        <v>53</v>
      </c>
      <c r="AM477" s="1" t="s">
        <v>53</v>
      </c>
      <c r="AN477" s="3" t="s">
        <v>53</v>
      </c>
      <c r="AO477" s="1" t="s">
        <v>53</v>
      </c>
      <c r="AP477" s="1" t="s">
        <v>53</v>
      </c>
      <c r="AQ477" s="1" t="s">
        <v>53</v>
      </c>
      <c r="AR477" s="120" t="s">
        <v>54</v>
      </c>
      <c r="AS477" s="21"/>
      <c r="AT477" s="21"/>
      <c r="AU477" s="21"/>
      <c r="AV477" s="21"/>
      <c r="AW477" s="21"/>
      <c r="AX477" s="21"/>
      <c r="AY477" s="21"/>
      <c r="AZ477" s="21"/>
      <c r="BA477" s="21"/>
      <c r="BB477" s="21"/>
      <c r="BC477" s="21"/>
      <c r="BD477" s="21"/>
      <c r="BE477" s="21"/>
      <c r="BF477" s="21"/>
      <c r="BG477" s="21"/>
      <c r="BH477" s="21"/>
      <c r="BI477" s="21"/>
      <c r="BJ477" s="21"/>
    </row>
    <row r="478" spans="1:62" ht="14.25" customHeight="1">
      <c r="A478" s="4329" t="s">
        <v>190</v>
      </c>
      <c r="B478" s="5">
        <f t="shared" si="28"/>
        <v>0.87179487179487181</v>
      </c>
      <c r="C478" s="98">
        <v>34</v>
      </c>
      <c r="D478" s="107">
        <v>39</v>
      </c>
      <c r="E478" s="1268" t="s">
        <v>53</v>
      </c>
      <c r="F478" s="1" t="s">
        <v>53</v>
      </c>
      <c r="G478" s="3" t="s">
        <v>53</v>
      </c>
      <c r="H478" s="1" t="s">
        <v>53</v>
      </c>
      <c r="I478" s="3" t="s">
        <v>53</v>
      </c>
      <c r="J478" s="3" t="s">
        <v>53</v>
      </c>
      <c r="K478" s="3" t="s">
        <v>53</v>
      </c>
      <c r="L478" s="3" t="s">
        <v>53</v>
      </c>
      <c r="M478" s="1" t="s">
        <v>54</v>
      </c>
      <c r="N478" s="3" t="s">
        <v>53</v>
      </c>
      <c r="O478" s="1" t="s">
        <v>54</v>
      </c>
      <c r="P478" s="1" t="s">
        <v>53</v>
      </c>
      <c r="Q478" s="1" t="s">
        <v>53</v>
      </c>
      <c r="R478" s="3" t="s">
        <v>53</v>
      </c>
      <c r="S478" s="3" t="s">
        <v>53</v>
      </c>
      <c r="T478" s="3" t="s">
        <v>53</v>
      </c>
      <c r="U478" s="3" t="s">
        <v>53</v>
      </c>
      <c r="V478" s="1" t="s">
        <v>53</v>
      </c>
      <c r="W478" s="1" t="s">
        <v>53</v>
      </c>
      <c r="X478" s="1" t="s">
        <v>53</v>
      </c>
      <c r="Y478" s="3" t="s">
        <v>53</v>
      </c>
      <c r="Z478" s="1" t="s">
        <v>53</v>
      </c>
      <c r="AA478" s="3" t="s">
        <v>53</v>
      </c>
      <c r="AB478" s="1" t="s">
        <v>58</v>
      </c>
      <c r="AC478" s="3" t="s">
        <v>53</v>
      </c>
      <c r="AD478" s="1" t="s">
        <v>53</v>
      </c>
      <c r="AE478" s="1" t="s">
        <v>53</v>
      </c>
      <c r="AF478" s="1" t="s">
        <v>54</v>
      </c>
      <c r="AG478" s="3" t="s">
        <v>53</v>
      </c>
      <c r="AH478" s="1" t="s">
        <v>53</v>
      </c>
      <c r="AI478" s="1" t="s">
        <v>54</v>
      </c>
      <c r="AJ478" s="3" t="s">
        <v>53</v>
      </c>
      <c r="AK478" s="1" t="s">
        <v>53</v>
      </c>
      <c r="AL478" s="1" t="s">
        <v>53</v>
      </c>
      <c r="AM478" s="1" t="s">
        <v>53</v>
      </c>
      <c r="AN478" s="3" t="s">
        <v>53</v>
      </c>
      <c r="AO478" s="1" t="s">
        <v>53</v>
      </c>
      <c r="AP478" s="1" t="s">
        <v>58</v>
      </c>
      <c r="AQ478" s="1" t="s">
        <v>53</v>
      </c>
      <c r="AR478" s="120" t="s">
        <v>54</v>
      </c>
      <c r="AS478" s="21"/>
      <c r="AT478" s="21"/>
      <c r="AU478" s="21"/>
      <c r="AV478" s="21"/>
      <c r="AW478" s="21"/>
      <c r="AX478" s="21"/>
      <c r="AY478" s="21"/>
      <c r="AZ478" s="21"/>
      <c r="BA478" s="21"/>
      <c r="BB478" s="21"/>
      <c r="BC478" s="21"/>
      <c r="BD478" s="21"/>
      <c r="BE478" s="21"/>
      <c r="BF478" s="21"/>
      <c r="BG478" s="21"/>
      <c r="BH478" s="21"/>
      <c r="BI478" s="21"/>
      <c r="BJ478" s="21"/>
    </row>
    <row r="479" spans="1:62" ht="14.25" customHeight="1">
      <c r="A479" s="4329" t="s">
        <v>191</v>
      </c>
      <c r="B479" s="5">
        <f t="shared" si="28"/>
        <v>0.85</v>
      </c>
      <c r="C479" s="98">
        <v>34</v>
      </c>
      <c r="D479" s="107">
        <v>40</v>
      </c>
      <c r="E479" s="1268" t="s">
        <v>53</v>
      </c>
      <c r="F479" s="1" t="s">
        <v>53</v>
      </c>
      <c r="G479" s="3" t="s">
        <v>53</v>
      </c>
      <c r="H479" s="1" t="s">
        <v>53</v>
      </c>
      <c r="I479" s="3" t="s">
        <v>53</v>
      </c>
      <c r="J479" s="3" t="s">
        <v>53</v>
      </c>
      <c r="K479" s="3" t="s">
        <v>53</v>
      </c>
      <c r="L479" s="3" t="s">
        <v>53</v>
      </c>
      <c r="M479" s="1" t="s">
        <v>54</v>
      </c>
      <c r="N479" s="3" t="s">
        <v>53</v>
      </c>
      <c r="O479" s="1" t="s">
        <v>54</v>
      </c>
      <c r="P479" s="1" t="s">
        <v>53</v>
      </c>
      <c r="Q479" s="1" t="s">
        <v>53</v>
      </c>
      <c r="R479" s="3" t="s">
        <v>53</v>
      </c>
      <c r="S479" s="3" t="s">
        <v>53</v>
      </c>
      <c r="T479" s="3" t="s">
        <v>54</v>
      </c>
      <c r="U479" s="3" t="s">
        <v>53</v>
      </c>
      <c r="V479" s="1" t="s">
        <v>53</v>
      </c>
      <c r="W479" s="1" t="s">
        <v>53</v>
      </c>
      <c r="X479" s="1" t="s">
        <v>53</v>
      </c>
      <c r="Y479" s="3" t="s">
        <v>53</v>
      </c>
      <c r="Z479" s="1" t="s">
        <v>53</v>
      </c>
      <c r="AA479" s="3" t="s">
        <v>53</v>
      </c>
      <c r="AB479" s="1" t="s">
        <v>58</v>
      </c>
      <c r="AC479" s="3" t="s">
        <v>53</v>
      </c>
      <c r="AD479" s="1" t="s">
        <v>53</v>
      </c>
      <c r="AE479" s="1" t="s">
        <v>53</v>
      </c>
      <c r="AF479" s="1" t="s">
        <v>54</v>
      </c>
      <c r="AG479" s="3" t="s">
        <v>53</v>
      </c>
      <c r="AH479" s="1" t="s">
        <v>53</v>
      </c>
      <c r="AI479" s="1" t="s">
        <v>54</v>
      </c>
      <c r="AJ479" s="3" t="s">
        <v>53</v>
      </c>
      <c r="AK479" s="1" t="s">
        <v>53</v>
      </c>
      <c r="AL479" s="1" t="s">
        <v>53</v>
      </c>
      <c r="AM479" s="1" t="s">
        <v>53</v>
      </c>
      <c r="AN479" s="3" t="s">
        <v>53</v>
      </c>
      <c r="AO479" s="1" t="s">
        <v>53</v>
      </c>
      <c r="AP479" s="1" t="s">
        <v>53</v>
      </c>
      <c r="AQ479" s="1" t="s">
        <v>53</v>
      </c>
      <c r="AR479" s="120" t="s">
        <v>54</v>
      </c>
      <c r="AS479" s="21"/>
      <c r="AT479" s="21"/>
      <c r="AU479" s="21"/>
      <c r="AV479" s="21"/>
      <c r="AW479" s="21"/>
      <c r="AX479" s="21"/>
      <c r="AY479" s="21"/>
      <c r="AZ479" s="21"/>
      <c r="BA479" s="21"/>
      <c r="BB479" s="21"/>
      <c r="BC479" s="21"/>
      <c r="BD479" s="21"/>
      <c r="BE479" s="21"/>
      <c r="BF479" s="21"/>
      <c r="BG479" s="21"/>
      <c r="BH479" s="21"/>
      <c r="BI479" s="21"/>
      <c r="BJ479" s="21"/>
    </row>
    <row r="480" spans="1:62" ht="14.25" customHeight="1">
      <c r="A480" s="4329" t="s">
        <v>192</v>
      </c>
      <c r="B480" s="5">
        <f t="shared" si="28"/>
        <v>0.87804878048780488</v>
      </c>
      <c r="C480" s="98">
        <v>36</v>
      </c>
      <c r="D480" s="107">
        <v>41</v>
      </c>
      <c r="E480" s="1268" t="s">
        <v>53</v>
      </c>
      <c r="F480" s="1" t="s">
        <v>53</v>
      </c>
      <c r="G480" s="3" t="s">
        <v>53</v>
      </c>
      <c r="H480" s="1" t="s">
        <v>53</v>
      </c>
      <c r="I480" s="3" t="s">
        <v>53</v>
      </c>
      <c r="J480" s="3" t="s">
        <v>53</v>
      </c>
      <c r="K480" s="3" t="s">
        <v>53</v>
      </c>
      <c r="L480" s="3" t="s">
        <v>53</v>
      </c>
      <c r="M480" s="1" t="s">
        <v>54</v>
      </c>
      <c r="N480" s="3" t="s">
        <v>53</v>
      </c>
      <c r="O480" s="1" t="s">
        <v>54</v>
      </c>
      <c r="P480" s="1" t="s">
        <v>53</v>
      </c>
      <c r="Q480" s="1" t="s">
        <v>53</v>
      </c>
      <c r="R480" s="3" t="s">
        <v>53</v>
      </c>
      <c r="S480" s="3" t="s">
        <v>53</v>
      </c>
      <c r="T480" s="3" t="s">
        <v>53</v>
      </c>
      <c r="U480" s="3" t="s">
        <v>53</v>
      </c>
      <c r="V480" s="1" t="s">
        <v>53</v>
      </c>
      <c r="W480" s="1" t="s">
        <v>53</v>
      </c>
      <c r="X480" s="1" t="s">
        <v>53</v>
      </c>
      <c r="Y480" s="3" t="s">
        <v>53</v>
      </c>
      <c r="Z480" s="1" t="s">
        <v>53</v>
      </c>
      <c r="AA480" s="3" t="s">
        <v>53</v>
      </c>
      <c r="AB480" s="3" t="s">
        <v>53</v>
      </c>
      <c r="AC480" s="3" t="s">
        <v>53</v>
      </c>
      <c r="AD480" s="1" t="s">
        <v>53</v>
      </c>
      <c r="AE480" s="1" t="s">
        <v>53</v>
      </c>
      <c r="AF480" s="1" t="s">
        <v>54</v>
      </c>
      <c r="AG480" s="3" t="s">
        <v>53</v>
      </c>
      <c r="AH480" s="1" t="s">
        <v>53</v>
      </c>
      <c r="AI480" s="1" t="s">
        <v>54</v>
      </c>
      <c r="AJ480" s="3" t="s">
        <v>53</v>
      </c>
      <c r="AK480" s="1" t="s">
        <v>53</v>
      </c>
      <c r="AL480" s="1" t="s">
        <v>53</v>
      </c>
      <c r="AM480" s="1" t="s">
        <v>53</v>
      </c>
      <c r="AN480" s="3" t="s">
        <v>53</v>
      </c>
      <c r="AO480" s="1" t="s">
        <v>53</v>
      </c>
      <c r="AP480" s="1" t="s">
        <v>53</v>
      </c>
      <c r="AQ480" s="1" t="s">
        <v>53</v>
      </c>
      <c r="AR480" s="120" t="s">
        <v>54</v>
      </c>
      <c r="AS480" s="21"/>
      <c r="AT480" s="21"/>
      <c r="AU480" s="21"/>
      <c r="AV480" s="21"/>
      <c r="AW480" s="21"/>
      <c r="AX480" s="21"/>
      <c r="AY480" s="21"/>
      <c r="AZ480" s="21"/>
      <c r="BA480" s="21"/>
      <c r="BB480" s="21"/>
      <c r="BC480" s="21"/>
      <c r="BD480" s="21"/>
      <c r="BE480" s="21"/>
      <c r="BF480" s="21"/>
      <c r="BG480" s="21"/>
      <c r="BH480" s="21"/>
      <c r="BI480" s="21"/>
      <c r="BJ480" s="21"/>
    </row>
    <row r="481" spans="1:62" ht="14.25" customHeight="1">
      <c r="A481" s="4329" t="s">
        <v>193</v>
      </c>
      <c r="B481" s="5">
        <f t="shared" si="28"/>
        <v>0.85</v>
      </c>
      <c r="C481" s="98">
        <v>34</v>
      </c>
      <c r="D481" s="107">
        <v>40</v>
      </c>
      <c r="E481" s="1268" t="s">
        <v>58</v>
      </c>
      <c r="F481" s="1" t="s">
        <v>53</v>
      </c>
      <c r="G481" s="3" t="s">
        <v>53</v>
      </c>
      <c r="H481" s="1" t="s">
        <v>53</v>
      </c>
      <c r="I481" s="3" t="s">
        <v>53</v>
      </c>
      <c r="J481" s="3" t="s">
        <v>53</v>
      </c>
      <c r="K481" s="3" t="s">
        <v>53</v>
      </c>
      <c r="L481" s="3" t="s">
        <v>53</v>
      </c>
      <c r="M481" s="1" t="s">
        <v>54</v>
      </c>
      <c r="N481" s="3" t="s">
        <v>53</v>
      </c>
      <c r="O481" s="3" t="s">
        <v>53</v>
      </c>
      <c r="P481" s="1" t="s">
        <v>53</v>
      </c>
      <c r="Q481" s="1" t="s">
        <v>53</v>
      </c>
      <c r="R481" s="3" t="s">
        <v>53</v>
      </c>
      <c r="S481" s="3" t="s">
        <v>53</v>
      </c>
      <c r="T481" s="3" t="s">
        <v>54</v>
      </c>
      <c r="U481" s="3" t="s">
        <v>53</v>
      </c>
      <c r="V481" s="1" t="s">
        <v>53</v>
      </c>
      <c r="W481" s="1" t="s">
        <v>53</v>
      </c>
      <c r="X481" s="1" t="s">
        <v>53</v>
      </c>
      <c r="Y481" s="3" t="s">
        <v>53</v>
      </c>
      <c r="Z481" s="1" t="s">
        <v>53</v>
      </c>
      <c r="AA481" s="3" t="s">
        <v>53</v>
      </c>
      <c r="AB481" s="3" t="s">
        <v>53</v>
      </c>
      <c r="AC481" s="3" t="s">
        <v>53</v>
      </c>
      <c r="AD481" s="1" t="s">
        <v>53</v>
      </c>
      <c r="AE481" s="1" t="s">
        <v>53</v>
      </c>
      <c r="AF481" s="1" t="s">
        <v>54</v>
      </c>
      <c r="AG481" s="3" t="s">
        <v>53</v>
      </c>
      <c r="AH481" s="1" t="s">
        <v>53</v>
      </c>
      <c r="AI481" s="1" t="s">
        <v>54</v>
      </c>
      <c r="AJ481" s="3" t="s">
        <v>53</v>
      </c>
      <c r="AK481" s="1" t="s">
        <v>53</v>
      </c>
      <c r="AL481" s="1" t="s">
        <v>53</v>
      </c>
      <c r="AM481" s="1" t="s">
        <v>53</v>
      </c>
      <c r="AN481" s="3" t="s">
        <v>53</v>
      </c>
      <c r="AO481" s="1" t="s">
        <v>53</v>
      </c>
      <c r="AP481" s="1" t="s">
        <v>53</v>
      </c>
      <c r="AQ481" s="1" t="s">
        <v>53</v>
      </c>
      <c r="AR481" s="120" t="s">
        <v>54</v>
      </c>
      <c r="AS481" s="21"/>
      <c r="AT481" s="21"/>
      <c r="AU481" s="21"/>
      <c r="AV481" s="21"/>
      <c r="AW481" s="21"/>
      <c r="AX481" s="21"/>
      <c r="AY481" s="21"/>
      <c r="AZ481" s="21"/>
      <c r="BA481" s="21"/>
      <c r="BB481" s="21"/>
      <c r="BC481" s="21"/>
      <c r="BD481" s="21"/>
      <c r="BE481" s="21"/>
      <c r="BF481" s="21"/>
      <c r="BG481" s="21"/>
      <c r="BH481" s="21"/>
      <c r="BI481" s="21"/>
      <c r="BJ481" s="21"/>
    </row>
    <row r="482" spans="1:62" ht="14.25" customHeight="1">
      <c r="A482" s="4329" t="s">
        <v>194</v>
      </c>
      <c r="B482" s="5">
        <f t="shared" si="28"/>
        <v>0.82051282051282048</v>
      </c>
      <c r="C482" s="98">
        <v>32</v>
      </c>
      <c r="D482" s="107">
        <v>39</v>
      </c>
      <c r="E482" s="1268" t="s">
        <v>54</v>
      </c>
      <c r="F482" s="1" t="s">
        <v>53</v>
      </c>
      <c r="G482" s="3" t="s">
        <v>53</v>
      </c>
      <c r="H482" s="1" t="s">
        <v>53</v>
      </c>
      <c r="I482" s="3" t="s">
        <v>53</v>
      </c>
      <c r="J482" s="3" t="s">
        <v>53</v>
      </c>
      <c r="K482" s="3" t="s">
        <v>53</v>
      </c>
      <c r="L482" s="3" t="s">
        <v>53</v>
      </c>
      <c r="M482" s="1" t="s">
        <v>54</v>
      </c>
      <c r="N482" s="3" t="s">
        <v>53</v>
      </c>
      <c r="O482" s="1" t="s">
        <v>54</v>
      </c>
      <c r="P482" s="1" t="s">
        <v>53</v>
      </c>
      <c r="Q482" s="1" t="s">
        <v>53</v>
      </c>
      <c r="R482" s="3" t="s">
        <v>53</v>
      </c>
      <c r="S482" s="3" t="s">
        <v>53</v>
      </c>
      <c r="T482" s="3" t="s">
        <v>54</v>
      </c>
      <c r="U482" s="3" t="s">
        <v>53</v>
      </c>
      <c r="V482" s="1" t="s">
        <v>53</v>
      </c>
      <c r="W482" s="1" t="s">
        <v>53</v>
      </c>
      <c r="X482" s="1" t="s">
        <v>53</v>
      </c>
      <c r="Y482" s="3" t="s">
        <v>53</v>
      </c>
      <c r="Z482" s="1" t="s">
        <v>53</v>
      </c>
      <c r="AA482" s="3" t="s">
        <v>53</v>
      </c>
      <c r="AB482" s="1" t="s">
        <v>58</v>
      </c>
      <c r="AC482" s="3" t="s">
        <v>53</v>
      </c>
      <c r="AD482" s="1" t="s">
        <v>53</v>
      </c>
      <c r="AE482" s="1" t="s">
        <v>53</v>
      </c>
      <c r="AF482" s="1" t="s">
        <v>54</v>
      </c>
      <c r="AG482" s="3" t="s">
        <v>53</v>
      </c>
      <c r="AH482" s="1" t="s">
        <v>53</v>
      </c>
      <c r="AI482" s="1" t="s">
        <v>54</v>
      </c>
      <c r="AJ482" s="3" t="s">
        <v>53</v>
      </c>
      <c r="AK482" s="1" t="s">
        <v>53</v>
      </c>
      <c r="AL482" s="1" t="s">
        <v>53</v>
      </c>
      <c r="AM482" s="1" t="s">
        <v>53</v>
      </c>
      <c r="AN482" s="3" t="s">
        <v>53</v>
      </c>
      <c r="AO482" s="1" t="s">
        <v>53</v>
      </c>
      <c r="AP482" s="1" t="s">
        <v>58</v>
      </c>
      <c r="AQ482" s="1" t="s">
        <v>53</v>
      </c>
      <c r="AR482" s="120" t="s">
        <v>54</v>
      </c>
      <c r="AS482" s="21"/>
      <c r="AT482" s="21"/>
      <c r="AU482" s="21"/>
      <c r="AV482" s="21"/>
      <c r="AW482" s="21"/>
      <c r="AX482" s="21"/>
      <c r="AY482" s="21"/>
      <c r="AZ482" s="21"/>
      <c r="BA482" s="21"/>
      <c r="BB482" s="21"/>
      <c r="BC482" s="21"/>
      <c r="BD482" s="21"/>
      <c r="BE482" s="21"/>
      <c r="BF482" s="21"/>
      <c r="BG482" s="21"/>
      <c r="BH482" s="21"/>
      <c r="BI482" s="21"/>
      <c r="BJ482" s="21"/>
    </row>
    <row r="483" spans="1:62" ht="14.25" customHeight="1">
      <c r="A483" s="4335" t="s">
        <v>195</v>
      </c>
      <c r="B483" s="5">
        <f t="shared" si="28"/>
        <v>0.76315789473684215</v>
      </c>
      <c r="C483" s="98">
        <v>29</v>
      </c>
      <c r="D483" s="107">
        <v>38</v>
      </c>
      <c r="E483" s="1268" t="s">
        <v>58</v>
      </c>
      <c r="F483" s="1" t="s">
        <v>53</v>
      </c>
      <c r="G483" s="3" t="s">
        <v>53</v>
      </c>
      <c r="H483" s="1" t="s">
        <v>53</v>
      </c>
      <c r="I483" s="3" t="s">
        <v>53</v>
      </c>
      <c r="J483" s="3" t="s">
        <v>53</v>
      </c>
      <c r="K483" s="3" t="s">
        <v>53</v>
      </c>
      <c r="L483" s="3" t="s">
        <v>53</v>
      </c>
      <c r="M483" s="1" t="s">
        <v>54</v>
      </c>
      <c r="N483" s="3" t="s">
        <v>53</v>
      </c>
      <c r="O483" s="1" t="s">
        <v>54</v>
      </c>
      <c r="P483" s="1" t="s">
        <v>53</v>
      </c>
      <c r="Q483" s="1" t="s">
        <v>53</v>
      </c>
      <c r="R483" s="3" t="s">
        <v>53</v>
      </c>
      <c r="S483" s="3" t="s">
        <v>58</v>
      </c>
      <c r="T483" s="3" t="s">
        <v>54</v>
      </c>
      <c r="U483" s="3" t="s">
        <v>53</v>
      </c>
      <c r="V483" s="1" t="s">
        <v>53</v>
      </c>
      <c r="W483" s="1" t="s">
        <v>53</v>
      </c>
      <c r="X483" s="1" t="s">
        <v>53</v>
      </c>
      <c r="Y483" s="3" t="s">
        <v>53</v>
      </c>
      <c r="Z483" s="1" t="s">
        <v>53</v>
      </c>
      <c r="AA483" s="3" t="s">
        <v>53</v>
      </c>
      <c r="AB483" s="1" t="s">
        <v>58</v>
      </c>
      <c r="AC483" s="3" t="s">
        <v>53</v>
      </c>
      <c r="AD483" s="1" t="s">
        <v>54</v>
      </c>
      <c r="AE483" s="1" t="s">
        <v>53</v>
      </c>
      <c r="AF483" s="1" t="s">
        <v>54</v>
      </c>
      <c r="AG483" s="3" t="s">
        <v>53</v>
      </c>
      <c r="AH483" s="1" t="s">
        <v>53</v>
      </c>
      <c r="AI483" s="1" t="s">
        <v>54</v>
      </c>
      <c r="AJ483" s="3" t="s">
        <v>53</v>
      </c>
      <c r="AK483" s="1" t="s">
        <v>53</v>
      </c>
      <c r="AL483" s="1" t="s">
        <v>53</v>
      </c>
      <c r="AM483" s="1" t="s">
        <v>54</v>
      </c>
      <c r="AN483" s="3" t="s">
        <v>53</v>
      </c>
      <c r="AO483" s="1" t="s">
        <v>53</v>
      </c>
      <c r="AP483" s="1" t="s">
        <v>53</v>
      </c>
      <c r="AQ483" s="1" t="s">
        <v>53</v>
      </c>
      <c r="AR483" s="120" t="s">
        <v>54</v>
      </c>
      <c r="AS483" s="21"/>
      <c r="AT483" s="21"/>
      <c r="AU483" s="21"/>
      <c r="AV483" s="21"/>
      <c r="AW483" s="21"/>
      <c r="AX483" s="21"/>
      <c r="AY483" s="21"/>
      <c r="AZ483" s="21"/>
      <c r="BA483" s="21"/>
      <c r="BB483" s="21"/>
      <c r="BC483" s="21"/>
      <c r="BD483" s="21"/>
      <c r="BE483" s="21"/>
      <c r="BF483" s="21"/>
      <c r="BG483" s="21"/>
      <c r="BH483" s="21"/>
      <c r="BI483" s="21"/>
      <c r="BJ483" s="21"/>
    </row>
    <row r="484" spans="1:62" ht="14.25" customHeight="1">
      <c r="A484" s="4357" t="s">
        <v>196</v>
      </c>
      <c r="B484" s="25"/>
      <c r="C484" s="25"/>
      <c r="D484" s="111"/>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124"/>
      <c r="AS484" s="21"/>
      <c r="AT484" s="21"/>
      <c r="AU484" s="21"/>
      <c r="AV484" s="21"/>
      <c r="AW484" s="21"/>
      <c r="AX484" s="21"/>
      <c r="AY484" s="21"/>
      <c r="AZ484" s="21"/>
      <c r="BA484" s="21"/>
      <c r="BB484" s="21"/>
      <c r="BC484" s="21"/>
      <c r="BD484" s="21"/>
      <c r="BE484" s="21"/>
      <c r="BF484" s="21"/>
      <c r="BG484" s="21"/>
      <c r="BH484" s="21"/>
      <c r="BI484" s="21"/>
      <c r="BJ484" s="21"/>
    </row>
    <row r="485" spans="1:62" ht="14.25" customHeight="1">
      <c r="A485" s="4329" t="s">
        <v>185</v>
      </c>
      <c r="B485" s="5">
        <f t="shared" ref="B485:B495" si="29">C485/D485</f>
        <v>0.14634146341463414</v>
      </c>
      <c r="C485" s="98">
        <v>6</v>
      </c>
      <c r="D485" s="107">
        <v>41</v>
      </c>
      <c r="E485" s="1268" t="s">
        <v>54</v>
      </c>
      <c r="F485" s="1" t="s">
        <v>53</v>
      </c>
      <c r="G485" s="3" t="s">
        <v>54</v>
      </c>
      <c r="H485" s="1" t="s">
        <v>54</v>
      </c>
      <c r="I485" s="3" t="s">
        <v>54</v>
      </c>
      <c r="J485" s="3" t="s">
        <v>54</v>
      </c>
      <c r="K485" s="3" t="s">
        <v>54</v>
      </c>
      <c r="L485" s="3" t="s">
        <v>54</v>
      </c>
      <c r="M485" s="1" t="s">
        <v>54</v>
      </c>
      <c r="N485" s="3" t="s">
        <v>54</v>
      </c>
      <c r="O485" s="3" t="s">
        <v>54</v>
      </c>
      <c r="P485" s="1" t="s">
        <v>54</v>
      </c>
      <c r="Q485" s="1" t="s">
        <v>54</v>
      </c>
      <c r="R485" s="3" t="s">
        <v>54</v>
      </c>
      <c r="S485" s="3" t="s">
        <v>54</v>
      </c>
      <c r="T485" s="3" t="s">
        <v>54</v>
      </c>
      <c r="U485" s="3" t="s">
        <v>54</v>
      </c>
      <c r="V485" s="1" t="s">
        <v>53</v>
      </c>
      <c r="W485" s="1" t="s">
        <v>54</v>
      </c>
      <c r="X485" s="1" t="s">
        <v>53</v>
      </c>
      <c r="Y485" s="3" t="s">
        <v>54</v>
      </c>
      <c r="Z485" s="1" t="s">
        <v>54</v>
      </c>
      <c r="AA485" s="3" t="s">
        <v>54</v>
      </c>
      <c r="AB485" s="3" t="s">
        <v>54</v>
      </c>
      <c r="AC485" s="3" t="s">
        <v>54</v>
      </c>
      <c r="AD485" s="1" t="s">
        <v>54</v>
      </c>
      <c r="AE485" s="1" t="s">
        <v>54</v>
      </c>
      <c r="AF485" s="1" t="s">
        <v>54</v>
      </c>
      <c r="AG485" s="3" t="s">
        <v>54</v>
      </c>
      <c r="AH485" s="1" t="s">
        <v>53</v>
      </c>
      <c r="AI485" s="1" t="s">
        <v>54</v>
      </c>
      <c r="AJ485" s="3" t="s">
        <v>54</v>
      </c>
      <c r="AK485" s="1" t="s">
        <v>54</v>
      </c>
      <c r="AL485" s="1" t="s">
        <v>54</v>
      </c>
      <c r="AM485" s="1" t="s">
        <v>54</v>
      </c>
      <c r="AN485" s="3" t="s">
        <v>54</v>
      </c>
      <c r="AO485" s="1" t="s">
        <v>53</v>
      </c>
      <c r="AP485" s="1" t="s">
        <v>54</v>
      </c>
      <c r="AQ485" s="1" t="s">
        <v>54</v>
      </c>
      <c r="AR485" s="120" t="s">
        <v>54</v>
      </c>
      <c r="AS485" s="21"/>
      <c r="AT485" s="21"/>
      <c r="AU485" s="21"/>
      <c r="AV485" s="21"/>
      <c r="AW485" s="21"/>
      <c r="AX485" s="21"/>
      <c r="AY485" s="21"/>
      <c r="AZ485" s="21"/>
      <c r="BA485" s="21"/>
      <c r="BB485" s="21"/>
      <c r="BC485" s="21"/>
      <c r="BD485" s="21"/>
      <c r="BE485" s="21"/>
      <c r="BF485" s="21"/>
      <c r="BG485" s="21"/>
      <c r="BH485" s="21"/>
      <c r="BI485" s="21"/>
      <c r="BJ485" s="21"/>
    </row>
    <row r="486" spans="1:62" ht="14.25" customHeight="1">
      <c r="A486" s="4329" t="s">
        <v>186</v>
      </c>
      <c r="B486" s="5">
        <f t="shared" si="29"/>
        <v>9.7560975609756101E-2</v>
      </c>
      <c r="C486" s="98">
        <v>4</v>
      </c>
      <c r="D486" s="107">
        <v>41</v>
      </c>
      <c r="E486" s="1268" t="s">
        <v>54</v>
      </c>
      <c r="F486" s="1" t="s">
        <v>54</v>
      </c>
      <c r="G486" s="3" t="s">
        <v>54</v>
      </c>
      <c r="H486" s="1" t="s">
        <v>54</v>
      </c>
      <c r="I486" s="3" t="s">
        <v>54</v>
      </c>
      <c r="J486" s="3" t="s">
        <v>54</v>
      </c>
      <c r="K486" s="3" t="s">
        <v>54</v>
      </c>
      <c r="L486" s="3" t="s">
        <v>54</v>
      </c>
      <c r="M486" s="1" t="s">
        <v>54</v>
      </c>
      <c r="N486" s="3" t="s">
        <v>54</v>
      </c>
      <c r="O486" s="3" t="s">
        <v>54</v>
      </c>
      <c r="P486" s="1" t="s">
        <v>54</v>
      </c>
      <c r="Q486" s="1" t="s">
        <v>54</v>
      </c>
      <c r="R486" s="3" t="s">
        <v>54</v>
      </c>
      <c r="S486" s="3" t="s">
        <v>54</v>
      </c>
      <c r="T486" s="3" t="s">
        <v>54</v>
      </c>
      <c r="U486" s="3" t="s">
        <v>54</v>
      </c>
      <c r="V486" s="1" t="s">
        <v>53</v>
      </c>
      <c r="W486" s="1" t="s">
        <v>54</v>
      </c>
      <c r="X486" s="1" t="s">
        <v>54</v>
      </c>
      <c r="Y486" s="3" t="s">
        <v>54</v>
      </c>
      <c r="Z486" s="1" t="s">
        <v>54</v>
      </c>
      <c r="AA486" s="3" t="s">
        <v>54</v>
      </c>
      <c r="AB486" s="3" t="s">
        <v>54</v>
      </c>
      <c r="AC486" s="3" t="s">
        <v>54</v>
      </c>
      <c r="AD486" s="1" t="s">
        <v>54</v>
      </c>
      <c r="AE486" s="1" t="s">
        <v>54</v>
      </c>
      <c r="AF486" s="1" t="s">
        <v>54</v>
      </c>
      <c r="AG486" s="3" t="s">
        <v>54</v>
      </c>
      <c r="AH486" s="1" t="s">
        <v>53</v>
      </c>
      <c r="AI486" s="1" t="s">
        <v>54</v>
      </c>
      <c r="AJ486" s="3" t="s">
        <v>54</v>
      </c>
      <c r="AK486" s="1" t="s">
        <v>54</v>
      </c>
      <c r="AL486" s="1" t="s">
        <v>54</v>
      </c>
      <c r="AM486" s="1" t="s">
        <v>54</v>
      </c>
      <c r="AN486" s="3" t="s">
        <v>54</v>
      </c>
      <c r="AO486" s="1" t="s">
        <v>53</v>
      </c>
      <c r="AP486" s="1" t="s">
        <v>54</v>
      </c>
      <c r="AQ486" s="1" t="s">
        <v>54</v>
      </c>
      <c r="AR486" s="120" t="s">
        <v>54</v>
      </c>
      <c r="AS486" s="21"/>
      <c r="AT486" s="21"/>
      <c r="AU486" s="21"/>
      <c r="AV486" s="21"/>
      <c r="AW486" s="21"/>
      <c r="AX486" s="21"/>
      <c r="AY486" s="21"/>
      <c r="AZ486" s="21"/>
      <c r="BA486" s="21"/>
      <c r="BB486" s="21"/>
      <c r="BC486" s="21"/>
      <c r="BD486" s="21"/>
      <c r="BE486" s="21"/>
      <c r="BF486" s="21"/>
      <c r="BG486" s="21"/>
      <c r="BH486" s="21"/>
      <c r="BI486" s="21"/>
      <c r="BJ486" s="21"/>
    </row>
    <row r="487" spans="1:62" ht="14.25" customHeight="1">
      <c r="A487" s="4329" t="s">
        <v>187</v>
      </c>
      <c r="B487" s="5">
        <f t="shared" si="29"/>
        <v>2.4390243902439025E-2</v>
      </c>
      <c r="C487" s="98">
        <v>1</v>
      </c>
      <c r="D487" s="107">
        <v>41</v>
      </c>
      <c r="E487" s="1268" t="s">
        <v>54</v>
      </c>
      <c r="F487" s="1" t="s">
        <v>53</v>
      </c>
      <c r="G487" s="3" t="s">
        <v>54</v>
      </c>
      <c r="H487" s="1" t="s">
        <v>54</v>
      </c>
      <c r="I487" s="3" t="s">
        <v>54</v>
      </c>
      <c r="J487" s="3" t="s">
        <v>54</v>
      </c>
      <c r="K487" s="3" t="s">
        <v>54</v>
      </c>
      <c r="L487" s="3" t="s">
        <v>54</v>
      </c>
      <c r="M487" s="1" t="s">
        <v>54</v>
      </c>
      <c r="N487" s="3" t="s">
        <v>54</v>
      </c>
      <c r="O487" s="3" t="s">
        <v>54</v>
      </c>
      <c r="P487" s="1" t="s">
        <v>54</v>
      </c>
      <c r="Q487" s="1" t="s">
        <v>54</v>
      </c>
      <c r="R487" s="3" t="s">
        <v>54</v>
      </c>
      <c r="S487" s="3" t="s">
        <v>54</v>
      </c>
      <c r="T487" s="3" t="s">
        <v>54</v>
      </c>
      <c r="U487" s="3" t="s">
        <v>54</v>
      </c>
      <c r="V487" s="1" t="s">
        <v>54</v>
      </c>
      <c r="W487" s="1" t="s">
        <v>54</v>
      </c>
      <c r="X487" s="1" t="s">
        <v>54</v>
      </c>
      <c r="Y487" s="3" t="s">
        <v>54</v>
      </c>
      <c r="Z487" s="1" t="s">
        <v>54</v>
      </c>
      <c r="AA487" s="3" t="s">
        <v>54</v>
      </c>
      <c r="AB487" s="1" t="s">
        <v>54</v>
      </c>
      <c r="AC487" s="3" t="s">
        <v>54</v>
      </c>
      <c r="AD487" s="1" t="s">
        <v>54</v>
      </c>
      <c r="AE487" s="1" t="s">
        <v>54</v>
      </c>
      <c r="AF487" s="1" t="s">
        <v>54</v>
      </c>
      <c r="AG487" s="3" t="s">
        <v>54</v>
      </c>
      <c r="AH487" s="1" t="s">
        <v>54</v>
      </c>
      <c r="AI487" s="1" t="s">
        <v>54</v>
      </c>
      <c r="AJ487" s="3" t="s">
        <v>54</v>
      </c>
      <c r="AK487" s="1" t="s">
        <v>54</v>
      </c>
      <c r="AL487" s="1" t="s">
        <v>54</v>
      </c>
      <c r="AM487" s="1" t="s">
        <v>54</v>
      </c>
      <c r="AN487" s="3" t="s">
        <v>54</v>
      </c>
      <c r="AO487" s="1" t="s">
        <v>54</v>
      </c>
      <c r="AP487" s="1" t="s">
        <v>54</v>
      </c>
      <c r="AQ487" s="1" t="s">
        <v>54</v>
      </c>
      <c r="AR487" s="120" t="s">
        <v>54</v>
      </c>
      <c r="AS487" s="21"/>
      <c r="AT487" s="21"/>
      <c r="AU487" s="21"/>
      <c r="AV487" s="21"/>
      <c r="AW487" s="21"/>
      <c r="AX487" s="21"/>
      <c r="AY487" s="21"/>
      <c r="AZ487" s="21"/>
      <c r="BA487" s="21"/>
      <c r="BB487" s="21"/>
      <c r="BC487" s="21"/>
      <c r="BD487" s="21"/>
      <c r="BE487" s="21"/>
      <c r="BF487" s="21"/>
      <c r="BG487" s="21"/>
      <c r="BH487" s="21"/>
      <c r="BI487" s="21"/>
      <c r="BJ487" s="21"/>
    </row>
    <row r="488" spans="1:62" ht="14.25" customHeight="1">
      <c r="A488" s="4329" t="s">
        <v>188</v>
      </c>
      <c r="B488" s="5">
        <f t="shared" si="29"/>
        <v>0</v>
      </c>
      <c r="C488" s="98">
        <v>0</v>
      </c>
      <c r="D488" s="107">
        <v>41</v>
      </c>
      <c r="E488" s="1268" t="s">
        <v>54</v>
      </c>
      <c r="F488" s="1" t="s">
        <v>54</v>
      </c>
      <c r="G488" s="3" t="s">
        <v>54</v>
      </c>
      <c r="H488" s="1" t="s">
        <v>54</v>
      </c>
      <c r="I488" s="3" t="s">
        <v>54</v>
      </c>
      <c r="J488" s="3" t="s">
        <v>54</v>
      </c>
      <c r="K488" s="3" t="s">
        <v>54</v>
      </c>
      <c r="L488" s="3" t="s">
        <v>54</v>
      </c>
      <c r="M488" s="1" t="s">
        <v>54</v>
      </c>
      <c r="N488" s="3" t="s">
        <v>54</v>
      </c>
      <c r="O488" s="3" t="s">
        <v>54</v>
      </c>
      <c r="P488" s="1" t="s">
        <v>54</v>
      </c>
      <c r="Q488" s="1" t="s">
        <v>54</v>
      </c>
      <c r="R488" s="3" t="s">
        <v>54</v>
      </c>
      <c r="S488" s="3" t="s">
        <v>54</v>
      </c>
      <c r="T488" s="3" t="s">
        <v>54</v>
      </c>
      <c r="U488" s="3" t="s">
        <v>54</v>
      </c>
      <c r="V488" s="1" t="s">
        <v>54</v>
      </c>
      <c r="W488" s="1" t="s">
        <v>54</v>
      </c>
      <c r="X488" s="1" t="s">
        <v>54</v>
      </c>
      <c r="Y488" s="3" t="s">
        <v>54</v>
      </c>
      <c r="Z488" s="1" t="s">
        <v>54</v>
      </c>
      <c r="AA488" s="3" t="s">
        <v>54</v>
      </c>
      <c r="AB488" s="3" t="s">
        <v>54</v>
      </c>
      <c r="AC488" s="3" t="s">
        <v>54</v>
      </c>
      <c r="AD488" s="1" t="s">
        <v>54</v>
      </c>
      <c r="AE488" s="1" t="s">
        <v>54</v>
      </c>
      <c r="AF488" s="1" t="s">
        <v>54</v>
      </c>
      <c r="AG488" s="3" t="s">
        <v>54</v>
      </c>
      <c r="AH488" s="1" t="s">
        <v>54</v>
      </c>
      <c r="AI488" s="1" t="s">
        <v>54</v>
      </c>
      <c r="AJ488" s="3" t="s">
        <v>54</v>
      </c>
      <c r="AK488" s="1" t="s">
        <v>54</v>
      </c>
      <c r="AL488" s="1" t="s">
        <v>54</v>
      </c>
      <c r="AM488" s="1" t="s">
        <v>54</v>
      </c>
      <c r="AN488" s="3" t="s">
        <v>54</v>
      </c>
      <c r="AO488" s="1" t="s">
        <v>54</v>
      </c>
      <c r="AP488" s="1" t="s">
        <v>54</v>
      </c>
      <c r="AQ488" s="1" t="s">
        <v>54</v>
      </c>
      <c r="AR488" s="120" t="s">
        <v>54</v>
      </c>
      <c r="AS488" s="21"/>
      <c r="AT488" s="21"/>
      <c r="AU488" s="21"/>
      <c r="AV488" s="21"/>
      <c r="AW488" s="21"/>
      <c r="AX488" s="21"/>
      <c r="AY488" s="21"/>
      <c r="AZ488" s="21"/>
      <c r="BA488" s="21"/>
      <c r="BB488" s="21"/>
      <c r="BC488" s="21"/>
      <c r="BD488" s="21"/>
      <c r="BE488" s="21"/>
      <c r="BF488" s="21"/>
      <c r="BG488" s="21"/>
      <c r="BH488" s="21"/>
      <c r="BI488" s="21"/>
      <c r="BJ488" s="21"/>
    </row>
    <row r="489" spans="1:62" ht="14.25" customHeight="1">
      <c r="A489" s="4329" t="s">
        <v>189</v>
      </c>
      <c r="B489" s="5">
        <f t="shared" si="29"/>
        <v>0</v>
      </c>
      <c r="C489" s="98">
        <v>0</v>
      </c>
      <c r="D489" s="107">
        <v>41</v>
      </c>
      <c r="E489" s="1268" t="s">
        <v>54</v>
      </c>
      <c r="F489" s="1" t="s">
        <v>54</v>
      </c>
      <c r="G489" s="3" t="s">
        <v>54</v>
      </c>
      <c r="H489" s="1" t="s">
        <v>54</v>
      </c>
      <c r="I489" s="3" t="s">
        <v>54</v>
      </c>
      <c r="J489" s="3" t="s">
        <v>54</v>
      </c>
      <c r="K489" s="3" t="s">
        <v>54</v>
      </c>
      <c r="L489" s="3" t="s">
        <v>54</v>
      </c>
      <c r="M489" s="1" t="s">
        <v>54</v>
      </c>
      <c r="N489" s="3" t="s">
        <v>54</v>
      </c>
      <c r="O489" s="1" t="s">
        <v>54</v>
      </c>
      <c r="P489" s="1" t="s">
        <v>54</v>
      </c>
      <c r="Q489" s="1" t="s">
        <v>54</v>
      </c>
      <c r="R489" s="3" t="s">
        <v>54</v>
      </c>
      <c r="S489" s="3" t="s">
        <v>54</v>
      </c>
      <c r="T489" s="3" t="s">
        <v>54</v>
      </c>
      <c r="U489" s="3" t="s">
        <v>54</v>
      </c>
      <c r="V489" s="1" t="s">
        <v>54</v>
      </c>
      <c r="W489" s="1" t="s">
        <v>54</v>
      </c>
      <c r="X489" s="1" t="s">
        <v>54</v>
      </c>
      <c r="Y489" s="3" t="s">
        <v>54</v>
      </c>
      <c r="Z489" s="1" t="s">
        <v>54</v>
      </c>
      <c r="AA489" s="3" t="s">
        <v>54</v>
      </c>
      <c r="AB489" s="3" t="s">
        <v>54</v>
      </c>
      <c r="AC489" s="3" t="s">
        <v>54</v>
      </c>
      <c r="AD489" s="1" t="s">
        <v>54</v>
      </c>
      <c r="AE489" s="1" t="s">
        <v>54</v>
      </c>
      <c r="AF489" s="1" t="s">
        <v>54</v>
      </c>
      <c r="AG489" s="3" t="s">
        <v>54</v>
      </c>
      <c r="AH489" s="1" t="s">
        <v>54</v>
      </c>
      <c r="AI489" s="1" t="s">
        <v>54</v>
      </c>
      <c r="AJ489" s="3" t="s">
        <v>54</v>
      </c>
      <c r="AK489" s="1" t="s">
        <v>54</v>
      </c>
      <c r="AL489" s="1" t="s">
        <v>54</v>
      </c>
      <c r="AM489" s="1" t="s">
        <v>54</v>
      </c>
      <c r="AN489" s="3" t="s">
        <v>54</v>
      </c>
      <c r="AO489" s="1" t="s">
        <v>54</v>
      </c>
      <c r="AP489" s="1" t="s">
        <v>54</v>
      </c>
      <c r="AQ489" s="1" t="s">
        <v>54</v>
      </c>
      <c r="AR489" s="120" t="s">
        <v>54</v>
      </c>
      <c r="AS489" s="21"/>
      <c r="AT489" s="21"/>
      <c r="AU489" s="21"/>
      <c r="AV489" s="21"/>
      <c r="AW489" s="21"/>
      <c r="AX489" s="21"/>
      <c r="AY489" s="21"/>
      <c r="AZ489" s="21"/>
      <c r="BA489" s="21"/>
      <c r="BB489" s="21"/>
      <c r="BC489" s="21"/>
      <c r="BD489" s="21"/>
      <c r="BE489" s="21"/>
      <c r="BF489" s="21"/>
      <c r="BG489" s="21"/>
      <c r="BH489" s="21"/>
      <c r="BI489" s="21"/>
      <c r="BJ489" s="21"/>
    </row>
    <row r="490" spans="1:62" ht="14.25" customHeight="1">
      <c r="A490" s="4329" t="s">
        <v>190</v>
      </c>
      <c r="B490" s="5">
        <f t="shared" si="29"/>
        <v>0</v>
      </c>
      <c r="C490" s="98">
        <v>0</v>
      </c>
      <c r="D490" s="107">
        <v>41</v>
      </c>
      <c r="E490" s="1268" t="s">
        <v>54</v>
      </c>
      <c r="F490" s="1" t="s">
        <v>54</v>
      </c>
      <c r="G490" s="3" t="s">
        <v>54</v>
      </c>
      <c r="H490" s="1" t="s">
        <v>54</v>
      </c>
      <c r="I490" s="3" t="s">
        <v>54</v>
      </c>
      <c r="J490" s="3" t="s">
        <v>54</v>
      </c>
      <c r="K490" s="3" t="s">
        <v>54</v>
      </c>
      <c r="L490" s="3" t="s">
        <v>54</v>
      </c>
      <c r="M490" s="1" t="s">
        <v>54</v>
      </c>
      <c r="N490" s="3" t="s">
        <v>54</v>
      </c>
      <c r="O490" s="1" t="s">
        <v>54</v>
      </c>
      <c r="P490" s="1" t="s">
        <v>54</v>
      </c>
      <c r="Q490" s="1" t="s">
        <v>54</v>
      </c>
      <c r="R490" s="3" t="s">
        <v>54</v>
      </c>
      <c r="S490" s="3" t="s">
        <v>54</v>
      </c>
      <c r="T490" s="3" t="s">
        <v>54</v>
      </c>
      <c r="U490" s="3" t="s">
        <v>54</v>
      </c>
      <c r="V490" s="1" t="s">
        <v>54</v>
      </c>
      <c r="W490" s="1" t="s">
        <v>54</v>
      </c>
      <c r="X490" s="1" t="s">
        <v>54</v>
      </c>
      <c r="Y490" s="3" t="s">
        <v>54</v>
      </c>
      <c r="Z490" s="1" t="s">
        <v>54</v>
      </c>
      <c r="AA490" s="3" t="s">
        <v>54</v>
      </c>
      <c r="AB490" s="1" t="s">
        <v>54</v>
      </c>
      <c r="AC490" s="3" t="s">
        <v>54</v>
      </c>
      <c r="AD490" s="1" t="s">
        <v>54</v>
      </c>
      <c r="AE490" s="1" t="s">
        <v>54</v>
      </c>
      <c r="AF490" s="1" t="s">
        <v>54</v>
      </c>
      <c r="AG490" s="3" t="s">
        <v>54</v>
      </c>
      <c r="AH490" s="1" t="s">
        <v>54</v>
      </c>
      <c r="AI490" s="1" t="s">
        <v>54</v>
      </c>
      <c r="AJ490" s="3" t="s">
        <v>54</v>
      </c>
      <c r="AK490" s="1" t="s">
        <v>54</v>
      </c>
      <c r="AL490" s="1" t="s">
        <v>54</v>
      </c>
      <c r="AM490" s="1" t="s">
        <v>54</v>
      </c>
      <c r="AN490" s="3" t="s">
        <v>54</v>
      </c>
      <c r="AO490" s="1" t="s">
        <v>54</v>
      </c>
      <c r="AP490" s="1" t="s">
        <v>54</v>
      </c>
      <c r="AQ490" s="1" t="s">
        <v>54</v>
      </c>
      <c r="AR490" s="120" t="s">
        <v>54</v>
      </c>
      <c r="AS490" s="21"/>
      <c r="AT490" s="21"/>
      <c r="AU490" s="21"/>
      <c r="AV490" s="21"/>
      <c r="AW490" s="21"/>
      <c r="AX490" s="21"/>
      <c r="AY490" s="21"/>
      <c r="AZ490" s="21"/>
      <c r="BA490" s="21"/>
      <c r="BB490" s="21"/>
      <c r="BC490" s="21"/>
      <c r="BD490" s="21"/>
      <c r="BE490" s="21"/>
      <c r="BF490" s="21"/>
      <c r="BG490" s="21"/>
      <c r="BH490" s="21"/>
      <c r="BI490" s="21"/>
      <c r="BJ490" s="21"/>
    </row>
    <row r="491" spans="1:62" ht="14.25" customHeight="1">
      <c r="A491" s="4329" t="s">
        <v>191</v>
      </c>
      <c r="B491" s="5">
        <f t="shared" si="29"/>
        <v>0</v>
      </c>
      <c r="C491" s="98">
        <v>0</v>
      </c>
      <c r="D491" s="107">
        <v>41</v>
      </c>
      <c r="E491" s="1268" t="s">
        <v>54</v>
      </c>
      <c r="F491" s="1" t="s">
        <v>54</v>
      </c>
      <c r="G491" s="3" t="s">
        <v>54</v>
      </c>
      <c r="H491" s="1" t="s">
        <v>54</v>
      </c>
      <c r="I491" s="3" t="s">
        <v>54</v>
      </c>
      <c r="J491" s="3" t="s">
        <v>54</v>
      </c>
      <c r="K491" s="3" t="s">
        <v>54</v>
      </c>
      <c r="L491" s="3" t="s">
        <v>54</v>
      </c>
      <c r="M491" s="1" t="s">
        <v>54</v>
      </c>
      <c r="N491" s="3" t="s">
        <v>54</v>
      </c>
      <c r="O491" s="1" t="s">
        <v>54</v>
      </c>
      <c r="P491" s="1" t="s">
        <v>54</v>
      </c>
      <c r="Q491" s="1" t="s">
        <v>54</v>
      </c>
      <c r="R491" s="3" t="s">
        <v>54</v>
      </c>
      <c r="S491" s="3" t="s">
        <v>54</v>
      </c>
      <c r="T491" s="3" t="s">
        <v>54</v>
      </c>
      <c r="U491" s="3" t="s">
        <v>54</v>
      </c>
      <c r="V491" s="1" t="s">
        <v>54</v>
      </c>
      <c r="W491" s="1" t="s">
        <v>54</v>
      </c>
      <c r="X491" s="1" t="s">
        <v>54</v>
      </c>
      <c r="Y491" s="3" t="s">
        <v>54</v>
      </c>
      <c r="Z491" s="1" t="s">
        <v>54</v>
      </c>
      <c r="AA491" s="3" t="s">
        <v>54</v>
      </c>
      <c r="AB491" s="1" t="s">
        <v>54</v>
      </c>
      <c r="AC491" s="3" t="s">
        <v>54</v>
      </c>
      <c r="AD491" s="1" t="s">
        <v>54</v>
      </c>
      <c r="AE491" s="1" t="s">
        <v>54</v>
      </c>
      <c r="AF491" s="1" t="s">
        <v>54</v>
      </c>
      <c r="AG491" s="3" t="s">
        <v>54</v>
      </c>
      <c r="AH491" s="1" t="s">
        <v>54</v>
      </c>
      <c r="AI491" s="1" t="s">
        <v>54</v>
      </c>
      <c r="AJ491" s="3" t="s">
        <v>54</v>
      </c>
      <c r="AK491" s="1" t="s">
        <v>54</v>
      </c>
      <c r="AL491" s="1" t="s">
        <v>54</v>
      </c>
      <c r="AM491" s="1" t="s">
        <v>54</v>
      </c>
      <c r="AN491" s="3" t="s">
        <v>54</v>
      </c>
      <c r="AO491" s="1" t="s">
        <v>54</v>
      </c>
      <c r="AP491" s="1" t="s">
        <v>54</v>
      </c>
      <c r="AQ491" s="1" t="s">
        <v>54</v>
      </c>
      <c r="AR491" s="120" t="s">
        <v>54</v>
      </c>
      <c r="AS491" s="21"/>
      <c r="AT491" s="21"/>
      <c r="AU491" s="21"/>
      <c r="AV491" s="21"/>
      <c r="AW491" s="21"/>
      <c r="AX491" s="21"/>
      <c r="AY491" s="21"/>
      <c r="AZ491" s="21"/>
      <c r="BA491" s="21"/>
      <c r="BB491" s="21"/>
      <c r="BC491" s="21"/>
      <c r="BD491" s="21"/>
      <c r="BE491" s="21"/>
      <c r="BF491" s="21"/>
      <c r="BG491" s="21"/>
      <c r="BH491" s="21"/>
      <c r="BI491" s="21"/>
      <c r="BJ491" s="21"/>
    </row>
    <row r="492" spans="1:62" ht="14.25" customHeight="1">
      <c r="A492" s="4329" t="s">
        <v>192</v>
      </c>
      <c r="B492" s="5">
        <f t="shared" si="29"/>
        <v>0</v>
      </c>
      <c r="C492" s="98">
        <v>0</v>
      </c>
      <c r="D492" s="107">
        <v>41</v>
      </c>
      <c r="E492" s="1268" t="s">
        <v>54</v>
      </c>
      <c r="F492" s="1" t="s">
        <v>54</v>
      </c>
      <c r="G492" s="3" t="s">
        <v>54</v>
      </c>
      <c r="H492" s="1" t="s">
        <v>54</v>
      </c>
      <c r="I492" s="3" t="s">
        <v>54</v>
      </c>
      <c r="J492" s="3" t="s">
        <v>54</v>
      </c>
      <c r="K492" s="3" t="s">
        <v>54</v>
      </c>
      <c r="L492" s="3" t="s">
        <v>54</v>
      </c>
      <c r="M492" s="1" t="s">
        <v>54</v>
      </c>
      <c r="N492" s="3" t="s">
        <v>54</v>
      </c>
      <c r="O492" s="1" t="s">
        <v>54</v>
      </c>
      <c r="P492" s="1" t="s">
        <v>54</v>
      </c>
      <c r="Q492" s="1" t="s">
        <v>54</v>
      </c>
      <c r="R492" s="3" t="s">
        <v>54</v>
      </c>
      <c r="S492" s="3" t="s">
        <v>54</v>
      </c>
      <c r="T492" s="3" t="s">
        <v>54</v>
      </c>
      <c r="U492" s="3" t="s">
        <v>54</v>
      </c>
      <c r="V492" s="1" t="s">
        <v>54</v>
      </c>
      <c r="W492" s="1" t="s">
        <v>54</v>
      </c>
      <c r="X492" s="1" t="s">
        <v>54</v>
      </c>
      <c r="Y492" s="3" t="s">
        <v>54</v>
      </c>
      <c r="Z492" s="1" t="s">
        <v>54</v>
      </c>
      <c r="AA492" s="3" t="s">
        <v>54</v>
      </c>
      <c r="AB492" s="3" t="s">
        <v>54</v>
      </c>
      <c r="AC492" s="3" t="s">
        <v>54</v>
      </c>
      <c r="AD492" s="1" t="s">
        <v>54</v>
      </c>
      <c r="AE492" s="1" t="s">
        <v>54</v>
      </c>
      <c r="AF492" s="1" t="s">
        <v>54</v>
      </c>
      <c r="AG492" s="3" t="s">
        <v>54</v>
      </c>
      <c r="AH492" s="1" t="s">
        <v>54</v>
      </c>
      <c r="AI492" s="1" t="s">
        <v>54</v>
      </c>
      <c r="AJ492" s="3" t="s">
        <v>54</v>
      </c>
      <c r="AK492" s="1" t="s">
        <v>54</v>
      </c>
      <c r="AL492" s="1" t="s">
        <v>54</v>
      </c>
      <c r="AM492" s="1" t="s">
        <v>54</v>
      </c>
      <c r="AN492" s="3" t="s">
        <v>54</v>
      </c>
      <c r="AO492" s="1" t="s">
        <v>54</v>
      </c>
      <c r="AP492" s="1" t="s">
        <v>54</v>
      </c>
      <c r="AQ492" s="1" t="s">
        <v>54</v>
      </c>
      <c r="AR492" s="120" t="s">
        <v>54</v>
      </c>
      <c r="AS492" s="21"/>
      <c r="AT492" s="21"/>
      <c r="AU492" s="21"/>
      <c r="AV492" s="21"/>
      <c r="AW492" s="21"/>
      <c r="AX492" s="21"/>
      <c r="AY492" s="21"/>
      <c r="AZ492" s="21"/>
      <c r="BA492" s="21"/>
      <c r="BB492" s="21"/>
      <c r="BC492" s="21"/>
      <c r="BD492" s="21"/>
      <c r="BE492" s="21"/>
      <c r="BF492" s="21"/>
      <c r="BG492" s="21"/>
      <c r="BH492" s="21"/>
      <c r="BI492" s="21"/>
      <c r="BJ492" s="21"/>
    </row>
    <row r="493" spans="1:62" ht="14.25" customHeight="1">
      <c r="A493" s="4329" t="s">
        <v>193</v>
      </c>
      <c r="B493" s="5">
        <f t="shared" si="29"/>
        <v>0</v>
      </c>
      <c r="C493" s="98">
        <v>0</v>
      </c>
      <c r="D493" s="107">
        <v>41</v>
      </c>
      <c r="E493" s="1268" t="s">
        <v>54</v>
      </c>
      <c r="F493" s="1" t="s">
        <v>54</v>
      </c>
      <c r="G493" s="3" t="s">
        <v>54</v>
      </c>
      <c r="H493" s="1" t="s">
        <v>54</v>
      </c>
      <c r="I493" s="3" t="s">
        <v>54</v>
      </c>
      <c r="J493" s="3" t="s">
        <v>54</v>
      </c>
      <c r="K493" s="3" t="s">
        <v>54</v>
      </c>
      <c r="L493" s="3" t="s">
        <v>54</v>
      </c>
      <c r="M493" s="1" t="s">
        <v>54</v>
      </c>
      <c r="N493" s="3" t="s">
        <v>54</v>
      </c>
      <c r="O493" s="3" t="s">
        <v>54</v>
      </c>
      <c r="P493" s="1" t="s">
        <v>54</v>
      </c>
      <c r="Q493" s="1" t="s">
        <v>54</v>
      </c>
      <c r="R493" s="3" t="s">
        <v>54</v>
      </c>
      <c r="S493" s="3" t="s">
        <v>54</v>
      </c>
      <c r="T493" s="3" t="s">
        <v>54</v>
      </c>
      <c r="U493" s="3" t="s">
        <v>54</v>
      </c>
      <c r="V493" s="1" t="s">
        <v>54</v>
      </c>
      <c r="W493" s="1" t="s">
        <v>54</v>
      </c>
      <c r="X493" s="1" t="s">
        <v>54</v>
      </c>
      <c r="Y493" s="3" t="s">
        <v>54</v>
      </c>
      <c r="Z493" s="1" t="s">
        <v>54</v>
      </c>
      <c r="AA493" s="3" t="s">
        <v>54</v>
      </c>
      <c r="AB493" s="3" t="s">
        <v>54</v>
      </c>
      <c r="AC493" s="3" t="s">
        <v>54</v>
      </c>
      <c r="AD493" s="1" t="s">
        <v>54</v>
      </c>
      <c r="AE493" s="1" t="s">
        <v>54</v>
      </c>
      <c r="AF493" s="1" t="s">
        <v>54</v>
      </c>
      <c r="AG493" s="3" t="s">
        <v>54</v>
      </c>
      <c r="AH493" s="1" t="s">
        <v>54</v>
      </c>
      <c r="AI493" s="1" t="s">
        <v>54</v>
      </c>
      <c r="AJ493" s="3" t="s">
        <v>54</v>
      </c>
      <c r="AK493" s="1" t="s">
        <v>54</v>
      </c>
      <c r="AL493" s="1" t="s">
        <v>54</v>
      </c>
      <c r="AM493" s="1" t="s">
        <v>54</v>
      </c>
      <c r="AN493" s="3" t="s">
        <v>54</v>
      </c>
      <c r="AO493" s="1" t="s">
        <v>54</v>
      </c>
      <c r="AP493" s="1" t="s">
        <v>54</v>
      </c>
      <c r="AQ493" s="1" t="s">
        <v>54</v>
      </c>
      <c r="AR493" s="120" t="s">
        <v>54</v>
      </c>
      <c r="AS493" s="21"/>
      <c r="AT493" s="21"/>
      <c r="AU493" s="21"/>
      <c r="AV493" s="21"/>
      <c r="AW493" s="21"/>
      <c r="AX493" s="21"/>
      <c r="AY493" s="21"/>
      <c r="AZ493" s="21"/>
      <c r="BA493" s="21"/>
      <c r="BB493" s="21"/>
      <c r="BC493" s="21"/>
      <c r="BD493" s="21"/>
      <c r="BE493" s="21"/>
      <c r="BF493" s="21"/>
      <c r="BG493" s="21"/>
      <c r="BH493" s="21"/>
      <c r="BI493" s="21"/>
      <c r="BJ493" s="21"/>
    </row>
    <row r="494" spans="1:62" ht="14.25" customHeight="1">
      <c r="A494" s="4329" t="s">
        <v>194</v>
      </c>
      <c r="B494" s="5">
        <f t="shared" si="29"/>
        <v>0</v>
      </c>
      <c r="C494" s="98">
        <v>0</v>
      </c>
      <c r="D494" s="107">
        <v>41</v>
      </c>
      <c r="E494" s="1268" t="s">
        <v>54</v>
      </c>
      <c r="F494" s="1" t="s">
        <v>54</v>
      </c>
      <c r="G494" s="3" t="s">
        <v>54</v>
      </c>
      <c r="H494" s="1" t="s">
        <v>54</v>
      </c>
      <c r="I494" s="3" t="s">
        <v>54</v>
      </c>
      <c r="J494" s="3" t="s">
        <v>54</v>
      </c>
      <c r="K494" s="3" t="s">
        <v>54</v>
      </c>
      <c r="L494" s="3" t="s">
        <v>54</v>
      </c>
      <c r="M494" s="1" t="s">
        <v>54</v>
      </c>
      <c r="N494" s="3" t="s">
        <v>54</v>
      </c>
      <c r="O494" s="1" t="s">
        <v>54</v>
      </c>
      <c r="P494" s="1" t="s">
        <v>54</v>
      </c>
      <c r="Q494" s="1" t="s">
        <v>54</v>
      </c>
      <c r="R494" s="3" t="s">
        <v>54</v>
      </c>
      <c r="S494" s="3" t="s">
        <v>54</v>
      </c>
      <c r="T494" s="3" t="s">
        <v>54</v>
      </c>
      <c r="U494" s="3" t="s">
        <v>54</v>
      </c>
      <c r="V494" s="1" t="s">
        <v>54</v>
      </c>
      <c r="W494" s="1" t="s">
        <v>54</v>
      </c>
      <c r="X494" s="1" t="s">
        <v>54</v>
      </c>
      <c r="Y494" s="3" t="s">
        <v>54</v>
      </c>
      <c r="Z494" s="1" t="s">
        <v>54</v>
      </c>
      <c r="AA494" s="3" t="s">
        <v>54</v>
      </c>
      <c r="AB494" s="1" t="s">
        <v>54</v>
      </c>
      <c r="AC494" s="3" t="s">
        <v>54</v>
      </c>
      <c r="AD494" s="1" t="s">
        <v>54</v>
      </c>
      <c r="AE494" s="1" t="s">
        <v>54</v>
      </c>
      <c r="AF494" s="1" t="s">
        <v>54</v>
      </c>
      <c r="AG494" s="3" t="s">
        <v>54</v>
      </c>
      <c r="AH494" s="1" t="s">
        <v>54</v>
      </c>
      <c r="AI494" s="1" t="s">
        <v>54</v>
      </c>
      <c r="AJ494" s="3" t="s">
        <v>54</v>
      </c>
      <c r="AK494" s="1" t="s">
        <v>54</v>
      </c>
      <c r="AL494" s="1" t="s">
        <v>54</v>
      </c>
      <c r="AM494" s="1" t="s">
        <v>54</v>
      </c>
      <c r="AN494" s="3" t="s">
        <v>54</v>
      </c>
      <c r="AO494" s="1" t="s">
        <v>54</v>
      </c>
      <c r="AP494" s="1" t="s">
        <v>54</v>
      </c>
      <c r="AQ494" s="1" t="s">
        <v>54</v>
      </c>
      <c r="AR494" s="120" t="s">
        <v>54</v>
      </c>
      <c r="AS494" s="21"/>
      <c r="AT494" s="21"/>
      <c r="AU494" s="21"/>
      <c r="AV494" s="21"/>
      <c r="AW494" s="21"/>
      <c r="AX494" s="21"/>
      <c r="AY494" s="21"/>
      <c r="AZ494" s="21"/>
      <c r="BA494" s="21"/>
      <c r="BB494" s="21"/>
      <c r="BC494" s="21"/>
      <c r="BD494" s="21"/>
      <c r="BE494" s="21"/>
      <c r="BF494" s="21"/>
      <c r="BG494" s="21"/>
      <c r="BH494" s="21"/>
      <c r="BI494" s="21"/>
      <c r="BJ494" s="21"/>
    </row>
    <row r="495" spans="1:62" ht="14.25" customHeight="1">
      <c r="A495" s="4335" t="s">
        <v>195</v>
      </c>
      <c r="B495" s="5">
        <f t="shared" si="29"/>
        <v>0</v>
      </c>
      <c r="C495" s="98">
        <v>0</v>
      </c>
      <c r="D495" s="107">
        <v>40</v>
      </c>
      <c r="E495" s="1269" t="s">
        <v>54</v>
      </c>
      <c r="F495" s="73" t="s">
        <v>54</v>
      </c>
      <c r="G495" s="9" t="s">
        <v>54</v>
      </c>
      <c r="H495" s="73" t="s">
        <v>54</v>
      </c>
      <c r="I495" s="9" t="s">
        <v>54</v>
      </c>
      <c r="J495" s="9" t="s">
        <v>54</v>
      </c>
      <c r="K495" s="9" t="s">
        <v>54</v>
      </c>
      <c r="L495" s="9" t="s">
        <v>54</v>
      </c>
      <c r="M495" s="73" t="s">
        <v>54</v>
      </c>
      <c r="N495" s="9" t="s">
        <v>54</v>
      </c>
      <c r="O495" s="73" t="s">
        <v>54</v>
      </c>
      <c r="P495" s="73" t="s">
        <v>54</v>
      </c>
      <c r="Q495" s="73" t="s">
        <v>54</v>
      </c>
      <c r="R495" s="9" t="s">
        <v>54</v>
      </c>
      <c r="S495" s="9" t="s">
        <v>54</v>
      </c>
      <c r="T495" s="9" t="s">
        <v>54</v>
      </c>
      <c r="U495" s="9" t="s">
        <v>54</v>
      </c>
      <c r="V495" s="73" t="s">
        <v>54</v>
      </c>
      <c r="W495" s="73" t="s">
        <v>58</v>
      </c>
      <c r="X495" s="73" t="s">
        <v>54</v>
      </c>
      <c r="Y495" s="9" t="s">
        <v>54</v>
      </c>
      <c r="Z495" s="73" t="s">
        <v>54</v>
      </c>
      <c r="AA495" s="9" t="s">
        <v>54</v>
      </c>
      <c r="AB495" s="73" t="s">
        <v>54</v>
      </c>
      <c r="AC495" s="9" t="s">
        <v>54</v>
      </c>
      <c r="AD495" s="73" t="s">
        <v>54</v>
      </c>
      <c r="AE495" s="73" t="s">
        <v>54</v>
      </c>
      <c r="AF495" s="73" t="s">
        <v>54</v>
      </c>
      <c r="AG495" s="9" t="s">
        <v>54</v>
      </c>
      <c r="AH495" s="73" t="s">
        <v>54</v>
      </c>
      <c r="AI495" s="73" t="s">
        <v>54</v>
      </c>
      <c r="AJ495" s="9" t="s">
        <v>54</v>
      </c>
      <c r="AK495" s="73" t="s">
        <v>54</v>
      </c>
      <c r="AL495" s="73" t="s">
        <v>54</v>
      </c>
      <c r="AM495" s="73" t="s">
        <v>54</v>
      </c>
      <c r="AN495" s="9" t="s">
        <v>54</v>
      </c>
      <c r="AO495" s="73" t="s">
        <v>54</v>
      </c>
      <c r="AP495" s="73" t="s">
        <v>54</v>
      </c>
      <c r="AQ495" s="73" t="s">
        <v>54</v>
      </c>
      <c r="AR495" s="155" t="s">
        <v>54</v>
      </c>
      <c r="AS495" s="21"/>
      <c r="AT495" s="21"/>
      <c r="AU495" s="21"/>
      <c r="AV495" s="21"/>
      <c r="AW495" s="21"/>
      <c r="AX495" s="21"/>
      <c r="AY495" s="21"/>
      <c r="AZ495" s="21"/>
      <c r="BA495" s="21"/>
      <c r="BB495" s="21"/>
      <c r="BC495" s="21"/>
      <c r="BD495" s="21"/>
      <c r="BE495" s="21"/>
      <c r="BF495" s="21"/>
      <c r="BG495" s="21"/>
      <c r="BH495" s="21"/>
      <c r="BI495" s="21"/>
      <c r="BJ495" s="21"/>
    </row>
    <row r="496" spans="1:62" ht="14.25" customHeight="1">
      <c r="A496" s="4365" t="s">
        <v>197</v>
      </c>
      <c r="B496" s="27"/>
      <c r="C496" s="27"/>
      <c r="D496" s="118"/>
      <c r="E496" s="61"/>
      <c r="F496" s="61"/>
      <c r="G496" s="61"/>
      <c r="H496" s="61"/>
      <c r="I496" s="61"/>
      <c r="J496" s="61"/>
      <c r="K496" s="61"/>
      <c r="L496" s="61"/>
      <c r="M496" s="61"/>
      <c r="N496" s="61"/>
      <c r="O496" s="61"/>
      <c r="P496" s="61"/>
      <c r="Q496" s="61"/>
      <c r="R496" s="61"/>
      <c r="S496" s="61"/>
      <c r="T496" s="61"/>
      <c r="U496" s="61"/>
      <c r="V496" s="61"/>
      <c r="W496" s="61"/>
      <c r="X496" s="61"/>
      <c r="Y496" s="61"/>
      <c r="Z496" s="61"/>
      <c r="AA496" s="61"/>
      <c r="AB496" s="61"/>
      <c r="AC496" s="61"/>
      <c r="AD496" s="61"/>
      <c r="AE496" s="61"/>
      <c r="AF496" s="61"/>
      <c r="AG496" s="61"/>
      <c r="AH496" s="61"/>
      <c r="AI496" s="61"/>
      <c r="AJ496" s="61"/>
      <c r="AK496" s="61"/>
      <c r="AL496" s="61"/>
      <c r="AM496" s="61"/>
      <c r="AN496" s="61"/>
      <c r="AO496" s="61"/>
      <c r="AP496" s="61"/>
      <c r="AQ496" s="61"/>
      <c r="AR496" s="130"/>
      <c r="AS496" s="21"/>
      <c r="AT496" s="21"/>
      <c r="AU496" s="21"/>
      <c r="AV496" s="21"/>
      <c r="AW496" s="21"/>
      <c r="AX496" s="21"/>
      <c r="AY496" s="21"/>
      <c r="AZ496" s="21"/>
      <c r="BA496" s="21"/>
      <c r="BB496" s="21"/>
      <c r="BC496" s="21"/>
      <c r="BD496" s="21"/>
      <c r="BE496" s="21"/>
      <c r="BF496" s="21"/>
      <c r="BG496" s="21"/>
      <c r="BH496" s="21"/>
      <c r="BI496" s="21"/>
      <c r="BJ496" s="21"/>
    </row>
    <row r="497" spans="1:62" ht="14.25" customHeight="1">
      <c r="A497" s="4340" t="s">
        <v>198</v>
      </c>
      <c r="B497" s="20"/>
      <c r="C497" s="20"/>
      <c r="D497" s="119"/>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c r="AP497" s="45"/>
      <c r="AQ497" s="45"/>
      <c r="AR497" s="127"/>
      <c r="AS497" s="21"/>
      <c r="AT497" s="21"/>
      <c r="AU497" s="21"/>
      <c r="AV497" s="21"/>
      <c r="AW497" s="21"/>
      <c r="AX497" s="21"/>
      <c r="AY497" s="21"/>
      <c r="AZ497" s="21"/>
      <c r="BA497" s="21"/>
      <c r="BB497" s="21"/>
      <c r="BC497" s="21"/>
      <c r="BD497" s="21"/>
      <c r="BE497" s="21"/>
      <c r="BF497" s="21"/>
      <c r="BG497" s="21"/>
      <c r="BH497" s="21"/>
      <c r="BI497" s="21"/>
      <c r="BJ497" s="21"/>
    </row>
    <row r="498" spans="1:62" ht="14.25" customHeight="1">
      <c r="A498" s="4329" t="s">
        <v>185</v>
      </c>
      <c r="B498" s="5">
        <f t="shared" ref="B498:B508" si="30">C498/D498</f>
        <v>0.82499999999999996</v>
      </c>
      <c r="C498" s="98">
        <v>33</v>
      </c>
      <c r="D498" s="107">
        <v>40</v>
      </c>
      <c r="E498" s="1267" t="s">
        <v>53</v>
      </c>
      <c r="F498" s="95" t="s">
        <v>54</v>
      </c>
      <c r="G498" s="8" t="s">
        <v>53</v>
      </c>
      <c r="H498" s="95" t="s">
        <v>53</v>
      </c>
      <c r="I498" s="8" t="s">
        <v>53</v>
      </c>
      <c r="J498" s="8" t="s">
        <v>53</v>
      </c>
      <c r="K498" s="8" t="s">
        <v>53</v>
      </c>
      <c r="L498" s="8" t="s">
        <v>53</v>
      </c>
      <c r="M498" s="95" t="s">
        <v>53</v>
      </c>
      <c r="N498" s="8" t="s">
        <v>53</v>
      </c>
      <c r="O498" s="8" t="s">
        <v>53</v>
      </c>
      <c r="P498" s="95" t="s">
        <v>54</v>
      </c>
      <c r="Q498" s="95" t="s">
        <v>53</v>
      </c>
      <c r="R498" s="8" t="s">
        <v>53</v>
      </c>
      <c r="S498" s="8" t="s">
        <v>53</v>
      </c>
      <c r="T498" s="8" t="s">
        <v>54</v>
      </c>
      <c r="U498" s="8" t="s">
        <v>53</v>
      </c>
      <c r="V498" s="95" t="s">
        <v>53</v>
      </c>
      <c r="W498" s="95" t="s">
        <v>53</v>
      </c>
      <c r="X498" s="95" t="s">
        <v>53</v>
      </c>
      <c r="Y498" s="8" t="s">
        <v>53</v>
      </c>
      <c r="Z498" s="95" t="s">
        <v>53</v>
      </c>
      <c r="AA498" s="8" t="s">
        <v>53</v>
      </c>
      <c r="AB498" s="8" t="s">
        <v>58</v>
      </c>
      <c r="AC498" s="8" t="s">
        <v>53</v>
      </c>
      <c r="AD498" s="95" t="s">
        <v>53</v>
      </c>
      <c r="AE498" s="95" t="s">
        <v>53</v>
      </c>
      <c r="AF498" s="95" t="s">
        <v>54</v>
      </c>
      <c r="AG498" s="8" t="s">
        <v>53</v>
      </c>
      <c r="AH498" s="95" t="s">
        <v>53</v>
      </c>
      <c r="AI498" s="95" t="s">
        <v>53</v>
      </c>
      <c r="AJ498" s="8" t="s">
        <v>53</v>
      </c>
      <c r="AK498" s="95" t="s">
        <v>53</v>
      </c>
      <c r="AL498" s="95" t="s">
        <v>54</v>
      </c>
      <c r="AM498" s="95" t="s">
        <v>53</v>
      </c>
      <c r="AN498" s="8" t="s">
        <v>53</v>
      </c>
      <c r="AO498" s="95" t="s">
        <v>53</v>
      </c>
      <c r="AP498" s="95" t="s">
        <v>54</v>
      </c>
      <c r="AQ498" s="95" t="s">
        <v>53</v>
      </c>
      <c r="AR498" s="156" t="s">
        <v>53</v>
      </c>
      <c r="AS498" s="21"/>
      <c r="AT498" s="21"/>
      <c r="AU498" s="21"/>
      <c r="AV498" s="21"/>
      <c r="AW498" s="21"/>
      <c r="AX498" s="21"/>
      <c r="AY498" s="21"/>
      <c r="AZ498" s="21"/>
      <c r="BA498" s="21"/>
      <c r="BB498" s="21"/>
      <c r="BC498" s="21"/>
      <c r="BD498" s="21"/>
      <c r="BE498" s="21"/>
      <c r="BF498" s="21"/>
      <c r="BG498" s="21"/>
      <c r="BH498" s="21"/>
      <c r="BI498" s="21"/>
      <c r="BJ498" s="21"/>
    </row>
    <row r="499" spans="1:62" ht="14.25" customHeight="1">
      <c r="A499" s="4329" t="s">
        <v>186</v>
      </c>
      <c r="B499" s="5">
        <f t="shared" si="30"/>
        <v>0.82499999999999996</v>
      </c>
      <c r="C499" s="98">
        <v>33</v>
      </c>
      <c r="D499" s="107">
        <v>40</v>
      </c>
      <c r="E499" s="1268" t="s">
        <v>53</v>
      </c>
      <c r="F499" s="1" t="s">
        <v>53</v>
      </c>
      <c r="G499" s="3" t="s">
        <v>53</v>
      </c>
      <c r="H499" s="1" t="s">
        <v>53</v>
      </c>
      <c r="I499" s="3" t="s">
        <v>53</v>
      </c>
      <c r="J499" s="3" t="s">
        <v>53</v>
      </c>
      <c r="K499" s="3" t="s">
        <v>53</v>
      </c>
      <c r="L499" s="3" t="s">
        <v>53</v>
      </c>
      <c r="M499" s="1" t="s">
        <v>53</v>
      </c>
      <c r="N499" s="3" t="s">
        <v>53</v>
      </c>
      <c r="O499" s="3" t="s">
        <v>53</v>
      </c>
      <c r="P499" s="1" t="s">
        <v>54</v>
      </c>
      <c r="Q499" s="1" t="s">
        <v>53</v>
      </c>
      <c r="R499" s="3" t="s">
        <v>53</v>
      </c>
      <c r="S499" s="3" t="s">
        <v>53</v>
      </c>
      <c r="T499" s="3" t="s">
        <v>54</v>
      </c>
      <c r="U499" s="3" t="s">
        <v>53</v>
      </c>
      <c r="V499" s="1" t="s">
        <v>53</v>
      </c>
      <c r="W499" s="1" t="s">
        <v>53</v>
      </c>
      <c r="X499" s="1" t="s">
        <v>53</v>
      </c>
      <c r="Y499" s="3" t="s">
        <v>53</v>
      </c>
      <c r="Z499" s="1" t="s">
        <v>53</v>
      </c>
      <c r="AA499" s="3" t="s">
        <v>53</v>
      </c>
      <c r="AB499" s="3" t="s">
        <v>58</v>
      </c>
      <c r="AC499" s="3" t="s">
        <v>54</v>
      </c>
      <c r="AD499" s="1" t="s">
        <v>53</v>
      </c>
      <c r="AE499" s="1" t="s">
        <v>53</v>
      </c>
      <c r="AF499" s="1" t="s">
        <v>54</v>
      </c>
      <c r="AG499" s="3" t="s">
        <v>53</v>
      </c>
      <c r="AH499" s="1" t="s">
        <v>53</v>
      </c>
      <c r="AI499" s="1" t="s">
        <v>53</v>
      </c>
      <c r="AJ499" s="3" t="s">
        <v>53</v>
      </c>
      <c r="AK499" s="1" t="s">
        <v>53</v>
      </c>
      <c r="AL499" s="1" t="s">
        <v>54</v>
      </c>
      <c r="AM499" s="1" t="s">
        <v>53</v>
      </c>
      <c r="AN499" s="3" t="s">
        <v>53</v>
      </c>
      <c r="AO499" s="1" t="s">
        <v>53</v>
      </c>
      <c r="AP499" s="1" t="s">
        <v>54</v>
      </c>
      <c r="AQ499" s="1" t="s">
        <v>53</v>
      </c>
      <c r="AR499" s="120" t="s">
        <v>53</v>
      </c>
      <c r="AS499" s="21"/>
      <c r="AT499" s="21"/>
      <c r="AU499" s="21"/>
      <c r="AV499" s="21"/>
      <c r="AW499" s="21"/>
      <c r="AX499" s="21"/>
      <c r="AY499" s="21"/>
      <c r="AZ499" s="21"/>
      <c r="BA499" s="21"/>
      <c r="BB499" s="21"/>
      <c r="BC499" s="21"/>
      <c r="BD499" s="21"/>
      <c r="BE499" s="21"/>
      <c r="BF499" s="21"/>
      <c r="BG499" s="21"/>
      <c r="BH499" s="21"/>
      <c r="BI499" s="21"/>
      <c r="BJ499" s="21"/>
    </row>
    <row r="500" spans="1:62" ht="14.25" customHeight="1">
      <c r="A500" s="4329" t="s">
        <v>187</v>
      </c>
      <c r="B500" s="5">
        <f t="shared" si="30"/>
        <v>0.79487179487179482</v>
      </c>
      <c r="C500" s="98">
        <v>31</v>
      </c>
      <c r="D500" s="107">
        <v>39</v>
      </c>
      <c r="E500" s="1268" t="s">
        <v>53</v>
      </c>
      <c r="F500" s="1" t="s">
        <v>54</v>
      </c>
      <c r="G500" s="3" t="s">
        <v>53</v>
      </c>
      <c r="H500" s="1" t="s">
        <v>53</v>
      </c>
      <c r="I500" s="3" t="s">
        <v>53</v>
      </c>
      <c r="J500" s="3" t="s">
        <v>53</v>
      </c>
      <c r="K500" s="3" t="s">
        <v>53</v>
      </c>
      <c r="L500" s="3" t="s">
        <v>53</v>
      </c>
      <c r="M500" s="1" t="s">
        <v>54</v>
      </c>
      <c r="N500" s="3" t="s">
        <v>53</v>
      </c>
      <c r="O500" s="3" t="s">
        <v>53</v>
      </c>
      <c r="P500" s="1" t="s">
        <v>54</v>
      </c>
      <c r="Q500" s="1" t="s">
        <v>53</v>
      </c>
      <c r="R500" s="3" t="s">
        <v>53</v>
      </c>
      <c r="S500" s="3" t="s">
        <v>53</v>
      </c>
      <c r="T500" s="3" t="s">
        <v>54</v>
      </c>
      <c r="U500" s="3" t="s">
        <v>53</v>
      </c>
      <c r="V500" s="1" t="s">
        <v>53</v>
      </c>
      <c r="W500" s="1" t="s">
        <v>53</v>
      </c>
      <c r="X500" s="1" t="s">
        <v>53</v>
      </c>
      <c r="Y500" s="3" t="s">
        <v>53</v>
      </c>
      <c r="Z500" s="1" t="s">
        <v>53</v>
      </c>
      <c r="AA500" s="3" t="s">
        <v>53</v>
      </c>
      <c r="AB500" s="1" t="s">
        <v>58</v>
      </c>
      <c r="AC500" s="3" t="s">
        <v>53</v>
      </c>
      <c r="AD500" s="1" t="s">
        <v>53</v>
      </c>
      <c r="AE500" s="1" t="s">
        <v>53</v>
      </c>
      <c r="AF500" s="1" t="s">
        <v>54</v>
      </c>
      <c r="AG500" s="3" t="s">
        <v>58</v>
      </c>
      <c r="AH500" s="1" t="s">
        <v>53</v>
      </c>
      <c r="AI500" s="1" t="s">
        <v>53</v>
      </c>
      <c r="AJ500" s="3" t="s">
        <v>53</v>
      </c>
      <c r="AK500" s="1" t="s">
        <v>53</v>
      </c>
      <c r="AL500" s="1" t="s">
        <v>54</v>
      </c>
      <c r="AM500" s="1" t="s">
        <v>53</v>
      </c>
      <c r="AN500" s="3" t="s">
        <v>53</v>
      </c>
      <c r="AO500" s="1" t="s">
        <v>53</v>
      </c>
      <c r="AP500" s="1" t="s">
        <v>54</v>
      </c>
      <c r="AQ500" s="1" t="s">
        <v>53</v>
      </c>
      <c r="AR500" s="120" t="s">
        <v>53</v>
      </c>
      <c r="AS500" s="21"/>
      <c r="AT500" s="21"/>
      <c r="AU500" s="21"/>
      <c r="AV500" s="21"/>
      <c r="AW500" s="21"/>
      <c r="AX500" s="21"/>
      <c r="AY500" s="21"/>
      <c r="AZ500" s="21"/>
      <c r="BA500" s="21"/>
      <c r="BB500" s="21"/>
      <c r="BC500" s="21"/>
      <c r="BD500" s="21"/>
      <c r="BE500" s="21"/>
      <c r="BF500" s="21"/>
      <c r="BG500" s="21"/>
      <c r="BH500" s="21"/>
      <c r="BI500" s="21"/>
      <c r="BJ500" s="21"/>
    </row>
    <row r="501" spans="1:62" ht="14.25" customHeight="1">
      <c r="A501" s="4329" t="s">
        <v>188</v>
      </c>
      <c r="B501" s="5">
        <f t="shared" si="30"/>
        <v>0.79487179487179482</v>
      </c>
      <c r="C501" s="98">
        <v>31</v>
      </c>
      <c r="D501" s="107">
        <v>39</v>
      </c>
      <c r="E501" s="1268" t="s">
        <v>53</v>
      </c>
      <c r="F501" s="1" t="s">
        <v>53</v>
      </c>
      <c r="G501" s="3" t="s">
        <v>53</v>
      </c>
      <c r="H501" s="1" t="s">
        <v>53</v>
      </c>
      <c r="I501" s="3" t="s">
        <v>53</v>
      </c>
      <c r="J501" s="3" t="s">
        <v>53</v>
      </c>
      <c r="K501" s="3" t="s">
        <v>53</v>
      </c>
      <c r="L501" s="3" t="s">
        <v>53</v>
      </c>
      <c r="M501" s="1" t="s">
        <v>54</v>
      </c>
      <c r="N501" s="3" t="s">
        <v>53</v>
      </c>
      <c r="O501" s="3" t="s">
        <v>53</v>
      </c>
      <c r="P501" s="1" t="s">
        <v>54</v>
      </c>
      <c r="Q501" s="1" t="s">
        <v>53</v>
      </c>
      <c r="R501" s="3" t="s">
        <v>53</v>
      </c>
      <c r="S501" s="3" t="s">
        <v>53</v>
      </c>
      <c r="T501" s="3" t="s">
        <v>54</v>
      </c>
      <c r="U501" s="3" t="s">
        <v>53</v>
      </c>
      <c r="V501" s="1" t="s">
        <v>53</v>
      </c>
      <c r="W501" s="1" t="s">
        <v>53</v>
      </c>
      <c r="X501" s="1" t="s">
        <v>53</v>
      </c>
      <c r="Y501" s="3" t="s">
        <v>53</v>
      </c>
      <c r="Z501" s="1" t="s">
        <v>53</v>
      </c>
      <c r="AA501" s="3" t="s">
        <v>53</v>
      </c>
      <c r="AB501" s="3" t="s">
        <v>58</v>
      </c>
      <c r="AC501" s="3" t="s">
        <v>54</v>
      </c>
      <c r="AD501" s="1" t="s">
        <v>53</v>
      </c>
      <c r="AE501" s="1" t="s">
        <v>53</v>
      </c>
      <c r="AF501" s="1" t="s">
        <v>54</v>
      </c>
      <c r="AG501" s="3" t="s">
        <v>58</v>
      </c>
      <c r="AH501" s="1" t="s">
        <v>53</v>
      </c>
      <c r="AI501" s="1" t="s">
        <v>53</v>
      </c>
      <c r="AJ501" s="3" t="s">
        <v>53</v>
      </c>
      <c r="AK501" s="1" t="s">
        <v>53</v>
      </c>
      <c r="AL501" s="1" t="s">
        <v>54</v>
      </c>
      <c r="AM501" s="1" t="s">
        <v>53</v>
      </c>
      <c r="AN501" s="3" t="s">
        <v>53</v>
      </c>
      <c r="AO501" s="1" t="s">
        <v>53</v>
      </c>
      <c r="AP501" s="1" t="s">
        <v>54</v>
      </c>
      <c r="AQ501" s="1" t="s">
        <v>53</v>
      </c>
      <c r="AR501" s="120" t="s">
        <v>53</v>
      </c>
      <c r="AS501" s="21"/>
      <c r="AT501" s="21"/>
      <c r="AU501" s="21"/>
      <c r="AV501" s="21"/>
      <c r="AW501" s="21"/>
      <c r="AX501" s="21"/>
      <c r="AY501" s="21"/>
      <c r="AZ501" s="21"/>
      <c r="BA501" s="21"/>
      <c r="BB501" s="21"/>
      <c r="BC501" s="21"/>
      <c r="BD501" s="21"/>
      <c r="BE501" s="21"/>
      <c r="BF501" s="21"/>
      <c r="BG501" s="21"/>
      <c r="BH501" s="21"/>
      <c r="BI501" s="21"/>
      <c r="BJ501" s="21"/>
    </row>
    <row r="502" spans="1:62" ht="14.25" customHeight="1">
      <c r="A502" s="4329" t="s">
        <v>189</v>
      </c>
      <c r="B502" s="5">
        <f t="shared" si="30"/>
        <v>0.82051282051282048</v>
      </c>
      <c r="C502" s="98">
        <v>32</v>
      </c>
      <c r="D502" s="107">
        <v>39</v>
      </c>
      <c r="E502" s="1268" t="s">
        <v>53</v>
      </c>
      <c r="F502" s="1" t="s">
        <v>53</v>
      </c>
      <c r="G502" s="3" t="s">
        <v>53</v>
      </c>
      <c r="H502" s="1" t="s">
        <v>53</v>
      </c>
      <c r="I502" s="3" t="s">
        <v>53</v>
      </c>
      <c r="J502" s="3" t="s">
        <v>53</v>
      </c>
      <c r="K502" s="3" t="s">
        <v>53</v>
      </c>
      <c r="L502" s="3" t="s">
        <v>53</v>
      </c>
      <c r="M502" s="1" t="s">
        <v>54</v>
      </c>
      <c r="N502" s="3" t="s">
        <v>53</v>
      </c>
      <c r="O502" s="1" t="s">
        <v>53</v>
      </c>
      <c r="P502" s="1" t="s">
        <v>54</v>
      </c>
      <c r="Q502" s="1" t="s">
        <v>53</v>
      </c>
      <c r="R502" s="3" t="s">
        <v>53</v>
      </c>
      <c r="S502" s="3" t="s">
        <v>53</v>
      </c>
      <c r="T502" s="3" t="s">
        <v>54</v>
      </c>
      <c r="U502" s="3" t="s">
        <v>53</v>
      </c>
      <c r="V502" s="1" t="s">
        <v>53</v>
      </c>
      <c r="W502" s="1" t="s">
        <v>53</v>
      </c>
      <c r="X502" s="1" t="s">
        <v>53</v>
      </c>
      <c r="Y502" s="3" t="s">
        <v>53</v>
      </c>
      <c r="Z502" s="1" t="s">
        <v>53</v>
      </c>
      <c r="AA502" s="3" t="s">
        <v>53</v>
      </c>
      <c r="AB502" s="3" t="s">
        <v>58</v>
      </c>
      <c r="AC502" s="3" t="s">
        <v>53</v>
      </c>
      <c r="AD502" s="1" t="s">
        <v>53</v>
      </c>
      <c r="AE502" s="1" t="s">
        <v>53</v>
      </c>
      <c r="AF502" s="1" t="s">
        <v>54</v>
      </c>
      <c r="AG502" s="3" t="s">
        <v>58</v>
      </c>
      <c r="AH502" s="1" t="s">
        <v>53</v>
      </c>
      <c r="AI502" s="1" t="s">
        <v>53</v>
      </c>
      <c r="AJ502" s="3" t="s">
        <v>53</v>
      </c>
      <c r="AK502" s="1" t="s">
        <v>53</v>
      </c>
      <c r="AL502" s="1" t="s">
        <v>54</v>
      </c>
      <c r="AM502" s="1" t="s">
        <v>53</v>
      </c>
      <c r="AN502" s="3" t="s">
        <v>53</v>
      </c>
      <c r="AO502" s="1" t="s">
        <v>53</v>
      </c>
      <c r="AP502" s="1" t="s">
        <v>54</v>
      </c>
      <c r="AQ502" s="1" t="s">
        <v>53</v>
      </c>
      <c r="AR502" s="120" t="s">
        <v>53</v>
      </c>
      <c r="AS502" s="21"/>
      <c r="AT502" s="21"/>
      <c r="AU502" s="21"/>
      <c r="AV502" s="21"/>
      <c r="AW502" s="21"/>
      <c r="AX502" s="21"/>
      <c r="AY502" s="21"/>
      <c r="AZ502" s="21"/>
      <c r="BA502" s="21"/>
      <c r="BB502" s="21"/>
      <c r="BC502" s="21"/>
      <c r="BD502" s="21"/>
      <c r="BE502" s="21"/>
      <c r="BF502" s="21"/>
      <c r="BG502" s="21"/>
      <c r="BH502" s="21"/>
      <c r="BI502" s="21"/>
      <c r="BJ502" s="21"/>
    </row>
    <row r="503" spans="1:62" ht="14.25" customHeight="1">
      <c r="A503" s="4329" t="s">
        <v>190</v>
      </c>
      <c r="B503" s="5">
        <f t="shared" si="30"/>
        <v>0.7567567567567568</v>
      </c>
      <c r="C503" s="98">
        <v>28</v>
      </c>
      <c r="D503" s="107">
        <v>37</v>
      </c>
      <c r="E503" s="1268" t="s">
        <v>58</v>
      </c>
      <c r="F503" s="1" t="s">
        <v>53</v>
      </c>
      <c r="G503" s="3" t="s">
        <v>53</v>
      </c>
      <c r="H503" s="1" t="s">
        <v>53</v>
      </c>
      <c r="I503" s="3" t="s">
        <v>53</v>
      </c>
      <c r="J503" s="3" t="s">
        <v>53</v>
      </c>
      <c r="K503" s="3" t="s">
        <v>53</v>
      </c>
      <c r="L503" s="3" t="s">
        <v>53</v>
      </c>
      <c r="M503" s="1" t="s">
        <v>54</v>
      </c>
      <c r="N503" s="3" t="s">
        <v>53</v>
      </c>
      <c r="O503" s="1" t="s">
        <v>53</v>
      </c>
      <c r="P503" s="1" t="s">
        <v>54</v>
      </c>
      <c r="Q503" s="1" t="s">
        <v>53</v>
      </c>
      <c r="R503" s="3" t="s">
        <v>53</v>
      </c>
      <c r="S503" s="3" t="s">
        <v>53</v>
      </c>
      <c r="T503" s="3" t="s">
        <v>54</v>
      </c>
      <c r="U503" s="3" t="s">
        <v>53</v>
      </c>
      <c r="V503" s="1" t="s">
        <v>53</v>
      </c>
      <c r="W503" s="1" t="s">
        <v>53</v>
      </c>
      <c r="X503" s="1" t="s">
        <v>53</v>
      </c>
      <c r="Y503" s="3" t="s">
        <v>53</v>
      </c>
      <c r="Z503" s="1" t="s">
        <v>53</v>
      </c>
      <c r="AA503" s="3" t="s">
        <v>53</v>
      </c>
      <c r="AB503" s="1" t="s">
        <v>58</v>
      </c>
      <c r="AC503" s="3" t="s">
        <v>53</v>
      </c>
      <c r="AD503" s="1" t="s">
        <v>53</v>
      </c>
      <c r="AE503" s="1" t="s">
        <v>53</v>
      </c>
      <c r="AF503" s="1" t="s">
        <v>54</v>
      </c>
      <c r="AG503" s="3" t="s">
        <v>58</v>
      </c>
      <c r="AH503" s="1" t="s">
        <v>53</v>
      </c>
      <c r="AI503" s="1" t="s">
        <v>54</v>
      </c>
      <c r="AJ503" s="3" t="s">
        <v>53</v>
      </c>
      <c r="AK503" s="1" t="s">
        <v>54</v>
      </c>
      <c r="AL503" s="1" t="s">
        <v>54</v>
      </c>
      <c r="AM503" s="1" t="s">
        <v>53</v>
      </c>
      <c r="AN503" s="3" t="s">
        <v>53</v>
      </c>
      <c r="AO503" s="1" t="s">
        <v>58</v>
      </c>
      <c r="AP503" s="1" t="s">
        <v>54</v>
      </c>
      <c r="AQ503" s="1" t="s">
        <v>53</v>
      </c>
      <c r="AR503" s="120" t="s">
        <v>53</v>
      </c>
      <c r="AS503" s="21"/>
      <c r="AT503" s="21"/>
      <c r="AU503" s="21"/>
      <c r="AV503" s="21"/>
      <c r="AW503" s="21"/>
      <c r="AX503" s="21"/>
      <c r="AY503" s="21"/>
      <c r="AZ503" s="21"/>
      <c r="BA503" s="21"/>
      <c r="BB503" s="21"/>
      <c r="BC503" s="21"/>
      <c r="BD503" s="21"/>
      <c r="BE503" s="21"/>
      <c r="BF503" s="21"/>
      <c r="BG503" s="21"/>
      <c r="BH503" s="21"/>
      <c r="BI503" s="21"/>
      <c r="BJ503" s="21"/>
    </row>
    <row r="504" spans="1:62" ht="14.25" customHeight="1">
      <c r="A504" s="4329" t="s">
        <v>191</v>
      </c>
      <c r="B504" s="5">
        <f t="shared" si="30"/>
        <v>0.79487179487179482</v>
      </c>
      <c r="C504" s="98">
        <v>31</v>
      </c>
      <c r="D504" s="107">
        <v>39</v>
      </c>
      <c r="E504" s="1268" t="s">
        <v>53</v>
      </c>
      <c r="F504" s="1" t="s">
        <v>53</v>
      </c>
      <c r="G504" s="3" t="s">
        <v>53</v>
      </c>
      <c r="H504" s="1" t="s">
        <v>53</v>
      </c>
      <c r="I504" s="3" t="s">
        <v>53</v>
      </c>
      <c r="J504" s="3" t="s">
        <v>53</v>
      </c>
      <c r="K504" s="3" t="s">
        <v>53</v>
      </c>
      <c r="L504" s="3" t="s">
        <v>53</v>
      </c>
      <c r="M504" s="1" t="s">
        <v>53</v>
      </c>
      <c r="N504" s="3" t="s">
        <v>53</v>
      </c>
      <c r="O504" s="1" t="s">
        <v>53</v>
      </c>
      <c r="P504" s="1" t="s">
        <v>54</v>
      </c>
      <c r="Q504" s="1" t="s">
        <v>53</v>
      </c>
      <c r="R504" s="3" t="s">
        <v>53</v>
      </c>
      <c r="S504" s="3" t="s">
        <v>53</v>
      </c>
      <c r="T504" s="3" t="s">
        <v>54</v>
      </c>
      <c r="U504" s="3" t="s">
        <v>53</v>
      </c>
      <c r="V504" s="1" t="s">
        <v>53</v>
      </c>
      <c r="W504" s="1" t="s">
        <v>53</v>
      </c>
      <c r="X504" s="1" t="s">
        <v>53</v>
      </c>
      <c r="Y504" s="3" t="s">
        <v>53</v>
      </c>
      <c r="Z504" s="1" t="s">
        <v>53</v>
      </c>
      <c r="AA504" s="3" t="s">
        <v>53</v>
      </c>
      <c r="AB504" s="1" t="s">
        <v>58</v>
      </c>
      <c r="AC504" s="3" t="s">
        <v>53</v>
      </c>
      <c r="AD504" s="1" t="s">
        <v>53</v>
      </c>
      <c r="AE504" s="1" t="s">
        <v>53</v>
      </c>
      <c r="AF504" s="1" t="s">
        <v>54</v>
      </c>
      <c r="AG504" s="3" t="s">
        <v>58</v>
      </c>
      <c r="AH504" s="1" t="s">
        <v>53</v>
      </c>
      <c r="AI504" s="1" t="s">
        <v>54</v>
      </c>
      <c r="AJ504" s="3" t="s">
        <v>53</v>
      </c>
      <c r="AK504" s="1" t="s">
        <v>54</v>
      </c>
      <c r="AL504" s="1" t="s">
        <v>54</v>
      </c>
      <c r="AM504" s="1" t="s">
        <v>53</v>
      </c>
      <c r="AN504" s="3" t="s">
        <v>53</v>
      </c>
      <c r="AO504" s="1" t="s">
        <v>53</v>
      </c>
      <c r="AP504" s="1" t="s">
        <v>54</v>
      </c>
      <c r="AQ504" s="1" t="s">
        <v>53</v>
      </c>
      <c r="AR504" s="120" t="s">
        <v>53</v>
      </c>
      <c r="AS504" s="21"/>
      <c r="AT504" s="21"/>
      <c r="AU504" s="21"/>
      <c r="AV504" s="21"/>
      <c r="AW504" s="21"/>
      <c r="AX504" s="21"/>
      <c r="AY504" s="21"/>
      <c r="AZ504" s="21"/>
      <c r="BA504" s="21"/>
      <c r="BB504" s="21"/>
      <c r="BC504" s="21"/>
      <c r="BD504" s="21"/>
      <c r="BE504" s="21"/>
      <c r="BF504" s="21"/>
      <c r="BG504" s="21"/>
      <c r="BH504" s="21"/>
      <c r="BI504" s="21"/>
      <c r="BJ504" s="21"/>
    </row>
    <row r="505" spans="1:62" ht="14.25" customHeight="1">
      <c r="A505" s="4329" t="s">
        <v>192</v>
      </c>
      <c r="B505" s="5">
        <f t="shared" si="30"/>
        <v>0.76923076923076927</v>
      </c>
      <c r="C505" s="98">
        <v>30</v>
      </c>
      <c r="D505" s="107">
        <v>39</v>
      </c>
      <c r="E505" s="1268" t="s">
        <v>53</v>
      </c>
      <c r="F505" s="1" t="s">
        <v>53</v>
      </c>
      <c r="G505" s="3" t="s">
        <v>53</v>
      </c>
      <c r="H505" s="1" t="s">
        <v>53</v>
      </c>
      <c r="I505" s="3" t="s">
        <v>53</v>
      </c>
      <c r="J505" s="3" t="s">
        <v>53</v>
      </c>
      <c r="K505" s="3" t="s">
        <v>53</v>
      </c>
      <c r="L505" s="3" t="s">
        <v>53</v>
      </c>
      <c r="M505" s="1" t="s">
        <v>53</v>
      </c>
      <c r="N505" s="3" t="s">
        <v>53</v>
      </c>
      <c r="O505" s="1" t="s">
        <v>53</v>
      </c>
      <c r="P505" s="1" t="s">
        <v>54</v>
      </c>
      <c r="Q505" s="1" t="s">
        <v>53</v>
      </c>
      <c r="R505" s="3" t="s">
        <v>53</v>
      </c>
      <c r="S505" s="3" t="s">
        <v>53</v>
      </c>
      <c r="T505" s="3" t="s">
        <v>54</v>
      </c>
      <c r="U505" s="3" t="s">
        <v>53</v>
      </c>
      <c r="V505" s="1" t="s">
        <v>53</v>
      </c>
      <c r="W505" s="1" t="s">
        <v>54</v>
      </c>
      <c r="X505" s="1" t="s">
        <v>53</v>
      </c>
      <c r="Y505" s="3" t="s">
        <v>53</v>
      </c>
      <c r="Z505" s="1" t="s">
        <v>53</v>
      </c>
      <c r="AA505" s="3" t="s">
        <v>53</v>
      </c>
      <c r="AB505" s="3" t="s">
        <v>58</v>
      </c>
      <c r="AC505" s="3" t="s">
        <v>53</v>
      </c>
      <c r="AD505" s="1" t="s">
        <v>53</v>
      </c>
      <c r="AE505" s="1" t="s">
        <v>53</v>
      </c>
      <c r="AF505" s="1" t="s">
        <v>54</v>
      </c>
      <c r="AG505" s="3" t="s">
        <v>58</v>
      </c>
      <c r="AH505" s="1" t="s">
        <v>53</v>
      </c>
      <c r="AI505" s="1" t="s">
        <v>54</v>
      </c>
      <c r="AJ505" s="3" t="s">
        <v>53</v>
      </c>
      <c r="AK505" s="1" t="s">
        <v>54</v>
      </c>
      <c r="AL505" s="1" t="s">
        <v>54</v>
      </c>
      <c r="AM505" s="1" t="s">
        <v>53</v>
      </c>
      <c r="AN505" s="3" t="s">
        <v>53</v>
      </c>
      <c r="AO505" s="1" t="s">
        <v>53</v>
      </c>
      <c r="AP505" s="1" t="s">
        <v>54</v>
      </c>
      <c r="AQ505" s="1" t="s">
        <v>53</v>
      </c>
      <c r="AR505" s="120" t="s">
        <v>53</v>
      </c>
      <c r="AS505" s="21"/>
      <c r="AT505" s="21"/>
      <c r="AU505" s="21"/>
      <c r="AV505" s="21"/>
      <c r="AW505" s="21"/>
      <c r="AX505" s="21"/>
      <c r="AY505" s="21"/>
      <c r="AZ505" s="21"/>
      <c r="BA505" s="21"/>
      <c r="BB505" s="21"/>
      <c r="BC505" s="21"/>
      <c r="BD505" s="21"/>
      <c r="BE505" s="21"/>
      <c r="BF505" s="21"/>
      <c r="BG505" s="21"/>
      <c r="BH505" s="21"/>
      <c r="BI505" s="21"/>
      <c r="BJ505" s="21"/>
    </row>
    <row r="506" spans="1:62" ht="14.25" customHeight="1">
      <c r="A506" s="4329" t="s">
        <v>193</v>
      </c>
      <c r="B506" s="5">
        <f t="shared" si="30"/>
        <v>0.7567567567567568</v>
      </c>
      <c r="C506" s="98">
        <v>28</v>
      </c>
      <c r="D506" s="107">
        <v>37</v>
      </c>
      <c r="E506" s="1268" t="s">
        <v>53</v>
      </c>
      <c r="F506" s="1" t="s">
        <v>53</v>
      </c>
      <c r="G506" s="3" t="s">
        <v>53</v>
      </c>
      <c r="H506" s="1" t="s">
        <v>53</v>
      </c>
      <c r="I506" s="3" t="s">
        <v>53</v>
      </c>
      <c r="J506" s="3" t="s">
        <v>58</v>
      </c>
      <c r="K506" s="3" t="s">
        <v>53</v>
      </c>
      <c r="L506" s="3" t="s">
        <v>53</v>
      </c>
      <c r="M506" s="1" t="s">
        <v>54</v>
      </c>
      <c r="N506" s="3" t="s">
        <v>53</v>
      </c>
      <c r="O506" s="3" t="s">
        <v>53</v>
      </c>
      <c r="P506" s="1" t="s">
        <v>54</v>
      </c>
      <c r="Q506" s="1" t="s">
        <v>53</v>
      </c>
      <c r="R506" s="3" t="s">
        <v>53</v>
      </c>
      <c r="S506" s="3" t="s">
        <v>53</v>
      </c>
      <c r="T506" s="3" t="s">
        <v>54</v>
      </c>
      <c r="U506" s="3" t="s">
        <v>53</v>
      </c>
      <c r="V506" s="1" t="s">
        <v>53</v>
      </c>
      <c r="W506" s="1" t="s">
        <v>53</v>
      </c>
      <c r="X506" s="1" t="s">
        <v>53</v>
      </c>
      <c r="Y506" s="3" t="s">
        <v>53</v>
      </c>
      <c r="Z506" s="1" t="s">
        <v>53</v>
      </c>
      <c r="AA506" s="3" t="s">
        <v>53</v>
      </c>
      <c r="AB506" s="3" t="s">
        <v>58</v>
      </c>
      <c r="AC506" s="3" t="s">
        <v>58</v>
      </c>
      <c r="AD506" s="1" t="s">
        <v>53</v>
      </c>
      <c r="AE506" s="1" t="s">
        <v>53</v>
      </c>
      <c r="AF506" s="1" t="s">
        <v>54</v>
      </c>
      <c r="AG506" s="3" t="s">
        <v>53</v>
      </c>
      <c r="AH506" s="1" t="s">
        <v>53</v>
      </c>
      <c r="AI506" s="1" t="s">
        <v>54</v>
      </c>
      <c r="AJ506" s="3" t="s">
        <v>53</v>
      </c>
      <c r="AK506" s="1" t="s">
        <v>54</v>
      </c>
      <c r="AL506" s="1" t="s">
        <v>54</v>
      </c>
      <c r="AM506" s="1" t="s">
        <v>53</v>
      </c>
      <c r="AN506" s="3" t="s">
        <v>53</v>
      </c>
      <c r="AO506" s="1" t="s">
        <v>58</v>
      </c>
      <c r="AP506" s="1" t="s">
        <v>54</v>
      </c>
      <c r="AQ506" s="1" t="s">
        <v>53</v>
      </c>
      <c r="AR506" s="120" t="s">
        <v>53</v>
      </c>
      <c r="AS506" s="21"/>
      <c r="AT506" s="21"/>
      <c r="AU506" s="21"/>
      <c r="AV506" s="21"/>
      <c r="AW506" s="21"/>
      <c r="AX506" s="21"/>
      <c r="AY506" s="21"/>
      <c r="AZ506" s="21"/>
      <c r="BA506" s="21"/>
      <c r="BB506" s="21"/>
      <c r="BC506" s="21"/>
      <c r="BD506" s="21"/>
      <c r="BE506" s="21"/>
      <c r="BF506" s="21"/>
      <c r="BG506" s="21"/>
      <c r="BH506" s="21"/>
      <c r="BI506" s="21"/>
      <c r="BJ506" s="21"/>
    </row>
    <row r="507" spans="1:62" ht="14.25" customHeight="1">
      <c r="A507" s="4329" t="s">
        <v>194</v>
      </c>
      <c r="B507" s="5">
        <f t="shared" si="30"/>
        <v>0.76315789473684215</v>
      </c>
      <c r="C507" s="98">
        <v>29</v>
      </c>
      <c r="D507" s="107">
        <v>38</v>
      </c>
      <c r="E507" s="1268" t="s">
        <v>58</v>
      </c>
      <c r="F507" s="1" t="s">
        <v>53</v>
      </c>
      <c r="G507" s="3" t="s">
        <v>53</v>
      </c>
      <c r="H507" s="1" t="s">
        <v>53</v>
      </c>
      <c r="I507" s="3" t="s">
        <v>53</v>
      </c>
      <c r="J507" s="3" t="s">
        <v>53</v>
      </c>
      <c r="K507" s="3" t="s">
        <v>53</v>
      </c>
      <c r="L507" s="3" t="s">
        <v>53</v>
      </c>
      <c r="M507" s="1" t="s">
        <v>54</v>
      </c>
      <c r="N507" s="3" t="s">
        <v>53</v>
      </c>
      <c r="O507" s="1" t="s">
        <v>53</v>
      </c>
      <c r="P507" s="1" t="s">
        <v>54</v>
      </c>
      <c r="Q507" s="1" t="s">
        <v>53</v>
      </c>
      <c r="R507" s="3" t="s">
        <v>53</v>
      </c>
      <c r="S507" s="3" t="s">
        <v>53</v>
      </c>
      <c r="T507" s="3" t="s">
        <v>54</v>
      </c>
      <c r="U507" s="3" t="s">
        <v>53</v>
      </c>
      <c r="V507" s="1" t="s">
        <v>53</v>
      </c>
      <c r="W507" s="1" t="s">
        <v>53</v>
      </c>
      <c r="X507" s="1" t="s">
        <v>53</v>
      </c>
      <c r="Y507" s="3" t="s">
        <v>53</v>
      </c>
      <c r="Z507" s="1" t="s">
        <v>53</v>
      </c>
      <c r="AA507" s="3" t="s">
        <v>53</v>
      </c>
      <c r="AB507" s="1" t="s">
        <v>58</v>
      </c>
      <c r="AC507" s="3" t="s">
        <v>58</v>
      </c>
      <c r="AD507" s="1" t="s">
        <v>53</v>
      </c>
      <c r="AE507" s="1" t="s">
        <v>53</v>
      </c>
      <c r="AF507" s="1" t="s">
        <v>54</v>
      </c>
      <c r="AG507" s="3" t="s">
        <v>53</v>
      </c>
      <c r="AH507" s="1" t="s">
        <v>53</v>
      </c>
      <c r="AI507" s="1" t="s">
        <v>54</v>
      </c>
      <c r="AJ507" s="3" t="s">
        <v>53</v>
      </c>
      <c r="AK507" s="1" t="s">
        <v>54</v>
      </c>
      <c r="AL507" s="1" t="s">
        <v>54</v>
      </c>
      <c r="AM507" s="1" t="s">
        <v>53</v>
      </c>
      <c r="AN507" s="3" t="s">
        <v>53</v>
      </c>
      <c r="AO507" s="1" t="s">
        <v>53</v>
      </c>
      <c r="AP507" s="1" t="s">
        <v>54</v>
      </c>
      <c r="AQ507" s="1" t="s">
        <v>53</v>
      </c>
      <c r="AR507" s="120" t="s">
        <v>53</v>
      </c>
      <c r="AS507" s="21"/>
      <c r="AT507" s="21"/>
      <c r="AU507" s="21"/>
      <c r="AV507" s="21"/>
      <c r="AW507" s="21"/>
      <c r="AX507" s="21"/>
      <c r="AY507" s="21"/>
      <c r="AZ507" s="21"/>
      <c r="BA507" s="21"/>
      <c r="BB507" s="21"/>
      <c r="BC507" s="21"/>
      <c r="BD507" s="21"/>
      <c r="BE507" s="21"/>
      <c r="BF507" s="21"/>
      <c r="BG507" s="21"/>
      <c r="BH507" s="21"/>
      <c r="BI507" s="21"/>
      <c r="BJ507" s="21"/>
    </row>
    <row r="508" spans="1:62" ht="14.25" customHeight="1">
      <c r="A508" s="4335" t="s">
        <v>195</v>
      </c>
      <c r="B508" s="5">
        <f t="shared" si="30"/>
        <v>0.66666666666666663</v>
      </c>
      <c r="C508" s="98">
        <v>24</v>
      </c>
      <c r="D508" s="107">
        <v>36</v>
      </c>
      <c r="E508" s="1268" t="s">
        <v>58</v>
      </c>
      <c r="F508" s="1" t="s">
        <v>53</v>
      </c>
      <c r="G508" s="3" t="s">
        <v>53</v>
      </c>
      <c r="H508" s="1" t="s">
        <v>53</v>
      </c>
      <c r="I508" s="3" t="s">
        <v>53</v>
      </c>
      <c r="J508" s="3" t="s">
        <v>58</v>
      </c>
      <c r="K508" s="3" t="s">
        <v>53</v>
      </c>
      <c r="L508" s="3" t="s">
        <v>53</v>
      </c>
      <c r="M508" s="1" t="s">
        <v>54</v>
      </c>
      <c r="N508" s="3" t="s">
        <v>53</v>
      </c>
      <c r="O508" s="1" t="s">
        <v>53</v>
      </c>
      <c r="P508" s="1" t="s">
        <v>54</v>
      </c>
      <c r="Q508" s="1" t="s">
        <v>53</v>
      </c>
      <c r="R508" s="3" t="s">
        <v>53</v>
      </c>
      <c r="S508" s="3" t="s">
        <v>53</v>
      </c>
      <c r="T508" s="3" t="s">
        <v>54</v>
      </c>
      <c r="U508" s="3" t="s">
        <v>53</v>
      </c>
      <c r="V508" s="1" t="s">
        <v>53</v>
      </c>
      <c r="W508" s="1" t="s">
        <v>58</v>
      </c>
      <c r="X508" s="1" t="s">
        <v>53</v>
      </c>
      <c r="Y508" s="3" t="s">
        <v>54</v>
      </c>
      <c r="Z508" s="1" t="s">
        <v>53</v>
      </c>
      <c r="AA508" s="3" t="s">
        <v>53</v>
      </c>
      <c r="AB508" s="1" t="s">
        <v>58</v>
      </c>
      <c r="AC508" s="3" t="s">
        <v>53</v>
      </c>
      <c r="AD508" s="1" t="s">
        <v>54</v>
      </c>
      <c r="AE508" s="1" t="s">
        <v>53</v>
      </c>
      <c r="AF508" s="1" t="s">
        <v>54</v>
      </c>
      <c r="AG508" s="3" t="s">
        <v>58</v>
      </c>
      <c r="AH508" s="1" t="s">
        <v>53</v>
      </c>
      <c r="AI508" s="1" t="s">
        <v>54</v>
      </c>
      <c r="AJ508" s="3" t="s">
        <v>53</v>
      </c>
      <c r="AK508" s="1" t="s">
        <v>54</v>
      </c>
      <c r="AL508" s="1" t="s">
        <v>54</v>
      </c>
      <c r="AM508" s="1" t="s">
        <v>54</v>
      </c>
      <c r="AN508" s="3" t="s">
        <v>53</v>
      </c>
      <c r="AO508" s="1" t="s">
        <v>53</v>
      </c>
      <c r="AP508" s="1" t="s">
        <v>54</v>
      </c>
      <c r="AQ508" s="1" t="s">
        <v>53</v>
      </c>
      <c r="AR508" s="120" t="s">
        <v>53</v>
      </c>
      <c r="AS508" s="21"/>
      <c r="AT508" s="21"/>
      <c r="AU508" s="21"/>
      <c r="AV508" s="21"/>
      <c r="AW508" s="21"/>
      <c r="AX508" s="21"/>
      <c r="AY508" s="21"/>
      <c r="AZ508" s="21"/>
      <c r="BA508" s="21"/>
      <c r="BB508" s="21"/>
      <c r="BC508" s="21"/>
      <c r="BD508" s="21"/>
      <c r="BE508" s="21"/>
      <c r="BF508" s="21"/>
      <c r="BG508" s="21"/>
      <c r="BH508" s="21"/>
      <c r="BI508" s="21"/>
      <c r="BJ508" s="21"/>
    </row>
    <row r="509" spans="1:62" ht="14.25" customHeight="1">
      <c r="A509" s="4357" t="s">
        <v>199</v>
      </c>
      <c r="B509" s="25"/>
      <c r="C509" s="25"/>
      <c r="D509" s="111"/>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124"/>
      <c r="AS509" s="21"/>
      <c r="AT509" s="21"/>
      <c r="AU509" s="21"/>
      <c r="AV509" s="21"/>
      <c r="AW509" s="21"/>
      <c r="AX509" s="21"/>
      <c r="AY509" s="21"/>
      <c r="AZ509" s="21"/>
      <c r="BA509" s="21"/>
      <c r="BB509" s="21"/>
      <c r="BC509" s="21"/>
      <c r="BD509" s="21"/>
      <c r="BE509" s="21"/>
      <c r="BF509" s="21"/>
      <c r="BG509" s="21"/>
      <c r="BH509" s="21"/>
      <c r="BI509" s="21"/>
      <c r="BJ509" s="21"/>
    </row>
    <row r="510" spans="1:62" ht="14.25" customHeight="1">
      <c r="A510" s="4329" t="s">
        <v>185</v>
      </c>
      <c r="B510" s="5">
        <f t="shared" ref="B510:B520" si="31">C510/D510</f>
        <v>0.46341463414634149</v>
      </c>
      <c r="C510" s="98">
        <v>19</v>
      </c>
      <c r="D510" s="107">
        <v>41</v>
      </c>
      <c r="E510" s="1268" t="s">
        <v>53</v>
      </c>
      <c r="F510" s="1" t="s">
        <v>53</v>
      </c>
      <c r="G510" s="3" t="s">
        <v>54</v>
      </c>
      <c r="H510" s="1" t="s">
        <v>53</v>
      </c>
      <c r="I510" s="3" t="s">
        <v>54</v>
      </c>
      <c r="J510" s="3" t="s">
        <v>54</v>
      </c>
      <c r="K510" s="3" t="s">
        <v>54</v>
      </c>
      <c r="L510" s="3" t="s">
        <v>54</v>
      </c>
      <c r="M510" s="1" t="s">
        <v>53</v>
      </c>
      <c r="N510" s="3" t="s">
        <v>54</v>
      </c>
      <c r="O510" s="3" t="s">
        <v>54</v>
      </c>
      <c r="P510" s="1" t="s">
        <v>53</v>
      </c>
      <c r="Q510" s="1" t="s">
        <v>54</v>
      </c>
      <c r="R510" s="3" t="s">
        <v>53</v>
      </c>
      <c r="S510" s="3" t="s">
        <v>54</v>
      </c>
      <c r="T510" s="3" t="s">
        <v>54</v>
      </c>
      <c r="U510" s="3" t="s">
        <v>53</v>
      </c>
      <c r="V510" s="1" t="s">
        <v>53</v>
      </c>
      <c r="W510" s="1" t="s">
        <v>54</v>
      </c>
      <c r="X510" s="1" t="s">
        <v>53</v>
      </c>
      <c r="Y510" s="3" t="s">
        <v>54</v>
      </c>
      <c r="Z510" s="1" t="s">
        <v>53</v>
      </c>
      <c r="AA510" s="3" t="s">
        <v>54</v>
      </c>
      <c r="AB510" s="3" t="s">
        <v>54</v>
      </c>
      <c r="AC510" s="3" t="s">
        <v>53</v>
      </c>
      <c r="AD510" s="1" t="s">
        <v>53</v>
      </c>
      <c r="AE510" s="1" t="s">
        <v>54</v>
      </c>
      <c r="AF510" s="1" t="s">
        <v>54</v>
      </c>
      <c r="AG510" s="3" t="s">
        <v>53</v>
      </c>
      <c r="AH510" s="1" t="s">
        <v>53</v>
      </c>
      <c r="AI510" s="1" t="s">
        <v>54</v>
      </c>
      <c r="AJ510" s="3" t="s">
        <v>54</v>
      </c>
      <c r="AK510" s="1" t="s">
        <v>54</v>
      </c>
      <c r="AL510" s="1" t="s">
        <v>53</v>
      </c>
      <c r="AM510" s="1" t="s">
        <v>54</v>
      </c>
      <c r="AN510" s="3" t="s">
        <v>54</v>
      </c>
      <c r="AO510" s="1" t="s">
        <v>53</v>
      </c>
      <c r="AP510" s="1" t="s">
        <v>53</v>
      </c>
      <c r="AQ510" s="1" t="s">
        <v>53</v>
      </c>
      <c r="AR510" s="120" t="s">
        <v>54</v>
      </c>
      <c r="AS510" s="21"/>
      <c r="AT510" s="21"/>
      <c r="AU510" s="21"/>
      <c r="AV510" s="21"/>
      <c r="AW510" s="21"/>
      <c r="AX510" s="21"/>
      <c r="AY510" s="21"/>
      <c r="AZ510" s="21"/>
      <c r="BA510" s="21"/>
      <c r="BB510" s="21"/>
      <c r="BC510" s="21"/>
      <c r="BD510" s="21"/>
      <c r="BE510" s="21"/>
      <c r="BF510" s="21"/>
      <c r="BG510" s="21"/>
      <c r="BH510" s="21"/>
      <c r="BI510" s="21"/>
      <c r="BJ510" s="21"/>
    </row>
    <row r="511" spans="1:62" ht="14.25" customHeight="1">
      <c r="A511" s="4329" t="s">
        <v>186</v>
      </c>
      <c r="B511" s="5">
        <f t="shared" si="31"/>
        <v>0.4</v>
      </c>
      <c r="C511" s="98">
        <v>16</v>
      </c>
      <c r="D511" s="107">
        <v>40</v>
      </c>
      <c r="E511" s="1268" t="s">
        <v>53</v>
      </c>
      <c r="F511" s="1" t="s">
        <v>54</v>
      </c>
      <c r="G511" s="3" t="s">
        <v>54</v>
      </c>
      <c r="H511" s="1" t="s">
        <v>53</v>
      </c>
      <c r="I511" s="3" t="s">
        <v>54</v>
      </c>
      <c r="J511" s="3" t="s">
        <v>54</v>
      </c>
      <c r="K511" s="3" t="s">
        <v>54</v>
      </c>
      <c r="L511" s="3" t="s">
        <v>54</v>
      </c>
      <c r="M511" s="1" t="s">
        <v>53</v>
      </c>
      <c r="N511" s="3" t="s">
        <v>54</v>
      </c>
      <c r="O511" s="3" t="s">
        <v>54</v>
      </c>
      <c r="P511" s="1" t="s">
        <v>53</v>
      </c>
      <c r="Q511" s="1" t="s">
        <v>54</v>
      </c>
      <c r="R511" s="3" t="s">
        <v>53</v>
      </c>
      <c r="S511" s="3" t="s">
        <v>54</v>
      </c>
      <c r="T511" s="3" t="s">
        <v>54</v>
      </c>
      <c r="U511" s="3" t="s">
        <v>54</v>
      </c>
      <c r="V511" s="1" t="s">
        <v>53</v>
      </c>
      <c r="W511" s="1" t="s">
        <v>53</v>
      </c>
      <c r="X511" s="1" t="s">
        <v>53</v>
      </c>
      <c r="Y511" s="3" t="s">
        <v>54</v>
      </c>
      <c r="Z511" s="1" t="s">
        <v>53</v>
      </c>
      <c r="AA511" s="3" t="s">
        <v>54</v>
      </c>
      <c r="AB511" s="3" t="s">
        <v>54</v>
      </c>
      <c r="AC511" s="3" t="s">
        <v>53</v>
      </c>
      <c r="AD511" s="1" t="s">
        <v>53</v>
      </c>
      <c r="AE511" s="1" t="s">
        <v>54</v>
      </c>
      <c r="AF511" s="1" t="s">
        <v>54</v>
      </c>
      <c r="AG511" s="3" t="s">
        <v>53</v>
      </c>
      <c r="AH511" s="1" t="s">
        <v>53</v>
      </c>
      <c r="AI511" s="1" t="s">
        <v>54</v>
      </c>
      <c r="AJ511" s="3" t="s">
        <v>54</v>
      </c>
      <c r="AK511" s="1" t="s">
        <v>54</v>
      </c>
      <c r="AL511" s="1" t="s">
        <v>54</v>
      </c>
      <c r="AM511" s="1" t="s">
        <v>54</v>
      </c>
      <c r="AN511" s="3" t="s">
        <v>54</v>
      </c>
      <c r="AO511" s="1" t="s">
        <v>53</v>
      </c>
      <c r="AP511" s="1" t="s">
        <v>58</v>
      </c>
      <c r="AQ511" s="1" t="s">
        <v>53</v>
      </c>
      <c r="AR511" s="120" t="s">
        <v>54</v>
      </c>
      <c r="AS511" s="21"/>
      <c r="AT511" s="21"/>
      <c r="AU511" s="21"/>
      <c r="AV511" s="21"/>
      <c r="AW511" s="21"/>
      <c r="AX511" s="21"/>
      <c r="AY511" s="21"/>
      <c r="AZ511" s="21"/>
      <c r="BA511" s="21"/>
      <c r="BB511" s="21"/>
      <c r="BC511" s="21"/>
      <c r="BD511" s="21"/>
      <c r="BE511" s="21"/>
      <c r="BF511" s="21"/>
      <c r="BG511" s="21"/>
      <c r="BH511" s="21"/>
      <c r="BI511" s="21"/>
      <c r="BJ511" s="21"/>
    </row>
    <row r="512" spans="1:62" ht="14.25" customHeight="1">
      <c r="A512" s="4329" t="s">
        <v>187</v>
      </c>
      <c r="B512" s="5">
        <f t="shared" si="31"/>
        <v>0.32500000000000001</v>
      </c>
      <c r="C512" s="98">
        <v>13</v>
      </c>
      <c r="D512" s="107">
        <v>40</v>
      </c>
      <c r="E512" s="1268" t="s">
        <v>53</v>
      </c>
      <c r="F512" s="1" t="s">
        <v>53</v>
      </c>
      <c r="G512" s="3" t="s">
        <v>54</v>
      </c>
      <c r="H512" s="1" t="s">
        <v>53</v>
      </c>
      <c r="I512" s="3" t="s">
        <v>54</v>
      </c>
      <c r="J512" s="3" t="s">
        <v>54</v>
      </c>
      <c r="K512" s="3" t="s">
        <v>54</v>
      </c>
      <c r="L512" s="3" t="s">
        <v>54</v>
      </c>
      <c r="M512" s="1" t="s">
        <v>53</v>
      </c>
      <c r="N512" s="3" t="s">
        <v>54</v>
      </c>
      <c r="O512" s="3" t="s">
        <v>54</v>
      </c>
      <c r="P512" s="1" t="s">
        <v>53</v>
      </c>
      <c r="Q512" s="1" t="s">
        <v>54</v>
      </c>
      <c r="R512" s="3" t="s">
        <v>53</v>
      </c>
      <c r="S512" s="3" t="s">
        <v>54</v>
      </c>
      <c r="T512" s="3" t="s">
        <v>54</v>
      </c>
      <c r="U512" s="3" t="s">
        <v>54</v>
      </c>
      <c r="V512" s="1" t="s">
        <v>54</v>
      </c>
      <c r="W512" s="1" t="s">
        <v>54</v>
      </c>
      <c r="X512" s="1" t="s">
        <v>53</v>
      </c>
      <c r="Y512" s="3" t="s">
        <v>54</v>
      </c>
      <c r="Z512" s="1" t="s">
        <v>53</v>
      </c>
      <c r="AA512" s="3" t="s">
        <v>54</v>
      </c>
      <c r="AB512" s="1" t="s">
        <v>54</v>
      </c>
      <c r="AC512" s="3" t="s">
        <v>58</v>
      </c>
      <c r="AD512" s="1" t="s">
        <v>53</v>
      </c>
      <c r="AE512" s="1" t="s">
        <v>54</v>
      </c>
      <c r="AF512" s="1" t="s">
        <v>54</v>
      </c>
      <c r="AG512" s="3" t="s">
        <v>54</v>
      </c>
      <c r="AH512" s="1" t="s">
        <v>54</v>
      </c>
      <c r="AI512" s="1" t="s">
        <v>54</v>
      </c>
      <c r="AJ512" s="3" t="s">
        <v>54</v>
      </c>
      <c r="AK512" s="1" t="s">
        <v>54</v>
      </c>
      <c r="AL512" s="1" t="s">
        <v>53</v>
      </c>
      <c r="AM512" s="1" t="s">
        <v>54</v>
      </c>
      <c r="AN512" s="3" t="s">
        <v>54</v>
      </c>
      <c r="AO512" s="1" t="s">
        <v>54</v>
      </c>
      <c r="AP512" s="1" t="s">
        <v>53</v>
      </c>
      <c r="AQ512" s="1" t="s">
        <v>53</v>
      </c>
      <c r="AR512" s="120" t="s">
        <v>54</v>
      </c>
      <c r="AS512" s="21"/>
      <c r="AT512" s="21"/>
      <c r="AU512" s="21"/>
      <c r="AV512" s="21"/>
      <c r="AW512" s="21"/>
      <c r="AX512" s="21"/>
      <c r="AY512" s="21"/>
      <c r="AZ512" s="21"/>
      <c r="BA512" s="21"/>
      <c r="BB512" s="21"/>
      <c r="BC512" s="21"/>
      <c r="BD512" s="21"/>
      <c r="BE512" s="21"/>
      <c r="BF512" s="21"/>
      <c r="BG512" s="21"/>
      <c r="BH512" s="21"/>
      <c r="BI512" s="21"/>
      <c r="BJ512" s="21"/>
    </row>
    <row r="513" spans="1:62" ht="14.25" customHeight="1">
      <c r="A513" s="4329" t="s">
        <v>188</v>
      </c>
      <c r="B513" s="5">
        <f t="shared" si="31"/>
        <v>0.25</v>
      </c>
      <c r="C513" s="98">
        <v>10</v>
      </c>
      <c r="D513" s="107">
        <v>40</v>
      </c>
      <c r="E513" s="1268" t="s">
        <v>53</v>
      </c>
      <c r="F513" s="1" t="s">
        <v>54</v>
      </c>
      <c r="G513" s="3" t="s">
        <v>54</v>
      </c>
      <c r="H513" s="1" t="s">
        <v>53</v>
      </c>
      <c r="I513" s="3" t="s">
        <v>54</v>
      </c>
      <c r="J513" s="3" t="s">
        <v>54</v>
      </c>
      <c r="K513" s="3" t="s">
        <v>54</v>
      </c>
      <c r="L513" s="3" t="s">
        <v>54</v>
      </c>
      <c r="M513" s="1" t="s">
        <v>53</v>
      </c>
      <c r="N513" s="3" t="s">
        <v>54</v>
      </c>
      <c r="O513" s="3" t="s">
        <v>54</v>
      </c>
      <c r="P513" s="1" t="s">
        <v>53</v>
      </c>
      <c r="Q513" s="1" t="s">
        <v>54</v>
      </c>
      <c r="R513" s="3" t="s">
        <v>53</v>
      </c>
      <c r="S513" s="3" t="s">
        <v>54</v>
      </c>
      <c r="T513" s="3" t="s">
        <v>54</v>
      </c>
      <c r="U513" s="3" t="s">
        <v>54</v>
      </c>
      <c r="V513" s="1" t="s">
        <v>54</v>
      </c>
      <c r="W513" s="1" t="s">
        <v>54</v>
      </c>
      <c r="X513" s="1" t="s">
        <v>53</v>
      </c>
      <c r="Y513" s="3" t="s">
        <v>54</v>
      </c>
      <c r="Z513" s="1" t="s">
        <v>53</v>
      </c>
      <c r="AA513" s="3" t="s">
        <v>54</v>
      </c>
      <c r="AB513" s="3" t="s">
        <v>54</v>
      </c>
      <c r="AC513" s="3" t="s">
        <v>58</v>
      </c>
      <c r="AD513" s="1" t="s">
        <v>53</v>
      </c>
      <c r="AE513" s="1" t="s">
        <v>54</v>
      </c>
      <c r="AF513" s="1" t="s">
        <v>54</v>
      </c>
      <c r="AG513" s="3" t="s">
        <v>54</v>
      </c>
      <c r="AH513" s="1" t="s">
        <v>54</v>
      </c>
      <c r="AI513" s="1" t="s">
        <v>54</v>
      </c>
      <c r="AJ513" s="3" t="s">
        <v>54</v>
      </c>
      <c r="AK513" s="1" t="s">
        <v>54</v>
      </c>
      <c r="AL513" s="1" t="s">
        <v>54</v>
      </c>
      <c r="AM513" s="1" t="s">
        <v>54</v>
      </c>
      <c r="AN513" s="3" t="s">
        <v>54</v>
      </c>
      <c r="AO513" s="1" t="s">
        <v>54</v>
      </c>
      <c r="AP513" s="1" t="s">
        <v>54</v>
      </c>
      <c r="AQ513" s="1" t="s">
        <v>53</v>
      </c>
      <c r="AR513" s="120" t="s">
        <v>54</v>
      </c>
      <c r="AS513" s="21"/>
      <c r="AT513" s="21"/>
      <c r="AU513" s="21"/>
      <c r="AV513" s="21"/>
      <c r="AW513" s="21"/>
      <c r="AX513" s="21"/>
      <c r="AY513" s="21"/>
      <c r="AZ513" s="21"/>
      <c r="BA513" s="21"/>
      <c r="BB513" s="21"/>
      <c r="BC513" s="21"/>
      <c r="BD513" s="21"/>
      <c r="BE513" s="21"/>
      <c r="BF513" s="21"/>
      <c r="BG513" s="21"/>
      <c r="BH513" s="21"/>
      <c r="BI513" s="21"/>
      <c r="BJ513" s="21"/>
    </row>
    <row r="514" spans="1:62" ht="14.25" customHeight="1">
      <c r="A514" s="4329" t="s">
        <v>189</v>
      </c>
      <c r="B514" s="5">
        <f t="shared" si="31"/>
        <v>0.29268292682926828</v>
      </c>
      <c r="C514" s="98">
        <v>12</v>
      </c>
      <c r="D514" s="107">
        <v>41</v>
      </c>
      <c r="E514" s="1268" t="s">
        <v>53</v>
      </c>
      <c r="F514" s="1" t="s">
        <v>54</v>
      </c>
      <c r="G514" s="3" t="s">
        <v>54</v>
      </c>
      <c r="H514" s="1" t="s">
        <v>53</v>
      </c>
      <c r="I514" s="3" t="s">
        <v>54</v>
      </c>
      <c r="J514" s="3" t="s">
        <v>54</v>
      </c>
      <c r="K514" s="3" t="s">
        <v>54</v>
      </c>
      <c r="L514" s="3" t="s">
        <v>54</v>
      </c>
      <c r="M514" s="1" t="s">
        <v>53</v>
      </c>
      <c r="N514" s="3" t="s">
        <v>54</v>
      </c>
      <c r="O514" s="1" t="s">
        <v>54</v>
      </c>
      <c r="P514" s="1" t="s">
        <v>53</v>
      </c>
      <c r="Q514" s="1" t="s">
        <v>54</v>
      </c>
      <c r="R514" s="3" t="s">
        <v>53</v>
      </c>
      <c r="S514" s="3" t="s">
        <v>54</v>
      </c>
      <c r="T514" s="3" t="s">
        <v>54</v>
      </c>
      <c r="U514" s="3" t="s">
        <v>54</v>
      </c>
      <c r="V514" s="1" t="s">
        <v>54</v>
      </c>
      <c r="W514" s="1" t="s">
        <v>54</v>
      </c>
      <c r="X514" s="1" t="s">
        <v>53</v>
      </c>
      <c r="Y514" s="3" t="s">
        <v>54</v>
      </c>
      <c r="Z514" s="1" t="s">
        <v>53</v>
      </c>
      <c r="AA514" s="3" t="s">
        <v>54</v>
      </c>
      <c r="AB514" s="3" t="s">
        <v>54</v>
      </c>
      <c r="AC514" s="3" t="s">
        <v>53</v>
      </c>
      <c r="AD514" s="1" t="s">
        <v>53</v>
      </c>
      <c r="AE514" s="1" t="s">
        <v>54</v>
      </c>
      <c r="AF514" s="1" t="s">
        <v>54</v>
      </c>
      <c r="AG514" s="3" t="s">
        <v>53</v>
      </c>
      <c r="AH514" s="1" t="s">
        <v>54</v>
      </c>
      <c r="AI514" s="1" t="s">
        <v>54</v>
      </c>
      <c r="AJ514" s="3" t="s">
        <v>54</v>
      </c>
      <c r="AK514" s="1" t="s">
        <v>54</v>
      </c>
      <c r="AL514" s="1" t="s">
        <v>54</v>
      </c>
      <c r="AM514" s="1" t="s">
        <v>54</v>
      </c>
      <c r="AN514" s="3" t="s">
        <v>54</v>
      </c>
      <c r="AO514" s="1" t="s">
        <v>54</v>
      </c>
      <c r="AP514" s="1" t="s">
        <v>54</v>
      </c>
      <c r="AQ514" s="1" t="s">
        <v>53</v>
      </c>
      <c r="AR514" s="120" t="s">
        <v>54</v>
      </c>
      <c r="AS514" s="21"/>
      <c r="AT514" s="21"/>
      <c r="AU514" s="21"/>
      <c r="AV514" s="21"/>
      <c r="AW514" s="21"/>
      <c r="AX514" s="21"/>
      <c r="AY514" s="21"/>
      <c r="AZ514" s="21"/>
      <c r="BA514" s="21"/>
      <c r="BB514" s="21"/>
      <c r="BC514" s="21"/>
      <c r="BD514" s="21"/>
      <c r="BE514" s="21"/>
      <c r="BF514" s="21"/>
      <c r="BG514" s="21"/>
      <c r="BH514" s="21"/>
      <c r="BI514" s="21"/>
      <c r="BJ514" s="21"/>
    </row>
    <row r="515" spans="1:62" ht="14.25" customHeight="1">
      <c r="A515" s="4329" t="s">
        <v>190</v>
      </c>
      <c r="B515" s="5">
        <f t="shared" si="31"/>
        <v>0.34146341463414637</v>
      </c>
      <c r="C515" s="98">
        <v>14</v>
      </c>
      <c r="D515" s="107">
        <v>41</v>
      </c>
      <c r="E515" s="1268" t="s">
        <v>53</v>
      </c>
      <c r="F515" s="1" t="s">
        <v>54</v>
      </c>
      <c r="G515" s="3" t="s">
        <v>54</v>
      </c>
      <c r="H515" s="1" t="s">
        <v>53</v>
      </c>
      <c r="I515" s="3" t="s">
        <v>54</v>
      </c>
      <c r="J515" s="3" t="s">
        <v>54</v>
      </c>
      <c r="K515" s="3" t="s">
        <v>54</v>
      </c>
      <c r="L515" s="3" t="s">
        <v>54</v>
      </c>
      <c r="M515" s="1" t="s">
        <v>53</v>
      </c>
      <c r="N515" s="3" t="s">
        <v>54</v>
      </c>
      <c r="O515" s="1" t="s">
        <v>54</v>
      </c>
      <c r="P515" s="1" t="s">
        <v>53</v>
      </c>
      <c r="Q515" s="1" t="s">
        <v>54</v>
      </c>
      <c r="R515" s="3" t="s">
        <v>53</v>
      </c>
      <c r="S515" s="3" t="s">
        <v>54</v>
      </c>
      <c r="T515" s="3" t="s">
        <v>54</v>
      </c>
      <c r="U515" s="3" t="s">
        <v>54</v>
      </c>
      <c r="V515" s="1" t="s">
        <v>53</v>
      </c>
      <c r="W515" s="1" t="s">
        <v>54</v>
      </c>
      <c r="X515" s="1" t="s">
        <v>53</v>
      </c>
      <c r="Y515" s="3" t="s">
        <v>54</v>
      </c>
      <c r="Z515" s="1" t="s">
        <v>53</v>
      </c>
      <c r="AA515" s="3" t="s">
        <v>54</v>
      </c>
      <c r="AB515" s="1" t="s">
        <v>54</v>
      </c>
      <c r="AC515" s="3" t="s">
        <v>53</v>
      </c>
      <c r="AD515" s="1" t="s">
        <v>53</v>
      </c>
      <c r="AE515" s="1" t="s">
        <v>54</v>
      </c>
      <c r="AF515" s="1" t="s">
        <v>54</v>
      </c>
      <c r="AG515" s="3" t="s">
        <v>53</v>
      </c>
      <c r="AH515" s="1" t="s">
        <v>53</v>
      </c>
      <c r="AI515" s="1" t="s">
        <v>54</v>
      </c>
      <c r="AJ515" s="3" t="s">
        <v>54</v>
      </c>
      <c r="AK515" s="1" t="s">
        <v>54</v>
      </c>
      <c r="AL515" s="1" t="s">
        <v>54</v>
      </c>
      <c r="AM515" s="1" t="s">
        <v>54</v>
      </c>
      <c r="AN515" s="3" t="s">
        <v>54</v>
      </c>
      <c r="AO515" s="1" t="s">
        <v>54</v>
      </c>
      <c r="AP515" s="1" t="s">
        <v>54</v>
      </c>
      <c r="AQ515" s="1" t="s">
        <v>53</v>
      </c>
      <c r="AR515" s="120" t="s">
        <v>54</v>
      </c>
      <c r="AS515" s="21"/>
      <c r="AT515" s="21"/>
      <c r="AU515" s="21"/>
      <c r="AV515" s="21"/>
      <c r="AW515" s="21"/>
      <c r="AX515" s="21"/>
      <c r="AY515" s="21"/>
      <c r="AZ515" s="21"/>
      <c r="BA515" s="21"/>
      <c r="BB515" s="21"/>
      <c r="BC515" s="21"/>
      <c r="BD515" s="21"/>
      <c r="BE515" s="21"/>
      <c r="BF515" s="21"/>
      <c r="BG515" s="21"/>
      <c r="BH515" s="21"/>
      <c r="BI515" s="21"/>
      <c r="BJ515" s="21"/>
    </row>
    <row r="516" spans="1:62" ht="14.25" customHeight="1">
      <c r="A516" s="4329" t="s">
        <v>191</v>
      </c>
      <c r="B516" s="5">
        <f t="shared" si="31"/>
        <v>0.31707317073170732</v>
      </c>
      <c r="C516" s="98">
        <v>13</v>
      </c>
      <c r="D516" s="107">
        <v>41</v>
      </c>
      <c r="E516" s="1268" t="s">
        <v>53</v>
      </c>
      <c r="F516" s="1" t="s">
        <v>54</v>
      </c>
      <c r="G516" s="3" t="s">
        <v>54</v>
      </c>
      <c r="H516" s="1" t="s">
        <v>53</v>
      </c>
      <c r="I516" s="3" t="s">
        <v>54</v>
      </c>
      <c r="J516" s="3" t="s">
        <v>54</v>
      </c>
      <c r="K516" s="3" t="s">
        <v>54</v>
      </c>
      <c r="L516" s="3" t="s">
        <v>54</v>
      </c>
      <c r="M516" s="1" t="s">
        <v>53</v>
      </c>
      <c r="N516" s="3" t="s">
        <v>54</v>
      </c>
      <c r="O516" s="1" t="s">
        <v>54</v>
      </c>
      <c r="P516" s="1" t="s">
        <v>53</v>
      </c>
      <c r="Q516" s="1" t="s">
        <v>54</v>
      </c>
      <c r="R516" s="3" t="s">
        <v>53</v>
      </c>
      <c r="S516" s="3" t="s">
        <v>54</v>
      </c>
      <c r="T516" s="3" t="s">
        <v>54</v>
      </c>
      <c r="U516" s="3" t="s">
        <v>54</v>
      </c>
      <c r="V516" s="1" t="s">
        <v>53</v>
      </c>
      <c r="W516" s="1" t="s">
        <v>54</v>
      </c>
      <c r="X516" s="1" t="s">
        <v>53</v>
      </c>
      <c r="Y516" s="3" t="s">
        <v>54</v>
      </c>
      <c r="Z516" s="1" t="s">
        <v>53</v>
      </c>
      <c r="AA516" s="3" t="s">
        <v>54</v>
      </c>
      <c r="AB516" s="1" t="s">
        <v>54</v>
      </c>
      <c r="AC516" s="3" t="s">
        <v>53</v>
      </c>
      <c r="AD516" s="1" t="s">
        <v>53</v>
      </c>
      <c r="AE516" s="1" t="s">
        <v>54</v>
      </c>
      <c r="AF516" s="1" t="s">
        <v>54</v>
      </c>
      <c r="AG516" s="3" t="s">
        <v>53</v>
      </c>
      <c r="AH516" s="1" t="s">
        <v>54</v>
      </c>
      <c r="AI516" s="1" t="s">
        <v>54</v>
      </c>
      <c r="AJ516" s="3" t="s">
        <v>54</v>
      </c>
      <c r="AK516" s="1" t="s">
        <v>54</v>
      </c>
      <c r="AL516" s="1" t="s">
        <v>54</v>
      </c>
      <c r="AM516" s="1" t="s">
        <v>54</v>
      </c>
      <c r="AN516" s="3" t="s">
        <v>54</v>
      </c>
      <c r="AO516" s="1" t="s">
        <v>54</v>
      </c>
      <c r="AP516" s="1" t="s">
        <v>54</v>
      </c>
      <c r="AQ516" s="1" t="s">
        <v>53</v>
      </c>
      <c r="AR516" s="120" t="s">
        <v>54</v>
      </c>
      <c r="AS516" s="21"/>
      <c r="AT516" s="21"/>
      <c r="AU516" s="21"/>
      <c r="AV516" s="21"/>
      <c r="AW516" s="21"/>
      <c r="AX516" s="21"/>
      <c r="AY516" s="21"/>
      <c r="AZ516" s="21"/>
      <c r="BA516" s="21"/>
      <c r="BB516" s="21"/>
      <c r="BC516" s="21"/>
      <c r="BD516" s="21"/>
      <c r="BE516" s="21"/>
      <c r="BF516" s="21"/>
      <c r="BG516" s="21"/>
      <c r="BH516" s="21"/>
      <c r="BI516" s="21"/>
      <c r="BJ516" s="21"/>
    </row>
    <row r="517" spans="1:62" ht="14.25" customHeight="1">
      <c r="A517" s="4329" t="s">
        <v>192</v>
      </c>
      <c r="B517" s="5">
        <f t="shared" si="31"/>
        <v>0.31707317073170732</v>
      </c>
      <c r="C517" s="98">
        <v>13</v>
      </c>
      <c r="D517" s="107">
        <v>41</v>
      </c>
      <c r="E517" s="1268" t="s">
        <v>53</v>
      </c>
      <c r="F517" s="1" t="s">
        <v>54</v>
      </c>
      <c r="G517" s="3" t="s">
        <v>54</v>
      </c>
      <c r="H517" s="1" t="s">
        <v>53</v>
      </c>
      <c r="I517" s="3" t="s">
        <v>54</v>
      </c>
      <c r="J517" s="3" t="s">
        <v>54</v>
      </c>
      <c r="K517" s="3" t="s">
        <v>54</v>
      </c>
      <c r="L517" s="3" t="s">
        <v>54</v>
      </c>
      <c r="M517" s="1" t="s">
        <v>53</v>
      </c>
      <c r="N517" s="3" t="s">
        <v>54</v>
      </c>
      <c r="O517" s="1" t="s">
        <v>54</v>
      </c>
      <c r="P517" s="1" t="s">
        <v>53</v>
      </c>
      <c r="Q517" s="1" t="s">
        <v>54</v>
      </c>
      <c r="R517" s="3" t="s">
        <v>53</v>
      </c>
      <c r="S517" s="3" t="s">
        <v>54</v>
      </c>
      <c r="T517" s="3" t="s">
        <v>54</v>
      </c>
      <c r="U517" s="3" t="s">
        <v>54</v>
      </c>
      <c r="V517" s="1" t="s">
        <v>53</v>
      </c>
      <c r="W517" s="1" t="s">
        <v>54</v>
      </c>
      <c r="X517" s="1" t="s">
        <v>53</v>
      </c>
      <c r="Y517" s="3" t="s">
        <v>54</v>
      </c>
      <c r="Z517" s="1" t="s">
        <v>53</v>
      </c>
      <c r="AA517" s="3" t="s">
        <v>54</v>
      </c>
      <c r="AB517" s="3" t="s">
        <v>54</v>
      </c>
      <c r="AC517" s="3" t="s">
        <v>53</v>
      </c>
      <c r="AD517" s="1" t="s">
        <v>53</v>
      </c>
      <c r="AE517" s="1" t="s">
        <v>54</v>
      </c>
      <c r="AF517" s="1" t="s">
        <v>54</v>
      </c>
      <c r="AG517" s="3" t="s">
        <v>53</v>
      </c>
      <c r="AH517" s="1" t="s">
        <v>54</v>
      </c>
      <c r="AI517" s="1" t="s">
        <v>54</v>
      </c>
      <c r="AJ517" s="3" t="s">
        <v>54</v>
      </c>
      <c r="AK517" s="1" t="s">
        <v>54</v>
      </c>
      <c r="AL517" s="1" t="s">
        <v>54</v>
      </c>
      <c r="AM517" s="1" t="s">
        <v>54</v>
      </c>
      <c r="AN517" s="3" t="s">
        <v>54</v>
      </c>
      <c r="AO517" s="1" t="s">
        <v>54</v>
      </c>
      <c r="AP517" s="1" t="s">
        <v>54</v>
      </c>
      <c r="AQ517" s="1" t="s">
        <v>53</v>
      </c>
      <c r="AR517" s="120" t="s">
        <v>54</v>
      </c>
      <c r="AS517" s="21"/>
      <c r="AT517" s="21"/>
      <c r="AU517" s="21"/>
      <c r="AV517" s="21"/>
      <c r="AW517" s="21"/>
      <c r="AX517" s="21"/>
      <c r="AY517" s="21"/>
      <c r="AZ517" s="21"/>
      <c r="BA517" s="21"/>
      <c r="BB517" s="21"/>
      <c r="BC517" s="21"/>
      <c r="BD517" s="21"/>
      <c r="BE517" s="21"/>
      <c r="BF517" s="21"/>
      <c r="BG517" s="21"/>
      <c r="BH517" s="21"/>
      <c r="BI517" s="21"/>
      <c r="BJ517" s="21"/>
    </row>
    <row r="518" spans="1:62" ht="14.25" customHeight="1">
      <c r="A518" s="4329" t="s">
        <v>193</v>
      </c>
      <c r="B518" s="5">
        <f t="shared" si="31"/>
        <v>0.32500000000000001</v>
      </c>
      <c r="C518" s="98">
        <v>13</v>
      </c>
      <c r="D518" s="107">
        <v>40</v>
      </c>
      <c r="E518" s="1268" t="s">
        <v>53</v>
      </c>
      <c r="F518" s="1" t="s">
        <v>54</v>
      </c>
      <c r="G518" s="3" t="s">
        <v>54</v>
      </c>
      <c r="H518" s="1" t="s">
        <v>53</v>
      </c>
      <c r="I518" s="3" t="s">
        <v>54</v>
      </c>
      <c r="J518" s="3" t="s">
        <v>54</v>
      </c>
      <c r="K518" s="3" t="s">
        <v>54</v>
      </c>
      <c r="L518" s="3" t="s">
        <v>54</v>
      </c>
      <c r="M518" s="1" t="s">
        <v>53</v>
      </c>
      <c r="N518" s="3" t="s">
        <v>54</v>
      </c>
      <c r="O518" s="3" t="s">
        <v>54</v>
      </c>
      <c r="P518" s="1" t="s">
        <v>53</v>
      </c>
      <c r="Q518" s="1" t="s">
        <v>54</v>
      </c>
      <c r="R518" s="3" t="s">
        <v>53</v>
      </c>
      <c r="S518" s="3" t="s">
        <v>54</v>
      </c>
      <c r="T518" s="3" t="s">
        <v>54</v>
      </c>
      <c r="U518" s="3" t="s">
        <v>54</v>
      </c>
      <c r="V518" s="1" t="s">
        <v>53</v>
      </c>
      <c r="W518" s="1" t="s">
        <v>53</v>
      </c>
      <c r="X518" s="1" t="s">
        <v>53</v>
      </c>
      <c r="Y518" s="3" t="s">
        <v>54</v>
      </c>
      <c r="Z518" s="1" t="s">
        <v>53</v>
      </c>
      <c r="AA518" s="3" t="s">
        <v>54</v>
      </c>
      <c r="AB518" s="3" t="s">
        <v>54</v>
      </c>
      <c r="AC518" s="3" t="s">
        <v>58</v>
      </c>
      <c r="AD518" s="1" t="s">
        <v>53</v>
      </c>
      <c r="AE518" s="1" t="s">
        <v>54</v>
      </c>
      <c r="AF518" s="1" t="s">
        <v>54</v>
      </c>
      <c r="AG518" s="3" t="s">
        <v>53</v>
      </c>
      <c r="AH518" s="1" t="s">
        <v>54</v>
      </c>
      <c r="AI518" s="1" t="s">
        <v>54</v>
      </c>
      <c r="AJ518" s="3" t="s">
        <v>54</v>
      </c>
      <c r="AK518" s="1" t="s">
        <v>54</v>
      </c>
      <c r="AL518" s="1" t="s">
        <v>54</v>
      </c>
      <c r="AM518" s="1" t="s">
        <v>54</v>
      </c>
      <c r="AN518" s="3" t="s">
        <v>54</v>
      </c>
      <c r="AO518" s="1" t="s">
        <v>54</v>
      </c>
      <c r="AP518" s="1" t="s">
        <v>54</v>
      </c>
      <c r="AQ518" s="1" t="s">
        <v>53</v>
      </c>
      <c r="AR518" s="120" t="s">
        <v>54</v>
      </c>
      <c r="AS518" s="21"/>
      <c r="AT518" s="21"/>
      <c r="AU518" s="21"/>
      <c r="AV518" s="21"/>
      <c r="AW518" s="21"/>
      <c r="AX518" s="21"/>
      <c r="AY518" s="21"/>
      <c r="AZ518" s="21"/>
      <c r="BA518" s="21"/>
      <c r="BB518" s="21"/>
      <c r="BC518" s="21"/>
      <c r="BD518" s="21"/>
      <c r="BE518" s="21"/>
      <c r="BF518" s="21"/>
      <c r="BG518" s="21"/>
      <c r="BH518" s="21"/>
      <c r="BI518" s="21"/>
      <c r="BJ518" s="21"/>
    </row>
    <row r="519" spans="1:62" ht="14.25" customHeight="1">
      <c r="A519" s="4329" t="s">
        <v>194</v>
      </c>
      <c r="B519" s="5">
        <f t="shared" si="31"/>
        <v>0.3</v>
      </c>
      <c r="C519" s="98">
        <v>12</v>
      </c>
      <c r="D519" s="107">
        <v>40</v>
      </c>
      <c r="E519" s="1268" t="s">
        <v>53</v>
      </c>
      <c r="F519" s="1" t="s">
        <v>54</v>
      </c>
      <c r="G519" s="3" t="s">
        <v>54</v>
      </c>
      <c r="H519" s="1" t="s">
        <v>53</v>
      </c>
      <c r="I519" s="3" t="s">
        <v>54</v>
      </c>
      <c r="J519" s="3" t="s">
        <v>54</v>
      </c>
      <c r="K519" s="3" t="s">
        <v>54</v>
      </c>
      <c r="L519" s="3" t="s">
        <v>54</v>
      </c>
      <c r="M519" s="1" t="s">
        <v>53</v>
      </c>
      <c r="N519" s="3" t="s">
        <v>54</v>
      </c>
      <c r="O519" s="1" t="s">
        <v>54</v>
      </c>
      <c r="P519" s="1" t="s">
        <v>54</v>
      </c>
      <c r="Q519" s="1" t="s">
        <v>54</v>
      </c>
      <c r="R519" s="3" t="s">
        <v>53</v>
      </c>
      <c r="S519" s="3" t="s">
        <v>54</v>
      </c>
      <c r="T519" s="3" t="s">
        <v>54</v>
      </c>
      <c r="U519" s="3" t="s">
        <v>54</v>
      </c>
      <c r="V519" s="1" t="s">
        <v>53</v>
      </c>
      <c r="W519" s="1" t="s">
        <v>54</v>
      </c>
      <c r="X519" s="1" t="s">
        <v>53</v>
      </c>
      <c r="Y519" s="3" t="s">
        <v>54</v>
      </c>
      <c r="Z519" s="1" t="s">
        <v>53</v>
      </c>
      <c r="AA519" s="3" t="s">
        <v>54</v>
      </c>
      <c r="AB519" s="1" t="s">
        <v>54</v>
      </c>
      <c r="AC519" s="3" t="s">
        <v>58</v>
      </c>
      <c r="AD519" s="1" t="s">
        <v>53</v>
      </c>
      <c r="AE519" s="1" t="s">
        <v>54</v>
      </c>
      <c r="AF519" s="1" t="s">
        <v>54</v>
      </c>
      <c r="AG519" s="3" t="s">
        <v>53</v>
      </c>
      <c r="AH519" s="1" t="s">
        <v>53</v>
      </c>
      <c r="AI519" s="1" t="s">
        <v>54</v>
      </c>
      <c r="AJ519" s="3" t="s">
        <v>54</v>
      </c>
      <c r="AK519" s="1" t="s">
        <v>54</v>
      </c>
      <c r="AL519" s="1" t="s">
        <v>54</v>
      </c>
      <c r="AM519" s="1" t="s">
        <v>54</v>
      </c>
      <c r="AN519" s="3" t="s">
        <v>54</v>
      </c>
      <c r="AO519" s="1" t="s">
        <v>54</v>
      </c>
      <c r="AP519" s="1" t="s">
        <v>54</v>
      </c>
      <c r="AQ519" s="1" t="s">
        <v>53</v>
      </c>
      <c r="AR519" s="120" t="s">
        <v>54</v>
      </c>
      <c r="AS519" s="21"/>
      <c r="AT519" s="21"/>
      <c r="AU519" s="21"/>
      <c r="AV519" s="21"/>
      <c r="AW519" s="21"/>
      <c r="AX519" s="21"/>
      <c r="AY519" s="21"/>
      <c r="AZ519" s="21"/>
      <c r="BA519" s="21"/>
      <c r="BB519" s="21"/>
      <c r="BC519" s="21"/>
      <c r="BD519" s="21"/>
      <c r="BE519" s="21"/>
      <c r="BF519" s="21"/>
      <c r="BG519" s="21"/>
      <c r="BH519" s="21"/>
      <c r="BI519" s="21"/>
      <c r="BJ519" s="21"/>
    </row>
    <row r="520" spans="1:62" ht="14.25" customHeight="1">
      <c r="A520" s="4335" t="s">
        <v>195</v>
      </c>
      <c r="B520" s="5">
        <f t="shared" si="31"/>
        <v>0.30769230769230771</v>
      </c>
      <c r="C520" s="98">
        <v>12</v>
      </c>
      <c r="D520" s="107">
        <v>39</v>
      </c>
      <c r="E520" s="1268" t="s">
        <v>53</v>
      </c>
      <c r="F520" s="1" t="s">
        <v>54</v>
      </c>
      <c r="G520" s="3" t="s">
        <v>54</v>
      </c>
      <c r="H520" s="1" t="s">
        <v>53</v>
      </c>
      <c r="I520" s="3" t="s">
        <v>54</v>
      </c>
      <c r="J520" s="3" t="s">
        <v>54</v>
      </c>
      <c r="K520" s="3" t="s">
        <v>54</v>
      </c>
      <c r="L520" s="3" t="s">
        <v>54</v>
      </c>
      <c r="M520" s="1" t="s">
        <v>53</v>
      </c>
      <c r="N520" s="3" t="s">
        <v>54</v>
      </c>
      <c r="O520" s="1" t="s">
        <v>54</v>
      </c>
      <c r="P520" s="1" t="s">
        <v>53</v>
      </c>
      <c r="Q520" s="1" t="s">
        <v>54</v>
      </c>
      <c r="R520" s="3" t="s">
        <v>53</v>
      </c>
      <c r="S520" s="3" t="s">
        <v>54</v>
      </c>
      <c r="T520" s="3" t="s">
        <v>54</v>
      </c>
      <c r="U520" s="3" t="s">
        <v>54</v>
      </c>
      <c r="V520" s="1" t="s">
        <v>53</v>
      </c>
      <c r="W520" s="1" t="s">
        <v>53</v>
      </c>
      <c r="X520" s="1" t="s">
        <v>53</v>
      </c>
      <c r="Y520" s="3" t="s">
        <v>54</v>
      </c>
      <c r="Z520" s="1" t="s">
        <v>53</v>
      </c>
      <c r="AA520" s="3" t="s">
        <v>54</v>
      </c>
      <c r="AB520" s="1" t="s">
        <v>54</v>
      </c>
      <c r="AC520" s="3" t="s">
        <v>58</v>
      </c>
      <c r="AD520" s="1" t="s">
        <v>54</v>
      </c>
      <c r="AE520" s="1" t="s">
        <v>54</v>
      </c>
      <c r="AF520" s="1" t="s">
        <v>54</v>
      </c>
      <c r="AG520" s="3" t="s">
        <v>53</v>
      </c>
      <c r="AH520" s="1" t="s">
        <v>54</v>
      </c>
      <c r="AI520" s="1" t="s">
        <v>54</v>
      </c>
      <c r="AJ520" s="3" t="s">
        <v>54</v>
      </c>
      <c r="AK520" s="1" t="s">
        <v>54</v>
      </c>
      <c r="AL520" s="1" t="s">
        <v>58</v>
      </c>
      <c r="AM520" s="1" t="s">
        <v>54</v>
      </c>
      <c r="AN520" s="3" t="s">
        <v>54</v>
      </c>
      <c r="AO520" s="1" t="s">
        <v>54</v>
      </c>
      <c r="AP520" s="1" t="s">
        <v>54</v>
      </c>
      <c r="AQ520" s="1" t="s">
        <v>53</v>
      </c>
      <c r="AR520" s="120" t="s">
        <v>54</v>
      </c>
      <c r="AS520" s="21"/>
      <c r="AT520" s="21"/>
      <c r="AU520" s="21"/>
      <c r="AV520" s="21"/>
      <c r="AW520" s="21"/>
      <c r="AX520" s="21"/>
      <c r="AY520" s="21"/>
      <c r="AZ520" s="21"/>
      <c r="BA520" s="21"/>
      <c r="BB520" s="21"/>
      <c r="BC520" s="21"/>
      <c r="BD520" s="21"/>
      <c r="BE520" s="21"/>
      <c r="BF520" s="21"/>
      <c r="BG520" s="21"/>
      <c r="BH520" s="21"/>
      <c r="BI520" s="21"/>
      <c r="BJ520" s="21"/>
    </row>
    <row r="521" spans="1:62" ht="31.5" customHeight="1">
      <c r="A521" s="4334" t="s">
        <v>200</v>
      </c>
      <c r="B521" s="25"/>
      <c r="C521" s="25"/>
      <c r="D521" s="111"/>
      <c r="E521" s="44"/>
      <c r="F521" s="44"/>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124"/>
      <c r="AS521" s="21"/>
      <c r="AT521" s="21"/>
      <c r="AU521" s="21"/>
      <c r="AV521" s="21"/>
      <c r="AW521" s="21"/>
      <c r="AX521" s="21"/>
      <c r="AY521" s="21"/>
      <c r="AZ521" s="21"/>
      <c r="BA521" s="21"/>
      <c r="BB521" s="21"/>
      <c r="BC521" s="21"/>
      <c r="BD521" s="21"/>
      <c r="BE521" s="21"/>
      <c r="BF521" s="21"/>
      <c r="BG521" s="21"/>
      <c r="BH521" s="21"/>
      <c r="BI521" s="21"/>
      <c r="BJ521" s="21"/>
    </row>
    <row r="522" spans="1:62" ht="21" customHeight="1">
      <c r="A522" s="4329" t="s">
        <v>201</v>
      </c>
      <c r="B522" s="5">
        <f>C522/D522</f>
        <v>0.2</v>
      </c>
      <c r="C522" s="98">
        <v>8</v>
      </c>
      <c r="D522" s="107">
        <v>40</v>
      </c>
      <c r="E522" s="1261" t="s">
        <v>54</v>
      </c>
      <c r="F522" s="31" t="s">
        <v>54</v>
      </c>
      <c r="G522" s="31" t="s">
        <v>54</v>
      </c>
      <c r="H522" s="31" t="s">
        <v>54</v>
      </c>
      <c r="I522" s="31" t="s">
        <v>54</v>
      </c>
      <c r="J522" s="31" t="s">
        <v>54</v>
      </c>
      <c r="K522" s="82" t="s">
        <v>53</v>
      </c>
      <c r="L522" s="31" t="s">
        <v>54</v>
      </c>
      <c r="M522" s="81" t="s">
        <v>53</v>
      </c>
      <c r="N522" s="82" t="s">
        <v>54</v>
      </c>
      <c r="O522" s="31" t="s">
        <v>54</v>
      </c>
      <c r="P522" s="31" t="s">
        <v>54</v>
      </c>
      <c r="Q522" s="31" t="s">
        <v>54</v>
      </c>
      <c r="R522" s="31" t="s">
        <v>54</v>
      </c>
      <c r="S522" s="82" t="s">
        <v>54</v>
      </c>
      <c r="T522" s="82" t="s">
        <v>54</v>
      </c>
      <c r="U522" s="31" t="s">
        <v>54</v>
      </c>
      <c r="V522" s="31" t="s">
        <v>53</v>
      </c>
      <c r="W522" s="31" t="s">
        <v>202</v>
      </c>
      <c r="X522" s="31" t="s">
        <v>54</v>
      </c>
      <c r="Y522" s="31" t="s">
        <v>54</v>
      </c>
      <c r="Z522" s="31" t="s">
        <v>54</v>
      </c>
      <c r="AA522" s="82" t="s">
        <v>53</v>
      </c>
      <c r="AB522" s="82" t="s">
        <v>54</v>
      </c>
      <c r="AC522" s="82" t="s">
        <v>57</v>
      </c>
      <c r="AD522" s="31" t="s">
        <v>54</v>
      </c>
      <c r="AE522" s="31" t="s">
        <v>54</v>
      </c>
      <c r="AF522" s="31" t="s">
        <v>54</v>
      </c>
      <c r="AG522" s="82" t="s">
        <v>53</v>
      </c>
      <c r="AH522" s="31" t="s">
        <v>53</v>
      </c>
      <c r="AI522" s="31" t="s">
        <v>54</v>
      </c>
      <c r="AJ522" s="31" t="s">
        <v>54</v>
      </c>
      <c r="AK522" s="31" t="s">
        <v>54</v>
      </c>
      <c r="AL522" s="31" t="s">
        <v>54</v>
      </c>
      <c r="AM522" s="31" t="s">
        <v>54</v>
      </c>
      <c r="AN522" s="82" t="s">
        <v>53</v>
      </c>
      <c r="AO522" s="31" t="s">
        <v>54</v>
      </c>
      <c r="AP522" s="31" t="s">
        <v>54</v>
      </c>
      <c r="AQ522" s="31" t="s">
        <v>53</v>
      </c>
      <c r="AR522" s="148" t="s">
        <v>54</v>
      </c>
      <c r="AS522" s="21"/>
      <c r="AT522" s="21"/>
      <c r="AU522" s="21"/>
      <c r="AV522" s="21"/>
      <c r="AW522" s="21"/>
      <c r="AX522" s="21"/>
      <c r="AY522" s="21"/>
      <c r="AZ522" s="21"/>
      <c r="BA522" s="21"/>
      <c r="BB522" s="21"/>
      <c r="BC522" s="21"/>
      <c r="BD522" s="21"/>
      <c r="BE522" s="21"/>
      <c r="BF522" s="21"/>
      <c r="BG522" s="21"/>
      <c r="BH522" s="21"/>
      <c r="BI522" s="21"/>
      <c r="BJ522" s="21"/>
    </row>
    <row r="523" spans="1:62" ht="21" customHeight="1">
      <c r="A523" s="4329" t="s">
        <v>59</v>
      </c>
      <c r="B523" s="5">
        <f>C523/D523</f>
        <v>0.34210526315789475</v>
      </c>
      <c r="C523" s="98">
        <v>13</v>
      </c>
      <c r="D523" s="107">
        <v>38</v>
      </c>
      <c r="E523" s="1261" t="s">
        <v>54</v>
      </c>
      <c r="F523" s="31" t="s">
        <v>53</v>
      </c>
      <c r="G523" s="31" t="s">
        <v>54</v>
      </c>
      <c r="H523" s="31" t="s">
        <v>54</v>
      </c>
      <c r="I523" s="31" t="s">
        <v>54</v>
      </c>
      <c r="J523" s="31" t="s">
        <v>54</v>
      </c>
      <c r="K523" s="31" t="s">
        <v>58</v>
      </c>
      <c r="L523" s="82" t="s">
        <v>53</v>
      </c>
      <c r="M523" s="81" t="s">
        <v>53</v>
      </c>
      <c r="N523" s="82" t="s">
        <v>54</v>
      </c>
      <c r="O523" s="31" t="s">
        <v>54</v>
      </c>
      <c r="P523" s="31" t="s">
        <v>54</v>
      </c>
      <c r="Q523" s="31" t="s">
        <v>54</v>
      </c>
      <c r="R523" s="82" t="s">
        <v>53</v>
      </c>
      <c r="S523" s="82" t="s">
        <v>54</v>
      </c>
      <c r="T523" s="82" t="s">
        <v>54</v>
      </c>
      <c r="U523" s="31" t="s">
        <v>54</v>
      </c>
      <c r="V523" s="31" t="s">
        <v>53</v>
      </c>
      <c r="W523" s="31" t="s">
        <v>202</v>
      </c>
      <c r="X523" s="31" t="s">
        <v>54</v>
      </c>
      <c r="Y523" s="31" t="s">
        <v>54</v>
      </c>
      <c r="Z523" s="31" t="s">
        <v>54</v>
      </c>
      <c r="AA523" s="82" t="s">
        <v>53</v>
      </c>
      <c r="AB523" s="82" t="s">
        <v>54</v>
      </c>
      <c r="AC523" s="82" t="s">
        <v>57</v>
      </c>
      <c r="AD523" s="31" t="s">
        <v>53</v>
      </c>
      <c r="AE523" s="31" t="s">
        <v>54</v>
      </c>
      <c r="AF523" s="31" t="s">
        <v>53</v>
      </c>
      <c r="AG523" s="82" t="s">
        <v>53</v>
      </c>
      <c r="AH523" s="31" t="s">
        <v>58</v>
      </c>
      <c r="AI523" s="31" t="s">
        <v>54</v>
      </c>
      <c r="AJ523" s="31" t="s">
        <v>54</v>
      </c>
      <c r="AK523" s="31" t="s">
        <v>54</v>
      </c>
      <c r="AL523" s="31" t="s">
        <v>54</v>
      </c>
      <c r="AM523" s="31" t="s">
        <v>54</v>
      </c>
      <c r="AN523" s="82" t="s">
        <v>53</v>
      </c>
      <c r="AO523" s="31" t="s">
        <v>53</v>
      </c>
      <c r="AP523" s="31" t="s">
        <v>54</v>
      </c>
      <c r="AQ523" s="31" t="s">
        <v>53</v>
      </c>
      <c r="AR523" s="148" t="s">
        <v>54</v>
      </c>
      <c r="AS523" s="21"/>
      <c r="AT523" s="21"/>
      <c r="AU523" s="21"/>
      <c r="AV523" s="21"/>
      <c r="AW523" s="21"/>
      <c r="AX523" s="21"/>
      <c r="AY523" s="21"/>
      <c r="AZ523" s="21"/>
      <c r="BA523" s="21"/>
      <c r="BB523" s="21"/>
      <c r="BC523" s="21"/>
      <c r="BD523" s="21"/>
      <c r="BE523" s="21"/>
      <c r="BF523" s="21"/>
      <c r="BG523" s="21"/>
      <c r="BH523" s="21"/>
      <c r="BI523" s="21"/>
      <c r="BJ523" s="21"/>
    </row>
    <row r="524" spans="1:62" ht="21" customHeight="1">
      <c r="A524" s="4329" t="s">
        <v>56</v>
      </c>
      <c r="B524" s="5">
        <f>C524/D524</f>
        <v>0.47368421052631576</v>
      </c>
      <c r="C524" s="98">
        <v>18</v>
      </c>
      <c r="D524" s="107">
        <v>38</v>
      </c>
      <c r="E524" s="1261" t="s">
        <v>54</v>
      </c>
      <c r="F524" s="31" t="s">
        <v>54</v>
      </c>
      <c r="G524" s="31" t="s">
        <v>54</v>
      </c>
      <c r="H524" s="31" t="s">
        <v>54</v>
      </c>
      <c r="I524" s="31" t="s">
        <v>54</v>
      </c>
      <c r="J524" s="31" t="s">
        <v>54</v>
      </c>
      <c r="K524" s="31" t="s">
        <v>58</v>
      </c>
      <c r="L524" s="82" t="s">
        <v>53</v>
      </c>
      <c r="M524" s="81" t="s">
        <v>53</v>
      </c>
      <c r="N524" s="82" t="s">
        <v>53</v>
      </c>
      <c r="O524" s="82" t="s">
        <v>53</v>
      </c>
      <c r="P524" s="31" t="s">
        <v>54</v>
      </c>
      <c r="Q524" s="31" t="s">
        <v>53</v>
      </c>
      <c r="R524" s="82" t="s">
        <v>53</v>
      </c>
      <c r="S524" s="82" t="s">
        <v>53</v>
      </c>
      <c r="T524" s="82" t="s">
        <v>54</v>
      </c>
      <c r="U524" s="31" t="s">
        <v>54</v>
      </c>
      <c r="V524" s="31" t="s">
        <v>53</v>
      </c>
      <c r="W524" s="31" t="s">
        <v>202</v>
      </c>
      <c r="X524" s="31" t="s">
        <v>53</v>
      </c>
      <c r="Y524" s="31" t="s">
        <v>54</v>
      </c>
      <c r="Z524" s="31" t="s">
        <v>54</v>
      </c>
      <c r="AA524" s="82" t="s">
        <v>53</v>
      </c>
      <c r="AB524" s="31" t="s">
        <v>58</v>
      </c>
      <c r="AC524" s="82" t="s">
        <v>57</v>
      </c>
      <c r="AD524" s="31" t="s">
        <v>53</v>
      </c>
      <c r="AE524" s="31" t="s">
        <v>54</v>
      </c>
      <c r="AF524" s="31" t="s">
        <v>53</v>
      </c>
      <c r="AG524" s="82" t="s">
        <v>53</v>
      </c>
      <c r="AH524" s="31" t="s">
        <v>53</v>
      </c>
      <c r="AI524" s="31" t="s">
        <v>54</v>
      </c>
      <c r="AJ524" s="31" t="s">
        <v>54</v>
      </c>
      <c r="AK524" s="31" t="s">
        <v>54</v>
      </c>
      <c r="AL524" s="31" t="s">
        <v>54</v>
      </c>
      <c r="AM524" s="31" t="s">
        <v>54</v>
      </c>
      <c r="AN524" s="82" t="s">
        <v>53</v>
      </c>
      <c r="AO524" s="31" t="s">
        <v>53</v>
      </c>
      <c r="AP524" s="31" t="s">
        <v>54</v>
      </c>
      <c r="AQ524" s="31" t="s">
        <v>53</v>
      </c>
      <c r="AR524" s="148" t="s">
        <v>54</v>
      </c>
      <c r="AS524" s="21"/>
      <c r="AT524" s="21"/>
      <c r="AU524" s="21"/>
      <c r="AV524" s="21"/>
      <c r="AW524" s="21"/>
      <c r="AX524" s="21"/>
      <c r="AY524" s="21"/>
      <c r="AZ524" s="21"/>
      <c r="BA524" s="21"/>
      <c r="BB524" s="21"/>
      <c r="BC524" s="21"/>
      <c r="BD524" s="21"/>
      <c r="BE524" s="21"/>
      <c r="BF524" s="21"/>
      <c r="BG524" s="21"/>
      <c r="BH524" s="21"/>
      <c r="BI524" s="21"/>
      <c r="BJ524" s="21"/>
    </row>
    <row r="525" spans="1:62" ht="21" customHeight="1">
      <c r="A525" s="4329" t="s">
        <v>60</v>
      </c>
      <c r="B525" s="5">
        <f>C525/D525</f>
        <v>0.58974358974358976</v>
      </c>
      <c r="C525" s="98">
        <v>23</v>
      </c>
      <c r="D525" s="107">
        <v>39</v>
      </c>
      <c r="E525" s="1261" t="s">
        <v>54</v>
      </c>
      <c r="F525" s="31" t="s">
        <v>53</v>
      </c>
      <c r="G525" s="82" t="s">
        <v>53</v>
      </c>
      <c r="H525" s="31" t="s">
        <v>54</v>
      </c>
      <c r="I525" s="31" t="s">
        <v>54</v>
      </c>
      <c r="J525" s="31" t="s">
        <v>54</v>
      </c>
      <c r="K525" s="31" t="s">
        <v>58</v>
      </c>
      <c r="L525" s="82" t="s">
        <v>53</v>
      </c>
      <c r="M525" s="81" t="s">
        <v>53</v>
      </c>
      <c r="N525" s="82" t="s">
        <v>53</v>
      </c>
      <c r="O525" s="82" t="s">
        <v>53</v>
      </c>
      <c r="P525" s="31" t="s">
        <v>54</v>
      </c>
      <c r="Q525" s="31" t="s">
        <v>53</v>
      </c>
      <c r="R525" s="82" t="s">
        <v>53</v>
      </c>
      <c r="S525" s="82" t="s">
        <v>53</v>
      </c>
      <c r="T525" s="82" t="s">
        <v>54</v>
      </c>
      <c r="U525" s="31" t="s">
        <v>54</v>
      </c>
      <c r="V525" s="31" t="s">
        <v>53</v>
      </c>
      <c r="W525" s="31" t="s">
        <v>202</v>
      </c>
      <c r="X525" s="31" t="s">
        <v>53</v>
      </c>
      <c r="Y525" s="31" t="s">
        <v>54</v>
      </c>
      <c r="Z525" s="31" t="s">
        <v>54</v>
      </c>
      <c r="AA525" s="82" t="s">
        <v>53</v>
      </c>
      <c r="AB525" s="82" t="s">
        <v>53</v>
      </c>
      <c r="AC525" s="82" t="s">
        <v>57</v>
      </c>
      <c r="AD525" s="31" t="s">
        <v>53</v>
      </c>
      <c r="AE525" s="31" t="s">
        <v>54</v>
      </c>
      <c r="AF525" s="31" t="s">
        <v>53</v>
      </c>
      <c r="AG525" s="82" t="s">
        <v>53</v>
      </c>
      <c r="AH525" s="31" t="s">
        <v>53</v>
      </c>
      <c r="AI525" s="31" t="s">
        <v>54</v>
      </c>
      <c r="AJ525" s="31" t="s">
        <v>54</v>
      </c>
      <c r="AK525" s="31" t="s">
        <v>54</v>
      </c>
      <c r="AL525" s="31" t="s">
        <v>54</v>
      </c>
      <c r="AM525" s="31" t="s">
        <v>54</v>
      </c>
      <c r="AN525" s="82" t="s">
        <v>53</v>
      </c>
      <c r="AO525" s="31" t="s">
        <v>53</v>
      </c>
      <c r="AP525" s="31" t="s">
        <v>53</v>
      </c>
      <c r="AQ525" s="31" t="s">
        <v>53</v>
      </c>
      <c r="AR525" s="148" t="s">
        <v>54</v>
      </c>
      <c r="AS525" s="21"/>
      <c r="AT525" s="21"/>
      <c r="AU525" s="21"/>
      <c r="AV525" s="21"/>
      <c r="AW525" s="21"/>
      <c r="AX525" s="21"/>
      <c r="AY525" s="21"/>
      <c r="AZ525" s="21"/>
      <c r="BA525" s="21"/>
      <c r="BB525" s="21"/>
      <c r="BC525" s="21"/>
      <c r="BD525" s="21"/>
      <c r="BE525" s="21"/>
      <c r="BF525" s="21"/>
      <c r="BG525" s="21"/>
      <c r="BH525" s="21"/>
      <c r="BI525" s="21"/>
      <c r="BJ525" s="21"/>
    </row>
    <row r="526" spans="1:62" ht="21" customHeight="1">
      <c r="A526" s="4335" t="s">
        <v>203</v>
      </c>
      <c r="B526" s="5">
        <f>C526/D526</f>
        <v>0.59523809523809523</v>
      </c>
      <c r="C526" s="98">
        <v>25</v>
      </c>
      <c r="D526" s="107">
        <v>42</v>
      </c>
      <c r="E526" s="46" t="s">
        <v>54</v>
      </c>
      <c r="F526" s="31" t="s">
        <v>53</v>
      </c>
      <c r="G526" s="31" t="s">
        <v>53</v>
      </c>
      <c r="H526" s="31" t="s">
        <v>54</v>
      </c>
      <c r="I526" s="31" t="s">
        <v>54</v>
      </c>
      <c r="J526" s="31" t="s">
        <v>54</v>
      </c>
      <c r="K526" s="31" t="s">
        <v>53</v>
      </c>
      <c r="L526" s="31" t="s">
        <v>53</v>
      </c>
      <c r="M526" s="31" t="s">
        <v>53</v>
      </c>
      <c r="N526" s="31" t="s">
        <v>53</v>
      </c>
      <c r="O526" s="31" t="s">
        <v>53</v>
      </c>
      <c r="P526" s="31" t="s">
        <v>54</v>
      </c>
      <c r="Q526" s="31" t="s">
        <v>53</v>
      </c>
      <c r="R526" s="31" t="s">
        <v>53</v>
      </c>
      <c r="S526" s="31" t="s">
        <v>53</v>
      </c>
      <c r="T526" s="31" t="s">
        <v>54</v>
      </c>
      <c r="U526" s="31" t="s">
        <v>54</v>
      </c>
      <c r="V526" s="31" t="s">
        <v>53</v>
      </c>
      <c r="W526" s="31" t="s">
        <v>53</v>
      </c>
      <c r="X526" s="31" t="s">
        <v>53</v>
      </c>
      <c r="Y526" s="31" t="s">
        <v>54</v>
      </c>
      <c r="Z526" s="31" t="s">
        <v>54</v>
      </c>
      <c r="AA526" s="31" t="s">
        <v>53</v>
      </c>
      <c r="AB526" s="31" t="s">
        <v>53</v>
      </c>
      <c r="AC526" s="31" t="s">
        <v>54</v>
      </c>
      <c r="AD526" s="31" t="s">
        <v>53</v>
      </c>
      <c r="AE526" s="31" t="s">
        <v>54</v>
      </c>
      <c r="AF526" s="31" t="s">
        <v>53</v>
      </c>
      <c r="AG526" s="31" t="s">
        <v>53</v>
      </c>
      <c r="AH526" s="31" t="s">
        <v>53</v>
      </c>
      <c r="AI526" s="31" t="s">
        <v>54</v>
      </c>
      <c r="AJ526" s="31" t="s">
        <v>54</v>
      </c>
      <c r="AK526" s="31" t="s">
        <v>54</v>
      </c>
      <c r="AL526" s="31" t="s">
        <v>54</v>
      </c>
      <c r="AM526" s="31" t="s">
        <v>54</v>
      </c>
      <c r="AN526" s="31" t="s">
        <v>53</v>
      </c>
      <c r="AO526" s="31" t="s">
        <v>53</v>
      </c>
      <c r="AP526" s="31" t="s">
        <v>53</v>
      </c>
      <c r="AQ526" s="31" t="s">
        <v>53</v>
      </c>
      <c r="AR526" s="148" t="s">
        <v>54</v>
      </c>
      <c r="AS526" s="21"/>
      <c r="AT526" s="21"/>
      <c r="AU526" s="21"/>
      <c r="AV526" s="21"/>
      <c r="AW526" s="21"/>
      <c r="AX526" s="21"/>
      <c r="AY526" s="21"/>
      <c r="AZ526" s="21"/>
      <c r="BA526" s="21"/>
      <c r="BB526" s="21"/>
      <c r="BC526" s="21"/>
      <c r="BD526" s="21"/>
      <c r="BE526" s="21"/>
      <c r="BF526" s="21"/>
      <c r="BG526" s="21"/>
      <c r="BH526" s="21"/>
      <c r="BI526" s="21"/>
      <c r="BJ526" s="21"/>
    </row>
    <row r="527" spans="1:62" ht="31.5" customHeight="1">
      <c r="A527" s="4334" t="s">
        <v>204</v>
      </c>
      <c r="B527" s="25"/>
      <c r="C527" s="25"/>
      <c r="D527" s="111"/>
      <c r="E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124"/>
      <c r="AS527" s="21"/>
      <c r="AT527" s="21"/>
      <c r="AU527" s="21"/>
      <c r="AV527" s="21"/>
      <c r="AW527" s="21"/>
      <c r="AX527" s="21"/>
      <c r="AY527" s="21"/>
      <c r="AZ527" s="21"/>
      <c r="BA527" s="21"/>
      <c r="BB527" s="21"/>
      <c r="BC527" s="21"/>
      <c r="BD527" s="21"/>
      <c r="BE527" s="21"/>
      <c r="BF527" s="21"/>
      <c r="BG527" s="21"/>
      <c r="BH527" s="21"/>
      <c r="BI527" s="21"/>
      <c r="BJ527" s="21"/>
    </row>
    <row r="528" spans="1:62" ht="21" customHeight="1">
      <c r="A528" s="4329" t="s">
        <v>205</v>
      </c>
      <c r="B528" s="5">
        <f>C528/D528</f>
        <v>0.29268292682926828</v>
      </c>
      <c r="C528" s="98">
        <v>12</v>
      </c>
      <c r="D528" s="107">
        <v>41</v>
      </c>
      <c r="E528" s="1268" t="s">
        <v>54</v>
      </c>
      <c r="F528" s="1" t="s">
        <v>54</v>
      </c>
      <c r="G528" s="1" t="s">
        <v>54</v>
      </c>
      <c r="H528" s="1" t="s">
        <v>53</v>
      </c>
      <c r="I528" s="1" t="s">
        <v>54</v>
      </c>
      <c r="J528" s="3" t="s">
        <v>54</v>
      </c>
      <c r="K528" s="3" t="s">
        <v>53</v>
      </c>
      <c r="L528" s="3" t="s">
        <v>53</v>
      </c>
      <c r="M528" s="1" t="s">
        <v>54</v>
      </c>
      <c r="N528" s="3" t="s">
        <v>53</v>
      </c>
      <c r="O528" s="1" t="s">
        <v>54</v>
      </c>
      <c r="P528" s="1" t="s">
        <v>54</v>
      </c>
      <c r="Q528" s="1" t="s">
        <v>53</v>
      </c>
      <c r="R528" s="1" t="s">
        <v>54</v>
      </c>
      <c r="S528" s="3" t="s">
        <v>53</v>
      </c>
      <c r="T528" s="3" t="s">
        <v>54</v>
      </c>
      <c r="U528" s="1" t="s">
        <v>54</v>
      </c>
      <c r="V528" s="1" t="s">
        <v>54</v>
      </c>
      <c r="W528" s="1" t="s">
        <v>54</v>
      </c>
      <c r="X528" s="1" t="s">
        <v>54</v>
      </c>
      <c r="Y528" s="3" t="s">
        <v>54</v>
      </c>
      <c r="Z528" s="1" t="s">
        <v>54</v>
      </c>
      <c r="AA528" s="3" t="s">
        <v>53</v>
      </c>
      <c r="AB528" s="3" t="s">
        <v>53</v>
      </c>
      <c r="AC528" s="2" t="s">
        <v>54</v>
      </c>
      <c r="AD528" s="1" t="s">
        <v>54</v>
      </c>
      <c r="AE528" s="1" t="s">
        <v>54</v>
      </c>
      <c r="AF528" s="1" t="s">
        <v>54</v>
      </c>
      <c r="AG528" s="1" t="s">
        <v>54</v>
      </c>
      <c r="AH528" s="1" t="s">
        <v>54</v>
      </c>
      <c r="AI528" s="1" t="s">
        <v>53</v>
      </c>
      <c r="AJ528" s="3" t="s">
        <v>53</v>
      </c>
      <c r="AK528" s="1" t="s">
        <v>54</v>
      </c>
      <c r="AL528" s="1" t="s">
        <v>54</v>
      </c>
      <c r="AM528" s="1" t="s">
        <v>54</v>
      </c>
      <c r="AN528" s="3" t="s">
        <v>53</v>
      </c>
      <c r="AO528" s="1" t="s">
        <v>54</v>
      </c>
      <c r="AP528" s="1" t="s">
        <v>53</v>
      </c>
      <c r="AQ528" s="1" t="s">
        <v>54</v>
      </c>
      <c r="AR528" s="120" t="s">
        <v>54</v>
      </c>
      <c r="AS528" s="21"/>
      <c r="AT528" s="21"/>
      <c r="AU528" s="21"/>
      <c r="AV528" s="21"/>
      <c r="AW528" s="21"/>
      <c r="AX528" s="21"/>
      <c r="AY528" s="21"/>
      <c r="AZ528" s="21"/>
      <c r="BA528" s="21"/>
      <c r="BB528" s="21"/>
      <c r="BC528" s="21"/>
      <c r="BD528" s="21"/>
      <c r="BE528" s="21"/>
      <c r="BF528" s="21"/>
      <c r="BG528" s="21"/>
      <c r="BH528" s="21"/>
      <c r="BI528" s="21"/>
      <c r="BJ528" s="21"/>
    </row>
    <row r="529" spans="1:62" ht="21" customHeight="1">
      <c r="A529" s="4329" t="s">
        <v>206</v>
      </c>
      <c r="B529" s="5">
        <f>C529/D529</f>
        <v>0.2</v>
      </c>
      <c r="C529" s="98">
        <v>8</v>
      </c>
      <c r="D529" s="107">
        <v>40</v>
      </c>
      <c r="E529" s="1268" t="s">
        <v>54</v>
      </c>
      <c r="F529" s="1" t="s">
        <v>54</v>
      </c>
      <c r="G529" s="3" t="s">
        <v>53</v>
      </c>
      <c r="H529" s="1" t="s">
        <v>53</v>
      </c>
      <c r="I529" s="1" t="s">
        <v>54</v>
      </c>
      <c r="J529" s="3" t="s">
        <v>54</v>
      </c>
      <c r="K529" s="3" t="s">
        <v>54</v>
      </c>
      <c r="L529" s="3" t="s">
        <v>53</v>
      </c>
      <c r="M529" s="1" t="s">
        <v>54</v>
      </c>
      <c r="N529" s="3" t="s">
        <v>54</v>
      </c>
      <c r="O529" s="1" t="s">
        <v>54</v>
      </c>
      <c r="P529" s="1" t="s">
        <v>54</v>
      </c>
      <c r="Q529" s="1" t="s">
        <v>54</v>
      </c>
      <c r="R529" s="1" t="s">
        <v>54</v>
      </c>
      <c r="S529" s="3" t="s">
        <v>54</v>
      </c>
      <c r="T529" s="3" t="s">
        <v>54</v>
      </c>
      <c r="U529" s="1" t="s">
        <v>54</v>
      </c>
      <c r="V529" s="1" t="s">
        <v>54</v>
      </c>
      <c r="W529" s="1" t="s">
        <v>53</v>
      </c>
      <c r="X529" s="1" t="s">
        <v>54</v>
      </c>
      <c r="Y529" s="3" t="s">
        <v>54</v>
      </c>
      <c r="Z529" s="1" t="s">
        <v>54</v>
      </c>
      <c r="AA529" s="3" t="s">
        <v>53</v>
      </c>
      <c r="AB529" s="3" t="s">
        <v>54</v>
      </c>
      <c r="AC529" s="2" t="s">
        <v>54</v>
      </c>
      <c r="AD529" s="1" t="s">
        <v>54</v>
      </c>
      <c r="AE529" s="1" t="s">
        <v>54</v>
      </c>
      <c r="AF529" s="1" t="s">
        <v>53</v>
      </c>
      <c r="AG529" s="1" t="s">
        <v>54</v>
      </c>
      <c r="AH529" s="1" t="s">
        <v>54</v>
      </c>
      <c r="AI529" s="1" t="s">
        <v>54</v>
      </c>
      <c r="AJ529" s="3" t="s">
        <v>53</v>
      </c>
      <c r="AK529" s="1" t="s">
        <v>54</v>
      </c>
      <c r="AL529" s="1" t="s">
        <v>54</v>
      </c>
      <c r="AM529" s="1" t="s">
        <v>54</v>
      </c>
      <c r="AN529" s="3" t="s">
        <v>53</v>
      </c>
      <c r="AO529" s="1" t="s">
        <v>54</v>
      </c>
      <c r="AP529" s="1" t="s">
        <v>58</v>
      </c>
      <c r="AQ529" s="1" t="s">
        <v>54</v>
      </c>
      <c r="AR529" s="120" t="s">
        <v>54</v>
      </c>
      <c r="AS529" s="21"/>
      <c r="AT529" s="21"/>
      <c r="AU529" s="21"/>
      <c r="AV529" s="21"/>
      <c r="AW529" s="21"/>
      <c r="AX529" s="21"/>
      <c r="AY529" s="21"/>
      <c r="AZ529" s="21"/>
      <c r="BA529" s="21"/>
      <c r="BB529" s="21"/>
      <c r="BC529" s="21"/>
      <c r="BD529" s="21"/>
      <c r="BE529" s="21"/>
      <c r="BF529" s="21"/>
      <c r="BG529" s="21"/>
      <c r="BH529" s="21"/>
      <c r="BI529" s="21"/>
      <c r="BJ529" s="21"/>
    </row>
    <row r="530" spans="1:62" ht="31.5" customHeight="1">
      <c r="A530" s="4366" t="s">
        <v>207</v>
      </c>
      <c r="B530" s="5">
        <f>C530/D530</f>
        <v>0.6428571428571429</v>
      </c>
      <c r="C530" s="98">
        <v>9</v>
      </c>
      <c r="D530" s="107">
        <v>14</v>
      </c>
      <c r="E530" s="1268" t="s">
        <v>208</v>
      </c>
      <c r="F530" s="3" t="s">
        <v>57</v>
      </c>
      <c r="G530" s="1" t="s">
        <v>53</v>
      </c>
      <c r="H530" s="1" t="s">
        <v>54</v>
      </c>
      <c r="I530" s="3" t="s">
        <v>57</v>
      </c>
      <c r="J530" s="3" t="s">
        <v>57</v>
      </c>
      <c r="K530" s="3" t="s">
        <v>53</v>
      </c>
      <c r="L530" s="3" t="s">
        <v>53</v>
      </c>
      <c r="M530" s="1" t="s">
        <v>57</v>
      </c>
      <c r="N530" s="3" t="s">
        <v>54</v>
      </c>
      <c r="O530" s="1" t="s">
        <v>57</v>
      </c>
      <c r="P530" s="1" t="s">
        <v>57</v>
      </c>
      <c r="Q530" s="3" t="s">
        <v>54</v>
      </c>
      <c r="R530" s="1" t="s">
        <v>57</v>
      </c>
      <c r="S530" s="3" t="s">
        <v>53</v>
      </c>
      <c r="T530" s="3" t="s">
        <v>57</v>
      </c>
      <c r="U530" s="3" t="s">
        <v>57</v>
      </c>
      <c r="V530" s="3" t="s">
        <v>57</v>
      </c>
      <c r="W530" s="3" t="s">
        <v>53</v>
      </c>
      <c r="X530" s="3" t="s">
        <v>57</v>
      </c>
      <c r="Y530" s="3" t="s">
        <v>57</v>
      </c>
      <c r="Z530" s="3" t="s">
        <v>57</v>
      </c>
      <c r="AA530" s="3" t="s">
        <v>53</v>
      </c>
      <c r="AB530" s="3" t="s">
        <v>53</v>
      </c>
      <c r="AC530" s="1" t="s">
        <v>57</v>
      </c>
      <c r="AD530" s="1" t="s">
        <v>57</v>
      </c>
      <c r="AE530" s="1" t="s">
        <v>57</v>
      </c>
      <c r="AF530" s="1" t="s">
        <v>208</v>
      </c>
      <c r="AG530" s="1" t="s">
        <v>57</v>
      </c>
      <c r="AH530" s="1" t="s">
        <v>57</v>
      </c>
      <c r="AI530" s="1" t="s">
        <v>54</v>
      </c>
      <c r="AJ530" s="1" t="s">
        <v>54</v>
      </c>
      <c r="AK530" s="1" t="s">
        <v>57</v>
      </c>
      <c r="AL530" s="3" t="s">
        <v>57</v>
      </c>
      <c r="AM530" s="3" t="s">
        <v>57</v>
      </c>
      <c r="AN530" s="1" t="s">
        <v>53</v>
      </c>
      <c r="AO530" s="3" t="s">
        <v>57</v>
      </c>
      <c r="AP530" s="1" t="s">
        <v>53</v>
      </c>
      <c r="AQ530" s="3" t="s">
        <v>57</v>
      </c>
      <c r="AR530" s="157" t="s">
        <v>57</v>
      </c>
      <c r="AS530" s="21"/>
      <c r="AT530" s="21"/>
      <c r="AU530" s="21"/>
      <c r="AV530" s="21"/>
      <c r="AW530" s="21"/>
      <c r="AX530" s="21"/>
      <c r="AY530" s="21"/>
      <c r="AZ530" s="21"/>
      <c r="BA530" s="21"/>
      <c r="BB530" s="21"/>
      <c r="BC530" s="21"/>
      <c r="BD530" s="21"/>
      <c r="BE530" s="21"/>
      <c r="BF530" s="21"/>
      <c r="BG530" s="21"/>
      <c r="BH530" s="21"/>
      <c r="BI530" s="21"/>
      <c r="BJ530" s="21"/>
    </row>
    <row r="531" spans="1:62" ht="31.5" customHeight="1">
      <c r="A531" s="4332" t="s">
        <v>209</v>
      </c>
      <c r="B531" s="5">
        <f>C531/D531</f>
        <v>0.30769230769230771</v>
      </c>
      <c r="C531" s="98">
        <v>4</v>
      </c>
      <c r="D531" s="107">
        <v>13</v>
      </c>
      <c r="E531" s="4" t="s">
        <v>57</v>
      </c>
      <c r="F531" s="1" t="s">
        <v>57</v>
      </c>
      <c r="G531" s="1" t="s">
        <v>54</v>
      </c>
      <c r="H531" s="1" t="s">
        <v>54</v>
      </c>
      <c r="I531" s="1" t="s">
        <v>57</v>
      </c>
      <c r="J531" s="1" t="s">
        <v>57</v>
      </c>
      <c r="K531" s="3" t="s">
        <v>53</v>
      </c>
      <c r="L531" s="3" t="s">
        <v>54</v>
      </c>
      <c r="M531" s="1" t="s">
        <v>57</v>
      </c>
      <c r="N531" s="3" t="s">
        <v>54</v>
      </c>
      <c r="O531" s="1" t="s">
        <v>57</v>
      </c>
      <c r="P531" s="1" t="s">
        <v>57</v>
      </c>
      <c r="Q531" s="1" t="s">
        <v>53</v>
      </c>
      <c r="R531" s="1" t="s">
        <v>57</v>
      </c>
      <c r="S531" s="3" t="s">
        <v>54</v>
      </c>
      <c r="T531" s="3" t="s">
        <v>57</v>
      </c>
      <c r="U531" s="3" t="s">
        <v>57</v>
      </c>
      <c r="V531" s="1" t="s">
        <v>57</v>
      </c>
      <c r="W531" s="1" t="s">
        <v>53</v>
      </c>
      <c r="X531" s="1" t="s">
        <v>57</v>
      </c>
      <c r="Y531" s="1" t="s">
        <v>57</v>
      </c>
      <c r="Z531" s="1" t="s">
        <v>57</v>
      </c>
      <c r="AA531" s="2" t="s">
        <v>54</v>
      </c>
      <c r="AB531" s="1" t="s">
        <v>58</v>
      </c>
      <c r="AC531" s="1" t="s">
        <v>57</v>
      </c>
      <c r="AD531" s="1" t="s">
        <v>57</v>
      </c>
      <c r="AE531" s="1" t="s">
        <v>57</v>
      </c>
      <c r="AF531" s="1" t="s">
        <v>57</v>
      </c>
      <c r="AG531" s="1" t="s">
        <v>57</v>
      </c>
      <c r="AH531" s="1" t="s">
        <v>54</v>
      </c>
      <c r="AI531" s="1" t="s">
        <v>53</v>
      </c>
      <c r="AJ531" s="1" t="s">
        <v>54</v>
      </c>
      <c r="AK531" s="1" t="s">
        <v>57</v>
      </c>
      <c r="AL531" s="1" t="s">
        <v>57</v>
      </c>
      <c r="AM531" s="1" t="s">
        <v>57</v>
      </c>
      <c r="AN531" s="3" t="s">
        <v>54</v>
      </c>
      <c r="AO531" s="1" t="s">
        <v>57</v>
      </c>
      <c r="AP531" s="1" t="s">
        <v>57</v>
      </c>
      <c r="AQ531" s="1" t="s">
        <v>57</v>
      </c>
      <c r="AR531" s="120" t="s">
        <v>57</v>
      </c>
      <c r="AS531" s="21"/>
      <c r="AT531" s="21"/>
      <c r="AU531" s="21"/>
      <c r="AV531" s="21"/>
      <c r="AW531" s="21"/>
      <c r="AX531" s="21"/>
      <c r="AY531" s="21"/>
      <c r="AZ531" s="21"/>
      <c r="BA531" s="21"/>
      <c r="BB531" s="21"/>
      <c r="BC531" s="21"/>
      <c r="BD531" s="21"/>
      <c r="BE531" s="21"/>
      <c r="BF531" s="21"/>
      <c r="BG531" s="21"/>
      <c r="BH531" s="21"/>
      <c r="BI531" s="21"/>
      <c r="BJ531" s="21"/>
    </row>
    <row r="532" spans="1:62" ht="31.5" customHeight="1">
      <c r="A532" s="4355" t="s">
        <v>210</v>
      </c>
      <c r="B532" s="20"/>
      <c r="C532" s="20"/>
      <c r="D532" s="119"/>
      <c r="E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124"/>
      <c r="AS532" s="21"/>
      <c r="AT532" s="21"/>
      <c r="AU532" s="21"/>
      <c r="AV532" s="21"/>
      <c r="AW532" s="21"/>
      <c r="AX532" s="21"/>
      <c r="AY532" s="21"/>
      <c r="AZ532" s="21"/>
      <c r="BA532" s="21"/>
      <c r="BB532" s="21"/>
      <c r="BC532" s="21"/>
      <c r="BD532" s="21"/>
      <c r="BE532" s="21"/>
      <c r="BF532" s="21"/>
      <c r="BG532" s="21"/>
      <c r="BH532" s="21"/>
      <c r="BI532" s="21"/>
      <c r="BJ532" s="21"/>
    </row>
    <row r="533" spans="1:62" ht="21.75" customHeight="1">
      <c r="A533" s="4329" t="s">
        <v>110</v>
      </c>
      <c r="B533" s="5">
        <f t="shared" ref="B533:B545" si="32">C533/D533</f>
        <v>1</v>
      </c>
      <c r="C533" s="98">
        <v>42</v>
      </c>
      <c r="D533" s="107">
        <v>42</v>
      </c>
      <c r="E533" s="1261" t="s">
        <v>53</v>
      </c>
      <c r="F533" s="31" t="s">
        <v>53</v>
      </c>
      <c r="G533" s="82" t="s">
        <v>53</v>
      </c>
      <c r="H533" s="31" t="s">
        <v>53</v>
      </c>
      <c r="I533" s="82" t="s">
        <v>53</v>
      </c>
      <c r="J533" s="82" t="s">
        <v>53</v>
      </c>
      <c r="K533" s="82" t="s">
        <v>53</v>
      </c>
      <c r="L533" s="82" t="s">
        <v>53</v>
      </c>
      <c r="M533" s="81" t="s">
        <v>53</v>
      </c>
      <c r="N533" s="82" t="s">
        <v>53</v>
      </c>
      <c r="O533" s="82" t="s">
        <v>53</v>
      </c>
      <c r="P533" s="31" t="s">
        <v>53</v>
      </c>
      <c r="Q533" s="31" t="s">
        <v>53</v>
      </c>
      <c r="R533" s="82" t="s">
        <v>53</v>
      </c>
      <c r="S533" s="82" t="s">
        <v>53</v>
      </c>
      <c r="T533" s="82" t="s">
        <v>53</v>
      </c>
      <c r="U533" s="82" t="s">
        <v>53</v>
      </c>
      <c r="V533" s="31" t="s">
        <v>53</v>
      </c>
      <c r="W533" s="31" t="s">
        <v>53</v>
      </c>
      <c r="X533" s="31" t="s">
        <v>53</v>
      </c>
      <c r="Y533" s="82" t="s">
        <v>53</v>
      </c>
      <c r="Z533" s="31" t="s">
        <v>53</v>
      </c>
      <c r="AA533" s="82" t="s">
        <v>53</v>
      </c>
      <c r="AB533" s="82" t="s">
        <v>53</v>
      </c>
      <c r="AC533" s="82" t="s">
        <v>53</v>
      </c>
      <c r="AD533" s="31" t="s">
        <v>53</v>
      </c>
      <c r="AE533" s="31" t="s">
        <v>53</v>
      </c>
      <c r="AF533" s="31" t="s">
        <v>53</v>
      </c>
      <c r="AG533" s="82" t="s">
        <v>53</v>
      </c>
      <c r="AH533" s="31" t="s">
        <v>53</v>
      </c>
      <c r="AI533" s="31" t="s">
        <v>53</v>
      </c>
      <c r="AJ533" s="82" t="s">
        <v>53</v>
      </c>
      <c r="AK533" s="31" t="s">
        <v>53</v>
      </c>
      <c r="AL533" s="31" t="s">
        <v>53</v>
      </c>
      <c r="AM533" s="31" t="s">
        <v>53</v>
      </c>
      <c r="AN533" s="82" t="s">
        <v>53</v>
      </c>
      <c r="AO533" s="31" t="s">
        <v>53</v>
      </c>
      <c r="AP533" s="31" t="s">
        <v>53</v>
      </c>
      <c r="AQ533" s="31" t="s">
        <v>53</v>
      </c>
      <c r="AR533" s="148" t="s">
        <v>53</v>
      </c>
      <c r="AS533" s="21"/>
      <c r="AT533" s="21"/>
      <c r="AU533" s="21"/>
      <c r="AV533" s="21"/>
      <c r="AW533" s="21"/>
      <c r="AX533" s="21"/>
      <c r="AY533" s="21"/>
      <c r="AZ533" s="21"/>
      <c r="BA533" s="21"/>
      <c r="BB533" s="21"/>
      <c r="BC533" s="21"/>
      <c r="BD533" s="21"/>
      <c r="BE533" s="21"/>
      <c r="BF533" s="21"/>
      <c r="BG533" s="21"/>
      <c r="BH533" s="21"/>
      <c r="BI533" s="21"/>
      <c r="BJ533" s="21"/>
    </row>
    <row r="534" spans="1:62" ht="21.75" customHeight="1">
      <c r="A534" s="4329" t="s">
        <v>113</v>
      </c>
      <c r="B534" s="5">
        <f t="shared" si="32"/>
        <v>0.95238095238095233</v>
      </c>
      <c r="C534" s="98">
        <v>40</v>
      </c>
      <c r="D534" s="107">
        <v>42</v>
      </c>
      <c r="E534" s="1261" t="s">
        <v>53</v>
      </c>
      <c r="F534" s="31" t="s">
        <v>53</v>
      </c>
      <c r="G534" s="82" t="s">
        <v>53</v>
      </c>
      <c r="H534" s="31" t="s">
        <v>53</v>
      </c>
      <c r="I534" s="82" t="s">
        <v>53</v>
      </c>
      <c r="J534" s="82" t="s">
        <v>53</v>
      </c>
      <c r="K534" s="82" t="s">
        <v>53</v>
      </c>
      <c r="L534" s="82" t="s">
        <v>53</v>
      </c>
      <c r="M534" s="81" t="s">
        <v>53</v>
      </c>
      <c r="N534" s="82" t="s">
        <v>53</v>
      </c>
      <c r="O534" s="31" t="s">
        <v>54</v>
      </c>
      <c r="P534" s="31" t="s">
        <v>53</v>
      </c>
      <c r="Q534" s="31" t="s">
        <v>53</v>
      </c>
      <c r="R534" s="82" t="s">
        <v>53</v>
      </c>
      <c r="S534" s="82" t="s">
        <v>53</v>
      </c>
      <c r="T534" s="82" t="s">
        <v>53</v>
      </c>
      <c r="U534" s="82" t="s">
        <v>53</v>
      </c>
      <c r="V534" s="31" t="s">
        <v>53</v>
      </c>
      <c r="W534" s="31" t="s">
        <v>53</v>
      </c>
      <c r="X534" s="31" t="s">
        <v>53</v>
      </c>
      <c r="Y534" s="82" t="s">
        <v>53</v>
      </c>
      <c r="Z534" s="31" t="s">
        <v>53</v>
      </c>
      <c r="AA534" s="82" t="s">
        <v>53</v>
      </c>
      <c r="AB534" s="82" t="s">
        <v>53</v>
      </c>
      <c r="AC534" s="82" t="s">
        <v>53</v>
      </c>
      <c r="AD534" s="31" t="s">
        <v>53</v>
      </c>
      <c r="AE534" s="31" t="s">
        <v>53</v>
      </c>
      <c r="AF534" s="31" t="s">
        <v>53</v>
      </c>
      <c r="AG534" s="82" t="s">
        <v>53</v>
      </c>
      <c r="AH534" s="31" t="s">
        <v>53</v>
      </c>
      <c r="AI534" s="31" t="s">
        <v>53</v>
      </c>
      <c r="AJ534" s="82" t="s">
        <v>53</v>
      </c>
      <c r="AK534" s="31" t="s">
        <v>53</v>
      </c>
      <c r="AL534" s="31" t="s">
        <v>53</v>
      </c>
      <c r="AM534" s="31" t="s">
        <v>53</v>
      </c>
      <c r="AN534" s="82" t="s">
        <v>53</v>
      </c>
      <c r="AO534" s="31" t="s">
        <v>53</v>
      </c>
      <c r="AP534" s="31" t="s">
        <v>53</v>
      </c>
      <c r="AQ534" s="31" t="s">
        <v>53</v>
      </c>
      <c r="AR534" s="148" t="s">
        <v>53</v>
      </c>
      <c r="AS534" s="21"/>
      <c r="AT534" s="21"/>
      <c r="AU534" s="21"/>
      <c r="AV534" s="21"/>
      <c r="AW534" s="21"/>
      <c r="AX534" s="21"/>
      <c r="AY534" s="21"/>
      <c r="AZ534" s="21"/>
      <c r="BA534" s="21"/>
      <c r="BB534" s="21"/>
      <c r="BC534" s="21"/>
      <c r="BD534" s="21"/>
      <c r="BE534" s="21"/>
      <c r="BF534" s="21"/>
      <c r="BG534" s="21"/>
      <c r="BH534" s="21"/>
      <c r="BI534" s="21"/>
      <c r="BJ534" s="21"/>
    </row>
    <row r="535" spans="1:62" ht="21.75" customHeight="1">
      <c r="A535" s="4329" t="s">
        <v>114</v>
      </c>
      <c r="B535" s="5">
        <f t="shared" si="32"/>
        <v>1</v>
      </c>
      <c r="C535" s="98">
        <v>42</v>
      </c>
      <c r="D535" s="107">
        <v>42</v>
      </c>
      <c r="E535" s="1261" t="s">
        <v>53</v>
      </c>
      <c r="F535" s="31" t="s">
        <v>53</v>
      </c>
      <c r="G535" s="82" t="s">
        <v>53</v>
      </c>
      <c r="H535" s="31" t="s">
        <v>53</v>
      </c>
      <c r="I535" s="82" t="s">
        <v>53</v>
      </c>
      <c r="J535" s="82" t="s">
        <v>53</v>
      </c>
      <c r="K535" s="82" t="s">
        <v>53</v>
      </c>
      <c r="L535" s="82" t="s">
        <v>53</v>
      </c>
      <c r="M535" s="81" t="s">
        <v>53</v>
      </c>
      <c r="N535" s="82" t="s">
        <v>53</v>
      </c>
      <c r="O535" s="82" t="s">
        <v>53</v>
      </c>
      <c r="P535" s="31" t="s">
        <v>53</v>
      </c>
      <c r="Q535" s="31" t="s">
        <v>53</v>
      </c>
      <c r="R535" s="82" t="s">
        <v>53</v>
      </c>
      <c r="S535" s="82" t="s">
        <v>53</v>
      </c>
      <c r="T535" s="82" t="s">
        <v>53</v>
      </c>
      <c r="U535" s="82" t="s">
        <v>53</v>
      </c>
      <c r="V535" s="31" t="s">
        <v>53</v>
      </c>
      <c r="W535" s="31" t="s">
        <v>53</v>
      </c>
      <c r="X535" s="31" t="s">
        <v>53</v>
      </c>
      <c r="Y535" s="82" t="s">
        <v>53</v>
      </c>
      <c r="Z535" s="31" t="s">
        <v>53</v>
      </c>
      <c r="AA535" s="82" t="s">
        <v>53</v>
      </c>
      <c r="AB535" s="82" t="s">
        <v>53</v>
      </c>
      <c r="AC535" s="82" t="s">
        <v>53</v>
      </c>
      <c r="AD535" s="31" t="s">
        <v>53</v>
      </c>
      <c r="AE535" s="31" t="s">
        <v>53</v>
      </c>
      <c r="AF535" s="31" t="s">
        <v>53</v>
      </c>
      <c r="AG535" s="82" t="s">
        <v>53</v>
      </c>
      <c r="AH535" s="31" t="s">
        <v>53</v>
      </c>
      <c r="AI535" s="31" t="s">
        <v>53</v>
      </c>
      <c r="AJ535" s="82" t="s">
        <v>53</v>
      </c>
      <c r="AK535" s="31" t="s">
        <v>53</v>
      </c>
      <c r="AL535" s="31" t="s">
        <v>53</v>
      </c>
      <c r="AM535" s="31" t="s">
        <v>53</v>
      </c>
      <c r="AN535" s="82" t="s">
        <v>53</v>
      </c>
      <c r="AO535" s="31" t="s">
        <v>53</v>
      </c>
      <c r="AP535" s="31" t="s">
        <v>53</v>
      </c>
      <c r="AQ535" s="31" t="s">
        <v>53</v>
      </c>
      <c r="AR535" s="148" t="s">
        <v>53</v>
      </c>
      <c r="AS535" s="21"/>
      <c r="AT535" s="21"/>
      <c r="AU535" s="21"/>
      <c r="AV535" s="21"/>
      <c r="AW535" s="21"/>
      <c r="AX535" s="21"/>
      <c r="AY535" s="21"/>
      <c r="AZ535" s="21"/>
      <c r="BA535" s="21"/>
      <c r="BB535" s="21"/>
      <c r="BC535" s="21"/>
      <c r="BD535" s="21"/>
      <c r="BE535" s="21"/>
      <c r="BF535" s="21"/>
      <c r="BG535" s="21"/>
      <c r="BH535" s="21"/>
      <c r="BI535" s="21"/>
      <c r="BJ535" s="21"/>
    </row>
    <row r="536" spans="1:62" ht="21.75" customHeight="1">
      <c r="A536" s="4329" t="s">
        <v>211</v>
      </c>
      <c r="B536" s="5">
        <f t="shared" si="32"/>
        <v>0.95238095238095233</v>
      </c>
      <c r="C536" s="98">
        <v>40</v>
      </c>
      <c r="D536" s="107">
        <v>42</v>
      </c>
      <c r="E536" s="1261" t="s">
        <v>53</v>
      </c>
      <c r="F536" s="31" t="s">
        <v>53</v>
      </c>
      <c r="G536" s="82" t="s">
        <v>53</v>
      </c>
      <c r="H536" s="31" t="s">
        <v>53</v>
      </c>
      <c r="I536" s="82" t="s">
        <v>53</v>
      </c>
      <c r="J536" s="82" t="s">
        <v>53</v>
      </c>
      <c r="K536" s="82" t="s">
        <v>53</v>
      </c>
      <c r="L536" s="82" t="s">
        <v>53</v>
      </c>
      <c r="M536" s="81" t="s">
        <v>53</v>
      </c>
      <c r="N536" s="82" t="s">
        <v>53</v>
      </c>
      <c r="O536" s="82" t="s">
        <v>53</v>
      </c>
      <c r="P536" s="31" t="s">
        <v>53</v>
      </c>
      <c r="Q536" s="31" t="s">
        <v>54</v>
      </c>
      <c r="R536" s="82" t="s">
        <v>53</v>
      </c>
      <c r="S536" s="82" t="s">
        <v>53</v>
      </c>
      <c r="T536" s="82" t="s">
        <v>53</v>
      </c>
      <c r="U536" s="82" t="s">
        <v>53</v>
      </c>
      <c r="V536" s="31" t="s">
        <v>53</v>
      </c>
      <c r="W536" s="31" t="s">
        <v>53</v>
      </c>
      <c r="X536" s="31" t="s">
        <v>53</v>
      </c>
      <c r="Y536" s="82" t="s">
        <v>53</v>
      </c>
      <c r="Z536" s="31" t="s">
        <v>53</v>
      </c>
      <c r="AA536" s="82" t="s">
        <v>53</v>
      </c>
      <c r="AB536" s="82" t="s">
        <v>53</v>
      </c>
      <c r="AC536" s="82" t="s">
        <v>53</v>
      </c>
      <c r="AD536" s="31" t="s">
        <v>53</v>
      </c>
      <c r="AE536" s="31" t="s">
        <v>53</v>
      </c>
      <c r="AF536" s="31" t="s">
        <v>53</v>
      </c>
      <c r="AG536" s="82" t="s">
        <v>53</v>
      </c>
      <c r="AH536" s="31" t="s">
        <v>53</v>
      </c>
      <c r="AI536" s="31" t="s">
        <v>53</v>
      </c>
      <c r="AJ536" s="82" t="s">
        <v>53</v>
      </c>
      <c r="AK536" s="31" t="s">
        <v>53</v>
      </c>
      <c r="AL536" s="31" t="s">
        <v>53</v>
      </c>
      <c r="AM536" s="31" t="s">
        <v>53</v>
      </c>
      <c r="AN536" s="82" t="s">
        <v>53</v>
      </c>
      <c r="AO536" s="31" t="s">
        <v>53</v>
      </c>
      <c r="AP536" s="31" t="s">
        <v>53</v>
      </c>
      <c r="AQ536" s="31" t="s">
        <v>53</v>
      </c>
      <c r="AR536" s="148" t="s">
        <v>53</v>
      </c>
      <c r="AS536" s="21"/>
      <c r="AT536" s="21"/>
      <c r="AU536" s="21"/>
      <c r="AV536" s="21"/>
      <c r="AW536" s="21"/>
      <c r="AX536" s="21"/>
      <c r="AY536" s="21"/>
      <c r="AZ536" s="21"/>
      <c r="BA536" s="21"/>
      <c r="BB536" s="21"/>
      <c r="BC536" s="21"/>
      <c r="BD536" s="21"/>
      <c r="BE536" s="21"/>
      <c r="BF536" s="21"/>
      <c r="BG536" s="21"/>
      <c r="BH536" s="21"/>
      <c r="BI536" s="21"/>
      <c r="BJ536" s="21"/>
    </row>
    <row r="537" spans="1:62" ht="21.75" customHeight="1">
      <c r="A537" s="4329" t="s">
        <v>212</v>
      </c>
      <c r="B537" s="5">
        <f t="shared" si="32"/>
        <v>0.97619047619047616</v>
      </c>
      <c r="C537" s="98">
        <v>41</v>
      </c>
      <c r="D537" s="107">
        <v>42</v>
      </c>
      <c r="E537" s="1261" t="s">
        <v>53</v>
      </c>
      <c r="F537" s="31" t="s">
        <v>53</v>
      </c>
      <c r="G537" s="82" t="s">
        <v>53</v>
      </c>
      <c r="H537" s="31" t="s">
        <v>53</v>
      </c>
      <c r="I537" s="82" t="s">
        <v>53</v>
      </c>
      <c r="J537" s="82" t="s">
        <v>53</v>
      </c>
      <c r="K537" s="82" t="s">
        <v>53</v>
      </c>
      <c r="L537" s="82" t="s">
        <v>53</v>
      </c>
      <c r="M537" s="81" t="s">
        <v>53</v>
      </c>
      <c r="N537" s="82" t="s">
        <v>53</v>
      </c>
      <c r="O537" s="82" t="s">
        <v>53</v>
      </c>
      <c r="P537" s="31" t="s">
        <v>53</v>
      </c>
      <c r="Q537" s="31" t="s">
        <v>54</v>
      </c>
      <c r="R537" s="82" t="s">
        <v>53</v>
      </c>
      <c r="S537" s="82" t="s">
        <v>53</v>
      </c>
      <c r="T537" s="82" t="s">
        <v>53</v>
      </c>
      <c r="U537" s="82" t="s">
        <v>53</v>
      </c>
      <c r="V537" s="31" t="s">
        <v>53</v>
      </c>
      <c r="W537" s="31" t="s">
        <v>53</v>
      </c>
      <c r="X537" s="31" t="s">
        <v>53</v>
      </c>
      <c r="Y537" s="82" t="s">
        <v>53</v>
      </c>
      <c r="Z537" s="31" t="s">
        <v>53</v>
      </c>
      <c r="AA537" s="82" t="s">
        <v>53</v>
      </c>
      <c r="AB537" s="82" t="s">
        <v>53</v>
      </c>
      <c r="AC537" s="82" t="s">
        <v>53</v>
      </c>
      <c r="AD537" s="31" t="s">
        <v>53</v>
      </c>
      <c r="AE537" s="31" t="s">
        <v>53</v>
      </c>
      <c r="AF537" s="31" t="s">
        <v>53</v>
      </c>
      <c r="AG537" s="82" t="s">
        <v>53</v>
      </c>
      <c r="AH537" s="31" t="s">
        <v>53</v>
      </c>
      <c r="AI537" s="31" t="s">
        <v>53</v>
      </c>
      <c r="AJ537" s="82" t="s">
        <v>53</v>
      </c>
      <c r="AK537" s="31" t="s">
        <v>53</v>
      </c>
      <c r="AL537" s="31" t="s">
        <v>53</v>
      </c>
      <c r="AM537" s="31" t="s">
        <v>53</v>
      </c>
      <c r="AN537" s="82" t="s">
        <v>53</v>
      </c>
      <c r="AO537" s="31" t="s">
        <v>53</v>
      </c>
      <c r="AP537" s="31" t="s">
        <v>53</v>
      </c>
      <c r="AQ537" s="31" t="s">
        <v>53</v>
      </c>
      <c r="AR537" s="148" t="s">
        <v>53</v>
      </c>
      <c r="AS537" s="21"/>
      <c r="AT537" s="21"/>
      <c r="AU537" s="21"/>
      <c r="AV537" s="21"/>
      <c r="AW537" s="21"/>
      <c r="AX537" s="21"/>
      <c r="AY537" s="21"/>
      <c r="AZ537" s="21"/>
      <c r="BA537" s="21"/>
      <c r="BB537" s="21"/>
      <c r="BC537" s="21"/>
      <c r="BD537" s="21"/>
      <c r="BE537" s="21"/>
      <c r="BF537" s="21"/>
      <c r="BG537" s="21"/>
      <c r="BH537" s="21"/>
      <c r="BI537" s="21"/>
      <c r="BJ537" s="21"/>
    </row>
    <row r="538" spans="1:62" ht="21.75" customHeight="1">
      <c r="A538" s="4329" t="s">
        <v>213</v>
      </c>
      <c r="B538" s="5">
        <f t="shared" si="32"/>
        <v>0.66666666666666663</v>
      </c>
      <c r="C538" s="98">
        <v>28</v>
      </c>
      <c r="D538" s="107">
        <v>42</v>
      </c>
      <c r="E538" s="1261" t="s">
        <v>53</v>
      </c>
      <c r="F538" s="31" t="s">
        <v>54</v>
      </c>
      <c r="G538" s="31" t="s">
        <v>54</v>
      </c>
      <c r="H538" s="31" t="s">
        <v>53</v>
      </c>
      <c r="I538" s="82" t="s">
        <v>53</v>
      </c>
      <c r="J538" s="82" t="s">
        <v>53</v>
      </c>
      <c r="K538" s="82" t="s">
        <v>53</v>
      </c>
      <c r="L538" s="82" t="s">
        <v>54</v>
      </c>
      <c r="M538" s="31" t="s">
        <v>54</v>
      </c>
      <c r="N538" s="82" t="s">
        <v>53</v>
      </c>
      <c r="O538" s="31" t="s">
        <v>54</v>
      </c>
      <c r="P538" s="31" t="s">
        <v>53</v>
      </c>
      <c r="Q538" s="31" t="s">
        <v>54</v>
      </c>
      <c r="R538" s="31" t="s">
        <v>54</v>
      </c>
      <c r="S538" s="82" t="s">
        <v>54</v>
      </c>
      <c r="T538" s="82" t="s">
        <v>53</v>
      </c>
      <c r="U538" s="82" t="s">
        <v>53</v>
      </c>
      <c r="V538" s="31" t="s">
        <v>53</v>
      </c>
      <c r="W538" s="31" t="s">
        <v>53</v>
      </c>
      <c r="X538" s="31" t="s">
        <v>53</v>
      </c>
      <c r="Y538" s="82" t="s">
        <v>53</v>
      </c>
      <c r="Z538" s="31" t="s">
        <v>53</v>
      </c>
      <c r="AA538" s="81" t="s">
        <v>54</v>
      </c>
      <c r="AB538" s="82" t="s">
        <v>54</v>
      </c>
      <c r="AC538" s="82" t="s">
        <v>53</v>
      </c>
      <c r="AD538" s="31" t="s">
        <v>54</v>
      </c>
      <c r="AE538" s="31" t="s">
        <v>53</v>
      </c>
      <c r="AF538" s="31" t="s">
        <v>53</v>
      </c>
      <c r="AG538" s="82" t="s">
        <v>53</v>
      </c>
      <c r="AH538" s="31" t="s">
        <v>54</v>
      </c>
      <c r="AI538" s="31" t="s">
        <v>53</v>
      </c>
      <c r="AJ538" s="82" t="s">
        <v>53</v>
      </c>
      <c r="AK538" s="31" t="s">
        <v>53</v>
      </c>
      <c r="AL538" s="31" t="s">
        <v>53</v>
      </c>
      <c r="AM538" s="31" t="s">
        <v>53</v>
      </c>
      <c r="AN538" s="82" t="s">
        <v>54</v>
      </c>
      <c r="AO538" s="31" t="s">
        <v>53</v>
      </c>
      <c r="AP538" s="31" t="s">
        <v>53</v>
      </c>
      <c r="AQ538" s="31" t="s">
        <v>53</v>
      </c>
      <c r="AR538" s="148" t="s">
        <v>53</v>
      </c>
      <c r="AS538" s="21"/>
      <c r="AT538" s="21"/>
      <c r="AU538" s="21"/>
      <c r="AV538" s="21"/>
      <c r="AW538" s="21"/>
      <c r="AX538" s="21"/>
      <c r="AY538" s="21"/>
      <c r="AZ538" s="21"/>
      <c r="BA538" s="21"/>
      <c r="BB538" s="21"/>
      <c r="BC538" s="21"/>
      <c r="BD538" s="21"/>
      <c r="BE538" s="21"/>
      <c r="BF538" s="21"/>
      <c r="BG538" s="21"/>
      <c r="BH538" s="21"/>
      <c r="BI538" s="21"/>
      <c r="BJ538" s="21"/>
    </row>
    <row r="539" spans="1:62" ht="21.75" customHeight="1">
      <c r="A539" s="4329" t="s">
        <v>117</v>
      </c>
      <c r="B539" s="5">
        <f t="shared" si="32"/>
        <v>0.9285714285714286</v>
      </c>
      <c r="C539" s="98">
        <v>39</v>
      </c>
      <c r="D539" s="107">
        <v>42</v>
      </c>
      <c r="E539" s="1261" t="s">
        <v>53</v>
      </c>
      <c r="F539" s="31" t="s">
        <v>53</v>
      </c>
      <c r="G539" s="31" t="s">
        <v>54</v>
      </c>
      <c r="H539" s="31" t="s">
        <v>53</v>
      </c>
      <c r="I539" s="82" t="s">
        <v>53</v>
      </c>
      <c r="J539" s="82" t="s">
        <v>53</v>
      </c>
      <c r="K539" s="82" t="s">
        <v>53</v>
      </c>
      <c r="L539" s="82" t="s">
        <v>53</v>
      </c>
      <c r="M539" s="81" t="s">
        <v>53</v>
      </c>
      <c r="N539" s="82" t="s">
        <v>53</v>
      </c>
      <c r="O539" s="82" t="s">
        <v>53</v>
      </c>
      <c r="P539" s="31" t="s">
        <v>53</v>
      </c>
      <c r="Q539" s="31" t="s">
        <v>53</v>
      </c>
      <c r="R539" s="82" t="s">
        <v>53</v>
      </c>
      <c r="S539" s="82" t="s">
        <v>53</v>
      </c>
      <c r="T539" s="82" t="s">
        <v>53</v>
      </c>
      <c r="U539" s="31" t="s">
        <v>53</v>
      </c>
      <c r="V539" s="31" t="s">
        <v>54</v>
      </c>
      <c r="W539" s="31" t="s">
        <v>54</v>
      </c>
      <c r="X539" s="31" t="s">
        <v>53</v>
      </c>
      <c r="Y539" s="82" t="s">
        <v>53</v>
      </c>
      <c r="Z539" s="31" t="s">
        <v>53</v>
      </c>
      <c r="AA539" s="82" t="s">
        <v>53</v>
      </c>
      <c r="AB539" s="82" t="s">
        <v>53</v>
      </c>
      <c r="AC539" s="82" t="s">
        <v>53</v>
      </c>
      <c r="AD539" s="31" t="s">
        <v>53</v>
      </c>
      <c r="AE539" s="31" t="s">
        <v>53</v>
      </c>
      <c r="AF539" s="31" t="s">
        <v>53</v>
      </c>
      <c r="AG539" s="82" t="s">
        <v>53</v>
      </c>
      <c r="AH539" s="31" t="s">
        <v>53</v>
      </c>
      <c r="AI539" s="31" t="s">
        <v>53</v>
      </c>
      <c r="AJ539" s="82" t="s">
        <v>53</v>
      </c>
      <c r="AK539" s="31" t="s">
        <v>53</v>
      </c>
      <c r="AL539" s="31" t="s">
        <v>53</v>
      </c>
      <c r="AM539" s="31" t="s">
        <v>53</v>
      </c>
      <c r="AN539" s="82" t="s">
        <v>53</v>
      </c>
      <c r="AO539" s="31" t="s">
        <v>53</v>
      </c>
      <c r="AP539" s="31" t="s">
        <v>53</v>
      </c>
      <c r="AQ539" s="31" t="s">
        <v>53</v>
      </c>
      <c r="AR539" s="148" t="s">
        <v>53</v>
      </c>
      <c r="AS539" s="21"/>
      <c r="AT539" s="21"/>
      <c r="AU539" s="21"/>
      <c r="AV539" s="21"/>
      <c r="AW539" s="21"/>
      <c r="AX539" s="21"/>
      <c r="AY539" s="21"/>
      <c r="AZ539" s="21"/>
      <c r="BA539" s="21"/>
      <c r="BB539" s="21"/>
      <c r="BC539" s="21"/>
      <c r="BD539" s="21"/>
      <c r="BE539" s="21"/>
      <c r="BF539" s="21"/>
      <c r="BG539" s="21"/>
      <c r="BH539" s="21"/>
      <c r="BI539" s="21"/>
      <c r="BJ539" s="21"/>
    </row>
    <row r="540" spans="1:62" ht="21.75" customHeight="1">
      <c r="A540" s="4329" t="s">
        <v>118</v>
      </c>
      <c r="B540" s="5">
        <f t="shared" si="32"/>
        <v>0.7142857142857143</v>
      </c>
      <c r="C540" s="98">
        <v>30</v>
      </c>
      <c r="D540" s="107">
        <v>42</v>
      </c>
      <c r="E540" s="1261" t="s">
        <v>53</v>
      </c>
      <c r="F540" s="31" t="s">
        <v>54</v>
      </c>
      <c r="G540" s="31" t="s">
        <v>54</v>
      </c>
      <c r="H540" s="31" t="s">
        <v>53</v>
      </c>
      <c r="I540" s="82" t="s">
        <v>53</v>
      </c>
      <c r="J540" s="82" t="s">
        <v>53</v>
      </c>
      <c r="K540" s="82" t="s">
        <v>53</v>
      </c>
      <c r="L540" s="82" t="s">
        <v>53</v>
      </c>
      <c r="M540" s="81" t="s">
        <v>53</v>
      </c>
      <c r="N540" s="82" t="s">
        <v>53</v>
      </c>
      <c r="O540" s="82" t="s">
        <v>53</v>
      </c>
      <c r="P540" s="31" t="s">
        <v>54</v>
      </c>
      <c r="Q540" s="31" t="s">
        <v>53</v>
      </c>
      <c r="R540" s="31" t="s">
        <v>54</v>
      </c>
      <c r="S540" s="82" t="s">
        <v>53</v>
      </c>
      <c r="T540" s="82" t="s">
        <v>54</v>
      </c>
      <c r="U540" s="31" t="s">
        <v>53</v>
      </c>
      <c r="V540" s="31" t="s">
        <v>54</v>
      </c>
      <c r="W540" s="31" t="s">
        <v>54</v>
      </c>
      <c r="X540" s="31" t="s">
        <v>53</v>
      </c>
      <c r="Y540" s="82" t="s">
        <v>53</v>
      </c>
      <c r="Z540" s="31" t="s">
        <v>53</v>
      </c>
      <c r="AA540" s="82" t="s">
        <v>53</v>
      </c>
      <c r="AB540" s="82" t="s">
        <v>53</v>
      </c>
      <c r="AC540" s="82" t="s">
        <v>53</v>
      </c>
      <c r="AD540" s="31" t="s">
        <v>53</v>
      </c>
      <c r="AE540" s="31" t="s">
        <v>53</v>
      </c>
      <c r="AF540" s="31" t="s">
        <v>54</v>
      </c>
      <c r="AG540" s="82" t="s">
        <v>53</v>
      </c>
      <c r="AH540" s="31" t="s">
        <v>54</v>
      </c>
      <c r="AI540" s="31" t="s">
        <v>53</v>
      </c>
      <c r="AJ540" s="82" t="s">
        <v>53</v>
      </c>
      <c r="AK540" s="31" t="s">
        <v>53</v>
      </c>
      <c r="AL540" s="31" t="s">
        <v>53</v>
      </c>
      <c r="AM540" s="31" t="s">
        <v>53</v>
      </c>
      <c r="AN540" s="82" t="s">
        <v>53</v>
      </c>
      <c r="AO540" s="31" t="s">
        <v>53</v>
      </c>
      <c r="AP540" s="31" t="s">
        <v>54</v>
      </c>
      <c r="AQ540" s="31" t="s">
        <v>53</v>
      </c>
      <c r="AR540" s="148" t="s">
        <v>53</v>
      </c>
      <c r="AS540" s="21"/>
      <c r="AT540" s="21"/>
      <c r="AU540" s="21"/>
      <c r="AV540" s="21"/>
      <c r="AW540" s="21"/>
      <c r="AX540" s="21"/>
      <c r="AY540" s="21"/>
      <c r="AZ540" s="21"/>
      <c r="BA540" s="21"/>
      <c r="BB540" s="21"/>
      <c r="BC540" s="21"/>
      <c r="BD540" s="21"/>
      <c r="BE540" s="21"/>
      <c r="BF540" s="21"/>
      <c r="BG540" s="21"/>
      <c r="BH540" s="21"/>
      <c r="BI540" s="21"/>
      <c r="BJ540" s="21"/>
    </row>
    <row r="541" spans="1:62" ht="21.75" customHeight="1">
      <c r="A541" s="4329" t="s">
        <v>119</v>
      </c>
      <c r="B541" s="5">
        <f t="shared" si="32"/>
        <v>0.9285714285714286</v>
      </c>
      <c r="C541" s="98">
        <v>39</v>
      </c>
      <c r="D541" s="107">
        <v>42</v>
      </c>
      <c r="E541" s="1261" t="s">
        <v>53</v>
      </c>
      <c r="F541" s="31" t="s">
        <v>53</v>
      </c>
      <c r="G541" s="82" t="s">
        <v>53</v>
      </c>
      <c r="H541" s="31" t="s">
        <v>53</v>
      </c>
      <c r="I541" s="82" t="s">
        <v>53</v>
      </c>
      <c r="J541" s="82" t="s">
        <v>53</v>
      </c>
      <c r="K541" s="82" t="s">
        <v>53</v>
      </c>
      <c r="L541" s="82" t="s">
        <v>53</v>
      </c>
      <c r="M541" s="81" t="s">
        <v>53</v>
      </c>
      <c r="N541" s="82" t="s">
        <v>53</v>
      </c>
      <c r="O541" s="82" t="s">
        <v>53</v>
      </c>
      <c r="P541" s="31" t="s">
        <v>53</v>
      </c>
      <c r="Q541" s="31" t="s">
        <v>54</v>
      </c>
      <c r="R541" s="82" t="s">
        <v>53</v>
      </c>
      <c r="S541" s="82" t="s">
        <v>53</v>
      </c>
      <c r="T541" s="82" t="s">
        <v>53</v>
      </c>
      <c r="U541" s="82" t="s">
        <v>54</v>
      </c>
      <c r="V541" s="31" t="s">
        <v>53</v>
      </c>
      <c r="W541" s="31" t="s">
        <v>53</v>
      </c>
      <c r="X541" s="31" t="s">
        <v>53</v>
      </c>
      <c r="Y541" s="82" t="s">
        <v>53</v>
      </c>
      <c r="Z541" s="31" t="s">
        <v>53</v>
      </c>
      <c r="AA541" s="82" t="s">
        <v>53</v>
      </c>
      <c r="AB541" s="82" t="s">
        <v>53</v>
      </c>
      <c r="AC541" s="82" t="s">
        <v>53</v>
      </c>
      <c r="AD541" s="31" t="s">
        <v>53</v>
      </c>
      <c r="AE541" s="31" t="s">
        <v>53</v>
      </c>
      <c r="AF541" s="31" t="s">
        <v>53</v>
      </c>
      <c r="AG541" s="82" t="s">
        <v>53</v>
      </c>
      <c r="AH541" s="31" t="s">
        <v>54</v>
      </c>
      <c r="AI541" s="31" t="s">
        <v>53</v>
      </c>
      <c r="AJ541" s="82" t="s">
        <v>53</v>
      </c>
      <c r="AK541" s="31" t="s">
        <v>53</v>
      </c>
      <c r="AL541" s="31" t="s">
        <v>53</v>
      </c>
      <c r="AM541" s="31" t="s">
        <v>53</v>
      </c>
      <c r="AN541" s="82" t="s">
        <v>53</v>
      </c>
      <c r="AO541" s="31" t="s">
        <v>53</v>
      </c>
      <c r="AP541" s="31" t="s">
        <v>53</v>
      </c>
      <c r="AQ541" s="31" t="s">
        <v>53</v>
      </c>
      <c r="AR541" s="148" t="s">
        <v>53</v>
      </c>
      <c r="AS541" s="21"/>
      <c r="AT541" s="21"/>
      <c r="AU541" s="21"/>
      <c r="AV541" s="21"/>
      <c r="AW541" s="21"/>
      <c r="AX541" s="21"/>
      <c r="AY541" s="21"/>
      <c r="AZ541" s="21"/>
      <c r="BA541" s="21"/>
      <c r="BB541" s="21"/>
      <c r="BC541" s="21"/>
      <c r="BD541" s="21"/>
      <c r="BE541" s="21"/>
      <c r="BF541" s="21"/>
      <c r="BG541" s="21"/>
      <c r="BH541" s="21"/>
      <c r="BI541" s="21"/>
      <c r="BJ541" s="21"/>
    </row>
    <row r="542" spans="1:62" ht="21.75" customHeight="1">
      <c r="A542" s="4329" t="s">
        <v>122</v>
      </c>
      <c r="B542" s="5">
        <f t="shared" si="32"/>
        <v>0.14634146341463414</v>
      </c>
      <c r="C542" s="98">
        <v>6</v>
      </c>
      <c r="D542" s="107">
        <v>41</v>
      </c>
      <c r="E542" s="1261" t="s">
        <v>53</v>
      </c>
      <c r="F542" s="31" t="s">
        <v>58</v>
      </c>
      <c r="G542" s="31" t="s">
        <v>54</v>
      </c>
      <c r="H542" s="31" t="s">
        <v>53</v>
      </c>
      <c r="I542" s="31" t="s">
        <v>54</v>
      </c>
      <c r="J542" s="82" t="s">
        <v>54</v>
      </c>
      <c r="K542" s="82" t="s">
        <v>54</v>
      </c>
      <c r="L542" s="82" t="s">
        <v>54</v>
      </c>
      <c r="M542" s="31" t="s">
        <v>54</v>
      </c>
      <c r="N542" s="82" t="s">
        <v>54</v>
      </c>
      <c r="O542" s="31" t="s">
        <v>54</v>
      </c>
      <c r="P542" s="31" t="s">
        <v>54</v>
      </c>
      <c r="Q542" s="31" t="s">
        <v>54</v>
      </c>
      <c r="R542" s="31" t="s">
        <v>54</v>
      </c>
      <c r="S542" s="82" t="s">
        <v>54</v>
      </c>
      <c r="T542" s="82" t="s">
        <v>54</v>
      </c>
      <c r="U542" s="82" t="s">
        <v>54</v>
      </c>
      <c r="V542" s="31" t="s">
        <v>53</v>
      </c>
      <c r="W542" s="31" t="s">
        <v>54</v>
      </c>
      <c r="X542" s="31" t="s">
        <v>54</v>
      </c>
      <c r="Y542" s="82" t="s">
        <v>53</v>
      </c>
      <c r="Z542" s="31" t="s">
        <v>54</v>
      </c>
      <c r="AA542" s="81" t="s">
        <v>54</v>
      </c>
      <c r="AB542" s="82" t="s">
        <v>54</v>
      </c>
      <c r="AC542" s="81" t="s">
        <v>54</v>
      </c>
      <c r="AD542" s="31" t="s">
        <v>54</v>
      </c>
      <c r="AE542" s="31" t="s">
        <v>54</v>
      </c>
      <c r="AF542" s="31" t="s">
        <v>54</v>
      </c>
      <c r="AG542" s="82" t="s">
        <v>53</v>
      </c>
      <c r="AH542" s="31" t="s">
        <v>54</v>
      </c>
      <c r="AI542" s="31" t="s">
        <v>54</v>
      </c>
      <c r="AJ542" s="82" t="s">
        <v>53</v>
      </c>
      <c r="AK542" s="31" t="s">
        <v>54</v>
      </c>
      <c r="AL542" s="31" t="s">
        <v>54</v>
      </c>
      <c r="AM542" s="31" t="s">
        <v>54</v>
      </c>
      <c r="AN542" s="82" t="s">
        <v>54</v>
      </c>
      <c r="AO542" s="31" t="s">
        <v>54</v>
      </c>
      <c r="AP542" s="31" t="s">
        <v>54</v>
      </c>
      <c r="AQ542" s="31" t="s">
        <v>54</v>
      </c>
      <c r="AR542" s="148" t="s">
        <v>54</v>
      </c>
      <c r="AS542" s="21"/>
      <c r="AT542" s="21"/>
      <c r="AU542" s="21"/>
      <c r="AV542" s="21"/>
      <c r="AW542" s="21"/>
      <c r="AX542" s="21"/>
      <c r="AY542" s="21"/>
      <c r="AZ542" s="21"/>
      <c r="BA542" s="21"/>
      <c r="BB542" s="21"/>
      <c r="BC542" s="21"/>
      <c r="BD542" s="21"/>
      <c r="BE542" s="21"/>
      <c r="BF542" s="21"/>
      <c r="BG542" s="21"/>
      <c r="BH542" s="21"/>
      <c r="BI542" s="21"/>
      <c r="BJ542" s="21"/>
    </row>
    <row r="543" spans="1:62" ht="21.75" customHeight="1">
      <c r="A543" s="4329" t="s">
        <v>123</v>
      </c>
      <c r="B543" s="5">
        <f t="shared" si="32"/>
        <v>0.17073170731707318</v>
      </c>
      <c r="C543" s="98">
        <v>7</v>
      </c>
      <c r="D543" s="107">
        <v>41</v>
      </c>
      <c r="E543" s="1261" t="s">
        <v>53</v>
      </c>
      <c r="F543" s="31" t="s">
        <v>58</v>
      </c>
      <c r="G543" s="31" t="s">
        <v>54</v>
      </c>
      <c r="H543" s="31" t="s">
        <v>53</v>
      </c>
      <c r="I543" s="31" t="s">
        <v>54</v>
      </c>
      <c r="J543" s="82" t="s">
        <v>54</v>
      </c>
      <c r="K543" s="82" t="s">
        <v>54</v>
      </c>
      <c r="L543" s="82" t="s">
        <v>54</v>
      </c>
      <c r="M543" s="31" t="s">
        <v>54</v>
      </c>
      <c r="N543" s="82" t="s">
        <v>54</v>
      </c>
      <c r="O543" s="31" t="s">
        <v>54</v>
      </c>
      <c r="P543" s="31" t="s">
        <v>54</v>
      </c>
      <c r="Q543" s="31" t="s">
        <v>54</v>
      </c>
      <c r="R543" s="31" t="s">
        <v>54</v>
      </c>
      <c r="S543" s="82" t="s">
        <v>54</v>
      </c>
      <c r="T543" s="82" t="s">
        <v>54</v>
      </c>
      <c r="U543" s="82" t="s">
        <v>53</v>
      </c>
      <c r="V543" s="31" t="s">
        <v>54</v>
      </c>
      <c r="W543" s="31" t="s">
        <v>53</v>
      </c>
      <c r="X543" s="31" t="s">
        <v>54</v>
      </c>
      <c r="Y543" s="82" t="s">
        <v>53</v>
      </c>
      <c r="Z543" s="31" t="s">
        <v>54</v>
      </c>
      <c r="AA543" s="81" t="s">
        <v>54</v>
      </c>
      <c r="AB543" s="82" t="s">
        <v>54</v>
      </c>
      <c r="AC543" s="81" t="s">
        <v>54</v>
      </c>
      <c r="AD543" s="31" t="s">
        <v>54</v>
      </c>
      <c r="AE543" s="31" t="s">
        <v>54</v>
      </c>
      <c r="AF543" s="31" t="s">
        <v>54</v>
      </c>
      <c r="AG543" s="82" t="s">
        <v>53</v>
      </c>
      <c r="AH543" s="31" t="s">
        <v>54</v>
      </c>
      <c r="AI543" s="31" t="s">
        <v>54</v>
      </c>
      <c r="AJ543" s="82" t="s">
        <v>53</v>
      </c>
      <c r="AK543" s="31" t="s">
        <v>54</v>
      </c>
      <c r="AL543" s="31" t="s">
        <v>54</v>
      </c>
      <c r="AM543" s="31" t="s">
        <v>54</v>
      </c>
      <c r="AN543" s="82" t="s">
        <v>54</v>
      </c>
      <c r="AO543" s="31" t="s">
        <v>54</v>
      </c>
      <c r="AP543" s="31" t="s">
        <v>54</v>
      </c>
      <c r="AQ543" s="31" t="s">
        <v>54</v>
      </c>
      <c r="AR543" s="148" t="s">
        <v>54</v>
      </c>
      <c r="AS543" s="21"/>
      <c r="AT543" s="21"/>
      <c r="AU543" s="21"/>
      <c r="AV543" s="21"/>
      <c r="AW543" s="21"/>
      <c r="AX543" s="21"/>
      <c r="AY543" s="21"/>
      <c r="AZ543" s="21"/>
      <c r="BA543" s="21"/>
      <c r="BB543" s="21"/>
      <c r="BC543" s="21"/>
      <c r="BD543" s="21"/>
      <c r="BE543" s="21"/>
      <c r="BF543" s="21"/>
      <c r="BG543" s="21"/>
      <c r="BH543" s="21"/>
      <c r="BI543" s="21"/>
      <c r="BJ543" s="21"/>
    </row>
    <row r="544" spans="1:62" ht="21.75" customHeight="1">
      <c r="A544" s="4329" t="s">
        <v>124</v>
      </c>
      <c r="B544" s="5">
        <f t="shared" si="32"/>
        <v>0.52500000000000002</v>
      </c>
      <c r="C544" s="98">
        <v>21</v>
      </c>
      <c r="D544" s="107">
        <v>40</v>
      </c>
      <c r="E544" s="1261" t="s">
        <v>53</v>
      </c>
      <c r="F544" s="31" t="s">
        <v>58</v>
      </c>
      <c r="G544" s="31" t="s">
        <v>54</v>
      </c>
      <c r="H544" s="31" t="s">
        <v>53</v>
      </c>
      <c r="I544" s="82" t="s">
        <v>53</v>
      </c>
      <c r="J544" s="82" t="s">
        <v>53</v>
      </c>
      <c r="K544" s="82" t="s">
        <v>54</v>
      </c>
      <c r="L544" s="82" t="s">
        <v>54</v>
      </c>
      <c r="M544" s="31" t="s">
        <v>54</v>
      </c>
      <c r="N544" s="82" t="s">
        <v>53</v>
      </c>
      <c r="O544" s="82" t="s">
        <v>53</v>
      </c>
      <c r="P544" s="31" t="s">
        <v>54</v>
      </c>
      <c r="Q544" s="31" t="s">
        <v>54</v>
      </c>
      <c r="R544" s="31" t="s">
        <v>54</v>
      </c>
      <c r="S544" s="82" t="s">
        <v>54</v>
      </c>
      <c r="T544" s="82" t="s">
        <v>53</v>
      </c>
      <c r="U544" s="31" t="s">
        <v>53</v>
      </c>
      <c r="V544" s="31" t="s">
        <v>54</v>
      </c>
      <c r="W544" s="31" t="s">
        <v>54</v>
      </c>
      <c r="X544" s="31" t="s">
        <v>53</v>
      </c>
      <c r="Y544" s="82" t="s">
        <v>53</v>
      </c>
      <c r="Z544" s="31" t="s">
        <v>54</v>
      </c>
      <c r="AA544" s="82" t="s">
        <v>53</v>
      </c>
      <c r="AB544" s="82" t="s">
        <v>53</v>
      </c>
      <c r="AC544" s="81" t="s">
        <v>54</v>
      </c>
      <c r="AD544" s="31" t="s">
        <v>53</v>
      </c>
      <c r="AE544" s="31" t="s">
        <v>53</v>
      </c>
      <c r="AF544" s="31" t="s">
        <v>54</v>
      </c>
      <c r="AG544" s="31" t="s">
        <v>58</v>
      </c>
      <c r="AH544" s="31" t="s">
        <v>54</v>
      </c>
      <c r="AI544" s="31" t="s">
        <v>53</v>
      </c>
      <c r="AJ544" s="82" t="s">
        <v>53</v>
      </c>
      <c r="AK544" s="31" t="s">
        <v>54</v>
      </c>
      <c r="AL544" s="31" t="s">
        <v>54</v>
      </c>
      <c r="AM544" s="31" t="s">
        <v>53</v>
      </c>
      <c r="AN544" s="82" t="s">
        <v>53</v>
      </c>
      <c r="AO544" s="31" t="s">
        <v>53</v>
      </c>
      <c r="AP544" s="31" t="s">
        <v>53</v>
      </c>
      <c r="AQ544" s="31" t="s">
        <v>53</v>
      </c>
      <c r="AR544" s="148" t="s">
        <v>54</v>
      </c>
      <c r="AS544" s="21"/>
      <c r="AT544" s="21"/>
      <c r="AU544" s="21"/>
      <c r="AV544" s="21"/>
      <c r="AW544" s="21"/>
      <c r="AX544" s="21"/>
      <c r="AY544" s="21"/>
      <c r="AZ544" s="21"/>
      <c r="BA544" s="21"/>
      <c r="BB544" s="21"/>
      <c r="BC544" s="21"/>
      <c r="BD544" s="21"/>
      <c r="BE544" s="21"/>
      <c r="BF544" s="21"/>
      <c r="BG544" s="21"/>
      <c r="BH544" s="21"/>
      <c r="BI544" s="21"/>
      <c r="BJ544" s="21"/>
    </row>
    <row r="545" spans="1:62" ht="21.75" customHeight="1">
      <c r="A545" s="4335" t="s">
        <v>214</v>
      </c>
      <c r="B545" s="5">
        <f t="shared" si="32"/>
        <v>8.3333333333333329E-2</v>
      </c>
      <c r="C545" s="98">
        <v>3</v>
      </c>
      <c r="D545" s="107">
        <v>36</v>
      </c>
      <c r="E545" s="1261" t="s">
        <v>58</v>
      </c>
      <c r="F545" s="31" t="s">
        <v>58</v>
      </c>
      <c r="G545" s="31" t="s">
        <v>58</v>
      </c>
      <c r="H545" s="31" t="s">
        <v>54</v>
      </c>
      <c r="I545" s="31" t="s">
        <v>54</v>
      </c>
      <c r="J545" s="82" t="s">
        <v>54</v>
      </c>
      <c r="K545" s="82" t="s">
        <v>54</v>
      </c>
      <c r="L545" s="82" t="s">
        <v>54</v>
      </c>
      <c r="M545" s="31" t="s">
        <v>54</v>
      </c>
      <c r="N545" s="82" t="s">
        <v>54</v>
      </c>
      <c r="O545" s="31" t="s">
        <v>54</v>
      </c>
      <c r="P545" s="31" t="s">
        <v>54</v>
      </c>
      <c r="Q545" s="31" t="s">
        <v>54</v>
      </c>
      <c r="R545" s="31" t="s">
        <v>54</v>
      </c>
      <c r="S545" s="82" t="s">
        <v>54</v>
      </c>
      <c r="T545" s="82" t="s">
        <v>54</v>
      </c>
      <c r="U545" s="31" t="s">
        <v>53</v>
      </c>
      <c r="V545" s="31" t="s">
        <v>54</v>
      </c>
      <c r="W545" s="31" t="s">
        <v>54</v>
      </c>
      <c r="X545" s="31" t="s">
        <v>54</v>
      </c>
      <c r="Y545" s="82" t="s">
        <v>54</v>
      </c>
      <c r="Z545" s="31" t="s">
        <v>54</v>
      </c>
      <c r="AA545" s="81" t="s">
        <v>54</v>
      </c>
      <c r="AB545" s="31" t="s">
        <v>58</v>
      </c>
      <c r="AC545" s="81" t="s">
        <v>54</v>
      </c>
      <c r="AD545" s="31" t="s">
        <v>54</v>
      </c>
      <c r="AE545" s="31" t="s">
        <v>54</v>
      </c>
      <c r="AF545" s="31" t="s">
        <v>54</v>
      </c>
      <c r="AG545" s="31" t="s">
        <v>58</v>
      </c>
      <c r="AH545" s="31" t="s">
        <v>54</v>
      </c>
      <c r="AI545" s="31" t="s">
        <v>53</v>
      </c>
      <c r="AJ545" s="31" t="s">
        <v>54</v>
      </c>
      <c r="AK545" s="31" t="s">
        <v>54</v>
      </c>
      <c r="AL545" s="31" t="s">
        <v>54</v>
      </c>
      <c r="AM545" s="31" t="s">
        <v>54</v>
      </c>
      <c r="AN545" s="82" t="s">
        <v>54</v>
      </c>
      <c r="AO545" s="31" t="s">
        <v>54</v>
      </c>
      <c r="AP545" s="31" t="s">
        <v>54</v>
      </c>
      <c r="AQ545" s="31" t="s">
        <v>53</v>
      </c>
      <c r="AR545" s="148" t="s">
        <v>58</v>
      </c>
      <c r="AS545" s="21"/>
      <c r="AT545" s="21"/>
      <c r="AU545" s="21"/>
      <c r="AV545" s="21"/>
      <c r="AW545" s="21"/>
      <c r="AX545" s="21"/>
      <c r="AY545" s="21"/>
      <c r="AZ545" s="21"/>
      <c r="BA545" s="21"/>
      <c r="BB545" s="21"/>
      <c r="BC545" s="21"/>
      <c r="BD545" s="21"/>
      <c r="BE545" s="21"/>
      <c r="BF545" s="21"/>
      <c r="BG545" s="21"/>
      <c r="BH545" s="21"/>
      <c r="BI545" s="21"/>
      <c r="BJ545" s="21"/>
    </row>
    <row r="546" spans="1:62" ht="31.5" customHeight="1">
      <c r="A546" s="4331" t="s">
        <v>215</v>
      </c>
      <c r="B546" s="4404">
        <v>9</v>
      </c>
      <c r="C546" s="26"/>
      <c r="D546" s="109"/>
      <c r="E546" s="46">
        <v>12</v>
      </c>
      <c r="F546" s="31">
        <v>7</v>
      </c>
      <c r="G546" s="31">
        <v>6</v>
      </c>
      <c r="H546" s="31">
        <v>12</v>
      </c>
      <c r="I546" s="31">
        <v>10</v>
      </c>
      <c r="J546" s="31">
        <v>10</v>
      </c>
      <c r="K546" s="31">
        <v>9</v>
      </c>
      <c r="L546" s="31">
        <v>8</v>
      </c>
      <c r="M546" s="31">
        <v>8</v>
      </c>
      <c r="N546" s="31">
        <v>10</v>
      </c>
      <c r="O546" s="31">
        <v>8</v>
      </c>
      <c r="P546" s="31">
        <v>8</v>
      </c>
      <c r="Q546" s="31">
        <v>5</v>
      </c>
      <c r="R546" s="31">
        <v>7</v>
      </c>
      <c r="S546" s="31">
        <v>8</v>
      </c>
      <c r="T546" s="31">
        <v>9</v>
      </c>
      <c r="U546" s="31">
        <v>11</v>
      </c>
      <c r="V546" s="31">
        <v>8</v>
      </c>
      <c r="W546" s="31">
        <v>8</v>
      </c>
      <c r="X546" s="31">
        <v>10</v>
      </c>
      <c r="Y546" s="31">
        <v>12</v>
      </c>
      <c r="Z546" s="31">
        <v>9</v>
      </c>
      <c r="AA546" s="31">
        <v>9</v>
      </c>
      <c r="AB546" s="31">
        <v>9</v>
      </c>
      <c r="AC546" s="31">
        <v>9</v>
      </c>
      <c r="AD546" s="31">
        <v>9</v>
      </c>
      <c r="AE546" s="31">
        <v>10</v>
      </c>
      <c r="AF546" s="31">
        <v>8</v>
      </c>
      <c r="AG546" s="31">
        <v>11</v>
      </c>
      <c r="AH546" s="31">
        <v>6</v>
      </c>
      <c r="AI546" s="31">
        <v>11</v>
      </c>
      <c r="AJ546" s="31">
        <v>12</v>
      </c>
      <c r="AK546" s="31">
        <v>9</v>
      </c>
      <c r="AL546" s="31">
        <v>9</v>
      </c>
      <c r="AM546" s="31">
        <v>10</v>
      </c>
      <c r="AN546" s="31">
        <v>9</v>
      </c>
      <c r="AO546" s="31">
        <v>10</v>
      </c>
      <c r="AP546" s="31">
        <v>9</v>
      </c>
      <c r="AQ546" s="31">
        <v>11</v>
      </c>
      <c r="AR546" s="148">
        <v>9</v>
      </c>
      <c r="AS546" s="21"/>
      <c r="AT546" s="21"/>
      <c r="AU546" s="21"/>
      <c r="AV546" s="21"/>
      <c r="AW546" s="21"/>
      <c r="AX546" s="21"/>
      <c r="AY546" s="21"/>
      <c r="AZ546" s="21"/>
      <c r="BA546" s="21"/>
      <c r="BB546" s="21"/>
      <c r="BC546" s="21"/>
      <c r="BD546" s="21"/>
      <c r="BE546" s="21"/>
      <c r="BF546" s="21"/>
      <c r="BG546" s="21"/>
      <c r="BH546" s="21"/>
      <c r="BI546" s="21"/>
      <c r="BJ546" s="21"/>
    </row>
    <row r="547" spans="1:62" ht="31.5" customHeight="1">
      <c r="A547" s="4355" t="s">
        <v>216</v>
      </c>
      <c r="B547" s="27"/>
      <c r="C547" s="27"/>
      <c r="D547" s="118"/>
      <c r="E547" s="61"/>
      <c r="F547" s="61"/>
      <c r="G547" s="61"/>
      <c r="H547" s="61"/>
      <c r="I547" s="61"/>
      <c r="J547" s="61"/>
      <c r="K547" s="61"/>
      <c r="L547" s="61"/>
      <c r="M547" s="61"/>
      <c r="N547" s="61"/>
      <c r="O547" s="61"/>
      <c r="P547" s="61"/>
      <c r="Q547" s="61"/>
      <c r="R547" s="61"/>
      <c r="S547" s="61"/>
      <c r="T547" s="61"/>
      <c r="U547" s="61"/>
      <c r="V547" s="61"/>
      <c r="W547" s="61"/>
      <c r="X547" s="61"/>
      <c r="Y547" s="61"/>
      <c r="Z547" s="61"/>
      <c r="AA547" s="61"/>
      <c r="AB547" s="61"/>
      <c r="AC547" s="61"/>
      <c r="AD547" s="61"/>
      <c r="AE547" s="61"/>
      <c r="AF547" s="61"/>
      <c r="AG547" s="61"/>
      <c r="AH547" s="61"/>
      <c r="AI547" s="61"/>
      <c r="AJ547" s="61"/>
      <c r="AK547" s="61"/>
      <c r="AL547" s="61"/>
      <c r="AM547" s="61"/>
      <c r="AN547" s="61"/>
      <c r="AO547" s="61"/>
      <c r="AP547" s="61"/>
      <c r="AQ547" s="61"/>
      <c r="AR547" s="130"/>
      <c r="AS547" s="21"/>
      <c r="AT547" s="21"/>
      <c r="AU547" s="21"/>
      <c r="AV547" s="21"/>
      <c r="AW547" s="21"/>
      <c r="AX547" s="21"/>
      <c r="AY547" s="21"/>
      <c r="AZ547" s="21"/>
      <c r="BA547" s="21"/>
      <c r="BB547" s="21"/>
      <c r="BC547" s="21"/>
      <c r="BD547" s="21"/>
      <c r="BE547" s="21"/>
      <c r="BF547" s="21"/>
      <c r="BG547" s="21"/>
      <c r="BH547" s="21"/>
      <c r="BI547" s="21"/>
      <c r="BJ547" s="21"/>
    </row>
    <row r="548" spans="1:62" ht="18" customHeight="1">
      <c r="A548" s="4340" t="s">
        <v>217</v>
      </c>
      <c r="B548" s="4397"/>
      <c r="C548" s="1389"/>
      <c r="D548" s="121"/>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c r="AP548" s="45"/>
      <c r="AQ548" s="45"/>
      <c r="AR548" s="127"/>
      <c r="AS548" s="21"/>
      <c r="AT548" s="21"/>
      <c r="AU548" s="21"/>
      <c r="AV548" s="21"/>
      <c r="AW548" s="21"/>
      <c r="AX548" s="21"/>
      <c r="AY548" s="21"/>
      <c r="AZ548" s="21"/>
      <c r="BA548" s="21"/>
      <c r="BB548" s="21"/>
      <c r="BC548" s="21"/>
      <c r="BD548" s="21"/>
      <c r="BE548" s="21"/>
      <c r="BF548" s="21"/>
      <c r="BG548" s="21"/>
      <c r="BH548" s="21"/>
      <c r="BI548" s="21"/>
      <c r="BJ548" s="21"/>
    </row>
    <row r="549" spans="1:62" ht="18" customHeight="1">
      <c r="A549" s="4329" t="s">
        <v>218</v>
      </c>
      <c r="B549" s="1264">
        <f>C549/D549</f>
        <v>0.375</v>
      </c>
      <c r="C549" s="98">
        <v>15</v>
      </c>
      <c r="D549" s="107">
        <v>40</v>
      </c>
      <c r="E549" s="46" t="s">
        <v>77</v>
      </c>
      <c r="F549" s="31" t="s">
        <v>53</v>
      </c>
      <c r="G549" s="31" t="s">
        <v>53</v>
      </c>
      <c r="H549" s="31" t="s">
        <v>77</v>
      </c>
      <c r="I549" s="31" t="s">
        <v>77</v>
      </c>
      <c r="J549" s="31" t="s">
        <v>77</v>
      </c>
      <c r="K549" s="31" t="s">
        <v>77</v>
      </c>
      <c r="L549" s="31" t="s">
        <v>53</v>
      </c>
      <c r="M549" s="31" t="s">
        <v>77</v>
      </c>
      <c r="N549" s="31" t="s">
        <v>53</v>
      </c>
      <c r="O549" s="31" t="s">
        <v>77</v>
      </c>
      <c r="P549" s="31" t="s">
        <v>53</v>
      </c>
      <c r="Q549" s="31" t="s">
        <v>77</v>
      </c>
      <c r="R549" s="31" t="s">
        <v>77</v>
      </c>
      <c r="S549" s="31" t="s">
        <v>77</v>
      </c>
      <c r="T549" s="31" t="s">
        <v>77</v>
      </c>
      <c r="U549" s="31" t="s">
        <v>77</v>
      </c>
      <c r="V549" s="31" t="s">
        <v>77</v>
      </c>
      <c r="W549" s="31" t="s">
        <v>77</v>
      </c>
      <c r="X549" s="31" t="s">
        <v>53</v>
      </c>
      <c r="Y549" s="31" t="s">
        <v>53</v>
      </c>
      <c r="Z549" s="31" t="s">
        <v>77</v>
      </c>
      <c r="AA549" s="31" t="s">
        <v>53</v>
      </c>
      <c r="AB549" s="31" t="s">
        <v>77</v>
      </c>
      <c r="AC549" s="31" t="s">
        <v>77</v>
      </c>
      <c r="AD549" s="31" t="s">
        <v>53</v>
      </c>
      <c r="AE549" s="31" t="s">
        <v>53</v>
      </c>
      <c r="AF549" s="31" t="s">
        <v>77</v>
      </c>
      <c r="AG549" s="31" t="s">
        <v>77</v>
      </c>
      <c r="AH549" s="31" t="s">
        <v>77</v>
      </c>
      <c r="AI549" s="31" t="s">
        <v>53</v>
      </c>
      <c r="AJ549" s="31" t="s">
        <v>53</v>
      </c>
      <c r="AK549" s="31" t="s">
        <v>77</v>
      </c>
      <c r="AL549" s="31" t="s">
        <v>77</v>
      </c>
      <c r="AM549" s="31" t="s">
        <v>77</v>
      </c>
      <c r="AN549" s="31" t="s">
        <v>77</v>
      </c>
      <c r="AO549" s="31" t="s">
        <v>53</v>
      </c>
      <c r="AP549" s="31" t="s">
        <v>77</v>
      </c>
      <c r="AQ549" s="31" t="s">
        <v>53</v>
      </c>
      <c r="AR549" s="148" t="s">
        <v>53</v>
      </c>
      <c r="AS549" s="21"/>
      <c r="AT549" s="21"/>
      <c r="AU549" s="21"/>
      <c r="AV549" s="21"/>
      <c r="AW549" s="21"/>
      <c r="AX549" s="21"/>
      <c r="AY549" s="21"/>
      <c r="AZ549" s="21"/>
      <c r="BA549" s="21"/>
      <c r="BB549" s="21"/>
      <c r="BC549" s="21"/>
      <c r="BD549" s="21"/>
      <c r="BE549" s="21"/>
      <c r="BF549" s="21"/>
      <c r="BG549" s="21"/>
      <c r="BH549" s="21"/>
      <c r="BI549" s="21"/>
      <c r="BJ549" s="21"/>
    </row>
    <row r="550" spans="1:62" ht="18" customHeight="1">
      <c r="A550" s="4329" t="s">
        <v>219</v>
      </c>
      <c r="B550" s="1264">
        <f>C550/D550</f>
        <v>0.47499999999999998</v>
      </c>
      <c r="C550" s="98">
        <v>19</v>
      </c>
      <c r="D550" s="107">
        <v>40</v>
      </c>
      <c r="E550" s="46" t="s">
        <v>77</v>
      </c>
      <c r="F550" s="31" t="s">
        <v>77</v>
      </c>
      <c r="G550" s="31" t="s">
        <v>77</v>
      </c>
      <c r="H550" s="31" t="s">
        <v>53</v>
      </c>
      <c r="I550" s="31" t="s">
        <v>77</v>
      </c>
      <c r="J550" s="31" t="s">
        <v>53</v>
      </c>
      <c r="K550" s="31" t="s">
        <v>53</v>
      </c>
      <c r="L550" s="31" t="s">
        <v>77</v>
      </c>
      <c r="M550" s="31" t="s">
        <v>53</v>
      </c>
      <c r="N550" s="31" t="s">
        <v>77</v>
      </c>
      <c r="O550" s="31" t="s">
        <v>77</v>
      </c>
      <c r="P550" s="31" t="s">
        <v>77</v>
      </c>
      <c r="Q550" s="31" t="s">
        <v>53</v>
      </c>
      <c r="R550" s="31" t="s">
        <v>53</v>
      </c>
      <c r="S550" s="31" t="s">
        <v>77</v>
      </c>
      <c r="T550" s="31" t="s">
        <v>77</v>
      </c>
      <c r="U550" s="31" t="s">
        <v>53</v>
      </c>
      <c r="V550" s="31" t="s">
        <v>53</v>
      </c>
      <c r="W550" s="31" t="s">
        <v>53</v>
      </c>
      <c r="X550" s="31" t="s">
        <v>77</v>
      </c>
      <c r="Y550" s="31" t="s">
        <v>77</v>
      </c>
      <c r="Z550" s="31" t="s">
        <v>53</v>
      </c>
      <c r="AA550" s="31" t="s">
        <v>77</v>
      </c>
      <c r="AB550" s="31" t="s">
        <v>77</v>
      </c>
      <c r="AC550" s="31" t="s">
        <v>53</v>
      </c>
      <c r="AD550" s="31" t="s">
        <v>77</v>
      </c>
      <c r="AE550" s="31" t="s">
        <v>77</v>
      </c>
      <c r="AF550" s="31" t="s">
        <v>53</v>
      </c>
      <c r="AG550" s="31" t="s">
        <v>53</v>
      </c>
      <c r="AH550" s="31" t="s">
        <v>53</v>
      </c>
      <c r="AI550" s="31" t="s">
        <v>77</v>
      </c>
      <c r="AJ550" s="31" t="s">
        <v>77</v>
      </c>
      <c r="AK550" s="31" t="s">
        <v>53</v>
      </c>
      <c r="AL550" s="31" t="s">
        <v>77</v>
      </c>
      <c r="AM550" s="31" t="s">
        <v>53</v>
      </c>
      <c r="AN550" s="31" t="s">
        <v>53</v>
      </c>
      <c r="AO550" s="31" t="s">
        <v>77</v>
      </c>
      <c r="AP550" s="31" t="s">
        <v>53</v>
      </c>
      <c r="AQ550" s="31" t="s">
        <v>77</v>
      </c>
      <c r="AR550" s="148" t="s">
        <v>77</v>
      </c>
      <c r="AS550" s="21"/>
      <c r="AT550" s="21"/>
      <c r="AU550" s="21"/>
      <c r="AV550" s="21"/>
      <c r="AW550" s="21"/>
      <c r="AX550" s="21"/>
      <c r="AY550" s="21"/>
      <c r="AZ550" s="21"/>
      <c r="BA550" s="21"/>
      <c r="BB550" s="21"/>
      <c r="BC550" s="21"/>
      <c r="BD550" s="21"/>
      <c r="BE550" s="21"/>
      <c r="BF550" s="21"/>
      <c r="BG550" s="21"/>
      <c r="BH550" s="21"/>
      <c r="BI550" s="21"/>
      <c r="BJ550" s="21"/>
    </row>
    <row r="551" spans="1:62" ht="18" customHeight="1">
      <c r="A551" s="4329" t="s">
        <v>220</v>
      </c>
      <c r="B551" s="1264">
        <f>C551/D551</f>
        <v>0.15</v>
      </c>
      <c r="C551" s="98">
        <v>6</v>
      </c>
      <c r="D551" s="107">
        <v>40</v>
      </c>
      <c r="E551" s="46" t="s">
        <v>77</v>
      </c>
      <c r="F551" s="31" t="s">
        <v>77</v>
      </c>
      <c r="G551" s="31" t="s">
        <v>77</v>
      </c>
      <c r="H551" s="31" t="s">
        <v>77</v>
      </c>
      <c r="I551" s="31" t="s">
        <v>53</v>
      </c>
      <c r="J551" s="31" t="s">
        <v>77</v>
      </c>
      <c r="K551" s="31" t="s">
        <v>77</v>
      </c>
      <c r="L551" s="31" t="s">
        <v>77</v>
      </c>
      <c r="M551" s="31" t="s">
        <v>77</v>
      </c>
      <c r="N551" s="31" t="s">
        <v>77</v>
      </c>
      <c r="O551" s="31" t="s">
        <v>53</v>
      </c>
      <c r="P551" s="31" t="s">
        <v>77</v>
      </c>
      <c r="Q551" s="31" t="s">
        <v>77</v>
      </c>
      <c r="R551" s="31" t="s">
        <v>77</v>
      </c>
      <c r="S551" s="31" t="s">
        <v>53</v>
      </c>
      <c r="T551" s="31" t="s">
        <v>53</v>
      </c>
      <c r="U551" s="31" t="s">
        <v>77</v>
      </c>
      <c r="V551" s="31" t="s">
        <v>77</v>
      </c>
      <c r="W551" s="31" t="s">
        <v>77</v>
      </c>
      <c r="X551" s="31" t="s">
        <v>77</v>
      </c>
      <c r="Y551" s="31" t="s">
        <v>77</v>
      </c>
      <c r="Z551" s="31" t="s">
        <v>77</v>
      </c>
      <c r="AA551" s="31" t="s">
        <v>77</v>
      </c>
      <c r="AB551" s="31" t="s">
        <v>53</v>
      </c>
      <c r="AC551" s="31" t="s">
        <v>77</v>
      </c>
      <c r="AD551" s="31" t="s">
        <v>77</v>
      </c>
      <c r="AE551" s="31" t="s">
        <v>77</v>
      </c>
      <c r="AF551" s="31" t="s">
        <v>77</v>
      </c>
      <c r="AG551" s="31" t="s">
        <v>77</v>
      </c>
      <c r="AH551" s="31" t="s">
        <v>77</v>
      </c>
      <c r="AI551" s="31" t="s">
        <v>77</v>
      </c>
      <c r="AJ551" s="31" t="s">
        <v>77</v>
      </c>
      <c r="AK551" s="31" t="s">
        <v>77</v>
      </c>
      <c r="AL551" s="31" t="s">
        <v>53</v>
      </c>
      <c r="AM551" s="31" t="s">
        <v>77</v>
      </c>
      <c r="AN551" s="31" t="s">
        <v>77</v>
      </c>
      <c r="AO551" s="31" t="s">
        <v>77</v>
      </c>
      <c r="AP551" s="31" t="s">
        <v>77</v>
      </c>
      <c r="AQ551" s="31" t="s">
        <v>77</v>
      </c>
      <c r="AR551" s="148" t="s">
        <v>77</v>
      </c>
      <c r="AS551" s="21"/>
      <c r="AT551" s="21"/>
      <c r="AU551" s="21"/>
      <c r="AV551" s="21"/>
      <c r="AW551" s="21"/>
      <c r="AX551" s="21"/>
      <c r="AY551" s="21"/>
      <c r="AZ551" s="21"/>
      <c r="BA551" s="21"/>
      <c r="BB551" s="21"/>
      <c r="BC551" s="21"/>
      <c r="BD551" s="21"/>
      <c r="BE551" s="21"/>
      <c r="BF551" s="21"/>
      <c r="BG551" s="21"/>
      <c r="BH551" s="21"/>
      <c r="BI551" s="21"/>
      <c r="BJ551" s="21"/>
    </row>
    <row r="552" spans="1:62" ht="18" customHeight="1">
      <c r="A552" s="4357" t="s">
        <v>221</v>
      </c>
      <c r="B552" s="25"/>
      <c r="C552" s="25"/>
      <c r="D552" s="111"/>
      <c r="E552" s="44"/>
      <c r="F552" s="44"/>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c r="AG552" s="44"/>
      <c r="AH552" s="44"/>
      <c r="AI552" s="44"/>
      <c r="AJ552" s="44"/>
      <c r="AK552" s="44"/>
      <c r="AL552" s="44"/>
      <c r="AM552" s="44"/>
      <c r="AN552" s="44"/>
      <c r="AO552" s="44"/>
      <c r="AP552" s="44"/>
      <c r="AQ552" s="44"/>
      <c r="AR552" s="124"/>
      <c r="AS552" s="21"/>
      <c r="AT552" s="21"/>
      <c r="AU552" s="21"/>
      <c r="AV552" s="21"/>
      <c r="AW552" s="21"/>
      <c r="AX552" s="21"/>
      <c r="AY552" s="21"/>
      <c r="AZ552" s="21"/>
      <c r="BA552" s="21"/>
      <c r="BB552" s="21"/>
      <c r="BC552" s="21"/>
      <c r="BD552" s="21"/>
      <c r="BE552" s="21"/>
      <c r="BF552" s="21"/>
      <c r="BG552" s="21"/>
      <c r="BH552" s="21"/>
      <c r="BI552" s="21"/>
      <c r="BJ552" s="21"/>
    </row>
    <row r="553" spans="1:62" ht="18" customHeight="1">
      <c r="A553" s="4329" t="s">
        <v>218</v>
      </c>
      <c r="B553" s="4400">
        <f>C553/D553</f>
        <v>0.3</v>
      </c>
      <c r="C553" s="98">
        <v>12</v>
      </c>
      <c r="D553" s="107">
        <v>40</v>
      </c>
      <c r="E553" s="46" t="s">
        <v>77</v>
      </c>
      <c r="F553" s="31" t="s">
        <v>53</v>
      </c>
      <c r="G553" s="31" t="s">
        <v>77</v>
      </c>
      <c r="H553" s="31" t="s">
        <v>53</v>
      </c>
      <c r="I553" s="31" t="s">
        <v>77</v>
      </c>
      <c r="J553" s="31" t="s">
        <v>77</v>
      </c>
      <c r="K553" s="31" t="s">
        <v>77</v>
      </c>
      <c r="L553" s="31" t="s">
        <v>77</v>
      </c>
      <c r="M553" s="31" t="s">
        <v>77</v>
      </c>
      <c r="N553" s="31" t="s">
        <v>77</v>
      </c>
      <c r="O553" s="31" t="s">
        <v>77</v>
      </c>
      <c r="P553" s="31" t="s">
        <v>53</v>
      </c>
      <c r="Q553" s="31" t="s">
        <v>53</v>
      </c>
      <c r="R553" s="31" t="s">
        <v>77</v>
      </c>
      <c r="S553" s="31" t="s">
        <v>53</v>
      </c>
      <c r="T553" s="31" t="s">
        <v>77</v>
      </c>
      <c r="U553" s="31" t="s">
        <v>77</v>
      </c>
      <c r="V553" s="31" t="s">
        <v>77</v>
      </c>
      <c r="W553" s="31" t="s">
        <v>77</v>
      </c>
      <c r="X553" s="31" t="s">
        <v>53</v>
      </c>
      <c r="Y553" s="31" t="s">
        <v>53</v>
      </c>
      <c r="Z553" s="31" t="s">
        <v>53</v>
      </c>
      <c r="AA553" s="31" t="s">
        <v>53</v>
      </c>
      <c r="AB553" s="31" t="s">
        <v>77</v>
      </c>
      <c r="AC553" s="31" t="s">
        <v>77</v>
      </c>
      <c r="AD553" s="31" t="s">
        <v>53</v>
      </c>
      <c r="AE553" s="31" t="s">
        <v>77</v>
      </c>
      <c r="AF553" s="31" t="s">
        <v>77</v>
      </c>
      <c r="AG553" s="31" t="s">
        <v>77</v>
      </c>
      <c r="AH553" s="31" t="s">
        <v>53</v>
      </c>
      <c r="AI553" s="31" t="s">
        <v>77</v>
      </c>
      <c r="AJ553" s="31" t="s">
        <v>53</v>
      </c>
      <c r="AK553" s="31" t="s">
        <v>77</v>
      </c>
      <c r="AL553" s="31" t="s">
        <v>77</v>
      </c>
      <c r="AM553" s="31" t="s">
        <v>77</v>
      </c>
      <c r="AN553" s="31" t="s">
        <v>77</v>
      </c>
      <c r="AO553" s="31" t="s">
        <v>77</v>
      </c>
      <c r="AP553" s="31" t="s">
        <v>77</v>
      </c>
      <c r="AQ553" s="31" t="s">
        <v>77</v>
      </c>
      <c r="AR553" s="148" t="s">
        <v>77</v>
      </c>
      <c r="AS553" s="21"/>
      <c r="AT553" s="21"/>
      <c r="AU553" s="21"/>
      <c r="AV553" s="21"/>
      <c r="AW553" s="21"/>
      <c r="AX553" s="21"/>
      <c r="AY553" s="21"/>
      <c r="AZ553" s="21"/>
      <c r="BA553" s="21"/>
      <c r="BB553" s="21"/>
      <c r="BC553" s="21"/>
      <c r="BD553" s="21"/>
      <c r="BE553" s="21"/>
      <c r="BF553" s="21"/>
      <c r="BG553" s="21"/>
      <c r="BH553" s="21"/>
      <c r="BI553" s="21"/>
      <c r="BJ553" s="21"/>
    </row>
    <row r="554" spans="1:62" ht="18" customHeight="1">
      <c r="A554" s="4329" t="s">
        <v>219</v>
      </c>
      <c r="B554" s="4400">
        <f>C554/D554</f>
        <v>0.55000000000000004</v>
      </c>
      <c r="C554" s="98">
        <v>22</v>
      </c>
      <c r="D554" s="107">
        <v>40</v>
      </c>
      <c r="E554" s="46" t="s">
        <v>53</v>
      </c>
      <c r="F554" s="31" t="s">
        <v>77</v>
      </c>
      <c r="G554" s="31" t="s">
        <v>53</v>
      </c>
      <c r="H554" s="31" t="s">
        <v>77</v>
      </c>
      <c r="I554" s="31" t="s">
        <v>77</v>
      </c>
      <c r="J554" s="31" t="s">
        <v>53</v>
      </c>
      <c r="K554" s="31" t="s">
        <v>53</v>
      </c>
      <c r="L554" s="31" t="s">
        <v>53</v>
      </c>
      <c r="M554" s="31" t="s">
        <v>77</v>
      </c>
      <c r="N554" s="31" t="s">
        <v>53</v>
      </c>
      <c r="O554" s="31" t="s">
        <v>77</v>
      </c>
      <c r="P554" s="31" t="s">
        <v>77</v>
      </c>
      <c r="Q554" s="31" t="s">
        <v>77</v>
      </c>
      <c r="R554" s="31" t="s">
        <v>53</v>
      </c>
      <c r="S554" s="31" t="s">
        <v>77</v>
      </c>
      <c r="T554" s="31" t="s">
        <v>77</v>
      </c>
      <c r="U554" s="31" t="s">
        <v>53</v>
      </c>
      <c r="V554" s="31" t="s">
        <v>53</v>
      </c>
      <c r="W554" s="31" t="s">
        <v>53</v>
      </c>
      <c r="X554" s="31" t="s">
        <v>77</v>
      </c>
      <c r="Y554" s="31" t="s">
        <v>77</v>
      </c>
      <c r="Z554" s="31" t="s">
        <v>77</v>
      </c>
      <c r="AA554" s="31" t="s">
        <v>77</v>
      </c>
      <c r="AB554" s="31" t="s">
        <v>77</v>
      </c>
      <c r="AC554" s="31" t="s">
        <v>53</v>
      </c>
      <c r="AD554" s="31" t="s">
        <v>77</v>
      </c>
      <c r="AE554" s="31" t="s">
        <v>53</v>
      </c>
      <c r="AF554" s="31" t="s">
        <v>53</v>
      </c>
      <c r="AG554" s="31" t="s">
        <v>77</v>
      </c>
      <c r="AH554" s="31" t="s">
        <v>77</v>
      </c>
      <c r="AI554" s="31" t="s">
        <v>53</v>
      </c>
      <c r="AJ554" s="31" t="s">
        <v>77</v>
      </c>
      <c r="AK554" s="31" t="s">
        <v>53</v>
      </c>
      <c r="AL554" s="31" t="s">
        <v>53</v>
      </c>
      <c r="AM554" s="31" t="s">
        <v>53</v>
      </c>
      <c r="AN554" s="31" t="s">
        <v>53</v>
      </c>
      <c r="AO554" s="31" t="s">
        <v>53</v>
      </c>
      <c r="AP554" s="31" t="s">
        <v>77</v>
      </c>
      <c r="AQ554" s="31" t="s">
        <v>53</v>
      </c>
      <c r="AR554" s="148" t="s">
        <v>53</v>
      </c>
      <c r="AS554" s="21"/>
      <c r="AT554" s="21"/>
      <c r="AU554" s="21"/>
      <c r="AV554" s="21"/>
      <c r="AW554" s="21"/>
      <c r="AX554" s="21"/>
      <c r="AY554" s="21"/>
      <c r="AZ554" s="21"/>
      <c r="BA554" s="21"/>
      <c r="BB554" s="21"/>
      <c r="BC554" s="21"/>
      <c r="BD554" s="21"/>
      <c r="BE554" s="21"/>
      <c r="BF554" s="21"/>
      <c r="BG554" s="21"/>
      <c r="BH554" s="21"/>
      <c r="BI554" s="21"/>
      <c r="BJ554" s="21"/>
    </row>
    <row r="555" spans="1:62" ht="18" customHeight="1">
      <c r="A555" s="4329" t="s">
        <v>220</v>
      </c>
      <c r="B555" s="4400">
        <f>C555/D555</f>
        <v>0.15</v>
      </c>
      <c r="C555" s="98">
        <v>6</v>
      </c>
      <c r="D555" s="107">
        <v>40</v>
      </c>
      <c r="E555" s="46" t="s">
        <v>77</v>
      </c>
      <c r="F555" s="31" t="s">
        <v>77</v>
      </c>
      <c r="G555" s="31" t="s">
        <v>77</v>
      </c>
      <c r="H555" s="31" t="s">
        <v>77</v>
      </c>
      <c r="I555" s="31" t="s">
        <v>53</v>
      </c>
      <c r="J555" s="31" t="s">
        <v>77</v>
      </c>
      <c r="K555" s="31" t="s">
        <v>77</v>
      </c>
      <c r="L555" s="31" t="s">
        <v>77</v>
      </c>
      <c r="M555" s="31" t="s">
        <v>53</v>
      </c>
      <c r="N555" s="31" t="s">
        <v>77</v>
      </c>
      <c r="O555" s="31" t="s">
        <v>53</v>
      </c>
      <c r="P555" s="31" t="s">
        <v>77</v>
      </c>
      <c r="Q555" s="31" t="s">
        <v>77</v>
      </c>
      <c r="R555" s="31" t="s">
        <v>77</v>
      </c>
      <c r="S555" s="31" t="s">
        <v>77</v>
      </c>
      <c r="T555" s="31" t="s">
        <v>53</v>
      </c>
      <c r="U555" s="31" t="s">
        <v>77</v>
      </c>
      <c r="V555" s="31" t="s">
        <v>77</v>
      </c>
      <c r="W555" s="31" t="s">
        <v>77</v>
      </c>
      <c r="X555" s="31" t="s">
        <v>77</v>
      </c>
      <c r="Y555" s="31" t="s">
        <v>77</v>
      </c>
      <c r="Z555" s="31" t="s">
        <v>77</v>
      </c>
      <c r="AA555" s="31" t="s">
        <v>77</v>
      </c>
      <c r="AB555" s="31" t="s">
        <v>77</v>
      </c>
      <c r="AC555" s="31" t="s">
        <v>77</v>
      </c>
      <c r="AD555" s="31" t="s">
        <v>77</v>
      </c>
      <c r="AE555" s="31" t="s">
        <v>77</v>
      </c>
      <c r="AF555" s="31" t="s">
        <v>77</v>
      </c>
      <c r="AG555" s="31" t="s">
        <v>53</v>
      </c>
      <c r="AH555" s="31" t="s">
        <v>77</v>
      </c>
      <c r="AI555" s="31" t="s">
        <v>77</v>
      </c>
      <c r="AJ555" s="31" t="s">
        <v>77</v>
      </c>
      <c r="AK555" s="31" t="s">
        <v>77</v>
      </c>
      <c r="AL555" s="31" t="s">
        <v>77</v>
      </c>
      <c r="AM555" s="31" t="s">
        <v>77</v>
      </c>
      <c r="AN555" s="31" t="s">
        <v>77</v>
      </c>
      <c r="AO555" s="31" t="s">
        <v>77</v>
      </c>
      <c r="AP555" s="31" t="s">
        <v>53</v>
      </c>
      <c r="AQ555" s="31" t="s">
        <v>77</v>
      </c>
      <c r="AR555" s="148" t="s">
        <v>77</v>
      </c>
      <c r="AS555" s="21"/>
      <c r="AT555" s="21"/>
      <c r="AU555" s="21"/>
      <c r="AV555" s="21"/>
      <c r="AW555" s="21"/>
      <c r="AX555" s="21"/>
      <c r="AY555" s="21"/>
      <c r="AZ555" s="21"/>
      <c r="BA555" s="21"/>
      <c r="BB555" s="21"/>
      <c r="BC555" s="21"/>
      <c r="BD555" s="21"/>
      <c r="BE555" s="21"/>
      <c r="BF555" s="21"/>
      <c r="BG555" s="21"/>
      <c r="BH555" s="21"/>
      <c r="BI555" s="21"/>
      <c r="BJ555" s="21"/>
    </row>
    <row r="556" spans="1:62" ht="18" customHeight="1">
      <c r="A556" s="4367" t="s">
        <v>222</v>
      </c>
      <c r="B556" s="4397"/>
      <c r="C556" s="1389"/>
      <c r="D556" s="121"/>
      <c r="E556" s="44"/>
      <c r="F556" s="44"/>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c r="AG556" s="44"/>
      <c r="AH556" s="44"/>
      <c r="AI556" s="44"/>
      <c r="AJ556" s="44"/>
      <c r="AK556" s="44"/>
      <c r="AL556" s="44"/>
      <c r="AM556" s="44"/>
      <c r="AN556" s="44"/>
      <c r="AO556" s="44"/>
      <c r="AP556" s="44"/>
      <c r="AQ556" s="44"/>
      <c r="AR556" s="124"/>
      <c r="AS556" s="21"/>
      <c r="AT556" s="21"/>
      <c r="AU556" s="21"/>
      <c r="AV556" s="21"/>
      <c r="AW556" s="21"/>
      <c r="AX556" s="21"/>
      <c r="AY556" s="21"/>
      <c r="AZ556" s="21"/>
      <c r="BA556" s="21"/>
      <c r="BB556" s="21"/>
      <c r="BC556" s="21"/>
      <c r="BD556" s="21"/>
      <c r="BE556" s="21"/>
      <c r="BF556" s="21"/>
      <c r="BG556" s="21"/>
      <c r="BH556" s="21"/>
      <c r="BI556" s="21"/>
      <c r="BJ556" s="21"/>
    </row>
    <row r="557" spans="1:62" ht="18" customHeight="1">
      <c r="A557" s="4329" t="s">
        <v>218</v>
      </c>
      <c r="B557" s="1264">
        <f>C557/D557</f>
        <v>0.33333333333333331</v>
      </c>
      <c r="C557" s="98">
        <v>13</v>
      </c>
      <c r="D557" s="107">
        <v>39</v>
      </c>
      <c r="E557" s="46" t="s">
        <v>77</v>
      </c>
      <c r="F557" s="31" t="s">
        <v>53</v>
      </c>
      <c r="G557" s="31" t="s">
        <v>53</v>
      </c>
      <c r="H557" s="31" t="s">
        <v>77</v>
      </c>
      <c r="I557" s="31" t="s">
        <v>53</v>
      </c>
      <c r="J557" s="31" t="s">
        <v>77</v>
      </c>
      <c r="K557" s="31" t="s">
        <v>77</v>
      </c>
      <c r="L557" s="31" t="s">
        <v>53</v>
      </c>
      <c r="M557" s="31" t="s">
        <v>77</v>
      </c>
      <c r="N557" s="31" t="s">
        <v>77</v>
      </c>
      <c r="O557" s="31" t="s">
        <v>53</v>
      </c>
      <c r="P557" s="31" t="s">
        <v>53</v>
      </c>
      <c r="Q557" s="31" t="s">
        <v>77</v>
      </c>
      <c r="R557" s="31" t="s">
        <v>77</v>
      </c>
      <c r="S557" s="31" t="s">
        <v>53</v>
      </c>
      <c r="T557" s="31" t="s">
        <v>77</v>
      </c>
      <c r="U557" s="31" t="s">
        <v>77</v>
      </c>
      <c r="V557" s="31" t="s">
        <v>77</v>
      </c>
      <c r="W557" s="31" t="s">
        <v>77</v>
      </c>
      <c r="X557" s="31" t="s">
        <v>77</v>
      </c>
      <c r="Y557" s="31" t="s">
        <v>77</v>
      </c>
      <c r="Z557" s="31" t="s">
        <v>53</v>
      </c>
      <c r="AA557" s="31" t="s">
        <v>53</v>
      </c>
      <c r="AB557" s="31" t="s">
        <v>53</v>
      </c>
      <c r="AC557" s="31" t="s">
        <v>77</v>
      </c>
      <c r="AD557" s="31" t="s">
        <v>77</v>
      </c>
      <c r="AE557" s="31" t="s">
        <v>77</v>
      </c>
      <c r="AF557" s="31" t="s">
        <v>77</v>
      </c>
      <c r="AG557" s="31" t="s">
        <v>77</v>
      </c>
      <c r="AH557" s="31" t="s">
        <v>77</v>
      </c>
      <c r="AI557" s="31" t="s">
        <v>53</v>
      </c>
      <c r="AJ557" s="31" t="s">
        <v>77</v>
      </c>
      <c r="AK557" s="31" t="s">
        <v>53</v>
      </c>
      <c r="AL557" s="31" t="s">
        <v>77</v>
      </c>
      <c r="AM557" s="31" t="s">
        <v>77</v>
      </c>
      <c r="AN557" s="31" t="s">
        <v>77</v>
      </c>
      <c r="AO557" s="31" t="s">
        <v>77</v>
      </c>
      <c r="AP557" s="31" t="s">
        <v>77</v>
      </c>
      <c r="AQ557" s="31" t="s">
        <v>77</v>
      </c>
      <c r="AR557" s="148" t="s">
        <v>77</v>
      </c>
      <c r="AS557" s="21"/>
      <c r="AT557" s="21"/>
      <c r="AU557" s="21"/>
      <c r="AV557" s="21"/>
      <c r="AW557" s="21"/>
      <c r="AX557" s="21"/>
      <c r="AY557" s="21"/>
      <c r="AZ557" s="21"/>
      <c r="BA557" s="21"/>
      <c r="BB557" s="21"/>
      <c r="BC557" s="21"/>
      <c r="BD557" s="21"/>
      <c r="BE557" s="21"/>
      <c r="BF557" s="21"/>
      <c r="BG557" s="21"/>
      <c r="BH557" s="21"/>
      <c r="BI557" s="21"/>
      <c r="BJ557" s="21"/>
    </row>
    <row r="558" spans="1:62" ht="18" customHeight="1">
      <c r="A558" s="4329" t="s">
        <v>219</v>
      </c>
      <c r="B558" s="1264">
        <f>C558/D558</f>
        <v>0.58974358974358976</v>
      </c>
      <c r="C558" s="98">
        <v>23</v>
      </c>
      <c r="D558" s="107">
        <v>39</v>
      </c>
      <c r="E558" s="46" t="s">
        <v>53</v>
      </c>
      <c r="F558" s="31" t="s">
        <v>77</v>
      </c>
      <c r="G558" s="31" t="s">
        <v>77</v>
      </c>
      <c r="H558" s="31" t="s">
        <v>53</v>
      </c>
      <c r="I558" s="31" t="s">
        <v>77</v>
      </c>
      <c r="J558" s="31" t="s">
        <v>53</v>
      </c>
      <c r="K558" s="31" t="s">
        <v>53</v>
      </c>
      <c r="L558" s="31" t="s">
        <v>77</v>
      </c>
      <c r="M558" s="31" t="s">
        <v>77</v>
      </c>
      <c r="N558" s="31" t="s">
        <v>53</v>
      </c>
      <c r="O558" s="31" t="s">
        <v>77</v>
      </c>
      <c r="P558" s="31" t="s">
        <v>77</v>
      </c>
      <c r="Q558" s="97" t="s">
        <v>53</v>
      </c>
      <c r="R558" s="31" t="s">
        <v>53</v>
      </c>
      <c r="S558" s="31" t="s">
        <v>77</v>
      </c>
      <c r="T558" s="31" t="s">
        <v>77</v>
      </c>
      <c r="U558" s="31" t="s">
        <v>77</v>
      </c>
      <c r="V558" s="31" t="s">
        <v>53</v>
      </c>
      <c r="W558" s="31" t="s">
        <v>53</v>
      </c>
      <c r="X558" s="31" t="s">
        <v>53</v>
      </c>
      <c r="Y558" s="31" t="s">
        <v>77</v>
      </c>
      <c r="Z558" s="31" t="s">
        <v>77</v>
      </c>
      <c r="AA558" s="31" t="s">
        <v>77</v>
      </c>
      <c r="AB558" s="31" t="s">
        <v>77</v>
      </c>
      <c r="AC558" s="31" t="s">
        <v>53</v>
      </c>
      <c r="AD558" s="31" t="s">
        <v>53</v>
      </c>
      <c r="AE558" s="31" t="s">
        <v>53</v>
      </c>
      <c r="AF558" s="31" t="s">
        <v>53</v>
      </c>
      <c r="AG558" s="31" t="s">
        <v>53</v>
      </c>
      <c r="AH558" s="31" t="s">
        <v>53</v>
      </c>
      <c r="AI558" s="31" t="s">
        <v>77</v>
      </c>
      <c r="AJ558" s="31" t="s">
        <v>53</v>
      </c>
      <c r="AK558" s="31" t="s">
        <v>77</v>
      </c>
      <c r="AL558" s="31" t="s">
        <v>53</v>
      </c>
      <c r="AM558" s="31" t="s">
        <v>53</v>
      </c>
      <c r="AN558" s="31" t="s">
        <v>53</v>
      </c>
      <c r="AO558" s="31" t="s">
        <v>53</v>
      </c>
      <c r="AP558" s="31" t="s">
        <v>77</v>
      </c>
      <c r="AQ558" s="31" t="s">
        <v>53</v>
      </c>
      <c r="AR558" s="148" t="s">
        <v>53</v>
      </c>
      <c r="AS558" s="21"/>
      <c r="AT558" s="21"/>
      <c r="AU558" s="21"/>
      <c r="AV558" s="21"/>
      <c r="AW558" s="21"/>
      <c r="AX558" s="21"/>
      <c r="AY558" s="21"/>
      <c r="AZ558" s="21"/>
      <c r="BA558" s="21"/>
      <c r="BB558" s="21"/>
      <c r="BC558" s="21"/>
      <c r="BD558" s="21"/>
      <c r="BE558" s="21"/>
      <c r="BF558" s="21"/>
      <c r="BG558" s="21"/>
      <c r="BH558" s="21"/>
      <c r="BI558" s="21"/>
      <c r="BJ558" s="21"/>
    </row>
    <row r="559" spans="1:62" ht="18" customHeight="1">
      <c r="A559" s="4329" t="s">
        <v>220</v>
      </c>
      <c r="B559" s="1264">
        <f>C559/D559</f>
        <v>7.6923076923076927E-2</v>
      </c>
      <c r="C559" s="98">
        <v>3</v>
      </c>
      <c r="D559" s="107">
        <v>39</v>
      </c>
      <c r="E559" s="46" t="s">
        <v>77</v>
      </c>
      <c r="F559" s="31" t="s">
        <v>77</v>
      </c>
      <c r="G559" s="31" t="s">
        <v>77</v>
      </c>
      <c r="H559" s="31" t="s">
        <v>77</v>
      </c>
      <c r="I559" s="31" t="s">
        <v>77</v>
      </c>
      <c r="J559" s="31" t="s">
        <v>77</v>
      </c>
      <c r="K559" s="31" t="s">
        <v>77</v>
      </c>
      <c r="L559" s="31" t="s">
        <v>77</v>
      </c>
      <c r="M559" s="31" t="s">
        <v>53</v>
      </c>
      <c r="N559" s="31" t="s">
        <v>77</v>
      </c>
      <c r="O559" s="31" t="s">
        <v>77</v>
      </c>
      <c r="P559" s="31" t="s">
        <v>77</v>
      </c>
      <c r="Q559" s="31" t="s">
        <v>77</v>
      </c>
      <c r="R559" s="31" t="s">
        <v>77</v>
      </c>
      <c r="S559" s="31" t="s">
        <v>77</v>
      </c>
      <c r="T559" s="31" t="s">
        <v>53</v>
      </c>
      <c r="U559" s="31" t="s">
        <v>53</v>
      </c>
      <c r="V559" s="31" t="s">
        <v>77</v>
      </c>
      <c r="W559" s="31" t="s">
        <v>77</v>
      </c>
      <c r="X559" s="31" t="s">
        <v>77</v>
      </c>
      <c r="Y559" s="31" t="s">
        <v>77</v>
      </c>
      <c r="Z559" s="31" t="s">
        <v>77</v>
      </c>
      <c r="AA559" s="31" t="s">
        <v>77</v>
      </c>
      <c r="AB559" s="31" t="s">
        <v>77</v>
      </c>
      <c r="AC559" s="31" t="s">
        <v>77</v>
      </c>
      <c r="AD559" s="31" t="s">
        <v>77</v>
      </c>
      <c r="AE559" s="31" t="s">
        <v>77</v>
      </c>
      <c r="AF559" s="31" t="s">
        <v>77</v>
      </c>
      <c r="AG559" s="31" t="s">
        <v>77</v>
      </c>
      <c r="AH559" s="31" t="s">
        <v>77</v>
      </c>
      <c r="AI559" s="31" t="s">
        <v>77</v>
      </c>
      <c r="AJ559" s="31" t="s">
        <v>77</v>
      </c>
      <c r="AK559" s="31" t="s">
        <v>77</v>
      </c>
      <c r="AL559" s="31" t="s">
        <v>77</v>
      </c>
      <c r="AM559" s="31" t="s">
        <v>77</v>
      </c>
      <c r="AN559" s="31" t="s">
        <v>77</v>
      </c>
      <c r="AO559" s="31" t="s">
        <v>77</v>
      </c>
      <c r="AP559" s="31" t="s">
        <v>77</v>
      </c>
      <c r="AQ559" s="31" t="s">
        <v>77</v>
      </c>
      <c r="AR559" s="148" t="s">
        <v>77</v>
      </c>
      <c r="AS559" s="21"/>
      <c r="AT559" s="21"/>
      <c r="AU559" s="21"/>
      <c r="AV559" s="21"/>
      <c r="AW559" s="21"/>
      <c r="AX559" s="21"/>
      <c r="AY559" s="21"/>
      <c r="AZ559" s="21"/>
      <c r="BA559" s="21"/>
      <c r="BB559" s="21"/>
      <c r="BC559" s="21"/>
      <c r="BD559" s="21"/>
      <c r="BE559" s="21"/>
      <c r="BF559" s="21"/>
      <c r="BG559" s="21"/>
      <c r="BH559" s="21"/>
      <c r="BI559" s="21"/>
      <c r="BJ559" s="21"/>
    </row>
    <row r="560" spans="1:62" ht="18" customHeight="1">
      <c r="A560" s="4357" t="s">
        <v>223</v>
      </c>
      <c r="B560" s="4397"/>
      <c r="C560" s="1389"/>
      <c r="D560" s="121"/>
      <c r="E560" s="44"/>
      <c r="F560" s="44"/>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124"/>
      <c r="AS560" s="21"/>
      <c r="AT560" s="21"/>
      <c r="AU560" s="21"/>
      <c r="AV560" s="21"/>
      <c r="AW560" s="21"/>
      <c r="AX560" s="21"/>
      <c r="AY560" s="21"/>
      <c r="AZ560" s="21"/>
      <c r="BA560" s="21"/>
      <c r="BB560" s="21"/>
      <c r="BC560" s="21"/>
      <c r="BD560" s="21"/>
      <c r="BE560" s="21"/>
      <c r="BF560" s="21"/>
      <c r="BG560" s="21"/>
      <c r="BH560" s="21"/>
      <c r="BI560" s="21"/>
      <c r="BJ560" s="21"/>
    </row>
    <row r="561" spans="1:62" ht="18" customHeight="1">
      <c r="A561" s="4329" t="s">
        <v>218</v>
      </c>
      <c r="B561" s="1264">
        <f>C561/D561</f>
        <v>0.5</v>
      </c>
      <c r="C561" s="98">
        <v>20</v>
      </c>
      <c r="D561" s="107">
        <v>40</v>
      </c>
      <c r="E561" s="46" t="s">
        <v>77</v>
      </c>
      <c r="F561" s="31" t="s">
        <v>53</v>
      </c>
      <c r="G561" s="31" t="s">
        <v>53</v>
      </c>
      <c r="H561" s="31" t="s">
        <v>53</v>
      </c>
      <c r="I561" s="31" t="s">
        <v>53</v>
      </c>
      <c r="J561" s="31" t="s">
        <v>77</v>
      </c>
      <c r="K561" s="31" t="s">
        <v>77</v>
      </c>
      <c r="L561" s="31" t="s">
        <v>53</v>
      </c>
      <c r="M561" s="31" t="s">
        <v>77</v>
      </c>
      <c r="N561" s="31" t="s">
        <v>53</v>
      </c>
      <c r="O561" s="31" t="s">
        <v>77</v>
      </c>
      <c r="P561" s="31" t="s">
        <v>53</v>
      </c>
      <c r="Q561" s="31" t="s">
        <v>53</v>
      </c>
      <c r="R561" s="31" t="s">
        <v>77</v>
      </c>
      <c r="S561" s="31" t="s">
        <v>53</v>
      </c>
      <c r="T561" s="31" t="s">
        <v>77</v>
      </c>
      <c r="U561" s="31" t="s">
        <v>77</v>
      </c>
      <c r="V561" s="31" t="s">
        <v>77</v>
      </c>
      <c r="W561" s="31" t="s">
        <v>77</v>
      </c>
      <c r="X561" s="31" t="s">
        <v>77</v>
      </c>
      <c r="Y561" s="31" t="s">
        <v>53</v>
      </c>
      <c r="Z561" s="31" t="s">
        <v>53</v>
      </c>
      <c r="AA561" s="31" t="s">
        <v>53</v>
      </c>
      <c r="AB561" s="31" t="s">
        <v>53</v>
      </c>
      <c r="AC561" s="31" t="s">
        <v>77</v>
      </c>
      <c r="AD561" s="31" t="s">
        <v>53</v>
      </c>
      <c r="AE561" s="31" t="s">
        <v>77</v>
      </c>
      <c r="AF561" s="31" t="s">
        <v>77</v>
      </c>
      <c r="AG561" s="31" t="s">
        <v>77</v>
      </c>
      <c r="AH561" s="31" t="s">
        <v>77</v>
      </c>
      <c r="AI561" s="31" t="s">
        <v>77</v>
      </c>
      <c r="AJ561" s="31" t="s">
        <v>53</v>
      </c>
      <c r="AK561" s="31" t="s">
        <v>53</v>
      </c>
      <c r="AL561" s="31" t="s">
        <v>77</v>
      </c>
      <c r="AM561" s="31" t="s">
        <v>53</v>
      </c>
      <c r="AN561" s="31" t="s">
        <v>77</v>
      </c>
      <c r="AO561" s="31" t="s">
        <v>77</v>
      </c>
      <c r="AP561" s="31" t="s">
        <v>77</v>
      </c>
      <c r="AQ561" s="31" t="s">
        <v>53</v>
      </c>
      <c r="AR561" s="148" t="s">
        <v>53</v>
      </c>
      <c r="AS561" s="21"/>
      <c r="AT561" s="21"/>
      <c r="AU561" s="21"/>
      <c r="AV561" s="21"/>
      <c r="AW561" s="21"/>
      <c r="AX561" s="21"/>
      <c r="AY561" s="21"/>
      <c r="AZ561" s="21"/>
      <c r="BA561" s="21"/>
      <c r="BB561" s="21"/>
      <c r="BC561" s="21"/>
      <c r="BD561" s="21"/>
      <c r="BE561" s="21"/>
      <c r="BF561" s="21"/>
      <c r="BG561" s="21"/>
      <c r="BH561" s="21"/>
      <c r="BI561" s="21"/>
      <c r="BJ561" s="21"/>
    </row>
    <row r="562" spans="1:62" ht="18" customHeight="1">
      <c r="A562" s="4329" t="s">
        <v>219</v>
      </c>
      <c r="B562" s="1264">
        <f>C562/D562</f>
        <v>0.4</v>
      </c>
      <c r="C562" s="98">
        <v>16</v>
      </c>
      <c r="D562" s="107">
        <v>40</v>
      </c>
      <c r="E562" s="46" t="s">
        <v>53</v>
      </c>
      <c r="F562" s="31" t="s">
        <v>77</v>
      </c>
      <c r="G562" s="31" t="s">
        <v>77</v>
      </c>
      <c r="H562" s="31" t="s">
        <v>77</v>
      </c>
      <c r="I562" s="31" t="s">
        <v>77</v>
      </c>
      <c r="J562" s="31" t="s">
        <v>53</v>
      </c>
      <c r="K562" s="31" t="s">
        <v>53</v>
      </c>
      <c r="L562" s="31" t="s">
        <v>77</v>
      </c>
      <c r="M562" s="31" t="s">
        <v>53</v>
      </c>
      <c r="N562" s="31" t="s">
        <v>77</v>
      </c>
      <c r="O562" s="31" t="s">
        <v>77</v>
      </c>
      <c r="P562" s="31" t="s">
        <v>77</v>
      </c>
      <c r="Q562" s="31" t="s">
        <v>77</v>
      </c>
      <c r="R562" s="31" t="s">
        <v>77</v>
      </c>
      <c r="S562" s="31" t="s">
        <v>77</v>
      </c>
      <c r="T562" s="31" t="s">
        <v>77</v>
      </c>
      <c r="U562" s="31" t="s">
        <v>53</v>
      </c>
      <c r="V562" s="31" t="s">
        <v>53</v>
      </c>
      <c r="W562" s="31" t="s">
        <v>53</v>
      </c>
      <c r="X562" s="31" t="s">
        <v>53</v>
      </c>
      <c r="Y562" s="31" t="s">
        <v>77</v>
      </c>
      <c r="Z562" s="31" t="s">
        <v>77</v>
      </c>
      <c r="AA562" s="31" t="s">
        <v>77</v>
      </c>
      <c r="AB562" s="31" t="s">
        <v>77</v>
      </c>
      <c r="AC562" s="31" t="s">
        <v>77</v>
      </c>
      <c r="AD562" s="31" t="s">
        <v>77</v>
      </c>
      <c r="AE562" s="31" t="s">
        <v>53</v>
      </c>
      <c r="AF562" s="31" t="s">
        <v>53</v>
      </c>
      <c r="AG562" s="31" t="s">
        <v>53</v>
      </c>
      <c r="AH562" s="31" t="s">
        <v>53</v>
      </c>
      <c r="AI562" s="31" t="s">
        <v>53</v>
      </c>
      <c r="AJ562" s="31" t="s">
        <v>77</v>
      </c>
      <c r="AK562" s="31" t="s">
        <v>77</v>
      </c>
      <c r="AL562" s="31" t="s">
        <v>53</v>
      </c>
      <c r="AM562" s="31" t="s">
        <v>77</v>
      </c>
      <c r="AN562" s="31" t="s">
        <v>53</v>
      </c>
      <c r="AO562" s="31" t="s">
        <v>53</v>
      </c>
      <c r="AP562" s="31" t="s">
        <v>77</v>
      </c>
      <c r="AQ562" s="31" t="s">
        <v>77</v>
      </c>
      <c r="AR562" s="148" t="s">
        <v>77</v>
      </c>
      <c r="AS562" s="21"/>
      <c r="AT562" s="21"/>
      <c r="AU562" s="21"/>
      <c r="AV562" s="21"/>
      <c r="AW562" s="21"/>
      <c r="AX562" s="21"/>
      <c r="AY562" s="21"/>
      <c r="AZ562" s="21"/>
      <c r="BA562" s="21"/>
      <c r="BB562" s="21"/>
      <c r="BC562" s="21"/>
      <c r="BD562" s="21"/>
      <c r="BE562" s="21"/>
      <c r="BF562" s="21"/>
      <c r="BG562" s="21"/>
      <c r="BH562" s="21"/>
      <c r="BI562" s="21"/>
      <c r="BJ562" s="21"/>
    </row>
    <row r="563" spans="1:62" ht="18" customHeight="1">
      <c r="A563" s="4329" t="s">
        <v>220</v>
      </c>
      <c r="B563" s="4403">
        <f>C563/D563</f>
        <v>0.1</v>
      </c>
      <c r="C563" s="98">
        <v>4</v>
      </c>
      <c r="D563" s="107">
        <v>40</v>
      </c>
      <c r="E563" s="46" t="s">
        <v>77</v>
      </c>
      <c r="F563" s="31" t="s">
        <v>77</v>
      </c>
      <c r="G563" s="31" t="s">
        <v>77</v>
      </c>
      <c r="H563" s="31" t="s">
        <v>77</v>
      </c>
      <c r="I563" s="31" t="s">
        <v>77</v>
      </c>
      <c r="J563" s="31" t="s">
        <v>77</v>
      </c>
      <c r="K563" s="31" t="s">
        <v>77</v>
      </c>
      <c r="L563" s="31" t="s">
        <v>77</v>
      </c>
      <c r="M563" s="31" t="s">
        <v>77</v>
      </c>
      <c r="N563" s="31" t="s">
        <v>77</v>
      </c>
      <c r="O563" s="31" t="s">
        <v>53</v>
      </c>
      <c r="P563" s="31" t="s">
        <v>77</v>
      </c>
      <c r="Q563" s="31" t="s">
        <v>77</v>
      </c>
      <c r="R563" s="31" t="s">
        <v>53</v>
      </c>
      <c r="S563" s="31" t="s">
        <v>77</v>
      </c>
      <c r="T563" s="31" t="s">
        <v>53</v>
      </c>
      <c r="U563" s="31" t="s">
        <v>77</v>
      </c>
      <c r="V563" s="31" t="s">
        <v>77</v>
      </c>
      <c r="W563" s="31" t="s">
        <v>77</v>
      </c>
      <c r="X563" s="31" t="s">
        <v>77</v>
      </c>
      <c r="Y563" s="31" t="s">
        <v>77</v>
      </c>
      <c r="Z563" s="31" t="s">
        <v>77</v>
      </c>
      <c r="AA563" s="31" t="s">
        <v>77</v>
      </c>
      <c r="AB563" s="31" t="s">
        <v>77</v>
      </c>
      <c r="AC563" s="31" t="s">
        <v>53</v>
      </c>
      <c r="AD563" s="31" t="s">
        <v>77</v>
      </c>
      <c r="AE563" s="31" t="s">
        <v>77</v>
      </c>
      <c r="AF563" s="31" t="s">
        <v>77</v>
      </c>
      <c r="AG563" s="31" t="s">
        <v>77</v>
      </c>
      <c r="AH563" s="31" t="s">
        <v>77</v>
      </c>
      <c r="AI563" s="31" t="s">
        <v>77</v>
      </c>
      <c r="AJ563" s="31" t="s">
        <v>77</v>
      </c>
      <c r="AK563" s="31" t="s">
        <v>77</v>
      </c>
      <c r="AL563" s="31" t="s">
        <v>77</v>
      </c>
      <c r="AM563" s="31" t="s">
        <v>77</v>
      </c>
      <c r="AN563" s="31" t="s">
        <v>77</v>
      </c>
      <c r="AO563" s="31" t="s">
        <v>77</v>
      </c>
      <c r="AP563" s="31" t="s">
        <v>77</v>
      </c>
      <c r="AQ563" s="31" t="s">
        <v>77</v>
      </c>
      <c r="AR563" s="148" t="s">
        <v>77</v>
      </c>
      <c r="AS563" s="21"/>
      <c r="AT563" s="21"/>
      <c r="AU563" s="21"/>
      <c r="AV563" s="21"/>
      <c r="AW563" s="21"/>
      <c r="AX563" s="21"/>
      <c r="AY563" s="21"/>
      <c r="AZ563" s="21"/>
      <c r="BA563" s="21"/>
      <c r="BB563" s="21"/>
      <c r="BC563" s="21"/>
      <c r="BD563" s="21"/>
      <c r="BE563" s="21"/>
      <c r="BF563" s="21"/>
      <c r="BG563" s="21"/>
      <c r="BH563" s="21"/>
      <c r="BI563" s="21"/>
      <c r="BJ563" s="21"/>
    </row>
    <row r="564" spans="1:62" ht="18" customHeight="1">
      <c r="A564" s="4368" t="s">
        <v>224</v>
      </c>
      <c r="B564" s="1264">
        <f>C564/D564</f>
        <v>0.46666666666666667</v>
      </c>
      <c r="C564" s="98">
        <v>14</v>
      </c>
      <c r="D564" s="107">
        <v>30</v>
      </c>
      <c r="E564" s="1261" t="s">
        <v>53</v>
      </c>
      <c r="F564" s="31" t="s">
        <v>53</v>
      </c>
      <c r="G564" s="31" t="s">
        <v>58</v>
      </c>
      <c r="H564" s="31" t="s">
        <v>54</v>
      </c>
      <c r="I564" s="82" t="s">
        <v>53</v>
      </c>
      <c r="J564" s="31" t="s">
        <v>58</v>
      </c>
      <c r="K564" s="31" t="s">
        <v>58</v>
      </c>
      <c r="L564" s="82" t="s">
        <v>54</v>
      </c>
      <c r="M564" s="31" t="s">
        <v>54</v>
      </c>
      <c r="N564" s="82" t="s">
        <v>53</v>
      </c>
      <c r="O564" s="82" t="s">
        <v>58</v>
      </c>
      <c r="P564" s="31" t="s">
        <v>53</v>
      </c>
      <c r="Q564" s="31" t="s">
        <v>58</v>
      </c>
      <c r="R564" s="31" t="s">
        <v>54</v>
      </c>
      <c r="S564" s="82" t="s">
        <v>53</v>
      </c>
      <c r="T564" s="82" t="s">
        <v>54</v>
      </c>
      <c r="U564" s="31" t="s">
        <v>54</v>
      </c>
      <c r="V564" s="31" t="s">
        <v>54</v>
      </c>
      <c r="W564" s="31" t="s">
        <v>53</v>
      </c>
      <c r="X564" s="31" t="s">
        <v>54</v>
      </c>
      <c r="Y564" s="82" t="s">
        <v>53</v>
      </c>
      <c r="Z564" s="31" t="s">
        <v>53</v>
      </c>
      <c r="AA564" s="82" t="s">
        <v>53</v>
      </c>
      <c r="AB564" s="31" t="s">
        <v>58</v>
      </c>
      <c r="AC564" s="81" t="s">
        <v>54</v>
      </c>
      <c r="AD564" s="31" t="s">
        <v>54</v>
      </c>
      <c r="AE564" s="31" t="s">
        <v>58</v>
      </c>
      <c r="AF564" s="31" t="s">
        <v>54</v>
      </c>
      <c r="AG564" s="31" t="s">
        <v>58</v>
      </c>
      <c r="AH564" s="31" t="s">
        <v>54</v>
      </c>
      <c r="AI564" s="31" t="s">
        <v>58</v>
      </c>
      <c r="AJ564" s="82" t="s">
        <v>53</v>
      </c>
      <c r="AK564" s="31" t="s">
        <v>53</v>
      </c>
      <c r="AL564" s="31" t="s">
        <v>53</v>
      </c>
      <c r="AM564" s="31" t="s">
        <v>54</v>
      </c>
      <c r="AN564" s="82" t="s">
        <v>54</v>
      </c>
      <c r="AO564" s="31" t="s">
        <v>53</v>
      </c>
      <c r="AP564" s="31" t="s">
        <v>58</v>
      </c>
      <c r="AQ564" s="31" t="s">
        <v>54</v>
      </c>
      <c r="AR564" s="148" t="s">
        <v>58</v>
      </c>
      <c r="AS564" s="21"/>
      <c r="AT564" s="21"/>
      <c r="AU564" s="21"/>
      <c r="AV564" s="21"/>
      <c r="AW564" s="21"/>
      <c r="AX564" s="21"/>
      <c r="AY564" s="21"/>
      <c r="AZ564" s="21"/>
      <c r="BA564" s="21"/>
      <c r="BB564" s="21"/>
      <c r="BC564" s="21"/>
      <c r="BD564" s="21"/>
      <c r="BE564" s="21"/>
      <c r="BF564" s="21"/>
      <c r="BG564" s="21"/>
      <c r="BH564" s="21"/>
      <c r="BI564" s="21"/>
      <c r="BJ564" s="21"/>
    </row>
    <row r="565" spans="1:62" ht="31.5" customHeight="1">
      <c r="A565" s="4365" t="s">
        <v>225</v>
      </c>
      <c r="B565" s="4397"/>
      <c r="C565" s="1389"/>
      <c r="D565" s="121"/>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124"/>
      <c r="AS565" s="21"/>
      <c r="AT565" s="21"/>
      <c r="AU565" s="21"/>
      <c r="AV565" s="21"/>
      <c r="AW565" s="21"/>
      <c r="AX565" s="21"/>
      <c r="AY565" s="21"/>
      <c r="AZ565" s="21"/>
      <c r="BA565" s="21"/>
      <c r="BB565" s="21"/>
      <c r="BC565" s="21"/>
      <c r="BD565" s="21"/>
      <c r="BE565" s="21"/>
      <c r="BF565" s="21"/>
      <c r="BG565" s="21"/>
      <c r="BH565" s="21"/>
      <c r="BI565" s="21"/>
      <c r="BJ565" s="21"/>
    </row>
    <row r="566" spans="1:62" ht="21" customHeight="1">
      <c r="A566" s="4329" t="s">
        <v>226</v>
      </c>
      <c r="B566" s="1264">
        <f t="shared" ref="B566:B575" si="33">C566/D566</f>
        <v>0.16666666666666666</v>
      </c>
      <c r="C566" s="98">
        <v>6</v>
      </c>
      <c r="D566" s="107">
        <v>36</v>
      </c>
      <c r="E566" s="46" t="s">
        <v>53</v>
      </c>
      <c r="F566" s="31" t="s">
        <v>77</v>
      </c>
      <c r="G566" s="31" t="s">
        <v>77</v>
      </c>
      <c r="H566" s="31" t="s">
        <v>77</v>
      </c>
      <c r="I566" s="31" t="s">
        <v>53</v>
      </c>
      <c r="J566" s="31" t="s">
        <v>77</v>
      </c>
      <c r="K566" s="31" t="s">
        <v>53</v>
      </c>
      <c r="L566" s="31" t="s">
        <v>77</v>
      </c>
      <c r="M566" s="31" t="s">
        <v>77</v>
      </c>
      <c r="N566" s="31" t="s">
        <v>77</v>
      </c>
      <c r="O566" s="31" t="s">
        <v>77</v>
      </c>
      <c r="P566" s="31" t="s">
        <v>77</v>
      </c>
      <c r="Q566" s="31" t="s">
        <v>77</v>
      </c>
      <c r="R566" s="31" t="s">
        <v>77</v>
      </c>
      <c r="S566" s="31" t="s">
        <v>77</v>
      </c>
      <c r="T566" s="31" t="s">
        <v>77</v>
      </c>
      <c r="U566" s="31" t="s">
        <v>77</v>
      </c>
      <c r="V566" s="31" t="s">
        <v>77</v>
      </c>
      <c r="W566" s="31" t="s">
        <v>77</v>
      </c>
      <c r="X566" s="31" t="s">
        <v>77</v>
      </c>
      <c r="Y566" s="31" t="s">
        <v>77</v>
      </c>
      <c r="Z566" s="31" t="s">
        <v>77</v>
      </c>
      <c r="AA566" s="31" t="s">
        <v>77</v>
      </c>
      <c r="AB566" s="31" t="s">
        <v>77</v>
      </c>
      <c r="AC566" s="31" t="s">
        <v>77</v>
      </c>
      <c r="AD566" s="31" t="s">
        <v>77</v>
      </c>
      <c r="AE566" s="31" t="s">
        <v>53</v>
      </c>
      <c r="AF566" s="31" t="s">
        <v>77</v>
      </c>
      <c r="AG566" s="31" t="s">
        <v>77</v>
      </c>
      <c r="AH566" s="31" t="s">
        <v>77</v>
      </c>
      <c r="AI566" s="31" t="s">
        <v>53</v>
      </c>
      <c r="AJ566" s="31" t="s">
        <v>77</v>
      </c>
      <c r="AK566" s="31" t="s">
        <v>77</v>
      </c>
      <c r="AL566" s="31" t="s">
        <v>53</v>
      </c>
      <c r="AM566" s="31" t="s">
        <v>77</v>
      </c>
      <c r="AN566" s="31" t="s">
        <v>77</v>
      </c>
      <c r="AO566" s="31" t="s">
        <v>77</v>
      </c>
      <c r="AP566" s="31" t="s">
        <v>77</v>
      </c>
      <c r="AQ566" s="31" t="s">
        <v>77</v>
      </c>
      <c r="AR566" s="148" t="s">
        <v>77</v>
      </c>
      <c r="AS566" s="21"/>
      <c r="AT566" s="21"/>
      <c r="AU566" s="21"/>
      <c r="AV566" s="21"/>
      <c r="AW566" s="21"/>
      <c r="AX566" s="21"/>
      <c r="AY566" s="21"/>
      <c r="AZ566" s="21"/>
      <c r="BA566" s="21"/>
      <c r="BB566" s="21"/>
      <c r="BC566" s="21"/>
      <c r="BD566" s="21"/>
      <c r="BE566" s="21"/>
      <c r="BF566" s="21"/>
      <c r="BG566" s="21"/>
      <c r="BH566" s="21"/>
      <c r="BI566" s="21"/>
      <c r="BJ566" s="21"/>
    </row>
    <row r="567" spans="1:62" ht="21" customHeight="1">
      <c r="A567" s="4329" t="s">
        <v>227</v>
      </c>
      <c r="B567" s="1264">
        <f t="shared" si="33"/>
        <v>0.1388888888888889</v>
      </c>
      <c r="C567" s="98">
        <v>5</v>
      </c>
      <c r="D567" s="107">
        <v>36</v>
      </c>
      <c r="E567" s="46" t="s">
        <v>77</v>
      </c>
      <c r="F567" s="31" t="s">
        <v>77</v>
      </c>
      <c r="G567" s="31" t="s">
        <v>53</v>
      </c>
      <c r="H567" s="31" t="s">
        <v>77</v>
      </c>
      <c r="I567" s="31" t="s">
        <v>77</v>
      </c>
      <c r="J567" s="31" t="s">
        <v>77</v>
      </c>
      <c r="K567" s="31" t="s">
        <v>77</v>
      </c>
      <c r="L567" s="31" t="s">
        <v>53</v>
      </c>
      <c r="M567" s="31" t="s">
        <v>77</v>
      </c>
      <c r="N567" s="31" t="s">
        <v>77</v>
      </c>
      <c r="O567" s="31" t="s">
        <v>77</v>
      </c>
      <c r="P567" s="31" t="s">
        <v>77</v>
      </c>
      <c r="Q567" s="31" t="s">
        <v>77</v>
      </c>
      <c r="R567" s="31" t="s">
        <v>77</v>
      </c>
      <c r="S567" s="31" t="s">
        <v>77</v>
      </c>
      <c r="T567" s="31" t="s">
        <v>77</v>
      </c>
      <c r="U567" s="31" t="s">
        <v>77</v>
      </c>
      <c r="V567" s="31" t="s">
        <v>77</v>
      </c>
      <c r="W567" s="31" t="s">
        <v>77</v>
      </c>
      <c r="X567" s="31" t="s">
        <v>77</v>
      </c>
      <c r="Y567" s="31" t="s">
        <v>77</v>
      </c>
      <c r="Z567" s="31" t="s">
        <v>77</v>
      </c>
      <c r="AA567" s="31" t="s">
        <v>77</v>
      </c>
      <c r="AB567" s="31" t="s">
        <v>77</v>
      </c>
      <c r="AC567" s="31" t="s">
        <v>53</v>
      </c>
      <c r="AD567" s="31" t="s">
        <v>77</v>
      </c>
      <c r="AE567" s="31" t="s">
        <v>77</v>
      </c>
      <c r="AF567" s="31" t="s">
        <v>77</v>
      </c>
      <c r="AG567" s="31" t="s">
        <v>77</v>
      </c>
      <c r="AH567" s="31" t="s">
        <v>77</v>
      </c>
      <c r="AI567" s="31" t="s">
        <v>77</v>
      </c>
      <c r="AJ567" s="31" t="s">
        <v>53</v>
      </c>
      <c r="AK567" s="31" t="s">
        <v>77</v>
      </c>
      <c r="AL567" s="31" t="s">
        <v>77</v>
      </c>
      <c r="AM567" s="31" t="s">
        <v>77</v>
      </c>
      <c r="AN567" s="31" t="s">
        <v>77</v>
      </c>
      <c r="AO567" s="31" t="s">
        <v>53</v>
      </c>
      <c r="AP567" s="31" t="s">
        <v>77</v>
      </c>
      <c r="AQ567" s="31" t="s">
        <v>77</v>
      </c>
      <c r="AR567" s="148" t="s">
        <v>77</v>
      </c>
      <c r="AS567" s="21"/>
      <c r="AT567" s="21"/>
      <c r="AU567" s="21"/>
      <c r="AV567" s="21"/>
      <c r="AW567" s="21"/>
      <c r="AX567" s="21"/>
      <c r="AY567" s="21"/>
      <c r="AZ567" s="21"/>
      <c r="BA567" s="21"/>
      <c r="BB567" s="21"/>
      <c r="BC567" s="21"/>
      <c r="BD567" s="21"/>
      <c r="BE567" s="21"/>
      <c r="BF567" s="21"/>
      <c r="BG567" s="21"/>
      <c r="BH567" s="21"/>
      <c r="BI567" s="21"/>
      <c r="BJ567" s="21"/>
    </row>
    <row r="568" spans="1:62" ht="21" customHeight="1">
      <c r="A568" s="4329" t="s">
        <v>228</v>
      </c>
      <c r="B568" s="1264">
        <f t="shared" si="33"/>
        <v>0.1388888888888889</v>
      </c>
      <c r="C568" s="98">
        <v>5</v>
      </c>
      <c r="D568" s="107">
        <v>36</v>
      </c>
      <c r="E568" s="46" t="s">
        <v>77</v>
      </c>
      <c r="F568" s="31" t="s">
        <v>77</v>
      </c>
      <c r="G568" s="31" t="s">
        <v>77</v>
      </c>
      <c r="H568" s="31" t="s">
        <v>77</v>
      </c>
      <c r="I568" s="31" t="s">
        <v>77</v>
      </c>
      <c r="J568" s="31" t="s">
        <v>77</v>
      </c>
      <c r="K568" s="31" t="s">
        <v>77</v>
      </c>
      <c r="L568" s="31" t="s">
        <v>77</v>
      </c>
      <c r="M568" s="31" t="s">
        <v>53</v>
      </c>
      <c r="N568" s="31" t="s">
        <v>77</v>
      </c>
      <c r="O568" s="31" t="s">
        <v>77</v>
      </c>
      <c r="P568" s="31" t="s">
        <v>53</v>
      </c>
      <c r="Q568" s="31" t="s">
        <v>77</v>
      </c>
      <c r="R568" s="31" t="s">
        <v>77</v>
      </c>
      <c r="S568" s="31" t="s">
        <v>53</v>
      </c>
      <c r="T568" s="31" t="s">
        <v>77</v>
      </c>
      <c r="U568" s="31" t="s">
        <v>77</v>
      </c>
      <c r="V568" s="31" t="s">
        <v>77</v>
      </c>
      <c r="W568" s="31" t="s">
        <v>77</v>
      </c>
      <c r="X568" s="31" t="s">
        <v>77</v>
      </c>
      <c r="Y568" s="31" t="s">
        <v>53</v>
      </c>
      <c r="Z568" s="31" t="s">
        <v>77</v>
      </c>
      <c r="AA568" s="31" t="s">
        <v>77</v>
      </c>
      <c r="AB568" s="31" t="s">
        <v>77</v>
      </c>
      <c r="AC568" s="31" t="s">
        <v>77</v>
      </c>
      <c r="AD568" s="31" t="s">
        <v>77</v>
      </c>
      <c r="AE568" s="31" t="s">
        <v>77</v>
      </c>
      <c r="AF568" s="31" t="s">
        <v>77</v>
      </c>
      <c r="AG568" s="31" t="s">
        <v>53</v>
      </c>
      <c r="AH568" s="31" t="s">
        <v>77</v>
      </c>
      <c r="AI568" s="31" t="s">
        <v>77</v>
      </c>
      <c r="AJ568" s="31" t="s">
        <v>77</v>
      </c>
      <c r="AK568" s="31" t="s">
        <v>77</v>
      </c>
      <c r="AL568" s="31" t="s">
        <v>77</v>
      </c>
      <c r="AM568" s="31" t="s">
        <v>77</v>
      </c>
      <c r="AN568" s="31" t="s">
        <v>77</v>
      </c>
      <c r="AO568" s="31" t="s">
        <v>77</v>
      </c>
      <c r="AP568" s="31" t="s">
        <v>77</v>
      </c>
      <c r="AQ568" s="31" t="s">
        <v>77</v>
      </c>
      <c r="AR568" s="148" t="s">
        <v>77</v>
      </c>
      <c r="AS568" s="21"/>
      <c r="AT568" s="21"/>
      <c r="AU568" s="21"/>
      <c r="AV568" s="21"/>
      <c r="AW568" s="21"/>
      <c r="AX568" s="21"/>
      <c r="AY568" s="21"/>
      <c r="AZ568" s="21"/>
      <c r="BA568" s="21"/>
      <c r="BB568" s="21"/>
      <c r="BC568" s="21"/>
      <c r="BD568" s="21"/>
      <c r="BE568" s="21"/>
      <c r="BF568" s="21"/>
      <c r="BG568" s="21"/>
      <c r="BH568" s="21"/>
      <c r="BI568" s="21"/>
      <c r="BJ568" s="21"/>
    </row>
    <row r="569" spans="1:62" ht="21" customHeight="1">
      <c r="A569" s="4329" t="s">
        <v>229</v>
      </c>
      <c r="B569" s="1264">
        <f t="shared" si="33"/>
        <v>0.16666666666666666</v>
      </c>
      <c r="C569" s="98">
        <v>6</v>
      </c>
      <c r="D569" s="107">
        <v>36</v>
      </c>
      <c r="E569" s="46" t="s">
        <v>77</v>
      </c>
      <c r="F569" s="31" t="s">
        <v>77</v>
      </c>
      <c r="G569" s="31" t="s">
        <v>77</v>
      </c>
      <c r="H569" s="31" t="s">
        <v>77</v>
      </c>
      <c r="I569" s="31" t="s">
        <v>77</v>
      </c>
      <c r="J569" s="31" t="s">
        <v>77</v>
      </c>
      <c r="K569" s="31" t="s">
        <v>77</v>
      </c>
      <c r="L569" s="31" t="s">
        <v>77</v>
      </c>
      <c r="M569" s="31" t="s">
        <v>77</v>
      </c>
      <c r="N569" s="31" t="s">
        <v>77</v>
      </c>
      <c r="O569" s="31" t="s">
        <v>77</v>
      </c>
      <c r="P569" s="31" t="s">
        <v>77</v>
      </c>
      <c r="Q569" s="31" t="s">
        <v>77</v>
      </c>
      <c r="R569" s="31" t="s">
        <v>77</v>
      </c>
      <c r="S569" s="31" t="s">
        <v>77</v>
      </c>
      <c r="T569" s="31" t="s">
        <v>77</v>
      </c>
      <c r="U569" s="31" t="s">
        <v>53</v>
      </c>
      <c r="V569" s="31" t="s">
        <v>77</v>
      </c>
      <c r="W569" s="31" t="s">
        <v>77</v>
      </c>
      <c r="X569" s="31" t="s">
        <v>77</v>
      </c>
      <c r="Y569" s="31" t="s">
        <v>77</v>
      </c>
      <c r="Z569" s="31" t="s">
        <v>53</v>
      </c>
      <c r="AA569" s="31" t="s">
        <v>77</v>
      </c>
      <c r="AB569" s="31" t="s">
        <v>77</v>
      </c>
      <c r="AC569" s="31" t="s">
        <v>77</v>
      </c>
      <c r="AD569" s="31" t="s">
        <v>77</v>
      </c>
      <c r="AE569" s="31" t="s">
        <v>77</v>
      </c>
      <c r="AF569" s="31" t="s">
        <v>77</v>
      </c>
      <c r="AG569" s="31" t="s">
        <v>77</v>
      </c>
      <c r="AH569" s="31" t="s">
        <v>77</v>
      </c>
      <c r="AI569" s="31" t="s">
        <v>77</v>
      </c>
      <c r="AJ569" s="31" t="s">
        <v>77</v>
      </c>
      <c r="AK569" s="31" t="s">
        <v>77</v>
      </c>
      <c r="AL569" s="31" t="s">
        <v>77</v>
      </c>
      <c r="AM569" s="31" t="s">
        <v>53</v>
      </c>
      <c r="AN569" s="31" t="s">
        <v>77</v>
      </c>
      <c r="AO569" s="31" t="s">
        <v>77</v>
      </c>
      <c r="AP569" s="31" t="s">
        <v>53</v>
      </c>
      <c r="AQ569" s="31" t="s">
        <v>53</v>
      </c>
      <c r="AR569" s="148" t="s">
        <v>77</v>
      </c>
      <c r="AS569" s="21"/>
      <c r="AT569" s="21"/>
      <c r="AU569" s="21"/>
      <c r="AV569" s="21"/>
      <c r="AW569" s="21"/>
      <c r="AX569" s="21"/>
      <c r="AY569" s="21"/>
      <c r="AZ569" s="21"/>
      <c r="BA569" s="21"/>
      <c r="BB569" s="21"/>
      <c r="BC569" s="21"/>
      <c r="BD569" s="21"/>
      <c r="BE569" s="21"/>
      <c r="BF569" s="21"/>
      <c r="BG569" s="21"/>
      <c r="BH569" s="21"/>
      <c r="BI569" s="21"/>
      <c r="BJ569" s="21"/>
    </row>
    <row r="570" spans="1:62" ht="21" customHeight="1">
      <c r="A570" s="4329" t="s">
        <v>230</v>
      </c>
      <c r="B570" s="1264">
        <f t="shared" si="33"/>
        <v>5.5555555555555552E-2</v>
      </c>
      <c r="C570" s="98">
        <v>2</v>
      </c>
      <c r="D570" s="107">
        <v>36</v>
      </c>
      <c r="E570" s="46" t="s">
        <v>77</v>
      </c>
      <c r="F570" s="31" t="s">
        <v>77</v>
      </c>
      <c r="G570" s="31" t="s">
        <v>77</v>
      </c>
      <c r="H570" s="31" t="s">
        <v>77</v>
      </c>
      <c r="I570" s="31" t="s">
        <v>77</v>
      </c>
      <c r="J570" s="31" t="s">
        <v>77</v>
      </c>
      <c r="K570" s="31" t="s">
        <v>77</v>
      </c>
      <c r="L570" s="31" t="s">
        <v>77</v>
      </c>
      <c r="M570" s="31" t="s">
        <v>77</v>
      </c>
      <c r="N570" s="31" t="s">
        <v>77</v>
      </c>
      <c r="O570" s="31" t="s">
        <v>53</v>
      </c>
      <c r="P570" s="31" t="s">
        <v>77</v>
      </c>
      <c r="Q570" s="31" t="s">
        <v>77</v>
      </c>
      <c r="R570" s="31" t="s">
        <v>77</v>
      </c>
      <c r="S570" s="31" t="s">
        <v>77</v>
      </c>
      <c r="T570" s="31" t="s">
        <v>77</v>
      </c>
      <c r="U570" s="31" t="s">
        <v>77</v>
      </c>
      <c r="V570" s="31" t="s">
        <v>77</v>
      </c>
      <c r="W570" s="31" t="s">
        <v>77</v>
      </c>
      <c r="X570" s="31" t="s">
        <v>77</v>
      </c>
      <c r="Y570" s="31" t="s">
        <v>77</v>
      </c>
      <c r="Z570" s="31" t="s">
        <v>77</v>
      </c>
      <c r="AA570" s="31" t="s">
        <v>77</v>
      </c>
      <c r="AB570" s="31" t="s">
        <v>77</v>
      </c>
      <c r="AC570" s="31" t="s">
        <v>77</v>
      </c>
      <c r="AD570" s="31" t="s">
        <v>77</v>
      </c>
      <c r="AE570" s="31" t="s">
        <v>77</v>
      </c>
      <c r="AF570" s="31" t="s">
        <v>77</v>
      </c>
      <c r="AG570" s="31" t="s">
        <v>77</v>
      </c>
      <c r="AH570" s="31" t="s">
        <v>77</v>
      </c>
      <c r="AI570" s="31" t="s">
        <v>77</v>
      </c>
      <c r="AJ570" s="31" t="s">
        <v>77</v>
      </c>
      <c r="AK570" s="31" t="s">
        <v>77</v>
      </c>
      <c r="AL570" s="31" t="s">
        <v>77</v>
      </c>
      <c r="AM570" s="31" t="s">
        <v>77</v>
      </c>
      <c r="AN570" s="31" t="s">
        <v>53</v>
      </c>
      <c r="AO570" s="31" t="s">
        <v>77</v>
      </c>
      <c r="AP570" s="31" t="s">
        <v>77</v>
      </c>
      <c r="AQ570" s="31" t="s">
        <v>77</v>
      </c>
      <c r="AR570" s="148" t="s">
        <v>77</v>
      </c>
      <c r="AS570" s="21"/>
      <c r="AT570" s="21"/>
      <c r="AU570" s="21"/>
      <c r="AV570" s="21"/>
      <c r="AW570" s="21"/>
      <c r="AX570" s="21"/>
      <c r="AY570" s="21"/>
      <c r="AZ570" s="21"/>
      <c r="BA570" s="21"/>
      <c r="BB570" s="21"/>
      <c r="BC570" s="21"/>
      <c r="BD570" s="21"/>
      <c r="BE570" s="21"/>
      <c r="BF570" s="21"/>
      <c r="BG570" s="21"/>
      <c r="BH570" s="21"/>
      <c r="BI570" s="21"/>
      <c r="BJ570" s="21"/>
    </row>
    <row r="571" spans="1:62" ht="21" customHeight="1">
      <c r="A571" s="4329" t="s">
        <v>231</v>
      </c>
      <c r="B571" s="1264">
        <f t="shared" si="33"/>
        <v>8.3333333333333329E-2</v>
      </c>
      <c r="C571" s="98">
        <v>3</v>
      </c>
      <c r="D571" s="107">
        <v>36</v>
      </c>
      <c r="E571" s="46" t="s">
        <v>77</v>
      </c>
      <c r="F571" s="31" t="s">
        <v>77</v>
      </c>
      <c r="G571" s="31" t="s">
        <v>77</v>
      </c>
      <c r="H571" s="31" t="s">
        <v>77</v>
      </c>
      <c r="I571" s="31" t="s">
        <v>77</v>
      </c>
      <c r="J571" s="31" t="s">
        <v>77</v>
      </c>
      <c r="K571" s="31" t="s">
        <v>77</v>
      </c>
      <c r="L571" s="31" t="s">
        <v>77</v>
      </c>
      <c r="M571" s="31" t="s">
        <v>77</v>
      </c>
      <c r="N571" s="31" t="s">
        <v>53</v>
      </c>
      <c r="O571" s="31" t="s">
        <v>77</v>
      </c>
      <c r="P571" s="31" t="s">
        <v>77</v>
      </c>
      <c r="Q571" s="31" t="s">
        <v>53</v>
      </c>
      <c r="R571" s="31" t="s">
        <v>77</v>
      </c>
      <c r="S571" s="31" t="s">
        <v>77</v>
      </c>
      <c r="T571" s="31" t="s">
        <v>77</v>
      </c>
      <c r="U571" s="31" t="s">
        <v>77</v>
      </c>
      <c r="V571" s="31" t="s">
        <v>53</v>
      </c>
      <c r="W571" s="31" t="s">
        <v>77</v>
      </c>
      <c r="X571" s="31" t="s">
        <v>77</v>
      </c>
      <c r="Y571" s="31" t="s">
        <v>77</v>
      </c>
      <c r="Z571" s="31" t="s">
        <v>77</v>
      </c>
      <c r="AA571" s="31" t="s">
        <v>77</v>
      </c>
      <c r="AB571" s="31" t="s">
        <v>77</v>
      </c>
      <c r="AC571" s="31" t="s">
        <v>77</v>
      </c>
      <c r="AD571" s="31" t="s">
        <v>77</v>
      </c>
      <c r="AE571" s="31" t="s">
        <v>77</v>
      </c>
      <c r="AF571" s="31" t="s">
        <v>77</v>
      </c>
      <c r="AG571" s="31" t="s">
        <v>77</v>
      </c>
      <c r="AH571" s="31" t="s">
        <v>77</v>
      </c>
      <c r="AI571" s="31" t="s">
        <v>77</v>
      </c>
      <c r="AJ571" s="31" t="s">
        <v>77</v>
      </c>
      <c r="AK571" s="31" t="s">
        <v>77</v>
      </c>
      <c r="AL571" s="31" t="s">
        <v>77</v>
      </c>
      <c r="AM571" s="31" t="s">
        <v>77</v>
      </c>
      <c r="AN571" s="31" t="s">
        <v>77</v>
      </c>
      <c r="AO571" s="31" t="s">
        <v>77</v>
      </c>
      <c r="AP571" s="31" t="s">
        <v>77</v>
      </c>
      <c r="AQ571" s="31" t="s">
        <v>77</v>
      </c>
      <c r="AR571" s="148" t="s">
        <v>77</v>
      </c>
      <c r="AS571" s="21"/>
      <c r="AT571" s="21"/>
      <c r="AU571" s="21"/>
      <c r="AV571" s="21"/>
      <c r="AW571" s="21"/>
      <c r="AX571" s="21"/>
      <c r="AY571" s="21"/>
      <c r="AZ571" s="21"/>
      <c r="BA571" s="21"/>
      <c r="BB571" s="21"/>
      <c r="BC571" s="21"/>
      <c r="BD571" s="21"/>
      <c r="BE571" s="21"/>
      <c r="BF571" s="21"/>
      <c r="BG571" s="21"/>
      <c r="BH571" s="21"/>
      <c r="BI571" s="21"/>
      <c r="BJ571" s="21"/>
    </row>
    <row r="572" spans="1:62" ht="21" customHeight="1">
      <c r="A572" s="4329" t="s">
        <v>232</v>
      </c>
      <c r="B572" s="1264">
        <f t="shared" si="33"/>
        <v>2.7777777777777776E-2</v>
      </c>
      <c r="C572" s="98">
        <v>1</v>
      </c>
      <c r="D572" s="107">
        <v>36</v>
      </c>
      <c r="E572" s="46" t="s">
        <v>77</v>
      </c>
      <c r="F572" s="31" t="s">
        <v>77</v>
      </c>
      <c r="G572" s="31" t="s">
        <v>77</v>
      </c>
      <c r="H572" s="31" t="s">
        <v>77</v>
      </c>
      <c r="I572" s="31" t="s">
        <v>77</v>
      </c>
      <c r="J572" s="31" t="s">
        <v>53</v>
      </c>
      <c r="K572" s="31" t="s">
        <v>77</v>
      </c>
      <c r="L572" s="31" t="s">
        <v>77</v>
      </c>
      <c r="M572" s="31" t="s">
        <v>77</v>
      </c>
      <c r="N572" s="31" t="s">
        <v>77</v>
      </c>
      <c r="O572" s="31" t="s">
        <v>77</v>
      </c>
      <c r="P572" s="31" t="s">
        <v>77</v>
      </c>
      <c r="Q572" s="31" t="s">
        <v>77</v>
      </c>
      <c r="R572" s="31" t="s">
        <v>77</v>
      </c>
      <c r="S572" s="31" t="s">
        <v>77</v>
      </c>
      <c r="T572" s="31" t="s">
        <v>77</v>
      </c>
      <c r="U572" s="31" t="s">
        <v>77</v>
      </c>
      <c r="V572" s="31" t="s">
        <v>77</v>
      </c>
      <c r="W572" s="31" t="s">
        <v>77</v>
      </c>
      <c r="X572" s="31" t="s">
        <v>77</v>
      </c>
      <c r="Y572" s="31" t="s">
        <v>77</v>
      </c>
      <c r="Z572" s="31" t="s">
        <v>77</v>
      </c>
      <c r="AA572" s="31" t="s">
        <v>77</v>
      </c>
      <c r="AB572" s="31" t="s">
        <v>77</v>
      </c>
      <c r="AC572" s="31" t="s">
        <v>77</v>
      </c>
      <c r="AD572" s="31" t="s">
        <v>77</v>
      </c>
      <c r="AE572" s="31" t="s">
        <v>77</v>
      </c>
      <c r="AF572" s="31" t="s">
        <v>77</v>
      </c>
      <c r="AG572" s="31" t="s">
        <v>77</v>
      </c>
      <c r="AH572" s="31" t="s">
        <v>77</v>
      </c>
      <c r="AI572" s="31" t="s">
        <v>77</v>
      </c>
      <c r="AJ572" s="31" t="s">
        <v>77</v>
      </c>
      <c r="AK572" s="31" t="s">
        <v>77</v>
      </c>
      <c r="AL572" s="31" t="s">
        <v>77</v>
      </c>
      <c r="AM572" s="31" t="s">
        <v>77</v>
      </c>
      <c r="AN572" s="31" t="s">
        <v>77</v>
      </c>
      <c r="AO572" s="31" t="s">
        <v>77</v>
      </c>
      <c r="AP572" s="31" t="s">
        <v>77</v>
      </c>
      <c r="AQ572" s="31" t="s">
        <v>77</v>
      </c>
      <c r="AR572" s="148" t="s">
        <v>77</v>
      </c>
      <c r="AS572" s="21"/>
      <c r="AT572" s="21"/>
      <c r="AU572" s="21"/>
      <c r="AV572" s="21"/>
      <c r="AW572" s="21"/>
      <c r="AX572" s="21"/>
      <c r="AY572" s="21"/>
      <c r="AZ572" s="21"/>
      <c r="BA572" s="21"/>
      <c r="BB572" s="21"/>
      <c r="BC572" s="21"/>
      <c r="BD572" s="21"/>
      <c r="BE572" s="21"/>
      <c r="BF572" s="21"/>
      <c r="BG572" s="21"/>
      <c r="BH572" s="21"/>
      <c r="BI572" s="21"/>
      <c r="BJ572" s="21"/>
    </row>
    <row r="573" spans="1:62" ht="21" customHeight="1">
      <c r="A573" s="4329" t="s">
        <v>233</v>
      </c>
      <c r="B573" s="1264">
        <f t="shared" si="33"/>
        <v>8.3333333333333329E-2</v>
      </c>
      <c r="C573" s="98">
        <v>3</v>
      </c>
      <c r="D573" s="107">
        <v>36</v>
      </c>
      <c r="E573" s="46" t="s">
        <v>77</v>
      </c>
      <c r="F573" s="31" t="s">
        <v>53</v>
      </c>
      <c r="G573" s="31" t="s">
        <v>77</v>
      </c>
      <c r="H573" s="31" t="s">
        <v>77</v>
      </c>
      <c r="I573" s="31" t="s">
        <v>77</v>
      </c>
      <c r="J573" s="31" t="s">
        <v>77</v>
      </c>
      <c r="K573" s="31" t="s">
        <v>77</v>
      </c>
      <c r="L573" s="31" t="s">
        <v>77</v>
      </c>
      <c r="M573" s="31" t="s">
        <v>77</v>
      </c>
      <c r="N573" s="31" t="s">
        <v>77</v>
      </c>
      <c r="O573" s="31" t="s">
        <v>77</v>
      </c>
      <c r="P573" s="31" t="s">
        <v>77</v>
      </c>
      <c r="Q573" s="31" t="s">
        <v>77</v>
      </c>
      <c r="R573" s="31" t="s">
        <v>53</v>
      </c>
      <c r="S573" s="31" t="s">
        <v>77</v>
      </c>
      <c r="T573" s="31" t="s">
        <v>77</v>
      </c>
      <c r="U573" s="31" t="s">
        <v>77</v>
      </c>
      <c r="V573" s="31" t="s">
        <v>77</v>
      </c>
      <c r="W573" s="31" t="s">
        <v>77</v>
      </c>
      <c r="X573" s="31" t="s">
        <v>77</v>
      </c>
      <c r="Y573" s="31" t="s">
        <v>77</v>
      </c>
      <c r="Z573" s="31" t="s">
        <v>77</v>
      </c>
      <c r="AA573" s="31" t="s">
        <v>77</v>
      </c>
      <c r="AB573" s="31" t="s">
        <v>53</v>
      </c>
      <c r="AC573" s="31" t="s">
        <v>77</v>
      </c>
      <c r="AD573" s="31" t="s">
        <v>77</v>
      </c>
      <c r="AE573" s="31" t="s">
        <v>77</v>
      </c>
      <c r="AF573" s="31" t="s">
        <v>77</v>
      </c>
      <c r="AG573" s="31" t="s">
        <v>77</v>
      </c>
      <c r="AH573" s="31" t="s">
        <v>77</v>
      </c>
      <c r="AI573" s="31" t="s">
        <v>77</v>
      </c>
      <c r="AJ573" s="31" t="s">
        <v>77</v>
      </c>
      <c r="AK573" s="31" t="s">
        <v>77</v>
      </c>
      <c r="AL573" s="31" t="s">
        <v>77</v>
      </c>
      <c r="AM573" s="31" t="s">
        <v>77</v>
      </c>
      <c r="AN573" s="31" t="s">
        <v>77</v>
      </c>
      <c r="AO573" s="31" t="s">
        <v>77</v>
      </c>
      <c r="AP573" s="31" t="s">
        <v>77</v>
      </c>
      <c r="AQ573" s="31" t="s">
        <v>77</v>
      </c>
      <c r="AR573" s="148" t="s">
        <v>77</v>
      </c>
      <c r="AS573" s="21"/>
      <c r="AT573" s="21"/>
      <c r="AU573" s="21"/>
      <c r="AV573" s="21"/>
      <c r="AW573" s="21"/>
      <c r="AX573" s="21"/>
      <c r="AY573" s="21"/>
      <c r="AZ573" s="21"/>
      <c r="BA573" s="21"/>
      <c r="BB573" s="21"/>
      <c r="BC573" s="21"/>
      <c r="BD573" s="21"/>
      <c r="BE573" s="21"/>
      <c r="BF573" s="21"/>
      <c r="BG573" s="21"/>
      <c r="BH573" s="21"/>
      <c r="BI573" s="21"/>
      <c r="BJ573" s="21"/>
    </row>
    <row r="574" spans="1:62" ht="21" customHeight="1">
      <c r="A574" s="4329" t="s">
        <v>234</v>
      </c>
      <c r="B574" s="1264">
        <f t="shared" si="33"/>
        <v>0.1388888888888889</v>
      </c>
      <c r="C574" s="98">
        <v>5</v>
      </c>
      <c r="D574" s="107">
        <v>36</v>
      </c>
      <c r="E574" s="46" t="s">
        <v>77</v>
      </c>
      <c r="F574" s="31" t="s">
        <v>77</v>
      </c>
      <c r="G574" s="31" t="s">
        <v>77</v>
      </c>
      <c r="H574" s="31" t="s">
        <v>53</v>
      </c>
      <c r="I574" s="31" t="s">
        <v>77</v>
      </c>
      <c r="J574" s="31" t="s">
        <v>77</v>
      </c>
      <c r="K574" s="31" t="s">
        <v>77</v>
      </c>
      <c r="L574" s="31" t="s">
        <v>77</v>
      </c>
      <c r="M574" s="31" t="s">
        <v>77</v>
      </c>
      <c r="N574" s="31" t="s">
        <v>77</v>
      </c>
      <c r="O574" s="31" t="s">
        <v>77</v>
      </c>
      <c r="P574" s="31" t="s">
        <v>77</v>
      </c>
      <c r="Q574" s="31" t="s">
        <v>77</v>
      </c>
      <c r="R574" s="31" t="s">
        <v>77</v>
      </c>
      <c r="S574" s="31" t="s">
        <v>77</v>
      </c>
      <c r="T574" s="31" t="s">
        <v>77</v>
      </c>
      <c r="U574" s="31" t="s">
        <v>77</v>
      </c>
      <c r="V574" s="31" t="s">
        <v>77</v>
      </c>
      <c r="W574" s="31" t="s">
        <v>53</v>
      </c>
      <c r="X574" s="31" t="s">
        <v>53</v>
      </c>
      <c r="Y574" s="31" t="s">
        <v>77</v>
      </c>
      <c r="Z574" s="31" t="s">
        <v>77</v>
      </c>
      <c r="AA574" s="31" t="s">
        <v>77</v>
      </c>
      <c r="AB574" s="31" t="s">
        <v>77</v>
      </c>
      <c r="AC574" s="31" t="s">
        <v>77</v>
      </c>
      <c r="AD574" s="31" t="s">
        <v>53</v>
      </c>
      <c r="AE574" s="31" t="s">
        <v>77</v>
      </c>
      <c r="AF574" s="31" t="s">
        <v>77</v>
      </c>
      <c r="AG574" s="31" t="s">
        <v>77</v>
      </c>
      <c r="AH574" s="31" t="s">
        <v>77</v>
      </c>
      <c r="AI574" s="31" t="s">
        <v>77</v>
      </c>
      <c r="AJ574" s="31" t="s">
        <v>77</v>
      </c>
      <c r="AK574" s="31" t="s">
        <v>53</v>
      </c>
      <c r="AL574" s="31" t="s">
        <v>77</v>
      </c>
      <c r="AM574" s="31" t="s">
        <v>77</v>
      </c>
      <c r="AN574" s="31" t="s">
        <v>77</v>
      </c>
      <c r="AO574" s="31" t="s">
        <v>77</v>
      </c>
      <c r="AP574" s="31" t="s">
        <v>77</v>
      </c>
      <c r="AQ574" s="31" t="s">
        <v>77</v>
      </c>
      <c r="AR574" s="148" t="s">
        <v>77</v>
      </c>
      <c r="AS574" s="21"/>
      <c r="AT574" s="21"/>
      <c r="AU574" s="21"/>
      <c r="AV574" s="21"/>
      <c r="AW574" s="21"/>
      <c r="AX574" s="21"/>
      <c r="AY574" s="21"/>
      <c r="AZ574" s="21"/>
      <c r="BA574" s="21"/>
      <c r="BB574" s="21"/>
      <c r="BC574" s="21"/>
      <c r="BD574" s="21"/>
      <c r="BE574" s="21"/>
      <c r="BF574" s="21"/>
      <c r="BG574" s="21"/>
      <c r="BH574" s="21"/>
      <c r="BI574" s="21"/>
      <c r="BJ574" s="21"/>
    </row>
    <row r="575" spans="1:62" ht="21" customHeight="1">
      <c r="A575" s="4369">
        <v>0</v>
      </c>
      <c r="B575" s="1264">
        <f t="shared" si="33"/>
        <v>0</v>
      </c>
      <c r="C575" s="98">
        <v>0</v>
      </c>
      <c r="D575" s="107">
        <v>36</v>
      </c>
      <c r="E575" s="46" t="s">
        <v>77</v>
      </c>
      <c r="F575" s="31" t="s">
        <v>77</v>
      </c>
      <c r="G575" s="31" t="s">
        <v>77</v>
      </c>
      <c r="H575" s="31" t="s">
        <v>77</v>
      </c>
      <c r="I575" s="31" t="s">
        <v>77</v>
      </c>
      <c r="J575" s="31" t="s">
        <v>77</v>
      </c>
      <c r="K575" s="31" t="s">
        <v>77</v>
      </c>
      <c r="L575" s="31" t="s">
        <v>77</v>
      </c>
      <c r="M575" s="31" t="s">
        <v>77</v>
      </c>
      <c r="N575" s="31" t="s">
        <v>77</v>
      </c>
      <c r="O575" s="31" t="s">
        <v>77</v>
      </c>
      <c r="P575" s="31" t="s">
        <v>77</v>
      </c>
      <c r="Q575" s="31" t="s">
        <v>77</v>
      </c>
      <c r="R575" s="31" t="s">
        <v>77</v>
      </c>
      <c r="S575" s="31" t="s">
        <v>77</v>
      </c>
      <c r="T575" s="31" t="s">
        <v>77</v>
      </c>
      <c r="U575" s="31" t="s">
        <v>77</v>
      </c>
      <c r="V575" s="31" t="s">
        <v>77</v>
      </c>
      <c r="W575" s="31" t="s">
        <v>77</v>
      </c>
      <c r="X575" s="31" t="s">
        <v>77</v>
      </c>
      <c r="Y575" s="31" t="s">
        <v>77</v>
      </c>
      <c r="Z575" s="31" t="s">
        <v>77</v>
      </c>
      <c r="AA575" s="31" t="s">
        <v>77</v>
      </c>
      <c r="AB575" s="31" t="s">
        <v>77</v>
      </c>
      <c r="AC575" s="31" t="s">
        <v>77</v>
      </c>
      <c r="AD575" s="31" t="s">
        <v>77</v>
      </c>
      <c r="AE575" s="31" t="s">
        <v>77</v>
      </c>
      <c r="AF575" s="31" t="s">
        <v>77</v>
      </c>
      <c r="AG575" s="31" t="s">
        <v>77</v>
      </c>
      <c r="AH575" s="31" t="s">
        <v>77</v>
      </c>
      <c r="AI575" s="31" t="s">
        <v>77</v>
      </c>
      <c r="AJ575" s="31" t="s">
        <v>77</v>
      </c>
      <c r="AK575" s="31" t="s">
        <v>77</v>
      </c>
      <c r="AL575" s="31" t="s">
        <v>77</v>
      </c>
      <c r="AM575" s="31" t="s">
        <v>77</v>
      </c>
      <c r="AN575" s="31" t="s">
        <v>77</v>
      </c>
      <c r="AO575" s="31" t="s">
        <v>77</v>
      </c>
      <c r="AP575" s="31" t="s">
        <v>77</v>
      </c>
      <c r="AQ575" s="31" t="s">
        <v>77</v>
      </c>
      <c r="AR575" s="148" t="s">
        <v>77</v>
      </c>
      <c r="AS575" s="21"/>
      <c r="AT575" s="21"/>
      <c r="AU575" s="21"/>
      <c r="AV575" s="21"/>
      <c r="AW575" s="21"/>
      <c r="AX575" s="21"/>
      <c r="AY575" s="21"/>
      <c r="AZ575" s="21"/>
      <c r="BA575" s="21"/>
      <c r="BB575" s="21"/>
      <c r="BC575" s="21"/>
      <c r="BD575" s="21"/>
      <c r="BE575" s="21"/>
      <c r="BF575" s="21"/>
      <c r="BG575" s="21"/>
      <c r="BH575" s="21"/>
      <c r="BI575" s="21"/>
      <c r="BJ575" s="21"/>
    </row>
    <row r="576" spans="1:62" ht="15">
      <c r="A576" s="4328" t="s">
        <v>235</v>
      </c>
      <c r="B576" s="4397"/>
      <c r="C576" s="1389"/>
      <c r="D576" s="121"/>
      <c r="E576" s="44"/>
      <c r="F576" s="44"/>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124"/>
      <c r="AS576" s="21"/>
      <c r="AT576" s="21"/>
      <c r="AU576" s="21"/>
      <c r="AV576" s="21"/>
      <c r="AW576" s="21"/>
      <c r="AX576" s="21"/>
      <c r="AY576" s="21"/>
      <c r="AZ576" s="21"/>
      <c r="BA576" s="21"/>
      <c r="BB576" s="21"/>
      <c r="BC576" s="21"/>
      <c r="BD576" s="21"/>
      <c r="BE576" s="21"/>
      <c r="BF576" s="21"/>
      <c r="BG576" s="21"/>
      <c r="BH576" s="21"/>
      <c r="BI576" s="21"/>
      <c r="BJ576" s="21"/>
    </row>
    <row r="577" spans="1:62" ht="15.75" customHeight="1">
      <c r="A577" s="4329" t="s">
        <v>236</v>
      </c>
      <c r="B577" s="1264">
        <f>C577/D577</f>
        <v>0.7857142857142857</v>
      </c>
      <c r="C577" s="98">
        <v>33</v>
      </c>
      <c r="D577" s="107">
        <v>42</v>
      </c>
      <c r="E577" s="1268" t="s">
        <v>53</v>
      </c>
      <c r="F577" s="1" t="s">
        <v>53</v>
      </c>
      <c r="G577" s="3" t="s">
        <v>53</v>
      </c>
      <c r="H577" s="1" t="s">
        <v>54</v>
      </c>
      <c r="I577" s="3" t="s">
        <v>53</v>
      </c>
      <c r="J577" s="3" t="s">
        <v>53</v>
      </c>
      <c r="K577" s="3" t="s">
        <v>54</v>
      </c>
      <c r="L577" s="3" t="s">
        <v>53</v>
      </c>
      <c r="M577" s="1" t="s">
        <v>54</v>
      </c>
      <c r="N577" s="3" t="s">
        <v>53</v>
      </c>
      <c r="O577" s="1" t="s">
        <v>54</v>
      </c>
      <c r="P577" s="1" t="s">
        <v>53</v>
      </c>
      <c r="Q577" s="1" t="s">
        <v>53</v>
      </c>
      <c r="R577" s="1" t="s">
        <v>54</v>
      </c>
      <c r="S577" s="3" t="s">
        <v>53</v>
      </c>
      <c r="T577" s="3" t="s">
        <v>53</v>
      </c>
      <c r="U577" s="3" t="s">
        <v>53</v>
      </c>
      <c r="V577" s="1" t="s">
        <v>53</v>
      </c>
      <c r="W577" s="1" t="s">
        <v>53</v>
      </c>
      <c r="X577" s="1" t="s">
        <v>53</v>
      </c>
      <c r="Y577" s="3" t="s">
        <v>53</v>
      </c>
      <c r="Z577" s="1" t="s">
        <v>53</v>
      </c>
      <c r="AA577" s="3" t="s">
        <v>53</v>
      </c>
      <c r="AB577" s="3" t="s">
        <v>53</v>
      </c>
      <c r="AC577" s="2" t="s">
        <v>54</v>
      </c>
      <c r="AD577" s="1" t="s">
        <v>53</v>
      </c>
      <c r="AE577" s="1" t="s">
        <v>53</v>
      </c>
      <c r="AF577" s="1" t="s">
        <v>53</v>
      </c>
      <c r="AG577" s="1" t="s">
        <v>54</v>
      </c>
      <c r="AH577" s="1" t="s">
        <v>53</v>
      </c>
      <c r="AI577" s="1" t="s">
        <v>53</v>
      </c>
      <c r="AJ577" s="3" t="s">
        <v>53</v>
      </c>
      <c r="AK577" s="1" t="s">
        <v>53</v>
      </c>
      <c r="AL577" s="1" t="s">
        <v>53</v>
      </c>
      <c r="AM577" s="1" t="s">
        <v>53</v>
      </c>
      <c r="AN577" s="3" t="s">
        <v>53</v>
      </c>
      <c r="AO577" s="1" t="s">
        <v>53</v>
      </c>
      <c r="AP577" s="1" t="s">
        <v>54</v>
      </c>
      <c r="AQ577" s="1" t="s">
        <v>53</v>
      </c>
      <c r="AR577" s="120" t="s">
        <v>53</v>
      </c>
      <c r="AS577" s="21"/>
      <c r="AT577" s="21"/>
      <c r="AU577" s="21"/>
      <c r="AV577" s="21"/>
      <c r="AW577" s="21"/>
      <c r="AX577" s="21"/>
      <c r="AY577" s="21"/>
      <c r="AZ577" s="21"/>
      <c r="BA577" s="21"/>
      <c r="BB577" s="21"/>
      <c r="BC577" s="21"/>
      <c r="BD577" s="21"/>
      <c r="BE577" s="21"/>
      <c r="BF577" s="21"/>
      <c r="BG577" s="21"/>
      <c r="BH577" s="21"/>
      <c r="BI577" s="21"/>
      <c r="BJ577" s="21"/>
    </row>
    <row r="578" spans="1:62" ht="15.75" customHeight="1">
      <c r="A578" s="4329" t="s">
        <v>237</v>
      </c>
      <c r="B578" s="1264">
        <f>C578/D578</f>
        <v>0.14285714285714285</v>
      </c>
      <c r="C578" s="98">
        <v>6</v>
      </c>
      <c r="D578" s="128">
        <v>42</v>
      </c>
      <c r="E578" s="4" t="s">
        <v>57</v>
      </c>
      <c r="F578" s="1" t="s">
        <v>57</v>
      </c>
      <c r="G578" s="1" t="s">
        <v>57</v>
      </c>
      <c r="H578" s="1" t="s">
        <v>53</v>
      </c>
      <c r="I578" s="1" t="s">
        <v>57</v>
      </c>
      <c r="J578" s="1" t="s">
        <v>57</v>
      </c>
      <c r="K578" s="3" t="s">
        <v>53</v>
      </c>
      <c r="L578" s="1" t="s">
        <v>57</v>
      </c>
      <c r="M578" s="1" t="s">
        <v>54</v>
      </c>
      <c r="N578" s="1" t="s">
        <v>57</v>
      </c>
      <c r="O578" s="3" t="s">
        <v>58</v>
      </c>
      <c r="P578" s="1" t="s">
        <v>57</v>
      </c>
      <c r="Q578" s="1" t="s">
        <v>57</v>
      </c>
      <c r="R578" s="1" t="s">
        <v>58</v>
      </c>
      <c r="S578" s="1" t="s">
        <v>57</v>
      </c>
      <c r="T578" s="3" t="s">
        <v>53</v>
      </c>
      <c r="U578" s="1" t="s">
        <v>57</v>
      </c>
      <c r="V578" s="1" t="s">
        <v>57</v>
      </c>
      <c r="W578" s="1" t="s">
        <v>53</v>
      </c>
      <c r="X578" s="1" t="s">
        <v>57</v>
      </c>
      <c r="Y578" s="1" t="s">
        <v>57</v>
      </c>
      <c r="Z578" s="1" t="s">
        <v>57</v>
      </c>
      <c r="AA578" s="1" t="s">
        <v>57</v>
      </c>
      <c r="AB578" s="3" t="s">
        <v>57</v>
      </c>
      <c r="AC578" s="3" t="s">
        <v>53</v>
      </c>
      <c r="AD578" s="1" t="s">
        <v>57</v>
      </c>
      <c r="AE578" s="1" t="s">
        <v>57</v>
      </c>
      <c r="AF578" s="1" t="s">
        <v>57</v>
      </c>
      <c r="AG578" s="1" t="s">
        <v>58</v>
      </c>
      <c r="AH578" s="1" t="s">
        <v>238</v>
      </c>
      <c r="AI578" s="1" t="s">
        <v>57</v>
      </c>
      <c r="AJ578" s="1" t="s">
        <v>57</v>
      </c>
      <c r="AK578" s="1" t="s">
        <v>238</v>
      </c>
      <c r="AL578" s="1" t="s">
        <v>238</v>
      </c>
      <c r="AM578" s="1" t="s">
        <v>238</v>
      </c>
      <c r="AN578" s="1" t="s">
        <v>57</v>
      </c>
      <c r="AO578" s="1" t="s">
        <v>238</v>
      </c>
      <c r="AP578" s="1" t="s">
        <v>53</v>
      </c>
      <c r="AQ578" s="1" t="s">
        <v>57</v>
      </c>
      <c r="AR578" s="120" t="s">
        <v>238</v>
      </c>
      <c r="AS578" s="21"/>
      <c r="AT578" s="21"/>
      <c r="AU578" s="21"/>
      <c r="AV578" s="21"/>
      <c r="AW578" s="21"/>
      <c r="AX578" s="21"/>
      <c r="AY578" s="21"/>
      <c r="AZ578" s="21"/>
      <c r="BA578" s="21"/>
      <c r="BB578" s="21"/>
      <c r="BC578" s="21"/>
      <c r="BD578" s="21"/>
      <c r="BE578" s="21"/>
      <c r="BF578" s="21"/>
      <c r="BG578" s="21"/>
      <c r="BH578" s="21"/>
      <c r="BI578" s="21"/>
      <c r="BJ578" s="21"/>
    </row>
    <row r="579" spans="1:62" ht="15.75" customHeight="1">
      <c r="A579" s="4329" t="s">
        <v>239</v>
      </c>
      <c r="B579" s="1264">
        <f>C579/D579</f>
        <v>1</v>
      </c>
      <c r="C579" s="98">
        <v>38</v>
      </c>
      <c r="D579" s="107">
        <v>38</v>
      </c>
      <c r="E579" s="1268" t="s">
        <v>53</v>
      </c>
      <c r="F579" s="1" t="s">
        <v>53</v>
      </c>
      <c r="G579" s="3" t="s">
        <v>53</v>
      </c>
      <c r="H579" s="1" t="s">
        <v>53</v>
      </c>
      <c r="I579" s="3" t="s">
        <v>53</v>
      </c>
      <c r="J579" s="3" t="s">
        <v>53</v>
      </c>
      <c r="K579" s="3" t="s">
        <v>53</v>
      </c>
      <c r="L579" s="3" t="s">
        <v>53</v>
      </c>
      <c r="M579" s="1" t="s">
        <v>57</v>
      </c>
      <c r="N579" s="3" t="s">
        <v>53</v>
      </c>
      <c r="O579" s="3" t="s">
        <v>53</v>
      </c>
      <c r="P579" s="1" t="s">
        <v>53</v>
      </c>
      <c r="Q579" s="1" t="s">
        <v>53</v>
      </c>
      <c r="R579" s="1" t="s">
        <v>57</v>
      </c>
      <c r="S579" s="3" t="s">
        <v>53</v>
      </c>
      <c r="T579" s="3" t="s">
        <v>53</v>
      </c>
      <c r="U579" s="3" t="s">
        <v>53</v>
      </c>
      <c r="V579" s="1" t="s">
        <v>53</v>
      </c>
      <c r="W579" s="1" t="s">
        <v>53</v>
      </c>
      <c r="X579" s="1" t="s">
        <v>53</v>
      </c>
      <c r="Y579" s="3" t="s">
        <v>53</v>
      </c>
      <c r="Z579" s="1" t="s">
        <v>53</v>
      </c>
      <c r="AA579" s="3" t="s">
        <v>53</v>
      </c>
      <c r="AB579" s="3" t="s">
        <v>53</v>
      </c>
      <c r="AC579" s="3" t="s">
        <v>53</v>
      </c>
      <c r="AD579" s="1" t="s">
        <v>53</v>
      </c>
      <c r="AE579" s="1" t="s">
        <v>53</v>
      </c>
      <c r="AF579" s="1" t="s">
        <v>53</v>
      </c>
      <c r="AG579" s="1" t="s">
        <v>57</v>
      </c>
      <c r="AH579" s="1" t="s">
        <v>53</v>
      </c>
      <c r="AI579" s="1" t="s">
        <v>53</v>
      </c>
      <c r="AJ579" s="3" t="s">
        <v>53</v>
      </c>
      <c r="AK579" s="1" t="s">
        <v>53</v>
      </c>
      <c r="AL579" s="1" t="s">
        <v>53</v>
      </c>
      <c r="AM579" s="1" t="s">
        <v>53</v>
      </c>
      <c r="AN579" s="3" t="s">
        <v>53</v>
      </c>
      <c r="AO579" s="1" t="s">
        <v>53</v>
      </c>
      <c r="AP579" s="1" t="s">
        <v>53</v>
      </c>
      <c r="AQ579" s="1" t="s">
        <v>53</v>
      </c>
      <c r="AR579" s="120" t="s">
        <v>53</v>
      </c>
      <c r="AS579" s="21"/>
      <c r="AT579" s="21"/>
      <c r="AU579" s="21"/>
      <c r="AV579" s="21"/>
      <c r="AW579" s="21"/>
      <c r="AX579" s="21"/>
      <c r="AY579" s="21"/>
      <c r="AZ579" s="21"/>
      <c r="BA579" s="21"/>
      <c r="BB579" s="21"/>
      <c r="BC579" s="21"/>
      <c r="BD579" s="21"/>
      <c r="BE579" s="21"/>
      <c r="BF579" s="21"/>
      <c r="BG579" s="21"/>
      <c r="BH579" s="21"/>
      <c r="BI579" s="21"/>
      <c r="BJ579" s="21"/>
    </row>
    <row r="580" spans="1:62" ht="15.75" customHeight="1">
      <c r="A580" s="4329" t="s">
        <v>240</v>
      </c>
      <c r="B580" s="1264">
        <f>C580/D580</f>
        <v>0.91666666666666663</v>
      </c>
      <c r="C580" s="98">
        <v>33</v>
      </c>
      <c r="D580" s="107">
        <v>36</v>
      </c>
      <c r="E580" s="1268" t="s">
        <v>53</v>
      </c>
      <c r="F580" s="1" t="s">
        <v>53</v>
      </c>
      <c r="G580" s="3" t="s">
        <v>53</v>
      </c>
      <c r="H580" s="1" t="s">
        <v>53</v>
      </c>
      <c r="I580" s="3" t="s">
        <v>53</v>
      </c>
      <c r="J580" s="3" t="s">
        <v>53</v>
      </c>
      <c r="K580" s="3" t="s">
        <v>53</v>
      </c>
      <c r="L580" s="3" t="s">
        <v>53</v>
      </c>
      <c r="M580" s="1" t="s">
        <v>57</v>
      </c>
      <c r="N580" s="3" t="s">
        <v>53</v>
      </c>
      <c r="O580" s="3" t="s">
        <v>53</v>
      </c>
      <c r="P580" s="1" t="s">
        <v>53</v>
      </c>
      <c r="Q580" s="1" t="s">
        <v>53</v>
      </c>
      <c r="R580" s="1" t="s">
        <v>57</v>
      </c>
      <c r="S580" s="3" t="s">
        <v>53</v>
      </c>
      <c r="T580" s="3" t="s">
        <v>53</v>
      </c>
      <c r="U580" s="3" t="s">
        <v>53</v>
      </c>
      <c r="V580" s="1" t="s">
        <v>54</v>
      </c>
      <c r="W580" s="1" t="s">
        <v>53</v>
      </c>
      <c r="X580" s="1" t="s">
        <v>53</v>
      </c>
      <c r="Y580" s="3" t="s">
        <v>53</v>
      </c>
      <c r="Z580" s="1" t="s">
        <v>53</v>
      </c>
      <c r="AA580" s="3" t="s">
        <v>53</v>
      </c>
      <c r="AB580" s="3" t="s">
        <v>53</v>
      </c>
      <c r="AC580" s="3" t="s">
        <v>53</v>
      </c>
      <c r="AD580" s="1" t="s">
        <v>53</v>
      </c>
      <c r="AE580" s="1" t="s">
        <v>53</v>
      </c>
      <c r="AF580" s="1" t="s">
        <v>57</v>
      </c>
      <c r="AG580" s="1" t="s">
        <v>57</v>
      </c>
      <c r="AH580" s="1" t="s">
        <v>53</v>
      </c>
      <c r="AI580" s="1" t="s">
        <v>53</v>
      </c>
      <c r="AJ580" s="3" t="s">
        <v>53</v>
      </c>
      <c r="AK580" s="1" t="s">
        <v>57</v>
      </c>
      <c r="AL580" s="1" t="s">
        <v>54</v>
      </c>
      <c r="AM580" s="1" t="s">
        <v>53</v>
      </c>
      <c r="AN580" s="3" t="s">
        <v>53</v>
      </c>
      <c r="AO580" s="1" t="s">
        <v>53</v>
      </c>
      <c r="AP580" s="1" t="s">
        <v>53</v>
      </c>
      <c r="AQ580" s="1" t="s">
        <v>54</v>
      </c>
      <c r="AR580" s="120" t="s">
        <v>53</v>
      </c>
      <c r="AS580" s="21"/>
      <c r="AT580" s="21"/>
      <c r="AU580" s="21"/>
      <c r="AV580" s="21"/>
      <c r="AW580" s="21"/>
      <c r="AX580" s="21"/>
      <c r="AY580" s="21"/>
      <c r="AZ580" s="21"/>
      <c r="BA580" s="21"/>
      <c r="BB580" s="21"/>
      <c r="BC580" s="21"/>
      <c r="BD580" s="21"/>
      <c r="BE580" s="21"/>
      <c r="BF580" s="21"/>
      <c r="BG580" s="21"/>
      <c r="BH580" s="21"/>
      <c r="BI580" s="21"/>
      <c r="BJ580" s="21"/>
    </row>
    <row r="581" spans="1:62" ht="15.75" customHeight="1">
      <c r="A581" s="4329" t="s">
        <v>241</v>
      </c>
      <c r="B581" s="1264">
        <f>C581/D581</f>
        <v>1</v>
      </c>
      <c r="C581" s="98">
        <v>38</v>
      </c>
      <c r="D581" s="107">
        <v>38</v>
      </c>
      <c r="E581" s="1268" t="s">
        <v>53</v>
      </c>
      <c r="F581" s="1" t="s">
        <v>53</v>
      </c>
      <c r="G581" s="3" t="s">
        <v>53</v>
      </c>
      <c r="H581" s="1" t="s">
        <v>53</v>
      </c>
      <c r="I581" s="3" t="s">
        <v>53</v>
      </c>
      <c r="J581" s="3" t="s">
        <v>53</v>
      </c>
      <c r="K581" s="3" t="s">
        <v>53</v>
      </c>
      <c r="L581" s="3" t="s">
        <v>53</v>
      </c>
      <c r="M581" s="1" t="s">
        <v>57</v>
      </c>
      <c r="N581" s="3" t="s">
        <v>53</v>
      </c>
      <c r="O581" s="3" t="s">
        <v>53</v>
      </c>
      <c r="P581" s="1" t="s">
        <v>53</v>
      </c>
      <c r="Q581" s="1" t="s">
        <v>53</v>
      </c>
      <c r="R581" s="1" t="s">
        <v>57</v>
      </c>
      <c r="S581" s="3" t="s">
        <v>53</v>
      </c>
      <c r="T581" s="3" t="s">
        <v>53</v>
      </c>
      <c r="U581" s="3" t="s">
        <v>53</v>
      </c>
      <c r="V581" s="1" t="s">
        <v>53</v>
      </c>
      <c r="W581" s="1" t="s">
        <v>53</v>
      </c>
      <c r="X581" s="1" t="s">
        <v>53</v>
      </c>
      <c r="Y581" s="3" t="s">
        <v>53</v>
      </c>
      <c r="Z581" s="1" t="s">
        <v>53</v>
      </c>
      <c r="AA581" s="3" t="s">
        <v>53</v>
      </c>
      <c r="AB581" s="3" t="s">
        <v>53</v>
      </c>
      <c r="AC581" s="3" t="s">
        <v>53</v>
      </c>
      <c r="AD581" s="1" t="s">
        <v>53</v>
      </c>
      <c r="AE581" s="1" t="s">
        <v>53</v>
      </c>
      <c r="AF581" s="1" t="s">
        <v>53</v>
      </c>
      <c r="AG581" s="1" t="s">
        <v>57</v>
      </c>
      <c r="AH581" s="1" t="s">
        <v>53</v>
      </c>
      <c r="AI581" s="1" t="s">
        <v>53</v>
      </c>
      <c r="AJ581" s="3" t="s">
        <v>53</v>
      </c>
      <c r="AK581" s="1" t="s">
        <v>53</v>
      </c>
      <c r="AL581" s="1" t="s">
        <v>53</v>
      </c>
      <c r="AM581" s="1" t="s">
        <v>53</v>
      </c>
      <c r="AN581" s="3" t="s">
        <v>53</v>
      </c>
      <c r="AO581" s="1" t="s">
        <v>53</v>
      </c>
      <c r="AP581" s="1" t="s">
        <v>53</v>
      </c>
      <c r="AQ581" s="1" t="s">
        <v>53</v>
      </c>
      <c r="AR581" s="120" t="s">
        <v>53</v>
      </c>
      <c r="AS581" s="21"/>
      <c r="AT581" s="21"/>
      <c r="AU581" s="21"/>
      <c r="AV581" s="21"/>
      <c r="AW581" s="21"/>
      <c r="AX581" s="21"/>
      <c r="AY581" s="21"/>
      <c r="AZ581" s="21"/>
      <c r="BA581" s="21"/>
      <c r="BB581" s="21"/>
      <c r="BC581" s="21"/>
      <c r="BD581" s="21"/>
      <c r="BE581" s="21"/>
      <c r="BF581" s="21"/>
      <c r="BG581" s="21"/>
      <c r="BH581" s="21"/>
      <c r="BI581" s="21"/>
      <c r="BJ581" s="21"/>
    </row>
    <row r="582" spans="1:62" ht="31.5" customHeight="1">
      <c r="A582" s="4328" t="s">
        <v>242</v>
      </c>
      <c r="B582" s="4397"/>
      <c r="C582" s="1389"/>
      <c r="D582" s="121"/>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124"/>
      <c r="AS582" s="21"/>
      <c r="AT582" s="21"/>
      <c r="AU582" s="21"/>
      <c r="AV582" s="21"/>
      <c r="AW582" s="21"/>
      <c r="AX582" s="21"/>
      <c r="AY582" s="21"/>
      <c r="AZ582" s="21"/>
      <c r="BA582" s="21"/>
      <c r="BB582" s="21"/>
      <c r="BC582" s="21"/>
      <c r="BD582" s="21"/>
      <c r="BE582" s="21"/>
      <c r="BF582" s="21"/>
      <c r="BG582" s="21"/>
      <c r="BH582" s="21"/>
      <c r="BI582" s="21"/>
      <c r="BJ582" s="21"/>
    </row>
    <row r="583" spans="1:62" ht="19.5" customHeight="1">
      <c r="A583" s="4329" t="s">
        <v>243</v>
      </c>
      <c r="B583" s="1264">
        <f>C583/D583</f>
        <v>0.61904761904761907</v>
      </c>
      <c r="C583" s="98">
        <v>26</v>
      </c>
      <c r="D583" s="107">
        <v>42</v>
      </c>
      <c r="E583" s="1268" t="s">
        <v>54</v>
      </c>
      <c r="F583" s="1" t="s">
        <v>53</v>
      </c>
      <c r="G583" s="1" t="s">
        <v>54</v>
      </c>
      <c r="H583" s="1" t="s">
        <v>54</v>
      </c>
      <c r="I583" s="3" t="s">
        <v>53</v>
      </c>
      <c r="J583" s="3" t="s">
        <v>54</v>
      </c>
      <c r="K583" s="3" t="s">
        <v>54</v>
      </c>
      <c r="L583" s="3" t="s">
        <v>53</v>
      </c>
      <c r="M583" s="1" t="s">
        <v>54</v>
      </c>
      <c r="N583" s="3" t="s">
        <v>53</v>
      </c>
      <c r="O583" s="1" t="s">
        <v>54</v>
      </c>
      <c r="P583" s="1" t="s">
        <v>53</v>
      </c>
      <c r="Q583" s="1" t="s">
        <v>53</v>
      </c>
      <c r="R583" s="3" t="s">
        <v>53</v>
      </c>
      <c r="S583" s="3" t="s">
        <v>53</v>
      </c>
      <c r="T583" s="3" t="s">
        <v>53</v>
      </c>
      <c r="U583" s="3" t="s">
        <v>53</v>
      </c>
      <c r="V583" s="1" t="s">
        <v>53</v>
      </c>
      <c r="W583" s="1" t="s">
        <v>54</v>
      </c>
      <c r="X583" s="1" t="s">
        <v>53</v>
      </c>
      <c r="Y583" s="3" t="s">
        <v>53</v>
      </c>
      <c r="Z583" s="1" t="s">
        <v>53</v>
      </c>
      <c r="AA583" s="3" t="s">
        <v>53</v>
      </c>
      <c r="AB583" s="3" t="s">
        <v>53</v>
      </c>
      <c r="AC583" s="3" t="s">
        <v>53</v>
      </c>
      <c r="AD583" s="1" t="s">
        <v>54</v>
      </c>
      <c r="AE583" s="1" t="s">
        <v>53</v>
      </c>
      <c r="AF583" s="1" t="s">
        <v>53</v>
      </c>
      <c r="AG583" s="1" t="s">
        <v>54</v>
      </c>
      <c r="AH583" s="1" t="s">
        <v>54</v>
      </c>
      <c r="AI583" s="1" t="s">
        <v>53</v>
      </c>
      <c r="AJ583" s="3" t="s">
        <v>53</v>
      </c>
      <c r="AK583" s="1" t="s">
        <v>53</v>
      </c>
      <c r="AL583" s="1" t="s">
        <v>54</v>
      </c>
      <c r="AM583" s="1" t="s">
        <v>53</v>
      </c>
      <c r="AN583" s="3" t="s">
        <v>54</v>
      </c>
      <c r="AO583" s="1" t="s">
        <v>53</v>
      </c>
      <c r="AP583" s="1" t="s">
        <v>54</v>
      </c>
      <c r="AQ583" s="1" t="s">
        <v>54</v>
      </c>
      <c r="AR583" s="120" t="s">
        <v>53</v>
      </c>
      <c r="AS583" s="21"/>
      <c r="AT583" s="21"/>
      <c r="AU583" s="21"/>
      <c r="AV583" s="21"/>
      <c r="AW583" s="21"/>
      <c r="AX583" s="21"/>
      <c r="AY583" s="21"/>
      <c r="AZ583" s="21"/>
      <c r="BA583" s="21"/>
      <c r="BB583" s="21"/>
      <c r="BC583" s="21"/>
      <c r="BD583" s="21"/>
      <c r="BE583" s="21"/>
      <c r="BF583" s="21"/>
      <c r="BG583" s="21"/>
      <c r="BH583" s="21"/>
      <c r="BI583" s="21"/>
      <c r="BJ583" s="21"/>
    </row>
    <row r="584" spans="1:62" ht="19.5" customHeight="1">
      <c r="A584" s="4329" t="s">
        <v>244</v>
      </c>
      <c r="B584" s="1264">
        <f>C584/D584</f>
        <v>0.83333333333333337</v>
      </c>
      <c r="C584" s="98">
        <v>20</v>
      </c>
      <c r="D584" s="128">
        <v>24</v>
      </c>
      <c r="E584" s="1268" t="s">
        <v>58</v>
      </c>
      <c r="F584" s="1" t="s">
        <v>58</v>
      </c>
      <c r="G584" s="1" t="s">
        <v>57</v>
      </c>
      <c r="H584" s="1" t="s">
        <v>57</v>
      </c>
      <c r="I584" s="3" t="s">
        <v>53</v>
      </c>
      <c r="J584" s="1" t="s">
        <v>57</v>
      </c>
      <c r="K584" s="3" t="s">
        <v>57</v>
      </c>
      <c r="L584" s="3" t="s">
        <v>53</v>
      </c>
      <c r="M584" s="1" t="s">
        <v>57</v>
      </c>
      <c r="N584" s="3" t="s">
        <v>53</v>
      </c>
      <c r="O584" s="1" t="s">
        <v>57</v>
      </c>
      <c r="P584" s="1" t="s">
        <v>53</v>
      </c>
      <c r="Q584" s="1" t="s">
        <v>53</v>
      </c>
      <c r="R584" s="1" t="s">
        <v>54</v>
      </c>
      <c r="S584" s="3" t="s">
        <v>53</v>
      </c>
      <c r="T584" s="3" t="s">
        <v>53</v>
      </c>
      <c r="U584" s="3" t="s">
        <v>53</v>
      </c>
      <c r="V584" s="1" t="s">
        <v>53</v>
      </c>
      <c r="W584" s="1" t="s">
        <v>57</v>
      </c>
      <c r="X584" s="1" t="s">
        <v>53</v>
      </c>
      <c r="Y584" s="3" t="s">
        <v>53</v>
      </c>
      <c r="Z584" s="1" t="s">
        <v>53</v>
      </c>
      <c r="AA584" s="3" t="s">
        <v>53</v>
      </c>
      <c r="AB584" s="3" t="s">
        <v>53</v>
      </c>
      <c r="AC584" s="2" t="s">
        <v>54</v>
      </c>
      <c r="AD584" s="1" t="s">
        <v>57</v>
      </c>
      <c r="AE584" s="1" t="s">
        <v>54</v>
      </c>
      <c r="AF584" s="1" t="s">
        <v>53</v>
      </c>
      <c r="AG584" s="1" t="s">
        <v>57</v>
      </c>
      <c r="AH584" s="1" t="s">
        <v>57</v>
      </c>
      <c r="AI584" s="1" t="s">
        <v>54</v>
      </c>
      <c r="AJ584" s="3" t="s">
        <v>53</v>
      </c>
      <c r="AK584" s="1" t="s">
        <v>58</v>
      </c>
      <c r="AL584" s="1" t="s">
        <v>57</v>
      </c>
      <c r="AM584" s="1" t="s">
        <v>53</v>
      </c>
      <c r="AN584" s="1" t="s">
        <v>57</v>
      </c>
      <c r="AO584" s="1" t="s">
        <v>53</v>
      </c>
      <c r="AP584" s="1" t="s">
        <v>57</v>
      </c>
      <c r="AQ584" s="1" t="s">
        <v>57</v>
      </c>
      <c r="AR584" s="120" t="s">
        <v>53</v>
      </c>
      <c r="AS584" s="21"/>
      <c r="AT584" s="21"/>
      <c r="AU584" s="21"/>
      <c r="AV584" s="21"/>
      <c r="AW584" s="21"/>
      <c r="AX584" s="21"/>
      <c r="AY584" s="21"/>
      <c r="AZ584" s="21"/>
      <c r="BA584" s="21"/>
      <c r="BB584" s="21"/>
      <c r="BC584" s="21"/>
      <c r="BD584" s="21"/>
      <c r="BE584" s="21"/>
      <c r="BF584" s="21"/>
      <c r="BG584" s="21"/>
      <c r="BH584" s="21"/>
      <c r="BI584" s="21"/>
      <c r="BJ584" s="21"/>
    </row>
    <row r="585" spans="1:62" ht="19.5" customHeight="1">
      <c r="A585" s="4329" t="s">
        <v>245</v>
      </c>
      <c r="B585" s="1264">
        <f>C585/D585</f>
        <v>0.66666666666666663</v>
      </c>
      <c r="C585" s="98">
        <v>16</v>
      </c>
      <c r="D585" s="107">
        <v>24</v>
      </c>
      <c r="E585" s="1268" t="s">
        <v>53</v>
      </c>
      <c r="F585" s="1" t="s">
        <v>58</v>
      </c>
      <c r="G585" s="1" t="s">
        <v>57</v>
      </c>
      <c r="H585" s="1" t="s">
        <v>57</v>
      </c>
      <c r="I585" s="1" t="s">
        <v>58</v>
      </c>
      <c r="J585" s="1" t="s">
        <v>57</v>
      </c>
      <c r="K585" s="3" t="s">
        <v>57</v>
      </c>
      <c r="L585" s="3" t="s">
        <v>53</v>
      </c>
      <c r="M585" s="1" t="s">
        <v>57</v>
      </c>
      <c r="N585" s="3" t="s">
        <v>53</v>
      </c>
      <c r="O585" s="1" t="s">
        <v>57</v>
      </c>
      <c r="P585" s="1" t="s">
        <v>53</v>
      </c>
      <c r="Q585" s="1" t="s">
        <v>53</v>
      </c>
      <c r="R585" s="1" t="s">
        <v>54</v>
      </c>
      <c r="S585" s="3" t="s">
        <v>53</v>
      </c>
      <c r="T585" s="3" t="s">
        <v>53</v>
      </c>
      <c r="U585" s="3" t="s">
        <v>53</v>
      </c>
      <c r="V585" s="1" t="s">
        <v>53</v>
      </c>
      <c r="W585" s="1" t="s">
        <v>57</v>
      </c>
      <c r="X585" s="1" t="s">
        <v>53</v>
      </c>
      <c r="Y585" s="3" t="s">
        <v>53</v>
      </c>
      <c r="Z585" s="1" t="s">
        <v>53</v>
      </c>
      <c r="AA585" s="2" t="s">
        <v>54</v>
      </c>
      <c r="AB585" s="1" t="s">
        <v>58</v>
      </c>
      <c r="AC585" s="2" t="s">
        <v>54</v>
      </c>
      <c r="AD585" s="1" t="s">
        <v>57</v>
      </c>
      <c r="AE585" s="1" t="s">
        <v>54</v>
      </c>
      <c r="AF585" s="1" t="s">
        <v>53</v>
      </c>
      <c r="AG585" s="1" t="s">
        <v>57</v>
      </c>
      <c r="AH585" s="1" t="s">
        <v>57</v>
      </c>
      <c r="AI585" s="1" t="s">
        <v>54</v>
      </c>
      <c r="AJ585" s="1" t="s">
        <v>54</v>
      </c>
      <c r="AK585" s="1" t="s">
        <v>54</v>
      </c>
      <c r="AL585" s="1" t="s">
        <v>57</v>
      </c>
      <c r="AM585" s="1" t="s">
        <v>54</v>
      </c>
      <c r="AN585" s="1" t="s">
        <v>57</v>
      </c>
      <c r="AO585" s="1" t="s">
        <v>53</v>
      </c>
      <c r="AP585" s="1" t="s">
        <v>57</v>
      </c>
      <c r="AQ585" s="1" t="s">
        <v>57</v>
      </c>
      <c r="AR585" s="120" t="s">
        <v>53</v>
      </c>
      <c r="AS585" s="21"/>
      <c r="AT585" s="21"/>
      <c r="AU585" s="21"/>
      <c r="AV585" s="21"/>
      <c r="AW585" s="21"/>
      <c r="AX585" s="21"/>
      <c r="AY585" s="21"/>
      <c r="AZ585" s="21"/>
      <c r="BA585" s="21"/>
      <c r="BB585" s="21"/>
      <c r="BC585" s="21"/>
      <c r="BD585" s="21"/>
      <c r="BE585" s="21"/>
      <c r="BF585" s="21"/>
      <c r="BG585" s="21"/>
      <c r="BH585" s="21"/>
      <c r="BI585" s="21"/>
      <c r="BJ585" s="21"/>
    </row>
    <row r="586" spans="1:62" ht="19.5" customHeight="1">
      <c r="A586" s="4329" t="s">
        <v>246</v>
      </c>
      <c r="B586" s="1264">
        <f>C586/D586</f>
        <v>0.65217391304347827</v>
      </c>
      <c r="C586" s="98">
        <v>15</v>
      </c>
      <c r="D586" s="107">
        <v>23</v>
      </c>
      <c r="E586" s="4" t="s">
        <v>57</v>
      </c>
      <c r="F586" s="1" t="s">
        <v>58</v>
      </c>
      <c r="G586" s="1" t="s">
        <v>57</v>
      </c>
      <c r="H586" s="1" t="s">
        <v>57</v>
      </c>
      <c r="I586" s="1" t="s">
        <v>58</v>
      </c>
      <c r="J586" s="1" t="s">
        <v>57</v>
      </c>
      <c r="K586" s="3" t="s">
        <v>57</v>
      </c>
      <c r="L586" s="3" t="s">
        <v>53</v>
      </c>
      <c r="M586" s="1" t="s">
        <v>57</v>
      </c>
      <c r="N586" s="3" t="s">
        <v>53</v>
      </c>
      <c r="O586" s="1" t="s">
        <v>57</v>
      </c>
      <c r="P586" s="1" t="s">
        <v>53</v>
      </c>
      <c r="Q586" s="1" t="s">
        <v>53</v>
      </c>
      <c r="R586" s="1" t="s">
        <v>54</v>
      </c>
      <c r="S586" s="3" t="s">
        <v>53</v>
      </c>
      <c r="T586" s="3" t="s">
        <v>53</v>
      </c>
      <c r="U586" s="1" t="s">
        <v>54</v>
      </c>
      <c r="V586" s="1" t="s">
        <v>54</v>
      </c>
      <c r="W586" s="1" t="s">
        <v>57</v>
      </c>
      <c r="X586" s="1" t="s">
        <v>53</v>
      </c>
      <c r="Y586" s="3" t="s">
        <v>53</v>
      </c>
      <c r="Z586" s="1" t="s">
        <v>53</v>
      </c>
      <c r="AA586" s="3" t="s">
        <v>53</v>
      </c>
      <c r="AB586" s="3" t="s">
        <v>53</v>
      </c>
      <c r="AC586" s="3" t="s">
        <v>53</v>
      </c>
      <c r="AD586" s="1" t="s">
        <v>57</v>
      </c>
      <c r="AE586" s="1" t="s">
        <v>54</v>
      </c>
      <c r="AF586" s="1" t="s">
        <v>53</v>
      </c>
      <c r="AG586" s="1" t="s">
        <v>57</v>
      </c>
      <c r="AH586" s="1" t="s">
        <v>57</v>
      </c>
      <c r="AI586" s="1" t="s">
        <v>54</v>
      </c>
      <c r="AJ586" s="1" t="s">
        <v>54</v>
      </c>
      <c r="AK586" s="1" t="s">
        <v>54</v>
      </c>
      <c r="AL586" s="1" t="s">
        <v>57</v>
      </c>
      <c r="AM586" s="1" t="s">
        <v>54</v>
      </c>
      <c r="AN586" s="1" t="s">
        <v>57</v>
      </c>
      <c r="AO586" s="1" t="s">
        <v>53</v>
      </c>
      <c r="AP586" s="1" t="s">
        <v>57</v>
      </c>
      <c r="AQ586" s="1" t="s">
        <v>57</v>
      </c>
      <c r="AR586" s="120" t="s">
        <v>53</v>
      </c>
      <c r="AS586" s="21"/>
      <c r="AT586" s="21"/>
      <c r="AU586" s="21"/>
      <c r="AV586" s="21"/>
      <c r="AW586" s="21"/>
      <c r="AX586" s="21"/>
      <c r="AY586" s="21"/>
      <c r="AZ586" s="21"/>
      <c r="BA586" s="21"/>
      <c r="BB586" s="21"/>
      <c r="BC586" s="21"/>
      <c r="BD586" s="21"/>
      <c r="BE586" s="21"/>
      <c r="BF586" s="21"/>
      <c r="BG586" s="21"/>
      <c r="BH586" s="21"/>
      <c r="BI586" s="21"/>
      <c r="BJ586" s="21"/>
    </row>
    <row r="587" spans="1:62" ht="19.5" customHeight="1">
      <c r="A587" s="4370" t="s">
        <v>247</v>
      </c>
      <c r="B587" s="1264">
        <f>C587/D587</f>
        <v>0.61904761904761907</v>
      </c>
      <c r="C587" s="98">
        <v>13</v>
      </c>
      <c r="D587" s="107">
        <v>21</v>
      </c>
      <c r="E587" s="4" t="s">
        <v>57</v>
      </c>
      <c r="F587" s="1" t="s">
        <v>58</v>
      </c>
      <c r="G587" s="1" t="s">
        <v>57</v>
      </c>
      <c r="H587" s="1" t="s">
        <v>57</v>
      </c>
      <c r="I587" s="1" t="s">
        <v>58</v>
      </c>
      <c r="J587" s="1" t="s">
        <v>57</v>
      </c>
      <c r="K587" s="3" t="s">
        <v>57</v>
      </c>
      <c r="L587" s="3" t="s">
        <v>53</v>
      </c>
      <c r="M587" s="1" t="s">
        <v>57</v>
      </c>
      <c r="N587" s="3" t="s">
        <v>53</v>
      </c>
      <c r="O587" s="1" t="s">
        <v>57</v>
      </c>
      <c r="P587" s="1" t="s">
        <v>53</v>
      </c>
      <c r="Q587" s="1" t="s">
        <v>53</v>
      </c>
      <c r="R587" s="1" t="s">
        <v>54</v>
      </c>
      <c r="S587" s="3" t="s">
        <v>53</v>
      </c>
      <c r="T587" s="3" t="s">
        <v>54</v>
      </c>
      <c r="U587" s="3" t="s">
        <v>53</v>
      </c>
      <c r="V587" s="1" t="s">
        <v>53</v>
      </c>
      <c r="W587" s="1" t="s">
        <v>57</v>
      </c>
      <c r="X587" s="1" t="s">
        <v>53</v>
      </c>
      <c r="Y587" s="3" t="s">
        <v>53</v>
      </c>
      <c r="Z587" s="1" t="s">
        <v>53</v>
      </c>
      <c r="AA587" s="3" t="s">
        <v>53</v>
      </c>
      <c r="AB587" s="1" t="s">
        <v>58</v>
      </c>
      <c r="AC587" s="2" t="s">
        <v>54</v>
      </c>
      <c r="AD587" s="1" t="s">
        <v>57</v>
      </c>
      <c r="AE587" s="1" t="s">
        <v>54</v>
      </c>
      <c r="AF587" s="1" t="s">
        <v>57</v>
      </c>
      <c r="AG587" s="1" t="s">
        <v>57</v>
      </c>
      <c r="AH587" s="1" t="s">
        <v>57</v>
      </c>
      <c r="AI587" s="1" t="s">
        <v>54</v>
      </c>
      <c r="AJ587" s="1" t="s">
        <v>54</v>
      </c>
      <c r="AK587" s="1" t="s">
        <v>54</v>
      </c>
      <c r="AL587" s="1" t="s">
        <v>57</v>
      </c>
      <c r="AM587" s="1" t="s">
        <v>54</v>
      </c>
      <c r="AN587" s="1" t="s">
        <v>57</v>
      </c>
      <c r="AO587" s="1" t="s">
        <v>53</v>
      </c>
      <c r="AP587" s="1" t="s">
        <v>57</v>
      </c>
      <c r="AQ587" s="1" t="s">
        <v>57</v>
      </c>
      <c r="AR587" s="120" t="s">
        <v>53</v>
      </c>
      <c r="AS587" s="21"/>
      <c r="AT587" s="21"/>
      <c r="AU587" s="21"/>
      <c r="AV587" s="21"/>
      <c r="AW587" s="21"/>
      <c r="AX587" s="21"/>
      <c r="AY587" s="21"/>
      <c r="AZ587" s="21"/>
      <c r="BA587" s="21"/>
      <c r="BB587" s="21"/>
      <c r="BC587" s="21"/>
      <c r="BD587" s="21"/>
      <c r="BE587" s="21"/>
      <c r="BF587" s="21"/>
      <c r="BG587" s="21"/>
      <c r="BH587" s="21"/>
      <c r="BI587" s="21"/>
      <c r="BJ587" s="21"/>
    </row>
    <row r="588" spans="1:62" ht="31.5" customHeight="1">
      <c r="A588" s="4338" t="s">
        <v>4</v>
      </c>
      <c r="B588" s="28"/>
      <c r="C588" s="28"/>
      <c r="D588" s="129"/>
      <c r="E588" s="1391"/>
      <c r="F588" s="1391"/>
      <c r="G588" s="1391"/>
      <c r="H588" s="1391"/>
      <c r="I588" s="1391"/>
      <c r="J588" s="1391"/>
      <c r="K588" s="1391"/>
      <c r="L588" s="1391"/>
      <c r="M588" s="1391"/>
      <c r="N588" s="1391"/>
      <c r="O588" s="1391"/>
      <c r="P588" s="1391"/>
      <c r="Q588" s="1391"/>
      <c r="R588" s="1391"/>
      <c r="S588" s="1391"/>
      <c r="T588" s="1391"/>
      <c r="U588" s="1391"/>
      <c r="V588" s="1391"/>
      <c r="W588" s="1391"/>
      <c r="X588" s="1391"/>
      <c r="Y588" s="1391"/>
      <c r="Z588" s="1391"/>
      <c r="AA588" s="1391"/>
      <c r="AB588" s="1391"/>
      <c r="AC588" s="29"/>
      <c r="AD588" s="1391"/>
      <c r="AE588" s="1391"/>
      <c r="AF588" s="1391"/>
      <c r="AG588" s="1391"/>
      <c r="AH588" s="1391"/>
      <c r="AI588" s="1391"/>
      <c r="AJ588" s="1391"/>
      <c r="AK588" s="1391"/>
      <c r="AL588" s="1391"/>
      <c r="AM588" s="1391"/>
      <c r="AN588" s="1391"/>
      <c r="AO588" s="1391"/>
      <c r="AP588" s="1391"/>
      <c r="AQ588" s="1391"/>
      <c r="AR588" s="117"/>
      <c r="AS588" s="21"/>
      <c r="AT588" s="21"/>
      <c r="AU588" s="21"/>
      <c r="AV588" s="21"/>
      <c r="AW588" s="21"/>
      <c r="AX588" s="21"/>
      <c r="AY588" s="21"/>
      <c r="AZ588" s="21"/>
      <c r="BA588" s="21"/>
      <c r="BB588" s="21"/>
      <c r="BC588" s="21"/>
      <c r="BD588" s="21"/>
      <c r="BE588" s="21"/>
      <c r="BF588" s="21"/>
      <c r="BG588" s="21"/>
      <c r="BH588" s="21"/>
      <c r="BI588" s="21"/>
      <c r="BJ588" s="21"/>
    </row>
    <row r="589" spans="1:62" ht="31.5" customHeight="1">
      <c r="A589" s="4327" t="s">
        <v>248</v>
      </c>
      <c r="B589" s="1264">
        <f>C589/D589</f>
        <v>0.9285714285714286</v>
      </c>
      <c r="C589" s="98">
        <v>39</v>
      </c>
      <c r="D589" s="107">
        <v>42</v>
      </c>
      <c r="E589" s="1268" t="s">
        <v>53</v>
      </c>
      <c r="F589" s="1" t="s">
        <v>53</v>
      </c>
      <c r="G589" s="3" t="s">
        <v>53</v>
      </c>
      <c r="H589" s="1" t="s">
        <v>53</v>
      </c>
      <c r="I589" s="3" t="s">
        <v>53</v>
      </c>
      <c r="J589" s="3" t="s">
        <v>53</v>
      </c>
      <c r="K589" s="3" t="s">
        <v>53</v>
      </c>
      <c r="L589" s="3" t="s">
        <v>53</v>
      </c>
      <c r="M589" s="1" t="s">
        <v>53</v>
      </c>
      <c r="N589" s="3" t="s">
        <v>53</v>
      </c>
      <c r="O589" s="3" t="s">
        <v>53</v>
      </c>
      <c r="P589" s="1" t="s">
        <v>53</v>
      </c>
      <c r="Q589" s="1" t="s">
        <v>53</v>
      </c>
      <c r="R589" s="3" t="s">
        <v>53</v>
      </c>
      <c r="S589" s="3" t="s">
        <v>53</v>
      </c>
      <c r="T589" s="3" t="s">
        <v>53</v>
      </c>
      <c r="U589" s="3" t="s">
        <v>53</v>
      </c>
      <c r="V589" s="1" t="s">
        <v>53</v>
      </c>
      <c r="W589" s="1" t="s">
        <v>53</v>
      </c>
      <c r="X589" s="1" t="s">
        <v>53</v>
      </c>
      <c r="Y589" s="3" t="s">
        <v>53</v>
      </c>
      <c r="Z589" s="1" t="s">
        <v>53</v>
      </c>
      <c r="AA589" s="3" t="s">
        <v>53</v>
      </c>
      <c r="AB589" s="3" t="s">
        <v>54</v>
      </c>
      <c r="AC589" s="3" t="s">
        <v>53</v>
      </c>
      <c r="AD589" s="1" t="s">
        <v>53</v>
      </c>
      <c r="AE589" s="1" t="s">
        <v>53</v>
      </c>
      <c r="AF589" s="1" t="s">
        <v>53</v>
      </c>
      <c r="AG589" s="3" t="s">
        <v>53</v>
      </c>
      <c r="AH589" s="1" t="s">
        <v>53</v>
      </c>
      <c r="AI589" s="1" t="s">
        <v>53</v>
      </c>
      <c r="AJ589" s="1" t="s">
        <v>53</v>
      </c>
      <c r="AK589" s="1" t="s">
        <v>53</v>
      </c>
      <c r="AL589" s="1" t="s">
        <v>54</v>
      </c>
      <c r="AM589" s="1" t="s">
        <v>53</v>
      </c>
      <c r="AN589" s="1" t="s">
        <v>53</v>
      </c>
      <c r="AO589" s="1" t="s">
        <v>53</v>
      </c>
      <c r="AP589" s="1" t="s">
        <v>53</v>
      </c>
      <c r="AQ589" s="1" t="s">
        <v>53</v>
      </c>
      <c r="AR589" s="120" t="s">
        <v>53</v>
      </c>
      <c r="AS589" s="21"/>
      <c r="AT589" s="21"/>
      <c r="AU589" s="21"/>
      <c r="AV589" s="21"/>
      <c r="AW589" s="21"/>
      <c r="AX589" s="21"/>
      <c r="AY589" s="21"/>
      <c r="AZ589" s="21"/>
      <c r="BA589" s="21"/>
      <c r="BB589" s="21"/>
      <c r="BC589" s="21"/>
      <c r="BD589" s="21"/>
      <c r="BE589" s="21"/>
      <c r="BF589" s="21"/>
      <c r="BG589" s="21"/>
      <c r="BH589" s="21"/>
      <c r="BI589" s="21"/>
      <c r="BJ589" s="21"/>
    </row>
    <row r="590" spans="1:62" ht="31.5" customHeight="1">
      <c r="A590" s="4327" t="s">
        <v>249</v>
      </c>
      <c r="B590" s="1264">
        <f>C590/D590</f>
        <v>0.94871794871794868</v>
      </c>
      <c r="C590" s="98">
        <v>37</v>
      </c>
      <c r="D590" s="107">
        <v>39</v>
      </c>
      <c r="E590" s="1269" t="s">
        <v>53</v>
      </c>
      <c r="F590" s="73" t="s">
        <v>53</v>
      </c>
      <c r="G590" s="9" t="s">
        <v>53</v>
      </c>
      <c r="H590" s="73" t="s">
        <v>53</v>
      </c>
      <c r="I590" s="9" t="s">
        <v>53</v>
      </c>
      <c r="J590" s="9" t="s">
        <v>53</v>
      </c>
      <c r="K590" s="9" t="s">
        <v>53</v>
      </c>
      <c r="L590" s="9" t="s">
        <v>53</v>
      </c>
      <c r="M590" s="73" t="s">
        <v>53</v>
      </c>
      <c r="N590" s="9" t="s">
        <v>53</v>
      </c>
      <c r="O590" s="9" t="s">
        <v>53</v>
      </c>
      <c r="P590" s="73" t="s">
        <v>53</v>
      </c>
      <c r="Q590" s="73" t="s">
        <v>53</v>
      </c>
      <c r="R590" s="9" t="s">
        <v>53</v>
      </c>
      <c r="S590" s="9" t="s">
        <v>53</v>
      </c>
      <c r="T590" s="9" t="s">
        <v>53</v>
      </c>
      <c r="U590" s="9" t="s">
        <v>53</v>
      </c>
      <c r="V590" s="73" t="s">
        <v>53</v>
      </c>
      <c r="W590" s="73" t="s">
        <v>54</v>
      </c>
      <c r="X590" s="73" t="s">
        <v>53</v>
      </c>
      <c r="Y590" s="9" t="s">
        <v>53</v>
      </c>
      <c r="Z590" s="73" t="s">
        <v>53</v>
      </c>
      <c r="AA590" s="9" t="s">
        <v>53</v>
      </c>
      <c r="AB590" s="9" t="s">
        <v>250</v>
      </c>
      <c r="AC590" s="9" t="s">
        <v>53</v>
      </c>
      <c r="AD590" s="73" t="s">
        <v>53</v>
      </c>
      <c r="AE590" s="73" t="s">
        <v>53</v>
      </c>
      <c r="AF590" s="73" t="s">
        <v>53</v>
      </c>
      <c r="AG590" s="9" t="s">
        <v>53</v>
      </c>
      <c r="AH590" s="73" t="s">
        <v>53</v>
      </c>
      <c r="AI590" s="73" t="s">
        <v>53</v>
      </c>
      <c r="AJ590" s="73" t="s">
        <v>53</v>
      </c>
      <c r="AK590" s="73" t="s">
        <v>53</v>
      </c>
      <c r="AL590" s="9" t="s">
        <v>250</v>
      </c>
      <c r="AM590" s="73" t="s">
        <v>53</v>
      </c>
      <c r="AN590" s="73" t="s">
        <v>53</v>
      </c>
      <c r="AO590" s="73" t="s">
        <v>53</v>
      </c>
      <c r="AP590" s="73" t="s">
        <v>54</v>
      </c>
      <c r="AQ590" s="73" t="s">
        <v>53</v>
      </c>
      <c r="AR590" s="155" t="s">
        <v>53</v>
      </c>
      <c r="AS590" s="21"/>
      <c r="AT590" s="21"/>
      <c r="AU590" s="21"/>
      <c r="AV590" s="21"/>
      <c r="AW590" s="21"/>
      <c r="AX590" s="21"/>
      <c r="AY590" s="21"/>
      <c r="AZ590" s="21"/>
      <c r="BA590" s="21"/>
      <c r="BB590" s="21"/>
      <c r="BC590" s="21"/>
      <c r="BD590" s="21"/>
      <c r="BE590" s="21"/>
      <c r="BF590" s="21"/>
      <c r="BG590" s="21"/>
      <c r="BH590" s="21"/>
      <c r="BI590" s="21"/>
      <c r="BJ590" s="21"/>
    </row>
    <row r="591" spans="1:62" ht="31.5" customHeight="1">
      <c r="A591" s="4371" t="s">
        <v>251</v>
      </c>
      <c r="B591" s="61"/>
      <c r="C591" s="61"/>
      <c r="D591" s="130"/>
      <c r="E591" s="61"/>
      <c r="F591" s="61"/>
      <c r="G591" s="61"/>
      <c r="H591" s="61"/>
      <c r="I591" s="61"/>
      <c r="J591" s="61"/>
      <c r="K591" s="61"/>
      <c r="L591" s="61"/>
      <c r="M591" s="61"/>
      <c r="N591" s="61"/>
      <c r="O591" s="61"/>
      <c r="P591" s="61"/>
      <c r="Q591" s="61"/>
      <c r="R591" s="61"/>
      <c r="S591" s="61"/>
      <c r="T591" s="61"/>
      <c r="U591" s="61"/>
      <c r="V591" s="61"/>
      <c r="W591" s="61"/>
      <c r="X591" s="61"/>
      <c r="Y591" s="61"/>
      <c r="Z591" s="61"/>
      <c r="AA591" s="61"/>
      <c r="AB591" s="61"/>
      <c r="AC591" s="61"/>
      <c r="AD591" s="61"/>
      <c r="AE591" s="61"/>
      <c r="AF591" s="61"/>
      <c r="AG591" s="61"/>
      <c r="AH591" s="61"/>
      <c r="AI591" s="61"/>
      <c r="AJ591" s="61"/>
      <c r="AK591" s="61"/>
      <c r="AL591" s="61"/>
      <c r="AM591" s="61"/>
      <c r="AN591" s="61"/>
      <c r="AO591" s="61"/>
      <c r="AP591" s="61"/>
      <c r="AQ591" s="61"/>
      <c r="AR591" s="130"/>
      <c r="AS591" s="21"/>
      <c r="AT591" s="21"/>
      <c r="AU591" s="21"/>
      <c r="AV591" s="21"/>
      <c r="AW591" s="21"/>
      <c r="AX591" s="21"/>
      <c r="AY591" s="21"/>
      <c r="AZ591" s="21"/>
      <c r="BA591" s="21"/>
      <c r="BB591" s="21"/>
      <c r="BC591" s="21"/>
      <c r="BD591" s="21"/>
      <c r="BE591" s="21"/>
      <c r="BF591" s="21"/>
      <c r="BG591" s="21"/>
      <c r="BH591" s="21"/>
      <c r="BI591" s="21"/>
      <c r="BJ591" s="21"/>
    </row>
    <row r="592" spans="1:62" ht="31.5" customHeight="1">
      <c r="A592" s="4340" t="s">
        <v>128</v>
      </c>
      <c r="B592" s="4397"/>
      <c r="C592" s="1389"/>
      <c r="D592" s="121"/>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c r="AN592" s="45"/>
      <c r="AO592" s="45"/>
      <c r="AP592" s="45"/>
      <c r="AQ592" s="45"/>
      <c r="AR592" s="127"/>
      <c r="AS592" s="21"/>
      <c r="AT592" s="21"/>
      <c r="AU592" s="21"/>
      <c r="AV592" s="21"/>
      <c r="AW592" s="21"/>
      <c r="AX592" s="21"/>
      <c r="AY592" s="21"/>
      <c r="AZ592" s="21"/>
      <c r="BA592" s="21"/>
      <c r="BB592" s="21"/>
      <c r="BC592" s="21"/>
      <c r="BD592" s="21"/>
      <c r="BE592" s="21"/>
      <c r="BF592" s="21"/>
      <c r="BG592" s="21"/>
      <c r="BH592" s="21"/>
      <c r="BI592" s="21"/>
      <c r="BJ592" s="21"/>
    </row>
    <row r="593" spans="1:62" ht="21.75" customHeight="1">
      <c r="A593" s="4329" t="s">
        <v>252</v>
      </c>
      <c r="B593" s="1264">
        <f>C593/D593</f>
        <v>0.92105263157894735</v>
      </c>
      <c r="C593" s="98">
        <v>35</v>
      </c>
      <c r="D593" s="107">
        <v>38</v>
      </c>
      <c r="E593" s="102" t="s">
        <v>53</v>
      </c>
      <c r="F593" s="95" t="s">
        <v>53</v>
      </c>
      <c r="G593" s="95" t="s">
        <v>53</v>
      </c>
      <c r="H593" s="95" t="s">
        <v>77</v>
      </c>
      <c r="I593" s="95" t="s">
        <v>53</v>
      </c>
      <c r="J593" s="95" t="s">
        <v>53</v>
      </c>
      <c r="K593" s="95" t="s">
        <v>53</v>
      </c>
      <c r="L593" s="95" t="s">
        <v>53</v>
      </c>
      <c r="M593" s="95" t="s">
        <v>53</v>
      </c>
      <c r="N593" s="95" t="s">
        <v>53</v>
      </c>
      <c r="O593" s="95" t="s">
        <v>53</v>
      </c>
      <c r="P593" s="95" t="s">
        <v>53</v>
      </c>
      <c r="Q593" s="95" t="s">
        <v>53</v>
      </c>
      <c r="R593" s="95" t="s">
        <v>53</v>
      </c>
      <c r="S593" s="95" t="s">
        <v>53</v>
      </c>
      <c r="T593" s="95" t="s">
        <v>53</v>
      </c>
      <c r="U593" s="95" t="s">
        <v>77</v>
      </c>
      <c r="V593" s="95" t="s">
        <v>53</v>
      </c>
      <c r="W593" s="95" t="s">
        <v>53</v>
      </c>
      <c r="X593" s="95" t="s">
        <v>53</v>
      </c>
      <c r="Y593" s="95" t="s">
        <v>53</v>
      </c>
      <c r="Z593" s="95" t="s">
        <v>53</v>
      </c>
      <c r="AA593" s="95" t="s">
        <v>53</v>
      </c>
      <c r="AB593" s="95" t="s">
        <v>77</v>
      </c>
      <c r="AC593" s="95" t="s">
        <v>53</v>
      </c>
      <c r="AD593" s="95" t="s">
        <v>53</v>
      </c>
      <c r="AE593" s="95" t="s">
        <v>53</v>
      </c>
      <c r="AF593" s="95" t="s">
        <v>53</v>
      </c>
      <c r="AG593" s="95" t="s">
        <v>77</v>
      </c>
      <c r="AH593" s="95" t="s">
        <v>53</v>
      </c>
      <c r="AI593" s="95" t="s">
        <v>53</v>
      </c>
      <c r="AJ593" s="95" t="s">
        <v>53</v>
      </c>
      <c r="AK593" s="95" t="s">
        <v>53</v>
      </c>
      <c r="AL593" s="95" t="s">
        <v>77</v>
      </c>
      <c r="AM593" s="95" t="s">
        <v>53</v>
      </c>
      <c r="AN593" s="95" t="s">
        <v>53</v>
      </c>
      <c r="AO593" s="95" t="s">
        <v>53</v>
      </c>
      <c r="AP593" s="95" t="s">
        <v>77</v>
      </c>
      <c r="AQ593" s="95" t="s">
        <v>53</v>
      </c>
      <c r="AR593" s="156" t="s">
        <v>53</v>
      </c>
      <c r="AS593" s="21"/>
      <c r="AT593" s="21"/>
      <c r="AU593" s="21"/>
      <c r="AV593" s="21"/>
      <c r="AW593" s="21"/>
      <c r="AX593" s="21"/>
      <c r="AY593" s="21"/>
      <c r="AZ593" s="21"/>
      <c r="BA593" s="21"/>
      <c r="BB593" s="21"/>
      <c r="BC593" s="21"/>
      <c r="BD593" s="21"/>
      <c r="BE593" s="21"/>
      <c r="BF593" s="21"/>
      <c r="BG593" s="21"/>
      <c r="BH593" s="21"/>
      <c r="BI593" s="21"/>
      <c r="BJ593" s="21"/>
    </row>
    <row r="594" spans="1:62" ht="21.75" customHeight="1">
      <c r="A594" s="4329" t="s">
        <v>253</v>
      </c>
      <c r="B594" s="1264">
        <f>C594/D594</f>
        <v>5.2631578947368418E-2</v>
      </c>
      <c r="C594" s="98">
        <v>2</v>
      </c>
      <c r="D594" s="107">
        <v>38</v>
      </c>
      <c r="E594" s="4" t="s">
        <v>77</v>
      </c>
      <c r="F594" s="1" t="s">
        <v>77</v>
      </c>
      <c r="G594" s="1" t="s">
        <v>77</v>
      </c>
      <c r="H594" s="1" t="s">
        <v>53</v>
      </c>
      <c r="I594" s="1" t="s">
        <v>77</v>
      </c>
      <c r="J594" s="1" t="s">
        <v>77</v>
      </c>
      <c r="K594" s="1" t="s">
        <v>77</v>
      </c>
      <c r="L594" s="1" t="s">
        <v>77</v>
      </c>
      <c r="M594" s="1" t="s">
        <v>77</v>
      </c>
      <c r="N594" s="1" t="s">
        <v>77</v>
      </c>
      <c r="O594" s="1" t="s">
        <v>77</v>
      </c>
      <c r="P594" s="1" t="s">
        <v>77</v>
      </c>
      <c r="Q594" s="1" t="s">
        <v>77</v>
      </c>
      <c r="R594" s="1" t="s">
        <v>77</v>
      </c>
      <c r="S594" s="1" t="s">
        <v>77</v>
      </c>
      <c r="T594" s="1" t="s">
        <v>77</v>
      </c>
      <c r="U594" s="1" t="s">
        <v>77</v>
      </c>
      <c r="V594" s="1" t="s">
        <v>77</v>
      </c>
      <c r="W594" s="1" t="s">
        <v>77</v>
      </c>
      <c r="X594" s="1" t="s">
        <v>77</v>
      </c>
      <c r="Y594" s="1" t="s">
        <v>77</v>
      </c>
      <c r="Z594" s="1" t="s">
        <v>77</v>
      </c>
      <c r="AA594" s="1" t="s">
        <v>77</v>
      </c>
      <c r="AB594" s="1" t="s">
        <v>77</v>
      </c>
      <c r="AC594" s="1" t="s">
        <v>77</v>
      </c>
      <c r="AD594" s="1" t="s">
        <v>77</v>
      </c>
      <c r="AE594" s="1" t="s">
        <v>77</v>
      </c>
      <c r="AF594" s="1" t="s">
        <v>77</v>
      </c>
      <c r="AG594" s="1" t="s">
        <v>53</v>
      </c>
      <c r="AH594" s="1" t="s">
        <v>77</v>
      </c>
      <c r="AI594" s="1" t="s">
        <v>77</v>
      </c>
      <c r="AJ594" s="1" t="s">
        <v>77</v>
      </c>
      <c r="AK594" s="1" t="s">
        <v>77</v>
      </c>
      <c r="AL594" s="1" t="s">
        <v>77</v>
      </c>
      <c r="AM594" s="1" t="s">
        <v>77</v>
      </c>
      <c r="AN594" s="1" t="s">
        <v>77</v>
      </c>
      <c r="AO594" s="1" t="s">
        <v>77</v>
      </c>
      <c r="AP594" s="1" t="s">
        <v>77</v>
      </c>
      <c r="AQ594" s="1" t="s">
        <v>77</v>
      </c>
      <c r="AR594" s="120" t="s">
        <v>77</v>
      </c>
      <c r="AS594" s="21"/>
      <c r="AT594" s="21"/>
      <c r="AU594" s="21"/>
      <c r="AV594" s="21"/>
      <c r="AW594" s="21"/>
      <c r="AX594" s="21"/>
      <c r="AY594" s="21"/>
      <c r="AZ594" s="21"/>
      <c r="BA594" s="21"/>
      <c r="BB594" s="21"/>
      <c r="BC594" s="21"/>
      <c r="BD594" s="21"/>
      <c r="BE594" s="21"/>
      <c r="BF594" s="21"/>
      <c r="BG594" s="21"/>
      <c r="BH594" s="21"/>
      <c r="BI594" s="21"/>
      <c r="BJ594" s="21"/>
    </row>
    <row r="595" spans="1:62" ht="21.75" customHeight="1">
      <c r="A595" s="4329" t="s">
        <v>254</v>
      </c>
      <c r="B595" s="1264">
        <f>C595/D595</f>
        <v>2.6315789473684209E-2</v>
      </c>
      <c r="C595" s="98">
        <v>1</v>
      </c>
      <c r="D595" s="107">
        <v>38</v>
      </c>
      <c r="E595" s="4" t="s">
        <v>77</v>
      </c>
      <c r="F595" s="1" t="s">
        <v>77</v>
      </c>
      <c r="G595" s="1" t="s">
        <v>77</v>
      </c>
      <c r="H595" s="1" t="s">
        <v>77</v>
      </c>
      <c r="I595" s="1" t="s">
        <v>77</v>
      </c>
      <c r="J595" s="1" t="s">
        <v>77</v>
      </c>
      <c r="K595" s="1" t="s">
        <v>77</v>
      </c>
      <c r="L595" s="1" t="s">
        <v>77</v>
      </c>
      <c r="M595" s="1" t="s">
        <v>77</v>
      </c>
      <c r="N595" s="1" t="s">
        <v>77</v>
      </c>
      <c r="O595" s="1" t="s">
        <v>77</v>
      </c>
      <c r="P595" s="1" t="s">
        <v>77</v>
      </c>
      <c r="Q595" s="1" t="s">
        <v>77</v>
      </c>
      <c r="R595" s="1" t="s">
        <v>77</v>
      </c>
      <c r="S595" s="1" t="s">
        <v>77</v>
      </c>
      <c r="T595" s="1" t="s">
        <v>77</v>
      </c>
      <c r="U595" s="1" t="s">
        <v>53</v>
      </c>
      <c r="V595" s="1" t="s">
        <v>77</v>
      </c>
      <c r="W595" s="1" t="s">
        <v>77</v>
      </c>
      <c r="X595" s="1" t="s">
        <v>77</v>
      </c>
      <c r="Y595" s="1" t="s">
        <v>77</v>
      </c>
      <c r="Z595" s="1" t="s">
        <v>77</v>
      </c>
      <c r="AA595" s="1" t="s">
        <v>77</v>
      </c>
      <c r="AB595" s="1" t="s">
        <v>77</v>
      </c>
      <c r="AC595" s="1" t="s">
        <v>77</v>
      </c>
      <c r="AD595" s="1" t="s">
        <v>77</v>
      </c>
      <c r="AE595" s="1" t="s">
        <v>77</v>
      </c>
      <c r="AF595" s="1" t="s">
        <v>77</v>
      </c>
      <c r="AG595" s="1" t="s">
        <v>77</v>
      </c>
      <c r="AH595" s="1" t="s">
        <v>77</v>
      </c>
      <c r="AI595" s="1" t="s">
        <v>77</v>
      </c>
      <c r="AJ595" s="1" t="s">
        <v>77</v>
      </c>
      <c r="AK595" s="1" t="s">
        <v>77</v>
      </c>
      <c r="AL595" s="1" t="s">
        <v>77</v>
      </c>
      <c r="AM595" s="1" t="s">
        <v>77</v>
      </c>
      <c r="AN595" s="1" t="s">
        <v>77</v>
      </c>
      <c r="AO595" s="1" t="s">
        <v>77</v>
      </c>
      <c r="AP595" s="1" t="s">
        <v>77</v>
      </c>
      <c r="AQ595" s="1" t="s">
        <v>77</v>
      </c>
      <c r="AR595" s="120" t="s">
        <v>77</v>
      </c>
      <c r="AS595" s="21"/>
      <c r="AT595" s="21"/>
      <c r="AU595" s="21"/>
      <c r="AV595" s="21"/>
      <c r="AW595" s="21"/>
      <c r="AX595" s="21"/>
      <c r="AY595" s="21"/>
      <c r="AZ595" s="21"/>
      <c r="BA595" s="21"/>
      <c r="BB595" s="21"/>
      <c r="BC595" s="21"/>
      <c r="BD595" s="21"/>
      <c r="BE595" s="21"/>
      <c r="BF595" s="21"/>
      <c r="BG595" s="21"/>
      <c r="BH595" s="21"/>
      <c r="BI595" s="21"/>
      <c r="BJ595" s="21"/>
    </row>
    <row r="596" spans="1:62" ht="31.5" customHeight="1">
      <c r="A596" s="4372" t="s">
        <v>168</v>
      </c>
      <c r="B596" s="4397"/>
      <c r="C596" s="1389"/>
      <c r="D596" s="121"/>
      <c r="E596" s="44"/>
      <c r="F596" s="44"/>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c r="AG596" s="44"/>
      <c r="AH596" s="44"/>
      <c r="AI596" s="44"/>
      <c r="AJ596" s="44"/>
      <c r="AK596" s="44"/>
      <c r="AL596" s="44"/>
      <c r="AM596" s="44"/>
      <c r="AN596" s="44"/>
      <c r="AO596" s="44"/>
      <c r="AP596" s="44"/>
      <c r="AQ596" s="44"/>
      <c r="AR596" s="124"/>
      <c r="AS596" s="21"/>
      <c r="AT596" s="21"/>
      <c r="AU596" s="21"/>
      <c r="AV596" s="21"/>
      <c r="AW596" s="21"/>
      <c r="AX596" s="21"/>
      <c r="AY596" s="21"/>
      <c r="AZ596" s="21"/>
      <c r="BA596" s="21"/>
      <c r="BB596" s="21"/>
      <c r="BC596" s="21"/>
      <c r="BD596" s="21"/>
      <c r="BE596" s="21"/>
      <c r="BF596" s="21"/>
      <c r="BG596" s="21"/>
      <c r="BH596" s="21"/>
      <c r="BI596" s="21"/>
      <c r="BJ596" s="21"/>
    </row>
    <row r="597" spans="1:62" ht="21" customHeight="1">
      <c r="A597" s="4329" t="s">
        <v>252</v>
      </c>
      <c r="B597" s="1264">
        <f>C597/D597</f>
        <v>0</v>
      </c>
      <c r="C597" s="98">
        <v>0</v>
      </c>
      <c r="D597" s="107">
        <v>37</v>
      </c>
      <c r="E597" s="4" t="s">
        <v>77</v>
      </c>
      <c r="F597" s="1" t="s">
        <v>77</v>
      </c>
      <c r="G597" s="1" t="s">
        <v>77</v>
      </c>
      <c r="H597" s="1" t="s">
        <v>77</v>
      </c>
      <c r="I597" s="1" t="s">
        <v>77</v>
      </c>
      <c r="J597" s="1" t="s">
        <v>77</v>
      </c>
      <c r="K597" s="1" t="s">
        <v>77</v>
      </c>
      <c r="L597" s="1" t="s">
        <v>77</v>
      </c>
      <c r="M597" s="1" t="s">
        <v>77</v>
      </c>
      <c r="N597" s="1" t="s">
        <v>77</v>
      </c>
      <c r="O597" s="1" t="s">
        <v>77</v>
      </c>
      <c r="P597" s="1" t="s">
        <v>77</v>
      </c>
      <c r="Q597" s="1" t="s">
        <v>77</v>
      </c>
      <c r="R597" s="1" t="s">
        <v>77</v>
      </c>
      <c r="S597" s="1" t="s">
        <v>77</v>
      </c>
      <c r="T597" s="1" t="s">
        <v>77</v>
      </c>
      <c r="U597" s="1" t="s">
        <v>77</v>
      </c>
      <c r="V597" s="1" t="s">
        <v>77</v>
      </c>
      <c r="W597" s="1" t="s">
        <v>77</v>
      </c>
      <c r="X597" s="1" t="s">
        <v>77</v>
      </c>
      <c r="Y597" s="1" t="s">
        <v>77</v>
      </c>
      <c r="Z597" s="1" t="s">
        <v>77</v>
      </c>
      <c r="AA597" s="1" t="s">
        <v>77</v>
      </c>
      <c r="AB597" s="1" t="s">
        <v>77</v>
      </c>
      <c r="AC597" s="1" t="s">
        <v>77</v>
      </c>
      <c r="AD597" s="1" t="s">
        <v>77</v>
      </c>
      <c r="AE597" s="1" t="s">
        <v>77</v>
      </c>
      <c r="AF597" s="1" t="s">
        <v>77</v>
      </c>
      <c r="AG597" s="1" t="s">
        <v>77</v>
      </c>
      <c r="AH597" s="1" t="s">
        <v>77</v>
      </c>
      <c r="AI597" s="1" t="s">
        <v>77</v>
      </c>
      <c r="AJ597" s="1" t="s">
        <v>77</v>
      </c>
      <c r="AK597" s="1" t="s">
        <v>77</v>
      </c>
      <c r="AL597" s="1" t="s">
        <v>77</v>
      </c>
      <c r="AM597" s="1" t="s">
        <v>77</v>
      </c>
      <c r="AN597" s="1" t="s">
        <v>77</v>
      </c>
      <c r="AO597" s="1" t="s">
        <v>77</v>
      </c>
      <c r="AP597" s="1" t="s">
        <v>77</v>
      </c>
      <c r="AQ597" s="1" t="s">
        <v>77</v>
      </c>
      <c r="AR597" s="120" t="s">
        <v>77</v>
      </c>
      <c r="AS597" s="21"/>
      <c r="AT597" s="21"/>
      <c r="AU597" s="21"/>
      <c r="AV597" s="21"/>
      <c r="AW597" s="21"/>
      <c r="AX597" s="21"/>
      <c r="AY597" s="21"/>
      <c r="AZ597" s="21"/>
      <c r="BA597" s="21"/>
      <c r="BB597" s="21"/>
      <c r="BC597" s="21"/>
      <c r="BD597" s="21"/>
      <c r="BE597" s="21"/>
      <c r="BF597" s="21"/>
      <c r="BG597" s="21"/>
      <c r="BH597" s="21"/>
      <c r="BI597" s="21"/>
      <c r="BJ597" s="21"/>
    </row>
    <row r="598" spans="1:62" ht="21" customHeight="1">
      <c r="A598" s="4329" t="s">
        <v>253</v>
      </c>
      <c r="B598" s="1264">
        <f>C598/D598</f>
        <v>0.67567567567567566</v>
      </c>
      <c r="C598" s="98">
        <v>25</v>
      </c>
      <c r="D598" s="107">
        <v>37</v>
      </c>
      <c r="E598" s="4" t="s">
        <v>77</v>
      </c>
      <c r="F598" s="1" t="s">
        <v>53</v>
      </c>
      <c r="G598" s="1" t="s">
        <v>53</v>
      </c>
      <c r="H598" s="1" t="s">
        <v>77</v>
      </c>
      <c r="I598" s="1" t="s">
        <v>77</v>
      </c>
      <c r="J598" s="1" t="s">
        <v>53</v>
      </c>
      <c r="K598" s="1" t="s">
        <v>77</v>
      </c>
      <c r="L598" s="1" t="s">
        <v>53</v>
      </c>
      <c r="M598" s="1" t="s">
        <v>77</v>
      </c>
      <c r="N598" s="1" t="s">
        <v>53</v>
      </c>
      <c r="O598" s="1" t="s">
        <v>77</v>
      </c>
      <c r="P598" s="1" t="s">
        <v>53</v>
      </c>
      <c r="Q598" s="1" t="s">
        <v>53</v>
      </c>
      <c r="R598" s="1" t="s">
        <v>77</v>
      </c>
      <c r="S598" s="1" t="s">
        <v>53</v>
      </c>
      <c r="T598" s="1" t="s">
        <v>53</v>
      </c>
      <c r="U598" s="1" t="s">
        <v>77</v>
      </c>
      <c r="V598" s="1" t="s">
        <v>53</v>
      </c>
      <c r="W598" s="1" t="s">
        <v>53</v>
      </c>
      <c r="X598" s="1" t="s">
        <v>53</v>
      </c>
      <c r="Y598" s="1" t="s">
        <v>53</v>
      </c>
      <c r="Z598" s="1" t="s">
        <v>53</v>
      </c>
      <c r="AA598" s="1" t="s">
        <v>77</v>
      </c>
      <c r="AB598" s="1" t="s">
        <v>77</v>
      </c>
      <c r="AC598" s="1" t="s">
        <v>77</v>
      </c>
      <c r="AD598" s="1" t="s">
        <v>53</v>
      </c>
      <c r="AE598" s="1" t="s">
        <v>77</v>
      </c>
      <c r="AF598" s="1" t="s">
        <v>53</v>
      </c>
      <c r="AG598" s="1" t="s">
        <v>77</v>
      </c>
      <c r="AH598" s="1" t="s">
        <v>53</v>
      </c>
      <c r="AI598" s="1" t="s">
        <v>77</v>
      </c>
      <c r="AJ598" s="1" t="s">
        <v>53</v>
      </c>
      <c r="AK598" s="1" t="s">
        <v>53</v>
      </c>
      <c r="AL598" s="1" t="s">
        <v>77</v>
      </c>
      <c r="AM598" s="1" t="s">
        <v>53</v>
      </c>
      <c r="AN598" s="1" t="s">
        <v>53</v>
      </c>
      <c r="AO598" s="1" t="s">
        <v>53</v>
      </c>
      <c r="AP598" s="1" t="s">
        <v>77</v>
      </c>
      <c r="AQ598" s="1" t="s">
        <v>53</v>
      </c>
      <c r="AR598" s="120" t="s">
        <v>53</v>
      </c>
      <c r="AS598" s="21"/>
      <c r="AT598" s="21"/>
      <c r="AU598" s="21"/>
      <c r="AV598" s="21"/>
      <c r="AW598" s="21"/>
      <c r="AX598" s="21"/>
      <c r="AY598" s="21"/>
      <c r="AZ598" s="21"/>
      <c r="BA598" s="21"/>
      <c r="BB598" s="21"/>
      <c r="BC598" s="21"/>
      <c r="BD598" s="21"/>
      <c r="BE598" s="21"/>
      <c r="BF598" s="21"/>
      <c r="BG598" s="21"/>
      <c r="BH598" s="21"/>
      <c r="BI598" s="21"/>
      <c r="BJ598" s="21"/>
    </row>
    <row r="599" spans="1:62" ht="21" customHeight="1">
      <c r="A599" s="4329" t="s">
        <v>254</v>
      </c>
      <c r="B599" s="1264">
        <f>C599/D599</f>
        <v>0.32432432432432434</v>
      </c>
      <c r="C599" s="98">
        <v>12</v>
      </c>
      <c r="D599" s="107">
        <v>37</v>
      </c>
      <c r="E599" s="4" t="s">
        <v>77</v>
      </c>
      <c r="F599" s="1" t="s">
        <v>77</v>
      </c>
      <c r="G599" s="1" t="s">
        <v>77</v>
      </c>
      <c r="H599" s="1" t="s">
        <v>53</v>
      </c>
      <c r="I599" s="1" t="s">
        <v>53</v>
      </c>
      <c r="J599" s="1" t="s">
        <v>77</v>
      </c>
      <c r="K599" s="1" t="s">
        <v>53</v>
      </c>
      <c r="L599" s="1" t="s">
        <v>77</v>
      </c>
      <c r="M599" s="1" t="s">
        <v>53</v>
      </c>
      <c r="N599" s="1" t="s">
        <v>77</v>
      </c>
      <c r="O599" s="1" t="s">
        <v>53</v>
      </c>
      <c r="P599" s="1" t="s">
        <v>77</v>
      </c>
      <c r="Q599" s="1" t="s">
        <v>77</v>
      </c>
      <c r="R599" s="1" t="s">
        <v>53</v>
      </c>
      <c r="S599" s="1" t="s">
        <v>77</v>
      </c>
      <c r="T599" s="1" t="s">
        <v>77</v>
      </c>
      <c r="U599" s="1" t="s">
        <v>53</v>
      </c>
      <c r="V599" s="1" t="s">
        <v>77</v>
      </c>
      <c r="W599" s="1" t="s">
        <v>77</v>
      </c>
      <c r="X599" s="1" t="s">
        <v>77</v>
      </c>
      <c r="Y599" s="1" t="s">
        <v>77</v>
      </c>
      <c r="Z599" s="1" t="s">
        <v>77</v>
      </c>
      <c r="AA599" s="1" t="s">
        <v>53</v>
      </c>
      <c r="AB599" s="1" t="s">
        <v>77</v>
      </c>
      <c r="AC599" s="1" t="s">
        <v>53</v>
      </c>
      <c r="AD599" s="1" t="s">
        <v>77</v>
      </c>
      <c r="AE599" s="1" t="s">
        <v>53</v>
      </c>
      <c r="AF599" s="1" t="s">
        <v>77</v>
      </c>
      <c r="AG599" s="1" t="s">
        <v>53</v>
      </c>
      <c r="AH599" s="1" t="s">
        <v>77</v>
      </c>
      <c r="AI599" s="1" t="s">
        <v>53</v>
      </c>
      <c r="AJ599" s="1" t="s">
        <v>77</v>
      </c>
      <c r="AK599" s="1" t="s">
        <v>77</v>
      </c>
      <c r="AL599" s="1" t="s">
        <v>77</v>
      </c>
      <c r="AM599" s="1" t="s">
        <v>77</v>
      </c>
      <c r="AN599" s="1" t="s">
        <v>77</v>
      </c>
      <c r="AO599" s="1" t="s">
        <v>77</v>
      </c>
      <c r="AP599" s="1" t="s">
        <v>77</v>
      </c>
      <c r="AQ599" s="1" t="s">
        <v>77</v>
      </c>
      <c r="AR599" s="120" t="s">
        <v>77</v>
      </c>
      <c r="AS599" s="21"/>
      <c r="AT599" s="21"/>
      <c r="AU599" s="21"/>
      <c r="AV599" s="21"/>
      <c r="AW599" s="21"/>
      <c r="AX599" s="21"/>
      <c r="AY599" s="21"/>
      <c r="AZ599" s="21"/>
      <c r="BA599" s="21"/>
      <c r="BB599" s="21"/>
      <c r="BC599" s="21"/>
      <c r="BD599" s="21"/>
      <c r="BE599" s="21"/>
      <c r="BF599" s="21"/>
      <c r="BG599" s="21"/>
      <c r="BH599" s="21"/>
      <c r="BI599" s="21"/>
      <c r="BJ599" s="21"/>
    </row>
    <row r="600" spans="1:62" ht="31.5" customHeight="1">
      <c r="A600" s="4372" t="s">
        <v>132</v>
      </c>
      <c r="B600" s="45"/>
      <c r="C600" s="45"/>
      <c r="D600" s="127"/>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4"/>
      <c r="AM600" s="44"/>
      <c r="AN600" s="44"/>
      <c r="AO600" s="44"/>
      <c r="AP600" s="44"/>
      <c r="AQ600" s="44"/>
      <c r="AR600" s="124"/>
      <c r="AS600" s="21"/>
      <c r="AT600" s="21"/>
      <c r="AU600" s="21"/>
      <c r="AV600" s="21"/>
      <c r="AW600" s="21"/>
      <c r="AX600" s="21"/>
      <c r="AY600" s="21"/>
      <c r="AZ600" s="21"/>
      <c r="BA600" s="21"/>
      <c r="BB600" s="21"/>
      <c r="BC600" s="21"/>
      <c r="BD600" s="21"/>
      <c r="BE600" s="21"/>
      <c r="BF600" s="21"/>
      <c r="BG600" s="21"/>
      <c r="BH600" s="21"/>
      <c r="BI600" s="21"/>
      <c r="BJ600" s="21"/>
    </row>
    <row r="601" spans="1:62" ht="20.25" customHeight="1">
      <c r="A601" s="4329" t="s">
        <v>252</v>
      </c>
      <c r="B601" s="4400">
        <f>C601/D601</f>
        <v>0.16666666666666666</v>
      </c>
      <c r="C601" s="98">
        <v>6</v>
      </c>
      <c r="D601" s="107">
        <v>36</v>
      </c>
      <c r="E601" s="4" t="s">
        <v>77</v>
      </c>
      <c r="F601" s="1" t="s">
        <v>53</v>
      </c>
      <c r="G601" s="1" t="s">
        <v>77</v>
      </c>
      <c r="H601" s="1" t="s">
        <v>77</v>
      </c>
      <c r="I601" s="1" t="s">
        <v>53</v>
      </c>
      <c r="J601" s="1" t="s">
        <v>53</v>
      </c>
      <c r="K601" s="1" t="s">
        <v>77</v>
      </c>
      <c r="L601" s="1" t="s">
        <v>77</v>
      </c>
      <c r="M601" s="1" t="s">
        <v>77</v>
      </c>
      <c r="N601" s="1" t="s">
        <v>77</v>
      </c>
      <c r="O601" s="1" t="s">
        <v>77</v>
      </c>
      <c r="P601" s="1" t="s">
        <v>77</v>
      </c>
      <c r="Q601" s="1" t="s">
        <v>77</v>
      </c>
      <c r="R601" s="1" t="s">
        <v>77</v>
      </c>
      <c r="S601" s="1" t="s">
        <v>77</v>
      </c>
      <c r="T601" s="1" t="s">
        <v>77</v>
      </c>
      <c r="U601" s="1" t="s">
        <v>77</v>
      </c>
      <c r="V601" s="1" t="s">
        <v>77</v>
      </c>
      <c r="W601" s="1" t="s">
        <v>77</v>
      </c>
      <c r="X601" s="1" t="s">
        <v>77</v>
      </c>
      <c r="Y601" s="1" t="s">
        <v>77</v>
      </c>
      <c r="Z601" s="1" t="s">
        <v>77</v>
      </c>
      <c r="AA601" s="1" t="s">
        <v>77</v>
      </c>
      <c r="AB601" s="1" t="s">
        <v>77</v>
      </c>
      <c r="AC601" s="1" t="s">
        <v>77</v>
      </c>
      <c r="AD601" s="1" t="s">
        <v>77</v>
      </c>
      <c r="AE601" s="1" t="s">
        <v>53</v>
      </c>
      <c r="AF601" s="1" t="s">
        <v>77</v>
      </c>
      <c r="AG601" s="1" t="s">
        <v>77</v>
      </c>
      <c r="AH601" s="1" t="s">
        <v>77</v>
      </c>
      <c r="AI601" s="1" t="s">
        <v>77</v>
      </c>
      <c r="AJ601" s="1" t="s">
        <v>77</v>
      </c>
      <c r="AK601" s="1" t="s">
        <v>77</v>
      </c>
      <c r="AL601" s="1" t="s">
        <v>77</v>
      </c>
      <c r="AM601" s="1" t="s">
        <v>77</v>
      </c>
      <c r="AN601" s="1" t="s">
        <v>77</v>
      </c>
      <c r="AO601" s="1" t="s">
        <v>77</v>
      </c>
      <c r="AP601" s="1" t="s">
        <v>77</v>
      </c>
      <c r="AQ601" s="1" t="s">
        <v>53</v>
      </c>
      <c r="AR601" s="120" t="s">
        <v>53</v>
      </c>
      <c r="AS601" s="21"/>
      <c r="AT601" s="21"/>
      <c r="AU601" s="21"/>
      <c r="AV601" s="21"/>
      <c r="AW601" s="21"/>
      <c r="AX601" s="21"/>
      <c r="AY601" s="21"/>
      <c r="AZ601" s="21"/>
      <c r="BA601" s="21"/>
      <c r="BB601" s="21"/>
      <c r="BC601" s="21"/>
      <c r="BD601" s="21"/>
      <c r="BE601" s="21"/>
      <c r="BF601" s="21"/>
      <c r="BG601" s="21"/>
      <c r="BH601" s="21"/>
      <c r="BI601" s="21"/>
      <c r="BJ601" s="21"/>
    </row>
    <row r="602" spans="1:62" ht="20.25" customHeight="1">
      <c r="A602" s="4329" t="s">
        <v>253</v>
      </c>
      <c r="B602" s="4400">
        <f>C602/D602</f>
        <v>0.41666666666666669</v>
      </c>
      <c r="C602" s="98">
        <v>15</v>
      </c>
      <c r="D602" s="107">
        <v>36</v>
      </c>
      <c r="E602" s="4" t="s">
        <v>77</v>
      </c>
      <c r="F602" s="1" t="s">
        <v>77</v>
      </c>
      <c r="G602" s="1" t="s">
        <v>77</v>
      </c>
      <c r="H602" s="1" t="s">
        <v>77</v>
      </c>
      <c r="I602" s="1" t="s">
        <v>77</v>
      </c>
      <c r="J602" s="1" t="s">
        <v>77</v>
      </c>
      <c r="K602" s="1" t="s">
        <v>53</v>
      </c>
      <c r="L602" s="1" t="s">
        <v>77</v>
      </c>
      <c r="M602" s="1" t="s">
        <v>77</v>
      </c>
      <c r="N602" s="1" t="s">
        <v>77</v>
      </c>
      <c r="O602" s="1" t="s">
        <v>77</v>
      </c>
      <c r="P602" s="1" t="s">
        <v>53</v>
      </c>
      <c r="Q602" s="1" t="s">
        <v>77</v>
      </c>
      <c r="R602" s="1" t="s">
        <v>77</v>
      </c>
      <c r="S602" s="1" t="s">
        <v>53</v>
      </c>
      <c r="T602" s="1" t="s">
        <v>53</v>
      </c>
      <c r="U602" s="1" t="s">
        <v>77</v>
      </c>
      <c r="V602" s="1" t="s">
        <v>53</v>
      </c>
      <c r="W602" s="1" t="s">
        <v>77</v>
      </c>
      <c r="X602" s="1" t="s">
        <v>77</v>
      </c>
      <c r="Y602" s="1" t="s">
        <v>53</v>
      </c>
      <c r="Z602" s="1" t="s">
        <v>53</v>
      </c>
      <c r="AA602" s="1" t="s">
        <v>77</v>
      </c>
      <c r="AB602" s="1" t="s">
        <v>77</v>
      </c>
      <c r="AC602" s="1" t="s">
        <v>77</v>
      </c>
      <c r="AD602" s="1" t="s">
        <v>53</v>
      </c>
      <c r="AE602" s="1" t="s">
        <v>77</v>
      </c>
      <c r="AF602" s="1" t="s">
        <v>53</v>
      </c>
      <c r="AG602" s="1" t="s">
        <v>77</v>
      </c>
      <c r="AH602" s="1" t="s">
        <v>53</v>
      </c>
      <c r="AI602" s="1" t="s">
        <v>53</v>
      </c>
      <c r="AJ602" s="1" t="s">
        <v>77</v>
      </c>
      <c r="AK602" s="1" t="s">
        <v>53</v>
      </c>
      <c r="AL602" s="1" t="s">
        <v>77</v>
      </c>
      <c r="AM602" s="1" t="s">
        <v>77</v>
      </c>
      <c r="AN602" s="1" t="s">
        <v>53</v>
      </c>
      <c r="AO602" s="1" t="s">
        <v>53</v>
      </c>
      <c r="AP602" s="1" t="s">
        <v>77</v>
      </c>
      <c r="AQ602" s="1" t="s">
        <v>77</v>
      </c>
      <c r="AR602" s="120" t="s">
        <v>77</v>
      </c>
      <c r="AS602" s="21"/>
      <c r="AT602" s="21"/>
      <c r="AU602" s="21"/>
      <c r="AV602" s="21"/>
      <c r="AW602" s="21"/>
      <c r="AX602" s="21"/>
      <c r="AY602" s="21"/>
      <c r="AZ602" s="21"/>
      <c r="BA602" s="21"/>
      <c r="BB602" s="21"/>
      <c r="BC602" s="21"/>
      <c r="BD602" s="21"/>
      <c r="BE602" s="21"/>
      <c r="BF602" s="21"/>
      <c r="BG602" s="21"/>
      <c r="BH602" s="21"/>
      <c r="BI602" s="21"/>
      <c r="BJ602" s="21"/>
    </row>
    <row r="603" spans="1:62" ht="20.25" customHeight="1">
      <c r="A603" s="4329" t="s">
        <v>254</v>
      </c>
      <c r="B603" s="4400">
        <f>C603/D603</f>
        <v>0.41666666666666669</v>
      </c>
      <c r="C603" s="98">
        <v>15</v>
      </c>
      <c r="D603" s="107">
        <v>36</v>
      </c>
      <c r="E603" s="4" t="s">
        <v>77</v>
      </c>
      <c r="F603" s="1" t="s">
        <v>77</v>
      </c>
      <c r="G603" s="1" t="s">
        <v>53</v>
      </c>
      <c r="H603" s="1" t="s">
        <v>53</v>
      </c>
      <c r="I603" s="1" t="s">
        <v>77</v>
      </c>
      <c r="J603" s="1" t="s">
        <v>77</v>
      </c>
      <c r="K603" s="1" t="s">
        <v>77</v>
      </c>
      <c r="L603" s="1" t="s">
        <v>77</v>
      </c>
      <c r="M603" s="1" t="s">
        <v>53</v>
      </c>
      <c r="N603" s="1" t="s">
        <v>53</v>
      </c>
      <c r="O603" s="1" t="s">
        <v>53</v>
      </c>
      <c r="P603" s="1" t="s">
        <v>77</v>
      </c>
      <c r="Q603" s="1" t="s">
        <v>53</v>
      </c>
      <c r="R603" s="1" t="s">
        <v>53</v>
      </c>
      <c r="S603" s="1" t="s">
        <v>77</v>
      </c>
      <c r="T603" s="1" t="s">
        <v>77</v>
      </c>
      <c r="U603" s="1" t="s">
        <v>53</v>
      </c>
      <c r="V603" s="1" t="s">
        <v>77</v>
      </c>
      <c r="W603" s="1" t="s">
        <v>53</v>
      </c>
      <c r="X603" s="1" t="s">
        <v>53</v>
      </c>
      <c r="Y603" s="1" t="s">
        <v>77</v>
      </c>
      <c r="Z603" s="1" t="s">
        <v>77</v>
      </c>
      <c r="AA603" s="1" t="s">
        <v>53</v>
      </c>
      <c r="AB603" s="1" t="s">
        <v>77</v>
      </c>
      <c r="AC603" s="1" t="s">
        <v>53</v>
      </c>
      <c r="AD603" s="1" t="s">
        <v>77</v>
      </c>
      <c r="AE603" s="1" t="s">
        <v>77</v>
      </c>
      <c r="AF603" s="1" t="s">
        <v>77</v>
      </c>
      <c r="AG603" s="1" t="s">
        <v>53</v>
      </c>
      <c r="AH603" s="1" t="s">
        <v>77</v>
      </c>
      <c r="AI603" s="1" t="s">
        <v>77</v>
      </c>
      <c r="AJ603" s="1" t="s">
        <v>53</v>
      </c>
      <c r="AK603" s="1" t="s">
        <v>77</v>
      </c>
      <c r="AL603" s="1" t="s">
        <v>77</v>
      </c>
      <c r="AM603" s="1" t="s">
        <v>53</v>
      </c>
      <c r="AN603" s="1" t="s">
        <v>77</v>
      </c>
      <c r="AO603" s="1" t="s">
        <v>77</v>
      </c>
      <c r="AP603" s="1" t="s">
        <v>77</v>
      </c>
      <c r="AQ603" s="1" t="s">
        <v>77</v>
      </c>
      <c r="AR603" s="120" t="s">
        <v>77</v>
      </c>
      <c r="AS603" s="21"/>
      <c r="AT603" s="21"/>
      <c r="AU603" s="21"/>
      <c r="AV603" s="21"/>
      <c r="AW603" s="21"/>
      <c r="AX603" s="21"/>
      <c r="AY603" s="21"/>
      <c r="AZ603" s="21"/>
      <c r="BA603" s="21"/>
      <c r="BB603" s="21"/>
      <c r="BC603" s="21"/>
      <c r="BD603" s="21"/>
      <c r="BE603" s="21"/>
      <c r="BF603" s="21"/>
      <c r="BG603" s="21"/>
      <c r="BH603" s="21"/>
      <c r="BI603" s="21"/>
      <c r="BJ603" s="21"/>
    </row>
    <row r="604" spans="1:62" ht="31.5" customHeight="1">
      <c r="A604" s="4372" t="s">
        <v>135</v>
      </c>
      <c r="B604" s="25"/>
      <c r="C604" s="25"/>
      <c r="D604" s="111"/>
      <c r="E604" s="44"/>
      <c r="F604" s="44"/>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124"/>
      <c r="AS604" s="21"/>
      <c r="AT604" s="21"/>
      <c r="AU604" s="21"/>
      <c r="AV604" s="21"/>
      <c r="AW604" s="21"/>
      <c r="AX604" s="21"/>
      <c r="AY604" s="21"/>
      <c r="AZ604" s="21"/>
      <c r="BA604" s="21"/>
      <c r="BB604" s="21"/>
      <c r="BC604" s="21"/>
      <c r="BD604" s="21"/>
      <c r="BE604" s="21"/>
      <c r="BF604" s="21"/>
      <c r="BG604" s="21"/>
      <c r="BH604" s="21"/>
      <c r="BI604" s="21"/>
      <c r="BJ604" s="21"/>
    </row>
    <row r="605" spans="1:62" ht="21" customHeight="1">
      <c r="A605" s="4329" t="s">
        <v>252</v>
      </c>
      <c r="B605" s="4400">
        <f>C605/D605</f>
        <v>0.1111111111111111</v>
      </c>
      <c r="C605" s="98">
        <v>4</v>
      </c>
      <c r="D605" s="107">
        <v>36</v>
      </c>
      <c r="E605" s="4" t="s">
        <v>77</v>
      </c>
      <c r="F605" s="1" t="s">
        <v>77</v>
      </c>
      <c r="G605" s="1" t="s">
        <v>77</v>
      </c>
      <c r="H605" s="1" t="s">
        <v>77</v>
      </c>
      <c r="I605" s="1" t="s">
        <v>53</v>
      </c>
      <c r="J605" s="1" t="s">
        <v>77</v>
      </c>
      <c r="K605" s="1" t="s">
        <v>77</v>
      </c>
      <c r="L605" s="1" t="s">
        <v>53</v>
      </c>
      <c r="M605" s="1" t="s">
        <v>77</v>
      </c>
      <c r="N605" s="1" t="s">
        <v>77</v>
      </c>
      <c r="O605" s="1" t="s">
        <v>77</v>
      </c>
      <c r="P605" s="1" t="s">
        <v>53</v>
      </c>
      <c r="Q605" s="1" t="s">
        <v>77</v>
      </c>
      <c r="R605" s="1" t="s">
        <v>77</v>
      </c>
      <c r="S605" s="1" t="s">
        <v>77</v>
      </c>
      <c r="T605" s="1" t="s">
        <v>77</v>
      </c>
      <c r="U605" s="1" t="s">
        <v>77</v>
      </c>
      <c r="V605" s="1" t="s">
        <v>77</v>
      </c>
      <c r="W605" s="1" t="s">
        <v>77</v>
      </c>
      <c r="X605" s="1" t="s">
        <v>77</v>
      </c>
      <c r="Y605" s="1" t="s">
        <v>77</v>
      </c>
      <c r="Z605" s="1" t="s">
        <v>77</v>
      </c>
      <c r="AA605" s="1" t="s">
        <v>77</v>
      </c>
      <c r="AB605" s="1" t="s">
        <v>77</v>
      </c>
      <c r="AC605" s="1" t="s">
        <v>77</v>
      </c>
      <c r="AD605" s="1" t="s">
        <v>77</v>
      </c>
      <c r="AE605" s="1" t="s">
        <v>77</v>
      </c>
      <c r="AF605" s="1" t="s">
        <v>77</v>
      </c>
      <c r="AG605" s="1" t="s">
        <v>77</v>
      </c>
      <c r="AH605" s="1" t="s">
        <v>77</v>
      </c>
      <c r="AI605" s="1" t="s">
        <v>77</v>
      </c>
      <c r="AJ605" s="1" t="s">
        <v>77</v>
      </c>
      <c r="AK605" s="1" t="s">
        <v>77</v>
      </c>
      <c r="AL605" s="1" t="s">
        <v>77</v>
      </c>
      <c r="AM605" s="1" t="s">
        <v>77</v>
      </c>
      <c r="AN605" s="1" t="s">
        <v>77</v>
      </c>
      <c r="AO605" s="1" t="s">
        <v>77</v>
      </c>
      <c r="AP605" s="1" t="s">
        <v>77</v>
      </c>
      <c r="AQ605" s="1" t="s">
        <v>53</v>
      </c>
      <c r="AR605" s="120" t="s">
        <v>77</v>
      </c>
      <c r="AS605" s="21"/>
      <c r="AT605" s="21"/>
      <c r="AU605" s="21"/>
      <c r="AV605" s="21"/>
      <c r="AW605" s="21"/>
      <c r="AX605" s="21"/>
      <c r="AY605" s="21"/>
      <c r="AZ605" s="21"/>
      <c r="BA605" s="21"/>
      <c r="BB605" s="21"/>
      <c r="BC605" s="21"/>
      <c r="BD605" s="21"/>
      <c r="BE605" s="21"/>
      <c r="BF605" s="21"/>
      <c r="BG605" s="21"/>
      <c r="BH605" s="21"/>
      <c r="BI605" s="21"/>
      <c r="BJ605" s="21"/>
    </row>
    <row r="606" spans="1:62" ht="21" customHeight="1">
      <c r="A606" s="4329" t="s">
        <v>253</v>
      </c>
      <c r="B606" s="4400">
        <f>C606/D606</f>
        <v>0.22222222222222221</v>
      </c>
      <c r="C606" s="98">
        <v>8</v>
      </c>
      <c r="D606" s="107">
        <v>36</v>
      </c>
      <c r="E606" s="4" t="s">
        <v>77</v>
      </c>
      <c r="F606" s="1" t="s">
        <v>77</v>
      </c>
      <c r="G606" s="1" t="s">
        <v>77</v>
      </c>
      <c r="H606" s="1" t="s">
        <v>77</v>
      </c>
      <c r="I606" s="1" t="s">
        <v>77</v>
      </c>
      <c r="J606" s="1" t="s">
        <v>53</v>
      </c>
      <c r="K606" s="1" t="s">
        <v>77</v>
      </c>
      <c r="L606" s="1" t="s">
        <v>77</v>
      </c>
      <c r="M606" s="1" t="s">
        <v>77</v>
      </c>
      <c r="N606" s="1" t="s">
        <v>77</v>
      </c>
      <c r="O606" s="1" t="s">
        <v>77</v>
      </c>
      <c r="P606" s="1" t="s">
        <v>77</v>
      </c>
      <c r="Q606" s="1" t="s">
        <v>77</v>
      </c>
      <c r="R606" s="1" t="s">
        <v>77</v>
      </c>
      <c r="S606" s="1" t="s">
        <v>77</v>
      </c>
      <c r="T606" s="1" t="s">
        <v>77</v>
      </c>
      <c r="U606" s="1" t="s">
        <v>77</v>
      </c>
      <c r="V606" s="1" t="s">
        <v>53</v>
      </c>
      <c r="W606" s="1" t="s">
        <v>77</v>
      </c>
      <c r="X606" s="1" t="s">
        <v>53</v>
      </c>
      <c r="Y606" s="1" t="s">
        <v>77</v>
      </c>
      <c r="Z606" s="1" t="s">
        <v>53</v>
      </c>
      <c r="AA606" s="1" t="s">
        <v>77</v>
      </c>
      <c r="AB606" s="1" t="s">
        <v>77</v>
      </c>
      <c r="AC606" s="1" t="s">
        <v>77</v>
      </c>
      <c r="AD606" s="1" t="s">
        <v>53</v>
      </c>
      <c r="AE606" s="1" t="s">
        <v>77</v>
      </c>
      <c r="AF606" s="1" t="s">
        <v>53</v>
      </c>
      <c r="AG606" s="1" t="s">
        <v>77</v>
      </c>
      <c r="AH606" s="1" t="s">
        <v>77</v>
      </c>
      <c r="AI606" s="1" t="s">
        <v>77</v>
      </c>
      <c r="AJ606" s="1" t="s">
        <v>77</v>
      </c>
      <c r="AK606" s="1" t="s">
        <v>77</v>
      </c>
      <c r="AL606" s="1" t="s">
        <v>77</v>
      </c>
      <c r="AM606" s="1" t="s">
        <v>77</v>
      </c>
      <c r="AN606" s="1" t="s">
        <v>53</v>
      </c>
      <c r="AO606" s="1" t="s">
        <v>77</v>
      </c>
      <c r="AP606" s="1" t="s">
        <v>77</v>
      </c>
      <c r="AQ606" s="1" t="s">
        <v>77</v>
      </c>
      <c r="AR606" s="120" t="s">
        <v>53</v>
      </c>
      <c r="AS606" s="21"/>
      <c r="AT606" s="21"/>
      <c r="AU606" s="21"/>
      <c r="AV606" s="21"/>
      <c r="AW606" s="21"/>
      <c r="AX606" s="21"/>
      <c r="AY606" s="21"/>
      <c r="AZ606" s="21"/>
      <c r="BA606" s="21"/>
      <c r="BB606" s="21"/>
      <c r="BC606" s="21"/>
      <c r="BD606" s="21"/>
      <c r="BE606" s="21"/>
      <c r="BF606" s="21"/>
      <c r="BG606" s="21"/>
      <c r="BH606" s="21"/>
      <c r="BI606" s="21"/>
      <c r="BJ606" s="21"/>
    </row>
    <row r="607" spans="1:62" ht="21" customHeight="1">
      <c r="A607" s="4329" t="s">
        <v>254</v>
      </c>
      <c r="B607" s="4400">
        <f>C607/D607</f>
        <v>0.66666666666666663</v>
      </c>
      <c r="C607" s="98">
        <v>24</v>
      </c>
      <c r="D607" s="107">
        <v>36</v>
      </c>
      <c r="E607" s="4" t="s">
        <v>77</v>
      </c>
      <c r="F607" s="1" t="s">
        <v>53</v>
      </c>
      <c r="G607" s="1" t="s">
        <v>53</v>
      </c>
      <c r="H607" s="1" t="s">
        <v>53</v>
      </c>
      <c r="I607" s="1" t="s">
        <v>77</v>
      </c>
      <c r="J607" s="1" t="s">
        <v>77</v>
      </c>
      <c r="K607" s="1" t="s">
        <v>53</v>
      </c>
      <c r="L607" s="1" t="s">
        <v>77</v>
      </c>
      <c r="M607" s="1" t="s">
        <v>53</v>
      </c>
      <c r="N607" s="1" t="s">
        <v>53</v>
      </c>
      <c r="O607" s="1" t="s">
        <v>53</v>
      </c>
      <c r="P607" s="1" t="s">
        <v>77</v>
      </c>
      <c r="Q607" s="1" t="s">
        <v>53</v>
      </c>
      <c r="R607" s="1" t="s">
        <v>53</v>
      </c>
      <c r="S607" s="1" t="s">
        <v>53</v>
      </c>
      <c r="T607" s="1" t="s">
        <v>53</v>
      </c>
      <c r="U607" s="1" t="s">
        <v>53</v>
      </c>
      <c r="V607" s="1" t="s">
        <v>77</v>
      </c>
      <c r="W607" s="1" t="s">
        <v>53</v>
      </c>
      <c r="X607" s="1" t="s">
        <v>77</v>
      </c>
      <c r="Y607" s="1" t="s">
        <v>53</v>
      </c>
      <c r="Z607" s="1" t="s">
        <v>77</v>
      </c>
      <c r="AA607" s="1" t="s">
        <v>53</v>
      </c>
      <c r="AB607" s="1" t="s">
        <v>77</v>
      </c>
      <c r="AC607" s="1" t="s">
        <v>53</v>
      </c>
      <c r="AD607" s="1" t="s">
        <v>77</v>
      </c>
      <c r="AE607" s="1" t="s">
        <v>53</v>
      </c>
      <c r="AF607" s="1" t="s">
        <v>77</v>
      </c>
      <c r="AG607" s="1" t="s">
        <v>53</v>
      </c>
      <c r="AH607" s="1" t="s">
        <v>77</v>
      </c>
      <c r="AI607" s="1" t="s">
        <v>53</v>
      </c>
      <c r="AJ607" s="1" t="s">
        <v>53</v>
      </c>
      <c r="AK607" s="1" t="s">
        <v>53</v>
      </c>
      <c r="AL607" s="1" t="s">
        <v>77</v>
      </c>
      <c r="AM607" s="1" t="s">
        <v>53</v>
      </c>
      <c r="AN607" s="1" t="s">
        <v>77</v>
      </c>
      <c r="AO607" s="1" t="s">
        <v>53</v>
      </c>
      <c r="AP607" s="1" t="s">
        <v>77</v>
      </c>
      <c r="AQ607" s="1" t="s">
        <v>77</v>
      </c>
      <c r="AR607" s="120" t="s">
        <v>77</v>
      </c>
      <c r="AS607" s="21"/>
      <c r="AT607" s="21"/>
      <c r="AU607" s="21"/>
      <c r="AV607" s="21"/>
      <c r="AW607" s="21"/>
      <c r="AX607" s="21"/>
      <c r="AY607" s="21"/>
      <c r="AZ607" s="21"/>
      <c r="BA607" s="21"/>
      <c r="BB607" s="21"/>
      <c r="BC607" s="21"/>
      <c r="BD607" s="21"/>
      <c r="BE607" s="21"/>
      <c r="BF607" s="21"/>
      <c r="BG607" s="21"/>
      <c r="BH607" s="21"/>
      <c r="BI607" s="21"/>
      <c r="BJ607" s="21"/>
    </row>
    <row r="608" spans="1:62" ht="15">
      <c r="A608" s="4328" t="s">
        <v>255</v>
      </c>
      <c r="B608" s="4397"/>
      <c r="C608" s="1389"/>
      <c r="D608" s="121"/>
      <c r="E608" s="44"/>
      <c r="F608" s="44"/>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124"/>
      <c r="AS608" s="21"/>
      <c r="AT608" s="21"/>
      <c r="AU608" s="21"/>
      <c r="AV608" s="21"/>
      <c r="AW608" s="21"/>
      <c r="AX608" s="21"/>
      <c r="AY608" s="21"/>
      <c r="AZ608" s="21"/>
      <c r="BA608" s="21"/>
      <c r="BB608" s="21"/>
      <c r="BC608" s="21"/>
      <c r="BD608" s="21"/>
      <c r="BE608" s="21"/>
      <c r="BF608" s="21"/>
      <c r="BG608" s="21"/>
      <c r="BH608" s="21"/>
      <c r="BI608" s="21"/>
      <c r="BJ608" s="21"/>
    </row>
    <row r="609" spans="1:62" ht="20.25" customHeight="1">
      <c r="A609" s="4329" t="s">
        <v>256</v>
      </c>
      <c r="B609" s="1264">
        <f>C609/D609</f>
        <v>0.23684210526315788</v>
      </c>
      <c r="C609" s="98">
        <v>9</v>
      </c>
      <c r="D609" s="107">
        <v>38</v>
      </c>
      <c r="E609" s="4" t="s">
        <v>77</v>
      </c>
      <c r="F609" s="1" t="s">
        <v>77</v>
      </c>
      <c r="G609" s="1" t="s">
        <v>53</v>
      </c>
      <c r="H609" s="1" t="s">
        <v>77</v>
      </c>
      <c r="I609" s="1" t="s">
        <v>77</v>
      </c>
      <c r="J609" s="1" t="s">
        <v>77</v>
      </c>
      <c r="K609" s="1" t="s">
        <v>53</v>
      </c>
      <c r="L609" s="1" t="s">
        <v>77</v>
      </c>
      <c r="M609" s="1" t="s">
        <v>77</v>
      </c>
      <c r="N609" s="1" t="s">
        <v>77</v>
      </c>
      <c r="O609" s="1" t="s">
        <v>53</v>
      </c>
      <c r="P609" s="1" t="s">
        <v>77</v>
      </c>
      <c r="Q609" s="1" t="s">
        <v>77</v>
      </c>
      <c r="R609" s="1" t="s">
        <v>53</v>
      </c>
      <c r="S609" s="1" t="s">
        <v>77</v>
      </c>
      <c r="T609" s="1" t="s">
        <v>77</v>
      </c>
      <c r="U609" s="1" t="s">
        <v>77</v>
      </c>
      <c r="V609" s="1" t="s">
        <v>77</v>
      </c>
      <c r="W609" s="1" t="s">
        <v>77</v>
      </c>
      <c r="X609" s="1" t="s">
        <v>77</v>
      </c>
      <c r="Y609" s="1" t="s">
        <v>77</v>
      </c>
      <c r="Z609" s="1" t="s">
        <v>77</v>
      </c>
      <c r="AA609" s="1" t="s">
        <v>77</v>
      </c>
      <c r="AB609" s="1" t="s">
        <v>77</v>
      </c>
      <c r="AC609" s="1" t="s">
        <v>77</v>
      </c>
      <c r="AD609" s="1" t="s">
        <v>77</v>
      </c>
      <c r="AE609" s="1" t="s">
        <v>77</v>
      </c>
      <c r="AF609" s="1" t="s">
        <v>77</v>
      </c>
      <c r="AG609" s="1" t="s">
        <v>77</v>
      </c>
      <c r="AH609" s="1" t="s">
        <v>53</v>
      </c>
      <c r="AI609" s="1" t="s">
        <v>53</v>
      </c>
      <c r="AJ609" s="1" t="s">
        <v>53</v>
      </c>
      <c r="AK609" s="1" t="s">
        <v>77</v>
      </c>
      <c r="AL609" s="1" t="s">
        <v>77</v>
      </c>
      <c r="AM609" s="1" t="s">
        <v>53</v>
      </c>
      <c r="AN609" s="1" t="s">
        <v>77</v>
      </c>
      <c r="AO609" s="1" t="s">
        <v>77</v>
      </c>
      <c r="AP609" s="1" t="s">
        <v>77</v>
      </c>
      <c r="AQ609" s="1" t="s">
        <v>77</v>
      </c>
      <c r="AR609" s="120" t="s">
        <v>53</v>
      </c>
      <c r="AS609" s="21"/>
      <c r="AT609" s="21"/>
      <c r="AU609" s="21"/>
      <c r="AV609" s="21"/>
      <c r="AW609" s="21"/>
      <c r="AX609" s="21"/>
      <c r="AY609" s="21"/>
      <c r="AZ609" s="21"/>
      <c r="BA609" s="21"/>
      <c r="BB609" s="21"/>
      <c r="BC609" s="21"/>
      <c r="BD609" s="21"/>
      <c r="BE609" s="21"/>
      <c r="BF609" s="21"/>
      <c r="BG609" s="21"/>
      <c r="BH609" s="21"/>
      <c r="BI609" s="21"/>
      <c r="BJ609" s="21"/>
    </row>
    <row r="610" spans="1:62" ht="20.25" customHeight="1">
      <c r="A610" s="4329" t="s">
        <v>257</v>
      </c>
      <c r="B610" s="1264">
        <f>C610/D610</f>
        <v>0.34210526315789475</v>
      </c>
      <c r="C610" s="98">
        <v>13</v>
      </c>
      <c r="D610" s="107">
        <v>38</v>
      </c>
      <c r="E610" s="4" t="s">
        <v>53</v>
      </c>
      <c r="F610" s="1" t="s">
        <v>77</v>
      </c>
      <c r="G610" s="1" t="s">
        <v>77</v>
      </c>
      <c r="H610" s="1" t="s">
        <v>77</v>
      </c>
      <c r="I610" s="1" t="s">
        <v>77</v>
      </c>
      <c r="J610" s="1" t="s">
        <v>53</v>
      </c>
      <c r="K610" s="1" t="s">
        <v>77</v>
      </c>
      <c r="L610" s="1" t="s">
        <v>53</v>
      </c>
      <c r="M610" s="1" t="s">
        <v>53</v>
      </c>
      <c r="N610" s="1" t="s">
        <v>53</v>
      </c>
      <c r="O610" s="1" t="s">
        <v>77</v>
      </c>
      <c r="P610" s="1" t="s">
        <v>77</v>
      </c>
      <c r="Q610" s="1" t="s">
        <v>53</v>
      </c>
      <c r="R610" s="1" t="s">
        <v>77</v>
      </c>
      <c r="S610" s="1" t="s">
        <v>53</v>
      </c>
      <c r="T610" s="1" t="s">
        <v>77</v>
      </c>
      <c r="U610" s="1" t="s">
        <v>53</v>
      </c>
      <c r="V610" s="1" t="s">
        <v>77</v>
      </c>
      <c r="W610" s="1" t="s">
        <v>77</v>
      </c>
      <c r="X610" s="1" t="s">
        <v>77</v>
      </c>
      <c r="Y610" s="1" t="s">
        <v>77</v>
      </c>
      <c r="Z610" s="1" t="s">
        <v>77</v>
      </c>
      <c r="AA610" s="1" t="s">
        <v>53</v>
      </c>
      <c r="AB610" s="1" t="s">
        <v>77</v>
      </c>
      <c r="AC610" s="1" t="s">
        <v>53</v>
      </c>
      <c r="AD610" s="1" t="s">
        <v>77</v>
      </c>
      <c r="AE610" s="1" t="s">
        <v>77</v>
      </c>
      <c r="AF610" s="1" t="s">
        <v>77</v>
      </c>
      <c r="AG610" s="1" t="s">
        <v>77</v>
      </c>
      <c r="AH610" s="1" t="s">
        <v>77</v>
      </c>
      <c r="AI610" s="1" t="s">
        <v>77</v>
      </c>
      <c r="AJ610" s="1" t="s">
        <v>77</v>
      </c>
      <c r="AK610" s="1" t="s">
        <v>77</v>
      </c>
      <c r="AL610" s="1" t="s">
        <v>77</v>
      </c>
      <c r="AM610" s="1" t="s">
        <v>77</v>
      </c>
      <c r="AN610" s="1" t="s">
        <v>53</v>
      </c>
      <c r="AO610" s="1" t="s">
        <v>53</v>
      </c>
      <c r="AP610" s="1" t="s">
        <v>77</v>
      </c>
      <c r="AQ610" s="1" t="s">
        <v>77</v>
      </c>
      <c r="AR610" s="120" t="s">
        <v>77</v>
      </c>
      <c r="AS610" s="21"/>
      <c r="AT610" s="21"/>
      <c r="AU610" s="21"/>
      <c r="AV610" s="21"/>
      <c r="AW610" s="21"/>
      <c r="AX610" s="21"/>
      <c r="AY610" s="21"/>
      <c r="AZ610" s="21"/>
      <c r="BA610" s="21"/>
      <c r="BB610" s="21"/>
      <c r="BC610" s="21"/>
      <c r="BD610" s="21"/>
      <c r="BE610" s="21"/>
      <c r="BF610" s="21"/>
      <c r="BG610" s="21"/>
      <c r="BH610" s="21"/>
      <c r="BI610" s="21"/>
      <c r="BJ610" s="21"/>
    </row>
    <row r="611" spans="1:62" ht="20.25" customHeight="1">
      <c r="A611" s="4329" t="s">
        <v>258</v>
      </c>
      <c r="B611" s="1264">
        <f>C611/D611</f>
        <v>0.26315789473684209</v>
      </c>
      <c r="C611" s="98">
        <v>10</v>
      </c>
      <c r="D611" s="107">
        <v>38</v>
      </c>
      <c r="E611" s="4" t="s">
        <v>77</v>
      </c>
      <c r="F611" s="1" t="s">
        <v>77</v>
      </c>
      <c r="G611" s="1" t="s">
        <v>77</v>
      </c>
      <c r="H611" s="1" t="s">
        <v>77</v>
      </c>
      <c r="I611" s="1" t="s">
        <v>53</v>
      </c>
      <c r="J611" s="1" t="s">
        <v>77</v>
      </c>
      <c r="K611" s="1" t="s">
        <v>77</v>
      </c>
      <c r="L611" s="1" t="s">
        <v>77</v>
      </c>
      <c r="M611" s="1" t="s">
        <v>77</v>
      </c>
      <c r="N611" s="1" t="s">
        <v>77</v>
      </c>
      <c r="O611" s="1" t="s">
        <v>77</v>
      </c>
      <c r="P611" s="1" t="s">
        <v>53</v>
      </c>
      <c r="Q611" s="1" t="s">
        <v>77</v>
      </c>
      <c r="R611" s="1" t="s">
        <v>77</v>
      </c>
      <c r="S611" s="1" t="s">
        <v>77</v>
      </c>
      <c r="T611" s="1" t="s">
        <v>77</v>
      </c>
      <c r="U611" s="1" t="s">
        <v>77</v>
      </c>
      <c r="V611" s="1" t="s">
        <v>53</v>
      </c>
      <c r="W611" s="1" t="s">
        <v>53</v>
      </c>
      <c r="X611" s="1" t="s">
        <v>77</v>
      </c>
      <c r="Y611" s="1" t="s">
        <v>77</v>
      </c>
      <c r="Z611" s="1" t="s">
        <v>53</v>
      </c>
      <c r="AA611" s="1" t="s">
        <v>77</v>
      </c>
      <c r="AB611" s="1" t="s">
        <v>77</v>
      </c>
      <c r="AC611" s="1" t="s">
        <v>77</v>
      </c>
      <c r="AD611" s="1" t="s">
        <v>53</v>
      </c>
      <c r="AE611" s="1" t="s">
        <v>53</v>
      </c>
      <c r="AF611" s="1" t="s">
        <v>53</v>
      </c>
      <c r="AG611" s="1" t="s">
        <v>53</v>
      </c>
      <c r="AH611" s="1" t="s">
        <v>77</v>
      </c>
      <c r="AI611" s="1" t="s">
        <v>77</v>
      </c>
      <c r="AJ611" s="1" t="s">
        <v>77</v>
      </c>
      <c r="AK611" s="1" t="s">
        <v>77</v>
      </c>
      <c r="AL611" s="1" t="s">
        <v>77</v>
      </c>
      <c r="AM611" s="1" t="s">
        <v>77</v>
      </c>
      <c r="AN611" s="1" t="s">
        <v>77</v>
      </c>
      <c r="AO611" s="1" t="s">
        <v>77</v>
      </c>
      <c r="AP611" s="1" t="s">
        <v>77</v>
      </c>
      <c r="AQ611" s="1" t="s">
        <v>53</v>
      </c>
      <c r="AR611" s="120" t="s">
        <v>77</v>
      </c>
      <c r="AS611" s="21"/>
      <c r="AT611" s="21"/>
      <c r="AU611" s="21"/>
      <c r="AV611" s="21"/>
      <c r="AW611" s="21"/>
      <c r="AX611" s="21"/>
      <c r="AY611" s="21"/>
      <c r="AZ611" s="21"/>
      <c r="BA611" s="21"/>
      <c r="BB611" s="21"/>
      <c r="BC611" s="21"/>
      <c r="BD611" s="21"/>
      <c r="BE611" s="21"/>
      <c r="BF611" s="21"/>
      <c r="BG611" s="21"/>
      <c r="BH611" s="21"/>
      <c r="BI611" s="21"/>
      <c r="BJ611" s="21"/>
    </row>
    <row r="612" spans="1:62" ht="20.25" customHeight="1">
      <c r="A612" s="4329" t="s">
        <v>259</v>
      </c>
      <c r="B612" s="1264">
        <f>C612/D612</f>
        <v>7.8947368421052627E-2</v>
      </c>
      <c r="C612" s="98">
        <v>3</v>
      </c>
      <c r="D612" s="107">
        <v>38</v>
      </c>
      <c r="E612" s="4" t="s">
        <v>77</v>
      </c>
      <c r="F612" s="1" t="s">
        <v>77</v>
      </c>
      <c r="G612" s="1" t="s">
        <v>77</v>
      </c>
      <c r="H612" s="1" t="s">
        <v>77</v>
      </c>
      <c r="I612" s="1" t="s">
        <v>77</v>
      </c>
      <c r="J612" s="1" t="s">
        <v>77</v>
      </c>
      <c r="K612" s="1" t="s">
        <v>77</v>
      </c>
      <c r="L612" s="1" t="s">
        <v>77</v>
      </c>
      <c r="M612" s="1" t="s">
        <v>77</v>
      </c>
      <c r="N612" s="1" t="s">
        <v>77</v>
      </c>
      <c r="O612" s="1" t="s">
        <v>77</v>
      </c>
      <c r="P612" s="1" t="s">
        <v>77</v>
      </c>
      <c r="Q612" s="1" t="s">
        <v>77</v>
      </c>
      <c r="R612" s="1" t="s">
        <v>77</v>
      </c>
      <c r="S612" s="1" t="s">
        <v>77</v>
      </c>
      <c r="T612" s="1" t="s">
        <v>53</v>
      </c>
      <c r="U612" s="1" t="s">
        <v>77</v>
      </c>
      <c r="V612" s="1" t="s">
        <v>77</v>
      </c>
      <c r="W612" s="1" t="s">
        <v>77</v>
      </c>
      <c r="X612" s="1" t="s">
        <v>53</v>
      </c>
      <c r="Y612" s="1" t="s">
        <v>53</v>
      </c>
      <c r="Z612" s="1" t="s">
        <v>77</v>
      </c>
      <c r="AA612" s="1" t="s">
        <v>77</v>
      </c>
      <c r="AB612" s="1" t="s">
        <v>77</v>
      </c>
      <c r="AC612" s="1" t="s">
        <v>77</v>
      </c>
      <c r="AD612" s="1" t="s">
        <v>77</v>
      </c>
      <c r="AE612" s="1" t="s">
        <v>77</v>
      </c>
      <c r="AF612" s="1" t="s">
        <v>77</v>
      </c>
      <c r="AG612" s="1" t="s">
        <v>77</v>
      </c>
      <c r="AH612" s="1" t="s">
        <v>77</v>
      </c>
      <c r="AI612" s="1" t="s">
        <v>77</v>
      </c>
      <c r="AJ612" s="1" t="s">
        <v>77</v>
      </c>
      <c r="AK612" s="1" t="s">
        <v>77</v>
      </c>
      <c r="AL612" s="1" t="s">
        <v>77</v>
      </c>
      <c r="AM612" s="1" t="s">
        <v>77</v>
      </c>
      <c r="AN612" s="1" t="s">
        <v>77</v>
      </c>
      <c r="AO612" s="1" t="s">
        <v>77</v>
      </c>
      <c r="AP612" s="1" t="s">
        <v>77</v>
      </c>
      <c r="AQ612" s="1" t="s">
        <v>77</v>
      </c>
      <c r="AR612" s="120" t="s">
        <v>77</v>
      </c>
      <c r="AS612" s="21"/>
      <c r="AT612" s="21"/>
      <c r="AU612" s="21"/>
      <c r="AV612" s="21"/>
      <c r="AW612" s="21"/>
      <c r="AX612" s="21"/>
      <c r="AY612" s="21"/>
      <c r="AZ612" s="21"/>
      <c r="BA612" s="21"/>
      <c r="BB612" s="21"/>
      <c r="BC612" s="21"/>
      <c r="BD612" s="21"/>
      <c r="BE612" s="21"/>
      <c r="BF612" s="21"/>
      <c r="BG612" s="21"/>
      <c r="BH612" s="21"/>
      <c r="BI612" s="21"/>
      <c r="BJ612" s="21"/>
    </row>
    <row r="613" spans="1:62" ht="20.25" customHeight="1">
      <c r="A613" s="4329" t="s">
        <v>260</v>
      </c>
      <c r="B613" s="1264">
        <f>C613/D613</f>
        <v>7.8947368421052627E-2</v>
      </c>
      <c r="C613" s="98">
        <v>3</v>
      </c>
      <c r="D613" s="107">
        <v>38</v>
      </c>
      <c r="E613" s="43" t="s">
        <v>77</v>
      </c>
      <c r="F613" s="73" t="s">
        <v>53</v>
      </c>
      <c r="G613" s="73" t="s">
        <v>77</v>
      </c>
      <c r="H613" s="73" t="s">
        <v>53</v>
      </c>
      <c r="I613" s="73" t="s">
        <v>77</v>
      </c>
      <c r="J613" s="73" t="s">
        <v>77</v>
      </c>
      <c r="K613" s="73" t="s">
        <v>77</v>
      </c>
      <c r="L613" s="73" t="s">
        <v>77</v>
      </c>
      <c r="M613" s="73" t="s">
        <v>77</v>
      </c>
      <c r="N613" s="73" t="s">
        <v>77</v>
      </c>
      <c r="O613" s="73" t="s">
        <v>77</v>
      </c>
      <c r="P613" s="73" t="s">
        <v>77</v>
      </c>
      <c r="Q613" s="73" t="s">
        <v>77</v>
      </c>
      <c r="R613" s="73" t="s">
        <v>77</v>
      </c>
      <c r="S613" s="73" t="s">
        <v>77</v>
      </c>
      <c r="T613" s="73" t="s">
        <v>77</v>
      </c>
      <c r="U613" s="73" t="s">
        <v>77</v>
      </c>
      <c r="V613" s="73" t="s">
        <v>77</v>
      </c>
      <c r="W613" s="73" t="s">
        <v>77</v>
      </c>
      <c r="X613" s="73" t="s">
        <v>77</v>
      </c>
      <c r="Y613" s="73" t="s">
        <v>77</v>
      </c>
      <c r="Z613" s="73" t="s">
        <v>77</v>
      </c>
      <c r="AA613" s="73" t="s">
        <v>77</v>
      </c>
      <c r="AB613" s="73" t="s">
        <v>77</v>
      </c>
      <c r="AC613" s="73" t="s">
        <v>77</v>
      </c>
      <c r="AD613" s="73" t="s">
        <v>77</v>
      </c>
      <c r="AE613" s="73" t="s">
        <v>77</v>
      </c>
      <c r="AF613" s="73" t="s">
        <v>77</v>
      </c>
      <c r="AG613" s="73" t="s">
        <v>77</v>
      </c>
      <c r="AH613" s="73" t="s">
        <v>77</v>
      </c>
      <c r="AI613" s="73" t="s">
        <v>77</v>
      </c>
      <c r="AJ613" s="73" t="s">
        <v>77</v>
      </c>
      <c r="AK613" s="73" t="s">
        <v>53</v>
      </c>
      <c r="AL613" s="73" t="s">
        <v>77</v>
      </c>
      <c r="AM613" s="73" t="s">
        <v>77</v>
      </c>
      <c r="AN613" s="73" t="s">
        <v>77</v>
      </c>
      <c r="AO613" s="73" t="s">
        <v>77</v>
      </c>
      <c r="AP613" s="73" t="s">
        <v>77</v>
      </c>
      <c r="AQ613" s="73" t="s">
        <v>77</v>
      </c>
      <c r="AR613" s="155" t="s">
        <v>77</v>
      </c>
      <c r="AS613" s="21"/>
      <c r="AT613" s="21"/>
      <c r="AU613" s="21"/>
      <c r="AV613" s="21"/>
      <c r="AW613" s="21"/>
      <c r="AX613" s="21"/>
      <c r="AY613" s="21"/>
      <c r="AZ613" s="21"/>
      <c r="BA613" s="21"/>
      <c r="BB613" s="21"/>
      <c r="BC613" s="21"/>
      <c r="BD613" s="21"/>
      <c r="BE613" s="21"/>
      <c r="BF613" s="21"/>
      <c r="BG613" s="21"/>
      <c r="BH613" s="21"/>
      <c r="BI613" s="21"/>
      <c r="BJ613" s="21"/>
    </row>
    <row r="614" spans="1:62" ht="16.5" customHeight="1">
      <c r="A614" s="4328" t="s">
        <v>261</v>
      </c>
      <c r="B614" s="27"/>
      <c r="C614" s="27"/>
      <c r="D614" s="118"/>
      <c r="E614" s="61"/>
      <c r="F614" s="61"/>
      <c r="G614" s="61"/>
      <c r="H614" s="61"/>
      <c r="I614" s="61"/>
      <c r="J614" s="61"/>
      <c r="K614" s="61"/>
      <c r="L614" s="61"/>
      <c r="M614" s="57"/>
      <c r="N614" s="61"/>
      <c r="O614" s="57"/>
      <c r="P614" s="61"/>
      <c r="Q614" s="61"/>
      <c r="R614" s="57"/>
      <c r="S614" s="61"/>
      <c r="T614" s="61"/>
      <c r="U614" s="57"/>
      <c r="V614" s="61"/>
      <c r="W614" s="61"/>
      <c r="X614" s="61"/>
      <c r="Y614" s="61"/>
      <c r="Z614" s="61"/>
      <c r="AA614" s="61"/>
      <c r="AB614" s="61"/>
      <c r="AC614" s="61"/>
      <c r="AD614" s="61"/>
      <c r="AE614" s="61"/>
      <c r="AF614" s="61"/>
      <c r="AG614" s="57"/>
      <c r="AH614" s="61"/>
      <c r="AI614" s="61"/>
      <c r="AJ614" s="61"/>
      <c r="AK614" s="61"/>
      <c r="AL614" s="61"/>
      <c r="AM614" s="61"/>
      <c r="AN614" s="61"/>
      <c r="AO614" s="61"/>
      <c r="AP614" s="57"/>
      <c r="AQ614" s="57"/>
      <c r="AR614" s="125"/>
      <c r="AS614" s="21"/>
      <c r="AT614" s="21"/>
      <c r="AU614" s="21"/>
      <c r="AV614" s="21"/>
      <c r="AW614" s="21"/>
      <c r="AX614" s="21"/>
      <c r="AY614" s="21"/>
      <c r="AZ614" s="21"/>
      <c r="BA614" s="21"/>
      <c r="BB614" s="21"/>
      <c r="BC614" s="21"/>
      <c r="BD614" s="21"/>
      <c r="BE614" s="21"/>
      <c r="BF614" s="21"/>
      <c r="BG614" s="21"/>
      <c r="BH614" s="21"/>
      <c r="BI614" s="21"/>
      <c r="BJ614" s="21"/>
    </row>
    <row r="615" spans="1:62" ht="16.5" customHeight="1">
      <c r="A615" s="4340" t="s">
        <v>262</v>
      </c>
      <c r="B615" s="20"/>
      <c r="C615" s="20"/>
      <c r="D615" s="119"/>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c r="AN615" s="45"/>
      <c r="AO615" s="45"/>
      <c r="AP615" s="45"/>
      <c r="AQ615" s="45"/>
      <c r="AR615" s="127"/>
      <c r="AS615" s="21"/>
      <c r="AT615" s="21"/>
      <c r="AU615" s="21"/>
      <c r="AV615" s="21"/>
      <c r="AW615" s="21"/>
      <c r="AX615" s="21"/>
      <c r="AY615" s="21"/>
      <c r="AZ615" s="21"/>
      <c r="BA615" s="21"/>
      <c r="BB615" s="21"/>
      <c r="BC615" s="21"/>
      <c r="BD615" s="21"/>
      <c r="BE615" s="21"/>
      <c r="BF615" s="21"/>
      <c r="BG615" s="21"/>
      <c r="BH615" s="21"/>
      <c r="BI615" s="21"/>
      <c r="BJ615" s="21"/>
    </row>
    <row r="616" spans="1:62" ht="16.5" customHeight="1">
      <c r="A616" s="4373" t="s">
        <v>263</v>
      </c>
      <c r="B616" s="4405"/>
      <c r="C616" s="62"/>
      <c r="D616" s="1399">
        <v>31</v>
      </c>
      <c r="E616" s="63">
        <v>0</v>
      </c>
      <c r="F616" s="64">
        <v>0</v>
      </c>
      <c r="G616" s="64">
        <v>0</v>
      </c>
      <c r="H616" s="64" t="s">
        <v>92</v>
      </c>
      <c r="I616" s="64">
        <v>0</v>
      </c>
      <c r="J616" s="64">
        <v>0</v>
      </c>
      <c r="K616" s="64">
        <v>0</v>
      </c>
      <c r="L616" s="64">
        <v>1</v>
      </c>
      <c r="M616" s="64">
        <v>0</v>
      </c>
      <c r="N616" s="64">
        <v>0.2424242424242424</v>
      </c>
      <c r="O616" s="64">
        <v>0.4523076923076923</v>
      </c>
      <c r="P616" s="64">
        <v>0</v>
      </c>
      <c r="Q616" s="64">
        <v>0.33333333333333331</v>
      </c>
      <c r="R616" s="64">
        <v>0.66666666666666663</v>
      </c>
      <c r="S616" s="64">
        <v>0.25</v>
      </c>
      <c r="T616" s="64">
        <v>0</v>
      </c>
      <c r="U616" s="64" t="s">
        <v>92</v>
      </c>
      <c r="V616" s="64" t="s">
        <v>92</v>
      </c>
      <c r="W616" s="64" t="s">
        <v>92</v>
      </c>
      <c r="X616" s="64">
        <v>0</v>
      </c>
      <c r="Y616" s="64">
        <v>0</v>
      </c>
      <c r="Z616" s="64">
        <v>0.33333333333333331</v>
      </c>
      <c r="AA616" s="64">
        <v>0</v>
      </c>
      <c r="AB616" s="64" t="s">
        <v>92</v>
      </c>
      <c r="AC616" s="64">
        <v>0</v>
      </c>
      <c r="AD616" s="64">
        <v>0</v>
      </c>
      <c r="AE616" s="64">
        <v>0</v>
      </c>
      <c r="AF616" s="64">
        <v>0.27083333333333331</v>
      </c>
      <c r="AG616" s="64" t="s">
        <v>92</v>
      </c>
      <c r="AH616" s="64" t="s">
        <v>92</v>
      </c>
      <c r="AI616" s="64">
        <v>0</v>
      </c>
      <c r="AJ616" s="64">
        <v>0</v>
      </c>
      <c r="AK616" s="64">
        <v>0</v>
      </c>
      <c r="AL616" s="64" t="s">
        <v>92</v>
      </c>
      <c r="AM616" s="64">
        <v>0</v>
      </c>
      <c r="AN616" s="64">
        <v>0.25</v>
      </c>
      <c r="AO616" s="64">
        <v>0</v>
      </c>
      <c r="AP616" s="64" t="s">
        <v>92</v>
      </c>
      <c r="AQ616" s="64">
        <v>0</v>
      </c>
      <c r="AR616" s="158" t="s">
        <v>92</v>
      </c>
      <c r="AS616" s="21"/>
      <c r="AT616" s="21"/>
      <c r="AU616" s="21"/>
      <c r="AV616" s="21"/>
      <c r="AW616" s="21"/>
      <c r="AX616" s="21"/>
      <c r="AY616" s="21"/>
      <c r="AZ616" s="21"/>
      <c r="BA616" s="21"/>
      <c r="BB616" s="21"/>
      <c r="BC616" s="21"/>
      <c r="BD616" s="21"/>
      <c r="BE616" s="21"/>
      <c r="BF616" s="21"/>
      <c r="BG616" s="21"/>
      <c r="BH616" s="21"/>
      <c r="BI616" s="21"/>
      <c r="BJ616" s="21"/>
    </row>
    <row r="617" spans="1:62" ht="16.5" customHeight="1">
      <c r="A617" s="4373" t="s">
        <v>264</v>
      </c>
      <c r="B617" s="4406"/>
      <c r="C617" s="65"/>
      <c r="D617" s="4411"/>
      <c r="E617" s="63" t="s">
        <v>92</v>
      </c>
      <c r="F617" s="64" t="s">
        <v>92</v>
      </c>
      <c r="G617" s="64" t="s">
        <v>92</v>
      </c>
      <c r="H617" s="64" t="s">
        <v>92</v>
      </c>
      <c r="I617" s="64" t="s">
        <v>92</v>
      </c>
      <c r="J617" s="64" t="s">
        <v>92</v>
      </c>
      <c r="K617" s="64" t="s">
        <v>92</v>
      </c>
      <c r="L617" s="64" t="s">
        <v>92</v>
      </c>
      <c r="M617" s="64" t="s">
        <v>92</v>
      </c>
      <c r="N617" s="64" t="s">
        <v>92</v>
      </c>
      <c r="O617" s="64" t="s">
        <v>92</v>
      </c>
      <c r="P617" s="64" t="s">
        <v>92</v>
      </c>
      <c r="Q617" s="64" t="s">
        <v>92</v>
      </c>
      <c r="R617" s="64">
        <v>0.75</v>
      </c>
      <c r="S617" s="64" t="s">
        <v>92</v>
      </c>
      <c r="T617" s="64" t="s">
        <v>92</v>
      </c>
      <c r="U617" s="64" t="s">
        <v>92</v>
      </c>
      <c r="V617" s="64">
        <v>8.3333333333333329E-2</v>
      </c>
      <c r="W617" s="64" t="s">
        <v>92</v>
      </c>
      <c r="X617" s="64" t="s">
        <v>92</v>
      </c>
      <c r="Y617" s="64">
        <v>0</v>
      </c>
      <c r="Z617" s="64" t="s">
        <v>92</v>
      </c>
      <c r="AA617" s="64" t="s">
        <v>92</v>
      </c>
      <c r="AB617" s="64" t="s">
        <v>92</v>
      </c>
      <c r="AC617" s="64" t="s">
        <v>92</v>
      </c>
      <c r="AD617" s="64" t="s">
        <v>92</v>
      </c>
      <c r="AE617" s="64" t="s">
        <v>92</v>
      </c>
      <c r="AF617" s="64" t="s">
        <v>92</v>
      </c>
      <c r="AG617" s="64" t="s">
        <v>92</v>
      </c>
      <c r="AH617" s="64" t="s">
        <v>92</v>
      </c>
      <c r="AI617" s="64" t="s">
        <v>92</v>
      </c>
      <c r="AJ617" s="64" t="s">
        <v>92</v>
      </c>
      <c r="AK617" s="64" t="s">
        <v>92</v>
      </c>
      <c r="AL617" s="64" t="s">
        <v>92</v>
      </c>
      <c r="AM617" s="64" t="s">
        <v>92</v>
      </c>
      <c r="AN617" s="64" t="s">
        <v>92</v>
      </c>
      <c r="AO617" s="64" t="s">
        <v>92</v>
      </c>
      <c r="AP617" s="64" t="s">
        <v>92</v>
      </c>
      <c r="AQ617" s="64" t="s">
        <v>92</v>
      </c>
      <c r="AR617" s="158" t="s">
        <v>92</v>
      </c>
      <c r="AS617" s="21"/>
      <c r="AT617" s="21"/>
      <c r="AU617" s="21"/>
      <c r="AV617" s="21"/>
      <c r="AW617" s="21"/>
      <c r="AX617" s="21"/>
      <c r="AY617" s="21"/>
      <c r="AZ617" s="21"/>
      <c r="BA617" s="21"/>
      <c r="BB617" s="21"/>
      <c r="BC617" s="21"/>
      <c r="BD617" s="21"/>
      <c r="BE617" s="21"/>
      <c r="BF617" s="21"/>
      <c r="BG617" s="21"/>
      <c r="BH617" s="21"/>
      <c r="BI617" s="21"/>
      <c r="BJ617" s="21"/>
    </row>
    <row r="618" spans="1:62" ht="16.5" customHeight="1">
      <c r="A618" s="4340" t="s">
        <v>265</v>
      </c>
      <c r="B618" s="4406"/>
      <c r="C618" s="65"/>
      <c r="D618" s="131">
        <v>25</v>
      </c>
      <c r="E618" s="63">
        <v>0.66666666666666663</v>
      </c>
      <c r="F618" s="64" t="s">
        <v>92</v>
      </c>
      <c r="G618" s="64">
        <v>0</v>
      </c>
      <c r="H618" s="64" t="s">
        <v>92</v>
      </c>
      <c r="I618" s="64">
        <v>0</v>
      </c>
      <c r="J618" s="64">
        <v>0</v>
      </c>
      <c r="K618" s="64">
        <v>0</v>
      </c>
      <c r="L618" s="64">
        <v>0.66666666666666663</v>
      </c>
      <c r="M618" s="64">
        <v>0</v>
      </c>
      <c r="N618" s="64">
        <v>0.1818181818181818</v>
      </c>
      <c r="O618" s="64" t="s">
        <v>92</v>
      </c>
      <c r="P618" s="64">
        <v>0</v>
      </c>
      <c r="Q618" s="64">
        <v>8.3333333333333329E-2</v>
      </c>
      <c r="R618" s="64" t="s">
        <v>92</v>
      </c>
      <c r="S618" s="64">
        <v>0</v>
      </c>
      <c r="T618" s="64" t="s">
        <v>92</v>
      </c>
      <c r="U618" s="64" t="s">
        <v>92</v>
      </c>
      <c r="V618" s="64">
        <v>0</v>
      </c>
      <c r="W618" s="64" t="s">
        <v>92</v>
      </c>
      <c r="X618" s="64">
        <v>0</v>
      </c>
      <c r="Y618" s="64">
        <v>0</v>
      </c>
      <c r="Z618" s="64">
        <v>0</v>
      </c>
      <c r="AA618" s="64">
        <v>0.41666666666666669</v>
      </c>
      <c r="AB618" s="64" t="s">
        <v>92</v>
      </c>
      <c r="AC618" s="64">
        <v>0</v>
      </c>
      <c r="AD618" s="64" t="s">
        <v>92</v>
      </c>
      <c r="AE618" s="64">
        <v>0</v>
      </c>
      <c r="AF618" s="64" t="s">
        <v>92</v>
      </c>
      <c r="AG618" s="64" t="s">
        <v>92</v>
      </c>
      <c r="AH618" s="64" t="s">
        <v>92</v>
      </c>
      <c r="AI618" s="64">
        <v>0</v>
      </c>
      <c r="AJ618" s="64" t="s">
        <v>92</v>
      </c>
      <c r="AK618" s="64">
        <v>0</v>
      </c>
      <c r="AL618" s="64" t="s">
        <v>92</v>
      </c>
      <c r="AM618" s="64">
        <v>0</v>
      </c>
      <c r="AN618" s="64">
        <v>0.5</v>
      </c>
      <c r="AO618" s="64">
        <v>0</v>
      </c>
      <c r="AP618" s="64" t="s">
        <v>92</v>
      </c>
      <c r="AQ618" s="64">
        <v>8.3333333333333329E-2</v>
      </c>
      <c r="AR618" s="158">
        <v>0</v>
      </c>
      <c r="AS618" s="21"/>
      <c r="AT618" s="21"/>
      <c r="AU618" s="21"/>
      <c r="AV618" s="21"/>
      <c r="AW618" s="21"/>
      <c r="AX618" s="21"/>
      <c r="AY618" s="21"/>
      <c r="AZ618" s="21"/>
      <c r="BA618" s="21"/>
      <c r="BB618" s="21"/>
      <c r="BC618" s="21"/>
      <c r="BD618" s="21"/>
      <c r="BE618" s="21"/>
      <c r="BF618" s="21"/>
      <c r="BG618" s="21"/>
      <c r="BH618" s="21"/>
      <c r="BI618" s="21"/>
      <c r="BJ618" s="21"/>
    </row>
    <row r="619" spans="1:62" ht="16.5" customHeight="1">
      <c r="A619" s="4340" t="s">
        <v>266</v>
      </c>
      <c r="B619" s="25"/>
      <c r="C619" s="25"/>
      <c r="D619" s="132"/>
      <c r="E619" s="44"/>
      <c r="F619" s="44"/>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124"/>
      <c r="AS619" s="21"/>
      <c r="AT619" s="21"/>
      <c r="AU619" s="21"/>
      <c r="AV619" s="21"/>
      <c r="AW619" s="21"/>
      <c r="AX619" s="21"/>
      <c r="AY619" s="21"/>
      <c r="AZ619" s="21"/>
      <c r="BA619" s="21"/>
      <c r="BB619" s="21"/>
      <c r="BC619" s="21"/>
      <c r="BD619" s="21"/>
      <c r="BE619" s="21"/>
      <c r="BF619" s="21"/>
      <c r="BG619" s="21"/>
      <c r="BH619" s="21"/>
      <c r="BI619" s="21"/>
      <c r="BJ619" s="21"/>
    </row>
    <row r="620" spans="1:62" ht="16.5" customHeight="1">
      <c r="A620" s="4329" t="s">
        <v>267</v>
      </c>
      <c r="B620" s="30"/>
      <c r="C620" s="35"/>
      <c r="D620" s="1399">
        <v>32</v>
      </c>
      <c r="E620" s="7">
        <v>0.41666666666666669</v>
      </c>
      <c r="F620" s="66" t="s">
        <v>92</v>
      </c>
      <c r="G620" s="66">
        <v>0</v>
      </c>
      <c r="H620" s="66" t="s">
        <v>92</v>
      </c>
      <c r="I620" s="66">
        <v>0</v>
      </c>
      <c r="J620" s="66">
        <v>0</v>
      </c>
      <c r="K620" s="66" t="s">
        <v>92</v>
      </c>
      <c r="L620" s="66">
        <v>1</v>
      </c>
      <c r="M620" s="66" t="s">
        <v>92</v>
      </c>
      <c r="N620" s="66">
        <v>0.2424242424242424</v>
      </c>
      <c r="O620" s="66" t="s">
        <v>92</v>
      </c>
      <c r="P620" s="66" t="s">
        <v>92</v>
      </c>
      <c r="Q620" s="66">
        <v>0</v>
      </c>
      <c r="R620" s="6" t="s">
        <v>92</v>
      </c>
      <c r="S620" s="66" t="s">
        <v>92</v>
      </c>
      <c r="T620" s="66" t="s">
        <v>92</v>
      </c>
      <c r="U620" s="66" t="s">
        <v>92</v>
      </c>
      <c r="V620" s="66" t="s">
        <v>92</v>
      </c>
      <c r="W620" s="66" t="s">
        <v>92</v>
      </c>
      <c r="X620" s="66">
        <v>0</v>
      </c>
      <c r="Y620" s="66">
        <v>0</v>
      </c>
      <c r="Z620" s="66">
        <v>0.41666666666666669</v>
      </c>
      <c r="AA620" s="66">
        <v>0</v>
      </c>
      <c r="AB620" s="66" t="s">
        <v>92</v>
      </c>
      <c r="AC620" s="66">
        <v>0</v>
      </c>
      <c r="AD620" s="66">
        <v>0</v>
      </c>
      <c r="AE620" s="66">
        <v>0</v>
      </c>
      <c r="AF620" s="66" t="s">
        <v>92</v>
      </c>
      <c r="AG620" s="66" t="s">
        <v>92</v>
      </c>
      <c r="AH620" s="66" t="s">
        <v>92</v>
      </c>
      <c r="AI620" s="66">
        <v>0</v>
      </c>
      <c r="AJ620" s="66">
        <v>0</v>
      </c>
      <c r="AK620" s="66">
        <v>0</v>
      </c>
      <c r="AL620" s="66" t="s">
        <v>92</v>
      </c>
      <c r="AM620" s="66" t="s">
        <v>92</v>
      </c>
      <c r="AN620" s="66">
        <v>0.5</v>
      </c>
      <c r="AO620" s="66">
        <v>0</v>
      </c>
      <c r="AP620" s="66" t="s">
        <v>92</v>
      </c>
      <c r="AQ620" s="66">
        <v>0</v>
      </c>
      <c r="AR620" s="159">
        <v>0</v>
      </c>
      <c r="AS620" s="21"/>
      <c r="AT620" s="21"/>
      <c r="AU620" s="21"/>
      <c r="AV620" s="21"/>
      <c r="AW620" s="21"/>
      <c r="AX620" s="21"/>
      <c r="AY620" s="21"/>
      <c r="AZ620" s="21"/>
      <c r="BA620" s="21"/>
      <c r="BB620" s="21"/>
      <c r="BC620" s="21"/>
      <c r="BD620" s="21"/>
      <c r="BE620" s="21"/>
      <c r="BF620" s="21"/>
      <c r="BG620" s="21"/>
      <c r="BH620" s="21"/>
      <c r="BI620" s="21"/>
      <c r="BJ620" s="21"/>
    </row>
    <row r="621" spans="1:62" ht="16.5" customHeight="1">
      <c r="A621" s="4329" t="s">
        <v>268</v>
      </c>
      <c r="B621" s="67"/>
      <c r="C621" s="67"/>
      <c r="D621" s="4412"/>
      <c r="E621" s="7">
        <v>0</v>
      </c>
      <c r="F621" s="66">
        <v>0</v>
      </c>
      <c r="G621" s="66">
        <v>0</v>
      </c>
      <c r="H621" s="66">
        <v>0.16666666666666671</v>
      </c>
      <c r="I621" s="66">
        <v>0</v>
      </c>
      <c r="J621" s="66">
        <v>0</v>
      </c>
      <c r="K621" s="66">
        <v>0</v>
      </c>
      <c r="L621" s="66">
        <v>0.58333333333333337</v>
      </c>
      <c r="M621" s="66">
        <v>8.3333333333333329E-2</v>
      </c>
      <c r="N621" s="66">
        <v>0.1818181818181818</v>
      </c>
      <c r="O621" s="66">
        <v>0.29230769230769232</v>
      </c>
      <c r="P621" s="66">
        <v>0</v>
      </c>
      <c r="Q621" s="66">
        <v>0.66666666666666663</v>
      </c>
      <c r="R621" s="66">
        <v>0.91666666666666663</v>
      </c>
      <c r="S621" s="66" t="s">
        <v>92</v>
      </c>
      <c r="T621" s="66">
        <v>0</v>
      </c>
      <c r="U621" s="66" t="s">
        <v>92</v>
      </c>
      <c r="V621" s="66">
        <v>0</v>
      </c>
      <c r="W621" s="66" t="s">
        <v>92</v>
      </c>
      <c r="X621" s="66">
        <v>0</v>
      </c>
      <c r="Y621" s="66">
        <v>0.41666666666666669</v>
      </c>
      <c r="Z621" s="66">
        <v>0.41666666666666669</v>
      </c>
      <c r="AA621" s="66">
        <v>0</v>
      </c>
      <c r="AB621" s="66" t="s">
        <v>92</v>
      </c>
      <c r="AC621" s="66">
        <v>0</v>
      </c>
      <c r="AD621" s="66" t="s">
        <v>92</v>
      </c>
      <c r="AE621" s="66">
        <v>0</v>
      </c>
      <c r="AF621" s="66">
        <v>0.29166666666666669</v>
      </c>
      <c r="AG621" s="66" t="s">
        <v>92</v>
      </c>
      <c r="AH621" s="66" t="s">
        <v>92</v>
      </c>
      <c r="AI621" s="66">
        <v>0.16666666666666671</v>
      </c>
      <c r="AJ621" s="66">
        <v>0</v>
      </c>
      <c r="AK621" s="66">
        <v>0.25</v>
      </c>
      <c r="AL621" s="66" t="s">
        <v>92</v>
      </c>
      <c r="AM621" s="66">
        <v>0</v>
      </c>
      <c r="AN621" s="66" t="s">
        <v>92</v>
      </c>
      <c r="AO621" s="66">
        <v>0</v>
      </c>
      <c r="AP621" s="66" t="s">
        <v>92</v>
      </c>
      <c r="AQ621" s="66">
        <v>0</v>
      </c>
      <c r="AR621" s="159">
        <v>0</v>
      </c>
      <c r="AS621" s="21"/>
      <c r="AT621" s="21"/>
      <c r="AU621" s="21"/>
      <c r="AV621" s="21"/>
      <c r="AW621" s="21"/>
      <c r="AX621" s="21"/>
      <c r="AY621" s="21"/>
      <c r="AZ621" s="21"/>
      <c r="BA621" s="21"/>
      <c r="BB621" s="21"/>
      <c r="BC621" s="21"/>
      <c r="BD621" s="21"/>
      <c r="BE621" s="21"/>
      <c r="BF621" s="21"/>
      <c r="BG621" s="21"/>
      <c r="BH621" s="21"/>
      <c r="BI621" s="21"/>
      <c r="BJ621" s="21"/>
    </row>
    <row r="622" spans="1:62" ht="16.5" customHeight="1">
      <c r="A622" s="4329" t="s">
        <v>269</v>
      </c>
      <c r="B622" s="68"/>
      <c r="C622" s="68"/>
      <c r="D622" s="4411"/>
      <c r="E622" s="7">
        <v>1</v>
      </c>
      <c r="F622" s="66" t="s">
        <v>92</v>
      </c>
      <c r="G622" s="66">
        <v>0</v>
      </c>
      <c r="H622" s="66" t="s">
        <v>92</v>
      </c>
      <c r="I622" s="66" t="s">
        <v>92</v>
      </c>
      <c r="J622" s="66" t="s">
        <v>92</v>
      </c>
      <c r="K622" s="66" t="s">
        <v>92</v>
      </c>
      <c r="L622" s="66">
        <v>1</v>
      </c>
      <c r="M622" s="66" t="s">
        <v>92</v>
      </c>
      <c r="N622" s="66" t="s">
        <v>92</v>
      </c>
      <c r="O622" s="66" t="s">
        <v>92</v>
      </c>
      <c r="P622" s="66" t="s">
        <v>92</v>
      </c>
      <c r="Q622" s="66">
        <v>1</v>
      </c>
      <c r="R622" s="66">
        <v>0.25</v>
      </c>
      <c r="S622" s="66" t="s">
        <v>92</v>
      </c>
      <c r="T622" s="66" t="s">
        <v>92</v>
      </c>
      <c r="U622" s="66" t="s">
        <v>92</v>
      </c>
      <c r="V622" s="66" t="s">
        <v>92</v>
      </c>
      <c r="W622" s="66" t="s">
        <v>92</v>
      </c>
      <c r="X622" s="66" t="s">
        <v>92</v>
      </c>
      <c r="Y622" s="66" t="s">
        <v>92</v>
      </c>
      <c r="Z622" s="66" t="s">
        <v>92</v>
      </c>
      <c r="AA622" s="66" t="s">
        <v>92</v>
      </c>
      <c r="AB622" s="66" t="s">
        <v>92</v>
      </c>
      <c r="AC622" s="66" t="s">
        <v>92</v>
      </c>
      <c r="AD622" s="66" t="s">
        <v>92</v>
      </c>
      <c r="AE622" s="66">
        <v>0</v>
      </c>
      <c r="AF622" s="66" t="s">
        <v>92</v>
      </c>
      <c r="AG622" s="66" t="s">
        <v>92</v>
      </c>
      <c r="AH622" s="66" t="s">
        <v>92</v>
      </c>
      <c r="AI622" s="66" t="s">
        <v>92</v>
      </c>
      <c r="AJ622" s="66" t="s">
        <v>92</v>
      </c>
      <c r="AK622" s="66">
        <v>0</v>
      </c>
      <c r="AL622" s="66" t="s">
        <v>92</v>
      </c>
      <c r="AM622" s="66" t="s">
        <v>92</v>
      </c>
      <c r="AN622" s="66" t="s">
        <v>92</v>
      </c>
      <c r="AO622" s="66" t="s">
        <v>92</v>
      </c>
      <c r="AP622" s="66" t="s">
        <v>92</v>
      </c>
      <c r="AQ622" s="66">
        <v>0</v>
      </c>
      <c r="AR622" s="159" t="s">
        <v>92</v>
      </c>
      <c r="AS622" s="21"/>
      <c r="AT622" s="21"/>
      <c r="AU622" s="21"/>
      <c r="AV622" s="21"/>
      <c r="AW622" s="21"/>
      <c r="AX622" s="21"/>
      <c r="AY622" s="21"/>
      <c r="AZ622" s="21"/>
      <c r="BA622" s="21"/>
      <c r="BB622" s="21"/>
      <c r="BC622" s="21"/>
      <c r="BD622" s="21"/>
      <c r="BE622" s="21"/>
      <c r="BF622" s="21"/>
      <c r="BG622" s="21"/>
      <c r="BH622" s="21"/>
      <c r="BI622" s="21"/>
      <c r="BJ622" s="21"/>
    </row>
    <row r="623" spans="1:62" ht="16.5" customHeight="1">
      <c r="A623" s="4340" t="s">
        <v>270</v>
      </c>
      <c r="B623" s="25"/>
      <c r="C623" s="25"/>
      <c r="D623" s="132"/>
      <c r="E623" s="44"/>
      <c r="F623" s="44"/>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c r="AG623" s="44"/>
      <c r="AH623" s="44"/>
      <c r="AI623" s="44"/>
      <c r="AJ623" s="44"/>
      <c r="AK623" s="44"/>
      <c r="AL623" s="44"/>
      <c r="AM623" s="44"/>
      <c r="AN623" s="44"/>
      <c r="AO623" s="44"/>
      <c r="AP623" s="44"/>
      <c r="AQ623" s="44"/>
      <c r="AR623" s="124"/>
      <c r="AS623" s="21"/>
      <c r="AT623" s="21"/>
      <c r="AU623" s="21"/>
      <c r="AV623" s="21"/>
      <c r="AW623" s="21"/>
      <c r="AX623" s="21"/>
      <c r="AY623" s="21"/>
      <c r="AZ623" s="21"/>
      <c r="BA623" s="21"/>
      <c r="BB623" s="21"/>
      <c r="BC623" s="21"/>
      <c r="BD623" s="21"/>
      <c r="BE623" s="21"/>
      <c r="BF623" s="21"/>
      <c r="BG623" s="21"/>
      <c r="BH623" s="21"/>
      <c r="BI623" s="21"/>
      <c r="BJ623" s="21"/>
    </row>
    <row r="624" spans="1:62" ht="16.5" customHeight="1">
      <c r="A624" s="4329" t="s">
        <v>271</v>
      </c>
      <c r="B624" s="69"/>
      <c r="C624" s="69"/>
      <c r="D624" s="1399">
        <v>31</v>
      </c>
      <c r="E624" s="5">
        <v>0.25</v>
      </c>
      <c r="F624" s="6">
        <v>0</v>
      </c>
      <c r="G624" s="6">
        <v>0</v>
      </c>
      <c r="H624" s="6">
        <v>1</v>
      </c>
      <c r="I624" s="6">
        <v>0</v>
      </c>
      <c r="J624" s="6">
        <v>0</v>
      </c>
      <c r="K624" s="6">
        <v>0</v>
      </c>
      <c r="L624" s="6">
        <v>0.91666666666666663</v>
      </c>
      <c r="M624" s="6" t="s">
        <v>92</v>
      </c>
      <c r="N624" s="6">
        <v>3.03030303030303E-2</v>
      </c>
      <c r="O624" s="6">
        <v>0.4046153846153846</v>
      </c>
      <c r="P624" s="6">
        <v>0</v>
      </c>
      <c r="Q624" s="6">
        <v>0</v>
      </c>
      <c r="R624" s="6">
        <v>0.5</v>
      </c>
      <c r="S624" s="6" t="s">
        <v>92</v>
      </c>
      <c r="T624" s="6">
        <v>0</v>
      </c>
      <c r="U624" s="6" t="s">
        <v>92</v>
      </c>
      <c r="V624" s="6">
        <v>0</v>
      </c>
      <c r="W624" s="6" t="s">
        <v>92</v>
      </c>
      <c r="X624" s="6">
        <v>0</v>
      </c>
      <c r="Y624" s="6">
        <v>0.33333333333333331</v>
      </c>
      <c r="Z624" s="6">
        <v>8.3333333333333329E-2</v>
      </c>
      <c r="AA624" s="6">
        <v>0</v>
      </c>
      <c r="AB624" s="6" t="s">
        <v>92</v>
      </c>
      <c r="AC624" s="6">
        <v>0</v>
      </c>
      <c r="AD624" s="6">
        <v>8.3333333333333329E-2</v>
      </c>
      <c r="AE624" s="6">
        <v>0</v>
      </c>
      <c r="AF624" s="6" t="s">
        <v>92</v>
      </c>
      <c r="AG624" s="6" t="s">
        <v>92</v>
      </c>
      <c r="AH624" s="6" t="s">
        <v>92</v>
      </c>
      <c r="AI624" s="6">
        <v>0</v>
      </c>
      <c r="AJ624" s="6">
        <v>0</v>
      </c>
      <c r="AK624" s="6">
        <v>0</v>
      </c>
      <c r="AL624" s="6" t="s">
        <v>92</v>
      </c>
      <c r="AM624" s="6">
        <v>0.16666666666666671</v>
      </c>
      <c r="AN624" s="6">
        <v>0</v>
      </c>
      <c r="AO624" s="6">
        <v>0.16666666666666671</v>
      </c>
      <c r="AP624" s="6" t="s">
        <v>92</v>
      </c>
      <c r="AQ624" s="6">
        <v>0.41666666666666669</v>
      </c>
      <c r="AR624" s="160">
        <v>0</v>
      </c>
      <c r="AS624" s="21"/>
      <c r="AT624" s="21"/>
      <c r="AU624" s="21"/>
      <c r="AV624" s="21"/>
      <c r="AW624" s="21"/>
      <c r="AX624" s="21"/>
      <c r="AY624" s="21"/>
      <c r="AZ624" s="21"/>
      <c r="BA624" s="21"/>
      <c r="BB624" s="21"/>
      <c r="BC624" s="21"/>
      <c r="BD624" s="21"/>
      <c r="BE624" s="21"/>
      <c r="BF624" s="21"/>
      <c r="BG624" s="21"/>
      <c r="BH624" s="21"/>
      <c r="BI624" s="21"/>
      <c r="BJ624" s="21"/>
    </row>
    <row r="625" spans="1:62" ht="16.5" customHeight="1">
      <c r="A625" s="4329" t="s">
        <v>272</v>
      </c>
      <c r="B625" s="67"/>
      <c r="C625" s="67"/>
      <c r="D625" s="4411"/>
      <c r="E625" s="5" t="s">
        <v>92</v>
      </c>
      <c r="F625" s="6" t="s">
        <v>92</v>
      </c>
      <c r="G625" s="6">
        <v>0</v>
      </c>
      <c r="H625" s="6">
        <v>1</v>
      </c>
      <c r="I625" s="6">
        <v>0.5</v>
      </c>
      <c r="J625" s="6" t="s">
        <v>92</v>
      </c>
      <c r="K625" s="6" t="s">
        <v>92</v>
      </c>
      <c r="L625" s="6">
        <v>0.33333333333333331</v>
      </c>
      <c r="M625" s="6">
        <v>8.3333333333333329E-2</v>
      </c>
      <c r="N625" s="6">
        <v>0.1818181818181818</v>
      </c>
      <c r="O625" s="6">
        <v>0.5</v>
      </c>
      <c r="P625" s="6">
        <v>0</v>
      </c>
      <c r="Q625" s="6">
        <v>0.25</v>
      </c>
      <c r="R625" s="6" t="s">
        <v>92</v>
      </c>
      <c r="S625" s="6" t="s">
        <v>92</v>
      </c>
      <c r="T625" s="6" t="s">
        <v>92</v>
      </c>
      <c r="U625" s="6" t="s">
        <v>92</v>
      </c>
      <c r="V625" s="6">
        <v>0.41666666666666669</v>
      </c>
      <c r="W625" s="6" t="s">
        <v>92</v>
      </c>
      <c r="X625" s="6" t="s">
        <v>92</v>
      </c>
      <c r="Y625" s="6">
        <v>0.25</v>
      </c>
      <c r="Z625" s="6">
        <v>0.16666666666666671</v>
      </c>
      <c r="AA625" s="6">
        <v>0</v>
      </c>
      <c r="AB625" s="6" t="s">
        <v>92</v>
      </c>
      <c r="AC625" s="6">
        <v>0</v>
      </c>
      <c r="AD625" s="6" t="s">
        <v>92</v>
      </c>
      <c r="AE625" s="6">
        <v>0</v>
      </c>
      <c r="AF625" s="6" t="s">
        <v>92</v>
      </c>
      <c r="AG625" s="6" t="s">
        <v>92</v>
      </c>
      <c r="AH625" s="6" t="s">
        <v>92</v>
      </c>
      <c r="AI625" s="6">
        <v>0.25</v>
      </c>
      <c r="AJ625" s="6" t="s">
        <v>92</v>
      </c>
      <c r="AK625" s="6" t="s">
        <v>92</v>
      </c>
      <c r="AL625" s="6" t="s">
        <v>92</v>
      </c>
      <c r="AM625" s="6">
        <v>0</v>
      </c>
      <c r="AN625" s="6">
        <v>0</v>
      </c>
      <c r="AO625" s="6">
        <v>0.16666666666666671</v>
      </c>
      <c r="AP625" s="6" t="s">
        <v>92</v>
      </c>
      <c r="AQ625" s="6">
        <v>0.33333333333333331</v>
      </c>
      <c r="AR625" s="160">
        <v>0</v>
      </c>
      <c r="AS625" s="21"/>
      <c r="AT625" s="21"/>
      <c r="AU625" s="21"/>
      <c r="AV625" s="21"/>
      <c r="AW625" s="21"/>
      <c r="AX625" s="21"/>
      <c r="AY625" s="21"/>
      <c r="AZ625" s="21"/>
      <c r="BA625" s="21"/>
      <c r="BB625" s="21"/>
      <c r="BC625" s="21"/>
      <c r="BD625" s="21"/>
      <c r="BE625" s="21"/>
      <c r="BF625" s="21"/>
      <c r="BG625" s="21"/>
      <c r="BH625" s="21"/>
      <c r="BI625" s="21"/>
      <c r="BJ625" s="21"/>
    </row>
    <row r="626" spans="1:62" ht="16.5" customHeight="1">
      <c r="A626" s="4340" t="s">
        <v>273</v>
      </c>
      <c r="B626" s="67"/>
      <c r="C626" s="67"/>
      <c r="D626" s="131">
        <v>31</v>
      </c>
      <c r="E626" s="5">
        <v>8.3333333333333329E-2</v>
      </c>
      <c r="F626" s="6">
        <v>0</v>
      </c>
      <c r="G626" s="6">
        <v>0</v>
      </c>
      <c r="H626" s="6">
        <v>0.5</v>
      </c>
      <c r="I626" s="6">
        <v>0</v>
      </c>
      <c r="J626" s="6">
        <v>0</v>
      </c>
      <c r="K626" s="6">
        <v>0</v>
      </c>
      <c r="L626" s="6">
        <v>0.91666666666666663</v>
      </c>
      <c r="M626" s="6">
        <v>0</v>
      </c>
      <c r="N626" s="6">
        <v>7.1428571428571425E-2</v>
      </c>
      <c r="O626" s="6">
        <v>0.25846153846153852</v>
      </c>
      <c r="P626" s="6">
        <v>0.16666666666666671</v>
      </c>
      <c r="Q626" s="6">
        <v>0</v>
      </c>
      <c r="R626" s="6">
        <v>0.16666666666666671</v>
      </c>
      <c r="S626" s="6" t="s">
        <v>92</v>
      </c>
      <c r="T626" s="6">
        <v>0</v>
      </c>
      <c r="U626" s="6" t="s">
        <v>92</v>
      </c>
      <c r="V626" s="6">
        <v>0.33333333333333331</v>
      </c>
      <c r="W626" s="6" t="s">
        <v>92</v>
      </c>
      <c r="X626" s="6">
        <v>0</v>
      </c>
      <c r="Y626" s="6">
        <v>0</v>
      </c>
      <c r="Z626" s="6">
        <v>0.16666666666666671</v>
      </c>
      <c r="AA626" s="6">
        <v>0</v>
      </c>
      <c r="AB626" s="6" t="s">
        <v>92</v>
      </c>
      <c r="AC626" s="6">
        <v>0</v>
      </c>
      <c r="AD626" s="6">
        <v>0</v>
      </c>
      <c r="AE626" s="6">
        <v>0.41666666666666669</v>
      </c>
      <c r="AF626" s="6">
        <v>0.16666666666666671</v>
      </c>
      <c r="AG626" s="6" t="s">
        <v>92</v>
      </c>
      <c r="AH626" s="6" t="s">
        <v>92</v>
      </c>
      <c r="AI626" s="6">
        <v>0</v>
      </c>
      <c r="AJ626" s="6">
        <v>0</v>
      </c>
      <c r="AK626" s="6">
        <v>0</v>
      </c>
      <c r="AL626" s="6" t="s">
        <v>92</v>
      </c>
      <c r="AM626" s="6">
        <v>0</v>
      </c>
      <c r="AN626" s="6">
        <v>0</v>
      </c>
      <c r="AO626" s="6" t="s">
        <v>92</v>
      </c>
      <c r="AP626" s="6" t="s">
        <v>92</v>
      </c>
      <c r="AQ626" s="6">
        <v>0.16666666666666671</v>
      </c>
      <c r="AR626" s="160">
        <v>0</v>
      </c>
      <c r="AS626" s="21"/>
      <c r="AT626" s="21"/>
      <c r="AU626" s="21"/>
      <c r="AV626" s="21"/>
      <c r="AW626" s="21"/>
      <c r="AX626" s="21"/>
      <c r="AY626" s="21"/>
      <c r="AZ626" s="21"/>
      <c r="BA626" s="21"/>
      <c r="BB626" s="21"/>
      <c r="BC626" s="21"/>
      <c r="BD626" s="21"/>
      <c r="BE626" s="21"/>
      <c r="BF626" s="21"/>
      <c r="BG626" s="21"/>
      <c r="BH626" s="21"/>
      <c r="BI626" s="21"/>
      <c r="BJ626" s="21"/>
    </row>
    <row r="627" spans="1:62" ht="16.5" customHeight="1">
      <c r="A627" s="4340" t="s">
        <v>274</v>
      </c>
      <c r="B627" s="67"/>
      <c r="C627" s="67"/>
      <c r="D627" s="131">
        <v>6</v>
      </c>
      <c r="E627" s="5" t="s">
        <v>92</v>
      </c>
      <c r="F627" s="6" t="s">
        <v>92</v>
      </c>
      <c r="G627" s="6" t="s">
        <v>92</v>
      </c>
      <c r="H627" s="6" t="s">
        <v>92</v>
      </c>
      <c r="I627" s="6" t="s">
        <v>92</v>
      </c>
      <c r="J627" s="6" t="s">
        <v>92</v>
      </c>
      <c r="K627" s="6" t="s">
        <v>92</v>
      </c>
      <c r="L627" s="6" t="s">
        <v>92</v>
      </c>
      <c r="M627" s="6" t="s">
        <v>92</v>
      </c>
      <c r="N627" s="6">
        <v>0</v>
      </c>
      <c r="O627" s="6" t="s">
        <v>92</v>
      </c>
      <c r="P627" s="6" t="s">
        <v>92</v>
      </c>
      <c r="Q627" s="6" t="s">
        <v>92</v>
      </c>
      <c r="R627" s="6" t="s">
        <v>92</v>
      </c>
      <c r="S627" s="6" t="s">
        <v>92</v>
      </c>
      <c r="T627" s="6" t="s">
        <v>92</v>
      </c>
      <c r="U627" s="6" t="s">
        <v>92</v>
      </c>
      <c r="V627" s="6" t="s">
        <v>92</v>
      </c>
      <c r="W627" s="6" t="s">
        <v>92</v>
      </c>
      <c r="X627" s="6" t="s">
        <v>92</v>
      </c>
      <c r="Y627" s="6">
        <v>0</v>
      </c>
      <c r="Z627" s="6" t="s">
        <v>92</v>
      </c>
      <c r="AA627" s="6" t="s">
        <v>92</v>
      </c>
      <c r="AB627" s="6" t="s">
        <v>92</v>
      </c>
      <c r="AC627" s="6" t="s">
        <v>92</v>
      </c>
      <c r="AD627" s="6" t="s">
        <v>92</v>
      </c>
      <c r="AE627" s="6">
        <v>0</v>
      </c>
      <c r="AF627" s="6" t="s">
        <v>92</v>
      </c>
      <c r="AG627" s="6" t="s">
        <v>92</v>
      </c>
      <c r="AH627" s="6" t="s">
        <v>92</v>
      </c>
      <c r="AI627" s="6">
        <v>0</v>
      </c>
      <c r="AJ627" s="6" t="s">
        <v>92</v>
      </c>
      <c r="AK627" s="6" t="s">
        <v>92</v>
      </c>
      <c r="AL627" s="6" t="s">
        <v>92</v>
      </c>
      <c r="AM627" s="6" t="s">
        <v>92</v>
      </c>
      <c r="AN627" s="6" t="s">
        <v>92</v>
      </c>
      <c r="AO627" s="6">
        <v>0</v>
      </c>
      <c r="AP627" s="6" t="s">
        <v>92</v>
      </c>
      <c r="AQ627" s="6">
        <v>0</v>
      </c>
      <c r="AR627" s="160" t="s">
        <v>92</v>
      </c>
      <c r="AS627" s="21"/>
      <c r="AT627" s="21"/>
      <c r="AU627" s="21"/>
      <c r="AV627" s="21"/>
      <c r="AW627" s="21"/>
      <c r="AX627" s="21"/>
      <c r="AY627" s="21"/>
      <c r="AZ627" s="21"/>
      <c r="BA627" s="21"/>
      <c r="BB627" s="21"/>
      <c r="BC627" s="21"/>
      <c r="BD627" s="21"/>
      <c r="BE627" s="21"/>
      <c r="BF627" s="21"/>
      <c r="BG627" s="21"/>
      <c r="BH627" s="21"/>
      <c r="BI627" s="21"/>
      <c r="BJ627" s="21"/>
    </row>
    <row r="628" spans="1:62" ht="16.5" customHeight="1">
      <c r="A628" s="4340" t="s">
        <v>275</v>
      </c>
      <c r="B628" s="67"/>
      <c r="C628" s="67"/>
      <c r="D628" s="131">
        <v>30</v>
      </c>
      <c r="E628" s="5">
        <v>0.91666666666666663</v>
      </c>
      <c r="F628" s="6">
        <v>0</v>
      </c>
      <c r="G628" s="6">
        <v>0</v>
      </c>
      <c r="H628" s="6">
        <v>0.33333333333333331</v>
      </c>
      <c r="I628" s="6">
        <v>0</v>
      </c>
      <c r="J628" s="6">
        <v>0</v>
      </c>
      <c r="K628" s="6">
        <v>0</v>
      </c>
      <c r="L628" s="6">
        <v>1</v>
      </c>
      <c r="M628" s="6">
        <v>0</v>
      </c>
      <c r="N628" s="6">
        <v>0.2424242424242424</v>
      </c>
      <c r="O628" s="6">
        <v>4.9230769230769231E-2</v>
      </c>
      <c r="P628" s="6">
        <v>0.5</v>
      </c>
      <c r="Q628" s="6">
        <v>8.3333333333333329E-2</v>
      </c>
      <c r="R628" s="6" t="s">
        <v>92</v>
      </c>
      <c r="S628" s="6" t="s">
        <v>92</v>
      </c>
      <c r="T628" s="6">
        <v>0</v>
      </c>
      <c r="U628" s="6" t="s">
        <v>92</v>
      </c>
      <c r="V628" s="6">
        <v>8.3333333333333329E-2</v>
      </c>
      <c r="W628" s="6" t="s">
        <v>92</v>
      </c>
      <c r="X628" s="6">
        <v>0</v>
      </c>
      <c r="Y628" s="6">
        <v>0</v>
      </c>
      <c r="Z628" s="6">
        <v>0</v>
      </c>
      <c r="AA628" s="6">
        <v>0</v>
      </c>
      <c r="AB628" s="6" t="s">
        <v>92</v>
      </c>
      <c r="AC628" s="6">
        <v>0</v>
      </c>
      <c r="AD628" s="6">
        <v>0</v>
      </c>
      <c r="AE628" s="6">
        <v>0</v>
      </c>
      <c r="AF628" s="6">
        <v>0.29166666666666669</v>
      </c>
      <c r="AG628" s="6" t="s">
        <v>92</v>
      </c>
      <c r="AH628" s="6" t="s">
        <v>92</v>
      </c>
      <c r="AI628" s="6">
        <v>0</v>
      </c>
      <c r="AJ628" s="6">
        <v>0</v>
      </c>
      <c r="AK628" s="6">
        <v>0.25</v>
      </c>
      <c r="AL628" s="6" t="s">
        <v>92</v>
      </c>
      <c r="AM628" s="6">
        <v>0</v>
      </c>
      <c r="AN628" s="6" t="s">
        <v>92</v>
      </c>
      <c r="AO628" s="6">
        <v>0</v>
      </c>
      <c r="AP628" s="6" t="s">
        <v>92</v>
      </c>
      <c r="AQ628" s="6">
        <v>0</v>
      </c>
      <c r="AR628" s="160">
        <v>0</v>
      </c>
      <c r="AS628" s="21"/>
      <c r="AT628" s="21"/>
      <c r="AU628" s="21"/>
      <c r="AV628" s="21"/>
      <c r="AW628" s="21"/>
      <c r="AX628" s="21"/>
      <c r="AY628" s="21"/>
      <c r="AZ628" s="21"/>
      <c r="BA628" s="21"/>
      <c r="BB628" s="21"/>
      <c r="BC628" s="21"/>
      <c r="BD628" s="21"/>
      <c r="BE628" s="21"/>
      <c r="BF628" s="21"/>
      <c r="BG628" s="21"/>
      <c r="BH628" s="21"/>
      <c r="BI628" s="21"/>
      <c r="BJ628" s="21"/>
    </row>
    <row r="629" spans="1:62" ht="16.5" customHeight="1">
      <c r="A629" s="4340" t="s">
        <v>276</v>
      </c>
      <c r="B629" s="68"/>
      <c r="C629" s="68"/>
      <c r="D629" s="131">
        <v>25</v>
      </c>
      <c r="E629" s="5">
        <v>1</v>
      </c>
      <c r="F629" s="6" t="s">
        <v>92</v>
      </c>
      <c r="G629" s="6">
        <v>0</v>
      </c>
      <c r="H629" s="6">
        <v>1</v>
      </c>
      <c r="I629" s="6">
        <v>0</v>
      </c>
      <c r="J629" s="6">
        <v>0</v>
      </c>
      <c r="K629" s="6">
        <v>0</v>
      </c>
      <c r="L629" s="6">
        <v>1</v>
      </c>
      <c r="M629" s="6">
        <v>0</v>
      </c>
      <c r="N629" s="6">
        <v>0.2121212121212121</v>
      </c>
      <c r="O629" s="6">
        <v>0.23076923076923081</v>
      </c>
      <c r="P629" s="6" t="s">
        <v>92</v>
      </c>
      <c r="Q629" s="6">
        <v>8.3333333333333329E-2</v>
      </c>
      <c r="R629" s="6" t="s">
        <v>92</v>
      </c>
      <c r="S629" s="6" t="s">
        <v>92</v>
      </c>
      <c r="T629" s="6" t="s">
        <v>92</v>
      </c>
      <c r="U629" s="6" t="s">
        <v>92</v>
      </c>
      <c r="V629" s="6">
        <v>0.66666666666666663</v>
      </c>
      <c r="W629" s="6" t="s">
        <v>92</v>
      </c>
      <c r="X629" s="6">
        <v>0</v>
      </c>
      <c r="Y629" s="6">
        <v>0</v>
      </c>
      <c r="Z629" s="6">
        <v>0</v>
      </c>
      <c r="AA629" s="6">
        <v>0</v>
      </c>
      <c r="AB629" s="6" t="s">
        <v>92</v>
      </c>
      <c r="AC629" s="6">
        <v>0</v>
      </c>
      <c r="AD629" s="6" t="s">
        <v>92</v>
      </c>
      <c r="AE629" s="6">
        <v>0</v>
      </c>
      <c r="AF629" s="6" t="s">
        <v>92</v>
      </c>
      <c r="AG629" s="6" t="s">
        <v>92</v>
      </c>
      <c r="AH629" s="6" t="s">
        <v>92</v>
      </c>
      <c r="AI629" s="6">
        <v>0</v>
      </c>
      <c r="AJ629" s="6">
        <v>0</v>
      </c>
      <c r="AK629" s="6">
        <v>0</v>
      </c>
      <c r="AL629" s="6" t="s">
        <v>92</v>
      </c>
      <c r="AM629" s="6">
        <v>0.16666666666666671</v>
      </c>
      <c r="AN629" s="6" t="s">
        <v>92</v>
      </c>
      <c r="AO629" s="6">
        <v>0</v>
      </c>
      <c r="AP629" s="6" t="s">
        <v>92</v>
      </c>
      <c r="AQ629" s="6">
        <v>0</v>
      </c>
      <c r="AR629" s="160">
        <v>0</v>
      </c>
      <c r="AS629" s="21"/>
      <c r="AT629" s="21"/>
      <c r="AU629" s="21"/>
      <c r="AV629" s="21"/>
      <c r="AW629" s="21"/>
      <c r="AX629" s="21"/>
      <c r="AY629" s="21"/>
      <c r="AZ629" s="21"/>
      <c r="BA629" s="21"/>
      <c r="BB629" s="21"/>
      <c r="BC629" s="21"/>
      <c r="BD629" s="21"/>
      <c r="BE629" s="21"/>
      <c r="BF629" s="21"/>
      <c r="BG629" s="21"/>
      <c r="BH629" s="21"/>
      <c r="BI629" s="21"/>
      <c r="BJ629" s="21"/>
    </row>
    <row r="630" spans="1:62" ht="16.5" customHeight="1">
      <c r="A630" s="4340" t="s">
        <v>277</v>
      </c>
      <c r="B630" s="4397"/>
      <c r="C630" s="1389"/>
      <c r="D630" s="121"/>
      <c r="E630" s="44"/>
      <c r="F630" s="44"/>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124"/>
      <c r="AS630" s="21"/>
      <c r="AT630" s="21"/>
      <c r="AU630" s="21"/>
      <c r="AV630" s="21"/>
      <c r="AW630" s="21"/>
      <c r="AX630" s="21"/>
      <c r="AY630" s="21"/>
      <c r="AZ630" s="21"/>
      <c r="BA630" s="21"/>
      <c r="BB630" s="21"/>
      <c r="BC630" s="21"/>
      <c r="BD630" s="21"/>
      <c r="BE630" s="21"/>
      <c r="BF630" s="21"/>
      <c r="BG630" s="21"/>
      <c r="BH630" s="21"/>
      <c r="BI630" s="21"/>
      <c r="BJ630" s="21"/>
    </row>
    <row r="631" spans="1:62" ht="16.5" customHeight="1">
      <c r="A631" s="4329" t="s">
        <v>278</v>
      </c>
      <c r="B631" s="1396"/>
      <c r="C631" s="1396"/>
      <c r="D631" s="1399">
        <v>22</v>
      </c>
      <c r="E631" s="5">
        <v>1</v>
      </c>
      <c r="F631" s="6" t="s">
        <v>92</v>
      </c>
      <c r="G631" s="6" t="s">
        <v>92</v>
      </c>
      <c r="H631" s="6">
        <v>1</v>
      </c>
      <c r="I631" s="6" t="s">
        <v>92</v>
      </c>
      <c r="J631" s="6">
        <v>0.25</v>
      </c>
      <c r="K631" s="6">
        <v>0</v>
      </c>
      <c r="L631" s="6">
        <v>0.25</v>
      </c>
      <c r="M631" s="6">
        <v>0</v>
      </c>
      <c r="N631" s="6" t="s">
        <v>92</v>
      </c>
      <c r="O631" s="6" t="s">
        <v>92</v>
      </c>
      <c r="P631" s="6">
        <v>0</v>
      </c>
      <c r="Q631" s="6" t="s">
        <v>92</v>
      </c>
      <c r="R631" s="6" t="s">
        <v>92</v>
      </c>
      <c r="S631" s="6" t="s">
        <v>92</v>
      </c>
      <c r="T631" s="6" t="s">
        <v>92</v>
      </c>
      <c r="U631" s="6" t="s">
        <v>92</v>
      </c>
      <c r="V631" s="6">
        <v>0.66700000000000004</v>
      </c>
      <c r="W631" s="6" t="s">
        <v>92</v>
      </c>
      <c r="X631" s="6">
        <v>0</v>
      </c>
      <c r="Y631" s="6" t="s">
        <v>92</v>
      </c>
      <c r="Z631" s="6">
        <v>0.25</v>
      </c>
      <c r="AA631" s="6" t="s">
        <v>92</v>
      </c>
      <c r="AB631" s="6" t="s">
        <v>92</v>
      </c>
      <c r="AC631" s="6">
        <v>0.5</v>
      </c>
      <c r="AD631" s="6" t="s">
        <v>92</v>
      </c>
      <c r="AE631" s="6" t="s">
        <v>92</v>
      </c>
      <c r="AF631" s="6" t="s">
        <v>92</v>
      </c>
      <c r="AG631" s="6" t="s">
        <v>92</v>
      </c>
      <c r="AH631" s="6" t="s">
        <v>92</v>
      </c>
      <c r="AI631" s="6" t="s">
        <v>92</v>
      </c>
      <c r="AJ631" s="6">
        <v>1</v>
      </c>
      <c r="AK631" s="6" t="s">
        <v>92</v>
      </c>
      <c r="AL631" s="6" t="s">
        <v>92</v>
      </c>
      <c r="AM631" s="6">
        <v>0.42</v>
      </c>
      <c r="AN631" s="6">
        <v>0</v>
      </c>
      <c r="AO631" s="6" t="s">
        <v>92</v>
      </c>
      <c r="AP631" s="6" t="s">
        <v>92</v>
      </c>
      <c r="AQ631" s="6">
        <v>0</v>
      </c>
      <c r="AR631" s="160">
        <v>0.67</v>
      </c>
      <c r="AS631" s="21"/>
      <c r="AT631" s="21"/>
      <c r="AU631" s="21"/>
      <c r="AV631" s="21"/>
      <c r="AW631" s="21"/>
      <c r="AX631" s="21"/>
      <c r="AY631" s="21"/>
      <c r="AZ631" s="21"/>
      <c r="BA631" s="21"/>
      <c r="BB631" s="21"/>
      <c r="BC631" s="21"/>
      <c r="BD631" s="21"/>
      <c r="BE631" s="21"/>
      <c r="BF631" s="21"/>
      <c r="BG631" s="21"/>
      <c r="BH631" s="21"/>
      <c r="BI631" s="21"/>
      <c r="BJ631" s="21"/>
    </row>
    <row r="632" spans="1:62" ht="16.5" customHeight="1">
      <c r="A632" s="4329" t="s">
        <v>279</v>
      </c>
      <c r="B632" s="1397"/>
      <c r="C632" s="1397"/>
      <c r="D632" s="4411"/>
      <c r="E632" s="5">
        <v>1</v>
      </c>
      <c r="F632" s="6" t="s">
        <v>92</v>
      </c>
      <c r="G632" s="6">
        <v>0</v>
      </c>
      <c r="H632" s="6">
        <v>0</v>
      </c>
      <c r="I632" s="6">
        <v>0.25</v>
      </c>
      <c r="J632" s="6">
        <v>0.33333333333333331</v>
      </c>
      <c r="K632" s="6" t="s">
        <v>92</v>
      </c>
      <c r="L632" s="6" t="s">
        <v>92</v>
      </c>
      <c r="M632" s="6" t="s">
        <v>92</v>
      </c>
      <c r="N632" s="6">
        <v>0.2424242424242424</v>
      </c>
      <c r="O632" s="6" t="s">
        <v>92</v>
      </c>
      <c r="P632" s="6" t="s">
        <v>92</v>
      </c>
      <c r="Q632" s="6" t="s">
        <v>92</v>
      </c>
      <c r="R632" s="6">
        <v>0.58333333333333337</v>
      </c>
      <c r="S632" s="6" t="s">
        <v>92</v>
      </c>
      <c r="T632" s="6" t="s">
        <v>92</v>
      </c>
      <c r="U632" s="6" t="s">
        <v>92</v>
      </c>
      <c r="V632" s="6" t="s">
        <v>92</v>
      </c>
      <c r="W632" s="6" t="s">
        <v>92</v>
      </c>
      <c r="X632" s="6" t="s">
        <v>92</v>
      </c>
      <c r="Y632" s="6" t="s">
        <v>92</v>
      </c>
      <c r="Z632" s="6" t="s">
        <v>92</v>
      </c>
      <c r="AA632" s="6" t="s">
        <v>92</v>
      </c>
      <c r="AB632" s="6" t="s">
        <v>92</v>
      </c>
      <c r="AC632" s="6" t="s">
        <v>92</v>
      </c>
      <c r="AD632" s="6" t="s">
        <v>92</v>
      </c>
      <c r="AE632" s="6" t="s">
        <v>92</v>
      </c>
      <c r="AF632" s="6" t="s">
        <v>92</v>
      </c>
      <c r="AG632" s="6" t="s">
        <v>92</v>
      </c>
      <c r="AH632" s="6" t="s">
        <v>92</v>
      </c>
      <c r="AI632" s="6" t="s">
        <v>92</v>
      </c>
      <c r="AJ632" s="6" t="s">
        <v>92</v>
      </c>
      <c r="AK632" s="6">
        <v>0</v>
      </c>
      <c r="AL632" s="6" t="s">
        <v>92</v>
      </c>
      <c r="AM632" s="6" t="s">
        <v>92</v>
      </c>
      <c r="AN632" s="6" t="s">
        <v>92</v>
      </c>
      <c r="AO632" s="6">
        <v>0</v>
      </c>
      <c r="AP632" s="6" t="s">
        <v>92</v>
      </c>
      <c r="AQ632" s="6" t="s">
        <v>92</v>
      </c>
      <c r="AR632" s="160" t="s">
        <v>92</v>
      </c>
      <c r="AS632" s="21"/>
      <c r="AT632" s="21"/>
      <c r="AU632" s="21"/>
      <c r="AV632" s="21"/>
      <c r="AW632" s="21"/>
      <c r="AX632" s="21"/>
      <c r="AY632" s="21"/>
      <c r="AZ632" s="21"/>
      <c r="BA632" s="21"/>
      <c r="BB632" s="21"/>
      <c r="BC632" s="21"/>
      <c r="BD632" s="21"/>
      <c r="BE632" s="21"/>
      <c r="BF632" s="21"/>
      <c r="BG632" s="21"/>
      <c r="BH632" s="21"/>
      <c r="BI632" s="21"/>
      <c r="BJ632" s="21"/>
    </row>
    <row r="633" spans="1:62" ht="16.5" customHeight="1">
      <c r="A633" s="4340" t="s">
        <v>280</v>
      </c>
      <c r="B633" s="1398"/>
      <c r="C633" s="1398"/>
      <c r="D633" s="131">
        <v>12</v>
      </c>
      <c r="E633" s="5" t="s">
        <v>92</v>
      </c>
      <c r="F633" s="6" t="s">
        <v>92</v>
      </c>
      <c r="G633" s="6">
        <v>0</v>
      </c>
      <c r="H633" s="6" t="s">
        <v>92</v>
      </c>
      <c r="I633" s="6">
        <v>0</v>
      </c>
      <c r="J633" s="6">
        <v>0</v>
      </c>
      <c r="K633" s="6" t="s">
        <v>92</v>
      </c>
      <c r="L633" s="6" t="s">
        <v>92</v>
      </c>
      <c r="M633" s="6" t="s">
        <v>92</v>
      </c>
      <c r="N633" s="6">
        <v>0.15</v>
      </c>
      <c r="O633" s="6" t="s">
        <v>92</v>
      </c>
      <c r="P633" s="6" t="s">
        <v>92</v>
      </c>
      <c r="Q633" s="6">
        <v>0</v>
      </c>
      <c r="R633" s="6" t="s">
        <v>92</v>
      </c>
      <c r="S633" s="6" t="s">
        <v>92</v>
      </c>
      <c r="T633" s="6" t="s">
        <v>92</v>
      </c>
      <c r="U633" s="6" t="s">
        <v>92</v>
      </c>
      <c r="V633" s="6">
        <v>1</v>
      </c>
      <c r="W633" s="6" t="s">
        <v>92</v>
      </c>
      <c r="X633" s="6">
        <v>0</v>
      </c>
      <c r="Y633" s="6">
        <v>0</v>
      </c>
      <c r="Z633" s="6" t="s">
        <v>92</v>
      </c>
      <c r="AA633" s="6">
        <v>0</v>
      </c>
      <c r="AB633" s="6" t="s">
        <v>92</v>
      </c>
      <c r="AC633" s="6" t="s">
        <v>92</v>
      </c>
      <c r="AD633" s="6" t="s">
        <v>92</v>
      </c>
      <c r="AE633" s="6" t="s">
        <v>92</v>
      </c>
      <c r="AF633" s="6" t="s">
        <v>92</v>
      </c>
      <c r="AG633" s="6" t="s">
        <v>92</v>
      </c>
      <c r="AH633" s="6" t="s">
        <v>92</v>
      </c>
      <c r="AI633" s="6">
        <v>0.41660000000000003</v>
      </c>
      <c r="AJ633" s="6" t="s">
        <v>92</v>
      </c>
      <c r="AK633" s="6" t="s">
        <v>92</v>
      </c>
      <c r="AL633" s="6" t="s">
        <v>92</v>
      </c>
      <c r="AM633" s="6" t="s">
        <v>92</v>
      </c>
      <c r="AN633" s="6">
        <v>0</v>
      </c>
      <c r="AO633" s="6" t="s">
        <v>92</v>
      </c>
      <c r="AP633" s="6" t="s">
        <v>92</v>
      </c>
      <c r="AQ633" s="6" t="s">
        <v>92</v>
      </c>
      <c r="AR633" s="160">
        <v>1</v>
      </c>
      <c r="AS633" s="21"/>
      <c r="AT633" s="21"/>
      <c r="AU633" s="21"/>
      <c r="AV633" s="21"/>
      <c r="AW633" s="21"/>
      <c r="AX633" s="21"/>
      <c r="AY633" s="21"/>
      <c r="AZ633" s="21"/>
      <c r="BA633" s="21"/>
      <c r="BB633" s="21"/>
      <c r="BC633" s="21"/>
      <c r="BD633" s="21"/>
      <c r="BE633" s="21"/>
      <c r="BF633" s="21"/>
      <c r="BG633" s="21"/>
      <c r="BH633" s="21"/>
      <c r="BI633" s="21"/>
      <c r="BJ633" s="21"/>
    </row>
    <row r="634" spans="1:62" s="16" customFormat="1" ht="21.75" customHeight="1">
      <c r="A634" s="4374" t="s">
        <v>281</v>
      </c>
      <c r="B634" s="1264">
        <f>C634/D634</f>
        <v>0.26470588235294118</v>
      </c>
      <c r="C634" s="100">
        <v>9</v>
      </c>
      <c r="D634" s="131">
        <v>34</v>
      </c>
      <c r="E634" s="1270">
        <v>0</v>
      </c>
      <c r="F634" s="70">
        <v>1</v>
      </c>
      <c r="G634" s="70">
        <v>1</v>
      </c>
      <c r="H634" s="70">
        <v>0</v>
      </c>
      <c r="I634" s="70">
        <v>0</v>
      </c>
      <c r="J634" s="70">
        <v>1</v>
      </c>
      <c r="K634" s="70">
        <v>1</v>
      </c>
      <c r="L634" s="70">
        <v>0</v>
      </c>
      <c r="M634" s="70">
        <v>0</v>
      </c>
      <c r="N634" s="70">
        <v>0</v>
      </c>
      <c r="O634" s="70">
        <v>0</v>
      </c>
      <c r="P634" s="70">
        <v>0</v>
      </c>
      <c r="Q634" s="70">
        <v>0</v>
      </c>
      <c r="R634" s="70">
        <v>0</v>
      </c>
      <c r="S634" s="70">
        <v>1</v>
      </c>
      <c r="T634" s="70">
        <v>1</v>
      </c>
      <c r="U634" s="6" t="s">
        <v>92</v>
      </c>
      <c r="V634" s="70">
        <v>0</v>
      </c>
      <c r="W634" s="6" t="s">
        <v>92</v>
      </c>
      <c r="X634" s="70">
        <v>1</v>
      </c>
      <c r="Y634" s="70">
        <v>0</v>
      </c>
      <c r="Z634" s="70">
        <v>0</v>
      </c>
      <c r="AA634" s="70">
        <v>0</v>
      </c>
      <c r="AB634" s="6" t="s">
        <v>92</v>
      </c>
      <c r="AC634" s="70">
        <v>1</v>
      </c>
      <c r="AD634" s="70">
        <v>0</v>
      </c>
      <c r="AE634" s="70">
        <v>0</v>
      </c>
      <c r="AF634" s="70">
        <v>0</v>
      </c>
      <c r="AG634" s="6" t="s">
        <v>92</v>
      </c>
      <c r="AH634" s="6" t="s">
        <v>92</v>
      </c>
      <c r="AI634" s="70">
        <v>0</v>
      </c>
      <c r="AJ634" s="70">
        <v>1</v>
      </c>
      <c r="AK634" s="70">
        <v>0</v>
      </c>
      <c r="AL634" s="6" t="s">
        <v>92</v>
      </c>
      <c r="AM634" s="70">
        <v>0</v>
      </c>
      <c r="AN634" s="70">
        <v>0</v>
      </c>
      <c r="AO634" s="70">
        <v>0</v>
      </c>
      <c r="AP634" s="6" t="s">
        <v>92</v>
      </c>
      <c r="AQ634" s="70">
        <v>0</v>
      </c>
      <c r="AR634" s="161">
        <v>0</v>
      </c>
      <c r="AS634" s="168"/>
      <c r="AT634" s="168"/>
      <c r="AU634" s="168"/>
      <c r="AV634" s="168"/>
      <c r="AW634" s="168"/>
      <c r="AX634" s="168"/>
      <c r="AY634" s="168"/>
      <c r="AZ634" s="168"/>
      <c r="BA634" s="168"/>
      <c r="BB634" s="168"/>
      <c r="BC634" s="168"/>
      <c r="BD634" s="168"/>
      <c r="BE634" s="168"/>
      <c r="BF634" s="168"/>
      <c r="BG634" s="168"/>
      <c r="BH634" s="168"/>
      <c r="BI634" s="168"/>
      <c r="BJ634" s="168"/>
    </row>
    <row r="635" spans="1:62" s="16" customFormat="1" ht="21.75" customHeight="1">
      <c r="A635" s="4374" t="s">
        <v>282</v>
      </c>
      <c r="B635" s="1264">
        <f>C635/D635</f>
        <v>0.14705882352941177</v>
      </c>
      <c r="C635" s="100">
        <v>5</v>
      </c>
      <c r="D635" s="131">
        <v>34</v>
      </c>
      <c r="E635" s="1270">
        <v>0</v>
      </c>
      <c r="F635" s="70">
        <v>1</v>
      </c>
      <c r="G635" s="70">
        <v>1</v>
      </c>
      <c r="H635" s="70">
        <v>0</v>
      </c>
      <c r="I635" s="70">
        <v>0</v>
      </c>
      <c r="J635" s="70">
        <v>0</v>
      </c>
      <c r="K635" s="70">
        <v>1</v>
      </c>
      <c r="L635" s="70">
        <v>0</v>
      </c>
      <c r="M635" s="70">
        <v>0</v>
      </c>
      <c r="N635" s="70">
        <v>0</v>
      </c>
      <c r="O635" s="70">
        <v>0</v>
      </c>
      <c r="P635" s="70">
        <v>0</v>
      </c>
      <c r="Q635" s="70">
        <v>0</v>
      </c>
      <c r="R635" s="70">
        <v>0</v>
      </c>
      <c r="S635" s="70">
        <v>0</v>
      </c>
      <c r="T635" s="70">
        <v>1</v>
      </c>
      <c r="U635" s="6" t="s">
        <v>92</v>
      </c>
      <c r="V635" s="70">
        <v>0</v>
      </c>
      <c r="W635" s="6" t="s">
        <v>92</v>
      </c>
      <c r="X635" s="70">
        <v>1</v>
      </c>
      <c r="Y635" s="70">
        <v>0</v>
      </c>
      <c r="Z635" s="70">
        <v>0</v>
      </c>
      <c r="AA635" s="70">
        <v>0</v>
      </c>
      <c r="AB635" s="6" t="s">
        <v>92</v>
      </c>
      <c r="AC635" s="70">
        <v>0</v>
      </c>
      <c r="AD635" s="70">
        <v>0</v>
      </c>
      <c r="AE635" s="70">
        <v>0</v>
      </c>
      <c r="AF635" s="70">
        <v>0</v>
      </c>
      <c r="AG635" s="6" t="s">
        <v>92</v>
      </c>
      <c r="AH635" s="6" t="s">
        <v>92</v>
      </c>
      <c r="AI635" s="70">
        <v>0</v>
      </c>
      <c r="AJ635" s="70">
        <v>0</v>
      </c>
      <c r="AK635" s="70">
        <v>0</v>
      </c>
      <c r="AL635" s="6" t="s">
        <v>92</v>
      </c>
      <c r="AM635" s="70">
        <v>0</v>
      </c>
      <c r="AN635" s="70">
        <v>0</v>
      </c>
      <c r="AO635" s="70">
        <v>0</v>
      </c>
      <c r="AP635" s="6" t="s">
        <v>92</v>
      </c>
      <c r="AQ635" s="70">
        <v>0</v>
      </c>
      <c r="AR635" s="161">
        <v>0</v>
      </c>
      <c r="AS635" s="168"/>
      <c r="AT635" s="168"/>
      <c r="AU635" s="168"/>
      <c r="AV635" s="168"/>
      <c r="AW635" s="168"/>
      <c r="AX635" s="168"/>
      <c r="AY635" s="168"/>
      <c r="AZ635" s="168"/>
      <c r="BA635" s="168"/>
      <c r="BB635" s="168"/>
      <c r="BC635" s="168"/>
      <c r="BD635" s="168"/>
      <c r="BE635" s="168"/>
      <c r="BF635" s="168"/>
      <c r="BG635" s="168"/>
      <c r="BH635" s="168"/>
      <c r="BI635" s="168"/>
      <c r="BJ635" s="168"/>
    </row>
    <row r="636" spans="1:62" ht="31.5" customHeight="1">
      <c r="A636" s="4328" t="s">
        <v>283</v>
      </c>
      <c r="B636" s="27"/>
      <c r="C636" s="27"/>
      <c r="D636" s="118"/>
      <c r="E636" s="61"/>
      <c r="F636" s="61"/>
      <c r="G636" s="61"/>
      <c r="H636" s="61"/>
      <c r="I636" s="61"/>
      <c r="J636" s="61"/>
      <c r="K636" s="61"/>
      <c r="L636" s="61"/>
      <c r="M636" s="57"/>
      <c r="N636" s="61"/>
      <c r="O636" s="57"/>
      <c r="P636" s="61"/>
      <c r="Q636" s="61"/>
      <c r="R636" s="57"/>
      <c r="S636" s="61"/>
      <c r="T636" s="61"/>
      <c r="U636" s="57"/>
      <c r="V636" s="61"/>
      <c r="W636" s="61"/>
      <c r="X636" s="61"/>
      <c r="Y636" s="61"/>
      <c r="Z636" s="61"/>
      <c r="AA636" s="61"/>
      <c r="AB636" s="61"/>
      <c r="AC636" s="61"/>
      <c r="AD636" s="61"/>
      <c r="AE636" s="61"/>
      <c r="AF636" s="61"/>
      <c r="AG636" s="57"/>
      <c r="AH636" s="61"/>
      <c r="AI636" s="61"/>
      <c r="AJ636" s="61"/>
      <c r="AK636" s="61"/>
      <c r="AL636" s="61"/>
      <c r="AM636" s="61"/>
      <c r="AN636" s="61"/>
      <c r="AO636" s="61"/>
      <c r="AP636" s="57"/>
      <c r="AQ636" s="57"/>
      <c r="AR636" s="125"/>
      <c r="AS636" s="21"/>
      <c r="AT636" s="21"/>
      <c r="AU636" s="21"/>
      <c r="AV636" s="21"/>
      <c r="AW636" s="21"/>
      <c r="AX636" s="21"/>
      <c r="AY636" s="21"/>
      <c r="AZ636" s="21"/>
      <c r="BA636" s="21"/>
      <c r="BB636" s="21"/>
      <c r="BC636" s="21"/>
      <c r="BD636" s="21"/>
      <c r="BE636" s="21"/>
      <c r="BF636" s="21"/>
      <c r="BG636" s="21"/>
      <c r="BH636" s="21"/>
      <c r="BI636" s="21"/>
      <c r="BJ636" s="21"/>
    </row>
    <row r="637" spans="1:62" ht="16.5" customHeight="1">
      <c r="A637" s="4340" t="s">
        <v>284</v>
      </c>
      <c r="B637" s="20"/>
      <c r="C637" s="20"/>
      <c r="D637" s="119"/>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c r="AC637" s="45"/>
      <c r="AD637" s="45"/>
      <c r="AE637" s="45"/>
      <c r="AF637" s="45"/>
      <c r="AG637" s="45"/>
      <c r="AH637" s="45"/>
      <c r="AI637" s="45"/>
      <c r="AJ637" s="45"/>
      <c r="AK637" s="45"/>
      <c r="AL637" s="45"/>
      <c r="AM637" s="45"/>
      <c r="AN637" s="45"/>
      <c r="AO637" s="45"/>
      <c r="AP637" s="45"/>
      <c r="AQ637" s="45"/>
      <c r="AR637" s="127"/>
      <c r="AS637" s="21"/>
      <c r="AT637" s="21"/>
      <c r="AU637" s="21"/>
      <c r="AV637" s="21"/>
      <c r="AW637" s="21"/>
      <c r="AX637" s="21"/>
      <c r="AY637" s="21"/>
      <c r="AZ637" s="21"/>
      <c r="BA637" s="21"/>
      <c r="BB637" s="21"/>
      <c r="BC637" s="21"/>
      <c r="BD637" s="21"/>
      <c r="BE637" s="21"/>
      <c r="BF637" s="21"/>
      <c r="BG637" s="21"/>
      <c r="BH637" s="21"/>
      <c r="BI637" s="21"/>
      <c r="BJ637" s="21"/>
    </row>
    <row r="638" spans="1:62" ht="16.5" customHeight="1">
      <c r="A638" s="4329" t="s">
        <v>263</v>
      </c>
      <c r="B638" s="69"/>
      <c r="C638" s="69"/>
      <c r="D638" s="1399">
        <v>28</v>
      </c>
      <c r="E638" s="4" t="s">
        <v>92</v>
      </c>
      <c r="F638" s="71">
        <v>4.3716582035847602E-4</v>
      </c>
      <c r="G638" s="6">
        <v>0.11797133406835721</v>
      </c>
      <c r="H638" s="6" t="s">
        <v>92</v>
      </c>
      <c r="I638" s="6">
        <v>0.1274354327140915</v>
      </c>
      <c r="J638" s="6">
        <v>2.156766083312793E-2</v>
      </c>
      <c r="K638" s="72">
        <v>0</v>
      </c>
      <c r="L638" s="6" t="s">
        <v>92</v>
      </c>
      <c r="M638" s="6">
        <v>0.97235023041474655</v>
      </c>
      <c r="N638" s="6">
        <v>0.3460364690623331</v>
      </c>
      <c r="O638" s="6">
        <v>0.5476923076923077</v>
      </c>
      <c r="P638" s="6">
        <v>3.2107522867276458E-2</v>
      </c>
      <c r="Q638" s="6">
        <v>0.1370421668205602</v>
      </c>
      <c r="R638" s="6">
        <v>6.8965517241379309E-2</v>
      </c>
      <c r="S638" s="6">
        <v>0.32727272727272733</v>
      </c>
      <c r="T638" s="6">
        <v>1.328502415458937E-2</v>
      </c>
      <c r="U638" s="6" t="s">
        <v>92</v>
      </c>
      <c r="V638" s="6" t="s">
        <v>92</v>
      </c>
      <c r="W638" s="6" t="s">
        <v>92</v>
      </c>
      <c r="X638" s="6">
        <v>0.22040072859744991</v>
      </c>
      <c r="Y638" s="6">
        <v>0.13157894736842099</v>
      </c>
      <c r="Z638" s="6">
        <v>0.15563456283087451</v>
      </c>
      <c r="AA638" s="6">
        <v>0.13631112822487479</v>
      </c>
      <c r="AB638" s="6" t="s">
        <v>92</v>
      </c>
      <c r="AC638" s="6">
        <v>0.4586808188021228</v>
      </c>
      <c r="AD638" s="6">
        <v>9.5478672379612453E-2</v>
      </c>
      <c r="AE638" s="6">
        <v>0.3202474690663667</v>
      </c>
      <c r="AF638" s="6">
        <v>0.16563439567047511</v>
      </c>
      <c r="AG638" s="6" t="s">
        <v>92</v>
      </c>
      <c r="AH638" s="6" t="s">
        <v>92</v>
      </c>
      <c r="AI638" s="6">
        <v>2.6369168356997971E-2</v>
      </c>
      <c r="AJ638" s="6" t="s">
        <v>92</v>
      </c>
      <c r="AK638" s="6" t="s">
        <v>92</v>
      </c>
      <c r="AL638" s="6">
        <v>0.22588832487309651</v>
      </c>
      <c r="AM638" s="6">
        <v>5.6805155768397987E-2</v>
      </c>
      <c r="AN638" s="6">
        <v>1.129595015576324E-2</v>
      </c>
      <c r="AO638" s="6" t="s">
        <v>92</v>
      </c>
      <c r="AP638" s="6" t="s">
        <v>92</v>
      </c>
      <c r="AQ638" s="6">
        <v>0.33533699961631919</v>
      </c>
      <c r="AR638" s="160" t="s">
        <v>92</v>
      </c>
      <c r="AS638" s="21"/>
      <c r="AT638" s="21"/>
      <c r="AU638" s="21"/>
      <c r="AV638" s="21"/>
      <c r="AW638" s="21"/>
      <c r="AX638" s="21"/>
      <c r="AY638" s="21"/>
      <c r="AZ638" s="21"/>
      <c r="BA638" s="21"/>
      <c r="BB638" s="21"/>
      <c r="BC638" s="21"/>
      <c r="BD638" s="21"/>
      <c r="BE638" s="21"/>
      <c r="BF638" s="21"/>
      <c r="BG638" s="21"/>
      <c r="BH638" s="21"/>
      <c r="BI638" s="21"/>
      <c r="BJ638" s="21"/>
    </row>
    <row r="639" spans="1:62" ht="16.5" customHeight="1">
      <c r="A639" s="4329" t="s">
        <v>264</v>
      </c>
      <c r="B639" s="68"/>
      <c r="C639" s="68"/>
      <c r="D639" s="4411"/>
      <c r="E639" s="4" t="s">
        <v>92</v>
      </c>
      <c r="F639" s="6" t="s">
        <v>92</v>
      </c>
      <c r="G639" s="6" t="s">
        <v>92</v>
      </c>
      <c r="H639" s="6" t="s">
        <v>92</v>
      </c>
      <c r="I639" s="6" t="s">
        <v>92</v>
      </c>
      <c r="J639" s="6" t="s">
        <v>92</v>
      </c>
      <c r="K639" s="6" t="s">
        <v>92</v>
      </c>
      <c r="L639" s="6" t="s">
        <v>92</v>
      </c>
      <c r="M639" s="6" t="s">
        <v>92</v>
      </c>
      <c r="N639" s="6">
        <v>0.58727046984251452</v>
      </c>
      <c r="O639" s="6" t="s">
        <v>92</v>
      </c>
      <c r="P639" s="6" t="s">
        <v>92</v>
      </c>
      <c r="Q639" s="6" t="s">
        <v>92</v>
      </c>
      <c r="R639" s="6" t="s">
        <v>92</v>
      </c>
      <c r="S639" s="6" t="s">
        <v>92</v>
      </c>
      <c r="T639" s="6" t="s">
        <v>92</v>
      </c>
      <c r="U639" s="6" t="s">
        <v>92</v>
      </c>
      <c r="V639" s="6">
        <v>0.56759247880054076</v>
      </c>
      <c r="W639" s="6" t="s">
        <v>92</v>
      </c>
      <c r="X639" s="6" t="s">
        <v>92</v>
      </c>
      <c r="Y639" s="6">
        <v>0</v>
      </c>
      <c r="Z639" s="6" t="s">
        <v>92</v>
      </c>
      <c r="AA639" s="6" t="s">
        <v>92</v>
      </c>
      <c r="AB639" s="6" t="s">
        <v>92</v>
      </c>
      <c r="AC639" s="6" t="s">
        <v>92</v>
      </c>
      <c r="AD639" s="6" t="s">
        <v>92</v>
      </c>
      <c r="AE639" s="6" t="s">
        <v>92</v>
      </c>
      <c r="AF639" s="6" t="s">
        <v>92</v>
      </c>
      <c r="AG639" s="6" t="s">
        <v>92</v>
      </c>
      <c r="AH639" s="6">
        <v>0.35843500210349177</v>
      </c>
      <c r="AI639" s="6" t="s">
        <v>92</v>
      </c>
      <c r="AJ639" s="6" t="s">
        <v>92</v>
      </c>
      <c r="AK639" s="6" t="s">
        <v>92</v>
      </c>
      <c r="AL639" s="6" t="s">
        <v>92</v>
      </c>
      <c r="AM639" s="6" t="s">
        <v>92</v>
      </c>
      <c r="AN639" s="6" t="s">
        <v>92</v>
      </c>
      <c r="AO639" s="6" t="s">
        <v>92</v>
      </c>
      <c r="AP639" s="6" t="s">
        <v>92</v>
      </c>
      <c r="AQ639" s="6" t="s">
        <v>92</v>
      </c>
      <c r="AR639" s="160" t="s">
        <v>92</v>
      </c>
      <c r="AS639" s="21"/>
      <c r="AT639" s="21"/>
      <c r="AU639" s="21"/>
      <c r="AV639" s="21"/>
      <c r="AW639" s="21"/>
      <c r="AX639" s="21"/>
      <c r="AY639" s="21"/>
      <c r="AZ639" s="21"/>
      <c r="BA639" s="21"/>
      <c r="BB639" s="21"/>
      <c r="BC639" s="21"/>
      <c r="BD639" s="21"/>
      <c r="BE639" s="21"/>
      <c r="BF639" s="21"/>
      <c r="BG639" s="21"/>
      <c r="BH639" s="21"/>
      <c r="BI639" s="21"/>
      <c r="BJ639" s="21"/>
    </row>
    <row r="640" spans="1:62" ht="16.5" customHeight="1">
      <c r="A640" s="4340" t="s">
        <v>285</v>
      </c>
      <c r="B640" s="67"/>
      <c r="C640" s="67"/>
      <c r="D640" s="131">
        <v>23</v>
      </c>
      <c r="E640" s="4" t="s">
        <v>92</v>
      </c>
      <c r="F640" s="6" t="s">
        <v>92</v>
      </c>
      <c r="G640" s="6">
        <v>0.1223814773980154</v>
      </c>
      <c r="H640" s="6" t="s">
        <v>92</v>
      </c>
      <c r="I640" s="6">
        <v>0.1051200724966017</v>
      </c>
      <c r="J640" s="6">
        <v>1.7999999999999999E-2</v>
      </c>
      <c r="K640" s="72">
        <v>0</v>
      </c>
      <c r="L640" s="6" t="s">
        <v>92</v>
      </c>
      <c r="M640" s="6">
        <v>0.98050365556458163</v>
      </c>
      <c r="N640" s="6">
        <v>0.40131920041477043</v>
      </c>
      <c r="O640" s="6" t="s">
        <v>92</v>
      </c>
      <c r="P640" s="6">
        <v>4.4018534119629318E-2</v>
      </c>
      <c r="Q640" s="6">
        <v>9.1306802145074792E-2</v>
      </c>
      <c r="R640" s="6" t="s">
        <v>92</v>
      </c>
      <c r="S640" s="6">
        <v>0.19172113289760351</v>
      </c>
      <c r="T640" s="6" t="s">
        <v>92</v>
      </c>
      <c r="U640" s="6" t="s">
        <v>92</v>
      </c>
      <c r="V640" s="6">
        <v>0.47219402143260009</v>
      </c>
      <c r="W640" s="6" t="s">
        <v>92</v>
      </c>
      <c r="X640" s="6">
        <v>0.151183970856102</v>
      </c>
      <c r="Y640" s="6">
        <v>0</v>
      </c>
      <c r="Z640" s="6">
        <v>0.1158757685637711</v>
      </c>
      <c r="AA640" s="6">
        <v>0.15306122448979589</v>
      </c>
      <c r="AB640" s="6" t="s">
        <v>92</v>
      </c>
      <c r="AC640" s="6">
        <v>0.31725312145289442</v>
      </c>
      <c r="AD640" s="6" t="s">
        <v>92</v>
      </c>
      <c r="AE640" s="6">
        <v>0.21178919688835321</v>
      </c>
      <c r="AF640" s="6" t="s">
        <v>92</v>
      </c>
      <c r="AG640" s="6" t="s">
        <v>92</v>
      </c>
      <c r="AH640" s="6">
        <v>0.20523648648648651</v>
      </c>
      <c r="AI640" s="6">
        <v>2.0661157024793389E-2</v>
      </c>
      <c r="AJ640" s="6" t="s">
        <v>92</v>
      </c>
      <c r="AK640" s="6" t="s">
        <v>92</v>
      </c>
      <c r="AL640" s="6">
        <v>0.14104193138500629</v>
      </c>
      <c r="AM640" s="6">
        <v>4.3808209727492241E-2</v>
      </c>
      <c r="AN640" s="6">
        <v>1.2669781931464169E-2</v>
      </c>
      <c r="AO640" s="6" t="s">
        <v>92</v>
      </c>
      <c r="AP640" s="6" t="s">
        <v>92</v>
      </c>
      <c r="AQ640" s="6">
        <v>0.5537314295624024</v>
      </c>
      <c r="AR640" s="160">
        <v>5.0616758826031477E-2</v>
      </c>
      <c r="AS640" s="21"/>
      <c r="AT640" s="21"/>
      <c r="AU640" s="21"/>
      <c r="AV640" s="21"/>
      <c r="AW640" s="21"/>
      <c r="AX640" s="21"/>
      <c r="AY640" s="21"/>
      <c r="AZ640" s="21"/>
      <c r="BA640" s="21"/>
      <c r="BB640" s="21"/>
      <c r="BC640" s="21"/>
      <c r="BD640" s="21"/>
      <c r="BE640" s="21"/>
      <c r="BF640" s="21"/>
      <c r="BG640" s="21"/>
      <c r="BH640" s="21"/>
      <c r="BI640" s="21"/>
      <c r="BJ640" s="21"/>
    </row>
    <row r="641" spans="1:62" ht="16.5" customHeight="1">
      <c r="A641" s="4340" t="s">
        <v>286</v>
      </c>
      <c r="B641" s="4397"/>
      <c r="C641" s="1389"/>
      <c r="D641" s="121"/>
      <c r="E641" s="44"/>
      <c r="F641" s="44"/>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124"/>
      <c r="AS641" s="21"/>
      <c r="AT641" s="21"/>
      <c r="AU641" s="21"/>
      <c r="AV641" s="21"/>
      <c r="AW641" s="21"/>
      <c r="AX641" s="21"/>
      <c r="AY641" s="21"/>
      <c r="AZ641" s="21"/>
      <c r="BA641" s="21"/>
      <c r="BB641" s="21"/>
      <c r="BC641" s="21"/>
      <c r="BD641" s="21"/>
      <c r="BE641" s="21"/>
      <c r="BF641" s="21"/>
      <c r="BG641" s="21"/>
      <c r="BH641" s="21"/>
      <c r="BI641" s="21"/>
      <c r="BJ641" s="21"/>
    </row>
    <row r="642" spans="1:62" ht="16.5" customHeight="1">
      <c r="A642" s="4329" t="s">
        <v>267</v>
      </c>
      <c r="B642" s="69"/>
      <c r="C642" s="69"/>
      <c r="D642" s="1399">
        <v>31</v>
      </c>
      <c r="E642" s="5" t="s">
        <v>92</v>
      </c>
      <c r="F642" s="6" t="s">
        <v>92</v>
      </c>
      <c r="G642" s="6">
        <v>9.2613009922822495E-2</v>
      </c>
      <c r="H642" s="6" t="s">
        <v>92</v>
      </c>
      <c r="I642" s="6">
        <v>5.8676937018577263E-2</v>
      </c>
      <c r="J642" s="6">
        <v>2.6356993736951981E-2</v>
      </c>
      <c r="K642" s="6" t="s">
        <v>92</v>
      </c>
      <c r="L642" s="6" t="s">
        <v>92</v>
      </c>
      <c r="M642" s="6" t="s">
        <v>92</v>
      </c>
      <c r="N642" s="6">
        <v>0.4546599790038493</v>
      </c>
      <c r="O642" s="6" t="s">
        <v>92</v>
      </c>
      <c r="P642" s="6" t="s">
        <v>92</v>
      </c>
      <c r="Q642" s="6">
        <v>0.12978889757623141</v>
      </c>
      <c r="R642" s="6" t="s">
        <v>92</v>
      </c>
      <c r="S642" s="6">
        <v>0.22270742358078599</v>
      </c>
      <c r="T642" s="6" t="s">
        <v>92</v>
      </c>
      <c r="U642" s="6" t="s">
        <v>92</v>
      </c>
      <c r="V642" s="6" t="s">
        <v>92</v>
      </c>
      <c r="W642" s="6" t="s">
        <v>92</v>
      </c>
      <c r="X642" s="6">
        <v>0.34972677595628421</v>
      </c>
      <c r="Y642" s="6">
        <v>0</v>
      </c>
      <c r="Z642" s="6">
        <v>0.2283547679837804</v>
      </c>
      <c r="AA642" s="6">
        <v>0.22988063149788221</v>
      </c>
      <c r="AB642" s="6" t="s">
        <v>92</v>
      </c>
      <c r="AC642" s="6">
        <v>0.37572254335260108</v>
      </c>
      <c r="AD642" s="6">
        <v>9.2122745966466302E-2</v>
      </c>
      <c r="AE642" s="6">
        <v>0.22289766970618041</v>
      </c>
      <c r="AF642" s="6" t="s">
        <v>92</v>
      </c>
      <c r="AG642" s="6" t="s">
        <v>92</v>
      </c>
      <c r="AH642" s="6" t="s">
        <v>92</v>
      </c>
      <c r="AI642" s="6" t="s">
        <v>92</v>
      </c>
      <c r="AJ642" s="6" t="s">
        <v>92</v>
      </c>
      <c r="AK642" s="6" t="s">
        <v>92</v>
      </c>
      <c r="AL642" s="6">
        <v>0.30779054916985948</v>
      </c>
      <c r="AM642" s="6" t="s">
        <v>92</v>
      </c>
      <c r="AN642" s="6">
        <v>8.8255451713395647E-3</v>
      </c>
      <c r="AO642" s="6" t="s">
        <v>92</v>
      </c>
      <c r="AP642" s="6" t="s">
        <v>92</v>
      </c>
      <c r="AQ642" s="6">
        <v>0.64448840136666063</v>
      </c>
      <c r="AR642" s="160">
        <v>0.17326915957052941</v>
      </c>
      <c r="AS642" s="21"/>
      <c r="AT642" s="21"/>
      <c r="AU642" s="21"/>
      <c r="AV642" s="21"/>
      <c r="AW642" s="21"/>
      <c r="AX642" s="21"/>
      <c r="AY642" s="21"/>
      <c r="AZ642" s="21"/>
      <c r="BA642" s="21"/>
      <c r="BB642" s="21"/>
      <c r="BC642" s="21"/>
      <c r="BD642" s="21"/>
      <c r="BE642" s="21"/>
      <c r="BF642" s="21"/>
      <c r="BG642" s="21"/>
      <c r="BH642" s="21"/>
      <c r="BI642" s="21"/>
      <c r="BJ642" s="21"/>
    </row>
    <row r="643" spans="1:62" ht="16.5" customHeight="1">
      <c r="A643" s="4329" t="s">
        <v>268</v>
      </c>
      <c r="B643" s="67"/>
      <c r="C643" s="67"/>
      <c r="D643" s="4412"/>
      <c r="E643" s="5" t="s">
        <v>92</v>
      </c>
      <c r="F643" s="71">
        <v>2.5847426334834939E-4</v>
      </c>
      <c r="G643" s="6">
        <v>0.10584343991179709</v>
      </c>
      <c r="H643" s="6">
        <v>0.3971631205673759</v>
      </c>
      <c r="I643" s="6">
        <v>3.5342093339374707E-2</v>
      </c>
      <c r="J643" s="6">
        <v>1.5884743258219432E-2</v>
      </c>
      <c r="K643" s="72">
        <v>0</v>
      </c>
      <c r="L643" s="6" t="s">
        <v>92</v>
      </c>
      <c r="M643" s="6">
        <v>0.97121212121212119</v>
      </c>
      <c r="N643" s="6">
        <v>0.41559015897400092</v>
      </c>
      <c r="O643" s="6">
        <v>0.70769230769230773</v>
      </c>
      <c r="P643" s="6">
        <v>6.2817719680464776E-2</v>
      </c>
      <c r="Q643" s="6">
        <v>0.14048216335728561</v>
      </c>
      <c r="R643" s="6">
        <v>0.31034482758620691</v>
      </c>
      <c r="S643" s="6">
        <v>0.5</v>
      </c>
      <c r="T643" s="6">
        <v>6.038647342995169E-3</v>
      </c>
      <c r="U643" s="6" t="s">
        <v>92</v>
      </c>
      <c r="V643" s="6">
        <v>0.29841707516339872</v>
      </c>
      <c r="W643" s="6" t="s">
        <v>92</v>
      </c>
      <c r="X643" s="6">
        <v>0.2896174863387978</v>
      </c>
      <c r="Y643" s="6">
        <v>0</v>
      </c>
      <c r="Z643" s="6">
        <v>0.18570745697896751</v>
      </c>
      <c r="AA643" s="6">
        <v>9.8382749326145547E-2</v>
      </c>
      <c r="AB643" s="6" t="s">
        <v>92</v>
      </c>
      <c r="AC643" s="6">
        <v>0.2550957381099444</v>
      </c>
      <c r="AD643" s="6" t="s">
        <v>92</v>
      </c>
      <c r="AE643" s="6">
        <v>0.24984928085436231</v>
      </c>
      <c r="AF643" s="6">
        <v>0.19752472112400821</v>
      </c>
      <c r="AG643" s="6" t="s">
        <v>92</v>
      </c>
      <c r="AH643" s="6">
        <v>0.28746824724809478</v>
      </c>
      <c r="AI643" s="6">
        <v>2.6315789473684209E-2</v>
      </c>
      <c r="AJ643" s="6" t="s">
        <v>92</v>
      </c>
      <c r="AK643" s="6" t="s">
        <v>92</v>
      </c>
      <c r="AL643" s="6">
        <v>0.36</v>
      </c>
      <c r="AM643" s="6">
        <v>7.2531265075889709E-2</v>
      </c>
      <c r="AN643" s="6" t="s">
        <v>92</v>
      </c>
      <c r="AO643" s="6">
        <v>0.12254641909814321</v>
      </c>
      <c r="AP643" s="6" t="s">
        <v>92</v>
      </c>
      <c r="AQ643" s="6">
        <v>0.46966975265994199</v>
      </c>
      <c r="AR643" s="160">
        <v>0.13970588235294121</v>
      </c>
      <c r="AS643" s="21"/>
      <c r="AT643" s="21"/>
      <c r="AU643" s="21"/>
      <c r="AV643" s="21"/>
      <c r="AW643" s="21"/>
      <c r="AX643" s="21"/>
      <c r="AY643" s="21"/>
      <c r="AZ643" s="21"/>
      <c r="BA643" s="21"/>
      <c r="BB643" s="21"/>
      <c r="BC643" s="21"/>
      <c r="BD643" s="21"/>
      <c r="BE643" s="21"/>
      <c r="BF643" s="21"/>
      <c r="BG643" s="21"/>
      <c r="BH643" s="21"/>
      <c r="BI643" s="21"/>
      <c r="BJ643" s="21"/>
    </row>
    <row r="644" spans="1:62" ht="16.5" customHeight="1">
      <c r="A644" s="4329" t="s">
        <v>269</v>
      </c>
      <c r="B644" s="68"/>
      <c r="C644" s="36"/>
      <c r="D644" s="4411"/>
      <c r="E644" s="5" t="s">
        <v>92</v>
      </c>
      <c r="F644" s="6" t="s">
        <v>92</v>
      </c>
      <c r="G644" s="6">
        <v>4.2998897464167588E-2</v>
      </c>
      <c r="H644" s="6" t="s">
        <v>92</v>
      </c>
      <c r="I644" s="6" t="s">
        <v>92</v>
      </c>
      <c r="J644" s="6" t="s">
        <v>92</v>
      </c>
      <c r="K644" s="6" t="s">
        <v>92</v>
      </c>
      <c r="L644" s="6" t="s">
        <v>92</v>
      </c>
      <c r="M644" s="6" t="s">
        <v>92</v>
      </c>
      <c r="N644" s="6" t="s">
        <v>92</v>
      </c>
      <c r="O644" s="6" t="s">
        <v>92</v>
      </c>
      <c r="P644" s="6" t="s">
        <v>92</v>
      </c>
      <c r="Q644" s="6">
        <v>0.19976771196283391</v>
      </c>
      <c r="R644" s="6">
        <v>0</v>
      </c>
      <c r="S644" s="6" t="s">
        <v>92</v>
      </c>
      <c r="T644" s="6" t="s">
        <v>92</v>
      </c>
      <c r="U644" s="6" t="s">
        <v>92</v>
      </c>
      <c r="V644" s="6" t="s">
        <v>92</v>
      </c>
      <c r="W644" s="6" t="s">
        <v>92</v>
      </c>
      <c r="X644" s="6" t="s">
        <v>92</v>
      </c>
      <c r="Y644" s="6" t="s">
        <v>92</v>
      </c>
      <c r="Z644" s="6" t="s">
        <v>92</v>
      </c>
      <c r="AA644" s="6" t="s">
        <v>92</v>
      </c>
      <c r="AB644" s="6" t="s">
        <v>92</v>
      </c>
      <c r="AC644" s="6" t="s">
        <v>92</v>
      </c>
      <c r="AD644" s="6" t="s">
        <v>92</v>
      </c>
      <c r="AE644" s="6">
        <v>0.20710382513661199</v>
      </c>
      <c r="AF644" s="6" t="s">
        <v>92</v>
      </c>
      <c r="AG644" s="6" t="s">
        <v>92</v>
      </c>
      <c r="AH644" s="6" t="s">
        <v>92</v>
      </c>
      <c r="AI644" s="6" t="s">
        <v>92</v>
      </c>
      <c r="AJ644" s="6" t="s">
        <v>92</v>
      </c>
      <c r="AK644" s="6" t="s">
        <v>92</v>
      </c>
      <c r="AL644" s="6" t="s">
        <v>92</v>
      </c>
      <c r="AM644" s="6" t="s">
        <v>92</v>
      </c>
      <c r="AN644" s="6" t="s">
        <v>92</v>
      </c>
      <c r="AO644" s="6" t="s">
        <v>92</v>
      </c>
      <c r="AP644" s="6" t="s">
        <v>92</v>
      </c>
      <c r="AQ644" s="6">
        <v>0.27111498764355291</v>
      </c>
      <c r="AR644" s="160" t="s">
        <v>92</v>
      </c>
      <c r="AS644" s="21"/>
      <c r="AT644" s="21"/>
      <c r="AU644" s="21"/>
      <c r="AV644" s="21"/>
      <c r="AW644" s="21"/>
      <c r="AX644" s="21"/>
      <c r="AY644" s="21"/>
      <c r="AZ644" s="21"/>
      <c r="BA644" s="21"/>
      <c r="BB644" s="21"/>
      <c r="BC644" s="21"/>
      <c r="BD644" s="21"/>
      <c r="BE644" s="21"/>
      <c r="BF644" s="21"/>
      <c r="BG644" s="21"/>
      <c r="BH644" s="21"/>
      <c r="BI644" s="21"/>
      <c r="BJ644" s="21"/>
    </row>
    <row r="645" spans="1:62" ht="16.5" customHeight="1">
      <c r="A645" s="4340" t="s">
        <v>287</v>
      </c>
      <c r="B645" s="4397"/>
      <c r="C645" s="1393"/>
      <c r="D645" s="126"/>
      <c r="E645" s="44"/>
      <c r="F645" s="44"/>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c r="AG645" s="44"/>
      <c r="AH645" s="44"/>
      <c r="AI645" s="44"/>
      <c r="AJ645" s="44"/>
      <c r="AK645" s="44"/>
      <c r="AL645" s="44"/>
      <c r="AM645" s="44"/>
      <c r="AN645" s="44"/>
      <c r="AO645" s="44"/>
      <c r="AP645" s="44"/>
      <c r="AQ645" s="44"/>
      <c r="AR645" s="124"/>
      <c r="AS645" s="21"/>
      <c r="AT645" s="21"/>
      <c r="AU645" s="21"/>
      <c r="AV645" s="21"/>
      <c r="AW645" s="21"/>
      <c r="AX645" s="21"/>
      <c r="AY645" s="21"/>
      <c r="AZ645" s="21"/>
      <c r="BA645" s="21"/>
      <c r="BB645" s="21"/>
      <c r="BC645" s="21"/>
      <c r="BD645" s="21"/>
      <c r="BE645" s="21"/>
      <c r="BF645" s="21"/>
      <c r="BG645" s="21"/>
      <c r="BH645" s="21"/>
      <c r="BI645" s="21"/>
      <c r="BJ645" s="21"/>
    </row>
    <row r="646" spans="1:62" ht="16.5" customHeight="1">
      <c r="A646" s="4329" t="s">
        <v>271</v>
      </c>
      <c r="B646" s="69"/>
      <c r="C646" s="69"/>
      <c r="D646" s="1399">
        <v>28</v>
      </c>
      <c r="E646" s="4" t="s">
        <v>92</v>
      </c>
      <c r="F646" s="71">
        <v>2.2857142857142859E-3</v>
      </c>
      <c r="G646" s="6">
        <v>5.6229327453142228E-2</v>
      </c>
      <c r="H646" s="6">
        <v>4.3343653250773988E-2</v>
      </c>
      <c r="I646" s="6">
        <v>5.3466243769823292E-2</v>
      </c>
      <c r="J646" s="6">
        <v>1.6202283048975079E-2</v>
      </c>
      <c r="K646" s="6">
        <v>0</v>
      </c>
      <c r="L646" s="6" t="s">
        <v>92</v>
      </c>
      <c r="M646" s="6" t="s">
        <v>92</v>
      </c>
      <c r="N646" s="6">
        <v>0.40715763454149762</v>
      </c>
      <c r="O646" s="6">
        <v>0.5953846153846154</v>
      </c>
      <c r="P646" s="6">
        <v>1.9940179461615151E-2</v>
      </c>
      <c r="Q646" s="6">
        <v>9.3639977285633169E-2</v>
      </c>
      <c r="R646" s="6" t="s">
        <v>92</v>
      </c>
      <c r="S646" s="6">
        <v>0.14498933901918981</v>
      </c>
      <c r="T646" s="6">
        <v>1.0869565217391301E-2</v>
      </c>
      <c r="U646" s="6" t="s">
        <v>92</v>
      </c>
      <c r="V646" s="6">
        <v>0.51290461450154778</v>
      </c>
      <c r="W646" s="6" t="s">
        <v>92</v>
      </c>
      <c r="X646" s="6">
        <v>0.21129326047358829</v>
      </c>
      <c r="Y646" s="6">
        <v>0.2807017543859649</v>
      </c>
      <c r="Z646" s="6">
        <v>0.15488356649102969</v>
      </c>
      <c r="AA646" s="6">
        <v>5.4485945321524842E-2</v>
      </c>
      <c r="AB646" s="6" t="s">
        <v>92</v>
      </c>
      <c r="AC646" s="6">
        <v>0.37471264367816087</v>
      </c>
      <c r="AD646" s="6">
        <v>0.1227692697126946</v>
      </c>
      <c r="AE646" s="6">
        <v>0.18442731862875369</v>
      </c>
      <c r="AF646" s="6" t="s">
        <v>92</v>
      </c>
      <c r="AG646" s="6" t="s">
        <v>92</v>
      </c>
      <c r="AH646" s="6" t="s">
        <v>92</v>
      </c>
      <c r="AI646" s="6">
        <v>4.4776119402985072E-2</v>
      </c>
      <c r="AJ646" s="6" t="s">
        <v>92</v>
      </c>
      <c r="AK646" s="6" t="s">
        <v>92</v>
      </c>
      <c r="AL646" s="6">
        <v>0.12328767123287671</v>
      </c>
      <c r="AM646" s="6">
        <v>6.5718624879193707E-2</v>
      </c>
      <c r="AN646" s="72">
        <v>2.4548286604361368E-3</v>
      </c>
      <c r="AO646" s="6" t="s">
        <v>92</v>
      </c>
      <c r="AP646" s="6" t="s">
        <v>92</v>
      </c>
      <c r="AQ646" s="6">
        <v>0.58563275872212739</v>
      </c>
      <c r="AR646" s="160">
        <v>0.1077882960413081</v>
      </c>
      <c r="AS646" s="21"/>
      <c r="AT646" s="21"/>
      <c r="AU646" s="21"/>
      <c r="AV646" s="21"/>
      <c r="AW646" s="21"/>
      <c r="AX646" s="21"/>
      <c r="AY646" s="21"/>
      <c r="AZ646" s="21"/>
      <c r="BA646" s="21"/>
      <c r="BB646" s="21"/>
      <c r="BC646" s="21"/>
      <c r="BD646" s="21"/>
      <c r="BE646" s="21"/>
      <c r="BF646" s="21"/>
      <c r="BG646" s="21"/>
      <c r="BH646" s="21"/>
      <c r="BI646" s="21"/>
      <c r="BJ646" s="21"/>
    </row>
    <row r="647" spans="1:62" ht="16.5" customHeight="1">
      <c r="A647" s="4329" t="s">
        <v>272</v>
      </c>
      <c r="B647" s="67"/>
      <c r="C647" s="67"/>
      <c r="D647" s="4411"/>
      <c r="E647" s="4" t="s">
        <v>92</v>
      </c>
      <c r="F647" s="6" t="s">
        <v>92</v>
      </c>
      <c r="G647" s="6">
        <v>9.0407938257993384E-2</v>
      </c>
      <c r="H647" s="6">
        <v>0.90476190476190477</v>
      </c>
      <c r="I647" s="6">
        <v>0.13966923425464431</v>
      </c>
      <c r="J647" s="6" t="s">
        <v>92</v>
      </c>
      <c r="K647" s="6" t="s">
        <v>92</v>
      </c>
      <c r="L647" s="6" t="s">
        <v>92</v>
      </c>
      <c r="M647" s="6">
        <v>0.9147286821705426</v>
      </c>
      <c r="N647" s="6">
        <v>0.45135996649526511</v>
      </c>
      <c r="O647" s="6">
        <v>0.5</v>
      </c>
      <c r="P647" s="6">
        <v>0.1007719591070311</v>
      </c>
      <c r="Q647" s="6">
        <v>0.14032168607875761</v>
      </c>
      <c r="R647" s="6" t="s">
        <v>92</v>
      </c>
      <c r="S647" s="6" t="s">
        <v>92</v>
      </c>
      <c r="T647" s="6" t="s">
        <v>92</v>
      </c>
      <c r="U647" s="6" t="s">
        <v>92</v>
      </c>
      <c r="V647" s="6">
        <v>0.55010630321580067</v>
      </c>
      <c r="W647" s="6" t="s">
        <v>92</v>
      </c>
      <c r="X647" s="6" t="s">
        <v>92</v>
      </c>
      <c r="Y647" s="6">
        <v>0.2807017543859649</v>
      </c>
      <c r="Z647" s="6">
        <v>0.24404350458032481</v>
      </c>
      <c r="AA647" s="6">
        <v>0.1988833269156719</v>
      </c>
      <c r="AB647" s="6" t="s">
        <v>92</v>
      </c>
      <c r="AC647" s="6">
        <v>0.36049382716049377</v>
      </c>
      <c r="AD647" s="6" t="s">
        <v>92</v>
      </c>
      <c r="AE647" s="6">
        <v>0.28649157685466148</v>
      </c>
      <c r="AF647" s="6" t="s">
        <v>92</v>
      </c>
      <c r="AG647" s="6" t="s">
        <v>92</v>
      </c>
      <c r="AH647" s="6">
        <v>0.59018987341772156</v>
      </c>
      <c r="AI647" s="6">
        <v>3.5230352303523033E-2</v>
      </c>
      <c r="AJ647" s="6" t="s">
        <v>92</v>
      </c>
      <c r="AK647" s="6" t="s">
        <v>92</v>
      </c>
      <c r="AL647" s="6">
        <v>5.8737151248164463E-2</v>
      </c>
      <c r="AM647" s="6">
        <v>5.6215114733764511E-2</v>
      </c>
      <c r="AN647" s="72">
        <v>4.1152647975077894E-3</v>
      </c>
      <c r="AO647" s="6" t="s">
        <v>92</v>
      </c>
      <c r="AP647" s="6" t="s">
        <v>92</v>
      </c>
      <c r="AQ647" s="6">
        <v>0.62945146467547386</v>
      </c>
      <c r="AR647" s="160">
        <v>0.1455918037206794</v>
      </c>
      <c r="AS647" s="21"/>
      <c r="AT647" s="21"/>
      <c r="AU647" s="21"/>
      <c r="AV647" s="21"/>
      <c r="AW647" s="21"/>
      <c r="AX647" s="21"/>
      <c r="AY647" s="21"/>
      <c r="AZ647" s="21"/>
      <c r="BA647" s="21"/>
      <c r="BB647" s="21"/>
      <c r="BC647" s="21"/>
      <c r="BD647" s="21"/>
      <c r="BE647" s="21"/>
      <c r="BF647" s="21"/>
      <c r="BG647" s="21"/>
      <c r="BH647" s="21"/>
      <c r="BI647" s="21"/>
      <c r="BJ647" s="21"/>
    </row>
    <row r="648" spans="1:62" ht="16.5" customHeight="1">
      <c r="A648" s="4340" t="s">
        <v>288</v>
      </c>
      <c r="B648" s="67"/>
      <c r="C648" s="67"/>
      <c r="D648" s="131">
        <v>28</v>
      </c>
      <c r="E648" s="4" t="s">
        <v>92</v>
      </c>
      <c r="F648" s="71">
        <v>5.6274620146314015E-4</v>
      </c>
      <c r="G648" s="6">
        <v>0.16097023153252479</v>
      </c>
      <c r="H648" s="6">
        <v>0.25</v>
      </c>
      <c r="I648" s="6">
        <v>0.18962392387856819</v>
      </c>
      <c r="J648" s="6">
        <v>1.4387589140497941E-2</v>
      </c>
      <c r="K648" s="72">
        <v>0</v>
      </c>
      <c r="L648" s="6" t="s">
        <v>92</v>
      </c>
      <c r="M648" s="6">
        <v>0.9452054794520548</v>
      </c>
      <c r="N648" s="6">
        <v>0.55917881410070269</v>
      </c>
      <c r="O648" s="6">
        <v>0.74153846153846159</v>
      </c>
      <c r="P648" s="6">
        <v>5.4424511187260629E-3</v>
      </c>
      <c r="Q648" s="6">
        <v>0.2056466997329264</v>
      </c>
      <c r="R648" s="6" t="s">
        <v>92</v>
      </c>
      <c r="S648" s="6">
        <v>0.16891891891891889</v>
      </c>
      <c r="T648" s="6">
        <v>1.207729468599034E-3</v>
      </c>
      <c r="U648" s="6" t="s">
        <v>92</v>
      </c>
      <c r="V648" s="6">
        <v>0.52836628639955718</v>
      </c>
      <c r="W648" s="6" t="s">
        <v>92</v>
      </c>
      <c r="X648" s="6">
        <v>0.48998178506375228</v>
      </c>
      <c r="Y648" s="6">
        <v>0.1096491228070175</v>
      </c>
      <c r="Z648" s="6">
        <v>4.8720704661039171E-2</v>
      </c>
      <c r="AA648" s="6">
        <v>5.9299191374663072E-2</v>
      </c>
      <c r="AB648" s="6" t="s">
        <v>92</v>
      </c>
      <c r="AC648" s="6">
        <v>0.11459129106187931</v>
      </c>
      <c r="AD648" s="6">
        <v>0.1035747021081577</v>
      </c>
      <c r="AE648" s="6">
        <v>9.7184200234649978E-2</v>
      </c>
      <c r="AF648" s="6">
        <v>0.13786899604668229</v>
      </c>
      <c r="AG648" s="6" t="s">
        <v>92</v>
      </c>
      <c r="AH648" s="6" t="s">
        <v>92</v>
      </c>
      <c r="AI648" s="6">
        <v>3.3684210526315789E-2</v>
      </c>
      <c r="AJ648" s="6" t="s">
        <v>92</v>
      </c>
      <c r="AK648" s="6" t="s">
        <v>92</v>
      </c>
      <c r="AL648" s="6">
        <v>0.12288786482334869</v>
      </c>
      <c r="AM648" s="6">
        <v>3.4294733821208213E-2</v>
      </c>
      <c r="AN648" s="6">
        <v>8.8255451713395647E-3</v>
      </c>
      <c r="AO648" s="6" t="s">
        <v>92</v>
      </c>
      <c r="AP648" s="6" t="s">
        <v>92</v>
      </c>
      <c r="AQ648" s="6">
        <v>0.59478561331867441</v>
      </c>
      <c r="AR648" s="160">
        <v>0.1017892644135189</v>
      </c>
      <c r="AS648" s="21"/>
      <c r="AT648" s="21"/>
      <c r="AU648" s="21"/>
      <c r="AV648" s="21"/>
      <c r="AW648" s="21"/>
      <c r="AX648" s="21"/>
      <c r="AY648" s="21"/>
      <c r="AZ648" s="21"/>
      <c r="BA648" s="21"/>
      <c r="BB648" s="21"/>
      <c r="BC648" s="21"/>
      <c r="BD648" s="21"/>
      <c r="BE648" s="21"/>
      <c r="BF648" s="21"/>
      <c r="BG648" s="21"/>
      <c r="BH648" s="21"/>
      <c r="BI648" s="21"/>
      <c r="BJ648" s="21"/>
    </row>
    <row r="649" spans="1:62" ht="16.5" customHeight="1">
      <c r="A649" s="4340" t="s">
        <v>289</v>
      </c>
      <c r="B649" s="67"/>
      <c r="C649" s="67"/>
      <c r="D649" s="131">
        <v>3</v>
      </c>
      <c r="E649" s="4" t="s">
        <v>92</v>
      </c>
      <c r="F649" s="6" t="s">
        <v>92</v>
      </c>
      <c r="G649" s="6" t="s">
        <v>92</v>
      </c>
      <c r="H649" s="6" t="s">
        <v>92</v>
      </c>
      <c r="I649" s="6" t="s">
        <v>92</v>
      </c>
      <c r="J649" s="6" t="s">
        <v>92</v>
      </c>
      <c r="K649" s="6" t="s">
        <v>92</v>
      </c>
      <c r="L649" s="6" t="s">
        <v>92</v>
      </c>
      <c r="M649" s="6" t="s">
        <v>92</v>
      </c>
      <c r="N649" s="6" t="s">
        <v>92</v>
      </c>
      <c r="O649" s="6" t="s">
        <v>92</v>
      </c>
      <c r="P649" s="6" t="s">
        <v>92</v>
      </c>
      <c r="Q649" s="6" t="s">
        <v>92</v>
      </c>
      <c r="R649" s="6" t="s">
        <v>92</v>
      </c>
      <c r="S649" s="6" t="s">
        <v>92</v>
      </c>
      <c r="T649" s="6" t="s">
        <v>92</v>
      </c>
      <c r="U649" s="6" t="s">
        <v>92</v>
      </c>
      <c r="V649" s="6" t="s">
        <v>92</v>
      </c>
      <c r="W649" s="6" t="s">
        <v>92</v>
      </c>
      <c r="X649" s="6" t="s">
        <v>92</v>
      </c>
      <c r="Y649" s="6">
        <v>0</v>
      </c>
      <c r="Z649" s="6" t="s">
        <v>92</v>
      </c>
      <c r="AA649" s="6" t="s">
        <v>92</v>
      </c>
      <c r="AB649" s="6" t="s">
        <v>92</v>
      </c>
      <c r="AC649" s="6" t="s">
        <v>92</v>
      </c>
      <c r="AD649" s="6" t="s">
        <v>92</v>
      </c>
      <c r="AE649" s="6">
        <v>0.23076923076923081</v>
      </c>
      <c r="AF649" s="6" t="s">
        <v>92</v>
      </c>
      <c r="AG649" s="6" t="s">
        <v>92</v>
      </c>
      <c r="AH649" s="6" t="s">
        <v>92</v>
      </c>
      <c r="AI649" s="6">
        <v>0</v>
      </c>
      <c r="AJ649" s="6" t="s">
        <v>92</v>
      </c>
      <c r="AK649" s="6" t="s">
        <v>92</v>
      </c>
      <c r="AL649" s="6" t="s">
        <v>92</v>
      </c>
      <c r="AM649" s="6" t="s">
        <v>92</v>
      </c>
      <c r="AN649" s="6" t="s">
        <v>92</v>
      </c>
      <c r="AO649" s="6" t="s">
        <v>92</v>
      </c>
      <c r="AP649" s="6" t="s">
        <v>92</v>
      </c>
      <c r="AQ649" s="6" t="s">
        <v>92</v>
      </c>
      <c r="AR649" s="160" t="s">
        <v>92</v>
      </c>
      <c r="AS649" s="21"/>
      <c r="AT649" s="21"/>
      <c r="AU649" s="21"/>
      <c r="AV649" s="21"/>
      <c r="AW649" s="21"/>
      <c r="AX649" s="21"/>
      <c r="AY649" s="21"/>
      <c r="AZ649" s="21"/>
      <c r="BA649" s="21"/>
      <c r="BB649" s="21"/>
      <c r="BC649" s="21"/>
      <c r="BD649" s="21"/>
      <c r="BE649" s="21"/>
      <c r="BF649" s="21"/>
      <c r="BG649" s="21"/>
      <c r="BH649" s="21"/>
      <c r="BI649" s="21"/>
      <c r="BJ649" s="21"/>
    </row>
    <row r="650" spans="1:62" ht="16.5" customHeight="1">
      <c r="A650" s="4340" t="s">
        <v>290</v>
      </c>
      <c r="B650" s="67"/>
      <c r="C650" s="67"/>
      <c r="D650" s="131">
        <v>27</v>
      </c>
      <c r="E650" s="4" t="s">
        <v>92</v>
      </c>
      <c r="F650" s="71">
        <v>4.7166632976214541E-4</v>
      </c>
      <c r="G650" s="6">
        <v>0.14222712238147739</v>
      </c>
      <c r="H650" s="6" t="s">
        <v>92</v>
      </c>
      <c r="I650" s="6">
        <v>5.7997281377435428E-2</v>
      </c>
      <c r="J650" s="6">
        <v>2.124717123459894E-2</v>
      </c>
      <c r="K650" s="72">
        <v>0</v>
      </c>
      <c r="L650" s="6" t="s">
        <v>92</v>
      </c>
      <c r="M650" s="6">
        <v>0.97797356828193838</v>
      </c>
      <c r="N650" s="6">
        <v>0.45188167663555751</v>
      </c>
      <c r="O650" s="6">
        <v>0.76923076923076927</v>
      </c>
      <c r="P650" s="6">
        <v>3.9321700663553699E-2</v>
      </c>
      <c r="Q650" s="6">
        <v>0.1667222685571309</v>
      </c>
      <c r="R650" s="6" t="s">
        <v>92</v>
      </c>
      <c r="S650" s="6">
        <v>0.17634408602150539</v>
      </c>
      <c r="T650" s="6">
        <v>0.14855072463768121</v>
      </c>
      <c r="U650" s="6" t="s">
        <v>92</v>
      </c>
      <c r="V650" s="6">
        <v>0.58744417637698265</v>
      </c>
      <c r="W650" s="6" t="s">
        <v>92</v>
      </c>
      <c r="X650" s="6">
        <v>0.13114754098360659</v>
      </c>
      <c r="Y650" s="6">
        <v>0.22807017543859651</v>
      </c>
      <c r="Z650" s="6">
        <v>8.4843923734400153E-2</v>
      </c>
      <c r="AA650" s="6">
        <v>6.6422795533307669E-2</v>
      </c>
      <c r="AB650" s="6" t="s">
        <v>92</v>
      </c>
      <c r="AC650" s="6">
        <v>8.5889570552147243E-2</v>
      </c>
      <c r="AD650" s="6">
        <v>7.5979295801648666E-2</v>
      </c>
      <c r="AE650" s="6">
        <v>0.12593219035903741</v>
      </c>
      <c r="AF650" s="6">
        <v>0.21241226449944589</v>
      </c>
      <c r="AG650" s="6" t="s">
        <v>92</v>
      </c>
      <c r="AH650" s="6">
        <v>0.21984026902059689</v>
      </c>
      <c r="AI650" s="6">
        <v>1.8329938900203669E-2</v>
      </c>
      <c r="AJ650" s="6" t="s">
        <v>92</v>
      </c>
      <c r="AK650" s="6" t="s">
        <v>92</v>
      </c>
      <c r="AL650" s="6">
        <v>0.1587786259541985</v>
      </c>
      <c r="AM650" s="6">
        <v>2.6966546112115731E-2</v>
      </c>
      <c r="AN650" s="6" t="s">
        <v>92</v>
      </c>
      <c r="AO650" s="6" t="s">
        <v>92</v>
      </c>
      <c r="AP650" s="6" t="s">
        <v>92</v>
      </c>
      <c r="AQ650" s="6">
        <v>0.21323383479537969</v>
      </c>
      <c r="AR650" s="160">
        <v>4.0055440055440053E-2</v>
      </c>
      <c r="AS650" s="21"/>
      <c r="AT650" s="21"/>
      <c r="AU650" s="21"/>
      <c r="AV650" s="21"/>
      <c r="AW650" s="21"/>
      <c r="AX650" s="21"/>
      <c r="AY650" s="21"/>
      <c r="AZ650" s="21"/>
      <c r="BA650" s="21"/>
      <c r="BB650" s="21"/>
      <c r="BC650" s="21"/>
      <c r="BD650" s="21"/>
      <c r="BE650" s="21"/>
      <c r="BF650" s="21"/>
      <c r="BG650" s="21"/>
      <c r="BH650" s="21"/>
      <c r="BI650" s="21"/>
      <c r="BJ650" s="21"/>
    </row>
    <row r="651" spans="1:62" ht="16.5" customHeight="1">
      <c r="A651" s="4340" t="s">
        <v>291</v>
      </c>
      <c r="B651" s="68"/>
      <c r="C651" s="68"/>
      <c r="D651" s="131">
        <v>20</v>
      </c>
      <c r="E651" s="4" t="s">
        <v>92</v>
      </c>
      <c r="F651" s="6" t="s">
        <v>92</v>
      </c>
      <c r="G651" s="6">
        <v>0.1223814773980154</v>
      </c>
      <c r="H651" s="6" t="s">
        <v>92</v>
      </c>
      <c r="I651" s="6">
        <v>7.6801087449025821E-2</v>
      </c>
      <c r="J651" s="6">
        <v>4.378356051218505E-2</v>
      </c>
      <c r="K651" s="72">
        <v>0</v>
      </c>
      <c r="L651" s="6" t="s">
        <v>92</v>
      </c>
      <c r="M651" s="6">
        <v>0.96864501679731241</v>
      </c>
      <c r="N651" s="6">
        <v>0.4706402588032676</v>
      </c>
      <c r="O651" s="6">
        <v>0.17076923076923081</v>
      </c>
      <c r="P651" s="6" t="s">
        <v>92</v>
      </c>
      <c r="Q651" s="6">
        <v>0.220708446866485</v>
      </c>
      <c r="R651" s="6" t="s">
        <v>92</v>
      </c>
      <c r="S651" s="6">
        <v>0.91139240506329111</v>
      </c>
      <c r="T651" s="6" t="s">
        <v>92</v>
      </c>
      <c r="U651" s="6" t="s">
        <v>92</v>
      </c>
      <c r="V651" s="6">
        <v>0.89190747873370269</v>
      </c>
      <c r="W651" s="6" t="s">
        <v>92</v>
      </c>
      <c r="X651" s="6">
        <v>0.31147540983606559</v>
      </c>
      <c r="Y651" s="6">
        <v>0.32017543859649122</v>
      </c>
      <c r="Z651" s="6">
        <v>7.9321125502456444E-2</v>
      </c>
      <c r="AA651" s="6">
        <v>8.3172891798228732E-2</v>
      </c>
      <c r="AB651" s="6" t="s">
        <v>92</v>
      </c>
      <c r="AC651" s="6">
        <v>0.1595092024539877</v>
      </c>
      <c r="AD651" s="6" t="s">
        <v>92</v>
      </c>
      <c r="AE651" s="6">
        <v>9.712005984291236E-2</v>
      </c>
      <c r="AF651" s="6" t="s">
        <v>92</v>
      </c>
      <c r="AG651" s="6" t="s">
        <v>92</v>
      </c>
      <c r="AH651" s="6" t="s">
        <v>92</v>
      </c>
      <c r="AI651" s="6">
        <v>5.5865921787709499E-3</v>
      </c>
      <c r="AJ651" s="6" t="s">
        <v>92</v>
      </c>
      <c r="AK651" s="6" t="s">
        <v>92</v>
      </c>
      <c r="AL651" s="6" t="s">
        <v>92</v>
      </c>
      <c r="AM651" s="6">
        <v>4.1824069077172163E-2</v>
      </c>
      <c r="AN651" s="6" t="s">
        <v>92</v>
      </c>
      <c r="AO651" s="6" t="s">
        <v>92</v>
      </c>
      <c r="AP651" s="6" t="s">
        <v>92</v>
      </c>
      <c r="AQ651" s="6">
        <v>0.44133822181484877</v>
      </c>
      <c r="AR651" s="160">
        <v>0.1248931928225577</v>
      </c>
      <c r="AS651" s="21"/>
      <c r="AT651" s="21"/>
      <c r="AU651" s="21"/>
      <c r="AV651" s="21"/>
      <c r="AW651" s="21"/>
      <c r="AX651" s="21"/>
      <c r="AY651" s="21"/>
      <c r="AZ651" s="21"/>
      <c r="BA651" s="21"/>
      <c r="BB651" s="21"/>
      <c r="BC651" s="21"/>
      <c r="BD651" s="21"/>
      <c r="BE651" s="21"/>
      <c r="BF651" s="21"/>
      <c r="BG651" s="21"/>
      <c r="BH651" s="21"/>
      <c r="BI651" s="21"/>
      <c r="BJ651" s="21"/>
    </row>
    <row r="652" spans="1:62" ht="16.5" customHeight="1">
      <c r="A652" s="4340" t="s">
        <v>292</v>
      </c>
      <c r="B652" s="4397"/>
      <c r="C652" s="1393"/>
      <c r="D652" s="126"/>
      <c r="E652" s="44"/>
      <c r="F652" s="44"/>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124"/>
      <c r="AS652" s="21"/>
      <c r="AT652" s="21"/>
      <c r="AU652" s="21"/>
      <c r="AV652" s="21"/>
      <c r="AW652" s="21"/>
      <c r="AX652" s="21"/>
      <c r="AY652" s="21"/>
      <c r="AZ652" s="21"/>
      <c r="BA652" s="21"/>
      <c r="BB652" s="21"/>
      <c r="BC652" s="21"/>
      <c r="BD652" s="21"/>
      <c r="BE652" s="21"/>
      <c r="BF652" s="21"/>
      <c r="BG652" s="21"/>
      <c r="BH652" s="21"/>
      <c r="BI652" s="21"/>
      <c r="BJ652" s="21"/>
    </row>
    <row r="653" spans="1:62" ht="16.5" customHeight="1">
      <c r="A653" s="4329" t="s">
        <v>278</v>
      </c>
      <c r="B653" s="69"/>
      <c r="C653" s="69"/>
      <c r="D653" s="1399">
        <v>15</v>
      </c>
      <c r="E653" s="4" t="s">
        <v>92</v>
      </c>
      <c r="F653" s="6" t="s">
        <v>92</v>
      </c>
      <c r="G653" s="6" t="s">
        <v>92</v>
      </c>
      <c r="H653" s="6" t="s">
        <v>92</v>
      </c>
      <c r="I653" s="6" t="s">
        <v>92</v>
      </c>
      <c r="J653" s="6" t="s">
        <v>92</v>
      </c>
      <c r="K653" s="72">
        <v>0</v>
      </c>
      <c r="L653" s="6" t="s">
        <v>92</v>
      </c>
      <c r="M653" s="6">
        <v>0.94420131291028442</v>
      </c>
      <c r="N653" s="6">
        <v>0.57683465959328029</v>
      </c>
      <c r="O653" s="6" t="s">
        <v>92</v>
      </c>
      <c r="P653" s="6">
        <v>4.686523640908144E-2</v>
      </c>
      <c r="Q653" s="6" t="s">
        <v>92</v>
      </c>
      <c r="R653" s="6" t="s">
        <v>92</v>
      </c>
      <c r="S653" s="6" t="s">
        <v>92</v>
      </c>
      <c r="T653" s="6" t="s">
        <v>92</v>
      </c>
      <c r="U653" s="6" t="s">
        <v>92</v>
      </c>
      <c r="V653" s="6">
        <v>0.3547295793456488</v>
      </c>
      <c r="W653" s="6" t="s">
        <v>92</v>
      </c>
      <c r="X653" s="6">
        <v>0.20036429872495451</v>
      </c>
      <c r="Y653" s="6" t="s">
        <v>92</v>
      </c>
      <c r="Z653" s="6">
        <v>9.5524756574010994E-2</v>
      </c>
      <c r="AA653" s="6" t="s">
        <v>92</v>
      </c>
      <c r="AB653" s="6" t="s">
        <v>92</v>
      </c>
      <c r="AC653" s="6">
        <v>0.51298026998961577</v>
      </c>
      <c r="AD653" s="6" t="s">
        <v>92</v>
      </c>
      <c r="AE653" s="6" t="s">
        <v>92</v>
      </c>
      <c r="AF653" s="6" t="s">
        <v>92</v>
      </c>
      <c r="AG653" s="6" t="s">
        <v>92</v>
      </c>
      <c r="AH653" s="6" t="s">
        <v>92</v>
      </c>
      <c r="AI653" s="6" t="s">
        <v>92</v>
      </c>
      <c r="AJ653" s="6" t="s">
        <v>92</v>
      </c>
      <c r="AK653" s="6" t="s">
        <v>92</v>
      </c>
      <c r="AL653" s="6">
        <v>0.25925925925925919</v>
      </c>
      <c r="AM653" s="6">
        <v>5.6488549618320609E-2</v>
      </c>
      <c r="AN653" s="6">
        <v>1.122118380062305E-2</v>
      </c>
      <c r="AO653" s="6" t="s">
        <v>92</v>
      </c>
      <c r="AP653" s="6" t="s">
        <v>92</v>
      </c>
      <c r="AQ653" s="6" t="s">
        <v>92</v>
      </c>
      <c r="AR653" s="160">
        <v>0.39748640030013133</v>
      </c>
      <c r="AS653" s="21"/>
      <c r="AT653" s="21"/>
      <c r="AU653" s="21"/>
      <c r="AV653" s="21"/>
      <c r="AW653" s="21"/>
      <c r="AX653" s="21"/>
      <c r="AY653" s="21"/>
      <c r="AZ653" s="21"/>
      <c r="BA653" s="21"/>
      <c r="BB653" s="21"/>
      <c r="BC653" s="21"/>
      <c r="BD653" s="21"/>
      <c r="BE653" s="21"/>
      <c r="BF653" s="21"/>
      <c r="BG653" s="21"/>
      <c r="BH653" s="21"/>
      <c r="BI653" s="21"/>
      <c r="BJ653" s="21"/>
    </row>
    <row r="654" spans="1:62" ht="16.5" customHeight="1">
      <c r="A654" s="4329" t="s">
        <v>279</v>
      </c>
      <c r="B654" s="67"/>
      <c r="C654" s="67"/>
      <c r="D654" s="4411"/>
      <c r="E654" s="4" t="s">
        <v>92</v>
      </c>
      <c r="F654" s="6" t="s">
        <v>92</v>
      </c>
      <c r="G654" s="6">
        <v>0.10584343991179709</v>
      </c>
      <c r="H654" s="6" t="s">
        <v>92</v>
      </c>
      <c r="I654" s="6">
        <v>0.61927956502038972</v>
      </c>
      <c r="J654" s="6">
        <v>4.7841472045293702E-2</v>
      </c>
      <c r="K654" s="6" t="s">
        <v>92</v>
      </c>
      <c r="L654" s="6" t="s">
        <v>92</v>
      </c>
      <c r="M654" s="6" t="s">
        <v>92</v>
      </c>
      <c r="N654" s="6">
        <v>0.5056760190797559</v>
      </c>
      <c r="O654" s="6" t="s">
        <v>92</v>
      </c>
      <c r="P654" s="6" t="s">
        <v>92</v>
      </c>
      <c r="Q654" s="6" t="s">
        <v>92</v>
      </c>
      <c r="R654" s="6" t="s">
        <v>92</v>
      </c>
      <c r="S654" s="6" t="s">
        <v>92</v>
      </c>
      <c r="T654" s="6" t="s">
        <v>92</v>
      </c>
      <c r="U654" s="6" t="s">
        <v>92</v>
      </c>
      <c r="V654" s="6" t="s">
        <v>92</v>
      </c>
      <c r="W654" s="6" t="s">
        <v>92</v>
      </c>
      <c r="X654" s="6" t="s">
        <v>92</v>
      </c>
      <c r="Y654" s="6" t="s">
        <v>92</v>
      </c>
      <c r="Z654" s="6" t="s">
        <v>92</v>
      </c>
      <c r="AA654" s="6" t="s">
        <v>92</v>
      </c>
      <c r="AB654" s="6" t="s">
        <v>92</v>
      </c>
      <c r="AC654" s="6" t="s">
        <v>92</v>
      </c>
      <c r="AD654" s="6" t="s">
        <v>92</v>
      </c>
      <c r="AE654" s="6" t="s">
        <v>92</v>
      </c>
      <c r="AF654" s="6" t="s">
        <v>92</v>
      </c>
      <c r="AG654" s="6" t="s">
        <v>92</v>
      </c>
      <c r="AH654" s="6" t="s">
        <v>92</v>
      </c>
      <c r="AI654" s="6" t="s">
        <v>92</v>
      </c>
      <c r="AJ654" s="6" t="s">
        <v>92</v>
      </c>
      <c r="AK654" s="6" t="s">
        <v>92</v>
      </c>
      <c r="AL654" s="6" t="s">
        <v>92</v>
      </c>
      <c r="AM654" s="6" t="s">
        <v>92</v>
      </c>
      <c r="AN654" s="6" t="s">
        <v>92</v>
      </c>
      <c r="AO654" s="6" t="s">
        <v>92</v>
      </c>
      <c r="AP654" s="6" t="s">
        <v>92</v>
      </c>
      <c r="AQ654" s="6" t="s">
        <v>92</v>
      </c>
      <c r="AR654" s="160" t="s">
        <v>92</v>
      </c>
      <c r="AS654" s="21"/>
      <c r="AT654" s="21"/>
      <c r="AU654" s="21"/>
      <c r="AV654" s="21"/>
      <c r="AW654" s="21"/>
      <c r="AX654" s="21"/>
      <c r="AY654" s="21"/>
      <c r="AZ654" s="21"/>
      <c r="BA654" s="21"/>
      <c r="BB654" s="21"/>
      <c r="BC654" s="21"/>
      <c r="BD654" s="21"/>
      <c r="BE654" s="21"/>
      <c r="BF654" s="21"/>
      <c r="BG654" s="21"/>
      <c r="BH654" s="21"/>
      <c r="BI654" s="21"/>
      <c r="BJ654" s="21"/>
    </row>
    <row r="655" spans="1:62" ht="16.5" customHeight="1">
      <c r="A655" s="4340" t="s">
        <v>293</v>
      </c>
      <c r="B655" s="67"/>
      <c r="C655" s="67"/>
      <c r="D655" s="131">
        <v>11</v>
      </c>
      <c r="E655" s="4" t="s">
        <v>92</v>
      </c>
      <c r="F655" s="6" t="s">
        <v>92</v>
      </c>
      <c r="G655" s="6">
        <v>6.2844542447629548E-2</v>
      </c>
      <c r="H655" s="6" t="s">
        <v>92</v>
      </c>
      <c r="I655" s="6">
        <v>4.3837788853647489E-2</v>
      </c>
      <c r="J655" s="6" t="s">
        <v>92</v>
      </c>
      <c r="K655" s="6" t="s">
        <v>92</v>
      </c>
      <c r="L655" s="6" t="s">
        <v>92</v>
      </c>
      <c r="M655" s="6" t="s">
        <v>92</v>
      </c>
      <c r="N655" s="6">
        <v>0.34649960408030178</v>
      </c>
      <c r="O655" s="6" t="s">
        <v>92</v>
      </c>
      <c r="P655" s="6" t="s">
        <v>92</v>
      </c>
      <c r="Q655" s="6" t="s">
        <v>92</v>
      </c>
      <c r="R655" s="6" t="s">
        <v>92</v>
      </c>
      <c r="S655" s="6" t="s">
        <v>92</v>
      </c>
      <c r="T655" s="6" t="s">
        <v>92</v>
      </c>
      <c r="U655" s="6" t="s">
        <v>92</v>
      </c>
      <c r="V655" s="6">
        <v>0.86383447877919861</v>
      </c>
      <c r="W655" s="6" t="s">
        <v>92</v>
      </c>
      <c r="X655" s="6">
        <v>0.33151183970856102</v>
      </c>
      <c r="Y655" s="6" t="s">
        <v>92</v>
      </c>
      <c r="Z655" s="6" t="s">
        <v>92</v>
      </c>
      <c r="AA655" s="6">
        <v>7.6434347323835194E-2</v>
      </c>
      <c r="AB655" s="6" t="s">
        <v>92</v>
      </c>
      <c r="AC655" s="6" t="s">
        <v>92</v>
      </c>
      <c r="AD655" s="6" t="s">
        <v>92</v>
      </c>
      <c r="AE655" s="6">
        <v>7.426054122089365E-2</v>
      </c>
      <c r="AF655" s="6" t="s">
        <v>92</v>
      </c>
      <c r="AG655" s="6" t="s">
        <v>92</v>
      </c>
      <c r="AH655" s="6">
        <v>0.65904505716207129</v>
      </c>
      <c r="AI655" s="6">
        <v>2.9154518950437322E-3</v>
      </c>
      <c r="AJ655" s="6" t="s">
        <v>92</v>
      </c>
      <c r="AK655" s="6" t="s">
        <v>92</v>
      </c>
      <c r="AL655" s="6" t="s">
        <v>92</v>
      </c>
      <c r="AM655" s="6">
        <v>6.5365276545400766E-2</v>
      </c>
      <c r="AN655" s="72">
        <v>8.5638629283489101E-3</v>
      </c>
      <c r="AO655" s="6" t="s">
        <v>92</v>
      </c>
      <c r="AP655" s="6" t="s">
        <v>92</v>
      </c>
      <c r="AQ655" s="6" t="s">
        <v>92</v>
      </c>
      <c r="AR655" s="160" t="s">
        <v>92</v>
      </c>
      <c r="AS655" s="21"/>
      <c r="AT655" s="21"/>
      <c r="AU655" s="21"/>
      <c r="AV655" s="21"/>
      <c r="AW655" s="21"/>
      <c r="AX655" s="21"/>
      <c r="AY655" s="21"/>
      <c r="AZ655" s="21"/>
      <c r="BA655" s="21"/>
      <c r="BB655" s="21"/>
      <c r="BC655" s="21"/>
      <c r="BD655" s="21"/>
      <c r="BE655" s="21"/>
      <c r="BF655" s="21"/>
      <c r="BG655" s="21"/>
      <c r="BH655" s="21"/>
      <c r="BI655" s="21"/>
      <c r="BJ655" s="21"/>
    </row>
    <row r="656" spans="1:62" ht="26.25" customHeight="1">
      <c r="A656" s="4374" t="s">
        <v>294</v>
      </c>
      <c r="B656" s="4407">
        <f>C656/D656</f>
        <v>3.0303030303030304E-2</v>
      </c>
      <c r="C656" s="100">
        <v>1</v>
      </c>
      <c r="D656" s="131">
        <v>33</v>
      </c>
      <c r="E656" s="4" t="s">
        <v>92</v>
      </c>
      <c r="F656" s="1271">
        <v>0</v>
      </c>
      <c r="G656" s="1271">
        <v>0</v>
      </c>
      <c r="H656" s="1271">
        <v>0</v>
      </c>
      <c r="I656" s="1271">
        <v>0</v>
      </c>
      <c r="J656" s="1271">
        <v>0</v>
      </c>
      <c r="K656" s="1271">
        <v>1</v>
      </c>
      <c r="L656" s="6" t="s">
        <v>92</v>
      </c>
      <c r="M656" s="1271">
        <v>0</v>
      </c>
      <c r="N656" s="1271">
        <v>0</v>
      </c>
      <c r="O656" s="1271">
        <v>0</v>
      </c>
      <c r="P656" s="1271">
        <v>0</v>
      </c>
      <c r="Q656" s="1271">
        <v>0</v>
      </c>
      <c r="R656" s="1271">
        <v>0</v>
      </c>
      <c r="S656" s="1271">
        <v>0</v>
      </c>
      <c r="T656" s="1271">
        <v>0</v>
      </c>
      <c r="U656" s="6" t="s">
        <v>92</v>
      </c>
      <c r="V656" s="1271">
        <v>0</v>
      </c>
      <c r="W656" s="1271">
        <v>0</v>
      </c>
      <c r="X656" s="1271">
        <v>0</v>
      </c>
      <c r="Y656" s="1271">
        <v>0</v>
      </c>
      <c r="Z656" s="1271">
        <v>0</v>
      </c>
      <c r="AA656" s="1271">
        <v>0</v>
      </c>
      <c r="AB656" s="6" t="s">
        <v>92</v>
      </c>
      <c r="AC656" s="1271">
        <v>0</v>
      </c>
      <c r="AD656" s="1271">
        <v>0</v>
      </c>
      <c r="AE656" s="1271">
        <v>0</v>
      </c>
      <c r="AF656" s="1271">
        <v>0</v>
      </c>
      <c r="AG656" s="6" t="s">
        <v>92</v>
      </c>
      <c r="AH656" s="1271">
        <v>0</v>
      </c>
      <c r="AI656" s="1271">
        <v>0</v>
      </c>
      <c r="AJ656" s="6" t="s">
        <v>92</v>
      </c>
      <c r="AK656" s="6" t="s">
        <v>92</v>
      </c>
      <c r="AL656" s="1271">
        <v>0</v>
      </c>
      <c r="AM656" s="1271">
        <v>0</v>
      </c>
      <c r="AN656" s="1271">
        <v>0</v>
      </c>
      <c r="AO656" s="1271">
        <v>0</v>
      </c>
      <c r="AP656" s="6" t="s">
        <v>92</v>
      </c>
      <c r="AQ656" s="1271">
        <v>0</v>
      </c>
      <c r="AR656" s="1272">
        <v>0</v>
      </c>
      <c r="AS656" s="21"/>
      <c r="AT656" s="21"/>
      <c r="AU656" s="21"/>
      <c r="AV656" s="21"/>
      <c r="AW656" s="21"/>
      <c r="AX656" s="21"/>
      <c r="AY656" s="21"/>
      <c r="AZ656" s="21"/>
      <c r="BA656" s="21"/>
      <c r="BB656" s="21"/>
      <c r="BC656" s="21"/>
      <c r="BD656" s="21"/>
      <c r="BE656" s="21"/>
      <c r="BF656" s="21"/>
      <c r="BG656" s="21"/>
      <c r="BH656" s="21"/>
      <c r="BI656" s="21"/>
      <c r="BJ656" s="21"/>
    </row>
    <row r="657" spans="1:62" ht="26.25" customHeight="1">
      <c r="A657" s="4374" t="s">
        <v>295</v>
      </c>
      <c r="B657" s="4407">
        <f>C657/D657</f>
        <v>3.0303030303030304E-2</v>
      </c>
      <c r="C657" s="100">
        <v>1</v>
      </c>
      <c r="D657" s="131">
        <v>33</v>
      </c>
      <c r="E657" s="4" t="s">
        <v>92</v>
      </c>
      <c r="F657" s="1271">
        <v>0</v>
      </c>
      <c r="G657" s="1271">
        <v>0</v>
      </c>
      <c r="H657" s="1271">
        <v>0</v>
      </c>
      <c r="I657" s="1271">
        <v>0</v>
      </c>
      <c r="J657" s="1271">
        <v>0</v>
      </c>
      <c r="K657" s="1271">
        <v>1</v>
      </c>
      <c r="L657" s="6" t="s">
        <v>92</v>
      </c>
      <c r="M657" s="1271">
        <v>0</v>
      </c>
      <c r="N657" s="1271">
        <v>0</v>
      </c>
      <c r="O657" s="1271">
        <v>0</v>
      </c>
      <c r="P657" s="1271">
        <v>0</v>
      </c>
      <c r="Q657" s="1271">
        <v>0</v>
      </c>
      <c r="R657" s="1271">
        <v>0</v>
      </c>
      <c r="S657" s="1271">
        <v>0</v>
      </c>
      <c r="T657" s="1271">
        <v>0</v>
      </c>
      <c r="U657" s="6" t="s">
        <v>92</v>
      </c>
      <c r="V657" s="1271">
        <v>0</v>
      </c>
      <c r="W657" s="1271">
        <v>0</v>
      </c>
      <c r="X657" s="1271">
        <v>0</v>
      </c>
      <c r="Y657" s="1271">
        <v>0</v>
      </c>
      <c r="Z657" s="1271">
        <v>0</v>
      </c>
      <c r="AA657" s="1271">
        <v>0</v>
      </c>
      <c r="AB657" s="6" t="s">
        <v>92</v>
      </c>
      <c r="AC657" s="1271">
        <v>0</v>
      </c>
      <c r="AD657" s="1271">
        <v>0</v>
      </c>
      <c r="AE657" s="1271">
        <v>0</v>
      </c>
      <c r="AF657" s="1271">
        <v>0</v>
      </c>
      <c r="AG657" s="6" t="s">
        <v>92</v>
      </c>
      <c r="AH657" s="1271">
        <v>0</v>
      </c>
      <c r="AI657" s="1271">
        <v>0</v>
      </c>
      <c r="AJ657" s="6" t="s">
        <v>92</v>
      </c>
      <c r="AK657" s="6" t="s">
        <v>92</v>
      </c>
      <c r="AL657" s="1271">
        <v>0</v>
      </c>
      <c r="AM657" s="1271">
        <v>0</v>
      </c>
      <c r="AN657" s="1271">
        <v>0</v>
      </c>
      <c r="AO657" s="1271">
        <v>0</v>
      </c>
      <c r="AP657" s="6" t="s">
        <v>92</v>
      </c>
      <c r="AQ657" s="1271">
        <v>0</v>
      </c>
      <c r="AR657" s="1272">
        <v>0</v>
      </c>
      <c r="AS657" s="21"/>
      <c r="AT657" s="21"/>
      <c r="AU657" s="21"/>
      <c r="AV657" s="21"/>
      <c r="AW657" s="21"/>
      <c r="AX657" s="21"/>
      <c r="AY657" s="21"/>
      <c r="AZ657" s="21"/>
      <c r="BA657" s="21"/>
      <c r="BB657" s="21"/>
      <c r="BC657" s="21"/>
      <c r="BD657" s="21"/>
      <c r="BE657" s="21"/>
      <c r="BF657" s="21"/>
      <c r="BG657" s="21"/>
      <c r="BH657" s="21"/>
      <c r="BI657" s="21"/>
      <c r="BJ657" s="21"/>
    </row>
    <row r="658" spans="1:62" ht="22.5" customHeight="1">
      <c r="A658" s="4328" t="s">
        <v>296</v>
      </c>
      <c r="B658" s="4397"/>
      <c r="C658" s="1389"/>
      <c r="D658" s="121"/>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124"/>
      <c r="AS658" s="21"/>
      <c r="AT658" s="21"/>
      <c r="AU658" s="21"/>
      <c r="AV658" s="21"/>
      <c r="AW658" s="21"/>
      <c r="AX658" s="21"/>
      <c r="AY658" s="21"/>
      <c r="AZ658" s="21"/>
      <c r="BA658" s="21"/>
      <c r="BB658" s="21"/>
      <c r="BC658" s="21"/>
      <c r="BD658" s="21"/>
      <c r="BE658" s="21"/>
      <c r="BF658" s="21"/>
      <c r="BG658" s="21"/>
      <c r="BH658" s="21"/>
      <c r="BI658" s="21"/>
      <c r="BJ658" s="21"/>
    </row>
    <row r="659" spans="1:62" ht="18" customHeight="1">
      <c r="A659" s="4329" t="s">
        <v>297</v>
      </c>
      <c r="B659" s="5">
        <f>C659/D659</f>
        <v>1</v>
      </c>
      <c r="C659" s="98">
        <v>32</v>
      </c>
      <c r="D659" s="107">
        <v>32</v>
      </c>
      <c r="E659" s="1388" t="s">
        <v>53</v>
      </c>
      <c r="F659" s="1" t="s">
        <v>53</v>
      </c>
      <c r="G659" s="10" t="s">
        <v>53</v>
      </c>
      <c r="H659" s="1" t="s">
        <v>53</v>
      </c>
      <c r="I659" s="10" t="s">
        <v>53</v>
      </c>
      <c r="J659" s="10" t="s">
        <v>53</v>
      </c>
      <c r="K659" s="13" t="s">
        <v>53</v>
      </c>
      <c r="L659" s="10" t="s">
        <v>53</v>
      </c>
      <c r="M659" s="2" t="s">
        <v>53</v>
      </c>
      <c r="N659" s="10" t="s">
        <v>53</v>
      </c>
      <c r="O659" s="3" t="s">
        <v>57</v>
      </c>
      <c r="P659" s="1" t="s">
        <v>53</v>
      </c>
      <c r="Q659" s="1" t="s">
        <v>53</v>
      </c>
      <c r="R659" s="10" t="s">
        <v>53</v>
      </c>
      <c r="S659" s="10" t="s">
        <v>53</v>
      </c>
      <c r="T659" s="3" t="s">
        <v>57</v>
      </c>
      <c r="U659" s="10" t="s">
        <v>53</v>
      </c>
      <c r="V659" s="1" t="s">
        <v>53</v>
      </c>
      <c r="W659" s="1" t="s">
        <v>53</v>
      </c>
      <c r="X659" s="1" t="s">
        <v>57</v>
      </c>
      <c r="Y659" s="10" t="s">
        <v>53</v>
      </c>
      <c r="Z659" s="1" t="s">
        <v>53</v>
      </c>
      <c r="AA659" s="10" t="s">
        <v>53</v>
      </c>
      <c r="AB659" s="8" t="s">
        <v>57</v>
      </c>
      <c r="AC659" s="10" t="s">
        <v>53</v>
      </c>
      <c r="AD659" s="1" t="s">
        <v>53</v>
      </c>
      <c r="AE659" s="1" t="s">
        <v>53</v>
      </c>
      <c r="AF659" s="1" t="s">
        <v>53</v>
      </c>
      <c r="AG659" s="10" t="s">
        <v>53</v>
      </c>
      <c r="AH659" s="1" t="s">
        <v>53</v>
      </c>
      <c r="AI659" s="1" t="s">
        <v>53</v>
      </c>
      <c r="AJ659" s="10" t="s">
        <v>53</v>
      </c>
      <c r="AK659" s="1" t="s">
        <v>57</v>
      </c>
      <c r="AL659" s="1" t="s">
        <v>57</v>
      </c>
      <c r="AM659" s="1" t="s">
        <v>53</v>
      </c>
      <c r="AN659" s="10" t="s">
        <v>53</v>
      </c>
      <c r="AO659" s="1" t="s">
        <v>57</v>
      </c>
      <c r="AP659" s="1" t="s">
        <v>57</v>
      </c>
      <c r="AQ659" s="1" t="s">
        <v>57</v>
      </c>
      <c r="AR659" s="120" t="s">
        <v>53</v>
      </c>
      <c r="AS659" s="21"/>
      <c r="AT659" s="21"/>
      <c r="AU659" s="21"/>
      <c r="AV659" s="21"/>
      <c r="AW659" s="21"/>
      <c r="AX659" s="21"/>
      <c r="AY659" s="21"/>
      <c r="AZ659" s="21"/>
      <c r="BA659" s="21"/>
      <c r="BB659" s="21"/>
      <c r="BC659" s="21"/>
      <c r="BD659" s="21"/>
      <c r="BE659" s="21"/>
      <c r="BF659" s="21"/>
      <c r="BG659" s="21"/>
      <c r="BH659" s="21"/>
      <c r="BI659" s="21"/>
      <c r="BJ659" s="21"/>
    </row>
    <row r="660" spans="1:62" ht="18" customHeight="1">
      <c r="A660" s="4329" t="s">
        <v>298</v>
      </c>
      <c r="B660" s="5">
        <f>C660/D660</f>
        <v>0.13333333333333333</v>
      </c>
      <c r="C660" s="98">
        <v>4</v>
      </c>
      <c r="D660" s="107">
        <v>30</v>
      </c>
      <c r="E660" s="1268" t="s">
        <v>54</v>
      </c>
      <c r="F660" s="1" t="s">
        <v>54</v>
      </c>
      <c r="G660" s="1" t="s">
        <v>54</v>
      </c>
      <c r="H660" s="1" t="s">
        <v>54</v>
      </c>
      <c r="I660" s="1" t="s">
        <v>54</v>
      </c>
      <c r="J660" s="1" t="s">
        <v>54</v>
      </c>
      <c r="K660" s="12" t="s">
        <v>54</v>
      </c>
      <c r="L660" s="1" t="s">
        <v>57</v>
      </c>
      <c r="M660" s="1" t="s">
        <v>54</v>
      </c>
      <c r="N660" s="3" t="s">
        <v>54</v>
      </c>
      <c r="O660" s="3" t="s">
        <v>57</v>
      </c>
      <c r="P660" s="1" t="s">
        <v>54</v>
      </c>
      <c r="Q660" s="1" t="s">
        <v>54</v>
      </c>
      <c r="R660" s="1" t="s">
        <v>54</v>
      </c>
      <c r="S660" s="8" t="s">
        <v>54</v>
      </c>
      <c r="T660" s="3" t="s">
        <v>57</v>
      </c>
      <c r="U660" s="1" t="s">
        <v>54</v>
      </c>
      <c r="V660" s="1" t="s">
        <v>54</v>
      </c>
      <c r="W660" s="1" t="s">
        <v>54</v>
      </c>
      <c r="X660" s="1" t="s">
        <v>57</v>
      </c>
      <c r="Y660" s="3" t="s">
        <v>54</v>
      </c>
      <c r="Z660" s="1" t="s">
        <v>54</v>
      </c>
      <c r="AA660" s="2" t="s">
        <v>54</v>
      </c>
      <c r="AB660" s="8" t="s">
        <v>57</v>
      </c>
      <c r="AC660" s="2" t="s">
        <v>54</v>
      </c>
      <c r="AD660" s="1" t="s">
        <v>53</v>
      </c>
      <c r="AE660" s="1" t="s">
        <v>53</v>
      </c>
      <c r="AF660" s="1" t="s">
        <v>53</v>
      </c>
      <c r="AG660" s="1" t="s">
        <v>54</v>
      </c>
      <c r="AH660" s="1" t="s">
        <v>58</v>
      </c>
      <c r="AI660" s="1" t="s">
        <v>54</v>
      </c>
      <c r="AJ660" s="1" t="s">
        <v>54</v>
      </c>
      <c r="AK660" s="1" t="s">
        <v>57</v>
      </c>
      <c r="AL660" s="1" t="s">
        <v>57</v>
      </c>
      <c r="AM660" s="1" t="s">
        <v>54</v>
      </c>
      <c r="AN660" s="3" t="s">
        <v>54</v>
      </c>
      <c r="AO660" s="1" t="s">
        <v>57</v>
      </c>
      <c r="AP660" s="1" t="s">
        <v>57</v>
      </c>
      <c r="AQ660" s="1" t="s">
        <v>57</v>
      </c>
      <c r="AR660" s="120" t="s">
        <v>54</v>
      </c>
      <c r="AS660" s="21"/>
      <c r="AT660" s="21"/>
      <c r="AU660" s="21"/>
      <c r="AV660" s="21"/>
      <c r="AW660" s="21"/>
      <c r="AX660" s="21"/>
      <c r="AY660" s="21"/>
      <c r="AZ660" s="21"/>
      <c r="BA660" s="21"/>
      <c r="BB660" s="21"/>
      <c r="BC660" s="21"/>
      <c r="BD660" s="21"/>
      <c r="BE660" s="21"/>
      <c r="BF660" s="21"/>
      <c r="BG660" s="21"/>
      <c r="BH660" s="21"/>
      <c r="BI660" s="21"/>
      <c r="BJ660" s="21"/>
    </row>
    <row r="661" spans="1:62" ht="18" customHeight="1">
      <c r="A661" s="4329" t="s">
        <v>299</v>
      </c>
      <c r="B661" s="5">
        <f>C661/D661</f>
        <v>3.3333333333333333E-2</v>
      </c>
      <c r="C661" s="98">
        <v>1</v>
      </c>
      <c r="D661" s="107">
        <v>30</v>
      </c>
      <c r="E661" s="1268" t="s">
        <v>54</v>
      </c>
      <c r="F661" s="1" t="s">
        <v>54</v>
      </c>
      <c r="G661" s="1" t="s">
        <v>54</v>
      </c>
      <c r="H661" s="1" t="s">
        <v>54</v>
      </c>
      <c r="I661" s="1" t="s">
        <v>54</v>
      </c>
      <c r="J661" s="1" t="s">
        <v>54</v>
      </c>
      <c r="K661" s="12" t="s">
        <v>54</v>
      </c>
      <c r="L661" s="1" t="s">
        <v>57</v>
      </c>
      <c r="M661" s="1" t="s">
        <v>54</v>
      </c>
      <c r="N661" s="3" t="s">
        <v>54</v>
      </c>
      <c r="O661" s="3" t="s">
        <v>57</v>
      </c>
      <c r="P661" s="1" t="s">
        <v>54</v>
      </c>
      <c r="Q661" s="1" t="s">
        <v>54</v>
      </c>
      <c r="R661" s="1" t="s">
        <v>54</v>
      </c>
      <c r="S661" s="8" t="s">
        <v>54</v>
      </c>
      <c r="T661" s="3" t="s">
        <v>57</v>
      </c>
      <c r="U661" s="1" t="s">
        <v>54</v>
      </c>
      <c r="V661" s="1" t="s">
        <v>54</v>
      </c>
      <c r="W661" s="1" t="s">
        <v>54</v>
      </c>
      <c r="X661" s="1" t="s">
        <v>57</v>
      </c>
      <c r="Y661" s="3" t="s">
        <v>54</v>
      </c>
      <c r="Z661" s="1" t="s">
        <v>54</v>
      </c>
      <c r="AA661" s="2" t="s">
        <v>54</v>
      </c>
      <c r="AB661" s="8" t="s">
        <v>57</v>
      </c>
      <c r="AC661" s="2" t="s">
        <v>54</v>
      </c>
      <c r="AD661" s="1" t="s">
        <v>54</v>
      </c>
      <c r="AE661" s="1" t="s">
        <v>54</v>
      </c>
      <c r="AF661" s="1" t="s">
        <v>54</v>
      </c>
      <c r="AG661" s="31" t="s">
        <v>54</v>
      </c>
      <c r="AH661" s="1" t="s">
        <v>58</v>
      </c>
      <c r="AI661" s="1" t="s">
        <v>54</v>
      </c>
      <c r="AJ661" s="1" t="s">
        <v>54</v>
      </c>
      <c r="AK661" s="1" t="s">
        <v>57</v>
      </c>
      <c r="AL661" s="1" t="s">
        <v>57</v>
      </c>
      <c r="AM661" s="1" t="s">
        <v>54</v>
      </c>
      <c r="AN661" s="3" t="s">
        <v>54</v>
      </c>
      <c r="AO661" s="1" t="s">
        <v>57</v>
      </c>
      <c r="AP661" s="1" t="s">
        <v>57</v>
      </c>
      <c r="AQ661" s="1" t="s">
        <v>57</v>
      </c>
      <c r="AR661" s="120" t="s">
        <v>54</v>
      </c>
      <c r="AS661" s="21"/>
      <c r="AT661" s="21"/>
      <c r="AU661" s="21"/>
      <c r="AV661" s="21"/>
      <c r="AW661" s="21"/>
      <c r="AX661" s="21"/>
      <c r="AY661" s="21"/>
      <c r="AZ661" s="21"/>
      <c r="BA661" s="21"/>
      <c r="BB661" s="21"/>
      <c r="BC661" s="21"/>
      <c r="BD661" s="21"/>
      <c r="BE661" s="21"/>
      <c r="BF661" s="21"/>
      <c r="BG661" s="21"/>
      <c r="BH661" s="21"/>
      <c r="BI661" s="21"/>
      <c r="BJ661" s="21"/>
    </row>
    <row r="662" spans="1:62" ht="23.25" customHeight="1">
      <c r="A662" s="4328" t="s">
        <v>300</v>
      </c>
      <c r="B662" s="4397"/>
      <c r="C662" s="1389"/>
      <c r="D662" s="121"/>
      <c r="E662" s="44"/>
      <c r="F662" s="44"/>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124"/>
      <c r="AS662" s="21"/>
      <c r="AT662" s="21"/>
      <c r="AU662" s="21"/>
      <c r="AV662" s="21"/>
      <c r="AW662" s="21"/>
      <c r="AX662" s="21"/>
      <c r="AY662" s="21"/>
      <c r="AZ662" s="21"/>
      <c r="BA662" s="21"/>
      <c r="BB662" s="21"/>
      <c r="BC662" s="21"/>
      <c r="BD662" s="21"/>
      <c r="BE662" s="21"/>
      <c r="BF662" s="21"/>
      <c r="BG662" s="21"/>
      <c r="BH662" s="21"/>
      <c r="BI662" s="21"/>
      <c r="BJ662" s="21"/>
    </row>
    <row r="663" spans="1:62" ht="18" customHeight="1">
      <c r="A663" s="4329" t="s">
        <v>297</v>
      </c>
      <c r="B663" s="5">
        <f>C663/D663</f>
        <v>0.90625</v>
      </c>
      <c r="C663" s="98">
        <v>29</v>
      </c>
      <c r="D663" s="107">
        <v>32</v>
      </c>
      <c r="E663" s="1388" t="s">
        <v>54</v>
      </c>
      <c r="F663" s="1" t="s">
        <v>53</v>
      </c>
      <c r="G663" s="10" t="s">
        <v>53</v>
      </c>
      <c r="H663" s="1" t="s">
        <v>53</v>
      </c>
      <c r="I663" s="10" t="s">
        <v>53</v>
      </c>
      <c r="J663" s="10" t="s">
        <v>53</v>
      </c>
      <c r="K663" s="13" t="s">
        <v>53</v>
      </c>
      <c r="L663" s="10" t="s">
        <v>53</v>
      </c>
      <c r="M663" s="1" t="s">
        <v>54</v>
      </c>
      <c r="N663" s="10" t="s">
        <v>53</v>
      </c>
      <c r="O663" s="3" t="s">
        <v>57</v>
      </c>
      <c r="P663" s="1" t="s">
        <v>53</v>
      </c>
      <c r="Q663" s="1" t="s">
        <v>53</v>
      </c>
      <c r="R663" s="10" t="s">
        <v>53</v>
      </c>
      <c r="S663" s="10" t="s">
        <v>53</v>
      </c>
      <c r="T663" s="3" t="s">
        <v>57</v>
      </c>
      <c r="U663" s="10" t="s">
        <v>53</v>
      </c>
      <c r="V663" s="1" t="s">
        <v>53</v>
      </c>
      <c r="W663" s="1" t="s">
        <v>53</v>
      </c>
      <c r="X663" s="1" t="s">
        <v>57</v>
      </c>
      <c r="Y663" s="3" t="s">
        <v>54</v>
      </c>
      <c r="Z663" s="1" t="s">
        <v>53</v>
      </c>
      <c r="AA663" s="10" t="s">
        <v>53</v>
      </c>
      <c r="AB663" s="8" t="s">
        <v>57</v>
      </c>
      <c r="AC663" s="10" t="s">
        <v>53</v>
      </c>
      <c r="AD663" s="1" t="s">
        <v>53</v>
      </c>
      <c r="AE663" s="1" t="s">
        <v>53</v>
      </c>
      <c r="AF663" s="1" t="s">
        <v>53</v>
      </c>
      <c r="AG663" s="10" t="s">
        <v>53</v>
      </c>
      <c r="AH663" s="1" t="s">
        <v>53</v>
      </c>
      <c r="AI663" s="1" t="s">
        <v>53</v>
      </c>
      <c r="AJ663" s="10" t="s">
        <v>53</v>
      </c>
      <c r="AK663" s="1" t="s">
        <v>57</v>
      </c>
      <c r="AL663" s="1" t="s">
        <v>57</v>
      </c>
      <c r="AM663" s="1" t="s">
        <v>53</v>
      </c>
      <c r="AN663" s="10" t="s">
        <v>53</v>
      </c>
      <c r="AO663" s="1" t="s">
        <v>57</v>
      </c>
      <c r="AP663" s="1" t="s">
        <v>57</v>
      </c>
      <c r="AQ663" s="1" t="s">
        <v>57</v>
      </c>
      <c r="AR663" s="120" t="s">
        <v>53</v>
      </c>
      <c r="AS663" s="21"/>
      <c r="AT663" s="21"/>
      <c r="AU663" s="21"/>
      <c r="AV663" s="21"/>
      <c r="AW663" s="21"/>
      <c r="AX663" s="21"/>
      <c r="AY663" s="21"/>
      <c r="AZ663" s="21"/>
      <c r="BA663" s="21"/>
      <c r="BB663" s="21"/>
      <c r="BC663" s="21"/>
      <c r="BD663" s="21"/>
      <c r="BE663" s="21"/>
      <c r="BF663" s="21"/>
      <c r="BG663" s="21"/>
      <c r="BH663" s="21"/>
      <c r="BI663" s="21"/>
      <c r="BJ663" s="21"/>
    </row>
    <row r="664" spans="1:62" ht="18" customHeight="1">
      <c r="A664" s="4329" t="s">
        <v>298</v>
      </c>
      <c r="B664" s="5">
        <f>C664/D664</f>
        <v>0.29032258064516131</v>
      </c>
      <c r="C664" s="98">
        <v>9</v>
      </c>
      <c r="D664" s="107">
        <v>31</v>
      </c>
      <c r="E664" s="1268" t="s">
        <v>54</v>
      </c>
      <c r="F664" s="1" t="s">
        <v>53</v>
      </c>
      <c r="G664" s="1" t="s">
        <v>54</v>
      </c>
      <c r="H664" s="1" t="s">
        <v>54</v>
      </c>
      <c r="I664" s="1" t="s">
        <v>54</v>
      </c>
      <c r="J664" s="1" t="s">
        <v>54</v>
      </c>
      <c r="K664" s="12" t="s">
        <v>54</v>
      </c>
      <c r="L664" s="1" t="s">
        <v>54</v>
      </c>
      <c r="M664" s="2" t="s">
        <v>53</v>
      </c>
      <c r="N664" s="3" t="s">
        <v>54</v>
      </c>
      <c r="O664" s="3" t="s">
        <v>57</v>
      </c>
      <c r="P664" s="1" t="s">
        <v>54</v>
      </c>
      <c r="Q664" s="1" t="s">
        <v>54</v>
      </c>
      <c r="R664" s="1" t="s">
        <v>54</v>
      </c>
      <c r="S664" s="8" t="s">
        <v>54</v>
      </c>
      <c r="T664" s="3" t="s">
        <v>57</v>
      </c>
      <c r="U664" s="1" t="s">
        <v>54</v>
      </c>
      <c r="V664" s="1" t="s">
        <v>54</v>
      </c>
      <c r="W664" s="1" t="s">
        <v>53</v>
      </c>
      <c r="X664" s="1" t="s">
        <v>57</v>
      </c>
      <c r="Y664" s="3" t="s">
        <v>54</v>
      </c>
      <c r="Z664" s="1" t="s">
        <v>54</v>
      </c>
      <c r="AA664" s="2" t="s">
        <v>54</v>
      </c>
      <c r="AB664" s="8" t="s">
        <v>57</v>
      </c>
      <c r="AC664" s="10" t="s">
        <v>53</v>
      </c>
      <c r="AD664" s="1" t="s">
        <v>53</v>
      </c>
      <c r="AE664" s="1" t="s">
        <v>53</v>
      </c>
      <c r="AF664" s="1" t="s">
        <v>53</v>
      </c>
      <c r="AG664" s="10" t="s">
        <v>53</v>
      </c>
      <c r="AH664" s="1" t="s">
        <v>58</v>
      </c>
      <c r="AI664" s="1" t="s">
        <v>54</v>
      </c>
      <c r="AJ664" s="1" t="s">
        <v>54</v>
      </c>
      <c r="AK664" s="1" t="s">
        <v>57</v>
      </c>
      <c r="AL664" s="1" t="s">
        <v>57</v>
      </c>
      <c r="AM664" s="1" t="s">
        <v>54</v>
      </c>
      <c r="AN664" s="3" t="s">
        <v>54</v>
      </c>
      <c r="AO664" s="1" t="s">
        <v>57</v>
      </c>
      <c r="AP664" s="1" t="s">
        <v>57</v>
      </c>
      <c r="AQ664" s="1" t="s">
        <v>57</v>
      </c>
      <c r="AR664" s="120" t="s">
        <v>54</v>
      </c>
      <c r="AS664" s="21"/>
      <c r="AT664" s="21"/>
      <c r="AU664" s="21"/>
      <c r="AV664" s="21"/>
      <c r="AW664" s="21"/>
      <c r="AX664" s="21"/>
      <c r="AY664" s="21"/>
      <c r="AZ664" s="21"/>
      <c r="BA664" s="21"/>
      <c r="BB664" s="21"/>
      <c r="BC664" s="21"/>
      <c r="BD664" s="21"/>
      <c r="BE664" s="21"/>
      <c r="BF664" s="21"/>
      <c r="BG664" s="21"/>
      <c r="BH664" s="21"/>
      <c r="BI664" s="21"/>
      <c r="BJ664" s="21"/>
    </row>
    <row r="665" spans="1:62" ht="18" customHeight="1">
      <c r="A665" s="4329" t="s">
        <v>301</v>
      </c>
      <c r="B665" s="5">
        <f>C665/D665</f>
        <v>6.4516129032258063E-2</v>
      </c>
      <c r="C665" s="98">
        <v>2</v>
      </c>
      <c r="D665" s="107">
        <v>31</v>
      </c>
      <c r="E665" s="1268" t="s">
        <v>54</v>
      </c>
      <c r="F665" s="1" t="s">
        <v>54</v>
      </c>
      <c r="G665" s="1" t="s">
        <v>54</v>
      </c>
      <c r="H665" s="1" t="s">
        <v>54</v>
      </c>
      <c r="I665" s="1" t="s">
        <v>54</v>
      </c>
      <c r="J665" s="1" t="s">
        <v>54</v>
      </c>
      <c r="K665" s="12" t="s">
        <v>54</v>
      </c>
      <c r="L665" s="1" t="s">
        <v>54</v>
      </c>
      <c r="M665" s="1" t="s">
        <v>54</v>
      </c>
      <c r="N665" s="3" t="s">
        <v>54</v>
      </c>
      <c r="O665" s="3" t="s">
        <v>57</v>
      </c>
      <c r="P665" s="1" t="s">
        <v>54</v>
      </c>
      <c r="Q665" s="1" t="s">
        <v>54</v>
      </c>
      <c r="R665" s="1" t="s">
        <v>54</v>
      </c>
      <c r="S665" s="8" t="s">
        <v>54</v>
      </c>
      <c r="T665" s="3" t="s">
        <v>57</v>
      </c>
      <c r="U665" s="1" t="s">
        <v>54</v>
      </c>
      <c r="V665" s="1" t="s">
        <v>54</v>
      </c>
      <c r="W665" s="1" t="s">
        <v>54</v>
      </c>
      <c r="X665" s="1" t="s">
        <v>57</v>
      </c>
      <c r="Y665" s="10" t="s">
        <v>53</v>
      </c>
      <c r="Z665" s="1" t="s">
        <v>54</v>
      </c>
      <c r="AA665" s="2" t="s">
        <v>54</v>
      </c>
      <c r="AB665" s="8" t="s">
        <v>57</v>
      </c>
      <c r="AC665" s="2" t="s">
        <v>54</v>
      </c>
      <c r="AD665" s="1" t="s">
        <v>54</v>
      </c>
      <c r="AE665" s="1" t="s">
        <v>54</v>
      </c>
      <c r="AF665" s="1" t="s">
        <v>54</v>
      </c>
      <c r="AG665" s="1" t="s">
        <v>54</v>
      </c>
      <c r="AH665" s="1" t="s">
        <v>58</v>
      </c>
      <c r="AI665" s="1" t="s">
        <v>54</v>
      </c>
      <c r="AJ665" s="1" t="s">
        <v>54</v>
      </c>
      <c r="AK665" s="1" t="s">
        <v>57</v>
      </c>
      <c r="AL665" s="1" t="s">
        <v>57</v>
      </c>
      <c r="AM665" s="1" t="s">
        <v>54</v>
      </c>
      <c r="AN665" s="3" t="s">
        <v>54</v>
      </c>
      <c r="AO665" s="1" t="s">
        <v>57</v>
      </c>
      <c r="AP665" s="1" t="s">
        <v>57</v>
      </c>
      <c r="AQ665" s="1" t="s">
        <v>57</v>
      </c>
      <c r="AR665" s="120" t="s">
        <v>54</v>
      </c>
      <c r="AS665" s="21"/>
      <c r="AT665" s="21"/>
      <c r="AU665" s="21"/>
      <c r="AV665" s="21"/>
      <c r="AW665" s="21"/>
      <c r="AX665" s="21"/>
      <c r="AY665" s="21"/>
      <c r="AZ665" s="21"/>
      <c r="BA665" s="21"/>
      <c r="BB665" s="21"/>
      <c r="BC665" s="21"/>
      <c r="BD665" s="21"/>
      <c r="BE665" s="21"/>
      <c r="BF665" s="21"/>
      <c r="BG665" s="21"/>
      <c r="BH665" s="21"/>
      <c r="BI665" s="21"/>
      <c r="BJ665" s="21"/>
    </row>
    <row r="666" spans="1:62" ht="18" customHeight="1">
      <c r="A666" s="4329" t="s">
        <v>302</v>
      </c>
      <c r="B666" s="5">
        <f>C666/D666</f>
        <v>9.6774193548387094E-2</v>
      </c>
      <c r="C666" s="98">
        <v>3</v>
      </c>
      <c r="D666" s="107">
        <v>31</v>
      </c>
      <c r="E666" s="1268" t="s">
        <v>54</v>
      </c>
      <c r="F666" s="1" t="s">
        <v>54</v>
      </c>
      <c r="G666" s="1" t="s">
        <v>54</v>
      </c>
      <c r="H666" s="1" t="s">
        <v>54</v>
      </c>
      <c r="I666" s="1" t="s">
        <v>54</v>
      </c>
      <c r="J666" s="1" t="s">
        <v>54</v>
      </c>
      <c r="K666" s="12" t="s">
        <v>54</v>
      </c>
      <c r="L666" s="1" t="s">
        <v>54</v>
      </c>
      <c r="M666" s="31" t="s">
        <v>54</v>
      </c>
      <c r="N666" s="3" t="s">
        <v>54</v>
      </c>
      <c r="O666" s="3" t="s">
        <v>57</v>
      </c>
      <c r="P666" s="1" t="s">
        <v>54</v>
      </c>
      <c r="Q666" s="1" t="s">
        <v>54</v>
      </c>
      <c r="R666" s="1" t="s">
        <v>54</v>
      </c>
      <c r="S666" s="8" t="s">
        <v>54</v>
      </c>
      <c r="T666" s="3" t="s">
        <v>57</v>
      </c>
      <c r="U666" s="10" t="s">
        <v>53</v>
      </c>
      <c r="V666" s="1" t="s">
        <v>54</v>
      </c>
      <c r="W666" s="1" t="s">
        <v>54</v>
      </c>
      <c r="X666" s="1" t="s">
        <v>57</v>
      </c>
      <c r="Y666" s="1" t="s">
        <v>54</v>
      </c>
      <c r="Z666" s="1" t="s">
        <v>54</v>
      </c>
      <c r="AA666" s="2" t="s">
        <v>54</v>
      </c>
      <c r="AB666" s="8" t="s">
        <v>57</v>
      </c>
      <c r="AC666" s="2" t="s">
        <v>54</v>
      </c>
      <c r="AD666" s="1" t="s">
        <v>54</v>
      </c>
      <c r="AE666" s="1" t="s">
        <v>54</v>
      </c>
      <c r="AF666" s="1" t="s">
        <v>54</v>
      </c>
      <c r="AG666" s="31" t="s">
        <v>54</v>
      </c>
      <c r="AH666" s="1" t="s">
        <v>58</v>
      </c>
      <c r="AI666" s="1" t="s">
        <v>54</v>
      </c>
      <c r="AJ666" s="1" t="s">
        <v>54</v>
      </c>
      <c r="AK666" s="1" t="s">
        <v>57</v>
      </c>
      <c r="AL666" s="1" t="s">
        <v>57</v>
      </c>
      <c r="AM666" s="1" t="s">
        <v>54</v>
      </c>
      <c r="AN666" s="10" t="s">
        <v>53</v>
      </c>
      <c r="AO666" s="1" t="s">
        <v>57</v>
      </c>
      <c r="AP666" s="1" t="s">
        <v>57</v>
      </c>
      <c r="AQ666" s="1" t="s">
        <v>57</v>
      </c>
      <c r="AR666" s="120" t="s">
        <v>54</v>
      </c>
      <c r="AS666" s="21"/>
      <c r="AT666" s="21"/>
      <c r="AU666" s="21"/>
      <c r="AV666" s="21"/>
      <c r="AW666" s="21"/>
      <c r="AX666" s="21"/>
      <c r="AY666" s="21"/>
      <c r="AZ666" s="21"/>
      <c r="BA666" s="21"/>
      <c r="BB666" s="21"/>
      <c r="BC666" s="21"/>
      <c r="BD666" s="21"/>
      <c r="BE666" s="21"/>
      <c r="BF666" s="21"/>
      <c r="BG666" s="21"/>
      <c r="BH666" s="21"/>
      <c r="BI666" s="21"/>
      <c r="BJ666" s="21"/>
    </row>
    <row r="667" spans="1:62" ht="24.75" customHeight="1">
      <c r="A667" s="4328" t="s">
        <v>303</v>
      </c>
      <c r="B667" s="25"/>
      <c r="C667" s="25"/>
      <c r="D667" s="111"/>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124"/>
      <c r="AS667" s="21"/>
      <c r="AT667" s="21"/>
      <c r="AU667" s="21"/>
      <c r="AV667" s="21"/>
      <c r="AW667" s="21"/>
      <c r="AX667" s="21"/>
      <c r="AY667" s="21"/>
      <c r="AZ667" s="21"/>
      <c r="BA667" s="21"/>
      <c r="BB667" s="21"/>
      <c r="BC667" s="21"/>
      <c r="BD667" s="21"/>
      <c r="BE667" s="21"/>
      <c r="BF667" s="21"/>
      <c r="BG667" s="21"/>
      <c r="BH667" s="21"/>
      <c r="BI667" s="21"/>
      <c r="BJ667" s="21"/>
    </row>
    <row r="668" spans="1:62" ht="18" customHeight="1">
      <c r="A668" s="4329" t="s">
        <v>304</v>
      </c>
      <c r="B668" s="7">
        <f t="shared" ref="B668:B673" si="34">C668/D668</f>
        <v>0</v>
      </c>
      <c r="C668" s="98">
        <v>0</v>
      </c>
      <c r="D668" s="133">
        <v>42</v>
      </c>
      <c r="E668" s="4" t="s">
        <v>77</v>
      </c>
      <c r="F668" s="1" t="s">
        <v>77</v>
      </c>
      <c r="G668" s="1" t="s">
        <v>77</v>
      </c>
      <c r="H668" s="1" t="s">
        <v>77</v>
      </c>
      <c r="I668" s="1" t="s">
        <v>77</v>
      </c>
      <c r="J668" s="1" t="s">
        <v>77</v>
      </c>
      <c r="K668" s="38" t="s">
        <v>77</v>
      </c>
      <c r="L668" s="1" t="s">
        <v>77</v>
      </c>
      <c r="M668" s="1" t="s">
        <v>77</v>
      </c>
      <c r="N668" s="1" t="s">
        <v>77</v>
      </c>
      <c r="O668" s="1" t="s">
        <v>77</v>
      </c>
      <c r="P668" s="1" t="s">
        <v>77</v>
      </c>
      <c r="Q668" s="1" t="s">
        <v>77</v>
      </c>
      <c r="R668" s="1" t="s">
        <v>77</v>
      </c>
      <c r="S668" s="1" t="s">
        <v>77</v>
      </c>
      <c r="T668" s="1" t="s">
        <v>77</v>
      </c>
      <c r="U668" s="1" t="s">
        <v>77</v>
      </c>
      <c r="V668" s="1" t="s">
        <v>77</v>
      </c>
      <c r="W668" s="1" t="s">
        <v>77</v>
      </c>
      <c r="X668" s="1" t="s">
        <v>77</v>
      </c>
      <c r="Y668" s="1" t="s">
        <v>77</v>
      </c>
      <c r="Z668" s="1" t="s">
        <v>77</v>
      </c>
      <c r="AA668" s="1" t="s">
        <v>77</v>
      </c>
      <c r="AB668" s="1" t="s">
        <v>77</v>
      </c>
      <c r="AC668" s="1" t="s">
        <v>77</v>
      </c>
      <c r="AD668" s="1" t="s">
        <v>77</v>
      </c>
      <c r="AE668" s="1" t="s">
        <v>77</v>
      </c>
      <c r="AF668" s="1" t="s">
        <v>77</v>
      </c>
      <c r="AG668" s="1" t="s">
        <v>77</v>
      </c>
      <c r="AH668" s="1" t="s">
        <v>77</v>
      </c>
      <c r="AI668" s="1" t="s">
        <v>77</v>
      </c>
      <c r="AJ668" s="1" t="s">
        <v>77</v>
      </c>
      <c r="AK668" s="1" t="s">
        <v>77</v>
      </c>
      <c r="AL668" s="1" t="s">
        <v>77</v>
      </c>
      <c r="AM668" s="1" t="s">
        <v>77</v>
      </c>
      <c r="AN668" s="1" t="s">
        <v>77</v>
      </c>
      <c r="AO668" s="1" t="s">
        <v>77</v>
      </c>
      <c r="AP668" s="1" t="s">
        <v>77</v>
      </c>
      <c r="AQ668" s="1" t="s">
        <v>77</v>
      </c>
      <c r="AR668" s="120" t="s">
        <v>77</v>
      </c>
      <c r="AS668" s="21"/>
      <c r="AT668" s="21"/>
      <c r="AU668" s="21"/>
      <c r="AV668" s="21"/>
      <c r="AW668" s="21"/>
      <c r="AX668" s="21"/>
      <c r="AY668" s="21"/>
      <c r="AZ668" s="21"/>
      <c r="BA668" s="21"/>
      <c r="BB668" s="21"/>
      <c r="BC668" s="21"/>
      <c r="BD668" s="21"/>
      <c r="BE668" s="21"/>
      <c r="BF668" s="21"/>
      <c r="BG668" s="21"/>
      <c r="BH668" s="21"/>
      <c r="BI668" s="21"/>
      <c r="BJ668" s="21"/>
    </row>
    <row r="669" spans="1:62" ht="18" customHeight="1">
      <c r="A669" s="4329" t="s">
        <v>305</v>
      </c>
      <c r="B669" s="7">
        <f t="shared" si="34"/>
        <v>9.5238095238095233E-2</v>
      </c>
      <c r="C669" s="98">
        <v>4</v>
      </c>
      <c r="D669" s="133">
        <v>42</v>
      </c>
      <c r="E669" s="4" t="s">
        <v>77</v>
      </c>
      <c r="F669" s="1" t="s">
        <v>77</v>
      </c>
      <c r="G669" s="1" t="s">
        <v>77</v>
      </c>
      <c r="H669" s="1" t="s">
        <v>77</v>
      </c>
      <c r="I669" s="39" t="s">
        <v>77</v>
      </c>
      <c r="J669" s="1" t="s">
        <v>53</v>
      </c>
      <c r="K669" s="38" t="s">
        <v>77</v>
      </c>
      <c r="L669" s="1" t="s">
        <v>77</v>
      </c>
      <c r="M669" s="1" t="s">
        <v>77</v>
      </c>
      <c r="N669" s="1" t="s">
        <v>77</v>
      </c>
      <c r="O669" s="1" t="s">
        <v>77</v>
      </c>
      <c r="P669" s="1" t="s">
        <v>77</v>
      </c>
      <c r="Q669" s="1" t="s">
        <v>77</v>
      </c>
      <c r="R669" s="1" t="s">
        <v>77</v>
      </c>
      <c r="S669" s="1" t="s">
        <v>77</v>
      </c>
      <c r="T669" s="1" t="s">
        <v>77</v>
      </c>
      <c r="U669" s="1" t="s">
        <v>77</v>
      </c>
      <c r="V669" s="1" t="s">
        <v>77</v>
      </c>
      <c r="W669" s="1" t="s">
        <v>77</v>
      </c>
      <c r="X669" s="1" t="s">
        <v>77</v>
      </c>
      <c r="Y669" s="1" t="s">
        <v>77</v>
      </c>
      <c r="Z669" s="1" t="s">
        <v>77</v>
      </c>
      <c r="AA669" s="1" t="s">
        <v>77</v>
      </c>
      <c r="AB669" s="1" t="s">
        <v>77</v>
      </c>
      <c r="AC669" s="1" t="s">
        <v>77</v>
      </c>
      <c r="AD669" s="1" t="s">
        <v>77</v>
      </c>
      <c r="AE669" s="1" t="s">
        <v>77</v>
      </c>
      <c r="AF669" s="1" t="s">
        <v>77</v>
      </c>
      <c r="AG669" s="1" t="s">
        <v>77</v>
      </c>
      <c r="AH669" s="1" t="s">
        <v>77</v>
      </c>
      <c r="AI669" s="1" t="s">
        <v>53</v>
      </c>
      <c r="AJ669" s="1" t="s">
        <v>77</v>
      </c>
      <c r="AK669" s="1" t="s">
        <v>77</v>
      </c>
      <c r="AL669" s="1" t="s">
        <v>77</v>
      </c>
      <c r="AM669" s="1" t="s">
        <v>53</v>
      </c>
      <c r="AN669" s="1" t="s">
        <v>53</v>
      </c>
      <c r="AO669" s="1" t="s">
        <v>77</v>
      </c>
      <c r="AP669" s="1" t="s">
        <v>77</v>
      </c>
      <c r="AQ669" s="1" t="s">
        <v>77</v>
      </c>
      <c r="AR669" s="120" t="s">
        <v>77</v>
      </c>
      <c r="AS669" s="21"/>
      <c r="AT669" s="21"/>
      <c r="AU669" s="21"/>
      <c r="AV669" s="21"/>
      <c r="AW669" s="21"/>
      <c r="AX669" s="21"/>
      <c r="AY669" s="21"/>
      <c r="AZ669" s="21"/>
      <c r="BA669" s="21"/>
      <c r="BB669" s="21"/>
      <c r="BC669" s="21"/>
      <c r="BD669" s="21"/>
      <c r="BE669" s="21"/>
      <c r="BF669" s="21"/>
      <c r="BG669" s="21"/>
      <c r="BH669" s="21"/>
      <c r="BI669" s="21"/>
      <c r="BJ669" s="21"/>
    </row>
    <row r="670" spans="1:62" ht="18" customHeight="1">
      <c r="A670" s="4329" t="s">
        <v>306</v>
      </c>
      <c r="B670" s="7">
        <f t="shared" si="34"/>
        <v>0.2857142857142857</v>
      </c>
      <c r="C670" s="98">
        <v>12</v>
      </c>
      <c r="D670" s="133">
        <v>42</v>
      </c>
      <c r="E670" s="4" t="s">
        <v>77</v>
      </c>
      <c r="F670" s="1" t="s">
        <v>77</v>
      </c>
      <c r="G670" s="1" t="s">
        <v>77</v>
      </c>
      <c r="H670" s="1" t="s">
        <v>77</v>
      </c>
      <c r="I670" s="1" t="s">
        <v>53</v>
      </c>
      <c r="J670" s="1" t="s">
        <v>77</v>
      </c>
      <c r="K670" s="38" t="s">
        <v>77</v>
      </c>
      <c r="L670" s="1" t="s">
        <v>77</v>
      </c>
      <c r="M670" s="1" t="s">
        <v>77</v>
      </c>
      <c r="N670" s="1" t="s">
        <v>77</v>
      </c>
      <c r="O670" s="1" t="s">
        <v>77</v>
      </c>
      <c r="P670" s="1" t="s">
        <v>77</v>
      </c>
      <c r="Q670" s="1" t="s">
        <v>53</v>
      </c>
      <c r="R670" s="1" t="s">
        <v>77</v>
      </c>
      <c r="S670" s="1" t="s">
        <v>53</v>
      </c>
      <c r="T670" s="1" t="s">
        <v>53</v>
      </c>
      <c r="U670" s="1" t="s">
        <v>77</v>
      </c>
      <c r="V670" s="1" t="s">
        <v>53</v>
      </c>
      <c r="W670" s="1" t="s">
        <v>77</v>
      </c>
      <c r="X670" s="1" t="s">
        <v>53</v>
      </c>
      <c r="Y670" s="1" t="s">
        <v>53</v>
      </c>
      <c r="Z670" s="1" t="s">
        <v>53</v>
      </c>
      <c r="AA670" s="1" t="s">
        <v>77</v>
      </c>
      <c r="AB670" s="1" t="s">
        <v>77</v>
      </c>
      <c r="AC670" s="1" t="s">
        <v>77</v>
      </c>
      <c r="AD670" s="1" t="s">
        <v>77</v>
      </c>
      <c r="AE670" s="1" t="s">
        <v>53</v>
      </c>
      <c r="AF670" s="1" t="s">
        <v>77</v>
      </c>
      <c r="AG670" s="1" t="s">
        <v>77</v>
      </c>
      <c r="AH670" s="1" t="s">
        <v>77</v>
      </c>
      <c r="AI670" s="1" t="s">
        <v>77</v>
      </c>
      <c r="AJ670" s="1" t="s">
        <v>53</v>
      </c>
      <c r="AK670" s="1" t="s">
        <v>53</v>
      </c>
      <c r="AL670" s="1" t="s">
        <v>77</v>
      </c>
      <c r="AM670" s="1" t="s">
        <v>77</v>
      </c>
      <c r="AN670" s="1" t="s">
        <v>77</v>
      </c>
      <c r="AO670" s="1" t="s">
        <v>77</v>
      </c>
      <c r="AP670" s="1" t="s">
        <v>77</v>
      </c>
      <c r="AQ670" s="1" t="s">
        <v>77</v>
      </c>
      <c r="AR670" s="120" t="s">
        <v>53</v>
      </c>
      <c r="AS670" s="21"/>
      <c r="AT670" s="21"/>
      <c r="AU670" s="21"/>
      <c r="AV670" s="21"/>
      <c r="AW670" s="21"/>
      <c r="AX670" s="21"/>
      <c r="AY670" s="21"/>
      <c r="AZ670" s="21"/>
      <c r="BA670" s="21"/>
      <c r="BB670" s="21"/>
      <c r="BC670" s="21"/>
      <c r="BD670" s="21"/>
      <c r="BE670" s="21"/>
      <c r="BF670" s="21"/>
      <c r="BG670" s="21"/>
      <c r="BH670" s="21"/>
      <c r="BI670" s="21"/>
      <c r="BJ670" s="21"/>
    </row>
    <row r="671" spans="1:62" ht="18" customHeight="1">
      <c r="A671" s="4329" t="s">
        <v>307</v>
      </c>
      <c r="B671" s="7">
        <f t="shared" si="34"/>
        <v>0.59523809523809523</v>
      </c>
      <c r="C671" s="98">
        <v>25</v>
      </c>
      <c r="D671" s="133">
        <v>42</v>
      </c>
      <c r="E671" s="4" t="s">
        <v>53</v>
      </c>
      <c r="F671" s="1" t="s">
        <v>53</v>
      </c>
      <c r="G671" s="1" t="s">
        <v>53</v>
      </c>
      <c r="H671" s="1" t="s">
        <v>53</v>
      </c>
      <c r="I671" s="39" t="s">
        <v>77</v>
      </c>
      <c r="J671" s="1" t="s">
        <v>77</v>
      </c>
      <c r="K671" s="38" t="s">
        <v>53</v>
      </c>
      <c r="L671" s="1" t="s">
        <v>53</v>
      </c>
      <c r="M671" s="1" t="s">
        <v>53</v>
      </c>
      <c r="N671" s="1" t="s">
        <v>53</v>
      </c>
      <c r="O671" s="1" t="s">
        <v>53</v>
      </c>
      <c r="P671" s="1" t="s">
        <v>53</v>
      </c>
      <c r="Q671" s="1" t="s">
        <v>77</v>
      </c>
      <c r="R671" s="1" t="s">
        <v>53</v>
      </c>
      <c r="S671" s="1" t="s">
        <v>77</v>
      </c>
      <c r="T671" s="1" t="s">
        <v>77</v>
      </c>
      <c r="U671" s="1" t="s">
        <v>53</v>
      </c>
      <c r="V671" s="1" t="s">
        <v>77</v>
      </c>
      <c r="W671" s="1" t="s">
        <v>53</v>
      </c>
      <c r="X671" s="1" t="s">
        <v>77</v>
      </c>
      <c r="Y671" s="1" t="s">
        <v>77</v>
      </c>
      <c r="Z671" s="1" t="s">
        <v>77</v>
      </c>
      <c r="AA671" s="1" t="s">
        <v>53</v>
      </c>
      <c r="AB671" s="1" t="s">
        <v>53</v>
      </c>
      <c r="AC671" s="1" t="s">
        <v>53</v>
      </c>
      <c r="AD671" s="1" t="s">
        <v>53</v>
      </c>
      <c r="AE671" s="1" t="s">
        <v>77</v>
      </c>
      <c r="AF671" s="1" t="s">
        <v>53</v>
      </c>
      <c r="AG671" s="1" t="s">
        <v>53</v>
      </c>
      <c r="AH671" s="1" t="s">
        <v>53</v>
      </c>
      <c r="AI671" s="1" t="s">
        <v>77</v>
      </c>
      <c r="AJ671" s="1" t="s">
        <v>77</v>
      </c>
      <c r="AK671" s="1" t="s">
        <v>77</v>
      </c>
      <c r="AL671" s="1" t="s">
        <v>53</v>
      </c>
      <c r="AM671" s="1" t="s">
        <v>77</v>
      </c>
      <c r="AN671" s="1" t="s">
        <v>77</v>
      </c>
      <c r="AO671" s="1" t="s">
        <v>53</v>
      </c>
      <c r="AP671" s="1" t="s">
        <v>53</v>
      </c>
      <c r="AQ671" s="1" t="s">
        <v>53</v>
      </c>
      <c r="AR671" s="120" t="s">
        <v>77</v>
      </c>
      <c r="AS671" s="21"/>
      <c r="AT671" s="21"/>
      <c r="AU671" s="21"/>
      <c r="AV671" s="21"/>
      <c r="AW671" s="21"/>
      <c r="AX671" s="21"/>
      <c r="AY671" s="21"/>
      <c r="AZ671" s="21"/>
      <c r="BA671" s="21"/>
      <c r="BB671" s="21"/>
      <c r="BC671" s="21"/>
      <c r="BD671" s="21"/>
      <c r="BE671" s="21"/>
      <c r="BF671" s="21"/>
      <c r="BG671" s="21"/>
      <c r="BH671" s="21"/>
      <c r="BI671" s="21"/>
      <c r="BJ671" s="21"/>
    </row>
    <row r="672" spans="1:62" ht="18" customHeight="1">
      <c r="A672" s="4329" t="s">
        <v>208</v>
      </c>
      <c r="B672" s="7">
        <f t="shared" si="34"/>
        <v>2.3809523809523808E-2</v>
      </c>
      <c r="C672" s="98">
        <v>1</v>
      </c>
      <c r="D672" s="133">
        <v>42</v>
      </c>
      <c r="E672" s="4" t="s">
        <v>77</v>
      </c>
      <c r="F672" s="1" t="s">
        <v>77</v>
      </c>
      <c r="G672" s="1" t="s">
        <v>77</v>
      </c>
      <c r="H672" s="1" t="s">
        <v>77</v>
      </c>
      <c r="I672" s="1" t="s">
        <v>77</v>
      </c>
      <c r="J672" s="1" t="s">
        <v>77</v>
      </c>
      <c r="K672" s="38" t="s">
        <v>77</v>
      </c>
      <c r="L672" s="1" t="s">
        <v>77</v>
      </c>
      <c r="M672" s="1" t="s">
        <v>77</v>
      </c>
      <c r="N672" s="1" t="s">
        <v>77</v>
      </c>
      <c r="O672" s="1" t="s">
        <v>77</v>
      </c>
      <c r="P672" s="1" t="s">
        <v>77</v>
      </c>
      <c r="Q672" s="1" t="s">
        <v>77</v>
      </c>
      <c r="R672" s="1" t="s">
        <v>77</v>
      </c>
      <c r="S672" s="1" t="s">
        <v>77</v>
      </c>
      <c r="T672" s="1" t="s">
        <v>77</v>
      </c>
      <c r="U672" s="1" t="s">
        <v>77</v>
      </c>
      <c r="V672" s="1" t="s">
        <v>77</v>
      </c>
      <c r="W672" s="1" t="s">
        <v>77</v>
      </c>
      <c r="X672" s="1" t="s">
        <v>77</v>
      </c>
      <c r="Y672" s="1" t="s">
        <v>77</v>
      </c>
      <c r="Z672" s="1" t="s">
        <v>77</v>
      </c>
      <c r="AA672" s="1" t="s">
        <v>77</v>
      </c>
      <c r="AB672" s="1" t="s">
        <v>77</v>
      </c>
      <c r="AC672" s="1" t="s">
        <v>77</v>
      </c>
      <c r="AD672" s="1" t="s">
        <v>77</v>
      </c>
      <c r="AE672" s="1" t="s">
        <v>77</v>
      </c>
      <c r="AF672" s="1" t="s">
        <v>77</v>
      </c>
      <c r="AG672" s="1" t="s">
        <v>77</v>
      </c>
      <c r="AH672" s="1" t="s">
        <v>77</v>
      </c>
      <c r="AI672" s="1" t="s">
        <v>77</v>
      </c>
      <c r="AJ672" s="1" t="s">
        <v>77</v>
      </c>
      <c r="AK672" s="1" t="s">
        <v>77</v>
      </c>
      <c r="AL672" s="1" t="s">
        <v>77</v>
      </c>
      <c r="AM672" s="1" t="s">
        <v>77</v>
      </c>
      <c r="AN672" s="1" t="s">
        <v>77</v>
      </c>
      <c r="AO672" s="1" t="s">
        <v>77</v>
      </c>
      <c r="AP672" s="1" t="s">
        <v>77</v>
      </c>
      <c r="AQ672" s="1" t="s">
        <v>77</v>
      </c>
      <c r="AR672" s="120" t="s">
        <v>77</v>
      </c>
      <c r="AS672" s="21"/>
      <c r="AT672" s="21"/>
      <c r="AU672" s="21"/>
      <c r="AV672" s="21"/>
      <c r="AW672" s="21"/>
      <c r="AX672" s="21"/>
      <c r="AY672" s="21"/>
      <c r="AZ672" s="21"/>
      <c r="BA672" s="21"/>
      <c r="BB672" s="21"/>
      <c r="BC672" s="21"/>
      <c r="BD672" s="21"/>
      <c r="BE672" s="21"/>
      <c r="BF672" s="21"/>
      <c r="BG672" s="21"/>
      <c r="BH672" s="21"/>
      <c r="BI672" s="21"/>
      <c r="BJ672" s="21"/>
    </row>
    <row r="673" spans="1:285" ht="18" customHeight="1">
      <c r="A673" s="4329" t="s">
        <v>302</v>
      </c>
      <c r="B673" s="7">
        <f t="shared" si="34"/>
        <v>0</v>
      </c>
      <c r="C673" s="98">
        <v>0</v>
      </c>
      <c r="D673" s="133">
        <v>42</v>
      </c>
      <c r="E673" s="4" t="s">
        <v>77</v>
      </c>
      <c r="F673" s="1" t="s">
        <v>77</v>
      </c>
      <c r="G673" s="1" t="s">
        <v>77</v>
      </c>
      <c r="H673" s="1" t="s">
        <v>77</v>
      </c>
      <c r="I673" s="1" t="s">
        <v>77</v>
      </c>
      <c r="J673" s="1" t="s">
        <v>77</v>
      </c>
      <c r="K673" s="38" t="s">
        <v>77</v>
      </c>
      <c r="L673" s="1" t="s">
        <v>77</v>
      </c>
      <c r="M673" s="1" t="s">
        <v>77</v>
      </c>
      <c r="N673" s="1" t="s">
        <v>77</v>
      </c>
      <c r="O673" s="1" t="s">
        <v>77</v>
      </c>
      <c r="P673" s="1" t="s">
        <v>77</v>
      </c>
      <c r="Q673" s="1" t="s">
        <v>77</v>
      </c>
      <c r="R673" s="1" t="s">
        <v>77</v>
      </c>
      <c r="S673" s="1" t="s">
        <v>77</v>
      </c>
      <c r="T673" s="1" t="s">
        <v>77</v>
      </c>
      <c r="U673" s="1" t="s">
        <v>77</v>
      </c>
      <c r="V673" s="1" t="s">
        <v>77</v>
      </c>
      <c r="W673" s="1" t="s">
        <v>77</v>
      </c>
      <c r="X673" s="1" t="s">
        <v>77</v>
      </c>
      <c r="Y673" s="1" t="s">
        <v>77</v>
      </c>
      <c r="Z673" s="1" t="s">
        <v>77</v>
      </c>
      <c r="AA673" s="73" t="s">
        <v>77</v>
      </c>
      <c r="AB673" s="73" t="s">
        <v>77</v>
      </c>
      <c r="AC673" s="73" t="s">
        <v>77</v>
      </c>
      <c r="AD673" s="1" t="s">
        <v>77</v>
      </c>
      <c r="AE673" s="1" t="s">
        <v>77</v>
      </c>
      <c r="AF673" s="1" t="s">
        <v>77</v>
      </c>
      <c r="AG673" s="73" t="s">
        <v>77</v>
      </c>
      <c r="AH673" s="1" t="s">
        <v>77</v>
      </c>
      <c r="AI673" s="1" t="s">
        <v>77</v>
      </c>
      <c r="AJ673" s="1" t="s">
        <v>77</v>
      </c>
      <c r="AK673" s="1" t="s">
        <v>77</v>
      </c>
      <c r="AL673" s="1" t="s">
        <v>77</v>
      </c>
      <c r="AM673" s="1" t="s">
        <v>77</v>
      </c>
      <c r="AN673" s="1" t="s">
        <v>77</v>
      </c>
      <c r="AO673" s="1" t="s">
        <v>77</v>
      </c>
      <c r="AP673" s="1" t="s">
        <v>77</v>
      </c>
      <c r="AQ673" s="1" t="s">
        <v>77</v>
      </c>
      <c r="AR673" s="120" t="s">
        <v>77</v>
      </c>
      <c r="AS673" s="21"/>
      <c r="AT673" s="21"/>
      <c r="AU673" s="21"/>
      <c r="AV673" s="21"/>
      <c r="AW673" s="21"/>
      <c r="AX673" s="21"/>
      <c r="AY673" s="21"/>
      <c r="AZ673" s="21"/>
      <c r="BA673" s="21"/>
      <c r="BB673" s="21"/>
      <c r="BC673" s="21"/>
      <c r="BD673" s="21"/>
      <c r="BE673" s="21"/>
      <c r="BF673" s="21"/>
      <c r="BG673" s="21"/>
      <c r="BH673" s="21"/>
      <c r="BI673" s="21"/>
      <c r="BJ673" s="21"/>
      <c r="BK673" s="21"/>
      <c r="BL673" s="21"/>
      <c r="BM673" s="21"/>
      <c r="BN673" s="21"/>
      <c r="BO673" s="21"/>
      <c r="BP673" s="21"/>
      <c r="BQ673" s="21"/>
      <c r="BR673" s="21"/>
      <c r="BS673" s="21"/>
      <c r="BT673" s="21"/>
      <c r="BU673" s="21"/>
      <c r="BV673" s="21"/>
      <c r="BW673" s="21"/>
      <c r="BX673" s="21"/>
      <c r="BY673" s="21"/>
      <c r="BZ673" s="21"/>
      <c r="CA673" s="21"/>
      <c r="CB673" s="21"/>
      <c r="CC673" s="21"/>
      <c r="CD673" s="21"/>
      <c r="CE673" s="21"/>
      <c r="CF673" s="21"/>
      <c r="CG673" s="21"/>
      <c r="CH673" s="21"/>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1"/>
      <c r="ER673" s="21"/>
      <c r="ES673" s="21"/>
      <c r="ET673" s="21"/>
      <c r="EU673" s="21"/>
      <c r="EV673" s="21"/>
      <c r="EW673" s="21"/>
      <c r="EX673" s="21"/>
      <c r="EY673" s="21"/>
      <c r="EZ673" s="21"/>
      <c r="FA673" s="21"/>
      <c r="FB673" s="21"/>
      <c r="FC673" s="21"/>
      <c r="FD673" s="21"/>
      <c r="FE673" s="21"/>
      <c r="FF673" s="21"/>
      <c r="FG673" s="21"/>
      <c r="FH673" s="21"/>
      <c r="FI673" s="21"/>
      <c r="FJ673" s="21"/>
      <c r="FK673" s="21"/>
      <c r="FL673" s="21"/>
      <c r="FM673" s="21"/>
      <c r="FN673" s="21"/>
      <c r="FO673" s="21"/>
      <c r="FP673" s="21"/>
      <c r="FQ673" s="21"/>
      <c r="FR673" s="21"/>
      <c r="FS673" s="21"/>
      <c r="FT673" s="21"/>
      <c r="FU673" s="21"/>
      <c r="FV673" s="21"/>
      <c r="FW673" s="21"/>
      <c r="FX673" s="21"/>
      <c r="FY673" s="21"/>
      <c r="FZ673" s="21"/>
      <c r="GA673" s="21"/>
      <c r="GB673" s="21"/>
      <c r="GC673" s="21"/>
      <c r="GD673" s="21"/>
      <c r="GE673" s="21"/>
      <c r="GF673" s="21"/>
      <c r="GG673" s="21"/>
      <c r="GH673" s="21"/>
      <c r="GI673" s="21"/>
      <c r="GJ673" s="21"/>
      <c r="GK673" s="21"/>
      <c r="GL673" s="21"/>
      <c r="GM673" s="21"/>
      <c r="GN673" s="21"/>
      <c r="GO673" s="21"/>
      <c r="GP673" s="21"/>
      <c r="GQ673" s="21"/>
      <c r="GR673" s="21"/>
      <c r="GS673" s="21"/>
      <c r="GT673" s="21"/>
      <c r="GU673" s="21"/>
      <c r="GV673" s="21"/>
      <c r="GW673" s="21"/>
      <c r="GX673" s="21"/>
      <c r="GY673" s="21"/>
      <c r="GZ673" s="21"/>
      <c r="HA673" s="21"/>
      <c r="HB673" s="21"/>
      <c r="HC673" s="21"/>
      <c r="HD673" s="21"/>
      <c r="HE673" s="21"/>
      <c r="HF673" s="21"/>
      <c r="HG673" s="21"/>
      <c r="HH673" s="21"/>
      <c r="HI673" s="21"/>
      <c r="HJ673" s="21"/>
      <c r="HK673" s="21"/>
      <c r="HL673" s="21"/>
      <c r="HM673" s="21"/>
      <c r="HN673" s="21"/>
      <c r="HO673" s="21"/>
      <c r="HP673" s="21"/>
      <c r="HQ673" s="21"/>
      <c r="HR673" s="21"/>
      <c r="HS673" s="21"/>
      <c r="HT673" s="21"/>
      <c r="HU673" s="21"/>
      <c r="HV673" s="21"/>
      <c r="HW673" s="21"/>
      <c r="HX673" s="21"/>
      <c r="HY673" s="21"/>
      <c r="HZ673" s="21"/>
      <c r="IA673" s="21"/>
      <c r="IB673" s="21"/>
      <c r="IC673" s="21"/>
      <c r="ID673" s="21"/>
      <c r="IE673" s="21"/>
      <c r="IF673" s="21"/>
      <c r="IG673" s="21"/>
      <c r="IH673" s="21"/>
      <c r="II673" s="21"/>
      <c r="IJ673" s="21"/>
      <c r="IK673" s="21"/>
      <c r="IL673" s="21"/>
      <c r="IM673" s="21"/>
      <c r="IN673" s="21"/>
      <c r="IO673" s="21"/>
      <c r="IP673" s="21"/>
      <c r="IQ673" s="21"/>
      <c r="IR673" s="21"/>
      <c r="IS673" s="21"/>
      <c r="IT673" s="21"/>
      <c r="IU673" s="21"/>
      <c r="IV673" s="21"/>
      <c r="IW673" s="21"/>
      <c r="IX673" s="21"/>
      <c r="IY673" s="21"/>
      <c r="IZ673" s="21"/>
      <c r="JA673" s="21"/>
      <c r="JB673" s="21"/>
      <c r="JC673" s="21"/>
      <c r="JD673" s="21"/>
      <c r="JE673" s="21"/>
      <c r="JF673" s="21"/>
      <c r="JG673" s="21"/>
      <c r="JH673" s="21"/>
      <c r="JI673" s="21"/>
      <c r="JJ673" s="21"/>
      <c r="JK673" s="21"/>
      <c r="JL673" s="21"/>
      <c r="JM673" s="21"/>
      <c r="JN673" s="21"/>
      <c r="JO673" s="21"/>
      <c r="JP673" s="21"/>
      <c r="JQ673" s="21"/>
      <c r="JR673" s="21"/>
      <c r="JS673" s="21"/>
      <c r="JT673" s="21"/>
      <c r="JU673" s="21"/>
      <c r="JV673" s="21"/>
      <c r="JW673" s="21"/>
      <c r="JX673" s="21"/>
      <c r="JY673" s="21"/>
    </row>
    <row r="674" spans="1:285" ht="31.5" customHeight="1">
      <c r="A674" s="4338" t="s">
        <v>5</v>
      </c>
      <c r="B674" s="28"/>
      <c r="C674" s="1391"/>
      <c r="D674" s="117"/>
      <c r="E674" s="28"/>
      <c r="F674" s="28"/>
      <c r="G674" s="28"/>
      <c r="H674" s="28"/>
      <c r="I674" s="28"/>
      <c r="J674" s="28"/>
      <c r="K674" s="28"/>
      <c r="L674" s="28"/>
      <c r="M674" s="28"/>
      <c r="N674" s="28"/>
      <c r="O674" s="28"/>
      <c r="P674" s="28"/>
      <c r="Q674" s="28"/>
      <c r="R674" s="28"/>
      <c r="S674" s="28"/>
      <c r="T674" s="28"/>
      <c r="U674" s="28"/>
      <c r="V674" s="28"/>
      <c r="W674" s="28"/>
      <c r="X674" s="28"/>
      <c r="Y674" s="28"/>
      <c r="Z674" s="28"/>
      <c r="AA674" s="74"/>
      <c r="AB674" s="74"/>
      <c r="AC674" s="75"/>
      <c r="AD674" s="28"/>
      <c r="AE674" s="28"/>
      <c r="AF674" s="28"/>
      <c r="AG674" s="74"/>
      <c r="AH674" s="28"/>
      <c r="AI674" s="28"/>
      <c r="AJ674" s="28"/>
      <c r="AK674" s="28"/>
      <c r="AL674" s="28"/>
      <c r="AM674" s="28"/>
      <c r="AN674" s="28"/>
      <c r="AO674" s="28"/>
      <c r="AP674" s="28"/>
      <c r="AQ674" s="28"/>
      <c r="AR674" s="129"/>
      <c r="AS674" s="21"/>
      <c r="AT674" s="21"/>
      <c r="AU674" s="21"/>
      <c r="AV674" s="21"/>
      <c r="AW674" s="21"/>
      <c r="AX674" s="21"/>
      <c r="AY674" s="21"/>
      <c r="AZ674" s="21"/>
      <c r="BA674" s="21"/>
      <c r="BB674" s="21"/>
      <c r="BC674" s="21"/>
      <c r="BD674" s="21"/>
      <c r="BE674" s="21"/>
      <c r="BF674" s="21"/>
      <c r="BG674" s="21"/>
      <c r="BH674" s="21"/>
      <c r="BI674" s="21"/>
      <c r="BJ674" s="21"/>
      <c r="BK674" s="21"/>
      <c r="BL674" s="21"/>
      <c r="BM674" s="21"/>
      <c r="BN674" s="21"/>
      <c r="BO674" s="21"/>
      <c r="BP674" s="21"/>
      <c r="BQ674" s="21"/>
      <c r="BR674" s="21"/>
      <c r="BS674" s="21"/>
      <c r="BT674" s="21"/>
      <c r="BU674" s="21"/>
      <c r="BV674" s="21"/>
      <c r="BW674" s="21"/>
      <c r="BX674" s="21"/>
      <c r="BY674" s="21"/>
      <c r="BZ674" s="21"/>
      <c r="CA674" s="21"/>
      <c r="CB674" s="21"/>
      <c r="CC674" s="21"/>
      <c r="CD674" s="21"/>
      <c r="CE674" s="21"/>
      <c r="CF674" s="21"/>
      <c r="CG674" s="21"/>
      <c r="CH674" s="21"/>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1"/>
      <c r="ER674" s="21"/>
      <c r="ES674" s="21"/>
      <c r="ET674" s="21"/>
      <c r="EU674" s="21"/>
      <c r="EV674" s="21"/>
      <c r="EW674" s="21"/>
      <c r="EX674" s="21"/>
      <c r="EY674" s="21"/>
      <c r="EZ674" s="21"/>
      <c r="FA674" s="21"/>
      <c r="FB674" s="21"/>
      <c r="FC674" s="21"/>
      <c r="FD674" s="21"/>
      <c r="FE674" s="21"/>
      <c r="FF674" s="21"/>
      <c r="FG674" s="21"/>
      <c r="FH674" s="21"/>
      <c r="FI674" s="21"/>
      <c r="FJ674" s="21"/>
      <c r="FK674" s="21"/>
      <c r="FL674" s="21"/>
      <c r="FM674" s="21"/>
      <c r="FN674" s="21"/>
      <c r="FO674" s="21"/>
      <c r="FP674" s="21"/>
      <c r="FQ674" s="21"/>
      <c r="FR674" s="21"/>
      <c r="FS674" s="21"/>
      <c r="FT674" s="21"/>
      <c r="FU674" s="21"/>
      <c r="FV674" s="21"/>
      <c r="FW674" s="21"/>
      <c r="FX674" s="21"/>
      <c r="FY674" s="21"/>
      <c r="FZ674" s="21"/>
      <c r="GA674" s="21"/>
      <c r="GB674" s="21"/>
      <c r="GC674" s="21"/>
      <c r="GD674" s="21"/>
      <c r="GE674" s="21"/>
      <c r="GF674" s="21"/>
      <c r="GG674" s="21"/>
      <c r="GH674" s="21"/>
      <c r="GI674" s="21"/>
      <c r="GJ674" s="21"/>
      <c r="GK674" s="21"/>
      <c r="GL674" s="21"/>
      <c r="GM674" s="21"/>
      <c r="GN674" s="21"/>
      <c r="GO674" s="21"/>
      <c r="GP674" s="21"/>
      <c r="GQ674" s="21"/>
      <c r="GR674" s="21"/>
      <c r="GS674" s="21"/>
      <c r="GT674" s="21"/>
      <c r="GU674" s="21"/>
      <c r="GV674" s="21"/>
      <c r="GW674" s="21"/>
      <c r="GX674" s="21"/>
      <c r="GY674" s="21"/>
      <c r="GZ674" s="21"/>
      <c r="HA674" s="21"/>
      <c r="HB674" s="21"/>
      <c r="HC674" s="21"/>
      <c r="HD674" s="21"/>
      <c r="HE674" s="21"/>
      <c r="HF674" s="21"/>
      <c r="HG674" s="21"/>
      <c r="HH674" s="21"/>
      <c r="HI674" s="21"/>
      <c r="HJ674" s="21"/>
      <c r="HK674" s="21"/>
      <c r="HL674" s="21"/>
      <c r="HM674" s="21"/>
      <c r="HN674" s="21"/>
      <c r="HO674" s="21"/>
      <c r="HP674" s="21"/>
      <c r="HQ674" s="21"/>
      <c r="HR674" s="21"/>
      <c r="HS674" s="21"/>
      <c r="HT674" s="21"/>
      <c r="HU674" s="21"/>
      <c r="HV674" s="21"/>
      <c r="HW674" s="21"/>
      <c r="HX674" s="21"/>
      <c r="HY674" s="21"/>
      <c r="HZ674" s="21"/>
      <c r="IA674" s="21"/>
      <c r="IB674" s="21"/>
      <c r="IC674" s="21"/>
      <c r="ID674" s="21"/>
      <c r="IE674" s="21"/>
      <c r="IF674" s="21"/>
      <c r="IG674" s="21"/>
      <c r="IH674" s="21"/>
      <c r="II674" s="21"/>
      <c r="IJ674" s="21"/>
      <c r="IK674" s="21"/>
      <c r="IL674" s="21"/>
      <c r="IM674" s="21"/>
      <c r="IN674" s="21"/>
      <c r="IO674" s="21"/>
      <c r="IP674" s="21"/>
      <c r="IQ674" s="21"/>
      <c r="IR674" s="21"/>
      <c r="IS674" s="21"/>
      <c r="IT674" s="21"/>
      <c r="IU674" s="21"/>
      <c r="IV674" s="21"/>
      <c r="IW674" s="21"/>
      <c r="IX674" s="21"/>
      <c r="IY674" s="21"/>
      <c r="IZ674" s="21"/>
      <c r="JA674" s="21"/>
      <c r="JB674" s="21"/>
      <c r="JC674" s="21"/>
      <c r="JD674" s="21"/>
      <c r="JE674" s="21"/>
      <c r="JF674" s="21"/>
      <c r="JG674" s="21"/>
      <c r="JH674" s="21"/>
      <c r="JI674" s="21"/>
      <c r="JJ674" s="21"/>
      <c r="JK674" s="21"/>
      <c r="JL674" s="21"/>
      <c r="JM674" s="21"/>
      <c r="JN674" s="21"/>
      <c r="JO674" s="21"/>
      <c r="JP674" s="21"/>
      <c r="JQ674" s="21"/>
      <c r="JR674" s="21"/>
      <c r="JS674" s="21"/>
      <c r="JT674" s="21"/>
      <c r="JU674" s="21"/>
      <c r="JV674" s="21"/>
      <c r="JW674" s="21"/>
      <c r="JX674" s="21"/>
      <c r="JY674" s="21"/>
    </row>
    <row r="675" spans="1:285" ht="31.5" customHeight="1">
      <c r="A675" s="4328" t="s">
        <v>308</v>
      </c>
      <c r="B675" s="5">
        <f>C675/D675</f>
        <v>0.97560975609756095</v>
      </c>
      <c r="C675" s="98">
        <v>40</v>
      </c>
      <c r="D675" s="107">
        <v>41</v>
      </c>
      <c r="E675" s="1268" t="s">
        <v>53</v>
      </c>
      <c r="F675" s="1" t="s">
        <v>53</v>
      </c>
      <c r="G675" s="3" t="s">
        <v>53</v>
      </c>
      <c r="H675" s="1" t="s">
        <v>53</v>
      </c>
      <c r="I675" s="3" t="s">
        <v>53</v>
      </c>
      <c r="J675" s="3" t="s">
        <v>53</v>
      </c>
      <c r="K675" s="3" t="s">
        <v>53</v>
      </c>
      <c r="L675" s="3" t="s">
        <v>53</v>
      </c>
      <c r="M675" s="1" t="s">
        <v>54</v>
      </c>
      <c r="N675" s="3" t="s">
        <v>53</v>
      </c>
      <c r="O675" s="3" t="s">
        <v>53</v>
      </c>
      <c r="P675" s="1" t="s">
        <v>53</v>
      </c>
      <c r="Q675" s="1" t="s">
        <v>53</v>
      </c>
      <c r="R675" s="3" t="s">
        <v>53</v>
      </c>
      <c r="S675" s="3" t="s">
        <v>53</v>
      </c>
      <c r="T675" s="3" t="s">
        <v>53</v>
      </c>
      <c r="U675" s="3" t="s">
        <v>53</v>
      </c>
      <c r="V675" s="1" t="s">
        <v>53</v>
      </c>
      <c r="W675" s="1" t="s">
        <v>53</v>
      </c>
      <c r="X675" s="1" t="s">
        <v>53</v>
      </c>
      <c r="Y675" s="3" t="s">
        <v>53</v>
      </c>
      <c r="Z675" s="1" t="s">
        <v>53</v>
      </c>
      <c r="AA675" s="3" t="s">
        <v>53</v>
      </c>
      <c r="AB675" s="3" t="s">
        <v>53</v>
      </c>
      <c r="AC675" s="3" t="s">
        <v>53</v>
      </c>
      <c r="AD675" s="1" t="s">
        <v>53</v>
      </c>
      <c r="AE675" s="1" t="s">
        <v>53</v>
      </c>
      <c r="AF675" s="1" t="s">
        <v>53</v>
      </c>
      <c r="AG675" s="3" t="s">
        <v>53</v>
      </c>
      <c r="AH675" s="1" t="s">
        <v>53</v>
      </c>
      <c r="AI675" s="1" t="s">
        <v>53</v>
      </c>
      <c r="AJ675" s="3" t="s">
        <v>53</v>
      </c>
      <c r="AK675" s="1" t="s">
        <v>53</v>
      </c>
      <c r="AL675" s="1" t="s">
        <v>53</v>
      </c>
      <c r="AM675" s="1" t="s">
        <v>53</v>
      </c>
      <c r="AN675" s="3" t="s">
        <v>53</v>
      </c>
      <c r="AO675" s="1" t="s">
        <v>53</v>
      </c>
      <c r="AP675" s="1" t="s">
        <v>53</v>
      </c>
      <c r="AQ675" s="1" t="s">
        <v>53</v>
      </c>
      <c r="AR675" s="120" t="s">
        <v>53</v>
      </c>
      <c r="AS675" s="21"/>
      <c r="AT675" s="21"/>
      <c r="AU675" s="21"/>
      <c r="AV675" s="21"/>
      <c r="AW675" s="21"/>
      <c r="AX675" s="21"/>
      <c r="AY675" s="21"/>
      <c r="AZ675" s="21"/>
      <c r="BA675" s="21"/>
      <c r="BB675" s="21"/>
      <c r="BC675" s="21"/>
      <c r="BD675" s="21"/>
      <c r="BE675" s="21"/>
      <c r="BF675" s="21"/>
      <c r="BG675" s="21"/>
      <c r="BH675" s="21"/>
      <c r="BI675" s="21"/>
      <c r="BJ675" s="21"/>
      <c r="BK675" s="21"/>
      <c r="BL675" s="21"/>
      <c r="BM675" s="21"/>
      <c r="BN675" s="21"/>
      <c r="BO675" s="21"/>
      <c r="BP675" s="21"/>
      <c r="BQ675" s="21"/>
      <c r="BR675" s="21"/>
      <c r="BS675" s="21"/>
      <c r="BT675" s="21"/>
      <c r="BU675" s="21"/>
      <c r="BV675" s="21"/>
      <c r="BW675" s="21"/>
      <c r="BX675" s="21"/>
      <c r="BY675" s="21"/>
      <c r="BZ675" s="21"/>
      <c r="CA675" s="21"/>
      <c r="CB675" s="21"/>
      <c r="CC675" s="21"/>
      <c r="CD675" s="21"/>
      <c r="CE675" s="21"/>
      <c r="CF675" s="21"/>
      <c r="CG675" s="21"/>
      <c r="CH675" s="21"/>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1"/>
      <c r="ER675" s="21"/>
      <c r="ES675" s="21"/>
      <c r="ET675" s="21"/>
      <c r="EU675" s="21"/>
      <c r="EV675" s="21"/>
      <c r="EW675" s="21"/>
      <c r="EX675" s="21"/>
      <c r="EY675" s="21"/>
      <c r="EZ675" s="21"/>
      <c r="FA675" s="21"/>
      <c r="FB675" s="21"/>
      <c r="FC675" s="21"/>
      <c r="FD675" s="21"/>
      <c r="FE675" s="21"/>
      <c r="FF675" s="21"/>
      <c r="FG675" s="21"/>
      <c r="FH675" s="21"/>
      <c r="FI675" s="21"/>
      <c r="FJ675" s="21"/>
      <c r="FK675" s="21"/>
      <c r="FL675" s="21"/>
      <c r="FM675" s="21"/>
      <c r="FN675" s="21"/>
      <c r="FO675" s="21"/>
      <c r="FP675" s="21"/>
      <c r="FQ675" s="21"/>
      <c r="FR675" s="21"/>
      <c r="FS675" s="21"/>
      <c r="FT675" s="21"/>
      <c r="FU675" s="21"/>
      <c r="FV675" s="21"/>
      <c r="FW675" s="21"/>
      <c r="FX675" s="21"/>
      <c r="FY675" s="21"/>
      <c r="FZ675" s="21"/>
      <c r="GA675" s="21"/>
      <c r="GB675" s="21"/>
      <c r="GC675" s="21"/>
      <c r="GD675" s="21"/>
      <c r="GE675" s="21"/>
      <c r="GF675" s="21"/>
      <c r="GG675" s="21"/>
      <c r="GH675" s="21"/>
      <c r="GI675" s="21"/>
      <c r="GJ675" s="21"/>
      <c r="GK675" s="21"/>
      <c r="GL675" s="21"/>
      <c r="GM675" s="21"/>
      <c r="GN675" s="21"/>
      <c r="GO675" s="21"/>
      <c r="GP675" s="21"/>
      <c r="GQ675" s="21"/>
      <c r="GR675" s="21"/>
      <c r="GS675" s="21"/>
      <c r="GT675" s="21"/>
      <c r="GU675" s="21"/>
      <c r="GV675" s="21"/>
      <c r="GW675" s="21"/>
      <c r="GX675" s="21"/>
      <c r="GY675" s="21"/>
      <c r="GZ675" s="21"/>
      <c r="HA675" s="21"/>
      <c r="HB675" s="21"/>
      <c r="HC675" s="21"/>
      <c r="HD675" s="21"/>
      <c r="HE675" s="21"/>
      <c r="HF675" s="21"/>
      <c r="HG675" s="21"/>
      <c r="HH675" s="21"/>
      <c r="HI675" s="21"/>
      <c r="HJ675" s="21"/>
      <c r="HK675" s="21"/>
      <c r="HL675" s="21"/>
      <c r="HM675" s="21"/>
      <c r="HN675" s="21"/>
      <c r="HO675" s="21"/>
      <c r="HP675" s="21"/>
      <c r="HQ675" s="21"/>
      <c r="HR675" s="21"/>
      <c r="HS675" s="21"/>
      <c r="HT675" s="21"/>
      <c r="HU675" s="21"/>
      <c r="HV675" s="21"/>
      <c r="HW675" s="21"/>
      <c r="HX675" s="21"/>
      <c r="HY675" s="21"/>
      <c r="HZ675" s="21"/>
      <c r="IA675" s="21"/>
      <c r="IB675" s="21"/>
      <c r="IC675" s="21"/>
      <c r="ID675" s="21"/>
      <c r="IE675" s="21"/>
      <c r="IF675" s="21"/>
      <c r="IG675" s="21"/>
      <c r="IH675" s="21"/>
      <c r="II675" s="21"/>
      <c r="IJ675" s="21"/>
      <c r="IK675" s="21"/>
      <c r="IL675" s="21"/>
      <c r="IM675" s="21"/>
      <c r="IN675" s="21"/>
      <c r="IO675" s="21"/>
      <c r="IP675" s="21"/>
      <c r="IQ675" s="21"/>
      <c r="IR675" s="21"/>
      <c r="IS675" s="21"/>
      <c r="IT675" s="21"/>
      <c r="IU675" s="21"/>
      <c r="IV675" s="21"/>
      <c r="IW675" s="21"/>
      <c r="IX675" s="21"/>
      <c r="IY675" s="21"/>
      <c r="IZ675" s="21"/>
      <c r="JA675" s="21"/>
      <c r="JB675" s="21"/>
      <c r="JC675" s="21"/>
      <c r="JD675" s="21"/>
      <c r="JE675" s="21"/>
      <c r="JF675" s="21"/>
      <c r="JG675" s="21"/>
      <c r="JH675" s="21"/>
      <c r="JI675" s="21"/>
      <c r="JJ675" s="21"/>
      <c r="JK675" s="21"/>
      <c r="JL675" s="21"/>
      <c r="JM675" s="21"/>
      <c r="JN675" s="21"/>
      <c r="JO675" s="21"/>
      <c r="JP675" s="21"/>
      <c r="JQ675" s="21"/>
      <c r="JR675" s="21"/>
      <c r="JS675" s="21"/>
      <c r="JT675" s="21"/>
      <c r="JU675" s="21"/>
      <c r="JV675" s="21"/>
      <c r="JW675" s="21"/>
      <c r="JX675" s="21"/>
      <c r="JY675" s="21"/>
    </row>
    <row r="676" spans="1:285" ht="31.5" customHeight="1">
      <c r="A676" s="4328" t="s">
        <v>309</v>
      </c>
      <c r="B676" s="5">
        <f>C676/D676</f>
        <v>0.97435897435897434</v>
      </c>
      <c r="C676" s="98">
        <v>38</v>
      </c>
      <c r="D676" s="107">
        <v>39</v>
      </c>
      <c r="E676" s="1268" t="s">
        <v>53</v>
      </c>
      <c r="F676" s="1" t="s">
        <v>53</v>
      </c>
      <c r="G676" s="3" t="s">
        <v>53</v>
      </c>
      <c r="H676" s="1" t="s">
        <v>53</v>
      </c>
      <c r="I676" s="3" t="s">
        <v>53</v>
      </c>
      <c r="J676" s="3" t="s">
        <v>53</v>
      </c>
      <c r="K676" s="3" t="s">
        <v>53</v>
      </c>
      <c r="L676" s="3" t="s">
        <v>53</v>
      </c>
      <c r="M676" s="1" t="s">
        <v>57</v>
      </c>
      <c r="N676" s="3" t="s">
        <v>53</v>
      </c>
      <c r="O676" s="3" t="s">
        <v>53</v>
      </c>
      <c r="P676" s="1" t="s">
        <v>53</v>
      </c>
      <c r="Q676" s="1" t="s">
        <v>53</v>
      </c>
      <c r="R676" s="3" t="s">
        <v>53</v>
      </c>
      <c r="S676" s="3" t="s">
        <v>53</v>
      </c>
      <c r="T676" s="3" t="s">
        <v>53</v>
      </c>
      <c r="U676" s="1" t="s">
        <v>53</v>
      </c>
      <c r="V676" s="1" t="s">
        <v>53</v>
      </c>
      <c r="W676" s="1" t="s">
        <v>53</v>
      </c>
      <c r="X676" s="1" t="s">
        <v>53</v>
      </c>
      <c r="Y676" s="3" t="s">
        <v>53</v>
      </c>
      <c r="Z676" s="1" t="s">
        <v>53</v>
      </c>
      <c r="AA676" s="3" t="s">
        <v>53</v>
      </c>
      <c r="AB676" s="3" t="s">
        <v>53</v>
      </c>
      <c r="AC676" s="3" t="s">
        <v>53</v>
      </c>
      <c r="AD676" s="1" t="s">
        <v>53</v>
      </c>
      <c r="AE676" s="1" t="s">
        <v>53</v>
      </c>
      <c r="AF676" s="1" t="s">
        <v>53</v>
      </c>
      <c r="AG676" s="1" t="s">
        <v>58</v>
      </c>
      <c r="AH676" s="1" t="s">
        <v>53</v>
      </c>
      <c r="AI676" s="1" t="s">
        <v>53</v>
      </c>
      <c r="AJ676" s="3" t="s">
        <v>53</v>
      </c>
      <c r="AK676" s="1" t="s">
        <v>53</v>
      </c>
      <c r="AL676" s="1" t="s">
        <v>54</v>
      </c>
      <c r="AM676" s="1" t="s">
        <v>53</v>
      </c>
      <c r="AN676" s="3" t="s">
        <v>53</v>
      </c>
      <c r="AO676" s="1" t="s">
        <v>53</v>
      </c>
      <c r="AP676" s="1" t="s">
        <v>53</v>
      </c>
      <c r="AQ676" s="1" t="s">
        <v>53</v>
      </c>
      <c r="AR676" s="120" t="s">
        <v>53</v>
      </c>
      <c r="AS676" s="21"/>
      <c r="AT676" s="21"/>
      <c r="AU676" s="21"/>
      <c r="AV676" s="21"/>
      <c r="AW676" s="21"/>
      <c r="AX676" s="21"/>
      <c r="AY676" s="21"/>
      <c r="AZ676" s="21"/>
      <c r="BA676" s="21"/>
      <c r="BB676" s="21"/>
      <c r="BC676" s="21"/>
      <c r="BD676" s="21"/>
      <c r="BE676" s="21"/>
      <c r="BF676" s="21"/>
      <c r="BG676" s="21"/>
      <c r="BH676" s="21"/>
      <c r="BI676" s="21"/>
      <c r="BJ676" s="21"/>
      <c r="BK676" s="21"/>
      <c r="BL676" s="21"/>
      <c r="BM676" s="21"/>
      <c r="BN676" s="21"/>
      <c r="BO676" s="21"/>
      <c r="BP676" s="21"/>
      <c r="BQ676" s="21"/>
      <c r="BR676" s="21"/>
      <c r="BS676" s="21"/>
      <c r="BT676" s="21"/>
      <c r="BU676" s="21"/>
      <c r="BV676" s="21"/>
      <c r="BW676" s="21"/>
      <c r="BX676" s="21"/>
      <c r="BY676" s="21"/>
      <c r="BZ676" s="21"/>
      <c r="CA676" s="21"/>
      <c r="CB676" s="21"/>
      <c r="CC676" s="21"/>
      <c r="CD676" s="21"/>
      <c r="CE676" s="21"/>
      <c r="CF676" s="21"/>
      <c r="CG676" s="21"/>
      <c r="CH676" s="21"/>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1"/>
      <c r="ER676" s="21"/>
      <c r="ES676" s="21"/>
      <c r="ET676" s="21"/>
      <c r="EU676" s="21"/>
      <c r="EV676" s="21"/>
      <c r="EW676" s="21"/>
      <c r="EX676" s="21"/>
      <c r="EY676" s="21"/>
      <c r="EZ676" s="21"/>
      <c r="FA676" s="21"/>
      <c r="FB676" s="21"/>
      <c r="FC676" s="21"/>
      <c r="FD676" s="21"/>
      <c r="FE676" s="21"/>
      <c r="FF676" s="21"/>
      <c r="FG676" s="21"/>
      <c r="FH676" s="21"/>
      <c r="FI676" s="21"/>
      <c r="FJ676" s="21"/>
      <c r="FK676" s="21"/>
      <c r="FL676" s="21"/>
      <c r="FM676" s="21"/>
      <c r="FN676" s="21"/>
      <c r="FO676" s="21"/>
      <c r="FP676" s="21"/>
      <c r="FQ676" s="21"/>
      <c r="FR676" s="21"/>
      <c r="FS676" s="21"/>
      <c r="FT676" s="21"/>
      <c r="FU676" s="21"/>
      <c r="FV676" s="21"/>
      <c r="FW676" s="21"/>
      <c r="FX676" s="21"/>
      <c r="FY676" s="21"/>
      <c r="FZ676" s="21"/>
      <c r="GA676" s="21"/>
      <c r="GB676" s="21"/>
      <c r="GC676" s="21"/>
      <c r="GD676" s="21"/>
      <c r="GE676" s="21"/>
      <c r="GF676" s="21"/>
      <c r="GG676" s="21"/>
      <c r="GH676" s="21"/>
      <c r="GI676" s="21"/>
      <c r="GJ676" s="21"/>
      <c r="GK676" s="21"/>
      <c r="GL676" s="21"/>
      <c r="GM676" s="21"/>
      <c r="GN676" s="21"/>
      <c r="GO676" s="21"/>
      <c r="GP676" s="21"/>
      <c r="GQ676" s="21"/>
      <c r="GR676" s="21"/>
      <c r="GS676" s="21"/>
      <c r="GT676" s="21"/>
      <c r="GU676" s="21"/>
      <c r="GV676" s="21"/>
      <c r="GW676" s="21"/>
      <c r="GX676" s="21"/>
      <c r="GY676" s="21"/>
      <c r="GZ676" s="21"/>
      <c r="HA676" s="21"/>
      <c r="HB676" s="21"/>
      <c r="HC676" s="21"/>
      <c r="HD676" s="21"/>
      <c r="HE676" s="21"/>
      <c r="HF676" s="21"/>
      <c r="HG676" s="21"/>
      <c r="HH676" s="21"/>
      <c r="HI676" s="21"/>
      <c r="HJ676" s="21"/>
      <c r="HK676" s="21"/>
      <c r="HL676" s="21"/>
      <c r="HM676" s="21"/>
      <c r="HN676" s="21"/>
      <c r="HO676" s="21"/>
      <c r="HP676" s="21"/>
      <c r="HQ676" s="21"/>
      <c r="HR676" s="21"/>
      <c r="HS676" s="21"/>
      <c r="HT676" s="21"/>
      <c r="HU676" s="21"/>
      <c r="HV676" s="21"/>
      <c r="HW676" s="21"/>
      <c r="HX676" s="21"/>
      <c r="HY676" s="21"/>
      <c r="HZ676" s="21"/>
      <c r="IA676" s="21"/>
      <c r="IB676" s="21"/>
      <c r="IC676" s="21"/>
      <c r="ID676" s="21"/>
      <c r="IE676" s="21"/>
      <c r="IF676" s="21"/>
      <c r="IG676" s="21"/>
      <c r="IH676" s="21"/>
      <c r="II676" s="21"/>
      <c r="IJ676" s="21"/>
      <c r="IK676" s="21"/>
      <c r="IL676" s="21"/>
      <c r="IM676" s="21"/>
      <c r="IN676" s="21"/>
      <c r="IO676" s="21"/>
      <c r="IP676" s="21"/>
      <c r="IQ676" s="21"/>
      <c r="IR676" s="21"/>
      <c r="IS676" s="21"/>
      <c r="IT676" s="21"/>
      <c r="IU676" s="21"/>
      <c r="IV676" s="21"/>
      <c r="IW676" s="21"/>
      <c r="IX676" s="21"/>
      <c r="IY676" s="21"/>
      <c r="IZ676" s="21"/>
      <c r="JA676" s="21"/>
      <c r="JB676" s="21"/>
      <c r="JC676" s="21"/>
      <c r="JD676" s="21"/>
      <c r="JE676" s="21"/>
      <c r="JF676" s="21"/>
      <c r="JG676" s="21"/>
      <c r="JH676" s="21"/>
      <c r="JI676" s="21"/>
      <c r="JJ676" s="21"/>
      <c r="JK676" s="21"/>
      <c r="JL676" s="21"/>
      <c r="JM676" s="21"/>
      <c r="JN676" s="21"/>
      <c r="JO676" s="21"/>
      <c r="JP676" s="21"/>
      <c r="JQ676" s="21"/>
      <c r="JR676" s="21"/>
      <c r="JS676" s="21"/>
      <c r="JT676" s="21"/>
      <c r="JU676" s="21"/>
      <c r="JV676" s="21"/>
      <c r="JW676" s="21"/>
      <c r="JX676" s="21"/>
      <c r="JY676" s="21"/>
    </row>
    <row r="677" spans="1:285" ht="31.5" customHeight="1">
      <c r="A677" s="4328" t="s">
        <v>310</v>
      </c>
      <c r="B677" s="25"/>
      <c r="C677" s="25"/>
      <c r="D677" s="111"/>
      <c r="E677" s="44"/>
      <c r="F677" s="44"/>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124"/>
      <c r="AS677" s="21"/>
      <c r="AT677" s="21"/>
      <c r="AU677" s="21"/>
      <c r="AV677" s="21"/>
      <c r="AW677" s="21"/>
      <c r="AX677" s="21"/>
      <c r="AY677" s="21"/>
      <c r="AZ677" s="21"/>
      <c r="BA677" s="21"/>
      <c r="BB677" s="21"/>
      <c r="BC677" s="21"/>
      <c r="BD677" s="21"/>
      <c r="BE677" s="21"/>
      <c r="BF677" s="21"/>
      <c r="BG677" s="21"/>
      <c r="BH677" s="21"/>
      <c r="BI677" s="21"/>
      <c r="BJ677" s="21"/>
      <c r="BK677" s="21"/>
      <c r="BL677" s="21"/>
      <c r="BM677" s="21"/>
      <c r="BN677" s="21"/>
      <c r="BO677" s="21"/>
      <c r="BP677" s="21"/>
      <c r="BQ677" s="21"/>
      <c r="BR677" s="21"/>
      <c r="BS677" s="21"/>
      <c r="BT677" s="21"/>
      <c r="BU677" s="21"/>
      <c r="BV677" s="21"/>
      <c r="BW677" s="21"/>
      <c r="BX677" s="21"/>
      <c r="BY677" s="21"/>
      <c r="BZ677" s="21"/>
      <c r="CA677" s="21"/>
      <c r="CB677" s="21"/>
      <c r="CC677" s="21"/>
      <c r="CD677" s="21"/>
      <c r="CE677" s="21"/>
      <c r="CF677" s="21"/>
      <c r="CG677" s="21"/>
      <c r="CH677" s="21"/>
      <c r="CI677" s="21"/>
      <c r="CJ677" s="21"/>
      <c r="CK677" s="21"/>
      <c r="CL677" s="21"/>
      <c r="CM677" s="21"/>
      <c r="CN677" s="21"/>
      <c r="CO677" s="21"/>
      <c r="CP677" s="21"/>
      <c r="CQ677" s="21"/>
      <c r="CR677" s="21"/>
      <c r="CS677" s="21"/>
      <c r="CT677" s="21"/>
      <c r="CU677" s="21"/>
      <c r="CV677" s="21"/>
      <c r="CW677" s="21"/>
      <c r="CX677" s="21"/>
      <c r="CY677" s="21"/>
      <c r="CZ677" s="21"/>
      <c r="DA677" s="21"/>
      <c r="DB677" s="21"/>
      <c r="DC677" s="21"/>
      <c r="DD677" s="21"/>
      <c r="DE677" s="21"/>
      <c r="DF677" s="21"/>
      <c r="DG677" s="21"/>
      <c r="DH677" s="21"/>
      <c r="DI677" s="21"/>
      <c r="DJ677" s="21"/>
      <c r="DK677" s="21"/>
      <c r="DL677" s="21"/>
      <c r="DM677" s="21"/>
      <c r="DN677" s="21"/>
      <c r="DO677" s="21"/>
      <c r="DP677" s="21"/>
      <c r="DQ677" s="21"/>
      <c r="DR677" s="21"/>
      <c r="DS677" s="21"/>
      <c r="DT677" s="21"/>
      <c r="DU677" s="21"/>
      <c r="DV677" s="21"/>
      <c r="DW677" s="21"/>
      <c r="DX677" s="21"/>
      <c r="DY677" s="21"/>
      <c r="DZ677" s="21"/>
      <c r="EA677" s="21"/>
      <c r="EB677" s="21"/>
      <c r="EC677" s="21"/>
      <c r="ED677" s="21"/>
      <c r="EE677" s="21"/>
      <c r="EF677" s="21"/>
      <c r="EG677" s="21"/>
      <c r="EH677" s="21"/>
      <c r="EI677" s="21"/>
      <c r="EJ677" s="21"/>
      <c r="EK677" s="21"/>
      <c r="EL677" s="21"/>
      <c r="EM677" s="21"/>
      <c r="EN677" s="21"/>
      <c r="EO677" s="21"/>
      <c r="EP677" s="21"/>
      <c r="EQ677" s="21"/>
      <c r="ER677" s="21"/>
      <c r="ES677" s="21"/>
      <c r="ET677" s="21"/>
      <c r="EU677" s="21"/>
      <c r="EV677" s="21"/>
      <c r="EW677" s="21"/>
      <c r="EX677" s="21"/>
      <c r="EY677" s="21"/>
      <c r="EZ677" s="21"/>
      <c r="FA677" s="21"/>
      <c r="FB677" s="21"/>
      <c r="FC677" s="21"/>
      <c r="FD677" s="21"/>
      <c r="FE677" s="21"/>
      <c r="FF677" s="21"/>
      <c r="FG677" s="21"/>
      <c r="FH677" s="21"/>
      <c r="FI677" s="21"/>
      <c r="FJ677" s="21"/>
      <c r="FK677" s="21"/>
      <c r="FL677" s="21"/>
      <c r="FM677" s="21"/>
      <c r="FN677" s="21"/>
      <c r="FO677" s="21"/>
      <c r="FP677" s="21"/>
      <c r="FQ677" s="21"/>
      <c r="FR677" s="21"/>
      <c r="FS677" s="21"/>
      <c r="FT677" s="21"/>
      <c r="FU677" s="21"/>
      <c r="FV677" s="21"/>
      <c r="FW677" s="21"/>
      <c r="FX677" s="21"/>
      <c r="FY677" s="21"/>
      <c r="FZ677" s="21"/>
      <c r="GA677" s="21"/>
      <c r="GB677" s="21"/>
      <c r="GC677" s="21"/>
      <c r="GD677" s="21"/>
      <c r="GE677" s="21"/>
      <c r="GF677" s="21"/>
      <c r="GG677" s="21"/>
      <c r="GH677" s="21"/>
      <c r="GI677" s="21"/>
      <c r="GJ677" s="21"/>
      <c r="GK677" s="21"/>
      <c r="GL677" s="21"/>
      <c r="GM677" s="21"/>
      <c r="GN677" s="21"/>
      <c r="GO677" s="21"/>
      <c r="GP677" s="21"/>
      <c r="GQ677" s="21"/>
      <c r="GR677" s="21"/>
      <c r="GS677" s="21"/>
      <c r="GT677" s="21"/>
      <c r="GU677" s="21"/>
      <c r="GV677" s="21"/>
      <c r="GW677" s="21"/>
      <c r="GX677" s="21"/>
      <c r="GY677" s="21"/>
      <c r="GZ677" s="21"/>
      <c r="HA677" s="21"/>
      <c r="HB677" s="21"/>
      <c r="HC677" s="21"/>
      <c r="HD677" s="21"/>
      <c r="HE677" s="21"/>
      <c r="HF677" s="21"/>
      <c r="HG677" s="21"/>
      <c r="HH677" s="21"/>
      <c r="HI677" s="21"/>
      <c r="HJ677" s="21"/>
      <c r="HK677" s="21"/>
      <c r="HL677" s="21"/>
      <c r="HM677" s="21"/>
      <c r="HN677" s="21"/>
      <c r="HO677" s="21"/>
      <c r="HP677" s="21"/>
      <c r="HQ677" s="21"/>
      <c r="HR677" s="21"/>
      <c r="HS677" s="21"/>
      <c r="HT677" s="21"/>
      <c r="HU677" s="21"/>
      <c r="HV677" s="21"/>
      <c r="HW677" s="21"/>
      <c r="HX677" s="21"/>
      <c r="HY677" s="21"/>
      <c r="HZ677" s="21"/>
      <c r="IA677" s="21"/>
      <c r="IB677" s="21"/>
      <c r="IC677" s="21"/>
      <c r="ID677" s="21"/>
      <c r="IE677" s="21"/>
      <c r="IF677" s="21"/>
      <c r="IG677" s="21"/>
      <c r="IH677" s="21"/>
      <c r="II677" s="21"/>
      <c r="IJ677" s="21"/>
      <c r="IK677" s="21"/>
      <c r="IL677" s="21"/>
      <c r="IM677" s="21"/>
      <c r="IN677" s="21"/>
      <c r="IO677" s="21"/>
      <c r="IP677" s="21"/>
      <c r="IQ677" s="21"/>
      <c r="IR677" s="21"/>
      <c r="IS677" s="21"/>
      <c r="IT677" s="21"/>
      <c r="IU677" s="21"/>
      <c r="IV677" s="21"/>
      <c r="IW677" s="21"/>
      <c r="IX677" s="21"/>
      <c r="IY677" s="21"/>
      <c r="IZ677" s="21"/>
      <c r="JA677" s="21"/>
      <c r="JB677" s="21"/>
      <c r="JC677" s="21"/>
      <c r="JD677" s="21"/>
      <c r="JE677" s="21"/>
      <c r="JF677" s="21"/>
      <c r="JG677" s="21"/>
      <c r="JH677" s="21"/>
      <c r="JI677" s="21"/>
      <c r="JJ677" s="21"/>
      <c r="JK677" s="21"/>
      <c r="JL677" s="21"/>
      <c r="JM677" s="21"/>
      <c r="JN677" s="21"/>
      <c r="JO677" s="21"/>
      <c r="JP677" s="21"/>
      <c r="JQ677" s="21"/>
      <c r="JR677" s="21"/>
      <c r="JS677" s="21"/>
      <c r="JT677" s="21"/>
      <c r="JU677" s="21"/>
      <c r="JV677" s="21"/>
      <c r="JW677" s="21"/>
      <c r="JX677" s="21"/>
      <c r="JY677" s="21"/>
    </row>
    <row r="678" spans="1:285" ht="16.5" customHeight="1">
      <c r="A678" s="4329" t="s">
        <v>311</v>
      </c>
      <c r="B678" s="5">
        <f t="shared" ref="B678:B682" si="35">C678/D678</f>
        <v>0.55555555555555558</v>
      </c>
      <c r="C678" s="98">
        <v>20</v>
      </c>
      <c r="D678" s="107">
        <v>36</v>
      </c>
      <c r="E678" s="4" t="s">
        <v>77</v>
      </c>
      <c r="F678" s="1" t="s">
        <v>53</v>
      </c>
      <c r="G678" s="1" t="s">
        <v>77</v>
      </c>
      <c r="H678" s="1" t="s">
        <v>77</v>
      </c>
      <c r="I678" s="1" t="s">
        <v>53</v>
      </c>
      <c r="J678" s="1" t="s">
        <v>53</v>
      </c>
      <c r="K678" s="38" t="s">
        <v>53</v>
      </c>
      <c r="L678" s="1" t="s">
        <v>77</v>
      </c>
      <c r="M678" s="1" t="s">
        <v>77</v>
      </c>
      <c r="N678" s="1" t="s">
        <v>77</v>
      </c>
      <c r="O678" s="1" t="s">
        <v>53</v>
      </c>
      <c r="P678" s="1" t="s">
        <v>77</v>
      </c>
      <c r="Q678" s="1" t="s">
        <v>77</v>
      </c>
      <c r="R678" s="1" t="s">
        <v>53</v>
      </c>
      <c r="S678" s="1" t="s">
        <v>53</v>
      </c>
      <c r="T678" s="1" t="s">
        <v>77</v>
      </c>
      <c r="U678" s="1" t="s">
        <v>53</v>
      </c>
      <c r="V678" s="1" t="s">
        <v>77</v>
      </c>
      <c r="W678" s="1" t="s">
        <v>53</v>
      </c>
      <c r="X678" s="1" t="s">
        <v>53</v>
      </c>
      <c r="Y678" s="1" t="s">
        <v>77</v>
      </c>
      <c r="Z678" s="1" t="s">
        <v>53</v>
      </c>
      <c r="AA678" s="1" t="s">
        <v>53</v>
      </c>
      <c r="AB678" s="1" t="s">
        <v>77</v>
      </c>
      <c r="AC678" s="1" t="s">
        <v>53</v>
      </c>
      <c r="AD678" s="1" t="s">
        <v>53</v>
      </c>
      <c r="AE678" s="1" t="s">
        <v>77</v>
      </c>
      <c r="AF678" s="1" t="s">
        <v>53</v>
      </c>
      <c r="AG678" s="1" t="s">
        <v>77</v>
      </c>
      <c r="AH678" s="1" t="s">
        <v>77</v>
      </c>
      <c r="AI678" s="1" t="s">
        <v>77</v>
      </c>
      <c r="AJ678" s="1" t="s">
        <v>53</v>
      </c>
      <c r="AK678" s="1" t="s">
        <v>53</v>
      </c>
      <c r="AL678" s="1" t="s">
        <v>77</v>
      </c>
      <c r="AM678" s="1" t="s">
        <v>77</v>
      </c>
      <c r="AN678" s="1" t="s">
        <v>53</v>
      </c>
      <c r="AO678" s="1" t="s">
        <v>77</v>
      </c>
      <c r="AP678" s="1" t="s">
        <v>53</v>
      </c>
      <c r="AQ678" s="1" t="s">
        <v>77</v>
      </c>
      <c r="AR678" s="120" t="s">
        <v>77</v>
      </c>
      <c r="AS678" s="21"/>
      <c r="AT678" s="21"/>
      <c r="AU678" s="21"/>
      <c r="AV678" s="21"/>
      <c r="AW678" s="21"/>
      <c r="AX678" s="21"/>
      <c r="AY678" s="21"/>
      <c r="AZ678" s="21"/>
      <c r="BA678" s="21"/>
      <c r="BB678" s="21"/>
      <c r="BC678" s="21"/>
      <c r="BD678" s="21"/>
      <c r="BE678" s="21"/>
      <c r="BF678" s="21"/>
      <c r="BG678" s="21"/>
      <c r="BH678" s="21"/>
      <c r="BI678" s="21"/>
      <c r="BJ678" s="21"/>
      <c r="BK678" s="21"/>
      <c r="BL678" s="21"/>
      <c r="BM678" s="21"/>
      <c r="BN678" s="21"/>
      <c r="BO678" s="21"/>
      <c r="BP678" s="21"/>
      <c r="BQ678" s="21"/>
      <c r="BR678" s="21"/>
      <c r="BS678" s="21"/>
      <c r="BT678" s="21"/>
      <c r="BU678" s="21"/>
      <c r="BV678" s="21"/>
      <c r="BW678" s="21"/>
      <c r="BX678" s="21"/>
      <c r="BY678" s="21"/>
      <c r="BZ678" s="21"/>
      <c r="CA678" s="21"/>
      <c r="CB678" s="21"/>
      <c r="CC678" s="21"/>
      <c r="CD678" s="21"/>
      <c r="CE678" s="21"/>
      <c r="CF678" s="21"/>
      <c r="CG678" s="21"/>
      <c r="CH678" s="21"/>
      <c r="CI678" s="21"/>
      <c r="CJ678" s="21"/>
      <c r="CK678" s="21"/>
      <c r="CL678" s="21"/>
      <c r="CM678" s="21"/>
      <c r="CN678" s="21"/>
      <c r="CO678" s="21"/>
      <c r="CP678" s="21"/>
      <c r="CQ678" s="21"/>
      <c r="CR678" s="21"/>
      <c r="CS678" s="21"/>
      <c r="CT678" s="21"/>
      <c r="CU678" s="21"/>
      <c r="CV678" s="21"/>
      <c r="CW678" s="21"/>
      <c r="CX678" s="21"/>
      <c r="CY678" s="21"/>
      <c r="CZ678" s="21"/>
      <c r="DA678" s="21"/>
      <c r="DB678" s="21"/>
      <c r="DC678" s="21"/>
      <c r="DD678" s="21"/>
      <c r="DE678" s="21"/>
      <c r="DF678" s="21"/>
      <c r="DG678" s="21"/>
      <c r="DH678" s="21"/>
      <c r="DI678" s="21"/>
      <c r="DJ678" s="21"/>
      <c r="DK678" s="21"/>
      <c r="DL678" s="21"/>
      <c r="DM678" s="21"/>
      <c r="DN678" s="21"/>
      <c r="DO678" s="21"/>
      <c r="DP678" s="21"/>
      <c r="DQ678" s="21"/>
      <c r="DR678" s="21"/>
      <c r="DS678" s="21"/>
      <c r="DT678" s="21"/>
      <c r="DU678" s="21"/>
      <c r="DV678" s="21"/>
      <c r="DW678" s="21"/>
      <c r="DX678" s="21"/>
      <c r="DY678" s="21"/>
      <c r="DZ678" s="21"/>
      <c r="EA678" s="21"/>
      <c r="EB678" s="21"/>
      <c r="EC678" s="21"/>
      <c r="ED678" s="21"/>
      <c r="EE678" s="21"/>
      <c r="EF678" s="21"/>
      <c r="EG678" s="21"/>
      <c r="EH678" s="21"/>
      <c r="EI678" s="21"/>
      <c r="EJ678" s="21"/>
      <c r="EK678" s="21"/>
      <c r="EL678" s="21"/>
      <c r="EM678" s="21"/>
      <c r="EN678" s="21"/>
      <c r="EO678" s="21"/>
      <c r="EP678" s="21"/>
      <c r="EQ678" s="21"/>
      <c r="ER678" s="21"/>
      <c r="ES678" s="21"/>
      <c r="ET678" s="21"/>
      <c r="EU678" s="21"/>
      <c r="EV678" s="21"/>
      <c r="EW678" s="21"/>
      <c r="EX678" s="21"/>
      <c r="EY678" s="21"/>
      <c r="EZ678" s="21"/>
      <c r="FA678" s="21"/>
      <c r="FB678" s="21"/>
      <c r="FC678" s="21"/>
      <c r="FD678" s="21"/>
      <c r="FE678" s="21"/>
      <c r="FF678" s="21"/>
      <c r="FG678" s="21"/>
      <c r="FH678" s="21"/>
      <c r="FI678" s="21"/>
      <c r="FJ678" s="21"/>
      <c r="FK678" s="21"/>
      <c r="FL678" s="21"/>
      <c r="FM678" s="21"/>
      <c r="FN678" s="21"/>
      <c r="FO678" s="21"/>
      <c r="FP678" s="21"/>
      <c r="FQ678" s="21"/>
      <c r="FR678" s="21"/>
      <c r="FS678" s="21"/>
      <c r="FT678" s="21"/>
      <c r="FU678" s="21"/>
      <c r="FV678" s="21"/>
      <c r="FW678" s="21"/>
      <c r="FX678" s="21"/>
      <c r="FY678" s="21"/>
      <c r="FZ678" s="21"/>
      <c r="GA678" s="21"/>
      <c r="GB678" s="21"/>
      <c r="GC678" s="21"/>
      <c r="GD678" s="21"/>
      <c r="GE678" s="21"/>
      <c r="GF678" s="21"/>
      <c r="GG678" s="21"/>
      <c r="GH678" s="21"/>
      <c r="GI678" s="21"/>
      <c r="GJ678" s="21"/>
      <c r="GK678" s="21"/>
      <c r="GL678" s="21"/>
      <c r="GM678" s="21"/>
      <c r="GN678" s="21"/>
      <c r="GO678" s="21"/>
      <c r="GP678" s="21"/>
      <c r="GQ678" s="21"/>
      <c r="GR678" s="21"/>
      <c r="GS678" s="21"/>
      <c r="GT678" s="21"/>
      <c r="GU678" s="21"/>
      <c r="GV678" s="21"/>
      <c r="GW678" s="21"/>
      <c r="GX678" s="21"/>
      <c r="GY678" s="21"/>
      <c r="GZ678" s="21"/>
      <c r="HA678" s="21"/>
      <c r="HB678" s="21"/>
      <c r="HC678" s="21"/>
      <c r="HD678" s="21"/>
      <c r="HE678" s="21"/>
      <c r="HF678" s="21"/>
      <c r="HG678" s="21"/>
      <c r="HH678" s="21"/>
      <c r="HI678" s="21"/>
      <c r="HJ678" s="21"/>
      <c r="HK678" s="21"/>
      <c r="HL678" s="21"/>
      <c r="HM678" s="21"/>
      <c r="HN678" s="21"/>
      <c r="HO678" s="21"/>
      <c r="HP678" s="21"/>
      <c r="HQ678" s="21"/>
      <c r="HR678" s="21"/>
      <c r="HS678" s="21"/>
      <c r="HT678" s="21"/>
      <c r="HU678" s="21"/>
      <c r="HV678" s="21"/>
      <c r="HW678" s="21"/>
      <c r="HX678" s="21"/>
      <c r="HY678" s="21"/>
      <c r="HZ678" s="21"/>
      <c r="IA678" s="21"/>
      <c r="IB678" s="21"/>
      <c r="IC678" s="21"/>
      <c r="ID678" s="21"/>
      <c r="IE678" s="21"/>
      <c r="IF678" s="21"/>
      <c r="IG678" s="21"/>
      <c r="IH678" s="21"/>
      <c r="II678" s="21"/>
      <c r="IJ678" s="21"/>
      <c r="IK678" s="21"/>
      <c r="IL678" s="21"/>
      <c r="IM678" s="21"/>
      <c r="IN678" s="21"/>
      <c r="IO678" s="21"/>
      <c r="IP678" s="21"/>
      <c r="IQ678" s="21"/>
      <c r="IR678" s="21"/>
      <c r="IS678" s="21"/>
      <c r="IT678" s="21"/>
      <c r="IU678" s="21"/>
      <c r="IV678" s="21"/>
      <c r="IW678" s="21"/>
      <c r="IX678" s="21"/>
      <c r="IY678" s="21"/>
      <c r="IZ678" s="21"/>
      <c r="JA678" s="21"/>
      <c r="JB678" s="21"/>
      <c r="JC678" s="21"/>
      <c r="JD678" s="21"/>
      <c r="JE678" s="21"/>
      <c r="JF678" s="21"/>
      <c r="JG678" s="21"/>
      <c r="JH678" s="21"/>
      <c r="JI678" s="21"/>
      <c r="JJ678" s="21"/>
      <c r="JK678" s="21"/>
      <c r="JL678" s="21"/>
      <c r="JM678" s="21"/>
      <c r="JN678" s="21"/>
      <c r="JO678" s="21"/>
      <c r="JP678" s="21"/>
      <c r="JQ678" s="21"/>
      <c r="JR678" s="21"/>
      <c r="JS678" s="21"/>
      <c r="JT678" s="21"/>
      <c r="JU678" s="21"/>
      <c r="JV678" s="21"/>
      <c r="JW678" s="21"/>
      <c r="JX678" s="21"/>
      <c r="JY678" s="21"/>
    </row>
    <row r="679" spans="1:285" ht="16.5" customHeight="1">
      <c r="A679" s="4329" t="s">
        <v>312</v>
      </c>
      <c r="B679" s="5">
        <f t="shared" si="35"/>
        <v>0.27777777777777779</v>
      </c>
      <c r="C679" s="98">
        <v>10</v>
      </c>
      <c r="D679" s="107">
        <v>36</v>
      </c>
      <c r="E679" s="4" t="s">
        <v>77</v>
      </c>
      <c r="F679" s="1" t="s">
        <v>77</v>
      </c>
      <c r="G679" s="1" t="s">
        <v>53</v>
      </c>
      <c r="H679" s="1" t="s">
        <v>77</v>
      </c>
      <c r="I679" s="1" t="s">
        <v>77</v>
      </c>
      <c r="J679" s="1" t="s">
        <v>77</v>
      </c>
      <c r="K679" s="38" t="s">
        <v>77</v>
      </c>
      <c r="L679" s="1" t="s">
        <v>53</v>
      </c>
      <c r="M679" s="1" t="s">
        <v>77</v>
      </c>
      <c r="N679" s="1" t="s">
        <v>53</v>
      </c>
      <c r="O679" s="1" t="s">
        <v>77</v>
      </c>
      <c r="P679" s="1" t="s">
        <v>77</v>
      </c>
      <c r="Q679" s="1" t="s">
        <v>53</v>
      </c>
      <c r="R679" s="1" t="s">
        <v>77</v>
      </c>
      <c r="S679" s="1" t="s">
        <v>77</v>
      </c>
      <c r="T679" s="1" t="s">
        <v>53</v>
      </c>
      <c r="U679" s="1" t="s">
        <v>77</v>
      </c>
      <c r="V679" s="1" t="s">
        <v>77</v>
      </c>
      <c r="W679" s="1" t="s">
        <v>77</v>
      </c>
      <c r="X679" s="1" t="s">
        <v>77</v>
      </c>
      <c r="Y679" s="1" t="s">
        <v>77</v>
      </c>
      <c r="Z679" s="1" t="s">
        <v>77</v>
      </c>
      <c r="AA679" s="1" t="s">
        <v>77</v>
      </c>
      <c r="AB679" s="1" t="s">
        <v>53</v>
      </c>
      <c r="AC679" s="1" t="s">
        <v>77</v>
      </c>
      <c r="AD679" s="1" t="s">
        <v>77</v>
      </c>
      <c r="AE679" s="1" t="s">
        <v>77</v>
      </c>
      <c r="AF679" s="1" t="s">
        <v>77</v>
      </c>
      <c r="AG679" s="1" t="s">
        <v>53</v>
      </c>
      <c r="AH679" s="1" t="s">
        <v>77</v>
      </c>
      <c r="AI679" s="1" t="s">
        <v>53</v>
      </c>
      <c r="AJ679" s="1" t="s">
        <v>77</v>
      </c>
      <c r="AK679" s="1" t="s">
        <v>77</v>
      </c>
      <c r="AL679" s="1" t="s">
        <v>77</v>
      </c>
      <c r="AM679" s="1" t="s">
        <v>53</v>
      </c>
      <c r="AN679" s="1" t="s">
        <v>77</v>
      </c>
      <c r="AO679" s="1" t="s">
        <v>77</v>
      </c>
      <c r="AP679" s="1" t="s">
        <v>77</v>
      </c>
      <c r="AQ679" s="1" t="s">
        <v>53</v>
      </c>
      <c r="AR679" s="120" t="s">
        <v>77</v>
      </c>
      <c r="AS679" s="21"/>
      <c r="AT679" s="21"/>
      <c r="AU679" s="21"/>
      <c r="AV679" s="21"/>
      <c r="AW679" s="21"/>
      <c r="AX679" s="21"/>
      <c r="AY679" s="21"/>
      <c r="AZ679" s="21"/>
      <c r="BA679" s="21"/>
      <c r="BB679" s="21"/>
      <c r="BC679" s="21"/>
      <c r="BD679" s="21"/>
      <c r="BE679" s="21"/>
      <c r="BF679" s="21"/>
      <c r="BG679" s="21"/>
      <c r="BH679" s="21"/>
      <c r="BI679" s="21"/>
      <c r="BJ679" s="21"/>
      <c r="BK679" s="21"/>
      <c r="BL679" s="21"/>
      <c r="BM679" s="21"/>
      <c r="BN679" s="21"/>
      <c r="BO679" s="21"/>
      <c r="BP679" s="21"/>
      <c r="BQ679" s="21"/>
      <c r="BR679" s="21"/>
      <c r="BS679" s="21"/>
      <c r="BT679" s="21"/>
      <c r="BU679" s="21"/>
      <c r="BV679" s="21"/>
      <c r="BW679" s="21"/>
      <c r="BX679" s="21"/>
      <c r="BY679" s="21"/>
      <c r="BZ679" s="21"/>
      <c r="CA679" s="21"/>
      <c r="CB679" s="21"/>
      <c r="CC679" s="21"/>
      <c r="CD679" s="21"/>
      <c r="CE679" s="21"/>
      <c r="CF679" s="21"/>
      <c r="CG679" s="21"/>
      <c r="CH679" s="21"/>
      <c r="CI679" s="21"/>
      <c r="CJ679" s="21"/>
      <c r="CK679" s="21"/>
      <c r="CL679" s="21"/>
      <c r="CM679" s="21"/>
      <c r="CN679" s="21"/>
      <c r="CO679" s="21"/>
      <c r="CP679" s="21"/>
      <c r="CQ679" s="21"/>
      <c r="CR679" s="21"/>
      <c r="CS679" s="21"/>
      <c r="CT679" s="21"/>
      <c r="CU679" s="21"/>
      <c r="CV679" s="21"/>
      <c r="CW679" s="21"/>
      <c r="CX679" s="21"/>
      <c r="CY679" s="21"/>
      <c r="CZ679" s="21"/>
      <c r="DA679" s="21"/>
      <c r="DB679" s="21"/>
      <c r="DC679" s="21"/>
      <c r="DD679" s="21"/>
      <c r="DE679" s="21"/>
      <c r="DF679" s="21"/>
      <c r="DG679" s="21"/>
      <c r="DH679" s="21"/>
      <c r="DI679" s="21"/>
      <c r="DJ679" s="21"/>
      <c r="DK679" s="21"/>
      <c r="DL679" s="21"/>
      <c r="DM679" s="21"/>
      <c r="DN679" s="21"/>
      <c r="DO679" s="21"/>
      <c r="DP679" s="21"/>
      <c r="DQ679" s="21"/>
      <c r="DR679" s="21"/>
      <c r="DS679" s="21"/>
      <c r="DT679" s="21"/>
      <c r="DU679" s="21"/>
      <c r="DV679" s="21"/>
      <c r="DW679" s="21"/>
      <c r="DX679" s="21"/>
      <c r="DY679" s="21"/>
      <c r="DZ679" s="21"/>
      <c r="EA679" s="21"/>
      <c r="EB679" s="21"/>
      <c r="EC679" s="21"/>
      <c r="ED679" s="21"/>
      <c r="EE679" s="21"/>
      <c r="EF679" s="21"/>
      <c r="EG679" s="21"/>
      <c r="EH679" s="21"/>
      <c r="EI679" s="21"/>
      <c r="EJ679" s="21"/>
      <c r="EK679" s="21"/>
      <c r="EL679" s="21"/>
      <c r="EM679" s="21"/>
      <c r="EN679" s="21"/>
      <c r="EO679" s="21"/>
      <c r="EP679" s="21"/>
      <c r="EQ679" s="21"/>
      <c r="ER679" s="21"/>
      <c r="ES679" s="21"/>
      <c r="ET679" s="21"/>
      <c r="EU679" s="21"/>
      <c r="EV679" s="21"/>
      <c r="EW679" s="21"/>
      <c r="EX679" s="21"/>
      <c r="EY679" s="21"/>
      <c r="EZ679" s="21"/>
      <c r="FA679" s="21"/>
      <c r="FB679" s="21"/>
      <c r="FC679" s="21"/>
      <c r="FD679" s="21"/>
      <c r="FE679" s="21"/>
      <c r="FF679" s="21"/>
      <c r="FG679" s="21"/>
      <c r="FH679" s="21"/>
      <c r="FI679" s="21"/>
      <c r="FJ679" s="21"/>
      <c r="FK679" s="21"/>
      <c r="FL679" s="21"/>
      <c r="FM679" s="21"/>
      <c r="FN679" s="21"/>
      <c r="FO679" s="21"/>
      <c r="FP679" s="21"/>
      <c r="FQ679" s="21"/>
      <c r="FR679" s="21"/>
      <c r="FS679" s="21"/>
      <c r="FT679" s="21"/>
      <c r="FU679" s="21"/>
      <c r="FV679" s="21"/>
      <c r="FW679" s="21"/>
      <c r="FX679" s="21"/>
      <c r="FY679" s="21"/>
      <c r="FZ679" s="21"/>
      <c r="GA679" s="21"/>
      <c r="GB679" s="21"/>
      <c r="GC679" s="21"/>
      <c r="GD679" s="21"/>
      <c r="GE679" s="21"/>
      <c r="GF679" s="21"/>
      <c r="GG679" s="21"/>
      <c r="GH679" s="21"/>
      <c r="GI679" s="21"/>
      <c r="GJ679" s="21"/>
      <c r="GK679" s="21"/>
      <c r="GL679" s="21"/>
      <c r="GM679" s="21"/>
      <c r="GN679" s="21"/>
      <c r="GO679" s="21"/>
      <c r="GP679" s="21"/>
      <c r="GQ679" s="21"/>
      <c r="GR679" s="21"/>
      <c r="GS679" s="21"/>
      <c r="GT679" s="21"/>
      <c r="GU679" s="21"/>
      <c r="GV679" s="21"/>
      <c r="GW679" s="21"/>
      <c r="GX679" s="21"/>
      <c r="GY679" s="21"/>
      <c r="GZ679" s="21"/>
      <c r="HA679" s="21"/>
      <c r="HB679" s="21"/>
      <c r="HC679" s="21"/>
      <c r="HD679" s="21"/>
      <c r="HE679" s="21"/>
      <c r="HF679" s="21"/>
      <c r="HG679" s="21"/>
      <c r="HH679" s="21"/>
      <c r="HI679" s="21"/>
      <c r="HJ679" s="21"/>
      <c r="HK679" s="21"/>
      <c r="HL679" s="21"/>
      <c r="HM679" s="21"/>
      <c r="HN679" s="21"/>
      <c r="HO679" s="21"/>
      <c r="HP679" s="21"/>
      <c r="HQ679" s="21"/>
      <c r="HR679" s="21"/>
      <c r="HS679" s="21"/>
      <c r="HT679" s="21"/>
      <c r="HU679" s="21"/>
      <c r="HV679" s="21"/>
      <c r="HW679" s="21"/>
      <c r="HX679" s="21"/>
      <c r="HY679" s="21"/>
      <c r="HZ679" s="21"/>
      <c r="IA679" s="21"/>
      <c r="IB679" s="21"/>
      <c r="IC679" s="21"/>
      <c r="ID679" s="21"/>
      <c r="IE679" s="21"/>
      <c r="IF679" s="21"/>
      <c r="IG679" s="21"/>
      <c r="IH679" s="21"/>
      <c r="II679" s="21"/>
      <c r="IJ679" s="21"/>
      <c r="IK679" s="21"/>
      <c r="IL679" s="21"/>
      <c r="IM679" s="21"/>
      <c r="IN679" s="21"/>
      <c r="IO679" s="21"/>
      <c r="IP679" s="21"/>
      <c r="IQ679" s="21"/>
      <c r="IR679" s="21"/>
      <c r="IS679" s="21"/>
      <c r="IT679" s="21"/>
      <c r="IU679" s="21"/>
      <c r="IV679" s="21"/>
      <c r="IW679" s="21"/>
      <c r="IX679" s="21"/>
      <c r="IY679" s="21"/>
      <c r="IZ679" s="21"/>
      <c r="JA679" s="21"/>
      <c r="JB679" s="21"/>
      <c r="JC679" s="21"/>
      <c r="JD679" s="21"/>
      <c r="JE679" s="21"/>
      <c r="JF679" s="21"/>
      <c r="JG679" s="21"/>
      <c r="JH679" s="21"/>
      <c r="JI679" s="21"/>
      <c r="JJ679" s="21"/>
      <c r="JK679" s="21"/>
      <c r="JL679" s="21"/>
      <c r="JM679" s="21"/>
      <c r="JN679" s="21"/>
      <c r="JO679" s="21"/>
      <c r="JP679" s="21"/>
      <c r="JQ679" s="21"/>
      <c r="JR679" s="21"/>
      <c r="JS679" s="21"/>
      <c r="JT679" s="21"/>
      <c r="JU679" s="21"/>
      <c r="JV679" s="21"/>
      <c r="JW679" s="21"/>
      <c r="JX679" s="21"/>
      <c r="JY679" s="21"/>
    </row>
    <row r="680" spans="1:285" ht="16.5" customHeight="1">
      <c r="A680" s="4329" t="s">
        <v>313</v>
      </c>
      <c r="B680" s="5">
        <f t="shared" si="35"/>
        <v>0.1388888888888889</v>
      </c>
      <c r="C680" s="98">
        <v>5</v>
      </c>
      <c r="D680" s="107">
        <v>36</v>
      </c>
      <c r="E680" s="4" t="s">
        <v>77</v>
      </c>
      <c r="F680" s="1" t="s">
        <v>77</v>
      </c>
      <c r="G680" s="1" t="s">
        <v>77</v>
      </c>
      <c r="H680" s="1" t="s">
        <v>77</v>
      </c>
      <c r="I680" s="1" t="s">
        <v>77</v>
      </c>
      <c r="J680" s="1" t="s">
        <v>77</v>
      </c>
      <c r="K680" s="38" t="s">
        <v>77</v>
      </c>
      <c r="L680" s="1" t="s">
        <v>77</v>
      </c>
      <c r="M680" s="1" t="s">
        <v>77</v>
      </c>
      <c r="N680" s="1" t="s">
        <v>77</v>
      </c>
      <c r="O680" s="1" t="s">
        <v>77</v>
      </c>
      <c r="P680" s="1" t="s">
        <v>53</v>
      </c>
      <c r="Q680" s="1" t="s">
        <v>77</v>
      </c>
      <c r="R680" s="1" t="s">
        <v>77</v>
      </c>
      <c r="S680" s="1" t="s">
        <v>77</v>
      </c>
      <c r="T680" s="1" t="s">
        <v>77</v>
      </c>
      <c r="U680" s="1" t="s">
        <v>77</v>
      </c>
      <c r="V680" s="1" t="s">
        <v>53</v>
      </c>
      <c r="W680" s="1" t="s">
        <v>77</v>
      </c>
      <c r="X680" s="1" t="s">
        <v>77</v>
      </c>
      <c r="Y680" s="1" t="s">
        <v>77</v>
      </c>
      <c r="Z680" s="1" t="s">
        <v>77</v>
      </c>
      <c r="AA680" s="1" t="s">
        <v>77</v>
      </c>
      <c r="AB680" s="1" t="s">
        <v>77</v>
      </c>
      <c r="AC680" s="1" t="s">
        <v>77</v>
      </c>
      <c r="AD680" s="1" t="s">
        <v>77</v>
      </c>
      <c r="AE680" s="1" t="s">
        <v>77</v>
      </c>
      <c r="AF680" s="1" t="s">
        <v>77</v>
      </c>
      <c r="AG680" s="1" t="s">
        <v>77</v>
      </c>
      <c r="AH680" s="1" t="s">
        <v>53</v>
      </c>
      <c r="AI680" s="1" t="s">
        <v>77</v>
      </c>
      <c r="AJ680" s="1" t="s">
        <v>77</v>
      </c>
      <c r="AK680" s="1" t="s">
        <v>77</v>
      </c>
      <c r="AL680" s="1" t="s">
        <v>77</v>
      </c>
      <c r="AM680" s="1" t="s">
        <v>77</v>
      </c>
      <c r="AN680" s="1" t="s">
        <v>77</v>
      </c>
      <c r="AO680" s="1" t="s">
        <v>53</v>
      </c>
      <c r="AP680" s="1" t="s">
        <v>77</v>
      </c>
      <c r="AQ680" s="1" t="s">
        <v>77</v>
      </c>
      <c r="AR680" s="120" t="s">
        <v>53</v>
      </c>
      <c r="AS680" s="21"/>
      <c r="AT680" s="21"/>
      <c r="AU680" s="21"/>
      <c r="AV680" s="21"/>
      <c r="AW680" s="21"/>
      <c r="AX680" s="21"/>
      <c r="AY680" s="21"/>
      <c r="AZ680" s="21"/>
      <c r="BA680" s="21"/>
      <c r="BB680" s="21"/>
      <c r="BC680" s="21"/>
      <c r="BD680" s="21"/>
      <c r="BE680" s="21"/>
      <c r="BF680" s="21"/>
      <c r="BG680" s="21"/>
      <c r="BH680" s="21"/>
      <c r="BI680" s="21"/>
      <c r="BJ680" s="21"/>
      <c r="BK680" s="21"/>
      <c r="BL680" s="21"/>
      <c r="BM680" s="21"/>
      <c r="BN680" s="21"/>
      <c r="BO680" s="21"/>
      <c r="BP680" s="21"/>
      <c r="BQ680" s="21"/>
      <c r="BR680" s="21"/>
      <c r="BS680" s="21"/>
      <c r="BT680" s="21"/>
      <c r="BU680" s="21"/>
      <c r="BV680" s="21"/>
      <c r="BW680" s="21"/>
      <c r="BX680" s="21"/>
      <c r="BY680" s="21"/>
      <c r="BZ680" s="21"/>
      <c r="CA680" s="21"/>
      <c r="CB680" s="21"/>
      <c r="CC680" s="21"/>
      <c r="CD680" s="21"/>
      <c r="CE680" s="21"/>
      <c r="CF680" s="21"/>
      <c r="CG680" s="21"/>
      <c r="CH680" s="21"/>
      <c r="CI680" s="21"/>
      <c r="CJ680" s="21"/>
      <c r="CK680" s="21"/>
      <c r="CL680" s="21"/>
      <c r="CM680" s="21"/>
      <c r="CN680" s="21"/>
      <c r="CO680" s="21"/>
      <c r="CP680" s="21"/>
      <c r="CQ680" s="21"/>
      <c r="CR680" s="21"/>
      <c r="CS680" s="21"/>
      <c r="CT680" s="21"/>
      <c r="CU680" s="21"/>
      <c r="CV680" s="21"/>
      <c r="CW680" s="21"/>
      <c r="CX680" s="21"/>
      <c r="CY680" s="21"/>
      <c r="CZ680" s="21"/>
      <c r="DA680" s="21"/>
      <c r="DB680" s="21"/>
      <c r="DC680" s="21"/>
      <c r="DD680" s="21"/>
      <c r="DE680" s="21"/>
      <c r="DF680" s="21"/>
      <c r="DG680" s="21"/>
      <c r="DH680" s="21"/>
      <c r="DI680" s="21"/>
      <c r="DJ680" s="21"/>
      <c r="DK680" s="21"/>
      <c r="DL680" s="21"/>
      <c r="DM680" s="21"/>
      <c r="DN680" s="21"/>
      <c r="DO680" s="21"/>
      <c r="DP680" s="21"/>
      <c r="DQ680" s="21"/>
      <c r="DR680" s="21"/>
      <c r="DS680" s="21"/>
      <c r="DT680" s="21"/>
      <c r="DU680" s="21"/>
      <c r="DV680" s="21"/>
      <c r="DW680" s="21"/>
      <c r="DX680" s="21"/>
      <c r="DY680" s="21"/>
      <c r="DZ680" s="21"/>
      <c r="EA680" s="21"/>
      <c r="EB680" s="21"/>
      <c r="EC680" s="21"/>
      <c r="ED680" s="21"/>
      <c r="EE680" s="21"/>
      <c r="EF680" s="21"/>
      <c r="EG680" s="21"/>
      <c r="EH680" s="21"/>
      <c r="EI680" s="21"/>
      <c r="EJ680" s="21"/>
      <c r="EK680" s="21"/>
      <c r="EL680" s="21"/>
      <c r="EM680" s="21"/>
      <c r="EN680" s="21"/>
      <c r="EO680" s="21"/>
      <c r="EP680" s="21"/>
      <c r="EQ680" s="21"/>
      <c r="ER680" s="21"/>
      <c r="ES680" s="21"/>
      <c r="ET680" s="21"/>
      <c r="EU680" s="21"/>
      <c r="EV680" s="21"/>
      <c r="EW680" s="21"/>
      <c r="EX680" s="21"/>
      <c r="EY680" s="21"/>
      <c r="EZ680" s="21"/>
      <c r="FA680" s="21"/>
      <c r="FB680" s="21"/>
      <c r="FC680" s="21"/>
      <c r="FD680" s="21"/>
      <c r="FE680" s="21"/>
      <c r="FF680" s="21"/>
      <c r="FG680" s="21"/>
      <c r="FH680" s="21"/>
      <c r="FI680" s="21"/>
      <c r="FJ680" s="21"/>
      <c r="FK680" s="21"/>
      <c r="FL680" s="21"/>
      <c r="FM680" s="21"/>
      <c r="FN680" s="21"/>
      <c r="FO680" s="21"/>
      <c r="FP680" s="21"/>
      <c r="FQ680" s="21"/>
      <c r="FR680" s="21"/>
      <c r="FS680" s="21"/>
      <c r="FT680" s="21"/>
      <c r="FU680" s="21"/>
      <c r="FV680" s="21"/>
      <c r="FW680" s="21"/>
      <c r="FX680" s="21"/>
      <c r="FY680" s="21"/>
      <c r="FZ680" s="21"/>
      <c r="GA680" s="21"/>
      <c r="GB680" s="21"/>
      <c r="GC680" s="21"/>
      <c r="GD680" s="21"/>
      <c r="GE680" s="21"/>
      <c r="GF680" s="21"/>
      <c r="GG680" s="21"/>
      <c r="GH680" s="21"/>
      <c r="GI680" s="21"/>
      <c r="GJ680" s="21"/>
      <c r="GK680" s="21"/>
      <c r="GL680" s="21"/>
      <c r="GM680" s="21"/>
      <c r="GN680" s="21"/>
      <c r="GO680" s="21"/>
      <c r="GP680" s="21"/>
      <c r="GQ680" s="21"/>
      <c r="GR680" s="21"/>
      <c r="GS680" s="21"/>
      <c r="GT680" s="21"/>
      <c r="GU680" s="21"/>
      <c r="GV680" s="21"/>
      <c r="GW680" s="21"/>
      <c r="GX680" s="21"/>
      <c r="GY680" s="21"/>
      <c r="GZ680" s="21"/>
      <c r="HA680" s="21"/>
      <c r="HB680" s="21"/>
      <c r="HC680" s="21"/>
      <c r="HD680" s="21"/>
      <c r="HE680" s="21"/>
      <c r="HF680" s="21"/>
      <c r="HG680" s="21"/>
      <c r="HH680" s="21"/>
      <c r="HI680" s="21"/>
      <c r="HJ680" s="21"/>
      <c r="HK680" s="21"/>
      <c r="HL680" s="21"/>
      <c r="HM680" s="21"/>
      <c r="HN680" s="21"/>
      <c r="HO680" s="21"/>
      <c r="HP680" s="21"/>
      <c r="HQ680" s="21"/>
      <c r="HR680" s="21"/>
      <c r="HS680" s="21"/>
      <c r="HT680" s="21"/>
      <c r="HU680" s="21"/>
      <c r="HV680" s="21"/>
      <c r="HW680" s="21"/>
      <c r="HX680" s="21"/>
      <c r="HY680" s="21"/>
      <c r="HZ680" s="21"/>
      <c r="IA680" s="21"/>
      <c r="IB680" s="21"/>
      <c r="IC680" s="21"/>
      <c r="ID680" s="21"/>
      <c r="IE680" s="21"/>
      <c r="IF680" s="21"/>
      <c r="IG680" s="21"/>
      <c r="IH680" s="21"/>
      <c r="II680" s="21"/>
      <c r="IJ680" s="21"/>
      <c r="IK680" s="21"/>
      <c r="IL680" s="21"/>
      <c r="IM680" s="21"/>
      <c r="IN680" s="21"/>
      <c r="IO680" s="21"/>
      <c r="IP680" s="21"/>
      <c r="IQ680" s="21"/>
      <c r="IR680" s="21"/>
      <c r="IS680" s="21"/>
      <c r="IT680" s="21"/>
      <c r="IU680" s="21"/>
      <c r="IV680" s="21"/>
      <c r="IW680" s="21"/>
      <c r="IX680" s="21"/>
      <c r="IY680" s="21"/>
      <c r="IZ680" s="21"/>
      <c r="JA680" s="21"/>
      <c r="JB680" s="21"/>
      <c r="JC680" s="21"/>
      <c r="JD680" s="21"/>
      <c r="JE680" s="21"/>
      <c r="JF680" s="21"/>
      <c r="JG680" s="21"/>
      <c r="JH680" s="21"/>
      <c r="JI680" s="21"/>
      <c r="JJ680" s="21"/>
      <c r="JK680" s="21"/>
      <c r="JL680" s="21"/>
      <c r="JM680" s="21"/>
      <c r="JN680" s="21"/>
      <c r="JO680" s="21"/>
      <c r="JP680" s="21"/>
      <c r="JQ680" s="21"/>
      <c r="JR680" s="21"/>
      <c r="JS680" s="21"/>
      <c r="JT680" s="21"/>
      <c r="JU680" s="21"/>
      <c r="JV680" s="21"/>
      <c r="JW680" s="21"/>
      <c r="JX680" s="21"/>
      <c r="JY680" s="21"/>
    </row>
    <row r="681" spans="1:285" ht="16.5" customHeight="1">
      <c r="A681" s="4329" t="s">
        <v>314</v>
      </c>
      <c r="B681" s="5">
        <f t="shared" si="35"/>
        <v>2.7777777777777776E-2</v>
      </c>
      <c r="C681" s="98">
        <v>1</v>
      </c>
      <c r="D681" s="107">
        <v>36</v>
      </c>
      <c r="E681" s="4" t="s">
        <v>77</v>
      </c>
      <c r="F681" s="1" t="s">
        <v>77</v>
      </c>
      <c r="G681" s="1" t="s">
        <v>77</v>
      </c>
      <c r="H681" s="1" t="s">
        <v>53</v>
      </c>
      <c r="I681" s="1" t="s">
        <v>77</v>
      </c>
      <c r="J681" s="1" t="s">
        <v>77</v>
      </c>
      <c r="K681" s="38" t="s">
        <v>77</v>
      </c>
      <c r="L681" s="1" t="s">
        <v>77</v>
      </c>
      <c r="M681" s="1" t="s">
        <v>77</v>
      </c>
      <c r="N681" s="1" t="s">
        <v>77</v>
      </c>
      <c r="O681" s="1" t="s">
        <v>77</v>
      </c>
      <c r="P681" s="1" t="s">
        <v>77</v>
      </c>
      <c r="Q681" s="1" t="s">
        <v>77</v>
      </c>
      <c r="R681" s="1" t="s">
        <v>77</v>
      </c>
      <c r="S681" s="1" t="s">
        <v>77</v>
      </c>
      <c r="T681" s="1" t="s">
        <v>77</v>
      </c>
      <c r="U681" s="1" t="s">
        <v>77</v>
      </c>
      <c r="V681" s="1" t="s">
        <v>77</v>
      </c>
      <c r="W681" s="1" t="s">
        <v>77</v>
      </c>
      <c r="X681" s="1" t="s">
        <v>77</v>
      </c>
      <c r="Y681" s="1" t="s">
        <v>77</v>
      </c>
      <c r="Z681" s="1" t="s">
        <v>77</v>
      </c>
      <c r="AA681" s="1" t="s">
        <v>77</v>
      </c>
      <c r="AB681" s="1" t="s">
        <v>77</v>
      </c>
      <c r="AC681" s="1" t="s">
        <v>77</v>
      </c>
      <c r="AD681" s="1" t="s">
        <v>77</v>
      </c>
      <c r="AE681" s="1" t="s">
        <v>77</v>
      </c>
      <c r="AF681" s="1" t="s">
        <v>77</v>
      </c>
      <c r="AG681" s="1" t="s">
        <v>77</v>
      </c>
      <c r="AH681" s="1" t="s">
        <v>77</v>
      </c>
      <c r="AI681" s="1" t="s">
        <v>77</v>
      </c>
      <c r="AJ681" s="1" t="s">
        <v>77</v>
      </c>
      <c r="AK681" s="1" t="s">
        <v>77</v>
      </c>
      <c r="AL681" s="1" t="s">
        <v>77</v>
      </c>
      <c r="AM681" s="1" t="s">
        <v>77</v>
      </c>
      <c r="AN681" s="1" t="s">
        <v>77</v>
      </c>
      <c r="AO681" s="1" t="s">
        <v>77</v>
      </c>
      <c r="AP681" s="1" t="s">
        <v>77</v>
      </c>
      <c r="AQ681" s="1" t="s">
        <v>77</v>
      </c>
      <c r="AR681" s="120" t="s">
        <v>77</v>
      </c>
      <c r="AS681" s="21"/>
      <c r="AT681" s="21"/>
      <c r="AU681" s="21"/>
      <c r="AV681" s="21"/>
      <c r="AW681" s="21"/>
      <c r="AX681" s="21"/>
      <c r="AY681" s="21"/>
      <c r="AZ681" s="21"/>
      <c r="BA681" s="21"/>
      <c r="BB681" s="21"/>
      <c r="BC681" s="21"/>
      <c r="BD681" s="21"/>
      <c r="BE681" s="21"/>
      <c r="BF681" s="21"/>
      <c r="BG681" s="21"/>
      <c r="BH681" s="21"/>
      <c r="BI681" s="21"/>
      <c r="BJ681" s="21"/>
      <c r="BK681" s="21"/>
      <c r="BL681" s="21"/>
      <c r="BM681" s="21"/>
      <c r="BN681" s="21"/>
      <c r="BO681" s="21"/>
      <c r="BP681" s="21"/>
      <c r="BQ681" s="21"/>
      <c r="BR681" s="21"/>
      <c r="BS681" s="21"/>
      <c r="BT681" s="21"/>
      <c r="BU681" s="21"/>
      <c r="BV681" s="21"/>
      <c r="BW681" s="21"/>
      <c r="BX681" s="21"/>
      <c r="BY681" s="21"/>
      <c r="BZ681" s="21"/>
      <c r="CA681" s="21"/>
      <c r="CB681" s="21"/>
      <c r="CC681" s="21"/>
      <c r="CD681" s="21"/>
      <c r="CE681" s="21"/>
      <c r="CF681" s="21"/>
      <c r="CG681" s="21"/>
      <c r="CH681" s="21"/>
      <c r="CI681" s="21"/>
      <c r="CJ681" s="21"/>
      <c r="CK681" s="21"/>
      <c r="CL681" s="21"/>
      <c r="CM681" s="21"/>
      <c r="CN681" s="21"/>
      <c r="CO681" s="21"/>
      <c r="CP681" s="21"/>
      <c r="CQ681" s="21"/>
      <c r="CR681" s="21"/>
      <c r="CS681" s="21"/>
      <c r="CT681" s="21"/>
      <c r="CU681" s="21"/>
      <c r="CV681" s="21"/>
      <c r="CW681" s="21"/>
      <c r="CX681" s="21"/>
      <c r="CY681" s="21"/>
      <c r="CZ681" s="21"/>
      <c r="DA681" s="21"/>
      <c r="DB681" s="21"/>
      <c r="DC681" s="21"/>
      <c r="DD681" s="21"/>
      <c r="DE681" s="21"/>
      <c r="DF681" s="21"/>
      <c r="DG681" s="21"/>
      <c r="DH681" s="21"/>
      <c r="DI681" s="21"/>
      <c r="DJ681" s="21"/>
      <c r="DK681" s="21"/>
      <c r="DL681" s="21"/>
      <c r="DM681" s="21"/>
      <c r="DN681" s="21"/>
      <c r="DO681" s="21"/>
      <c r="DP681" s="21"/>
      <c r="DQ681" s="21"/>
      <c r="DR681" s="21"/>
      <c r="DS681" s="21"/>
      <c r="DT681" s="21"/>
      <c r="DU681" s="21"/>
      <c r="DV681" s="21"/>
      <c r="DW681" s="21"/>
      <c r="DX681" s="21"/>
      <c r="DY681" s="21"/>
      <c r="DZ681" s="21"/>
      <c r="EA681" s="21"/>
      <c r="EB681" s="21"/>
      <c r="EC681" s="21"/>
      <c r="ED681" s="21"/>
      <c r="EE681" s="21"/>
      <c r="EF681" s="21"/>
      <c r="EG681" s="21"/>
      <c r="EH681" s="21"/>
      <c r="EI681" s="21"/>
      <c r="EJ681" s="21"/>
      <c r="EK681" s="21"/>
      <c r="EL681" s="21"/>
      <c r="EM681" s="21"/>
      <c r="EN681" s="21"/>
      <c r="EO681" s="21"/>
      <c r="EP681" s="21"/>
      <c r="EQ681" s="21"/>
      <c r="ER681" s="21"/>
      <c r="ES681" s="21"/>
      <c r="ET681" s="21"/>
      <c r="EU681" s="21"/>
      <c r="EV681" s="21"/>
      <c r="EW681" s="21"/>
      <c r="EX681" s="21"/>
      <c r="EY681" s="21"/>
      <c r="EZ681" s="21"/>
      <c r="FA681" s="21"/>
      <c r="FB681" s="21"/>
      <c r="FC681" s="21"/>
      <c r="FD681" s="21"/>
      <c r="FE681" s="21"/>
      <c r="FF681" s="21"/>
      <c r="FG681" s="21"/>
      <c r="FH681" s="21"/>
      <c r="FI681" s="21"/>
      <c r="FJ681" s="21"/>
      <c r="FK681" s="21"/>
      <c r="FL681" s="21"/>
      <c r="FM681" s="21"/>
      <c r="FN681" s="21"/>
      <c r="FO681" s="21"/>
      <c r="FP681" s="21"/>
      <c r="FQ681" s="21"/>
      <c r="FR681" s="21"/>
      <c r="FS681" s="21"/>
      <c r="FT681" s="21"/>
      <c r="FU681" s="21"/>
      <c r="FV681" s="21"/>
      <c r="FW681" s="21"/>
      <c r="FX681" s="21"/>
      <c r="FY681" s="21"/>
      <c r="FZ681" s="21"/>
      <c r="GA681" s="21"/>
      <c r="GB681" s="21"/>
      <c r="GC681" s="21"/>
      <c r="GD681" s="21"/>
      <c r="GE681" s="21"/>
      <c r="GF681" s="21"/>
      <c r="GG681" s="21"/>
      <c r="GH681" s="21"/>
      <c r="GI681" s="21"/>
      <c r="GJ681" s="21"/>
      <c r="GK681" s="21"/>
      <c r="GL681" s="21"/>
      <c r="GM681" s="21"/>
      <c r="GN681" s="21"/>
      <c r="GO681" s="21"/>
      <c r="GP681" s="21"/>
      <c r="GQ681" s="21"/>
      <c r="GR681" s="21"/>
      <c r="GS681" s="21"/>
      <c r="GT681" s="21"/>
      <c r="GU681" s="21"/>
      <c r="GV681" s="21"/>
      <c r="GW681" s="21"/>
      <c r="GX681" s="21"/>
      <c r="GY681" s="21"/>
      <c r="GZ681" s="21"/>
      <c r="HA681" s="21"/>
      <c r="HB681" s="21"/>
      <c r="HC681" s="21"/>
      <c r="HD681" s="21"/>
      <c r="HE681" s="21"/>
      <c r="HF681" s="21"/>
      <c r="HG681" s="21"/>
      <c r="HH681" s="21"/>
      <c r="HI681" s="21"/>
      <c r="HJ681" s="21"/>
      <c r="HK681" s="21"/>
      <c r="HL681" s="21"/>
      <c r="HM681" s="21"/>
      <c r="HN681" s="21"/>
      <c r="HO681" s="21"/>
      <c r="HP681" s="21"/>
      <c r="HQ681" s="21"/>
      <c r="HR681" s="21"/>
      <c r="HS681" s="21"/>
      <c r="HT681" s="21"/>
      <c r="HU681" s="21"/>
      <c r="HV681" s="21"/>
      <c r="HW681" s="21"/>
      <c r="HX681" s="21"/>
      <c r="HY681" s="21"/>
      <c r="HZ681" s="21"/>
      <c r="IA681" s="21"/>
      <c r="IB681" s="21"/>
      <c r="IC681" s="21"/>
      <c r="ID681" s="21"/>
      <c r="IE681" s="21"/>
      <c r="IF681" s="21"/>
      <c r="IG681" s="21"/>
      <c r="IH681" s="21"/>
      <c r="II681" s="21"/>
      <c r="IJ681" s="21"/>
      <c r="IK681" s="21"/>
      <c r="IL681" s="21"/>
      <c r="IM681" s="21"/>
      <c r="IN681" s="21"/>
      <c r="IO681" s="21"/>
      <c r="IP681" s="21"/>
      <c r="IQ681" s="21"/>
      <c r="IR681" s="21"/>
      <c r="IS681" s="21"/>
      <c r="IT681" s="21"/>
      <c r="IU681" s="21"/>
      <c r="IV681" s="21"/>
      <c r="IW681" s="21"/>
      <c r="IX681" s="21"/>
      <c r="IY681" s="21"/>
      <c r="IZ681" s="21"/>
      <c r="JA681" s="21"/>
      <c r="JB681" s="21"/>
      <c r="JC681" s="21"/>
      <c r="JD681" s="21"/>
      <c r="JE681" s="21"/>
      <c r="JF681" s="21"/>
      <c r="JG681" s="21"/>
      <c r="JH681" s="21"/>
      <c r="JI681" s="21"/>
      <c r="JJ681" s="21"/>
      <c r="JK681" s="21"/>
      <c r="JL681" s="21"/>
      <c r="JM681" s="21"/>
      <c r="JN681" s="21"/>
      <c r="JO681" s="21"/>
      <c r="JP681" s="21"/>
      <c r="JQ681" s="21"/>
      <c r="JR681" s="21"/>
      <c r="JS681" s="21"/>
      <c r="JT681" s="21"/>
      <c r="JU681" s="21"/>
      <c r="JV681" s="21"/>
      <c r="JW681" s="21"/>
      <c r="JX681" s="21"/>
      <c r="JY681" s="21"/>
    </row>
    <row r="682" spans="1:285" ht="16.5" customHeight="1">
      <c r="A682" s="4375" t="s">
        <v>315</v>
      </c>
      <c r="B682" s="5">
        <f t="shared" si="35"/>
        <v>0.79487179487179482</v>
      </c>
      <c r="C682" s="98">
        <v>31</v>
      </c>
      <c r="D682" s="107">
        <v>39</v>
      </c>
      <c r="E682" s="1268" t="s">
        <v>54</v>
      </c>
      <c r="F682" s="1" t="s">
        <v>53</v>
      </c>
      <c r="G682" s="10" t="s">
        <v>53</v>
      </c>
      <c r="H682" s="1" t="s">
        <v>54</v>
      </c>
      <c r="I682" s="10" t="s">
        <v>53</v>
      </c>
      <c r="J682" s="9" t="s">
        <v>54</v>
      </c>
      <c r="K682" s="12" t="s">
        <v>54</v>
      </c>
      <c r="L682" s="10" t="s">
        <v>53</v>
      </c>
      <c r="M682" s="1" t="s">
        <v>54</v>
      </c>
      <c r="N682" s="10" t="s">
        <v>53</v>
      </c>
      <c r="O682" s="13" t="s">
        <v>53</v>
      </c>
      <c r="P682" s="1" t="s">
        <v>53</v>
      </c>
      <c r="Q682" s="1" t="s">
        <v>53</v>
      </c>
      <c r="R682" s="1" t="s">
        <v>54</v>
      </c>
      <c r="S682" s="10" t="s">
        <v>53</v>
      </c>
      <c r="T682" s="3" t="s">
        <v>57</v>
      </c>
      <c r="U682" s="1" t="s">
        <v>53</v>
      </c>
      <c r="V682" s="1" t="s">
        <v>53</v>
      </c>
      <c r="W682" s="1" t="s">
        <v>53</v>
      </c>
      <c r="X682" s="1" t="s">
        <v>53</v>
      </c>
      <c r="Y682" s="10" t="s">
        <v>53</v>
      </c>
      <c r="Z682" s="1" t="s">
        <v>54</v>
      </c>
      <c r="AA682" s="10" t="s">
        <v>53</v>
      </c>
      <c r="AB682" s="8" t="s">
        <v>54</v>
      </c>
      <c r="AC682" s="10" t="s">
        <v>53</v>
      </c>
      <c r="AD682" s="1" t="s">
        <v>53</v>
      </c>
      <c r="AE682" s="1" t="s">
        <v>53</v>
      </c>
      <c r="AF682" s="1" t="s">
        <v>53</v>
      </c>
      <c r="AG682" s="10" t="s">
        <v>53</v>
      </c>
      <c r="AH682" s="1" t="s">
        <v>53</v>
      </c>
      <c r="AI682" s="1" t="s">
        <v>53</v>
      </c>
      <c r="AJ682" s="10" t="s">
        <v>53</v>
      </c>
      <c r="AK682" s="1" t="s">
        <v>53</v>
      </c>
      <c r="AL682" s="1" t="s">
        <v>53</v>
      </c>
      <c r="AM682" s="1" t="s">
        <v>53</v>
      </c>
      <c r="AN682" s="10" t="s">
        <v>53</v>
      </c>
      <c r="AO682" s="1" t="s">
        <v>53</v>
      </c>
      <c r="AP682" s="1" t="s">
        <v>316</v>
      </c>
      <c r="AQ682" s="1" t="s">
        <v>53</v>
      </c>
      <c r="AR682" s="120" t="s">
        <v>53</v>
      </c>
      <c r="AS682" s="21"/>
      <c r="AT682" s="21"/>
      <c r="AU682" s="21"/>
      <c r="AV682" s="21"/>
      <c r="AW682" s="21"/>
      <c r="AX682" s="21"/>
      <c r="AY682" s="21"/>
      <c r="AZ682" s="21"/>
      <c r="BA682" s="21"/>
      <c r="BB682" s="21"/>
      <c r="BC682" s="21"/>
      <c r="BD682" s="21"/>
      <c r="BE682" s="21"/>
      <c r="BF682" s="21"/>
      <c r="BG682" s="21"/>
      <c r="BH682" s="21"/>
      <c r="BI682" s="21"/>
      <c r="BJ682" s="21"/>
      <c r="BK682" s="21"/>
      <c r="BL682" s="21"/>
      <c r="BM682" s="21"/>
      <c r="BN682" s="21"/>
      <c r="BO682" s="21"/>
      <c r="BP682" s="21"/>
      <c r="BQ682" s="21"/>
      <c r="BR682" s="21"/>
      <c r="BS682" s="21"/>
      <c r="BT682" s="21"/>
      <c r="BU682" s="21"/>
      <c r="BV682" s="21"/>
      <c r="BW682" s="21"/>
      <c r="BX682" s="21"/>
      <c r="BY682" s="21"/>
      <c r="BZ682" s="21"/>
      <c r="CA682" s="21"/>
      <c r="CB682" s="21"/>
      <c r="CC682" s="21"/>
      <c r="CD682" s="21"/>
      <c r="CE682" s="21"/>
      <c r="CF682" s="21"/>
      <c r="CG682" s="21"/>
      <c r="CH682" s="21"/>
      <c r="CI682" s="21"/>
      <c r="CJ682" s="21"/>
      <c r="CK682" s="21"/>
      <c r="CL682" s="21"/>
      <c r="CM682" s="21"/>
      <c r="CN682" s="21"/>
      <c r="CO682" s="21"/>
      <c r="CP682" s="21"/>
      <c r="CQ682" s="21"/>
      <c r="CR682" s="21"/>
      <c r="CS682" s="21"/>
      <c r="CT682" s="21"/>
      <c r="CU682" s="21"/>
      <c r="CV682" s="21"/>
      <c r="CW682" s="21"/>
      <c r="CX682" s="21"/>
      <c r="CY682" s="21"/>
      <c r="CZ682" s="21"/>
      <c r="DA682" s="21"/>
      <c r="DB682" s="21"/>
      <c r="DC682" s="21"/>
      <c r="DD682" s="21"/>
      <c r="DE682" s="21"/>
      <c r="DF682" s="21"/>
      <c r="DG682" s="21"/>
      <c r="DH682" s="21"/>
      <c r="DI682" s="21"/>
      <c r="DJ682" s="21"/>
      <c r="DK682" s="21"/>
      <c r="DL682" s="21"/>
      <c r="DM682" s="21"/>
      <c r="DN682" s="21"/>
      <c r="DO682" s="21"/>
      <c r="DP682" s="21"/>
      <c r="DQ682" s="21"/>
      <c r="DR682" s="21"/>
      <c r="DS682" s="21"/>
      <c r="DT682" s="21"/>
      <c r="DU682" s="21"/>
      <c r="DV682" s="21"/>
      <c r="DW682" s="21"/>
      <c r="DX682" s="21"/>
      <c r="DY682" s="21"/>
      <c r="DZ682" s="21"/>
      <c r="EA682" s="21"/>
      <c r="EB682" s="21"/>
      <c r="EC682" s="21"/>
      <c r="ED682" s="21"/>
      <c r="EE682" s="21"/>
      <c r="EF682" s="21"/>
      <c r="EG682" s="21"/>
      <c r="EH682" s="21"/>
      <c r="EI682" s="21"/>
      <c r="EJ682" s="21"/>
      <c r="EK682" s="21"/>
      <c r="EL682" s="21"/>
      <c r="EM682" s="21"/>
      <c r="EN682" s="21"/>
      <c r="EO682" s="21"/>
      <c r="EP682" s="21"/>
      <c r="EQ682" s="21"/>
      <c r="ER682" s="21"/>
      <c r="ES682" s="21"/>
      <c r="ET682" s="21"/>
      <c r="EU682" s="21"/>
      <c r="EV682" s="21"/>
      <c r="EW682" s="21"/>
      <c r="EX682" s="21"/>
      <c r="EY682" s="21"/>
      <c r="EZ682" s="21"/>
      <c r="FA682" s="21"/>
      <c r="FB682" s="21"/>
      <c r="FC682" s="21"/>
      <c r="FD682" s="21"/>
      <c r="FE682" s="21"/>
      <c r="FF682" s="21"/>
      <c r="FG682" s="21"/>
      <c r="FH682" s="21"/>
      <c r="FI682" s="21"/>
      <c r="FJ682" s="21"/>
      <c r="FK682" s="21"/>
      <c r="FL682" s="21"/>
      <c r="FM682" s="21"/>
      <c r="FN682" s="21"/>
      <c r="FO682" s="21"/>
      <c r="FP682" s="21"/>
      <c r="FQ682" s="21"/>
      <c r="FR682" s="21"/>
      <c r="FS682" s="21"/>
      <c r="FT682" s="21"/>
      <c r="FU682" s="21"/>
      <c r="FV682" s="21"/>
      <c r="FW682" s="21"/>
      <c r="FX682" s="21"/>
      <c r="FY682" s="21"/>
      <c r="FZ682" s="21"/>
      <c r="GA682" s="21"/>
      <c r="GB682" s="21"/>
      <c r="GC682" s="21"/>
      <c r="GD682" s="21"/>
      <c r="GE682" s="21"/>
      <c r="GF682" s="21"/>
      <c r="GG682" s="21"/>
      <c r="GH682" s="21"/>
      <c r="GI682" s="21"/>
      <c r="GJ682" s="21"/>
      <c r="GK682" s="21"/>
      <c r="GL682" s="21"/>
      <c r="GM682" s="21"/>
      <c r="GN682" s="21"/>
      <c r="GO682" s="21"/>
      <c r="GP682" s="21"/>
      <c r="GQ682" s="21"/>
      <c r="GR682" s="21"/>
      <c r="GS682" s="21"/>
      <c r="GT682" s="21"/>
      <c r="GU682" s="21"/>
      <c r="GV682" s="21"/>
      <c r="GW682" s="21"/>
      <c r="GX682" s="21"/>
      <c r="GY682" s="21"/>
      <c r="GZ682" s="21"/>
      <c r="HA682" s="21"/>
      <c r="HB682" s="21"/>
      <c r="HC682" s="21"/>
      <c r="HD682" s="21"/>
      <c r="HE682" s="21"/>
      <c r="HF682" s="21"/>
      <c r="HG682" s="21"/>
      <c r="HH682" s="21"/>
      <c r="HI682" s="21"/>
      <c r="HJ682" s="21"/>
      <c r="HK682" s="21"/>
      <c r="HL682" s="21"/>
      <c r="HM682" s="21"/>
      <c r="HN682" s="21"/>
      <c r="HO682" s="21"/>
      <c r="HP682" s="21"/>
      <c r="HQ682" s="21"/>
      <c r="HR682" s="21"/>
      <c r="HS682" s="21"/>
      <c r="HT682" s="21"/>
      <c r="HU682" s="21"/>
      <c r="HV682" s="21"/>
      <c r="HW682" s="21"/>
      <c r="HX682" s="21"/>
      <c r="HY682" s="21"/>
      <c r="HZ682" s="21"/>
      <c r="IA682" s="21"/>
      <c r="IB682" s="21"/>
      <c r="IC682" s="21"/>
      <c r="ID682" s="21"/>
      <c r="IE682" s="21"/>
      <c r="IF682" s="21"/>
      <c r="IG682" s="21"/>
      <c r="IH682" s="21"/>
      <c r="II682" s="21"/>
      <c r="IJ682" s="21"/>
      <c r="IK682" s="21"/>
      <c r="IL682" s="21"/>
      <c r="IM682" s="21"/>
      <c r="IN682" s="21"/>
      <c r="IO682" s="21"/>
      <c r="IP682" s="21"/>
      <c r="IQ682" s="21"/>
      <c r="IR682" s="21"/>
      <c r="IS682" s="21"/>
      <c r="IT682" s="21"/>
      <c r="IU682" s="21"/>
      <c r="IV682" s="21"/>
      <c r="IW682" s="21"/>
      <c r="IX682" s="21"/>
      <c r="IY682" s="21"/>
      <c r="IZ682" s="21"/>
      <c r="JA682" s="21"/>
      <c r="JB682" s="21"/>
      <c r="JC682" s="21"/>
      <c r="JD682" s="21"/>
      <c r="JE682" s="21"/>
      <c r="JF682" s="21"/>
      <c r="JG682" s="21"/>
      <c r="JH682" s="21"/>
      <c r="JI682" s="21"/>
      <c r="JJ682" s="21"/>
      <c r="JK682" s="21"/>
      <c r="JL682" s="21"/>
      <c r="JM682" s="21"/>
      <c r="JN682" s="21"/>
      <c r="JO682" s="21"/>
      <c r="JP682" s="21"/>
      <c r="JQ682" s="21"/>
      <c r="JR682" s="21"/>
      <c r="JS682" s="21"/>
      <c r="JT682" s="21"/>
      <c r="JU682" s="21"/>
      <c r="JV682" s="21"/>
      <c r="JW682" s="21"/>
      <c r="JX682" s="21"/>
      <c r="JY682" s="21"/>
    </row>
    <row r="683" spans="1:285" ht="31.5" customHeight="1">
      <c r="A683" s="4375" t="s">
        <v>317</v>
      </c>
      <c r="B683" s="25"/>
      <c r="C683" s="25"/>
      <c r="D683" s="111"/>
      <c r="E683" s="44"/>
      <c r="F683" s="44"/>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c r="AG683" s="44"/>
      <c r="AH683" s="44"/>
      <c r="AI683" s="44"/>
      <c r="AJ683" s="44"/>
      <c r="AK683" s="44"/>
      <c r="AL683" s="44"/>
      <c r="AM683" s="44"/>
      <c r="AN683" s="44"/>
      <c r="AO683" s="44"/>
      <c r="AP683" s="44"/>
      <c r="AQ683" s="44"/>
      <c r="AR683" s="124"/>
      <c r="AS683" s="21"/>
      <c r="AT683" s="21"/>
      <c r="AU683" s="21"/>
      <c r="AV683" s="21"/>
      <c r="AW683" s="21"/>
      <c r="AX683" s="21"/>
      <c r="AY683" s="21"/>
      <c r="AZ683" s="21"/>
      <c r="BA683" s="21"/>
      <c r="BB683" s="21"/>
      <c r="BC683" s="21"/>
      <c r="BD683" s="21"/>
      <c r="BE683" s="21"/>
      <c r="BF683" s="21"/>
      <c r="BG683" s="21"/>
      <c r="BH683" s="21"/>
      <c r="BI683" s="21"/>
      <c r="BJ683" s="21"/>
      <c r="BK683" s="21"/>
      <c r="BL683" s="21"/>
      <c r="BM683" s="21"/>
      <c r="BN683" s="21"/>
      <c r="BO683" s="21"/>
      <c r="BP683" s="21"/>
      <c r="BQ683" s="21"/>
      <c r="BR683" s="21"/>
      <c r="BS683" s="21"/>
      <c r="BT683" s="21"/>
      <c r="BU683" s="21"/>
      <c r="BV683" s="21"/>
      <c r="BW683" s="21"/>
      <c r="BX683" s="21"/>
      <c r="BY683" s="21"/>
      <c r="BZ683" s="21"/>
      <c r="CA683" s="21"/>
      <c r="CB683" s="21"/>
      <c r="CC683" s="21"/>
      <c r="CD683" s="21"/>
      <c r="CE683" s="21"/>
      <c r="CF683" s="21"/>
      <c r="CG683" s="21"/>
      <c r="CH683" s="21"/>
      <c r="CI683" s="21"/>
      <c r="CJ683" s="21"/>
      <c r="CK683" s="21"/>
      <c r="CL683" s="21"/>
      <c r="CM683" s="21"/>
      <c r="CN683" s="21"/>
      <c r="CO683" s="21"/>
      <c r="CP683" s="21"/>
      <c r="CQ683" s="21"/>
      <c r="CR683" s="21"/>
      <c r="CS683" s="21"/>
      <c r="CT683" s="21"/>
      <c r="CU683" s="21"/>
      <c r="CV683" s="21"/>
      <c r="CW683" s="21"/>
      <c r="CX683" s="21"/>
      <c r="CY683" s="21"/>
      <c r="CZ683" s="21"/>
      <c r="DA683" s="21"/>
      <c r="DB683" s="21"/>
      <c r="DC683" s="21"/>
      <c r="DD683" s="21"/>
      <c r="DE683" s="21"/>
      <c r="DF683" s="21"/>
      <c r="DG683" s="21"/>
      <c r="DH683" s="21"/>
      <c r="DI683" s="21"/>
      <c r="DJ683" s="21"/>
      <c r="DK683" s="21"/>
      <c r="DL683" s="21"/>
      <c r="DM683" s="21"/>
      <c r="DN683" s="21"/>
      <c r="DO683" s="21"/>
      <c r="DP683" s="21"/>
      <c r="DQ683" s="21"/>
      <c r="DR683" s="21"/>
      <c r="DS683" s="21"/>
      <c r="DT683" s="21"/>
      <c r="DU683" s="21"/>
      <c r="DV683" s="21"/>
      <c r="DW683" s="21"/>
      <c r="DX683" s="21"/>
      <c r="DY683" s="21"/>
      <c r="DZ683" s="21"/>
      <c r="EA683" s="21"/>
      <c r="EB683" s="21"/>
      <c r="EC683" s="21"/>
      <c r="ED683" s="21"/>
      <c r="EE683" s="21"/>
      <c r="EF683" s="21"/>
      <c r="EG683" s="21"/>
      <c r="EH683" s="21"/>
      <c r="EI683" s="21"/>
      <c r="EJ683" s="21"/>
      <c r="EK683" s="21"/>
      <c r="EL683" s="21"/>
      <c r="EM683" s="21"/>
      <c r="EN683" s="21"/>
      <c r="EO683" s="21"/>
      <c r="EP683" s="21"/>
      <c r="EQ683" s="21"/>
      <c r="ER683" s="21"/>
      <c r="ES683" s="21"/>
      <c r="ET683" s="21"/>
      <c r="EU683" s="21"/>
      <c r="EV683" s="21"/>
      <c r="EW683" s="21"/>
      <c r="EX683" s="21"/>
      <c r="EY683" s="21"/>
      <c r="EZ683" s="21"/>
      <c r="FA683" s="21"/>
      <c r="FB683" s="21"/>
      <c r="FC683" s="21"/>
      <c r="FD683" s="21"/>
      <c r="FE683" s="21"/>
      <c r="FF683" s="21"/>
      <c r="FG683" s="21"/>
      <c r="FH683" s="21"/>
      <c r="FI683" s="21"/>
      <c r="FJ683" s="21"/>
      <c r="FK683" s="21"/>
      <c r="FL683" s="21"/>
      <c r="FM683" s="21"/>
      <c r="FN683" s="21"/>
      <c r="FO683" s="21"/>
      <c r="FP683" s="21"/>
      <c r="FQ683" s="21"/>
      <c r="FR683" s="21"/>
      <c r="FS683" s="21"/>
      <c r="FT683" s="21"/>
      <c r="FU683" s="21"/>
      <c r="FV683" s="21"/>
      <c r="FW683" s="21"/>
      <c r="FX683" s="21"/>
      <c r="FY683" s="21"/>
      <c r="FZ683" s="21"/>
      <c r="GA683" s="21"/>
      <c r="GB683" s="21"/>
      <c r="GC683" s="21"/>
      <c r="GD683" s="21"/>
      <c r="GE683" s="21"/>
      <c r="GF683" s="21"/>
      <c r="GG683" s="21"/>
      <c r="GH683" s="21"/>
      <c r="GI683" s="21"/>
      <c r="GJ683" s="21"/>
      <c r="GK683" s="21"/>
      <c r="GL683" s="21"/>
      <c r="GM683" s="21"/>
      <c r="GN683" s="21"/>
      <c r="GO683" s="21"/>
      <c r="GP683" s="21"/>
      <c r="GQ683" s="21"/>
      <c r="GR683" s="21"/>
      <c r="GS683" s="21"/>
      <c r="GT683" s="21"/>
      <c r="GU683" s="21"/>
      <c r="GV683" s="21"/>
      <c r="GW683" s="21"/>
      <c r="GX683" s="21"/>
      <c r="GY683" s="21"/>
      <c r="GZ683" s="21"/>
      <c r="HA683" s="21"/>
      <c r="HB683" s="21"/>
      <c r="HC683" s="21"/>
      <c r="HD683" s="21"/>
      <c r="HE683" s="21"/>
      <c r="HF683" s="21"/>
      <c r="HG683" s="21"/>
      <c r="HH683" s="21"/>
      <c r="HI683" s="21"/>
      <c r="HJ683" s="21"/>
      <c r="HK683" s="21"/>
      <c r="HL683" s="21"/>
      <c r="HM683" s="21"/>
      <c r="HN683" s="21"/>
      <c r="HO683" s="21"/>
      <c r="HP683" s="21"/>
      <c r="HQ683" s="21"/>
      <c r="HR683" s="21"/>
      <c r="HS683" s="21"/>
      <c r="HT683" s="21"/>
      <c r="HU683" s="21"/>
      <c r="HV683" s="21"/>
      <c r="HW683" s="21"/>
      <c r="HX683" s="21"/>
      <c r="HY683" s="21"/>
      <c r="HZ683" s="21"/>
      <c r="IA683" s="21"/>
      <c r="IB683" s="21"/>
      <c r="IC683" s="21"/>
      <c r="ID683" s="21"/>
      <c r="IE683" s="21"/>
      <c r="IF683" s="21"/>
      <c r="IG683" s="21"/>
      <c r="IH683" s="21"/>
      <c r="II683" s="21"/>
      <c r="IJ683" s="21"/>
      <c r="IK683" s="21"/>
      <c r="IL683" s="21"/>
      <c r="IM683" s="21"/>
      <c r="IN683" s="21"/>
      <c r="IO683" s="21"/>
      <c r="IP683" s="21"/>
      <c r="IQ683" s="21"/>
      <c r="IR683" s="21"/>
      <c r="IS683" s="21"/>
      <c r="IT683" s="21"/>
      <c r="IU683" s="21"/>
      <c r="IV683" s="21"/>
      <c r="IW683" s="21"/>
      <c r="IX683" s="21"/>
      <c r="IY683" s="21"/>
      <c r="IZ683" s="21"/>
      <c r="JA683" s="21"/>
      <c r="JB683" s="21"/>
      <c r="JC683" s="21"/>
      <c r="JD683" s="21"/>
      <c r="JE683" s="21"/>
      <c r="JF683" s="21"/>
      <c r="JG683" s="21"/>
      <c r="JH683" s="21"/>
      <c r="JI683" s="21"/>
      <c r="JJ683" s="21"/>
      <c r="JK683" s="21"/>
      <c r="JL683" s="21"/>
      <c r="JM683" s="21"/>
      <c r="JN683" s="21"/>
      <c r="JO683" s="21"/>
      <c r="JP683" s="21"/>
      <c r="JQ683" s="21"/>
      <c r="JR683" s="21"/>
      <c r="JS683" s="21"/>
      <c r="JT683" s="21"/>
      <c r="JU683" s="21"/>
      <c r="JV683" s="21"/>
      <c r="JW683" s="21"/>
      <c r="JX683" s="21"/>
      <c r="JY683" s="21"/>
    </row>
    <row r="684" spans="1:285" ht="16.5" customHeight="1">
      <c r="A684" s="4329" t="s">
        <v>318</v>
      </c>
      <c r="B684" s="5">
        <f>C684/D684</f>
        <v>0.46153846153846156</v>
      </c>
      <c r="C684" s="98">
        <v>12</v>
      </c>
      <c r="D684" s="107">
        <v>26</v>
      </c>
      <c r="E684" s="4" t="s">
        <v>77</v>
      </c>
      <c r="F684" s="1" t="s">
        <v>53</v>
      </c>
      <c r="G684" s="1" t="s">
        <v>77</v>
      </c>
      <c r="H684" s="1" t="s">
        <v>77</v>
      </c>
      <c r="I684" s="1" t="s">
        <v>77</v>
      </c>
      <c r="J684" s="1" t="s">
        <v>77</v>
      </c>
      <c r="K684" s="38" t="s">
        <v>77</v>
      </c>
      <c r="L684" s="1" t="s">
        <v>53</v>
      </c>
      <c r="M684" s="1" t="s">
        <v>77</v>
      </c>
      <c r="N684" s="1" t="s">
        <v>53</v>
      </c>
      <c r="O684" s="1" t="s">
        <v>53</v>
      </c>
      <c r="P684" s="1" t="s">
        <v>77</v>
      </c>
      <c r="Q684" s="1" t="s">
        <v>77</v>
      </c>
      <c r="R684" s="1" t="s">
        <v>53</v>
      </c>
      <c r="S684" s="1" t="s">
        <v>77</v>
      </c>
      <c r="T684" s="1" t="s">
        <v>77</v>
      </c>
      <c r="U684" s="1" t="s">
        <v>77</v>
      </c>
      <c r="V684" s="1" t="s">
        <v>77</v>
      </c>
      <c r="W684" s="1" t="s">
        <v>77</v>
      </c>
      <c r="X684" s="1" t="s">
        <v>53</v>
      </c>
      <c r="Y684" s="1" t="s">
        <v>77</v>
      </c>
      <c r="Z684" s="1" t="s">
        <v>53</v>
      </c>
      <c r="AA684" s="1" t="s">
        <v>77</v>
      </c>
      <c r="AB684" s="1" t="s">
        <v>77</v>
      </c>
      <c r="AC684" s="1" t="s">
        <v>77</v>
      </c>
      <c r="AD684" s="1" t="s">
        <v>53</v>
      </c>
      <c r="AE684" s="1" t="s">
        <v>53</v>
      </c>
      <c r="AF684" s="1" t="s">
        <v>77</v>
      </c>
      <c r="AG684" s="1" t="s">
        <v>77</v>
      </c>
      <c r="AH684" s="1" t="s">
        <v>53</v>
      </c>
      <c r="AI684" s="1" t="s">
        <v>77</v>
      </c>
      <c r="AJ684" s="1" t="s">
        <v>77</v>
      </c>
      <c r="AK684" s="1" t="s">
        <v>77</v>
      </c>
      <c r="AL684" s="1" t="s">
        <v>77</v>
      </c>
      <c r="AM684" s="1" t="s">
        <v>53</v>
      </c>
      <c r="AN684" s="1" t="s">
        <v>77</v>
      </c>
      <c r="AO684" s="1" t="s">
        <v>77</v>
      </c>
      <c r="AP684" s="1" t="s">
        <v>77</v>
      </c>
      <c r="AQ684" s="1" t="s">
        <v>53</v>
      </c>
      <c r="AR684" s="120" t="s">
        <v>77</v>
      </c>
      <c r="AS684" s="21"/>
      <c r="AT684" s="21"/>
      <c r="AU684" s="21"/>
      <c r="AV684" s="21"/>
      <c r="AW684" s="21"/>
      <c r="AX684" s="21"/>
      <c r="AY684" s="21"/>
      <c r="AZ684" s="21"/>
      <c r="BA684" s="21"/>
      <c r="BB684" s="21"/>
      <c r="BC684" s="21"/>
      <c r="BD684" s="21"/>
      <c r="BE684" s="21"/>
      <c r="BF684" s="21"/>
      <c r="BG684" s="21"/>
      <c r="BH684" s="21"/>
      <c r="BI684" s="21"/>
      <c r="BJ684" s="21"/>
      <c r="BK684" s="21"/>
      <c r="BL684" s="21"/>
      <c r="BM684" s="21"/>
      <c r="BN684" s="21"/>
      <c r="BO684" s="21"/>
      <c r="BP684" s="21"/>
      <c r="BQ684" s="21"/>
      <c r="BR684" s="21"/>
      <c r="BS684" s="21"/>
      <c r="BT684" s="21"/>
      <c r="BU684" s="21"/>
      <c r="BV684" s="21"/>
      <c r="BW684" s="21"/>
      <c r="BX684" s="21"/>
      <c r="BY684" s="21"/>
      <c r="BZ684" s="21"/>
      <c r="CA684" s="21"/>
      <c r="CB684" s="21"/>
      <c r="CC684" s="21"/>
      <c r="CD684" s="21"/>
      <c r="CE684" s="21"/>
      <c r="CF684" s="21"/>
      <c r="CG684" s="21"/>
      <c r="CH684" s="21"/>
      <c r="CI684" s="21"/>
      <c r="CJ684" s="21"/>
      <c r="CK684" s="21"/>
      <c r="CL684" s="21"/>
      <c r="CM684" s="21"/>
      <c r="CN684" s="21"/>
      <c r="CO684" s="21"/>
      <c r="CP684" s="21"/>
      <c r="CQ684" s="21"/>
      <c r="CR684" s="21"/>
      <c r="CS684" s="21"/>
      <c r="CT684" s="21"/>
      <c r="CU684" s="21"/>
      <c r="CV684" s="21"/>
      <c r="CW684" s="21"/>
      <c r="CX684" s="21"/>
      <c r="CY684" s="21"/>
      <c r="CZ684" s="21"/>
      <c r="DA684" s="21"/>
      <c r="DB684" s="21"/>
      <c r="DC684" s="21"/>
      <c r="DD684" s="21"/>
      <c r="DE684" s="21"/>
      <c r="DF684" s="21"/>
      <c r="DG684" s="21"/>
      <c r="DH684" s="21"/>
      <c r="DI684" s="21"/>
      <c r="DJ684" s="21"/>
      <c r="DK684" s="21"/>
      <c r="DL684" s="21"/>
      <c r="DM684" s="21"/>
      <c r="DN684" s="21"/>
      <c r="DO684" s="21"/>
      <c r="DP684" s="21"/>
      <c r="DQ684" s="21"/>
      <c r="DR684" s="21"/>
      <c r="DS684" s="21"/>
      <c r="DT684" s="21"/>
      <c r="DU684" s="21"/>
      <c r="DV684" s="21"/>
      <c r="DW684" s="21"/>
      <c r="DX684" s="21"/>
      <c r="DY684" s="21"/>
      <c r="DZ684" s="21"/>
      <c r="EA684" s="21"/>
      <c r="EB684" s="21"/>
      <c r="EC684" s="21"/>
      <c r="ED684" s="21"/>
      <c r="EE684" s="21"/>
      <c r="EF684" s="21"/>
      <c r="EG684" s="21"/>
      <c r="EH684" s="21"/>
      <c r="EI684" s="21"/>
      <c r="EJ684" s="21"/>
      <c r="EK684" s="21"/>
      <c r="EL684" s="21"/>
      <c r="EM684" s="21"/>
      <c r="EN684" s="21"/>
      <c r="EO684" s="21"/>
      <c r="EP684" s="21"/>
      <c r="EQ684" s="21"/>
      <c r="ER684" s="21"/>
      <c r="ES684" s="21"/>
      <c r="ET684" s="21"/>
      <c r="EU684" s="21"/>
      <c r="EV684" s="21"/>
      <c r="EW684" s="21"/>
      <c r="EX684" s="21"/>
      <c r="EY684" s="21"/>
      <c r="EZ684" s="21"/>
      <c r="FA684" s="21"/>
      <c r="FB684" s="21"/>
      <c r="FC684" s="21"/>
      <c r="FD684" s="21"/>
      <c r="FE684" s="21"/>
      <c r="FF684" s="21"/>
      <c r="FG684" s="21"/>
      <c r="FH684" s="21"/>
      <c r="FI684" s="21"/>
      <c r="FJ684" s="21"/>
      <c r="FK684" s="21"/>
      <c r="FL684" s="21"/>
      <c r="FM684" s="21"/>
      <c r="FN684" s="21"/>
      <c r="FO684" s="21"/>
      <c r="FP684" s="21"/>
      <c r="FQ684" s="21"/>
      <c r="FR684" s="21"/>
      <c r="FS684" s="21"/>
      <c r="FT684" s="21"/>
      <c r="FU684" s="21"/>
      <c r="FV684" s="21"/>
      <c r="FW684" s="21"/>
      <c r="FX684" s="21"/>
      <c r="FY684" s="21"/>
      <c r="FZ684" s="21"/>
      <c r="GA684" s="21"/>
      <c r="GB684" s="21"/>
      <c r="GC684" s="21"/>
      <c r="GD684" s="21"/>
      <c r="GE684" s="21"/>
      <c r="GF684" s="21"/>
      <c r="GG684" s="21"/>
      <c r="GH684" s="21"/>
      <c r="GI684" s="21"/>
      <c r="GJ684" s="21"/>
      <c r="GK684" s="21"/>
      <c r="GL684" s="21"/>
      <c r="GM684" s="21"/>
      <c r="GN684" s="21"/>
      <c r="GO684" s="21"/>
      <c r="GP684" s="21"/>
      <c r="GQ684" s="21"/>
      <c r="GR684" s="21"/>
      <c r="GS684" s="21"/>
      <c r="GT684" s="21"/>
      <c r="GU684" s="21"/>
      <c r="GV684" s="21"/>
      <c r="GW684" s="21"/>
      <c r="GX684" s="21"/>
      <c r="GY684" s="21"/>
      <c r="GZ684" s="21"/>
      <c r="HA684" s="21"/>
      <c r="HB684" s="21"/>
      <c r="HC684" s="21"/>
      <c r="HD684" s="21"/>
      <c r="HE684" s="21"/>
      <c r="HF684" s="21"/>
      <c r="HG684" s="21"/>
      <c r="HH684" s="21"/>
      <c r="HI684" s="21"/>
      <c r="HJ684" s="21"/>
      <c r="HK684" s="21"/>
      <c r="HL684" s="21"/>
      <c r="HM684" s="21"/>
      <c r="HN684" s="21"/>
      <c r="HO684" s="21"/>
      <c r="HP684" s="21"/>
      <c r="HQ684" s="21"/>
      <c r="HR684" s="21"/>
      <c r="HS684" s="21"/>
      <c r="HT684" s="21"/>
      <c r="HU684" s="21"/>
      <c r="HV684" s="21"/>
      <c r="HW684" s="21"/>
      <c r="HX684" s="21"/>
      <c r="HY684" s="21"/>
      <c r="HZ684" s="21"/>
      <c r="IA684" s="21"/>
      <c r="IB684" s="21"/>
      <c r="IC684" s="21"/>
      <c r="ID684" s="21"/>
      <c r="IE684" s="21"/>
      <c r="IF684" s="21"/>
      <c r="IG684" s="21"/>
      <c r="IH684" s="21"/>
      <c r="II684" s="21"/>
      <c r="IJ684" s="21"/>
      <c r="IK684" s="21"/>
      <c r="IL684" s="21"/>
      <c r="IM684" s="21"/>
      <c r="IN684" s="21"/>
      <c r="IO684" s="21"/>
      <c r="IP684" s="21"/>
      <c r="IQ684" s="21"/>
      <c r="IR684" s="21"/>
      <c r="IS684" s="21"/>
      <c r="IT684" s="21"/>
      <c r="IU684" s="21"/>
      <c r="IV684" s="21"/>
      <c r="IW684" s="21"/>
      <c r="IX684" s="21"/>
      <c r="IY684" s="21"/>
      <c r="IZ684" s="21"/>
      <c r="JA684" s="21"/>
      <c r="JB684" s="21"/>
      <c r="JC684" s="21"/>
      <c r="JD684" s="21"/>
      <c r="JE684" s="21"/>
      <c r="JF684" s="21"/>
      <c r="JG684" s="21"/>
      <c r="JH684" s="21"/>
      <c r="JI684" s="21"/>
      <c r="JJ684" s="21"/>
      <c r="JK684" s="21"/>
      <c r="JL684" s="21"/>
      <c r="JM684" s="21"/>
      <c r="JN684" s="21"/>
      <c r="JO684" s="21"/>
      <c r="JP684" s="21"/>
      <c r="JQ684" s="21"/>
      <c r="JR684" s="21"/>
      <c r="JS684" s="21"/>
      <c r="JT684" s="21"/>
      <c r="JU684" s="21"/>
      <c r="JV684" s="21"/>
      <c r="JW684" s="21"/>
      <c r="JX684" s="21"/>
      <c r="JY684" s="21"/>
    </row>
    <row r="685" spans="1:285" ht="16.5" customHeight="1">
      <c r="A685" s="4329" t="s">
        <v>319</v>
      </c>
      <c r="B685" s="5">
        <f>C685/D685</f>
        <v>0.11538461538461539</v>
      </c>
      <c r="C685" s="98">
        <v>3</v>
      </c>
      <c r="D685" s="107">
        <v>26</v>
      </c>
      <c r="E685" s="4" t="s">
        <v>77</v>
      </c>
      <c r="F685" s="1" t="s">
        <v>77</v>
      </c>
      <c r="G685" s="1" t="s">
        <v>77</v>
      </c>
      <c r="H685" s="1" t="s">
        <v>77</v>
      </c>
      <c r="I685" s="1" t="s">
        <v>77</v>
      </c>
      <c r="J685" s="1" t="s">
        <v>77</v>
      </c>
      <c r="K685" s="38" t="s">
        <v>77</v>
      </c>
      <c r="L685" s="1" t="s">
        <v>77</v>
      </c>
      <c r="M685" s="1" t="s">
        <v>77</v>
      </c>
      <c r="N685" s="1" t="s">
        <v>77</v>
      </c>
      <c r="O685" s="1" t="s">
        <v>77</v>
      </c>
      <c r="P685" s="1" t="s">
        <v>77</v>
      </c>
      <c r="Q685" s="1" t="s">
        <v>77</v>
      </c>
      <c r="R685" s="1" t="s">
        <v>77</v>
      </c>
      <c r="S685" s="1" t="s">
        <v>77</v>
      </c>
      <c r="T685" s="1" t="s">
        <v>77</v>
      </c>
      <c r="U685" s="1" t="s">
        <v>77</v>
      </c>
      <c r="V685" s="1" t="s">
        <v>77</v>
      </c>
      <c r="W685" s="1" t="s">
        <v>77</v>
      </c>
      <c r="X685" s="1" t="s">
        <v>77</v>
      </c>
      <c r="Y685" s="1" t="s">
        <v>77</v>
      </c>
      <c r="Z685" s="1" t="s">
        <v>77</v>
      </c>
      <c r="AA685" s="1" t="s">
        <v>53</v>
      </c>
      <c r="AB685" s="1" t="s">
        <v>77</v>
      </c>
      <c r="AC685" s="1" t="s">
        <v>77</v>
      </c>
      <c r="AD685" s="1" t="s">
        <v>77</v>
      </c>
      <c r="AE685" s="1" t="s">
        <v>77</v>
      </c>
      <c r="AF685" s="1" t="s">
        <v>53</v>
      </c>
      <c r="AG685" s="1" t="s">
        <v>77</v>
      </c>
      <c r="AH685" s="1" t="s">
        <v>77</v>
      </c>
      <c r="AI685" s="1" t="s">
        <v>77</v>
      </c>
      <c r="AJ685" s="1" t="s">
        <v>53</v>
      </c>
      <c r="AK685" s="1" t="s">
        <v>77</v>
      </c>
      <c r="AL685" s="1" t="s">
        <v>77</v>
      </c>
      <c r="AM685" s="1" t="s">
        <v>77</v>
      </c>
      <c r="AN685" s="1" t="s">
        <v>77</v>
      </c>
      <c r="AO685" s="1" t="s">
        <v>77</v>
      </c>
      <c r="AP685" s="1" t="s">
        <v>77</v>
      </c>
      <c r="AQ685" s="1" t="s">
        <v>77</v>
      </c>
      <c r="AR685" s="120" t="s">
        <v>77</v>
      </c>
      <c r="AS685" s="21"/>
      <c r="AT685" s="21"/>
      <c r="AU685" s="21"/>
      <c r="AV685" s="21"/>
      <c r="AW685" s="21"/>
      <c r="AX685" s="21"/>
      <c r="AY685" s="21"/>
      <c r="AZ685" s="21"/>
      <c r="BA685" s="21"/>
      <c r="BB685" s="21"/>
      <c r="BC685" s="21"/>
      <c r="BD685" s="21"/>
      <c r="BE685" s="21"/>
      <c r="BF685" s="21"/>
      <c r="BG685" s="21"/>
      <c r="BH685" s="21"/>
      <c r="BI685" s="21"/>
      <c r="BJ685" s="21"/>
      <c r="BK685" s="21"/>
      <c r="BL685" s="21"/>
      <c r="BM685" s="21"/>
      <c r="BN685" s="21"/>
      <c r="BO685" s="21"/>
      <c r="BP685" s="21"/>
      <c r="BQ685" s="21"/>
      <c r="BR685" s="21"/>
      <c r="BS685" s="21"/>
      <c r="BT685" s="21"/>
      <c r="BU685" s="21"/>
      <c r="BV685" s="21"/>
      <c r="BW685" s="21"/>
      <c r="BX685" s="21"/>
      <c r="BY685" s="21"/>
      <c r="BZ685" s="21"/>
      <c r="CA685" s="21"/>
      <c r="CB685" s="21"/>
      <c r="CC685" s="21"/>
      <c r="CD685" s="21"/>
      <c r="CE685" s="21"/>
      <c r="CF685" s="21"/>
      <c r="CG685" s="21"/>
      <c r="CH685" s="21"/>
      <c r="CI685" s="21"/>
      <c r="CJ685" s="21"/>
      <c r="CK685" s="21"/>
      <c r="CL685" s="21"/>
      <c r="CM685" s="21"/>
      <c r="CN685" s="21"/>
      <c r="CO685" s="21"/>
      <c r="CP685" s="21"/>
      <c r="CQ685" s="21"/>
      <c r="CR685" s="21"/>
      <c r="CS685" s="21"/>
      <c r="CT685" s="21"/>
      <c r="CU685" s="21"/>
      <c r="CV685" s="21"/>
      <c r="CW685" s="21"/>
      <c r="CX685" s="21"/>
      <c r="CY685" s="21"/>
      <c r="CZ685" s="21"/>
      <c r="DA685" s="21"/>
      <c r="DB685" s="21"/>
      <c r="DC685" s="21"/>
      <c r="DD685" s="21"/>
      <c r="DE685" s="21"/>
      <c r="DF685" s="21"/>
      <c r="DG685" s="21"/>
      <c r="DH685" s="21"/>
      <c r="DI685" s="21"/>
      <c r="DJ685" s="21"/>
      <c r="DK685" s="21"/>
      <c r="DL685" s="21"/>
      <c r="DM685" s="21"/>
      <c r="DN685" s="21"/>
      <c r="DO685" s="21"/>
      <c r="DP685" s="21"/>
      <c r="DQ685" s="21"/>
      <c r="DR685" s="21"/>
      <c r="DS685" s="21"/>
      <c r="DT685" s="21"/>
      <c r="DU685" s="21"/>
      <c r="DV685" s="21"/>
      <c r="DW685" s="21"/>
      <c r="DX685" s="21"/>
      <c r="DY685" s="21"/>
      <c r="DZ685" s="21"/>
      <c r="EA685" s="21"/>
      <c r="EB685" s="21"/>
      <c r="EC685" s="21"/>
      <c r="ED685" s="21"/>
      <c r="EE685" s="21"/>
      <c r="EF685" s="21"/>
      <c r="EG685" s="21"/>
      <c r="EH685" s="21"/>
      <c r="EI685" s="21"/>
      <c r="EJ685" s="21"/>
      <c r="EK685" s="21"/>
      <c r="EL685" s="21"/>
      <c r="EM685" s="21"/>
      <c r="EN685" s="21"/>
      <c r="EO685" s="21"/>
      <c r="EP685" s="21"/>
      <c r="EQ685" s="21"/>
      <c r="ER685" s="21"/>
      <c r="ES685" s="21"/>
      <c r="ET685" s="21"/>
      <c r="EU685" s="21"/>
      <c r="EV685" s="21"/>
      <c r="EW685" s="21"/>
      <c r="EX685" s="21"/>
      <c r="EY685" s="21"/>
      <c r="EZ685" s="21"/>
      <c r="FA685" s="21"/>
      <c r="FB685" s="21"/>
      <c r="FC685" s="21"/>
      <c r="FD685" s="21"/>
      <c r="FE685" s="21"/>
      <c r="FF685" s="21"/>
      <c r="FG685" s="21"/>
      <c r="FH685" s="21"/>
      <c r="FI685" s="21"/>
      <c r="FJ685" s="21"/>
      <c r="FK685" s="21"/>
      <c r="FL685" s="21"/>
      <c r="FM685" s="21"/>
      <c r="FN685" s="21"/>
      <c r="FO685" s="21"/>
      <c r="FP685" s="21"/>
      <c r="FQ685" s="21"/>
      <c r="FR685" s="21"/>
      <c r="FS685" s="21"/>
      <c r="FT685" s="21"/>
      <c r="FU685" s="21"/>
      <c r="FV685" s="21"/>
      <c r="FW685" s="21"/>
      <c r="FX685" s="21"/>
      <c r="FY685" s="21"/>
      <c r="FZ685" s="21"/>
      <c r="GA685" s="21"/>
      <c r="GB685" s="21"/>
      <c r="GC685" s="21"/>
      <c r="GD685" s="21"/>
      <c r="GE685" s="21"/>
      <c r="GF685" s="21"/>
      <c r="GG685" s="21"/>
      <c r="GH685" s="21"/>
      <c r="GI685" s="21"/>
      <c r="GJ685" s="21"/>
      <c r="GK685" s="21"/>
      <c r="GL685" s="21"/>
      <c r="GM685" s="21"/>
      <c r="GN685" s="21"/>
      <c r="GO685" s="21"/>
      <c r="GP685" s="21"/>
      <c r="GQ685" s="21"/>
      <c r="GR685" s="21"/>
      <c r="GS685" s="21"/>
      <c r="GT685" s="21"/>
      <c r="GU685" s="21"/>
      <c r="GV685" s="21"/>
      <c r="GW685" s="21"/>
      <c r="GX685" s="21"/>
      <c r="GY685" s="21"/>
      <c r="GZ685" s="21"/>
      <c r="HA685" s="21"/>
      <c r="HB685" s="21"/>
      <c r="HC685" s="21"/>
      <c r="HD685" s="21"/>
      <c r="HE685" s="21"/>
      <c r="HF685" s="21"/>
      <c r="HG685" s="21"/>
      <c r="HH685" s="21"/>
      <c r="HI685" s="21"/>
      <c r="HJ685" s="21"/>
      <c r="HK685" s="21"/>
      <c r="HL685" s="21"/>
      <c r="HM685" s="21"/>
      <c r="HN685" s="21"/>
      <c r="HO685" s="21"/>
      <c r="HP685" s="21"/>
      <c r="HQ685" s="21"/>
      <c r="HR685" s="21"/>
      <c r="HS685" s="21"/>
      <c r="HT685" s="21"/>
      <c r="HU685" s="21"/>
      <c r="HV685" s="21"/>
      <c r="HW685" s="21"/>
      <c r="HX685" s="21"/>
      <c r="HY685" s="21"/>
      <c r="HZ685" s="21"/>
      <c r="IA685" s="21"/>
      <c r="IB685" s="21"/>
      <c r="IC685" s="21"/>
      <c r="ID685" s="21"/>
      <c r="IE685" s="21"/>
      <c r="IF685" s="21"/>
      <c r="IG685" s="21"/>
      <c r="IH685" s="21"/>
      <c r="II685" s="21"/>
      <c r="IJ685" s="21"/>
      <c r="IK685" s="21"/>
      <c r="IL685" s="21"/>
      <c r="IM685" s="21"/>
      <c r="IN685" s="21"/>
      <c r="IO685" s="21"/>
      <c r="IP685" s="21"/>
      <c r="IQ685" s="21"/>
      <c r="IR685" s="21"/>
      <c r="IS685" s="21"/>
      <c r="IT685" s="21"/>
      <c r="IU685" s="21"/>
      <c r="IV685" s="21"/>
      <c r="IW685" s="21"/>
      <c r="IX685" s="21"/>
      <c r="IY685" s="21"/>
      <c r="IZ685" s="21"/>
      <c r="JA685" s="21"/>
      <c r="JB685" s="21"/>
      <c r="JC685" s="21"/>
      <c r="JD685" s="21"/>
      <c r="JE685" s="21"/>
      <c r="JF685" s="21"/>
      <c r="JG685" s="21"/>
      <c r="JH685" s="21"/>
      <c r="JI685" s="21"/>
      <c r="JJ685" s="21"/>
      <c r="JK685" s="21"/>
      <c r="JL685" s="21"/>
      <c r="JM685" s="21"/>
      <c r="JN685" s="21"/>
      <c r="JO685" s="21"/>
      <c r="JP685" s="21"/>
      <c r="JQ685" s="21"/>
      <c r="JR685" s="21"/>
      <c r="JS685" s="21"/>
      <c r="JT685" s="21"/>
      <c r="JU685" s="21"/>
      <c r="JV685" s="21"/>
      <c r="JW685" s="21"/>
      <c r="JX685" s="21"/>
      <c r="JY685" s="21"/>
    </row>
    <row r="686" spans="1:285" ht="16.5" customHeight="1">
      <c r="A686" s="4329" t="s">
        <v>320</v>
      </c>
      <c r="B686" s="5">
        <f>C686/D686</f>
        <v>0.42307692307692307</v>
      </c>
      <c r="C686" s="98">
        <v>11</v>
      </c>
      <c r="D686" s="107">
        <v>26</v>
      </c>
      <c r="E686" s="1394" t="s">
        <v>77</v>
      </c>
      <c r="F686" s="1" t="s">
        <v>77</v>
      </c>
      <c r="G686" s="1" t="s">
        <v>77</v>
      </c>
      <c r="H686" s="1" t="s">
        <v>53</v>
      </c>
      <c r="I686" s="1" t="s">
        <v>77</v>
      </c>
      <c r="J686" s="1" t="s">
        <v>53</v>
      </c>
      <c r="K686" s="1394" t="s">
        <v>53</v>
      </c>
      <c r="L686" s="1" t="s">
        <v>77</v>
      </c>
      <c r="M686" s="1" t="s">
        <v>77</v>
      </c>
      <c r="N686" s="1" t="s">
        <v>77</v>
      </c>
      <c r="O686" s="1" t="s">
        <v>77</v>
      </c>
      <c r="P686" s="1" t="s">
        <v>53</v>
      </c>
      <c r="Q686" s="1" t="s">
        <v>77</v>
      </c>
      <c r="R686" s="1" t="s">
        <v>77</v>
      </c>
      <c r="S686" s="1" t="s">
        <v>77</v>
      </c>
      <c r="T686" s="1" t="s">
        <v>77</v>
      </c>
      <c r="U686" s="1" t="s">
        <v>77</v>
      </c>
      <c r="V686" s="1" t="s">
        <v>77</v>
      </c>
      <c r="W686" s="1" t="s">
        <v>53</v>
      </c>
      <c r="X686" s="1" t="s">
        <v>77</v>
      </c>
      <c r="Y686" s="1" t="s">
        <v>77</v>
      </c>
      <c r="Z686" s="1" t="s">
        <v>77</v>
      </c>
      <c r="AA686" s="1" t="s">
        <v>77</v>
      </c>
      <c r="AB686" s="1" t="s">
        <v>53</v>
      </c>
      <c r="AC686" s="58" t="s">
        <v>53</v>
      </c>
      <c r="AD686" s="1" t="s">
        <v>77</v>
      </c>
      <c r="AE686" s="1" t="s">
        <v>77</v>
      </c>
      <c r="AF686" s="1" t="s">
        <v>77</v>
      </c>
      <c r="AG686" s="1" t="s">
        <v>77</v>
      </c>
      <c r="AH686" s="1" t="s">
        <v>77</v>
      </c>
      <c r="AI686" s="1" t="s">
        <v>53</v>
      </c>
      <c r="AJ686" s="1" t="s">
        <v>77</v>
      </c>
      <c r="AK686" s="1" t="s">
        <v>53</v>
      </c>
      <c r="AL686" s="1" t="s">
        <v>77</v>
      </c>
      <c r="AM686" s="1" t="s">
        <v>77</v>
      </c>
      <c r="AN686" s="1" t="s">
        <v>53</v>
      </c>
      <c r="AO686" s="1395" t="s">
        <v>53</v>
      </c>
      <c r="AP686" s="1" t="s">
        <v>77</v>
      </c>
      <c r="AQ686" s="1" t="s">
        <v>77</v>
      </c>
      <c r="AR686" s="120" t="s">
        <v>77</v>
      </c>
      <c r="AS686" s="21"/>
      <c r="AT686" s="21"/>
      <c r="AU686" s="21"/>
      <c r="AV686" s="21"/>
      <c r="AW686" s="21"/>
      <c r="AX686" s="21"/>
      <c r="AY686" s="21"/>
      <c r="AZ686" s="21"/>
      <c r="BA686" s="21"/>
      <c r="BB686" s="21"/>
      <c r="BC686" s="21"/>
      <c r="BD686" s="21"/>
      <c r="BE686" s="21"/>
      <c r="BF686" s="21"/>
      <c r="BG686" s="21"/>
      <c r="BH686" s="21"/>
      <c r="BI686" s="21"/>
      <c r="BJ686" s="21"/>
      <c r="BK686" s="21"/>
      <c r="BL686" s="21"/>
      <c r="BM686" s="21"/>
      <c r="BN686" s="21"/>
      <c r="BO686" s="21"/>
      <c r="BP686" s="21"/>
      <c r="BQ686" s="21"/>
      <c r="BR686" s="21"/>
      <c r="BS686" s="21"/>
      <c r="BT686" s="21"/>
      <c r="BU686" s="21"/>
      <c r="BV686" s="21"/>
      <c r="BW686" s="21"/>
      <c r="BX686" s="21"/>
      <c r="BY686" s="21"/>
      <c r="BZ686" s="21"/>
      <c r="CA686" s="21"/>
      <c r="CB686" s="21"/>
      <c r="CC686" s="21"/>
      <c r="CD686" s="21"/>
      <c r="CE686" s="21"/>
      <c r="CF686" s="21"/>
      <c r="CG686" s="21"/>
      <c r="CH686" s="21"/>
      <c r="CI686" s="21"/>
      <c r="CJ686" s="21"/>
      <c r="CK686" s="21"/>
      <c r="CL686" s="21"/>
      <c r="CM686" s="21"/>
      <c r="CN686" s="21"/>
      <c r="CO686" s="21"/>
      <c r="CP686" s="21"/>
      <c r="CQ686" s="21"/>
      <c r="CR686" s="21"/>
      <c r="CS686" s="21"/>
      <c r="CT686" s="21"/>
      <c r="CU686" s="21"/>
      <c r="CV686" s="21"/>
      <c r="CW686" s="21"/>
      <c r="CX686" s="21"/>
      <c r="CY686" s="21"/>
      <c r="CZ686" s="21"/>
      <c r="DA686" s="21"/>
      <c r="DB686" s="21"/>
      <c r="DC686" s="21"/>
      <c r="DD686" s="21"/>
      <c r="DE686" s="21"/>
      <c r="DF686" s="21"/>
      <c r="DG686" s="21"/>
      <c r="DH686" s="21"/>
      <c r="DI686" s="21"/>
      <c r="DJ686" s="21"/>
      <c r="DK686" s="21"/>
      <c r="DL686" s="21"/>
      <c r="DM686" s="21"/>
      <c r="DN686" s="21"/>
      <c r="DO686" s="21"/>
      <c r="DP686" s="21"/>
      <c r="DQ686" s="21"/>
      <c r="DR686" s="21"/>
      <c r="DS686" s="21"/>
      <c r="DT686" s="21"/>
      <c r="DU686" s="21"/>
      <c r="DV686" s="21"/>
      <c r="DW686" s="21"/>
      <c r="DX686" s="21"/>
      <c r="DY686" s="21"/>
      <c r="DZ686" s="21"/>
      <c r="EA686" s="21"/>
      <c r="EB686" s="21"/>
      <c r="EC686" s="21"/>
      <c r="ED686" s="21"/>
      <c r="EE686" s="21"/>
      <c r="EF686" s="21"/>
      <c r="EG686" s="21"/>
      <c r="EH686" s="21"/>
      <c r="EI686" s="21"/>
      <c r="EJ686" s="21"/>
      <c r="EK686" s="21"/>
      <c r="EL686" s="21"/>
      <c r="EM686" s="21"/>
      <c r="EN686" s="21"/>
      <c r="EO686" s="21"/>
      <c r="EP686" s="21"/>
      <c r="EQ686" s="21"/>
      <c r="ER686" s="21"/>
      <c r="ES686" s="21"/>
      <c r="ET686" s="21"/>
      <c r="EU686" s="21"/>
      <c r="EV686" s="21"/>
      <c r="EW686" s="21"/>
      <c r="EX686" s="21"/>
      <c r="EY686" s="21"/>
      <c r="EZ686" s="21"/>
      <c r="FA686" s="21"/>
      <c r="FB686" s="21"/>
      <c r="FC686" s="21"/>
      <c r="FD686" s="21"/>
      <c r="FE686" s="21"/>
      <c r="FF686" s="21"/>
      <c r="FG686" s="21"/>
      <c r="FH686" s="21"/>
      <c r="FI686" s="21"/>
      <c r="FJ686" s="21"/>
      <c r="FK686" s="21"/>
      <c r="FL686" s="21"/>
      <c r="FM686" s="21"/>
      <c r="FN686" s="21"/>
      <c r="FO686" s="21"/>
      <c r="FP686" s="21"/>
      <c r="FQ686" s="21"/>
      <c r="FR686" s="21"/>
      <c r="FS686" s="21"/>
      <c r="FT686" s="21"/>
      <c r="FU686" s="21"/>
      <c r="FV686" s="21"/>
      <c r="FW686" s="21"/>
      <c r="FX686" s="21"/>
      <c r="FY686" s="21"/>
      <c r="FZ686" s="21"/>
      <c r="GA686" s="21"/>
      <c r="GB686" s="21"/>
      <c r="GC686" s="21"/>
      <c r="GD686" s="21"/>
      <c r="GE686" s="21"/>
      <c r="GF686" s="21"/>
      <c r="GG686" s="21"/>
      <c r="GH686" s="21"/>
      <c r="GI686" s="21"/>
      <c r="GJ686" s="21"/>
      <c r="GK686" s="21"/>
      <c r="GL686" s="21"/>
      <c r="GM686" s="21"/>
      <c r="GN686" s="21"/>
      <c r="GO686" s="21"/>
      <c r="GP686" s="21"/>
      <c r="GQ686" s="21"/>
      <c r="GR686" s="21"/>
      <c r="GS686" s="21"/>
      <c r="GT686" s="21"/>
      <c r="GU686" s="21"/>
      <c r="GV686" s="21"/>
      <c r="GW686" s="21"/>
      <c r="GX686" s="21"/>
      <c r="GY686" s="21"/>
      <c r="GZ686" s="21"/>
      <c r="HA686" s="21"/>
      <c r="HB686" s="21"/>
      <c r="HC686" s="21"/>
      <c r="HD686" s="21"/>
      <c r="HE686" s="21"/>
      <c r="HF686" s="21"/>
      <c r="HG686" s="21"/>
      <c r="HH686" s="21"/>
      <c r="HI686" s="21"/>
      <c r="HJ686" s="21"/>
      <c r="HK686" s="21"/>
      <c r="HL686" s="21"/>
      <c r="HM686" s="21"/>
      <c r="HN686" s="21"/>
      <c r="HO686" s="21"/>
      <c r="HP686" s="21"/>
      <c r="HQ686" s="21"/>
      <c r="HR686" s="21"/>
      <c r="HS686" s="21"/>
      <c r="HT686" s="21"/>
      <c r="HU686" s="21"/>
      <c r="HV686" s="21"/>
      <c r="HW686" s="21"/>
      <c r="HX686" s="21"/>
      <c r="HY686" s="21"/>
      <c r="HZ686" s="21"/>
      <c r="IA686" s="21"/>
      <c r="IB686" s="21"/>
      <c r="IC686" s="21"/>
      <c r="ID686" s="21"/>
      <c r="IE686" s="21"/>
      <c r="IF686" s="21"/>
      <c r="IG686" s="21"/>
      <c r="IH686" s="21"/>
      <c r="II686" s="21"/>
      <c r="IJ686" s="21"/>
      <c r="IK686" s="21"/>
      <c r="IL686" s="21"/>
      <c r="IM686" s="21"/>
      <c r="IN686" s="21"/>
      <c r="IO686" s="21"/>
      <c r="IP686" s="21"/>
      <c r="IQ686" s="21"/>
      <c r="IR686" s="21"/>
      <c r="IS686" s="21"/>
      <c r="IT686" s="21"/>
      <c r="IU686" s="21"/>
      <c r="IV686" s="21"/>
      <c r="IW686" s="21"/>
      <c r="IX686" s="21"/>
      <c r="IY686" s="21"/>
      <c r="IZ686" s="21"/>
      <c r="JA686" s="21"/>
      <c r="JB686" s="21"/>
      <c r="JC686" s="21"/>
      <c r="JD686" s="21"/>
      <c r="JE686" s="21"/>
      <c r="JF686" s="21"/>
      <c r="JG686" s="21"/>
      <c r="JH686" s="21"/>
      <c r="JI686" s="21"/>
      <c r="JJ686" s="21"/>
      <c r="JK686" s="21"/>
      <c r="JL686" s="21"/>
      <c r="JM686" s="21"/>
      <c r="JN686" s="21"/>
      <c r="JO686" s="21"/>
      <c r="JP686" s="21"/>
      <c r="JQ686" s="21"/>
      <c r="JR686" s="21"/>
      <c r="JS686" s="21"/>
      <c r="JT686" s="21"/>
      <c r="JU686" s="21"/>
      <c r="JV686" s="21"/>
      <c r="JW686" s="21"/>
      <c r="JX686" s="21"/>
      <c r="JY686" s="21"/>
    </row>
    <row r="687" spans="1:285" ht="31.5" customHeight="1">
      <c r="A687" s="4375" t="s">
        <v>321</v>
      </c>
      <c r="B687" s="25"/>
      <c r="C687" s="25"/>
      <c r="D687" s="111"/>
      <c r="E687" s="44"/>
      <c r="F687" s="44"/>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c r="AG687" s="44"/>
      <c r="AH687" s="44"/>
      <c r="AI687" s="44"/>
      <c r="AJ687" s="44"/>
      <c r="AK687" s="44"/>
      <c r="AL687" s="44"/>
      <c r="AM687" s="44"/>
      <c r="AN687" s="44"/>
      <c r="AO687" s="44"/>
      <c r="AP687" s="44"/>
      <c r="AQ687" s="44"/>
      <c r="AR687" s="124"/>
      <c r="AS687" s="21"/>
      <c r="AT687" s="21"/>
      <c r="AU687" s="21"/>
      <c r="AV687" s="21"/>
      <c r="AW687" s="21"/>
      <c r="AX687" s="21"/>
      <c r="AY687" s="21"/>
      <c r="AZ687" s="21"/>
      <c r="BA687" s="21"/>
      <c r="BB687" s="21"/>
      <c r="BC687" s="21"/>
      <c r="BD687" s="21"/>
      <c r="BE687" s="21"/>
      <c r="BF687" s="21"/>
      <c r="BG687" s="21"/>
      <c r="BH687" s="21"/>
      <c r="BI687" s="21"/>
      <c r="BJ687" s="21"/>
      <c r="BK687" s="21"/>
      <c r="BL687" s="21"/>
      <c r="BM687" s="21"/>
      <c r="BN687" s="21"/>
      <c r="BO687" s="21"/>
      <c r="BP687" s="21"/>
      <c r="BQ687" s="21"/>
      <c r="BR687" s="21"/>
      <c r="BS687" s="21"/>
      <c r="BT687" s="21"/>
      <c r="BU687" s="21"/>
      <c r="BV687" s="21"/>
      <c r="BW687" s="21"/>
      <c r="BX687" s="21"/>
      <c r="BY687" s="21"/>
      <c r="BZ687" s="21"/>
      <c r="CA687" s="21"/>
      <c r="CB687" s="21"/>
      <c r="CC687" s="21"/>
      <c r="CD687" s="21"/>
      <c r="CE687" s="21"/>
      <c r="CF687" s="21"/>
      <c r="CG687" s="21"/>
      <c r="CH687" s="21"/>
      <c r="CI687" s="21"/>
      <c r="CJ687" s="21"/>
      <c r="CK687" s="21"/>
      <c r="CL687" s="21"/>
      <c r="CM687" s="21"/>
      <c r="CN687" s="21"/>
      <c r="CO687" s="21"/>
      <c r="CP687" s="21"/>
      <c r="CQ687" s="21"/>
      <c r="CR687" s="21"/>
      <c r="CS687" s="21"/>
      <c r="CT687" s="21"/>
      <c r="CU687" s="21"/>
      <c r="CV687" s="21"/>
      <c r="CW687" s="21"/>
      <c r="CX687" s="21"/>
      <c r="CY687" s="21"/>
      <c r="CZ687" s="21"/>
      <c r="DA687" s="21"/>
      <c r="DB687" s="21"/>
      <c r="DC687" s="21"/>
      <c r="DD687" s="21"/>
      <c r="DE687" s="21"/>
      <c r="DF687" s="21"/>
      <c r="DG687" s="21"/>
      <c r="DH687" s="21"/>
      <c r="DI687" s="21"/>
      <c r="DJ687" s="21"/>
      <c r="DK687" s="21"/>
      <c r="DL687" s="21"/>
      <c r="DM687" s="21"/>
      <c r="DN687" s="21"/>
      <c r="DO687" s="21"/>
      <c r="DP687" s="21"/>
      <c r="DQ687" s="21"/>
      <c r="DR687" s="21"/>
      <c r="DS687" s="21"/>
      <c r="DT687" s="21"/>
      <c r="DU687" s="21"/>
      <c r="DV687" s="21"/>
      <c r="DW687" s="21"/>
      <c r="DX687" s="21"/>
      <c r="DY687" s="21"/>
      <c r="DZ687" s="21"/>
      <c r="EA687" s="21"/>
      <c r="EB687" s="21"/>
      <c r="EC687" s="21"/>
      <c r="ED687" s="21"/>
      <c r="EE687" s="21"/>
      <c r="EF687" s="21"/>
      <c r="EG687" s="21"/>
      <c r="EH687" s="21"/>
      <c r="EI687" s="21"/>
      <c r="EJ687" s="21"/>
      <c r="EK687" s="21"/>
      <c r="EL687" s="21"/>
      <c r="EM687" s="21"/>
      <c r="EN687" s="21"/>
      <c r="EO687" s="21"/>
      <c r="EP687" s="21"/>
      <c r="EQ687" s="21"/>
      <c r="ER687" s="21"/>
      <c r="ES687" s="21"/>
      <c r="ET687" s="21"/>
      <c r="EU687" s="21"/>
      <c r="EV687" s="21"/>
      <c r="EW687" s="21"/>
      <c r="EX687" s="21"/>
      <c r="EY687" s="21"/>
      <c r="EZ687" s="21"/>
      <c r="FA687" s="21"/>
      <c r="FB687" s="21"/>
      <c r="FC687" s="21"/>
      <c r="FD687" s="21"/>
      <c r="FE687" s="21"/>
      <c r="FF687" s="21"/>
      <c r="FG687" s="21"/>
      <c r="FH687" s="21"/>
      <c r="FI687" s="21"/>
      <c r="FJ687" s="21"/>
      <c r="FK687" s="21"/>
      <c r="FL687" s="21"/>
      <c r="FM687" s="21"/>
      <c r="FN687" s="21"/>
      <c r="FO687" s="21"/>
      <c r="FP687" s="21"/>
      <c r="FQ687" s="21"/>
      <c r="FR687" s="21"/>
      <c r="FS687" s="21"/>
      <c r="FT687" s="21"/>
      <c r="FU687" s="21"/>
      <c r="FV687" s="21"/>
      <c r="FW687" s="21"/>
      <c r="FX687" s="21"/>
      <c r="FY687" s="21"/>
      <c r="FZ687" s="21"/>
      <c r="GA687" s="21"/>
      <c r="GB687" s="21"/>
      <c r="GC687" s="21"/>
      <c r="GD687" s="21"/>
      <c r="GE687" s="21"/>
      <c r="GF687" s="21"/>
      <c r="GG687" s="21"/>
      <c r="GH687" s="21"/>
      <c r="GI687" s="21"/>
      <c r="GJ687" s="21"/>
      <c r="GK687" s="21"/>
      <c r="GL687" s="21"/>
      <c r="GM687" s="21"/>
      <c r="GN687" s="21"/>
      <c r="GO687" s="21"/>
      <c r="GP687" s="21"/>
      <c r="GQ687" s="21"/>
      <c r="GR687" s="21"/>
      <c r="GS687" s="21"/>
      <c r="GT687" s="21"/>
      <c r="GU687" s="21"/>
      <c r="GV687" s="21"/>
      <c r="GW687" s="21"/>
      <c r="GX687" s="21"/>
      <c r="GY687" s="21"/>
      <c r="GZ687" s="21"/>
      <c r="HA687" s="21"/>
      <c r="HB687" s="21"/>
      <c r="HC687" s="21"/>
      <c r="HD687" s="21"/>
      <c r="HE687" s="21"/>
      <c r="HF687" s="21"/>
      <c r="HG687" s="21"/>
      <c r="HH687" s="21"/>
      <c r="HI687" s="21"/>
      <c r="HJ687" s="21"/>
      <c r="HK687" s="21"/>
      <c r="HL687" s="21"/>
      <c r="HM687" s="21"/>
      <c r="HN687" s="21"/>
      <c r="HO687" s="21"/>
      <c r="HP687" s="21"/>
      <c r="HQ687" s="21"/>
      <c r="HR687" s="21"/>
      <c r="HS687" s="21"/>
      <c r="HT687" s="21"/>
      <c r="HU687" s="21"/>
      <c r="HV687" s="21"/>
      <c r="HW687" s="21"/>
      <c r="HX687" s="21"/>
      <c r="HY687" s="21"/>
      <c r="HZ687" s="21"/>
      <c r="IA687" s="21"/>
      <c r="IB687" s="21"/>
      <c r="IC687" s="21"/>
      <c r="ID687" s="21"/>
      <c r="IE687" s="21"/>
      <c r="IF687" s="21"/>
      <c r="IG687" s="21"/>
      <c r="IH687" s="21"/>
      <c r="II687" s="21"/>
      <c r="IJ687" s="21"/>
      <c r="IK687" s="21"/>
      <c r="IL687" s="21"/>
      <c r="IM687" s="21"/>
      <c r="IN687" s="21"/>
      <c r="IO687" s="21"/>
      <c r="IP687" s="21"/>
      <c r="IQ687" s="21"/>
      <c r="IR687" s="21"/>
      <c r="IS687" s="21"/>
      <c r="IT687" s="21"/>
      <c r="IU687" s="21"/>
      <c r="IV687" s="21"/>
      <c r="IW687" s="21"/>
      <c r="IX687" s="21"/>
      <c r="IY687" s="21"/>
      <c r="IZ687" s="21"/>
      <c r="JA687" s="21"/>
      <c r="JB687" s="21"/>
      <c r="JC687" s="21"/>
      <c r="JD687" s="21"/>
      <c r="JE687" s="21"/>
      <c r="JF687" s="21"/>
      <c r="JG687" s="21"/>
      <c r="JH687" s="21"/>
      <c r="JI687" s="21"/>
      <c r="JJ687" s="21"/>
      <c r="JK687" s="21"/>
      <c r="JL687" s="21"/>
      <c r="JM687" s="21"/>
      <c r="JN687" s="21"/>
      <c r="JO687" s="21"/>
      <c r="JP687" s="21"/>
      <c r="JQ687" s="21"/>
      <c r="JR687" s="21"/>
      <c r="JS687" s="21"/>
      <c r="JT687" s="21"/>
      <c r="JU687" s="21"/>
      <c r="JV687" s="21"/>
      <c r="JW687" s="21"/>
      <c r="JX687" s="21"/>
      <c r="JY687" s="21"/>
    </row>
    <row r="688" spans="1:285" ht="16.5" customHeight="1">
      <c r="A688" s="4329" t="s">
        <v>318</v>
      </c>
      <c r="B688" s="5">
        <f>C688/D688</f>
        <v>0.4642857142857143</v>
      </c>
      <c r="C688" s="98">
        <v>13</v>
      </c>
      <c r="D688" s="107">
        <v>28</v>
      </c>
      <c r="E688" s="4" t="s">
        <v>77</v>
      </c>
      <c r="F688" s="1" t="s">
        <v>77</v>
      </c>
      <c r="G688" s="1" t="s">
        <v>77</v>
      </c>
      <c r="H688" s="1" t="s">
        <v>77</v>
      </c>
      <c r="I688" s="1" t="s">
        <v>77</v>
      </c>
      <c r="J688" s="1" t="s">
        <v>77</v>
      </c>
      <c r="K688" s="38" t="s">
        <v>77</v>
      </c>
      <c r="L688" s="1" t="s">
        <v>53</v>
      </c>
      <c r="M688" s="1" t="s">
        <v>77</v>
      </c>
      <c r="N688" s="1" t="s">
        <v>53</v>
      </c>
      <c r="O688" s="1" t="s">
        <v>77</v>
      </c>
      <c r="P688" s="1" t="s">
        <v>53</v>
      </c>
      <c r="Q688" s="1" t="s">
        <v>53</v>
      </c>
      <c r="R688" s="1" t="s">
        <v>77</v>
      </c>
      <c r="S688" s="1" t="s">
        <v>77</v>
      </c>
      <c r="T688" s="1" t="s">
        <v>77</v>
      </c>
      <c r="U688" s="1" t="s">
        <v>77</v>
      </c>
      <c r="V688" s="1" t="s">
        <v>77</v>
      </c>
      <c r="W688" s="1" t="s">
        <v>77</v>
      </c>
      <c r="X688" s="1" t="s">
        <v>53</v>
      </c>
      <c r="Y688" s="1" t="s">
        <v>77</v>
      </c>
      <c r="Z688" s="1" t="s">
        <v>53</v>
      </c>
      <c r="AA688" s="1" t="s">
        <v>53</v>
      </c>
      <c r="AB688" s="1" t="s">
        <v>77</v>
      </c>
      <c r="AC688" s="1" t="s">
        <v>77</v>
      </c>
      <c r="AD688" s="1" t="s">
        <v>53</v>
      </c>
      <c r="AE688" s="1" t="s">
        <v>53</v>
      </c>
      <c r="AF688" s="1" t="s">
        <v>77</v>
      </c>
      <c r="AG688" s="1" t="s">
        <v>77</v>
      </c>
      <c r="AH688" s="1" t="s">
        <v>77</v>
      </c>
      <c r="AI688" s="1" t="s">
        <v>77</v>
      </c>
      <c r="AJ688" s="1" t="s">
        <v>77</v>
      </c>
      <c r="AK688" s="1" t="s">
        <v>77</v>
      </c>
      <c r="AL688" s="1" t="s">
        <v>77</v>
      </c>
      <c r="AM688" s="1" t="s">
        <v>53</v>
      </c>
      <c r="AN688" s="1" t="s">
        <v>77</v>
      </c>
      <c r="AO688" s="1" t="s">
        <v>53</v>
      </c>
      <c r="AP688" s="1" t="s">
        <v>77</v>
      </c>
      <c r="AQ688" s="1" t="s">
        <v>53</v>
      </c>
      <c r="AR688" s="120" t="s">
        <v>53</v>
      </c>
      <c r="AS688" s="21"/>
      <c r="AT688" s="21"/>
      <c r="AU688" s="21"/>
      <c r="AV688" s="21"/>
      <c r="AW688" s="21"/>
      <c r="AX688" s="21"/>
      <c r="AY688" s="21"/>
      <c r="AZ688" s="21"/>
      <c r="BA688" s="21"/>
      <c r="BB688" s="21"/>
      <c r="BC688" s="21"/>
      <c r="BD688" s="21"/>
      <c r="BE688" s="21"/>
      <c r="BF688" s="21"/>
      <c r="BG688" s="21"/>
      <c r="BH688" s="21"/>
      <c r="BI688" s="21"/>
      <c r="BJ688" s="21"/>
      <c r="BK688" s="21"/>
      <c r="BL688" s="21"/>
      <c r="BM688" s="21"/>
      <c r="BN688" s="21"/>
      <c r="BO688" s="21"/>
      <c r="BP688" s="21"/>
      <c r="BQ688" s="21"/>
      <c r="BR688" s="21"/>
      <c r="BS688" s="21"/>
      <c r="BT688" s="21"/>
      <c r="BU688" s="21"/>
      <c r="BV688" s="21"/>
      <c r="BW688" s="21"/>
      <c r="BX688" s="21"/>
      <c r="BY688" s="21"/>
      <c r="BZ688" s="21"/>
      <c r="CA688" s="21"/>
      <c r="CB688" s="21"/>
      <c r="CC688" s="21"/>
      <c r="CD688" s="21"/>
      <c r="CE688" s="21"/>
      <c r="CF688" s="21"/>
      <c r="CG688" s="21"/>
      <c r="CH688" s="21"/>
      <c r="CI688" s="21"/>
      <c r="CJ688" s="21"/>
      <c r="CK688" s="21"/>
      <c r="CL688" s="21"/>
      <c r="CM688" s="21"/>
      <c r="CN688" s="21"/>
      <c r="CO688" s="21"/>
      <c r="CP688" s="21"/>
      <c r="CQ688" s="21"/>
      <c r="CR688" s="21"/>
      <c r="CS688" s="21"/>
      <c r="CT688" s="21"/>
      <c r="CU688" s="21"/>
      <c r="CV688" s="21"/>
      <c r="CW688" s="21"/>
      <c r="CX688" s="21"/>
      <c r="CY688" s="21"/>
      <c r="CZ688" s="21"/>
      <c r="DA688" s="21"/>
      <c r="DB688" s="21"/>
      <c r="DC688" s="21"/>
      <c r="DD688" s="21"/>
      <c r="DE688" s="21"/>
      <c r="DF688" s="21"/>
      <c r="DG688" s="21"/>
      <c r="DH688" s="21"/>
      <c r="DI688" s="21"/>
      <c r="DJ688" s="21"/>
      <c r="DK688" s="21"/>
      <c r="DL688" s="21"/>
      <c r="DM688" s="21"/>
      <c r="DN688" s="21"/>
      <c r="DO688" s="21"/>
      <c r="DP688" s="21"/>
      <c r="DQ688" s="21"/>
      <c r="DR688" s="21"/>
      <c r="DS688" s="21"/>
      <c r="DT688" s="21"/>
      <c r="DU688" s="21"/>
      <c r="DV688" s="21"/>
      <c r="DW688" s="21"/>
      <c r="DX688" s="21"/>
      <c r="DY688" s="21"/>
      <c r="DZ688" s="21"/>
      <c r="EA688" s="21"/>
      <c r="EB688" s="21"/>
      <c r="EC688" s="21"/>
      <c r="ED688" s="21"/>
      <c r="EE688" s="21"/>
      <c r="EF688" s="21"/>
      <c r="EG688" s="21"/>
      <c r="EH688" s="21"/>
      <c r="EI688" s="21"/>
      <c r="EJ688" s="21"/>
      <c r="EK688" s="21"/>
      <c r="EL688" s="21"/>
      <c r="EM688" s="21"/>
      <c r="EN688" s="21"/>
      <c r="EO688" s="21"/>
      <c r="EP688" s="21"/>
      <c r="EQ688" s="21"/>
      <c r="ER688" s="21"/>
      <c r="ES688" s="21"/>
      <c r="ET688" s="21"/>
      <c r="EU688" s="21"/>
      <c r="EV688" s="21"/>
      <c r="EW688" s="21"/>
      <c r="EX688" s="21"/>
      <c r="EY688" s="21"/>
      <c r="EZ688" s="21"/>
      <c r="FA688" s="21"/>
      <c r="FB688" s="21"/>
      <c r="FC688" s="21"/>
      <c r="FD688" s="21"/>
      <c r="FE688" s="21"/>
      <c r="FF688" s="21"/>
      <c r="FG688" s="21"/>
      <c r="FH688" s="21"/>
      <c r="FI688" s="21"/>
      <c r="FJ688" s="21"/>
      <c r="FK688" s="21"/>
      <c r="FL688" s="21"/>
      <c r="FM688" s="21"/>
      <c r="FN688" s="21"/>
      <c r="FO688" s="21"/>
      <c r="FP688" s="21"/>
      <c r="FQ688" s="21"/>
      <c r="FR688" s="21"/>
      <c r="FS688" s="21"/>
      <c r="FT688" s="21"/>
      <c r="FU688" s="21"/>
      <c r="FV688" s="21"/>
      <c r="FW688" s="21"/>
      <c r="FX688" s="21"/>
      <c r="FY688" s="21"/>
      <c r="FZ688" s="21"/>
      <c r="GA688" s="21"/>
      <c r="GB688" s="21"/>
      <c r="GC688" s="21"/>
      <c r="GD688" s="21"/>
      <c r="GE688" s="21"/>
      <c r="GF688" s="21"/>
      <c r="GG688" s="21"/>
      <c r="GH688" s="21"/>
      <c r="GI688" s="21"/>
      <c r="GJ688" s="21"/>
      <c r="GK688" s="21"/>
      <c r="GL688" s="21"/>
      <c r="GM688" s="21"/>
      <c r="GN688" s="21"/>
      <c r="GO688" s="21"/>
      <c r="GP688" s="21"/>
      <c r="GQ688" s="21"/>
      <c r="GR688" s="21"/>
      <c r="GS688" s="21"/>
      <c r="GT688" s="21"/>
      <c r="GU688" s="21"/>
      <c r="GV688" s="21"/>
      <c r="GW688" s="21"/>
      <c r="GX688" s="21"/>
      <c r="GY688" s="21"/>
      <c r="GZ688" s="21"/>
      <c r="HA688" s="21"/>
      <c r="HB688" s="21"/>
      <c r="HC688" s="21"/>
      <c r="HD688" s="21"/>
      <c r="HE688" s="21"/>
      <c r="HF688" s="21"/>
      <c r="HG688" s="21"/>
      <c r="HH688" s="21"/>
      <c r="HI688" s="21"/>
      <c r="HJ688" s="21"/>
      <c r="HK688" s="21"/>
      <c r="HL688" s="21"/>
      <c r="HM688" s="21"/>
      <c r="HN688" s="21"/>
      <c r="HO688" s="21"/>
      <c r="HP688" s="21"/>
      <c r="HQ688" s="21"/>
      <c r="HR688" s="21"/>
      <c r="HS688" s="21"/>
      <c r="HT688" s="21"/>
      <c r="HU688" s="21"/>
      <c r="HV688" s="21"/>
      <c r="HW688" s="21"/>
      <c r="HX688" s="21"/>
      <c r="HY688" s="21"/>
      <c r="HZ688" s="21"/>
      <c r="IA688" s="21"/>
      <c r="IB688" s="21"/>
      <c r="IC688" s="21"/>
      <c r="ID688" s="21"/>
      <c r="IE688" s="21"/>
      <c r="IF688" s="21"/>
      <c r="IG688" s="21"/>
      <c r="IH688" s="21"/>
      <c r="II688" s="21"/>
      <c r="IJ688" s="21"/>
      <c r="IK688" s="21"/>
      <c r="IL688" s="21"/>
      <c r="IM688" s="21"/>
      <c r="IN688" s="21"/>
      <c r="IO688" s="21"/>
      <c r="IP688" s="21"/>
      <c r="IQ688" s="21"/>
      <c r="IR688" s="21"/>
      <c r="IS688" s="21"/>
      <c r="IT688" s="21"/>
      <c r="IU688" s="21"/>
      <c r="IV688" s="21"/>
      <c r="IW688" s="21"/>
      <c r="IX688" s="21"/>
      <c r="IY688" s="21"/>
      <c r="IZ688" s="21"/>
      <c r="JA688" s="21"/>
      <c r="JB688" s="21"/>
      <c r="JC688" s="21"/>
      <c r="JD688" s="21"/>
      <c r="JE688" s="21"/>
      <c r="JF688" s="21"/>
      <c r="JG688" s="21"/>
      <c r="JH688" s="21"/>
      <c r="JI688" s="21"/>
      <c r="JJ688" s="21"/>
      <c r="JK688" s="21"/>
      <c r="JL688" s="21"/>
      <c r="JM688" s="21"/>
      <c r="JN688" s="21"/>
      <c r="JO688" s="21"/>
      <c r="JP688" s="21"/>
      <c r="JQ688" s="21"/>
      <c r="JR688" s="21"/>
      <c r="JS688" s="21"/>
      <c r="JT688" s="21"/>
      <c r="JU688" s="21"/>
      <c r="JV688" s="21"/>
      <c r="JW688" s="21"/>
      <c r="JX688" s="21"/>
      <c r="JY688" s="21"/>
    </row>
    <row r="689" spans="1:285" ht="16.5" customHeight="1">
      <c r="A689" s="4329" t="s">
        <v>319</v>
      </c>
      <c r="B689" s="5">
        <f>C689/D689</f>
        <v>0.2857142857142857</v>
      </c>
      <c r="C689" s="98">
        <v>8</v>
      </c>
      <c r="D689" s="107">
        <v>28</v>
      </c>
      <c r="E689" s="4" t="s">
        <v>77</v>
      </c>
      <c r="F689" s="1" t="s">
        <v>53</v>
      </c>
      <c r="G689" s="1" t="s">
        <v>77</v>
      </c>
      <c r="H689" s="1" t="s">
        <v>77</v>
      </c>
      <c r="I689" s="1" t="s">
        <v>77</v>
      </c>
      <c r="J689" s="1" t="s">
        <v>77</v>
      </c>
      <c r="K689" s="38" t="s">
        <v>77</v>
      </c>
      <c r="L689" s="1" t="s">
        <v>77</v>
      </c>
      <c r="M689" s="1" t="s">
        <v>77</v>
      </c>
      <c r="N689" s="1" t="s">
        <v>77</v>
      </c>
      <c r="O689" s="1" t="s">
        <v>53</v>
      </c>
      <c r="P689" s="1" t="s">
        <v>77</v>
      </c>
      <c r="Q689" s="1" t="s">
        <v>77</v>
      </c>
      <c r="R689" s="1" t="s">
        <v>77</v>
      </c>
      <c r="S689" s="1" t="s">
        <v>77</v>
      </c>
      <c r="T689" s="1" t="s">
        <v>77</v>
      </c>
      <c r="U689" s="1" t="s">
        <v>77</v>
      </c>
      <c r="V689" s="1" t="s">
        <v>53</v>
      </c>
      <c r="W689" s="1" t="s">
        <v>77</v>
      </c>
      <c r="X689" s="1" t="s">
        <v>77</v>
      </c>
      <c r="Y689" s="1" t="s">
        <v>77</v>
      </c>
      <c r="Z689" s="1" t="s">
        <v>77</v>
      </c>
      <c r="AA689" s="1" t="s">
        <v>77</v>
      </c>
      <c r="AB689" s="1" t="s">
        <v>77</v>
      </c>
      <c r="AC689" s="1" t="s">
        <v>77</v>
      </c>
      <c r="AD689" s="1" t="s">
        <v>77</v>
      </c>
      <c r="AE689" s="1" t="s">
        <v>77</v>
      </c>
      <c r="AF689" s="1" t="s">
        <v>53</v>
      </c>
      <c r="AG689" s="1" t="s">
        <v>53</v>
      </c>
      <c r="AH689" s="1" t="s">
        <v>77</v>
      </c>
      <c r="AI689" s="1" t="s">
        <v>53</v>
      </c>
      <c r="AJ689" s="1" t="s">
        <v>53</v>
      </c>
      <c r="AK689" s="1" t="s">
        <v>53</v>
      </c>
      <c r="AL689" s="1" t="s">
        <v>77</v>
      </c>
      <c r="AM689" s="1" t="s">
        <v>77</v>
      </c>
      <c r="AN689" s="1" t="s">
        <v>77</v>
      </c>
      <c r="AO689" s="1" t="s">
        <v>77</v>
      </c>
      <c r="AP689" s="1" t="s">
        <v>77</v>
      </c>
      <c r="AQ689" s="1" t="s">
        <v>77</v>
      </c>
      <c r="AR689" s="120" t="s">
        <v>77</v>
      </c>
      <c r="AS689" s="21"/>
      <c r="AT689" s="21"/>
      <c r="AU689" s="21"/>
      <c r="AV689" s="21"/>
      <c r="AW689" s="21"/>
      <c r="AX689" s="21"/>
      <c r="AY689" s="21"/>
      <c r="AZ689" s="21"/>
      <c r="BA689" s="21"/>
      <c r="BB689" s="21"/>
      <c r="BC689" s="21"/>
      <c r="BD689" s="21"/>
      <c r="BE689" s="21"/>
      <c r="BF689" s="21"/>
      <c r="BG689" s="21"/>
      <c r="BH689" s="21"/>
      <c r="BI689" s="21"/>
      <c r="BJ689" s="21"/>
      <c r="BK689" s="21"/>
      <c r="BL689" s="21"/>
      <c r="BM689" s="21"/>
      <c r="BN689" s="21"/>
      <c r="BO689" s="21"/>
      <c r="BP689" s="21"/>
      <c r="BQ689" s="21"/>
      <c r="BR689" s="21"/>
      <c r="BS689" s="21"/>
      <c r="BT689" s="21"/>
      <c r="BU689" s="21"/>
      <c r="BV689" s="21"/>
      <c r="BW689" s="21"/>
      <c r="BX689" s="21"/>
      <c r="BY689" s="21"/>
      <c r="BZ689" s="21"/>
      <c r="CA689" s="21"/>
      <c r="CB689" s="21"/>
      <c r="CC689" s="21"/>
      <c r="CD689" s="21"/>
      <c r="CE689" s="21"/>
      <c r="CF689" s="21"/>
      <c r="CG689" s="21"/>
      <c r="CH689" s="21"/>
      <c r="CI689" s="21"/>
      <c r="CJ689" s="21"/>
      <c r="CK689" s="21"/>
      <c r="CL689" s="21"/>
      <c r="CM689" s="21"/>
      <c r="CN689" s="21"/>
      <c r="CO689" s="21"/>
      <c r="CP689" s="21"/>
      <c r="CQ689" s="21"/>
      <c r="CR689" s="21"/>
      <c r="CS689" s="21"/>
      <c r="CT689" s="21"/>
      <c r="CU689" s="21"/>
      <c r="CV689" s="21"/>
      <c r="CW689" s="21"/>
      <c r="CX689" s="21"/>
      <c r="CY689" s="21"/>
      <c r="CZ689" s="21"/>
      <c r="DA689" s="21"/>
      <c r="DB689" s="21"/>
      <c r="DC689" s="21"/>
      <c r="DD689" s="21"/>
      <c r="DE689" s="21"/>
      <c r="DF689" s="21"/>
      <c r="DG689" s="21"/>
      <c r="DH689" s="21"/>
      <c r="DI689" s="21"/>
      <c r="DJ689" s="21"/>
      <c r="DK689" s="21"/>
      <c r="DL689" s="21"/>
      <c r="DM689" s="21"/>
      <c r="DN689" s="21"/>
      <c r="DO689" s="21"/>
      <c r="DP689" s="21"/>
      <c r="DQ689" s="21"/>
      <c r="DR689" s="21"/>
      <c r="DS689" s="21"/>
      <c r="DT689" s="21"/>
      <c r="DU689" s="21"/>
      <c r="DV689" s="21"/>
      <c r="DW689" s="21"/>
      <c r="DX689" s="21"/>
      <c r="DY689" s="21"/>
      <c r="DZ689" s="21"/>
      <c r="EA689" s="21"/>
      <c r="EB689" s="21"/>
      <c r="EC689" s="21"/>
      <c r="ED689" s="21"/>
      <c r="EE689" s="21"/>
      <c r="EF689" s="21"/>
      <c r="EG689" s="21"/>
      <c r="EH689" s="21"/>
      <c r="EI689" s="21"/>
      <c r="EJ689" s="21"/>
      <c r="EK689" s="21"/>
      <c r="EL689" s="21"/>
      <c r="EM689" s="21"/>
      <c r="EN689" s="21"/>
      <c r="EO689" s="21"/>
      <c r="EP689" s="21"/>
      <c r="EQ689" s="21"/>
      <c r="ER689" s="21"/>
      <c r="ES689" s="21"/>
      <c r="ET689" s="21"/>
      <c r="EU689" s="21"/>
      <c r="EV689" s="21"/>
      <c r="EW689" s="21"/>
      <c r="EX689" s="21"/>
      <c r="EY689" s="21"/>
      <c r="EZ689" s="21"/>
      <c r="FA689" s="21"/>
      <c r="FB689" s="21"/>
      <c r="FC689" s="21"/>
      <c r="FD689" s="21"/>
      <c r="FE689" s="21"/>
      <c r="FF689" s="21"/>
      <c r="FG689" s="21"/>
      <c r="FH689" s="21"/>
      <c r="FI689" s="21"/>
      <c r="FJ689" s="21"/>
      <c r="FK689" s="21"/>
      <c r="FL689" s="21"/>
      <c r="FM689" s="21"/>
      <c r="FN689" s="21"/>
      <c r="FO689" s="21"/>
      <c r="FP689" s="21"/>
      <c r="FQ689" s="21"/>
      <c r="FR689" s="21"/>
      <c r="FS689" s="21"/>
      <c r="FT689" s="21"/>
      <c r="FU689" s="21"/>
      <c r="FV689" s="21"/>
      <c r="FW689" s="21"/>
      <c r="FX689" s="21"/>
      <c r="FY689" s="21"/>
      <c r="FZ689" s="21"/>
      <c r="GA689" s="21"/>
      <c r="GB689" s="21"/>
      <c r="GC689" s="21"/>
      <c r="GD689" s="21"/>
      <c r="GE689" s="21"/>
      <c r="GF689" s="21"/>
      <c r="GG689" s="21"/>
      <c r="GH689" s="21"/>
      <c r="GI689" s="21"/>
      <c r="GJ689" s="21"/>
      <c r="GK689" s="21"/>
      <c r="GL689" s="21"/>
      <c r="GM689" s="21"/>
      <c r="GN689" s="21"/>
      <c r="GO689" s="21"/>
      <c r="GP689" s="21"/>
      <c r="GQ689" s="21"/>
      <c r="GR689" s="21"/>
      <c r="GS689" s="21"/>
      <c r="GT689" s="21"/>
      <c r="GU689" s="21"/>
      <c r="GV689" s="21"/>
      <c r="GW689" s="21"/>
      <c r="GX689" s="21"/>
      <c r="GY689" s="21"/>
      <c r="GZ689" s="21"/>
      <c r="HA689" s="21"/>
      <c r="HB689" s="21"/>
      <c r="HC689" s="21"/>
      <c r="HD689" s="21"/>
      <c r="HE689" s="21"/>
      <c r="HF689" s="21"/>
      <c r="HG689" s="21"/>
      <c r="HH689" s="21"/>
      <c r="HI689" s="21"/>
      <c r="HJ689" s="21"/>
      <c r="HK689" s="21"/>
      <c r="HL689" s="21"/>
      <c r="HM689" s="21"/>
      <c r="HN689" s="21"/>
      <c r="HO689" s="21"/>
      <c r="HP689" s="21"/>
      <c r="HQ689" s="21"/>
      <c r="HR689" s="21"/>
      <c r="HS689" s="21"/>
      <c r="HT689" s="21"/>
      <c r="HU689" s="21"/>
      <c r="HV689" s="21"/>
      <c r="HW689" s="21"/>
      <c r="HX689" s="21"/>
      <c r="HY689" s="21"/>
      <c r="HZ689" s="21"/>
      <c r="IA689" s="21"/>
      <c r="IB689" s="21"/>
      <c r="IC689" s="21"/>
      <c r="ID689" s="21"/>
      <c r="IE689" s="21"/>
      <c r="IF689" s="21"/>
      <c r="IG689" s="21"/>
      <c r="IH689" s="21"/>
      <c r="II689" s="21"/>
      <c r="IJ689" s="21"/>
      <c r="IK689" s="21"/>
      <c r="IL689" s="21"/>
      <c r="IM689" s="21"/>
      <c r="IN689" s="21"/>
      <c r="IO689" s="21"/>
      <c r="IP689" s="21"/>
      <c r="IQ689" s="21"/>
      <c r="IR689" s="21"/>
      <c r="IS689" s="21"/>
      <c r="IT689" s="21"/>
      <c r="IU689" s="21"/>
      <c r="IV689" s="21"/>
      <c r="IW689" s="21"/>
      <c r="IX689" s="21"/>
      <c r="IY689" s="21"/>
      <c r="IZ689" s="21"/>
      <c r="JA689" s="21"/>
      <c r="JB689" s="21"/>
      <c r="JC689" s="21"/>
      <c r="JD689" s="21"/>
      <c r="JE689" s="21"/>
      <c r="JF689" s="21"/>
      <c r="JG689" s="21"/>
      <c r="JH689" s="21"/>
      <c r="JI689" s="21"/>
      <c r="JJ689" s="21"/>
      <c r="JK689" s="21"/>
      <c r="JL689" s="21"/>
      <c r="JM689" s="21"/>
      <c r="JN689" s="21"/>
      <c r="JO689" s="21"/>
      <c r="JP689" s="21"/>
      <c r="JQ689" s="21"/>
      <c r="JR689" s="21"/>
      <c r="JS689" s="21"/>
      <c r="JT689" s="21"/>
      <c r="JU689" s="21"/>
      <c r="JV689" s="21"/>
      <c r="JW689" s="21"/>
      <c r="JX689" s="21"/>
      <c r="JY689" s="21"/>
    </row>
    <row r="690" spans="1:285" ht="16.5" customHeight="1">
      <c r="A690" s="4329" t="s">
        <v>320</v>
      </c>
      <c r="B690" s="5">
        <f>C690/D690</f>
        <v>0.25</v>
      </c>
      <c r="C690" s="98">
        <v>7</v>
      </c>
      <c r="D690" s="107">
        <v>28</v>
      </c>
      <c r="E690" s="4" t="s">
        <v>77</v>
      </c>
      <c r="F690" s="1" t="s">
        <v>77</v>
      </c>
      <c r="G690" s="1" t="s">
        <v>77</v>
      </c>
      <c r="H690" s="1" t="s">
        <v>53</v>
      </c>
      <c r="I690" s="1" t="s">
        <v>77</v>
      </c>
      <c r="J690" s="1" t="s">
        <v>77</v>
      </c>
      <c r="K690" s="38" t="s">
        <v>53</v>
      </c>
      <c r="L690" s="1" t="s">
        <v>77</v>
      </c>
      <c r="M690" s="1" t="s">
        <v>77</v>
      </c>
      <c r="N690" s="1" t="s">
        <v>77</v>
      </c>
      <c r="O690" s="1" t="s">
        <v>77</v>
      </c>
      <c r="P690" s="1" t="s">
        <v>77</v>
      </c>
      <c r="Q690" s="1" t="s">
        <v>77</v>
      </c>
      <c r="R690" s="1" t="s">
        <v>53</v>
      </c>
      <c r="S690" s="1" t="s">
        <v>77</v>
      </c>
      <c r="T690" s="1" t="s">
        <v>77</v>
      </c>
      <c r="U690" s="1" t="s">
        <v>77</v>
      </c>
      <c r="V690" s="1" t="s">
        <v>77</v>
      </c>
      <c r="W690" s="1" t="s">
        <v>53</v>
      </c>
      <c r="X690" s="1" t="s">
        <v>77</v>
      </c>
      <c r="Y690" s="1" t="s">
        <v>77</v>
      </c>
      <c r="Z690" s="1" t="s">
        <v>77</v>
      </c>
      <c r="AA690" s="1" t="s">
        <v>77</v>
      </c>
      <c r="AB690" s="1" t="s">
        <v>53</v>
      </c>
      <c r="AC690" s="1" t="s">
        <v>53</v>
      </c>
      <c r="AD690" s="1" t="s">
        <v>77</v>
      </c>
      <c r="AE690" s="1" t="s">
        <v>77</v>
      </c>
      <c r="AF690" s="1" t="s">
        <v>77</v>
      </c>
      <c r="AG690" s="1" t="s">
        <v>77</v>
      </c>
      <c r="AH690" s="1" t="s">
        <v>77</v>
      </c>
      <c r="AI690" s="1" t="s">
        <v>77</v>
      </c>
      <c r="AJ690" s="1" t="s">
        <v>77</v>
      </c>
      <c r="AK690" s="1" t="s">
        <v>77</v>
      </c>
      <c r="AL690" s="1" t="s">
        <v>77</v>
      </c>
      <c r="AM690" s="1" t="s">
        <v>77</v>
      </c>
      <c r="AN690" s="1" t="s">
        <v>53</v>
      </c>
      <c r="AO690" s="1" t="s">
        <v>77</v>
      </c>
      <c r="AP690" s="1" t="s">
        <v>77</v>
      </c>
      <c r="AQ690" s="1" t="s">
        <v>77</v>
      </c>
      <c r="AR690" s="120" t="s">
        <v>77</v>
      </c>
      <c r="AS690" s="21"/>
      <c r="AT690" s="21"/>
      <c r="AU690" s="21"/>
      <c r="AV690" s="21"/>
      <c r="AW690" s="21"/>
      <c r="AX690" s="21"/>
      <c r="AY690" s="21"/>
      <c r="AZ690" s="21"/>
      <c r="BA690" s="21"/>
      <c r="BB690" s="21"/>
      <c r="BC690" s="21"/>
      <c r="BD690" s="21"/>
      <c r="BE690" s="21"/>
      <c r="BF690" s="21"/>
      <c r="BG690" s="21"/>
      <c r="BH690" s="21"/>
      <c r="BI690" s="21"/>
      <c r="BJ690" s="21"/>
      <c r="BK690" s="21"/>
      <c r="BL690" s="21"/>
      <c r="BM690" s="21"/>
      <c r="BN690" s="21"/>
      <c r="BO690" s="21"/>
      <c r="BP690" s="21"/>
      <c r="BQ690" s="21"/>
      <c r="BR690" s="21"/>
      <c r="BS690" s="21"/>
      <c r="BT690" s="21"/>
      <c r="BU690" s="21"/>
      <c r="BV690" s="21"/>
      <c r="BW690" s="21"/>
      <c r="BX690" s="21"/>
      <c r="BY690" s="21"/>
      <c r="BZ690" s="21"/>
      <c r="CA690" s="21"/>
      <c r="CB690" s="21"/>
      <c r="CC690" s="21"/>
      <c r="CD690" s="21"/>
      <c r="CE690" s="21"/>
      <c r="CF690" s="21"/>
      <c r="CG690" s="21"/>
      <c r="CH690" s="21"/>
      <c r="CI690" s="21"/>
      <c r="CJ690" s="21"/>
      <c r="CK690" s="21"/>
      <c r="CL690" s="21"/>
      <c r="CM690" s="21"/>
      <c r="CN690" s="21"/>
      <c r="CO690" s="21"/>
      <c r="CP690" s="21"/>
      <c r="CQ690" s="21"/>
      <c r="CR690" s="21"/>
      <c r="CS690" s="21"/>
      <c r="CT690" s="21"/>
      <c r="CU690" s="21"/>
      <c r="CV690" s="21"/>
      <c r="CW690" s="21"/>
      <c r="CX690" s="21"/>
      <c r="CY690" s="21"/>
      <c r="CZ690" s="21"/>
      <c r="DA690" s="21"/>
      <c r="DB690" s="21"/>
      <c r="DC690" s="21"/>
      <c r="DD690" s="21"/>
      <c r="DE690" s="21"/>
      <c r="DF690" s="21"/>
      <c r="DG690" s="21"/>
      <c r="DH690" s="21"/>
      <c r="DI690" s="21"/>
      <c r="DJ690" s="21"/>
      <c r="DK690" s="21"/>
      <c r="DL690" s="21"/>
      <c r="DM690" s="21"/>
      <c r="DN690" s="21"/>
      <c r="DO690" s="21"/>
      <c r="DP690" s="21"/>
      <c r="DQ690" s="21"/>
      <c r="DR690" s="21"/>
      <c r="DS690" s="21"/>
      <c r="DT690" s="21"/>
      <c r="DU690" s="21"/>
      <c r="DV690" s="21"/>
      <c r="DW690" s="21"/>
      <c r="DX690" s="21"/>
      <c r="DY690" s="21"/>
      <c r="DZ690" s="21"/>
      <c r="EA690" s="21"/>
      <c r="EB690" s="21"/>
      <c r="EC690" s="21"/>
      <c r="ED690" s="21"/>
      <c r="EE690" s="21"/>
      <c r="EF690" s="21"/>
      <c r="EG690" s="21"/>
      <c r="EH690" s="21"/>
      <c r="EI690" s="21"/>
      <c r="EJ690" s="21"/>
      <c r="EK690" s="21"/>
      <c r="EL690" s="21"/>
      <c r="EM690" s="21"/>
      <c r="EN690" s="21"/>
      <c r="EO690" s="21"/>
      <c r="EP690" s="21"/>
      <c r="EQ690" s="21"/>
      <c r="ER690" s="21"/>
      <c r="ES690" s="21"/>
      <c r="ET690" s="21"/>
      <c r="EU690" s="21"/>
      <c r="EV690" s="21"/>
      <c r="EW690" s="21"/>
      <c r="EX690" s="21"/>
      <c r="EY690" s="21"/>
      <c r="EZ690" s="21"/>
      <c r="FA690" s="21"/>
      <c r="FB690" s="21"/>
      <c r="FC690" s="21"/>
      <c r="FD690" s="21"/>
      <c r="FE690" s="21"/>
      <c r="FF690" s="21"/>
      <c r="FG690" s="21"/>
      <c r="FH690" s="21"/>
      <c r="FI690" s="21"/>
      <c r="FJ690" s="21"/>
      <c r="FK690" s="21"/>
      <c r="FL690" s="21"/>
      <c r="FM690" s="21"/>
      <c r="FN690" s="21"/>
      <c r="FO690" s="21"/>
      <c r="FP690" s="21"/>
      <c r="FQ690" s="21"/>
      <c r="FR690" s="21"/>
      <c r="FS690" s="21"/>
      <c r="FT690" s="21"/>
      <c r="FU690" s="21"/>
      <c r="FV690" s="21"/>
      <c r="FW690" s="21"/>
      <c r="FX690" s="21"/>
      <c r="FY690" s="21"/>
      <c r="FZ690" s="21"/>
      <c r="GA690" s="21"/>
      <c r="GB690" s="21"/>
      <c r="GC690" s="21"/>
      <c r="GD690" s="21"/>
      <c r="GE690" s="21"/>
      <c r="GF690" s="21"/>
      <c r="GG690" s="21"/>
      <c r="GH690" s="21"/>
      <c r="GI690" s="21"/>
      <c r="GJ690" s="21"/>
      <c r="GK690" s="21"/>
      <c r="GL690" s="21"/>
      <c r="GM690" s="21"/>
      <c r="GN690" s="21"/>
      <c r="GO690" s="21"/>
      <c r="GP690" s="21"/>
      <c r="GQ690" s="21"/>
      <c r="GR690" s="21"/>
      <c r="GS690" s="21"/>
      <c r="GT690" s="21"/>
      <c r="GU690" s="21"/>
      <c r="GV690" s="21"/>
      <c r="GW690" s="21"/>
      <c r="GX690" s="21"/>
      <c r="GY690" s="21"/>
      <c r="GZ690" s="21"/>
      <c r="HA690" s="21"/>
      <c r="HB690" s="21"/>
      <c r="HC690" s="21"/>
      <c r="HD690" s="21"/>
      <c r="HE690" s="21"/>
      <c r="HF690" s="21"/>
      <c r="HG690" s="21"/>
      <c r="HH690" s="21"/>
      <c r="HI690" s="21"/>
      <c r="HJ690" s="21"/>
      <c r="HK690" s="21"/>
      <c r="HL690" s="21"/>
      <c r="HM690" s="21"/>
      <c r="HN690" s="21"/>
      <c r="HO690" s="21"/>
      <c r="HP690" s="21"/>
      <c r="HQ690" s="21"/>
      <c r="HR690" s="21"/>
      <c r="HS690" s="21"/>
      <c r="HT690" s="21"/>
      <c r="HU690" s="21"/>
      <c r="HV690" s="21"/>
      <c r="HW690" s="21"/>
      <c r="HX690" s="21"/>
      <c r="HY690" s="21"/>
      <c r="HZ690" s="21"/>
      <c r="IA690" s="21"/>
      <c r="IB690" s="21"/>
      <c r="IC690" s="21"/>
      <c r="ID690" s="21"/>
      <c r="IE690" s="21"/>
      <c r="IF690" s="21"/>
      <c r="IG690" s="21"/>
      <c r="IH690" s="21"/>
      <c r="II690" s="21"/>
      <c r="IJ690" s="21"/>
      <c r="IK690" s="21"/>
      <c r="IL690" s="21"/>
      <c r="IM690" s="21"/>
      <c r="IN690" s="21"/>
      <c r="IO690" s="21"/>
      <c r="IP690" s="21"/>
      <c r="IQ690" s="21"/>
      <c r="IR690" s="21"/>
      <c r="IS690" s="21"/>
      <c r="IT690" s="21"/>
      <c r="IU690" s="21"/>
      <c r="IV690" s="21"/>
      <c r="IW690" s="21"/>
      <c r="IX690" s="21"/>
      <c r="IY690" s="21"/>
      <c r="IZ690" s="21"/>
      <c r="JA690" s="21"/>
      <c r="JB690" s="21"/>
      <c r="JC690" s="21"/>
      <c r="JD690" s="21"/>
      <c r="JE690" s="21"/>
      <c r="JF690" s="21"/>
      <c r="JG690" s="21"/>
      <c r="JH690" s="21"/>
      <c r="JI690" s="21"/>
      <c r="JJ690" s="21"/>
      <c r="JK690" s="21"/>
      <c r="JL690" s="21"/>
      <c r="JM690" s="21"/>
      <c r="JN690" s="21"/>
      <c r="JO690" s="21"/>
      <c r="JP690" s="21"/>
      <c r="JQ690" s="21"/>
      <c r="JR690" s="21"/>
      <c r="JS690" s="21"/>
      <c r="JT690" s="21"/>
      <c r="JU690" s="21"/>
      <c r="JV690" s="21"/>
      <c r="JW690" s="21"/>
      <c r="JX690" s="21"/>
      <c r="JY690" s="21"/>
    </row>
    <row r="691" spans="1:285" ht="31.5" customHeight="1">
      <c r="A691" s="4375" t="s">
        <v>322</v>
      </c>
      <c r="B691" s="25"/>
      <c r="C691" s="25"/>
      <c r="D691" s="111"/>
      <c r="E691" s="44"/>
      <c r="F691" s="44"/>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c r="AG691" s="44"/>
      <c r="AH691" s="44"/>
      <c r="AI691" s="44"/>
      <c r="AJ691" s="44"/>
      <c r="AK691" s="44"/>
      <c r="AL691" s="44"/>
      <c r="AM691" s="44"/>
      <c r="AN691" s="44"/>
      <c r="AO691" s="44"/>
      <c r="AP691" s="44"/>
      <c r="AQ691" s="44"/>
      <c r="AR691" s="124"/>
      <c r="AS691" s="21"/>
      <c r="AT691" s="21"/>
      <c r="AU691" s="21"/>
      <c r="AV691" s="21"/>
      <c r="AW691" s="21"/>
      <c r="AX691" s="21"/>
      <c r="AY691" s="21"/>
      <c r="AZ691" s="21"/>
      <c r="BA691" s="21"/>
      <c r="BB691" s="21"/>
      <c r="BC691" s="21"/>
      <c r="BD691" s="21"/>
      <c r="BE691" s="21"/>
      <c r="BF691" s="21"/>
      <c r="BG691" s="21"/>
      <c r="BH691" s="21"/>
      <c r="BI691" s="21"/>
      <c r="BJ691" s="21"/>
      <c r="BK691" s="21"/>
      <c r="BL691" s="21"/>
      <c r="BM691" s="21"/>
      <c r="BN691" s="21"/>
      <c r="BO691" s="21"/>
      <c r="BP691" s="21"/>
      <c r="BQ691" s="21"/>
      <c r="BR691" s="21"/>
      <c r="BS691" s="21"/>
      <c r="BT691" s="21"/>
      <c r="BU691" s="21"/>
      <c r="BV691" s="21"/>
      <c r="BW691" s="21"/>
      <c r="BX691" s="21"/>
      <c r="BY691" s="21"/>
      <c r="BZ691" s="21"/>
      <c r="CA691" s="21"/>
      <c r="CB691" s="21"/>
      <c r="CC691" s="21"/>
      <c r="CD691" s="21"/>
      <c r="CE691" s="21"/>
      <c r="CF691" s="21"/>
      <c r="CG691" s="21"/>
      <c r="CH691" s="21"/>
      <c r="CI691" s="21"/>
      <c r="CJ691" s="21"/>
      <c r="CK691" s="21"/>
      <c r="CL691" s="21"/>
      <c r="CM691" s="21"/>
      <c r="CN691" s="21"/>
      <c r="CO691" s="21"/>
      <c r="CP691" s="21"/>
      <c r="CQ691" s="21"/>
      <c r="CR691" s="21"/>
      <c r="CS691" s="21"/>
      <c r="CT691" s="21"/>
      <c r="CU691" s="21"/>
      <c r="CV691" s="21"/>
      <c r="CW691" s="21"/>
      <c r="CX691" s="21"/>
      <c r="CY691" s="21"/>
      <c r="CZ691" s="21"/>
      <c r="DA691" s="21"/>
      <c r="DB691" s="21"/>
      <c r="DC691" s="21"/>
      <c r="DD691" s="21"/>
      <c r="DE691" s="21"/>
      <c r="DF691" s="21"/>
      <c r="DG691" s="21"/>
      <c r="DH691" s="21"/>
      <c r="DI691" s="21"/>
      <c r="DJ691" s="21"/>
      <c r="DK691" s="21"/>
      <c r="DL691" s="21"/>
      <c r="DM691" s="21"/>
      <c r="DN691" s="21"/>
      <c r="DO691" s="21"/>
      <c r="DP691" s="21"/>
      <c r="DQ691" s="21"/>
      <c r="DR691" s="21"/>
      <c r="DS691" s="21"/>
      <c r="DT691" s="21"/>
      <c r="DU691" s="21"/>
      <c r="DV691" s="21"/>
      <c r="DW691" s="21"/>
      <c r="DX691" s="21"/>
      <c r="DY691" s="21"/>
      <c r="DZ691" s="21"/>
      <c r="EA691" s="21"/>
      <c r="EB691" s="21"/>
      <c r="EC691" s="21"/>
      <c r="ED691" s="21"/>
      <c r="EE691" s="21"/>
      <c r="EF691" s="21"/>
      <c r="EG691" s="21"/>
      <c r="EH691" s="21"/>
      <c r="EI691" s="21"/>
      <c r="EJ691" s="21"/>
      <c r="EK691" s="21"/>
      <c r="EL691" s="21"/>
      <c r="EM691" s="21"/>
      <c r="EN691" s="21"/>
      <c r="EO691" s="21"/>
      <c r="EP691" s="21"/>
      <c r="EQ691" s="21"/>
      <c r="ER691" s="21"/>
      <c r="ES691" s="21"/>
      <c r="ET691" s="21"/>
      <c r="EU691" s="21"/>
      <c r="EV691" s="21"/>
      <c r="EW691" s="21"/>
      <c r="EX691" s="21"/>
      <c r="EY691" s="21"/>
      <c r="EZ691" s="21"/>
      <c r="FA691" s="21"/>
      <c r="FB691" s="21"/>
      <c r="FC691" s="21"/>
      <c r="FD691" s="21"/>
      <c r="FE691" s="21"/>
      <c r="FF691" s="21"/>
      <c r="FG691" s="21"/>
      <c r="FH691" s="21"/>
      <c r="FI691" s="21"/>
      <c r="FJ691" s="21"/>
      <c r="FK691" s="21"/>
      <c r="FL691" s="21"/>
      <c r="FM691" s="21"/>
      <c r="FN691" s="21"/>
      <c r="FO691" s="21"/>
      <c r="FP691" s="21"/>
      <c r="FQ691" s="21"/>
      <c r="FR691" s="21"/>
      <c r="FS691" s="21"/>
      <c r="FT691" s="21"/>
      <c r="FU691" s="21"/>
      <c r="FV691" s="21"/>
      <c r="FW691" s="21"/>
      <c r="FX691" s="21"/>
      <c r="FY691" s="21"/>
      <c r="FZ691" s="21"/>
      <c r="GA691" s="21"/>
      <c r="GB691" s="21"/>
      <c r="GC691" s="21"/>
      <c r="GD691" s="21"/>
      <c r="GE691" s="21"/>
      <c r="GF691" s="21"/>
      <c r="GG691" s="21"/>
      <c r="GH691" s="21"/>
      <c r="GI691" s="21"/>
      <c r="GJ691" s="21"/>
      <c r="GK691" s="21"/>
      <c r="GL691" s="21"/>
      <c r="GM691" s="21"/>
      <c r="GN691" s="21"/>
      <c r="GO691" s="21"/>
      <c r="GP691" s="21"/>
      <c r="GQ691" s="21"/>
      <c r="GR691" s="21"/>
      <c r="GS691" s="21"/>
      <c r="GT691" s="21"/>
      <c r="GU691" s="21"/>
      <c r="GV691" s="21"/>
      <c r="GW691" s="21"/>
      <c r="GX691" s="21"/>
      <c r="GY691" s="21"/>
      <c r="GZ691" s="21"/>
      <c r="HA691" s="21"/>
      <c r="HB691" s="21"/>
      <c r="HC691" s="21"/>
      <c r="HD691" s="21"/>
      <c r="HE691" s="21"/>
      <c r="HF691" s="21"/>
      <c r="HG691" s="21"/>
      <c r="HH691" s="21"/>
      <c r="HI691" s="21"/>
      <c r="HJ691" s="21"/>
      <c r="HK691" s="21"/>
      <c r="HL691" s="21"/>
      <c r="HM691" s="21"/>
      <c r="HN691" s="21"/>
      <c r="HO691" s="21"/>
      <c r="HP691" s="21"/>
      <c r="HQ691" s="21"/>
      <c r="HR691" s="21"/>
      <c r="HS691" s="21"/>
      <c r="HT691" s="21"/>
      <c r="HU691" s="21"/>
      <c r="HV691" s="21"/>
      <c r="HW691" s="21"/>
      <c r="HX691" s="21"/>
      <c r="HY691" s="21"/>
      <c r="HZ691" s="21"/>
      <c r="IA691" s="21"/>
      <c r="IB691" s="21"/>
      <c r="IC691" s="21"/>
      <c r="ID691" s="21"/>
      <c r="IE691" s="21"/>
      <c r="IF691" s="21"/>
      <c r="IG691" s="21"/>
      <c r="IH691" s="21"/>
      <c r="II691" s="21"/>
      <c r="IJ691" s="21"/>
      <c r="IK691" s="21"/>
      <c r="IL691" s="21"/>
      <c r="IM691" s="21"/>
      <c r="IN691" s="21"/>
      <c r="IO691" s="21"/>
      <c r="IP691" s="21"/>
      <c r="IQ691" s="21"/>
      <c r="IR691" s="21"/>
      <c r="IS691" s="21"/>
      <c r="IT691" s="21"/>
      <c r="IU691" s="21"/>
      <c r="IV691" s="21"/>
      <c r="IW691" s="21"/>
      <c r="IX691" s="21"/>
      <c r="IY691" s="21"/>
      <c r="IZ691" s="21"/>
      <c r="JA691" s="21"/>
      <c r="JB691" s="21"/>
      <c r="JC691" s="21"/>
      <c r="JD691" s="21"/>
      <c r="JE691" s="21"/>
      <c r="JF691" s="21"/>
      <c r="JG691" s="21"/>
      <c r="JH691" s="21"/>
      <c r="JI691" s="21"/>
      <c r="JJ691" s="21"/>
      <c r="JK691" s="21"/>
      <c r="JL691" s="21"/>
      <c r="JM691" s="21"/>
      <c r="JN691" s="21"/>
      <c r="JO691" s="21"/>
      <c r="JP691" s="21"/>
      <c r="JQ691" s="21"/>
      <c r="JR691" s="21"/>
      <c r="JS691" s="21"/>
      <c r="JT691" s="21"/>
      <c r="JU691" s="21"/>
      <c r="JV691" s="21"/>
      <c r="JW691" s="21"/>
      <c r="JX691" s="21"/>
      <c r="JY691" s="21"/>
    </row>
    <row r="692" spans="1:285" ht="16.5" customHeight="1">
      <c r="A692" s="4329" t="s">
        <v>323</v>
      </c>
      <c r="B692" s="5">
        <f>C692/D692</f>
        <v>0.14285714285714285</v>
      </c>
      <c r="C692" s="98">
        <v>6</v>
      </c>
      <c r="D692" s="107">
        <v>42</v>
      </c>
      <c r="E692" s="4" t="s">
        <v>77</v>
      </c>
      <c r="F692" s="1" t="s">
        <v>53</v>
      </c>
      <c r="G692" s="1" t="s">
        <v>77</v>
      </c>
      <c r="H692" s="1" t="s">
        <v>77</v>
      </c>
      <c r="I692" s="1" t="s">
        <v>77</v>
      </c>
      <c r="J692" s="38" t="s">
        <v>77</v>
      </c>
      <c r="K692" s="38" t="s">
        <v>77</v>
      </c>
      <c r="L692" s="1" t="s">
        <v>77</v>
      </c>
      <c r="M692" s="1" t="s">
        <v>77</v>
      </c>
      <c r="N692" s="1" t="s">
        <v>77</v>
      </c>
      <c r="O692" s="1" t="s">
        <v>77</v>
      </c>
      <c r="P692" s="1" t="s">
        <v>77</v>
      </c>
      <c r="Q692" s="1" t="s">
        <v>53</v>
      </c>
      <c r="R692" s="1" t="s">
        <v>77</v>
      </c>
      <c r="S692" s="1" t="s">
        <v>77</v>
      </c>
      <c r="T692" s="1" t="s">
        <v>77</v>
      </c>
      <c r="U692" s="1" t="s">
        <v>77</v>
      </c>
      <c r="V692" s="1" t="s">
        <v>53</v>
      </c>
      <c r="W692" s="1" t="s">
        <v>77</v>
      </c>
      <c r="X692" s="1" t="s">
        <v>77</v>
      </c>
      <c r="Y692" s="1" t="s">
        <v>77</v>
      </c>
      <c r="Z692" s="1" t="s">
        <v>77</v>
      </c>
      <c r="AA692" s="1" t="s">
        <v>77</v>
      </c>
      <c r="AB692" s="1" t="s">
        <v>77</v>
      </c>
      <c r="AC692" s="1" t="s">
        <v>77</v>
      </c>
      <c r="AD692" s="1" t="s">
        <v>77</v>
      </c>
      <c r="AE692" s="1" t="s">
        <v>53</v>
      </c>
      <c r="AF692" s="1" t="s">
        <v>77</v>
      </c>
      <c r="AG692" s="1" t="s">
        <v>77</v>
      </c>
      <c r="AH692" s="1" t="s">
        <v>77</v>
      </c>
      <c r="AI692" s="1" t="s">
        <v>77</v>
      </c>
      <c r="AJ692" s="1" t="s">
        <v>77</v>
      </c>
      <c r="AK692" s="1" t="s">
        <v>77</v>
      </c>
      <c r="AL692" s="1" t="s">
        <v>77</v>
      </c>
      <c r="AM692" s="1" t="s">
        <v>77</v>
      </c>
      <c r="AN692" s="1" t="s">
        <v>77</v>
      </c>
      <c r="AO692" s="1" t="s">
        <v>53</v>
      </c>
      <c r="AP692" s="1" t="s">
        <v>77</v>
      </c>
      <c r="AQ692" s="1" t="s">
        <v>77</v>
      </c>
      <c r="AR692" s="120" t="s">
        <v>77</v>
      </c>
      <c r="AS692" s="21"/>
      <c r="AT692" s="21"/>
      <c r="AU692" s="21"/>
      <c r="AV692" s="21"/>
      <c r="AW692" s="21"/>
      <c r="AX692" s="21"/>
      <c r="AY692" s="21"/>
      <c r="AZ692" s="21"/>
      <c r="BA692" s="21"/>
      <c r="BB692" s="21"/>
      <c r="BC692" s="21"/>
      <c r="BD692" s="21"/>
      <c r="BE692" s="21"/>
      <c r="BF692" s="21"/>
      <c r="BG692" s="21"/>
      <c r="BH692" s="21"/>
      <c r="BI692" s="21"/>
      <c r="BJ692" s="21"/>
      <c r="BK692" s="21"/>
      <c r="BL692" s="21"/>
      <c r="BM692" s="21"/>
      <c r="BN692" s="21"/>
      <c r="BO692" s="21"/>
      <c r="BP692" s="21"/>
      <c r="BQ692" s="21"/>
      <c r="BR692" s="21"/>
      <c r="BS692" s="21"/>
      <c r="BT692" s="21"/>
      <c r="BU692" s="21"/>
      <c r="BV692" s="21"/>
      <c r="BW692" s="21"/>
      <c r="BX692" s="21"/>
      <c r="BY692" s="21"/>
      <c r="BZ692" s="21"/>
      <c r="CA692" s="21"/>
      <c r="CB692" s="21"/>
      <c r="CC692" s="21"/>
      <c r="CD692" s="21"/>
      <c r="CE692" s="21"/>
      <c r="CF692" s="21"/>
      <c r="CG692" s="21"/>
      <c r="CH692" s="21"/>
      <c r="CI692" s="21"/>
      <c r="CJ692" s="21"/>
      <c r="CK692" s="21"/>
      <c r="CL692" s="21"/>
      <c r="CM692" s="21"/>
      <c r="CN692" s="21"/>
      <c r="CO692" s="21"/>
      <c r="CP692" s="21"/>
      <c r="CQ692" s="21"/>
      <c r="CR692" s="21"/>
      <c r="CS692" s="21"/>
      <c r="CT692" s="21"/>
      <c r="CU692" s="21"/>
      <c r="CV692" s="21"/>
      <c r="CW692" s="21"/>
      <c r="CX692" s="21"/>
      <c r="CY692" s="21"/>
      <c r="CZ692" s="21"/>
      <c r="DA692" s="21"/>
      <c r="DB692" s="21"/>
      <c r="DC692" s="21"/>
      <c r="DD692" s="21"/>
      <c r="DE692" s="21"/>
      <c r="DF692" s="21"/>
      <c r="DG692" s="21"/>
      <c r="DH692" s="21"/>
      <c r="DI692" s="21"/>
      <c r="DJ692" s="21"/>
      <c r="DK692" s="21"/>
      <c r="DL692" s="21"/>
      <c r="DM692" s="21"/>
      <c r="DN692" s="21"/>
      <c r="DO692" s="21"/>
      <c r="DP692" s="21"/>
      <c r="DQ692" s="21"/>
      <c r="DR692" s="21"/>
      <c r="DS692" s="21"/>
      <c r="DT692" s="21"/>
      <c r="DU692" s="21"/>
      <c r="DV692" s="21"/>
      <c r="DW692" s="21"/>
      <c r="DX692" s="21"/>
      <c r="DY692" s="21"/>
      <c r="DZ692" s="21"/>
      <c r="EA692" s="21"/>
      <c r="EB692" s="21"/>
      <c r="EC692" s="21"/>
      <c r="ED692" s="21"/>
      <c r="EE692" s="21"/>
      <c r="EF692" s="21"/>
      <c r="EG692" s="21"/>
      <c r="EH692" s="21"/>
      <c r="EI692" s="21"/>
      <c r="EJ692" s="21"/>
      <c r="EK692" s="21"/>
      <c r="EL692" s="21"/>
      <c r="EM692" s="21"/>
      <c r="EN692" s="21"/>
      <c r="EO692" s="21"/>
      <c r="EP692" s="21"/>
      <c r="EQ692" s="21"/>
      <c r="ER692" s="21"/>
      <c r="ES692" s="21"/>
      <c r="ET692" s="21"/>
      <c r="EU692" s="21"/>
      <c r="EV692" s="21"/>
      <c r="EW692" s="21"/>
      <c r="EX692" s="21"/>
      <c r="EY692" s="21"/>
      <c r="EZ692" s="21"/>
      <c r="FA692" s="21"/>
      <c r="FB692" s="21"/>
      <c r="FC692" s="21"/>
      <c r="FD692" s="21"/>
      <c r="FE692" s="21"/>
      <c r="FF692" s="21"/>
      <c r="FG692" s="21"/>
      <c r="FH692" s="21"/>
      <c r="FI692" s="21"/>
      <c r="FJ692" s="21"/>
      <c r="FK692" s="21"/>
      <c r="FL692" s="21"/>
      <c r="FM692" s="21"/>
      <c r="FN692" s="21"/>
      <c r="FO692" s="21"/>
      <c r="FP692" s="21"/>
      <c r="FQ692" s="21"/>
      <c r="FR692" s="21"/>
      <c r="FS692" s="21"/>
      <c r="FT692" s="21"/>
      <c r="FU692" s="21"/>
      <c r="FV692" s="21"/>
      <c r="FW692" s="21"/>
      <c r="FX692" s="21"/>
      <c r="FY692" s="21"/>
      <c r="FZ692" s="21"/>
      <c r="GA692" s="21"/>
      <c r="GB692" s="21"/>
      <c r="GC692" s="21"/>
      <c r="GD692" s="21"/>
      <c r="GE692" s="21"/>
      <c r="GF692" s="21"/>
      <c r="GG692" s="21"/>
      <c r="GH692" s="21"/>
      <c r="GI692" s="21"/>
      <c r="GJ692" s="21"/>
      <c r="GK692" s="21"/>
      <c r="GL692" s="21"/>
      <c r="GM692" s="21"/>
      <c r="GN692" s="21"/>
      <c r="GO692" s="21"/>
      <c r="GP692" s="21"/>
      <c r="GQ692" s="21"/>
      <c r="GR692" s="21"/>
      <c r="GS692" s="21"/>
      <c r="GT692" s="21"/>
      <c r="GU692" s="21"/>
      <c r="GV692" s="21"/>
      <c r="GW692" s="21"/>
      <c r="GX692" s="21"/>
      <c r="GY692" s="21"/>
      <c r="GZ692" s="21"/>
      <c r="HA692" s="21"/>
      <c r="HB692" s="21"/>
      <c r="HC692" s="21"/>
      <c r="HD692" s="21"/>
      <c r="HE692" s="21"/>
      <c r="HF692" s="21"/>
      <c r="HG692" s="21"/>
      <c r="HH692" s="21"/>
      <c r="HI692" s="21"/>
      <c r="HJ692" s="21"/>
      <c r="HK692" s="21"/>
      <c r="HL692" s="21"/>
      <c r="HM692" s="21"/>
      <c r="HN692" s="21"/>
      <c r="HO692" s="21"/>
      <c r="HP692" s="21"/>
      <c r="HQ692" s="21"/>
      <c r="HR692" s="21"/>
      <c r="HS692" s="21"/>
      <c r="HT692" s="21"/>
      <c r="HU692" s="21"/>
      <c r="HV692" s="21"/>
      <c r="HW692" s="21"/>
      <c r="HX692" s="21"/>
      <c r="HY692" s="21"/>
      <c r="HZ692" s="21"/>
      <c r="IA692" s="21"/>
      <c r="IB692" s="21"/>
      <c r="IC692" s="21"/>
      <c r="ID692" s="21"/>
      <c r="IE692" s="21"/>
      <c r="IF692" s="21"/>
      <c r="IG692" s="21"/>
      <c r="IH692" s="21"/>
      <c r="II692" s="21"/>
      <c r="IJ692" s="21"/>
      <c r="IK692" s="21"/>
      <c r="IL692" s="21"/>
      <c r="IM692" s="21"/>
      <c r="IN692" s="21"/>
      <c r="IO692" s="21"/>
      <c r="IP692" s="21"/>
      <c r="IQ692" s="21"/>
      <c r="IR692" s="21"/>
      <c r="IS692" s="21"/>
      <c r="IT692" s="21"/>
      <c r="IU692" s="21"/>
      <c r="IV692" s="21"/>
      <c r="IW692" s="21"/>
      <c r="IX692" s="21"/>
      <c r="IY692" s="21"/>
      <c r="IZ692" s="21"/>
      <c r="JA692" s="21"/>
      <c r="JB692" s="21"/>
      <c r="JC692" s="21"/>
      <c r="JD692" s="21"/>
      <c r="JE692" s="21"/>
      <c r="JF692" s="21"/>
      <c r="JG692" s="21"/>
      <c r="JH692" s="21"/>
      <c r="JI692" s="21"/>
      <c r="JJ692" s="21"/>
      <c r="JK692" s="21"/>
      <c r="JL692" s="21"/>
      <c r="JM692" s="21"/>
      <c r="JN692" s="21"/>
      <c r="JO692" s="21"/>
      <c r="JP692" s="21"/>
      <c r="JQ692" s="21"/>
      <c r="JR692" s="21"/>
      <c r="JS692" s="21"/>
      <c r="JT692" s="21"/>
      <c r="JU692" s="21"/>
      <c r="JV692" s="21"/>
      <c r="JW692" s="21"/>
      <c r="JX692" s="21"/>
      <c r="JY692" s="21"/>
    </row>
    <row r="693" spans="1:285" ht="16.5" customHeight="1">
      <c r="A693" s="4329" t="s">
        <v>324</v>
      </c>
      <c r="B693" s="5">
        <f>C693/D693</f>
        <v>0.11904761904761904</v>
      </c>
      <c r="C693" s="98">
        <v>5</v>
      </c>
      <c r="D693" s="107">
        <v>42</v>
      </c>
      <c r="E693" s="4" t="s">
        <v>77</v>
      </c>
      <c r="F693" s="1" t="s">
        <v>77</v>
      </c>
      <c r="G693" s="1" t="s">
        <v>77</v>
      </c>
      <c r="H693" s="1" t="s">
        <v>77</v>
      </c>
      <c r="I693" s="1" t="s">
        <v>77</v>
      </c>
      <c r="J693" s="38" t="s">
        <v>77</v>
      </c>
      <c r="K693" s="38" t="s">
        <v>77</v>
      </c>
      <c r="L693" s="1" t="s">
        <v>77</v>
      </c>
      <c r="M693" s="1" t="s">
        <v>77</v>
      </c>
      <c r="N693" s="1" t="s">
        <v>77</v>
      </c>
      <c r="O693" s="1" t="s">
        <v>77</v>
      </c>
      <c r="P693" s="1" t="s">
        <v>53</v>
      </c>
      <c r="Q693" s="1" t="s">
        <v>77</v>
      </c>
      <c r="R693" s="1" t="s">
        <v>53</v>
      </c>
      <c r="S693" s="1" t="s">
        <v>77</v>
      </c>
      <c r="T693" s="1" t="s">
        <v>77</v>
      </c>
      <c r="U693" s="1" t="s">
        <v>77</v>
      </c>
      <c r="V693" s="1" t="s">
        <v>77</v>
      </c>
      <c r="W693" s="1" t="s">
        <v>77</v>
      </c>
      <c r="X693" s="1" t="s">
        <v>77</v>
      </c>
      <c r="Y693" s="1" t="s">
        <v>77</v>
      </c>
      <c r="Z693" s="1" t="s">
        <v>77</v>
      </c>
      <c r="AA693" s="1" t="s">
        <v>77</v>
      </c>
      <c r="AB693" s="1" t="s">
        <v>77</v>
      </c>
      <c r="AC693" s="1" t="s">
        <v>77</v>
      </c>
      <c r="AD693" s="1" t="s">
        <v>77</v>
      </c>
      <c r="AE693" s="1" t="s">
        <v>77</v>
      </c>
      <c r="AF693" s="1" t="s">
        <v>77</v>
      </c>
      <c r="AG693" s="1" t="s">
        <v>53</v>
      </c>
      <c r="AH693" s="1" t="s">
        <v>53</v>
      </c>
      <c r="AI693" s="1" t="s">
        <v>53</v>
      </c>
      <c r="AJ693" s="1" t="s">
        <v>77</v>
      </c>
      <c r="AK693" s="1" t="s">
        <v>77</v>
      </c>
      <c r="AL693" s="1" t="s">
        <v>77</v>
      </c>
      <c r="AM693" s="1" t="s">
        <v>77</v>
      </c>
      <c r="AN693" s="1" t="s">
        <v>77</v>
      </c>
      <c r="AO693" s="1" t="s">
        <v>77</v>
      </c>
      <c r="AP693" s="1" t="s">
        <v>77</v>
      </c>
      <c r="AQ693" s="1" t="s">
        <v>77</v>
      </c>
      <c r="AR693" s="120" t="s">
        <v>77</v>
      </c>
      <c r="AS693" s="21"/>
      <c r="AT693" s="21"/>
      <c r="AU693" s="21"/>
      <c r="AV693" s="21"/>
      <c r="AW693" s="21"/>
      <c r="AX693" s="21"/>
      <c r="AY693" s="21"/>
      <c r="AZ693" s="21"/>
      <c r="BA693" s="21"/>
      <c r="BB693" s="21"/>
      <c r="BC693" s="21"/>
      <c r="BD693" s="21"/>
      <c r="BE693" s="21"/>
      <c r="BF693" s="21"/>
      <c r="BG693" s="21"/>
      <c r="BH693" s="21"/>
      <c r="BI693" s="21"/>
      <c r="BJ693" s="21"/>
      <c r="BK693" s="21"/>
      <c r="BL693" s="21"/>
      <c r="BM693" s="21"/>
      <c r="BN693" s="21"/>
      <c r="BO693" s="21"/>
      <c r="BP693" s="21"/>
      <c r="BQ693" s="21"/>
      <c r="BR693" s="21"/>
      <c r="BS693" s="21"/>
      <c r="BT693" s="21"/>
      <c r="BU693" s="21"/>
      <c r="BV693" s="21"/>
      <c r="BW693" s="21"/>
      <c r="BX693" s="21"/>
      <c r="BY693" s="21"/>
      <c r="BZ693" s="21"/>
      <c r="CA693" s="21"/>
      <c r="CB693" s="21"/>
      <c r="CC693" s="21"/>
      <c r="CD693" s="21"/>
      <c r="CE693" s="21"/>
      <c r="CF693" s="21"/>
      <c r="CG693" s="21"/>
      <c r="CH693" s="21"/>
      <c r="CI693" s="21"/>
      <c r="CJ693" s="21"/>
      <c r="CK693" s="21"/>
      <c r="CL693" s="21"/>
      <c r="CM693" s="21"/>
      <c r="CN693" s="21"/>
      <c r="CO693" s="21"/>
      <c r="CP693" s="21"/>
      <c r="CQ693" s="21"/>
      <c r="CR693" s="21"/>
      <c r="CS693" s="21"/>
      <c r="CT693" s="21"/>
      <c r="CU693" s="21"/>
      <c r="CV693" s="21"/>
      <c r="CW693" s="21"/>
      <c r="CX693" s="21"/>
      <c r="CY693" s="21"/>
      <c r="CZ693" s="21"/>
      <c r="DA693" s="21"/>
      <c r="DB693" s="21"/>
      <c r="DC693" s="21"/>
      <c r="DD693" s="21"/>
      <c r="DE693" s="21"/>
      <c r="DF693" s="21"/>
      <c r="DG693" s="21"/>
      <c r="DH693" s="21"/>
      <c r="DI693" s="21"/>
      <c r="DJ693" s="21"/>
      <c r="DK693" s="21"/>
      <c r="DL693" s="21"/>
      <c r="DM693" s="21"/>
      <c r="DN693" s="21"/>
      <c r="DO693" s="21"/>
      <c r="DP693" s="21"/>
      <c r="DQ693" s="21"/>
      <c r="DR693" s="21"/>
      <c r="DS693" s="21"/>
      <c r="DT693" s="21"/>
      <c r="DU693" s="21"/>
      <c r="DV693" s="21"/>
      <c r="DW693" s="21"/>
      <c r="DX693" s="21"/>
      <c r="DY693" s="21"/>
      <c r="DZ693" s="21"/>
      <c r="EA693" s="21"/>
      <c r="EB693" s="21"/>
      <c r="EC693" s="21"/>
      <c r="ED693" s="21"/>
      <c r="EE693" s="21"/>
      <c r="EF693" s="21"/>
      <c r="EG693" s="21"/>
      <c r="EH693" s="21"/>
      <c r="EI693" s="21"/>
      <c r="EJ693" s="21"/>
      <c r="EK693" s="21"/>
      <c r="EL693" s="21"/>
      <c r="EM693" s="21"/>
      <c r="EN693" s="21"/>
      <c r="EO693" s="21"/>
      <c r="EP693" s="21"/>
      <c r="EQ693" s="21"/>
      <c r="ER693" s="21"/>
      <c r="ES693" s="21"/>
      <c r="ET693" s="21"/>
      <c r="EU693" s="21"/>
      <c r="EV693" s="21"/>
      <c r="EW693" s="21"/>
      <c r="EX693" s="21"/>
      <c r="EY693" s="21"/>
      <c r="EZ693" s="21"/>
      <c r="FA693" s="21"/>
      <c r="FB693" s="21"/>
      <c r="FC693" s="21"/>
      <c r="FD693" s="21"/>
      <c r="FE693" s="21"/>
      <c r="FF693" s="21"/>
      <c r="FG693" s="21"/>
      <c r="FH693" s="21"/>
      <c r="FI693" s="21"/>
      <c r="FJ693" s="21"/>
      <c r="FK693" s="21"/>
      <c r="FL693" s="21"/>
      <c r="FM693" s="21"/>
      <c r="FN693" s="21"/>
      <c r="FO693" s="21"/>
      <c r="FP693" s="21"/>
      <c r="FQ693" s="21"/>
      <c r="FR693" s="21"/>
      <c r="FS693" s="21"/>
      <c r="FT693" s="21"/>
      <c r="FU693" s="21"/>
      <c r="FV693" s="21"/>
      <c r="FW693" s="21"/>
      <c r="FX693" s="21"/>
      <c r="FY693" s="21"/>
      <c r="FZ693" s="21"/>
      <c r="GA693" s="21"/>
      <c r="GB693" s="21"/>
      <c r="GC693" s="21"/>
      <c r="GD693" s="21"/>
      <c r="GE693" s="21"/>
      <c r="GF693" s="21"/>
      <c r="GG693" s="21"/>
      <c r="GH693" s="21"/>
      <c r="GI693" s="21"/>
      <c r="GJ693" s="21"/>
      <c r="GK693" s="21"/>
      <c r="GL693" s="21"/>
      <c r="GM693" s="21"/>
      <c r="GN693" s="21"/>
      <c r="GO693" s="21"/>
      <c r="GP693" s="21"/>
      <c r="GQ693" s="21"/>
      <c r="GR693" s="21"/>
      <c r="GS693" s="21"/>
      <c r="GT693" s="21"/>
      <c r="GU693" s="21"/>
      <c r="GV693" s="21"/>
      <c r="GW693" s="21"/>
      <c r="GX693" s="21"/>
      <c r="GY693" s="21"/>
      <c r="GZ693" s="21"/>
      <c r="HA693" s="21"/>
      <c r="HB693" s="21"/>
      <c r="HC693" s="21"/>
      <c r="HD693" s="21"/>
      <c r="HE693" s="21"/>
      <c r="HF693" s="21"/>
      <c r="HG693" s="21"/>
      <c r="HH693" s="21"/>
      <c r="HI693" s="21"/>
      <c r="HJ693" s="21"/>
      <c r="HK693" s="21"/>
      <c r="HL693" s="21"/>
      <c r="HM693" s="21"/>
      <c r="HN693" s="21"/>
      <c r="HO693" s="21"/>
      <c r="HP693" s="21"/>
      <c r="HQ693" s="21"/>
      <c r="HR693" s="21"/>
      <c r="HS693" s="21"/>
      <c r="HT693" s="21"/>
      <c r="HU693" s="21"/>
      <c r="HV693" s="21"/>
      <c r="HW693" s="21"/>
      <c r="HX693" s="21"/>
      <c r="HY693" s="21"/>
      <c r="HZ693" s="21"/>
      <c r="IA693" s="21"/>
      <c r="IB693" s="21"/>
      <c r="IC693" s="21"/>
      <c r="ID693" s="21"/>
      <c r="IE693" s="21"/>
      <c r="IF693" s="21"/>
      <c r="IG693" s="21"/>
      <c r="IH693" s="21"/>
      <c r="II693" s="21"/>
      <c r="IJ693" s="21"/>
      <c r="IK693" s="21"/>
      <c r="IL693" s="21"/>
      <c r="IM693" s="21"/>
      <c r="IN693" s="21"/>
      <c r="IO693" s="21"/>
      <c r="IP693" s="21"/>
      <c r="IQ693" s="21"/>
      <c r="IR693" s="21"/>
      <c r="IS693" s="21"/>
      <c r="IT693" s="21"/>
      <c r="IU693" s="21"/>
      <c r="IV693" s="21"/>
      <c r="IW693" s="21"/>
      <c r="IX693" s="21"/>
      <c r="IY693" s="21"/>
      <c r="IZ693" s="21"/>
      <c r="JA693" s="21"/>
      <c r="JB693" s="21"/>
      <c r="JC693" s="21"/>
      <c r="JD693" s="21"/>
      <c r="JE693" s="21"/>
      <c r="JF693" s="21"/>
      <c r="JG693" s="21"/>
      <c r="JH693" s="21"/>
      <c r="JI693" s="21"/>
      <c r="JJ693" s="21"/>
      <c r="JK693" s="21"/>
      <c r="JL693" s="21"/>
      <c r="JM693" s="21"/>
      <c r="JN693" s="21"/>
      <c r="JO693" s="21"/>
      <c r="JP693" s="21"/>
      <c r="JQ693" s="21"/>
      <c r="JR693" s="21"/>
      <c r="JS693" s="21"/>
      <c r="JT693" s="21"/>
      <c r="JU693" s="21"/>
      <c r="JV693" s="21"/>
      <c r="JW693" s="21"/>
      <c r="JX693" s="21"/>
      <c r="JY693" s="21"/>
    </row>
    <row r="694" spans="1:285" ht="16.5" customHeight="1">
      <c r="A694" s="4329" t="s">
        <v>325</v>
      </c>
      <c r="B694" s="5">
        <f>C694/D694</f>
        <v>7.1428571428571425E-2</v>
      </c>
      <c r="C694" s="98">
        <v>3</v>
      </c>
      <c r="D694" s="107">
        <v>42</v>
      </c>
      <c r="E694" s="4" t="s">
        <v>77</v>
      </c>
      <c r="F694" s="1" t="s">
        <v>77</v>
      </c>
      <c r="G694" s="1" t="s">
        <v>77</v>
      </c>
      <c r="H694" s="1" t="s">
        <v>77</v>
      </c>
      <c r="I694" s="1" t="s">
        <v>77</v>
      </c>
      <c r="J694" s="38" t="s">
        <v>77</v>
      </c>
      <c r="K694" s="38" t="s">
        <v>77</v>
      </c>
      <c r="L694" s="1" t="s">
        <v>77</v>
      </c>
      <c r="M694" s="1" t="s">
        <v>77</v>
      </c>
      <c r="N694" s="1" t="s">
        <v>77</v>
      </c>
      <c r="O694" s="1" t="s">
        <v>77</v>
      </c>
      <c r="P694" s="1" t="s">
        <v>77</v>
      </c>
      <c r="Q694" s="1" t="s">
        <v>77</v>
      </c>
      <c r="R694" s="1" t="s">
        <v>77</v>
      </c>
      <c r="S694" s="1" t="s">
        <v>77</v>
      </c>
      <c r="T694" s="1" t="s">
        <v>77</v>
      </c>
      <c r="U694" s="1" t="s">
        <v>77</v>
      </c>
      <c r="V694" s="1" t="s">
        <v>77</v>
      </c>
      <c r="W694" s="1" t="s">
        <v>77</v>
      </c>
      <c r="X694" s="1" t="s">
        <v>77</v>
      </c>
      <c r="Y694" s="1" t="s">
        <v>77</v>
      </c>
      <c r="Z694" s="1" t="s">
        <v>77</v>
      </c>
      <c r="AA694" s="1" t="s">
        <v>77</v>
      </c>
      <c r="AB694" s="1" t="s">
        <v>77</v>
      </c>
      <c r="AC694" s="1" t="s">
        <v>77</v>
      </c>
      <c r="AD694" s="1" t="s">
        <v>77</v>
      </c>
      <c r="AE694" s="1" t="s">
        <v>77</v>
      </c>
      <c r="AF694" s="1" t="s">
        <v>53</v>
      </c>
      <c r="AG694" s="1" t="s">
        <v>77</v>
      </c>
      <c r="AH694" s="1" t="s">
        <v>77</v>
      </c>
      <c r="AI694" s="1" t="s">
        <v>77</v>
      </c>
      <c r="AJ694" s="1" t="s">
        <v>77</v>
      </c>
      <c r="AK694" s="1" t="s">
        <v>77</v>
      </c>
      <c r="AL694" s="1" t="s">
        <v>77</v>
      </c>
      <c r="AM694" s="1" t="s">
        <v>53</v>
      </c>
      <c r="AN694" s="1" t="s">
        <v>77</v>
      </c>
      <c r="AO694" s="1" t="s">
        <v>77</v>
      </c>
      <c r="AP694" s="1" t="s">
        <v>77</v>
      </c>
      <c r="AQ694" s="1" t="s">
        <v>77</v>
      </c>
      <c r="AR694" s="120" t="s">
        <v>53</v>
      </c>
      <c r="AS694" s="21"/>
      <c r="AT694" s="21"/>
      <c r="AU694" s="21"/>
      <c r="AV694" s="21"/>
      <c r="AW694" s="21"/>
      <c r="AX694" s="21"/>
      <c r="AY694" s="21"/>
      <c r="AZ694" s="21"/>
      <c r="BA694" s="21"/>
      <c r="BB694" s="21"/>
      <c r="BC694" s="21"/>
      <c r="BD694" s="21"/>
      <c r="BE694" s="21"/>
      <c r="BF694" s="21"/>
      <c r="BG694" s="21"/>
      <c r="BH694" s="21"/>
      <c r="BI694" s="21"/>
      <c r="BJ694" s="21"/>
      <c r="BK694" s="21"/>
      <c r="BL694" s="21"/>
      <c r="BM694" s="21"/>
      <c r="BN694" s="21"/>
      <c r="BO694" s="21"/>
      <c r="BP694" s="21"/>
      <c r="BQ694" s="21"/>
      <c r="BR694" s="21"/>
      <c r="BS694" s="21"/>
      <c r="BT694" s="21"/>
      <c r="BU694" s="21"/>
      <c r="BV694" s="21"/>
      <c r="BW694" s="21"/>
      <c r="BX694" s="21"/>
      <c r="BY694" s="21"/>
      <c r="BZ694" s="21"/>
      <c r="CA694" s="21"/>
      <c r="CB694" s="21"/>
      <c r="CC694" s="21"/>
      <c r="CD694" s="21"/>
      <c r="CE694" s="21"/>
      <c r="CF694" s="21"/>
      <c r="CG694" s="21"/>
      <c r="CH694" s="21"/>
      <c r="CI694" s="21"/>
      <c r="CJ694" s="21"/>
      <c r="CK694" s="21"/>
      <c r="CL694" s="21"/>
      <c r="CM694" s="21"/>
      <c r="CN694" s="21"/>
      <c r="CO694" s="21"/>
      <c r="CP694" s="21"/>
      <c r="CQ694" s="21"/>
      <c r="CR694" s="21"/>
      <c r="CS694" s="21"/>
      <c r="CT694" s="21"/>
      <c r="CU694" s="21"/>
      <c r="CV694" s="21"/>
      <c r="CW694" s="21"/>
      <c r="CX694" s="21"/>
      <c r="CY694" s="21"/>
      <c r="CZ694" s="21"/>
      <c r="DA694" s="21"/>
      <c r="DB694" s="21"/>
      <c r="DC694" s="21"/>
      <c r="DD694" s="21"/>
      <c r="DE694" s="21"/>
      <c r="DF694" s="21"/>
      <c r="DG694" s="21"/>
      <c r="DH694" s="21"/>
      <c r="DI694" s="21"/>
      <c r="DJ694" s="21"/>
      <c r="DK694" s="21"/>
      <c r="DL694" s="21"/>
      <c r="DM694" s="21"/>
      <c r="DN694" s="21"/>
      <c r="DO694" s="21"/>
      <c r="DP694" s="21"/>
      <c r="DQ694" s="21"/>
      <c r="DR694" s="21"/>
      <c r="DS694" s="21"/>
      <c r="DT694" s="21"/>
      <c r="DU694" s="21"/>
      <c r="DV694" s="21"/>
      <c r="DW694" s="21"/>
      <c r="DX694" s="21"/>
      <c r="DY694" s="21"/>
      <c r="DZ694" s="21"/>
      <c r="EA694" s="21"/>
      <c r="EB694" s="21"/>
      <c r="EC694" s="21"/>
      <c r="ED694" s="21"/>
      <c r="EE694" s="21"/>
      <c r="EF694" s="21"/>
      <c r="EG694" s="21"/>
      <c r="EH694" s="21"/>
      <c r="EI694" s="21"/>
      <c r="EJ694" s="21"/>
      <c r="EK694" s="21"/>
      <c r="EL694" s="21"/>
      <c r="EM694" s="21"/>
      <c r="EN694" s="21"/>
      <c r="EO694" s="21"/>
      <c r="EP694" s="21"/>
      <c r="EQ694" s="21"/>
      <c r="ER694" s="21"/>
      <c r="ES694" s="21"/>
      <c r="ET694" s="21"/>
      <c r="EU694" s="21"/>
      <c r="EV694" s="21"/>
      <c r="EW694" s="21"/>
      <c r="EX694" s="21"/>
      <c r="EY694" s="21"/>
      <c r="EZ694" s="21"/>
      <c r="FA694" s="21"/>
      <c r="FB694" s="21"/>
      <c r="FC694" s="21"/>
      <c r="FD694" s="21"/>
      <c r="FE694" s="21"/>
      <c r="FF694" s="21"/>
      <c r="FG694" s="21"/>
      <c r="FH694" s="21"/>
      <c r="FI694" s="21"/>
      <c r="FJ694" s="21"/>
      <c r="FK694" s="21"/>
      <c r="FL694" s="21"/>
      <c r="FM694" s="21"/>
      <c r="FN694" s="21"/>
      <c r="FO694" s="21"/>
      <c r="FP694" s="21"/>
      <c r="FQ694" s="21"/>
      <c r="FR694" s="21"/>
      <c r="FS694" s="21"/>
      <c r="FT694" s="21"/>
      <c r="FU694" s="21"/>
      <c r="FV694" s="21"/>
      <c r="FW694" s="21"/>
      <c r="FX694" s="21"/>
      <c r="FY694" s="21"/>
      <c r="FZ694" s="21"/>
      <c r="GA694" s="21"/>
      <c r="GB694" s="21"/>
      <c r="GC694" s="21"/>
      <c r="GD694" s="21"/>
      <c r="GE694" s="21"/>
      <c r="GF694" s="21"/>
      <c r="GG694" s="21"/>
      <c r="GH694" s="21"/>
      <c r="GI694" s="21"/>
      <c r="GJ694" s="21"/>
      <c r="GK694" s="21"/>
      <c r="GL694" s="21"/>
      <c r="GM694" s="21"/>
      <c r="GN694" s="21"/>
      <c r="GO694" s="21"/>
      <c r="GP694" s="21"/>
      <c r="GQ694" s="21"/>
      <c r="GR694" s="21"/>
      <c r="GS694" s="21"/>
      <c r="GT694" s="21"/>
      <c r="GU694" s="21"/>
      <c r="GV694" s="21"/>
      <c r="GW694" s="21"/>
      <c r="GX694" s="21"/>
      <c r="GY694" s="21"/>
      <c r="GZ694" s="21"/>
      <c r="HA694" s="21"/>
      <c r="HB694" s="21"/>
      <c r="HC694" s="21"/>
      <c r="HD694" s="21"/>
      <c r="HE694" s="21"/>
      <c r="HF694" s="21"/>
      <c r="HG694" s="21"/>
      <c r="HH694" s="21"/>
      <c r="HI694" s="21"/>
      <c r="HJ694" s="21"/>
      <c r="HK694" s="21"/>
      <c r="HL694" s="21"/>
      <c r="HM694" s="21"/>
      <c r="HN694" s="21"/>
      <c r="HO694" s="21"/>
      <c r="HP694" s="21"/>
      <c r="HQ694" s="21"/>
      <c r="HR694" s="21"/>
      <c r="HS694" s="21"/>
      <c r="HT694" s="21"/>
      <c r="HU694" s="21"/>
      <c r="HV694" s="21"/>
      <c r="HW694" s="21"/>
      <c r="HX694" s="21"/>
      <c r="HY694" s="21"/>
      <c r="HZ694" s="21"/>
      <c r="IA694" s="21"/>
      <c r="IB694" s="21"/>
      <c r="IC694" s="21"/>
      <c r="ID694" s="21"/>
      <c r="IE694" s="21"/>
      <c r="IF694" s="21"/>
      <c r="IG694" s="21"/>
      <c r="IH694" s="21"/>
      <c r="II694" s="21"/>
      <c r="IJ694" s="21"/>
      <c r="IK694" s="21"/>
      <c r="IL694" s="21"/>
      <c r="IM694" s="21"/>
      <c r="IN694" s="21"/>
      <c r="IO694" s="21"/>
      <c r="IP694" s="21"/>
      <c r="IQ694" s="21"/>
      <c r="IR694" s="21"/>
      <c r="IS694" s="21"/>
      <c r="IT694" s="21"/>
      <c r="IU694" s="21"/>
      <c r="IV694" s="21"/>
      <c r="IW694" s="21"/>
      <c r="IX694" s="21"/>
      <c r="IY694" s="21"/>
      <c r="IZ694" s="21"/>
      <c r="JA694" s="21"/>
      <c r="JB694" s="21"/>
      <c r="JC694" s="21"/>
      <c r="JD694" s="21"/>
      <c r="JE694" s="21"/>
      <c r="JF694" s="21"/>
      <c r="JG694" s="21"/>
      <c r="JH694" s="21"/>
      <c r="JI694" s="21"/>
      <c r="JJ694" s="21"/>
      <c r="JK694" s="21"/>
      <c r="JL694" s="21"/>
      <c r="JM694" s="21"/>
      <c r="JN694" s="21"/>
      <c r="JO694" s="21"/>
      <c r="JP694" s="21"/>
      <c r="JQ694" s="21"/>
      <c r="JR694" s="21"/>
      <c r="JS694" s="21"/>
      <c r="JT694" s="21"/>
      <c r="JU694" s="21"/>
      <c r="JV694" s="21"/>
      <c r="JW694" s="21"/>
      <c r="JX694" s="21"/>
      <c r="JY694" s="21"/>
    </row>
    <row r="695" spans="1:285" ht="16.5" customHeight="1">
      <c r="A695" s="4329" t="s">
        <v>326</v>
      </c>
      <c r="B695" s="5">
        <f>C695/D695</f>
        <v>0.66666666666666663</v>
      </c>
      <c r="C695" s="98">
        <v>28</v>
      </c>
      <c r="D695" s="107">
        <v>42</v>
      </c>
      <c r="E695" s="4" t="s">
        <v>53</v>
      </c>
      <c r="F695" s="1" t="s">
        <v>77</v>
      </c>
      <c r="G695" s="1" t="s">
        <v>53</v>
      </c>
      <c r="H695" s="1" t="s">
        <v>53</v>
      </c>
      <c r="I695" s="1" t="s">
        <v>53</v>
      </c>
      <c r="J695" s="1" t="s">
        <v>53</v>
      </c>
      <c r="K695" s="1" t="s">
        <v>53</v>
      </c>
      <c r="L695" s="1" t="s">
        <v>53</v>
      </c>
      <c r="M695" s="1" t="s">
        <v>53</v>
      </c>
      <c r="N695" s="1" t="s">
        <v>53</v>
      </c>
      <c r="O695" s="1" t="s">
        <v>53</v>
      </c>
      <c r="P695" s="1" t="s">
        <v>77</v>
      </c>
      <c r="Q695" s="1" t="s">
        <v>77</v>
      </c>
      <c r="R695" s="1" t="s">
        <v>77</v>
      </c>
      <c r="S695" s="1" t="s">
        <v>53</v>
      </c>
      <c r="T695" s="1" t="s">
        <v>53</v>
      </c>
      <c r="U695" s="1" t="s">
        <v>53</v>
      </c>
      <c r="V695" s="1" t="s">
        <v>77</v>
      </c>
      <c r="W695" s="1" t="s">
        <v>53</v>
      </c>
      <c r="X695" s="1" t="s">
        <v>53</v>
      </c>
      <c r="Y695" s="1" t="s">
        <v>53</v>
      </c>
      <c r="Z695" s="1" t="s">
        <v>53</v>
      </c>
      <c r="AA695" s="1" t="s">
        <v>53</v>
      </c>
      <c r="AB695" s="1" t="s">
        <v>53</v>
      </c>
      <c r="AC695" s="1" t="s">
        <v>53</v>
      </c>
      <c r="AD695" s="1" t="s">
        <v>53</v>
      </c>
      <c r="AE695" s="1" t="s">
        <v>77</v>
      </c>
      <c r="AF695" s="1" t="s">
        <v>77</v>
      </c>
      <c r="AG695" s="1" t="s">
        <v>77</v>
      </c>
      <c r="AH695" s="1" t="s">
        <v>77</v>
      </c>
      <c r="AI695" s="1" t="s">
        <v>77</v>
      </c>
      <c r="AJ695" s="1" t="s">
        <v>53</v>
      </c>
      <c r="AK695" s="1" t="s">
        <v>53</v>
      </c>
      <c r="AL695" s="1" t="s">
        <v>53</v>
      </c>
      <c r="AM695" s="1" t="s">
        <v>77</v>
      </c>
      <c r="AN695" s="1" t="s">
        <v>53</v>
      </c>
      <c r="AO695" s="1" t="s">
        <v>77</v>
      </c>
      <c r="AP695" s="1" t="s">
        <v>53</v>
      </c>
      <c r="AQ695" s="1" t="s">
        <v>53</v>
      </c>
      <c r="AR695" s="120" t="s">
        <v>77</v>
      </c>
      <c r="AS695" s="21"/>
      <c r="AT695" s="21"/>
      <c r="AU695" s="21"/>
      <c r="AV695" s="21"/>
      <c r="AW695" s="21"/>
      <c r="AX695" s="21"/>
      <c r="AY695" s="21"/>
      <c r="AZ695" s="21"/>
      <c r="BA695" s="21"/>
      <c r="BB695" s="21"/>
      <c r="BC695" s="21"/>
      <c r="BD695" s="21"/>
      <c r="BE695" s="21"/>
      <c r="BF695" s="21"/>
      <c r="BG695" s="21"/>
      <c r="BH695" s="21"/>
      <c r="BI695" s="21"/>
      <c r="BJ695" s="21"/>
      <c r="BK695" s="21"/>
      <c r="BL695" s="21"/>
      <c r="BM695" s="21"/>
      <c r="BN695" s="21"/>
      <c r="BO695" s="21"/>
      <c r="BP695" s="21"/>
      <c r="BQ695" s="21"/>
      <c r="BR695" s="21"/>
      <c r="BS695" s="21"/>
      <c r="BT695" s="21"/>
      <c r="BU695" s="21"/>
      <c r="BV695" s="21"/>
      <c r="BW695" s="21"/>
      <c r="BX695" s="21"/>
      <c r="BY695" s="21"/>
      <c r="BZ695" s="21"/>
      <c r="CA695" s="21"/>
      <c r="CB695" s="21"/>
      <c r="CC695" s="21"/>
      <c r="CD695" s="21"/>
      <c r="CE695" s="21"/>
      <c r="CF695" s="21"/>
      <c r="CG695" s="21"/>
      <c r="CH695" s="21"/>
      <c r="CI695" s="21"/>
      <c r="CJ695" s="21"/>
      <c r="CK695" s="21"/>
      <c r="CL695" s="21"/>
      <c r="CM695" s="21"/>
      <c r="CN695" s="21"/>
      <c r="CO695" s="21"/>
      <c r="CP695" s="21"/>
      <c r="CQ695" s="21"/>
      <c r="CR695" s="21"/>
      <c r="CS695" s="21"/>
      <c r="CT695" s="21"/>
      <c r="CU695" s="21"/>
      <c r="CV695" s="21"/>
      <c r="CW695" s="21"/>
      <c r="CX695" s="21"/>
      <c r="CY695" s="21"/>
      <c r="CZ695" s="21"/>
      <c r="DA695" s="21"/>
      <c r="DB695" s="21"/>
      <c r="DC695" s="21"/>
      <c r="DD695" s="21"/>
      <c r="DE695" s="21"/>
      <c r="DF695" s="21"/>
      <c r="DG695" s="21"/>
      <c r="DH695" s="21"/>
      <c r="DI695" s="21"/>
      <c r="DJ695" s="21"/>
      <c r="DK695" s="21"/>
      <c r="DL695" s="21"/>
      <c r="DM695" s="21"/>
      <c r="DN695" s="21"/>
      <c r="DO695" s="21"/>
      <c r="DP695" s="21"/>
      <c r="DQ695" s="21"/>
      <c r="DR695" s="21"/>
      <c r="DS695" s="21"/>
      <c r="DT695" s="21"/>
      <c r="DU695" s="21"/>
      <c r="DV695" s="21"/>
      <c r="DW695" s="21"/>
      <c r="DX695" s="21"/>
      <c r="DY695" s="21"/>
      <c r="DZ695" s="21"/>
      <c r="EA695" s="21"/>
      <c r="EB695" s="21"/>
      <c r="EC695" s="21"/>
      <c r="ED695" s="21"/>
      <c r="EE695" s="21"/>
      <c r="EF695" s="21"/>
      <c r="EG695" s="21"/>
      <c r="EH695" s="21"/>
      <c r="EI695" s="21"/>
      <c r="EJ695" s="21"/>
      <c r="EK695" s="21"/>
      <c r="EL695" s="21"/>
      <c r="EM695" s="21"/>
      <c r="EN695" s="21"/>
      <c r="EO695" s="21"/>
      <c r="EP695" s="21"/>
      <c r="EQ695" s="21"/>
      <c r="ER695" s="21"/>
      <c r="ES695" s="21"/>
      <c r="ET695" s="21"/>
      <c r="EU695" s="21"/>
      <c r="EV695" s="21"/>
      <c r="EW695" s="21"/>
      <c r="EX695" s="21"/>
      <c r="EY695" s="21"/>
      <c r="EZ695" s="21"/>
      <c r="FA695" s="21"/>
      <c r="FB695" s="21"/>
      <c r="FC695" s="21"/>
      <c r="FD695" s="21"/>
      <c r="FE695" s="21"/>
      <c r="FF695" s="21"/>
      <c r="FG695" s="21"/>
      <c r="FH695" s="21"/>
      <c r="FI695" s="21"/>
      <c r="FJ695" s="21"/>
      <c r="FK695" s="21"/>
      <c r="FL695" s="21"/>
      <c r="FM695" s="21"/>
      <c r="FN695" s="21"/>
      <c r="FO695" s="21"/>
      <c r="FP695" s="21"/>
      <c r="FQ695" s="21"/>
      <c r="FR695" s="21"/>
      <c r="FS695" s="21"/>
      <c r="FT695" s="21"/>
      <c r="FU695" s="21"/>
      <c r="FV695" s="21"/>
      <c r="FW695" s="21"/>
      <c r="FX695" s="21"/>
      <c r="FY695" s="21"/>
      <c r="FZ695" s="21"/>
      <c r="GA695" s="21"/>
      <c r="GB695" s="21"/>
      <c r="GC695" s="21"/>
      <c r="GD695" s="21"/>
      <c r="GE695" s="21"/>
      <c r="GF695" s="21"/>
      <c r="GG695" s="21"/>
      <c r="GH695" s="21"/>
      <c r="GI695" s="21"/>
      <c r="GJ695" s="21"/>
      <c r="GK695" s="21"/>
      <c r="GL695" s="21"/>
      <c r="GM695" s="21"/>
      <c r="GN695" s="21"/>
      <c r="GO695" s="21"/>
      <c r="GP695" s="21"/>
      <c r="GQ695" s="21"/>
      <c r="GR695" s="21"/>
      <c r="GS695" s="21"/>
      <c r="GT695" s="21"/>
      <c r="GU695" s="21"/>
      <c r="GV695" s="21"/>
      <c r="GW695" s="21"/>
      <c r="GX695" s="21"/>
      <c r="GY695" s="21"/>
      <c r="GZ695" s="21"/>
      <c r="HA695" s="21"/>
      <c r="HB695" s="21"/>
      <c r="HC695" s="21"/>
      <c r="HD695" s="21"/>
      <c r="HE695" s="21"/>
      <c r="HF695" s="21"/>
      <c r="HG695" s="21"/>
      <c r="HH695" s="21"/>
      <c r="HI695" s="21"/>
      <c r="HJ695" s="21"/>
      <c r="HK695" s="21"/>
      <c r="HL695" s="21"/>
      <c r="HM695" s="21"/>
      <c r="HN695" s="21"/>
      <c r="HO695" s="21"/>
      <c r="HP695" s="21"/>
      <c r="HQ695" s="21"/>
      <c r="HR695" s="21"/>
      <c r="HS695" s="21"/>
      <c r="HT695" s="21"/>
      <c r="HU695" s="21"/>
      <c r="HV695" s="21"/>
      <c r="HW695" s="21"/>
      <c r="HX695" s="21"/>
      <c r="HY695" s="21"/>
      <c r="HZ695" s="21"/>
      <c r="IA695" s="21"/>
      <c r="IB695" s="21"/>
      <c r="IC695" s="21"/>
      <c r="ID695" s="21"/>
      <c r="IE695" s="21"/>
      <c r="IF695" s="21"/>
      <c r="IG695" s="21"/>
      <c r="IH695" s="21"/>
      <c r="II695" s="21"/>
      <c r="IJ695" s="21"/>
      <c r="IK695" s="21"/>
      <c r="IL695" s="21"/>
      <c r="IM695" s="21"/>
      <c r="IN695" s="21"/>
      <c r="IO695" s="21"/>
      <c r="IP695" s="21"/>
      <c r="IQ695" s="21"/>
      <c r="IR695" s="21"/>
      <c r="IS695" s="21"/>
      <c r="IT695" s="21"/>
      <c r="IU695" s="21"/>
      <c r="IV695" s="21"/>
      <c r="IW695" s="21"/>
      <c r="IX695" s="21"/>
      <c r="IY695" s="21"/>
      <c r="IZ695" s="21"/>
      <c r="JA695" s="21"/>
      <c r="JB695" s="21"/>
      <c r="JC695" s="21"/>
      <c r="JD695" s="21"/>
      <c r="JE695" s="21"/>
      <c r="JF695" s="21"/>
      <c r="JG695" s="21"/>
      <c r="JH695" s="21"/>
      <c r="JI695" s="21"/>
      <c r="JJ695" s="21"/>
      <c r="JK695" s="21"/>
      <c r="JL695" s="21"/>
      <c r="JM695" s="21"/>
      <c r="JN695" s="21"/>
      <c r="JO695" s="21"/>
      <c r="JP695" s="21"/>
      <c r="JQ695" s="21"/>
      <c r="JR695" s="21"/>
      <c r="JS695" s="21"/>
      <c r="JT695" s="21"/>
      <c r="JU695" s="21"/>
      <c r="JV695" s="21"/>
      <c r="JW695" s="21"/>
      <c r="JX695" s="21"/>
      <c r="JY695" s="21"/>
    </row>
    <row r="696" spans="1:285" ht="33" customHeight="1">
      <c r="A696" s="4375" t="s">
        <v>327</v>
      </c>
      <c r="B696" s="5">
        <f>C696/D696</f>
        <v>0.61290322580645162</v>
      </c>
      <c r="C696" s="98">
        <v>19</v>
      </c>
      <c r="D696" s="107">
        <v>31</v>
      </c>
      <c r="E696" s="4" t="s">
        <v>57</v>
      </c>
      <c r="F696" s="1" t="s">
        <v>53</v>
      </c>
      <c r="G696" s="10" t="s">
        <v>53</v>
      </c>
      <c r="H696" s="1" t="s">
        <v>54</v>
      </c>
      <c r="I696" s="1" t="s">
        <v>58</v>
      </c>
      <c r="J696" s="9" t="s">
        <v>54</v>
      </c>
      <c r="K696" s="12" t="s">
        <v>54</v>
      </c>
      <c r="L696" s="10" t="s">
        <v>53</v>
      </c>
      <c r="M696" s="1" t="s">
        <v>54</v>
      </c>
      <c r="N696" s="10" t="s">
        <v>53</v>
      </c>
      <c r="O696" s="13" t="s">
        <v>53</v>
      </c>
      <c r="P696" s="1" t="s">
        <v>53</v>
      </c>
      <c r="Q696" s="1" t="s">
        <v>316</v>
      </c>
      <c r="R696" s="1" t="s">
        <v>54</v>
      </c>
      <c r="S696" s="10" t="s">
        <v>53</v>
      </c>
      <c r="T696" s="8" t="s">
        <v>54</v>
      </c>
      <c r="U696" s="1" t="s">
        <v>58</v>
      </c>
      <c r="V696" s="1" t="s">
        <v>316</v>
      </c>
      <c r="W696" s="1" t="s">
        <v>54</v>
      </c>
      <c r="X696" s="1" t="s">
        <v>53</v>
      </c>
      <c r="Y696" s="10" t="s">
        <v>53</v>
      </c>
      <c r="Z696" s="1" t="s">
        <v>316</v>
      </c>
      <c r="AA696" s="10" t="s">
        <v>53</v>
      </c>
      <c r="AB696" s="1" t="s">
        <v>58</v>
      </c>
      <c r="AC696" s="1" t="s">
        <v>54</v>
      </c>
      <c r="AD696" s="1" t="s">
        <v>53</v>
      </c>
      <c r="AE696" s="1" t="s">
        <v>53</v>
      </c>
      <c r="AF696" s="1" t="s">
        <v>53</v>
      </c>
      <c r="AG696" s="10" t="s">
        <v>53</v>
      </c>
      <c r="AH696" s="1" t="s">
        <v>316</v>
      </c>
      <c r="AI696" s="1" t="s">
        <v>54</v>
      </c>
      <c r="AJ696" s="10" t="s">
        <v>53</v>
      </c>
      <c r="AK696" s="1" t="s">
        <v>53</v>
      </c>
      <c r="AL696" s="1" t="s">
        <v>54</v>
      </c>
      <c r="AM696" s="1" t="s">
        <v>53</v>
      </c>
      <c r="AN696" s="3" t="s">
        <v>54</v>
      </c>
      <c r="AO696" s="1" t="s">
        <v>53</v>
      </c>
      <c r="AP696" s="1" t="s">
        <v>316</v>
      </c>
      <c r="AQ696" s="1" t="s">
        <v>53</v>
      </c>
      <c r="AR696" s="120" t="s">
        <v>54</v>
      </c>
      <c r="AS696" s="21"/>
      <c r="AT696" s="21"/>
      <c r="AU696" s="21"/>
      <c r="AV696" s="21"/>
      <c r="AW696" s="21"/>
      <c r="AX696" s="21"/>
      <c r="AY696" s="21"/>
      <c r="AZ696" s="21"/>
      <c r="BA696" s="21"/>
      <c r="BB696" s="21"/>
      <c r="BC696" s="21"/>
      <c r="BD696" s="21"/>
      <c r="BE696" s="21"/>
      <c r="BF696" s="21"/>
      <c r="BG696" s="21"/>
      <c r="BH696" s="21"/>
      <c r="BI696" s="21"/>
      <c r="BJ696" s="21"/>
      <c r="BK696" s="21"/>
      <c r="BL696" s="21"/>
      <c r="BM696" s="21"/>
      <c r="BN696" s="21"/>
      <c r="BO696" s="21"/>
      <c r="BP696" s="21"/>
      <c r="BQ696" s="21"/>
      <c r="BR696" s="21"/>
      <c r="BS696" s="21"/>
      <c r="BT696" s="21"/>
      <c r="BU696" s="21"/>
      <c r="BV696" s="21"/>
      <c r="BW696" s="21"/>
      <c r="BX696" s="21"/>
      <c r="BY696" s="21"/>
      <c r="BZ696" s="21"/>
      <c r="CA696" s="21"/>
      <c r="CB696" s="21"/>
      <c r="CC696" s="21"/>
      <c r="CD696" s="21"/>
      <c r="CE696" s="21"/>
      <c r="CF696" s="21"/>
      <c r="CG696" s="21"/>
      <c r="CH696" s="21"/>
      <c r="CI696" s="21"/>
      <c r="CJ696" s="21"/>
      <c r="CK696" s="21"/>
      <c r="CL696" s="21"/>
      <c r="CM696" s="21"/>
      <c r="CN696" s="21"/>
      <c r="CO696" s="21"/>
      <c r="CP696" s="21"/>
      <c r="CQ696" s="21"/>
      <c r="CR696" s="21"/>
      <c r="CS696" s="21"/>
      <c r="CT696" s="21"/>
      <c r="CU696" s="21"/>
      <c r="CV696" s="21"/>
      <c r="CW696" s="21"/>
      <c r="CX696" s="21"/>
      <c r="CY696" s="21"/>
      <c r="CZ696" s="21"/>
      <c r="DA696" s="21"/>
      <c r="DB696" s="21"/>
      <c r="DC696" s="21"/>
      <c r="DD696" s="21"/>
      <c r="DE696" s="21"/>
      <c r="DF696" s="21"/>
      <c r="DG696" s="21"/>
      <c r="DH696" s="21"/>
      <c r="DI696" s="21"/>
      <c r="DJ696" s="21"/>
      <c r="DK696" s="21"/>
      <c r="DL696" s="21"/>
      <c r="DM696" s="21"/>
      <c r="DN696" s="21"/>
      <c r="DO696" s="21"/>
      <c r="DP696" s="21"/>
      <c r="DQ696" s="21"/>
      <c r="DR696" s="21"/>
      <c r="DS696" s="21"/>
      <c r="DT696" s="21"/>
      <c r="DU696" s="21"/>
      <c r="DV696" s="21"/>
      <c r="DW696" s="21"/>
      <c r="DX696" s="21"/>
      <c r="DY696" s="21"/>
      <c r="DZ696" s="21"/>
      <c r="EA696" s="21"/>
      <c r="EB696" s="21"/>
      <c r="EC696" s="21"/>
      <c r="ED696" s="21"/>
      <c r="EE696" s="21"/>
      <c r="EF696" s="21"/>
      <c r="EG696" s="21"/>
      <c r="EH696" s="21"/>
      <c r="EI696" s="21"/>
      <c r="EJ696" s="21"/>
      <c r="EK696" s="21"/>
      <c r="EL696" s="21"/>
      <c r="EM696" s="21"/>
      <c r="EN696" s="21"/>
      <c r="EO696" s="21"/>
      <c r="EP696" s="21"/>
      <c r="EQ696" s="21"/>
      <c r="ER696" s="21"/>
      <c r="ES696" s="21"/>
      <c r="ET696" s="21"/>
      <c r="EU696" s="21"/>
      <c r="EV696" s="21"/>
      <c r="EW696" s="21"/>
      <c r="EX696" s="21"/>
      <c r="EY696" s="21"/>
      <c r="EZ696" s="21"/>
      <c r="FA696" s="21"/>
      <c r="FB696" s="21"/>
      <c r="FC696" s="21"/>
      <c r="FD696" s="21"/>
      <c r="FE696" s="21"/>
      <c r="FF696" s="21"/>
      <c r="FG696" s="21"/>
      <c r="FH696" s="21"/>
      <c r="FI696" s="21"/>
      <c r="FJ696" s="21"/>
      <c r="FK696" s="21"/>
      <c r="FL696" s="21"/>
      <c r="FM696" s="21"/>
      <c r="FN696" s="21"/>
      <c r="FO696" s="21"/>
      <c r="FP696" s="21"/>
      <c r="FQ696" s="21"/>
      <c r="FR696" s="21"/>
      <c r="FS696" s="21"/>
      <c r="FT696" s="21"/>
      <c r="FU696" s="21"/>
      <c r="FV696" s="21"/>
      <c r="FW696" s="21"/>
      <c r="FX696" s="21"/>
      <c r="FY696" s="21"/>
      <c r="FZ696" s="21"/>
      <c r="GA696" s="21"/>
      <c r="GB696" s="21"/>
      <c r="GC696" s="21"/>
      <c r="GD696" s="21"/>
      <c r="GE696" s="21"/>
      <c r="GF696" s="21"/>
      <c r="GG696" s="21"/>
      <c r="GH696" s="21"/>
      <c r="GI696" s="21"/>
      <c r="GJ696" s="21"/>
      <c r="GK696" s="21"/>
      <c r="GL696" s="21"/>
      <c r="GM696" s="21"/>
      <c r="GN696" s="21"/>
      <c r="GO696" s="21"/>
      <c r="GP696" s="21"/>
      <c r="GQ696" s="21"/>
      <c r="GR696" s="21"/>
      <c r="GS696" s="21"/>
      <c r="GT696" s="21"/>
      <c r="GU696" s="21"/>
      <c r="GV696" s="21"/>
      <c r="GW696" s="21"/>
      <c r="GX696" s="21"/>
      <c r="GY696" s="21"/>
      <c r="GZ696" s="21"/>
      <c r="HA696" s="21"/>
      <c r="HB696" s="21"/>
      <c r="HC696" s="21"/>
      <c r="HD696" s="21"/>
      <c r="HE696" s="21"/>
      <c r="HF696" s="21"/>
      <c r="HG696" s="21"/>
      <c r="HH696" s="21"/>
      <c r="HI696" s="21"/>
      <c r="HJ696" s="21"/>
      <c r="HK696" s="21"/>
      <c r="HL696" s="21"/>
      <c r="HM696" s="21"/>
      <c r="HN696" s="21"/>
      <c r="HO696" s="21"/>
      <c r="HP696" s="21"/>
      <c r="HQ696" s="21"/>
      <c r="HR696" s="21"/>
      <c r="HS696" s="21"/>
      <c r="HT696" s="21"/>
      <c r="HU696" s="21"/>
      <c r="HV696" s="21"/>
      <c r="HW696" s="21"/>
      <c r="HX696" s="21"/>
      <c r="HY696" s="21"/>
      <c r="HZ696" s="21"/>
      <c r="IA696" s="21"/>
      <c r="IB696" s="21"/>
      <c r="IC696" s="21"/>
      <c r="ID696" s="21"/>
      <c r="IE696" s="21"/>
      <c r="IF696" s="21"/>
      <c r="IG696" s="21"/>
      <c r="IH696" s="21"/>
      <c r="II696" s="21"/>
      <c r="IJ696" s="21"/>
      <c r="IK696" s="21"/>
      <c r="IL696" s="21"/>
      <c r="IM696" s="21"/>
      <c r="IN696" s="21"/>
      <c r="IO696" s="21"/>
      <c r="IP696" s="21"/>
      <c r="IQ696" s="21"/>
      <c r="IR696" s="21"/>
      <c r="IS696" s="21"/>
      <c r="IT696" s="21"/>
      <c r="IU696" s="21"/>
      <c r="IV696" s="21"/>
      <c r="IW696" s="21"/>
      <c r="IX696" s="21"/>
      <c r="IY696" s="21"/>
      <c r="IZ696" s="21"/>
      <c r="JA696" s="21"/>
      <c r="JB696" s="21"/>
      <c r="JC696" s="21"/>
      <c r="JD696" s="21"/>
      <c r="JE696" s="21"/>
      <c r="JF696" s="21"/>
      <c r="JG696" s="21"/>
      <c r="JH696" s="21"/>
      <c r="JI696" s="21"/>
      <c r="JJ696" s="21"/>
      <c r="JK696" s="21"/>
      <c r="JL696" s="21"/>
      <c r="JM696" s="21"/>
      <c r="JN696" s="21"/>
      <c r="JO696" s="21"/>
      <c r="JP696" s="21"/>
      <c r="JQ696" s="21"/>
      <c r="JR696" s="21"/>
      <c r="JS696" s="21"/>
      <c r="JT696" s="21"/>
      <c r="JU696" s="21"/>
      <c r="JV696" s="21"/>
      <c r="JW696" s="21"/>
      <c r="JX696" s="21"/>
      <c r="JY696" s="21"/>
    </row>
    <row r="697" spans="1:285" ht="31.5" customHeight="1">
      <c r="A697" s="4375" t="s">
        <v>328</v>
      </c>
      <c r="B697" s="25"/>
      <c r="C697" s="25"/>
      <c r="D697" s="111"/>
      <c r="E697" s="44"/>
      <c r="F697" s="44"/>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c r="AG697" s="44"/>
      <c r="AH697" s="44"/>
      <c r="AI697" s="44"/>
      <c r="AJ697" s="44"/>
      <c r="AK697" s="44"/>
      <c r="AL697" s="44"/>
      <c r="AM697" s="44"/>
      <c r="AN697" s="44"/>
      <c r="AO697" s="44"/>
      <c r="AP697" s="44"/>
      <c r="AQ697" s="44"/>
      <c r="AR697" s="124"/>
      <c r="AS697" s="21"/>
      <c r="AT697" s="21"/>
      <c r="AU697" s="21"/>
      <c r="AV697" s="21"/>
      <c r="AW697" s="21"/>
      <c r="AX697" s="21"/>
      <c r="AY697" s="21"/>
      <c r="AZ697" s="21"/>
      <c r="BA697" s="21"/>
      <c r="BB697" s="21"/>
      <c r="BC697" s="21"/>
      <c r="BD697" s="21"/>
      <c r="BE697" s="21"/>
      <c r="BF697" s="21"/>
      <c r="BG697" s="21"/>
      <c r="BH697" s="21"/>
      <c r="BI697" s="21"/>
      <c r="BJ697" s="21"/>
      <c r="BK697" s="21"/>
      <c r="BL697" s="21"/>
      <c r="BM697" s="21"/>
      <c r="BN697" s="21"/>
      <c r="BO697" s="21"/>
      <c r="BP697" s="21"/>
      <c r="BQ697" s="21"/>
      <c r="BR697" s="21"/>
      <c r="BS697" s="21"/>
      <c r="BT697" s="21"/>
      <c r="BU697" s="21"/>
      <c r="BV697" s="21"/>
      <c r="BW697" s="21"/>
      <c r="BX697" s="21"/>
      <c r="BY697" s="21"/>
      <c r="BZ697" s="21"/>
      <c r="CA697" s="21"/>
      <c r="CB697" s="21"/>
      <c r="CC697" s="21"/>
      <c r="CD697" s="21"/>
      <c r="CE697" s="21"/>
      <c r="CF697" s="21"/>
      <c r="CG697" s="21"/>
      <c r="CH697" s="21"/>
      <c r="CI697" s="21"/>
      <c r="CJ697" s="21"/>
      <c r="CK697" s="21"/>
      <c r="CL697" s="21"/>
      <c r="CM697" s="21"/>
      <c r="CN697" s="21"/>
      <c r="CO697" s="21"/>
      <c r="CP697" s="21"/>
      <c r="CQ697" s="21"/>
      <c r="CR697" s="21"/>
      <c r="CS697" s="21"/>
      <c r="CT697" s="21"/>
      <c r="CU697" s="21"/>
      <c r="CV697" s="21"/>
      <c r="CW697" s="21"/>
      <c r="CX697" s="21"/>
      <c r="CY697" s="21"/>
      <c r="CZ697" s="21"/>
      <c r="DA697" s="21"/>
      <c r="DB697" s="21"/>
      <c r="DC697" s="21"/>
      <c r="DD697" s="21"/>
      <c r="DE697" s="21"/>
      <c r="DF697" s="21"/>
      <c r="DG697" s="21"/>
      <c r="DH697" s="21"/>
      <c r="DI697" s="21"/>
      <c r="DJ697" s="21"/>
      <c r="DK697" s="21"/>
      <c r="DL697" s="21"/>
      <c r="DM697" s="21"/>
      <c r="DN697" s="21"/>
      <c r="DO697" s="21"/>
      <c r="DP697" s="21"/>
      <c r="DQ697" s="21"/>
      <c r="DR697" s="21"/>
      <c r="DS697" s="21"/>
      <c r="DT697" s="21"/>
      <c r="DU697" s="21"/>
      <c r="DV697" s="21"/>
      <c r="DW697" s="21"/>
      <c r="DX697" s="21"/>
      <c r="DY697" s="21"/>
      <c r="DZ697" s="21"/>
      <c r="EA697" s="21"/>
      <c r="EB697" s="21"/>
      <c r="EC697" s="21"/>
      <c r="ED697" s="21"/>
      <c r="EE697" s="21"/>
      <c r="EF697" s="21"/>
      <c r="EG697" s="21"/>
      <c r="EH697" s="21"/>
      <c r="EI697" s="21"/>
      <c r="EJ697" s="21"/>
      <c r="EK697" s="21"/>
      <c r="EL697" s="21"/>
      <c r="EM697" s="21"/>
      <c r="EN697" s="21"/>
      <c r="EO697" s="21"/>
      <c r="EP697" s="21"/>
      <c r="EQ697" s="21"/>
      <c r="ER697" s="21"/>
      <c r="ES697" s="21"/>
      <c r="ET697" s="21"/>
      <c r="EU697" s="21"/>
      <c r="EV697" s="21"/>
      <c r="EW697" s="21"/>
      <c r="EX697" s="21"/>
      <c r="EY697" s="21"/>
      <c r="EZ697" s="21"/>
      <c r="FA697" s="21"/>
      <c r="FB697" s="21"/>
      <c r="FC697" s="21"/>
      <c r="FD697" s="21"/>
      <c r="FE697" s="21"/>
      <c r="FF697" s="21"/>
      <c r="FG697" s="21"/>
      <c r="FH697" s="21"/>
      <c r="FI697" s="21"/>
      <c r="FJ697" s="21"/>
      <c r="FK697" s="21"/>
      <c r="FL697" s="21"/>
      <c r="FM697" s="21"/>
      <c r="FN697" s="21"/>
      <c r="FO697" s="21"/>
      <c r="FP697" s="21"/>
      <c r="FQ697" s="21"/>
      <c r="FR697" s="21"/>
      <c r="FS697" s="21"/>
      <c r="FT697" s="21"/>
      <c r="FU697" s="21"/>
      <c r="FV697" s="21"/>
      <c r="FW697" s="21"/>
      <c r="FX697" s="21"/>
      <c r="FY697" s="21"/>
      <c r="FZ697" s="21"/>
      <c r="GA697" s="21"/>
      <c r="GB697" s="21"/>
      <c r="GC697" s="21"/>
      <c r="GD697" s="21"/>
      <c r="GE697" s="21"/>
      <c r="GF697" s="21"/>
      <c r="GG697" s="21"/>
      <c r="GH697" s="21"/>
      <c r="GI697" s="21"/>
      <c r="GJ697" s="21"/>
      <c r="GK697" s="21"/>
      <c r="GL697" s="21"/>
      <c r="GM697" s="21"/>
      <c r="GN697" s="21"/>
      <c r="GO697" s="21"/>
      <c r="GP697" s="21"/>
      <c r="GQ697" s="21"/>
      <c r="GR697" s="21"/>
      <c r="GS697" s="21"/>
      <c r="GT697" s="21"/>
      <c r="GU697" s="21"/>
      <c r="GV697" s="21"/>
      <c r="GW697" s="21"/>
      <c r="GX697" s="21"/>
      <c r="GY697" s="21"/>
      <c r="GZ697" s="21"/>
      <c r="HA697" s="21"/>
      <c r="HB697" s="21"/>
      <c r="HC697" s="21"/>
      <c r="HD697" s="21"/>
      <c r="HE697" s="21"/>
      <c r="HF697" s="21"/>
      <c r="HG697" s="21"/>
      <c r="HH697" s="21"/>
      <c r="HI697" s="21"/>
      <c r="HJ697" s="21"/>
      <c r="HK697" s="21"/>
      <c r="HL697" s="21"/>
      <c r="HM697" s="21"/>
      <c r="HN697" s="21"/>
      <c r="HO697" s="21"/>
      <c r="HP697" s="21"/>
      <c r="HQ697" s="21"/>
      <c r="HR697" s="21"/>
      <c r="HS697" s="21"/>
      <c r="HT697" s="21"/>
      <c r="HU697" s="21"/>
      <c r="HV697" s="21"/>
      <c r="HW697" s="21"/>
      <c r="HX697" s="21"/>
      <c r="HY697" s="21"/>
      <c r="HZ697" s="21"/>
      <c r="IA697" s="21"/>
      <c r="IB697" s="21"/>
      <c r="IC697" s="21"/>
      <c r="ID697" s="21"/>
      <c r="IE697" s="21"/>
      <c r="IF697" s="21"/>
      <c r="IG697" s="21"/>
      <c r="IH697" s="21"/>
      <c r="II697" s="21"/>
      <c r="IJ697" s="21"/>
      <c r="IK697" s="21"/>
      <c r="IL697" s="21"/>
      <c r="IM697" s="21"/>
      <c r="IN697" s="21"/>
      <c r="IO697" s="21"/>
      <c r="IP697" s="21"/>
      <c r="IQ697" s="21"/>
      <c r="IR697" s="21"/>
      <c r="IS697" s="21"/>
      <c r="IT697" s="21"/>
      <c r="IU697" s="21"/>
      <c r="IV697" s="21"/>
      <c r="IW697" s="21"/>
      <c r="IX697" s="21"/>
      <c r="IY697" s="21"/>
      <c r="IZ697" s="21"/>
      <c r="JA697" s="21"/>
      <c r="JB697" s="21"/>
      <c r="JC697" s="21"/>
      <c r="JD697" s="21"/>
      <c r="JE697" s="21"/>
      <c r="JF697" s="21"/>
      <c r="JG697" s="21"/>
      <c r="JH697" s="21"/>
      <c r="JI697" s="21"/>
      <c r="JJ697" s="21"/>
      <c r="JK697" s="21"/>
      <c r="JL697" s="21"/>
      <c r="JM697" s="21"/>
      <c r="JN697" s="21"/>
      <c r="JO697" s="21"/>
      <c r="JP697" s="21"/>
      <c r="JQ697" s="21"/>
      <c r="JR697" s="21"/>
      <c r="JS697" s="21"/>
      <c r="JT697" s="21"/>
      <c r="JU697" s="21"/>
      <c r="JV697" s="21"/>
      <c r="JW697" s="21"/>
      <c r="JX697" s="21"/>
      <c r="JY697" s="21"/>
    </row>
    <row r="698" spans="1:285" ht="16.5" customHeight="1">
      <c r="A698" s="4329" t="s">
        <v>329</v>
      </c>
      <c r="B698" s="7">
        <f>C698/D698</f>
        <v>0.25</v>
      </c>
      <c r="C698" s="1">
        <v>3</v>
      </c>
      <c r="D698" s="107">
        <v>12</v>
      </c>
      <c r="E698" s="4" t="s">
        <v>77</v>
      </c>
      <c r="F698" s="1" t="s">
        <v>77</v>
      </c>
      <c r="G698" s="1" t="s">
        <v>77</v>
      </c>
      <c r="H698" s="1" t="s">
        <v>77</v>
      </c>
      <c r="I698" s="1" t="s">
        <v>77</v>
      </c>
      <c r="J698" s="1"/>
      <c r="K698" s="38"/>
      <c r="L698" s="1" t="s">
        <v>77</v>
      </c>
      <c r="M698" s="1"/>
      <c r="N698" s="1" t="s">
        <v>77</v>
      </c>
      <c r="O698" s="1" t="s">
        <v>77</v>
      </c>
      <c r="P698" s="1" t="s">
        <v>77</v>
      </c>
      <c r="Q698" s="1" t="s">
        <v>77</v>
      </c>
      <c r="R698" s="1"/>
      <c r="S698" s="1" t="s">
        <v>77</v>
      </c>
      <c r="T698" s="1" t="s">
        <v>77</v>
      </c>
      <c r="U698" s="1" t="s">
        <v>77</v>
      </c>
      <c r="V698" s="1" t="s">
        <v>77</v>
      </c>
      <c r="W698" s="1"/>
      <c r="X698" s="1" t="s">
        <v>53</v>
      </c>
      <c r="Y698" s="1" t="s">
        <v>77</v>
      </c>
      <c r="Z698" s="1" t="s">
        <v>77</v>
      </c>
      <c r="AA698" s="1" t="s">
        <v>77</v>
      </c>
      <c r="AB698" s="1" t="s">
        <v>77</v>
      </c>
      <c r="AC698" s="1" t="s">
        <v>77</v>
      </c>
      <c r="AD698" s="1" t="s">
        <v>77</v>
      </c>
      <c r="AE698" s="1" t="s">
        <v>77</v>
      </c>
      <c r="AF698" s="1" t="s">
        <v>77</v>
      </c>
      <c r="AG698" s="1" t="s">
        <v>77</v>
      </c>
      <c r="AH698" s="1" t="s">
        <v>77</v>
      </c>
      <c r="AI698" s="1" t="s">
        <v>77</v>
      </c>
      <c r="AJ698" s="1" t="s">
        <v>77</v>
      </c>
      <c r="AK698" s="1" t="s">
        <v>77</v>
      </c>
      <c r="AL698" s="1" t="s">
        <v>77</v>
      </c>
      <c r="AM698" s="1" t="s">
        <v>77</v>
      </c>
      <c r="AN698" s="1" t="s">
        <v>77</v>
      </c>
      <c r="AO698" s="1" t="s">
        <v>53</v>
      </c>
      <c r="AP698" s="1" t="s">
        <v>77</v>
      </c>
      <c r="AQ698" s="1" t="s">
        <v>53</v>
      </c>
      <c r="AR698" s="120" t="s">
        <v>77</v>
      </c>
      <c r="AS698" s="21"/>
      <c r="AT698" s="21"/>
      <c r="AU698" s="21"/>
      <c r="AV698" s="21"/>
      <c r="AW698" s="21"/>
      <c r="AX698" s="21"/>
      <c r="AY698" s="21"/>
      <c r="AZ698" s="21"/>
      <c r="BA698" s="21"/>
      <c r="BB698" s="21"/>
      <c r="BC698" s="21"/>
      <c r="BD698" s="21"/>
      <c r="BE698" s="21"/>
      <c r="BF698" s="21"/>
      <c r="BG698" s="21"/>
      <c r="BH698" s="21"/>
      <c r="BI698" s="21"/>
      <c r="BJ698" s="21"/>
      <c r="BK698" s="21"/>
      <c r="BL698" s="21"/>
      <c r="BM698" s="21"/>
      <c r="BN698" s="21"/>
      <c r="BO698" s="21"/>
      <c r="BP698" s="21"/>
      <c r="BQ698" s="21"/>
      <c r="BR698" s="21"/>
      <c r="BS698" s="21"/>
      <c r="BT698" s="21"/>
      <c r="BU698" s="21"/>
      <c r="BV698" s="21"/>
      <c r="BW698" s="21"/>
      <c r="BX698" s="21"/>
      <c r="BY698" s="21"/>
      <c r="BZ698" s="21"/>
      <c r="CA698" s="21"/>
      <c r="CB698" s="21"/>
      <c r="CC698" s="21"/>
      <c r="CD698" s="21"/>
      <c r="CE698" s="21"/>
      <c r="CF698" s="21"/>
      <c r="CG698" s="21"/>
      <c r="CH698" s="21"/>
      <c r="CI698" s="21"/>
      <c r="CJ698" s="21"/>
      <c r="CK698" s="21"/>
      <c r="CL698" s="21"/>
      <c r="CM698" s="21"/>
      <c r="CN698" s="21"/>
      <c r="CO698" s="21"/>
      <c r="CP698" s="21"/>
      <c r="CQ698" s="21"/>
      <c r="CR698" s="21"/>
      <c r="CS698" s="21"/>
      <c r="CT698" s="21"/>
      <c r="CU698" s="21"/>
      <c r="CV698" s="21"/>
      <c r="CW698" s="21"/>
      <c r="CX698" s="21"/>
      <c r="CY698" s="21"/>
      <c r="CZ698" s="21"/>
      <c r="DA698" s="21"/>
      <c r="DB698" s="21"/>
      <c r="DC698" s="21"/>
      <c r="DD698" s="21"/>
      <c r="DE698" s="21"/>
      <c r="DF698" s="21"/>
      <c r="DG698" s="21"/>
      <c r="DH698" s="21"/>
      <c r="DI698" s="21"/>
      <c r="DJ698" s="21"/>
      <c r="DK698" s="21"/>
      <c r="DL698" s="21"/>
      <c r="DM698" s="21"/>
      <c r="DN698" s="21"/>
      <c r="DO698" s="21"/>
      <c r="DP698" s="21"/>
      <c r="DQ698" s="21"/>
      <c r="DR698" s="21"/>
      <c r="DS698" s="21"/>
      <c r="DT698" s="21"/>
      <c r="DU698" s="21"/>
      <c r="DV698" s="21"/>
      <c r="DW698" s="21"/>
      <c r="DX698" s="21"/>
      <c r="DY698" s="21"/>
      <c r="DZ698" s="21"/>
      <c r="EA698" s="21"/>
      <c r="EB698" s="21"/>
      <c r="EC698" s="21"/>
      <c r="ED698" s="21"/>
      <c r="EE698" s="21"/>
      <c r="EF698" s="21"/>
      <c r="EG698" s="21"/>
      <c r="EH698" s="21"/>
      <c r="EI698" s="21"/>
      <c r="EJ698" s="21"/>
      <c r="EK698" s="21"/>
      <c r="EL698" s="21"/>
      <c r="EM698" s="21"/>
      <c r="EN698" s="21"/>
      <c r="EO698" s="21"/>
      <c r="EP698" s="21"/>
      <c r="EQ698" s="21"/>
      <c r="ER698" s="21"/>
      <c r="ES698" s="21"/>
      <c r="ET698" s="21"/>
      <c r="EU698" s="21"/>
      <c r="EV698" s="21"/>
      <c r="EW698" s="21"/>
      <c r="EX698" s="21"/>
      <c r="EY698" s="21"/>
      <c r="EZ698" s="21"/>
      <c r="FA698" s="21"/>
      <c r="FB698" s="21"/>
      <c r="FC698" s="21"/>
      <c r="FD698" s="21"/>
      <c r="FE698" s="21"/>
      <c r="FF698" s="21"/>
      <c r="FG698" s="21"/>
      <c r="FH698" s="21"/>
      <c r="FI698" s="21"/>
      <c r="FJ698" s="21"/>
      <c r="FK698" s="21"/>
      <c r="FL698" s="21"/>
      <c r="FM698" s="21"/>
      <c r="FN698" s="21"/>
      <c r="FO698" s="21"/>
      <c r="FP698" s="21"/>
      <c r="FQ698" s="21"/>
      <c r="FR698" s="21"/>
      <c r="FS698" s="21"/>
      <c r="FT698" s="21"/>
      <c r="FU698" s="21"/>
      <c r="FV698" s="21"/>
      <c r="FW698" s="21"/>
      <c r="FX698" s="21"/>
      <c r="FY698" s="21"/>
      <c r="FZ698" s="21"/>
      <c r="GA698" s="21"/>
      <c r="GB698" s="21"/>
      <c r="GC698" s="21"/>
      <c r="GD698" s="21"/>
      <c r="GE698" s="21"/>
      <c r="GF698" s="21"/>
      <c r="GG698" s="21"/>
      <c r="GH698" s="21"/>
      <c r="GI698" s="21"/>
      <c r="GJ698" s="21"/>
      <c r="GK698" s="21"/>
      <c r="GL698" s="21"/>
      <c r="GM698" s="21"/>
      <c r="GN698" s="21"/>
      <c r="GO698" s="21"/>
      <c r="GP698" s="21"/>
      <c r="GQ698" s="21"/>
      <c r="GR698" s="21"/>
      <c r="GS698" s="21"/>
      <c r="GT698" s="21"/>
      <c r="GU698" s="21"/>
      <c r="GV698" s="21"/>
      <c r="GW698" s="21"/>
      <c r="GX698" s="21"/>
      <c r="GY698" s="21"/>
      <c r="GZ698" s="21"/>
      <c r="HA698" s="21"/>
      <c r="HB698" s="21"/>
      <c r="HC698" s="21"/>
      <c r="HD698" s="21"/>
      <c r="HE698" s="21"/>
      <c r="HF698" s="21"/>
      <c r="HG698" s="21"/>
      <c r="HH698" s="21"/>
      <c r="HI698" s="21"/>
      <c r="HJ698" s="21"/>
      <c r="HK698" s="21"/>
      <c r="HL698" s="21"/>
      <c r="HM698" s="21"/>
      <c r="HN698" s="21"/>
      <c r="HO698" s="21"/>
      <c r="HP698" s="21"/>
      <c r="HQ698" s="21"/>
      <c r="HR698" s="21"/>
      <c r="HS698" s="21"/>
      <c r="HT698" s="21"/>
      <c r="HU698" s="21"/>
      <c r="HV698" s="21"/>
      <c r="HW698" s="21"/>
      <c r="HX698" s="21"/>
      <c r="HY698" s="21"/>
      <c r="HZ698" s="21"/>
      <c r="IA698" s="21"/>
      <c r="IB698" s="21"/>
      <c r="IC698" s="21"/>
      <c r="ID698" s="21"/>
      <c r="IE698" s="21"/>
      <c r="IF698" s="21"/>
      <c r="IG698" s="21"/>
      <c r="IH698" s="21"/>
      <c r="II698" s="21"/>
      <c r="IJ698" s="21"/>
      <c r="IK698" s="21"/>
      <c r="IL698" s="21"/>
      <c r="IM698" s="21"/>
      <c r="IN698" s="21"/>
      <c r="IO698" s="21"/>
      <c r="IP698" s="21"/>
      <c r="IQ698" s="21"/>
      <c r="IR698" s="21"/>
      <c r="IS698" s="21"/>
      <c r="IT698" s="21"/>
      <c r="IU698" s="21"/>
      <c r="IV698" s="21"/>
      <c r="IW698" s="21"/>
      <c r="IX698" s="21"/>
      <c r="IY698" s="21"/>
      <c r="IZ698" s="21"/>
      <c r="JA698" s="21"/>
      <c r="JB698" s="21"/>
      <c r="JC698" s="21"/>
      <c r="JD698" s="21"/>
      <c r="JE698" s="21"/>
      <c r="JF698" s="21"/>
      <c r="JG698" s="21"/>
      <c r="JH698" s="21"/>
      <c r="JI698" s="21"/>
      <c r="JJ698" s="21"/>
      <c r="JK698" s="21"/>
      <c r="JL698" s="21"/>
      <c r="JM698" s="21"/>
      <c r="JN698" s="21"/>
      <c r="JO698" s="21"/>
      <c r="JP698" s="21"/>
      <c r="JQ698" s="21"/>
      <c r="JR698" s="21"/>
      <c r="JS698" s="21"/>
      <c r="JT698" s="21"/>
      <c r="JU698" s="21"/>
      <c r="JV698" s="21"/>
      <c r="JW698" s="21"/>
      <c r="JX698" s="21"/>
      <c r="JY698" s="21"/>
    </row>
    <row r="699" spans="1:285" ht="16.5" customHeight="1">
      <c r="A699" s="4329" t="s">
        <v>330</v>
      </c>
      <c r="B699" s="7">
        <f>C699/D699</f>
        <v>0.5</v>
      </c>
      <c r="C699" s="1">
        <v>6</v>
      </c>
      <c r="D699" s="107">
        <v>12</v>
      </c>
      <c r="E699" s="4" t="s">
        <v>77</v>
      </c>
      <c r="F699" s="1" t="s">
        <v>77</v>
      </c>
      <c r="G699" s="1" t="s">
        <v>77</v>
      </c>
      <c r="H699" s="1" t="s">
        <v>77</v>
      </c>
      <c r="I699" s="1" t="s">
        <v>77</v>
      </c>
      <c r="J699" s="1"/>
      <c r="K699" s="38"/>
      <c r="L699" s="1" t="s">
        <v>77</v>
      </c>
      <c r="M699" s="1"/>
      <c r="N699" s="1" t="s">
        <v>53</v>
      </c>
      <c r="O699" s="1" t="s">
        <v>53</v>
      </c>
      <c r="P699" s="1" t="s">
        <v>77</v>
      </c>
      <c r="Q699" s="1" t="s">
        <v>77</v>
      </c>
      <c r="R699" s="1"/>
      <c r="S699" s="1" t="s">
        <v>77</v>
      </c>
      <c r="T699" s="1" t="s">
        <v>77</v>
      </c>
      <c r="U699" s="1" t="s">
        <v>77</v>
      </c>
      <c r="V699" s="1" t="s">
        <v>77</v>
      </c>
      <c r="W699" s="1"/>
      <c r="X699" s="1" t="s">
        <v>77</v>
      </c>
      <c r="Y699" s="1" t="s">
        <v>77</v>
      </c>
      <c r="Z699" s="1" t="s">
        <v>77</v>
      </c>
      <c r="AA699" s="1" t="s">
        <v>77</v>
      </c>
      <c r="AB699" s="1" t="s">
        <v>77</v>
      </c>
      <c r="AC699" s="1" t="s">
        <v>77</v>
      </c>
      <c r="AD699" s="1" t="s">
        <v>53</v>
      </c>
      <c r="AE699" s="1" t="s">
        <v>77</v>
      </c>
      <c r="AF699" s="1" t="s">
        <v>53</v>
      </c>
      <c r="AG699" s="1" t="s">
        <v>77</v>
      </c>
      <c r="AH699" s="1" t="s">
        <v>77</v>
      </c>
      <c r="AI699" s="1" t="s">
        <v>77</v>
      </c>
      <c r="AJ699" s="1" t="s">
        <v>53</v>
      </c>
      <c r="AK699" s="1" t="s">
        <v>77</v>
      </c>
      <c r="AL699" s="1" t="s">
        <v>77</v>
      </c>
      <c r="AM699" s="1" t="s">
        <v>53</v>
      </c>
      <c r="AN699" s="1" t="s">
        <v>77</v>
      </c>
      <c r="AO699" s="1" t="s">
        <v>77</v>
      </c>
      <c r="AP699" s="1" t="s">
        <v>77</v>
      </c>
      <c r="AQ699" s="1" t="s">
        <v>77</v>
      </c>
      <c r="AR699" s="120" t="s">
        <v>77</v>
      </c>
      <c r="AS699" s="21"/>
      <c r="AT699" s="21"/>
      <c r="AU699" s="21"/>
      <c r="AV699" s="21"/>
      <c r="AW699" s="21"/>
      <c r="AX699" s="21"/>
      <c r="AY699" s="21"/>
      <c r="AZ699" s="21"/>
      <c r="BA699" s="21"/>
      <c r="BB699" s="21"/>
      <c r="BC699" s="21"/>
      <c r="BD699" s="21"/>
      <c r="BE699" s="21"/>
      <c r="BF699" s="21"/>
      <c r="BG699" s="21"/>
      <c r="BH699" s="21"/>
      <c r="BI699" s="21"/>
      <c r="BJ699" s="21"/>
      <c r="BK699" s="21"/>
      <c r="BL699" s="21"/>
      <c r="BM699" s="21"/>
      <c r="BN699" s="21"/>
      <c r="BO699" s="21"/>
      <c r="BP699" s="21"/>
      <c r="BQ699" s="21"/>
      <c r="BR699" s="21"/>
      <c r="BS699" s="21"/>
      <c r="BT699" s="21"/>
      <c r="BU699" s="21"/>
      <c r="BV699" s="21"/>
      <c r="BW699" s="21"/>
      <c r="BX699" s="21"/>
      <c r="BY699" s="21"/>
      <c r="BZ699" s="21"/>
      <c r="CA699" s="21"/>
      <c r="CB699" s="21"/>
      <c r="CC699" s="21"/>
      <c r="CD699" s="21"/>
      <c r="CE699" s="21"/>
      <c r="CF699" s="21"/>
      <c r="CG699" s="21"/>
      <c r="CH699" s="21"/>
      <c r="CI699" s="21"/>
      <c r="CJ699" s="21"/>
      <c r="CK699" s="21"/>
      <c r="CL699" s="21"/>
      <c r="CM699" s="21"/>
      <c r="CN699" s="21"/>
      <c r="CO699" s="21"/>
      <c r="CP699" s="21"/>
      <c r="CQ699" s="21"/>
      <c r="CR699" s="21"/>
      <c r="CS699" s="21"/>
      <c r="CT699" s="21"/>
      <c r="CU699" s="21"/>
      <c r="CV699" s="21"/>
      <c r="CW699" s="21"/>
      <c r="CX699" s="21"/>
      <c r="CY699" s="21"/>
      <c r="CZ699" s="21"/>
      <c r="DA699" s="21"/>
      <c r="DB699" s="21"/>
      <c r="DC699" s="21"/>
      <c r="DD699" s="21"/>
      <c r="DE699" s="21"/>
      <c r="DF699" s="21"/>
      <c r="DG699" s="21"/>
      <c r="DH699" s="21"/>
      <c r="DI699" s="21"/>
      <c r="DJ699" s="21"/>
      <c r="DK699" s="21"/>
      <c r="DL699" s="21"/>
      <c r="DM699" s="21"/>
      <c r="DN699" s="21"/>
      <c r="DO699" s="21"/>
      <c r="DP699" s="21"/>
      <c r="DQ699" s="21"/>
      <c r="DR699" s="21"/>
      <c r="DS699" s="21"/>
      <c r="DT699" s="21"/>
      <c r="DU699" s="21"/>
      <c r="DV699" s="21"/>
      <c r="DW699" s="21"/>
      <c r="DX699" s="21"/>
      <c r="DY699" s="21"/>
      <c r="DZ699" s="21"/>
      <c r="EA699" s="21"/>
      <c r="EB699" s="21"/>
      <c r="EC699" s="21"/>
      <c r="ED699" s="21"/>
      <c r="EE699" s="21"/>
      <c r="EF699" s="21"/>
      <c r="EG699" s="21"/>
      <c r="EH699" s="21"/>
      <c r="EI699" s="21"/>
      <c r="EJ699" s="21"/>
      <c r="EK699" s="21"/>
      <c r="EL699" s="21"/>
      <c r="EM699" s="21"/>
      <c r="EN699" s="21"/>
      <c r="EO699" s="21"/>
      <c r="EP699" s="21"/>
      <c r="EQ699" s="21"/>
      <c r="ER699" s="21"/>
      <c r="ES699" s="21"/>
      <c r="ET699" s="21"/>
      <c r="EU699" s="21"/>
      <c r="EV699" s="21"/>
      <c r="EW699" s="21"/>
      <c r="EX699" s="21"/>
      <c r="EY699" s="21"/>
      <c r="EZ699" s="21"/>
      <c r="FA699" s="21"/>
      <c r="FB699" s="21"/>
      <c r="FC699" s="21"/>
      <c r="FD699" s="21"/>
      <c r="FE699" s="21"/>
      <c r="FF699" s="21"/>
      <c r="FG699" s="21"/>
      <c r="FH699" s="21"/>
      <c r="FI699" s="21"/>
      <c r="FJ699" s="21"/>
      <c r="FK699" s="21"/>
      <c r="FL699" s="21"/>
      <c r="FM699" s="21"/>
      <c r="FN699" s="21"/>
      <c r="FO699" s="21"/>
      <c r="FP699" s="21"/>
      <c r="FQ699" s="21"/>
      <c r="FR699" s="21"/>
      <c r="FS699" s="21"/>
      <c r="FT699" s="21"/>
      <c r="FU699" s="21"/>
      <c r="FV699" s="21"/>
      <c r="FW699" s="21"/>
      <c r="FX699" s="21"/>
      <c r="FY699" s="21"/>
      <c r="FZ699" s="21"/>
      <c r="GA699" s="21"/>
      <c r="GB699" s="21"/>
      <c r="GC699" s="21"/>
      <c r="GD699" s="21"/>
      <c r="GE699" s="21"/>
      <c r="GF699" s="21"/>
      <c r="GG699" s="21"/>
      <c r="GH699" s="21"/>
      <c r="GI699" s="21"/>
      <c r="GJ699" s="21"/>
      <c r="GK699" s="21"/>
      <c r="GL699" s="21"/>
      <c r="GM699" s="21"/>
      <c r="GN699" s="21"/>
      <c r="GO699" s="21"/>
      <c r="GP699" s="21"/>
      <c r="GQ699" s="21"/>
      <c r="GR699" s="21"/>
      <c r="GS699" s="21"/>
      <c r="GT699" s="21"/>
      <c r="GU699" s="21"/>
      <c r="GV699" s="21"/>
      <c r="GW699" s="21"/>
      <c r="GX699" s="21"/>
      <c r="GY699" s="21"/>
      <c r="GZ699" s="21"/>
      <c r="HA699" s="21"/>
      <c r="HB699" s="21"/>
      <c r="HC699" s="21"/>
      <c r="HD699" s="21"/>
      <c r="HE699" s="21"/>
      <c r="HF699" s="21"/>
      <c r="HG699" s="21"/>
      <c r="HH699" s="21"/>
      <c r="HI699" s="21"/>
      <c r="HJ699" s="21"/>
      <c r="HK699" s="21"/>
      <c r="HL699" s="21"/>
      <c r="HM699" s="21"/>
      <c r="HN699" s="21"/>
      <c r="HO699" s="21"/>
      <c r="HP699" s="21"/>
      <c r="HQ699" s="21"/>
      <c r="HR699" s="21"/>
      <c r="HS699" s="21"/>
      <c r="HT699" s="21"/>
      <c r="HU699" s="21"/>
      <c r="HV699" s="21"/>
      <c r="HW699" s="21"/>
      <c r="HX699" s="21"/>
      <c r="HY699" s="21"/>
      <c r="HZ699" s="21"/>
      <c r="IA699" s="21"/>
      <c r="IB699" s="21"/>
      <c r="IC699" s="21"/>
      <c r="ID699" s="21"/>
      <c r="IE699" s="21"/>
      <c r="IF699" s="21"/>
      <c r="IG699" s="21"/>
      <c r="IH699" s="21"/>
      <c r="II699" s="21"/>
      <c r="IJ699" s="21"/>
      <c r="IK699" s="21"/>
      <c r="IL699" s="21"/>
      <c r="IM699" s="21"/>
      <c r="IN699" s="21"/>
      <c r="IO699" s="21"/>
      <c r="IP699" s="21"/>
      <c r="IQ699" s="21"/>
      <c r="IR699" s="21"/>
      <c r="IS699" s="21"/>
      <c r="IT699" s="21"/>
      <c r="IU699" s="21"/>
      <c r="IV699" s="21"/>
      <c r="IW699" s="21"/>
      <c r="IX699" s="21"/>
      <c r="IY699" s="21"/>
      <c r="IZ699" s="21"/>
      <c r="JA699" s="21"/>
      <c r="JB699" s="21"/>
      <c r="JC699" s="21"/>
      <c r="JD699" s="21"/>
      <c r="JE699" s="21"/>
      <c r="JF699" s="21"/>
      <c r="JG699" s="21"/>
      <c r="JH699" s="21"/>
      <c r="JI699" s="21"/>
      <c r="JJ699" s="21"/>
      <c r="JK699" s="21"/>
      <c r="JL699" s="21"/>
      <c r="JM699" s="21"/>
      <c r="JN699" s="21"/>
      <c r="JO699" s="21"/>
      <c r="JP699" s="21"/>
      <c r="JQ699" s="21"/>
      <c r="JR699" s="21"/>
      <c r="JS699" s="21"/>
      <c r="JT699" s="21"/>
      <c r="JU699" s="21"/>
      <c r="JV699" s="21"/>
      <c r="JW699" s="21"/>
      <c r="JX699" s="21"/>
      <c r="JY699" s="21"/>
    </row>
    <row r="700" spans="1:285" ht="16.5" customHeight="1">
      <c r="A700" s="4329" t="s">
        <v>331</v>
      </c>
      <c r="B700" s="7">
        <f>C700/D700</f>
        <v>8.3333333333333329E-2</v>
      </c>
      <c r="C700" s="1">
        <v>1</v>
      </c>
      <c r="D700" s="107">
        <v>12</v>
      </c>
      <c r="E700" s="4" t="s">
        <v>77</v>
      </c>
      <c r="F700" s="1" t="s">
        <v>77</v>
      </c>
      <c r="G700" s="1" t="s">
        <v>77</v>
      </c>
      <c r="H700" s="1" t="s">
        <v>77</v>
      </c>
      <c r="I700" s="1" t="s">
        <v>77</v>
      </c>
      <c r="J700" s="1"/>
      <c r="K700" s="38"/>
      <c r="L700" s="1" t="s">
        <v>77</v>
      </c>
      <c r="M700" s="1"/>
      <c r="N700" s="1" t="s">
        <v>77</v>
      </c>
      <c r="O700" s="1" t="s">
        <v>77</v>
      </c>
      <c r="P700" s="1" t="s">
        <v>77</v>
      </c>
      <c r="Q700" s="1" t="s">
        <v>77</v>
      </c>
      <c r="R700" s="1"/>
      <c r="S700" s="1" t="s">
        <v>77</v>
      </c>
      <c r="T700" s="1" t="s">
        <v>77</v>
      </c>
      <c r="U700" s="1" t="s">
        <v>77</v>
      </c>
      <c r="V700" s="1" t="s">
        <v>77</v>
      </c>
      <c r="W700" s="1"/>
      <c r="X700" s="1" t="s">
        <v>77</v>
      </c>
      <c r="Y700" s="1" t="s">
        <v>77</v>
      </c>
      <c r="Z700" s="1" t="s">
        <v>77</v>
      </c>
      <c r="AA700" s="1" t="s">
        <v>77</v>
      </c>
      <c r="AB700" s="1" t="s">
        <v>77</v>
      </c>
      <c r="AC700" s="1" t="s">
        <v>77</v>
      </c>
      <c r="AD700" s="1" t="s">
        <v>77</v>
      </c>
      <c r="AE700" s="1" t="s">
        <v>77</v>
      </c>
      <c r="AF700" s="1" t="s">
        <v>77</v>
      </c>
      <c r="AG700" s="1" t="s">
        <v>53</v>
      </c>
      <c r="AH700" s="1" t="s">
        <v>77</v>
      </c>
      <c r="AI700" s="1" t="s">
        <v>77</v>
      </c>
      <c r="AJ700" s="1" t="s">
        <v>77</v>
      </c>
      <c r="AK700" s="1" t="s">
        <v>77</v>
      </c>
      <c r="AL700" s="1" t="s">
        <v>77</v>
      </c>
      <c r="AM700" s="1" t="s">
        <v>77</v>
      </c>
      <c r="AN700" s="1" t="s">
        <v>77</v>
      </c>
      <c r="AO700" s="1" t="s">
        <v>77</v>
      </c>
      <c r="AP700" s="1" t="s">
        <v>77</v>
      </c>
      <c r="AQ700" s="1" t="s">
        <v>77</v>
      </c>
      <c r="AR700" s="120" t="s">
        <v>77</v>
      </c>
      <c r="AS700" s="21"/>
      <c r="AT700" s="21"/>
      <c r="AU700" s="21"/>
      <c r="AV700" s="21"/>
      <c r="AW700" s="21"/>
      <c r="AX700" s="21"/>
      <c r="AY700" s="21"/>
      <c r="AZ700" s="21"/>
      <c r="BA700" s="21"/>
      <c r="BB700" s="21"/>
      <c r="BC700" s="21"/>
      <c r="BD700" s="21"/>
      <c r="BE700" s="21"/>
      <c r="BF700" s="21"/>
      <c r="BG700" s="21"/>
      <c r="BH700" s="21"/>
      <c r="BI700" s="21"/>
      <c r="BJ700" s="21"/>
      <c r="BK700" s="21"/>
      <c r="BL700" s="21"/>
      <c r="BM700" s="21"/>
      <c r="BN700" s="21"/>
      <c r="BO700" s="21"/>
      <c r="BP700" s="21"/>
      <c r="BQ700" s="21"/>
      <c r="BR700" s="21"/>
      <c r="BS700" s="21"/>
      <c r="BT700" s="21"/>
      <c r="BU700" s="21"/>
      <c r="BV700" s="21"/>
      <c r="BW700" s="21"/>
      <c r="BX700" s="21"/>
      <c r="BY700" s="21"/>
      <c r="BZ700" s="21"/>
      <c r="CA700" s="21"/>
      <c r="CB700" s="21"/>
      <c r="CC700" s="21"/>
      <c r="CD700" s="21"/>
      <c r="CE700" s="21"/>
      <c r="CF700" s="21"/>
      <c r="CG700" s="21"/>
      <c r="CH700" s="21"/>
      <c r="CI700" s="21"/>
      <c r="CJ700" s="21"/>
      <c r="CK700" s="21"/>
      <c r="CL700" s="21"/>
      <c r="CM700" s="21"/>
      <c r="CN700" s="21"/>
      <c r="CO700" s="21"/>
      <c r="CP700" s="21"/>
      <c r="CQ700" s="21"/>
      <c r="CR700" s="21"/>
      <c r="CS700" s="21"/>
      <c r="CT700" s="21"/>
      <c r="CU700" s="21"/>
      <c r="CV700" s="21"/>
      <c r="CW700" s="21"/>
      <c r="CX700" s="21"/>
      <c r="CY700" s="21"/>
      <c r="CZ700" s="21"/>
      <c r="DA700" s="21"/>
      <c r="DB700" s="21"/>
      <c r="DC700" s="21"/>
      <c r="DD700" s="21"/>
      <c r="DE700" s="21"/>
      <c r="DF700" s="21"/>
      <c r="DG700" s="21"/>
      <c r="DH700" s="21"/>
      <c r="DI700" s="21"/>
      <c r="DJ700" s="21"/>
      <c r="DK700" s="21"/>
      <c r="DL700" s="21"/>
      <c r="DM700" s="21"/>
      <c r="DN700" s="21"/>
      <c r="DO700" s="21"/>
      <c r="DP700" s="21"/>
      <c r="DQ700" s="21"/>
      <c r="DR700" s="21"/>
      <c r="DS700" s="21"/>
      <c r="DT700" s="21"/>
      <c r="DU700" s="21"/>
      <c r="DV700" s="21"/>
      <c r="DW700" s="21"/>
      <c r="DX700" s="21"/>
      <c r="DY700" s="21"/>
      <c r="DZ700" s="21"/>
      <c r="EA700" s="21"/>
      <c r="EB700" s="21"/>
      <c r="EC700" s="21"/>
      <c r="ED700" s="21"/>
      <c r="EE700" s="21"/>
      <c r="EF700" s="21"/>
      <c r="EG700" s="21"/>
      <c r="EH700" s="21"/>
      <c r="EI700" s="21"/>
      <c r="EJ700" s="21"/>
      <c r="EK700" s="21"/>
      <c r="EL700" s="21"/>
      <c r="EM700" s="21"/>
      <c r="EN700" s="21"/>
      <c r="EO700" s="21"/>
      <c r="EP700" s="21"/>
      <c r="EQ700" s="21"/>
      <c r="ER700" s="21"/>
      <c r="ES700" s="21"/>
      <c r="ET700" s="21"/>
      <c r="EU700" s="21"/>
      <c r="EV700" s="21"/>
      <c r="EW700" s="21"/>
      <c r="EX700" s="21"/>
      <c r="EY700" s="21"/>
      <c r="EZ700" s="21"/>
      <c r="FA700" s="21"/>
      <c r="FB700" s="21"/>
      <c r="FC700" s="21"/>
      <c r="FD700" s="21"/>
      <c r="FE700" s="21"/>
      <c r="FF700" s="21"/>
      <c r="FG700" s="21"/>
      <c r="FH700" s="21"/>
      <c r="FI700" s="21"/>
      <c r="FJ700" s="21"/>
      <c r="FK700" s="21"/>
      <c r="FL700" s="21"/>
      <c r="FM700" s="21"/>
      <c r="FN700" s="21"/>
      <c r="FO700" s="21"/>
      <c r="FP700" s="21"/>
      <c r="FQ700" s="21"/>
      <c r="FR700" s="21"/>
      <c r="FS700" s="21"/>
      <c r="FT700" s="21"/>
      <c r="FU700" s="21"/>
      <c r="FV700" s="21"/>
      <c r="FW700" s="21"/>
      <c r="FX700" s="21"/>
      <c r="FY700" s="21"/>
      <c r="FZ700" s="21"/>
      <c r="GA700" s="21"/>
      <c r="GB700" s="21"/>
      <c r="GC700" s="21"/>
      <c r="GD700" s="21"/>
      <c r="GE700" s="21"/>
      <c r="GF700" s="21"/>
      <c r="GG700" s="21"/>
      <c r="GH700" s="21"/>
      <c r="GI700" s="21"/>
      <c r="GJ700" s="21"/>
      <c r="GK700" s="21"/>
      <c r="GL700" s="21"/>
      <c r="GM700" s="21"/>
      <c r="GN700" s="21"/>
      <c r="GO700" s="21"/>
      <c r="GP700" s="21"/>
      <c r="GQ700" s="21"/>
      <c r="GR700" s="21"/>
      <c r="GS700" s="21"/>
      <c r="GT700" s="21"/>
      <c r="GU700" s="21"/>
      <c r="GV700" s="21"/>
      <c r="GW700" s="21"/>
      <c r="GX700" s="21"/>
      <c r="GY700" s="21"/>
      <c r="GZ700" s="21"/>
      <c r="HA700" s="21"/>
      <c r="HB700" s="21"/>
      <c r="HC700" s="21"/>
      <c r="HD700" s="21"/>
      <c r="HE700" s="21"/>
      <c r="HF700" s="21"/>
      <c r="HG700" s="21"/>
      <c r="HH700" s="21"/>
      <c r="HI700" s="21"/>
      <c r="HJ700" s="21"/>
      <c r="HK700" s="21"/>
      <c r="HL700" s="21"/>
      <c r="HM700" s="21"/>
      <c r="HN700" s="21"/>
      <c r="HO700" s="21"/>
      <c r="HP700" s="21"/>
      <c r="HQ700" s="21"/>
      <c r="HR700" s="21"/>
      <c r="HS700" s="21"/>
      <c r="HT700" s="21"/>
      <c r="HU700" s="21"/>
      <c r="HV700" s="21"/>
      <c r="HW700" s="21"/>
      <c r="HX700" s="21"/>
      <c r="HY700" s="21"/>
      <c r="HZ700" s="21"/>
      <c r="IA700" s="21"/>
      <c r="IB700" s="21"/>
      <c r="IC700" s="21"/>
      <c r="ID700" s="21"/>
      <c r="IE700" s="21"/>
      <c r="IF700" s="21"/>
      <c r="IG700" s="21"/>
      <c r="IH700" s="21"/>
      <c r="II700" s="21"/>
      <c r="IJ700" s="21"/>
      <c r="IK700" s="21"/>
      <c r="IL700" s="21"/>
      <c r="IM700" s="21"/>
      <c r="IN700" s="21"/>
      <c r="IO700" s="21"/>
      <c r="IP700" s="21"/>
      <c r="IQ700" s="21"/>
      <c r="IR700" s="21"/>
      <c r="IS700" s="21"/>
      <c r="IT700" s="21"/>
      <c r="IU700" s="21"/>
      <c r="IV700" s="21"/>
      <c r="IW700" s="21"/>
      <c r="IX700" s="21"/>
      <c r="IY700" s="21"/>
      <c r="IZ700" s="21"/>
      <c r="JA700" s="21"/>
      <c r="JB700" s="21"/>
      <c r="JC700" s="21"/>
      <c r="JD700" s="21"/>
      <c r="JE700" s="21"/>
      <c r="JF700" s="21"/>
      <c r="JG700" s="21"/>
      <c r="JH700" s="21"/>
      <c r="JI700" s="21"/>
      <c r="JJ700" s="21"/>
      <c r="JK700" s="21"/>
      <c r="JL700" s="21"/>
      <c r="JM700" s="21"/>
      <c r="JN700" s="21"/>
      <c r="JO700" s="21"/>
      <c r="JP700" s="21"/>
      <c r="JQ700" s="21"/>
      <c r="JR700" s="21"/>
      <c r="JS700" s="21"/>
      <c r="JT700" s="21"/>
      <c r="JU700" s="21"/>
      <c r="JV700" s="21"/>
      <c r="JW700" s="21"/>
      <c r="JX700" s="21"/>
      <c r="JY700" s="21"/>
    </row>
    <row r="701" spans="1:285" ht="16.5" customHeight="1">
      <c r="A701" s="4329" t="s">
        <v>332</v>
      </c>
      <c r="B701" s="7">
        <f>C701/D701</f>
        <v>0.16666666666666666</v>
      </c>
      <c r="C701" s="1">
        <v>2</v>
      </c>
      <c r="D701" s="107">
        <v>12</v>
      </c>
      <c r="E701" s="4" t="s">
        <v>77</v>
      </c>
      <c r="F701" s="1" t="s">
        <v>77</v>
      </c>
      <c r="G701" s="1" t="s">
        <v>77</v>
      </c>
      <c r="H701" s="1" t="s">
        <v>77</v>
      </c>
      <c r="I701" s="1" t="s">
        <v>77</v>
      </c>
      <c r="J701" s="1"/>
      <c r="K701" s="38"/>
      <c r="L701" s="1" t="s">
        <v>77</v>
      </c>
      <c r="M701" s="1"/>
      <c r="N701" s="1" t="s">
        <v>77</v>
      </c>
      <c r="O701" s="1" t="s">
        <v>77</v>
      </c>
      <c r="P701" s="1" t="s">
        <v>77</v>
      </c>
      <c r="Q701" s="1" t="s">
        <v>77</v>
      </c>
      <c r="R701" s="1"/>
      <c r="S701" s="1" t="s">
        <v>77</v>
      </c>
      <c r="T701" s="1" t="s">
        <v>77</v>
      </c>
      <c r="U701" s="1" t="s">
        <v>77</v>
      </c>
      <c r="V701" s="1" t="s">
        <v>77</v>
      </c>
      <c r="W701" s="1"/>
      <c r="X701" s="1" t="s">
        <v>77</v>
      </c>
      <c r="Y701" s="1" t="s">
        <v>53</v>
      </c>
      <c r="Z701" s="1" t="s">
        <v>77</v>
      </c>
      <c r="AA701" s="1" t="s">
        <v>53</v>
      </c>
      <c r="AB701" s="1" t="s">
        <v>77</v>
      </c>
      <c r="AC701" s="1" t="s">
        <v>77</v>
      </c>
      <c r="AD701" s="1" t="s">
        <v>77</v>
      </c>
      <c r="AE701" s="1" t="s">
        <v>77</v>
      </c>
      <c r="AF701" s="1" t="s">
        <v>77</v>
      </c>
      <c r="AG701" s="1" t="s">
        <v>77</v>
      </c>
      <c r="AH701" s="1" t="s">
        <v>77</v>
      </c>
      <c r="AI701" s="1" t="s">
        <v>77</v>
      </c>
      <c r="AJ701" s="1" t="s">
        <v>77</v>
      </c>
      <c r="AK701" s="1" t="s">
        <v>77</v>
      </c>
      <c r="AL701" s="1" t="s">
        <v>77</v>
      </c>
      <c r="AM701" s="1" t="s">
        <v>77</v>
      </c>
      <c r="AN701" s="1" t="s">
        <v>77</v>
      </c>
      <c r="AO701" s="1" t="s">
        <v>77</v>
      </c>
      <c r="AP701" s="1" t="s">
        <v>77</v>
      </c>
      <c r="AQ701" s="1" t="s">
        <v>77</v>
      </c>
      <c r="AR701" s="120" t="s">
        <v>77</v>
      </c>
      <c r="AS701" s="21"/>
      <c r="AT701" s="21"/>
      <c r="AU701" s="21"/>
      <c r="AV701" s="21"/>
      <c r="AW701" s="21"/>
      <c r="AX701" s="21"/>
      <c r="AY701" s="21"/>
      <c r="AZ701" s="21"/>
      <c r="BA701" s="21"/>
      <c r="BB701" s="21"/>
      <c r="BC701" s="21"/>
      <c r="BD701" s="21"/>
      <c r="BE701" s="21"/>
      <c r="BF701" s="21"/>
      <c r="BG701" s="21"/>
      <c r="BH701" s="21"/>
      <c r="BI701" s="21"/>
      <c r="BJ701" s="21"/>
      <c r="BK701" s="21"/>
      <c r="BL701" s="21"/>
      <c r="BM701" s="21"/>
      <c r="BN701" s="21"/>
      <c r="BO701" s="21"/>
      <c r="BP701" s="21"/>
      <c r="BQ701" s="21"/>
      <c r="BR701" s="21"/>
      <c r="BS701" s="21"/>
      <c r="BT701" s="21"/>
      <c r="BU701" s="21"/>
      <c r="BV701" s="21"/>
      <c r="BW701" s="21"/>
      <c r="BX701" s="21"/>
      <c r="BY701" s="21"/>
      <c r="BZ701" s="21"/>
      <c r="CA701" s="21"/>
      <c r="CB701" s="21"/>
      <c r="CC701" s="21"/>
      <c r="CD701" s="21"/>
      <c r="CE701" s="21"/>
      <c r="CF701" s="21"/>
      <c r="CG701" s="21"/>
      <c r="CH701" s="21"/>
      <c r="CI701" s="21"/>
      <c r="CJ701" s="21"/>
      <c r="CK701" s="21"/>
      <c r="CL701" s="21"/>
      <c r="CM701" s="21"/>
      <c r="CN701" s="21"/>
      <c r="CO701" s="21"/>
      <c r="CP701" s="21"/>
      <c r="CQ701" s="21"/>
      <c r="CR701" s="21"/>
      <c r="CS701" s="21"/>
      <c r="CT701" s="21"/>
      <c r="CU701" s="21"/>
      <c r="CV701" s="21"/>
      <c r="CW701" s="21"/>
      <c r="CX701" s="21"/>
      <c r="CY701" s="21"/>
      <c r="CZ701" s="21"/>
      <c r="DA701" s="21"/>
      <c r="DB701" s="21"/>
      <c r="DC701" s="21"/>
      <c r="DD701" s="21"/>
      <c r="DE701" s="21"/>
      <c r="DF701" s="21"/>
      <c r="DG701" s="21"/>
      <c r="DH701" s="21"/>
      <c r="DI701" s="21"/>
      <c r="DJ701" s="21"/>
      <c r="DK701" s="21"/>
      <c r="DL701" s="21"/>
      <c r="DM701" s="21"/>
      <c r="DN701" s="21"/>
      <c r="DO701" s="21"/>
      <c r="DP701" s="21"/>
      <c r="DQ701" s="21"/>
      <c r="DR701" s="21"/>
      <c r="DS701" s="21"/>
      <c r="DT701" s="21"/>
      <c r="DU701" s="21"/>
      <c r="DV701" s="21"/>
      <c r="DW701" s="21"/>
      <c r="DX701" s="21"/>
      <c r="DY701" s="21"/>
      <c r="DZ701" s="21"/>
      <c r="EA701" s="21"/>
      <c r="EB701" s="21"/>
      <c r="EC701" s="21"/>
      <c r="ED701" s="21"/>
      <c r="EE701" s="21"/>
      <c r="EF701" s="21"/>
      <c r="EG701" s="21"/>
      <c r="EH701" s="21"/>
      <c r="EI701" s="21"/>
      <c r="EJ701" s="21"/>
      <c r="EK701" s="21"/>
      <c r="EL701" s="21"/>
      <c r="EM701" s="21"/>
      <c r="EN701" s="21"/>
      <c r="EO701" s="21"/>
      <c r="EP701" s="21"/>
      <c r="EQ701" s="21"/>
      <c r="ER701" s="21"/>
      <c r="ES701" s="21"/>
      <c r="ET701" s="21"/>
      <c r="EU701" s="21"/>
      <c r="EV701" s="21"/>
      <c r="EW701" s="21"/>
      <c r="EX701" s="21"/>
      <c r="EY701" s="21"/>
      <c r="EZ701" s="21"/>
      <c r="FA701" s="21"/>
      <c r="FB701" s="21"/>
      <c r="FC701" s="21"/>
      <c r="FD701" s="21"/>
      <c r="FE701" s="21"/>
      <c r="FF701" s="21"/>
      <c r="FG701" s="21"/>
      <c r="FH701" s="21"/>
      <c r="FI701" s="21"/>
      <c r="FJ701" s="21"/>
      <c r="FK701" s="21"/>
      <c r="FL701" s="21"/>
      <c r="FM701" s="21"/>
      <c r="FN701" s="21"/>
      <c r="FO701" s="21"/>
      <c r="FP701" s="21"/>
      <c r="FQ701" s="21"/>
      <c r="FR701" s="21"/>
      <c r="FS701" s="21"/>
      <c r="FT701" s="21"/>
      <c r="FU701" s="21"/>
      <c r="FV701" s="21"/>
      <c r="FW701" s="21"/>
      <c r="FX701" s="21"/>
      <c r="FY701" s="21"/>
      <c r="FZ701" s="21"/>
      <c r="GA701" s="21"/>
      <c r="GB701" s="21"/>
      <c r="GC701" s="21"/>
      <c r="GD701" s="21"/>
      <c r="GE701" s="21"/>
      <c r="GF701" s="21"/>
      <c r="GG701" s="21"/>
      <c r="GH701" s="21"/>
      <c r="GI701" s="21"/>
      <c r="GJ701" s="21"/>
      <c r="GK701" s="21"/>
      <c r="GL701" s="21"/>
      <c r="GM701" s="21"/>
      <c r="GN701" s="21"/>
      <c r="GO701" s="21"/>
      <c r="GP701" s="21"/>
      <c r="GQ701" s="21"/>
      <c r="GR701" s="21"/>
      <c r="GS701" s="21"/>
      <c r="GT701" s="21"/>
      <c r="GU701" s="21"/>
      <c r="GV701" s="21"/>
      <c r="GW701" s="21"/>
      <c r="GX701" s="21"/>
      <c r="GY701" s="21"/>
      <c r="GZ701" s="21"/>
      <c r="HA701" s="21"/>
      <c r="HB701" s="21"/>
      <c r="HC701" s="21"/>
      <c r="HD701" s="21"/>
      <c r="HE701" s="21"/>
      <c r="HF701" s="21"/>
      <c r="HG701" s="21"/>
      <c r="HH701" s="21"/>
      <c r="HI701" s="21"/>
      <c r="HJ701" s="21"/>
      <c r="HK701" s="21"/>
      <c r="HL701" s="21"/>
      <c r="HM701" s="21"/>
      <c r="HN701" s="21"/>
      <c r="HO701" s="21"/>
      <c r="HP701" s="21"/>
      <c r="HQ701" s="21"/>
      <c r="HR701" s="21"/>
      <c r="HS701" s="21"/>
      <c r="HT701" s="21"/>
      <c r="HU701" s="21"/>
      <c r="HV701" s="21"/>
      <c r="HW701" s="21"/>
      <c r="HX701" s="21"/>
      <c r="HY701" s="21"/>
      <c r="HZ701" s="21"/>
      <c r="IA701" s="21"/>
      <c r="IB701" s="21"/>
      <c r="IC701" s="21"/>
      <c r="ID701" s="21"/>
      <c r="IE701" s="21"/>
      <c r="IF701" s="21"/>
      <c r="IG701" s="21"/>
      <c r="IH701" s="21"/>
      <c r="II701" s="21"/>
      <c r="IJ701" s="21"/>
      <c r="IK701" s="21"/>
      <c r="IL701" s="21"/>
      <c r="IM701" s="21"/>
      <c r="IN701" s="21"/>
      <c r="IO701" s="21"/>
      <c r="IP701" s="21"/>
      <c r="IQ701" s="21"/>
      <c r="IR701" s="21"/>
      <c r="IS701" s="21"/>
      <c r="IT701" s="21"/>
      <c r="IU701" s="21"/>
      <c r="IV701" s="21"/>
      <c r="IW701" s="21"/>
      <c r="IX701" s="21"/>
      <c r="IY701" s="21"/>
      <c r="IZ701" s="21"/>
      <c r="JA701" s="21"/>
      <c r="JB701" s="21"/>
      <c r="JC701" s="21"/>
      <c r="JD701" s="21"/>
      <c r="JE701" s="21"/>
      <c r="JF701" s="21"/>
      <c r="JG701" s="21"/>
      <c r="JH701" s="21"/>
      <c r="JI701" s="21"/>
      <c r="JJ701" s="21"/>
      <c r="JK701" s="21"/>
      <c r="JL701" s="21"/>
      <c r="JM701" s="21"/>
      <c r="JN701" s="21"/>
      <c r="JO701" s="21"/>
      <c r="JP701" s="21"/>
      <c r="JQ701" s="21"/>
      <c r="JR701" s="21"/>
      <c r="JS701" s="21"/>
      <c r="JT701" s="21"/>
      <c r="JU701" s="21"/>
      <c r="JV701" s="21"/>
      <c r="JW701" s="21"/>
      <c r="JX701" s="21"/>
      <c r="JY701" s="21"/>
    </row>
    <row r="702" spans="1:285" ht="31.5" customHeight="1">
      <c r="A702" s="4338" t="s">
        <v>6</v>
      </c>
      <c r="B702" s="42"/>
      <c r="C702" s="22"/>
      <c r="D702" s="134"/>
      <c r="E702" s="42"/>
      <c r="F702" s="42"/>
      <c r="G702" s="42"/>
      <c r="H702" s="42"/>
      <c r="I702" s="42"/>
      <c r="J702" s="42"/>
      <c r="K702" s="42"/>
      <c r="L702" s="42"/>
      <c r="M702" s="42"/>
      <c r="N702" s="42"/>
      <c r="O702" s="42"/>
      <c r="P702" s="42"/>
      <c r="Q702" s="42"/>
      <c r="R702" s="42"/>
      <c r="S702" s="42"/>
      <c r="T702" s="42"/>
      <c r="U702" s="42"/>
      <c r="V702" s="42"/>
      <c r="W702" s="42"/>
      <c r="X702" s="42"/>
      <c r="Y702" s="42"/>
      <c r="Z702" s="42"/>
      <c r="AA702" s="42"/>
      <c r="AB702" s="42"/>
      <c r="AC702" s="76"/>
      <c r="AD702" s="42"/>
      <c r="AE702" s="42"/>
      <c r="AF702" s="42"/>
      <c r="AG702" s="42"/>
      <c r="AH702" s="42"/>
      <c r="AI702" s="42"/>
      <c r="AJ702" s="42"/>
      <c r="AK702" s="42"/>
      <c r="AL702" s="42"/>
      <c r="AM702" s="42"/>
      <c r="AN702" s="42"/>
      <c r="AO702" s="42"/>
      <c r="AP702" s="42"/>
      <c r="AQ702" s="42"/>
      <c r="AR702" s="123"/>
      <c r="AS702" s="21"/>
      <c r="AT702" s="21"/>
      <c r="AU702" s="21"/>
      <c r="AV702" s="21"/>
      <c r="AW702" s="21"/>
      <c r="AX702" s="21"/>
      <c r="AY702" s="21"/>
      <c r="AZ702" s="21"/>
      <c r="BA702" s="21"/>
      <c r="BB702" s="21"/>
      <c r="BC702" s="21"/>
      <c r="BD702" s="21"/>
      <c r="BE702" s="21"/>
      <c r="BF702" s="21"/>
      <c r="BG702" s="21"/>
      <c r="BH702" s="21"/>
      <c r="BI702" s="21"/>
      <c r="BJ702" s="21"/>
      <c r="BK702" s="21"/>
      <c r="BL702" s="21"/>
      <c r="BM702" s="21"/>
      <c r="BN702" s="21"/>
      <c r="BO702" s="21"/>
      <c r="BP702" s="21"/>
      <c r="BQ702" s="21"/>
      <c r="BR702" s="21"/>
      <c r="BS702" s="21"/>
      <c r="BT702" s="21"/>
      <c r="BU702" s="21"/>
      <c r="BV702" s="21"/>
      <c r="BW702" s="21"/>
      <c r="BX702" s="21"/>
      <c r="BY702" s="21"/>
      <c r="BZ702" s="21"/>
      <c r="CA702" s="21"/>
      <c r="CB702" s="21"/>
      <c r="CC702" s="21"/>
      <c r="CD702" s="21"/>
      <c r="CE702" s="21"/>
      <c r="CF702" s="21"/>
      <c r="CG702" s="21"/>
      <c r="CH702" s="21"/>
      <c r="CI702" s="21"/>
      <c r="CJ702" s="21"/>
      <c r="CK702" s="21"/>
      <c r="CL702" s="21"/>
      <c r="CM702" s="21"/>
      <c r="CN702" s="21"/>
      <c r="CO702" s="21"/>
      <c r="CP702" s="21"/>
      <c r="CQ702" s="21"/>
      <c r="CR702" s="21"/>
      <c r="CS702" s="21"/>
      <c r="CT702" s="21"/>
      <c r="CU702" s="21"/>
      <c r="CV702" s="21"/>
      <c r="CW702" s="21"/>
      <c r="CX702" s="21"/>
      <c r="CY702" s="21"/>
      <c r="CZ702" s="21"/>
      <c r="DA702" s="21"/>
      <c r="DB702" s="21"/>
      <c r="DC702" s="21"/>
      <c r="DD702" s="21"/>
      <c r="DE702" s="21"/>
      <c r="DF702" s="21"/>
      <c r="DG702" s="21"/>
      <c r="DH702" s="21"/>
      <c r="DI702" s="21"/>
      <c r="DJ702" s="21"/>
      <c r="DK702" s="21"/>
      <c r="DL702" s="21"/>
      <c r="DM702" s="21"/>
      <c r="DN702" s="21"/>
      <c r="DO702" s="21"/>
      <c r="DP702" s="21"/>
      <c r="DQ702" s="21"/>
      <c r="DR702" s="21"/>
      <c r="DS702" s="21"/>
      <c r="DT702" s="21"/>
      <c r="DU702" s="21"/>
      <c r="DV702" s="21"/>
      <c r="DW702" s="21"/>
      <c r="DX702" s="21"/>
      <c r="DY702" s="21"/>
      <c r="DZ702" s="21"/>
      <c r="EA702" s="21"/>
      <c r="EB702" s="21"/>
      <c r="EC702" s="21"/>
      <c r="ED702" s="21"/>
      <c r="EE702" s="21"/>
      <c r="EF702" s="21"/>
      <c r="EG702" s="21"/>
      <c r="EH702" s="21"/>
      <c r="EI702" s="21"/>
      <c r="EJ702" s="21"/>
      <c r="EK702" s="21"/>
      <c r="EL702" s="21"/>
      <c r="EM702" s="21"/>
      <c r="EN702" s="21"/>
      <c r="EO702" s="21"/>
      <c r="EP702" s="21"/>
      <c r="EQ702" s="21"/>
      <c r="ER702" s="21"/>
      <c r="ES702" s="21"/>
      <c r="ET702" s="21"/>
      <c r="EU702" s="21"/>
      <c r="EV702" s="21"/>
      <c r="EW702" s="21"/>
      <c r="EX702" s="21"/>
      <c r="EY702" s="21"/>
      <c r="EZ702" s="21"/>
      <c r="FA702" s="21"/>
      <c r="FB702" s="21"/>
      <c r="FC702" s="21"/>
      <c r="FD702" s="21"/>
      <c r="FE702" s="21"/>
      <c r="FF702" s="21"/>
      <c r="FG702" s="21"/>
      <c r="FH702" s="21"/>
      <c r="FI702" s="21"/>
      <c r="FJ702" s="21"/>
      <c r="FK702" s="21"/>
      <c r="FL702" s="21"/>
      <c r="FM702" s="21"/>
      <c r="FN702" s="21"/>
      <c r="FO702" s="21"/>
      <c r="FP702" s="21"/>
      <c r="FQ702" s="21"/>
      <c r="FR702" s="21"/>
      <c r="FS702" s="21"/>
      <c r="FT702" s="21"/>
      <c r="FU702" s="21"/>
      <c r="FV702" s="21"/>
      <c r="FW702" s="21"/>
      <c r="FX702" s="21"/>
      <c r="FY702" s="21"/>
      <c r="FZ702" s="21"/>
      <c r="GA702" s="21"/>
      <c r="GB702" s="21"/>
      <c r="GC702" s="21"/>
      <c r="GD702" s="21"/>
      <c r="GE702" s="21"/>
      <c r="GF702" s="21"/>
      <c r="GG702" s="21"/>
      <c r="GH702" s="21"/>
      <c r="GI702" s="21"/>
      <c r="GJ702" s="21"/>
      <c r="GK702" s="21"/>
      <c r="GL702" s="21"/>
      <c r="GM702" s="21"/>
      <c r="GN702" s="21"/>
      <c r="GO702" s="21"/>
      <c r="GP702" s="21"/>
      <c r="GQ702" s="21"/>
      <c r="GR702" s="21"/>
      <c r="GS702" s="21"/>
      <c r="GT702" s="21"/>
      <c r="GU702" s="21"/>
      <c r="GV702" s="21"/>
      <c r="GW702" s="21"/>
      <c r="GX702" s="21"/>
      <c r="GY702" s="21"/>
      <c r="GZ702" s="21"/>
      <c r="HA702" s="21"/>
      <c r="HB702" s="21"/>
      <c r="HC702" s="21"/>
      <c r="HD702" s="21"/>
      <c r="HE702" s="21"/>
      <c r="HF702" s="21"/>
      <c r="HG702" s="21"/>
      <c r="HH702" s="21"/>
      <c r="HI702" s="21"/>
      <c r="HJ702" s="21"/>
      <c r="HK702" s="21"/>
      <c r="HL702" s="21"/>
      <c r="HM702" s="21"/>
      <c r="HN702" s="21"/>
      <c r="HO702" s="21"/>
      <c r="HP702" s="21"/>
      <c r="HQ702" s="21"/>
      <c r="HR702" s="21"/>
      <c r="HS702" s="21"/>
      <c r="HT702" s="21"/>
      <c r="HU702" s="21"/>
      <c r="HV702" s="21"/>
      <c r="HW702" s="21"/>
      <c r="HX702" s="21"/>
      <c r="HY702" s="21"/>
      <c r="HZ702" s="21"/>
      <c r="IA702" s="21"/>
      <c r="IB702" s="21"/>
      <c r="IC702" s="21"/>
      <c r="ID702" s="21"/>
      <c r="IE702" s="21"/>
      <c r="IF702" s="21"/>
      <c r="IG702" s="21"/>
      <c r="IH702" s="21"/>
      <c r="II702" s="21"/>
      <c r="IJ702" s="21"/>
      <c r="IK702" s="21"/>
      <c r="IL702" s="21"/>
      <c r="IM702" s="21"/>
      <c r="IN702" s="21"/>
      <c r="IO702" s="21"/>
      <c r="IP702" s="21"/>
      <c r="IQ702" s="21"/>
      <c r="IR702" s="21"/>
      <c r="IS702" s="21"/>
      <c r="IT702" s="21"/>
      <c r="IU702" s="21"/>
      <c r="IV702" s="21"/>
      <c r="IW702" s="21"/>
      <c r="IX702" s="21"/>
      <c r="IY702" s="21"/>
      <c r="IZ702" s="21"/>
      <c r="JA702" s="21"/>
      <c r="JB702" s="21"/>
      <c r="JC702" s="21"/>
      <c r="JD702" s="21"/>
      <c r="JE702" s="21"/>
      <c r="JF702" s="21"/>
      <c r="JG702" s="21"/>
      <c r="JH702" s="21"/>
      <c r="JI702" s="21"/>
      <c r="JJ702" s="21"/>
      <c r="JK702" s="21"/>
      <c r="JL702" s="21"/>
      <c r="JM702" s="21"/>
      <c r="JN702" s="21"/>
      <c r="JO702" s="21"/>
      <c r="JP702" s="21"/>
      <c r="JQ702" s="21"/>
      <c r="JR702" s="21"/>
      <c r="JS702" s="21"/>
      <c r="JT702" s="21"/>
      <c r="JU702" s="21"/>
      <c r="JV702" s="21"/>
      <c r="JW702" s="21"/>
      <c r="JX702" s="21"/>
      <c r="JY702" s="21"/>
    </row>
    <row r="703" spans="1:285" ht="31.5" customHeight="1">
      <c r="A703" s="4371" t="s">
        <v>333</v>
      </c>
      <c r="B703" s="4397"/>
      <c r="C703" s="1389"/>
      <c r="D703" s="121"/>
      <c r="E703" s="44"/>
      <c r="F703" s="44"/>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c r="AG703" s="44"/>
      <c r="AH703" s="44"/>
      <c r="AI703" s="44"/>
      <c r="AJ703" s="44"/>
      <c r="AK703" s="44"/>
      <c r="AL703" s="44"/>
      <c r="AM703" s="44"/>
      <c r="AN703" s="44"/>
      <c r="AO703" s="44"/>
      <c r="AP703" s="44"/>
      <c r="AQ703" s="44"/>
      <c r="AR703" s="124"/>
      <c r="AS703" s="21"/>
      <c r="AT703" s="21"/>
      <c r="AU703" s="21"/>
      <c r="AV703" s="21"/>
      <c r="AW703" s="21"/>
      <c r="AX703" s="21"/>
      <c r="AY703" s="21"/>
      <c r="AZ703" s="21"/>
      <c r="BA703" s="21"/>
      <c r="BB703" s="21"/>
      <c r="BC703" s="21"/>
      <c r="BD703" s="21"/>
      <c r="BE703" s="21"/>
      <c r="BF703" s="21"/>
      <c r="BG703" s="21"/>
      <c r="BH703" s="21"/>
      <c r="BI703" s="21"/>
      <c r="BJ703" s="21"/>
      <c r="BK703" s="21"/>
      <c r="BL703" s="21"/>
      <c r="BM703" s="21"/>
      <c r="BN703" s="21"/>
      <c r="BO703" s="21"/>
      <c r="BP703" s="21"/>
      <c r="BQ703" s="21"/>
      <c r="BR703" s="21"/>
      <c r="BS703" s="21"/>
      <c r="BT703" s="21"/>
      <c r="BU703" s="21"/>
      <c r="BV703" s="21"/>
      <c r="BW703" s="21"/>
      <c r="BX703" s="21"/>
      <c r="BY703" s="21"/>
      <c r="BZ703" s="21"/>
      <c r="CA703" s="21"/>
      <c r="CB703" s="21"/>
      <c r="CC703" s="21"/>
      <c r="CD703" s="21"/>
      <c r="CE703" s="21"/>
      <c r="CF703" s="21"/>
      <c r="CG703" s="21"/>
      <c r="CH703" s="21"/>
      <c r="CI703" s="21"/>
      <c r="CJ703" s="21"/>
      <c r="CK703" s="21"/>
      <c r="CL703" s="21"/>
      <c r="CM703" s="21"/>
      <c r="CN703" s="21"/>
      <c r="CO703" s="21"/>
      <c r="CP703" s="21"/>
      <c r="CQ703" s="21"/>
      <c r="CR703" s="21"/>
      <c r="CS703" s="21"/>
      <c r="CT703" s="21"/>
      <c r="CU703" s="21"/>
      <c r="CV703" s="21"/>
      <c r="CW703" s="21"/>
      <c r="CX703" s="21"/>
      <c r="CY703" s="21"/>
      <c r="CZ703" s="21"/>
      <c r="DA703" s="21"/>
      <c r="DB703" s="21"/>
      <c r="DC703" s="21"/>
      <c r="DD703" s="21"/>
      <c r="DE703" s="21"/>
      <c r="DF703" s="21"/>
      <c r="DG703" s="21"/>
      <c r="DH703" s="21"/>
      <c r="DI703" s="21"/>
      <c r="DJ703" s="21"/>
      <c r="DK703" s="21"/>
      <c r="DL703" s="21"/>
      <c r="DM703" s="21"/>
      <c r="DN703" s="21"/>
      <c r="DO703" s="21"/>
      <c r="DP703" s="21"/>
      <c r="DQ703" s="21"/>
      <c r="DR703" s="21"/>
      <c r="DS703" s="21"/>
      <c r="DT703" s="21"/>
      <c r="DU703" s="21"/>
      <c r="DV703" s="21"/>
      <c r="DW703" s="21"/>
      <c r="DX703" s="21"/>
      <c r="DY703" s="21"/>
      <c r="DZ703" s="21"/>
      <c r="EA703" s="21"/>
      <c r="EB703" s="21"/>
      <c r="EC703" s="21"/>
      <c r="ED703" s="21"/>
      <c r="EE703" s="21"/>
      <c r="EF703" s="21"/>
      <c r="EG703" s="21"/>
      <c r="EH703" s="21"/>
      <c r="EI703" s="21"/>
      <c r="EJ703" s="21"/>
      <c r="EK703" s="21"/>
      <c r="EL703" s="21"/>
      <c r="EM703" s="21"/>
      <c r="EN703" s="21"/>
      <c r="EO703" s="21"/>
      <c r="EP703" s="21"/>
      <c r="EQ703" s="21"/>
      <c r="ER703" s="21"/>
      <c r="ES703" s="21"/>
      <c r="ET703" s="21"/>
      <c r="EU703" s="21"/>
      <c r="EV703" s="21"/>
      <c r="EW703" s="21"/>
      <c r="EX703" s="21"/>
      <c r="EY703" s="21"/>
      <c r="EZ703" s="21"/>
      <c r="FA703" s="21"/>
      <c r="FB703" s="21"/>
      <c r="FC703" s="21"/>
      <c r="FD703" s="21"/>
      <c r="FE703" s="21"/>
      <c r="FF703" s="21"/>
      <c r="FG703" s="21"/>
      <c r="FH703" s="21"/>
      <c r="FI703" s="21"/>
      <c r="FJ703" s="21"/>
      <c r="FK703" s="21"/>
      <c r="FL703" s="21"/>
      <c r="FM703" s="21"/>
      <c r="FN703" s="21"/>
      <c r="FO703" s="21"/>
      <c r="FP703" s="21"/>
      <c r="FQ703" s="21"/>
      <c r="FR703" s="21"/>
      <c r="FS703" s="21"/>
      <c r="FT703" s="21"/>
      <c r="FU703" s="21"/>
      <c r="FV703" s="21"/>
      <c r="FW703" s="21"/>
      <c r="FX703" s="21"/>
      <c r="FY703" s="21"/>
      <c r="FZ703" s="21"/>
      <c r="GA703" s="21"/>
      <c r="GB703" s="21"/>
      <c r="GC703" s="21"/>
      <c r="GD703" s="21"/>
      <c r="GE703" s="21"/>
      <c r="GF703" s="21"/>
      <c r="GG703" s="21"/>
      <c r="GH703" s="21"/>
      <c r="GI703" s="21"/>
      <c r="GJ703" s="21"/>
      <c r="GK703" s="21"/>
      <c r="GL703" s="21"/>
      <c r="GM703" s="21"/>
      <c r="GN703" s="21"/>
      <c r="GO703" s="21"/>
      <c r="GP703" s="21"/>
      <c r="GQ703" s="21"/>
      <c r="GR703" s="21"/>
      <c r="GS703" s="21"/>
      <c r="GT703" s="21"/>
      <c r="GU703" s="21"/>
      <c r="GV703" s="21"/>
      <c r="GW703" s="21"/>
      <c r="GX703" s="21"/>
      <c r="GY703" s="21"/>
      <c r="GZ703" s="21"/>
      <c r="HA703" s="21"/>
      <c r="HB703" s="21"/>
      <c r="HC703" s="21"/>
      <c r="HD703" s="21"/>
      <c r="HE703" s="21"/>
      <c r="HF703" s="21"/>
      <c r="HG703" s="21"/>
      <c r="HH703" s="21"/>
      <c r="HI703" s="21"/>
      <c r="HJ703" s="21"/>
      <c r="HK703" s="21"/>
      <c r="HL703" s="21"/>
      <c r="HM703" s="21"/>
      <c r="HN703" s="21"/>
      <c r="HO703" s="21"/>
      <c r="HP703" s="21"/>
      <c r="HQ703" s="21"/>
      <c r="HR703" s="21"/>
      <c r="HS703" s="21"/>
      <c r="HT703" s="21"/>
      <c r="HU703" s="21"/>
      <c r="HV703" s="21"/>
      <c r="HW703" s="21"/>
      <c r="HX703" s="21"/>
      <c r="HY703" s="21"/>
      <c r="HZ703" s="21"/>
      <c r="IA703" s="21"/>
      <c r="IB703" s="21"/>
      <c r="IC703" s="21"/>
      <c r="ID703" s="21"/>
      <c r="IE703" s="21"/>
      <c r="IF703" s="21"/>
      <c r="IG703" s="21"/>
      <c r="IH703" s="21"/>
      <c r="II703" s="21"/>
      <c r="IJ703" s="21"/>
      <c r="IK703" s="21"/>
      <c r="IL703" s="21"/>
      <c r="IM703" s="21"/>
      <c r="IN703" s="21"/>
      <c r="IO703" s="21"/>
      <c r="IP703" s="21"/>
      <c r="IQ703" s="21"/>
      <c r="IR703" s="21"/>
      <c r="IS703" s="21"/>
      <c r="IT703" s="21"/>
      <c r="IU703" s="21"/>
      <c r="IV703" s="21"/>
      <c r="IW703" s="21"/>
      <c r="IX703" s="21"/>
      <c r="IY703" s="21"/>
      <c r="IZ703" s="21"/>
      <c r="JA703" s="21"/>
      <c r="JB703" s="21"/>
      <c r="JC703" s="21"/>
      <c r="JD703" s="21"/>
      <c r="JE703" s="21"/>
      <c r="JF703" s="21"/>
      <c r="JG703" s="21"/>
      <c r="JH703" s="21"/>
      <c r="JI703" s="21"/>
      <c r="JJ703" s="21"/>
      <c r="JK703" s="21"/>
      <c r="JL703" s="21"/>
      <c r="JM703" s="21"/>
      <c r="JN703" s="21"/>
      <c r="JO703" s="21"/>
      <c r="JP703" s="21"/>
      <c r="JQ703" s="21"/>
      <c r="JR703" s="21"/>
      <c r="JS703" s="21"/>
      <c r="JT703" s="21"/>
      <c r="JU703" s="21"/>
      <c r="JV703" s="21"/>
      <c r="JW703" s="21"/>
      <c r="JX703" s="21"/>
      <c r="JY703" s="21"/>
    </row>
    <row r="704" spans="1:285" ht="16.5" customHeight="1">
      <c r="A704" s="4329" t="s">
        <v>334</v>
      </c>
      <c r="B704" s="5">
        <f>C704/D704</f>
        <v>0.81818181818181823</v>
      </c>
      <c r="C704" s="1">
        <v>27</v>
      </c>
      <c r="D704" s="107">
        <v>33</v>
      </c>
      <c r="E704" s="4" t="s">
        <v>77</v>
      </c>
      <c r="F704" s="1" t="s">
        <v>77</v>
      </c>
      <c r="G704" s="1" t="s">
        <v>53</v>
      </c>
      <c r="H704" s="1" t="s">
        <v>53</v>
      </c>
      <c r="I704" s="1" t="s">
        <v>77</v>
      </c>
      <c r="J704" s="1" t="s">
        <v>53</v>
      </c>
      <c r="K704" s="1" t="s">
        <v>77</v>
      </c>
      <c r="L704" s="1" t="s">
        <v>77</v>
      </c>
      <c r="M704" s="1" t="s">
        <v>53</v>
      </c>
      <c r="N704" s="1" t="s">
        <v>77</v>
      </c>
      <c r="O704" s="1" t="s">
        <v>53</v>
      </c>
      <c r="P704" s="1" t="s">
        <v>53</v>
      </c>
      <c r="Q704" s="1" t="s">
        <v>53</v>
      </c>
      <c r="R704" s="1" t="s">
        <v>53</v>
      </c>
      <c r="S704" s="1" t="s">
        <v>77</v>
      </c>
      <c r="T704" s="1" t="s">
        <v>77</v>
      </c>
      <c r="U704" s="1" t="s">
        <v>53</v>
      </c>
      <c r="V704" s="1" t="s">
        <v>53</v>
      </c>
      <c r="W704" s="1" t="s">
        <v>53</v>
      </c>
      <c r="X704" s="1" t="s">
        <v>53</v>
      </c>
      <c r="Y704" s="1" t="s">
        <v>53</v>
      </c>
      <c r="Z704" s="1" t="s">
        <v>53</v>
      </c>
      <c r="AA704" s="1" t="s">
        <v>53</v>
      </c>
      <c r="AB704" s="1" t="s">
        <v>77</v>
      </c>
      <c r="AC704" s="1" t="s">
        <v>53</v>
      </c>
      <c r="AD704" s="1" t="s">
        <v>53</v>
      </c>
      <c r="AE704" s="1" t="s">
        <v>77</v>
      </c>
      <c r="AF704" s="1" t="s">
        <v>53</v>
      </c>
      <c r="AG704" s="1" t="s">
        <v>53</v>
      </c>
      <c r="AH704" s="1" t="s">
        <v>53</v>
      </c>
      <c r="AI704" s="1" t="s">
        <v>53</v>
      </c>
      <c r="AJ704" s="1" t="s">
        <v>53</v>
      </c>
      <c r="AK704" s="1" t="s">
        <v>53</v>
      </c>
      <c r="AL704" s="1" t="s">
        <v>77</v>
      </c>
      <c r="AM704" s="1" t="s">
        <v>53</v>
      </c>
      <c r="AN704" s="1" t="s">
        <v>53</v>
      </c>
      <c r="AO704" s="1" t="s">
        <v>53</v>
      </c>
      <c r="AP704" s="1" t="s">
        <v>77</v>
      </c>
      <c r="AQ704" s="1" t="s">
        <v>53</v>
      </c>
      <c r="AR704" s="120" t="s">
        <v>77</v>
      </c>
      <c r="AS704" s="21"/>
      <c r="AT704" s="21"/>
      <c r="AU704" s="21"/>
      <c r="AV704" s="21"/>
      <c r="AW704" s="21"/>
      <c r="AX704" s="21"/>
      <c r="AY704" s="21"/>
      <c r="AZ704" s="21"/>
      <c r="BA704" s="21"/>
      <c r="BB704" s="21"/>
      <c r="BC704" s="21"/>
      <c r="BD704" s="21"/>
      <c r="BE704" s="21"/>
      <c r="BF704" s="21"/>
      <c r="BG704" s="21"/>
      <c r="BH704" s="21"/>
      <c r="BI704" s="21"/>
      <c r="BJ704" s="21"/>
      <c r="BK704" s="21"/>
      <c r="BL704" s="21"/>
      <c r="BM704" s="21"/>
      <c r="BN704" s="21"/>
      <c r="BO704" s="21"/>
      <c r="BP704" s="21"/>
      <c r="BQ704" s="21"/>
      <c r="BR704" s="21"/>
      <c r="BS704" s="21"/>
      <c r="BT704" s="21"/>
      <c r="BU704" s="21"/>
      <c r="BV704" s="21"/>
      <c r="BW704" s="21"/>
      <c r="BX704" s="21"/>
      <c r="BY704" s="21"/>
      <c r="BZ704" s="21"/>
      <c r="CA704" s="21"/>
      <c r="CB704" s="21"/>
      <c r="CC704" s="21"/>
      <c r="CD704" s="21"/>
      <c r="CE704" s="21"/>
      <c r="CF704" s="21"/>
      <c r="CG704" s="21"/>
      <c r="CH704" s="21"/>
      <c r="CI704" s="21"/>
      <c r="CJ704" s="21"/>
      <c r="CK704" s="21"/>
      <c r="CL704" s="21"/>
      <c r="CM704" s="21"/>
      <c r="CN704" s="21"/>
      <c r="CO704" s="21"/>
      <c r="CP704" s="21"/>
      <c r="CQ704" s="21"/>
      <c r="CR704" s="21"/>
      <c r="CS704" s="21"/>
      <c r="CT704" s="21"/>
      <c r="CU704" s="21"/>
      <c r="CV704" s="21"/>
      <c r="CW704" s="21"/>
      <c r="CX704" s="21"/>
      <c r="CY704" s="21"/>
      <c r="CZ704" s="21"/>
      <c r="DA704" s="21"/>
      <c r="DB704" s="21"/>
      <c r="DC704" s="21"/>
      <c r="DD704" s="21"/>
      <c r="DE704" s="21"/>
      <c r="DF704" s="21"/>
      <c r="DG704" s="21"/>
      <c r="DH704" s="21"/>
      <c r="DI704" s="21"/>
      <c r="DJ704" s="21"/>
      <c r="DK704" s="21"/>
      <c r="DL704" s="21"/>
      <c r="DM704" s="21"/>
      <c r="DN704" s="21"/>
      <c r="DO704" s="21"/>
      <c r="DP704" s="21"/>
      <c r="DQ704" s="21"/>
      <c r="DR704" s="21"/>
      <c r="DS704" s="21"/>
      <c r="DT704" s="21"/>
      <c r="DU704" s="21"/>
      <c r="DV704" s="21"/>
      <c r="DW704" s="21"/>
      <c r="DX704" s="21"/>
      <c r="DY704" s="21"/>
      <c r="DZ704" s="21"/>
      <c r="EA704" s="21"/>
      <c r="EB704" s="21"/>
      <c r="EC704" s="21"/>
      <c r="ED704" s="21"/>
      <c r="EE704" s="21"/>
      <c r="EF704" s="21"/>
      <c r="EG704" s="21"/>
      <c r="EH704" s="21"/>
      <c r="EI704" s="21"/>
      <c r="EJ704" s="21"/>
      <c r="EK704" s="21"/>
      <c r="EL704" s="21"/>
      <c r="EM704" s="21"/>
      <c r="EN704" s="21"/>
      <c r="EO704" s="21"/>
      <c r="EP704" s="21"/>
      <c r="EQ704" s="21"/>
      <c r="ER704" s="21"/>
      <c r="ES704" s="21"/>
      <c r="ET704" s="21"/>
      <c r="EU704" s="21"/>
      <c r="EV704" s="21"/>
      <c r="EW704" s="21"/>
      <c r="EX704" s="21"/>
      <c r="EY704" s="21"/>
      <c r="EZ704" s="21"/>
      <c r="FA704" s="21"/>
      <c r="FB704" s="21"/>
      <c r="FC704" s="21"/>
      <c r="FD704" s="21"/>
      <c r="FE704" s="21"/>
      <c r="FF704" s="21"/>
      <c r="FG704" s="21"/>
      <c r="FH704" s="21"/>
      <c r="FI704" s="21"/>
      <c r="FJ704" s="21"/>
      <c r="FK704" s="21"/>
      <c r="FL704" s="21"/>
      <c r="FM704" s="21"/>
      <c r="FN704" s="21"/>
      <c r="FO704" s="21"/>
      <c r="FP704" s="21"/>
      <c r="FQ704" s="21"/>
      <c r="FR704" s="21"/>
      <c r="FS704" s="21"/>
      <c r="FT704" s="21"/>
      <c r="FU704" s="21"/>
      <c r="FV704" s="21"/>
      <c r="FW704" s="21"/>
      <c r="FX704" s="21"/>
      <c r="FY704" s="21"/>
      <c r="FZ704" s="21"/>
      <c r="GA704" s="21"/>
      <c r="GB704" s="21"/>
      <c r="GC704" s="21"/>
      <c r="GD704" s="21"/>
      <c r="GE704" s="21"/>
      <c r="GF704" s="21"/>
      <c r="GG704" s="21"/>
      <c r="GH704" s="21"/>
      <c r="GI704" s="21"/>
      <c r="GJ704" s="21"/>
      <c r="GK704" s="21"/>
      <c r="GL704" s="21"/>
      <c r="GM704" s="21"/>
      <c r="GN704" s="21"/>
      <c r="GO704" s="21"/>
      <c r="GP704" s="21"/>
      <c r="GQ704" s="21"/>
      <c r="GR704" s="21"/>
      <c r="GS704" s="21"/>
      <c r="GT704" s="21"/>
      <c r="GU704" s="21"/>
      <c r="GV704" s="21"/>
      <c r="GW704" s="21"/>
      <c r="GX704" s="21"/>
      <c r="GY704" s="21"/>
      <c r="GZ704" s="21"/>
      <c r="HA704" s="21"/>
      <c r="HB704" s="21"/>
      <c r="HC704" s="21"/>
      <c r="HD704" s="21"/>
      <c r="HE704" s="21"/>
      <c r="HF704" s="21"/>
      <c r="HG704" s="21"/>
      <c r="HH704" s="21"/>
      <c r="HI704" s="21"/>
      <c r="HJ704" s="21"/>
      <c r="HK704" s="21"/>
      <c r="HL704" s="21"/>
      <c r="HM704" s="21"/>
      <c r="HN704" s="21"/>
      <c r="HO704" s="21"/>
      <c r="HP704" s="21"/>
      <c r="HQ704" s="21"/>
      <c r="HR704" s="21"/>
      <c r="HS704" s="21"/>
      <c r="HT704" s="21"/>
      <c r="HU704" s="21"/>
      <c r="HV704" s="21"/>
      <c r="HW704" s="21"/>
      <c r="HX704" s="21"/>
      <c r="HY704" s="21"/>
      <c r="HZ704" s="21"/>
      <c r="IA704" s="21"/>
      <c r="IB704" s="21"/>
      <c r="IC704" s="21"/>
      <c r="ID704" s="21"/>
      <c r="IE704" s="21"/>
      <c r="IF704" s="21"/>
      <c r="IG704" s="21"/>
      <c r="IH704" s="21"/>
      <c r="II704" s="21"/>
      <c r="IJ704" s="21"/>
      <c r="IK704" s="21"/>
      <c r="IL704" s="21"/>
      <c r="IM704" s="21"/>
      <c r="IN704" s="21"/>
      <c r="IO704" s="21"/>
      <c r="IP704" s="21"/>
      <c r="IQ704" s="21"/>
      <c r="IR704" s="21"/>
      <c r="IS704" s="21"/>
      <c r="IT704" s="21"/>
      <c r="IU704" s="21"/>
      <c r="IV704" s="21"/>
      <c r="IW704" s="21"/>
      <c r="IX704" s="21"/>
      <c r="IY704" s="21"/>
      <c r="IZ704" s="21"/>
      <c r="JA704" s="21"/>
      <c r="JB704" s="21"/>
      <c r="JC704" s="21"/>
      <c r="JD704" s="21"/>
      <c r="JE704" s="21"/>
      <c r="JF704" s="21"/>
      <c r="JG704" s="21"/>
      <c r="JH704" s="21"/>
      <c r="JI704" s="21"/>
      <c r="JJ704" s="21"/>
      <c r="JK704" s="21"/>
      <c r="JL704" s="21"/>
      <c r="JM704" s="21"/>
      <c r="JN704" s="21"/>
      <c r="JO704" s="21"/>
      <c r="JP704" s="21"/>
      <c r="JQ704" s="21"/>
      <c r="JR704" s="21"/>
      <c r="JS704" s="21"/>
      <c r="JT704" s="21"/>
      <c r="JU704" s="21"/>
      <c r="JV704" s="21"/>
      <c r="JW704" s="21"/>
      <c r="JX704" s="21"/>
      <c r="JY704" s="21"/>
    </row>
    <row r="705" spans="1:285" ht="16.5" customHeight="1">
      <c r="A705" s="4329" t="s">
        <v>335</v>
      </c>
      <c r="B705" s="5">
        <f>C705/D705</f>
        <v>0.12121212121212122</v>
      </c>
      <c r="C705" s="1">
        <v>4</v>
      </c>
      <c r="D705" s="107">
        <v>33</v>
      </c>
      <c r="E705" s="4" t="s">
        <v>77</v>
      </c>
      <c r="F705" s="1" t="s">
        <v>77</v>
      </c>
      <c r="G705" s="1" t="s">
        <v>77</v>
      </c>
      <c r="H705" s="1" t="s">
        <v>77</v>
      </c>
      <c r="I705" s="1" t="s">
        <v>53</v>
      </c>
      <c r="J705" s="1" t="s">
        <v>77</v>
      </c>
      <c r="K705" s="1" t="s">
        <v>77</v>
      </c>
      <c r="L705" s="1" t="s">
        <v>53</v>
      </c>
      <c r="M705" s="1" t="s">
        <v>77</v>
      </c>
      <c r="N705" s="1" t="s">
        <v>53</v>
      </c>
      <c r="O705" s="1" t="s">
        <v>77</v>
      </c>
      <c r="P705" s="1" t="s">
        <v>77</v>
      </c>
      <c r="Q705" s="1" t="s">
        <v>77</v>
      </c>
      <c r="R705" s="1" t="s">
        <v>77</v>
      </c>
      <c r="S705" s="1" t="s">
        <v>53</v>
      </c>
      <c r="T705" s="1" t="s">
        <v>77</v>
      </c>
      <c r="U705" s="1" t="s">
        <v>77</v>
      </c>
      <c r="V705" s="1" t="s">
        <v>77</v>
      </c>
      <c r="W705" s="1" t="s">
        <v>77</v>
      </c>
      <c r="X705" s="1" t="s">
        <v>77</v>
      </c>
      <c r="Y705" s="1" t="s">
        <v>77</v>
      </c>
      <c r="Z705" s="1" t="s">
        <v>77</v>
      </c>
      <c r="AA705" s="1" t="s">
        <v>77</v>
      </c>
      <c r="AB705" s="1" t="s">
        <v>77</v>
      </c>
      <c r="AC705" s="1" t="s">
        <v>77</v>
      </c>
      <c r="AD705" s="1" t="s">
        <v>77</v>
      </c>
      <c r="AE705" s="1" t="s">
        <v>77</v>
      </c>
      <c r="AF705" s="1" t="s">
        <v>77</v>
      </c>
      <c r="AG705" s="1" t="s">
        <v>77</v>
      </c>
      <c r="AH705" s="1" t="s">
        <v>77</v>
      </c>
      <c r="AI705" s="1" t="s">
        <v>77</v>
      </c>
      <c r="AJ705" s="1" t="s">
        <v>77</v>
      </c>
      <c r="AK705" s="1" t="s">
        <v>77</v>
      </c>
      <c r="AL705" s="1" t="s">
        <v>77</v>
      </c>
      <c r="AM705" s="1" t="s">
        <v>77</v>
      </c>
      <c r="AN705" s="1" t="s">
        <v>77</v>
      </c>
      <c r="AO705" s="1" t="s">
        <v>77</v>
      </c>
      <c r="AP705" s="1" t="s">
        <v>77</v>
      </c>
      <c r="AQ705" s="1" t="s">
        <v>77</v>
      </c>
      <c r="AR705" s="120" t="s">
        <v>77</v>
      </c>
      <c r="AS705" s="21"/>
      <c r="AT705" s="21"/>
      <c r="AU705" s="21"/>
      <c r="AV705" s="21"/>
      <c r="AW705" s="21"/>
      <c r="AX705" s="21"/>
      <c r="AY705" s="21"/>
      <c r="AZ705" s="21"/>
      <c r="BA705" s="21"/>
      <c r="BB705" s="21"/>
      <c r="BC705" s="21"/>
      <c r="BD705" s="21"/>
      <c r="BE705" s="21"/>
      <c r="BF705" s="21"/>
      <c r="BG705" s="21"/>
      <c r="BH705" s="21"/>
      <c r="BI705" s="21"/>
      <c r="BJ705" s="21"/>
      <c r="BK705" s="21"/>
      <c r="BL705" s="21"/>
      <c r="BM705" s="21"/>
      <c r="BN705" s="21"/>
      <c r="BO705" s="21"/>
      <c r="BP705" s="21"/>
      <c r="BQ705" s="21"/>
      <c r="BR705" s="21"/>
      <c r="BS705" s="21"/>
      <c r="BT705" s="21"/>
      <c r="BU705" s="21"/>
      <c r="BV705" s="21"/>
      <c r="BW705" s="21"/>
      <c r="BX705" s="21"/>
      <c r="BY705" s="21"/>
      <c r="BZ705" s="21"/>
      <c r="CA705" s="21"/>
      <c r="CB705" s="21"/>
      <c r="CC705" s="21"/>
      <c r="CD705" s="21"/>
      <c r="CE705" s="21"/>
      <c r="CF705" s="21"/>
      <c r="CG705" s="21"/>
      <c r="CH705" s="21"/>
      <c r="CI705" s="21"/>
      <c r="CJ705" s="21"/>
      <c r="CK705" s="21"/>
      <c r="CL705" s="21"/>
      <c r="CM705" s="21"/>
      <c r="CN705" s="21"/>
      <c r="CO705" s="21"/>
      <c r="CP705" s="21"/>
      <c r="CQ705" s="21"/>
      <c r="CR705" s="21"/>
      <c r="CS705" s="21"/>
      <c r="CT705" s="21"/>
      <c r="CU705" s="21"/>
      <c r="CV705" s="21"/>
      <c r="CW705" s="21"/>
      <c r="CX705" s="21"/>
      <c r="CY705" s="21"/>
      <c r="CZ705" s="21"/>
      <c r="DA705" s="21"/>
      <c r="DB705" s="21"/>
      <c r="DC705" s="21"/>
      <c r="DD705" s="21"/>
      <c r="DE705" s="21"/>
      <c r="DF705" s="21"/>
      <c r="DG705" s="21"/>
      <c r="DH705" s="21"/>
      <c r="DI705" s="21"/>
      <c r="DJ705" s="21"/>
      <c r="DK705" s="21"/>
      <c r="DL705" s="21"/>
      <c r="DM705" s="21"/>
      <c r="DN705" s="21"/>
      <c r="DO705" s="21"/>
      <c r="DP705" s="21"/>
      <c r="DQ705" s="21"/>
      <c r="DR705" s="21"/>
      <c r="DS705" s="21"/>
      <c r="DT705" s="21"/>
      <c r="DU705" s="21"/>
      <c r="DV705" s="21"/>
      <c r="DW705" s="21"/>
      <c r="DX705" s="21"/>
      <c r="DY705" s="21"/>
      <c r="DZ705" s="21"/>
      <c r="EA705" s="21"/>
      <c r="EB705" s="21"/>
      <c r="EC705" s="21"/>
      <c r="ED705" s="21"/>
      <c r="EE705" s="21"/>
      <c r="EF705" s="21"/>
      <c r="EG705" s="21"/>
      <c r="EH705" s="21"/>
      <c r="EI705" s="21"/>
      <c r="EJ705" s="21"/>
      <c r="EK705" s="21"/>
      <c r="EL705" s="21"/>
      <c r="EM705" s="21"/>
      <c r="EN705" s="21"/>
      <c r="EO705" s="21"/>
      <c r="EP705" s="21"/>
      <c r="EQ705" s="21"/>
      <c r="ER705" s="21"/>
      <c r="ES705" s="21"/>
      <c r="ET705" s="21"/>
      <c r="EU705" s="21"/>
      <c r="EV705" s="21"/>
      <c r="EW705" s="21"/>
      <c r="EX705" s="21"/>
      <c r="EY705" s="21"/>
      <c r="EZ705" s="21"/>
      <c r="FA705" s="21"/>
      <c r="FB705" s="21"/>
      <c r="FC705" s="21"/>
      <c r="FD705" s="21"/>
      <c r="FE705" s="21"/>
      <c r="FF705" s="21"/>
      <c r="FG705" s="21"/>
      <c r="FH705" s="21"/>
      <c r="FI705" s="21"/>
      <c r="FJ705" s="21"/>
      <c r="FK705" s="21"/>
      <c r="FL705" s="21"/>
      <c r="FM705" s="21"/>
      <c r="FN705" s="21"/>
      <c r="FO705" s="21"/>
      <c r="FP705" s="21"/>
      <c r="FQ705" s="21"/>
      <c r="FR705" s="21"/>
      <c r="FS705" s="21"/>
      <c r="FT705" s="21"/>
      <c r="FU705" s="21"/>
      <c r="FV705" s="21"/>
      <c r="FW705" s="21"/>
      <c r="FX705" s="21"/>
      <c r="FY705" s="21"/>
      <c r="FZ705" s="21"/>
      <c r="GA705" s="21"/>
      <c r="GB705" s="21"/>
      <c r="GC705" s="21"/>
      <c r="GD705" s="21"/>
      <c r="GE705" s="21"/>
      <c r="GF705" s="21"/>
      <c r="GG705" s="21"/>
      <c r="GH705" s="21"/>
      <c r="GI705" s="21"/>
      <c r="GJ705" s="21"/>
      <c r="GK705" s="21"/>
      <c r="GL705" s="21"/>
      <c r="GM705" s="21"/>
      <c r="GN705" s="21"/>
      <c r="GO705" s="21"/>
      <c r="GP705" s="21"/>
      <c r="GQ705" s="21"/>
      <c r="GR705" s="21"/>
      <c r="GS705" s="21"/>
      <c r="GT705" s="21"/>
      <c r="GU705" s="21"/>
      <c r="GV705" s="21"/>
      <c r="GW705" s="21"/>
      <c r="GX705" s="21"/>
      <c r="GY705" s="21"/>
      <c r="GZ705" s="21"/>
      <c r="HA705" s="21"/>
      <c r="HB705" s="21"/>
      <c r="HC705" s="21"/>
      <c r="HD705" s="21"/>
      <c r="HE705" s="21"/>
      <c r="HF705" s="21"/>
      <c r="HG705" s="21"/>
      <c r="HH705" s="21"/>
      <c r="HI705" s="21"/>
      <c r="HJ705" s="21"/>
      <c r="HK705" s="21"/>
      <c r="HL705" s="21"/>
      <c r="HM705" s="21"/>
      <c r="HN705" s="21"/>
      <c r="HO705" s="21"/>
      <c r="HP705" s="21"/>
      <c r="HQ705" s="21"/>
      <c r="HR705" s="21"/>
      <c r="HS705" s="21"/>
      <c r="HT705" s="21"/>
      <c r="HU705" s="21"/>
      <c r="HV705" s="21"/>
      <c r="HW705" s="21"/>
      <c r="HX705" s="21"/>
      <c r="HY705" s="21"/>
      <c r="HZ705" s="21"/>
      <c r="IA705" s="21"/>
      <c r="IB705" s="21"/>
      <c r="IC705" s="21"/>
      <c r="ID705" s="21"/>
      <c r="IE705" s="21"/>
      <c r="IF705" s="21"/>
      <c r="IG705" s="21"/>
      <c r="IH705" s="21"/>
      <c r="II705" s="21"/>
      <c r="IJ705" s="21"/>
      <c r="IK705" s="21"/>
      <c r="IL705" s="21"/>
      <c r="IM705" s="21"/>
      <c r="IN705" s="21"/>
      <c r="IO705" s="21"/>
      <c r="IP705" s="21"/>
      <c r="IQ705" s="21"/>
      <c r="IR705" s="21"/>
      <c r="IS705" s="21"/>
      <c r="IT705" s="21"/>
      <c r="IU705" s="21"/>
      <c r="IV705" s="21"/>
      <c r="IW705" s="21"/>
      <c r="IX705" s="21"/>
      <c r="IY705" s="21"/>
      <c r="IZ705" s="21"/>
      <c r="JA705" s="21"/>
      <c r="JB705" s="21"/>
      <c r="JC705" s="21"/>
      <c r="JD705" s="21"/>
      <c r="JE705" s="21"/>
      <c r="JF705" s="21"/>
      <c r="JG705" s="21"/>
      <c r="JH705" s="21"/>
      <c r="JI705" s="21"/>
      <c r="JJ705" s="21"/>
      <c r="JK705" s="21"/>
      <c r="JL705" s="21"/>
      <c r="JM705" s="21"/>
      <c r="JN705" s="21"/>
      <c r="JO705" s="21"/>
      <c r="JP705" s="21"/>
      <c r="JQ705" s="21"/>
      <c r="JR705" s="21"/>
      <c r="JS705" s="21"/>
      <c r="JT705" s="21"/>
      <c r="JU705" s="21"/>
      <c r="JV705" s="21"/>
      <c r="JW705" s="21"/>
      <c r="JX705" s="21"/>
      <c r="JY705" s="21"/>
    </row>
    <row r="706" spans="1:285" ht="16.5" customHeight="1">
      <c r="A706" s="4329">
        <v>1</v>
      </c>
      <c r="B706" s="5">
        <f>C706/D706</f>
        <v>6.0606060606060608E-2</v>
      </c>
      <c r="C706" s="1">
        <v>2</v>
      </c>
      <c r="D706" s="107">
        <v>33</v>
      </c>
      <c r="E706" s="4" t="s">
        <v>77</v>
      </c>
      <c r="F706" s="1" t="s">
        <v>77</v>
      </c>
      <c r="G706" s="1" t="s">
        <v>77</v>
      </c>
      <c r="H706" s="1" t="s">
        <v>77</v>
      </c>
      <c r="I706" s="1" t="s">
        <v>77</v>
      </c>
      <c r="J706" s="1" t="s">
        <v>77</v>
      </c>
      <c r="K706" s="38" t="s">
        <v>53</v>
      </c>
      <c r="L706" s="1" t="s">
        <v>77</v>
      </c>
      <c r="M706" s="1" t="s">
        <v>77</v>
      </c>
      <c r="N706" s="1" t="s">
        <v>77</v>
      </c>
      <c r="O706" s="1" t="s">
        <v>77</v>
      </c>
      <c r="P706" s="1" t="s">
        <v>77</v>
      </c>
      <c r="Q706" s="1" t="s">
        <v>77</v>
      </c>
      <c r="R706" s="1" t="s">
        <v>77</v>
      </c>
      <c r="S706" s="1" t="s">
        <v>77</v>
      </c>
      <c r="T706" s="1" t="s">
        <v>53</v>
      </c>
      <c r="U706" s="1" t="s">
        <v>77</v>
      </c>
      <c r="V706" s="1" t="s">
        <v>77</v>
      </c>
      <c r="W706" s="1" t="s">
        <v>77</v>
      </c>
      <c r="X706" s="1" t="s">
        <v>77</v>
      </c>
      <c r="Y706" s="1" t="s">
        <v>77</v>
      </c>
      <c r="Z706" s="1" t="s">
        <v>77</v>
      </c>
      <c r="AA706" s="1" t="s">
        <v>77</v>
      </c>
      <c r="AB706" s="1" t="s">
        <v>77</v>
      </c>
      <c r="AC706" s="1" t="s">
        <v>77</v>
      </c>
      <c r="AD706" s="1" t="s">
        <v>77</v>
      </c>
      <c r="AE706" s="1" t="s">
        <v>77</v>
      </c>
      <c r="AF706" s="1" t="s">
        <v>77</v>
      </c>
      <c r="AG706" s="1" t="s">
        <v>77</v>
      </c>
      <c r="AH706" s="1" t="s">
        <v>77</v>
      </c>
      <c r="AI706" s="1" t="s">
        <v>77</v>
      </c>
      <c r="AJ706" s="1" t="s">
        <v>77</v>
      </c>
      <c r="AK706" s="1" t="s">
        <v>77</v>
      </c>
      <c r="AL706" s="1" t="s">
        <v>77</v>
      </c>
      <c r="AM706" s="1" t="s">
        <v>77</v>
      </c>
      <c r="AN706" s="1" t="s">
        <v>77</v>
      </c>
      <c r="AO706" s="1" t="s">
        <v>77</v>
      </c>
      <c r="AP706" s="1" t="s">
        <v>77</v>
      </c>
      <c r="AQ706" s="1" t="s">
        <v>77</v>
      </c>
      <c r="AR706" s="120" t="s">
        <v>77</v>
      </c>
      <c r="AS706" s="21"/>
      <c r="AT706" s="21"/>
      <c r="AU706" s="21"/>
      <c r="AV706" s="21"/>
      <c r="AW706" s="21"/>
      <c r="AX706" s="21"/>
      <c r="AY706" s="21"/>
      <c r="AZ706" s="21"/>
      <c r="BA706" s="21"/>
      <c r="BB706" s="21"/>
      <c r="BC706" s="21"/>
      <c r="BD706" s="21"/>
      <c r="BE706" s="21"/>
      <c r="BF706" s="21"/>
      <c r="BG706" s="21"/>
      <c r="BH706" s="21"/>
      <c r="BI706" s="21"/>
      <c r="BJ706" s="21"/>
      <c r="BK706" s="21"/>
      <c r="BL706" s="21"/>
      <c r="BM706" s="21"/>
      <c r="BN706" s="21"/>
      <c r="BO706" s="21"/>
      <c r="BP706" s="21"/>
      <c r="BQ706" s="21"/>
      <c r="BR706" s="21"/>
      <c r="BS706" s="21"/>
      <c r="BT706" s="21"/>
      <c r="BU706" s="21"/>
      <c r="BV706" s="21"/>
      <c r="BW706" s="21"/>
      <c r="BX706" s="21"/>
      <c r="BY706" s="21"/>
      <c r="BZ706" s="21"/>
      <c r="CA706" s="21"/>
      <c r="CB706" s="21"/>
      <c r="CC706" s="21"/>
      <c r="CD706" s="21"/>
      <c r="CE706" s="21"/>
      <c r="CF706" s="21"/>
      <c r="CG706" s="21"/>
      <c r="CH706" s="21"/>
      <c r="CI706" s="21"/>
      <c r="CJ706" s="21"/>
      <c r="CK706" s="21"/>
      <c r="CL706" s="21"/>
      <c r="CM706" s="21"/>
      <c r="CN706" s="21"/>
      <c r="CO706" s="21"/>
      <c r="CP706" s="21"/>
      <c r="CQ706" s="21"/>
      <c r="CR706" s="21"/>
      <c r="CS706" s="21"/>
      <c r="CT706" s="21"/>
      <c r="CU706" s="21"/>
      <c r="CV706" s="21"/>
      <c r="CW706" s="21"/>
      <c r="CX706" s="21"/>
      <c r="CY706" s="21"/>
      <c r="CZ706" s="21"/>
      <c r="DA706" s="21"/>
      <c r="DB706" s="21"/>
      <c r="DC706" s="21"/>
      <c r="DD706" s="21"/>
      <c r="DE706" s="21"/>
      <c r="DF706" s="21"/>
      <c r="DG706" s="21"/>
      <c r="DH706" s="21"/>
      <c r="DI706" s="21"/>
      <c r="DJ706" s="21"/>
      <c r="DK706" s="21"/>
      <c r="DL706" s="21"/>
      <c r="DM706" s="21"/>
      <c r="DN706" s="21"/>
      <c r="DO706" s="21"/>
      <c r="DP706" s="21"/>
      <c r="DQ706" s="21"/>
      <c r="DR706" s="21"/>
      <c r="DS706" s="21"/>
      <c r="DT706" s="21"/>
      <c r="DU706" s="21"/>
      <c r="DV706" s="21"/>
      <c r="DW706" s="21"/>
      <c r="DX706" s="21"/>
      <c r="DY706" s="21"/>
      <c r="DZ706" s="21"/>
      <c r="EA706" s="21"/>
      <c r="EB706" s="21"/>
      <c r="EC706" s="21"/>
      <c r="ED706" s="21"/>
      <c r="EE706" s="21"/>
      <c r="EF706" s="21"/>
      <c r="EG706" s="21"/>
      <c r="EH706" s="21"/>
      <c r="EI706" s="21"/>
      <c r="EJ706" s="21"/>
      <c r="EK706" s="21"/>
      <c r="EL706" s="21"/>
      <c r="EM706" s="21"/>
      <c r="EN706" s="21"/>
      <c r="EO706" s="21"/>
      <c r="EP706" s="21"/>
      <c r="EQ706" s="21"/>
      <c r="ER706" s="21"/>
      <c r="ES706" s="21"/>
      <c r="ET706" s="21"/>
      <c r="EU706" s="21"/>
      <c r="EV706" s="21"/>
      <c r="EW706" s="21"/>
      <c r="EX706" s="21"/>
      <c r="EY706" s="21"/>
      <c r="EZ706" s="21"/>
      <c r="FA706" s="21"/>
      <c r="FB706" s="21"/>
      <c r="FC706" s="21"/>
      <c r="FD706" s="21"/>
      <c r="FE706" s="21"/>
      <c r="FF706" s="21"/>
      <c r="FG706" s="21"/>
      <c r="FH706" s="21"/>
      <c r="FI706" s="21"/>
      <c r="FJ706" s="21"/>
      <c r="FK706" s="21"/>
      <c r="FL706" s="21"/>
      <c r="FM706" s="21"/>
      <c r="FN706" s="21"/>
      <c r="FO706" s="21"/>
      <c r="FP706" s="21"/>
      <c r="FQ706" s="21"/>
      <c r="FR706" s="21"/>
      <c r="FS706" s="21"/>
      <c r="FT706" s="21"/>
      <c r="FU706" s="21"/>
      <c r="FV706" s="21"/>
      <c r="FW706" s="21"/>
      <c r="FX706" s="21"/>
      <c r="FY706" s="21"/>
      <c r="FZ706" s="21"/>
      <c r="GA706" s="21"/>
      <c r="GB706" s="21"/>
      <c r="GC706" s="21"/>
      <c r="GD706" s="21"/>
      <c r="GE706" s="21"/>
      <c r="GF706" s="21"/>
      <c r="GG706" s="21"/>
      <c r="GH706" s="21"/>
      <c r="GI706" s="21"/>
      <c r="GJ706" s="21"/>
      <c r="GK706" s="21"/>
      <c r="GL706" s="21"/>
      <c r="GM706" s="21"/>
      <c r="GN706" s="21"/>
      <c r="GO706" s="21"/>
      <c r="GP706" s="21"/>
      <c r="GQ706" s="21"/>
      <c r="GR706" s="21"/>
      <c r="GS706" s="21"/>
      <c r="GT706" s="21"/>
      <c r="GU706" s="21"/>
      <c r="GV706" s="21"/>
      <c r="GW706" s="21"/>
      <c r="GX706" s="21"/>
      <c r="GY706" s="21"/>
      <c r="GZ706" s="21"/>
      <c r="HA706" s="21"/>
      <c r="HB706" s="21"/>
      <c r="HC706" s="21"/>
      <c r="HD706" s="21"/>
      <c r="HE706" s="21"/>
      <c r="HF706" s="21"/>
      <c r="HG706" s="21"/>
      <c r="HH706" s="21"/>
      <c r="HI706" s="21"/>
      <c r="HJ706" s="21"/>
      <c r="HK706" s="21"/>
      <c r="HL706" s="21"/>
      <c r="HM706" s="21"/>
      <c r="HN706" s="21"/>
      <c r="HO706" s="21"/>
      <c r="HP706" s="21"/>
      <c r="HQ706" s="21"/>
      <c r="HR706" s="21"/>
      <c r="HS706" s="21"/>
      <c r="HT706" s="21"/>
      <c r="HU706" s="21"/>
      <c r="HV706" s="21"/>
      <c r="HW706" s="21"/>
      <c r="HX706" s="21"/>
      <c r="HY706" s="21"/>
      <c r="HZ706" s="21"/>
      <c r="IA706" s="21"/>
      <c r="IB706" s="21"/>
      <c r="IC706" s="21"/>
      <c r="ID706" s="21"/>
      <c r="IE706" s="21"/>
      <c r="IF706" s="21"/>
      <c r="IG706" s="21"/>
      <c r="IH706" s="21"/>
      <c r="II706" s="21"/>
      <c r="IJ706" s="21"/>
      <c r="IK706" s="21"/>
      <c r="IL706" s="21"/>
      <c r="IM706" s="21"/>
      <c r="IN706" s="21"/>
      <c r="IO706" s="21"/>
      <c r="IP706" s="21"/>
      <c r="IQ706" s="21"/>
      <c r="IR706" s="21"/>
      <c r="IS706" s="21"/>
      <c r="IT706" s="21"/>
      <c r="IU706" s="21"/>
      <c r="IV706" s="21"/>
      <c r="IW706" s="21"/>
      <c r="IX706" s="21"/>
      <c r="IY706" s="21"/>
      <c r="IZ706" s="21"/>
      <c r="JA706" s="21"/>
      <c r="JB706" s="21"/>
      <c r="JC706" s="21"/>
      <c r="JD706" s="21"/>
      <c r="JE706" s="21"/>
      <c r="JF706" s="21"/>
      <c r="JG706" s="21"/>
      <c r="JH706" s="21"/>
      <c r="JI706" s="21"/>
      <c r="JJ706" s="21"/>
      <c r="JK706" s="21"/>
      <c r="JL706" s="21"/>
      <c r="JM706" s="21"/>
      <c r="JN706" s="21"/>
      <c r="JO706" s="21"/>
      <c r="JP706" s="21"/>
      <c r="JQ706" s="21"/>
      <c r="JR706" s="21"/>
      <c r="JS706" s="21"/>
      <c r="JT706" s="21"/>
      <c r="JU706" s="21"/>
      <c r="JV706" s="21"/>
      <c r="JW706" s="21"/>
      <c r="JX706" s="21"/>
      <c r="JY706" s="21"/>
    </row>
    <row r="707" spans="1:285" ht="16.5" customHeight="1">
      <c r="A707" s="4329">
        <v>0</v>
      </c>
      <c r="B707" s="5">
        <f>C707/D707</f>
        <v>0</v>
      </c>
      <c r="C707" s="1">
        <v>0</v>
      </c>
      <c r="D707" s="107">
        <v>33</v>
      </c>
      <c r="E707" s="4" t="s">
        <v>77</v>
      </c>
      <c r="F707" s="1" t="s">
        <v>77</v>
      </c>
      <c r="G707" s="1" t="s">
        <v>77</v>
      </c>
      <c r="H707" s="1" t="s">
        <v>77</v>
      </c>
      <c r="I707" s="1" t="s">
        <v>77</v>
      </c>
      <c r="J707" s="1" t="s">
        <v>77</v>
      </c>
      <c r="K707" s="1" t="s">
        <v>77</v>
      </c>
      <c r="L707" s="1" t="s">
        <v>77</v>
      </c>
      <c r="M707" s="1" t="s">
        <v>77</v>
      </c>
      <c r="N707" s="1" t="s">
        <v>77</v>
      </c>
      <c r="O707" s="1" t="s">
        <v>77</v>
      </c>
      <c r="P707" s="1" t="s">
        <v>77</v>
      </c>
      <c r="Q707" s="1" t="s">
        <v>77</v>
      </c>
      <c r="R707" s="1" t="s">
        <v>77</v>
      </c>
      <c r="S707" s="1" t="s">
        <v>77</v>
      </c>
      <c r="T707" s="1" t="s">
        <v>77</v>
      </c>
      <c r="U707" s="1" t="s">
        <v>77</v>
      </c>
      <c r="V707" s="1" t="s">
        <v>77</v>
      </c>
      <c r="W707" s="1" t="s">
        <v>77</v>
      </c>
      <c r="X707" s="1" t="s">
        <v>77</v>
      </c>
      <c r="Y707" s="1" t="s">
        <v>77</v>
      </c>
      <c r="Z707" s="1" t="s">
        <v>77</v>
      </c>
      <c r="AA707" s="1" t="s">
        <v>77</v>
      </c>
      <c r="AB707" s="1" t="s">
        <v>77</v>
      </c>
      <c r="AC707" s="1" t="s">
        <v>77</v>
      </c>
      <c r="AD707" s="1" t="s">
        <v>77</v>
      </c>
      <c r="AE707" s="1" t="s">
        <v>77</v>
      </c>
      <c r="AF707" s="1" t="s">
        <v>77</v>
      </c>
      <c r="AG707" s="1" t="s">
        <v>77</v>
      </c>
      <c r="AH707" s="1" t="s">
        <v>77</v>
      </c>
      <c r="AI707" s="1" t="s">
        <v>77</v>
      </c>
      <c r="AJ707" s="1" t="s">
        <v>77</v>
      </c>
      <c r="AK707" s="1" t="s">
        <v>77</v>
      </c>
      <c r="AL707" s="1" t="s">
        <v>77</v>
      </c>
      <c r="AM707" s="1" t="s">
        <v>77</v>
      </c>
      <c r="AN707" s="1" t="s">
        <v>77</v>
      </c>
      <c r="AO707" s="1" t="s">
        <v>77</v>
      </c>
      <c r="AP707" s="1" t="s">
        <v>77</v>
      </c>
      <c r="AQ707" s="1" t="s">
        <v>77</v>
      </c>
      <c r="AR707" s="120" t="s">
        <v>77</v>
      </c>
      <c r="AS707" s="21"/>
      <c r="AT707" s="21"/>
      <c r="AU707" s="21"/>
      <c r="AV707" s="21"/>
      <c r="AW707" s="21"/>
      <c r="AX707" s="21"/>
      <c r="AY707" s="21"/>
      <c r="AZ707" s="21"/>
      <c r="BA707" s="21"/>
      <c r="BB707" s="21"/>
      <c r="BC707" s="21"/>
      <c r="BD707" s="21"/>
      <c r="BE707" s="21"/>
      <c r="BF707" s="21"/>
      <c r="BG707" s="21"/>
      <c r="BH707" s="21"/>
      <c r="BI707" s="21"/>
      <c r="BJ707" s="21"/>
      <c r="BK707" s="21"/>
      <c r="BL707" s="21"/>
      <c r="BM707" s="21"/>
      <c r="BN707" s="21"/>
      <c r="BO707" s="21"/>
      <c r="BP707" s="21"/>
      <c r="BQ707" s="21"/>
      <c r="BR707" s="21"/>
      <c r="BS707" s="21"/>
      <c r="BT707" s="21"/>
      <c r="BU707" s="21"/>
      <c r="BV707" s="21"/>
      <c r="BW707" s="21"/>
      <c r="BX707" s="21"/>
      <c r="BY707" s="21"/>
      <c r="BZ707" s="21"/>
      <c r="CA707" s="21"/>
      <c r="CB707" s="21"/>
      <c r="CC707" s="21"/>
      <c r="CD707" s="21"/>
      <c r="CE707" s="21"/>
      <c r="CF707" s="21"/>
      <c r="CG707" s="21"/>
      <c r="CH707" s="21"/>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1"/>
      <c r="DR707" s="21"/>
      <c r="DS707" s="21"/>
      <c r="DT707" s="21"/>
      <c r="DU707" s="21"/>
      <c r="DV707" s="21"/>
      <c r="DW707" s="21"/>
      <c r="DX707" s="21"/>
      <c r="DY707" s="21"/>
      <c r="DZ707" s="21"/>
      <c r="EA707" s="21"/>
      <c r="EB707" s="21"/>
      <c r="EC707" s="21"/>
      <c r="ED707" s="21"/>
      <c r="EE707" s="21"/>
      <c r="EF707" s="21"/>
      <c r="EG707" s="21"/>
      <c r="EH707" s="21"/>
      <c r="EI707" s="21"/>
      <c r="EJ707" s="21"/>
      <c r="EK707" s="21"/>
      <c r="EL707" s="21"/>
      <c r="EM707" s="21"/>
      <c r="EN707" s="21"/>
      <c r="EO707" s="21"/>
      <c r="EP707" s="21"/>
      <c r="EQ707" s="21"/>
      <c r="ER707" s="21"/>
      <c r="ES707" s="21"/>
      <c r="ET707" s="21"/>
      <c r="EU707" s="21"/>
      <c r="EV707" s="21"/>
      <c r="EW707" s="21"/>
      <c r="EX707" s="21"/>
      <c r="EY707" s="21"/>
      <c r="EZ707" s="21"/>
      <c r="FA707" s="21"/>
      <c r="FB707" s="21"/>
      <c r="FC707" s="21"/>
      <c r="FD707" s="21"/>
      <c r="FE707" s="21"/>
      <c r="FF707" s="21"/>
      <c r="FG707" s="21"/>
      <c r="FH707" s="21"/>
      <c r="FI707" s="21"/>
      <c r="FJ707" s="21"/>
      <c r="FK707" s="21"/>
      <c r="FL707" s="21"/>
      <c r="FM707" s="21"/>
      <c r="FN707" s="21"/>
      <c r="FO707" s="21"/>
      <c r="FP707" s="21"/>
      <c r="FQ707" s="21"/>
      <c r="FR707" s="21"/>
      <c r="FS707" s="21"/>
      <c r="FT707" s="21"/>
      <c r="FU707" s="21"/>
      <c r="FV707" s="21"/>
      <c r="FW707" s="21"/>
      <c r="FX707" s="21"/>
      <c r="FY707" s="21"/>
      <c r="FZ707" s="21"/>
      <c r="GA707" s="21"/>
      <c r="GB707" s="21"/>
      <c r="GC707" s="21"/>
      <c r="GD707" s="21"/>
      <c r="GE707" s="21"/>
      <c r="GF707" s="21"/>
      <c r="GG707" s="21"/>
      <c r="GH707" s="21"/>
      <c r="GI707" s="21"/>
      <c r="GJ707" s="21"/>
      <c r="GK707" s="21"/>
      <c r="GL707" s="21"/>
      <c r="GM707" s="21"/>
      <c r="GN707" s="21"/>
      <c r="GO707" s="21"/>
      <c r="GP707" s="21"/>
      <c r="GQ707" s="21"/>
      <c r="GR707" s="21"/>
      <c r="GS707" s="21"/>
      <c r="GT707" s="21"/>
      <c r="GU707" s="21"/>
      <c r="GV707" s="21"/>
      <c r="GW707" s="21"/>
      <c r="GX707" s="21"/>
      <c r="GY707" s="21"/>
      <c r="GZ707" s="21"/>
      <c r="HA707" s="21"/>
      <c r="HB707" s="21"/>
      <c r="HC707" s="21"/>
      <c r="HD707" s="21"/>
      <c r="HE707" s="21"/>
      <c r="HF707" s="21"/>
      <c r="HG707" s="21"/>
      <c r="HH707" s="21"/>
      <c r="HI707" s="21"/>
      <c r="HJ707" s="21"/>
      <c r="HK707" s="21"/>
      <c r="HL707" s="21"/>
      <c r="HM707" s="21"/>
      <c r="HN707" s="21"/>
      <c r="HO707" s="21"/>
      <c r="HP707" s="21"/>
      <c r="HQ707" s="21"/>
      <c r="HR707" s="21"/>
      <c r="HS707" s="21"/>
      <c r="HT707" s="21"/>
      <c r="HU707" s="21"/>
      <c r="HV707" s="21"/>
      <c r="HW707" s="21"/>
      <c r="HX707" s="21"/>
      <c r="HY707" s="21"/>
      <c r="HZ707" s="21"/>
      <c r="IA707" s="21"/>
      <c r="IB707" s="21"/>
      <c r="IC707" s="21"/>
      <c r="ID707" s="21"/>
      <c r="IE707" s="21"/>
      <c r="IF707" s="21"/>
      <c r="IG707" s="21"/>
      <c r="IH707" s="21"/>
      <c r="II707" s="21"/>
      <c r="IJ707" s="21"/>
      <c r="IK707" s="21"/>
      <c r="IL707" s="21"/>
      <c r="IM707" s="21"/>
      <c r="IN707" s="21"/>
      <c r="IO707" s="21"/>
      <c r="IP707" s="21"/>
      <c r="IQ707" s="21"/>
      <c r="IR707" s="21"/>
      <c r="IS707" s="21"/>
      <c r="IT707" s="21"/>
      <c r="IU707" s="21"/>
      <c r="IV707" s="21"/>
      <c r="IW707" s="21"/>
      <c r="IX707" s="21"/>
      <c r="IY707" s="21"/>
      <c r="IZ707" s="21"/>
      <c r="JA707" s="21"/>
      <c r="JB707" s="21"/>
      <c r="JC707" s="21"/>
      <c r="JD707" s="21"/>
      <c r="JE707" s="21"/>
      <c r="JF707" s="21"/>
      <c r="JG707" s="21"/>
      <c r="JH707" s="21"/>
      <c r="JI707" s="21"/>
      <c r="JJ707" s="21"/>
      <c r="JK707" s="21"/>
      <c r="JL707" s="21"/>
      <c r="JM707" s="21"/>
      <c r="JN707" s="21"/>
      <c r="JO707" s="21"/>
      <c r="JP707" s="21"/>
      <c r="JQ707" s="21"/>
      <c r="JR707" s="21"/>
      <c r="JS707" s="21"/>
      <c r="JT707" s="21"/>
      <c r="JU707" s="21"/>
      <c r="JV707" s="21"/>
      <c r="JW707" s="21"/>
      <c r="JX707" s="21"/>
      <c r="JY707" s="21"/>
    </row>
    <row r="708" spans="1:285" ht="31.5" customHeight="1">
      <c r="A708" s="4375" t="s">
        <v>336</v>
      </c>
      <c r="B708" s="25"/>
      <c r="C708" s="25"/>
      <c r="D708" s="111"/>
      <c r="E708" s="44"/>
      <c r="F708" s="44"/>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c r="AG708" s="44"/>
      <c r="AH708" s="44"/>
      <c r="AI708" s="44"/>
      <c r="AJ708" s="44"/>
      <c r="AK708" s="44"/>
      <c r="AL708" s="44"/>
      <c r="AM708" s="44"/>
      <c r="AN708" s="44"/>
      <c r="AO708" s="44"/>
      <c r="AP708" s="44"/>
      <c r="AQ708" s="44"/>
      <c r="AR708" s="124"/>
      <c r="AS708" s="21"/>
      <c r="AT708" s="21"/>
      <c r="AU708" s="21"/>
      <c r="AV708" s="21"/>
      <c r="AW708" s="21"/>
      <c r="AX708" s="21"/>
      <c r="AY708" s="21"/>
      <c r="AZ708" s="21"/>
      <c r="BA708" s="21"/>
      <c r="BB708" s="21"/>
      <c r="BC708" s="21"/>
      <c r="BD708" s="21"/>
      <c r="BE708" s="21"/>
      <c r="BF708" s="21"/>
      <c r="BG708" s="21"/>
      <c r="BH708" s="21"/>
      <c r="BI708" s="21"/>
      <c r="BJ708" s="21"/>
      <c r="BK708" s="21"/>
      <c r="BL708" s="21"/>
      <c r="BM708" s="21"/>
      <c r="BN708" s="21"/>
      <c r="BO708" s="21"/>
      <c r="BP708" s="21"/>
      <c r="BQ708" s="21"/>
      <c r="BR708" s="21"/>
      <c r="BS708" s="21"/>
      <c r="BT708" s="21"/>
      <c r="BU708" s="21"/>
      <c r="BV708" s="21"/>
      <c r="BW708" s="21"/>
      <c r="BX708" s="21"/>
      <c r="BY708" s="21"/>
      <c r="BZ708" s="21"/>
      <c r="CA708" s="21"/>
      <c r="CB708" s="21"/>
      <c r="CC708" s="21"/>
      <c r="CD708" s="21"/>
      <c r="CE708" s="21"/>
      <c r="CF708" s="21"/>
      <c r="CG708" s="21"/>
      <c r="CH708" s="21"/>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1"/>
      <c r="DR708" s="21"/>
      <c r="DS708" s="21"/>
      <c r="DT708" s="21"/>
      <c r="DU708" s="21"/>
      <c r="DV708" s="21"/>
      <c r="DW708" s="21"/>
      <c r="DX708" s="21"/>
      <c r="DY708" s="21"/>
      <c r="DZ708" s="21"/>
      <c r="EA708" s="21"/>
      <c r="EB708" s="21"/>
      <c r="EC708" s="21"/>
      <c r="ED708" s="21"/>
      <c r="EE708" s="21"/>
      <c r="EF708" s="21"/>
      <c r="EG708" s="21"/>
      <c r="EH708" s="21"/>
      <c r="EI708" s="21"/>
      <c r="EJ708" s="21"/>
      <c r="EK708" s="21"/>
      <c r="EL708" s="21"/>
      <c r="EM708" s="21"/>
      <c r="EN708" s="21"/>
      <c r="EO708" s="21"/>
      <c r="EP708" s="21"/>
      <c r="EQ708" s="21"/>
      <c r="ER708" s="21"/>
      <c r="ES708" s="21"/>
      <c r="ET708" s="21"/>
      <c r="EU708" s="21"/>
      <c r="EV708" s="21"/>
      <c r="EW708" s="21"/>
      <c r="EX708" s="21"/>
      <c r="EY708" s="21"/>
      <c r="EZ708" s="21"/>
      <c r="FA708" s="21"/>
      <c r="FB708" s="21"/>
      <c r="FC708" s="21"/>
      <c r="FD708" s="21"/>
      <c r="FE708" s="21"/>
      <c r="FF708" s="21"/>
      <c r="FG708" s="21"/>
      <c r="FH708" s="21"/>
      <c r="FI708" s="21"/>
      <c r="FJ708" s="21"/>
      <c r="FK708" s="21"/>
      <c r="FL708" s="21"/>
      <c r="FM708" s="21"/>
      <c r="FN708" s="21"/>
      <c r="FO708" s="21"/>
      <c r="FP708" s="21"/>
      <c r="FQ708" s="21"/>
      <c r="FR708" s="21"/>
      <c r="FS708" s="21"/>
      <c r="FT708" s="21"/>
      <c r="FU708" s="21"/>
      <c r="FV708" s="21"/>
      <c r="FW708" s="21"/>
      <c r="FX708" s="21"/>
      <c r="FY708" s="21"/>
      <c r="FZ708" s="21"/>
      <c r="GA708" s="21"/>
      <c r="GB708" s="21"/>
      <c r="GC708" s="21"/>
      <c r="GD708" s="21"/>
      <c r="GE708" s="21"/>
      <c r="GF708" s="21"/>
      <c r="GG708" s="21"/>
      <c r="GH708" s="21"/>
      <c r="GI708" s="21"/>
      <c r="GJ708" s="21"/>
      <c r="GK708" s="21"/>
      <c r="GL708" s="21"/>
      <c r="GM708" s="21"/>
      <c r="GN708" s="21"/>
      <c r="GO708" s="21"/>
      <c r="GP708" s="21"/>
      <c r="GQ708" s="21"/>
      <c r="GR708" s="21"/>
      <c r="GS708" s="21"/>
      <c r="GT708" s="21"/>
      <c r="GU708" s="21"/>
      <c r="GV708" s="21"/>
      <c r="GW708" s="21"/>
      <c r="GX708" s="21"/>
      <c r="GY708" s="21"/>
      <c r="GZ708" s="21"/>
      <c r="HA708" s="21"/>
      <c r="HB708" s="21"/>
      <c r="HC708" s="21"/>
      <c r="HD708" s="21"/>
      <c r="HE708" s="21"/>
      <c r="HF708" s="21"/>
      <c r="HG708" s="21"/>
      <c r="HH708" s="21"/>
      <c r="HI708" s="21"/>
      <c r="HJ708" s="21"/>
      <c r="HK708" s="21"/>
      <c r="HL708" s="21"/>
      <c r="HM708" s="21"/>
      <c r="HN708" s="21"/>
      <c r="HO708" s="21"/>
      <c r="HP708" s="21"/>
      <c r="HQ708" s="21"/>
      <c r="HR708" s="21"/>
      <c r="HS708" s="21"/>
      <c r="HT708" s="21"/>
      <c r="HU708" s="21"/>
      <c r="HV708" s="21"/>
      <c r="HW708" s="21"/>
      <c r="HX708" s="21"/>
      <c r="HY708" s="21"/>
      <c r="HZ708" s="21"/>
      <c r="IA708" s="21"/>
      <c r="IB708" s="21"/>
      <c r="IC708" s="21"/>
      <c r="ID708" s="21"/>
      <c r="IE708" s="21"/>
      <c r="IF708" s="21"/>
      <c r="IG708" s="21"/>
      <c r="IH708" s="21"/>
      <c r="II708" s="21"/>
      <c r="IJ708" s="21"/>
      <c r="IK708" s="21"/>
      <c r="IL708" s="21"/>
      <c r="IM708" s="21"/>
      <c r="IN708" s="21"/>
      <c r="IO708" s="21"/>
      <c r="IP708" s="21"/>
      <c r="IQ708" s="21"/>
      <c r="IR708" s="21"/>
      <c r="IS708" s="21"/>
      <c r="IT708" s="21"/>
      <c r="IU708" s="21"/>
      <c r="IV708" s="21"/>
      <c r="IW708" s="21"/>
      <c r="IX708" s="21"/>
      <c r="IY708" s="21"/>
      <c r="IZ708" s="21"/>
      <c r="JA708" s="21"/>
      <c r="JB708" s="21"/>
      <c r="JC708" s="21"/>
      <c r="JD708" s="21"/>
      <c r="JE708" s="21"/>
      <c r="JF708" s="21"/>
      <c r="JG708" s="21"/>
      <c r="JH708" s="21"/>
      <c r="JI708" s="21"/>
      <c r="JJ708" s="21"/>
      <c r="JK708" s="21"/>
      <c r="JL708" s="21"/>
      <c r="JM708" s="21"/>
      <c r="JN708" s="21"/>
      <c r="JO708" s="21"/>
      <c r="JP708" s="21"/>
      <c r="JQ708" s="21"/>
      <c r="JR708" s="21"/>
      <c r="JS708" s="21"/>
      <c r="JT708" s="21"/>
      <c r="JU708" s="21"/>
      <c r="JV708" s="21"/>
      <c r="JW708" s="21"/>
      <c r="JX708" s="21"/>
      <c r="JY708" s="21"/>
    </row>
    <row r="709" spans="1:285" ht="16.5" customHeight="1">
      <c r="A709" s="4329" t="s">
        <v>337</v>
      </c>
      <c r="B709" s="5">
        <f t="shared" ref="B709:B713" si="36">C709/D709</f>
        <v>0.2857142857142857</v>
      </c>
      <c r="C709" s="1">
        <v>2</v>
      </c>
      <c r="D709" s="107">
        <v>7</v>
      </c>
      <c r="E709" s="4" t="s">
        <v>77</v>
      </c>
      <c r="F709" s="1" t="s">
        <v>77</v>
      </c>
      <c r="G709" s="1" t="s">
        <v>77</v>
      </c>
      <c r="H709" s="1" t="s">
        <v>77</v>
      </c>
      <c r="I709" s="1" t="s">
        <v>77</v>
      </c>
      <c r="J709" s="1" t="s">
        <v>77</v>
      </c>
      <c r="K709" s="38" t="s">
        <v>53</v>
      </c>
      <c r="L709" s="1" t="s">
        <v>77</v>
      </c>
      <c r="M709" s="1" t="s">
        <v>77</v>
      </c>
      <c r="N709" s="1" t="s">
        <v>77</v>
      </c>
      <c r="O709" s="1" t="s">
        <v>77</v>
      </c>
      <c r="P709" s="1" t="s">
        <v>53</v>
      </c>
      <c r="Q709" s="1" t="s">
        <v>77</v>
      </c>
      <c r="R709" s="1" t="s">
        <v>77</v>
      </c>
      <c r="S709" s="1" t="s">
        <v>77</v>
      </c>
      <c r="T709" s="1" t="s">
        <v>77</v>
      </c>
      <c r="U709" s="1" t="s">
        <v>77</v>
      </c>
      <c r="V709" s="1" t="s">
        <v>77</v>
      </c>
      <c r="W709" s="1" t="s">
        <v>77</v>
      </c>
      <c r="X709" s="1" t="s">
        <v>77</v>
      </c>
      <c r="Y709" s="1" t="s">
        <v>77</v>
      </c>
      <c r="Z709" s="1" t="s">
        <v>77</v>
      </c>
      <c r="AA709" s="1" t="s">
        <v>77</v>
      </c>
      <c r="AB709" s="1" t="s">
        <v>77</v>
      </c>
      <c r="AC709" s="1" t="s">
        <v>77</v>
      </c>
      <c r="AD709" s="1" t="s">
        <v>77</v>
      </c>
      <c r="AE709" s="1" t="s">
        <v>77</v>
      </c>
      <c r="AF709" s="1" t="s">
        <v>77</v>
      </c>
      <c r="AG709" s="1" t="s">
        <v>77</v>
      </c>
      <c r="AH709" s="1" t="s">
        <v>77</v>
      </c>
      <c r="AI709" s="1" t="s">
        <v>77</v>
      </c>
      <c r="AJ709" s="1" t="s">
        <v>77</v>
      </c>
      <c r="AK709" s="1" t="s">
        <v>77</v>
      </c>
      <c r="AL709" s="1" t="s">
        <v>77</v>
      </c>
      <c r="AM709" s="1" t="s">
        <v>77</v>
      </c>
      <c r="AN709" s="1" t="s">
        <v>77</v>
      </c>
      <c r="AO709" s="1" t="s">
        <v>77</v>
      </c>
      <c r="AP709" s="1" t="s">
        <v>77</v>
      </c>
      <c r="AQ709" s="1" t="s">
        <v>77</v>
      </c>
      <c r="AR709" s="120" t="s">
        <v>77</v>
      </c>
      <c r="AS709" s="21"/>
      <c r="AT709" s="21"/>
      <c r="AU709" s="21"/>
      <c r="AV709" s="21"/>
      <c r="AW709" s="21"/>
      <c r="AX709" s="21"/>
      <c r="AY709" s="21"/>
      <c r="AZ709" s="21"/>
      <c r="BA709" s="21"/>
      <c r="BB709" s="21"/>
      <c r="BC709" s="21"/>
      <c r="BD709" s="21"/>
      <c r="BE709" s="21"/>
      <c r="BF709" s="21"/>
      <c r="BG709" s="21"/>
      <c r="BH709" s="21"/>
      <c r="BI709" s="21"/>
      <c r="BJ709" s="21"/>
      <c r="BK709" s="21"/>
      <c r="BL709" s="21"/>
      <c r="BM709" s="21"/>
      <c r="BN709" s="21"/>
      <c r="BO709" s="21"/>
      <c r="BP709" s="21"/>
      <c r="BQ709" s="21"/>
      <c r="BR709" s="21"/>
      <c r="BS709" s="21"/>
      <c r="BT709" s="21"/>
      <c r="BU709" s="21"/>
      <c r="BV709" s="21"/>
      <c r="BW709" s="21"/>
      <c r="BX709" s="21"/>
      <c r="BY709" s="21"/>
      <c r="BZ709" s="21"/>
      <c r="CA709" s="21"/>
      <c r="CB709" s="21"/>
      <c r="CC709" s="21"/>
      <c r="CD709" s="21"/>
      <c r="CE709" s="21"/>
      <c r="CF709" s="21"/>
      <c r="CG709" s="21"/>
      <c r="CH709" s="21"/>
      <c r="CI709" s="21"/>
      <c r="CJ709" s="21"/>
      <c r="CK709" s="21"/>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1"/>
      <c r="DR709" s="21"/>
      <c r="DS709" s="21"/>
      <c r="DT709" s="21"/>
      <c r="DU709" s="21"/>
      <c r="DV709" s="21"/>
      <c r="DW709" s="21"/>
      <c r="DX709" s="21"/>
      <c r="DY709" s="21"/>
      <c r="DZ709" s="21"/>
      <c r="EA709" s="21"/>
      <c r="EB709" s="21"/>
      <c r="EC709" s="21"/>
      <c r="ED709" s="21"/>
      <c r="EE709" s="21"/>
      <c r="EF709" s="21"/>
      <c r="EG709" s="21"/>
      <c r="EH709" s="21"/>
      <c r="EI709" s="21"/>
      <c r="EJ709" s="21"/>
      <c r="EK709" s="21"/>
      <c r="EL709" s="21"/>
      <c r="EM709" s="21"/>
      <c r="EN709" s="21"/>
      <c r="EO709" s="21"/>
      <c r="EP709" s="21"/>
      <c r="EQ709" s="21"/>
      <c r="ER709" s="21"/>
      <c r="ES709" s="21"/>
      <c r="ET709" s="21"/>
      <c r="EU709" s="21"/>
      <c r="EV709" s="21"/>
      <c r="EW709" s="21"/>
      <c r="EX709" s="21"/>
      <c r="EY709" s="21"/>
      <c r="EZ709" s="21"/>
      <c r="FA709" s="21"/>
      <c r="FB709" s="21"/>
      <c r="FC709" s="21"/>
      <c r="FD709" s="21"/>
      <c r="FE709" s="21"/>
      <c r="FF709" s="21"/>
      <c r="FG709" s="21"/>
      <c r="FH709" s="21"/>
      <c r="FI709" s="21"/>
      <c r="FJ709" s="21"/>
      <c r="FK709" s="21"/>
      <c r="FL709" s="21"/>
      <c r="FM709" s="21"/>
      <c r="FN709" s="21"/>
      <c r="FO709" s="21"/>
      <c r="FP709" s="21"/>
      <c r="FQ709" s="21"/>
      <c r="FR709" s="21"/>
      <c r="FS709" s="21"/>
      <c r="FT709" s="21"/>
      <c r="FU709" s="21"/>
      <c r="FV709" s="21"/>
      <c r="FW709" s="21"/>
      <c r="FX709" s="21"/>
      <c r="FY709" s="21"/>
      <c r="FZ709" s="21"/>
      <c r="GA709" s="21"/>
      <c r="GB709" s="21"/>
      <c r="GC709" s="21"/>
      <c r="GD709" s="21"/>
      <c r="GE709" s="21"/>
      <c r="GF709" s="21"/>
      <c r="GG709" s="21"/>
      <c r="GH709" s="21"/>
      <c r="GI709" s="21"/>
      <c r="GJ709" s="21"/>
      <c r="GK709" s="21"/>
      <c r="GL709" s="21"/>
      <c r="GM709" s="21"/>
      <c r="GN709" s="21"/>
      <c r="GO709" s="21"/>
      <c r="GP709" s="21"/>
      <c r="GQ709" s="21"/>
      <c r="GR709" s="21"/>
      <c r="GS709" s="21"/>
      <c r="GT709" s="21"/>
      <c r="GU709" s="21"/>
      <c r="GV709" s="21"/>
      <c r="GW709" s="21"/>
      <c r="GX709" s="21"/>
      <c r="GY709" s="21"/>
      <c r="GZ709" s="21"/>
      <c r="HA709" s="21"/>
      <c r="HB709" s="21"/>
      <c r="HC709" s="21"/>
      <c r="HD709" s="21"/>
      <c r="HE709" s="21"/>
      <c r="HF709" s="21"/>
      <c r="HG709" s="21"/>
      <c r="HH709" s="21"/>
      <c r="HI709" s="21"/>
      <c r="HJ709" s="21"/>
      <c r="HK709" s="21"/>
      <c r="HL709" s="21"/>
      <c r="HM709" s="21"/>
      <c r="HN709" s="21"/>
      <c r="HO709" s="21"/>
      <c r="HP709" s="21"/>
      <c r="HQ709" s="21"/>
      <c r="HR709" s="21"/>
      <c r="HS709" s="21"/>
      <c r="HT709" s="21"/>
      <c r="HU709" s="21"/>
      <c r="HV709" s="21"/>
      <c r="HW709" s="21"/>
      <c r="HX709" s="21"/>
      <c r="HY709" s="21"/>
      <c r="HZ709" s="21"/>
      <c r="IA709" s="21"/>
      <c r="IB709" s="21"/>
      <c r="IC709" s="21"/>
      <c r="ID709" s="21"/>
      <c r="IE709" s="21"/>
      <c r="IF709" s="21"/>
      <c r="IG709" s="21"/>
      <c r="IH709" s="21"/>
      <c r="II709" s="21"/>
      <c r="IJ709" s="21"/>
      <c r="IK709" s="21"/>
      <c r="IL709" s="21"/>
      <c r="IM709" s="21"/>
      <c r="IN709" s="21"/>
      <c r="IO709" s="21"/>
      <c r="IP709" s="21"/>
      <c r="IQ709" s="21"/>
      <c r="IR709" s="21"/>
      <c r="IS709" s="21"/>
      <c r="IT709" s="21"/>
      <c r="IU709" s="21"/>
      <c r="IV709" s="21"/>
      <c r="IW709" s="21"/>
      <c r="IX709" s="21"/>
      <c r="IY709" s="21"/>
      <c r="IZ709" s="21"/>
      <c r="JA709" s="21"/>
      <c r="JB709" s="21"/>
      <c r="JC709" s="21"/>
      <c r="JD709" s="21"/>
      <c r="JE709" s="21"/>
      <c r="JF709" s="21"/>
      <c r="JG709" s="21"/>
      <c r="JH709" s="21"/>
      <c r="JI709" s="21"/>
      <c r="JJ709" s="21"/>
      <c r="JK709" s="21"/>
      <c r="JL709" s="21"/>
      <c r="JM709" s="21"/>
      <c r="JN709" s="21"/>
      <c r="JO709" s="21"/>
      <c r="JP709" s="21"/>
      <c r="JQ709" s="21"/>
      <c r="JR709" s="21"/>
      <c r="JS709" s="21"/>
      <c r="JT709" s="21"/>
      <c r="JU709" s="21"/>
      <c r="JV709" s="21"/>
      <c r="JW709" s="21"/>
      <c r="JX709" s="21"/>
      <c r="JY709" s="21"/>
    </row>
    <row r="710" spans="1:285" ht="16.5" customHeight="1">
      <c r="A710" s="4329" t="s">
        <v>338</v>
      </c>
      <c r="B710" s="5">
        <f t="shared" si="36"/>
        <v>0</v>
      </c>
      <c r="C710" s="1">
        <v>0</v>
      </c>
      <c r="D710" s="107">
        <v>7</v>
      </c>
      <c r="E710" s="4" t="s">
        <v>77</v>
      </c>
      <c r="F710" s="1" t="s">
        <v>77</v>
      </c>
      <c r="G710" s="1" t="s">
        <v>77</v>
      </c>
      <c r="H710" s="1" t="s">
        <v>77</v>
      </c>
      <c r="I710" s="1" t="s">
        <v>77</v>
      </c>
      <c r="J710" s="1" t="s">
        <v>77</v>
      </c>
      <c r="K710" s="38" t="s">
        <v>77</v>
      </c>
      <c r="L710" s="1" t="s">
        <v>77</v>
      </c>
      <c r="M710" s="1" t="s">
        <v>77</v>
      </c>
      <c r="N710" s="1" t="s">
        <v>77</v>
      </c>
      <c r="O710" s="1" t="s">
        <v>77</v>
      </c>
      <c r="P710" s="1" t="s">
        <v>77</v>
      </c>
      <c r="Q710" s="1" t="s">
        <v>77</v>
      </c>
      <c r="R710" s="1" t="s">
        <v>77</v>
      </c>
      <c r="S710" s="1" t="s">
        <v>77</v>
      </c>
      <c r="T710" s="1" t="s">
        <v>77</v>
      </c>
      <c r="U710" s="1" t="s">
        <v>77</v>
      </c>
      <c r="V710" s="1" t="s">
        <v>77</v>
      </c>
      <c r="W710" s="1" t="s">
        <v>77</v>
      </c>
      <c r="X710" s="1" t="s">
        <v>77</v>
      </c>
      <c r="Y710" s="1" t="s">
        <v>77</v>
      </c>
      <c r="Z710" s="1" t="s">
        <v>77</v>
      </c>
      <c r="AA710" s="1" t="s">
        <v>77</v>
      </c>
      <c r="AB710" s="1" t="s">
        <v>77</v>
      </c>
      <c r="AC710" s="1" t="s">
        <v>77</v>
      </c>
      <c r="AD710" s="1" t="s">
        <v>77</v>
      </c>
      <c r="AE710" s="1" t="s">
        <v>77</v>
      </c>
      <c r="AF710" s="1" t="s">
        <v>77</v>
      </c>
      <c r="AG710" s="1" t="s">
        <v>77</v>
      </c>
      <c r="AH710" s="1" t="s">
        <v>77</v>
      </c>
      <c r="AI710" s="1" t="s">
        <v>77</v>
      </c>
      <c r="AJ710" s="1" t="s">
        <v>77</v>
      </c>
      <c r="AK710" s="1" t="s">
        <v>77</v>
      </c>
      <c r="AL710" s="1" t="s">
        <v>77</v>
      </c>
      <c r="AM710" s="1" t="s">
        <v>77</v>
      </c>
      <c r="AN710" s="1" t="s">
        <v>77</v>
      </c>
      <c r="AO710" s="1" t="s">
        <v>77</v>
      </c>
      <c r="AP710" s="1" t="s">
        <v>77</v>
      </c>
      <c r="AQ710" s="1" t="s">
        <v>77</v>
      </c>
      <c r="AR710" s="120" t="s">
        <v>77</v>
      </c>
      <c r="AS710" s="21"/>
      <c r="AT710" s="21"/>
      <c r="AU710" s="21"/>
      <c r="AV710" s="21"/>
      <c r="AW710" s="21"/>
      <c r="AX710" s="21"/>
      <c r="AY710" s="21"/>
      <c r="AZ710" s="21"/>
      <c r="BA710" s="21"/>
      <c r="BB710" s="21"/>
      <c r="BC710" s="21"/>
      <c r="BD710" s="21"/>
      <c r="BE710" s="21"/>
      <c r="BF710" s="21"/>
      <c r="BG710" s="21"/>
      <c r="BH710" s="21"/>
      <c r="BI710" s="21"/>
      <c r="BJ710" s="21"/>
      <c r="BK710" s="21"/>
      <c r="BL710" s="21"/>
      <c r="BM710" s="21"/>
      <c r="BN710" s="21"/>
      <c r="BO710" s="21"/>
      <c r="BP710" s="21"/>
      <c r="BQ710" s="21"/>
      <c r="BR710" s="21"/>
      <c r="BS710" s="21"/>
      <c r="BT710" s="21"/>
      <c r="BU710" s="21"/>
      <c r="BV710" s="21"/>
      <c r="BW710" s="21"/>
      <c r="BX710" s="21"/>
      <c r="BY710" s="21"/>
      <c r="BZ710" s="21"/>
      <c r="CA710" s="21"/>
      <c r="CB710" s="21"/>
      <c r="CC710" s="21"/>
      <c r="CD710" s="21"/>
      <c r="CE710" s="21"/>
      <c r="CF710" s="21"/>
      <c r="CG710" s="21"/>
      <c r="CH710" s="21"/>
      <c r="CI710" s="21"/>
      <c r="CJ710" s="21"/>
      <c r="CK710" s="21"/>
      <c r="CL710" s="21"/>
      <c r="CM710" s="21"/>
      <c r="CN710" s="21"/>
      <c r="CO710" s="21"/>
      <c r="CP710" s="21"/>
      <c r="CQ710" s="21"/>
      <c r="CR710" s="21"/>
      <c r="CS710" s="21"/>
      <c r="CT710" s="21"/>
      <c r="CU710" s="21"/>
      <c r="CV710" s="21"/>
      <c r="CW710" s="21"/>
      <c r="CX710" s="21"/>
      <c r="CY710" s="21"/>
      <c r="CZ710" s="21"/>
      <c r="DA710" s="21"/>
      <c r="DB710" s="21"/>
      <c r="DC710" s="21"/>
      <c r="DD710" s="21"/>
      <c r="DE710" s="21"/>
      <c r="DF710" s="21"/>
      <c r="DG710" s="21"/>
      <c r="DH710" s="21"/>
      <c r="DI710" s="21"/>
      <c r="DJ710" s="21"/>
      <c r="DK710" s="21"/>
      <c r="DL710" s="21"/>
      <c r="DM710" s="21"/>
      <c r="DN710" s="21"/>
      <c r="DO710" s="21"/>
      <c r="DP710" s="21"/>
      <c r="DQ710" s="21"/>
      <c r="DR710" s="21"/>
      <c r="DS710" s="21"/>
      <c r="DT710" s="21"/>
      <c r="DU710" s="21"/>
      <c r="DV710" s="21"/>
      <c r="DW710" s="21"/>
      <c r="DX710" s="21"/>
      <c r="DY710" s="21"/>
      <c r="DZ710" s="21"/>
      <c r="EA710" s="21"/>
      <c r="EB710" s="21"/>
      <c r="EC710" s="21"/>
      <c r="ED710" s="21"/>
      <c r="EE710" s="21"/>
      <c r="EF710" s="21"/>
      <c r="EG710" s="21"/>
      <c r="EH710" s="21"/>
      <c r="EI710" s="21"/>
      <c r="EJ710" s="21"/>
      <c r="EK710" s="21"/>
      <c r="EL710" s="21"/>
      <c r="EM710" s="21"/>
      <c r="EN710" s="21"/>
      <c r="EO710" s="21"/>
      <c r="EP710" s="21"/>
      <c r="EQ710" s="21"/>
      <c r="ER710" s="21"/>
      <c r="ES710" s="21"/>
      <c r="ET710" s="21"/>
      <c r="EU710" s="21"/>
      <c r="EV710" s="21"/>
      <c r="EW710" s="21"/>
      <c r="EX710" s="21"/>
      <c r="EY710" s="21"/>
      <c r="EZ710" s="21"/>
      <c r="FA710" s="21"/>
      <c r="FB710" s="21"/>
      <c r="FC710" s="21"/>
      <c r="FD710" s="21"/>
      <c r="FE710" s="21"/>
      <c r="FF710" s="21"/>
      <c r="FG710" s="21"/>
      <c r="FH710" s="21"/>
      <c r="FI710" s="21"/>
      <c r="FJ710" s="21"/>
      <c r="FK710" s="21"/>
      <c r="FL710" s="21"/>
      <c r="FM710" s="21"/>
      <c r="FN710" s="21"/>
      <c r="FO710" s="21"/>
      <c r="FP710" s="21"/>
      <c r="FQ710" s="21"/>
      <c r="FR710" s="21"/>
      <c r="FS710" s="21"/>
      <c r="FT710" s="21"/>
      <c r="FU710" s="21"/>
      <c r="FV710" s="21"/>
      <c r="FW710" s="21"/>
      <c r="FX710" s="21"/>
      <c r="FY710" s="21"/>
      <c r="FZ710" s="21"/>
      <c r="GA710" s="21"/>
      <c r="GB710" s="21"/>
      <c r="GC710" s="21"/>
      <c r="GD710" s="21"/>
      <c r="GE710" s="21"/>
      <c r="GF710" s="21"/>
      <c r="GG710" s="21"/>
      <c r="GH710" s="21"/>
      <c r="GI710" s="21"/>
      <c r="GJ710" s="21"/>
      <c r="GK710" s="21"/>
      <c r="GL710" s="21"/>
      <c r="GM710" s="21"/>
      <c r="GN710" s="21"/>
      <c r="GO710" s="21"/>
      <c r="GP710" s="21"/>
      <c r="GQ710" s="21"/>
      <c r="GR710" s="21"/>
      <c r="GS710" s="21"/>
      <c r="GT710" s="21"/>
      <c r="GU710" s="21"/>
      <c r="GV710" s="21"/>
      <c r="GW710" s="21"/>
      <c r="GX710" s="21"/>
      <c r="GY710" s="21"/>
      <c r="GZ710" s="21"/>
      <c r="HA710" s="21"/>
      <c r="HB710" s="21"/>
      <c r="HC710" s="21"/>
      <c r="HD710" s="21"/>
      <c r="HE710" s="21"/>
      <c r="HF710" s="21"/>
      <c r="HG710" s="21"/>
      <c r="HH710" s="21"/>
      <c r="HI710" s="21"/>
      <c r="HJ710" s="21"/>
      <c r="HK710" s="21"/>
      <c r="HL710" s="21"/>
      <c r="HM710" s="21"/>
      <c r="HN710" s="21"/>
      <c r="HO710" s="21"/>
      <c r="HP710" s="21"/>
      <c r="HQ710" s="21"/>
      <c r="HR710" s="21"/>
      <c r="HS710" s="21"/>
      <c r="HT710" s="21"/>
      <c r="HU710" s="21"/>
      <c r="HV710" s="21"/>
      <c r="HW710" s="21"/>
      <c r="HX710" s="21"/>
      <c r="HY710" s="21"/>
      <c r="HZ710" s="21"/>
      <c r="IA710" s="21"/>
      <c r="IB710" s="21"/>
      <c r="IC710" s="21"/>
      <c r="ID710" s="21"/>
      <c r="IE710" s="21"/>
      <c r="IF710" s="21"/>
      <c r="IG710" s="21"/>
      <c r="IH710" s="21"/>
      <c r="II710" s="21"/>
      <c r="IJ710" s="21"/>
      <c r="IK710" s="21"/>
      <c r="IL710" s="21"/>
      <c r="IM710" s="21"/>
      <c r="IN710" s="21"/>
      <c r="IO710" s="21"/>
      <c r="IP710" s="21"/>
      <c r="IQ710" s="21"/>
      <c r="IR710" s="21"/>
      <c r="IS710" s="21"/>
      <c r="IT710" s="21"/>
      <c r="IU710" s="21"/>
      <c r="IV710" s="21"/>
      <c r="IW710" s="21"/>
      <c r="IX710" s="21"/>
      <c r="IY710" s="21"/>
      <c r="IZ710" s="21"/>
      <c r="JA710" s="21"/>
      <c r="JB710" s="21"/>
      <c r="JC710" s="21"/>
      <c r="JD710" s="21"/>
      <c r="JE710" s="21"/>
      <c r="JF710" s="21"/>
      <c r="JG710" s="21"/>
      <c r="JH710" s="21"/>
      <c r="JI710" s="21"/>
      <c r="JJ710" s="21"/>
      <c r="JK710" s="21"/>
      <c r="JL710" s="21"/>
      <c r="JM710" s="21"/>
      <c r="JN710" s="21"/>
      <c r="JO710" s="21"/>
      <c r="JP710" s="21"/>
      <c r="JQ710" s="21"/>
      <c r="JR710" s="21"/>
      <c r="JS710" s="21"/>
      <c r="JT710" s="21"/>
      <c r="JU710" s="21"/>
      <c r="JV710" s="21"/>
      <c r="JW710" s="21"/>
      <c r="JX710" s="21"/>
      <c r="JY710" s="21"/>
    </row>
    <row r="711" spans="1:285" ht="16.5" customHeight="1">
      <c r="A711" s="4329" t="s">
        <v>339</v>
      </c>
      <c r="B711" s="5">
        <f t="shared" si="36"/>
        <v>0.42857142857142855</v>
      </c>
      <c r="C711" s="1">
        <v>3</v>
      </c>
      <c r="D711" s="107">
        <v>7</v>
      </c>
      <c r="E711" s="4" t="s">
        <v>77</v>
      </c>
      <c r="F711" s="1" t="s">
        <v>77</v>
      </c>
      <c r="G711" s="1" t="s">
        <v>77</v>
      </c>
      <c r="H711" s="1" t="s">
        <v>77</v>
      </c>
      <c r="I711" s="1" t="s">
        <v>53</v>
      </c>
      <c r="J711" s="1" t="s">
        <v>77</v>
      </c>
      <c r="K711" s="38" t="s">
        <v>77</v>
      </c>
      <c r="L711" s="1" t="s">
        <v>77</v>
      </c>
      <c r="M711" s="1" t="s">
        <v>77</v>
      </c>
      <c r="N711" s="1" t="s">
        <v>53</v>
      </c>
      <c r="O711" s="1" t="s">
        <v>77</v>
      </c>
      <c r="P711" s="1" t="s">
        <v>77</v>
      </c>
      <c r="Q711" s="1" t="s">
        <v>77</v>
      </c>
      <c r="R711" s="1" t="s">
        <v>77</v>
      </c>
      <c r="S711" s="1" t="s">
        <v>77</v>
      </c>
      <c r="T711" s="1" t="s">
        <v>77</v>
      </c>
      <c r="U711" s="1" t="s">
        <v>77</v>
      </c>
      <c r="V711" s="1" t="s">
        <v>77</v>
      </c>
      <c r="W711" s="1" t="s">
        <v>77</v>
      </c>
      <c r="X711" s="1" t="s">
        <v>77</v>
      </c>
      <c r="Y711" s="1" t="s">
        <v>77</v>
      </c>
      <c r="Z711" s="1" t="s">
        <v>77</v>
      </c>
      <c r="AA711" s="1" t="s">
        <v>77</v>
      </c>
      <c r="AB711" s="1" t="s">
        <v>77</v>
      </c>
      <c r="AC711" s="1" t="s">
        <v>77</v>
      </c>
      <c r="AD711" s="1" t="s">
        <v>77</v>
      </c>
      <c r="AE711" s="1" t="s">
        <v>77</v>
      </c>
      <c r="AF711" s="1" t="s">
        <v>77</v>
      </c>
      <c r="AG711" s="1" t="s">
        <v>77</v>
      </c>
      <c r="AH711" s="1" t="s">
        <v>77</v>
      </c>
      <c r="AI711" s="1" t="s">
        <v>77</v>
      </c>
      <c r="AJ711" s="1" t="s">
        <v>77</v>
      </c>
      <c r="AK711" s="1" t="s">
        <v>77</v>
      </c>
      <c r="AL711" s="1" t="s">
        <v>77</v>
      </c>
      <c r="AM711" s="1" t="s">
        <v>53</v>
      </c>
      <c r="AN711" s="1" t="s">
        <v>77</v>
      </c>
      <c r="AO711" s="1" t="s">
        <v>77</v>
      </c>
      <c r="AP711" s="1" t="s">
        <v>77</v>
      </c>
      <c r="AQ711" s="1" t="s">
        <v>77</v>
      </c>
      <c r="AR711" s="120" t="s">
        <v>77</v>
      </c>
      <c r="AS711" s="21"/>
      <c r="AT711" s="21"/>
      <c r="AU711" s="21"/>
      <c r="AV711" s="21"/>
      <c r="AW711" s="21"/>
      <c r="AX711" s="21"/>
      <c r="AY711" s="21"/>
      <c r="AZ711" s="21"/>
      <c r="BA711" s="21"/>
      <c r="BB711" s="21"/>
      <c r="BC711" s="21"/>
      <c r="BD711" s="21"/>
      <c r="BE711" s="21"/>
      <c r="BF711" s="21"/>
      <c r="BG711" s="21"/>
      <c r="BH711" s="21"/>
      <c r="BI711" s="21"/>
      <c r="BJ711" s="21"/>
      <c r="BK711" s="21"/>
      <c r="BL711" s="21"/>
      <c r="BM711" s="21"/>
      <c r="BN711" s="21"/>
      <c r="BO711" s="21"/>
      <c r="BP711" s="21"/>
      <c r="BQ711" s="21"/>
      <c r="BR711" s="21"/>
      <c r="BS711" s="21"/>
      <c r="BT711" s="21"/>
      <c r="BU711" s="21"/>
      <c r="BV711" s="21"/>
      <c r="BW711" s="21"/>
      <c r="BX711" s="21"/>
      <c r="BY711" s="21"/>
      <c r="BZ711" s="21"/>
      <c r="CA711" s="21"/>
      <c r="CB711" s="21"/>
      <c r="CC711" s="21"/>
      <c r="CD711" s="21"/>
      <c r="CE711" s="21"/>
      <c r="CF711" s="21"/>
      <c r="CG711" s="21"/>
      <c r="CH711" s="21"/>
      <c r="CI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21"/>
      <c r="DH711" s="21"/>
      <c r="DI711" s="21"/>
      <c r="DJ711" s="21"/>
      <c r="DK711" s="21"/>
      <c r="DL711" s="21"/>
      <c r="DM711" s="21"/>
      <c r="DN711" s="21"/>
      <c r="DO711" s="21"/>
      <c r="DP711" s="21"/>
      <c r="DQ711" s="21"/>
      <c r="DR711" s="21"/>
      <c r="DS711" s="21"/>
      <c r="DT711" s="21"/>
      <c r="DU711" s="21"/>
      <c r="DV711" s="21"/>
      <c r="DW711" s="21"/>
      <c r="DX711" s="21"/>
      <c r="DY711" s="21"/>
      <c r="DZ711" s="21"/>
      <c r="EA711" s="21"/>
      <c r="EB711" s="21"/>
      <c r="EC711" s="21"/>
      <c r="ED711" s="21"/>
      <c r="EE711" s="21"/>
      <c r="EF711" s="21"/>
      <c r="EG711" s="21"/>
      <c r="EH711" s="21"/>
      <c r="EI711" s="21"/>
      <c r="EJ711" s="21"/>
      <c r="EK711" s="21"/>
      <c r="EL711" s="21"/>
      <c r="EM711" s="21"/>
      <c r="EN711" s="21"/>
      <c r="EO711" s="21"/>
      <c r="EP711" s="21"/>
      <c r="EQ711" s="21"/>
      <c r="ER711" s="21"/>
      <c r="ES711" s="21"/>
      <c r="ET711" s="21"/>
      <c r="EU711" s="21"/>
      <c r="EV711" s="21"/>
      <c r="EW711" s="21"/>
      <c r="EX711" s="21"/>
      <c r="EY711" s="21"/>
      <c r="EZ711" s="21"/>
      <c r="FA711" s="21"/>
      <c r="FB711" s="21"/>
      <c r="FC711" s="21"/>
      <c r="FD711" s="21"/>
      <c r="FE711" s="21"/>
      <c r="FF711" s="21"/>
      <c r="FG711" s="21"/>
      <c r="FH711" s="21"/>
      <c r="FI711" s="21"/>
      <c r="FJ711" s="21"/>
      <c r="FK711" s="21"/>
      <c r="FL711" s="21"/>
      <c r="FM711" s="21"/>
      <c r="FN711" s="21"/>
      <c r="FO711" s="21"/>
      <c r="FP711" s="21"/>
      <c r="FQ711" s="21"/>
      <c r="FR711" s="21"/>
      <c r="FS711" s="21"/>
      <c r="FT711" s="21"/>
      <c r="FU711" s="21"/>
      <c r="FV711" s="21"/>
      <c r="FW711" s="21"/>
      <c r="FX711" s="21"/>
      <c r="FY711" s="21"/>
      <c r="FZ711" s="21"/>
      <c r="GA711" s="21"/>
      <c r="GB711" s="21"/>
      <c r="GC711" s="21"/>
      <c r="GD711" s="21"/>
      <c r="GE711" s="21"/>
      <c r="GF711" s="21"/>
      <c r="GG711" s="21"/>
      <c r="GH711" s="21"/>
      <c r="GI711" s="21"/>
      <c r="GJ711" s="21"/>
      <c r="GK711" s="21"/>
      <c r="GL711" s="21"/>
      <c r="GM711" s="21"/>
      <c r="GN711" s="21"/>
      <c r="GO711" s="21"/>
      <c r="GP711" s="21"/>
      <c r="GQ711" s="21"/>
      <c r="GR711" s="21"/>
      <c r="GS711" s="21"/>
      <c r="GT711" s="21"/>
      <c r="GU711" s="21"/>
      <c r="GV711" s="21"/>
      <c r="GW711" s="21"/>
      <c r="GX711" s="21"/>
      <c r="GY711" s="21"/>
      <c r="GZ711" s="21"/>
      <c r="HA711" s="21"/>
      <c r="HB711" s="21"/>
      <c r="HC711" s="21"/>
      <c r="HD711" s="21"/>
      <c r="HE711" s="21"/>
      <c r="HF711" s="21"/>
      <c r="HG711" s="21"/>
      <c r="HH711" s="21"/>
      <c r="HI711" s="21"/>
      <c r="HJ711" s="21"/>
      <c r="HK711" s="21"/>
      <c r="HL711" s="21"/>
      <c r="HM711" s="21"/>
      <c r="HN711" s="21"/>
      <c r="HO711" s="21"/>
      <c r="HP711" s="21"/>
      <c r="HQ711" s="21"/>
      <c r="HR711" s="21"/>
      <c r="HS711" s="21"/>
      <c r="HT711" s="21"/>
      <c r="HU711" s="21"/>
      <c r="HV711" s="21"/>
      <c r="HW711" s="21"/>
      <c r="HX711" s="21"/>
      <c r="HY711" s="21"/>
      <c r="HZ711" s="21"/>
      <c r="IA711" s="21"/>
      <c r="IB711" s="21"/>
      <c r="IC711" s="21"/>
      <c r="ID711" s="21"/>
      <c r="IE711" s="21"/>
      <c r="IF711" s="21"/>
      <c r="IG711" s="21"/>
      <c r="IH711" s="21"/>
      <c r="II711" s="21"/>
      <c r="IJ711" s="21"/>
      <c r="IK711" s="21"/>
      <c r="IL711" s="21"/>
      <c r="IM711" s="21"/>
      <c r="IN711" s="21"/>
      <c r="IO711" s="21"/>
      <c r="IP711" s="21"/>
      <c r="IQ711" s="21"/>
      <c r="IR711" s="21"/>
      <c r="IS711" s="21"/>
      <c r="IT711" s="21"/>
      <c r="IU711" s="21"/>
      <c r="IV711" s="21"/>
      <c r="IW711" s="21"/>
      <c r="IX711" s="21"/>
      <c r="IY711" s="21"/>
      <c r="IZ711" s="21"/>
      <c r="JA711" s="21"/>
      <c r="JB711" s="21"/>
      <c r="JC711" s="21"/>
      <c r="JD711" s="21"/>
      <c r="JE711" s="21"/>
      <c r="JF711" s="21"/>
      <c r="JG711" s="21"/>
      <c r="JH711" s="21"/>
      <c r="JI711" s="21"/>
      <c r="JJ711" s="21"/>
      <c r="JK711" s="21"/>
      <c r="JL711" s="21"/>
      <c r="JM711" s="21"/>
      <c r="JN711" s="21"/>
      <c r="JO711" s="21"/>
      <c r="JP711" s="21"/>
      <c r="JQ711" s="21"/>
      <c r="JR711" s="21"/>
      <c r="JS711" s="21"/>
      <c r="JT711" s="21"/>
      <c r="JU711" s="21"/>
      <c r="JV711" s="21"/>
      <c r="JW711" s="21"/>
      <c r="JX711" s="21"/>
      <c r="JY711" s="21"/>
    </row>
    <row r="712" spans="1:285" ht="16.5" customHeight="1">
      <c r="A712" s="4329" t="s">
        <v>340</v>
      </c>
      <c r="B712" s="5">
        <f t="shared" si="36"/>
        <v>0.2857142857142857</v>
      </c>
      <c r="C712" s="1">
        <v>2</v>
      </c>
      <c r="D712" s="107">
        <v>7</v>
      </c>
      <c r="E712" s="4" t="s">
        <v>77</v>
      </c>
      <c r="F712" s="1" t="s">
        <v>77</v>
      </c>
      <c r="G712" s="1" t="s">
        <v>77</v>
      </c>
      <c r="H712" s="1" t="s">
        <v>77</v>
      </c>
      <c r="I712" s="1" t="s">
        <v>77</v>
      </c>
      <c r="J712" s="1" t="s">
        <v>77</v>
      </c>
      <c r="K712" s="38" t="s">
        <v>77</v>
      </c>
      <c r="L712" s="1" t="s">
        <v>53</v>
      </c>
      <c r="M712" s="1" t="s">
        <v>77</v>
      </c>
      <c r="N712" s="1" t="s">
        <v>77</v>
      </c>
      <c r="O712" s="1" t="s">
        <v>77</v>
      </c>
      <c r="P712" s="1" t="s">
        <v>77</v>
      </c>
      <c r="Q712" s="1" t="s">
        <v>77</v>
      </c>
      <c r="R712" s="1" t="s">
        <v>77</v>
      </c>
      <c r="S712" s="1" t="s">
        <v>77</v>
      </c>
      <c r="T712" s="1" t="s">
        <v>77</v>
      </c>
      <c r="U712" s="1" t="s">
        <v>77</v>
      </c>
      <c r="V712" s="1" t="s">
        <v>77</v>
      </c>
      <c r="W712" s="1" t="s">
        <v>77</v>
      </c>
      <c r="X712" s="1" t="s">
        <v>77</v>
      </c>
      <c r="Y712" s="1" t="s">
        <v>77</v>
      </c>
      <c r="Z712" s="1" t="s">
        <v>77</v>
      </c>
      <c r="AA712" s="1" t="s">
        <v>77</v>
      </c>
      <c r="AB712" s="1" t="s">
        <v>77</v>
      </c>
      <c r="AC712" s="1" t="s">
        <v>77</v>
      </c>
      <c r="AD712" s="1" t="s">
        <v>77</v>
      </c>
      <c r="AE712" s="1" t="s">
        <v>77</v>
      </c>
      <c r="AF712" s="1" t="s">
        <v>77</v>
      </c>
      <c r="AG712" s="1" t="s">
        <v>77</v>
      </c>
      <c r="AH712" s="1" t="s">
        <v>77</v>
      </c>
      <c r="AI712" s="1" t="s">
        <v>77</v>
      </c>
      <c r="AJ712" s="1" t="s">
        <v>77</v>
      </c>
      <c r="AK712" s="1" t="s">
        <v>77</v>
      </c>
      <c r="AL712" s="1" t="s">
        <v>77</v>
      </c>
      <c r="AM712" s="1" t="s">
        <v>77</v>
      </c>
      <c r="AN712" s="1" t="s">
        <v>53</v>
      </c>
      <c r="AO712" s="1" t="s">
        <v>77</v>
      </c>
      <c r="AP712" s="1" t="s">
        <v>77</v>
      </c>
      <c r="AQ712" s="1" t="s">
        <v>77</v>
      </c>
      <c r="AR712" s="120" t="s">
        <v>77</v>
      </c>
      <c r="AS712" s="21"/>
      <c r="AT712" s="21"/>
      <c r="AU712" s="21"/>
      <c r="AV712" s="21"/>
      <c r="AW712" s="21"/>
      <c r="AX712" s="21"/>
      <c r="AY712" s="21"/>
      <c r="AZ712" s="21"/>
      <c r="BA712" s="21"/>
      <c r="BB712" s="21"/>
      <c r="BC712" s="21"/>
      <c r="BD712" s="21"/>
      <c r="BE712" s="21"/>
      <c r="BF712" s="21"/>
      <c r="BG712" s="21"/>
      <c r="BH712" s="21"/>
      <c r="BI712" s="21"/>
      <c r="BJ712" s="21"/>
      <c r="BK712" s="21"/>
      <c r="BL712" s="21"/>
      <c r="BM712" s="21"/>
      <c r="BN712" s="21"/>
      <c r="BO712" s="21"/>
      <c r="BP712" s="21"/>
      <c r="BQ712" s="21"/>
      <c r="BR712" s="21"/>
      <c r="BS712" s="21"/>
      <c r="BT712" s="21"/>
      <c r="BU712" s="21"/>
      <c r="BV712" s="21"/>
      <c r="BW712" s="21"/>
      <c r="BX712" s="21"/>
      <c r="BY712" s="21"/>
      <c r="BZ712" s="21"/>
      <c r="CA712" s="21"/>
      <c r="CB712" s="21"/>
      <c r="CC712" s="21"/>
      <c r="CD712" s="21"/>
      <c r="CE712" s="21"/>
      <c r="CF712" s="21"/>
      <c r="CG712" s="21"/>
      <c r="CH712" s="21"/>
      <c r="CI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21"/>
      <c r="DH712" s="21"/>
      <c r="DI712" s="21"/>
      <c r="DJ712" s="21"/>
      <c r="DK712" s="21"/>
      <c r="DL712" s="21"/>
      <c r="DM712" s="21"/>
      <c r="DN712" s="21"/>
      <c r="DO712" s="21"/>
      <c r="DP712" s="21"/>
      <c r="DQ712" s="21"/>
      <c r="DR712" s="21"/>
      <c r="DS712" s="21"/>
      <c r="DT712" s="21"/>
      <c r="DU712" s="21"/>
      <c r="DV712" s="21"/>
      <c r="DW712" s="21"/>
      <c r="DX712" s="21"/>
      <c r="DY712" s="21"/>
      <c r="DZ712" s="21"/>
      <c r="EA712" s="21"/>
      <c r="EB712" s="21"/>
      <c r="EC712" s="21"/>
      <c r="ED712" s="21"/>
      <c r="EE712" s="21"/>
      <c r="EF712" s="21"/>
      <c r="EG712" s="21"/>
      <c r="EH712" s="21"/>
      <c r="EI712" s="21"/>
      <c r="EJ712" s="21"/>
      <c r="EK712" s="21"/>
      <c r="EL712" s="21"/>
      <c r="EM712" s="21"/>
      <c r="EN712" s="21"/>
      <c r="EO712" s="21"/>
      <c r="EP712" s="21"/>
      <c r="EQ712" s="21"/>
      <c r="ER712" s="21"/>
      <c r="ES712" s="21"/>
      <c r="ET712" s="21"/>
      <c r="EU712" s="21"/>
      <c r="EV712" s="21"/>
      <c r="EW712" s="21"/>
      <c r="EX712" s="21"/>
      <c r="EY712" s="21"/>
      <c r="EZ712" s="21"/>
      <c r="FA712" s="21"/>
      <c r="FB712" s="21"/>
      <c r="FC712" s="21"/>
      <c r="FD712" s="21"/>
      <c r="FE712" s="21"/>
      <c r="FF712" s="21"/>
      <c r="FG712" s="21"/>
      <c r="FH712" s="21"/>
      <c r="FI712" s="21"/>
      <c r="FJ712" s="21"/>
      <c r="FK712" s="21"/>
      <c r="FL712" s="21"/>
      <c r="FM712" s="21"/>
      <c r="FN712" s="21"/>
      <c r="FO712" s="21"/>
      <c r="FP712" s="21"/>
      <c r="FQ712" s="21"/>
      <c r="FR712" s="21"/>
      <c r="FS712" s="21"/>
      <c r="FT712" s="21"/>
      <c r="FU712" s="21"/>
      <c r="FV712" s="21"/>
      <c r="FW712" s="21"/>
      <c r="FX712" s="21"/>
      <c r="FY712" s="21"/>
      <c r="FZ712" s="21"/>
      <c r="GA712" s="21"/>
      <c r="GB712" s="21"/>
      <c r="GC712" s="21"/>
      <c r="GD712" s="21"/>
      <c r="GE712" s="21"/>
      <c r="GF712" s="21"/>
      <c r="GG712" s="21"/>
      <c r="GH712" s="21"/>
      <c r="GI712" s="21"/>
      <c r="GJ712" s="21"/>
      <c r="GK712" s="21"/>
      <c r="GL712" s="21"/>
      <c r="GM712" s="21"/>
      <c r="GN712" s="21"/>
      <c r="GO712" s="21"/>
      <c r="GP712" s="21"/>
      <c r="GQ712" s="21"/>
      <c r="GR712" s="21"/>
      <c r="GS712" s="21"/>
      <c r="GT712" s="21"/>
      <c r="GU712" s="21"/>
      <c r="GV712" s="21"/>
      <c r="GW712" s="21"/>
      <c r="GX712" s="21"/>
      <c r="GY712" s="21"/>
      <c r="GZ712" s="21"/>
      <c r="HA712" s="21"/>
      <c r="HB712" s="21"/>
      <c r="HC712" s="21"/>
      <c r="HD712" s="21"/>
      <c r="HE712" s="21"/>
      <c r="HF712" s="21"/>
      <c r="HG712" s="21"/>
      <c r="HH712" s="21"/>
      <c r="HI712" s="21"/>
      <c r="HJ712" s="21"/>
      <c r="HK712" s="21"/>
      <c r="HL712" s="21"/>
      <c r="HM712" s="21"/>
      <c r="HN712" s="21"/>
      <c r="HO712" s="21"/>
      <c r="HP712" s="21"/>
      <c r="HQ712" s="21"/>
      <c r="HR712" s="21"/>
      <c r="HS712" s="21"/>
      <c r="HT712" s="21"/>
      <c r="HU712" s="21"/>
      <c r="HV712" s="21"/>
      <c r="HW712" s="21"/>
      <c r="HX712" s="21"/>
      <c r="HY712" s="21"/>
      <c r="HZ712" s="21"/>
      <c r="IA712" s="21"/>
      <c r="IB712" s="21"/>
      <c r="IC712" s="21"/>
      <c r="ID712" s="21"/>
      <c r="IE712" s="21"/>
      <c r="IF712" s="21"/>
      <c r="IG712" s="21"/>
      <c r="IH712" s="21"/>
      <c r="II712" s="21"/>
      <c r="IJ712" s="21"/>
      <c r="IK712" s="21"/>
      <c r="IL712" s="21"/>
      <c r="IM712" s="21"/>
      <c r="IN712" s="21"/>
      <c r="IO712" s="21"/>
      <c r="IP712" s="21"/>
      <c r="IQ712" s="21"/>
      <c r="IR712" s="21"/>
      <c r="IS712" s="21"/>
      <c r="IT712" s="21"/>
      <c r="IU712" s="21"/>
      <c r="IV712" s="21"/>
      <c r="IW712" s="21"/>
      <c r="IX712" s="21"/>
      <c r="IY712" s="21"/>
      <c r="IZ712" s="21"/>
      <c r="JA712" s="21"/>
      <c r="JB712" s="21"/>
      <c r="JC712" s="21"/>
      <c r="JD712" s="21"/>
      <c r="JE712" s="21"/>
      <c r="JF712" s="21"/>
      <c r="JG712" s="21"/>
      <c r="JH712" s="21"/>
      <c r="JI712" s="21"/>
      <c r="JJ712" s="21"/>
      <c r="JK712" s="21"/>
      <c r="JL712" s="21"/>
      <c r="JM712" s="21"/>
      <c r="JN712" s="21"/>
      <c r="JO712" s="21"/>
      <c r="JP712" s="21"/>
      <c r="JQ712" s="21"/>
      <c r="JR712" s="21"/>
      <c r="JS712" s="21"/>
      <c r="JT712" s="21"/>
      <c r="JU712" s="21"/>
      <c r="JV712" s="21"/>
      <c r="JW712" s="21"/>
      <c r="JX712" s="21"/>
      <c r="JY712" s="21"/>
    </row>
    <row r="713" spans="1:285" ht="31.5" customHeight="1">
      <c r="A713" s="4371" t="s">
        <v>341</v>
      </c>
      <c r="B713" s="5">
        <f t="shared" si="36"/>
        <v>0.48571428571428571</v>
      </c>
      <c r="C713" s="98">
        <v>17</v>
      </c>
      <c r="D713" s="107">
        <v>35</v>
      </c>
      <c r="E713" s="1269" t="s">
        <v>58</v>
      </c>
      <c r="F713" s="73" t="s">
        <v>316</v>
      </c>
      <c r="G713" s="10" t="s">
        <v>53</v>
      </c>
      <c r="H713" s="73" t="s">
        <v>54</v>
      </c>
      <c r="I713" s="10" t="s">
        <v>53</v>
      </c>
      <c r="J713" s="10" t="s">
        <v>53</v>
      </c>
      <c r="K713" s="13" t="s">
        <v>53</v>
      </c>
      <c r="L713" s="10" t="s">
        <v>53</v>
      </c>
      <c r="M713" s="73" t="s">
        <v>54</v>
      </c>
      <c r="N713" s="10" t="s">
        <v>53</v>
      </c>
      <c r="O713" s="73" t="s">
        <v>54</v>
      </c>
      <c r="P713" s="73" t="s">
        <v>53</v>
      </c>
      <c r="Q713" s="73" t="s">
        <v>54</v>
      </c>
      <c r="R713" s="73" t="s">
        <v>54</v>
      </c>
      <c r="S713" s="10" t="s">
        <v>53</v>
      </c>
      <c r="T713" s="10" t="s">
        <v>53</v>
      </c>
      <c r="U713" s="73" t="s">
        <v>54</v>
      </c>
      <c r="V713" s="73" t="s">
        <v>53</v>
      </c>
      <c r="W713" s="73" t="s">
        <v>54</v>
      </c>
      <c r="X713" s="73" t="s">
        <v>54</v>
      </c>
      <c r="Y713" s="9" t="s">
        <v>54</v>
      </c>
      <c r="Z713" s="73" t="s">
        <v>54</v>
      </c>
      <c r="AA713" s="10" t="s">
        <v>53</v>
      </c>
      <c r="AB713" s="73" t="s">
        <v>58</v>
      </c>
      <c r="AC713" s="101" t="s">
        <v>54</v>
      </c>
      <c r="AD713" s="73" t="s">
        <v>53</v>
      </c>
      <c r="AE713" s="73" t="s">
        <v>316</v>
      </c>
      <c r="AF713" s="73" t="s">
        <v>53</v>
      </c>
      <c r="AG713" s="73" t="s">
        <v>54</v>
      </c>
      <c r="AH713" s="73" t="s">
        <v>316</v>
      </c>
      <c r="AI713" s="73" t="s">
        <v>54</v>
      </c>
      <c r="AJ713" s="10" t="s">
        <v>53</v>
      </c>
      <c r="AK713" s="73" t="s">
        <v>54</v>
      </c>
      <c r="AL713" s="73" t="s">
        <v>57</v>
      </c>
      <c r="AM713" s="73" t="s">
        <v>53</v>
      </c>
      <c r="AN713" s="10" t="s">
        <v>53</v>
      </c>
      <c r="AO713" s="73" t="s">
        <v>53</v>
      </c>
      <c r="AP713" s="73" t="s">
        <v>54</v>
      </c>
      <c r="AQ713" s="73" t="s">
        <v>54</v>
      </c>
      <c r="AR713" s="155" t="s">
        <v>54</v>
      </c>
      <c r="AS713" s="21"/>
      <c r="AT713" s="21"/>
      <c r="AU713" s="21"/>
      <c r="AV713" s="21"/>
      <c r="AW713" s="21"/>
      <c r="AX713" s="21"/>
      <c r="AY713" s="21"/>
      <c r="AZ713" s="21"/>
      <c r="BA713" s="21"/>
      <c r="BB713" s="21"/>
      <c r="BC713" s="21"/>
      <c r="BD713" s="21"/>
      <c r="BE713" s="21"/>
      <c r="BF713" s="21"/>
      <c r="BG713" s="21"/>
      <c r="BH713" s="21"/>
      <c r="BI713" s="21"/>
      <c r="BJ713" s="21"/>
      <c r="BK713" s="21"/>
      <c r="BL713" s="21"/>
      <c r="BM713" s="21"/>
      <c r="BN713" s="21"/>
      <c r="BO713" s="21"/>
      <c r="BP713" s="21"/>
      <c r="BQ713" s="21"/>
      <c r="BR713" s="21"/>
      <c r="BS713" s="21"/>
      <c r="BT713" s="21"/>
      <c r="BU713" s="21"/>
      <c r="BV713" s="21"/>
      <c r="BW713" s="21"/>
      <c r="BX713" s="21"/>
      <c r="BY713" s="21"/>
      <c r="BZ713" s="21"/>
      <c r="CA713" s="21"/>
      <c r="CB713" s="21"/>
      <c r="CC713" s="21"/>
      <c r="CD713" s="21"/>
      <c r="CE713" s="21"/>
      <c r="CF713" s="21"/>
      <c r="CG713" s="21"/>
      <c r="CH713" s="21"/>
      <c r="CI713" s="21"/>
      <c r="CJ713" s="21"/>
      <c r="CK713" s="21"/>
      <c r="CL713" s="21"/>
      <c r="CM713" s="21"/>
      <c r="CN713" s="21"/>
      <c r="CO713" s="21"/>
      <c r="CP713" s="21"/>
      <c r="CQ713" s="21"/>
      <c r="CR713" s="21"/>
      <c r="CS713" s="21"/>
      <c r="CT713" s="21"/>
      <c r="CU713" s="21"/>
      <c r="CV713" s="21"/>
      <c r="CW713" s="21"/>
      <c r="CX713" s="21"/>
      <c r="CY713" s="21"/>
      <c r="CZ713" s="21"/>
      <c r="DA713" s="21"/>
      <c r="DB713" s="21"/>
      <c r="DC713" s="21"/>
      <c r="DD713" s="21"/>
      <c r="DE713" s="21"/>
      <c r="DF713" s="21"/>
      <c r="DG713" s="21"/>
      <c r="DH713" s="21"/>
      <c r="DI713" s="21"/>
      <c r="DJ713" s="21"/>
      <c r="DK713" s="21"/>
      <c r="DL713" s="21"/>
      <c r="DM713" s="21"/>
      <c r="DN713" s="21"/>
      <c r="DO713" s="21"/>
      <c r="DP713" s="21"/>
      <c r="DQ713" s="21"/>
      <c r="DR713" s="21"/>
      <c r="DS713" s="21"/>
      <c r="DT713" s="21"/>
      <c r="DU713" s="21"/>
      <c r="DV713" s="21"/>
      <c r="DW713" s="21"/>
      <c r="DX713" s="21"/>
      <c r="DY713" s="21"/>
      <c r="DZ713" s="21"/>
      <c r="EA713" s="21"/>
      <c r="EB713" s="21"/>
      <c r="EC713" s="21"/>
      <c r="ED713" s="21"/>
      <c r="EE713" s="21"/>
      <c r="EF713" s="21"/>
      <c r="EG713" s="21"/>
      <c r="EH713" s="21"/>
      <c r="EI713" s="21"/>
      <c r="EJ713" s="21"/>
      <c r="EK713" s="21"/>
      <c r="EL713" s="21"/>
      <c r="EM713" s="21"/>
      <c r="EN713" s="21"/>
      <c r="EO713" s="21"/>
      <c r="EP713" s="21"/>
      <c r="EQ713" s="21"/>
      <c r="ER713" s="21"/>
      <c r="ES713" s="21"/>
      <c r="ET713" s="21"/>
      <c r="EU713" s="21"/>
      <c r="EV713" s="21"/>
      <c r="EW713" s="21"/>
      <c r="EX713" s="21"/>
      <c r="EY713" s="21"/>
      <c r="EZ713" s="21"/>
      <c r="FA713" s="21"/>
      <c r="FB713" s="21"/>
      <c r="FC713" s="21"/>
      <c r="FD713" s="21"/>
      <c r="FE713" s="21"/>
      <c r="FF713" s="21"/>
      <c r="FG713" s="21"/>
      <c r="FH713" s="21"/>
      <c r="FI713" s="21"/>
      <c r="FJ713" s="21"/>
      <c r="FK713" s="21"/>
      <c r="FL713" s="21"/>
      <c r="FM713" s="21"/>
      <c r="FN713" s="21"/>
      <c r="FO713" s="21"/>
      <c r="FP713" s="21"/>
      <c r="FQ713" s="21"/>
      <c r="FR713" s="21"/>
      <c r="FS713" s="21"/>
      <c r="FT713" s="21"/>
      <c r="FU713" s="21"/>
      <c r="FV713" s="21"/>
      <c r="FW713" s="21"/>
      <c r="FX713" s="21"/>
      <c r="FY713" s="21"/>
      <c r="FZ713" s="21"/>
      <c r="GA713" s="21"/>
      <c r="GB713" s="21"/>
      <c r="GC713" s="21"/>
      <c r="GD713" s="21"/>
      <c r="GE713" s="21"/>
      <c r="GF713" s="21"/>
      <c r="GG713" s="21"/>
      <c r="GH713" s="21"/>
      <c r="GI713" s="21"/>
      <c r="GJ713" s="21"/>
      <c r="GK713" s="21"/>
      <c r="GL713" s="21"/>
      <c r="GM713" s="21"/>
      <c r="GN713" s="21"/>
      <c r="GO713" s="21"/>
      <c r="GP713" s="21"/>
      <c r="GQ713" s="21"/>
      <c r="GR713" s="21"/>
      <c r="GS713" s="21"/>
      <c r="GT713" s="21"/>
      <c r="GU713" s="21"/>
      <c r="GV713" s="21"/>
      <c r="GW713" s="21"/>
      <c r="GX713" s="21"/>
      <c r="GY713" s="21"/>
      <c r="GZ713" s="21"/>
      <c r="HA713" s="21"/>
      <c r="HB713" s="21"/>
      <c r="HC713" s="21"/>
      <c r="HD713" s="21"/>
      <c r="HE713" s="21"/>
      <c r="HF713" s="21"/>
      <c r="HG713" s="21"/>
      <c r="HH713" s="21"/>
      <c r="HI713" s="21"/>
      <c r="HJ713" s="21"/>
      <c r="HK713" s="21"/>
      <c r="HL713" s="21"/>
      <c r="HM713" s="21"/>
      <c r="HN713" s="21"/>
      <c r="HO713" s="21"/>
      <c r="HP713" s="21"/>
      <c r="HQ713" s="21"/>
      <c r="HR713" s="21"/>
      <c r="HS713" s="21"/>
      <c r="HT713" s="21"/>
      <c r="HU713" s="21"/>
      <c r="HV713" s="21"/>
      <c r="HW713" s="21"/>
      <c r="HX713" s="21"/>
      <c r="HY713" s="21"/>
      <c r="HZ713" s="21"/>
      <c r="IA713" s="21"/>
      <c r="IB713" s="21"/>
      <c r="IC713" s="21"/>
      <c r="ID713" s="21"/>
      <c r="IE713" s="21"/>
      <c r="IF713" s="21"/>
      <c r="IG713" s="21"/>
      <c r="IH713" s="21"/>
      <c r="II713" s="21"/>
      <c r="IJ713" s="21"/>
      <c r="IK713" s="21"/>
      <c r="IL713" s="21"/>
      <c r="IM713" s="21"/>
      <c r="IN713" s="21"/>
      <c r="IO713" s="21"/>
      <c r="IP713" s="21"/>
      <c r="IQ713" s="21"/>
      <c r="IR713" s="21"/>
      <c r="IS713" s="21"/>
      <c r="IT713" s="21"/>
      <c r="IU713" s="21"/>
      <c r="IV713" s="21"/>
      <c r="IW713" s="21"/>
      <c r="IX713" s="21"/>
      <c r="IY713" s="21"/>
      <c r="IZ713" s="21"/>
      <c r="JA713" s="21"/>
      <c r="JB713" s="21"/>
      <c r="JC713" s="21"/>
      <c r="JD713" s="21"/>
      <c r="JE713" s="21"/>
      <c r="JF713" s="21"/>
      <c r="JG713" s="21"/>
      <c r="JH713" s="21"/>
      <c r="JI713" s="21"/>
      <c r="JJ713" s="21"/>
      <c r="JK713" s="21"/>
      <c r="JL713" s="21"/>
      <c r="JM713" s="21"/>
      <c r="JN713" s="21"/>
      <c r="JO713" s="21"/>
      <c r="JP713" s="21"/>
      <c r="JQ713" s="21"/>
      <c r="JR713" s="21"/>
      <c r="JS713" s="21"/>
      <c r="JT713" s="21"/>
      <c r="JU713" s="21"/>
      <c r="JV713" s="21"/>
      <c r="JW713" s="21"/>
      <c r="JX713" s="21"/>
      <c r="JY713" s="21"/>
    </row>
    <row r="714" spans="1:285" ht="31.5" customHeight="1">
      <c r="A714" s="4375" t="s">
        <v>342</v>
      </c>
      <c r="B714" s="27"/>
      <c r="C714" s="27"/>
      <c r="D714" s="118"/>
      <c r="E714" s="61"/>
      <c r="F714" s="61"/>
      <c r="G714" s="61"/>
      <c r="H714" s="61"/>
      <c r="I714" s="61"/>
      <c r="J714" s="61"/>
      <c r="K714" s="61"/>
      <c r="L714" s="61"/>
      <c r="M714" s="61"/>
      <c r="N714" s="61"/>
      <c r="O714" s="61"/>
      <c r="P714" s="61"/>
      <c r="Q714" s="61"/>
      <c r="R714" s="61"/>
      <c r="S714" s="61"/>
      <c r="T714" s="61"/>
      <c r="U714" s="61"/>
      <c r="V714" s="61"/>
      <c r="W714" s="61"/>
      <c r="X714" s="61"/>
      <c r="Y714" s="61"/>
      <c r="Z714" s="61"/>
      <c r="AA714" s="61"/>
      <c r="AB714" s="61"/>
      <c r="AC714" s="61"/>
      <c r="AD714" s="61"/>
      <c r="AE714" s="61"/>
      <c r="AF714" s="61"/>
      <c r="AG714" s="61"/>
      <c r="AH714" s="61"/>
      <c r="AI714" s="61"/>
      <c r="AJ714" s="61"/>
      <c r="AK714" s="61"/>
      <c r="AL714" s="61"/>
      <c r="AM714" s="61"/>
      <c r="AN714" s="61"/>
      <c r="AO714" s="61"/>
      <c r="AP714" s="61"/>
      <c r="AQ714" s="61"/>
      <c r="AR714" s="130"/>
      <c r="AS714" s="21"/>
      <c r="AT714" s="21"/>
      <c r="AU714" s="21"/>
      <c r="AV714" s="21"/>
      <c r="AW714" s="21"/>
      <c r="AX714" s="21"/>
      <c r="AY714" s="21"/>
      <c r="AZ714" s="21"/>
      <c r="BA714" s="21"/>
      <c r="BB714" s="21"/>
      <c r="BC714" s="21"/>
      <c r="BD714" s="21"/>
      <c r="BE714" s="21"/>
      <c r="BF714" s="21"/>
      <c r="BG714" s="21"/>
      <c r="BH714" s="21"/>
      <c r="BI714" s="21"/>
      <c r="BJ714" s="21"/>
      <c r="BK714" s="21"/>
      <c r="BL714" s="21"/>
      <c r="BM714" s="21"/>
      <c r="BN714" s="21"/>
      <c r="BO714" s="21"/>
      <c r="BP714" s="21"/>
      <c r="BQ714" s="21"/>
      <c r="BR714" s="21"/>
      <c r="BS714" s="21"/>
      <c r="BT714" s="21"/>
      <c r="BU714" s="21"/>
      <c r="BV714" s="21"/>
      <c r="BW714" s="21"/>
      <c r="BX714" s="21"/>
      <c r="BY714" s="21"/>
      <c r="BZ714" s="21"/>
      <c r="CA714" s="21"/>
      <c r="CB714" s="21"/>
      <c r="CC714" s="21"/>
      <c r="CD714" s="21"/>
      <c r="CE714" s="21"/>
      <c r="CF714" s="21"/>
      <c r="CG714" s="21"/>
      <c r="CH714" s="21"/>
      <c r="CI714" s="21"/>
      <c r="CJ714" s="21"/>
      <c r="CK714" s="21"/>
      <c r="CL714" s="21"/>
      <c r="CM714" s="21"/>
      <c r="CN714" s="21"/>
      <c r="CO714" s="21"/>
      <c r="CP714" s="21"/>
      <c r="CQ714" s="21"/>
      <c r="CR714" s="21"/>
      <c r="CS714" s="21"/>
      <c r="CT714" s="21"/>
      <c r="CU714" s="21"/>
      <c r="CV714" s="21"/>
      <c r="CW714" s="21"/>
      <c r="CX714" s="21"/>
      <c r="CY714" s="21"/>
      <c r="CZ714" s="21"/>
      <c r="DA714" s="21"/>
      <c r="DB714" s="21"/>
      <c r="DC714" s="21"/>
      <c r="DD714" s="21"/>
      <c r="DE714" s="21"/>
      <c r="DF714" s="21"/>
      <c r="DG714" s="21"/>
      <c r="DH714" s="21"/>
      <c r="DI714" s="21"/>
      <c r="DJ714" s="21"/>
      <c r="DK714" s="21"/>
      <c r="DL714" s="21"/>
      <c r="DM714" s="21"/>
      <c r="DN714" s="21"/>
      <c r="DO714" s="21"/>
      <c r="DP714" s="21"/>
      <c r="DQ714" s="21"/>
      <c r="DR714" s="21"/>
      <c r="DS714" s="21"/>
      <c r="DT714" s="21"/>
      <c r="DU714" s="21"/>
      <c r="DV714" s="21"/>
      <c r="DW714" s="21"/>
      <c r="DX714" s="21"/>
      <c r="DY714" s="21"/>
      <c r="DZ714" s="21"/>
      <c r="EA714" s="21"/>
      <c r="EB714" s="21"/>
      <c r="EC714" s="21"/>
      <c r="ED714" s="21"/>
      <c r="EE714" s="21"/>
      <c r="EF714" s="21"/>
      <c r="EG714" s="21"/>
      <c r="EH714" s="21"/>
      <c r="EI714" s="21"/>
      <c r="EJ714" s="21"/>
      <c r="EK714" s="21"/>
      <c r="EL714" s="21"/>
      <c r="EM714" s="21"/>
      <c r="EN714" s="21"/>
      <c r="EO714" s="21"/>
      <c r="EP714" s="21"/>
      <c r="EQ714" s="21"/>
      <c r="ER714" s="21"/>
      <c r="ES714" s="21"/>
      <c r="ET714" s="21"/>
      <c r="EU714" s="21"/>
      <c r="EV714" s="21"/>
      <c r="EW714" s="21"/>
      <c r="EX714" s="21"/>
      <c r="EY714" s="21"/>
      <c r="EZ714" s="21"/>
      <c r="FA714" s="21"/>
      <c r="FB714" s="21"/>
      <c r="FC714" s="21"/>
      <c r="FD714" s="21"/>
      <c r="FE714" s="21"/>
      <c r="FF714" s="21"/>
      <c r="FG714" s="21"/>
      <c r="FH714" s="21"/>
      <c r="FI714" s="21"/>
      <c r="FJ714" s="21"/>
      <c r="FK714" s="21"/>
      <c r="FL714" s="21"/>
      <c r="FM714" s="21"/>
      <c r="FN714" s="21"/>
      <c r="FO714" s="21"/>
      <c r="FP714" s="21"/>
      <c r="FQ714" s="21"/>
      <c r="FR714" s="21"/>
      <c r="FS714" s="21"/>
      <c r="FT714" s="21"/>
      <c r="FU714" s="21"/>
      <c r="FV714" s="21"/>
      <c r="FW714" s="21"/>
      <c r="FX714" s="21"/>
      <c r="FY714" s="21"/>
      <c r="FZ714" s="21"/>
      <c r="GA714" s="21"/>
      <c r="GB714" s="21"/>
      <c r="GC714" s="21"/>
      <c r="GD714" s="21"/>
      <c r="GE714" s="21"/>
      <c r="GF714" s="21"/>
      <c r="GG714" s="21"/>
      <c r="GH714" s="21"/>
      <c r="GI714" s="21"/>
      <c r="GJ714" s="21"/>
      <c r="GK714" s="21"/>
      <c r="GL714" s="21"/>
      <c r="GM714" s="21"/>
      <c r="GN714" s="21"/>
      <c r="GO714" s="21"/>
      <c r="GP714" s="21"/>
      <c r="GQ714" s="21"/>
      <c r="GR714" s="21"/>
      <c r="GS714" s="21"/>
      <c r="GT714" s="21"/>
      <c r="GU714" s="21"/>
      <c r="GV714" s="21"/>
      <c r="GW714" s="21"/>
      <c r="GX714" s="21"/>
      <c r="GY714" s="21"/>
      <c r="GZ714" s="21"/>
      <c r="HA714" s="21"/>
      <c r="HB714" s="21"/>
      <c r="HC714" s="21"/>
      <c r="HD714" s="21"/>
      <c r="HE714" s="21"/>
      <c r="HF714" s="21"/>
      <c r="HG714" s="21"/>
      <c r="HH714" s="21"/>
      <c r="HI714" s="21"/>
      <c r="HJ714" s="21"/>
      <c r="HK714" s="21"/>
      <c r="HL714" s="21"/>
      <c r="HM714" s="21"/>
      <c r="HN714" s="21"/>
      <c r="HO714" s="21"/>
      <c r="HP714" s="21"/>
      <c r="HQ714" s="21"/>
      <c r="HR714" s="21"/>
      <c r="HS714" s="21"/>
      <c r="HT714" s="21"/>
      <c r="HU714" s="21"/>
      <c r="HV714" s="21"/>
      <c r="HW714" s="21"/>
      <c r="HX714" s="21"/>
      <c r="HY714" s="21"/>
      <c r="HZ714" s="21"/>
      <c r="IA714" s="21"/>
      <c r="IB714" s="21"/>
      <c r="IC714" s="21"/>
      <c r="ID714" s="21"/>
      <c r="IE714" s="21"/>
      <c r="IF714" s="21"/>
      <c r="IG714" s="21"/>
      <c r="IH714" s="21"/>
      <c r="II714" s="21"/>
      <c r="IJ714" s="21"/>
      <c r="IK714" s="21"/>
      <c r="IL714" s="21"/>
      <c r="IM714" s="21"/>
      <c r="IN714" s="21"/>
      <c r="IO714" s="21"/>
      <c r="IP714" s="21"/>
      <c r="IQ714" s="21"/>
      <c r="IR714" s="21"/>
      <c r="IS714" s="21"/>
      <c r="IT714" s="21"/>
      <c r="IU714" s="21"/>
      <c r="IV714" s="21"/>
      <c r="IW714" s="21"/>
      <c r="IX714" s="21"/>
      <c r="IY714" s="21"/>
      <c r="IZ714" s="21"/>
      <c r="JA714" s="21"/>
      <c r="JB714" s="21"/>
      <c r="JC714" s="21"/>
      <c r="JD714" s="21"/>
      <c r="JE714" s="21"/>
      <c r="JF714" s="21"/>
      <c r="JG714" s="21"/>
      <c r="JH714" s="21"/>
      <c r="JI714" s="21"/>
      <c r="JJ714" s="21"/>
      <c r="JK714" s="21"/>
      <c r="JL714" s="21"/>
      <c r="JM714" s="21"/>
      <c r="JN714" s="21"/>
      <c r="JO714" s="21"/>
      <c r="JP714" s="21"/>
      <c r="JQ714" s="21"/>
      <c r="JR714" s="21"/>
      <c r="JS714" s="21"/>
      <c r="JT714" s="21"/>
      <c r="JU714" s="21"/>
      <c r="JV714" s="21"/>
      <c r="JW714" s="21"/>
      <c r="JX714" s="21"/>
      <c r="JY714" s="21"/>
    </row>
    <row r="715" spans="1:285" ht="31.5" customHeight="1">
      <c r="A715" s="4340" t="s">
        <v>110</v>
      </c>
      <c r="B715" s="20"/>
      <c r="C715" s="20"/>
      <c r="D715" s="119"/>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45"/>
      <c r="AG715" s="45"/>
      <c r="AH715" s="45"/>
      <c r="AI715" s="45"/>
      <c r="AJ715" s="45"/>
      <c r="AK715" s="45"/>
      <c r="AL715" s="45"/>
      <c r="AM715" s="45"/>
      <c r="AN715" s="45"/>
      <c r="AO715" s="45"/>
      <c r="AP715" s="45"/>
      <c r="AQ715" s="45"/>
      <c r="AR715" s="127"/>
      <c r="AS715" s="21"/>
      <c r="AT715" s="21"/>
      <c r="AU715" s="21"/>
      <c r="AV715" s="21"/>
      <c r="AW715" s="21"/>
      <c r="AX715" s="21"/>
      <c r="AY715" s="21"/>
      <c r="AZ715" s="21"/>
      <c r="BA715" s="21"/>
      <c r="BB715" s="21"/>
      <c r="BC715" s="21"/>
      <c r="BD715" s="21"/>
      <c r="BE715" s="21"/>
      <c r="BF715" s="21"/>
      <c r="BG715" s="21"/>
      <c r="BH715" s="21"/>
      <c r="BI715" s="21"/>
      <c r="BJ715" s="21"/>
      <c r="BK715" s="21"/>
      <c r="BL715" s="21"/>
      <c r="BM715" s="21"/>
      <c r="BN715" s="21"/>
      <c r="BO715" s="21"/>
      <c r="BP715" s="21"/>
      <c r="BQ715" s="21"/>
      <c r="BR715" s="21"/>
      <c r="BS715" s="21"/>
      <c r="BT715" s="21"/>
      <c r="BU715" s="21"/>
      <c r="BV715" s="21"/>
      <c r="BW715" s="21"/>
      <c r="BX715" s="21"/>
      <c r="BY715" s="21"/>
      <c r="BZ715" s="21"/>
      <c r="CA715" s="21"/>
      <c r="CB715" s="21"/>
      <c r="CC715" s="21"/>
      <c r="CD715" s="21"/>
      <c r="CE715" s="21"/>
      <c r="CF715" s="21"/>
      <c r="CG715" s="21"/>
      <c r="CH715" s="21"/>
      <c r="CI715" s="21"/>
      <c r="CJ715" s="21"/>
      <c r="CK715" s="21"/>
      <c r="CL715" s="21"/>
      <c r="CM715" s="21"/>
      <c r="CN715" s="21"/>
      <c r="CO715" s="21"/>
      <c r="CP715" s="21"/>
      <c r="CQ715" s="21"/>
      <c r="CR715" s="21"/>
      <c r="CS715" s="21"/>
      <c r="CT715" s="21"/>
      <c r="CU715" s="21"/>
      <c r="CV715" s="21"/>
      <c r="CW715" s="21"/>
      <c r="CX715" s="21"/>
      <c r="CY715" s="21"/>
      <c r="CZ715" s="21"/>
      <c r="DA715" s="21"/>
      <c r="DB715" s="21"/>
      <c r="DC715" s="21"/>
      <c r="DD715" s="21"/>
      <c r="DE715" s="21"/>
      <c r="DF715" s="21"/>
      <c r="DG715" s="21"/>
      <c r="DH715" s="21"/>
      <c r="DI715" s="21"/>
      <c r="DJ715" s="21"/>
      <c r="DK715" s="21"/>
      <c r="DL715" s="21"/>
      <c r="DM715" s="21"/>
      <c r="DN715" s="21"/>
      <c r="DO715" s="21"/>
      <c r="DP715" s="21"/>
      <c r="DQ715" s="21"/>
      <c r="DR715" s="21"/>
      <c r="DS715" s="21"/>
      <c r="DT715" s="21"/>
      <c r="DU715" s="21"/>
      <c r="DV715" s="21"/>
      <c r="DW715" s="21"/>
      <c r="DX715" s="21"/>
      <c r="DY715" s="21"/>
      <c r="DZ715" s="21"/>
      <c r="EA715" s="21"/>
      <c r="EB715" s="21"/>
      <c r="EC715" s="21"/>
      <c r="ED715" s="21"/>
      <c r="EE715" s="21"/>
      <c r="EF715" s="21"/>
      <c r="EG715" s="21"/>
      <c r="EH715" s="21"/>
      <c r="EI715" s="21"/>
      <c r="EJ715" s="21"/>
      <c r="EK715" s="21"/>
      <c r="EL715" s="21"/>
      <c r="EM715" s="21"/>
      <c r="EN715" s="21"/>
      <c r="EO715" s="21"/>
      <c r="EP715" s="21"/>
      <c r="EQ715" s="21"/>
      <c r="ER715" s="21"/>
      <c r="ES715" s="21"/>
      <c r="ET715" s="21"/>
      <c r="EU715" s="21"/>
      <c r="EV715" s="21"/>
      <c r="EW715" s="21"/>
      <c r="EX715" s="21"/>
      <c r="EY715" s="21"/>
      <c r="EZ715" s="21"/>
      <c r="FA715" s="21"/>
      <c r="FB715" s="21"/>
      <c r="FC715" s="21"/>
      <c r="FD715" s="21"/>
      <c r="FE715" s="21"/>
      <c r="FF715" s="21"/>
      <c r="FG715" s="21"/>
      <c r="FH715" s="21"/>
      <c r="FI715" s="21"/>
      <c r="FJ715" s="21"/>
      <c r="FK715" s="21"/>
      <c r="FL715" s="21"/>
      <c r="FM715" s="21"/>
      <c r="FN715" s="21"/>
      <c r="FO715" s="21"/>
      <c r="FP715" s="21"/>
      <c r="FQ715" s="21"/>
      <c r="FR715" s="21"/>
      <c r="FS715" s="21"/>
      <c r="FT715" s="21"/>
      <c r="FU715" s="21"/>
      <c r="FV715" s="21"/>
      <c r="FW715" s="21"/>
      <c r="FX715" s="21"/>
      <c r="FY715" s="21"/>
      <c r="FZ715" s="21"/>
      <c r="GA715" s="21"/>
      <c r="GB715" s="21"/>
      <c r="GC715" s="21"/>
      <c r="GD715" s="21"/>
      <c r="GE715" s="21"/>
      <c r="GF715" s="21"/>
      <c r="GG715" s="21"/>
      <c r="GH715" s="21"/>
      <c r="GI715" s="21"/>
      <c r="GJ715" s="21"/>
      <c r="GK715" s="21"/>
      <c r="GL715" s="21"/>
      <c r="GM715" s="21"/>
      <c r="GN715" s="21"/>
      <c r="GO715" s="21"/>
      <c r="GP715" s="21"/>
      <c r="GQ715" s="21"/>
      <c r="GR715" s="21"/>
      <c r="GS715" s="21"/>
      <c r="GT715" s="21"/>
      <c r="GU715" s="21"/>
      <c r="GV715" s="21"/>
      <c r="GW715" s="21"/>
      <c r="GX715" s="21"/>
      <c r="GY715" s="21"/>
      <c r="GZ715" s="21"/>
      <c r="HA715" s="21"/>
      <c r="HB715" s="21"/>
      <c r="HC715" s="21"/>
      <c r="HD715" s="21"/>
      <c r="HE715" s="21"/>
      <c r="HF715" s="21"/>
      <c r="HG715" s="21"/>
      <c r="HH715" s="21"/>
      <c r="HI715" s="21"/>
      <c r="HJ715" s="21"/>
      <c r="HK715" s="21"/>
      <c r="HL715" s="21"/>
      <c r="HM715" s="21"/>
      <c r="HN715" s="21"/>
      <c r="HO715" s="21"/>
      <c r="HP715" s="21"/>
      <c r="HQ715" s="21"/>
      <c r="HR715" s="21"/>
      <c r="HS715" s="21"/>
      <c r="HT715" s="21"/>
      <c r="HU715" s="21"/>
      <c r="HV715" s="21"/>
      <c r="HW715" s="21"/>
      <c r="HX715" s="21"/>
      <c r="HY715" s="21"/>
      <c r="HZ715" s="21"/>
      <c r="IA715" s="21"/>
      <c r="IB715" s="21"/>
      <c r="IC715" s="21"/>
      <c r="ID715" s="21"/>
      <c r="IE715" s="21"/>
      <c r="IF715" s="21"/>
      <c r="IG715" s="21"/>
      <c r="IH715" s="21"/>
      <c r="II715" s="21"/>
      <c r="IJ715" s="21"/>
      <c r="IK715" s="21"/>
      <c r="IL715" s="21"/>
      <c r="IM715" s="21"/>
      <c r="IN715" s="21"/>
      <c r="IO715" s="21"/>
      <c r="IP715" s="21"/>
      <c r="IQ715" s="21"/>
      <c r="IR715" s="21"/>
      <c r="IS715" s="21"/>
      <c r="IT715" s="21"/>
      <c r="IU715" s="21"/>
      <c r="IV715" s="21"/>
      <c r="IW715" s="21"/>
      <c r="IX715" s="21"/>
      <c r="IY715" s="21"/>
      <c r="IZ715" s="21"/>
      <c r="JA715" s="21"/>
      <c r="JB715" s="21"/>
      <c r="JC715" s="21"/>
      <c r="JD715" s="21"/>
      <c r="JE715" s="21"/>
      <c r="JF715" s="21"/>
      <c r="JG715" s="21"/>
      <c r="JH715" s="21"/>
      <c r="JI715" s="21"/>
      <c r="JJ715" s="21"/>
      <c r="JK715" s="21"/>
      <c r="JL715" s="21"/>
      <c r="JM715" s="21"/>
      <c r="JN715" s="21"/>
      <c r="JO715" s="21"/>
      <c r="JP715" s="21"/>
      <c r="JQ715" s="21"/>
      <c r="JR715" s="21"/>
      <c r="JS715" s="21"/>
      <c r="JT715" s="21"/>
      <c r="JU715" s="21"/>
      <c r="JV715" s="21"/>
      <c r="JW715" s="21"/>
      <c r="JX715" s="21"/>
      <c r="JY715" s="21"/>
    </row>
    <row r="716" spans="1:285" ht="16.5" customHeight="1">
      <c r="A716" s="4329" t="s">
        <v>343</v>
      </c>
      <c r="B716" s="5">
        <f>C716/D716</f>
        <v>0.34210526315789475</v>
      </c>
      <c r="C716" s="1">
        <v>13</v>
      </c>
      <c r="D716" s="107">
        <v>38</v>
      </c>
      <c r="E716" s="102" t="s">
        <v>77</v>
      </c>
      <c r="F716" s="95" t="s">
        <v>77</v>
      </c>
      <c r="G716" s="95" t="s">
        <v>77</v>
      </c>
      <c r="H716" s="95" t="s">
        <v>53</v>
      </c>
      <c r="I716" s="95" t="s">
        <v>77</v>
      </c>
      <c r="J716" s="95" t="s">
        <v>53</v>
      </c>
      <c r="K716" s="103" t="s">
        <v>77</v>
      </c>
      <c r="L716" s="95" t="s">
        <v>77</v>
      </c>
      <c r="M716" s="95" t="s">
        <v>77</v>
      </c>
      <c r="N716" s="95" t="s">
        <v>77</v>
      </c>
      <c r="O716" s="95" t="s">
        <v>77</v>
      </c>
      <c r="P716" s="95" t="s">
        <v>53</v>
      </c>
      <c r="Q716" s="95" t="s">
        <v>77</v>
      </c>
      <c r="R716" s="95" t="s">
        <v>77</v>
      </c>
      <c r="S716" s="95" t="s">
        <v>53</v>
      </c>
      <c r="T716" s="95" t="s">
        <v>77</v>
      </c>
      <c r="U716" s="95" t="s">
        <v>53</v>
      </c>
      <c r="V716" s="95" t="s">
        <v>77</v>
      </c>
      <c r="W716" s="95" t="s">
        <v>53</v>
      </c>
      <c r="X716" s="95" t="s">
        <v>77</v>
      </c>
      <c r="Y716" s="95" t="s">
        <v>77</v>
      </c>
      <c r="Z716" s="95" t="s">
        <v>77</v>
      </c>
      <c r="AA716" s="95" t="s">
        <v>77</v>
      </c>
      <c r="AB716" s="95" t="s">
        <v>77</v>
      </c>
      <c r="AC716" s="95" t="s">
        <v>77</v>
      </c>
      <c r="AD716" s="95" t="s">
        <v>77</v>
      </c>
      <c r="AE716" s="95" t="s">
        <v>53</v>
      </c>
      <c r="AF716" s="95" t="s">
        <v>77</v>
      </c>
      <c r="AG716" s="95" t="s">
        <v>77</v>
      </c>
      <c r="AH716" s="95" t="s">
        <v>77</v>
      </c>
      <c r="AI716" s="95" t="s">
        <v>77</v>
      </c>
      <c r="AJ716" s="95" t="s">
        <v>77</v>
      </c>
      <c r="AK716" s="95" t="s">
        <v>77</v>
      </c>
      <c r="AL716" s="95" t="s">
        <v>77</v>
      </c>
      <c r="AM716" s="95" t="s">
        <v>53</v>
      </c>
      <c r="AN716" s="95" t="s">
        <v>77</v>
      </c>
      <c r="AO716" s="95" t="s">
        <v>53</v>
      </c>
      <c r="AP716" s="95" t="s">
        <v>77</v>
      </c>
      <c r="AQ716" s="95" t="s">
        <v>53</v>
      </c>
      <c r="AR716" s="156" t="s">
        <v>53</v>
      </c>
      <c r="AS716" s="21"/>
      <c r="AT716" s="21"/>
      <c r="AU716" s="21"/>
      <c r="AV716" s="21"/>
      <c r="AW716" s="21"/>
      <c r="AX716" s="21"/>
      <c r="AY716" s="21"/>
      <c r="AZ716" s="21"/>
      <c r="BA716" s="21"/>
      <c r="BB716" s="21"/>
      <c r="BC716" s="21"/>
      <c r="BD716" s="21"/>
      <c r="BE716" s="21"/>
      <c r="BF716" s="21"/>
      <c r="BG716" s="21"/>
      <c r="BH716" s="21"/>
      <c r="BI716" s="21"/>
      <c r="BJ716" s="21"/>
      <c r="BK716" s="21"/>
      <c r="BL716" s="21"/>
      <c r="BM716" s="21"/>
      <c r="BN716" s="21"/>
      <c r="BO716" s="21"/>
      <c r="BP716" s="21"/>
      <c r="BQ716" s="21"/>
      <c r="BR716" s="21"/>
      <c r="BS716" s="21"/>
      <c r="BT716" s="21"/>
      <c r="BU716" s="21"/>
      <c r="BV716" s="21"/>
      <c r="BW716" s="21"/>
      <c r="BX716" s="21"/>
      <c r="BY716" s="21"/>
      <c r="BZ716" s="21"/>
      <c r="CA716" s="21"/>
      <c r="CB716" s="21"/>
      <c r="CC716" s="21"/>
      <c r="CD716" s="21"/>
      <c r="CE716" s="21"/>
      <c r="CF716" s="21"/>
      <c r="CG716" s="21"/>
      <c r="CH716" s="21"/>
      <c r="CI716" s="21"/>
      <c r="CJ716" s="21"/>
      <c r="CK716" s="21"/>
      <c r="CL716" s="21"/>
      <c r="CM716" s="21"/>
      <c r="CN716" s="21"/>
      <c r="CO716" s="21"/>
      <c r="CP716" s="21"/>
      <c r="CQ716" s="21"/>
      <c r="CR716" s="21"/>
      <c r="CS716" s="21"/>
      <c r="CT716" s="21"/>
      <c r="CU716" s="21"/>
      <c r="CV716" s="21"/>
      <c r="CW716" s="21"/>
      <c r="CX716" s="21"/>
      <c r="CY716" s="21"/>
      <c r="CZ716" s="21"/>
      <c r="DA716" s="21"/>
      <c r="DB716" s="21"/>
      <c r="DC716" s="21"/>
      <c r="DD716" s="21"/>
      <c r="DE716" s="21"/>
      <c r="DF716" s="21"/>
      <c r="DG716" s="21"/>
      <c r="DH716" s="21"/>
      <c r="DI716" s="21"/>
      <c r="DJ716" s="21"/>
      <c r="DK716" s="21"/>
      <c r="DL716" s="21"/>
      <c r="DM716" s="21"/>
      <c r="DN716" s="21"/>
      <c r="DO716" s="21"/>
      <c r="DP716" s="21"/>
      <c r="DQ716" s="21"/>
      <c r="DR716" s="21"/>
      <c r="DS716" s="21"/>
      <c r="DT716" s="21"/>
      <c r="DU716" s="21"/>
      <c r="DV716" s="21"/>
      <c r="DW716" s="21"/>
      <c r="DX716" s="21"/>
      <c r="DY716" s="21"/>
      <c r="DZ716" s="21"/>
      <c r="EA716" s="21"/>
      <c r="EB716" s="21"/>
      <c r="EC716" s="21"/>
      <c r="ED716" s="21"/>
      <c r="EE716" s="21"/>
      <c r="EF716" s="21"/>
      <c r="EG716" s="21"/>
      <c r="EH716" s="21"/>
      <c r="EI716" s="21"/>
      <c r="EJ716" s="21"/>
      <c r="EK716" s="21"/>
      <c r="EL716" s="21"/>
      <c r="EM716" s="21"/>
      <c r="EN716" s="21"/>
      <c r="EO716" s="21"/>
      <c r="EP716" s="21"/>
      <c r="EQ716" s="21"/>
      <c r="ER716" s="21"/>
      <c r="ES716" s="21"/>
      <c r="ET716" s="21"/>
      <c r="EU716" s="21"/>
      <c r="EV716" s="21"/>
      <c r="EW716" s="21"/>
      <c r="EX716" s="21"/>
      <c r="EY716" s="21"/>
      <c r="EZ716" s="21"/>
      <c r="FA716" s="21"/>
      <c r="FB716" s="21"/>
      <c r="FC716" s="21"/>
      <c r="FD716" s="21"/>
      <c r="FE716" s="21"/>
      <c r="FF716" s="21"/>
      <c r="FG716" s="21"/>
      <c r="FH716" s="21"/>
      <c r="FI716" s="21"/>
      <c r="FJ716" s="21"/>
      <c r="FK716" s="21"/>
      <c r="FL716" s="21"/>
      <c r="FM716" s="21"/>
      <c r="FN716" s="21"/>
      <c r="FO716" s="21"/>
      <c r="FP716" s="21"/>
      <c r="FQ716" s="21"/>
      <c r="FR716" s="21"/>
      <c r="FS716" s="21"/>
      <c r="FT716" s="21"/>
      <c r="FU716" s="21"/>
      <c r="FV716" s="21"/>
      <c r="FW716" s="21"/>
      <c r="FX716" s="21"/>
      <c r="FY716" s="21"/>
      <c r="FZ716" s="21"/>
      <c r="GA716" s="21"/>
      <c r="GB716" s="21"/>
      <c r="GC716" s="21"/>
      <c r="GD716" s="21"/>
      <c r="GE716" s="21"/>
      <c r="GF716" s="21"/>
      <c r="GG716" s="21"/>
      <c r="GH716" s="21"/>
      <c r="GI716" s="21"/>
      <c r="GJ716" s="21"/>
      <c r="GK716" s="21"/>
      <c r="GL716" s="21"/>
      <c r="GM716" s="21"/>
      <c r="GN716" s="21"/>
      <c r="GO716" s="21"/>
      <c r="GP716" s="21"/>
      <c r="GQ716" s="21"/>
      <c r="GR716" s="21"/>
      <c r="GS716" s="21"/>
      <c r="GT716" s="21"/>
      <c r="GU716" s="21"/>
      <c r="GV716" s="21"/>
      <c r="GW716" s="21"/>
      <c r="GX716" s="21"/>
      <c r="GY716" s="21"/>
      <c r="GZ716" s="21"/>
      <c r="HA716" s="21"/>
      <c r="HB716" s="21"/>
      <c r="HC716" s="21"/>
      <c r="HD716" s="21"/>
      <c r="HE716" s="21"/>
      <c r="HF716" s="21"/>
      <c r="HG716" s="21"/>
      <c r="HH716" s="21"/>
      <c r="HI716" s="21"/>
      <c r="HJ716" s="21"/>
      <c r="HK716" s="21"/>
      <c r="HL716" s="21"/>
      <c r="HM716" s="21"/>
      <c r="HN716" s="21"/>
      <c r="HO716" s="21"/>
      <c r="HP716" s="21"/>
      <c r="HQ716" s="21"/>
      <c r="HR716" s="21"/>
      <c r="HS716" s="21"/>
      <c r="HT716" s="21"/>
      <c r="HU716" s="21"/>
      <c r="HV716" s="21"/>
      <c r="HW716" s="21"/>
      <c r="HX716" s="21"/>
      <c r="HY716" s="21"/>
      <c r="HZ716" s="21"/>
      <c r="IA716" s="21"/>
      <c r="IB716" s="21"/>
      <c r="IC716" s="21"/>
      <c r="ID716" s="21"/>
      <c r="IE716" s="21"/>
      <c r="IF716" s="21"/>
      <c r="IG716" s="21"/>
      <c r="IH716" s="21"/>
      <c r="II716" s="21"/>
      <c r="IJ716" s="21"/>
      <c r="IK716" s="21"/>
      <c r="IL716" s="21"/>
      <c r="IM716" s="21"/>
      <c r="IN716" s="21"/>
      <c r="IO716" s="21"/>
      <c r="IP716" s="21"/>
      <c r="IQ716" s="21"/>
      <c r="IR716" s="21"/>
      <c r="IS716" s="21"/>
      <c r="IT716" s="21"/>
      <c r="IU716" s="21"/>
      <c r="IV716" s="21"/>
      <c r="IW716" s="21"/>
      <c r="IX716" s="21"/>
      <c r="IY716" s="21"/>
      <c r="IZ716" s="21"/>
      <c r="JA716" s="21"/>
      <c r="JB716" s="21"/>
      <c r="JC716" s="21"/>
      <c r="JD716" s="21"/>
      <c r="JE716" s="21"/>
      <c r="JF716" s="21"/>
      <c r="JG716" s="21"/>
      <c r="JH716" s="21"/>
      <c r="JI716" s="21"/>
      <c r="JJ716" s="21"/>
      <c r="JK716" s="21"/>
      <c r="JL716" s="21"/>
      <c r="JM716" s="21"/>
      <c r="JN716" s="21"/>
      <c r="JO716" s="21"/>
      <c r="JP716" s="21"/>
      <c r="JQ716" s="21"/>
      <c r="JR716" s="21"/>
      <c r="JS716" s="21"/>
      <c r="JT716" s="21"/>
      <c r="JU716" s="21"/>
      <c r="JV716" s="21"/>
      <c r="JW716" s="21"/>
      <c r="JX716" s="21"/>
      <c r="JY716" s="21"/>
    </row>
    <row r="717" spans="1:285" ht="16.5" customHeight="1">
      <c r="A717" s="4329" t="s">
        <v>344</v>
      </c>
      <c r="B717" s="5">
        <f>C717/D717</f>
        <v>0.10526315789473684</v>
      </c>
      <c r="C717" s="1">
        <v>4</v>
      </c>
      <c r="D717" s="107">
        <v>38</v>
      </c>
      <c r="E717" s="4" t="s">
        <v>77</v>
      </c>
      <c r="F717" s="1" t="s">
        <v>77</v>
      </c>
      <c r="G717" s="1" t="s">
        <v>77</v>
      </c>
      <c r="H717" s="1" t="s">
        <v>77</v>
      </c>
      <c r="I717" s="1" t="s">
        <v>77</v>
      </c>
      <c r="J717" s="1" t="s">
        <v>77</v>
      </c>
      <c r="K717" s="38" t="s">
        <v>77</v>
      </c>
      <c r="L717" s="1" t="s">
        <v>77</v>
      </c>
      <c r="M717" s="1" t="s">
        <v>53</v>
      </c>
      <c r="N717" s="1" t="s">
        <v>77</v>
      </c>
      <c r="O717" s="1" t="s">
        <v>53</v>
      </c>
      <c r="P717" s="1" t="s">
        <v>77</v>
      </c>
      <c r="Q717" s="1" t="s">
        <v>77</v>
      </c>
      <c r="R717" s="1" t="s">
        <v>77</v>
      </c>
      <c r="S717" s="1" t="s">
        <v>77</v>
      </c>
      <c r="T717" s="1" t="s">
        <v>77</v>
      </c>
      <c r="U717" s="1" t="s">
        <v>77</v>
      </c>
      <c r="V717" s="1" t="s">
        <v>77</v>
      </c>
      <c r="W717" s="1" t="s">
        <v>77</v>
      </c>
      <c r="X717" s="1" t="s">
        <v>77</v>
      </c>
      <c r="Y717" s="1" t="s">
        <v>77</v>
      </c>
      <c r="Z717" s="1" t="s">
        <v>77</v>
      </c>
      <c r="AA717" s="1" t="s">
        <v>77</v>
      </c>
      <c r="AB717" s="1" t="s">
        <v>77</v>
      </c>
      <c r="AC717" s="1" t="s">
        <v>77</v>
      </c>
      <c r="AD717" s="1" t="s">
        <v>77</v>
      </c>
      <c r="AE717" s="1" t="s">
        <v>77</v>
      </c>
      <c r="AF717" s="1" t="s">
        <v>53</v>
      </c>
      <c r="AG717" s="1" t="s">
        <v>77</v>
      </c>
      <c r="AH717" s="1" t="s">
        <v>53</v>
      </c>
      <c r="AI717" s="1" t="s">
        <v>77</v>
      </c>
      <c r="AJ717" s="1" t="s">
        <v>77</v>
      </c>
      <c r="AK717" s="1" t="s">
        <v>77</v>
      </c>
      <c r="AL717" s="1" t="s">
        <v>77</v>
      </c>
      <c r="AM717" s="1" t="s">
        <v>77</v>
      </c>
      <c r="AN717" s="1" t="s">
        <v>77</v>
      </c>
      <c r="AO717" s="1" t="s">
        <v>77</v>
      </c>
      <c r="AP717" s="1" t="s">
        <v>77</v>
      </c>
      <c r="AQ717" s="1" t="s">
        <v>77</v>
      </c>
      <c r="AR717" s="120" t="s">
        <v>77</v>
      </c>
      <c r="AS717" s="21"/>
      <c r="AT717" s="21"/>
      <c r="AU717" s="21"/>
      <c r="AV717" s="21"/>
      <c r="AW717" s="21"/>
      <c r="AX717" s="21"/>
      <c r="AY717" s="21"/>
      <c r="AZ717" s="21"/>
      <c r="BA717" s="21"/>
      <c r="BB717" s="21"/>
      <c r="BC717" s="21"/>
      <c r="BD717" s="21"/>
      <c r="BE717" s="21"/>
      <c r="BF717" s="21"/>
      <c r="BG717" s="21"/>
      <c r="BH717" s="21"/>
      <c r="BI717" s="21"/>
      <c r="BJ717" s="21"/>
      <c r="BK717" s="21"/>
      <c r="BL717" s="21"/>
      <c r="BM717" s="21"/>
      <c r="BN717" s="21"/>
      <c r="BO717" s="21"/>
      <c r="BP717" s="21"/>
      <c r="BQ717" s="21"/>
      <c r="BR717" s="21"/>
      <c r="BS717" s="21"/>
      <c r="BT717" s="21"/>
      <c r="BU717" s="21"/>
      <c r="BV717" s="21"/>
      <c r="BW717" s="21"/>
      <c r="BX717" s="21"/>
      <c r="BY717" s="21"/>
      <c r="BZ717" s="21"/>
      <c r="CA717" s="21"/>
      <c r="CB717" s="21"/>
      <c r="CC717" s="21"/>
      <c r="CD717" s="21"/>
      <c r="CE717" s="21"/>
      <c r="CF717" s="21"/>
      <c r="CG717" s="21"/>
      <c r="CH717" s="21"/>
      <c r="CI717" s="21"/>
      <c r="CJ717" s="21"/>
      <c r="CK717" s="21"/>
      <c r="CL717" s="21"/>
      <c r="CM717" s="21"/>
      <c r="CN717" s="21"/>
      <c r="CO717" s="21"/>
      <c r="CP717" s="21"/>
      <c r="CQ717" s="21"/>
      <c r="CR717" s="21"/>
      <c r="CS717" s="21"/>
      <c r="CT717" s="21"/>
      <c r="CU717" s="21"/>
      <c r="CV717" s="21"/>
      <c r="CW717" s="21"/>
      <c r="CX717" s="21"/>
      <c r="CY717" s="21"/>
      <c r="CZ717" s="21"/>
      <c r="DA717" s="21"/>
      <c r="DB717" s="21"/>
      <c r="DC717" s="21"/>
      <c r="DD717" s="21"/>
      <c r="DE717" s="21"/>
      <c r="DF717" s="21"/>
      <c r="DG717" s="21"/>
      <c r="DH717" s="21"/>
      <c r="DI717" s="21"/>
      <c r="DJ717" s="21"/>
      <c r="DK717" s="21"/>
      <c r="DL717" s="21"/>
      <c r="DM717" s="21"/>
      <c r="DN717" s="21"/>
      <c r="DO717" s="21"/>
      <c r="DP717" s="21"/>
      <c r="DQ717" s="21"/>
      <c r="DR717" s="21"/>
      <c r="DS717" s="21"/>
      <c r="DT717" s="21"/>
      <c r="DU717" s="21"/>
      <c r="DV717" s="21"/>
      <c r="DW717" s="21"/>
      <c r="DX717" s="21"/>
      <c r="DY717" s="21"/>
      <c r="DZ717" s="21"/>
      <c r="EA717" s="21"/>
      <c r="EB717" s="21"/>
      <c r="EC717" s="21"/>
      <c r="ED717" s="21"/>
      <c r="EE717" s="21"/>
      <c r="EF717" s="21"/>
      <c r="EG717" s="21"/>
      <c r="EH717" s="21"/>
      <c r="EI717" s="21"/>
      <c r="EJ717" s="21"/>
      <c r="EK717" s="21"/>
      <c r="EL717" s="21"/>
      <c r="EM717" s="21"/>
      <c r="EN717" s="21"/>
      <c r="EO717" s="21"/>
      <c r="EP717" s="21"/>
      <c r="EQ717" s="21"/>
      <c r="ER717" s="21"/>
      <c r="ES717" s="21"/>
      <c r="ET717" s="21"/>
      <c r="EU717" s="21"/>
      <c r="EV717" s="21"/>
      <c r="EW717" s="21"/>
      <c r="EX717" s="21"/>
      <c r="EY717" s="21"/>
      <c r="EZ717" s="21"/>
      <c r="FA717" s="21"/>
      <c r="FB717" s="21"/>
      <c r="FC717" s="21"/>
      <c r="FD717" s="21"/>
      <c r="FE717" s="21"/>
      <c r="FF717" s="21"/>
      <c r="FG717" s="21"/>
      <c r="FH717" s="21"/>
      <c r="FI717" s="21"/>
      <c r="FJ717" s="21"/>
      <c r="FK717" s="21"/>
      <c r="FL717" s="21"/>
      <c r="FM717" s="21"/>
      <c r="FN717" s="21"/>
      <c r="FO717" s="21"/>
      <c r="FP717" s="21"/>
      <c r="FQ717" s="21"/>
      <c r="FR717" s="21"/>
      <c r="FS717" s="21"/>
      <c r="FT717" s="21"/>
      <c r="FU717" s="21"/>
      <c r="FV717" s="21"/>
      <c r="FW717" s="21"/>
      <c r="FX717" s="21"/>
      <c r="FY717" s="21"/>
      <c r="FZ717" s="21"/>
      <c r="GA717" s="21"/>
      <c r="GB717" s="21"/>
      <c r="GC717" s="21"/>
      <c r="GD717" s="21"/>
      <c r="GE717" s="21"/>
      <c r="GF717" s="21"/>
      <c r="GG717" s="21"/>
      <c r="GH717" s="21"/>
      <c r="GI717" s="21"/>
      <c r="GJ717" s="21"/>
      <c r="GK717" s="21"/>
      <c r="GL717" s="21"/>
      <c r="GM717" s="21"/>
      <c r="GN717" s="21"/>
      <c r="GO717" s="21"/>
      <c r="GP717" s="21"/>
      <c r="GQ717" s="21"/>
      <c r="GR717" s="21"/>
      <c r="GS717" s="21"/>
      <c r="GT717" s="21"/>
      <c r="GU717" s="21"/>
      <c r="GV717" s="21"/>
      <c r="GW717" s="21"/>
      <c r="GX717" s="21"/>
      <c r="GY717" s="21"/>
      <c r="GZ717" s="21"/>
      <c r="HA717" s="21"/>
      <c r="HB717" s="21"/>
      <c r="HC717" s="21"/>
      <c r="HD717" s="21"/>
      <c r="HE717" s="21"/>
      <c r="HF717" s="21"/>
      <c r="HG717" s="21"/>
      <c r="HH717" s="21"/>
      <c r="HI717" s="21"/>
      <c r="HJ717" s="21"/>
      <c r="HK717" s="21"/>
      <c r="HL717" s="21"/>
      <c r="HM717" s="21"/>
      <c r="HN717" s="21"/>
      <c r="HO717" s="21"/>
      <c r="HP717" s="21"/>
      <c r="HQ717" s="21"/>
      <c r="HR717" s="21"/>
      <c r="HS717" s="21"/>
      <c r="HT717" s="21"/>
      <c r="HU717" s="21"/>
      <c r="HV717" s="21"/>
      <c r="HW717" s="21"/>
      <c r="HX717" s="21"/>
      <c r="HY717" s="21"/>
      <c r="HZ717" s="21"/>
      <c r="IA717" s="21"/>
      <c r="IB717" s="21"/>
      <c r="IC717" s="21"/>
      <c r="ID717" s="21"/>
      <c r="IE717" s="21"/>
      <c r="IF717" s="21"/>
      <c r="IG717" s="21"/>
      <c r="IH717" s="21"/>
      <c r="II717" s="21"/>
      <c r="IJ717" s="21"/>
      <c r="IK717" s="21"/>
      <c r="IL717" s="21"/>
      <c r="IM717" s="21"/>
      <c r="IN717" s="21"/>
      <c r="IO717" s="21"/>
      <c r="IP717" s="21"/>
      <c r="IQ717" s="21"/>
      <c r="IR717" s="21"/>
      <c r="IS717" s="21"/>
      <c r="IT717" s="21"/>
      <c r="IU717" s="21"/>
      <c r="IV717" s="21"/>
      <c r="IW717" s="21"/>
      <c r="IX717" s="21"/>
      <c r="IY717" s="21"/>
      <c r="IZ717" s="21"/>
      <c r="JA717" s="21"/>
      <c r="JB717" s="21"/>
      <c r="JC717" s="21"/>
      <c r="JD717" s="21"/>
      <c r="JE717" s="21"/>
      <c r="JF717" s="21"/>
      <c r="JG717" s="21"/>
      <c r="JH717" s="21"/>
      <c r="JI717" s="21"/>
      <c r="JJ717" s="21"/>
      <c r="JK717" s="21"/>
      <c r="JL717" s="21"/>
      <c r="JM717" s="21"/>
      <c r="JN717" s="21"/>
      <c r="JO717" s="21"/>
      <c r="JP717" s="21"/>
      <c r="JQ717" s="21"/>
      <c r="JR717" s="21"/>
      <c r="JS717" s="21"/>
      <c r="JT717" s="21"/>
      <c r="JU717" s="21"/>
      <c r="JV717" s="21"/>
      <c r="JW717" s="21"/>
      <c r="JX717" s="21"/>
      <c r="JY717" s="21"/>
    </row>
    <row r="718" spans="1:285" ht="16.5" customHeight="1">
      <c r="A718" s="4329" t="s">
        <v>345</v>
      </c>
      <c r="B718" s="5">
        <f>C718/D718</f>
        <v>0.5</v>
      </c>
      <c r="C718" s="1">
        <v>19</v>
      </c>
      <c r="D718" s="107">
        <v>38</v>
      </c>
      <c r="E718" s="4" t="s">
        <v>77</v>
      </c>
      <c r="F718" s="1" t="s">
        <v>77</v>
      </c>
      <c r="G718" s="1" t="s">
        <v>53</v>
      </c>
      <c r="H718" s="1" t="s">
        <v>77</v>
      </c>
      <c r="I718" s="1" t="s">
        <v>53</v>
      </c>
      <c r="J718" s="1" t="s">
        <v>77</v>
      </c>
      <c r="K718" s="38" t="s">
        <v>53</v>
      </c>
      <c r="L718" s="1" t="s">
        <v>53</v>
      </c>
      <c r="M718" s="1" t="s">
        <v>77</v>
      </c>
      <c r="N718" s="1" t="s">
        <v>53</v>
      </c>
      <c r="O718" s="1" t="s">
        <v>77</v>
      </c>
      <c r="P718" s="1" t="s">
        <v>77</v>
      </c>
      <c r="Q718" s="1" t="s">
        <v>53</v>
      </c>
      <c r="R718" s="1" t="s">
        <v>53</v>
      </c>
      <c r="S718" s="1" t="s">
        <v>77</v>
      </c>
      <c r="T718" s="1" t="s">
        <v>77</v>
      </c>
      <c r="U718" s="1" t="s">
        <v>77</v>
      </c>
      <c r="V718" s="1" t="s">
        <v>53</v>
      </c>
      <c r="W718" s="1" t="s">
        <v>77</v>
      </c>
      <c r="X718" s="1" t="s">
        <v>53</v>
      </c>
      <c r="Y718" s="1" t="s">
        <v>53</v>
      </c>
      <c r="Z718" s="1" t="s">
        <v>53</v>
      </c>
      <c r="AA718" s="1" t="s">
        <v>53</v>
      </c>
      <c r="AB718" s="1" t="s">
        <v>77</v>
      </c>
      <c r="AC718" s="1" t="s">
        <v>53</v>
      </c>
      <c r="AD718" s="1" t="s">
        <v>53</v>
      </c>
      <c r="AE718" s="1" t="s">
        <v>77</v>
      </c>
      <c r="AF718" s="1" t="s">
        <v>77</v>
      </c>
      <c r="AG718" s="1" t="s">
        <v>53</v>
      </c>
      <c r="AH718" s="1" t="s">
        <v>77</v>
      </c>
      <c r="AI718" s="1" t="s">
        <v>53</v>
      </c>
      <c r="AJ718" s="1" t="s">
        <v>53</v>
      </c>
      <c r="AK718" s="1" t="s">
        <v>53</v>
      </c>
      <c r="AL718" s="1" t="s">
        <v>77</v>
      </c>
      <c r="AM718" s="1" t="s">
        <v>77</v>
      </c>
      <c r="AN718" s="1" t="s">
        <v>77</v>
      </c>
      <c r="AO718" s="1" t="s">
        <v>77</v>
      </c>
      <c r="AP718" s="1" t="s">
        <v>53</v>
      </c>
      <c r="AQ718" s="1" t="s">
        <v>77</v>
      </c>
      <c r="AR718" s="120" t="s">
        <v>77</v>
      </c>
      <c r="AS718" s="21"/>
      <c r="AT718" s="21"/>
      <c r="AU718" s="21"/>
      <c r="AV718" s="21"/>
      <c r="AW718" s="21"/>
      <c r="AX718" s="21"/>
      <c r="AY718" s="21"/>
      <c r="AZ718" s="21"/>
      <c r="BA718" s="21"/>
      <c r="BB718" s="21"/>
      <c r="BC718" s="21"/>
      <c r="BD718" s="21"/>
      <c r="BE718" s="21"/>
      <c r="BF718" s="21"/>
      <c r="BG718" s="21"/>
      <c r="BH718" s="21"/>
      <c r="BI718" s="21"/>
      <c r="BJ718" s="21"/>
      <c r="BK718" s="21"/>
      <c r="BL718" s="21"/>
      <c r="BM718" s="21"/>
      <c r="BN718" s="21"/>
      <c r="BO718" s="21"/>
      <c r="BP718" s="21"/>
      <c r="BQ718" s="21"/>
      <c r="BR718" s="21"/>
      <c r="BS718" s="21"/>
      <c r="BT718" s="21"/>
      <c r="BU718" s="21"/>
      <c r="BV718" s="21"/>
      <c r="BW718" s="21"/>
      <c r="BX718" s="21"/>
      <c r="BY718" s="21"/>
      <c r="BZ718" s="21"/>
      <c r="CA718" s="21"/>
      <c r="CB718" s="21"/>
      <c r="CC718" s="21"/>
      <c r="CD718" s="21"/>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21"/>
      <c r="EG718" s="21"/>
      <c r="EH718" s="21"/>
      <c r="EI718" s="21"/>
      <c r="EJ718" s="21"/>
      <c r="EK718" s="21"/>
      <c r="EL718" s="21"/>
      <c r="EM718" s="21"/>
      <c r="EN718" s="21"/>
      <c r="EO718" s="21"/>
      <c r="EP718" s="21"/>
      <c r="EQ718" s="21"/>
      <c r="ER718" s="21"/>
      <c r="ES718" s="21"/>
      <c r="ET718" s="21"/>
      <c r="EU718" s="21"/>
      <c r="EV718" s="21"/>
      <c r="EW718" s="21"/>
      <c r="EX718" s="21"/>
      <c r="EY718" s="21"/>
      <c r="EZ718" s="21"/>
      <c r="FA718" s="21"/>
      <c r="FB718" s="21"/>
      <c r="FC718" s="21"/>
      <c r="FD718" s="21"/>
      <c r="FE718" s="21"/>
      <c r="FF718" s="21"/>
      <c r="FG718" s="21"/>
      <c r="FH718" s="21"/>
      <c r="FI718" s="21"/>
      <c r="FJ718" s="21"/>
      <c r="FK718" s="21"/>
      <c r="FL718" s="21"/>
      <c r="FM718" s="21"/>
      <c r="FN718" s="21"/>
      <c r="FO718" s="21"/>
      <c r="FP718" s="21"/>
      <c r="FQ718" s="21"/>
      <c r="FR718" s="21"/>
      <c r="FS718" s="21"/>
      <c r="FT718" s="21"/>
      <c r="FU718" s="21"/>
      <c r="FV718" s="21"/>
      <c r="FW718" s="21"/>
      <c r="FX718" s="21"/>
      <c r="FY718" s="21"/>
      <c r="FZ718" s="21"/>
      <c r="GA718" s="21"/>
      <c r="GB718" s="21"/>
      <c r="GC718" s="21"/>
      <c r="GD718" s="21"/>
      <c r="GE718" s="21"/>
      <c r="GF718" s="21"/>
      <c r="GG718" s="21"/>
      <c r="GH718" s="21"/>
      <c r="GI718" s="21"/>
      <c r="GJ718" s="21"/>
      <c r="GK718" s="21"/>
      <c r="GL718" s="21"/>
      <c r="GM718" s="21"/>
      <c r="GN718" s="21"/>
      <c r="GO718" s="21"/>
      <c r="GP718" s="21"/>
      <c r="GQ718" s="21"/>
      <c r="GR718" s="21"/>
      <c r="GS718" s="21"/>
      <c r="GT718" s="21"/>
      <c r="GU718" s="21"/>
      <c r="GV718" s="21"/>
      <c r="GW718" s="21"/>
      <c r="GX718" s="21"/>
      <c r="GY718" s="21"/>
      <c r="GZ718" s="21"/>
      <c r="HA718" s="21"/>
      <c r="HB718" s="21"/>
      <c r="HC718" s="21"/>
      <c r="HD718" s="21"/>
      <c r="HE718" s="21"/>
      <c r="HF718" s="21"/>
      <c r="HG718" s="21"/>
      <c r="HH718" s="21"/>
      <c r="HI718" s="21"/>
      <c r="HJ718" s="21"/>
      <c r="HK718" s="21"/>
      <c r="HL718" s="21"/>
      <c r="HM718" s="21"/>
      <c r="HN718" s="21"/>
      <c r="HO718" s="21"/>
      <c r="HP718" s="21"/>
      <c r="HQ718" s="21"/>
      <c r="HR718" s="21"/>
      <c r="HS718" s="21"/>
      <c r="HT718" s="21"/>
      <c r="HU718" s="21"/>
      <c r="HV718" s="21"/>
      <c r="HW718" s="21"/>
      <c r="HX718" s="21"/>
      <c r="HY718" s="21"/>
      <c r="HZ718" s="21"/>
      <c r="IA718" s="21"/>
      <c r="IB718" s="21"/>
      <c r="IC718" s="21"/>
      <c r="ID718" s="21"/>
      <c r="IE718" s="21"/>
      <c r="IF718" s="21"/>
      <c r="IG718" s="21"/>
      <c r="IH718" s="21"/>
      <c r="II718" s="21"/>
      <c r="IJ718" s="21"/>
      <c r="IK718" s="21"/>
      <c r="IL718" s="21"/>
      <c r="IM718" s="21"/>
      <c r="IN718" s="21"/>
      <c r="IO718" s="21"/>
      <c r="IP718" s="21"/>
      <c r="IQ718" s="21"/>
      <c r="IR718" s="21"/>
      <c r="IS718" s="21"/>
      <c r="IT718" s="21"/>
      <c r="IU718" s="21"/>
      <c r="IV718" s="21"/>
      <c r="IW718" s="21"/>
      <c r="IX718" s="21"/>
      <c r="IY718" s="21"/>
      <c r="IZ718" s="21"/>
      <c r="JA718" s="21"/>
      <c r="JB718" s="21"/>
      <c r="JC718" s="21"/>
      <c r="JD718" s="21"/>
      <c r="JE718" s="21"/>
      <c r="JF718" s="21"/>
      <c r="JG718" s="21"/>
      <c r="JH718" s="21"/>
      <c r="JI718" s="21"/>
      <c r="JJ718" s="21"/>
      <c r="JK718" s="21"/>
      <c r="JL718" s="21"/>
      <c r="JM718" s="21"/>
      <c r="JN718" s="21"/>
      <c r="JO718" s="21"/>
      <c r="JP718" s="21"/>
      <c r="JQ718" s="21"/>
      <c r="JR718" s="21"/>
      <c r="JS718" s="21"/>
      <c r="JT718" s="21"/>
      <c r="JU718" s="21"/>
      <c r="JV718" s="21"/>
      <c r="JW718" s="21"/>
      <c r="JX718" s="21"/>
      <c r="JY718" s="21"/>
    </row>
    <row r="719" spans="1:285" ht="16.5" customHeight="1">
      <c r="A719" s="4329" t="s">
        <v>346</v>
      </c>
      <c r="B719" s="5">
        <f>C719/D719</f>
        <v>5.2631578947368418E-2</v>
      </c>
      <c r="C719" s="1">
        <v>2</v>
      </c>
      <c r="D719" s="107">
        <v>38</v>
      </c>
      <c r="E719" s="4" t="s">
        <v>77</v>
      </c>
      <c r="F719" s="1" t="s">
        <v>77</v>
      </c>
      <c r="G719" s="1" t="s">
        <v>77</v>
      </c>
      <c r="H719" s="1" t="s">
        <v>77</v>
      </c>
      <c r="I719" s="1" t="s">
        <v>77</v>
      </c>
      <c r="J719" s="1" t="s">
        <v>77</v>
      </c>
      <c r="K719" s="38" t="s">
        <v>77</v>
      </c>
      <c r="L719" s="1" t="s">
        <v>77</v>
      </c>
      <c r="M719" s="1" t="s">
        <v>77</v>
      </c>
      <c r="N719" s="1" t="s">
        <v>77</v>
      </c>
      <c r="O719" s="1" t="s">
        <v>77</v>
      </c>
      <c r="P719" s="1" t="s">
        <v>77</v>
      </c>
      <c r="Q719" s="1" t="s">
        <v>77</v>
      </c>
      <c r="R719" s="1" t="s">
        <v>77</v>
      </c>
      <c r="S719" s="1" t="s">
        <v>77</v>
      </c>
      <c r="T719" s="1" t="s">
        <v>53</v>
      </c>
      <c r="U719" s="1" t="s">
        <v>77</v>
      </c>
      <c r="V719" s="1" t="s">
        <v>77</v>
      </c>
      <c r="W719" s="1" t="s">
        <v>77</v>
      </c>
      <c r="X719" s="1" t="s">
        <v>77</v>
      </c>
      <c r="Y719" s="1" t="s">
        <v>77</v>
      </c>
      <c r="Z719" s="1" t="s">
        <v>77</v>
      </c>
      <c r="AA719" s="1" t="s">
        <v>77</v>
      </c>
      <c r="AB719" s="1" t="s">
        <v>77</v>
      </c>
      <c r="AC719" s="1" t="s">
        <v>77</v>
      </c>
      <c r="AD719" s="1" t="s">
        <v>77</v>
      </c>
      <c r="AE719" s="1" t="s">
        <v>77</v>
      </c>
      <c r="AF719" s="1" t="s">
        <v>77</v>
      </c>
      <c r="AG719" s="1" t="s">
        <v>77</v>
      </c>
      <c r="AH719" s="1" t="s">
        <v>77</v>
      </c>
      <c r="AI719" s="1" t="s">
        <v>77</v>
      </c>
      <c r="AJ719" s="1" t="s">
        <v>77</v>
      </c>
      <c r="AK719" s="1" t="s">
        <v>77</v>
      </c>
      <c r="AL719" s="1" t="s">
        <v>53</v>
      </c>
      <c r="AM719" s="1" t="s">
        <v>77</v>
      </c>
      <c r="AN719" s="1" t="s">
        <v>77</v>
      </c>
      <c r="AO719" s="1" t="s">
        <v>77</v>
      </c>
      <c r="AP719" s="1" t="s">
        <v>77</v>
      </c>
      <c r="AQ719" s="1" t="s">
        <v>77</v>
      </c>
      <c r="AR719" s="120" t="s">
        <v>77</v>
      </c>
      <c r="AS719" s="21"/>
      <c r="AT719" s="21"/>
      <c r="AU719" s="21"/>
      <c r="AV719" s="21"/>
      <c r="AW719" s="21"/>
      <c r="AX719" s="21"/>
      <c r="AY719" s="21"/>
      <c r="AZ719" s="21"/>
      <c r="BA719" s="21"/>
      <c r="BB719" s="21"/>
      <c r="BC719" s="21"/>
      <c r="BD719" s="21"/>
      <c r="BE719" s="21"/>
      <c r="BF719" s="21"/>
      <c r="BG719" s="21"/>
      <c r="BH719" s="21"/>
      <c r="BI719" s="21"/>
      <c r="BJ719" s="21"/>
      <c r="BK719" s="21"/>
      <c r="BL719" s="21"/>
      <c r="BM719" s="21"/>
      <c r="BN719" s="21"/>
      <c r="BO719" s="21"/>
      <c r="BP719" s="21"/>
      <c r="BQ719" s="21"/>
      <c r="BR719" s="21"/>
      <c r="BS719" s="21"/>
      <c r="BT719" s="21"/>
      <c r="BU719" s="21"/>
      <c r="BV719" s="21"/>
      <c r="BW719" s="21"/>
      <c r="BX719" s="21"/>
      <c r="BY719" s="21"/>
      <c r="BZ719" s="21"/>
      <c r="CA719" s="21"/>
      <c r="CB719" s="21"/>
      <c r="CC719" s="21"/>
      <c r="CD719" s="21"/>
      <c r="CE719" s="21"/>
      <c r="CF719" s="21"/>
      <c r="CG719" s="21"/>
      <c r="CH719" s="21"/>
      <c r="CI719" s="21"/>
      <c r="CJ719" s="21"/>
      <c r="CK719" s="21"/>
      <c r="CL719" s="21"/>
      <c r="CM719" s="21"/>
      <c r="CN719" s="21"/>
      <c r="CO719" s="21"/>
      <c r="CP719" s="21"/>
      <c r="CQ719" s="21"/>
      <c r="CR719" s="21"/>
      <c r="CS719" s="21"/>
      <c r="CT719" s="21"/>
      <c r="CU719" s="21"/>
      <c r="CV719" s="21"/>
      <c r="CW719" s="21"/>
      <c r="CX719" s="21"/>
      <c r="CY719" s="21"/>
      <c r="CZ719" s="21"/>
      <c r="DA719" s="21"/>
      <c r="DB719" s="21"/>
      <c r="DC719" s="21"/>
      <c r="DD719" s="21"/>
      <c r="DE719" s="21"/>
      <c r="DF719" s="21"/>
      <c r="DG719" s="21"/>
      <c r="DH719" s="21"/>
      <c r="DI719" s="21"/>
      <c r="DJ719" s="21"/>
      <c r="DK719" s="21"/>
      <c r="DL719" s="21"/>
      <c r="DM719" s="21"/>
      <c r="DN719" s="21"/>
      <c r="DO719" s="21"/>
      <c r="DP719" s="21"/>
      <c r="DQ719" s="21"/>
      <c r="DR719" s="21"/>
      <c r="DS719" s="21"/>
      <c r="DT719" s="21"/>
      <c r="DU719" s="21"/>
      <c r="DV719" s="21"/>
      <c r="DW719" s="21"/>
      <c r="DX719" s="21"/>
      <c r="DY719" s="21"/>
      <c r="DZ719" s="21"/>
      <c r="EA719" s="21"/>
      <c r="EB719" s="21"/>
      <c r="EC719" s="21"/>
      <c r="ED719" s="21"/>
      <c r="EE719" s="21"/>
      <c r="EF719" s="21"/>
      <c r="EG719" s="21"/>
      <c r="EH719" s="21"/>
      <c r="EI719" s="21"/>
      <c r="EJ719" s="21"/>
      <c r="EK719" s="21"/>
      <c r="EL719" s="21"/>
      <c r="EM719" s="21"/>
      <c r="EN719" s="21"/>
      <c r="EO719" s="21"/>
      <c r="EP719" s="21"/>
      <c r="EQ719" s="21"/>
      <c r="ER719" s="21"/>
      <c r="ES719" s="21"/>
      <c r="ET719" s="21"/>
      <c r="EU719" s="21"/>
      <c r="EV719" s="21"/>
      <c r="EW719" s="21"/>
      <c r="EX719" s="21"/>
      <c r="EY719" s="21"/>
      <c r="EZ719" s="21"/>
      <c r="FA719" s="21"/>
      <c r="FB719" s="21"/>
      <c r="FC719" s="21"/>
      <c r="FD719" s="21"/>
      <c r="FE719" s="21"/>
      <c r="FF719" s="21"/>
      <c r="FG719" s="21"/>
      <c r="FH719" s="21"/>
      <c r="FI719" s="21"/>
      <c r="FJ719" s="21"/>
      <c r="FK719" s="21"/>
      <c r="FL719" s="21"/>
      <c r="FM719" s="21"/>
      <c r="FN719" s="21"/>
      <c r="FO719" s="21"/>
      <c r="FP719" s="21"/>
      <c r="FQ719" s="21"/>
      <c r="FR719" s="21"/>
      <c r="FS719" s="21"/>
      <c r="FT719" s="21"/>
      <c r="FU719" s="21"/>
      <c r="FV719" s="21"/>
      <c r="FW719" s="21"/>
      <c r="FX719" s="21"/>
      <c r="FY719" s="21"/>
      <c r="FZ719" s="21"/>
      <c r="GA719" s="21"/>
      <c r="GB719" s="21"/>
      <c r="GC719" s="21"/>
      <c r="GD719" s="21"/>
      <c r="GE719" s="21"/>
      <c r="GF719" s="21"/>
      <c r="GG719" s="21"/>
      <c r="GH719" s="21"/>
      <c r="GI719" s="21"/>
      <c r="GJ719" s="21"/>
      <c r="GK719" s="21"/>
      <c r="GL719" s="21"/>
      <c r="GM719" s="21"/>
      <c r="GN719" s="21"/>
      <c r="GO719" s="21"/>
      <c r="GP719" s="21"/>
      <c r="GQ719" s="21"/>
      <c r="GR719" s="21"/>
      <c r="GS719" s="21"/>
      <c r="GT719" s="21"/>
      <c r="GU719" s="21"/>
      <c r="GV719" s="21"/>
      <c r="GW719" s="21"/>
      <c r="GX719" s="21"/>
      <c r="GY719" s="21"/>
      <c r="GZ719" s="21"/>
      <c r="HA719" s="21"/>
      <c r="HB719" s="21"/>
      <c r="HC719" s="21"/>
      <c r="HD719" s="21"/>
      <c r="HE719" s="21"/>
      <c r="HF719" s="21"/>
      <c r="HG719" s="21"/>
      <c r="HH719" s="21"/>
      <c r="HI719" s="21"/>
      <c r="HJ719" s="21"/>
      <c r="HK719" s="21"/>
      <c r="HL719" s="21"/>
      <c r="HM719" s="21"/>
      <c r="HN719" s="21"/>
      <c r="HO719" s="21"/>
      <c r="HP719" s="21"/>
      <c r="HQ719" s="21"/>
      <c r="HR719" s="21"/>
      <c r="HS719" s="21"/>
      <c r="HT719" s="21"/>
      <c r="HU719" s="21"/>
      <c r="HV719" s="21"/>
      <c r="HW719" s="21"/>
      <c r="HX719" s="21"/>
      <c r="HY719" s="21"/>
      <c r="HZ719" s="21"/>
      <c r="IA719" s="21"/>
      <c r="IB719" s="21"/>
      <c r="IC719" s="21"/>
      <c r="ID719" s="21"/>
      <c r="IE719" s="21"/>
      <c r="IF719" s="21"/>
      <c r="IG719" s="21"/>
      <c r="IH719" s="21"/>
      <c r="II719" s="21"/>
      <c r="IJ719" s="21"/>
      <c r="IK719" s="21"/>
      <c r="IL719" s="21"/>
      <c r="IM719" s="21"/>
      <c r="IN719" s="21"/>
      <c r="IO719" s="21"/>
      <c r="IP719" s="21"/>
      <c r="IQ719" s="21"/>
      <c r="IR719" s="21"/>
      <c r="IS719" s="21"/>
      <c r="IT719" s="21"/>
      <c r="IU719" s="21"/>
      <c r="IV719" s="21"/>
      <c r="IW719" s="21"/>
      <c r="IX719" s="21"/>
      <c r="IY719" s="21"/>
      <c r="IZ719" s="21"/>
      <c r="JA719" s="21"/>
      <c r="JB719" s="21"/>
      <c r="JC719" s="21"/>
      <c r="JD719" s="21"/>
      <c r="JE719" s="21"/>
      <c r="JF719" s="21"/>
      <c r="JG719" s="21"/>
      <c r="JH719" s="21"/>
      <c r="JI719" s="21"/>
      <c r="JJ719" s="21"/>
      <c r="JK719" s="21"/>
      <c r="JL719" s="21"/>
      <c r="JM719" s="21"/>
      <c r="JN719" s="21"/>
      <c r="JO719" s="21"/>
      <c r="JP719" s="21"/>
      <c r="JQ719" s="21"/>
      <c r="JR719" s="21"/>
      <c r="JS719" s="21"/>
      <c r="JT719" s="21"/>
      <c r="JU719" s="21"/>
      <c r="JV719" s="21"/>
      <c r="JW719" s="21"/>
      <c r="JX719" s="21"/>
      <c r="JY719" s="21"/>
    </row>
    <row r="720" spans="1:285" ht="16.5" customHeight="1">
      <c r="A720" s="4372" t="s">
        <v>347</v>
      </c>
      <c r="B720" s="4397"/>
      <c r="C720" s="1389"/>
      <c r="D720" s="121"/>
      <c r="E720" s="44"/>
      <c r="F720" s="44"/>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124"/>
      <c r="AS720" s="21"/>
      <c r="AT720" s="21"/>
      <c r="AU720" s="21"/>
      <c r="AV720" s="21"/>
      <c r="AW720" s="21"/>
      <c r="AX720" s="21"/>
      <c r="AY720" s="21"/>
      <c r="AZ720" s="21"/>
      <c r="BA720" s="21"/>
      <c r="BB720" s="21"/>
      <c r="BC720" s="21"/>
      <c r="BD720" s="21"/>
      <c r="BE720" s="21"/>
      <c r="BF720" s="21"/>
      <c r="BG720" s="21"/>
      <c r="BH720" s="21"/>
      <c r="BI720" s="21"/>
      <c r="BJ720" s="21"/>
      <c r="BK720" s="21"/>
      <c r="BL720" s="21"/>
      <c r="BM720" s="21"/>
      <c r="BN720" s="21"/>
      <c r="BO720" s="21"/>
      <c r="BP720" s="21"/>
      <c r="BQ720" s="21"/>
      <c r="BR720" s="21"/>
      <c r="BS720" s="21"/>
      <c r="BT720" s="21"/>
      <c r="BU720" s="21"/>
      <c r="BV720" s="21"/>
      <c r="BW720" s="21"/>
      <c r="BX720" s="21"/>
      <c r="BY720" s="21"/>
      <c r="BZ720" s="21"/>
      <c r="CA720" s="21"/>
      <c r="CB720" s="21"/>
      <c r="CC720" s="21"/>
      <c r="CD720" s="21"/>
      <c r="CE720" s="21"/>
      <c r="CF720" s="21"/>
      <c r="CG720" s="21"/>
      <c r="CH720" s="21"/>
      <c r="CI720" s="21"/>
      <c r="CJ720" s="21"/>
      <c r="CK720" s="21"/>
      <c r="CL720" s="21"/>
      <c r="CM720" s="21"/>
      <c r="CN720" s="21"/>
      <c r="CO720" s="21"/>
      <c r="CP720" s="21"/>
      <c r="CQ720" s="21"/>
      <c r="CR720" s="21"/>
      <c r="CS720" s="21"/>
      <c r="CT720" s="21"/>
      <c r="CU720" s="21"/>
      <c r="CV720" s="21"/>
      <c r="CW720" s="21"/>
      <c r="CX720" s="21"/>
      <c r="CY720" s="21"/>
      <c r="CZ720" s="21"/>
      <c r="DA720" s="21"/>
      <c r="DB720" s="21"/>
      <c r="DC720" s="21"/>
      <c r="DD720" s="21"/>
      <c r="DE720" s="21"/>
      <c r="DF720" s="21"/>
      <c r="DG720" s="21"/>
      <c r="DH720" s="21"/>
      <c r="DI720" s="21"/>
      <c r="DJ720" s="21"/>
      <c r="DK720" s="21"/>
      <c r="DL720" s="21"/>
      <c r="DM720" s="21"/>
      <c r="DN720" s="21"/>
      <c r="DO720" s="21"/>
      <c r="DP720" s="21"/>
      <c r="DQ720" s="21"/>
      <c r="DR720" s="21"/>
      <c r="DS720" s="21"/>
      <c r="DT720" s="21"/>
      <c r="DU720" s="21"/>
      <c r="DV720" s="21"/>
      <c r="DW720" s="21"/>
      <c r="DX720" s="21"/>
      <c r="DY720" s="21"/>
      <c r="DZ720" s="21"/>
      <c r="EA720" s="21"/>
      <c r="EB720" s="21"/>
      <c r="EC720" s="21"/>
      <c r="ED720" s="21"/>
      <c r="EE720" s="21"/>
      <c r="EF720" s="21"/>
      <c r="EG720" s="21"/>
      <c r="EH720" s="21"/>
      <c r="EI720" s="21"/>
      <c r="EJ720" s="21"/>
      <c r="EK720" s="21"/>
      <c r="EL720" s="21"/>
      <c r="EM720" s="21"/>
      <c r="EN720" s="21"/>
      <c r="EO720" s="21"/>
      <c r="EP720" s="21"/>
      <c r="EQ720" s="21"/>
      <c r="ER720" s="21"/>
      <c r="ES720" s="21"/>
      <c r="ET720" s="21"/>
      <c r="EU720" s="21"/>
      <c r="EV720" s="21"/>
      <c r="EW720" s="21"/>
      <c r="EX720" s="21"/>
      <c r="EY720" s="21"/>
      <c r="EZ720" s="21"/>
      <c r="FA720" s="21"/>
      <c r="FB720" s="21"/>
      <c r="FC720" s="21"/>
      <c r="FD720" s="21"/>
      <c r="FE720" s="21"/>
      <c r="FF720" s="21"/>
      <c r="FG720" s="21"/>
      <c r="FH720" s="21"/>
      <c r="FI720" s="21"/>
      <c r="FJ720" s="21"/>
      <c r="FK720" s="21"/>
      <c r="FL720" s="21"/>
      <c r="FM720" s="21"/>
      <c r="FN720" s="21"/>
      <c r="FO720" s="21"/>
      <c r="FP720" s="21"/>
      <c r="FQ720" s="21"/>
      <c r="FR720" s="21"/>
      <c r="FS720" s="21"/>
      <c r="FT720" s="21"/>
      <c r="FU720" s="21"/>
      <c r="FV720" s="21"/>
      <c r="FW720" s="21"/>
      <c r="FX720" s="21"/>
      <c r="FY720" s="21"/>
      <c r="FZ720" s="21"/>
      <c r="GA720" s="21"/>
      <c r="GB720" s="21"/>
      <c r="GC720" s="21"/>
      <c r="GD720" s="21"/>
      <c r="GE720" s="21"/>
      <c r="GF720" s="21"/>
      <c r="GG720" s="21"/>
      <c r="GH720" s="21"/>
      <c r="GI720" s="21"/>
      <c r="GJ720" s="21"/>
      <c r="GK720" s="21"/>
      <c r="GL720" s="21"/>
      <c r="GM720" s="21"/>
      <c r="GN720" s="21"/>
      <c r="GO720" s="21"/>
      <c r="GP720" s="21"/>
      <c r="GQ720" s="21"/>
      <c r="GR720" s="21"/>
      <c r="GS720" s="21"/>
      <c r="GT720" s="21"/>
      <c r="GU720" s="21"/>
      <c r="GV720" s="21"/>
      <c r="GW720" s="21"/>
      <c r="GX720" s="21"/>
      <c r="GY720" s="21"/>
      <c r="GZ720" s="21"/>
      <c r="HA720" s="21"/>
      <c r="HB720" s="21"/>
      <c r="HC720" s="21"/>
      <c r="HD720" s="21"/>
      <c r="HE720" s="21"/>
      <c r="HF720" s="21"/>
      <c r="HG720" s="21"/>
      <c r="HH720" s="21"/>
      <c r="HI720" s="21"/>
      <c r="HJ720" s="21"/>
      <c r="HK720" s="21"/>
      <c r="HL720" s="21"/>
      <c r="HM720" s="21"/>
      <c r="HN720" s="21"/>
      <c r="HO720" s="21"/>
      <c r="HP720" s="21"/>
      <c r="HQ720" s="21"/>
      <c r="HR720" s="21"/>
      <c r="HS720" s="21"/>
      <c r="HT720" s="21"/>
      <c r="HU720" s="21"/>
      <c r="HV720" s="21"/>
      <c r="HW720" s="21"/>
      <c r="HX720" s="21"/>
      <c r="HY720" s="21"/>
      <c r="HZ720" s="21"/>
      <c r="IA720" s="21"/>
      <c r="IB720" s="21"/>
      <c r="IC720" s="21"/>
      <c r="ID720" s="21"/>
      <c r="IE720" s="21"/>
      <c r="IF720" s="21"/>
      <c r="IG720" s="21"/>
      <c r="IH720" s="21"/>
      <c r="II720" s="21"/>
      <c r="IJ720" s="21"/>
      <c r="IK720" s="21"/>
      <c r="IL720" s="21"/>
      <c r="IM720" s="21"/>
      <c r="IN720" s="21"/>
      <c r="IO720" s="21"/>
      <c r="IP720" s="21"/>
      <c r="IQ720" s="21"/>
      <c r="IR720" s="21"/>
      <c r="IS720" s="21"/>
      <c r="IT720" s="21"/>
      <c r="IU720" s="21"/>
      <c r="IV720" s="21"/>
      <c r="IW720" s="21"/>
      <c r="IX720" s="21"/>
      <c r="IY720" s="21"/>
      <c r="IZ720" s="21"/>
      <c r="JA720" s="21"/>
      <c r="JB720" s="21"/>
      <c r="JC720" s="21"/>
      <c r="JD720" s="21"/>
      <c r="JE720" s="21"/>
      <c r="JF720" s="21"/>
      <c r="JG720" s="21"/>
      <c r="JH720" s="21"/>
      <c r="JI720" s="21"/>
      <c r="JJ720" s="21"/>
      <c r="JK720" s="21"/>
      <c r="JL720" s="21"/>
      <c r="JM720" s="21"/>
      <c r="JN720" s="21"/>
      <c r="JO720" s="21"/>
      <c r="JP720" s="21"/>
      <c r="JQ720" s="21"/>
      <c r="JR720" s="21"/>
      <c r="JS720" s="21"/>
      <c r="JT720" s="21"/>
      <c r="JU720" s="21"/>
      <c r="JV720" s="21"/>
      <c r="JW720" s="21"/>
      <c r="JX720" s="21"/>
      <c r="JY720" s="21"/>
    </row>
    <row r="721" spans="1:285" ht="16.5" customHeight="1">
      <c r="A721" s="4329" t="s">
        <v>343</v>
      </c>
      <c r="B721" s="5">
        <f>C721/D721</f>
        <v>0.28205128205128205</v>
      </c>
      <c r="C721" s="1">
        <v>11</v>
      </c>
      <c r="D721" s="107">
        <v>39</v>
      </c>
      <c r="E721" s="4" t="s">
        <v>53</v>
      </c>
      <c r="F721" s="1" t="s">
        <v>77</v>
      </c>
      <c r="G721" s="1" t="s">
        <v>77</v>
      </c>
      <c r="H721" s="1" t="s">
        <v>53</v>
      </c>
      <c r="I721" s="1" t="s">
        <v>77</v>
      </c>
      <c r="J721" s="1" t="s">
        <v>53</v>
      </c>
      <c r="K721" s="38" t="s">
        <v>77</v>
      </c>
      <c r="L721" s="1" t="s">
        <v>77</v>
      </c>
      <c r="M721" s="1" t="s">
        <v>77</v>
      </c>
      <c r="N721" s="1" t="s">
        <v>77</v>
      </c>
      <c r="O721" s="1" t="s">
        <v>77</v>
      </c>
      <c r="P721" s="1" t="s">
        <v>53</v>
      </c>
      <c r="Q721" s="1" t="s">
        <v>77</v>
      </c>
      <c r="R721" s="1" t="s">
        <v>77</v>
      </c>
      <c r="S721" s="1" t="s">
        <v>53</v>
      </c>
      <c r="T721" s="1" t="s">
        <v>77</v>
      </c>
      <c r="U721" s="1" t="s">
        <v>77</v>
      </c>
      <c r="V721" s="1" t="s">
        <v>77</v>
      </c>
      <c r="W721" s="1" t="s">
        <v>77</v>
      </c>
      <c r="X721" s="1" t="s">
        <v>77</v>
      </c>
      <c r="Y721" s="1" t="s">
        <v>77</v>
      </c>
      <c r="Z721" s="1" t="s">
        <v>77</v>
      </c>
      <c r="AA721" s="1" t="s">
        <v>77</v>
      </c>
      <c r="AB721" s="1" t="s">
        <v>77</v>
      </c>
      <c r="AC721" s="1" t="s">
        <v>77</v>
      </c>
      <c r="AD721" s="1" t="s">
        <v>77</v>
      </c>
      <c r="AE721" s="1" t="s">
        <v>53</v>
      </c>
      <c r="AF721" s="1" t="s">
        <v>77</v>
      </c>
      <c r="AG721" s="1" t="s">
        <v>77</v>
      </c>
      <c r="AH721" s="1" t="s">
        <v>77</v>
      </c>
      <c r="AI721" s="1" t="s">
        <v>77</v>
      </c>
      <c r="AJ721" s="1" t="s">
        <v>77</v>
      </c>
      <c r="AK721" s="1" t="s">
        <v>77</v>
      </c>
      <c r="AL721" s="1" t="s">
        <v>77</v>
      </c>
      <c r="AM721" s="1" t="s">
        <v>53</v>
      </c>
      <c r="AN721" s="1" t="s">
        <v>77</v>
      </c>
      <c r="AO721" s="1" t="s">
        <v>53</v>
      </c>
      <c r="AP721" s="1" t="s">
        <v>77</v>
      </c>
      <c r="AQ721" s="1" t="s">
        <v>53</v>
      </c>
      <c r="AR721" s="120" t="s">
        <v>53</v>
      </c>
      <c r="AS721" s="21"/>
      <c r="AT721" s="21"/>
      <c r="AU721" s="21"/>
      <c r="AV721" s="21"/>
      <c r="AW721" s="21"/>
      <c r="AX721" s="21"/>
      <c r="AY721" s="21"/>
      <c r="AZ721" s="21"/>
      <c r="BA721" s="21"/>
      <c r="BB721" s="21"/>
      <c r="BC721" s="21"/>
      <c r="BD721" s="21"/>
      <c r="BE721" s="21"/>
      <c r="BF721" s="21"/>
      <c r="BG721" s="21"/>
      <c r="BH721" s="21"/>
      <c r="BI721" s="21"/>
      <c r="BJ721" s="21"/>
      <c r="BK721" s="21"/>
      <c r="BL721" s="21"/>
      <c r="BM721" s="21"/>
      <c r="BN721" s="21"/>
      <c r="BO721" s="21"/>
      <c r="BP721" s="21"/>
      <c r="BQ721" s="21"/>
      <c r="BR721" s="21"/>
      <c r="BS721" s="21"/>
      <c r="BT721" s="21"/>
      <c r="BU721" s="21"/>
      <c r="BV721" s="21"/>
      <c r="BW721" s="21"/>
      <c r="BX721" s="21"/>
      <c r="BY721" s="21"/>
      <c r="BZ721" s="21"/>
      <c r="CA721" s="21"/>
      <c r="CB721" s="21"/>
      <c r="CC721" s="21"/>
      <c r="CD721" s="21"/>
      <c r="CE721" s="21"/>
      <c r="CF721" s="21"/>
      <c r="CG721" s="21"/>
      <c r="CH721" s="21"/>
      <c r="CI721" s="21"/>
      <c r="CJ721" s="21"/>
      <c r="CK721" s="21"/>
      <c r="CL721" s="21"/>
      <c r="CM721" s="21"/>
      <c r="CN721" s="21"/>
      <c r="CO721" s="21"/>
      <c r="CP721" s="21"/>
      <c r="CQ721" s="21"/>
      <c r="CR721" s="21"/>
      <c r="CS721" s="21"/>
      <c r="CT721" s="21"/>
      <c r="CU721" s="21"/>
      <c r="CV721" s="21"/>
      <c r="CW721" s="21"/>
      <c r="CX721" s="21"/>
      <c r="CY721" s="21"/>
      <c r="CZ721" s="21"/>
      <c r="DA721" s="21"/>
      <c r="DB721" s="21"/>
      <c r="DC721" s="21"/>
      <c r="DD721" s="21"/>
      <c r="DE721" s="21"/>
      <c r="DF721" s="21"/>
      <c r="DG721" s="21"/>
      <c r="DH721" s="21"/>
      <c r="DI721" s="21"/>
      <c r="DJ721" s="21"/>
      <c r="DK721" s="21"/>
      <c r="DL721" s="21"/>
      <c r="DM721" s="21"/>
      <c r="DN721" s="21"/>
      <c r="DO721" s="21"/>
      <c r="DP721" s="21"/>
      <c r="DQ721" s="21"/>
      <c r="DR721" s="21"/>
      <c r="DS721" s="21"/>
      <c r="DT721" s="21"/>
      <c r="DU721" s="21"/>
      <c r="DV721" s="21"/>
      <c r="DW721" s="21"/>
      <c r="DX721" s="21"/>
      <c r="DY721" s="21"/>
      <c r="DZ721" s="21"/>
      <c r="EA721" s="21"/>
      <c r="EB721" s="21"/>
      <c r="EC721" s="21"/>
      <c r="ED721" s="21"/>
      <c r="EE721" s="21"/>
      <c r="EF721" s="21"/>
      <c r="EG721" s="21"/>
      <c r="EH721" s="21"/>
      <c r="EI721" s="21"/>
      <c r="EJ721" s="21"/>
      <c r="EK721" s="21"/>
      <c r="EL721" s="21"/>
      <c r="EM721" s="21"/>
      <c r="EN721" s="21"/>
      <c r="EO721" s="21"/>
      <c r="EP721" s="21"/>
      <c r="EQ721" s="21"/>
      <c r="ER721" s="21"/>
      <c r="ES721" s="21"/>
      <c r="ET721" s="21"/>
      <c r="EU721" s="21"/>
      <c r="EV721" s="21"/>
      <c r="EW721" s="21"/>
      <c r="EX721" s="21"/>
      <c r="EY721" s="21"/>
      <c r="EZ721" s="21"/>
      <c r="FA721" s="21"/>
      <c r="FB721" s="21"/>
      <c r="FC721" s="21"/>
      <c r="FD721" s="21"/>
      <c r="FE721" s="21"/>
      <c r="FF721" s="21"/>
      <c r="FG721" s="21"/>
      <c r="FH721" s="21"/>
      <c r="FI721" s="21"/>
      <c r="FJ721" s="21"/>
      <c r="FK721" s="21"/>
      <c r="FL721" s="21"/>
      <c r="FM721" s="21"/>
      <c r="FN721" s="21"/>
      <c r="FO721" s="21"/>
      <c r="FP721" s="21"/>
      <c r="FQ721" s="21"/>
      <c r="FR721" s="21"/>
      <c r="FS721" s="21"/>
      <c r="FT721" s="21"/>
      <c r="FU721" s="21"/>
      <c r="FV721" s="21"/>
      <c r="FW721" s="21"/>
      <c r="FX721" s="21"/>
      <c r="FY721" s="21"/>
      <c r="FZ721" s="21"/>
      <c r="GA721" s="21"/>
      <c r="GB721" s="21"/>
      <c r="GC721" s="21"/>
      <c r="GD721" s="21"/>
      <c r="GE721" s="21"/>
      <c r="GF721" s="21"/>
      <c r="GG721" s="21"/>
      <c r="GH721" s="21"/>
      <c r="GI721" s="21"/>
      <c r="GJ721" s="21"/>
      <c r="GK721" s="21"/>
      <c r="GL721" s="21"/>
      <c r="GM721" s="21"/>
      <c r="GN721" s="21"/>
      <c r="GO721" s="21"/>
      <c r="GP721" s="21"/>
      <c r="GQ721" s="21"/>
      <c r="GR721" s="21"/>
      <c r="GS721" s="21"/>
      <c r="GT721" s="21"/>
      <c r="GU721" s="21"/>
      <c r="GV721" s="21"/>
      <c r="GW721" s="21"/>
      <c r="GX721" s="21"/>
      <c r="GY721" s="21"/>
      <c r="GZ721" s="21"/>
      <c r="HA721" s="21"/>
      <c r="HB721" s="21"/>
      <c r="HC721" s="21"/>
      <c r="HD721" s="21"/>
      <c r="HE721" s="21"/>
      <c r="HF721" s="21"/>
      <c r="HG721" s="21"/>
      <c r="HH721" s="21"/>
      <c r="HI721" s="21"/>
      <c r="HJ721" s="21"/>
      <c r="HK721" s="21"/>
      <c r="HL721" s="21"/>
      <c r="HM721" s="21"/>
      <c r="HN721" s="21"/>
      <c r="HO721" s="21"/>
      <c r="HP721" s="21"/>
      <c r="HQ721" s="21"/>
      <c r="HR721" s="21"/>
      <c r="HS721" s="21"/>
      <c r="HT721" s="21"/>
      <c r="HU721" s="21"/>
      <c r="HV721" s="21"/>
      <c r="HW721" s="21"/>
      <c r="HX721" s="21"/>
      <c r="HY721" s="21"/>
      <c r="HZ721" s="21"/>
      <c r="IA721" s="21"/>
      <c r="IB721" s="21"/>
      <c r="IC721" s="21"/>
      <c r="ID721" s="21"/>
      <c r="IE721" s="21"/>
      <c r="IF721" s="21"/>
      <c r="IG721" s="21"/>
      <c r="IH721" s="21"/>
      <c r="II721" s="21"/>
      <c r="IJ721" s="21"/>
      <c r="IK721" s="21"/>
      <c r="IL721" s="21"/>
      <c r="IM721" s="21"/>
      <c r="IN721" s="21"/>
      <c r="IO721" s="21"/>
      <c r="IP721" s="21"/>
      <c r="IQ721" s="21"/>
      <c r="IR721" s="21"/>
      <c r="IS721" s="21"/>
      <c r="IT721" s="21"/>
      <c r="IU721" s="21"/>
      <c r="IV721" s="21"/>
      <c r="IW721" s="21"/>
      <c r="IX721" s="21"/>
      <c r="IY721" s="21"/>
      <c r="IZ721" s="21"/>
      <c r="JA721" s="21"/>
      <c r="JB721" s="21"/>
      <c r="JC721" s="21"/>
      <c r="JD721" s="21"/>
      <c r="JE721" s="21"/>
      <c r="JF721" s="21"/>
      <c r="JG721" s="21"/>
      <c r="JH721" s="21"/>
      <c r="JI721" s="21"/>
      <c r="JJ721" s="21"/>
      <c r="JK721" s="21"/>
      <c r="JL721" s="21"/>
      <c r="JM721" s="21"/>
      <c r="JN721" s="21"/>
      <c r="JO721" s="21"/>
      <c r="JP721" s="21"/>
      <c r="JQ721" s="21"/>
      <c r="JR721" s="21"/>
      <c r="JS721" s="21"/>
      <c r="JT721" s="21"/>
      <c r="JU721" s="21"/>
      <c r="JV721" s="21"/>
      <c r="JW721" s="21"/>
      <c r="JX721" s="21"/>
      <c r="JY721" s="21"/>
    </row>
    <row r="722" spans="1:285" ht="16.5" customHeight="1">
      <c r="A722" s="4329" t="s">
        <v>344</v>
      </c>
      <c r="B722" s="5">
        <f>C722/D722</f>
        <v>0.12820512820512819</v>
      </c>
      <c r="C722" s="1">
        <v>5</v>
      </c>
      <c r="D722" s="107">
        <v>39</v>
      </c>
      <c r="E722" s="4" t="s">
        <v>77</v>
      </c>
      <c r="F722" s="1" t="s">
        <v>77</v>
      </c>
      <c r="G722" s="1" t="s">
        <v>77</v>
      </c>
      <c r="H722" s="1" t="s">
        <v>77</v>
      </c>
      <c r="I722" s="1" t="s">
        <v>77</v>
      </c>
      <c r="J722" s="1" t="s">
        <v>77</v>
      </c>
      <c r="K722" s="38" t="s">
        <v>77</v>
      </c>
      <c r="L722" s="1" t="s">
        <v>77</v>
      </c>
      <c r="M722" s="1" t="s">
        <v>53</v>
      </c>
      <c r="N722" s="1" t="s">
        <v>77</v>
      </c>
      <c r="O722" s="1" t="s">
        <v>53</v>
      </c>
      <c r="P722" s="1" t="s">
        <v>77</v>
      </c>
      <c r="Q722" s="1" t="s">
        <v>77</v>
      </c>
      <c r="R722" s="1" t="s">
        <v>77</v>
      </c>
      <c r="S722" s="1" t="s">
        <v>77</v>
      </c>
      <c r="T722" s="1" t="s">
        <v>77</v>
      </c>
      <c r="U722" s="1" t="s">
        <v>77</v>
      </c>
      <c r="V722" s="1" t="s">
        <v>77</v>
      </c>
      <c r="W722" s="1" t="s">
        <v>77</v>
      </c>
      <c r="X722" s="1" t="s">
        <v>77</v>
      </c>
      <c r="Y722" s="1" t="s">
        <v>77</v>
      </c>
      <c r="Z722" s="1" t="s">
        <v>77</v>
      </c>
      <c r="AA722" s="1" t="s">
        <v>77</v>
      </c>
      <c r="AB722" s="1" t="s">
        <v>77</v>
      </c>
      <c r="AC722" s="1" t="s">
        <v>77</v>
      </c>
      <c r="AD722" s="1" t="s">
        <v>77</v>
      </c>
      <c r="AE722" s="1" t="s">
        <v>77</v>
      </c>
      <c r="AF722" s="1" t="s">
        <v>53</v>
      </c>
      <c r="AG722" s="1" t="s">
        <v>77</v>
      </c>
      <c r="AH722" s="1" t="s">
        <v>53</v>
      </c>
      <c r="AI722" s="1" t="s">
        <v>77</v>
      </c>
      <c r="AJ722" s="1" t="s">
        <v>77</v>
      </c>
      <c r="AK722" s="1" t="s">
        <v>77</v>
      </c>
      <c r="AL722" s="1" t="s">
        <v>77</v>
      </c>
      <c r="AM722" s="1" t="s">
        <v>77</v>
      </c>
      <c r="AN722" s="1" t="s">
        <v>77</v>
      </c>
      <c r="AO722" s="1" t="s">
        <v>77</v>
      </c>
      <c r="AP722" s="1" t="s">
        <v>77</v>
      </c>
      <c r="AQ722" s="1" t="s">
        <v>77</v>
      </c>
      <c r="AR722" s="120" t="s">
        <v>77</v>
      </c>
      <c r="AS722" s="21"/>
      <c r="AT722" s="21"/>
      <c r="AU722" s="21"/>
      <c r="AV722" s="21"/>
      <c r="AW722" s="21"/>
      <c r="AX722" s="21"/>
      <c r="AY722" s="21"/>
      <c r="AZ722" s="21"/>
      <c r="BA722" s="21"/>
      <c r="BB722" s="21"/>
      <c r="BC722" s="21"/>
      <c r="BD722" s="21"/>
      <c r="BE722" s="21"/>
      <c r="BF722" s="21"/>
      <c r="BG722" s="21"/>
      <c r="BH722" s="21"/>
      <c r="BI722" s="21"/>
      <c r="BJ722" s="21"/>
      <c r="BK722" s="21"/>
      <c r="BL722" s="21"/>
      <c r="BM722" s="21"/>
      <c r="BN722" s="21"/>
      <c r="BO722" s="21"/>
      <c r="BP722" s="21"/>
      <c r="BQ722" s="21"/>
      <c r="BR722" s="21"/>
      <c r="BS722" s="21"/>
      <c r="BT722" s="21"/>
      <c r="BU722" s="21"/>
      <c r="BV722" s="21"/>
      <c r="BW722" s="21"/>
      <c r="BX722" s="21"/>
      <c r="BY722" s="21"/>
      <c r="BZ722" s="21"/>
      <c r="CA722" s="21"/>
      <c r="CB722" s="21"/>
      <c r="CC722" s="21"/>
      <c r="CD722" s="21"/>
      <c r="CE722" s="21"/>
      <c r="CF722" s="21"/>
      <c r="CG722" s="21"/>
      <c r="CH722" s="21"/>
      <c r="CI722" s="21"/>
      <c r="CJ722" s="21"/>
      <c r="CK722" s="21"/>
      <c r="CL722" s="21"/>
      <c r="CM722" s="21"/>
      <c r="CN722" s="21"/>
      <c r="CO722" s="21"/>
      <c r="CP722" s="21"/>
      <c r="CQ722" s="21"/>
      <c r="CR722" s="21"/>
      <c r="CS722" s="21"/>
      <c r="CT722" s="21"/>
      <c r="CU722" s="21"/>
      <c r="CV722" s="21"/>
      <c r="CW722" s="21"/>
      <c r="CX722" s="21"/>
      <c r="CY722" s="21"/>
      <c r="CZ722" s="21"/>
      <c r="DA722" s="21"/>
      <c r="DB722" s="21"/>
      <c r="DC722" s="21"/>
      <c r="DD722" s="21"/>
      <c r="DE722" s="21"/>
      <c r="DF722" s="21"/>
      <c r="DG722" s="21"/>
      <c r="DH722" s="21"/>
      <c r="DI722" s="21"/>
      <c r="DJ722" s="21"/>
      <c r="DK722" s="21"/>
      <c r="DL722" s="21"/>
      <c r="DM722" s="21"/>
      <c r="DN722" s="21"/>
      <c r="DO722" s="21"/>
      <c r="DP722" s="21"/>
      <c r="DQ722" s="21"/>
      <c r="DR722" s="21"/>
      <c r="DS722" s="21"/>
      <c r="DT722" s="21"/>
      <c r="DU722" s="21"/>
      <c r="DV722" s="21"/>
      <c r="DW722" s="21"/>
      <c r="DX722" s="21"/>
      <c r="DY722" s="21"/>
      <c r="DZ722" s="21"/>
      <c r="EA722" s="21"/>
      <c r="EB722" s="21"/>
      <c r="EC722" s="21"/>
      <c r="ED722" s="21"/>
      <c r="EE722" s="21"/>
      <c r="EF722" s="21"/>
      <c r="EG722" s="21"/>
      <c r="EH722" s="21"/>
      <c r="EI722" s="21"/>
      <c r="EJ722" s="21"/>
      <c r="EK722" s="21"/>
      <c r="EL722" s="21"/>
      <c r="EM722" s="21"/>
      <c r="EN722" s="21"/>
      <c r="EO722" s="21"/>
      <c r="EP722" s="21"/>
      <c r="EQ722" s="21"/>
      <c r="ER722" s="21"/>
      <c r="ES722" s="21"/>
      <c r="ET722" s="21"/>
      <c r="EU722" s="21"/>
      <c r="EV722" s="21"/>
      <c r="EW722" s="21"/>
      <c r="EX722" s="21"/>
      <c r="EY722" s="21"/>
      <c r="EZ722" s="21"/>
      <c r="FA722" s="21"/>
      <c r="FB722" s="21"/>
      <c r="FC722" s="21"/>
      <c r="FD722" s="21"/>
      <c r="FE722" s="21"/>
      <c r="FF722" s="21"/>
      <c r="FG722" s="21"/>
      <c r="FH722" s="21"/>
      <c r="FI722" s="21"/>
      <c r="FJ722" s="21"/>
      <c r="FK722" s="21"/>
      <c r="FL722" s="21"/>
      <c r="FM722" s="21"/>
      <c r="FN722" s="21"/>
      <c r="FO722" s="21"/>
      <c r="FP722" s="21"/>
      <c r="FQ722" s="21"/>
      <c r="FR722" s="21"/>
      <c r="FS722" s="21"/>
      <c r="FT722" s="21"/>
      <c r="FU722" s="21"/>
      <c r="FV722" s="21"/>
      <c r="FW722" s="21"/>
      <c r="FX722" s="21"/>
      <c r="FY722" s="21"/>
      <c r="FZ722" s="21"/>
      <c r="GA722" s="21"/>
      <c r="GB722" s="21"/>
      <c r="GC722" s="21"/>
      <c r="GD722" s="21"/>
      <c r="GE722" s="21"/>
      <c r="GF722" s="21"/>
      <c r="GG722" s="21"/>
      <c r="GH722" s="21"/>
      <c r="GI722" s="21"/>
      <c r="GJ722" s="21"/>
      <c r="GK722" s="21"/>
      <c r="GL722" s="21"/>
      <c r="GM722" s="21"/>
      <c r="GN722" s="21"/>
      <c r="GO722" s="21"/>
      <c r="GP722" s="21"/>
      <c r="GQ722" s="21"/>
      <c r="GR722" s="21"/>
      <c r="GS722" s="21"/>
      <c r="GT722" s="21"/>
      <c r="GU722" s="21"/>
      <c r="GV722" s="21"/>
      <c r="GW722" s="21"/>
      <c r="GX722" s="21"/>
      <c r="GY722" s="21"/>
      <c r="GZ722" s="21"/>
      <c r="HA722" s="21"/>
      <c r="HB722" s="21"/>
      <c r="HC722" s="21"/>
      <c r="HD722" s="21"/>
      <c r="HE722" s="21"/>
      <c r="HF722" s="21"/>
      <c r="HG722" s="21"/>
      <c r="HH722" s="21"/>
      <c r="HI722" s="21"/>
      <c r="HJ722" s="21"/>
      <c r="HK722" s="21"/>
      <c r="HL722" s="21"/>
      <c r="HM722" s="21"/>
      <c r="HN722" s="21"/>
      <c r="HO722" s="21"/>
      <c r="HP722" s="21"/>
      <c r="HQ722" s="21"/>
      <c r="HR722" s="21"/>
      <c r="HS722" s="21"/>
      <c r="HT722" s="21"/>
      <c r="HU722" s="21"/>
      <c r="HV722" s="21"/>
      <c r="HW722" s="21"/>
      <c r="HX722" s="21"/>
      <c r="HY722" s="21"/>
      <c r="HZ722" s="21"/>
      <c r="IA722" s="21"/>
      <c r="IB722" s="21"/>
      <c r="IC722" s="21"/>
      <c r="ID722" s="21"/>
      <c r="IE722" s="21"/>
      <c r="IF722" s="21"/>
      <c r="IG722" s="21"/>
      <c r="IH722" s="21"/>
      <c r="II722" s="21"/>
      <c r="IJ722" s="21"/>
      <c r="IK722" s="21"/>
      <c r="IL722" s="21"/>
      <c r="IM722" s="21"/>
      <c r="IN722" s="21"/>
      <c r="IO722" s="21"/>
      <c r="IP722" s="21"/>
      <c r="IQ722" s="21"/>
      <c r="IR722" s="21"/>
      <c r="IS722" s="21"/>
      <c r="IT722" s="21"/>
      <c r="IU722" s="21"/>
      <c r="IV722" s="21"/>
      <c r="IW722" s="21"/>
      <c r="IX722" s="21"/>
      <c r="IY722" s="21"/>
      <c r="IZ722" s="21"/>
      <c r="JA722" s="21"/>
      <c r="JB722" s="21"/>
      <c r="JC722" s="21"/>
      <c r="JD722" s="21"/>
      <c r="JE722" s="21"/>
      <c r="JF722" s="21"/>
      <c r="JG722" s="21"/>
      <c r="JH722" s="21"/>
      <c r="JI722" s="21"/>
      <c r="JJ722" s="21"/>
      <c r="JK722" s="21"/>
      <c r="JL722" s="21"/>
      <c r="JM722" s="21"/>
      <c r="JN722" s="21"/>
      <c r="JO722" s="21"/>
      <c r="JP722" s="21"/>
      <c r="JQ722" s="21"/>
      <c r="JR722" s="21"/>
      <c r="JS722" s="21"/>
      <c r="JT722" s="21"/>
      <c r="JU722" s="21"/>
      <c r="JV722" s="21"/>
      <c r="JW722" s="21"/>
      <c r="JX722" s="21"/>
      <c r="JY722" s="21"/>
    </row>
    <row r="723" spans="1:285" ht="16.5" customHeight="1">
      <c r="A723" s="4329" t="s">
        <v>345</v>
      </c>
      <c r="B723" s="5">
        <f>C723/D723</f>
        <v>0.51282051282051277</v>
      </c>
      <c r="C723" s="1">
        <v>20</v>
      </c>
      <c r="D723" s="107">
        <v>39</v>
      </c>
      <c r="E723" s="4" t="s">
        <v>77</v>
      </c>
      <c r="F723" s="1" t="s">
        <v>77</v>
      </c>
      <c r="G723" s="1" t="s">
        <v>53</v>
      </c>
      <c r="H723" s="1" t="s">
        <v>77</v>
      </c>
      <c r="I723" s="1" t="s">
        <v>53</v>
      </c>
      <c r="J723" s="1" t="s">
        <v>77</v>
      </c>
      <c r="K723" s="38" t="s">
        <v>53</v>
      </c>
      <c r="L723" s="1" t="s">
        <v>53</v>
      </c>
      <c r="M723" s="1" t="s">
        <v>77</v>
      </c>
      <c r="N723" s="1" t="s">
        <v>53</v>
      </c>
      <c r="O723" s="1" t="s">
        <v>77</v>
      </c>
      <c r="P723" s="1" t="s">
        <v>77</v>
      </c>
      <c r="Q723" s="1" t="s">
        <v>53</v>
      </c>
      <c r="R723" s="1" t="s">
        <v>77</v>
      </c>
      <c r="S723" s="1" t="s">
        <v>77</v>
      </c>
      <c r="T723" s="1" t="s">
        <v>77</v>
      </c>
      <c r="U723" s="1" t="s">
        <v>53</v>
      </c>
      <c r="V723" s="1" t="s">
        <v>53</v>
      </c>
      <c r="W723" s="1" t="s">
        <v>53</v>
      </c>
      <c r="X723" s="1" t="s">
        <v>53</v>
      </c>
      <c r="Y723" s="1" t="s">
        <v>53</v>
      </c>
      <c r="Z723" s="1" t="s">
        <v>53</v>
      </c>
      <c r="AA723" s="1" t="s">
        <v>53</v>
      </c>
      <c r="AB723" s="1" t="s">
        <v>77</v>
      </c>
      <c r="AC723" s="1" t="s">
        <v>53</v>
      </c>
      <c r="AD723" s="1" t="s">
        <v>53</v>
      </c>
      <c r="AE723" s="1" t="s">
        <v>77</v>
      </c>
      <c r="AF723" s="1" t="s">
        <v>77</v>
      </c>
      <c r="AG723" s="1" t="s">
        <v>53</v>
      </c>
      <c r="AH723" s="1" t="s">
        <v>77</v>
      </c>
      <c r="AI723" s="1" t="s">
        <v>53</v>
      </c>
      <c r="AJ723" s="1" t="s">
        <v>53</v>
      </c>
      <c r="AK723" s="1" t="s">
        <v>53</v>
      </c>
      <c r="AL723" s="1" t="s">
        <v>77</v>
      </c>
      <c r="AM723" s="1" t="s">
        <v>77</v>
      </c>
      <c r="AN723" s="1" t="s">
        <v>77</v>
      </c>
      <c r="AO723" s="1" t="s">
        <v>77</v>
      </c>
      <c r="AP723" s="1" t="s">
        <v>53</v>
      </c>
      <c r="AQ723" s="1" t="s">
        <v>77</v>
      </c>
      <c r="AR723" s="120" t="s">
        <v>77</v>
      </c>
      <c r="AS723" s="21"/>
      <c r="AT723" s="21"/>
      <c r="AU723" s="21"/>
      <c r="AV723" s="21"/>
      <c r="AW723" s="21"/>
      <c r="AX723" s="21"/>
      <c r="AY723" s="21"/>
      <c r="AZ723" s="21"/>
      <c r="BA723" s="21"/>
      <c r="BB723" s="21"/>
      <c r="BC723" s="21"/>
      <c r="BD723" s="21"/>
      <c r="BE723" s="21"/>
      <c r="BF723" s="21"/>
      <c r="BG723" s="21"/>
      <c r="BH723" s="21"/>
      <c r="BI723" s="21"/>
      <c r="BJ723" s="21"/>
      <c r="BK723" s="21"/>
      <c r="BL723" s="21"/>
      <c r="BM723" s="21"/>
      <c r="BN723" s="21"/>
      <c r="BO723" s="21"/>
      <c r="BP723" s="21"/>
      <c r="BQ723" s="21"/>
      <c r="BR723" s="21"/>
      <c r="BS723" s="21"/>
      <c r="BT723" s="21"/>
      <c r="BU723" s="21"/>
      <c r="BV723" s="21"/>
      <c r="BW723" s="21"/>
      <c r="BX723" s="21"/>
      <c r="BY723" s="21"/>
      <c r="BZ723" s="21"/>
      <c r="CA723" s="21"/>
      <c r="CB723" s="21"/>
      <c r="CC723" s="21"/>
      <c r="CD723" s="21"/>
      <c r="CE723" s="21"/>
      <c r="CF723" s="21"/>
      <c r="CG723" s="21"/>
      <c r="CH723" s="21"/>
      <c r="CI723" s="21"/>
      <c r="CJ723" s="21"/>
      <c r="CK723" s="21"/>
      <c r="CL723" s="21"/>
      <c r="CM723" s="21"/>
      <c r="CN723" s="21"/>
      <c r="CO723" s="21"/>
      <c r="CP723" s="21"/>
      <c r="CQ723" s="21"/>
      <c r="CR723" s="21"/>
      <c r="CS723" s="21"/>
      <c r="CT723" s="21"/>
      <c r="CU723" s="21"/>
      <c r="CV723" s="21"/>
      <c r="CW723" s="21"/>
      <c r="CX723" s="21"/>
      <c r="CY723" s="21"/>
      <c r="CZ723" s="21"/>
      <c r="DA723" s="21"/>
      <c r="DB723" s="21"/>
      <c r="DC723" s="21"/>
      <c r="DD723" s="21"/>
      <c r="DE723" s="21"/>
      <c r="DF723" s="21"/>
      <c r="DG723" s="21"/>
      <c r="DH723" s="21"/>
      <c r="DI723" s="21"/>
      <c r="DJ723" s="21"/>
      <c r="DK723" s="21"/>
      <c r="DL723" s="21"/>
      <c r="DM723" s="21"/>
      <c r="DN723" s="21"/>
      <c r="DO723" s="21"/>
      <c r="DP723" s="21"/>
      <c r="DQ723" s="21"/>
      <c r="DR723" s="21"/>
      <c r="DS723" s="21"/>
      <c r="DT723" s="21"/>
      <c r="DU723" s="21"/>
      <c r="DV723" s="21"/>
      <c r="DW723" s="21"/>
      <c r="DX723" s="21"/>
      <c r="DY723" s="21"/>
      <c r="DZ723" s="21"/>
      <c r="EA723" s="21"/>
      <c r="EB723" s="21"/>
      <c r="EC723" s="21"/>
      <c r="ED723" s="21"/>
      <c r="EE723" s="21"/>
      <c r="EF723" s="21"/>
      <c r="EG723" s="21"/>
      <c r="EH723" s="21"/>
      <c r="EI723" s="21"/>
      <c r="EJ723" s="21"/>
      <c r="EK723" s="21"/>
      <c r="EL723" s="21"/>
      <c r="EM723" s="21"/>
      <c r="EN723" s="21"/>
      <c r="EO723" s="21"/>
      <c r="EP723" s="21"/>
      <c r="EQ723" s="21"/>
      <c r="ER723" s="21"/>
      <c r="ES723" s="21"/>
      <c r="ET723" s="21"/>
      <c r="EU723" s="21"/>
      <c r="EV723" s="21"/>
      <c r="EW723" s="21"/>
      <c r="EX723" s="21"/>
      <c r="EY723" s="21"/>
      <c r="EZ723" s="21"/>
      <c r="FA723" s="21"/>
      <c r="FB723" s="21"/>
      <c r="FC723" s="21"/>
      <c r="FD723" s="21"/>
      <c r="FE723" s="21"/>
      <c r="FF723" s="21"/>
      <c r="FG723" s="21"/>
      <c r="FH723" s="21"/>
      <c r="FI723" s="21"/>
      <c r="FJ723" s="21"/>
      <c r="FK723" s="21"/>
      <c r="FL723" s="21"/>
      <c r="FM723" s="21"/>
      <c r="FN723" s="21"/>
      <c r="FO723" s="21"/>
      <c r="FP723" s="21"/>
      <c r="FQ723" s="21"/>
      <c r="FR723" s="21"/>
      <c r="FS723" s="21"/>
      <c r="FT723" s="21"/>
      <c r="FU723" s="21"/>
      <c r="FV723" s="21"/>
      <c r="FW723" s="21"/>
      <c r="FX723" s="21"/>
      <c r="FY723" s="21"/>
      <c r="FZ723" s="21"/>
      <c r="GA723" s="21"/>
      <c r="GB723" s="21"/>
      <c r="GC723" s="21"/>
      <c r="GD723" s="21"/>
      <c r="GE723" s="21"/>
      <c r="GF723" s="21"/>
      <c r="GG723" s="21"/>
      <c r="GH723" s="21"/>
      <c r="GI723" s="21"/>
      <c r="GJ723" s="21"/>
      <c r="GK723" s="21"/>
      <c r="GL723" s="21"/>
      <c r="GM723" s="21"/>
      <c r="GN723" s="21"/>
      <c r="GO723" s="21"/>
      <c r="GP723" s="21"/>
      <c r="GQ723" s="21"/>
      <c r="GR723" s="21"/>
      <c r="GS723" s="21"/>
      <c r="GT723" s="21"/>
      <c r="GU723" s="21"/>
      <c r="GV723" s="21"/>
      <c r="GW723" s="21"/>
      <c r="GX723" s="21"/>
      <c r="GY723" s="21"/>
      <c r="GZ723" s="21"/>
      <c r="HA723" s="21"/>
      <c r="HB723" s="21"/>
      <c r="HC723" s="21"/>
      <c r="HD723" s="21"/>
      <c r="HE723" s="21"/>
      <c r="HF723" s="21"/>
      <c r="HG723" s="21"/>
      <c r="HH723" s="21"/>
      <c r="HI723" s="21"/>
      <c r="HJ723" s="21"/>
      <c r="HK723" s="21"/>
      <c r="HL723" s="21"/>
      <c r="HM723" s="21"/>
      <c r="HN723" s="21"/>
      <c r="HO723" s="21"/>
      <c r="HP723" s="21"/>
      <c r="HQ723" s="21"/>
      <c r="HR723" s="21"/>
      <c r="HS723" s="21"/>
      <c r="HT723" s="21"/>
      <c r="HU723" s="21"/>
      <c r="HV723" s="21"/>
      <c r="HW723" s="21"/>
      <c r="HX723" s="21"/>
      <c r="HY723" s="21"/>
      <c r="HZ723" s="21"/>
      <c r="IA723" s="21"/>
      <c r="IB723" s="21"/>
      <c r="IC723" s="21"/>
      <c r="ID723" s="21"/>
      <c r="IE723" s="21"/>
      <c r="IF723" s="21"/>
      <c r="IG723" s="21"/>
      <c r="IH723" s="21"/>
      <c r="II723" s="21"/>
      <c r="IJ723" s="21"/>
      <c r="IK723" s="21"/>
      <c r="IL723" s="21"/>
      <c r="IM723" s="21"/>
      <c r="IN723" s="21"/>
      <c r="IO723" s="21"/>
      <c r="IP723" s="21"/>
      <c r="IQ723" s="21"/>
      <c r="IR723" s="21"/>
      <c r="IS723" s="21"/>
      <c r="IT723" s="21"/>
      <c r="IU723" s="21"/>
      <c r="IV723" s="21"/>
      <c r="IW723" s="21"/>
      <c r="IX723" s="21"/>
      <c r="IY723" s="21"/>
      <c r="IZ723" s="21"/>
      <c r="JA723" s="21"/>
      <c r="JB723" s="21"/>
      <c r="JC723" s="21"/>
      <c r="JD723" s="21"/>
      <c r="JE723" s="21"/>
      <c r="JF723" s="21"/>
      <c r="JG723" s="21"/>
      <c r="JH723" s="21"/>
      <c r="JI723" s="21"/>
      <c r="JJ723" s="21"/>
      <c r="JK723" s="21"/>
      <c r="JL723" s="21"/>
      <c r="JM723" s="21"/>
      <c r="JN723" s="21"/>
      <c r="JO723" s="21"/>
      <c r="JP723" s="21"/>
      <c r="JQ723" s="21"/>
      <c r="JR723" s="21"/>
      <c r="JS723" s="21"/>
      <c r="JT723" s="21"/>
      <c r="JU723" s="21"/>
      <c r="JV723" s="21"/>
      <c r="JW723" s="21"/>
      <c r="JX723" s="21"/>
      <c r="JY723" s="21"/>
    </row>
    <row r="724" spans="1:285" ht="16.5" customHeight="1">
      <c r="A724" s="4329" t="s">
        <v>346</v>
      </c>
      <c r="B724" s="5">
        <f>C724/D724</f>
        <v>7.6923076923076927E-2</v>
      </c>
      <c r="C724" s="1">
        <v>3</v>
      </c>
      <c r="D724" s="107">
        <v>39</v>
      </c>
      <c r="E724" s="4" t="s">
        <v>77</v>
      </c>
      <c r="F724" s="1" t="s">
        <v>77</v>
      </c>
      <c r="G724" s="1" t="s">
        <v>77</v>
      </c>
      <c r="H724" s="1" t="s">
        <v>77</v>
      </c>
      <c r="I724" s="1" t="s">
        <v>77</v>
      </c>
      <c r="J724" s="1" t="s">
        <v>77</v>
      </c>
      <c r="K724" s="38" t="s">
        <v>77</v>
      </c>
      <c r="L724" s="1" t="s">
        <v>77</v>
      </c>
      <c r="M724" s="1" t="s">
        <v>77</v>
      </c>
      <c r="N724" s="1" t="s">
        <v>77</v>
      </c>
      <c r="O724" s="1" t="s">
        <v>77</v>
      </c>
      <c r="P724" s="1" t="s">
        <v>77</v>
      </c>
      <c r="Q724" s="1" t="s">
        <v>77</v>
      </c>
      <c r="R724" s="1" t="s">
        <v>53</v>
      </c>
      <c r="S724" s="1" t="s">
        <v>77</v>
      </c>
      <c r="T724" s="1" t="s">
        <v>53</v>
      </c>
      <c r="U724" s="1" t="s">
        <v>77</v>
      </c>
      <c r="V724" s="1" t="s">
        <v>77</v>
      </c>
      <c r="W724" s="1" t="s">
        <v>77</v>
      </c>
      <c r="X724" s="1" t="s">
        <v>77</v>
      </c>
      <c r="Y724" s="1" t="s">
        <v>77</v>
      </c>
      <c r="Z724" s="1" t="s">
        <v>77</v>
      </c>
      <c r="AA724" s="1" t="s">
        <v>77</v>
      </c>
      <c r="AB724" s="1" t="s">
        <v>77</v>
      </c>
      <c r="AC724" s="1" t="s">
        <v>77</v>
      </c>
      <c r="AD724" s="1" t="s">
        <v>77</v>
      </c>
      <c r="AE724" s="1" t="s">
        <v>77</v>
      </c>
      <c r="AF724" s="1" t="s">
        <v>77</v>
      </c>
      <c r="AG724" s="1" t="s">
        <v>77</v>
      </c>
      <c r="AH724" s="1" t="s">
        <v>77</v>
      </c>
      <c r="AI724" s="1" t="s">
        <v>77</v>
      </c>
      <c r="AJ724" s="1" t="s">
        <v>77</v>
      </c>
      <c r="AK724" s="1" t="s">
        <v>77</v>
      </c>
      <c r="AL724" s="1" t="s">
        <v>53</v>
      </c>
      <c r="AM724" s="1" t="s">
        <v>77</v>
      </c>
      <c r="AN724" s="1" t="s">
        <v>77</v>
      </c>
      <c r="AO724" s="1" t="s">
        <v>77</v>
      </c>
      <c r="AP724" s="1" t="s">
        <v>77</v>
      </c>
      <c r="AQ724" s="1" t="s">
        <v>77</v>
      </c>
      <c r="AR724" s="120" t="s">
        <v>77</v>
      </c>
      <c r="AS724" s="21"/>
      <c r="AT724" s="21"/>
      <c r="AU724" s="21"/>
      <c r="AV724" s="21"/>
      <c r="AW724" s="21"/>
      <c r="AX724" s="21"/>
      <c r="AY724" s="21"/>
      <c r="AZ724" s="21"/>
      <c r="BA724" s="21"/>
      <c r="BB724" s="21"/>
      <c r="BC724" s="21"/>
      <c r="BD724" s="21"/>
      <c r="BE724" s="21"/>
      <c r="BF724" s="21"/>
      <c r="BG724" s="21"/>
      <c r="BH724" s="21"/>
      <c r="BI724" s="21"/>
      <c r="BJ724" s="21"/>
      <c r="BK724" s="21"/>
      <c r="BL724" s="21"/>
      <c r="BM724" s="21"/>
      <c r="BN724" s="21"/>
      <c r="BO724" s="21"/>
      <c r="BP724" s="21"/>
      <c r="BQ724" s="21"/>
      <c r="BR724" s="21"/>
      <c r="BS724" s="21"/>
      <c r="BT724" s="21"/>
      <c r="BU724" s="21"/>
      <c r="BV724" s="21"/>
      <c r="BW724" s="21"/>
      <c r="BX724" s="21"/>
      <c r="BY724" s="21"/>
      <c r="BZ724" s="21"/>
      <c r="CA724" s="21"/>
      <c r="CB724" s="21"/>
      <c r="CC724" s="21"/>
      <c r="CD724" s="21"/>
      <c r="CE724" s="21"/>
      <c r="CF724" s="21"/>
      <c r="CG724" s="21"/>
      <c r="CH724" s="21"/>
      <c r="CI724" s="21"/>
      <c r="CJ724" s="21"/>
      <c r="CK724" s="21"/>
      <c r="CL724" s="21"/>
      <c r="CM724" s="21"/>
      <c r="CN724" s="21"/>
      <c r="CO724" s="21"/>
      <c r="CP724" s="21"/>
      <c r="CQ724" s="21"/>
      <c r="CR724" s="21"/>
      <c r="CS724" s="21"/>
      <c r="CT724" s="21"/>
      <c r="CU724" s="21"/>
      <c r="CV724" s="21"/>
      <c r="CW724" s="21"/>
      <c r="CX724" s="21"/>
      <c r="CY724" s="21"/>
      <c r="CZ724" s="21"/>
      <c r="DA724" s="21"/>
      <c r="DB724" s="21"/>
      <c r="DC724" s="21"/>
      <c r="DD724" s="21"/>
      <c r="DE724" s="21"/>
      <c r="DF724" s="21"/>
      <c r="DG724" s="21"/>
      <c r="DH724" s="21"/>
      <c r="DI724" s="21"/>
      <c r="DJ724" s="21"/>
      <c r="DK724" s="21"/>
      <c r="DL724" s="21"/>
      <c r="DM724" s="21"/>
      <c r="DN724" s="21"/>
      <c r="DO724" s="21"/>
      <c r="DP724" s="21"/>
      <c r="DQ724" s="21"/>
      <c r="DR724" s="21"/>
      <c r="DS724" s="21"/>
      <c r="DT724" s="21"/>
      <c r="DU724" s="21"/>
      <c r="DV724" s="21"/>
      <c r="DW724" s="21"/>
      <c r="DX724" s="21"/>
      <c r="DY724" s="21"/>
      <c r="DZ724" s="21"/>
      <c r="EA724" s="21"/>
      <c r="EB724" s="21"/>
      <c r="EC724" s="21"/>
      <c r="ED724" s="21"/>
      <c r="EE724" s="21"/>
      <c r="EF724" s="21"/>
      <c r="EG724" s="21"/>
      <c r="EH724" s="21"/>
      <c r="EI724" s="21"/>
      <c r="EJ724" s="21"/>
      <c r="EK724" s="21"/>
      <c r="EL724" s="21"/>
      <c r="EM724" s="21"/>
      <c r="EN724" s="21"/>
      <c r="EO724" s="21"/>
      <c r="EP724" s="21"/>
      <c r="EQ724" s="21"/>
      <c r="ER724" s="21"/>
      <c r="ES724" s="21"/>
      <c r="ET724" s="21"/>
      <c r="EU724" s="21"/>
      <c r="EV724" s="21"/>
      <c r="EW724" s="21"/>
      <c r="EX724" s="21"/>
      <c r="EY724" s="21"/>
      <c r="EZ724" s="21"/>
      <c r="FA724" s="21"/>
      <c r="FB724" s="21"/>
      <c r="FC724" s="21"/>
      <c r="FD724" s="21"/>
      <c r="FE724" s="21"/>
      <c r="FF724" s="21"/>
      <c r="FG724" s="21"/>
      <c r="FH724" s="21"/>
      <c r="FI724" s="21"/>
      <c r="FJ724" s="21"/>
      <c r="FK724" s="21"/>
      <c r="FL724" s="21"/>
      <c r="FM724" s="21"/>
      <c r="FN724" s="21"/>
      <c r="FO724" s="21"/>
      <c r="FP724" s="21"/>
      <c r="FQ724" s="21"/>
      <c r="FR724" s="21"/>
      <c r="FS724" s="21"/>
      <c r="FT724" s="21"/>
      <c r="FU724" s="21"/>
      <c r="FV724" s="21"/>
      <c r="FW724" s="21"/>
      <c r="FX724" s="21"/>
      <c r="FY724" s="21"/>
      <c r="FZ724" s="21"/>
      <c r="GA724" s="21"/>
      <c r="GB724" s="21"/>
      <c r="GC724" s="21"/>
      <c r="GD724" s="21"/>
      <c r="GE724" s="21"/>
      <c r="GF724" s="21"/>
      <c r="GG724" s="21"/>
      <c r="GH724" s="21"/>
      <c r="GI724" s="21"/>
      <c r="GJ724" s="21"/>
      <c r="GK724" s="21"/>
      <c r="GL724" s="21"/>
      <c r="GM724" s="21"/>
      <c r="GN724" s="21"/>
      <c r="GO724" s="21"/>
      <c r="GP724" s="21"/>
      <c r="GQ724" s="21"/>
      <c r="GR724" s="21"/>
      <c r="GS724" s="21"/>
      <c r="GT724" s="21"/>
      <c r="GU724" s="21"/>
      <c r="GV724" s="21"/>
      <c r="GW724" s="21"/>
      <c r="GX724" s="21"/>
      <c r="GY724" s="21"/>
      <c r="GZ724" s="21"/>
      <c r="HA724" s="21"/>
      <c r="HB724" s="21"/>
      <c r="HC724" s="21"/>
      <c r="HD724" s="21"/>
      <c r="HE724" s="21"/>
      <c r="HF724" s="21"/>
      <c r="HG724" s="21"/>
      <c r="HH724" s="21"/>
      <c r="HI724" s="21"/>
      <c r="HJ724" s="21"/>
      <c r="HK724" s="21"/>
      <c r="HL724" s="21"/>
      <c r="HM724" s="21"/>
      <c r="HN724" s="21"/>
      <c r="HO724" s="21"/>
      <c r="HP724" s="21"/>
      <c r="HQ724" s="21"/>
      <c r="HR724" s="21"/>
      <c r="HS724" s="21"/>
      <c r="HT724" s="21"/>
      <c r="HU724" s="21"/>
      <c r="HV724" s="21"/>
      <c r="HW724" s="21"/>
      <c r="HX724" s="21"/>
      <c r="HY724" s="21"/>
      <c r="HZ724" s="21"/>
      <c r="IA724" s="21"/>
      <c r="IB724" s="21"/>
      <c r="IC724" s="21"/>
      <c r="ID724" s="21"/>
      <c r="IE724" s="21"/>
      <c r="IF724" s="21"/>
      <c r="IG724" s="21"/>
      <c r="IH724" s="21"/>
      <c r="II724" s="21"/>
      <c r="IJ724" s="21"/>
      <c r="IK724" s="21"/>
      <c r="IL724" s="21"/>
      <c r="IM724" s="21"/>
      <c r="IN724" s="21"/>
      <c r="IO724" s="21"/>
      <c r="IP724" s="21"/>
      <c r="IQ724" s="21"/>
      <c r="IR724" s="21"/>
      <c r="IS724" s="21"/>
      <c r="IT724" s="21"/>
      <c r="IU724" s="21"/>
      <c r="IV724" s="21"/>
      <c r="IW724" s="21"/>
      <c r="IX724" s="21"/>
      <c r="IY724" s="21"/>
      <c r="IZ724" s="21"/>
      <c r="JA724" s="21"/>
      <c r="JB724" s="21"/>
      <c r="JC724" s="21"/>
      <c r="JD724" s="21"/>
      <c r="JE724" s="21"/>
      <c r="JF724" s="21"/>
      <c r="JG724" s="21"/>
      <c r="JH724" s="21"/>
      <c r="JI724" s="21"/>
      <c r="JJ724" s="21"/>
      <c r="JK724" s="21"/>
      <c r="JL724" s="21"/>
      <c r="JM724" s="21"/>
      <c r="JN724" s="21"/>
      <c r="JO724" s="21"/>
      <c r="JP724" s="21"/>
      <c r="JQ724" s="21"/>
      <c r="JR724" s="21"/>
      <c r="JS724" s="21"/>
      <c r="JT724" s="21"/>
      <c r="JU724" s="21"/>
      <c r="JV724" s="21"/>
      <c r="JW724" s="21"/>
      <c r="JX724" s="21"/>
      <c r="JY724" s="21"/>
    </row>
    <row r="725" spans="1:285" ht="16.5" customHeight="1">
      <c r="A725" s="4372" t="s">
        <v>114</v>
      </c>
      <c r="B725" s="4397"/>
      <c r="C725" s="1389"/>
      <c r="D725" s="121"/>
      <c r="E725" s="44"/>
      <c r="F725" s="44"/>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124"/>
      <c r="AS725" s="21"/>
      <c r="AT725" s="21"/>
      <c r="AU725" s="21"/>
      <c r="AV725" s="21"/>
      <c r="AW725" s="21"/>
      <c r="AX725" s="21"/>
      <c r="AY725" s="21"/>
      <c r="AZ725" s="21"/>
      <c r="BA725" s="21"/>
      <c r="BB725" s="21"/>
      <c r="BC725" s="21"/>
      <c r="BD725" s="21"/>
      <c r="BE725" s="21"/>
      <c r="BF725" s="21"/>
      <c r="BG725" s="21"/>
      <c r="BH725" s="21"/>
      <c r="BI725" s="21"/>
      <c r="BJ725" s="21"/>
      <c r="BK725" s="21"/>
      <c r="BL725" s="21"/>
      <c r="BM725" s="21"/>
      <c r="BN725" s="21"/>
      <c r="BO725" s="21"/>
      <c r="BP725" s="21"/>
      <c r="BQ725" s="21"/>
      <c r="BR725" s="21"/>
      <c r="BS725" s="21"/>
      <c r="BT725" s="21"/>
      <c r="BU725" s="21"/>
      <c r="BV725" s="21"/>
      <c r="BW725" s="21"/>
      <c r="BX725" s="21"/>
      <c r="BY725" s="21"/>
      <c r="BZ725" s="21"/>
      <c r="CA725" s="21"/>
      <c r="CB725" s="21"/>
      <c r="CC725" s="21"/>
      <c r="CD725" s="21"/>
      <c r="CE725" s="21"/>
      <c r="CF725" s="21"/>
      <c r="CG725" s="21"/>
      <c r="CH725" s="21"/>
      <c r="CI725" s="21"/>
      <c r="CJ725" s="21"/>
      <c r="CK725" s="21"/>
      <c r="CL725" s="21"/>
      <c r="CM725" s="21"/>
      <c r="CN725" s="21"/>
      <c r="CO725" s="21"/>
      <c r="CP725" s="21"/>
      <c r="CQ725" s="21"/>
      <c r="CR725" s="21"/>
      <c r="CS725" s="21"/>
      <c r="CT725" s="21"/>
      <c r="CU725" s="21"/>
      <c r="CV725" s="21"/>
      <c r="CW725" s="21"/>
      <c r="CX725" s="21"/>
      <c r="CY725" s="21"/>
      <c r="CZ725" s="21"/>
      <c r="DA725" s="21"/>
      <c r="DB725" s="21"/>
      <c r="DC725" s="21"/>
      <c r="DD725" s="21"/>
      <c r="DE725" s="21"/>
      <c r="DF725" s="21"/>
      <c r="DG725" s="21"/>
      <c r="DH725" s="21"/>
      <c r="DI725" s="21"/>
      <c r="DJ725" s="21"/>
      <c r="DK725" s="21"/>
      <c r="DL725" s="21"/>
      <c r="DM725" s="21"/>
      <c r="DN725" s="21"/>
      <c r="DO725" s="21"/>
      <c r="DP725" s="21"/>
      <c r="DQ725" s="21"/>
      <c r="DR725" s="21"/>
      <c r="DS725" s="21"/>
      <c r="DT725" s="21"/>
      <c r="DU725" s="21"/>
      <c r="DV725" s="21"/>
      <c r="DW725" s="21"/>
      <c r="DX725" s="21"/>
      <c r="DY725" s="21"/>
      <c r="DZ725" s="21"/>
      <c r="EA725" s="21"/>
      <c r="EB725" s="21"/>
      <c r="EC725" s="21"/>
      <c r="ED725" s="21"/>
      <c r="EE725" s="21"/>
      <c r="EF725" s="21"/>
      <c r="EG725" s="21"/>
      <c r="EH725" s="21"/>
      <c r="EI725" s="21"/>
      <c r="EJ725" s="21"/>
      <c r="EK725" s="21"/>
      <c r="EL725" s="21"/>
      <c r="EM725" s="21"/>
      <c r="EN725" s="21"/>
      <c r="EO725" s="21"/>
      <c r="EP725" s="21"/>
      <c r="EQ725" s="21"/>
      <c r="ER725" s="21"/>
      <c r="ES725" s="21"/>
      <c r="ET725" s="21"/>
      <c r="EU725" s="21"/>
      <c r="EV725" s="21"/>
      <c r="EW725" s="21"/>
      <c r="EX725" s="21"/>
      <c r="EY725" s="21"/>
      <c r="EZ725" s="21"/>
      <c r="FA725" s="21"/>
      <c r="FB725" s="21"/>
      <c r="FC725" s="21"/>
      <c r="FD725" s="21"/>
      <c r="FE725" s="21"/>
      <c r="FF725" s="21"/>
      <c r="FG725" s="21"/>
      <c r="FH725" s="21"/>
      <c r="FI725" s="21"/>
      <c r="FJ725" s="21"/>
      <c r="FK725" s="21"/>
      <c r="FL725" s="21"/>
      <c r="FM725" s="21"/>
      <c r="FN725" s="21"/>
      <c r="FO725" s="21"/>
      <c r="FP725" s="21"/>
      <c r="FQ725" s="21"/>
      <c r="FR725" s="21"/>
      <c r="FS725" s="21"/>
      <c r="FT725" s="21"/>
      <c r="FU725" s="21"/>
      <c r="FV725" s="21"/>
      <c r="FW725" s="21"/>
      <c r="FX725" s="21"/>
      <c r="FY725" s="21"/>
      <c r="FZ725" s="21"/>
      <c r="GA725" s="21"/>
      <c r="GB725" s="21"/>
      <c r="GC725" s="21"/>
      <c r="GD725" s="21"/>
      <c r="GE725" s="21"/>
      <c r="GF725" s="21"/>
      <c r="GG725" s="21"/>
      <c r="GH725" s="21"/>
      <c r="GI725" s="21"/>
      <c r="GJ725" s="21"/>
      <c r="GK725" s="21"/>
      <c r="GL725" s="21"/>
      <c r="GM725" s="21"/>
      <c r="GN725" s="21"/>
      <c r="GO725" s="21"/>
      <c r="GP725" s="21"/>
      <c r="GQ725" s="21"/>
      <c r="GR725" s="21"/>
      <c r="GS725" s="21"/>
      <c r="GT725" s="21"/>
      <c r="GU725" s="21"/>
      <c r="GV725" s="21"/>
      <c r="GW725" s="21"/>
      <c r="GX725" s="21"/>
      <c r="GY725" s="21"/>
      <c r="GZ725" s="21"/>
      <c r="HA725" s="21"/>
      <c r="HB725" s="21"/>
      <c r="HC725" s="21"/>
      <c r="HD725" s="21"/>
      <c r="HE725" s="21"/>
      <c r="HF725" s="21"/>
      <c r="HG725" s="21"/>
      <c r="HH725" s="21"/>
      <c r="HI725" s="21"/>
      <c r="HJ725" s="21"/>
      <c r="HK725" s="21"/>
      <c r="HL725" s="21"/>
      <c r="HM725" s="21"/>
      <c r="HN725" s="21"/>
      <c r="HO725" s="21"/>
      <c r="HP725" s="21"/>
      <c r="HQ725" s="21"/>
      <c r="HR725" s="21"/>
      <c r="HS725" s="21"/>
      <c r="HT725" s="21"/>
      <c r="HU725" s="21"/>
      <c r="HV725" s="21"/>
      <c r="HW725" s="21"/>
      <c r="HX725" s="21"/>
      <c r="HY725" s="21"/>
      <c r="HZ725" s="21"/>
      <c r="IA725" s="21"/>
      <c r="IB725" s="21"/>
      <c r="IC725" s="21"/>
      <c r="ID725" s="21"/>
      <c r="IE725" s="21"/>
      <c r="IF725" s="21"/>
      <c r="IG725" s="21"/>
      <c r="IH725" s="21"/>
      <c r="II725" s="21"/>
      <c r="IJ725" s="21"/>
      <c r="IK725" s="21"/>
      <c r="IL725" s="21"/>
      <c r="IM725" s="21"/>
      <c r="IN725" s="21"/>
      <c r="IO725" s="21"/>
      <c r="IP725" s="21"/>
      <c r="IQ725" s="21"/>
      <c r="IR725" s="21"/>
      <c r="IS725" s="21"/>
      <c r="IT725" s="21"/>
      <c r="IU725" s="21"/>
      <c r="IV725" s="21"/>
      <c r="IW725" s="21"/>
      <c r="IX725" s="21"/>
      <c r="IY725" s="21"/>
      <c r="IZ725" s="21"/>
      <c r="JA725" s="21"/>
      <c r="JB725" s="21"/>
      <c r="JC725" s="21"/>
      <c r="JD725" s="21"/>
      <c r="JE725" s="21"/>
      <c r="JF725" s="21"/>
      <c r="JG725" s="21"/>
      <c r="JH725" s="21"/>
      <c r="JI725" s="21"/>
      <c r="JJ725" s="21"/>
      <c r="JK725" s="21"/>
      <c r="JL725" s="21"/>
      <c r="JM725" s="21"/>
      <c r="JN725" s="21"/>
      <c r="JO725" s="21"/>
      <c r="JP725" s="21"/>
      <c r="JQ725" s="21"/>
      <c r="JR725" s="21"/>
      <c r="JS725" s="21"/>
      <c r="JT725" s="21"/>
      <c r="JU725" s="21"/>
      <c r="JV725" s="21"/>
      <c r="JW725" s="21"/>
      <c r="JX725" s="21"/>
      <c r="JY725" s="21"/>
    </row>
    <row r="726" spans="1:285" ht="16.5" customHeight="1">
      <c r="A726" s="4329" t="s">
        <v>343</v>
      </c>
      <c r="B726" s="5">
        <f>C726/D726</f>
        <v>0.30769230769230771</v>
      </c>
      <c r="C726" s="1">
        <v>12</v>
      </c>
      <c r="D726" s="107">
        <v>39</v>
      </c>
      <c r="E726" s="4" t="s">
        <v>77</v>
      </c>
      <c r="F726" s="1" t="s">
        <v>77</v>
      </c>
      <c r="G726" s="1" t="s">
        <v>77</v>
      </c>
      <c r="H726" s="1" t="s">
        <v>53</v>
      </c>
      <c r="I726" s="1" t="s">
        <v>77</v>
      </c>
      <c r="J726" s="1" t="s">
        <v>53</v>
      </c>
      <c r="K726" s="38" t="s">
        <v>77</v>
      </c>
      <c r="L726" s="1" t="s">
        <v>77</v>
      </c>
      <c r="M726" s="1" t="s">
        <v>77</v>
      </c>
      <c r="N726" s="1" t="s">
        <v>77</v>
      </c>
      <c r="O726" s="1" t="s">
        <v>77</v>
      </c>
      <c r="P726" s="1" t="s">
        <v>53</v>
      </c>
      <c r="Q726" s="1" t="s">
        <v>77</v>
      </c>
      <c r="R726" s="1" t="s">
        <v>77</v>
      </c>
      <c r="S726" s="1" t="s">
        <v>53</v>
      </c>
      <c r="T726" s="1" t="s">
        <v>77</v>
      </c>
      <c r="U726" s="1" t="s">
        <v>77</v>
      </c>
      <c r="V726" s="1" t="s">
        <v>77</v>
      </c>
      <c r="W726" s="1" t="s">
        <v>77</v>
      </c>
      <c r="X726" s="1" t="s">
        <v>77</v>
      </c>
      <c r="Y726" s="1" t="s">
        <v>77</v>
      </c>
      <c r="Z726" s="1" t="s">
        <v>77</v>
      </c>
      <c r="AA726" s="1" t="s">
        <v>77</v>
      </c>
      <c r="AB726" s="1" t="s">
        <v>77</v>
      </c>
      <c r="AC726" s="1" t="s">
        <v>77</v>
      </c>
      <c r="AD726" s="1" t="s">
        <v>77</v>
      </c>
      <c r="AE726" s="1" t="s">
        <v>53</v>
      </c>
      <c r="AF726" s="1" t="s">
        <v>77</v>
      </c>
      <c r="AG726" s="1" t="s">
        <v>53</v>
      </c>
      <c r="AH726" s="1" t="s">
        <v>77</v>
      </c>
      <c r="AI726" s="1" t="s">
        <v>77</v>
      </c>
      <c r="AJ726" s="1" t="s">
        <v>77</v>
      </c>
      <c r="AK726" s="1" t="s">
        <v>77</v>
      </c>
      <c r="AL726" s="1" t="s">
        <v>77</v>
      </c>
      <c r="AM726" s="1" t="s">
        <v>53</v>
      </c>
      <c r="AN726" s="1" t="s">
        <v>77</v>
      </c>
      <c r="AO726" s="1" t="s">
        <v>53</v>
      </c>
      <c r="AP726" s="1" t="s">
        <v>77</v>
      </c>
      <c r="AQ726" s="1" t="s">
        <v>53</v>
      </c>
      <c r="AR726" s="120" t="s">
        <v>53</v>
      </c>
      <c r="AS726" s="21"/>
      <c r="AT726" s="21"/>
      <c r="AU726" s="21"/>
      <c r="AV726" s="21"/>
      <c r="AW726" s="21"/>
      <c r="AX726" s="1234" t="e">
        <f>#REF!</f>
        <v>#REF!</v>
      </c>
      <c r="AY726" s="21"/>
      <c r="AZ726" s="21"/>
      <c r="BA726" s="21"/>
      <c r="BB726" s="21"/>
      <c r="BC726" s="21"/>
      <c r="BD726" s="21"/>
      <c r="BE726" s="21"/>
      <c r="BF726" s="21"/>
      <c r="BG726" s="21"/>
      <c r="BH726" s="21"/>
      <c r="BI726" s="21"/>
      <c r="BJ726" s="21"/>
      <c r="BK726" s="21"/>
      <c r="BL726" s="21"/>
      <c r="BM726" s="21"/>
      <c r="BN726" s="21"/>
      <c r="BO726" s="21"/>
      <c r="BP726" s="21"/>
      <c r="BQ726" s="21"/>
      <c r="BR726" s="21"/>
      <c r="BS726" s="21"/>
      <c r="BT726" s="21"/>
      <c r="BU726" s="21"/>
      <c r="BV726" s="21"/>
      <c r="BW726" s="21"/>
      <c r="BX726" s="21"/>
      <c r="BY726" s="21"/>
      <c r="BZ726" s="21"/>
      <c r="CA726" s="21"/>
      <c r="CB726" s="21"/>
      <c r="CC726" s="21"/>
      <c r="CD726" s="21"/>
      <c r="CE726" s="21"/>
      <c r="CF726" s="21"/>
      <c r="CG726" s="21"/>
      <c r="CH726" s="21"/>
      <c r="CI726" s="21"/>
      <c r="CJ726" s="21"/>
      <c r="CK726" s="21"/>
      <c r="CL726" s="21"/>
      <c r="CM726" s="21"/>
      <c r="CN726" s="21"/>
      <c r="CO726" s="21"/>
      <c r="CP726" s="21"/>
      <c r="CQ726" s="21"/>
      <c r="CR726" s="21"/>
      <c r="CS726" s="21"/>
      <c r="CT726" s="21"/>
      <c r="CU726" s="21"/>
      <c r="CV726" s="21"/>
      <c r="CW726" s="21"/>
      <c r="CX726" s="21"/>
      <c r="CY726" s="21"/>
      <c r="CZ726" s="21"/>
      <c r="DA726" s="21"/>
      <c r="DB726" s="21"/>
      <c r="DC726" s="21"/>
      <c r="DD726" s="21"/>
      <c r="DE726" s="21"/>
      <c r="DF726" s="21"/>
      <c r="DG726" s="21"/>
      <c r="DH726" s="21"/>
      <c r="DI726" s="21"/>
      <c r="DJ726" s="21"/>
      <c r="DK726" s="21"/>
      <c r="DL726" s="21"/>
      <c r="DM726" s="21"/>
      <c r="DN726" s="21"/>
      <c r="DO726" s="21"/>
      <c r="DP726" s="21"/>
      <c r="DQ726" s="21"/>
      <c r="DR726" s="21"/>
      <c r="DS726" s="21"/>
      <c r="DT726" s="21"/>
      <c r="DU726" s="21"/>
      <c r="DV726" s="21"/>
      <c r="DW726" s="21"/>
      <c r="DX726" s="21"/>
      <c r="DY726" s="21"/>
      <c r="DZ726" s="21"/>
      <c r="EA726" s="21"/>
      <c r="EB726" s="21"/>
      <c r="EC726" s="21"/>
      <c r="ED726" s="21"/>
      <c r="EE726" s="21"/>
      <c r="EF726" s="21"/>
      <c r="EG726" s="21"/>
      <c r="EH726" s="21"/>
      <c r="EI726" s="21"/>
      <c r="EJ726" s="21"/>
      <c r="EK726" s="21"/>
      <c r="EL726" s="21"/>
      <c r="EM726" s="21"/>
      <c r="EN726" s="21"/>
      <c r="EO726" s="21"/>
      <c r="EP726" s="21"/>
      <c r="EQ726" s="21"/>
      <c r="ER726" s="21"/>
      <c r="ES726" s="21"/>
      <c r="ET726" s="21"/>
      <c r="EU726" s="21"/>
      <c r="EV726" s="21"/>
      <c r="EW726" s="21"/>
      <c r="EX726" s="21"/>
      <c r="EY726" s="21"/>
      <c r="EZ726" s="21"/>
      <c r="FA726" s="21"/>
      <c r="FB726" s="21"/>
      <c r="FC726" s="21"/>
      <c r="FD726" s="21"/>
      <c r="FE726" s="21"/>
      <c r="FF726" s="21"/>
      <c r="FG726" s="21"/>
      <c r="FH726" s="21"/>
      <c r="FI726" s="21"/>
      <c r="FJ726" s="21"/>
      <c r="FK726" s="21"/>
      <c r="FL726" s="21"/>
      <c r="FM726" s="21"/>
      <c r="FN726" s="21"/>
      <c r="FO726" s="21"/>
      <c r="FP726" s="21"/>
      <c r="FQ726" s="21"/>
      <c r="FR726" s="21"/>
      <c r="FS726" s="21"/>
      <c r="FT726" s="21"/>
      <c r="FU726" s="21"/>
      <c r="FV726" s="21"/>
      <c r="FW726" s="21"/>
      <c r="FX726" s="21"/>
      <c r="FY726" s="21"/>
      <c r="FZ726" s="21"/>
      <c r="GA726" s="21"/>
      <c r="GB726" s="21"/>
      <c r="GC726" s="21"/>
      <c r="GD726" s="21"/>
      <c r="GE726" s="21"/>
      <c r="GF726" s="21"/>
      <c r="GG726" s="21"/>
      <c r="GH726" s="21"/>
      <c r="GI726" s="21"/>
      <c r="GJ726" s="21"/>
      <c r="GK726" s="21"/>
      <c r="GL726" s="21"/>
      <c r="GM726" s="21"/>
      <c r="GN726" s="21"/>
      <c r="GO726" s="21"/>
      <c r="GP726" s="21"/>
      <c r="GQ726" s="21"/>
      <c r="GR726" s="21"/>
      <c r="GS726" s="21"/>
      <c r="GT726" s="21"/>
      <c r="GU726" s="21"/>
      <c r="GV726" s="21"/>
      <c r="GW726" s="21"/>
      <c r="GX726" s="21"/>
      <c r="GY726" s="21"/>
      <c r="GZ726" s="21"/>
      <c r="HA726" s="21"/>
      <c r="HB726" s="21"/>
      <c r="HC726" s="21"/>
      <c r="HD726" s="21"/>
      <c r="HE726" s="21"/>
      <c r="HF726" s="21"/>
      <c r="HG726" s="21"/>
      <c r="HH726" s="21"/>
      <c r="HI726" s="21"/>
      <c r="HJ726" s="21"/>
      <c r="HK726" s="21"/>
      <c r="HL726" s="21"/>
      <c r="HM726" s="21"/>
      <c r="HN726" s="21"/>
      <c r="HO726" s="21"/>
      <c r="HP726" s="21"/>
      <c r="HQ726" s="21"/>
      <c r="HR726" s="21"/>
      <c r="HS726" s="21"/>
      <c r="HT726" s="21"/>
      <c r="HU726" s="21"/>
      <c r="HV726" s="21"/>
      <c r="HW726" s="21"/>
      <c r="HX726" s="21"/>
      <c r="HY726" s="21"/>
      <c r="HZ726" s="21"/>
      <c r="IA726" s="21"/>
      <c r="IB726" s="21"/>
      <c r="IC726" s="21"/>
      <c r="ID726" s="21"/>
      <c r="IE726" s="21"/>
      <c r="IF726" s="21"/>
      <c r="IG726" s="21"/>
      <c r="IH726" s="21"/>
      <c r="II726" s="21"/>
      <c r="IJ726" s="21"/>
      <c r="IK726" s="21"/>
      <c r="IL726" s="21"/>
      <c r="IM726" s="21"/>
      <c r="IN726" s="21"/>
      <c r="IO726" s="21"/>
      <c r="IP726" s="21"/>
      <c r="IQ726" s="21"/>
      <c r="IR726" s="21"/>
      <c r="IS726" s="21"/>
      <c r="IT726" s="21"/>
      <c r="IU726" s="21"/>
      <c r="IV726" s="21"/>
      <c r="IW726" s="21"/>
      <c r="IX726" s="21"/>
      <c r="IY726" s="21"/>
      <c r="IZ726" s="21"/>
      <c r="JA726" s="21"/>
      <c r="JB726" s="21"/>
      <c r="JC726" s="21"/>
      <c r="JD726" s="21"/>
      <c r="JE726" s="21"/>
      <c r="JF726" s="21"/>
      <c r="JG726" s="21"/>
      <c r="JH726" s="21"/>
      <c r="JI726" s="21"/>
      <c r="JJ726" s="21"/>
      <c r="JK726" s="21"/>
      <c r="JL726" s="21"/>
      <c r="JM726" s="21"/>
      <c r="JN726" s="21"/>
      <c r="JO726" s="21"/>
      <c r="JP726" s="21"/>
      <c r="JQ726" s="21"/>
      <c r="JR726" s="21"/>
      <c r="JS726" s="21"/>
      <c r="JT726" s="21"/>
      <c r="JU726" s="21"/>
      <c r="JV726" s="21"/>
      <c r="JW726" s="21"/>
      <c r="JX726" s="21"/>
      <c r="JY726" s="21"/>
    </row>
    <row r="727" spans="1:285" ht="16.5" customHeight="1">
      <c r="A727" s="4329" t="s">
        <v>344</v>
      </c>
      <c r="B727" s="5">
        <f>C727/D727</f>
        <v>0.10256410256410256</v>
      </c>
      <c r="C727" s="1">
        <v>4</v>
      </c>
      <c r="D727" s="107">
        <v>39</v>
      </c>
      <c r="E727" s="4" t="s">
        <v>77</v>
      </c>
      <c r="F727" s="1" t="s">
        <v>77</v>
      </c>
      <c r="G727" s="1" t="s">
        <v>77</v>
      </c>
      <c r="H727" s="1" t="s">
        <v>77</v>
      </c>
      <c r="I727" s="1" t="s">
        <v>77</v>
      </c>
      <c r="J727" s="1" t="s">
        <v>77</v>
      </c>
      <c r="K727" s="38" t="s">
        <v>77</v>
      </c>
      <c r="L727" s="1" t="s">
        <v>77</v>
      </c>
      <c r="M727" s="1" t="s">
        <v>53</v>
      </c>
      <c r="N727" s="1" t="s">
        <v>77</v>
      </c>
      <c r="O727" s="1" t="s">
        <v>53</v>
      </c>
      <c r="P727" s="1" t="s">
        <v>77</v>
      </c>
      <c r="Q727" s="1" t="s">
        <v>77</v>
      </c>
      <c r="R727" s="1" t="s">
        <v>77</v>
      </c>
      <c r="S727" s="1" t="s">
        <v>77</v>
      </c>
      <c r="T727" s="1" t="s">
        <v>77</v>
      </c>
      <c r="U727" s="1" t="s">
        <v>77</v>
      </c>
      <c r="V727" s="1" t="s">
        <v>77</v>
      </c>
      <c r="W727" s="1" t="s">
        <v>77</v>
      </c>
      <c r="X727" s="1" t="s">
        <v>77</v>
      </c>
      <c r="Y727" s="1" t="s">
        <v>77</v>
      </c>
      <c r="Z727" s="1" t="s">
        <v>77</v>
      </c>
      <c r="AA727" s="1" t="s">
        <v>77</v>
      </c>
      <c r="AB727" s="1" t="s">
        <v>77</v>
      </c>
      <c r="AC727" s="1" t="s">
        <v>77</v>
      </c>
      <c r="AD727" s="1" t="s">
        <v>77</v>
      </c>
      <c r="AE727" s="1" t="s">
        <v>77</v>
      </c>
      <c r="AF727" s="1" t="s">
        <v>53</v>
      </c>
      <c r="AG727" s="1" t="s">
        <v>77</v>
      </c>
      <c r="AH727" s="1" t="s">
        <v>53</v>
      </c>
      <c r="AI727" s="1" t="s">
        <v>77</v>
      </c>
      <c r="AJ727" s="1" t="s">
        <v>77</v>
      </c>
      <c r="AK727" s="1" t="s">
        <v>77</v>
      </c>
      <c r="AL727" s="1" t="s">
        <v>77</v>
      </c>
      <c r="AM727" s="1" t="s">
        <v>77</v>
      </c>
      <c r="AN727" s="1" t="s">
        <v>77</v>
      </c>
      <c r="AO727" s="1" t="s">
        <v>77</v>
      </c>
      <c r="AP727" s="1" t="s">
        <v>77</v>
      </c>
      <c r="AQ727" s="1" t="s">
        <v>77</v>
      </c>
      <c r="AR727" s="120" t="s">
        <v>77</v>
      </c>
      <c r="AS727" s="21"/>
      <c r="AT727" s="21"/>
      <c r="AU727" s="21"/>
      <c r="AV727" s="21"/>
      <c r="AW727" s="21"/>
      <c r="AX727" s="21"/>
      <c r="AY727" s="21"/>
      <c r="AZ727" s="21"/>
      <c r="BA727" s="21"/>
      <c r="BB727" s="21"/>
      <c r="BC727" s="21"/>
      <c r="BD727" s="21"/>
      <c r="BE727" s="21"/>
      <c r="BF727" s="21"/>
      <c r="BG727" s="21"/>
      <c r="BH727" s="21"/>
      <c r="BI727" s="21"/>
      <c r="BJ727" s="21"/>
      <c r="BK727" s="21"/>
      <c r="BL727" s="21"/>
      <c r="BM727" s="21"/>
      <c r="BN727" s="21"/>
      <c r="BO727" s="21"/>
      <c r="BP727" s="21"/>
      <c r="BQ727" s="21"/>
      <c r="BR727" s="21"/>
      <c r="BS727" s="21"/>
      <c r="BT727" s="21"/>
      <c r="BU727" s="21"/>
      <c r="BV727" s="21"/>
      <c r="BW727" s="21"/>
      <c r="BX727" s="21"/>
      <c r="BY727" s="21"/>
      <c r="BZ727" s="21"/>
      <c r="CA727" s="21"/>
      <c r="CB727" s="21"/>
      <c r="CC727" s="21"/>
      <c r="CD727" s="21"/>
      <c r="CE727" s="21"/>
      <c r="CF727" s="21"/>
      <c r="CG727" s="21"/>
      <c r="CH727" s="21"/>
      <c r="CI727" s="21"/>
      <c r="CJ727" s="21"/>
      <c r="CK727" s="21"/>
      <c r="CL727" s="21"/>
      <c r="CM727" s="21"/>
      <c r="CN727" s="21"/>
      <c r="CO727" s="21"/>
      <c r="CP727" s="21"/>
      <c r="CQ727" s="21"/>
      <c r="CR727" s="21"/>
      <c r="CS727" s="21"/>
      <c r="CT727" s="21"/>
      <c r="CU727" s="21"/>
      <c r="CV727" s="21"/>
      <c r="CW727" s="21"/>
      <c r="CX727" s="21"/>
      <c r="CY727" s="21"/>
      <c r="CZ727" s="21"/>
      <c r="DA727" s="21"/>
      <c r="DB727" s="21"/>
      <c r="DC727" s="21"/>
      <c r="DD727" s="21"/>
      <c r="DE727" s="21"/>
      <c r="DF727" s="21"/>
      <c r="DG727" s="21"/>
      <c r="DH727" s="21"/>
      <c r="DI727" s="21"/>
      <c r="DJ727" s="21"/>
      <c r="DK727" s="21"/>
      <c r="DL727" s="21"/>
      <c r="DM727" s="21"/>
      <c r="DN727" s="21"/>
      <c r="DO727" s="21"/>
      <c r="DP727" s="21"/>
      <c r="DQ727" s="21"/>
      <c r="DR727" s="21"/>
      <c r="DS727" s="21"/>
      <c r="DT727" s="21"/>
      <c r="DU727" s="21"/>
      <c r="DV727" s="21"/>
      <c r="DW727" s="21"/>
      <c r="DX727" s="21"/>
      <c r="DY727" s="21"/>
      <c r="DZ727" s="21"/>
      <c r="EA727" s="21"/>
      <c r="EB727" s="21"/>
      <c r="EC727" s="21"/>
      <c r="ED727" s="21"/>
      <c r="EE727" s="21"/>
      <c r="EF727" s="21"/>
      <c r="EG727" s="21"/>
      <c r="EH727" s="21"/>
      <c r="EI727" s="21"/>
      <c r="EJ727" s="21"/>
      <c r="EK727" s="21"/>
      <c r="EL727" s="21"/>
      <c r="EM727" s="21"/>
      <c r="EN727" s="21"/>
      <c r="EO727" s="21"/>
      <c r="EP727" s="21"/>
      <c r="EQ727" s="21"/>
      <c r="ER727" s="21"/>
      <c r="ES727" s="21"/>
      <c r="ET727" s="21"/>
      <c r="EU727" s="21"/>
      <c r="EV727" s="21"/>
      <c r="EW727" s="21"/>
      <c r="EX727" s="21"/>
      <c r="EY727" s="21"/>
      <c r="EZ727" s="21"/>
      <c r="FA727" s="21"/>
      <c r="FB727" s="21"/>
      <c r="FC727" s="21"/>
      <c r="FD727" s="21"/>
      <c r="FE727" s="21"/>
      <c r="FF727" s="21"/>
      <c r="FG727" s="21"/>
      <c r="FH727" s="21"/>
      <c r="FI727" s="21"/>
      <c r="FJ727" s="21"/>
      <c r="FK727" s="21"/>
      <c r="FL727" s="21"/>
      <c r="FM727" s="21"/>
      <c r="FN727" s="21"/>
      <c r="FO727" s="21"/>
      <c r="FP727" s="21"/>
      <c r="FQ727" s="21"/>
      <c r="FR727" s="21"/>
      <c r="FS727" s="21"/>
      <c r="FT727" s="21"/>
      <c r="FU727" s="21"/>
      <c r="FV727" s="21"/>
      <c r="FW727" s="21"/>
      <c r="FX727" s="21"/>
      <c r="FY727" s="21"/>
      <c r="FZ727" s="21"/>
      <c r="GA727" s="21"/>
      <c r="GB727" s="21"/>
      <c r="GC727" s="21"/>
      <c r="GD727" s="21"/>
      <c r="GE727" s="21"/>
      <c r="GF727" s="21"/>
      <c r="GG727" s="21"/>
      <c r="GH727" s="21"/>
      <c r="GI727" s="21"/>
      <c r="GJ727" s="21"/>
      <c r="GK727" s="21"/>
      <c r="GL727" s="21"/>
      <c r="GM727" s="21"/>
      <c r="GN727" s="21"/>
      <c r="GO727" s="21"/>
      <c r="GP727" s="21"/>
      <c r="GQ727" s="21"/>
      <c r="GR727" s="21"/>
      <c r="GS727" s="21"/>
      <c r="GT727" s="21"/>
      <c r="GU727" s="21"/>
      <c r="GV727" s="21"/>
      <c r="GW727" s="21"/>
      <c r="GX727" s="21"/>
      <c r="GY727" s="21"/>
      <c r="GZ727" s="21"/>
      <c r="HA727" s="21"/>
      <c r="HB727" s="21"/>
      <c r="HC727" s="21"/>
      <c r="HD727" s="21"/>
      <c r="HE727" s="21"/>
      <c r="HF727" s="21"/>
      <c r="HG727" s="21"/>
      <c r="HH727" s="21"/>
      <c r="HI727" s="21"/>
      <c r="HJ727" s="21"/>
      <c r="HK727" s="21"/>
      <c r="HL727" s="21"/>
      <c r="HM727" s="21"/>
      <c r="HN727" s="21"/>
      <c r="HO727" s="21"/>
      <c r="HP727" s="21"/>
      <c r="HQ727" s="21"/>
      <c r="HR727" s="21"/>
      <c r="HS727" s="21"/>
      <c r="HT727" s="21"/>
      <c r="HU727" s="21"/>
      <c r="HV727" s="21"/>
      <c r="HW727" s="21"/>
      <c r="HX727" s="21"/>
      <c r="HY727" s="21"/>
      <c r="HZ727" s="21"/>
      <c r="IA727" s="21"/>
      <c r="IB727" s="21"/>
      <c r="IC727" s="21"/>
      <c r="ID727" s="21"/>
      <c r="IE727" s="21"/>
      <c r="IF727" s="21"/>
      <c r="IG727" s="21"/>
      <c r="IH727" s="21"/>
      <c r="II727" s="21"/>
      <c r="IJ727" s="21"/>
      <c r="IK727" s="21"/>
      <c r="IL727" s="21"/>
      <c r="IM727" s="21"/>
      <c r="IN727" s="21"/>
      <c r="IO727" s="21"/>
      <c r="IP727" s="21"/>
      <c r="IQ727" s="21"/>
      <c r="IR727" s="21"/>
      <c r="IS727" s="21"/>
      <c r="IT727" s="21"/>
      <c r="IU727" s="21"/>
      <c r="IV727" s="21"/>
      <c r="IW727" s="21"/>
      <c r="IX727" s="21"/>
      <c r="IY727" s="21"/>
      <c r="IZ727" s="21"/>
      <c r="JA727" s="21"/>
      <c r="JB727" s="21"/>
      <c r="JC727" s="21"/>
      <c r="JD727" s="21"/>
      <c r="JE727" s="21"/>
      <c r="JF727" s="21"/>
      <c r="JG727" s="21"/>
      <c r="JH727" s="21"/>
      <c r="JI727" s="21"/>
      <c r="JJ727" s="21"/>
      <c r="JK727" s="21"/>
      <c r="JL727" s="21"/>
      <c r="JM727" s="21"/>
      <c r="JN727" s="21"/>
      <c r="JO727" s="21"/>
      <c r="JP727" s="21"/>
      <c r="JQ727" s="21"/>
      <c r="JR727" s="21"/>
      <c r="JS727" s="21"/>
      <c r="JT727" s="21"/>
      <c r="JU727" s="21"/>
      <c r="JV727" s="21"/>
      <c r="JW727" s="21"/>
      <c r="JX727" s="21"/>
      <c r="JY727" s="21"/>
    </row>
    <row r="728" spans="1:285" ht="16.5" customHeight="1">
      <c r="A728" s="4329" t="s">
        <v>345</v>
      </c>
      <c r="B728" s="5">
        <f>C728/D728</f>
        <v>0.51282051282051277</v>
      </c>
      <c r="C728" s="1">
        <v>20</v>
      </c>
      <c r="D728" s="107">
        <v>39</v>
      </c>
      <c r="E728" s="4" t="s">
        <v>77</v>
      </c>
      <c r="F728" s="39" t="s">
        <v>53</v>
      </c>
      <c r="G728" s="1" t="s">
        <v>53</v>
      </c>
      <c r="H728" s="1" t="s">
        <v>77</v>
      </c>
      <c r="I728" s="1" t="s">
        <v>53</v>
      </c>
      <c r="J728" s="1" t="s">
        <v>77</v>
      </c>
      <c r="K728" s="38" t="s">
        <v>53</v>
      </c>
      <c r="L728" s="1" t="s">
        <v>53</v>
      </c>
      <c r="M728" s="1" t="s">
        <v>77</v>
      </c>
      <c r="N728" s="1" t="s">
        <v>53</v>
      </c>
      <c r="O728" s="1" t="s">
        <v>77</v>
      </c>
      <c r="P728" s="1" t="s">
        <v>77</v>
      </c>
      <c r="Q728" s="1" t="s">
        <v>53</v>
      </c>
      <c r="R728" s="1" t="s">
        <v>53</v>
      </c>
      <c r="S728" s="1" t="s">
        <v>77</v>
      </c>
      <c r="T728" s="1" t="s">
        <v>77</v>
      </c>
      <c r="U728" s="1" t="s">
        <v>53</v>
      </c>
      <c r="V728" s="1" t="s">
        <v>53</v>
      </c>
      <c r="W728" s="1" t="s">
        <v>53</v>
      </c>
      <c r="X728" s="1" t="s">
        <v>53</v>
      </c>
      <c r="Y728" s="1" t="s">
        <v>53</v>
      </c>
      <c r="Z728" s="1" t="s">
        <v>53</v>
      </c>
      <c r="AA728" s="1" t="s">
        <v>53</v>
      </c>
      <c r="AB728" s="1" t="s">
        <v>77</v>
      </c>
      <c r="AC728" s="1" t="s">
        <v>77</v>
      </c>
      <c r="AD728" s="1" t="s">
        <v>53</v>
      </c>
      <c r="AE728" s="1" t="s">
        <v>77</v>
      </c>
      <c r="AF728" s="1" t="s">
        <v>77</v>
      </c>
      <c r="AG728" s="1" t="s">
        <v>77</v>
      </c>
      <c r="AH728" s="1" t="s">
        <v>77</v>
      </c>
      <c r="AI728" s="1" t="s">
        <v>53</v>
      </c>
      <c r="AJ728" s="1" t="s">
        <v>53</v>
      </c>
      <c r="AK728" s="1" t="s">
        <v>53</v>
      </c>
      <c r="AL728" s="1" t="s">
        <v>77</v>
      </c>
      <c r="AM728" s="1" t="s">
        <v>77</v>
      </c>
      <c r="AN728" s="1" t="s">
        <v>77</v>
      </c>
      <c r="AO728" s="1" t="s">
        <v>77</v>
      </c>
      <c r="AP728" s="1" t="s">
        <v>53</v>
      </c>
      <c r="AQ728" s="1" t="s">
        <v>77</v>
      </c>
      <c r="AR728" s="120" t="s">
        <v>77</v>
      </c>
      <c r="AS728" s="21"/>
      <c r="AT728" s="21"/>
      <c r="AU728" s="21"/>
      <c r="AV728" s="21"/>
      <c r="AW728" s="21"/>
      <c r="AX728" s="21"/>
      <c r="AY728" s="21"/>
      <c r="AZ728" s="21"/>
      <c r="BA728" s="21"/>
      <c r="BB728" s="21"/>
      <c r="BC728" s="21"/>
      <c r="BD728" s="21"/>
      <c r="BE728" s="21"/>
      <c r="BF728" s="21"/>
      <c r="BG728" s="21"/>
      <c r="BH728" s="21"/>
      <c r="BI728" s="21"/>
      <c r="BJ728" s="21"/>
      <c r="BK728" s="21"/>
      <c r="BL728" s="21"/>
      <c r="BM728" s="21"/>
      <c r="BN728" s="21"/>
      <c r="BO728" s="21"/>
      <c r="BP728" s="21"/>
      <c r="BQ728" s="21"/>
      <c r="BR728" s="21"/>
      <c r="BS728" s="21"/>
      <c r="BT728" s="21"/>
      <c r="BU728" s="21"/>
      <c r="BV728" s="21"/>
      <c r="BW728" s="21"/>
      <c r="BX728" s="21"/>
      <c r="BY728" s="21"/>
      <c r="BZ728" s="21"/>
      <c r="CA728" s="21"/>
      <c r="CB728" s="21"/>
      <c r="CC728" s="21"/>
      <c r="CD728" s="21"/>
      <c r="CE728" s="21"/>
      <c r="CF728" s="21"/>
      <c r="CG728" s="21"/>
      <c r="CH728" s="21"/>
      <c r="CI728" s="21"/>
      <c r="CJ728" s="21"/>
      <c r="CK728" s="21"/>
      <c r="CL728" s="21"/>
      <c r="CM728" s="21"/>
      <c r="CN728" s="21"/>
      <c r="CO728" s="21"/>
      <c r="CP728" s="21"/>
      <c r="CQ728" s="21"/>
      <c r="CR728" s="21"/>
      <c r="CS728" s="21"/>
      <c r="CT728" s="21"/>
      <c r="CU728" s="21"/>
      <c r="CV728" s="21"/>
      <c r="CW728" s="21"/>
      <c r="CX728" s="21"/>
      <c r="CY728" s="21"/>
      <c r="CZ728" s="21"/>
      <c r="DA728" s="21"/>
      <c r="DB728" s="21"/>
      <c r="DC728" s="21"/>
      <c r="DD728" s="21"/>
      <c r="DE728" s="21"/>
      <c r="DF728" s="21"/>
      <c r="DG728" s="21"/>
      <c r="DH728" s="21"/>
      <c r="DI728" s="21"/>
      <c r="DJ728" s="21"/>
      <c r="DK728" s="21"/>
      <c r="DL728" s="21"/>
      <c r="DM728" s="21"/>
      <c r="DN728" s="21"/>
      <c r="DO728" s="21"/>
      <c r="DP728" s="21"/>
      <c r="DQ728" s="21"/>
      <c r="DR728" s="21"/>
      <c r="DS728" s="21"/>
      <c r="DT728" s="21"/>
      <c r="DU728" s="21"/>
      <c r="DV728" s="21"/>
      <c r="DW728" s="21"/>
      <c r="DX728" s="21"/>
      <c r="DY728" s="21"/>
      <c r="DZ728" s="21"/>
      <c r="EA728" s="21"/>
      <c r="EB728" s="21"/>
      <c r="EC728" s="21"/>
      <c r="ED728" s="21"/>
      <c r="EE728" s="21"/>
      <c r="EF728" s="21"/>
      <c r="EG728" s="21"/>
      <c r="EH728" s="21"/>
      <c r="EI728" s="21"/>
      <c r="EJ728" s="21"/>
      <c r="EK728" s="21"/>
      <c r="EL728" s="21"/>
      <c r="EM728" s="21"/>
      <c r="EN728" s="21"/>
      <c r="EO728" s="21"/>
      <c r="EP728" s="21"/>
      <c r="EQ728" s="21"/>
      <c r="ER728" s="21"/>
      <c r="ES728" s="21"/>
      <c r="ET728" s="21"/>
      <c r="EU728" s="21"/>
      <c r="EV728" s="21"/>
      <c r="EW728" s="21"/>
      <c r="EX728" s="21"/>
      <c r="EY728" s="21"/>
      <c r="EZ728" s="21"/>
      <c r="FA728" s="21"/>
      <c r="FB728" s="21"/>
      <c r="FC728" s="21"/>
      <c r="FD728" s="21"/>
      <c r="FE728" s="21"/>
      <c r="FF728" s="21"/>
      <c r="FG728" s="21"/>
      <c r="FH728" s="21"/>
      <c r="FI728" s="21"/>
      <c r="FJ728" s="21"/>
      <c r="FK728" s="21"/>
      <c r="FL728" s="21"/>
      <c r="FM728" s="21"/>
      <c r="FN728" s="21"/>
      <c r="FO728" s="21"/>
      <c r="FP728" s="21"/>
      <c r="FQ728" s="21"/>
      <c r="FR728" s="21"/>
      <c r="FS728" s="21"/>
      <c r="FT728" s="21"/>
      <c r="FU728" s="21"/>
      <c r="FV728" s="21"/>
      <c r="FW728" s="21"/>
      <c r="FX728" s="21"/>
      <c r="FY728" s="21"/>
      <c r="FZ728" s="21"/>
      <c r="GA728" s="21"/>
      <c r="GB728" s="21"/>
      <c r="GC728" s="21"/>
      <c r="GD728" s="21"/>
      <c r="GE728" s="21"/>
      <c r="GF728" s="21"/>
      <c r="GG728" s="21"/>
      <c r="GH728" s="21"/>
      <c r="GI728" s="21"/>
      <c r="GJ728" s="21"/>
      <c r="GK728" s="21"/>
      <c r="GL728" s="21"/>
      <c r="GM728" s="21"/>
      <c r="GN728" s="21"/>
      <c r="GO728" s="21"/>
      <c r="GP728" s="21"/>
      <c r="GQ728" s="21"/>
      <c r="GR728" s="21"/>
      <c r="GS728" s="21"/>
      <c r="GT728" s="21"/>
      <c r="GU728" s="21"/>
      <c r="GV728" s="21"/>
      <c r="GW728" s="21"/>
      <c r="GX728" s="21"/>
      <c r="GY728" s="21"/>
      <c r="GZ728" s="21"/>
      <c r="HA728" s="21"/>
      <c r="HB728" s="21"/>
      <c r="HC728" s="21"/>
      <c r="HD728" s="21"/>
      <c r="HE728" s="21"/>
      <c r="HF728" s="21"/>
      <c r="HG728" s="21"/>
      <c r="HH728" s="21"/>
      <c r="HI728" s="21"/>
      <c r="HJ728" s="21"/>
      <c r="HK728" s="21"/>
      <c r="HL728" s="21"/>
      <c r="HM728" s="21"/>
      <c r="HN728" s="21"/>
      <c r="HO728" s="21"/>
      <c r="HP728" s="21"/>
      <c r="HQ728" s="21"/>
      <c r="HR728" s="21"/>
      <c r="HS728" s="21"/>
      <c r="HT728" s="21"/>
      <c r="HU728" s="21"/>
      <c r="HV728" s="21"/>
      <c r="HW728" s="21"/>
      <c r="HX728" s="21"/>
      <c r="HY728" s="21"/>
      <c r="HZ728" s="21"/>
      <c r="IA728" s="21"/>
      <c r="IB728" s="21"/>
      <c r="IC728" s="21"/>
      <c r="ID728" s="21"/>
      <c r="IE728" s="21"/>
      <c r="IF728" s="21"/>
      <c r="IG728" s="21"/>
      <c r="IH728" s="21"/>
      <c r="II728" s="21"/>
      <c r="IJ728" s="21"/>
      <c r="IK728" s="21"/>
      <c r="IL728" s="21"/>
      <c r="IM728" s="21"/>
      <c r="IN728" s="21"/>
      <c r="IO728" s="21"/>
      <c r="IP728" s="21"/>
      <c r="IQ728" s="21"/>
      <c r="IR728" s="21"/>
      <c r="IS728" s="21"/>
      <c r="IT728" s="21"/>
      <c r="IU728" s="21"/>
      <c r="IV728" s="21"/>
      <c r="IW728" s="21"/>
      <c r="IX728" s="21"/>
      <c r="IY728" s="21"/>
      <c r="IZ728" s="21"/>
      <c r="JA728" s="21"/>
      <c r="JB728" s="21"/>
      <c r="JC728" s="21"/>
      <c r="JD728" s="21"/>
      <c r="JE728" s="21"/>
      <c r="JF728" s="21"/>
      <c r="JG728" s="21"/>
      <c r="JH728" s="21"/>
      <c r="JI728" s="21"/>
      <c r="JJ728" s="21"/>
      <c r="JK728" s="21"/>
      <c r="JL728" s="21"/>
      <c r="JM728" s="21"/>
      <c r="JN728" s="21"/>
      <c r="JO728" s="21"/>
      <c r="JP728" s="21"/>
      <c r="JQ728" s="21"/>
      <c r="JR728" s="21"/>
      <c r="JS728" s="21"/>
      <c r="JT728" s="21"/>
      <c r="JU728" s="21"/>
      <c r="JV728" s="21"/>
      <c r="JW728" s="21"/>
      <c r="JX728" s="21"/>
      <c r="JY728" s="21"/>
    </row>
    <row r="729" spans="1:285" ht="16.5" customHeight="1">
      <c r="A729" s="4329" t="s">
        <v>346</v>
      </c>
      <c r="B729" s="5">
        <f>C729/D729</f>
        <v>7.6923076923076927E-2</v>
      </c>
      <c r="C729" s="1">
        <v>3</v>
      </c>
      <c r="D729" s="107">
        <v>39</v>
      </c>
      <c r="E729" s="4" t="s">
        <v>77</v>
      </c>
      <c r="F729" s="1" t="s">
        <v>77</v>
      </c>
      <c r="G729" s="1" t="s">
        <v>77</v>
      </c>
      <c r="H729" s="1" t="s">
        <v>77</v>
      </c>
      <c r="I729" s="1" t="s">
        <v>77</v>
      </c>
      <c r="J729" s="1" t="s">
        <v>77</v>
      </c>
      <c r="K729" s="38" t="s">
        <v>77</v>
      </c>
      <c r="L729" s="1" t="s">
        <v>77</v>
      </c>
      <c r="M729" s="1" t="s">
        <v>77</v>
      </c>
      <c r="N729" s="77" t="s">
        <v>77</v>
      </c>
      <c r="O729" s="1" t="s">
        <v>77</v>
      </c>
      <c r="P729" s="1" t="s">
        <v>77</v>
      </c>
      <c r="Q729" s="1" t="s">
        <v>77</v>
      </c>
      <c r="R729" s="1" t="s">
        <v>77</v>
      </c>
      <c r="S729" s="77" t="s">
        <v>77</v>
      </c>
      <c r="T729" s="77" t="s">
        <v>53</v>
      </c>
      <c r="U729" s="1" t="s">
        <v>77</v>
      </c>
      <c r="V729" s="1" t="s">
        <v>77</v>
      </c>
      <c r="W729" s="1" t="s">
        <v>77</v>
      </c>
      <c r="X729" s="1" t="s">
        <v>77</v>
      </c>
      <c r="Y729" s="1" t="s">
        <v>77</v>
      </c>
      <c r="Z729" s="1" t="s">
        <v>77</v>
      </c>
      <c r="AA729" s="77" t="s">
        <v>77</v>
      </c>
      <c r="AB729" s="1" t="s">
        <v>77</v>
      </c>
      <c r="AC729" s="1" t="s">
        <v>53</v>
      </c>
      <c r="AD729" s="1" t="s">
        <v>77</v>
      </c>
      <c r="AE729" s="1" t="s">
        <v>77</v>
      </c>
      <c r="AF729" s="1" t="s">
        <v>77</v>
      </c>
      <c r="AG729" s="1" t="s">
        <v>77</v>
      </c>
      <c r="AH729" s="1" t="s">
        <v>77</v>
      </c>
      <c r="AI729" s="1" t="s">
        <v>77</v>
      </c>
      <c r="AJ729" s="1" t="s">
        <v>77</v>
      </c>
      <c r="AK729" s="1" t="s">
        <v>77</v>
      </c>
      <c r="AL729" s="1" t="s">
        <v>53</v>
      </c>
      <c r="AM729" s="1" t="s">
        <v>77</v>
      </c>
      <c r="AN729" s="1" t="s">
        <v>77</v>
      </c>
      <c r="AO729" s="1" t="s">
        <v>77</v>
      </c>
      <c r="AP729" s="1" t="s">
        <v>77</v>
      </c>
      <c r="AQ729" s="1" t="s">
        <v>77</v>
      </c>
      <c r="AR729" s="120" t="s">
        <v>77</v>
      </c>
      <c r="AS729" s="21"/>
      <c r="AT729" s="21"/>
      <c r="AU729" s="21"/>
      <c r="AV729" s="21"/>
      <c r="AW729" s="21"/>
      <c r="AX729" s="21"/>
      <c r="AY729" s="21"/>
      <c r="AZ729" s="21"/>
      <c r="BA729" s="21"/>
      <c r="BB729" s="21"/>
      <c r="BC729" s="21"/>
      <c r="BD729" s="21"/>
      <c r="BE729" s="21"/>
      <c r="BF729" s="21"/>
      <c r="BG729" s="21"/>
      <c r="BH729" s="21"/>
      <c r="BI729" s="21"/>
      <c r="BJ729" s="21"/>
      <c r="BK729" s="21"/>
      <c r="BL729" s="21"/>
      <c r="BM729" s="21"/>
      <c r="BN729" s="21"/>
      <c r="BO729" s="21"/>
      <c r="BP729" s="21"/>
      <c r="BQ729" s="21"/>
      <c r="BR729" s="21"/>
      <c r="BS729" s="21"/>
      <c r="BT729" s="21"/>
      <c r="BU729" s="21"/>
      <c r="BV729" s="21"/>
      <c r="BW729" s="21"/>
      <c r="BX729" s="21"/>
      <c r="BY729" s="21"/>
      <c r="BZ729" s="21"/>
      <c r="CA729" s="21"/>
      <c r="CB729" s="21"/>
      <c r="CC729" s="21"/>
      <c r="CD729" s="21"/>
      <c r="CE729" s="21"/>
      <c r="CF729" s="21"/>
      <c r="CG729" s="21"/>
      <c r="CH729" s="21"/>
      <c r="CI729" s="21"/>
      <c r="CJ729" s="21"/>
      <c r="CK729" s="21"/>
      <c r="CL729" s="21"/>
      <c r="CM729" s="21"/>
      <c r="CN729" s="21"/>
      <c r="CO729" s="21"/>
      <c r="CP729" s="21"/>
      <c r="CQ729" s="21"/>
      <c r="CR729" s="21"/>
      <c r="CS729" s="21"/>
      <c r="CT729" s="21"/>
      <c r="CU729" s="21"/>
      <c r="CV729" s="21"/>
      <c r="CW729" s="21"/>
      <c r="CX729" s="21"/>
      <c r="CY729" s="21"/>
      <c r="CZ729" s="21"/>
      <c r="DA729" s="21"/>
      <c r="DB729" s="21"/>
      <c r="DC729" s="21"/>
      <c r="DD729" s="21"/>
      <c r="DE729" s="21"/>
      <c r="DF729" s="21"/>
      <c r="DG729" s="21"/>
      <c r="DH729" s="21"/>
      <c r="DI729" s="21"/>
      <c r="DJ729" s="21"/>
      <c r="DK729" s="21"/>
      <c r="DL729" s="21"/>
      <c r="DM729" s="21"/>
      <c r="DN729" s="21"/>
      <c r="DO729" s="21"/>
      <c r="DP729" s="21"/>
      <c r="DQ729" s="21"/>
      <c r="DR729" s="21"/>
      <c r="DS729" s="21"/>
      <c r="DT729" s="21"/>
      <c r="DU729" s="21"/>
      <c r="DV729" s="21"/>
      <c r="DW729" s="21"/>
      <c r="DX729" s="21"/>
      <c r="DY729" s="21"/>
      <c r="DZ729" s="21"/>
      <c r="EA729" s="21"/>
      <c r="EB729" s="21"/>
      <c r="EC729" s="21"/>
      <c r="ED729" s="21"/>
      <c r="EE729" s="21"/>
      <c r="EF729" s="21"/>
      <c r="EG729" s="21"/>
      <c r="EH729" s="21"/>
      <c r="EI729" s="21"/>
      <c r="EJ729" s="21"/>
      <c r="EK729" s="21"/>
      <c r="EL729" s="21"/>
      <c r="EM729" s="21"/>
      <c r="EN729" s="21"/>
      <c r="EO729" s="21"/>
      <c r="EP729" s="21"/>
      <c r="EQ729" s="21"/>
      <c r="ER729" s="21"/>
      <c r="ES729" s="21"/>
      <c r="ET729" s="21"/>
      <c r="EU729" s="21"/>
      <c r="EV729" s="21"/>
      <c r="EW729" s="21"/>
      <c r="EX729" s="21"/>
      <c r="EY729" s="21"/>
      <c r="EZ729" s="21"/>
      <c r="FA729" s="21"/>
      <c r="FB729" s="21"/>
      <c r="FC729" s="21"/>
      <c r="FD729" s="21"/>
      <c r="FE729" s="21"/>
      <c r="FF729" s="21"/>
      <c r="FG729" s="21"/>
      <c r="FH729" s="21"/>
      <c r="FI729" s="21"/>
      <c r="FJ729" s="21"/>
      <c r="FK729" s="21"/>
      <c r="FL729" s="21"/>
      <c r="FM729" s="21"/>
      <c r="FN729" s="21"/>
      <c r="FO729" s="21"/>
      <c r="FP729" s="21"/>
      <c r="FQ729" s="21"/>
      <c r="FR729" s="21"/>
      <c r="FS729" s="21"/>
      <c r="FT729" s="21"/>
      <c r="FU729" s="21"/>
      <c r="FV729" s="21"/>
      <c r="FW729" s="21"/>
      <c r="FX729" s="21"/>
      <c r="FY729" s="21"/>
      <c r="FZ729" s="21"/>
      <c r="GA729" s="21"/>
      <c r="GB729" s="21"/>
      <c r="GC729" s="21"/>
      <c r="GD729" s="21"/>
      <c r="GE729" s="21"/>
      <c r="GF729" s="21"/>
      <c r="GG729" s="21"/>
      <c r="GH729" s="21"/>
      <c r="GI729" s="21"/>
      <c r="GJ729" s="21"/>
      <c r="GK729" s="21"/>
      <c r="GL729" s="21"/>
      <c r="GM729" s="21"/>
      <c r="GN729" s="21"/>
      <c r="GO729" s="21"/>
      <c r="GP729" s="21"/>
      <c r="GQ729" s="21"/>
      <c r="GR729" s="21"/>
      <c r="GS729" s="21"/>
      <c r="GT729" s="21"/>
      <c r="GU729" s="21"/>
      <c r="GV729" s="21"/>
      <c r="GW729" s="21"/>
      <c r="GX729" s="21"/>
      <c r="GY729" s="21"/>
      <c r="GZ729" s="21"/>
      <c r="HA729" s="21"/>
      <c r="HB729" s="21"/>
      <c r="HC729" s="21"/>
      <c r="HD729" s="21"/>
      <c r="HE729" s="21"/>
      <c r="HF729" s="21"/>
      <c r="HG729" s="21"/>
      <c r="HH729" s="21"/>
      <c r="HI729" s="21"/>
      <c r="HJ729" s="21"/>
      <c r="HK729" s="21"/>
      <c r="HL729" s="21"/>
      <c r="HM729" s="21"/>
      <c r="HN729" s="21"/>
      <c r="HO729" s="21"/>
      <c r="HP729" s="21"/>
      <c r="HQ729" s="21"/>
      <c r="HR729" s="21"/>
      <c r="HS729" s="21"/>
      <c r="HT729" s="21"/>
      <c r="HU729" s="21"/>
      <c r="HV729" s="21"/>
      <c r="HW729" s="21"/>
      <c r="HX729" s="21"/>
      <c r="HY729" s="21"/>
      <c r="HZ729" s="21"/>
      <c r="IA729" s="21"/>
      <c r="IB729" s="21"/>
      <c r="IC729" s="21"/>
      <c r="ID729" s="21"/>
      <c r="IE729" s="21"/>
      <c r="IF729" s="21"/>
      <c r="IG729" s="21"/>
      <c r="IH729" s="21"/>
      <c r="II729" s="21"/>
      <c r="IJ729" s="21"/>
      <c r="IK729" s="21"/>
      <c r="IL729" s="21"/>
      <c r="IM729" s="21"/>
      <c r="IN729" s="21"/>
      <c r="IO729" s="21"/>
      <c r="IP729" s="21"/>
      <c r="IQ729" s="21"/>
      <c r="IR729" s="21"/>
      <c r="IS729" s="21"/>
      <c r="IT729" s="21"/>
      <c r="IU729" s="21"/>
      <c r="IV729" s="21"/>
      <c r="IW729" s="21"/>
      <c r="IX729" s="21"/>
      <c r="IY729" s="21"/>
      <c r="IZ729" s="21"/>
      <c r="JA729" s="21"/>
      <c r="JB729" s="21"/>
      <c r="JC729" s="21"/>
      <c r="JD729" s="21"/>
      <c r="JE729" s="21"/>
      <c r="JF729" s="21"/>
      <c r="JG729" s="21"/>
      <c r="JH729" s="21"/>
      <c r="JI729" s="21"/>
      <c r="JJ729" s="21"/>
      <c r="JK729" s="21"/>
      <c r="JL729" s="21"/>
      <c r="JM729" s="21"/>
      <c r="JN729" s="21"/>
      <c r="JO729" s="21"/>
      <c r="JP729" s="21"/>
      <c r="JQ729" s="21"/>
      <c r="JR729" s="21"/>
      <c r="JS729" s="21"/>
      <c r="JT729" s="21"/>
      <c r="JU729" s="21"/>
      <c r="JV729" s="21"/>
      <c r="JW729" s="21"/>
      <c r="JX729" s="21"/>
      <c r="JY729" s="21"/>
    </row>
    <row r="730" spans="1:285" ht="16.5" customHeight="1">
      <c r="A730" s="4372" t="s">
        <v>211</v>
      </c>
      <c r="B730" s="4397"/>
      <c r="C730" s="1389"/>
      <c r="D730" s="121"/>
      <c r="E730" s="44"/>
      <c r="F730" s="44"/>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124"/>
      <c r="AS730" s="21"/>
      <c r="AT730" s="21"/>
      <c r="AU730" s="21"/>
      <c r="AV730" s="21"/>
      <c r="AW730" s="21"/>
      <c r="AX730" s="21"/>
      <c r="AY730" s="21"/>
      <c r="AZ730" s="21"/>
      <c r="BA730" s="21"/>
      <c r="BB730" s="21"/>
      <c r="BC730" s="21"/>
      <c r="BD730" s="21"/>
      <c r="BE730" s="21"/>
      <c r="BF730" s="21"/>
      <c r="BG730" s="21"/>
      <c r="BH730" s="21"/>
      <c r="BI730" s="21"/>
      <c r="BJ730" s="21"/>
      <c r="BK730" s="21"/>
      <c r="BL730" s="21"/>
      <c r="BM730" s="21"/>
      <c r="BN730" s="21"/>
      <c r="BO730" s="21"/>
      <c r="BP730" s="21"/>
      <c r="BQ730" s="21"/>
      <c r="BR730" s="21"/>
      <c r="BS730" s="21"/>
      <c r="BT730" s="21"/>
      <c r="BU730" s="21"/>
      <c r="BV730" s="21"/>
      <c r="BW730" s="21"/>
      <c r="BX730" s="21"/>
      <c r="BY730" s="21"/>
      <c r="BZ730" s="21"/>
      <c r="CA730" s="21"/>
      <c r="CB730" s="21"/>
      <c r="CC730" s="21"/>
      <c r="CD730" s="21"/>
      <c r="CE730" s="21"/>
      <c r="CF730" s="21"/>
      <c r="CG730" s="21"/>
      <c r="CH730" s="21"/>
      <c r="CI730" s="21"/>
      <c r="CJ730" s="21"/>
      <c r="CK730" s="21"/>
      <c r="CL730" s="21"/>
      <c r="CM730" s="21"/>
      <c r="CN730" s="21"/>
      <c r="CO730" s="21"/>
      <c r="CP730" s="21"/>
      <c r="CQ730" s="21"/>
      <c r="CR730" s="21"/>
      <c r="CS730" s="21"/>
      <c r="CT730" s="21"/>
      <c r="CU730" s="21"/>
      <c r="CV730" s="21"/>
      <c r="CW730" s="21"/>
      <c r="CX730" s="21"/>
      <c r="CY730" s="21"/>
      <c r="CZ730" s="21"/>
      <c r="DA730" s="21"/>
      <c r="DB730" s="21"/>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H730" s="21"/>
      <c r="EI730" s="21"/>
      <c r="EJ730" s="21"/>
      <c r="EK730" s="21"/>
      <c r="EL730" s="21"/>
      <c r="EM730" s="21"/>
      <c r="EN730" s="21"/>
      <c r="EO730" s="21"/>
      <c r="EP730" s="21"/>
      <c r="EQ730" s="21"/>
      <c r="ER730" s="21"/>
      <c r="ES730" s="21"/>
      <c r="ET730" s="21"/>
      <c r="EU730" s="21"/>
      <c r="EV730" s="21"/>
      <c r="EW730" s="21"/>
      <c r="EX730" s="21"/>
      <c r="EY730" s="21"/>
      <c r="EZ730" s="21"/>
      <c r="FA730" s="21"/>
      <c r="FB730" s="21"/>
      <c r="FC730" s="21"/>
      <c r="FD730" s="21"/>
      <c r="FE730" s="21"/>
      <c r="FF730" s="21"/>
      <c r="FG730" s="21"/>
      <c r="FH730" s="21"/>
      <c r="FI730" s="21"/>
      <c r="FJ730" s="21"/>
      <c r="FK730" s="21"/>
      <c r="FL730" s="21"/>
      <c r="FM730" s="21"/>
      <c r="FN730" s="21"/>
      <c r="FO730" s="21"/>
      <c r="FP730" s="21"/>
      <c r="FQ730" s="21"/>
      <c r="FR730" s="21"/>
      <c r="FS730" s="21"/>
      <c r="FT730" s="21"/>
      <c r="FU730" s="21"/>
      <c r="FV730" s="21"/>
      <c r="FW730" s="21"/>
      <c r="FX730" s="21"/>
      <c r="FY730" s="21"/>
      <c r="FZ730" s="21"/>
      <c r="GA730" s="21"/>
      <c r="GB730" s="21"/>
      <c r="GC730" s="21"/>
      <c r="GD730" s="21"/>
      <c r="GE730" s="21"/>
      <c r="GF730" s="21"/>
      <c r="GG730" s="21"/>
      <c r="GH730" s="21"/>
      <c r="GI730" s="21"/>
      <c r="GJ730" s="21"/>
      <c r="GK730" s="21"/>
      <c r="GL730" s="21"/>
      <c r="GM730" s="21"/>
      <c r="GN730" s="21"/>
      <c r="GO730" s="21"/>
      <c r="GP730" s="21"/>
      <c r="GQ730" s="21"/>
      <c r="GR730" s="21"/>
      <c r="GS730" s="21"/>
      <c r="GT730" s="21"/>
      <c r="GU730" s="21"/>
      <c r="GV730" s="21"/>
      <c r="GW730" s="21"/>
      <c r="GX730" s="21"/>
      <c r="GY730" s="21"/>
      <c r="GZ730" s="21"/>
      <c r="HA730" s="21"/>
      <c r="HB730" s="21"/>
      <c r="HC730" s="21"/>
      <c r="HD730" s="21"/>
      <c r="HE730" s="21"/>
      <c r="HF730" s="21"/>
      <c r="HG730" s="21"/>
      <c r="HH730" s="21"/>
      <c r="HI730" s="21"/>
      <c r="HJ730" s="21"/>
      <c r="HK730" s="21"/>
      <c r="HL730" s="21"/>
      <c r="HM730" s="21"/>
      <c r="HN730" s="21"/>
      <c r="HO730" s="21"/>
      <c r="HP730" s="21"/>
      <c r="HQ730" s="21"/>
      <c r="HR730" s="21"/>
      <c r="HS730" s="21"/>
      <c r="HT730" s="21"/>
      <c r="HU730" s="21"/>
      <c r="HV730" s="21"/>
      <c r="HW730" s="21"/>
      <c r="HX730" s="21"/>
      <c r="HY730" s="21"/>
      <c r="HZ730" s="21"/>
      <c r="IA730" s="21"/>
      <c r="IB730" s="21"/>
      <c r="IC730" s="21"/>
      <c r="ID730" s="21"/>
      <c r="IE730" s="21"/>
      <c r="IF730" s="21"/>
      <c r="IG730" s="21"/>
      <c r="IH730" s="21"/>
      <c r="II730" s="21"/>
      <c r="IJ730" s="21"/>
      <c r="IK730" s="21"/>
      <c r="IL730" s="21"/>
      <c r="IM730" s="21"/>
      <c r="IN730" s="21"/>
      <c r="IO730" s="21"/>
      <c r="IP730" s="21"/>
      <c r="IQ730" s="21"/>
      <c r="IR730" s="21"/>
      <c r="IS730" s="21"/>
      <c r="IT730" s="21"/>
      <c r="IU730" s="21"/>
      <c r="IV730" s="21"/>
      <c r="IW730" s="21"/>
      <c r="IX730" s="21"/>
      <c r="IY730" s="21"/>
      <c r="IZ730" s="21"/>
      <c r="JA730" s="21"/>
      <c r="JB730" s="21"/>
      <c r="JC730" s="21"/>
      <c r="JD730" s="21"/>
      <c r="JE730" s="21"/>
      <c r="JF730" s="21"/>
      <c r="JG730" s="21"/>
      <c r="JH730" s="21"/>
      <c r="JI730" s="21"/>
      <c r="JJ730" s="21"/>
      <c r="JK730" s="21"/>
      <c r="JL730" s="21"/>
      <c r="JM730" s="21"/>
      <c r="JN730" s="21"/>
      <c r="JO730" s="21"/>
      <c r="JP730" s="21"/>
      <c r="JQ730" s="21"/>
      <c r="JR730" s="21"/>
      <c r="JS730" s="21"/>
      <c r="JT730" s="21"/>
      <c r="JU730" s="21"/>
      <c r="JV730" s="21"/>
      <c r="JW730" s="21"/>
      <c r="JX730" s="21"/>
      <c r="JY730" s="21"/>
    </row>
    <row r="731" spans="1:285" ht="16.5" customHeight="1">
      <c r="A731" s="4329" t="s">
        <v>343</v>
      </c>
      <c r="B731" s="5">
        <f>C731/D731</f>
        <v>0.28947368421052633</v>
      </c>
      <c r="C731" s="1">
        <v>11</v>
      </c>
      <c r="D731" s="107">
        <v>38</v>
      </c>
      <c r="E731" s="4" t="s">
        <v>77</v>
      </c>
      <c r="F731" s="1" t="s">
        <v>77</v>
      </c>
      <c r="G731" s="1" t="s">
        <v>77</v>
      </c>
      <c r="H731" s="1" t="s">
        <v>53</v>
      </c>
      <c r="I731" s="1" t="s">
        <v>77</v>
      </c>
      <c r="J731" s="1" t="s">
        <v>53</v>
      </c>
      <c r="K731" s="38" t="s">
        <v>77</v>
      </c>
      <c r="L731" s="1" t="s">
        <v>77</v>
      </c>
      <c r="M731" s="1" t="s">
        <v>77</v>
      </c>
      <c r="N731" s="1" t="s">
        <v>77</v>
      </c>
      <c r="O731" s="1" t="s">
        <v>77</v>
      </c>
      <c r="P731" s="1" t="s">
        <v>53</v>
      </c>
      <c r="Q731" s="1" t="s">
        <v>77</v>
      </c>
      <c r="R731" s="1" t="s">
        <v>77</v>
      </c>
      <c r="S731" s="1" t="s">
        <v>53</v>
      </c>
      <c r="T731" s="1" t="s">
        <v>77</v>
      </c>
      <c r="U731" s="1" t="s">
        <v>77</v>
      </c>
      <c r="V731" s="1" t="s">
        <v>77</v>
      </c>
      <c r="W731" s="1" t="s">
        <v>77</v>
      </c>
      <c r="X731" s="1" t="s">
        <v>77</v>
      </c>
      <c r="Y731" s="1" t="s">
        <v>77</v>
      </c>
      <c r="Z731" s="1" t="s">
        <v>77</v>
      </c>
      <c r="AA731" s="1" t="s">
        <v>77</v>
      </c>
      <c r="AB731" s="1" t="s">
        <v>77</v>
      </c>
      <c r="AC731" s="1" t="s">
        <v>77</v>
      </c>
      <c r="AD731" s="1" t="s">
        <v>77</v>
      </c>
      <c r="AE731" s="1" t="s">
        <v>53</v>
      </c>
      <c r="AF731" s="1" t="s">
        <v>53</v>
      </c>
      <c r="AG731" s="1" t="s">
        <v>53</v>
      </c>
      <c r="AH731" s="1" t="s">
        <v>77</v>
      </c>
      <c r="AI731" s="1" t="s">
        <v>77</v>
      </c>
      <c r="AJ731" s="1" t="s">
        <v>77</v>
      </c>
      <c r="AK731" s="1" t="s">
        <v>77</v>
      </c>
      <c r="AL731" s="1" t="s">
        <v>77</v>
      </c>
      <c r="AM731" s="1" t="s">
        <v>53</v>
      </c>
      <c r="AN731" s="1" t="s">
        <v>77</v>
      </c>
      <c r="AO731" s="1" t="s">
        <v>77</v>
      </c>
      <c r="AP731" s="1" t="s">
        <v>77</v>
      </c>
      <c r="AQ731" s="1" t="s">
        <v>53</v>
      </c>
      <c r="AR731" s="120" t="s">
        <v>53</v>
      </c>
      <c r="AS731" s="21"/>
      <c r="AT731" s="21"/>
      <c r="AU731" s="21"/>
      <c r="AV731" s="21"/>
      <c r="AW731" s="21"/>
      <c r="AX731" s="21"/>
      <c r="AY731" s="21"/>
      <c r="AZ731" s="21"/>
      <c r="BA731" s="21"/>
      <c r="BB731" s="21"/>
      <c r="BC731" s="21"/>
      <c r="BD731" s="21"/>
      <c r="BE731" s="21"/>
      <c r="BF731" s="21"/>
      <c r="BG731" s="21"/>
      <c r="BH731" s="21"/>
      <c r="BI731" s="21"/>
      <c r="BJ731" s="21"/>
      <c r="BK731" s="21"/>
      <c r="BL731" s="21"/>
      <c r="BM731" s="21"/>
      <c r="BN731" s="21"/>
      <c r="BO731" s="21"/>
      <c r="BP731" s="21"/>
      <c r="BQ731" s="21"/>
      <c r="BR731" s="21"/>
      <c r="BS731" s="21"/>
      <c r="BT731" s="21"/>
      <c r="BU731" s="21"/>
      <c r="BV731" s="21"/>
      <c r="BW731" s="21"/>
      <c r="BX731" s="21"/>
      <c r="BY731" s="21"/>
      <c r="BZ731" s="21"/>
      <c r="CA731" s="21"/>
      <c r="CB731" s="21"/>
      <c r="CC731" s="21"/>
      <c r="CD731" s="21"/>
      <c r="CE731" s="21"/>
      <c r="CF731" s="21"/>
      <c r="CG731" s="21"/>
      <c r="CH731" s="21"/>
      <c r="CI731" s="21"/>
      <c r="CJ731" s="21"/>
      <c r="CK731" s="21"/>
      <c r="CL731" s="21"/>
      <c r="CM731" s="21"/>
      <c r="CN731" s="21"/>
      <c r="CO731" s="21"/>
      <c r="CP731" s="21"/>
      <c r="CQ731" s="21"/>
      <c r="CR731" s="21"/>
      <c r="CS731" s="21"/>
      <c r="CT731" s="21"/>
      <c r="CU731" s="21"/>
      <c r="CV731" s="21"/>
      <c r="CW731" s="21"/>
      <c r="CX731" s="21"/>
      <c r="CY731" s="21"/>
      <c r="CZ731" s="21"/>
      <c r="DA731" s="21"/>
      <c r="DB731" s="21"/>
      <c r="DC731" s="21"/>
      <c r="DD731" s="21"/>
      <c r="DE731" s="21"/>
      <c r="DF731" s="21"/>
      <c r="DG731" s="21"/>
      <c r="DH731" s="21"/>
      <c r="DI731" s="21"/>
      <c r="DJ731" s="21"/>
      <c r="DK731" s="21"/>
      <c r="DL731" s="21"/>
      <c r="DM731" s="21"/>
      <c r="DN731" s="21"/>
      <c r="DO731" s="21"/>
      <c r="DP731" s="21"/>
      <c r="DQ731" s="21"/>
      <c r="DR731" s="21"/>
      <c r="DS731" s="21"/>
      <c r="DT731" s="21"/>
      <c r="DU731" s="21"/>
      <c r="DV731" s="21"/>
      <c r="DW731" s="21"/>
      <c r="DX731" s="21"/>
      <c r="DY731" s="21"/>
      <c r="DZ731" s="21"/>
      <c r="EA731" s="21"/>
      <c r="EB731" s="21"/>
      <c r="EC731" s="21"/>
      <c r="ED731" s="21"/>
      <c r="EE731" s="21"/>
      <c r="EF731" s="21"/>
      <c r="EG731" s="21"/>
      <c r="EH731" s="21"/>
      <c r="EI731" s="21"/>
      <c r="EJ731" s="21"/>
      <c r="EK731" s="21"/>
      <c r="EL731" s="21"/>
      <c r="EM731" s="21"/>
      <c r="EN731" s="21"/>
      <c r="EO731" s="21"/>
      <c r="EP731" s="21"/>
      <c r="EQ731" s="21"/>
      <c r="ER731" s="21"/>
      <c r="ES731" s="21"/>
      <c r="ET731" s="21"/>
      <c r="EU731" s="21"/>
      <c r="EV731" s="21"/>
      <c r="EW731" s="21"/>
      <c r="EX731" s="21"/>
      <c r="EY731" s="21"/>
      <c r="EZ731" s="21"/>
      <c r="FA731" s="21"/>
      <c r="FB731" s="21"/>
      <c r="FC731" s="21"/>
      <c r="FD731" s="21"/>
      <c r="FE731" s="21"/>
      <c r="FF731" s="21"/>
      <c r="FG731" s="21"/>
      <c r="FH731" s="21"/>
      <c r="FI731" s="21"/>
      <c r="FJ731" s="21"/>
      <c r="FK731" s="21"/>
      <c r="FL731" s="21"/>
      <c r="FM731" s="21"/>
      <c r="FN731" s="21"/>
      <c r="FO731" s="21"/>
      <c r="FP731" s="21"/>
      <c r="FQ731" s="21"/>
      <c r="FR731" s="21"/>
      <c r="FS731" s="21"/>
      <c r="FT731" s="21"/>
      <c r="FU731" s="21"/>
      <c r="FV731" s="21"/>
      <c r="FW731" s="21"/>
      <c r="FX731" s="21"/>
      <c r="FY731" s="21"/>
      <c r="FZ731" s="21"/>
      <c r="GA731" s="21"/>
      <c r="GB731" s="21"/>
      <c r="GC731" s="21"/>
      <c r="GD731" s="21"/>
      <c r="GE731" s="21"/>
      <c r="GF731" s="21"/>
      <c r="GG731" s="21"/>
      <c r="GH731" s="21"/>
      <c r="GI731" s="21"/>
      <c r="GJ731" s="21"/>
      <c r="GK731" s="21"/>
      <c r="GL731" s="21"/>
      <c r="GM731" s="21"/>
      <c r="GN731" s="21"/>
      <c r="GO731" s="21"/>
      <c r="GP731" s="21"/>
      <c r="GQ731" s="21"/>
      <c r="GR731" s="21"/>
      <c r="GS731" s="21"/>
      <c r="GT731" s="21"/>
      <c r="GU731" s="21"/>
      <c r="GV731" s="21"/>
      <c r="GW731" s="21"/>
      <c r="GX731" s="21"/>
      <c r="GY731" s="21"/>
      <c r="GZ731" s="21"/>
      <c r="HA731" s="21"/>
      <c r="HB731" s="21"/>
      <c r="HC731" s="21"/>
      <c r="HD731" s="21"/>
      <c r="HE731" s="21"/>
      <c r="HF731" s="21"/>
      <c r="HG731" s="21"/>
      <c r="HH731" s="21"/>
      <c r="HI731" s="21"/>
      <c r="HJ731" s="21"/>
      <c r="HK731" s="21"/>
      <c r="HL731" s="21"/>
      <c r="HM731" s="21"/>
      <c r="HN731" s="21"/>
      <c r="HO731" s="21"/>
      <c r="HP731" s="21"/>
      <c r="HQ731" s="21"/>
      <c r="HR731" s="21"/>
      <c r="HS731" s="21"/>
      <c r="HT731" s="21"/>
      <c r="HU731" s="21"/>
      <c r="HV731" s="21"/>
      <c r="HW731" s="21"/>
      <c r="HX731" s="21"/>
      <c r="HY731" s="21"/>
      <c r="HZ731" s="21"/>
      <c r="IA731" s="21"/>
      <c r="IB731" s="21"/>
      <c r="IC731" s="21"/>
      <c r="ID731" s="21"/>
      <c r="IE731" s="21"/>
      <c r="IF731" s="21"/>
      <c r="IG731" s="21"/>
      <c r="IH731" s="21"/>
      <c r="II731" s="21"/>
      <c r="IJ731" s="21"/>
      <c r="IK731" s="21"/>
      <c r="IL731" s="21"/>
      <c r="IM731" s="21"/>
      <c r="IN731" s="21"/>
      <c r="IO731" s="21"/>
      <c r="IP731" s="21"/>
      <c r="IQ731" s="21"/>
      <c r="IR731" s="21"/>
      <c r="IS731" s="21"/>
      <c r="IT731" s="21"/>
      <c r="IU731" s="21"/>
      <c r="IV731" s="21"/>
      <c r="IW731" s="21"/>
      <c r="IX731" s="21"/>
      <c r="IY731" s="21"/>
      <c r="IZ731" s="21"/>
      <c r="JA731" s="21"/>
      <c r="JB731" s="21"/>
      <c r="JC731" s="21"/>
      <c r="JD731" s="21"/>
      <c r="JE731" s="21"/>
      <c r="JF731" s="21"/>
      <c r="JG731" s="21"/>
      <c r="JH731" s="21"/>
      <c r="JI731" s="21"/>
      <c r="JJ731" s="21"/>
      <c r="JK731" s="21"/>
      <c r="JL731" s="21"/>
      <c r="JM731" s="21"/>
      <c r="JN731" s="21"/>
      <c r="JO731" s="21"/>
      <c r="JP731" s="21"/>
      <c r="JQ731" s="21"/>
      <c r="JR731" s="21"/>
      <c r="JS731" s="21"/>
      <c r="JT731" s="21"/>
      <c r="JU731" s="21"/>
      <c r="JV731" s="21"/>
      <c r="JW731" s="21"/>
      <c r="JX731" s="21"/>
      <c r="JY731" s="21"/>
    </row>
    <row r="732" spans="1:285" ht="16.5" customHeight="1">
      <c r="A732" s="4329" t="s">
        <v>344</v>
      </c>
      <c r="B732" s="5">
        <f>C732/D732</f>
        <v>0.10526315789473684</v>
      </c>
      <c r="C732" s="1">
        <v>4</v>
      </c>
      <c r="D732" s="107">
        <v>38</v>
      </c>
      <c r="E732" s="4" t="s">
        <v>77</v>
      </c>
      <c r="F732" s="1" t="s">
        <v>77</v>
      </c>
      <c r="G732" s="1" t="s">
        <v>77</v>
      </c>
      <c r="H732" s="1" t="s">
        <v>77</v>
      </c>
      <c r="I732" s="1" t="s">
        <v>77</v>
      </c>
      <c r="J732" s="1" t="s">
        <v>77</v>
      </c>
      <c r="K732" s="38" t="s">
        <v>77</v>
      </c>
      <c r="L732" s="1" t="s">
        <v>77</v>
      </c>
      <c r="M732" s="1" t="s">
        <v>53</v>
      </c>
      <c r="N732" s="1" t="s">
        <v>77</v>
      </c>
      <c r="O732" s="1" t="s">
        <v>53</v>
      </c>
      <c r="P732" s="1" t="s">
        <v>77</v>
      </c>
      <c r="Q732" s="1" t="s">
        <v>77</v>
      </c>
      <c r="R732" s="1" t="s">
        <v>77</v>
      </c>
      <c r="S732" s="1" t="s">
        <v>77</v>
      </c>
      <c r="T732" s="1" t="s">
        <v>77</v>
      </c>
      <c r="U732" s="1" t="s">
        <v>77</v>
      </c>
      <c r="V732" s="1" t="s">
        <v>77</v>
      </c>
      <c r="W732" s="1" t="s">
        <v>77</v>
      </c>
      <c r="X732" s="1" t="s">
        <v>77</v>
      </c>
      <c r="Y732" s="1" t="s">
        <v>77</v>
      </c>
      <c r="Z732" s="1" t="s">
        <v>77</v>
      </c>
      <c r="AA732" s="1" t="s">
        <v>77</v>
      </c>
      <c r="AB732" s="1" t="s">
        <v>77</v>
      </c>
      <c r="AC732" s="1" t="s">
        <v>77</v>
      </c>
      <c r="AD732" s="1" t="s">
        <v>77</v>
      </c>
      <c r="AE732" s="1" t="s">
        <v>77</v>
      </c>
      <c r="AF732" s="1" t="s">
        <v>77</v>
      </c>
      <c r="AG732" s="1" t="s">
        <v>77</v>
      </c>
      <c r="AH732" s="1" t="s">
        <v>53</v>
      </c>
      <c r="AI732" s="1" t="s">
        <v>77</v>
      </c>
      <c r="AJ732" s="1" t="s">
        <v>77</v>
      </c>
      <c r="AK732" s="1" t="s">
        <v>77</v>
      </c>
      <c r="AL732" s="1" t="s">
        <v>77</v>
      </c>
      <c r="AM732" s="1" t="s">
        <v>77</v>
      </c>
      <c r="AN732" s="1" t="s">
        <v>77</v>
      </c>
      <c r="AO732" s="1" t="s">
        <v>53</v>
      </c>
      <c r="AP732" s="1" t="s">
        <v>77</v>
      </c>
      <c r="AQ732" s="1" t="s">
        <v>77</v>
      </c>
      <c r="AR732" s="120" t="s">
        <v>77</v>
      </c>
      <c r="AS732" s="21"/>
      <c r="AT732" s="21"/>
      <c r="AU732" s="21"/>
      <c r="AV732" s="21"/>
      <c r="AW732" s="21"/>
      <c r="AX732" s="21"/>
      <c r="AY732" s="21"/>
      <c r="AZ732" s="21"/>
      <c r="BA732" s="21"/>
      <c r="BB732" s="21"/>
      <c r="BC732" s="21"/>
      <c r="BD732" s="21"/>
      <c r="BE732" s="21"/>
      <c r="BF732" s="21"/>
      <c r="BG732" s="21"/>
      <c r="BH732" s="21"/>
      <c r="BI732" s="21"/>
      <c r="BJ732" s="21"/>
      <c r="BK732" s="21"/>
      <c r="BL732" s="21"/>
      <c r="BM732" s="21"/>
      <c r="BN732" s="21"/>
      <c r="BO732" s="21"/>
      <c r="BP732" s="21"/>
      <c r="BQ732" s="21"/>
      <c r="BR732" s="21"/>
      <c r="BS732" s="21"/>
      <c r="BT732" s="21"/>
      <c r="BU732" s="21"/>
      <c r="BV732" s="21"/>
      <c r="BW732" s="21"/>
      <c r="BX732" s="21"/>
      <c r="BY732" s="21"/>
      <c r="BZ732" s="21"/>
      <c r="CA732" s="21"/>
      <c r="CB732" s="21"/>
      <c r="CC732" s="21"/>
      <c r="CD732" s="21"/>
      <c r="CE732" s="21"/>
      <c r="CF732" s="21"/>
      <c r="CG732" s="21"/>
      <c r="CH732" s="21"/>
      <c r="CI732" s="21"/>
      <c r="CJ732" s="21"/>
      <c r="CK732" s="21"/>
      <c r="CL732" s="21"/>
      <c r="CM732" s="21"/>
      <c r="CN732" s="21"/>
      <c r="CO732" s="21"/>
      <c r="CP732" s="21"/>
      <c r="CQ732" s="21"/>
      <c r="CR732" s="21"/>
      <c r="CS732" s="21"/>
      <c r="CT732" s="21"/>
      <c r="CU732" s="21"/>
      <c r="CV732" s="21"/>
      <c r="CW732" s="21"/>
      <c r="CX732" s="21"/>
      <c r="CY732" s="21"/>
      <c r="CZ732" s="21"/>
      <c r="DA732" s="21"/>
      <c r="DB732" s="21"/>
      <c r="DC732" s="21"/>
      <c r="DD732" s="21"/>
      <c r="DE732" s="21"/>
      <c r="DF732" s="21"/>
      <c r="DG732" s="21"/>
      <c r="DH732" s="21"/>
      <c r="DI732" s="21"/>
      <c r="DJ732" s="21"/>
      <c r="DK732" s="21"/>
      <c r="DL732" s="21"/>
      <c r="DM732" s="21"/>
      <c r="DN732" s="21"/>
      <c r="DO732" s="21"/>
      <c r="DP732" s="21"/>
      <c r="DQ732" s="21"/>
      <c r="DR732" s="21"/>
      <c r="DS732" s="21"/>
      <c r="DT732" s="21"/>
      <c r="DU732" s="21"/>
      <c r="DV732" s="21"/>
      <c r="DW732" s="21"/>
      <c r="DX732" s="21"/>
      <c r="DY732" s="21"/>
      <c r="DZ732" s="21"/>
      <c r="EA732" s="21"/>
      <c r="EB732" s="21"/>
      <c r="EC732" s="21"/>
      <c r="ED732" s="21"/>
      <c r="EE732" s="21"/>
      <c r="EF732" s="21"/>
      <c r="EG732" s="21"/>
      <c r="EH732" s="21"/>
      <c r="EI732" s="21"/>
      <c r="EJ732" s="21"/>
      <c r="EK732" s="21"/>
      <c r="EL732" s="21"/>
      <c r="EM732" s="21"/>
      <c r="EN732" s="21"/>
      <c r="EO732" s="21"/>
      <c r="EP732" s="21"/>
      <c r="EQ732" s="21"/>
      <c r="ER732" s="21"/>
      <c r="ES732" s="21"/>
      <c r="ET732" s="21"/>
      <c r="EU732" s="21"/>
      <c r="EV732" s="21"/>
      <c r="EW732" s="21"/>
      <c r="EX732" s="21"/>
      <c r="EY732" s="21"/>
      <c r="EZ732" s="21"/>
      <c r="FA732" s="21"/>
      <c r="FB732" s="21"/>
      <c r="FC732" s="21"/>
      <c r="FD732" s="21"/>
      <c r="FE732" s="21"/>
      <c r="FF732" s="21"/>
      <c r="FG732" s="21"/>
      <c r="FH732" s="21"/>
      <c r="FI732" s="21"/>
      <c r="FJ732" s="21"/>
      <c r="FK732" s="21"/>
      <c r="FL732" s="21"/>
      <c r="FM732" s="21"/>
      <c r="FN732" s="21"/>
      <c r="FO732" s="21"/>
      <c r="FP732" s="21"/>
      <c r="FQ732" s="21"/>
      <c r="FR732" s="21"/>
      <c r="FS732" s="21"/>
      <c r="FT732" s="21"/>
      <c r="FU732" s="21"/>
      <c r="FV732" s="21"/>
      <c r="FW732" s="21"/>
      <c r="FX732" s="21"/>
      <c r="FY732" s="21"/>
      <c r="FZ732" s="21"/>
      <c r="GA732" s="21"/>
      <c r="GB732" s="21"/>
      <c r="GC732" s="21"/>
      <c r="GD732" s="21"/>
      <c r="GE732" s="21"/>
      <c r="GF732" s="21"/>
      <c r="GG732" s="21"/>
      <c r="GH732" s="21"/>
      <c r="GI732" s="21"/>
      <c r="GJ732" s="21"/>
      <c r="GK732" s="21"/>
      <c r="GL732" s="21"/>
      <c r="GM732" s="21"/>
      <c r="GN732" s="21"/>
      <c r="GO732" s="21"/>
      <c r="GP732" s="21"/>
      <c r="GQ732" s="21"/>
      <c r="GR732" s="21"/>
      <c r="GS732" s="21"/>
      <c r="GT732" s="21"/>
      <c r="GU732" s="21"/>
      <c r="GV732" s="21"/>
      <c r="GW732" s="21"/>
      <c r="GX732" s="21"/>
      <c r="GY732" s="21"/>
      <c r="GZ732" s="21"/>
      <c r="HA732" s="21"/>
      <c r="HB732" s="21"/>
      <c r="HC732" s="21"/>
      <c r="HD732" s="21"/>
      <c r="HE732" s="21"/>
      <c r="HF732" s="21"/>
      <c r="HG732" s="21"/>
      <c r="HH732" s="21"/>
      <c r="HI732" s="21"/>
      <c r="HJ732" s="21"/>
      <c r="HK732" s="21"/>
      <c r="HL732" s="21"/>
      <c r="HM732" s="21"/>
      <c r="HN732" s="21"/>
      <c r="HO732" s="21"/>
      <c r="HP732" s="21"/>
      <c r="HQ732" s="21"/>
      <c r="HR732" s="21"/>
      <c r="HS732" s="21"/>
      <c r="HT732" s="21"/>
      <c r="HU732" s="21"/>
      <c r="HV732" s="21"/>
      <c r="HW732" s="21"/>
      <c r="HX732" s="21"/>
      <c r="HY732" s="21"/>
      <c r="HZ732" s="21"/>
      <c r="IA732" s="21"/>
      <c r="IB732" s="21"/>
      <c r="IC732" s="21"/>
      <c r="ID732" s="21"/>
      <c r="IE732" s="21"/>
      <c r="IF732" s="21"/>
      <c r="IG732" s="21"/>
      <c r="IH732" s="21"/>
      <c r="II732" s="21"/>
      <c r="IJ732" s="21"/>
      <c r="IK732" s="21"/>
      <c r="IL732" s="21"/>
      <c r="IM732" s="21"/>
      <c r="IN732" s="21"/>
      <c r="IO732" s="21"/>
      <c r="IP732" s="21"/>
      <c r="IQ732" s="21"/>
      <c r="IR732" s="21"/>
      <c r="IS732" s="21"/>
      <c r="IT732" s="21"/>
      <c r="IU732" s="21"/>
      <c r="IV732" s="21"/>
      <c r="IW732" s="21"/>
      <c r="IX732" s="21"/>
      <c r="IY732" s="21"/>
      <c r="IZ732" s="21"/>
      <c r="JA732" s="21"/>
      <c r="JB732" s="21"/>
      <c r="JC732" s="21"/>
      <c r="JD732" s="21"/>
      <c r="JE732" s="21"/>
      <c r="JF732" s="21"/>
      <c r="JG732" s="21"/>
      <c r="JH732" s="21"/>
      <c r="JI732" s="21"/>
      <c r="JJ732" s="21"/>
      <c r="JK732" s="21"/>
      <c r="JL732" s="21"/>
      <c r="JM732" s="21"/>
      <c r="JN732" s="21"/>
      <c r="JO732" s="21"/>
      <c r="JP732" s="21"/>
      <c r="JQ732" s="21"/>
      <c r="JR732" s="21"/>
      <c r="JS732" s="21"/>
      <c r="JT732" s="21"/>
      <c r="JU732" s="21"/>
      <c r="JV732" s="21"/>
      <c r="JW732" s="21"/>
      <c r="JX732" s="21"/>
      <c r="JY732" s="21"/>
    </row>
    <row r="733" spans="1:285" ht="16.5" customHeight="1">
      <c r="A733" s="4329" t="s">
        <v>345</v>
      </c>
      <c r="B733" s="5">
        <f>C733/D733</f>
        <v>0.52631578947368418</v>
      </c>
      <c r="C733" s="1">
        <v>20</v>
      </c>
      <c r="D733" s="107">
        <v>38</v>
      </c>
      <c r="E733" s="4" t="s">
        <v>77</v>
      </c>
      <c r="F733" s="1" t="s">
        <v>77</v>
      </c>
      <c r="G733" s="1" t="s">
        <v>53</v>
      </c>
      <c r="H733" s="1" t="s">
        <v>77</v>
      </c>
      <c r="I733" s="1" t="s">
        <v>53</v>
      </c>
      <c r="J733" s="1" t="s">
        <v>77</v>
      </c>
      <c r="K733" s="38" t="s">
        <v>53</v>
      </c>
      <c r="L733" s="1" t="s">
        <v>53</v>
      </c>
      <c r="M733" s="1" t="s">
        <v>77</v>
      </c>
      <c r="N733" s="1" t="s">
        <v>53</v>
      </c>
      <c r="O733" s="1" t="s">
        <v>77</v>
      </c>
      <c r="P733" s="1" t="s">
        <v>77</v>
      </c>
      <c r="Q733" s="1" t="s">
        <v>53</v>
      </c>
      <c r="R733" s="1" t="s">
        <v>53</v>
      </c>
      <c r="S733" s="1" t="s">
        <v>77</v>
      </c>
      <c r="T733" s="1" t="s">
        <v>77</v>
      </c>
      <c r="U733" s="1" t="s">
        <v>53</v>
      </c>
      <c r="V733" s="1" t="s">
        <v>53</v>
      </c>
      <c r="W733" s="1" t="s">
        <v>53</v>
      </c>
      <c r="X733" s="1" t="s">
        <v>53</v>
      </c>
      <c r="Y733" s="1" t="s">
        <v>53</v>
      </c>
      <c r="Z733" s="1" t="s">
        <v>53</v>
      </c>
      <c r="AA733" s="1" t="s">
        <v>53</v>
      </c>
      <c r="AB733" s="1" t="s">
        <v>77</v>
      </c>
      <c r="AC733" s="1" t="s">
        <v>53</v>
      </c>
      <c r="AD733" s="1" t="s">
        <v>53</v>
      </c>
      <c r="AE733" s="1" t="s">
        <v>77</v>
      </c>
      <c r="AF733" s="1" t="s">
        <v>77</v>
      </c>
      <c r="AG733" s="1" t="s">
        <v>77</v>
      </c>
      <c r="AH733" s="1" t="s">
        <v>77</v>
      </c>
      <c r="AI733" s="1" t="s">
        <v>53</v>
      </c>
      <c r="AJ733" s="1" t="s">
        <v>53</v>
      </c>
      <c r="AK733" s="1" t="s">
        <v>53</v>
      </c>
      <c r="AL733" s="1" t="s">
        <v>77</v>
      </c>
      <c r="AM733" s="1" t="s">
        <v>77</v>
      </c>
      <c r="AN733" s="1" t="s">
        <v>77</v>
      </c>
      <c r="AO733" s="1" t="s">
        <v>77</v>
      </c>
      <c r="AP733" s="1" t="s">
        <v>53</v>
      </c>
      <c r="AQ733" s="1" t="s">
        <v>77</v>
      </c>
      <c r="AR733" s="120" t="s">
        <v>77</v>
      </c>
      <c r="AS733" s="21"/>
      <c r="AT733" s="21"/>
      <c r="AU733" s="21"/>
      <c r="AV733" s="21"/>
      <c r="AW733" s="21"/>
      <c r="AX733" s="21"/>
      <c r="AY733" s="21"/>
      <c r="AZ733" s="21"/>
      <c r="BA733" s="21"/>
      <c r="BB733" s="21"/>
      <c r="BC733" s="21"/>
      <c r="BD733" s="21"/>
      <c r="BE733" s="21"/>
      <c r="BF733" s="21"/>
      <c r="BG733" s="21"/>
      <c r="BH733" s="21"/>
      <c r="BI733" s="21"/>
      <c r="BJ733" s="21"/>
      <c r="BK733" s="21"/>
      <c r="BL733" s="21"/>
      <c r="BM733" s="21"/>
      <c r="BN733" s="21"/>
      <c r="BO733" s="21"/>
      <c r="BP733" s="21"/>
      <c r="BQ733" s="21"/>
      <c r="BR733" s="21"/>
      <c r="BS733" s="21"/>
      <c r="BT733" s="21"/>
      <c r="BU733" s="21"/>
      <c r="BV733" s="21"/>
      <c r="BW733" s="21"/>
      <c r="BX733" s="21"/>
      <c r="BY733" s="21"/>
      <c r="BZ733" s="21"/>
      <c r="CA733" s="21"/>
      <c r="CB733" s="21"/>
      <c r="CC733" s="21"/>
      <c r="CD733" s="21"/>
      <c r="CE733" s="21"/>
      <c r="CF733" s="21"/>
      <c r="CG733" s="21"/>
      <c r="CH733" s="21"/>
      <c r="CI733" s="21"/>
      <c r="CJ733" s="21"/>
      <c r="CK733" s="21"/>
      <c r="CL733" s="21"/>
      <c r="CM733" s="21"/>
      <c r="CN733" s="21"/>
      <c r="CO733" s="21"/>
      <c r="CP733" s="21"/>
      <c r="CQ733" s="21"/>
      <c r="CR733" s="21"/>
      <c r="CS733" s="21"/>
      <c r="CT733" s="21"/>
      <c r="CU733" s="21"/>
      <c r="CV733" s="21"/>
      <c r="CW733" s="21"/>
      <c r="CX733" s="21"/>
      <c r="CY733" s="21"/>
      <c r="CZ733" s="21"/>
      <c r="DA733" s="21"/>
      <c r="DB733" s="21"/>
      <c r="DC733" s="21"/>
      <c r="DD733" s="21"/>
      <c r="DE733" s="21"/>
      <c r="DF733" s="21"/>
      <c r="DG733" s="21"/>
      <c r="DH733" s="21"/>
      <c r="DI733" s="21"/>
      <c r="DJ733" s="21"/>
      <c r="DK733" s="21"/>
      <c r="DL733" s="21"/>
      <c r="DM733" s="21"/>
      <c r="DN733" s="21"/>
      <c r="DO733" s="21"/>
      <c r="DP733" s="21"/>
      <c r="DQ733" s="21"/>
      <c r="DR733" s="21"/>
      <c r="DS733" s="21"/>
      <c r="DT733" s="21"/>
      <c r="DU733" s="21"/>
      <c r="DV733" s="21"/>
      <c r="DW733" s="21"/>
      <c r="DX733" s="21"/>
      <c r="DY733" s="21"/>
      <c r="DZ733" s="21"/>
      <c r="EA733" s="21"/>
      <c r="EB733" s="21"/>
      <c r="EC733" s="21"/>
      <c r="ED733" s="21"/>
      <c r="EE733" s="21"/>
      <c r="EF733" s="21"/>
      <c r="EG733" s="21"/>
      <c r="EH733" s="21"/>
      <c r="EI733" s="21"/>
      <c r="EJ733" s="21"/>
      <c r="EK733" s="21"/>
      <c r="EL733" s="21"/>
      <c r="EM733" s="21"/>
      <c r="EN733" s="21"/>
      <c r="EO733" s="21"/>
      <c r="EP733" s="21"/>
      <c r="EQ733" s="21"/>
      <c r="ER733" s="21"/>
      <c r="ES733" s="21"/>
      <c r="ET733" s="21"/>
      <c r="EU733" s="21"/>
      <c r="EV733" s="21"/>
      <c r="EW733" s="21"/>
      <c r="EX733" s="21"/>
      <c r="EY733" s="21"/>
      <c r="EZ733" s="21"/>
      <c r="FA733" s="21"/>
      <c r="FB733" s="21"/>
      <c r="FC733" s="21"/>
      <c r="FD733" s="21"/>
      <c r="FE733" s="21"/>
      <c r="FF733" s="21"/>
      <c r="FG733" s="21"/>
      <c r="FH733" s="21"/>
      <c r="FI733" s="21"/>
      <c r="FJ733" s="21"/>
      <c r="FK733" s="21"/>
      <c r="FL733" s="21"/>
      <c r="FM733" s="21"/>
      <c r="FN733" s="21"/>
      <c r="FO733" s="21"/>
      <c r="FP733" s="21"/>
      <c r="FQ733" s="21"/>
      <c r="FR733" s="21"/>
      <c r="FS733" s="21"/>
      <c r="FT733" s="21"/>
      <c r="FU733" s="21"/>
      <c r="FV733" s="21"/>
      <c r="FW733" s="21"/>
      <c r="FX733" s="21"/>
      <c r="FY733" s="21"/>
      <c r="FZ733" s="21"/>
      <c r="GA733" s="21"/>
      <c r="GB733" s="21"/>
      <c r="GC733" s="21"/>
      <c r="GD733" s="21"/>
      <c r="GE733" s="21"/>
      <c r="GF733" s="21"/>
      <c r="GG733" s="21"/>
      <c r="GH733" s="21"/>
      <c r="GI733" s="21"/>
      <c r="GJ733" s="21"/>
      <c r="GK733" s="21"/>
      <c r="GL733" s="21"/>
      <c r="GM733" s="21"/>
      <c r="GN733" s="21"/>
      <c r="GO733" s="21"/>
      <c r="GP733" s="21"/>
      <c r="GQ733" s="21"/>
      <c r="GR733" s="21"/>
      <c r="GS733" s="21"/>
      <c r="GT733" s="21"/>
      <c r="GU733" s="21"/>
      <c r="GV733" s="21"/>
      <c r="GW733" s="21"/>
      <c r="GX733" s="21"/>
      <c r="GY733" s="21"/>
      <c r="GZ733" s="21"/>
      <c r="HA733" s="21"/>
      <c r="HB733" s="21"/>
      <c r="HC733" s="21"/>
      <c r="HD733" s="21"/>
      <c r="HE733" s="21"/>
      <c r="HF733" s="21"/>
      <c r="HG733" s="21"/>
      <c r="HH733" s="21"/>
      <c r="HI733" s="21"/>
      <c r="HJ733" s="21"/>
      <c r="HK733" s="21"/>
      <c r="HL733" s="21"/>
      <c r="HM733" s="21"/>
      <c r="HN733" s="21"/>
      <c r="HO733" s="21"/>
      <c r="HP733" s="21"/>
      <c r="HQ733" s="21"/>
      <c r="HR733" s="21"/>
      <c r="HS733" s="21"/>
      <c r="HT733" s="21"/>
      <c r="HU733" s="21"/>
      <c r="HV733" s="21"/>
      <c r="HW733" s="21"/>
      <c r="HX733" s="21"/>
      <c r="HY733" s="21"/>
      <c r="HZ733" s="21"/>
      <c r="IA733" s="21"/>
      <c r="IB733" s="21"/>
      <c r="IC733" s="21"/>
      <c r="ID733" s="21"/>
      <c r="IE733" s="21"/>
      <c r="IF733" s="21"/>
      <c r="IG733" s="21"/>
      <c r="IH733" s="21"/>
      <c r="II733" s="21"/>
      <c r="IJ733" s="21"/>
      <c r="IK733" s="21"/>
      <c r="IL733" s="21"/>
      <c r="IM733" s="21"/>
      <c r="IN733" s="21"/>
      <c r="IO733" s="21"/>
      <c r="IP733" s="21"/>
      <c r="IQ733" s="21"/>
      <c r="IR733" s="21"/>
      <c r="IS733" s="21"/>
      <c r="IT733" s="21"/>
      <c r="IU733" s="21"/>
      <c r="IV733" s="21"/>
      <c r="IW733" s="21"/>
      <c r="IX733" s="21"/>
      <c r="IY733" s="21"/>
      <c r="IZ733" s="21"/>
      <c r="JA733" s="21"/>
      <c r="JB733" s="21"/>
      <c r="JC733" s="21"/>
      <c r="JD733" s="21"/>
      <c r="JE733" s="21"/>
      <c r="JF733" s="21"/>
      <c r="JG733" s="21"/>
      <c r="JH733" s="21"/>
      <c r="JI733" s="21"/>
      <c r="JJ733" s="21"/>
      <c r="JK733" s="21"/>
      <c r="JL733" s="21"/>
      <c r="JM733" s="21"/>
      <c r="JN733" s="21"/>
      <c r="JO733" s="21"/>
      <c r="JP733" s="21"/>
      <c r="JQ733" s="21"/>
      <c r="JR733" s="21"/>
      <c r="JS733" s="21"/>
      <c r="JT733" s="21"/>
      <c r="JU733" s="21"/>
      <c r="JV733" s="21"/>
      <c r="JW733" s="21"/>
      <c r="JX733" s="21"/>
      <c r="JY733" s="21"/>
    </row>
    <row r="734" spans="1:285" ht="16.5" customHeight="1">
      <c r="A734" s="4329" t="s">
        <v>346</v>
      </c>
      <c r="B734" s="5">
        <f>C734/D734</f>
        <v>7.8947368421052627E-2</v>
      </c>
      <c r="C734" s="1">
        <v>3</v>
      </c>
      <c r="D734" s="107">
        <v>38</v>
      </c>
      <c r="E734" s="4" t="s">
        <v>77</v>
      </c>
      <c r="F734" s="1" t="s">
        <v>77</v>
      </c>
      <c r="G734" s="1" t="s">
        <v>77</v>
      </c>
      <c r="H734" s="1" t="s">
        <v>77</v>
      </c>
      <c r="I734" s="1" t="s">
        <v>77</v>
      </c>
      <c r="J734" s="1" t="s">
        <v>77</v>
      </c>
      <c r="K734" s="38" t="s">
        <v>77</v>
      </c>
      <c r="L734" s="1" t="s">
        <v>77</v>
      </c>
      <c r="M734" s="1" t="s">
        <v>77</v>
      </c>
      <c r="N734" s="1" t="s">
        <v>77</v>
      </c>
      <c r="O734" s="1" t="s">
        <v>77</v>
      </c>
      <c r="P734" s="1" t="s">
        <v>77</v>
      </c>
      <c r="Q734" s="1" t="s">
        <v>77</v>
      </c>
      <c r="R734" s="1" t="s">
        <v>77</v>
      </c>
      <c r="S734" s="1" t="s">
        <v>77</v>
      </c>
      <c r="T734" s="1" t="s">
        <v>53</v>
      </c>
      <c r="U734" s="1" t="s">
        <v>77</v>
      </c>
      <c r="V734" s="1" t="s">
        <v>77</v>
      </c>
      <c r="W734" s="1" t="s">
        <v>77</v>
      </c>
      <c r="X734" s="1" t="s">
        <v>77</v>
      </c>
      <c r="Y734" s="1" t="s">
        <v>77</v>
      </c>
      <c r="Z734" s="1" t="s">
        <v>77</v>
      </c>
      <c r="AA734" s="1" t="s">
        <v>77</v>
      </c>
      <c r="AB734" s="1" t="s">
        <v>77</v>
      </c>
      <c r="AC734" s="1" t="s">
        <v>77</v>
      </c>
      <c r="AD734" s="1" t="s">
        <v>77</v>
      </c>
      <c r="AE734" s="1" t="s">
        <v>77</v>
      </c>
      <c r="AF734" s="1" t="s">
        <v>77</v>
      </c>
      <c r="AG734" s="1" t="s">
        <v>77</v>
      </c>
      <c r="AH734" s="1" t="s">
        <v>77</v>
      </c>
      <c r="AI734" s="1" t="s">
        <v>77</v>
      </c>
      <c r="AJ734" s="1" t="s">
        <v>77</v>
      </c>
      <c r="AK734" s="1" t="s">
        <v>77</v>
      </c>
      <c r="AL734" s="1" t="s">
        <v>53</v>
      </c>
      <c r="AM734" s="1" t="s">
        <v>77</v>
      </c>
      <c r="AN734" s="1" t="s">
        <v>77</v>
      </c>
      <c r="AO734" s="1" t="s">
        <v>77</v>
      </c>
      <c r="AP734" s="1" t="s">
        <v>77</v>
      </c>
      <c r="AQ734" s="1" t="s">
        <v>77</v>
      </c>
      <c r="AR734" s="120" t="s">
        <v>77</v>
      </c>
      <c r="AS734" s="21"/>
      <c r="AT734" s="21"/>
      <c r="AU734" s="21"/>
      <c r="AV734" s="21"/>
      <c r="AW734" s="21"/>
      <c r="AX734" s="21"/>
      <c r="AY734" s="21"/>
      <c r="AZ734" s="21"/>
      <c r="BA734" s="21"/>
      <c r="BB734" s="21"/>
      <c r="BC734" s="21"/>
      <c r="BD734" s="21"/>
      <c r="BE734" s="21"/>
      <c r="BF734" s="21"/>
      <c r="BG734" s="21"/>
      <c r="BH734" s="21"/>
      <c r="BI734" s="21"/>
      <c r="BJ734" s="21"/>
      <c r="BK734" s="21"/>
      <c r="BL734" s="21"/>
      <c r="BM734" s="21"/>
      <c r="BN734" s="21"/>
      <c r="BO734" s="21"/>
      <c r="BP734" s="21"/>
      <c r="BQ734" s="21"/>
      <c r="BR734" s="21"/>
      <c r="BS734" s="21"/>
      <c r="BT734" s="21"/>
      <c r="BU734" s="21"/>
      <c r="BV734" s="21"/>
      <c r="BW734" s="21"/>
      <c r="BX734" s="21"/>
      <c r="BY734" s="21"/>
      <c r="BZ734" s="21"/>
      <c r="CA734" s="21"/>
      <c r="CB734" s="21"/>
      <c r="CC734" s="21"/>
      <c r="CD734" s="21"/>
      <c r="CE734" s="21"/>
      <c r="CF734" s="21"/>
      <c r="CG734" s="21"/>
      <c r="CH734" s="21"/>
      <c r="CI734" s="21"/>
      <c r="CJ734" s="21"/>
      <c r="CK734" s="21"/>
      <c r="CL734" s="21"/>
      <c r="CM734" s="21"/>
      <c r="CN734" s="21"/>
      <c r="CO734" s="21"/>
      <c r="CP734" s="21"/>
      <c r="CQ734" s="21"/>
      <c r="CR734" s="21"/>
      <c r="CS734" s="21"/>
      <c r="CT734" s="21"/>
      <c r="CU734" s="21"/>
      <c r="CV734" s="21"/>
      <c r="CW734" s="21"/>
      <c r="CX734" s="21"/>
      <c r="CY734" s="21"/>
      <c r="CZ734" s="21"/>
      <c r="DA734" s="21"/>
      <c r="DB734" s="21"/>
      <c r="DC734" s="21"/>
      <c r="DD734" s="21"/>
      <c r="DE734" s="21"/>
      <c r="DF734" s="21"/>
      <c r="DG734" s="21"/>
      <c r="DH734" s="21"/>
      <c r="DI734" s="21"/>
      <c r="DJ734" s="21"/>
      <c r="DK734" s="21"/>
      <c r="DL734" s="21"/>
      <c r="DM734" s="21"/>
      <c r="DN734" s="21"/>
      <c r="DO734" s="21"/>
      <c r="DP734" s="21"/>
      <c r="DQ734" s="21"/>
      <c r="DR734" s="21"/>
      <c r="DS734" s="21"/>
      <c r="DT734" s="21"/>
      <c r="DU734" s="21"/>
      <c r="DV734" s="21"/>
      <c r="DW734" s="21"/>
      <c r="DX734" s="21"/>
      <c r="DY734" s="21"/>
      <c r="DZ734" s="21"/>
      <c r="EA734" s="21"/>
      <c r="EB734" s="21"/>
      <c r="EC734" s="21"/>
      <c r="ED734" s="21"/>
      <c r="EE734" s="21"/>
      <c r="EF734" s="21"/>
      <c r="EG734" s="21"/>
      <c r="EH734" s="21"/>
      <c r="EI734" s="21"/>
      <c r="EJ734" s="21"/>
      <c r="EK734" s="21"/>
      <c r="EL734" s="21"/>
      <c r="EM734" s="21"/>
      <c r="EN734" s="21"/>
      <c r="EO734" s="21"/>
      <c r="EP734" s="21"/>
      <c r="EQ734" s="21"/>
      <c r="ER734" s="21"/>
      <c r="ES734" s="21"/>
      <c r="ET734" s="21"/>
      <c r="EU734" s="21"/>
      <c r="EV734" s="21"/>
      <c r="EW734" s="21"/>
      <c r="EX734" s="21"/>
      <c r="EY734" s="21"/>
      <c r="EZ734" s="21"/>
      <c r="FA734" s="21"/>
      <c r="FB734" s="21"/>
      <c r="FC734" s="21"/>
      <c r="FD734" s="21"/>
      <c r="FE734" s="21"/>
      <c r="FF734" s="21"/>
      <c r="FG734" s="21"/>
      <c r="FH734" s="21"/>
      <c r="FI734" s="21"/>
      <c r="FJ734" s="21"/>
      <c r="FK734" s="21"/>
      <c r="FL734" s="21"/>
      <c r="FM734" s="21"/>
      <c r="FN734" s="21"/>
      <c r="FO734" s="21"/>
      <c r="FP734" s="21"/>
      <c r="FQ734" s="21"/>
      <c r="FR734" s="21"/>
      <c r="FS734" s="21"/>
      <c r="FT734" s="21"/>
      <c r="FU734" s="21"/>
      <c r="FV734" s="21"/>
      <c r="FW734" s="21"/>
      <c r="FX734" s="21"/>
      <c r="FY734" s="21"/>
      <c r="FZ734" s="21"/>
      <c r="GA734" s="21"/>
      <c r="GB734" s="21"/>
      <c r="GC734" s="21"/>
      <c r="GD734" s="21"/>
      <c r="GE734" s="21"/>
      <c r="GF734" s="21"/>
      <c r="GG734" s="21"/>
      <c r="GH734" s="21"/>
      <c r="GI734" s="21"/>
      <c r="GJ734" s="21"/>
      <c r="GK734" s="21"/>
      <c r="GL734" s="21"/>
      <c r="GM734" s="21"/>
      <c r="GN734" s="21"/>
      <c r="GO734" s="21"/>
      <c r="GP734" s="21"/>
      <c r="GQ734" s="21"/>
      <c r="GR734" s="21"/>
      <c r="GS734" s="21"/>
      <c r="GT734" s="21"/>
      <c r="GU734" s="21"/>
      <c r="GV734" s="21"/>
      <c r="GW734" s="21"/>
      <c r="GX734" s="21"/>
      <c r="GY734" s="21"/>
      <c r="GZ734" s="21"/>
      <c r="HA734" s="21"/>
      <c r="HB734" s="21"/>
      <c r="HC734" s="21"/>
      <c r="HD734" s="21"/>
      <c r="HE734" s="21"/>
      <c r="HF734" s="21"/>
      <c r="HG734" s="21"/>
      <c r="HH734" s="21"/>
      <c r="HI734" s="21"/>
      <c r="HJ734" s="21"/>
      <c r="HK734" s="21"/>
      <c r="HL734" s="21"/>
      <c r="HM734" s="21"/>
      <c r="HN734" s="21"/>
      <c r="HO734" s="21"/>
      <c r="HP734" s="21"/>
      <c r="HQ734" s="21"/>
      <c r="HR734" s="21"/>
      <c r="HS734" s="21"/>
      <c r="HT734" s="21"/>
      <c r="HU734" s="21"/>
      <c r="HV734" s="21"/>
      <c r="HW734" s="21"/>
      <c r="HX734" s="21"/>
      <c r="HY734" s="21"/>
      <c r="HZ734" s="21"/>
      <c r="IA734" s="21"/>
      <c r="IB734" s="21"/>
      <c r="IC734" s="21"/>
      <c r="ID734" s="21"/>
      <c r="IE734" s="21"/>
      <c r="IF734" s="21"/>
      <c r="IG734" s="21"/>
      <c r="IH734" s="21"/>
      <c r="II734" s="21"/>
      <c r="IJ734" s="21"/>
      <c r="IK734" s="21"/>
      <c r="IL734" s="21"/>
      <c r="IM734" s="21"/>
      <c r="IN734" s="21"/>
      <c r="IO734" s="21"/>
      <c r="IP734" s="21"/>
      <c r="IQ734" s="21"/>
      <c r="IR734" s="21"/>
      <c r="IS734" s="21"/>
      <c r="IT734" s="21"/>
      <c r="IU734" s="21"/>
      <c r="IV734" s="21"/>
      <c r="IW734" s="21"/>
      <c r="IX734" s="21"/>
      <c r="IY734" s="21"/>
      <c r="IZ734" s="21"/>
      <c r="JA734" s="21"/>
      <c r="JB734" s="21"/>
      <c r="JC734" s="21"/>
      <c r="JD734" s="21"/>
      <c r="JE734" s="21"/>
      <c r="JF734" s="21"/>
      <c r="JG734" s="21"/>
      <c r="JH734" s="21"/>
      <c r="JI734" s="21"/>
      <c r="JJ734" s="21"/>
      <c r="JK734" s="21"/>
      <c r="JL734" s="21"/>
      <c r="JM734" s="21"/>
      <c r="JN734" s="21"/>
      <c r="JO734" s="21"/>
      <c r="JP734" s="21"/>
      <c r="JQ734" s="21"/>
      <c r="JR734" s="21"/>
      <c r="JS734" s="21"/>
      <c r="JT734" s="21"/>
      <c r="JU734" s="21"/>
      <c r="JV734" s="21"/>
      <c r="JW734" s="21"/>
      <c r="JX734" s="21"/>
      <c r="JY734" s="21"/>
    </row>
    <row r="735" spans="1:285" ht="16.5" customHeight="1">
      <c r="A735" s="4372" t="s">
        <v>116</v>
      </c>
      <c r="B735" s="4397"/>
      <c r="C735" s="1389"/>
      <c r="D735" s="121"/>
      <c r="E735" s="44"/>
      <c r="F735" s="44"/>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c r="AG735" s="44"/>
      <c r="AH735" s="44"/>
      <c r="AI735" s="44"/>
      <c r="AJ735" s="44"/>
      <c r="AK735" s="44"/>
      <c r="AL735" s="44"/>
      <c r="AM735" s="44"/>
      <c r="AN735" s="44"/>
      <c r="AO735" s="44"/>
      <c r="AP735" s="44"/>
      <c r="AQ735" s="44"/>
      <c r="AR735" s="124"/>
      <c r="AS735" s="21"/>
      <c r="AT735" s="21"/>
      <c r="AU735" s="21"/>
      <c r="AV735" s="21"/>
      <c r="AW735" s="21"/>
      <c r="AX735" s="21"/>
      <c r="AY735" s="21"/>
      <c r="AZ735" s="21"/>
      <c r="BA735" s="21"/>
      <c r="BB735" s="21"/>
      <c r="BC735" s="21"/>
      <c r="BD735" s="21"/>
      <c r="BE735" s="21"/>
      <c r="BF735" s="21"/>
      <c r="BG735" s="21"/>
      <c r="BH735" s="21"/>
      <c r="BI735" s="21"/>
      <c r="BJ735" s="21"/>
      <c r="BK735" s="21"/>
      <c r="BL735" s="21"/>
      <c r="BM735" s="21"/>
      <c r="BN735" s="21"/>
      <c r="BO735" s="21"/>
      <c r="BP735" s="21"/>
      <c r="BQ735" s="21"/>
      <c r="BR735" s="21"/>
      <c r="BS735" s="21"/>
      <c r="BT735" s="21"/>
      <c r="BU735" s="21"/>
      <c r="BV735" s="21"/>
      <c r="BW735" s="21"/>
      <c r="BX735" s="21"/>
      <c r="BY735" s="21"/>
      <c r="BZ735" s="21"/>
      <c r="CA735" s="21"/>
      <c r="CB735" s="21"/>
      <c r="CC735" s="21"/>
      <c r="CD735" s="21"/>
      <c r="CE735" s="21"/>
      <c r="CF735" s="21"/>
      <c r="CG735" s="21"/>
      <c r="CH735" s="21"/>
      <c r="CI735" s="21"/>
      <c r="CJ735" s="21"/>
      <c r="CK735" s="21"/>
      <c r="CL735" s="21"/>
      <c r="CM735" s="21"/>
      <c r="CN735" s="21"/>
      <c r="CO735" s="21"/>
      <c r="CP735" s="21"/>
      <c r="CQ735" s="21"/>
      <c r="CR735" s="21"/>
      <c r="CS735" s="21"/>
      <c r="CT735" s="21"/>
      <c r="CU735" s="21"/>
      <c r="CV735" s="21"/>
      <c r="CW735" s="21"/>
      <c r="CX735" s="21"/>
      <c r="CY735" s="21"/>
      <c r="CZ735" s="21"/>
      <c r="DA735" s="21"/>
      <c r="DB735" s="21"/>
      <c r="DC735" s="21"/>
      <c r="DD735" s="21"/>
      <c r="DE735" s="21"/>
      <c r="DF735" s="21"/>
      <c r="DG735" s="21"/>
      <c r="DH735" s="21"/>
      <c r="DI735" s="21"/>
      <c r="DJ735" s="21"/>
      <c r="DK735" s="21"/>
      <c r="DL735" s="21"/>
      <c r="DM735" s="21"/>
      <c r="DN735" s="21"/>
      <c r="DO735" s="21"/>
      <c r="DP735" s="21"/>
      <c r="DQ735" s="21"/>
      <c r="DR735" s="21"/>
      <c r="DS735" s="21"/>
      <c r="DT735" s="21"/>
      <c r="DU735" s="21"/>
      <c r="DV735" s="21"/>
      <c r="DW735" s="21"/>
      <c r="DX735" s="21"/>
      <c r="DY735" s="21"/>
      <c r="DZ735" s="21"/>
      <c r="EA735" s="21"/>
      <c r="EB735" s="21"/>
      <c r="EC735" s="21"/>
      <c r="ED735" s="21"/>
      <c r="EE735" s="21"/>
      <c r="EF735" s="21"/>
      <c r="EG735" s="21"/>
      <c r="EH735" s="21"/>
      <c r="EI735" s="21"/>
      <c r="EJ735" s="21"/>
      <c r="EK735" s="21"/>
      <c r="EL735" s="21"/>
      <c r="EM735" s="21"/>
      <c r="EN735" s="21"/>
      <c r="EO735" s="21"/>
      <c r="EP735" s="21"/>
      <c r="EQ735" s="21"/>
      <c r="ER735" s="21"/>
      <c r="ES735" s="21"/>
      <c r="ET735" s="21"/>
      <c r="EU735" s="21"/>
      <c r="EV735" s="21"/>
      <c r="EW735" s="21"/>
      <c r="EX735" s="21"/>
      <c r="EY735" s="21"/>
      <c r="EZ735" s="21"/>
      <c r="FA735" s="21"/>
      <c r="FB735" s="21"/>
      <c r="FC735" s="21"/>
      <c r="FD735" s="21"/>
      <c r="FE735" s="21"/>
      <c r="FF735" s="21"/>
      <c r="FG735" s="21"/>
      <c r="FH735" s="21"/>
      <c r="FI735" s="21"/>
      <c r="FJ735" s="21"/>
      <c r="FK735" s="21"/>
      <c r="FL735" s="21"/>
      <c r="FM735" s="21"/>
      <c r="FN735" s="21"/>
      <c r="FO735" s="21"/>
      <c r="FP735" s="21"/>
      <c r="FQ735" s="21"/>
      <c r="FR735" s="21"/>
      <c r="FS735" s="21"/>
      <c r="FT735" s="21"/>
      <c r="FU735" s="21"/>
      <c r="FV735" s="21"/>
      <c r="FW735" s="21"/>
      <c r="FX735" s="21"/>
      <c r="FY735" s="21"/>
      <c r="FZ735" s="21"/>
      <c r="GA735" s="21"/>
      <c r="GB735" s="21"/>
      <c r="GC735" s="21"/>
      <c r="GD735" s="21"/>
      <c r="GE735" s="21"/>
      <c r="GF735" s="21"/>
      <c r="GG735" s="21"/>
      <c r="GH735" s="21"/>
      <c r="GI735" s="21"/>
      <c r="GJ735" s="21"/>
      <c r="GK735" s="21"/>
      <c r="GL735" s="21"/>
      <c r="GM735" s="21"/>
      <c r="GN735" s="21"/>
      <c r="GO735" s="21"/>
      <c r="GP735" s="21"/>
      <c r="GQ735" s="21"/>
      <c r="GR735" s="21"/>
      <c r="GS735" s="21"/>
      <c r="GT735" s="21"/>
      <c r="GU735" s="21"/>
      <c r="GV735" s="21"/>
      <c r="GW735" s="21"/>
      <c r="GX735" s="21"/>
      <c r="GY735" s="21"/>
      <c r="GZ735" s="21"/>
      <c r="HA735" s="21"/>
      <c r="HB735" s="21"/>
      <c r="HC735" s="21"/>
      <c r="HD735" s="21"/>
      <c r="HE735" s="21"/>
      <c r="HF735" s="21"/>
      <c r="HG735" s="21"/>
      <c r="HH735" s="21"/>
      <c r="HI735" s="21"/>
      <c r="HJ735" s="21"/>
      <c r="HK735" s="21"/>
      <c r="HL735" s="21"/>
      <c r="HM735" s="21"/>
      <c r="HN735" s="21"/>
      <c r="HO735" s="21"/>
      <c r="HP735" s="21"/>
      <c r="HQ735" s="21"/>
      <c r="HR735" s="21"/>
      <c r="HS735" s="21"/>
      <c r="HT735" s="21"/>
      <c r="HU735" s="21"/>
      <c r="HV735" s="21"/>
      <c r="HW735" s="21"/>
      <c r="HX735" s="21"/>
      <c r="HY735" s="21"/>
      <c r="HZ735" s="21"/>
      <c r="IA735" s="21"/>
      <c r="IB735" s="21"/>
      <c r="IC735" s="21"/>
      <c r="ID735" s="21"/>
      <c r="IE735" s="21"/>
      <c r="IF735" s="21"/>
      <c r="IG735" s="21"/>
      <c r="IH735" s="21"/>
      <c r="II735" s="21"/>
      <c r="IJ735" s="21"/>
      <c r="IK735" s="21"/>
      <c r="IL735" s="21"/>
      <c r="IM735" s="21"/>
      <c r="IN735" s="21"/>
      <c r="IO735" s="21"/>
      <c r="IP735" s="21"/>
      <c r="IQ735" s="21"/>
      <c r="IR735" s="21"/>
      <c r="IS735" s="21"/>
      <c r="IT735" s="21"/>
      <c r="IU735" s="21"/>
      <c r="IV735" s="21"/>
      <c r="IW735" s="21"/>
      <c r="IX735" s="21"/>
      <c r="IY735" s="21"/>
      <c r="IZ735" s="21"/>
      <c r="JA735" s="21"/>
      <c r="JB735" s="21"/>
      <c r="JC735" s="21"/>
      <c r="JD735" s="21"/>
      <c r="JE735" s="21"/>
      <c r="JF735" s="21"/>
      <c r="JG735" s="21"/>
      <c r="JH735" s="21"/>
      <c r="JI735" s="21"/>
      <c r="JJ735" s="21"/>
      <c r="JK735" s="21"/>
      <c r="JL735" s="21"/>
      <c r="JM735" s="21"/>
      <c r="JN735" s="21"/>
      <c r="JO735" s="21"/>
      <c r="JP735" s="21"/>
      <c r="JQ735" s="21"/>
      <c r="JR735" s="21"/>
      <c r="JS735" s="21"/>
      <c r="JT735" s="21"/>
      <c r="JU735" s="21"/>
      <c r="JV735" s="21"/>
      <c r="JW735" s="21"/>
      <c r="JX735" s="21"/>
      <c r="JY735" s="21"/>
    </row>
    <row r="736" spans="1:285" ht="16.5" customHeight="1">
      <c r="A736" s="4329" t="s">
        <v>343</v>
      </c>
      <c r="B736" s="5">
        <f>C736/D736</f>
        <v>0.33333333333333331</v>
      </c>
      <c r="C736" s="1">
        <v>13</v>
      </c>
      <c r="D736" s="107">
        <v>39</v>
      </c>
      <c r="E736" s="4" t="s">
        <v>53</v>
      </c>
      <c r="F736" s="1" t="s">
        <v>77</v>
      </c>
      <c r="G736" s="1" t="s">
        <v>77</v>
      </c>
      <c r="H736" s="1" t="s">
        <v>53</v>
      </c>
      <c r="I736" s="1" t="s">
        <v>77</v>
      </c>
      <c r="J736" s="1" t="s">
        <v>53</v>
      </c>
      <c r="K736" s="38" t="s">
        <v>77</v>
      </c>
      <c r="L736" s="1" t="s">
        <v>77</v>
      </c>
      <c r="M736" s="1" t="s">
        <v>77</v>
      </c>
      <c r="N736" s="1" t="s">
        <v>77</v>
      </c>
      <c r="O736" s="1" t="s">
        <v>77</v>
      </c>
      <c r="P736" s="1" t="s">
        <v>77</v>
      </c>
      <c r="Q736" s="1" t="s">
        <v>77</v>
      </c>
      <c r="R736" s="1" t="s">
        <v>77</v>
      </c>
      <c r="S736" s="1" t="s">
        <v>53</v>
      </c>
      <c r="T736" s="1" t="s">
        <v>77</v>
      </c>
      <c r="U736" s="1" t="s">
        <v>77</v>
      </c>
      <c r="V736" s="1" t="s">
        <v>77</v>
      </c>
      <c r="W736" s="1" t="s">
        <v>77</v>
      </c>
      <c r="X736" s="1" t="s">
        <v>77</v>
      </c>
      <c r="Y736" s="1" t="s">
        <v>77</v>
      </c>
      <c r="Z736" s="1" t="s">
        <v>77</v>
      </c>
      <c r="AA736" s="1" t="s">
        <v>77</v>
      </c>
      <c r="AB736" s="1" t="s">
        <v>77</v>
      </c>
      <c r="AC736" s="1" t="s">
        <v>77</v>
      </c>
      <c r="AD736" s="1" t="s">
        <v>77</v>
      </c>
      <c r="AE736" s="1" t="s">
        <v>53</v>
      </c>
      <c r="AF736" s="1" t="s">
        <v>53</v>
      </c>
      <c r="AG736" s="1" t="s">
        <v>53</v>
      </c>
      <c r="AH736" s="1" t="s">
        <v>77</v>
      </c>
      <c r="AI736" s="1" t="s">
        <v>77</v>
      </c>
      <c r="AJ736" s="1" t="s">
        <v>77</v>
      </c>
      <c r="AK736" s="1" t="s">
        <v>77</v>
      </c>
      <c r="AL736" s="1" t="s">
        <v>77</v>
      </c>
      <c r="AM736" s="1" t="s">
        <v>53</v>
      </c>
      <c r="AN736" s="1" t="s">
        <v>77</v>
      </c>
      <c r="AO736" s="1" t="s">
        <v>53</v>
      </c>
      <c r="AP736" s="1" t="s">
        <v>77</v>
      </c>
      <c r="AQ736" s="1" t="s">
        <v>53</v>
      </c>
      <c r="AR736" s="120" t="s">
        <v>53</v>
      </c>
      <c r="AS736" s="21"/>
      <c r="AT736" s="21"/>
      <c r="AU736" s="21"/>
      <c r="AV736" s="21"/>
      <c r="AW736" s="21"/>
      <c r="AX736" s="21"/>
      <c r="AY736" s="21"/>
      <c r="AZ736" s="21"/>
      <c r="BA736" s="21"/>
      <c r="BB736" s="21"/>
      <c r="BC736" s="21"/>
      <c r="BD736" s="21"/>
      <c r="BE736" s="21"/>
      <c r="BF736" s="21"/>
      <c r="BG736" s="21"/>
      <c r="BH736" s="21"/>
      <c r="BI736" s="21"/>
      <c r="BJ736" s="21"/>
      <c r="BK736" s="21"/>
      <c r="BL736" s="21"/>
      <c r="BM736" s="21"/>
      <c r="BN736" s="21"/>
      <c r="BO736" s="21"/>
      <c r="BP736" s="21"/>
      <c r="BQ736" s="21"/>
      <c r="BR736" s="21"/>
      <c r="BS736" s="21"/>
      <c r="BT736" s="21"/>
      <c r="BU736" s="21"/>
      <c r="BV736" s="21"/>
      <c r="BW736" s="21"/>
      <c r="BX736" s="21"/>
      <c r="BY736" s="21"/>
      <c r="BZ736" s="21"/>
      <c r="CA736" s="21"/>
      <c r="CB736" s="21"/>
      <c r="CC736" s="21"/>
      <c r="CD736" s="21"/>
      <c r="CE736" s="21"/>
      <c r="CF736" s="21"/>
      <c r="CG736" s="21"/>
      <c r="CH736" s="21"/>
      <c r="CI736" s="21"/>
      <c r="CJ736" s="21"/>
      <c r="CK736" s="21"/>
      <c r="CL736" s="21"/>
      <c r="CM736" s="21"/>
      <c r="CN736" s="21"/>
      <c r="CO736" s="21"/>
      <c r="CP736" s="21"/>
      <c r="CQ736" s="21"/>
      <c r="CR736" s="21"/>
      <c r="CS736" s="21"/>
      <c r="CT736" s="21"/>
      <c r="CU736" s="21"/>
      <c r="CV736" s="21"/>
      <c r="CW736" s="21"/>
      <c r="CX736" s="21"/>
      <c r="CY736" s="21"/>
      <c r="CZ736" s="21"/>
      <c r="DA736" s="21"/>
      <c r="DB736" s="21"/>
      <c r="DC736" s="21"/>
      <c r="DD736" s="21"/>
      <c r="DE736" s="21"/>
      <c r="DF736" s="21"/>
      <c r="DG736" s="21"/>
      <c r="DH736" s="21"/>
      <c r="DI736" s="21"/>
      <c r="DJ736" s="21"/>
      <c r="DK736" s="21"/>
      <c r="DL736" s="21"/>
      <c r="DM736" s="21"/>
      <c r="DN736" s="21"/>
      <c r="DO736" s="21"/>
      <c r="DP736" s="21"/>
      <c r="DQ736" s="21"/>
      <c r="DR736" s="21"/>
      <c r="DS736" s="21"/>
      <c r="DT736" s="21"/>
      <c r="DU736" s="21"/>
      <c r="DV736" s="21"/>
      <c r="DW736" s="21"/>
      <c r="DX736" s="21"/>
      <c r="DY736" s="21"/>
      <c r="DZ736" s="21"/>
      <c r="EA736" s="21"/>
      <c r="EB736" s="21"/>
      <c r="EC736" s="21"/>
      <c r="ED736" s="21"/>
      <c r="EE736" s="21"/>
      <c r="EF736" s="21"/>
      <c r="EG736" s="21"/>
      <c r="EH736" s="21"/>
      <c r="EI736" s="21"/>
      <c r="EJ736" s="21"/>
      <c r="EK736" s="21"/>
      <c r="EL736" s="21"/>
      <c r="EM736" s="21"/>
      <c r="EN736" s="21"/>
      <c r="EO736" s="21"/>
      <c r="EP736" s="21"/>
      <c r="EQ736" s="21"/>
      <c r="ER736" s="21"/>
      <c r="ES736" s="21"/>
      <c r="ET736" s="21"/>
      <c r="EU736" s="21"/>
      <c r="EV736" s="21"/>
      <c r="EW736" s="21"/>
      <c r="EX736" s="21"/>
      <c r="EY736" s="21"/>
      <c r="EZ736" s="21"/>
      <c r="FA736" s="21"/>
      <c r="FB736" s="21"/>
      <c r="FC736" s="21"/>
      <c r="FD736" s="21"/>
      <c r="FE736" s="21"/>
      <c r="FF736" s="21"/>
      <c r="FG736" s="21"/>
      <c r="FH736" s="21"/>
      <c r="FI736" s="21"/>
      <c r="FJ736" s="21"/>
      <c r="FK736" s="21"/>
      <c r="FL736" s="21"/>
      <c r="FM736" s="21"/>
      <c r="FN736" s="21"/>
      <c r="FO736" s="21"/>
      <c r="FP736" s="21"/>
      <c r="FQ736" s="21"/>
      <c r="FR736" s="21"/>
      <c r="FS736" s="21"/>
      <c r="FT736" s="21"/>
      <c r="FU736" s="21"/>
      <c r="FV736" s="21"/>
      <c r="FW736" s="21"/>
      <c r="FX736" s="21"/>
      <c r="FY736" s="21"/>
      <c r="FZ736" s="21"/>
      <c r="GA736" s="21"/>
      <c r="GB736" s="21"/>
      <c r="GC736" s="21"/>
      <c r="GD736" s="21"/>
      <c r="GE736" s="21"/>
      <c r="GF736" s="21"/>
      <c r="GG736" s="21"/>
      <c r="GH736" s="21"/>
      <c r="GI736" s="21"/>
      <c r="GJ736" s="21"/>
      <c r="GK736" s="21"/>
      <c r="GL736" s="21"/>
      <c r="GM736" s="21"/>
      <c r="GN736" s="21"/>
      <c r="GO736" s="21"/>
      <c r="GP736" s="21"/>
      <c r="GQ736" s="21"/>
      <c r="GR736" s="21"/>
      <c r="GS736" s="21"/>
      <c r="GT736" s="21"/>
      <c r="GU736" s="21"/>
      <c r="GV736" s="21"/>
      <c r="GW736" s="21"/>
      <c r="GX736" s="21"/>
      <c r="GY736" s="21"/>
      <c r="GZ736" s="21"/>
      <c r="HA736" s="21"/>
      <c r="HB736" s="21"/>
      <c r="HC736" s="21"/>
      <c r="HD736" s="21"/>
      <c r="HE736" s="21"/>
      <c r="HF736" s="21"/>
      <c r="HG736" s="21"/>
      <c r="HH736" s="21"/>
      <c r="HI736" s="21"/>
      <c r="HJ736" s="21"/>
      <c r="HK736" s="21"/>
      <c r="HL736" s="21"/>
      <c r="HM736" s="21"/>
      <c r="HN736" s="21"/>
      <c r="HO736" s="21"/>
      <c r="HP736" s="21"/>
      <c r="HQ736" s="21"/>
      <c r="HR736" s="21"/>
      <c r="HS736" s="21"/>
      <c r="HT736" s="21"/>
      <c r="HU736" s="21"/>
      <c r="HV736" s="21"/>
      <c r="HW736" s="21"/>
      <c r="HX736" s="21"/>
      <c r="HY736" s="21"/>
      <c r="HZ736" s="21"/>
      <c r="IA736" s="21"/>
      <c r="IB736" s="21"/>
      <c r="IC736" s="21"/>
      <c r="ID736" s="21"/>
      <c r="IE736" s="21"/>
      <c r="IF736" s="21"/>
      <c r="IG736" s="21"/>
      <c r="IH736" s="21"/>
      <c r="II736" s="21"/>
      <c r="IJ736" s="21"/>
      <c r="IK736" s="21"/>
      <c r="IL736" s="21"/>
      <c r="IM736" s="21"/>
      <c r="IN736" s="21"/>
      <c r="IO736" s="21"/>
      <c r="IP736" s="21"/>
      <c r="IQ736" s="21"/>
      <c r="IR736" s="21"/>
      <c r="IS736" s="21"/>
      <c r="IT736" s="21"/>
      <c r="IU736" s="21"/>
      <c r="IV736" s="21"/>
      <c r="IW736" s="21"/>
      <c r="IX736" s="21"/>
      <c r="IY736" s="21"/>
      <c r="IZ736" s="21"/>
      <c r="JA736" s="21"/>
      <c r="JB736" s="21"/>
      <c r="JC736" s="21"/>
      <c r="JD736" s="21"/>
      <c r="JE736" s="21"/>
      <c r="JF736" s="21"/>
      <c r="JG736" s="21"/>
      <c r="JH736" s="21"/>
      <c r="JI736" s="21"/>
      <c r="JJ736" s="21"/>
      <c r="JK736" s="21"/>
      <c r="JL736" s="21"/>
      <c r="JM736" s="21"/>
      <c r="JN736" s="21"/>
      <c r="JO736" s="21"/>
      <c r="JP736" s="21"/>
      <c r="JQ736" s="21"/>
      <c r="JR736" s="21"/>
      <c r="JS736" s="21"/>
      <c r="JT736" s="21"/>
      <c r="JU736" s="21"/>
      <c r="JV736" s="21"/>
      <c r="JW736" s="21"/>
      <c r="JX736" s="21"/>
      <c r="JY736" s="21"/>
    </row>
    <row r="737" spans="1:285" ht="16.5" customHeight="1">
      <c r="A737" s="4329" t="s">
        <v>344</v>
      </c>
      <c r="B737" s="5">
        <f>C737/D737</f>
        <v>7.6923076923076927E-2</v>
      </c>
      <c r="C737" s="1">
        <v>3</v>
      </c>
      <c r="D737" s="107">
        <v>39</v>
      </c>
      <c r="E737" s="4" t="s">
        <v>77</v>
      </c>
      <c r="F737" s="1" t="s">
        <v>77</v>
      </c>
      <c r="G737" s="1" t="s">
        <v>77</v>
      </c>
      <c r="H737" s="1" t="s">
        <v>77</v>
      </c>
      <c r="I737" s="1" t="s">
        <v>77</v>
      </c>
      <c r="J737" s="1" t="s">
        <v>77</v>
      </c>
      <c r="K737" s="38" t="s">
        <v>77</v>
      </c>
      <c r="L737" s="1" t="s">
        <v>77</v>
      </c>
      <c r="M737" s="1" t="s">
        <v>53</v>
      </c>
      <c r="N737" s="1" t="s">
        <v>77</v>
      </c>
      <c r="O737" s="1" t="s">
        <v>53</v>
      </c>
      <c r="P737" s="1" t="s">
        <v>77</v>
      </c>
      <c r="Q737" s="1" t="s">
        <v>77</v>
      </c>
      <c r="R737" s="1" t="s">
        <v>77</v>
      </c>
      <c r="S737" s="1" t="s">
        <v>77</v>
      </c>
      <c r="T737" s="1" t="s">
        <v>77</v>
      </c>
      <c r="U737" s="1" t="s">
        <v>77</v>
      </c>
      <c r="V737" s="1" t="s">
        <v>77</v>
      </c>
      <c r="W737" s="1" t="s">
        <v>77</v>
      </c>
      <c r="X737" s="1" t="s">
        <v>77</v>
      </c>
      <c r="Y737" s="1" t="s">
        <v>77</v>
      </c>
      <c r="Z737" s="1" t="s">
        <v>77</v>
      </c>
      <c r="AA737" s="1" t="s">
        <v>77</v>
      </c>
      <c r="AB737" s="1" t="s">
        <v>77</v>
      </c>
      <c r="AC737" s="1" t="s">
        <v>77</v>
      </c>
      <c r="AD737" s="1" t="s">
        <v>77</v>
      </c>
      <c r="AE737" s="1" t="s">
        <v>77</v>
      </c>
      <c r="AF737" s="1" t="s">
        <v>77</v>
      </c>
      <c r="AG737" s="1" t="s">
        <v>77</v>
      </c>
      <c r="AH737" s="1" t="s">
        <v>53</v>
      </c>
      <c r="AI737" s="1" t="s">
        <v>77</v>
      </c>
      <c r="AJ737" s="1" t="s">
        <v>77</v>
      </c>
      <c r="AK737" s="1" t="s">
        <v>77</v>
      </c>
      <c r="AL737" s="1" t="s">
        <v>77</v>
      </c>
      <c r="AM737" s="1" t="s">
        <v>77</v>
      </c>
      <c r="AN737" s="1" t="s">
        <v>77</v>
      </c>
      <c r="AO737" s="1" t="s">
        <v>77</v>
      </c>
      <c r="AP737" s="1" t="s">
        <v>77</v>
      </c>
      <c r="AQ737" s="1" t="s">
        <v>77</v>
      </c>
      <c r="AR737" s="120" t="s">
        <v>77</v>
      </c>
      <c r="AS737" s="21"/>
      <c r="AT737" s="21"/>
      <c r="AU737" s="21"/>
      <c r="AV737" s="21"/>
      <c r="AW737" s="21"/>
      <c r="AX737" s="21"/>
      <c r="AY737" s="21"/>
      <c r="AZ737" s="21"/>
      <c r="BA737" s="21"/>
      <c r="BB737" s="21"/>
      <c r="BC737" s="21"/>
      <c r="BD737" s="21"/>
      <c r="BE737" s="21"/>
      <c r="BF737" s="21"/>
      <c r="BG737" s="21"/>
      <c r="BH737" s="21"/>
      <c r="BI737" s="21"/>
      <c r="BJ737" s="21"/>
      <c r="BK737" s="21"/>
      <c r="BL737" s="21"/>
      <c r="BM737" s="21"/>
      <c r="BN737" s="21"/>
      <c r="BO737" s="21"/>
      <c r="BP737" s="21"/>
      <c r="BQ737" s="21"/>
      <c r="BR737" s="21"/>
      <c r="BS737" s="21"/>
      <c r="BT737" s="21"/>
      <c r="BU737" s="21"/>
      <c r="BV737" s="21"/>
      <c r="BW737" s="21"/>
      <c r="BX737" s="21"/>
      <c r="BY737" s="21"/>
      <c r="BZ737" s="21"/>
      <c r="CA737" s="21"/>
      <c r="CB737" s="21"/>
      <c r="CC737" s="21"/>
      <c r="CD737" s="21"/>
      <c r="CE737" s="21"/>
      <c r="CF737" s="21"/>
      <c r="CG737" s="21"/>
      <c r="CH737" s="21"/>
      <c r="CI737" s="21"/>
      <c r="CJ737" s="21"/>
      <c r="CK737" s="21"/>
      <c r="CL737" s="21"/>
      <c r="CM737" s="21"/>
      <c r="CN737" s="21"/>
      <c r="CO737" s="21"/>
      <c r="CP737" s="21"/>
      <c r="CQ737" s="21"/>
      <c r="CR737" s="21"/>
      <c r="CS737" s="21"/>
      <c r="CT737" s="21"/>
      <c r="CU737" s="21"/>
      <c r="CV737" s="21"/>
      <c r="CW737" s="21"/>
      <c r="CX737" s="21"/>
      <c r="CY737" s="21"/>
      <c r="CZ737" s="21"/>
      <c r="DA737" s="21"/>
      <c r="DB737" s="21"/>
      <c r="DC737" s="21"/>
      <c r="DD737" s="21"/>
      <c r="DE737" s="21"/>
      <c r="DF737" s="21"/>
      <c r="DG737" s="21"/>
      <c r="DH737" s="21"/>
      <c r="DI737" s="21"/>
      <c r="DJ737" s="21"/>
      <c r="DK737" s="21"/>
      <c r="DL737" s="21"/>
      <c r="DM737" s="21"/>
      <c r="DN737" s="21"/>
      <c r="DO737" s="21"/>
      <c r="DP737" s="21"/>
      <c r="DQ737" s="21"/>
      <c r="DR737" s="21"/>
      <c r="DS737" s="21"/>
      <c r="DT737" s="21"/>
      <c r="DU737" s="21"/>
      <c r="DV737" s="21"/>
      <c r="DW737" s="21"/>
      <c r="DX737" s="21"/>
      <c r="DY737" s="21"/>
      <c r="DZ737" s="21"/>
      <c r="EA737" s="21"/>
      <c r="EB737" s="21"/>
      <c r="EC737" s="21"/>
      <c r="ED737" s="21"/>
      <c r="EE737" s="21"/>
      <c r="EF737" s="21"/>
      <c r="EG737" s="21"/>
      <c r="EH737" s="21"/>
      <c r="EI737" s="21"/>
      <c r="EJ737" s="21"/>
      <c r="EK737" s="21"/>
      <c r="EL737" s="21"/>
      <c r="EM737" s="21"/>
      <c r="EN737" s="21"/>
      <c r="EO737" s="21"/>
      <c r="EP737" s="21"/>
      <c r="EQ737" s="21"/>
      <c r="ER737" s="21"/>
      <c r="ES737" s="21"/>
      <c r="ET737" s="21"/>
      <c r="EU737" s="21"/>
      <c r="EV737" s="21"/>
      <c r="EW737" s="21"/>
      <c r="EX737" s="21"/>
      <c r="EY737" s="21"/>
      <c r="EZ737" s="21"/>
      <c r="FA737" s="21"/>
      <c r="FB737" s="21"/>
      <c r="FC737" s="21"/>
      <c r="FD737" s="21"/>
      <c r="FE737" s="21"/>
      <c r="FF737" s="21"/>
      <c r="FG737" s="21"/>
      <c r="FH737" s="21"/>
      <c r="FI737" s="21"/>
      <c r="FJ737" s="21"/>
      <c r="FK737" s="21"/>
      <c r="FL737" s="21"/>
      <c r="FM737" s="21"/>
      <c r="FN737" s="21"/>
      <c r="FO737" s="21"/>
      <c r="FP737" s="21"/>
      <c r="FQ737" s="21"/>
      <c r="FR737" s="21"/>
      <c r="FS737" s="21"/>
      <c r="FT737" s="21"/>
      <c r="FU737" s="21"/>
      <c r="FV737" s="21"/>
      <c r="FW737" s="21"/>
      <c r="FX737" s="21"/>
      <c r="FY737" s="21"/>
      <c r="FZ737" s="21"/>
      <c r="GA737" s="21"/>
      <c r="GB737" s="21"/>
      <c r="GC737" s="21"/>
      <c r="GD737" s="21"/>
      <c r="GE737" s="21"/>
      <c r="GF737" s="21"/>
      <c r="GG737" s="21"/>
      <c r="GH737" s="21"/>
      <c r="GI737" s="21"/>
      <c r="GJ737" s="21"/>
      <c r="GK737" s="21"/>
      <c r="GL737" s="21"/>
      <c r="GM737" s="21"/>
      <c r="GN737" s="21"/>
      <c r="GO737" s="21"/>
      <c r="GP737" s="21"/>
      <c r="GQ737" s="21"/>
      <c r="GR737" s="21"/>
      <c r="GS737" s="21"/>
      <c r="GT737" s="21"/>
      <c r="GU737" s="21"/>
      <c r="GV737" s="21"/>
      <c r="GW737" s="21"/>
      <c r="GX737" s="21"/>
      <c r="GY737" s="21"/>
      <c r="GZ737" s="21"/>
      <c r="HA737" s="21"/>
      <c r="HB737" s="21"/>
      <c r="HC737" s="21"/>
      <c r="HD737" s="21"/>
      <c r="HE737" s="21"/>
      <c r="HF737" s="21"/>
      <c r="HG737" s="21"/>
      <c r="HH737" s="21"/>
      <c r="HI737" s="21"/>
      <c r="HJ737" s="21"/>
      <c r="HK737" s="21"/>
      <c r="HL737" s="21"/>
      <c r="HM737" s="21"/>
      <c r="HN737" s="21"/>
      <c r="HO737" s="21"/>
      <c r="HP737" s="21"/>
      <c r="HQ737" s="21"/>
      <c r="HR737" s="21"/>
      <c r="HS737" s="21"/>
      <c r="HT737" s="21"/>
      <c r="HU737" s="21"/>
      <c r="HV737" s="21"/>
      <c r="HW737" s="21"/>
      <c r="HX737" s="21"/>
      <c r="HY737" s="21"/>
      <c r="HZ737" s="21"/>
      <c r="IA737" s="21"/>
      <c r="IB737" s="21"/>
      <c r="IC737" s="21"/>
      <c r="ID737" s="21"/>
      <c r="IE737" s="21"/>
      <c r="IF737" s="21"/>
      <c r="IG737" s="21"/>
      <c r="IH737" s="21"/>
      <c r="II737" s="21"/>
      <c r="IJ737" s="21"/>
      <c r="IK737" s="21"/>
      <c r="IL737" s="21"/>
      <c r="IM737" s="21"/>
      <c r="IN737" s="21"/>
      <c r="IO737" s="21"/>
      <c r="IP737" s="21"/>
      <c r="IQ737" s="21"/>
      <c r="IR737" s="21"/>
      <c r="IS737" s="21"/>
      <c r="IT737" s="21"/>
      <c r="IU737" s="21"/>
      <c r="IV737" s="21"/>
      <c r="IW737" s="21"/>
      <c r="IX737" s="21"/>
      <c r="IY737" s="21"/>
      <c r="IZ737" s="21"/>
      <c r="JA737" s="21"/>
      <c r="JB737" s="21"/>
      <c r="JC737" s="21"/>
      <c r="JD737" s="21"/>
      <c r="JE737" s="21"/>
      <c r="JF737" s="21"/>
      <c r="JG737" s="21"/>
      <c r="JH737" s="21"/>
      <c r="JI737" s="21"/>
      <c r="JJ737" s="21"/>
      <c r="JK737" s="21"/>
      <c r="JL737" s="21"/>
      <c r="JM737" s="21"/>
      <c r="JN737" s="21"/>
      <c r="JO737" s="21"/>
      <c r="JP737" s="21"/>
      <c r="JQ737" s="21"/>
      <c r="JR737" s="21"/>
      <c r="JS737" s="21"/>
      <c r="JT737" s="21"/>
      <c r="JU737" s="21"/>
      <c r="JV737" s="21"/>
      <c r="JW737" s="21"/>
      <c r="JX737" s="21"/>
      <c r="JY737" s="21"/>
    </row>
    <row r="738" spans="1:285" ht="16.5" customHeight="1">
      <c r="A738" s="4329" t="s">
        <v>345</v>
      </c>
      <c r="B738" s="5">
        <f>C738/D738</f>
        <v>0.46153846153846156</v>
      </c>
      <c r="C738" s="1">
        <v>18</v>
      </c>
      <c r="D738" s="107">
        <v>39</v>
      </c>
      <c r="E738" s="4" t="s">
        <v>77</v>
      </c>
      <c r="F738" s="1" t="s">
        <v>77</v>
      </c>
      <c r="G738" s="1" t="s">
        <v>53</v>
      </c>
      <c r="H738" s="1" t="s">
        <v>77</v>
      </c>
      <c r="I738" s="1" t="s">
        <v>53</v>
      </c>
      <c r="J738" s="1" t="s">
        <v>77</v>
      </c>
      <c r="K738" s="38" t="s">
        <v>53</v>
      </c>
      <c r="L738" s="1" t="s">
        <v>53</v>
      </c>
      <c r="M738" s="1" t="s">
        <v>77</v>
      </c>
      <c r="N738" s="1" t="s">
        <v>53</v>
      </c>
      <c r="O738" s="1" t="s">
        <v>77</v>
      </c>
      <c r="P738" s="1" t="s">
        <v>77</v>
      </c>
      <c r="Q738" s="1" t="s">
        <v>53</v>
      </c>
      <c r="R738" s="1" t="s">
        <v>53</v>
      </c>
      <c r="S738" s="1" t="s">
        <v>77</v>
      </c>
      <c r="T738" s="1" t="s">
        <v>77</v>
      </c>
      <c r="U738" s="1" t="s">
        <v>53</v>
      </c>
      <c r="V738" s="1" t="s">
        <v>53</v>
      </c>
      <c r="W738" s="1" t="s">
        <v>53</v>
      </c>
      <c r="X738" s="1" t="s">
        <v>53</v>
      </c>
      <c r="Y738" s="1" t="s">
        <v>53</v>
      </c>
      <c r="Z738" s="1" t="s">
        <v>53</v>
      </c>
      <c r="AA738" s="1" t="s">
        <v>53</v>
      </c>
      <c r="AB738" s="1" t="s">
        <v>77</v>
      </c>
      <c r="AC738" s="1" t="s">
        <v>77</v>
      </c>
      <c r="AD738" s="1" t="s">
        <v>53</v>
      </c>
      <c r="AE738" s="1" t="s">
        <v>77</v>
      </c>
      <c r="AF738" s="1" t="s">
        <v>77</v>
      </c>
      <c r="AG738" s="1" t="s">
        <v>77</v>
      </c>
      <c r="AH738" s="1" t="s">
        <v>77</v>
      </c>
      <c r="AI738" s="1" t="s">
        <v>53</v>
      </c>
      <c r="AJ738" s="1" t="s">
        <v>53</v>
      </c>
      <c r="AK738" s="1" t="s">
        <v>77</v>
      </c>
      <c r="AL738" s="1" t="s">
        <v>77</v>
      </c>
      <c r="AM738" s="1" t="s">
        <v>77</v>
      </c>
      <c r="AN738" s="1" t="s">
        <v>77</v>
      </c>
      <c r="AO738" s="1" t="s">
        <v>77</v>
      </c>
      <c r="AP738" s="1" t="s">
        <v>53</v>
      </c>
      <c r="AQ738" s="1" t="s">
        <v>77</v>
      </c>
      <c r="AR738" s="120" t="s">
        <v>77</v>
      </c>
      <c r="AS738" s="21"/>
      <c r="AT738" s="21"/>
      <c r="AU738" s="21"/>
      <c r="AV738" s="21"/>
      <c r="AW738" s="21"/>
      <c r="AX738" s="21"/>
      <c r="AY738" s="21"/>
      <c r="AZ738" s="21"/>
      <c r="BA738" s="21"/>
      <c r="BB738" s="21"/>
      <c r="BC738" s="21"/>
      <c r="BD738" s="21"/>
      <c r="BE738" s="21"/>
      <c r="BF738" s="21"/>
      <c r="BG738" s="21"/>
      <c r="BH738" s="21"/>
      <c r="BI738" s="21"/>
      <c r="BJ738" s="21"/>
      <c r="BK738" s="21"/>
      <c r="BL738" s="21"/>
      <c r="BM738" s="21"/>
      <c r="BN738" s="21"/>
      <c r="BO738" s="21"/>
      <c r="BP738" s="21"/>
      <c r="BQ738" s="21"/>
      <c r="BR738" s="21"/>
      <c r="BS738" s="21"/>
      <c r="BT738" s="21"/>
      <c r="BU738" s="21"/>
      <c r="BV738" s="21"/>
      <c r="BW738" s="21"/>
      <c r="BX738" s="21"/>
      <c r="BY738" s="21"/>
      <c r="BZ738" s="21"/>
      <c r="CA738" s="21"/>
      <c r="CB738" s="21"/>
      <c r="CC738" s="21"/>
      <c r="CD738" s="21"/>
      <c r="CE738" s="21"/>
      <c r="CF738" s="21"/>
      <c r="CG738" s="21"/>
      <c r="CH738" s="21"/>
      <c r="CI738" s="21"/>
      <c r="CJ738" s="21"/>
      <c r="CK738" s="21"/>
      <c r="CL738" s="21"/>
      <c r="CM738" s="21"/>
      <c r="CN738" s="21"/>
      <c r="CO738" s="21"/>
      <c r="CP738" s="21"/>
      <c r="CQ738" s="21"/>
      <c r="CR738" s="21"/>
      <c r="CS738" s="21"/>
      <c r="CT738" s="21"/>
      <c r="CU738" s="21"/>
      <c r="CV738" s="21"/>
      <c r="CW738" s="21"/>
      <c r="CX738" s="21"/>
      <c r="CY738" s="21"/>
      <c r="CZ738" s="21"/>
      <c r="DA738" s="21"/>
      <c r="DB738" s="21"/>
      <c r="DC738" s="21"/>
      <c r="DD738" s="21"/>
      <c r="DE738" s="21"/>
      <c r="DF738" s="21"/>
      <c r="DG738" s="21"/>
      <c r="DH738" s="21"/>
      <c r="DI738" s="21"/>
      <c r="DJ738" s="21"/>
      <c r="DK738" s="21"/>
      <c r="DL738" s="21"/>
      <c r="DM738" s="21"/>
      <c r="DN738" s="21"/>
      <c r="DO738" s="21"/>
      <c r="DP738" s="21"/>
      <c r="DQ738" s="21"/>
      <c r="DR738" s="21"/>
      <c r="DS738" s="21"/>
      <c r="DT738" s="21"/>
      <c r="DU738" s="21"/>
      <c r="DV738" s="21"/>
      <c r="DW738" s="21"/>
      <c r="DX738" s="21"/>
      <c r="DY738" s="21"/>
      <c r="DZ738" s="21"/>
      <c r="EA738" s="21"/>
      <c r="EB738" s="21"/>
      <c r="EC738" s="21"/>
      <c r="ED738" s="21"/>
      <c r="EE738" s="21"/>
      <c r="EF738" s="21"/>
      <c r="EG738" s="21"/>
      <c r="EH738" s="21"/>
      <c r="EI738" s="21"/>
      <c r="EJ738" s="21"/>
      <c r="EK738" s="21"/>
      <c r="EL738" s="21"/>
      <c r="EM738" s="21"/>
      <c r="EN738" s="21"/>
      <c r="EO738" s="21"/>
      <c r="EP738" s="21"/>
      <c r="EQ738" s="21"/>
      <c r="ER738" s="21"/>
      <c r="ES738" s="21"/>
      <c r="ET738" s="21"/>
      <c r="EU738" s="21"/>
      <c r="EV738" s="21"/>
      <c r="EW738" s="21"/>
      <c r="EX738" s="21"/>
      <c r="EY738" s="21"/>
      <c r="EZ738" s="21"/>
      <c r="FA738" s="21"/>
      <c r="FB738" s="21"/>
      <c r="FC738" s="21"/>
      <c r="FD738" s="21"/>
      <c r="FE738" s="21"/>
      <c r="FF738" s="21"/>
      <c r="FG738" s="21"/>
      <c r="FH738" s="21"/>
      <c r="FI738" s="21"/>
      <c r="FJ738" s="21"/>
      <c r="FK738" s="21"/>
      <c r="FL738" s="21"/>
      <c r="FM738" s="21"/>
      <c r="FN738" s="21"/>
      <c r="FO738" s="21"/>
      <c r="FP738" s="21"/>
      <c r="FQ738" s="21"/>
      <c r="FR738" s="21"/>
      <c r="FS738" s="21"/>
      <c r="FT738" s="21"/>
      <c r="FU738" s="21"/>
      <c r="FV738" s="21"/>
      <c r="FW738" s="21"/>
      <c r="FX738" s="21"/>
      <c r="FY738" s="21"/>
      <c r="FZ738" s="21"/>
      <c r="GA738" s="21"/>
      <c r="GB738" s="21"/>
      <c r="GC738" s="21"/>
      <c r="GD738" s="21"/>
      <c r="GE738" s="21"/>
      <c r="GF738" s="21"/>
      <c r="GG738" s="21"/>
      <c r="GH738" s="21"/>
      <c r="GI738" s="21"/>
      <c r="GJ738" s="21"/>
      <c r="GK738" s="21"/>
      <c r="GL738" s="21"/>
      <c r="GM738" s="21"/>
      <c r="GN738" s="21"/>
      <c r="GO738" s="21"/>
      <c r="GP738" s="21"/>
      <c r="GQ738" s="21"/>
      <c r="GR738" s="21"/>
      <c r="GS738" s="21"/>
      <c r="GT738" s="21"/>
      <c r="GU738" s="21"/>
      <c r="GV738" s="21"/>
      <c r="GW738" s="21"/>
      <c r="GX738" s="21"/>
      <c r="GY738" s="21"/>
      <c r="GZ738" s="21"/>
      <c r="HA738" s="21"/>
      <c r="HB738" s="21"/>
      <c r="HC738" s="21"/>
      <c r="HD738" s="21"/>
      <c r="HE738" s="21"/>
      <c r="HF738" s="21"/>
      <c r="HG738" s="21"/>
      <c r="HH738" s="21"/>
      <c r="HI738" s="21"/>
      <c r="HJ738" s="21"/>
      <c r="HK738" s="21"/>
      <c r="HL738" s="21"/>
      <c r="HM738" s="21"/>
      <c r="HN738" s="21"/>
      <c r="HO738" s="21"/>
      <c r="HP738" s="21"/>
      <c r="HQ738" s="21"/>
      <c r="HR738" s="21"/>
      <c r="HS738" s="21"/>
      <c r="HT738" s="21"/>
      <c r="HU738" s="21"/>
      <c r="HV738" s="21"/>
      <c r="HW738" s="21"/>
      <c r="HX738" s="21"/>
      <c r="HY738" s="21"/>
      <c r="HZ738" s="21"/>
      <c r="IA738" s="21"/>
      <c r="IB738" s="21"/>
      <c r="IC738" s="21"/>
      <c r="ID738" s="21"/>
      <c r="IE738" s="21"/>
      <c r="IF738" s="21"/>
      <c r="IG738" s="21"/>
      <c r="IH738" s="21"/>
      <c r="II738" s="21"/>
      <c r="IJ738" s="21"/>
      <c r="IK738" s="21"/>
      <c r="IL738" s="21"/>
      <c r="IM738" s="21"/>
      <c r="IN738" s="21"/>
      <c r="IO738" s="21"/>
      <c r="IP738" s="21"/>
      <c r="IQ738" s="21"/>
      <c r="IR738" s="21"/>
      <c r="IS738" s="21"/>
      <c r="IT738" s="21"/>
      <c r="IU738" s="21"/>
      <c r="IV738" s="21"/>
      <c r="IW738" s="21"/>
      <c r="IX738" s="21"/>
      <c r="IY738" s="21"/>
      <c r="IZ738" s="21"/>
      <c r="JA738" s="21"/>
      <c r="JB738" s="21"/>
      <c r="JC738" s="21"/>
      <c r="JD738" s="21"/>
      <c r="JE738" s="21"/>
      <c r="JF738" s="21"/>
      <c r="JG738" s="21"/>
      <c r="JH738" s="21"/>
      <c r="JI738" s="21"/>
      <c r="JJ738" s="21"/>
      <c r="JK738" s="21"/>
      <c r="JL738" s="21"/>
      <c r="JM738" s="21"/>
      <c r="JN738" s="21"/>
      <c r="JO738" s="21"/>
      <c r="JP738" s="21"/>
      <c r="JQ738" s="21"/>
      <c r="JR738" s="21"/>
      <c r="JS738" s="21"/>
      <c r="JT738" s="21"/>
      <c r="JU738" s="21"/>
      <c r="JV738" s="21"/>
      <c r="JW738" s="21"/>
      <c r="JX738" s="21"/>
      <c r="JY738" s="21"/>
    </row>
    <row r="739" spans="1:285" ht="16.5" customHeight="1">
      <c r="A739" s="4329" t="s">
        <v>346</v>
      </c>
      <c r="B739" s="5">
        <f>C739/D739</f>
        <v>0.12820512820512819</v>
      </c>
      <c r="C739" s="1">
        <v>5</v>
      </c>
      <c r="D739" s="107">
        <v>39</v>
      </c>
      <c r="E739" s="4" t="s">
        <v>77</v>
      </c>
      <c r="F739" s="1" t="s">
        <v>77</v>
      </c>
      <c r="G739" s="1" t="s">
        <v>77</v>
      </c>
      <c r="H739" s="1" t="s">
        <v>77</v>
      </c>
      <c r="I739" s="1" t="s">
        <v>77</v>
      </c>
      <c r="J739" s="1" t="s">
        <v>77</v>
      </c>
      <c r="K739" s="38" t="s">
        <v>77</v>
      </c>
      <c r="L739" s="1" t="s">
        <v>77</v>
      </c>
      <c r="M739" s="1" t="s">
        <v>77</v>
      </c>
      <c r="N739" s="1" t="s">
        <v>77</v>
      </c>
      <c r="O739" s="1" t="s">
        <v>77</v>
      </c>
      <c r="P739" s="1" t="s">
        <v>53</v>
      </c>
      <c r="Q739" s="1" t="s">
        <v>77</v>
      </c>
      <c r="R739" s="1" t="s">
        <v>77</v>
      </c>
      <c r="S739" s="1" t="s">
        <v>77</v>
      </c>
      <c r="T739" s="1" t="s">
        <v>53</v>
      </c>
      <c r="U739" s="1" t="s">
        <v>77</v>
      </c>
      <c r="V739" s="1" t="s">
        <v>77</v>
      </c>
      <c r="W739" s="1" t="s">
        <v>77</v>
      </c>
      <c r="X739" s="1" t="s">
        <v>77</v>
      </c>
      <c r="Y739" s="1" t="s">
        <v>77</v>
      </c>
      <c r="Z739" s="1" t="s">
        <v>77</v>
      </c>
      <c r="AA739" s="1" t="s">
        <v>77</v>
      </c>
      <c r="AB739" s="1" t="s">
        <v>77</v>
      </c>
      <c r="AC739" s="1" t="s">
        <v>53</v>
      </c>
      <c r="AD739" s="1" t="s">
        <v>77</v>
      </c>
      <c r="AE739" s="1" t="s">
        <v>77</v>
      </c>
      <c r="AF739" s="1" t="s">
        <v>77</v>
      </c>
      <c r="AG739" s="1" t="s">
        <v>77</v>
      </c>
      <c r="AH739" s="1" t="s">
        <v>77</v>
      </c>
      <c r="AI739" s="1" t="s">
        <v>77</v>
      </c>
      <c r="AJ739" s="1" t="s">
        <v>77</v>
      </c>
      <c r="AK739" s="1" t="s">
        <v>53</v>
      </c>
      <c r="AL739" s="1" t="s">
        <v>53</v>
      </c>
      <c r="AM739" s="1" t="s">
        <v>77</v>
      </c>
      <c r="AN739" s="1" t="s">
        <v>77</v>
      </c>
      <c r="AO739" s="1" t="s">
        <v>77</v>
      </c>
      <c r="AP739" s="1" t="s">
        <v>77</v>
      </c>
      <c r="AQ739" s="1" t="s">
        <v>77</v>
      </c>
      <c r="AR739" s="120" t="s">
        <v>77</v>
      </c>
      <c r="AS739" s="21"/>
      <c r="AT739" s="21"/>
      <c r="AU739" s="21"/>
      <c r="AV739" s="21"/>
      <c r="AW739" s="21"/>
      <c r="AX739" s="21"/>
      <c r="AY739" s="21"/>
      <c r="AZ739" s="21"/>
      <c r="BA739" s="21"/>
      <c r="BB739" s="21"/>
      <c r="BC739" s="21"/>
      <c r="BD739" s="21"/>
      <c r="BE739" s="21"/>
      <c r="BF739" s="21"/>
      <c r="BG739" s="21"/>
      <c r="BH739" s="21"/>
      <c r="BI739" s="21"/>
      <c r="BJ739" s="21"/>
      <c r="BK739" s="21"/>
      <c r="BL739" s="21"/>
      <c r="BM739" s="21"/>
      <c r="BN739" s="21"/>
      <c r="BO739" s="21"/>
      <c r="BP739" s="21"/>
      <c r="BQ739" s="21"/>
      <c r="BR739" s="21"/>
      <c r="BS739" s="21"/>
      <c r="BT739" s="21"/>
      <c r="BU739" s="21"/>
      <c r="BV739" s="21"/>
      <c r="BW739" s="21"/>
      <c r="BX739" s="21"/>
      <c r="BY739" s="21"/>
      <c r="BZ739" s="21"/>
      <c r="CA739" s="21"/>
      <c r="CB739" s="21"/>
      <c r="CC739" s="21"/>
      <c r="CD739" s="21"/>
      <c r="CE739" s="21"/>
      <c r="CF739" s="21"/>
      <c r="CG739" s="21"/>
      <c r="CH739" s="21"/>
      <c r="CI739" s="21"/>
      <c r="CJ739" s="21"/>
      <c r="CK739" s="21"/>
      <c r="CL739" s="21"/>
      <c r="CM739" s="21"/>
      <c r="CN739" s="21"/>
      <c r="CO739" s="21"/>
      <c r="CP739" s="21"/>
      <c r="CQ739" s="21"/>
      <c r="CR739" s="21"/>
      <c r="CS739" s="21"/>
      <c r="CT739" s="21"/>
      <c r="CU739" s="21"/>
      <c r="CV739" s="21"/>
      <c r="CW739" s="21"/>
      <c r="CX739" s="21"/>
      <c r="CY739" s="21"/>
      <c r="CZ739" s="21"/>
      <c r="DA739" s="21"/>
      <c r="DB739" s="21"/>
      <c r="DC739" s="21"/>
      <c r="DD739" s="21"/>
      <c r="DE739" s="21"/>
      <c r="DF739" s="21"/>
      <c r="DG739" s="21"/>
      <c r="DH739" s="21"/>
      <c r="DI739" s="21"/>
      <c r="DJ739" s="21"/>
      <c r="DK739" s="21"/>
      <c r="DL739" s="21"/>
      <c r="DM739" s="21"/>
      <c r="DN739" s="21"/>
      <c r="DO739" s="21"/>
      <c r="DP739" s="21"/>
      <c r="DQ739" s="21"/>
      <c r="DR739" s="21"/>
      <c r="DS739" s="21"/>
      <c r="DT739" s="21"/>
      <c r="DU739" s="21"/>
      <c r="DV739" s="21"/>
      <c r="DW739" s="21"/>
      <c r="DX739" s="21"/>
      <c r="DY739" s="21"/>
      <c r="DZ739" s="21"/>
      <c r="EA739" s="21"/>
      <c r="EB739" s="21"/>
      <c r="EC739" s="21"/>
      <c r="ED739" s="21"/>
      <c r="EE739" s="21"/>
      <c r="EF739" s="21"/>
      <c r="EG739" s="21"/>
      <c r="EH739" s="21"/>
      <c r="EI739" s="21"/>
      <c r="EJ739" s="21"/>
      <c r="EK739" s="21"/>
      <c r="EL739" s="21"/>
      <c r="EM739" s="21"/>
      <c r="EN739" s="21"/>
      <c r="EO739" s="21"/>
      <c r="EP739" s="21"/>
      <c r="EQ739" s="21"/>
      <c r="ER739" s="21"/>
      <c r="ES739" s="21"/>
      <c r="ET739" s="21"/>
      <c r="EU739" s="21"/>
      <c r="EV739" s="21"/>
      <c r="EW739" s="21"/>
      <c r="EX739" s="21"/>
      <c r="EY739" s="21"/>
      <c r="EZ739" s="21"/>
      <c r="FA739" s="21"/>
      <c r="FB739" s="21"/>
      <c r="FC739" s="21"/>
      <c r="FD739" s="21"/>
      <c r="FE739" s="21"/>
      <c r="FF739" s="21"/>
      <c r="FG739" s="21"/>
      <c r="FH739" s="21"/>
      <c r="FI739" s="21"/>
      <c r="FJ739" s="21"/>
      <c r="FK739" s="21"/>
      <c r="FL739" s="21"/>
      <c r="FM739" s="21"/>
      <c r="FN739" s="21"/>
      <c r="FO739" s="21"/>
      <c r="FP739" s="21"/>
      <c r="FQ739" s="21"/>
      <c r="FR739" s="21"/>
      <c r="FS739" s="21"/>
      <c r="FT739" s="21"/>
      <c r="FU739" s="21"/>
      <c r="FV739" s="21"/>
      <c r="FW739" s="21"/>
      <c r="FX739" s="21"/>
      <c r="FY739" s="21"/>
      <c r="FZ739" s="21"/>
      <c r="GA739" s="21"/>
      <c r="GB739" s="21"/>
      <c r="GC739" s="21"/>
      <c r="GD739" s="21"/>
      <c r="GE739" s="21"/>
      <c r="GF739" s="21"/>
      <c r="GG739" s="21"/>
      <c r="GH739" s="21"/>
      <c r="GI739" s="21"/>
      <c r="GJ739" s="21"/>
      <c r="GK739" s="21"/>
      <c r="GL739" s="21"/>
      <c r="GM739" s="21"/>
      <c r="GN739" s="21"/>
      <c r="GO739" s="21"/>
      <c r="GP739" s="21"/>
      <c r="GQ739" s="21"/>
      <c r="GR739" s="21"/>
      <c r="GS739" s="21"/>
      <c r="GT739" s="21"/>
      <c r="GU739" s="21"/>
      <c r="GV739" s="21"/>
      <c r="GW739" s="21"/>
      <c r="GX739" s="21"/>
      <c r="GY739" s="21"/>
      <c r="GZ739" s="21"/>
      <c r="HA739" s="21"/>
      <c r="HB739" s="21"/>
      <c r="HC739" s="21"/>
      <c r="HD739" s="21"/>
      <c r="HE739" s="21"/>
      <c r="HF739" s="21"/>
      <c r="HG739" s="21"/>
      <c r="HH739" s="21"/>
      <c r="HI739" s="21"/>
      <c r="HJ739" s="21"/>
      <c r="HK739" s="21"/>
      <c r="HL739" s="21"/>
      <c r="HM739" s="21"/>
      <c r="HN739" s="21"/>
      <c r="HO739" s="21"/>
      <c r="HP739" s="21"/>
      <c r="HQ739" s="21"/>
      <c r="HR739" s="21"/>
      <c r="HS739" s="21"/>
      <c r="HT739" s="21"/>
      <c r="HU739" s="21"/>
      <c r="HV739" s="21"/>
      <c r="HW739" s="21"/>
      <c r="HX739" s="21"/>
      <c r="HY739" s="21"/>
      <c r="HZ739" s="21"/>
      <c r="IA739" s="21"/>
      <c r="IB739" s="21"/>
      <c r="IC739" s="21"/>
      <c r="ID739" s="21"/>
      <c r="IE739" s="21"/>
      <c r="IF739" s="21"/>
      <c r="IG739" s="21"/>
      <c r="IH739" s="21"/>
      <c r="II739" s="21"/>
      <c r="IJ739" s="21"/>
      <c r="IK739" s="21"/>
      <c r="IL739" s="21"/>
      <c r="IM739" s="21"/>
      <c r="IN739" s="21"/>
      <c r="IO739" s="21"/>
      <c r="IP739" s="21"/>
      <c r="IQ739" s="21"/>
      <c r="IR739" s="21"/>
      <c r="IS739" s="21"/>
      <c r="IT739" s="21"/>
      <c r="IU739" s="21"/>
      <c r="IV739" s="21"/>
      <c r="IW739" s="21"/>
      <c r="IX739" s="21"/>
      <c r="IY739" s="21"/>
      <c r="IZ739" s="21"/>
      <c r="JA739" s="21"/>
      <c r="JB739" s="21"/>
      <c r="JC739" s="21"/>
      <c r="JD739" s="21"/>
      <c r="JE739" s="21"/>
      <c r="JF739" s="21"/>
      <c r="JG739" s="21"/>
      <c r="JH739" s="21"/>
      <c r="JI739" s="21"/>
      <c r="JJ739" s="21"/>
      <c r="JK739" s="21"/>
      <c r="JL739" s="21"/>
      <c r="JM739" s="21"/>
      <c r="JN739" s="21"/>
      <c r="JO739" s="21"/>
      <c r="JP739" s="21"/>
      <c r="JQ739" s="21"/>
      <c r="JR739" s="21"/>
      <c r="JS739" s="21"/>
      <c r="JT739" s="21"/>
      <c r="JU739" s="21"/>
      <c r="JV739" s="21"/>
      <c r="JW739" s="21"/>
      <c r="JX739" s="21"/>
      <c r="JY739" s="21"/>
    </row>
    <row r="740" spans="1:285" ht="16.5" customHeight="1">
      <c r="A740" s="4372" t="s">
        <v>117</v>
      </c>
      <c r="B740" s="4397"/>
      <c r="C740" s="1389"/>
      <c r="D740" s="121"/>
      <c r="E740" s="44"/>
      <c r="F740" s="44"/>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c r="AG740" s="44"/>
      <c r="AH740" s="44"/>
      <c r="AI740" s="44"/>
      <c r="AJ740" s="44"/>
      <c r="AK740" s="44"/>
      <c r="AL740" s="44"/>
      <c r="AM740" s="44"/>
      <c r="AN740" s="44"/>
      <c r="AO740" s="44"/>
      <c r="AP740" s="44"/>
      <c r="AQ740" s="44"/>
      <c r="AR740" s="124"/>
      <c r="AS740" s="21"/>
      <c r="AT740" s="21"/>
      <c r="AU740" s="21"/>
      <c r="AV740" s="21"/>
      <c r="AW740" s="21"/>
      <c r="AX740" s="21"/>
      <c r="AY740" s="21"/>
      <c r="AZ740" s="21"/>
      <c r="BA740" s="21"/>
      <c r="BB740" s="21"/>
      <c r="BC740" s="21"/>
      <c r="BD740" s="21"/>
      <c r="BE740" s="21"/>
      <c r="BF740" s="21"/>
      <c r="BG740" s="21"/>
      <c r="BH740" s="21"/>
      <c r="BI740" s="21"/>
      <c r="BJ740" s="21"/>
      <c r="BK740" s="21"/>
      <c r="BL740" s="21"/>
      <c r="BM740" s="21"/>
      <c r="BN740" s="21"/>
      <c r="BO740" s="21"/>
      <c r="BP740" s="21"/>
      <c r="BQ740" s="21"/>
      <c r="BR740" s="21"/>
      <c r="BS740" s="21"/>
      <c r="BT740" s="21"/>
      <c r="BU740" s="21"/>
      <c r="BV740" s="21"/>
      <c r="BW740" s="21"/>
      <c r="BX740" s="21"/>
      <c r="BY740" s="21"/>
      <c r="BZ740" s="21"/>
      <c r="CA740" s="21"/>
      <c r="CB740" s="21"/>
      <c r="CC740" s="21"/>
      <c r="CD740" s="21"/>
      <c r="CE740" s="21"/>
      <c r="CF740" s="21"/>
      <c r="CG740" s="21"/>
      <c r="CH740" s="21"/>
      <c r="CI740" s="21"/>
      <c r="CJ740" s="21"/>
      <c r="CK740" s="21"/>
      <c r="CL740" s="21"/>
      <c r="CM740" s="21"/>
      <c r="CN740" s="21"/>
      <c r="CO740" s="21"/>
      <c r="CP740" s="21"/>
      <c r="CQ740" s="21"/>
      <c r="CR740" s="21"/>
      <c r="CS740" s="21"/>
      <c r="CT740" s="21"/>
      <c r="CU740" s="21"/>
      <c r="CV740" s="21"/>
      <c r="CW740" s="21"/>
      <c r="CX740" s="21"/>
      <c r="CY740" s="21"/>
      <c r="CZ740" s="21"/>
      <c r="DA740" s="21"/>
      <c r="DB740" s="21"/>
      <c r="DC740" s="21"/>
      <c r="DD740" s="21"/>
      <c r="DE740" s="21"/>
      <c r="DF740" s="21"/>
      <c r="DG740" s="21"/>
      <c r="DH740" s="21"/>
      <c r="DI740" s="21"/>
      <c r="DJ740" s="21"/>
      <c r="DK740" s="21"/>
      <c r="DL740" s="21"/>
      <c r="DM740" s="21"/>
      <c r="DN740" s="21"/>
      <c r="DO740" s="21"/>
      <c r="DP740" s="21"/>
      <c r="DQ740" s="21"/>
      <c r="DR740" s="21"/>
      <c r="DS740" s="21"/>
      <c r="DT740" s="21"/>
      <c r="DU740" s="21"/>
      <c r="DV740" s="21"/>
      <c r="DW740" s="21"/>
      <c r="DX740" s="21"/>
      <c r="DY740" s="21"/>
      <c r="DZ740" s="21"/>
      <c r="EA740" s="21"/>
      <c r="EB740" s="21"/>
      <c r="EC740" s="21"/>
      <c r="ED740" s="21"/>
      <c r="EE740" s="21"/>
      <c r="EF740" s="21"/>
      <c r="EG740" s="21"/>
      <c r="EH740" s="21"/>
      <c r="EI740" s="21"/>
      <c r="EJ740" s="21"/>
      <c r="EK740" s="21"/>
      <c r="EL740" s="21"/>
      <c r="EM740" s="21"/>
      <c r="EN740" s="21"/>
      <c r="EO740" s="21"/>
      <c r="EP740" s="21"/>
      <c r="EQ740" s="21"/>
      <c r="ER740" s="21"/>
      <c r="ES740" s="21"/>
      <c r="ET740" s="21"/>
      <c r="EU740" s="21"/>
      <c r="EV740" s="21"/>
      <c r="EW740" s="21"/>
      <c r="EX740" s="21"/>
      <c r="EY740" s="21"/>
      <c r="EZ740" s="21"/>
      <c r="FA740" s="21"/>
      <c r="FB740" s="21"/>
      <c r="FC740" s="21"/>
      <c r="FD740" s="21"/>
      <c r="FE740" s="21"/>
      <c r="FF740" s="21"/>
      <c r="FG740" s="21"/>
      <c r="FH740" s="21"/>
      <c r="FI740" s="21"/>
      <c r="FJ740" s="21"/>
      <c r="FK740" s="21"/>
      <c r="FL740" s="21"/>
      <c r="FM740" s="21"/>
      <c r="FN740" s="21"/>
      <c r="FO740" s="21"/>
      <c r="FP740" s="21"/>
      <c r="FQ740" s="21"/>
      <c r="FR740" s="21"/>
      <c r="FS740" s="21"/>
      <c r="FT740" s="21"/>
      <c r="FU740" s="21"/>
      <c r="FV740" s="21"/>
      <c r="FW740" s="21"/>
      <c r="FX740" s="21"/>
      <c r="FY740" s="21"/>
      <c r="FZ740" s="21"/>
      <c r="GA740" s="21"/>
      <c r="GB740" s="21"/>
      <c r="GC740" s="21"/>
      <c r="GD740" s="21"/>
      <c r="GE740" s="21"/>
      <c r="GF740" s="21"/>
      <c r="GG740" s="21"/>
      <c r="GH740" s="21"/>
      <c r="GI740" s="21"/>
      <c r="GJ740" s="21"/>
      <c r="GK740" s="21"/>
      <c r="GL740" s="21"/>
      <c r="GM740" s="21"/>
      <c r="GN740" s="21"/>
      <c r="GO740" s="21"/>
      <c r="GP740" s="21"/>
      <c r="GQ740" s="21"/>
      <c r="GR740" s="21"/>
      <c r="GS740" s="21"/>
      <c r="GT740" s="21"/>
      <c r="GU740" s="21"/>
      <c r="GV740" s="21"/>
      <c r="GW740" s="21"/>
      <c r="GX740" s="21"/>
      <c r="GY740" s="21"/>
      <c r="GZ740" s="21"/>
      <c r="HA740" s="21"/>
      <c r="HB740" s="21"/>
      <c r="HC740" s="21"/>
      <c r="HD740" s="21"/>
      <c r="HE740" s="21"/>
      <c r="HF740" s="21"/>
      <c r="HG740" s="21"/>
      <c r="HH740" s="21"/>
      <c r="HI740" s="21"/>
      <c r="HJ740" s="21"/>
      <c r="HK740" s="21"/>
      <c r="HL740" s="21"/>
      <c r="HM740" s="21"/>
      <c r="HN740" s="21"/>
      <c r="HO740" s="21"/>
      <c r="HP740" s="21"/>
      <c r="HQ740" s="21"/>
      <c r="HR740" s="21"/>
      <c r="HS740" s="21"/>
      <c r="HT740" s="21"/>
      <c r="HU740" s="21"/>
      <c r="HV740" s="21"/>
      <c r="HW740" s="21"/>
      <c r="HX740" s="21"/>
      <c r="HY740" s="21"/>
      <c r="HZ740" s="21"/>
      <c r="IA740" s="21"/>
      <c r="IB740" s="21"/>
      <c r="IC740" s="21"/>
      <c r="ID740" s="21"/>
      <c r="IE740" s="21"/>
      <c r="IF740" s="21"/>
      <c r="IG740" s="21"/>
      <c r="IH740" s="21"/>
      <c r="II740" s="21"/>
      <c r="IJ740" s="21"/>
      <c r="IK740" s="21"/>
      <c r="IL740" s="21"/>
      <c r="IM740" s="21"/>
      <c r="IN740" s="21"/>
      <c r="IO740" s="21"/>
      <c r="IP740" s="21"/>
      <c r="IQ740" s="21"/>
      <c r="IR740" s="21"/>
      <c r="IS740" s="21"/>
      <c r="IT740" s="21"/>
      <c r="IU740" s="21"/>
      <c r="IV740" s="21"/>
      <c r="IW740" s="21"/>
      <c r="IX740" s="21"/>
      <c r="IY740" s="21"/>
      <c r="IZ740" s="21"/>
      <c r="JA740" s="21"/>
      <c r="JB740" s="21"/>
      <c r="JC740" s="21"/>
      <c r="JD740" s="21"/>
      <c r="JE740" s="21"/>
      <c r="JF740" s="21"/>
      <c r="JG740" s="21"/>
      <c r="JH740" s="21"/>
      <c r="JI740" s="21"/>
      <c r="JJ740" s="21"/>
      <c r="JK740" s="21"/>
      <c r="JL740" s="21"/>
      <c r="JM740" s="21"/>
      <c r="JN740" s="21"/>
      <c r="JO740" s="21"/>
      <c r="JP740" s="21"/>
      <c r="JQ740" s="21"/>
      <c r="JR740" s="21"/>
      <c r="JS740" s="21"/>
      <c r="JT740" s="21"/>
      <c r="JU740" s="21"/>
      <c r="JV740" s="21"/>
      <c r="JW740" s="21"/>
      <c r="JX740" s="21"/>
      <c r="JY740" s="21"/>
    </row>
    <row r="741" spans="1:285" ht="16.5" customHeight="1">
      <c r="A741" s="4329" t="s">
        <v>343</v>
      </c>
      <c r="B741" s="5">
        <f>C741/D741</f>
        <v>0.35135135135135137</v>
      </c>
      <c r="C741" s="1">
        <v>13</v>
      </c>
      <c r="D741" s="107">
        <v>37</v>
      </c>
      <c r="E741" s="4" t="s">
        <v>77</v>
      </c>
      <c r="F741" s="1" t="s">
        <v>77</v>
      </c>
      <c r="G741" s="1" t="s">
        <v>77</v>
      </c>
      <c r="H741" s="1" t="s">
        <v>53</v>
      </c>
      <c r="I741" s="1" t="s">
        <v>77</v>
      </c>
      <c r="J741" s="1" t="s">
        <v>53</v>
      </c>
      <c r="K741" s="38" t="s">
        <v>77</v>
      </c>
      <c r="L741" s="1" t="s">
        <v>77</v>
      </c>
      <c r="M741" s="1" t="s">
        <v>77</v>
      </c>
      <c r="N741" s="1" t="s">
        <v>77</v>
      </c>
      <c r="O741" s="1" t="s">
        <v>77</v>
      </c>
      <c r="P741" s="1" t="s">
        <v>53</v>
      </c>
      <c r="Q741" s="1" t="s">
        <v>77</v>
      </c>
      <c r="R741" s="1" t="s">
        <v>53</v>
      </c>
      <c r="S741" s="1" t="s">
        <v>53</v>
      </c>
      <c r="T741" s="1" t="s">
        <v>77</v>
      </c>
      <c r="U741" s="1" t="s">
        <v>77</v>
      </c>
      <c r="V741" s="1" t="s">
        <v>77</v>
      </c>
      <c r="W741" s="1" t="s">
        <v>77</v>
      </c>
      <c r="X741" s="1" t="s">
        <v>77</v>
      </c>
      <c r="Y741" s="1" t="s">
        <v>77</v>
      </c>
      <c r="Z741" s="1" t="s">
        <v>77</v>
      </c>
      <c r="AA741" s="1" t="s">
        <v>53</v>
      </c>
      <c r="AB741" s="1" t="s">
        <v>77</v>
      </c>
      <c r="AC741" s="1" t="s">
        <v>77</v>
      </c>
      <c r="AD741" s="1" t="s">
        <v>77</v>
      </c>
      <c r="AE741" s="1" t="s">
        <v>53</v>
      </c>
      <c r="AF741" s="1" t="s">
        <v>77</v>
      </c>
      <c r="AG741" s="1" t="s">
        <v>77</v>
      </c>
      <c r="AH741" s="1" t="s">
        <v>77</v>
      </c>
      <c r="AI741" s="1" t="s">
        <v>77</v>
      </c>
      <c r="AJ741" s="1" t="s">
        <v>77</v>
      </c>
      <c r="AK741" s="1" t="s">
        <v>77</v>
      </c>
      <c r="AL741" s="1" t="s">
        <v>77</v>
      </c>
      <c r="AM741" s="1" t="s">
        <v>53</v>
      </c>
      <c r="AN741" s="1" t="s">
        <v>77</v>
      </c>
      <c r="AO741" s="1" t="s">
        <v>53</v>
      </c>
      <c r="AP741" s="1" t="s">
        <v>77</v>
      </c>
      <c r="AQ741" s="1" t="s">
        <v>53</v>
      </c>
      <c r="AR741" s="120" t="s">
        <v>53</v>
      </c>
      <c r="AS741" s="21"/>
      <c r="AT741" s="21"/>
      <c r="AU741" s="21"/>
      <c r="AV741" s="21"/>
      <c r="AW741" s="21"/>
      <c r="AX741" s="21"/>
      <c r="AY741" s="21"/>
      <c r="AZ741" s="21"/>
      <c r="BA741" s="21"/>
      <c r="BB741" s="21"/>
      <c r="BC741" s="21"/>
      <c r="BD741" s="21"/>
      <c r="BE741" s="21"/>
      <c r="BF741" s="21"/>
      <c r="BG741" s="21"/>
      <c r="BH741" s="21"/>
      <c r="BI741" s="21"/>
      <c r="BJ741" s="21"/>
      <c r="BK741" s="21"/>
      <c r="BL741" s="21"/>
      <c r="BM741" s="21"/>
      <c r="BN741" s="21"/>
      <c r="BO741" s="21"/>
      <c r="BP741" s="21"/>
      <c r="BQ741" s="21"/>
      <c r="BR741" s="21"/>
      <c r="BS741" s="21"/>
      <c r="BT741" s="21"/>
      <c r="BU741" s="21"/>
      <c r="BV741" s="21"/>
      <c r="BW741" s="21"/>
      <c r="BX741" s="21"/>
      <c r="BY741" s="21"/>
      <c r="BZ741" s="21"/>
      <c r="CA741" s="21"/>
      <c r="CB741" s="21"/>
      <c r="CC741" s="21"/>
      <c r="CD741" s="21"/>
      <c r="CE741" s="21"/>
      <c r="CF741" s="21"/>
      <c r="CG741" s="21"/>
      <c r="CH741" s="21"/>
      <c r="CI741" s="21"/>
      <c r="CJ741" s="21"/>
      <c r="CK741" s="21"/>
      <c r="CL741" s="21"/>
      <c r="CM741" s="21"/>
      <c r="CN741" s="21"/>
      <c r="CO741" s="21"/>
      <c r="CP741" s="21"/>
      <c r="CQ741" s="21"/>
      <c r="CR741" s="21"/>
      <c r="CS741" s="21"/>
      <c r="CT741" s="21"/>
      <c r="CU741" s="21"/>
      <c r="CV741" s="21"/>
      <c r="CW741" s="21"/>
      <c r="CX741" s="21"/>
      <c r="CY741" s="21"/>
      <c r="CZ741" s="21"/>
      <c r="DA741" s="21"/>
      <c r="DB741" s="21"/>
      <c r="DC741" s="21"/>
      <c r="DD741" s="21"/>
      <c r="DE741" s="21"/>
      <c r="DF741" s="21"/>
      <c r="DG741" s="21"/>
      <c r="DH741" s="21"/>
      <c r="DI741" s="21"/>
      <c r="DJ741" s="21"/>
      <c r="DK741" s="21"/>
      <c r="DL741" s="21"/>
      <c r="DM741" s="21"/>
      <c r="DN741" s="21"/>
      <c r="DO741" s="21"/>
      <c r="DP741" s="21"/>
      <c r="DQ741" s="21"/>
      <c r="DR741" s="21"/>
      <c r="DS741" s="21"/>
      <c r="DT741" s="21"/>
      <c r="DU741" s="21"/>
      <c r="DV741" s="21"/>
      <c r="DW741" s="21"/>
      <c r="DX741" s="21"/>
      <c r="DY741" s="21"/>
      <c r="DZ741" s="21"/>
      <c r="EA741" s="21"/>
      <c r="EB741" s="21"/>
      <c r="EC741" s="21"/>
      <c r="ED741" s="21"/>
      <c r="EE741" s="21"/>
      <c r="EF741" s="21"/>
      <c r="EG741" s="21"/>
      <c r="EH741" s="21"/>
      <c r="EI741" s="21"/>
      <c r="EJ741" s="21"/>
      <c r="EK741" s="21"/>
      <c r="EL741" s="21"/>
      <c r="EM741" s="21"/>
      <c r="EN741" s="21"/>
      <c r="EO741" s="21"/>
      <c r="EP741" s="21"/>
      <c r="EQ741" s="21"/>
      <c r="ER741" s="21"/>
      <c r="ES741" s="21"/>
      <c r="ET741" s="21"/>
      <c r="EU741" s="21"/>
      <c r="EV741" s="21"/>
      <c r="EW741" s="21"/>
      <c r="EX741" s="21"/>
      <c r="EY741" s="21"/>
      <c r="EZ741" s="21"/>
      <c r="FA741" s="21"/>
      <c r="FB741" s="21"/>
      <c r="FC741" s="21"/>
      <c r="FD741" s="21"/>
      <c r="FE741" s="21"/>
      <c r="FF741" s="21"/>
      <c r="FG741" s="21"/>
      <c r="FH741" s="21"/>
      <c r="FI741" s="21"/>
      <c r="FJ741" s="21"/>
      <c r="FK741" s="21"/>
      <c r="FL741" s="21"/>
      <c r="FM741" s="21"/>
      <c r="FN741" s="21"/>
      <c r="FO741" s="21"/>
      <c r="FP741" s="21"/>
      <c r="FQ741" s="21"/>
      <c r="FR741" s="21"/>
      <c r="FS741" s="21"/>
      <c r="FT741" s="21"/>
      <c r="FU741" s="21"/>
      <c r="FV741" s="21"/>
      <c r="FW741" s="21"/>
      <c r="FX741" s="21"/>
      <c r="FY741" s="21"/>
      <c r="FZ741" s="21"/>
      <c r="GA741" s="21"/>
      <c r="GB741" s="21"/>
      <c r="GC741" s="21"/>
      <c r="GD741" s="21"/>
      <c r="GE741" s="21"/>
      <c r="GF741" s="21"/>
      <c r="GG741" s="21"/>
      <c r="GH741" s="21"/>
      <c r="GI741" s="21"/>
      <c r="GJ741" s="21"/>
      <c r="GK741" s="21"/>
      <c r="GL741" s="21"/>
      <c r="GM741" s="21"/>
      <c r="GN741" s="21"/>
      <c r="GO741" s="21"/>
      <c r="GP741" s="21"/>
      <c r="GQ741" s="21"/>
      <c r="GR741" s="21"/>
      <c r="GS741" s="21"/>
      <c r="GT741" s="21"/>
      <c r="GU741" s="21"/>
      <c r="GV741" s="21"/>
      <c r="GW741" s="21"/>
      <c r="GX741" s="21"/>
      <c r="GY741" s="21"/>
      <c r="GZ741" s="21"/>
      <c r="HA741" s="21"/>
      <c r="HB741" s="21"/>
      <c r="HC741" s="21"/>
      <c r="HD741" s="21"/>
      <c r="HE741" s="21"/>
      <c r="HF741" s="21"/>
      <c r="HG741" s="21"/>
      <c r="HH741" s="21"/>
      <c r="HI741" s="21"/>
      <c r="HJ741" s="21"/>
      <c r="HK741" s="21"/>
      <c r="HL741" s="21"/>
      <c r="HM741" s="21"/>
      <c r="HN741" s="21"/>
      <c r="HO741" s="21"/>
      <c r="HP741" s="21"/>
      <c r="HQ741" s="21"/>
      <c r="HR741" s="21"/>
      <c r="HS741" s="21"/>
      <c r="HT741" s="21"/>
      <c r="HU741" s="21"/>
      <c r="HV741" s="21"/>
      <c r="HW741" s="21"/>
      <c r="HX741" s="21"/>
      <c r="HY741" s="21"/>
      <c r="HZ741" s="21"/>
      <c r="IA741" s="21"/>
      <c r="IB741" s="21"/>
      <c r="IC741" s="21"/>
      <c r="ID741" s="21"/>
      <c r="IE741" s="21"/>
      <c r="IF741" s="21"/>
      <c r="IG741" s="21"/>
      <c r="IH741" s="21"/>
      <c r="II741" s="21"/>
      <c r="IJ741" s="21"/>
      <c r="IK741" s="21"/>
      <c r="IL741" s="21"/>
      <c r="IM741" s="21"/>
      <c r="IN741" s="21"/>
      <c r="IO741" s="21"/>
      <c r="IP741" s="21"/>
      <c r="IQ741" s="21"/>
      <c r="IR741" s="21"/>
      <c r="IS741" s="21"/>
      <c r="IT741" s="21"/>
      <c r="IU741" s="21"/>
      <c r="IV741" s="21"/>
      <c r="IW741" s="21"/>
      <c r="IX741" s="21"/>
      <c r="IY741" s="21"/>
      <c r="IZ741" s="21"/>
      <c r="JA741" s="21"/>
      <c r="JB741" s="21"/>
      <c r="JC741" s="21"/>
      <c r="JD741" s="21"/>
      <c r="JE741" s="21"/>
      <c r="JF741" s="21"/>
      <c r="JG741" s="21"/>
      <c r="JH741" s="21"/>
      <c r="JI741" s="21"/>
      <c r="JJ741" s="21"/>
      <c r="JK741" s="21"/>
      <c r="JL741" s="21"/>
      <c r="JM741" s="21"/>
      <c r="JN741" s="21"/>
      <c r="JO741" s="21"/>
      <c r="JP741" s="21"/>
      <c r="JQ741" s="21"/>
      <c r="JR741" s="21"/>
      <c r="JS741" s="21"/>
      <c r="JT741" s="21"/>
      <c r="JU741" s="21"/>
      <c r="JV741" s="21"/>
      <c r="JW741" s="21"/>
      <c r="JX741" s="21"/>
      <c r="JY741" s="21"/>
    </row>
    <row r="742" spans="1:285" ht="16.5" customHeight="1">
      <c r="A742" s="4329" t="s">
        <v>344</v>
      </c>
      <c r="B742" s="5">
        <f>C742/D742</f>
        <v>0.13513513513513514</v>
      </c>
      <c r="C742" s="1">
        <v>5</v>
      </c>
      <c r="D742" s="107">
        <v>37</v>
      </c>
      <c r="E742" s="4" t="s">
        <v>77</v>
      </c>
      <c r="F742" s="1" t="s">
        <v>77</v>
      </c>
      <c r="G742" s="1" t="s">
        <v>77</v>
      </c>
      <c r="H742" s="1" t="s">
        <v>77</v>
      </c>
      <c r="I742" s="1" t="s">
        <v>77</v>
      </c>
      <c r="J742" s="1" t="s">
        <v>77</v>
      </c>
      <c r="K742" s="38" t="s">
        <v>77</v>
      </c>
      <c r="L742" s="1" t="s">
        <v>77</v>
      </c>
      <c r="M742" s="1" t="s">
        <v>53</v>
      </c>
      <c r="N742" s="1" t="s">
        <v>77</v>
      </c>
      <c r="O742" s="1" t="s">
        <v>53</v>
      </c>
      <c r="P742" s="1" t="s">
        <v>77</v>
      </c>
      <c r="Q742" s="1" t="s">
        <v>77</v>
      </c>
      <c r="R742" s="1" t="s">
        <v>77</v>
      </c>
      <c r="S742" s="1" t="s">
        <v>77</v>
      </c>
      <c r="T742" s="1" t="s">
        <v>77</v>
      </c>
      <c r="U742" s="1" t="s">
        <v>77</v>
      </c>
      <c r="V742" s="1" t="s">
        <v>77</v>
      </c>
      <c r="W742" s="1" t="s">
        <v>77</v>
      </c>
      <c r="X742" s="1" t="s">
        <v>77</v>
      </c>
      <c r="Y742" s="1" t="s">
        <v>77</v>
      </c>
      <c r="Z742" s="1" t="s">
        <v>77</v>
      </c>
      <c r="AA742" s="1" t="s">
        <v>77</v>
      </c>
      <c r="AB742" s="1" t="s">
        <v>77</v>
      </c>
      <c r="AC742" s="1" t="s">
        <v>77</v>
      </c>
      <c r="AD742" s="1" t="s">
        <v>77</v>
      </c>
      <c r="AE742" s="1" t="s">
        <v>77</v>
      </c>
      <c r="AF742" s="1" t="s">
        <v>53</v>
      </c>
      <c r="AG742" s="1" t="s">
        <v>53</v>
      </c>
      <c r="AH742" s="1" t="s">
        <v>53</v>
      </c>
      <c r="AI742" s="1" t="s">
        <v>77</v>
      </c>
      <c r="AJ742" s="1" t="s">
        <v>77</v>
      </c>
      <c r="AK742" s="1" t="s">
        <v>77</v>
      </c>
      <c r="AL742" s="1" t="s">
        <v>77</v>
      </c>
      <c r="AM742" s="1" t="s">
        <v>77</v>
      </c>
      <c r="AN742" s="1" t="s">
        <v>77</v>
      </c>
      <c r="AO742" s="1" t="s">
        <v>77</v>
      </c>
      <c r="AP742" s="1" t="s">
        <v>77</v>
      </c>
      <c r="AQ742" s="1" t="s">
        <v>77</v>
      </c>
      <c r="AR742" s="120" t="s">
        <v>77</v>
      </c>
      <c r="AS742" s="21"/>
      <c r="AT742" s="21"/>
      <c r="AU742" s="21"/>
      <c r="AV742" s="21"/>
      <c r="AW742" s="21"/>
      <c r="AX742" s="21"/>
      <c r="AY742" s="21"/>
      <c r="AZ742" s="21"/>
      <c r="BA742" s="21"/>
      <c r="BB742" s="21"/>
      <c r="BC742" s="21"/>
      <c r="BD742" s="21"/>
      <c r="BE742" s="21"/>
      <c r="BF742" s="21"/>
      <c r="BG742" s="21"/>
      <c r="BH742" s="21"/>
      <c r="BI742" s="21"/>
      <c r="BJ742" s="21"/>
      <c r="BK742" s="21"/>
      <c r="BL742" s="21"/>
      <c r="BM742" s="21"/>
      <c r="BN742" s="21"/>
      <c r="BO742" s="21"/>
      <c r="BP742" s="21"/>
      <c r="BQ742" s="21"/>
      <c r="BR742" s="21"/>
      <c r="BS742" s="21"/>
      <c r="BT742" s="21"/>
      <c r="BU742" s="21"/>
      <c r="BV742" s="21"/>
      <c r="BW742" s="21"/>
      <c r="BX742" s="21"/>
      <c r="BY742" s="21"/>
      <c r="BZ742" s="21"/>
      <c r="CA742" s="21"/>
      <c r="CB742" s="21"/>
      <c r="CC742" s="21"/>
      <c r="CD742" s="21"/>
      <c r="CE742" s="21"/>
      <c r="CF742" s="21"/>
      <c r="CG742" s="21"/>
      <c r="CH742" s="21"/>
      <c r="CI742" s="21"/>
      <c r="CJ742" s="21"/>
      <c r="CK742" s="21"/>
      <c r="CL742" s="21"/>
      <c r="CM742" s="21"/>
      <c r="CN742" s="21"/>
      <c r="CO742" s="21"/>
      <c r="CP742" s="21"/>
      <c r="CQ742" s="21"/>
      <c r="CR742" s="21"/>
      <c r="CS742" s="21"/>
      <c r="CT742" s="21"/>
      <c r="CU742" s="21"/>
      <c r="CV742" s="21"/>
      <c r="CW742" s="21"/>
      <c r="CX742" s="21"/>
      <c r="CY742" s="21"/>
      <c r="CZ742" s="21"/>
      <c r="DA742" s="21"/>
      <c r="DB742" s="21"/>
      <c r="DC742" s="21"/>
      <c r="DD742" s="21"/>
      <c r="DE742" s="21"/>
      <c r="DF742" s="21"/>
      <c r="DG742" s="21"/>
      <c r="DH742" s="21"/>
      <c r="DI742" s="21"/>
      <c r="DJ742" s="21"/>
      <c r="DK742" s="21"/>
      <c r="DL742" s="21"/>
      <c r="DM742" s="21"/>
      <c r="DN742" s="21"/>
      <c r="DO742" s="21"/>
      <c r="DP742" s="21"/>
      <c r="DQ742" s="21"/>
      <c r="DR742" s="21"/>
      <c r="DS742" s="21"/>
      <c r="DT742" s="21"/>
      <c r="DU742" s="21"/>
      <c r="DV742" s="21"/>
      <c r="DW742" s="21"/>
      <c r="DX742" s="21"/>
      <c r="DY742" s="21"/>
      <c r="DZ742" s="21"/>
      <c r="EA742" s="21"/>
      <c r="EB742" s="21"/>
      <c r="EC742" s="21"/>
      <c r="ED742" s="21"/>
      <c r="EE742" s="21"/>
      <c r="EF742" s="21"/>
      <c r="EG742" s="21"/>
      <c r="EH742" s="21"/>
      <c r="EI742" s="21"/>
      <c r="EJ742" s="21"/>
      <c r="EK742" s="21"/>
      <c r="EL742" s="21"/>
      <c r="EM742" s="21"/>
      <c r="EN742" s="21"/>
      <c r="EO742" s="21"/>
      <c r="EP742" s="21"/>
      <c r="EQ742" s="21"/>
      <c r="ER742" s="21"/>
      <c r="ES742" s="21"/>
      <c r="ET742" s="21"/>
      <c r="EU742" s="21"/>
      <c r="EV742" s="21"/>
      <c r="EW742" s="21"/>
      <c r="EX742" s="21"/>
      <c r="EY742" s="21"/>
      <c r="EZ742" s="21"/>
      <c r="FA742" s="21"/>
      <c r="FB742" s="21"/>
      <c r="FC742" s="21"/>
      <c r="FD742" s="21"/>
      <c r="FE742" s="21"/>
      <c r="FF742" s="21"/>
      <c r="FG742" s="21"/>
      <c r="FH742" s="21"/>
      <c r="FI742" s="21"/>
      <c r="FJ742" s="21"/>
      <c r="FK742" s="21"/>
      <c r="FL742" s="21"/>
      <c r="FM742" s="21"/>
      <c r="FN742" s="21"/>
      <c r="FO742" s="21"/>
      <c r="FP742" s="21"/>
      <c r="FQ742" s="21"/>
      <c r="FR742" s="21"/>
      <c r="FS742" s="21"/>
      <c r="FT742" s="21"/>
      <c r="FU742" s="21"/>
      <c r="FV742" s="21"/>
      <c r="FW742" s="21"/>
      <c r="FX742" s="21"/>
      <c r="FY742" s="21"/>
      <c r="FZ742" s="21"/>
      <c r="GA742" s="21"/>
      <c r="GB742" s="21"/>
      <c r="GC742" s="21"/>
      <c r="GD742" s="21"/>
      <c r="GE742" s="21"/>
      <c r="GF742" s="21"/>
      <c r="GG742" s="21"/>
      <c r="GH742" s="21"/>
      <c r="GI742" s="21"/>
      <c r="GJ742" s="21"/>
      <c r="GK742" s="21"/>
      <c r="GL742" s="21"/>
      <c r="GM742" s="21"/>
      <c r="GN742" s="21"/>
      <c r="GO742" s="21"/>
      <c r="GP742" s="21"/>
      <c r="GQ742" s="21"/>
      <c r="GR742" s="21"/>
      <c r="GS742" s="21"/>
      <c r="GT742" s="21"/>
      <c r="GU742" s="21"/>
      <c r="GV742" s="21"/>
      <c r="GW742" s="21"/>
      <c r="GX742" s="21"/>
      <c r="GY742" s="21"/>
      <c r="GZ742" s="21"/>
      <c r="HA742" s="21"/>
      <c r="HB742" s="21"/>
      <c r="HC742" s="21"/>
      <c r="HD742" s="21"/>
      <c r="HE742" s="21"/>
      <c r="HF742" s="21"/>
      <c r="HG742" s="21"/>
      <c r="HH742" s="21"/>
      <c r="HI742" s="21"/>
      <c r="HJ742" s="21"/>
      <c r="HK742" s="21"/>
      <c r="HL742" s="21"/>
      <c r="HM742" s="21"/>
      <c r="HN742" s="21"/>
      <c r="HO742" s="21"/>
      <c r="HP742" s="21"/>
      <c r="HQ742" s="21"/>
      <c r="HR742" s="21"/>
      <c r="HS742" s="21"/>
      <c r="HT742" s="21"/>
      <c r="HU742" s="21"/>
      <c r="HV742" s="21"/>
      <c r="HW742" s="21"/>
      <c r="HX742" s="21"/>
      <c r="HY742" s="21"/>
      <c r="HZ742" s="21"/>
      <c r="IA742" s="21"/>
      <c r="IB742" s="21"/>
      <c r="IC742" s="21"/>
      <c r="ID742" s="21"/>
      <c r="IE742" s="21"/>
      <c r="IF742" s="21"/>
      <c r="IG742" s="21"/>
      <c r="IH742" s="21"/>
      <c r="II742" s="21"/>
      <c r="IJ742" s="21"/>
      <c r="IK742" s="21"/>
      <c r="IL742" s="21"/>
      <c r="IM742" s="21"/>
      <c r="IN742" s="21"/>
      <c r="IO742" s="21"/>
      <c r="IP742" s="21"/>
      <c r="IQ742" s="21"/>
      <c r="IR742" s="21"/>
      <c r="IS742" s="21"/>
      <c r="IT742" s="21"/>
      <c r="IU742" s="21"/>
      <c r="IV742" s="21"/>
      <c r="IW742" s="21"/>
      <c r="IX742" s="21"/>
      <c r="IY742" s="21"/>
      <c r="IZ742" s="21"/>
      <c r="JA742" s="21"/>
      <c r="JB742" s="21"/>
      <c r="JC742" s="21"/>
      <c r="JD742" s="21"/>
      <c r="JE742" s="21"/>
      <c r="JF742" s="21"/>
      <c r="JG742" s="21"/>
      <c r="JH742" s="21"/>
      <c r="JI742" s="21"/>
      <c r="JJ742" s="21"/>
      <c r="JK742" s="21"/>
      <c r="JL742" s="21"/>
      <c r="JM742" s="21"/>
      <c r="JN742" s="21"/>
      <c r="JO742" s="21"/>
      <c r="JP742" s="21"/>
      <c r="JQ742" s="21"/>
      <c r="JR742" s="21"/>
      <c r="JS742" s="21"/>
      <c r="JT742" s="21"/>
      <c r="JU742" s="21"/>
      <c r="JV742" s="21"/>
      <c r="JW742" s="21"/>
      <c r="JX742" s="21"/>
      <c r="JY742" s="21"/>
    </row>
    <row r="743" spans="1:285" ht="16.5" customHeight="1">
      <c r="A743" s="4329" t="s">
        <v>345</v>
      </c>
      <c r="B743" s="5">
        <f>C743/D743</f>
        <v>0.43243243243243246</v>
      </c>
      <c r="C743" s="1">
        <v>16</v>
      </c>
      <c r="D743" s="107">
        <v>37</v>
      </c>
      <c r="E743" s="4" t="s">
        <v>77</v>
      </c>
      <c r="F743" s="1" t="s">
        <v>77</v>
      </c>
      <c r="G743" s="1" t="s">
        <v>53</v>
      </c>
      <c r="H743" s="1" t="s">
        <v>77</v>
      </c>
      <c r="I743" s="1" t="s">
        <v>53</v>
      </c>
      <c r="J743" s="1" t="s">
        <v>77</v>
      </c>
      <c r="K743" s="38" t="s">
        <v>77</v>
      </c>
      <c r="L743" s="1" t="s">
        <v>53</v>
      </c>
      <c r="M743" s="1" t="s">
        <v>77</v>
      </c>
      <c r="N743" s="1" t="s">
        <v>53</v>
      </c>
      <c r="O743" s="1" t="s">
        <v>77</v>
      </c>
      <c r="P743" s="1" t="s">
        <v>77</v>
      </c>
      <c r="Q743" s="1" t="s">
        <v>53</v>
      </c>
      <c r="R743" s="1" t="s">
        <v>77</v>
      </c>
      <c r="S743" s="1" t="s">
        <v>77</v>
      </c>
      <c r="T743" s="1" t="s">
        <v>77</v>
      </c>
      <c r="U743" s="1" t="s">
        <v>53</v>
      </c>
      <c r="V743" s="1" t="s">
        <v>53</v>
      </c>
      <c r="W743" s="1" t="s">
        <v>53</v>
      </c>
      <c r="X743" s="1" t="s">
        <v>53</v>
      </c>
      <c r="Y743" s="1" t="s">
        <v>53</v>
      </c>
      <c r="Z743" s="1" t="s">
        <v>53</v>
      </c>
      <c r="AA743" s="1" t="s">
        <v>77</v>
      </c>
      <c r="AB743" s="1" t="s">
        <v>77</v>
      </c>
      <c r="AC743" s="1" t="s">
        <v>77</v>
      </c>
      <c r="AD743" s="1" t="s">
        <v>53</v>
      </c>
      <c r="AE743" s="1" t="s">
        <v>77</v>
      </c>
      <c r="AF743" s="1" t="s">
        <v>77</v>
      </c>
      <c r="AG743" s="1" t="s">
        <v>77</v>
      </c>
      <c r="AH743" s="1" t="s">
        <v>77</v>
      </c>
      <c r="AI743" s="1" t="s">
        <v>53</v>
      </c>
      <c r="AJ743" s="1" t="s">
        <v>53</v>
      </c>
      <c r="AK743" s="1" t="s">
        <v>53</v>
      </c>
      <c r="AL743" s="1" t="s">
        <v>77</v>
      </c>
      <c r="AM743" s="1" t="s">
        <v>77</v>
      </c>
      <c r="AN743" s="1" t="s">
        <v>77</v>
      </c>
      <c r="AO743" s="1" t="s">
        <v>77</v>
      </c>
      <c r="AP743" s="1" t="s">
        <v>53</v>
      </c>
      <c r="AQ743" s="1" t="s">
        <v>77</v>
      </c>
      <c r="AR743" s="120" t="s">
        <v>77</v>
      </c>
      <c r="AS743" s="21"/>
      <c r="AT743" s="21"/>
      <c r="AU743" s="21"/>
      <c r="AV743" s="21"/>
      <c r="AW743" s="21"/>
      <c r="AX743" s="21"/>
      <c r="AY743" s="21"/>
      <c r="AZ743" s="21"/>
      <c r="BA743" s="21"/>
      <c r="BB743" s="21"/>
      <c r="BC743" s="21"/>
      <c r="BD743" s="21"/>
      <c r="BE743" s="21"/>
      <c r="BF743" s="21"/>
      <c r="BG743" s="21"/>
      <c r="BH743" s="21"/>
      <c r="BI743" s="21"/>
      <c r="BJ743" s="21"/>
      <c r="BK743" s="21"/>
      <c r="BL743" s="21"/>
      <c r="BM743" s="21"/>
      <c r="BN743" s="21"/>
      <c r="BO743" s="21"/>
      <c r="BP743" s="21"/>
      <c r="BQ743" s="21"/>
      <c r="BR743" s="21"/>
      <c r="BS743" s="21"/>
      <c r="BT743" s="21"/>
      <c r="BU743" s="21"/>
      <c r="BV743" s="21"/>
      <c r="BW743" s="21"/>
      <c r="BX743" s="21"/>
      <c r="BY743" s="21"/>
      <c r="BZ743" s="21"/>
      <c r="CA743" s="21"/>
      <c r="CB743" s="21"/>
      <c r="CC743" s="21"/>
      <c r="CD743" s="21"/>
      <c r="CE743" s="21"/>
      <c r="CF743" s="21"/>
      <c r="CG743" s="21"/>
      <c r="CH743" s="21"/>
      <c r="CI743" s="21"/>
      <c r="CJ743" s="21"/>
      <c r="CK743" s="21"/>
      <c r="CL743" s="21"/>
      <c r="CM743" s="21"/>
      <c r="CN743" s="21"/>
      <c r="CO743" s="21"/>
      <c r="CP743" s="21"/>
      <c r="CQ743" s="21"/>
      <c r="CR743" s="21"/>
      <c r="CS743" s="21"/>
      <c r="CT743" s="21"/>
      <c r="CU743" s="21"/>
      <c r="CV743" s="21"/>
      <c r="CW743" s="21"/>
      <c r="CX743" s="21"/>
      <c r="CY743" s="21"/>
      <c r="CZ743" s="21"/>
      <c r="DA743" s="21"/>
      <c r="DB743" s="21"/>
      <c r="DC743" s="21"/>
      <c r="DD743" s="21"/>
      <c r="DE743" s="21"/>
      <c r="DF743" s="21"/>
      <c r="DG743" s="21"/>
      <c r="DH743" s="21"/>
      <c r="DI743" s="21"/>
      <c r="DJ743" s="21"/>
      <c r="DK743" s="21"/>
      <c r="DL743" s="21"/>
      <c r="DM743" s="21"/>
      <c r="DN743" s="21"/>
      <c r="DO743" s="21"/>
      <c r="DP743" s="21"/>
      <c r="DQ743" s="21"/>
      <c r="DR743" s="21"/>
      <c r="DS743" s="21"/>
      <c r="DT743" s="21"/>
      <c r="DU743" s="21"/>
      <c r="DV743" s="21"/>
      <c r="DW743" s="21"/>
      <c r="DX743" s="21"/>
      <c r="DY743" s="21"/>
      <c r="DZ743" s="21"/>
      <c r="EA743" s="21"/>
      <c r="EB743" s="21"/>
      <c r="EC743" s="21"/>
      <c r="ED743" s="21"/>
      <c r="EE743" s="21"/>
      <c r="EF743" s="21"/>
      <c r="EG743" s="21"/>
      <c r="EH743" s="21"/>
      <c r="EI743" s="21"/>
      <c r="EJ743" s="21"/>
      <c r="EK743" s="21"/>
      <c r="EL743" s="21"/>
      <c r="EM743" s="21"/>
      <c r="EN743" s="21"/>
      <c r="EO743" s="21"/>
      <c r="EP743" s="21"/>
      <c r="EQ743" s="21"/>
      <c r="ER743" s="21"/>
      <c r="ES743" s="21"/>
      <c r="ET743" s="21"/>
      <c r="EU743" s="21"/>
      <c r="EV743" s="21"/>
      <c r="EW743" s="21"/>
      <c r="EX743" s="21"/>
      <c r="EY743" s="21"/>
      <c r="EZ743" s="21"/>
      <c r="FA743" s="21"/>
      <c r="FB743" s="21"/>
      <c r="FC743" s="21"/>
      <c r="FD743" s="21"/>
      <c r="FE743" s="21"/>
      <c r="FF743" s="21"/>
      <c r="FG743" s="21"/>
      <c r="FH743" s="21"/>
      <c r="FI743" s="21"/>
      <c r="FJ743" s="21"/>
      <c r="FK743" s="21"/>
      <c r="FL743" s="21"/>
      <c r="FM743" s="21"/>
      <c r="FN743" s="21"/>
      <c r="FO743" s="21"/>
      <c r="FP743" s="21"/>
      <c r="FQ743" s="21"/>
      <c r="FR743" s="21"/>
      <c r="FS743" s="21"/>
      <c r="FT743" s="21"/>
      <c r="FU743" s="21"/>
      <c r="FV743" s="21"/>
      <c r="FW743" s="21"/>
      <c r="FX743" s="21"/>
      <c r="FY743" s="21"/>
      <c r="FZ743" s="21"/>
      <c r="GA743" s="21"/>
      <c r="GB743" s="21"/>
      <c r="GC743" s="21"/>
      <c r="GD743" s="21"/>
      <c r="GE743" s="21"/>
      <c r="GF743" s="21"/>
      <c r="GG743" s="21"/>
      <c r="GH743" s="21"/>
      <c r="GI743" s="21"/>
      <c r="GJ743" s="21"/>
      <c r="GK743" s="21"/>
      <c r="GL743" s="21"/>
      <c r="GM743" s="21"/>
      <c r="GN743" s="21"/>
      <c r="GO743" s="21"/>
      <c r="GP743" s="21"/>
      <c r="GQ743" s="21"/>
      <c r="GR743" s="21"/>
      <c r="GS743" s="21"/>
      <c r="GT743" s="21"/>
      <c r="GU743" s="21"/>
      <c r="GV743" s="21"/>
      <c r="GW743" s="21"/>
      <c r="GX743" s="21"/>
      <c r="GY743" s="21"/>
      <c r="GZ743" s="21"/>
      <c r="HA743" s="21"/>
      <c r="HB743" s="21"/>
      <c r="HC743" s="21"/>
      <c r="HD743" s="21"/>
      <c r="HE743" s="21"/>
      <c r="HF743" s="21"/>
      <c r="HG743" s="21"/>
      <c r="HH743" s="21"/>
      <c r="HI743" s="21"/>
      <c r="HJ743" s="21"/>
      <c r="HK743" s="21"/>
      <c r="HL743" s="21"/>
      <c r="HM743" s="21"/>
      <c r="HN743" s="21"/>
      <c r="HO743" s="21"/>
      <c r="HP743" s="21"/>
      <c r="HQ743" s="21"/>
      <c r="HR743" s="21"/>
      <c r="HS743" s="21"/>
      <c r="HT743" s="21"/>
      <c r="HU743" s="21"/>
      <c r="HV743" s="21"/>
      <c r="HW743" s="21"/>
      <c r="HX743" s="21"/>
      <c r="HY743" s="21"/>
      <c r="HZ743" s="21"/>
      <c r="IA743" s="21"/>
      <c r="IB743" s="21"/>
      <c r="IC743" s="21"/>
      <c r="ID743" s="21"/>
      <c r="IE743" s="21"/>
      <c r="IF743" s="21"/>
      <c r="IG743" s="21"/>
      <c r="IH743" s="21"/>
      <c r="II743" s="21"/>
      <c r="IJ743" s="21"/>
      <c r="IK743" s="21"/>
      <c r="IL743" s="21"/>
      <c r="IM743" s="21"/>
      <c r="IN743" s="21"/>
      <c r="IO743" s="21"/>
      <c r="IP743" s="21"/>
      <c r="IQ743" s="21"/>
      <c r="IR743" s="21"/>
      <c r="IS743" s="21"/>
      <c r="IT743" s="21"/>
      <c r="IU743" s="21"/>
      <c r="IV743" s="21"/>
      <c r="IW743" s="21"/>
      <c r="IX743" s="21"/>
      <c r="IY743" s="21"/>
      <c r="IZ743" s="21"/>
      <c r="JA743" s="21"/>
      <c r="JB743" s="21"/>
      <c r="JC743" s="21"/>
      <c r="JD743" s="21"/>
      <c r="JE743" s="21"/>
      <c r="JF743" s="21"/>
      <c r="JG743" s="21"/>
      <c r="JH743" s="21"/>
      <c r="JI743" s="21"/>
      <c r="JJ743" s="21"/>
      <c r="JK743" s="21"/>
      <c r="JL743" s="21"/>
      <c r="JM743" s="21"/>
      <c r="JN743" s="21"/>
      <c r="JO743" s="21"/>
      <c r="JP743" s="21"/>
      <c r="JQ743" s="21"/>
      <c r="JR743" s="21"/>
      <c r="JS743" s="21"/>
      <c r="JT743" s="21"/>
      <c r="JU743" s="21"/>
      <c r="JV743" s="21"/>
      <c r="JW743" s="21"/>
      <c r="JX743" s="21"/>
      <c r="JY743" s="21"/>
    </row>
    <row r="744" spans="1:285" ht="16.5" customHeight="1">
      <c r="A744" s="4329" t="s">
        <v>346</v>
      </c>
      <c r="B744" s="5">
        <f>C744/D744</f>
        <v>8.1081081081081086E-2</v>
      </c>
      <c r="C744" s="1">
        <v>3</v>
      </c>
      <c r="D744" s="107">
        <v>37</v>
      </c>
      <c r="E744" s="4" t="s">
        <v>77</v>
      </c>
      <c r="F744" s="1" t="s">
        <v>77</v>
      </c>
      <c r="G744" s="1" t="s">
        <v>77</v>
      </c>
      <c r="H744" s="1" t="s">
        <v>77</v>
      </c>
      <c r="I744" s="1" t="s">
        <v>77</v>
      </c>
      <c r="J744" s="1" t="s">
        <v>77</v>
      </c>
      <c r="K744" s="38" t="s">
        <v>77</v>
      </c>
      <c r="L744" s="1" t="s">
        <v>77</v>
      </c>
      <c r="M744" s="1" t="s">
        <v>77</v>
      </c>
      <c r="N744" s="1" t="s">
        <v>77</v>
      </c>
      <c r="O744" s="1" t="s">
        <v>77</v>
      </c>
      <c r="P744" s="1" t="s">
        <v>77</v>
      </c>
      <c r="Q744" s="1" t="s">
        <v>77</v>
      </c>
      <c r="R744" s="1" t="s">
        <v>77</v>
      </c>
      <c r="S744" s="1" t="s">
        <v>77</v>
      </c>
      <c r="T744" s="1" t="s">
        <v>53</v>
      </c>
      <c r="U744" s="1" t="s">
        <v>77</v>
      </c>
      <c r="V744" s="1" t="s">
        <v>77</v>
      </c>
      <c r="W744" s="1" t="s">
        <v>77</v>
      </c>
      <c r="X744" s="1" t="s">
        <v>77</v>
      </c>
      <c r="Y744" s="1" t="s">
        <v>77</v>
      </c>
      <c r="Z744" s="1" t="s">
        <v>77</v>
      </c>
      <c r="AA744" s="1" t="s">
        <v>77</v>
      </c>
      <c r="AB744" s="1" t="s">
        <v>77</v>
      </c>
      <c r="AC744" s="1" t="s">
        <v>53</v>
      </c>
      <c r="AD744" s="1" t="s">
        <v>77</v>
      </c>
      <c r="AE744" s="1" t="s">
        <v>77</v>
      </c>
      <c r="AF744" s="1" t="s">
        <v>77</v>
      </c>
      <c r="AG744" s="1" t="s">
        <v>77</v>
      </c>
      <c r="AH744" s="1" t="s">
        <v>77</v>
      </c>
      <c r="AI744" s="1" t="s">
        <v>77</v>
      </c>
      <c r="AJ744" s="1" t="s">
        <v>77</v>
      </c>
      <c r="AK744" s="1" t="s">
        <v>77</v>
      </c>
      <c r="AL744" s="1" t="s">
        <v>53</v>
      </c>
      <c r="AM744" s="1" t="s">
        <v>77</v>
      </c>
      <c r="AN744" s="1" t="s">
        <v>77</v>
      </c>
      <c r="AO744" s="1" t="s">
        <v>77</v>
      </c>
      <c r="AP744" s="1" t="s">
        <v>77</v>
      </c>
      <c r="AQ744" s="1" t="s">
        <v>77</v>
      </c>
      <c r="AR744" s="120" t="s">
        <v>77</v>
      </c>
      <c r="AS744" s="21"/>
      <c r="AT744" s="21"/>
      <c r="AU744" s="21"/>
      <c r="AV744" s="21"/>
      <c r="AW744" s="21"/>
      <c r="AX744" s="21"/>
      <c r="AY744" s="21"/>
      <c r="AZ744" s="21"/>
      <c r="BA744" s="21"/>
      <c r="BB744" s="21"/>
      <c r="BC744" s="21"/>
      <c r="BD744" s="21"/>
      <c r="BE744" s="21"/>
      <c r="BF744" s="21"/>
      <c r="BG744" s="21"/>
      <c r="BH744" s="21"/>
      <c r="BI744" s="21"/>
      <c r="BJ744" s="21"/>
      <c r="BK744" s="21"/>
      <c r="BL744" s="21"/>
      <c r="BM744" s="21"/>
      <c r="BN744" s="21"/>
      <c r="BO744" s="21"/>
      <c r="BP744" s="21"/>
      <c r="BQ744" s="21"/>
      <c r="BR744" s="21"/>
      <c r="BS744" s="21"/>
      <c r="BT744" s="21"/>
      <c r="BU744" s="21"/>
      <c r="BV744" s="21"/>
      <c r="BW744" s="21"/>
      <c r="BX744" s="21"/>
      <c r="BY744" s="21"/>
      <c r="BZ744" s="21"/>
      <c r="CA744" s="21"/>
      <c r="CB744" s="21"/>
      <c r="CC744" s="21"/>
      <c r="CD744" s="21"/>
      <c r="CE744" s="21"/>
      <c r="CF744" s="21"/>
      <c r="CG744" s="21"/>
      <c r="CH744" s="21"/>
      <c r="CI744" s="21"/>
      <c r="CJ744" s="21"/>
      <c r="CK744" s="21"/>
      <c r="CL744" s="21"/>
      <c r="CM744" s="21"/>
      <c r="CN744" s="21"/>
      <c r="CO744" s="21"/>
      <c r="CP744" s="21"/>
      <c r="CQ744" s="21"/>
      <c r="CR744" s="21"/>
      <c r="CS744" s="21"/>
      <c r="CT744" s="21"/>
      <c r="CU744" s="21"/>
      <c r="CV744" s="21"/>
      <c r="CW744" s="21"/>
      <c r="CX744" s="21"/>
      <c r="CY744" s="21"/>
      <c r="CZ744" s="21"/>
      <c r="DA744" s="21"/>
      <c r="DB744" s="21"/>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H744" s="21"/>
      <c r="EI744" s="21"/>
      <c r="EJ744" s="21"/>
      <c r="EK744" s="21"/>
      <c r="EL744" s="21"/>
      <c r="EM744" s="21"/>
      <c r="EN744" s="21"/>
      <c r="EO744" s="21"/>
      <c r="EP744" s="21"/>
      <c r="EQ744" s="21"/>
      <c r="ER744" s="21"/>
      <c r="ES744" s="21"/>
      <c r="ET744" s="21"/>
      <c r="EU744" s="21"/>
      <c r="EV744" s="21"/>
      <c r="EW744" s="21"/>
      <c r="EX744" s="21"/>
      <c r="EY744" s="21"/>
      <c r="EZ744" s="21"/>
      <c r="FA744" s="21"/>
      <c r="FB744" s="21"/>
      <c r="FC744" s="21"/>
      <c r="FD744" s="21"/>
      <c r="FE744" s="21"/>
      <c r="FF744" s="21"/>
      <c r="FG744" s="21"/>
      <c r="FH744" s="21"/>
      <c r="FI744" s="21"/>
      <c r="FJ744" s="21"/>
      <c r="FK744" s="21"/>
      <c r="FL744" s="21"/>
      <c r="FM744" s="21"/>
      <c r="FN744" s="21"/>
      <c r="FO744" s="21"/>
      <c r="FP744" s="21"/>
      <c r="FQ744" s="21"/>
      <c r="FR744" s="21"/>
      <c r="FS744" s="21"/>
      <c r="FT744" s="21"/>
      <c r="FU744" s="21"/>
      <c r="FV744" s="21"/>
      <c r="FW744" s="21"/>
      <c r="FX744" s="21"/>
      <c r="FY744" s="21"/>
      <c r="FZ744" s="21"/>
      <c r="GA744" s="21"/>
      <c r="GB744" s="21"/>
      <c r="GC744" s="21"/>
      <c r="GD744" s="21"/>
      <c r="GE744" s="21"/>
      <c r="GF744" s="21"/>
      <c r="GG744" s="21"/>
      <c r="GH744" s="21"/>
      <c r="GI744" s="21"/>
      <c r="GJ744" s="21"/>
      <c r="GK744" s="21"/>
      <c r="GL744" s="21"/>
      <c r="GM744" s="21"/>
      <c r="GN744" s="21"/>
      <c r="GO744" s="21"/>
      <c r="GP744" s="21"/>
      <c r="GQ744" s="21"/>
      <c r="GR744" s="21"/>
      <c r="GS744" s="21"/>
      <c r="GT744" s="21"/>
      <c r="GU744" s="21"/>
      <c r="GV744" s="21"/>
      <c r="GW744" s="21"/>
      <c r="GX744" s="21"/>
      <c r="GY744" s="21"/>
      <c r="GZ744" s="21"/>
      <c r="HA744" s="21"/>
      <c r="HB744" s="21"/>
      <c r="HC744" s="21"/>
      <c r="HD744" s="21"/>
      <c r="HE744" s="21"/>
      <c r="HF744" s="21"/>
      <c r="HG744" s="21"/>
      <c r="HH744" s="21"/>
      <c r="HI744" s="21"/>
      <c r="HJ744" s="21"/>
      <c r="HK744" s="21"/>
      <c r="HL744" s="21"/>
      <c r="HM744" s="21"/>
      <c r="HN744" s="21"/>
      <c r="HO744" s="21"/>
      <c r="HP744" s="21"/>
      <c r="HQ744" s="21"/>
      <c r="HR744" s="21"/>
      <c r="HS744" s="21"/>
      <c r="HT744" s="21"/>
      <c r="HU744" s="21"/>
      <c r="HV744" s="21"/>
      <c r="HW744" s="21"/>
      <c r="HX744" s="21"/>
      <c r="HY744" s="21"/>
      <c r="HZ744" s="21"/>
      <c r="IA744" s="21"/>
      <c r="IB744" s="21"/>
      <c r="IC744" s="21"/>
      <c r="ID744" s="21"/>
      <c r="IE744" s="21"/>
      <c r="IF744" s="21"/>
      <c r="IG744" s="21"/>
      <c r="IH744" s="21"/>
      <c r="II744" s="21"/>
      <c r="IJ744" s="21"/>
      <c r="IK744" s="21"/>
      <c r="IL744" s="21"/>
      <c r="IM744" s="21"/>
      <c r="IN744" s="21"/>
      <c r="IO744" s="21"/>
      <c r="IP744" s="21"/>
      <c r="IQ744" s="21"/>
      <c r="IR744" s="21"/>
      <c r="IS744" s="21"/>
      <c r="IT744" s="21"/>
      <c r="IU744" s="21"/>
      <c r="IV744" s="21"/>
      <c r="IW744" s="21"/>
      <c r="IX744" s="21"/>
      <c r="IY744" s="21"/>
      <c r="IZ744" s="21"/>
      <c r="JA744" s="21"/>
      <c r="JB744" s="21"/>
      <c r="JC744" s="21"/>
      <c r="JD744" s="21"/>
      <c r="JE744" s="21"/>
      <c r="JF744" s="21"/>
      <c r="JG744" s="21"/>
      <c r="JH744" s="21"/>
      <c r="JI744" s="21"/>
      <c r="JJ744" s="21"/>
      <c r="JK744" s="21"/>
      <c r="JL744" s="21"/>
      <c r="JM744" s="21"/>
      <c r="JN744" s="21"/>
      <c r="JO744" s="21"/>
      <c r="JP744" s="21"/>
      <c r="JQ744" s="21"/>
      <c r="JR744" s="21"/>
      <c r="JS744" s="21"/>
      <c r="JT744" s="21"/>
      <c r="JU744" s="21"/>
      <c r="JV744" s="21"/>
      <c r="JW744" s="21"/>
      <c r="JX744" s="21"/>
      <c r="JY744" s="21"/>
    </row>
    <row r="745" spans="1:285" ht="16.5" customHeight="1">
      <c r="A745" s="4372" t="s">
        <v>118</v>
      </c>
      <c r="B745" s="4397"/>
      <c r="C745" s="1389"/>
      <c r="D745" s="121"/>
      <c r="E745" s="44"/>
      <c r="F745" s="44"/>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c r="AG745" s="44"/>
      <c r="AH745" s="44"/>
      <c r="AI745" s="44"/>
      <c r="AJ745" s="44"/>
      <c r="AK745" s="44"/>
      <c r="AL745" s="44"/>
      <c r="AM745" s="44"/>
      <c r="AN745" s="44"/>
      <c r="AO745" s="44"/>
      <c r="AP745" s="44"/>
      <c r="AQ745" s="44"/>
      <c r="AR745" s="124"/>
      <c r="AS745" s="21"/>
      <c r="AT745" s="21"/>
      <c r="AU745" s="21"/>
      <c r="AV745" s="21"/>
      <c r="AW745" s="21"/>
      <c r="AX745" s="21"/>
      <c r="AY745" s="21"/>
      <c r="AZ745" s="21"/>
      <c r="BA745" s="21"/>
      <c r="BB745" s="21"/>
      <c r="BC745" s="21"/>
      <c r="BD745" s="21"/>
      <c r="BE745" s="21"/>
      <c r="BF745" s="21"/>
      <c r="BG745" s="21"/>
      <c r="BH745" s="21"/>
      <c r="BI745" s="21"/>
      <c r="BJ745" s="21"/>
      <c r="BK745" s="21"/>
      <c r="BL745" s="21"/>
      <c r="BM745" s="21"/>
      <c r="BN745" s="21"/>
      <c r="BO745" s="21"/>
      <c r="BP745" s="21"/>
      <c r="BQ745" s="21"/>
      <c r="BR745" s="21"/>
      <c r="BS745" s="21"/>
      <c r="BT745" s="21"/>
      <c r="BU745" s="21"/>
      <c r="BV745" s="21"/>
      <c r="BW745" s="21"/>
      <c r="BX745" s="21"/>
      <c r="BY745" s="21"/>
      <c r="BZ745" s="21"/>
      <c r="CA745" s="21"/>
      <c r="CB745" s="21"/>
      <c r="CC745" s="21"/>
      <c r="CD745" s="21"/>
      <c r="CE745" s="21"/>
      <c r="CF745" s="21"/>
      <c r="CG745" s="21"/>
      <c r="CH745" s="21"/>
      <c r="CI745" s="21"/>
      <c r="CJ745" s="21"/>
      <c r="CK745" s="21"/>
      <c r="CL745" s="21"/>
      <c r="CM745" s="21"/>
      <c r="CN745" s="21"/>
      <c r="CO745" s="21"/>
      <c r="CP745" s="21"/>
      <c r="CQ745" s="21"/>
      <c r="CR745" s="21"/>
      <c r="CS745" s="21"/>
      <c r="CT745" s="21"/>
      <c r="CU745" s="21"/>
      <c r="CV745" s="21"/>
      <c r="CW745" s="21"/>
      <c r="CX745" s="21"/>
      <c r="CY745" s="21"/>
      <c r="CZ745" s="21"/>
      <c r="DA745" s="21"/>
      <c r="DB745" s="21"/>
      <c r="DC745" s="21"/>
      <c r="DD745" s="21"/>
      <c r="DE745" s="21"/>
      <c r="DF745" s="21"/>
      <c r="DG745" s="21"/>
      <c r="DH745" s="21"/>
      <c r="DI745" s="21"/>
      <c r="DJ745" s="21"/>
      <c r="DK745" s="21"/>
      <c r="DL745" s="21"/>
      <c r="DM745" s="21"/>
      <c r="DN745" s="21"/>
      <c r="DO745" s="21"/>
      <c r="DP745" s="21"/>
      <c r="DQ745" s="21"/>
      <c r="DR745" s="21"/>
      <c r="DS745" s="21"/>
      <c r="DT745" s="21"/>
      <c r="DU745" s="21"/>
      <c r="DV745" s="21"/>
      <c r="DW745" s="21"/>
      <c r="DX745" s="21"/>
      <c r="DY745" s="21"/>
      <c r="DZ745" s="21"/>
      <c r="EA745" s="21"/>
      <c r="EB745" s="21"/>
      <c r="EC745" s="21"/>
      <c r="ED745" s="21"/>
      <c r="EE745" s="21"/>
      <c r="EF745" s="21"/>
      <c r="EG745" s="21"/>
      <c r="EH745" s="21"/>
      <c r="EI745" s="21"/>
      <c r="EJ745" s="21"/>
      <c r="EK745" s="21"/>
      <c r="EL745" s="21"/>
      <c r="EM745" s="21"/>
      <c r="EN745" s="21"/>
      <c r="EO745" s="21"/>
      <c r="EP745" s="21"/>
      <c r="EQ745" s="21"/>
      <c r="ER745" s="21"/>
      <c r="ES745" s="21"/>
      <c r="ET745" s="21"/>
      <c r="EU745" s="21"/>
      <c r="EV745" s="21"/>
      <c r="EW745" s="21"/>
      <c r="EX745" s="21"/>
      <c r="EY745" s="21"/>
      <c r="EZ745" s="21"/>
      <c r="FA745" s="21"/>
      <c r="FB745" s="21"/>
      <c r="FC745" s="21"/>
      <c r="FD745" s="21"/>
      <c r="FE745" s="21"/>
      <c r="FF745" s="21"/>
      <c r="FG745" s="21"/>
      <c r="FH745" s="21"/>
      <c r="FI745" s="21"/>
      <c r="FJ745" s="21"/>
      <c r="FK745" s="21"/>
      <c r="FL745" s="21"/>
      <c r="FM745" s="21"/>
      <c r="FN745" s="21"/>
      <c r="FO745" s="21"/>
      <c r="FP745" s="21"/>
      <c r="FQ745" s="21"/>
      <c r="FR745" s="21"/>
      <c r="FS745" s="21"/>
      <c r="FT745" s="21"/>
      <c r="FU745" s="21"/>
      <c r="FV745" s="21"/>
      <c r="FW745" s="21"/>
      <c r="FX745" s="21"/>
      <c r="FY745" s="21"/>
      <c r="FZ745" s="21"/>
      <c r="GA745" s="21"/>
      <c r="GB745" s="21"/>
      <c r="GC745" s="21"/>
      <c r="GD745" s="21"/>
      <c r="GE745" s="21"/>
      <c r="GF745" s="21"/>
      <c r="GG745" s="21"/>
      <c r="GH745" s="21"/>
      <c r="GI745" s="21"/>
      <c r="GJ745" s="21"/>
      <c r="GK745" s="21"/>
      <c r="GL745" s="21"/>
      <c r="GM745" s="21"/>
      <c r="GN745" s="21"/>
      <c r="GO745" s="21"/>
      <c r="GP745" s="21"/>
      <c r="GQ745" s="21"/>
      <c r="GR745" s="21"/>
      <c r="GS745" s="21"/>
      <c r="GT745" s="21"/>
      <c r="GU745" s="21"/>
      <c r="GV745" s="21"/>
      <c r="GW745" s="21"/>
      <c r="GX745" s="21"/>
      <c r="GY745" s="21"/>
      <c r="GZ745" s="21"/>
      <c r="HA745" s="21"/>
      <c r="HB745" s="21"/>
      <c r="HC745" s="21"/>
      <c r="HD745" s="21"/>
      <c r="HE745" s="21"/>
      <c r="HF745" s="21"/>
      <c r="HG745" s="21"/>
      <c r="HH745" s="21"/>
      <c r="HI745" s="21"/>
      <c r="HJ745" s="21"/>
      <c r="HK745" s="21"/>
      <c r="HL745" s="21"/>
      <c r="HM745" s="21"/>
      <c r="HN745" s="21"/>
      <c r="HO745" s="21"/>
      <c r="HP745" s="21"/>
      <c r="HQ745" s="21"/>
      <c r="HR745" s="21"/>
      <c r="HS745" s="21"/>
      <c r="HT745" s="21"/>
      <c r="HU745" s="21"/>
      <c r="HV745" s="21"/>
      <c r="HW745" s="21"/>
      <c r="HX745" s="21"/>
      <c r="HY745" s="21"/>
      <c r="HZ745" s="21"/>
      <c r="IA745" s="21"/>
      <c r="IB745" s="21"/>
      <c r="IC745" s="21"/>
      <c r="ID745" s="21"/>
      <c r="IE745" s="21"/>
      <c r="IF745" s="21"/>
      <c r="IG745" s="21"/>
      <c r="IH745" s="21"/>
      <c r="II745" s="21"/>
      <c r="IJ745" s="21"/>
      <c r="IK745" s="21"/>
      <c r="IL745" s="21"/>
      <c r="IM745" s="21"/>
      <c r="IN745" s="21"/>
      <c r="IO745" s="21"/>
      <c r="IP745" s="21"/>
      <c r="IQ745" s="21"/>
      <c r="IR745" s="21"/>
      <c r="IS745" s="21"/>
      <c r="IT745" s="21"/>
      <c r="IU745" s="21"/>
      <c r="IV745" s="21"/>
      <c r="IW745" s="21"/>
      <c r="IX745" s="21"/>
      <c r="IY745" s="21"/>
      <c r="IZ745" s="21"/>
      <c r="JA745" s="21"/>
      <c r="JB745" s="21"/>
      <c r="JC745" s="21"/>
      <c r="JD745" s="21"/>
      <c r="JE745" s="21"/>
      <c r="JF745" s="21"/>
      <c r="JG745" s="21"/>
      <c r="JH745" s="21"/>
      <c r="JI745" s="21"/>
      <c r="JJ745" s="21"/>
      <c r="JK745" s="21"/>
      <c r="JL745" s="21"/>
      <c r="JM745" s="21"/>
      <c r="JN745" s="21"/>
      <c r="JO745" s="21"/>
      <c r="JP745" s="21"/>
      <c r="JQ745" s="21"/>
      <c r="JR745" s="21"/>
      <c r="JS745" s="21"/>
      <c r="JT745" s="21"/>
      <c r="JU745" s="21"/>
      <c r="JV745" s="21"/>
      <c r="JW745" s="21"/>
      <c r="JX745" s="21"/>
      <c r="JY745" s="21"/>
    </row>
    <row r="746" spans="1:285" ht="16.5" customHeight="1">
      <c r="A746" s="4329" t="s">
        <v>343</v>
      </c>
      <c r="B746" s="5">
        <f>C746/D746</f>
        <v>0.24324324324324326</v>
      </c>
      <c r="C746" s="1">
        <v>9</v>
      </c>
      <c r="D746" s="107">
        <v>37</v>
      </c>
      <c r="E746" s="4" t="s">
        <v>77</v>
      </c>
      <c r="F746" s="1" t="s">
        <v>77</v>
      </c>
      <c r="G746" s="1" t="s">
        <v>77</v>
      </c>
      <c r="H746" s="1" t="s">
        <v>53</v>
      </c>
      <c r="I746" s="1" t="s">
        <v>77</v>
      </c>
      <c r="J746" s="1" t="s">
        <v>53</v>
      </c>
      <c r="K746" s="38" t="s">
        <v>77</v>
      </c>
      <c r="L746" s="1" t="s">
        <v>77</v>
      </c>
      <c r="M746" s="1" t="s">
        <v>77</v>
      </c>
      <c r="N746" s="1" t="s">
        <v>77</v>
      </c>
      <c r="O746" s="1" t="s">
        <v>77</v>
      </c>
      <c r="P746" s="1" t="s">
        <v>77</v>
      </c>
      <c r="Q746" s="1" t="s">
        <v>77</v>
      </c>
      <c r="R746" s="1" t="s">
        <v>77</v>
      </c>
      <c r="S746" s="1" t="s">
        <v>77</v>
      </c>
      <c r="T746" s="1" t="s">
        <v>77</v>
      </c>
      <c r="U746" s="1" t="s">
        <v>77</v>
      </c>
      <c r="V746" s="1" t="s">
        <v>77</v>
      </c>
      <c r="W746" s="1" t="s">
        <v>77</v>
      </c>
      <c r="X746" s="1" t="s">
        <v>77</v>
      </c>
      <c r="Y746" s="1" t="s">
        <v>77</v>
      </c>
      <c r="Z746" s="1" t="s">
        <v>77</v>
      </c>
      <c r="AA746" s="1" t="s">
        <v>77</v>
      </c>
      <c r="AB746" s="1" t="s">
        <v>77</v>
      </c>
      <c r="AC746" s="1" t="s">
        <v>77</v>
      </c>
      <c r="AD746" s="1" t="s">
        <v>77</v>
      </c>
      <c r="AE746" s="1" t="s">
        <v>53</v>
      </c>
      <c r="AF746" s="1" t="s">
        <v>77</v>
      </c>
      <c r="AG746" s="1" t="s">
        <v>53</v>
      </c>
      <c r="AH746" s="1" t="s">
        <v>77</v>
      </c>
      <c r="AI746" s="1" t="s">
        <v>77</v>
      </c>
      <c r="AJ746" s="1" t="s">
        <v>77</v>
      </c>
      <c r="AK746" s="1" t="s">
        <v>77</v>
      </c>
      <c r="AL746" s="1" t="s">
        <v>77</v>
      </c>
      <c r="AM746" s="1" t="s">
        <v>53</v>
      </c>
      <c r="AN746" s="1" t="s">
        <v>77</v>
      </c>
      <c r="AO746" s="1" t="s">
        <v>53</v>
      </c>
      <c r="AP746" s="1" t="s">
        <v>77</v>
      </c>
      <c r="AQ746" s="1" t="s">
        <v>53</v>
      </c>
      <c r="AR746" s="120" t="s">
        <v>53</v>
      </c>
      <c r="AS746" s="21"/>
      <c r="AT746" s="21"/>
      <c r="AU746" s="21"/>
      <c r="AV746" s="21"/>
      <c r="AW746" s="21"/>
      <c r="AX746" s="21"/>
      <c r="AY746" s="21"/>
      <c r="AZ746" s="21"/>
      <c r="BA746" s="21"/>
      <c r="BB746" s="21"/>
      <c r="BC746" s="21"/>
      <c r="BD746" s="21"/>
      <c r="BE746" s="21"/>
      <c r="BF746" s="21"/>
      <c r="BG746" s="21"/>
      <c r="BH746" s="21"/>
      <c r="BI746" s="21"/>
      <c r="BJ746" s="21"/>
      <c r="BK746" s="21"/>
      <c r="BL746" s="21"/>
      <c r="BM746" s="21"/>
      <c r="BN746" s="21"/>
      <c r="BO746" s="21"/>
      <c r="BP746" s="21"/>
      <c r="BQ746" s="21"/>
      <c r="BR746" s="21"/>
      <c r="BS746" s="21"/>
      <c r="BT746" s="21"/>
      <c r="BU746" s="21"/>
      <c r="BV746" s="21"/>
      <c r="BW746" s="21"/>
      <c r="BX746" s="21"/>
      <c r="BY746" s="21"/>
      <c r="BZ746" s="21"/>
      <c r="CA746" s="21"/>
      <c r="CB746" s="21"/>
      <c r="CC746" s="21"/>
      <c r="CD746" s="21"/>
      <c r="CE746" s="21"/>
      <c r="CF746" s="21"/>
      <c r="CG746" s="21"/>
      <c r="CH746" s="21"/>
      <c r="CI746" s="21"/>
      <c r="CJ746" s="21"/>
      <c r="CK746" s="21"/>
      <c r="CL746" s="21"/>
      <c r="CM746" s="21"/>
      <c r="CN746" s="21"/>
      <c r="CO746" s="21"/>
      <c r="CP746" s="21"/>
      <c r="CQ746" s="21"/>
      <c r="CR746" s="21"/>
      <c r="CS746" s="21"/>
      <c r="CT746" s="21"/>
      <c r="CU746" s="21"/>
      <c r="CV746" s="21"/>
      <c r="CW746" s="21"/>
      <c r="CX746" s="21"/>
      <c r="CY746" s="21"/>
      <c r="CZ746" s="21"/>
      <c r="DA746" s="21"/>
      <c r="DB746" s="21"/>
      <c r="DC746" s="21"/>
      <c r="DD746" s="21"/>
      <c r="DE746" s="21"/>
      <c r="DF746" s="21"/>
      <c r="DG746" s="21"/>
      <c r="DH746" s="21"/>
      <c r="DI746" s="21"/>
      <c r="DJ746" s="21"/>
      <c r="DK746" s="21"/>
      <c r="DL746" s="21"/>
      <c r="DM746" s="21"/>
      <c r="DN746" s="21"/>
      <c r="DO746" s="21"/>
      <c r="DP746" s="21"/>
      <c r="DQ746" s="21"/>
      <c r="DR746" s="21"/>
      <c r="DS746" s="21"/>
      <c r="DT746" s="21"/>
      <c r="DU746" s="21"/>
      <c r="DV746" s="21"/>
      <c r="DW746" s="21"/>
      <c r="DX746" s="21"/>
      <c r="DY746" s="21"/>
      <c r="DZ746" s="21"/>
      <c r="EA746" s="21"/>
      <c r="EB746" s="21"/>
      <c r="EC746" s="21"/>
      <c r="ED746" s="21"/>
      <c r="EE746" s="21"/>
      <c r="EF746" s="21"/>
      <c r="EG746" s="21"/>
      <c r="EH746" s="21"/>
      <c r="EI746" s="21"/>
      <c r="EJ746" s="21"/>
      <c r="EK746" s="21"/>
      <c r="EL746" s="21"/>
      <c r="EM746" s="21"/>
      <c r="EN746" s="21"/>
      <c r="EO746" s="21"/>
      <c r="EP746" s="21"/>
      <c r="EQ746" s="21"/>
      <c r="ER746" s="21"/>
      <c r="ES746" s="21"/>
      <c r="ET746" s="21"/>
      <c r="EU746" s="21"/>
      <c r="EV746" s="21"/>
      <c r="EW746" s="21"/>
      <c r="EX746" s="21"/>
      <c r="EY746" s="21"/>
      <c r="EZ746" s="21"/>
      <c r="FA746" s="21"/>
      <c r="FB746" s="21"/>
      <c r="FC746" s="21"/>
      <c r="FD746" s="21"/>
      <c r="FE746" s="21"/>
      <c r="FF746" s="21"/>
      <c r="FG746" s="21"/>
      <c r="FH746" s="21"/>
      <c r="FI746" s="21"/>
      <c r="FJ746" s="21"/>
      <c r="FK746" s="21"/>
      <c r="FL746" s="21"/>
      <c r="FM746" s="21"/>
      <c r="FN746" s="21"/>
      <c r="FO746" s="21"/>
      <c r="FP746" s="21"/>
      <c r="FQ746" s="21"/>
      <c r="FR746" s="21"/>
      <c r="FS746" s="21"/>
      <c r="FT746" s="21"/>
      <c r="FU746" s="21"/>
      <c r="FV746" s="21"/>
      <c r="FW746" s="21"/>
      <c r="FX746" s="21"/>
      <c r="FY746" s="21"/>
      <c r="FZ746" s="21"/>
      <c r="GA746" s="21"/>
      <c r="GB746" s="21"/>
      <c r="GC746" s="21"/>
      <c r="GD746" s="21"/>
      <c r="GE746" s="21"/>
      <c r="GF746" s="21"/>
      <c r="GG746" s="21"/>
      <c r="GH746" s="21"/>
      <c r="GI746" s="21"/>
      <c r="GJ746" s="21"/>
      <c r="GK746" s="21"/>
      <c r="GL746" s="21"/>
      <c r="GM746" s="21"/>
      <c r="GN746" s="21"/>
      <c r="GO746" s="21"/>
      <c r="GP746" s="21"/>
      <c r="GQ746" s="21"/>
      <c r="GR746" s="21"/>
      <c r="GS746" s="21"/>
      <c r="GT746" s="21"/>
      <c r="GU746" s="21"/>
      <c r="GV746" s="21"/>
      <c r="GW746" s="21"/>
      <c r="GX746" s="21"/>
      <c r="GY746" s="21"/>
      <c r="GZ746" s="21"/>
      <c r="HA746" s="21"/>
      <c r="HB746" s="21"/>
      <c r="HC746" s="21"/>
      <c r="HD746" s="21"/>
      <c r="HE746" s="21"/>
      <c r="HF746" s="21"/>
      <c r="HG746" s="21"/>
      <c r="HH746" s="21"/>
      <c r="HI746" s="21"/>
      <c r="HJ746" s="21"/>
      <c r="HK746" s="21"/>
      <c r="HL746" s="21"/>
      <c r="HM746" s="21"/>
      <c r="HN746" s="21"/>
      <c r="HO746" s="21"/>
      <c r="HP746" s="21"/>
      <c r="HQ746" s="21"/>
      <c r="HR746" s="21"/>
      <c r="HS746" s="21"/>
      <c r="HT746" s="21"/>
      <c r="HU746" s="21"/>
      <c r="HV746" s="21"/>
      <c r="HW746" s="21"/>
      <c r="HX746" s="21"/>
      <c r="HY746" s="21"/>
      <c r="HZ746" s="21"/>
      <c r="IA746" s="21"/>
      <c r="IB746" s="21"/>
      <c r="IC746" s="21"/>
      <c r="ID746" s="21"/>
      <c r="IE746" s="21"/>
      <c r="IF746" s="21"/>
      <c r="IG746" s="21"/>
      <c r="IH746" s="21"/>
      <c r="II746" s="21"/>
      <c r="IJ746" s="21"/>
      <c r="IK746" s="21"/>
      <c r="IL746" s="21"/>
      <c r="IM746" s="21"/>
      <c r="IN746" s="21"/>
      <c r="IO746" s="21"/>
      <c r="IP746" s="21"/>
      <c r="IQ746" s="21"/>
      <c r="IR746" s="21"/>
      <c r="IS746" s="21"/>
      <c r="IT746" s="21"/>
      <c r="IU746" s="21"/>
      <c r="IV746" s="21"/>
      <c r="IW746" s="21"/>
      <c r="IX746" s="21"/>
      <c r="IY746" s="21"/>
      <c r="IZ746" s="21"/>
      <c r="JA746" s="21"/>
      <c r="JB746" s="21"/>
      <c r="JC746" s="21"/>
      <c r="JD746" s="21"/>
      <c r="JE746" s="21"/>
      <c r="JF746" s="21"/>
      <c r="JG746" s="21"/>
      <c r="JH746" s="21"/>
      <c r="JI746" s="21"/>
      <c r="JJ746" s="21"/>
      <c r="JK746" s="21"/>
      <c r="JL746" s="21"/>
      <c r="JM746" s="21"/>
      <c r="JN746" s="21"/>
      <c r="JO746" s="21"/>
      <c r="JP746" s="21"/>
      <c r="JQ746" s="21"/>
      <c r="JR746" s="21"/>
      <c r="JS746" s="21"/>
      <c r="JT746" s="21"/>
      <c r="JU746" s="21"/>
      <c r="JV746" s="21"/>
      <c r="JW746" s="21"/>
      <c r="JX746" s="21"/>
      <c r="JY746" s="21"/>
    </row>
    <row r="747" spans="1:285" ht="16.5" customHeight="1">
      <c r="A747" s="4329" t="s">
        <v>344</v>
      </c>
      <c r="B747" s="5">
        <f>C747/D747</f>
        <v>5.4054054054054057E-2</v>
      </c>
      <c r="C747" s="1">
        <v>2</v>
      </c>
      <c r="D747" s="107">
        <v>37</v>
      </c>
      <c r="E747" s="4" t="s">
        <v>77</v>
      </c>
      <c r="F747" s="1" t="s">
        <v>77</v>
      </c>
      <c r="G747" s="1" t="s">
        <v>77</v>
      </c>
      <c r="H747" s="1" t="s">
        <v>77</v>
      </c>
      <c r="I747" s="1" t="s">
        <v>77</v>
      </c>
      <c r="J747" s="1" t="s">
        <v>77</v>
      </c>
      <c r="K747" s="38" t="s">
        <v>77</v>
      </c>
      <c r="L747" s="1" t="s">
        <v>77</v>
      </c>
      <c r="M747" s="1" t="s">
        <v>77</v>
      </c>
      <c r="N747" s="1" t="s">
        <v>77</v>
      </c>
      <c r="O747" s="1" t="s">
        <v>53</v>
      </c>
      <c r="P747" s="1" t="s">
        <v>77</v>
      </c>
      <c r="Q747" s="1" t="s">
        <v>77</v>
      </c>
      <c r="R747" s="1" t="s">
        <v>77</v>
      </c>
      <c r="S747" s="1" t="s">
        <v>77</v>
      </c>
      <c r="T747" s="1" t="s">
        <v>77</v>
      </c>
      <c r="U747" s="1" t="s">
        <v>77</v>
      </c>
      <c r="V747" s="1" t="s">
        <v>77</v>
      </c>
      <c r="W747" s="1" t="s">
        <v>77</v>
      </c>
      <c r="X747" s="1" t="s">
        <v>77</v>
      </c>
      <c r="Y747" s="1" t="s">
        <v>77</v>
      </c>
      <c r="Z747" s="1" t="s">
        <v>77</v>
      </c>
      <c r="AA747" s="1" t="s">
        <v>77</v>
      </c>
      <c r="AB747" s="1" t="s">
        <v>77</v>
      </c>
      <c r="AC747" s="1" t="s">
        <v>77</v>
      </c>
      <c r="AD747" s="1" t="s">
        <v>77</v>
      </c>
      <c r="AE747" s="1" t="s">
        <v>77</v>
      </c>
      <c r="AF747" s="1" t="s">
        <v>53</v>
      </c>
      <c r="AG747" s="1" t="s">
        <v>77</v>
      </c>
      <c r="AH747" s="1" t="s">
        <v>77</v>
      </c>
      <c r="AI747" s="1" t="s">
        <v>77</v>
      </c>
      <c r="AJ747" s="1" t="s">
        <v>77</v>
      </c>
      <c r="AK747" s="1" t="s">
        <v>77</v>
      </c>
      <c r="AL747" s="1" t="s">
        <v>77</v>
      </c>
      <c r="AM747" s="1" t="s">
        <v>77</v>
      </c>
      <c r="AN747" s="1" t="s">
        <v>77</v>
      </c>
      <c r="AO747" s="1" t="s">
        <v>77</v>
      </c>
      <c r="AP747" s="1" t="s">
        <v>77</v>
      </c>
      <c r="AQ747" s="1" t="s">
        <v>77</v>
      </c>
      <c r="AR747" s="120" t="s">
        <v>77</v>
      </c>
      <c r="AS747" s="21"/>
      <c r="AT747" s="21"/>
      <c r="AU747" s="21"/>
      <c r="AV747" s="21"/>
      <c r="AW747" s="21"/>
      <c r="AX747" s="21"/>
      <c r="AY747" s="21"/>
      <c r="AZ747" s="21"/>
      <c r="BA747" s="21"/>
      <c r="BB747" s="21"/>
      <c r="BC747" s="21"/>
      <c r="BD747" s="21"/>
      <c r="BE747" s="21"/>
      <c r="BF747" s="21"/>
      <c r="BG747" s="21"/>
      <c r="BH747" s="21"/>
      <c r="BI747" s="21"/>
      <c r="BJ747" s="21"/>
      <c r="BK747" s="21"/>
      <c r="BL747" s="21"/>
      <c r="BM747" s="21"/>
      <c r="BN747" s="21"/>
      <c r="BO747" s="21"/>
      <c r="BP747" s="21"/>
      <c r="BQ747" s="21"/>
      <c r="BR747" s="21"/>
      <c r="BS747" s="21"/>
      <c r="BT747" s="21"/>
      <c r="BU747" s="21"/>
      <c r="BV747" s="21"/>
      <c r="BW747" s="21"/>
      <c r="BX747" s="21"/>
      <c r="BY747" s="21"/>
      <c r="BZ747" s="21"/>
      <c r="CA747" s="21"/>
      <c r="CB747" s="21"/>
      <c r="CC747" s="21"/>
      <c r="CD747" s="21"/>
      <c r="CE747" s="21"/>
      <c r="CF747" s="21"/>
      <c r="CG747" s="21"/>
      <c r="CH747" s="21"/>
      <c r="CI747" s="21"/>
      <c r="CJ747" s="21"/>
      <c r="CK747" s="21"/>
      <c r="CL747" s="21"/>
      <c r="CM747" s="21"/>
      <c r="CN747" s="21"/>
      <c r="CO747" s="21"/>
      <c r="CP747" s="21"/>
      <c r="CQ747" s="21"/>
      <c r="CR747" s="21"/>
      <c r="CS747" s="21"/>
      <c r="CT747" s="21"/>
      <c r="CU747" s="21"/>
      <c r="CV747" s="21"/>
      <c r="CW747" s="21"/>
      <c r="CX747" s="21"/>
      <c r="CY747" s="21"/>
      <c r="CZ747" s="21"/>
      <c r="DA747" s="21"/>
      <c r="DB747" s="21"/>
      <c r="DC747" s="21"/>
      <c r="DD747" s="21"/>
      <c r="DE747" s="21"/>
      <c r="DF747" s="21"/>
      <c r="DG747" s="21"/>
      <c r="DH747" s="21"/>
      <c r="DI747" s="21"/>
      <c r="DJ747" s="21"/>
      <c r="DK747" s="21"/>
      <c r="DL747" s="21"/>
      <c r="DM747" s="21"/>
      <c r="DN747" s="21"/>
      <c r="DO747" s="21"/>
      <c r="DP747" s="21"/>
      <c r="DQ747" s="21"/>
      <c r="DR747" s="21"/>
      <c r="DS747" s="21"/>
      <c r="DT747" s="21"/>
      <c r="DU747" s="21"/>
      <c r="DV747" s="21"/>
      <c r="DW747" s="21"/>
      <c r="DX747" s="21"/>
      <c r="DY747" s="21"/>
      <c r="DZ747" s="21"/>
      <c r="EA747" s="21"/>
      <c r="EB747" s="21"/>
      <c r="EC747" s="21"/>
      <c r="ED747" s="21"/>
      <c r="EE747" s="21"/>
      <c r="EF747" s="21"/>
      <c r="EG747" s="21"/>
      <c r="EH747" s="21"/>
      <c r="EI747" s="21"/>
      <c r="EJ747" s="21"/>
      <c r="EK747" s="21"/>
      <c r="EL747" s="21"/>
      <c r="EM747" s="21"/>
      <c r="EN747" s="21"/>
      <c r="EO747" s="21"/>
      <c r="EP747" s="21"/>
      <c r="EQ747" s="21"/>
      <c r="ER747" s="21"/>
      <c r="ES747" s="21"/>
      <c r="ET747" s="21"/>
      <c r="EU747" s="21"/>
      <c r="EV747" s="21"/>
      <c r="EW747" s="21"/>
      <c r="EX747" s="21"/>
      <c r="EY747" s="21"/>
      <c r="EZ747" s="21"/>
      <c r="FA747" s="21"/>
      <c r="FB747" s="21"/>
      <c r="FC747" s="21"/>
      <c r="FD747" s="21"/>
      <c r="FE747" s="21"/>
      <c r="FF747" s="21"/>
      <c r="FG747" s="21"/>
      <c r="FH747" s="21"/>
      <c r="FI747" s="21"/>
      <c r="FJ747" s="21"/>
      <c r="FK747" s="21"/>
      <c r="FL747" s="21"/>
      <c r="FM747" s="21"/>
      <c r="FN747" s="21"/>
      <c r="FO747" s="21"/>
      <c r="FP747" s="21"/>
      <c r="FQ747" s="21"/>
      <c r="FR747" s="21"/>
      <c r="FS747" s="21"/>
      <c r="FT747" s="21"/>
      <c r="FU747" s="21"/>
      <c r="FV747" s="21"/>
      <c r="FW747" s="21"/>
      <c r="FX747" s="21"/>
      <c r="FY747" s="21"/>
      <c r="FZ747" s="21"/>
      <c r="GA747" s="21"/>
      <c r="GB747" s="21"/>
      <c r="GC747" s="21"/>
      <c r="GD747" s="21"/>
      <c r="GE747" s="21"/>
      <c r="GF747" s="21"/>
      <c r="GG747" s="21"/>
      <c r="GH747" s="21"/>
      <c r="GI747" s="21"/>
      <c r="GJ747" s="21"/>
      <c r="GK747" s="21"/>
      <c r="GL747" s="21"/>
      <c r="GM747" s="21"/>
      <c r="GN747" s="21"/>
      <c r="GO747" s="21"/>
      <c r="GP747" s="21"/>
      <c r="GQ747" s="21"/>
      <c r="GR747" s="21"/>
      <c r="GS747" s="21"/>
      <c r="GT747" s="21"/>
      <c r="GU747" s="21"/>
      <c r="GV747" s="21"/>
      <c r="GW747" s="21"/>
      <c r="GX747" s="21"/>
      <c r="GY747" s="21"/>
      <c r="GZ747" s="21"/>
      <c r="HA747" s="21"/>
      <c r="HB747" s="21"/>
      <c r="HC747" s="21"/>
      <c r="HD747" s="21"/>
      <c r="HE747" s="21"/>
      <c r="HF747" s="21"/>
      <c r="HG747" s="21"/>
      <c r="HH747" s="21"/>
      <c r="HI747" s="21"/>
      <c r="HJ747" s="21"/>
      <c r="HK747" s="21"/>
      <c r="HL747" s="21"/>
      <c r="HM747" s="21"/>
      <c r="HN747" s="21"/>
      <c r="HO747" s="21"/>
      <c r="HP747" s="21"/>
      <c r="HQ747" s="21"/>
      <c r="HR747" s="21"/>
      <c r="HS747" s="21"/>
      <c r="HT747" s="21"/>
      <c r="HU747" s="21"/>
      <c r="HV747" s="21"/>
      <c r="HW747" s="21"/>
      <c r="HX747" s="21"/>
      <c r="HY747" s="21"/>
      <c r="HZ747" s="21"/>
      <c r="IA747" s="21"/>
      <c r="IB747" s="21"/>
      <c r="IC747" s="21"/>
      <c r="ID747" s="21"/>
      <c r="IE747" s="21"/>
      <c r="IF747" s="21"/>
      <c r="IG747" s="21"/>
      <c r="IH747" s="21"/>
      <c r="II747" s="21"/>
      <c r="IJ747" s="21"/>
      <c r="IK747" s="21"/>
      <c r="IL747" s="21"/>
      <c r="IM747" s="21"/>
      <c r="IN747" s="21"/>
      <c r="IO747" s="21"/>
      <c r="IP747" s="21"/>
      <c r="IQ747" s="21"/>
      <c r="IR747" s="21"/>
      <c r="IS747" s="21"/>
      <c r="IT747" s="21"/>
      <c r="IU747" s="21"/>
      <c r="IV747" s="21"/>
      <c r="IW747" s="21"/>
      <c r="IX747" s="21"/>
      <c r="IY747" s="21"/>
      <c r="IZ747" s="21"/>
      <c r="JA747" s="21"/>
      <c r="JB747" s="21"/>
      <c r="JC747" s="21"/>
      <c r="JD747" s="21"/>
      <c r="JE747" s="21"/>
      <c r="JF747" s="21"/>
      <c r="JG747" s="21"/>
      <c r="JH747" s="21"/>
      <c r="JI747" s="21"/>
      <c r="JJ747" s="21"/>
      <c r="JK747" s="21"/>
      <c r="JL747" s="21"/>
      <c r="JM747" s="21"/>
      <c r="JN747" s="21"/>
      <c r="JO747" s="21"/>
      <c r="JP747" s="21"/>
      <c r="JQ747" s="21"/>
      <c r="JR747" s="21"/>
      <c r="JS747" s="21"/>
      <c r="JT747" s="21"/>
      <c r="JU747" s="21"/>
      <c r="JV747" s="21"/>
      <c r="JW747" s="21"/>
      <c r="JX747" s="21"/>
      <c r="JY747" s="21"/>
    </row>
    <row r="748" spans="1:285" ht="16.5" customHeight="1">
      <c r="A748" s="4329" t="s">
        <v>345</v>
      </c>
      <c r="B748" s="5">
        <f>C748/D748</f>
        <v>0.40540540540540543</v>
      </c>
      <c r="C748" s="1">
        <v>15</v>
      </c>
      <c r="D748" s="107">
        <v>37</v>
      </c>
      <c r="E748" s="4" t="s">
        <v>77</v>
      </c>
      <c r="F748" s="1" t="s">
        <v>77</v>
      </c>
      <c r="G748" s="1" t="s">
        <v>53</v>
      </c>
      <c r="H748" s="1" t="s">
        <v>77</v>
      </c>
      <c r="I748" s="1" t="s">
        <v>53</v>
      </c>
      <c r="J748" s="1" t="s">
        <v>77</v>
      </c>
      <c r="K748" s="38" t="s">
        <v>53</v>
      </c>
      <c r="L748" s="1" t="s">
        <v>53</v>
      </c>
      <c r="M748" s="1" t="s">
        <v>77</v>
      </c>
      <c r="N748" s="1" t="s">
        <v>53</v>
      </c>
      <c r="O748" s="1" t="s">
        <v>77</v>
      </c>
      <c r="P748" s="1" t="s">
        <v>77</v>
      </c>
      <c r="Q748" s="1" t="s">
        <v>53</v>
      </c>
      <c r="R748" s="1" t="s">
        <v>77</v>
      </c>
      <c r="S748" s="1" t="s">
        <v>77</v>
      </c>
      <c r="T748" s="1" t="s">
        <v>77</v>
      </c>
      <c r="U748" s="1" t="s">
        <v>53</v>
      </c>
      <c r="V748" s="1" t="s">
        <v>53</v>
      </c>
      <c r="W748" s="1" t="s">
        <v>77</v>
      </c>
      <c r="X748" s="1" t="s">
        <v>53</v>
      </c>
      <c r="Y748" s="1" t="s">
        <v>53</v>
      </c>
      <c r="Z748" s="1" t="s">
        <v>53</v>
      </c>
      <c r="AA748" s="1" t="s">
        <v>53</v>
      </c>
      <c r="AB748" s="1" t="s">
        <v>77</v>
      </c>
      <c r="AC748" s="1" t="s">
        <v>77</v>
      </c>
      <c r="AD748" s="1" t="s">
        <v>53</v>
      </c>
      <c r="AE748" s="1" t="s">
        <v>77</v>
      </c>
      <c r="AF748" s="1" t="s">
        <v>77</v>
      </c>
      <c r="AG748" s="1" t="s">
        <v>77</v>
      </c>
      <c r="AH748" s="1" t="s">
        <v>77</v>
      </c>
      <c r="AI748" s="1" t="s">
        <v>53</v>
      </c>
      <c r="AJ748" s="1" t="s">
        <v>53</v>
      </c>
      <c r="AK748" s="1" t="s">
        <v>77</v>
      </c>
      <c r="AL748" s="1" t="s">
        <v>77</v>
      </c>
      <c r="AM748" s="1" t="s">
        <v>77</v>
      </c>
      <c r="AN748" s="1" t="s">
        <v>77</v>
      </c>
      <c r="AO748" s="1" t="s">
        <v>77</v>
      </c>
      <c r="AP748" s="1" t="s">
        <v>77</v>
      </c>
      <c r="AQ748" s="1" t="s">
        <v>77</v>
      </c>
      <c r="AR748" s="120" t="s">
        <v>77</v>
      </c>
      <c r="AS748" s="21"/>
      <c r="AT748" s="21"/>
      <c r="AU748" s="21"/>
      <c r="AV748" s="21"/>
      <c r="AW748" s="21"/>
      <c r="AX748" s="21"/>
      <c r="AY748" s="21"/>
      <c r="AZ748" s="21"/>
      <c r="BA748" s="21"/>
      <c r="BB748" s="21"/>
      <c r="BC748" s="21"/>
      <c r="BD748" s="21"/>
      <c r="BE748" s="21"/>
      <c r="BF748" s="21"/>
      <c r="BG748" s="21"/>
      <c r="BH748" s="21"/>
      <c r="BI748" s="21"/>
      <c r="BJ748" s="21"/>
      <c r="BK748" s="21"/>
      <c r="BL748" s="21"/>
      <c r="BM748" s="21"/>
      <c r="BN748" s="21"/>
      <c r="BO748" s="21"/>
      <c r="BP748" s="21"/>
      <c r="BQ748" s="21"/>
      <c r="BR748" s="21"/>
      <c r="BS748" s="21"/>
      <c r="BT748" s="21"/>
      <c r="BU748" s="21"/>
      <c r="BV748" s="21"/>
      <c r="BW748" s="21"/>
      <c r="BX748" s="21"/>
      <c r="BY748" s="21"/>
      <c r="BZ748" s="21"/>
      <c r="CA748" s="21"/>
      <c r="CB748" s="21"/>
      <c r="CC748" s="21"/>
      <c r="CD748" s="21"/>
      <c r="CE748" s="21"/>
      <c r="CF748" s="21"/>
      <c r="CG748" s="21"/>
      <c r="CH748" s="21"/>
      <c r="CI748" s="21"/>
      <c r="CJ748" s="21"/>
      <c r="CK748" s="21"/>
      <c r="CL748" s="21"/>
      <c r="CM748" s="21"/>
      <c r="CN748" s="21"/>
      <c r="CO748" s="21"/>
      <c r="CP748" s="21"/>
      <c r="CQ748" s="21"/>
      <c r="CR748" s="21"/>
      <c r="CS748" s="21"/>
      <c r="CT748" s="21"/>
      <c r="CU748" s="21"/>
      <c r="CV748" s="21"/>
      <c r="CW748" s="21"/>
      <c r="CX748" s="21"/>
      <c r="CY748" s="21"/>
      <c r="CZ748" s="21"/>
      <c r="DA748" s="21"/>
      <c r="DB748" s="21"/>
      <c r="DC748" s="21"/>
      <c r="DD748" s="21"/>
      <c r="DE748" s="21"/>
      <c r="DF748" s="21"/>
      <c r="DG748" s="21"/>
      <c r="DH748" s="21"/>
      <c r="DI748" s="21"/>
      <c r="DJ748" s="21"/>
      <c r="DK748" s="21"/>
      <c r="DL748" s="21"/>
      <c r="DM748" s="21"/>
      <c r="DN748" s="21"/>
      <c r="DO748" s="21"/>
      <c r="DP748" s="21"/>
      <c r="DQ748" s="21"/>
      <c r="DR748" s="21"/>
      <c r="DS748" s="21"/>
      <c r="DT748" s="21"/>
      <c r="DU748" s="21"/>
      <c r="DV748" s="21"/>
      <c r="DW748" s="21"/>
      <c r="DX748" s="21"/>
      <c r="DY748" s="21"/>
      <c r="DZ748" s="21"/>
      <c r="EA748" s="21"/>
      <c r="EB748" s="21"/>
      <c r="EC748" s="21"/>
      <c r="ED748" s="21"/>
      <c r="EE748" s="21"/>
      <c r="EF748" s="21"/>
      <c r="EG748" s="21"/>
      <c r="EH748" s="21"/>
      <c r="EI748" s="21"/>
      <c r="EJ748" s="21"/>
      <c r="EK748" s="21"/>
      <c r="EL748" s="21"/>
      <c r="EM748" s="21"/>
      <c r="EN748" s="21"/>
      <c r="EO748" s="21"/>
      <c r="EP748" s="21"/>
      <c r="EQ748" s="21"/>
      <c r="ER748" s="21"/>
      <c r="ES748" s="21"/>
      <c r="ET748" s="21"/>
      <c r="EU748" s="21"/>
      <c r="EV748" s="21"/>
      <c r="EW748" s="21"/>
      <c r="EX748" s="21"/>
      <c r="EY748" s="21"/>
      <c r="EZ748" s="21"/>
      <c r="FA748" s="21"/>
      <c r="FB748" s="21"/>
      <c r="FC748" s="21"/>
      <c r="FD748" s="21"/>
      <c r="FE748" s="21"/>
      <c r="FF748" s="21"/>
      <c r="FG748" s="21"/>
      <c r="FH748" s="21"/>
      <c r="FI748" s="21"/>
      <c r="FJ748" s="21"/>
      <c r="FK748" s="21"/>
      <c r="FL748" s="21"/>
      <c r="FM748" s="21"/>
      <c r="FN748" s="21"/>
      <c r="FO748" s="21"/>
      <c r="FP748" s="21"/>
      <c r="FQ748" s="21"/>
      <c r="FR748" s="21"/>
      <c r="FS748" s="21"/>
      <c r="FT748" s="21"/>
      <c r="FU748" s="21"/>
      <c r="FV748" s="21"/>
      <c r="FW748" s="21"/>
      <c r="FX748" s="21"/>
      <c r="FY748" s="21"/>
      <c r="FZ748" s="21"/>
      <c r="GA748" s="21"/>
      <c r="GB748" s="21"/>
      <c r="GC748" s="21"/>
      <c r="GD748" s="21"/>
      <c r="GE748" s="21"/>
      <c r="GF748" s="21"/>
      <c r="GG748" s="21"/>
      <c r="GH748" s="21"/>
      <c r="GI748" s="21"/>
      <c r="GJ748" s="21"/>
      <c r="GK748" s="21"/>
      <c r="GL748" s="21"/>
      <c r="GM748" s="21"/>
      <c r="GN748" s="21"/>
      <c r="GO748" s="21"/>
      <c r="GP748" s="21"/>
      <c r="GQ748" s="21"/>
      <c r="GR748" s="21"/>
      <c r="GS748" s="21"/>
      <c r="GT748" s="21"/>
      <c r="GU748" s="21"/>
      <c r="GV748" s="21"/>
      <c r="GW748" s="21"/>
      <c r="GX748" s="21"/>
      <c r="GY748" s="21"/>
      <c r="GZ748" s="21"/>
      <c r="HA748" s="21"/>
      <c r="HB748" s="21"/>
      <c r="HC748" s="21"/>
      <c r="HD748" s="21"/>
      <c r="HE748" s="21"/>
      <c r="HF748" s="21"/>
      <c r="HG748" s="21"/>
      <c r="HH748" s="21"/>
      <c r="HI748" s="21"/>
      <c r="HJ748" s="21"/>
      <c r="HK748" s="21"/>
      <c r="HL748" s="21"/>
      <c r="HM748" s="21"/>
      <c r="HN748" s="21"/>
      <c r="HO748" s="21"/>
      <c r="HP748" s="21"/>
      <c r="HQ748" s="21"/>
      <c r="HR748" s="21"/>
      <c r="HS748" s="21"/>
      <c r="HT748" s="21"/>
      <c r="HU748" s="21"/>
      <c r="HV748" s="21"/>
      <c r="HW748" s="21"/>
      <c r="HX748" s="21"/>
      <c r="HY748" s="21"/>
      <c r="HZ748" s="21"/>
      <c r="IA748" s="21"/>
      <c r="IB748" s="21"/>
      <c r="IC748" s="21"/>
      <c r="ID748" s="21"/>
      <c r="IE748" s="21"/>
      <c r="IF748" s="21"/>
      <c r="IG748" s="21"/>
      <c r="IH748" s="21"/>
      <c r="II748" s="21"/>
      <c r="IJ748" s="21"/>
      <c r="IK748" s="21"/>
      <c r="IL748" s="21"/>
      <c r="IM748" s="21"/>
      <c r="IN748" s="21"/>
      <c r="IO748" s="21"/>
      <c r="IP748" s="21"/>
      <c r="IQ748" s="21"/>
      <c r="IR748" s="21"/>
      <c r="IS748" s="21"/>
      <c r="IT748" s="21"/>
      <c r="IU748" s="21"/>
      <c r="IV748" s="21"/>
      <c r="IW748" s="21"/>
      <c r="IX748" s="21"/>
      <c r="IY748" s="21"/>
      <c r="IZ748" s="21"/>
      <c r="JA748" s="21"/>
      <c r="JB748" s="21"/>
      <c r="JC748" s="21"/>
      <c r="JD748" s="21"/>
      <c r="JE748" s="21"/>
      <c r="JF748" s="21"/>
      <c r="JG748" s="21"/>
      <c r="JH748" s="21"/>
      <c r="JI748" s="21"/>
      <c r="JJ748" s="21"/>
      <c r="JK748" s="21"/>
      <c r="JL748" s="21"/>
      <c r="JM748" s="21"/>
      <c r="JN748" s="21"/>
      <c r="JO748" s="21"/>
      <c r="JP748" s="21"/>
      <c r="JQ748" s="21"/>
      <c r="JR748" s="21"/>
      <c r="JS748" s="21"/>
      <c r="JT748" s="21"/>
      <c r="JU748" s="21"/>
      <c r="JV748" s="21"/>
      <c r="JW748" s="21"/>
      <c r="JX748" s="21"/>
      <c r="JY748" s="21"/>
    </row>
    <row r="749" spans="1:285" ht="16.5" customHeight="1">
      <c r="A749" s="4329" t="s">
        <v>346</v>
      </c>
      <c r="B749" s="5">
        <f>C749/D749</f>
        <v>0.29729729729729731</v>
      </c>
      <c r="C749" s="1">
        <v>11</v>
      </c>
      <c r="D749" s="107">
        <v>37</v>
      </c>
      <c r="E749" s="4" t="s">
        <v>77</v>
      </c>
      <c r="F749" s="1" t="s">
        <v>53</v>
      </c>
      <c r="G749" s="1" t="s">
        <v>77</v>
      </c>
      <c r="H749" s="1" t="s">
        <v>77</v>
      </c>
      <c r="I749" s="1" t="s">
        <v>77</v>
      </c>
      <c r="J749" s="1" t="s">
        <v>77</v>
      </c>
      <c r="K749" s="38" t="s">
        <v>77</v>
      </c>
      <c r="L749" s="1" t="s">
        <v>77</v>
      </c>
      <c r="M749" s="1" t="s">
        <v>53</v>
      </c>
      <c r="N749" s="1" t="s">
        <v>77</v>
      </c>
      <c r="O749" s="1" t="s">
        <v>77</v>
      </c>
      <c r="P749" s="1" t="s">
        <v>53</v>
      </c>
      <c r="Q749" s="1" t="s">
        <v>77</v>
      </c>
      <c r="R749" s="1" t="s">
        <v>53</v>
      </c>
      <c r="S749" s="1" t="s">
        <v>77</v>
      </c>
      <c r="T749" s="1" t="s">
        <v>53</v>
      </c>
      <c r="U749" s="1" t="s">
        <v>77</v>
      </c>
      <c r="V749" s="1" t="s">
        <v>77</v>
      </c>
      <c r="W749" s="1" t="s">
        <v>53</v>
      </c>
      <c r="X749" s="1" t="s">
        <v>77</v>
      </c>
      <c r="Y749" s="1" t="s">
        <v>77</v>
      </c>
      <c r="Z749" s="1" t="s">
        <v>77</v>
      </c>
      <c r="AA749" s="1" t="s">
        <v>77</v>
      </c>
      <c r="AB749" s="1" t="s">
        <v>77</v>
      </c>
      <c r="AC749" s="1" t="s">
        <v>53</v>
      </c>
      <c r="AD749" s="1" t="s">
        <v>77</v>
      </c>
      <c r="AE749" s="1" t="s">
        <v>77</v>
      </c>
      <c r="AF749" s="1" t="s">
        <v>77</v>
      </c>
      <c r="AG749" s="1" t="s">
        <v>77</v>
      </c>
      <c r="AH749" s="1" t="s">
        <v>53</v>
      </c>
      <c r="AI749" s="1" t="s">
        <v>77</v>
      </c>
      <c r="AJ749" s="1" t="s">
        <v>77</v>
      </c>
      <c r="AK749" s="1" t="s">
        <v>53</v>
      </c>
      <c r="AL749" s="1" t="s">
        <v>53</v>
      </c>
      <c r="AM749" s="1" t="s">
        <v>77</v>
      </c>
      <c r="AN749" s="1" t="s">
        <v>77</v>
      </c>
      <c r="AO749" s="1" t="s">
        <v>77</v>
      </c>
      <c r="AP749" s="1" t="s">
        <v>77</v>
      </c>
      <c r="AQ749" s="1" t="s">
        <v>77</v>
      </c>
      <c r="AR749" s="120" t="s">
        <v>77</v>
      </c>
      <c r="AS749" s="21"/>
      <c r="AT749" s="21"/>
      <c r="AU749" s="21"/>
      <c r="AV749" s="21"/>
      <c r="AW749" s="21"/>
      <c r="AX749" s="21"/>
      <c r="AY749" s="21"/>
      <c r="AZ749" s="21"/>
      <c r="BA749" s="21"/>
      <c r="BB749" s="21"/>
      <c r="BC749" s="21"/>
      <c r="BD749" s="21"/>
      <c r="BE749" s="21"/>
      <c r="BF749" s="21"/>
      <c r="BG749" s="21"/>
      <c r="BH749" s="21"/>
      <c r="BI749" s="21"/>
      <c r="BJ749" s="21"/>
      <c r="BK749" s="21"/>
      <c r="BL749" s="21"/>
      <c r="BM749" s="21"/>
      <c r="BN749" s="21"/>
      <c r="BO749" s="21"/>
      <c r="BP749" s="21"/>
      <c r="BQ749" s="21"/>
      <c r="BR749" s="21"/>
      <c r="BS749" s="21"/>
      <c r="BT749" s="21"/>
      <c r="BU749" s="21"/>
      <c r="BV749" s="21"/>
      <c r="BW749" s="21"/>
      <c r="BX749" s="21"/>
      <c r="BY749" s="21"/>
      <c r="BZ749" s="21"/>
      <c r="CA749" s="21"/>
      <c r="CB749" s="21"/>
      <c r="CC749" s="21"/>
      <c r="CD749" s="21"/>
      <c r="CE749" s="21"/>
      <c r="CF749" s="21"/>
      <c r="CG749" s="21"/>
      <c r="CH749" s="21"/>
      <c r="CI749" s="21"/>
      <c r="CJ749" s="21"/>
      <c r="CK749" s="21"/>
      <c r="CL749" s="21"/>
      <c r="CM749" s="21"/>
      <c r="CN749" s="21"/>
      <c r="CO749" s="21"/>
      <c r="CP749" s="21"/>
      <c r="CQ749" s="21"/>
      <c r="CR749" s="21"/>
      <c r="CS749" s="21"/>
      <c r="CT749" s="21"/>
      <c r="CU749" s="21"/>
      <c r="CV749" s="21"/>
      <c r="CW749" s="21"/>
      <c r="CX749" s="21"/>
      <c r="CY749" s="21"/>
      <c r="CZ749" s="21"/>
      <c r="DA749" s="21"/>
      <c r="DB749" s="21"/>
      <c r="DC749" s="21"/>
      <c r="DD749" s="21"/>
      <c r="DE749" s="21"/>
      <c r="DF749" s="21"/>
      <c r="DG749" s="21"/>
      <c r="DH749" s="21"/>
      <c r="DI749" s="21"/>
      <c r="DJ749" s="21"/>
      <c r="DK749" s="21"/>
      <c r="DL749" s="21"/>
      <c r="DM749" s="21"/>
      <c r="DN749" s="21"/>
      <c r="DO749" s="21"/>
      <c r="DP749" s="21"/>
      <c r="DQ749" s="21"/>
      <c r="DR749" s="21"/>
      <c r="DS749" s="21"/>
      <c r="DT749" s="21"/>
      <c r="DU749" s="21"/>
      <c r="DV749" s="21"/>
      <c r="DW749" s="21"/>
      <c r="DX749" s="21"/>
      <c r="DY749" s="21"/>
      <c r="DZ749" s="21"/>
      <c r="EA749" s="21"/>
      <c r="EB749" s="21"/>
      <c r="EC749" s="21"/>
      <c r="ED749" s="21"/>
      <c r="EE749" s="21"/>
      <c r="EF749" s="21"/>
      <c r="EG749" s="21"/>
      <c r="EH749" s="21"/>
      <c r="EI749" s="21"/>
      <c r="EJ749" s="21"/>
      <c r="EK749" s="21"/>
      <c r="EL749" s="21"/>
      <c r="EM749" s="21"/>
      <c r="EN749" s="21"/>
      <c r="EO749" s="21"/>
      <c r="EP749" s="21"/>
      <c r="EQ749" s="21"/>
      <c r="ER749" s="21"/>
      <c r="ES749" s="21"/>
      <c r="ET749" s="21"/>
      <c r="EU749" s="21"/>
      <c r="EV749" s="21"/>
      <c r="EW749" s="21"/>
      <c r="EX749" s="21"/>
      <c r="EY749" s="21"/>
      <c r="EZ749" s="21"/>
      <c r="FA749" s="21"/>
      <c r="FB749" s="21"/>
      <c r="FC749" s="21"/>
      <c r="FD749" s="21"/>
      <c r="FE749" s="21"/>
      <c r="FF749" s="21"/>
      <c r="FG749" s="21"/>
      <c r="FH749" s="21"/>
      <c r="FI749" s="21"/>
      <c r="FJ749" s="21"/>
      <c r="FK749" s="21"/>
      <c r="FL749" s="21"/>
      <c r="FM749" s="21"/>
      <c r="FN749" s="21"/>
      <c r="FO749" s="21"/>
      <c r="FP749" s="21"/>
      <c r="FQ749" s="21"/>
      <c r="FR749" s="21"/>
      <c r="FS749" s="21"/>
      <c r="FT749" s="21"/>
      <c r="FU749" s="21"/>
      <c r="FV749" s="21"/>
      <c r="FW749" s="21"/>
      <c r="FX749" s="21"/>
      <c r="FY749" s="21"/>
      <c r="FZ749" s="21"/>
      <c r="GA749" s="21"/>
      <c r="GB749" s="21"/>
      <c r="GC749" s="21"/>
      <c r="GD749" s="21"/>
      <c r="GE749" s="21"/>
      <c r="GF749" s="21"/>
      <c r="GG749" s="21"/>
      <c r="GH749" s="21"/>
      <c r="GI749" s="21"/>
      <c r="GJ749" s="21"/>
      <c r="GK749" s="21"/>
      <c r="GL749" s="21"/>
      <c r="GM749" s="21"/>
      <c r="GN749" s="21"/>
      <c r="GO749" s="21"/>
      <c r="GP749" s="21"/>
      <c r="GQ749" s="21"/>
      <c r="GR749" s="21"/>
      <c r="GS749" s="21"/>
      <c r="GT749" s="21"/>
      <c r="GU749" s="21"/>
      <c r="GV749" s="21"/>
      <c r="GW749" s="21"/>
      <c r="GX749" s="21"/>
      <c r="GY749" s="21"/>
      <c r="GZ749" s="21"/>
      <c r="HA749" s="21"/>
      <c r="HB749" s="21"/>
      <c r="HC749" s="21"/>
      <c r="HD749" s="21"/>
      <c r="HE749" s="21"/>
      <c r="HF749" s="21"/>
      <c r="HG749" s="21"/>
      <c r="HH749" s="21"/>
      <c r="HI749" s="21"/>
      <c r="HJ749" s="21"/>
      <c r="HK749" s="21"/>
      <c r="HL749" s="21"/>
      <c r="HM749" s="21"/>
      <c r="HN749" s="21"/>
      <c r="HO749" s="21"/>
      <c r="HP749" s="21"/>
      <c r="HQ749" s="21"/>
      <c r="HR749" s="21"/>
      <c r="HS749" s="21"/>
      <c r="HT749" s="21"/>
      <c r="HU749" s="21"/>
      <c r="HV749" s="21"/>
      <c r="HW749" s="21"/>
      <c r="HX749" s="21"/>
      <c r="HY749" s="21"/>
      <c r="HZ749" s="21"/>
      <c r="IA749" s="21"/>
      <c r="IB749" s="21"/>
      <c r="IC749" s="21"/>
      <c r="ID749" s="21"/>
      <c r="IE749" s="21"/>
      <c r="IF749" s="21"/>
      <c r="IG749" s="21"/>
      <c r="IH749" s="21"/>
      <c r="II749" s="21"/>
      <c r="IJ749" s="21"/>
      <c r="IK749" s="21"/>
      <c r="IL749" s="21"/>
      <c r="IM749" s="21"/>
      <c r="IN749" s="21"/>
      <c r="IO749" s="21"/>
      <c r="IP749" s="21"/>
      <c r="IQ749" s="21"/>
      <c r="IR749" s="21"/>
      <c r="IS749" s="21"/>
      <c r="IT749" s="21"/>
      <c r="IU749" s="21"/>
      <c r="IV749" s="21"/>
      <c r="IW749" s="21"/>
      <c r="IX749" s="21"/>
      <c r="IY749" s="21"/>
      <c r="IZ749" s="21"/>
      <c r="JA749" s="21"/>
      <c r="JB749" s="21"/>
      <c r="JC749" s="21"/>
      <c r="JD749" s="21"/>
      <c r="JE749" s="21"/>
      <c r="JF749" s="21"/>
      <c r="JG749" s="21"/>
      <c r="JH749" s="21"/>
      <c r="JI749" s="21"/>
      <c r="JJ749" s="21"/>
      <c r="JK749" s="21"/>
      <c r="JL749" s="21"/>
      <c r="JM749" s="21"/>
      <c r="JN749" s="21"/>
      <c r="JO749" s="21"/>
      <c r="JP749" s="21"/>
      <c r="JQ749" s="21"/>
      <c r="JR749" s="21"/>
      <c r="JS749" s="21"/>
      <c r="JT749" s="21"/>
      <c r="JU749" s="21"/>
      <c r="JV749" s="21"/>
      <c r="JW749" s="21"/>
      <c r="JX749" s="21"/>
      <c r="JY749" s="21"/>
    </row>
    <row r="750" spans="1:285" ht="16.5" customHeight="1">
      <c r="A750" s="4372" t="s">
        <v>348</v>
      </c>
      <c r="B750" s="4397"/>
      <c r="C750" s="1389"/>
      <c r="D750" s="121"/>
      <c r="E750" s="44"/>
      <c r="F750" s="44"/>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124"/>
      <c r="AS750" s="21"/>
      <c r="AT750" s="21"/>
      <c r="AU750" s="21"/>
      <c r="AV750" s="21"/>
      <c r="AW750" s="21"/>
      <c r="AX750" s="21"/>
      <c r="AY750" s="21"/>
      <c r="AZ750" s="21"/>
      <c r="BA750" s="21"/>
      <c r="BB750" s="21"/>
      <c r="BC750" s="21"/>
      <c r="BD750" s="21"/>
      <c r="BE750" s="21"/>
      <c r="BF750" s="21"/>
      <c r="BG750" s="21"/>
      <c r="BH750" s="21"/>
      <c r="BI750" s="21"/>
      <c r="BJ750" s="21"/>
      <c r="BK750" s="21"/>
      <c r="BL750" s="21"/>
      <c r="BM750" s="21"/>
      <c r="BN750" s="21"/>
      <c r="BO750" s="21"/>
      <c r="BP750" s="21"/>
      <c r="BQ750" s="21"/>
      <c r="BR750" s="21"/>
      <c r="BS750" s="21"/>
      <c r="BT750" s="21"/>
      <c r="BU750" s="21"/>
      <c r="BV750" s="21"/>
      <c r="BW750" s="21"/>
      <c r="BX750" s="21"/>
      <c r="BY750" s="21"/>
      <c r="BZ750" s="21"/>
      <c r="CA750" s="21"/>
      <c r="CB750" s="21"/>
      <c r="CC750" s="21"/>
      <c r="CD750" s="21"/>
      <c r="CE750" s="21"/>
      <c r="CF750" s="21"/>
      <c r="CG750" s="21"/>
      <c r="CH750" s="21"/>
      <c r="CI750" s="21"/>
      <c r="CJ750" s="21"/>
      <c r="CK750" s="21"/>
      <c r="CL750" s="21"/>
      <c r="CM750" s="21"/>
      <c r="CN750" s="21"/>
      <c r="CO750" s="21"/>
      <c r="CP750" s="21"/>
      <c r="CQ750" s="21"/>
      <c r="CR750" s="21"/>
      <c r="CS750" s="21"/>
      <c r="CT750" s="21"/>
      <c r="CU750" s="21"/>
      <c r="CV750" s="21"/>
      <c r="CW750" s="21"/>
      <c r="CX750" s="21"/>
      <c r="CY750" s="21"/>
      <c r="CZ750" s="21"/>
      <c r="DA750" s="21"/>
      <c r="DB750" s="21"/>
      <c r="DC750" s="21"/>
      <c r="DD750" s="21"/>
      <c r="DE750" s="21"/>
      <c r="DF750" s="21"/>
      <c r="DG750" s="21"/>
      <c r="DH750" s="21"/>
      <c r="DI750" s="21"/>
      <c r="DJ750" s="21"/>
      <c r="DK750" s="21"/>
      <c r="DL750" s="21"/>
      <c r="DM750" s="21"/>
      <c r="DN750" s="21"/>
      <c r="DO750" s="21"/>
      <c r="DP750" s="21"/>
      <c r="DQ750" s="21"/>
      <c r="DR750" s="21"/>
      <c r="DS750" s="21"/>
      <c r="DT750" s="21"/>
      <c r="DU750" s="21"/>
      <c r="DV750" s="21"/>
      <c r="DW750" s="21"/>
      <c r="DX750" s="21"/>
      <c r="DY750" s="21"/>
      <c r="DZ750" s="21"/>
      <c r="EA750" s="21"/>
      <c r="EB750" s="21"/>
      <c r="EC750" s="21"/>
      <c r="ED750" s="21"/>
      <c r="EE750" s="21"/>
      <c r="EF750" s="21"/>
      <c r="EG750" s="21"/>
      <c r="EH750" s="21"/>
      <c r="EI750" s="21"/>
      <c r="EJ750" s="21"/>
      <c r="EK750" s="21"/>
      <c r="EL750" s="21"/>
      <c r="EM750" s="21"/>
      <c r="EN750" s="21"/>
      <c r="EO750" s="21"/>
      <c r="EP750" s="21"/>
      <c r="EQ750" s="21"/>
      <c r="ER750" s="21"/>
      <c r="ES750" s="21"/>
      <c r="ET750" s="21"/>
      <c r="EU750" s="21"/>
      <c r="EV750" s="21"/>
      <c r="EW750" s="21"/>
      <c r="EX750" s="21"/>
      <c r="EY750" s="21"/>
      <c r="EZ750" s="21"/>
      <c r="FA750" s="21"/>
      <c r="FB750" s="21"/>
      <c r="FC750" s="21"/>
      <c r="FD750" s="21"/>
      <c r="FE750" s="21"/>
      <c r="FF750" s="21"/>
      <c r="FG750" s="21"/>
      <c r="FH750" s="21"/>
      <c r="FI750" s="21"/>
      <c r="FJ750" s="21"/>
      <c r="FK750" s="21"/>
      <c r="FL750" s="21"/>
      <c r="FM750" s="21"/>
      <c r="FN750" s="21"/>
      <c r="FO750" s="21"/>
      <c r="FP750" s="21"/>
      <c r="FQ750" s="21"/>
      <c r="FR750" s="21"/>
      <c r="FS750" s="21"/>
      <c r="FT750" s="21"/>
      <c r="FU750" s="21"/>
      <c r="FV750" s="21"/>
      <c r="FW750" s="21"/>
      <c r="FX750" s="21"/>
      <c r="FY750" s="21"/>
      <c r="FZ750" s="21"/>
      <c r="GA750" s="21"/>
      <c r="GB750" s="21"/>
      <c r="GC750" s="21"/>
      <c r="GD750" s="21"/>
      <c r="GE750" s="21"/>
      <c r="GF750" s="21"/>
      <c r="GG750" s="21"/>
      <c r="GH750" s="21"/>
      <c r="GI750" s="21"/>
      <c r="GJ750" s="21"/>
      <c r="GK750" s="21"/>
      <c r="GL750" s="21"/>
      <c r="GM750" s="21"/>
      <c r="GN750" s="21"/>
      <c r="GO750" s="21"/>
      <c r="GP750" s="21"/>
      <c r="GQ750" s="21"/>
      <c r="GR750" s="21"/>
      <c r="GS750" s="21"/>
      <c r="GT750" s="21"/>
      <c r="GU750" s="21"/>
      <c r="GV750" s="21"/>
      <c r="GW750" s="21"/>
      <c r="GX750" s="21"/>
      <c r="GY750" s="21"/>
      <c r="GZ750" s="21"/>
      <c r="HA750" s="21"/>
      <c r="HB750" s="21"/>
      <c r="HC750" s="21"/>
      <c r="HD750" s="21"/>
      <c r="HE750" s="21"/>
      <c r="HF750" s="21"/>
      <c r="HG750" s="21"/>
      <c r="HH750" s="21"/>
      <c r="HI750" s="21"/>
      <c r="HJ750" s="21"/>
      <c r="HK750" s="21"/>
      <c r="HL750" s="21"/>
      <c r="HM750" s="21"/>
      <c r="HN750" s="21"/>
      <c r="HO750" s="21"/>
      <c r="HP750" s="21"/>
      <c r="HQ750" s="21"/>
      <c r="HR750" s="21"/>
      <c r="HS750" s="21"/>
      <c r="HT750" s="21"/>
      <c r="HU750" s="21"/>
      <c r="HV750" s="21"/>
      <c r="HW750" s="21"/>
      <c r="HX750" s="21"/>
      <c r="HY750" s="21"/>
      <c r="HZ750" s="21"/>
      <c r="IA750" s="21"/>
      <c r="IB750" s="21"/>
      <c r="IC750" s="21"/>
      <c r="ID750" s="21"/>
      <c r="IE750" s="21"/>
      <c r="IF750" s="21"/>
      <c r="IG750" s="21"/>
      <c r="IH750" s="21"/>
      <c r="II750" s="21"/>
      <c r="IJ750" s="21"/>
      <c r="IK750" s="21"/>
      <c r="IL750" s="21"/>
      <c r="IM750" s="21"/>
      <c r="IN750" s="21"/>
      <c r="IO750" s="21"/>
      <c r="IP750" s="21"/>
      <c r="IQ750" s="21"/>
      <c r="IR750" s="21"/>
      <c r="IS750" s="21"/>
      <c r="IT750" s="21"/>
      <c r="IU750" s="21"/>
      <c r="IV750" s="21"/>
      <c r="IW750" s="21"/>
      <c r="IX750" s="21"/>
      <c r="IY750" s="21"/>
      <c r="IZ750" s="21"/>
      <c r="JA750" s="21"/>
      <c r="JB750" s="21"/>
      <c r="JC750" s="21"/>
      <c r="JD750" s="21"/>
      <c r="JE750" s="21"/>
      <c r="JF750" s="21"/>
      <c r="JG750" s="21"/>
      <c r="JH750" s="21"/>
      <c r="JI750" s="21"/>
      <c r="JJ750" s="21"/>
      <c r="JK750" s="21"/>
      <c r="JL750" s="21"/>
      <c r="JM750" s="21"/>
      <c r="JN750" s="21"/>
      <c r="JO750" s="21"/>
      <c r="JP750" s="21"/>
      <c r="JQ750" s="21"/>
      <c r="JR750" s="21"/>
      <c r="JS750" s="21"/>
      <c r="JT750" s="21"/>
      <c r="JU750" s="21"/>
      <c r="JV750" s="21"/>
      <c r="JW750" s="21"/>
      <c r="JX750" s="21"/>
      <c r="JY750" s="21"/>
    </row>
    <row r="751" spans="1:285" ht="16.5" customHeight="1">
      <c r="A751" s="4329" t="s">
        <v>343</v>
      </c>
      <c r="B751" s="5">
        <f>C751/D751</f>
        <v>0.27777777777777779</v>
      </c>
      <c r="C751" s="1">
        <v>10</v>
      </c>
      <c r="D751" s="107">
        <v>36</v>
      </c>
      <c r="E751" s="4" t="s">
        <v>77</v>
      </c>
      <c r="F751" s="1" t="s">
        <v>77</v>
      </c>
      <c r="G751" s="1" t="s">
        <v>77</v>
      </c>
      <c r="H751" s="1" t="s">
        <v>53</v>
      </c>
      <c r="I751" s="1" t="s">
        <v>77</v>
      </c>
      <c r="J751" s="1" t="s">
        <v>77</v>
      </c>
      <c r="K751" s="38" t="s">
        <v>77</v>
      </c>
      <c r="L751" s="1" t="s">
        <v>77</v>
      </c>
      <c r="M751" s="1" t="s">
        <v>77</v>
      </c>
      <c r="N751" s="1" t="s">
        <v>77</v>
      </c>
      <c r="O751" s="1" t="s">
        <v>77</v>
      </c>
      <c r="P751" s="1" t="s">
        <v>53</v>
      </c>
      <c r="Q751" s="1" t="s">
        <v>77</v>
      </c>
      <c r="R751" s="1" t="s">
        <v>77</v>
      </c>
      <c r="S751" s="1" t="s">
        <v>53</v>
      </c>
      <c r="T751" s="1" t="s">
        <v>77</v>
      </c>
      <c r="U751" s="1" t="s">
        <v>77</v>
      </c>
      <c r="V751" s="1" t="s">
        <v>77</v>
      </c>
      <c r="W751" s="1" t="s">
        <v>77</v>
      </c>
      <c r="X751" s="1" t="s">
        <v>77</v>
      </c>
      <c r="Y751" s="1" t="s">
        <v>77</v>
      </c>
      <c r="Z751" s="1" t="s">
        <v>77</v>
      </c>
      <c r="AA751" s="1" t="s">
        <v>77</v>
      </c>
      <c r="AB751" s="1" t="s">
        <v>77</v>
      </c>
      <c r="AC751" s="1" t="s">
        <v>77</v>
      </c>
      <c r="AD751" s="1" t="s">
        <v>77</v>
      </c>
      <c r="AE751" s="1" t="s">
        <v>53</v>
      </c>
      <c r="AF751" s="1" t="s">
        <v>77</v>
      </c>
      <c r="AG751" s="1" t="s">
        <v>53</v>
      </c>
      <c r="AH751" s="1" t="s">
        <v>77</v>
      </c>
      <c r="AI751" s="1" t="s">
        <v>77</v>
      </c>
      <c r="AJ751" s="1" t="s">
        <v>77</v>
      </c>
      <c r="AK751" s="1" t="s">
        <v>77</v>
      </c>
      <c r="AL751" s="1" t="s">
        <v>77</v>
      </c>
      <c r="AM751" s="1" t="s">
        <v>53</v>
      </c>
      <c r="AN751" s="1" t="s">
        <v>77</v>
      </c>
      <c r="AO751" s="1" t="s">
        <v>53</v>
      </c>
      <c r="AP751" s="1" t="s">
        <v>77</v>
      </c>
      <c r="AQ751" s="1" t="s">
        <v>53</v>
      </c>
      <c r="AR751" s="120" t="s">
        <v>53</v>
      </c>
      <c r="AS751" s="21"/>
      <c r="AT751" s="21"/>
      <c r="AU751" s="21"/>
      <c r="AV751" s="21"/>
      <c r="AW751" s="21"/>
      <c r="AX751" s="21"/>
      <c r="AY751" s="21"/>
      <c r="AZ751" s="21"/>
      <c r="BA751" s="21"/>
      <c r="BB751" s="21"/>
      <c r="BC751" s="21"/>
      <c r="BD751" s="21"/>
      <c r="BE751" s="21"/>
      <c r="BF751" s="21"/>
      <c r="BG751" s="21"/>
      <c r="BH751" s="21"/>
      <c r="BI751" s="21"/>
      <c r="BJ751" s="21"/>
      <c r="BK751" s="21"/>
      <c r="BL751" s="21"/>
      <c r="BM751" s="21"/>
      <c r="BN751" s="21"/>
      <c r="BO751" s="21"/>
      <c r="BP751" s="21"/>
      <c r="BQ751" s="21"/>
      <c r="BR751" s="21"/>
      <c r="BS751" s="21"/>
      <c r="BT751" s="21"/>
      <c r="BU751" s="21"/>
      <c r="BV751" s="21"/>
      <c r="BW751" s="21"/>
      <c r="BX751" s="21"/>
      <c r="BY751" s="21"/>
      <c r="BZ751" s="21"/>
      <c r="CA751" s="21"/>
      <c r="CB751" s="21"/>
      <c r="CC751" s="21"/>
      <c r="CD751" s="21"/>
      <c r="CE751" s="21"/>
      <c r="CF751" s="21"/>
      <c r="CG751" s="21"/>
      <c r="CH751" s="21"/>
      <c r="CI751" s="21"/>
      <c r="CJ751" s="21"/>
      <c r="CK751" s="21"/>
      <c r="CL751" s="21"/>
      <c r="CM751" s="21"/>
      <c r="CN751" s="21"/>
      <c r="CO751" s="21"/>
      <c r="CP751" s="21"/>
      <c r="CQ751" s="21"/>
      <c r="CR751" s="21"/>
      <c r="CS751" s="21"/>
      <c r="CT751" s="21"/>
      <c r="CU751" s="21"/>
      <c r="CV751" s="21"/>
      <c r="CW751" s="21"/>
      <c r="CX751" s="21"/>
      <c r="CY751" s="21"/>
      <c r="CZ751" s="21"/>
      <c r="DA751" s="21"/>
      <c r="DB751" s="21"/>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H751" s="21"/>
      <c r="EI751" s="21"/>
      <c r="EJ751" s="21"/>
      <c r="EK751" s="21"/>
      <c r="EL751" s="21"/>
      <c r="EM751" s="21"/>
      <c r="EN751" s="21"/>
      <c r="EO751" s="21"/>
      <c r="EP751" s="21"/>
      <c r="EQ751" s="21"/>
      <c r="ER751" s="21"/>
      <c r="ES751" s="21"/>
      <c r="ET751" s="21"/>
      <c r="EU751" s="21"/>
      <c r="EV751" s="21"/>
      <c r="EW751" s="21"/>
      <c r="EX751" s="21"/>
      <c r="EY751" s="21"/>
      <c r="EZ751" s="21"/>
      <c r="FA751" s="21"/>
      <c r="FB751" s="21"/>
      <c r="FC751" s="21"/>
      <c r="FD751" s="21"/>
      <c r="FE751" s="21"/>
      <c r="FF751" s="21"/>
      <c r="FG751" s="21"/>
      <c r="FH751" s="21"/>
      <c r="FI751" s="21"/>
      <c r="FJ751" s="21"/>
      <c r="FK751" s="21"/>
      <c r="FL751" s="21"/>
      <c r="FM751" s="21"/>
      <c r="FN751" s="21"/>
      <c r="FO751" s="21"/>
      <c r="FP751" s="21"/>
      <c r="FQ751" s="21"/>
      <c r="FR751" s="21"/>
      <c r="FS751" s="21"/>
      <c r="FT751" s="21"/>
      <c r="FU751" s="21"/>
      <c r="FV751" s="21"/>
      <c r="FW751" s="21"/>
      <c r="FX751" s="21"/>
      <c r="FY751" s="21"/>
      <c r="FZ751" s="21"/>
      <c r="GA751" s="21"/>
      <c r="GB751" s="21"/>
      <c r="GC751" s="21"/>
      <c r="GD751" s="21"/>
      <c r="GE751" s="21"/>
      <c r="GF751" s="21"/>
      <c r="GG751" s="21"/>
      <c r="GH751" s="21"/>
      <c r="GI751" s="21"/>
      <c r="GJ751" s="21"/>
      <c r="GK751" s="21"/>
      <c r="GL751" s="21"/>
      <c r="GM751" s="21"/>
      <c r="GN751" s="21"/>
      <c r="GO751" s="21"/>
      <c r="GP751" s="21"/>
      <c r="GQ751" s="21"/>
      <c r="GR751" s="21"/>
      <c r="GS751" s="21"/>
      <c r="GT751" s="21"/>
      <c r="GU751" s="21"/>
      <c r="GV751" s="21"/>
      <c r="GW751" s="21"/>
      <c r="GX751" s="21"/>
      <c r="GY751" s="21"/>
      <c r="GZ751" s="21"/>
      <c r="HA751" s="21"/>
      <c r="HB751" s="21"/>
      <c r="HC751" s="21"/>
      <c r="HD751" s="21"/>
      <c r="HE751" s="21"/>
      <c r="HF751" s="21"/>
      <c r="HG751" s="21"/>
      <c r="HH751" s="21"/>
      <c r="HI751" s="21"/>
      <c r="HJ751" s="21"/>
      <c r="HK751" s="21"/>
      <c r="HL751" s="21"/>
      <c r="HM751" s="21"/>
      <c r="HN751" s="21"/>
      <c r="HO751" s="21"/>
      <c r="HP751" s="21"/>
      <c r="HQ751" s="21"/>
      <c r="HR751" s="21"/>
      <c r="HS751" s="21"/>
      <c r="HT751" s="21"/>
      <c r="HU751" s="21"/>
      <c r="HV751" s="21"/>
      <c r="HW751" s="21"/>
      <c r="HX751" s="21"/>
      <c r="HY751" s="21"/>
      <c r="HZ751" s="21"/>
      <c r="IA751" s="21"/>
      <c r="IB751" s="21"/>
      <c r="IC751" s="21"/>
      <c r="ID751" s="21"/>
      <c r="IE751" s="21"/>
      <c r="IF751" s="21"/>
      <c r="IG751" s="21"/>
      <c r="IH751" s="21"/>
      <c r="II751" s="21"/>
      <c r="IJ751" s="21"/>
      <c r="IK751" s="21"/>
      <c r="IL751" s="21"/>
      <c r="IM751" s="21"/>
      <c r="IN751" s="21"/>
      <c r="IO751" s="21"/>
      <c r="IP751" s="21"/>
      <c r="IQ751" s="21"/>
      <c r="IR751" s="21"/>
      <c r="IS751" s="21"/>
      <c r="IT751" s="21"/>
      <c r="IU751" s="21"/>
      <c r="IV751" s="21"/>
      <c r="IW751" s="21"/>
      <c r="IX751" s="21"/>
      <c r="IY751" s="21"/>
      <c r="IZ751" s="21"/>
      <c r="JA751" s="21"/>
      <c r="JB751" s="21"/>
      <c r="JC751" s="21"/>
      <c r="JD751" s="21"/>
      <c r="JE751" s="21"/>
      <c r="JF751" s="21"/>
      <c r="JG751" s="21"/>
      <c r="JH751" s="21"/>
      <c r="JI751" s="21"/>
      <c r="JJ751" s="21"/>
      <c r="JK751" s="21"/>
      <c r="JL751" s="21"/>
      <c r="JM751" s="21"/>
      <c r="JN751" s="21"/>
      <c r="JO751" s="21"/>
      <c r="JP751" s="21"/>
      <c r="JQ751" s="21"/>
      <c r="JR751" s="21"/>
      <c r="JS751" s="21"/>
      <c r="JT751" s="21"/>
      <c r="JU751" s="21"/>
      <c r="JV751" s="21"/>
      <c r="JW751" s="21"/>
      <c r="JX751" s="21"/>
      <c r="JY751" s="21"/>
    </row>
    <row r="752" spans="1:285" ht="16.5" customHeight="1">
      <c r="A752" s="4329" t="s">
        <v>344</v>
      </c>
      <c r="B752" s="5">
        <f>C752/D752</f>
        <v>5.5555555555555552E-2</v>
      </c>
      <c r="C752" s="1">
        <v>2</v>
      </c>
      <c r="D752" s="107">
        <v>36</v>
      </c>
      <c r="E752" s="4" t="s">
        <v>77</v>
      </c>
      <c r="F752" s="1" t="s">
        <v>77</v>
      </c>
      <c r="G752" s="1" t="s">
        <v>77</v>
      </c>
      <c r="H752" s="1" t="s">
        <v>77</v>
      </c>
      <c r="I752" s="1" t="s">
        <v>77</v>
      </c>
      <c r="J752" s="1" t="s">
        <v>77</v>
      </c>
      <c r="K752" s="38" t="s">
        <v>77</v>
      </c>
      <c r="L752" s="1" t="s">
        <v>77</v>
      </c>
      <c r="M752" s="1" t="s">
        <v>77</v>
      </c>
      <c r="N752" s="1" t="s">
        <v>77</v>
      </c>
      <c r="O752" s="1" t="s">
        <v>53</v>
      </c>
      <c r="P752" s="1" t="s">
        <v>77</v>
      </c>
      <c r="Q752" s="1" t="s">
        <v>77</v>
      </c>
      <c r="R752" s="1" t="s">
        <v>77</v>
      </c>
      <c r="S752" s="1" t="s">
        <v>77</v>
      </c>
      <c r="T752" s="1" t="s">
        <v>77</v>
      </c>
      <c r="U752" s="1" t="s">
        <v>77</v>
      </c>
      <c r="V752" s="1" t="s">
        <v>77</v>
      </c>
      <c r="W752" s="1" t="s">
        <v>77</v>
      </c>
      <c r="X752" s="1" t="s">
        <v>77</v>
      </c>
      <c r="Y752" s="1" t="s">
        <v>77</v>
      </c>
      <c r="Z752" s="1" t="s">
        <v>77</v>
      </c>
      <c r="AA752" s="1" t="s">
        <v>77</v>
      </c>
      <c r="AB752" s="1" t="s">
        <v>77</v>
      </c>
      <c r="AC752" s="1" t="s">
        <v>77</v>
      </c>
      <c r="AD752" s="1" t="s">
        <v>77</v>
      </c>
      <c r="AE752" s="1" t="s">
        <v>77</v>
      </c>
      <c r="AF752" s="1" t="s">
        <v>77</v>
      </c>
      <c r="AG752" s="1" t="s">
        <v>77</v>
      </c>
      <c r="AH752" s="1" t="s">
        <v>77</v>
      </c>
      <c r="AI752" s="1" t="s">
        <v>77</v>
      </c>
      <c r="AJ752" s="1" t="s">
        <v>77</v>
      </c>
      <c r="AK752" s="1" t="s">
        <v>77</v>
      </c>
      <c r="AL752" s="1" t="s">
        <v>77</v>
      </c>
      <c r="AM752" s="1" t="s">
        <v>77</v>
      </c>
      <c r="AN752" s="1" t="s">
        <v>77</v>
      </c>
      <c r="AO752" s="1" t="s">
        <v>77</v>
      </c>
      <c r="AP752" s="1" t="s">
        <v>77</v>
      </c>
      <c r="AQ752" s="1" t="s">
        <v>77</v>
      </c>
      <c r="AR752" s="120" t="s">
        <v>77</v>
      </c>
      <c r="AS752" s="21"/>
      <c r="AT752" s="21"/>
      <c r="AU752" s="21"/>
      <c r="AV752" s="21"/>
      <c r="AW752" s="21"/>
      <c r="AX752" s="21"/>
      <c r="AY752" s="21"/>
      <c r="AZ752" s="21"/>
      <c r="BA752" s="21"/>
      <c r="BB752" s="21"/>
      <c r="BC752" s="21"/>
      <c r="BD752" s="21"/>
      <c r="BE752" s="21"/>
      <c r="BF752" s="21"/>
      <c r="BG752" s="21"/>
      <c r="BH752" s="21"/>
      <c r="BI752" s="21"/>
      <c r="BJ752" s="21"/>
      <c r="BK752" s="21"/>
      <c r="BL752" s="21"/>
      <c r="BM752" s="21"/>
      <c r="BN752" s="21"/>
      <c r="BO752" s="21"/>
      <c r="BP752" s="21"/>
      <c r="BQ752" s="21"/>
      <c r="BR752" s="21"/>
      <c r="BS752" s="21"/>
      <c r="BT752" s="21"/>
      <c r="BU752" s="21"/>
      <c r="BV752" s="21"/>
      <c r="BW752" s="21"/>
      <c r="BX752" s="21"/>
      <c r="BY752" s="21"/>
      <c r="BZ752" s="21"/>
      <c r="CA752" s="21"/>
      <c r="CB752" s="21"/>
      <c r="CC752" s="21"/>
      <c r="CD752" s="21"/>
      <c r="CE752" s="21"/>
      <c r="CF752" s="21"/>
      <c r="CG752" s="21"/>
      <c r="CH752" s="21"/>
      <c r="CI752" s="21"/>
      <c r="CJ752" s="21"/>
      <c r="CK752" s="21"/>
      <c r="CL752" s="21"/>
      <c r="CM752" s="21"/>
      <c r="CN752" s="21"/>
      <c r="CO752" s="21"/>
      <c r="CP752" s="21"/>
      <c r="CQ752" s="21"/>
      <c r="CR752" s="21"/>
      <c r="CS752" s="21"/>
      <c r="CT752" s="21"/>
      <c r="CU752" s="21"/>
      <c r="CV752" s="21"/>
      <c r="CW752" s="21"/>
      <c r="CX752" s="21"/>
      <c r="CY752" s="21"/>
      <c r="CZ752" s="21"/>
      <c r="DA752" s="21"/>
      <c r="DB752" s="21"/>
      <c r="DC752" s="21"/>
      <c r="DD752" s="21"/>
      <c r="DE752" s="21"/>
      <c r="DF752" s="21"/>
      <c r="DG752" s="21"/>
      <c r="DH752" s="21"/>
      <c r="DI752" s="21"/>
      <c r="DJ752" s="21"/>
      <c r="DK752" s="21"/>
      <c r="DL752" s="21"/>
      <c r="DM752" s="21"/>
      <c r="DN752" s="21"/>
      <c r="DO752" s="21"/>
      <c r="DP752" s="21"/>
      <c r="DQ752" s="21"/>
      <c r="DR752" s="21"/>
      <c r="DS752" s="21"/>
      <c r="DT752" s="21"/>
      <c r="DU752" s="21"/>
      <c r="DV752" s="21"/>
      <c r="DW752" s="21"/>
      <c r="DX752" s="21"/>
      <c r="DY752" s="21"/>
      <c r="DZ752" s="21"/>
      <c r="EA752" s="21"/>
      <c r="EB752" s="21"/>
      <c r="EC752" s="21"/>
      <c r="ED752" s="21"/>
      <c r="EE752" s="21"/>
      <c r="EF752" s="21"/>
      <c r="EG752" s="21"/>
      <c r="EH752" s="21"/>
      <c r="EI752" s="21"/>
      <c r="EJ752" s="21"/>
      <c r="EK752" s="21"/>
      <c r="EL752" s="21"/>
      <c r="EM752" s="21"/>
      <c r="EN752" s="21"/>
      <c r="EO752" s="21"/>
      <c r="EP752" s="21"/>
      <c r="EQ752" s="21"/>
      <c r="ER752" s="21"/>
      <c r="ES752" s="21"/>
      <c r="ET752" s="21"/>
      <c r="EU752" s="21"/>
      <c r="EV752" s="21"/>
      <c r="EW752" s="21"/>
      <c r="EX752" s="21"/>
      <c r="EY752" s="21"/>
      <c r="EZ752" s="21"/>
      <c r="FA752" s="21"/>
      <c r="FB752" s="21"/>
      <c r="FC752" s="21"/>
      <c r="FD752" s="21"/>
      <c r="FE752" s="21"/>
      <c r="FF752" s="21"/>
      <c r="FG752" s="21"/>
      <c r="FH752" s="21"/>
      <c r="FI752" s="21"/>
      <c r="FJ752" s="21"/>
      <c r="FK752" s="21"/>
      <c r="FL752" s="21"/>
      <c r="FM752" s="21"/>
      <c r="FN752" s="21"/>
      <c r="FO752" s="21"/>
      <c r="FP752" s="21"/>
      <c r="FQ752" s="21"/>
      <c r="FR752" s="21"/>
      <c r="FS752" s="21"/>
      <c r="FT752" s="21"/>
      <c r="FU752" s="21"/>
      <c r="FV752" s="21"/>
      <c r="FW752" s="21"/>
      <c r="FX752" s="21"/>
      <c r="FY752" s="21"/>
      <c r="FZ752" s="21"/>
      <c r="GA752" s="21"/>
      <c r="GB752" s="21"/>
      <c r="GC752" s="21"/>
      <c r="GD752" s="21"/>
      <c r="GE752" s="21"/>
      <c r="GF752" s="21"/>
      <c r="GG752" s="21"/>
      <c r="GH752" s="21"/>
      <c r="GI752" s="21"/>
      <c r="GJ752" s="21"/>
      <c r="GK752" s="21"/>
      <c r="GL752" s="21"/>
      <c r="GM752" s="21"/>
      <c r="GN752" s="21"/>
      <c r="GO752" s="21"/>
      <c r="GP752" s="21"/>
      <c r="GQ752" s="21"/>
      <c r="GR752" s="21"/>
      <c r="GS752" s="21"/>
      <c r="GT752" s="21"/>
      <c r="GU752" s="21"/>
      <c r="GV752" s="21"/>
      <c r="GW752" s="21"/>
      <c r="GX752" s="21"/>
      <c r="GY752" s="21"/>
      <c r="GZ752" s="21"/>
      <c r="HA752" s="21"/>
      <c r="HB752" s="21"/>
      <c r="HC752" s="21"/>
      <c r="HD752" s="21"/>
      <c r="HE752" s="21"/>
      <c r="HF752" s="21"/>
      <c r="HG752" s="21"/>
      <c r="HH752" s="21"/>
      <c r="HI752" s="21"/>
      <c r="HJ752" s="21"/>
      <c r="HK752" s="21"/>
      <c r="HL752" s="21"/>
      <c r="HM752" s="21"/>
      <c r="HN752" s="21"/>
      <c r="HO752" s="21"/>
      <c r="HP752" s="21"/>
      <c r="HQ752" s="21"/>
      <c r="HR752" s="21"/>
      <c r="HS752" s="21"/>
      <c r="HT752" s="21"/>
      <c r="HU752" s="21"/>
      <c r="HV752" s="21"/>
      <c r="HW752" s="21"/>
      <c r="HX752" s="21"/>
      <c r="HY752" s="21"/>
      <c r="HZ752" s="21"/>
      <c r="IA752" s="21"/>
      <c r="IB752" s="21"/>
      <c r="IC752" s="21"/>
      <c r="ID752" s="21"/>
      <c r="IE752" s="21"/>
      <c r="IF752" s="21"/>
      <c r="IG752" s="21"/>
      <c r="IH752" s="21"/>
      <c r="II752" s="21"/>
      <c r="IJ752" s="21"/>
      <c r="IK752" s="21"/>
      <c r="IL752" s="21"/>
      <c r="IM752" s="21"/>
      <c r="IN752" s="21"/>
      <c r="IO752" s="21"/>
      <c r="IP752" s="21"/>
      <c r="IQ752" s="21"/>
      <c r="IR752" s="21"/>
      <c r="IS752" s="21"/>
      <c r="IT752" s="21"/>
      <c r="IU752" s="21"/>
      <c r="IV752" s="21"/>
      <c r="IW752" s="21"/>
      <c r="IX752" s="21"/>
      <c r="IY752" s="21"/>
      <c r="IZ752" s="21"/>
      <c r="JA752" s="21"/>
      <c r="JB752" s="21"/>
      <c r="JC752" s="21"/>
      <c r="JD752" s="21"/>
      <c r="JE752" s="21"/>
      <c r="JF752" s="21"/>
      <c r="JG752" s="21"/>
      <c r="JH752" s="21"/>
      <c r="JI752" s="21"/>
      <c r="JJ752" s="21"/>
      <c r="JK752" s="21"/>
      <c r="JL752" s="21"/>
      <c r="JM752" s="21"/>
      <c r="JN752" s="21"/>
      <c r="JO752" s="21"/>
      <c r="JP752" s="21"/>
      <c r="JQ752" s="21"/>
      <c r="JR752" s="21"/>
      <c r="JS752" s="21"/>
      <c r="JT752" s="21"/>
      <c r="JU752" s="21"/>
      <c r="JV752" s="21"/>
      <c r="JW752" s="21"/>
      <c r="JX752" s="21"/>
      <c r="JY752" s="21"/>
    </row>
    <row r="753" spans="1:285" ht="16.5" customHeight="1">
      <c r="A753" s="4329" t="s">
        <v>345</v>
      </c>
      <c r="B753" s="5">
        <f>C753/D753</f>
        <v>0.55555555555555558</v>
      </c>
      <c r="C753" s="1">
        <v>20</v>
      </c>
      <c r="D753" s="107">
        <v>36</v>
      </c>
      <c r="E753" s="4" t="s">
        <v>77</v>
      </c>
      <c r="F753" s="1" t="s">
        <v>77</v>
      </c>
      <c r="G753" s="1" t="s">
        <v>53</v>
      </c>
      <c r="H753" s="1" t="s">
        <v>77</v>
      </c>
      <c r="I753" s="1" t="s">
        <v>53</v>
      </c>
      <c r="J753" s="1" t="s">
        <v>53</v>
      </c>
      <c r="K753" s="38" t="s">
        <v>53</v>
      </c>
      <c r="L753" s="1" t="s">
        <v>53</v>
      </c>
      <c r="M753" s="1" t="s">
        <v>77</v>
      </c>
      <c r="N753" s="1" t="s">
        <v>53</v>
      </c>
      <c r="O753" s="1" t="s">
        <v>77</v>
      </c>
      <c r="P753" s="1" t="s">
        <v>77</v>
      </c>
      <c r="Q753" s="1" t="s">
        <v>53</v>
      </c>
      <c r="R753" s="1" t="s">
        <v>77</v>
      </c>
      <c r="S753" s="1" t="s">
        <v>77</v>
      </c>
      <c r="T753" s="1" t="s">
        <v>77</v>
      </c>
      <c r="U753" s="1" t="s">
        <v>53</v>
      </c>
      <c r="V753" s="1" t="s">
        <v>53</v>
      </c>
      <c r="W753" s="1" t="s">
        <v>53</v>
      </c>
      <c r="X753" s="1" t="s">
        <v>53</v>
      </c>
      <c r="Y753" s="1" t="s">
        <v>53</v>
      </c>
      <c r="Z753" s="1" t="s">
        <v>53</v>
      </c>
      <c r="AA753" s="1" t="s">
        <v>53</v>
      </c>
      <c r="AB753" s="1" t="s">
        <v>77</v>
      </c>
      <c r="AC753" s="1" t="s">
        <v>53</v>
      </c>
      <c r="AD753" s="1" t="s">
        <v>53</v>
      </c>
      <c r="AE753" s="1" t="s">
        <v>77</v>
      </c>
      <c r="AF753" s="1" t="s">
        <v>77</v>
      </c>
      <c r="AG753" s="1" t="s">
        <v>77</v>
      </c>
      <c r="AH753" s="1" t="s">
        <v>77</v>
      </c>
      <c r="AI753" s="1" t="s">
        <v>53</v>
      </c>
      <c r="AJ753" s="1" t="s">
        <v>53</v>
      </c>
      <c r="AK753" s="1" t="s">
        <v>53</v>
      </c>
      <c r="AL753" s="1" t="s">
        <v>77</v>
      </c>
      <c r="AM753" s="1" t="s">
        <v>77</v>
      </c>
      <c r="AN753" s="1" t="s">
        <v>77</v>
      </c>
      <c r="AO753" s="1" t="s">
        <v>77</v>
      </c>
      <c r="AP753" s="1" t="s">
        <v>53</v>
      </c>
      <c r="AQ753" s="1" t="s">
        <v>77</v>
      </c>
      <c r="AR753" s="120" t="s">
        <v>77</v>
      </c>
      <c r="AS753" s="21"/>
      <c r="AT753" s="21"/>
      <c r="AU753" s="21"/>
      <c r="AV753" s="21"/>
      <c r="AW753" s="21"/>
      <c r="AX753" s="21"/>
      <c r="AY753" s="21"/>
      <c r="AZ753" s="21"/>
      <c r="BA753" s="21"/>
      <c r="BB753" s="21"/>
      <c r="BC753" s="21"/>
      <c r="BD753" s="21"/>
      <c r="BE753" s="21"/>
      <c r="BF753" s="21"/>
      <c r="BG753" s="21"/>
      <c r="BH753" s="21"/>
      <c r="BI753" s="21"/>
      <c r="BJ753" s="21"/>
      <c r="BK753" s="21"/>
      <c r="BL753" s="21"/>
      <c r="BM753" s="21"/>
      <c r="BN753" s="21"/>
      <c r="BO753" s="21"/>
      <c r="BP753" s="21"/>
      <c r="BQ753" s="21"/>
      <c r="BR753" s="21"/>
      <c r="BS753" s="21"/>
      <c r="BT753" s="21"/>
      <c r="BU753" s="21"/>
      <c r="BV753" s="21"/>
      <c r="BW753" s="21"/>
      <c r="BX753" s="21"/>
      <c r="BY753" s="21"/>
      <c r="BZ753" s="21"/>
      <c r="CA753" s="21"/>
      <c r="CB753" s="21"/>
      <c r="CC753" s="21"/>
      <c r="CD753" s="21"/>
      <c r="CE753" s="21"/>
      <c r="CF753" s="21"/>
      <c r="CG753" s="21"/>
      <c r="CH753" s="21"/>
      <c r="CI753" s="21"/>
      <c r="CJ753" s="21"/>
      <c r="CK753" s="21"/>
      <c r="CL753" s="21"/>
      <c r="CM753" s="21"/>
      <c r="CN753" s="21"/>
      <c r="CO753" s="21"/>
      <c r="CP753" s="21"/>
      <c r="CQ753" s="21"/>
      <c r="CR753" s="21"/>
      <c r="CS753" s="21"/>
      <c r="CT753" s="21"/>
      <c r="CU753" s="21"/>
      <c r="CV753" s="21"/>
      <c r="CW753" s="21"/>
      <c r="CX753" s="21"/>
      <c r="CY753" s="21"/>
      <c r="CZ753" s="21"/>
      <c r="DA753" s="21"/>
      <c r="DB753" s="21"/>
      <c r="DC753" s="21"/>
      <c r="DD753" s="21"/>
      <c r="DE753" s="21"/>
      <c r="DF753" s="21"/>
      <c r="DG753" s="21"/>
      <c r="DH753" s="21"/>
      <c r="DI753" s="21"/>
      <c r="DJ753" s="21"/>
      <c r="DK753" s="21"/>
      <c r="DL753" s="21"/>
      <c r="DM753" s="21"/>
      <c r="DN753" s="21"/>
      <c r="DO753" s="21"/>
      <c r="DP753" s="21"/>
      <c r="DQ753" s="21"/>
      <c r="DR753" s="21"/>
      <c r="DS753" s="21"/>
      <c r="DT753" s="21"/>
      <c r="DU753" s="21"/>
      <c r="DV753" s="21"/>
      <c r="DW753" s="21"/>
      <c r="DX753" s="21"/>
      <c r="DY753" s="21"/>
      <c r="DZ753" s="21"/>
      <c r="EA753" s="21"/>
      <c r="EB753" s="21"/>
      <c r="EC753" s="21"/>
      <c r="ED753" s="21"/>
      <c r="EE753" s="21"/>
      <c r="EF753" s="21"/>
      <c r="EG753" s="21"/>
      <c r="EH753" s="21"/>
      <c r="EI753" s="21"/>
      <c r="EJ753" s="21"/>
      <c r="EK753" s="21"/>
      <c r="EL753" s="21"/>
      <c r="EM753" s="21"/>
      <c r="EN753" s="21"/>
      <c r="EO753" s="21"/>
      <c r="EP753" s="21"/>
      <c r="EQ753" s="21"/>
      <c r="ER753" s="21"/>
      <c r="ES753" s="21"/>
      <c r="ET753" s="21"/>
      <c r="EU753" s="21"/>
      <c r="EV753" s="21"/>
      <c r="EW753" s="21"/>
      <c r="EX753" s="21"/>
      <c r="EY753" s="21"/>
      <c r="EZ753" s="21"/>
      <c r="FA753" s="21"/>
      <c r="FB753" s="21"/>
      <c r="FC753" s="21"/>
      <c r="FD753" s="21"/>
      <c r="FE753" s="21"/>
      <c r="FF753" s="21"/>
      <c r="FG753" s="21"/>
      <c r="FH753" s="21"/>
      <c r="FI753" s="21"/>
      <c r="FJ753" s="21"/>
      <c r="FK753" s="21"/>
      <c r="FL753" s="21"/>
      <c r="FM753" s="21"/>
      <c r="FN753" s="21"/>
      <c r="FO753" s="21"/>
      <c r="FP753" s="21"/>
      <c r="FQ753" s="21"/>
      <c r="FR753" s="21"/>
      <c r="FS753" s="21"/>
      <c r="FT753" s="21"/>
      <c r="FU753" s="21"/>
      <c r="FV753" s="21"/>
      <c r="FW753" s="21"/>
      <c r="FX753" s="21"/>
      <c r="FY753" s="21"/>
      <c r="FZ753" s="21"/>
      <c r="GA753" s="21"/>
      <c r="GB753" s="21"/>
      <c r="GC753" s="21"/>
      <c r="GD753" s="21"/>
      <c r="GE753" s="21"/>
      <c r="GF753" s="21"/>
      <c r="GG753" s="21"/>
      <c r="GH753" s="21"/>
      <c r="GI753" s="21"/>
      <c r="GJ753" s="21"/>
      <c r="GK753" s="21"/>
      <c r="GL753" s="21"/>
      <c r="GM753" s="21"/>
      <c r="GN753" s="21"/>
      <c r="GO753" s="21"/>
      <c r="GP753" s="21"/>
      <c r="GQ753" s="21"/>
      <c r="GR753" s="21"/>
      <c r="GS753" s="21"/>
      <c r="GT753" s="21"/>
      <c r="GU753" s="21"/>
      <c r="GV753" s="21"/>
      <c r="GW753" s="21"/>
      <c r="GX753" s="21"/>
      <c r="GY753" s="21"/>
      <c r="GZ753" s="21"/>
      <c r="HA753" s="21"/>
      <c r="HB753" s="21"/>
      <c r="HC753" s="21"/>
      <c r="HD753" s="21"/>
      <c r="HE753" s="21"/>
      <c r="HF753" s="21"/>
      <c r="HG753" s="21"/>
      <c r="HH753" s="21"/>
      <c r="HI753" s="21"/>
      <c r="HJ753" s="21"/>
      <c r="HK753" s="21"/>
      <c r="HL753" s="21"/>
      <c r="HM753" s="21"/>
      <c r="HN753" s="21"/>
      <c r="HO753" s="21"/>
      <c r="HP753" s="21"/>
      <c r="HQ753" s="21"/>
      <c r="HR753" s="21"/>
      <c r="HS753" s="21"/>
      <c r="HT753" s="21"/>
      <c r="HU753" s="21"/>
      <c r="HV753" s="21"/>
      <c r="HW753" s="21"/>
      <c r="HX753" s="21"/>
      <c r="HY753" s="21"/>
      <c r="HZ753" s="21"/>
      <c r="IA753" s="21"/>
      <c r="IB753" s="21"/>
      <c r="IC753" s="21"/>
      <c r="ID753" s="21"/>
      <c r="IE753" s="21"/>
      <c r="IF753" s="21"/>
      <c r="IG753" s="21"/>
      <c r="IH753" s="21"/>
      <c r="II753" s="21"/>
      <c r="IJ753" s="21"/>
      <c r="IK753" s="21"/>
      <c r="IL753" s="21"/>
      <c r="IM753" s="21"/>
      <c r="IN753" s="21"/>
      <c r="IO753" s="21"/>
      <c r="IP753" s="21"/>
      <c r="IQ753" s="21"/>
      <c r="IR753" s="21"/>
      <c r="IS753" s="21"/>
      <c r="IT753" s="21"/>
      <c r="IU753" s="21"/>
      <c r="IV753" s="21"/>
      <c r="IW753" s="21"/>
      <c r="IX753" s="21"/>
      <c r="IY753" s="21"/>
      <c r="IZ753" s="21"/>
      <c r="JA753" s="21"/>
      <c r="JB753" s="21"/>
      <c r="JC753" s="21"/>
      <c r="JD753" s="21"/>
      <c r="JE753" s="21"/>
      <c r="JF753" s="21"/>
      <c r="JG753" s="21"/>
      <c r="JH753" s="21"/>
      <c r="JI753" s="21"/>
      <c r="JJ753" s="21"/>
      <c r="JK753" s="21"/>
      <c r="JL753" s="21"/>
      <c r="JM753" s="21"/>
      <c r="JN753" s="21"/>
      <c r="JO753" s="21"/>
      <c r="JP753" s="21"/>
      <c r="JQ753" s="21"/>
      <c r="JR753" s="21"/>
      <c r="JS753" s="21"/>
      <c r="JT753" s="21"/>
      <c r="JU753" s="21"/>
      <c r="JV753" s="21"/>
      <c r="JW753" s="21"/>
      <c r="JX753" s="21"/>
      <c r="JY753" s="21"/>
    </row>
    <row r="754" spans="1:285" ht="16.5" customHeight="1">
      <c r="A754" s="4329" t="s">
        <v>346</v>
      </c>
      <c r="B754" s="5">
        <f>C754/D754</f>
        <v>0.1111111111111111</v>
      </c>
      <c r="C754" s="1">
        <v>4</v>
      </c>
      <c r="D754" s="107">
        <v>36</v>
      </c>
      <c r="E754" s="4" t="s">
        <v>77</v>
      </c>
      <c r="F754" s="1" t="s">
        <v>77</v>
      </c>
      <c r="G754" s="1" t="s">
        <v>77</v>
      </c>
      <c r="H754" s="1" t="s">
        <v>77</v>
      </c>
      <c r="I754" s="1" t="s">
        <v>77</v>
      </c>
      <c r="J754" s="1" t="s">
        <v>77</v>
      </c>
      <c r="K754" s="38" t="s">
        <v>77</v>
      </c>
      <c r="L754" s="1" t="s">
        <v>77</v>
      </c>
      <c r="M754" s="1" t="s">
        <v>77</v>
      </c>
      <c r="N754" s="1" t="s">
        <v>77</v>
      </c>
      <c r="O754" s="1" t="s">
        <v>77</v>
      </c>
      <c r="P754" s="1" t="s">
        <v>77</v>
      </c>
      <c r="Q754" s="1" t="s">
        <v>77</v>
      </c>
      <c r="R754" s="1" t="s">
        <v>77</v>
      </c>
      <c r="S754" s="1" t="s">
        <v>77</v>
      </c>
      <c r="T754" s="1" t="s">
        <v>53</v>
      </c>
      <c r="U754" s="1" t="s">
        <v>77</v>
      </c>
      <c r="V754" s="1" t="s">
        <v>77</v>
      </c>
      <c r="W754" s="1" t="s">
        <v>77</v>
      </c>
      <c r="X754" s="1" t="s">
        <v>77</v>
      </c>
      <c r="Y754" s="1" t="s">
        <v>77</v>
      </c>
      <c r="Z754" s="1" t="s">
        <v>77</v>
      </c>
      <c r="AA754" s="1" t="s">
        <v>77</v>
      </c>
      <c r="AB754" s="1" t="s">
        <v>77</v>
      </c>
      <c r="AC754" s="1" t="s">
        <v>77</v>
      </c>
      <c r="AD754" s="1" t="s">
        <v>77</v>
      </c>
      <c r="AE754" s="1" t="s">
        <v>77</v>
      </c>
      <c r="AF754" s="1" t="s">
        <v>53</v>
      </c>
      <c r="AG754" s="1" t="s">
        <v>77</v>
      </c>
      <c r="AH754" s="1" t="s">
        <v>53</v>
      </c>
      <c r="AI754" s="1" t="s">
        <v>77</v>
      </c>
      <c r="AJ754" s="1" t="s">
        <v>77</v>
      </c>
      <c r="AK754" s="1" t="s">
        <v>77</v>
      </c>
      <c r="AL754" s="1" t="s">
        <v>53</v>
      </c>
      <c r="AM754" s="1" t="s">
        <v>77</v>
      </c>
      <c r="AN754" s="1" t="s">
        <v>77</v>
      </c>
      <c r="AO754" s="1" t="s">
        <v>77</v>
      </c>
      <c r="AP754" s="1" t="s">
        <v>77</v>
      </c>
      <c r="AQ754" s="1" t="s">
        <v>77</v>
      </c>
      <c r="AR754" s="120" t="s">
        <v>77</v>
      </c>
      <c r="AS754" s="21"/>
      <c r="AT754" s="21"/>
      <c r="AU754" s="21"/>
      <c r="AV754" s="21"/>
      <c r="AW754" s="21"/>
      <c r="AX754" s="21"/>
      <c r="AY754" s="21"/>
      <c r="AZ754" s="21"/>
      <c r="BA754" s="21"/>
      <c r="BB754" s="21"/>
      <c r="BC754" s="21"/>
      <c r="BD754" s="21"/>
      <c r="BE754" s="21"/>
      <c r="BF754" s="21"/>
      <c r="BG754" s="21"/>
      <c r="BH754" s="21"/>
      <c r="BI754" s="21"/>
      <c r="BJ754" s="21"/>
      <c r="BK754" s="21"/>
      <c r="BL754" s="21"/>
      <c r="BM754" s="21"/>
      <c r="BN754" s="21"/>
      <c r="BO754" s="21"/>
      <c r="BP754" s="21"/>
      <c r="BQ754" s="21"/>
      <c r="BR754" s="21"/>
      <c r="BS754" s="21"/>
      <c r="BT754" s="21"/>
      <c r="BU754" s="21"/>
      <c r="BV754" s="21"/>
      <c r="BW754" s="21"/>
      <c r="BX754" s="21"/>
      <c r="BY754" s="21"/>
      <c r="BZ754" s="21"/>
      <c r="CA754" s="21"/>
      <c r="CB754" s="21"/>
      <c r="CC754" s="21"/>
      <c r="CD754" s="21"/>
      <c r="CE754" s="21"/>
      <c r="CF754" s="21"/>
      <c r="CG754" s="21"/>
      <c r="CH754" s="21"/>
      <c r="CI754" s="21"/>
      <c r="CJ754" s="21"/>
      <c r="CK754" s="21"/>
      <c r="CL754" s="21"/>
      <c r="CM754" s="21"/>
      <c r="CN754" s="21"/>
      <c r="CO754" s="21"/>
      <c r="CP754" s="21"/>
      <c r="CQ754" s="21"/>
      <c r="CR754" s="21"/>
      <c r="CS754" s="21"/>
      <c r="CT754" s="21"/>
      <c r="CU754" s="21"/>
      <c r="CV754" s="21"/>
      <c r="CW754" s="21"/>
      <c r="CX754" s="21"/>
      <c r="CY754" s="21"/>
      <c r="CZ754" s="21"/>
      <c r="DA754" s="21"/>
      <c r="DB754" s="21"/>
      <c r="DC754" s="21"/>
      <c r="DD754" s="21"/>
      <c r="DE754" s="21"/>
      <c r="DF754" s="21"/>
      <c r="DG754" s="21"/>
      <c r="DH754" s="21"/>
      <c r="DI754" s="21"/>
      <c r="DJ754" s="21"/>
      <c r="DK754" s="21"/>
      <c r="DL754" s="21"/>
      <c r="DM754" s="21"/>
      <c r="DN754" s="21"/>
      <c r="DO754" s="21"/>
      <c r="DP754" s="21"/>
      <c r="DQ754" s="21"/>
      <c r="DR754" s="21"/>
      <c r="DS754" s="21"/>
      <c r="DT754" s="21"/>
      <c r="DU754" s="21"/>
      <c r="DV754" s="21"/>
      <c r="DW754" s="21"/>
      <c r="DX754" s="21"/>
      <c r="DY754" s="21"/>
      <c r="DZ754" s="21"/>
      <c r="EA754" s="21"/>
      <c r="EB754" s="21"/>
      <c r="EC754" s="21"/>
      <c r="ED754" s="21"/>
      <c r="EE754" s="21"/>
      <c r="EF754" s="21"/>
      <c r="EG754" s="21"/>
      <c r="EH754" s="21"/>
      <c r="EI754" s="21"/>
      <c r="EJ754" s="21"/>
      <c r="EK754" s="21"/>
      <c r="EL754" s="21"/>
      <c r="EM754" s="21"/>
      <c r="EN754" s="21"/>
      <c r="EO754" s="21"/>
      <c r="EP754" s="21"/>
      <c r="EQ754" s="21"/>
      <c r="ER754" s="21"/>
      <c r="ES754" s="21"/>
      <c r="ET754" s="21"/>
      <c r="EU754" s="21"/>
      <c r="EV754" s="21"/>
      <c r="EW754" s="21"/>
      <c r="EX754" s="21"/>
      <c r="EY754" s="21"/>
      <c r="EZ754" s="21"/>
      <c r="FA754" s="21"/>
      <c r="FB754" s="21"/>
      <c r="FC754" s="21"/>
      <c r="FD754" s="21"/>
      <c r="FE754" s="21"/>
      <c r="FF754" s="21"/>
      <c r="FG754" s="21"/>
      <c r="FH754" s="21"/>
      <c r="FI754" s="21"/>
      <c r="FJ754" s="21"/>
      <c r="FK754" s="21"/>
      <c r="FL754" s="21"/>
      <c r="FM754" s="21"/>
      <c r="FN754" s="21"/>
      <c r="FO754" s="21"/>
      <c r="FP754" s="21"/>
      <c r="FQ754" s="21"/>
      <c r="FR754" s="21"/>
      <c r="FS754" s="21"/>
      <c r="FT754" s="21"/>
      <c r="FU754" s="21"/>
      <c r="FV754" s="21"/>
      <c r="FW754" s="21"/>
      <c r="FX754" s="21"/>
      <c r="FY754" s="21"/>
      <c r="FZ754" s="21"/>
      <c r="GA754" s="21"/>
      <c r="GB754" s="21"/>
      <c r="GC754" s="21"/>
      <c r="GD754" s="21"/>
      <c r="GE754" s="21"/>
      <c r="GF754" s="21"/>
      <c r="GG754" s="21"/>
      <c r="GH754" s="21"/>
      <c r="GI754" s="21"/>
      <c r="GJ754" s="21"/>
      <c r="GK754" s="21"/>
      <c r="GL754" s="21"/>
      <c r="GM754" s="21"/>
      <c r="GN754" s="21"/>
      <c r="GO754" s="21"/>
      <c r="GP754" s="21"/>
      <c r="GQ754" s="21"/>
      <c r="GR754" s="21"/>
      <c r="GS754" s="21"/>
      <c r="GT754" s="21"/>
      <c r="GU754" s="21"/>
      <c r="GV754" s="21"/>
      <c r="GW754" s="21"/>
      <c r="GX754" s="21"/>
      <c r="GY754" s="21"/>
      <c r="GZ754" s="21"/>
      <c r="HA754" s="21"/>
      <c r="HB754" s="21"/>
      <c r="HC754" s="21"/>
      <c r="HD754" s="21"/>
      <c r="HE754" s="21"/>
      <c r="HF754" s="21"/>
      <c r="HG754" s="21"/>
      <c r="HH754" s="21"/>
      <c r="HI754" s="21"/>
      <c r="HJ754" s="21"/>
      <c r="HK754" s="21"/>
      <c r="HL754" s="21"/>
      <c r="HM754" s="21"/>
      <c r="HN754" s="21"/>
      <c r="HO754" s="21"/>
      <c r="HP754" s="21"/>
      <c r="HQ754" s="21"/>
      <c r="HR754" s="21"/>
      <c r="HS754" s="21"/>
      <c r="HT754" s="21"/>
      <c r="HU754" s="21"/>
      <c r="HV754" s="21"/>
      <c r="HW754" s="21"/>
      <c r="HX754" s="21"/>
      <c r="HY754" s="21"/>
      <c r="HZ754" s="21"/>
      <c r="IA754" s="21"/>
      <c r="IB754" s="21"/>
      <c r="IC754" s="21"/>
      <c r="ID754" s="21"/>
      <c r="IE754" s="21"/>
      <c r="IF754" s="21"/>
      <c r="IG754" s="21"/>
      <c r="IH754" s="21"/>
      <c r="II754" s="21"/>
      <c r="IJ754" s="21"/>
      <c r="IK754" s="21"/>
      <c r="IL754" s="21"/>
      <c r="IM754" s="21"/>
      <c r="IN754" s="21"/>
      <c r="IO754" s="21"/>
      <c r="IP754" s="21"/>
      <c r="IQ754" s="21"/>
      <c r="IR754" s="21"/>
      <c r="IS754" s="21"/>
      <c r="IT754" s="21"/>
      <c r="IU754" s="21"/>
      <c r="IV754" s="21"/>
      <c r="IW754" s="21"/>
      <c r="IX754" s="21"/>
      <c r="IY754" s="21"/>
      <c r="IZ754" s="21"/>
      <c r="JA754" s="21"/>
      <c r="JB754" s="21"/>
      <c r="JC754" s="21"/>
      <c r="JD754" s="21"/>
      <c r="JE754" s="21"/>
      <c r="JF754" s="21"/>
      <c r="JG754" s="21"/>
      <c r="JH754" s="21"/>
      <c r="JI754" s="21"/>
      <c r="JJ754" s="21"/>
      <c r="JK754" s="21"/>
      <c r="JL754" s="21"/>
      <c r="JM754" s="21"/>
      <c r="JN754" s="21"/>
      <c r="JO754" s="21"/>
      <c r="JP754" s="21"/>
      <c r="JQ754" s="21"/>
      <c r="JR754" s="21"/>
      <c r="JS754" s="21"/>
      <c r="JT754" s="21"/>
      <c r="JU754" s="21"/>
      <c r="JV754" s="21"/>
      <c r="JW754" s="21"/>
      <c r="JX754" s="21"/>
      <c r="JY754" s="21"/>
    </row>
    <row r="755" spans="1:285" ht="31.5" customHeight="1">
      <c r="A755" s="4371" t="s">
        <v>349</v>
      </c>
      <c r="B755" s="27"/>
      <c r="C755" s="27"/>
      <c r="D755" s="118"/>
      <c r="E755" s="61"/>
      <c r="F755" s="61"/>
      <c r="G755" s="61"/>
      <c r="H755" s="61"/>
      <c r="I755" s="61"/>
      <c r="J755" s="61"/>
      <c r="K755" s="61"/>
      <c r="L755" s="61"/>
      <c r="M755" s="61"/>
      <c r="N755" s="61"/>
      <c r="O755" s="61"/>
      <c r="P755" s="61"/>
      <c r="Q755" s="61"/>
      <c r="R755" s="61"/>
      <c r="S755" s="61"/>
      <c r="T755" s="61"/>
      <c r="U755" s="61"/>
      <c r="V755" s="61"/>
      <c r="W755" s="61"/>
      <c r="X755" s="61"/>
      <c r="Y755" s="61"/>
      <c r="Z755" s="61"/>
      <c r="AA755" s="61"/>
      <c r="AB755" s="61"/>
      <c r="AC755" s="61"/>
      <c r="AD755" s="61"/>
      <c r="AE755" s="61"/>
      <c r="AF755" s="61"/>
      <c r="AG755" s="61"/>
      <c r="AH755" s="61"/>
      <c r="AI755" s="61"/>
      <c r="AJ755" s="61"/>
      <c r="AK755" s="61"/>
      <c r="AL755" s="61"/>
      <c r="AM755" s="61"/>
      <c r="AN755" s="61"/>
      <c r="AO755" s="61"/>
      <c r="AP755" s="61"/>
      <c r="AQ755" s="61"/>
      <c r="AR755" s="130"/>
      <c r="AS755" s="21"/>
      <c r="AT755" s="21"/>
      <c r="AU755" s="21"/>
      <c r="AV755" s="21"/>
      <c r="AW755" s="21"/>
      <c r="AX755" s="21"/>
      <c r="AY755" s="21"/>
      <c r="AZ755" s="21"/>
      <c r="BA755" s="21"/>
      <c r="BB755" s="21"/>
      <c r="BC755" s="21"/>
      <c r="BD755" s="21"/>
      <c r="BE755" s="21"/>
      <c r="BF755" s="21"/>
      <c r="BG755" s="21"/>
      <c r="BH755" s="21"/>
      <c r="BI755" s="21"/>
      <c r="BJ755" s="21"/>
      <c r="BK755" s="21"/>
      <c r="BL755" s="21"/>
      <c r="BM755" s="21"/>
      <c r="BN755" s="21"/>
      <c r="BO755" s="21"/>
      <c r="BP755" s="21"/>
      <c r="BQ755" s="21"/>
      <c r="BR755" s="21"/>
      <c r="BS755" s="21"/>
      <c r="BT755" s="21"/>
      <c r="BU755" s="21"/>
      <c r="BV755" s="21"/>
      <c r="BW755" s="21"/>
      <c r="BX755" s="21"/>
      <c r="BY755" s="21"/>
      <c r="BZ755" s="21"/>
      <c r="CA755" s="21"/>
      <c r="CB755" s="21"/>
      <c r="CC755" s="21"/>
      <c r="CD755" s="21"/>
      <c r="CE755" s="21"/>
      <c r="CF755" s="21"/>
      <c r="CG755" s="21"/>
      <c r="CH755" s="21"/>
      <c r="CI755" s="21"/>
      <c r="CJ755" s="21"/>
      <c r="CK755" s="21"/>
      <c r="CL755" s="21"/>
      <c r="CM755" s="21"/>
      <c r="CN755" s="21"/>
      <c r="CO755" s="21"/>
      <c r="CP755" s="21"/>
      <c r="CQ755" s="21"/>
      <c r="CR755" s="21"/>
      <c r="CS755" s="21"/>
      <c r="CT755" s="21"/>
      <c r="CU755" s="21"/>
      <c r="CV755" s="21"/>
      <c r="CW755" s="21"/>
      <c r="CX755" s="21"/>
      <c r="CY755" s="21"/>
      <c r="CZ755" s="21"/>
      <c r="DA755" s="21"/>
      <c r="DB755" s="21"/>
      <c r="DC755" s="21"/>
      <c r="DD755" s="21"/>
      <c r="DE755" s="21"/>
      <c r="DF755" s="21"/>
      <c r="DG755" s="21"/>
      <c r="DH755" s="21"/>
      <c r="DI755" s="21"/>
      <c r="DJ755" s="21"/>
      <c r="DK755" s="21"/>
      <c r="DL755" s="21"/>
      <c r="DM755" s="21"/>
      <c r="DN755" s="21"/>
      <c r="DO755" s="21"/>
      <c r="DP755" s="21"/>
      <c r="DQ755" s="21"/>
      <c r="DR755" s="21"/>
      <c r="DS755" s="21"/>
      <c r="DT755" s="21"/>
      <c r="DU755" s="21"/>
      <c r="DV755" s="21"/>
      <c r="DW755" s="21"/>
      <c r="DX755" s="21"/>
      <c r="DY755" s="21"/>
      <c r="DZ755" s="21"/>
      <c r="EA755" s="21"/>
      <c r="EB755" s="21"/>
      <c r="EC755" s="21"/>
      <c r="ED755" s="21"/>
      <c r="EE755" s="21"/>
      <c r="EF755" s="21"/>
      <c r="EG755" s="21"/>
      <c r="EH755" s="21"/>
      <c r="EI755" s="21"/>
      <c r="EJ755" s="21"/>
      <c r="EK755" s="21"/>
      <c r="EL755" s="21"/>
      <c r="EM755" s="21"/>
      <c r="EN755" s="21"/>
      <c r="EO755" s="21"/>
      <c r="EP755" s="21"/>
      <c r="EQ755" s="21"/>
      <c r="ER755" s="21"/>
      <c r="ES755" s="21"/>
      <c r="ET755" s="21"/>
      <c r="EU755" s="21"/>
      <c r="EV755" s="21"/>
      <c r="EW755" s="21"/>
      <c r="EX755" s="21"/>
      <c r="EY755" s="21"/>
      <c r="EZ755" s="21"/>
      <c r="FA755" s="21"/>
      <c r="FB755" s="21"/>
      <c r="FC755" s="21"/>
      <c r="FD755" s="21"/>
      <c r="FE755" s="21"/>
      <c r="FF755" s="21"/>
      <c r="FG755" s="21"/>
      <c r="FH755" s="21"/>
      <c r="FI755" s="21"/>
      <c r="FJ755" s="21"/>
      <c r="FK755" s="21"/>
      <c r="FL755" s="21"/>
      <c r="FM755" s="21"/>
      <c r="FN755" s="21"/>
      <c r="FO755" s="21"/>
      <c r="FP755" s="21"/>
      <c r="FQ755" s="21"/>
      <c r="FR755" s="21"/>
      <c r="FS755" s="21"/>
      <c r="FT755" s="21"/>
      <c r="FU755" s="21"/>
      <c r="FV755" s="21"/>
      <c r="FW755" s="21"/>
      <c r="FX755" s="21"/>
      <c r="FY755" s="21"/>
      <c r="FZ755" s="21"/>
      <c r="GA755" s="21"/>
      <c r="GB755" s="21"/>
      <c r="GC755" s="21"/>
      <c r="GD755" s="21"/>
      <c r="GE755" s="21"/>
      <c r="GF755" s="21"/>
      <c r="GG755" s="21"/>
      <c r="GH755" s="21"/>
      <c r="GI755" s="21"/>
      <c r="GJ755" s="21"/>
      <c r="GK755" s="21"/>
      <c r="GL755" s="21"/>
      <c r="GM755" s="21"/>
      <c r="GN755" s="21"/>
      <c r="GO755" s="21"/>
      <c r="GP755" s="21"/>
      <c r="GQ755" s="21"/>
      <c r="GR755" s="21"/>
      <c r="GS755" s="21"/>
      <c r="GT755" s="21"/>
      <c r="GU755" s="21"/>
      <c r="GV755" s="21"/>
      <c r="GW755" s="21"/>
      <c r="GX755" s="21"/>
      <c r="GY755" s="21"/>
      <c r="GZ755" s="21"/>
      <c r="HA755" s="21"/>
      <c r="HB755" s="21"/>
      <c r="HC755" s="21"/>
      <c r="HD755" s="21"/>
      <c r="HE755" s="21"/>
      <c r="HF755" s="21"/>
      <c r="HG755" s="21"/>
      <c r="HH755" s="21"/>
      <c r="HI755" s="21"/>
      <c r="HJ755" s="21"/>
      <c r="HK755" s="21"/>
      <c r="HL755" s="21"/>
      <c r="HM755" s="21"/>
      <c r="HN755" s="21"/>
      <c r="HO755" s="21"/>
      <c r="HP755" s="21"/>
      <c r="HQ755" s="21"/>
      <c r="HR755" s="21"/>
      <c r="HS755" s="21"/>
      <c r="HT755" s="21"/>
      <c r="HU755" s="21"/>
      <c r="HV755" s="21"/>
      <c r="HW755" s="21"/>
      <c r="HX755" s="21"/>
      <c r="HY755" s="21"/>
      <c r="HZ755" s="21"/>
      <c r="IA755" s="21"/>
      <c r="IB755" s="21"/>
      <c r="IC755" s="21"/>
      <c r="ID755" s="21"/>
      <c r="IE755" s="21"/>
      <c r="IF755" s="21"/>
      <c r="IG755" s="21"/>
      <c r="IH755" s="21"/>
      <c r="II755" s="21"/>
      <c r="IJ755" s="21"/>
      <c r="IK755" s="21"/>
      <c r="IL755" s="21"/>
      <c r="IM755" s="21"/>
      <c r="IN755" s="21"/>
      <c r="IO755" s="21"/>
      <c r="IP755" s="21"/>
      <c r="IQ755" s="21"/>
      <c r="IR755" s="21"/>
      <c r="IS755" s="21"/>
      <c r="IT755" s="21"/>
      <c r="IU755" s="21"/>
      <c r="IV755" s="21"/>
      <c r="IW755" s="21"/>
      <c r="IX755" s="21"/>
      <c r="IY755" s="21"/>
      <c r="IZ755" s="21"/>
      <c r="JA755" s="21"/>
      <c r="JB755" s="21"/>
      <c r="JC755" s="21"/>
      <c r="JD755" s="21"/>
      <c r="JE755" s="21"/>
      <c r="JF755" s="21"/>
      <c r="JG755" s="21"/>
      <c r="JH755" s="21"/>
      <c r="JI755" s="21"/>
      <c r="JJ755" s="21"/>
      <c r="JK755" s="21"/>
      <c r="JL755" s="21"/>
      <c r="JM755" s="21"/>
      <c r="JN755" s="21"/>
      <c r="JO755" s="21"/>
      <c r="JP755" s="21"/>
      <c r="JQ755" s="21"/>
      <c r="JR755" s="21"/>
      <c r="JS755" s="21"/>
      <c r="JT755" s="21"/>
      <c r="JU755" s="21"/>
      <c r="JV755" s="21"/>
      <c r="JW755" s="21"/>
      <c r="JX755" s="21"/>
      <c r="JY755" s="21"/>
    </row>
    <row r="756" spans="1:285" ht="31.5" customHeight="1">
      <c r="A756" s="4340" t="s">
        <v>110</v>
      </c>
      <c r="B756" s="4397"/>
      <c r="C756" s="1389"/>
      <c r="D756" s="121"/>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127"/>
      <c r="AS756" s="21"/>
      <c r="AT756" s="21"/>
      <c r="AU756" s="21"/>
      <c r="AV756" s="21"/>
      <c r="AW756" s="21"/>
      <c r="AX756" s="21"/>
      <c r="AY756" s="21"/>
      <c r="AZ756" s="21"/>
      <c r="BA756" s="21"/>
      <c r="BB756" s="21"/>
      <c r="BC756" s="21"/>
      <c r="BD756" s="21"/>
      <c r="BE756" s="21"/>
      <c r="BF756" s="21"/>
      <c r="BG756" s="21"/>
      <c r="BH756" s="21"/>
      <c r="BI756" s="21"/>
      <c r="BJ756" s="21"/>
      <c r="BK756" s="21"/>
      <c r="BL756" s="21"/>
      <c r="BM756" s="21"/>
      <c r="BN756" s="21"/>
      <c r="BO756" s="21"/>
      <c r="BP756" s="21"/>
      <c r="BQ756" s="21"/>
      <c r="BR756" s="21"/>
      <c r="BS756" s="21"/>
      <c r="BT756" s="21"/>
      <c r="BU756" s="21"/>
      <c r="BV756" s="21"/>
      <c r="BW756" s="21"/>
      <c r="BX756" s="21"/>
      <c r="BY756" s="21"/>
      <c r="BZ756" s="21"/>
      <c r="CA756" s="21"/>
      <c r="CB756" s="21"/>
      <c r="CC756" s="21"/>
      <c r="CD756" s="21"/>
      <c r="CE756" s="21"/>
      <c r="CF756" s="21"/>
      <c r="CG756" s="21"/>
      <c r="CH756" s="21"/>
      <c r="CI756" s="21"/>
      <c r="CJ756" s="21"/>
      <c r="CK756" s="21"/>
      <c r="CL756" s="21"/>
      <c r="CM756" s="21"/>
      <c r="CN756" s="21"/>
      <c r="CO756" s="21"/>
      <c r="CP756" s="21"/>
      <c r="CQ756" s="21"/>
      <c r="CR756" s="21"/>
      <c r="CS756" s="21"/>
      <c r="CT756" s="21"/>
      <c r="CU756" s="21"/>
      <c r="CV756" s="21"/>
      <c r="CW756" s="21"/>
      <c r="CX756" s="21"/>
      <c r="CY756" s="21"/>
      <c r="CZ756" s="21"/>
      <c r="DA756" s="21"/>
      <c r="DB756" s="21"/>
      <c r="DC756" s="21"/>
      <c r="DD756" s="21"/>
      <c r="DE756" s="21"/>
      <c r="DF756" s="21"/>
      <c r="DG756" s="21"/>
      <c r="DH756" s="21"/>
      <c r="DI756" s="21"/>
      <c r="DJ756" s="21"/>
      <c r="DK756" s="21"/>
      <c r="DL756" s="21"/>
      <c r="DM756" s="21"/>
      <c r="DN756" s="21"/>
      <c r="DO756" s="21"/>
      <c r="DP756" s="21"/>
      <c r="DQ756" s="21"/>
      <c r="DR756" s="21"/>
      <c r="DS756" s="21"/>
      <c r="DT756" s="21"/>
      <c r="DU756" s="21"/>
      <c r="DV756" s="21"/>
      <c r="DW756" s="21"/>
      <c r="DX756" s="21"/>
      <c r="DY756" s="21"/>
      <c r="DZ756" s="21"/>
      <c r="EA756" s="21"/>
      <c r="EB756" s="21"/>
      <c r="EC756" s="21"/>
      <c r="ED756" s="21"/>
      <c r="EE756" s="21"/>
      <c r="EF756" s="21"/>
      <c r="EG756" s="21"/>
      <c r="EH756" s="21"/>
      <c r="EI756" s="21"/>
      <c r="EJ756" s="21"/>
      <c r="EK756" s="21"/>
      <c r="EL756" s="21"/>
      <c r="EM756" s="21"/>
      <c r="EN756" s="21"/>
      <c r="EO756" s="21"/>
      <c r="EP756" s="21"/>
      <c r="EQ756" s="21"/>
      <c r="ER756" s="21"/>
      <c r="ES756" s="21"/>
      <c r="ET756" s="21"/>
      <c r="EU756" s="21"/>
      <c r="EV756" s="21"/>
      <c r="EW756" s="21"/>
      <c r="EX756" s="21"/>
      <c r="EY756" s="21"/>
      <c r="EZ756" s="21"/>
      <c r="FA756" s="21"/>
      <c r="FB756" s="21"/>
      <c r="FC756" s="21"/>
      <c r="FD756" s="21"/>
      <c r="FE756" s="21"/>
      <c r="FF756" s="21"/>
      <c r="FG756" s="21"/>
      <c r="FH756" s="21"/>
      <c r="FI756" s="21"/>
      <c r="FJ756" s="21"/>
      <c r="FK756" s="21"/>
      <c r="FL756" s="21"/>
      <c r="FM756" s="21"/>
      <c r="FN756" s="21"/>
      <c r="FO756" s="21"/>
      <c r="FP756" s="21"/>
      <c r="FQ756" s="21"/>
      <c r="FR756" s="21"/>
      <c r="FS756" s="21"/>
      <c r="FT756" s="21"/>
      <c r="FU756" s="21"/>
      <c r="FV756" s="21"/>
      <c r="FW756" s="21"/>
      <c r="FX756" s="21"/>
      <c r="FY756" s="21"/>
      <c r="FZ756" s="21"/>
      <c r="GA756" s="21"/>
      <c r="GB756" s="21"/>
      <c r="GC756" s="21"/>
      <c r="GD756" s="21"/>
      <c r="GE756" s="21"/>
      <c r="GF756" s="21"/>
      <c r="GG756" s="21"/>
      <c r="GH756" s="21"/>
      <c r="GI756" s="21"/>
      <c r="GJ756" s="21"/>
      <c r="GK756" s="21"/>
      <c r="GL756" s="21"/>
      <c r="GM756" s="21"/>
      <c r="GN756" s="21"/>
      <c r="GO756" s="21"/>
      <c r="GP756" s="21"/>
      <c r="GQ756" s="21"/>
      <c r="GR756" s="21"/>
      <c r="GS756" s="21"/>
      <c r="GT756" s="21"/>
      <c r="GU756" s="21"/>
      <c r="GV756" s="21"/>
      <c r="GW756" s="21"/>
      <c r="GX756" s="21"/>
      <c r="GY756" s="21"/>
      <c r="GZ756" s="21"/>
      <c r="HA756" s="21"/>
      <c r="HB756" s="21"/>
      <c r="HC756" s="21"/>
      <c r="HD756" s="21"/>
      <c r="HE756" s="21"/>
      <c r="HF756" s="21"/>
      <c r="HG756" s="21"/>
      <c r="HH756" s="21"/>
      <c r="HI756" s="21"/>
      <c r="HJ756" s="21"/>
      <c r="HK756" s="21"/>
      <c r="HL756" s="21"/>
      <c r="HM756" s="21"/>
      <c r="HN756" s="21"/>
      <c r="HO756" s="21"/>
      <c r="HP756" s="21"/>
      <c r="HQ756" s="21"/>
      <c r="HR756" s="21"/>
      <c r="HS756" s="21"/>
      <c r="HT756" s="21"/>
      <c r="HU756" s="21"/>
      <c r="HV756" s="21"/>
      <c r="HW756" s="21"/>
      <c r="HX756" s="21"/>
      <c r="HY756" s="21"/>
      <c r="HZ756" s="21"/>
      <c r="IA756" s="21"/>
      <c r="IB756" s="21"/>
      <c r="IC756" s="21"/>
      <c r="ID756" s="21"/>
      <c r="IE756" s="21"/>
      <c r="IF756" s="21"/>
      <c r="IG756" s="21"/>
      <c r="IH756" s="21"/>
      <c r="II756" s="21"/>
      <c r="IJ756" s="21"/>
      <c r="IK756" s="21"/>
      <c r="IL756" s="21"/>
      <c r="IM756" s="21"/>
      <c r="IN756" s="21"/>
      <c r="IO756" s="21"/>
      <c r="IP756" s="21"/>
      <c r="IQ756" s="21"/>
      <c r="IR756" s="21"/>
      <c r="IS756" s="21"/>
      <c r="IT756" s="21"/>
      <c r="IU756" s="21"/>
      <c r="IV756" s="21"/>
      <c r="IW756" s="21"/>
      <c r="IX756" s="21"/>
      <c r="IY756" s="21"/>
      <c r="IZ756" s="21"/>
      <c r="JA756" s="21"/>
      <c r="JB756" s="21"/>
      <c r="JC756" s="21"/>
      <c r="JD756" s="21"/>
      <c r="JE756" s="21"/>
      <c r="JF756" s="21"/>
      <c r="JG756" s="21"/>
      <c r="JH756" s="21"/>
      <c r="JI756" s="21"/>
      <c r="JJ756" s="21"/>
      <c r="JK756" s="21"/>
      <c r="JL756" s="21"/>
      <c r="JM756" s="21"/>
      <c r="JN756" s="21"/>
      <c r="JO756" s="21"/>
      <c r="JP756" s="21"/>
      <c r="JQ756" s="21"/>
      <c r="JR756" s="21"/>
      <c r="JS756" s="21"/>
      <c r="JT756" s="21"/>
      <c r="JU756" s="21"/>
      <c r="JV756" s="21"/>
      <c r="JW756" s="21"/>
      <c r="JX756" s="21"/>
      <c r="JY756" s="21"/>
    </row>
    <row r="757" spans="1:285" ht="15.75" customHeight="1">
      <c r="A757" s="4329">
        <v>0</v>
      </c>
      <c r="B757" s="5">
        <f>C757/D757</f>
        <v>0.76923076923076927</v>
      </c>
      <c r="C757" s="1">
        <v>30</v>
      </c>
      <c r="D757" s="107">
        <v>39</v>
      </c>
      <c r="E757" s="4" t="s">
        <v>53</v>
      </c>
      <c r="F757" s="1" t="s">
        <v>77</v>
      </c>
      <c r="G757" s="1" t="s">
        <v>53</v>
      </c>
      <c r="H757" s="1" t="s">
        <v>53</v>
      </c>
      <c r="I757" s="1" t="s">
        <v>53</v>
      </c>
      <c r="J757" s="1" t="s">
        <v>53</v>
      </c>
      <c r="K757" s="38" t="s">
        <v>53</v>
      </c>
      <c r="L757" s="1" t="s">
        <v>53</v>
      </c>
      <c r="M757" s="1" t="s">
        <v>77</v>
      </c>
      <c r="N757" s="1" t="s">
        <v>53</v>
      </c>
      <c r="O757" s="1" t="s">
        <v>77</v>
      </c>
      <c r="P757" s="1" t="s">
        <v>53</v>
      </c>
      <c r="Q757" s="1" t="s">
        <v>53</v>
      </c>
      <c r="R757" s="1" t="s">
        <v>53</v>
      </c>
      <c r="S757" s="1" t="s">
        <v>53</v>
      </c>
      <c r="T757" s="1" t="s">
        <v>53</v>
      </c>
      <c r="U757" s="1" t="s">
        <v>77</v>
      </c>
      <c r="V757" s="1" t="s">
        <v>77</v>
      </c>
      <c r="W757" s="1" t="s">
        <v>53</v>
      </c>
      <c r="X757" s="1" t="s">
        <v>53</v>
      </c>
      <c r="Y757" s="1" t="s">
        <v>77</v>
      </c>
      <c r="Z757" s="1" t="s">
        <v>53</v>
      </c>
      <c r="AA757" s="1" t="s">
        <v>53</v>
      </c>
      <c r="AB757" s="1" t="s">
        <v>53</v>
      </c>
      <c r="AC757" s="1" t="s">
        <v>53</v>
      </c>
      <c r="AD757" s="1" t="s">
        <v>77</v>
      </c>
      <c r="AE757" s="1" t="s">
        <v>77</v>
      </c>
      <c r="AF757" s="1" t="s">
        <v>77</v>
      </c>
      <c r="AG757" s="1" t="s">
        <v>77</v>
      </c>
      <c r="AH757" s="1" t="s">
        <v>77</v>
      </c>
      <c r="AI757" s="1" t="s">
        <v>53</v>
      </c>
      <c r="AJ757" s="1" t="s">
        <v>53</v>
      </c>
      <c r="AK757" s="1" t="s">
        <v>53</v>
      </c>
      <c r="AL757" s="1" t="s">
        <v>53</v>
      </c>
      <c r="AM757" s="1" t="s">
        <v>53</v>
      </c>
      <c r="AN757" s="1" t="s">
        <v>53</v>
      </c>
      <c r="AO757" s="1" t="s">
        <v>53</v>
      </c>
      <c r="AP757" s="1" t="s">
        <v>53</v>
      </c>
      <c r="AQ757" s="1" t="s">
        <v>53</v>
      </c>
      <c r="AR757" s="120" t="s">
        <v>53</v>
      </c>
      <c r="AS757" s="21"/>
      <c r="AT757" s="21"/>
      <c r="AU757" s="21"/>
      <c r="AV757" s="21"/>
      <c r="AW757" s="21"/>
      <c r="AX757" s="21"/>
      <c r="AY757" s="21"/>
      <c r="AZ757" s="21"/>
      <c r="BA757" s="21"/>
      <c r="BB757" s="21"/>
      <c r="BC757" s="21"/>
      <c r="BD757" s="21"/>
      <c r="BE757" s="21"/>
      <c r="BF757" s="21"/>
      <c r="BG757" s="21"/>
      <c r="BH757" s="21"/>
      <c r="BI757" s="21"/>
      <c r="BJ757" s="21"/>
      <c r="BK757" s="21"/>
      <c r="BL757" s="21"/>
      <c r="BM757" s="21"/>
      <c r="BN757" s="21"/>
      <c r="BO757" s="21"/>
      <c r="BP757" s="21"/>
      <c r="BQ757" s="21"/>
      <c r="BR757" s="21"/>
      <c r="BS757" s="21"/>
      <c r="BT757" s="21"/>
      <c r="BU757" s="21"/>
      <c r="BV757" s="21"/>
      <c r="BW757" s="21"/>
      <c r="BX757" s="21"/>
      <c r="BY757" s="21"/>
      <c r="BZ757" s="21"/>
      <c r="CA757" s="21"/>
      <c r="CB757" s="21"/>
      <c r="CC757" s="21"/>
      <c r="CD757" s="21"/>
      <c r="CE757" s="21"/>
      <c r="CF757" s="21"/>
      <c r="CG757" s="21"/>
      <c r="CH757" s="21"/>
      <c r="CI757" s="21"/>
      <c r="CJ757" s="21"/>
      <c r="CK757" s="21"/>
      <c r="CL757" s="21"/>
      <c r="CM757" s="21"/>
      <c r="CN757" s="21"/>
      <c r="CO757" s="21"/>
      <c r="CP757" s="21"/>
      <c r="CQ757" s="21"/>
      <c r="CR757" s="21"/>
      <c r="CS757" s="21"/>
      <c r="CT757" s="21"/>
      <c r="CU757" s="21"/>
      <c r="CV757" s="21"/>
      <c r="CW757" s="21"/>
      <c r="CX757" s="21"/>
      <c r="CY757" s="21"/>
      <c r="CZ757" s="21"/>
      <c r="DA757" s="21"/>
      <c r="DB757" s="21"/>
      <c r="DC757" s="21"/>
      <c r="DD757" s="21"/>
      <c r="DE757" s="21"/>
      <c r="DF757" s="21"/>
      <c r="DG757" s="21"/>
      <c r="DH757" s="21"/>
      <c r="DI757" s="21"/>
      <c r="DJ757" s="21"/>
      <c r="DK757" s="21"/>
      <c r="DL757" s="21"/>
      <c r="DM757" s="21"/>
      <c r="DN757" s="21"/>
      <c r="DO757" s="21"/>
      <c r="DP757" s="21"/>
      <c r="DQ757" s="21"/>
      <c r="DR757" s="21"/>
      <c r="DS757" s="21"/>
      <c r="DT757" s="21"/>
      <c r="DU757" s="21"/>
      <c r="DV757" s="21"/>
      <c r="DW757" s="21"/>
      <c r="DX757" s="21"/>
      <c r="DY757" s="21"/>
      <c r="DZ757" s="21"/>
      <c r="EA757" s="21"/>
      <c r="EB757" s="21"/>
      <c r="EC757" s="21"/>
      <c r="ED757" s="21"/>
      <c r="EE757" s="21"/>
      <c r="EF757" s="21"/>
      <c r="EG757" s="21"/>
      <c r="EH757" s="21"/>
      <c r="EI757" s="21"/>
      <c r="EJ757" s="21"/>
      <c r="EK757" s="21"/>
      <c r="EL757" s="21"/>
      <c r="EM757" s="21"/>
      <c r="EN757" s="21"/>
      <c r="EO757" s="21"/>
      <c r="EP757" s="21"/>
      <c r="EQ757" s="21"/>
      <c r="ER757" s="21"/>
      <c r="ES757" s="21"/>
      <c r="ET757" s="21"/>
      <c r="EU757" s="21"/>
      <c r="EV757" s="21"/>
      <c r="EW757" s="21"/>
      <c r="EX757" s="21"/>
      <c r="EY757" s="21"/>
      <c r="EZ757" s="21"/>
      <c r="FA757" s="21"/>
      <c r="FB757" s="21"/>
      <c r="FC757" s="21"/>
      <c r="FD757" s="21"/>
      <c r="FE757" s="21"/>
      <c r="FF757" s="21"/>
      <c r="FG757" s="21"/>
      <c r="FH757" s="21"/>
      <c r="FI757" s="21"/>
      <c r="FJ757" s="21"/>
      <c r="FK757" s="21"/>
      <c r="FL757" s="21"/>
      <c r="FM757" s="21"/>
      <c r="FN757" s="21"/>
      <c r="FO757" s="21"/>
      <c r="FP757" s="21"/>
      <c r="FQ757" s="21"/>
      <c r="FR757" s="21"/>
      <c r="FS757" s="21"/>
      <c r="FT757" s="21"/>
      <c r="FU757" s="21"/>
      <c r="FV757" s="21"/>
      <c r="FW757" s="21"/>
      <c r="FX757" s="21"/>
      <c r="FY757" s="21"/>
      <c r="FZ757" s="21"/>
      <c r="GA757" s="21"/>
      <c r="GB757" s="21"/>
      <c r="GC757" s="21"/>
      <c r="GD757" s="21"/>
      <c r="GE757" s="21"/>
      <c r="GF757" s="21"/>
      <c r="GG757" s="21"/>
      <c r="GH757" s="21"/>
      <c r="GI757" s="21"/>
      <c r="GJ757" s="21"/>
      <c r="GK757" s="21"/>
      <c r="GL757" s="21"/>
      <c r="GM757" s="21"/>
      <c r="GN757" s="21"/>
      <c r="GO757" s="21"/>
      <c r="GP757" s="21"/>
      <c r="GQ757" s="21"/>
      <c r="GR757" s="21"/>
      <c r="GS757" s="21"/>
      <c r="GT757" s="21"/>
      <c r="GU757" s="21"/>
      <c r="GV757" s="21"/>
      <c r="GW757" s="21"/>
      <c r="GX757" s="21"/>
      <c r="GY757" s="21"/>
      <c r="GZ757" s="21"/>
      <c r="HA757" s="21"/>
      <c r="HB757" s="21"/>
      <c r="HC757" s="21"/>
      <c r="HD757" s="21"/>
      <c r="HE757" s="21"/>
      <c r="HF757" s="21"/>
      <c r="HG757" s="21"/>
      <c r="HH757" s="21"/>
      <c r="HI757" s="21"/>
      <c r="HJ757" s="21"/>
      <c r="HK757" s="21"/>
      <c r="HL757" s="21"/>
      <c r="HM757" s="21"/>
      <c r="HN757" s="21"/>
      <c r="HO757" s="21"/>
      <c r="HP757" s="21"/>
      <c r="HQ757" s="21"/>
      <c r="HR757" s="21"/>
      <c r="HS757" s="21"/>
      <c r="HT757" s="21"/>
      <c r="HU757" s="21"/>
      <c r="HV757" s="21"/>
      <c r="HW757" s="21"/>
      <c r="HX757" s="21"/>
      <c r="HY757" s="21"/>
      <c r="HZ757" s="21"/>
      <c r="IA757" s="21"/>
      <c r="IB757" s="21"/>
      <c r="IC757" s="21"/>
      <c r="ID757" s="21"/>
      <c r="IE757" s="21"/>
      <c r="IF757" s="21"/>
      <c r="IG757" s="21"/>
      <c r="IH757" s="21"/>
      <c r="II757" s="21"/>
      <c r="IJ757" s="21"/>
      <c r="IK757" s="21"/>
      <c r="IL757" s="21"/>
      <c r="IM757" s="21"/>
      <c r="IN757" s="21"/>
      <c r="IO757" s="21"/>
      <c r="IP757" s="21"/>
      <c r="IQ757" s="21"/>
      <c r="IR757" s="21"/>
      <c r="IS757" s="21"/>
      <c r="IT757" s="21"/>
      <c r="IU757" s="21"/>
      <c r="IV757" s="21"/>
      <c r="IW757" s="21"/>
      <c r="IX757" s="21"/>
      <c r="IY757" s="21"/>
      <c r="IZ757" s="21"/>
      <c r="JA757" s="21"/>
      <c r="JB757" s="21"/>
      <c r="JC757" s="21"/>
      <c r="JD757" s="21"/>
      <c r="JE757" s="21"/>
      <c r="JF757" s="21"/>
      <c r="JG757" s="21"/>
      <c r="JH757" s="21"/>
      <c r="JI757" s="21"/>
      <c r="JJ757" s="21"/>
      <c r="JK757" s="21"/>
      <c r="JL757" s="21"/>
      <c r="JM757" s="21"/>
      <c r="JN757" s="21"/>
      <c r="JO757" s="21"/>
      <c r="JP757" s="21"/>
      <c r="JQ757" s="21"/>
      <c r="JR757" s="21"/>
      <c r="JS757" s="21"/>
      <c r="JT757" s="21"/>
      <c r="JU757" s="21"/>
      <c r="JV757" s="21"/>
      <c r="JW757" s="21"/>
      <c r="JX757" s="21"/>
      <c r="JY757" s="21"/>
    </row>
    <row r="758" spans="1:285" ht="15.75" customHeight="1">
      <c r="A758" s="4329">
        <v>1</v>
      </c>
      <c r="B758" s="5">
        <f>C758/D758</f>
        <v>5.128205128205128E-2</v>
      </c>
      <c r="C758" s="1">
        <v>2</v>
      </c>
      <c r="D758" s="107">
        <v>39</v>
      </c>
      <c r="E758" s="4" t="s">
        <v>77</v>
      </c>
      <c r="F758" s="1" t="s">
        <v>77</v>
      </c>
      <c r="G758" s="1" t="s">
        <v>77</v>
      </c>
      <c r="H758" s="1" t="s">
        <v>77</v>
      </c>
      <c r="I758" s="1" t="s">
        <v>77</v>
      </c>
      <c r="J758" s="1" t="s">
        <v>77</v>
      </c>
      <c r="K758" s="38" t="s">
        <v>77</v>
      </c>
      <c r="L758" s="1" t="s">
        <v>77</v>
      </c>
      <c r="M758" s="1" t="s">
        <v>77</v>
      </c>
      <c r="N758" s="1" t="s">
        <v>77</v>
      </c>
      <c r="O758" s="1" t="s">
        <v>53</v>
      </c>
      <c r="P758" s="1" t="s">
        <v>77</v>
      </c>
      <c r="Q758" s="1" t="s">
        <v>77</v>
      </c>
      <c r="R758" s="1" t="s">
        <v>77</v>
      </c>
      <c r="S758" s="1" t="s">
        <v>77</v>
      </c>
      <c r="T758" s="1" t="s">
        <v>77</v>
      </c>
      <c r="U758" s="1" t="s">
        <v>77</v>
      </c>
      <c r="V758" s="1" t="s">
        <v>77</v>
      </c>
      <c r="W758" s="1" t="s">
        <v>77</v>
      </c>
      <c r="X758" s="1" t="s">
        <v>77</v>
      </c>
      <c r="Y758" s="1" t="s">
        <v>77</v>
      </c>
      <c r="Z758" s="1" t="s">
        <v>77</v>
      </c>
      <c r="AA758" s="1" t="s">
        <v>77</v>
      </c>
      <c r="AB758" s="1" t="s">
        <v>77</v>
      </c>
      <c r="AC758" s="1" t="s">
        <v>77</v>
      </c>
      <c r="AD758" s="1" t="s">
        <v>53</v>
      </c>
      <c r="AE758" s="1" t="s">
        <v>77</v>
      </c>
      <c r="AF758" s="1" t="s">
        <v>77</v>
      </c>
      <c r="AG758" s="1" t="s">
        <v>77</v>
      </c>
      <c r="AH758" s="1" t="s">
        <v>77</v>
      </c>
      <c r="AI758" s="1" t="s">
        <v>77</v>
      </c>
      <c r="AJ758" s="1" t="s">
        <v>77</v>
      </c>
      <c r="AK758" s="1" t="s">
        <v>77</v>
      </c>
      <c r="AL758" s="1" t="s">
        <v>77</v>
      </c>
      <c r="AM758" s="1" t="s">
        <v>77</v>
      </c>
      <c r="AN758" s="1" t="s">
        <v>77</v>
      </c>
      <c r="AO758" s="1" t="s">
        <v>77</v>
      </c>
      <c r="AP758" s="1" t="s">
        <v>77</v>
      </c>
      <c r="AQ758" s="1" t="s">
        <v>77</v>
      </c>
      <c r="AR758" s="120" t="s">
        <v>77</v>
      </c>
      <c r="AS758" s="21"/>
      <c r="AT758" s="21"/>
      <c r="AU758" s="21"/>
      <c r="AV758" s="21"/>
      <c r="AW758" s="21"/>
      <c r="AX758" s="21"/>
      <c r="AY758" s="21"/>
      <c r="AZ758" s="21"/>
      <c r="BA758" s="21"/>
      <c r="BB758" s="21"/>
      <c r="BC758" s="21"/>
      <c r="BD758" s="21"/>
      <c r="BE758" s="21"/>
      <c r="BF758" s="21"/>
      <c r="BG758" s="21"/>
      <c r="BH758" s="21"/>
      <c r="BI758" s="21"/>
      <c r="BJ758" s="21"/>
      <c r="BK758" s="21"/>
      <c r="BL758" s="21"/>
      <c r="BM758" s="21"/>
      <c r="BN758" s="21"/>
      <c r="BO758" s="21"/>
      <c r="BP758" s="21"/>
      <c r="BQ758" s="21"/>
      <c r="BR758" s="21"/>
      <c r="BS758" s="21"/>
      <c r="BT758" s="21"/>
      <c r="BU758" s="21"/>
      <c r="BV758" s="21"/>
      <c r="BW758" s="21"/>
      <c r="BX758" s="21"/>
      <c r="BY758" s="21"/>
      <c r="BZ758" s="21"/>
      <c r="CA758" s="21"/>
      <c r="CB758" s="21"/>
      <c r="CC758" s="21"/>
      <c r="CD758" s="21"/>
      <c r="CE758" s="21"/>
      <c r="CF758" s="21"/>
      <c r="CG758" s="21"/>
      <c r="CH758" s="21"/>
      <c r="CI758" s="21"/>
      <c r="CJ758" s="21"/>
      <c r="CK758" s="21"/>
      <c r="CL758" s="21"/>
      <c r="CM758" s="21"/>
      <c r="CN758" s="21"/>
      <c r="CO758" s="21"/>
      <c r="CP758" s="21"/>
      <c r="CQ758" s="21"/>
      <c r="CR758" s="21"/>
      <c r="CS758" s="21"/>
      <c r="CT758" s="21"/>
      <c r="CU758" s="21"/>
      <c r="CV758" s="21"/>
      <c r="CW758" s="21"/>
      <c r="CX758" s="21"/>
      <c r="CY758" s="21"/>
      <c r="CZ758" s="21"/>
      <c r="DA758" s="21"/>
      <c r="DB758" s="21"/>
      <c r="DC758" s="21"/>
      <c r="DD758" s="21"/>
      <c r="DE758" s="21"/>
      <c r="DF758" s="21"/>
      <c r="DG758" s="21"/>
      <c r="DH758" s="21"/>
      <c r="DI758" s="21"/>
      <c r="DJ758" s="21"/>
      <c r="DK758" s="21"/>
      <c r="DL758" s="21"/>
      <c r="DM758" s="21"/>
      <c r="DN758" s="21"/>
      <c r="DO758" s="21"/>
      <c r="DP758" s="21"/>
      <c r="DQ758" s="21"/>
      <c r="DR758" s="21"/>
      <c r="DS758" s="21"/>
      <c r="DT758" s="21"/>
      <c r="DU758" s="21"/>
      <c r="DV758" s="21"/>
      <c r="DW758" s="21"/>
      <c r="DX758" s="21"/>
      <c r="DY758" s="21"/>
      <c r="DZ758" s="21"/>
      <c r="EA758" s="21"/>
      <c r="EB758" s="21"/>
      <c r="EC758" s="21"/>
      <c r="ED758" s="21"/>
      <c r="EE758" s="21"/>
      <c r="EF758" s="21"/>
      <c r="EG758" s="21"/>
      <c r="EH758" s="21"/>
      <c r="EI758" s="21"/>
      <c r="EJ758" s="21"/>
      <c r="EK758" s="21"/>
      <c r="EL758" s="21"/>
      <c r="EM758" s="21"/>
      <c r="EN758" s="21"/>
      <c r="EO758" s="21"/>
      <c r="EP758" s="21"/>
      <c r="EQ758" s="21"/>
      <c r="ER758" s="21"/>
      <c r="ES758" s="21"/>
      <c r="ET758" s="21"/>
      <c r="EU758" s="21"/>
      <c r="EV758" s="21"/>
      <c r="EW758" s="21"/>
      <c r="EX758" s="21"/>
      <c r="EY758" s="21"/>
      <c r="EZ758" s="21"/>
      <c r="FA758" s="21"/>
      <c r="FB758" s="21"/>
      <c r="FC758" s="21"/>
      <c r="FD758" s="21"/>
      <c r="FE758" s="21"/>
      <c r="FF758" s="21"/>
      <c r="FG758" s="21"/>
      <c r="FH758" s="21"/>
      <c r="FI758" s="21"/>
      <c r="FJ758" s="21"/>
      <c r="FK758" s="21"/>
      <c r="FL758" s="21"/>
      <c r="FM758" s="21"/>
      <c r="FN758" s="21"/>
      <c r="FO758" s="21"/>
      <c r="FP758" s="21"/>
      <c r="FQ758" s="21"/>
      <c r="FR758" s="21"/>
      <c r="FS758" s="21"/>
      <c r="FT758" s="21"/>
      <c r="FU758" s="21"/>
      <c r="FV758" s="21"/>
      <c r="FW758" s="21"/>
      <c r="FX758" s="21"/>
      <c r="FY758" s="21"/>
      <c r="FZ758" s="21"/>
      <c r="GA758" s="21"/>
      <c r="GB758" s="21"/>
      <c r="GC758" s="21"/>
      <c r="GD758" s="21"/>
      <c r="GE758" s="21"/>
      <c r="GF758" s="21"/>
      <c r="GG758" s="21"/>
      <c r="GH758" s="21"/>
      <c r="GI758" s="21"/>
      <c r="GJ758" s="21"/>
      <c r="GK758" s="21"/>
      <c r="GL758" s="21"/>
      <c r="GM758" s="21"/>
      <c r="GN758" s="21"/>
      <c r="GO758" s="21"/>
      <c r="GP758" s="21"/>
      <c r="GQ758" s="21"/>
      <c r="GR758" s="21"/>
      <c r="GS758" s="21"/>
      <c r="GT758" s="21"/>
      <c r="GU758" s="21"/>
      <c r="GV758" s="21"/>
      <c r="GW758" s="21"/>
      <c r="GX758" s="21"/>
      <c r="GY758" s="21"/>
      <c r="GZ758" s="21"/>
      <c r="HA758" s="21"/>
      <c r="HB758" s="21"/>
      <c r="HC758" s="21"/>
      <c r="HD758" s="21"/>
      <c r="HE758" s="21"/>
      <c r="HF758" s="21"/>
      <c r="HG758" s="21"/>
      <c r="HH758" s="21"/>
      <c r="HI758" s="21"/>
      <c r="HJ758" s="21"/>
      <c r="HK758" s="21"/>
      <c r="HL758" s="21"/>
      <c r="HM758" s="21"/>
      <c r="HN758" s="21"/>
      <c r="HO758" s="21"/>
      <c r="HP758" s="21"/>
      <c r="HQ758" s="21"/>
      <c r="HR758" s="21"/>
      <c r="HS758" s="21"/>
      <c r="HT758" s="21"/>
      <c r="HU758" s="21"/>
      <c r="HV758" s="21"/>
      <c r="HW758" s="21"/>
      <c r="HX758" s="21"/>
      <c r="HY758" s="21"/>
      <c r="HZ758" s="21"/>
      <c r="IA758" s="21"/>
      <c r="IB758" s="21"/>
      <c r="IC758" s="21"/>
      <c r="ID758" s="21"/>
      <c r="IE758" s="21"/>
      <c r="IF758" s="21"/>
      <c r="IG758" s="21"/>
      <c r="IH758" s="21"/>
      <c r="II758" s="21"/>
      <c r="IJ758" s="21"/>
      <c r="IK758" s="21"/>
      <c r="IL758" s="21"/>
      <c r="IM758" s="21"/>
      <c r="IN758" s="21"/>
      <c r="IO758" s="21"/>
      <c r="IP758" s="21"/>
      <c r="IQ758" s="21"/>
      <c r="IR758" s="21"/>
      <c r="IS758" s="21"/>
      <c r="IT758" s="21"/>
      <c r="IU758" s="21"/>
      <c r="IV758" s="21"/>
      <c r="IW758" s="21"/>
      <c r="IX758" s="21"/>
      <c r="IY758" s="21"/>
      <c r="IZ758" s="21"/>
      <c r="JA758" s="21"/>
      <c r="JB758" s="21"/>
      <c r="JC758" s="21"/>
      <c r="JD758" s="21"/>
      <c r="JE758" s="21"/>
      <c r="JF758" s="21"/>
      <c r="JG758" s="21"/>
      <c r="JH758" s="21"/>
      <c r="JI758" s="21"/>
      <c r="JJ758" s="21"/>
      <c r="JK758" s="21"/>
      <c r="JL758" s="21"/>
      <c r="JM758" s="21"/>
      <c r="JN758" s="21"/>
      <c r="JO758" s="21"/>
      <c r="JP758" s="21"/>
      <c r="JQ758" s="21"/>
      <c r="JR758" s="21"/>
      <c r="JS758" s="21"/>
      <c r="JT758" s="21"/>
      <c r="JU758" s="21"/>
      <c r="JV758" s="21"/>
      <c r="JW758" s="21"/>
      <c r="JX758" s="21"/>
      <c r="JY758" s="21"/>
    </row>
    <row r="759" spans="1:285" ht="15.75" customHeight="1">
      <c r="A759" s="4329" t="s">
        <v>350</v>
      </c>
      <c r="B759" s="5">
        <f>C759/D759</f>
        <v>0.17948717948717949</v>
      </c>
      <c r="C759" s="1">
        <v>7</v>
      </c>
      <c r="D759" s="107">
        <v>39</v>
      </c>
      <c r="E759" s="4" t="s">
        <v>77</v>
      </c>
      <c r="F759" s="1" t="s">
        <v>53</v>
      </c>
      <c r="G759" s="1" t="s">
        <v>77</v>
      </c>
      <c r="H759" s="1" t="s">
        <v>77</v>
      </c>
      <c r="I759" s="1" t="s">
        <v>77</v>
      </c>
      <c r="J759" s="1" t="s">
        <v>77</v>
      </c>
      <c r="K759" s="38" t="s">
        <v>77</v>
      </c>
      <c r="L759" s="1" t="s">
        <v>77</v>
      </c>
      <c r="M759" s="1" t="s">
        <v>77</v>
      </c>
      <c r="N759" s="1" t="s">
        <v>77</v>
      </c>
      <c r="O759" s="1" t="s">
        <v>77</v>
      </c>
      <c r="P759" s="1" t="s">
        <v>77</v>
      </c>
      <c r="Q759" s="1" t="s">
        <v>77</v>
      </c>
      <c r="R759" s="1" t="s">
        <v>77</v>
      </c>
      <c r="S759" s="1" t="s">
        <v>77</v>
      </c>
      <c r="T759" s="1" t="s">
        <v>77</v>
      </c>
      <c r="U759" s="1" t="s">
        <v>53</v>
      </c>
      <c r="V759" s="1" t="s">
        <v>77</v>
      </c>
      <c r="W759" s="1" t="s">
        <v>77</v>
      </c>
      <c r="X759" s="1" t="s">
        <v>77</v>
      </c>
      <c r="Y759" s="1" t="s">
        <v>53</v>
      </c>
      <c r="Z759" s="1" t="s">
        <v>77</v>
      </c>
      <c r="AA759" s="1" t="s">
        <v>77</v>
      </c>
      <c r="AB759" s="1" t="s">
        <v>77</v>
      </c>
      <c r="AC759" s="1" t="s">
        <v>77</v>
      </c>
      <c r="AD759" s="1" t="s">
        <v>77</v>
      </c>
      <c r="AE759" s="1" t="s">
        <v>77</v>
      </c>
      <c r="AF759" s="1" t="s">
        <v>53</v>
      </c>
      <c r="AG759" s="1" t="s">
        <v>53</v>
      </c>
      <c r="AH759" s="1" t="s">
        <v>53</v>
      </c>
      <c r="AI759" s="1" t="s">
        <v>77</v>
      </c>
      <c r="AJ759" s="1" t="s">
        <v>77</v>
      </c>
      <c r="AK759" s="1" t="s">
        <v>77</v>
      </c>
      <c r="AL759" s="1" t="s">
        <v>77</v>
      </c>
      <c r="AM759" s="1" t="s">
        <v>77</v>
      </c>
      <c r="AN759" s="1" t="s">
        <v>77</v>
      </c>
      <c r="AO759" s="1" t="s">
        <v>77</v>
      </c>
      <c r="AP759" s="1" t="s">
        <v>77</v>
      </c>
      <c r="AQ759" s="1" t="s">
        <v>77</v>
      </c>
      <c r="AR759" s="120" t="s">
        <v>77</v>
      </c>
      <c r="AS759" s="21"/>
      <c r="AT759" s="21"/>
      <c r="AU759" s="21"/>
      <c r="AV759" s="21"/>
      <c r="AW759" s="21"/>
      <c r="AX759" s="21"/>
      <c r="AY759" s="21"/>
      <c r="AZ759" s="21"/>
      <c r="BA759" s="21"/>
      <c r="BB759" s="21"/>
      <c r="BC759" s="21"/>
      <c r="BD759" s="21"/>
      <c r="BE759" s="21"/>
      <c r="BF759" s="21"/>
      <c r="BG759" s="21"/>
      <c r="BH759" s="21"/>
      <c r="BI759" s="21"/>
      <c r="BJ759" s="21"/>
      <c r="BK759" s="21"/>
      <c r="BL759" s="21"/>
      <c r="BM759" s="21"/>
      <c r="BN759" s="21"/>
      <c r="BO759" s="21"/>
      <c r="BP759" s="21"/>
      <c r="BQ759" s="21"/>
      <c r="BR759" s="21"/>
      <c r="BS759" s="21"/>
      <c r="BT759" s="21"/>
      <c r="BU759" s="21"/>
      <c r="BV759" s="21"/>
      <c r="BW759" s="21"/>
      <c r="BX759" s="21"/>
      <c r="BY759" s="21"/>
      <c r="BZ759" s="21"/>
      <c r="CA759" s="21"/>
      <c r="CB759" s="21"/>
      <c r="CC759" s="21"/>
      <c r="CD759" s="21"/>
      <c r="CE759" s="21"/>
      <c r="CF759" s="21"/>
      <c r="CG759" s="21"/>
      <c r="CH759" s="21"/>
      <c r="CI759" s="21"/>
      <c r="CJ759" s="21"/>
      <c r="CK759" s="21"/>
      <c r="CL759" s="21"/>
      <c r="CM759" s="21"/>
      <c r="CN759" s="21"/>
      <c r="CO759" s="21"/>
      <c r="CP759" s="21"/>
      <c r="CQ759" s="21"/>
      <c r="CR759" s="21"/>
      <c r="CS759" s="21"/>
      <c r="CT759" s="21"/>
      <c r="CU759" s="21"/>
      <c r="CV759" s="21"/>
      <c r="CW759" s="21"/>
      <c r="CX759" s="21"/>
      <c r="CY759" s="21"/>
      <c r="CZ759" s="21"/>
      <c r="DA759" s="21"/>
      <c r="DB759" s="21"/>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H759" s="21"/>
      <c r="EI759" s="21"/>
      <c r="EJ759" s="21"/>
      <c r="EK759" s="21"/>
      <c r="EL759" s="21"/>
      <c r="EM759" s="21"/>
      <c r="EN759" s="21"/>
      <c r="EO759" s="21"/>
      <c r="EP759" s="21"/>
      <c r="EQ759" s="21"/>
      <c r="ER759" s="21"/>
      <c r="ES759" s="21"/>
      <c r="ET759" s="21"/>
      <c r="EU759" s="21"/>
      <c r="EV759" s="21"/>
      <c r="EW759" s="21"/>
      <c r="EX759" s="21"/>
      <c r="EY759" s="21"/>
      <c r="EZ759" s="21"/>
      <c r="FA759" s="21"/>
      <c r="FB759" s="21"/>
      <c r="FC759" s="21"/>
      <c r="FD759" s="21"/>
      <c r="FE759" s="21"/>
      <c r="FF759" s="21"/>
      <c r="FG759" s="21"/>
      <c r="FH759" s="21"/>
      <c r="FI759" s="21"/>
      <c r="FJ759" s="21"/>
      <c r="FK759" s="21"/>
      <c r="FL759" s="21"/>
      <c r="FM759" s="21"/>
      <c r="FN759" s="21"/>
      <c r="FO759" s="21"/>
      <c r="FP759" s="21"/>
      <c r="FQ759" s="21"/>
      <c r="FR759" s="21"/>
      <c r="FS759" s="21"/>
      <c r="FT759" s="21"/>
      <c r="FU759" s="21"/>
      <c r="FV759" s="21"/>
      <c r="FW759" s="21"/>
      <c r="FX759" s="21"/>
      <c r="FY759" s="21"/>
      <c r="FZ759" s="21"/>
      <c r="GA759" s="21"/>
      <c r="GB759" s="21"/>
      <c r="GC759" s="21"/>
      <c r="GD759" s="21"/>
      <c r="GE759" s="21"/>
      <c r="GF759" s="21"/>
      <c r="GG759" s="21"/>
      <c r="GH759" s="21"/>
      <c r="GI759" s="21"/>
      <c r="GJ759" s="21"/>
      <c r="GK759" s="21"/>
      <c r="GL759" s="21"/>
      <c r="GM759" s="21"/>
      <c r="GN759" s="21"/>
      <c r="GO759" s="21"/>
      <c r="GP759" s="21"/>
      <c r="GQ759" s="21"/>
      <c r="GR759" s="21"/>
      <c r="GS759" s="21"/>
      <c r="GT759" s="21"/>
      <c r="GU759" s="21"/>
      <c r="GV759" s="21"/>
      <c r="GW759" s="21"/>
      <c r="GX759" s="21"/>
      <c r="GY759" s="21"/>
      <c r="GZ759" s="21"/>
      <c r="HA759" s="21"/>
      <c r="HB759" s="21"/>
      <c r="HC759" s="21"/>
      <c r="HD759" s="21"/>
      <c r="HE759" s="21"/>
      <c r="HF759" s="21"/>
      <c r="HG759" s="21"/>
      <c r="HH759" s="21"/>
      <c r="HI759" s="21"/>
      <c r="HJ759" s="21"/>
      <c r="HK759" s="21"/>
      <c r="HL759" s="21"/>
      <c r="HM759" s="21"/>
      <c r="HN759" s="21"/>
      <c r="HO759" s="21"/>
      <c r="HP759" s="21"/>
      <c r="HQ759" s="21"/>
      <c r="HR759" s="21"/>
      <c r="HS759" s="21"/>
      <c r="HT759" s="21"/>
      <c r="HU759" s="21"/>
      <c r="HV759" s="21"/>
      <c r="HW759" s="21"/>
      <c r="HX759" s="21"/>
      <c r="HY759" s="21"/>
      <c r="HZ759" s="21"/>
      <c r="IA759" s="21"/>
      <c r="IB759" s="21"/>
      <c r="IC759" s="21"/>
      <c r="ID759" s="21"/>
      <c r="IE759" s="21"/>
      <c r="IF759" s="21"/>
      <c r="IG759" s="21"/>
      <c r="IH759" s="21"/>
      <c r="II759" s="21"/>
      <c r="IJ759" s="21"/>
      <c r="IK759" s="21"/>
      <c r="IL759" s="21"/>
      <c r="IM759" s="21"/>
      <c r="IN759" s="21"/>
      <c r="IO759" s="21"/>
      <c r="IP759" s="21"/>
      <c r="IQ759" s="21"/>
      <c r="IR759" s="21"/>
      <c r="IS759" s="21"/>
      <c r="IT759" s="21"/>
      <c r="IU759" s="21"/>
      <c r="IV759" s="21"/>
      <c r="IW759" s="21"/>
      <c r="IX759" s="21"/>
      <c r="IY759" s="21"/>
      <c r="IZ759" s="21"/>
      <c r="JA759" s="21"/>
      <c r="JB759" s="21"/>
      <c r="JC759" s="21"/>
      <c r="JD759" s="21"/>
      <c r="JE759" s="21"/>
      <c r="JF759" s="21"/>
      <c r="JG759" s="21"/>
      <c r="JH759" s="21"/>
      <c r="JI759" s="21"/>
      <c r="JJ759" s="21"/>
      <c r="JK759" s="21"/>
      <c r="JL759" s="21"/>
      <c r="JM759" s="21"/>
      <c r="JN759" s="21"/>
      <c r="JO759" s="21"/>
      <c r="JP759" s="21"/>
      <c r="JQ759" s="21"/>
      <c r="JR759" s="21"/>
      <c r="JS759" s="21"/>
      <c r="JT759" s="21"/>
      <c r="JU759" s="21"/>
      <c r="JV759" s="21"/>
      <c r="JW759" s="21"/>
      <c r="JX759" s="21"/>
      <c r="JY759" s="21"/>
    </row>
    <row r="760" spans="1:285" ht="15.75" customHeight="1">
      <c r="A760" s="4372" t="s">
        <v>347</v>
      </c>
      <c r="B760" s="4397"/>
      <c r="C760" s="1389"/>
      <c r="D760" s="121"/>
      <c r="E760" s="44"/>
      <c r="F760" s="44"/>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c r="AG760" s="44"/>
      <c r="AH760" s="44"/>
      <c r="AI760" s="44"/>
      <c r="AJ760" s="44"/>
      <c r="AK760" s="44"/>
      <c r="AL760" s="44"/>
      <c r="AM760" s="44"/>
      <c r="AN760" s="44"/>
      <c r="AO760" s="44"/>
      <c r="AP760" s="44"/>
      <c r="AQ760" s="44"/>
      <c r="AR760" s="124"/>
      <c r="AS760" s="21"/>
      <c r="AT760" s="21"/>
      <c r="AU760" s="21"/>
      <c r="AV760" s="21"/>
      <c r="AW760" s="21"/>
      <c r="AX760" s="21"/>
      <c r="AY760" s="21"/>
      <c r="AZ760" s="21"/>
      <c r="BA760" s="21"/>
      <c r="BB760" s="21"/>
      <c r="BC760" s="21"/>
      <c r="BD760" s="21"/>
      <c r="BE760" s="21"/>
      <c r="BF760" s="21"/>
      <c r="BG760" s="21"/>
      <c r="BH760" s="21"/>
      <c r="BI760" s="21"/>
      <c r="BJ760" s="21"/>
      <c r="BK760" s="21"/>
      <c r="BL760" s="21"/>
      <c r="BM760" s="21"/>
      <c r="BN760" s="21"/>
      <c r="BO760" s="21"/>
      <c r="BP760" s="21"/>
      <c r="BQ760" s="21"/>
      <c r="BR760" s="21"/>
      <c r="BS760" s="21"/>
      <c r="BT760" s="21"/>
      <c r="BU760" s="21"/>
      <c r="BV760" s="21"/>
      <c r="BW760" s="21"/>
      <c r="BX760" s="21"/>
      <c r="BY760" s="21"/>
      <c r="BZ760" s="21"/>
      <c r="CA760" s="21"/>
      <c r="CB760" s="21"/>
      <c r="CC760" s="21"/>
      <c r="CD760" s="21"/>
      <c r="CE760" s="21"/>
      <c r="CF760" s="21"/>
      <c r="CG760" s="21"/>
      <c r="CH760" s="21"/>
      <c r="CI760" s="21"/>
      <c r="CJ760" s="21"/>
      <c r="CK760" s="21"/>
      <c r="CL760" s="21"/>
      <c r="CM760" s="21"/>
      <c r="CN760" s="21"/>
      <c r="CO760" s="21"/>
      <c r="CP760" s="21"/>
      <c r="CQ760" s="21"/>
      <c r="CR760" s="21"/>
      <c r="CS760" s="21"/>
      <c r="CT760" s="21"/>
      <c r="CU760" s="21"/>
      <c r="CV760" s="21"/>
      <c r="CW760" s="21"/>
      <c r="CX760" s="21"/>
      <c r="CY760" s="21"/>
      <c r="CZ760" s="21"/>
      <c r="DA760" s="21"/>
      <c r="DB760" s="21"/>
      <c r="DC760" s="21"/>
      <c r="DD760" s="21"/>
      <c r="DE760" s="21"/>
      <c r="DF760" s="21"/>
      <c r="DG760" s="21"/>
      <c r="DH760" s="21"/>
      <c r="DI760" s="21"/>
      <c r="DJ760" s="21"/>
      <c r="DK760" s="21"/>
      <c r="DL760" s="21"/>
      <c r="DM760" s="21"/>
      <c r="DN760" s="21"/>
      <c r="DO760" s="21"/>
      <c r="DP760" s="21"/>
      <c r="DQ760" s="21"/>
      <c r="DR760" s="21"/>
      <c r="DS760" s="21"/>
      <c r="DT760" s="21"/>
      <c r="DU760" s="21"/>
      <c r="DV760" s="21"/>
      <c r="DW760" s="21"/>
      <c r="DX760" s="21"/>
      <c r="DY760" s="21"/>
      <c r="DZ760" s="21"/>
      <c r="EA760" s="21"/>
      <c r="EB760" s="21"/>
      <c r="EC760" s="21"/>
      <c r="ED760" s="21"/>
      <c r="EE760" s="21"/>
      <c r="EF760" s="21"/>
      <c r="EG760" s="21"/>
      <c r="EH760" s="21"/>
      <c r="EI760" s="21"/>
      <c r="EJ760" s="21"/>
      <c r="EK760" s="21"/>
      <c r="EL760" s="21"/>
      <c r="EM760" s="21"/>
      <c r="EN760" s="21"/>
      <c r="EO760" s="21"/>
      <c r="EP760" s="21"/>
      <c r="EQ760" s="21"/>
      <c r="ER760" s="21"/>
      <c r="ES760" s="21"/>
      <c r="ET760" s="21"/>
      <c r="EU760" s="21"/>
      <c r="EV760" s="21"/>
      <c r="EW760" s="21"/>
      <c r="EX760" s="21"/>
      <c r="EY760" s="21"/>
      <c r="EZ760" s="21"/>
      <c r="FA760" s="21"/>
      <c r="FB760" s="21"/>
      <c r="FC760" s="21"/>
      <c r="FD760" s="21"/>
      <c r="FE760" s="21"/>
      <c r="FF760" s="21"/>
      <c r="FG760" s="21"/>
      <c r="FH760" s="21"/>
      <c r="FI760" s="21"/>
      <c r="FJ760" s="21"/>
      <c r="FK760" s="21"/>
      <c r="FL760" s="21"/>
      <c r="FM760" s="21"/>
      <c r="FN760" s="21"/>
      <c r="FO760" s="21"/>
      <c r="FP760" s="21"/>
      <c r="FQ760" s="21"/>
      <c r="FR760" s="21"/>
      <c r="FS760" s="21"/>
      <c r="FT760" s="21"/>
      <c r="FU760" s="21"/>
      <c r="FV760" s="21"/>
      <c r="FW760" s="21"/>
      <c r="FX760" s="21"/>
      <c r="FY760" s="21"/>
      <c r="FZ760" s="21"/>
      <c r="GA760" s="21"/>
      <c r="GB760" s="21"/>
      <c r="GC760" s="21"/>
      <c r="GD760" s="21"/>
      <c r="GE760" s="21"/>
      <c r="GF760" s="21"/>
      <c r="GG760" s="21"/>
      <c r="GH760" s="21"/>
      <c r="GI760" s="21"/>
      <c r="GJ760" s="21"/>
      <c r="GK760" s="21"/>
      <c r="GL760" s="21"/>
      <c r="GM760" s="21"/>
      <c r="GN760" s="21"/>
      <c r="GO760" s="21"/>
      <c r="GP760" s="21"/>
      <c r="GQ760" s="21"/>
      <c r="GR760" s="21"/>
      <c r="GS760" s="21"/>
      <c r="GT760" s="21"/>
      <c r="GU760" s="21"/>
      <c r="GV760" s="21"/>
      <c r="GW760" s="21"/>
      <c r="GX760" s="21"/>
      <c r="GY760" s="21"/>
      <c r="GZ760" s="21"/>
      <c r="HA760" s="21"/>
      <c r="HB760" s="21"/>
      <c r="HC760" s="21"/>
      <c r="HD760" s="21"/>
      <c r="HE760" s="21"/>
      <c r="HF760" s="21"/>
      <c r="HG760" s="21"/>
      <c r="HH760" s="21"/>
      <c r="HI760" s="21"/>
      <c r="HJ760" s="21"/>
      <c r="HK760" s="21"/>
      <c r="HL760" s="21"/>
      <c r="HM760" s="21"/>
      <c r="HN760" s="21"/>
      <c r="HO760" s="21"/>
      <c r="HP760" s="21"/>
      <c r="HQ760" s="21"/>
      <c r="HR760" s="21"/>
      <c r="HS760" s="21"/>
      <c r="HT760" s="21"/>
      <c r="HU760" s="21"/>
      <c r="HV760" s="21"/>
      <c r="HW760" s="21"/>
      <c r="HX760" s="21"/>
      <c r="HY760" s="21"/>
      <c r="HZ760" s="21"/>
      <c r="IA760" s="21"/>
      <c r="IB760" s="21"/>
      <c r="IC760" s="21"/>
      <c r="ID760" s="21"/>
      <c r="IE760" s="21"/>
      <c r="IF760" s="21"/>
      <c r="IG760" s="21"/>
      <c r="IH760" s="21"/>
      <c r="II760" s="21"/>
      <c r="IJ760" s="21"/>
      <c r="IK760" s="21"/>
      <c r="IL760" s="21"/>
      <c r="IM760" s="21"/>
      <c r="IN760" s="21"/>
      <c r="IO760" s="21"/>
      <c r="IP760" s="21"/>
      <c r="IQ760" s="21"/>
      <c r="IR760" s="21"/>
      <c r="IS760" s="21"/>
      <c r="IT760" s="21"/>
      <c r="IU760" s="21"/>
      <c r="IV760" s="21"/>
      <c r="IW760" s="21"/>
      <c r="IX760" s="21"/>
      <c r="IY760" s="21"/>
      <c r="IZ760" s="21"/>
      <c r="JA760" s="21"/>
      <c r="JB760" s="21"/>
      <c r="JC760" s="21"/>
      <c r="JD760" s="21"/>
      <c r="JE760" s="21"/>
      <c r="JF760" s="21"/>
      <c r="JG760" s="21"/>
      <c r="JH760" s="21"/>
      <c r="JI760" s="21"/>
      <c r="JJ760" s="21"/>
      <c r="JK760" s="21"/>
      <c r="JL760" s="21"/>
      <c r="JM760" s="21"/>
      <c r="JN760" s="21"/>
      <c r="JO760" s="21"/>
      <c r="JP760" s="21"/>
      <c r="JQ760" s="21"/>
      <c r="JR760" s="21"/>
      <c r="JS760" s="21"/>
      <c r="JT760" s="21"/>
      <c r="JU760" s="21"/>
      <c r="JV760" s="21"/>
      <c r="JW760" s="21"/>
      <c r="JX760" s="21"/>
      <c r="JY760" s="21"/>
    </row>
    <row r="761" spans="1:285" ht="15.75" customHeight="1">
      <c r="A761" s="4329">
        <v>0</v>
      </c>
      <c r="B761" s="5">
        <f>C761/D761</f>
        <v>0.83783783783783783</v>
      </c>
      <c r="C761" s="1">
        <v>31</v>
      </c>
      <c r="D761" s="107">
        <v>37</v>
      </c>
      <c r="E761" s="4" t="s">
        <v>53</v>
      </c>
      <c r="F761" s="1" t="s">
        <v>77</v>
      </c>
      <c r="G761" s="1" t="s">
        <v>53</v>
      </c>
      <c r="H761" s="1" t="s">
        <v>53</v>
      </c>
      <c r="I761" s="1" t="s">
        <v>53</v>
      </c>
      <c r="J761" s="1" t="s">
        <v>53</v>
      </c>
      <c r="K761" s="38" t="s">
        <v>53</v>
      </c>
      <c r="L761" s="1" t="s">
        <v>53</v>
      </c>
      <c r="M761" s="1" t="s">
        <v>77</v>
      </c>
      <c r="N761" s="1" t="s">
        <v>53</v>
      </c>
      <c r="O761" s="1" t="s">
        <v>77</v>
      </c>
      <c r="P761" s="1" t="s">
        <v>53</v>
      </c>
      <c r="Q761" s="1" t="s">
        <v>53</v>
      </c>
      <c r="R761" s="1" t="s">
        <v>53</v>
      </c>
      <c r="S761" s="1" t="s">
        <v>53</v>
      </c>
      <c r="T761" s="1" t="s">
        <v>53</v>
      </c>
      <c r="U761" s="1" t="s">
        <v>77</v>
      </c>
      <c r="V761" s="1" t="s">
        <v>77</v>
      </c>
      <c r="W761" s="1" t="s">
        <v>77</v>
      </c>
      <c r="X761" s="1" t="s">
        <v>53</v>
      </c>
      <c r="Y761" s="1" t="s">
        <v>53</v>
      </c>
      <c r="Z761" s="1" t="s">
        <v>53</v>
      </c>
      <c r="AA761" s="1" t="s">
        <v>53</v>
      </c>
      <c r="AB761" s="1" t="s">
        <v>53</v>
      </c>
      <c r="AC761" s="1" t="s">
        <v>53</v>
      </c>
      <c r="AD761" s="1" t="s">
        <v>53</v>
      </c>
      <c r="AE761" s="1" t="s">
        <v>77</v>
      </c>
      <c r="AF761" s="1" t="s">
        <v>77</v>
      </c>
      <c r="AG761" s="1" t="s">
        <v>77</v>
      </c>
      <c r="AH761" s="1" t="s">
        <v>77</v>
      </c>
      <c r="AI761" s="1" t="s">
        <v>53</v>
      </c>
      <c r="AJ761" s="1" t="s">
        <v>53</v>
      </c>
      <c r="AK761" s="1" t="s">
        <v>53</v>
      </c>
      <c r="AL761" s="1" t="s">
        <v>53</v>
      </c>
      <c r="AM761" s="1" t="s">
        <v>53</v>
      </c>
      <c r="AN761" s="1" t="s">
        <v>53</v>
      </c>
      <c r="AO761" s="1" t="s">
        <v>53</v>
      </c>
      <c r="AP761" s="1" t="s">
        <v>53</v>
      </c>
      <c r="AQ761" s="1" t="s">
        <v>53</v>
      </c>
      <c r="AR761" s="120" t="s">
        <v>53</v>
      </c>
      <c r="AS761" s="21"/>
      <c r="AT761" s="21"/>
      <c r="AU761" s="21"/>
      <c r="AV761" s="21"/>
      <c r="AW761" s="21"/>
      <c r="AX761" s="21"/>
      <c r="AY761" s="21"/>
      <c r="AZ761" s="21"/>
      <c r="BA761" s="21"/>
      <c r="BB761" s="21"/>
      <c r="BC761" s="21"/>
      <c r="BD761" s="21"/>
      <c r="BE761" s="21"/>
      <c r="BF761" s="21"/>
      <c r="BG761" s="21"/>
      <c r="BH761" s="21"/>
      <c r="BI761" s="21"/>
      <c r="BJ761" s="21"/>
      <c r="BK761" s="21"/>
      <c r="BL761" s="21"/>
      <c r="BM761" s="21"/>
      <c r="BN761" s="21"/>
      <c r="BO761" s="21"/>
      <c r="BP761" s="21"/>
      <c r="BQ761" s="21"/>
      <c r="BR761" s="21"/>
      <c r="BS761" s="21"/>
      <c r="BT761" s="21"/>
      <c r="BU761" s="21"/>
      <c r="BV761" s="21"/>
      <c r="BW761" s="21"/>
      <c r="BX761" s="21"/>
      <c r="BY761" s="21"/>
      <c r="BZ761" s="21"/>
      <c r="CA761" s="21"/>
      <c r="CB761" s="21"/>
      <c r="CC761" s="21"/>
      <c r="CD761" s="21"/>
      <c r="CE761" s="21"/>
      <c r="CF761" s="21"/>
      <c r="CG761" s="21"/>
      <c r="CH761" s="21"/>
      <c r="CI761" s="21"/>
      <c r="CJ761" s="21"/>
      <c r="CK761" s="21"/>
      <c r="CL761" s="21"/>
      <c r="CM761" s="21"/>
      <c r="CN761" s="21"/>
      <c r="CO761" s="21"/>
      <c r="CP761" s="21"/>
      <c r="CQ761" s="21"/>
      <c r="CR761" s="21"/>
      <c r="CS761" s="21"/>
      <c r="CT761" s="21"/>
      <c r="CU761" s="21"/>
      <c r="CV761" s="21"/>
      <c r="CW761" s="21"/>
      <c r="CX761" s="21"/>
      <c r="CY761" s="21"/>
      <c r="CZ761" s="21"/>
      <c r="DA761" s="21"/>
      <c r="DB761" s="21"/>
      <c r="DC761" s="21"/>
      <c r="DD761" s="21"/>
      <c r="DE761" s="21"/>
      <c r="DF761" s="21"/>
      <c r="DG761" s="21"/>
      <c r="DH761" s="21"/>
      <c r="DI761" s="21"/>
      <c r="DJ761" s="21"/>
      <c r="DK761" s="21"/>
      <c r="DL761" s="21"/>
      <c r="DM761" s="21"/>
      <c r="DN761" s="21"/>
      <c r="DO761" s="21"/>
      <c r="DP761" s="21"/>
      <c r="DQ761" s="21"/>
      <c r="DR761" s="21"/>
      <c r="DS761" s="21"/>
      <c r="DT761" s="21"/>
      <c r="DU761" s="21"/>
      <c r="DV761" s="21"/>
      <c r="DW761" s="21"/>
      <c r="DX761" s="21"/>
      <c r="DY761" s="21"/>
      <c r="DZ761" s="21"/>
      <c r="EA761" s="21"/>
      <c r="EB761" s="21"/>
      <c r="EC761" s="21"/>
      <c r="ED761" s="21"/>
      <c r="EE761" s="21"/>
      <c r="EF761" s="21"/>
      <c r="EG761" s="21"/>
      <c r="EH761" s="21"/>
      <c r="EI761" s="21"/>
      <c r="EJ761" s="21"/>
      <c r="EK761" s="21"/>
      <c r="EL761" s="21"/>
      <c r="EM761" s="21"/>
      <c r="EN761" s="21"/>
      <c r="EO761" s="21"/>
      <c r="EP761" s="21"/>
      <c r="EQ761" s="21"/>
      <c r="ER761" s="21"/>
      <c r="ES761" s="21"/>
      <c r="ET761" s="21"/>
      <c r="EU761" s="21"/>
      <c r="EV761" s="21"/>
      <c r="EW761" s="21"/>
      <c r="EX761" s="21"/>
      <c r="EY761" s="21"/>
      <c r="EZ761" s="21"/>
      <c r="FA761" s="21"/>
      <c r="FB761" s="21"/>
      <c r="FC761" s="21"/>
      <c r="FD761" s="21"/>
      <c r="FE761" s="21"/>
      <c r="FF761" s="21"/>
      <c r="FG761" s="21"/>
      <c r="FH761" s="21"/>
      <c r="FI761" s="21"/>
      <c r="FJ761" s="21"/>
      <c r="FK761" s="21"/>
      <c r="FL761" s="21"/>
      <c r="FM761" s="21"/>
      <c r="FN761" s="21"/>
      <c r="FO761" s="21"/>
      <c r="FP761" s="21"/>
      <c r="FQ761" s="21"/>
      <c r="FR761" s="21"/>
      <c r="FS761" s="21"/>
      <c r="FT761" s="21"/>
      <c r="FU761" s="21"/>
      <c r="FV761" s="21"/>
      <c r="FW761" s="21"/>
      <c r="FX761" s="21"/>
      <c r="FY761" s="21"/>
      <c r="FZ761" s="21"/>
      <c r="GA761" s="21"/>
      <c r="GB761" s="21"/>
      <c r="GC761" s="21"/>
      <c r="GD761" s="21"/>
      <c r="GE761" s="21"/>
      <c r="GF761" s="21"/>
      <c r="GG761" s="21"/>
      <c r="GH761" s="21"/>
      <c r="GI761" s="21"/>
      <c r="GJ761" s="21"/>
      <c r="GK761" s="21"/>
      <c r="GL761" s="21"/>
      <c r="GM761" s="21"/>
      <c r="GN761" s="21"/>
      <c r="GO761" s="21"/>
      <c r="GP761" s="21"/>
      <c r="GQ761" s="21"/>
      <c r="GR761" s="21"/>
      <c r="GS761" s="21"/>
      <c r="GT761" s="21"/>
      <c r="GU761" s="21"/>
      <c r="GV761" s="21"/>
      <c r="GW761" s="21"/>
      <c r="GX761" s="21"/>
      <c r="GY761" s="21"/>
      <c r="GZ761" s="21"/>
      <c r="HA761" s="21"/>
      <c r="HB761" s="21"/>
      <c r="HC761" s="21"/>
      <c r="HD761" s="21"/>
      <c r="HE761" s="21"/>
      <c r="HF761" s="21"/>
      <c r="HG761" s="21"/>
      <c r="HH761" s="21"/>
      <c r="HI761" s="21"/>
      <c r="HJ761" s="21"/>
      <c r="HK761" s="21"/>
      <c r="HL761" s="21"/>
      <c r="HM761" s="21"/>
      <c r="HN761" s="21"/>
      <c r="HO761" s="21"/>
      <c r="HP761" s="21"/>
      <c r="HQ761" s="21"/>
      <c r="HR761" s="21"/>
      <c r="HS761" s="21"/>
      <c r="HT761" s="21"/>
      <c r="HU761" s="21"/>
      <c r="HV761" s="21"/>
      <c r="HW761" s="21"/>
      <c r="HX761" s="21"/>
      <c r="HY761" s="21"/>
      <c r="HZ761" s="21"/>
      <c r="IA761" s="21"/>
      <c r="IB761" s="21"/>
      <c r="IC761" s="21"/>
      <c r="ID761" s="21"/>
      <c r="IE761" s="21"/>
      <c r="IF761" s="21"/>
      <c r="IG761" s="21"/>
      <c r="IH761" s="21"/>
      <c r="II761" s="21"/>
      <c r="IJ761" s="21"/>
      <c r="IK761" s="21"/>
      <c r="IL761" s="21"/>
      <c r="IM761" s="21"/>
      <c r="IN761" s="21"/>
      <c r="IO761" s="21"/>
      <c r="IP761" s="21"/>
      <c r="IQ761" s="21"/>
      <c r="IR761" s="21"/>
      <c r="IS761" s="21"/>
      <c r="IT761" s="21"/>
      <c r="IU761" s="21"/>
      <c r="IV761" s="21"/>
      <c r="IW761" s="21"/>
      <c r="IX761" s="21"/>
      <c r="IY761" s="21"/>
      <c r="IZ761" s="21"/>
      <c r="JA761" s="21"/>
      <c r="JB761" s="21"/>
      <c r="JC761" s="21"/>
      <c r="JD761" s="21"/>
      <c r="JE761" s="21"/>
      <c r="JF761" s="21"/>
      <c r="JG761" s="21"/>
      <c r="JH761" s="21"/>
      <c r="JI761" s="21"/>
      <c r="JJ761" s="21"/>
      <c r="JK761" s="21"/>
      <c r="JL761" s="21"/>
      <c r="JM761" s="21"/>
      <c r="JN761" s="21"/>
      <c r="JO761" s="21"/>
      <c r="JP761" s="21"/>
      <c r="JQ761" s="21"/>
      <c r="JR761" s="21"/>
      <c r="JS761" s="21"/>
      <c r="JT761" s="21"/>
      <c r="JU761" s="21"/>
      <c r="JV761" s="21"/>
      <c r="JW761" s="21"/>
      <c r="JX761" s="21"/>
      <c r="JY761" s="21"/>
    </row>
    <row r="762" spans="1:285" ht="15.75" customHeight="1">
      <c r="A762" s="4329">
        <v>1</v>
      </c>
      <c r="B762" s="5">
        <f>C762/D762</f>
        <v>8.1081081081081086E-2</v>
      </c>
      <c r="C762" s="1">
        <v>3</v>
      </c>
      <c r="D762" s="107">
        <v>37</v>
      </c>
      <c r="E762" s="4" t="s">
        <v>77</v>
      </c>
      <c r="F762" s="1" t="s">
        <v>77</v>
      </c>
      <c r="G762" s="1" t="s">
        <v>77</v>
      </c>
      <c r="H762" s="1" t="s">
        <v>77</v>
      </c>
      <c r="I762" s="1" t="s">
        <v>77</v>
      </c>
      <c r="J762" s="1" t="s">
        <v>77</v>
      </c>
      <c r="K762" s="38" t="s">
        <v>77</v>
      </c>
      <c r="L762" s="1" t="s">
        <v>77</v>
      </c>
      <c r="M762" s="1" t="s">
        <v>77</v>
      </c>
      <c r="N762" s="1" t="s">
        <v>77</v>
      </c>
      <c r="O762" s="1" t="s">
        <v>53</v>
      </c>
      <c r="P762" s="1" t="s">
        <v>77</v>
      </c>
      <c r="Q762" s="1" t="s">
        <v>77</v>
      </c>
      <c r="R762" s="1" t="s">
        <v>77</v>
      </c>
      <c r="S762" s="1" t="s">
        <v>77</v>
      </c>
      <c r="T762" s="1" t="s">
        <v>77</v>
      </c>
      <c r="U762" s="1" t="s">
        <v>77</v>
      </c>
      <c r="V762" s="1" t="s">
        <v>77</v>
      </c>
      <c r="W762" s="1" t="s">
        <v>53</v>
      </c>
      <c r="X762" s="1" t="s">
        <v>77</v>
      </c>
      <c r="Y762" s="1" t="s">
        <v>77</v>
      </c>
      <c r="Z762" s="1" t="s">
        <v>77</v>
      </c>
      <c r="AA762" s="1" t="s">
        <v>77</v>
      </c>
      <c r="AB762" s="1" t="s">
        <v>77</v>
      </c>
      <c r="AC762" s="1" t="s">
        <v>77</v>
      </c>
      <c r="AD762" s="1" t="s">
        <v>77</v>
      </c>
      <c r="AE762" s="1" t="s">
        <v>77</v>
      </c>
      <c r="AF762" s="1" t="s">
        <v>53</v>
      </c>
      <c r="AG762" s="1" t="s">
        <v>77</v>
      </c>
      <c r="AH762" s="1" t="s">
        <v>77</v>
      </c>
      <c r="AI762" s="1" t="s">
        <v>77</v>
      </c>
      <c r="AJ762" s="1" t="s">
        <v>77</v>
      </c>
      <c r="AK762" s="1" t="s">
        <v>77</v>
      </c>
      <c r="AL762" s="1" t="s">
        <v>77</v>
      </c>
      <c r="AM762" s="1" t="s">
        <v>77</v>
      </c>
      <c r="AN762" s="1" t="s">
        <v>77</v>
      </c>
      <c r="AO762" s="1" t="s">
        <v>77</v>
      </c>
      <c r="AP762" s="1" t="s">
        <v>77</v>
      </c>
      <c r="AQ762" s="1" t="s">
        <v>77</v>
      </c>
      <c r="AR762" s="120" t="s">
        <v>77</v>
      </c>
      <c r="AS762" s="21"/>
      <c r="AT762" s="21"/>
      <c r="AU762" s="21"/>
      <c r="AV762" s="21"/>
      <c r="AW762" s="21"/>
      <c r="AX762" s="21"/>
      <c r="AY762" s="21"/>
      <c r="AZ762" s="21"/>
      <c r="BA762" s="21"/>
      <c r="BB762" s="21"/>
      <c r="BC762" s="21"/>
      <c r="BD762" s="21"/>
      <c r="BE762" s="21"/>
      <c r="BF762" s="21"/>
      <c r="BG762" s="21"/>
      <c r="BH762" s="21"/>
      <c r="BI762" s="21"/>
      <c r="BJ762" s="21"/>
      <c r="BK762" s="21"/>
      <c r="BL762" s="21"/>
      <c r="BM762" s="21"/>
      <c r="BN762" s="21"/>
      <c r="BO762" s="21"/>
      <c r="BP762" s="21"/>
      <c r="BQ762" s="21"/>
      <c r="BR762" s="21"/>
      <c r="BS762" s="21"/>
      <c r="BT762" s="21"/>
      <c r="BU762" s="21"/>
      <c r="BV762" s="21"/>
      <c r="BW762" s="21"/>
      <c r="BX762" s="21"/>
      <c r="BY762" s="21"/>
      <c r="BZ762" s="21"/>
      <c r="CA762" s="21"/>
      <c r="CB762" s="21"/>
      <c r="CC762" s="21"/>
      <c r="CD762" s="21"/>
      <c r="CE762" s="21"/>
      <c r="CF762" s="21"/>
      <c r="CG762" s="21"/>
      <c r="CH762" s="21"/>
      <c r="CI762" s="21"/>
      <c r="CJ762" s="21"/>
      <c r="CK762" s="21"/>
      <c r="CL762" s="21"/>
      <c r="CM762" s="21"/>
      <c r="CN762" s="21"/>
      <c r="CO762" s="21"/>
      <c r="CP762" s="21"/>
      <c r="CQ762" s="21"/>
      <c r="CR762" s="21"/>
      <c r="CS762" s="21"/>
      <c r="CT762" s="21"/>
      <c r="CU762" s="21"/>
      <c r="CV762" s="21"/>
      <c r="CW762" s="21"/>
      <c r="CX762" s="21"/>
      <c r="CY762" s="21"/>
      <c r="CZ762" s="21"/>
      <c r="DA762" s="21"/>
      <c r="DB762" s="21"/>
      <c r="DC762" s="21"/>
      <c r="DD762" s="21"/>
      <c r="DE762" s="21"/>
      <c r="DF762" s="21"/>
      <c r="DG762" s="21"/>
      <c r="DH762" s="21"/>
      <c r="DI762" s="21"/>
      <c r="DJ762" s="21"/>
      <c r="DK762" s="21"/>
      <c r="DL762" s="21"/>
      <c r="DM762" s="21"/>
      <c r="DN762" s="21"/>
      <c r="DO762" s="21"/>
      <c r="DP762" s="21"/>
      <c r="DQ762" s="21"/>
      <c r="DR762" s="21"/>
      <c r="DS762" s="21"/>
      <c r="DT762" s="21"/>
      <c r="DU762" s="21"/>
      <c r="DV762" s="21"/>
      <c r="DW762" s="21"/>
      <c r="DX762" s="21"/>
      <c r="DY762" s="21"/>
      <c r="DZ762" s="21"/>
      <c r="EA762" s="21"/>
      <c r="EB762" s="21"/>
      <c r="EC762" s="21"/>
      <c r="ED762" s="21"/>
      <c r="EE762" s="21"/>
      <c r="EF762" s="21"/>
      <c r="EG762" s="21"/>
      <c r="EH762" s="21"/>
      <c r="EI762" s="21"/>
      <c r="EJ762" s="21"/>
      <c r="EK762" s="21"/>
      <c r="EL762" s="21"/>
      <c r="EM762" s="21"/>
      <c r="EN762" s="21"/>
      <c r="EO762" s="21"/>
      <c r="EP762" s="21"/>
      <c r="EQ762" s="21"/>
      <c r="ER762" s="21"/>
      <c r="ES762" s="21"/>
      <c r="ET762" s="21"/>
      <c r="EU762" s="21"/>
      <c r="EV762" s="21"/>
      <c r="EW762" s="21"/>
      <c r="EX762" s="21"/>
      <c r="EY762" s="21"/>
      <c r="EZ762" s="21"/>
      <c r="FA762" s="21"/>
      <c r="FB762" s="21"/>
      <c r="FC762" s="21"/>
      <c r="FD762" s="21"/>
      <c r="FE762" s="21"/>
      <c r="FF762" s="21"/>
      <c r="FG762" s="21"/>
      <c r="FH762" s="21"/>
      <c r="FI762" s="21"/>
      <c r="FJ762" s="21"/>
      <c r="FK762" s="21"/>
      <c r="FL762" s="21"/>
      <c r="FM762" s="21"/>
      <c r="FN762" s="21"/>
      <c r="FO762" s="21"/>
      <c r="FP762" s="21"/>
      <c r="FQ762" s="21"/>
      <c r="FR762" s="21"/>
      <c r="FS762" s="21"/>
      <c r="FT762" s="21"/>
      <c r="FU762" s="21"/>
      <c r="FV762" s="21"/>
      <c r="FW762" s="21"/>
      <c r="FX762" s="21"/>
      <c r="FY762" s="21"/>
      <c r="FZ762" s="21"/>
      <c r="GA762" s="21"/>
      <c r="GB762" s="21"/>
      <c r="GC762" s="21"/>
      <c r="GD762" s="21"/>
      <c r="GE762" s="21"/>
      <c r="GF762" s="21"/>
      <c r="GG762" s="21"/>
      <c r="GH762" s="21"/>
      <c r="GI762" s="21"/>
      <c r="GJ762" s="21"/>
      <c r="GK762" s="21"/>
      <c r="GL762" s="21"/>
      <c r="GM762" s="21"/>
      <c r="GN762" s="21"/>
      <c r="GO762" s="21"/>
      <c r="GP762" s="21"/>
      <c r="GQ762" s="21"/>
      <c r="GR762" s="21"/>
      <c r="GS762" s="21"/>
      <c r="GT762" s="21"/>
      <c r="GU762" s="21"/>
      <c r="GV762" s="21"/>
      <c r="GW762" s="21"/>
      <c r="GX762" s="21"/>
      <c r="GY762" s="21"/>
      <c r="GZ762" s="21"/>
      <c r="HA762" s="21"/>
      <c r="HB762" s="21"/>
      <c r="HC762" s="21"/>
      <c r="HD762" s="21"/>
      <c r="HE762" s="21"/>
      <c r="HF762" s="21"/>
      <c r="HG762" s="21"/>
      <c r="HH762" s="21"/>
      <c r="HI762" s="21"/>
      <c r="HJ762" s="21"/>
      <c r="HK762" s="21"/>
      <c r="HL762" s="21"/>
      <c r="HM762" s="21"/>
      <c r="HN762" s="21"/>
      <c r="HO762" s="21"/>
      <c r="HP762" s="21"/>
      <c r="HQ762" s="21"/>
      <c r="HR762" s="21"/>
      <c r="HS762" s="21"/>
      <c r="HT762" s="21"/>
      <c r="HU762" s="21"/>
      <c r="HV762" s="21"/>
      <c r="HW762" s="21"/>
      <c r="HX762" s="21"/>
      <c r="HY762" s="21"/>
      <c r="HZ762" s="21"/>
      <c r="IA762" s="21"/>
      <c r="IB762" s="21"/>
      <c r="IC762" s="21"/>
      <c r="ID762" s="21"/>
      <c r="IE762" s="21"/>
      <c r="IF762" s="21"/>
      <c r="IG762" s="21"/>
      <c r="IH762" s="21"/>
      <c r="II762" s="21"/>
      <c r="IJ762" s="21"/>
      <c r="IK762" s="21"/>
      <c r="IL762" s="21"/>
      <c r="IM762" s="21"/>
      <c r="IN762" s="21"/>
      <c r="IO762" s="21"/>
      <c r="IP762" s="21"/>
      <c r="IQ762" s="21"/>
      <c r="IR762" s="21"/>
      <c r="IS762" s="21"/>
      <c r="IT762" s="21"/>
      <c r="IU762" s="21"/>
      <c r="IV762" s="21"/>
      <c r="IW762" s="21"/>
      <c r="IX762" s="21"/>
      <c r="IY762" s="21"/>
      <c r="IZ762" s="21"/>
      <c r="JA762" s="21"/>
      <c r="JB762" s="21"/>
      <c r="JC762" s="21"/>
      <c r="JD762" s="21"/>
      <c r="JE762" s="21"/>
      <c r="JF762" s="21"/>
      <c r="JG762" s="21"/>
      <c r="JH762" s="21"/>
      <c r="JI762" s="21"/>
      <c r="JJ762" s="21"/>
      <c r="JK762" s="21"/>
      <c r="JL762" s="21"/>
      <c r="JM762" s="21"/>
      <c r="JN762" s="21"/>
      <c r="JO762" s="21"/>
      <c r="JP762" s="21"/>
      <c r="JQ762" s="21"/>
      <c r="JR762" s="21"/>
      <c r="JS762" s="21"/>
      <c r="JT762" s="21"/>
      <c r="JU762" s="21"/>
      <c r="JV762" s="21"/>
      <c r="JW762" s="21"/>
      <c r="JX762" s="21"/>
      <c r="JY762" s="21"/>
    </row>
    <row r="763" spans="1:285" ht="15.75" customHeight="1">
      <c r="A763" s="4329" t="s">
        <v>350</v>
      </c>
      <c r="B763" s="5">
        <f>C763/D763</f>
        <v>8.1081081081081086E-2</v>
      </c>
      <c r="C763" s="1">
        <v>3</v>
      </c>
      <c r="D763" s="107">
        <v>37</v>
      </c>
      <c r="E763" s="4" t="s">
        <v>77</v>
      </c>
      <c r="F763" s="1" t="s">
        <v>53</v>
      </c>
      <c r="G763" s="1" t="s">
        <v>77</v>
      </c>
      <c r="H763" s="1" t="s">
        <v>77</v>
      </c>
      <c r="I763" s="1" t="s">
        <v>77</v>
      </c>
      <c r="J763" s="1" t="s">
        <v>77</v>
      </c>
      <c r="K763" s="38" t="s">
        <v>77</v>
      </c>
      <c r="L763" s="1" t="s">
        <v>77</v>
      </c>
      <c r="M763" s="1" t="s">
        <v>77</v>
      </c>
      <c r="N763" s="1" t="s">
        <v>77</v>
      </c>
      <c r="O763" s="1" t="s">
        <v>77</v>
      </c>
      <c r="P763" s="1" t="s">
        <v>77</v>
      </c>
      <c r="Q763" s="1" t="s">
        <v>77</v>
      </c>
      <c r="R763" s="1" t="s">
        <v>77</v>
      </c>
      <c r="S763" s="1" t="s">
        <v>77</v>
      </c>
      <c r="T763" s="1" t="s">
        <v>77</v>
      </c>
      <c r="U763" s="1" t="s">
        <v>77</v>
      </c>
      <c r="V763" s="1" t="s">
        <v>77</v>
      </c>
      <c r="W763" s="1" t="s">
        <v>77</v>
      </c>
      <c r="X763" s="1" t="s">
        <v>77</v>
      </c>
      <c r="Y763" s="1" t="s">
        <v>77</v>
      </c>
      <c r="Z763" s="1" t="s">
        <v>77</v>
      </c>
      <c r="AA763" s="1" t="s">
        <v>77</v>
      </c>
      <c r="AB763" s="1" t="s">
        <v>77</v>
      </c>
      <c r="AC763" s="1" t="s">
        <v>77</v>
      </c>
      <c r="AD763" s="1" t="s">
        <v>77</v>
      </c>
      <c r="AE763" s="1" t="s">
        <v>77</v>
      </c>
      <c r="AF763" s="1" t="s">
        <v>77</v>
      </c>
      <c r="AG763" s="1" t="s">
        <v>77</v>
      </c>
      <c r="AH763" s="1" t="s">
        <v>53</v>
      </c>
      <c r="AI763" s="1" t="s">
        <v>77</v>
      </c>
      <c r="AJ763" s="1" t="s">
        <v>77</v>
      </c>
      <c r="AK763" s="1" t="s">
        <v>77</v>
      </c>
      <c r="AL763" s="1" t="s">
        <v>77</v>
      </c>
      <c r="AM763" s="1" t="s">
        <v>77</v>
      </c>
      <c r="AN763" s="1" t="s">
        <v>77</v>
      </c>
      <c r="AO763" s="1" t="s">
        <v>77</v>
      </c>
      <c r="AP763" s="1" t="s">
        <v>77</v>
      </c>
      <c r="AQ763" s="1" t="s">
        <v>77</v>
      </c>
      <c r="AR763" s="120" t="s">
        <v>77</v>
      </c>
      <c r="AS763" s="21"/>
      <c r="AT763" s="21"/>
      <c r="AU763" s="21"/>
      <c r="AV763" s="21"/>
      <c r="AW763" s="21"/>
      <c r="AX763" s="21"/>
      <c r="AY763" s="21"/>
      <c r="AZ763" s="21"/>
      <c r="BA763" s="21"/>
      <c r="BB763" s="21"/>
      <c r="BC763" s="21"/>
      <c r="BD763" s="21"/>
      <c r="BE763" s="21"/>
      <c r="BF763" s="21"/>
      <c r="BG763" s="21"/>
      <c r="BH763" s="21"/>
      <c r="BI763" s="21"/>
      <c r="BJ763" s="21"/>
      <c r="BK763" s="21"/>
      <c r="BL763" s="21"/>
      <c r="BM763" s="21"/>
      <c r="BN763" s="21"/>
      <c r="BO763" s="21"/>
      <c r="BP763" s="21"/>
      <c r="BQ763" s="21"/>
      <c r="BR763" s="21"/>
      <c r="BS763" s="21"/>
      <c r="BT763" s="21"/>
      <c r="BU763" s="21"/>
      <c r="BV763" s="21"/>
      <c r="BW763" s="21"/>
      <c r="BX763" s="21"/>
      <c r="BY763" s="21"/>
      <c r="BZ763" s="21"/>
      <c r="CA763" s="21"/>
      <c r="CB763" s="21"/>
      <c r="CC763" s="21"/>
      <c r="CD763" s="21"/>
      <c r="CE763" s="21"/>
      <c r="CF763" s="21"/>
      <c r="CG763" s="21"/>
      <c r="CH763" s="21"/>
      <c r="CI763" s="21"/>
      <c r="CJ763" s="21"/>
      <c r="CK763" s="21"/>
      <c r="CL763" s="21"/>
      <c r="CM763" s="21"/>
      <c r="CN763" s="21"/>
      <c r="CO763" s="21"/>
      <c r="CP763" s="21"/>
      <c r="CQ763" s="21"/>
      <c r="CR763" s="21"/>
      <c r="CS763" s="21"/>
      <c r="CT763" s="21"/>
      <c r="CU763" s="21"/>
      <c r="CV763" s="21"/>
      <c r="CW763" s="21"/>
      <c r="CX763" s="21"/>
      <c r="CY763" s="21"/>
      <c r="CZ763" s="21"/>
      <c r="DA763" s="21"/>
      <c r="DB763" s="21"/>
      <c r="DC763" s="21"/>
      <c r="DD763" s="21"/>
      <c r="DE763" s="21"/>
      <c r="DF763" s="21"/>
      <c r="DG763" s="21"/>
      <c r="DH763" s="21"/>
      <c r="DI763" s="21"/>
      <c r="DJ763" s="21"/>
      <c r="DK763" s="21"/>
      <c r="DL763" s="21"/>
      <c r="DM763" s="21"/>
      <c r="DN763" s="21"/>
      <c r="DO763" s="21"/>
      <c r="DP763" s="21"/>
      <c r="DQ763" s="21"/>
      <c r="DR763" s="21"/>
      <c r="DS763" s="21"/>
      <c r="DT763" s="21"/>
      <c r="DU763" s="21"/>
      <c r="DV763" s="21"/>
      <c r="DW763" s="21"/>
      <c r="DX763" s="21"/>
      <c r="DY763" s="21"/>
      <c r="DZ763" s="21"/>
      <c r="EA763" s="21"/>
      <c r="EB763" s="21"/>
      <c r="EC763" s="21"/>
      <c r="ED763" s="21"/>
      <c r="EE763" s="21"/>
      <c r="EF763" s="21"/>
      <c r="EG763" s="21"/>
      <c r="EH763" s="21"/>
      <c r="EI763" s="21"/>
      <c r="EJ763" s="21"/>
      <c r="EK763" s="21"/>
      <c r="EL763" s="21"/>
      <c r="EM763" s="21"/>
      <c r="EN763" s="21"/>
      <c r="EO763" s="21"/>
      <c r="EP763" s="21"/>
      <c r="EQ763" s="21"/>
      <c r="ER763" s="21"/>
      <c r="ES763" s="21"/>
      <c r="ET763" s="21"/>
      <c r="EU763" s="21"/>
      <c r="EV763" s="21"/>
      <c r="EW763" s="21"/>
      <c r="EX763" s="21"/>
      <c r="EY763" s="21"/>
      <c r="EZ763" s="21"/>
      <c r="FA763" s="21"/>
      <c r="FB763" s="21"/>
      <c r="FC763" s="21"/>
      <c r="FD763" s="21"/>
      <c r="FE763" s="21"/>
      <c r="FF763" s="21"/>
      <c r="FG763" s="21"/>
      <c r="FH763" s="21"/>
      <c r="FI763" s="21"/>
      <c r="FJ763" s="21"/>
      <c r="FK763" s="21"/>
      <c r="FL763" s="21"/>
      <c r="FM763" s="21"/>
      <c r="FN763" s="21"/>
      <c r="FO763" s="21"/>
      <c r="FP763" s="21"/>
      <c r="FQ763" s="21"/>
      <c r="FR763" s="21"/>
      <c r="FS763" s="21"/>
      <c r="FT763" s="21"/>
      <c r="FU763" s="21"/>
      <c r="FV763" s="21"/>
      <c r="FW763" s="21"/>
      <c r="FX763" s="21"/>
      <c r="FY763" s="21"/>
      <c r="FZ763" s="21"/>
      <c r="GA763" s="21"/>
      <c r="GB763" s="21"/>
      <c r="GC763" s="21"/>
      <c r="GD763" s="21"/>
      <c r="GE763" s="21"/>
      <c r="GF763" s="21"/>
      <c r="GG763" s="21"/>
      <c r="GH763" s="21"/>
      <c r="GI763" s="21"/>
      <c r="GJ763" s="21"/>
      <c r="GK763" s="21"/>
      <c r="GL763" s="21"/>
      <c r="GM763" s="21"/>
      <c r="GN763" s="21"/>
      <c r="GO763" s="21"/>
      <c r="GP763" s="21"/>
      <c r="GQ763" s="21"/>
      <c r="GR763" s="21"/>
      <c r="GS763" s="21"/>
      <c r="GT763" s="21"/>
      <c r="GU763" s="21"/>
      <c r="GV763" s="21"/>
      <c r="GW763" s="21"/>
      <c r="GX763" s="21"/>
      <c r="GY763" s="21"/>
      <c r="GZ763" s="21"/>
      <c r="HA763" s="21"/>
      <c r="HB763" s="21"/>
      <c r="HC763" s="21"/>
      <c r="HD763" s="21"/>
      <c r="HE763" s="21"/>
      <c r="HF763" s="21"/>
      <c r="HG763" s="21"/>
      <c r="HH763" s="21"/>
      <c r="HI763" s="21"/>
      <c r="HJ763" s="21"/>
      <c r="HK763" s="21"/>
      <c r="HL763" s="21"/>
      <c r="HM763" s="21"/>
      <c r="HN763" s="21"/>
      <c r="HO763" s="21"/>
      <c r="HP763" s="21"/>
      <c r="HQ763" s="21"/>
      <c r="HR763" s="21"/>
      <c r="HS763" s="21"/>
      <c r="HT763" s="21"/>
      <c r="HU763" s="21"/>
      <c r="HV763" s="21"/>
      <c r="HW763" s="21"/>
      <c r="HX763" s="21"/>
      <c r="HY763" s="21"/>
      <c r="HZ763" s="21"/>
      <c r="IA763" s="21"/>
      <c r="IB763" s="21"/>
      <c r="IC763" s="21"/>
      <c r="ID763" s="21"/>
      <c r="IE763" s="21"/>
      <c r="IF763" s="21"/>
      <c r="IG763" s="21"/>
      <c r="IH763" s="21"/>
      <c r="II763" s="21"/>
      <c r="IJ763" s="21"/>
      <c r="IK763" s="21"/>
      <c r="IL763" s="21"/>
      <c r="IM763" s="21"/>
      <c r="IN763" s="21"/>
      <c r="IO763" s="21"/>
      <c r="IP763" s="21"/>
      <c r="IQ763" s="21"/>
      <c r="IR763" s="21"/>
      <c r="IS763" s="21"/>
      <c r="IT763" s="21"/>
      <c r="IU763" s="21"/>
      <c r="IV763" s="21"/>
      <c r="IW763" s="21"/>
      <c r="IX763" s="21"/>
      <c r="IY763" s="21"/>
      <c r="IZ763" s="21"/>
      <c r="JA763" s="21"/>
      <c r="JB763" s="21"/>
      <c r="JC763" s="21"/>
      <c r="JD763" s="21"/>
      <c r="JE763" s="21"/>
      <c r="JF763" s="21"/>
      <c r="JG763" s="21"/>
      <c r="JH763" s="21"/>
      <c r="JI763" s="21"/>
      <c r="JJ763" s="21"/>
      <c r="JK763" s="21"/>
      <c r="JL763" s="21"/>
      <c r="JM763" s="21"/>
      <c r="JN763" s="21"/>
      <c r="JO763" s="21"/>
      <c r="JP763" s="21"/>
      <c r="JQ763" s="21"/>
      <c r="JR763" s="21"/>
      <c r="JS763" s="21"/>
      <c r="JT763" s="21"/>
      <c r="JU763" s="21"/>
      <c r="JV763" s="21"/>
      <c r="JW763" s="21"/>
      <c r="JX763" s="21"/>
      <c r="JY763" s="21"/>
    </row>
    <row r="764" spans="1:285" ht="15.75" customHeight="1">
      <c r="A764" s="4372" t="s">
        <v>114</v>
      </c>
      <c r="B764" s="4397"/>
      <c r="C764" s="1389"/>
      <c r="D764" s="121"/>
      <c r="E764" s="44"/>
      <c r="F764" s="44"/>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124"/>
      <c r="AS764" s="21"/>
      <c r="AT764" s="21"/>
      <c r="AU764" s="21"/>
      <c r="AV764" s="21"/>
      <c r="AW764" s="21"/>
      <c r="AX764" s="21"/>
      <c r="AY764" s="21"/>
      <c r="AZ764" s="21"/>
      <c r="BA764" s="21"/>
      <c r="BB764" s="21"/>
      <c r="BC764" s="21"/>
      <c r="BD764" s="21"/>
      <c r="BE764" s="21"/>
      <c r="BF764" s="21"/>
      <c r="BG764" s="21"/>
      <c r="BH764" s="21"/>
      <c r="BI764" s="21"/>
      <c r="BJ764" s="21"/>
      <c r="BK764" s="21"/>
      <c r="BL764" s="21"/>
      <c r="BM764" s="21"/>
      <c r="BN764" s="21"/>
      <c r="BO764" s="21"/>
      <c r="BP764" s="21"/>
      <c r="BQ764" s="21"/>
      <c r="BR764" s="21"/>
      <c r="BS764" s="21"/>
      <c r="BT764" s="21"/>
      <c r="BU764" s="21"/>
      <c r="BV764" s="21"/>
      <c r="BW764" s="21"/>
      <c r="BX764" s="21"/>
      <c r="BY764" s="21"/>
      <c r="BZ764" s="21"/>
      <c r="CA764" s="21"/>
      <c r="CB764" s="21"/>
      <c r="CC764" s="21"/>
      <c r="CD764" s="21"/>
      <c r="CE764" s="21"/>
      <c r="CF764" s="21"/>
      <c r="CG764" s="21"/>
      <c r="CH764" s="21"/>
      <c r="CI764" s="21"/>
      <c r="CJ764" s="21"/>
      <c r="CK764" s="21"/>
      <c r="CL764" s="21"/>
      <c r="CM764" s="21"/>
      <c r="CN764" s="21"/>
      <c r="CO764" s="21"/>
      <c r="CP764" s="21"/>
      <c r="CQ764" s="21"/>
      <c r="CR764" s="21"/>
      <c r="CS764" s="21"/>
      <c r="CT764" s="21"/>
      <c r="CU764" s="21"/>
      <c r="CV764" s="21"/>
      <c r="CW764" s="21"/>
      <c r="CX764" s="21"/>
      <c r="CY764" s="21"/>
      <c r="CZ764" s="21"/>
      <c r="DA764" s="21"/>
      <c r="DB764" s="21"/>
      <c r="DC764" s="21"/>
      <c r="DD764" s="21"/>
      <c r="DE764" s="21"/>
      <c r="DF764" s="21"/>
      <c r="DG764" s="21"/>
      <c r="DH764" s="21"/>
      <c r="DI764" s="21"/>
      <c r="DJ764" s="21"/>
      <c r="DK764" s="21"/>
      <c r="DL764" s="21"/>
      <c r="DM764" s="21"/>
      <c r="DN764" s="21"/>
      <c r="DO764" s="21"/>
      <c r="DP764" s="21"/>
      <c r="DQ764" s="21"/>
      <c r="DR764" s="21"/>
      <c r="DS764" s="21"/>
      <c r="DT764" s="21"/>
      <c r="DU764" s="21"/>
      <c r="DV764" s="21"/>
      <c r="DW764" s="21"/>
      <c r="DX764" s="21"/>
      <c r="DY764" s="21"/>
      <c r="DZ764" s="21"/>
      <c r="EA764" s="21"/>
      <c r="EB764" s="21"/>
      <c r="EC764" s="21"/>
      <c r="ED764" s="21"/>
      <c r="EE764" s="21"/>
      <c r="EF764" s="21"/>
      <c r="EG764" s="21"/>
      <c r="EH764" s="21"/>
      <c r="EI764" s="21"/>
      <c r="EJ764" s="21"/>
      <c r="EK764" s="21"/>
      <c r="EL764" s="21"/>
      <c r="EM764" s="21"/>
      <c r="EN764" s="21"/>
      <c r="EO764" s="21"/>
      <c r="EP764" s="21"/>
      <c r="EQ764" s="21"/>
      <c r="ER764" s="21"/>
      <c r="ES764" s="21"/>
      <c r="ET764" s="21"/>
      <c r="EU764" s="21"/>
      <c r="EV764" s="21"/>
      <c r="EW764" s="21"/>
      <c r="EX764" s="21"/>
      <c r="EY764" s="21"/>
      <c r="EZ764" s="21"/>
      <c r="FA764" s="21"/>
      <c r="FB764" s="21"/>
      <c r="FC764" s="21"/>
      <c r="FD764" s="21"/>
      <c r="FE764" s="21"/>
      <c r="FF764" s="21"/>
      <c r="FG764" s="21"/>
      <c r="FH764" s="21"/>
      <c r="FI764" s="21"/>
      <c r="FJ764" s="21"/>
      <c r="FK764" s="21"/>
      <c r="FL764" s="21"/>
      <c r="FM764" s="21"/>
      <c r="FN764" s="21"/>
      <c r="FO764" s="21"/>
      <c r="FP764" s="21"/>
      <c r="FQ764" s="21"/>
      <c r="FR764" s="21"/>
      <c r="FS764" s="21"/>
      <c r="FT764" s="21"/>
      <c r="FU764" s="21"/>
      <c r="FV764" s="21"/>
      <c r="FW764" s="21"/>
      <c r="FX764" s="21"/>
      <c r="FY764" s="21"/>
      <c r="FZ764" s="21"/>
      <c r="GA764" s="21"/>
      <c r="GB764" s="21"/>
      <c r="GC764" s="21"/>
      <c r="GD764" s="21"/>
      <c r="GE764" s="21"/>
      <c r="GF764" s="21"/>
      <c r="GG764" s="21"/>
      <c r="GH764" s="21"/>
      <c r="GI764" s="21"/>
      <c r="GJ764" s="21"/>
      <c r="GK764" s="21"/>
      <c r="GL764" s="21"/>
      <c r="GM764" s="21"/>
      <c r="GN764" s="21"/>
      <c r="GO764" s="21"/>
      <c r="GP764" s="21"/>
      <c r="GQ764" s="21"/>
      <c r="GR764" s="21"/>
      <c r="GS764" s="21"/>
      <c r="GT764" s="21"/>
      <c r="GU764" s="21"/>
      <c r="GV764" s="21"/>
      <c r="GW764" s="21"/>
      <c r="GX764" s="21"/>
      <c r="GY764" s="21"/>
      <c r="GZ764" s="21"/>
      <c r="HA764" s="21"/>
      <c r="HB764" s="21"/>
      <c r="HC764" s="21"/>
      <c r="HD764" s="21"/>
      <c r="HE764" s="21"/>
      <c r="HF764" s="21"/>
      <c r="HG764" s="21"/>
      <c r="HH764" s="21"/>
      <c r="HI764" s="21"/>
      <c r="HJ764" s="21"/>
      <c r="HK764" s="21"/>
      <c r="HL764" s="21"/>
      <c r="HM764" s="21"/>
      <c r="HN764" s="21"/>
      <c r="HO764" s="21"/>
      <c r="HP764" s="21"/>
      <c r="HQ764" s="21"/>
      <c r="HR764" s="21"/>
      <c r="HS764" s="21"/>
      <c r="HT764" s="21"/>
      <c r="HU764" s="21"/>
      <c r="HV764" s="21"/>
      <c r="HW764" s="21"/>
      <c r="HX764" s="21"/>
      <c r="HY764" s="21"/>
      <c r="HZ764" s="21"/>
      <c r="IA764" s="21"/>
      <c r="IB764" s="21"/>
      <c r="IC764" s="21"/>
      <c r="ID764" s="21"/>
      <c r="IE764" s="21"/>
      <c r="IF764" s="21"/>
      <c r="IG764" s="21"/>
      <c r="IH764" s="21"/>
      <c r="II764" s="21"/>
      <c r="IJ764" s="21"/>
      <c r="IK764" s="21"/>
      <c r="IL764" s="21"/>
      <c r="IM764" s="21"/>
      <c r="IN764" s="21"/>
      <c r="IO764" s="21"/>
      <c r="IP764" s="21"/>
      <c r="IQ764" s="21"/>
      <c r="IR764" s="21"/>
      <c r="IS764" s="21"/>
      <c r="IT764" s="21"/>
      <c r="IU764" s="21"/>
      <c r="IV764" s="21"/>
      <c r="IW764" s="21"/>
      <c r="IX764" s="21"/>
      <c r="IY764" s="21"/>
      <c r="IZ764" s="21"/>
      <c r="JA764" s="21"/>
      <c r="JB764" s="21"/>
      <c r="JC764" s="21"/>
      <c r="JD764" s="21"/>
      <c r="JE764" s="21"/>
      <c r="JF764" s="21"/>
      <c r="JG764" s="21"/>
      <c r="JH764" s="21"/>
      <c r="JI764" s="21"/>
      <c r="JJ764" s="21"/>
      <c r="JK764" s="21"/>
      <c r="JL764" s="21"/>
      <c r="JM764" s="21"/>
      <c r="JN764" s="21"/>
      <c r="JO764" s="21"/>
      <c r="JP764" s="21"/>
      <c r="JQ764" s="21"/>
      <c r="JR764" s="21"/>
      <c r="JS764" s="21"/>
      <c r="JT764" s="21"/>
      <c r="JU764" s="21"/>
      <c r="JV764" s="21"/>
      <c r="JW764" s="21"/>
      <c r="JX764" s="21"/>
      <c r="JY764" s="21"/>
    </row>
    <row r="765" spans="1:285" ht="15.75" customHeight="1">
      <c r="A765" s="4329">
        <v>0</v>
      </c>
      <c r="B765" s="5">
        <f>C765/D765</f>
        <v>0.81578947368421051</v>
      </c>
      <c r="C765" s="1">
        <v>31</v>
      </c>
      <c r="D765" s="107">
        <v>38</v>
      </c>
      <c r="E765" s="4" t="s">
        <v>53</v>
      </c>
      <c r="F765" s="1" t="s">
        <v>77</v>
      </c>
      <c r="G765" s="1" t="s">
        <v>53</v>
      </c>
      <c r="H765" s="1" t="s">
        <v>53</v>
      </c>
      <c r="I765" s="1" t="s">
        <v>53</v>
      </c>
      <c r="J765" s="1" t="s">
        <v>53</v>
      </c>
      <c r="K765" s="38" t="s">
        <v>53</v>
      </c>
      <c r="L765" s="1" t="s">
        <v>53</v>
      </c>
      <c r="M765" s="1" t="s">
        <v>77</v>
      </c>
      <c r="N765" s="1" t="s">
        <v>53</v>
      </c>
      <c r="O765" s="1" t="s">
        <v>77</v>
      </c>
      <c r="P765" s="1" t="s">
        <v>53</v>
      </c>
      <c r="Q765" s="1"/>
      <c r="R765" s="1" t="s">
        <v>53</v>
      </c>
      <c r="S765" s="1" t="s">
        <v>53</v>
      </c>
      <c r="T765" s="1" t="s">
        <v>53</v>
      </c>
      <c r="U765" s="1" t="s">
        <v>53</v>
      </c>
      <c r="V765" s="1" t="s">
        <v>77</v>
      </c>
      <c r="W765" s="1" t="s">
        <v>53</v>
      </c>
      <c r="X765" s="1" t="s">
        <v>53</v>
      </c>
      <c r="Y765" s="1" t="s">
        <v>53</v>
      </c>
      <c r="Z765" s="1" t="s">
        <v>53</v>
      </c>
      <c r="AA765" s="1" t="s">
        <v>53</v>
      </c>
      <c r="AB765" s="1" t="s">
        <v>53</v>
      </c>
      <c r="AC765" s="1" t="s">
        <v>53</v>
      </c>
      <c r="AD765" s="1" t="s">
        <v>77</v>
      </c>
      <c r="AE765" s="1" t="s">
        <v>77</v>
      </c>
      <c r="AF765" s="1" t="s">
        <v>77</v>
      </c>
      <c r="AG765" s="1" t="s">
        <v>77</v>
      </c>
      <c r="AH765" s="1" t="s">
        <v>77</v>
      </c>
      <c r="AI765" s="1" t="s">
        <v>53</v>
      </c>
      <c r="AJ765" s="1" t="s">
        <v>53</v>
      </c>
      <c r="AK765" s="1" t="s">
        <v>53</v>
      </c>
      <c r="AL765" s="1" t="s">
        <v>53</v>
      </c>
      <c r="AM765" s="1" t="s">
        <v>53</v>
      </c>
      <c r="AN765" s="1" t="s">
        <v>53</v>
      </c>
      <c r="AO765" s="1" t="s">
        <v>53</v>
      </c>
      <c r="AP765" s="1" t="s">
        <v>53</v>
      </c>
      <c r="AQ765" s="1" t="s">
        <v>53</v>
      </c>
      <c r="AR765" s="120" t="s">
        <v>53</v>
      </c>
      <c r="AS765" s="21"/>
      <c r="AT765" s="21"/>
      <c r="AU765" s="21"/>
      <c r="AV765" s="21"/>
      <c r="AW765" s="21"/>
      <c r="AX765" s="21"/>
      <c r="AY765" s="21"/>
      <c r="AZ765" s="21"/>
      <c r="BA765" s="21"/>
      <c r="BB765" s="21"/>
      <c r="BC765" s="21"/>
      <c r="BD765" s="21"/>
      <c r="BE765" s="21"/>
      <c r="BF765" s="21"/>
      <c r="BG765" s="21"/>
      <c r="BH765" s="21"/>
      <c r="BI765" s="21"/>
      <c r="BJ765" s="21"/>
      <c r="BK765" s="21"/>
      <c r="BL765" s="21"/>
      <c r="BM765" s="21"/>
      <c r="BN765" s="21"/>
      <c r="BO765" s="21"/>
      <c r="BP765" s="21"/>
      <c r="BQ765" s="21"/>
      <c r="BR765" s="21"/>
      <c r="BS765" s="21"/>
      <c r="BT765" s="21"/>
      <c r="BU765" s="21"/>
      <c r="BV765" s="21"/>
      <c r="BW765" s="21"/>
      <c r="BX765" s="21"/>
      <c r="BY765" s="21"/>
      <c r="BZ765" s="21"/>
      <c r="CA765" s="21"/>
      <c r="CB765" s="21"/>
      <c r="CC765" s="21"/>
      <c r="CD765" s="21"/>
      <c r="CE765" s="21"/>
      <c r="CF765" s="21"/>
      <c r="CG765" s="21"/>
      <c r="CH765" s="21"/>
      <c r="CI765" s="21"/>
      <c r="CJ765" s="21"/>
      <c r="CK765" s="21"/>
      <c r="CL765" s="21"/>
      <c r="CM765" s="21"/>
      <c r="CN765" s="21"/>
      <c r="CO765" s="21"/>
      <c r="CP765" s="21"/>
      <c r="CQ765" s="21"/>
      <c r="CR765" s="21"/>
      <c r="CS765" s="21"/>
      <c r="CT765" s="21"/>
      <c r="CU765" s="21"/>
      <c r="CV765" s="21"/>
      <c r="CW765" s="21"/>
      <c r="CX765" s="21"/>
      <c r="CY765" s="21"/>
      <c r="CZ765" s="21"/>
      <c r="DA765" s="21"/>
      <c r="DB765" s="21"/>
      <c r="DC765" s="21"/>
      <c r="DD765" s="21"/>
      <c r="DE765" s="21"/>
      <c r="DF765" s="21"/>
      <c r="DG765" s="21"/>
      <c r="DH765" s="21"/>
      <c r="DI765" s="21"/>
      <c r="DJ765" s="21"/>
      <c r="DK765" s="21"/>
      <c r="DL765" s="21"/>
      <c r="DM765" s="21"/>
      <c r="DN765" s="21"/>
      <c r="DO765" s="21"/>
      <c r="DP765" s="21"/>
      <c r="DQ765" s="21"/>
      <c r="DR765" s="21"/>
      <c r="DS765" s="21"/>
      <c r="DT765" s="21"/>
      <c r="DU765" s="21"/>
      <c r="DV765" s="21"/>
      <c r="DW765" s="21"/>
      <c r="DX765" s="21"/>
      <c r="DY765" s="21"/>
      <c r="DZ765" s="21"/>
      <c r="EA765" s="21"/>
      <c r="EB765" s="21"/>
      <c r="EC765" s="21"/>
      <c r="ED765" s="21"/>
      <c r="EE765" s="21"/>
      <c r="EF765" s="21"/>
      <c r="EG765" s="21"/>
      <c r="EH765" s="21"/>
      <c r="EI765" s="21"/>
      <c r="EJ765" s="21"/>
      <c r="EK765" s="21"/>
      <c r="EL765" s="21"/>
      <c r="EM765" s="21"/>
      <c r="EN765" s="21"/>
      <c r="EO765" s="21"/>
      <c r="EP765" s="21"/>
      <c r="EQ765" s="21"/>
      <c r="ER765" s="21"/>
      <c r="ES765" s="21"/>
      <c r="ET765" s="21"/>
      <c r="EU765" s="21"/>
      <c r="EV765" s="21"/>
      <c r="EW765" s="21"/>
      <c r="EX765" s="21"/>
      <c r="EY765" s="21"/>
      <c r="EZ765" s="21"/>
      <c r="FA765" s="21"/>
      <c r="FB765" s="21"/>
      <c r="FC765" s="21"/>
      <c r="FD765" s="21"/>
      <c r="FE765" s="21"/>
      <c r="FF765" s="21"/>
      <c r="FG765" s="21"/>
      <c r="FH765" s="21"/>
      <c r="FI765" s="21"/>
      <c r="FJ765" s="21"/>
      <c r="FK765" s="21"/>
      <c r="FL765" s="21"/>
      <c r="FM765" s="21"/>
      <c r="FN765" s="21"/>
      <c r="FO765" s="21"/>
      <c r="FP765" s="21"/>
      <c r="FQ765" s="21"/>
      <c r="FR765" s="21"/>
      <c r="FS765" s="21"/>
      <c r="FT765" s="21"/>
      <c r="FU765" s="21"/>
      <c r="FV765" s="21"/>
      <c r="FW765" s="21"/>
      <c r="FX765" s="21"/>
      <c r="FY765" s="21"/>
      <c r="FZ765" s="21"/>
      <c r="GA765" s="21"/>
      <c r="GB765" s="21"/>
      <c r="GC765" s="21"/>
      <c r="GD765" s="21"/>
      <c r="GE765" s="21"/>
      <c r="GF765" s="21"/>
      <c r="GG765" s="21"/>
      <c r="GH765" s="21"/>
      <c r="GI765" s="21"/>
      <c r="GJ765" s="21"/>
      <c r="GK765" s="21"/>
      <c r="GL765" s="21"/>
      <c r="GM765" s="21"/>
      <c r="GN765" s="21"/>
      <c r="GO765" s="21"/>
      <c r="GP765" s="21"/>
      <c r="GQ765" s="21"/>
      <c r="GR765" s="21"/>
      <c r="GS765" s="21"/>
      <c r="GT765" s="21"/>
      <c r="GU765" s="21"/>
      <c r="GV765" s="21"/>
      <c r="GW765" s="21"/>
      <c r="GX765" s="21"/>
      <c r="GY765" s="21"/>
      <c r="GZ765" s="21"/>
      <c r="HA765" s="21"/>
      <c r="HB765" s="21"/>
      <c r="HC765" s="21"/>
      <c r="HD765" s="21"/>
      <c r="HE765" s="21"/>
      <c r="HF765" s="21"/>
      <c r="HG765" s="21"/>
      <c r="HH765" s="21"/>
      <c r="HI765" s="21"/>
      <c r="HJ765" s="21"/>
      <c r="HK765" s="21"/>
      <c r="HL765" s="21"/>
      <c r="HM765" s="21"/>
      <c r="HN765" s="21"/>
      <c r="HO765" s="21"/>
      <c r="HP765" s="21"/>
      <c r="HQ765" s="21"/>
      <c r="HR765" s="21"/>
      <c r="HS765" s="21"/>
      <c r="HT765" s="21"/>
      <c r="HU765" s="21"/>
      <c r="HV765" s="21"/>
      <c r="HW765" s="21"/>
      <c r="HX765" s="21"/>
      <c r="HY765" s="21"/>
      <c r="HZ765" s="21"/>
      <c r="IA765" s="21"/>
      <c r="IB765" s="21"/>
      <c r="IC765" s="21"/>
      <c r="ID765" s="21"/>
      <c r="IE765" s="21"/>
      <c r="IF765" s="21"/>
      <c r="IG765" s="21"/>
      <c r="IH765" s="21"/>
      <c r="II765" s="21"/>
      <c r="IJ765" s="21"/>
      <c r="IK765" s="21"/>
      <c r="IL765" s="21"/>
      <c r="IM765" s="21"/>
      <c r="IN765" s="21"/>
      <c r="IO765" s="21"/>
      <c r="IP765" s="21"/>
      <c r="IQ765" s="21"/>
      <c r="IR765" s="21"/>
      <c r="IS765" s="21"/>
      <c r="IT765" s="21"/>
      <c r="IU765" s="21"/>
      <c r="IV765" s="21"/>
      <c r="IW765" s="21"/>
      <c r="IX765" s="21"/>
      <c r="IY765" s="21"/>
      <c r="IZ765" s="21"/>
      <c r="JA765" s="21"/>
      <c r="JB765" s="21"/>
      <c r="JC765" s="21"/>
      <c r="JD765" s="21"/>
      <c r="JE765" s="21"/>
      <c r="JF765" s="21"/>
      <c r="JG765" s="21"/>
      <c r="JH765" s="21"/>
      <c r="JI765" s="21"/>
      <c r="JJ765" s="21"/>
      <c r="JK765" s="21"/>
      <c r="JL765" s="21"/>
      <c r="JM765" s="21"/>
      <c r="JN765" s="21"/>
      <c r="JO765" s="21"/>
      <c r="JP765" s="21"/>
      <c r="JQ765" s="21"/>
      <c r="JR765" s="21"/>
      <c r="JS765" s="21"/>
      <c r="JT765" s="21"/>
      <c r="JU765" s="21"/>
      <c r="JV765" s="21"/>
      <c r="JW765" s="21"/>
      <c r="JX765" s="21"/>
      <c r="JY765" s="21"/>
    </row>
    <row r="766" spans="1:285" ht="15.75" customHeight="1">
      <c r="A766" s="4329">
        <v>1</v>
      </c>
      <c r="B766" s="5">
        <f>C766/D766</f>
        <v>5.2631578947368418E-2</v>
      </c>
      <c r="C766" s="1">
        <v>2</v>
      </c>
      <c r="D766" s="107">
        <v>38</v>
      </c>
      <c r="E766" s="4" t="s">
        <v>77</v>
      </c>
      <c r="F766" s="1" t="s">
        <v>77</v>
      </c>
      <c r="G766" s="1" t="s">
        <v>77</v>
      </c>
      <c r="H766" s="1" t="s">
        <v>77</v>
      </c>
      <c r="I766" s="1" t="s">
        <v>77</v>
      </c>
      <c r="J766" s="1" t="s">
        <v>77</v>
      </c>
      <c r="K766" s="38" t="s">
        <v>77</v>
      </c>
      <c r="L766" s="1" t="s">
        <v>77</v>
      </c>
      <c r="M766" s="1" t="s">
        <v>77</v>
      </c>
      <c r="N766" s="1" t="s">
        <v>77</v>
      </c>
      <c r="O766" s="1" t="s">
        <v>77</v>
      </c>
      <c r="P766" s="1" t="s">
        <v>77</v>
      </c>
      <c r="Q766" s="1"/>
      <c r="R766" s="1" t="s">
        <v>77</v>
      </c>
      <c r="S766" s="1" t="s">
        <v>77</v>
      </c>
      <c r="T766" s="1" t="s">
        <v>77</v>
      </c>
      <c r="U766" s="1" t="s">
        <v>77</v>
      </c>
      <c r="V766" s="1" t="s">
        <v>77</v>
      </c>
      <c r="W766" s="1" t="s">
        <v>77</v>
      </c>
      <c r="X766" s="1" t="s">
        <v>77</v>
      </c>
      <c r="Y766" s="1" t="s">
        <v>77</v>
      </c>
      <c r="Z766" s="1" t="s">
        <v>77</v>
      </c>
      <c r="AA766" s="1" t="s">
        <v>77</v>
      </c>
      <c r="AB766" s="1" t="s">
        <v>77</v>
      </c>
      <c r="AC766" s="1" t="s">
        <v>77</v>
      </c>
      <c r="AD766" s="1" t="s">
        <v>53</v>
      </c>
      <c r="AE766" s="1" t="s">
        <v>77</v>
      </c>
      <c r="AF766" s="1" t="s">
        <v>77</v>
      </c>
      <c r="AG766" s="1" t="s">
        <v>53</v>
      </c>
      <c r="AH766" s="1" t="s">
        <v>77</v>
      </c>
      <c r="AI766" s="1" t="s">
        <v>77</v>
      </c>
      <c r="AJ766" s="1" t="s">
        <v>77</v>
      </c>
      <c r="AK766" s="1" t="s">
        <v>77</v>
      </c>
      <c r="AL766" s="1" t="s">
        <v>77</v>
      </c>
      <c r="AM766" s="1" t="s">
        <v>77</v>
      </c>
      <c r="AN766" s="1" t="s">
        <v>77</v>
      </c>
      <c r="AO766" s="1" t="s">
        <v>77</v>
      </c>
      <c r="AP766" s="1" t="s">
        <v>77</v>
      </c>
      <c r="AQ766" s="1" t="s">
        <v>77</v>
      </c>
      <c r="AR766" s="120" t="s">
        <v>77</v>
      </c>
      <c r="AS766" s="21"/>
      <c r="AT766" s="21"/>
      <c r="AU766" s="21"/>
      <c r="AV766" s="21"/>
      <c r="AW766" s="21"/>
      <c r="AX766" s="21"/>
      <c r="AY766" s="21"/>
      <c r="AZ766" s="21"/>
      <c r="BA766" s="21"/>
      <c r="BB766" s="21"/>
      <c r="BC766" s="21"/>
      <c r="BD766" s="21"/>
      <c r="BE766" s="21"/>
      <c r="BF766" s="21"/>
      <c r="BG766" s="21"/>
      <c r="BH766" s="21"/>
      <c r="BI766" s="21"/>
      <c r="BJ766" s="21"/>
      <c r="BK766" s="21"/>
      <c r="BL766" s="21"/>
      <c r="BM766" s="21"/>
      <c r="BN766" s="21"/>
      <c r="BO766" s="21"/>
      <c r="BP766" s="21"/>
      <c r="BQ766" s="21"/>
      <c r="BR766" s="21"/>
      <c r="BS766" s="21"/>
      <c r="BT766" s="21"/>
      <c r="BU766" s="21"/>
      <c r="BV766" s="21"/>
      <c r="BW766" s="21"/>
      <c r="BX766" s="21"/>
      <c r="BY766" s="21"/>
      <c r="BZ766" s="21"/>
      <c r="CA766" s="21"/>
      <c r="CB766" s="21"/>
      <c r="CC766" s="21"/>
      <c r="CD766" s="21"/>
      <c r="CE766" s="21"/>
      <c r="CF766" s="21"/>
      <c r="CG766" s="21"/>
      <c r="CH766" s="21"/>
      <c r="CI766" s="21"/>
      <c r="CJ766" s="21"/>
      <c r="CK766" s="21"/>
      <c r="CL766" s="21"/>
      <c r="CM766" s="21"/>
      <c r="CN766" s="21"/>
      <c r="CO766" s="21"/>
      <c r="CP766" s="21"/>
      <c r="CQ766" s="21"/>
      <c r="CR766" s="21"/>
      <c r="CS766" s="21"/>
      <c r="CT766" s="21"/>
      <c r="CU766" s="21"/>
      <c r="CV766" s="21"/>
      <c r="CW766" s="21"/>
      <c r="CX766" s="21"/>
      <c r="CY766" s="21"/>
      <c r="CZ766" s="21"/>
      <c r="DA766" s="21"/>
      <c r="DB766" s="21"/>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H766" s="21"/>
      <c r="EI766" s="21"/>
      <c r="EJ766" s="21"/>
      <c r="EK766" s="21"/>
      <c r="EL766" s="21"/>
      <c r="EM766" s="21"/>
      <c r="EN766" s="21"/>
      <c r="EO766" s="21"/>
      <c r="EP766" s="21"/>
      <c r="EQ766" s="21"/>
      <c r="ER766" s="21"/>
      <c r="ES766" s="21"/>
      <c r="ET766" s="21"/>
      <c r="EU766" s="21"/>
      <c r="EV766" s="21"/>
      <c r="EW766" s="21"/>
      <c r="EX766" s="21"/>
      <c r="EY766" s="21"/>
      <c r="EZ766" s="21"/>
      <c r="FA766" s="21"/>
      <c r="FB766" s="21"/>
      <c r="FC766" s="21"/>
      <c r="FD766" s="21"/>
      <c r="FE766" s="21"/>
      <c r="FF766" s="21"/>
      <c r="FG766" s="21"/>
      <c r="FH766" s="21"/>
      <c r="FI766" s="21"/>
      <c r="FJ766" s="21"/>
      <c r="FK766" s="21"/>
      <c r="FL766" s="21"/>
      <c r="FM766" s="21"/>
      <c r="FN766" s="21"/>
      <c r="FO766" s="21"/>
      <c r="FP766" s="21"/>
      <c r="FQ766" s="21"/>
      <c r="FR766" s="21"/>
      <c r="FS766" s="21"/>
      <c r="FT766" s="21"/>
      <c r="FU766" s="21"/>
      <c r="FV766" s="21"/>
      <c r="FW766" s="21"/>
      <c r="FX766" s="21"/>
      <c r="FY766" s="21"/>
      <c r="FZ766" s="21"/>
      <c r="GA766" s="21"/>
      <c r="GB766" s="21"/>
      <c r="GC766" s="21"/>
      <c r="GD766" s="21"/>
      <c r="GE766" s="21"/>
      <c r="GF766" s="21"/>
      <c r="GG766" s="21"/>
      <c r="GH766" s="21"/>
      <c r="GI766" s="21"/>
      <c r="GJ766" s="21"/>
      <c r="GK766" s="21"/>
      <c r="GL766" s="21"/>
      <c r="GM766" s="21"/>
      <c r="GN766" s="21"/>
      <c r="GO766" s="21"/>
      <c r="GP766" s="21"/>
      <c r="GQ766" s="21"/>
      <c r="GR766" s="21"/>
      <c r="GS766" s="21"/>
      <c r="GT766" s="21"/>
      <c r="GU766" s="21"/>
      <c r="GV766" s="21"/>
      <c r="GW766" s="21"/>
      <c r="GX766" s="21"/>
      <c r="GY766" s="21"/>
      <c r="GZ766" s="21"/>
      <c r="HA766" s="21"/>
      <c r="HB766" s="21"/>
      <c r="HC766" s="21"/>
      <c r="HD766" s="21"/>
      <c r="HE766" s="21"/>
      <c r="HF766" s="21"/>
      <c r="HG766" s="21"/>
      <c r="HH766" s="21"/>
      <c r="HI766" s="21"/>
      <c r="HJ766" s="21"/>
      <c r="HK766" s="21"/>
      <c r="HL766" s="21"/>
      <c r="HM766" s="21"/>
      <c r="HN766" s="21"/>
      <c r="HO766" s="21"/>
      <c r="HP766" s="21"/>
      <c r="HQ766" s="21"/>
      <c r="HR766" s="21"/>
      <c r="HS766" s="21"/>
      <c r="HT766" s="21"/>
      <c r="HU766" s="21"/>
      <c r="HV766" s="21"/>
      <c r="HW766" s="21"/>
      <c r="HX766" s="21"/>
      <c r="HY766" s="21"/>
      <c r="HZ766" s="21"/>
      <c r="IA766" s="21"/>
      <c r="IB766" s="21"/>
      <c r="IC766" s="21"/>
      <c r="ID766" s="21"/>
      <c r="IE766" s="21"/>
      <c r="IF766" s="21"/>
      <c r="IG766" s="21"/>
      <c r="IH766" s="21"/>
      <c r="II766" s="21"/>
      <c r="IJ766" s="21"/>
      <c r="IK766" s="21"/>
      <c r="IL766" s="21"/>
      <c r="IM766" s="21"/>
      <c r="IN766" s="21"/>
      <c r="IO766" s="21"/>
      <c r="IP766" s="21"/>
      <c r="IQ766" s="21"/>
      <c r="IR766" s="21"/>
      <c r="IS766" s="21"/>
      <c r="IT766" s="21"/>
      <c r="IU766" s="21"/>
      <c r="IV766" s="21"/>
      <c r="IW766" s="21"/>
      <c r="IX766" s="21"/>
      <c r="IY766" s="21"/>
      <c r="IZ766" s="21"/>
      <c r="JA766" s="21"/>
      <c r="JB766" s="21"/>
      <c r="JC766" s="21"/>
      <c r="JD766" s="21"/>
      <c r="JE766" s="21"/>
      <c r="JF766" s="21"/>
      <c r="JG766" s="21"/>
      <c r="JH766" s="21"/>
      <c r="JI766" s="21"/>
      <c r="JJ766" s="21"/>
      <c r="JK766" s="21"/>
      <c r="JL766" s="21"/>
      <c r="JM766" s="21"/>
      <c r="JN766" s="21"/>
      <c r="JO766" s="21"/>
      <c r="JP766" s="21"/>
      <c r="JQ766" s="21"/>
      <c r="JR766" s="21"/>
      <c r="JS766" s="21"/>
      <c r="JT766" s="21"/>
      <c r="JU766" s="21"/>
      <c r="JV766" s="21"/>
      <c r="JW766" s="21"/>
      <c r="JX766" s="21"/>
      <c r="JY766" s="21"/>
    </row>
    <row r="767" spans="1:285" ht="15.75" customHeight="1">
      <c r="A767" s="4329" t="s">
        <v>350</v>
      </c>
      <c r="B767" s="5">
        <f>C767/D767</f>
        <v>0.13157894736842105</v>
      </c>
      <c r="C767" s="1">
        <v>5</v>
      </c>
      <c r="D767" s="107">
        <v>38</v>
      </c>
      <c r="E767" s="4" t="s">
        <v>77</v>
      </c>
      <c r="F767" s="1" t="s">
        <v>53</v>
      </c>
      <c r="G767" s="1" t="s">
        <v>77</v>
      </c>
      <c r="H767" s="1" t="s">
        <v>77</v>
      </c>
      <c r="I767" s="1" t="s">
        <v>77</v>
      </c>
      <c r="J767" s="1" t="s">
        <v>77</v>
      </c>
      <c r="K767" s="38" t="s">
        <v>77</v>
      </c>
      <c r="L767" s="1" t="s">
        <v>77</v>
      </c>
      <c r="M767" s="1" t="s">
        <v>77</v>
      </c>
      <c r="N767" s="1" t="s">
        <v>77</v>
      </c>
      <c r="O767" s="1" t="s">
        <v>53</v>
      </c>
      <c r="P767" s="1" t="s">
        <v>77</v>
      </c>
      <c r="Q767" s="1"/>
      <c r="R767" s="1" t="s">
        <v>77</v>
      </c>
      <c r="S767" s="1" t="s">
        <v>77</v>
      </c>
      <c r="T767" s="1" t="s">
        <v>77</v>
      </c>
      <c r="U767" s="1" t="s">
        <v>77</v>
      </c>
      <c r="V767" s="1" t="s">
        <v>77</v>
      </c>
      <c r="W767" s="1" t="s">
        <v>77</v>
      </c>
      <c r="X767" s="1" t="s">
        <v>77</v>
      </c>
      <c r="Y767" s="1" t="s">
        <v>77</v>
      </c>
      <c r="Z767" s="1" t="s">
        <v>77</v>
      </c>
      <c r="AA767" s="1" t="s">
        <v>77</v>
      </c>
      <c r="AB767" s="1" t="s">
        <v>77</v>
      </c>
      <c r="AC767" s="1" t="s">
        <v>77</v>
      </c>
      <c r="AD767" s="1" t="s">
        <v>77</v>
      </c>
      <c r="AE767" s="1" t="s">
        <v>77</v>
      </c>
      <c r="AF767" s="1" t="s">
        <v>53</v>
      </c>
      <c r="AG767" s="1" t="s">
        <v>77</v>
      </c>
      <c r="AH767" s="1" t="s">
        <v>53</v>
      </c>
      <c r="AI767" s="1" t="s">
        <v>77</v>
      </c>
      <c r="AJ767" s="1" t="s">
        <v>77</v>
      </c>
      <c r="AK767" s="1" t="s">
        <v>77</v>
      </c>
      <c r="AL767" s="1" t="s">
        <v>77</v>
      </c>
      <c r="AM767" s="1" t="s">
        <v>77</v>
      </c>
      <c r="AN767" s="1" t="s">
        <v>77</v>
      </c>
      <c r="AO767" s="1" t="s">
        <v>77</v>
      </c>
      <c r="AP767" s="1" t="s">
        <v>77</v>
      </c>
      <c r="AQ767" s="1" t="s">
        <v>77</v>
      </c>
      <c r="AR767" s="120" t="s">
        <v>77</v>
      </c>
      <c r="AS767" s="21"/>
      <c r="AT767" s="21"/>
      <c r="AU767" s="21"/>
      <c r="AV767" s="21"/>
      <c r="AW767" s="21"/>
      <c r="AX767" s="21"/>
      <c r="AY767" s="21"/>
      <c r="AZ767" s="21"/>
      <c r="BA767" s="21"/>
      <c r="BB767" s="21"/>
      <c r="BC767" s="21"/>
      <c r="BD767" s="21"/>
      <c r="BE767" s="21"/>
      <c r="BF767" s="21"/>
      <c r="BG767" s="21"/>
      <c r="BH767" s="21"/>
      <c r="BI767" s="21"/>
      <c r="BJ767" s="21"/>
      <c r="BK767" s="21"/>
      <c r="BL767" s="21"/>
      <c r="BM767" s="21"/>
      <c r="BN767" s="21"/>
      <c r="BO767" s="21"/>
      <c r="BP767" s="21"/>
      <c r="BQ767" s="21"/>
      <c r="BR767" s="21"/>
      <c r="BS767" s="21"/>
      <c r="BT767" s="21"/>
      <c r="BU767" s="21"/>
      <c r="BV767" s="21"/>
      <c r="BW767" s="21"/>
      <c r="BX767" s="21"/>
      <c r="BY767" s="21"/>
      <c r="BZ767" s="21"/>
      <c r="CA767" s="21"/>
      <c r="CB767" s="21"/>
      <c r="CC767" s="21"/>
      <c r="CD767" s="21"/>
      <c r="CE767" s="21"/>
      <c r="CF767" s="21"/>
      <c r="CG767" s="21"/>
      <c r="CH767" s="21"/>
      <c r="CI767" s="21"/>
      <c r="CJ767" s="21"/>
      <c r="CK767" s="21"/>
      <c r="CL767" s="21"/>
      <c r="CM767" s="21"/>
      <c r="CN767" s="21"/>
      <c r="CO767" s="21"/>
      <c r="CP767" s="21"/>
      <c r="CQ767" s="21"/>
      <c r="CR767" s="21"/>
      <c r="CS767" s="21"/>
      <c r="CT767" s="21"/>
      <c r="CU767" s="21"/>
      <c r="CV767" s="21"/>
      <c r="CW767" s="21"/>
      <c r="CX767" s="21"/>
      <c r="CY767" s="21"/>
      <c r="CZ767" s="21"/>
      <c r="DA767" s="21"/>
      <c r="DB767" s="21"/>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H767" s="21"/>
      <c r="EI767" s="21"/>
      <c r="EJ767" s="21"/>
      <c r="EK767" s="21"/>
      <c r="EL767" s="21"/>
      <c r="EM767" s="21"/>
      <c r="EN767" s="21"/>
      <c r="EO767" s="21"/>
      <c r="EP767" s="21"/>
      <c r="EQ767" s="21"/>
      <c r="ER767" s="21"/>
      <c r="ES767" s="21"/>
      <c r="ET767" s="21"/>
      <c r="EU767" s="21"/>
      <c r="EV767" s="21"/>
      <c r="EW767" s="21"/>
      <c r="EX767" s="21"/>
      <c r="EY767" s="21"/>
      <c r="EZ767" s="21"/>
      <c r="FA767" s="21"/>
      <c r="FB767" s="21"/>
      <c r="FC767" s="21"/>
      <c r="FD767" s="21"/>
      <c r="FE767" s="21"/>
      <c r="FF767" s="21"/>
      <c r="FG767" s="21"/>
      <c r="FH767" s="21"/>
      <c r="FI767" s="21"/>
      <c r="FJ767" s="21"/>
      <c r="FK767" s="21"/>
      <c r="FL767" s="21"/>
      <c r="FM767" s="21"/>
      <c r="FN767" s="21"/>
      <c r="FO767" s="21"/>
      <c r="FP767" s="21"/>
      <c r="FQ767" s="21"/>
      <c r="FR767" s="21"/>
      <c r="FS767" s="21"/>
      <c r="FT767" s="21"/>
      <c r="FU767" s="21"/>
      <c r="FV767" s="21"/>
      <c r="FW767" s="21"/>
      <c r="FX767" s="21"/>
      <c r="FY767" s="21"/>
      <c r="FZ767" s="21"/>
      <c r="GA767" s="21"/>
      <c r="GB767" s="21"/>
      <c r="GC767" s="21"/>
      <c r="GD767" s="21"/>
      <c r="GE767" s="21"/>
      <c r="GF767" s="21"/>
      <c r="GG767" s="21"/>
      <c r="GH767" s="21"/>
      <c r="GI767" s="21"/>
      <c r="GJ767" s="21"/>
      <c r="GK767" s="21"/>
      <c r="GL767" s="21"/>
      <c r="GM767" s="21"/>
      <c r="GN767" s="21"/>
      <c r="GO767" s="21"/>
      <c r="GP767" s="21"/>
      <c r="GQ767" s="21"/>
      <c r="GR767" s="21"/>
      <c r="GS767" s="21"/>
      <c r="GT767" s="21"/>
      <c r="GU767" s="21"/>
      <c r="GV767" s="21"/>
      <c r="GW767" s="21"/>
      <c r="GX767" s="21"/>
      <c r="GY767" s="21"/>
      <c r="GZ767" s="21"/>
      <c r="HA767" s="21"/>
      <c r="HB767" s="21"/>
      <c r="HC767" s="21"/>
      <c r="HD767" s="21"/>
      <c r="HE767" s="21"/>
      <c r="HF767" s="21"/>
      <c r="HG767" s="21"/>
      <c r="HH767" s="21"/>
      <c r="HI767" s="21"/>
      <c r="HJ767" s="21"/>
      <c r="HK767" s="21"/>
      <c r="HL767" s="21"/>
      <c r="HM767" s="21"/>
      <c r="HN767" s="21"/>
      <c r="HO767" s="21"/>
      <c r="HP767" s="21"/>
      <c r="HQ767" s="21"/>
      <c r="HR767" s="21"/>
      <c r="HS767" s="21"/>
      <c r="HT767" s="21"/>
      <c r="HU767" s="21"/>
      <c r="HV767" s="21"/>
      <c r="HW767" s="21"/>
      <c r="HX767" s="21"/>
      <c r="HY767" s="21"/>
      <c r="HZ767" s="21"/>
      <c r="IA767" s="21"/>
      <c r="IB767" s="21"/>
      <c r="IC767" s="21"/>
      <c r="ID767" s="21"/>
      <c r="IE767" s="21"/>
      <c r="IF767" s="21"/>
      <c r="IG767" s="21"/>
      <c r="IH767" s="21"/>
      <c r="II767" s="21"/>
      <c r="IJ767" s="21"/>
      <c r="IK767" s="21"/>
      <c r="IL767" s="21"/>
      <c r="IM767" s="21"/>
      <c r="IN767" s="21"/>
      <c r="IO767" s="21"/>
      <c r="IP767" s="21"/>
      <c r="IQ767" s="21"/>
      <c r="IR767" s="21"/>
      <c r="IS767" s="21"/>
      <c r="IT767" s="21"/>
      <c r="IU767" s="21"/>
      <c r="IV767" s="21"/>
      <c r="IW767" s="21"/>
      <c r="IX767" s="21"/>
      <c r="IY767" s="21"/>
      <c r="IZ767" s="21"/>
      <c r="JA767" s="21"/>
      <c r="JB767" s="21"/>
      <c r="JC767" s="21"/>
      <c r="JD767" s="21"/>
      <c r="JE767" s="21"/>
      <c r="JF767" s="21"/>
      <c r="JG767" s="21"/>
      <c r="JH767" s="21"/>
      <c r="JI767" s="21"/>
      <c r="JJ767" s="21"/>
      <c r="JK767" s="21"/>
      <c r="JL767" s="21"/>
      <c r="JM767" s="21"/>
      <c r="JN767" s="21"/>
      <c r="JO767" s="21"/>
      <c r="JP767" s="21"/>
      <c r="JQ767" s="21"/>
      <c r="JR767" s="21"/>
      <c r="JS767" s="21"/>
      <c r="JT767" s="21"/>
      <c r="JU767" s="21"/>
      <c r="JV767" s="21"/>
      <c r="JW767" s="21"/>
      <c r="JX767" s="21"/>
      <c r="JY767" s="21"/>
    </row>
    <row r="768" spans="1:285" ht="15.75" customHeight="1">
      <c r="A768" s="4372" t="s">
        <v>115</v>
      </c>
      <c r="B768" s="4397"/>
      <c r="C768" s="1389"/>
      <c r="D768" s="121"/>
      <c r="E768" s="44"/>
      <c r="F768" s="44"/>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c r="AG768" s="44"/>
      <c r="AH768" s="44"/>
      <c r="AI768" s="44"/>
      <c r="AJ768" s="44"/>
      <c r="AK768" s="44"/>
      <c r="AL768" s="44"/>
      <c r="AM768" s="44"/>
      <c r="AN768" s="44"/>
      <c r="AO768" s="44"/>
      <c r="AP768" s="44"/>
      <c r="AQ768" s="44"/>
      <c r="AR768" s="124"/>
      <c r="AS768" s="21"/>
      <c r="AT768" s="21"/>
      <c r="AU768" s="21"/>
      <c r="AV768" s="21"/>
      <c r="AW768" s="21"/>
      <c r="AX768" s="21"/>
      <c r="AY768" s="21"/>
      <c r="AZ768" s="21"/>
      <c r="BA768" s="21"/>
      <c r="BB768" s="21"/>
      <c r="BC768" s="21"/>
      <c r="BD768" s="21"/>
      <c r="BE768" s="21"/>
      <c r="BF768" s="21"/>
      <c r="BG768" s="21"/>
      <c r="BH768" s="21"/>
      <c r="BI768" s="21"/>
      <c r="BJ768" s="21"/>
      <c r="BK768" s="21"/>
      <c r="BL768" s="21"/>
      <c r="BM768" s="21"/>
      <c r="BN768" s="21"/>
      <c r="BO768" s="21"/>
      <c r="BP768" s="21"/>
      <c r="BQ768" s="21"/>
      <c r="BR768" s="21"/>
      <c r="BS768" s="21"/>
      <c r="BT768" s="21"/>
      <c r="BU768" s="21"/>
      <c r="BV768" s="21"/>
      <c r="BW768" s="21"/>
      <c r="BX768" s="21"/>
      <c r="BY768" s="21"/>
      <c r="BZ768" s="21"/>
      <c r="CA768" s="21"/>
      <c r="CB768" s="21"/>
      <c r="CC768" s="21"/>
      <c r="CD768" s="21"/>
      <c r="CE768" s="21"/>
      <c r="CF768" s="21"/>
      <c r="CG768" s="21"/>
      <c r="CH768" s="21"/>
      <c r="CI768" s="21"/>
      <c r="CJ768" s="21"/>
      <c r="CK768" s="21"/>
      <c r="CL768" s="21"/>
      <c r="CM768" s="21"/>
      <c r="CN768" s="21"/>
      <c r="CO768" s="21"/>
      <c r="CP768" s="21"/>
      <c r="CQ768" s="21"/>
      <c r="CR768" s="21"/>
      <c r="CS768" s="21"/>
      <c r="CT768" s="21"/>
      <c r="CU768" s="21"/>
      <c r="CV768" s="21"/>
      <c r="CW768" s="21"/>
      <c r="CX768" s="21"/>
      <c r="CY768" s="21"/>
      <c r="CZ768" s="21"/>
      <c r="DA768" s="21"/>
      <c r="DB768" s="21"/>
      <c r="DC768" s="21"/>
      <c r="DD768" s="21"/>
      <c r="DE768" s="21"/>
      <c r="DF768" s="21"/>
      <c r="DG768" s="21"/>
      <c r="DH768" s="21"/>
      <c r="DI768" s="21"/>
      <c r="DJ768" s="21"/>
      <c r="DK768" s="21"/>
      <c r="DL768" s="21"/>
      <c r="DM768" s="21"/>
      <c r="DN768" s="21"/>
      <c r="DO768" s="21"/>
      <c r="DP768" s="21"/>
      <c r="DQ768" s="21"/>
      <c r="DR768" s="21"/>
      <c r="DS768" s="21"/>
      <c r="DT768" s="21"/>
      <c r="DU768" s="21"/>
      <c r="DV768" s="21"/>
      <c r="DW768" s="21"/>
      <c r="DX768" s="21"/>
      <c r="DY768" s="21"/>
      <c r="DZ768" s="21"/>
      <c r="EA768" s="21"/>
      <c r="EB768" s="21"/>
      <c r="EC768" s="21"/>
      <c r="ED768" s="21"/>
      <c r="EE768" s="21"/>
      <c r="EF768" s="21"/>
      <c r="EG768" s="21"/>
      <c r="EH768" s="21"/>
      <c r="EI768" s="21"/>
      <c r="EJ768" s="21"/>
      <c r="EK768" s="21"/>
      <c r="EL768" s="21"/>
      <c r="EM768" s="21"/>
      <c r="EN768" s="21"/>
      <c r="EO768" s="21"/>
      <c r="EP768" s="21"/>
      <c r="EQ768" s="21"/>
      <c r="ER768" s="21"/>
      <c r="ES768" s="21"/>
      <c r="ET768" s="21"/>
      <c r="EU768" s="21"/>
      <c r="EV768" s="21"/>
      <c r="EW768" s="21"/>
      <c r="EX768" s="21"/>
      <c r="EY768" s="21"/>
      <c r="EZ768" s="21"/>
      <c r="FA768" s="21"/>
      <c r="FB768" s="21"/>
      <c r="FC768" s="21"/>
      <c r="FD768" s="21"/>
      <c r="FE768" s="21"/>
      <c r="FF768" s="21"/>
      <c r="FG768" s="21"/>
      <c r="FH768" s="21"/>
      <c r="FI768" s="21"/>
      <c r="FJ768" s="21"/>
      <c r="FK768" s="21"/>
      <c r="FL768" s="21"/>
      <c r="FM768" s="21"/>
      <c r="FN768" s="21"/>
      <c r="FO768" s="21"/>
      <c r="FP768" s="21"/>
      <c r="FQ768" s="21"/>
      <c r="FR768" s="21"/>
      <c r="FS768" s="21"/>
      <c r="FT768" s="21"/>
      <c r="FU768" s="21"/>
      <c r="FV768" s="21"/>
      <c r="FW768" s="21"/>
      <c r="FX768" s="21"/>
      <c r="FY768" s="21"/>
      <c r="FZ768" s="21"/>
      <c r="GA768" s="21"/>
      <c r="GB768" s="21"/>
      <c r="GC768" s="21"/>
      <c r="GD768" s="21"/>
      <c r="GE768" s="21"/>
      <c r="GF768" s="21"/>
      <c r="GG768" s="21"/>
      <c r="GH768" s="21"/>
      <c r="GI768" s="21"/>
      <c r="GJ768" s="21"/>
      <c r="GK768" s="21"/>
      <c r="GL768" s="21"/>
      <c r="GM768" s="21"/>
      <c r="GN768" s="21"/>
      <c r="GO768" s="21"/>
      <c r="GP768" s="21"/>
      <c r="GQ768" s="21"/>
      <c r="GR768" s="21"/>
      <c r="GS768" s="21"/>
      <c r="GT768" s="21"/>
      <c r="GU768" s="21"/>
      <c r="GV768" s="21"/>
      <c r="GW768" s="21"/>
      <c r="GX768" s="21"/>
      <c r="GY768" s="21"/>
      <c r="GZ768" s="21"/>
      <c r="HA768" s="21"/>
      <c r="HB768" s="21"/>
      <c r="HC768" s="21"/>
      <c r="HD768" s="21"/>
      <c r="HE768" s="21"/>
      <c r="HF768" s="21"/>
      <c r="HG768" s="21"/>
      <c r="HH768" s="21"/>
      <c r="HI768" s="21"/>
      <c r="HJ768" s="21"/>
      <c r="HK768" s="21"/>
      <c r="HL768" s="21"/>
      <c r="HM768" s="21"/>
      <c r="HN768" s="21"/>
      <c r="HO768" s="21"/>
      <c r="HP768" s="21"/>
      <c r="HQ768" s="21"/>
      <c r="HR768" s="21"/>
      <c r="HS768" s="21"/>
      <c r="HT768" s="21"/>
      <c r="HU768" s="21"/>
      <c r="HV768" s="21"/>
      <c r="HW768" s="21"/>
      <c r="HX768" s="21"/>
      <c r="HY768" s="21"/>
      <c r="HZ768" s="21"/>
      <c r="IA768" s="21"/>
      <c r="IB768" s="21"/>
      <c r="IC768" s="21"/>
      <c r="ID768" s="21"/>
      <c r="IE768" s="21"/>
      <c r="IF768" s="21"/>
      <c r="IG768" s="21"/>
      <c r="IH768" s="21"/>
      <c r="II768" s="21"/>
      <c r="IJ768" s="21"/>
      <c r="IK768" s="21"/>
      <c r="IL768" s="21"/>
      <c r="IM768" s="21"/>
      <c r="IN768" s="21"/>
      <c r="IO768" s="21"/>
      <c r="IP768" s="21"/>
      <c r="IQ768" s="21"/>
      <c r="IR768" s="21"/>
      <c r="IS768" s="21"/>
      <c r="IT768" s="21"/>
      <c r="IU768" s="21"/>
      <c r="IV768" s="21"/>
      <c r="IW768" s="21"/>
      <c r="IX768" s="21"/>
      <c r="IY768" s="21"/>
      <c r="IZ768" s="21"/>
      <c r="JA768" s="21"/>
      <c r="JB768" s="21"/>
      <c r="JC768" s="21"/>
      <c r="JD768" s="21"/>
      <c r="JE768" s="21"/>
      <c r="JF768" s="21"/>
      <c r="JG768" s="21"/>
      <c r="JH768" s="21"/>
      <c r="JI768" s="21"/>
      <c r="JJ768" s="21"/>
      <c r="JK768" s="21"/>
      <c r="JL768" s="21"/>
      <c r="JM768" s="21"/>
      <c r="JN768" s="21"/>
      <c r="JO768" s="21"/>
      <c r="JP768" s="21"/>
      <c r="JQ768" s="21"/>
      <c r="JR768" s="21"/>
      <c r="JS768" s="21"/>
      <c r="JT768" s="21"/>
      <c r="JU768" s="21"/>
      <c r="JV768" s="21"/>
      <c r="JW768" s="21"/>
      <c r="JX768" s="21"/>
      <c r="JY768" s="21"/>
    </row>
    <row r="769" spans="1:285" ht="15.75" customHeight="1">
      <c r="A769" s="4329">
        <v>0</v>
      </c>
      <c r="B769" s="5">
        <f>C769/D769</f>
        <v>1</v>
      </c>
      <c r="C769" s="1">
        <v>38</v>
      </c>
      <c r="D769" s="107">
        <v>38</v>
      </c>
      <c r="E769" s="4" t="s">
        <v>53</v>
      </c>
      <c r="F769" s="1" t="s">
        <v>77</v>
      </c>
      <c r="G769" s="1" t="s">
        <v>53</v>
      </c>
      <c r="H769" s="1" t="s">
        <v>53</v>
      </c>
      <c r="I769" s="1" t="s">
        <v>53</v>
      </c>
      <c r="J769" s="1" t="s">
        <v>53</v>
      </c>
      <c r="K769" s="38" t="s">
        <v>53</v>
      </c>
      <c r="L769" s="1" t="s">
        <v>53</v>
      </c>
      <c r="M769" s="1" t="s">
        <v>77</v>
      </c>
      <c r="N769" s="1" t="s">
        <v>53</v>
      </c>
      <c r="O769" s="1" t="s">
        <v>53</v>
      </c>
      <c r="P769" s="1" t="s">
        <v>53</v>
      </c>
      <c r="Q769" s="1" t="s">
        <v>53</v>
      </c>
      <c r="R769" s="1" t="s">
        <v>53</v>
      </c>
      <c r="S769" s="1" t="s">
        <v>53</v>
      </c>
      <c r="T769" s="1" t="s">
        <v>53</v>
      </c>
      <c r="U769" s="1" t="s">
        <v>53</v>
      </c>
      <c r="V769" s="1" t="s">
        <v>77</v>
      </c>
      <c r="W769" s="1" t="s">
        <v>53</v>
      </c>
      <c r="X769" s="1" t="s">
        <v>53</v>
      </c>
      <c r="Y769" s="1" t="s">
        <v>53</v>
      </c>
      <c r="Z769" s="1" t="s">
        <v>53</v>
      </c>
      <c r="AA769" s="1" t="s">
        <v>53</v>
      </c>
      <c r="AB769" s="1" t="s">
        <v>53</v>
      </c>
      <c r="AC769" s="1" t="s">
        <v>53</v>
      </c>
      <c r="AD769" s="1" t="s">
        <v>53</v>
      </c>
      <c r="AE769" s="1" t="s">
        <v>77</v>
      </c>
      <c r="AF769" s="1" t="s">
        <v>53</v>
      </c>
      <c r="AG769" s="1" t="s">
        <v>53</v>
      </c>
      <c r="AH769" s="1" t="s">
        <v>53</v>
      </c>
      <c r="AI769" s="1" t="s">
        <v>53</v>
      </c>
      <c r="AJ769" s="1" t="s">
        <v>53</v>
      </c>
      <c r="AK769" s="1" t="s">
        <v>53</v>
      </c>
      <c r="AL769" s="1" t="s">
        <v>53</v>
      </c>
      <c r="AM769" s="1" t="s">
        <v>53</v>
      </c>
      <c r="AN769" s="1" t="s">
        <v>53</v>
      </c>
      <c r="AO769" s="1" t="s">
        <v>53</v>
      </c>
      <c r="AP769" s="1" t="s">
        <v>53</v>
      </c>
      <c r="AQ769" s="1" t="s">
        <v>53</v>
      </c>
      <c r="AR769" s="120" t="s">
        <v>53</v>
      </c>
      <c r="AS769" s="21"/>
      <c r="AT769" s="21"/>
      <c r="AU769" s="21"/>
      <c r="AV769" s="21"/>
      <c r="AW769" s="21"/>
      <c r="AX769" s="21"/>
      <c r="AY769" s="21"/>
      <c r="AZ769" s="21"/>
      <c r="BA769" s="21"/>
      <c r="BB769" s="21"/>
      <c r="BC769" s="21"/>
      <c r="BD769" s="21"/>
      <c r="BE769" s="21"/>
      <c r="BF769" s="21"/>
      <c r="BG769" s="21"/>
      <c r="BH769" s="21"/>
      <c r="BI769" s="21"/>
      <c r="BJ769" s="21"/>
      <c r="BK769" s="21"/>
      <c r="BL769" s="21"/>
      <c r="BM769" s="21"/>
      <c r="BN769" s="21"/>
      <c r="BO769" s="21"/>
      <c r="BP769" s="21"/>
      <c r="BQ769" s="21"/>
      <c r="BR769" s="21"/>
      <c r="BS769" s="21"/>
      <c r="BT769" s="21"/>
      <c r="BU769" s="21"/>
      <c r="BV769" s="21"/>
      <c r="BW769" s="21"/>
      <c r="BX769" s="21"/>
      <c r="BY769" s="21"/>
      <c r="BZ769" s="21"/>
      <c r="CA769" s="21"/>
      <c r="CB769" s="21"/>
      <c r="CC769" s="21"/>
      <c r="CD769" s="21"/>
      <c r="CE769" s="21"/>
      <c r="CF769" s="21"/>
      <c r="CG769" s="21"/>
      <c r="CH769" s="21"/>
      <c r="CI769" s="21"/>
      <c r="CJ769" s="21"/>
      <c r="CK769" s="21"/>
      <c r="CL769" s="21"/>
      <c r="CM769" s="21"/>
      <c r="CN769" s="21"/>
      <c r="CO769" s="21"/>
      <c r="CP769" s="21"/>
      <c r="CQ769" s="21"/>
      <c r="CR769" s="21"/>
      <c r="CS769" s="21"/>
      <c r="CT769" s="21"/>
      <c r="CU769" s="21"/>
      <c r="CV769" s="21"/>
      <c r="CW769" s="21"/>
      <c r="CX769" s="21"/>
      <c r="CY769" s="21"/>
      <c r="CZ769" s="21"/>
      <c r="DA769" s="21"/>
      <c r="DB769" s="21"/>
      <c r="DC769" s="21"/>
      <c r="DD769" s="21"/>
      <c r="DE769" s="21"/>
      <c r="DF769" s="21"/>
      <c r="DG769" s="21"/>
      <c r="DH769" s="21"/>
      <c r="DI769" s="21"/>
      <c r="DJ769" s="21"/>
      <c r="DK769" s="21"/>
      <c r="DL769" s="21"/>
      <c r="DM769" s="21"/>
      <c r="DN769" s="21"/>
      <c r="DO769" s="21"/>
      <c r="DP769" s="21"/>
      <c r="DQ769" s="21"/>
      <c r="DR769" s="21"/>
      <c r="DS769" s="21"/>
      <c r="DT769" s="21"/>
      <c r="DU769" s="21"/>
      <c r="DV769" s="21"/>
      <c r="DW769" s="21"/>
      <c r="DX769" s="21"/>
      <c r="DY769" s="21"/>
      <c r="DZ769" s="21"/>
      <c r="EA769" s="21"/>
      <c r="EB769" s="21"/>
      <c r="EC769" s="21"/>
      <c r="ED769" s="21"/>
      <c r="EE769" s="21"/>
      <c r="EF769" s="21"/>
      <c r="EG769" s="21"/>
      <c r="EH769" s="21"/>
      <c r="EI769" s="21"/>
      <c r="EJ769" s="21"/>
      <c r="EK769" s="21"/>
      <c r="EL769" s="21"/>
      <c r="EM769" s="21"/>
      <c r="EN769" s="21"/>
      <c r="EO769" s="21"/>
      <c r="EP769" s="21"/>
      <c r="EQ769" s="21"/>
      <c r="ER769" s="21"/>
      <c r="ES769" s="21"/>
      <c r="ET769" s="21"/>
      <c r="EU769" s="21"/>
      <c r="EV769" s="21"/>
      <c r="EW769" s="21"/>
      <c r="EX769" s="21"/>
      <c r="EY769" s="21"/>
      <c r="EZ769" s="21"/>
      <c r="FA769" s="21"/>
      <c r="FB769" s="21"/>
      <c r="FC769" s="21"/>
      <c r="FD769" s="21"/>
      <c r="FE769" s="21"/>
      <c r="FF769" s="21"/>
      <c r="FG769" s="21"/>
      <c r="FH769" s="21"/>
      <c r="FI769" s="21"/>
      <c r="FJ769" s="21"/>
      <c r="FK769" s="21"/>
      <c r="FL769" s="21"/>
      <c r="FM769" s="21"/>
      <c r="FN769" s="21"/>
      <c r="FO769" s="21"/>
      <c r="FP769" s="21"/>
      <c r="FQ769" s="21"/>
      <c r="FR769" s="21"/>
      <c r="FS769" s="21"/>
      <c r="FT769" s="21"/>
      <c r="FU769" s="21"/>
      <c r="FV769" s="21"/>
      <c r="FW769" s="21"/>
      <c r="FX769" s="21"/>
      <c r="FY769" s="21"/>
      <c r="FZ769" s="21"/>
      <c r="GA769" s="21"/>
      <c r="GB769" s="21"/>
      <c r="GC769" s="21"/>
      <c r="GD769" s="21"/>
      <c r="GE769" s="21"/>
      <c r="GF769" s="21"/>
      <c r="GG769" s="21"/>
      <c r="GH769" s="21"/>
      <c r="GI769" s="21"/>
      <c r="GJ769" s="21"/>
      <c r="GK769" s="21"/>
      <c r="GL769" s="21"/>
      <c r="GM769" s="21"/>
      <c r="GN769" s="21"/>
      <c r="GO769" s="21"/>
      <c r="GP769" s="21"/>
      <c r="GQ769" s="21"/>
      <c r="GR769" s="21"/>
      <c r="GS769" s="21"/>
      <c r="GT769" s="21"/>
      <c r="GU769" s="21"/>
      <c r="GV769" s="21"/>
      <c r="GW769" s="21"/>
      <c r="GX769" s="21"/>
      <c r="GY769" s="21"/>
      <c r="GZ769" s="21"/>
      <c r="HA769" s="21"/>
      <c r="HB769" s="21"/>
      <c r="HC769" s="21"/>
      <c r="HD769" s="21"/>
      <c r="HE769" s="21"/>
      <c r="HF769" s="21"/>
      <c r="HG769" s="21"/>
      <c r="HH769" s="21"/>
      <c r="HI769" s="21"/>
      <c r="HJ769" s="21"/>
      <c r="HK769" s="21"/>
      <c r="HL769" s="21"/>
      <c r="HM769" s="21"/>
      <c r="HN769" s="21"/>
      <c r="HO769" s="21"/>
      <c r="HP769" s="21"/>
      <c r="HQ769" s="21"/>
      <c r="HR769" s="21"/>
      <c r="HS769" s="21"/>
      <c r="HT769" s="21"/>
      <c r="HU769" s="21"/>
      <c r="HV769" s="21"/>
      <c r="HW769" s="21"/>
      <c r="HX769" s="21"/>
      <c r="HY769" s="21"/>
      <c r="HZ769" s="21"/>
      <c r="IA769" s="21"/>
      <c r="IB769" s="21"/>
      <c r="IC769" s="21"/>
      <c r="ID769" s="21"/>
      <c r="IE769" s="21"/>
      <c r="IF769" s="21"/>
      <c r="IG769" s="21"/>
      <c r="IH769" s="21"/>
      <c r="II769" s="21"/>
      <c r="IJ769" s="21"/>
      <c r="IK769" s="21"/>
      <c r="IL769" s="21"/>
      <c r="IM769" s="21"/>
      <c r="IN769" s="21"/>
      <c r="IO769" s="21"/>
      <c r="IP769" s="21"/>
      <c r="IQ769" s="21"/>
      <c r="IR769" s="21"/>
      <c r="IS769" s="21"/>
      <c r="IT769" s="21"/>
      <c r="IU769" s="21"/>
      <c r="IV769" s="21"/>
      <c r="IW769" s="21"/>
      <c r="IX769" s="21"/>
      <c r="IY769" s="21"/>
      <c r="IZ769" s="21"/>
      <c r="JA769" s="21"/>
      <c r="JB769" s="21"/>
      <c r="JC769" s="21"/>
      <c r="JD769" s="21"/>
      <c r="JE769" s="21"/>
      <c r="JF769" s="21"/>
      <c r="JG769" s="21"/>
      <c r="JH769" s="21"/>
      <c r="JI769" s="21"/>
      <c r="JJ769" s="21"/>
      <c r="JK769" s="21"/>
      <c r="JL769" s="21"/>
      <c r="JM769" s="21"/>
      <c r="JN769" s="21"/>
      <c r="JO769" s="21"/>
      <c r="JP769" s="21"/>
      <c r="JQ769" s="21"/>
      <c r="JR769" s="21"/>
      <c r="JS769" s="21"/>
      <c r="JT769" s="21"/>
      <c r="JU769" s="21"/>
      <c r="JV769" s="21"/>
      <c r="JW769" s="21"/>
      <c r="JX769" s="21"/>
      <c r="JY769" s="21"/>
    </row>
    <row r="770" spans="1:285" ht="15.75" customHeight="1">
      <c r="A770" s="4329">
        <v>1</v>
      </c>
      <c r="B770" s="5">
        <f>C770/D770</f>
        <v>0</v>
      </c>
      <c r="C770" s="1">
        <v>0</v>
      </c>
      <c r="D770" s="107">
        <v>38</v>
      </c>
      <c r="E770" s="4" t="s">
        <v>77</v>
      </c>
      <c r="F770" s="1" t="s">
        <v>77</v>
      </c>
      <c r="G770" s="1" t="s">
        <v>77</v>
      </c>
      <c r="H770" s="1" t="s">
        <v>77</v>
      </c>
      <c r="I770" s="1" t="s">
        <v>77</v>
      </c>
      <c r="J770" s="1" t="s">
        <v>77</v>
      </c>
      <c r="K770" s="38" t="s">
        <v>77</v>
      </c>
      <c r="L770" s="1" t="s">
        <v>77</v>
      </c>
      <c r="M770" s="1" t="s">
        <v>77</v>
      </c>
      <c r="N770" s="1" t="s">
        <v>77</v>
      </c>
      <c r="O770" s="1" t="s">
        <v>77</v>
      </c>
      <c r="P770" s="1" t="s">
        <v>77</v>
      </c>
      <c r="Q770" s="1" t="s">
        <v>77</v>
      </c>
      <c r="R770" s="1" t="s">
        <v>77</v>
      </c>
      <c r="S770" s="1" t="s">
        <v>77</v>
      </c>
      <c r="T770" s="1" t="s">
        <v>77</v>
      </c>
      <c r="U770" s="1" t="s">
        <v>77</v>
      </c>
      <c r="V770" s="1" t="s">
        <v>77</v>
      </c>
      <c r="W770" s="1" t="s">
        <v>77</v>
      </c>
      <c r="X770" s="1" t="s">
        <v>77</v>
      </c>
      <c r="Y770" s="1" t="s">
        <v>77</v>
      </c>
      <c r="Z770" s="1" t="s">
        <v>77</v>
      </c>
      <c r="AA770" s="1" t="s">
        <v>77</v>
      </c>
      <c r="AB770" s="1" t="s">
        <v>77</v>
      </c>
      <c r="AC770" s="1" t="s">
        <v>77</v>
      </c>
      <c r="AD770" s="1" t="s">
        <v>77</v>
      </c>
      <c r="AE770" s="1" t="s">
        <v>77</v>
      </c>
      <c r="AF770" s="1" t="s">
        <v>77</v>
      </c>
      <c r="AG770" s="1" t="s">
        <v>77</v>
      </c>
      <c r="AH770" s="1" t="s">
        <v>77</v>
      </c>
      <c r="AI770" s="1" t="s">
        <v>77</v>
      </c>
      <c r="AJ770" s="1" t="s">
        <v>77</v>
      </c>
      <c r="AK770" s="1" t="s">
        <v>77</v>
      </c>
      <c r="AL770" s="1" t="s">
        <v>77</v>
      </c>
      <c r="AM770" s="1" t="s">
        <v>77</v>
      </c>
      <c r="AN770" s="1" t="s">
        <v>77</v>
      </c>
      <c r="AO770" s="1" t="s">
        <v>77</v>
      </c>
      <c r="AP770" s="1" t="s">
        <v>77</v>
      </c>
      <c r="AQ770" s="1" t="s">
        <v>77</v>
      </c>
      <c r="AR770" s="120" t="s">
        <v>77</v>
      </c>
      <c r="AS770" s="21"/>
      <c r="AT770" s="21"/>
      <c r="AU770" s="21"/>
      <c r="AV770" s="21"/>
      <c r="AW770" s="21"/>
      <c r="AX770" s="21"/>
      <c r="AY770" s="21"/>
      <c r="AZ770" s="21"/>
      <c r="BA770" s="21"/>
      <c r="BB770" s="21"/>
      <c r="BC770" s="21"/>
      <c r="BD770" s="21"/>
      <c r="BE770" s="21"/>
      <c r="BF770" s="21"/>
      <c r="BG770" s="21"/>
      <c r="BH770" s="21"/>
      <c r="BI770" s="21"/>
      <c r="BJ770" s="21"/>
      <c r="BK770" s="21"/>
      <c r="BL770" s="21"/>
      <c r="BM770" s="21"/>
      <c r="BN770" s="21"/>
      <c r="BO770" s="21"/>
      <c r="BP770" s="21"/>
      <c r="BQ770" s="21"/>
      <c r="BR770" s="21"/>
      <c r="BS770" s="21"/>
      <c r="BT770" s="21"/>
      <c r="BU770" s="21"/>
      <c r="BV770" s="21"/>
      <c r="BW770" s="21"/>
      <c r="BX770" s="21"/>
      <c r="BY770" s="21"/>
      <c r="BZ770" s="21"/>
      <c r="CA770" s="21"/>
      <c r="CB770" s="21"/>
      <c r="CC770" s="21"/>
      <c r="CD770" s="21"/>
      <c r="CE770" s="21"/>
      <c r="CF770" s="21"/>
      <c r="CG770" s="21"/>
      <c r="CH770" s="21"/>
      <c r="CI770" s="21"/>
      <c r="CJ770" s="21"/>
      <c r="CK770" s="21"/>
      <c r="CL770" s="21"/>
      <c r="CM770" s="21"/>
      <c r="CN770" s="21"/>
      <c r="CO770" s="21"/>
      <c r="CP770" s="21"/>
      <c r="CQ770" s="21"/>
      <c r="CR770" s="21"/>
      <c r="CS770" s="21"/>
      <c r="CT770" s="21"/>
      <c r="CU770" s="21"/>
      <c r="CV770" s="21"/>
      <c r="CW770" s="21"/>
      <c r="CX770" s="21"/>
      <c r="CY770" s="21"/>
      <c r="CZ770" s="21"/>
      <c r="DA770" s="21"/>
      <c r="DB770" s="21"/>
      <c r="DC770" s="21"/>
      <c r="DD770" s="21"/>
      <c r="DE770" s="21"/>
      <c r="DF770" s="21"/>
      <c r="DG770" s="21"/>
      <c r="DH770" s="21"/>
      <c r="DI770" s="21"/>
      <c r="DJ770" s="21"/>
      <c r="DK770" s="21"/>
      <c r="DL770" s="21"/>
      <c r="DM770" s="21"/>
      <c r="DN770" s="21"/>
      <c r="DO770" s="21"/>
      <c r="DP770" s="21"/>
      <c r="DQ770" s="21"/>
      <c r="DR770" s="21"/>
      <c r="DS770" s="21"/>
      <c r="DT770" s="21"/>
      <c r="DU770" s="21"/>
      <c r="DV770" s="21"/>
      <c r="DW770" s="21"/>
      <c r="DX770" s="21"/>
      <c r="DY770" s="21"/>
      <c r="DZ770" s="21"/>
      <c r="EA770" s="21"/>
      <c r="EB770" s="21"/>
      <c r="EC770" s="21"/>
      <c r="ED770" s="21"/>
      <c r="EE770" s="21"/>
      <c r="EF770" s="21"/>
      <c r="EG770" s="21"/>
      <c r="EH770" s="21"/>
      <c r="EI770" s="21"/>
      <c r="EJ770" s="21"/>
      <c r="EK770" s="21"/>
      <c r="EL770" s="21"/>
      <c r="EM770" s="21"/>
      <c r="EN770" s="21"/>
      <c r="EO770" s="21"/>
      <c r="EP770" s="21"/>
      <c r="EQ770" s="21"/>
      <c r="ER770" s="21"/>
      <c r="ES770" s="21"/>
      <c r="ET770" s="21"/>
      <c r="EU770" s="21"/>
      <c r="EV770" s="21"/>
      <c r="EW770" s="21"/>
      <c r="EX770" s="21"/>
      <c r="EY770" s="21"/>
      <c r="EZ770" s="21"/>
      <c r="FA770" s="21"/>
      <c r="FB770" s="21"/>
      <c r="FC770" s="21"/>
      <c r="FD770" s="21"/>
      <c r="FE770" s="21"/>
      <c r="FF770" s="21"/>
      <c r="FG770" s="21"/>
      <c r="FH770" s="21"/>
      <c r="FI770" s="21"/>
      <c r="FJ770" s="21"/>
      <c r="FK770" s="21"/>
      <c r="FL770" s="21"/>
      <c r="FM770" s="21"/>
      <c r="FN770" s="21"/>
      <c r="FO770" s="21"/>
      <c r="FP770" s="21"/>
      <c r="FQ770" s="21"/>
      <c r="FR770" s="21"/>
      <c r="FS770" s="21"/>
      <c r="FT770" s="21"/>
      <c r="FU770" s="21"/>
      <c r="FV770" s="21"/>
      <c r="FW770" s="21"/>
      <c r="FX770" s="21"/>
      <c r="FY770" s="21"/>
      <c r="FZ770" s="21"/>
      <c r="GA770" s="21"/>
      <c r="GB770" s="21"/>
      <c r="GC770" s="21"/>
      <c r="GD770" s="21"/>
      <c r="GE770" s="21"/>
      <c r="GF770" s="21"/>
      <c r="GG770" s="21"/>
      <c r="GH770" s="21"/>
      <c r="GI770" s="21"/>
      <c r="GJ770" s="21"/>
      <c r="GK770" s="21"/>
      <c r="GL770" s="21"/>
      <c r="GM770" s="21"/>
      <c r="GN770" s="21"/>
      <c r="GO770" s="21"/>
      <c r="GP770" s="21"/>
      <c r="GQ770" s="21"/>
      <c r="GR770" s="21"/>
      <c r="GS770" s="21"/>
      <c r="GT770" s="21"/>
      <c r="GU770" s="21"/>
      <c r="GV770" s="21"/>
      <c r="GW770" s="21"/>
      <c r="GX770" s="21"/>
      <c r="GY770" s="21"/>
      <c r="GZ770" s="21"/>
      <c r="HA770" s="21"/>
      <c r="HB770" s="21"/>
      <c r="HC770" s="21"/>
      <c r="HD770" s="21"/>
      <c r="HE770" s="21"/>
      <c r="HF770" s="21"/>
      <c r="HG770" s="21"/>
      <c r="HH770" s="21"/>
      <c r="HI770" s="21"/>
      <c r="HJ770" s="21"/>
      <c r="HK770" s="21"/>
      <c r="HL770" s="21"/>
      <c r="HM770" s="21"/>
      <c r="HN770" s="21"/>
      <c r="HO770" s="21"/>
      <c r="HP770" s="21"/>
      <c r="HQ770" s="21"/>
      <c r="HR770" s="21"/>
      <c r="HS770" s="21"/>
      <c r="HT770" s="21"/>
      <c r="HU770" s="21"/>
      <c r="HV770" s="21"/>
      <c r="HW770" s="21"/>
      <c r="HX770" s="21"/>
      <c r="HY770" s="21"/>
      <c r="HZ770" s="21"/>
      <c r="IA770" s="21"/>
      <c r="IB770" s="21"/>
      <c r="IC770" s="21"/>
      <c r="ID770" s="21"/>
      <c r="IE770" s="21"/>
      <c r="IF770" s="21"/>
      <c r="IG770" s="21"/>
      <c r="IH770" s="21"/>
      <c r="II770" s="21"/>
      <c r="IJ770" s="21"/>
      <c r="IK770" s="21"/>
      <c r="IL770" s="21"/>
      <c r="IM770" s="21"/>
      <c r="IN770" s="21"/>
      <c r="IO770" s="21"/>
      <c r="IP770" s="21"/>
      <c r="IQ770" s="21"/>
      <c r="IR770" s="21"/>
      <c r="IS770" s="21"/>
      <c r="IT770" s="21"/>
      <c r="IU770" s="21"/>
      <c r="IV770" s="21"/>
      <c r="IW770" s="21"/>
      <c r="IX770" s="21"/>
      <c r="IY770" s="21"/>
      <c r="IZ770" s="21"/>
      <c r="JA770" s="21"/>
      <c r="JB770" s="21"/>
      <c r="JC770" s="21"/>
      <c r="JD770" s="21"/>
      <c r="JE770" s="21"/>
      <c r="JF770" s="21"/>
      <c r="JG770" s="21"/>
      <c r="JH770" s="21"/>
      <c r="JI770" s="21"/>
      <c r="JJ770" s="21"/>
      <c r="JK770" s="21"/>
      <c r="JL770" s="21"/>
      <c r="JM770" s="21"/>
      <c r="JN770" s="21"/>
      <c r="JO770" s="21"/>
      <c r="JP770" s="21"/>
      <c r="JQ770" s="21"/>
      <c r="JR770" s="21"/>
      <c r="JS770" s="21"/>
      <c r="JT770" s="21"/>
      <c r="JU770" s="21"/>
      <c r="JV770" s="21"/>
      <c r="JW770" s="21"/>
      <c r="JX770" s="21"/>
      <c r="JY770" s="21"/>
    </row>
    <row r="771" spans="1:285" ht="15.75" customHeight="1">
      <c r="A771" s="4329" t="s">
        <v>350</v>
      </c>
      <c r="B771" s="5">
        <f>C771/D771</f>
        <v>0</v>
      </c>
      <c r="C771" s="1">
        <v>0</v>
      </c>
      <c r="D771" s="107">
        <v>38</v>
      </c>
      <c r="E771" s="4" t="s">
        <v>77</v>
      </c>
      <c r="F771" s="1" t="s">
        <v>77</v>
      </c>
      <c r="G771" s="1" t="s">
        <v>77</v>
      </c>
      <c r="H771" s="1" t="s">
        <v>77</v>
      </c>
      <c r="I771" s="1" t="s">
        <v>77</v>
      </c>
      <c r="J771" s="1" t="s">
        <v>77</v>
      </c>
      <c r="K771" s="38" t="s">
        <v>77</v>
      </c>
      <c r="L771" s="1" t="s">
        <v>77</v>
      </c>
      <c r="M771" s="1" t="s">
        <v>77</v>
      </c>
      <c r="N771" s="1" t="s">
        <v>77</v>
      </c>
      <c r="O771" s="1" t="s">
        <v>77</v>
      </c>
      <c r="P771" s="1" t="s">
        <v>77</v>
      </c>
      <c r="Q771" s="1" t="s">
        <v>77</v>
      </c>
      <c r="R771" s="1" t="s">
        <v>77</v>
      </c>
      <c r="S771" s="1" t="s">
        <v>77</v>
      </c>
      <c r="T771" s="1" t="s">
        <v>77</v>
      </c>
      <c r="U771" s="1" t="s">
        <v>77</v>
      </c>
      <c r="V771" s="1" t="s">
        <v>77</v>
      </c>
      <c r="W771" s="1" t="s">
        <v>77</v>
      </c>
      <c r="X771" s="1" t="s">
        <v>77</v>
      </c>
      <c r="Y771" s="1" t="s">
        <v>77</v>
      </c>
      <c r="Z771" s="1" t="s">
        <v>77</v>
      </c>
      <c r="AA771" s="1" t="s">
        <v>77</v>
      </c>
      <c r="AB771" s="1" t="s">
        <v>77</v>
      </c>
      <c r="AC771" s="1" t="s">
        <v>77</v>
      </c>
      <c r="AD771" s="1" t="s">
        <v>77</v>
      </c>
      <c r="AE771" s="1" t="s">
        <v>77</v>
      </c>
      <c r="AF771" s="1" t="s">
        <v>77</v>
      </c>
      <c r="AG771" s="1" t="s">
        <v>77</v>
      </c>
      <c r="AH771" s="1" t="s">
        <v>77</v>
      </c>
      <c r="AI771" s="1" t="s">
        <v>77</v>
      </c>
      <c r="AJ771" s="1" t="s">
        <v>77</v>
      </c>
      <c r="AK771" s="1" t="s">
        <v>77</v>
      </c>
      <c r="AL771" s="1" t="s">
        <v>77</v>
      </c>
      <c r="AM771" s="1" t="s">
        <v>77</v>
      </c>
      <c r="AN771" s="1" t="s">
        <v>77</v>
      </c>
      <c r="AO771" s="1" t="s">
        <v>77</v>
      </c>
      <c r="AP771" s="1" t="s">
        <v>77</v>
      </c>
      <c r="AQ771" s="1" t="s">
        <v>77</v>
      </c>
      <c r="AR771" s="120" t="s">
        <v>77</v>
      </c>
      <c r="AS771" s="21"/>
      <c r="AT771" s="21"/>
      <c r="AU771" s="21"/>
      <c r="AV771" s="21"/>
      <c r="AW771" s="21"/>
      <c r="AX771" s="21"/>
      <c r="AY771" s="21"/>
      <c r="AZ771" s="21"/>
      <c r="BA771" s="21"/>
      <c r="BB771" s="21"/>
      <c r="BC771" s="21"/>
      <c r="BD771" s="21"/>
      <c r="BE771" s="21"/>
      <c r="BF771" s="21"/>
      <c r="BG771" s="21"/>
      <c r="BH771" s="21"/>
      <c r="BI771" s="21"/>
      <c r="BJ771" s="21"/>
      <c r="BK771" s="21"/>
      <c r="BL771" s="21"/>
      <c r="BM771" s="21"/>
      <c r="BN771" s="21"/>
      <c r="BO771" s="21"/>
      <c r="BP771" s="21"/>
      <c r="BQ771" s="21"/>
      <c r="BR771" s="21"/>
      <c r="BS771" s="21"/>
      <c r="BT771" s="21"/>
      <c r="BU771" s="21"/>
      <c r="BV771" s="21"/>
      <c r="BW771" s="21"/>
      <c r="BX771" s="21"/>
      <c r="BY771" s="21"/>
      <c r="BZ771" s="21"/>
      <c r="CA771" s="21"/>
      <c r="CB771" s="21"/>
      <c r="CC771" s="21"/>
      <c r="CD771" s="21"/>
      <c r="CE771" s="21"/>
      <c r="CF771" s="21"/>
      <c r="CG771" s="21"/>
      <c r="CH771" s="21"/>
      <c r="CI771" s="21"/>
      <c r="CJ771" s="21"/>
      <c r="CK771" s="21"/>
      <c r="CL771" s="21"/>
      <c r="CM771" s="21"/>
      <c r="CN771" s="21"/>
      <c r="CO771" s="21"/>
      <c r="CP771" s="21"/>
      <c r="CQ771" s="21"/>
      <c r="CR771" s="21"/>
      <c r="CS771" s="21"/>
      <c r="CT771" s="21"/>
      <c r="CU771" s="21"/>
      <c r="CV771" s="21"/>
      <c r="CW771" s="21"/>
      <c r="CX771" s="21"/>
      <c r="CY771" s="21"/>
      <c r="CZ771" s="21"/>
      <c r="DA771" s="21"/>
      <c r="DB771" s="21"/>
      <c r="DC771" s="21"/>
      <c r="DD771" s="21"/>
      <c r="DE771" s="21"/>
      <c r="DF771" s="21"/>
      <c r="DG771" s="21"/>
      <c r="DH771" s="21"/>
      <c r="DI771" s="21"/>
      <c r="DJ771" s="21"/>
      <c r="DK771" s="21"/>
      <c r="DL771" s="21"/>
      <c r="DM771" s="21"/>
      <c r="DN771" s="21"/>
      <c r="DO771" s="21"/>
      <c r="DP771" s="21"/>
      <c r="DQ771" s="21"/>
      <c r="DR771" s="21"/>
      <c r="DS771" s="21"/>
      <c r="DT771" s="21"/>
      <c r="DU771" s="21"/>
      <c r="DV771" s="21"/>
      <c r="DW771" s="21"/>
      <c r="DX771" s="21"/>
      <c r="DY771" s="21"/>
      <c r="DZ771" s="21"/>
      <c r="EA771" s="21"/>
      <c r="EB771" s="21"/>
      <c r="EC771" s="21"/>
      <c r="ED771" s="21"/>
      <c r="EE771" s="21"/>
      <c r="EF771" s="21"/>
      <c r="EG771" s="21"/>
      <c r="EH771" s="21"/>
      <c r="EI771" s="21"/>
      <c r="EJ771" s="21"/>
      <c r="EK771" s="21"/>
      <c r="EL771" s="21"/>
      <c r="EM771" s="21"/>
      <c r="EN771" s="21"/>
      <c r="EO771" s="21"/>
      <c r="EP771" s="21"/>
      <c r="EQ771" s="21"/>
      <c r="ER771" s="21"/>
      <c r="ES771" s="21"/>
      <c r="ET771" s="21"/>
      <c r="EU771" s="21"/>
      <c r="EV771" s="21"/>
      <c r="EW771" s="21"/>
      <c r="EX771" s="21"/>
      <c r="EY771" s="21"/>
      <c r="EZ771" s="21"/>
      <c r="FA771" s="21"/>
      <c r="FB771" s="21"/>
      <c r="FC771" s="21"/>
      <c r="FD771" s="21"/>
      <c r="FE771" s="21"/>
      <c r="FF771" s="21"/>
      <c r="FG771" s="21"/>
      <c r="FH771" s="21"/>
      <c r="FI771" s="21"/>
      <c r="FJ771" s="21"/>
      <c r="FK771" s="21"/>
      <c r="FL771" s="21"/>
      <c r="FM771" s="21"/>
      <c r="FN771" s="21"/>
      <c r="FO771" s="21"/>
      <c r="FP771" s="21"/>
      <c r="FQ771" s="21"/>
      <c r="FR771" s="21"/>
      <c r="FS771" s="21"/>
      <c r="FT771" s="21"/>
      <c r="FU771" s="21"/>
      <c r="FV771" s="21"/>
      <c r="FW771" s="21"/>
      <c r="FX771" s="21"/>
      <c r="FY771" s="21"/>
      <c r="FZ771" s="21"/>
      <c r="GA771" s="21"/>
      <c r="GB771" s="21"/>
      <c r="GC771" s="21"/>
      <c r="GD771" s="21"/>
      <c r="GE771" s="21"/>
      <c r="GF771" s="21"/>
      <c r="GG771" s="21"/>
      <c r="GH771" s="21"/>
      <c r="GI771" s="21"/>
      <c r="GJ771" s="21"/>
      <c r="GK771" s="21"/>
      <c r="GL771" s="21"/>
      <c r="GM771" s="21"/>
      <c r="GN771" s="21"/>
      <c r="GO771" s="21"/>
      <c r="GP771" s="21"/>
      <c r="GQ771" s="21"/>
      <c r="GR771" s="21"/>
      <c r="GS771" s="21"/>
      <c r="GT771" s="21"/>
      <c r="GU771" s="21"/>
      <c r="GV771" s="21"/>
      <c r="GW771" s="21"/>
      <c r="GX771" s="21"/>
      <c r="GY771" s="21"/>
      <c r="GZ771" s="21"/>
      <c r="HA771" s="21"/>
      <c r="HB771" s="21"/>
      <c r="HC771" s="21"/>
      <c r="HD771" s="21"/>
      <c r="HE771" s="21"/>
      <c r="HF771" s="21"/>
      <c r="HG771" s="21"/>
      <c r="HH771" s="21"/>
      <c r="HI771" s="21"/>
      <c r="HJ771" s="21"/>
      <c r="HK771" s="21"/>
      <c r="HL771" s="21"/>
      <c r="HM771" s="21"/>
      <c r="HN771" s="21"/>
      <c r="HO771" s="21"/>
      <c r="HP771" s="21"/>
      <c r="HQ771" s="21"/>
      <c r="HR771" s="21"/>
      <c r="HS771" s="21"/>
      <c r="HT771" s="21"/>
      <c r="HU771" s="21"/>
      <c r="HV771" s="21"/>
      <c r="HW771" s="21"/>
      <c r="HX771" s="21"/>
      <c r="HY771" s="21"/>
      <c r="HZ771" s="21"/>
      <c r="IA771" s="21"/>
      <c r="IB771" s="21"/>
      <c r="IC771" s="21"/>
      <c r="ID771" s="21"/>
      <c r="IE771" s="21"/>
      <c r="IF771" s="21"/>
      <c r="IG771" s="21"/>
      <c r="IH771" s="21"/>
      <c r="II771" s="21"/>
      <c r="IJ771" s="21"/>
      <c r="IK771" s="21"/>
      <c r="IL771" s="21"/>
      <c r="IM771" s="21"/>
      <c r="IN771" s="21"/>
      <c r="IO771" s="21"/>
      <c r="IP771" s="21"/>
      <c r="IQ771" s="21"/>
      <c r="IR771" s="21"/>
      <c r="IS771" s="21"/>
      <c r="IT771" s="21"/>
      <c r="IU771" s="21"/>
      <c r="IV771" s="21"/>
      <c r="IW771" s="21"/>
      <c r="IX771" s="21"/>
      <c r="IY771" s="21"/>
      <c r="IZ771" s="21"/>
      <c r="JA771" s="21"/>
      <c r="JB771" s="21"/>
      <c r="JC771" s="21"/>
      <c r="JD771" s="21"/>
      <c r="JE771" s="21"/>
      <c r="JF771" s="21"/>
      <c r="JG771" s="21"/>
      <c r="JH771" s="21"/>
      <c r="JI771" s="21"/>
      <c r="JJ771" s="21"/>
      <c r="JK771" s="21"/>
      <c r="JL771" s="21"/>
      <c r="JM771" s="21"/>
      <c r="JN771" s="21"/>
      <c r="JO771" s="21"/>
      <c r="JP771" s="21"/>
      <c r="JQ771" s="21"/>
      <c r="JR771" s="21"/>
      <c r="JS771" s="21"/>
      <c r="JT771" s="21"/>
      <c r="JU771" s="21"/>
      <c r="JV771" s="21"/>
      <c r="JW771" s="21"/>
      <c r="JX771" s="21"/>
      <c r="JY771" s="21"/>
    </row>
    <row r="772" spans="1:285" ht="15.75" customHeight="1">
      <c r="A772" s="4372" t="s">
        <v>116</v>
      </c>
      <c r="B772" s="4397"/>
      <c r="C772" s="1389"/>
      <c r="D772" s="121"/>
      <c r="E772" s="44"/>
      <c r="F772" s="44"/>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c r="AG772" s="44"/>
      <c r="AH772" s="44"/>
      <c r="AI772" s="44"/>
      <c r="AJ772" s="44"/>
      <c r="AK772" s="44"/>
      <c r="AL772" s="44"/>
      <c r="AM772" s="44"/>
      <c r="AN772" s="44"/>
      <c r="AO772" s="44"/>
      <c r="AP772" s="44"/>
      <c r="AQ772" s="44"/>
      <c r="AR772" s="124"/>
      <c r="AS772" s="21"/>
      <c r="AT772" s="21"/>
      <c r="AU772" s="21"/>
      <c r="AV772" s="21"/>
      <c r="AW772" s="21"/>
      <c r="AX772" s="21"/>
      <c r="AY772" s="21"/>
      <c r="AZ772" s="21"/>
      <c r="BA772" s="21"/>
      <c r="BB772" s="21"/>
      <c r="BC772" s="21"/>
      <c r="BD772" s="21"/>
      <c r="BE772" s="21"/>
      <c r="BF772" s="21"/>
      <c r="BG772" s="21"/>
      <c r="BH772" s="21"/>
      <c r="BI772" s="21"/>
      <c r="BJ772" s="21"/>
      <c r="BK772" s="21"/>
      <c r="BL772" s="21"/>
      <c r="BM772" s="21"/>
      <c r="BN772" s="21"/>
      <c r="BO772" s="21"/>
      <c r="BP772" s="21"/>
      <c r="BQ772" s="21"/>
      <c r="BR772" s="21"/>
      <c r="BS772" s="21"/>
      <c r="BT772" s="21"/>
      <c r="BU772" s="21"/>
      <c r="BV772" s="21"/>
      <c r="BW772" s="21"/>
      <c r="BX772" s="21"/>
      <c r="BY772" s="21"/>
      <c r="BZ772" s="21"/>
      <c r="CA772" s="21"/>
      <c r="CB772" s="21"/>
      <c r="CC772" s="21"/>
      <c r="CD772" s="21"/>
      <c r="CE772" s="21"/>
      <c r="CF772" s="21"/>
      <c r="CG772" s="21"/>
      <c r="CH772" s="21"/>
      <c r="CI772" s="21"/>
      <c r="CJ772" s="21"/>
      <c r="CK772" s="21"/>
      <c r="CL772" s="21"/>
      <c r="CM772" s="21"/>
      <c r="CN772" s="21"/>
      <c r="CO772" s="21"/>
      <c r="CP772" s="21"/>
      <c r="CQ772" s="21"/>
      <c r="CR772" s="21"/>
      <c r="CS772" s="21"/>
      <c r="CT772" s="21"/>
      <c r="CU772" s="21"/>
      <c r="CV772" s="21"/>
      <c r="CW772" s="21"/>
      <c r="CX772" s="21"/>
      <c r="CY772" s="21"/>
      <c r="CZ772" s="21"/>
      <c r="DA772" s="21"/>
      <c r="DB772" s="21"/>
      <c r="DC772" s="21"/>
      <c r="DD772" s="21"/>
      <c r="DE772" s="21"/>
      <c r="DF772" s="21"/>
      <c r="DG772" s="21"/>
      <c r="DH772" s="21"/>
      <c r="DI772" s="21"/>
      <c r="DJ772" s="21"/>
      <c r="DK772" s="21"/>
      <c r="DL772" s="21"/>
      <c r="DM772" s="21"/>
      <c r="DN772" s="21"/>
      <c r="DO772" s="21"/>
      <c r="DP772" s="21"/>
      <c r="DQ772" s="21"/>
      <c r="DR772" s="21"/>
      <c r="DS772" s="21"/>
      <c r="DT772" s="21"/>
      <c r="DU772" s="21"/>
      <c r="DV772" s="21"/>
      <c r="DW772" s="21"/>
      <c r="DX772" s="21"/>
      <c r="DY772" s="21"/>
      <c r="DZ772" s="21"/>
      <c r="EA772" s="21"/>
      <c r="EB772" s="21"/>
      <c r="EC772" s="21"/>
      <c r="ED772" s="21"/>
      <c r="EE772" s="21"/>
      <c r="EF772" s="21"/>
      <c r="EG772" s="21"/>
      <c r="EH772" s="21"/>
      <c r="EI772" s="21"/>
      <c r="EJ772" s="21"/>
      <c r="EK772" s="21"/>
      <c r="EL772" s="21"/>
      <c r="EM772" s="21"/>
      <c r="EN772" s="21"/>
      <c r="EO772" s="21"/>
      <c r="EP772" s="21"/>
      <c r="EQ772" s="21"/>
      <c r="ER772" s="21"/>
      <c r="ES772" s="21"/>
      <c r="ET772" s="21"/>
      <c r="EU772" s="21"/>
      <c r="EV772" s="21"/>
      <c r="EW772" s="21"/>
      <c r="EX772" s="21"/>
      <c r="EY772" s="21"/>
      <c r="EZ772" s="21"/>
      <c r="FA772" s="21"/>
      <c r="FB772" s="21"/>
      <c r="FC772" s="21"/>
      <c r="FD772" s="21"/>
      <c r="FE772" s="21"/>
      <c r="FF772" s="21"/>
      <c r="FG772" s="21"/>
      <c r="FH772" s="21"/>
      <c r="FI772" s="21"/>
      <c r="FJ772" s="21"/>
      <c r="FK772" s="21"/>
      <c r="FL772" s="21"/>
      <c r="FM772" s="21"/>
      <c r="FN772" s="21"/>
      <c r="FO772" s="21"/>
      <c r="FP772" s="21"/>
      <c r="FQ772" s="21"/>
      <c r="FR772" s="21"/>
      <c r="FS772" s="21"/>
      <c r="FT772" s="21"/>
      <c r="FU772" s="21"/>
      <c r="FV772" s="21"/>
      <c r="FW772" s="21"/>
      <c r="FX772" s="21"/>
      <c r="FY772" s="21"/>
      <c r="FZ772" s="21"/>
      <c r="GA772" s="21"/>
      <c r="GB772" s="21"/>
      <c r="GC772" s="21"/>
      <c r="GD772" s="21"/>
      <c r="GE772" s="21"/>
      <c r="GF772" s="21"/>
      <c r="GG772" s="21"/>
      <c r="GH772" s="21"/>
      <c r="GI772" s="21"/>
      <c r="GJ772" s="21"/>
      <c r="GK772" s="21"/>
      <c r="GL772" s="21"/>
      <c r="GM772" s="21"/>
      <c r="GN772" s="21"/>
      <c r="GO772" s="21"/>
      <c r="GP772" s="21"/>
      <c r="GQ772" s="21"/>
      <c r="GR772" s="21"/>
      <c r="GS772" s="21"/>
      <c r="GT772" s="21"/>
      <c r="GU772" s="21"/>
      <c r="GV772" s="21"/>
      <c r="GW772" s="21"/>
      <c r="GX772" s="21"/>
      <c r="GY772" s="21"/>
      <c r="GZ772" s="21"/>
      <c r="HA772" s="21"/>
      <c r="HB772" s="21"/>
      <c r="HC772" s="21"/>
      <c r="HD772" s="21"/>
      <c r="HE772" s="21"/>
      <c r="HF772" s="21"/>
      <c r="HG772" s="21"/>
      <c r="HH772" s="21"/>
      <c r="HI772" s="21"/>
      <c r="HJ772" s="21"/>
      <c r="HK772" s="21"/>
      <c r="HL772" s="21"/>
      <c r="HM772" s="21"/>
      <c r="HN772" s="21"/>
      <c r="HO772" s="21"/>
      <c r="HP772" s="21"/>
      <c r="HQ772" s="21"/>
      <c r="HR772" s="21"/>
      <c r="HS772" s="21"/>
      <c r="HT772" s="21"/>
      <c r="HU772" s="21"/>
      <c r="HV772" s="21"/>
      <c r="HW772" s="21"/>
      <c r="HX772" s="21"/>
      <c r="HY772" s="21"/>
      <c r="HZ772" s="21"/>
      <c r="IA772" s="21"/>
      <c r="IB772" s="21"/>
      <c r="IC772" s="21"/>
      <c r="ID772" s="21"/>
      <c r="IE772" s="21"/>
      <c r="IF772" s="21"/>
      <c r="IG772" s="21"/>
      <c r="IH772" s="21"/>
      <c r="II772" s="21"/>
      <c r="IJ772" s="21"/>
      <c r="IK772" s="21"/>
      <c r="IL772" s="21"/>
      <c r="IM772" s="21"/>
      <c r="IN772" s="21"/>
      <c r="IO772" s="21"/>
      <c r="IP772" s="21"/>
      <c r="IQ772" s="21"/>
      <c r="IR772" s="21"/>
      <c r="IS772" s="21"/>
      <c r="IT772" s="21"/>
      <c r="IU772" s="21"/>
      <c r="IV772" s="21"/>
      <c r="IW772" s="21"/>
      <c r="IX772" s="21"/>
      <c r="IY772" s="21"/>
      <c r="IZ772" s="21"/>
      <c r="JA772" s="21"/>
      <c r="JB772" s="21"/>
      <c r="JC772" s="21"/>
      <c r="JD772" s="21"/>
      <c r="JE772" s="21"/>
      <c r="JF772" s="21"/>
      <c r="JG772" s="21"/>
      <c r="JH772" s="21"/>
      <c r="JI772" s="21"/>
      <c r="JJ772" s="21"/>
      <c r="JK772" s="21"/>
      <c r="JL772" s="21"/>
      <c r="JM772" s="21"/>
      <c r="JN772" s="21"/>
      <c r="JO772" s="21"/>
      <c r="JP772" s="21"/>
      <c r="JQ772" s="21"/>
      <c r="JR772" s="21"/>
      <c r="JS772" s="21"/>
      <c r="JT772" s="21"/>
      <c r="JU772" s="21"/>
      <c r="JV772" s="21"/>
      <c r="JW772" s="21"/>
      <c r="JX772" s="21"/>
      <c r="JY772" s="21"/>
    </row>
    <row r="773" spans="1:285" ht="15.75" customHeight="1">
      <c r="A773" s="4329">
        <v>0</v>
      </c>
      <c r="B773" s="5">
        <f>C773/D773</f>
        <v>0.97368421052631582</v>
      </c>
      <c r="C773" s="1">
        <v>37</v>
      </c>
      <c r="D773" s="107">
        <v>38</v>
      </c>
      <c r="E773" s="4" t="s">
        <v>53</v>
      </c>
      <c r="F773" s="1" t="s">
        <v>53</v>
      </c>
      <c r="G773" s="1" t="s">
        <v>53</v>
      </c>
      <c r="H773" s="1" t="s">
        <v>77</v>
      </c>
      <c r="I773" s="1" t="s">
        <v>53</v>
      </c>
      <c r="J773" s="1" t="s">
        <v>53</v>
      </c>
      <c r="K773" s="38" t="s">
        <v>53</v>
      </c>
      <c r="L773" s="1" t="s">
        <v>53</v>
      </c>
      <c r="M773" s="1" t="s">
        <v>77</v>
      </c>
      <c r="N773" s="1" t="s">
        <v>53</v>
      </c>
      <c r="O773" s="1" t="s">
        <v>53</v>
      </c>
      <c r="P773" s="1" t="s">
        <v>53</v>
      </c>
      <c r="Q773" s="1" t="s">
        <v>53</v>
      </c>
      <c r="R773" s="1" t="s">
        <v>53</v>
      </c>
      <c r="S773" s="1" t="s">
        <v>53</v>
      </c>
      <c r="T773" s="1" t="s">
        <v>53</v>
      </c>
      <c r="U773" s="1" t="s">
        <v>53</v>
      </c>
      <c r="V773" s="1" t="s">
        <v>77</v>
      </c>
      <c r="W773" s="1" t="s">
        <v>53</v>
      </c>
      <c r="X773" s="1" t="s">
        <v>53</v>
      </c>
      <c r="Y773" s="1" t="s">
        <v>53</v>
      </c>
      <c r="Z773" s="1" t="s">
        <v>53</v>
      </c>
      <c r="AA773" s="1" t="s">
        <v>53</v>
      </c>
      <c r="AB773" s="1" t="s">
        <v>53</v>
      </c>
      <c r="AC773" s="1" t="s">
        <v>53</v>
      </c>
      <c r="AD773" s="1" t="s">
        <v>53</v>
      </c>
      <c r="AE773" s="1" t="s">
        <v>77</v>
      </c>
      <c r="AF773" s="1" t="s">
        <v>53</v>
      </c>
      <c r="AG773" s="1" t="s">
        <v>53</v>
      </c>
      <c r="AH773" s="1" t="s">
        <v>77</v>
      </c>
      <c r="AI773" s="1" t="s">
        <v>53</v>
      </c>
      <c r="AJ773" s="1" t="s">
        <v>53</v>
      </c>
      <c r="AK773" s="1" t="s">
        <v>53</v>
      </c>
      <c r="AL773" s="1" t="s">
        <v>53</v>
      </c>
      <c r="AM773" s="1" t="s">
        <v>53</v>
      </c>
      <c r="AN773" s="1" t="s">
        <v>53</v>
      </c>
      <c r="AO773" s="1" t="s">
        <v>53</v>
      </c>
      <c r="AP773" s="1" t="s">
        <v>53</v>
      </c>
      <c r="AQ773" s="1" t="s">
        <v>53</v>
      </c>
      <c r="AR773" s="120" t="s">
        <v>53</v>
      </c>
      <c r="AS773" s="21"/>
      <c r="AT773" s="21"/>
      <c r="AU773" s="21"/>
      <c r="AV773" s="21"/>
      <c r="AW773" s="21"/>
      <c r="AX773" s="21"/>
      <c r="AY773" s="21"/>
      <c r="AZ773" s="21"/>
      <c r="BA773" s="21"/>
      <c r="BB773" s="21"/>
      <c r="BC773" s="21"/>
      <c r="BD773" s="21"/>
      <c r="BE773" s="21"/>
      <c r="BF773" s="21"/>
      <c r="BG773" s="21"/>
      <c r="BH773" s="21"/>
      <c r="BI773" s="21"/>
      <c r="BJ773" s="21"/>
      <c r="BK773" s="21"/>
      <c r="BL773" s="21"/>
      <c r="BM773" s="21"/>
      <c r="BN773" s="21"/>
      <c r="BO773" s="21"/>
      <c r="BP773" s="21"/>
      <c r="BQ773" s="21"/>
      <c r="BR773" s="21"/>
      <c r="BS773" s="21"/>
      <c r="BT773" s="21"/>
      <c r="BU773" s="21"/>
      <c r="BV773" s="21"/>
      <c r="BW773" s="21"/>
      <c r="BX773" s="21"/>
      <c r="BY773" s="21"/>
      <c r="BZ773" s="21"/>
      <c r="CA773" s="21"/>
      <c r="CB773" s="21"/>
      <c r="CC773" s="21"/>
      <c r="CD773" s="21"/>
      <c r="CE773" s="21"/>
      <c r="CF773" s="21"/>
      <c r="CG773" s="21"/>
      <c r="CH773" s="21"/>
      <c r="CI773" s="21"/>
      <c r="CJ773" s="21"/>
      <c r="CK773" s="21"/>
      <c r="CL773" s="21"/>
      <c r="CM773" s="21"/>
      <c r="CN773" s="21"/>
      <c r="CO773" s="21"/>
      <c r="CP773" s="21"/>
      <c r="CQ773" s="21"/>
      <c r="CR773" s="21"/>
      <c r="CS773" s="21"/>
      <c r="CT773" s="21"/>
      <c r="CU773" s="21"/>
      <c r="CV773" s="21"/>
      <c r="CW773" s="21"/>
      <c r="CX773" s="21"/>
      <c r="CY773" s="21"/>
      <c r="CZ773" s="21"/>
      <c r="DA773" s="21"/>
      <c r="DB773" s="21"/>
      <c r="DC773" s="21"/>
      <c r="DD773" s="21"/>
      <c r="DE773" s="21"/>
      <c r="DF773" s="21"/>
      <c r="DG773" s="21"/>
      <c r="DH773" s="21"/>
      <c r="DI773" s="21"/>
      <c r="DJ773" s="21"/>
      <c r="DK773" s="21"/>
      <c r="DL773" s="21"/>
      <c r="DM773" s="21"/>
      <c r="DN773" s="21"/>
      <c r="DO773" s="21"/>
      <c r="DP773" s="21"/>
      <c r="DQ773" s="21"/>
      <c r="DR773" s="21"/>
      <c r="DS773" s="21"/>
      <c r="DT773" s="21"/>
      <c r="DU773" s="21"/>
      <c r="DV773" s="21"/>
      <c r="DW773" s="21"/>
      <c r="DX773" s="21"/>
      <c r="DY773" s="21"/>
      <c r="DZ773" s="21"/>
      <c r="EA773" s="21"/>
      <c r="EB773" s="21"/>
      <c r="EC773" s="21"/>
      <c r="ED773" s="21"/>
      <c r="EE773" s="21"/>
      <c r="EF773" s="21"/>
      <c r="EG773" s="21"/>
      <c r="EH773" s="21"/>
      <c r="EI773" s="21"/>
      <c r="EJ773" s="21"/>
      <c r="EK773" s="21"/>
      <c r="EL773" s="21"/>
      <c r="EM773" s="21"/>
      <c r="EN773" s="21"/>
      <c r="EO773" s="21"/>
      <c r="EP773" s="21"/>
      <c r="EQ773" s="21"/>
      <c r="ER773" s="21"/>
      <c r="ES773" s="21"/>
      <c r="ET773" s="21"/>
      <c r="EU773" s="21"/>
      <c r="EV773" s="21"/>
      <c r="EW773" s="21"/>
      <c r="EX773" s="21"/>
      <c r="EY773" s="21"/>
      <c r="EZ773" s="21"/>
      <c r="FA773" s="21"/>
      <c r="FB773" s="21"/>
      <c r="FC773" s="21"/>
      <c r="FD773" s="21"/>
      <c r="FE773" s="21"/>
      <c r="FF773" s="21"/>
      <c r="FG773" s="21"/>
      <c r="FH773" s="21"/>
      <c r="FI773" s="21"/>
      <c r="FJ773" s="21"/>
      <c r="FK773" s="21"/>
      <c r="FL773" s="21"/>
      <c r="FM773" s="21"/>
      <c r="FN773" s="21"/>
      <c r="FO773" s="21"/>
      <c r="FP773" s="21"/>
      <c r="FQ773" s="21"/>
      <c r="FR773" s="21"/>
      <c r="FS773" s="21"/>
      <c r="FT773" s="21"/>
      <c r="FU773" s="21"/>
      <c r="FV773" s="21"/>
      <c r="FW773" s="21"/>
      <c r="FX773" s="21"/>
      <c r="FY773" s="21"/>
      <c r="FZ773" s="21"/>
      <c r="GA773" s="21"/>
      <c r="GB773" s="21"/>
      <c r="GC773" s="21"/>
      <c r="GD773" s="21"/>
      <c r="GE773" s="21"/>
      <c r="GF773" s="21"/>
      <c r="GG773" s="21"/>
      <c r="GH773" s="21"/>
      <c r="GI773" s="21"/>
      <c r="GJ773" s="21"/>
      <c r="GK773" s="21"/>
      <c r="GL773" s="21"/>
      <c r="GM773" s="21"/>
      <c r="GN773" s="21"/>
      <c r="GO773" s="21"/>
      <c r="GP773" s="21"/>
      <c r="GQ773" s="21"/>
      <c r="GR773" s="21"/>
      <c r="GS773" s="21"/>
      <c r="GT773" s="21"/>
      <c r="GU773" s="21"/>
      <c r="GV773" s="21"/>
      <c r="GW773" s="21"/>
      <c r="GX773" s="21"/>
      <c r="GY773" s="21"/>
      <c r="GZ773" s="21"/>
      <c r="HA773" s="21"/>
      <c r="HB773" s="21"/>
      <c r="HC773" s="21"/>
      <c r="HD773" s="21"/>
      <c r="HE773" s="21"/>
      <c r="HF773" s="21"/>
      <c r="HG773" s="21"/>
      <c r="HH773" s="21"/>
      <c r="HI773" s="21"/>
      <c r="HJ773" s="21"/>
      <c r="HK773" s="21"/>
      <c r="HL773" s="21"/>
      <c r="HM773" s="21"/>
      <c r="HN773" s="21"/>
      <c r="HO773" s="21"/>
      <c r="HP773" s="21"/>
      <c r="HQ773" s="21"/>
      <c r="HR773" s="21"/>
      <c r="HS773" s="21"/>
      <c r="HT773" s="21"/>
      <c r="HU773" s="21"/>
      <c r="HV773" s="21"/>
      <c r="HW773" s="21"/>
      <c r="HX773" s="21"/>
      <c r="HY773" s="21"/>
      <c r="HZ773" s="21"/>
      <c r="IA773" s="21"/>
      <c r="IB773" s="21"/>
      <c r="IC773" s="21"/>
      <c r="ID773" s="21"/>
      <c r="IE773" s="21"/>
      <c r="IF773" s="21"/>
      <c r="IG773" s="21"/>
      <c r="IH773" s="21"/>
      <c r="II773" s="21"/>
      <c r="IJ773" s="21"/>
      <c r="IK773" s="21"/>
      <c r="IL773" s="21"/>
      <c r="IM773" s="21"/>
      <c r="IN773" s="21"/>
      <c r="IO773" s="21"/>
      <c r="IP773" s="21"/>
      <c r="IQ773" s="21"/>
      <c r="IR773" s="21"/>
      <c r="IS773" s="21"/>
      <c r="IT773" s="21"/>
      <c r="IU773" s="21"/>
      <c r="IV773" s="21"/>
      <c r="IW773" s="21"/>
      <c r="IX773" s="21"/>
      <c r="IY773" s="21"/>
      <c r="IZ773" s="21"/>
      <c r="JA773" s="21"/>
      <c r="JB773" s="21"/>
      <c r="JC773" s="21"/>
      <c r="JD773" s="21"/>
      <c r="JE773" s="21"/>
      <c r="JF773" s="21"/>
      <c r="JG773" s="21"/>
      <c r="JH773" s="21"/>
      <c r="JI773" s="21"/>
      <c r="JJ773" s="21"/>
      <c r="JK773" s="21"/>
      <c r="JL773" s="21"/>
      <c r="JM773" s="21"/>
      <c r="JN773" s="21"/>
      <c r="JO773" s="21"/>
      <c r="JP773" s="21"/>
      <c r="JQ773" s="21"/>
      <c r="JR773" s="21"/>
      <c r="JS773" s="21"/>
      <c r="JT773" s="21"/>
      <c r="JU773" s="21"/>
      <c r="JV773" s="21"/>
      <c r="JW773" s="21"/>
      <c r="JX773" s="21"/>
      <c r="JY773" s="21"/>
    </row>
    <row r="774" spans="1:285" ht="15.75" customHeight="1">
      <c r="A774" s="4329">
        <v>1</v>
      </c>
      <c r="B774" s="5">
        <f>C774/D774</f>
        <v>2.6315789473684209E-2</v>
      </c>
      <c r="C774" s="1">
        <v>1</v>
      </c>
      <c r="D774" s="107">
        <v>38</v>
      </c>
      <c r="E774" s="4" t="s">
        <v>77</v>
      </c>
      <c r="F774" s="1" t="s">
        <v>77</v>
      </c>
      <c r="G774" s="1" t="s">
        <v>77</v>
      </c>
      <c r="H774" s="1" t="s">
        <v>77</v>
      </c>
      <c r="I774" s="1" t="s">
        <v>77</v>
      </c>
      <c r="J774" s="1" t="s">
        <v>77</v>
      </c>
      <c r="K774" s="38" t="s">
        <v>77</v>
      </c>
      <c r="L774" s="1" t="s">
        <v>77</v>
      </c>
      <c r="M774" s="1" t="s">
        <v>77</v>
      </c>
      <c r="N774" s="1" t="s">
        <v>77</v>
      </c>
      <c r="O774" s="1" t="s">
        <v>77</v>
      </c>
      <c r="P774" s="1" t="s">
        <v>77</v>
      </c>
      <c r="Q774" s="1" t="s">
        <v>77</v>
      </c>
      <c r="R774" s="1" t="s">
        <v>77</v>
      </c>
      <c r="S774" s="1" t="s">
        <v>77</v>
      </c>
      <c r="T774" s="1" t="s">
        <v>77</v>
      </c>
      <c r="U774" s="1" t="s">
        <v>77</v>
      </c>
      <c r="V774" s="1" t="s">
        <v>77</v>
      </c>
      <c r="W774" s="1" t="s">
        <v>77</v>
      </c>
      <c r="X774" s="1" t="s">
        <v>77</v>
      </c>
      <c r="Y774" s="1" t="s">
        <v>77</v>
      </c>
      <c r="Z774" s="1" t="s">
        <v>77</v>
      </c>
      <c r="AA774" s="1" t="s">
        <v>77</v>
      </c>
      <c r="AB774" s="1" t="s">
        <v>77</v>
      </c>
      <c r="AC774" s="1" t="s">
        <v>77</v>
      </c>
      <c r="AD774" s="1" t="s">
        <v>77</v>
      </c>
      <c r="AE774" s="1" t="s">
        <v>77</v>
      </c>
      <c r="AF774" s="1" t="s">
        <v>77</v>
      </c>
      <c r="AG774" s="1" t="s">
        <v>77</v>
      </c>
      <c r="AH774" s="1" t="s">
        <v>53</v>
      </c>
      <c r="AI774" s="1" t="s">
        <v>77</v>
      </c>
      <c r="AJ774" s="1" t="s">
        <v>77</v>
      </c>
      <c r="AK774" s="1" t="s">
        <v>77</v>
      </c>
      <c r="AL774" s="1" t="s">
        <v>77</v>
      </c>
      <c r="AM774" s="1" t="s">
        <v>77</v>
      </c>
      <c r="AN774" s="1" t="s">
        <v>77</v>
      </c>
      <c r="AO774" s="1" t="s">
        <v>77</v>
      </c>
      <c r="AP774" s="1" t="s">
        <v>77</v>
      </c>
      <c r="AQ774" s="1" t="s">
        <v>77</v>
      </c>
      <c r="AR774" s="120" t="s">
        <v>77</v>
      </c>
      <c r="AS774" s="21"/>
      <c r="AT774" s="21"/>
      <c r="AU774" s="21"/>
      <c r="AV774" s="21"/>
      <c r="AW774" s="21"/>
      <c r="AX774" s="21"/>
      <c r="AY774" s="21"/>
      <c r="AZ774" s="21"/>
      <c r="BA774" s="21"/>
      <c r="BB774" s="21"/>
      <c r="BC774" s="21"/>
      <c r="BD774" s="21"/>
      <c r="BE774" s="21"/>
      <c r="BF774" s="21"/>
      <c r="BG774" s="21"/>
      <c r="BH774" s="21"/>
      <c r="BI774" s="21"/>
      <c r="BJ774" s="21"/>
      <c r="BK774" s="21"/>
      <c r="BL774" s="21"/>
      <c r="BM774" s="21"/>
      <c r="BN774" s="21"/>
      <c r="BO774" s="21"/>
      <c r="BP774" s="21"/>
      <c r="BQ774" s="21"/>
      <c r="BR774" s="21"/>
      <c r="BS774" s="21"/>
      <c r="BT774" s="21"/>
      <c r="BU774" s="21"/>
      <c r="BV774" s="21"/>
      <c r="BW774" s="21"/>
      <c r="BX774" s="21"/>
      <c r="BY774" s="21"/>
      <c r="BZ774" s="21"/>
      <c r="CA774" s="21"/>
      <c r="CB774" s="21"/>
      <c r="CC774" s="21"/>
      <c r="CD774" s="21"/>
      <c r="CE774" s="21"/>
      <c r="CF774" s="21"/>
      <c r="CG774" s="21"/>
      <c r="CH774" s="21"/>
      <c r="CI774" s="21"/>
      <c r="CJ774" s="21"/>
      <c r="CK774" s="21"/>
      <c r="CL774" s="21"/>
      <c r="CM774" s="21"/>
      <c r="CN774" s="21"/>
      <c r="CO774" s="21"/>
      <c r="CP774" s="21"/>
      <c r="CQ774" s="21"/>
      <c r="CR774" s="21"/>
      <c r="CS774" s="21"/>
      <c r="CT774" s="21"/>
      <c r="CU774" s="21"/>
      <c r="CV774" s="21"/>
      <c r="CW774" s="21"/>
      <c r="CX774" s="21"/>
      <c r="CY774" s="21"/>
      <c r="CZ774" s="21"/>
      <c r="DA774" s="21"/>
      <c r="DB774" s="21"/>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H774" s="21"/>
      <c r="EI774" s="21"/>
      <c r="EJ774" s="21"/>
      <c r="EK774" s="21"/>
      <c r="EL774" s="21"/>
      <c r="EM774" s="21"/>
      <c r="EN774" s="21"/>
      <c r="EO774" s="21"/>
      <c r="EP774" s="21"/>
      <c r="EQ774" s="21"/>
      <c r="ER774" s="21"/>
      <c r="ES774" s="21"/>
      <c r="ET774" s="21"/>
      <c r="EU774" s="21"/>
      <c r="EV774" s="21"/>
      <c r="EW774" s="21"/>
      <c r="EX774" s="21"/>
      <c r="EY774" s="21"/>
      <c r="EZ774" s="21"/>
      <c r="FA774" s="21"/>
      <c r="FB774" s="21"/>
      <c r="FC774" s="21"/>
      <c r="FD774" s="21"/>
      <c r="FE774" s="21"/>
      <c r="FF774" s="21"/>
      <c r="FG774" s="21"/>
      <c r="FH774" s="21"/>
      <c r="FI774" s="21"/>
      <c r="FJ774" s="21"/>
      <c r="FK774" s="21"/>
      <c r="FL774" s="21"/>
      <c r="FM774" s="21"/>
      <c r="FN774" s="21"/>
      <c r="FO774" s="21"/>
      <c r="FP774" s="21"/>
      <c r="FQ774" s="21"/>
      <c r="FR774" s="21"/>
      <c r="FS774" s="21"/>
      <c r="FT774" s="21"/>
      <c r="FU774" s="21"/>
      <c r="FV774" s="21"/>
      <c r="FW774" s="21"/>
      <c r="FX774" s="21"/>
      <c r="FY774" s="21"/>
      <c r="FZ774" s="21"/>
      <c r="GA774" s="21"/>
      <c r="GB774" s="21"/>
      <c r="GC774" s="21"/>
      <c r="GD774" s="21"/>
      <c r="GE774" s="21"/>
      <c r="GF774" s="21"/>
      <c r="GG774" s="21"/>
      <c r="GH774" s="21"/>
      <c r="GI774" s="21"/>
      <c r="GJ774" s="21"/>
      <c r="GK774" s="21"/>
      <c r="GL774" s="21"/>
      <c r="GM774" s="21"/>
      <c r="GN774" s="21"/>
      <c r="GO774" s="21"/>
      <c r="GP774" s="21"/>
      <c r="GQ774" s="21"/>
      <c r="GR774" s="21"/>
      <c r="GS774" s="21"/>
      <c r="GT774" s="21"/>
      <c r="GU774" s="21"/>
      <c r="GV774" s="21"/>
      <c r="GW774" s="21"/>
      <c r="GX774" s="21"/>
      <c r="GY774" s="21"/>
      <c r="GZ774" s="21"/>
      <c r="HA774" s="21"/>
      <c r="HB774" s="21"/>
      <c r="HC774" s="21"/>
      <c r="HD774" s="21"/>
      <c r="HE774" s="21"/>
      <c r="HF774" s="21"/>
      <c r="HG774" s="21"/>
      <c r="HH774" s="21"/>
      <c r="HI774" s="21"/>
      <c r="HJ774" s="21"/>
      <c r="HK774" s="21"/>
      <c r="HL774" s="21"/>
      <c r="HM774" s="21"/>
      <c r="HN774" s="21"/>
      <c r="HO774" s="21"/>
      <c r="HP774" s="21"/>
      <c r="HQ774" s="21"/>
      <c r="HR774" s="21"/>
      <c r="HS774" s="21"/>
      <c r="HT774" s="21"/>
      <c r="HU774" s="21"/>
      <c r="HV774" s="21"/>
      <c r="HW774" s="21"/>
      <c r="HX774" s="21"/>
      <c r="HY774" s="21"/>
      <c r="HZ774" s="21"/>
      <c r="IA774" s="21"/>
      <c r="IB774" s="21"/>
      <c r="IC774" s="21"/>
      <c r="ID774" s="21"/>
      <c r="IE774" s="21"/>
      <c r="IF774" s="21"/>
      <c r="IG774" s="21"/>
      <c r="IH774" s="21"/>
      <c r="II774" s="21"/>
      <c r="IJ774" s="21"/>
      <c r="IK774" s="21"/>
      <c r="IL774" s="21"/>
      <c r="IM774" s="21"/>
      <c r="IN774" s="21"/>
      <c r="IO774" s="21"/>
      <c r="IP774" s="21"/>
      <c r="IQ774" s="21"/>
      <c r="IR774" s="21"/>
      <c r="IS774" s="21"/>
      <c r="IT774" s="21"/>
      <c r="IU774" s="21"/>
      <c r="IV774" s="21"/>
      <c r="IW774" s="21"/>
      <c r="IX774" s="21"/>
      <c r="IY774" s="21"/>
      <c r="IZ774" s="21"/>
      <c r="JA774" s="21"/>
      <c r="JB774" s="21"/>
      <c r="JC774" s="21"/>
      <c r="JD774" s="21"/>
      <c r="JE774" s="21"/>
      <c r="JF774" s="21"/>
      <c r="JG774" s="21"/>
      <c r="JH774" s="21"/>
      <c r="JI774" s="21"/>
      <c r="JJ774" s="21"/>
      <c r="JK774" s="21"/>
      <c r="JL774" s="21"/>
      <c r="JM774" s="21"/>
      <c r="JN774" s="21"/>
      <c r="JO774" s="21"/>
      <c r="JP774" s="21"/>
      <c r="JQ774" s="21"/>
      <c r="JR774" s="21"/>
      <c r="JS774" s="21"/>
      <c r="JT774" s="21"/>
      <c r="JU774" s="21"/>
      <c r="JV774" s="21"/>
      <c r="JW774" s="21"/>
      <c r="JX774" s="21"/>
      <c r="JY774" s="21"/>
    </row>
    <row r="775" spans="1:285" ht="15.75" customHeight="1">
      <c r="A775" s="4329" t="s">
        <v>350</v>
      </c>
      <c r="B775" s="5">
        <f>C775/D775</f>
        <v>0</v>
      </c>
      <c r="C775" s="1">
        <v>0</v>
      </c>
      <c r="D775" s="107">
        <v>38</v>
      </c>
      <c r="E775" s="4" t="s">
        <v>77</v>
      </c>
      <c r="F775" s="1" t="s">
        <v>77</v>
      </c>
      <c r="G775" s="1" t="s">
        <v>77</v>
      </c>
      <c r="H775" s="1" t="s">
        <v>77</v>
      </c>
      <c r="I775" s="1" t="s">
        <v>77</v>
      </c>
      <c r="J775" s="1" t="s">
        <v>77</v>
      </c>
      <c r="K775" s="38" t="s">
        <v>77</v>
      </c>
      <c r="L775" s="1" t="s">
        <v>77</v>
      </c>
      <c r="M775" s="1" t="s">
        <v>77</v>
      </c>
      <c r="N775" s="1" t="s">
        <v>77</v>
      </c>
      <c r="O775" s="1" t="s">
        <v>77</v>
      </c>
      <c r="P775" s="1" t="s">
        <v>77</v>
      </c>
      <c r="Q775" s="1" t="s">
        <v>77</v>
      </c>
      <c r="R775" s="1" t="s">
        <v>77</v>
      </c>
      <c r="S775" s="1" t="s">
        <v>77</v>
      </c>
      <c r="T775" s="1" t="s">
        <v>77</v>
      </c>
      <c r="U775" s="1" t="s">
        <v>77</v>
      </c>
      <c r="V775" s="1" t="s">
        <v>77</v>
      </c>
      <c r="W775" s="1" t="s">
        <v>77</v>
      </c>
      <c r="X775" s="1" t="s">
        <v>77</v>
      </c>
      <c r="Y775" s="1" t="s">
        <v>77</v>
      </c>
      <c r="Z775" s="1" t="s">
        <v>77</v>
      </c>
      <c r="AA775" s="1" t="s">
        <v>77</v>
      </c>
      <c r="AB775" s="1" t="s">
        <v>77</v>
      </c>
      <c r="AC775" s="1" t="s">
        <v>77</v>
      </c>
      <c r="AD775" s="1" t="s">
        <v>77</v>
      </c>
      <c r="AE775" s="1" t="s">
        <v>77</v>
      </c>
      <c r="AF775" s="1" t="s">
        <v>77</v>
      </c>
      <c r="AG775" s="1" t="s">
        <v>77</v>
      </c>
      <c r="AH775" s="1" t="s">
        <v>77</v>
      </c>
      <c r="AI775" s="1" t="s">
        <v>77</v>
      </c>
      <c r="AJ775" s="1" t="s">
        <v>77</v>
      </c>
      <c r="AK775" s="1" t="s">
        <v>77</v>
      </c>
      <c r="AL775" s="1" t="s">
        <v>77</v>
      </c>
      <c r="AM775" s="1" t="s">
        <v>77</v>
      </c>
      <c r="AN775" s="1" t="s">
        <v>77</v>
      </c>
      <c r="AO775" s="1" t="s">
        <v>77</v>
      </c>
      <c r="AP775" s="1" t="s">
        <v>77</v>
      </c>
      <c r="AQ775" s="1" t="s">
        <v>77</v>
      </c>
      <c r="AR775" s="120" t="s">
        <v>77</v>
      </c>
      <c r="AS775" s="21"/>
      <c r="AT775" s="21"/>
      <c r="AU775" s="21"/>
      <c r="AV775" s="21"/>
      <c r="AW775" s="21"/>
      <c r="AX775" s="21"/>
      <c r="AY775" s="21"/>
      <c r="AZ775" s="21"/>
      <c r="BA775" s="21"/>
      <c r="BB775" s="21"/>
      <c r="BC775" s="21"/>
      <c r="BD775" s="21"/>
      <c r="BE775" s="21"/>
      <c r="BF775" s="21"/>
      <c r="BG775" s="21"/>
      <c r="BH775" s="21"/>
      <c r="BI775" s="21"/>
      <c r="BJ775" s="21"/>
      <c r="BK775" s="21"/>
      <c r="BL775" s="21"/>
      <c r="BM775" s="21"/>
      <c r="BN775" s="21"/>
      <c r="BO775" s="21"/>
      <c r="BP775" s="21"/>
      <c r="BQ775" s="21"/>
      <c r="BR775" s="21"/>
      <c r="BS775" s="21"/>
      <c r="BT775" s="21"/>
      <c r="BU775" s="21"/>
      <c r="BV775" s="21"/>
      <c r="BW775" s="21"/>
      <c r="BX775" s="21"/>
      <c r="BY775" s="21"/>
      <c r="BZ775" s="21"/>
      <c r="CA775" s="21"/>
      <c r="CB775" s="21"/>
      <c r="CC775" s="21"/>
      <c r="CD775" s="21"/>
      <c r="CE775" s="21"/>
      <c r="CF775" s="21"/>
      <c r="CG775" s="21"/>
      <c r="CH775" s="21"/>
      <c r="CI775" s="21"/>
      <c r="CJ775" s="21"/>
      <c r="CK775" s="21"/>
      <c r="CL775" s="21"/>
      <c r="CM775" s="21"/>
      <c r="CN775" s="21"/>
      <c r="CO775" s="21"/>
      <c r="CP775" s="21"/>
      <c r="CQ775" s="21"/>
      <c r="CR775" s="21"/>
      <c r="CS775" s="21"/>
      <c r="CT775" s="21"/>
      <c r="CU775" s="21"/>
      <c r="CV775" s="21"/>
      <c r="CW775" s="21"/>
      <c r="CX775" s="21"/>
      <c r="CY775" s="21"/>
      <c r="CZ775" s="21"/>
      <c r="DA775" s="21"/>
      <c r="DB775" s="21"/>
      <c r="DC775" s="21"/>
      <c r="DD775" s="21"/>
      <c r="DE775" s="21"/>
      <c r="DF775" s="21"/>
      <c r="DG775" s="21"/>
      <c r="DH775" s="21"/>
      <c r="DI775" s="21"/>
      <c r="DJ775" s="21"/>
      <c r="DK775" s="21"/>
      <c r="DL775" s="21"/>
      <c r="DM775" s="21"/>
      <c r="DN775" s="21"/>
      <c r="DO775" s="21"/>
      <c r="DP775" s="21"/>
      <c r="DQ775" s="21"/>
      <c r="DR775" s="21"/>
      <c r="DS775" s="21"/>
      <c r="DT775" s="21"/>
      <c r="DU775" s="21"/>
      <c r="DV775" s="21"/>
      <c r="DW775" s="21"/>
      <c r="DX775" s="21"/>
      <c r="DY775" s="21"/>
      <c r="DZ775" s="21"/>
      <c r="EA775" s="21"/>
      <c r="EB775" s="21"/>
      <c r="EC775" s="21"/>
      <c r="ED775" s="21"/>
      <c r="EE775" s="21"/>
      <c r="EF775" s="21"/>
      <c r="EG775" s="21"/>
      <c r="EH775" s="21"/>
      <c r="EI775" s="21"/>
      <c r="EJ775" s="21"/>
      <c r="EK775" s="21"/>
      <c r="EL775" s="21"/>
      <c r="EM775" s="21"/>
      <c r="EN775" s="21"/>
      <c r="EO775" s="21"/>
      <c r="EP775" s="21"/>
      <c r="EQ775" s="21"/>
      <c r="ER775" s="21"/>
      <c r="ES775" s="21"/>
      <c r="ET775" s="21"/>
      <c r="EU775" s="21"/>
      <c r="EV775" s="21"/>
      <c r="EW775" s="21"/>
      <c r="EX775" s="21"/>
      <c r="EY775" s="21"/>
      <c r="EZ775" s="21"/>
      <c r="FA775" s="21"/>
      <c r="FB775" s="21"/>
      <c r="FC775" s="21"/>
      <c r="FD775" s="21"/>
      <c r="FE775" s="21"/>
      <c r="FF775" s="21"/>
      <c r="FG775" s="21"/>
      <c r="FH775" s="21"/>
      <c r="FI775" s="21"/>
      <c r="FJ775" s="21"/>
      <c r="FK775" s="21"/>
      <c r="FL775" s="21"/>
      <c r="FM775" s="21"/>
      <c r="FN775" s="21"/>
      <c r="FO775" s="21"/>
      <c r="FP775" s="21"/>
      <c r="FQ775" s="21"/>
      <c r="FR775" s="21"/>
      <c r="FS775" s="21"/>
      <c r="FT775" s="21"/>
      <c r="FU775" s="21"/>
      <c r="FV775" s="21"/>
      <c r="FW775" s="21"/>
      <c r="FX775" s="21"/>
      <c r="FY775" s="21"/>
      <c r="FZ775" s="21"/>
      <c r="GA775" s="21"/>
      <c r="GB775" s="21"/>
      <c r="GC775" s="21"/>
      <c r="GD775" s="21"/>
      <c r="GE775" s="21"/>
      <c r="GF775" s="21"/>
      <c r="GG775" s="21"/>
      <c r="GH775" s="21"/>
      <c r="GI775" s="21"/>
      <c r="GJ775" s="21"/>
      <c r="GK775" s="21"/>
      <c r="GL775" s="21"/>
      <c r="GM775" s="21"/>
      <c r="GN775" s="21"/>
      <c r="GO775" s="21"/>
      <c r="GP775" s="21"/>
      <c r="GQ775" s="21"/>
      <c r="GR775" s="21"/>
      <c r="GS775" s="21"/>
      <c r="GT775" s="21"/>
      <c r="GU775" s="21"/>
      <c r="GV775" s="21"/>
      <c r="GW775" s="21"/>
      <c r="GX775" s="21"/>
      <c r="GY775" s="21"/>
      <c r="GZ775" s="21"/>
      <c r="HA775" s="21"/>
      <c r="HB775" s="21"/>
      <c r="HC775" s="21"/>
      <c r="HD775" s="21"/>
      <c r="HE775" s="21"/>
      <c r="HF775" s="21"/>
      <c r="HG775" s="21"/>
      <c r="HH775" s="21"/>
      <c r="HI775" s="21"/>
      <c r="HJ775" s="21"/>
      <c r="HK775" s="21"/>
      <c r="HL775" s="21"/>
      <c r="HM775" s="21"/>
      <c r="HN775" s="21"/>
      <c r="HO775" s="21"/>
      <c r="HP775" s="21"/>
      <c r="HQ775" s="21"/>
      <c r="HR775" s="21"/>
      <c r="HS775" s="21"/>
      <c r="HT775" s="21"/>
      <c r="HU775" s="21"/>
      <c r="HV775" s="21"/>
      <c r="HW775" s="21"/>
      <c r="HX775" s="21"/>
      <c r="HY775" s="21"/>
      <c r="HZ775" s="21"/>
      <c r="IA775" s="21"/>
      <c r="IB775" s="21"/>
      <c r="IC775" s="21"/>
      <c r="ID775" s="21"/>
      <c r="IE775" s="21"/>
      <c r="IF775" s="21"/>
      <c r="IG775" s="21"/>
      <c r="IH775" s="21"/>
      <c r="II775" s="21"/>
      <c r="IJ775" s="21"/>
      <c r="IK775" s="21"/>
      <c r="IL775" s="21"/>
      <c r="IM775" s="21"/>
      <c r="IN775" s="21"/>
      <c r="IO775" s="21"/>
      <c r="IP775" s="21"/>
      <c r="IQ775" s="21"/>
      <c r="IR775" s="21"/>
      <c r="IS775" s="21"/>
      <c r="IT775" s="21"/>
      <c r="IU775" s="21"/>
      <c r="IV775" s="21"/>
      <c r="IW775" s="21"/>
      <c r="IX775" s="21"/>
      <c r="IY775" s="21"/>
      <c r="IZ775" s="21"/>
      <c r="JA775" s="21"/>
      <c r="JB775" s="21"/>
      <c r="JC775" s="21"/>
      <c r="JD775" s="21"/>
      <c r="JE775" s="21"/>
      <c r="JF775" s="21"/>
      <c r="JG775" s="21"/>
      <c r="JH775" s="21"/>
      <c r="JI775" s="21"/>
      <c r="JJ775" s="21"/>
      <c r="JK775" s="21"/>
      <c r="JL775" s="21"/>
      <c r="JM775" s="21"/>
      <c r="JN775" s="21"/>
      <c r="JO775" s="21"/>
      <c r="JP775" s="21"/>
      <c r="JQ775" s="21"/>
      <c r="JR775" s="21"/>
      <c r="JS775" s="21"/>
      <c r="JT775" s="21"/>
      <c r="JU775" s="21"/>
      <c r="JV775" s="21"/>
      <c r="JW775" s="21"/>
      <c r="JX775" s="21"/>
      <c r="JY775" s="21"/>
    </row>
    <row r="776" spans="1:285" ht="15.75" customHeight="1">
      <c r="A776" s="4372" t="s">
        <v>117</v>
      </c>
      <c r="B776" s="4397"/>
      <c r="C776" s="1389"/>
      <c r="D776" s="121"/>
      <c r="E776" s="44"/>
      <c r="F776" s="44"/>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124"/>
      <c r="AS776" s="21"/>
      <c r="AT776" s="21"/>
      <c r="AU776" s="21"/>
      <c r="AV776" s="21"/>
      <c r="AW776" s="21"/>
      <c r="AX776" s="21"/>
      <c r="AY776" s="21"/>
      <c r="AZ776" s="21"/>
      <c r="BA776" s="21"/>
      <c r="BB776" s="21"/>
      <c r="BC776" s="21"/>
      <c r="BD776" s="21"/>
      <c r="BE776" s="21"/>
      <c r="BF776" s="21"/>
      <c r="BG776" s="21"/>
      <c r="BH776" s="21"/>
      <c r="BI776" s="21"/>
      <c r="BJ776" s="21"/>
      <c r="BK776" s="21"/>
      <c r="BL776" s="21"/>
      <c r="BM776" s="21"/>
      <c r="BN776" s="21"/>
      <c r="BO776" s="21"/>
      <c r="BP776" s="21"/>
      <c r="BQ776" s="21"/>
      <c r="BR776" s="21"/>
      <c r="BS776" s="21"/>
      <c r="BT776" s="21"/>
      <c r="BU776" s="21"/>
      <c r="BV776" s="21"/>
      <c r="BW776" s="21"/>
      <c r="BX776" s="21"/>
      <c r="BY776" s="21"/>
      <c r="BZ776" s="21"/>
      <c r="CA776" s="21"/>
      <c r="CB776" s="21"/>
      <c r="CC776" s="21"/>
      <c r="CD776" s="21"/>
      <c r="CE776" s="21"/>
      <c r="CF776" s="21"/>
      <c r="CG776" s="21"/>
      <c r="CH776" s="21"/>
      <c r="CI776" s="21"/>
      <c r="CJ776" s="21"/>
      <c r="CK776" s="21"/>
      <c r="CL776" s="21"/>
      <c r="CM776" s="21"/>
      <c r="CN776" s="21"/>
      <c r="CO776" s="21"/>
      <c r="CP776" s="21"/>
      <c r="CQ776" s="21"/>
      <c r="CR776" s="21"/>
      <c r="CS776" s="21"/>
      <c r="CT776" s="21"/>
      <c r="CU776" s="21"/>
      <c r="CV776" s="21"/>
      <c r="CW776" s="21"/>
      <c r="CX776" s="21"/>
      <c r="CY776" s="21"/>
      <c r="CZ776" s="21"/>
      <c r="DA776" s="21"/>
      <c r="DB776" s="21"/>
      <c r="DC776" s="21"/>
      <c r="DD776" s="21"/>
      <c r="DE776" s="21"/>
      <c r="DF776" s="21"/>
      <c r="DG776" s="21"/>
      <c r="DH776" s="21"/>
      <c r="DI776" s="21"/>
      <c r="DJ776" s="21"/>
      <c r="DK776" s="21"/>
      <c r="DL776" s="21"/>
      <c r="DM776" s="21"/>
      <c r="DN776" s="21"/>
      <c r="DO776" s="21"/>
      <c r="DP776" s="21"/>
      <c r="DQ776" s="21"/>
      <c r="DR776" s="21"/>
      <c r="DS776" s="21"/>
      <c r="DT776" s="21"/>
      <c r="DU776" s="21"/>
      <c r="DV776" s="21"/>
      <c r="DW776" s="21"/>
      <c r="DX776" s="21"/>
      <c r="DY776" s="21"/>
      <c r="DZ776" s="21"/>
      <c r="EA776" s="21"/>
      <c r="EB776" s="21"/>
      <c r="EC776" s="21"/>
      <c r="ED776" s="21"/>
      <c r="EE776" s="21"/>
      <c r="EF776" s="21"/>
      <c r="EG776" s="21"/>
      <c r="EH776" s="21"/>
      <c r="EI776" s="21"/>
      <c r="EJ776" s="21"/>
      <c r="EK776" s="21"/>
      <c r="EL776" s="21"/>
      <c r="EM776" s="21"/>
      <c r="EN776" s="21"/>
      <c r="EO776" s="21"/>
      <c r="EP776" s="21"/>
      <c r="EQ776" s="21"/>
      <c r="ER776" s="21"/>
      <c r="ES776" s="21"/>
      <c r="ET776" s="21"/>
      <c r="EU776" s="21"/>
      <c r="EV776" s="21"/>
      <c r="EW776" s="21"/>
      <c r="EX776" s="21"/>
      <c r="EY776" s="21"/>
      <c r="EZ776" s="21"/>
      <c r="FA776" s="21"/>
      <c r="FB776" s="21"/>
      <c r="FC776" s="21"/>
      <c r="FD776" s="21"/>
      <c r="FE776" s="21"/>
      <c r="FF776" s="21"/>
      <c r="FG776" s="21"/>
      <c r="FH776" s="21"/>
      <c r="FI776" s="21"/>
      <c r="FJ776" s="21"/>
      <c r="FK776" s="21"/>
      <c r="FL776" s="21"/>
      <c r="FM776" s="21"/>
      <c r="FN776" s="21"/>
      <c r="FO776" s="21"/>
      <c r="FP776" s="21"/>
      <c r="FQ776" s="21"/>
      <c r="FR776" s="21"/>
      <c r="FS776" s="21"/>
      <c r="FT776" s="21"/>
      <c r="FU776" s="21"/>
      <c r="FV776" s="21"/>
      <c r="FW776" s="21"/>
      <c r="FX776" s="21"/>
      <c r="FY776" s="21"/>
      <c r="FZ776" s="21"/>
      <c r="GA776" s="21"/>
      <c r="GB776" s="21"/>
      <c r="GC776" s="21"/>
      <c r="GD776" s="21"/>
      <c r="GE776" s="21"/>
      <c r="GF776" s="21"/>
      <c r="GG776" s="21"/>
      <c r="GH776" s="21"/>
      <c r="GI776" s="21"/>
      <c r="GJ776" s="21"/>
      <c r="GK776" s="21"/>
      <c r="GL776" s="21"/>
      <c r="GM776" s="21"/>
      <c r="GN776" s="21"/>
      <c r="GO776" s="21"/>
      <c r="GP776" s="21"/>
      <c r="GQ776" s="21"/>
      <c r="GR776" s="21"/>
      <c r="GS776" s="21"/>
      <c r="GT776" s="21"/>
      <c r="GU776" s="21"/>
      <c r="GV776" s="21"/>
      <c r="GW776" s="21"/>
      <c r="GX776" s="21"/>
      <c r="GY776" s="21"/>
      <c r="GZ776" s="21"/>
      <c r="HA776" s="21"/>
      <c r="HB776" s="21"/>
      <c r="HC776" s="21"/>
      <c r="HD776" s="21"/>
      <c r="HE776" s="21"/>
      <c r="HF776" s="21"/>
      <c r="HG776" s="21"/>
      <c r="HH776" s="21"/>
      <c r="HI776" s="21"/>
      <c r="HJ776" s="21"/>
      <c r="HK776" s="21"/>
      <c r="HL776" s="21"/>
      <c r="HM776" s="21"/>
      <c r="HN776" s="21"/>
      <c r="HO776" s="21"/>
      <c r="HP776" s="21"/>
      <c r="HQ776" s="21"/>
      <c r="HR776" s="21"/>
      <c r="HS776" s="21"/>
      <c r="HT776" s="21"/>
      <c r="HU776" s="21"/>
      <c r="HV776" s="21"/>
      <c r="HW776" s="21"/>
      <c r="HX776" s="21"/>
      <c r="HY776" s="21"/>
      <c r="HZ776" s="21"/>
      <c r="IA776" s="21"/>
      <c r="IB776" s="21"/>
      <c r="IC776" s="21"/>
      <c r="ID776" s="21"/>
      <c r="IE776" s="21"/>
      <c r="IF776" s="21"/>
      <c r="IG776" s="21"/>
      <c r="IH776" s="21"/>
      <c r="II776" s="21"/>
      <c r="IJ776" s="21"/>
      <c r="IK776" s="21"/>
      <c r="IL776" s="21"/>
      <c r="IM776" s="21"/>
      <c r="IN776" s="21"/>
      <c r="IO776" s="21"/>
      <c r="IP776" s="21"/>
      <c r="IQ776" s="21"/>
      <c r="IR776" s="21"/>
      <c r="IS776" s="21"/>
      <c r="IT776" s="21"/>
      <c r="IU776" s="21"/>
      <c r="IV776" s="21"/>
      <c r="IW776" s="21"/>
      <c r="IX776" s="21"/>
      <c r="IY776" s="21"/>
      <c r="IZ776" s="21"/>
      <c r="JA776" s="21"/>
      <c r="JB776" s="21"/>
      <c r="JC776" s="21"/>
      <c r="JD776" s="21"/>
      <c r="JE776" s="21"/>
      <c r="JF776" s="21"/>
      <c r="JG776" s="21"/>
      <c r="JH776" s="21"/>
      <c r="JI776" s="21"/>
      <c r="JJ776" s="21"/>
      <c r="JK776" s="21"/>
      <c r="JL776" s="21"/>
      <c r="JM776" s="21"/>
      <c r="JN776" s="21"/>
      <c r="JO776" s="21"/>
      <c r="JP776" s="21"/>
      <c r="JQ776" s="21"/>
      <c r="JR776" s="21"/>
      <c r="JS776" s="21"/>
      <c r="JT776" s="21"/>
      <c r="JU776" s="21"/>
      <c r="JV776" s="21"/>
      <c r="JW776" s="21"/>
      <c r="JX776" s="21"/>
      <c r="JY776" s="21"/>
    </row>
    <row r="777" spans="1:285" ht="15.75" customHeight="1">
      <c r="A777" s="4329">
        <v>0</v>
      </c>
      <c r="B777" s="5">
        <f>C777/D777</f>
        <v>0.86842105263157898</v>
      </c>
      <c r="C777" s="1">
        <v>33</v>
      </c>
      <c r="D777" s="107">
        <v>38</v>
      </c>
      <c r="E777" s="4" t="s">
        <v>53</v>
      </c>
      <c r="F777" s="1" t="s">
        <v>77</v>
      </c>
      <c r="G777" s="1" t="s">
        <v>53</v>
      </c>
      <c r="H777" s="1" t="s">
        <v>77</v>
      </c>
      <c r="I777" s="1" t="s">
        <v>53</v>
      </c>
      <c r="J777" s="1" t="s">
        <v>53</v>
      </c>
      <c r="K777" s="38" t="s">
        <v>53</v>
      </c>
      <c r="L777" s="1" t="s">
        <v>53</v>
      </c>
      <c r="M777" s="1" t="s">
        <v>77</v>
      </c>
      <c r="N777" s="1" t="s">
        <v>53</v>
      </c>
      <c r="O777" s="1" t="s">
        <v>53</v>
      </c>
      <c r="P777" s="1" t="s">
        <v>53</v>
      </c>
      <c r="Q777" s="1" t="s">
        <v>53</v>
      </c>
      <c r="R777" s="1" t="s">
        <v>53</v>
      </c>
      <c r="S777" s="1" t="s">
        <v>53</v>
      </c>
      <c r="T777" s="1" t="s">
        <v>53</v>
      </c>
      <c r="U777" s="1" t="s">
        <v>77</v>
      </c>
      <c r="V777" s="1" t="s">
        <v>77</v>
      </c>
      <c r="W777" s="1" t="s">
        <v>53</v>
      </c>
      <c r="X777" s="1" t="s">
        <v>53</v>
      </c>
      <c r="Y777" s="1" t="s">
        <v>53</v>
      </c>
      <c r="Z777" s="1" t="s">
        <v>53</v>
      </c>
      <c r="AA777" s="1" t="s">
        <v>53</v>
      </c>
      <c r="AB777" s="1" t="s">
        <v>53</v>
      </c>
      <c r="AC777" s="1" t="s">
        <v>53</v>
      </c>
      <c r="AD777" s="1" t="s">
        <v>77</v>
      </c>
      <c r="AE777" s="1" t="s">
        <v>77</v>
      </c>
      <c r="AF777" s="1" t="s">
        <v>53</v>
      </c>
      <c r="AG777" s="1" t="s">
        <v>53</v>
      </c>
      <c r="AH777" s="1" t="s">
        <v>77</v>
      </c>
      <c r="AI777" s="1" t="s">
        <v>53</v>
      </c>
      <c r="AJ777" s="1" t="s">
        <v>53</v>
      </c>
      <c r="AK777" s="1" t="s">
        <v>53</v>
      </c>
      <c r="AL777" s="1" t="s">
        <v>53</v>
      </c>
      <c r="AM777" s="1" t="s">
        <v>53</v>
      </c>
      <c r="AN777" s="1" t="s">
        <v>53</v>
      </c>
      <c r="AO777" s="1" t="s">
        <v>53</v>
      </c>
      <c r="AP777" s="1" t="s">
        <v>53</v>
      </c>
      <c r="AQ777" s="1" t="s">
        <v>53</v>
      </c>
      <c r="AR777" s="120" t="s">
        <v>53</v>
      </c>
      <c r="AS777" s="21"/>
      <c r="AT777" s="21"/>
      <c r="AU777" s="21"/>
      <c r="AV777" s="21"/>
      <c r="AW777" s="21"/>
      <c r="AX777" s="21"/>
      <c r="AY777" s="21"/>
      <c r="AZ777" s="21"/>
      <c r="BA777" s="21"/>
      <c r="BB777" s="21"/>
      <c r="BC777" s="21"/>
      <c r="BD777" s="21"/>
      <c r="BE777" s="21"/>
      <c r="BF777" s="21"/>
      <c r="BG777" s="21"/>
      <c r="BH777" s="21"/>
      <c r="BI777" s="21"/>
      <c r="BJ777" s="21"/>
      <c r="BK777" s="21"/>
      <c r="BL777" s="21"/>
      <c r="BM777" s="21"/>
      <c r="BN777" s="21"/>
      <c r="BO777" s="21"/>
      <c r="BP777" s="21"/>
      <c r="BQ777" s="21"/>
      <c r="BR777" s="21"/>
      <c r="BS777" s="21"/>
      <c r="BT777" s="21"/>
      <c r="BU777" s="21"/>
      <c r="BV777" s="21"/>
      <c r="BW777" s="21"/>
      <c r="BX777" s="21"/>
      <c r="BY777" s="21"/>
      <c r="BZ777" s="21"/>
      <c r="CA777" s="21"/>
      <c r="CB777" s="21"/>
      <c r="CC777" s="21"/>
      <c r="CD777" s="21"/>
      <c r="CE777" s="21"/>
      <c r="CF777" s="21"/>
      <c r="CG777" s="21"/>
      <c r="CH777" s="21"/>
      <c r="CI777" s="21"/>
      <c r="CJ777" s="21"/>
      <c r="CK777" s="21"/>
      <c r="CL777" s="21"/>
      <c r="CM777" s="21"/>
      <c r="CN777" s="21"/>
      <c r="CO777" s="21"/>
      <c r="CP777" s="21"/>
      <c r="CQ777" s="21"/>
      <c r="CR777" s="21"/>
      <c r="CS777" s="21"/>
      <c r="CT777" s="21"/>
      <c r="CU777" s="21"/>
      <c r="CV777" s="21"/>
      <c r="CW777" s="21"/>
      <c r="CX777" s="21"/>
      <c r="CY777" s="21"/>
      <c r="CZ777" s="21"/>
      <c r="DA777" s="21"/>
      <c r="DB777" s="21"/>
      <c r="DC777" s="21"/>
      <c r="DD777" s="21"/>
      <c r="DE777" s="21"/>
      <c r="DF777" s="21"/>
      <c r="DG777" s="21"/>
      <c r="DH777" s="21"/>
      <c r="DI777" s="21"/>
      <c r="DJ777" s="21"/>
      <c r="DK777" s="21"/>
      <c r="DL777" s="21"/>
      <c r="DM777" s="21"/>
      <c r="DN777" s="21"/>
      <c r="DO777" s="21"/>
      <c r="DP777" s="21"/>
      <c r="DQ777" s="21"/>
      <c r="DR777" s="21"/>
      <c r="DS777" s="21"/>
      <c r="DT777" s="21"/>
      <c r="DU777" s="21"/>
      <c r="DV777" s="21"/>
      <c r="DW777" s="21"/>
      <c r="DX777" s="21"/>
      <c r="DY777" s="21"/>
      <c r="DZ777" s="21"/>
      <c r="EA777" s="21"/>
      <c r="EB777" s="21"/>
      <c r="EC777" s="21"/>
      <c r="ED777" s="21"/>
      <c r="EE777" s="21"/>
      <c r="EF777" s="21"/>
      <c r="EG777" s="21"/>
      <c r="EH777" s="21"/>
      <c r="EI777" s="21"/>
      <c r="EJ777" s="21"/>
      <c r="EK777" s="21"/>
      <c r="EL777" s="21"/>
      <c r="EM777" s="21"/>
      <c r="EN777" s="21"/>
      <c r="EO777" s="21"/>
      <c r="EP777" s="21"/>
      <c r="EQ777" s="21"/>
      <c r="ER777" s="21"/>
      <c r="ES777" s="21"/>
      <c r="ET777" s="21"/>
      <c r="EU777" s="21"/>
      <c r="EV777" s="21"/>
      <c r="EW777" s="21"/>
      <c r="EX777" s="21"/>
      <c r="EY777" s="21"/>
      <c r="EZ777" s="21"/>
      <c r="FA777" s="21"/>
      <c r="FB777" s="21"/>
      <c r="FC777" s="21"/>
      <c r="FD777" s="21"/>
      <c r="FE777" s="21"/>
      <c r="FF777" s="21"/>
      <c r="FG777" s="21"/>
      <c r="FH777" s="21"/>
      <c r="FI777" s="21"/>
      <c r="FJ777" s="21"/>
      <c r="FK777" s="21"/>
      <c r="FL777" s="21"/>
      <c r="FM777" s="21"/>
      <c r="FN777" s="21"/>
      <c r="FO777" s="21"/>
      <c r="FP777" s="21"/>
      <c r="FQ777" s="21"/>
      <c r="FR777" s="21"/>
      <c r="FS777" s="21"/>
      <c r="FT777" s="21"/>
      <c r="FU777" s="21"/>
      <c r="FV777" s="21"/>
      <c r="FW777" s="21"/>
      <c r="FX777" s="21"/>
      <c r="FY777" s="21"/>
      <c r="FZ777" s="21"/>
      <c r="GA777" s="21"/>
      <c r="GB777" s="21"/>
      <c r="GC777" s="21"/>
      <c r="GD777" s="21"/>
      <c r="GE777" s="21"/>
      <c r="GF777" s="21"/>
      <c r="GG777" s="21"/>
      <c r="GH777" s="21"/>
      <c r="GI777" s="21"/>
      <c r="GJ777" s="21"/>
      <c r="GK777" s="21"/>
      <c r="GL777" s="21"/>
      <c r="GM777" s="21"/>
      <c r="GN777" s="21"/>
      <c r="GO777" s="21"/>
      <c r="GP777" s="21"/>
      <c r="GQ777" s="21"/>
      <c r="GR777" s="21"/>
      <c r="GS777" s="21"/>
      <c r="GT777" s="21"/>
      <c r="GU777" s="21"/>
      <c r="GV777" s="21"/>
      <c r="GW777" s="21"/>
      <c r="GX777" s="21"/>
      <c r="GY777" s="21"/>
      <c r="GZ777" s="21"/>
      <c r="HA777" s="21"/>
      <c r="HB777" s="21"/>
      <c r="HC777" s="21"/>
      <c r="HD777" s="21"/>
      <c r="HE777" s="21"/>
      <c r="HF777" s="21"/>
      <c r="HG777" s="21"/>
      <c r="HH777" s="21"/>
      <c r="HI777" s="21"/>
      <c r="HJ777" s="21"/>
      <c r="HK777" s="21"/>
      <c r="HL777" s="21"/>
      <c r="HM777" s="21"/>
      <c r="HN777" s="21"/>
      <c r="HO777" s="21"/>
      <c r="HP777" s="21"/>
      <c r="HQ777" s="21"/>
      <c r="HR777" s="21"/>
      <c r="HS777" s="21"/>
      <c r="HT777" s="21"/>
      <c r="HU777" s="21"/>
      <c r="HV777" s="21"/>
      <c r="HW777" s="21"/>
      <c r="HX777" s="21"/>
      <c r="HY777" s="21"/>
      <c r="HZ777" s="21"/>
      <c r="IA777" s="21"/>
      <c r="IB777" s="21"/>
      <c r="IC777" s="21"/>
      <c r="ID777" s="21"/>
      <c r="IE777" s="21"/>
      <c r="IF777" s="21"/>
      <c r="IG777" s="21"/>
      <c r="IH777" s="21"/>
      <c r="II777" s="21"/>
      <c r="IJ777" s="21"/>
      <c r="IK777" s="21"/>
      <c r="IL777" s="21"/>
      <c r="IM777" s="21"/>
      <c r="IN777" s="21"/>
      <c r="IO777" s="21"/>
      <c r="IP777" s="21"/>
      <c r="IQ777" s="21"/>
      <c r="IR777" s="21"/>
      <c r="IS777" s="21"/>
      <c r="IT777" s="21"/>
      <c r="IU777" s="21"/>
      <c r="IV777" s="21"/>
      <c r="IW777" s="21"/>
      <c r="IX777" s="21"/>
      <c r="IY777" s="21"/>
      <c r="IZ777" s="21"/>
      <c r="JA777" s="21"/>
      <c r="JB777" s="21"/>
      <c r="JC777" s="21"/>
      <c r="JD777" s="21"/>
      <c r="JE777" s="21"/>
      <c r="JF777" s="21"/>
      <c r="JG777" s="21"/>
      <c r="JH777" s="21"/>
      <c r="JI777" s="21"/>
      <c r="JJ777" s="21"/>
      <c r="JK777" s="21"/>
      <c r="JL777" s="21"/>
      <c r="JM777" s="21"/>
      <c r="JN777" s="21"/>
      <c r="JO777" s="21"/>
      <c r="JP777" s="21"/>
      <c r="JQ777" s="21"/>
      <c r="JR777" s="21"/>
      <c r="JS777" s="21"/>
      <c r="JT777" s="21"/>
      <c r="JU777" s="21"/>
      <c r="JV777" s="21"/>
      <c r="JW777" s="21"/>
      <c r="JX777" s="21"/>
      <c r="JY777" s="21"/>
    </row>
    <row r="778" spans="1:285" ht="15.75" customHeight="1">
      <c r="A778" s="4329">
        <v>1</v>
      </c>
      <c r="B778" s="5">
        <f>C778/D778</f>
        <v>5.2631578947368418E-2</v>
      </c>
      <c r="C778" s="1">
        <v>2</v>
      </c>
      <c r="D778" s="107">
        <v>38</v>
      </c>
      <c r="E778" s="4" t="s">
        <v>77</v>
      </c>
      <c r="F778" s="1" t="s">
        <v>77</v>
      </c>
      <c r="G778" s="1" t="s">
        <v>77</v>
      </c>
      <c r="H778" s="1" t="s">
        <v>77</v>
      </c>
      <c r="I778" s="1" t="s">
        <v>77</v>
      </c>
      <c r="J778" s="1" t="s">
        <v>77</v>
      </c>
      <c r="K778" s="38" t="s">
        <v>77</v>
      </c>
      <c r="L778" s="1" t="s">
        <v>77</v>
      </c>
      <c r="M778" s="1" t="s">
        <v>77</v>
      </c>
      <c r="N778" s="1" t="s">
        <v>77</v>
      </c>
      <c r="O778" s="1" t="s">
        <v>77</v>
      </c>
      <c r="P778" s="1" t="s">
        <v>77</v>
      </c>
      <c r="Q778" s="1" t="s">
        <v>77</v>
      </c>
      <c r="R778" s="1" t="s">
        <v>77</v>
      </c>
      <c r="S778" s="1" t="s">
        <v>77</v>
      </c>
      <c r="T778" s="1" t="s">
        <v>77</v>
      </c>
      <c r="U778" s="1" t="s">
        <v>53</v>
      </c>
      <c r="V778" s="1" t="s">
        <v>77</v>
      </c>
      <c r="W778" s="1" t="s">
        <v>77</v>
      </c>
      <c r="X778" s="1" t="s">
        <v>77</v>
      </c>
      <c r="Y778" s="1" t="s">
        <v>77</v>
      </c>
      <c r="Z778" s="1" t="s">
        <v>77</v>
      </c>
      <c r="AA778" s="1" t="s">
        <v>77</v>
      </c>
      <c r="AB778" s="1" t="s">
        <v>77</v>
      </c>
      <c r="AC778" s="1" t="s">
        <v>77</v>
      </c>
      <c r="AD778" s="1" t="s">
        <v>53</v>
      </c>
      <c r="AE778" s="1" t="s">
        <v>77</v>
      </c>
      <c r="AF778" s="1" t="s">
        <v>77</v>
      </c>
      <c r="AG778" s="1" t="s">
        <v>77</v>
      </c>
      <c r="AH778" s="1" t="s">
        <v>77</v>
      </c>
      <c r="AI778" s="1" t="s">
        <v>77</v>
      </c>
      <c r="AJ778" s="1" t="s">
        <v>77</v>
      </c>
      <c r="AK778" s="1" t="s">
        <v>77</v>
      </c>
      <c r="AL778" s="1" t="s">
        <v>77</v>
      </c>
      <c r="AM778" s="1" t="s">
        <v>77</v>
      </c>
      <c r="AN778" s="1" t="s">
        <v>77</v>
      </c>
      <c r="AO778" s="1" t="s">
        <v>77</v>
      </c>
      <c r="AP778" s="1" t="s">
        <v>77</v>
      </c>
      <c r="AQ778" s="1" t="s">
        <v>77</v>
      </c>
      <c r="AR778" s="120" t="s">
        <v>77</v>
      </c>
      <c r="AS778" s="21"/>
      <c r="AT778" s="21"/>
      <c r="AU778" s="21"/>
      <c r="AV778" s="21"/>
      <c r="AW778" s="21"/>
      <c r="AX778" s="21"/>
      <c r="AY778" s="21"/>
      <c r="AZ778" s="21"/>
      <c r="BA778" s="21"/>
      <c r="BB778" s="21"/>
      <c r="BC778" s="21"/>
      <c r="BD778" s="21"/>
      <c r="BE778" s="21"/>
      <c r="BF778" s="21"/>
      <c r="BG778" s="21"/>
      <c r="BH778" s="21"/>
      <c r="BI778" s="21"/>
      <c r="BJ778" s="21"/>
      <c r="BK778" s="21"/>
      <c r="BL778" s="21"/>
      <c r="BM778" s="21"/>
      <c r="BN778" s="21"/>
      <c r="BO778" s="21"/>
      <c r="BP778" s="21"/>
      <c r="BQ778" s="21"/>
      <c r="BR778" s="21"/>
      <c r="BS778" s="21"/>
      <c r="BT778" s="21"/>
      <c r="BU778" s="21"/>
      <c r="BV778" s="21"/>
      <c r="BW778" s="21"/>
      <c r="BX778" s="21"/>
      <c r="BY778" s="21"/>
      <c r="BZ778" s="21"/>
      <c r="CA778" s="21"/>
      <c r="CB778" s="21"/>
      <c r="CC778" s="21"/>
      <c r="CD778" s="21"/>
      <c r="CE778" s="21"/>
      <c r="CF778" s="21"/>
      <c r="CG778" s="21"/>
      <c r="CH778" s="21"/>
      <c r="CI778" s="21"/>
      <c r="CJ778" s="21"/>
      <c r="CK778" s="21"/>
      <c r="CL778" s="21"/>
      <c r="CM778" s="21"/>
      <c r="CN778" s="21"/>
      <c r="CO778" s="21"/>
      <c r="CP778" s="21"/>
      <c r="CQ778" s="21"/>
      <c r="CR778" s="21"/>
      <c r="CS778" s="21"/>
      <c r="CT778" s="21"/>
      <c r="CU778" s="21"/>
      <c r="CV778" s="21"/>
      <c r="CW778" s="21"/>
      <c r="CX778" s="21"/>
      <c r="CY778" s="21"/>
      <c r="CZ778" s="21"/>
      <c r="DA778" s="21"/>
      <c r="DB778" s="21"/>
      <c r="DC778" s="21"/>
      <c r="DD778" s="21"/>
      <c r="DE778" s="21"/>
      <c r="DF778" s="21"/>
      <c r="DG778" s="21"/>
      <c r="DH778" s="21"/>
      <c r="DI778" s="21"/>
      <c r="DJ778" s="21"/>
      <c r="DK778" s="21"/>
      <c r="DL778" s="21"/>
      <c r="DM778" s="21"/>
      <c r="DN778" s="21"/>
      <c r="DO778" s="21"/>
      <c r="DP778" s="21"/>
      <c r="DQ778" s="21"/>
      <c r="DR778" s="21"/>
      <c r="DS778" s="21"/>
      <c r="DT778" s="21"/>
      <c r="DU778" s="21"/>
      <c r="DV778" s="21"/>
      <c r="DW778" s="21"/>
      <c r="DX778" s="21"/>
      <c r="DY778" s="21"/>
      <c r="DZ778" s="21"/>
      <c r="EA778" s="21"/>
      <c r="EB778" s="21"/>
      <c r="EC778" s="21"/>
      <c r="ED778" s="21"/>
      <c r="EE778" s="21"/>
      <c r="EF778" s="21"/>
      <c r="EG778" s="21"/>
      <c r="EH778" s="21"/>
      <c r="EI778" s="21"/>
      <c r="EJ778" s="21"/>
      <c r="EK778" s="21"/>
      <c r="EL778" s="21"/>
      <c r="EM778" s="21"/>
      <c r="EN778" s="21"/>
      <c r="EO778" s="21"/>
      <c r="EP778" s="21"/>
      <c r="EQ778" s="21"/>
      <c r="ER778" s="21"/>
      <c r="ES778" s="21"/>
      <c r="ET778" s="21"/>
      <c r="EU778" s="21"/>
      <c r="EV778" s="21"/>
      <c r="EW778" s="21"/>
      <c r="EX778" s="21"/>
      <c r="EY778" s="21"/>
      <c r="EZ778" s="21"/>
      <c r="FA778" s="21"/>
      <c r="FB778" s="21"/>
      <c r="FC778" s="21"/>
      <c r="FD778" s="21"/>
      <c r="FE778" s="21"/>
      <c r="FF778" s="21"/>
      <c r="FG778" s="21"/>
      <c r="FH778" s="21"/>
      <c r="FI778" s="21"/>
      <c r="FJ778" s="21"/>
      <c r="FK778" s="21"/>
      <c r="FL778" s="21"/>
      <c r="FM778" s="21"/>
      <c r="FN778" s="21"/>
      <c r="FO778" s="21"/>
      <c r="FP778" s="21"/>
      <c r="FQ778" s="21"/>
      <c r="FR778" s="21"/>
      <c r="FS778" s="21"/>
      <c r="FT778" s="21"/>
      <c r="FU778" s="21"/>
      <c r="FV778" s="21"/>
      <c r="FW778" s="21"/>
      <c r="FX778" s="21"/>
      <c r="FY778" s="21"/>
      <c r="FZ778" s="21"/>
      <c r="GA778" s="21"/>
      <c r="GB778" s="21"/>
      <c r="GC778" s="21"/>
      <c r="GD778" s="21"/>
      <c r="GE778" s="21"/>
      <c r="GF778" s="21"/>
      <c r="GG778" s="21"/>
      <c r="GH778" s="21"/>
      <c r="GI778" s="21"/>
      <c r="GJ778" s="21"/>
      <c r="GK778" s="21"/>
      <c r="GL778" s="21"/>
      <c r="GM778" s="21"/>
      <c r="GN778" s="21"/>
      <c r="GO778" s="21"/>
      <c r="GP778" s="21"/>
      <c r="GQ778" s="21"/>
      <c r="GR778" s="21"/>
      <c r="GS778" s="21"/>
      <c r="GT778" s="21"/>
      <c r="GU778" s="21"/>
      <c r="GV778" s="21"/>
      <c r="GW778" s="21"/>
      <c r="GX778" s="21"/>
      <c r="GY778" s="21"/>
      <c r="GZ778" s="21"/>
      <c r="HA778" s="21"/>
      <c r="HB778" s="21"/>
      <c r="HC778" s="21"/>
      <c r="HD778" s="21"/>
      <c r="HE778" s="21"/>
      <c r="HF778" s="21"/>
      <c r="HG778" s="21"/>
      <c r="HH778" s="21"/>
      <c r="HI778" s="21"/>
      <c r="HJ778" s="21"/>
      <c r="HK778" s="21"/>
      <c r="HL778" s="21"/>
      <c r="HM778" s="21"/>
      <c r="HN778" s="21"/>
      <c r="HO778" s="21"/>
      <c r="HP778" s="21"/>
      <c r="HQ778" s="21"/>
      <c r="HR778" s="21"/>
      <c r="HS778" s="21"/>
      <c r="HT778" s="21"/>
      <c r="HU778" s="21"/>
      <c r="HV778" s="21"/>
      <c r="HW778" s="21"/>
      <c r="HX778" s="21"/>
      <c r="HY778" s="21"/>
      <c r="HZ778" s="21"/>
      <c r="IA778" s="21"/>
      <c r="IB778" s="21"/>
      <c r="IC778" s="21"/>
      <c r="ID778" s="21"/>
      <c r="IE778" s="21"/>
      <c r="IF778" s="21"/>
      <c r="IG778" s="21"/>
      <c r="IH778" s="21"/>
      <c r="II778" s="21"/>
      <c r="IJ778" s="21"/>
      <c r="IK778" s="21"/>
      <c r="IL778" s="21"/>
      <c r="IM778" s="21"/>
      <c r="IN778" s="21"/>
      <c r="IO778" s="21"/>
      <c r="IP778" s="21"/>
      <c r="IQ778" s="21"/>
      <c r="IR778" s="21"/>
      <c r="IS778" s="21"/>
      <c r="IT778" s="21"/>
      <c r="IU778" s="21"/>
      <c r="IV778" s="21"/>
      <c r="IW778" s="21"/>
      <c r="IX778" s="21"/>
      <c r="IY778" s="21"/>
      <c r="IZ778" s="21"/>
      <c r="JA778" s="21"/>
      <c r="JB778" s="21"/>
      <c r="JC778" s="21"/>
      <c r="JD778" s="21"/>
      <c r="JE778" s="21"/>
      <c r="JF778" s="21"/>
      <c r="JG778" s="21"/>
      <c r="JH778" s="21"/>
      <c r="JI778" s="21"/>
      <c r="JJ778" s="21"/>
      <c r="JK778" s="21"/>
      <c r="JL778" s="21"/>
      <c r="JM778" s="21"/>
      <c r="JN778" s="21"/>
      <c r="JO778" s="21"/>
      <c r="JP778" s="21"/>
      <c r="JQ778" s="21"/>
      <c r="JR778" s="21"/>
      <c r="JS778" s="21"/>
      <c r="JT778" s="21"/>
      <c r="JU778" s="21"/>
      <c r="JV778" s="21"/>
      <c r="JW778" s="21"/>
      <c r="JX778" s="21"/>
      <c r="JY778" s="21"/>
    </row>
    <row r="779" spans="1:285" ht="15.75" customHeight="1">
      <c r="A779" s="4329" t="s">
        <v>350</v>
      </c>
      <c r="B779" s="5">
        <f>C779/D779</f>
        <v>7.8947368421052627E-2</v>
      </c>
      <c r="C779" s="1">
        <v>3</v>
      </c>
      <c r="D779" s="107">
        <v>38</v>
      </c>
      <c r="E779" s="4" t="s">
        <v>77</v>
      </c>
      <c r="F779" s="1" t="s">
        <v>53</v>
      </c>
      <c r="G779" s="1" t="s">
        <v>77</v>
      </c>
      <c r="H779" s="1" t="s">
        <v>77</v>
      </c>
      <c r="I779" s="1" t="s">
        <v>77</v>
      </c>
      <c r="J779" s="1" t="s">
        <v>77</v>
      </c>
      <c r="K779" s="38" t="s">
        <v>77</v>
      </c>
      <c r="L779" s="1" t="s">
        <v>77</v>
      </c>
      <c r="M779" s="1" t="s">
        <v>77</v>
      </c>
      <c r="N779" s="1" t="s">
        <v>77</v>
      </c>
      <c r="O779" s="1" t="s">
        <v>77</v>
      </c>
      <c r="P779" s="1" t="s">
        <v>77</v>
      </c>
      <c r="Q779" s="1" t="s">
        <v>77</v>
      </c>
      <c r="R779" s="1" t="s">
        <v>77</v>
      </c>
      <c r="S779" s="1" t="s">
        <v>77</v>
      </c>
      <c r="T779" s="1" t="s">
        <v>77</v>
      </c>
      <c r="U779" s="1" t="s">
        <v>77</v>
      </c>
      <c r="V779" s="1" t="s">
        <v>77</v>
      </c>
      <c r="W779" s="1" t="s">
        <v>77</v>
      </c>
      <c r="X779" s="1" t="s">
        <v>77</v>
      </c>
      <c r="Y779" s="1" t="s">
        <v>77</v>
      </c>
      <c r="Z779" s="1" t="s">
        <v>77</v>
      </c>
      <c r="AA779" s="1" t="s">
        <v>77</v>
      </c>
      <c r="AB779" s="1" t="s">
        <v>77</v>
      </c>
      <c r="AC779" s="1" t="s">
        <v>77</v>
      </c>
      <c r="AD779" s="1" t="s">
        <v>77</v>
      </c>
      <c r="AE779" s="1" t="s">
        <v>77</v>
      </c>
      <c r="AF779" s="1" t="s">
        <v>77</v>
      </c>
      <c r="AG779" s="1" t="s">
        <v>77</v>
      </c>
      <c r="AH779" s="1" t="s">
        <v>53</v>
      </c>
      <c r="AI779" s="1" t="s">
        <v>77</v>
      </c>
      <c r="AJ779" s="1" t="s">
        <v>77</v>
      </c>
      <c r="AK779" s="1" t="s">
        <v>77</v>
      </c>
      <c r="AL779" s="1" t="s">
        <v>77</v>
      </c>
      <c r="AM779" s="1" t="s">
        <v>77</v>
      </c>
      <c r="AN779" s="1" t="s">
        <v>77</v>
      </c>
      <c r="AO779" s="1" t="s">
        <v>77</v>
      </c>
      <c r="AP779" s="1" t="s">
        <v>77</v>
      </c>
      <c r="AQ779" s="1" t="s">
        <v>77</v>
      </c>
      <c r="AR779" s="120" t="s">
        <v>77</v>
      </c>
      <c r="AS779" s="21"/>
      <c r="AT779" s="21"/>
      <c r="AU779" s="21"/>
      <c r="AV779" s="21"/>
      <c r="AW779" s="21"/>
      <c r="AX779" s="21"/>
      <c r="AY779" s="21"/>
      <c r="AZ779" s="21"/>
      <c r="BA779" s="21"/>
      <c r="BB779" s="21"/>
      <c r="BC779" s="21"/>
      <c r="BD779" s="21"/>
      <c r="BE779" s="21"/>
      <c r="BF779" s="21"/>
      <c r="BG779" s="21"/>
      <c r="BH779" s="21"/>
      <c r="BI779" s="21"/>
      <c r="BJ779" s="21"/>
      <c r="BK779" s="21"/>
      <c r="BL779" s="21"/>
      <c r="BM779" s="21"/>
      <c r="BN779" s="21"/>
      <c r="BO779" s="21"/>
      <c r="BP779" s="21"/>
      <c r="BQ779" s="21"/>
      <c r="BR779" s="21"/>
      <c r="BS779" s="21"/>
      <c r="BT779" s="21"/>
      <c r="BU779" s="21"/>
      <c r="BV779" s="21"/>
      <c r="BW779" s="21"/>
      <c r="BX779" s="21"/>
      <c r="BY779" s="21"/>
      <c r="BZ779" s="21"/>
      <c r="CA779" s="21"/>
      <c r="CB779" s="21"/>
      <c r="CC779" s="21"/>
      <c r="CD779" s="21"/>
      <c r="CE779" s="21"/>
      <c r="CF779" s="21"/>
      <c r="CG779" s="21"/>
      <c r="CH779" s="21"/>
      <c r="CI779" s="21"/>
      <c r="CJ779" s="21"/>
      <c r="CK779" s="21"/>
      <c r="CL779" s="21"/>
      <c r="CM779" s="21"/>
      <c r="CN779" s="21"/>
      <c r="CO779" s="21"/>
      <c r="CP779" s="21"/>
      <c r="CQ779" s="21"/>
      <c r="CR779" s="21"/>
      <c r="CS779" s="21"/>
      <c r="CT779" s="21"/>
      <c r="CU779" s="21"/>
      <c r="CV779" s="21"/>
      <c r="CW779" s="21"/>
      <c r="CX779" s="21"/>
      <c r="CY779" s="21"/>
      <c r="CZ779" s="21"/>
      <c r="DA779" s="21"/>
      <c r="DB779" s="21"/>
      <c r="DC779" s="21"/>
      <c r="DD779" s="21"/>
      <c r="DE779" s="21"/>
      <c r="DF779" s="21"/>
      <c r="DG779" s="21"/>
      <c r="DH779" s="21"/>
      <c r="DI779" s="21"/>
      <c r="DJ779" s="21"/>
      <c r="DK779" s="21"/>
      <c r="DL779" s="21"/>
      <c r="DM779" s="21"/>
      <c r="DN779" s="21"/>
      <c r="DO779" s="21"/>
      <c r="DP779" s="21"/>
      <c r="DQ779" s="21"/>
      <c r="DR779" s="21"/>
      <c r="DS779" s="21"/>
      <c r="DT779" s="21"/>
      <c r="DU779" s="21"/>
      <c r="DV779" s="21"/>
      <c r="DW779" s="21"/>
      <c r="DX779" s="21"/>
      <c r="DY779" s="21"/>
      <c r="DZ779" s="21"/>
      <c r="EA779" s="21"/>
      <c r="EB779" s="21"/>
      <c r="EC779" s="21"/>
      <c r="ED779" s="21"/>
      <c r="EE779" s="21"/>
      <c r="EF779" s="21"/>
      <c r="EG779" s="21"/>
      <c r="EH779" s="21"/>
      <c r="EI779" s="21"/>
      <c r="EJ779" s="21"/>
      <c r="EK779" s="21"/>
      <c r="EL779" s="21"/>
      <c r="EM779" s="21"/>
      <c r="EN779" s="21"/>
      <c r="EO779" s="21"/>
      <c r="EP779" s="21"/>
      <c r="EQ779" s="21"/>
      <c r="ER779" s="21"/>
      <c r="ES779" s="21"/>
      <c r="ET779" s="21"/>
      <c r="EU779" s="21"/>
      <c r="EV779" s="21"/>
      <c r="EW779" s="21"/>
      <c r="EX779" s="21"/>
      <c r="EY779" s="21"/>
      <c r="EZ779" s="21"/>
      <c r="FA779" s="21"/>
      <c r="FB779" s="21"/>
      <c r="FC779" s="21"/>
      <c r="FD779" s="21"/>
      <c r="FE779" s="21"/>
      <c r="FF779" s="21"/>
      <c r="FG779" s="21"/>
      <c r="FH779" s="21"/>
      <c r="FI779" s="21"/>
      <c r="FJ779" s="21"/>
      <c r="FK779" s="21"/>
      <c r="FL779" s="21"/>
      <c r="FM779" s="21"/>
      <c r="FN779" s="21"/>
      <c r="FO779" s="21"/>
      <c r="FP779" s="21"/>
      <c r="FQ779" s="21"/>
      <c r="FR779" s="21"/>
      <c r="FS779" s="21"/>
      <c r="FT779" s="21"/>
      <c r="FU779" s="21"/>
      <c r="FV779" s="21"/>
      <c r="FW779" s="21"/>
      <c r="FX779" s="21"/>
      <c r="FY779" s="21"/>
      <c r="FZ779" s="21"/>
      <c r="GA779" s="21"/>
      <c r="GB779" s="21"/>
      <c r="GC779" s="21"/>
      <c r="GD779" s="21"/>
      <c r="GE779" s="21"/>
      <c r="GF779" s="21"/>
      <c r="GG779" s="21"/>
      <c r="GH779" s="21"/>
      <c r="GI779" s="21"/>
      <c r="GJ779" s="21"/>
      <c r="GK779" s="21"/>
      <c r="GL779" s="21"/>
      <c r="GM779" s="21"/>
      <c r="GN779" s="21"/>
      <c r="GO779" s="21"/>
      <c r="GP779" s="21"/>
      <c r="GQ779" s="21"/>
      <c r="GR779" s="21"/>
      <c r="GS779" s="21"/>
      <c r="GT779" s="21"/>
      <c r="GU779" s="21"/>
      <c r="GV779" s="21"/>
      <c r="GW779" s="21"/>
      <c r="GX779" s="21"/>
      <c r="GY779" s="21"/>
      <c r="GZ779" s="21"/>
      <c r="HA779" s="21"/>
      <c r="HB779" s="21"/>
      <c r="HC779" s="21"/>
      <c r="HD779" s="21"/>
      <c r="HE779" s="21"/>
      <c r="HF779" s="21"/>
      <c r="HG779" s="21"/>
      <c r="HH779" s="21"/>
      <c r="HI779" s="21"/>
      <c r="HJ779" s="21"/>
      <c r="HK779" s="21"/>
      <c r="HL779" s="21"/>
      <c r="HM779" s="21"/>
      <c r="HN779" s="21"/>
      <c r="HO779" s="21"/>
      <c r="HP779" s="21"/>
      <c r="HQ779" s="21"/>
      <c r="HR779" s="21"/>
      <c r="HS779" s="21"/>
      <c r="HT779" s="21"/>
      <c r="HU779" s="21"/>
      <c r="HV779" s="21"/>
      <c r="HW779" s="21"/>
      <c r="HX779" s="21"/>
      <c r="HY779" s="21"/>
      <c r="HZ779" s="21"/>
      <c r="IA779" s="21"/>
      <c r="IB779" s="21"/>
      <c r="IC779" s="21"/>
      <c r="ID779" s="21"/>
      <c r="IE779" s="21"/>
      <c r="IF779" s="21"/>
      <c r="IG779" s="21"/>
      <c r="IH779" s="21"/>
      <c r="II779" s="21"/>
      <c r="IJ779" s="21"/>
      <c r="IK779" s="21"/>
      <c r="IL779" s="21"/>
      <c r="IM779" s="21"/>
      <c r="IN779" s="21"/>
      <c r="IO779" s="21"/>
      <c r="IP779" s="21"/>
      <c r="IQ779" s="21"/>
      <c r="IR779" s="21"/>
      <c r="IS779" s="21"/>
      <c r="IT779" s="21"/>
      <c r="IU779" s="21"/>
      <c r="IV779" s="21"/>
      <c r="IW779" s="21"/>
      <c r="IX779" s="21"/>
      <c r="IY779" s="21"/>
      <c r="IZ779" s="21"/>
      <c r="JA779" s="21"/>
      <c r="JB779" s="21"/>
      <c r="JC779" s="21"/>
      <c r="JD779" s="21"/>
      <c r="JE779" s="21"/>
      <c r="JF779" s="21"/>
      <c r="JG779" s="21"/>
      <c r="JH779" s="21"/>
      <c r="JI779" s="21"/>
      <c r="JJ779" s="21"/>
      <c r="JK779" s="21"/>
      <c r="JL779" s="21"/>
      <c r="JM779" s="21"/>
      <c r="JN779" s="21"/>
      <c r="JO779" s="21"/>
      <c r="JP779" s="21"/>
      <c r="JQ779" s="21"/>
      <c r="JR779" s="21"/>
      <c r="JS779" s="21"/>
      <c r="JT779" s="21"/>
      <c r="JU779" s="21"/>
      <c r="JV779" s="21"/>
      <c r="JW779" s="21"/>
      <c r="JX779" s="21"/>
      <c r="JY779" s="21"/>
    </row>
    <row r="780" spans="1:285" ht="15.75" customHeight="1">
      <c r="A780" s="4372" t="s">
        <v>118</v>
      </c>
      <c r="B780" s="4397"/>
      <c r="C780" s="1389"/>
      <c r="D780" s="121"/>
      <c r="E780" s="44"/>
      <c r="F780" s="44"/>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c r="AG780" s="44"/>
      <c r="AH780" s="44"/>
      <c r="AI780" s="44"/>
      <c r="AJ780" s="44"/>
      <c r="AK780" s="44"/>
      <c r="AL780" s="44"/>
      <c r="AM780" s="44"/>
      <c r="AN780" s="44"/>
      <c r="AO780" s="44"/>
      <c r="AP780" s="44"/>
      <c r="AQ780" s="44"/>
      <c r="AR780" s="124"/>
      <c r="AS780" s="21"/>
      <c r="AT780" s="21"/>
      <c r="AU780" s="21"/>
      <c r="AV780" s="21"/>
      <c r="AW780" s="21"/>
      <c r="AX780" s="21"/>
      <c r="AY780" s="21"/>
      <c r="AZ780" s="21"/>
      <c r="BA780" s="21"/>
      <c r="BB780" s="21"/>
      <c r="BC780" s="21"/>
      <c r="BD780" s="21"/>
      <c r="BE780" s="21"/>
      <c r="BF780" s="21"/>
      <c r="BG780" s="21"/>
      <c r="BH780" s="21"/>
      <c r="BI780" s="21"/>
      <c r="BJ780" s="21"/>
      <c r="BK780" s="21"/>
      <c r="BL780" s="21"/>
      <c r="BM780" s="21"/>
      <c r="BN780" s="21"/>
      <c r="BO780" s="21"/>
      <c r="BP780" s="21"/>
      <c r="BQ780" s="21"/>
      <c r="BR780" s="21"/>
      <c r="BS780" s="21"/>
      <c r="BT780" s="21"/>
      <c r="BU780" s="21"/>
      <c r="BV780" s="21"/>
      <c r="BW780" s="21"/>
      <c r="BX780" s="21"/>
      <c r="BY780" s="21"/>
      <c r="BZ780" s="21"/>
      <c r="CA780" s="21"/>
      <c r="CB780" s="21"/>
      <c r="CC780" s="21"/>
      <c r="CD780" s="21"/>
      <c r="CE780" s="21"/>
      <c r="CF780" s="21"/>
      <c r="CG780" s="21"/>
      <c r="CH780" s="21"/>
      <c r="CI780" s="21"/>
      <c r="CJ780" s="21"/>
      <c r="CK780" s="21"/>
      <c r="CL780" s="21"/>
      <c r="CM780" s="21"/>
      <c r="CN780" s="21"/>
      <c r="CO780" s="21"/>
      <c r="CP780" s="21"/>
      <c r="CQ780" s="21"/>
      <c r="CR780" s="21"/>
      <c r="CS780" s="21"/>
      <c r="CT780" s="21"/>
      <c r="CU780" s="21"/>
      <c r="CV780" s="21"/>
      <c r="CW780" s="21"/>
      <c r="CX780" s="21"/>
      <c r="CY780" s="21"/>
      <c r="CZ780" s="21"/>
      <c r="DA780" s="21"/>
      <c r="DB780" s="21"/>
      <c r="DC780" s="21"/>
      <c r="DD780" s="21"/>
      <c r="DE780" s="21"/>
      <c r="DF780" s="21"/>
      <c r="DG780" s="21"/>
      <c r="DH780" s="21"/>
      <c r="DI780" s="21"/>
      <c r="DJ780" s="21"/>
      <c r="DK780" s="21"/>
      <c r="DL780" s="21"/>
      <c r="DM780" s="21"/>
      <c r="DN780" s="21"/>
      <c r="DO780" s="21"/>
      <c r="DP780" s="21"/>
      <c r="DQ780" s="21"/>
      <c r="DR780" s="21"/>
      <c r="DS780" s="21"/>
      <c r="DT780" s="21"/>
      <c r="DU780" s="21"/>
      <c r="DV780" s="21"/>
      <c r="DW780" s="21"/>
      <c r="DX780" s="21"/>
      <c r="DY780" s="21"/>
      <c r="DZ780" s="21"/>
      <c r="EA780" s="21"/>
      <c r="EB780" s="21"/>
      <c r="EC780" s="21"/>
      <c r="ED780" s="21"/>
      <c r="EE780" s="21"/>
      <c r="EF780" s="21"/>
      <c r="EG780" s="21"/>
      <c r="EH780" s="21"/>
      <c r="EI780" s="21"/>
      <c r="EJ780" s="21"/>
      <c r="EK780" s="21"/>
      <c r="EL780" s="21"/>
      <c r="EM780" s="21"/>
      <c r="EN780" s="21"/>
      <c r="EO780" s="21"/>
      <c r="EP780" s="21"/>
      <c r="EQ780" s="21"/>
      <c r="ER780" s="21"/>
      <c r="ES780" s="21"/>
      <c r="ET780" s="21"/>
      <c r="EU780" s="21"/>
      <c r="EV780" s="21"/>
      <c r="EW780" s="21"/>
      <c r="EX780" s="21"/>
      <c r="EY780" s="21"/>
      <c r="EZ780" s="21"/>
      <c r="FA780" s="21"/>
      <c r="FB780" s="21"/>
      <c r="FC780" s="21"/>
      <c r="FD780" s="21"/>
      <c r="FE780" s="21"/>
      <c r="FF780" s="21"/>
      <c r="FG780" s="21"/>
      <c r="FH780" s="21"/>
      <c r="FI780" s="21"/>
      <c r="FJ780" s="21"/>
      <c r="FK780" s="21"/>
      <c r="FL780" s="21"/>
      <c r="FM780" s="21"/>
      <c r="FN780" s="21"/>
      <c r="FO780" s="21"/>
      <c r="FP780" s="21"/>
      <c r="FQ780" s="21"/>
      <c r="FR780" s="21"/>
      <c r="FS780" s="21"/>
      <c r="FT780" s="21"/>
      <c r="FU780" s="21"/>
      <c r="FV780" s="21"/>
      <c r="FW780" s="21"/>
      <c r="FX780" s="21"/>
      <c r="FY780" s="21"/>
      <c r="FZ780" s="21"/>
      <c r="GA780" s="21"/>
      <c r="GB780" s="21"/>
      <c r="GC780" s="21"/>
      <c r="GD780" s="21"/>
      <c r="GE780" s="21"/>
      <c r="GF780" s="21"/>
      <c r="GG780" s="21"/>
      <c r="GH780" s="21"/>
      <c r="GI780" s="21"/>
      <c r="GJ780" s="21"/>
      <c r="GK780" s="21"/>
      <c r="GL780" s="21"/>
      <c r="GM780" s="21"/>
      <c r="GN780" s="21"/>
      <c r="GO780" s="21"/>
      <c r="GP780" s="21"/>
      <c r="GQ780" s="21"/>
      <c r="GR780" s="21"/>
      <c r="GS780" s="21"/>
      <c r="GT780" s="21"/>
      <c r="GU780" s="21"/>
      <c r="GV780" s="21"/>
      <c r="GW780" s="21"/>
      <c r="GX780" s="21"/>
      <c r="GY780" s="21"/>
      <c r="GZ780" s="21"/>
      <c r="HA780" s="21"/>
      <c r="HB780" s="21"/>
      <c r="HC780" s="21"/>
      <c r="HD780" s="21"/>
      <c r="HE780" s="21"/>
      <c r="HF780" s="21"/>
      <c r="HG780" s="21"/>
      <c r="HH780" s="21"/>
      <c r="HI780" s="21"/>
      <c r="HJ780" s="21"/>
      <c r="HK780" s="21"/>
      <c r="HL780" s="21"/>
      <c r="HM780" s="21"/>
      <c r="HN780" s="21"/>
      <c r="HO780" s="21"/>
      <c r="HP780" s="21"/>
      <c r="HQ780" s="21"/>
      <c r="HR780" s="21"/>
      <c r="HS780" s="21"/>
      <c r="HT780" s="21"/>
      <c r="HU780" s="21"/>
      <c r="HV780" s="21"/>
      <c r="HW780" s="21"/>
      <c r="HX780" s="21"/>
      <c r="HY780" s="21"/>
      <c r="HZ780" s="21"/>
      <c r="IA780" s="21"/>
      <c r="IB780" s="21"/>
      <c r="IC780" s="21"/>
      <c r="ID780" s="21"/>
      <c r="IE780" s="21"/>
      <c r="IF780" s="21"/>
      <c r="IG780" s="21"/>
      <c r="IH780" s="21"/>
      <c r="II780" s="21"/>
      <c r="IJ780" s="21"/>
      <c r="IK780" s="21"/>
      <c r="IL780" s="21"/>
      <c r="IM780" s="21"/>
      <c r="IN780" s="21"/>
      <c r="IO780" s="21"/>
      <c r="IP780" s="21"/>
      <c r="IQ780" s="21"/>
      <c r="IR780" s="21"/>
      <c r="IS780" s="21"/>
      <c r="IT780" s="21"/>
      <c r="IU780" s="21"/>
      <c r="IV780" s="21"/>
      <c r="IW780" s="21"/>
      <c r="IX780" s="21"/>
      <c r="IY780" s="21"/>
      <c r="IZ780" s="21"/>
      <c r="JA780" s="21"/>
      <c r="JB780" s="21"/>
      <c r="JC780" s="21"/>
      <c r="JD780" s="21"/>
      <c r="JE780" s="21"/>
      <c r="JF780" s="21"/>
      <c r="JG780" s="21"/>
      <c r="JH780" s="21"/>
      <c r="JI780" s="21"/>
      <c r="JJ780" s="21"/>
      <c r="JK780" s="21"/>
      <c r="JL780" s="21"/>
      <c r="JM780" s="21"/>
      <c r="JN780" s="21"/>
      <c r="JO780" s="21"/>
      <c r="JP780" s="21"/>
      <c r="JQ780" s="21"/>
      <c r="JR780" s="21"/>
      <c r="JS780" s="21"/>
      <c r="JT780" s="21"/>
      <c r="JU780" s="21"/>
      <c r="JV780" s="21"/>
      <c r="JW780" s="21"/>
      <c r="JX780" s="21"/>
      <c r="JY780" s="21"/>
    </row>
    <row r="781" spans="1:285" ht="15.75" customHeight="1">
      <c r="A781" s="4329">
        <v>0</v>
      </c>
      <c r="B781" s="5">
        <f>C781/D781</f>
        <v>0.94594594594594594</v>
      </c>
      <c r="C781" s="1">
        <v>35</v>
      </c>
      <c r="D781" s="107">
        <v>37</v>
      </c>
      <c r="E781" s="4" t="s">
        <v>53</v>
      </c>
      <c r="F781" s="1" t="s">
        <v>53</v>
      </c>
      <c r="G781" s="1" t="s">
        <v>53</v>
      </c>
      <c r="H781" s="1" t="s">
        <v>77</v>
      </c>
      <c r="I781" s="1" t="s">
        <v>53</v>
      </c>
      <c r="J781" s="1" t="s">
        <v>53</v>
      </c>
      <c r="K781" s="38" t="s">
        <v>53</v>
      </c>
      <c r="L781" s="1" t="s">
        <v>53</v>
      </c>
      <c r="M781" s="1" t="s">
        <v>77</v>
      </c>
      <c r="N781" s="1" t="s">
        <v>53</v>
      </c>
      <c r="O781" s="1" t="s">
        <v>53</v>
      </c>
      <c r="P781" s="1" t="s">
        <v>53</v>
      </c>
      <c r="Q781" s="1" t="s">
        <v>53</v>
      </c>
      <c r="R781" s="1" t="s">
        <v>53</v>
      </c>
      <c r="S781" s="1" t="s">
        <v>77</v>
      </c>
      <c r="T781" s="1" t="s">
        <v>53</v>
      </c>
      <c r="U781" s="1" t="s">
        <v>53</v>
      </c>
      <c r="V781" s="1" t="s">
        <v>77</v>
      </c>
      <c r="W781" s="1" t="s">
        <v>53</v>
      </c>
      <c r="X781" s="1" t="s">
        <v>53</v>
      </c>
      <c r="Y781" s="1" t="s">
        <v>53</v>
      </c>
      <c r="Z781" s="1" t="s">
        <v>53</v>
      </c>
      <c r="AA781" s="1" t="s">
        <v>53</v>
      </c>
      <c r="AB781" s="1" t="s">
        <v>53</v>
      </c>
      <c r="AC781" s="1" t="s">
        <v>53</v>
      </c>
      <c r="AD781" s="1" t="s">
        <v>77</v>
      </c>
      <c r="AE781" s="1" t="s">
        <v>77</v>
      </c>
      <c r="AF781" s="1" t="s">
        <v>53</v>
      </c>
      <c r="AG781" s="1" t="s">
        <v>53</v>
      </c>
      <c r="AH781" s="1" t="s">
        <v>53</v>
      </c>
      <c r="AI781" s="1" t="s">
        <v>53</v>
      </c>
      <c r="AJ781" s="1" t="s">
        <v>53</v>
      </c>
      <c r="AK781" s="1" t="s">
        <v>53</v>
      </c>
      <c r="AL781" s="1" t="s">
        <v>53</v>
      </c>
      <c r="AM781" s="1" t="s">
        <v>53</v>
      </c>
      <c r="AN781" s="1" t="s">
        <v>53</v>
      </c>
      <c r="AO781" s="1" t="s">
        <v>53</v>
      </c>
      <c r="AP781" s="1" t="s">
        <v>53</v>
      </c>
      <c r="AQ781" s="1" t="s">
        <v>53</v>
      </c>
      <c r="AR781" s="120" t="s">
        <v>53</v>
      </c>
      <c r="AS781" s="21"/>
      <c r="AT781" s="21"/>
      <c r="AU781" s="21"/>
      <c r="AV781" s="21"/>
      <c r="AW781" s="21"/>
      <c r="AX781" s="21"/>
      <c r="AY781" s="21"/>
      <c r="AZ781" s="21"/>
      <c r="BA781" s="21"/>
      <c r="BB781" s="21"/>
      <c r="BC781" s="21"/>
      <c r="BD781" s="21"/>
      <c r="BE781" s="21"/>
      <c r="BF781" s="21"/>
      <c r="BG781" s="21"/>
      <c r="BH781" s="21"/>
      <c r="BI781" s="21"/>
      <c r="BJ781" s="21"/>
      <c r="BK781" s="21"/>
      <c r="BL781" s="21"/>
      <c r="BM781" s="21"/>
      <c r="BN781" s="21"/>
      <c r="BO781" s="21"/>
      <c r="BP781" s="21"/>
      <c r="BQ781" s="21"/>
      <c r="BR781" s="21"/>
      <c r="BS781" s="21"/>
      <c r="BT781" s="21"/>
      <c r="BU781" s="21"/>
      <c r="BV781" s="21"/>
      <c r="BW781" s="21"/>
      <c r="BX781" s="21"/>
      <c r="BY781" s="21"/>
      <c r="BZ781" s="21"/>
      <c r="CA781" s="21"/>
      <c r="CB781" s="21"/>
      <c r="CC781" s="21"/>
      <c r="CD781" s="21"/>
      <c r="CE781" s="21"/>
      <c r="CF781" s="21"/>
      <c r="CG781" s="21"/>
      <c r="CH781" s="21"/>
      <c r="CI781" s="21"/>
      <c r="CJ781" s="21"/>
      <c r="CK781" s="21"/>
      <c r="CL781" s="21"/>
      <c r="CM781" s="21"/>
      <c r="CN781" s="21"/>
      <c r="CO781" s="21"/>
      <c r="CP781" s="21"/>
      <c r="CQ781" s="21"/>
      <c r="CR781" s="21"/>
      <c r="CS781" s="21"/>
      <c r="CT781" s="21"/>
      <c r="CU781" s="21"/>
      <c r="CV781" s="21"/>
      <c r="CW781" s="21"/>
      <c r="CX781" s="21"/>
      <c r="CY781" s="21"/>
      <c r="CZ781" s="21"/>
      <c r="DA781" s="21"/>
      <c r="DB781" s="21"/>
      <c r="DC781" s="21"/>
      <c r="DD781" s="21"/>
      <c r="DE781" s="21"/>
      <c r="DF781" s="21"/>
      <c r="DG781" s="21"/>
      <c r="DH781" s="21"/>
      <c r="DI781" s="21"/>
      <c r="DJ781" s="21"/>
      <c r="DK781" s="21"/>
      <c r="DL781" s="21"/>
      <c r="DM781" s="21"/>
      <c r="DN781" s="21"/>
      <c r="DO781" s="21"/>
      <c r="DP781" s="21"/>
      <c r="DQ781" s="21"/>
      <c r="DR781" s="21"/>
      <c r="DS781" s="21"/>
      <c r="DT781" s="21"/>
      <c r="DU781" s="21"/>
      <c r="DV781" s="21"/>
      <c r="DW781" s="21"/>
      <c r="DX781" s="21"/>
      <c r="DY781" s="21"/>
      <c r="DZ781" s="21"/>
      <c r="EA781" s="21"/>
      <c r="EB781" s="21"/>
      <c r="EC781" s="21"/>
      <c r="ED781" s="21"/>
      <c r="EE781" s="21"/>
      <c r="EF781" s="21"/>
      <c r="EG781" s="21"/>
      <c r="EH781" s="21"/>
      <c r="EI781" s="21"/>
      <c r="EJ781" s="21"/>
      <c r="EK781" s="21"/>
      <c r="EL781" s="21"/>
      <c r="EM781" s="21"/>
      <c r="EN781" s="21"/>
      <c r="EO781" s="21"/>
      <c r="EP781" s="21"/>
      <c r="EQ781" s="21"/>
      <c r="ER781" s="21"/>
      <c r="ES781" s="21"/>
      <c r="ET781" s="21"/>
      <c r="EU781" s="21"/>
      <c r="EV781" s="21"/>
      <c r="EW781" s="21"/>
      <c r="EX781" s="21"/>
      <c r="EY781" s="21"/>
      <c r="EZ781" s="21"/>
      <c r="FA781" s="21"/>
      <c r="FB781" s="21"/>
      <c r="FC781" s="21"/>
      <c r="FD781" s="21"/>
      <c r="FE781" s="21"/>
      <c r="FF781" s="21"/>
      <c r="FG781" s="21"/>
      <c r="FH781" s="21"/>
      <c r="FI781" s="21"/>
      <c r="FJ781" s="21"/>
      <c r="FK781" s="21"/>
      <c r="FL781" s="21"/>
      <c r="FM781" s="21"/>
      <c r="FN781" s="21"/>
      <c r="FO781" s="21"/>
      <c r="FP781" s="21"/>
      <c r="FQ781" s="21"/>
      <c r="FR781" s="21"/>
      <c r="FS781" s="21"/>
      <c r="FT781" s="21"/>
      <c r="FU781" s="21"/>
      <c r="FV781" s="21"/>
      <c r="FW781" s="21"/>
      <c r="FX781" s="21"/>
      <c r="FY781" s="21"/>
      <c r="FZ781" s="21"/>
      <c r="GA781" s="21"/>
      <c r="GB781" s="21"/>
      <c r="GC781" s="21"/>
      <c r="GD781" s="21"/>
      <c r="GE781" s="21"/>
      <c r="GF781" s="21"/>
      <c r="GG781" s="21"/>
      <c r="GH781" s="21"/>
      <c r="GI781" s="21"/>
      <c r="GJ781" s="21"/>
      <c r="GK781" s="21"/>
      <c r="GL781" s="21"/>
      <c r="GM781" s="21"/>
      <c r="GN781" s="21"/>
      <c r="GO781" s="21"/>
      <c r="GP781" s="21"/>
      <c r="GQ781" s="21"/>
      <c r="GR781" s="21"/>
      <c r="GS781" s="21"/>
      <c r="GT781" s="21"/>
      <c r="GU781" s="21"/>
      <c r="GV781" s="21"/>
      <c r="GW781" s="21"/>
      <c r="GX781" s="21"/>
      <c r="GY781" s="21"/>
      <c r="GZ781" s="21"/>
      <c r="HA781" s="21"/>
      <c r="HB781" s="21"/>
      <c r="HC781" s="21"/>
      <c r="HD781" s="21"/>
      <c r="HE781" s="21"/>
      <c r="HF781" s="21"/>
      <c r="HG781" s="21"/>
      <c r="HH781" s="21"/>
      <c r="HI781" s="21"/>
      <c r="HJ781" s="21"/>
      <c r="HK781" s="21"/>
      <c r="HL781" s="21"/>
      <c r="HM781" s="21"/>
      <c r="HN781" s="21"/>
      <c r="HO781" s="21"/>
      <c r="HP781" s="21"/>
      <c r="HQ781" s="21"/>
      <c r="HR781" s="21"/>
      <c r="HS781" s="21"/>
      <c r="HT781" s="21"/>
      <c r="HU781" s="21"/>
      <c r="HV781" s="21"/>
      <c r="HW781" s="21"/>
      <c r="HX781" s="21"/>
      <c r="HY781" s="21"/>
      <c r="HZ781" s="21"/>
      <c r="IA781" s="21"/>
      <c r="IB781" s="21"/>
      <c r="IC781" s="21"/>
      <c r="ID781" s="21"/>
      <c r="IE781" s="21"/>
      <c r="IF781" s="21"/>
      <c r="IG781" s="21"/>
      <c r="IH781" s="21"/>
      <c r="II781" s="21"/>
      <c r="IJ781" s="21"/>
      <c r="IK781" s="21"/>
      <c r="IL781" s="21"/>
      <c r="IM781" s="21"/>
      <c r="IN781" s="21"/>
      <c r="IO781" s="21"/>
      <c r="IP781" s="21"/>
      <c r="IQ781" s="21"/>
      <c r="IR781" s="21"/>
      <c r="IS781" s="21"/>
      <c r="IT781" s="21"/>
      <c r="IU781" s="21"/>
      <c r="IV781" s="21"/>
      <c r="IW781" s="21"/>
      <c r="IX781" s="21"/>
      <c r="IY781" s="21"/>
      <c r="IZ781" s="21"/>
      <c r="JA781" s="21"/>
      <c r="JB781" s="21"/>
      <c r="JC781" s="21"/>
      <c r="JD781" s="21"/>
      <c r="JE781" s="21"/>
      <c r="JF781" s="21"/>
      <c r="JG781" s="21"/>
      <c r="JH781" s="21"/>
      <c r="JI781" s="21"/>
      <c r="JJ781" s="21"/>
      <c r="JK781" s="21"/>
      <c r="JL781" s="21"/>
      <c r="JM781" s="21"/>
      <c r="JN781" s="21"/>
      <c r="JO781" s="21"/>
      <c r="JP781" s="21"/>
      <c r="JQ781" s="21"/>
      <c r="JR781" s="21"/>
      <c r="JS781" s="21"/>
      <c r="JT781" s="21"/>
      <c r="JU781" s="21"/>
      <c r="JV781" s="21"/>
      <c r="JW781" s="21"/>
      <c r="JX781" s="21"/>
      <c r="JY781" s="21"/>
    </row>
    <row r="782" spans="1:285" ht="15.75" customHeight="1">
      <c r="A782" s="4329">
        <v>1</v>
      </c>
      <c r="B782" s="5">
        <f>C782/D782</f>
        <v>2.7027027027027029E-2</v>
      </c>
      <c r="C782" s="1">
        <v>1</v>
      </c>
      <c r="D782" s="107">
        <v>37</v>
      </c>
      <c r="E782" s="4" t="s">
        <v>77</v>
      </c>
      <c r="F782" s="1" t="s">
        <v>77</v>
      </c>
      <c r="G782" s="1" t="s">
        <v>77</v>
      </c>
      <c r="H782" s="1" t="s">
        <v>77</v>
      </c>
      <c r="I782" s="1" t="s">
        <v>77</v>
      </c>
      <c r="J782" s="1" t="s">
        <v>77</v>
      </c>
      <c r="K782" s="38" t="s">
        <v>77</v>
      </c>
      <c r="L782" s="1" t="s">
        <v>77</v>
      </c>
      <c r="M782" s="1" t="s">
        <v>77</v>
      </c>
      <c r="N782" s="1" t="s">
        <v>77</v>
      </c>
      <c r="O782" s="1" t="s">
        <v>77</v>
      </c>
      <c r="P782" s="1" t="s">
        <v>77</v>
      </c>
      <c r="Q782" s="1" t="s">
        <v>77</v>
      </c>
      <c r="R782" s="1" t="s">
        <v>77</v>
      </c>
      <c r="S782" s="1" t="s">
        <v>77</v>
      </c>
      <c r="T782" s="1" t="s">
        <v>77</v>
      </c>
      <c r="U782" s="1" t="s">
        <v>77</v>
      </c>
      <c r="V782" s="1" t="s">
        <v>77</v>
      </c>
      <c r="W782" s="1" t="s">
        <v>77</v>
      </c>
      <c r="X782" s="1" t="s">
        <v>77</v>
      </c>
      <c r="Y782" s="1" t="s">
        <v>77</v>
      </c>
      <c r="Z782" s="1" t="s">
        <v>77</v>
      </c>
      <c r="AA782" s="1" t="s">
        <v>77</v>
      </c>
      <c r="AB782" s="1" t="s">
        <v>77</v>
      </c>
      <c r="AC782" s="1" t="s">
        <v>77</v>
      </c>
      <c r="AD782" s="1" t="s">
        <v>53</v>
      </c>
      <c r="AE782" s="1" t="s">
        <v>77</v>
      </c>
      <c r="AF782" s="1" t="s">
        <v>77</v>
      </c>
      <c r="AG782" s="1" t="s">
        <v>77</v>
      </c>
      <c r="AH782" s="1" t="s">
        <v>77</v>
      </c>
      <c r="AI782" s="1" t="s">
        <v>77</v>
      </c>
      <c r="AJ782" s="1" t="s">
        <v>77</v>
      </c>
      <c r="AK782" s="1" t="s">
        <v>77</v>
      </c>
      <c r="AL782" s="1" t="s">
        <v>77</v>
      </c>
      <c r="AM782" s="1" t="s">
        <v>77</v>
      </c>
      <c r="AN782" s="1" t="s">
        <v>77</v>
      </c>
      <c r="AO782" s="1" t="s">
        <v>77</v>
      </c>
      <c r="AP782" s="1" t="s">
        <v>77</v>
      </c>
      <c r="AQ782" s="1" t="s">
        <v>77</v>
      </c>
      <c r="AR782" s="120" t="s">
        <v>77</v>
      </c>
      <c r="AS782" s="21"/>
      <c r="AT782" s="21"/>
      <c r="AU782" s="21"/>
      <c r="AV782" s="21"/>
      <c r="AW782" s="21"/>
      <c r="AX782" s="21"/>
      <c r="AY782" s="21"/>
      <c r="AZ782" s="21"/>
      <c r="BA782" s="21"/>
      <c r="BB782" s="21"/>
      <c r="BC782" s="21"/>
      <c r="BD782" s="21"/>
      <c r="BE782" s="21"/>
      <c r="BF782" s="21"/>
      <c r="BG782" s="21"/>
      <c r="BH782" s="21"/>
      <c r="BI782" s="21"/>
      <c r="BJ782" s="21"/>
      <c r="BK782" s="21"/>
      <c r="BL782" s="21"/>
      <c r="BM782" s="21"/>
      <c r="BN782" s="21"/>
      <c r="BO782" s="21"/>
      <c r="BP782" s="21"/>
      <c r="BQ782" s="21"/>
      <c r="BR782" s="21"/>
      <c r="BS782" s="21"/>
      <c r="BT782" s="21"/>
      <c r="BU782" s="21"/>
      <c r="BV782" s="21"/>
      <c r="BW782" s="21"/>
      <c r="BX782" s="21"/>
      <c r="BY782" s="21"/>
      <c r="BZ782" s="21"/>
      <c r="CA782" s="21"/>
      <c r="CB782" s="21"/>
      <c r="CC782" s="21"/>
      <c r="CD782" s="21"/>
      <c r="CE782" s="21"/>
      <c r="CF782" s="21"/>
      <c r="CG782" s="21"/>
      <c r="CH782" s="21"/>
      <c r="CI782" s="21"/>
      <c r="CJ782" s="21"/>
      <c r="CK782" s="21"/>
      <c r="CL782" s="21"/>
      <c r="CM782" s="21"/>
      <c r="CN782" s="21"/>
      <c r="CO782" s="21"/>
      <c r="CP782" s="21"/>
      <c r="CQ782" s="21"/>
      <c r="CR782" s="21"/>
      <c r="CS782" s="21"/>
      <c r="CT782" s="21"/>
      <c r="CU782" s="21"/>
      <c r="CV782" s="21"/>
      <c r="CW782" s="21"/>
      <c r="CX782" s="21"/>
      <c r="CY782" s="21"/>
      <c r="CZ782" s="21"/>
      <c r="DA782" s="21"/>
      <c r="DB782" s="21"/>
      <c r="DC782" s="21"/>
      <c r="DD782" s="21"/>
      <c r="DE782" s="21"/>
      <c r="DF782" s="21"/>
      <c r="DG782" s="21"/>
      <c r="DH782" s="21"/>
      <c r="DI782" s="21"/>
      <c r="DJ782" s="21"/>
      <c r="DK782" s="21"/>
      <c r="DL782" s="21"/>
      <c r="DM782" s="21"/>
      <c r="DN782" s="21"/>
      <c r="DO782" s="21"/>
      <c r="DP782" s="21"/>
      <c r="DQ782" s="21"/>
      <c r="DR782" s="21"/>
      <c r="DS782" s="21"/>
      <c r="DT782" s="21"/>
      <c r="DU782" s="21"/>
      <c r="DV782" s="21"/>
      <c r="DW782" s="21"/>
      <c r="DX782" s="21"/>
      <c r="DY782" s="21"/>
      <c r="DZ782" s="21"/>
      <c r="EA782" s="21"/>
      <c r="EB782" s="21"/>
      <c r="EC782" s="21"/>
      <c r="ED782" s="21"/>
      <c r="EE782" s="21"/>
      <c r="EF782" s="21"/>
      <c r="EG782" s="21"/>
      <c r="EH782" s="21"/>
      <c r="EI782" s="21"/>
      <c r="EJ782" s="21"/>
      <c r="EK782" s="21"/>
      <c r="EL782" s="21"/>
      <c r="EM782" s="21"/>
      <c r="EN782" s="21"/>
      <c r="EO782" s="21"/>
      <c r="EP782" s="21"/>
      <c r="EQ782" s="21"/>
      <c r="ER782" s="21"/>
      <c r="ES782" s="21"/>
      <c r="ET782" s="21"/>
      <c r="EU782" s="21"/>
      <c r="EV782" s="21"/>
      <c r="EW782" s="21"/>
      <c r="EX782" s="21"/>
      <c r="EY782" s="21"/>
      <c r="EZ782" s="21"/>
      <c r="FA782" s="21"/>
      <c r="FB782" s="21"/>
      <c r="FC782" s="21"/>
      <c r="FD782" s="21"/>
      <c r="FE782" s="21"/>
      <c r="FF782" s="21"/>
      <c r="FG782" s="21"/>
      <c r="FH782" s="21"/>
      <c r="FI782" s="21"/>
      <c r="FJ782" s="21"/>
      <c r="FK782" s="21"/>
      <c r="FL782" s="21"/>
      <c r="FM782" s="21"/>
      <c r="FN782" s="21"/>
      <c r="FO782" s="21"/>
      <c r="FP782" s="21"/>
      <c r="FQ782" s="21"/>
      <c r="FR782" s="21"/>
      <c r="FS782" s="21"/>
      <c r="FT782" s="21"/>
      <c r="FU782" s="21"/>
      <c r="FV782" s="21"/>
      <c r="FW782" s="21"/>
      <c r="FX782" s="21"/>
      <c r="FY782" s="21"/>
      <c r="FZ782" s="21"/>
      <c r="GA782" s="21"/>
      <c r="GB782" s="21"/>
      <c r="GC782" s="21"/>
      <c r="GD782" s="21"/>
      <c r="GE782" s="21"/>
      <c r="GF782" s="21"/>
      <c r="GG782" s="21"/>
      <c r="GH782" s="21"/>
      <c r="GI782" s="21"/>
      <c r="GJ782" s="21"/>
      <c r="GK782" s="21"/>
      <c r="GL782" s="21"/>
      <c r="GM782" s="21"/>
      <c r="GN782" s="21"/>
      <c r="GO782" s="21"/>
      <c r="GP782" s="21"/>
      <c r="GQ782" s="21"/>
      <c r="GR782" s="21"/>
      <c r="GS782" s="21"/>
      <c r="GT782" s="21"/>
      <c r="GU782" s="21"/>
      <c r="GV782" s="21"/>
      <c r="GW782" s="21"/>
      <c r="GX782" s="21"/>
      <c r="GY782" s="21"/>
      <c r="GZ782" s="21"/>
      <c r="HA782" s="21"/>
      <c r="HB782" s="21"/>
      <c r="HC782" s="21"/>
      <c r="HD782" s="21"/>
      <c r="HE782" s="21"/>
      <c r="HF782" s="21"/>
      <c r="HG782" s="21"/>
      <c r="HH782" s="21"/>
      <c r="HI782" s="21"/>
      <c r="HJ782" s="21"/>
      <c r="HK782" s="21"/>
      <c r="HL782" s="21"/>
      <c r="HM782" s="21"/>
      <c r="HN782" s="21"/>
      <c r="HO782" s="21"/>
      <c r="HP782" s="21"/>
      <c r="HQ782" s="21"/>
      <c r="HR782" s="21"/>
      <c r="HS782" s="21"/>
      <c r="HT782" s="21"/>
      <c r="HU782" s="21"/>
      <c r="HV782" s="21"/>
      <c r="HW782" s="21"/>
      <c r="HX782" s="21"/>
      <c r="HY782" s="21"/>
      <c r="HZ782" s="21"/>
      <c r="IA782" s="21"/>
      <c r="IB782" s="21"/>
      <c r="IC782" s="21"/>
      <c r="ID782" s="21"/>
      <c r="IE782" s="21"/>
      <c r="IF782" s="21"/>
      <c r="IG782" s="21"/>
      <c r="IH782" s="21"/>
      <c r="II782" s="21"/>
      <c r="IJ782" s="21"/>
      <c r="IK782" s="21"/>
      <c r="IL782" s="21"/>
      <c r="IM782" s="21"/>
      <c r="IN782" s="21"/>
      <c r="IO782" s="21"/>
      <c r="IP782" s="21"/>
      <c r="IQ782" s="21"/>
      <c r="IR782" s="21"/>
      <c r="IS782" s="21"/>
      <c r="IT782" s="21"/>
      <c r="IU782" s="21"/>
      <c r="IV782" s="21"/>
      <c r="IW782" s="21"/>
      <c r="IX782" s="21"/>
      <c r="IY782" s="21"/>
      <c r="IZ782" s="21"/>
      <c r="JA782" s="21"/>
      <c r="JB782" s="21"/>
      <c r="JC782" s="21"/>
      <c r="JD782" s="21"/>
      <c r="JE782" s="21"/>
      <c r="JF782" s="21"/>
      <c r="JG782" s="21"/>
      <c r="JH782" s="21"/>
      <c r="JI782" s="21"/>
      <c r="JJ782" s="21"/>
      <c r="JK782" s="21"/>
      <c r="JL782" s="21"/>
      <c r="JM782" s="21"/>
      <c r="JN782" s="21"/>
      <c r="JO782" s="21"/>
      <c r="JP782" s="21"/>
      <c r="JQ782" s="21"/>
      <c r="JR782" s="21"/>
      <c r="JS782" s="21"/>
      <c r="JT782" s="21"/>
      <c r="JU782" s="21"/>
      <c r="JV782" s="21"/>
      <c r="JW782" s="21"/>
      <c r="JX782" s="21"/>
      <c r="JY782" s="21"/>
    </row>
    <row r="783" spans="1:285" ht="15.75" customHeight="1">
      <c r="A783" s="4329" t="s">
        <v>350</v>
      </c>
      <c r="B783" s="5">
        <f>C783/D783</f>
        <v>2.7027027027027029E-2</v>
      </c>
      <c r="C783" s="1">
        <v>1</v>
      </c>
      <c r="D783" s="107">
        <v>37</v>
      </c>
      <c r="E783" s="4" t="s">
        <v>77</v>
      </c>
      <c r="F783" s="1" t="s">
        <v>77</v>
      </c>
      <c r="G783" s="1" t="s">
        <v>77</v>
      </c>
      <c r="H783" s="1" t="s">
        <v>77</v>
      </c>
      <c r="I783" s="1" t="s">
        <v>77</v>
      </c>
      <c r="J783" s="1" t="s">
        <v>77</v>
      </c>
      <c r="K783" s="38" t="s">
        <v>77</v>
      </c>
      <c r="L783" s="1" t="s">
        <v>77</v>
      </c>
      <c r="M783" s="1" t="s">
        <v>77</v>
      </c>
      <c r="N783" s="1" t="s">
        <v>77</v>
      </c>
      <c r="O783" s="1" t="s">
        <v>77</v>
      </c>
      <c r="P783" s="1" t="s">
        <v>77</v>
      </c>
      <c r="Q783" s="1" t="s">
        <v>77</v>
      </c>
      <c r="R783" s="1" t="s">
        <v>77</v>
      </c>
      <c r="S783" s="1" t="s">
        <v>77</v>
      </c>
      <c r="T783" s="1" t="s">
        <v>77</v>
      </c>
      <c r="U783" s="1" t="s">
        <v>77</v>
      </c>
      <c r="V783" s="1" t="s">
        <v>77</v>
      </c>
      <c r="W783" s="1" t="s">
        <v>77</v>
      </c>
      <c r="X783" s="1" t="s">
        <v>77</v>
      </c>
      <c r="Y783" s="1" t="s">
        <v>77</v>
      </c>
      <c r="Z783" s="1" t="s">
        <v>77</v>
      </c>
      <c r="AA783" s="1" t="s">
        <v>77</v>
      </c>
      <c r="AB783" s="1" t="s">
        <v>77</v>
      </c>
      <c r="AC783" s="1" t="s">
        <v>77</v>
      </c>
      <c r="AD783" s="1" t="s">
        <v>77</v>
      </c>
      <c r="AE783" s="1" t="s">
        <v>77</v>
      </c>
      <c r="AF783" s="1" t="s">
        <v>77</v>
      </c>
      <c r="AG783" s="1" t="s">
        <v>77</v>
      </c>
      <c r="AH783" s="1" t="s">
        <v>77</v>
      </c>
      <c r="AI783" s="1" t="s">
        <v>77</v>
      </c>
      <c r="AJ783" s="1" t="s">
        <v>77</v>
      </c>
      <c r="AK783" s="1" t="s">
        <v>77</v>
      </c>
      <c r="AL783" s="1" t="s">
        <v>77</v>
      </c>
      <c r="AM783" s="1" t="s">
        <v>77</v>
      </c>
      <c r="AN783" s="1" t="s">
        <v>77</v>
      </c>
      <c r="AO783" s="1" t="s">
        <v>77</v>
      </c>
      <c r="AP783" s="1" t="s">
        <v>77</v>
      </c>
      <c r="AQ783" s="1" t="s">
        <v>77</v>
      </c>
      <c r="AR783" s="120" t="s">
        <v>77</v>
      </c>
      <c r="AS783" s="21"/>
      <c r="AT783" s="21"/>
      <c r="AU783" s="21"/>
      <c r="AV783" s="21"/>
      <c r="AW783" s="21"/>
      <c r="AX783" s="21"/>
      <c r="AY783" s="21"/>
      <c r="AZ783" s="21"/>
      <c r="BA783" s="21"/>
      <c r="BB783" s="21"/>
      <c r="BC783" s="21"/>
      <c r="BD783" s="21"/>
      <c r="BE783" s="21"/>
      <c r="BF783" s="21"/>
      <c r="BG783" s="21"/>
      <c r="BH783" s="21"/>
      <c r="BI783" s="21"/>
      <c r="BJ783" s="21"/>
      <c r="BK783" s="21"/>
      <c r="BL783" s="21"/>
      <c r="BM783" s="21"/>
      <c r="BN783" s="21"/>
      <c r="BO783" s="21"/>
      <c r="BP783" s="21"/>
      <c r="BQ783" s="21"/>
      <c r="BR783" s="21"/>
      <c r="BS783" s="21"/>
      <c r="BT783" s="21"/>
      <c r="BU783" s="21"/>
      <c r="BV783" s="21"/>
      <c r="BW783" s="21"/>
      <c r="BX783" s="21"/>
      <c r="BY783" s="21"/>
      <c r="BZ783" s="21"/>
      <c r="CA783" s="21"/>
      <c r="CB783" s="21"/>
      <c r="CC783" s="21"/>
      <c r="CD783" s="21"/>
      <c r="CE783" s="21"/>
      <c r="CF783" s="21"/>
      <c r="CG783" s="21"/>
      <c r="CH783" s="21"/>
      <c r="CI783" s="21"/>
      <c r="CJ783" s="21"/>
      <c r="CK783" s="21"/>
      <c r="CL783" s="21"/>
      <c r="CM783" s="21"/>
      <c r="CN783" s="21"/>
      <c r="CO783" s="21"/>
      <c r="CP783" s="21"/>
      <c r="CQ783" s="21"/>
      <c r="CR783" s="21"/>
      <c r="CS783" s="21"/>
      <c r="CT783" s="21"/>
      <c r="CU783" s="21"/>
      <c r="CV783" s="21"/>
      <c r="CW783" s="21"/>
      <c r="CX783" s="21"/>
      <c r="CY783" s="21"/>
      <c r="CZ783" s="21"/>
      <c r="DA783" s="21"/>
      <c r="DB783" s="21"/>
      <c r="DC783" s="21"/>
      <c r="DD783" s="21"/>
      <c r="DE783" s="21"/>
      <c r="DF783" s="21"/>
      <c r="DG783" s="21"/>
      <c r="DH783" s="21"/>
      <c r="DI783" s="21"/>
      <c r="DJ783" s="21"/>
      <c r="DK783" s="21"/>
      <c r="DL783" s="21"/>
      <c r="DM783" s="21"/>
      <c r="DN783" s="21"/>
      <c r="DO783" s="21"/>
      <c r="DP783" s="21"/>
      <c r="DQ783" s="21"/>
      <c r="DR783" s="21"/>
      <c r="DS783" s="21"/>
      <c r="DT783" s="21"/>
      <c r="DU783" s="21"/>
      <c r="DV783" s="21"/>
      <c r="DW783" s="21"/>
      <c r="DX783" s="21"/>
      <c r="DY783" s="21"/>
      <c r="DZ783" s="21"/>
      <c r="EA783" s="21"/>
      <c r="EB783" s="21"/>
      <c r="EC783" s="21"/>
      <c r="ED783" s="21"/>
      <c r="EE783" s="21"/>
      <c r="EF783" s="21"/>
      <c r="EG783" s="21"/>
      <c r="EH783" s="21"/>
      <c r="EI783" s="21"/>
      <c r="EJ783" s="21"/>
      <c r="EK783" s="21"/>
      <c r="EL783" s="21"/>
      <c r="EM783" s="21"/>
      <c r="EN783" s="21"/>
      <c r="EO783" s="21"/>
      <c r="EP783" s="21"/>
      <c r="EQ783" s="21"/>
      <c r="ER783" s="21"/>
      <c r="ES783" s="21"/>
      <c r="ET783" s="21"/>
      <c r="EU783" s="21"/>
      <c r="EV783" s="21"/>
      <c r="EW783" s="21"/>
      <c r="EX783" s="21"/>
      <c r="EY783" s="21"/>
      <c r="EZ783" s="21"/>
      <c r="FA783" s="21"/>
      <c r="FB783" s="21"/>
      <c r="FC783" s="21"/>
      <c r="FD783" s="21"/>
      <c r="FE783" s="21"/>
      <c r="FF783" s="21"/>
      <c r="FG783" s="21"/>
      <c r="FH783" s="21"/>
      <c r="FI783" s="21"/>
      <c r="FJ783" s="21"/>
      <c r="FK783" s="21"/>
      <c r="FL783" s="21"/>
      <c r="FM783" s="21"/>
      <c r="FN783" s="21"/>
      <c r="FO783" s="21"/>
      <c r="FP783" s="21"/>
      <c r="FQ783" s="21"/>
      <c r="FR783" s="21"/>
      <c r="FS783" s="21"/>
      <c r="FT783" s="21"/>
      <c r="FU783" s="21"/>
      <c r="FV783" s="21"/>
      <c r="FW783" s="21"/>
      <c r="FX783" s="21"/>
      <c r="FY783" s="21"/>
      <c r="FZ783" s="21"/>
      <c r="GA783" s="21"/>
      <c r="GB783" s="21"/>
      <c r="GC783" s="21"/>
      <c r="GD783" s="21"/>
      <c r="GE783" s="21"/>
      <c r="GF783" s="21"/>
      <c r="GG783" s="21"/>
      <c r="GH783" s="21"/>
      <c r="GI783" s="21"/>
      <c r="GJ783" s="21"/>
      <c r="GK783" s="21"/>
      <c r="GL783" s="21"/>
      <c r="GM783" s="21"/>
      <c r="GN783" s="21"/>
      <c r="GO783" s="21"/>
      <c r="GP783" s="21"/>
      <c r="GQ783" s="21"/>
      <c r="GR783" s="21"/>
      <c r="GS783" s="21"/>
      <c r="GT783" s="21"/>
      <c r="GU783" s="21"/>
      <c r="GV783" s="21"/>
      <c r="GW783" s="21"/>
      <c r="GX783" s="21"/>
      <c r="GY783" s="21"/>
      <c r="GZ783" s="21"/>
      <c r="HA783" s="21"/>
      <c r="HB783" s="21"/>
      <c r="HC783" s="21"/>
      <c r="HD783" s="21"/>
      <c r="HE783" s="21"/>
      <c r="HF783" s="21"/>
      <c r="HG783" s="21"/>
      <c r="HH783" s="21"/>
      <c r="HI783" s="21"/>
      <c r="HJ783" s="21"/>
      <c r="HK783" s="21"/>
      <c r="HL783" s="21"/>
      <c r="HM783" s="21"/>
      <c r="HN783" s="21"/>
      <c r="HO783" s="21"/>
      <c r="HP783" s="21"/>
      <c r="HQ783" s="21"/>
      <c r="HR783" s="21"/>
      <c r="HS783" s="21"/>
      <c r="HT783" s="21"/>
      <c r="HU783" s="21"/>
      <c r="HV783" s="21"/>
      <c r="HW783" s="21"/>
      <c r="HX783" s="21"/>
      <c r="HY783" s="21"/>
      <c r="HZ783" s="21"/>
      <c r="IA783" s="21"/>
      <c r="IB783" s="21"/>
      <c r="IC783" s="21"/>
      <c r="ID783" s="21"/>
      <c r="IE783" s="21"/>
      <c r="IF783" s="21"/>
      <c r="IG783" s="21"/>
      <c r="IH783" s="21"/>
      <c r="II783" s="21"/>
      <c r="IJ783" s="21"/>
      <c r="IK783" s="21"/>
      <c r="IL783" s="21"/>
      <c r="IM783" s="21"/>
      <c r="IN783" s="21"/>
      <c r="IO783" s="21"/>
      <c r="IP783" s="21"/>
      <c r="IQ783" s="21"/>
      <c r="IR783" s="21"/>
      <c r="IS783" s="21"/>
      <c r="IT783" s="21"/>
      <c r="IU783" s="21"/>
      <c r="IV783" s="21"/>
      <c r="IW783" s="21"/>
      <c r="IX783" s="21"/>
      <c r="IY783" s="21"/>
      <c r="IZ783" s="21"/>
      <c r="JA783" s="21"/>
      <c r="JB783" s="21"/>
      <c r="JC783" s="21"/>
      <c r="JD783" s="21"/>
      <c r="JE783" s="21"/>
      <c r="JF783" s="21"/>
      <c r="JG783" s="21"/>
      <c r="JH783" s="21"/>
      <c r="JI783" s="21"/>
      <c r="JJ783" s="21"/>
      <c r="JK783" s="21"/>
      <c r="JL783" s="21"/>
      <c r="JM783" s="21"/>
      <c r="JN783" s="21"/>
      <c r="JO783" s="21"/>
      <c r="JP783" s="21"/>
      <c r="JQ783" s="21"/>
      <c r="JR783" s="21"/>
      <c r="JS783" s="21"/>
      <c r="JT783" s="21"/>
      <c r="JU783" s="21"/>
      <c r="JV783" s="21"/>
      <c r="JW783" s="21"/>
      <c r="JX783" s="21"/>
      <c r="JY783" s="21"/>
    </row>
    <row r="784" spans="1:285" ht="15.75" customHeight="1">
      <c r="A784" s="4372" t="s">
        <v>351</v>
      </c>
      <c r="B784" s="4397"/>
      <c r="C784" s="1389"/>
      <c r="D784" s="121"/>
      <c r="E784" s="44"/>
      <c r="F784" s="44"/>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c r="AG784" s="44"/>
      <c r="AH784" s="44"/>
      <c r="AI784" s="44"/>
      <c r="AJ784" s="44"/>
      <c r="AK784" s="44"/>
      <c r="AL784" s="44"/>
      <c r="AM784" s="44"/>
      <c r="AN784" s="44"/>
      <c r="AO784" s="44"/>
      <c r="AP784" s="44"/>
      <c r="AQ784" s="44"/>
      <c r="AR784" s="124"/>
      <c r="AS784" s="21"/>
      <c r="AT784" s="21"/>
      <c r="AU784" s="21"/>
      <c r="AV784" s="21"/>
      <c r="AW784" s="21"/>
      <c r="AX784" s="21"/>
      <c r="AY784" s="21"/>
      <c r="AZ784" s="21"/>
      <c r="BA784" s="21"/>
      <c r="BB784" s="21"/>
      <c r="BC784" s="21"/>
      <c r="BD784" s="21"/>
      <c r="BE784" s="21"/>
      <c r="BF784" s="21"/>
      <c r="BG784" s="21"/>
      <c r="BH784" s="21"/>
      <c r="BI784" s="21"/>
      <c r="BJ784" s="21"/>
      <c r="BK784" s="21"/>
      <c r="BL784" s="21"/>
      <c r="BM784" s="21"/>
      <c r="BN784" s="21"/>
      <c r="BO784" s="21"/>
      <c r="BP784" s="21"/>
      <c r="BQ784" s="21"/>
      <c r="BR784" s="21"/>
      <c r="BS784" s="21"/>
      <c r="BT784" s="21"/>
      <c r="BU784" s="21"/>
      <c r="BV784" s="21"/>
      <c r="BW784" s="21"/>
      <c r="BX784" s="21"/>
      <c r="BY784" s="21"/>
      <c r="BZ784" s="21"/>
      <c r="CA784" s="21"/>
      <c r="CB784" s="21"/>
      <c r="CC784" s="21"/>
      <c r="CD784" s="21"/>
      <c r="CE784" s="21"/>
      <c r="CF784" s="21"/>
      <c r="CG784" s="21"/>
      <c r="CH784" s="21"/>
      <c r="CI784" s="21"/>
      <c r="CJ784" s="21"/>
      <c r="CK784" s="21"/>
      <c r="CL784" s="21"/>
      <c r="CM784" s="21"/>
      <c r="CN784" s="21"/>
      <c r="CO784" s="21"/>
      <c r="CP784" s="21"/>
      <c r="CQ784" s="21"/>
      <c r="CR784" s="21"/>
      <c r="CS784" s="21"/>
      <c r="CT784" s="21"/>
      <c r="CU784" s="21"/>
      <c r="CV784" s="21"/>
      <c r="CW784" s="21"/>
      <c r="CX784" s="21"/>
      <c r="CY784" s="21"/>
      <c r="CZ784" s="21"/>
      <c r="DA784" s="21"/>
      <c r="DB784" s="21"/>
      <c r="DC784" s="21"/>
      <c r="DD784" s="21"/>
      <c r="DE784" s="21"/>
      <c r="DF784" s="21"/>
      <c r="DG784" s="21"/>
      <c r="DH784" s="21"/>
      <c r="DI784" s="21"/>
      <c r="DJ784" s="21"/>
      <c r="DK784" s="21"/>
      <c r="DL784" s="21"/>
      <c r="DM784" s="21"/>
      <c r="DN784" s="21"/>
      <c r="DO784" s="21"/>
      <c r="DP784" s="21"/>
      <c r="DQ784" s="21"/>
      <c r="DR784" s="21"/>
      <c r="DS784" s="21"/>
      <c r="DT784" s="21"/>
      <c r="DU784" s="21"/>
      <c r="DV784" s="21"/>
      <c r="DW784" s="21"/>
      <c r="DX784" s="21"/>
      <c r="DY784" s="21"/>
      <c r="DZ784" s="21"/>
      <c r="EA784" s="21"/>
      <c r="EB784" s="21"/>
      <c r="EC784" s="21"/>
      <c r="ED784" s="21"/>
      <c r="EE784" s="21"/>
      <c r="EF784" s="21"/>
      <c r="EG784" s="21"/>
      <c r="EH784" s="21"/>
      <c r="EI784" s="21"/>
      <c r="EJ784" s="21"/>
      <c r="EK784" s="21"/>
      <c r="EL784" s="21"/>
      <c r="EM784" s="21"/>
      <c r="EN784" s="21"/>
      <c r="EO784" s="21"/>
      <c r="EP784" s="21"/>
      <c r="EQ784" s="21"/>
      <c r="ER784" s="21"/>
      <c r="ES784" s="21"/>
      <c r="ET784" s="21"/>
      <c r="EU784" s="21"/>
      <c r="EV784" s="21"/>
      <c r="EW784" s="21"/>
      <c r="EX784" s="21"/>
      <c r="EY784" s="21"/>
      <c r="EZ784" s="21"/>
      <c r="FA784" s="21"/>
      <c r="FB784" s="21"/>
      <c r="FC784" s="21"/>
      <c r="FD784" s="21"/>
      <c r="FE784" s="21"/>
      <c r="FF784" s="21"/>
      <c r="FG784" s="21"/>
      <c r="FH784" s="21"/>
      <c r="FI784" s="21"/>
      <c r="FJ784" s="21"/>
      <c r="FK784" s="21"/>
      <c r="FL784" s="21"/>
      <c r="FM784" s="21"/>
      <c r="FN784" s="21"/>
      <c r="FO784" s="21"/>
      <c r="FP784" s="21"/>
      <c r="FQ784" s="21"/>
      <c r="FR784" s="21"/>
      <c r="FS784" s="21"/>
      <c r="FT784" s="21"/>
      <c r="FU784" s="21"/>
      <c r="FV784" s="21"/>
      <c r="FW784" s="21"/>
      <c r="FX784" s="21"/>
      <c r="FY784" s="21"/>
      <c r="FZ784" s="21"/>
      <c r="GA784" s="21"/>
      <c r="GB784" s="21"/>
      <c r="GC784" s="21"/>
      <c r="GD784" s="21"/>
      <c r="GE784" s="21"/>
      <c r="GF784" s="21"/>
      <c r="GG784" s="21"/>
      <c r="GH784" s="21"/>
      <c r="GI784" s="21"/>
      <c r="GJ784" s="21"/>
      <c r="GK784" s="21"/>
      <c r="GL784" s="21"/>
      <c r="GM784" s="21"/>
      <c r="GN784" s="21"/>
      <c r="GO784" s="21"/>
      <c r="GP784" s="21"/>
      <c r="GQ784" s="21"/>
      <c r="GR784" s="21"/>
      <c r="GS784" s="21"/>
      <c r="GT784" s="21"/>
      <c r="GU784" s="21"/>
      <c r="GV784" s="21"/>
      <c r="GW784" s="21"/>
      <c r="GX784" s="21"/>
      <c r="GY784" s="21"/>
      <c r="GZ784" s="21"/>
      <c r="HA784" s="21"/>
      <c r="HB784" s="21"/>
      <c r="HC784" s="21"/>
      <c r="HD784" s="21"/>
      <c r="HE784" s="21"/>
      <c r="HF784" s="21"/>
      <c r="HG784" s="21"/>
      <c r="HH784" s="21"/>
      <c r="HI784" s="21"/>
      <c r="HJ784" s="21"/>
      <c r="HK784" s="21"/>
      <c r="HL784" s="21"/>
      <c r="HM784" s="21"/>
      <c r="HN784" s="21"/>
      <c r="HO784" s="21"/>
      <c r="HP784" s="21"/>
      <c r="HQ784" s="21"/>
      <c r="HR784" s="21"/>
      <c r="HS784" s="21"/>
      <c r="HT784" s="21"/>
      <c r="HU784" s="21"/>
      <c r="HV784" s="21"/>
      <c r="HW784" s="21"/>
      <c r="HX784" s="21"/>
      <c r="HY784" s="21"/>
      <c r="HZ784" s="21"/>
      <c r="IA784" s="21"/>
      <c r="IB784" s="21"/>
      <c r="IC784" s="21"/>
      <c r="ID784" s="21"/>
      <c r="IE784" s="21"/>
      <c r="IF784" s="21"/>
      <c r="IG784" s="21"/>
      <c r="IH784" s="21"/>
      <c r="II784" s="21"/>
      <c r="IJ784" s="21"/>
      <c r="IK784" s="21"/>
      <c r="IL784" s="21"/>
      <c r="IM784" s="21"/>
      <c r="IN784" s="21"/>
      <c r="IO784" s="21"/>
      <c r="IP784" s="21"/>
      <c r="IQ784" s="21"/>
      <c r="IR784" s="21"/>
      <c r="IS784" s="21"/>
      <c r="IT784" s="21"/>
      <c r="IU784" s="21"/>
      <c r="IV784" s="21"/>
      <c r="IW784" s="21"/>
      <c r="IX784" s="21"/>
      <c r="IY784" s="21"/>
      <c r="IZ784" s="21"/>
      <c r="JA784" s="21"/>
      <c r="JB784" s="21"/>
      <c r="JC784" s="21"/>
      <c r="JD784" s="21"/>
      <c r="JE784" s="21"/>
      <c r="JF784" s="21"/>
      <c r="JG784" s="21"/>
      <c r="JH784" s="21"/>
      <c r="JI784" s="21"/>
      <c r="JJ784" s="21"/>
      <c r="JK784" s="21"/>
      <c r="JL784" s="21"/>
      <c r="JM784" s="21"/>
      <c r="JN784" s="21"/>
      <c r="JO784" s="21"/>
      <c r="JP784" s="21"/>
      <c r="JQ784" s="21"/>
      <c r="JR784" s="21"/>
      <c r="JS784" s="21"/>
      <c r="JT784" s="21"/>
      <c r="JU784" s="21"/>
      <c r="JV784" s="21"/>
      <c r="JW784" s="21"/>
      <c r="JX784" s="21"/>
      <c r="JY784" s="21"/>
    </row>
    <row r="785" spans="1:285" ht="15.75" customHeight="1">
      <c r="A785" s="4329">
        <v>0</v>
      </c>
      <c r="B785" s="5">
        <f>C785/D785</f>
        <v>0.86842105263157898</v>
      </c>
      <c r="C785" s="1">
        <v>33</v>
      </c>
      <c r="D785" s="107">
        <v>38</v>
      </c>
      <c r="E785" s="4" t="s">
        <v>53</v>
      </c>
      <c r="F785" s="1" t="s">
        <v>77</v>
      </c>
      <c r="G785" s="1" t="s">
        <v>53</v>
      </c>
      <c r="H785" s="1" t="s">
        <v>77</v>
      </c>
      <c r="I785" s="1" t="s">
        <v>53</v>
      </c>
      <c r="J785" s="1" t="s">
        <v>53</v>
      </c>
      <c r="K785" s="38" t="s">
        <v>53</v>
      </c>
      <c r="L785" s="1" t="s">
        <v>53</v>
      </c>
      <c r="M785" s="1" t="s">
        <v>77</v>
      </c>
      <c r="N785" s="1" t="s">
        <v>53</v>
      </c>
      <c r="O785" s="1" t="s">
        <v>77</v>
      </c>
      <c r="P785" s="1" t="s">
        <v>53</v>
      </c>
      <c r="Q785" s="1" t="s">
        <v>53</v>
      </c>
      <c r="R785" s="1" t="s">
        <v>53</v>
      </c>
      <c r="S785" s="1" t="s">
        <v>53</v>
      </c>
      <c r="T785" s="1" t="s">
        <v>53</v>
      </c>
      <c r="U785" s="1" t="s">
        <v>77</v>
      </c>
      <c r="V785" s="1" t="s">
        <v>53</v>
      </c>
      <c r="W785" s="1" t="s">
        <v>53</v>
      </c>
      <c r="X785" s="1" t="s">
        <v>53</v>
      </c>
      <c r="Y785" s="1" t="s">
        <v>53</v>
      </c>
      <c r="Z785" s="1" t="s">
        <v>53</v>
      </c>
      <c r="AA785" s="1" t="s">
        <v>53</v>
      </c>
      <c r="AB785" s="1" t="s">
        <v>53</v>
      </c>
      <c r="AC785" s="1" t="s">
        <v>53</v>
      </c>
      <c r="AD785" s="1" t="s">
        <v>77</v>
      </c>
      <c r="AE785" s="1" t="s">
        <v>77</v>
      </c>
      <c r="AF785" s="1" t="s">
        <v>77</v>
      </c>
      <c r="AG785" s="1" t="s">
        <v>53</v>
      </c>
      <c r="AH785" s="1" t="s">
        <v>53</v>
      </c>
      <c r="AI785" s="1" t="s">
        <v>53</v>
      </c>
      <c r="AJ785" s="1" t="s">
        <v>53</v>
      </c>
      <c r="AK785" s="1" t="s">
        <v>53</v>
      </c>
      <c r="AL785" s="1" t="s">
        <v>53</v>
      </c>
      <c r="AM785" s="1" t="s">
        <v>53</v>
      </c>
      <c r="AN785" s="1" t="s">
        <v>53</v>
      </c>
      <c r="AO785" s="1" t="s">
        <v>53</v>
      </c>
      <c r="AP785" s="1" t="s">
        <v>53</v>
      </c>
      <c r="AQ785" s="1" t="s">
        <v>53</v>
      </c>
      <c r="AR785" s="120" t="s">
        <v>53</v>
      </c>
      <c r="AS785" s="21"/>
      <c r="AT785" s="21"/>
      <c r="AU785" s="21"/>
      <c r="AV785" s="21"/>
      <c r="AW785" s="21"/>
      <c r="AX785" s="21"/>
      <c r="AY785" s="21"/>
      <c r="AZ785" s="21"/>
      <c r="BA785" s="21"/>
      <c r="BB785" s="21"/>
      <c r="BC785" s="21"/>
      <c r="BD785" s="21"/>
      <c r="BE785" s="21"/>
      <c r="BF785" s="21"/>
      <c r="BG785" s="21"/>
      <c r="BH785" s="21"/>
      <c r="BI785" s="21"/>
      <c r="BJ785" s="21"/>
      <c r="BK785" s="21"/>
      <c r="BL785" s="21"/>
      <c r="BM785" s="21"/>
      <c r="BN785" s="21"/>
      <c r="BO785" s="21"/>
      <c r="BP785" s="21"/>
      <c r="BQ785" s="21"/>
      <c r="BR785" s="21"/>
      <c r="BS785" s="21"/>
      <c r="BT785" s="21"/>
      <c r="BU785" s="21"/>
      <c r="BV785" s="21"/>
      <c r="BW785" s="21"/>
      <c r="BX785" s="21"/>
      <c r="BY785" s="21"/>
      <c r="BZ785" s="21"/>
      <c r="CA785" s="21"/>
      <c r="CB785" s="21"/>
      <c r="CC785" s="21"/>
      <c r="CD785" s="21"/>
      <c r="CE785" s="21"/>
      <c r="CF785" s="21"/>
      <c r="CG785" s="21"/>
      <c r="CH785" s="21"/>
      <c r="CI785" s="21"/>
      <c r="CJ785" s="21"/>
      <c r="CK785" s="21"/>
      <c r="CL785" s="21"/>
      <c r="CM785" s="21"/>
      <c r="CN785" s="21"/>
      <c r="CO785" s="21"/>
      <c r="CP785" s="21"/>
      <c r="CQ785" s="21"/>
      <c r="CR785" s="21"/>
      <c r="CS785" s="21"/>
      <c r="CT785" s="21"/>
      <c r="CU785" s="21"/>
      <c r="CV785" s="21"/>
      <c r="CW785" s="21"/>
      <c r="CX785" s="21"/>
      <c r="CY785" s="21"/>
      <c r="CZ785" s="21"/>
      <c r="DA785" s="21"/>
      <c r="DB785" s="21"/>
      <c r="DC785" s="21"/>
      <c r="DD785" s="21"/>
      <c r="DE785" s="21"/>
      <c r="DF785" s="21"/>
      <c r="DG785" s="21"/>
      <c r="DH785" s="21"/>
      <c r="DI785" s="21"/>
      <c r="DJ785" s="21"/>
      <c r="DK785" s="21"/>
      <c r="DL785" s="21"/>
      <c r="DM785" s="21"/>
      <c r="DN785" s="21"/>
      <c r="DO785" s="21"/>
      <c r="DP785" s="21"/>
      <c r="DQ785" s="21"/>
      <c r="DR785" s="21"/>
      <c r="DS785" s="21"/>
      <c r="DT785" s="21"/>
      <c r="DU785" s="21"/>
      <c r="DV785" s="21"/>
      <c r="DW785" s="21"/>
      <c r="DX785" s="21"/>
      <c r="DY785" s="21"/>
      <c r="DZ785" s="21"/>
      <c r="EA785" s="21"/>
      <c r="EB785" s="21"/>
      <c r="EC785" s="21"/>
      <c r="ED785" s="21"/>
      <c r="EE785" s="21"/>
      <c r="EF785" s="21"/>
      <c r="EG785" s="21"/>
      <c r="EH785" s="21"/>
      <c r="EI785" s="21"/>
      <c r="EJ785" s="21"/>
      <c r="EK785" s="21"/>
      <c r="EL785" s="21"/>
      <c r="EM785" s="21"/>
      <c r="EN785" s="21"/>
      <c r="EO785" s="21"/>
      <c r="EP785" s="21"/>
      <c r="EQ785" s="21"/>
      <c r="ER785" s="21"/>
      <c r="ES785" s="21"/>
      <c r="ET785" s="21"/>
      <c r="EU785" s="21"/>
      <c r="EV785" s="21"/>
      <c r="EW785" s="21"/>
      <c r="EX785" s="21"/>
      <c r="EY785" s="21"/>
      <c r="EZ785" s="21"/>
      <c r="FA785" s="21"/>
      <c r="FB785" s="21"/>
      <c r="FC785" s="21"/>
      <c r="FD785" s="21"/>
      <c r="FE785" s="21"/>
      <c r="FF785" s="21"/>
      <c r="FG785" s="21"/>
      <c r="FH785" s="21"/>
      <c r="FI785" s="21"/>
      <c r="FJ785" s="21"/>
      <c r="FK785" s="21"/>
      <c r="FL785" s="21"/>
      <c r="FM785" s="21"/>
      <c r="FN785" s="21"/>
      <c r="FO785" s="21"/>
      <c r="FP785" s="21"/>
      <c r="FQ785" s="21"/>
      <c r="FR785" s="21"/>
      <c r="FS785" s="21"/>
      <c r="FT785" s="21"/>
      <c r="FU785" s="21"/>
      <c r="FV785" s="21"/>
      <c r="FW785" s="21"/>
      <c r="FX785" s="21"/>
      <c r="FY785" s="21"/>
      <c r="FZ785" s="21"/>
      <c r="GA785" s="21"/>
      <c r="GB785" s="21"/>
      <c r="GC785" s="21"/>
      <c r="GD785" s="21"/>
      <c r="GE785" s="21"/>
      <c r="GF785" s="21"/>
      <c r="GG785" s="21"/>
      <c r="GH785" s="21"/>
      <c r="GI785" s="21"/>
      <c r="GJ785" s="21"/>
      <c r="GK785" s="21"/>
      <c r="GL785" s="21"/>
      <c r="GM785" s="21"/>
      <c r="GN785" s="21"/>
      <c r="GO785" s="21"/>
      <c r="GP785" s="21"/>
      <c r="GQ785" s="21"/>
      <c r="GR785" s="21"/>
      <c r="GS785" s="21"/>
      <c r="GT785" s="21"/>
      <c r="GU785" s="21"/>
      <c r="GV785" s="21"/>
      <c r="GW785" s="21"/>
      <c r="GX785" s="21"/>
      <c r="GY785" s="21"/>
      <c r="GZ785" s="21"/>
      <c r="HA785" s="21"/>
      <c r="HB785" s="21"/>
      <c r="HC785" s="21"/>
      <c r="HD785" s="21"/>
      <c r="HE785" s="21"/>
      <c r="HF785" s="21"/>
      <c r="HG785" s="21"/>
      <c r="HH785" s="21"/>
      <c r="HI785" s="21"/>
      <c r="HJ785" s="21"/>
      <c r="HK785" s="21"/>
      <c r="HL785" s="21"/>
      <c r="HM785" s="21"/>
      <c r="HN785" s="21"/>
      <c r="HO785" s="21"/>
      <c r="HP785" s="21"/>
      <c r="HQ785" s="21"/>
      <c r="HR785" s="21"/>
      <c r="HS785" s="21"/>
      <c r="HT785" s="21"/>
      <c r="HU785" s="21"/>
      <c r="HV785" s="21"/>
      <c r="HW785" s="21"/>
      <c r="HX785" s="21"/>
      <c r="HY785" s="21"/>
      <c r="HZ785" s="21"/>
      <c r="IA785" s="21"/>
      <c r="IB785" s="21"/>
      <c r="IC785" s="21"/>
      <c r="ID785" s="21"/>
      <c r="IE785" s="21"/>
      <c r="IF785" s="21"/>
      <c r="IG785" s="21"/>
      <c r="IH785" s="21"/>
      <c r="II785" s="21"/>
      <c r="IJ785" s="21"/>
      <c r="IK785" s="21"/>
      <c r="IL785" s="21"/>
      <c r="IM785" s="21"/>
      <c r="IN785" s="21"/>
      <c r="IO785" s="21"/>
      <c r="IP785" s="21"/>
      <c r="IQ785" s="21"/>
      <c r="IR785" s="21"/>
      <c r="IS785" s="21"/>
      <c r="IT785" s="21"/>
      <c r="IU785" s="21"/>
      <c r="IV785" s="21"/>
      <c r="IW785" s="21"/>
      <c r="IX785" s="21"/>
      <c r="IY785" s="21"/>
      <c r="IZ785" s="21"/>
      <c r="JA785" s="21"/>
      <c r="JB785" s="21"/>
      <c r="JC785" s="21"/>
      <c r="JD785" s="21"/>
      <c r="JE785" s="21"/>
      <c r="JF785" s="21"/>
      <c r="JG785" s="21"/>
      <c r="JH785" s="21"/>
      <c r="JI785" s="21"/>
      <c r="JJ785" s="21"/>
      <c r="JK785" s="21"/>
      <c r="JL785" s="21"/>
      <c r="JM785" s="21"/>
      <c r="JN785" s="21"/>
      <c r="JO785" s="21"/>
      <c r="JP785" s="21"/>
      <c r="JQ785" s="21"/>
      <c r="JR785" s="21"/>
      <c r="JS785" s="21"/>
      <c r="JT785" s="21"/>
      <c r="JU785" s="21"/>
      <c r="JV785" s="21"/>
      <c r="JW785" s="21"/>
      <c r="JX785" s="21"/>
      <c r="JY785" s="21"/>
    </row>
    <row r="786" spans="1:285" ht="15.75" customHeight="1">
      <c r="A786" s="4329">
        <v>1</v>
      </c>
      <c r="B786" s="5">
        <f>C786/D786</f>
        <v>2.6315789473684209E-2</v>
      </c>
      <c r="C786" s="1">
        <v>1</v>
      </c>
      <c r="D786" s="107">
        <v>38</v>
      </c>
      <c r="E786" s="4" t="s">
        <v>77</v>
      </c>
      <c r="F786" s="1" t="s">
        <v>77</v>
      </c>
      <c r="G786" s="1" t="s">
        <v>77</v>
      </c>
      <c r="H786" s="1" t="s">
        <v>77</v>
      </c>
      <c r="I786" s="1" t="s">
        <v>77</v>
      </c>
      <c r="J786" s="1" t="s">
        <v>77</v>
      </c>
      <c r="K786" s="38" t="s">
        <v>77</v>
      </c>
      <c r="L786" s="1" t="s">
        <v>77</v>
      </c>
      <c r="M786" s="1" t="s">
        <v>77</v>
      </c>
      <c r="N786" s="1" t="s">
        <v>77</v>
      </c>
      <c r="O786" s="1" t="s">
        <v>53</v>
      </c>
      <c r="P786" s="1" t="s">
        <v>77</v>
      </c>
      <c r="Q786" s="1" t="s">
        <v>77</v>
      </c>
      <c r="R786" s="1" t="s">
        <v>77</v>
      </c>
      <c r="S786" s="1" t="s">
        <v>77</v>
      </c>
      <c r="T786" s="1" t="s">
        <v>77</v>
      </c>
      <c r="U786" s="1" t="s">
        <v>77</v>
      </c>
      <c r="V786" s="1" t="s">
        <v>77</v>
      </c>
      <c r="W786" s="1" t="s">
        <v>77</v>
      </c>
      <c r="X786" s="1" t="s">
        <v>77</v>
      </c>
      <c r="Y786" s="1" t="s">
        <v>77</v>
      </c>
      <c r="Z786" s="1" t="s">
        <v>77</v>
      </c>
      <c r="AA786" s="1" t="s">
        <v>77</v>
      </c>
      <c r="AB786" s="1" t="s">
        <v>77</v>
      </c>
      <c r="AC786" s="1" t="s">
        <v>77</v>
      </c>
      <c r="AD786" s="1" t="s">
        <v>77</v>
      </c>
      <c r="AE786" s="1" t="s">
        <v>77</v>
      </c>
      <c r="AF786" s="1" t="s">
        <v>77</v>
      </c>
      <c r="AG786" s="1" t="s">
        <v>77</v>
      </c>
      <c r="AH786" s="1" t="s">
        <v>77</v>
      </c>
      <c r="AI786" s="1" t="s">
        <v>77</v>
      </c>
      <c r="AJ786" s="1" t="s">
        <v>77</v>
      </c>
      <c r="AK786" s="1" t="s">
        <v>77</v>
      </c>
      <c r="AL786" s="1" t="s">
        <v>77</v>
      </c>
      <c r="AM786" s="1" t="s">
        <v>77</v>
      </c>
      <c r="AN786" s="1" t="s">
        <v>77</v>
      </c>
      <c r="AO786" s="1" t="s">
        <v>77</v>
      </c>
      <c r="AP786" s="1" t="s">
        <v>77</v>
      </c>
      <c r="AQ786" s="1" t="s">
        <v>77</v>
      </c>
      <c r="AR786" s="120" t="s">
        <v>77</v>
      </c>
      <c r="AS786" s="21"/>
      <c r="AT786" s="21"/>
      <c r="AU786" s="21"/>
      <c r="AV786" s="21"/>
      <c r="AW786" s="21"/>
      <c r="AX786" s="21"/>
      <c r="AY786" s="21"/>
      <c r="AZ786" s="21"/>
      <c r="BA786" s="21"/>
      <c r="BB786" s="21"/>
      <c r="BC786" s="21"/>
      <c r="BD786" s="21"/>
      <c r="BE786" s="21"/>
      <c r="BF786" s="21"/>
      <c r="BG786" s="21"/>
      <c r="BH786" s="21"/>
      <c r="BI786" s="21"/>
      <c r="BJ786" s="21"/>
      <c r="BK786" s="21"/>
      <c r="BL786" s="21"/>
      <c r="BM786" s="21"/>
      <c r="BN786" s="21"/>
      <c r="BO786" s="21"/>
      <c r="BP786" s="21"/>
      <c r="BQ786" s="21"/>
      <c r="BR786" s="21"/>
      <c r="BS786" s="21"/>
      <c r="BT786" s="21"/>
      <c r="BU786" s="21"/>
      <c r="BV786" s="21"/>
      <c r="BW786" s="21"/>
      <c r="BX786" s="21"/>
      <c r="BY786" s="21"/>
      <c r="BZ786" s="21"/>
      <c r="CA786" s="21"/>
      <c r="CB786" s="21"/>
      <c r="CC786" s="21"/>
      <c r="CD786" s="21"/>
      <c r="CE786" s="21"/>
      <c r="CF786" s="21"/>
      <c r="CG786" s="21"/>
      <c r="CH786" s="21"/>
      <c r="CI786" s="21"/>
      <c r="CJ786" s="21"/>
      <c r="CK786" s="21"/>
      <c r="CL786" s="21"/>
      <c r="CM786" s="21"/>
      <c r="CN786" s="21"/>
      <c r="CO786" s="21"/>
      <c r="CP786" s="21"/>
      <c r="CQ786" s="21"/>
      <c r="CR786" s="21"/>
      <c r="CS786" s="21"/>
      <c r="CT786" s="21"/>
      <c r="CU786" s="21"/>
      <c r="CV786" s="21"/>
      <c r="CW786" s="21"/>
      <c r="CX786" s="21"/>
      <c r="CY786" s="21"/>
      <c r="CZ786" s="21"/>
      <c r="DA786" s="21"/>
      <c r="DB786" s="21"/>
      <c r="DC786" s="21"/>
      <c r="DD786" s="21"/>
      <c r="DE786" s="21"/>
      <c r="DF786" s="21"/>
      <c r="DG786" s="21"/>
      <c r="DH786" s="21"/>
      <c r="DI786" s="21"/>
      <c r="DJ786" s="21"/>
      <c r="DK786" s="21"/>
      <c r="DL786" s="21"/>
      <c r="DM786" s="21"/>
      <c r="DN786" s="21"/>
      <c r="DO786" s="21"/>
      <c r="DP786" s="21"/>
      <c r="DQ786" s="21"/>
      <c r="DR786" s="21"/>
      <c r="DS786" s="21"/>
      <c r="DT786" s="21"/>
      <c r="DU786" s="21"/>
      <c r="DV786" s="21"/>
      <c r="DW786" s="21"/>
      <c r="DX786" s="21"/>
      <c r="DY786" s="21"/>
      <c r="DZ786" s="21"/>
      <c r="EA786" s="21"/>
      <c r="EB786" s="21"/>
      <c r="EC786" s="21"/>
      <c r="ED786" s="21"/>
      <c r="EE786" s="21"/>
      <c r="EF786" s="21"/>
      <c r="EG786" s="21"/>
      <c r="EH786" s="21"/>
      <c r="EI786" s="21"/>
      <c r="EJ786" s="21"/>
      <c r="EK786" s="21"/>
      <c r="EL786" s="21"/>
      <c r="EM786" s="21"/>
      <c r="EN786" s="21"/>
      <c r="EO786" s="21"/>
      <c r="EP786" s="21"/>
      <c r="EQ786" s="21"/>
      <c r="ER786" s="21"/>
      <c r="ES786" s="21"/>
      <c r="ET786" s="21"/>
      <c r="EU786" s="21"/>
      <c r="EV786" s="21"/>
      <c r="EW786" s="21"/>
      <c r="EX786" s="21"/>
      <c r="EY786" s="21"/>
      <c r="EZ786" s="21"/>
      <c r="FA786" s="21"/>
      <c r="FB786" s="21"/>
      <c r="FC786" s="21"/>
      <c r="FD786" s="21"/>
      <c r="FE786" s="21"/>
      <c r="FF786" s="21"/>
      <c r="FG786" s="21"/>
      <c r="FH786" s="21"/>
      <c r="FI786" s="21"/>
      <c r="FJ786" s="21"/>
      <c r="FK786" s="21"/>
      <c r="FL786" s="21"/>
      <c r="FM786" s="21"/>
      <c r="FN786" s="21"/>
      <c r="FO786" s="21"/>
      <c r="FP786" s="21"/>
      <c r="FQ786" s="21"/>
      <c r="FR786" s="21"/>
      <c r="FS786" s="21"/>
      <c r="FT786" s="21"/>
      <c r="FU786" s="21"/>
      <c r="FV786" s="21"/>
      <c r="FW786" s="21"/>
      <c r="FX786" s="21"/>
      <c r="FY786" s="21"/>
      <c r="FZ786" s="21"/>
      <c r="GA786" s="21"/>
      <c r="GB786" s="21"/>
      <c r="GC786" s="21"/>
      <c r="GD786" s="21"/>
      <c r="GE786" s="21"/>
      <c r="GF786" s="21"/>
      <c r="GG786" s="21"/>
      <c r="GH786" s="21"/>
      <c r="GI786" s="21"/>
      <c r="GJ786" s="21"/>
      <c r="GK786" s="21"/>
      <c r="GL786" s="21"/>
      <c r="GM786" s="21"/>
      <c r="GN786" s="21"/>
      <c r="GO786" s="21"/>
      <c r="GP786" s="21"/>
      <c r="GQ786" s="21"/>
      <c r="GR786" s="21"/>
      <c r="GS786" s="21"/>
      <c r="GT786" s="21"/>
      <c r="GU786" s="21"/>
      <c r="GV786" s="21"/>
      <c r="GW786" s="21"/>
      <c r="GX786" s="21"/>
      <c r="GY786" s="21"/>
      <c r="GZ786" s="21"/>
      <c r="HA786" s="21"/>
      <c r="HB786" s="21"/>
      <c r="HC786" s="21"/>
      <c r="HD786" s="21"/>
      <c r="HE786" s="21"/>
      <c r="HF786" s="21"/>
      <c r="HG786" s="21"/>
      <c r="HH786" s="21"/>
      <c r="HI786" s="21"/>
      <c r="HJ786" s="21"/>
      <c r="HK786" s="21"/>
      <c r="HL786" s="21"/>
      <c r="HM786" s="21"/>
      <c r="HN786" s="21"/>
      <c r="HO786" s="21"/>
      <c r="HP786" s="21"/>
      <c r="HQ786" s="21"/>
      <c r="HR786" s="21"/>
      <c r="HS786" s="21"/>
      <c r="HT786" s="21"/>
      <c r="HU786" s="21"/>
      <c r="HV786" s="21"/>
      <c r="HW786" s="21"/>
      <c r="HX786" s="21"/>
      <c r="HY786" s="21"/>
      <c r="HZ786" s="21"/>
      <c r="IA786" s="21"/>
      <c r="IB786" s="21"/>
      <c r="IC786" s="21"/>
      <c r="ID786" s="21"/>
      <c r="IE786" s="21"/>
      <c r="IF786" s="21"/>
      <c r="IG786" s="21"/>
      <c r="IH786" s="21"/>
      <c r="II786" s="21"/>
      <c r="IJ786" s="21"/>
      <c r="IK786" s="21"/>
      <c r="IL786" s="21"/>
      <c r="IM786" s="21"/>
      <c r="IN786" s="21"/>
      <c r="IO786" s="21"/>
      <c r="IP786" s="21"/>
      <c r="IQ786" s="21"/>
      <c r="IR786" s="21"/>
      <c r="IS786" s="21"/>
      <c r="IT786" s="21"/>
      <c r="IU786" s="21"/>
      <c r="IV786" s="21"/>
      <c r="IW786" s="21"/>
      <c r="IX786" s="21"/>
      <c r="IY786" s="21"/>
      <c r="IZ786" s="21"/>
      <c r="JA786" s="21"/>
      <c r="JB786" s="21"/>
      <c r="JC786" s="21"/>
      <c r="JD786" s="21"/>
      <c r="JE786" s="21"/>
      <c r="JF786" s="21"/>
      <c r="JG786" s="21"/>
      <c r="JH786" s="21"/>
      <c r="JI786" s="21"/>
      <c r="JJ786" s="21"/>
      <c r="JK786" s="21"/>
      <c r="JL786" s="21"/>
      <c r="JM786" s="21"/>
      <c r="JN786" s="21"/>
      <c r="JO786" s="21"/>
      <c r="JP786" s="21"/>
      <c r="JQ786" s="21"/>
      <c r="JR786" s="21"/>
      <c r="JS786" s="21"/>
      <c r="JT786" s="21"/>
      <c r="JU786" s="21"/>
      <c r="JV786" s="21"/>
      <c r="JW786" s="21"/>
      <c r="JX786" s="21"/>
      <c r="JY786" s="21"/>
    </row>
    <row r="787" spans="1:285" ht="15.75" customHeight="1">
      <c r="A787" s="4329" t="s">
        <v>350</v>
      </c>
      <c r="B787" s="5">
        <f>C787/D787</f>
        <v>0.10526315789473684</v>
      </c>
      <c r="C787" s="1">
        <v>4</v>
      </c>
      <c r="D787" s="107">
        <v>38</v>
      </c>
      <c r="E787" s="4" t="s">
        <v>77</v>
      </c>
      <c r="F787" s="1" t="s">
        <v>53</v>
      </c>
      <c r="G787" s="1" t="s">
        <v>77</v>
      </c>
      <c r="H787" s="1" t="s">
        <v>77</v>
      </c>
      <c r="I787" s="1" t="s">
        <v>77</v>
      </c>
      <c r="J787" s="73" t="s">
        <v>77</v>
      </c>
      <c r="K787" s="38" t="s">
        <v>77</v>
      </c>
      <c r="L787" s="1" t="s">
        <v>77</v>
      </c>
      <c r="M787" s="1" t="s">
        <v>77</v>
      </c>
      <c r="N787" s="1" t="s">
        <v>77</v>
      </c>
      <c r="O787" s="1" t="s">
        <v>77</v>
      </c>
      <c r="P787" s="1" t="s">
        <v>77</v>
      </c>
      <c r="Q787" s="1" t="s">
        <v>77</v>
      </c>
      <c r="R787" s="1" t="s">
        <v>77</v>
      </c>
      <c r="S787" s="1" t="s">
        <v>77</v>
      </c>
      <c r="T787" s="1" t="s">
        <v>77</v>
      </c>
      <c r="U787" s="1" t="s">
        <v>77</v>
      </c>
      <c r="V787" s="1" t="s">
        <v>77</v>
      </c>
      <c r="W787" s="1" t="s">
        <v>77</v>
      </c>
      <c r="X787" s="1" t="s">
        <v>77</v>
      </c>
      <c r="Y787" s="1" t="s">
        <v>77</v>
      </c>
      <c r="Z787" s="1" t="s">
        <v>77</v>
      </c>
      <c r="AA787" s="1" t="s">
        <v>77</v>
      </c>
      <c r="AB787" s="1" t="s">
        <v>77</v>
      </c>
      <c r="AC787" s="1" t="s">
        <v>77</v>
      </c>
      <c r="AD787" s="1" t="s">
        <v>53</v>
      </c>
      <c r="AE787" s="1" t="s">
        <v>77</v>
      </c>
      <c r="AF787" s="1" t="s">
        <v>53</v>
      </c>
      <c r="AG787" s="1" t="s">
        <v>77</v>
      </c>
      <c r="AH787" s="1" t="s">
        <v>77</v>
      </c>
      <c r="AI787" s="1" t="s">
        <v>77</v>
      </c>
      <c r="AJ787" s="1" t="s">
        <v>77</v>
      </c>
      <c r="AK787" s="1" t="s">
        <v>77</v>
      </c>
      <c r="AL787" s="1" t="s">
        <v>77</v>
      </c>
      <c r="AM787" s="1" t="s">
        <v>77</v>
      </c>
      <c r="AN787" s="1" t="s">
        <v>77</v>
      </c>
      <c r="AO787" s="1" t="s">
        <v>77</v>
      </c>
      <c r="AP787" s="1" t="s">
        <v>77</v>
      </c>
      <c r="AQ787" s="1" t="s">
        <v>77</v>
      </c>
      <c r="AR787" s="120" t="s">
        <v>77</v>
      </c>
      <c r="AS787" s="21"/>
      <c r="AT787" s="21"/>
      <c r="AU787" s="21"/>
      <c r="AV787" s="21"/>
      <c r="AW787" s="21"/>
      <c r="AX787" s="21"/>
      <c r="AY787" s="21"/>
      <c r="AZ787" s="21"/>
      <c r="BA787" s="21"/>
      <c r="BB787" s="21"/>
      <c r="BC787" s="21"/>
      <c r="BD787" s="21"/>
      <c r="BE787" s="21"/>
      <c r="BF787" s="21"/>
      <c r="BG787" s="21"/>
      <c r="BH787" s="21"/>
      <c r="BI787" s="21"/>
      <c r="BJ787" s="21"/>
      <c r="BK787" s="21"/>
      <c r="BL787" s="21"/>
      <c r="BM787" s="21"/>
      <c r="BN787" s="21"/>
      <c r="BO787" s="21"/>
      <c r="BP787" s="21"/>
      <c r="BQ787" s="21"/>
      <c r="BR787" s="21"/>
      <c r="BS787" s="21"/>
      <c r="BT787" s="21"/>
      <c r="BU787" s="21"/>
      <c r="BV787" s="21"/>
      <c r="BW787" s="21"/>
      <c r="BX787" s="21"/>
      <c r="BY787" s="21"/>
      <c r="BZ787" s="21"/>
      <c r="CA787" s="21"/>
      <c r="CB787" s="21"/>
      <c r="CC787" s="21"/>
      <c r="CD787" s="21"/>
      <c r="CE787" s="21"/>
      <c r="CF787" s="21"/>
      <c r="CG787" s="21"/>
      <c r="CH787" s="21"/>
      <c r="CI787" s="21"/>
      <c r="CJ787" s="21"/>
      <c r="CK787" s="21"/>
      <c r="CL787" s="21"/>
      <c r="CM787" s="21"/>
      <c r="CN787" s="21"/>
      <c r="CO787" s="21"/>
      <c r="CP787" s="21"/>
      <c r="CQ787" s="21"/>
      <c r="CR787" s="21"/>
      <c r="CS787" s="21"/>
      <c r="CT787" s="21"/>
      <c r="CU787" s="21"/>
      <c r="CV787" s="21"/>
      <c r="CW787" s="21"/>
      <c r="CX787" s="21"/>
      <c r="CY787" s="21"/>
      <c r="CZ787" s="21"/>
      <c r="DA787" s="21"/>
      <c r="DB787" s="21"/>
      <c r="DC787" s="21"/>
      <c r="DD787" s="21"/>
      <c r="DE787" s="21"/>
      <c r="DF787" s="21"/>
      <c r="DG787" s="21"/>
      <c r="DH787" s="21"/>
      <c r="DI787" s="21"/>
      <c r="DJ787" s="21"/>
      <c r="DK787" s="21"/>
      <c r="DL787" s="21"/>
      <c r="DM787" s="21"/>
      <c r="DN787" s="21"/>
      <c r="DO787" s="21"/>
      <c r="DP787" s="21"/>
      <c r="DQ787" s="21"/>
      <c r="DR787" s="21"/>
      <c r="DS787" s="21"/>
      <c r="DT787" s="21"/>
      <c r="DU787" s="21"/>
      <c r="DV787" s="21"/>
      <c r="DW787" s="21"/>
      <c r="DX787" s="21"/>
      <c r="DY787" s="21"/>
      <c r="DZ787" s="21"/>
      <c r="EA787" s="21"/>
      <c r="EB787" s="21"/>
      <c r="EC787" s="21"/>
      <c r="ED787" s="21"/>
      <c r="EE787" s="21"/>
      <c r="EF787" s="21"/>
      <c r="EG787" s="21"/>
      <c r="EH787" s="21"/>
      <c r="EI787" s="21"/>
      <c r="EJ787" s="21"/>
      <c r="EK787" s="21"/>
      <c r="EL787" s="21"/>
      <c r="EM787" s="21"/>
      <c r="EN787" s="21"/>
      <c r="EO787" s="21"/>
      <c r="EP787" s="21"/>
      <c r="EQ787" s="21"/>
      <c r="ER787" s="21"/>
      <c r="ES787" s="21"/>
      <c r="ET787" s="21"/>
      <c r="EU787" s="21"/>
      <c r="EV787" s="21"/>
      <c r="EW787" s="21"/>
      <c r="EX787" s="21"/>
      <c r="EY787" s="21"/>
      <c r="EZ787" s="21"/>
      <c r="FA787" s="21"/>
      <c r="FB787" s="21"/>
      <c r="FC787" s="21"/>
      <c r="FD787" s="21"/>
      <c r="FE787" s="21"/>
      <c r="FF787" s="21"/>
      <c r="FG787" s="21"/>
      <c r="FH787" s="21"/>
      <c r="FI787" s="21"/>
      <c r="FJ787" s="21"/>
      <c r="FK787" s="21"/>
      <c r="FL787" s="21"/>
      <c r="FM787" s="21"/>
      <c r="FN787" s="21"/>
      <c r="FO787" s="21"/>
      <c r="FP787" s="21"/>
      <c r="FQ787" s="21"/>
      <c r="FR787" s="21"/>
      <c r="FS787" s="21"/>
      <c r="FT787" s="21"/>
      <c r="FU787" s="21"/>
      <c r="FV787" s="21"/>
      <c r="FW787" s="21"/>
      <c r="FX787" s="21"/>
      <c r="FY787" s="21"/>
      <c r="FZ787" s="21"/>
      <c r="GA787" s="21"/>
      <c r="GB787" s="21"/>
      <c r="GC787" s="21"/>
      <c r="GD787" s="21"/>
      <c r="GE787" s="21"/>
      <c r="GF787" s="21"/>
      <c r="GG787" s="21"/>
      <c r="GH787" s="21"/>
      <c r="GI787" s="21"/>
      <c r="GJ787" s="21"/>
      <c r="GK787" s="21"/>
      <c r="GL787" s="21"/>
      <c r="GM787" s="21"/>
      <c r="GN787" s="21"/>
      <c r="GO787" s="21"/>
      <c r="GP787" s="21"/>
      <c r="GQ787" s="21"/>
      <c r="GR787" s="21"/>
      <c r="GS787" s="21"/>
      <c r="GT787" s="21"/>
      <c r="GU787" s="21"/>
      <c r="GV787" s="21"/>
      <c r="GW787" s="21"/>
      <c r="GX787" s="21"/>
      <c r="GY787" s="21"/>
      <c r="GZ787" s="21"/>
      <c r="HA787" s="21"/>
      <c r="HB787" s="21"/>
      <c r="HC787" s="21"/>
      <c r="HD787" s="21"/>
      <c r="HE787" s="21"/>
      <c r="HF787" s="21"/>
      <c r="HG787" s="21"/>
      <c r="HH787" s="21"/>
      <c r="HI787" s="21"/>
      <c r="HJ787" s="21"/>
      <c r="HK787" s="21"/>
      <c r="HL787" s="21"/>
      <c r="HM787" s="21"/>
      <c r="HN787" s="21"/>
      <c r="HO787" s="21"/>
      <c r="HP787" s="21"/>
      <c r="HQ787" s="21"/>
      <c r="HR787" s="21"/>
      <c r="HS787" s="21"/>
      <c r="HT787" s="21"/>
      <c r="HU787" s="21"/>
      <c r="HV787" s="21"/>
      <c r="HW787" s="21"/>
      <c r="HX787" s="21"/>
      <c r="HY787" s="21"/>
      <c r="HZ787" s="21"/>
      <c r="IA787" s="21"/>
      <c r="IB787" s="21"/>
      <c r="IC787" s="21"/>
      <c r="ID787" s="21"/>
      <c r="IE787" s="21"/>
      <c r="IF787" s="21"/>
      <c r="IG787" s="21"/>
      <c r="IH787" s="21"/>
      <c r="II787" s="21"/>
      <c r="IJ787" s="21"/>
      <c r="IK787" s="21"/>
      <c r="IL787" s="21"/>
      <c r="IM787" s="21"/>
      <c r="IN787" s="21"/>
      <c r="IO787" s="21"/>
      <c r="IP787" s="21"/>
      <c r="IQ787" s="21"/>
      <c r="IR787" s="21"/>
      <c r="IS787" s="21"/>
      <c r="IT787" s="21"/>
      <c r="IU787" s="21"/>
      <c r="IV787" s="21"/>
      <c r="IW787" s="21"/>
      <c r="IX787" s="21"/>
      <c r="IY787" s="21"/>
      <c r="IZ787" s="21"/>
      <c r="JA787" s="21"/>
      <c r="JB787" s="21"/>
      <c r="JC787" s="21"/>
      <c r="JD787" s="21"/>
      <c r="JE787" s="21"/>
      <c r="JF787" s="21"/>
      <c r="JG787" s="21"/>
      <c r="JH787" s="21"/>
      <c r="JI787" s="21"/>
      <c r="JJ787" s="21"/>
      <c r="JK787" s="21"/>
      <c r="JL787" s="21"/>
      <c r="JM787" s="21"/>
      <c r="JN787" s="21"/>
      <c r="JO787" s="21"/>
      <c r="JP787" s="21"/>
      <c r="JQ787" s="21"/>
      <c r="JR787" s="21"/>
      <c r="JS787" s="21"/>
      <c r="JT787" s="21"/>
      <c r="JU787" s="21"/>
      <c r="JV787" s="21"/>
      <c r="JW787" s="21"/>
      <c r="JX787" s="21"/>
      <c r="JY787" s="21"/>
    </row>
    <row r="788" spans="1:285" ht="31.5" customHeight="1">
      <c r="A788" s="4375" t="s">
        <v>352</v>
      </c>
      <c r="B788" s="5">
        <f>C788/D788</f>
        <v>6.8965517241379309E-2</v>
      </c>
      <c r="C788" s="1">
        <v>2</v>
      </c>
      <c r="D788" s="107">
        <v>29</v>
      </c>
      <c r="E788" s="1268" t="s">
        <v>54</v>
      </c>
      <c r="F788" s="1" t="s">
        <v>58</v>
      </c>
      <c r="G788" s="1" t="s">
        <v>54</v>
      </c>
      <c r="H788" s="1" t="s">
        <v>54</v>
      </c>
      <c r="I788" s="38" t="s">
        <v>54</v>
      </c>
      <c r="J788" s="82" t="s">
        <v>54</v>
      </c>
      <c r="K788" s="1239" t="s">
        <v>54</v>
      </c>
      <c r="L788" s="1" t="s">
        <v>58</v>
      </c>
      <c r="M788" s="1" t="s">
        <v>58</v>
      </c>
      <c r="N788" s="3" t="s">
        <v>54</v>
      </c>
      <c r="O788" s="3" t="s">
        <v>58</v>
      </c>
      <c r="P788" s="1" t="s">
        <v>54</v>
      </c>
      <c r="Q788" s="1" t="s">
        <v>54</v>
      </c>
      <c r="R788" s="1" t="s">
        <v>54</v>
      </c>
      <c r="S788" s="8" t="s">
        <v>58</v>
      </c>
      <c r="T788" s="11" t="s">
        <v>58</v>
      </c>
      <c r="U788" s="1" t="s">
        <v>58</v>
      </c>
      <c r="V788" s="1" t="s">
        <v>58</v>
      </c>
      <c r="W788" s="1" t="s">
        <v>54</v>
      </c>
      <c r="X788" s="1" t="s">
        <v>54</v>
      </c>
      <c r="Y788" s="3" t="s">
        <v>54</v>
      </c>
      <c r="Z788" s="1" t="s">
        <v>54</v>
      </c>
      <c r="AA788" s="2" t="s">
        <v>54</v>
      </c>
      <c r="AB788" s="8" t="s">
        <v>54</v>
      </c>
      <c r="AC788" s="1" t="s">
        <v>58</v>
      </c>
      <c r="AD788" s="1" t="s">
        <v>53</v>
      </c>
      <c r="AE788" s="1" t="s">
        <v>58</v>
      </c>
      <c r="AF788" s="1" t="s">
        <v>54</v>
      </c>
      <c r="AG788" s="1" t="s">
        <v>54</v>
      </c>
      <c r="AH788" s="1" t="s">
        <v>54</v>
      </c>
      <c r="AI788" s="1" t="s">
        <v>54</v>
      </c>
      <c r="AJ788" s="1" t="s">
        <v>54</v>
      </c>
      <c r="AK788" s="1" t="s">
        <v>54</v>
      </c>
      <c r="AL788" s="1" t="s">
        <v>54</v>
      </c>
      <c r="AM788" s="1" t="s">
        <v>54</v>
      </c>
      <c r="AN788" s="1" t="s">
        <v>58</v>
      </c>
      <c r="AO788" s="1" t="s">
        <v>54</v>
      </c>
      <c r="AP788" s="1" t="s">
        <v>54</v>
      </c>
      <c r="AQ788" s="1" t="s">
        <v>53</v>
      </c>
      <c r="AR788" s="120" t="s">
        <v>58</v>
      </c>
      <c r="AS788" s="21"/>
      <c r="AT788" s="21"/>
      <c r="AU788" s="21"/>
      <c r="AV788" s="21"/>
      <c r="AW788" s="21"/>
      <c r="AX788" s="21"/>
      <c r="AY788" s="21"/>
      <c r="AZ788" s="21"/>
      <c r="BA788" s="21"/>
      <c r="BB788" s="21"/>
      <c r="BC788" s="21"/>
      <c r="BD788" s="21"/>
      <c r="BE788" s="21"/>
      <c r="BF788" s="21"/>
      <c r="BG788" s="21"/>
      <c r="BH788" s="21"/>
      <c r="BI788" s="21"/>
      <c r="BJ788" s="21"/>
      <c r="BK788" s="21"/>
      <c r="BL788" s="21"/>
      <c r="BM788" s="21"/>
      <c r="BN788" s="21"/>
      <c r="BO788" s="21"/>
      <c r="BP788" s="21"/>
      <c r="BQ788" s="21"/>
      <c r="BR788" s="21"/>
      <c r="BS788" s="21"/>
      <c r="BT788" s="21"/>
      <c r="BU788" s="21"/>
      <c r="BV788" s="21"/>
      <c r="BW788" s="21"/>
      <c r="BX788" s="21"/>
      <c r="BY788" s="21"/>
      <c r="BZ788" s="21"/>
      <c r="CA788" s="21"/>
      <c r="CB788" s="21"/>
      <c r="CC788" s="21"/>
      <c r="CD788" s="21"/>
      <c r="CE788" s="21"/>
      <c r="CF788" s="21"/>
      <c r="CG788" s="21"/>
      <c r="CH788" s="21"/>
      <c r="CI788" s="21"/>
      <c r="CJ788" s="21"/>
      <c r="CK788" s="21"/>
      <c r="CL788" s="21"/>
      <c r="CM788" s="21"/>
      <c r="CN788" s="21"/>
      <c r="CO788" s="21"/>
      <c r="CP788" s="21"/>
      <c r="CQ788" s="21"/>
      <c r="CR788" s="21"/>
      <c r="CS788" s="21"/>
      <c r="CT788" s="21"/>
      <c r="CU788" s="21"/>
      <c r="CV788" s="21"/>
      <c r="CW788" s="21"/>
      <c r="CX788" s="21"/>
      <c r="CY788" s="21"/>
      <c r="CZ788" s="21"/>
      <c r="DA788" s="21"/>
      <c r="DB788" s="21"/>
      <c r="DC788" s="21"/>
      <c r="DD788" s="21"/>
      <c r="DE788" s="21"/>
      <c r="DF788" s="21"/>
      <c r="DG788" s="21"/>
      <c r="DH788" s="21"/>
      <c r="DI788" s="21"/>
      <c r="DJ788" s="21"/>
      <c r="DK788" s="21"/>
      <c r="DL788" s="21"/>
      <c r="DM788" s="21"/>
      <c r="DN788" s="21"/>
      <c r="DO788" s="21"/>
      <c r="DP788" s="21"/>
      <c r="DQ788" s="21"/>
      <c r="DR788" s="21"/>
      <c r="DS788" s="21"/>
      <c r="DT788" s="21"/>
      <c r="DU788" s="21"/>
      <c r="DV788" s="21"/>
      <c r="DW788" s="21"/>
      <c r="DX788" s="21"/>
      <c r="DY788" s="21"/>
      <c r="DZ788" s="21"/>
      <c r="EA788" s="21"/>
      <c r="EB788" s="21"/>
      <c r="EC788" s="21"/>
      <c r="ED788" s="21"/>
      <c r="EE788" s="21"/>
      <c r="EF788" s="21"/>
      <c r="EG788" s="21"/>
      <c r="EH788" s="21"/>
      <c r="EI788" s="21"/>
      <c r="EJ788" s="21"/>
      <c r="EK788" s="21"/>
      <c r="EL788" s="21"/>
      <c r="EM788" s="21"/>
      <c r="EN788" s="21"/>
      <c r="EO788" s="21"/>
      <c r="EP788" s="21"/>
      <c r="EQ788" s="21"/>
      <c r="ER788" s="21"/>
      <c r="ES788" s="21"/>
      <c r="ET788" s="21"/>
      <c r="EU788" s="21"/>
      <c r="EV788" s="21"/>
      <c r="EW788" s="21"/>
      <c r="EX788" s="21"/>
      <c r="EY788" s="21"/>
      <c r="EZ788" s="21"/>
      <c r="FA788" s="21"/>
      <c r="FB788" s="21"/>
      <c r="FC788" s="21"/>
      <c r="FD788" s="21"/>
      <c r="FE788" s="21"/>
      <c r="FF788" s="21"/>
      <c r="FG788" s="21"/>
      <c r="FH788" s="21"/>
      <c r="FI788" s="21"/>
      <c r="FJ788" s="21"/>
      <c r="FK788" s="21"/>
      <c r="FL788" s="21"/>
      <c r="FM788" s="21"/>
      <c r="FN788" s="21"/>
      <c r="FO788" s="21"/>
      <c r="FP788" s="21"/>
      <c r="FQ788" s="21"/>
      <c r="FR788" s="21"/>
      <c r="FS788" s="21"/>
      <c r="FT788" s="21"/>
      <c r="FU788" s="21"/>
      <c r="FV788" s="21"/>
      <c r="FW788" s="21"/>
      <c r="FX788" s="21"/>
      <c r="FY788" s="21"/>
      <c r="FZ788" s="21"/>
      <c r="GA788" s="21"/>
      <c r="GB788" s="21"/>
      <c r="GC788" s="21"/>
      <c r="GD788" s="21"/>
      <c r="GE788" s="21"/>
      <c r="GF788" s="21"/>
      <c r="GG788" s="21"/>
      <c r="GH788" s="21"/>
      <c r="GI788" s="21"/>
      <c r="GJ788" s="21"/>
      <c r="GK788" s="21"/>
      <c r="GL788" s="21"/>
      <c r="GM788" s="21"/>
      <c r="GN788" s="21"/>
      <c r="GO788" s="21"/>
      <c r="GP788" s="21"/>
      <c r="GQ788" s="21"/>
      <c r="GR788" s="21"/>
      <c r="GS788" s="21"/>
      <c r="GT788" s="21"/>
      <c r="GU788" s="21"/>
      <c r="GV788" s="21"/>
      <c r="GW788" s="21"/>
      <c r="GX788" s="21"/>
      <c r="GY788" s="21"/>
      <c r="GZ788" s="21"/>
      <c r="HA788" s="21"/>
      <c r="HB788" s="21"/>
      <c r="HC788" s="21"/>
      <c r="HD788" s="21"/>
      <c r="HE788" s="21"/>
      <c r="HF788" s="21"/>
      <c r="HG788" s="21"/>
      <c r="HH788" s="21"/>
      <c r="HI788" s="21"/>
      <c r="HJ788" s="21"/>
      <c r="HK788" s="21"/>
      <c r="HL788" s="21"/>
      <c r="HM788" s="21"/>
      <c r="HN788" s="21"/>
      <c r="HO788" s="21"/>
      <c r="HP788" s="21"/>
      <c r="HQ788" s="21"/>
      <c r="HR788" s="21"/>
      <c r="HS788" s="21"/>
      <c r="HT788" s="21"/>
      <c r="HU788" s="21"/>
      <c r="HV788" s="21"/>
      <c r="HW788" s="21"/>
      <c r="HX788" s="21"/>
      <c r="HY788" s="21"/>
      <c r="HZ788" s="21"/>
      <c r="IA788" s="21"/>
      <c r="IB788" s="21"/>
      <c r="IC788" s="21"/>
      <c r="ID788" s="21"/>
      <c r="IE788" s="21"/>
      <c r="IF788" s="21"/>
      <c r="IG788" s="21"/>
      <c r="IH788" s="21"/>
      <c r="II788" s="21"/>
      <c r="IJ788" s="21"/>
      <c r="IK788" s="21"/>
      <c r="IL788" s="21"/>
      <c r="IM788" s="21"/>
      <c r="IN788" s="21"/>
      <c r="IO788" s="21"/>
      <c r="IP788" s="21"/>
      <c r="IQ788" s="21"/>
      <c r="IR788" s="21"/>
      <c r="IS788" s="21"/>
      <c r="IT788" s="21"/>
      <c r="IU788" s="21"/>
      <c r="IV788" s="21"/>
      <c r="IW788" s="21"/>
      <c r="IX788" s="21"/>
      <c r="IY788" s="21"/>
      <c r="IZ788" s="21"/>
      <c r="JA788" s="21"/>
      <c r="JB788" s="21"/>
      <c r="JC788" s="21"/>
      <c r="JD788" s="21"/>
      <c r="JE788" s="21"/>
      <c r="JF788" s="21"/>
      <c r="JG788" s="21"/>
      <c r="JH788" s="21"/>
      <c r="JI788" s="21"/>
      <c r="JJ788" s="21"/>
      <c r="JK788" s="21"/>
      <c r="JL788" s="21"/>
      <c r="JM788" s="21"/>
      <c r="JN788" s="21"/>
      <c r="JO788" s="21"/>
      <c r="JP788" s="21"/>
      <c r="JQ788" s="21"/>
      <c r="JR788" s="21"/>
      <c r="JS788" s="21"/>
      <c r="JT788" s="21"/>
      <c r="JU788" s="21"/>
      <c r="JV788" s="21"/>
      <c r="JW788" s="21"/>
      <c r="JX788" s="21"/>
      <c r="JY788" s="21"/>
    </row>
    <row r="789" spans="1:285" ht="31.5" customHeight="1">
      <c r="A789" s="4376" t="s">
        <v>353</v>
      </c>
      <c r="B789" s="5">
        <f>C789/D789</f>
        <v>0.70967741935483875</v>
      </c>
      <c r="C789" s="1">
        <v>22</v>
      </c>
      <c r="D789" s="107">
        <v>31</v>
      </c>
      <c r="E789" s="1268" t="s">
        <v>58</v>
      </c>
      <c r="F789" s="1" t="s">
        <v>53</v>
      </c>
      <c r="G789" s="10" t="s">
        <v>53</v>
      </c>
      <c r="H789" s="1" t="s">
        <v>54</v>
      </c>
      <c r="I789" s="13" t="s">
        <v>53</v>
      </c>
      <c r="J789" s="82" t="s">
        <v>53</v>
      </c>
      <c r="K789" s="1388" t="s">
        <v>53</v>
      </c>
      <c r="L789" s="1" t="s">
        <v>58</v>
      </c>
      <c r="M789" s="1" t="s">
        <v>54</v>
      </c>
      <c r="N789" s="10" t="s">
        <v>53</v>
      </c>
      <c r="O789" s="3" t="s">
        <v>58</v>
      </c>
      <c r="P789" s="1" t="s">
        <v>53</v>
      </c>
      <c r="Q789" s="1" t="s">
        <v>53</v>
      </c>
      <c r="R789" s="10" t="s">
        <v>53</v>
      </c>
      <c r="S789" s="8" t="s">
        <v>54</v>
      </c>
      <c r="T789" s="10" t="s">
        <v>53</v>
      </c>
      <c r="U789" s="1" t="s">
        <v>54</v>
      </c>
      <c r="V789" s="1" t="s">
        <v>58</v>
      </c>
      <c r="W789" s="1" t="s">
        <v>54</v>
      </c>
      <c r="X789" s="1" t="s">
        <v>53</v>
      </c>
      <c r="Y789" s="10" t="s">
        <v>53</v>
      </c>
      <c r="Z789" s="1" t="s">
        <v>53</v>
      </c>
      <c r="AA789" s="10" t="s">
        <v>53</v>
      </c>
      <c r="AB789" s="1" t="s">
        <v>58</v>
      </c>
      <c r="AC789" s="10" t="s">
        <v>53</v>
      </c>
      <c r="AD789" s="1" t="s">
        <v>53</v>
      </c>
      <c r="AE789" s="1" t="s">
        <v>54</v>
      </c>
      <c r="AF789" s="1" t="s">
        <v>58</v>
      </c>
      <c r="AG789" s="1" t="s">
        <v>54</v>
      </c>
      <c r="AH789" s="1" t="s">
        <v>53</v>
      </c>
      <c r="AI789" s="1" t="s">
        <v>53</v>
      </c>
      <c r="AJ789" s="10" t="s">
        <v>53</v>
      </c>
      <c r="AK789" s="1" t="s">
        <v>58</v>
      </c>
      <c r="AL789" s="1" t="s">
        <v>53</v>
      </c>
      <c r="AM789" s="1" t="s">
        <v>53</v>
      </c>
      <c r="AN789" s="1" t="s">
        <v>58</v>
      </c>
      <c r="AO789" s="1" t="s">
        <v>58</v>
      </c>
      <c r="AP789" s="1" t="s">
        <v>54</v>
      </c>
      <c r="AQ789" s="1" t="s">
        <v>53</v>
      </c>
      <c r="AR789" s="120" t="s">
        <v>58</v>
      </c>
      <c r="AS789" s="21"/>
      <c r="AT789" s="21"/>
      <c r="AU789" s="21"/>
      <c r="AV789" s="21"/>
      <c r="AW789" s="21"/>
      <c r="AX789" s="21"/>
      <c r="AY789" s="21"/>
      <c r="AZ789" s="21"/>
      <c r="BA789" s="21"/>
      <c r="BB789" s="21"/>
      <c r="BC789" s="21"/>
      <c r="BD789" s="21"/>
      <c r="BE789" s="21"/>
      <c r="BF789" s="21"/>
      <c r="BG789" s="21"/>
      <c r="BH789" s="21"/>
      <c r="BI789" s="21"/>
      <c r="BJ789" s="21"/>
      <c r="BK789" s="21"/>
      <c r="BL789" s="21"/>
      <c r="BM789" s="21"/>
      <c r="BN789" s="21"/>
      <c r="BO789" s="21"/>
      <c r="BP789" s="21"/>
      <c r="BQ789" s="21"/>
      <c r="BR789" s="21"/>
      <c r="BS789" s="21"/>
      <c r="BT789" s="21"/>
      <c r="BU789" s="21"/>
      <c r="BV789" s="21"/>
      <c r="BW789" s="21"/>
      <c r="BX789" s="21"/>
      <c r="BY789" s="21"/>
      <c r="BZ789" s="21"/>
      <c r="CA789" s="21"/>
      <c r="CB789" s="21"/>
      <c r="CC789" s="21"/>
      <c r="CD789" s="21"/>
      <c r="CE789" s="21"/>
      <c r="CF789" s="21"/>
      <c r="CG789" s="21"/>
      <c r="CH789" s="21"/>
      <c r="CI789" s="21"/>
      <c r="CJ789" s="21"/>
      <c r="CK789" s="21"/>
      <c r="CL789" s="21"/>
      <c r="CM789" s="21"/>
      <c r="CN789" s="21"/>
      <c r="CO789" s="21"/>
      <c r="CP789" s="21"/>
      <c r="CQ789" s="21"/>
      <c r="CR789" s="21"/>
      <c r="CS789" s="21"/>
      <c r="CT789" s="21"/>
      <c r="CU789" s="21"/>
      <c r="CV789" s="21"/>
      <c r="CW789" s="21"/>
      <c r="CX789" s="21"/>
      <c r="CY789" s="21"/>
      <c r="CZ789" s="21"/>
      <c r="DA789" s="21"/>
      <c r="DB789" s="21"/>
      <c r="DC789" s="21"/>
      <c r="DD789" s="21"/>
      <c r="DE789" s="21"/>
      <c r="DF789" s="21"/>
      <c r="DG789" s="21"/>
      <c r="DH789" s="21"/>
      <c r="DI789" s="21"/>
      <c r="DJ789" s="21"/>
      <c r="DK789" s="21"/>
      <c r="DL789" s="21"/>
      <c r="DM789" s="21"/>
      <c r="DN789" s="21"/>
      <c r="DO789" s="21"/>
      <c r="DP789" s="21"/>
      <c r="DQ789" s="21"/>
      <c r="DR789" s="21"/>
      <c r="DS789" s="21"/>
      <c r="DT789" s="21"/>
      <c r="DU789" s="21"/>
      <c r="DV789" s="21"/>
      <c r="DW789" s="21"/>
      <c r="DX789" s="21"/>
      <c r="DY789" s="21"/>
      <c r="DZ789" s="21"/>
      <c r="EA789" s="21"/>
      <c r="EB789" s="21"/>
      <c r="EC789" s="21"/>
      <c r="ED789" s="21"/>
      <c r="EE789" s="21"/>
      <c r="EF789" s="21"/>
      <c r="EG789" s="21"/>
      <c r="EH789" s="21"/>
      <c r="EI789" s="21"/>
      <c r="EJ789" s="21"/>
      <c r="EK789" s="21"/>
      <c r="EL789" s="21"/>
      <c r="EM789" s="21"/>
      <c r="EN789" s="21"/>
      <c r="EO789" s="21"/>
      <c r="EP789" s="21"/>
      <c r="EQ789" s="21"/>
      <c r="ER789" s="21"/>
      <c r="ES789" s="21"/>
      <c r="ET789" s="21"/>
      <c r="EU789" s="21"/>
      <c r="EV789" s="21"/>
      <c r="EW789" s="21"/>
      <c r="EX789" s="21"/>
      <c r="EY789" s="21"/>
      <c r="EZ789" s="21"/>
      <c r="FA789" s="21"/>
      <c r="FB789" s="21"/>
      <c r="FC789" s="21"/>
      <c r="FD789" s="21"/>
      <c r="FE789" s="21"/>
      <c r="FF789" s="21"/>
      <c r="FG789" s="21"/>
      <c r="FH789" s="21"/>
      <c r="FI789" s="21"/>
      <c r="FJ789" s="21"/>
      <c r="FK789" s="21"/>
      <c r="FL789" s="21"/>
      <c r="FM789" s="21"/>
      <c r="FN789" s="21"/>
      <c r="FO789" s="21"/>
      <c r="FP789" s="21"/>
      <c r="FQ789" s="21"/>
      <c r="FR789" s="21"/>
      <c r="FS789" s="21"/>
      <c r="FT789" s="21"/>
      <c r="FU789" s="21"/>
      <c r="FV789" s="21"/>
      <c r="FW789" s="21"/>
      <c r="FX789" s="21"/>
      <c r="FY789" s="21"/>
      <c r="FZ789" s="21"/>
      <c r="GA789" s="21"/>
      <c r="GB789" s="21"/>
      <c r="GC789" s="21"/>
      <c r="GD789" s="21"/>
      <c r="GE789" s="21"/>
      <c r="GF789" s="21"/>
      <c r="GG789" s="21"/>
      <c r="GH789" s="21"/>
      <c r="GI789" s="21"/>
      <c r="GJ789" s="21"/>
      <c r="GK789" s="21"/>
      <c r="GL789" s="21"/>
      <c r="GM789" s="21"/>
      <c r="GN789" s="21"/>
      <c r="GO789" s="21"/>
      <c r="GP789" s="21"/>
      <c r="GQ789" s="21"/>
      <c r="GR789" s="21"/>
      <c r="GS789" s="21"/>
      <c r="GT789" s="21"/>
      <c r="GU789" s="21"/>
      <c r="GV789" s="21"/>
      <c r="GW789" s="21"/>
      <c r="GX789" s="21"/>
      <c r="GY789" s="21"/>
      <c r="GZ789" s="21"/>
      <c r="HA789" s="21"/>
      <c r="HB789" s="21"/>
      <c r="HC789" s="21"/>
      <c r="HD789" s="21"/>
      <c r="HE789" s="21"/>
      <c r="HF789" s="21"/>
      <c r="HG789" s="21"/>
      <c r="HH789" s="21"/>
      <c r="HI789" s="21"/>
      <c r="HJ789" s="21"/>
      <c r="HK789" s="21"/>
      <c r="HL789" s="21"/>
      <c r="HM789" s="21"/>
      <c r="HN789" s="21"/>
      <c r="HO789" s="21"/>
      <c r="HP789" s="21"/>
      <c r="HQ789" s="21"/>
      <c r="HR789" s="21"/>
      <c r="HS789" s="21"/>
      <c r="HT789" s="21"/>
      <c r="HU789" s="21"/>
      <c r="HV789" s="21"/>
      <c r="HW789" s="21"/>
      <c r="HX789" s="21"/>
      <c r="HY789" s="21"/>
      <c r="HZ789" s="21"/>
      <c r="IA789" s="21"/>
      <c r="IB789" s="21"/>
      <c r="IC789" s="21"/>
      <c r="ID789" s="21"/>
      <c r="IE789" s="21"/>
      <c r="IF789" s="21"/>
      <c r="IG789" s="21"/>
      <c r="IH789" s="21"/>
      <c r="II789" s="21"/>
      <c r="IJ789" s="21"/>
      <c r="IK789" s="21"/>
      <c r="IL789" s="21"/>
      <c r="IM789" s="21"/>
      <c r="IN789" s="21"/>
      <c r="IO789" s="21"/>
      <c r="IP789" s="21"/>
      <c r="IQ789" s="21"/>
      <c r="IR789" s="21"/>
      <c r="IS789" s="21"/>
      <c r="IT789" s="21"/>
      <c r="IU789" s="21"/>
      <c r="IV789" s="21"/>
      <c r="IW789" s="21"/>
      <c r="IX789" s="21"/>
      <c r="IY789" s="21"/>
      <c r="IZ789" s="21"/>
      <c r="JA789" s="21"/>
      <c r="JB789" s="21"/>
      <c r="JC789" s="21"/>
      <c r="JD789" s="21"/>
      <c r="JE789" s="21"/>
      <c r="JF789" s="21"/>
      <c r="JG789" s="21"/>
      <c r="JH789" s="21"/>
      <c r="JI789" s="21"/>
      <c r="JJ789" s="21"/>
      <c r="JK789" s="21"/>
      <c r="JL789" s="21"/>
      <c r="JM789" s="21"/>
      <c r="JN789" s="21"/>
      <c r="JO789" s="21"/>
      <c r="JP789" s="21"/>
      <c r="JQ789" s="21"/>
      <c r="JR789" s="21"/>
      <c r="JS789" s="21"/>
      <c r="JT789" s="21"/>
      <c r="JU789" s="21"/>
      <c r="JV789" s="21"/>
      <c r="JW789" s="21"/>
      <c r="JX789" s="21"/>
      <c r="JY789" s="21"/>
    </row>
    <row r="790" spans="1:285" ht="31.5" customHeight="1">
      <c r="A790" s="4365" t="s">
        <v>354</v>
      </c>
      <c r="B790" s="25"/>
      <c r="C790" s="25"/>
      <c r="D790" s="111"/>
      <c r="E790" s="44"/>
      <c r="F790" s="44"/>
      <c r="G790" s="44"/>
      <c r="H790" s="44"/>
      <c r="I790" s="44"/>
      <c r="J790" s="45"/>
      <c r="K790" s="44"/>
      <c r="L790" s="44"/>
      <c r="M790" s="44"/>
      <c r="N790" s="44"/>
      <c r="O790" s="44"/>
      <c r="P790" s="44"/>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124"/>
      <c r="AS790" s="21"/>
      <c r="AT790" s="21"/>
      <c r="AU790" s="21"/>
      <c r="AV790" s="21"/>
      <c r="AW790" s="21"/>
      <c r="AX790" s="21"/>
      <c r="AY790" s="21"/>
      <c r="AZ790" s="21"/>
      <c r="BA790" s="21"/>
      <c r="BB790" s="21"/>
      <c r="BC790" s="21"/>
      <c r="BD790" s="21"/>
      <c r="BE790" s="21"/>
      <c r="BF790" s="21"/>
      <c r="BG790" s="21"/>
      <c r="BH790" s="21"/>
      <c r="BI790" s="21"/>
      <c r="BJ790" s="21"/>
      <c r="BK790" s="21"/>
      <c r="BL790" s="21"/>
      <c r="BM790" s="21"/>
      <c r="BN790" s="21"/>
      <c r="BO790" s="21"/>
      <c r="BP790" s="21"/>
      <c r="BQ790" s="21"/>
      <c r="BR790" s="21"/>
      <c r="BS790" s="21"/>
      <c r="BT790" s="21"/>
      <c r="BU790" s="21"/>
      <c r="BV790" s="21"/>
      <c r="BW790" s="21"/>
      <c r="BX790" s="21"/>
      <c r="BY790" s="21"/>
      <c r="BZ790" s="21"/>
      <c r="CA790" s="21"/>
      <c r="CB790" s="21"/>
      <c r="CC790" s="21"/>
      <c r="CD790" s="21"/>
      <c r="CE790" s="21"/>
      <c r="CF790" s="21"/>
      <c r="CG790" s="21"/>
      <c r="CH790" s="21"/>
      <c r="CI790" s="21"/>
      <c r="CJ790" s="21"/>
      <c r="CK790" s="21"/>
      <c r="CL790" s="21"/>
      <c r="CM790" s="21"/>
      <c r="CN790" s="21"/>
      <c r="CO790" s="21"/>
      <c r="CP790" s="21"/>
      <c r="CQ790" s="21"/>
      <c r="CR790" s="21"/>
      <c r="CS790" s="21"/>
      <c r="CT790" s="21"/>
      <c r="CU790" s="21"/>
      <c r="CV790" s="21"/>
      <c r="CW790" s="21"/>
      <c r="CX790" s="21"/>
      <c r="CY790" s="21"/>
      <c r="CZ790" s="21"/>
      <c r="DA790" s="21"/>
      <c r="DB790" s="21"/>
      <c r="DC790" s="21"/>
      <c r="DD790" s="21"/>
      <c r="DE790" s="21"/>
      <c r="DF790" s="21"/>
      <c r="DG790" s="21"/>
      <c r="DH790" s="21"/>
      <c r="DI790" s="21"/>
      <c r="DJ790" s="21"/>
      <c r="DK790" s="21"/>
      <c r="DL790" s="21"/>
      <c r="DM790" s="21"/>
      <c r="DN790" s="21"/>
      <c r="DO790" s="21"/>
      <c r="DP790" s="21"/>
      <c r="DQ790" s="21"/>
      <c r="DR790" s="21"/>
      <c r="DS790" s="21"/>
      <c r="DT790" s="21"/>
      <c r="DU790" s="21"/>
      <c r="DV790" s="21"/>
      <c r="DW790" s="21"/>
      <c r="DX790" s="21"/>
      <c r="DY790" s="21"/>
      <c r="DZ790" s="21"/>
      <c r="EA790" s="21"/>
      <c r="EB790" s="21"/>
      <c r="EC790" s="21"/>
      <c r="ED790" s="21"/>
      <c r="EE790" s="21"/>
      <c r="EF790" s="21"/>
      <c r="EG790" s="21"/>
      <c r="EH790" s="21"/>
      <c r="EI790" s="21"/>
      <c r="EJ790" s="21"/>
      <c r="EK790" s="21"/>
      <c r="EL790" s="21"/>
      <c r="EM790" s="21"/>
      <c r="EN790" s="21"/>
      <c r="EO790" s="21"/>
      <c r="EP790" s="21"/>
      <c r="EQ790" s="21"/>
      <c r="ER790" s="21"/>
      <c r="ES790" s="21"/>
      <c r="ET790" s="21"/>
      <c r="EU790" s="21"/>
      <c r="EV790" s="21"/>
      <c r="EW790" s="21"/>
      <c r="EX790" s="21"/>
      <c r="EY790" s="21"/>
      <c r="EZ790" s="21"/>
      <c r="FA790" s="21"/>
      <c r="FB790" s="21"/>
      <c r="FC790" s="21"/>
      <c r="FD790" s="21"/>
      <c r="FE790" s="21"/>
      <c r="FF790" s="21"/>
      <c r="FG790" s="21"/>
      <c r="FH790" s="21"/>
      <c r="FI790" s="21"/>
      <c r="FJ790" s="21"/>
      <c r="FK790" s="21"/>
      <c r="FL790" s="21"/>
      <c r="FM790" s="21"/>
      <c r="FN790" s="21"/>
      <c r="FO790" s="21"/>
      <c r="FP790" s="21"/>
      <c r="FQ790" s="21"/>
      <c r="FR790" s="21"/>
      <c r="FS790" s="21"/>
      <c r="FT790" s="21"/>
      <c r="FU790" s="21"/>
      <c r="FV790" s="21"/>
      <c r="FW790" s="21"/>
      <c r="FX790" s="21"/>
      <c r="FY790" s="21"/>
      <c r="FZ790" s="21"/>
      <c r="GA790" s="21"/>
      <c r="GB790" s="21"/>
      <c r="GC790" s="21"/>
      <c r="GD790" s="21"/>
      <c r="GE790" s="21"/>
      <c r="GF790" s="21"/>
      <c r="GG790" s="21"/>
      <c r="GH790" s="21"/>
      <c r="GI790" s="21"/>
      <c r="GJ790" s="21"/>
      <c r="GK790" s="21"/>
      <c r="GL790" s="21"/>
      <c r="GM790" s="21"/>
      <c r="GN790" s="21"/>
      <c r="GO790" s="21"/>
      <c r="GP790" s="21"/>
      <c r="GQ790" s="21"/>
      <c r="GR790" s="21"/>
      <c r="GS790" s="21"/>
      <c r="GT790" s="21"/>
      <c r="GU790" s="21"/>
      <c r="GV790" s="21"/>
      <c r="GW790" s="21"/>
      <c r="GX790" s="21"/>
      <c r="GY790" s="21"/>
      <c r="GZ790" s="21"/>
      <c r="HA790" s="21"/>
      <c r="HB790" s="21"/>
      <c r="HC790" s="21"/>
      <c r="HD790" s="21"/>
      <c r="HE790" s="21"/>
      <c r="HF790" s="21"/>
      <c r="HG790" s="21"/>
      <c r="HH790" s="21"/>
      <c r="HI790" s="21"/>
      <c r="HJ790" s="21"/>
      <c r="HK790" s="21"/>
      <c r="HL790" s="21"/>
      <c r="HM790" s="21"/>
      <c r="HN790" s="21"/>
      <c r="HO790" s="21"/>
      <c r="HP790" s="21"/>
      <c r="HQ790" s="21"/>
      <c r="HR790" s="21"/>
      <c r="HS790" s="21"/>
      <c r="HT790" s="21"/>
      <c r="HU790" s="21"/>
      <c r="HV790" s="21"/>
      <c r="HW790" s="21"/>
      <c r="HX790" s="21"/>
      <c r="HY790" s="21"/>
      <c r="HZ790" s="21"/>
      <c r="IA790" s="21"/>
      <c r="IB790" s="21"/>
      <c r="IC790" s="21"/>
      <c r="ID790" s="21"/>
      <c r="IE790" s="21"/>
      <c r="IF790" s="21"/>
      <c r="IG790" s="21"/>
      <c r="IH790" s="21"/>
      <c r="II790" s="21"/>
      <c r="IJ790" s="21"/>
      <c r="IK790" s="21"/>
      <c r="IL790" s="21"/>
      <c r="IM790" s="21"/>
      <c r="IN790" s="21"/>
      <c r="IO790" s="21"/>
      <c r="IP790" s="21"/>
      <c r="IQ790" s="21"/>
      <c r="IR790" s="21"/>
      <c r="IS790" s="21"/>
      <c r="IT790" s="21"/>
      <c r="IU790" s="21"/>
      <c r="IV790" s="21"/>
      <c r="IW790" s="21"/>
      <c r="IX790" s="21"/>
      <c r="IY790" s="21"/>
      <c r="IZ790" s="21"/>
      <c r="JA790" s="21"/>
      <c r="JB790" s="21"/>
      <c r="JC790" s="21"/>
      <c r="JD790" s="21"/>
      <c r="JE790" s="21"/>
      <c r="JF790" s="21"/>
      <c r="JG790" s="21"/>
      <c r="JH790" s="21"/>
      <c r="JI790" s="21"/>
      <c r="JJ790" s="21"/>
      <c r="JK790" s="21"/>
      <c r="JL790" s="21"/>
      <c r="JM790" s="21"/>
      <c r="JN790" s="21"/>
      <c r="JO790" s="21"/>
      <c r="JP790" s="21"/>
      <c r="JQ790" s="21"/>
      <c r="JR790" s="21"/>
      <c r="JS790" s="21"/>
      <c r="JT790" s="21"/>
      <c r="JU790" s="21"/>
      <c r="JV790" s="21"/>
      <c r="JW790" s="21"/>
      <c r="JX790" s="21"/>
      <c r="JY790" s="21"/>
    </row>
    <row r="791" spans="1:285" ht="49.5" customHeight="1">
      <c r="A791" s="4345" t="s">
        <v>355</v>
      </c>
      <c r="B791" s="5">
        <f>C791/D791</f>
        <v>0.5757575757575758</v>
      </c>
      <c r="C791" s="78">
        <v>19</v>
      </c>
      <c r="D791" s="107">
        <v>33</v>
      </c>
      <c r="E791" s="1268" t="s">
        <v>58</v>
      </c>
      <c r="F791" s="11" t="s">
        <v>356</v>
      </c>
      <c r="G791" s="11" t="s">
        <v>356</v>
      </c>
      <c r="H791" s="11" t="s">
        <v>357</v>
      </c>
      <c r="I791" s="11" t="s">
        <v>356</v>
      </c>
      <c r="J791" s="11" t="s">
        <v>357</v>
      </c>
      <c r="K791" s="11" t="s">
        <v>358</v>
      </c>
      <c r="L791" s="1" t="s">
        <v>58</v>
      </c>
      <c r="M791" s="11" t="s">
        <v>357</v>
      </c>
      <c r="N791" s="11" t="s">
        <v>356</v>
      </c>
      <c r="O791" s="11" t="s">
        <v>58</v>
      </c>
      <c r="P791" s="11" t="s">
        <v>356</v>
      </c>
      <c r="Q791" s="11" t="s">
        <v>356</v>
      </c>
      <c r="R791" s="11" t="s">
        <v>357</v>
      </c>
      <c r="S791" s="11" t="s">
        <v>356</v>
      </c>
      <c r="T791" s="11" t="s">
        <v>58</v>
      </c>
      <c r="U791" s="11" t="s">
        <v>58</v>
      </c>
      <c r="V791" s="11" t="s">
        <v>356</v>
      </c>
      <c r="W791" s="11" t="s">
        <v>358</v>
      </c>
      <c r="X791" s="11" t="s">
        <v>356</v>
      </c>
      <c r="Y791" s="11" t="s">
        <v>356</v>
      </c>
      <c r="Z791" s="11" t="s">
        <v>358</v>
      </c>
      <c r="AA791" s="11" t="s">
        <v>356</v>
      </c>
      <c r="AB791" s="11" t="s">
        <v>357</v>
      </c>
      <c r="AC791" s="1" t="s">
        <v>58</v>
      </c>
      <c r="AD791" s="11" t="s">
        <v>356</v>
      </c>
      <c r="AE791" s="11" t="s">
        <v>356</v>
      </c>
      <c r="AF791" s="11" t="s">
        <v>58</v>
      </c>
      <c r="AG791" s="11" t="s">
        <v>357</v>
      </c>
      <c r="AH791" s="11" t="s">
        <v>356</v>
      </c>
      <c r="AI791" s="11" t="s">
        <v>356</v>
      </c>
      <c r="AJ791" s="11" t="s">
        <v>356</v>
      </c>
      <c r="AK791" s="11" t="s">
        <v>58</v>
      </c>
      <c r="AL791" s="11" t="s">
        <v>357</v>
      </c>
      <c r="AM791" s="11" t="s">
        <v>356</v>
      </c>
      <c r="AN791" s="11" t="s">
        <v>357</v>
      </c>
      <c r="AO791" s="11" t="s">
        <v>356</v>
      </c>
      <c r="AP791" s="11" t="s">
        <v>357</v>
      </c>
      <c r="AQ791" s="11" t="s">
        <v>356</v>
      </c>
      <c r="AR791" s="162" t="s">
        <v>357</v>
      </c>
      <c r="AS791" s="21"/>
      <c r="AT791" s="21"/>
      <c r="AU791" s="21"/>
      <c r="AV791" s="21"/>
      <c r="AW791" s="21"/>
      <c r="AX791" s="21"/>
      <c r="AY791" s="21"/>
      <c r="AZ791" s="21"/>
      <c r="BA791" s="21"/>
      <c r="BB791" s="21"/>
      <c r="BC791" s="21"/>
      <c r="BD791" s="21"/>
      <c r="BE791" s="21"/>
      <c r="BF791" s="21"/>
      <c r="BG791" s="21"/>
      <c r="BH791" s="21"/>
      <c r="BI791" s="21"/>
      <c r="BJ791" s="21"/>
      <c r="BK791" s="21"/>
      <c r="BL791" s="21"/>
      <c r="BM791" s="21"/>
      <c r="BN791" s="21"/>
      <c r="BO791" s="21"/>
      <c r="BP791" s="21"/>
      <c r="BQ791" s="21"/>
      <c r="BR791" s="21"/>
      <c r="BS791" s="21"/>
      <c r="BT791" s="21"/>
      <c r="BU791" s="21"/>
      <c r="BV791" s="21"/>
      <c r="BW791" s="21"/>
      <c r="BX791" s="21"/>
      <c r="BY791" s="21"/>
      <c r="BZ791" s="21"/>
      <c r="CA791" s="21"/>
      <c r="CB791" s="21"/>
      <c r="CC791" s="21"/>
      <c r="CD791" s="21"/>
      <c r="CE791" s="21"/>
      <c r="CF791" s="21"/>
      <c r="CG791" s="21"/>
      <c r="CH791" s="21"/>
      <c r="CI791" s="21"/>
      <c r="CJ791" s="21"/>
      <c r="CK791" s="21"/>
      <c r="CL791" s="21"/>
      <c r="CM791" s="21"/>
      <c r="CN791" s="21"/>
      <c r="CO791" s="21"/>
      <c r="CP791" s="21"/>
      <c r="CQ791" s="21"/>
      <c r="CR791" s="21"/>
      <c r="CS791" s="21"/>
      <c r="CT791" s="21"/>
      <c r="CU791" s="21"/>
      <c r="CV791" s="21"/>
      <c r="CW791" s="21"/>
      <c r="CX791" s="21"/>
      <c r="CY791" s="21"/>
      <c r="CZ791" s="21"/>
      <c r="DA791" s="21"/>
      <c r="DB791" s="21"/>
      <c r="DC791" s="21"/>
      <c r="DD791" s="21"/>
      <c r="DE791" s="21"/>
      <c r="DF791" s="21"/>
      <c r="DG791" s="21"/>
      <c r="DH791" s="21"/>
      <c r="DI791" s="21"/>
      <c r="DJ791" s="21"/>
      <c r="DK791" s="21"/>
      <c r="DL791" s="21"/>
      <c r="DM791" s="21"/>
      <c r="DN791" s="21"/>
      <c r="DO791" s="21"/>
      <c r="DP791" s="21"/>
      <c r="DQ791" s="21"/>
      <c r="DR791" s="21"/>
      <c r="DS791" s="21"/>
      <c r="DT791" s="21"/>
      <c r="DU791" s="21"/>
      <c r="DV791" s="21"/>
      <c r="DW791" s="21"/>
      <c r="DX791" s="21"/>
      <c r="DY791" s="21"/>
      <c r="DZ791" s="21"/>
      <c r="EA791" s="21"/>
      <c r="EB791" s="21"/>
      <c r="EC791" s="21"/>
      <c r="ED791" s="21"/>
      <c r="EE791" s="21"/>
      <c r="EF791" s="21"/>
      <c r="EG791" s="21"/>
      <c r="EH791" s="21"/>
      <c r="EI791" s="21"/>
      <c r="EJ791" s="21"/>
      <c r="EK791" s="21"/>
      <c r="EL791" s="21"/>
      <c r="EM791" s="21"/>
      <c r="EN791" s="21"/>
      <c r="EO791" s="21"/>
      <c r="EP791" s="21"/>
      <c r="EQ791" s="21"/>
      <c r="ER791" s="21"/>
      <c r="ES791" s="21"/>
      <c r="ET791" s="21"/>
      <c r="EU791" s="21"/>
      <c r="EV791" s="21"/>
      <c r="EW791" s="21"/>
      <c r="EX791" s="21"/>
      <c r="EY791" s="21"/>
      <c r="EZ791" s="21"/>
      <c r="FA791" s="21"/>
      <c r="FB791" s="21"/>
      <c r="FC791" s="21"/>
      <c r="FD791" s="21"/>
      <c r="FE791" s="21"/>
      <c r="FF791" s="21"/>
      <c r="FG791" s="21"/>
      <c r="FH791" s="21"/>
      <c r="FI791" s="21"/>
      <c r="FJ791" s="21"/>
      <c r="FK791" s="21"/>
      <c r="FL791" s="21"/>
      <c r="FM791" s="21"/>
      <c r="FN791" s="21"/>
      <c r="FO791" s="21"/>
      <c r="FP791" s="21"/>
      <c r="FQ791" s="21"/>
      <c r="FR791" s="21"/>
      <c r="FS791" s="21"/>
      <c r="FT791" s="21"/>
      <c r="FU791" s="21"/>
      <c r="FV791" s="21"/>
      <c r="FW791" s="21"/>
      <c r="FX791" s="21"/>
      <c r="FY791" s="21"/>
      <c r="FZ791" s="21"/>
      <c r="GA791" s="21"/>
      <c r="GB791" s="21"/>
      <c r="GC791" s="21"/>
      <c r="GD791" s="21"/>
      <c r="GE791" s="21"/>
      <c r="GF791" s="21"/>
      <c r="GG791" s="21"/>
      <c r="GH791" s="21"/>
      <c r="GI791" s="21"/>
      <c r="GJ791" s="21"/>
      <c r="GK791" s="21"/>
      <c r="GL791" s="21"/>
      <c r="GM791" s="21"/>
      <c r="GN791" s="21"/>
      <c r="GO791" s="21"/>
      <c r="GP791" s="21"/>
      <c r="GQ791" s="21"/>
      <c r="GR791" s="21"/>
      <c r="GS791" s="21"/>
      <c r="GT791" s="21"/>
      <c r="GU791" s="21"/>
      <c r="GV791" s="21"/>
      <c r="GW791" s="21"/>
      <c r="GX791" s="21"/>
      <c r="GY791" s="21"/>
      <c r="GZ791" s="21"/>
      <c r="HA791" s="21"/>
      <c r="HB791" s="21"/>
      <c r="HC791" s="21"/>
      <c r="HD791" s="21"/>
      <c r="HE791" s="21"/>
      <c r="HF791" s="21"/>
      <c r="HG791" s="21"/>
      <c r="HH791" s="21"/>
      <c r="HI791" s="21"/>
      <c r="HJ791" s="21"/>
      <c r="HK791" s="21"/>
      <c r="HL791" s="21"/>
      <c r="HM791" s="21"/>
      <c r="HN791" s="21"/>
      <c r="HO791" s="21"/>
      <c r="HP791" s="21"/>
      <c r="HQ791" s="21"/>
      <c r="HR791" s="21"/>
      <c r="HS791" s="21"/>
      <c r="HT791" s="21"/>
      <c r="HU791" s="21"/>
      <c r="HV791" s="21"/>
      <c r="HW791" s="21"/>
      <c r="HX791" s="21"/>
      <c r="HY791" s="21"/>
      <c r="HZ791" s="21"/>
      <c r="IA791" s="21"/>
      <c r="IB791" s="21"/>
      <c r="IC791" s="21"/>
      <c r="ID791" s="21"/>
      <c r="IE791" s="21"/>
      <c r="IF791" s="21"/>
      <c r="IG791" s="21"/>
      <c r="IH791" s="21"/>
      <c r="II791" s="21"/>
      <c r="IJ791" s="21"/>
      <c r="IK791" s="21"/>
      <c r="IL791" s="21"/>
      <c r="IM791" s="21"/>
      <c r="IN791" s="21"/>
      <c r="IO791" s="21"/>
      <c r="IP791" s="21"/>
      <c r="IQ791" s="21"/>
      <c r="IR791" s="21"/>
      <c r="IS791" s="21"/>
      <c r="IT791" s="21"/>
      <c r="IU791" s="21"/>
      <c r="IV791" s="21"/>
      <c r="IW791" s="21"/>
      <c r="IX791" s="21"/>
      <c r="IY791" s="21"/>
      <c r="IZ791" s="21"/>
      <c r="JA791" s="21"/>
      <c r="JB791" s="21"/>
      <c r="JC791" s="21"/>
      <c r="JD791" s="21"/>
      <c r="JE791" s="21"/>
      <c r="JF791" s="21"/>
      <c r="JG791" s="21"/>
      <c r="JH791" s="21"/>
      <c r="JI791" s="21"/>
      <c r="JJ791" s="21"/>
      <c r="JK791" s="21"/>
      <c r="JL791" s="21"/>
      <c r="JM791" s="21"/>
      <c r="JN791" s="21"/>
      <c r="JO791" s="21"/>
      <c r="JP791" s="21"/>
      <c r="JQ791" s="21"/>
      <c r="JR791" s="21"/>
      <c r="JS791" s="21"/>
      <c r="JT791" s="21"/>
      <c r="JU791" s="21"/>
      <c r="JV791" s="21"/>
      <c r="JW791" s="21"/>
      <c r="JX791" s="21"/>
      <c r="JY791" s="21"/>
    </row>
    <row r="792" spans="1:285" ht="31.5" customHeight="1">
      <c r="A792" s="4377" t="s">
        <v>359</v>
      </c>
      <c r="B792" s="4408"/>
      <c r="C792" s="24"/>
      <c r="D792" s="106"/>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c r="AC792" s="61"/>
      <c r="AD792" s="61"/>
      <c r="AE792" s="61"/>
      <c r="AF792" s="61"/>
      <c r="AG792" s="61"/>
      <c r="AH792" s="61"/>
      <c r="AI792" s="61"/>
      <c r="AJ792" s="61"/>
      <c r="AK792" s="61"/>
      <c r="AL792" s="61"/>
      <c r="AM792" s="61"/>
      <c r="AN792" s="61"/>
      <c r="AO792" s="61"/>
      <c r="AP792" s="61"/>
      <c r="AQ792" s="61"/>
      <c r="AR792" s="130"/>
      <c r="AS792" s="21"/>
      <c r="AT792" s="21"/>
      <c r="AU792" s="21"/>
      <c r="AV792" s="21"/>
      <c r="AW792" s="21"/>
      <c r="AX792" s="21"/>
      <c r="AY792" s="21"/>
      <c r="AZ792" s="21"/>
      <c r="BA792" s="21"/>
      <c r="BB792" s="21"/>
      <c r="BC792" s="21"/>
      <c r="BD792" s="21"/>
      <c r="BE792" s="21"/>
      <c r="BF792" s="21"/>
      <c r="BG792" s="21"/>
      <c r="BH792" s="21"/>
      <c r="BI792" s="21"/>
      <c r="BJ792" s="21"/>
      <c r="BK792" s="21"/>
      <c r="BL792" s="21"/>
      <c r="BM792" s="21"/>
      <c r="BN792" s="21"/>
      <c r="BO792" s="21"/>
      <c r="BP792" s="21"/>
      <c r="BQ792" s="21"/>
      <c r="BR792" s="21"/>
      <c r="BS792" s="21"/>
      <c r="BT792" s="21"/>
      <c r="BU792" s="21"/>
      <c r="BV792" s="21"/>
      <c r="BW792" s="21"/>
      <c r="BX792" s="21"/>
      <c r="BY792" s="21"/>
      <c r="BZ792" s="21"/>
      <c r="CA792" s="21"/>
      <c r="CB792" s="21"/>
      <c r="CC792" s="21"/>
      <c r="CD792" s="21"/>
      <c r="CE792" s="21"/>
      <c r="CF792" s="21"/>
      <c r="CG792" s="21"/>
      <c r="CH792" s="21"/>
      <c r="CI792" s="21"/>
      <c r="CJ792" s="21"/>
      <c r="CK792" s="21"/>
      <c r="CL792" s="21"/>
      <c r="CM792" s="21"/>
      <c r="CN792" s="21"/>
      <c r="CO792" s="21"/>
      <c r="CP792" s="21"/>
      <c r="CQ792" s="21"/>
      <c r="CR792" s="21"/>
      <c r="CS792" s="21"/>
      <c r="CT792" s="21"/>
      <c r="CU792" s="21"/>
      <c r="CV792" s="21"/>
      <c r="CW792" s="21"/>
      <c r="CX792" s="21"/>
      <c r="CY792" s="21"/>
      <c r="CZ792" s="21"/>
      <c r="DA792" s="21"/>
      <c r="DB792" s="21"/>
      <c r="DC792" s="21"/>
      <c r="DD792" s="21"/>
      <c r="DE792" s="21"/>
      <c r="DF792" s="21"/>
      <c r="DG792" s="21"/>
      <c r="DH792" s="21"/>
      <c r="DI792" s="21"/>
      <c r="DJ792" s="21"/>
      <c r="DK792" s="21"/>
      <c r="DL792" s="21"/>
      <c r="DM792" s="21"/>
      <c r="DN792" s="21"/>
      <c r="DO792" s="21"/>
      <c r="DP792" s="21"/>
      <c r="DQ792" s="21"/>
      <c r="DR792" s="21"/>
      <c r="DS792" s="21"/>
      <c r="DT792" s="21"/>
      <c r="DU792" s="21"/>
      <c r="DV792" s="21"/>
      <c r="DW792" s="21"/>
      <c r="DX792" s="21"/>
      <c r="DY792" s="21"/>
      <c r="DZ792" s="21"/>
      <c r="EA792" s="21"/>
      <c r="EB792" s="21"/>
      <c r="EC792" s="21"/>
      <c r="ED792" s="21"/>
      <c r="EE792" s="21"/>
      <c r="EF792" s="21"/>
      <c r="EG792" s="21"/>
      <c r="EH792" s="21"/>
      <c r="EI792" s="21"/>
      <c r="EJ792" s="21"/>
      <c r="EK792" s="21"/>
      <c r="EL792" s="21"/>
      <c r="EM792" s="21"/>
      <c r="EN792" s="21"/>
      <c r="EO792" s="21"/>
      <c r="EP792" s="21"/>
      <c r="EQ792" s="21"/>
      <c r="ER792" s="21"/>
      <c r="ES792" s="21"/>
      <c r="ET792" s="21"/>
      <c r="EU792" s="21"/>
      <c r="EV792" s="21"/>
      <c r="EW792" s="21"/>
      <c r="EX792" s="21"/>
      <c r="EY792" s="21"/>
      <c r="EZ792" s="21"/>
      <c r="FA792" s="21"/>
      <c r="FB792" s="21"/>
      <c r="FC792" s="21"/>
      <c r="FD792" s="21"/>
      <c r="FE792" s="21"/>
      <c r="FF792" s="21"/>
      <c r="FG792" s="21"/>
      <c r="FH792" s="21"/>
      <c r="FI792" s="21"/>
      <c r="FJ792" s="21"/>
      <c r="FK792" s="21"/>
      <c r="FL792" s="21"/>
      <c r="FM792" s="21"/>
      <c r="FN792" s="21"/>
      <c r="FO792" s="21"/>
      <c r="FP792" s="21"/>
      <c r="FQ792" s="21"/>
      <c r="FR792" s="21"/>
      <c r="FS792" s="21"/>
      <c r="FT792" s="21"/>
      <c r="FU792" s="21"/>
      <c r="FV792" s="21"/>
      <c r="FW792" s="21"/>
      <c r="FX792" s="21"/>
      <c r="FY792" s="21"/>
      <c r="FZ792" s="21"/>
      <c r="GA792" s="21"/>
      <c r="GB792" s="21"/>
      <c r="GC792" s="21"/>
      <c r="GD792" s="21"/>
      <c r="GE792" s="21"/>
      <c r="GF792" s="21"/>
      <c r="GG792" s="21"/>
      <c r="GH792" s="21"/>
      <c r="GI792" s="21"/>
      <c r="GJ792" s="21"/>
      <c r="GK792" s="21"/>
      <c r="GL792" s="21"/>
      <c r="GM792" s="21"/>
      <c r="GN792" s="21"/>
      <c r="GO792" s="21"/>
      <c r="GP792" s="21"/>
      <c r="GQ792" s="21"/>
      <c r="GR792" s="21"/>
      <c r="GS792" s="21"/>
      <c r="GT792" s="21"/>
      <c r="GU792" s="21"/>
      <c r="GV792" s="21"/>
      <c r="GW792" s="21"/>
      <c r="GX792" s="21"/>
      <c r="GY792" s="21"/>
      <c r="GZ792" s="21"/>
      <c r="HA792" s="21"/>
      <c r="HB792" s="21"/>
      <c r="HC792" s="21"/>
      <c r="HD792" s="21"/>
      <c r="HE792" s="21"/>
      <c r="HF792" s="21"/>
      <c r="HG792" s="21"/>
      <c r="HH792" s="21"/>
      <c r="HI792" s="21"/>
      <c r="HJ792" s="21"/>
      <c r="HK792" s="21"/>
      <c r="HL792" s="21"/>
      <c r="HM792" s="21"/>
      <c r="HN792" s="21"/>
      <c r="HO792" s="21"/>
      <c r="HP792" s="21"/>
      <c r="HQ792" s="21"/>
      <c r="HR792" s="21"/>
      <c r="HS792" s="21"/>
      <c r="HT792" s="21"/>
      <c r="HU792" s="21"/>
      <c r="HV792" s="21"/>
      <c r="HW792" s="21"/>
      <c r="HX792" s="21"/>
      <c r="HY792" s="21"/>
      <c r="HZ792" s="21"/>
      <c r="IA792" s="21"/>
      <c r="IB792" s="21"/>
      <c r="IC792" s="21"/>
      <c r="ID792" s="21"/>
      <c r="IE792" s="21"/>
      <c r="IF792" s="21"/>
      <c r="IG792" s="21"/>
      <c r="IH792" s="21"/>
      <c r="II792" s="21"/>
      <c r="IJ792" s="21"/>
      <c r="IK792" s="21"/>
      <c r="IL792" s="21"/>
      <c r="IM792" s="21"/>
      <c r="IN792" s="21"/>
      <c r="IO792" s="21"/>
      <c r="IP792" s="21"/>
      <c r="IQ792" s="21"/>
      <c r="IR792" s="21"/>
      <c r="IS792" s="21"/>
      <c r="IT792" s="21"/>
      <c r="IU792" s="21"/>
      <c r="IV792" s="21"/>
      <c r="IW792" s="21"/>
      <c r="IX792" s="21"/>
      <c r="IY792" s="21"/>
      <c r="IZ792" s="21"/>
      <c r="JA792" s="21"/>
      <c r="JB792" s="21"/>
      <c r="JC792" s="21"/>
      <c r="JD792" s="21"/>
      <c r="JE792" s="21"/>
      <c r="JF792" s="21"/>
      <c r="JG792" s="21"/>
      <c r="JH792" s="21"/>
      <c r="JI792" s="21"/>
      <c r="JJ792" s="21"/>
      <c r="JK792" s="21"/>
      <c r="JL792" s="21"/>
      <c r="JM792" s="21"/>
      <c r="JN792" s="21"/>
      <c r="JO792" s="21"/>
      <c r="JP792" s="21"/>
      <c r="JQ792" s="21"/>
      <c r="JR792" s="21"/>
      <c r="JS792" s="21"/>
      <c r="JT792" s="21"/>
      <c r="JU792" s="21"/>
      <c r="JV792" s="21"/>
      <c r="JW792" s="21"/>
      <c r="JX792" s="21"/>
      <c r="JY792" s="21"/>
    </row>
    <row r="793" spans="1:285" ht="15" customHeight="1">
      <c r="A793" s="4329" t="s">
        <v>360</v>
      </c>
      <c r="B793" s="5">
        <f>C793/D793</f>
        <v>0.31578947368421051</v>
      </c>
      <c r="C793" s="1">
        <v>6</v>
      </c>
      <c r="D793" s="107">
        <v>19</v>
      </c>
      <c r="E793" s="46" t="s">
        <v>77</v>
      </c>
      <c r="F793" s="31" t="s">
        <v>77</v>
      </c>
      <c r="G793" s="31" t="s">
        <v>77</v>
      </c>
      <c r="H793" s="31" t="s">
        <v>77</v>
      </c>
      <c r="I793" s="31" t="s">
        <v>77</v>
      </c>
      <c r="J793" s="31" t="s">
        <v>77</v>
      </c>
      <c r="K793" s="31" t="s">
        <v>77</v>
      </c>
      <c r="L793" s="31" t="s">
        <v>77</v>
      </c>
      <c r="M793" s="31" t="s">
        <v>77</v>
      </c>
      <c r="N793" s="31" t="s">
        <v>77</v>
      </c>
      <c r="O793" s="31" t="s">
        <v>77</v>
      </c>
      <c r="P793" s="31" t="s">
        <v>77</v>
      </c>
      <c r="Q793" s="31" t="s">
        <v>53</v>
      </c>
      <c r="R793" s="31" t="s">
        <v>77</v>
      </c>
      <c r="S793" s="31" t="s">
        <v>53</v>
      </c>
      <c r="T793" s="31" t="s">
        <v>77</v>
      </c>
      <c r="U793" s="31" t="s">
        <v>77</v>
      </c>
      <c r="V793" s="31" t="s">
        <v>77</v>
      </c>
      <c r="W793" s="31" t="s">
        <v>77</v>
      </c>
      <c r="X793" s="31" t="s">
        <v>53</v>
      </c>
      <c r="Y793" s="31" t="s">
        <v>77</v>
      </c>
      <c r="Z793" s="31" t="s">
        <v>77</v>
      </c>
      <c r="AA793" s="31" t="s">
        <v>77</v>
      </c>
      <c r="AB793" s="31" t="s">
        <v>77</v>
      </c>
      <c r="AC793" s="31" t="s">
        <v>77</v>
      </c>
      <c r="AD793" s="31" t="s">
        <v>77</v>
      </c>
      <c r="AE793" s="31" t="s">
        <v>77</v>
      </c>
      <c r="AF793" s="31" t="s">
        <v>77</v>
      </c>
      <c r="AG793" s="31" t="s">
        <v>77</v>
      </c>
      <c r="AH793" s="31" t="s">
        <v>77</v>
      </c>
      <c r="AI793" s="31" t="s">
        <v>53</v>
      </c>
      <c r="AJ793" s="31" t="s">
        <v>77</v>
      </c>
      <c r="AK793" s="31" t="s">
        <v>77</v>
      </c>
      <c r="AL793" s="31" t="s">
        <v>77</v>
      </c>
      <c r="AM793" s="31" t="s">
        <v>53</v>
      </c>
      <c r="AN793" s="31" t="s">
        <v>77</v>
      </c>
      <c r="AO793" s="31" t="s">
        <v>77</v>
      </c>
      <c r="AP793" s="31" t="s">
        <v>77</v>
      </c>
      <c r="AQ793" s="31" t="s">
        <v>53</v>
      </c>
      <c r="AR793" s="148" t="s">
        <v>77</v>
      </c>
      <c r="AS793" s="21"/>
      <c r="AT793" s="21"/>
      <c r="AU793" s="21"/>
      <c r="AV793" s="21"/>
      <c r="AW793" s="21"/>
      <c r="AX793" s="21"/>
      <c r="AY793" s="21"/>
      <c r="AZ793" s="21"/>
      <c r="BA793" s="21"/>
      <c r="BB793" s="21"/>
      <c r="BC793" s="21"/>
      <c r="BD793" s="21"/>
      <c r="BE793" s="21"/>
      <c r="BF793" s="21"/>
      <c r="BG793" s="21"/>
      <c r="BH793" s="21"/>
      <c r="BI793" s="21"/>
      <c r="BJ793" s="21"/>
      <c r="BK793" s="21"/>
      <c r="BL793" s="21"/>
      <c r="BM793" s="21"/>
      <c r="BN793" s="21"/>
      <c r="BO793" s="21"/>
      <c r="BP793" s="21"/>
      <c r="BQ793" s="21"/>
      <c r="BR793" s="21"/>
      <c r="BS793" s="21"/>
      <c r="BT793" s="21"/>
      <c r="BU793" s="21"/>
      <c r="BV793" s="21"/>
      <c r="BW793" s="21"/>
      <c r="BX793" s="21"/>
      <c r="BY793" s="21"/>
      <c r="BZ793" s="21"/>
      <c r="CA793" s="21"/>
      <c r="CB793" s="21"/>
      <c r="CC793" s="21"/>
      <c r="CD793" s="21"/>
      <c r="CE793" s="21"/>
      <c r="CF793" s="21"/>
      <c r="CG793" s="21"/>
      <c r="CH793" s="21"/>
      <c r="CI793" s="21"/>
      <c r="CJ793" s="21"/>
      <c r="CK793" s="21"/>
      <c r="CL793" s="21"/>
      <c r="CM793" s="21"/>
      <c r="CN793" s="21"/>
      <c r="CO793" s="21"/>
      <c r="CP793" s="21"/>
      <c r="CQ793" s="21"/>
      <c r="CR793" s="21"/>
      <c r="CS793" s="21"/>
      <c r="CT793" s="21"/>
      <c r="CU793" s="21"/>
      <c r="CV793" s="21"/>
      <c r="CW793" s="21"/>
      <c r="CX793" s="21"/>
      <c r="CY793" s="21"/>
      <c r="CZ793" s="21"/>
      <c r="DA793" s="21"/>
      <c r="DB793" s="21"/>
      <c r="DC793" s="21"/>
      <c r="DD793" s="21"/>
      <c r="DE793" s="21"/>
      <c r="DF793" s="21"/>
      <c r="DG793" s="21"/>
      <c r="DH793" s="21"/>
      <c r="DI793" s="21"/>
      <c r="DJ793" s="21"/>
      <c r="DK793" s="21"/>
      <c r="DL793" s="21"/>
      <c r="DM793" s="21"/>
      <c r="DN793" s="21"/>
      <c r="DO793" s="21"/>
      <c r="DP793" s="21"/>
      <c r="DQ793" s="21"/>
      <c r="DR793" s="21"/>
      <c r="DS793" s="21"/>
      <c r="DT793" s="21"/>
      <c r="DU793" s="21"/>
      <c r="DV793" s="21"/>
      <c r="DW793" s="21"/>
      <c r="DX793" s="21"/>
      <c r="DY793" s="21"/>
      <c r="DZ793" s="21"/>
      <c r="EA793" s="21"/>
      <c r="EB793" s="21"/>
      <c r="EC793" s="21"/>
      <c r="ED793" s="21"/>
      <c r="EE793" s="21"/>
      <c r="EF793" s="21"/>
      <c r="EG793" s="21"/>
      <c r="EH793" s="21"/>
      <c r="EI793" s="21"/>
      <c r="EJ793" s="21"/>
      <c r="EK793" s="21"/>
      <c r="EL793" s="21"/>
      <c r="EM793" s="21"/>
      <c r="EN793" s="21"/>
      <c r="EO793" s="21"/>
      <c r="EP793" s="21"/>
      <c r="EQ793" s="21"/>
      <c r="ER793" s="21"/>
      <c r="ES793" s="21"/>
      <c r="ET793" s="21"/>
      <c r="EU793" s="21"/>
      <c r="EV793" s="21"/>
      <c r="EW793" s="21"/>
      <c r="EX793" s="21"/>
      <c r="EY793" s="21"/>
      <c r="EZ793" s="21"/>
      <c r="FA793" s="21"/>
      <c r="FB793" s="21"/>
      <c r="FC793" s="21"/>
      <c r="FD793" s="21"/>
      <c r="FE793" s="21"/>
      <c r="FF793" s="21"/>
      <c r="FG793" s="21"/>
      <c r="FH793" s="21"/>
      <c r="FI793" s="21"/>
      <c r="FJ793" s="21"/>
      <c r="FK793" s="21"/>
      <c r="FL793" s="21"/>
      <c r="FM793" s="21"/>
      <c r="FN793" s="21"/>
      <c r="FO793" s="21"/>
      <c r="FP793" s="21"/>
      <c r="FQ793" s="21"/>
      <c r="FR793" s="21"/>
      <c r="FS793" s="21"/>
      <c r="FT793" s="21"/>
      <c r="FU793" s="21"/>
      <c r="FV793" s="21"/>
      <c r="FW793" s="21"/>
      <c r="FX793" s="21"/>
      <c r="FY793" s="21"/>
      <c r="FZ793" s="21"/>
      <c r="GA793" s="21"/>
      <c r="GB793" s="21"/>
      <c r="GC793" s="21"/>
      <c r="GD793" s="21"/>
      <c r="GE793" s="21"/>
      <c r="GF793" s="21"/>
      <c r="GG793" s="21"/>
      <c r="GH793" s="21"/>
      <c r="GI793" s="21"/>
      <c r="GJ793" s="21"/>
      <c r="GK793" s="21"/>
      <c r="GL793" s="21"/>
      <c r="GM793" s="21"/>
      <c r="GN793" s="21"/>
      <c r="GO793" s="21"/>
      <c r="GP793" s="21"/>
      <c r="GQ793" s="21"/>
      <c r="GR793" s="21"/>
      <c r="GS793" s="21"/>
      <c r="GT793" s="21"/>
      <c r="GU793" s="21"/>
      <c r="GV793" s="21"/>
      <c r="GW793" s="21"/>
      <c r="GX793" s="21"/>
      <c r="GY793" s="21"/>
      <c r="GZ793" s="21"/>
      <c r="HA793" s="21"/>
      <c r="HB793" s="21"/>
      <c r="HC793" s="21"/>
      <c r="HD793" s="21"/>
      <c r="HE793" s="21"/>
      <c r="HF793" s="21"/>
      <c r="HG793" s="21"/>
      <c r="HH793" s="21"/>
      <c r="HI793" s="21"/>
      <c r="HJ793" s="21"/>
      <c r="HK793" s="21"/>
      <c r="HL793" s="21"/>
      <c r="HM793" s="21"/>
      <c r="HN793" s="21"/>
      <c r="HO793" s="21"/>
      <c r="HP793" s="21"/>
      <c r="HQ793" s="21"/>
      <c r="HR793" s="21"/>
      <c r="HS793" s="21"/>
      <c r="HT793" s="21"/>
      <c r="HU793" s="21"/>
      <c r="HV793" s="21"/>
      <c r="HW793" s="21"/>
      <c r="HX793" s="21"/>
      <c r="HY793" s="21"/>
      <c r="HZ793" s="21"/>
      <c r="IA793" s="21"/>
      <c r="IB793" s="21"/>
      <c r="IC793" s="21"/>
      <c r="ID793" s="21"/>
      <c r="IE793" s="21"/>
      <c r="IF793" s="21"/>
      <c r="IG793" s="21"/>
      <c r="IH793" s="21"/>
      <c r="II793" s="21"/>
      <c r="IJ793" s="21"/>
      <c r="IK793" s="21"/>
      <c r="IL793" s="21"/>
      <c r="IM793" s="21"/>
      <c r="IN793" s="21"/>
      <c r="IO793" s="21"/>
      <c r="IP793" s="21"/>
      <c r="IQ793" s="21"/>
      <c r="IR793" s="21"/>
      <c r="IS793" s="21"/>
      <c r="IT793" s="21"/>
      <c r="IU793" s="21"/>
      <c r="IV793" s="21"/>
      <c r="IW793" s="21"/>
      <c r="IX793" s="21"/>
      <c r="IY793" s="21"/>
      <c r="IZ793" s="21"/>
      <c r="JA793" s="21"/>
      <c r="JB793" s="21"/>
      <c r="JC793" s="21"/>
      <c r="JD793" s="21"/>
      <c r="JE793" s="21"/>
      <c r="JF793" s="21"/>
      <c r="JG793" s="21"/>
      <c r="JH793" s="21"/>
      <c r="JI793" s="21"/>
      <c r="JJ793" s="21"/>
      <c r="JK793" s="21"/>
      <c r="JL793" s="21"/>
      <c r="JM793" s="21"/>
      <c r="JN793" s="21"/>
      <c r="JO793" s="21"/>
      <c r="JP793" s="21"/>
      <c r="JQ793" s="21"/>
      <c r="JR793" s="21"/>
      <c r="JS793" s="21"/>
      <c r="JT793" s="21"/>
      <c r="JU793" s="21"/>
      <c r="JV793" s="21"/>
      <c r="JW793" s="21"/>
      <c r="JX793" s="21"/>
      <c r="JY793" s="21"/>
    </row>
    <row r="794" spans="1:285" ht="15" customHeight="1">
      <c r="A794" s="4329" t="s">
        <v>361</v>
      </c>
      <c r="B794" s="5">
        <f t="shared" ref="B794:B798" si="37">C794/D794</f>
        <v>0.47368421052631576</v>
      </c>
      <c r="C794" s="1">
        <v>9</v>
      </c>
      <c r="D794" s="107">
        <v>19</v>
      </c>
      <c r="E794" s="46" t="s">
        <v>77</v>
      </c>
      <c r="F794" s="31" t="s">
        <v>53</v>
      </c>
      <c r="G794" s="31" t="s">
        <v>53</v>
      </c>
      <c r="H794" s="31" t="s">
        <v>77</v>
      </c>
      <c r="I794" s="31" t="s">
        <v>77</v>
      </c>
      <c r="J794" s="31" t="s">
        <v>77</v>
      </c>
      <c r="K794" s="31" t="s">
        <v>77</v>
      </c>
      <c r="L794" s="31" t="s">
        <v>77</v>
      </c>
      <c r="M794" s="31" t="s">
        <v>77</v>
      </c>
      <c r="N794" s="31" t="s">
        <v>53</v>
      </c>
      <c r="O794" s="31" t="s">
        <v>77</v>
      </c>
      <c r="P794" s="31" t="s">
        <v>53</v>
      </c>
      <c r="Q794" s="31" t="s">
        <v>77</v>
      </c>
      <c r="R794" s="31" t="s">
        <v>77</v>
      </c>
      <c r="S794" s="31" t="s">
        <v>77</v>
      </c>
      <c r="T794" s="31" t="s">
        <v>77</v>
      </c>
      <c r="U794" s="31" t="s">
        <v>77</v>
      </c>
      <c r="V794" s="31" t="s">
        <v>77</v>
      </c>
      <c r="W794" s="31" t="s">
        <v>77</v>
      </c>
      <c r="X794" s="31" t="s">
        <v>77</v>
      </c>
      <c r="Y794" s="31" t="s">
        <v>53</v>
      </c>
      <c r="Z794" s="31" t="s">
        <v>77</v>
      </c>
      <c r="AA794" s="31" t="s">
        <v>53</v>
      </c>
      <c r="AB794" s="31" t="s">
        <v>77</v>
      </c>
      <c r="AC794" s="31" t="s">
        <v>77</v>
      </c>
      <c r="AD794" s="31" t="s">
        <v>53</v>
      </c>
      <c r="AE794" s="31" t="s">
        <v>77</v>
      </c>
      <c r="AF794" s="31" t="s">
        <v>77</v>
      </c>
      <c r="AG794" s="31" t="s">
        <v>77</v>
      </c>
      <c r="AH794" s="31" t="s">
        <v>77</v>
      </c>
      <c r="AI794" s="31" t="s">
        <v>77</v>
      </c>
      <c r="AJ794" s="31" t="s">
        <v>53</v>
      </c>
      <c r="AK794" s="31" t="s">
        <v>77</v>
      </c>
      <c r="AL794" s="31" t="s">
        <v>77</v>
      </c>
      <c r="AM794" s="31" t="s">
        <v>77</v>
      </c>
      <c r="AN794" s="31" t="s">
        <v>77</v>
      </c>
      <c r="AO794" s="31" t="s">
        <v>53</v>
      </c>
      <c r="AP794" s="31" t="s">
        <v>77</v>
      </c>
      <c r="AQ794" s="31" t="s">
        <v>77</v>
      </c>
      <c r="AR794" s="148" t="s">
        <v>77</v>
      </c>
      <c r="AS794" s="21"/>
      <c r="AT794" s="21"/>
      <c r="AU794" s="21"/>
      <c r="AV794" s="21"/>
      <c r="AW794" s="21"/>
      <c r="AX794" s="21"/>
      <c r="AY794" s="21"/>
      <c r="AZ794" s="21"/>
      <c r="BA794" s="21"/>
      <c r="BB794" s="21"/>
      <c r="BC794" s="21"/>
      <c r="BD794" s="21"/>
      <c r="BE794" s="21"/>
      <c r="BF794" s="21"/>
      <c r="BG794" s="21"/>
      <c r="BH794" s="21"/>
      <c r="BI794" s="21"/>
      <c r="BJ794" s="21"/>
      <c r="BK794" s="21"/>
      <c r="BL794" s="21"/>
      <c r="BM794" s="21"/>
      <c r="BN794" s="21"/>
      <c r="BO794" s="21"/>
      <c r="BP794" s="21"/>
      <c r="BQ794" s="21"/>
      <c r="BR794" s="21"/>
      <c r="BS794" s="21"/>
      <c r="BT794" s="21"/>
      <c r="BU794" s="21"/>
      <c r="BV794" s="21"/>
      <c r="BW794" s="21"/>
      <c r="BX794" s="21"/>
      <c r="BY794" s="21"/>
      <c r="BZ794" s="21"/>
      <c r="CA794" s="21"/>
      <c r="CB794" s="21"/>
      <c r="CC794" s="21"/>
      <c r="CD794" s="21"/>
      <c r="CE794" s="21"/>
      <c r="CF794" s="21"/>
      <c r="CG794" s="21"/>
      <c r="CH794" s="21"/>
      <c r="CI794" s="21"/>
      <c r="CJ794" s="21"/>
      <c r="CK794" s="21"/>
      <c r="CL794" s="21"/>
      <c r="CM794" s="21"/>
      <c r="CN794" s="21"/>
      <c r="CO794" s="21"/>
      <c r="CP794" s="21"/>
      <c r="CQ794" s="21"/>
      <c r="CR794" s="21"/>
      <c r="CS794" s="21"/>
      <c r="CT794" s="21"/>
      <c r="CU794" s="21"/>
      <c r="CV794" s="21"/>
      <c r="CW794" s="21"/>
      <c r="CX794" s="21"/>
      <c r="CY794" s="21"/>
      <c r="CZ794" s="21"/>
      <c r="DA794" s="21"/>
      <c r="DB794" s="21"/>
      <c r="DC794" s="21"/>
      <c r="DD794" s="21"/>
      <c r="DE794" s="21"/>
      <c r="DF794" s="21"/>
      <c r="DG794" s="21"/>
      <c r="DH794" s="21"/>
      <c r="DI794" s="21"/>
      <c r="DJ794" s="21"/>
      <c r="DK794" s="21"/>
      <c r="DL794" s="21"/>
      <c r="DM794" s="21"/>
      <c r="DN794" s="21"/>
      <c r="DO794" s="21"/>
      <c r="DP794" s="21"/>
      <c r="DQ794" s="21"/>
      <c r="DR794" s="21"/>
      <c r="DS794" s="21"/>
      <c r="DT794" s="21"/>
      <c r="DU794" s="21"/>
      <c r="DV794" s="21"/>
      <c r="DW794" s="21"/>
      <c r="DX794" s="21"/>
      <c r="DY794" s="21"/>
      <c r="DZ794" s="21"/>
      <c r="EA794" s="21"/>
      <c r="EB794" s="21"/>
      <c r="EC794" s="21"/>
      <c r="ED794" s="21"/>
      <c r="EE794" s="21"/>
      <c r="EF794" s="21"/>
      <c r="EG794" s="21"/>
      <c r="EH794" s="21"/>
      <c r="EI794" s="21"/>
      <c r="EJ794" s="21"/>
      <c r="EK794" s="21"/>
      <c r="EL794" s="21"/>
      <c r="EM794" s="21"/>
      <c r="EN794" s="21"/>
      <c r="EO794" s="21"/>
      <c r="EP794" s="21"/>
      <c r="EQ794" s="21"/>
      <c r="ER794" s="21"/>
      <c r="ES794" s="21"/>
      <c r="ET794" s="21"/>
      <c r="EU794" s="21"/>
      <c r="EV794" s="21"/>
      <c r="EW794" s="21"/>
      <c r="EX794" s="21"/>
      <c r="EY794" s="21"/>
      <c r="EZ794" s="21"/>
      <c r="FA794" s="21"/>
      <c r="FB794" s="21"/>
      <c r="FC794" s="21"/>
      <c r="FD794" s="21"/>
      <c r="FE794" s="21"/>
      <c r="FF794" s="21"/>
      <c r="FG794" s="21"/>
      <c r="FH794" s="21"/>
      <c r="FI794" s="21"/>
      <c r="FJ794" s="21"/>
      <c r="FK794" s="21"/>
      <c r="FL794" s="21"/>
      <c r="FM794" s="21"/>
      <c r="FN794" s="21"/>
      <c r="FO794" s="21"/>
      <c r="FP794" s="21"/>
      <c r="FQ794" s="21"/>
      <c r="FR794" s="21"/>
      <c r="FS794" s="21"/>
      <c r="FT794" s="21"/>
      <c r="FU794" s="21"/>
      <c r="FV794" s="21"/>
      <c r="FW794" s="21"/>
      <c r="FX794" s="21"/>
      <c r="FY794" s="21"/>
      <c r="FZ794" s="21"/>
      <c r="GA794" s="21"/>
      <c r="GB794" s="21"/>
      <c r="GC794" s="21"/>
      <c r="GD794" s="21"/>
      <c r="GE794" s="21"/>
      <c r="GF794" s="21"/>
      <c r="GG794" s="21"/>
      <c r="GH794" s="21"/>
      <c r="GI794" s="21"/>
      <c r="GJ794" s="21"/>
      <c r="GK794" s="21"/>
      <c r="GL794" s="21"/>
      <c r="GM794" s="21"/>
      <c r="GN794" s="21"/>
      <c r="GO794" s="21"/>
      <c r="GP794" s="21"/>
      <c r="GQ794" s="21"/>
      <c r="GR794" s="21"/>
      <c r="GS794" s="21"/>
      <c r="GT794" s="21"/>
      <c r="GU794" s="21"/>
      <c r="GV794" s="21"/>
      <c r="GW794" s="21"/>
      <c r="GX794" s="21"/>
      <c r="GY794" s="21"/>
      <c r="GZ794" s="21"/>
      <c r="HA794" s="21"/>
      <c r="HB794" s="21"/>
      <c r="HC794" s="21"/>
      <c r="HD794" s="21"/>
      <c r="HE794" s="21"/>
      <c r="HF794" s="21"/>
      <c r="HG794" s="21"/>
      <c r="HH794" s="21"/>
      <c r="HI794" s="21"/>
      <c r="HJ794" s="21"/>
      <c r="HK794" s="21"/>
      <c r="HL794" s="21"/>
      <c r="HM794" s="21"/>
      <c r="HN794" s="21"/>
      <c r="HO794" s="21"/>
      <c r="HP794" s="21"/>
      <c r="HQ794" s="21"/>
      <c r="HR794" s="21"/>
      <c r="HS794" s="21"/>
      <c r="HT794" s="21"/>
      <c r="HU794" s="21"/>
      <c r="HV794" s="21"/>
      <c r="HW794" s="21"/>
      <c r="HX794" s="21"/>
      <c r="HY794" s="21"/>
      <c r="HZ794" s="21"/>
      <c r="IA794" s="21"/>
      <c r="IB794" s="21"/>
      <c r="IC794" s="21"/>
      <c r="ID794" s="21"/>
      <c r="IE794" s="21"/>
      <c r="IF794" s="21"/>
      <c r="IG794" s="21"/>
      <c r="IH794" s="21"/>
      <c r="II794" s="21"/>
      <c r="IJ794" s="21"/>
      <c r="IK794" s="21"/>
      <c r="IL794" s="21"/>
      <c r="IM794" s="21"/>
      <c r="IN794" s="21"/>
      <c r="IO794" s="21"/>
      <c r="IP794" s="21"/>
      <c r="IQ794" s="21"/>
      <c r="IR794" s="21"/>
      <c r="IS794" s="21"/>
      <c r="IT794" s="21"/>
      <c r="IU794" s="21"/>
      <c r="IV794" s="21"/>
      <c r="IW794" s="21"/>
      <c r="IX794" s="21"/>
      <c r="IY794" s="21"/>
      <c r="IZ794" s="21"/>
      <c r="JA794" s="21"/>
      <c r="JB794" s="21"/>
      <c r="JC794" s="21"/>
      <c r="JD794" s="21"/>
      <c r="JE794" s="21"/>
      <c r="JF794" s="21"/>
      <c r="JG794" s="21"/>
      <c r="JH794" s="21"/>
      <c r="JI794" s="21"/>
      <c r="JJ794" s="21"/>
      <c r="JK794" s="21"/>
      <c r="JL794" s="21"/>
      <c r="JM794" s="21"/>
      <c r="JN794" s="21"/>
      <c r="JO794" s="21"/>
      <c r="JP794" s="21"/>
      <c r="JQ794" s="21"/>
      <c r="JR794" s="21"/>
      <c r="JS794" s="21"/>
      <c r="JT794" s="21"/>
      <c r="JU794" s="21"/>
      <c r="JV794" s="21"/>
      <c r="JW794" s="21"/>
      <c r="JX794" s="21"/>
      <c r="JY794" s="21"/>
    </row>
    <row r="795" spans="1:285" ht="15" customHeight="1">
      <c r="A795" s="4329" t="s">
        <v>362</v>
      </c>
      <c r="B795" s="5">
        <f t="shared" si="37"/>
        <v>0.15789473684210525</v>
      </c>
      <c r="C795" s="1">
        <v>3</v>
      </c>
      <c r="D795" s="107">
        <v>19</v>
      </c>
      <c r="E795" s="46" t="s">
        <v>77</v>
      </c>
      <c r="F795" s="31" t="s">
        <v>77</v>
      </c>
      <c r="G795" s="31" t="s">
        <v>77</v>
      </c>
      <c r="H795" s="31" t="s">
        <v>77</v>
      </c>
      <c r="I795" s="31" t="s">
        <v>53</v>
      </c>
      <c r="J795" s="31" t="s">
        <v>77</v>
      </c>
      <c r="K795" s="31" t="s">
        <v>77</v>
      </c>
      <c r="L795" s="31" t="s">
        <v>77</v>
      </c>
      <c r="M795" s="31" t="s">
        <v>77</v>
      </c>
      <c r="N795" s="31" t="s">
        <v>77</v>
      </c>
      <c r="O795" s="31" t="s">
        <v>77</v>
      </c>
      <c r="P795" s="31" t="s">
        <v>77</v>
      </c>
      <c r="Q795" s="31" t="s">
        <v>77</v>
      </c>
      <c r="R795" s="31" t="s">
        <v>77</v>
      </c>
      <c r="S795" s="31" t="s">
        <v>77</v>
      </c>
      <c r="T795" s="31" t="s">
        <v>77</v>
      </c>
      <c r="U795" s="31" t="s">
        <v>77</v>
      </c>
      <c r="V795" s="31" t="s">
        <v>53</v>
      </c>
      <c r="W795" s="31" t="s">
        <v>77</v>
      </c>
      <c r="X795" s="31" t="s">
        <v>77</v>
      </c>
      <c r="Y795" s="31" t="s">
        <v>77</v>
      </c>
      <c r="Z795" s="31" t="s">
        <v>77</v>
      </c>
      <c r="AA795" s="31" t="s">
        <v>77</v>
      </c>
      <c r="AB795" s="31" t="s">
        <v>77</v>
      </c>
      <c r="AC795" s="31" t="s">
        <v>77</v>
      </c>
      <c r="AD795" s="31" t="s">
        <v>77</v>
      </c>
      <c r="AE795" s="31" t="s">
        <v>77</v>
      </c>
      <c r="AF795" s="31" t="s">
        <v>77</v>
      </c>
      <c r="AG795" s="31" t="s">
        <v>77</v>
      </c>
      <c r="AH795" s="31" t="s">
        <v>53</v>
      </c>
      <c r="AI795" s="31" t="s">
        <v>77</v>
      </c>
      <c r="AJ795" s="31" t="s">
        <v>77</v>
      </c>
      <c r="AK795" s="31" t="s">
        <v>77</v>
      </c>
      <c r="AL795" s="31" t="s">
        <v>77</v>
      </c>
      <c r="AM795" s="31" t="s">
        <v>77</v>
      </c>
      <c r="AN795" s="31" t="s">
        <v>77</v>
      </c>
      <c r="AO795" s="31" t="s">
        <v>77</v>
      </c>
      <c r="AP795" s="31" t="s">
        <v>77</v>
      </c>
      <c r="AQ795" s="31" t="s">
        <v>77</v>
      </c>
      <c r="AR795" s="148" t="s">
        <v>77</v>
      </c>
      <c r="AS795" s="21"/>
      <c r="AT795" s="21"/>
      <c r="AU795" s="21"/>
      <c r="AV795" s="21"/>
      <c r="AW795" s="21"/>
      <c r="AX795" s="21"/>
      <c r="AY795" s="21"/>
      <c r="AZ795" s="21"/>
      <c r="BA795" s="21"/>
      <c r="BB795" s="21"/>
      <c r="BC795" s="21"/>
      <c r="BD795" s="21"/>
      <c r="BE795" s="21"/>
      <c r="BF795" s="21"/>
      <c r="BG795" s="21"/>
      <c r="BH795" s="21"/>
      <c r="BI795" s="21"/>
      <c r="BJ795" s="21"/>
      <c r="BK795" s="21"/>
      <c r="BL795" s="21"/>
      <c r="BM795" s="21"/>
      <c r="BN795" s="21"/>
      <c r="BO795" s="21"/>
      <c r="BP795" s="21"/>
      <c r="BQ795" s="21"/>
      <c r="BR795" s="21"/>
      <c r="BS795" s="21"/>
      <c r="BT795" s="21"/>
      <c r="BU795" s="21"/>
      <c r="BV795" s="21"/>
      <c r="BW795" s="21"/>
      <c r="BX795" s="21"/>
      <c r="BY795" s="21"/>
      <c r="BZ795" s="21"/>
      <c r="CA795" s="21"/>
      <c r="CB795" s="21"/>
      <c r="CC795" s="21"/>
      <c r="CD795" s="21"/>
      <c r="CE795" s="21"/>
      <c r="CF795" s="21"/>
      <c r="CG795" s="21"/>
      <c r="CH795" s="21"/>
      <c r="CI795" s="21"/>
      <c r="CJ795" s="21"/>
      <c r="CK795" s="21"/>
      <c r="CL795" s="21"/>
      <c r="CM795" s="21"/>
      <c r="CN795" s="21"/>
      <c r="CO795" s="21"/>
      <c r="CP795" s="21"/>
      <c r="CQ795" s="21"/>
      <c r="CR795" s="21"/>
      <c r="CS795" s="21"/>
      <c r="CT795" s="21"/>
      <c r="CU795" s="21"/>
      <c r="CV795" s="21"/>
      <c r="CW795" s="21"/>
      <c r="CX795" s="21"/>
      <c r="CY795" s="21"/>
      <c r="CZ795" s="21"/>
      <c r="DA795" s="21"/>
      <c r="DB795" s="21"/>
      <c r="DC795" s="21"/>
      <c r="DD795" s="21"/>
      <c r="DE795" s="21"/>
      <c r="DF795" s="21"/>
      <c r="DG795" s="21"/>
      <c r="DH795" s="21"/>
      <c r="DI795" s="21"/>
      <c r="DJ795" s="21"/>
      <c r="DK795" s="21"/>
      <c r="DL795" s="21"/>
      <c r="DM795" s="21"/>
      <c r="DN795" s="21"/>
      <c r="DO795" s="21"/>
      <c r="DP795" s="21"/>
      <c r="DQ795" s="21"/>
      <c r="DR795" s="21"/>
      <c r="DS795" s="21"/>
      <c r="DT795" s="21"/>
      <c r="DU795" s="21"/>
      <c r="DV795" s="21"/>
      <c r="DW795" s="21"/>
      <c r="DX795" s="21"/>
      <c r="DY795" s="21"/>
      <c r="DZ795" s="21"/>
      <c r="EA795" s="21"/>
      <c r="EB795" s="21"/>
      <c r="EC795" s="21"/>
      <c r="ED795" s="21"/>
      <c r="EE795" s="21"/>
      <c r="EF795" s="21"/>
      <c r="EG795" s="21"/>
      <c r="EH795" s="21"/>
      <c r="EI795" s="21"/>
      <c r="EJ795" s="21"/>
      <c r="EK795" s="21"/>
      <c r="EL795" s="21"/>
      <c r="EM795" s="21"/>
      <c r="EN795" s="21"/>
      <c r="EO795" s="21"/>
      <c r="EP795" s="21"/>
      <c r="EQ795" s="21"/>
      <c r="ER795" s="21"/>
      <c r="ES795" s="21"/>
      <c r="ET795" s="21"/>
      <c r="EU795" s="21"/>
      <c r="EV795" s="21"/>
      <c r="EW795" s="21"/>
      <c r="EX795" s="21"/>
      <c r="EY795" s="21"/>
      <c r="EZ795" s="21"/>
      <c r="FA795" s="21"/>
      <c r="FB795" s="21"/>
      <c r="FC795" s="21"/>
      <c r="FD795" s="21"/>
      <c r="FE795" s="21"/>
      <c r="FF795" s="21"/>
      <c r="FG795" s="21"/>
      <c r="FH795" s="21"/>
      <c r="FI795" s="21"/>
      <c r="FJ795" s="21"/>
      <c r="FK795" s="21"/>
      <c r="FL795" s="21"/>
      <c r="FM795" s="21"/>
      <c r="FN795" s="21"/>
      <c r="FO795" s="21"/>
      <c r="FP795" s="21"/>
      <c r="FQ795" s="21"/>
      <c r="FR795" s="21"/>
      <c r="FS795" s="21"/>
      <c r="FT795" s="21"/>
      <c r="FU795" s="21"/>
      <c r="FV795" s="21"/>
      <c r="FW795" s="21"/>
      <c r="FX795" s="21"/>
      <c r="FY795" s="21"/>
      <c r="FZ795" s="21"/>
      <c r="GA795" s="21"/>
      <c r="GB795" s="21"/>
      <c r="GC795" s="21"/>
      <c r="GD795" s="21"/>
      <c r="GE795" s="21"/>
      <c r="GF795" s="21"/>
      <c r="GG795" s="21"/>
      <c r="GH795" s="21"/>
      <c r="GI795" s="21"/>
      <c r="GJ795" s="21"/>
      <c r="GK795" s="21"/>
      <c r="GL795" s="21"/>
      <c r="GM795" s="21"/>
      <c r="GN795" s="21"/>
      <c r="GO795" s="21"/>
      <c r="GP795" s="21"/>
      <c r="GQ795" s="21"/>
      <c r="GR795" s="21"/>
      <c r="GS795" s="21"/>
      <c r="GT795" s="21"/>
      <c r="GU795" s="21"/>
      <c r="GV795" s="21"/>
      <c r="GW795" s="21"/>
      <c r="GX795" s="21"/>
      <c r="GY795" s="21"/>
      <c r="GZ795" s="21"/>
      <c r="HA795" s="21"/>
      <c r="HB795" s="21"/>
      <c r="HC795" s="21"/>
      <c r="HD795" s="21"/>
      <c r="HE795" s="21"/>
      <c r="HF795" s="21"/>
      <c r="HG795" s="21"/>
      <c r="HH795" s="21"/>
      <c r="HI795" s="21"/>
      <c r="HJ795" s="21"/>
      <c r="HK795" s="21"/>
      <c r="HL795" s="21"/>
      <c r="HM795" s="21"/>
      <c r="HN795" s="21"/>
      <c r="HO795" s="21"/>
      <c r="HP795" s="21"/>
      <c r="HQ795" s="21"/>
      <c r="HR795" s="21"/>
      <c r="HS795" s="21"/>
      <c r="HT795" s="21"/>
      <c r="HU795" s="21"/>
      <c r="HV795" s="21"/>
      <c r="HW795" s="21"/>
      <c r="HX795" s="21"/>
      <c r="HY795" s="21"/>
      <c r="HZ795" s="21"/>
      <c r="IA795" s="21"/>
      <c r="IB795" s="21"/>
      <c r="IC795" s="21"/>
      <c r="ID795" s="21"/>
      <c r="IE795" s="21"/>
      <c r="IF795" s="21"/>
      <c r="IG795" s="21"/>
      <c r="IH795" s="21"/>
      <c r="II795" s="21"/>
      <c r="IJ795" s="21"/>
      <c r="IK795" s="21"/>
      <c r="IL795" s="21"/>
      <c r="IM795" s="21"/>
      <c r="IN795" s="21"/>
      <c r="IO795" s="21"/>
      <c r="IP795" s="21"/>
      <c r="IQ795" s="21"/>
      <c r="IR795" s="21"/>
      <c r="IS795" s="21"/>
      <c r="IT795" s="21"/>
      <c r="IU795" s="21"/>
      <c r="IV795" s="21"/>
      <c r="IW795" s="21"/>
      <c r="IX795" s="21"/>
      <c r="IY795" s="21"/>
      <c r="IZ795" s="21"/>
      <c r="JA795" s="21"/>
      <c r="JB795" s="21"/>
      <c r="JC795" s="21"/>
      <c r="JD795" s="21"/>
      <c r="JE795" s="21"/>
      <c r="JF795" s="21"/>
      <c r="JG795" s="21"/>
      <c r="JH795" s="21"/>
      <c r="JI795" s="21"/>
      <c r="JJ795" s="21"/>
      <c r="JK795" s="21"/>
      <c r="JL795" s="21"/>
      <c r="JM795" s="21"/>
      <c r="JN795" s="21"/>
      <c r="JO795" s="21"/>
      <c r="JP795" s="21"/>
      <c r="JQ795" s="21"/>
      <c r="JR795" s="21"/>
      <c r="JS795" s="21"/>
      <c r="JT795" s="21"/>
      <c r="JU795" s="21"/>
      <c r="JV795" s="21"/>
      <c r="JW795" s="21"/>
      <c r="JX795" s="21"/>
      <c r="JY795" s="21"/>
    </row>
    <row r="796" spans="1:285" ht="15" customHeight="1">
      <c r="A796" s="4329" t="s">
        <v>363</v>
      </c>
      <c r="B796" s="5">
        <f t="shared" si="37"/>
        <v>5.2631578947368418E-2</v>
      </c>
      <c r="C796" s="1">
        <v>1</v>
      </c>
      <c r="D796" s="107">
        <v>19</v>
      </c>
      <c r="E796" s="46" t="s">
        <v>77</v>
      </c>
      <c r="F796" s="31" t="s">
        <v>77</v>
      </c>
      <c r="G796" s="31" t="s">
        <v>77</v>
      </c>
      <c r="H796" s="31" t="s">
        <v>77</v>
      </c>
      <c r="I796" s="31" t="s">
        <v>77</v>
      </c>
      <c r="J796" s="31" t="s">
        <v>77</v>
      </c>
      <c r="K796" s="31" t="s">
        <v>77</v>
      </c>
      <c r="L796" s="31" t="s">
        <v>77</v>
      </c>
      <c r="M796" s="31" t="s">
        <v>77</v>
      </c>
      <c r="N796" s="31" t="s">
        <v>77</v>
      </c>
      <c r="O796" s="31" t="s">
        <v>77</v>
      </c>
      <c r="P796" s="31" t="s">
        <v>77</v>
      </c>
      <c r="Q796" s="31" t="s">
        <v>77</v>
      </c>
      <c r="R796" s="31" t="s">
        <v>77</v>
      </c>
      <c r="S796" s="31" t="s">
        <v>77</v>
      </c>
      <c r="T796" s="31" t="s">
        <v>77</v>
      </c>
      <c r="U796" s="31" t="s">
        <v>77</v>
      </c>
      <c r="V796" s="31" t="s">
        <v>77</v>
      </c>
      <c r="W796" s="31" t="s">
        <v>77</v>
      </c>
      <c r="X796" s="31" t="s">
        <v>77</v>
      </c>
      <c r="Y796" s="31" t="s">
        <v>77</v>
      </c>
      <c r="Z796" s="31" t="s">
        <v>77</v>
      </c>
      <c r="AA796" s="31" t="s">
        <v>77</v>
      </c>
      <c r="AB796" s="31" t="s">
        <v>77</v>
      </c>
      <c r="AC796" s="31" t="s">
        <v>77</v>
      </c>
      <c r="AD796" s="31" t="s">
        <v>77</v>
      </c>
      <c r="AE796" s="31" t="s">
        <v>53</v>
      </c>
      <c r="AF796" s="31" t="s">
        <v>77</v>
      </c>
      <c r="AG796" s="31" t="s">
        <v>77</v>
      </c>
      <c r="AH796" s="31" t="s">
        <v>77</v>
      </c>
      <c r="AI796" s="31" t="s">
        <v>77</v>
      </c>
      <c r="AJ796" s="31" t="s">
        <v>77</v>
      </c>
      <c r="AK796" s="31" t="s">
        <v>77</v>
      </c>
      <c r="AL796" s="31" t="s">
        <v>77</v>
      </c>
      <c r="AM796" s="97" t="s">
        <v>77</v>
      </c>
      <c r="AN796" s="31" t="s">
        <v>77</v>
      </c>
      <c r="AO796" s="31" t="s">
        <v>77</v>
      </c>
      <c r="AP796" s="31" t="s">
        <v>77</v>
      </c>
      <c r="AQ796" s="31" t="s">
        <v>77</v>
      </c>
      <c r="AR796" s="148" t="s">
        <v>77</v>
      </c>
      <c r="AS796" s="21"/>
      <c r="AT796" s="21"/>
      <c r="AU796" s="21"/>
      <c r="AV796" s="21"/>
      <c r="AW796" s="21"/>
      <c r="AX796" s="21"/>
      <c r="AY796" s="21"/>
      <c r="AZ796" s="21"/>
      <c r="BA796" s="21"/>
      <c r="BB796" s="21"/>
      <c r="BC796" s="21"/>
      <c r="BD796" s="21"/>
      <c r="BE796" s="21"/>
      <c r="BF796" s="21"/>
      <c r="BG796" s="21"/>
      <c r="BH796" s="21"/>
      <c r="BI796" s="21"/>
      <c r="BJ796" s="21"/>
      <c r="BK796" s="21"/>
      <c r="BL796" s="21"/>
      <c r="BM796" s="21"/>
      <c r="BN796" s="21"/>
      <c r="BO796" s="21"/>
      <c r="BP796" s="21"/>
      <c r="BQ796" s="21"/>
      <c r="BR796" s="21"/>
      <c r="BS796" s="21"/>
      <c r="BT796" s="21"/>
      <c r="BU796" s="21"/>
      <c r="BV796" s="21"/>
      <c r="BW796" s="21"/>
      <c r="BX796" s="21"/>
      <c r="BY796" s="21"/>
      <c r="BZ796" s="21"/>
      <c r="CA796" s="21"/>
      <c r="CB796" s="21"/>
      <c r="CC796" s="21"/>
      <c r="CD796" s="21"/>
      <c r="CE796" s="21"/>
      <c r="CF796" s="21"/>
      <c r="CG796" s="21"/>
      <c r="CH796" s="21"/>
      <c r="CI796" s="21"/>
      <c r="CJ796" s="21"/>
      <c r="CK796" s="21"/>
      <c r="CL796" s="21"/>
      <c r="CM796" s="21"/>
      <c r="CN796" s="21"/>
      <c r="CO796" s="21"/>
      <c r="CP796" s="21"/>
      <c r="CQ796" s="21"/>
      <c r="CR796" s="21"/>
      <c r="CS796" s="21"/>
      <c r="CT796" s="21"/>
      <c r="CU796" s="21"/>
      <c r="CV796" s="21"/>
      <c r="CW796" s="21"/>
      <c r="CX796" s="21"/>
      <c r="CY796" s="21"/>
      <c r="CZ796" s="21"/>
      <c r="DA796" s="21"/>
      <c r="DB796" s="21"/>
      <c r="DC796" s="21"/>
      <c r="DD796" s="21"/>
      <c r="DE796" s="21"/>
      <c r="DF796" s="21"/>
      <c r="DG796" s="21"/>
      <c r="DH796" s="21"/>
      <c r="DI796" s="21"/>
      <c r="DJ796" s="21"/>
      <c r="DK796" s="21"/>
      <c r="DL796" s="21"/>
      <c r="DM796" s="21"/>
      <c r="DN796" s="21"/>
      <c r="DO796" s="21"/>
      <c r="DP796" s="21"/>
      <c r="DQ796" s="21"/>
      <c r="DR796" s="21"/>
      <c r="DS796" s="21"/>
      <c r="DT796" s="21"/>
      <c r="DU796" s="21"/>
      <c r="DV796" s="21"/>
      <c r="DW796" s="21"/>
      <c r="DX796" s="21"/>
      <c r="DY796" s="21"/>
      <c r="DZ796" s="21"/>
      <c r="EA796" s="21"/>
      <c r="EB796" s="21"/>
      <c r="EC796" s="21"/>
      <c r="ED796" s="21"/>
      <c r="EE796" s="21"/>
      <c r="EF796" s="21"/>
      <c r="EG796" s="21"/>
      <c r="EH796" s="21"/>
      <c r="EI796" s="21"/>
      <c r="EJ796" s="21"/>
      <c r="EK796" s="21"/>
      <c r="EL796" s="21"/>
      <c r="EM796" s="21"/>
      <c r="EN796" s="21"/>
      <c r="EO796" s="21"/>
      <c r="EP796" s="21"/>
      <c r="EQ796" s="21"/>
      <c r="ER796" s="21"/>
      <c r="ES796" s="21"/>
      <c r="ET796" s="21"/>
      <c r="EU796" s="21"/>
      <c r="EV796" s="21"/>
      <c r="EW796" s="21"/>
      <c r="EX796" s="21"/>
      <c r="EY796" s="21"/>
      <c r="EZ796" s="21"/>
      <c r="FA796" s="21"/>
      <c r="FB796" s="21"/>
      <c r="FC796" s="21"/>
      <c r="FD796" s="21"/>
      <c r="FE796" s="21"/>
      <c r="FF796" s="21"/>
      <c r="FG796" s="21"/>
      <c r="FH796" s="21"/>
      <c r="FI796" s="21"/>
      <c r="FJ796" s="21"/>
      <c r="FK796" s="21"/>
      <c r="FL796" s="21"/>
      <c r="FM796" s="21"/>
      <c r="FN796" s="21"/>
      <c r="FO796" s="21"/>
      <c r="FP796" s="21"/>
      <c r="FQ796" s="21"/>
      <c r="FR796" s="21"/>
      <c r="FS796" s="21"/>
      <c r="FT796" s="21"/>
      <c r="FU796" s="21"/>
      <c r="FV796" s="21"/>
      <c r="FW796" s="21"/>
      <c r="FX796" s="21"/>
      <c r="FY796" s="21"/>
      <c r="FZ796" s="21"/>
      <c r="GA796" s="21"/>
      <c r="GB796" s="21"/>
      <c r="GC796" s="21"/>
      <c r="GD796" s="21"/>
      <c r="GE796" s="21"/>
      <c r="GF796" s="21"/>
      <c r="GG796" s="21"/>
      <c r="GH796" s="21"/>
      <c r="GI796" s="21"/>
      <c r="GJ796" s="21"/>
      <c r="GK796" s="21"/>
      <c r="GL796" s="21"/>
      <c r="GM796" s="21"/>
      <c r="GN796" s="21"/>
      <c r="GO796" s="21"/>
      <c r="GP796" s="21"/>
      <c r="GQ796" s="21"/>
      <c r="GR796" s="21"/>
      <c r="GS796" s="21"/>
      <c r="GT796" s="21"/>
      <c r="GU796" s="21"/>
      <c r="GV796" s="21"/>
      <c r="GW796" s="21"/>
      <c r="GX796" s="21"/>
      <c r="GY796" s="21"/>
      <c r="GZ796" s="21"/>
      <c r="HA796" s="21"/>
      <c r="HB796" s="21"/>
      <c r="HC796" s="21"/>
      <c r="HD796" s="21"/>
      <c r="HE796" s="21"/>
      <c r="HF796" s="21"/>
      <c r="HG796" s="21"/>
      <c r="HH796" s="21"/>
      <c r="HI796" s="21"/>
      <c r="HJ796" s="21"/>
      <c r="HK796" s="21"/>
      <c r="HL796" s="21"/>
      <c r="HM796" s="21"/>
      <c r="HN796" s="21"/>
      <c r="HO796" s="21"/>
      <c r="HP796" s="21"/>
      <c r="HQ796" s="21"/>
      <c r="HR796" s="21"/>
      <c r="HS796" s="21"/>
      <c r="HT796" s="21"/>
      <c r="HU796" s="21"/>
      <c r="HV796" s="21"/>
      <c r="HW796" s="21"/>
      <c r="HX796" s="21"/>
      <c r="HY796" s="21"/>
      <c r="HZ796" s="21"/>
      <c r="IA796" s="21"/>
      <c r="IB796" s="21"/>
      <c r="IC796" s="21"/>
      <c r="ID796" s="21"/>
      <c r="IE796" s="21"/>
      <c r="IF796" s="21"/>
      <c r="IG796" s="21"/>
      <c r="IH796" s="21"/>
      <c r="II796" s="21"/>
      <c r="IJ796" s="21"/>
      <c r="IK796" s="21"/>
      <c r="IL796" s="21"/>
      <c r="IM796" s="21"/>
      <c r="IN796" s="21"/>
      <c r="IO796" s="21"/>
      <c r="IP796" s="21"/>
      <c r="IQ796" s="21"/>
      <c r="IR796" s="21"/>
      <c r="IS796" s="21"/>
      <c r="IT796" s="21"/>
      <c r="IU796" s="21"/>
      <c r="IV796" s="21"/>
      <c r="IW796" s="21"/>
      <c r="IX796" s="21"/>
      <c r="IY796" s="21"/>
      <c r="IZ796" s="21"/>
      <c r="JA796" s="21"/>
      <c r="JB796" s="21"/>
      <c r="JC796" s="21"/>
      <c r="JD796" s="21"/>
      <c r="JE796" s="21"/>
      <c r="JF796" s="21"/>
      <c r="JG796" s="21"/>
      <c r="JH796" s="21"/>
      <c r="JI796" s="21"/>
      <c r="JJ796" s="21"/>
      <c r="JK796" s="21"/>
      <c r="JL796" s="21"/>
      <c r="JM796" s="21"/>
      <c r="JN796" s="21"/>
      <c r="JO796" s="21"/>
      <c r="JP796" s="21"/>
      <c r="JQ796" s="21"/>
      <c r="JR796" s="21"/>
      <c r="JS796" s="21"/>
      <c r="JT796" s="21"/>
      <c r="JU796" s="21"/>
      <c r="JV796" s="21"/>
      <c r="JW796" s="21"/>
      <c r="JX796" s="21"/>
      <c r="JY796" s="21"/>
    </row>
    <row r="797" spans="1:285" ht="24.75" customHeight="1">
      <c r="A797" s="4378" t="s">
        <v>364</v>
      </c>
      <c r="B797" s="5">
        <f t="shared" si="37"/>
        <v>0.42424242424242425</v>
      </c>
      <c r="C797" s="1">
        <v>14</v>
      </c>
      <c r="D797" s="135">
        <v>33</v>
      </c>
      <c r="E797" s="46" t="s">
        <v>77</v>
      </c>
      <c r="F797" s="31" t="s">
        <v>77</v>
      </c>
      <c r="G797" s="31" t="s">
        <v>77</v>
      </c>
      <c r="H797" s="31" t="s">
        <v>53</v>
      </c>
      <c r="I797" s="31" t="s">
        <v>77</v>
      </c>
      <c r="J797" s="31" t="s">
        <v>53</v>
      </c>
      <c r="K797" s="31" t="s">
        <v>53</v>
      </c>
      <c r="L797" s="31" t="s">
        <v>77</v>
      </c>
      <c r="M797" s="31" t="s">
        <v>53</v>
      </c>
      <c r="N797" s="31" t="s">
        <v>77</v>
      </c>
      <c r="O797" s="31"/>
      <c r="P797" s="31" t="s">
        <v>77</v>
      </c>
      <c r="Q797" s="31" t="s">
        <v>77</v>
      </c>
      <c r="R797" s="31" t="s">
        <v>53</v>
      </c>
      <c r="S797" s="31" t="s">
        <v>77</v>
      </c>
      <c r="T797" s="31" t="s">
        <v>77</v>
      </c>
      <c r="U797" s="31"/>
      <c r="V797" s="31" t="s">
        <v>77</v>
      </c>
      <c r="W797" s="31" t="s">
        <v>53</v>
      </c>
      <c r="X797" s="31" t="s">
        <v>77</v>
      </c>
      <c r="Y797" s="31" t="s">
        <v>77</v>
      </c>
      <c r="Z797" s="31" t="s">
        <v>53</v>
      </c>
      <c r="AA797" s="31" t="s">
        <v>77</v>
      </c>
      <c r="AB797" s="31" t="s">
        <v>53</v>
      </c>
      <c r="AC797" s="31" t="s">
        <v>77</v>
      </c>
      <c r="AD797" s="31" t="s">
        <v>77</v>
      </c>
      <c r="AE797" s="31" t="s">
        <v>77</v>
      </c>
      <c r="AF797" s="31" t="s">
        <v>77</v>
      </c>
      <c r="AG797" s="31" t="s">
        <v>53</v>
      </c>
      <c r="AH797" s="31" t="s">
        <v>77</v>
      </c>
      <c r="AI797" s="31" t="s">
        <v>77</v>
      </c>
      <c r="AJ797" s="31" t="s">
        <v>77</v>
      </c>
      <c r="AK797" s="31" t="s">
        <v>77</v>
      </c>
      <c r="AL797" s="31" t="s">
        <v>53</v>
      </c>
      <c r="AM797" s="31" t="s">
        <v>77</v>
      </c>
      <c r="AN797" s="31" t="s">
        <v>53</v>
      </c>
      <c r="AO797" s="31" t="s">
        <v>77</v>
      </c>
      <c r="AP797" s="31" t="s">
        <v>53</v>
      </c>
      <c r="AQ797" s="31" t="s">
        <v>77</v>
      </c>
      <c r="AR797" s="148" t="s">
        <v>53</v>
      </c>
      <c r="AS797" s="21"/>
      <c r="AT797" s="21"/>
      <c r="AU797" s="21"/>
      <c r="AV797" s="21"/>
      <c r="AW797" s="21"/>
      <c r="AX797" s="21"/>
      <c r="AY797" s="21"/>
      <c r="AZ797" s="21"/>
      <c r="BA797" s="21"/>
      <c r="BB797" s="21"/>
      <c r="BC797" s="21"/>
      <c r="BD797" s="21"/>
      <c r="BE797" s="21"/>
      <c r="BF797" s="21"/>
      <c r="BG797" s="21"/>
      <c r="BH797" s="21"/>
      <c r="BI797" s="21"/>
      <c r="BJ797" s="21"/>
      <c r="BK797" s="21"/>
      <c r="BL797" s="21"/>
      <c r="BM797" s="21"/>
      <c r="BN797" s="21"/>
      <c r="BO797" s="21"/>
      <c r="BP797" s="21"/>
      <c r="BQ797" s="21"/>
      <c r="BR797" s="21"/>
      <c r="BS797" s="21"/>
      <c r="BT797" s="21"/>
      <c r="BU797" s="21"/>
      <c r="BV797" s="21"/>
      <c r="BW797" s="21"/>
      <c r="BX797" s="21"/>
      <c r="BY797" s="21"/>
      <c r="BZ797" s="21"/>
      <c r="CA797" s="21"/>
      <c r="CB797" s="21"/>
      <c r="CC797" s="21"/>
      <c r="CD797" s="21"/>
      <c r="CE797" s="21"/>
      <c r="CF797" s="21"/>
      <c r="CG797" s="21"/>
      <c r="CH797" s="21"/>
      <c r="CI797" s="21"/>
      <c r="CJ797" s="21"/>
      <c r="CK797" s="21"/>
      <c r="CL797" s="21"/>
      <c r="CM797" s="21"/>
      <c r="CN797" s="21"/>
      <c r="CO797" s="21"/>
      <c r="CP797" s="21"/>
      <c r="CQ797" s="21"/>
      <c r="CR797" s="21"/>
      <c r="CS797" s="21"/>
      <c r="CT797" s="21"/>
      <c r="CU797" s="21"/>
      <c r="CV797" s="21"/>
      <c r="CW797" s="21"/>
      <c r="CX797" s="21"/>
      <c r="CY797" s="21"/>
      <c r="CZ797" s="21"/>
      <c r="DA797" s="21"/>
      <c r="DB797" s="21"/>
      <c r="DC797" s="21"/>
      <c r="DD797" s="21"/>
      <c r="DE797" s="21"/>
      <c r="DF797" s="21"/>
      <c r="DG797" s="21"/>
      <c r="DH797" s="21"/>
      <c r="DI797" s="21"/>
      <c r="DJ797" s="21"/>
      <c r="DK797" s="21"/>
      <c r="DL797" s="21"/>
      <c r="DM797" s="21"/>
      <c r="DN797" s="21"/>
      <c r="DO797" s="21"/>
      <c r="DP797" s="21"/>
      <c r="DQ797" s="21"/>
      <c r="DR797" s="21"/>
      <c r="DS797" s="21"/>
      <c r="DT797" s="21"/>
      <c r="DU797" s="21"/>
      <c r="DV797" s="21"/>
      <c r="DW797" s="21"/>
      <c r="DX797" s="21"/>
      <c r="DY797" s="21"/>
      <c r="DZ797" s="21"/>
      <c r="EA797" s="21"/>
      <c r="EB797" s="21"/>
      <c r="EC797" s="21"/>
      <c r="ED797" s="21"/>
      <c r="EE797" s="21"/>
      <c r="EF797" s="21"/>
      <c r="EG797" s="21"/>
      <c r="EH797" s="21"/>
      <c r="EI797" s="21"/>
      <c r="EJ797" s="21"/>
      <c r="EK797" s="21"/>
      <c r="EL797" s="21"/>
      <c r="EM797" s="21"/>
      <c r="EN797" s="21"/>
      <c r="EO797" s="21"/>
      <c r="EP797" s="21"/>
      <c r="EQ797" s="21"/>
      <c r="ER797" s="21"/>
      <c r="ES797" s="21"/>
      <c r="ET797" s="21"/>
      <c r="EU797" s="21"/>
      <c r="EV797" s="21"/>
      <c r="EW797" s="21"/>
      <c r="EX797" s="21"/>
      <c r="EY797" s="21"/>
      <c r="EZ797" s="21"/>
      <c r="FA797" s="21"/>
      <c r="FB797" s="21"/>
      <c r="FC797" s="21"/>
      <c r="FD797" s="21"/>
      <c r="FE797" s="21"/>
      <c r="FF797" s="21"/>
      <c r="FG797" s="21"/>
      <c r="FH797" s="21"/>
      <c r="FI797" s="21"/>
      <c r="FJ797" s="21"/>
      <c r="FK797" s="21"/>
      <c r="FL797" s="21"/>
      <c r="FM797" s="21"/>
      <c r="FN797" s="21"/>
      <c r="FO797" s="21"/>
      <c r="FP797" s="21"/>
      <c r="FQ797" s="21"/>
      <c r="FR797" s="21"/>
      <c r="FS797" s="21"/>
      <c r="FT797" s="21"/>
      <c r="FU797" s="21"/>
      <c r="FV797" s="21"/>
      <c r="FW797" s="21"/>
      <c r="FX797" s="21"/>
      <c r="FY797" s="21"/>
      <c r="FZ797" s="21"/>
      <c r="GA797" s="21"/>
      <c r="GB797" s="21"/>
      <c r="GC797" s="21"/>
      <c r="GD797" s="21"/>
      <c r="GE797" s="21"/>
      <c r="GF797" s="21"/>
      <c r="GG797" s="21"/>
      <c r="GH797" s="21"/>
      <c r="GI797" s="21"/>
      <c r="GJ797" s="21"/>
      <c r="GK797" s="21"/>
      <c r="GL797" s="21"/>
      <c r="GM797" s="21"/>
      <c r="GN797" s="21"/>
      <c r="GO797" s="21"/>
      <c r="GP797" s="21"/>
      <c r="GQ797" s="21"/>
      <c r="GR797" s="21"/>
      <c r="GS797" s="21"/>
      <c r="GT797" s="21"/>
      <c r="GU797" s="21"/>
      <c r="GV797" s="21"/>
      <c r="GW797" s="21"/>
      <c r="GX797" s="21"/>
      <c r="GY797" s="21"/>
      <c r="GZ797" s="21"/>
      <c r="HA797" s="21"/>
      <c r="HB797" s="21"/>
      <c r="HC797" s="21"/>
      <c r="HD797" s="21"/>
      <c r="HE797" s="21"/>
      <c r="HF797" s="21"/>
      <c r="HG797" s="21"/>
      <c r="HH797" s="21"/>
      <c r="HI797" s="21"/>
      <c r="HJ797" s="21"/>
      <c r="HK797" s="21"/>
      <c r="HL797" s="21"/>
      <c r="HM797" s="21"/>
      <c r="HN797" s="21"/>
      <c r="HO797" s="21"/>
      <c r="HP797" s="21"/>
      <c r="HQ797" s="21"/>
      <c r="HR797" s="21"/>
      <c r="HS797" s="21"/>
      <c r="HT797" s="21"/>
      <c r="HU797" s="21"/>
      <c r="HV797" s="21"/>
      <c r="HW797" s="21"/>
      <c r="HX797" s="21"/>
      <c r="HY797" s="21"/>
      <c r="HZ797" s="21"/>
      <c r="IA797" s="21"/>
      <c r="IB797" s="21"/>
      <c r="IC797" s="21"/>
      <c r="ID797" s="21"/>
      <c r="IE797" s="21"/>
      <c r="IF797" s="21"/>
      <c r="IG797" s="21"/>
      <c r="IH797" s="21"/>
      <c r="II797" s="21"/>
      <c r="IJ797" s="21"/>
      <c r="IK797" s="21"/>
      <c r="IL797" s="21"/>
      <c r="IM797" s="21"/>
      <c r="IN797" s="21"/>
      <c r="IO797" s="21"/>
      <c r="IP797" s="21"/>
      <c r="IQ797" s="21"/>
      <c r="IR797" s="21"/>
      <c r="IS797" s="21"/>
      <c r="IT797" s="21"/>
      <c r="IU797" s="21"/>
      <c r="IV797" s="21"/>
      <c r="IW797" s="21"/>
      <c r="IX797" s="21"/>
      <c r="IY797" s="21"/>
      <c r="IZ797" s="21"/>
      <c r="JA797" s="21"/>
      <c r="JB797" s="21"/>
      <c r="JC797" s="21"/>
      <c r="JD797" s="21"/>
      <c r="JE797" s="21"/>
      <c r="JF797" s="21"/>
      <c r="JG797" s="21"/>
      <c r="JH797" s="21"/>
      <c r="JI797" s="21"/>
      <c r="JJ797" s="21"/>
      <c r="JK797" s="21"/>
      <c r="JL797" s="21"/>
      <c r="JM797" s="21"/>
      <c r="JN797" s="21"/>
      <c r="JO797" s="21"/>
      <c r="JP797" s="21"/>
      <c r="JQ797" s="21"/>
      <c r="JR797" s="21"/>
      <c r="JS797" s="21"/>
      <c r="JT797" s="21"/>
      <c r="JU797" s="21"/>
      <c r="JV797" s="21"/>
      <c r="JW797" s="21"/>
      <c r="JX797" s="21"/>
      <c r="JY797" s="21"/>
    </row>
    <row r="798" spans="1:285" ht="31.5" customHeight="1">
      <c r="A798" s="4353" t="s">
        <v>365</v>
      </c>
      <c r="B798" s="5">
        <f t="shared" si="37"/>
        <v>0.94736842105263153</v>
      </c>
      <c r="C798" s="1">
        <v>18</v>
      </c>
      <c r="D798" s="135">
        <v>19</v>
      </c>
      <c r="E798" s="46" t="s">
        <v>77</v>
      </c>
      <c r="F798" s="31" t="s">
        <v>53</v>
      </c>
      <c r="G798" s="31" t="s">
        <v>53</v>
      </c>
      <c r="H798" s="31" t="s">
        <v>77</v>
      </c>
      <c r="I798" s="31" t="s">
        <v>53</v>
      </c>
      <c r="J798" s="31" t="s">
        <v>77</v>
      </c>
      <c r="K798" s="31" t="s">
        <v>77</v>
      </c>
      <c r="L798" s="31" t="s">
        <v>77</v>
      </c>
      <c r="M798" s="31" t="s">
        <v>77</v>
      </c>
      <c r="N798" s="31" t="s">
        <v>53</v>
      </c>
      <c r="O798" s="31" t="s">
        <v>77</v>
      </c>
      <c r="P798" s="31" t="s">
        <v>53</v>
      </c>
      <c r="Q798" s="31" t="s">
        <v>53</v>
      </c>
      <c r="R798" s="31" t="s">
        <v>77</v>
      </c>
      <c r="S798" s="31" t="s">
        <v>53</v>
      </c>
      <c r="T798" s="31" t="s">
        <v>77</v>
      </c>
      <c r="U798" s="31" t="s">
        <v>77</v>
      </c>
      <c r="V798" s="31" t="s">
        <v>53</v>
      </c>
      <c r="W798" s="31" t="s">
        <v>77</v>
      </c>
      <c r="X798" s="31" t="s">
        <v>53</v>
      </c>
      <c r="Y798" s="31" t="s">
        <v>53</v>
      </c>
      <c r="Z798" s="31" t="s">
        <v>77</v>
      </c>
      <c r="AA798" s="31" t="s">
        <v>53</v>
      </c>
      <c r="AB798" s="31" t="s">
        <v>77</v>
      </c>
      <c r="AC798" s="31" t="s">
        <v>77</v>
      </c>
      <c r="AD798" s="31" t="s">
        <v>53</v>
      </c>
      <c r="AE798" s="31" t="s">
        <v>77</v>
      </c>
      <c r="AF798" s="31" t="s">
        <v>77</v>
      </c>
      <c r="AG798" s="31" t="s">
        <v>77</v>
      </c>
      <c r="AH798" s="31" t="s">
        <v>53</v>
      </c>
      <c r="AI798" s="31" t="s">
        <v>53</v>
      </c>
      <c r="AJ798" s="31" t="s">
        <v>53</v>
      </c>
      <c r="AK798" s="31" t="s">
        <v>77</v>
      </c>
      <c r="AL798" s="31" t="s">
        <v>77</v>
      </c>
      <c r="AM798" s="31" t="s">
        <v>53</v>
      </c>
      <c r="AN798" s="31" t="s">
        <v>77</v>
      </c>
      <c r="AO798" s="31" t="s">
        <v>53</v>
      </c>
      <c r="AP798" s="31" t="s">
        <v>77</v>
      </c>
      <c r="AQ798" s="31" t="s">
        <v>53</v>
      </c>
      <c r="AR798" s="148" t="s">
        <v>77</v>
      </c>
      <c r="AS798" s="21"/>
      <c r="AT798" s="21"/>
      <c r="AU798" s="21"/>
      <c r="AV798" s="21"/>
      <c r="AW798" s="21"/>
      <c r="AX798" s="21"/>
      <c r="AY798" s="21"/>
      <c r="AZ798" s="21"/>
      <c r="BA798" s="21"/>
      <c r="BB798" s="21"/>
      <c r="BC798" s="21"/>
      <c r="BD798" s="21"/>
      <c r="BE798" s="21"/>
      <c r="BF798" s="21"/>
      <c r="BG798" s="21"/>
      <c r="BH798" s="21"/>
      <c r="BI798" s="21"/>
      <c r="BJ798" s="21"/>
      <c r="BK798" s="21"/>
      <c r="BL798" s="21"/>
      <c r="BM798" s="21"/>
      <c r="BN798" s="21"/>
      <c r="BO798" s="21"/>
      <c r="BP798" s="21"/>
      <c r="BQ798" s="21"/>
      <c r="BR798" s="21"/>
      <c r="BS798" s="21"/>
      <c r="BT798" s="21"/>
      <c r="BU798" s="21"/>
      <c r="BV798" s="21"/>
      <c r="BW798" s="21"/>
      <c r="BX798" s="21"/>
      <c r="BY798" s="21"/>
      <c r="BZ798" s="21"/>
      <c r="CA798" s="21"/>
      <c r="CB798" s="21"/>
      <c r="CC798" s="21"/>
      <c r="CD798" s="21"/>
      <c r="CE798" s="21"/>
      <c r="CF798" s="21"/>
      <c r="CG798" s="21"/>
      <c r="CH798" s="21"/>
      <c r="CI798" s="21"/>
      <c r="CJ798" s="21"/>
      <c r="CK798" s="21"/>
      <c r="CL798" s="21"/>
      <c r="CM798" s="21"/>
      <c r="CN798" s="21"/>
      <c r="CO798" s="21"/>
      <c r="CP798" s="21"/>
      <c r="CQ798" s="21"/>
      <c r="CR798" s="21"/>
      <c r="CS798" s="21"/>
      <c r="CT798" s="21"/>
      <c r="CU798" s="21"/>
      <c r="CV798" s="21"/>
      <c r="CW798" s="21"/>
      <c r="CX798" s="21"/>
      <c r="CY798" s="21"/>
      <c r="CZ798" s="21"/>
      <c r="DA798" s="21"/>
      <c r="DB798" s="21"/>
      <c r="DC798" s="21"/>
      <c r="DD798" s="21"/>
      <c r="DE798" s="21"/>
      <c r="DF798" s="21"/>
      <c r="DG798" s="21"/>
      <c r="DH798" s="21"/>
      <c r="DI798" s="21"/>
      <c r="DJ798" s="21"/>
      <c r="DK798" s="21"/>
      <c r="DL798" s="21"/>
      <c r="DM798" s="21"/>
      <c r="DN798" s="21"/>
      <c r="DO798" s="21"/>
      <c r="DP798" s="21"/>
      <c r="DQ798" s="21"/>
      <c r="DR798" s="21"/>
      <c r="DS798" s="21"/>
      <c r="DT798" s="21"/>
      <c r="DU798" s="21"/>
      <c r="DV798" s="21"/>
      <c r="DW798" s="21"/>
      <c r="DX798" s="21"/>
      <c r="DY798" s="21"/>
      <c r="DZ798" s="21"/>
      <c r="EA798" s="21"/>
      <c r="EB798" s="21"/>
      <c r="EC798" s="21"/>
      <c r="ED798" s="21"/>
      <c r="EE798" s="21"/>
      <c r="EF798" s="21"/>
      <c r="EG798" s="21"/>
      <c r="EH798" s="21"/>
      <c r="EI798" s="21"/>
      <c r="EJ798" s="21"/>
      <c r="EK798" s="21"/>
      <c r="EL798" s="21"/>
      <c r="EM798" s="21"/>
      <c r="EN798" s="21"/>
      <c r="EO798" s="21"/>
      <c r="EP798" s="21"/>
      <c r="EQ798" s="21"/>
      <c r="ER798" s="21"/>
      <c r="ES798" s="21"/>
      <c r="ET798" s="21"/>
      <c r="EU798" s="21"/>
      <c r="EV798" s="21"/>
      <c r="EW798" s="21"/>
      <c r="EX798" s="21"/>
      <c r="EY798" s="21"/>
      <c r="EZ798" s="21"/>
      <c r="FA798" s="21"/>
      <c r="FB798" s="21"/>
      <c r="FC798" s="21"/>
      <c r="FD798" s="21"/>
      <c r="FE798" s="21"/>
      <c r="FF798" s="21"/>
      <c r="FG798" s="21"/>
      <c r="FH798" s="21"/>
      <c r="FI798" s="21"/>
      <c r="FJ798" s="21"/>
      <c r="FK798" s="21"/>
      <c r="FL798" s="21"/>
      <c r="FM798" s="21"/>
      <c r="FN798" s="21"/>
      <c r="FO798" s="21"/>
      <c r="FP798" s="21"/>
      <c r="FQ798" s="21"/>
      <c r="FR798" s="21"/>
      <c r="FS798" s="21"/>
      <c r="FT798" s="21"/>
      <c r="FU798" s="21"/>
      <c r="FV798" s="21"/>
      <c r="FW798" s="21"/>
      <c r="FX798" s="21"/>
      <c r="FY798" s="21"/>
      <c r="FZ798" s="21"/>
      <c r="GA798" s="21"/>
      <c r="GB798" s="21"/>
      <c r="GC798" s="21"/>
      <c r="GD798" s="21"/>
      <c r="GE798" s="21"/>
      <c r="GF798" s="21"/>
      <c r="GG798" s="21"/>
      <c r="GH798" s="21"/>
      <c r="GI798" s="21"/>
      <c r="GJ798" s="21"/>
      <c r="GK798" s="21"/>
      <c r="GL798" s="21"/>
      <c r="GM798" s="21"/>
      <c r="GN798" s="21"/>
      <c r="GO798" s="21"/>
      <c r="GP798" s="21"/>
      <c r="GQ798" s="21"/>
      <c r="GR798" s="21"/>
      <c r="GS798" s="21"/>
      <c r="GT798" s="21"/>
      <c r="GU798" s="21"/>
      <c r="GV798" s="21"/>
      <c r="GW798" s="21"/>
      <c r="GX798" s="21"/>
      <c r="GY798" s="21"/>
      <c r="GZ798" s="21"/>
      <c r="HA798" s="21"/>
      <c r="HB798" s="21"/>
      <c r="HC798" s="21"/>
      <c r="HD798" s="21"/>
      <c r="HE798" s="21"/>
      <c r="HF798" s="21"/>
      <c r="HG798" s="21"/>
      <c r="HH798" s="21"/>
      <c r="HI798" s="21"/>
      <c r="HJ798" s="21"/>
      <c r="HK798" s="21"/>
      <c r="HL798" s="21"/>
      <c r="HM798" s="21"/>
      <c r="HN798" s="21"/>
      <c r="HO798" s="21"/>
      <c r="HP798" s="21"/>
      <c r="HQ798" s="21"/>
      <c r="HR798" s="21"/>
      <c r="HS798" s="21"/>
      <c r="HT798" s="21"/>
      <c r="HU798" s="21"/>
      <c r="HV798" s="21"/>
      <c r="HW798" s="21"/>
      <c r="HX798" s="21"/>
      <c r="HY798" s="21"/>
      <c r="HZ798" s="21"/>
      <c r="IA798" s="21"/>
      <c r="IB798" s="21"/>
      <c r="IC798" s="21"/>
      <c r="ID798" s="21"/>
      <c r="IE798" s="21"/>
      <c r="IF798" s="21"/>
      <c r="IG798" s="21"/>
      <c r="IH798" s="21"/>
      <c r="II798" s="21"/>
      <c r="IJ798" s="21"/>
      <c r="IK798" s="21"/>
      <c r="IL798" s="21"/>
      <c r="IM798" s="21"/>
      <c r="IN798" s="21"/>
      <c r="IO798" s="21"/>
      <c r="IP798" s="21"/>
      <c r="IQ798" s="21"/>
      <c r="IR798" s="21"/>
      <c r="IS798" s="21"/>
      <c r="IT798" s="21"/>
      <c r="IU798" s="21"/>
      <c r="IV798" s="21"/>
      <c r="IW798" s="21"/>
      <c r="IX798" s="21"/>
      <c r="IY798" s="21"/>
      <c r="IZ798" s="21"/>
      <c r="JA798" s="21"/>
      <c r="JB798" s="21"/>
      <c r="JC798" s="21"/>
      <c r="JD798" s="21"/>
      <c r="JE798" s="21"/>
      <c r="JF798" s="21"/>
      <c r="JG798" s="21"/>
      <c r="JH798" s="21"/>
      <c r="JI798" s="21"/>
      <c r="JJ798" s="21"/>
      <c r="JK798" s="21"/>
      <c r="JL798" s="21"/>
      <c r="JM798" s="21"/>
      <c r="JN798" s="21"/>
      <c r="JO798" s="21"/>
      <c r="JP798" s="21"/>
      <c r="JQ798" s="21"/>
      <c r="JR798" s="21"/>
      <c r="JS798" s="21"/>
      <c r="JT798" s="21"/>
      <c r="JU798" s="21"/>
      <c r="JV798" s="21"/>
      <c r="JW798" s="21"/>
      <c r="JX798" s="21"/>
      <c r="JY798" s="21"/>
    </row>
    <row r="799" spans="1:285" ht="31.5" customHeight="1">
      <c r="A799" s="4338" t="s">
        <v>7</v>
      </c>
      <c r="B799" s="79"/>
      <c r="C799" s="79"/>
      <c r="D799" s="136"/>
      <c r="E799" s="1391"/>
      <c r="F799" s="1391"/>
      <c r="G799" s="1391"/>
      <c r="H799" s="1391"/>
      <c r="I799" s="1391"/>
      <c r="J799" s="1391"/>
      <c r="K799" s="1391"/>
      <c r="L799" s="1391"/>
      <c r="M799" s="1391"/>
      <c r="N799" s="1391"/>
      <c r="O799" s="1391"/>
      <c r="P799" s="1391"/>
      <c r="Q799" s="1391"/>
      <c r="R799" s="1391"/>
      <c r="S799" s="1391"/>
      <c r="T799" s="1391"/>
      <c r="U799" s="1391"/>
      <c r="V799" s="1391"/>
      <c r="W799" s="1391"/>
      <c r="X799" s="1391"/>
      <c r="Y799" s="1391"/>
      <c r="Z799" s="1391"/>
      <c r="AA799" s="1391"/>
      <c r="AB799" s="1391"/>
      <c r="AC799" s="29"/>
      <c r="AD799" s="1391"/>
      <c r="AE799" s="1391"/>
      <c r="AF799" s="1391"/>
      <c r="AG799" s="1391"/>
      <c r="AH799" s="1391"/>
      <c r="AI799" s="1391"/>
      <c r="AJ799" s="1391"/>
      <c r="AK799" s="1391"/>
      <c r="AL799" s="1391"/>
      <c r="AM799" s="1391"/>
      <c r="AN799" s="1391"/>
      <c r="AO799" s="1391"/>
      <c r="AP799" s="1391"/>
      <c r="AQ799" s="1391"/>
      <c r="AR799" s="117"/>
      <c r="AS799" s="21"/>
      <c r="AT799" s="21"/>
      <c r="AU799" s="21"/>
      <c r="AV799" s="21"/>
      <c r="AW799" s="21"/>
      <c r="AX799" s="21"/>
      <c r="AY799" s="21"/>
      <c r="AZ799" s="21"/>
      <c r="BA799" s="21"/>
      <c r="BB799" s="21"/>
      <c r="BC799" s="21"/>
      <c r="BD799" s="21"/>
      <c r="BE799" s="21"/>
      <c r="BF799" s="21"/>
      <c r="BG799" s="21"/>
      <c r="BH799" s="21"/>
      <c r="BI799" s="21"/>
      <c r="BJ799" s="21"/>
      <c r="BK799" s="21"/>
      <c r="BL799" s="21"/>
      <c r="BM799" s="21"/>
      <c r="BN799" s="21"/>
      <c r="BO799" s="21"/>
      <c r="BP799" s="21"/>
      <c r="BQ799" s="21"/>
      <c r="BR799" s="21"/>
      <c r="BS799" s="21"/>
      <c r="BT799" s="21"/>
      <c r="BU799" s="21"/>
      <c r="BV799" s="21"/>
      <c r="BW799" s="21"/>
      <c r="BX799" s="21"/>
      <c r="BY799" s="21"/>
      <c r="BZ799" s="21"/>
      <c r="CA799" s="21"/>
      <c r="CB799" s="21"/>
      <c r="CC799" s="21"/>
      <c r="CD799" s="21"/>
      <c r="CE799" s="21"/>
      <c r="CF799" s="21"/>
      <c r="CG799" s="21"/>
      <c r="CH799" s="21"/>
      <c r="CI799" s="21"/>
      <c r="CJ799" s="21"/>
      <c r="CK799" s="21"/>
      <c r="CL799" s="21"/>
      <c r="CM799" s="21"/>
      <c r="CN799" s="21"/>
      <c r="CO799" s="21"/>
      <c r="CP799" s="21"/>
      <c r="CQ799" s="21"/>
      <c r="CR799" s="21"/>
      <c r="CS799" s="21"/>
      <c r="CT799" s="21"/>
      <c r="CU799" s="21"/>
      <c r="CV799" s="21"/>
      <c r="CW799" s="21"/>
      <c r="CX799" s="21"/>
      <c r="CY799" s="21"/>
      <c r="CZ799" s="21"/>
      <c r="DA799" s="21"/>
      <c r="DB799" s="21"/>
      <c r="DC799" s="21"/>
      <c r="DD799" s="21"/>
      <c r="DE799" s="21"/>
      <c r="DF799" s="21"/>
      <c r="DG799" s="21"/>
      <c r="DH799" s="21"/>
      <c r="DI799" s="21"/>
      <c r="DJ799" s="21"/>
      <c r="DK799" s="21"/>
      <c r="DL799" s="21"/>
      <c r="DM799" s="21"/>
      <c r="DN799" s="21"/>
      <c r="DO799" s="21"/>
      <c r="DP799" s="21"/>
      <c r="DQ799" s="21"/>
      <c r="DR799" s="21"/>
      <c r="DS799" s="21"/>
      <c r="DT799" s="21"/>
      <c r="DU799" s="21"/>
      <c r="DV799" s="21"/>
      <c r="DW799" s="21"/>
      <c r="DX799" s="21"/>
      <c r="DY799" s="21"/>
      <c r="DZ799" s="21"/>
      <c r="EA799" s="21"/>
      <c r="EB799" s="21"/>
      <c r="EC799" s="21"/>
      <c r="ED799" s="21"/>
      <c r="EE799" s="21"/>
      <c r="EF799" s="21"/>
      <c r="EG799" s="21"/>
      <c r="EH799" s="21"/>
      <c r="EI799" s="21"/>
      <c r="EJ799" s="21"/>
      <c r="EK799" s="21"/>
      <c r="EL799" s="21"/>
      <c r="EM799" s="21"/>
      <c r="EN799" s="21"/>
      <c r="EO799" s="21"/>
      <c r="EP799" s="21"/>
      <c r="EQ799" s="21"/>
      <c r="ER799" s="21"/>
      <c r="ES799" s="21"/>
      <c r="ET799" s="21"/>
      <c r="EU799" s="21"/>
      <c r="EV799" s="21"/>
      <c r="EW799" s="21"/>
      <c r="EX799" s="21"/>
      <c r="EY799" s="21"/>
      <c r="EZ799" s="21"/>
      <c r="FA799" s="21"/>
      <c r="FB799" s="21"/>
      <c r="FC799" s="21"/>
      <c r="FD799" s="21"/>
      <c r="FE799" s="21"/>
      <c r="FF799" s="21"/>
      <c r="FG799" s="21"/>
      <c r="FH799" s="21"/>
      <c r="FI799" s="21"/>
      <c r="FJ799" s="21"/>
      <c r="FK799" s="21"/>
      <c r="FL799" s="21"/>
      <c r="FM799" s="21"/>
      <c r="FN799" s="21"/>
      <c r="FO799" s="21"/>
      <c r="FP799" s="21"/>
      <c r="FQ799" s="21"/>
      <c r="FR799" s="21"/>
      <c r="FS799" s="21"/>
      <c r="FT799" s="21"/>
      <c r="FU799" s="21"/>
      <c r="FV799" s="21"/>
      <c r="FW799" s="21"/>
      <c r="FX799" s="21"/>
      <c r="FY799" s="21"/>
      <c r="FZ799" s="21"/>
      <c r="GA799" s="21"/>
      <c r="GB799" s="21"/>
      <c r="GC799" s="21"/>
      <c r="GD799" s="21"/>
      <c r="GE799" s="21"/>
      <c r="GF799" s="21"/>
      <c r="GG799" s="21"/>
      <c r="GH799" s="21"/>
      <c r="GI799" s="21"/>
      <c r="GJ799" s="21"/>
      <c r="GK799" s="21"/>
      <c r="GL799" s="21"/>
      <c r="GM799" s="21"/>
      <c r="GN799" s="21"/>
      <c r="GO799" s="21"/>
      <c r="GP799" s="21"/>
      <c r="GQ799" s="21"/>
      <c r="GR799" s="21"/>
      <c r="GS799" s="21"/>
      <c r="GT799" s="21"/>
      <c r="GU799" s="21"/>
      <c r="GV799" s="21"/>
      <c r="GW799" s="21"/>
      <c r="GX799" s="21"/>
      <c r="GY799" s="21"/>
      <c r="GZ799" s="21"/>
      <c r="HA799" s="21"/>
      <c r="HB799" s="21"/>
      <c r="HC799" s="21"/>
      <c r="HD799" s="21"/>
      <c r="HE799" s="21"/>
      <c r="HF799" s="21"/>
      <c r="HG799" s="21"/>
      <c r="HH799" s="21"/>
      <c r="HI799" s="21"/>
      <c r="HJ799" s="21"/>
      <c r="HK799" s="21"/>
      <c r="HL799" s="21"/>
      <c r="HM799" s="21"/>
      <c r="HN799" s="21"/>
      <c r="HO799" s="21"/>
      <c r="HP799" s="21"/>
      <c r="HQ799" s="21"/>
      <c r="HR799" s="21"/>
      <c r="HS799" s="21"/>
      <c r="HT799" s="21"/>
      <c r="HU799" s="21"/>
      <c r="HV799" s="21"/>
      <c r="HW799" s="21"/>
      <c r="HX799" s="21"/>
      <c r="HY799" s="21"/>
      <c r="HZ799" s="21"/>
      <c r="IA799" s="21"/>
      <c r="IB799" s="21"/>
      <c r="IC799" s="21"/>
      <c r="ID799" s="21"/>
      <c r="IE799" s="21"/>
      <c r="IF799" s="21"/>
      <c r="IG799" s="21"/>
      <c r="IH799" s="21"/>
      <c r="II799" s="21"/>
      <c r="IJ799" s="21"/>
      <c r="IK799" s="21"/>
      <c r="IL799" s="21"/>
      <c r="IM799" s="21"/>
      <c r="IN799" s="21"/>
      <c r="IO799" s="21"/>
      <c r="IP799" s="21"/>
      <c r="IQ799" s="21"/>
      <c r="IR799" s="21"/>
      <c r="IS799" s="21"/>
      <c r="IT799" s="21"/>
      <c r="IU799" s="21"/>
      <c r="IV799" s="21"/>
      <c r="IW799" s="21"/>
      <c r="IX799" s="21"/>
      <c r="IY799" s="21"/>
      <c r="IZ799" s="21"/>
      <c r="JA799" s="21"/>
      <c r="JB799" s="21"/>
      <c r="JC799" s="21"/>
      <c r="JD799" s="21"/>
      <c r="JE799" s="21"/>
      <c r="JF799" s="21"/>
      <c r="JG799" s="21"/>
      <c r="JH799" s="21"/>
      <c r="JI799" s="21"/>
      <c r="JJ799" s="21"/>
      <c r="JK799" s="21"/>
      <c r="JL799" s="21"/>
      <c r="JM799" s="21"/>
      <c r="JN799" s="21"/>
      <c r="JO799" s="21"/>
      <c r="JP799" s="21"/>
      <c r="JQ799" s="21"/>
      <c r="JR799" s="21"/>
      <c r="JS799" s="21"/>
      <c r="JT799" s="21"/>
      <c r="JU799" s="21"/>
      <c r="JV799" s="21"/>
      <c r="JW799" s="21"/>
      <c r="JX799" s="21"/>
      <c r="JY799" s="21"/>
    </row>
    <row r="800" spans="1:285" ht="31.5" customHeight="1">
      <c r="A800" s="4379" t="s">
        <v>366</v>
      </c>
      <c r="B800" s="5">
        <f>C800/D800</f>
        <v>0.84210526315789469</v>
      </c>
      <c r="C800" s="1">
        <v>32</v>
      </c>
      <c r="D800" s="120">
        <v>38</v>
      </c>
      <c r="E800" s="1261" t="s">
        <v>54</v>
      </c>
      <c r="F800" s="31" t="s">
        <v>53</v>
      </c>
      <c r="G800" s="31" t="s">
        <v>58</v>
      </c>
      <c r="H800" s="31" t="s">
        <v>58</v>
      </c>
      <c r="I800" s="82" t="s">
        <v>53</v>
      </c>
      <c r="J800" s="82" t="s">
        <v>53</v>
      </c>
      <c r="K800" s="82" t="s">
        <v>53</v>
      </c>
      <c r="L800" s="82" t="s">
        <v>53</v>
      </c>
      <c r="M800" s="31" t="s">
        <v>54</v>
      </c>
      <c r="N800" s="82" t="s">
        <v>53</v>
      </c>
      <c r="O800" s="82" t="s">
        <v>53</v>
      </c>
      <c r="P800" s="31" t="s">
        <v>53</v>
      </c>
      <c r="Q800" s="31" t="s">
        <v>53</v>
      </c>
      <c r="R800" s="82" t="s">
        <v>53</v>
      </c>
      <c r="S800" s="82" t="s">
        <v>58</v>
      </c>
      <c r="T800" s="82" t="s">
        <v>54</v>
      </c>
      <c r="U800" s="31" t="s">
        <v>54</v>
      </c>
      <c r="V800" s="31" t="s">
        <v>53</v>
      </c>
      <c r="W800" s="31" t="s">
        <v>53</v>
      </c>
      <c r="X800" s="31" t="s">
        <v>53</v>
      </c>
      <c r="Y800" s="82" t="s">
        <v>53</v>
      </c>
      <c r="Z800" s="31" t="s">
        <v>53</v>
      </c>
      <c r="AA800" s="82" t="s">
        <v>53</v>
      </c>
      <c r="AB800" s="82" t="s">
        <v>53</v>
      </c>
      <c r="AC800" s="82" t="s">
        <v>53</v>
      </c>
      <c r="AD800" s="31" t="s">
        <v>53</v>
      </c>
      <c r="AE800" s="31" t="s">
        <v>53</v>
      </c>
      <c r="AF800" s="31" t="s">
        <v>53</v>
      </c>
      <c r="AG800" s="82" t="s">
        <v>53</v>
      </c>
      <c r="AH800" s="31" t="s">
        <v>53</v>
      </c>
      <c r="AI800" s="31" t="s">
        <v>53</v>
      </c>
      <c r="AJ800" s="82" t="s">
        <v>53</v>
      </c>
      <c r="AK800" s="31" t="s">
        <v>53</v>
      </c>
      <c r="AL800" s="31" t="s">
        <v>54</v>
      </c>
      <c r="AM800" s="31" t="s">
        <v>53</v>
      </c>
      <c r="AN800" s="82" t="s">
        <v>53</v>
      </c>
      <c r="AO800" s="31" t="s">
        <v>53</v>
      </c>
      <c r="AP800" s="31" t="s">
        <v>54</v>
      </c>
      <c r="AQ800" s="31" t="s">
        <v>53</v>
      </c>
      <c r="AR800" s="148" t="s">
        <v>53</v>
      </c>
      <c r="AS800" s="21"/>
      <c r="AT800" s="21"/>
      <c r="AU800" s="21"/>
      <c r="AV800" s="21"/>
      <c r="AW800" s="21"/>
      <c r="AX800" s="21"/>
      <c r="AY800" s="21"/>
      <c r="AZ800" s="21"/>
      <c r="BA800" s="21"/>
      <c r="BB800" s="21"/>
      <c r="BC800" s="21"/>
      <c r="BD800" s="21"/>
      <c r="BE800" s="21"/>
      <c r="BF800" s="21"/>
      <c r="BG800" s="21"/>
      <c r="BH800" s="21"/>
      <c r="BI800" s="21"/>
      <c r="BJ800" s="21"/>
      <c r="BK800" s="21"/>
      <c r="BL800" s="21"/>
      <c r="BM800" s="21"/>
      <c r="BN800" s="21"/>
      <c r="BO800" s="21"/>
      <c r="BP800" s="21"/>
      <c r="BQ800" s="21"/>
      <c r="BR800" s="21"/>
      <c r="BS800" s="21"/>
      <c r="BT800" s="21"/>
      <c r="BU800" s="21"/>
      <c r="BV800" s="21"/>
      <c r="BW800" s="21"/>
      <c r="BX800" s="21"/>
      <c r="BY800" s="21"/>
      <c r="BZ800" s="21"/>
      <c r="CA800" s="21"/>
      <c r="CB800" s="21"/>
      <c r="CC800" s="21"/>
      <c r="CD800" s="21"/>
      <c r="CE800" s="21"/>
      <c r="CF800" s="21"/>
      <c r="CG800" s="21"/>
      <c r="CH800" s="21"/>
      <c r="CI800" s="21"/>
      <c r="CJ800" s="21"/>
      <c r="CK800" s="21"/>
      <c r="CL800" s="21"/>
      <c r="CM800" s="21"/>
      <c r="CN800" s="21"/>
      <c r="CO800" s="21"/>
      <c r="CP800" s="21"/>
      <c r="CQ800" s="21"/>
      <c r="CR800" s="21"/>
      <c r="CS800" s="21"/>
      <c r="CT800" s="21"/>
      <c r="CU800" s="21"/>
      <c r="CV800" s="21"/>
      <c r="CW800" s="21"/>
      <c r="CX800" s="21"/>
      <c r="CY800" s="21"/>
      <c r="CZ800" s="21"/>
      <c r="DA800" s="21"/>
      <c r="DB800" s="21"/>
      <c r="DC800" s="21"/>
      <c r="DD800" s="21"/>
      <c r="DE800" s="21"/>
      <c r="DF800" s="21"/>
      <c r="DG800" s="21"/>
      <c r="DH800" s="21"/>
      <c r="DI800" s="21"/>
      <c r="DJ800" s="21"/>
      <c r="DK800" s="21"/>
      <c r="DL800" s="21"/>
      <c r="DM800" s="21"/>
      <c r="DN800" s="21"/>
      <c r="DO800" s="21"/>
      <c r="DP800" s="21"/>
      <c r="DQ800" s="21"/>
      <c r="DR800" s="21"/>
      <c r="DS800" s="21"/>
      <c r="DT800" s="21"/>
      <c r="DU800" s="21"/>
      <c r="DV800" s="21"/>
      <c r="DW800" s="21"/>
      <c r="DX800" s="21"/>
      <c r="DY800" s="21"/>
      <c r="DZ800" s="21"/>
      <c r="EA800" s="21"/>
      <c r="EB800" s="21"/>
      <c r="EC800" s="21"/>
      <c r="ED800" s="21"/>
      <c r="EE800" s="21"/>
      <c r="EF800" s="21"/>
      <c r="EG800" s="21"/>
      <c r="EH800" s="21"/>
      <c r="EI800" s="21"/>
      <c r="EJ800" s="21"/>
      <c r="EK800" s="21"/>
      <c r="EL800" s="21"/>
      <c r="EM800" s="21"/>
      <c r="EN800" s="21"/>
      <c r="EO800" s="21"/>
      <c r="EP800" s="21"/>
      <c r="EQ800" s="21"/>
      <c r="ER800" s="21"/>
      <c r="ES800" s="21"/>
      <c r="ET800" s="21"/>
      <c r="EU800" s="21"/>
      <c r="EV800" s="21"/>
      <c r="EW800" s="21"/>
      <c r="EX800" s="21"/>
      <c r="EY800" s="21"/>
      <c r="EZ800" s="21"/>
      <c r="FA800" s="21"/>
      <c r="FB800" s="21"/>
      <c r="FC800" s="21"/>
      <c r="FD800" s="21"/>
      <c r="FE800" s="21"/>
      <c r="FF800" s="21"/>
      <c r="FG800" s="21"/>
      <c r="FH800" s="21"/>
      <c r="FI800" s="21"/>
      <c r="FJ800" s="21"/>
      <c r="FK800" s="21"/>
      <c r="FL800" s="21"/>
      <c r="FM800" s="21"/>
      <c r="FN800" s="21"/>
      <c r="FO800" s="21"/>
      <c r="FP800" s="21"/>
      <c r="FQ800" s="21"/>
      <c r="FR800" s="21"/>
      <c r="FS800" s="21"/>
      <c r="FT800" s="21"/>
      <c r="FU800" s="21"/>
      <c r="FV800" s="21"/>
      <c r="FW800" s="21"/>
      <c r="FX800" s="21"/>
      <c r="FY800" s="21"/>
      <c r="FZ800" s="21"/>
      <c r="GA800" s="21"/>
      <c r="GB800" s="21"/>
      <c r="GC800" s="21"/>
      <c r="GD800" s="21"/>
      <c r="GE800" s="21"/>
      <c r="GF800" s="21"/>
      <c r="GG800" s="21"/>
      <c r="GH800" s="21"/>
      <c r="GI800" s="21"/>
      <c r="GJ800" s="21"/>
      <c r="GK800" s="21"/>
      <c r="GL800" s="21"/>
      <c r="GM800" s="21"/>
      <c r="GN800" s="21"/>
      <c r="GO800" s="21"/>
      <c r="GP800" s="21"/>
      <c r="GQ800" s="21"/>
      <c r="GR800" s="21"/>
      <c r="GS800" s="21"/>
      <c r="GT800" s="21"/>
      <c r="GU800" s="21"/>
      <c r="GV800" s="21"/>
      <c r="GW800" s="21"/>
      <c r="GX800" s="21"/>
      <c r="GY800" s="21"/>
      <c r="GZ800" s="21"/>
      <c r="HA800" s="21"/>
      <c r="HB800" s="21"/>
      <c r="HC800" s="21"/>
      <c r="HD800" s="21"/>
      <c r="HE800" s="21"/>
      <c r="HF800" s="21"/>
      <c r="HG800" s="21"/>
      <c r="HH800" s="21"/>
      <c r="HI800" s="21"/>
      <c r="HJ800" s="21"/>
      <c r="HK800" s="21"/>
      <c r="HL800" s="21"/>
      <c r="HM800" s="21"/>
      <c r="HN800" s="21"/>
      <c r="HO800" s="21"/>
      <c r="HP800" s="21"/>
      <c r="HQ800" s="21"/>
      <c r="HR800" s="21"/>
      <c r="HS800" s="21"/>
      <c r="HT800" s="21"/>
      <c r="HU800" s="21"/>
      <c r="HV800" s="21"/>
      <c r="HW800" s="21"/>
      <c r="HX800" s="21"/>
      <c r="HY800" s="21"/>
      <c r="HZ800" s="21"/>
      <c r="IA800" s="21"/>
      <c r="IB800" s="21"/>
      <c r="IC800" s="21"/>
      <c r="ID800" s="21"/>
      <c r="IE800" s="21"/>
      <c r="IF800" s="21"/>
      <c r="IG800" s="21"/>
      <c r="IH800" s="21"/>
      <c r="II800" s="21"/>
      <c r="IJ800" s="21"/>
      <c r="IK800" s="21"/>
      <c r="IL800" s="21"/>
      <c r="IM800" s="21"/>
      <c r="IN800" s="21"/>
      <c r="IO800" s="21"/>
      <c r="IP800" s="21"/>
      <c r="IQ800" s="21"/>
      <c r="IR800" s="21"/>
      <c r="IS800" s="21"/>
      <c r="IT800" s="21"/>
      <c r="IU800" s="21"/>
      <c r="IV800" s="21"/>
      <c r="IW800" s="21"/>
      <c r="IX800" s="21"/>
      <c r="IY800" s="21"/>
      <c r="IZ800" s="21"/>
      <c r="JA800" s="21"/>
      <c r="JB800" s="21"/>
      <c r="JC800" s="21"/>
      <c r="JD800" s="21"/>
      <c r="JE800" s="21"/>
      <c r="JF800" s="21"/>
      <c r="JG800" s="21"/>
      <c r="JH800" s="21"/>
      <c r="JI800" s="21"/>
      <c r="JJ800" s="21"/>
      <c r="JK800" s="21"/>
      <c r="JL800" s="21"/>
      <c r="JM800" s="21"/>
      <c r="JN800" s="21"/>
      <c r="JO800" s="21"/>
      <c r="JP800" s="21"/>
      <c r="JQ800" s="21"/>
      <c r="JR800" s="21"/>
      <c r="JS800" s="21"/>
      <c r="JT800" s="21"/>
      <c r="JU800" s="21"/>
      <c r="JV800" s="21"/>
      <c r="JW800" s="21"/>
      <c r="JX800" s="21"/>
      <c r="JY800" s="21"/>
    </row>
    <row r="801" spans="1:285" ht="31.5" customHeight="1">
      <c r="A801" s="4343" t="s">
        <v>367</v>
      </c>
      <c r="B801" s="5">
        <f>C801/D801</f>
        <v>0.86486486486486491</v>
      </c>
      <c r="C801" s="1">
        <v>32</v>
      </c>
      <c r="D801" s="120">
        <v>37</v>
      </c>
      <c r="E801" s="1261" t="s">
        <v>58</v>
      </c>
      <c r="F801" s="31" t="s">
        <v>58</v>
      </c>
      <c r="G801" s="82" t="s">
        <v>53</v>
      </c>
      <c r="H801" s="31" t="s">
        <v>58</v>
      </c>
      <c r="I801" s="82" t="s">
        <v>53</v>
      </c>
      <c r="J801" s="82" t="s">
        <v>53</v>
      </c>
      <c r="K801" s="82" t="s">
        <v>53</v>
      </c>
      <c r="L801" s="82" t="s">
        <v>53</v>
      </c>
      <c r="M801" s="31" t="s">
        <v>54</v>
      </c>
      <c r="N801" s="82" t="s">
        <v>53</v>
      </c>
      <c r="O801" s="82" t="s">
        <v>53</v>
      </c>
      <c r="P801" s="31" t="s">
        <v>53</v>
      </c>
      <c r="Q801" s="31" t="s">
        <v>53</v>
      </c>
      <c r="R801" s="82" t="s">
        <v>53</v>
      </c>
      <c r="S801" s="82" t="s">
        <v>53</v>
      </c>
      <c r="T801" s="82" t="s">
        <v>53</v>
      </c>
      <c r="U801" s="31" t="s">
        <v>54</v>
      </c>
      <c r="V801" s="31" t="s">
        <v>53</v>
      </c>
      <c r="W801" s="31" t="s">
        <v>53</v>
      </c>
      <c r="X801" s="31" t="s">
        <v>53</v>
      </c>
      <c r="Y801" s="82" t="s">
        <v>53</v>
      </c>
      <c r="Z801" s="31" t="s">
        <v>53</v>
      </c>
      <c r="AA801" s="82" t="s">
        <v>53</v>
      </c>
      <c r="AB801" s="82" t="s">
        <v>53</v>
      </c>
      <c r="AC801" s="82" t="s">
        <v>53</v>
      </c>
      <c r="AD801" s="31" t="s">
        <v>54</v>
      </c>
      <c r="AE801" s="31" t="s">
        <v>53</v>
      </c>
      <c r="AF801" s="31" t="s">
        <v>53</v>
      </c>
      <c r="AG801" s="82" t="s">
        <v>53</v>
      </c>
      <c r="AH801" s="31" t="s">
        <v>53</v>
      </c>
      <c r="AI801" s="31" t="s">
        <v>53</v>
      </c>
      <c r="AJ801" s="82" t="s">
        <v>53</v>
      </c>
      <c r="AK801" s="31" t="s">
        <v>53</v>
      </c>
      <c r="AL801" s="31" t="s">
        <v>58</v>
      </c>
      <c r="AM801" s="31" t="s">
        <v>53</v>
      </c>
      <c r="AN801" s="82" t="s">
        <v>53</v>
      </c>
      <c r="AO801" s="31" t="s">
        <v>53</v>
      </c>
      <c r="AP801" s="31" t="s">
        <v>54</v>
      </c>
      <c r="AQ801" s="31" t="s">
        <v>53</v>
      </c>
      <c r="AR801" s="148" t="s">
        <v>53</v>
      </c>
      <c r="AS801" s="21"/>
      <c r="AT801" s="21"/>
      <c r="AU801" s="21"/>
      <c r="AV801" s="21"/>
      <c r="AW801" s="21"/>
      <c r="AX801" s="21"/>
      <c r="AY801" s="21"/>
      <c r="AZ801" s="21"/>
      <c r="BA801" s="21"/>
      <c r="BB801" s="21"/>
      <c r="BC801" s="21"/>
      <c r="BD801" s="21"/>
      <c r="BE801" s="21"/>
      <c r="BF801" s="21"/>
      <c r="BG801" s="21"/>
      <c r="BH801" s="21"/>
      <c r="BI801" s="21"/>
      <c r="BJ801" s="21"/>
      <c r="BK801" s="21"/>
      <c r="BL801" s="21"/>
      <c r="BM801" s="21"/>
      <c r="BN801" s="21"/>
      <c r="BO801" s="21"/>
      <c r="BP801" s="21"/>
      <c r="BQ801" s="21"/>
      <c r="BR801" s="21"/>
      <c r="BS801" s="21"/>
      <c r="BT801" s="21"/>
      <c r="BU801" s="21"/>
      <c r="BV801" s="21"/>
      <c r="BW801" s="21"/>
      <c r="BX801" s="21"/>
      <c r="BY801" s="21"/>
      <c r="BZ801" s="21"/>
      <c r="CA801" s="21"/>
      <c r="CB801" s="21"/>
      <c r="CC801" s="21"/>
      <c r="CD801" s="21"/>
      <c r="CE801" s="21"/>
      <c r="CF801" s="21"/>
      <c r="CG801" s="21"/>
      <c r="CH801" s="21"/>
      <c r="CI801" s="21"/>
      <c r="CJ801" s="21"/>
      <c r="CK801" s="21"/>
      <c r="CL801" s="21"/>
      <c r="CM801" s="21"/>
      <c r="CN801" s="21"/>
      <c r="CO801" s="21"/>
      <c r="CP801" s="21"/>
      <c r="CQ801" s="21"/>
      <c r="CR801" s="21"/>
      <c r="CS801" s="21"/>
      <c r="CT801" s="21"/>
      <c r="CU801" s="21"/>
      <c r="CV801" s="21"/>
      <c r="CW801" s="21"/>
      <c r="CX801" s="21"/>
      <c r="CY801" s="21"/>
      <c r="CZ801" s="21"/>
      <c r="DA801" s="21"/>
      <c r="DB801" s="21"/>
      <c r="DC801" s="21"/>
      <c r="DD801" s="21"/>
      <c r="DE801" s="21"/>
      <c r="DF801" s="21"/>
      <c r="DG801" s="21"/>
      <c r="DH801" s="21"/>
      <c r="DI801" s="21"/>
      <c r="DJ801" s="21"/>
      <c r="DK801" s="21"/>
      <c r="DL801" s="21"/>
      <c r="DM801" s="21"/>
      <c r="DN801" s="21"/>
      <c r="DO801" s="21"/>
      <c r="DP801" s="21"/>
      <c r="DQ801" s="21"/>
      <c r="DR801" s="21"/>
      <c r="DS801" s="21"/>
      <c r="DT801" s="21"/>
      <c r="DU801" s="21"/>
      <c r="DV801" s="21"/>
      <c r="DW801" s="21"/>
      <c r="DX801" s="21"/>
      <c r="DY801" s="21"/>
      <c r="DZ801" s="21"/>
      <c r="EA801" s="21"/>
      <c r="EB801" s="21"/>
      <c r="EC801" s="21"/>
      <c r="ED801" s="21"/>
      <c r="EE801" s="21"/>
      <c r="EF801" s="21"/>
      <c r="EG801" s="21"/>
      <c r="EH801" s="21"/>
      <c r="EI801" s="21"/>
      <c r="EJ801" s="21"/>
      <c r="EK801" s="21"/>
      <c r="EL801" s="21"/>
      <c r="EM801" s="21"/>
      <c r="EN801" s="21"/>
      <c r="EO801" s="21"/>
      <c r="EP801" s="21"/>
      <c r="EQ801" s="21"/>
      <c r="ER801" s="21"/>
      <c r="ES801" s="21"/>
      <c r="ET801" s="21"/>
      <c r="EU801" s="21"/>
      <c r="EV801" s="21"/>
      <c r="EW801" s="21"/>
      <c r="EX801" s="21"/>
      <c r="EY801" s="21"/>
      <c r="EZ801" s="21"/>
      <c r="FA801" s="21"/>
      <c r="FB801" s="21"/>
      <c r="FC801" s="21"/>
      <c r="FD801" s="21"/>
      <c r="FE801" s="21"/>
      <c r="FF801" s="21"/>
      <c r="FG801" s="21"/>
      <c r="FH801" s="21"/>
      <c r="FI801" s="21"/>
      <c r="FJ801" s="21"/>
      <c r="FK801" s="21"/>
      <c r="FL801" s="21"/>
      <c r="FM801" s="21"/>
      <c r="FN801" s="21"/>
      <c r="FO801" s="21"/>
      <c r="FP801" s="21"/>
      <c r="FQ801" s="21"/>
      <c r="FR801" s="21"/>
      <c r="FS801" s="21"/>
      <c r="FT801" s="21"/>
      <c r="FU801" s="21"/>
      <c r="FV801" s="21"/>
      <c r="FW801" s="21"/>
      <c r="FX801" s="21"/>
      <c r="FY801" s="21"/>
      <c r="FZ801" s="21"/>
      <c r="GA801" s="21"/>
      <c r="GB801" s="21"/>
      <c r="GC801" s="21"/>
      <c r="GD801" s="21"/>
      <c r="GE801" s="21"/>
      <c r="GF801" s="21"/>
      <c r="GG801" s="21"/>
      <c r="GH801" s="21"/>
      <c r="GI801" s="21"/>
      <c r="GJ801" s="21"/>
      <c r="GK801" s="21"/>
      <c r="GL801" s="21"/>
      <c r="GM801" s="21"/>
      <c r="GN801" s="21"/>
      <c r="GO801" s="21"/>
      <c r="GP801" s="21"/>
      <c r="GQ801" s="21"/>
      <c r="GR801" s="21"/>
      <c r="GS801" s="21"/>
      <c r="GT801" s="21"/>
      <c r="GU801" s="21"/>
      <c r="GV801" s="21"/>
      <c r="GW801" s="21"/>
      <c r="GX801" s="21"/>
      <c r="GY801" s="21"/>
      <c r="GZ801" s="21"/>
      <c r="HA801" s="21"/>
      <c r="HB801" s="21"/>
      <c r="HC801" s="21"/>
      <c r="HD801" s="21"/>
      <c r="HE801" s="21"/>
      <c r="HF801" s="21"/>
      <c r="HG801" s="21"/>
      <c r="HH801" s="21"/>
      <c r="HI801" s="21"/>
      <c r="HJ801" s="21"/>
      <c r="HK801" s="21"/>
      <c r="HL801" s="21"/>
      <c r="HM801" s="21"/>
      <c r="HN801" s="21"/>
      <c r="HO801" s="21"/>
      <c r="HP801" s="21"/>
      <c r="HQ801" s="21"/>
      <c r="HR801" s="21"/>
      <c r="HS801" s="21"/>
      <c r="HT801" s="21"/>
      <c r="HU801" s="21"/>
      <c r="HV801" s="21"/>
      <c r="HW801" s="21"/>
      <c r="HX801" s="21"/>
      <c r="HY801" s="21"/>
      <c r="HZ801" s="21"/>
      <c r="IA801" s="21"/>
      <c r="IB801" s="21"/>
      <c r="IC801" s="21"/>
      <c r="ID801" s="21"/>
      <c r="IE801" s="21"/>
      <c r="IF801" s="21"/>
      <c r="IG801" s="21"/>
      <c r="IH801" s="21"/>
      <c r="II801" s="21"/>
      <c r="IJ801" s="21"/>
      <c r="IK801" s="21"/>
      <c r="IL801" s="21"/>
      <c r="IM801" s="21"/>
      <c r="IN801" s="21"/>
      <c r="IO801" s="21"/>
      <c r="IP801" s="21"/>
      <c r="IQ801" s="21"/>
      <c r="IR801" s="21"/>
      <c r="IS801" s="21"/>
      <c r="IT801" s="21"/>
      <c r="IU801" s="21"/>
      <c r="IV801" s="21"/>
      <c r="IW801" s="21"/>
      <c r="IX801" s="21"/>
      <c r="IY801" s="21"/>
      <c r="IZ801" s="21"/>
      <c r="JA801" s="21"/>
      <c r="JB801" s="21"/>
      <c r="JC801" s="21"/>
      <c r="JD801" s="21"/>
      <c r="JE801" s="21"/>
      <c r="JF801" s="21"/>
      <c r="JG801" s="21"/>
      <c r="JH801" s="21"/>
      <c r="JI801" s="21"/>
      <c r="JJ801" s="21"/>
      <c r="JK801" s="21"/>
      <c r="JL801" s="21"/>
      <c r="JM801" s="21"/>
      <c r="JN801" s="21"/>
      <c r="JO801" s="21"/>
      <c r="JP801" s="21"/>
      <c r="JQ801" s="21"/>
      <c r="JR801" s="21"/>
      <c r="JS801" s="21"/>
      <c r="JT801" s="21"/>
      <c r="JU801" s="21"/>
      <c r="JV801" s="21"/>
      <c r="JW801" s="21"/>
      <c r="JX801" s="21"/>
      <c r="JY801" s="21"/>
    </row>
    <row r="802" spans="1:285" ht="31.5" customHeight="1">
      <c r="A802" s="4380" t="s">
        <v>368</v>
      </c>
      <c r="B802" s="5">
        <f>C802/D802</f>
        <v>0.81578947368421051</v>
      </c>
      <c r="C802" s="1">
        <v>31</v>
      </c>
      <c r="D802" s="120">
        <v>38</v>
      </c>
      <c r="E802" s="1261" t="s">
        <v>53</v>
      </c>
      <c r="F802" s="31" t="s">
        <v>53</v>
      </c>
      <c r="G802" s="82" t="s">
        <v>53</v>
      </c>
      <c r="H802" s="31" t="s">
        <v>58</v>
      </c>
      <c r="I802" s="82" t="s">
        <v>53</v>
      </c>
      <c r="J802" s="82" t="s">
        <v>53</v>
      </c>
      <c r="K802" s="82" t="s">
        <v>53</v>
      </c>
      <c r="L802" s="82" t="s">
        <v>53</v>
      </c>
      <c r="M802" s="31" t="s">
        <v>53</v>
      </c>
      <c r="N802" s="82" t="s">
        <v>53</v>
      </c>
      <c r="O802" s="82" t="s">
        <v>53</v>
      </c>
      <c r="P802" s="31" t="s">
        <v>53</v>
      </c>
      <c r="Q802" s="31" t="s">
        <v>54</v>
      </c>
      <c r="R802" s="31" t="s">
        <v>54</v>
      </c>
      <c r="S802" s="82" t="s">
        <v>58</v>
      </c>
      <c r="T802" s="82" t="s">
        <v>53</v>
      </c>
      <c r="U802" s="31" t="s">
        <v>53</v>
      </c>
      <c r="V802" s="31" t="s">
        <v>53</v>
      </c>
      <c r="W802" s="31" t="s">
        <v>53</v>
      </c>
      <c r="X802" s="31" t="s">
        <v>54</v>
      </c>
      <c r="Y802" s="82" t="s">
        <v>53</v>
      </c>
      <c r="Z802" s="31" t="s">
        <v>53</v>
      </c>
      <c r="AA802" s="82" t="s">
        <v>53</v>
      </c>
      <c r="AB802" s="82" t="s">
        <v>54</v>
      </c>
      <c r="AC802" s="82" t="s">
        <v>53</v>
      </c>
      <c r="AD802" s="31" t="s">
        <v>53</v>
      </c>
      <c r="AE802" s="31" t="s">
        <v>58</v>
      </c>
      <c r="AF802" s="31" t="s">
        <v>54</v>
      </c>
      <c r="AG802" s="82" t="s">
        <v>53</v>
      </c>
      <c r="AH802" s="31" t="s">
        <v>53</v>
      </c>
      <c r="AI802" s="31" t="s">
        <v>53</v>
      </c>
      <c r="AJ802" s="82" t="s">
        <v>53</v>
      </c>
      <c r="AK802" s="31" t="s">
        <v>53</v>
      </c>
      <c r="AL802" s="31" t="s">
        <v>54</v>
      </c>
      <c r="AM802" s="31" t="s">
        <v>53</v>
      </c>
      <c r="AN802" s="82" t="s">
        <v>53</v>
      </c>
      <c r="AO802" s="31" t="s">
        <v>54</v>
      </c>
      <c r="AP802" s="31" t="s">
        <v>53</v>
      </c>
      <c r="AQ802" s="31" t="s">
        <v>53</v>
      </c>
      <c r="AR802" s="148" t="s">
        <v>53</v>
      </c>
      <c r="AS802" s="21"/>
      <c r="AT802" s="21"/>
      <c r="AU802" s="21"/>
      <c r="AV802" s="21"/>
      <c r="AW802" s="21"/>
      <c r="AX802" s="21"/>
      <c r="AY802" s="21"/>
      <c r="AZ802" s="21"/>
      <c r="BA802" s="21"/>
      <c r="BB802" s="21"/>
      <c r="BC802" s="21"/>
      <c r="BD802" s="21"/>
      <c r="BE802" s="21"/>
      <c r="BF802" s="21"/>
      <c r="BG802" s="21"/>
      <c r="BH802" s="21"/>
      <c r="BI802" s="21"/>
      <c r="BJ802" s="21"/>
      <c r="BK802" s="21"/>
      <c r="BL802" s="21"/>
      <c r="BM802" s="21"/>
      <c r="BN802" s="21"/>
      <c r="BO802" s="21"/>
      <c r="BP802" s="21"/>
      <c r="BQ802" s="21"/>
      <c r="BR802" s="21"/>
      <c r="BS802" s="21"/>
      <c r="BT802" s="21"/>
      <c r="BU802" s="21"/>
      <c r="BV802" s="21"/>
      <c r="BW802" s="21"/>
      <c r="BX802" s="21"/>
      <c r="BY802" s="21"/>
      <c r="BZ802" s="21"/>
      <c r="CA802" s="21"/>
      <c r="CB802" s="21"/>
      <c r="CC802" s="21"/>
      <c r="CD802" s="21"/>
      <c r="CE802" s="21"/>
      <c r="CF802" s="21"/>
      <c r="CG802" s="21"/>
      <c r="CH802" s="21"/>
      <c r="CI802" s="21"/>
      <c r="CJ802" s="21"/>
      <c r="CK802" s="21"/>
      <c r="CL802" s="21"/>
      <c r="CM802" s="21"/>
      <c r="CN802" s="21"/>
      <c r="CO802" s="21"/>
      <c r="CP802" s="21"/>
      <c r="CQ802" s="21"/>
      <c r="CR802" s="21"/>
      <c r="CS802" s="21"/>
      <c r="CT802" s="21"/>
      <c r="CU802" s="21"/>
      <c r="CV802" s="21"/>
      <c r="CW802" s="21"/>
      <c r="CX802" s="21"/>
      <c r="CY802" s="21"/>
      <c r="CZ802" s="21"/>
      <c r="DA802" s="21"/>
      <c r="DB802" s="21"/>
      <c r="DC802" s="21"/>
      <c r="DD802" s="21"/>
      <c r="DE802" s="21"/>
      <c r="DF802" s="21"/>
      <c r="DG802" s="21"/>
      <c r="DH802" s="21"/>
      <c r="DI802" s="21"/>
      <c r="DJ802" s="21"/>
      <c r="DK802" s="21"/>
      <c r="DL802" s="21"/>
      <c r="DM802" s="21"/>
      <c r="DN802" s="21"/>
      <c r="DO802" s="21"/>
      <c r="DP802" s="21"/>
      <c r="DQ802" s="21"/>
      <c r="DR802" s="21"/>
      <c r="DS802" s="21"/>
      <c r="DT802" s="21"/>
      <c r="DU802" s="21"/>
      <c r="DV802" s="21"/>
      <c r="DW802" s="21"/>
      <c r="DX802" s="21"/>
      <c r="DY802" s="21"/>
      <c r="DZ802" s="21"/>
      <c r="EA802" s="21"/>
      <c r="EB802" s="21"/>
      <c r="EC802" s="21"/>
      <c r="ED802" s="21"/>
      <c r="EE802" s="21"/>
      <c r="EF802" s="21"/>
      <c r="EG802" s="21"/>
      <c r="EH802" s="21"/>
      <c r="EI802" s="21"/>
      <c r="EJ802" s="21"/>
      <c r="EK802" s="21"/>
      <c r="EL802" s="21"/>
      <c r="EM802" s="21"/>
      <c r="EN802" s="21"/>
      <c r="EO802" s="21"/>
      <c r="EP802" s="21"/>
      <c r="EQ802" s="21"/>
      <c r="ER802" s="21"/>
      <c r="ES802" s="21"/>
      <c r="ET802" s="21"/>
      <c r="EU802" s="21"/>
      <c r="EV802" s="21"/>
      <c r="EW802" s="21"/>
      <c r="EX802" s="21"/>
      <c r="EY802" s="21"/>
      <c r="EZ802" s="21"/>
      <c r="FA802" s="21"/>
      <c r="FB802" s="21"/>
      <c r="FC802" s="21"/>
      <c r="FD802" s="21"/>
      <c r="FE802" s="21"/>
      <c r="FF802" s="21"/>
      <c r="FG802" s="21"/>
      <c r="FH802" s="21"/>
      <c r="FI802" s="21"/>
      <c r="FJ802" s="21"/>
      <c r="FK802" s="21"/>
      <c r="FL802" s="21"/>
      <c r="FM802" s="21"/>
      <c r="FN802" s="21"/>
      <c r="FO802" s="21"/>
      <c r="FP802" s="21"/>
      <c r="FQ802" s="21"/>
      <c r="FR802" s="21"/>
      <c r="FS802" s="21"/>
      <c r="FT802" s="21"/>
      <c r="FU802" s="21"/>
      <c r="FV802" s="21"/>
      <c r="FW802" s="21"/>
      <c r="FX802" s="21"/>
      <c r="FY802" s="21"/>
      <c r="FZ802" s="21"/>
      <c r="GA802" s="21"/>
      <c r="GB802" s="21"/>
      <c r="GC802" s="21"/>
      <c r="GD802" s="21"/>
      <c r="GE802" s="21"/>
      <c r="GF802" s="21"/>
      <c r="GG802" s="21"/>
      <c r="GH802" s="21"/>
      <c r="GI802" s="21"/>
      <c r="GJ802" s="21"/>
      <c r="GK802" s="21"/>
      <c r="GL802" s="21"/>
      <c r="GM802" s="21"/>
      <c r="GN802" s="21"/>
      <c r="GO802" s="21"/>
      <c r="GP802" s="21"/>
      <c r="GQ802" s="21"/>
      <c r="GR802" s="21"/>
      <c r="GS802" s="21"/>
      <c r="GT802" s="21"/>
      <c r="GU802" s="21"/>
      <c r="GV802" s="21"/>
      <c r="GW802" s="21"/>
      <c r="GX802" s="21"/>
      <c r="GY802" s="21"/>
      <c r="GZ802" s="21"/>
      <c r="HA802" s="21"/>
      <c r="HB802" s="21"/>
      <c r="HC802" s="21"/>
      <c r="HD802" s="21"/>
      <c r="HE802" s="21"/>
      <c r="HF802" s="21"/>
      <c r="HG802" s="21"/>
      <c r="HH802" s="21"/>
      <c r="HI802" s="21"/>
      <c r="HJ802" s="21"/>
      <c r="HK802" s="21"/>
      <c r="HL802" s="21"/>
      <c r="HM802" s="21"/>
      <c r="HN802" s="21"/>
      <c r="HO802" s="21"/>
      <c r="HP802" s="21"/>
      <c r="HQ802" s="21"/>
      <c r="HR802" s="21"/>
      <c r="HS802" s="21"/>
      <c r="HT802" s="21"/>
      <c r="HU802" s="21"/>
      <c r="HV802" s="21"/>
      <c r="HW802" s="21"/>
      <c r="HX802" s="21"/>
      <c r="HY802" s="21"/>
      <c r="HZ802" s="21"/>
      <c r="IA802" s="21"/>
      <c r="IB802" s="21"/>
      <c r="IC802" s="21"/>
      <c r="ID802" s="21"/>
      <c r="IE802" s="21"/>
      <c r="IF802" s="21"/>
      <c r="IG802" s="21"/>
      <c r="IH802" s="21"/>
      <c r="II802" s="21"/>
      <c r="IJ802" s="21"/>
      <c r="IK802" s="21"/>
      <c r="IL802" s="21"/>
      <c r="IM802" s="21"/>
      <c r="IN802" s="21"/>
      <c r="IO802" s="21"/>
      <c r="IP802" s="21"/>
      <c r="IQ802" s="21"/>
      <c r="IR802" s="21"/>
      <c r="IS802" s="21"/>
      <c r="IT802" s="21"/>
      <c r="IU802" s="21"/>
      <c r="IV802" s="21"/>
      <c r="IW802" s="21"/>
      <c r="IX802" s="21"/>
      <c r="IY802" s="21"/>
      <c r="IZ802" s="21"/>
      <c r="JA802" s="21"/>
      <c r="JB802" s="21"/>
      <c r="JC802" s="21"/>
      <c r="JD802" s="21"/>
      <c r="JE802" s="21"/>
      <c r="JF802" s="21"/>
      <c r="JG802" s="21"/>
      <c r="JH802" s="21"/>
      <c r="JI802" s="21"/>
      <c r="JJ802" s="21"/>
      <c r="JK802" s="21"/>
      <c r="JL802" s="21"/>
      <c r="JM802" s="21"/>
      <c r="JN802" s="21"/>
      <c r="JO802" s="21"/>
      <c r="JP802" s="21"/>
      <c r="JQ802" s="21"/>
      <c r="JR802" s="21"/>
      <c r="JS802" s="21"/>
      <c r="JT802" s="21"/>
      <c r="JU802" s="21"/>
      <c r="JV802" s="21"/>
      <c r="JW802" s="21"/>
      <c r="JX802" s="21"/>
      <c r="JY802" s="21"/>
    </row>
    <row r="803" spans="1:285" ht="31.5" customHeight="1">
      <c r="A803" s="4381" t="s">
        <v>369</v>
      </c>
      <c r="B803" s="4397"/>
      <c r="C803" s="1389"/>
      <c r="D803" s="12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c r="AC803" s="61"/>
      <c r="AD803" s="61"/>
      <c r="AE803" s="61"/>
      <c r="AF803" s="61"/>
      <c r="AG803" s="61"/>
      <c r="AH803" s="61"/>
      <c r="AI803" s="61"/>
      <c r="AJ803" s="61"/>
      <c r="AK803" s="61"/>
      <c r="AL803" s="61"/>
      <c r="AM803" s="61"/>
      <c r="AN803" s="61"/>
      <c r="AO803" s="61"/>
      <c r="AP803" s="61"/>
      <c r="AQ803" s="61"/>
      <c r="AR803" s="130"/>
      <c r="AS803" s="21"/>
      <c r="AT803" s="21"/>
      <c r="AU803" s="21"/>
      <c r="AV803" s="21"/>
      <c r="AW803" s="21"/>
      <c r="AX803" s="21"/>
      <c r="AY803" s="21"/>
      <c r="AZ803" s="21"/>
      <c r="BA803" s="21"/>
      <c r="BB803" s="21"/>
      <c r="BC803" s="21"/>
      <c r="BD803" s="21"/>
      <c r="BE803" s="21"/>
      <c r="BF803" s="21"/>
      <c r="BG803" s="21"/>
      <c r="BH803" s="21"/>
      <c r="BI803" s="21"/>
      <c r="BJ803" s="21"/>
      <c r="BK803" s="21"/>
      <c r="BL803" s="21"/>
      <c r="BM803" s="21"/>
      <c r="BN803" s="21"/>
      <c r="BO803" s="21"/>
      <c r="BP803" s="21"/>
      <c r="BQ803" s="21"/>
      <c r="BR803" s="21"/>
      <c r="BS803" s="21"/>
      <c r="BT803" s="21"/>
      <c r="BU803" s="21"/>
      <c r="BV803" s="21"/>
      <c r="BW803" s="21"/>
      <c r="BX803" s="21"/>
      <c r="BY803" s="21"/>
      <c r="BZ803" s="21"/>
      <c r="CA803" s="21"/>
      <c r="CB803" s="21"/>
      <c r="CC803" s="21"/>
      <c r="CD803" s="21"/>
      <c r="CE803" s="21"/>
      <c r="CF803" s="21"/>
      <c r="CG803" s="21"/>
      <c r="CH803" s="21"/>
      <c r="CI803" s="21"/>
      <c r="CJ803" s="21"/>
      <c r="CK803" s="21"/>
      <c r="CL803" s="21"/>
      <c r="CM803" s="21"/>
      <c r="CN803" s="21"/>
      <c r="CO803" s="21"/>
      <c r="CP803" s="21"/>
      <c r="CQ803" s="21"/>
      <c r="CR803" s="21"/>
      <c r="CS803" s="21"/>
      <c r="CT803" s="21"/>
      <c r="CU803" s="21"/>
      <c r="CV803" s="21"/>
      <c r="CW803" s="21"/>
      <c r="CX803" s="21"/>
      <c r="CY803" s="21"/>
      <c r="CZ803" s="21"/>
      <c r="DA803" s="21"/>
      <c r="DB803" s="21"/>
      <c r="DC803" s="21"/>
      <c r="DD803" s="21"/>
      <c r="DE803" s="21"/>
      <c r="DF803" s="21"/>
      <c r="DG803" s="21"/>
      <c r="DH803" s="21"/>
      <c r="DI803" s="21"/>
      <c r="DJ803" s="21"/>
      <c r="DK803" s="21"/>
      <c r="DL803" s="21"/>
      <c r="DM803" s="21"/>
      <c r="DN803" s="21"/>
      <c r="DO803" s="21"/>
      <c r="DP803" s="21"/>
      <c r="DQ803" s="21"/>
      <c r="DR803" s="21"/>
      <c r="DS803" s="21"/>
      <c r="DT803" s="21"/>
      <c r="DU803" s="21"/>
      <c r="DV803" s="21"/>
      <c r="DW803" s="21"/>
      <c r="DX803" s="21"/>
      <c r="DY803" s="21"/>
      <c r="DZ803" s="21"/>
      <c r="EA803" s="21"/>
      <c r="EB803" s="21"/>
      <c r="EC803" s="21"/>
      <c r="ED803" s="21"/>
      <c r="EE803" s="21"/>
      <c r="EF803" s="21"/>
      <c r="EG803" s="21"/>
      <c r="EH803" s="21"/>
      <c r="EI803" s="21"/>
      <c r="EJ803" s="21"/>
      <c r="EK803" s="21"/>
      <c r="EL803" s="21"/>
      <c r="EM803" s="21"/>
      <c r="EN803" s="21"/>
      <c r="EO803" s="21"/>
      <c r="EP803" s="21"/>
      <c r="EQ803" s="21"/>
      <c r="ER803" s="21"/>
      <c r="ES803" s="21"/>
      <c r="ET803" s="21"/>
      <c r="EU803" s="21"/>
      <c r="EV803" s="21"/>
      <c r="EW803" s="21"/>
      <c r="EX803" s="21"/>
      <c r="EY803" s="21"/>
      <c r="EZ803" s="21"/>
      <c r="FA803" s="21"/>
      <c r="FB803" s="21"/>
      <c r="FC803" s="21"/>
      <c r="FD803" s="21"/>
      <c r="FE803" s="21"/>
      <c r="FF803" s="21"/>
      <c r="FG803" s="21"/>
      <c r="FH803" s="21"/>
      <c r="FI803" s="21"/>
      <c r="FJ803" s="21"/>
      <c r="FK803" s="21"/>
      <c r="FL803" s="21"/>
      <c r="FM803" s="21"/>
      <c r="FN803" s="21"/>
      <c r="FO803" s="21"/>
      <c r="FP803" s="21"/>
      <c r="FQ803" s="21"/>
      <c r="FR803" s="21"/>
      <c r="FS803" s="21"/>
      <c r="FT803" s="21"/>
      <c r="FU803" s="21"/>
      <c r="FV803" s="21"/>
      <c r="FW803" s="21"/>
      <c r="FX803" s="21"/>
      <c r="FY803" s="21"/>
      <c r="FZ803" s="21"/>
      <c r="GA803" s="21"/>
      <c r="GB803" s="21"/>
      <c r="GC803" s="21"/>
      <c r="GD803" s="21"/>
      <c r="GE803" s="21"/>
      <c r="GF803" s="21"/>
      <c r="GG803" s="21"/>
      <c r="GH803" s="21"/>
      <c r="GI803" s="21"/>
      <c r="GJ803" s="21"/>
      <c r="GK803" s="21"/>
      <c r="GL803" s="21"/>
      <c r="GM803" s="21"/>
      <c r="GN803" s="21"/>
      <c r="GO803" s="21"/>
      <c r="GP803" s="21"/>
      <c r="GQ803" s="21"/>
      <c r="GR803" s="21"/>
      <c r="GS803" s="21"/>
      <c r="GT803" s="21"/>
      <c r="GU803" s="21"/>
      <c r="GV803" s="21"/>
      <c r="GW803" s="21"/>
      <c r="GX803" s="21"/>
      <c r="GY803" s="21"/>
      <c r="GZ803" s="21"/>
      <c r="HA803" s="21"/>
      <c r="HB803" s="21"/>
      <c r="HC803" s="21"/>
      <c r="HD803" s="21"/>
      <c r="HE803" s="21"/>
      <c r="HF803" s="21"/>
      <c r="HG803" s="21"/>
      <c r="HH803" s="21"/>
      <c r="HI803" s="21"/>
      <c r="HJ803" s="21"/>
      <c r="HK803" s="21"/>
      <c r="HL803" s="21"/>
      <c r="HM803" s="21"/>
      <c r="HN803" s="21"/>
      <c r="HO803" s="21"/>
      <c r="HP803" s="21"/>
      <c r="HQ803" s="21"/>
      <c r="HR803" s="21"/>
      <c r="HS803" s="21"/>
      <c r="HT803" s="21"/>
      <c r="HU803" s="21"/>
      <c r="HV803" s="21"/>
      <c r="HW803" s="21"/>
      <c r="HX803" s="21"/>
      <c r="HY803" s="21"/>
      <c r="HZ803" s="21"/>
      <c r="IA803" s="21"/>
      <c r="IB803" s="21"/>
      <c r="IC803" s="21"/>
      <c r="ID803" s="21"/>
      <c r="IE803" s="21"/>
      <c r="IF803" s="21"/>
      <c r="IG803" s="21"/>
      <c r="IH803" s="21"/>
      <c r="II803" s="21"/>
      <c r="IJ803" s="21"/>
      <c r="IK803" s="21"/>
      <c r="IL803" s="21"/>
      <c r="IM803" s="21"/>
      <c r="IN803" s="21"/>
      <c r="IO803" s="21"/>
      <c r="IP803" s="21"/>
      <c r="IQ803" s="21"/>
      <c r="IR803" s="21"/>
      <c r="IS803" s="21"/>
      <c r="IT803" s="21"/>
      <c r="IU803" s="21"/>
      <c r="IV803" s="21"/>
      <c r="IW803" s="21"/>
      <c r="IX803" s="21"/>
      <c r="IY803" s="21"/>
      <c r="IZ803" s="21"/>
      <c r="JA803" s="21"/>
      <c r="JB803" s="21"/>
      <c r="JC803" s="21"/>
      <c r="JD803" s="21"/>
      <c r="JE803" s="21"/>
      <c r="JF803" s="21"/>
      <c r="JG803" s="21"/>
      <c r="JH803" s="21"/>
      <c r="JI803" s="21"/>
      <c r="JJ803" s="21"/>
      <c r="JK803" s="21"/>
      <c r="JL803" s="21"/>
      <c r="JM803" s="21"/>
      <c r="JN803" s="21"/>
      <c r="JO803" s="21"/>
      <c r="JP803" s="21"/>
      <c r="JQ803" s="21"/>
      <c r="JR803" s="21"/>
      <c r="JS803" s="21"/>
      <c r="JT803" s="21"/>
      <c r="JU803" s="21"/>
      <c r="JV803" s="21"/>
      <c r="JW803" s="21"/>
      <c r="JX803" s="21"/>
      <c r="JY803" s="21"/>
    </row>
    <row r="804" spans="1:285">
      <c r="A804" s="4329" t="s">
        <v>370</v>
      </c>
      <c r="B804" s="4409">
        <f>C804/D804</f>
        <v>5.128205128205128E-2</v>
      </c>
      <c r="C804" s="1">
        <v>2</v>
      </c>
      <c r="D804" s="120">
        <v>39</v>
      </c>
      <c r="E804" s="4" t="s">
        <v>77</v>
      </c>
      <c r="F804" s="1" t="s">
        <v>77</v>
      </c>
      <c r="G804" s="1" t="s">
        <v>77</v>
      </c>
      <c r="H804" s="1" t="s">
        <v>77</v>
      </c>
      <c r="I804" s="1" t="s">
        <v>77</v>
      </c>
      <c r="J804" s="1" t="s">
        <v>77</v>
      </c>
      <c r="K804" s="38" t="s">
        <v>77</v>
      </c>
      <c r="L804" s="1" t="s">
        <v>77</v>
      </c>
      <c r="M804" s="1" t="s">
        <v>53</v>
      </c>
      <c r="N804" s="1" t="s">
        <v>77</v>
      </c>
      <c r="O804" s="1" t="s">
        <v>53</v>
      </c>
      <c r="P804" s="1" t="s">
        <v>77</v>
      </c>
      <c r="Q804" s="1" t="s">
        <v>77</v>
      </c>
      <c r="R804" s="1" t="s">
        <v>77</v>
      </c>
      <c r="S804" s="1" t="s">
        <v>77</v>
      </c>
      <c r="T804" s="1" t="s">
        <v>77</v>
      </c>
      <c r="U804" s="1" t="s">
        <v>77</v>
      </c>
      <c r="V804" s="1" t="s">
        <v>77</v>
      </c>
      <c r="W804" s="1" t="s">
        <v>77</v>
      </c>
      <c r="X804" s="1" t="s">
        <v>77</v>
      </c>
      <c r="Y804" s="1" t="s">
        <v>77</v>
      </c>
      <c r="Z804" s="1" t="s">
        <v>77</v>
      </c>
      <c r="AA804" s="1" t="s">
        <v>77</v>
      </c>
      <c r="AB804" s="1" t="s">
        <v>77</v>
      </c>
      <c r="AC804" s="1" t="s">
        <v>77</v>
      </c>
      <c r="AD804" s="1" t="s">
        <v>77</v>
      </c>
      <c r="AE804" s="1" t="s">
        <v>77</v>
      </c>
      <c r="AF804" s="1" t="s">
        <v>77</v>
      </c>
      <c r="AG804" s="1" t="s">
        <v>77</v>
      </c>
      <c r="AH804" s="1" t="s">
        <v>77</v>
      </c>
      <c r="AI804" s="1" t="s">
        <v>77</v>
      </c>
      <c r="AJ804" s="1" t="s">
        <v>77</v>
      </c>
      <c r="AK804" s="1" t="s">
        <v>77</v>
      </c>
      <c r="AL804" s="1" t="s">
        <v>77</v>
      </c>
      <c r="AM804" s="1" t="s">
        <v>77</v>
      </c>
      <c r="AN804" s="1" t="s">
        <v>77</v>
      </c>
      <c r="AO804" s="1" t="s">
        <v>77</v>
      </c>
      <c r="AP804" s="1" t="s">
        <v>77</v>
      </c>
      <c r="AQ804" s="1" t="s">
        <v>77</v>
      </c>
      <c r="AR804" s="120" t="s">
        <v>77</v>
      </c>
      <c r="AS804" s="21"/>
      <c r="AT804" s="21"/>
      <c r="AU804" s="21"/>
      <c r="AV804" s="21"/>
      <c r="AW804" s="21"/>
      <c r="AX804" s="21"/>
      <c r="AY804" s="21"/>
      <c r="AZ804" s="21"/>
      <c r="BA804" s="21"/>
      <c r="BB804" s="21"/>
      <c r="BC804" s="21"/>
      <c r="BD804" s="21"/>
      <c r="BE804" s="21"/>
      <c r="BF804" s="21"/>
      <c r="BG804" s="21"/>
      <c r="BH804" s="21"/>
      <c r="BI804" s="21"/>
      <c r="BJ804" s="21"/>
      <c r="BK804" s="21"/>
      <c r="BL804" s="21"/>
      <c r="BM804" s="21"/>
      <c r="BN804" s="21"/>
      <c r="BO804" s="21"/>
      <c r="BP804" s="21"/>
      <c r="BQ804" s="21"/>
      <c r="BR804" s="21"/>
      <c r="BS804" s="21"/>
      <c r="BT804" s="21"/>
      <c r="BU804" s="21"/>
      <c r="BV804" s="21"/>
      <c r="BW804" s="21"/>
      <c r="BX804" s="21"/>
      <c r="BY804" s="21"/>
      <c r="BZ804" s="21"/>
      <c r="CA804" s="21"/>
      <c r="CB804" s="21"/>
      <c r="CC804" s="21"/>
      <c r="CD804" s="21"/>
      <c r="CE804" s="21"/>
      <c r="CF804" s="21"/>
      <c r="CG804" s="21"/>
      <c r="CH804" s="21"/>
      <c r="CI804" s="21"/>
      <c r="CJ804" s="21"/>
      <c r="CK804" s="21"/>
      <c r="CL804" s="21"/>
      <c r="CM804" s="21"/>
      <c r="CN804" s="21"/>
      <c r="CO804" s="21"/>
      <c r="CP804" s="21"/>
      <c r="CQ804" s="21"/>
      <c r="CR804" s="21"/>
      <c r="CS804" s="21"/>
      <c r="CT804" s="21"/>
      <c r="CU804" s="21"/>
      <c r="CV804" s="21"/>
      <c r="CW804" s="21"/>
      <c r="CX804" s="21"/>
      <c r="CY804" s="21"/>
      <c r="CZ804" s="21"/>
      <c r="DA804" s="21"/>
      <c r="DB804" s="21"/>
      <c r="DC804" s="21"/>
      <c r="DD804" s="21"/>
      <c r="DE804" s="21"/>
      <c r="DF804" s="21"/>
      <c r="DG804" s="21"/>
      <c r="DH804" s="21"/>
      <c r="DI804" s="21"/>
      <c r="DJ804" s="21"/>
      <c r="DK804" s="21"/>
      <c r="DL804" s="21"/>
      <c r="DM804" s="21"/>
      <c r="DN804" s="21"/>
      <c r="DO804" s="21"/>
      <c r="DP804" s="21"/>
      <c r="DQ804" s="21"/>
      <c r="DR804" s="21"/>
      <c r="DS804" s="21"/>
      <c r="DT804" s="21"/>
      <c r="DU804" s="21"/>
      <c r="DV804" s="21"/>
      <c r="DW804" s="21"/>
      <c r="DX804" s="21"/>
      <c r="DY804" s="21"/>
      <c r="DZ804" s="21"/>
      <c r="EA804" s="21"/>
      <c r="EB804" s="21"/>
      <c r="EC804" s="21"/>
      <c r="ED804" s="21"/>
      <c r="EE804" s="21"/>
      <c r="EF804" s="21"/>
      <c r="EG804" s="21"/>
      <c r="EH804" s="21"/>
      <c r="EI804" s="21"/>
      <c r="EJ804" s="21"/>
      <c r="EK804" s="21"/>
      <c r="EL804" s="21"/>
      <c r="EM804" s="21"/>
      <c r="EN804" s="21"/>
      <c r="EO804" s="21"/>
      <c r="EP804" s="21"/>
      <c r="EQ804" s="21"/>
      <c r="ER804" s="21"/>
      <c r="ES804" s="21"/>
      <c r="ET804" s="21"/>
      <c r="EU804" s="21"/>
      <c r="EV804" s="21"/>
      <c r="EW804" s="21"/>
      <c r="EX804" s="21"/>
      <c r="EY804" s="21"/>
      <c r="EZ804" s="21"/>
      <c r="FA804" s="21"/>
      <c r="FB804" s="21"/>
      <c r="FC804" s="21"/>
      <c r="FD804" s="21"/>
      <c r="FE804" s="21"/>
      <c r="FF804" s="21"/>
      <c r="FG804" s="21"/>
      <c r="FH804" s="21"/>
      <c r="FI804" s="21"/>
      <c r="FJ804" s="21"/>
      <c r="FK804" s="21"/>
      <c r="FL804" s="21"/>
      <c r="FM804" s="21"/>
      <c r="FN804" s="21"/>
      <c r="FO804" s="21"/>
      <c r="FP804" s="21"/>
      <c r="FQ804" s="21"/>
      <c r="FR804" s="21"/>
      <c r="FS804" s="21"/>
      <c r="FT804" s="21"/>
      <c r="FU804" s="21"/>
      <c r="FV804" s="21"/>
      <c r="FW804" s="21"/>
      <c r="FX804" s="21"/>
      <c r="FY804" s="21"/>
      <c r="FZ804" s="21"/>
      <c r="GA804" s="21"/>
      <c r="GB804" s="21"/>
      <c r="GC804" s="21"/>
      <c r="GD804" s="21"/>
      <c r="GE804" s="21"/>
      <c r="GF804" s="21"/>
      <c r="GG804" s="21"/>
      <c r="GH804" s="21"/>
      <c r="GI804" s="21"/>
      <c r="GJ804" s="21"/>
      <c r="GK804" s="21"/>
      <c r="GL804" s="21"/>
      <c r="GM804" s="21"/>
      <c r="GN804" s="21"/>
      <c r="GO804" s="21"/>
      <c r="GP804" s="21"/>
      <c r="GQ804" s="21"/>
      <c r="GR804" s="21"/>
      <c r="GS804" s="21"/>
      <c r="GT804" s="21"/>
      <c r="GU804" s="21"/>
      <c r="GV804" s="21"/>
      <c r="GW804" s="21"/>
      <c r="GX804" s="21"/>
      <c r="GY804" s="21"/>
      <c r="GZ804" s="21"/>
      <c r="HA804" s="21"/>
      <c r="HB804" s="21"/>
      <c r="HC804" s="21"/>
      <c r="HD804" s="21"/>
      <c r="HE804" s="21"/>
      <c r="HF804" s="21"/>
      <c r="HG804" s="21"/>
      <c r="HH804" s="21"/>
      <c r="HI804" s="21"/>
      <c r="HJ804" s="21"/>
      <c r="HK804" s="21"/>
      <c r="HL804" s="21"/>
      <c r="HM804" s="21"/>
      <c r="HN804" s="21"/>
      <c r="HO804" s="21"/>
      <c r="HP804" s="21"/>
      <c r="HQ804" s="21"/>
      <c r="HR804" s="21"/>
      <c r="HS804" s="21"/>
      <c r="HT804" s="21"/>
      <c r="HU804" s="21"/>
      <c r="HV804" s="21"/>
      <c r="HW804" s="21"/>
      <c r="HX804" s="21"/>
      <c r="HY804" s="21"/>
      <c r="HZ804" s="21"/>
      <c r="IA804" s="21"/>
      <c r="IB804" s="21"/>
      <c r="IC804" s="21"/>
      <c r="ID804" s="21"/>
      <c r="IE804" s="21"/>
      <c r="IF804" s="21"/>
      <c r="IG804" s="21"/>
      <c r="IH804" s="21"/>
      <c r="II804" s="21"/>
      <c r="IJ804" s="21"/>
      <c r="IK804" s="21"/>
      <c r="IL804" s="21"/>
      <c r="IM804" s="21"/>
      <c r="IN804" s="21"/>
      <c r="IO804" s="21"/>
      <c r="IP804" s="21"/>
      <c r="IQ804" s="21"/>
      <c r="IR804" s="21"/>
      <c r="IS804" s="21"/>
      <c r="IT804" s="21"/>
      <c r="IU804" s="21"/>
      <c r="IV804" s="21"/>
      <c r="IW804" s="21"/>
      <c r="IX804" s="21"/>
      <c r="IY804" s="21"/>
      <c r="IZ804" s="21"/>
      <c r="JA804" s="21"/>
      <c r="JB804" s="21"/>
      <c r="JC804" s="21"/>
      <c r="JD804" s="21"/>
      <c r="JE804" s="21"/>
      <c r="JF804" s="21"/>
      <c r="JG804" s="21"/>
      <c r="JH804" s="21"/>
      <c r="JI804" s="21"/>
      <c r="JJ804" s="21"/>
      <c r="JK804" s="21"/>
      <c r="JL804" s="21"/>
      <c r="JM804" s="21"/>
      <c r="JN804" s="21"/>
      <c r="JO804" s="21"/>
      <c r="JP804" s="21"/>
      <c r="JQ804" s="21"/>
      <c r="JR804" s="21"/>
      <c r="JS804" s="21"/>
      <c r="JT804" s="21"/>
      <c r="JU804" s="21"/>
      <c r="JV804" s="21"/>
      <c r="JW804" s="21"/>
      <c r="JX804" s="21"/>
      <c r="JY804" s="21"/>
    </row>
    <row r="805" spans="1:285">
      <c r="A805" s="4329" t="s">
        <v>371</v>
      </c>
      <c r="B805" s="4409">
        <f>C805/D805</f>
        <v>0.23076923076923078</v>
      </c>
      <c r="C805" s="1">
        <v>9</v>
      </c>
      <c r="D805" s="120">
        <v>39</v>
      </c>
      <c r="E805" s="4" t="s">
        <v>53</v>
      </c>
      <c r="F805" s="1" t="s">
        <v>77</v>
      </c>
      <c r="G805" s="1" t="s">
        <v>77</v>
      </c>
      <c r="H805" s="1" t="s">
        <v>77</v>
      </c>
      <c r="I805" s="1" t="s">
        <v>77</v>
      </c>
      <c r="J805" s="1" t="s">
        <v>77</v>
      </c>
      <c r="K805" s="38" t="s">
        <v>77</v>
      </c>
      <c r="L805" s="1" t="s">
        <v>53</v>
      </c>
      <c r="M805" s="1" t="s">
        <v>77</v>
      </c>
      <c r="N805" s="1" t="s">
        <v>53</v>
      </c>
      <c r="O805" s="1" t="s">
        <v>77</v>
      </c>
      <c r="P805" s="1" t="s">
        <v>77</v>
      </c>
      <c r="Q805" s="1" t="s">
        <v>77</v>
      </c>
      <c r="R805" s="1" t="s">
        <v>77</v>
      </c>
      <c r="S805" s="1" t="s">
        <v>77</v>
      </c>
      <c r="T805" s="1" t="s">
        <v>53</v>
      </c>
      <c r="U805" s="1" t="s">
        <v>77</v>
      </c>
      <c r="V805" s="1" t="s">
        <v>77</v>
      </c>
      <c r="W805" s="1" t="s">
        <v>77</v>
      </c>
      <c r="X805" s="1" t="s">
        <v>77</v>
      </c>
      <c r="Y805" s="1" t="s">
        <v>77</v>
      </c>
      <c r="Z805" s="1" t="s">
        <v>77</v>
      </c>
      <c r="AA805" s="1" t="s">
        <v>77</v>
      </c>
      <c r="AB805" s="1" t="s">
        <v>53</v>
      </c>
      <c r="AC805" s="1" t="s">
        <v>77</v>
      </c>
      <c r="AD805" s="1" t="s">
        <v>77</v>
      </c>
      <c r="AE805" s="1" t="s">
        <v>77</v>
      </c>
      <c r="AF805" s="1" t="s">
        <v>77</v>
      </c>
      <c r="AG805" s="1" t="s">
        <v>77</v>
      </c>
      <c r="AH805" s="1" t="s">
        <v>53</v>
      </c>
      <c r="AI805" s="1" t="s">
        <v>77</v>
      </c>
      <c r="AJ805" s="1" t="s">
        <v>77</v>
      </c>
      <c r="AK805" s="1" t="s">
        <v>53</v>
      </c>
      <c r="AL805" s="1" t="s">
        <v>53</v>
      </c>
      <c r="AM805" s="1" t="s">
        <v>77</v>
      </c>
      <c r="AN805" s="1" t="s">
        <v>77</v>
      </c>
      <c r="AO805" s="1" t="s">
        <v>77</v>
      </c>
      <c r="AP805" s="1" t="s">
        <v>77</v>
      </c>
      <c r="AQ805" s="1" t="s">
        <v>77</v>
      </c>
      <c r="AR805" s="120" t="s">
        <v>53</v>
      </c>
      <c r="AS805" s="21"/>
      <c r="AT805" s="21"/>
      <c r="AU805" s="21"/>
      <c r="AV805" s="21"/>
      <c r="AW805" s="21"/>
      <c r="AX805" s="21"/>
      <c r="AY805" s="21"/>
      <c r="AZ805" s="21"/>
      <c r="BA805" s="21"/>
      <c r="BB805" s="21"/>
      <c r="BC805" s="21"/>
      <c r="BD805" s="21"/>
      <c r="BE805" s="21"/>
      <c r="BF805" s="21"/>
      <c r="BG805" s="21"/>
      <c r="BH805" s="21"/>
      <c r="BI805" s="21"/>
      <c r="BJ805" s="21"/>
      <c r="BK805" s="21"/>
      <c r="BL805" s="21"/>
      <c r="BM805" s="21"/>
      <c r="BN805" s="21"/>
      <c r="BO805" s="21"/>
      <c r="BP805" s="21"/>
      <c r="BQ805" s="21"/>
      <c r="BR805" s="21"/>
      <c r="BS805" s="21"/>
      <c r="BT805" s="21"/>
      <c r="BU805" s="21"/>
      <c r="BV805" s="21"/>
      <c r="BW805" s="21"/>
      <c r="BX805" s="21"/>
      <c r="BY805" s="21"/>
      <c r="BZ805" s="21"/>
      <c r="CA805" s="21"/>
      <c r="CB805" s="21"/>
      <c r="CC805" s="21"/>
      <c r="CD805" s="21"/>
      <c r="CE805" s="21"/>
      <c r="CF805" s="21"/>
      <c r="CG805" s="21"/>
      <c r="CH805" s="21"/>
      <c r="CI805" s="21"/>
      <c r="CJ805" s="21"/>
      <c r="CK805" s="21"/>
      <c r="CL805" s="21"/>
      <c r="CM805" s="21"/>
      <c r="CN805" s="21"/>
      <c r="CO805" s="21"/>
      <c r="CP805" s="21"/>
      <c r="CQ805" s="21"/>
      <c r="CR805" s="21"/>
      <c r="CS805" s="21"/>
      <c r="CT805" s="21"/>
      <c r="CU805" s="21"/>
      <c r="CV805" s="21"/>
      <c r="CW805" s="21"/>
      <c r="CX805" s="21"/>
      <c r="CY805" s="21"/>
      <c r="CZ805" s="21"/>
      <c r="DA805" s="21"/>
      <c r="DB805" s="21"/>
      <c r="DC805" s="21"/>
      <c r="DD805" s="21"/>
      <c r="DE805" s="21"/>
      <c r="DF805" s="21"/>
      <c r="DG805" s="21"/>
      <c r="DH805" s="21"/>
      <c r="DI805" s="21"/>
      <c r="DJ805" s="21"/>
      <c r="DK805" s="21"/>
      <c r="DL805" s="21"/>
      <c r="DM805" s="21"/>
      <c r="DN805" s="21"/>
      <c r="DO805" s="21"/>
      <c r="DP805" s="21"/>
      <c r="DQ805" s="21"/>
      <c r="DR805" s="21"/>
      <c r="DS805" s="21"/>
      <c r="DT805" s="21"/>
      <c r="DU805" s="21"/>
      <c r="DV805" s="21"/>
      <c r="DW805" s="21"/>
      <c r="DX805" s="21"/>
      <c r="DY805" s="21"/>
      <c r="DZ805" s="21"/>
      <c r="EA805" s="21"/>
      <c r="EB805" s="21"/>
      <c r="EC805" s="21"/>
      <c r="ED805" s="21"/>
      <c r="EE805" s="21"/>
      <c r="EF805" s="21"/>
      <c r="EG805" s="21"/>
      <c r="EH805" s="21"/>
      <c r="EI805" s="21"/>
      <c r="EJ805" s="21"/>
      <c r="EK805" s="21"/>
      <c r="EL805" s="21"/>
      <c r="EM805" s="21"/>
      <c r="EN805" s="21"/>
      <c r="EO805" s="21"/>
      <c r="EP805" s="21"/>
      <c r="EQ805" s="21"/>
      <c r="ER805" s="21"/>
      <c r="ES805" s="21"/>
      <c r="ET805" s="21"/>
      <c r="EU805" s="21"/>
      <c r="EV805" s="21"/>
      <c r="EW805" s="21"/>
      <c r="EX805" s="21"/>
      <c r="EY805" s="21"/>
      <c r="EZ805" s="21"/>
      <c r="FA805" s="21"/>
      <c r="FB805" s="21"/>
      <c r="FC805" s="21"/>
      <c r="FD805" s="21"/>
      <c r="FE805" s="21"/>
      <c r="FF805" s="21"/>
      <c r="FG805" s="21"/>
      <c r="FH805" s="21"/>
      <c r="FI805" s="21"/>
      <c r="FJ805" s="21"/>
      <c r="FK805" s="21"/>
      <c r="FL805" s="21"/>
      <c r="FM805" s="21"/>
      <c r="FN805" s="21"/>
      <c r="FO805" s="21"/>
      <c r="FP805" s="21"/>
      <c r="FQ805" s="21"/>
      <c r="FR805" s="21"/>
      <c r="FS805" s="21"/>
      <c r="FT805" s="21"/>
      <c r="FU805" s="21"/>
      <c r="FV805" s="21"/>
      <c r="FW805" s="21"/>
      <c r="FX805" s="21"/>
      <c r="FY805" s="21"/>
      <c r="FZ805" s="21"/>
      <c r="GA805" s="21"/>
      <c r="GB805" s="21"/>
      <c r="GC805" s="21"/>
      <c r="GD805" s="21"/>
      <c r="GE805" s="21"/>
      <c r="GF805" s="21"/>
      <c r="GG805" s="21"/>
      <c r="GH805" s="21"/>
      <c r="GI805" s="21"/>
      <c r="GJ805" s="21"/>
      <c r="GK805" s="21"/>
      <c r="GL805" s="21"/>
      <c r="GM805" s="21"/>
      <c r="GN805" s="21"/>
      <c r="GO805" s="21"/>
      <c r="GP805" s="21"/>
      <c r="GQ805" s="21"/>
      <c r="GR805" s="21"/>
      <c r="GS805" s="21"/>
      <c r="GT805" s="21"/>
      <c r="GU805" s="21"/>
      <c r="GV805" s="21"/>
      <c r="GW805" s="21"/>
      <c r="GX805" s="21"/>
      <c r="GY805" s="21"/>
      <c r="GZ805" s="21"/>
      <c r="HA805" s="21"/>
      <c r="HB805" s="21"/>
      <c r="HC805" s="21"/>
      <c r="HD805" s="21"/>
      <c r="HE805" s="21"/>
      <c r="HF805" s="21"/>
      <c r="HG805" s="21"/>
      <c r="HH805" s="21"/>
      <c r="HI805" s="21"/>
      <c r="HJ805" s="21"/>
      <c r="HK805" s="21"/>
      <c r="HL805" s="21"/>
      <c r="HM805" s="21"/>
      <c r="HN805" s="21"/>
      <c r="HO805" s="21"/>
      <c r="HP805" s="21"/>
      <c r="HQ805" s="21"/>
      <c r="HR805" s="21"/>
      <c r="HS805" s="21"/>
      <c r="HT805" s="21"/>
      <c r="HU805" s="21"/>
      <c r="HV805" s="21"/>
      <c r="HW805" s="21"/>
      <c r="HX805" s="21"/>
      <c r="HY805" s="21"/>
      <c r="HZ805" s="21"/>
      <c r="IA805" s="21"/>
      <c r="IB805" s="21"/>
      <c r="IC805" s="21"/>
      <c r="ID805" s="21"/>
      <c r="IE805" s="21"/>
      <c r="IF805" s="21"/>
      <c r="IG805" s="21"/>
      <c r="IH805" s="21"/>
      <c r="II805" s="21"/>
      <c r="IJ805" s="21"/>
      <c r="IK805" s="21"/>
      <c r="IL805" s="21"/>
      <c r="IM805" s="21"/>
      <c r="IN805" s="21"/>
      <c r="IO805" s="21"/>
      <c r="IP805" s="21"/>
      <c r="IQ805" s="21"/>
      <c r="IR805" s="21"/>
      <c r="IS805" s="21"/>
      <c r="IT805" s="21"/>
      <c r="IU805" s="21"/>
      <c r="IV805" s="21"/>
      <c r="IW805" s="21"/>
      <c r="IX805" s="21"/>
      <c r="IY805" s="21"/>
      <c r="IZ805" s="21"/>
      <c r="JA805" s="21"/>
      <c r="JB805" s="21"/>
      <c r="JC805" s="21"/>
      <c r="JD805" s="21"/>
      <c r="JE805" s="21"/>
      <c r="JF805" s="21"/>
      <c r="JG805" s="21"/>
      <c r="JH805" s="21"/>
      <c r="JI805" s="21"/>
      <c r="JJ805" s="21"/>
      <c r="JK805" s="21"/>
      <c r="JL805" s="21"/>
      <c r="JM805" s="21"/>
      <c r="JN805" s="21"/>
      <c r="JO805" s="21"/>
      <c r="JP805" s="21"/>
      <c r="JQ805" s="21"/>
      <c r="JR805" s="21"/>
      <c r="JS805" s="21"/>
      <c r="JT805" s="21"/>
      <c r="JU805" s="21"/>
      <c r="JV805" s="21"/>
      <c r="JW805" s="21"/>
      <c r="JX805" s="21"/>
      <c r="JY805" s="21"/>
    </row>
    <row r="806" spans="1:285">
      <c r="A806" s="4329" t="s">
        <v>372</v>
      </c>
      <c r="B806" s="4409">
        <f>C806/D806</f>
        <v>0.71794871794871795</v>
      </c>
      <c r="C806" s="1">
        <v>28</v>
      </c>
      <c r="D806" s="120">
        <v>39</v>
      </c>
      <c r="E806" s="4" t="s">
        <v>77</v>
      </c>
      <c r="F806" s="1" t="s">
        <v>53</v>
      </c>
      <c r="G806" s="1" t="s">
        <v>53</v>
      </c>
      <c r="H806" s="1" t="s">
        <v>53</v>
      </c>
      <c r="I806" s="1" t="s">
        <v>53</v>
      </c>
      <c r="J806" s="1" t="s">
        <v>53</v>
      </c>
      <c r="K806" s="38" t="s">
        <v>53</v>
      </c>
      <c r="L806" s="1" t="s">
        <v>77</v>
      </c>
      <c r="M806" s="1" t="s">
        <v>77</v>
      </c>
      <c r="N806" s="1" t="s">
        <v>77</v>
      </c>
      <c r="O806" s="1" t="s">
        <v>77</v>
      </c>
      <c r="P806" s="1" t="s">
        <v>53</v>
      </c>
      <c r="Q806" s="1" t="s">
        <v>53</v>
      </c>
      <c r="R806" s="1" t="s">
        <v>53</v>
      </c>
      <c r="S806" s="1" t="s">
        <v>53</v>
      </c>
      <c r="T806" s="1" t="s">
        <v>77</v>
      </c>
      <c r="U806" s="1" t="s">
        <v>77</v>
      </c>
      <c r="V806" s="1" t="s">
        <v>53</v>
      </c>
      <c r="W806" s="1" t="s">
        <v>53</v>
      </c>
      <c r="X806" s="1" t="s">
        <v>53</v>
      </c>
      <c r="Y806" s="1" t="s">
        <v>53</v>
      </c>
      <c r="Z806" s="1" t="s">
        <v>53</v>
      </c>
      <c r="AA806" s="1" t="s">
        <v>53</v>
      </c>
      <c r="AB806" s="1" t="s">
        <v>77</v>
      </c>
      <c r="AC806" s="1" t="s">
        <v>53</v>
      </c>
      <c r="AD806" s="1" t="s">
        <v>53</v>
      </c>
      <c r="AE806" s="1" t="s">
        <v>53</v>
      </c>
      <c r="AF806" s="1" t="s">
        <v>53</v>
      </c>
      <c r="AG806" s="1" t="s">
        <v>53</v>
      </c>
      <c r="AH806" s="1" t="s">
        <v>77</v>
      </c>
      <c r="AI806" s="1" t="s">
        <v>53</v>
      </c>
      <c r="AJ806" s="1" t="s">
        <v>53</v>
      </c>
      <c r="AK806" s="1" t="s">
        <v>77</v>
      </c>
      <c r="AL806" s="1" t="s">
        <v>77</v>
      </c>
      <c r="AM806" s="1" t="s">
        <v>53</v>
      </c>
      <c r="AN806" s="1" t="s">
        <v>53</v>
      </c>
      <c r="AO806" s="1" t="s">
        <v>53</v>
      </c>
      <c r="AP806" s="1" t="s">
        <v>53</v>
      </c>
      <c r="AQ806" s="1" t="s">
        <v>53</v>
      </c>
      <c r="AR806" s="120" t="s">
        <v>77</v>
      </c>
      <c r="AS806" s="21"/>
      <c r="AT806" s="21"/>
      <c r="AU806" s="21"/>
      <c r="AV806" s="21"/>
      <c r="AW806" s="21"/>
      <c r="AX806" s="21"/>
      <c r="AY806" s="21"/>
      <c r="AZ806" s="21"/>
      <c r="BA806" s="21"/>
      <c r="BB806" s="21"/>
      <c r="BC806" s="21"/>
      <c r="BD806" s="21"/>
      <c r="BE806" s="21"/>
      <c r="BF806" s="21"/>
      <c r="BG806" s="21"/>
      <c r="BH806" s="21"/>
      <c r="BI806" s="21"/>
      <c r="BJ806" s="21"/>
      <c r="BK806" s="21"/>
      <c r="BL806" s="21"/>
      <c r="BM806" s="21"/>
      <c r="BN806" s="21"/>
      <c r="BO806" s="21"/>
      <c r="BP806" s="21"/>
      <c r="BQ806" s="21"/>
      <c r="BR806" s="21"/>
      <c r="BS806" s="21"/>
      <c r="BT806" s="21"/>
      <c r="BU806" s="21"/>
      <c r="BV806" s="21"/>
      <c r="BW806" s="21"/>
      <c r="BX806" s="21"/>
      <c r="BY806" s="21"/>
      <c r="BZ806" s="21"/>
      <c r="CA806" s="21"/>
      <c r="CB806" s="21"/>
      <c r="CC806" s="21"/>
      <c r="CD806" s="21"/>
      <c r="CE806" s="21"/>
      <c r="CF806" s="21"/>
      <c r="CG806" s="21"/>
      <c r="CH806" s="21"/>
      <c r="CI806" s="21"/>
      <c r="CJ806" s="21"/>
      <c r="CK806" s="21"/>
      <c r="CL806" s="21"/>
      <c r="CM806" s="21"/>
      <c r="CN806" s="21"/>
      <c r="CO806" s="21"/>
      <c r="CP806" s="21"/>
      <c r="CQ806" s="21"/>
      <c r="CR806" s="21"/>
      <c r="CS806" s="21"/>
      <c r="CT806" s="21"/>
      <c r="CU806" s="21"/>
      <c r="CV806" s="21"/>
      <c r="CW806" s="21"/>
      <c r="CX806" s="21"/>
      <c r="CY806" s="21"/>
      <c r="CZ806" s="21"/>
      <c r="DA806" s="21"/>
      <c r="DB806" s="21"/>
      <c r="DC806" s="21"/>
      <c r="DD806" s="21"/>
      <c r="DE806" s="21"/>
      <c r="DF806" s="21"/>
      <c r="DG806" s="21"/>
      <c r="DH806" s="21"/>
      <c r="DI806" s="21"/>
      <c r="DJ806" s="21"/>
      <c r="DK806" s="21"/>
      <c r="DL806" s="21"/>
      <c r="DM806" s="21"/>
      <c r="DN806" s="21"/>
      <c r="DO806" s="21"/>
      <c r="DP806" s="21"/>
      <c r="DQ806" s="21"/>
      <c r="DR806" s="21"/>
      <c r="DS806" s="21"/>
      <c r="DT806" s="21"/>
      <c r="DU806" s="21"/>
      <c r="DV806" s="21"/>
      <c r="DW806" s="21"/>
      <c r="DX806" s="21"/>
      <c r="DY806" s="21"/>
      <c r="DZ806" s="21"/>
      <c r="EA806" s="21"/>
      <c r="EB806" s="21"/>
      <c r="EC806" s="21"/>
      <c r="ED806" s="21"/>
      <c r="EE806" s="21"/>
      <c r="EF806" s="21"/>
      <c r="EG806" s="21"/>
      <c r="EH806" s="21"/>
      <c r="EI806" s="21"/>
      <c r="EJ806" s="21"/>
      <c r="EK806" s="21"/>
      <c r="EL806" s="21"/>
      <c r="EM806" s="21"/>
      <c r="EN806" s="21"/>
      <c r="EO806" s="21"/>
      <c r="EP806" s="21"/>
      <c r="EQ806" s="21"/>
      <c r="ER806" s="21"/>
      <c r="ES806" s="21"/>
      <c r="ET806" s="21"/>
      <c r="EU806" s="21"/>
      <c r="EV806" s="21"/>
      <c r="EW806" s="21"/>
      <c r="EX806" s="21"/>
      <c r="EY806" s="21"/>
      <c r="EZ806" s="21"/>
      <c r="FA806" s="21"/>
      <c r="FB806" s="21"/>
      <c r="FC806" s="21"/>
      <c r="FD806" s="21"/>
      <c r="FE806" s="21"/>
      <c r="FF806" s="21"/>
      <c r="FG806" s="21"/>
      <c r="FH806" s="21"/>
      <c r="FI806" s="21"/>
      <c r="FJ806" s="21"/>
      <c r="FK806" s="21"/>
      <c r="FL806" s="21"/>
      <c r="FM806" s="21"/>
      <c r="FN806" s="21"/>
      <c r="FO806" s="21"/>
      <c r="FP806" s="21"/>
      <c r="FQ806" s="21"/>
      <c r="FR806" s="21"/>
      <c r="FS806" s="21"/>
      <c r="FT806" s="21"/>
      <c r="FU806" s="21"/>
      <c r="FV806" s="21"/>
      <c r="FW806" s="21"/>
      <c r="FX806" s="21"/>
      <c r="FY806" s="21"/>
      <c r="FZ806" s="21"/>
      <c r="GA806" s="21"/>
      <c r="GB806" s="21"/>
      <c r="GC806" s="21"/>
      <c r="GD806" s="21"/>
      <c r="GE806" s="21"/>
      <c r="GF806" s="21"/>
      <c r="GG806" s="21"/>
      <c r="GH806" s="21"/>
      <c r="GI806" s="21"/>
      <c r="GJ806" s="21"/>
      <c r="GK806" s="21"/>
      <c r="GL806" s="21"/>
      <c r="GM806" s="21"/>
      <c r="GN806" s="21"/>
      <c r="GO806" s="21"/>
      <c r="GP806" s="21"/>
      <c r="GQ806" s="21"/>
      <c r="GR806" s="21"/>
      <c r="GS806" s="21"/>
      <c r="GT806" s="21"/>
      <c r="GU806" s="21"/>
      <c r="GV806" s="21"/>
      <c r="GW806" s="21"/>
      <c r="GX806" s="21"/>
      <c r="GY806" s="21"/>
      <c r="GZ806" s="21"/>
      <c r="HA806" s="21"/>
      <c r="HB806" s="21"/>
      <c r="HC806" s="21"/>
      <c r="HD806" s="21"/>
      <c r="HE806" s="21"/>
      <c r="HF806" s="21"/>
      <c r="HG806" s="21"/>
      <c r="HH806" s="21"/>
      <c r="HI806" s="21"/>
      <c r="HJ806" s="21"/>
      <c r="HK806" s="21"/>
      <c r="HL806" s="21"/>
      <c r="HM806" s="21"/>
      <c r="HN806" s="21"/>
      <c r="HO806" s="21"/>
      <c r="HP806" s="21"/>
      <c r="HQ806" s="21"/>
      <c r="HR806" s="21"/>
      <c r="HS806" s="21"/>
      <c r="HT806" s="21"/>
      <c r="HU806" s="21"/>
      <c r="HV806" s="21"/>
      <c r="HW806" s="21"/>
      <c r="HX806" s="21"/>
      <c r="HY806" s="21"/>
      <c r="HZ806" s="21"/>
      <c r="IA806" s="21"/>
      <c r="IB806" s="21"/>
      <c r="IC806" s="21"/>
      <c r="ID806" s="21"/>
      <c r="IE806" s="21"/>
      <c r="IF806" s="21"/>
      <c r="IG806" s="21"/>
      <c r="IH806" s="21"/>
      <c r="II806" s="21"/>
      <c r="IJ806" s="21"/>
      <c r="IK806" s="21"/>
      <c r="IL806" s="21"/>
      <c r="IM806" s="21"/>
      <c r="IN806" s="21"/>
      <c r="IO806" s="21"/>
      <c r="IP806" s="21"/>
      <c r="IQ806" s="21"/>
      <c r="IR806" s="21"/>
      <c r="IS806" s="21"/>
      <c r="IT806" s="21"/>
      <c r="IU806" s="21"/>
      <c r="IV806" s="21"/>
      <c r="IW806" s="21"/>
      <c r="IX806" s="21"/>
      <c r="IY806" s="21"/>
      <c r="IZ806" s="21"/>
      <c r="JA806" s="21"/>
      <c r="JB806" s="21"/>
      <c r="JC806" s="21"/>
      <c r="JD806" s="21"/>
      <c r="JE806" s="21"/>
      <c r="JF806" s="21"/>
      <c r="JG806" s="21"/>
      <c r="JH806" s="21"/>
      <c r="JI806" s="21"/>
      <c r="JJ806" s="21"/>
      <c r="JK806" s="21"/>
      <c r="JL806" s="21"/>
      <c r="JM806" s="21"/>
      <c r="JN806" s="21"/>
      <c r="JO806" s="21"/>
      <c r="JP806" s="21"/>
      <c r="JQ806" s="21"/>
      <c r="JR806" s="21"/>
      <c r="JS806" s="21"/>
      <c r="JT806" s="21"/>
      <c r="JU806" s="21"/>
      <c r="JV806" s="21"/>
      <c r="JW806" s="21"/>
      <c r="JX806" s="21"/>
      <c r="JY806" s="21"/>
    </row>
    <row r="807" spans="1:285" ht="31.5" customHeight="1">
      <c r="A807" s="4364" t="s">
        <v>373</v>
      </c>
      <c r="B807" s="4410"/>
      <c r="C807" s="1389"/>
      <c r="D807" s="137"/>
      <c r="E807" s="61"/>
      <c r="F807" s="61"/>
      <c r="G807" s="61"/>
      <c r="H807" s="61"/>
      <c r="I807" s="61"/>
      <c r="J807" s="61"/>
      <c r="K807" s="61"/>
      <c r="L807" s="61"/>
      <c r="M807" s="61"/>
      <c r="N807" s="61"/>
      <c r="O807" s="61"/>
      <c r="P807" s="61"/>
      <c r="Q807" s="61"/>
      <c r="R807" s="61"/>
      <c r="S807" s="61"/>
      <c r="T807" s="61"/>
      <c r="U807" s="61"/>
      <c r="V807" s="61"/>
      <c r="W807" s="61"/>
      <c r="X807" s="61"/>
      <c r="Y807" s="61"/>
      <c r="Z807" s="61"/>
      <c r="AA807" s="61"/>
      <c r="AB807" s="61"/>
      <c r="AC807" s="61"/>
      <c r="AD807" s="61"/>
      <c r="AE807" s="61"/>
      <c r="AF807" s="61"/>
      <c r="AG807" s="61"/>
      <c r="AH807" s="61"/>
      <c r="AI807" s="61"/>
      <c r="AJ807" s="61"/>
      <c r="AK807" s="61"/>
      <c r="AL807" s="61"/>
      <c r="AM807" s="61"/>
      <c r="AN807" s="61"/>
      <c r="AO807" s="61"/>
      <c r="AP807" s="61"/>
      <c r="AQ807" s="61"/>
      <c r="AR807" s="130"/>
      <c r="AS807" s="21"/>
      <c r="AT807" s="21"/>
      <c r="AU807" s="21"/>
      <c r="AV807" s="21"/>
      <c r="AW807" s="21"/>
      <c r="AX807" s="21"/>
      <c r="AY807" s="21"/>
      <c r="AZ807" s="21"/>
      <c r="BA807" s="21"/>
      <c r="BB807" s="21"/>
      <c r="BC807" s="21"/>
      <c r="BD807" s="21"/>
      <c r="BE807" s="21"/>
      <c r="BF807" s="21"/>
      <c r="BG807" s="21"/>
      <c r="BH807" s="21"/>
      <c r="BI807" s="21"/>
      <c r="BJ807" s="21"/>
      <c r="BK807" s="21"/>
      <c r="BL807" s="21"/>
      <c r="BM807" s="21"/>
      <c r="BN807" s="21"/>
      <c r="BO807" s="21"/>
      <c r="BP807" s="21"/>
      <c r="BQ807" s="21"/>
      <c r="BR807" s="21"/>
      <c r="BS807" s="21"/>
      <c r="BT807" s="21"/>
      <c r="BU807" s="21"/>
      <c r="BV807" s="21"/>
      <c r="BW807" s="21"/>
      <c r="BX807" s="21"/>
      <c r="BY807" s="21"/>
      <c r="BZ807" s="21"/>
      <c r="CA807" s="21"/>
      <c r="CB807" s="21"/>
      <c r="CC807" s="21"/>
      <c r="CD807" s="21"/>
      <c r="CE807" s="21"/>
      <c r="CF807" s="21"/>
      <c r="CG807" s="21"/>
      <c r="CH807" s="21"/>
      <c r="CI807" s="21"/>
      <c r="CJ807" s="21"/>
      <c r="CK807" s="21"/>
      <c r="CL807" s="21"/>
      <c r="CM807" s="21"/>
      <c r="CN807" s="21"/>
      <c r="CO807" s="21"/>
      <c r="CP807" s="21"/>
      <c r="CQ807" s="21"/>
      <c r="CR807" s="21"/>
      <c r="CS807" s="21"/>
      <c r="CT807" s="21"/>
      <c r="CU807" s="21"/>
      <c r="CV807" s="21"/>
      <c r="CW807" s="21"/>
      <c r="CX807" s="21"/>
      <c r="CY807" s="21"/>
      <c r="CZ807" s="21"/>
      <c r="DA807" s="21"/>
      <c r="DB807" s="21"/>
      <c r="DC807" s="21"/>
      <c r="DD807" s="21"/>
      <c r="DE807" s="21"/>
      <c r="DF807" s="21"/>
      <c r="DG807" s="21"/>
      <c r="DH807" s="21"/>
      <c r="DI807" s="21"/>
      <c r="DJ807" s="21"/>
      <c r="DK807" s="21"/>
      <c r="DL807" s="21"/>
      <c r="DM807" s="21"/>
      <c r="DN807" s="21"/>
      <c r="DO807" s="21"/>
      <c r="DP807" s="21"/>
      <c r="DQ807" s="21"/>
      <c r="DR807" s="21"/>
      <c r="DS807" s="21"/>
      <c r="DT807" s="21"/>
      <c r="DU807" s="21"/>
      <c r="DV807" s="21"/>
      <c r="DW807" s="21"/>
      <c r="DX807" s="21"/>
      <c r="DY807" s="21"/>
      <c r="DZ807" s="21"/>
      <c r="EA807" s="21"/>
      <c r="EB807" s="21"/>
      <c r="EC807" s="21"/>
      <c r="ED807" s="21"/>
      <c r="EE807" s="21"/>
      <c r="EF807" s="21"/>
      <c r="EG807" s="21"/>
      <c r="EH807" s="21"/>
      <c r="EI807" s="21"/>
      <c r="EJ807" s="21"/>
      <c r="EK807" s="21"/>
      <c r="EL807" s="21"/>
      <c r="EM807" s="21"/>
      <c r="EN807" s="21"/>
      <c r="EO807" s="21"/>
      <c r="EP807" s="21"/>
      <c r="EQ807" s="21"/>
      <c r="ER807" s="21"/>
      <c r="ES807" s="21"/>
      <c r="ET807" s="21"/>
      <c r="EU807" s="21"/>
      <c r="EV807" s="21"/>
      <c r="EW807" s="21"/>
      <c r="EX807" s="21"/>
      <c r="EY807" s="21"/>
      <c r="EZ807" s="21"/>
      <c r="FA807" s="21"/>
      <c r="FB807" s="21"/>
      <c r="FC807" s="21"/>
      <c r="FD807" s="21"/>
      <c r="FE807" s="21"/>
      <c r="FF807" s="21"/>
      <c r="FG807" s="21"/>
      <c r="FH807" s="21"/>
      <c r="FI807" s="21"/>
      <c r="FJ807" s="21"/>
      <c r="FK807" s="21"/>
      <c r="FL807" s="21"/>
      <c r="FM807" s="21"/>
      <c r="FN807" s="21"/>
      <c r="FO807" s="21"/>
      <c r="FP807" s="21"/>
      <c r="FQ807" s="21"/>
      <c r="FR807" s="21"/>
      <c r="FS807" s="21"/>
      <c r="FT807" s="21"/>
      <c r="FU807" s="21"/>
      <c r="FV807" s="21"/>
      <c r="FW807" s="21"/>
      <c r="FX807" s="21"/>
      <c r="FY807" s="21"/>
      <c r="FZ807" s="21"/>
      <c r="GA807" s="21"/>
      <c r="GB807" s="21"/>
      <c r="GC807" s="21"/>
      <c r="GD807" s="21"/>
      <c r="GE807" s="21"/>
      <c r="GF807" s="21"/>
      <c r="GG807" s="21"/>
      <c r="GH807" s="21"/>
      <c r="GI807" s="21"/>
      <c r="GJ807" s="21"/>
      <c r="GK807" s="21"/>
      <c r="GL807" s="21"/>
      <c r="GM807" s="21"/>
      <c r="GN807" s="21"/>
      <c r="GO807" s="21"/>
      <c r="GP807" s="21"/>
      <c r="GQ807" s="21"/>
      <c r="GR807" s="21"/>
      <c r="GS807" s="21"/>
      <c r="GT807" s="21"/>
      <c r="GU807" s="21"/>
      <c r="GV807" s="21"/>
      <c r="GW807" s="21"/>
      <c r="GX807" s="21"/>
      <c r="GY807" s="21"/>
      <c r="GZ807" s="21"/>
      <c r="HA807" s="21"/>
      <c r="HB807" s="21"/>
      <c r="HC807" s="21"/>
      <c r="HD807" s="21"/>
      <c r="HE807" s="21"/>
      <c r="HF807" s="21"/>
      <c r="HG807" s="21"/>
      <c r="HH807" s="21"/>
      <c r="HI807" s="21"/>
      <c r="HJ807" s="21"/>
      <c r="HK807" s="21"/>
      <c r="HL807" s="21"/>
      <c r="HM807" s="21"/>
      <c r="HN807" s="21"/>
      <c r="HO807" s="21"/>
      <c r="HP807" s="21"/>
      <c r="HQ807" s="21"/>
      <c r="HR807" s="21"/>
      <c r="HS807" s="21"/>
      <c r="HT807" s="21"/>
      <c r="HU807" s="21"/>
      <c r="HV807" s="21"/>
      <c r="HW807" s="21"/>
      <c r="HX807" s="21"/>
      <c r="HY807" s="21"/>
      <c r="HZ807" s="21"/>
      <c r="IA807" s="21"/>
      <c r="IB807" s="21"/>
      <c r="IC807" s="21"/>
      <c r="ID807" s="21"/>
      <c r="IE807" s="21"/>
      <c r="IF807" s="21"/>
      <c r="IG807" s="21"/>
      <c r="IH807" s="21"/>
      <c r="II807" s="21"/>
      <c r="IJ807" s="21"/>
      <c r="IK807" s="21"/>
      <c r="IL807" s="21"/>
      <c r="IM807" s="21"/>
      <c r="IN807" s="21"/>
      <c r="IO807" s="21"/>
      <c r="IP807" s="21"/>
      <c r="IQ807" s="21"/>
      <c r="IR807" s="21"/>
      <c r="IS807" s="21"/>
      <c r="IT807" s="21"/>
      <c r="IU807" s="21"/>
      <c r="IV807" s="21"/>
      <c r="IW807" s="21"/>
      <c r="IX807" s="21"/>
      <c r="IY807" s="21"/>
      <c r="IZ807" s="21"/>
      <c r="JA807" s="21"/>
      <c r="JB807" s="21"/>
      <c r="JC807" s="21"/>
      <c r="JD807" s="21"/>
      <c r="JE807" s="21"/>
      <c r="JF807" s="21"/>
      <c r="JG807" s="21"/>
      <c r="JH807" s="21"/>
      <c r="JI807" s="21"/>
      <c r="JJ807" s="21"/>
      <c r="JK807" s="21"/>
      <c r="JL807" s="21"/>
      <c r="JM807" s="21"/>
      <c r="JN807" s="21"/>
      <c r="JO807" s="21"/>
      <c r="JP807" s="21"/>
      <c r="JQ807" s="21"/>
      <c r="JR807" s="21"/>
      <c r="JS807" s="21"/>
      <c r="JT807" s="21"/>
      <c r="JU807" s="21"/>
      <c r="JV807" s="21"/>
      <c r="JW807" s="21"/>
      <c r="JX807" s="21"/>
      <c r="JY807" s="21"/>
    </row>
    <row r="808" spans="1:285">
      <c r="A808" s="4329" t="s">
        <v>374</v>
      </c>
      <c r="B808" s="4409">
        <f>C808/D808</f>
        <v>8.3333333333333329E-2</v>
      </c>
      <c r="C808" s="1">
        <v>3</v>
      </c>
      <c r="D808" s="120">
        <v>36</v>
      </c>
      <c r="E808" s="4" t="s">
        <v>53</v>
      </c>
      <c r="F808" s="1" t="s">
        <v>77</v>
      </c>
      <c r="G808" s="1" t="s">
        <v>77</v>
      </c>
      <c r="H808" s="1" t="s">
        <v>77</v>
      </c>
      <c r="I808" s="1" t="s">
        <v>77</v>
      </c>
      <c r="J808" s="1" t="s">
        <v>77</v>
      </c>
      <c r="K808" s="38" t="s">
        <v>77</v>
      </c>
      <c r="L808" s="1" t="s">
        <v>53</v>
      </c>
      <c r="M808" s="1" t="s">
        <v>77</v>
      </c>
      <c r="N808" s="1" t="s">
        <v>77</v>
      </c>
      <c r="O808" s="1" t="s">
        <v>77</v>
      </c>
      <c r="P808" s="1" t="s">
        <v>77</v>
      </c>
      <c r="Q808" s="1" t="s">
        <v>77</v>
      </c>
      <c r="R808" s="1" t="s">
        <v>77</v>
      </c>
      <c r="S808" s="1" t="s">
        <v>77</v>
      </c>
      <c r="T808" s="1" t="s">
        <v>77</v>
      </c>
      <c r="U808" s="1" t="s">
        <v>77</v>
      </c>
      <c r="V808" s="1" t="s">
        <v>77</v>
      </c>
      <c r="W808" s="1" t="s">
        <v>77</v>
      </c>
      <c r="X808" s="1" t="s">
        <v>53</v>
      </c>
      <c r="Y808" s="1" t="s">
        <v>77</v>
      </c>
      <c r="Z808" s="1" t="s">
        <v>77</v>
      </c>
      <c r="AA808" s="1" t="s">
        <v>77</v>
      </c>
      <c r="AB808" s="1" t="s">
        <v>77</v>
      </c>
      <c r="AC808" s="1" t="s">
        <v>77</v>
      </c>
      <c r="AD808" s="1" t="s">
        <v>77</v>
      </c>
      <c r="AE808" s="1" t="s">
        <v>77</v>
      </c>
      <c r="AF808" s="1" t="s">
        <v>77</v>
      </c>
      <c r="AG808" s="1" t="s">
        <v>77</v>
      </c>
      <c r="AH808" s="1" t="s">
        <v>77</v>
      </c>
      <c r="AI808" s="1" t="s">
        <v>77</v>
      </c>
      <c r="AJ808" s="1" t="s">
        <v>77</v>
      </c>
      <c r="AK808" s="1" t="s">
        <v>77</v>
      </c>
      <c r="AL808" s="1" t="s">
        <v>77</v>
      </c>
      <c r="AM808" s="1" t="s">
        <v>77</v>
      </c>
      <c r="AN808" s="1" t="s">
        <v>77</v>
      </c>
      <c r="AO808" s="1" t="s">
        <v>77</v>
      </c>
      <c r="AP808" s="1" t="s">
        <v>77</v>
      </c>
      <c r="AQ808" s="1" t="s">
        <v>77</v>
      </c>
      <c r="AR808" s="120" t="s">
        <v>77</v>
      </c>
      <c r="AS808" s="21"/>
      <c r="AT808" s="21"/>
      <c r="AU808" s="21"/>
      <c r="AV808" s="21"/>
      <c r="AW808" s="21"/>
      <c r="AX808" s="21"/>
      <c r="AY808" s="21"/>
      <c r="AZ808" s="21"/>
      <c r="BA808" s="21"/>
      <c r="BB808" s="21"/>
      <c r="BC808" s="21"/>
      <c r="BD808" s="21"/>
      <c r="BE808" s="21"/>
      <c r="BF808" s="21"/>
      <c r="BG808" s="21"/>
      <c r="BH808" s="21"/>
      <c r="BI808" s="21"/>
      <c r="BJ808" s="21"/>
      <c r="BK808" s="21"/>
      <c r="BL808" s="21"/>
      <c r="BM808" s="21"/>
      <c r="BN808" s="21"/>
      <c r="BO808" s="21"/>
      <c r="BP808" s="21"/>
      <c r="BQ808" s="21"/>
      <c r="BR808" s="21"/>
      <c r="BS808" s="21"/>
      <c r="BT808" s="21"/>
      <c r="BU808" s="21"/>
      <c r="BV808" s="21"/>
      <c r="BW808" s="21"/>
      <c r="BX808" s="21"/>
      <c r="BY808" s="21"/>
      <c r="BZ808" s="21"/>
      <c r="CA808" s="21"/>
      <c r="CB808" s="21"/>
      <c r="CC808" s="21"/>
      <c r="CD808" s="21"/>
      <c r="CE808" s="21"/>
      <c r="CF808" s="21"/>
      <c r="CG808" s="21"/>
      <c r="CH808" s="21"/>
      <c r="CI808" s="21"/>
      <c r="CJ808" s="21"/>
      <c r="CK808" s="21"/>
      <c r="CL808" s="21"/>
      <c r="CM808" s="21"/>
      <c r="CN808" s="21"/>
      <c r="CO808" s="21"/>
      <c r="CP808" s="21"/>
      <c r="CQ808" s="21"/>
      <c r="CR808" s="21"/>
      <c r="CS808" s="21"/>
      <c r="CT808" s="21"/>
      <c r="CU808" s="21"/>
      <c r="CV808" s="21"/>
      <c r="CW808" s="21"/>
      <c r="CX808" s="21"/>
      <c r="CY808" s="21"/>
      <c r="CZ808" s="21"/>
      <c r="DA808" s="21"/>
      <c r="DB808" s="21"/>
      <c r="DC808" s="21"/>
      <c r="DD808" s="21"/>
      <c r="DE808" s="21"/>
      <c r="DF808" s="21"/>
      <c r="DG808" s="21"/>
      <c r="DH808" s="21"/>
      <c r="DI808" s="21"/>
      <c r="DJ808" s="21"/>
      <c r="DK808" s="21"/>
      <c r="DL808" s="21"/>
      <c r="DM808" s="21"/>
      <c r="DN808" s="21"/>
      <c r="DO808" s="21"/>
      <c r="DP808" s="21"/>
      <c r="DQ808" s="21"/>
      <c r="DR808" s="21"/>
      <c r="DS808" s="21"/>
      <c r="DT808" s="21"/>
      <c r="DU808" s="21"/>
      <c r="DV808" s="21"/>
      <c r="DW808" s="21"/>
      <c r="DX808" s="21"/>
      <c r="DY808" s="21"/>
      <c r="DZ808" s="21"/>
      <c r="EA808" s="21"/>
      <c r="EB808" s="21"/>
      <c r="EC808" s="21"/>
      <c r="ED808" s="21"/>
      <c r="EE808" s="21"/>
      <c r="EF808" s="21"/>
      <c r="EG808" s="21"/>
      <c r="EH808" s="21"/>
      <c r="EI808" s="21"/>
      <c r="EJ808" s="21"/>
      <c r="EK808" s="21"/>
      <c r="EL808" s="21"/>
      <c r="EM808" s="21"/>
      <c r="EN808" s="21"/>
      <c r="EO808" s="21"/>
      <c r="EP808" s="21"/>
      <c r="EQ808" s="21"/>
      <c r="ER808" s="21"/>
      <c r="ES808" s="21"/>
      <c r="ET808" s="21"/>
      <c r="EU808" s="21"/>
      <c r="EV808" s="21"/>
      <c r="EW808" s="21"/>
      <c r="EX808" s="21"/>
      <c r="EY808" s="21"/>
      <c r="EZ808" s="21"/>
      <c r="FA808" s="21"/>
      <c r="FB808" s="21"/>
      <c r="FC808" s="21"/>
      <c r="FD808" s="21"/>
      <c r="FE808" s="21"/>
      <c r="FF808" s="21"/>
      <c r="FG808" s="21"/>
      <c r="FH808" s="21"/>
      <c r="FI808" s="21"/>
      <c r="FJ808" s="21"/>
      <c r="FK808" s="21"/>
      <c r="FL808" s="21"/>
      <c r="FM808" s="21"/>
      <c r="FN808" s="21"/>
      <c r="FO808" s="21"/>
      <c r="FP808" s="21"/>
      <c r="FQ808" s="21"/>
      <c r="FR808" s="21"/>
      <c r="FS808" s="21"/>
      <c r="FT808" s="21"/>
      <c r="FU808" s="21"/>
      <c r="FV808" s="21"/>
      <c r="FW808" s="21"/>
      <c r="FX808" s="21"/>
      <c r="FY808" s="21"/>
      <c r="FZ808" s="21"/>
      <c r="GA808" s="21"/>
      <c r="GB808" s="21"/>
      <c r="GC808" s="21"/>
      <c r="GD808" s="21"/>
      <c r="GE808" s="21"/>
      <c r="GF808" s="21"/>
      <c r="GG808" s="21"/>
      <c r="GH808" s="21"/>
      <c r="GI808" s="21"/>
      <c r="GJ808" s="21"/>
      <c r="GK808" s="21"/>
      <c r="GL808" s="21"/>
      <c r="GM808" s="21"/>
      <c r="GN808" s="21"/>
      <c r="GO808" s="21"/>
      <c r="GP808" s="21"/>
      <c r="GQ808" s="21"/>
      <c r="GR808" s="21"/>
      <c r="GS808" s="21"/>
      <c r="GT808" s="21"/>
      <c r="GU808" s="21"/>
      <c r="GV808" s="21"/>
      <c r="GW808" s="21"/>
      <c r="GX808" s="21"/>
      <c r="GY808" s="21"/>
      <c r="GZ808" s="21"/>
      <c r="HA808" s="21"/>
      <c r="HB808" s="21"/>
      <c r="HC808" s="21"/>
      <c r="HD808" s="21"/>
      <c r="HE808" s="21"/>
      <c r="HF808" s="21"/>
      <c r="HG808" s="21"/>
      <c r="HH808" s="21"/>
      <c r="HI808" s="21"/>
      <c r="HJ808" s="21"/>
      <c r="HK808" s="21"/>
      <c r="HL808" s="21"/>
      <c r="HM808" s="21"/>
      <c r="HN808" s="21"/>
      <c r="HO808" s="21"/>
      <c r="HP808" s="21"/>
      <c r="HQ808" s="21"/>
      <c r="HR808" s="21"/>
      <c r="HS808" s="21"/>
      <c r="HT808" s="21"/>
      <c r="HU808" s="21"/>
      <c r="HV808" s="21"/>
      <c r="HW808" s="21"/>
      <c r="HX808" s="21"/>
      <c r="HY808" s="21"/>
      <c r="HZ808" s="21"/>
      <c r="IA808" s="21"/>
      <c r="IB808" s="21"/>
      <c r="IC808" s="21"/>
      <c r="ID808" s="21"/>
      <c r="IE808" s="21"/>
      <c r="IF808" s="21"/>
      <c r="IG808" s="21"/>
      <c r="IH808" s="21"/>
      <c r="II808" s="21"/>
      <c r="IJ808" s="21"/>
      <c r="IK808" s="21"/>
      <c r="IL808" s="21"/>
      <c r="IM808" s="21"/>
      <c r="IN808" s="21"/>
      <c r="IO808" s="21"/>
      <c r="IP808" s="21"/>
      <c r="IQ808" s="21"/>
      <c r="IR808" s="21"/>
      <c r="IS808" s="21"/>
      <c r="IT808" s="21"/>
      <c r="IU808" s="21"/>
      <c r="IV808" s="21"/>
      <c r="IW808" s="21"/>
      <c r="IX808" s="21"/>
      <c r="IY808" s="21"/>
      <c r="IZ808" s="21"/>
      <c r="JA808" s="21"/>
      <c r="JB808" s="21"/>
      <c r="JC808" s="21"/>
      <c r="JD808" s="21"/>
      <c r="JE808" s="21"/>
      <c r="JF808" s="21"/>
      <c r="JG808" s="21"/>
      <c r="JH808" s="21"/>
      <c r="JI808" s="21"/>
      <c r="JJ808" s="21"/>
      <c r="JK808" s="21"/>
      <c r="JL808" s="21"/>
      <c r="JM808" s="21"/>
      <c r="JN808" s="21"/>
      <c r="JO808" s="21"/>
      <c r="JP808" s="21"/>
      <c r="JQ808" s="21"/>
      <c r="JR808" s="21"/>
      <c r="JS808" s="21"/>
      <c r="JT808" s="21"/>
      <c r="JU808" s="21"/>
      <c r="JV808" s="21"/>
      <c r="JW808" s="21"/>
      <c r="JX808" s="21"/>
      <c r="JY808" s="21"/>
    </row>
    <row r="809" spans="1:285">
      <c r="A809" s="4329" t="s">
        <v>375</v>
      </c>
      <c r="B809" s="4409">
        <f>C809/D809</f>
        <v>0.16666666666666666</v>
      </c>
      <c r="C809" s="1">
        <v>6</v>
      </c>
      <c r="D809" s="120">
        <v>36</v>
      </c>
      <c r="E809" s="4" t="s">
        <v>77</v>
      </c>
      <c r="F809" s="1" t="s">
        <v>77</v>
      </c>
      <c r="G809" s="1" t="s">
        <v>77</v>
      </c>
      <c r="H809" s="1" t="s">
        <v>77</v>
      </c>
      <c r="I809" s="1" t="s">
        <v>77</v>
      </c>
      <c r="J809" s="1" t="s">
        <v>77</v>
      </c>
      <c r="K809" s="38" t="s">
        <v>77</v>
      </c>
      <c r="L809" s="1" t="s">
        <v>77</v>
      </c>
      <c r="M809" s="1" t="s">
        <v>77</v>
      </c>
      <c r="N809" s="1" t="s">
        <v>53</v>
      </c>
      <c r="O809" s="1" t="s">
        <v>77</v>
      </c>
      <c r="P809" s="1" t="s">
        <v>77</v>
      </c>
      <c r="Q809" s="1" t="s">
        <v>77</v>
      </c>
      <c r="R809" s="1" t="s">
        <v>77</v>
      </c>
      <c r="S809" s="1" t="s">
        <v>77</v>
      </c>
      <c r="T809" s="1" t="s">
        <v>77</v>
      </c>
      <c r="U809" s="1" t="s">
        <v>77</v>
      </c>
      <c r="V809" s="1" t="s">
        <v>77</v>
      </c>
      <c r="W809" s="1" t="s">
        <v>77</v>
      </c>
      <c r="X809" s="1" t="s">
        <v>77</v>
      </c>
      <c r="Y809" s="1" t="s">
        <v>77</v>
      </c>
      <c r="Z809" s="1" t="s">
        <v>77</v>
      </c>
      <c r="AA809" s="1" t="s">
        <v>77</v>
      </c>
      <c r="AB809" s="1" t="s">
        <v>77</v>
      </c>
      <c r="AC809" s="1" t="s">
        <v>53</v>
      </c>
      <c r="AD809" s="1" t="s">
        <v>53</v>
      </c>
      <c r="AE809" s="1" t="s">
        <v>77</v>
      </c>
      <c r="AF809" s="1" t="s">
        <v>77</v>
      </c>
      <c r="AG809" s="1" t="s">
        <v>77</v>
      </c>
      <c r="AH809" s="1" t="s">
        <v>77</v>
      </c>
      <c r="AI809" s="1" t="s">
        <v>77</v>
      </c>
      <c r="AJ809" s="1" t="s">
        <v>77</v>
      </c>
      <c r="AK809" s="1" t="s">
        <v>77</v>
      </c>
      <c r="AL809" s="1" t="s">
        <v>77</v>
      </c>
      <c r="AM809" s="1" t="s">
        <v>77</v>
      </c>
      <c r="AN809" s="1" t="s">
        <v>53</v>
      </c>
      <c r="AO809" s="1" t="s">
        <v>77</v>
      </c>
      <c r="AP809" s="1" t="s">
        <v>77</v>
      </c>
      <c r="AQ809" s="1" t="s">
        <v>77</v>
      </c>
      <c r="AR809" s="120" t="s">
        <v>53</v>
      </c>
      <c r="AS809" s="21"/>
      <c r="AT809" s="21"/>
      <c r="AU809" s="21"/>
      <c r="AV809" s="21"/>
      <c r="AW809" s="21"/>
      <c r="AX809" s="21"/>
      <c r="AY809" s="21"/>
      <c r="AZ809" s="21"/>
      <c r="BA809" s="21"/>
      <c r="BB809" s="21"/>
      <c r="BC809" s="21"/>
      <c r="BD809" s="21"/>
      <c r="BE809" s="21"/>
      <c r="BF809" s="21"/>
      <c r="BG809" s="21"/>
      <c r="BH809" s="21"/>
      <c r="BI809" s="21"/>
      <c r="BJ809" s="21"/>
      <c r="BK809" s="21"/>
      <c r="BL809" s="21"/>
      <c r="BM809" s="21"/>
      <c r="BN809" s="21"/>
      <c r="BO809" s="21"/>
      <c r="BP809" s="21"/>
      <c r="BQ809" s="21"/>
      <c r="BR809" s="21"/>
      <c r="BS809" s="21"/>
      <c r="BT809" s="21"/>
      <c r="BU809" s="21"/>
      <c r="BV809" s="21"/>
      <c r="BW809" s="21"/>
      <c r="BX809" s="21"/>
      <c r="BY809" s="21"/>
      <c r="BZ809" s="21"/>
      <c r="CA809" s="21"/>
      <c r="CB809" s="21"/>
      <c r="CC809" s="21"/>
      <c r="CD809" s="21"/>
      <c r="CE809" s="21"/>
      <c r="CF809" s="21"/>
      <c r="CG809" s="21"/>
      <c r="CH809" s="21"/>
      <c r="CI809" s="21"/>
      <c r="CJ809" s="21"/>
      <c r="CK809" s="21"/>
      <c r="CL809" s="21"/>
      <c r="CM809" s="21"/>
      <c r="CN809" s="21"/>
      <c r="CO809" s="21"/>
      <c r="CP809" s="21"/>
      <c r="CQ809" s="21"/>
      <c r="CR809" s="21"/>
      <c r="CS809" s="21"/>
      <c r="CT809" s="21"/>
      <c r="CU809" s="21"/>
      <c r="CV809" s="21"/>
      <c r="CW809" s="21"/>
      <c r="CX809" s="21"/>
      <c r="CY809" s="21"/>
      <c r="CZ809" s="21"/>
      <c r="DA809" s="21"/>
      <c r="DB809" s="21"/>
      <c r="DC809" s="21"/>
      <c r="DD809" s="21"/>
      <c r="DE809" s="21"/>
      <c r="DF809" s="21"/>
      <c r="DG809" s="21"/>
      <c r="DH809" s="21"/>
      <c r="DI809" s="21"/>
      <c r="DJ809" s="21"/>
      <c r="DK809" s="21"/>
      <c r="DL809" s="21"/>
      <c r="DM809" s="21"/>
      <c r="DN809" s="21"/>
      <c r="DO809" s="21"/>
      <c r="DP809" s="21"/>
      <c r="DQ809" s="21"/>
      <c r="DR809" s="21"/>
      <c r="DS809" s="21"/>
      <c r="DT809" s="21"/>
      <c r="DU809" s="21"/>
      <c r="DV809" s="21"/>
      <c r="DW809" s="21"/>
      <c r="DX809" s="21"/>
      <c r="DY809" s="21"/>
      <c r="DZ809" s="21"/>
      <c r="EA809" s="21"/>
      <c r="EB809" s="21"/>
      <c r="EC809" s="21"/>
      <c r="ED809" s="21"/>
      <c r="EE809" s="21"/>
      <c r="EF809" s="21"/>
      <c r="EG809" s="21"/>
      <c r="EH809" s="21"/>
      <c r="EI809" s="21"/>
      <c r="EJ809" s="21"/>
      <c r="EK809" s="21"/>
      <c r="EL809" s="21"/>
      <c r="EM809" s="21"/>
      <c r="EN809" s="21"/>
      <c r="EO809" s="21"/>
      <c r="EP809" s="21"/>
      <c r="EQ809" s="21"/>
      <c r="ER809" s="21"/>
      <c r="ES809" s="21"/>
      <c r="ET809" s="21"/>
      <c r="EU809" s="21"/>
      <c r="EV809" s="21"/>
      <c r="EW809" s="21"/>
      <c r="EX809" s="21"/>
      <c r="EY809" s="21"/>
      <c r="EZ809" s="21"/>
      <c r="FA809" s="21"/>
      <c r="FB809" s="21"/>
      <c r="FC809" s="21"/>
      <c r="FD809" s="21"/>
      <c r="FE809" s="21"/>
      <c r="FF809" s="21"/>
      <c r="FG809" s="21"/>
      <c r="FH809" s="21"/>
      <c r="FI809" s="21"/>
      <c r="FJ809" s="21"/>
      <c r="FK809" s="21"/>
      <c r="FL809" s="21"/>
      <c r="FM809" s="21"/>
      <c r="FN809" s="21"/>
      <c r="FO809" s="21"/>
      <c r="FP809" s="21"/>
      <c r="FQ809" s="21"/>
      <c r="FR809" s="21"/>
      <c r="FS809" s="21"/>
      <c r="FT809" s="21"/>
      <c r="FU809" s="21"/>
      <c r="FV809" s="21"/>
      <c r="FW809" s="21"/>
      <c r="FX809" s="21"/>
      <c r="FY809" s="21"/>
      <c r="FZ809" s="21"/>
      <c r="GA809" s="21"/>
      <c r="GB809" s="21"/>
      <c r="GC809" s="21"/>
      <c r="GD809" s="21"/>
      <c r="GE809" s="21"/>
      <c r="GF809" s="21"/>
      <c r="GG809" s="21"/>
      <c r="GH809" s="21"/>
      <c r="GI809" s="21"/>
      <c r="GJ809" s="21"/>
      <c r="GK809" s="21"/>
      <c r="GL809" s="21"/>
      <c r="GM809" s="21"/>
      <c r="GN809" s="21"/>
      <c r="GO809" s="21"/>
      <c r="GP809" s="21"/>
      <c r="GQ809" s="21"/>
      <c r="GR809" s="21"/>
      <c r="GS809" s="21"/>
      <c r="GT809" s="21"/>
      <c r="GU809" s="21"/>
      <c r="GV809" s="21"/>
      <c r="GW809" s="21"/>
      <c r="GX809" s="21"/>
      <c r="GY809" s="21"/>
      <c r="GZ809" s="21"/>
      <c r="HA809" s="21"/>
      <c r="HB809" s="21"/>
      <c r="HC809" s="21"/>
      <c r="HD809" s="21"/>
      <c r="HE809" s="21"/>
      <c r="HF809" s="21"/>
      <c r="HG809" s="21"/>
      <c r="HH809" s="21"/>
      <c r="HI809" s="21"/>
      <c r="HJ809" s="21"/>
      <c r="HK809" s="21"/>
      <c r="HL809" s="21"/>
      <c r="HM809" s="21"/>
      <c r="HN809" s="21"/>
      <c r="HO809" s="21"/>
      <c r="HP809" s="21"/>
      <c r="HQ809" s="21"/>
      <c r="HR809" s="21"/>
      <c r="HS809" s="21"/>
      <c r="HT809" s="21"/>
      <c r="HU809" s="21"/>
      <c r="HV809" s="21"/>
      <c r="HW809" s="21"/>
      <c r="HX809" s="21"/>
      <c r="HY809" s="21"/>
      <c r="HZ809" s="21"/>
      <c r="IA809" s="21"/>
      <c r="IB809" s="21"/>
      <c r="IC809" s="21"/>
      <c r="ID809" s="21"/>
      <c r="IE809" s="21"/>
      <c r="IF809" s="21"/>
      <c r="IG809" s="21"/>
      <c r="IH809" s="21"/>
      <c r="II809" s="21"/>
      <c r="IJ809" s="21"/>
      <c r="IK809" s="21"/>
      <c r="IL809" s="21"/>
      <c r="IM809" s="21"/>
      <c r="IN809" s="21"/>
      <c r="IO809" s="21"/>
      <c r="IP809" s="21"/>
      <c r="IQ809" s="21"/>
      <c r="IR809" s="21"/>
      <c r="IS809" s="21"/>
      <c r="IT809" s="21"/>
      <c r="IU809" s="21"/>
      <c r="IV809" s="21"/>
      <c r="IW809" s="21"/>
      <c r="IX809" s="21"/>
      <c r="IY809" s="21"/>
      <c r="IZ809" s="21"/>
      <c r="JA809" s="21"/>
      <c r="JB809" s="21"/>
      <c r="JC809" s="21"/>
      <c r="JD809" s="21"/>
      <c r="JE809" s="21"/>
      <c r="JF809" s="21"/>
      <c r="JG809" s="21"/>
      <c r="JH809" s="21"/>
      <c r="JI809" s="21"/>
      <c r="JJ809" s="21"/>
      <c r="JK809" s="21"/>
      <c r="JL809" s="21"/>
      <c r="JM809" s="21"/>
      <c r="JN809" s="21"/>
      <c r="JO809" s="21"/>
      <c r="JP809" s="21"/>
      <c r="JQ809" s="21"/>
      <c r="JR809" s="21"/>
      <c r="JS809" s="21"/>
      <c r="JT809" s="21"/>
      <c r="JU809" s="21"/>
      <c r="JV809" s="21"/>
      <c r="JW809" s="21"/>
      <c r="JX809" s="21"/>
      <c r="JY809" s="21"/>
    </row>
    <row r="810" spans="1:285">
      <c r="A810" s="4329" t="s">
        <v>376</v>
      </c>
      <c r="B810" s="4409">
        <f>C810/D810</f>
        <v>0.75</v>
      </c>
      <c r="C810" s="1">
        <v>27</v>
      </c>
      <c r="D810" s="120">
        <v>36</v>
      </c>
      <c r="E810" s="4" t="s">
        <v>77</v>
      </c>
      <c r="F810" s="1" t="s">
        <v>53</v>
      </c>
      <c r="G810" s="1" t="s">
        <v>53</v>
      </c>
      <c r="H810" s="1" t="s">
        <v>53</v>
      </c>
      <c r="I810" s="1" t="s">
        <v>53</v>
      </c>
      <c r="J810" s="1" t="s">
        <v>53</v>
      </c>
      <c r="K810" s="38" t="s">
        <v>53</v>
      </c>
      <c r="L810" s="1" t="s">
        <v>77</v>
      </c>
      <c r="M810" s="1" t="s">
        <v>53</v>
      </c>
      <c r="N810" s="1" t="s">
        <v>77</v>
      </c>
      <c r="O810" s="1" t="s">
        <v>77</v>
      </c>
      <c r="P810" s="1" t="s">
        <v>77</v>
      </c>
      <c r="Q810" s="1" t="s">
        <v>53</v>
      </c>
      <c r="R810" s="1" t="s">
        <v>53</v>
      </c>
      <c r="S810" s="1" t="s">
        <v>53</v>
      </c>
      <c r="T810" s="1" t="s">
        <v>53</v>
      </c>
      <c r="U810" s="1" t="s">
        <v>53</v>
      </c>
      <c r="V810" s="1" t="s">
        <v>53</v>
      </c>
      <c r="W810" s="1" t="s">
        <v>53</v>
      </c>
      <c r="X810" s="1" t="s">
        <v>77</v>
      </c>
      <c r="Y810" s="1" t="s">
        <v>53</v>
      </c>
      <c r="Z810" s="1" t="s">
        <v>53</v>
      </c>
      <c r="AA810" s="1" t="s">
        <v>77</v>
      </c>
      <c r="AB810" s="1" t="s">
        <v>77</v>
      </c>
      <c r="AC810" s="1" t="s">
        <v>77</v>
      </c>
      <c r="AD810" s="1" t="s">
        <v>77</v>
      </c>
      <c r="AE810" s="1" t="s">
        <v>53</v>
      </c>
      <c r="AF810" s="1" t="s">
        <v>53</v>
      </c>
      <c r="AG810" s="1" t="s">
        <v>53</v>
      </c>
      <c r="AH810" s="1" t="s">
        <v>53</v>
      </c>
      <c r="AI810" s="1" t="s">
        <v>53</v>
      </c>
      <c r="AJ810" s="1" t="s">
        <v>53</v>
      </c>
      <c r="AK810" s="1" t="s">
        <v>53</v>
      </c>
      <c r="AL810" s="1" t="s">
        <v>77</v>
      </c>
      <c r="AM810" s="1" t="s">
        <v>53</v>
      </c>
      <c r="AN810" s="1" t="s">
        <v>77</v>
      </c>
      <c r="AO810" s="1" t="s">
        <v>53</v>
      </c>
      <c r="AP810" s="1" t="s">
        <v>53</v>
      </c>
      <c r="AQ810" s="1" t="s">
        <v>53</v>
      </c>
      <c r="AR810" s="120" t="s">
        <v>77</v>
      </c>
      <c r="AS810" s="21"/>
      <c r="AT810" s="21"/>
      <c r="AU810" s="21"/>
      <c r="AV810" s="21"/>
      <c r="AW810" s="21"/>
      <c r="AX810" s="21"/>
      <c r="AY810" s="21"/>
      <c r="AZ810" s="21"/>
      <c r="BA810" s="21"/>
      <c r="BB810" s="21"/>
      <c r="BC810" s="21"/>
      <c r="BD810" s="21"/>
      <c r="BE810" s="21"/>
      <c r="BF810" s="21"/>
      <c r="BG810" s="21"/>
      <c r="BH810" s="21"/>
      <c r="BI810" s="21"/>
      <c r="BJ810" s="21"/>
      <c r="BK810" s="21"/>
      <c r="BL810" s="21"/>
      <c r="BM810" s="21"/>
      <c r="BN810" s="21"/>
      <c r="BO810" s="21"/>
      <c r="BP810" s="21"/>
      <c r="BQ810" s="21"/>
      <c r="BR810" s="21"/>
      <c r="BS810" s="21"/>
      <c r="BT810" s="21"/>
      <c r="BU810" s="21"/>
      <c r="BV810" s="21"/>
      <c r="BW810" s="21"/>
      <c r="BX810" s="21"/>
      <c r="BY810" s="21"/>
      <c r="BZ810" s="21"/>
      <c r="CA810" s="21"/>
      <c r="CB810" s="21"/>
      <c r="CC810" s="21"/>
      <c r="CD810" s="21"/>
      <c r="CE810" s="21"/>
      <c r="CF810" s="21"/>
      <c r="CG810" s="21"/>
      <c r="CH810" s="21"/>
      <c r="CI810" s="21"/>
      <c r="CJ810" s="21"/>
      <c r="CK810" s="21"/>
      <c r="CL810" s="21"/>
      <c r="CM810" s="21"/>
      <c r="CN810" s="21"/>
      <c r="CO810" s="21"/>
      <c r="CP810" s="21"/>
      <c r="CQ810" s="21"/>
      <c r="CR810" s="21"/>
      <c r="CS810" s="21"/>
      <c r="CT810" s="21"/>
      <c r="CU810" s="21"/>
      <c r="CV810" s="21"/>
      <c r="CW810" s="21"/>
      <c r="CX810" s="21"/>
      <c r="CY810" s="21"/>
      <c r="CZ810" s="21"/>
      <c r="DA810" s="21"/>
      <c r="DB810" s="21"/>
      <c r="DC810" s="21"/>
      <c r="DD810" s="21"/>
      <c r="DE810" s="21"/>
      <c r="DF810" s="21"/>
      <c r="DG810" s="21"/>
      <c r="DH810" s="21"/>
      <c r="DI810" s="21"/>
      <c r="DJ810" s="21"/>
      <c r="DK810" s="21"/>
      <c r="DL810" s="21"/>
      <c r="DM810" s="21"/>
      <c r="DN810" s="21"/>
      <c r="DO810" s="21"/>
      <c r="DP810" s="21"/>
      <c r="DQ810" s="21"/>
      <c r="DR810" s="21"/>
      <c r="DS810" s="21"/>
      <c r="DT810" s="21"/>
      <c r="DU810" s="21"/>
      <c r="DV810" s="21"/>
      <c r="DW810" s="21"/>
      <c r="DX810" s="21"/>
      <c r="DY810" s="21"/>
      <c r="DZ810" s="21"/>
      <c r="EA810" s="21"/>
      <c r="EB810" s="21"/>
      <c r="EC810" s="21"/>
      <c r="ED810" s="21"/>
      <c r="EE810" s="21"/>
      <c r="EF810" s="21"/>
      <c r="EG810" s="21"/>
      <c r="EH810" s="21"/>
      <c r="EI810" s="21"/>
      <c r="EJ810" s="21"/>
      <c r="EK810" s="21"/>
      <c r="EL810" s="21"/>
      <c r="EM810" s="21"/>
      <c r="EN810" s="21"/>
      <c r="EO810" s="21"/>
      <c r="EP810" s="21"/>
      <c r="EQ810" s="21"/>
      <c r="ER810" s="21"/>
      <c r="ES810" s="21"/>
      <c r="ET810" s="21"/>
      <c r="EU810" s="21"/>
      <c r="EV810" s="21"/>
      <c r="EW810" s="21"/>
      <c r="EX810" s="21"/>
      <c r="EY810" s="21"/>
      <c r="EZ810" s="21"/>
      <c r="FA810" s="21"/>
      <c r="FB810" s="21"/>
      <c r="FC810" s="21"/>
      <c r="FD810" s="21"/>
      <c r="FE810" s="21"/>
      <c r="FF810" s="21"/>
      <c r="FG810" s="21"/>
      <c r="FH810" s="21"/>
      <c r="FI810" s="21"/>
      <c r="FJ810" s="21"/>
      <c r="FK810" s="21"/>
      <c r="FL810" s="21"/>
      <c r="FM810" s="21"/>
      <c r="FN810" s="21"/>
      <c r="FO810" s="21"/>
      <c r="FP810" s="21"/>
      <c r="FQ810" s="21"/>
      <c r="FR810" s="21"/>
      <c r="FS810" s="21"/>
      <c r="FT810" s="21"/>
      <c r="FU810" s="21"/>
      <c r="FV810" s="21"/>
      <c r="FW810" s="21"/>
      <c r="FX810" s="21"/>
      <c r="FY810" s="21"/>
      <c r="FZ810" s="21"/>
      <c r="GA810" s="21"/>
      <c r="GB810" s="21"/>
      <c r="GC810" s="21"/>
      <c r="GD810" s="21"/>
      <c r="GE810" s="21"/>
      <c r="GF810" s="21"/>
      <c r="GG810" s="21"/>
      <c r="GH810" s="21"/>
      <c r="GI810" s="21"/>
      <c r="GJ810" s="21"/>
      <c r="GK810" s="21"/>
      <c r="GL810" s="21"/>
      <c r="GM810" s="21"/>
      <c r="GN810" s="21"/>
      <c r="GO810" s="21"/>
      <c r="GP810" s="21"/>
      <c r="GQ810" s="21"/>
      <c r="GR810" s="21"/>
      <c r="GS810" s="21"/>
      <c r="GT810" s="21"/>
      <c r="GU810" s="21"/>
      <c r="GV810" s="21"/>
      <c r="GW810" s="21"/>
      <c r="GX810" s="21"/>
      <c r="GY810" s="21"/>
      <c r="GZ810" s="21"/>
      <c r="HA810" s="21"/>
      <c r="HB810" s="21"/>
      <c r="HC810" s="21"/>
      <c r="HD810" s="21"/>
      <c r="HE810" s="21"/>
      <c r="HF810" s="21"/>
      <c r="HG810" s="21"/>
      <c r="HH810" s="21"/>
      <c r="HI810" s="21"/>
      <c r="HJ810" s="21"/>
      <c r="HK810" s="21"/>
      <c r="HL810" s="21"/>
      <c r="HM810" s="21"/>
      <c r="HN810" s="21"/>
      <c r="HO810" s="21"/>
      <c r="HP810" s="21"/>
      <c r="HQ810" s="21"/>
      <c r="HR810" s="21"/>
      <c r="HS810" s="21"/>
      <c r="HT810" s="21"/>
      <c r="HU810" s="21"/>
      <c r="HV810" s="21"/>
      <c r="HW810" s="21"/>
      <c r="HX810" s="21"/>
      <c r="HY810" s="21"/>
      <c r="HZ810" s="21"/>
      <c r="IA810" s="21"/>
      <c r="IB810" s="21"/>
      <c r="IC810" s="21"/>
      <c r="ID810" s="21"/>
      <c r="IE810" s="21"/>
      <c r="IF810" s="21"/>
      <c r="IG810" s="21"/>
      <c r="IH810" s="21"/>
      <c r="II810" s="21"/>
      <c r="IJ810" s="21"/>
      <c r="IK810" s="21"/>
      <c r="IL810" s="21"/>
      <c r="IM810" s="21"/>
      <c r="IN810" s="21"/>
      <c r="IO810" s="21"/>
      <c r="IP810" s="21"/>
      <c r="IQ810" s="21"/>
      <c r="IR810" s="21"/>
      <c r="IS810" s="21"/>
      <c r="IT810" s="21"/>
      <c r="IU810" s="21"/>
      <c r="IV810" s="21"/>
      <c r="IW810" s="21"/>
      <c r="IX810" s="21"/>
      <c r="IY810" s="21"/>
      <c r="IZ810" s="21"/>
      <c r="JA810" s="21"/>
      <c r="JB810" s="21"/>
      <c r="JC810" s="21"/>
      <c r="JD810" s="21"/>
      <c r="JE810" s="21"/>
      <c r="JF810" s="21"/>
      <c r="JG810" s="21"/>
      <c r="JH810" s="21"/>
      <c r="JI810" s="21"/>
      <c r="JJ810" s="21"/>
      <c r="JK810" s="21"/>
      <c r="JL810" s="21"/>
      <c r="JM810" s="21"/>
      <c r="JN810" s="21"/>
      <c r="JO810" s="21"/>
      <c r="JP810" s="21"/>
      <c r="JQ810" s="21"/>
      <c r="JR810" s="21"/>
      <c r="JS810" s="21"/>
      <c r="JT810" s="21"/>
      <c r="JU810" s="21"/>
      <c r="JV810" s="21"/>
      <c r="JW810" s="21"/>
      <c r="JX810" s="21"/>
      <c r="JY810" s="21"/>
    </row>
    <row r="811" spans="1:285" ht="31.5" customHeight="1">
      <c r="A811" s="4364" t="s">
        <v>377</v>
      </c>
      <c r="B811" s="4410"/>
      <c r="C811" s="1389"/>
      <c r="D811" s="137"/>
      <c r="E811" s="61"/>
      <c r="F811" s="61"/>
      <c r="G811" s="61"/>
      <c r="H811" s="61"/>
      <c r="I811" s="61"/>
      <c r="J811" s="61"/>
      <c r="K811" s="61"/>
      <c r="L811" s="61"/>
      <c r="M811" s="61"/>
      <c r="N811" s="61"/>
      <c r="O811" s="61"/>
      <c r="P811" s="61"/>
      <c r="Q811" s="61"/>
      <c r="R811" s="61"/>
      <c r="S811" s="61"/>
      <c r="T811" s="61"/>
      <c r="U811" s="61"/>
      <c r="V811" s="61"/>
      <c r="W811" s="61"/>
      <c r="X811" s="61"/>
      <c r="Y811" s="61"/>
      <c r="Z811" s="61"/>
      <c r="AA811" s="61"/>
      <c r="AB811" s="61"/>
      <c r="AC811" s="61"/>
      <c r="AD811" s="61"/>
      <c r="AE811" s="61"/>
      <c r="AF811" s="61"/>
      <c r="AG811" s="61"/>
      <c r="AH811" s="61"/>
      <c r="AI811" s="61"/>
      <c r="AJ811" s="61"/>
      <c r="AK811" s="61"/>
      <c r="AL811" s="61"/>
      <c r="AM811" s="61"/>
      <c r="AN811" s="61"/>
      <c r="AO811" s="61"/>
      <c r="AP811" s="61"/>
      <c r="AQ811" s="61"/>
      <c r="AR811" s="130"/>
      <c r="AS811" s="21"/>
      <c r="AT811" s="21"/>
      <c r="AU811" s="21"/>
      <c r="AV811" s="21"/>
      <c r="AW811" s="21"/>
      <c r="AX811" s="21"/>
      <c r="AY811" s="21"/>
      <c r="AZ811" s="21"/>
      <c r="BA811" s="21"/>
      <c r="BB811" s="21"/>
      <c r="BC811" s="21"/>
      <c r="BD811" s="21"/>
      <c r="BE811" s="21"/>
      <c r="BF811" s="21"/>
      <c r="BG811" s="21"/>
      <c r="BH811" s="21"/>
      <c r="BI811" s="21"/>
      <c r="BJ811" s="21"/>
      <c r="BK811" s="21"/>
      <c r="BL811" s="21"/>
      <c r="BM811" s="21"/>
      <c r="BN811" s="21"/>
      <c r="BO811" s="21"/>
      <c r="BP811" s="21"/>
      <c r="BQ811" s="21"/>
      <c r="BR811" s="21"/>
      <c r="BS811" s="21"/>
      <c r="BT811" s="21"/>
      <c r="BU811" s="21"/>
      <c r="BV811" s="21"/>
      <c r="BW811" s="21"/>
      <c r="BX811" s="21"/>
      <c r="BY811" s="21"/>
      <c r="BZ811" s="21"/>
      <c r="CA811" s="21"/>
      <c r="CB811" s="21"/>
      <c r="CC811" s="21"/>
      <c r="CD811" s="21"/>
      <c r="CE811" s="21"/>
      <c r="CF811" s="21"/>
      <c r="CG811" s="21"/>
      <c r="CH811" s="21"/>
      <c r="CI811" s="21"/>
      <c r="CJ811" s="21"/>
      <c r="CK811" s="21"/>
      <c r="CL811" s="21"/>
      <c r="CM811" s="21"/>
      <c r="CN811" s="21"/>
      <c r="CO811" s="21"/>
      <c r="CP811" s="21"/>
      <c r="CQ811" s="21"/>
      <c r="CR811" s="21"/>
      <c r="CS811" s="21"/>
      <c r="CT811" s="21"/>
      <c r="CU811" s="21"/>
      <c r="CV811" s="21"/>
      <c r="CW811" s="21"/>
      <c r="CX811" s="21"/>
      <c r="CY811" s="21"/>
      <c r="CZ811" s="21"/>
      <c r="DA811" s="21"/>
      <c r="DB811" s="21"/>
      <c r="DC811" s="21"/>
      <c r="DD811" s="21"/>
      <c r="DE811" s="21"/>
      <c r="DF811" s="21"/>
      <c r="DG811" s="21"/>
      <c r="DH811" s="21"/>
      <c r="DI811" s="21"/>
      <c r="DJ811" s="21"/>
      <c r="DK811" s="21"/>
      <c r="DL811" s="21"/>
      <c r="DM811" s="21"/>
      <c r="DN811" s="21"/>
      <c r="DO811" s="21"/>
      <c r="DP811" s="21"/>
      <c r="DQ811" s="21"/>
      <c r="DR811" s="21"/>
      <c r="DS811" s="21"/>
      <c r="DT811" s="21"/>
      <c r="DU811" s="21"/>
      <c r="DV811" s="21"/>
      <c r="DW811" s="21"/>
      <c r="DX811" s="21"/>
      <c r="DY811" s="21"/>
      <c r="DZ811" s="21"/>
      <c r="EA811" s="21"/>
      <c r="EB811" s="21"/>
      <c r="EC811" s="21"/>
      <c r="ED811" s="21"/>
      <c r="EE811" s="21"/>
      <c r="EF811" s="21"/>
      <c r="EG811" s="21"/>
      <c r="EH811" s="21"/>
      <c r="EI811" s="21"/>
      <c r="EJ811" s="21"/>
      <c r="EK811" s="21"/>
      <c r="EL811" s="21"/>
      <c r="EM811" s="21"/>
      <c r="EN811" s="21"/>
      <c r="EO811" s="21"/>
      <c r="EP811" s="21"/>
      <c r="EQ811" s="21"/>
      <c r="ER811" s="21"/>
      <c r="ES811" s="21"/>
      <c r="ET811" s="21"/>
      <c r="EU811" s="21"/>
      <c r="EV811" s="21"/>
      <c r="EW811" s="21"/>
      <c r="EX811" s="21"/>
      <c r="EY811" s="21"/>
      <c r="EZ811" s="21"/>
      <c r="FA811" s="21"/>
      <c r="FB811" s="21"/>
      <c r="FC811" s="21"/>
      <c r="FD811" s="21"/>
      <c r="FE811" s="21"/>
      <c r="FF811" s="21"/>
      <c r="FG811" s="21"/>
      <c r="FH811" s="21"/>
      <c r="FI811" s="21"/>
      <c r="FJ811" s="21"/>
      <c r="FK811" s="21"/>
      <c r="FL811" s="21"/>
      <c r="FM811" s="21"/>
      <c r="FN811" s="21"/>
      <c r="FO811" s="21"/>
      <c r="FP811" s="21"/>
      <c r="FQ811" s="21"/>
      <c r="FR811" s="21"/>
      <c r="FS811" s="21"/>
      <c r="FT811" s="21"/>
      <c r="FU811" s="21"/>
      <c r="FV811" s="21"/>
      <c r="FW811" s="21"/>
      <c r="FX811" s="21"/>
      <c r="FY811" s="21"/>
      <c r="FZ811" s="21"/>
      <c r="GA811" s="21"/>
      <c r="GB811" s="21"/>
      <c r="GC811" s="21"/>
      <c r="GD811" s="21"/>
      <c r="GE811" s="21"/>
      <c r="GF811" s="21"/>
      <c r="GG811" s="21"/>
      <c r="GH811" s="21"/>
      <c r="GI811" s="21"/>
      <c r="GJ811" s="21"/>
      <c r="GK811" s="21"/>
      <c r="GL811" s="21"/>
      <c r="GM811" s="21"/>
      <c r="GN811" s="21"/>
      <c r="GO811" s="21"/>
      <c r="GP811" s="21"/>
      <c r="GQ811" s="21"/>
      <c r="GR811" s="21"/>
      <c r="GS811" s="21"/>
      <c r="GT811" s="21"/>
      <c r="GU811" s="21"/>
      <c r="GV811" s="21"/>
      <c r="GW811" s="21"/>
      <c r="GX811" s="21"/>
      <c r="GY811" s="21"/>
      <c r="GZ811" s="21"/>
      <c r="HA811" s="21"/>
      <c r="HB811" s="21"/>
      <c r="HC811" s="21"/>
      <c r="HD811" s="21"/>
      <c r="HE811" s="21"/>
      <c r="HF811" s="21"/>
      <c r="HG811" s="21"/>
      <c r="HH811" s="21"/>
      <c r="HI811" s="21"/>
      <c r="HJ811" s="21"/>
      <c r="HK811" s="21"/>
      <c r="HL811" s="21"/>
      <c r="HM811" s="21"/>
      <c r="HN811" s="21"/>
      <c r="HO811" s="21"/>
      <c r="HP811" s="21"/>
      <c r="HQ811" s="21"/>
      <c r="HR811" s="21"/>
      <c r="HS811" s="21"/>
      <c r="HT811" s="21"/>
      <c r="HU811" s="21"/>
      <c r="HV811" s="21"/>
      <c r="HW811" s="21"/>
      <c r="HX811" s="21"/>
      <c r="HY811" s="21"/>
      <c r="HZ811" s="21"/>
      <c r="IA811" s="21"/>
      <c r="IB811" s="21"/>
      <c r="IC811" s="21"/>
      <c r="ID811" s="21"/>
      <c r="IE811" s="21"/>
      <c r="IF811" s="21"/>
      <c r="IG811" s="21"/>
      <c r="IH811" s="21"/>
      <c r="II811" s="21"/>
      <c r="IJ811" s="21"/>
      <c r="IK811" s="21"/>
      <c r="IL811" s="21"/>
      <c r="IM811" s="21"/>
      <c r="IN811" s="21"/>
      <c r="IO811" s="21"/>
      <c r="IP811" s="21"/>
      <c r="IQ811" s="21"/>
      <c r="IR811" s="21"/>
      <c r="IS811" s="21"/>
      <c r="IT811" s="21"/>
      <c r="IU811" s="21"/>
      <c r="IV811" s="21"/>
      <c r="IW811" s="21"/>
      <c r="IX811" s="21"/>
      <c r="IY811" s="21"/>
      <c r="IZ811" s="21"/>
      <c r="JA811" s="21"/>
      <c r="JB811" s="21"/>
      <c r="JC811" s="21"/>
      <c r="JD811" s="21"/>
      <c r="JE811" s="21"/>
      <c r="JF811" s="21"/>
      <c r="JG811" s="21"/>
      <c r="JH811" s="21"/>
      <c r="JI811" s="21"/>
      <c r="JJ811" s="21"/>
      <c r="JK811" s="21"/>
      <c r="JL811" s="21"/>
      <c r="JM811" s="21"/>
      <c r="JN811" s="21"/>
      <c r="JO811" s="21"/>
      <c r="JP811" s="21"/>
      <c r="JQ811" s="21"/>
      <c r="JR811" s="21"/>
      <c r="JS811" s="21"/>
      <c r="JT811" s="21"/>
      <c r="JU811" s="21"/>
      <c r="JV811" s="21"/>
      <c r="JW811" s="21"/>
      <c r="JX811" s="21"/>
      <c r="JY811" s="21"/>
    </row>
    <row r="812" spans="1:285">
      <c r="A812" s="4329" t="s">
        <v>378</v>
      </c>
      <c r="B812" s="4409">
        <f>C812/D812</f>
        <v>7.6923076923076927E-2</v>
      </c>
      <c r="C812" s="1">
        <v>3</v>
      </c>
      <c r="D812" s="120">
        <v>39</v>
      </c>
      <c r="E812" s="4" t="s">
        <v>77</v>
      </c>
      <c r="F812" s="1" t="s">
        <v>77</v>
      </c>
      <c r="G812" s="1" t="s">
        <v>77</v>
      </c>
      <c r="H812" s="1" t="s">
        <v>77</v>
      </c>
      <c r="I812" s="1" t="s">
        <v>77</v>
      </c>
      <c r="J812" s="1" t="s">
        <v>77</v>
      </c>
      <c r="K812" s="38" t="s">
        <v>77</v>
      </c>
      <c r="L812" s="1" t="s">
        <v>53</v>
      </c>
      <c r="M812" s="1" t="s">
        <v>77</v>
      </c>
      <c r="N812" s="1" t="s">
        <v>53</v>
      </c>
      <c r="O812" s="1" t="s">
        <v>77</v>
      </c>
      <c r="P812" s="1" t="s">
        <v>77</v>
      </c>
      <c r="Q812" s="1" t="s">
        <v>77</v>
      </c>
      <c r="R812" s="1" t="s">
        <v>53</v>
      </c>
      <c r="S812" s="1" t="s">
        <v>77</v>
      </c>
      <c r="T812" s="1" t="s">
        <v>77</v>
      </c>
      <c r="U812" s="1" t="s">
        <v>77</v>
      </c>
      <c r="V812" s="1" t="s">
        <v>77</v>
      </c>
      <c r="W812" s="1" t="s">
        <v>77</v>
      </c>
      <c r="X812" s="1" t="s">
        <v>77</v>
      </c>
      <c r="Y812" s="1" t="s">
        <v>77</v>
      </c>
      <c r="Z812" s="1" t="s">
        <v>77</v>
      </c>
      <c r="AA812" s="1" t="s">
        <v>77</v>
      </c>
      <c r="AB812" s="1" t="s">
        <v>77</v>
      </c>
      <c r="AC812" s="1" t="s">
        <v>77</v>
      </c>
      <c r="AD812" s="1" t="s">
        <v>77</v>
      </c>
      <c r="AE812" s="1" t="s">
        <v>77</v>
      </c>
      <c r="AF812" s="1" t="s">
        <v>77</v>
      </c>
      <c r="AG812" s="1" t="s">
        <v>77</v>
      </c>
      <c r="AH812" s="1" t="s">
        <v>77</v>
      </c>
      <c r="AI812" s="1" t="s">
        <v>77</v>
      </c>
      <c r="AJ812" s="1" t="s">
        <v>77</v>
      </c>
      <c r="AK812" s="1" t="s">
        <v>77</v>
      </c>
      <c r="AL812" s="1" t="s">
        <v>77</v>
      </c>
      <c r="AM812" s="1" t="s">
        <v>77</v>
      </c>
      <c r="AN812" s="1" t="s">
        <v>77</v>
      </c>
      <c r="AO812" s="1" t="s">
        <v>77</v>
      </c>
      <c r="AP812" s="1" t="s">
        <v>77</v>
      </c>
      <c r="AQ812" s="1" t="s">
        <v>77</v>
      </c>
      <c r="AR812" s="120" t="s">
        <v>77</v>
      </c>
      <c r="AS812" s="21"/>
      <c r="AT812" s="21"/>
      <c r="AU812" s="21"/>
      <c r="AV812" s="21"/>
      <c r="AW812" s="21"/>
      <c r="AX812" s="21"/>
      <c r="AY812" s="21"/>
      <c r="AZ812" s="21"/>
      <c r="BA812" s="21"/>
      <c r="BB812" s="21"/>
      <c r="BC812" s="21"/>
      <c r="BD812" s="21"/>
      <c r="BE812" s="21"/>
      <c r="BF812" s="21"/>
      <c r="BG812" s="21"/>
      <c r="BH812" s="21"/>
      <c r="BI812" s="21"/>
      <c r="BJ812" s="21"/>
      <c r="BK812" s="21"/>
      <c r="BL812" s="21"/>
      <c r="BM812" s="21"/>
      <c r="BN812" s="21"/>
      <c r="BO812" s="21"/>
      <c r="BP812" s="21"/>
      <c r="BQ812" s="21"/>
      <c r="BR812" s="21"/>
      <c r="BS812" s="21"/>
      <c r="BT812" s="21"/>
      <c r="BU812" s="21"/>
      <c r="BV812" s="21"/>
      <c r="BW812" s="21"/>
      <c r="BX812" s="21"/>
      <c r="BY812" s="21"/>
      <c r="BZ812" s="21"/>
      <c r="CA812" s="21"/>
      <c r="CB812" s="21"/>
      <c r="CC812" s="21"/>
      <c r="CD812" s="21"/>
      <c r="CE812" s="21"/>
      <c r="CF812" s="21"/>
      <c r="CG812" s="21"/>
      <c r="CH812" s="21"/>
      <c r="CI812" s="21"/>
      <c r="CJ812" s="21"/>
      <c r="CK812" s="21"/>
      <c r="CL812" s="21"/>
      <c r="CM812" s="21"/>
      <c r="CN812" s="21"/>
      <c r="CO812" s="21"/>
      <c r="CP812" s="21"/>
      <c r="CQ812" s="21"/>
      <c r="CR812" s="21"/>
      <c r="CS812" s="21"/>
      <c r="CT812" s="21"/>
      <c r="CU812" s="21"/>
      <c r="CV812" s="21"/>
      <c r="CW812" s="21"/>
      <c r="CX812" s="21"/>
      <c r="CY812" s="21"/>
      <c r="CZ812" s="21"/>
      <c r="DA812" s="21"/>
      <c r="DB812" s="21"/>
      <c r="DC812" s="21"/>
      <c r="DD812" s="21"/>
      <c r="DE812" s="21"/>
      <c r="DF812" s="21"/>
      <c r="DG812" s="21"/>
      <c r="DH812" s="21"/>
      <c r="DI812" s="21"/>
      <c r="DJ812" s="21"/>
      <c r="DK812" s="21"/>
      <c r="DL812" s="21"/>
      <c r="DM812" s="21"/>
      <c r="DN812" s="21"/>
      <c r="DO812" s="21"/>
      <c r="DP812" s="21"/>
      <c r="DQ812" s="21"/>
      <c r="DR812" s="21"/>
      <c r="DS812" s="21"/>
      <c r="DT812" s="21"/>
      <c r="DU812" s="21"/>
      <c r="DV812" s="21"/>
      <c r="DW812" s="21"/>
      <c r="DX812" s="21"/>
      <c r="DY812" s="21"/>
      <c r="DZ812" s="21"/>
      <c r="EA812" s="21"/>
      <c r="EB812" s="21"/>
      <c r="EC812" s="21"/>
      <c r="ED812" s="21"/>
      <c r="EE812" s="21"/>
      <c r="EF812" s="21"/>
      <c r="EG812" s="21"/>
      <c r="EH812" s="21"/>
      <c r="EI812" s="21"/>
      <c r="EJ812" s="21"/>
      <c r="EK812" s="21"/>
      <c r="EL812" s="21"/>
      <c r="EM812" s="21"/>
      <c r="EN812" s="21"/>
      <c r="EO812" s="21"/>
      <c r="EP812" s="21"/>
      <c r="EQ812" s="21"/>
      <c r="ER812" s="21"/>
      <c r="ES812" s="21"/>
      <c r="ET812" s="21"/>
      <c r="EU812" s="21"/>
      <c r="EV812" s="21"/>
      <c r="EW812" s="21"/>
      <c r="EX812" s="21"/>
      <c r="EY812" s="21"/>
      <c r="EZ812" s="21"/>
      <c r="FA812" s="21"/>
      <c r="FB812" s="21"/>
      <c r="FC812" s="21"/>
      <c r="FD812" s="21"/>
      <c r="FE812" s="21"/>
      <c r="FF812" s="21"/>
      <c r="FG812" s="21"/>
      <c r="FH812" s="21"/>
      <c r="FI812" s="21"/>
      <c r="FJ812" s="21"/>
      <c r="FK812" s="21"/>
      <c r="FL812" s="21"/>
      <c r="FM812" s="21"/>
      <c r="FN812" s="21"/>
      <c r="FO812" s="21"/>
      <c r="FP812" s="21"/>
      <c r="FQ812" s="21"/>
      <c r="FR812" s="21"/>
      <c r="FS812" s="21"/>
      <c r="FT812" s="21"/>
      <c r="FU812" s="21"/>
      <c r="FV812" s="21"/>
      <c r="FW812" s="21"/>
      <c r="FX812" s="21"/>
      <c r="FY812" s="21"/>
      <c r="FZ812" s="21"/>
      <c r="GA812" s="21"/>
      <c r="GB812" s="21"/>
      <c r="GC812" s="21"/>
      <c r="GD812" s="21"/>
      <c r="GE812" s="21"/>
      <c r="GF812" s="21"/>
      <c r="GG812" s="21"/>
      <c r="GH812" s="21"/>
      <c r="GI812" s="21"/>
      <c r="GJ812" s="21"/>
      <c r="GK812" s="21"/>
      <c r="GL812" s="21"/>
      <c r="GM812" s="21"/>
      <c r="GN812" s="21"/>
      <c r="GO812" s="21"/>
      <c r="GP812" s="21"/>
      <c r="GQ812" s="21"/>
      <c r="GR812" s="21"/>
      <c r="GS812" s="21"/>
      <c r="GT812" s="21"/>
      <c r="GU812" s="21"/>
      <c r="GV812" s="21"/>
      <c r="GW812" s="21"/>
      <c r="GX812" s="21"/>
      <c r="GY812" s="21"/>
      <c r="GZ812" s="21"/>
      <c r="HA812" s="21"/>
      <c r="HB812" s="21"/>
      <c r="HC812" s="21"/>
      <c r="HD812" s="21"/>
      <c r="HE812" s="21"/>
      <c r="HF812" s="21"/>
      <c r="HG812" s="21"/>
      <c r="HH812" s="21"/>
      <c r="HI812" s="21"/>
      <c r="HJ812" s="21"/>
      <c r="HK812" s="21"/>
      <c r="HL812" s="21"/>
      <c r="HM812" s="21"/>
      <c r="HN812" s="21"/>
      <c r="HO812" s="21"/>
      <c r="HP812" s="21"/>
      <c r="HQ812" s="21"/>
      <c r="HR812" s="21"/>
      <c r="HS812" s="21"/>
      <c r="HT812" s="21"/>
      <c r="HU812" s="21"/>
      <c r="HV812" s="21"/>
      <c r="HW812" s="21"/>
      <c r="HX812" s="21"/>
      <c r="HY812" s="21"/>
      <c r="HZ812" s="21"/>
      <c r="IA812" s="21"/>
      <c r="IB812" s="21"/>
      <c r="IC812" s="21"/>
      <c r="ID812" s="21"/>
      <c r="IE812" s="21"/>
      <c r="IF812" s="21"/>
      <c r="IG812" s="21"/>
      <c r="IH812" s="21"/>
      <c r="II812" s="21"/>
      <c r="IJ812" s="21"/>
      <c r="IK812" s="21"/>
      <c r="IL812" s="21"/>
      <c r="IM812" s="21"/>
      <c r="IN812" s="21"/>
      <c r="IO812" s="21"/>
      <c r="IP812" s="21"/>
      <c r="IQ812" s="21"/>
      <c r="IR812" s="21"/>
      <c r="IS812" s="21"/>
      <c r="IT812" s="21"/>
      <c r="IU812" s="21"/>
      <c r="IV812" s="21"/>
      <c r="IW812" s="21"/>
      <c r="IX812" s="21"/>
      <c r="IY812" s="21"/>
      <c r="IZ812" s="21"/>
      <c r="JA812" s="21"/>
      <c r="JB812" s="21"/>
      <c r="JC812" s="21"/>
      <c r="JD812" s="21"/>
      <c r="JE812" s="21"/>
      <c r="JF812" s="21"/>
      <c r="JG812" s="21"/>
      <c r="JH812" s="21"/>
      <c r="JI812" s="21"/>
      <c r="JJ812" s="21"/>
      <c r="JK812" s="21"/>
      <c r="JL812" s="21"/>
      <c r="JM812" s="21"/>
      <c r="JN812" s="21"/>
      <c r="JO812" s="21"/>
      <c r="JP812" s="21"/>
      <c r="JQ812" s="21"/>
      <c r="JR812" s="21"/>
      <c r="JS812" s="21"/>
      <c r="JT812" s="21"/>
      <c r="JU812" s="21"/>
      <c r="JV812" s="21"/>
      <c r="JW812" s="21"/>
      <c r="JX812" s="21"/>
      <c r="JY812" s="21"/>
    </row>
    <row r="813" spans="1:285">
      <c r="A813" s="4329" t="s">
        <v>379</v>
      </c>
      <c r="B813" s="4409">
        <f>C813/D813</f>
        <v>0.12820512820512819</v>
      </c>
      <c r="C813" s="1">
        <v>5</v>
      </c>
      <c r="D813" s="120">
        <v>39</v>
      </c>
      <c r="E813" s="4" t="s">
        <v>77</v>
      </c>
      <c r="F813" s="1" t="s">
        <v>77</v>
      </c>
      <c r="G813" s="1" t="s">
        <v>77</v>
      </c>
      <c r="H813" s="1" t="s">
        <v>77</v>
      </c>
      <c r="I813" s="1" t="s">
        <v>77</v>
      </c>
      <c r="J813" s="1" t="s">
        <v>77</v>
      </c>
      <c r="K813" s="38" t="s">
        <v>77</v>
      </c>
      <c r="L813" s="1394" t="s">
        <v>77</v>
      </c>
      <c r="M813" s="1" t="s">
        <v>77</v>
      </c>
      <c r="N813" s="1" t="s">
        <v>77</v>
      </c>
      <c r="O813" s="1" t="s">
        <v>77</v>
      </c>
      <c r="P813" s="1" t="s">
        <v>77</v>
      </c>
      <c r="Q813" s="1" t="s">
        <v>77</v>
      </c>
      <c r="R813" s="1" t="s">
        <v>77</v>
      </c>
      <c r="S813" s="1" t="s">
        <v>77</v>
      </c>
      <c r="T813" s="1" t="s">
        <v>77</v>
      </c>
      <c r="U813" s="1" t="s">
        <v>77</v>
      </c>
      <c r="V813" s="1" t="s">
        <v>77</v>
      </c>
      <c r="W813" s="1" t="s">
        <v>77</v>
      </c>
      <c r="X813" s="1" t="s">
        <v>77</v>
      </c>
      <c r="Y813" s="1" t="s">
        <v>77</v>
      </c>
      <c r="Z813" s="1" t="s">
        <v>77</v>
      </c>
      <c r="AA813" s="1" t="s">
        <v>77</v>
      </c>
      <c r="AB813" s="1" t="s">
        <v>77</v>
      </c>
      <c r="AC813" s="1" t="s">
        <v>77</v>
      </c>
      <c r="AD813" s="1" t="s">
        <v>53</v>
      </c>
      <c r="AE813" s="1" t="s">
        <v>77</v>
      </c>
      <c r="AF813" s="1" t="s">
        <v>77</v>
      </c>
      <c r="AG813" s="1" t="s">
        <v>53</v>
      </c>
      <c r="AH813" s="1" t="s">
        <v>77</v>
      </c>
      <c r="AI813" s="1" t="s">
        <v>77</v>
      </c>
      <c r="AJ813" s="39" t="s">
        <v>77</v>
      </c>
      <c r="AK813" s="1" t="s">
        <v>77</v>
      </c>
      <c r="AL813" s="1" t="s">
        <v>77</v>
      </c>
      <c r="AM813" s="1" t="s">
        <v>77</v>
      </c>
      <c r="AN813" s="1" t="s">
        <v>53</v>
      </c>
      <c r="AO813" s="1" t="s">
        <v>77</v>
      </c>
      <c r="AP813" s="1" t="s">
        <v>77</v>
      </c>
      <c r="AQ813" s="1" t="s">
        <v>77</v>
      </c>
      <c r="AR813" s="120" t="s">
        <v>53</v>
      </c>
      <c r="AS813" s="21"/>
      <c r="AT813" s="21"/>
      <c r="AU813" s="21"/>
      <c r="AV813" s="21"/>
      <c r="AW813" s="21"/>
      <c r="AX813" s="21"/>
      <c r="AY813" s="21"/>
      <c r="AZ813" s="21"/>
      <c r="BA813" s="21"/>
      <c r="BB813" s="21"/>
      <c r="BC813" s="21"/>
      <c r="BD813" s="21"/>
      <c r="BE813" s="21"/>
      <c r="BF813" s="21"/>
      <c r="BG813" s="21"/>
      <c r="BH813" s="21"/>
      <c r="BI813" s="21"/>
      <c r="BJ813" s="21"/>
      <c r="BK813" s="21"/>
      <c r="BL813" s="21"/>
      <c r="BM813" s="21"/>
      <c r="BN813" s="21"/>
      <c r="BO813" s="21"/>
      <c r="BP813" s="21"/>
      <c r="BQ813" s="21"/>
      <c r="BR813" s="21"/>
      <c r="BS813" s="21"/>
      <c r="BT813" s="21"/>
      <c r="BU813" s="21"/>
      <c r="BV813" s="21"/>
      <c r="BW813" s="21"/>
      <c r="BX813" s="21"/>
      <c r="BY813" s="21"/>
      <c r="BZ813" s="21"/>
      <c r="CA813" s="21"/>
      <c r="CB813" s="21"/>
      <c r="CC813" s="21"/>
      <c r="CD813" s="21"/>
      <c r="CE813" s="21"/>
      <c r="CF813" s="21"/>
      <c r="CG813" s="21"/>
      <c r="CH813" s="21"/>
      <c r="CI813" s="21"/>
      <c r="CJ813" s="21"/>
      <c r="CK813" s="21"/>
      <c r="CL813" s="21"/>
      <c r="CM813" s="21"/>
      <c r="CN813" s="21"/>
      <c r="CO813" s="21"/>
      <c r="CP813" s="21"/>
      <c r="CQ813" s="21"/>
      <c r="CR813" s="21"/>
      <c r="CS813" s="21"/>
      <c r="CT813" s="21"/>
      <c r="CU813" s="21"/>
      <c r="CV813" s="21"/>
      <c r="CW813" s="21"/>
      <c r="CX813" s="21"/>
      <c r="CY813" s="21"/>
      <c r="CZ813" s="21"/>
      <c r="DA813" s="21"/>
      <c r="DB813" s="21"/>
      <c r="DC813" s="21"/>
      <c r="DD813" s="21"/>
      <c r="DE813" s="21"/>
      <c r="DF813" s="21"/>
      <c r="DG813" s="21"/>
      <c r="DH813" s="21"/>
      <c r="DI813" s="21"/>
      <c r="DJ813" s="21"/>
      <c r="DK813" s="21"/>
      <c r="DL813" s="21"/>
      <c r="DM813" s="21"/>
      <c r="DN813" s="21"/>
      <c r="DO813" s="21"/>
      <c r="DP813" s="21"/>
      <c r="DQ813" s="21"/>
      <c r="DR813" s="21"/>
      <c r="DS813" s="21"/>
      <c r="DT813" s="21"/>
      <c r="DU813" s="21"/>
      <c r="DV813" s="21"/>
      <c r="DW813" s="21"/>
      <c r="DX813" s="21"/>
      <c r="DY813" s="21"/>
      <c r="DZ813" s="21"/>
      <c r="EA813" s="21"/>
      <c r="EB813" s="21"/>
      <c r="EC813" s="21"/>
      <c r="ED813" s="21"/>
      <c r="EE813" s="21"/>
      <c r="EF813" s="21"/>
      <c r="EG813" s="21"/>
      <c r="EH813" s="21"/>
      <c r="EI813" s="21"/>
      <c r="EJ813" s="21"/>
      <c r="EK813" s="21"/>
      <c r="EL813" s="21"/>
      <c r="EM813" s="21"/>
      <c r="EN813" s="21"/>
      <c r="EO813" s="21"/>
      <c r="EP813" s="21"/>
      <c r="EQ813" s="21"/>
      <c r="ER813" s="21"/>
      <c r="ES813" s="21"/>
      <c r="ET813" s="21"/>
      <c r="EU813" s="21"/>
      <c r="EV813" s="21"/>
      <c r="EW813" s="21"/>
      <c r="EX813" s="21"/>
      <c r="EY813" s="21"/>
      <c r="EZ813" s="21"/>
      <c r="FA813" s="21"/>
      <c r="FB813" s="21"/>
      <c r="FC813" s="21"/>
      <c r="FD813" s="21"/>
      <c r="FE813" s="21"/>
      <c r="FF813" s="21"/>
      <c r="FG813" s="21"/>
      <c r="FH813" s="21"/>
      <c r="FI813" s="21"/>
      <c r="FJ813" s="21"/>
      <c r="FK813" s="21"/>
      <c r="FL813" s="21"/>
      <c r="FM813" s="21"/>
      <c r="FN813" s="21"/>
      <c r="FO813" s="21"/>
      <c r="FP813" s="21"/>
      <c r="FQ813" s="21"/>
      <c r="FR813" s="21"/>
      <c r="FS813" s="21"/>
      <c r="FT813" s="21"/>
      <c r="FU813" s="21"/>
      <c r="FV813" s="21"/>
      <c r="FW813" s="21"/>
      <c r="FX813" s="21"/>
      <c r="FY813" s="21"/>
      <c r="FZ813" s="21"/>
      <c r="GA813" s="21"/>
      <c r="GB813" s="21"/>
      <c r="GC813" s="21"/>
      <c r="GD813" s="21"/>
      <c r="GE813" s="21"/>
      <c r="GF813" s="21"/>
      <c r="GG813" s="21"/>
      <c r="GH813" s="21"/>
      <c r="GI813" s="21"/>
      <c r="GJ813" s="21"/>
      <c r="GK813" s="21"/>
      <c r="GL813" s="21"/>
      <c r="GM813" s="21"/>
      <c r="GN813" s="21"/>
      <c r="GO813" s="21"/>
      <c r="GP813" s="21"/>
      <c r="GQ813" s="21"/>
      <c r="GR813" s="21"/>
      <c r="GS813" s="21"/>
      <c r="GT813" s="21"/>
      <c r="GU813" s="21"/>
      <c r="GV813" s="21"/>
      <c r="GW813" s="21"/>
      <c r="GX813" s="21"/>
      <c r="GY813" s="21"/>
      <c r="GZ813" s="21"/>
      <c r="HA813" s="21"/>
      <c r="HB813" s="21"/>
      <c r="HC813" s="21"/>
      <c r="HD813" s="21"/>
      <c r="HE813" s="21"/>
      <c r="HF813" s="21"/>
      <c r="HG813" s="21"/>
      <c r="HH813" s="21"/>
      <c r="HI813" s="21"/>
      <c r="HJ813" s="21"/>
      <c r="HK813" s="21"/>
      <c r="HL813" s="21"/>
      <c r="HM813" s="21"/>
      <c r="HN813" s="21"/>
      <c r="HO813" s="21"/>
      <c r="HP813" s="21"/>
      <c r="HQ813" s="21"/>
      <c r="HR813" s="21"/>
      <c r="HS813" s="21"/>
      <c r="HT813" s="21"/>
      <c r="HU813" s="21"/>
      <c r="HV813" s="21"/>
      <c r="HW813" s="21"/>
      <c r="HX813" s="21"/>
      <c r="HY813" s="21"/>
      <c r="HZ813" s="21"/>
      <c r="IA813" s="21"/>
      <c r="IB813" s="21"/>
      <c r="IC813" s="21"/>
      <c r="ID813" s="21"/>
      <c r="IE813" s="21"/>
      <c r="IF813" s="21"/>
      <c r="IG813" s="21"/>
      <c r="IH813" s="21"/>
      <c r="II813" s="21"/>
      <c r="IJ813" s="21"/>
      <c r="IK813" s="21"/>
      <c r="IL813" s="21"/>
      <c r="IM813" s="21"/>
      <c r="IN813" s="21"/>
      <c r="IO813" s="21"/>
      <c r="IP813" s="21"/>
      <c r="IQ813" s="21"/>
      <c r="IR813" s="21"/>
      <c r="IS813" s="21"/>
      <c r="IT813" s="21"/>
      <c r="IU813" s="21"/>
      <c r="IV813" s="21"/>
      <c r="IW813" s="21"/>
      <c r="IX813" s="21"/>
      <c r="IY813" s="21"/>
      <c r="IZ813" s="21"/>
      <c r="JA813" s="21"/>
      <c r="JB813" s="21"/>
      <c r="JC813" s="21"/>
      <c r="JD813" s="21"/>
      <c r="JE813" s="21"/>
      <c r="JF813" s="21"/>
      <c r="JG813" s="21"/>
      <c r="JH813" s="21"/>
      <c r="JI813" s="21"/>
      <c r="JJ813" s="21"/>
      <c r="JK813" s="21"/>
      <c r="JL813" s="21"/>
      <c r="JM813" s="21"/>
      <c r="JN813" s="21"/>
      <c r="JO813" s="21"/>
      <c r="JP813" s="21"/>
      <c r="JQ813" s="21"/>
      <c r="JR813" s="21"/>
      <c r="JS813" s="21"/>
      <c r="JT813" s="21"/>
      <c r="JU813" s="21"/>
      <c r="JV813" s="21"/>
      <c r="JW813" s="21"/>
      <c r="JX813" s="21"/>
      <c r="JY813" s="21"/>
    </row>
    <row r="814" spans="1:285">
      <c r="A814" s="4329" t="s">
        <v>380</v>
      </c>
      <c r="B814" s="4409">
        <f>C814/D814</f>
        <v>0.17948717948717949</v>
      </c>
      <c r="C814" s="1">
        <v>7</v>
      </c>
      <c r="D814" s="120">
        <v>39</v>
      </c>
      <c r="E814" s="4" t="s">
        <v>77</v>
      </c>
      <c r="F814" s="1" t="s">
        <v>77</v>
      </c>
      <c r="G814" s="1" t="s">
        <v>77</v>
      </c>
      <c r="H814" s="1" t="s">
        <v>77</v>
      </c>
      <c r="I814" s="1" t="s">
        <v>77</v>
      </c>
      <c r="J814" s="1" t="s">
        <v>77</v>
      </c>
      <c r="K814" s="38" t="s">
        <v>77</v>
      </c>
      <c r="L814" s="1" t="s">
        <v>77</v>
      </c>
      <c r="M814" s="1" t="s">
        <v>77</v>
      </c>
      <c r="N814" s="1" t="s">
        <v>77</v>
      </c>
      <c r="O814" s="1" t="s">
        <v>53</v>
      </c>
      <c r="P814" s="1" t="s">
        <v>53</v>
      </c>
      <c r="Q814" s="1" t="s">
        <v>77</v>
      </c>
      <c r="R814" s="1" t="s">
        <v>77</v>
      </c>
      <c r="S814" s="1" t="s">
        <v>77</v>
      </c>
      <c r="T814" s="1" t="s">
        <v>77</v>
      </c>
      <c r="U814" s="1" t="s">
        <v>53</v>
      </c>
      <c r="V814" s="1" t="s">
        <v>77</v>
      </c>
      <c r="W814" s="1" t="s">
        <v>77</v>
      </c>
      <c r="X814" s="1" t="s">
        <v>77</v>
      </c>
      <c r="Y814" s="1" t="s">
        <v>77</v>
      </c>
      <c r="Z814" s="1" t="s">
        <v>53</v>
      </c>
      <c r="AA814" s="1" t="s">
        <v>77</v>
      </c>
      <c r="AB814" s="1" t="s">
        <v>53</v>
      </c>
      <c r="AC814" s="1" t="s">
        <v>77</v>
      </c>
      <c r="AD814" s="1" t="s">
        <v>77</v>
      </c>
      <c r="AE814" s="1" t="s">
        <v>77</v>
      </c>
      <c r="AF814" s="1" t="s">
        <v>77</v>
      </c>
      <c r="AG814" s="1" t="s">
        <v>77</v>
      </c>
      <c r="AH814" s="1" t="s">
        <v>53</v>
      </c>
      <c r="AI814" s="1" t="s">
        <v>77</v>
      </c>
      <c r="AJ814" s="1" t="s">
        <v>77</v>
      </c>
      <c r="AK814" s="1" t="s">
        <v>77</v>
      </c>
      <c r="AL814" s="1" t="s">
        <v>77</v>
      </c>
      <c r="AM814" s="1" t="s">
        <v>77</v>
      </c>
      <c r="AN814" s="1" t="s">
        <v>77</v>
      </c>
      <c r="AO814" s="1" t="s">
        <v>53</v>
      </c>
      <c r="AP814" s="1" t="s">
        <v>77</v>
      </c>
      <c r="AQ814" s="1" t="s">
        <v>77</v>
      </c>
      <c r="AR814" s="120" t="s">
        <v>77</v>
      </c>
      <c r="AS814" s="21"/>
      <c r="AT814" s="21"/>
      <c r="AU814" s="21"/>
      <c r="AV814" s="21"/>
      <c r="AW814" s="21"/>
      <c r="AX814" s="21"/>
      <c r="AY814" s="21"/>
      <c r="AZ814" s="21"/>
      <c r="BA814" s="21"/>
      <c r="BB814" s="21"/>
      <c r="BC814" s="21"/>
      <c r="BD814" s="21"/>
      <c r="BE814" s="21"/>
      <c r="BF814" s="21"/>
      <c r="BG814" s="21"/>
      <c r="BH814" s="21"/>
      <c r="BI814" s="21"/>
      <c r="BJ814" s="21"/>
      <c r="BK814" s="21"/>
      <c r="BL814" s="21"/>
      <c r="BM814" s="21"/>
      <c r="BN814" s="21"/>
      <c r="BO814" s="21"/>
      <c r="BP814" s="21"/>
      <c r="BQ814" s="21"/>
      <c r="BR814" s="21"/>
      <c r="BS814" s="21"/>
      <c r="BT814" s="21"/>
      <c r="BU814" s="21"/>
      <c r="BV814" s="21"/>
      <c r="BW814" s="21"/>
      <c r="BX814" s="21"/>
      <c r="BY814" s="21"/>
      <c r="BZ814" s="21"/>
      <c r="CA814" s="21"/>
      <c r="CB814" s="21"/>
      <c r="CC814" s="21"/>
      <c r="CD814" s="21"/>
      <c r="CE814" s="21"/>
      <c r="CF814" s="21"/>
      <c r="CG814" s="21"/>
      <c r="CH814" s="21"/>
      <c r="CI814" s="21"/>
      <c r="CJ814" s="21"/>
      <c r="CK814" s="21"/>
      <c r="CL814" s="21"/>
      <c r="CM814" s="21"/>
      <c r="CN814" s="21"/>
      <c r="CO814" s="21"/>
      <c r="CP814" s="21"/>
      <c r="CQ814" s="21"/>
      <c r="CR814" s="21"/>
      <c r="CS814" s="21"/>
      <c r="CT814" s="21"/>
      <c r="CU814" s="21"/>
      <c r="CV814" s="21"/>
      <c r="CW814" s="21"/>
      <c r="CX814" s="21"/>
      <c r="CY814" s="21"/>
      <c r="CZ814" s="21"/>
      <c r="DA814" s="21"/>
      <c r="DB814" s="21"/>
      <c r="DC814" s="21"/>
      <c r="DD814" s="21"/>
      <c r="DE814" s="21"/>
      <c r="DF814" s="21"/>
      <c r="DG814" s="21"/>
      <c r="DH814" s="21"/>
      <c r="DI814" s="21"/>
      <c r="DJ814" s="21"/>
      <c r="DK814" s="21"/>
      <c r="DL814" s="21"/>
      <c r="DM814" s="21"/>
      <c r="DN814" s="21"/>
      <c r="DO814" s="21"/>
      <c r="DP814" s="21"/>
      <c r="DQ814" s="21"/>
      <c r="DR814" s="21"/>
      <c r="DS814" s="21"/>
      <c r="DT814" s="21"/>
      <c r="DU814" s="21"/>
      <c r="DV814" s="21"/>
      <c r="DW814" s="21"/>
      <c r="DX814" s="21"/>
      <c r="DY814" s="21"/>
      <c r="DZ814" s="21"/>
      <c r="EA814" s="21"/>
      <c r="EB814" s="21"/>
      <c r="EC814" s="21"/>
      <c r="ED814" s="21"/>
      <c r="EE814" s="21"/>
      <c r="EF814" s="21"/>
      <c r="EG814" s="21"/>
      <c r="EH814" s="21"/>
      <c r="EI814" s="21"/>
      <c r="EJ814" s="21"/>
      <c r="EK814" s="21"/>
      <c r="EL814" s="21"/>
      <c r="EM814" s="21"/>
      <c r="EN814" s="21"/>
      <c r="EO814" s="21"/>
      <c r="EP814" s="21"/>
      <c r="EQ814" s="21"/>
      <c r="ER814" s="21"/>
      <c r="ES814" s="21"/>
      <c r="ET814" s="21"/>
      <c r="EU814" s="21"/>
      <c r="EV814" s="21"/>
      <c r="EW814" s="21"/>
      <c r="EX814" s="21"/>
      <c r="EY814" s="21"/>
      <c r="EZ814" s="21"/>
      <c r="FA814" s="21"/>
      <c r="FB814" s="21"/>
      <c r="FC814" s="21"/>
      <c r="FD814" s="21"/>
      <c r="FE814" s="21"/>
      <c r="FF814" s="21"/>
      <c r="FG814" s="21"/>
      <c r="FH814" s="21"/>
      <c r="FI814" s="21"/>
      <c r="FJ814" s="21"/>
      <c r="FK814" s="21"/>
      <c r="FL814" s="21"/>
      <c r="FM814" s="21"/>
      <c r="FN814" s="21"/>
      <c r="FO814" s="21"/>
      <c r="FP814" s="21"/>
      <c r="FQ814" s="21"/>
      <c r="FR814" s="21"/>
      <c r="FS814" s="21"/>
      <c r="FT814" s="21"/>
      <c r="FU814" s="21"/>
      <c r="FV814" s="21"/>
      <c r="FW814" s="21"/>
      <c r="FX814" s="21"/>
      <c r="FY814" s="21"/>
      <c r="FZ814" s="21"/>
      <c r="GA814" s="21"/>
      <c r="GB814" s="21"/>
      <c r="GC814" s="21"/>
      <c r="GD814" s="21"/>
      <c r="GE814" s="21"/>
      <c r="GF814" s="21"/>
      <c r="GG814" s="21"/>
      <c r="GH814" s="21"/>
      <c r="GI814" s="21"/>
      <c r="GJ814" s="21"/>
      <c r="GK814" s="21"/>
      <c r="GL814" s="21"/>
      <c r="GM814" s="21"/>
      <c r="GN814" s="21"/>
      <c r="GO814" s="21"/>
      <c r="GP814" s="21"/>
      <c r="GQ814" s="21"/>
      <c r="GR814" s="21"/>
      <c r="GS814" s="21"/>
      <c r="GT814" s="21"/>
      <c r="GU814" s="21"/>
      <c r="GV814" s="21"/>
      <c r="GW814" s="21"/>
      <c r="GX814" s="21"/>
      <c r="GY814" s="21"/>
      <c r="GZ814" s="21"/>
      <c r="HA814" s="21"/>
      <c r="HB814" s="21"/>
      <c r="HC814" s="21"/>
      <c r="HD814" s="21"/>
      <c r="HE814" s="21"/>
      <c r="HF814" s="21"/>
      <c r="HG814" s="21"/>
      <c r="HH814" s="21"/>
      <c r="HI814" s="21"/>
      <c r="HJ814" s="21"/>
      <c r="HK814" s="21"/>
      <c r="HL814" s="21"/>
      <c r="HM814" s="21"/>
      <c r="HN814" s="21"/>
      <c r="HO814" s="21"/>
      <c r="HP814" s="21"/>
      <c r="HQ814" s="21"/>
      <c r="HR814" s="21"/>
      <c r="HS814" s="21"/>
      <c r="HT814" s="21"/>
      <c r="HU814" s="21"/>
      <c r="HV814" s="21"/>
      <c r="HW814" s="21"/>
      <c r="HX814" s="21"/>
      <c r="HY814" s="21"/>
      <c r="HZ814" s="21"/>
      <c r="IA814" s="21"/>
      <c r="IB814" s="21"/>
      <c r="IC814" s="21"/>
      <c r="ID814" s="21"/>
      <c r="IE814" s="21"/>
      <c r="IF814" s="21"/>
      <c r="IG814" s="21"/>
      <c r="IH814" s="21"/>
      <c r="II814" s="21"/>
      <c r="IJ814" s="21"/>
      <c r="IK814" s="21"/>
      <c r="IL814" s="21"/>
      <c r="IM814" s="21"/>
      <c r="IN814" s="21"/>
      <c r="IO814" s="21"/>
      <c r="IP814" s="21"/>
      <c r="IQ814" s="21"/>
      <c r="IR814" s="21"/>
      <c r="IS814" s="21"/>
      <c r="IT814" s="21"/>
      <c r="IU814" s="21"/>
      <c r="IV814" s="21"/>
      <c r="IW814" s="21"/>
      <c r="IX814" s="21"/>
      <c r="IY814" s="21"/>
      <c r="IZ814" s="21"/>
      <c r="JA814" s="21"/>
      <c r="JB814" s="21"/>
      <c r="JC814" s="21"/>
      <c r="JD814" s="21"/>
      <c r="JE814" s="21"/>
      <c r="JF814" s="21"/>
      <c r="JG814" s="21"/>
      <c r="JH814" s="21"/>
      <c r="JI814" s="21"/>
      <c r="JJ814" s="21"/>
      <c r="JK814" s="21"/>
      <c r="JL814" s="21"/>
      <c r="JM814" s="21"/>
      <c r="JN814" s="21"/>
      <c r="JO814" s="21"/>
      <c r="JP814" s="21"/>
      <c r="JQ814" s="21"/>
      <c r="JR814" s="21"/>
      <c r="JS814" s="21"/>
      <c r="JT814" s="21"/>
      <c r="JU814" s="21"/>
      <c r="JV814" s="21"/>
      <c r="JW814" s="21"/>
      <c r="JX814" s="21"/>
      <c r="JY814" s="21"/>
    </row>
    <row r="815" spans="1:285" ht="15" customHeight="1">
      <c r="A815" s="4325" t="s">
        <v>372</v>
      </c>
      <c r="B815" s="4382">
        <f>C815/D815</f>
        <v>0.61538461538461542</v>
      </c>
      <c r="C815" s="138">
        <v>24</v>
      </c>
      <c r="D815" s="139">
        <v>39</v>
      </c>
      <c r="E815" s="163" t="s">
        <v>53</v>
      </c>
      <c r="F815" s="138" t="s">
        <v>53</v>
      </c>
      <c r="G815" s="138" t="s">
        <v>53</v>
      </c>
      <c r="H815" s="138" t="s">
        <v>53</v>
      </c>
      <c r="I815" s="138" t="s">
        <v>53</v>
      </c>
      <c r="J815" s="138" t="s">
        <v>53</v>
      </c>
      <c r="K815" s="164" t="s">
        <v>53</v>
      </c>
      <c r="L815" s="138" t="s">
        <v>77</v>
      </c>
      <c r="M815" s="138" t="s">
        <v>53</v>
      </c>
      <c r="N815" s="138" t="s">
        <v>77</v>
      </c>
      <c r="O815" s="138" t="s">
        <v>77</v>
      </c>
      <c r="P815" s="138" t="s">
        <v>77</v>
      </c>
      <c r="Q815" s="138" t="s">
        <v>53</v>
      </c>
      <c r="R815" s="138" t="s">
        <v>77</v>
      </c>
      <c r="S815" s="138" t="s">
        <v>77</v>
      </c>
      <c r="T815" s="138" t="s">
        <v>53</v>
      </c>
      <c r="U815" s="138" t="s">
        <v>77</v>
      </c>
      <c r="V815" s="138" t="s">
        <v>53</v>
      </c>
      <c r="W815" s="138" t="s">
        <v>53</v>
      </c>
      <c r="X815" s="138" t="s">
        <v>53</v>
      </c>
      <c r="Y815" s="138" t="s">
        <v>53</v>
      </c>
      <c r="Z815" s="138" t="s">
        <v>77</v>
      </c>
      <c r="AA815" s="138" t="s">
        <v>53</v>
      </c>
      <c r="AB815" s="138" t="s">
        <v>77</v>
      </c>
      <c r="AC815" s="138" t="s">
        <v>77</v>
      </c>
      <c r="AD815" s="138" t="s">
        <v>77</v>
      </c>
      <c r="AE815" s="138" t="s">
        <v>53</v>
      </c>
      <c r="AF815" s="138" t="s">
        <v>53</v>
      </c>
      <c r="AG815" s="138" t="s">
        <v>77</v>
      </c>
      <c r="AH815" s="138" t="s">
        <v>77</v>
      </c>
      <c r="AI815" s="138" t="s">
        <v>53</v>
      </c>
      <c r="AJ815" s="138" t="s">
        <v>53</v>
      </c>
      <c r="AK815" s="138" t="s">
        <v>77</v>
      </c>
      <c r="AL815" s="138" t="s">
        <v>53</v>
      </c>
      <c r="AM815" s="138" t="s">
        <v>53</v>
      </c>
      <c r="AN815" s="138" t="s">
        <v>77</v>
      </c>
      <c r="AO815" s="138" t="s">
        <v>77</v>
      </c>
      <c r="AP815" s="138" t="s">
        <v>53</v>
      </c>
      <c r="AQ815" s="138" t="s">
        <v>53</v>
      </c>
      <c r="AR815" s="139" t="s">
        <v>77</v>
      </c>
      <c r="AS815" s="21"/>
      <c r="AT815" s="21"/>
      <c r="AU815" s="21"/>
      <c r="AV815" s="21"/>
      <c r="AW815" s="21"/>
      <c r="AX815" s="21"/>
      <c r="AY815" s="21"/>
      <c r="AZ815" s="21"/>
      <c r="BA815" s="21"/>
      <c r="BB815" s="21"/>
      <c r="BC815" s="21"/>
      <c r="BD815" s="21"/>
      <c r="BE815" s="21"/>
      <c r="BF815" s="21"/>
      <c r="BG815" s="21"/>
      <c r="BH815" s="21"/>
      <c r="BI815" s="21"/>
      <c r="BJ815" s="21"/>
      <c r="BK815" s="21"/>
      <c r="BL815" s="21"/>
      <c r="BM815" s="21"/>
      <c r="BN815" s="21"/>
      <c r="BO815" s="21"/>
      <c r="BP815" s="21"/>
      <c r="BQ815" s="21"/>
      <c r="BR815" s="21"/>
      <c r="BS815" s="21"/>
      <c r="BT815" s="21"/>
      <c r="BU815" s="21"/>
      <c r="BV815" s="21"/>
      <c r="BW815" s="21"/>
      <c r="BX815" s="21"/>
      <c r="BY815" s="21"/>
      <c r="BZ815" s="21"/>
      <c r="CA815" s="21"/>
      <c r="CB815" s="21"/>
      <c r="CC815" s="21"/>
      <c r="CD815" s="21"/>
      <c r="CE815" s="21"/>
      <c r="CF815" s="21"/>
      <c r="CG815" s="21"/>
      <c r="CH815" s="21"/>
      <c r="CI815" s="21"/>
      <c r="CJ815" s="21"/>
      <c r="CK815" s="21"/>
      <c r="CL815" s="21"/>
      <c r="CM815" s="21"/>
      <c r="CN815" s="21"/>
      <c r="CO815" s="21"/>
      <c r="CP815" s="21"/>
      <c r="CQ815" s="21"/>
      <c r="CR815" s="21"/>
      <c r="CS815" s="21"/>
      <c r="CT815" s="21"/>
      <c r="CU815" s="21"/>
      <c r="CV815" s="21"/>
      <c r="CW815" s="21"/>
      <c r="CX815" s="21"/>
      <c r="CY815" s="21"/>
      <c r="CZ815" s="21"/>
      <c r="DA815" s="21"/>
      <c r="DB815" s="21"/>
      <c r="DC815" s="21"/>
      <c r="DD815" s="21"/>
      <c r="DE815" s="21"/>
      <c r="DF815" s="21"/>
      <c r="DG815" s="21"/>
      <c r="DH815" s="21"/>
      <c r="DI815" s="21"/>
      <c r="DJ815" s="21"/>
      <c r="DK815" s="21"/>
      <c r="DL815" s="21"/>
      <c r="DM815" s="21"/>
      <c r="DN815" s="21"/>
      <c r="DO815" s="21"/>
      <c r="DP815" s="21"/>
      <c r="DQ815" s="21"/>
      <c r="DR815" s="21"/>
      <c r="DS815" s="21"/>
      <c r="DT815" s="21"/>
      <c r="DU815" s="21"/>
      <c r="DV815" s="21"/>
      <c r="DW815" s="21"/>
      <c r="DX815" s="21"/>
      <c r="DY815" s="21"/>
      <c r="DZ815" s="21"/>
      <c r="EA815" s="21"/>
      <c r="EB815" s="21"/>
      <c r="EC815" s="21"/>
      <c r="ED815" s="21"/>
      <c r="EE815" s="21"/>
      <c r="EF815" s="21"/>
      <c r="EG815" s="21"/>
      <c r="EH815" s="21"/>
      <c r="EI815" s="21"/>
      <c r="EJ815" s="21"/>
      <c r="EK815" s="21"/>
      <c r="EL815" s="21"/>
      <c r="EM815" s="21"/>
      <c r="EN815" s="21"/>
      <c r="EO815" s="21"/>
      <c r="EP815" s="21"/>
      <c r="EQ815" s="21"/>
      <c r="ER815" s="21"/>
      <c r="ES815" s="21"/>
      <c r="ET815" s="21"/>
      <c r="EU815" s="21"/>
      <c r="EV815" s="21"/>
      <c r="EW815" s="21"/>
      <c r="EX815" s="21"/>
      <c r="EY815" s="21"/>
      <c r="EZ815" s="21"/>
      <c r="FA815" s="21"/>
      <c r="FB815" s="21"/>
      <c r="FC815" s="21"/>
      <c r="FD815" s="21"/>
      <c r="FE815" s="21"/>
      <c r="FF815" s="21"/>
      <c r="FG815" s="21"/>
      <c r="FH815" s="21"/>
      <c r="FI815" s="21"/>
      <c r="FJ815" s="21"/>
      <c r="FK815" s="21"/>
      <c r="FL815" s="21"/>
      <c r="FM815" s="21"/>
      <c r="FN815" s="21"/>
      <c r="FO815" s="21"/>
      <c r="FP815" s="21"/>
      <c r="FQ815" s="21"/>
      <c r="FR815" s="21"/>
      <c r="FS815" s="21"/>
      <c r="FT815" s="21"/>
      <c r="FU815" s="21"/>
      <c r="FV815" s="21"/>
      <c r="FW815" s="21"/>
      <c r="FX815" s="21"/>
      <c r="FY815" s="21"/>
      <c r="FZ815" s="21"/>
      <c r="GA815" s="21"/>
      <c r="GB815" s="21"/>
      <c r="GC815" s="21"/>
      <c r="GD815" s="21"/>
      <c r="GE815" s="21"/>
      <c r="GF815" s="21"/>
      <c r="GG815" s="21"/>
      <c r="GH815" s="21"/>
      <c r="GI815" s="21"/>
      <c r="GJ815" s="21"/>
      <c r="GK815" s="21"/>
      <c r="GL815" s="21"/>
      <c r="GM815" s="21"/>
      <c r="GN815" s="21"/>
      <c r="GO815" s="21"/>
      <c r="GP815" s="21"/>
      <c r="GQ815" s="21"/>
      <c r="GR815" s="21"/>
      <c r="GS815" s="21"/>
      <c r="GT815" s="21"/>
      <c r="GU815" s="21"/>
      <c r="GV815" s="21"/>
      <c r="GW815" s="21"/>
      <c r="GX815" s="21"/>
      <c r="GY815" s="21"/>
      <c r="GZ815" s="21"/>
      <c r="HA815" s="21"/>
      <c r="HB815" s="21"/>
      <c r="HC815" s="21"/>
      <c r="HD815" s="21"/>
      <c r="HE815" s="21"/>
      <c r="HF815" s="21"/>
      <c r="HG815" s="21"/>
      <c r="HH815" s="21"/>
      <c r="HI815" s="21"/>
      <c r="HJ815" s="21"/>
      <c r="HK815" s="21"/>
      <c r="HL815" s="21"/>
      <c r="HM815" s="21"/>
      <c r="HN815" s="21"/>
      <c r="HO815" s="21"/>
      <c r="HP815" s="21"/>
      <c r="HQ815" s="21"/>
      <c r="HR815" s="21"/>
      <c r="HS815" s="21"/>
      <c r="HT815" s="21"/>
      <c r="HU815" s="21"/>
      <c r="HV815" s="21"/>
      <c r="HW815" s="21"/>
      <c r="HX815" s="21"/>
      <c r="HY815" s="21"/>
      <c r="HZ815" s="21"/>
      <c r="IA815" s="21"/>
      <c r="IB815" s="21"/>
      <c r="IC815" s="21"/>
      <c r="ID815" s="21"/>
      <c r="IE815" s="21"/>
      <c r="IF815" s="21"/>
      <c r="IG815" s="21"/>
      <c r="IH815" s="21"/>
      <c r="II815" s="21"/>
      <c r="IJ815" s="21"/>
      <c r="IK815" s="21"/>
      <c r="IL815" s="21"/>
      <c r="IM815" s="21"/>
      <c r="IN815" s="21"/>
      <c r="IO815" s="21"/>
      <c r="IP815" s="21"/>
      <c r="IQ815" s="21"/>
      <c r="IR815" s="21"/>
      <c r="IS815" s="21"/>
      <c r="IT815" s="21"/>
      <c r="IU815" s="21"/>
      <c r="IV815" s="21"/>
      <c r="IW815" s="21"/>
      <c r="IX815" s="21"/>
      <c r="IY815" s="21"/>
      <c r="IZ815" s="21"/>
      <c r="JA815" s="21"/>
      <c r="JB815" s="21"/>
      <c r="JC815" s="21"/>
      <c r="JD815" s="21"/>
      <c r="JE815" s="21"/>
      <c r="JF815" s="21"/>
      <c r="JG815" s="21"/>
      <c r="JH815" s="21"/>
      <c r="JI815" s="21"/>
      <c r="JJ815" s="21"/>
      <c r="JK815" s="21"/>
      <c r="JL815" s="21"/>
      <c r="JM815" s="21"/>
      <c r="JN815" s="21"/>
      <c r="JO815" s="21"/>
      <c r="JP815" s="21"/>
      <c r="JQ815" s="21"/>
      <c r="JR815" s="21"/>
      <c r="JS815" s="21"/>
      <c r="JT815" s="21"/>
      <c r="JU815" s="21"/>
      <c r="JV815" s="21"/>
      <c r="JW815" s="21"/>
      <c r="JX815" s="21"/>
      <c r="JY815" s="21"/>
    </row>
    <row r="816" spans="1:285">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21"/>
      <c r="BK816" s="21"/>
      <c r="BL816" s="21"/>
      <c r="BM816" s="21"/>
      <c r="BN816" s="21"/>
      <c r="BO816" s="21"/>
      <c r="BP816" s="21"/>
      <c r="BQ816" s="21"/>
      <c r="BR816" s="21"/>
      <c r="BS816" s="21"/>
      <c r="BT816" s="21"/>
      <c r="BU816" s="21"/>
      <c r="BV816" s="21"/>
      <c r="BW816" s="21"/>
      <c r="BX816" s="21"/>
      <c r="BY816" s="21"/>
      <c r="BZ816" s="21"/>
      <c r="CA816" s="21"/>
      <c r="CB816" s="21"/>
      <c r="CC816" s="21"/>
      <c r="CD816" s="21"/>
      <c r="CE816" s="21"/>
      <c r="CF816" s="21"/>
      <c r="CG816" s="21"/>
      <c r="CH816" s="21"/>
      <c r="CI816" s="21"/>
      <c r="CJ816" s="21"/>
      <c r="CK816" s="21"/>
      <c r="CL816" s="21"/>
      <c r="CM816" s="21"/>
      <c r="CN816" s="21"/>
      <c r="CO816" s="21"/>
      <c r="CP816" s="21"/>
      <c r="CQ816" s="21"/>
      <c r="CR816" s="21"/>
      <c r="CS816" s="21"/>
      <c r="CT816" s="21"/>
      <c r="CU816" s="21"/>
      <c r="CV816" s="21"/>
      <c r="CW816" s="21"/>
      <c r="CX816" s="21"/>
      <c r="CY816" s="21"/>
      <c r="CZ816" s="21"/>
      <c r="DA816" s="21"/>
      <c r="DB816" s="21"/>
      <c r="DC816" s="21"/>
      <c r="DD816" s="21"/>
      <c r="DE816" s="21"/>
      <c r="DF816" s="21"/>
      <c r="DG816" s="21"/>
      <c r="DH816" s="21"/>
      <c r="DI816" s="21"/>
      <c r="DJ816" s="21"/>
      <c r="DK816" s="21"/>
      <c r="DL816" s="21"/>
      <c r="DM816" s="21"/>
      <c r="DN816" s="21"/>
      <c r="DO816" s="21"/>
      <c r="DP816" s="21"/>
      <c r="DQ816" s="21"/>
      <c r="DR816" s="21"/>
      <c r="DS816" s="21"/>
      <c r="DT816" s="21"/>
      <c r="DU816" s="21"/>
      <c r="DV816" s="21"/>
      <c r="DW816" s="21"/>
      <c r="DX816" s="21"/>
      <c r="DY816" s="21"/>
      <c r="DZ816" s="21"/>
      <c r="EA816" s="21"/>
      <c r="EB816" s="21"/>
      <c r="EC816" s="21"/>
      <c r="ED816" s="21"/>
      <c r="EE816" s="21"/>
      <c r="EF816" s="21"/>
      <c r="EG816" s="21"/>
      <c r="EH816" s="21"/>
      <c r="EI816" s="21"/>
      <c r="EJ816" s="21"/>
      <c r="EK816" s="21"/>
      <c r="EL816" s="21"/>
      <c r="EM816" s="21"/>
      <c r="EN816" s="21"/>
      <c r="EO816" s="21"/>
      <c r="EP816" s="21"/>
      <c r="EQ816" s="21"/>
      <c r="ER816" s="21"/>
      <c r="ES816" s="21"/>
      <c r="ET816" s="21"/>
      <c r="EU816" s="21"/>
      <c r="EV816" s="21"/>
      <c r="EW816" s="21"/>
      <c r="EX816" s="21"/>
      <c r="EY816" s="21"/>
      <c r="EZ816" s="21"/>
      <c r="FA816" s="21"/>
      <c r="FB816" s="21"/>
      <c r="FC816" s="21"/>
      <c r="FD816" s="21"/>
      <c r="FE816" s="21"/>
      <c r="FF816" s="21"/>
      <c r="FG816" s="21"/>
      <c r="FH816" s="21"/>
      <c r="FI816" s="21"/>
      <c r="FJ816" s="21"/>
      <c r="FK816" s="21"/>
      <c r="FL816" s="21"/>
      <c r="FM816" s="21"/>
      <c r="FN816" s="21"/>
      <c r="FO816" s="21"/>
      <c r="FP816" s="21"/>
      <c r="FQ816" s="21"/>
      <c r="FR816" s="21"/>
      <c r="FS816" s="21"/>
      <c r="FT816" s="21"/>
      <c r="FU816" s="21"/>
      <c r="FV816" s="21"/>
      <c r="FW816" s="21"/>
      <c r="FX816" s="21"/>
      <c r="FY816" s="21"/>
      <c r="FZ816" s="21"/>
      <c r="GA816" s="21"/>
      <c r="GB816" s="21"/>
      <c r="GC816" s="21"/>
      <c r="GD816" s="21"/>
      <c r="GE816" s="21"/>
      <c r="GF816" s="21"/>
      <c r="GG816" s="21"/>
      <c r="GH816" s="21"/>
      <c r="GI816" s="21"/>
      <c r="GJ816" s="21"/>
      <c r="GK816" s="21"/>
      <c r="GL816" s="21"/>
      <c r="GM816" s="21"/>
      <c r="GN816" s="21"/>
      <c r="GO816" s="21"/>
      <c r="GP816" s="21"/>
      <c r="GQ816" s="21"/>
      <c r="GR816" s="21"/>
      <c r="GS816" s="21"/>
      <c r="GT816" s="21"/>
      <c r="GU816" s="21"/>
      <c r="GV816" s="21"/>
      <c r="GW816" s="21"/>
      <c r="GX816" s="21"/>
      <c r="GY816" s="21"/>
      <c r="GZ816" s="21"/>
      <c r="HA816" s="21"/>
      <c r="HB816" s="21"/>
      <c r="HC816" s="21"/>
      <c r="HD816" s="21"/>
      <c r="HE816" s="21"/>
      <c r="HF816" s="21"/>
      <c r="HG816" s="21"/>
      <c r="HH816" s="21"/>
      <c r="HI816" s="21"/>
      <c r="HJ816" s="21"/>
      <c r="HK816" s="21"/>
      <c r="HL816" s="21"/>
      <c r="HM816" s="21"/>
      <c r="HN816" s="21"/>
      <c r="HO816" s="21"/>
      <c r="HP816" s="21"/>
      <c r="HQ816" s="21"/>
      <c r="HR816" s="21"/>
      <c r="HS816" s="21"/>
      <c r="HT816" s="21"/>
      <c r="HU816" s="21"/>
      <c r="HV816" s="21"/>
      <c r="HW816" s="21"/>
      <c r="HX816" s="21"/>
      <c r="HY816" s="21"/>
      <c r="HZ816" s="21"/>
      <c r="IA816" s="21"/>
      <c r="IB816" s="21"/>
      <c r="IC816" s="21"/>
      <c r="ID816" s="21"/>
      <c r="IE816" s="21"/>
      <c r="IF816" s="21"/>
      <c r="IG816" s="21"/>
      <c r="IH816" s="21"/>
      <c r="II816" s="21"/>
      <c r="IJ816" s="21"/>
      <c r="IK816" s="21"/>
      <c r="IL816" s="21"/>
      <c r="IM816" s="21"/>
      <c r="IN816" s="21"/>
      <c r="IO816" s="21"/>
      <c r="IP816" s="21"/>
      <c r="IQ816" s="21"/>
      <c r="IR816" s="21"/>
      <c r="IS816" s="21"/>
      <c r="IT816" s="21"/>
      <c r="IU816" s="21"/>
      <c r="IV816" s="21"/>
      <c r="IW816" s="21"/>
      <c r="IX816" s="21"/>
      <c r="IY816" s="21"/>
      <c r="IZ816" s="21"/>
      <c r="JA816" s="21"/>
      <c r="JB816" s="21"/>
      <c r="JC816" s="21"/>
      <c r="JD816" s="21"/>
      <c r="JE816" s="21"/>
      <c r="JF816" s="21"/>
      <c r="JG816" s="21"/>
      <c r="JH816" s="21"/>
      <c r="JI816" s="21"/>
      <c r="JJ816" s="21"/>
      <c r="JK816" s="21"/>
      <c r="JL816" s="21"/>
      <c r="JM816" s="21"/>
      <c r="JN816" s="21"/>
      <c r="JO816" s="21"/>
      <c r="JP816" s="21"/>
      <c r="JQ816" s="21"/>
      <c r="JR816" s="21"/>
      <c r="JS816" s="21"/>
      <c r="JT816" s="21"/>
      <c r="JU816" s="21"/>
      <c r="JV816" s="21"/>
      <c r="JW816" s="21"/>
      <c r="JX816" s="21"/>
      <c r="JY816" s="21"/>
    </row>
    <row r="817" spans="1:285" ht="14.1" customHeight="1">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21"/>
      <c r="BK817" s="21"/>
      <c r="BL817" s="21"/>
      <c r="BM817" s="21"/>
      <c r="BN817" s="21"/>
      <c r="BO817" s="21"/>
      <c r="BP817" s="21"/>
      <c r="BQ817" s="21"/>
      <c r="BR817" s="21"/>
      <c r="BS817" s="21"/>
      <c r="BT817" s="21"/>
      <c r="BU817" s="21"/>
      <c r="BV817" s="21"/>
      <c r="BW817" s="21"/>
      <c r="BX817" s="21"/>
      <c r="BY817" s="21"/>
      <c r="BZ817" s="21"/>
      <c r="CA817" s="21"/>
      <c r="CB817" s="21"/>
      <c r="CC817" s="21"/>
      <c r="CD817" s="21"/>
      <c r="CE817" s="21"/>
      <c r="CF817" s="21"/>
      <c r="CG817" s="21"/>
      <c r="CH817" s="21"/>
      <c r="CI817" s="21"/>
      <c r="CJ817" s="21"/>
      <c r="CK817" s="21"/>
      <c r="CL817" s="21"/>
      <c r="CM817" s="21"/>
      <c r="CN817" s="21"/>
      <c r="CO817" s="21"/>
      <c r="CP817" s="21"/>
      <c r="CQ817" s="21"/>
      <c r="CR817" s="21"/>
      <c r="CS817" s="21"/>
      <c r="CT817" s="21"/>
      <c r="CU817" s="21"/>
      <c r="CV817" s="21"/>
      <c r="CW817" s="21"/>
      <c r="CX817" s="21"/>
      <c r="CY817" s="21"/>
      <c r="CZ817" s="21"/>
      <c r="DA817" s="21"/>
      <c r="DB817" s="21"/>
      <c r="DC817" s="21"/>
      <c r="DD817" s="21"/>
      <c r="DE817" s="21"/>
      <c r="DF817" s="21"/>
      <c r="DG817" s="21"/>
      <c r="DH817" s="21"/>
      <c r="DI817" s="21"/>
      <c r="DJ817" s="21"/>
      <c r="DK817" s="21"/>
      <c r="DL817" s="21"/>
      <c r="DM817" s="21"/>
      <c r="DN817" s="21"/>
      <c r="DO817" s="21"/>
      <c r="DP817" s="21"/>
      <c r="DQ817" s="21"/>
      <c r="DR817" s="21"/>
      <c r="DS817" s="21"/>
      <c r="DT817" s="21"/>
      <c r="DU817" s="21"/>
      <c r="DV817" s="21"/>
      <c r="DW817" s="21"/>
      <c r="DX817" s="21"/>
      <c r="DY817" s="21"/>
      <c r="DZ817" s="21"/>
      <c r="EA817" s="21"/>
      <c r="EB817" s="21"/>
      <c r="EC817" s="21"/>
      <c r="ED817" s="21"/>
      <c r="EE817" s="21"/>
      <c r="EF817" s="21"/>
      <c r="EG817" s="21"/>
      <c r="EH817" s="21"/>
      <c r="EI817" s="21"/>
      <c r="EJ817" s="21"/>
      <c r="EK817" s="21"/>
      <c r="EL817" s="21"/>
      <c r="EM817" s="21"/>
      <c r="EN817" s="21"/>
      <c r="EO817" s="21"/>
      <c r="EP817" s="21"/>
      <c r="EQ817" s="21"/>
      <c r="ER817" s="21"/>
      <c r="ES817" s="21"/>
      <c r="ET817" s="21"/>
      <c r="EU817" s="21"/>
      <c r="EV817" s="21"/>
      <c r="EW817" s="21"/>
      <c r="EX817" s="21"/>
      <c r="EY817" s="21"/>
      <c r="EZ817" s="21"/>
      <c r="FA817" s="21"/>
      <c r="FB817" s="21"/>
      <c r="FC817" s="21"/>
      <c r="FD817" s="21"/>
      <c r="FE817" s="21"/>
      <c r="FF817" s="21"/>
      <c r="FG817" s="21"/>
      <c r="FH817" s="21"/>
      <c r="FI817" s="21"/>
      <c r="FJ817" s="21"/>
      <c r="FK817" s="21"/>
      <c r="FL817" s="21"/>
      <c r="FM817" s="21"/>
      <c r="FN817" s="21"/>
      <c r="FO817" s="21"/>
      <c r="FP817" s="21"/>
      <c r="FQ817" s="21"/>
      <c r="FR817" s="21"/>
      <c r="FS817" s="21"/>
      <c r="FT817" s="21"/>
      <c r="FU817" s="21"/>
      <c r="FV817" s="21"/>
      <c r="FW817" s="21"/>
      <c r="FX817" s="21"/>
      <c r="FY817" s="21"/>
      <c r="FZ817" s="21"/>
      <c r="GA817" s="21"/>
      <c r="GB817" s="21"/>
      <c r="GC817" s="21"/>
      <c r="GD817" s="21"/>
      <c r="GE817" s="21"/>
      <c r="GF817" s="21"/>
      <c r="GG817" s="21"/>
      <c r="GH817" s="21"/>
      <c r="GI817" s="21"/>
      <c r="GJ817" s="21"/>
      <c r="GK817" s="21"/>
      <c r="GL817" s="21"/>
      <c r="GM817" s="21"/>
      <c r="GN817" s="21"/>
      <c r="GO817" s="21"/>
      <c r="GP817" s="21"/>
      <c r="GQ817" s="21"/>
      <c r="GR817" s="21"/>
      <c r="GS817" s="21"/>
      <c r="GT817" s="21"/>
      <c r="GU817" s="21"/>
      <c r="GV817" s="21"/>
      <c r="GW817" s="21"/>
      <c r="GX817" s="21"/>
      <c r="GY817" s="21"/>
      <c r="GZ817" s="21"/>
      <c r="HA817" s="21"/>
      <c r="HB817" s="21"/>
      <c r="HC817" s="21"/>
      <c r="HD817" s="21"/>
      <c r="HE817" s="21"/>
      <c r="HF817" s="21"/>
      <c r="HG817" s="21"/>
      <c r="HH817" s="21"/>
      <c r="HI817" s="21"/>
      <c r="HJ817" s="21"/>
      <c r="HK817" s="21"/>
      <c r="HL817" s="21"/>
      <c r="HM817" s="21"/>
      <c r="HN817" s="21"/>
      <c r="HO817" s="21"/>
      <c r="HP817" s="21"/>
      <c r="HQ817" s="21"/>
      <c r="HR817" s="21"/>
      <c r="HS817" s="21"/>
      <c r="HT817" s="21"/>
      <c r="HU817" s="21"/>
      <c r="HV817" s="21"/>
      <c r="HW817" s="21"/>
      <c r="HX817" s="21"/>
      <c r="HY817" s="21"/>
      <c r="HZ817" s="21"/>
      <c r="IA817" s="21"/>
      <c r="IB817" s="21"/>
      <c r="IC817" s="21"/>
      <c r="ID817" s="21"/>
      <c r="IE817" s="21"/>
      <c r="IF817" s="21"/>
      <c r="IG817" s="21"/>
      <c r="IH817" s="21"/>
      <c r="II817" s="21"/>
      <c r="IJ817" s="21"/>
      <c r="IK817" s="21"/>
      <c r="IL817" s="21"/>
      <c r="IM817" s="21"/>
      <c r="IN817" s="21"/>
      <c r="IO817" s="21"/>
      <c r="IP817" s="21"/>
      <c r="IQ817" s="21"/>
      <c r="IR817" s="21"/>
      <c r="IS817" s="21"/>
      <c r="IT817" s="21"/>
      <c r="IU817" s="21"/>
      <c r="IV817" s="21"/>
      <c r="IW817" s="21"/>
      <c r="IX817" s="21"/>
      <c r="IY817" s="21"/>
      <c r="IZ817" s="21"/>
      <c r="JA817" s="21"/>
      <c r="JB817" s="21"/>
      <c r="JC817" s="21"/>
      <c r="JD817" s="21"/>
      <c r="JE817" s="21"/>
      <c r="JF817" s="21"/>
      <c r="JG817" s="21"/>
      <c r="JH817" s="21"/>
      <c r="JI817" s="21"/>
      <c r="JJ817" s="21"/>
      <c r="JK817" s="21"/>
      <c r="JL817" s="21"/>
      <c r="JM817" s="21"/>
      <c r="JN817" s="21"/>
      <c r="JO817" s="21"/>
      <c r="JP817" s="21"/>
      <c r="JQ817" s="21"/>
      <c r="JR817" s="21"/>
      <c r="JS817" s="21"/>
      <c r="JT817" s="21"/>
      <c r="JU817" s="21"/>
      <c r="JV817" s="21"/>
      <c r="JW817" s="21"/>
      <c r="JX817" s="21"/>
      <c r="JY817" s="21"/>
    </row>
    <row r="818" spans="1:285" ht="14.1" customHeight="1">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21"/>
      <c r="BK818" s="21"/>
      <c r="BL818" s="21"/>
      <c r="BM818" s="21"/>
      <c r="BN818" s="21"/>
      <c r="BO818" s="21"/>
      <c r="BP818" s="21"/>
      <c r="BQ818" s="21"/>
      <c r="BR818" s="21"/>
      <c r="BS818" s="21"/>
      <c r="BT818" s="21"/>
      <c r="BU818" s="21"/>
      <c r="BV818" s="21"/>
      <c r="BW818" s="21"/>
      <c r="BX818" s="21"/>
      <c r="BY818" s="21"/>
      <c r="BZ818" s="21"/>
      <c r="CA818" s="21"/>
      <c r="CB818" s="21"/>
      <c r="CC818" s="21"/>
      <c r="CD818" s="21"/>
      <c r="CE818" s="21"/>
      <c r="CF818" s="21"/>
      <c r="CG818" s="21"/>
      <c r="CH818" s="21"/>
      <c r="CI818" s="21"/>
      <c r="CJ818" s="21"/>
      <c r="CK818" s="21"/>
      <c r="CL818" s="21"/>
      <c r="CM818" s="21"/>
      <c r="CN818" s="21"/>
      <c r="CO818" s="21"/>
      <c r="CP818" s="21"/>
      <c r="CQ818" s="21"/>
      <c r="CR818" s="21"/>
      <c r="CS818" s="21"/>
      <c r="CT818" s="21"/>
      <c r="CU818" s="21"/>
      <c r="CV818" s="21"/>
      <c r="CW818" s="21"/>
      <c r="CX818" s="21"/>
      <c r="CY818" s="21"/>
      <c r="CZ818" s="21"/>
      <c r="DA818" s="21"/>
      <c r="DB818" s="21"/>
      <c r="DC818" s="21"/>
      <c r="DD818" s="21"/>
      <c r="DE818" s="21"/>
      <c r="DF818" s="21"/>
      <c r="DG818" s="21"/>
      <c r="DH818" s="21"/>
      <c r="DI818" s="21"/>
      <c r="DJ818" s="21"/>
      <c r="DK818" s="21"/>
      <c r="DL818" s="21"/>
      <c r="DM818" s="21"/>
      <c r="DN818" s="21"/>
      <c r="DO818" s="21"/>
      <c r="DP818" s="21"/>
      <c r="DQ818" s="21"/>
      <c r="DR818" s="21"/>
      <c r="DS818" s="21"/>
      <c r="DT818" s="21"/>
      <c r="DU818" s="21"/>
      <c r="DV818" s="21"/>
      <c r="DW818" s="21"/>
      <c r="DX818" s="21"/>
      <c r="DY818" s="21"/>
      <c r="DZ818" s="21"/>
      <c r="EA818" s="21"/>
      <c r="EB818" s="21"/>
      <c r="EC818" s="21"/>
      <c r="ED818" s="21"/>
      <c r="EE818" s="21"/>
      <c r="EF818" s="21"/>
      <c r="EG818" s="21"/>
      <c r="EH818" s="21"/>
      <c r="EI818" s="21"/>
      <c r="EJ818" s="21"/>
      <c r="EK818" s="21"/>
      <c r="EL818" s="21"/>
      <c r="EM818" s="21"/>
      <c r="EN818" s="21"/>
      <c r="EO818" s="21"/>
      <c r="EP818" s="21"/>
      <c r="EQ818" s="21"/>
      <c r="ER818" s="21"/>
      <c r="ES818" s="21"/>
      <c r="ET818" s="21"/>
      <c r="EU818" s="21"/>
      <c r="EV818" s="21"/>
      <c r="EW818" s="21"/>
      <c r="EX818" s="21"/>
      <c r="EY818" s="21"/>
      <c r="EZ818" s="21"/>
      <c r="FA818" s="21"/>
      <c r="FB818" s="21"/>
      <c r="FC818" s="21"/>
      <c r="FD818" s="21"/>
      <c r="FE818" s="21"/>
      <c r="FF818" s="21"/>
      <c r="FG818" s="21"/>
      <c r="FH818" s="21"/>
      <c r="FI818" s="21"/>
      <c r="FJ818" s="21"/>
      <c r="FK818" s="21"/>
      <c r="FL818" s="21"/>
      <c r="FM818" s="21"/>
      <c r="FN818" s="21"/>
      <c r="FO818" s="21"/>
      <c r="FP818" s="21"/>
      <c r="FQ818" s="21"/>
      <c r="FR818" s="21"/>
      <c r="FS818" s="21"/>
      <c r="FT818" s="21"/>
      <c r="FU818" s="21"/>
      <c r="FV818" s="21"/>
      <c r="FW818" s="21"/>
      <c r="FX818" s="21"/>
      <c r="FY818" s="21"/>
      <c r="FZ818" s="21"/>
      <c r="GA818" s="21"/>
      <c r="GB818" s="21"/>
      <c r="GC818" s="21"/>
      <c r="GD818" s="21"/>
      <c r="GE818" s="21"/>
      <c r="GF818" s="21"/>
      <c r="GG818" s="21"/>
      <c r="GH818" s="21"/>
      <c r="GI818" s="21"/>
      <c r="GJ818" s="21"/>
      <c r="GK818" s="21"/>
      <c r="GL818" s="21"/>
      <c r="GM818" s="21"/>
      <c r="GN818" s="21"/>
      <c r="GO818" s="21"/>
      <c r="GP818" s="21"/>
      <c r="GQ818" s="21"/>
      <c r="GR818" s="21"/>
      <c r="GS818" s="21"/>
      <c r="GT818" s="21"/>
      <c r="GU818" s="21"/>
      <c r="GV818" s="21"/>
      <c r="GW818" s="21"/>
      <c r="GX818" s="21"/>
      <c r="GY818" s="21"/>
      <c r="GZ818" s="21"/>
      <c r="HA818" s="21"/>
      <c r="HB818" s="21"/>
      <c r="HC818" s="21"/>
      <c r="HD818" s="21"/>
      <c r="HE818" s="21"/>
      <c r="HF818" s="21"/>
      <c r="HG818" s="21"/>
      <c r="HH818" s="21"/>
      <c r="HI818" s="21"/>
      <c r="HJ818" s="21"/>
      <c r="HK818" s="21"/>
      <c r="HL818" s="21"/>
      <c r="HM818" s="21"/>
      <c r="HN818" s="21"/>
      <c r="HO818" s="21"/>
      <c r="HP818" s="21"/>
      <c r="HQ818" s="21"/>
      <c r="HR818" s="21"/>
      <c r="HS818" s="21"/>
      <c r="HT818" s="21"/>
      <c r="HU818" s="21"/>
      <c r="HV818" s="21"/>
      <c r="HW818" s="21"/>
      <c r="HX818" s="21"/>
      <c r="HY818" s="21"/>
      <c r="HZ818" s="21"/>
      <c r="IA818" s="21"/>
      <c r="IB818" s="21"/>
      <c r="IC818" s="21"/>
      <c r="ID818" s="21"/>
      <c r="IE818" s="21"/>
      <c r="IF818" s="21"/>
      <c r="IG818" s="21"/>
      <c r="IH818" s="21"/>
      <c r="II818" s="21"/>
      <c r="IJ818" s="21"/>
      <c r="IK818" s="21"/>
      <c r="IL818" s="21"/>
      <c r="IM818" s="21"/>
      <c r="IN818" s="21"/>
      <c r="IO818" s="21"/>
      <c r="IP818" s="21"/>
      <c r="IQ818" s="21"/>
      <c r="IR818" s="21"/>
      <c r="IS818" s="21"/>
      <c r="IT818" s="21"/>
      <c r="IU818" s="21"/>
      <c r="IV818" s="21"/>
      <c r="IW818" s="21"/>
      <c r="IX818" s="21"/>
      <c r="IY818" s="21"/>
      <c r="IZ818" s="21"/>
      <c r="JA818" s="21"/>
      <c r="JB818" s="21"/>
      <c r="JC818" s="21"/>
      <c r="JD818" s="21"/>
      <c r="JE818" s="21"/>
      <c r="JF818" s="21"/>
      <c r="JG818" s="21"/>
      <c r="JH818" s="21"/>
      <c r="JI818" s="21"/>
      <c r="JJ818" s="21"/>
      <c r="JK818" s="21"/>
      <c r="JL818" s="21"/>
      <c r="JM818" s="21"/>
      <c r="JN818" s="21"/>
      <c r="JO818" s="21"/>
      <c r="JP818" s="21"/>
      <c r="JQ818" s="21"/>
      <c r="JR818" s="21"/>
      <c r="JS818" s="21"/>
      <c r="JT818" s="21"/>
      <c r="JU818" s="21"/>
      <c r="JV818" s="21"/>
      <c r="JW818" s="21"/>
      <c r="JX818" s="21"/>
      <c r="JY818" s="21"/>
    </row>
    <row r="819" spans="1:285" ht="14.1" customHeight="1">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21"/>
      <c r="BK819" s="21"/>
      <c r="BL819" s="21"/>
      <c r="BM819" s="21"/>
      <c r="BN819" s="21"/>
      <c r="BO819" s="21"/>
      <c r="BP819" s="21"/>
      <c r="BQ819" s="21"/>
      <c r="BR819" s="21"/>
      <c r="BS819" s="21"/>
      <c r="BT819" s="21"/>
      <c r="BU819" s="21"/>
      <c r="BV819" s="21"/>
      <c r="BW819" s="21"/>
      <c r="BX819" s="21"/>
      <c r="BY819" s="21"/>
      <c r="BZ819" s="21"/>
      <c r="CA819" s="21"/>
      <c r="CB819" s="21"/>
      <c r="CC819" s="21"/>
      <c r="CD819" s="21"/>
      <c r="CE819" s="21"/>
      <c r="CF819" s="21"/>
      <c r="CG819" s="21"/>
      <c r="CH819" s="21"/>
      <c r="CI819" s="21"/>
      <c r="CJ819" s="21"/>
      <c r="CK819" s="21"/>
      <c r="CL819" s="21"/>
      <c r="CM819" s="21"/>
      <c r="CN819" s="21"/>
      <c r="CO819" s="21"/>
      <c r="CP819" s="21"/>
      <c r="CQ819" s="21"/>
      <c r="CR819" s="21"/>
      <c r="CS819" s="21"/>
      <c r="CT819" s="21"/>
      <c r="CU819" s="21"/>
      <c r="CV819" s="21"/>
      <c r="CW819" s="21"/>
      <c r="CX819" s="21"/>
      <c r="CY819" s="21"/>
      <c r="CZ819" s="21"/>
      <c r="DA819" s="21"/>
      <c r="DB819" s="21"/>
      <c r="DC819" s="21"/>
      <c r="DD819" s="21"/>
      <c r="DE819" s="21"/>
      <c r="DF819" s="21"/>
      <c r="DG819" s="21"/>
      <c r="DH819" s="21"/>
      <c r="DI819" s="21"/>
      <c r="DJ819" s="21"/>
      <c r="DK819" s="21"/>
      <c r="DL819" s="21"/>
      <c r="DM819" s="21"/>
      <c r="DN819" s="21"/>
      <c r="DO819" s="21"/>
      <c r="DP819" s="21"/>
      <c r="DQ819" s="21"/>
      <c r="DR819" s="21"/>
      <c r="DS819" s="21"/>
      <c r="DT819" s="21"/>
      <c r="DU819" s="21"/>
      <c r="DV819" s="21"/>
      <c r="DW819" s="21"/>
      <c r="DX819" s="21"/>
      <c r="DY819" s="21"/>
      <c r="DZ819" s="21"/>
      <c r="EA819" s="21"/>
      <c r="EB819" s="21"/>
      <c r="EC819" s="21"/>
      <c r="ED819" s="21"/>
      <c r="EE819" s="21"/>
      <c r="EF819" s="21"/>
      <c r="EG819" s="21"/>
      <c r="EH819" s="21"/>
      <c r="EI819" s="21"/>
      <c r="EJ819" s="21"/>
      <c r="EK819" s="21"/>
      <c r="EL819" s="21"/>
      <c r="EM819" s="21"/>
      <c r="EN819" s="21"/>
      <c r="EO819" s="21"/>
      <c r="EP819" s="21"/>
      <c r="EQ819" s="21"/>
      <c r="ER819" s="21"/>
      <c r="ES819" s="21"/>
      <c r="ET819" s="21"/>
      <c r="EU819" s="21"/>
      <c r="EV819" s="21"/>
      <c r="EW819" s="21"/>
      <c r="EX819" s="21"/>
      <c r="EY819" s="21"/>
      <c r="EZ819" s="21"/>
      <c r="FA819" s="21"/>
      <c r="FB819" s="21"/>
      <c r="FC819" s="21"/>
      <c r="FD819" s="21"/>
      <c r="FE819" s="21"/>
      <c r="FF819" s="21"/>
      <c r="FG819" s="21"/>
      <c r="FH819" s="21"/>
      <c r="FI819" s="21"/>
      <c r="FJ819" s="21"/>
      <c r="FK819" s="21"/>
      <c r="FL819" s="21"/>
      <c r="FM819" s="21"/>
      <c r="FN819" s="21"/>
      <c r="FO819" s="21"/>
      <c r="FP819" s="21"/>
      <c r="FQ819" s="21"/>
      <c r="FR819" s="21"/>
      <c r="FS819" s="21"/>
      <c r="FT819" s="21"/>
      <c r="FU819" s="21"/>
      <c r="FV819" s="21"/>
      <c r="FW819" s="21"/>
      <c r="FX819" s="21"/>
      <c r="FY819" s="21"/>
      <c r="FZ819" s="21"/>
      <c r="GA819" s="21"/>
      <c r="GB819" s="21"/>
      <c r="GC819" s="21"/>
      <c r="GD819" s="21"/>
      <c r="GE819" s="21"/>
      <c r="GF819" s="21"/>
      <c r="GG819" s="21"/>
      <c r="GH819" s="21"/>
      <c r="GI819" s="21"/>
      <c r="GJ819" s="21"/>
      <c r="GK819" s="21"/>
      <c r="GL819" s="21"/>
      <c r="GM819" s="21"/>
      <c r="GN819" s="21"/>
      <c r="GO819" s="21"/>
      <c r="GP819" s="21"/>
      <c r="GQ819" s="21"/>
      <c r="GR819" s="21"/>
      <c r="GS819" s="21"/>
      <c r="GT819" s="21"/>
      <c r="GU819" s="21"/>
      <c r="GV819" s="21"/>
      <c r="GW819" s="21"/>
      <c r="GX819" s="21"/>
      <c r="GY819" s="21"/>
      <c r="GZ819" s="21"/>
      <c r="HA819" s="21"/>
      <c r="HB819" s="21"/>
      <c r="HC819" s="21"/>
      <c r="HD819" s="21"/>
      <c r="HE819" s="21"/>
      <c r="HF819" s="21"/>
      <c r="HG819" s="21"/>
      <c r="HH819" s="21"/>
      <c r="HI819" s="21"/>
      <c r="HJ819" s="21"/>
      <c r="HK819" s="21"/>
      <c r="HL819" s="21"/>
      <c r="HM819" s="21"/>
      <c r="HN819" s="21"/>
      <c r="HO819" s="21"/>
      <c r="HP819" s="21"/>
      <c r="HQ819" s="21"/>
      <c r="HR819" s="21"/>
      <c r="HS819" s="21"/>
      <c r="HT819" s="21"/>
      <c r="HU819" s="21"/>
      <c r="HV819" s="21"/>
      <c r="HW819" s="21"/>
      <c r="HX819" s="21"/>
      <c r="HY819" s="21"/>
      <c r="HZ819" s="21"/>
      <c r="IA819" s="21"/>
      <c r="IB819" s="21"/>
      <c r="IC819" s="21"/>
      <c r="ID819" s="21"/>
      <c r="IE819" s="21"/>
      <c r="IF819" s="21"/>
      <c r="IG819" s="21"/>
      <c r="IH819" s="21"/>
      <c r="II819" s="21"/>
      <c r="IJ819" s="21"/>
      <c r="IK819" s="21"/>
      <c r="IL819" s="21"/>
      <c r="IM819" s="21"/>
      <c r="IN819" s="21"/>
      <c r="IO819" s="21"/>
      <c r="IP819" s="21"/>
      <c r="IQ819" s="21"/>
      <c r="IR819" s="21"/>
      <c r="IS819" s="21"/>
      <c r="IT819" s="21"/>
      <c r="IU819" s="21"/>
      <c r="IV819" s="21"/>
      <c r="IW819" s="21"/>
      <c r="IX819" s="21"/>
      <c r="IY819" s="21"/>
      <c r="IZ819" s="21"/>
      <c r="JA819" s="21"/>
      <c r="JB819" s="21"/>
      <c r="JC819" s="21"/>
      <c r="JD819" s="21"/>
      <c r="JE819" s="21"/>
      <c r="JF819" s="21"/>
      <c r="JG819" s="21"/>
      <c r="JH819" s="21"/>
      <c r="JI819" s="21"/>
      <c r="JJ819" s="21"/>
      <c r="JK819" s="21"/>
      <c r="JL819" s="21"/>
      <c r="JM819" s="21"/>
      <c r="JN819" s="21"/>
      <c r="JO819" s="21"/>
      <c r="JP819" s="21"/>
      <c r="JQ819" s="21"/>
      <c r="JR819" s="21"/>
      <c r="JS819" s="21"/>
      <c r="JT819" s="21"/>
      <c r="JU819" s="21"/>
      <c r="JV819" s="21"/>
      <c r="JW819" s="21"/>
      <c r="JX819" s="21"/>
      <c r="JY819" s="21"/>
    </row>
    <row r="820" spans="1:285" ht="14.1" customHeight="1">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21"/>
      <c r="BK820" s="21"/>
      <c r="BL820" s="21"/>
      <c r="BM820" s="21"/>
      <c r="BN820" s="21"/>
      <c r="BO820" s="21"/>
      <c r="BP820" s="21"/>
      <c r="BQ820" s="21"/>
      <c r="BR820" s="21"/>
      <c r="BS820" s="21"/>
      <c r="BT820" s="21"/>
      <c r="BU820" s="21"/>
      <c r="BV820" s="21"/>
      <c r="BW820" s="21"/>
      <c r="BX820" s="21"/>
      <c r="BY820" s="21"/>
      <c r="BZ820" s="21"/>
      <c r="CA820" s="21"/>
      <c r="CB820" s="21"/>
      <c r="CC820" s="21"/>
      <c r="CD820" s="21"/>
      <c r="CE820" s="21"/>
      <c r="CF820" s="21"/>
      <c r="CG820" s="21"/>
      <c r="CH820" s="21"/>
      <c r="CI820" s="21"/>
      <c r="CJ820" s="21"/>
      <c r="CK820" s="21"/>
      <c r="CL820" s="21"/>
      <c r="CM820" s="21"/>
      <c r="CN820" s="21"/>
      <c r="CO820" s="21"/>
      <c r="CP820" s="21"/>
      <c r="CQ820" s="21"/>
      <c r="CR820" s="21"/>
      <c r="CS820" s="21"/>
      <c r="CT820" s="21"/>
      <c r="CU820" s="21"/>
      <c r="CV820" s="21"/>
      <c r="CW820" s="21"/>
      <c r="CX820" s="21"/>
      <c r="CY820" s="21"/>
      <c r="CZ820" s="21"/>
      <c r="DA820" s="21"/>
      <c r="DB820" s="21"/>
      <c r="DC820" s="21"/>
      <c r="DD820" s="21"/>
      <c r="DE820" s="21"/>
      <c r="DF820" s="21"/>
      <c r="DG820" s="21"/>
      <c r="DH820" s="21"/>
      <c r="DI820" s="21"/>
      <c r="DJ820" s="21"/>
      <c r="DK820" s="21"/>
      <c r="DL820" s="21"/>
      <c r="DM820" s="21"/>
      <c r="DN820" s="21"/>
      <c r="DO820" s="21"/>
      <c r="DP820" s="21"/>
      <c r="DQ820" s="21"/>
      <c r="DR820" s="21"/>
      <c r="DS820" s="21"/>
      <c r="DT820" s="21"/>
      <c r="DU820" s="21"/>
      <c r="DV820" s="21"/>
      <c r="DW820" s="21"/>
      <c r="DX820" s="21"/>
      <c r="DY820" s="21"/>
      <c r="DZ820" s="21"/>
      <c r="EA820" s="21"/>
      <c r="EB820" s="21"/>
      <c r="EC820" s="21"/>
      <c r="ED820" s="21"/>
      <c r="EE820" s="21"/>
      <c r="EF820" s="21"/>
      <c r="EG820" s="21"/>
      <c r="EH820" s="21"/>
      <c r="EI820" s="21"/>
      <c r="EJ820" s="21"/>
      <c r="EK820" s="21"/>
      <c r="EL820" s="21"/>
      <c r="EM820" s="21"/>
      <c r="EN820" s="21"/>
      <c r="EO820" s="21"/>
      <c r="EP820" s="21"/>
      <c r="EQ820" s="21"/>
      <c r="ER820" s="21"/>
      <c r="ES820" s="21"/>
      <c r="ET820" s="21"/>
      <c r="EU820" s="21"/>
      <c r="EV820" s="21"/>
      <c r="EW820" s="21"/>
      <c r="EX820" s="21"/>
      <c r="EY820" s="21"/>
      <c r="EZ820" s="21"/>
      <c r="FA820" s="21"/>
      <c r="FB820" s="21"/>
      <c r="FC820" s="21"/>
      <c r="FD820" s="21"/>
      <c r="FE820" s="21"/>
      <c r="FF820" s="21"/>
      <c r="FG820" s="21"/>
      <c r="FH820" s="21"/>
      <c r="FI820" s="21"/>
      <c r="FJ820" s="21"/>
      <c r="FK820" s="21"/>
      <c r="FL820" s="21"/>
      <c r="FM820" s="21"/>
      <c r="FN820" s="21"/>
      <c r="FO820" s="21"/>
      <c r="FP820" s="21"/>
      <c r="FQ820" s="21"/>
      <c r="FR820" s="21"/>
      <c r="FS820" s="21"/>
      <c r="FT820" s="21"/>
      <c r="FU820" s="21"/>
      <c r="FV820" s="21"/>
      <c r="FW820" s="21"/>
      <c r="FX820" s="21"/>
      <c r="FY820" s="21"/>
      <c r="FZ820" s="21"/>
      <c r="GA820" s="21"/>
      <c r="GB820" s="21"/>
      <c r="GC820" s="21"/>
      <c r="GD820" s="21"/>
      <c r="GE820" s="21"/>
      <c r="GF820" s="21"/>
      <c r="GG820" s="21"/>
      <c r="GH820" s="21"/>
      <c r="GI820" s="21"/>
      <c r="GJ820" s="21"/>
      <c r="GK820" s="21"/>
      <c r="GL820" s="21"/>
      <c r="GM820" s="21"/>
      <c r="GN820" s="21"/>
      <c r="GO820" s="21"/>
      <c r="GP820" s="21"/>
      <c r="GQ820" s="21"/>
      <c r="GR820" s="21"/>
      <c r="GS820" s="21"/>
      <c r="GT820" s="21"/>
      <c r="GU820" s="21"/>
      <c r="GV820" s="21"/>
      <c r="GW820" s="21"/>
      <c r="GX820" s="21"/>
      <c r="GY820" s="21"/>
      <c r="GZ820" s="21"/>
      <c r="HA820" s="21"/>
      <c r="HB820" s="21"/>
      <c r="HC820" s="21"/>
      <c r="HD820" s="21"/>
      <c r="HE820" s="21"/>
      <c r="HF820" s="21"/>
      <c r="HG820" s="21"/>
      <c r="HH820" s="21"/>
      <c r="HI820" s="21"/>
      <c r="HJ820" s="21"/>
      <c r="HK820" s="21"/>
      <c r="HL820" s="21"/>
      <c r="HM820" s="21"/>
      <c r="HN820" s="21"/>
      <c r="HO820" s="21"/>
      <c r="HP820" s="21"/>
      <c r="HQ820" s="21"/>
      <c r="HR820" s="21"/>
      <c r="HS820" s="21"/>
      <c r="HT820" s="21"/>
      <c r="HU820" s="21"/>
      <c r="HV820" s="21"/>
      <c r="HW820" s="21"/>
      <c r="HX820" s="21"/>
      <c r="HY820" s="21"/>
      <c r="HZ820" s="21"/>
      <c r="IA820" s="21"/>
      <c r="IB820" s="21"/>
      <c r="IC820" s="21"/>
      <c r="ID820" s="21"/>
      <c r="IE820" s="21"/>
      <c r="IF820" s="21"/>
      <c r="IG820" s="21"/>
      <c r="IH820" s="21"/>
      <c r="II820" s="21"/>
      <c r="IJ820" s="21"/>
      <c r="IK820" s="21"/>
      <c r="IL820" s="21"/>
      <c r="IM820" s="21"/>
      <c r="IN820" s="21"/>
      <c r="IO820" s="21"/>
      <c r="IP820" s="21"/>
      <c r="IQ820" s="21"/>
      <c r="IR820" s="21"/>
      <c r="IS820" s="21"/>
      <c r="IT820" s="21"/>
      <c r="IU820" s="21"/>
      <c r="IV820" s="21"/>
      <c r="IW820" s="21"/>
      <c r="IX820" s="21"/>
      <c r="IY820" s="21"/>
      <c r="IZ820" s="21"/>
      <c r="JA820" s="21"/>
      <c r="JB820" s="21"/>
      <c r="JC820" s="21"/>
      <c r="JD820" s="21"/>
      <c r="JE820" s="21"/>
      <c r="JF820" s="21"/>
      <c r="JG820" s="21"/>
      <c r="JH820" s="21"/>
      <c r="JI820" s="21"/>
      <c r="JJ820" s="21"/>
      <c r="JK820" s="21"/>
      <c r="JL820" s="21"/>
      <c r="JM820" s="21"/>
      <c r="JN820" s="21"/>
      <c r="JO820" s="21"/>
      <c r="JP820" s="21"/>
      <c r="JQ820" s="21"/>
      <c r="JR820" s="21"/>
      <c r="JS820" s="21"/>
      <c r="JT820" s="21"/>
      <c r="JU820" s="21"/>
      <c r="JV820" s="21"/>
      <c r="JW820" s="21"/>
      <c r="JX820" s="21"/>
      <c r="JY820" s="21"/>
    </row>
    <row r="821" spans="1:285" ht="14.1" customHeight="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21"/>
      <c r="BK821" s="21"/>
      <c r="BL821" s="21"/>
      <c r="BM821" s="21"/>
      <c r="BN821" s="21"/>
      <c r="BO821" s="21"/>
      <c r="BP821" s="21"/>
      <c r="BQ821" s="21"/>
      <c r="BR821" s="21"/>
      <c r="BS821" s="21"/>
      <c r="BT821" s="21"/>
      <c r="BU821" s="21"/>
      <c r="BV821" s="21"/>
      <c r="BW821" s="21"/>
      <c r="BX821" s="21"/>
      <c r="BY821" s="21"/>
      <c r="BZ821" s="21"/>
      <c r="CA821" s="21"/>
      <c r="CB821" s="21"/>
      <c r="CC821" s="21"/>
      <c r="CD821" s="21"/>
      <c r="CE821" s="21"/>
      <c r="CF821" s="21"/>
      <c r="CG821" s="21"/>
      <c r="CH821" s="21"/>
      <c r="CI821" s="21"/>
      <c r="CJ821" s="21"/>
      <c r="CK821" s="21"/>
      <c r="CL821" s="21"/>
      <c r="CM821" s="21"/>
      <c r="CN821" s="21"/>
      <c r="CO821" s="21"/>
      <c r="CP821" s="21"/>
      <c r="CQ821" s="21"/>
      <c r="CR821" s="21"/>
      <c r="CS821" s="21"/>
      <c r="CT821" s="21"/>
      <c r="CU821" s="21"/>
      <c r="CV821" s="21"/>
      <c r="CW821" s="21"/>
      <c r="CX821" s="21"/>
      <c r="CY821" s="21"/>
      <c r="CZ821" s="21"/>
      <c r="DA821" s="21"/>
      <c r="DB821" s="21"/>
      <c r="DC821" s="21"/>
      <c r="DD821" s="21"/>
      <c r="DE821" s="21"/>
      <c r="DF821" s="21"/>
      <c r="DG821" s="21"/>
      <c r="DH821" s="21"/>
      <c r="DI821" s="21"/>
      <c r="DJ821" s="21"/>
      <c r="DK821" s="21"/>
      <c r="DL821" s="21"/>
      <c r="DM821" s="21"/>
      <c r="DN821" s="21"/>
      <c r="DO821" s="21"/>
      <c r="DP821" s="21"/>
      <c r="DQ821" s="21"/>
      <c r="DR821" s="21"/>
      <c r="DS821" s="21"/>
      <c r="DT821" s="21"/>
      <c r="DU821" s="21"/>
      <c r="DV821" s="21"/>
      <c r="DW821" s="21"/>
      <c r="DX821" s="21"/>
      <c r="DY821" s="21"/>
      <c r="DZ821" s="21"/>
      <c r="EA821" s="21"/>
      <c r="EB821" s="21"/>
      <c r="EC821" s="21"/>
      <c r="ED821" s="21"/>
      <c r="EE821" s="21"/>
      <c r="EF821" s="21"/>
      <c r="EG821" s="21"/>
      <c r="EH821" s="21"/>
      <c r="EI821" s="21"/>
      <c r="EJ821" s="21"/>
      <c r="EK821" s="21"/>
      <c r="EL821" s="21"/>
      <c r="EM821" s="21"/>
      <c r="EN821" s="21"/>
      <c r="EO821" s="21"/>
      <c r="EP821" s="21"/>
      <c r="EQ821" s="21"/>
      <c r="ER821" s="21"/>
      <c r="ES821" s="21"/>
      <c r="ET821" s="21"/>
      <c r="EU821" s="21"/>
      <c r="EV821" s="21"/>
      <c r="EW821" s="21"/>
      <c r="EX821" s="21"/>
      <c r="EY821" s="21"/>
      <c r="EZ821" s="21"/>
      <c r="FA821" s="21"/>
      <c r="FB821" s="21"/>
      <c r="FC821" s="21"/>
      <c r="FD821" s="21"/>
      <c r="FE821" s="21"/>
      <c r="FF821" s="21"/>
      <c r="FG821" s="21"/>
      <c r="FH821" s="21"/>
      <c r="FI821" s="21"/>
      <c r="FJ821" s="21"/>
      <c r="FK821" s="21"/>
      <c r="FL821" s="21"/>
      <c r="FM821" s="21"/>
      <c r="FN821" s="21"/>
      <c r="FO821" s="21"/>
      <c r="FP821" s="21"/>
      <c r="FQ821" s="21"/>
      <c r="FR821" s="21"/>
      <c r="FS821" s="21"/>
      <c r="FT821" s="21"/>
      <c r="FU821" s="21"/>
      <c r="FV821" s="21"/>
      <c r="FW821" s="21"/>
      <c r="FX821" s="21"/>
      <c r="FY821" s="21"/>
      <c r="FZ821" s="21"/>
      <c r="GA821" s="21"/>
      <c r="GB821" s="21"/>
      <c r="GC821" s="21"/>
      <c r="GD821" s="21"/>
      <c r="GE821" s="21"/>
      <c r="GF821" s="21"/>
      <c r="GG821" s="21"/>
      <c r="GH821" s="21"/>
      <c r="GI821" s="21"/>
      <c r="GJ821" s="21"/>
      <c r="GK821" s="21"/>
      <c r="GL821" s="21"/>
      <c r="GM821" s="21"/>
      <c r="GN821" s="21"/>
      <c r="GO821" s="21"/>
      <c r="GP821" s="21"/>
      <c r="GQ821" s="21"/>
      <c r="GR821" s="21"/>
      <c r="GS821" s="21"/>
      <c r="GT821" s="21"/>
      <c r="GU821" s="21"/>
      <c r="GV821" s="21"/>
      <c r="GW821" s="21"/>
      <c r="GX821" s="21"/>
      <c r="GY821" s="21"/>
      <c r="GZ821" s="21"/>
      <c r="HA821" s="21"/>
      <c r="HB821" s="21"/>
      <c r="HC821" s="21"/>
      <c r="HD821" s="21"/>
      <c r="HE821" s="21"/>
      <c r="HF821" s="21"/>
      <c r="HG821" s="21"/>
      <c r="HH821" s="21"/>
      <c r="HI821" s="21"/>
      <c r="HJ821" s="21"/>
      <c r="HK821" s="21"/>
      <c r="HL821" s="21"/>
      <c r="HM821" s="21"/>
      <c r="HN821" s="21"/>
      <c r="HO821" s="21"/>
      <c r="HP821" s="21"/>
      <c r="HQ821" s="21"/>
      <c r="HR821" s="21"/>
      <c r="HS821" s="21"/>
      <c r="HT821" s="21"/>
      <c r="HU821" s="21"/>
      <c r="HV821" s="21"/>
      <c r="HW821" s="21"/>
      <c r="HX821" s="21"/>
      <c r="HY821" s="21"/>
      <c r="HZ821" s="21"/>
      <c r="IA821" s="21"/>
      <c r="IB821" s="21"/>
      <c r="IC821" s="21"/>
      <c r="ID821" s="21"/>
      <c r="IE821" s="21"/>
      <c r="IF821" s="21"/>
      <c r="IG821" s="21"/>
      <c r="IH821" s="21"/>
      <c r="II821" s="21"/>
      <c r="IJ821" s="21"/>
      <c r="IK821" s="21"/>
      <c r="IL821" s="21"/>
      <c r="IM821" s="21"/>
      <c r="IN821" s="21"/>
      <c r="IO821" s="21"/>
      <c r="IP821" s="21"/>
      <c r="IQ821" s="21"/>
      <c r="IR821" s="21"/>
      <c r="IS821" s="21"/>
      <c r="IT821" s="21"/>
      <c r="IU821" s="21"/>
      <c r="IV821" s="21"/>
      <c r="IW821" s="21"/>
      <c r="IX821" s="21"/>
      <c r="IY821" s="21"/>
      <c r="IZ821" s="21"/>
      <c r="JA821" s="21"/>
      <c r="JB821" s="21"/>
      <c r="JC821" s="21"/>
      <c r="JD821" s="21"/>
      <c r="JE821" s="21"/>
      <c r="JF821" s="21"/>
      <c r="JG821" s="21"/>
      <c r="JH821" s="21"/>
      <c r="JI821" s="21"/>
      <c r="JJ821" s="21"/>
      <c r="JK821" s="21"/>
      <c r="JL821" s="21"/>
      <c r="JM821" s="21"/>
      <c r="JN821" s="21"/>
      <c r="JO821" s="21"/>
      <c r="JP821" s="21"/>
      <c r="JQ821" s="21"/>
      <c r="JR821" s="21"/>
      <c r="JS821" s="21"/>
      <c r="JT821" s="21"/>
      <c r="JU821" s="21"/>
      <c r="JV821" s="21"/>
      <c r="JW821" s="21"/>
      <c r="JX821" s="21"/>
      <c r="JY821" s="21"/>
    </row>
    <row r="822" spans="1:285" ht="14.1" customHeight="1">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21"/>
      <c r="BK822" s="21"/>
      <c r="BL822" s="21"/>
      <c r="BM822" s="21"/>
      <c r="BN822" s="21"/>
      <c r="BO822" s="21"/>
      <c r="BP822" s="21"/>
      <c r="BQ822" s="21"/>
      <c r="BR822" s="21"/>
      <c r="BS822" s="21"/>
      <c r="BT822" s="21"/>
      <c r="BU822" s="21"/>
      <c r="BV822" s="21"/>
      <c r="BW822" s="21"/>
      <c r="BX822" s="21"/>
      <c r="BY822" s="21"/>
      <c r="BZ822" s="21"/>
      <c r="CA822" s="21"/>
      <c r="CB822" s="21"/>
      <c r="CC822" s="21"/>
      <c r="CD822" s="21"/>
      <c r="CE822" s="21"/>
      <c r="CF822" s="21"/>
      <c r="CG822" s="21"/>
      <c r="CH822" s="21"/>
      <c r="CI822" s="21"/>
      <c r="CJ822" s="21"/>
      <c r="CK822" s="21"/>
      <c r="CL822" s="21"/>
      <c r="CM822" s="21"/>
      <c r="CN822" s="21"/>
      <c r="CO822" s="21"/>
      <c r="CP822" s="21"/>
      <c r="CQ822" s="21"/>
      <c r="CR822" s="21"/>
      <c r="CS822" s="21"/>
      <c r="CT822" s="21"/>
      <c r="CU822" s="21"/>
      <c r="CV822" s="21"/>
      <c r="CW822" s="21"/>
      <c r="CX822" s="21"/>
      <c r="CY822" s="21"/>
      <c r="CZ822" s="21"/>
      <c r="DA822" s="21"/>
      <c r="DB822" s="21"/>
      <c r="DC822" s="21"/>
      <c r="DD822" s="21"/>
      <c r="DE822" s="21"/>
      <c r="DF822" s="21"/>
      <c r="DG822" s="21"/>
      <c r="DH822" s="21"/>
      <c r="DI822" s="21"/>
      <c r="DJ822" s="21"/>
      <c r="DK822" s="21"/>
      <c r="DL822" s="21"/>
      <c r="DM822" s="21"/>
      <c r="DN822" s="21"/>
      <c r="DO822" s="21"/>
      <c r="DP822" s="21"/>
      <c r="DQ822" s="21"/>
      <c r="DR822" s="21"/>
      <c r="DS822" s="21"/>
      <c r="DT822" s="21"/>
      <c r="DU822" s="21"/>
      <c r="DV822" s="21"/>
      <c r="DW822" s="21"/>
      <c r="DX822" s="21"/>
      <c r="DY822" s="21"/>
      <c r="DZ822" s="21"/>
      <c r="EA822" s="21"/>
      <c r="EB822" s="21"/>
      <c r="EC822" s="21"/>
      <c r="ED822" s="21"/>
      <c r="EE822" s="21"/>
      <c r="EF822" s="21"/>
      <c r="EG822" s="21"/>
      <c r="EH822" s="21"/>
      <c r="EI822" s="21"/>
      <c r="EJ822" s="21"/>
      <c r="EK822" s="21"/>
      <c r="EL822" s="21"/>
      <c r="EM822" s="21"/>
      <c r="EN822" s="21"/>
      <c r="EO822" s="21"/>
      <c r="EP822" s="21"/>
      <c r="EQ822" s="21"/>
      <c r="ER822" s="21"/>
      <c r="ES822" s="21"/>
      <c r="ET822" s="21"/>
      <c r="EU822" s="21"/>
      <c r="EV822" s="21"/>
      <c r="EW822" s="21"/>
      <c r="EX822" s="21"/>
      <c r="EY822" s="21"/>
      <c r="EZ822" s="21"/>
      <c r="FA822" s="21"/>
      <c r="FB822" s="21"/>
      <c r="FC822" s="21"/>
      <c r="FD822" s="21"/>
      <c r="FE822" s="21"/>
      <c r="FF822" s="21"/>
      <c r="FG822" s="21"/>
      <c r="FH822" s="21"/>
      <c r="FI822" s="21"/>
      <c r="FJ822" s="21"/>
      <c r="FK822" s="21"/>
      <c r="FL822" s="21"/>
      <c r="FM822" s="21"/>
      <c r="FN822" s="21"/>
      <c r="FO822" s="21"/>
      <c r="FP822" s="21"/>
      <c r="FQ822" s="21"/>
      <c r="FR822" s="21"/>
      <c r="FS822" s="21"/>
      <c r="FT822" s="21"/>
      <c r="FU822" s="21"/>
      <c r="FV822" s="21"/>
      <c r="FW822" s="21"/>
      <c r="FX822" s="21"/>
      <c r="FY822" s="21"/>
      <c r="FZ822" s="21"/>
      <c r="GA822" s="21"/>
      <c r="GB822" s="21"/>
      <c r="GC822" s="21"/>
      <c r="GD822" s="21"/>
      <c r="GE822" s="21"/>
      <c r="GF822" s="21"/>
      <c r="GG822" s="21"/>
      <c r="GH822" s="21"/>
      <c r="GI822" s="21"/>
      <c r="GJ822" s="21"/>
      <c r="GK822" s="21"/>
      <c r="GL822" s="21"/>
      <c r="GM822" s="21"/>
      <c r="GN822" s="21"/>
      <c r="GO822" s="21"/>
      <c r="GP822" s="21"/>
      <c r="GQ822" s="21"/>
      <c r="GR822" s="21"/>
      <c r="GS822" s="21"/>
      <c r="GT822" s="21"/>
      <c r="GU822" s="21"/>
      <c r="GV822" s="21"/>
      <c r="GW822" s="21"/>
      <c r="GX822" s="21"/>
      <c r="GY822" s="21"/>
      <c r="GZ822" s="21"/>
      <c r="HA822" s="21"/>
      <c r="HB822" s="21"/>
      <c r="HC822" s="21"/>
      <c r="HD822" s="21"/>
      <c r="HE822" s="21"/>
      <c r="HF822" s="21"/>
      <c r="HG822" s="21"/>
      <c r="HH822" s="21"/>
      <c r="HI822" s="21"/>
      <c r="HJ822" s="21"/>
      <c r="HK822" s="21"/>
      <c r="HL822" s="21"/>
      <c r="HM822" s="21"/>
      <c r="HN822" s="21"/>
      <c r="HO822" s="21"/>
      <c r="HP822" s="21"/>
      <c r="HQ822" s="21"/>
      <c r="HR822" s="21"/>
      <c r="HS822" s="21"/>
      <c r="HT822" s="21"/>
      <c r="HU822" s="21"/>
      <c r="HV822" s="21"/>
      <c r="HW822" s="21"/>
      <c r="HX822" s="21"/>
      <c r="HY822" s="21"/>
      <c r="HZ822" s="21"/>
      <c r="IA822" s="21"/>
      <c r="IB822" s="21"/>
      <c r="IC822" s="21"/>
      <c r="ID822" s="21"/>
      <c r="IE822" s="21"/>
      <c r="IF822" s="21"/>
      <c r="IG822" s="21"/>
      <c r="IH822" s="21"/>
      <c r="II822" s="21"/>
      <c r="IJ822" s="21"/>
      <c r="IK822" s="21"/>
      <c r="IL822" s="21"/>
      <c r="IM822" s="21"/>
      <c r="IN822" s="21"/>
      <c r="IO822" s="21"/>
      <c r="IP822" s="21"/>
      <c r="IQ822" s="21"/>
      <c r="IR822" s="21"/>
      <c r="IS822" s="21"/>
      <c r="IT822" s="21"/>
      <c r="IU822" s="21"/>
      <c r="IV822" s="21"/>
      <c r="IW822" s="21"/>
      <c r="IX822" s="21"/>
      <c r="IY822" s="21"/>
      <c r="IZ822" s="21"/>
      <c r="JA822" s="21"/>
      <c r="JB822" s="21"/>
      <c r="JC822" s="21"/>
      <c r="JD822" s="21"/>
      <c r="JE822" s="21"/>
      <c r="JF822" s="21"/>
      <c r="JG822" s="21"/>
      <c r="JH822" s="21"/>
      <c r="JI822" s="21"/>
      <c r="JJ822" s="21"/>
      <c r="JK822" s="21"/>
      <c r="JL822" s="21"/>
      <c r="JM822" s="21"/>
      <c r="JN822" s="21"/>
      <c r="JO822" s="21"/>
      <c r="JP822" s="21"/>
      <c r="JQ822" s="21"/>
      <c r="JR822" s="21"/>
      <c r="JS822" s="21"/>
      <c r="JT822" s="21"/>
      <c r="JU822" s="21"/>
      <c r="JV822" s="21"/>
      <c r="JW822" s="21"/>
      <c r="JX822" s="21"/>
      <c r="JY822" s="21"/>
    </row>
    <row r="823" spans="1:285" ht="14.1" customHeight="1">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21"/>
      <c r="BK823" s="21"/>
      <c r="BL823" s="21"/>
      <c r="BM823" s="21"/>
      <c r="BN823" s="21"/>
      <c r="BO823" s="21"/>
      <c r="BP823" s="21"/>
      <c r="BQ823" s="21"/>
      <c r="BR823" s="21"/>
      <c r="BS823" s="21"/>
      <c r="BT823" s="21"/>
      <c r="BU823" s="21"/>
      <c r="BV823" s="21"/>
      <c r="BW823" s="21"/>
      <c r="BX823" s="21"/>
      <c r="BY823" s="21"/>
      <c r="BZ823" s="21"/>
      <c r="CA823" s="21"/>
      <c r="CB823" s="21"/>
      <c r="CC823" s="21"/>
      <c r="CD823" s="21"/>
      <c r="CE823" s="21"/>
      <c r="CF823" s="21"/>
      <c r="CG823" s="21"/>
      <c r="CH823" s="21"/>
      <c r="CI823" s="21"/>
      <c r="CJ823" s="21"/>
      <c r="CK823" s="21"/>
      <c r="CL823" s="21"/>
      <c r="CM823" s="21"/>
      <c r="CN823" s="21"/>
      <c r="CO823" s="21"/>
      <c r="CP823" s="21"/>
      <c r="CQ823" s="21"/>
      <c r="CR823" s="21"/>
      <c r="CS823" s="21"/>
      <c r="CT823" s="21"/>
      <c r="CU823" s="21"/>
      <c r="CV823" s="21"/>
      <c r="CW823" s="21"/>
      <c r="CX823" s="21"/>
      <c r="CY823" s="21"/>
      <c r="CZ823" s="21"/>
      <c r="DA823" s="21"/>
      <c r="DB823" s="21"/>
      <c r="DC823" s="21"/>
      <c r="DD823" s="21"/>
      <c r="DE823" s="21"/>
      <c r="DF823" s="21"/>
      <c r="DG823" s="21"/>
      <c r="DH823" s="21"/>
      <c r="DI823" s="21"/>
      <c r="DJ823" s="21"/>
      <c r="DK823" s="21"/>
      <c r="DL823" s="21"/>
      <c r="DM823" s="21"/>
      <c r="DN823" s="21"/>
      <c r="DO823" s="21"/>
      <c r="DP823" s="21"/>
      <c r="DQ823" s="21"/>
      <c r="DR823" s="21"/>
      <c r="DS823" s="21"/>
      <c r="DT823" s="21"/>
      <c r="DU823" s="21"/>
      <c r="DV823" s="21"/>
      <c r="DW823" s="21"/>
      <c r="DX823" s="21"/>
      <c r="DY823" s="21"/>
      <c r="DZ823" s="21"/>
      <c r="EA823" s="21"/>
      <c r="EB823" s="21"/>
      <c r="EC823" s="21"/>
      <c r="ED823" s="21"/>
      <c r="EE823" s="21"/>
      <c r="EF823" s="21"/>
      <c r="EG823" s="21"/>
      <c r="EH823" s="21"/>
      <c r="EI823" s="21"/>
      <c r="EJ823" s="21"/>
      <c r="EK823" s="21"/>
      <c r="EL823" s="21"/>
      <c r="EM823" s="21"/>
      <c r="EN823" s="21"/>
      <c r="EO823" s="21"/>
      <c r="EP823" s="21"/>
      <c r="EQ823" s="21"/>
      <c r="ER823" s="21"/>
      <c r="ES823" s="21"/>
      <c r="ET823" s="21"/>
      <c r="EU823" s="21"/>
      <c r="EV823" s="21"/>
      <c r="EW823" s="21"/>
      <c r="EX823" s="21"/>
      <c r="EY823" s="21"/>
      <c r="EZ823" s="21"/>
      <c r="FA823" s="21"/>
      <c r="FB823" s="21"/>
      <c r="FC823" s="21"/>
      <c r="FD823" s="21"/>
      <c r="FE823" s="21"/>
      <c r="FF823" s="21"/>
      <c r="FG823" s="21"/>
      <c r="FH823" s="21"/>
      <c r="FI823" s="21"/>
      <c r="FJ823" s="21"/>
      <c r="FK823" s="21"/>
      <c r="FL823" s="21"/>
      <c r="FM823" s="21"/>
      <c r="FN823" s="21"/>
      <c r="FO823" s="21"/>
      <c r="FP823" s="21"/>
      <c r="FQ823" s="21"/>
      <c r="FR823" s="21"/>
      <c r="FS823" s="21"/>
      <c r="FT823" s="21"/>
      <c r="FU823" s="21"/>
      <c r="FV823" s="21"/>
      <c r="FW823" s="21"/>
      <c r="FX823" s="21"/>
      <c r="FY823" s="21"/>
      <c r="FZ823" s="21"/>
      <c r="GA823" s="21"/>
      <c r="GB823" s="21"/>
      <c r="GC823" s="21"/>
      <c r="GD823" s="21"/>
      <c r="GE823" s="21"/>
      <c r="GF823" s="21"/>
      <c r="GG823" s="21"/>
      <c r="GH823" s="21"/>
      <c r="GI823" s="21"/>
      <c r="GJ823" s="21"/>
      <c r="GK823" s="21"/>
      <c r="GL823" s="21"/>
      <c r="GM823" s="21"/>
      <c r="GN823" s="21"/>
      <c r="GO823" s="21"/>
      <c r="GP823" s="21"/>
      <c r="GQ823" s="21"/>
      <c r="GR823" s="21"/>
      <c r="GS823" s="21"/>
      <c r="GT823" s="21"/>
      <c r="GU823" s="21"/>
      <c r="GV823" s="21"/>
      <c r="GW823" s="21"/>
      <c r="GX823" s="21"/>
      <c r="GY823" s="21"/>
      <c r="GZ823" s="21"/>
      <c r="HA823" s="21"/>
      <c r="HB823" s="21"/>
      <c r="HC823" s="21"/>
      <c r="HD823" s="21"/>
      <c r="HE823" s="21"/>
      <c r="HF823" s="21"/>
      <c r="HG823" s="21"/>
      <c r="HH823" s="21"/>
      <c r="HI823" s="21"/>
      <c r="HJ823" s="21"/>
      <c r="HK823" s="21"/>
      <c r="HL823" s="21"/>
      <c r="HM823" s="21"/>
      <c r="HN823" s="21"/>
      <c r="HO823" s="21"/>
      <c r="HP823" s="21"/>
      <c r="HQ823" s="21"/>
      <c r="HR823" s="21"/>
      <c r="HS823" s="21"/>
      <c r="HT823" s="21"/>
      <c r="HU823" s="21"/>
      <c r="HV823" s="21"/>
      <c r="HW823" s="21"/>
      <c r="HX823" s="21"/>
      <c r="HY823" s="21"/>
      <c r="HZ823" s="21"/>
      <c r="IA823" s="21"/>
      <c r="IB823" s="21"/>
      <c r="IC823" s="21"/>
      <c r="ID823" s="21"/>
      <c r="IE823" s="21"/>
      <c r="IF823" s="21"/>
      <c r="IG823" s="21"/>
      <c r="IH823" s="21"/>
      <c r="II823" s="21"/>
      <c r="IJ823" s="21"/>
      <c r="IK823" s="21"/>
      <c r="IL823" s="21"/>
      <c r="IM823" s="21"/>
      <c r="IN823" s="21"/>
      <c r="IO823" s="21"/>
      <c r="IP823" s="21"/>
      <c r="IQ823" s="21"/>
      <c r="IR823" s="21"/>
      <c r="IS823" s="21"/>
      <c r="IT823" s="21"/>
      <c r="IU823" s="21"/>
      <c r="IV823" s="21"/>
      <c r="IW823" s="21"/>
      <c r="IX823" s="21"/>
      <c r="IY823" s="21"/>
      <c r="IZ823" s="21"/>
      <c r="JA823" s="21"/>
      <c r="JB823" s="21"/>
      <c r="JC823" s="21"/>
      <c r="JD823" s="21"/>
      <c r="JE823" s="21"/>
      <c r="JF823" s="21"/>
      <c r="JG823" s="21"/>
      <c r="JH823" s="21"/>
      <c r="JI823" s="21"/>
      <c r="JJ823" s="21"/>
      <c r="JK823" s="21"/>
      <c r="JL823" s="21"/>
      <c r="JM823" s="21"/>
      <c r="JN823" s="21"/>
      <c r="JO823" s="21"/>
      <c r="JP823" s="21"/>
      <c r="JQ823" s="21"/>
      <c r="JR823" s="21"/>
      <c r="JS823" s="21"/>
      <c r="JT823" s="21"/>
      <c r="JU823" s="21"/>
      <c r="JV823" s="21"/>
      <c r="JW823" s="21"/>
      <c r="JX823" s="21"/>
      <c r="JY823" s="21"/>
    </row>
    <row r="824" spans="1:285" ht="14.1" customHeight="1">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c r="DW824" s="21"/>
      <c r="DX824" s="21"/>
      <c r="DY824" s="21"/>
      <c r="DZ824" s="21"/>
      <c r="EA824" s="21"/>
      <c r="EB824" s="21"/>
      <c r="EC824" s="21"/>
      <c r="ED824" s="21"/>
      <c r="EE824" s="21"/>
      <c r="EF824" s="21"/>
      <c r="EG824" s="21"/>
      <c r="EH824" s="21"/>
      <c r="EI824" s="21"/>
      <c r="EJ824" s="21"/>
      <c r="EK824" s="21"/>
      <c r="EL824" s="21"/>
      <c r="EM824" s="21"/>
      <c r="EN824" s="21"/>
      <c r="EO824" s="21"/>
      <c r="EP824" s="21"/>
      <c r="EQ824" s="21"/>
      <c r="ER824" s="21"/>
      <c r="ES824" s="21"/>
      <c r="ET824" s="21"/>
      <c r="EU824" s="21"/>
      <c r="EV824" s="21"/>
      <c r="EW824" s="21"/>
      <c r="EX824" s="21"/>
      <c r="EY824" s="21"/>
      <c r="EZ824" s="21"/>
      <c r="FA824" s="21"/>
      <c r="FB824" s="21"/>
      <c r="FC824" s="21"/>
      <c r="FD824" s="21"/>
      <c r="FE824" s="21"/>
      <c r="FF824" s="21"/>
      <c r="FG824" s="21"/>
      <c r="FH824" s="21"/>
      <c r="FI824" s="21"/>
      <c r="FJ824" s="21"/>
      <c r="FK824" s="21"/>
      <c r="FL824" s="21"/>
      <c r="FM824" s="21"/>
      <c r="FN824" s="21"/>
      <c r="FO824" s="21"/>
      <c r="FP824" s="21"/>
      <c r="FQ824" s="21"/>
      <c r="FR824" s="21"/>
      <c r="FS824" s="21"/>
      <c r="FT824" s="21"/>
      <c r="FU824" s="21"/>
      <c r="FV824" s="21"/>
      <c r="FW824" s="21"/>
      <c r="FX824" s="21"/>
      <c r="FY824" s="21"/>
      <c r="FZ824" s="21"/>
      <c r="GA824" s="21"/>
      <c r="GB824" s="21"/>
      <c r="GC824" s="21"/>
      <c r="GD824" s="21"/>
      <c r="GE824" s="21"/>
      <c r="GF824" s="21"/>
      <c r="GG824" s="21"/>
      <c r="GH824" s="21"/>
      <c r="GI824" s="21"/>
      <c r="GJ824" s="21"/>
      <c r="GK824" s="21"/>
      <c r="GL824" s="21"/>
      <c r="GM824" s="21"/>
      <c r="GN824" s="21"/>
      <c r="GO824" s="21"/>
      <c r="GP824" s="21"/>
      <c r="GQ824" s="21"/>
      <c r="GR824" s="21"/>
      <c r="GS824" s="21"/>
      <c r="GT824" s="21"/>
      <c r="GU824" s="21"/>
      <c r="GV824" s="21"/>
      <c r="GW824" s="21"/>
      <c r="GX824" s="21"/>
      <c r="GY824" s="21"/>
      <c r="GZ824" s="21"/>
      <c r="HA824" s="21"/>
      <c r="HB824" s="21"/>
      <c r="HC824" s="21"/>
      <c r="HD824" s="21"/>
      <c r="HE824" s="21"/>
      <c r="HF824" s="21"/>
      <c r="HG824" s="21"/>
      <c r="HH824" s="21"/>
      <c r="HI824" s="21"/>
      <c r="HJ824" s="21"/>
      <c r="HK824" s="21"/>
      <c r="HL824" s="21"/>
      <c r="HM824" s="21"/>
      <c r="HN824" s="21"/>
      <c r="HO824" s="21"/>
      <c r="HP824" s="21"/>
      <c r="HQ824" s="21"/>
      <c r="HR824" s="21"/>
      <c r="HS824" s="21"/>
      <c r="HT824" s="21"/>
      <c r="HU824" s="21"/>
      <c r="HV824" s="21"/>
      <c r="HW824" s="21"/>
      <c r="HX824" s="21"/>
      <c r="HY824" s="21"/>
      <c r="HZ824" s="21"/>
      <c r="IA824" s="21"/>
      <c r="IB824" s="21"/>
      <c r="IC824" s="21"/>
      <c r="ID824" s="21"/>
      <c r="IE824" s="21"/>
      <c r="IF824" s="21"/>
      <c r="IG824" s="21"/>
      <c r="IH824" s="21"/>
      <c r="II824" s="21"/>
      <c r="IJ824" s="21"/>
      <c r="IK824" s="21"/>
      <c r="IL824" s="21"/>
      <c r="IM824" s="21"/>
      <c r="IN824" s="21"/>
      <c r="IO824" s="21"/>
      <c r="IP824" s="21"/>
      <c r="IQ824" s="21"/>
      <c r="IR824" s="21"/>
      <c r="IS824" s="21"/>
      <c r="IT824" s="21"/>
      <c r="IU824" s="21"/>
      <c r="IV824" s="21"/>
      <c r="IW824" s="21"/>
      <c r="IX824" s="21"/>
      <c r="IY824" s="21"/>
      <c r="IZ824" s="21"/>
      <c r="JA824" s="21"/>
      <c r="JB824" s="21"/>
      <c r="JC824" s="21"/>
      <c r="JD824" s="21"/>
      <c r="JE824" s="21"/>
      <c r="JF824" s="21"/>
      <c r="JG824" s="21"/>
      <c r="JH824" s="21"/>
      <c r="JI824" s="21"/>
      <c r="JJ824" s="21"/>
      <c r="JK824" s="21"/>
      <c r="JL824" s="21"/>
      <c r="JM824" s="21"/>
      <c r="JN824" s="21"/>
      <c r="JO824" s="21"/>
      <c r="JP824" s="21"/>
      <c r="JQ824" s="21"/>
      <c r="JR824" s="21"/>
      <c r="JS824" s="21"/>
      <c r="JT824" s="21"/>
      <c r="JU824" s="21"/>
      <c r="JV824" s="21"/>
      <c r="JW824" s="21"/>
      <c r="JX824" s="21"/>
      <c r="JY824" s="21"/>
    </row>
    <row r="825" spans="1:285" ht="14.1" customHeight="1">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21"/>
      <c r="BK825" s="21"/>
      <c r="BL825" s="21"/>
      <c r="BM825" s="21"/>
      <c r="BN825" s="21"/>
      <c r="BO825" s="21"/>
      <c r="BP825" s="21"/>
      <c r="BQ825" s="21"/>
      <c r="BR825" s="21"/>
      <c r="BS825" s="21"/>
      <c r="BT825" s="21"/>
      <c r="BU825" s="21"/>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c r="DW825" s="21"/>
      <c r="DX825" s="21"/>
      <c r="DY825" s="21"/>
      <c r="DZ825" s="21"/>
      <c r="EA825" s="21"/>
      <c r="EB825" s="21"/>
      <c r="EC825" s="21"/>
      <c r="ED825" s="21"/>
      <c r="EE825" s="21"/>
      <c r="EF825" s="21"/>
      <c r="EG825" s="21"/>
      <c r="EH825" s="21"/>
      <c r="EI825" s="21"/>
      <c r="EJ825" s="21"/>
      <c r="EK825" s="21"/>
      <c r="EL825" s="21"/>
      <c r="EM825" s="21"/>
      <c r="EN825" s="21"/>
      <c r="EO825" s="21"/>
      <c r="EP825" s="21"/>
      <c r="EQ825" s="21"/>
      <c r="ER825" s="21"/>
      <c r="ES825" s="21"/>
      <c r="ET825" s="21"/>
      <c r="EU825" s="21"/>
      <c r="EV825" s="21"/>
      <c r="EW825" s="21"/>
      <c r="EX825" s="21"/>
      <c r="EY825" s="21"/>
      <c r="EZ825" s="21"/>
      <c r="FA825" s="21"/>
      <c r="FB825" s="21"/>
      <c r="FC825" s="21"/>
      <c r="FD825" s="21"/>
      <c r="FE825" s="21"/>
      <c r="FF825" s="21"/>
      <c r="FG825" s="21"/>
      <c r="FH825" s="21"/>
      <c r="FI825" s="21"/>
      <c r="FJ825" s="21"/>
      <c r="FK825" s="21"/>
      <c r="FL825" s="21"/>
      <c r="FM825" s="21"/>
      <c r="FN825" s="21"/>
      <c r="FO825" s="21"/>
      <c r="FP825" s="21"/>
      <c r="FQ825" s="21"/>
      <c r="FR825" s="21"/>
      <c r="FS825" s="21"/>
      <c r="FT825" s="21"/>
      <c r="FU825" s="21"/>
      <c r="FV825" s="21"/>
      <c r="FW825" s="21"/>
      <c r="FX825" s="21"/>
      <c r="FY825" s="21"/>
      <c r="FZ825" s="21"/>
      <c r="GA825" s="21"/>
      <c r="GB825" s="21"/>
      <c r="GC825" s="21"/>
      <c r="GD825" s="21"/>
      <c r="GE825" s="21"/>
      <c r="GF825" s="21"/>
      <c r="GG825" s="21"/>
      <c r="GH825" s="21"/>
      <c r="GI825" s="21"/>
      <c r="GJ825" s="21"/>
      <c r="GK825" s="21"/>
      <c r="GL825" s="21"/>
      <c r="GM825" s="21"/>
      <c r="GN825" s="21"/>
      <c r="GO825" s="21"/>
      <c r="GP825" s="21"/>
      <c r="GQ825" s="21"/>
      <c r="GR825" s="21"/>
      <c r="GS825" s="21"/>
      <c r="GT825" s="21"/>
      <c r="GU825" s="21"/>
      <c r="GV825" s="21"/>
      <c r="GW825" s="21"/>
      <c r="GX825" s="21"/>
      <c r="GY825" s="21"/>
      <c r="GZ825" s="21"/>
      <c r="HA825" s="21"/>
      <c r="HB825" s="21"/>
      <c r="HC825" s="21"/>
      <c r="HD825" s="21"/>
      <c r="HE825" s="21"/>
      <c r="HF825" s="21"/>
      <c r="HG825" s="21"/>
      <c r="HH825" s="21"/>
      <c r="HI825" s="21"/>
      <c r="HJ825" s="21"/>
      <c r="HK825" s="21"/>
      <c r="HL825" s="21"/>
      <c r="HM825" s="21"/>
      <c r="HN825" s="21"/>
      <c r="HO825" s="21"/>
      <c r="HP825" s="21"/>
      <c r="HQ825" s="21"/>
      <c r="HR825" s="21"/>
      <c r="HS825" s="21"/>
      <c r="HT825" s="21"/>
      <c r="HU825" s="21"/>
      <c r="HV825" s="21"/>
      <c r="HW825" s="21"/>
      <c r="HX825" s="21"/>
      <c r="HY825" s="21"/>
      <c r="HZ825" s="21"/>
      <c r="IA825" s="21"/>
      <c r="IB825" s="21"/>
      <c r="IC825" s="21"/>
      <c r="ID825" s="21"/>
      <c r="IE825" s="21"/>
      <c r="IF825" s="21"/>
      <c r="IG825" s="21"/>
      <c r="IH825" s="21"/>
      <c r="II825" s="21"/>
      <c r="IJ825" s="21"/>
      <c r="IK825" s="21"/>
      <c r="IL825" s="21"/>
      <c r="IM825" s="21"/>
      <c r="IN825" s="21"/>
      <c r="IO825" s="21"/>
      <c r="IP825" s="21"/>
      <c r="IQ825" s="21"/>
      <c r="IR825" s="21"/>
      <c r="IS825" s="21"/>
      <c r="IT825" s="21"/>
      <c r="IU825" s="21"/>
      <c r="IV825" s="21"/>
      <c r="IW825" s="21"/>
      <c r="IX825" s="21"/>
      <c r="IY825" s="21"/>
      <c r="IZ825" s="21"/>
      <c r="JA825" s="21"/>
      <c r="JB825" s="21"/>
      <c r="JC825" s="21"/>
      <c r="JD825" s="21"/>
      <c r="JE825" s="21"/>
      <c r="JF825" s="21"/>
      <c r="JG825" s="21"/>
      <c r="JH825" s="21"/>
      <c r="JI825" s="21"/>
      <c r="JJ825" s="21"/>
      <c r="JK825" s="21"/>
      <c r="JL825" s="21"/>
      <c r="JM825" s="21"/>
      <c r="JN825" s="21"/>
      <c r="JO825" s="21"/>
      <c r="JP825" s="21"/>
      <c r="JQ825" s="21"/>
      <c r="JR825" s="21"/>
      <c r="JS825" s="21"/>
      <c r="JT825" s="21"/>
      <c r="JU825" s="21"/>
      <c r="JV825" s="21"/>
      <c r="JW825" s="21"/>
      <c r="JX825" s="21"/>
      <c r="JY825" s="21"/>
    </row>
    <row r="826" spans="1:285" ht="14.1" customHeight="1">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c r="DW826" s="21"/>
      <c r="DX826" s="21"/>
      <c r="DY826" s="21"/>
      <c r="DZ826" s="21"/>
      <c r="EA826" s="21"/>
      <c r="EB826" s="21"/>
      <c r="EC826" s="21"/>
      <c r="ED826" s="21"/>
      <c r="EE826" s="21"/>
      <c r="EF826" s="21"/>
      <c r="EG826" s="21"/>
      <c r="EH826" s="21"/>
      <c r="EI826" s="21"/>
      <c r="EJ826" s="21"/>
      <c r="EK826" s="21"/>
      <c r="EL826" s="21"/>
      <c r="EM826" s="21"/>
      <c r="EN826" s="21"/>
      <c r="EO826" s="21"/>
      <c r="EP826" s="21"/>
      <c r="EQ826" s="21"/>
      <c r="ER826" s="21"/>
      <c r="ES826" s="21"/>
      <c r="ET826" s="21"/>
      <c r="EU826" s="21"/>
      <c r="EV826" s="21"/>
      <c r="EW826" s="21"/>
      <c r="EX826" s="21"/>
      <c r="EY826" s="21"/>
      <c r="EZ826" s="21"/>
      <c r="FA826" s="21"/>
      <c r="FB826" s="21"/>
      <c r="FC826" s="21"/>
      <c r="FD826" s="21"/>
      <c r="FE826" s="21"/>
      <c r="FF826" s="21"/>
      <c r="FG826" s="21"/>
      <c r="FH826" s="21"/>
      <c r="FI826" s="21"/>
      <c r="FJ826" s="21"/>
      <c r="FK826" s="21"/>
      <c r="FL826" s="21"/>
      <c r="FM826" s="21"/>
      <c r="FN826" s="21"/>
      <c r="FO826" s="21"/>
      <c r="FP826" s="21"/>
      <c r="FQ826" s="21"/>
      <c r="FR826" s="21"/>
      <c r="FS826" s="21"/>
      <c r="FT826" s="21"/>
      <c r="FU826" s="21"/>
      <c r="FV826" s="21"/>
      <c r="FW826" s="21"/>
      <c r="FX826" s="21"/>
      <c r="FY826" s="21"/>
      <c r="FZ826" s="21"/>
      <c r="GA826" s="21"/>
      <c r="GB826" s="21"/>
      <c r="GC826" s="21"/>
      <c r="GD826" s="21"/>
      <c r="GE826" s="21"/>
      <c r="GF826" s="21"/>
      <c r="GG826" s="21"/>
      <c r="GH826" s="21"/>
      <c r="GI826" s="21"/>
      <c r="GJ826" s="21"/>
      <c r="GK826" s="21"/>
      <c r="GL826" s="21"/>
      <c r="GM826" s="21"/>
      <c r="GN826" s="21"/>
      <c r="GO826" s="21"/>
      <c r="GP826" s="21"/>
      <c r="GQ826" s="21"/>
      <c r="GR826" s="21"/>
      <c r="GS826" s="21"/>
      <c r="GT826" s="21"/>
      <c r="GU826" s="21"/>
      <c r="GV826" s="21"/>
      <c r="GW826" s="21"/>
      <c r="GX826" s="21"/>
      <c r="GY826" s="21"/>
      <c r="GZ826" s="21"/>
      <c r="HA826" s="21"/>
      <c r="HB826" s="21"/>
      <c r="HC826" s="21"/>
      <c r="HD826" s="21"/>
      <c r="HE826" s="21"/>
      <c r="HF826" s="21"/>
      <c r="HG826" s="21"/>
      <c r="HH826" s="21"/>
      <c r="HI826" s="21"/>
      <c r="HJ826" s="21"/>
      <c r="HK826" s="21"/>
      <c r="HL826" s="21"/>
      <c r="HM826" s="21"/>
      <c r="HN826" s="21"/>
      <c r="HO826" s="21"/>
      <c r="HP826" s="21"/>
      <c r="HQ826" s="21"/>
      <c r="HR826" s="21"/>
      <c r="HS826" s="21"/>
      <c r="HT826" s="21"/>
      <c r="HU826" s="21"/>
      <c r="HV826" s="21"/>
      <c r="HW826" s="21"/>
      <c r="HX826" s="21"/>
      <c r="HY826" s="21"/>
      <c r="HZ826" s="21"/>
      <c r="IA826" s="21"/>
      <c r="IB826" s="21"/>
      <c r="IC826" s="21"/>
      <c r="ID826" s="21"/>
      <c r="IE826" s="21"/>
      <c r="IF826" s="21"/>
      <c r="IG826" s="21"/>
      <c r="IH826" s="21"/>
      <c r="II826" s="21"/>
      <c r="IJ826" s="21"/>
      <c r="IK826" s="21"/>
      <c r="IL826" s="21"/>
      <c r="IM826" s="21"/>
      <c r="IN826" s="21"/>
      <c r="IO826" s="21"/>
      <c r="IP826" s="21"/>
      <c r="IQ826" s="21"/>
      <c r="IR826" s="21"/>
      <c r="IS826" s="21"/>
      <c r="IT826" s="21"/>
      <c r="IU826" s="21"/>
      <c r="IV826" s="21"/>
      <c r="IW826" s="21"/>
      <c r="IX826" s="21"/>
      <c r="IY826" s="21"/>
      <c r="IZ826" s="21"/>
      <c r="JA826" s="21"/>
      <c r="JB826" s="21"/>
      <c r="JC826" s="21"/>
      <c r="JD826" s="21"/>
      <c r="JE826" s="21"/>
      <c r="JF826" s="21"/>
      <c r="JG826" s="21"/>
      <c r="JH826" s="21"/>
      <c r="JI826" s="21"/>
      <c r="JJ826" s="21"/>
      <c r="JK826" s="21"/>
      <c r="JL826" s="21"/>
      <c r="JM826" s="21"/>
      <c r="JN826" s="21"/>
      <c r="JO826" s="21"/>
      <c r="JP826" s="21"/>
      <c r="JQ826" s="21"/>
      <c r="JR826" s="21"/>
      <c r="JS826" s="21"/>
      <c r="JT826" s="21"/>
      <c r="JU826" s="21"/>
      <c r="JV826" s="21"/>
      <c r="JW826" s="21"/>
      <c r="JX826" s="21"/>
      <c r="JY826" s="21"/>
    </row>
    <row r="827" spans="1:285" ht="14.1" customHeight="1">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c r="DW827" s="21"/>
      <c r="DX827" s="21"/>
      <c r="DY827" s="21"/>
      <c r="DZ827" s="21"/>
      <c r="EA827" s="21"/>
      <c r="EB827" s="21"/>
      <c r="EC827" s="21"/>
      <c r="ED827" s="21"/>
      <c r="EE827" s="21"/>
      <c r="EF827" s="21"/>
      <c r="EG827" s="21"/>
      <c r="EH827" s="21"/>
      <c r="EI827" s="21"/>
      <c r="EJ827" s="21"/>
      <c r="EK827" s="21"/>
      <c r="EL827" s="21"/>
      <c r="EM827" s="21"/>
      <c r="EN827" s="21"/>
      <c r="EO827" s="21"/>
      <c r="EP827" s="21"/>
      <c r="EQ827" s="21"/>
      <c r="ER827" s="21"/>
      <c r="ES827" s="21"/>
      <c r="ET827" s="21"/>
      <c r="EU827" s="21"/>
      <c r="EV827" s="21"/>
      <c r="EW827" s="21"/>
      <c r="EX827" s="21"/>
      <c r="EY827" s="21"/>
      <c r="EZ827" s="21"/>
      <c r="FA827" s="21"/>
      <c r="FB827" s="21"/>
      <c r="FC827" s="21"/>
      <c r="FD827" s="21"/>
      <c r="FE827" s="21"/>
      <c r="FF827" s="21"/>
      <c r="FG827" s="21"/>
      <c r="FH827" s="21"/>
      <c r="FI827" s="21"/>
      <c r="FJ827" s="21"/>
      <c r="FK827" s="21"/>
      <c r="FL827" s="21"/>
      <c r="FM827" s="21"/>
      <c r="FN827" s="21"/>
      <c r="FO827" s="21"/>
      <c r="FP827" s="21"/>
      <c r="FQ827" s="21"/>
      <c r="FR827" s="21"/>
      <c r="FS827" s="21"/>
      <c r="FT827" s="21"/>
      <c r="FU827" s="21"/>
      <c r="FV827" s="21"/>
      <c r="FW827" s="21"/>
      <c r="FX827" s="21"/>
      <c r="FY827" s="21"/>
      <c r="FZ827" s="21"/>
      <c r="GA827" s="21"/>
      <c r="GB827" s="21"/>
      <c r="GC827" s="21"/>
      <c r="GD827" s="21"/>
      <c r="GE827" s="21"/>
      <c r="GF827" s="21"/>
      <c r="GG827" s="21"/>
      <c r="GH827" s="21"/>
      <c r="GI827" s="21"/>
      <c r="GJ827" s="21"/>
      <c r="GK827" s="21"/>
      <c r="GL827" s="21"/>
      <c r="GM827" s="21"/>
      <c r="GN827" s="21"/>
      <c r="GO827" s="21"/>
      <c r="GP827" s="21"/>
      <c r="GQ827" s="21"/>
      <c r="GR827" s="21"/>
      <c r="GS827" s="21"/>
      <c r="GT827" s="21"/>
      <c r="GU827" s="21"/>
      <c r="GV827" s="21"/>
      <c r="GW827" s="21"/>
      <c r="GX827" s="21"/>
      <c r="GY827" s="21"/>
      <c r="GZ827" s="21"/>
      <c r="HA827" s="21"/>
      <c r="HB827" s="21"/>
      <c r="HC827" s="21"/>
      <c r="HD827" s="21"/>
      <c r="HE827" s="21"/>
      <c r="HF827" s="21"/>
      <c r="HG827" s="21"/>
      <c r="HH827" s="21"/>
      <c r="HI827" s="21"/>
      <c r="HJ827" s="21"/>
      <c r="HK827" s="21"/>
      <c r="HL827" s="21"/>
      <c r="HM827" s="21"/>
      <c r="HN827" s="21"/>
      <c r="HO827" s="21"/>
      <c r="HP827" s="21"/>
      <c r="HQ827" s="21"/>
      <c r="HR827" s="21"/>
      <c r="HS827" s="21"/>
      <c r="HT827" s="21"/>
      <c r="HU827" s="21"/>
      <c r="HV827" s="21"/>
      <c r="HW827" s="21"/>
      <c r="HX827" s="21"/>
      <c r="HY827" s="21"/>
      <c r="HZ827" s="21"/>
      <c r="IA827" s="21"/>
      <c r="IB827" s="21"/>
      <c r="IC827" s="21"/>
      <c r="ID827" s="21"/>
      <c r="IE827" s="21"/>
      <c r="IF827" s="21"/>
      <c r="IG827" s="21"/>
      <c r="IH827" s="21"/>
      <c r="II827" s="21"/>
      <c r="IJ827" s="21"/>
      <c r="IK827" s="21"/>
      <c r="IL827" s="21"/>
      <c r="IM827" s="21"/>
      <c r="IN827" s="21"/>
      <c r="IO827" s="21"/>
      <c r="IP827" s="21"/>
      <c r="IQ827" s="21"/>
      <c r="IR827" s="21"/>
      <c r="IS827" s="21"/>
      <c r="IT827" s="21"/>
      <c r="IU827" s="21"/>
      <c r="IV827" s="21"/>
      <c r="IW827" s="21"/>
      <c r="IX827" s="21"/>
      <c r="IY827" s="21"/>
      <c r="IZ827" s="21"/>
      <c r="JA827" s="21"/>
      <c r="JB827" s="21"/>
      <c r="JC827" s="21"/>
      <c r="JD827" s="21"/>
      <c r="JE827" s="21"/>
      <c r="JF827" s="21"/>
      <c r="JG827" s="21"/>
      <c r="JH827" s="21"/>
      <c r="JI827" s="21"/>
      <c r="JJ827" s="21"/>
      <c r="JK827" s="21"/>
      <c r="JL827" s="21"/>
      <c r="JM827" s="21"/>
      <c r="JN827" s="21"/>
      <c r="JO827" s="21"/>
      <c r="JP827" s="21"/>
      <c r="JQ827" s="21"/>
      <c r="JR827" s="21"/>
      <c r="JS827" s="21"/>
      <c r="JT827" s="21"/>
      <c r="JU827" s="21"/>
      <c r="JV827" s="21"/>
      <c r="JW827" s="21"/>
      <c r="JX827" s="21"/>
      <c r="JY827" s="21"/>
    </row>
    <row r="828" spans="1:285" ht="14.1" customHeight="1">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c r="DW828" s="21"/>
      <c r="DX828" s="21"/>
      <c r="DY828" s="21"/>
      <c r="DZ828" s="21"/>
      <c r="EA828" s="21"/>
      <c r="EB828" s="21"/>
      <c r="EC828" s="21"/>
      <c r="ED828" s="21"/>
      <c r="EE828" s="21"/>
      <c r="EF828" s="21"/>
      <c r="EG828" s="21"/>
      <c r="EH828" s="21"/>
      <c r="EI828" s="21"/>
      <c r="EJ828" s="21"/>
      <c r="EK828" s="21"/>
      <c r="EL828" s="21"/>
      <c r="EM828" s="21"/>
      <c r="EN828" s="21"/>
      <c r="EO828" s="21"/>
      <c r="EP828" s="21"/>
      <c r="EQ828" s="21"/>
      <c r="ER828" s="21"/>
      <c r="ES828" s="21"/>
      <c r="ET828" s="21"/>
      <c r="EU828" s="21"/>
      <c r="EV828" s="21"/>
      <c r="EW828" s="21"/>
      <c r="EX828" s="21"/>
      <c r="EY828" s="21"/>
      <c r="EZ828" s="21"/>
      <c r="FA828" s="21"/>
      <c r="FB828" s="21"/>
      <c r="FC828" s="21"/>
      <c r="FD828" s="21"/>
      <c r="FE828" s="21"/>
      <c r="FF828" s="21"/>
      <c r="FG828" s="21"/>
      <c r="FH828" s="21"/>
      <c r="FI828" s="21"/>
      <c r="FJ828" s="21"/>
      <c r="FK828" s="21"/>
      <c r="FL828" s="21"/>
      <c r="FM828" s="21"/>
      <c r="FN828" s="21"/>
      <c r="FO828" s="21"/>
      <c r="FP828" s="21"/>
      <c r="FQ828" s="21"/>
      <c r="FR828" s="21"/>
      <c r="FS828" s="21"/>
      <c r="FT828" s="21"/>
      <c r="FU828" s="21"/>
      <c r="FV828" s="21"/>
      <c r="FW828" s="21"/>
      <c r="FX828" s="21"/>
      <c r="FY828" s="21"/>
      <c r="FZ828" s="21"/>
      <c r="GA828" s="21"/>
      <c r="GB828" s="21"/>
      <c r="GC828" s="21"/>
      <c r="GD828" s="21"/>
      <c r="GE828" s="21"/>
      <c r="GF828" s="21"/>
      <c r="GG828" s="21"/>
      <c r="GH828" s="21"/>
      <c r="GI828" s="21"/>
      <c r="GJ828" s="21"/>
      <c r="GK828" s="21"/>
      <c r="GL828" s="21"/>
      <c r="GM828" s="21"/>
      <c r="GN828" s="21"/>
      <c r="GO828" s="21"/>
      <c r="GP828" s="21"/>
      <c r="GQ828" s="21"/>
      <c r="GR828" s="21"/>
      <c r="GS828" s="21"/>
      <c r="GT828" s="21"/>
      <c r="GU828" s="21"/>
      <c r="GV828" s="21"/>
      <c r="GW828" s="21"/>
      <c r="GX828" s="21"/>
      <c r="GY828" s="21"/>
      <c r="GZ828" s="21"/>
      <c r="HA828" s="21"/>
      <c r="HB828" s="21"/>
      <c r="HC828" s="21"/>
      <c r="HD828" s="21"/>
      <c r="HE828" s="21"/>
      <c r="HF828" s="21"/>
      <c r="HG828" s="21"/>
      <c r="HH828" s="21"/>
      <c r="HI828" s="21"/>
      <c r="HJ828" s="21"/>
      <c r="HK828" s="21"/>
      <c r="HL828" s="21"/>
      <c r="HM828" s="21"/>
      <c r="HN828" s="21"/>
      <c r="HO828" s="21"/>
      <c r="HP828" s="21"/>
      <c r="HQ828" s="21"/>
      <c r="HR828" s="21"/>
      <c r="HS828" s="21"/>
      <c r="HT828" s="21"/>
      <c r="HU828" s="21"/>
      <c r="HV828" s="21"/>
      <c r="HW828" s="21"/>
      <c r="HX828" s="21"/>
      <c r="HY828" s="21"/>
      <c r="HZ828" s="21"/>
      <c r="IA828" s="21"/>
      <c r="IB828" s="21"/>
      <c r="IC828" s="21"/>
      <c r="ID828" s="21"/>
      <c r="IE828" s="21"/>
      <c r="IF828" s="21"/>
      <c r="IG828" s="21"/>
      <c r="IH828" s="21"/>
      <c r="II828" s="21"/>
      <c r="IJ828" s="21"/>
      <c r="IK828" s="21"/>
      <c r="IL828" s="21"/>
      <c r="IM828" s="21"/>
      <c r="IN828" s="21"/>
      <c r="IO828" s="21"/>
      <c r="IP828" s="21"/>
      <c r="IQ828" s="21"/>
      <c r="IR828" s="21"/>
      <c r="IS828" s="21"/>
      <c r="IT828" s="21"/>
      <c r="IU828" s="21"/>
      <c r="IV828" s="21"/>
      <c r="IW828" s="21"/>
      <c r="IX828" s="21"/>
      <c r="IY828" s="21"/>
      <c r="IZ828" s="21"/>
      <c r="JA828" s="21"/>
      <c r="JB828" s="21"/>
      <c r="JC828" s="21"/>
      <c r="JD828" s="21"/>
      <c r="JE828" s="21"/>
      <c r="JF828" s="21"/>
      <c r="JG828" s="21"/>
      <c r="JH828" s="21"/>
      <c r="JI828" s="21"/>
      <c r="JJ828" s="21"/>
      <c r="JK828" s="21"/>
      <c r="JL828" s="21"/>
      <c r="JM828" s="21"/>
      <c r="JN828" s="21"/>
      <c r="JO828" s="21"/>
      <c r="JP828" s="21"/>
      <c r="JQ828" s="21"/>
      <c r="JR828" s="21"/>
      <c r="JS828" s="21"/>
      <c r="JT828" s="21"/>
      <c r="JU828" s="21"/>
      <c r="JV828" s="21"/>
      <c r="JW828" s="21"/>
      <c r="JX828" s="21"/>
      <c r="JY828" s="21"/>
    </row>
    <row r="829" spans="1:285" ht="14.1" customHeight="1">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c r="DW829" s="21"/>
      <c r="DX829" s="21"/>
      <c r="DY829" s="21"/>
      <c r="DZ829" s="21"/>
      <c r="EA829" s="21"/>
      <c r="EB829" s="21"/>
      <c r="EC829" s="21"/>
      <c r="ED829" s="21"/>
      <c r="EE829" s="21"/>
      <c r="EF829" s="21"/>
      <c r="EG829" s="21"/>
      <c r="EH829" s="21"/>
      <c r="EI829" s="21"/>
      <c r="EJ829" s="21"/>
      <c r="EK829" s="21"/>
      <c r="EL829" s="21"/>
      <c r="EM829" s="21"/>
      <c r="EN829" s="21"/>
      <c r="EO829" s="21"/>
      <c r="EP829" s="21"/>
      <c r="EQ829" s="21"/>
      <c r="ER829" s="21"/>
      <c r="ES829" s="21"/>
      <c r="ET829" s="21"/>
      <c r="EU829" s="21"/>
      <c r="EV829" s="21"/>
      <c r="EW829" s="21"/>
      <c r="EX829" s="21"/>
      <c r="EY829" s="21"/>
      <c r="EZ829" s="21"/>
      <c r="FA829" s="21"/>
      <c r="FB829" s="21"/>
      <c r="FC829" s="21"/>
      <c r="FD829" s="21"/>
      <c r="FE829" s="21"/>
      <c r="FF829" s="21"/>
      <c r="FG829" s="21"/>
      <c r="FH829" s="21"/>
      <c r="FI829" s="21"/>
      <c r="FJ829" s="21"/>
      <c r="FK829" s="21"/>
      <c r="FL829" s="21"/>
      <c r="FM829" s="21"/>
      <c r="FN829" s="21"/>
      <c r="FO829" s="21"/>
      <c r="FP829" s="21"/>
      <c r="FQ829" s="21"/>
      <c r="FR829" s="21"/>
      <c r="FS829" s="21"/>
      <c r="FT829" s="21"/>
      <c r="FU829" s="21"/>
      <c r="FV829" s="21"/>
      <c r="FW829" s="21"/>
      <c r="FX829" s="21"/>
      <c r="FY829" s="21"/>
      <c r="FZ829" s="21"/>
      <c r="GA829" s="21"/>
      <c r="GB829" s="21"/>
      <c r="GC829" s="21"/>
      <c r="GD829" s="21"/>
      <c r="GE829" s="21"/>
      <c r="GF829" s="21"/>
      <c r="GG829" s="21"/>
      <c r="GH829" s="21"/>
      <c r="GI829" s="21"/>
      <c r="GJ829" s="21"/>
      <c r="GK829" s="21"/>
      <c r="GL829" s="21"/>
      <c r="GM829" s="21"/>
      <c r="GN829" s="21"/>
      <c r="GO829" s="21"/>
      <c r="GP829" s="21"/>
      <c r="GQ829" s="21"/>
      <c r="GR829" s="21"/>
      <c r="GS829" s="21"/>
      <c r="GT829" s="21"/>
      <c r="GU829" s="21"/>
      <c r="GV829" s="21"/>
      <c r="GW829" s="21"/>
      <c r="GX829" s="21"/>
      <c r="GY829" s="21"/>
      <c r="GZ829" s="21"/>
      <c r="HA829" s="21"/>
      <c r="HB829" s="21"/>
      <c r="HC829" s="21"/>
      <c r="HD829" s="21"/>
      <c r="HE829" s="21"/>
      <c r="HF829" s="21"/>
      <c r="HG829" s="21"/>
      <c r="HH829" s="21"/>
      <c r="HI829" s="21"/>
      <c r="HJ829" s="21"/>
      <c r="HK829" s="21"/>
      <c r="HL829" s="21"/>
      <c r="HM829" s="21"/>
      <c r="HN829" s="21"/>
      <c r="HO829" s="21"/>
      <c r="HP829" s="21"/>
      <c r="HQ829" s="21"/>
      <c r="HR829" s="21"/>
      <c r="HS829" s="21"/>
      <c r="HT829" s="21"/>
      <c r="HU829" s="21"/>
      <c r="HV829" s="21"/>
      <c r="HW829" s="21"/>
      <c r="HX829" s="21"/>
      <c r="HY829" s="21"/>
      <c r="HZ829" s="21"/>
      <c r="IA829" s="21"/>
      <c r="IB829" s="21"/>
      <c r="IC829" s="21"/>
      <c r="ID829" s="21"/>
      <c r="IE829" s="21"/>
      <c r="IF829" s="21"/>
      <c r="IG829" s="21"/>
      <c r="IH829" s="21"/>
      <c r="II829" s="21"/>
      <c r="IJ829" s="21"/>
      <c r="IK829" s="21"/>
      <c r="IL829" s="21"/>
      <c r="IM829" s="21"/>
      <c r="IN829" s="21"/>
      <c r="IO829" s="21"/>
      <c r="IP829" s="21"/>
      <c r="IQ829" s="21"/>
      <c r="IR829" s="21"/>
      <c r="IS829" s="21"/>
      <c r="IT829" s="21"/>
      <c r="IU829" s="21"/>
      <c r="IV829" s="21"/>
      <c r="IW829" s="21"/>
      <c r="IX829" s="21"/>
      <c r="IY829" s="21"/>
      <c r="IZ829" s="21"/>
      <c r="JA829" s="21"/>
      <c r="JB829" s="21"/>
      <c r="JC829" s="21"/>
      <c r="JD829" s="21"/>
      <c r="JE829" s="21"/>
      <c r="JF829" s="21"/>
      <c r="JG829" s="21"/>
      <c r="JH829" s="21"/>
      <c r="JI829" s="21"/>
      <c r="JJ829" s="21"/>
      <c r="JK829" s="21"/>
      <c r="JL829" s="21"/>
      <c r="JM829" s="21"/>
      <c r="JN829" s="21"/>
      <c r="JO829" s="21"/>
      <c r="JP829" s="21"/>
      <c r="JQ829" s="21"/>
      <c r="JR829" s="21"/>
      <c r="JS829" s="21"/>
      <c r="JT829" s="21"/>
      <c r="JU829" s="21"/>
      <c r="JV829" s="21"/>
      <c r="JW829" s="21"/>
      <c r="JX829" s="21"/>
      <c r="JY829" s="21"/>
    </row>
    <row r="830" spans="1:285" ht="14.1" customHeight="1">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c r="DW830" s="21"/>
      <c r="DX830" s="21"/>
      <c r="DY830" s="21"/>
      <c r="DZ830" s="21"/>
      <c r="EA830" s="21"/>
      <c r="EB830" s="21"/>
      <c r="EC830" s="21"/>
      <c r="ED830" s="21"/>
      <c r="EE830" s="21"/>
      <c r="EF830" s="21"/>
      <c r="EG830" s="21"/>
      <c r="EH830" s="21"/>
      <c r="EI830" s="21"/>
      <c r="EJ830" s="21"/>
      <c r="EK830" s="21"/>
      <c r="EL830" s="21"/>
      <c r="EM830" s="21"/>
      <c r="EN830" s="21"/>
      <c r="EO830" s="21"/>
      <c r="EP830" s="21"/>
      <c r="EQ830" s="21"/>
      <c r="ER830" s="21"/>
      <c r="ES830" s="21"/>
      <c r="ET830" s="21"/>
      <c r="EU830" s="21"/>
      <c r="EV830" s="21"/>
      <c r="EW830" s="21"/>
      <c r="EX830" s="21"/>
      <c r="EY830" s="21"/>
      <c r="EZ830" s="21"/>
      <c r="FA830" s="21"/>
      <c r="FB830" s="21"/>
      <c r="FC830" s="21"/>
      <c r="FD830" s="21"/>
      <c r="FE830" s="21"/>
      <c r="FF830" s="21"/>
      <c r="FG830" s="21"/>
      <c r="FH830" s="21"/>
      <c r="FI830" s="21"/>
      <c r="FJ830" s="21"/>
      <c r="FK830" s="21"/>
      <c r="FL830" s="21"/>
      <c r="FM830" s="21"/>
      <c r="FN830" s="21"/>
      <c r="FO830" s="21"/>
      <c r="FP830" s="21"/>
      <c r="FQ830" s="21"/>
      <c r="FR830" s="21"/>
      <c r="FS830" s="21"/>
      <c r="FT830" s="21"/>
      <c r="FU830" s="21"/>
      <c r="FV830" s="21"/>
      <c r="FW830" s="21"/>
      <c r="FX830" s="21"/>
      <c r="FY830" s="21"/>
      <c r="FZ830" s="21"/>
      <c r="GA830" s="21"/>
      <c r="GB830" s="21"/>
      <c r="GC830" s="21"/>
      <c r="GD830" s="21"/>
      <c r="GE830" s="21"/>
      <c r="GF830" s="21"/>
      <c r="GG830" s="21"/>
      <c r="GH830" s="21"/>
      <c r="GI830" s="21"/>
      <c r="GJ830" s="21"/>
      <c r="GK830" s="21"/>
      <c r="GL830" s="21"/>
      <c r="GM830" s="21"/>
      <c r="GN830" s="21"/>
      <c r="GO830" s="21"/>
      <c r="GP830" s="21"/>
      <c r="GQ830" s="21"/>
      <c r="GR830" s="21"/>
      <c r="GS830" s="21"/>
      <c r="GT830" s="21"/>
      <c r="GU830" s="21"/>
      <c r="GV830" s="21"/>
      <c r="GW830" s="21"/>
      <c r="GX830" s="21"/>
      <c r="GY830" s="21"/>
      <c r="GZ830" s="21"/>
      <c r="HA830" s="21"/>
      <c r="HB830" s="21"/>
      <c r="HC830" s="21"/>
      <c r="HD830" s="21"/>
      <c r="HE830" s="21"/>
      <c r="HF830" s="21"/>
      <c r="HG830" s="21"/>
      <c r="HH830" s="21"/>
      <c r="HI830" s="21"/>
      <c r="HJ830" s="21"/>
      <c r="HK830" s="21"/>
      <c r="HL830" s="21"/>
      <c r="HM830" s="21"/>
      <c r="HN830" s="21"/>
      <c r="HO830" s="21"/>
      <c r="HP830" s="21"/>
      <c r="HQ830" s="21"/>
      <c r="HR830" s="21"/>
      <c r="HS830" s="21"/>
      <c r="HT830" s="21"/>
      <c r="HU830" s="21"/>
      <c r="HV830" s="21"/>
      <c r="HW830" s="21"/>
      <c r="HX830" s="21"/>
      <c r="HY830" s="21"/>
      <c r="HZ830" s="21"/>
      <c r="IA830" s="21"/>
      <c r="IB830" s="21"/>
      <c r="IC830" s="21"/>
      <c r="ID830" s="21"/>
      <c r="IE830" s="21"/>
      <c r="IF830" s="21"/>
      <c r="IG830" s="21"/>
      <c r="IH830" s="21"/>
      <c r="II830" s="21"/>
      <c r="IJ830" s="21"/>
      <c r="IK830" s="21"/>
      <c r="IL830" s="21"/>
      <c r="IM830" s="21"/>
      <c r="IN830" s="21"/>
      <c r="IO830" s="21"/>
      <c r="IP830" s="21"/>
      <c r="IQ830" s="21"/>
      <c r="IR830" s="21"/>
      <c r="IS830" s="21"/>
      <c r="IT830" s="21"/>
      <c r="IU830" s="21"/>
      <c r="IV830" s="21"/>
      <c r="IW830" s="21"/>
      <c r="IX830" s="21"/>
      <c r="IY830" s="21"/>
      <c r="IZ830" s="21"/>
      <c r="JA830" s="21"/>
      <c r="JB830" s="21"/>
      <c r="JC830" s="21"/>
      <c r="JD830" s="21"/>
      <c r="JE830" s="21"/>
      <c r="JF830" s="21"/>
      <c r="JG830" s="21"/>
      <c r="JH830" s="21"/>
      <c r="JI830" s="21"/>
      <c r="JJ830" s="21"/>
      <c r="JK830" s="21"/>
      <c r="JL830" s="21"/>
      <c r="JM830" s="21"/>
      <c r="JN830" s="21"/>
      <c r="JO830" s="21"/>
      <c r="JP830" s="21"/>
      <c r="JQ830" s="21"/>
      <c r="JR830" s="21"/>
      <c r="JS830" s="21"/>
      <c r="JT830" s="21"/>
      <c r="JU830" s="21"/>
      <c r="JV830" s="21"/>
      <c r="JW830" s="21"/>
      <c r="JX830" s="21"/>
      <c r="JY830" s="21"/>
    </row>
    <row r="831" spans="1:285" ht="14.1" customHeight="1">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c r="DW831" s="21"/>
      <c r="DX831" s="21"/>
      <c r="DY831" s="21"/>
      <c r="DZ831" s="21"/>
      <c r="EA831" s="21"/>
      <c r="EB831" s="21"/>
      <c r="EC831" s="21"/>
      <c r="ED831" s="21"/>
      <c r="EE831" s="21"/>
      <c r="EF831" s="21"/>
      <c r="EG831" s="21"/>
      <c r="EH831" s="21"/>
      <c r="EI831" s="21"/>
      <c r="EJ831" s="21"/>
      <c r="EK831" s="21"/>
      <c r="EL831" s="21"/>
      <c r="EM831" s="21"/>
      <c r="EN831" s="21"/>
      <c r="EO831" s="21"/>
      <c r="EP831" s="21"/>
      <c r="EQ831" s="21"/>
      <c r="ER831" s="21"/>
      <c r="ES831" s="21"/>
      <c r="ET831" s="21"/>
      <c r="EU831" s="21"/>
      <c r="EV831" s="21"/>
      <c r="EW831" s="21"/>
      <c r="EX831" s="21"/>
      <c r="EY831" s="21"/>
      <c r="EZ831" s="21"/>
      <c r="FA831" s="21"/>
      <c r="FB831" s="21"/>
      <c r="FC831" s="21"/>
      <c r="FD831" s="21"/>
      <c r="FE831" s="21"/>
      <c r="FF831" s="21"/>
      <c r="FG831" s="21"/>
      <c r="FH831" s="21"/>
      <c r="FI831" s="21"/>
      <c r="FJ831" s="21"/>
      <c r="FK831" s="21"/>
      <c r="FL831" s="21"/>
      <c r="FM831" s="21"/>
      <c r="FN831" s="21"/>
      <c r="FO831" s="21"/>
      <c r="FP831" s="21"/>
      <c r="FQ831" s="21"/>
      <c r="FR831" s="21"/>
      <c r="FS831" s="21"/>
      <c r="FT831" s="21"/>
      <c r="FU831" s="21"/>
      <c r="FV831" s="21"/>
      <c r="FW831" s="21"/>
      <c r="FX831" s="21"/>
      <c r="FY831" s="21"/>
      <c r="FZ831" s="21"/>
      <c r="GA831" s="21"/>
      <c r="GB831" s="21"/>
      <c r="GC831" s="21"/>
      <c r="GD831" s="21"/>
      <c r="GE831" s="21"/>
      <c r="GF831" s="21"/>
      <c r="GG831" s="21"/>
      <c r="GH831" s="21"/>
      <c r="GI831" s="21"/>
      <c r="GJ831" s="21"/>
      <c r="GK831" s="21"/>
      <c r="GL831" s="21"/>
      <c r="GM831" s="21"/>
      <c r="GN831" s="21"/>
      <c r="GO831" s="21"/>
      <c r="GP831" s="21"/>
      <c r="GQ831" s="21"/>
      <c r="GR831" s="21"/>
      <c r="GS831" s="21"/>
      <c r="GT831" s="21"/>
      <c r="GU831" s="21"/>
      <c r="GV831" s="21"/>
      <c r="GW831" s="21"/>
      <c r="GX831" s="21"/>
      <c r="GY831" s="21"/>
      <c r="GZ831" s="21"/>
      <c r="HA831" s="21"/>
      <c r="HB831" s="21"/>
      <c r="HC831" s="21"/>
      <c r="HD831" s="21"/>
      <c r="HE831" s="21"/>
      <c r="HF831" s="21"/>
      <c r="HG831" s="21"/>
      <c r="HH831" s="21"/>
      <c r="HI831" s="21"/>
      <c r="HJ831" s="21"/>
      <c r="HK831" s="21"/>
      <c r="HL831" s="21"/>
      <c r="HM831" s="21"/>
      <c r="HN831" s="21"/>
      <c r="HO831" s="21"/>
      <c r="HP831" s="21"/>
      <c r="HQ831" s="21"/>
      <c r="HR831" s="21"/>
      <c r="HS831" s="21"/>
      <c r="HT831" s="21"/>
      <c r="HU831" s="21"/>
      <c r="HV831" s="21"/>
      <c r="HW831" s="21"/>
      <c r="HX831" s="21"/>
      <c r="HY831" s="21"/>
      <c r="HZ831" s="21"/>
      <c r="IA831" s="21"/>
      <c r="IB831" s="21"/>
      <c r="IC831" s="21"/>
      <c r="ID831" s="21"/>
      <c r="IE831" s="21"/>
      <c r="IF831" s="21"/>
      <c r="IG831" s="21"/>
      <c r="IH831" s="21"/>
      <c r="II831" s="21"/>
      <c r="IJ831" s="21"/>
      <c r="IK831" s="21"/>
      <c r="IL831" s="21"/>
      <c r="IM831" s="21"/>
      <c r="IN831" s="21"/>
      <c r="IO831" s="21"/>
      <c r="IP831" s="21"/>
      <c r="IQ831" s="21"/>
      <c r="IR831" s="21"/>
      <c r="IS831" s="21"/>
      <c r="IT831" s="21"/>
      <c r="IU831" s="21"/>
      <c r="IV831" s="21"/>
      <c r="IW831" s="21"/>
      <c r="IX831" s="21"/>
      <c r="IY831" s="21"/>
      <c r="IZ831" s="21"/>
      <c r="JA831" s="21"/>
      <c r="JB831" s="21"/>
      <c r="JC831" s="21"/>
      <c r="JD831" s="21"/>
      <c r="JE831" s="21"/>
      <c r="JF831" s="21"/>
      <c r="JG831" s="21"/>
      <c r="JH831" s="21"/>
      <c r="JI831" s="21"/>
      <c r="JJ831" s="21"/>
      <c r="JK831" s="21"/>
      <c r="JL831" s="21"/>
      <c r="JM831" s="21"/>
      <c r="JN831" s="21"/>
      <c r="JO831" s="21"/>
      <c r="JP831" s="21"/>
      <c r="JQ831" s="21"/>
      <c r="JR831" s="21"/>
      <c r="JS831" s="21"/>
      <c r="JT831" s="21"/>
      <c r="JU831" s="21"/>
      <c r="JV831" s="21"/>
      <c r="JW831" s="21"/>
      <c r="JX831" s="21"/>
      <c r="JY831" s="21"/>
    </row>
    <row r="832" spans="1:285" ht="14.1" customHeight="1">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c r="DW832" s="21"/>
      <c r="DX832" s="21"/>
      <c r="DY832" s="21"/>
      <c r="DZ832" s="21"/>
      <c r="EA832" s="21"/>
      <c r="EB832" s="21"/>
      <c r="EC832" s="21"/>
      <c r="ED832" s="21"/>
      <c r="EE832" s="21"/>
      <c r="EF832" s="21"/>
      <c r="EG832" s="21"/>
      <c r="EH832" s="21"/>
      <c r="EI832" s="21"/>
      <c r="EJ832" s="21"/>
      <c r="EK832" s="21"/>
      <c r="EL832" s="21"/>
      <c r="EM832" s="21"/>
      <c r="EN832" s="21"/>
      <c r="EO832" s="21"/>
      <c r="EP832" s="21"/>
      <c r="EQ832" s="21"/>
      <c r="ER832" s="21"/>
      <c r="ES832" s="21"/>
      <c r="ET832" s="21"/>
      <c r="EU832" s="21"/>
      <c r="EV832" s="21"/>
      <c r="EW832" s="21"/>
      <c r="EX832" s="21"/>
      <c r="EY832" s="21"/>
      <c r="EZ832" s="21"/>
      <c r="FA832" s="21"/>
      <c r="FB832" s="21"/>
      <c r="FC832" s="21"/>
      <c r="FD832" s="21"/>
      <c r="FE832" s="21"/>
      <c r="FF832" s="21"/>
      <c r="FG832" s="21"/>
      <c r="FH832" s="21"/>
      <c r="FI832" s="21"/>
      <c r="FJ832" s="21"/>
      <c r="FK832" s="21"/>
      <c r="FL832" s="21"/>
      <c r="FM832" s="21"/>
      <c r="FN832" s="21"/>
      <c r="FO832" s="21"/>
      <c r="FP832" s="21"/>
      <c r="FQ832" s="21"/>
      <c r="FR832" s="21"/>
      <c r="FS832" s="21"/>
      <c r="FT832" s="21"/>
      <c r="FU832" s="21"/>
      <c r="FV832" s="21"/>
      <c r="FW832" s="21"/>
      <c r="FX832" s="21"/>
      <c r="FY832" s="21"/>
      <c r="FZ832" s="21"/>
      <c r="GA832" s="21"/>
      <c r="GB832" s="21"/>
      <c r="GC832" s="21"/>
      <c r="GD832" s="21"/>
      <c r="GE832" s="21"/>
      <c r="GF832" s="21"/>
      <c r="GG832" s="21"/>
      <c r="GH832" s="21"/>
      <c r="GI832" s="21"/>
      <c r="GJ832" s="21"/>
      <c r="GK832" s="21"/>
      <c r="GL832" s="21"/>
      <c r="GM832" s="21"/>
      <c r="GN832" s="21"/>
      <c r="GO832" s="21"/>
      <c r="GP832" s="21"/>
      <c r="GQ832" s="21"/>
      <c r="GR832" s="21"/>
      <c r="GS832" s="21"/>
      <c r="GT832" s="21"/>
      <c r="GU832" s="21"/>
      <c r="GV832" s="21"/>
      <c r="GW832" s="21"/>
      <c r="GX832" s="21"/>
      <c r="GY832" s="21"/>
      <c r="GZ832" s="21"/>
      <c r="HA832" s="21"/>
      <c r="HB832" s="21"/>
      <c r="HC832" s="21"/>
      <c r="HD832" s="21"/>
      <c r="HE832" s="21"/>
      <c r="HF832" s="21"/>
      <c r="HG832" s="21"/>
      <c r="HH832" s="21"/>
      <c r="HI832" s="21"/>
      <c r="HJ832" s="21"/>
      <c r="HK832" s="21"/>
      <c r="HL832" s="21"/>
      <c r="HM832" s="21"/>
      <c r="HN832" s="21"/>
      <c r="HO832" s="21"/>
      <c r="HP832" s="21"/>
      <c r="HQ832" s="21"/>
      <c r="HR832" s="21"/>
      <c r="HS832" s="21"/>
      <c r="HT832" s="21"/>
      <c r="HU832" s="21"/>
      <c r="HV832" s="21"/>
      <c r="HW832" s="21"/>
      <c r="HX832" s="21"/>
      <c r="HY832" s="21"/>
      <c r="HZ832" s="21"/>
      <c r="IA832" s="21"/>
      <c r="IB832" s="21"/>
      <c r="IC832" s="21"/>
      <c r="ID832" s="21"/>
      <c r="IE832" s="21"/>
      <c r="IF832" s="21"/>
      <c r="IG832" s="21"/>
      <c r="IH832" s="21"/>
      <c r="II832" s="21"/>
      <c r="IJ832" s="21"/>
      <c r="IK832" s="21"/>
      <c r="IL832" s="21"/>
      <c r="IM832" s="21"/>
      <c r="IN832" s="21"/>
      <c r="IO832" s="21"/>
      <c r="IP832" s="21"/>
      <c r="IQ832" s="21"/>
      <c r="IR832" s="21"/>
      <c r="IS832" s="21"/>
      <c r="IT832" s="21"/>
      <c r="IU832" s="21"/>
      <c r="IV832" s="21"/>
      <c r="IW832" s="21"/>
      <c r="IX832" s="21"/>
      <c r="IY832" s="21"/>
      <c r="IZ832" s="21"/>
      <c r="JA832" s="21"/>
      <c r="JB832" s="21"/>
      <c r="JC832" s="21"/>
      <c r="JD832" s="21"/>
      <c r="JE832" s="21"/>
      <c r="JF832" s="21"/>
      <c r="JG832" s="21"/>
      <c r="JH832" s="21"/>
      <c r="JI832" s="21"/>
      <c r="JJ832" s="21"/>
      <c r="JK832" s="21"/>
      <c r="JL832" s="21"/>
      <c r="JM832" s="21"/>
      <c r="JN832" s="21"/>
      <c r="JO832" s="21"/>
      <c r="JP832" s="21"/>
      <c r="JQ832" s="21"/>
      <c r="JR832" s="21"/>
      <c r="JS832" s="21"/>
      <c r="JT832" s="21"/>
      <c r="JU832" s="21"/>
      <c r="JV832" s="21"/>
      <c r="JW832" s="21"/>
      <c r="JX832" s="21"/>
      <c r="JY832" s="21"/>
    </row>
    <row r="833" spans="1:285" ht="14.1" customHeight="1">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21"/>
      <c r="BK833" s="21"/>
      <c r="BL833" s="21"/>
      <c r="BM833" s="21"/>
      <c r="BN833" s="21"/>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c r="DW833" s="21"/>
      <c r="DX833" s="21"/>
      <c r="DY833" s="21"/>
      <c r="DZ833" s="21"/>
      <c r="EA833" s="21"/>
      <c r="EB833" s="21"/>
      <c r="EC833" s="21"/>
      <c r="ED833" s="21"/>
      <c r="EE833" s="21"/>
      <c r="EF833" s="21"/>
      <c r="EG833" s="21"/>
      <c r="EH833" s="21"/>
      <c r="EI833" s="21"/>
      <c r="EJ833" s="21"/>
      <c r="EK833" s="21"/>
      <c r="EL833" s="21"/>
      <c r="EM833" s="21"/>
      <c r="EN833" s="21"/>
      <c r="EO833" s="21"/>
      <c r="EP833" s="21"/>
      <c r="EQ833" s="21"/>
      <c r="ER833" s="21"/>
      <c r="ES833" s="21"/>
      <c r="ET833" s="21"/>
      <c r="EU833" s="21"/>
      <c r="EV833" s="21"/>
      <c r="EW833" s="21"/>
      <c r="EX833" s="21"/>
      <c r="EY833" s="21"/>
      <c r="EZ833" s="21"/>
      <c r="FA833" s="21"/>
      <c r="FB833" s="21"/>
      <c r="FC833" s="21"/>
      <c r="FD833" s="21"/>
      <c r="FE833" s="21"/>
      <c r="FF833" s="21"/>
      <c r="FG833" s="21"/>
      <c r="FH833" s="21"/>
      <c r="FI833" s="21"/>
      <c r="FJ833" s="21"/>
      <c r="FK833" s="21"/>
      <c r="FL833" s="21"/>
      <c r="FM833" s="21"/>
      <c r="FN833" s="21"/>
      <c r="FO833" s="21"/>
      <c r="FP833" s="21"/>
      <c r="FQ833" s="21"/>
      <c r="FR833" s="21"/>
      <c r="FS833" s="21"/>
      <c r="FT833" s="21"/>
      <c r="FU833" s="21"/>
      <c r="FV833" s="21"/>
      <c r="FW833" s="21"/>
      <c r="FX833" s="21"/>
      <c r="FY833" s="21"/>
      <c r="FZ833" s="21"/>
      <c r="GA833" s="21"/>
      <c r="GB833" s="21"/>
      <c r="GC833" s="21"/>
      <c r="GD833" s="21"/>
      <c r="GE833" s="21"/>
      <c r="GF833" s="21"/>
      <c r="GG833" s="21"/>
      <c r="GH833" s="21"/>
      <c r="GI833" s="21"/>
      <c r="GJ833" s="21"/>
      <c r="GK833" s="21"/>
      <c r="GL833" s="21"/>
      <c r="GM833" s="21"/>
      <c r="GN833" s="21"/>
      <c r="GO833" s="21"/>
      <c r="GP833" s="21"/>
      <c r="GQ833" s="21"/>
      <c r="GR833" s="21"/>
      <c r="GS833" s="21"/>
      <c r="GT833" s="21"/>
      <c r="GU833" s="21"/>
      <c r="GV833" s="21"/>
      <c r="GW833" s="21"/>
      <c r="GX833" s="21"/>
      <c r="GY833" s="21"/>
      <c r="GZ833" s="21"/>
      <c r="HA833" s="21"/>
      <c r="HB833" s="21"/>
      <c r="HC833" s="21"/>
      <c r="HD833" s="21"/>
      <c r="HE833" s="21"/>
      <c r="HF833" s="21"/>
      <c r="HG833" s="21"/>
      <c r="HH833" s="21"/>
      <c r="HI833" s="21"/>
      <c r="HJ833" s="21"/>
      <c r="HK833" s="21"/>
      <c r="HL833" s="21"/>
      <c r="HM833" s="21"/>
      <c r="HN833" s="21"/>
      <c r="HO833" s="21"/>
      <c r="HP833" s="21"/>
      <c r="HQ833" s="21"/>
      <c r="HR833" s="21"/>
      <c r="HS833" s="21"/>
      <c r="HT833" s="21"/>
      <c r="HU833" s="21"/>
      <c r="HV833" s="21"/>
      <c r="HW833" s="21"/>
      <c r="HX833" s="21"/>
      <c r="HY833" s="21"/>
      <c r="HZ833" s="21"/>
      <c r="IA833" s="21"/>
      <c r="IB833" s="21"/>
      <c r="IC833" s="21"/>
      <c r="ID833" s="21"/>
      <c r="IE833" s="21"/>
      <c r="IF833" s="21"/>
      <c r="IG833" s="21"/>
      <c r="IH833" s="21"/>
      <c r="II833" s="21"/>
      <c r="IJ833" s="21"/>
      <c r="IK833" s="21"/>
      <c r="IL833" s="21"/>
      <c r="IM833" s="21"/>
      <c r="IN833" s="21"/>
      <c r="IO833" s="21"/>
      <c r="IP833" s="21"/>
      <c r="IQ833" s="21"/>
      <c r="IR833" s="21"/>
      <c r="IS833" s="21"/>
      <c r="IT833" s="21"/>
      <c r="IU833" s="21"/>
      <c r="IV833" s="21"/>
      <c r="IW833" s="21"/>
      <c r="IX833" s="21"/>
      <c r="IY833" s="21"/>
      <c r="IZ833" s="21"/>
      <c r="JA833" s="21"/>
      <c r="JB833" s="21"/>
      <c r="JC833" s="21"/>
      <c r="JD833" s="21"/>
      <c r="JE833" s="21"/>
      <c r="JF833" s="21"/>
      <c r="JG833" s="21"/>
      <c r="JH833" s="21"/>
      <c r="JI833" s="21"/>
      <c r="JJ833" s="21"/>
      <c r="JK833" s="21"/>
      <c r="JL833" s="21"/>
      <c r="JM833" s="21"/>
      <c r="JN833" s="21"/>
      <c r="JO833" s="21"/>
      <c r="JP833" s="21"/>
      <c r="JQ833" s="21"/>
      <c r="JR833" s="21"/>
      <c r="JS833" s="21"/>
      <c r="JT833" s="21"/>
      <c r="JU833" s="21"/>
      <c r="JV833" s="21"/>
      <c r="JW833" s="21"/>
      <c r="JX833" s="21"/>
      <c r="JY833" s="21"/>
    </row>
    <row r="834" spans="1:285" ht="14.1" customHeight="1">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c r="DW834" s="21"/>
      <c r="DX834" s="21"/>
      <c r="DY834" s="21"/>
      <c r="DZ834" s="21"/>
      <c r="EA834" s="21"/>
      <c r="EB834" s="21"/>
      <c r="EC834" s="21"/>
      <c r="ED834" s="21"/>
      <c r="EE834" s="21"/>
      <c r="EF834" s="21"/>
      <c r="EG834" s="21"/>
      <c r="EH834" s="21"/>
      <c r="EI834" s="21"/>
      <c r="EJ834" s="21"/>
      <c r="EK834" s="21"/>
      <c r="EL834" s="21"/>
      <c r="EM834" s="21"/>
      <c r="EN834" s="21"/>
      <c r="EO834" s="21"/>
      <c r="EP834" s="21"/>
      <c r="EQ834" s="21"/>
      <c r="ER834" s="21"/>
      <c r="ES834" s="21"/>
      <c r="ET834" s="21"/>
      <c r="EU834" s="21"/>
      <c r="EV834" s="21"/>
      <c r="EW834" s="21"/>
      <c r="EX834" s="21"/>
      <c r="EY834" s="21"/>
      <c r="EZ834" s="21"/>
      <c r="FA834" s="21"/>
      <c r="FB834" s="21"/>
      <c r="FC834" s="21"/>
      <c r="FD834" s="21"/>
      <c r="FE834" s="21"/>
      <c r="FF834" s="21"/>
      <c r="FG834" s="21"/>
      <c r="FH834" s="21"/>
      <c r="FI834" s="21"/>
      <c r="FJ834" s="21"/>
      <c r="FK834" s="21"/>
      <c r="FL834" s="21"/>
      <c r="FM834" s="21"/>
      <c r="FN834" s="21"/>
      <c r="FO834" s="21"/>
      <c r="FP834" s="21"/>
      <c r="FQ834" s="21"/>
      <c r="FR834" s="21"/>
      <c r="FS834" s="21"/>
      <c r="FT834" s="21"/>
      <c r="FU834" s="21"/>
      <c r="FV834" s="21"/>
      <c r="FW834" s="21"/>
      <c r="FX834" s="21"/>
      <c r="FY834" s="21"/>
      <c r="FZ834" s="21"/>
      <c r="GA834" s="21"/>
      <c r="GB834" s="21"/>
      <c r="GC834" s="21"/>
      <c r="GD834" s="21"/>
      <c r="GE834" s="21"/>
      <c r="GF834" s="21"/>
      <c r="GG834" s="21"/>
      <c r="GH834" s="21"/>
      <c r="GI834" s="21"/>
      <c r="GJ834" s="21"/>
      <c r="GK834" s="21"/>
      <c r="GL834" s="21"/>
      <c r="GM834" s="21"/>
      <c r="GN834" s="21"/>
      <c r="GO834" s="21"/>
      <c r="GP834" s="21"/>
      <c r="GQ834" s="21"/>
      <c r="GR834" s="21"/>
      <c r="GS834" s="21"/>
      <c r="GT834" s="21"/>
      <c r="GU834" s="21"/>
      <c r="GV834" s="21"/>
      <c r="GW834" s="21"/>
      <c r="GX834" s="21"/>
      <c r="GY834" s="21"/>
      <c r="GZ834" s="21"/>
      <c r="HA834" s="21"/>
      <c r="HB834" s="21"/>
      <c r="HC834" s="21"/>
      <c r="HD834" s="21"/>
      <c r="HE834" s="21"/>
      <c r="HF834" s="21"/>
      <c r="HG834" s="21"/>
      <c r="HH834" s="21"/>
      <c r="HI834" s="21"/>
      <c r="HJ834" s="21"/>
      <c r="HK834" s="21"/>
      <c r="HL834" s="21"/>
      <c r="HM834" s="21"/>
      <c r="HN834" s="21"/>
      <c r="HO834" s="21"/>
      <c r="HP834" s="21"/>
      <c r="HQ834" s="21"/>
      <c r="HR834" s="21"/>
      <c r="HS834" s="21"/>
      <c r="HT834" s="21"/>
      <c r="HU834" s="21"/>
      <c r="HV834" s="21"/>
      <c r="HW834" s="21"/>
      <c r="HX834" s="21"/>
      <c r="HY834" s="21"/>
      <c r="HZ834" s="21"/>
      <c r="IA834" s="21"/>
      <c r="IB834" s="21"/>
      <c r="IC834" s="21"/>
      <c r="ID834" s="21"/>
      <c r="IE834" s="21"/>
      <c r="IF834" s="21"/>
      <c r="IG834" s="21"/>
      <c r="IH834" s="21"/>
      <c r="II834" s="21"/>
      <c r="IJ834" s="21"/>
      <c r="IK834" s="21"/>
      <c r="IL834" s="21"/>
      <c r="IM834" s="21"/>
      <c r="IN834" s="21"/>
      <c r="IO834" s="21"/>
      <c r="IP834" s="21"/>
      <c r="IQ834" s="21"/>
      <c r="IR834" s="21"/>
      <c r="IS834" s="21"/>
      <c r="IT834" s="21"/>
      <c r="IU834" s="21"/>
      <c r="IV834" s="21"/>
      <c r="IW834" s="21"/>
      <c r="IX834" s="21"/>
      <c r="IY834" s="21"/>
      <c r="IZ834" s="21"/>
      <c r="JA834" s="21"/>
      <c r="JB834" s="21"/>
      <c r="JC834" s="21"/>
      <c r="JD834" s="21"/>
      <c r="JE834" s="21"/>
      <c r="JF834" s="21"/>
      <c r="JG834" s="21"/>
      <c r="JH834" s="21"/>
      <c r="JI834" s="21"/>
      <c r="JJ834" s="21"/>
      <c r="JK834" s="21"/>
      <c r="JL834" s="21"/>
      <c r="JM834" s="21"/>
      <c r="JN834" s="21"/>
      <c r="JO834" s="21"/>
      <c r="JP834" s="21"/>
      <c r="JQ834" s="21"/>
      <c r="JR834" s="21"/>
      <c r="JS834" s="21"/>
      <c r="JT834" s="21"/>
      <c r="JU834" s="21"/>
      <c r="JV834" s="21"/>
      <c r="JW834" s="21"/>
      <c r="JX834" s="21"/>
      <c r="JY834" s="21"/>
    </row>
    <row r="835" spans="1:285" ht="14.1" customHeight="1">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c r="DW835" s="21"/>
      <c r="DX835" s="21"/>
      <c r="DY835" s="21"/>
      <c r="DZ835" s="21"/>
      <c r="EA835" s="21"/>
      <c r="EB835" s="21"/>
      <c r="EC835" s="21"/>
      <c r="ED835" s="21"/>
      <c r="EE835" s="21"/>
      <c r="EF835" s="21"/>
      <c r="EG835" s="21"/>
      <c r="EH835" s="21"/>
      <c r="EI835" s="21"/>
      <c r="EJ835" s="21"/>
      <c r="EK835" s="21"/>
      <c r="EL835" s="21"/>
      <c r="EM835" s="21"/>
      <c r="EN835" s="21"/>
      <c r="EO835" s="21"/>
      <c r="EP835" s="21"/>
      <c r="EQ835" s="21"/>
      <c r="ER835" s="21"/>
      <c r="ES835" s="21"/>
      <c r="ET835" s="21"/>
      <c r="EU835" s="21"/>
      <c r="EV835" s="21"/>
      <c r="EW835" s="21"/>
      <c r="EX835" s="21"/>
      <c r="EY835" s="21"/>
      <c r="EZ835" s="21"/>
      <c r="FA835" s="21"/>
      <c r="FB835" s="21"/>
      <c r="FC835" s="21"/>
      <c r="FD835" s="21"/>
      <c r="FE835" s="21"/>
      <c r="FF835" s="21"/>
      <c r="FG835" s="21"/>
      <c r="FH835" s="21"/>
      <c r="FI835" s="21"/>
      <c r="FJ835" s="21"/>
      <c r="FK835" s="21"/>
      <c r="FL835" s="21"/>
      <c r="FM835" s="21"/>
      <c r="FN835" s="21"/>
      <c r="FO835" s="21"/>
      <c r="FP835" s="21"/>
      <c r="FQ835" s="21"/>
      <c r="FR835" s="21"/>
      <c r="FS835" s="21"/>
      <c r="FT835" s="21"/>
      <c r="FU835" s="21"/>
      <c r="FV835" s="21"/>
      <c r="FW835" s="21"/>
      <c r="FX835" s="21"/>
      <c r="FY835" s="21"/>
      <c r="FZ835" s="21"/>
      <c r="GA835" s="21"/>
      <c r="GB835" s="21"/>
      <c r="GC835" s="21"/>
      <c r="GD835" s="21"/>
      <c r="GE835" s="21"/>
      <c r="GF835" s="21"/>
      <c r="GG835" s="21"/>
      <c r="GH835" s="21"/>
      <c r="GI835" s="21"/>
      <c r="GJ835" s="21"/>
      <c r="GK835" s="21"/>
      <c r="GL835" s="21"/>
      <c r="GM835" s="21"/>
      <c r="GN835" s="21"/>
      <c r="GO835" s="21"/>
      <c r="GP835" s="21"/>
      <c r="GQ835" s="21"/>
      <c r="GR835" s="21"/>
      <c r="GS835" s="21"/>
      <c r="GT835" s="21"/>
      <c r="GU835" s="21"/>
      <c r="GV835" s="21"/>
      <c r="GW835" s="21"/>
      <c r="GX835" s="21"/>
      <c r="GY835" s="21"/>
      <c r="GZ835" s="21"/>
      <c r="HA835" s="21"/>
      <c r="HB835" s="21"/>
      <c r="HC835" s="21"/>
      <c r="HD835" s="21"/>
      <c r="HE835" s="21"/>
      <c r="HF835" s="21"/>
      <c r="HG835" s="21"/>
      <c r="HH835" s="21"/>
      <c r="HI835" s="21"/>
      <c r="HJ835" s="21"/>
      <c r="HK835" s="21"/>
      <c r="HL835" s="21"/>
      <c r="HM835" s="21"/>
      <c r="HN835" s="21"/>
      <c r="HO835" s="21"/>
      <c r="HP835" s="21"/>
      <c r="HQ835" s="21"/>
      <c r="HR835" s="21"/>
      <c r="HS835" s="21"/>
      <c r="HT835" s="21"/>
      <c r="HU835" s="21"/>
      <c r="HV835" s="21"/>
      <c r="HW835" s="21"/>
      <c r="HX835" s="21"/>
      <c r="HY835" s="21"/>
      <c r="HZ835" s="21"/>
      <c r="IA835" s="21"/>
      <c r="IB835" s="21"/>
      <c r="IC835" s="21"/>
      <c r="ID835" s="21"/>
      <c r="IE835" s="21"/>
      <c r="IF835" s="21"/>
      <c r="IG835" s="21"/>
      <c r="IH835" s="21"/>
      <c r="II835" s="21"/>
      <c r="IJ835" s="21"/>
      <c r="IK835" s="21"/>
      <c r="IL835" s="21"/>
      <c r="IM835" s="21"/>
      <c r="IN835" s="21"/>
      <c r="IO835" s="21"/>
      <c r="IP835" s="21"/>
      <c r="IQ835" s="21"/>
      <c r="IR835" s="21"/>
      <c r="IS835" s="21"/>
      <c r="IT835" s="21"/>
      <c r="IU835" s="21"/>
      <c r="IV835" s="21"/>
      <c r="IW835" s="21"/>
      <c r="IX835" s="21"/>
      <c r="IY835" s="21"/>
      <c r="IZ835" s="21"/>
      <c r="JA835" s="21"/>
      <c r="JB835" s="21"/>
      <c r="JC835" s="21"/>
      <c r="JD835" s="21"/>
      <c r="JE835" s="21"/>
      <c r="JF835" s="21"/>
      <c r="JG835" s="21"/>
      <c r="JH835" s="21"/>
      <c r="JI835" s="21"/>
      <c r="JJ835" s="21"/>
      <c r="JK835" s="21"/>
      <c r="JL835" s="21"/>
      <c r="JM835" s="21"/>
      <c r="JN835" s="21"/>
      <c r="JO835" s="21"/>
      <c r="JP835" s="21"/>
      <c r="JQ835" s="21"/>
      <c r="JR835" s="21"/>
      <c r="JS835" s="21"/>
      <c r="JT835" s="21"/>
      <c r="JU835" s="21"/>
      <c r="JV835" s="21"/>
      <c r="JW835" s="21"/>
      <c r="JX835" s="21"/>
      <c r="JY835" s="21"/>
    </row>
    <row r="836" spans="1:285" ht="14.1" customHeight="1">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c r="DW836" s="21"/>
      <c r="DX836" s="21"/>
      <c r="DY836" s="21"/>
      <c r="DZ836" s="21"/>
      <c r="EA836" s="21"/>
      <c r="EB836" s="21"/>
      <c r="EC836" s="21"/>
      <c r="ED836" s="21"/>
      <c r="EE836" s="21"/>
      <c r="EF836" s="21"/>
      <c r="EG836" s="21"/>
      <c r="EH836" s="21"/>
      <c r="EI836" s="21"/>
      <c r="EJ836" s="21"/>
      <c r="EK836" s="21"/>
      <c r="EL836" s="21"/>
      <c r="EM836" s="21"/>
      <c r="EN836" s="21"/>
      <c r="EO836" s="21"/>
      <c r="EP836" s="21"/>
      <c r="EQ836" s="21"/>
      <c r="ER836" s="21"/>
      <c r="ES836" s="21"/>
      <c r="ET836" s="21"/>
      <c r="EU836" s="21"/>
      <c r="EV836" s="21"/>
      <c r="EW836" s="21"/>
      <c r="EX836" s="21"/>
      <c r="EY836" s="21"/>
      <c r="EZ836" s="21"/>
      <c r="FA836" s="21"/>
      <c r="FB836" s="21"/>
      <c r="FC836" s="21"/>
      <c r="FD836" s="21"/>
      <c r="FE836" s="21"/>
      <c r="FF836" s="21"/>
      <c r="FG836" s="21"/>
      <c r="FH836" s="21"/>
      <c r="FI836" s="21"/>
      <c r="FJ836" s="21"/>
      <c r="FK836" s="21"/>
      <c r="FL836" s="21"/>
      <c r="FM836" s="21"/>
      <c r="FN836" s="21"/>
      <c r="FO836" s="21"/>
      <c r="FP836" s="21"/>
      <c r="FQ836" s="21"/>
      <c r="FR836" s="21"/>
      <c r="FS836" s="21"/>
      <c r="FT836" s="21"/>
      <c r="FU836" s="21"/>
      <c r="FV836" s="21"/>
      <c r="FW836" s="21"/>
      <c r="FX836" s="21"/>
      <c r="FY836" s="21"/>
      <c r="FZ836" s="21"/>
      <c r="GA836" s="21"/>
      <c r="GB836" s="21"/>
      <c r="GC836" s="21"/>
      <c r="GD836" s="21"/>
      <c r="GE836" s="21"/>
      <c r="GF836" s="21"/>
      <c r="GG836" s="21"/>
      <c r="GH836" s="21"/>
      <c r="GI836" s="21"/>
      <c r="GJ836" s="21"/>
      <c r="GK836" s="21"/>
      <c r="GL836" s="21"/>
      <c r="GM836" s="21"/>
      <c r="GN836" s="21"/>
      <c r="GO836" s="21"/>
      <c r="GP836" s="21"/>
      <c r="GQ836" s="21"/>
      <c r="GR836" s="21"/>
      <c r="GS836" s="21"/>
      <c r="GT836" s="21"/>
      <c r="GU836" s="21"/>
      <c r="GV836" s="21"/>
      <c r="GW836" s="21"/>
      <c r="GX836" s="21"/>
      <c r="GY836" s="21"/>
      <c r="GZ836" s="21"/>
      <c r="HA836" s="21"/>
      <c r="HB836" s="21"/>
      <c r="HC836" s="21"/>
      <c r="HD836" s="21"/>
      <c r="HE836" s="21"/>
      <c r="HF836" s="21"/>
      <c r="HG836" s="21"/>
      <c r="HH836" s="21"/>
      <c r="HI836" s="21"/>
      <c r="HJ836" s="21"/>
      <c r="HK836" s="21"/>
      <c r="HL836" s="21"/>
      <c r="HM836" s="21"/>
      <c r="HN836" s="21"/>
      <c r="HO836" s="21"/>
      <c r="HP836" s="21"/>
      <c r="HQ836" s="21"/>
      <c r="HR836" s="21"/>
      <c r="HS836" s="21"/>
      <c r="HT836" s="21"/>
      <c r="HU836" s="21"/>
      <c r="HV836" s="21"/>
      <c r="HW836" s="21"/>
      <c r="HX836" s="21"/>
      <c r="HY836" s="21"/>
      <c r="HZ836" s="21"/>
      <c r="IA836" s="21"/>
      <c r="IB836" s="21"/>
      <c r="IC836" s="21"/>
      <c r="ID836" s="21"/>
      <c r="IE836" s="21"/>
      <c r="IF836" s="21"/>
      <c r="IG836" s="21"/>
      <c r="IH836" s="21"/>
      <c r="II836" s="21"/>
      <c r="IJ836" s="21"/>
      <c r="IK836" s="21"/>
      <c r="IL836" s="21"/>
      <c r="IM836" s="21"/>
      <c r="IN836" s="21"/>
      <c r="IO836" s="21"/>
      <c r="IP836" s="21"/>
      <c r="IQ836" s="21"/>
      <c r="IR836" s="21"/>
      <c r="IS836" s="21"/>
      <c r="IT836" s="21"/>
      <c r="IU836" s="21"/>
      <c r="IV836" s="21"/>
      <c r="IW836" s="21"/>
      <c r="IX836" s="21"/>
      <c r="IY836" s="21"/>
      <c r="IZ836" s="21"/>
      <c r="JA836" s="21"/>
      <c r="JB836" s="21"/>
      <c r="JC836" s="21"/>
      <c r="JD836" s="21"/>
      <c r="JE836" s="21"/>
      <c r="JF836" s="21"/>
      <c r="JG836" s="21"/>
      <c r="JH836" s="21"/>
      <c r="JI836" s="21"/>
      <c r="JJ836" s="21"/>
      <c r="JK836" s="21"/>
      <c r="JL836" s="21"/>
      <c r="JM836" s="21"/>
      <c r="JN836" s="21"/>
      <c r="JO836" s="21"/>
      <c r="JP836" s="21"/>
      <c r="JQ836" s="21"/>
      <c r="JR836" s="21"/>
      <c r="JS836" s="21"/>
      <c r="JT836" s="21"/>
      <c r="JU836" s="21"/>
      <c r="JV836" s="21"/>
      <c r="JW836" s="21"/>
      <c r="JX836" s="21"/>
      <c r="JY836" s="21"/>
    </row>
    <row r="837" spans="1:285" ht="14.1" customHeight="1">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c r="DW837" s="21"/>
      <c r="DX837" s="21"/>
      <c r="DY837" s="21"/>
      <c r="DZ837" s="21"/>
      <c r="EA837" s="21"/>
      <c r="EB837" s="21"/>
      <c r="EC837" s="21"/>
      <c r="ED837" s="21"/>
      <c r="EE837" s="21"/>
      <c r="EF837" s="21"/>
      <c r="EG837" s="21"/>
      <c r="EH837" s="21"/>
      <c r="EI837" s="21"/>
      <c r="EJ837" s="21"/>
      <c r="EK837" s="21"/>
      <c r="EL837" s="21"/>
      <c r="EM837" s="21"/>
      <c r="EN837" s="21"/>
      <c r="EO837" s="21"/>
      <c r="EP837" s="21"/>
      <c r="EQ837" s="21"/>
      <c r="ER837" s="21"/>
      <c r="ES837" s="21"/>
      <c r="ET837" s="21"/>
      <c r="EU837" s="21"/>
      <c r="EV837" s="21"/>
      <c r="EW837" s="21"/>
      <c r="EX837" s="21"/>
      <c r="EY837" s="21"/>
      <c r="EZ837" s="21"/>
      <c r="FA837" s="21"/>
      <c r="FB837" s="21"/>
      <c r="FC837" s="21"/>
      <c r="FD837" s="21"/>
      <c r="FE837" s="21"/>
      <c r="FF837" s="21"/>
      <c r="FG837" s="21"/>
      <c r="FH837" s="21"/>
      <c r="FI837" s="21"/>
      <c r="FJ837" s="21"/>
      <c r="FK837" s="21"/>
      <c r="FL837" s="21"/>
      <c r="FM837" s="21"/>
      <c r="FN837" s="21"/>
      <c r="FO837" s="21"/>
      <c r="FP837" s="21"/>
      <c r="FQ837" s="21"/>
      <c r="FR837" s="21"/>
      <c r="FS837" s="21"/>
      <c r="FT837" s="21"/>
      <c r="FU837" s="21"/>
      <c r="FV837" s="21"/>
      <c r="FW837" s="21"/>
      <c r="FX837" s="21"/>
      <c r="FY837" s="21"/>
      <c r="FZ837" s="21"/>
      <c r="GA837" s="21"/>
      <c r="GB837" s="21"/>
      <c r="GC837" s="21"/>
      <c r="GD837" s="21"/>
      <c r="GE837" s="21"/>
      <c r="GF837" s="21"/>
      <c r="GG837" s="21"/>
      <c r="GH837" s="21"/>
      <c r="GI837" s="21"/>
      <c r="GJ837" s="21"/>
      <c r="GK837" s="21"/>
      <c r="GL837" s="21"/>
      <c r="GM837" s="21"/>
      <c r="GN837" s="21"/>
      <c r="GO837" s="21"/>
      <c r="GP837" s="21"/>
      <c r="GQ837" s="21"/>
      <c r="GR837" s="21"/>
      <c r="GS837" s="21"/>
      <c r="GT837" s="21"/>
      <c r="GU837" s="21"/>
      <c r="GV837" s="21"/>
      <c r="GW837" s="21"/>
      <c r="GX837" s="21"/>
      <c r="GY837" s="21"/>
      <c r="GZ837" s="21"/>
      <c r="HA837" s="21"/>
      <c r="HB837" s="21"/>
      <c r="HC837" s="21"/>
      <c r="HD837" s="21"/>
      <c r="HE837" s="21"/>
      <c r="HF837" s="21"/>
      <c r="HG837" s="21"/>
      <c r="HH837" s="21"/>
      <c r="HI837" s="21"/>
      <c r="HJ837" s="21"/>
      <c r="HK837" s="21"/>
      <c r="HL837" s="21"/>
      <c r="HM837" s="21"/>
      <c r="HN837" s="21"/>
      <c r="HO837" s="21"/>
      <c r="HP837" s="21"/>
      <c r="HQ837" s="21"/>
      <c r="HR837" s="21"/>
      <c r="HS837" s="21"/>
      <c r="HT837" s="21"/>
      <c r="HU837" s="21"/>
      <c r="HV837" s="21"/>
      <c r="HW837" s="21"/>
      <c r="HX837" s="21"/>
      <c r="HY837" s="21"/>
      <c r="HZ837" s="21"/>
      <c r="IA837" s="21"/>
      <c r="IB837" s="21"/>
      <c r="IC837" s="21"/>
      <c r="ID837" s="21"/>
      <c r="IE837" s="21"/>
      <c r="IF837" s="21"/>
      <c r="IG837" s="21"/>
      <c r="IH837" s="21"/>
      <c r="II837" s="21"/>
      <c r="IJ837" s="21"/>
      <c r="IK837" s="21"/>
      <c r="IL837" s="21"/>
      <c r="IM837" s="21"/>
      <c r="IN837" s="21"/>
      <c r="IO837" s="21"/>
      <c r="IP837" s="21"/>
      <c r="IQ837" s="21"/>
      <c r="IR837" s="21"/>
      <c r="IS837" s="21"/>
      <c r="IT837" s="21"/>
      <c r="IU837" s="21"/>
      <c r="IV837" s="21"/>
      <c r="IW837" s="21"/>
      <c r="IX837" s="21"/>
      <c r="IY837" s="21"/>
      <c r="IZ837" s="21"/>
      <c r="JA837" s="21"/>
      <c r="JB837" s="21"/>
      <c r="JC837" s="21"/>
      <c r="JD837" s="21"/>
      <c r="JE837" s="21"/>
      <c r="JF837" s="21"/>
      <c r="JG837" s="21"/>
      <c r="JH837" s="21"/>
      <c r="JI837" s="21"/>
      <c r="JJ837" s="21"/>
      <c r="JK837" s="21"/>
      <c r="JL837" s="21"/>
      <c r="JM837" s="21"/>
      <c r="JN837" s="21"/>
      <c r="JO837" s="21"/>
      <c r="JP837" s="21"/>
      <c r="JQ837" s="21"/>
      <c r="JR837" s="21"/>
      <c r="JS837" s="21"/>
      <c r="JT837" s="21"/>
      <c r="JU837" s="21"/>
      <c r="JV837" s="21"/>
      <c r="JW837" s="21"/>
      <c r="JX837" s="21"/>
      <c r="JY837" s="21"/>
    </row>
    <row r="838" spans="1:285" ht="14.1" customHeight="1">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c r="DW838" s="21"/>
      <c r="DX838" s="21"/>
      <c r="DY838" s="21"/>
      <c r="DZ838" s="21"/>
      <c r="EA838" s="21"/>
      <c r="EB838" s="21"/>
      <c r="EC838" s="21"/>
      <c r="ED838" s="21"/>
      <c r="EE838" s="21"/>
      <c r="EF838" s="21"/>
      <c r="EG838" s="21"/>
      <c r="EH838" s="21"/>
      <c r="EI838" s="21"/>
      <c r="EJ838" s="21"/>
      <c r="EK838" s="21"/>
      <c r="EL838" s="21"/>
      <c r="EM838" s="21"/>
      <c r="EN838" s="21"/>
      <c r="EO838" s="21"/>
      <c r="EP838" s="21"/>
      <c r="EQ838" s="21"/>
      <c r="ER838" s="21"/>
      <c r="ES838" s="21"/>
      <c r="ET838" s="21"/>
      <c r="EU838" s="21"/>
      <c r="EV838" s="21"/>
      <c r="EW838" s="21"/>
      <c r="EX838" s="21"/>
      <c r="EY838" s="21"/>
      <c r="EZ838" s="21"/>
      <c r="FA838" s="21"/>
      <c r="FB838" s="21"/>
      <c r="FC838" s="21"/>
      <c r="FD838" s="21"/>
      <c r="FE838" s="21"/>
      <c r="FF838" s="21"/>
      <c r="FG838" s="21"/>
      <c r="FH838" s="21"/>
      <c r="FI838" s="21"/>
      <c r="FJ838" s="21"/>
      <c r="FK838" s="21"/>
      <c r="FL838" s="21"/>
      <c r="FM838" s="21"/>
      <c r="FN838" s="21"/>
      <c r="FO838" s="21"/>
      <c r="FP838" s="21"/>
      <c r="FQ838" s="21"/>
      <c r="FR838" s="21"/>
      <c r="FS838" s="21"/>
      <c r="FT838" s="21"/>
      <c r="FU838" s="21"/>
      <c r="FV838" s="21"/>
      <c r="FW838" s="21"/>
      <c r="FX838" s="21"/>
      <c r="FY838" s="21"/>
      <c r="FZ838" s="21"/>
      <c r="GA838" s="21"/>
      <c r="GB838" s="21"/>
      <c r="GC838" s="21"/>
      <c r="GD838" s="21"/>
      <c r="GE838" s="21"/>
      <c r="GF838" s="21"/>
      <c r="GG838" s="21"/>
      <c r="GH838" s="21"/>
      <c r="GI838" s="21"/>
      <c r="GJ838" s="21"/>
      <c r="GK838" s="21"/>
      <c r="GL838" s="21"/>
      <c r="GM838" s="21"/>
      <c r="GN838" s="21"/>
      <c r="GO838" s="21"/>
      <c r="GP838" s="21"/>
      <c r="GQ838" s="21"/>
      <c r="GR838" s="21"/>
      <c r="GS838" s="21"/>
      <c r="GT838" s="21"/>
      <c r="GU838" s="21"/>
      <c r="GV838" s="21"/>
      <c r="GW838" s="21"/>
      <c r="GX838" s="21"/>
      <c r="GY838" s="21"/>
      <c r="GZ838" s="21"/>
      <c r="HA838" s="21"/>
      <c r="HB838" s="21"/>
      <c r="HC838" s="21"/>
      <c r="HD838" s="21"/>
      <c r="HE838" s="21"/>
      <c r="HF838" s="21"/>
      <c r="HG838" s="21"/>
      <c r="HH838" s="21"/>
      <c r="HI838" s="21"/>
      <c r="HJ838" s="21"/>
      <c r="HK838" s="21"/>
      <c r="HL838" s="21"/>
      <c r="HM838" s="21"/>
      <c r="HN838" s="21"/>
      <c r="HO838" s="21"/>
      <c r="HP838" s="21"/>
      <c r="HQ838" s="21"/>
      <c r="HR838" s="21"/>
      <c r="HS838" s="21"/>
      <c r="HT838" s="21"/>
      <c r="HU838" s="21"/>
      <c r="HV838" s="21"/>
      <c r="HW838" s="21"/>
      <c r="HX838" s="21"/>
      <c r="HY838" s="21"/>
      <c r="HZ838" s="21"/>
      <c r="IA838" s="21"/>
      <c r="IB838" s="21"/>
      <c r="IC838" s="21"/>
      <c r="ID838" s="21"/>
      <c r="IE838" s="21"/>
      <c r="IF838" s="21"/>
      <c r="IG838" s="21"/>
      <c r="IH838" s="21"/>
      <c r="II838" s="21"/>
      <c r="IJ838" s="21"/>
      <c r="IK838" s="21"/>
      <c r="IL838" s="21"/>
      <c r="IM838" s="21"/>
      <c r="IN838" s="21"/>
      <c r="IO838" s="21"/>
      <c r="IP838" s="21"/>
      <c r="IQ838" s="21"/>
      <c r="IR838" s="21"/>
      <c r="IS838" s="21"/>
      <c r="IT838" s="21"/>
      <c r="IU838" s="21"/>
      <c r="IV838" s="21"/>
      <c r="IW838" s="21"/>
      <c r="IX838" s="21"/>
      <c r="IY838" s="21"/>
      <c r="IZ838" s="21"/>
      <c r="JA838" s="21"/>
      <c r="JB838" s="21"/>
      <c r="JC838" s="21"/>
      <c r="JD838" s="21"/>
      <c r="JE838" s="21"/>
      <c r="JF838" s="21"/>
      <c r="JG838" s="21"/>
      <c r="JH838" s="21"/>
      <c r="JI838" s="21"/>
      <c r="JJ838" s="21"/>
      <c r="JK838" s="21"/>
      <c r="JL838" s="21"/>
      <c r="JM838" s="21"/>
      <c r="JN838" s="21"/>
      <c r="JO838" s="21"/>
      <c r="JP838" s="21"/>
      <c r="JQ838" s="21"/>
      <c r="JR838" s="21"/>
      <c r="JS838" s="21"/>
      <c r="JT838" s="21"/>
      <c r="JU838" s="21"/>
      <c r="JV838" s="21"/>
      <c r="JW838" s="21"/>
      <c r="JX838" s="21"/>
      <c r="JY838" s="21"/>
    </row>
    <row r="839" spans="1:285" ht="14.1" customHeight="1">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c r="DW839" s="21"/>
      <c r="DX839" s="21"/>
      <c r="DY839" s="21"/>
      <c r="DZ839" s="21"/>
      <c r="EA839" s="21"/>
      <c r="EB839" s="21"/>
      <c r="EC839" s="21"/>
      <c r="ED839" s="21"/>
      <c r="EE839" s="21"/>
      <c r="EF839" s="21"/>
      <c r="EG839" s="21"/>
      <c r="EH839" s="21"/>
      <c r="EI839" s="21"/>
      <c r="EJ839" s="21"/>
      <c r="EK839" s="21"/>
      <c r="EL839" s="21"/>
      <c r="EM839" s="21"/>
      <c r="EN839" s="21"/>
      <c r="EO839" s="21"/>
      <c r="EP839" s="21"/>
      <c r="EQ839" s="21"/>
      <c r="ER839" s="21"/>
      <c r="ES839" s="21"/>
      <c r="ET839" s="21"/>
      <c r="EU839" s="21"/>
      <c r="EV839" s="21"/>
      <c r="EW839" s="21"/>
      <c r="EX839" s="21"/>
      <c r="EY839" s="21"/>
      <c r="EZ839" s="21"/>
      <c r="FA839" s="21"/>
      <c r="FB839" s="21"/>
      <c r="FC839" s="21"/>
      <c r="FD839" s="21"/>
      <c r="FE839" s="21"/>
      <c r="FF839" s="21"/>
      <c r="FG839" s="21"/>
      <c r="FH839" s="21"/>
      <c r="FI839" s="21"/>
      <c r="FJ839" s="21"/>
      <c r="FK839" s="21"/>
      <c r="FL839" s="21"/>
      <c r="FM839" s="21"/>
      <c r="FN839" s="21"/>
      <c r="FO839" s="21"/>
      <c r="FP839" s="21"/>
      <c r="FQ839" s="21"/>
      <c r="FR839" s="21"/>
      <c r="FS839" s="21"/>
      <c r="FT839" s="21"/>
      <c r="FU839" s="21"/>
      <c r="FV839" s="21"/>
      <c r="FW839" s="21"/>
      <c r="FX839" s="21"/>
      <c r="FY839" s="21"/>
      <c r="FZ839" s="21"/>
      <c r="GA839" s="21"/>
      <c r="GB839" s="21"/>
      <c r="GC839" s="21"/>
      <c r="GD839" s="21"/>
      <c r="GE839" s="21"/>
      <c r="GF839" s="21"/>
      <c r="GG839" s="21"/>
      <c r="GH839" s="21"/>
      <c r="GI839" s="21"/>
      <c r="GJ839" s="21"/>
      <c r="GK839" s="21"/>
      <c r="GL839" s="21"/>
      <c r="GM839" s="21"/>
      <c r="GN839" s="21"/>
      <c r="GO839" s="21"/>
      <c r="GP839" s="21"/>
      <c r="GQ839" s="21"/>
      <c r="GR839" s="21"/>
      <c r="GS839" s="21"/>
      <c r="GT839" s="21"/>
      <c r="GU839" s="21"/>
      <c r="GV839" s="21"/>
      <c r="GW839" s="21"/>
      <c r="GX839" s="21"/>
      <c r="GY839" s="21"/>
      <c r="GZ839" s="21"/>
      <c r="HA839" s="21"/>
      <c r="HB839" s="21"/>
      <c r="HC839" s="21"/>
      <c r="HD839" s="21"/>
      <c r="HE839" s="21"/>
      <c r="HF839" s="21"/>
      <c r="HG839" s="21"/>
      <c r="HH839" s="21"/>
      <c r="HI839" s="21"/>
      <c r="HJ839" s="21"/>
      <c r="HK839" s="21"/>
      <c r="HL839" s="21"/>
      <c r="HM839" s="21"/>
      <c r="HN839" s="21"/>
      <c r="HO839" s="21"/>
      <c r="HP839" s="21"/>
      <c r="HQ839" s="21"/>
      <c r="HR839" s="21"/>
      <c r="HS839" s="21"/>
      <c r="HT839" s="21"/>
      <c r="HU839" s="21"/>
      <c r="HV839" s="21"/>
      <c r="HW839" s="21"/>
      <c r="HX839" s="21"/>
      <c r="HY839" s="21"/>
      <c r="HZ839" s="21"/>
      <c r="IA839" s="21"/>
      <c r="IB839" s="21"/>
      <c r="IC839" s="21"/>
      <c r="ID839" s="21"/>
      <c r="IE839" s="21"/>
      <c r="IF839" s="21"/>
      <c r="IG839" s="21"/>
      <c r="IH839" s="21"/>
      <c r="II839" s="21"/>
      <c r="IJ839" s="21"/>
      <c r="IK839" s="21"/>
      <c r="IL839" s="21"/>
      <c r="IM839" s="21"/>
      <c r="IN839" s="21"/>
      <c r="IO839" s="21"/>
      <c r="IP839" s="21"/>
      <c r="IQ839" s="21"/>
      <c r="IR839" s="21"/>
      <c r="IS839" s="21"/>
      <c r="IT839" s="21"/>
      <c r="IU839" s="21"/>
      <c r="IV839" s="21"/>
      <c r="IW839" s="21"/>
      <c r="IX839" s="21"/>
      <c r="IY839" s="21"/>
      <c r="IZ839" s="21"/>
      <c r="JA839" s="21"/>
      <c r="JB839" s="21"/>
      <c r="JC839" s="21"/>
      <c r="JD839" s="21"/>
      <c r="JE839" s="21"/>
      <c r="JF839" s="21"/>
      <c r="JG839" s="21"/>
      <c r="JH839" s="21"/>
      <c r="JI839" s="21"/>
      <c r="JJ839" s="21"/>
      <c r="JK839" s="21"/>
      <c r="JL839" s="21"/>
      <c r="JM839" s="21"/>
      <c r="JN839" s="21"/>
      <c r="JO839" s="21"/>
      <c r="JP839" s="21"/>
      <c r="JQ839" s="21"/>
      <c r="JR839" s="21"/>
      <c r="JS839" s="21"/>
      <c r="JT839" s="21"/>
      <c r="JU839" s="21"/>
      <c r="JV839" s="21"/>
      <c r="JW839" s="21"/>
      <c r="JX839" s="21"/>
      <c r="JY839" s="21"/>
    </row>
    <row r="840" spans="1:285" ht="14.1" customHeight="1">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c r="DW840" s="21"/>
      <c r="DX840" s="21"/>
      <c r="DY840" s="21"/>
      <c r="DZ840" s="21"/>
      <c r="EA840" s="21"/>
      <c r="EB840" s="21"/>
      <c r="EC840" s="21"/>
      <c r="ED840" s="21"/>
      <c r="EE840" s="21"/>
      <c r="EF840" s="21"/>
      <c r="EG840" s="21"/>
      <c r="EH840" s="21"/>
      <c r="EI840" s="21"/>
      <c r="EJ840" s="21"/>
      <c r="EK840" s="21"/>
      <c r="EL840" s="21"/>
      <c r="EM840" s="21"/>
      <c r="EN840" s="21"/>
      <c r="EO840" s="21"/>
      <c r="EP840" s="21"/>
      <c r="EQ840" s="21"/>
      <c r="ER840" s="21"/>
      <c r="ES840" s="21"/>
      <c r="ET840" s="21"/>
      <c r="EU840" s="21"/>
      <c r="EV840" s="21"/>
      <c r="EW840" s="21"/>
      <c r="EX840" s="21"/>
      <c r="EY840" s="21"/>
      <c r="EZ840" s="21"/>
      <c r="FA840" s="21"/>
      <c r="FB840" s="21"/>
      <c r="FC840" s="21"/>
      <c r="FD840" s="21"/>
      <c r="FE840" s="21"/>
      <c r="FF840" s="21"/>
      <c r="FG840" s="21"/>
      <c r="FH840" s="21"/>
      <c r="FI840" s="21"/>
      <c r="FJ840" s="21"/>
      <c r="FK840" s="21"/>
      <c r="FL840" s="21"/>
      <c r="FM840" s="21"/>
      <c r="FN840" s="21"/>
      <c r="FO840" s="21"/>
      <c r="FP840" s="21"/>
      <c r="FQ840" s="21"/>
      <c r="FR840" s="21"/>
      <c r="FS840" s="21"/>
      <c r="FT840" s="21"/>
      <c r="FU840" s="21"/>
      <c r="FV840" s="21"/>
      <c r="FW840" s="21"/>
      <c r="FX840" s="21"/>
      <c r="FY840" s="21"/>
      <c r="FZ840" s="21"/>
      <c r="GA840" s="21"/>
      <c r="GB840" s="21"/>
      <c r="GC840" s="21"/>
      <c r="GD840" s="21"/>
      <c r="GE840" s="21"/>
      <c r="GF840" s="21"/>
      <c r="GG840" s="21"/>
      <c r="GH840" s="21"/>
      <c r="GI840" s="21"/>
      <c r="GJ840" s="21"/>
      <c r="GK840" s="21"/>
      <c r="GL840" s="21"/>
      <c r="GM840" s="21"/>
      <c r="GN840" s="21"/>
      <c r="GO840" s="21"/>
      <c r="GP840" s="21"/>
      <c r="GQ840" s="21"/>
      <c r="GR840" s="21"/>
      <c r="GS840" s="21"/>
      <c r="GT840" s="21"/>
      <c r="GU840" s="21"/>
      <c r="GV840" s="21"/>
      <c r="GW840" s="21"/>
      <c r="GX840" s="21"/>
      <c r="GY840" s="21"/>
      <c r="GZ840" s="21"/>
      <c r="HA840" s="21"/>
      <c r="HB840" s="21"/>
      <c r="HC840" s="21"/>
      <c r="HD840" s="21"/>
      <c r="HE840" s="21"/>
      <c r="HF840" s="21"/>
      <c r="HG840" s="21"/>
      <c r="HH840" s="21"/>
      <c r="HI840" s="21"/>
      <c r="HJ840" s="21"/>
      <c r="HK840" s="21"/>
      <c r="HL840" s="21"/>
      <c r="HM840" s="21"/>
      <c r="HN840" s="21"/>
      <c r="HO840" s="21"/>
      <c r="HP840" s="21"/>
      <c r="HQ840" s="21"/>
      <c r="HR840" s="21"/>
      <c r="HS840" s="21"/>
      <c r="HT840" s="21"/>
      <c r="HU840" s="21"/>
      <c r="HV840" s="21"/>
      <c r="HW840" s="21"/>
      <c r="HX840" s="21"/>
      <c r="HY840" s="21"/>
      <c r="HZ840" s="21"/>
      <c r="IA840" s="21"/>
      <c r="IB840" s="21"/>
      <c r="IC840" s="21"/>
      <c r="ID840" s="21"/>
      <c r="IE840" s="21"/>
      <c r="IF840" s="21"/>
      <c r="IG840" s="21"/>
      <c r="IH840" s="21"/>
      <c r="II840" s="21"/>
      <c r="IJ840" s="21"/>
      <c r="IK840" s="21"/>
      <c r="IL840" s="21"/>
      <c r="IM840" s="21"/>
      <c r="IN840" s="21"/>
      <c r="IO840" s="21"/>
      <c r="IP840" s="21"/>
      <c r="IQ840" s="21"/>
      <c r="IR840" s="21"/>
      <c r="IS840" s="21"/>
      <c r="IT840" s="21"/>
      <c r="IU840" s="21"/>
      <c r="IV840" s="21"/>
      <c r="IW840" s="21"/>
      <c r="IX840" s="21"/>
      <c r="IY840" s="21"/>
      <c r="IZ840" s="21"/>
      <c r="JA840" s="21"/>
      <c r="JB840" s="21"/>
      <c r="JC840" s="21"/>
      <c r="JD840" s="21"/>
      <c r="JE840" s="21"/>
      <c r="JF840" s="21"/>
      <c r="JG840" s="21"/>
      <c r="JH840" s="21"/>
      <c r="JI840" s="21"/>
      <c r="JJ840" s="21"/>
      <c r="JK840" s="21"/>
      <c r="JL840" s="21"/>
      <c r="JM840" s="21"/>
      <c r="JN840" s="21"/>
      <c r="JO840" s="21"/>
      <c r="JP840" s="21"/>
      <c r="JQ840" s="21"/>
      <c r="JR840" s="21"/>
      <c r="JS840" s="21"/>
      <c r="JT840" s="21"/>
      <c r="JU840" s="21"/>
      <c r="JV840" s="21"/>
      <c r="JW840" s="21"/>
      <c r="JX840" s="21"/>
      <c r="JY840" s="21"/>
    </row>
    <row r="841" spans="1:285" ht="14.1" customHeight="1">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c r="DW841" s="21"/>
      <c r="DX841" s="21"/>
      <c r="DY841" s="21"/>
      <c r="DZ841" s="21"/>
      <c r="EA841" s="21"/>
      <c r="EB841" s="21"/>
      <c r="EC841" s="21"/>
      <c r="ED841" s="21"/>
      <c r="EE841" s="21"/>
      <c r="EF841" s="21"/>
      <c r="EG841" s="21"/>
      <c r="EH841" s="21"/>
      <c r="EI841" s="21"/>
      <c r="EJ841" s="21"/>
      <c r="EK841" s="21"/>
      <c r="EL841" s="21"/>
      <c r="EM841" s="21"/>
      <c r="EN841" s="21"/>
      <c r="EO841" s="21"/>
      <c r="EP841" s="21"/>
      <c r="EQ841" s="21"/>
      <c r="ER841" s="21"/>
      <c r="ES841" s="21"/>
      <c r="ET841" s="21"/>
      <c r="EU841" s="21"/>
      <c r="EV841" s="21"/>
      <c r="EW841" s="21"/>
      <c r="EX841" s="21"/>
      <c r="EY841" s="21"/>
      <c r="EZ841" s="21"/>
      <c r="FA841" s="21"/>
      <c r="FB841" s="21"/>
      <c r="FC841" s="21"/>
      <c r="FD841" s="21"/>
      <c r="FE841" s="21"/>
      <c r="FF841" s="21"/>
      <c r="FG841" s="21"/>
      <c r="FH841" s="21"/>
      <c r="FI841" s="21"/>
      <c r="FJ841" s="21"/>
      <c r="FK841" s="21"/>
      <c r="FL841" s="21"/>
      <c r="FM841" s="21"/>
      <c r="FN841" s="21"/>
      <c r="FO841" s="21"/>
      <c r="FP841" s="21"/>
      <c r="FQ841" s="21"/>
      <c r="FR841" s="21"/>
      <c r="FS841" s="21"/>
      <c r="FT841" s="21"/>
      <c r="FU841" s="21"/>
      <c r="FV841" s="21"/>
      <c r="FW841" s="21"/>
      <c r="FX841" s="21"/>
      <c r="FY841" s="21"/>
      <c r="FZ841" s="21"/>
      <c r="GA841" s="21"/>
      <c r="GB841" s="21"/>
      <c r="GC841" s="21"/>
      <c r="GD841" s="21"/>
      <c r="GE841" s="21"/>
      <c r="GF841" s="21"/>
      <c r="GG841" s="21"/>
      <c r="GH841" s="21"/>
      <c r="GI841" s="21"/>
      <c r="GJ841" s="21"/>
      <c r="GK841" s="21"/>
      <c r="GL841" s="21"/>
      <c r="GM841" s="21"/>
      <c r="GN841" s="21"/>
      <c r="GO841" s="21"/>
      <c r="GP841" s="21"/>
      <c r="GQ841" s="21"/>
      <c r="GR841" s="21"/>
      <c r="GS841" s="21"/>
      <c r="GT841" s="21"/>
      <c r="GU841" s="21"/>
      <c r="GV841" s="21"/>
      <c r="GW841" s="21"/>
      <c r="GX841" s="21"/>
      <c r="GY841" s="21"/>
      <c r="GZ841" s="21"/>
      <c r="HA841" s="21"/>
      <c r="HB841" s="21"/>
      <c r="HC841" s="21"/>
      <c r="HD841" s="21"/>
      <c r="HE841" s="21"/>
      <c r="HF841" s="21"/>
      <c r="HG841" s="21"/>
      <c r="HH841" s="21"/>
      <c r="HI841" s="21"/>
      <c r="HJ841" s="21"/>
      <c r="HK841" s="21"/>
      <c r="HL841" s="21"/>
      <c r="HM841" s="21"/>
      <c r="HN841" s="21"/>
      <c r="HO841" s="21"/>
      <c r="HP841" s="21"/>
      <c r="HQ841" s="21"/>
      <c r="HR841" s="21"/>
      <c r="HS841" s="21"/>
      <c r="HT841" s="21"/>
      <c r="HU841" s="21"/>
      <c r="HV841" s="21"/>
      <c r="HW841" s="21"/>
      <c r="HX841" s="21"/>
      <c r="HY841" s="21"/>
      <c r="HZ841" s="21"/>
      <c r="IA841" s="21"/>
      <c r="IB841" s="21"/>
      <c r="IC841" s="21"/>
      <c r="ID841" s="21"/>
      <c r="IE841" s="21"/>
      <c r="IF841" s="21"/>
      <c r="IG841" s="21"/>
      <c r="IH841" s="21"/>
      <c r="II841" s="21"/>
      <c r="IJ841" s="21"/>
      <c r="IK841" s="21"/>
      <c r="IL841" s="21"/>
      <c r="IM841" s="21"/>
      <c r="IN841" s="21"/>
      <c r="IO841" s="21"/>
      <c r="IP841" s="21"/>
      <c r="IQ841" s="21"/>
      <c r="IR841" s="21"/>
      <c r="IS841" s="21"/>
      <c r="IT841" s="21"/>
      <c r="IU841" s="21"/>
      <c r="IV841" s="21"/>
      <c r="IW841" s="21"/>
      <c r="IX841" s="21"/>
      <c r="IY841" s="21"/>
      <c r="IZ841" s="21"/>
      <c r="JA841" s="21"/>
      <c r="JB841" s="21"/>
      <c r="JC841" s="21"/>
      <c r="JD841" s="21"/>
      <c r="JE841" s="21"/>
      <c r="JF841" s="21"/>
      <c r="JG841" s="21"/>
      <c r="JH841" s="21"/>
      <c r="JI841" s="21"/>
      <c r="JJ841" s="21"/>
      <c r="JK841" s="21"/>
      <c r="JL841" s="21"/>
      <c r="JM841" s="21"/>
      <c r="JN841" s="21"/>
      <c r="JO841" s="21"/>
      <c r="JP841" s="21"/>
      <c r="JQ841" s="21"/>
      <c r="JR841" s="21"/>
      <c r="JS841" s="21"/>
      <c r="JT841" s="21"/>
      <c r="JU841" s="21"/>
      <c r="JV841" s="21"/>
      <c r="JW841" s="21"/>
      <c r="JX841" s="21"/>
      <c r="JY841" s="21"/>
    </row>
    <row r="842" spans="1:285" ht="14.1" customHeight="1">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21"/>
      <c r="BK842" s="21"/>
      <c r="BL842" s="21"/>
      <c r="BM842" s="21"/>
      <c r="BN842" s="21"/>
      <c r="BO842" s="21"/>
      <c r="BP842" s="21"/>
      <c r="BQ842" s="21"/>
      <c r="BR842" s="21"/>
      <c r="BS842" s="21"/>
      <c r="BT842" s="21"/>
      <c r="BU842" s="21"/>
      <c r="BV842" s="21"/>
      <c r="BW842" s="21"/>
      <c r="BX842" s="21"/>
      <c r="BY842" s="21"/>
      <c r="BZ842" s="21"/>
      <c r="CA842" s="21"/>
      <c r="CB842" s="21"/>
      <c r="CC842" s="21"/>
      <c r="CD842" s="21"/>
      <c r="CE842" s="21"/>
      <c r="CF842" s="21"/>
      <c r="CG842" s="21"/>
      <c r="CH842" s="21"/>
      <c r="CI842" s="21"/>
      <c r="CJ842" s="21"/>
      <c r="CK842" s="21"/>
      <c r="CL842" s="21"/>
      <c r="CM842" s="21"/>
      <c r="CN842" s="21"/>
      <c r="CO842" s="21"/>
      <c r="CP842" s="21"/>
      <c r="CQ842" s="21"/>
      <c r="CR842" s="21"/>
      <c r="CS842" s="21"/>
      <c r="CT842" s="21"/>
      <c r="CU842" s="21"/>
      <c r="CV842" s="21"/>
      <c r="CW842" s="21"/>
      <c r="CX842" s="21"/>
      <c r="CY842" s="21"/>
      <c r="CZ842" s="21"/>
      <c r="DA842" s="21"/>
      <c r="DB842" s="21"/>
      <c r="DC842" s="21"/>
      <c r="DD842" s="21"/>
      <c r="DE842" s="21"/>
      <c r="DF842" s="21"/>
      <c r="DG842" s="21"/>
      <c r="DH842" s="21"/>
      <c r="DI842" s="21"/>
      <c r="DJ842" s="21"/>
      <c r="DK842" s="21"/>
      <c r="DL842" s="21"/>
      <c r="DM842" s="21"/>
      <c r="DN842" s="21"/>
      <c r="DO842" s="21"/>
      <c r="DP842" s="21"/>
      <c r="DQ842" s="21"/>
      <c r="DR842" s="21"/>
      <c r="DS842" s="21"/>
      <c r="DT842" s="21"/>
      <c r="DU842" s="21"/>
      <c r="DV842" s="21"/>
      <c r="DW842" s="21"/>
      <c r="DX842" s="21"/>
      <c r="DY842" s="21"/>
      <c r="DZ842" s="21"/>
      <c r="EA842" s="21"/>
      <c r="EB842" s="21"/>
      <c r="EC842" s="21"/>
      <c r="ED842" s="21"/>
      <c r="EE842" s="21"/>
      <c r="EF842" s="21"/>
      <c r="EG842" s="21"/>
      <c r="EH842" s="21"/>
      <c r="EI842" s="21"/>
      <c r="EJ842" s="21"/>
      <c r="EK842" s="21"/>
      <c r="EL842" s="21"/>
      <c r="EM842" s="21"/>
      <c r="EN842" s="21"/>
      <c r="EO842" s="21"/>
      <c r="EP842" s="21"/>
      <c r="EQ842" s="21"/>
      <c r="ER842" s="21"/>
      <c r="ES842" s="21"/>
      <c r="ET842" s="21"/>
      <c r="EU842" s="21"/>
      <c r="EV842" s="21"/>
      <c r="EW842" s="21"/>
      <c r="EX842" s="21"/>
      <c r="EY842" s="21"/>
      <c r="EZ842" s="21"/>
      <c r="FA842" s="21"/>
      <c r="FB842" s="21"/>
      <c r="FC842" s="21"/>
      <c r="FD842" s="21"/>
      <c r="FE842" s="21"/>
      <c r="FF842" s="21"/>
      <c r="FG842" s="21"/>
      <c r="FH842" s="21"/>
      <c r="FI842" s="21"/>
      <c r="FJ842" s="21"/>
      <c r="FK842" s="21"/>
      <c r="FL842" s="21"/>
      <c r="FM842" s="21"/>
      <c r="FN842" s="21"/>
      <c r="FO842" s="21"/>
      <c r="FP842" s="21"/>
      <c r="FQ842" s="21"/>
      <c r="FR842" s="21"/>
      <c r="FS842" s="21"/>
      <c r="FT842" s="21"/>
      <c r="FU842" s="21"/>
      <c r="FV842" s="21"/>
      <c r="FW842" s="21"/>
      <c r="FX842" s="21"/>
      <c r="FY842" s="21"/>
      <c r="FZ842" s="21"/>
      <c r="GA842" s="21"/>
      <c r="GB842" s="21"/>
      <c r="GC842" s="21"/>
      <c r="GD842" s="21"/>
      <c r="GE842" s="21"/>
      <c r="GF842" s="21"/>
      <c r="GG842" s="21"/>
      <c r="GH842" s="21"/>
      <c r="GI842" s="21"/>
      <c r="GJ842" s="21"/>
      <c r="GK842" s="21"/>
      <c r="GL842" s="21"/>
      <c r="GM842" s="21"/>
      <c r="GN842" s="21"/>
      <c r="GO842" s="21"/>
      <c r="GP842" s="21"/>
      <c r="GQ842" s="21"/>
      <c r="GR842" s="21"/>
      <c r="GS842" s="21"/>
      <c r="GT842" s="21"/>
      <c r="GU842" s="21"/>
      <c r="GV842" s="21"/>
      <c r="GW842" s="21"/>
      <c r="GX842" s="21"/>
      <c r="GY842" s="21"/>
      <c r="GZ842" s="21"/>
      <c r="HA842" s="21"/>
      <c r="HB842" s="21"/>
      <c r="HC842" s="21"/>
      <c r="HD842" s="21"/>
      <c r="HE842" s="21"/>
      <c r="HF842" s="21"/>
      <c r="HG842" s="21"/>
      <c r="HH842" s="21"/>
      <c r="HI842" s="21"/>
      <c r="HJ842" s="21"/>
      <c r="HK842" s="21"/>
      <c r="HL842" s="21"/>
      <c r="HM842" s="21"/>
      <c r="HN842" s="21"/>
      <c r="HO842" s="21"/>
      <c r="HP842" s="21"/>
      <c r="HQ842" s="21"/>
      <c r="HR842" s="21"/>
      <c r="HS842" s="21"/>
      <c r="HT842" s="21"/>
      <c r="HU842" s="21"/>
      <c r="HV842" s="21"/>
      <c r="HW842" s="21"/>
      <c r="HX842" s="21"/>
      <c r="HY842" s="21"/>
      <c r="HZ842" s="21"/>
      <c r="IA842" s="21"/>
      <c r="IB842" s="21"/>
      <c r="IC842" s="21"/>
      <c r="ID842" s="21"/>
      <c r="IE842" s="21"/>
      <c r="IF842" s="21"/>
      <c r="IG842" s="21"/>
      <c r="IH842" s="21"/>
      <c r="II842" s="21"/>
      <c r="IJ842" s="21"/>
      <c r="IK842" s="21"/>
      <c r="IL842" s="21"/>
      <c r="IM842" s="21"/>
      <c r="IN842" s="21"/>
      <c r="IO842" s="21"/>
      <c r="IP842" s="21"/>
      <c r="IQ842" s="21"/>
      <c r="IR842" s="21"/>
      <c r="IS842" s="21"/>
      <c r="IT842" s="21"/>
      <c r="IU842" s="21"/>
      <c r="IV842" s="21"/>
      <c r="IW842" s="21"/>
      <c r="IX842" s="21"/>
      <c r="IY842" s="21"/>
      <c r="IZ842" s="21"/>
      <c r="JA842" s="21"/>
      <c r="JB842" s="21"/>
      <c r="JC842" s="21"/>
      <c r="JD842" s="21"/>
      <c r="JE842" s="21"/>
      <c r="JF842" s="21"/>
      <c r="JG842" s="21"/>
      <c r="JH842" s="21"/>
      <c r="JI842" s="21"/>
      <c r="JJ842" s="21"/>
      <c r="JK842" s="21"/>
      <c r="JL842" s="21"/>
      <c r="JM842" s="21"/>
      <c r="JN842" s="21"/>
      <c r="JO842" s="21"/>
      <c r="JP842" s="21"/>
      <c r="JQ842" s="21"/>
      <c r="JR842" s="21"/>
      <c r="JS842" s="21"/>
      <c r="JT842" s="21"/>
      <c r="JU842" s="21"/>
      <c r="JV842" s="21"/>
      <c r="JW842" s="21"/>
      <c r="JX842" s="21"/>
      <c r="JY842" s="21"/>
    </row>
    <row r="843" spans="1:285" ht="14.1" customHeight="1">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21"/>
      <c r="BK843" s="21"/>
      <c r="BL843" s="21"/>
      <c r="BM843" s="21"/>
      <c r="BN843" s="21"/>
      <c r="BO843" s="21"/>
      <c r="BP843" s="21"/>
      <c r="BQ843" s="21"/>
      <c r="BR843" s="21"/>
      <c r="BS843" s="21"/>
      <c r="BT843" s="21"/>
      <c r="BU843" s="21"/>
      <c r="BV843" s="21"/>
      <c r="BW843" s="21"/>
      <c r="BX843" s="21"/>
      <c r="BY843" s="21"/>
      <c r="BZ843" s="21"/>
      <c r="CA843" s="21"/>
      <c r="CB843" s="21"/>
      <c r="CC843" s="21"/>
      <c r="CD843" s="21"/>
      <c r="CE843" s="21"/>
      <c r="CF843" s="21"/>
      <c r="CG843" s="21"/>
      <c r="CH843" s="21"/>
      <c r="CI843" s="21"/>
      <c r="CJ843" s="21"/>
      <c r="CK843" s="21"/>
      <c r="CL843" s="21"/>
      <c r="CM843" s="21"/>
      <c r="CN843" s="21"/>
      <c r="CO843" s="21"/>
      <c r="CP843" s="21"/>
      <c r="CQ843" s="21"/>
      <c r="CR843" s="21"/>
      <c r="CS843" s="21"/>
      <c r="CT843" s="21"/>
      <c r="CU843" s="21"/>
      <c r="CV843" s="21"/>
      <c r="CW843" s="21"/>
      <c r="CX843" s="21"/>
      <c r="CY843" s="21"/>
      <c r="CZ843" s="21"/>
      <c r="DA843" s="21"/>
      <c r="DB843" s="21"/>
      <c r="DC843" s="21"/>
      <c r="DD843" s="21"/>
      <c r="DE843" s="21"/>
      <c r="DF843" s="21"/>
      <c r="DG843" s="21"/>
      <c r="DH843" s="21"/>
      <c r="DI843" s="21"/>
      <c r="DJ843" s="21"/>
      <c r="DK843" s="21"/>
      <c r="DL843" s="21"/>
      <c r="DM843" s="21"/>
      <c r="DN843" s="21"/>
      <c r="DO843" s="21"/>
      <c r="DP843" s="21"/>
      <c r="DQ843" s="21"/>
      <c r="DR843" s="21"/>
      <c r="DS843" s="21"/>
      <c r="DT843" s="21"/>
      <c r="DU843" s="21"/>
      <c r="DV843" s="21"/>
      <c r="DW843" s="21"/>
      <c r="DX843" s="21"/>
      <c r="DY843" s="21"/>
      <c r="DZ843" s="21"/>
      <c r="EA843" s="21"/>
      <c r="EB843" s="21"/>
      <c r="EC843" s="21"/>
      <c r="ED843" s="21"/>
      <c r="EE843" s="21"/>
      <c r="EF843" s="21"/>
      <c r="EG843" s="21"/>
      <c r="EH843" s="21"/>
      <c r="EI843" s="21"/>
      <c r="EJ843" s="21"/>
      <c r="EK843" s="21"/>
      <c r="EL843" s="21"/>
      <c r="EM843" s="21"/>
      <c r="EN843" s="21"/>
      <c r="EO843" s="21"/>
      <c r="EP843" s="21"/>
      <c r="EQ843" s="21"/>
      <c r="ER843" s="21"/>
      <c r="ES843" s="21"/>
      <c r="ET843" s="21"/>
      <c r="EU843" s="21"/>
      <c r="EV843" s="21"/>
      <c r="EW843" s="21"/>
      <c r="EX843" s="21"/>
      <c r="EY843" s="21"/>
      <c r="EZ843" s="21"/>
      <c r="FA843" s="21"/>
      <c r="FB843" s="21"/>
      <c r="FC843" s="21"/>
      <c r="FD843" s="21"/>
      <c r="FE843" s="21"/>
      <c r="FF843" s="21"/>
      <c r="FG843" s="21"/>
      <c r="FH843" s="21"/>
      <c r="FI843" s="21"/>
      <c r="FJ843" s="21"/>
      <c r="FK843" s="21"/>
      <c r="FL843" s="21"/>
      <c r="FM843" s="21"/>
      <c r="FN843" s="21"/>
      <c r="FO843" s="21"/>
      <c r="FP843" s="21"/>
      <c r="FQ843" s="21"/>
      <c r="FR843" s="21"/>
      <c r="FS843" s="21"/>
      <c r="FT843" s="21"/>
      <c r="FU843" s="21"/>
      <c r="FV843" s="21"/>
      <c r="FW843" s="21"/>
      <c r="FX843" s="21"/>
      <c r="FY843" s="21"/>
      <c r="FZ843" s="21"/>
      <c r="GA843" s="21"/>
      <c r="GB843" s="21"/>
      <c r="GC843" s="21"/>
      <c r="GD843" s="21"/>
      <c r="GE843" s="21"/>
      <c r="GF843" s="21"/>
      <c r="GG843" s="21"/>
      <c r="GH843" s="21"/>
      <c r="GI843" s="21"/>
      <c r="GJ843" s="21"/>
      <c r="GK843" s="21"/>
      <c r="GL843" s="21"/>
      <c r="GM843" s="21"/>
      <c r="GN843" s="21"/>
      <c r="GO843" s="21"/>
      <c r="GP843" s="21"/>
      <c r="GQ843" s="21"/>
      <c r="GR843" s="21"/>
      <c r="GS843" s="21"/>
      <c r="GT843" s="21"/>
      <c r="GU843" s="21"/>
      <c r="GV843" s="21"/>
      <c r="GW843" s="21"/>
      <c r="GX843" s="21"/>
      <c r="GY843" s="21"/>
      <c r="GZ843" s="21"/>
      <c r="HA843" s="21"/>
      <c r="HB843" s="21"/>
      <c r="HC843" s="21"/>
      <c r="HD843" s="21"/>
      <c r="HE843" s="21"/>
      <c r="HF843" s="21"/>
      <c r="HG843" s="21"/>
      <c r="HH843" s="21"/>
      <c r="HI843" s="21"/>
      <c r="HJ843" s="21"/>
      <c r="HK843" s="21"/>
      <c r="HL843" s="21"/>
      <c r="HM843" s="21"/>
      <c r="HN843" s="21"/>
      <c r="HO843" s="21"/>
      <c r="HP843" s="21"/>
      <c r="HQ843" s="21"/>
      <c r="HR843" s="21"/>
      <c r="HS843" s="21"/>
      <c r="HT843" s="21"/>
      <c r="HU843" s="21"/>
      <c r="HV843" s="21"/>
      <c r="HW843" s="21"/>
      <c r="HX843" s="21"/>
      <c r="HY843" s="21"/>
      <c r="HZ843" s="21"/>
      <c r="IA843" s="21"/>
      <c r="IB843" s="21"/>
      <c r="IC843" s="21"/>
      <c r="ID843" s="21"/>
      <c r="IE843" s="21"/>
      <c r="IF843" s="21"/>
      <c r="IG843" s="21"/>
      <c r="IH843" s="21"/>
      <c r="II843" s="21"/>
      <c r="IJ843" s="21"/>
      <c r="IK843" s="21"/>
      <c r="IL843" s="21"/>
      <c r="IM843" s="21"/>
      <c r="IN843" s="21"/>
      <c r="IO843" s="21"/>
      <c r="IP843" s="21"/>
      <c r="IQ843" s="21"/>
      <c r="IR843" s="21"/>
      <c r="IS843" s="21"/>
      <c r="IT843" s="21"/>
      <c r="IU843" s="21"/>
      <c r="IV843" s="21"/>
      <c r="IW843" s="21"/>
      <c r="IX843" s="21"/>
      <c r="IY843" s="21"/>
      <c r="IZ843" s="21"/>
      <c r="JA843" s="21"/>
      <c r="JB843" s="21"/>
      <c r="JC843" s="21"/>
      <c r="JD843" s="21"/>
      <c r="JE843" s="21"/>
      <c r="JF843" s="21"/>
      <c r="JG843" s="21"/>
      <c r="JH843" s="21"/>
      <c r="JI843" s="21"/>
      <c r="JJ843" s="21"/>
      <c r="JK843" s="21"/>
      <c r="JL843" s="21"/>
      <c r="JM843" s="21"/>
      <c r="JN843" s="21"/>
      <c r="JO843" s="21"/>
      <c r="JP843" s="21"/>
      <c r="JQ843" s="21"/>
      <c r="JR843" s="21"/>
      <c r="JS843" s="21"/>
      <c r="JT843" s="21"/>
      <c r="JU843" s="21"/>
      <c r="JV843" s="21"/>
      <c r="JW843" s="21"/>
      <c r="JX843" s="21"/>
      <c r="JY843" s="21"/>
    </row>
    <row r="844" spans="1:285" ht="14.1" customHeight="1">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21"/>
      <c r="BK844" s="21"/>
      <c r="BL844" s="21"/>
      <c r="BM844" s="21"/>
      <c r="BN844" s="21"/>
      <c r="BO844" s="21"/>
      <c r="BP844" s="21"/>
      <c r="BQ844" s="21"/>
      <c r="BR844" s="21"/>
      <c r="BS844" s="21"/>
      <c r="BT844" s="21"/>
      <c r="BU844" s="21"/>
      <c r="BV844" s="21"/>
      <c r="BW844" s="21"/>
      <c r="BX844" s="21"/>
      <c r="BY844" s="21"/>
      <c r="BZ844" s="21"/>
      <c r="CA844" s="21"/>
      <c r="CB844" s="21"/>
      <c r="CC844" s="21"/>
      <c r="CD844" s="21"/>
      <c r="CE844" s="21"/>
      <c r="CF844" s="21"/>
      <c r="CG844" s="21"/>
      <c r="CH844" s="21"/>
      <c r="CI844" s="21"/>
      <c r="CJ844" s="21"/>
      <c r="CK844" s="21"/>
      <c r="CL844" s="21"/>
      <c r="CM844" s="21"/>
      <c r="CN844" s="21"/>
      <c r="CO844" s="21"/>
      <c r="CP844" s="21"/>
      <c r="CQ844" s="21"/>
      <c r="CR844" s="21"/>
      <c r="CS844" s="21"/>
      <c r="CT844" s="21"/>
      <c r="CU844" s="21"/>
      <c r="CV844" s="21"/>
      <c r="CW844" s="21"/>
      <c r="CX844" s="21"/>
      <c r="CY844" s="21"/>
      <c r="CZ844" s="21"/>
      <c r="DA844" s="21"/>
      <c r="DB844" s="21"/>
      <c r="DC844" s="21"/>
      <c r="DD844" s="21"/>
      <c r="DE844" s="21"/>
      <c r="DF844" s="21"/>
      <c r="DG844" s="21"/>
      <c r="DH844" s="21"/>
      <c r="DI844" s="21"/>
      <c r="DJ844" s="21"/>
      <c r="DK844" s="21"/>
      <c r="DL844" s="21"/>
      <c r="DM844" s="21"/>
      <c r="DN844" s="21"/>
      <c r="DO844" s="21"/>
      <c r="DP844" s="21"/>
      <c r="DQ844" s="21"/>
      <c r="DR844" s="21"/>
      <c r="DS844" s="21"/>
      <c r="DT844" s="21"/>
      <c r="DU844" s="21"/>
      <c r="DV844" s="21"/>
      <c r="DW844" s="21"/>
      <c r="DX844" s="21"/>
      <c r="DY844" s="21"/>
      <c r="DZ844" s="21"/>
      <c r="EA844" s="21"/>
      <c r="EB844" s="21"/>
      <c r="EC844" s="21"/>
      <c r="ED844" s="21"/>
      <c r="EE844" s="21"/>
      <c r="EF844" s="21"/>
      <c r="EG844" s="21"/>
      <c r="EH844" s="21"/>
      <c r="EI844" s="21"/>
      <c r="EJ844" s="21"/>
      <c r="EK844" s="21"/>
      <c r="EL844" s="21"/>
      <c r="EM844" s="21"/>
      <c r="EN844" s="21"/>
      <c r="EO844" s="21"/>
      <c r="EP844" s="21"/>
      <c r="EQ844" s="21"/>
      <c r="ER844" s="21"/>
      <c r="ES844" s="21"/>
      <c r="ET844" s="21"/>
      <c r="EU844" s="21"/>
      <c r="EV844" s="21"/>
      <c r="EW844" s="21"/>
      <c r="EX844" s="21"/>
      <c r="EY844" s="21"/>
      <c r="EZ844" s="21"/>
      <c r="FA844" s="21"/>
      <c r="FB844" s="21"/>
      <c r="FC844" s="21"/>
      <c r="FD844" s="21"/>
      <c r="FE844" s="21"/>
      <c r="FF844" s="21"/>
      <c r="FG844" s="21"/>
      <c r="FH844" s="21"/>
      <c r="FI844" s="21"/>
      <c r="FJ844" s="21"/>
      <c r="FK844" s="21"/>
      <c r="FL844" s="21"/>
      <c r="FM844" s="21"/>
      <c r="FN844" s="21"/>
      <c r="FO844" s="21"/>
      <c r="FP844" s="21"/>
      <c r="FQ844" s="21"/>
      <c r="FR844" s="21"/>
      <c r="FS844" s="21"/>
      <c r="FT844" s="21"/>
      <c r="FU844" s="21"/>
      <c r="FV844" s="21"/>
      <c r="FW844" s="21"/>
      <c r="FX844" s="21"/>
      <c r="FY844" s="21"/>
      <c r="FZ844" s="21"/>
      <c r="GA844" s="21"/>
      <c r="GB844" s="21"/>
      <c r="GC844" s="21"/>
      <c r="GD844" s="21"/>
      <c r="GE844" s="21"/>
      <c r="GF844" s="21"/>
      <c r="GG844" s="21"/>
      <c r="GH844" s="21"/>
      <c r="GI844" s="21"/>
      <c r="GJ844" s="21"/>
      <c r="GK844" s="21"/>
      <c r="GL844" s="21"/>
      <c r="GM844" s="21"/>
      <c r="GN844" s="21"/>
      <c r="GO844" s="21"/>
      <c r="GP844" s="21"/>
      <c r="GQ844" s="21"/>
      <c r="GR844" s="21"/>
      <c r="GS844" s="21"/>
      <c r="GT844" s="21"/>
      <c r="GU844" s="21"/>
      <c r="GV844" s="21"/>
      <c r="GW844" s="21"/>
      <c r="GX844" s="21"/>
      <c r="GY844" s="21"/>
      <c r="GZ844" s="21"/>
      <c r="HA844" s="21"/>
      <c r="HB844" s="21"/>
      <c r="HC844" s="21"/>
      <c r="HD844" s="21"/>
      <c r="HE844" s="21"/>
      <c r="HF844" s="21"/>
      <c r="HG844" s="21"/>
      <c r="HH844" s="21"/>
      <c r="HI844" s="21"/>
      <c r="HJ844" s="21"/>
      <c r="HK844" s="21"/>
      <c r="HL844" s="21"/>
      <c r="HM844" s="21"/>
      <c r="HN844" s="21"/>
      <c r="HO844" s="21"/>
      <c r="HP844" s="21"/>
      <c r="HQ844" s="21"/>
      <c r="HR844" s="21"/>
      <c r="HS844" s="21"/>
      <c r="HT844" s="21"/>
      <c r="HU844" s="21"/>
      <c r="HV844" s="21"/>
      <c r="HW844" s="21"/>
      <c r="HX844" s="21"/>
      <c r="HY844" s="21"/>
      <c r="HZ844" s="21"/>
      <c r="IA844" s="21"/>
      <c r="IB844" s="21"/>
      <c r="IC844" s="21"/>
      <c r="ID844" s="21"/>
      <c r="IE844" s="21"/>
      <c r="IF844" s="21"/>
      <c r="IG844" s="21"/>
      <c r="IH844" s="21"/>
      <c r="II844" s="21"/>
      <c r="IJ844" s="21"/>
      <c r="IK844" s="21"/>
      <c r="IL844" s="21"/>
      <c r="IM844" s="21"/>
      <c r="IN844" s="21"/>
      <c r="IO844" s="21"/>
      <c r="IP844" s="21"/>
      <c r="IQ844" s="21"/>
      <c r="IR844" s="21"/>
      <c r="IS844" s="21"/>
      <c r="IT844" s="21"/>
      <c r="IU844" s="21"/>
      <c r="IV844" s="21"/>
      <c r="IW844" s="21"/>
      <c r="IX844" s="21"/>
      <c r="IY844" s="21"/>
      <c r="IZ844" s="21"/>
      <c r="JA844" s="21"/>
      <c r="JB844" s="21"/>
      <c r="JC844" s="21"/>
      <c r="JD844" s="21"/>
      <c r="JE844" s="21"/>
      <c r="JF844" s="21"/>
      <c r="JG844" s="21"/>
      <c r="JH844" s="21"/>
      <c r="JI844" s="21"/>
      <c r="JJ844" s="21"/>
      <c r="JK844" s="21"/>
      <c r="JL844" s="21"/>
      <c r="JM844" s="21"/>
      <c r="JN844" s="21"/>
      <c r="JO844" s="21"/>
      <c r="JP844" s="21"/>
      <c r="JQ844" s="21"/>
      <c r="JR844" s="21"/>
      <c r="JS844" s="21"/>
      <c r="JT844" s="21"/>
      <c r="JU844" s="21"/>
      <c r="JV844" s="21"/>
      <c r="JW844" s="21"/>
      <c r="JX844" s="21"/>
      <c r="JY844" s="21"/>
    </row>
    <row r="845" spans="1:285" ht="14.1" customHeight="1">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21"/>
      <c r="BK845" s="21"/>
      <c r="BL845" s="21"/>
      <c r="BM845" s="21"/>
      <c r="BN845" s="21"/>
      <c r="BO845" s="21"/>
      <c r="BP845" s="21"/>
      <c r="BQ845" s="21"/>
      <c r="BR845" s="21"/>
      <c r="BS845" s="21"/>
      <c r="BT845" s="21"/>
      <c r="BU845" s="21"/>
      <c r="BV845" s="21"/>
      <c r="BW845" s="21"/>
      <c r="BX845" s="21"/>
      <c r="BY845" s="21"/>
      <c r="BZ845" s="21"/>
      <c r="CA845" s="21"/>
      <c r="CB845" s="21"/>
      <c r="CC845" s="21"/>
      <c r="CD845" s="21"/>
      <c r="CE845" s="21"/>
      <c r="CF845" s="21"/>
      <c r="CG845" s="21"/>
      <c r="CH845" s="21"/>
      <c r="CI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1"/>
      <c r="DJ845" s="21"/>
      <c r="DK845" s="21"/>
      <c r="DL845" s="21"/>
      <c r="DM845" s="21"/>
      <c r="DN845" s="21"/>
      <c r="DO845" s="21"/>
      <c r="DP845" s="21"/>
      <c r="DQ845" s="21"/>
      <c r="DR845" s="21"/>
      <c r="DS845" s="21"/>
      <c r="DT845" s="21"/>
      <c r="DU845" s="21"/>
      <c r="DV845" s="21"/>
      <c r="DW845" s="21"/>
      <c r="DX845" s="21"/>
      <c r="DY845" s="21"/>
      <c r="DZ845" s="21"/>
      <c r="EA845" s="21"/>
      <c r="EB845" s="21"/>
      <c r="EC845" s="21"/>
      <c r="ED845" s="21"/>
      <c r="EE845" s="21"/>
      <c r="EF845" s="21"/>
      <c r="EG845" s="21"/>
      <c r="EH845" s="21"/>
      <c r="EI845" s="21"/>
      <c r="EJ845" s="21"/>
      <c r="EK845" s="21"/>
      <c r="EL845" s="21"/>
      <c r="EM845" s="21"/>
      <c r="EN845" s="21"/>
      <c r="EO845" s="21"/>
      <c r="EP845" s="21"/>
      <c r="EQ845" s="21"/>
      <c r="ER845" s="21"/>
      <c r="ES845" s="21"/>
      <c r="ET845" s="21"/>
      <c r="EU845" s="21"/>
      <c r="EV845" s="21"/>
      <c r="EW845" s="21"/>
      <c r="EX845" s="21"/>
      <c r="EY845" s="21"/>
      <c r="EZ845" s="21"/>
      <c r="FA845" s="21"/>
      <c r="FB845" s="21"/>
      <c r="FC845" s="21"/>
      <c r="FD845" s="21"/>
      <c r="FE845" s="21"/>
      <c r="FF845" s="21"/>
      <c r="FG845" s="21"/>
      <c r="FH845" s="21"/>
      <c r="FI845" s="21"/>
      <c r="FJ845" s="21"/>
      <c r="FK845" s="21"/>
      <c r="FL845" s="21"/>
      <c r="FM845" s="21"/>
      <c r="FN845" s="21"/>
      <c r="FO845" s="21"/>
      <c r="FP845" s="21"/>
      <c r="FQ845" s="21"/>
      <c r="FR845" s="21"/>
      <c r="FS845" s="21"/>
      <c r="FT845" s="21"/>
      <c r="FU845" s="21"/>
      <c r="FV845" s="21"/>
      <c r="FW845" s="21"/>
      <c r="FX845" s="21"/>
      <c r="FY845" s="21"/>
      <c r="FZ845" s="21"/>
      <c r="GA845" s="21"/>
      <c r="GB845" s="21"/>
      <c r="GC845" s="21"/>
      <c r="GD845" s="21"/>
      <c r="GE845" s="21"/>
      <c r="GF845" s="21"/>
      <c r="GG845" s="21"/>
      <c r="GH845" s="21"/>
      <c r="GI845" s="21"/>
      <c r="GJ845" s="21"/>
      <c r="GK845" s="21"/>
      <c r="GL845" s="21"/>
      <c r="GM845" s="21"/>
      <c r="GN845" s="21"/>
      <c r="GO845" s="21"/>
      <c r="GP845" s="21"/>
      <c r="GQ845" s="21"/>
      <c r="GR845" s="21"/>
      <c r="GS845" s="21"/>
      <c r="GT845" s="21"/>
      <c r="GU845" s="21"/>
      <c r="GV845" s="21"/>
      <c r="GW845" s="21"/>
      <c r="GX845" s="21"/>
      <c r="GY845" s="21"/>
      <c r="GZ845" s="21"/>
      <c r="HA845" s="21"/>
      <c r="HB845" s="21"/>
      <c r="HC845" s="21"/>
      <c r="HD845" s="21"/>
      <c r="HE845" s="21"/>
      <c r="HF845" s="21"/>
      <c r="HG845" s="21"/>
      <c r="HH845" s="21"/>
      <c r="HI845" s="21"/>
      <c r="HJ845" s="21"/>
      <c r="HK845" s="21"/>
      <c r="HL845" s="21"/>
      <c r="HM845" s="21"/>
      <c r="HN845" s="21"/>
      <c r="HO845" s="21"/>
      <c r="HP845" s="21"/>
      <c r="HQ845" s="21"/>
      <c r="HR845" s="21"/>
      <c r="HS845" s="21"/>
      <c r="HT845" s="21"/>
      <c r="HU845" s="21"/>
      <c r="HV845" s="21"/>
      <c r="HW845" s="21"/>
      <c r="HX845" s="21"/>
      <c r="HY845" s="21"/>
      <c r="HZ845" s="21"/>
      <c r="IA845" s="21"/>
      <c r="IB845" s="21"/>
      <c r="IC845" s="21"/>
      <c r="ID845" s="21"/>
      <c r="IE845" s="21"/>
      <c r="IF845" s="21"/>
      <c r="IG845" s="21"/>
      <c r="IH845" s="21"/>
      <c r="II845" s="21"/>
      <c r="IJ845" s="21"/>
      <c r="IK845" s="21"/>
      <c r="IL845" s="21"/>
      <c r="IM845" s="21"/>
      <c r="IN845" s="21"/>
      <c r="IO845" s="21"/>
      <c r="IP845" s="21"/>
      <c r="IQ845" s="21"/>
      <c r="IR845" s="21"/>
      <c r="IS845" s="21"/>
      <c r="IT845" s="21"/>
      <c r="IU845" s="21"/>
      <c r="IV845" s="21"/>
      <c r="IW845" s="21"/>
      <c r="IX845" s="21"/>
      <c r="IY845" s="21"/>
      <c r="IZ845" s="21"/>
      <c r="JA845" s="21"/>
      <c r="JB845" s="21"/>
      <c r="JC845" s="21"/>
      <c r="JD845" s="21"/>
      <c r="JE845" s="21"/>
      <c r="JF845" s="21"/>
      <c r="JG845" s="21"/>
      <c r="JH845" s="21"/>
      <c r="JI845" s="21"/>
      <c r="JJ845" s="21"/>
      <c r="JK845" s="21"/>
      <c r="JL845" s="21"/>
      <c r="JM845" s="21"/>
      <c r="JN845" s="21"/>
      <c r="JO845" s="21"/>
      <c r="JP845" s="21"/>
      <c r="JQ845" s="21"/>
      <c r="JR845" s="21"/>
      <c r="JS845" s="21"/>
      <c r="JT845" s="21"/>
      <c r="JU845" s="21"/>
      <c r="JV845" s="21"/>
      <c r="JW845" s="21"/>
      <c r="JX845" s="21"/>
      <c r="JY845" s="21"/>
    </row>
    <row r="846" spans="1:285" ht="14.1" customHeight="1">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21"/>
      <c r="BK846" s="21"/>
      <c r="BL846" s="21"/>
      <c r="BM846" s="21"/>
      <c r="BN846" s="21"/>
      <c r="BO846" s="21"/>
      <c r="BP846" s="21"/>
      <c r="BQ846" s="21"/>
      <c r="BR846" s="21"/>
      <c r="BS846" s="21"/>
      <c r="BT846" s="21"/>
      <c r="BU846" s="21"/>
      <c r="BV846" s="21"/>
      <c r="BW846" s="21"/>
      <c r="BX846" s="21"/>
      <c r="BY846" s="21"/>
      <c r="BZ846" s="21"/>
      <c r="CA846" s="21"/>
      <c r="CB846" s="21"/>
      <c r="CC846" s="21"/>
      <c r="CD846" s="21"/>
      <c r="CE846" s="21"/>
      <c r="CF846" s="21"/>
      <c r="CG846" s="21"/>
      <c r="CH846" s="21"/>
      <c r="CI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1"/>
      <c r="DJ846" s="21"/>
      <c r="DK846" s="21"/>
      <c r="DL846" s="21"/>
      <c r="DM846" s="21"/>
      <c r="DN846" s="21"/>
      <c r="DO846" s="21"/>
      <c r="DP846" s="21"/>
      <c r="DQ846" s="21"/>
      <c r="DR846" s="21"/>
      <c r="DS846" s="21"/>
      <c r="DT846" s="21"/>
      <c r="DU846" s="21"/>
      <c r="DV846" s="21"/>
      <c r="DW846" s="21"/>
      <c r="DX846" s="21"/>
      <c r="DY846" s="21"/>
      <c r="DZ846" s="21"/>
      <c r="EA846" s="21"/>
      <c r="EB846" s="21"/>
      <c r="EC846" s="21"/>
      <c r="ED846" s="21"/>
      <c r="EE846" s="21"/>
      <c r="EF846" s="21"/>
      <c r="EG846" s="21"/>
      <c r="EH846" s="21"/>
      <c r="EI846" s="21"/>
      <c r="EJ846" s="21"/>
      <c r="EK846" s="21"/>
      <c r="EL846" s="21"/>
      <c r="EM846" s="21"/>
      <c r="EN846" s="21"/>
      <c r="EO846" s="21"/>
      <c r="EP846" s="21"/>
      <c r="EQ846" s="21"/>
      <c r="ER846" s="21"/>
      <c r="ES846" s="21"/>
      <c r="ET846" s="21"/>
      <c r="EU846" s="21"/>
      <c r="EV846" s="21"/>
      <c r="EW846" s="21"/>
      <c r="EX846" s="21"/>
      <c r="EY846" s="21"/>
      <c r="EZ846" s="21"/>
      <c r="FA846" s="21"/>
      <c r="FB846" s="21"/>
      <c r="FC846" s="21"/>
      <c r="FD846" s="21"/>
      <c r="FE846" s="21"/>
      <c r="FF846" s="21"/>
      <c r="FG846" s="21"/>
      <c r="FH846" s="21"/>
      <c r="FI846" s="21"/>
      <c r="FJ846" s="21"/>
      <c r="FK846" s="21"/>
      <c r="FL846" s="21"/>
      <c r="FM846" s="21"/>
      <c r="FN846" s="21"/>
      <c r="FO846" s="21"/>
      <c r="FP846" s="21"/>
      <c r="FQ846" s="21"/>
      <c r="FR846" s="21"/>
      <c r="FS846" s="21"/>
      <c r="FT846" s="21"/>
      <c r="FU846" s="21"/>
      <c r="FV846" s="21"/>
      <c r="FW846" s="21"/>
      <c r="FX846" s="21"/>
      <c r="FY846" s="21"/>
      <c r="FZ846" s="21"/>
      <c r="GA846" s="21"/>
      <c r="GB846" s="21"/>
      <c r="GC846" s="21"/>
      <c r="GD846" s="21"/>
      <c r="GE846" s="21"/>
      <c r="GF846" s="21"/>
      <c r="GG846" s="21"/>
      <c r="GH846" s="21"/>
      <c r="GI846" s="21"/>
      <c r="GJ846" s="21"/>
      <c r="GK846" s="21"/>
      <c r="GL846" s="21"/>
      <c r="GM846" s="21"/>
      <c r="GN846" s="21"/>
      <c r="GO846" s="21"/>
      <c r="GP846" s="21"/>
      <c r="GQ846" s="21"/>
      <c r="GR846" s="21"/>
      <c r="GS846" s="21"/>
      <c r="GT846" s="21"/>
      <c r="GU846" s="21"/>
      <c r="GV846" s="21"/>
      <c r="GW846" s="21"/>
      <c r="GX846" s="21"/>
      <c r="GY846" s="21"/>
      <c r="GZ846" s="21"/>
      <c r="HA846" s="21"/>
      <c r="HB846" s="21"/>
      <c r="HC846" s="21"/>
      <c r="HD846" s="21"/>
      <c r="HE846" s="21"/>
      <c r="HF846" s="21"/>
      <c r="HG846" s="21"/>
      <c r="HH846" s="21"/>
      <c r="HI846" s="21"/>
      <c r="HJ846" s="21"/>
      <c r="HK846" s="21"/>
      <c r="HL846" s="21"/>
      <c r="HM846" s="21"/>
      <c r="HN846" s="21"/>
      <c r="HO846" s="21"/>
      <c r="HP846" s="21"/>
      <c r="HQ846" s="21"/>
      <c r="HR846" s="21"/>
      <c r="HS846" s="21"/>
      <c r="HT846" s="21"/>
      <c r="HU846" s="21"/>
      <c r="HV846" s="21"/>
      <c r="HW846" s="21"/>
      <c r="HX846" s="21"/>
      <c r="HY846" s="21"/>
      <c r="HZ846" s="21"/>
      <c r="IA846" s="21"/>
      <c r="IB846" s="21"/>
      <c r="IC846" s="21"/>
      <c r="ID846" s="21"/>
      <c r="IE846" s="21"/>
      <c r="IF846" s="21"/>
      <c r="IG846" s="21"/>
      <c r="IH846" s="21"/>
      <c r="II846" s="21"/>
      <c r="IJ846" s="21"/>
      <c r="IK846" s="21"/>
      <c r="IL846" s="21"/>
      <c r="IM846" s="21"/>
      <c r="IN846" s="21"/>
      <c r="IO846" s="21"/>
      <c r="IP846" s="21"/>
      <c r="IQ846" s="21"/>
      <c r="IR846" s="21"/>
      <c r="IS846" s="21"/>
      <c r="IT846" s="21"/>
      <c r="IU846" s="21"/>
      <c r="IV846" s="21"/>
      <c r="IW846" s="21"/>
      <c r="IX846" s="21"/>
      <c r="IY846" s="21"/>
      <c r="IZ846" s="21"/>
      <c r="JA846" s="21"/>
      <c r="JB846" s="21"/>
      <c r="JC846" s="21"/>
      <c r="JD846" s="21"/>
      <c r="JE846" s="21"/>
      <c r="JF846" s="21"/>
      <c r="JG846" s="21"/>
      <c r="JH846" s="21"/>
      <c r="JI846" s="21"/>
      <c r="JJ846" s="21"/>
      <c r="JK846" s="21"/>
      <c r="JL846" s="21"/>
      <c r="JM846" s="21"/>
      <c r="JN846" s="21"/>
      <c r="JO846" s="21"/>
      <c r="JP846" s="21"/>
      <c r="JQ846" s="21"/>
      <c r="JR846" s="21"/>
      <c r="JS846" s="21"/>
      <c r="JT846" s="21"/>
      <c r="JU846" s="21"/>
      <c r="JV846" s="21"/>
      <c r="JW846" s="21"/>
      <c r="JX846" s="21"/>
      <c r="JY846" s="21"/>
    </row>
    <row r="847" spans="1:285" ht="14.1" customHeight="1">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21"/>
      <c r="BK847" s="21"/>
      <c r="BL847" s="21"/>
      <c r="BM847" s="21"/>
      <c r="BN847" s="21"/>
      <c r="BO847" s="21"/>
      <c r="BP847" s="21"/>
      <c r="BQ847" s="21"/>
      <c r="BR847" s="21"/>
      <c r="BS847" s="21"/>
      <c r="BT847" s="21"/>
      <c r="BU847" s="21"/>
      <c r="BV847" s="21"/>
      <c r="BW847" s="21"/>
      <c r="BX847" s="21"/>
      <c r="BY847" s="21"/>
      <c r="BZ847" s="21"/>
      <c r="CA847" s="21"/>
      <c r="CB847" s="21"/>
      <c r="CC847" s="21"/>
      <c r="CD847" s="21"/>
      <c r="CE847" s="21"/>
      <c r="CF847" s="21"/>
      <c r="CG847" s="21"/>
      <c r="CH847" s="21"/>
      <c r="CI847" s="21"/>
      <c r="CJ847" s="21"/>
      <c r="CK847" s="21"/>
      <c r="CL847" s="21"/>
      <c r="CM847" s="21"/>
      <c r="CN847" s="21"/>
      <c r="CO847" s="21"/>
      <c r="CP847" s="21"/>
      <c r="CQ847" s="21"/>
      <c r="CR847" s="21"/>
      <c r="CS847" s="21"/>
      <c r="CT847" s="21"/>
      <c r="CU847" s="21"/>
      <c r="CV847" s="21"/>
      <c r="CW847" s="21"/>
      <c r="CX847" s="21"/>
      <c r="CY847" s="21"/>
      <c r="CZ847" s="21"/>
      <c r="DA847" s="21"/>
      <c r="DB847" s="21"/>
      <c r="DC847" s="21"/>
      <c r="DD847" s="21"/>
      <c r="DE847" s="21"/>
      <c r="DF847" s="21"/>
      <c r="DG847" s="21"/>
      <c r="DH847" s="21"/>
      <c r="DI847" s="21"/>
      <c r="DJ847" s="21"/>
      <c r="DK847" s="21"/>
      <c r="DL847" s="21"/>
      <c r="DM847" s="21"/>
      <c r="DN847" s="21"/>
      <c r="DO847" s="21"/>
      <c r="DP847" s="21"/>
      <c r="DQ847" s="21"/>
      <c r="DR847" s="21"/>
      <c r="DS847" s="21"/>
      <c r="DT847" s="21"/>
      <c r="DU847" s="21"/>
      <c r="DV847" s="21"/>
      <c r="DW847" s="21"/>
      <c r="DX847" s="21"/>
      <c r="DY847" s="21"/>
      <c r="DZ847" s="21"/>
      <c r="EA847" s="21"/>
      <c r="EB847" s="21"/>
      <c r="EC847" s="21"/>
      <c r="ED847" s="21"/>
      <c r="EE847" s="21"/>
      <c r="EF847" s="21"/>
      <c r="EG847" s="21"/>
      <c r="EH847" s="21"/>
      <c r="EI847" s="21"/>
      <c r="EJ847" s="21"/>
      <c r="EK847" s="21"/>
      <c r="EL847" s="21"/>
      <c r="EM847" s="21"/>
      <c r="EN847" s="21"/>
      <c r="EO847" s="21"/>
      <c r="EP847" s="21"/>
      <c r="EQ847" s="21"/>
      <c r="ER847" s="21"/>
      <c r="ES847" s="21"/>
      <c r="ET847" s="21"/>
      <c r="EU847" s="21"/>
      <c r="EV847" s="21"/>
      <c r="EW847" s="21"/>
      <c r="EX847" s="21"/>
      <c r="EY847" s="21"/>
      <c r="EZ847" s="21"/>
      <c r="FA847" s="21"/>
      <c r="FB847" s="21"/>
      <c r="FC847" s="21"/>
      <c r="FD847" s="21"/>
      <c r="FE847" s="21"/>
      <c r="FF847" s="21"/>
      <c r="FG847" s="21"/>
      <c r="FH847" s="21"/>
      <c r="FI847" s="21"/>
      <c r="FJ847" s="21"/>
      <c r="FK847" s="21"/>
      <c r="FL847" s="21"/>
      <c r="FM847" s="21"/>
      <c r="FN847" s="21"/>
      <c r="FO847" s="21"/>
      <c r="FP847" s="21"/>
      <c r="FQ847" s="21"/>
      <c r="FR847" s="21"/>
      <c r="FS847" s="21"/>
      <c r="FT847" s="21"/>
      <c r="FU847" s="21"/>
      <c r="FV847" s="21"/>
      <c r="FW847" s="21"/>
      <c r="FX847" s="21"/>
      <c r="FY847" s="21"/>
      <c r="FZ847" s="21"/>
      <c r="GA847" s="21"/>
      <c r="GB847" s="21"/>
      <c r="GC847" s="21"/>
      <c r="GD847" s="21"/>
      <c r="GE847" s="21"/>
      <c r="GF847" s="21"/>
      <c r="GG847" s="21"/>
      <c r="GH847" s="21"/>
      <c r="GI847" s="21"/>
      <c r="GJ847" s="21"/>
      <c r="GK847" s="21"/>
      <c r="GL847" s="21"/>
      <c r="GM847" s="21"/>
      <c r="GN847" s="21"/>
      <c r="GO847" s="21"/>
      <c r="GP847" s="21"/>
      <c r="GQ847" s="21"/>
      <c r="GR847" s="21"/>
      <c r="GS847" s="21"/>
      <c r="GT847" s="21"/>
      <c r="GU847" s="21"/>
      <c r="GV847" s="21"/>
      <c r="GW847" s="21"/>
      <c r="GX847" s="21"/>
      <c r="GY847" s="21"/>
      <c r="GZ847" s="21"/>
      <c r="HA847" s="21"/>
      <c r="HB847" s="21"/>
      <c r="HC847" s="21"/>
      <c r="HD847" s="21"/>
      <c r="HE847" s="21"/>
      <c r="HF847" s="21"/>
      <c r="HG847" s="21"/>
      <c r="HH847" s="21"/>
      <c r="HI847" s="21"/>
      <c r="HJ847" s="21"/>
      <c r="HK847" s="21"/>
      <c r="HL847" s="21"/>
      <c r="HM847" s="21"/>
      <c r="HN847" s="21"/>
      <c r="HO847" s="21"/>
      <c r="HP847" s="21"/>
      <c r="HQ847" s="21"/>
      <c r="HR847" s="21"/>
      <c r="HS847" s="21"/>
      <c r="HT847" s="21"/>
      <c r="HU847" s="21"/>
      <c r="HV847" s="21"/>
      <c r="HW847" s="21"/>
      <c r="HX847" s="21"/>
      <c r="HY847" s="21"/>
      <c r="HZ847" s="21"/>
      <c r="IA847" s="21"/>
      <c r="IB847" s="21"/>
      <c r="IC847" s="21"/>
      <c r="ID847" s="21"/>
      <c r="IE847" s="21"/>
      <c r="IF847" s="21"/>
      <c r="IG847" s="21"/>
      <c r="IH847" s="21"/>
      <c r="II847" s="21"/>
      <c r="IJ847" s="21"/>
      <c r="IK847" s="21"/>
      <c r="IL847" s="21"/>
      <c r="IM847" s="21"/>
      <c r="IN847" s="21"/>
      <c r="IO847" s="21"/>
      <c r="IP847" s="21"/>
      <c r="IQ847" s="21"/>
      <c r="IR847" s="21"/>
      <c r="IS847" s="21"/>
      <c r="IT847" s="21"/>
      <c r="IU847" s="21"/>
      <c r="IV847" s="21"/>
      <c r="IW847" s="21"/>
      <c r="IX847" s="21"/>
      <c r="IY847" s="21"/>
      <c r="IZ847" s="21"/>
      <c r="JA847" s="21"/>
      <c r="JB847" s="21"/>
      <c r="JC847" s="21"/>
      <c r="JD847" s="21"/>
      <c r="JE847" s="21"/>
      <c r="JF847" s="21"/>
      <c r="JG847" s="21"/>
      <c r="JH847" s="21"/>
      <c r="JI847" s="21"/>
      <c r="JJ847" s="21"/>
      <c r="JK847" s="21"/>
      <c r="JL847" s="21"/>
      <c r="JM847" s="21"/>
      <c r="JN847" s="21"/>
      <c r="JO847" s="21"/>
      <c r="JP847" s="21"/>
      <c r="JQ847" s="21"/>
      <c r="JR847" s="21"/>
      <c r="JS847" s="21"/>
      <c r="JT847" s="21"/>
      <c r="JU847" s="21"/>
      <c r="JV847" s="21"/>
      <c r="JW847" s="21"/>
      <c r="JX847" s="21"/>
      <c r="JY847" s="21"/>
    </row>
    <row r="848" spans="1:285" ht="14.1" customHeight="1">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21"/>
      <c r="BK848" s="21"/>
      <c r="BL848" s="21"/>
      <c r="BM848" s="21"/>
      <c r="BN848" s="21"/>
      <c r="BO848" s="21"/>
      <c r="BP848" s="21"/>
      <c r="BQ848" s="21"/>
      <c r="BR848" s="21"/>
      <c r="BS848" s="21"/>
      <c r="BT848" s="21"/>
      <c r="BU848" s="21"/>
      <c r="BV848" s="21"/>
      <c r="BW848" s="21"/>
      <c r="BX848" s="21"/>
      <c r="BY848" s="21"/>
      <c r="BZ848" s="21"/>
      <c r="CA848" s="21"/>
      <c r="CB848" s="21"/>
      <c r="CC848" s="21"/>
      <c r="CD848" s="21"/>
      <c r="CE848" s="21"/>
      <c r="CF848" s="21"/>
      <c r="CG848" s="21"/>
      <c r="CH848" s="21"/>
      <c r="CI848" s="21"/>
      <c r="CJ848" s="21"/>
      <c r="CK848" s="21"/>
      <c r="CL848" s="21"/>
      <c r="CM848" s="21"/>
      <c r="CN848" s="21"/>
      <c r="CO848" s="21"/>
      <c r="CP848" s="21"/>
      <c r="CQ848" s="21"/>
      <c r="CR848" s="21"/>
      <c r="CS848" s="21"/>
      <c r="CT848" s="21"/>
      <c r="CU848" s="21"/>
      <c r="CV848" s="21"/>
      <c r="CW848" s="21"/>
      <c r="CX848" s="21"/>
      <c r="CY848" s="21"/>
      <c r="CZ848" s="21"/>
      <c r="DA848" s="21"/>
      <c r="DB848" s="21"/>
      <c r="DC848" s="21"/>
      <c r="DD848" s="21"/>
      <c r="DE848" s="21"/>
      <c r="DF848" s="21"/>
      <c r="DG848" s="21"/>
      <c r="DH848" s="21"/>
      <c r="DI848" s="21"/>
      <c r="DJ848" s="21"/>
      <c r="DK848" s="21"/>
      <c r="DL848" s="21"/>
      <c r="DM848" s="21"/>
      <c r="DN848" s="21"/>
      <c r="DO848" s="21"/>
      <c r="DP848" s="21"/>
      <c r="DQ848" s="21"/>
      <c r="DR848" s="21"/>
      <c r="DS848" s="21"/>
      <c r="DT848" s="21"/>
      <c r="DU848" s="21"/>
      <c r="DV848" s="21"/>
      <c r="DW848" s="21"/>
      <c r="DX848" s="21"/>
      <c r="DY848" s="21"/>
      <c r="DZ848" s="21"/>
      <c r="EA848" s="21"/>
      <c r="EB848" s="21"/>
      <c r="EC848" s="21"/>
      <c r="ED848" s="21"/>
      <c r="EE848" s="21"/>
      <c r="EF848" s="21"/>
      <c r="EG848" s="21"/>
      <c r="EH848" s="21"/>
      <c r="EI848" s="21"/>
      <c r="EJ848" s="21"/>
      <c r="EK848" s="21"/>
      <c r="EL848" s="21"/>
      <c r="EM848" s="21"/>
      <c r="EN848" s="21"/>
      <c r="EO848" s="21"/>
      <c r="EP848" s="21"/>
      <c r="EQ848" s="21"/>
      <c r="ER848" s="21"/>
      <c r="ES848" s="21"/>
      <c r="ET848" s="21"/>
      <c r="EU848" s="21"/>
      <c r="EV848" s="21"/>
      <c r="EW848" s="21"/>
      <c r="EX848" s="21"/>
      <c r="EY848" s="21"/>
      <c r="EZ848" s="21"/>
      <c r="FA848" s="21"/>
      <c r="FB848" s="21"/>
      <c r="FC848" s="21"/>
      <c r="FD848" s="21"/>
      <c r="FE848" s="21"/>
      <c r="FF848" s="21"/>
      <c r="FG848" s="21"/>
      <c r="FH848" s="21"/>
      <c r="FI848" s="21"/>
      <c r="FJ848" s="21"/>
      <c r="FK848" s="21"/>
      <c r="FL848" s="21"/>
      <c r="FM848" s="21"/>
      <c r="FN848" s="21"/>
      <c r="FO848" s="21"/>
      <c r="FP848" s="21"/>
      <c r="FQ848" s="21"/>
      <c r="FR848" s="21"/>
      <c r="FS848" s="21"/>
      <c r="FT848" s="21"/>
      <c r="FU848" s="21"/>
      <c r="FV848" s="21"/>
      <c r="FW848" s="21"/>
      <c r="FX848" s="21"/>
      <c r="FY848" s="21"/>
      <c r="FZ848" s="21"/>
      <c r="GA848" s="21"/>
      <c r="GB848" s="21"/>
      <c r="GC848" s="21"/>
      <c r="GD848" s="21"/>
      <c r="GE848" s="21"/>
      <c r="GF848" s="21"/>
      <c r="GG848" s="21"/>
      <c r="GH848" s="21"/>
      <c r="GI848" s="21"/>
      <c r="GJ848" s="21"/>
      <c r="GK848" s="21"/>
      <c r="GL848" s="21"/>
      <c r="GM848" s="21"/>
      <c r="GN848" s="21"/>
      <c r="GO848" s="21"/>
      <c r="GP848" s="21"/>
      <c r="GQ848" s="21"/>
      <c r="GR848" s="21"/>
      <c r="GS848" s="21"/>
      <c r="GT848" s="21"/>
      <c r="GU848" s="21"/>
      <c r="GV848" s="21"/>
      <c r="GW848" s="21"/>
      <c r="GX848" s="21"/>
      <c r="GY848" s="21"/>
      <c r="GZ848" s="21"/>
      <c r="HA848" s="21"/>
      <c r="HB848" s="21"/>
      <c r="HC848" s="21"/>
      <c r="HD848" s="21"/>
      <c r="HE848" s="21"/>
      <c r="HF848" s="21"/>
      <c r="HG848" s="21"/>
      <c r="HH848" s="21"/>
      <c r="HI848" s="21"/>
      <c r="HJ848" s="21"/>
      <c r="HK848" s="21"/>
      <c r="HL848" s="21"/>
      <c r="HM848" s="21"/>
      <c r="HN848" s="21"/>
      <c r="HO848" s="21"/>
      <c r="HP848" s="21"/>
      <c r="HQ848" s="21"/>
      <c r="HR848" s="21"/>
      <c r="HS848" s="21"/>
      <c r="HT848" s="21"/>
      <c r="HU848" s="21"/>
      <c r="HV848" s="21"/>
      <c r="HW848" s="21"/>
      <c r="HX848" s="21"/>
      <c r="HY848" s="21"/>
      <c r="HZ848" s="21"/>
      <c r="IA848" s="21"/>
      <c r="IB848" s="21"/>
      <c r="IC848" s="21"/>
      <c r="ID848" s="21"/>
      <c r="IE848" s="21"/>
      <c r="IF848" s="21"/>
      <c r="IG848" s="21"/>
      <c r="IH848" s="21"/>
      <c r="II848" s="21"/>
      <c r="IJ848" s="21"/>
      <c r="IK848" s="21"/>
      <c r="IL848" s="21"/>
      <c r="IM848" s="21"/>
      <c r="IN848" s="21"/>
      <c r="IO848" s="21"/>
      <c r="IP848" s="21"/>
      <c r="IQ848" s="21"/>
      <c r="IR848" s="21"/>
      <c r="IS848" s="21"/>
      <c r="IT848" s="21"/>
      <c r="IU848" s="21"/>
      <c r="IV848" s="21"/>
      <c r="IW848" s="21"/>
      <c r="IX848" s="21"/>
      <c r="IY848" s="21"/>
      <c r="IZ848" s="21"/>
      <c r="JA848" s="21"/>
      <c r="JB848" s="21"/>
      <c r="JC848" s="21"/>
      <c r="JD848" s="21"/>
      <c r="JE848" s="21"/>
      <c r="JF848" s="21"/>
      <c r="JG848" s="21"/>
      <c r="JH848" s="21"/>
      <c r="JI848" s="21"/>
      <c r="JJ848" s="21"/>
      <c r="JK848" s="21"/>
      <c r="JL848" s="21"/>
      <c r="JM848" s="21"/>
      <c r="JN848" s="21"/>
      <c r="JO848" s="21"/>
      <c r="JP848" s="21"/>
      <c r="JQ848" s="21"/>
      <c r="JR848" s="21"/>
      <c r="JS848" s="21"/>
      <c r="JT848" s="21"/>
      <c r="JU848" s="21"/>
      <c r="JV848" s="21"/>
      <c r="JW848" s="21"/>
      <c r="JX848" s="21"/>
      <c r="JY848" s="21"/>
    </row>
    <row r="849" spans="1:285" ht="14.1" customHeight="1">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21"/>
      <c r="BK849" s="21"/>
      <c r="BL849" s="21"/>
      <c r="BM849" s="21"/>
      <c r="BN849" s="21"/>
      <c r="BO849" s="21"/>
      <c r="BP849" s="21"/>
      <c r="BQ849" s="21"/>
      <c r="BR849" s="21"/>
      <c r="BS849" s="21"/>
      <c r="BT849" s="21"/>
      <c r="BU849" s="21"/>
      <c r="BV849" s="21"/>
      <c r="BW849" s="21"/>
      <c r="BX849" s="21"/>
      <c r="BY849" s="21"/>
      <c r="BZ849" s="21"/>
      <c r="CA849" s="21"/>
      <c r="CB849" s="21"/>
      <c r="CC849" s="21"/>
      <c r="CD849" s="21"/>
      <c r="CE849" s="21"/>
      <c r="CF849" s="21"/>
      <c r="CG849" s="21"/>
      <c r="CH849" s="21"/>
      <c r="CI849" s="21"/>
      <c r="CJ849" s="21"/>
      <c r="CK849" s="21"/>
      <c r="CL849" s="21"/>
      <c r="CM849" s="21"/>
      <c r="CN849" s="21"/>
      <c r="CO849" s="21"/>
      <c r="CP849" s="21"/>
      <c r="CQ849" s="21"/>
      <c r="CR849" s="21"/>
      <c r="CS849" s="21"/>
      <c r="CT849" s="21"/>
      <c r="CU849" s="21"/>
      <c r="CV849" s="21"/>
      <c r="CW849" s="21"/>
      <c r="CX849" s="21"/>
      <c r="CY849" s="21"/>
      <c r="CZ849" s="21"/>
      <c r="DA849" s="21"/>
      <c r="DB849" s="21"/>
      <c r="DC849" s="21"/>
      <c r="DD849" s="21"/>
      <c r="DE849" s="21"/>
      <c r="DF849" s="21"/>
      <c r="DG849" s="21"/>
      <c r="DH849" s="21"/>
      <c r="DI849" s="21"/>
      <c r="DJ849" s="21"/>
      <c r="DK849" s="21"/>
      <c r="DL849" s="21"/>
      <c r="DM849" s="21"/>
      <c r="DN849" s="21"/>
      <c r="DO849" s="21"/>
      <c r="DP849" s="21"/>
      <c r="DQ849" s="21"/>
      <c r="DR849" s="21"/>
      <c r="DS849" s="21"/>
      <c r="DT849" s="21"/>
      <c r="DU849" s="21"/>
      <c r="DV849" s="21"/>
      <c r="DW849" s="21"/>
      <c r="DX849" s="21"/>
      <c r="DY849" s="21"/>
      <c r="DZ849" s="21"/>
      <c r="EA849" s="21"/>
      <c r="EB849" s="21"/>
      <c r="EC849" s="21"/>
      <c r="ED849" s="21"/>
      <c r="EE849" s="21"/>
      <c r="EF849" s="21"/>
      <c r="EG849" s="21"/>
      <c r="EH849" s="21"/>
      <c r="EI849" s="21"/>
      <c r="EJ849" s="21"/>
      <c r="EK849" s="21"/>
      <c r="EL849" s="21"/>
      <c r="EM849" s="21"/>
      <c r="EN849" s="21"/>
      <c r="EO849" s="21"/>
      <c r="EP849" s="21"/>
      <c r="EQ849" s="21"/>
      <c r="ER849" s="21"/>
      <c r="ES849" s="21"/>
      <c r="ET849" s="21"/>
      <c r="EU849" s="21"/>
      <c r="EV849" s="21"/>
      <c r="EW849" s="21"/>
      <c r="EX849" s="21"/>
      <c r="EY849" s="21"/>
      <c r="EZ849" s="21"/>
      <c r="FA849" s="21"/>
      <c r="FB849" s="21"/>
      <c r="FC849" s="21"/>
      <c r="FD849" s="21"/>
      <c r="FE849" s="21"/>
      <c r="FF849" s="21"/>
      <c r="FG849" s="21"/>
      <c r="FH849" s="21"/>
      <c r="FI849" s="21"/>
      <c r="FJ849" s="21"/>
      <c r="FK849" s="21"/>
      <c r="FL849" s="21"/>
      <c r="FM849" s="21"/>
      <c r="FN849" s="21"/>
      <c r="FO849" s="21"/>
      <c r="FP849" s="21"/>
      <c r="FQ849" s="21"/>
      <c r="FR849" s="21"/>
      <c r="FS849" s="21"/>
      <c r="FT849" s="21"/>
      <c r="FU849" s="21"/>
      <c r="FV849" s="21"/>
      <c r="FW849" s="21"/>
      <c r="FX849" s="21"/>
      <c r="FY849" s="21"/>
      <c r="FZ849" s="21"/>
      <c r="GA849" s="21"/>
      <c r="GB849" s="21"/>
      <c r="GC849" s="21"/>
      <c r="GD849" s="21"/>
      <c r="GE849" s="21"/>
      <c r="GF849" s="21"/>
      <c r="GG849" s="21"/>
      <c r="GH849" s="21"/>
      <c r="GI849" s="21"/>
      <c r="GJ849" s="21"/>
      <c r="GK849" s="21"/>
      <c r="GL849" s="21"/>
      <c r="GM849" s="21"/>
      <c r="GN849" s="21"/>
      <c r="GO849" s="21"/>
      <c r="GP849" s="21"/>
      <c r="GQ849" s="21"/>
      <c r="GR849" s="21"/>
      <c r="GS849" s="21"/>
      <c r="GT849" s="21"/>
      <c r="GU849" s="21"/>
      <c r="GV849" s="21"/>
      <c r="GW849" s="21"/>
      <c r="GX849" s="21"/>
      <c r="GY849" s="21"/>
      <c r="GZ849" s="21"/>
      <c r="HA849" s="21"/>
      <c r="HB849" s="21"/>
      <c r="HC849" s="21"/>
      <c r="HD849" s="21"/>
      <c r="HE849" s="21"/>
      <c r="HF849" s="21"/>
      <c r="HG849" s="21"/>
      <c r="HH849" s="21"/>
      <c r="HI849" s="21"/>
      <c r="HJ849" s="21"/>
      <c r="HK849" s="21"/>
      <c r="HL849" s="21"/>
      <c r="HM849" s="21"/>
      <c r="HN849" s="21"/>
      <c r="HO849" s="21"/>
      <c r="HP849" s="21"/>
      <c r="HQ849" s="21"/>
      <c r="HR849" s="21"/>
      <c r="HS849" s="21"/>
      <c r="HT849" s="21"/>
      <c r="HU849" s="21"/>
      <c r="HV849" s="21"/>
      <c r="HW849" s="21"/>
      <c r="HX849" s="21"/>
      <c r="HY849" s="21"/>
      <c r="HZ849" s="21"/>
      <c r="IA849" s="21"/>
      <c r="IB849" s="21"/>
      <c r="IC849" s="21"/>
      <c r="ID849" s="21"/>
      <c r="IE849" s="21"/>
      <c r="IF849" s="21"/>
      <c r="IG849" s="21"/>
      <c r="IH849" s="21"/>
      <c r="II849" s="21"/>
      <c r="IJ849" s="21"/>
      <c r="IK849" s="21"/>
      <c r="IL849" s="21"/>
      <c r="IM849" s="21"/>
      <c r="IN849" s="21"/>
      <c r="IO849" s="21"/>
      <c r="IP849" s="21"/>
      <c r="IQ849" s="21"/>
      <c r="IR849" s="21"/>
      <c r="IS849" s="21"/>
      <c r="IT849" s="21"/>
      <c r="IU849" s="21"/>
      <c r="IV849" s="21"/>
      <c r="IW849" s="21"/>
      <c r="IX849" s="21"/>
      <c r="IY849" s="21"/>
      <c r="IZ849" s="21"/>
      <c r="JA849" s="21"/>
      <c r="JB849" s="21"/>
      <c r="JC849" s="21"/>
      <c r="JD849" s="21"/>
      <c r="JE849" s="21"/>
      <c r="JF849" s="21"/>
      <c r="JG849" s="21"/>
      <c r="JH849" s="21"/>
      <c r="JI849" s="21"/>
      <c r="JJ849" s="21"/>
      <c r="JK849" s="21"/>
      <c r="JL849" s="21"/>
      <c r="JM849" s="21"/>
      <c r="JN849" s="21"/>
      <c r="JO849" s="21"/>
      <c r="JP849" s="21"/>
      <c r="JQ849" s="21"/>
      <c r="JR849" s="21"/>
      <c r="JS849" s="21"/>
      <c r="JT849" s="21"/>
      <c r="JU849" s="21"/>
      <c r="JV849" s="21"/>
      <c r="JW849" s="21"/>
      <c r="JX849" s="21"/>
      <c r="JY849" s="21"/>
    </row>
    <row r="850" spans="1:285" ht="14.1" customHeight="1">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21"/>
      <c r="BK850" s="21"/>
      <c r="BL850" s="21"/>
      <c r="BM850" s="21"/>
      <c r="BN850" s="21"/>
      <c r="BO850" s="21"/>
      <c r="BP850" s="21"/>
      <c r="BQ850" s="21"/>
      <c r="BR850" s="21"/>
      <c r="BS850" s="21"/>
      <c r="BT850" s="21"/>
      <c r="BU850" s="21"/>
      <c r="BV850" s="21"/>
      <c r="BW850" s="21"/>
      <c r="BX850" s="21"/>
      <c r="BY850" s="21"/>
      <c r="BZ850" s="21"/>
      <c r="CA850" s="21"/>
      <c r="CB850" s="21"/>
      <c r="CC850" s="21"/>
      <c r="CD850" s="21"/>
      <c r="CE850" s="21"/>
      <c r="CF850" s="21"/>
      <c r="CG850" s="21"/>
      <c r="CH850" s="21"/>
      <c r="CI850" s="21"/>
      <c r="CJ850" s="21"/>
      <c r="CK850" s="21"/>
      <c r="CL850" s="21"/>
      <c r="CM850" s="21"/>
      <c r="CN850" s="21"/>
      <c r="CO850" s="21"/>
      <c r="CP850" s="21"/>
      <c r="CQ850" s="21"/>
      <c r="CR850" s="21"/>
      <c r="CS850" s="21"/>
      <c r="CT850" s="21"/>
      <c r="CU850" s="21"/>
      <c r="CV850" s="21"/>
      <c r="CW850" s="21"/>
      <c r="CX850" s="21"/>
      <c r="CY850" s="21"/>
      <c r="CZ850" s="21"/>
      <c r="DA850" s="21"/>
      <c r="DB850" s="21"/>
      <c r="DC850" s="21"/>
      <c r="DD850" s="21"/>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21"/>
      <c r="EA850" s="21"/>
      <c r="EB850" s="21"/>
      <c r="EC850" s="21"/>
      <c r="ED850" s="21"/>
      <c r="EE850" s="21"/>
      <c r="EF850" s="21"/>
      <c r="EG850" s="21"/>
      <c r="EH850" s="21"/>
      <c r="EI850" s="21"/>
      <c r="EJ850" s="21"/>
      <c r="EK850" s="21"/>
      <c r="EL850" s="21"/>
      <c r="EM850" s="21"/>
      <c r="EN850" s="21"/>
      <c r="EO850" s="21"/>
      <c r="EP850" s="21"/>
      <c r="EQ850" s="21"/>
      <c r="ER850" s="21"/>
      <c r="ES850" s="21"/>
      <c r="ET850" s="21"/>
      <c r="EU850" s="21"/>
      <c r="EV850" s="21"/>
      <c r="EW850" s="21"/>
      <c r="EX850" s="21"/>
      <c r="EY850" s="21"/>
      <c r="EZ850" s="21"/>
      <c r="FA850" s="21"/>
      <c r="FB850" s="21"/>
      <c r="FC850" s="21"/>
      <c r="FD850" s="21"/>
      <c r="FE850" s="21"/>
      <c r="FF850" s="21"/>
      <c r="FG850" s="21"/>
      <c r="FH850" s="21"/>
      <c r="FI850" s="21"/>
      <c r="FJ850" s="21"/>
      <c r="FK850" s="21"/>
      <c r="FL850" s="21"/>
      <c r="FM850" s="21"/>
      <c r="FN850" s="21"/>
      <c r="FO850" s="21"/>
      <c r="FP850" s="21"/>
      <c r="FQ850" s="21"/>
      <c r="FR850" s="21"/>
      <c r="FS850" s="21"/>
      <c r="FT850" s="21"/>
      <c r="FU850" s="21"/>
      <c r="FV850" s="21"/>
      <c r="FW850" s="21"/>
      <c r="FX850" s="21"/>
      <c r="FY850" s="21"/>
      <c r="FZ850" s="21"/>
      <c r="GA850" s="21"/>
      <c r="GB850" s="21"/>
      <c r="GC850" s="21"/>
      <c r="GD850" s="21"/>
      <c r="GE850" s="21"/>
      <c r="GF850" s="21"/>
      <c r="GG850" s="21"/>
      <c r="GH850" s="21"/>
      <c r="GI850" s="21"/>
      <c r="GJ850" s="21"/>
      <c r="GK850" s="21"/>
      <c r="GL850" s="21"/>
      <c r="GM850" s="21"/>
      <c r="GN850" s="21"/>
      <c r="GO850" s="21"/>
      <c r="GP850" s="21"/>
      <c r="GQ850" s="21"/>
      <c r="GR850" s="21"/>
      <c r="GS850" s="21"/>
      <c r="GT850" s="21"/>
      <c r="GU850" s="21"/>
      <c r="GV850" s="21"/>
      <c r="GW850" s="21"/>
      <c r="GX850" s="21"/>
      <c r="GY850" s="21"/>
      <c r="GZ850" s="21"/>
      <c r="HA850" s="21"/>
      <c r="HB850" s="21"/>
      <c r="HC850" s="21"/>
      <c r="HD850" s="21"/>
      <c r="HE850" s="21"/>
      <c r="HF850" s="21"/>
      <c r="HG850" s="21"/>
      <c r="HH850" s="21"/>
      <c r="HI850" s="21"/>
      <c r="HJ850" s="21"/>
      <c r="HK850" s="21"/>
      <c r="HL850" s="21"/>
      <c r="HM850" s="21"/>
      <c r="HN850" s="21"/>
      <c r="HO850" s="21"/>
      <c r="HP850" s="21"/>
      <c r="HQ850" s="21"/>
      <c r="HR850" s="21"/>
      <c r="HS850" s="21"/>
      <c r="HT850" s="21"/>
      <c r="HU850" s="21"/>
      <c r="HV850" s="21"/>
      <c r="HW850" s="21"/>
      <c r="HX850" s="21"/>
      <c r="HY850" s="21"/>
      <c r="HZ850" s="21"/>
      <c r="IA850" s="21"/>
      <c r="IB850" s="21"/>
      <c r="IC850" s="21"/>
      <c r="ID850" s="21"/>
      <c r="IE850" s="21"/>
      <c r="IF850" s="21"/>
      <c r="IG850" s="21"/>
      <c r="IH850" s="21"/>
      <c r="II850" s="21"/>
      <c r="IJ850" s="21"/>
      <c r="IK850" s="21"/>
      <c r="IL850" s="21"/>
      <c r="IM850" s="21"/>
      <c r="IN850" s="21"/>
      <c r="IO850" s="21"/>
      <c r="IP850" s="21"/>
      <c r="IQ850" s="21"/>
      <c r="IR850" s="21"/>
      <c r="IS850" s="21"/>
      <c r="IT850" s="21"/>
      <c r="IU850" s="21"/>
      <c r="IV850" s="21"/>
      <c r="IW850" s="21"/>
      <c r="IX850" s="21"/>
      <c r="IY850" s="21"/>
      <c r="IZ850" s="21"/>
      <c r="JA850" s="21"/>
      <c r="JB850" s="21"/>
      <c r="JC850" s="21"/>
      <c r="JD850" s="21"/>
      <c r="JE850" s="21"/>
      <c r="JF850" s="21"/>
      <c r="JG850" s="21"/>
      <c r="JH850" s="21"/>
      <c r="JI850" s="21"/>
      <c r="JJ850" s="21"/>
      <c r="JK850" s="21"/>
      <c r="JL850" s="21"/>
      <c r="JM850" s="21"/>
      <c r="JN850" s="21"/>
      <c r="JO850" s="21"/>
      <c r="JP850" s="21"/>
      <c r="JQ850" s="21"/>
      <c r="JR850" s="21"/>
      <c r="JS850" s="21"/>
      <c r="JT850" s="21"/>
      <c r="JU850" s="21"/>
      <c r="JV850" s="21"/>
      <c r="JW850" s="21"/>
      <c r="JX850" s="21"/>
      <c r="JY850" s="21"/>
    </row>
    <row r="851" spans="1:285" ht="14.1" customHeight="1">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21"/>
      <c r="BK851" s="21"/>
      <c r="BL851" s="21"/>
      <c r="BM851" s="21"/>
      <c r="BN851" s="21"/>
      <c r="BO851" s="21"/>
      <c r="BP851" s="21"/>
      <c r="BQ851" s="21"/>
      <c r="BR851" s="21"/>
      <c r="BS851" s="21"/>
      <c r="BT851" s="21"/>
      <c r="BU851" s="21"/>
      <c r="BV851" s="21"/>
      <c r="BW851" s="21"/>
      <c r="BX851" s="21"/>
      <c r="BY851" s="21"/>
      <c r="BZ851" s="21"/>
      <c r="CA851" s="21"/>
      <c r="CB851" s="21"/>
      <c r="CC851" s="21"/>
      <c r="CD851" s="21"/>
      <c r="CE851" s="21"/>
      <c r="CF851" s="21"/>
      <c r="CG851" s="21"/>
      <c r="CH851" s="21"/>
      <c r="CI851" s="21"/>
      <c r="CJ851" s="21"/>
      <c r="CK851" s="21"/>
      <c r="CL851" s="21"/>
      <c r="CM851" s="21"/>
      <c r="CN851" s="21"/>
      <c r="CO851" s="21"/>
      <c r="CP851" s="21"/>
      <c r="CQ851" s="21"/>
      <c r="CR851" s="21"/>
      <c r="CS851" s="21"/>
      <c r="CT851" s="21"/>
      <c r="CU851" s="21"/>
      <c r="CV851" s="21"/>
      <c r="CW851" s="21"/>
      <c r="CX851" s="21"/>
      <c r="CY851" s="21"/>
      <c r="CZ851" s="21"/>
      <c r="DA851" s="21"/>
      <c r="DB851" s="21"/>
      <c r="DC851" s="21"/>
      <c r="DD851" s="21"/>
      <c r="DE851" s="21"/>
      <c r="DF851" s="21"/>
      <c r="DG851" s="21"/>
      <c r="DH851" s="21"/>
      <c r="DI851" s="21"/>
      <c r="DJ851" s="21"/>
      <c r="DK851" s="21"/>
      <c r="DL851" s="21"/>
      <c r="DM851" s="21"/>
      <c r="DN851" s="21"/>
      <c r="DO851" s="21"/>
      <c r="DP851" s="21"/>
      <c r="DQ851" s="21"/>
      <c r="DR851" s="21"/>
      <c r="DS851" s="21"/>
      <c r="DT851" s="21"/>
      <c r="DU851" s="21"/>
      <c r="DV851" s="21"/>
      <c r="DW851" s="21"/>
      <c r="DX851" s="21"/>
      <c r="DY851" s="21"/>
      <c r="DZ851" s="21"/>
      <c r="EA851" s="21"/>
      <c r="EB851" s="21"/>
      <c r="EC851" s="21"/>
      <c r="ED851" s="21"/>
      <c r="EE851" s="21"/>
      <c r="EF851" s="21"/>
      <c r="EG851" s="21"/>
      <c r="EH851" s="21"/>
      <c r="EI851" s="21"/>
      <c r="EJ851" s="21"/>
      <c r="EK851" s="21"/>
      <c r="EL851" s="21"/>
      <c r="EM851" s="21"/>
      <c r="EN851" s="21"/>
      <c r="EO851" s="21"/>
      <c r="EP851" s="21"/>
      <c r="EQ851" s="21"/>
      <c r="ER851" s="21"/>
      <c r="ES851" s="21"/>
      <c r="ET851" s="21"/>
      <c r="EU851" s="21"/>
      <c r="EV851" s="21"/>
      <c r="EW851" s="21"/>
      <c r="EX851" s="21"/>
      <c r="EY851" s="21"/>
      <c r="EZ851" s="21"/>
      <c r="FA851" s="21"/>
      <c r="FB851" s="21"/>
      <c r="FC851" s="21"/>
      <c r="FD851" s="21"/>
      <c r="FE851" s="21"/>
      <c r="FF851" s="21"/>
      <c r="FG851" s="21"/>
      <c r="FH851" s="21"/>
      <c r="FI851" s="21"/>
      <c r="FJ851" s="21"/>
      <c r="FK851" s="21"/>
      <c r="FL851" s="21"/>
      <c r="FM851" s="21"/>
      <c r="FN851" s="21"/>
      <c r="FO851" s="21"/>
      <c r="FP851" s="21"/>
      <c r="FQ851" s="21"/>
      <c r="FR851" s="21"/>
      <c r="FS851" s="21"/>
      <c r="FT851" s="21"/>
      <c r="FU851" s="21"/>
      <c r="FV851" s="21"/>
      <c r="FW851" s="21"/>
      <c r="FX851" s="21"/>
      <c r="FY851" s="21"/>
      <c r="FZ851" s="21"/>
      <c r="GA851" s="21"/>
      <c r="GB851" s="21"/>
      <c r="GC851" s="21"/>
      <c r="GD851" s="21"/>
      <c r="GE851" s="21"/>
      <c r="GF851" s="21"/>
      <c r="GG851" s="21"/>
      <c r="GH851" s="21"/>
      <c r="GI851" s="21"/>
      <c r="GJ851" s="21"/>
      <c r="GK851" s="21"/>
      <c r="GL851" s="21"/>
      <c r="GM851" s="21"/>
      <c r="GN851" s="21"/>
      <c r="GO851" s="21"/>
      <c r="GP851" s="21"/>
      <c r="GQ851" s="21"/>
      <c r="GR851" s="21"/>
      <c r="GS851" s="21"/>
      <c r="GT851" s="21"/>
      <c r="GU851" s="21"/>
      <c r="GV851" s="21"/>
      <c r="GW851" s="21"/>
      <c r="GX851" s="21"/>
      <c r="GY851" s="21"/>
      <c r="GZ851" s="21"/>
      <c r="HA851" s="21"/>
      <c r="HB851" s="21"/>
      <c r="HC851" s="21"/>
      <c r="HD851" s="21"/>
      <c r="HE851" s="21"/>
      <c r="HF851" s="21"/>
      <c r="HG851" s="21"/>
      <c r="HH851" s="21"/>
      <c r="HI851" s="21"/>
      <c r="HJ851" s="21"/>
      <c r="HK851" s="21"/>
      <c r="HL851" s="21"/>
      <c r="HM851" s="21"/>
      <c r="HN851" s="21"/>
      <c r="HO851" s="21"/>
      <c r="HP851" s="21"/>
      <c r="HQ851" s="21"/>
      <c r="HR851" s="21"/>
      <c r="HS851" s="21"/>
      <c r="HT851" s="21"/>
      <c r="HU851" s="21"/>
      <c r="HV851" s="21"/>
      <c r="HW851" s="21"/>
      <c r="HX851" s="21"/>
      <c r="HY851" s="21"/>
      <c r="HZ851" s="21"/>
      <c r="IA851" s="21"/>
      <c r="IB851" s="21"/>
      <c r="IC851" s="21"/>
      <c r="ID851" s="21"/>
      <c r="IE851" s="21"/>
      <c r="IF851" s="21"/>
      <c r="IG851" s="21"/>
      <c r="IH851" s="21"/>
      <c r="II851" s="21"/>
      <c r="IJ851" s="21"/>
      <c r="IK851" s="21"/>
      <c r="IL851" s="21"/>
      <c r="IM851" s="21"/>
      <c r="IN851" s="21"/>
      <c r="IO851" s="21"/>
      <c r="IP851" s="21"/>
      <c r="IQ851" s="21"/>
      <c r="IR851" s="21"/>
      <c r="IS851" s="21"/>
      <c r="IT851" s="21"/>
      <c r="IU851" s="21"/>
      <c r="IV851" s="21"/>
      <c r="IW851" s="21"/>
      <c r="IX851" s="21"/>
      <c r="IY851" s="21"/>
      <c r="IZ851" s="21"/>
      <c r="JA851" s="21"/>
      <c r="JB851" s="21"/>
      <c r="JC851" s="21"/>
      <c r="JD851" s="21"/>
      <c r="JE851" s="21"/>
      <c r="JF851" s="21"/>
      <c r="JG851" s="21"/>
      <c r="JH851" s="21"/>
      <c r="JI851" s="21"/>
      <c r="JJ851" s="21"/>
      <c r="JK851" s="21"/>
      <c r="JL851" s="21"/>
      <c r="JM851" s="21"/>
      <c r="JN851" s="21"/>
      <c r="JO851" s="21"/>
      <c r="JP851" s="21"/>
      <c r="JQ851" s="21"/>
      <c r="JR851" s="21"/>
      <c r="JS851" s="21"/>
      <c r="JT851" s="21"/>
      <c r="JU851" s="21"/>
      <c r="JV851" s="21"/>
      <c r="JW851" s="21"/>
      <c r="JX851" s="21"/>
      <c r="JY851" s="21"/>
    </row>
    <row r="852" spans="1:285" ht="14.1" customHeight="1">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21"/>
      <c r="BK852" s="21"/>
      <c r="BL852" s="21"/>
      <c r="BM852" s="21"/>
      <c r="BN852" s="21"/>
      <c r="BO852" s="21"/>
      <c r="BP852" s="21"/>
      <c r="BQ852" s="21"/>
      <c r="BR852" s="21"/>
      <c r="BS852" s="21"/>
      <c r="BT852" s="21"/>
      <c r="BU852" s="21"/>
      <c r="BV852" s="21"/>
      <c r="BW852" s="21"/>
      <c r="BX852" s="21"/>
      <c r="BY852" s="21"/>
      <c r="BZ852" s="21"/>
      <c r="CA852" s="21"/>
      <c r="CB852" s="21"/>
      <c r="CC852" s="21"/>
      <c r="CD852" s="21"/>
      <c r="CE852" s="21"/>
      <c r="CF852" s="21"/>
      <c r="CG852" s="21"/>
      <c r="CH852" s="21"/>
      <c r="CI852" s="21"/>
      <c r="CJ852" s="21"/>
      <c r="CK852" s="21"/>
      <c r="CL852" s="21"/>
      <c r="CM852" s="21"/>
      <c r="CN852" s="21"/>
      <c r="CO852" s="21"/>
      <c r="CP852" s="21"/>
      <c r="CQ852" s="21"/>
      <c r="CR852" s="21"/>
      <c r="CS852" s="21"/>
      <c r="CT852" s="21"/>
      <c r="CU852" s="21"/>
      <c r="CV852" s="21"/>
      <c r="CW852" s="21"/>
      <c r="CX852" s="21"/>
      <c r="CY852" s="21"/>
      <c r="CZ852" s="21"/>
      <c r="DA852" s="21"/>
      <c r="DB852" s="21"/>
      <c r="DC852" s="21"/>
      <c r="DD852" s="21"/>
      <c r="DE852" s="21"/>
      <c r="DF852" s="21"/>
      <c r="DG852" s="21"/>
      <c r="DH852" s="21"/>
      <c r="DI852" s="21"/>
      <c r="DJ852" s="21"/>
      <c r="DK852" s="21"/>
      <c r="DL852" s="21"/>
      <c r="DM852" s="21"/>
      <c r="DN852" s="21"/>
      <c r="DO852" s="21"/>
      <c r="DP852" s="21"/>
      <c r="DQ852" s="21"/>
      <c r="DR852" s="21"/>
      <c r="DS852" s="21"/>
      <c r="DT852" s="21"/>
      <c r="DU852" s="21"/>
      <c r="DV852" s="21"/>
      <c r="DW852" s="21"/>
      <c r="DX852" s="21"/>
      <c r="DY852" s="21"/>
      <c r="DZ852" s="21"/>
      <c r="EA852" s="21"/>
      <c r="EB852" s="21"/>
      <c r="EC852" s="21"/>
      <c r="ED852" s="21"/>
      <c r="EE852" s="21"/>
      <c r="EF852" s="21"/>
      <c r="EG852" s="21"/>
      <c r="EH852" s="21"/>
      <c r="EI852" s="21"/>
      <c r="EJ852" s="21"/>
      <c r="EK852" s="21"/>
      <c r="EL852" s="21"/>
      <c r="EM852" s="21"/>
      <c r="EN852" s="21"/>
      <c r="EO852" s="21"/>
      <c r="EP852" s="21"/>
      <c r="EQ852" s="21"/>
      <c r="ER852" s="21"/>
      <c r="ES852" s="21"/>
      <c r="ET852" s="21"/>
      <c r="EU852" s="21"/>
      <c r="EV852" s="21"/>
      <c r="EW852" s="21"/>
      <c r="EX852" s="21"/>
      <c r="EY852" s="21"/>
      <c r="EZ852" s="21"/>
      <c r="FA852" s="21"/>
      <c r="FB852" s="21"/>
      <c r="FC852" s="21"/>
      <c r="FD852" s="21"/>
      <c r="FE852" s="21"/>
      <c r="FF852" s="21"/>
      <c r="FG852" s="21"/>
      <c r="FH852" s="21"/>
      <c r="FI852" s="21"/>
      <c r="FJ852" s="21"/>
      <c r="FK852" s="21"/>
      <c r="FL852" s="21"/>
      <c r="FM852" s="21"/>
      <c r="FN852" s="21"/>
      <c r="FO852" s="21"/>
      <c r="FP852" s="21"/>
      <c r="FQ852" s="21"/>
      <c r="FR852" s="21"/>
      <c r="FS852" s="21"/>
      <c r="FT852" s="21"/>
      <c r="FU852" s="21"/>
      <c r="FV852" s="21"/>
      <c r="FW852" s="21"/>
      <c r="FX852" s="21"/>
      <c r="FY852" s="21"/>
      <c r="FZ852" s="21"/>
      <c r="GA852" s="21"/>
      <c r="GB852" s="21"/>
      <c r="GC852" s="21"/>
      <c r="GD852" s="21"/>
      <c r="GE852" s="21"/>
      <c r="GF852" s="21"/>
      <c r="GG852" s="21"/>
      <c r="GH852" s="21"/>
      <c r="GI852" s="21"/>
      <c r="GJ852" s="21"/>
      <c r="GK852" s="21"/>
      <c r="GL852" s="21"/>
      <c r="GM852" s="21"/>
      <c r="GN852" s="21"/>
      <c r="GO852" s="21"/>
      <c r="GP852" s="21"/>
      <c r="GQ852" s="21"/>
      <c r="GR852" s="21"/>
      <c r="GS852" s="21"/>
      <c r="GT852" s="21"/>
      <c r="GU852" s="21"/>
      <c r="GV852" s="21"/>
      <c r="GW852" s="21"/>
      <c r="GX852" s="21"/>
      <c r="GY852" s="21"/>
      <c r="GZ852" s="21"/>
      <c r="HA852" s="21"/>
      <c r="HB852" s="21"/>
      <c r="HC852" s="21"/>
      <c r="HD852" s="21"/>
      <c r="HE852" s="21"/>
      <c r="HF852" s="21"/>
      <c r="HG852" s="21"/>
      <c r="HH852" s="21"/>
      <c r="HI852" s="21"/>
      <c r="HJ852" s="21"/>
      <c r="HK852" s="21"/>
      <c r="HL852" s="21"/>
      <c r="HM852" s="21"/>
      <c r="HN852" s="21"/>
      <c r="HO852" s="21"/>
      <c r="HP852" s="21"/>
      <c r="HQ852" s="21"/>
      <c r="HR852" s="21"/>
      <c r="HS852" s="21"/>
      <c r="HT852" s="21"/>
      <c r="HU852" s="21"/>
      <c r="HV852" s="21"/>
      <c r="HW852" s="21"/>
      <c r="HX852" s="21"/>
      <c r="HY852" s="21"/>
      <c r="HZ852" s="21"/>
      <c r="IA852" s="21"/>
      <c r="IB852" s="21"/>
      <c r="IC852" s="21"/>
      <c r="ID852" s="21"/>
      <c r="IE852" s="21"/>
      <c r="IF852" s="21"/>
      <c r="IG852" s="21"/>
      <c r="IH852" s="21"/>
      <c r="II852" s="21"/>
      <c r="IJ852" s="21"/>
      <c r="IK852" s="21"/>
      <c r="IL852" s="21"/>
      <c r="IM852" s="21"/>
      <c r="IN852" s="21"/>
      <c r="IO852" s="21"/>
      <c r="IP852" s="21"/>
      <c r="IQ852" s="21"/>
      <c r="IR852" s="21"/>
      <c r="IS852" s="21"/>
      <c r="IT852" s="21"/>
      <c r="IU852" s="21"/>
      <c r="IV852" s="21"/>
      <c r="IW852" s="21"/>
      <c r="IX852" s="21"/>
      <c r="IY852" s="21"/>
      <c r="IZ852" s="21"/>
      <c r="JA852" s="21"/>
      <c r="JB852" s="21"/>
      <c r="JC852" s="21"/>
      <c r="JD852" s="21"/>
      <c r="JE852" s="21"/>
      <c r="JF852" s="21"/>
      <c r="JG852" s="21"/>
      <c r="JH852" s="21"/>
      <c r="JI852" s="21"/>
      <c r="JJ852" s="21"/>
      <c r="JK852" s="21"/>
      <c r="JL852" s="21"/>
      <c r="JM852" s="21"/>
      <c r="JN852" s="21"/>
      <c r="JO852" s="21"/>
      <c r="JP852" s="21"/>
      <c r="JQ852" s="21"/>
      <c r="JR852" s="21"/>
      <c r="JS852" s="21"/>
      <c r="JT852" s="21"/>
      <c r="JU852" s="21"/>
      <c r="JV852" s="21"/>
      <c r="JW852" s="21"/>
      <c r="JX852" s="21"/>
      <c r="JY852" s="21"/>
    </row>
    <row r="853" spans="1:285" ht="14.1" customHeight="1">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21"/>
      <c r="BK853" s="21"/>
      <c r="BL853" s="21"/>
      <c r="BM853" s="21"/>
      <c r="BN853" s="21"/>
      <c r="BO853" s="21"/>
      <c r="BP853" s="21"/>
      <c r="BQ853" s="21"/>
      <c r="BR853" s="21"/>
      <c r="BS853" s="21"/>
      <c r="BT853" s="21"/>
      <c r="BU853" s="21"/>
      <c r="BV853" s="21"/>
      <c r="BW853" s="21"/>
      <c r="BX853" s="21"/>
      <c r="BY853" s="21"/>
      <c r="BZ853" s="21"/>
      <c r="CA853" s="21"/>
      <c r="CB853" s="21"/>
      <c r="CC853" s="21"/>
      <c r="CD853" s="21"/>
      <c r="CE853" s="21"/>
      <c r="CF853" s="21"/>
      <c r="CG853" s="21"/>
      <c r="CH853" s="21"/>
      <c r="CI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1"/>
      <c r="DJ853" s="21"/>
      <c r="DK853" s="21"/>
      <c r="DL853" s="21"/>
      <c r="DM853" s="21"/>
      <c r="DN853" s="21"/>
      <c r="DO853" s="21"/>
      <c r="DP853" s="21"/>
      <c r="DQ853" s="21"/>
      <c r="DR853" s="21"/>
      <c r="DS853" s="21"/>
      <c r="DT853" s="21"/>
      <c r="DU853" s="21"/>
      <c r="DV853" s="21"/>
      <c r="DW853" s="21"/>
      <c r="DX853" s="21"/>
      <c r="DY853" s="21"/>
      <c r="DZ853" s="21"/>
      <c r="EA853" s="21"/>
      <c r="EB853" s="21"/>
      <c r="EC853" s="21"/>
      <c r="ED853" s="21"/>
      <c r="EE853" s="21"/>
      <c r="EF853" s="21"/>
      <c r="EG853" s="21"/>
      <c r="EH853" s="21"/>
      <c r="EI853" s="21"/>
      <c r="EJ853" s="21"/>
      <c r="EK853" s="21"/>
      <c r="EL853" s="21"/>
      <c r="EM853" s="21"/>
      <c r="EN853" s="21"/>
      <c r="EO853" s="21"/>
      <c r="EP853" s="21"/>
      <c r="EQ853" s="21"/>
      <c r="ER853" s="21"/>
      <c r="ES853" s="21"/>
      <c r="ET853" s="21"/>
      <c r="EU853" s="21"/>
      <c r="EV853" s="21"/>
      <c r="EW853" s="21"/>
      <c r="EX853" s="21"/>
      <c r="EY853" s="21"/>
      <c r="EZ853" s="21"/>
      <c r="FA853" s="21"/>
      <c r="FB853" s="21"/>
      <c r="FC853" s="21"/>
      <c r="FD853" s="21"/>
      <c r="FE853" s="21"/>
      <c r="FF853" s="21"/>
      <c r="FG853" s="21"/>
      <c r="FH853" s="21"/>
      <c r="FI853" s="21"/>
      <c r="FJ853" s="21"/>
      <c r="FK853" s="21"/>
      <c r="FL853" s="21"/>
      <c r="FM853" s="21"/>
      <c r="FN853" s="21"/>
      <c r="FO853" s="21"/>
      <c r="FP853" s="21"/>
      <c r="FQ853" s="21"/>
      <c r="FR853" s="21"/>
      <c r="FS853" s="21"/>
      <c r="FT853" s="21"/>
      <c r="FU853" s="21"/>
      <c r="FV853" s="21"/>
      <c r="FW853" s="21"/>
      <c r="FX853" s="21"/>
      <c r="FY853" s="21"/>
      <c r="FZ853" s="21"/>
      <c r="GA853" s="21"/>
      <c r="GB853" s="21"/>
      <c r="GC853" s="21"/>
      <c r="GD853" s="21"/>
      <c r="GE853" s="21"/>
      <c r="GF853" s="21"/>
      <c r="GG853" s="21"/>
      <c r="GH853" s="21"/>
      <c r="GI853" s="21"/>
      <c r="GJ853" s="21"/>
      <c r="GK853" s="21"/>
      <c r="GL853" s="21"/>
      <c r="GM853" s="21"/>
      <c r="GN853" s="21"/>
      <c r="GO853" s="21"/>
      <c r="GP853" s="21"/>
      <c r="GQ853" s="21"/>
      <c r="GR853" s="21"/>
      <c r="GS853" s="21"/>
      <c r="GT853" s="21"/>
      <c r="GU853" s="21"/>
      <c r="GV853" s="21"/>
      <c r="GW853" s="21"/>
      <c r="GX853" s="21"/>
      <c r="GY853" s="21"/>
      <c r="GZ853" s="21"/>
      <c r="HA853" s="21"/>
      <c r="HB853" s="21"/>
      <c r="HC853" s="21"/>
      <c r="HD853" s="21"/>
      <c r="HE853" s="21"/>
      <c r="HF853" s="21"/>
      <c r="HG853" s="21"/>
      <c r="HH853" s="21"/>
      <c r="HI853" s="21"/>
      <c r="HJ853" s="21"/>
      <c r="HK853" s="21"/>
      <c r="HL853" s="21"/>
      <c r="HM853" s="21"/>
      <c r="HN853" s="21"/>
      <c r="HO853" s="21"/>
      <c r="HP853" s="21"/>
      <c r="HQ853" s="21"/>
      <c r="HR853" s="21"/>
      <c r="HS853" s="21"/>
      <c r="HT853" s="21"/>
      <c r="HU853" s="21"/>
      <c r="HV853" s="21"/>
      <c r="HW853" s="21"/>
      <c r="HX853" s="21"/>
      <c r="HY853" s="21"/>
      <c r="HZ853" s="21"/>
      <c r="IA853" s="21"/>
      <c r="IB853" s="21"/>
      <c r="IC853" s="21"/>
      <c r="ID853" s="21"/>
      <c r="IE853" s="21"/>
      <c r="IF853" s="21"/>
      <c r="IG853" s="21"/>
      <c r="IH853" s="21"/>
      <c r="II853" s="21"/>
      <c r="IJ853" s="21"/>
      <c r="IK853" s="21"/>
      <c r="IL853" s="21"/>
      <c r="IM853" s="21"/>
      <c r="IN853" s="21"/>
      <c r="IO853" s="21"/>
      <c r="IP853" s="21"/>
      <c r="IQ853" s="21"/>
      <c r="IR853" s="21"/>
      <c r="IS853" s="21"/>
      <c r="IT853" s="21"/>
      <c r="IU853" s="21"/>
      <c r="IV853" s="21"/>
      <c r="IW853" s="21"/>
      <c r="IX853" s="21"/>
      <c r="IY853" s="21"/>
      <c r="IZ853" s="21"/>
      <c r="JA853" s="21"/>
      <c r="JB853" s="21"/>
      <c r="JC853" s="21"/>
      <c r="JD853" s="21"/>
      <c r="JE853" s="21"/>
      <c r="JF853" s="21"/>
      <c r="JG853" s="21"/>
      <c r="JH853" s="21"/>
      <c r="JI853" s="21"/>
      <c r="JJ853" s="21"/>
      <c r="JK853" s="21"/>
      <c r="JL853" s="21"/>
      <c r="JM853" s="21"/>
      <c r="JN853" s="21"/>
      <c r="JO853" s="21"/>
      <c r="JP853" s="21"/>
      <c r="JQ853" s="21"/>
      <c r="JR853" s="21"/>
      <c r="JS853" s="21"/>
      <c r="JT853" s="21"/>
      <c r="JU853" s="21"/>
      <c r="JV853" s="21"/>
      <c r="JW853" s="21"/>
      <c r="JX853" s="21"/>
      <c r="JY853" s="21"/>
    </row>
    <row r="854" spans="1:285" ht="14.1" customHeight="1">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21"/>
      <c r="BK854" s="21"/>
      <c r="BL854" s="21"/>
      <c r="BM854" s="21"/>
      <c r="BN854" s="21"/>
      <c r="BO854" s="21"/>
      <c r="BP854" s="21"/>
      <c r="BQ854" s="21"/>
      <c r="BR854" s="21"/>
      <c r="BS854" s="21"/>
      <c r="BT854" s="21"/>
      <c r="BU854" s="21"/>
      <c r="BV854" s="21"/>
      <c r="BW854" s="21"/>
      <c r="BX854" s="21"/>
      <c r="BY854" s="21"/>
      <c r="BZ854" s="21"/>
      <c r="CA854" s="21"/>
      <c r="CB854" s="21"/>
      <c r="CC854" s="21"/>
      <c r="CD854" s="21"/>
      <c r="CE854" s="21"/>
      <c r="CF854" s="21"/>
      <c r="CG854" s="21"/>
      <c r="CH854" s="21"/>
      <c r="CI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1"/>
      <c r="DJ854" s="21"/>
      <c r="DK854" s="21"/>
      <c r="DL854" s="21"/>
      <c r="DM854" s="21"/>
      <c r="DN854" s="21"/>
      <c r="DO854" s="21"/>
      <c r="DP854" s="21"/>
      <c r="DQ854" s="21"/>
      <c r="DR854" s="21"/>
      <c r="DS854" s="21"/>
      <c r="DT854" s="21"/>
      <c r="DU854" s="21"/>
      <c r="DV854" s="21"/>
      <c r="DW854" s="21"/>
      <c r="DX854" s="21"/>
      <c r="DY854" s="21"/>
      <c r="DZ854" s="21"/>
      <c r="EA854" s="21"/>
      <c r="EB854" s="21"/>
      <c r="EC854" s="21"/>
      <c r="ED854" s="21"/>
      <c r="EE854" s="21"/>
      <c r="EF854" s="21"/>
      <c r="EG854" s="21"/>
      <c r="EH854" s="21"/>
      <c r="EI854" s="21"/>
      <c r="EJ854" s="21"/>
      <c r="EK854" s="21"/>
      <c r="EL854" s="21"/>
      <c r="EM854" s="21"/>
      <c r="EN854" s="21"/>
      <c r="EO854" s="21"/>
      <c r="EP854" s="21"/>
      <c r="EQ854" s="21"/>
      <c r="ER854" s="21"/>
      <c r="ES854" s="21"/>
      <c r="ET854" s="21"/>
      <c r="EU854" s="21"/>
      <c r="EV854" s="21"/>
      <c r="EW854" s="21"/>
      <c r="EX854" s="21"/>
      <c r="EY854" s="21"/>
      <c r="EZ854" s="21"/>
      <c r="FA854" s="21"/>
      <c r="FB854" s="21"/>
      <c r="FC854" s="21"/>
      <c r="FD854" s="21"/>
      <c r="FE854" s="21"/>
      <c r="FF854" s="21"/>
      <c r="FG854" s="21"/>
      <c r="FH854" s="21"/>
      <c r="FI854" s="21"/>
      <c r="FJ854" s="21"/>
      <c r="FK854" s="21"/>
      <c r="FL854" s="21"/>
      <c r="FM854" s="21"/>
      <c r="FN854" s="21"/>
      <c r="FO854" s="21"/>
      <c r="FP854" s="21"/>
      <c r="FQ854" s="21"/>
      <c r="FR854" s="21"/>
      <c r="FS854" s="21"/>
      <c r="FT854" s="21"/>
      <c r="FU854" s="21"/>
      <c r="FV854" s="21"/>
      <c r="FW854" s="21"/>
      <c r="FX854" s="21"/>
      <c r="FY854" s="21"/>
      <c r="FZ854" s="21"/>
      <c r="GA854" s="21"/>
      <c r="GB854" s="21"/>
      <c r="GC854" s="21"/>
      <c r="GD854" s="21"/>
      <c r="GE854" s="21"/>
      <c r="GF854" s="21"/>
      <c r="GG854" s="21"/>
      <c r="GH854" s="21"/>
      <c r="GI854" s="21"/>
      <c r="GJ854" s="21"/>
      <c r="GK854" s="21"/>
      <c r="GL854" s="21"/>
      <c r="GM854" s="21"/>
      <c r="GN854" s="21"/>
      <c r="GO854" s="21"/>
      <c r="GP854" s="21"/>
      <c r="GQ854" s="21"/>
      <c r="GR854" s="21"/>
      <c r="GS854" s="21"/>
      <c r="GT854" s="21"/>
      <c r="GU854" s="21"/>
      <c r="GV854" s="21"/>
      <c r="GW854" s="21"/>
      <c r="GX854" s="21"/>
      <c r="GY854" s="21"/>
      <c r="GZ854" s="21"/>
      <c r="HA854" s="21"/>
      <c r="HB854" s="21"/>
      <c r="HC854" s="21"/>
      <c r="HD854" s="21"/>
      <c r="HE854" s="21"/>
      <c r="HF854" s="21"/>
      <c r="HG854" s="21"/>
      <c r="HH854" s="21"/>
      <c r="HI854" s="21"/>
      <c r="HJ854" s="21"/>
      <c r="HK854" s="21"/>
      <c r="HL854" s="21"/>
      <c r="HM854" s="21"/>
      <c r="HN854" s="21"/>
      <c r="HO854" s="21"/>
      <c r="HP854" s="21"/>
      <c r="HQ854" s="21"/>
      <c r="HR854" s="21"/>
      <c r="HS854" s="21"/>
      <c r="HT854" s="21"/>
      <c r="HU854" s="21"/>
      <c r="HV854" s="21"/>
      <c r="HW854" s="21"/>
      <c r="HX854" s="21"/>
      <c r="HY854" s="21"/>
      <c r="HZ854" s="21"/>
      <c r="IA854" s="21"/>
      <c r="IB854" s="21"/>
      <c r="IC854" s="21"/>
      <c r="ID854" s="21"/>
      <c r="IE854" s="21"/>
      <c r="IF854" s="21"/>
      <c r="IG854" s="21"/>
      <c r="IH854" s="21"/>
      <c r="II854" s="21"/>
      <c r="IJ854" s="21"/>
      <c r="IK854" s="21"/>
      <c r="IL854" s="21"/>
      <c r="IM854" s="21"/>
      <c r="IN854" s="21"/>
      <c r="IO854" s="21"/>
      <c r="IP854" s="21"/>
      <c r="IQ854" s="21"/>
      <c r="IR854" s="21"/>
      <c r="IS854" s="21"/>
      <c r="IT854" s="21"/>
      <c r="IU854" s="21"/>
      <c r="IV854" s="21"/>
      <c r="IW854" s="21"/>
      <c r="IX854" s="21"/>
      <c r="IY854" s="21"/>
      <c r="IZ854" s="21"/>
      <c r="JA854" s="21"/>
      <c r="JB854" s="21"/>
      <c r="JC854" s="21"/>
      <c r="JD854" s="21"/>
      <c r="JE854" s="21"/>
      <c r="JF854" s="21"/>
      <c r="JG854" s="21"/>
      <c r="JH854" s="21"/>
      <c r="JI854" s="21"/>
      <c r="JJ854" s="21"/>
      <c r="JK854" s="21"/>
      <c r="JL854" s="21"/>
      <c r="JM854" s="21"/>
      <c r="JN854" s="21"/>
      <c r="JO854" s="21"/>
      <c r="JP854" s="21"/>
      <c r="JQ854" s="21"/>
      <c r="JR854" s="21"/>
      <c r="JS854" s="21"/>
      <c r="JT854" s="21"/>
      <c r="JU854" s="21"/>
      <c r="JV854" s="21"/>
      <c r="JW854" s="21"/>
      <c r="JX854" s="21"/>
      <c r="JY854" s="21"/>
    </row>
    <row r="855" spans="1:285" ht="14.1" customHeight="1">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21"/>
      <c r="BK855" s="21"/>
      <c r="BL855" s="21"/>
      <c r="BM855" s="21"/>
      <c r="BN855" s="21"/>
      <c r="BO855" s="21"/>
      <c r="BP855" s="21"/>
      <c r="BQ855" s="21"/>
      <c r="BR855" s="21"/>
      <c r="BS855" s="21"/>
      <c r="BT855" s="21"/>
      <c r="BU855" s="21"/>
      <c r="BV855" s="21"/>
      <c r="BW855" s="21"/>
      <c r="BX855" s="21"/>
      <c r="BY855" s="21"/>
      <c r="BZ855" s="21"/>
      <c r="CA855" s="21"/>
      <c r="CB855" s="21"/>
      <c r="CC855" s="21"/>
      <c r="CD855" s="21"/>
      <c r="CE855" s="21"/>
      <c r="CF855" s="21"/>
      <c r="CG855" s="21"/>
      <c r="CH855" s="21"/>
      <c r="CI855" s="21"/>
      <c r="CJ855" s="21"/>
      <c r="CK855" s="21"/>
      <c r="CL855" s="21"/>
      <c r="CM855" s="21"/>
      <c r="CN855" s="21"/>
      <c r="CO855" s="21"/>
      <c r="CP855" s="21"/>
      <c r="CQ855" s="21"/>
      <c r="CR855" s="21"/>
      <c r="CS855" s="21"/>
      <c r="CT855" s="21"/>
      <c r="CU855" s="21"/>
      <c r="CV855" s="21"/>
      <c r="CW855" s="21"/>
      <c r="CX855" s="21"/>
      <c r="CY855" s="21"/>
      <c r="CZ855" s="21"/>
      <c r="DA855" s="21"/>
      <c r="DB855" s="21"/>
      <c r="DC855" s="21"/>
      <c r="DD855" s="21"/>
      <c r="DE855" s="21"/>
      <c r="DF855" s="21"/>
      <c r="DG855" s="21"/>
      <c r="DH855" s="21"/>
      <c r="DI855" s="21"/>
      <c r="DJ855" s="21"/>
      <c r="DK855" s="21"/>
      <c r="DL855" s="21"/>
      <c r="DM855" s="21"/>
      <c r="DN855" s="21"/>
      <c r="DO855" s="21"/>
      <c r="DP855" s="21"/>
      <c r="DQ855" s="21"/>
      <c r="DR855" s="21"/>
      <c r="DS855" s="21"/>
      <c r="DT855" s="21"/>
      <c r="DU855" s="21"/>
      <c r="DV855" s="21"/>
      <c r="DW855" s="21"/>
      <c r="DX855" s="21"/>
      <c r="DY855" s="21"/>
      <c r="DZ855" s="21"/>
      <c r="EA855" s="21"/>
      <c r="EB855" s="21"/>
      <c r="EC855" s="21"/>
      <c r="ED855" s="21"/>
      <c r="EE855" s="21"/>
      <c r="EF855" s="21"/>
      <c r="EG855" s="21"/>
      <c r="EH855" s="21"/>
      <c r="EI855" s="21"/>
      <c r="EJ855" s="21"/>
      <c r="EK855" s="21"/>
      <c r="EL855" s="21"/>
      <c r="EM855" s="21"/>
      <c r="EN855" s="21"/>
      <c r="EO855" s="21"/>
      <c r="EP855" s="21"/>
      <c r="EQ855" s="21"/>
      <c r="ER855" s="21"/>
      <c r="ES855" s="21"/>
      <c r="ET855" s="21"/>
      <c r="EU855" s="21"/>
      <c r="EV855" s="21"/>
      <c r="EW855" s="21"/>
      <c r="EX855" s="21"/>
      <c r="EY855" s="21"/>
      <c r="EZ855" s="21"/>
      <c r="FA855" s="21"/>
      <c r="FB855" s="21"/>
      <c r="FC855" s="21"/>
      <c r="FD855" s="21"/>
      <c r="FE855" s="21"/>
      <c r="FF855" s="21"/>
      <c r="FG855" s="21"/>
      <c r="FH855" s="21"/>
      <c r="FI855" s="21"/>
      <c r="FJ855" s="21"/>
      <c r="FK855" s="21"/>
      <c r="FL855" s="21"/>
      <c r="FM855" s="21"/>
      <c r="FN855" s="21"/>
      <c r="FO855" s="21"/>
      <c r="FP855" s="21"/>
      <c r="FQ855" s="21"/>
      <c r="FR855" s="21"/>
      <c r="FS855" s="21"/>
      <c r="FT855" s="21"/>
      <c r="FU855" s="21"/>
      <c r="FV855" s="21"/>
      <c r="FW855" s="21"/>
      <c r="FX855" s="21"/>
      <c r="FY855" s="21"/>
      <c r="FZ855" s="21"/>
      <c r="GA855" s="21"/>
      <c r="GB855" s="21"/>
      <c r="GC855" s="21"/>
      <c r="GD855" s="21"/>
      <c r="GE855" s="21"/>
      <c r="GF855" s="21"/>
      <c r="GG855" s="21"/>
      <c r="GH855" s="21"/>
      <c r="GI855" s="21"/>
      <c r="GJ855" s="21"/>
      <c r="GK855" s="21"/>
      <c r="GL855" s="21"/>
      <c r="GM855" s="21"/>
      <c r="GN855" s="21"/>
      <c r="GO855" s="21"/>
      <c r="GP855" s="21"/>
      <c r="GQ855" s="21"/>
      <c r="GR855" s="21"/>
      <c r="GS855" s="21"/>
      <c r="GT855" s="21"/>
      <c r="GU855" s="21"/>
      <c r="GV855" s="21"/>
      <c r="GW855" s="21"/>
      <c r="GX855" s="21"/>
      <c r="GY855" s="21"/>
      <c r="GZ855" s="21"/>
      <c r="HA855" s="21"/>
      <c r="HB855" s="21"/>
      <c r="HC855" s="21"/>
      <c r="HD855" s="21"/>
      <c r="HE855" s="21"/>
      <c r="HF855" s="21"/>
      <c r="HG855" s="21"/>
      <c r="HH855" s="21"/>
      <c r="HI855" s="21"/>
      <c r="HJ855" s="21"/>
      <c r="HK855" s="21"/>
      <c r="HL855" s="21"/>
      <c r="HM855" s="21"/>
      <c r="HN855" s="21"/>
      <c r="HO855" s="21"/>
      <c r="HP855" s="21"/>
      <c r="HQ855" s="21"/>
      <c r="HR855" s="21"/>
      <c r="HS855" s="21"/>
      <c r="HT855" s="21"/>
      <c r="HU855" s="21"/>
      <c r="HV855" s="21"/>
      <c r="HW855" s="21"/>
      <c r="HX855" s="21"/>
      <c r="HY855" s="21"/>
      <c r="HZ855" s="21"/>
      <c r="IA855" s="21"/>
      <c r="IB855" s="21"/>
      <c r="IC855" s="21"/>
      <c r="ID855" s="21"/>
      <c r="IE855" s="21"/>
      <c r="IF855" s="21"/>
      <c r="IG855" s="21"/>
      <c r="IH855" s="21"/>
      <c r="II855" s="21"/>
      <c r="IJ855" s="21"/>
      <c r="IK855" s="21"/>
      <c r="IL855" s="21"/>
      <c r="IM855" s="21"/>
      <c r="IN855" s="21"/>
      <c r="IO855" s="21"/>
      <c r="IP855" s="21"/>
      <c r="IQ855" s="21"/>
      <c r="IR855" s="21"/>
      <c r="IS855" s="21"/>
      <c r="IT855" s="21"/>
      <c r="IU855" s="21"/>
      <c r="IV855" s="21"/>
      <c r="IW855" s="21"/>
      <c r="IX855" s="21"/>
      <c r="IY855" s="21"/>
      <c r="IZ855" s="21"/>
      <c r="JA855" s="21"/>
      <c r="JB855" s="21"/>
      <c r="JC855" s="21"/>
      <c r="JD855" s="21"/>
      <c r="JE855" s="21"/>
      <c r="JF855" s="21"/>
      <c r="JG855" s="21"/>
      <c r="JH855" s="21"/>
      <c r="JI855" s="21"/>
      <c r="JJ855" s="21"/>
      <c r="JK855" s="21"/>
      <c r="JL855" s="21"/>
      <c r="JM855" s="21"/>
      <c r="JN855" s="21"/>
      <c r="JO855" s="21"/>
      <c r="JP855" s="21"/>
      <c r="JQ855" s="21"/>
      <c r="JR855" s="21"/>
      <c r="JS855" s="21"/>
      <c r="JT855" s="21"/>
      <c r="JU855" s="21"/>
      <c r="JV855" s="21"/>
      <c r="JW855" s="21"/>
      <c r="JX855" s="21"/>
      <c r="JY855" s="21"/>
    </row>
    <row r="856" spans="1:285" ht="14.1" customHeight="1">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21"/>
      <c r="BK856" s="21"/>
      <c r="BL856" s="21"/>
      <c r="BM856" s="21"/>
      <c r="BN856" s="21"/>
      <c r="BO856" s="21"/>
      <c r="BP856" s="21"/>
      <c r="BQ856" s="21"/>
      <c r="BR856" s="21"/>
      <c r="BS856" s="21"/>
      <c r="BT856" s="21"/>
      <c r="BU856" s="21"/>
      <c r="BV856" s="21"/>
      <c r="BW856" s="21"/>
      <c r="BX856" s="21"/>
      <c r="BY856" s="21"/>
      <c r="BZ856" s="21"/>
      <c r="CA856" s="21"/>
      <c r="CB856" s="21"/>
      <c r="CC856" s="21"/>
      <c r="CD856" s="21"/>
      <c r="CE856" s="21"/>
      <c r="CF856" s="21"/>
      <c r="CG856" s="21"/>
      <c r="CH856" s="21"/>
      <c r="CI856" s="21"/>
      <c r="CJ856" s="21"/>
      <c r="CK856" s="21"/>
      <c r="CL856" s="21"/>
      <c r="CM856" s="21"/>
      <c r="CN856" s="21"/>
      <c r="CO856" s="21"/>
      <c r="CP856" s="21"/>
      <c r="CQ856" s="21"/>
      <c r="CR856" s="21"/>
      <c r="CS856" s="21"/>
      <c r="CT856" s="21"/>
      <c r="CU856" s="21"/>
      <c r="CV856" s="21"/>
      <c r="CW856" s="21"/>
      <c r="CX856" s="21"/>
      <c r="CY856" s="21"/>
      <c r="CZ856" s="21"/>
      <c r="DA856" s="21"/>
      <c r="DB856" s="21"/>
      <c r="DC856" s="21"/>
      <c r="DD856" s="21"/>
      <c r="DE856" s="21"/>
      <c r="DF856" s="21"/>
      <c r="DG856" s="21"/>
      <c r="DH856" s="21"/>
      <c r="DI856" s="21"/>
      <c r="DJ856" s="21"/>
      <c r="DK856" s="21"/>
      <c r="DL856" s="21"/>
      <c r="DM856" s="21"/>
      <c r="DN856" s="21"/>
      <c r="DO856" s="21"/>
      <c r="DP856" s="21"/>
      <c r="DQ856" s="21"/>
      <c r="DR856" s="21"/>
      <c r="DS856" s="21"/>
      <c r="DT856" s="21"/>
      <c r="DU856" s="21"/>
      <c r="DV856" s="21"/>
      <c r="DW856" s="21"/>
      <c r="DX856" s="21"/>
      <c r="DY856" s="21"/>
      <c r="DZ856" s="21"/>
      <c r="EA856" s="21"/>
      <c r="EB856" s="21"/>
      <c r="EC856" s="21"/>
      <c r="ED856" s="21"/>
      <c r="EE856" s="21"/>
      <c r="EF856" s="21"/>
      <c r="EG856" s="21"/>
      <c r="EH856" s="21"/>
      <c r="EI856" s="21"/>
      <c r="EJ856" s="21"/>
      <c r="EK856" s="21"/>
      <c r="EL856" s="21"/>
      <c r="EM856" s="21"/>
      <c r="EN856" s="21"/>
      <c r="EO856" s="21"/>
      <c r="EP856" s="21"/>
      <c r="EQ856" s="21"/>
      <c r="ER856" s="21"/>
      <c r="ES856" s="21"/>
      <c r="ET856" s="21"/>
      <c r="EU856" s="21"/>
      <c r="EV856" s="21"/>
      <c r="EW856" s="21"/>
      <c r="EX856" s="21"/>
      <c r="EY856" s="21"/>
      <c r="EZ856" s="21"/>
      <c r="FA856" s="21"/>
      <c r="FB856" s="21"/>
      <c r="FC856" s="21"/>
      <c r="FD856" s="21"/>
      <c r="FE856" s="21"/>
      <c r="FF856" s="21"/>
      <c r="FG856" s="21"/>
      <c r="FH856" s="21"/>
      <c r="FI856" s="21"/>
      <c r="FJ856" s="21"/>
      <c r="FK856" s="21"/>
      <c r="FL856" s="21"/>
      <c r="FM856" s="21"/>
      <c r="FN856" s="21"/>
      <c r="FO856" s="21"/>
      <c r="FP856" s="21"/>
      <c r="FQ856" s="21"/>
      <c r="FR856" s="21"/>
      <c r="FS856" s="21"/>
      <c r="FT856" s="21"/>
      <c r="FU856" s="21"/>
      <c r="FV856" s="21"/>
      <c r="FW856" s="21"/>
      <c r="FX856" s="21"/>
      <c r="FY856" s="21"/>
      <c r="FZ856" s="21"/>
      <c r="GA856" s="21"/>
      <c r="GB856" s="21"/>
      <c r="GC856" s="21"/>
      <c r="GD856" s="21"/>
      <c r="GE856" s="21"/>
      <c r="GF856" s="21"/>
      <c r="GG856" s="21"/>
      <c r="GH856" s="21"/>
      <c r="GI856" s="21"/>
      <c r="GJ856" s="21"/>
      <c r="GK856" s="21"/>
      <c r="GL856" s="21"/>
      <c r="GM856" s="21"/>
      <c r="GN856" s="21"/>
      <c r="GO856" s="21"/>
      <c r="GP856" s="21"/>
      <c r="GQ856" s="21"/>
      <c r="GR856" s="21"/>
      <c r="GS856" s="21"/>
      <c r="GT856" s="21"/>
      <c r="GU856" s="21"/>
      <c r="GV856" s="21"/>
      <c r="GW856" s="21"/>
      <c r="GX856" s="21"/>
      <c r="GY856" s="21"/>
      <c r="GZ856" s="21"/>
      <c r="HA856" s="21"/>
      <c r="HB856" s="21"/>
      <c r="HC856" s="21"/>
      <c r="HD856" s="21"/>
      <c r="HE856" s="21"/>
      <c r="HF856" s="21"/>
      <c r="HG856" s="21"/>
      <c r="HH856" s="21"/>
      <c r="HI856" s="21"/>
      <c r="HJ856" s="21"/>
      <c r="HK856" s="21"/>
      <c r="HL856" s="21"/>
      <c r="HM856" s="21"/>
      <c r="HN856" s="21"/>
      <c r="HO856" s="21"/>
      <c r="HP856" s="21"/>
      <c r="HQ856" s="21"/>
      <c r="HR856" s="21"/>
      <c r="HS856" s="21"/>
      <c r="HT856" s="21"/>
      <c r="HU856" s="21"/>
      <c r="HV856" s="21"/>
      <c r="HW856" s="21"/>
      <c r="HX856" s="21"/>
      <c r="HY856" s="21"/>
      <c r="HZ856" s="21"/>
      <c r="IA856" s="21"/>
      <c r="IB856" s="21"/>
      <c r="IC856" s="21"/>
      <c r="ID856" s="21"/>
      <c r="IE856" s="21"/>
      <c r="IF856" s="21"/>
      <c r="IG856" s="21"/>
      <c r="IH856" s="21"/>
      <c r="II856" s="21"/>
      <c r="IJ856" s="21"/>
      <c r="IK856" s="21"/>
      <c r="IL856" s="21"/>
      <c r="IM856" s="21"/>
      <c r="IN856" s="21"/>
      <c r="IO856" s="21"/>
      <c r="IP856" s="21"/>
      <c r="IQ856" s="21"/>
      <c r="IR856" s="21"/>
      <c r="IS856" s="21"/>
      <c r="IT856" s="21"/>
      <c r="IU856" s="21"/>
      <c r="IV856" s="21"/>
      <c r="IW856" s="21"/>
      <c r="IX856" s="21"/>
      <c r="IY856" s="21"/>
      <c r="IZ856" s="21"/>
      <c r="JA856" s="21"/>
      <c r="JB856" s="21"/>
      <c r="JC856" s="21"/>
      <c r="JD856" s="21"/>
      <c r="JE856" s="21"/>
      <c r="JF856" s="21"/>
      <c r="JG856" s="21"/>
      <c r="JH856" s="21"/>
      <c r="JI856" s="21"/>
      <c r="JJ856" s="21"/>
      <c r="JK856" s="21"/>
      <c r="JL856" s="21"/>
      <c r="JM856" s="21"/>
      <c r="JN856" s="21"/>
      <c r="JO856" s="21"/>
      <c r="JP856" s="21"/>
      <c r="JQ856" s="21"/>
      <c r="JR856" s="21"/>
      <c r="JS856" s="21"/>
      <c r="JT856" s="21"/>
      <c r="JU856" s="21"/>
      <c r="JV856" s="21"/>
      <c r="JW856" s="21"/>
      <c r="JX856" s="21"/>
      <c r="JY856" s="21"/>
    </row>
    <row r="857" spans="1:285" ht="14.1" customHeight="1">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21"/>
      <c r="BK857" s="21"/>
      <c r="BL857" s="21"/>
      <c r="BM857" s="21"/>
      <c r="BN857" s="21"/>
      <c r="BO857" s="21"/>
      <c r="BP857" s="21"/>
      <c r="BQ857" s="21"/>
      <c r="BR857" s="21"/>
      <c r="BS857" s="21"/>
      <c r="BT857" s="21"/>
      <c r="BU857" s="21"/>
      <c r="BV857" s="21"/>
      <c r="BW857" s="21"/>
      <c r="BX857" s="21"/>
      <c r="BY857" s="21"/>
      <c r="BZ857" s="21"/>
      <c r="CA857" s="21"/>
      <c r="CB857" s="21"/>
      <c r="CC857" s="21"/>
      <c r="CD857" s="21"/>
      <c r="CE857" s="21"/>
      <c r="CF857" s="21"/>
      <c r="CG857" s="21"/>
      <c r="CH857" s="21"/>
      <c r="CI857" s="21"/>
      <c r="CJ857" s="21"/>
      <c r="CK857" s="21"/>
      <c r="CL857" s="21"/>
      <c r="CM857" s="21"/>
      <c r="CN857" s="21"/>
      <c r="CO857" s="21"/>
      <c r="CP857" s="21"/>
      <c r="CQ857" s="21"/>
      <c r="CR857" s="21"/>
      <c r="CS857" s="21"/>
      <c r="CT857" s="21"/>
      <c r="CU857" s="21"/>
      <c r="CV857" s="21"/>
      <c r="CW857" s="21"/>
      <c r="CX857" s="21"/>
      <c r="CY857" s="21"/>
      <c r="CZ857" s="21"/>
      <c r="DA857" s="21"/>
      <c r="DB857" s="21"/>
      <c r="DC857" s="21"/>
      <c r="DD857" s="21"/>
      <c r="DE857" s="21"/>
      <c r="DF857" s="21"/>
      <c r="DG857" s="21"/>
      <c r="DH857" s="21"/>
      <c r="DI857" s="21"/>
      <c r="DJ857" s="21"/>
      <c r="DK857" s="21"/>
      <c r="DL857" s="21"/>
      <c r="DM857" s="21"/>
      <c r="DN857" s="21"/>
      <c r="DO857" s="21"/>
      <c r="DP857" s="21"/>
      <c r="DQ857" s="21"/>
      <c r="DR857" s="21"/>
      <c r="DS857" s="21"/>
      <c r="DT857" s="21"/>
      <c r="DU857" s="21"/>
      <c r="DV857" s="21"/>
      <c r="DW857" s="21"/>
      <c r="DX857" s="21"/>
      <c r="DY857" s="21"/>
      <c r="DZ857" s="21"/>
      <c r="EA857" s="21"/>
      <c r="EB857" s="21"/>
      <c r="EC857" s="21"/>
      <c r="ED857" s="21"/>
      <c r="EE857" s="21"/>
      <c r="EF857" s="21"/>
      <c r="EG857" s="21"/>
      <c r="EH857" s="21"/>
      <c r="EI857" s="21"/>
      <c r="EJ857" s="21"/>
      <c r="EK857" s="21"/>
      <c r="EL857" s="21"/>
      <c r="EM857" s="21"/>
      <c r="EN857" s="21"/>
      <c r="EO857" s="21"/>
      <c r="EP857" s="21"/>
      <c r="EQ857" s="21"/>
      <c r="ER857" s="21"/>
      <c r="ES857" s="21"/>
      <c r="ET857" s="21"/>
      <c r="EU857" s="21"/>
      <c r="EV857" s="21"/>
      <c r="EW857" s="21"/>
      <c r="EX857" s="21"/>
      <c r="EY857" s="21"/>
      <c r="EZ857" s="21"/>
      <c r="FA857" s="21"/>
      <c r="FB857" s="21"/>
      <c r="FC857" s="21"/>
      <c r="FD857" s="21"/>
      <c r="FE857" s="21"/>
      <c r="FF857" s="21"/>
      <c r="FG857" s="21"/>
      <c r="FH857" s="21"/>
      <c r="FI857" s="21"/>
      <c r="FJ857" s="21"/>
      <c r="FK857" s="21"/>
      <c r="FL857" s="21"/>
      <c r="FM857" s="21"/>
      <c r="FN857" s="21"/>
      <c r="FO857" s="21"/>
      <c r="FP857" s="21"/>
      <c r="FQ857" s="21"/>
      <c r="FR857" s="21"/>
      <c r="FS857" s="21"/>
      <c r="FT857" s="21"/>
      <c r="FU857" s="21"/>
      <c r="FV857" s="21"/>
      <c r="FW857" s="21"/>
      <c r="FX857" s="21"/>
      <c r="FY857" s="21"/>
      <c r="FZ857" s="21"/>
      <c r="GA857" s="21"/>
      <c r="GB857" s="21"/>
      <c r="GC857" s="21"/>
      <c r="GD857" s="21"/>
      <c r="GE857" s="21"/>
      <c r="GF857" s="21"/>
      <c r="GG857" s="21"/>
      <c r="GH857" s="21"/>
      <c r="GI857" s="21"/>
      <c r="GJ857" s="21"/>
      <c r="GK857" s="21"/>
      <c r="GL857" s="21"/>
      <c r="GM857" s="21"/>
      <c r="GN857" s="21"/>
      <c r="GO857" s="21"/>
      <c r="GP857" s="21"/>
      <c r="GQ857" s="21"/>
      <c r="GR857" s="21"/>
      <c r="GS857" s="21"/>
      <c r="GT857" s="21"/>
      <c r="GU857" s="21"/>
      <c r="GV857" s="21"/>
      <c r="GW857" s="21"/>
      <c r="GX857" s="21"/>
      <c r="GY857" s="21"/>
      <c r="GZ857" s="21"/>
      <c r="HA857" s="21"/>
      <c r="HB857" s="21"/>
      <c r="HC857" s="21"/>
      <c r="HD857" s="21"/>
      <c r="HE857" s="21"/>
      <c r="HF857" s="21"/>
      <c r="HG857" s="21"/>
      <c r="HH857" s="21"/>
      <c r="HI857" s="21"/>
      <c r="HJ857" s="21"/>
      <c r="HK857" s="21"/>
      <c r="HL857" s="21"/>
      <c r="HM857" s="21"/>
      <c r="HN857" s="21"/>
      <c r="HO857" s="21"/>
      <c r="HP857" s="21"/>
      <c r="HQ857" s="21"/>
      <c r="HR857" s="21"/>
      <c r="HS857" s="21"/>
      <c r="HT857" s="21"/>
      <c r="HU857" s="21"/>
      <c r="HV857" s="21"/>
      <c r="HW857" s="21"/>
      <c r="HX857" s="21"/>
      <c r="HY857" s="21"/>
      <c r="HZ857" s="21"/>
      <c r="IA857" s="21"/>
      <c r="IB857" s="21"/>
      <c r="IC857" s="21"/>
      <c r="ID857" s="21"/>
      <c r="IE857" s="21"/>
      <c r="IF857" s="21"/>
      <c r="IG857" s="21"/>
      <c r="IH857" s="21"/>
      <c r="II857" s="21"/>
      <c r="IJ857" s="21"/>
      <c r="IK857" s="21"/>
      <c r="IL857" s="21"/>
      <c r="IM857" s="21"/>
      <c r="IN857" s="21"/>
      <c r="IO857" s="21"/>
      <c r="IP857" s="21"/>
      <c r="IQ857" s="21"/>
      <c r="IR857" s="21"/>
      <c r="IS857" s="21"/>
      <c r="IT857" s="21"/>
      <c r="IU857" s="21"/>
      <c r="IV857" s="21"/>
      <c r="IW857" s="21"/>
      <c r="IX857" s="21"/>
      <c r="IY857" s="21"/>
      <c r="IZ857" s="21"/>
      <c r="JA857" s="21"/>
      <c r="JB857" s="21"/>
      <c r="JC857" s="21"/>
      <c r="JD857" s="21"/>
      <c r="JE857" s="21"/>
      <c r="JF857" s="21"/>
      <c r="JG857" s="21"/>
      <c r="JH857" s="21"/>
      <c r="JI857" s="21"/>
      <c r="JJ857" s="21"/>
      <c r="JK857" s="21"/>
      <c r="JL857" s="21"/>
      <c r="JM857" s="21"/>
      <c r="JN857" s="21"/>
      <c r="JO857" s="21"/>
      <c r="JP857" s="21"/>
      <c r="JQ857" s="21"/>
      <c r="JR857" s="21"/>
      <c r="JS857" s="21"/>
      <c r="JT857" s="21"/>
      <c r="JU857" s="21"/>
      <c r="JV857" s="21"/>
      <c r="JW857" s="21"/>
      <c r="JX857" s="21"/>
      <c r="JY857" s="21"/>
    </row>
    <row r="858" spans="1:285" ht="14.1" customHeight="1">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21"/>
      <c r="BK858" s="21"/>
      <c r="BL858" s="21"/>
      <c r="BM858" s="21"/>
      <c r="BN858" s="21"/>
      <c r="BO858" s="21"/>
      <c r="BP858" s="21"/>
      <c r="BQ858" s="21"/>
      <c r="BR858" s="21"/>
      <c r="BS858" s="21"/>
      <c r="BT858" s="21"/>
      <c r="BU858" s="21"/>
      <c r="BV858" s="21"/>
      <c r="BW858" s="21"/>
      <c r="BX858" s="21"/>
      <c r="BY858" s="21"/>
      <c r="BZ858" s="21"/>
      <c r="CA858" s="21"/>
      <c r="CB858" s="21"/>
      <c r="CC858" s="21"/>
      <c r="CD858" s="21"/>
      <c r="CE858" s="21"/>
      <c r="CF858" s="21"/>
      <c r="CG858" s="21"/>
      <c r="CH858" s="21"/>
      <c r="CI858" s="21"/>
      <c r="CJ858" s="21"/>
      <c r="CK858" s="21"/>
      <c r="CL858" s="21"/>
      <c r="CM858" s="21"/>
      <c r="CN858" s="21"/>
      <c r="CO858" s="21"/>
      <c r="CP858" s="21"/>
      <c r="CQ858" s="21"/>
      <c r="CR858" s="21"/>
      <c r="CS858" s="21"/>
      <c r="CT858" s="21"/>
      <c r="CU858" s="21"/>
      <c r="CV858" s="21"/>
      <c r="CW858" s="21"/>
      <c r="CX858" s="21"/>
      <c r="CY858" s="21"/>
      <c r="CZ858" s="21"/>
      <c r="DA858" s="21"/>
      <c r="DB858" s="21"/>
      <c r="DC858" s="21"/>
      <c r="DD858" s="21"/>
      <c r="DE858" s="21"/>
      <c r="DF858" s="21"/>
      <c r="DG858" s="21"/>
      <c r="DH858" s="21"/>
      <c r="DI858" s="21"/>
      <c r="DJ858" s="21"/>
      <c r="DK858" s="21"/>
      <c r="DL858" s="21"/>
      <c r="DM858" s="21"/>
      <c r="DN858" s="21"/>
      <c r="DO858" s="21"/>
      <c r="DP858" s="21"/>
      <c r="DQ858" s="21"/>
      <c r="DR858" s="21"/>
      <c r="DS858" s="21"/>
      <c r="DT858" s="21"/>
      <c r="DU858" s="21"/>
      <c r="DV858" s="21"/>
      <c r="DW858" s="21"/>
      <c r="DX858" s="21"/>
      <c r="DY858" s="21"/>
      <c r="DZ858" s="21"/>
      <c r="EA858" s="21"/>
      <c r="EB858" s="21"/>
      <c r="EC858" s="21"/>
      <c r="ED858" s="21"/>
      <c r="EE858" s="21"/>
      <c r="EF858" s="21"/>
      <c r="EG858" s="21"/>
      <c r="EH858" s="21"/>
      <c r="EI858" s="21"/>
      <c r="EJ858" s="21"/>
      <c r="EK858" s="21"/>
      <c r="EL858" s="21"/>
      <c r="EM858" s="21"/>
      <c r="EN858" s="21"/>
      <c r="EO858" s="21"/>
      <c r="EP858" s="21"/>
      <c r="EQ858" s="21"/>
      <c r="ER858" s="21"/>
      <c r="ES858" s="21"/>
      <c r="ET858" s="21"/>
      <c r="EU858" s="21"/>
      <c r="EV858" s="21"/>
      <c r="EW858" s="21"/>
      <c r="EX858" s="21"/>
      <c r="EY858" s="21"/>
      <c r="EZ858" s="21"/>
      <c r="FA858" s="21"/>
      <c r="FB858" s="21"/>
      <c r="FC858" s="21"/>
      <c r="FD858" s="21"/>
      <c r="FE858" s="21"/>
      <c r="FF858" s="21"/>
      <c r="FG858" s="21"/>
      <c r="FH858" s="21"/>
      <c r="FI858" s="21"/>
      <c r="FJ858" s="21"/>
      <c r="FK858" s="21"/>
      <c r="FL858" s="21"/>
      <c r="FM858" s="21"/>
      <c r="FN858" s="21"/>
      <c r="FO858" s="21"/>
      <c r="FP858" s="21"/>
      <c r="FQ858" s="21"/>
      <c r="FR858" s="21"/>
      <c r="FS858" s="21"/>
      <c r="FT858" s="21"/>
      <c r="FU858" s="21"/>
      <c r="FV858" s="21"/>
      <c r="FW858" s="21"/>
      <c r="FX858" s="21"/>
      <c r="FY858" s="21"/>
      <c r="FZ858" s="21"/>
      <c r="GA858" s="21"/>
      <c r="GB858" s="21"/>
      <c r="GC858" s="21"/>
      <c r="GD858" s="21"/>
      <c r="GE858" s="21"/>
      <c r="GF858" s="21"/>
      <c r="GG858" s="21"/>
      <c r="GH858" s="21"/>
      <c r="GI858" s="21"/>
      <c r="GJ858" s="21"/>
      <c r="GK858" s="21"/>
      <c r="GL858" s="21"/>
      <c r="GM858" s="21"/>
      <c r="GN858" s="21"/>
      <c r="GO858" s="21"/>
      <c r="GP858" s="21"/>
      <c r="GQ858" s="21"/>
      <c r="GR858" s="21"/>
      <c r="GS858" s="21"/>
      <c r="GT858" s="21"/>
      <c r="GU858" s="21"/>
      <c r="GV858" s="21"/>
      <c r="GW858" s="21"/>
      <c r="GX858" s="21"/>
      <c r="GY858" s="21"/>
      <c r="GZ858" s="21"/>
      <c r="HA858" s="21"/>
      <c r="HB858" s="21"/>
      <c r="HC858" s="21"/>
      <c r="HD858" s="21"/>
      <c r="HE858" s="21"/>
      <c r="HF858" s="21"/>
      <c r="HG858" s="21"/>
      <c r="HH858" s="21"/>
      <c r="HI858" s="21"/>
      <c r="HJ858" s="21"/>
      <c r="HK858" s="21"/>
      <c r="HL858" s="21"/>
      <c r="HM858" s="21"/>
      <c r="HN858" s="21"/>
      <c r="HO858" s="21"/>
      <c r="HP858" s="21"/>
      <c r="HQ858" s="21"/>
      <c r="HR858" s="21"/>
      <c r="HS858" s="21"/>
      <c r="HT858" s="21"/>
      <c r="HU858" s="21"/>
      <c r="HV858" s="21"/>
      <c r="HW858" s="21"/>
      <c r="HX858" s="21"/>
      <c r="HY858" s="21"/>
      <c r="HZ858" s="21"/>
      <c r="IA858" s="21"/>
      <c r="IB858" s="21"/>
      <c r="IC858" s="21"/>
      <c r="ID858" s="21"/>
      <c r="IE858" s="21"/>
      <c r="IF858" s="21"/>
      <c r="IG858" s="21"/>
      <c r="IH858" s="21"/>
      <c r="II858" s="21"/>
      <c r="IJ858" s="21"/>
      <c r="IK858" s="21"/>
      <c r="IL858" s="21"/>
      <c r="IM858" s="21"/>
      <c r="IN858" s="21"/>
      <c r="IO858" s="21"/>
      <c r="IP858" s="21"/>
      <c r="IQ858" s="21"/>
      <c r="IR858" s="21"/>
      <c r="IS858" s="21"/>
      <c r="IT858" s="21"/>
      <c r="IU858" s="21"/>
      <c r="IV858" s="21"/>
      <c r="IW858" s="21"/>
      <c r="IX858" s="21"/>
      <c r="IY858" s="21"/>
      <c r="IZ858" s="21"/>
      <c r="JA858" s="21"/>
      <c r="JB858" s="21"/>
      <c r="JC858" s="21"/>
      <c r="JD858" s="21"/>
      <c r="JE858" s="21"/>
      <c r="JF858" s="21"/>
      <c r="JG858" s="21"/>
      <c r="JH858" s="21"/>
      <c r="JI858" s="21"/>
      <c r="JJ858" s="21"/>
      <c r="JK858" s="21"/>
      <c r="JL858" s="21"/>
      <c r="JM858" s="21"/>
      <c r="JN858" s="21"/>
      <c r="JO858" s="21"/>
      <c r="JP858" s="21"/>
      <c r="JQ858" s="21"/>
      <c r="JR858" s="21"/>
      <c r="JS858" s="21"/>
      <c r="JT858" s="21"/>
      <c r="JU858" s="21"/>
      <c r="JV858" s="21"/>
      <c r="JW858" s="21"/>
      <c r="JX858" s="21"/>
      <c r="JY858" s="21"/>
    </row>
    <row r="859" spans="1:285" ht="14.1" customHeight="1">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21"/>
      <c r="BK859" s="21"/>
      <c r="BL859" s="21"/>
      <c r="BM859" s="21"/>
      <c r="BN859" s="21"/>
      <c r="BO859" s="21"/>
      <c r="BP859" s="21"/>
      <c r="BQ859" s="21"/>
      <c r="BR859" s="21"/>
      <c r="BS859" s="21"/>
      <c r="BT859" s="21"/>
      <c r="BU859" s="21"/>
      <c r="BV859" s="21"/>
      <c r="BW859" s="21"/>
      <c r="BX859" s="21"/>
      <c r="BY859" s="21"/>
      <c r="BZ859" s="21"/>
      <c r="CA859" s="21"/>
      <c r="CB859" s="21"/>
      <c r="CC859" s="21"/>
      <c r="CD859" s="21"/>
      <c r="CE859" s="21"/>
      <c r="CF859" s="21"/>
      <c r="CG859" s="21"/>
      <c r="CH859" s="21"/>
      <c r="CI859" s="21"/>
      <c r="CJ859" s="21"/>
      <c r="CK859" s="21"/>
      <c r="CL859" s="21"/>
      <c r="CM859" s="21"/>
      <c r="CN859" s="21"/>
      <c r="CO859" s="21"/>
      <c r="CP859" s="21"/>
      <c r="CQ859" s="21"/>
      <c r="CR859" s="21"/>
      <c r="CS859" s="21"/>
      <c r="CT859" s="21"/>
      <c r="CU859" s="21"/>
      <c r="CV859" s="21"/>
      <c r="CW859" s="21"/>
      <c r="CX859" s="21"/>
      <c r="CY859" s="21"/>
      <c r="CZ859" s="21"/>
      <c r="DA859" s="21"/>
      <c r="DB859" s="21"/>
      <c r="DC859" s="21"/>
      <c r="DD859" s="21"/>
      <c r="DE859" s="21"/>
      <c r="DF859" s="21"/>
      <c r="DG859" s="21"/>
      <c r="DH859" s="21"/>
      <c r="DI859" s="21"/>
      <c r="DJ859" s="21"/>
      <c r="DK859" s="21"/>
      <c r="DL859" s="21"/>
      <c r="DM859" s="21"/>
      <c r="DN859" s="21"/>
      <c r="DO859" s="21"/>
      <c r="DP859" s="21"/>
      <c r="DQ859" s="21"/>
      <c r="DR859" s="21"/>
      <c r="DS859" s="21"/>
      <c r="DT859" s="21"/>
      <c r="DU859" s="21"/>
      <c r="DV859" s="21"/>
      <c r="DW859" s="21"/>
      <c r="DX859" s="21"/>
      <c r="DY859" s="21"/>
      <c r="DZ859" s="21"/>
      <c r="EA859" s="21"/>
      <c r="EB859" s="21"/>
      <c r="EC859" s="21"/>
      <c r="ED859" s="21"/>
      <c r="EE859" s="21"/>
      <c r="EF859" s="21"/>
      <c r="EG859" s="21"/>
      <c r="EH859" s="21"/>
      <c r="EI859" s="21"/>
      <c r="EJ859" s="21"/>
      <c r="EK859" s="21"/>
      <c r="EL859" s="21"/>
      <c r="EM859" s="21"/>
      <c r="EN859" s="21"/>
      <c r="EO859" s="21"/>
      <c r="EP859" s="21"/>
      <c r="EQ859" s="21"/>
      <c r="ER859" s="21"/>
      <c r="ES859" s="21"/>
      <c r="ET859" s="21"/>
      <c r="EU859" s="21"/>
      <c r="EV859" s="21"/>
      <c r="EW859" s="21"/>
      <c r="EX859" s="21"/>
      <c r="EY859" s="21"/>
      <c r="EZ859" s="21"/>
      <c r="FA859" s="21"/>
      <c r="FB859" s="21"/>
      <c r="FC859" s="21"/>
      <c r="FD859" s="21"/>
      <c r="FE859" s="21"/>
      <c r="FF859" s="21"/>
      <c r="FG859" s="21"/>
      <c r="FH859" s="21"/>
      <c r="FI859" s="21"/>
      <c r="FJ859" s="21"/>
      <c r="FK859" s="21"/>
      <c r="FL859" s="21"/>
      <c r="FM859" s="21"/>
      <c r="FN859" s="21"/>
      <c r="FO859" s="21"/>
      <c r="FP859" s="21"/>
      <c r="FQ859" s="21"/>
      <c r="FR859" s="21"/>
      <c r="FS859" s="21"/>
      <c r="FT859" s="21"/>
      <c r="FU859" s="21"/>
      <c r="FV859" s="21"/>
      <c r="FW859" s="21"/>
      <c r="FX859" s="21"/>
      <c r="FY859" s="21"/>
      <c r="FZ859" s="21"/>
      <c r="GA859" s="21"/>
      <c r="GB859" s="21"/>
      <c r="GC859" s="21"/>
      <c r="GD859" s="21"/>
      <c r="GE859" s="21"/>
      <c r="GF859" s="21"/>
      <c r="GG859" s="21"/>
      <c r="GH859" s="21"/>
      <c r="GI859" s="21"/>
      <c r="GJ859" s="21"/>
      <c r="GK859" s="21"/>
      <c r="GL859" s="21"/>
      <c r="GM859" s="21"/>
      <c r="GN859" s="21"/>
      <c r="GO859" s="21"/>
      <c r="GP859" s="21"/>
      <c r="GQ859" s="21"/>
      <c r="GR859" s="21"/>
      <c r="GS859" s="21"/>
      <c r="GT859" s="21"/>
      <c r="GU859" s="21"/>
      <c r="GV859" s="21"/>
      <c r="GW859" s="21"/>
      <c r="GX859" s="21"/>
      <c r="GY859" s="21"/>
      <c r="GZ859" s="21"/>
      <c r="HA859" s="21"/>
      <c r="HB859" s="21"/>
      <c r="HC859" s="21"/>
      <c r="HD859" s="21"/>
      <c r="HE859" s="21"/>
      <c r="HF859" s="21"/>
      <c r="HG859" s="21"/>
      <c r="HH859" s="21"/>
      <c r="HI859" s="21"/>
      <c r="HJ859" s="21"/>
      <c r="HK859" s="21"/>
      <c r="HL859" s="21"/>
      <c r="HM859" s="21"/>
      <c r="HN859" s="21"/>
      <c r="HO859" s="21"/>
      <c r="HP859" s="21"/>
      <c r="HQ859" s="21"/>
      <c r="HR859" s="21"/>
      <c r="HS859" s="21"/>
      <c r="HT859" s="21"/>
      <c r="HU859" s="21"/>
      <c r="HV859" s="21"/>
      <c r="HW859" s="21"/>
      <c r="HX859" s="21"/>
      <c r="HY859" s="21"/>
      <c r="HZ859" s="21"/>
      <c r="IA859" s="21"/>
      <c r="IB859" s="21"/>
      <c r="IC859" s="21"/>
      <c r="ID859" s="21"/>
      <c r="IE859" s="21"/>
      <c r="IF859" s="21"/>
      <c r="IG859" s="21"/>
      <c r="IH859" s="21"/>
      <c r="II859" s="21"/>
      <c r="IJ859" s="21"/>
      <c r="IK859" s="21"/>
      <c r="IL859" s="21"/>
      <c r="IM859" s="21"/>
      <c r="IN859" s="21"/>
      <c r="IO859" s="21"/>
      <c r="IP859" s="21"/>
      <c r="IQ859" s="21"/>
      <c r="IR859" s="21"/>
      <c r="IS859" s="21"/>
      <c r="IT859" s="21"/>
      <c r="IU859" s="21"/>
      <c r="IV859" s="21"/>
      <c r="IW859" s="21"/>
      <c r="IX859" s="21"/>
      <c r="IY859" s="21"/>
      <c r="IZ859" s="21"/>
      <c r="JA859" s="21"/>
      <c r="JB859" s="21"/>
      <c r="JC859" s="21"/>
      <c r="JD859" s="21"/>
      <c r="JE859" s="21"/>
      <c r="JF859" s="21"/>
      <c r="JG859" s="21"/>
      <c r="JH859" s="21"/>
      <c r="JI859" s="21"/>
      <c r="JJ859" s="21"/>
      <c r="JK859" s="21"/>
      <c r="JL859" s="21"/>
      <c r="JM859" s="21"/>
      <c r="JN859" s="21"/>
      <c r="JO859" s="21"/>
      <c r="JP859" s="21"/>
      <c r="JQ859" s="21"/>
      <c r="JR859" s="21"/>
      <c r="JS859" s="21"/>
      <c r="JT859" s="21"/>
      <c r="JU859" s="21"/>
      <c r="JV859" s="21"/>
      <c r="JW859" s="21"/>
      <c r="JX859" s="21"/>
      <c r="JY859" s="21"/>
    </row>
    <row r="860" spans="1:285" ht="14.1" customHeight="1">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21"/>
      <c r="BK860" s="21"/>
      <c r="BL860" s="21"/>
      <c r="BM860" s="21"/>
      <c r="BN860" s="21"/>
      <c r="BO860" s="21"/>
      <c r="BP860" s="21"/>
      <c r="BQ860" s="21"/>
      <c r="BR860" s="21"/>
      <c r="BS860" s="21"/>
      <c r="BT860" s="21"/>
      <c r="BU860" s="21"/>
      <c r="BV860" s="21"/>
      <c r="BW860" s="21"/>
      <c r="BX860" s="21"/>
      <c r="BY860" s="21"/>
      <c r="BZ860" s="21"/>
      <c r="CA860" s="21"/>
      <c r="CB860" s="21"/>
      <c r="CC860" s="21"/>
      <c r="CD860" s="21"/>
      <c r="CE860" s="21"/>
      <c r="CF860" s="21"/>
      <c r="CG860" s="21"/>
      <c r="CH860" s="21"/>
      <c r="CI860" s="21"/>
      <c r="CJ860" s="21"/>
      <c r="CK860" s="21"/>
      <c r="CL860" s="21"/>
      <c r="CM860" s="21"/>
      <c r="CN860" s="21"/>
      <c r="CO860" s="21"/>
      <c r="CP860" s="21"/>
      <c r="CQ860" s="21"/>
      <c r="CR860" s="21"/>
      <c r="CS860" s="21"/>
      <c r="CT860" s="21"/>
      <c r="CU860" s="21"/>
      <c r="CV860" s="21"/>
      <c r="CW860" s="21"/>
      <c r="CX860" s="21"/>
      <c r="CY860" s="21"/>
      <c r="CZ860" s="21"/>
      <c r="DA860" s="21"/>
      <c r="DB860" s="21"/>
      <c r="DC860" s="21"/>
      <c r="DD860" s="21"/>
      <c r="DE860" s="21"/>
      <c r="DF860" s="21"/>
      <c r="DG860" s="21"/>
      <c r="DH860" s="21"/>
      <c r="DI860" s="21"/>
      <c r="DJ860" s="21"/>
      <c r="DK860" s="21"/>
      <c r="DL860" s="21"/>
      <c r="DM860" s="21"/>
      <c r="DN860" s="21"/>
      <c r="DO860" s="21"/>
      <c r="DP860" s="21"/>
      <c r="DQ860" s="21"/>
      <c r="DR860" s="21"/>
      <c r="DS860" s="21"/>
      <c r="DT860" s="21"/>
      <c r="DU860" s="21"/>
      <c r="DV860" s="21"/>
      <c r="DW860" s="21"/>
      <c r="DX860" s="21"/>
      <c r="DY860" s="21"/>
      <c r="DZ860" s="21"/>
      <c r="EA860" s="21"/>
      <c r="EB860" s="21"/>
      <c r="EC860" s="21"/>
      <c r="ED860" s="21"/>
      <c r="EE860" s="21"/>
      <c r="EF860" s="21"/>
      <c r="EG860" s="21"/>
      <c r="EH860" s="21"/>
      <c r="EI860" s="21"/>
      <c r="EJ860" s="21"/>
      <c r="EK860" s="21"/>
      <c r="EL860" s="21"/>
      <c r="EM860" s="21"/>
      <c r="EN860" s="21"/>
      <c r="EO860" s="21"/>
      <c r="EP860" s="21"/>
      <c r="EQ860" s="21"/>
      <c r="ER860" s="21"/>
      <c r="ES860" s="21"/>
      <c r="ET860" s="21"/>
      <c r="EU860" s="21"/>
      <c r="EV860" s="21"/>
      <c r="EW860" s="21"/>
      <c r="EX860" s="21"/>
      <c r="EY860" s="21"/>
      <c r="EZ860" s="21"/>
      <c r="FA860" s="21"/>
      <c r="FB860" s="21"/>
      <c r="FC860" s="21"/>
      <c r="FD860" s="21"/>
      <c r="FE860" s="21"/>
      <c r="FF860" s="21"/>
      <c r="FG860" s="21"/>
      <c r="FH860" s="21"/>
      <c r="FI860" s="21"/>
      <c r="FJ860" s="21"/>
      <c r="FK860" s="21"/>
      <c r="FL860" s="21"/>
      <c r="FM860" s="21"/>
      <c r="FN860" s="21"/>
      <c r="FO860" s="21"/>
      <c r="FP860" s="21"/>
      <c r="FQ860" s="21"/>
      <c r="FR860" s="21"/>
      <c r="FS860" s="21"/>
      <c r="FT860" s="21"/>
      <c r="FU860" s="21"/>
      <c r="FV860" s="21"/>
      <c r="FW860" s="21"/>
      <c r="FX860" s="21"/>
      <c r="FY860" s="21"/>
      <c r="FZ860" s="21"/>
      <c r="GA860" s="21"/>
      <c r="GB860" s="21"/>
      <c r="GC860" s="21"/>
      <c r="GD860" s="21"/>
      <c r="GE860" s="21"/>
      <c r="GF860" s="21"/>
      <c r="GG860" s="21"/>
      <c r="GH860" s="21"/>
      <c r="GI860" s="21"/>
      <c r="GJ860" s="21"/>
      <c r="GK860" s="21"/>
      <c r="GL860" s="21"/>
      <c r="GM860" s="21"/>
      <c r="GN860" s="21"/>
      <c r="GO860" s="21"/>
      <c r="GP860" s="21"/>
      <c r="GQ860" s="21"/>
      <c r="GR860" s="21"/>
      <c r="GS860" s="21"/>
      <c r="GT860" s="21"/>
      <c r="GU860" s="21"/>
      <c r="GV860" s="21"/>
      <c r="GW860" s="21"/>
      <c r="GX860" s="21"/>
      <c r="GY860" s="21"/>
      <c r="GZ860" s="21"/>
      <c r="HA860" s="21"/>
      <c r="HB860" s="21"/>
      <c r="HC860" s="21"/>
      <c r="HD860" s="21"/>
      <c r="HE860" s="21"/>
      <c r="HF860" s="21"/>
      <c r="HG860" s="21"/>
      <c r="HH860" s="21"/>
      <c r="HI860" s="21"/>
      <c r="HJ860" s="21"/>
      <c r="HK860" s="21"/>
      <c r="HL860" s="21"/>
      <c r="HM860" s="21"/>
      <c r="HN860" s="21"/>
      <c r="HO860" s="21"/>
      <c r="HP860" s="21"/>
      <c r="HQ860" s="21"/>
      <c r="HR860" s="21"/>
      <c r="HS860" s="21"/>
      <c r="HT860" s="21"/>
      <c r="HU860" s="21"/>
      <c r="HV860" s="21"/>
      <c r="HW860" s="21"/>
      <c r="HX860" s="21"/>
      <c r="HY860" s="21"/>
      <c r="HZ860" s="21"/>
      <c r="IA860" s="21"/>
      <c r="IB860" s="21"/>
      <c r="IC860" s="21"/>
      <c r="ID860" s="21"/>
      <c r="IE860" s="21"/>
      <c r="IF860" s="21"/>
      <c r="IG860" s="21"/>
      <c r="IH860" s="21"/>
      <c r="II860" s="21"/>
      <c r="IJ860" s="21"/>
      <c r="IK860" s="21"/>
      <c r="IL860" s="21"/>
      <c r="IM860" s="21"/>
      <c r="IN860" s="21"/>
      <c r="IO860" s="21"/>
      <c r="IP860" s="21"/>
      <c r="IQ860" s="21"/>
      <c r="IR860" s="21"/>
      <c r="IS860" s="21"/>
      <c r="IT860" s="21"/>
      <c r="IU860" s="21"/>
      <c r="IV860" s="21"/>
      <c r="IW860" s="21"/>
      <c r="IX860" s="21"/>
      <c r="IY860" s="21"/>
      <c r="IZ860" s="21"/>
      <c r="JA860" s="21"/>
      <c r="JB860" s="21"/>
      <c r="JC860" s="21"/>
      <c r="JD860" s="21"/>
      <c r="JE860" s="21"/>
      <c r="JF860" s="21"/>
      <c r="JG860" s="21"/>
      <c r="JH860" s="21"/>
      <c r="JI860" s="21"/>
      <c r="JJ860" s="21"/>
      <c r="JK860" s="21"/>
      <c r="JL860" s="21"/>
      <c r="JM860" s="21"/>
      <c r="JN860" s="21"/>
      <c r="JO860" s="21"/>
      <c r="JP860" s="21"/>
      <c r="JQ860" s="21"/>
      <c r="JR860" s="21"/>
      <c r="JS860" s="21"/>
      <c r="JT860" s="21"/>
      <c r="JU860" s="21"/>
      <c r="JV860" s="21"/>
      <c r="JW860" s="21"/>
      <c r="JX860" s="21"/>
      <c r="JY860" s="21"/>
    </row>
    <row r="861" spans="1:285" ht="14.1" customHeight="1">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21"/>
      <c r="BK861" s="21"/>
      <c r="BL861" s="21"/>
      <c r="BM861" s="21"/>
      <c r="BN861" s="21"/>
      <c r="BO861" s="21"/>
      <c r="BP861" s="21"/>
      <c r="BQ861" s="21"/>
      <c r="BR861" s="21"/>
      <c r="BS861" s="21"/>
      <c r="BT861" s="21"/>
      <c r="BU861" s="21"/>
      <c r="BV861" s="21"/>
      <c r="BW861" s="21"/>
      <c r="BX861" s="21"/>
      <c r="BY861" s="21"/>
      <c r="BZ861" s="21"/>
      <c r="CA861" s="21"/>
      <c r="CB861" s="21"/>
      <c r="CC861" s="21"/>
      <c r="CD861" s="21"/>
      <c r="CE861" s="21"/>
      <c r="CF861" s="21"/>
      <c r="CG861" s="21"/>
      <c r="CH861" s="21"/>
      <c r="CI861" s="21"/>
      <c r="CJ861" s="21"/>
      <c r="CK861" s="21"/>
      <c r="CL861" s="21"/>
      <c r="CM861" s="21"/>
      <c r="CN861" s="21"/>
      <c r="CO861" s="21"/>
      <c r="CP861" s="21"/>
      <c r="CQ861" s="21"/>
      <c r="CR861" s="21"/>
      <c r="CS861" s="21"/>
      <c r="CT861" s="21"/>
      <c r="CU861" s="21"/>
      <c r="CV861" s="21"/>
      <c r="CW861" s="21"/>
      <c r="CX861" s="21"/>
      <c r="CY861" s="21"/>
      <c r="CZ861" s="21"/>
      <c r="DA861" s="21"/>
      <c r="DB861" s="21"/>
      <c r="DC861" s="21"/>
      <c r="DD861" s="21"/>
      <c r="DE861" s="21"/>
      <c r="DF861" s="21"/>
      <c r="DG861" s="21"/>
      <c r="DH861" s="21"/>
      <c r="DI861" s="21"/>
      <c r="DJ861" s="21"/>
      <c r="DK861" s="21"/>
      <c r="DL861" s="21"/>
      <c r="DM861" s="21"/>
      <c r="DN861" s="21"/>
      <c r="DO861" s="21"/>
      <c r="DP861" s="21"/>
      <c r="DQ861" s="21"/>
      <c r="DR861" s="21"/>
      <c r="DS861" s="21"/>
      <c r="DT861" s="21"/>
      <c r="DU861" s="21"/>
      <c r="DV861" s="21"/>
      <c r="DW861" s="21"/>
      <c r="DX861" s="21"/>
      <c r="DY861" s="21"/>
      <c r="DZ861" s="21"/>
      <c r="EA861" s="21"/>
      <c r="EB861" s="21"/>
      <c r="EC861" s="21"/>
      <c r="ED861" s="21"/>
      <c r="EE861" s="21"/>
      <c r="EF861" s="21"/>
      <c r="EG861" s="21"/>
      <c r="EH861" s="21"/>
      <c r="EI861" s="21"/>
      <c r="EJ861" s="21"/>
      <c r="EK861" s="21"/>
      <c r="EL861" s="21"/>
      <c r="EM861" s="21"/>
      <c r="EN861" s="21"/>
      <c r="EO861" s="21"/>
      <c r="EP861" s="21"/>
      <c r="EQ861" s="21"/>
      <c r="ER861" s="21"/>
      <c r="ES861" s="21"/>
      <c r="ET861" s="21"/>
      <c r="EU861" s="21"/>
      <c r="EV861" s="21"/>
      <c r="EW861" s="21"/>
      <c r="EX861" s="21"/>
      <c r="EY861" s="21"/>
      <c r="EZ861" s="21"/>
      <c r="FA861" s="21"/>
      <c r="FB861" s="21"/>
      <c r="FC861" s="21"/>
      <c r="FD861" s="21"/>
      <c r="FE861" s="21"/>
      <c r="FF861" s="21"/>
      <c r="FG861" s="21"/>
      <c r="FH861" s="21"/>
      <c r="FI861" s="21"/>
      <c r="FJ861" s="21"/>
      <c r="FK861" s="21"/>
      <c r="FL861" s="21"/>
      <c r="FM861" s="21"/>
      <c r="FN861" s="21"/>
      <c r="FO861" s="21"/>
      <c r="FP861" s="21"/>
      <c r="FQ861" s="21"/>
      <c r="FR861" s="21"/>
      <c r="FS861" s="21"/>
      <c r="FT861" s="21"/>
      <c r="FU861" s="21"/>
      <c r="FV861" s="21"/>
      <c r="FW861" s="21"/>
      <c r="FX861" s="21"/>
      <c r="FY861" s="21"/>
      <c r="FZ861" s="21"/>
      <c r="GA861" s="21"/>
      <c r="GB861" s="21"/>
      <c r="GC861" s="21"/>
      <c r="GD861" s="21"/>
      <c r="GE861" s="21"/>
      <c r="GF861" s="21"/>
      <c r="GG861" s="21"/>
      <c r="GH861" s="21"/>
      <c r="GI861" s="21"/>
      <c r="GJ861" s="21"/>
      <c r="GK861" s="21"/>
      <c r="GL861" s="21"/>
      <c r="GM861" s="21"/>
      <c r="GN861" s="21"/>
      <c r="GO861" s="21"/>
      <c r="GP861" s="21"/>
      <c r="GQ861" s="21"/>
      <c r="GR861" s="21"/>
      <c r="GS861" s="21"/>
      <c r="GT861" s="21"/>
      <c r="GU861" s="21"/>
      <c r="GV861" s="21"/>
      <c r="GW861" s="21"/>
      <c r="GX861" s="21"/>
      <c r="GY861" s="21"/>
      <c r="GZ861" s="21"/>
      <c r="HA861" s="21"/>
      <c r="HB861" s="21"/>
      <c r="HC861" s="21"/>
      <c r="HD861" s="21"/>
      <c r="HE861" s="21"/>
      <c r="HF861" s="21"/>
      <c r="HG861" s="21"/>
      <c r="HH861" s="21"/>
      <c r="HI861" s="21"/>
      <c r="HJ861" s="21"/>
      <c r="HK861" s="21"/>
      <c r="HL861" s="21"/>
      <c r="HM861" s="21"/>
      <c r="HN861" s="21"/>
      <c r="HO861" s="21"/>
      <c r="HP861" s="21"/>
      <c r="HQ861" s="21"/>
      <c r="HR861" s="21"/>
      <c r="HS861" s="21"/>
      <c r="HT861" s="21"/>
      <c r="HU861" s="21"/>
      <c r="HV861" s="21"/>
      <c r="HW861" s="21"/>
      <c r="HX861" s="21"/>
      <c r="HY861" s="21"/>
      <c r="HZ861" s="21"/>
      <c r="IA861" s="21"/>
      <c r="IB861" s="21"/>
      <c r="IC861" s="21"/>
      <c r="ID861" s="21"/>
      <c r="IE861" s="21"/>
      <c r="IF861" s="21"/>
      <c r="IG861" s="21"/>
      <c r="IH861" s="21"/>
      <c r="II861" s="21"/>
      <c r="IJ861" s="21"/>
      <c r="IK861" s="21"/>
      <c r="IL861" s="21"/>
      <c r="IM861" s="21"/>
      <c r="IN861" s="21"/>
      <c r="IO861" s="21"/>
      <c r="IP861" s="21"/>
      <c r="IQ861" s="21"/>
      <c r="IR861" s="21"/>
      <c r="IS861" s="21"/>
      <c r="IT861" s="21"/>
      <c r="IU861" s="21"/>
      <c r="IV861" s="21"/>
      <c r="IW861" s="21"/>
      <c r="IX861" s="21"/>
      <c r="IY861" s="21"/>
      <c r="IZ861" s="21"/>
      <c r="JA861" s="21"/>
      <c r="JB861" s="21"/>
      <c r="JC861" s="21"/>
      <c r="JD861" s="21"/>
      <c r="JE861" s="21"/>
      <c r="JF861" s="21"/>
      <c r="JG861" s="21"/>
      <c r="JH861" s="21"/>
      <c r="JI861" s="21"/>
      <c r="JJ861" s="21"/>
      <c r="JK861" s="21"/>
      <c r="JL861" s="21"/>
      <c r="JM861" s="21"/>
      <c r="JN861" s="21"/>
      <c r="JO861" s="21"/>
      <c r="JP861" s="21"/>
      <c r="JQ861" s="21"/>
      <c r="JR861" s="21"/>
      <c r="JS861" s="21"/>
      <c r="JT861" s="21"/>
      <c r="JU861" s="21"/>
      <c r="JV861" s="21"/>
      <c r="JW861" s="21"/>
      <c r="JX861" s="21"/>
      <c r="JY861" s="21"/>
    </row>
    <row r="862" spans="1:285" ht="14.1" customHeight="1">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21"/>
      <c r="BK862" s="21"/>
      <c r="BL862" s="21"/>
      <c r="BM862" s="21"/>
      <c r="BN862" s="21"/>
      <c r="BO862" s="21"/>
      <c r="BP862" s="21"/>
      <c r="BQ862" s="21"/>
      <c r="BR862" s="21"/>
      <c r="BS862" s="21"/>
      <c r="BT862" s="21"/>
      <c r="BU862" s="21"/>
      <c r="BV862" s="21"/>
      <c r="BW862" s="21"/>
      <c r="BX862" s="21"/>
      <c r="BY862" s="21"/>
      <c r="BZ862" s="21"/>
      <c r="CA862" s="21"/>
      <c r="CB862" s="21"/>
      <c r="CC862" s="21"/>
      <c r="CD862" s="21"/>
      <c r="CE862" s="21"/>
      <c r="CF862" s="21"/>
      <c r="CG862" s="21"/>
      <c r="CH862" s="21"/>
      <c r="CI862" s="21"/>
      <c r="CJ862" s="21"/>
      <c r="CK862" s="21"/>
      <c r="CL862" s="21"/>
      <c r="CM862" s="21"/>
      <c r="CN862" s="21"/>
      <c r="CO862" s="21"/>
      <c r="CP862" s="21"/>
      <c r="CQ862" s="21"/>
      <c r="CR862" s="21"/>
      <c r="CS862" s="21"/>
      <c r="CT862" s="21"/>
      <c r="CU862" s="21"/>
      <c r="CV862" s="21"/>
      <c r="CW862" s="21"/>
      <c r="CX862" s="21"/>
      <c r="CY862" s="21"/>
      <c r="CZ862" s="21"/>
      <c r="DA862" s="21"/>
      <c r="DB862" s="21"/>
      <c r="DC862" s="21"/>
      <c r="DD862" s="21"/>
      <c r="DE862" s="21"/>
      <c r="DF862" s="21"/>
      <c r="DG862" s="21"/>
      <c r="DH862" s="21"/>
      <c r="DI862" s="21"/>
      <c r="DJ862" s="21"/>
      <c r="DK862" s="21"/>
      <c r="DL862" s="21"/>
      <c r="DM862" s="21"/>
      <c r="DN862" s="21"/>
      <c r="DO862" s="21"/>
      <c r="DP862" s="21"/>
      <c r="DQ862" s="21"/>
      <c r="DR862" s="21"/>
      <c r="DS862" s="21"/>
      <c r="DT862" s="21"/>
      <c r="DU862" s="21"/>
      <c r="DV862" s="21"/>
      <c r="DW862" s="21"/>
      <c r="DX862" s="21"/>
      <c r="DY862" s="21"/>
      <c r="DZ862" s="21"/>
      <c r="EA862" s="21"/>
      <c r="EB862" s="21"/>
      <c r="EC862" s="21"/>
      <c r="ED862" s="21"/>
      <c r="EE862" s="21"/>
      <c r="EF862" s="21"/>
      <c r="EG862" s="21"/>
      <c r="EH862" s="21"/>
      <c r="EI862" s="21"/>
      <c r="EJ862" s="21"/>
      <c r="EK862" s="21"/>
      <c r="EL862" s="21"/>
      <c r="EM862" s="21"/>
      <c r="EN862" s="21"/>
      <c r="EO862" s="21"/>
      <c r="EP862" s="21"/>
      <c r="EQ862" s="21"/>
      <c r="ER862" s="21"/>
      <c r="ES862" s="21"/>
      <c r="ET862" s="21"/>
      <c r="EU862" s="21"/>
      <c r="EV862" s="21"/>
      <c r="EW862" s="21"/>
      <c r="EX862" s="21"/>
      <c r="EY862" s="21"/>
      <c r="EZ862" s="21"/>
      <c r="FA862" s="21"/>
      <c r="FB862" s="21"/>
      <c r="FC862" s="21"/>
      <c r="FD862" s="21"/>
      <c r="FE862" s="21"/>
      <c r="FF862" s="21"/>
      <c r="FG862" s="21"/>
      <c r="FH862" s="21"/>
      <c r="FI862" s="21"/>
      <c r="FJ862" s="21"/>
      <c r="FK862" s="21"/>
      <c r="FL862" s="21"/>
      <c r="FM862" s="21"/>
      <c r="FN862" s="21"/>
      <c r="FO862" s="21"/>
      <c r="FP862" s="21"/>
      <c r="FQ862" s="21"/>
      <c r="FR862" s="21"/>
      <c r="FS862" s="21"/>
      <c r="FT862" s="21"/>
      <c r="FU862" s="21"/>
      <c r="FV862" s="21"/>
      <c r="FW862" s="21"/>
      <c r="FX862" s="21"/>
      <c r="FY862" s="21"/>
      <c r="FZ862" s="21"/>
      <c r="GA862" s="21"/>
      <c r="GB862" s="21"/>
      <c r="GC862" s="21"/>
      <c r="GD862" s="21"/>
      <c r="GE862" s="21"/>
      <c r="GF862" s="21"/>
      <c r="GG862" s="21"/>
      <c r="GH862" s="21"/>
      <c r="GI862" s="21"/>
      <c r="GJ862" s="21"/>
      <c r="GK862" s="21"/>
      <c r="GL862" s="21"/>
      <c r="GM862" s="21"/>
      <c r="GN862" s="21"/>
      <c r="GO862" s="21"/>
      <c r="GP862" s="21"/>
      <c r="GQ862" s="21"/>
      <c r="GR862" s="21"/>
      <c r="GS862" s="21"/>
      <c r="GT862" s="21"/>
      <c r="GU862" s="21"/>
      <c r="GV862" s="21"/>
      <c r="GW862" s="21"/>
      <c r="GX862" s="21"/>
      <c r="GY862" s="21"/>
      <c r="GZ862" s="21"/>
      <c r="HA862" s="21"/>
      <c r="HB862" s="21"/>
      <c r="HC862" s="21"/>
      <c r="HD862" s="21"/>
      <c r="HE862" s="21"/>
      <c r="HF862" s="21"/>
      <c r="HG862" s="21"/>
      <c r="HH862" s="21"/>
      <c r="HI862" s="21"/>
      <c r="HJ862" s="21"/>
      <c r="HK862" s="21"/>
      <c r="HL862" s="21"/>
      <c r="HM862" s="21"/>
      <c r="HN862" s="21"/>
      <c r="HO862" s="21"/>
      <c r="HP862" s="21"/>
      <c r="HQ862" s="21"/>
      <c r="HR862" s="21"/>
      <c r="HS862" s="21"/>
      <c r="HT862" s="21"/>
      <c r="HU862" s="21"/>
      <c r="HV862" s="21"/>
      <c r="HW862" s="21"/>
      <c r="HX862" s="21"/>
      <c r="HY862" s="21"/>
      <c r="HZ862" s="21"/>
      <c r="IA862" s="21"/>
      <c r="IB862" s="21"/>
      <c r="IC862" s="21"/>
      <c r="ID862" s="21"/>
      <c r="IE862" s="21"/>
      <c r="IF862" s="21"/>
      <c r="IG862" s="21"/>
      <c r="IH862" s="21"/>
      <c r="II862" s="21"/>
      <c r="IJ862" s="21"/>
      <c r="IK862" s="21"/>
      <c r="IL862" s="21"/>
      <c r="IM862" s="21"/>
      <c r="IN862" s="21"/>
      <c r="IO862" s="21"/>
      <c r="IP862" s="21"/>
      <c r="IQ862" s="21"/>
      <c r="IR862" s="21"/>
      <c r="IS862" s="21"/>
      <c r="IT862" s="21"/>
      <c r="IU862" s="21"/>
      <c r="IV862" s="21"/>
      <c r="IW862" s="21"/>
      <c r="IX862" s="21"/>
      <c r="IY862" s="21"/>
      <c r="IZ862" s="21"/>
      <c r="JA862" s="21"/>
      <c r="JB862" s="21"/>
      <c r="JC862" s="21"/>
      <c r="JD862" s="21"/>
      <c r="JE862" s="21"/>
      <c r="JF862" s="21"/>
      <c r="JG862" s="21"/>
      <c r="JH862" s="21"/>
      <c r="JI862" s="21"/>
      <c r="JJ862" s="21"/>
      <c r="JK862" s="21"/>
      <c r="JL862" s="21"/>
      <c r="JM862" s="21"/>
      <c r="JN862" s="21"/>
      <c r="JO862" s="21"/>
      <c r="JP862" s="21"/>
      <c r="JQ862" s="21"/>
      <c r="JR862" s="21"/>
      <c r="JS862" s="21"/>
      <c r="JT862" s="21"/>
      <c r="JU862" s="21"/>
      <c r="JV862" s="21"/>
      <c r="JW862" s="21"/>
      <c r="JX862" s="21"/>
      <c r="JY862" s="21"/>
    </row>
    <row r="863" spans="1:285" ht="14.1" customHeight="1">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21"/>
      <c r="BK863" s="21"/>
      <c r="BL863" s="21"/>
      <c r="BM863" s="21"/>
      <c r="BN863" s="21"/>
      <c r="BO863" s="21"/>
      <c r="BP863" s="21"/>
      <c r="BQ863" s="21"/>
      <c r="BR863" s="21"/>
      <c r="BS863" s="21"/>
      <c r="BT863" s="21"/>
      <c r="BU863" s="21"/>
      <c r="BV863" s="21"/>
      <c r="BW863" s="21"/>
      <c r="BX863" s="21"/>
      <c r="BY863" s="21"/>
      <c r="BZ863" s="21"/>
      <c r="CA863" s="21"/>
      <c r="CB863" s="21"/>
      <c r="CC863" s="21"/>
      <c r="CD863" s="21"/>
      <c r="CE863" s="21"/>
      <c r="CF863" s="21"/>
      <c r="CG863" s="21"/>
      <c r="CH863" s="21"/>
      <c r="CI863" s="21"/>
      <c r="CJ863" s="21"/>
      <c r="CK863" s="21"/>
      <c r="CL863" s="21"/>
      <c r="CM863" s="21"/>
      <c r="CN863" s="21"/>
      <c r="CO863" s="21"/>
      <c r="CP863" s="21"/>
      <c r="CQ863" s="21"/>
      <c r="CR863" s="21"/>
      <c r="CS863" s="21"/>
      <c r="CT863" s="21"/>
      <c r="CU863" s="21"/>
      <c r="CV863" s="21"/>
      <c r="CW863" s="21"/>
      <c r="CX863" s="21"/>
      <c r="CY863" s="21"/>
      <c r="CZ863" s="21"/>
      <c r="DA863" s="21"/>
      <c r="DB863" s="21"/>
      <c r="DC863" s="21"/>
      <c r="DD863" s="21"/>
      <c r="DE863" s="21"/>
      <c r="DF863" s="21"/>
      <c r="DG863" s="21"/>
      <c r="DH863" s="21"/>
      <c r="DI863" s="21"/>
      <c r="DJ863" s="21"/>
      <c r="DK863" s="21"/>
      <c r="DL863" s="21"/>
      <c r="DM863" s="21"/>
      <c r="DN863" s="21"/>
      <c r="DO863" s="21"/>
      <c r="DP863" s="21"/>
      <c r="DQ863" s="21"/>
      <c r="DR863" s="21"/>
      <c r="DS863" s="21"/>
      <c r="DT863" s="21"/>
      <c r="DU863" s="21"/>
      <c r="DV863" s="21"/>
      <c r="DW863" s="21"/>
      <c r="DX863" s="21"/>
      <c r="DY863" s="21"/>
      <c r="DZ863" s="21"/>
      <c r="EA863" s="21"/>
      <c r="EB863" s="21"/>
      <c r="EC863" s="21"/>
      <c r="ED863" s="21"/>
      <c r="EE863" s="21"/>
      <c r="EF863" s="21"/>
      <c r="EG863" s="21"/>
      <c r="EH863" s="21"/>
      <c r="EI863" s="21"/>
      <c r="EJ863" s="21"/>
      <c r="EK863" s="21"/>
      <c r="EL863" s="21"/>
      <c r="EM863" s="21"/>
      <c r="EN863" s="21"/>
      <c r="EO863" s="21"/>
      <c r="EP863" s="21"/>
      <c r="EQ863" s="21"/>
      <c r="ER863" s="21"/>
      <c r="ES863" s="21"/>
      <c r="ET863" s="21"/>
      <c r="EU863" s="21"/>
      <c r="EV863" s="21"/>
      <c r="EW863" s="21"/>
      <c r="EX863" s="21"/>
      <c r="EY863" s="21"/>
      <c r="EZ863" s="21"/>
      <c r="FA863" s="21"/>
      <c r="FB863" s="21"/>
      <c r="FC863" s="21"/>
      <c r="FD863" s="21"/>
      <c r="FE863" s="21"/>
      <c r="FF863" s="21"/>
      <c r="FG863" s="21"/>
      <c r="FH863" s="21"/>
      <c r="FI863" s="21"/>
      <c r="FJ863" s="21"/>
      <c r="FK863" s="21"/>
      <c r="FL863" s="21"/>
      <c r="FM863" s="21"/>
      <c r="FN863" s="21"/>
      <c r="FO863" s="21"/>
      <c r="FP863" s="21"/>
      <c r="FQ863" s="21"/>
      <c r="FR863" s="21"/>
      <c r="FS863" s="21"/>
      <c r="FT863" s="21"/>
      <c r="FU863" s="21"/>
      <c r="FV863" s="21"/>
      <c r="FW863" s="21"/>
      <c r="FX863" s="21"/>
      <c r="FY863" s="21"/>
      <c r="FZ863" s="21"/>
      <c r="GA863" s="21"/>
      <c r="GB863" s="21"/>
      <c r="GC863" s="21"/>
      <c r="GD863" s="21"/>
      <c r="GE863" s="21"/>
      <c r="GF863" s="21"/>
      <c r="GG863" s="21"/>
      <c r="GH863" s="21"/>
      <c r="GI863" s="21"/>
      <c r="GJ863" s="21"/>
      <c r="GK863" s="21"/>
      <c r="GL863" s="21"/>
      <c r="GM863" s="21"/>
      <c r="GN863" s="21"/>
      <c r="GO863" s="21"/>
      <c r="GP863" s="21"/>
      <c r="GQ863" s="21"/>
      <c r="GR863" s="21"/>
      <c r="GS863" s="21"/>
      <c r="GT863" s="21"/>
      <c r="GU863" s="21"/>
      <c r="GV863" s="21"/>
      <c r="GW863" s="21"/>
      <c r="GX863" s="21"/>
      <c r="GY863" s="21"/>
      <c r="GZ863" s="21"/>
      <c r="HA863" s="21"/>
      <c r="HB863" s="21"/>
      <c r="HC863" s="21"/>
      <c r="HD863" s="21"/>
      <c r="HE863" s="21"/>
      <c r="HF863" s="21"/>
      <c r="HG863" s="21"/>
      <c r="HH863" s="21"/>
      <c r="HI863" s="21"/>
      <c r="HJ863" s="21"/>
      <c r="HK863" s="21"/>
      <c r="HL863" s="21"/>
      <c r="HM863" s="21"/>
      <c r="HN863" s="21"/>
      <c r="HO863" s="21"/>
      <c r="HP863" s="21"/>
      <c r="HQ863" s="21"/>
      <c r="HR863" s="21"/>
      <c r="HS863" s="21"/>
      <c r="HT863" s="21"/>
      <c r="HU863" s="21"/>
      <c r="HV863" s="21"/>
      <c r="HW863" s="21"/>
      <c r="HX863" s="21"/>
      <c r="HY863" s="21"/>
      <c r="HZ863" s="21"/>
      <c r="IA863" s="21"/>
      <c r="IB863" s="21"/>
      <c r="IC863" s="21"/>
      <c r="ID863" s="21"/>
      <c r="IE863" s="21"/>
      <c r="IF863" s="21"/>
      <c r="IG863" s="21"/>
      <c r="IH863" s="21"/>
      <c r="II863" s="21"/>
      <c r="IJ863" s="21"/>
      <c r="IK863" s="21"/>
      <c r="IL863" s="21"/>
      <c r="IM863" s="21"/>
      <c r="IN863" s="21"/>
      <c r="IO863" s="21"/>
      <c r="IP863" s="21"/>
      <c r="IQ863" s="21"/>
      <c r="IR863" s="21"/>
      <c r="IS863" s="21"/>
      <c r="IT863" s="21"/>
      <c r="IU863" s="21"/>
      <c r="IV863" s="21"/>
      <c r="IW863" s="21"/>
      <c r="IX863" s="21"/>
      <c r="IY863" s="21"/>
      <c r="IZ863" s="21"/>
      <c r="JA863" s="21"/>
      <c r="JB863" s="21"/>
      <c r="JC863" s="21"/>
      <c r="JD863" s="21"/>
      <c r="JE863" s="21"/>
      <c r="JF863" s="21"/>
      <c r="JG863" s="21"/>
      <c r="JH863" s="21"/>
      <c r="JI863" s="21"/>
      <c r="JJ863" s="21"/>
      <c r="JK863" s="21"/>
      <c r="JL863" s="21"/>
      <c r="JM863" s="21"/>
      <c r="JN863" s="21"/>
      <c r="JO863" s="21"/>
      <c r="JP863" s="21"/>
      <c r="JQ863" s="21"/>
      <c r="JR863" s="21"/>
      <c r="JS863" s="21"/>
      <c r="JT863" s="21"/>
      <c r="JU863" s="21"/>
      <c r="JV863" s="21"/>
      <c r="JW863" s="21"/>
      <c r="JX863" s="21"/>
      <c r="JY863" s="21"/>
    </row>
    <row r="864" spans="1:285" ht="14.1" customHeight="1">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21"/>
      <c r="BK864" s="21"/>
      <c r="BL864" s="21"/>
      <c r="BM864" s="21"/>
      <c r="BN864" s="21"/>
      <c r="BO864" s="21"/>
      <c r="BP864" s="21"/>
      <c r="BQ864" s="21"/>
      <c r="BR864" s="21"/>
      <c r="BS864" s="21"/>
      <c r="BT864" s="21"/>
      <c r="BU864" s="21"/>
      <c r="BV864" s="21"/>
      <c r="BW864" s="21"/>
      <c r="BX864" s="21"/>
      <c r="BY864" s="21"/>
      <c r="BZ864" s="21"/>
      <c r="CA864" s="21"/>
      <c r="CB864" s="21"/>
      <c r="CC864" s="21"/>
      <c r="CD864" s="21"/>
      <c r="CE864" s="21"/>
      <c r="CF864" s="21"/>
      <c r="CG864" s="21"/>
      <c r="CH864" s="21"/>
      <c r="CI864" s="21"/>
      <c r="CJ864" s="21"/>
      <c r="CK864" s="21"/>
      <c r="CL864" s="21"/>
      <c r="CM864" s="21"/>
      <c r="CN864" s="21"/>
      <c r="CO864" s="21"/>
      <c r="CP864" s="21"/>
      <c r="CQ864" s="21"/>
      <c r="CR864" s="21"/>
      <c r="CS864" s="21"/>
      <c r="CT864" s="21"/>
      <c r="CU864" s="21"/>
      <c r="CV864" s="21"/>
      <c r="CW864" s="21"/>
      <c r="CX864" s="21"/>
      <c r="CY864" s="21"/>
      <c r="CZ864" s="21"/>
      <c r="DA864" s="21"/>
      <c r="DB864" s="21"/>
      <c r="DC864" s="21"/>
      <c r="DD864" s="21"/>
      <c r="DE864" s="21"/>
      <c r="DF864" s="21"/>
      <c r="DG864" s="21"/>
      <c r="DH864" s="21"/>
      <c r="DI864" s="21"/>
      <c r="DJ864" s="21"/>
      <c r="DK864" s="21"/>
      <c r="DL864" s="21"/>
      <c r="DM864" s="21"/>
      <c r="DN864" s="21"/>
      <c r="DO864" s="21"/>
      <c r="DP864" s="21"/>
      <c r="DQ864" s="21"/>
      <c r="DR864" s="21"/>
      <c r="DS864" s="21"/>
      <c r="DT864" s="21"/>
      <c r="DU864" s="21"/>
      <c r="DV864" s="21"/>
      <c r="DW864" s="21"/>
      <c r="DX864" s="21"/>
      <c r="DY864" s="21"/>
      <c r="DZ864" s="21"/>
      <c r="EA864" s="21"/>
      <c r="EB864" s="21"/>
      <c r="EC864" s="21"/>
      <c r="ED864" s="21"/>
      <c r="EE864" s="21"/>
      <c r="EF864" s="21"/>
      <c r="EG864" s="21"/>
      <c r="EH864" s="21"/>
      <c r="EI864" s="21"/>
      <c r="EJ864" s="21"/>
      <c r="EK864" s="21"/>
      <c r="EL864" s="21"/>
      <c r="EM864" s="21"/>
      <c r="EN864" s="21"/>
      <c r="EO864" s="21"/>
      <c r="EP864" s="21"/>
      <c r="EQ864" s="21"/>
      <c r="ER864" s="21"/>
      <c r="ES864" s="21"/>
      <c r="ET864" s="21"/>
      <c r="EU864" s="21"/>
      <c r="EV864" s="21"/>
      <c r="EW864" s="21"/>
      <c r="EX864" s="21"/>
      <c r="EY864" s="21"/>
      <c r="EZ864" s="21"/>
      <c r="FA864" s="21"/>
      <c r="FB864" s="21"/>
      <c r="FC864" s="21"/>
      <c r="FD864" s="21"/>
      <c r="FE864" s="21"/>
      <c r="FF864" s="21"/>
      <c r="FG864" s="21"/>
      <c r="FH864" s="21"/>
      <c r="FI864" s="21"/>
      <c r="FJ864" s="21"/>
      <c r="FK864" s="21"/>
      <c r="FL864" s="21"/>
      <c r="FM864" s="21"/>
      <c r="FN864" s="21"/>
      <c r="FO864" s="21"/>
      <c r="FP864" s="21"/>
      <c r="FQ864" s="21"/>
      <c r="FR864" s="21"/>
      <c r="FS864" s="21"/>
      <c r="FT864" s="21"/>
      <c r="FU864" s="21"/>
      <c r="FV864" s="21"/>
      <c r="FW864" s="21"/>
      <c r="FX864" s="21"/>
      <c r="FY864" s="21"/>
      <c r="FZ864" s="21"/>
      <c r="GA864" s="21"/>
      <c r="GB864" s="21"/>
      <c r="GC864" s="21"/>
      <c r="GD864" s="21"/>
      <c r="GE864" s="21"/>
      <c r="GF864" s="21"/>
      <c r="GG864" s="21"/>
      <c r="GH864" s="21"/>
      <c r="GI864" s="21"/>
      <c r="GJ864" s="21"/>
      <c r="GK864" s="21"/>
      <c r="GL864" s="21"/>
      <c r="GM864" s="21"/>
      <c r="GN864" s="21"/>
      <c r="GO864" s="21"/>
      <c r="GP864" s="21"/>
      <c r="GQ864" s="21"/>
      <c r="GR864" s="21"/>
      <c r="GS864" s="21"/>
      <c r="GT864" s="21"/>
      <c r="GU864" s="21"/>
      <c r="GV864" s="21"/>
      <c r="GW864" s="21"/>
      <c r="GX864" s="21"/>
      <c r="GY864" s="21"/>
      <c r="GZ864" s="21"/>
      <c r="HA864" s="21"/>
      <c r="HB864" s="21"/>
      <c r="HC864" s="21"/>
      <c r="HD864" s="21"/>
      <c r="HE864" s="21"/>
      <c r="HF864" s="21"/>
      <c r="HG864" s="21"/>
      <c r="HH864" s="21"/>
      <c r="HI864" s="21"/>
      <c r="HJ864" s="21"/>
      <c r="HK864" s="21"/>
      <c r="HL864" s="21"/>
      <c r="HM864" s="21"/>
      <c r="HN864" s="21"/>
      <c r="HO864" s="21"/>
      <c r="HP864" s="21"/>
      <c r="HQ864" s="21"/>
      <c r="HR864" s="21"/>
      <c r="HS864" s="21"/>
      <c r="HT864" s="21"/>
      <c r="HU864" s="21"/>
      <c r="HV864" s="21"/>
      <c r="HW864" s="21"/>
      <c r="HX864" s="21"/>
      <c r="HY864" s="21"/>
      <c r="HZ864" s="21"/>
      <c r="IA864" s="21"/>
      <c r="IB864" s="21"/>
      <c r="IC864" s="21"/>
      <c r="ID864" s="21"/>
      <c r="IE864" s="21"/>
      <c r="IF864" s="21"/>
      <c r="IG864" s="21"/>
      <c r="IH864" s="21"/>
      <c r="II864" s="21"/>
      <c r="IJ864" s="21"/>
      <c r="IK864" s="21"/>
      <c r="IL864" s="21"/>
      <c r="IM864" s="21"/>
      <c r="IN864" s="21"/>
      <c r="IO864" s="21"/>
      <c r="IP864" s="21"/>
      <c r="IQ864" s="21"/>
      <c r="IR864" s="21"/>
      <c r="IS864" s="21"/>
      <c r="IT864" s="21"/>
      <c r="IU864" s="21"/>
      <c r="IV864" s="21"/>
      <c r="IW864" s="21"/>
      <c r="IX864" s="21"/>
      <c r="IY864" s="21"/>
      <c r="IZ864" s="21"/>
      <c r="JA864" s="21"/>
      <c r="JB864" s="21"/>
      <c r="JC864" s="21"/>
      <c r="JD864" s="21"/>
      <c r="JE864" s="21"/>
      <c r="JF864" s="21"/>
      <c r="JG864" s="21"/>
      <c r="JH864" s="21"/>
      <c r="JI864" s="21"/>
      <c r="JJ864" s="21"/>
      <c r="JK864" s="21"/>
      <c r="JL864" s="21"/>
      <c r="JM864" s="21"/>
      <c r="JN864" s="21"/>
      <c r="JO864" s="21"/>
      <c r="JP864" s="21"/>
      <c r="JQ864" s="21"/>
      <c r="JR864" s="21"/>
      <c r="JS864" s="21"/>
      <c r="JT864" s="21"/>
      <c r="JU864" s="21"/>
      <c r="JV864" s="21"/>
      <c r="JW864" s="21"/>
      <c r="JX864" s="21"/>
      <c r="JY864" s="21"/>
    </row>
    <row r="865" spans="1:285" ht="14.1" customHeight="1">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21"/>
      <c r="BK865" s="21"/>
      <c r="BL865" s="21"/>
      <c r="BM865" s="21"/>
      <c r="BN865" s="21"/>
      <c r="BO865" s="21"/>
      <c r="BP865" s="21"/>
      <c r="BQ865" s="21"/>
      <c r="BR865" s="21"/>
      <c r="BS865" s="21"/>
      <c r="BT865" s="21"/>
      <c r="BU865" s="21"/>
      <c r="BV865" s="21"/>
      <c r="BW865" s="21"/>
      <c r="BX865" s="21"/>
      <c r="BY865" s="21"/>
      <c r="BZ865" s="21"/>
      <c r="CA865" s="21"/>
      <c r="CB865" s="21"/>
      <c r="CC865" s="21"/>
      <c r="CD865" s="21"/>
      <c r="CE865" s="21"/>
      <c r="CF865" s="21"/>
      <c r="CG865" s="21"/>
      <c r="CH865" s="21"/>
      <c r="CI865" s="21"/>
      <c r="CJ865" s="21"/>
      <c r="CK865" s="21"/>
      <c r="CL865" s="21"/>
      <c r="CM865" s="21"/>
      <c r="CN865" s="21"/>
      <c r="CO865" s="21"/>
      <c r="CP865" s="21"/>
      <c r="CQ865" s="21"/>
      <c r="CR865" s="21"/>
      <c r="CS865" s="21"/>
      <c r="CT865" s="21"/>
      <c r="CU865" s="21"/>
      <c r="CV865" s="21"/>
      <c r="CW865" s="21"/>
      <c r="CX865" s="21"/>
      <c r="CY865" s="21"/>
      <c r="CZ865" s="21"/>
      <c r="DA865" s="21"/>
      <c r="DB865" s="21"/>
      <c r="DC865" s="21"/>
      <c r="DD865" s="21"/>
      <c r="DE865" s="21"/>
      <c r="DF865" s="21"/>
      <c r="DG865" s="21"/>
      <c r="DH865" s="21"/>
      <c r="DI865" s="21"/>
      <c r="DJ865" s="21"/>
      <c r="DK865" s="21"/>
      <c r="DL865" s="21"/>
      <c r="DM865" s="21"/>
      <c r="DN865" s="21"/>
      <c r="DO865" s="21"/>
      <c r="DP865" s="21"/>
      <c r="DQ865" s="21"/>
      <c r="DR865" s="21"/>
      <c r="DS865" s="21"/>
      <c r="DT865" s="21"/>
      <c r="DU865" s="21"/>
      <c r="DV865" s="21"/>
      <c r="DW865" s="21"/>
      <c r="DX865" s="21"/>
      <c r="DY865" s="21"/>
      <c r="DZ865" s="21"/>
      <c r="EA865" s="21"/>
      <c r="EB865" s="21"/>
      <c r="EC865" s="21"/>
      <c r="ED865" s="21"/>
      <c r="EE865" s="21"/>
      <c r="EF865" s="21"/>
      <c r="EG865" s="21"/>
      <c r="EH865" s="21"/>
      <c r="EI865" s="21"/>
      <c r="EJ865" s="21"/>
      <c r="EK865" s="21"/>
      <c r="EL865" s="21"/>
      <c r="EM865" s="21"/>
      <c r="EN865" s="21"/>
      <c r="EO865" s="21"/>
      <c r="EP865" s="21"/>
      <c r="EQ865" s="21"/>
      <c r="ER865" s="21"/>
      <c r="ES865" s="21"/>
      <c r="ET865" s="21"/>
      <c r="EU865" s="21"/>
      <c r="EV865" s="21"/>
      <c r="EW865" s="21"/>
      <c r="EX865" s="21"/>
      <c r="EY865" s="21"/>
      <c r="EZ865" s="21"/>
      <c r="FA865" s="21"/>
      <c r="FB865" s="21"/>
      <c r="FC865" s="21"/>
      <c r="FD865" s="21"/>
      <c r="FE865" s="21"/>
      <c r="FF865" s="21"/>
      <c r="FG865" s="21"/>
      <c r="FH865" s="21"/>
      <c r="FI865" s="21"/>
      <c r="FJ865" s="21"/>
      <c r="FK865" s="21"/>
      <c r="FL865" s="21"/>
      <c r="FM865" s="21"/>
      <c r="FN865" s="21"/>
      <c r="FO865" s="21"/>
      <c r="FP865" s="21"/>
      <c r="FQ865" s="21"/>
      <c r="FR865" s="21"/>
      <c r="FS865" s="21"/>
      <c r="FT865" s="21"/>
      <c r="FU865" s="21"/>
      <c r="FV865" s="21"/>
      <c r="FW865" s="21"/>
      <c r="FX865" s="21"/>
      <c r="FY865" s="21"/>
      <c r="FZ865" s="21"/>
      <c r="GA865" s="21"/>
      <c r="GB865" s="21"/>
      <c r="GC865" s="21"/>
      <c r="GD865" s="21"/>
      <c r="GE865" s="21"/>
      <c r="GF865" s="21"/>
      <c r="GG865" s="21"/>
      <c r="GH865" s="21"/>
      <c r="GI865" s="21"/>
      <c r="GJ865" s="21"/>
      <c r="GK865" s="21"/>
      <c r="GL865" s="21"/>
      <c r="GM865" s="21"/>
      <c r="GN865" s="21"/>
      <c r="GO865" s="21"/>
      <c r="GP865" s="21"/>
      <c r="GQ865" s="21"/>
      <c r="GR865" s="21"/>
      <c r="GS865" s="21"/>
      <c r="GT865" s="21"/>
      <c r="GU865" s="21"/>
      <c r="GV865" s="21"/>
      <c r="GW865" s="21"/>
      <c r="GX865" s="21"/>
      <c r="GY865" s="21"/>
      <c r="GZ865" s="21"/>
      <c r="HA865" s="21"/>
      <c r="HB865" s="21"/>
      <c r="HC865" s="21"/>
      <c r="HD865" s="21"/>
      <c r="HE865" s="21"/>
      <c r="HF865" s="21"/>
      <c r="HG865" s="21"/>
      <c r="HH865" s="21"/>
      <c r="HI865" s="21"/>
      <c r="HJ865" s="21"/>
      <c r="HK865" s="21"/>
      <c r="HL865" s="21"/>
      <c r="HM865" s="21"/>
      <c r="HN865" s="21"/>
      <c r="HO865" s="21"/>
      <c r="HP865" s="21"/>
      <c r="HQ865" s="21"/>
      <c r="HR865" s="21"/>
      <c r="HS865" s="21"/>
      <c r="HT865" s="21"/>
      <c r="HU865" s="21"/>
      <c r="HV865" s="21"/>
      <c r="HW865" s="21"/>
      <c r="HX865" s="21"/>
      <c r="HY865" s="21"/>
      <c r="HZ865" s="21"/>
      <c r="IA865" s="21"/>
      <c r="IB865" s="21"/>
      <c r="IC865" s="21"/>
      <c r="ID865" s="21"/>
      <c r="IE865" s="21"/>
      <c r="IF865" s="21"/>
      <c r="IG865" s="21"/>
      <c r="IH865" s="21"/>
      <c r="II865" s="21"/>
      <c r="IJ865" s="21"/>
      <c r="IK865" s="21"/>
      <c r="IL865" s="21"/>
      <c r="IM865" s="21"/>
      <c r="IN865" s="21"/>
      <c r="IO865" s="21"/>
      <c r="IP865" s="21"/>
      <c r="IQ865" s="21"/>
      <c r="IR865" s="21"/>
      <c r="IS865" s="21"/>
      <c r="IT865" s="21"/>
      <c r="IU865" s="21"/>
      <c r="IV865" s="21"/>
      <c r="IW865" s="21"/>
      <c r="IX865" s="21"/>
      <c r="IY865" s="21"/>
      <c r="IZ865" s="21"/>
      <c r="JA865" s="21"/>
      <c r="JB865" s="21"/>
      <c r="JC865" s="21"/>
      <c r="JD865" s="21"/>
      <c r="JE865" s="21"/>
      <c r="JF865" s="21"/>
      <c r="JG865" s="21"/>
      <c r="JH865" s="21"/>
      <c r="JI865" s="21"/>
      <c r="JJ865" s="21"/>
      <c r="JK865" s="21"/>
      <c r="JL865" s="21"/>
      <c r="JM865" s="21"/>
      <c r="JN865" s="21"/>
      <c r="JO865" s="21"/>
      <c r="JP865" s="21"/>
      <c r="JQ865" s="21"/>
      <c r="JR865" s="21"/>
      <c r="JS865" s="21"/>
      <c r="JT865" s="21"/>
      <c r="JU865" s="21"/>
      <c r="JV865" s="21"/>
      <c r="JW865" s="21"/>
      <c r="JX865" s="21"/>
      <c r="JY865" s="21"/>
    </row>
    <row r="866" spans="1:285" ht="14.1" customHeight="1">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21"/>
      <c r="BK866" s="21"/>
      <c r="BL866" s="21"/>
      <c r="BM866" s="21"/>
      <c r="BN866" s="21"/>
      <c r="BO866" s="21"/>
      <c r="BP866" s="21"/>
      <c r="BQ866" s="21"/>
      <c r="BR866" s="21"/>
      <c r="BS866" s="21"/>
      <c r="BT866" s="21"/>
      <c r="BU866" s="21"/>
      <c r="BV866" s="21"/>
      <c r="BW866" s="21"/>
      <c r="BX866" s="21"/>
      <c r="BY866" s="21"/>
      <c r="BZ866" s="21"/>
      <c r="CA866" s="21"/>
      <c r="CB866" s="21"/>
      <c r="CC866" s="21"/>
      <c r="CD866" s="21"/>
      <c r="CE866" s="21"/>
      <c r="CF866" s="21"/>
      <c r="CG866" s="21"/>
      <c r="CH866" s="21"/>
      <c r="CI866" s="21"/>
      <c r="CJ866" s="21"/>
      <c r="CK866" s="21"/>
      <c r="CL866" s="21"/>
      <c r="CM866" s="21"/>
      <c r="CN866" s="21"/>
      <c r="CO866" s="21"/>
      <c r="CP866" s="21"/>
      <c r="CQ866" s="21"/>
      <c r="CR866" s="21"/>
      <c r="CS866" s="21"/>
      <c r="CT866" s="21"/>
      <c r="CU866" s="21"/>
      <c r="CV866" s="21"/>
      <c r="CW866" s="21"/>
      <c r="CX866" s="21"/>
      <c r="CY866" s="21"/>
      <c r="CZ866" s="21"/>
      <c r="DA866" s="21"/>
      <c r="DB866" s="21"/>
      <c r="DC866" s="21"/>
      <c r="DD866" s="21"/>
      <c r="DE866" s="21"/>
      <c r="DF866" s="21"/>
      <c r="DG866" s="21"/>
      <c r="DH866" s="21"/>
      <c r="DI866" s="21"/>
      <c r="DJ866" s="21"/>
      <c r="DK866" s="21"/>
      <c r="DL866" s="21"/>
      <c r="DM866" s="21"/>
      <c r="DN866" s="21"/>
      <c r="DO866" s="21"/>
      <c r="DP866" s="21"/>
      <c r="DQ866" s="21"/>
      <c r="DR866" s="21"/>
      <c r="DS866" s="21"/>
      <c r="DT866" s="21"/>
      <c r="DU866" s="21"/>
      <c r="DV866" s="21"/>
      <c r="DW866" s="21"/>
      <c r="DX866" s="21"/>
      <c r="DY866" s="21"/>
      <c r="DZ866" s="21"/>
      <c r="EA866" s="21"/>
      <c r="EB866" s="21"/>
      <c r="EC866" s="21"/>
      <c r="ED866" s="21"/>
      <c r="EE866" s="21"/>
      <c r="EF866" s="21"/>
      <c r="EG866" s="21"/>
      <c r="EH866" s="21"/>
      <c r="EI866" s="21"/>
      <c r="EJ866" s="21"/>
      <c r="EK866" s="21"/>
      <c r="EL866" s="21"/>
      <c r="EM866" s="21"/>
      <c r="EN866" s="21"/>
      <c r="EO866" s="21"/>
      <c r="EP866" s="21"/>
      <c r="EQ866" s="21"/>
      <c r="ER866" s="21"/>
      <c r="ES866" s="21"/>
      <c r="ET866" s="21"/>
      <c r="EU866" s="21"/>
      <c r="EV866" s="21"/>
      <c r="EW866" s="21"/>
      <c r="EX866" s="21"/>
      <c r="EY866" s="21"/>
      <c r="EZ866" s="21"/>
      <c r="FA866" s="21"/>
      <c r="FB866" s="21"/>
      <c r="FC866" s="21"/>
      <c r="FD866" s="21"/>
      <c r="FE866" s="21"/>
      <c r="FF866" s="21"/>
      <c r="FG866" s="21"/>
      <c r="FH866" s="21"/>
      <c r="FI866" s="21"/>
      <c r="FJ866" s="21"/>
      <c r="FK866" s="21"/>
      <c r="FL866" s="21"/>
      <c r="FM866" s="21"/>
      <c r="FN866" s="21"/>
      <c r="FO866" s="21"/>
      <c r="FP866" s="21"/>
      <c r="FQ866" s="21"/>
      <c r="FR866" s="21"/>
      <c r="FS866" s="21"/>
      <c r="FT866" s="21"/>
      <c r="FU866" s="21"/>
      <c r="FV866" s="21"/>
      <c r="FW866" s="21"/>
      <c r="FX866" s="21"/>
      <c r="FY866" s="21"/>
      <c r="FZ866" s="21"/>
      <c r="GA866" s="21"/>
      <c r="GB866" s="21"/>
      <c r="GC866" s="21"/>
      <c r="GD866" s="21"/>
      <c r="GE866" s="21"/>
      <c r="GF866" s="21"/>
      <c r="GG866" s="21"/>
      <c r="GH866" s="21"/>
      <c r="GI866" s="21"/>
      <c r="GJ866" s="21"/>
      <c r="GK866" s="21"/>
      <c r="GL866" s="21"/>
      <c r="GM866" s="21"/>
      <c r="GN866" s="21"/>
      <c r="GO866" s="21"/>
      <c r="GP866" s="21"/>
      <c r="GQ866" s="21"/>
      <c r="GR866" s="21"/>
      <c r="GS866" s="21"/>
      <c r="GT866" s="21"/>
      <c r="GU866" s="21"/>
      <c r="GV866" s="21"/>
      <c r="GW866" s="21"/>
      <c r="GX866" s="21"/>
      <c r="GY866" s="21"/>
      <c r="GZ866" s="21"/>
      <c r="HA866" s="21"/>
      <c r="HB866" s="21"/>
      <c r="HC866" s="21"/>
      <c r="HD866" s="21"/>
      <c r="HE866" s="21"/>
      <c r="HF866" s="21"/>
      <c r="HG866" s="21"/>
      <c r="HH866" s="21"/>
      <c r="HI866" s="21"/>
      <c r="HJ866" s="21"/>
      <c r="HK866" s="21"/>
      <c r="HL866" s="21"/>
      <c r="HM866" s="21"/>
      <c r="HN866" s="21"/>
      <c r="HO866" s="21"/>
      <c r="HP866" s="21"/>
      <c r="HQ866" s="21"/>
      <c r="HR866" s="21"/>
      <c r="HS866" s="21"/>
      <c r="HT866" s="21"/>
      <c r="HU866" s="21"/>
      <c r="HV866" s="21"/>
      <c r="HW866" s="21"/>
      <c r="HX866" s="21"/>
      <c r="HY866" s="21"/>
      <c r="HZ866" s="21"/>
      <c r="IA866" s="21"/>
      <c r="IB866" s="21"/>
      <c r="IC866" s="21"/>
      <c r="ID866" s="21"/>
      <c r="IE866" s="21"/>
      <c r="IF866" s="21"/>
      <c r="IG866" s="21"/>
      <c r="IH866" s="21"/>
      <c r="II866" s="21"/>
      <c r="IJ866" s="21"/>
      <c r="IK866" s="21"/>
      <c r="IL866" s="21"/>
      <c r="IM866" s="21"/>
      <c r="IN866" s="21"/>
      <c r="IO866" s="21"/>
      <c r="IP866" s="21"/>
      <c r="IQ866" s="21"/>
      <c r="IR866" s="21"/>
      <c r="IS866" s="21"/>
      <c r="IT866" s="21"/>
      <c r="IU866" s="21"/>
      <c r="IV866" s="21"/>
      <c r="IW866" s="21"/>
      <c r="IX866" s="21"/>
      <c r="IY866" s="21"/>
      <c r="IZ866" s="21"/>
      <c r="JA866" s="21"/>
      <c r="JB866" s="21"/>
      <c r="JC866" s="21"/>
      <c r="JD866" s="21"/>
      <c r="JE866" s="21"/>
      <c r="JF866" s="21"/>
      <c r="JG866" s="21"/>
      <c r="JH866" s="21"/>
      <c r="JI866" s="21"/>
      <c r="JJ866" s="21"/>
      <c r="JK866" s="21"/>
      <c r="JL866" s="21"/>
      <c r="JM866" s="21"/>
      <c r="JN866" s="21"/>
      <c r="JO866" s="21"/>
      <c r="JP866" s="21"/>
      <c r="JQ866" s="21"/>
      <c r="JR866" s="21"/>
      <c r="JS866" s="21"/>
      <c r="JT866" s="21"/>
      <c r="JU866" s="21"/>
      <c r="JV866" s="21"/>
      <c r="JW866" s="21"/>
      <c r="JX866" s="21"/>
      <c r="JY866" s="21"/>
    </row>
    <row r="867" spans="1:285" ht="14.1" customHeight="1">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21"/>
      <c r="BK867" s="21"/>
      <c r="BL867" s="21"/>
      <c r="BM867" s="21"/>
      <c r="BN867" s="21"/>
      <c r="BO867" s="21"/>
      <c r="BP867" s="21"/>
      <c r="BQ867" s="21"/>
      <c r="BR867" s="21"/>
      <c r="BS867" s="21"/>
      <c r="BT867" s="21"/>
      <c r="BU867" s="21"/>
      <c r="BV867" s="21"/>
      <c r="BW867" s="21"/>
      <c r="BX867" s="21"/>
      <c r="BY867" s="21"/>
      <c r="BZ867" s="21"/>
      <c r="CA867" s="21"/>
      <c r="CB867" s="21"/>
      <c r="CC867" s="21"/>
      <c r="CD867" s="21"/>
      <c r="CE867" s="21"/>
      <c r="CF867" s="21"/>
      <c r="CG867" s="21"/>
      <c r="CH867" s="21"/>
      <c r="CI867" s="21"/>
      <c r="CJ867" s="21"/>
      <c r="CK867" s="21"/>
      <c r="CL867" s="21"/>
      <c r="CM867" s="21"/>
      <c r="CN867" s="21"/>
      <c r="CO867" s="21"/>
      <c r="CP867" s="21"/>
      <c r="CQ867" s="21"/>
      <c r="CR867" s="21"/>
      <c r="CS867" s="21"/>
      <c r="CT867" s="21"/>
      <c r="CU867" s="21"/>
      <c r="CV867" s="21"/>
      <c r="CW867" s="21"/>
      <c r="CX867" s="21"/>
      <c r="CY867" s="21"/>
      <c r="CZ867" s="21"/>
      <c r="DA867" s="21"/>
      <c r="DB867" s="21"/>
      <c r="DC867" s="21"/>
      <c r="DD867" s="21"/>
      <c r="DE867" s="21"/>
      <c r="DF867" s="21"/>
      <c r="DG867" s="21"/>
      <c r="DH867" s="21"/>
      <c r="DI867" s="21"/>
      <c r="DJ867" s="21"/>
      <c r="DK867" s="21"/>
      <c r="DL867" s="21"/>
      <c r="DM867" s="21"/>
      <c r="DN867" s="21"/>
      <c r="DO867" s="21"/>
      <c r="DP867" s="21"/>
      <c r="DQ867" s="21"/>
      <c r="DR867" s="21"/>
      <c r="DS867" s="21"/>
      <c r="DT867" s="21"/>
      <c r="DU867" s="21"/>
      <c r="DV867" s="21"/>
      <c r="DW867" s="21"/>
      <c r="DX867" s="21"/>
      <c r="DY867" s="21"/>
      <c r="DZ867" s="21"/>
      <c r="EA867" s="21"/>
      <c r="EB867" s="21"/>
      <c r="EC867" s="21"/>
      <c r="ED867" s="21"/>
      <c r="EE867" s="21"/>
      <c r="EF867" s="21"/>
      <c r="EG867" s="21"/>
      <c r="EH867" s="21"/>
      <c r="EI867" s="21"/>
      <c r="EJ867" s="21"/>
      <c r="EK867" s="21"/>
      <c r="EL867" s="21"/>
      <c r="EM867" s="21"/>
      <c r="EN867" s="21"/>
      <c r="EO867" s="21"/>
      <c r="EP867" s="21"/>
      <c r="EQ867" s="21"/>
      <c r="ER867" s="21"/>
      <c r="ES867" s="21"/>
      <c r="ET867" s="21"/>
      <c r="EU867" s="21"/>
      <c r="EV867" s="21"/>
      <c r="EW867" s="21"/>
      <c r="EX867" s="21"/>
      <c r="EY867" s="21"/>
      <c r="EZ867" s="21"/>
      <c r="FA867" s="21"/>
      <c r="FB867" s="21"/>
      <c r="FC867" s="21"/>
      <c r="FD867" s="21"/>
      <c r="FE867" s="21"/>
      <c r="FF867" s="21"/>
      <c r="FG867" s="21"/>
      <c r="FH867" s="21"/>
      <c r="FI867" s="21"/>
      <c r="FJ867" s="21"/>
      <c r="FK867" s="21"/>
      <c r="FL867" s="21"/>
      <c r="FM867" s="21"/>
      <c r="FN867" s="21"/>
      <c r="FO867" s="21"/>
      <c r="FP867" s="21"/>
      <c r="FQ867" s="21"/>
      <c r="FR867" s="21"/>
      <c r="FS867" s="21"/>
      <c r="FT867" s="21"/>
      <c r="FU867" s="21"/>
      <c r="FV867" s="21"/>
      <c r="FW867" s="21"/>
      <c r="FX867" s="21"/>
      <c r="FY867" s="21"/>
      <c r="FZ867" s="21"/>
      <c r="GA867" s="21"/>
      <c r="GB867" s="21"/>
      <c r="GC867" s="21"/>
      <c r="GD867" s="21"/>
      <c r="GE867" s="21"/>
      <c r="GF867" s="21"/>
      <c r="GG867" s="21"/>
      <c r="GH867" s="21"/>
      <c r="GI867" s="21"/>
      <c r="GJ867" s="21"/>
      <c r="GK867" s="21"/>
      <c r="GL867" s="21"/>
      <c r="GM867" s="21"/>
      <c r="GN867" s="21"/>
      <c r="GO867" s="21"/>
      <c r="GP867" s="21"/>
      <c r="GQ867" s="21"/>
      <c r="GR867" s="21"/>
      <c r="GS867" s="21"/>
      <c r="GT867" s="21"/>
      <c r="GU867" s="21"/>
      <c r="GV867" s="21"/>
      <c r="GW867" s="21"/>
      <c r="GX867" s="21"/>
      <c r="GY867" s="21"/>
      <c r="GZ867" s="21"/>
      <c r="HA867" s="21"/>
      <c r="HB867" s="21"/>
      <c r="HC867" s="21"/>
      <c r="HD867" s="21"/>
      <c r="HE867" s="21"/>
      <c r="HF867" s="21"/>
      <c r="HG867" s="21"/>
      <c r="HH867" s="21"/>
      <c r="HI867" s="21"/>
      <c r="HJ867" s="21"/>
      <c r="HK867" s="21"/>
      <c r="HL867" s="21"/>
      <c r="HM867" s="21"/>
      <c r="HN867" s="21"/>
      <c r="HO867" s="21"/>
      <c r="HP867" s="21"/>
      <c r="HQ867" s="21"/>
      <c r="HR867" s="21"/>
      <c r="HS867" s="21"/>
      <c r="HT867" s="21"/>
      <c r="HU867" s="21"/>
      <c r="HV867" s="21"/>
      <c r="HW867" s="21"/>
      <c r="HX867" s="21"/>
      <c r="HY867" s="21"/>
      <c r="HZ867" s="21"/>
      <c r="IA867" s="21"/>
      <c r="IB867" s="21"/>
      <c r="IC867" s="21"/>
      <c r="ID867" s="21"/>
      <c r="IE867" s="21"/>
      <c r="IF867" s="21"/>
      <c r="IG867" s="21"/>
      <c r="IH867" s="21"/>
      <c r="II867" s="21"/>
      <c r="IJ867" s="21"/>
      <c r="IK867" s="21"/>
      <c r="IL867" s="21"/>
      <c r="IM867" s="21"/>
      <c r="IN867" s="21"/>
      <c r="IO867" s="21"/>
      <c r="IP867" s="21"/>
      <c r="IQ867" s="21"/>
      <c r="IR867" s="21"/>
      <c r="IS867" s="21"/>
      <c r="IT867" s="21"/>
      <c r="IU867" s="21"/>
      <c r="IV867" s="21"/>
      <c r="IW867" s="21"/>
      <c r="IX867" s="21"/>
      <c r="IY867" s="21"/>
      <c r="IZ867" s="21"/>
      <c r="JA867" s="21"/>
      <c r="JB867" s="21"/>
      <c r="JC867" s="21"/>
      <c r="JD867" s="21"/>
      <c r="JE867" s="21"/>
      <c r="JF867" s="21"/>
      <c r="JG867" s="21"/>
      <c r="JH867" s="21"/>
      <c r="JI867" s="21"/>
      <c r="JJ867" s="21"/>
      <c r="JK867" s="21"/>
      <c r="JL867" s="21"/>
      <c r="JM867" s="21"/>
      <c r="JN867" s="21"/>
      <c r="JO867" s="21"/>
      <c r="JP867" s="21"/>
      <c r="JQ867" s="21"/>
      <c r="JR867" s="21"/>
      <c r="JS867" s="21"/>
      <c r="JT867" s="21"/>
      <c r="JU867" s="21"/>
      <c r="JV867" s="21"/>
      <c r="JW867" s="21"/>
      <c r="JX867" s="21"/>
      <c r="JY867" s="21"/>
    </row>
    <row r="868" spans="1:285" ht="14.1" customHeight="1">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21"/>
      <c r="BK868" s="21"/>
      <c r="BL868" s="21"/>
      <c r="BM868" s="21"/>
      <c r="BN868" s="21"/>
      <c r="BO868" s="21"/>
      <c r="BP868" s="21"/>
      <c r="BQ868" s="21"/>
      <c r="BR868" s="21"/>
      <c r="BS868" s="21"/>
      <c r="BT868" s="21"/>
      <c r="BU868" s="21"/>
      <c r="BV868" s="21"/>
      <c r="BW868" s="21"/>
      <c r="BX868" s="21"/>
      <c r="BY868" s="21"/>
      <c r="BZ868" s="21"/>
      <c r="CA868" s="21"/>
      <c r="CB868" s="21"/>
      <c r="CC868" s="21"/>
      <c r="CD868" s="21"/>
      <c r="CE868" s="21"/>
      <c r="CF868" s="21"/>
      <c r="CG868" s="21"/>
      <c r="CH868" s="21"/>
      <c r="CI868" s="21"/>
      <c r="CJ868" s="21"/>
      <c r="CK868" s="21"/>
      <c r="CL868" s="21"/>
      <c r="CM868" s="21"/>
      <c r="CN868" s="21"/>
      <c r="CO868" s="21"/>
      <c r="CP868" s="21"/>
      <c r="CQ868" s="21"/>
      <c r="CR868" s="21"/>
      <c r="CS868" s="21"/>
      <c r="CT868" s="21"/>
      <c r="CU868" s="21"/>
      <c r="CV868" s="21"/>
      <c r="CW868" s="21"/>
      <c r="CX868" s="21"/>
      <c r="CY868" s="21"/>
      <c r="CZ868" s="21"/>
      <c r="DA868" s="21"/>
      <c r="DB868" s="21"/>
      <c r="DC868" s="21"/>
      <c r="DD868" s="21"/>
      <c r="DE868" s="21"/>
      <c r="DF868" s="21"/>
      <c r="DG868" s="21"/>
      <c r="DH868" s="21"/>
      <c r="DI868" s="21"/>
      <c r="DJ868" s="21"/>
      <c r="DK868" s="21"/>
      <c r="DL868" s="21"/>
      <c r="DM868" s="21"/>
      <c r="DN868" s="21"/>
      <c r="DO868" s="21"/>
      <c r="DP868" s="21"/>
      <c r="DQ868" s="21"/>
      <c r="DR868" s="21"/>
      <c r="DS868" s="21"/>
      <c r="DT868" s="21"/>
      <c r="DU868" s="21"/>
      <c r="DV868" s="21"/>
      <c r="DW868" s="21"/>
      <c r="DX868" s="21"/>
      <c r="DY868" s="21"/>
      <c r="DZ868" s="21"/>
      <c r="EA868" s="21"/>
      <c r="EB868" s="21"/>
      <c r="EC868" s="21"/>
      <c r="ED868" s="21"/>
      <c r="EE868" s="21"/>
      <c r="EF868" s="21"/>
      <c r="EG868" s="21"/>
      <c r="EH868" s="21"/>
      <c r="EI868" s="21"/>
      <c r="EJ868" s="21"/>
      <c r="EK868" s="21"/>
      <c r="EL868" s="21"/>
      <c r="EM868" s="21"/>
      <c r="EN868" s="21"/>
      <c r="EO868" s="21"/>
      <c r="EP868" s="21"/>
      <c r="EQ868" s="21"/>
      <c r="ER868" s="21"/>
      <c r="ES868" s="21"/>
      <c r="ET868" s="21"/>
      <c r="EU868" s="21"/>
      <c r="EV868" s="21"/>
      <c r="EW868" s="21"/>
      <c r="EX868" s="21"/>
      <c r="EY868" s="21"/>
      <c r="EZ868" s="21"/>
      <c r="FA868" s="21"/>
      <c r="FB868" s="21"/>
      <c r="FC868" s="21"/>
      <c r="FD868" s="21"/>
      <c r="FE868" s="21"/>
      <c r="FF868" s="21"/>
      <c r="FG868" s="21"/>
      <c r="FH868" s="21"/>
      <c r="FI868" s="21"/>
      <c r="FJ868" s="21"/>
      <c r="FK868" s="21"/>
      <c r="FL868" s="21"/>
      <c r="FM868" s="21"/>
      <c r="FN868" s="21"/>
      <c r="FO868" s="21"/>
      <c r="FP868" s="21"/>
      <c r="FQ868" s="21"/>
      <c r="FR868" s="21"/>
      <c r="FS868" s="21"/>
      <c r="FT868" s="21"/>
      <c r="FU868" s="21"/>
      <c r="FV868" s="21"/>
      <c r="FW868" s="21"/>
      <c r="FX868" s="21"/>
      <c r="FY868" s="21"/>
      <c r="FZ868" s="21"/>
      <c r="GA868" s="21"/>
      <c r="GB868" s="21"/>
      <c r="GC868" s="21"/>
      <c r="GD868" s="21"/>
      <c r="GE868" s="21"/>
      <c r="GF868" s="21"/>
      <c r="GG868" s="21"/>
      <c r="GH868" s="21"/>
      <c r="GI868" s="21"/>
      <c r="GJ868" s="21"/>
      <c r="GK868" s="21"/>
      <c r="GL868" s="21"/>
      <c r="GM868" s="21"/>
      <c r="GN868" s="21"/>
      <c r="GO868" s="21"/>
      <c r="GP868" s="21"/>
      <c r="GQ868" s="21"/>
      <c r="GR868" s="21"/>
      <c r="GS868" s="21"/>
      <c r="GT868" s="21"/>
      <c r="GU868" s="21"/>
      <c r="GV868" s="21"/>
      <c r="GW868" s="21"/>
      <c r="GX868" s="21"/>
      <c r="GY868" s="21"/>
      <c r="GZ868" s="21"/>
      <c r="HA868" s="21"/>
      <c r="HB868" s="21"/>
      <c r="HC868" s="21"/>
      <c r="HD868" s="21"/>
      <c r="HE868" s="21"/>
      <c r="HF868" s="21"/>
      <c r="HG868" s="21"/>
      <c r="HH868" s="21"/>
      <c r="HI868" s="21"/>
      <c r="HJ868" s="21"/>
      <c r="HK868" s="21"/>
      <c r="HL868" s="21"/>
      <c r="HM868" s="21"/>
      <c r="HN868" s="21"/>
      <c r="HO868" s="21"/>
      <c r="HP868" s="21"/>
      <c r="HQ868" s="21"/>
      <c r="HR868" s="21"/>
      <c r="HS868" s="21"/>
      <c r="HT868" s="21"/>
      <c r="HU868" s="21"/>
      <c r="HV868" s="21"/>
      <c r="HW868" s="21"/>
      <c r="HX868" s="21"/>
      <c r="HY868" s="21"/>
      <c r="HZ868" s="21"/>
      <c r="IA868" s="21"/>
      <c r="IB868" s="21"/>
      <c r="IC868" s="21"/>
      <c r="ID868" s="21"/>
      <c r="IE868" s="21"/>
      <c r="IF868" s="21"/>
      <c r="IG868" s="21"/>
      <c r="IH868" s="21"/>
      <c r="II868" s="21"/>
      <c r="IJ868" s="21"/>
      <c r="IK868" s="21"/>
      <c r="IL868" s="21"/>
      <c r="IM868" s="21"/>
      <c r="IN868" s="21"/>
      <c r="IO868" s="21"/>
      <c r="IP868" s="21"/>
      <c r="IQ868" s="21"/>
      <c r="IR868" s="21"/>
      <c r="IS868" s="21"/>
      <c r="IT868" s="21"/>
      <c r="IU868" s="21"/>
      <c r="IV868" s="21"/>
      <c r="IW868" s="21"/>
      <c r="IX868" s="21"/>
      <c r="IY868" s="21"/>
      <c r="IZ868" s="21"/>
      <c r="JA868" s="21"/>
      <c r="JB868" s="21"/>
      <c r="JC868" s="21"/>
      <c r="JD868" s="21"/>
      <c r="JE868" s="21"/>
      <c r="JF868" s="21"/>
      <c r="JG868" s="21"/>
      <c r="JH868" s="21"/>
      <c r="JI868" s="21"/>
      <c r="JJ868" s="21"/>
      <c r="JK868" s="21"/>
      <c r="JL868" s="21"/>
      <c r="JM868" s="21"/>
      <c r="JN868" s="21"/>
      <c r="JO868" s="21"/>
      <c r="JP868" s="21"/>
      <c r="JQ868" s="21"/>
      <c r="JR868" s="21"/>
      <c r="JS868" s="21"/>
      <c r="JT868" s="21"/>
      <c r="JU868" s="21"/>
      <c r="JV868" s="21"/>
      <c r="JW868" s="21"/>
      <c r="JX868" s="21"/>
      <c r="JY868" s="21"/>
    </row>
    <row r="869" spans="1:285" ht="14.1" customHeight="1">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21"/>
      <c r="BK869" s="21"/>
      <c r="BL869" s="21"/>
      <c r="BM869" s="21"/>
      <c r="BN869" s="21"/>
      <c r="BO869" s="21"/>
      <c r="BP869" s="21"/>
      <c r="BQ869" s="21"/>
      <c r="BR869" s="21"/>
      <c r="BS869" s="21"/>
      <c r="BT869" s="21"/>
      <c r="BU869" s="21"/>
      <c r="BV869" s="21"/>
      <c r="BW869" s="21"/>
      <c r="BX869" s="21"/>
      <c r="BY869" s="21"/>
      <c r="BZ869" s="21"/>
      <c r="CA869" s="21"/>
      <c r="CB869" s="21"/>
      <c r="CC869" s="21"/>
      <c r="CD869" s="21"/>
      <c r="CE869" s="21"/>
      <c r="CF869" s="21"/>
      <c r="CG869" s="21"/>
      <c r="CH869" s="21"/>
      <c r="CI869" s="21"/>
      <c r="CJ869" s="21"/>
      <c r="CK869" s="21"/>
      <c r="CL869" s="21"/>
      <c r="CM869" s="21"/>
      <c r="CN869" s="21"/>
      <c r="CO869" s="21"/>
      <c r="CP869" s="21"/>
      <c r="CQ869" s="21"/>
      <c r="CR869" s="21"/>
      <c r="CS869" s="21"/>
      <c r="CT869" s="21"/>
      <c r="CU869" s="21"/>
      <c r="CV869" s="21"/>
      <c r="CW869" s="21"/>
      <c r="CX869" s="21"/>
      <c r="CY869" s="21"/>
      <c r="CZ869" s="21"/>
      <c r="DA869" s="21"/>
      <c r="DB869" s="21"/>
      <c r="DC869" s="21"/>
      <c r="DD869" s="21"/>
      <c r="DE869" s="21"/>
      <c r="DF869" s="21"/>
      <c r="DG869" s="21"/>
      <c r="DH869" s="21"/>
      <c r="DI869" s="21"/>
      <c r="DJ869" s="21"/>
      <c r="DK869" s="21"/>
      <c r="DL869" s="21"/>
      <c r="DM869" s="21"/>
      <c r="DN869" s="21"/>
      <c r="DO869" s="21"/>
      <c r="DP869" s="21"/>
      <c r="DQ869" s="21"/>
      <c r="DR869" s="21"/>
      <c r="DS869" s="21"/>
      <c r="DT869" s="21"/>
      <c r="DU869" s="21"/>
      <c r="DV869" s="21"/>
      <c r="DW869" s="21"/>
      <c r="DX869" s="21"/>
      <c r="DY869" s="21"/>
      <c r="DZ869" s="21"/>
      <c r="EA869" s="21"/>
      <c r="EB869" s="21"/>
      <c r="EC869" s="21"/>
      <c r="ED869" s="21"/>
      <c r="EE869" s="21"/>
      <c r="EF869" s="21"/>
      <c r="EG869" s="21"/>
      <c r="EH869" s="21"/>
      <c r="EI869" s="21"/>
      <c r="EJ869" s="21"/>
      <c r="EK869" s="21"/>
      <c r="EL869" s="21"/>
      <c r="EM869" s="21"/>
      <c r="EN869" s="21"/>
      <c r="EO869" s="21"/>
      <c r="EP869" s="21"/>
      <c r="EQ869" s="21"/>
      <c r="ER869" s="21"/>
      <c r="ES869" s="21"/>
      <c r="ET869" s="21"/>
      <c r="EU869" s="21"/>
      <c r="EV869" s="21"/>
      <c r="EW869" s="21"/>
      <c r="EX869" s="21"/>
      <c r="EY869" s="21"/>
      <c r="EZ869" s="21"/>
      <c r="FA869" s="21"/>
      <c r="FB869" s="21"/>
      <c r="FC869" s="21"/>
      <c r="FD869" s="21"/>
      <c r="FE869" s="21"/>
      <c r="FF869" s="21"/>
      <c r="FG869" s="21"/>
      <c r="FH869" s="21"/>
      <c r="FI869" s="21"/>
      <c r="FJ869" s="21"/>
      <c r="FK869" s="21"/>
      <c r="FL869" s="21"/>
      <c r="FM869" s="21"/>
      <c r="FN869" s="21"/>
      <c r="FO869" s="21"/>
      <c r="FP869" s="21"/>
      <c r="FQ869" s="21"/>
      <c r="FR869" s="21"/>
      <c r="FS869" s="21"/>
      <c r="FT869" s="21"/>
      <c r="FU869" s="21"/>
      <c r="FV869" s="21"/>
      <c r="FW869" s="21"/>
      <c r="FX869" s="21"/>
      <c r="FY869" s="21"/>
      <c r="FZ869" s="21"/>
      <c r="GA869" s="21"/>
      <c r="GB869" s="21"/>
      <c r="GC869" s="21"/>
      <c r="GD869" s="21"/>
      <c r="GE869" s="21"/>
      <c r="GF869" s="21"/>
      <c r="GG869" s="21"/>
      <c r="GH869" s="21"/>
      <c r="GI869" s="21"/>
      <c r="GJ869" s="21"/>
      <c r="GK869" s="21"/>
      <c r="GL869" s="21"/>
      <c r="GM869" s="21"/>
      <c r="GN869" s="21"/>
      <c r="GO869" s="21"/>
      <c r="GP869" s="21"/>
      <c r="GQ869" s="21"/>
      <c r="GR869" s="21"/>
      <c r="GS869" s="21"/>
      <c r="GT869" s="21"/>
      <c r="GU869" s="21"/>
      <c r="GV869" s="21"/>
      <c r="GW869" s="21"/>
      <c r="GX869" s="21"/>
      <c r="GY869" s="21"/>
      <c r="GZ869" s="21"/>
      <c r="HA869" s="21"/>
      <c r="HB869" s="21"/>
      <c r="HC869" s="21"/>
      <c r="HD869" s="21"/>
      <c r="HE869" s="21"/>
      <c r="HF869" s="21"/>
      <c r="HG869" s="21"/>
      <c r="HH869" s="21"/>
      <c r="HI869" s="21"/>
      <c r="HJ869" s="21"/>
      <c r="HK869" s="21"/>
      <c r="HL869" s="21"/>
      <c r="HM869" s="21"/>
      <c r="HN869" s="21"/>
      <c r="HO869" s="21"/>
      <c r="HP869" s="21"/>
      <c r="HQ869" s="21"/>
      <c r="HR869" s="21"/>
      <c r="HS869" s="21"/>
      <c r="HT869" s="21"/>
      <c r="HU869" s="21"/>
      <c r="HV869" s="21"/>
      <c r="HW869" s="21"/>
      <c r="HX869" s="21"/>
      <c r="HY869" s="21"/>
      <c r="HZ869" s="21"/>
      <c r="IA869" s="21"/>
      <c r="IB869" s="21"/>
      <c r="IC869" s="21"/>
      <c r="ID869" s="21"/>
      <c r="IE869" s="21"/>
      <c r="IF869" s="21"/>
      <c r="IG869" s="21"/>
      <c r="IH869" s="21"/>
      <c r="II869" s="21"/>
      <c r="IJ869" s="21"/>
      <c r="IK869" s="21"/>
      <c r="IL869" s="21"/>
      <c r="IM869" s="21"/>
      <c r="IN869" s="21"/>
      <c r="IO869" s="21"/>
      <c r="IP869" s="21"/>
      <c r="IQ869" s="21"/>
      <c r="IR869" s="21"/>
      <c r="IS869" s="21"/>
      <c r="IT869" s="21"/>
      <c r="IU869" s="21"/>
      <c r="IV869" s="21"/>
      <c r="IW869" s="21"/>
      <c r="IX869" s="21"/>
      <c r="IY869" s="21"/>
      <c r="IZ869" s="21"/>
      <c r="JA869" s="21"/>
      <c r="JB869" s="21"/>
      <c r="JC869" s="21"/>
      <c r="JD869" s="21"/>
      <c r="JE869" s="21"/>
      <c r="JF869" s="21"/>
      <c r="JG869" s="21"/>
      <c r="JH869" s="21"/>
      <c r="JI869" s="21"/>
      <c r="JJ869" s="21"/>
      <c r="JK869" s="21"/>
      <c r="JL869" s="21"/>
      <c r="JM869" s="21"/>
      <c r="JN869" s="21"/>
      <c r="JO869" s="21"/>
      <c r="JP869" s="21"/>
      <c r="JQ869" s="21"/>
      <c r="JR869" s="21"/>
      <c r="JS869" s="21"/>
      <c r="JT869" s="21"/>
      <c r="JU869" s="21"/>
      <c r="JV869" s="21"/>
      <c r="JW869" s="21"/>
      <c r="JX869" s="21"/>
      <c r="JY869" s="21"/>
    </row>
    <row r="870" spans="1:285" ht="14.1" customHeight="1">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21"/>
      <c r="BK870" s="21"/>
      <c r="BL870" s="21"/>
      <c r="BM870" s="21"/>
      <c r="BN870" s="21"/>
      <c r="BO870" s="21"/>
      <c r="BP870" s="21"/>
      <c r="BQ870" s="21"/>
      <c r="BR870" s="21"/>
      <c r="BS870" s="21"/>
      <c r="BT870" s="21"/>
      <c r="BU870" s="21"/>
      <c r="BV870" s="21"/>
      <c r="BW870" s="21"/>
      <c r="BX870" s="21"/>
      <c r="BY870" s="21"/>
      <c r="BZ870" s="21"/>
      <c r="CA870" s="21"/>
      <c r="CB870" s="21"/>
      <c r="CC870" s="21"/>
      <c r="CD870" s="21"/>
      <c r="CE870" s="21"/>
      <c r="CF870" s="21"/>
      <c r="CG870" s="21"/>
      <c r="CH870" s="21"/>
      <c r="CI870" s="21"/>
      <c r="CJ870" s="21"/>
      <c r="CK870" s="21"/>
      <c r="CL870" s="21"/>
      <c r="CM870" s="21"/>
      <c r="CN870" s="21"/>
      <c r="CO870" s="21"/>
      <c r="CP870" s="21"/>
      <c r="CQ870" s="21"/>
      <c r="CR870" s="21"/>
      <c r="CS870" s="21"/>
      <c r="CT870" s="21"/>
      <c r="CU870" s="21"/>
      <c r="CV870" s="21"/>
      <c r="CW870" s="21"/>
      <c r="CX870" s="21"/>
      <c r="CY870" s="21"/>
      <c r="CZ870" s="21"/>
      <c r="DA870" s="21"/>
      <c r="DB870" s="21"/>
      <c r="DC870" s="21"/>
      <c r="DD870" s="21"/>
      <c r="DE870" s="21"/>
      <c r="DF870" s="21"/>
      <c r="DG870" s="21"/>
      <c r="DH870" s="21"/>
      <c r="DI870" s="21"/>
      <c r="DJ870" s="21"/>
      <c r="DK870" s="21"/>
      <c r="DL870" s="21"/>
      <c r="DM870" s="21"/>
      <c r="DN870" s="21"/>
      <c r="DO870" s="21"/>
      <c r="DP870" s="21"/>
      <c r="DQ870" s="21"/>
      <c r="DR870" s="21"/>
      <c r="DS870" s="21"/>
      <c r="DT870" s="21"/>
      <c r="DU870" s="21"/>
      <c r="DV870" s="21"/>
      <c r="DW870" s="21"/>
      <c r="DX870" s="21"/>
      <c r="DY870" s="21"/>
      <c r="DZ870" s="21"/>
      <c r="EA870" s="21"/>
      <c r="EB870" s="21"/>
      <c r="EC870" s="21"/>
      <c r="ED870" s="21"/>
      <c r="EE870" s="21"/>
      <c r="EF870" s="21"/>
      <c r="EG870" s="21"/>
      <c r="EH870" s="21"/>
      <c r="EI870" s="21"/>
      <c r="EJ870" s="21"/>
      <c r="EK870" s="21"/>
      <c r="EL870" s="21"/>
      <c r="EM870" s="21"/>
      <c r="EN870" s="21"/>
      <c r="EO870" s="21"/>
      <c r="EP870" s="21"/>
      <c r="EQ870" s="21"/>
      <c r="ER870" s="21"/>
      <c r="ES870" s="21"/>
      <c r="ET870" s="21"/>
      <c r="EU870" s="21"/>
      <c r="EV870" s="21"/>
      <c r="EW870" s="21"/>
      <c r="EX870" s="21"/>
      <c r="EY870" s="21"/>
      <c r="EZ870" s="21"/>
      <c r="FA870" s="21"/>
      <c r="FB870" s="21"/>
      <c r="FC870" s="21"/>
      <c r="FD870" s="21"/>
      <c r="FE870" s="21"/>
      <c r="FF870" s="21"/>
      <c r="FG870" s="21"/>
      <c r="FH870" s="21"/>
      <c r="FI870" s="21"/>
      <c r="FJ870" s="21"/>
      <c r="FK870" s="21"/>
      <c r="FL870" s="21"/>
      <c r="FM870" s="21"/>
      <c r="FN870" s="21"/>
      <c r="FO870" s="21"/>
      <c r="FP870" s="21"/>
      <c r="FQ870" s="21"/>
      <c r="FR870" s="21"/>
      <c r="FS870" s="21"/>
      <c r="FT870" s="21"/>
      <c r="FU870" s="21"/>
      <c r="FV870" s="21"/>
      <c r="FW870" s="21"/>
      <c r="FX870" s="21"/>
      <c r="FY870" s="21"/>
      <c r="FZ870" s="21"/>
      <c r="GA870" s="21"/>
      <c r="GB870" s="21"/>
      <c r="GC870" s="21"/>
      <c r="GD870" s="21"/>
      <c r="GE870" s="21"/>
      <c r="GF870" s="21"/>
      <c r="GG870" s="21"/>
      <c r="GH870" s="21"/>
      <c r="GI870" s="21"/>
      <c r="GJ870" s="21"/>
      <c r="GK870" s="21"/>
      <c r="GL870" s="21"/>
      <c r="GM870" s="21"/>
      <c r="GN870" s="21"/>
      <c r="GO870" s="21"/>
      <c r="GP870" s="21"/>
      <c r="GQ870" s="21"/>
      <c r="GR870" s="21"/>
      <c r="GS870" s="21"/>
      <c r="GT870" s="21"/>
      <c r="GU870" s="21"/>
      <c r="GV870" s="21"/>
      <c r="GW870" s="21"/>
      <c r="GX870" s="21"/>
      <c r="GY870" s="21"/>
      <c r="GZ870" s="21"/>
      <c r="HA870" s="21"/>
      <c r="HB870" s="21"/>
      <c r="HC870" s="21"/>
      <c r="HD870" s="21"/>
      <c r="HE870" s="21"/>
      <c r="HF870" s="21"/>
      <c r="HG870" s="21"/>
      <c r="HH870" s="21"/>
      <c r="HI870" s="21"/>
      <c r="HJ870" s="21"/>
      <c r="HK870" s="21"/>
      <c r="HL870" s="21"/>
      <c r="HM870" s="21"/>
      <c r="HN870" s="21"/>
      <c r="HO870" s="21"/>
      <c r="HP870" s="21"/>
      <c r="HQ870" s="21"/>
      <c r="HR870" s="21"/>
      <c r="HS870" s="21"/>
      <c r="HT870" s="21"/>
      <c r="HU870" s="21"/>
      <c r="HV870" s="21"/>
      <c r="HW870" s="21"/>
      <c r="HX870" s="21"/>
      <c r="HY870" s="21"/>
      <c r="HZ870" s="21"/>
      <c r="IA870" s="21"/>
      <c r="IB870" s="21"/>
      <c r="IC870" s="21"/>
      <c r="ID870" s="21"/>
      <c r="IE870" s="21"/>
      <c r="IF870" s="21"/>
      <c r="IG870" s="21"/>
      <c r="IH870" s="21"/>
      <c r="II870" s="21"/>
      <c r="IJ870" s="21"/>
      <c r="IK870" s="21"/>
      <c r="IL870" s="21"/>
      <c r="IM870" s="21"/>
      <c r="IN870" s="21"/>
      <c r="IO870" s="21"/>
      <c r="IP870" s="21"/>
      <c r="IQ870" s="21"/>
      <c r="IR870" s="21"/>
      <c r="IS870" s="21"/>
      <c r="IT870" s="21"/>
      <c r="IU870" s="21"/>
      <c r="IV870" s="21"/>
      <c r="IW870" s="21"/>
      <c r="IX870" s="21"/>
      <c r="IY870" s="21"/>
      <c r="IZ870" s="21"/>
      <c r="JA870" s="21"/>
      <c r="JB870" s="21"/>
      <c r="JC870" s="21"/>
      <c r="JD870" s="21"/>
      <c r="JE870" s="21"/>
      <c r="JF870" s="21"/>
      <c r="JG870" s="21"/>
      <c r="JH870" s="21"/>
      <c r="JI870" s="21"/>
      <c r="JJ870" s="21"/>
      <c r="JK870" s="21"/>
      <c r="JL870" s="21"/>
      <c r="JM870" s="21"/>
      <c r="JN870" s="21"/>
      <c r="JO870" s="21"/>
      <c r="JP870" s="21"/>
      <c r="JQ870" s="21"/>
      <c r="JR870" s="21"/>
      <c r="JS870" s="21"/>
      <c r="JT870" s="21"/>
      <c r="JU870" s="21"/>
      <c r="JV870" s="21"/>
      <c r="JW870" s="21"/>
      <c r="JX870" s="21"/>
      <c r="JY870" s="21"/>
    </row>
    <row r="871" spans="1:285" ht="14.1" customHeight="1">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21"/>
      <c r="BK871" s="21"/>
      <c r="BL871" s="21"/>
      <c r="BM871" s="21"/>
      <c r="BN871" s="21"/>
      <c r="BO871" s="21"/>
      <c r="BP871" s="21"/>
      <c r="BQ871" s="21"/>
      <c r="BR871" s="21"/>
      <c r="BS871" s="21"/>
      <c r="BT871" s="21"/>
      <c r="BU871" s="21"/>
      <c r="BV871" s="21"/>
      <c r="BW871" s="21"/>
      <c r="BX871" s="21"/>
      <c r="BY871" s="21"/>
      <c r="BZ871" s="21"/>
      <c r="CA871" s="21"/>
      <c r="CB871" s="21"/>
      <c r="CC871" s="21"/>
      <c r="CD871" s="21"/>
      <c r="CE871" s="21"/>
      <c r="CF871" s="21"/>
      <c r="CG871" s="21"/>
      <c r="CH871" s="21"/>
      <c r="CI871" s="21"/>
      <c r="CJ871" s="21"/>
      <c r="CK871" s="21"/>
      <c r="CL871" s="21"/>
      <c r="CM871" s="21"/>
      <c r="CN871" s="21"/>
      <c r="CO871" s="21"/>
      <c r="CP871" s="21"/>
      <c r="CQ871" s="21"/>
      <c r="CR871" s="21"/>
      <c r="CS871" s="21"/>
      <c r="CT871" s="21"/>
      <c r="CU871" s="21"/>
      <c r="CV871" s="21"/>
      <c r="CW871" s="21"/>
      <c r="CX871" s="21"/>
      <c r="CY871" s="21"/>
      <c r="CZ871" s="21"/>
      <c r="DA871" s="21"/>
      <c r="DB871" s="21"/>
      <c r="DC871" s="21"/>
      <c r="DD871" s="21"/>
      <c r="DE871" s="21"/>
      <c r="DF871" s="21"/>
      <c r="DG871" s="21"/>
      <c r="DH871" s="21"/>
      <c r="DI871" s="21"/>
      <c r="DJ871" s="21"/>
      <c r="DK871" s="21"/>
      <c r="DL871" s="21"/>
      <c r="DM871" s="21"/>
      <c r="DN871" s="21"/>
      <c r="DO871" s="21"/>
      <c r="DP871" s="21"/>
      <c r="DQ871" s="21"/>
      <c r="DR871" s="21"/>
      <c r="DS871" s="21"/>
      <c r="DT871" s="21"/>
      <c r="DU871" s="21"/>
      <c r="DV871" s="21"/>
      <c r="DW871" s="21"/>
      <c r="DX871" s="21"/>
      <c r="DY871" s="21"/>
      <c r="DZ871" s="21"/>
      <c r="EA871" s="21"/>
      <c r="EB871" s="21"/>
      <c r="EC871" s="21"/>
      <c r="ED871" s="21"/>
      <c r="EE871" s="21"/>
      <c r="EF871" s="21"/>
      <c r="EG871" s="21"/>
      <c r="EH871" s="21"/>
      <c r="EI871" s="21"/>
      <c r="EJ871" s="21"/>
      <c r="EK871" s="21"/>
      <c r="EL871" s="21"/>
      <c r="EM871" s="21"/>
      <c r="EN871" s="21"/>
      <c r="EO871" s="21"/>
      <c r="EP871" s="21"/>
      <c r="EQ871" s="21"/>
      <c r="ER871" s="21"/>
      <c r="ES871" s="21"/>
      <c r="ET871" s="21"/>
      <c r="EU871" s="21"/>
      <c r="EV871" s="21"/>
      <c r="EW871" s="21"/>
      <c r="EX871" s="21"/>
      <c r="EY871" s="21"/>
      <c r="EZ871" s="21"/>
      <c r="FA871" s="21"/>
      <c r="FB871" s="21"/>
      <c r="FC871" s="21"/>
      <c r="FD871" s="21"/>
      <c r="FE871" s="21"/>
      <c r="FF871" s="21"/>
      <c r="FG871" s="21"/>
      <c r="FH871" s="21"/>
      <c r="FI871" s="21"/>
      <c r="FJ871" s="21"/>
      <c r="FK871" s="21"/>
      <c r="FL871" s="21"/>
      <c r="FM871" s="21"/>
      <c r="FN871" s="21"/>
      <c r="FO871" s="21"/>
      <c r="FP871" s="21"/>
      <c r="FQ871" s="21"/>
      <c r="FR871" s="21"/>
      <c r="FS871" s="21"/>
      <c r="FT871" s="21"/>
      <c r="FU871" s="21"/>
      <c r="FV871" s="21"/>
      <c r="FW871" s="21"/>
      <c r="FX871" s="21"/>
      <c r="FY871" s="21"/>
      <c r="FZ871" s="21"/>
      <c r="GA871" s="21"/>
      <c r="GB871" s="21"/>
      <c r="GC871" s="21"/>
      <c r="GD871" s="21"/>
      <c r="GE871" s="21"/>
      <c r="GF871" s="21"/>
      <c r="GG871" s="21"/>
      <c r="GH871" s="21"/>
      <c r="GI871" s="21"/>
      <c r="GJ871" s="21"/>
      <c r="GK871" s="21"/>
      <c r="GL871" s="21"/>
      <c r="GM871" s="21"/>
      <c r="GN871" s="21"/>
      <c r="GO871" s="21"/>
      <c r="GP871" s="21"/>
      <c r="GQ871" s="21"/>
      <c r="GR871" s="21"/>
      <c r="GS871" s="21"/>
      <c r="GT871" s="21"/>
      <c r="GU871" s="21"/>
      <c r="GV871" s="21"/>
      <c r="GW871" s="21"/>
      <c r="GX871" s="21"/>
      <c r="GY871" s="21"/>
      <c r="GZ871" s="21"/>
      <c r="HA871" s="21"/>
      <c r="HB871" s="21"/>
      <c r="HC871" s="21"/>
      <c r="HD871" s="21"/>
      <c r="HE871" s="21"/>
      <c r="HF871" s="21"/>
      <c r="HG871" s="21"/>
      <c r="HH871" s="21"/>
      <c r="HI871" s="21"/>
      <c r="HJ871" s="21"/>
      <c r="HK871" s="21"/>
      <c r="HL871" s="21"/>
      <c r="HM871" s="21"/>
      <c r="HN871" s="21"/>
      <c r="HO871" s="21"/>
      <c r="HP871" s="21"/>
      <c r="HQ871" s="21"/>
      <c r="HR871" s="21"/>
      <c r="HS871" s="21"/>
      <c r="HT871" s="21"/>
      <c r="HU871" s="21"/>
      <c r="HV871" s="21"/>
      <c r="HW871" s="21"/>
      <c r="HX871" s="21"/>
      <c r="HY871" s="21"/>
      <c r="HZ871" s="21"/>
      <c r="IA871" s="21"/>
      <c r="IB871" s="21"/>
      <c r="IC871" s="21"/>
      <c r="ID871" s="21"/>
      <c r="IE871" s="21"/>
      <c r="IF871" s="21"/>
      <c r="IG871" s="21"/>
      <c r="IH871" s="21"/>
      <c r="II871" s="21"/>
      <c r="IJ871" s="21"/>
      <c r="IK871" s="21"/>
      <c r="IL871" s="21"/>
      <c r="IM871" s="21"/>
      <c r="IN871" s="21"/>
      <c r="IO871" s="21"/>
      <c r="IP871" s="21"/>
      <c r="IQ871" s="21"/>
      <c r="IR871" s="21"/>
      <c r="IS871" s="21"/>
      <c r="IT871" s="21"/>
      <c r="IU871" s="21"/>
      <c r="IV871" s="21"/>
      <c r="IW871" s="21"/>
      <c r="IX871" s="21"/>
      <c r="IY871" s="21"/>
      <c r="IZ871" s="21"/>
      <c r="JA871" s="21"/>
      <c r="JB871" s="21"/>
      <c r="JC871" s="21"/>
      <c r="JD871" s="21"/>
      <c r="JE871" s="21"/>
      <c r="JF871" s="21"/>
      <c r="JG871" s="21"/>
      <c r="JH871" s="21"/>
      <c r="JI871" s="21"/>
      <c r="JJ871" s="21"/>
      <c r="JK871" s="21"/>
      <c r="JL871" s="21"/>
      <c r="JM871" s="21"/>
      <c r="JN871" s="21"/>
      <c r="JO871" s="21"/>
      <c r="JP871" s="21"/>
      <c r="JQ871" s="21"/>
      <c r="JR871" s="21"/>
      <c r="JS871" s="21"/>
      <c r="JT871" s="21"/>
      <c r="JU871" s="21"/>
      <c r="JV871" s="21"/>
      <c r="JW871" s="21"/>
      <c r="JX871" s="21"/>
      <c r="JY871" s="21"/>
    </row>
    <row r="872" spans="1:285" ht="14.1" customHeight="1">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21"/>
      <c r="BK872" s="21"/>
      <c r="BL872" s="21"/>
      <c r="BM872" s="21"/>
      <c r="BN872" s="21"/>
      <c r="BO872" s="21"/>
      <c r="BP872" s="21"/>
      <c r="BQ872" s="21"/>
      <c r="BR872" s="21"/>
      <c r="BS872" s="21"/>
      <c r="BT872" s="21"/>
      <c r="BU872" s="21"/>
      <c r="BV872" s="21"/>
      <c r="BW872" s="21"/>
      <c r="BX872" s="21"/>
      <c r="BY872" s="21"/>
      <c r="BZ872" s="21"/>
      <c r="CA872" s="21"/>
      <c r="CB872" s="21"/>
      <c r="CC872" s="21"/>
      <c r="CD872" s="21"/>
      <c r="CE872" s="21"/>
      <c r="CF872" s="21"/>
      <c r="CG872" s="21"/>
      <c r="CH872" s="21"/>
      <c r="CI872" s="21"/>
      <c r="CJ872" s="21"/>
      <c r="CK872" s="21"/>
      <c r="CL872" s="21"/>
      <c r="CM872" s="21"/>
      <c r="CN872" s="21"/>
      <c r="CO872" s="21"/>
      <c r="CP872" s="21"/>
      <c r="CQ872" s="21"/>
      <c r="CR872" s="21"/>
      <c r="CS872" s="21"/>
      <c r="CT872" s="21"/>
      <c r="CU872" s="21"/>
      <c r="CV872" s="21"/>
      <c r="CW872" s="21"/>
      <c r="CX872" s="21"/>
      <c r="CY872" s="21"/>
      <c r="CZ872" s="21"/>
      <c r="DA872" s="21"/>
      <c r="DB872" s="21"/>
      <c r="DC872" s="21"/>
      <c r="DD872" s="21"/>
      <c r="DE872" s="21"/>
      <c r="DF872" s="21"/>
      <c r="DG872" s="21"/>
      <c r="DH872" s="21"/>
      <c r="DI872" s="21"/>
      <c r="DJ872" s="21"/>
      <c r="DK872" s="21"/>
      <c r="DL872" s="21"/>
      <c r="DM872" s="21"/>
      <c r="DN872" s="21"/>
      <c r="DO872" s="21"/>
      <c r="DP872" s="21"/>
      <c r="DQ872" s="21"/>
      <c r="DR872" s="21"/>
      <c r="DS872" s="21"/>
      <c r="DT872" s="21"/>
      <c r="DU872" s="21"/>
      <c r="DV872" s="21"/>
      <c r="DW872" s="21"/>
      <c r="DX872" s="21"/>
      <c r="DY872" s="21"/>
      <c r="DZ872" s="21"/>
      <c r="EA872" s="21"/>
      <c r="EB872" s="21"/>
      <c r="EC872" s="21"/>
      <c r="ED872" s="21"/>
      <c r="EE872" s="21"/>
      <c r="EF872" s="21"/>
      <c r="EG872" s="21"/>
      <c r="EH872" s="21"/>
      <c r="EI872" s="21"/>
      <c r="EJ872" s="21"/>
      <c r="EK872" s="21"/>
      <c r="EL872" s="21"/>
      <c r="EM872" s="21"/>
      <c r="EN872" s="21"/>
      <c r="EO872" s="21"/>
      <c r="EP872" s="21"/>
      <c r="EQ872" s="21"/>
      <c r="ER872" s="21"/>
      <c r="ES872" s="21"/>
      <c r="ET872" s="21"/>
      <c r="EU872" s="21"/>
      <c r="EV872" s="21"/>
      <c r="EW872" s="21"/>
      <c r="EX872" s="21"/>
      <c r="EY872" s="21"/>
      <c r="EZ872" s="21"/>
      <c r="FA872" s="21"/>
      <c r="FB872" s="21"/>
      <c r="FC872" s="21"/>
      <c r="FD872" s="21"/>
      <c r="FE872" s="21"/>
      <c r="FF872" s="21"/>
      <c r="FG872" s="21"/>
      <c r="FH872" s="21"/>
      <c r="FI872" s="21"/>
      <c r="FJ872" s="21"/>
      <c r="FK872" s="21"/>
      <c r="FL872" s="21"/>
      <c r="FM872" s="21"/>
      <c r="FN872" s="21"/>
      <c r="FO872" s="21"/>
      <c r="FP872" s="21"/>
      <c r="FQ872" s="21"/>
      <c r="FR872" s="21"/>
      <c r="FS872" s="21"/>
      <c r="FT872" s="21"/>
      <c r="FU872" s="21"/>
      <c r="FV872" s="21"/>
      <c r="FW872" s="21"/>
      <c r="FX872" s="21"/>
      <c r="FY872" s="21"/>
      <c r="FZ872" s="21"/>
      <c r="GA872" s="21"/>
      <c r="GB872" s="21"/>
      <c r="GC872" s="21"/>
      <c r="GD872" s="21"/>
      <c r="GE872" s="21"/>
      <c r="GF872" s="21"/>
      <c r="GG872" s="21"/>
      <c r="GH872" s="21"/>
      <c r="GI872" s="21"/>
      <c r="GJ872" s="21"/>
      <c r="GK872" s="21"/>
      <c r="GL872" s="21"/>
      <c r="GM872" s="21"/>
      <c r="GN872" s="21"/>
      <c r="GO872" s="21"/>
      <c r="GP872" s="21"/>
      <c r="GQ872" s="21"/>
      <c r="GR872" s="21"/>
      <c r="GS872" s="21"/>
      <c r="GT872" s="21"/>
      <c r="GU872" s="21"/>
      <c r="GV872" s="21"/>
      <c r="GW872" s="21"/>
      <c r="GX872" s="21"/>
      <c r="GY872" s="21"/>
      <c r="GZ872" s="21"/>
      <c r="HA872" s="21"/>
      <c r="HB872" s="21"/>
      <c r="HC872" s="21"/>
      <c r="HD872" s="21"/>
      <c r="HE872" s="21"/>
      <c r="HF872" s="21"/>
      <c r="HG872" s="21"/>
      <c r="HH872" s="21"/>
      <c r="HI872" s="21"/>
      <c r="HJ872" s="21"/>
      <c r="HK872" s="21"/>
      <c r="HL872" s="21"/>
      <c r="HM872" s="21"/>
      <c r="HN872" s="21"/>
      <c r="HO872" s="21"/>
      <c r="HP872" s="21"/>
      <c r="HQ872" s="21"/>
      <c r="HR872" s="21"/>
      <c r="HS872" s="21"/>
      <c r="HT872" s="21"/>
      <c r="HU872" s="21"/>
      <c r="HV872" s="21"/>
      <c r="HW872" s="21"/>
      <c r="HX872" s="21"/>
      <c r="HY872" s="21"/>
      <c r="HZ872" s="21"/>
      <c r="IA872" s="21"/>
      <c r="IB872" s="21"/>
      <c r="IC872" s="21"/>
      <c r="ID872" s="21"/>
      <c r="IE872" s="21"/>
      <c r="IF872" s="21"/>
      <c r="IG872" s="21"/>
      <c r="IH872" s="21"/>
      <c r="II872" s="21"/>
      <c r="IJ872" s="21"/>
      <c r="IK872" s="21"/>
      <c r="IL872" s="21"/>
      <c r="IM872" s="21"/>
      <c r="IN872" s="21"/>
      <c r="IO872" s="21"/>
      <c r="IP872" s="21"/>
      <c r="IQ872" s="21"/>
      <c r="IR872" s="21"/>
      <c r="IS872" s="21"/>
      <c r="IT872" s="21"/>
      <c r="IU872" s="21"/>
      <c r="IV872" s="21"/>
      <c r="IW872" s="21"/>
      <c r="IX872" s="21"/>
      <c r="IY872" s="21"/>
      <c r="IZ872" s="21"/>
      <c r="JA872" s="21"/>
      <c r="JB872" s="21"/>
      <c r="JC872" s="21"/>
      <c r="JD872" s="21"/>
      <c r="JE872" s="21"/>
      <c r="JF872" s="21"/>
      <c r="JG872" s="21"/>
      <c r="JH872" s="21"/>
      <c r="JI872" s="21"/>
      <c r="JJ872" s="21"/>
      <c r="JK872" s="21"/>
      <c r="JL872" s="21"/>
      <c r="JM872" s="21"/>
      <c r="JN872" s="21"/>
      <c r="JO872" s="21"/>
      <c r="JP872" s="21"/>
      <c r="JQ872" s="21"/>
      <c r="JR872" s="21"/>
      <c r="JS872" s="21"/>
      <c r="JT872" s="21"/>
      <c r="JU872" s="21"/>
      <c r="JV872" s="21"/>
      <c r="JW872" s="21"/>
      <c r="JX872" s="21"/>
      <c r="JY872" s="21"/>
    </row>
    <row r="873" spans="1:285" ht="14.1" customHeight="1">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21"/>
      <c r="BK873" s="21"/>
      <c r="BL873" s="21"/>
      <c r="BM873" s="21"/>
      <c r="BN873" s="21"/>
      <c r="BO873" s="21"/>
      <c r="BP873" s="21"/>
      <c r="BQ873" s="21"/>
      <c r="BR873" s="21"/>
      <c r="BS873" s="21"/>
      <c r="BT873" s="21"/>
      <c r="BU873" s="21"/>
      <c r="BV873" s="21"/>
      <c r="BW873" s="21"/>
      <c r="BX873" s="21"/>
      <c r="BY873" s="21"/>
      <c r="BZ873" s="21"/>
      <c r="CA873" s="21"/>
      <c r="CB873" s="21"/>
      <c r="CC873" s="21"/>
      <c r="CD873" s="21"/>
      <c r="CE873" s="21"/>
      <c r="CF873" s="21"/>
      <c r="CG873" s="21"/>
      <c r="CH873" s="21"/>
      <c r="CI873" s="21"/>
      <c r="CJ873" s="21"/>
      <c r="CK873" s="21"/>
      <c r="CL873" s="21"/>
      <c r="CM873" s="21"/>
      <c r="CN873" s="21"/>
      <c r="CO873" s="21"/>
      <c r="CP873" s="21"/>
      <c r="CQ873" s="21"/>
      <c r="CR873" s="21"/>
      <c r="CS873" s="21"/>
      <c r="CT873" s="21"/>
      <c r="CU873" s="21"/>
      <c r="CV873" s="21"/>
      <c r="CW873" s="21"/>
      <c r="CX873" s="21"/>
      <c r="CY873" s="21"/>
      <c r="CZ873" s="21"/>
      <c r="DA873" s="21"/>
      <c r="DB873" s="21"/>
      <c r="DC873" s="21"/>
      <c r="DD873" s="21"/>
      <c r="DE873" s="21"/>
      <c r="DF873" s="21"/>
      <c r="DG873" s="21"/>
      <c r="DH873" s="21"/>
      <c r="DI873" s="21"/>
      <c r="DJ873" s="21"/>
      <c r="DK873" s="21"/>
      <c r="DL873" s="21"/>
      <c r="DM873" s="21"/>
      <c r="DN873" s="21"/>
      <c r="DO873" s="21"/>
      <c r="DP873" s="21"/>
      <c r="DQ873" s="21"/>
      <c r="DR873" s="21"/>
      <c r="DS873" s="21"/>
      <c r="DT873" s="21"/>
      <c r="DU873" s="21"/>
      <c r="DV873" s="21"/>
      <c r="DW873" s="21"/>
      <c r="DX873" s="21"/>
      <c r="DY873" s="21"/>
      <c r="DZ873" s="21"/>
      <c r="EA873" s="21"/>
      <c r="EB873" s="21"/>
      <c r="EC873" s="21"/>
      <c r="ED873" s="21"/>
      <c r="EE873" s="21"/>
      <c r="EF873" s="21"/>
      <c r="EG873" s="21"/>
      <c r="EH873" s="21"/>
      <c r="EI873" s="21"/>
      <c r="EJ873" s="21"/>
      <c r="EK873" s="21"/>
      <c r="EL873" s="21"/>
      <c r="EM873" s="21"/>
      <c r="EN873" s="21"/>
      <c r="EO873" s="21"/>
      <c r="EP873" s="21"/>
      <c r="EQ873" s="21"/>
      <c r="ER873" s="21"/>
      <c r="ES873" s="21"/>
      <c r="ET873" s="21"/>
      <c r="EU873" s="21"/>
      <c r="EV873" s="21"/>
      <c r="EW873" s="21"/>
      <c r="EX873" s="21"/>
      <c r="EY873" s="21"/>
      <c r="EZ873" s="21"/>
      <c r="FA873" s="21"/>
      <c r="FB873" s="21"/>
      <c r="FC873" s="21"/>
      <c r="FD873" s="21"/>
      <c r="FE873" s="21"/>
      <c r="FF873" s="21"/>
      <c r="FG873" s="21"/>
      <c r="FH873" s="21"/>
      <c r="FI873" s="21"/>
      <c r="FJ873" s="21"/>
      <c r="FK873" s="21"/>
      <c r="FL873" s="21"/>
      <c r="FM873" s="21"/>
      <c r="FN873" s="21"/>
      <c r="FO873" s="21"/>
      <c r="FP873" s="21"/>
      <c r="FQ873" s="21"/>
      <c r="FR873" s="21"/>
      <c r="FS873" s="21"/>
      <c r="FT873" s="21"/>
      <c r="FU873" s="21"/>
      <c r="FV873" s="21"/>
      <c r="FW873" s="21"/>
      <c r="FX873" s="21"/>
      <c r="FY873" s="21"/>
      <c r="FZ873" s="21"/>
      <c r="GA873" s="21"/>
      <c r="GB873" s="21"/>
      <c r="GC873" s="21"/>
      <c r="GD873" s="21"/>
      <c r="GE873" s="21"/>
      <c r="GF873" s="21"/>
      <c r="GG873" s="21"/>
      <c r="GH873" s="21"/>
      <c r="GI873" s="21"/>
      <c r="GJ873" s="21"/>
      <c r="GK873" s="21"/>
      <c r="GL873" s="21"/>
      <c r="GM873" s="21"/>
      <c r="GN873" s="21"/>
      <c r="GO873" s="21"/>
      <c r="GP873" s="21"/>
      <c r="GQ873" s="21"/>
      <c r="GR873" s="21"/>
      <c r="GS873" s="21"/>
      <c r="GT873" s="21"/>
      <c r="GU873" s="21"/>
      <c r="GV873" s="21"/>
      <c r="GW873" s="21"/>
      <c r="GX873" s="21"/>
      <c r="GY873" s="21"/>
      <c r="GZ873" s="21"/>
      <c r="HA873" s="21"/>
      <c r="HB873" s="21"/>
      <c r="HC873" s="21"/>
      <c r="HD873" s="21"/>
      <c r="HE873" s="21"/>
      <c r="HF873" s="21"/>
      <c r="HG873" s="21"/>
      <c r="HH873" s="21"/>
      <c r="HI873" s="21"/>
      <c r="HJ873" s="21"/>
      <c r="HK873" s="21"/>
      <c r="HL873" s="21"/>
      <c r="HM873" s="21"/>
      <c r="HN873" s="21"/>
      <c r="HO873" s="21"/>
      <c r="HP873" s="21"/>
      <c r="HQ873" s="21"/>
      <c r="HR873" s="21"/>
      <c r="HS873" s="21"/>
      <c r="HT873" s="21"/>
      <c r="HU873" s="21"/>
      <c r="HV873" s="21"/>
      <c r="HW873" s="21"/>
      <c r="HX873" s="21"/>
      <c r="HY873" s="21"/>
      <c r="HZ873" s="21"/>
      <c r="IA873" s="21"/>
      <c r="IB873" s="21"/>
      <c r="IC873" s="21"/>
      <c r="ID873" s="21"/>
      <c r="IE873" s="21"/>
      <c r="IF873" s="21"/>
      <c r="IG873" s="21"/>
      <c r="IH873" s="21"/>
      <c r="II873" s="21"/>
      <c r="IJ873" s="21"/>
      <c r="IK873" s="21"/>
      <c r="IL873" s="21"/>
      <c r="IM873" s="21"/>
      <c r="IN873" s="21"/>
      <c r="IO873" s="21"/>
      <c r="IP873" s="21"/>
      <c r="IQ873" s="21"/>
      <c r="IR873" s="21"/>
      <c r="IS873" s="21"/>
      <c r="IT873" s="21"/>
      <c r="IU873" s="21"/>
      <c r="IV873" s="21"/>
      <c r="IW873" s="21"/>
      <c r="IX873" s="21"/>
      <c r="IY873" s="21"/>
      <c r="IZ873" s="21"/>
      <c r="JA873" s="21"/>
      <c r="JB873" s="21"/>
      <c r="JC873" s="21"/>
      <c r="JD873" s="21"/>
      <c r="JE873" s="21"/>
      <c r="JF873" s="21"/>
      <c r="JG873" s="21"/>
      <c r="JH873" s="21"/>
      <c r="JI873" s="21"/>
      <c r="JJ873" s="21"/>
      <c r="JK873" s="21"/>
      <c r="JL873" s="21"/>
      <c r="JM873" s="21"/>
      <c r="JN873" s="21"/>
      <c r="JO873" s="21"/>
      <c r="JP873" s="21"/>
      <c r="JQ873" s="21"/>
      <c r="JR873" s="21"/>
      <c r="JS873" s="21"/>
      <c r="JT873" s="21"/>
      <c r="JU873" s="21"/>
      <c r="JV873" s="21"/>
      <c r="JW873" s="21"/>
      <c r="JX873" s="21"/>
      <c r="JY873" s="21"/>
    </row>
    <row r="874" spans="1:285" ht="14.1" customHeight="1">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21"/>
      <c r="BK874" s="21"/>
      <c r="BL874" s="21"/>
      <c r="BM874" s="21"/>
      <c r="BN874" s="21"/>
      <c r="BO874" s="21"/>
      <c r="BP874" s="21"/>
      <c r="BQ874" s="21"/>
      <c r="BR874" s="21"/>
      <c r="BS874" s="21"/>
      <c r="BT874" s="21"/>
      <c r="BU874" s="21"/>
      <c r="BV874" s="21"/>
      <c r="BW874" s="21"/>
      <c r="BX874" s="21"/>
      <c r="BY874" s="21"/>
      <c r="BZ874" s="21"/>
      <c r="CA874" s="21"/>
      <c r="CB874" s="21"/>
      <c r="CC874" s="21"/>
      <c r="CD874" s="21"/>
      <c r="CE874" s="21"/>
      <c r="CF874" s="21"/>
      <c r="CG874" s="21"/>
      <c r="CH874" s="21"/>
      <c r="CI874" s="21"/>
      <c r="CJ874" s="21"/>
      <c r="CK874" s="21"/>
      <c r="CL874" s="21"/>
      <c r="CM874" s="21"/>
      <c r="CN874" s="21"/>
      <c r="CO874" s="21"/>
      <c r="CP874" s="21"/>
      <c r="CQ874" s="21"/>
      <c r="CR874" s="21"/>
      <c r="CS874" s="21"/>
      <c r="CT874" s="21"/>
      <c r="CU874" s="21"/>
      <c r="CV874" s="21"/>
      <c r="CW874" s="21"/>
      <c r="CX874" s="21"/>
      <c r="CY874" s="21"/>
      <c r="CZ874" s="21"/>
      <c r="DA874" s="21"/>
      <c r="DB874" s="21"/>
      <c r="DC874" s="21"/>
      <c r="DD874" s="21"/>
      <c r="DE874" s="21"/>
      <c r="DF874" s="21"/>
      <c r="DG874" s="21"/>
      <c r="DH874" s="21"/>
      <c r="DI874" s="21"/>
      <c r="DJ874" s="21"/>
      <c r="DK874" s="21"/>
      <c r="DL874" s="21"/>
      <c r="DM874" s="21"/>
      <c r="DN874" s="21"/>
      <c r="DO874" s="21"/>
      <c r="DP874" s="21"/>
      <c r="DQ874" s="21"/>
      <c r="DR874" s="21"/>
      <c r="DS874" s="21"/>
      <c r="DT874" s="21"/>
      <c r="DU874" s="21"/>
      <c r="DV874" s="21"/>
      <c r="DW874" s="21"/>
      <c r="DX874" s="21"/>
      <c r="DY874" s="21"/>
      <c r="DZ874" s="21"/>
      <c r="EA874" s="21"/>
      <c r="EB874" s="21"/>
      <c r="EC874" s="21"/>
      <c r="ED874" s="21"/>
      <c r="EE874" s="21"/>
      <c r="EF874" s="21"/>
      <c r="EG874" s="21"/>
      <c r="EH874" s="21"/>
      <c r="EI874" s="21"/>
      <c r="EJ874" s="21"/>
      <c r="EK874" s="21"/>
      <c r="EL874" s="21"/>
      <c r="EM874" s="21"/>
      <c r="EN874" s="21"/>
      <c r="EO874" s="21"/>
      <c r="EP874" s="21"/>
      <c r="EQ874" s="21"/>
      <c r="ER874" s="21"/>
      <c r="ES874" s="21"/>
      <c r="ET874" s="21"/>
      <c r="EU874" s="21"/>
      <c r="EV874" s="21"/>
      <c r="EW874" s="21"/>
      <c r="EX874" s="21"/>
      <c r="EY874" s="21"/>
      <c r="EZ874" s="21"/>
      <c r="FA874" s="21"/>
      <c r="FB874" s="21"/>
      <c r="FC874" s="21"/>
      <c r="FD874" s="21"/>
      <c r="FE874" s="21"/>
      <c r="FF874" s="21"/>
      <c r="FG874" s="21"/>
      <c r="FH874" s="21"/>
      <c r="FI874" s="21"/>
      <c r="FJ874" s="21"/>
      <c r="FK874" s="21"/>
      <c r="FL874" s="21"/>
      <c r="FM874" s="21"/>
      <c r="FN874" s="21"/>
      <c r="FO874" s="21"/>
      <c r="FP874" s="21"/>
      <c r="FQ874" s="21"/>
      <c r="FR874" s="21"/>
      <c r="FS874" s="21"/>
      <c r="FT874" s="21"/>
      <c r="FU874" s="21"/>
      <c r="FV874" s="21"/>
      <c r="FW874" s="21"/>
      <c r="FX874" s="21"/>
      <c r="FY874" s="21"/>
      <c r="FZ874" s="21"/>
      <c r="GA874" s="21"/>
      <c r="GB874" s="21"/>
      <c r="GC874" s="21"/>
      <c r="GD874" s="21"/>
      <c r="GE874" s="21"/>
      <c r="GF874" s="21"/>
      <c r="GG874" s="21"/>
      <c r="GH874" s="21"/>
      <c r="GI874" s="21"/>
      <c r="GJ874" s="21"/>
      <c r="GK874" s="21"/>
      <c r="GL874" s="21"/>
      <c r="GM874" s="21"/>
      <c r="GN874" s="21"/>
      <c r="GO874" s="21"/>
      <c r="GP874" s="21"/>
      <c r="GQ874" s="21"/>
      <c r="GR874" s="21"/>
      <c r="GS874" s="21"/>
      <c r="GT874" s="21"/>
      <c r="GU874" s="21"/>
      <c r="GV874" s="21"/>
      <c r="GW874" s="21"/>
      <c r="GX874" s="21"/>
      <c r="GY874" s="21"/>
      <c r="GZ874" s="21"/>
      <c r="HA874" s="21"/>
      <c r="HB874" s="21"/>
      <c r="HC874" s="21"/>
      <c r="HD874" s="21"/>
      <c r="HE874" s="21"/>
      <c r="HF874" s="21"/>
      <c r="HG874" s="21"/>
      <c r="HH874" s="21"/>
      <c r="HI874" s="21"/>
      <c r="HJ874" s="21"/>
      <c r="HK874" s="21"/>
      <c r="HL874" s="21"/>
      <c r="HM874" s="21"/>
      <c r="HN874" s="21"/>
      <c r="HO874" s="21"/>
      <c r="HP874" s="21"/>
      <c r="HQ874" s="21"/>
      <c r="HR874" s="21"/>
      <c r="HS874" s="21"/>
      <c r="HT874" s="21"/>
      <c r="HU874" s="21"/>
      <c r="HV874" s="21"/>
      <c r="HW874" s="21"/>
      <c r="HX874" s="21"/>
      <c r="HY874" s="21"/>
      <c r="HZ874" s="21"/>
      <c r="IA874" s="21"/>
      <c r="IB874" s="21"/>
      <c r="IC874" s="21"/>
      <c r="ID874" s="21"/>
      <c r="IE874" s="21"/>
      <c r="IF874" s="21"/>
      <c r="IG874" s="21"/>
      <c r="IH874" s="21"/>
      <c r="II874" s="21"/>
      <c r="IJ874" s="21"/>
      <c r="IK874" s="21"/>
      <c r="IL874" s="21"/>
      <c r="IM874" s="21"/>
      <c r="IN874" s="21"/>
      <c r="IO874" s="21"/>
      <c r="IP874" s="21"/>
      <c r="IQ874" s="21"/>
      <c r="IR874" s="21"/>
      <c r="IS874" s="21"/>
      <c r="IT874" s="21"/>
      <c r="IU874" s="21"/>
      <c r="IV874" s="21"/>
      <c r="IW874" s="21"/>
      <c r="IX874" s="21"/>
      <c r="IY874" s="21"/>
      <c r="IZ874" s="21"/>
      <c r="JA874" s="21"/>
      <c r="JB874" s="21"/>
      <c r="JC874" s="21"/>
      <c r="JD874" s="21"/>
      <c r="JE874" s="21"/>
      <c r="JF874" s="21"/>
      <c r="JG874" s="21"/>
      <c r="JH874" s="21"/>
      <c r="JI874" s="21"/>
      <c r="JJ874" s="21"/>
      <c r="JK874" s="21"/>
      <c r="JL874" s="21"/>
      <c r="JM874" s="21"/>
      <c r="JN874" s="21"/>
      <c r="JO874" s="21"/>
      <c r="JP874" s="21"/>
      <c r="JQ874" s="21"/>
      <c r="JR874" s="21"/>
      <c r="JS874" s="21"/>
      <c r="JT874" s="21"/>
      <c r="JU874" s="21"/>
      <c r="JV874" s="21"/>
      <c r="JW874" s="21"/>
      <c r="JX874" s="21"/>
      <c r="JY874" s="21"/>
    </row>
    <row r="875" spans="1:285" ht="14.1" customHeight="1">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21"/>
      <c r="BK875" s="21"/>
      <c r="BL875" s="21"/>
      <c r="BM875" s="21"/>
      <c r="BN875" s="21"/>
      <c r="BO875" s="21"/>
      <c r="BP875" s="21"/>
      <c r="BQ875" s="21"/>
      <c r="BR875" s="21"/>
      <c r="BS875" s="21"/>
      <c r="BT875" s="21"/>
      <c r="BU875" s="21"/>
      <c r="BV875" s="21"/>
      <c r="BW875" s="21"/>
      <c r="BX875" s="21"/>
      <c r="BY875" s="21"/>
      <c r="BZ875" s="21"/>
      <c r="CA875" s="21"/>
      <c r="CB875" s="21"/>
      <c r="CC875" s="21"/>
      <c r="CD875" s="21"/>
      <c r="CE875" s="21"/>
      <c r="CF875" s="21"/>
      <c r="CG875" s="21"/>
      <c r="CH875" s="21"/>
      <c r="CI875" s="21"/>
      <c r="CJ875" s="21"/>
      <c r="CK875" s="21"/>
      <c r="CL875" s="21"/>
      <c r="CM875" s="21"/>
      <c r="CN875" s="21"/>
      <c r="CO875" s="21"/>
      <c r="CP875" s="21"/>
      <c r="CQ875" s="21"/>
      <c r="CR875" s="21"/>
      <c r="CS875" s="21"/>
      <c r="CT875" s="21"/>
      <c r="CU875" s="21"/>
      <c r="CV875" s="21"/>
      <c r="CW875" s="21"/>
      <c r="CX875" s="21"/>
      <c r="CY875" s="21"/>
      <c r="CZ875" s="21"/>
      <c r="DA875" s="21"/>
      <c r="DB875" s="21"/>
      <c r="DC875" s="21"/>
      <c r="DD875" s="21"/>
      <c r="DE875" s="21"/>
      <c r="DF875" s="21"/>
      <c r="DG875" s="21"/>
      <c r="DH875" s="21"/>
      <c r="DI875" s="21"/>
      <c r="DJ875" s="21"/>
      <c r="DK875" s="21"/>
      <c r="DL875" s="21"/>
      <c r="DM875" s="21"/>
      <c r="DN875" s="21"/>
      <c r="DO875" s="21"/>
      <c r="DP875" s="21"/>
      <c r="DQ875" s="21"/>
      <c r="DR875" s="21"/>
      <c r="DS875" s="21"/>
      <c r="DT875" s="21"/>
      <c r="DU875" s="21"/>
      <c r="DV875" s="21"/>
      <c r="DW875" s="21"/>
      <c r="DX875" s="21"/>
      <c r="DY875" s="21"/>
      <c r="DZ875" s="21"/>
      <c r="EA875" s="21"/>
      <c r="EB875" s="21"/>
      <c r="EC875" s="21"/>
      <c r="ED875" s="21"/>
      <c r="EE875" s="21"/>
      <c r="EF875" s="21"/>
      <c r="EG875" s="21"/>
      <c r="EH875" s="21"/>
      <c r="EI875" s="21"/>
      <c r="EJ875" s="21"/>
      <c r="EK875" s="21"/>
      <c r="EL875" s="21"/>
      <c r="EM875" s="21"/>
      <c r="EN875" s="21"/>
      <c r="EO875" s="21"/>
      <c r="EP875" s="21"/>
      <c r="EQ875" s="21"/>
      <c r="ER875" s="21"/>
      <c r="ES875" s="21"/>
      <c r="ET875" s="21"/>
      <c r="EU875" s="21"/>
      <c r="EV875" s="21"/>
      <c r="EW875" s="21"/>
      <c r="EX875" s="21"/>
      <c r="EY875" s="21"/>
      <c r="EZ875" s="21"/>
      <c r="FA875" s="21"/>
      <c r="FB875" s="21"/>
      <c r="FC875" s="21"/>
      <c r="FD875" s="21"/>
      <c r="FE875" s="21"/>
      <c r="FF875" s="21"/>
      <c r="FG875" s="21"/>
      <c r="FH875" s="21"/>
      <c r="FI875" s="21"/>
      <c r="FJ875" s="21"/>
      <c r="FK875" s="21"/>
      <c r="FL875" s="21"/>
      <c r="FM875" s="21"/>
      <c r="FN875" s="21"/>
      <c r="FO875" s="21"/>
      <c r="FP875" s="21"/>
      <c r="FQ875" s="21"/>
      <c r="FR875" s="21"/>
      <c r="FS875" s="21"/>
      <c r="FT875" s="21"/>
      <c r="FU875" s="21"/>
      <c r="FV875" s="21"/>
      <c r="FW875" s="21"/>
      <c r="FX875" s="21"/>
      <c r="FY875" s="21"/>
      <c r="FZ875" s="21"/>
      <c r="GA875" s="21"/>
      <c r="GB875" s="21"/>
      <c r="GC875" s="21"/>
      <c r="GD875" s="21"/>
      <c r="GE875" s="21"/>
      <c r="GF875" s="21"/>
      <c r="GG875" s="21"/>
      <c r="GH875" s="21"/>
      <c r="GI875" s="21"/>
      <c r="GJ875" s="21"/>
      <c r="GK875" s="21"/>
      <c r="GL875" s="21"/>
      <c r="GM875" s="21"/>
      <c r="GN875" s="21"/>
      <c r="GO875" s="21"/>
      <c r="GP875" s="21"/>
      <c r="GQ875" s="21"/>
      <c r="GR875" s="21"/>
      <c r="GS875" s="21"/>
      <c r="GT875" s="21"/>
      <c r="GU875" s="21"/>
      <c r="GV875" s="21"/>
      <c r="GW875" s="21"/>
      <c r="GX875" s="21"/>
      <c r="GY875" s="21"/>
      <c r="GZ875" s="21"/>
      <c r="HA875" s="21"/>
      <c r="HB875" s="21"/>
      <c r="HC875" s="21"/>
      <c r="HD875" s="21"/>
      <c r="HE875" s="21"/>
      <c r="HF875" s="21"/>
      <c r="HG875" s="21"/>
      <c r="HH875" s="21"/>
      <c r="HI875" s="21"/>
      <c r="HJ875" s="21"/>
      <c r="HK875" s="21"/>
      <c r="HL875" s="21"/>
      <c r="HM875" s="21"/>
      <c r="HN875" s="21"/>
      <c r="HO875" s="21"/>
      <c r="HP875" s="21"/>
      <c r="HQ875" s="21"/>
      <c r="HR875" s="21"/>
      <c r="HS875" s="21"/>
      <c r="HT875" s="21"/>
      <c r="HU875" s="21"/>
      <c r="HV875" s="21"/>
      <c r="HW875" s="21"/>
      <c r="HX875" s="21"/>
      <c r="HY875" s="21"/>
      <c r="HZ875" s="21"/>
      <c r="IA875" s="21"/>
      <c r="IB875" s="21"/>
      <c r="IC875" s="21"/>
      <c r="ID875" s="21"/>
      <c r="IE875" s="21"/>
      <c r="IF875" s="21"/>
      <c r="IG875" s="21"/>
      <c r="IH875" s="21"/>
      <c r="II875" s="21"/>
      <c r="IJ875" s="21"/>
      <c r="IK875" s="21"/>
      <c r="IL875" s="21"/>
      <c r="IM875" s="21"/>
      <c r="IN875" s="21"/>
      <c r="IO875" s="21"/>
      <c r="IP875" s="21"/>
      <c r="IQ875" s="21"/>
      <c r="IR875" s="21"/>
      <c r="IS875" s="21"/>
      <c r="IT875" s="21"/>
      <c r="IU875" s="21"/>
      <c r="IV875" s="21"/>
      <c r="IW875" s="21"/>
      <c r="IX875" s="21"/>
      <c r="IY875" s="21"/>
      <c r="IZ875" s="21"/>
      <c r="JA875" s="21"/>
      <c r="JB875" s="21"/>
      <c r="JC875" s="21"/>
      <c r="JD875" s="21"/>
      <c r="JE875" s="21"/>
      <c r="JF875" s="21"/>
      <c r="JG875" s="21"/>
      <c r="JH875" s="21"/>
      <c r="JI875" s="21"/>
      <c r="JJ875" s="21"/>
      <c r="JK875" s="21"/>
      <c r="JL875" s="21"/>
      <c r="JM875" s="21"/>
      <c r="JN875" s="21"/>
      <c r="JO875" s="21"/>
      <c r="JP875" s="21"/>
      <c r="JQ875" s="21"/>
      <c r="JR875" s="21"/>
      <c r="JS875" s="21"/>
      <c r="JT875" s="21"/>
      <c r="JU875" s="21"/>
      <c r="JV875" s="21"/>
      <c r="JW875" s="21"/>
      <c r="JX875" s="21"/>
      <c r="JY875" s="21"/>
    </row>
    <row r="876" spans="1:285" ht="14.1" customHeight="1">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21"/>
      <c r="BK876" s="21"/>
      <c r="BL876" s="21"/>
      <c r="BM876" s="21"/>
      <c r="BN876" s="21"/>
      <c r="BO876" s="21"/>
      <c r="BP876" s="21"/>
      <c r="BQ876" s="21"/>
      <c r="BR876" s="21"/>
      <c r="BS876" s="21"/>
      <c r="BT876" s="21"/>
      <c r="BU876" s="21"/>
      <c r="BV876" s="21"/>
      <c r="BW876" s="21"/>
      <c r="BX876" s="21"/>
      <c r="BY876" s="21"/>
      <c r="BZ876" s="21"/>
      <c r="CA876" s="21"/>
      <c r="CB876" s="21"/>
      <c r="CC876" s="21"/>
      <c r="CD876" s="21"/>
      <c r="CE876" s="21"/>
      <c r="CF876" s="21"/>
      <c r="CG876" s="21"/>
      <c r="CH876" s="21"/>
      <c r="CI876" s="21"/>
      <c r="CJ876" s="21"/>
      <c r="CK876" s="21"/>
      <c r="CL876" s="21"/>
      <c r="CM876" s="21"/>
      <c r="CN876" s="21"/>
      <c r="CO876" s="21"/>
      <c r="CP876" s="21"/>
      <c r="CQ876" s="21"/>
      <c r="CR876" s="21"/>
      <c r="CS876" s="21"/>
      <c r="CT876" s="21"/>
      <c r="CU876" s="21"/>
      <c r="CV876" s="21"/>
      <c r="CW876" s="21"/>
      <c r="CX876" s="21"/>
      <c r="CY876" s="21"/>
      <c r="CZ876" s="21"/>
      <c r="DA876" s="21"/>
      <c r="DB876" s="21"/>
      <c r="DC876" s="21"/>
      <c r="DD876" s="21"/>
      <c r="DE876" s="21"/>
      <c r="DF876" s="21"/>
      <c r="DG876" s="21"/>
      <c r="DH876" s="21"/>
      <c r="DI876" s="21"/>
      <c r="DJ876" s="21"/>
      <c r="DK876" s="21"/>
      <c r="DL876" s="21"/>
      <c r="DM876" s="21"/>
      <c r="DN876" s="21"/>
      <c r="DO876" s="21"/>
      <c r="DP876" s="21"/>
      <c r="DQ876" s="21"/>
      <c r="DR876" s="21"/>
      <c r="DS876" s="21"/>
      <c r="DT876" s="21"/>
      <c r="DU876" s="21"/>
      <c r="DV876" s="21"/>
      <c r="DW876" s="21"/>
      <c r="DX876" s="21"/>
      <c r="DY876" s="21"/>
      <c r="DZ876" s="21"/>
      <c r="EA876" s="21"/>
      <c r="EB876" s="21"/>
      <c r="EC876" s="21"/>
      <c r="ED876" s="21"/>
      <c r="EE876" s="21"/>
      <c r="EF876" s="21"/>
      <c r="EG876" s="21"/>
      <c r="EH876" s="21"/>
      <c r="EI876" s="21"/>
      <c r="EJ876" s="21"/>
      <c r="EK876" s="21"/>
      <c r="EL876" s="21"/>
      <c r="EM876" s="21"/>
      <c r="EN876" s="21"/>
      <c r="EO876" s="21"/>
      <c r="EP876" s="21"/>
      <c r="EQ876" s="21"/>
      <c r="ER876" s="21"/>
      <c r="ES876" s="21"/>
      <c r="ET876" s="21"/>
      <c r="EU876" s="21"/>
      <c r="EV876" s="21"/>
      <c r="EW876" s="21"/>
      <c r="EX876" s="21"/>
      <c r="EY876" s="21"/>
      <c r="EZ876" s="21"/>
      <c r="FA876" s="21"/>
      <c r="FB876" s="21"/>
      <c r="FC876" s="21"/>
      <c r="FD876" s="21"/>
      <c r="FE876" s="21"/>
      <c r="FF876" s="21"/>
      <c r="FG876" s="21"/>
      <c r="FH876" s="21"/>
      <c r="FI876" s="21"/>
      <c r="FJ876" s="21"/>
      <c r="FK876" s="21"/>
      <c r="FL876" s="21"/>
      <c r="FM876" s="21"/>
      <c r="FN876" s="21"/>
      <c r="FO876" s="21"/>
      <c r="FP876" s="21"/>
      <c r="FQ876" s="21"/>
      <c r="FR876" s="21"/>
      <c r="FS876" s="21"/>
      <c r="FT876" s="21"/>
      <c r="FU876" s="21"/>
      <c r="FV876" s="21"/>
      <c r="FW876" s="21"/>
      <c r="FX876" s="21"/>
      <c r="FY876" s="21"/>
      <c r="FZ876" s="21"/>
      <c r="GA876" s="21"/>
      <c r="GB876" s="21"/>
      <c r="GC876" s="21"/>
      <c r="GD876" s="21"/>
      <c r="GE876" s="21"/>
      <c r="GF876" s="21"/>
      <c r="GG876" s="21"/>
      <c r="GH876" s="21"/>
      <c r="GI876" s="21"/>
      <c r="GJ876" s="21"/>
      <c r="GK876" s="21"/>
      <c r="GL876" s="21"/>
      <c r="GM876" s="21"/>
      <c r="GN876" s="21"/>
      <c r="GO876" s="21"/>
      <c r="GP876" s="21"/>
      <c r="GQ876" s="21"/>
      <c r="GR876" s="21"/>
      <c r="GS876" s="21"/>
      <c r="GT876" s="21"/>
      <c r="GU876" s="21"/>
      <c r="GV876" s="21"/>
      <c r="GW876" s="21"/>
      <c r="GX876" s="21"/>
      <c r="GY876" s="21"/>
      <c r="GZ876" s="21"/>
      <c r="HA876" s="21"/>
      <c r="HB876" s="21"/>
      <c r="HC876" s="21"/>
      <c r="HD876" s="21"/>
      <c r="HE876" s="21"/>
      <c r="HF876" s="21"/>
      <c r="HG876" s="21"/>
      <c r="HH876" s="21"/>
      <c r="HI876" s="21"/>
      <c r="HJ876" s="21"/>
      <c r="HK876" s="21"/>
      <c r="HL876" s="21"/>
      <c r="HM876" s="21"/>
      <c r="HN876" s="21"/>
      <c r="HO876" s="21"/>
      <c r="HP876" s="21"/>
      <c r="HQ876" s="21"/>
      <c r="HR876" s="21"/>
      <c r="HS876" s="21"/>
      <c r="HT876" s="21"/>
      <c r="HU876" s="21"/>
      <c r="HV876" s="21"/>
      <c r="HW876" s="21"/>
      <c r="HX876" s="21"/>
      <c r="HY876" s="21"/>
      <c r="HZ876" s="21"/>
      <c r="IA876" s="21"/>
      <c r="IB876" s="21"/>
      <c r="IC876" s="21"/>
      <c r="ID876" s="21"/>
      <c r="IE876" s="21"/>
      <c r="IF876" s="21"/>
      <c r="IG876" s="21"/>
      <c r="IH876" s="21"/>
      <c r="II876" s="21"/>
      <c r="IJ876" s="21"/>
      <c r="IK876" s="21"/>
      <c r="IL876" s="21"/>
      <c r="IM876" s="21"/>
      <c r="IN876" s="21"/>
      <c r="IO876" s="21"/>
      <c r="IP876" s="21"/>
      <c r="IQ876" s="21"/>
      <c r="IR876" s="21"/>
      <c r="IS876" s="21"/>
      <c r="IT876" s="21"/>
      <c r="IU876" s="21"/>
      <c r="IV876" s="21"/>
      <c r="IW876" s="21"/>
      <c r="IX876" s="21"/>
      <c r="IY876" s="21"/>
      <c r="IZ876" s="21"/>
      <c r="JA876" s="21"/>
      <c r="JB876" s="21"/>
      <c r="JC876" s="21"/>
      <c r="JD876" s="21"/>
      <c r="JE876" s="21"/>
      <c r="JF876" s="21"/>
      <c r="JG876" s="21"/>
      <c r="JH876" s="21"/>
      <c r="JI876" s="21"/>
      <c r="JJ876" s="21"/>
      <c r="JK876" s="21"/>
      <c r="JL876" s="21"/>
      <c r="JM876" s="21"/>
      <c r="JN876" s="21"/>
      <c r="JO876" s="21"/>
      <c r="JP876" s="21"/>
      <c r="JQ876" s="21"/>
      <c r="JR876" s="21"/>
      <c r="JS876" s="21"/>
      <c r="JT876" s="21"/>
      <c r="JU876" s="21"/>
      <c r="JV876" s="21"/>
      <c r="JW876" s="21"/>
      <c r="JX876" s="21"/>
      <c r="JY876" s="21"/>
    </row>
    <row r="877" spans="1:285" ht="14.1" customHeight="1">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21"/>
      <c r="BK877" s="21"/>
      <c r="BL877" s="21"/>
      <c r="BM877" s="21"/>
      <c r="BN877" s="21"/>
      <c r="BO877" s="21"/>
      <c r="BP877" s="21"/>
      <c r="BQ877" s="21"/>
      <c r="BR877" s="21"/>
      <c r="BS877" s="21"/>
      <c r="BT877" s="21"/>
      <c r="BU877" s="21"/>
      <c r="BV877" s="21"/>
      <c r="BW877" s="21"/>
      <c r="BX877" s="21"/>
      <c r="BY877" s="21"/>
      <c r="BZ877" s="21"/>
      <c r="CA877" s="21"/>
      <c r="CB877" s="21"/>
      <c r="CC877" s="21"/>
      <c r="CD877" s="21"/>
      <c r="CE877" s="21"/>
      <c r="CF877" s="21"/>
      <c r="CG877" s="21"/>
      <c r="CH877" s="21"/>
      <c r="CI877" s="21"/>
      <c r="CJ877" s="21"/>
      <c r="CK877" s="21"/>
      <c r="CL877" s="21"/>
      <c r="CM877" s="21"/>
      <c r="CN877" s="21"/>
      <c r="CO877" s="21"/>
      <c r="CP877" s="21"/>
      <c r="CQ877" s="21"/>
      <c r="CR877" s="21"/>
      <c r="CS877" s="21"/>
      <c r="CT877" s="21"/>
      <c r="CU877" s="21"/>
      <c r="CV877" s="21"/>
      <c r="CW877" s="21"/>
      <c r="CX877" s="21"/>
      <c r="CY877" s="21"/>
      <c r="CZ877" s="21"/>
      <c r="DA877" s="21"/>
      <c r="DB877" s="21"/>
      <c r="DC877" s="21"/>
      <c r="DD877" s="21"/>
      <c r="DE877" s="21"/>
      <c r="DF877" s="21"/>
      <c r="DG877" s="21"/>
      <c r="DH877" s="21"/>
      <c r="DI877" s="21"/>
      <c r="DJ877" s="21"/>
      <c r="DK877" s="21"/>
      <c r="DL877" s="21"/>
      <c r="DM877" s="21"/>
      <c r="DN877" s="21"/>
      <c r="DO877" s="21"/>
      <c r="DP877" s="21"/>
      <c r="DQ877" s="21"/>
      <c r="DR877" s="21"/>
      <c r="DS877" s="21"/>
      <c r="DT877" s="21"/>
      <c r="DU877" s="21"/>
      <c r="DV877" s="21"/>
      <c r="DW877" s="21"/>
      <c r="DX877" s="21"/>
      <c r="DY877" s="21"/>
      <c r="DZ877" s="21"/>
      <c r="EA877" s="21"/>
      <c r="EB877" s="21"/>
      <c r="EC877" s="21"/>
      <c r="ED877" s="21"/>
      <c r="EE877" s="21"/>
      <c r="EF877" s="21"/>
      <c r="EG877" s="21"/>
      <c r="EH877" s="21"/>
      <c r="EI877" s="21"/>
      <c r="EJ877" s="21"/>
      <c r="EK877" s="21"/>
      <c r="EL877" s="21"/>
      <c r="EM877" s="21"/>
      <c r="EN877" s="21"/>
      <c r="EO877" s="21"/>
      <c r="EP877" s="21"/>
      <c r="EQ877" s="21"/>
      <c r="ER877" s="21"/>
      <c r="ES877" s="21"/>
      <c r="ET877" s="21"/>
      <c r="EU877" s="21"/>
      <c r="EV877" s="21"/>
      <c r="EW877" s="21"/>
      <c r="EX877" s="21"/>
      <c r="EY877" s="21"/>
      <c r="EZ877" s="21"/>
      <c r="FA877" s="21"/>
      <c r="FB877" s="21"/>
      <c r="FC877" s="21"/>
      <c r="FD877" s="21"/>
      <c r="FE877" s="21"/>
      <c r="FF877" s="21"/>
      <c r="FG877" s="21"/>
      <c r="FH877" s="21"/>
      <c r="FI877" s="21"/>
      <c r="FJ877" s="21"/>
      <c r="FK877" s="21"/>
      <c r="FL877" s="21"/>
      <c r="FM877" s="21"/>
      <c r="FN877" s="21"/>
      <c r="FO877" s="21"/>
      <c r="FP877" s="21"/>
      <c r="FQ877" s="21"/>
      <c r="FR877" s="21"/>
      <c r="FS877" s="21"/>
      <c r="FT877" s="21"/>
      <c r="FU877" s="21"/>
      <c r="FV877" s="21"/>
      <c r="FW877" s="21"/>
      <c r="FX877" s="21"/>
      <c r="FY877" s="21"/>
      <c r="FZ877" s="21"/>
      <c r="GA877" s="21"/>
      <c r="GB877" s="21"/>
      <c r="GC877" s="21"/>
      <c r="GD877" s="21"/>
      <c r="GE877" s="21"/>
      <c r="GF877" s="21"/>
      <c r="GG877" s="21"/>
      <c r="GH877" s="21"/>
      <c r="GI877" s="21"/>
      <c r="GJ877" s="21"/>
      <c r="GK877" s="21"/>
      <c r="GL877" s="21"/>
      <c r="GM877" s="21"/>
      <c r="GN877" s="21"/>
      <c r="GO877" s="21"/>
      <c r="GP877" s="21"/>
      <c r="GQ877" s="21"/>
      <c r="GR877" s="21"/>
      <c r="GS877" s="21"/>
      <c r="GT877" s="21"/>
      <c r="GU877" s="21"/>
      <c r="GV877" s="21"/>
      <c r="GW877" s="21"/>
      <c r="GX877" s="21"/>
      <c r="GY877" s="21"/>
      <c r="GZ877" s="21"/>
      <c r="HA877" s="21"/>
      <c r="HB877" s="21"/>
      <c r="HC877" s="21"/>
      <c r="HD877" s="21"/>
      <c r="HE877" s="21"/>
      <c r="HF877" s="21"/>
      <c r="HG877" s="21"/>
      <c r="HH877" s="21"/>
      <c r="HI877" s="21"/>
      <c r="HJ877" s="21"/>
      <c r="HK877" s="21"/>
      <c r="HL877" s="21"/>
      <c r="HM877" s="21"/>
      <c r="HN877" s="21"/>
      <c r="HO877" s="21"/>
      <c r="HP877" s="21"/>
      <c r="HQ877" s="21"/>
      <c r="HR877" s="21"/>
      <c r="HS877" s="21"/>
      <c r="HT877" s="21"/>
      <c r="HU877" s="21"/>
      <c r="HV877" s="21"/>
      <c r="HW877" s="21"/>
      <c r="HX877" s="21"/>
      <c r="HY877" s="21"/>
      <c r="HZ877" s="21"/>
      <c r="IA877" s="21"/>
      <c r="IB877" s="21"/>
      <c r="IC877" s="21"/>
      <c r="ID877" s="21"/>
      <c r="IE877" s="21"/>
      <c r="IF877" s="21"/>
      <c r="IG877" s="21"/>
      <c r="IH877" s="21"/>
      <c r="II877" s="21"/>
      <c r="IJ877" s="21"/>
      <c r="IK877" s="21"/>
      <c r="IL877" s="21"/>
      <c r="IM877" s="21"/>
      <c r="IN877" s="21"/>
      <c r="IO877" s="21"/>
      <c r="IP877" s="21"/>
      <c r="IQ877" s="21"/>
      <c r="IR877" s="21"/>
      <c r="IS877" s="21"/>
      <c r="IT877" s="21"/>
      <c r="IU877" s="21"/>
      <c r="IV877" s="21"/>
      <c r="IW877" s="21"/>
      <c r="IX877" s="21"/>
      <c r="IY877" s="21"/>
      <c r="IZ877" s="21"/>
      <c r="JA877" s="21"/>
      <c r="JB877" s="21"/>
      <c r="JC877" s="21"/>
      <c r="JD877" s="21"/>
      <c r="JE877" s="21"/>
      <c r="JF877" s="21"/>
      <c r="JG877" s="21"/>
      <c r="JH877" s="21"/>
      <c r="JI877" s="21"/>
      <c r="JJ877" s="21"/>
      <c r="JK877" s="21"/>
      <c r="JL877" s="21"/>
      <c r="JM877" s="21"/>
      <c r="JN877" s="21"/>
      <c r="JO877" s="21"/>
      <c r="JP877" s="21"/>
      <c r="JQ877" s="21"/>
      <c r="JR877" s="21"/>
      <c r="JS877" s="21"/>
      <c r="JT877" s="21"/>
      <c r="JU877" s="21"/>
      <c r="JV877" s="21"/>
      <c r="JW877" s="21"/>
      <c r="JX877" s="21"/>
      <c r="JY877" s="21"/>
    </row>
    <row r="878" spans="1:285" ht="14.1" customHeight="1">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21"/>
      <c r="BK878" s="21"/>
      <c r="BL878" s="21"/>
      <c r="BM878" s="21"/>
      <c r="BN878" s="21"/>
      <c r="BO878" s="21"/>
      <c r="BP878" s="21"/>
      <c r="BQ878" s="21"/>
      <c r="BR878" s="21"/>
      <c r="BS878" s="21"/>
      <c r="BT878" s="21"/>
      <c r="BU878" s="21"/>
      <c r="BV878" s="21"/>
      <c r="BW878" s="21"/>
      <c r="BX878" s="21"/>
      <c r="BY878" s="21"/>
      <c r="BZ878" s="21"/>
      <c r="CA878" s="21"/>
      <c r="CB878" s="21"/>
      <c r="CC878" s="21"/>
      <c r="CD878" s="21"/>
      <c r="CE878" s="21"/>
      <c r="CF878" s="21"/>
      <c r="CG878" s="21"/>
      <c r="CH878" s="21"/>
      <c r="CI878" s="21"/>
      <c r="CJ878" s="21"/>
      <c r="CK878" s="21"/>
      <c r="CL878" s="21"/>
      <c r="CM878" s="21"/>
      <c r="CN878" s="21"/>
      <c r="CO878" s="21"/>
      <c r="CP878" s="21"/>
      <c r="CQ878" s="21"/>
      <c r="CR878" s="21"/>
      <c r="CS878" s="21"/>
      <c r="CT878" s="21"/>
      <c r="CU878" s="21"/>
      <c r="CV878" s="21"/>
      <c r="CW878" s="21"/>
      <c r="CX878" s="21"/>
      <c r="CY878" s="21"/>
      <c r="CZ878" s="21"/>
      <c r="DA878" s="21"/>
      <c r="DB878" s="21"/>
      <c r="DC878" s="21"/>
      <c r="DD878" s="21"/>
      <c r="DE878" s="21"/>
      <c r="DF878" s="21"/>
      <c r="DG878" s="21"/>
      <c r="DH878" s="21"/>
      <c r="DI878" s="21"/>
      <c r="DJ878" s="21"/>
      <c r="DK878" s="21"/>
      <c r="DL878" s="21"/>
      <c r="DM878" s="21"/>
      <c r="DN878" s="21"/>
      <c r="DO878" s="21"/>
      <c r="DP878" s="21"/>
      <c r="DQ878" s="21"/>
      <c r="DR878" s="21"/>
      <c r="DS878" s="21"/>
      <c r="DT878" s="21"/>
      <c r="DU878" s="21"/>
      <c r="DV878" s="21"/>
      <c r="DW878" s="21"/>
      <c r="DX878" s="21"/>
      <c r="DY878" s="21"/>
      <c r="DZ878" s="21"/>
      <c r="EA878" s="21"/>
      <c r="EB878" s="21"/>
      <c r="EC878" s="21"/>
      <c r="ED878" s="21"/>
      <c r="EE878" s="21"/>
      <c r="EF878" s="21"/>
      <c r="EG878" s="21"/>
      <c r="EH878" s="21"/>
      <c r="EI878" s="21"/>
      <c r="EJ878" s="21"/>
      <c r="EK878" s="21"/>
      <c r="EL878" s="21"/>
      <c r="EM878" s="21"/>
      <c r="EN878" s="21"/>
      <c r="EO878" s="21"/>
      <c r="EP878" s="21"/>
      <c r="EQ878" s="21"/>
      <c r="ER878" s="21"/>
      <c r="ES878" s="21"/>
      <c r="ET878" s="21"/>
      <c r="EU878" s="21"/>
      <c r="EV878" s="21"/>
      <c r="EW878" s="21"/>
      <c r="EX878" s="21"/>
      <c r="EY878" s="21"/>
      <c r="EZ878" s="21"/>
      <c r="FA878" s="21"/>
      <c r="FB878" s="21"/>
      <c r="FC878" s="21"/>
      <c r="FD878" s="21"/>
      <c r="FE878" s="21"/>
      <c r="FF878" s="21"/>
      <c r="FG878" s="21"/>
      <c r="FH878" s="21"/>
      <c r="FI878" s="21"/>
      <c r="FJ878" s="21"/>
      <c r="FK878" s="21"/>
      <c r="FL878" s="21"/>
      <c r="FM878" s="21"/>
      <c r="FN878" s="21"/>
      <c r="FO878" s="21"/>
      <c r="FP878" s="21"/>
      <c r="FQ878" s="21"/>
      <c r="FR878" s="21"/>
      <c r="FS878" s="21"/>
      <c r="FT878" s="21"/>
      <c r="FU878" s="21"/>
      <c r="FV878" s="21"/>
      <c r="FW878" s="21"/>
      <c r="FX878" s="21"/>
      <c r="FY878" s="21"/>
      <c r="FZ878" s="21"/>
      <c r="GA878" s="21"/>
      <c r="GB878" s="21"/>
      <c r="GC878" s="21"/>
      <c r="GD878" s="21"/>
      <c r="GE878" s="21"/>
      <c r="GF878" s="21"/>
      <c r="GG878" s="21"/>
      <c r="GH878" s="21"/>
      <c r="GI878" s="21"/>
      <c r="GJ878" s="21"/>
      <c r="GK878" s="21"/>
      <c r="GL878" s="21"/>
      <c r="GM878" s="21"/>
      <c r="GN878" s="21"/>
      <c r="GO878" s="21"/>
      <c r="GP878" s="21"/>
      <c r="GQ878" s="21"/>
      <c r="GR878" s="21"/>
      <c r="GS878" s="21"/>
      <c r="GT878" s="21"/>
      <c r="GU878" s="21"/>
      <c r="GV878" s="21"/>
      <c r="GW878" s="21"/>
      <c r="GX878" s="21"/>
      <c r="GY878" s="21"/>
      <c r="GZ878" s="21"/>
      <c r="HA878" s="21"/>
      <c r="HB878" s="21"/>
      <c r="HC878" s="21"/>
      <c r="HD878" s="21"/>
      <c r="HE878" s="21"/>
      <c r="HF878" s="21"/>
      <c r="HG878" s="21"/>
      <c r="HH878" s="21"/>
      <c r="HI878" s="21"/>
      <c r="HJ878" s="21"/>
      <c r="HK878" s="21"/>
      <c r="HL878" s="21"/>
      <c r="HM878" s="21"/>
      <c r="HN878" s="21"/>
      <c r="HO878" s="21"/>
      <c r="HP878" s="21"/>
      <c r="HQ878" s="21"/>
      <c r="HR878" s="21"/>
      <c r="HS878" s="21"/>
      <c r="HT878" s="21"/>
      <c r="HU878" s="21"/>
      <c r="HV878" s="21"/>
      <c r="HW878" s="21"/>
      <c r="HX878" s="21"/>
      <c r="HY878" s="21"/>
      <c r="HZ878" s="21"/>
      <c r="IA878" s="21"/>
      <c r="IB878" s="21"/>
      <c r="IC878" s="21"/>
      <c r="ID878" s="21"/>
      <c r="IE878" s="21"/>
      <c r="IF878" s="21"/>
      <c r="IG878" s="21"/>
      <c r="IH878" s="21"/>
      <c r="II878" s="21"/>
      <c r="IJ878" s="21"/>
      <c r="IK878" s="21"/>
      <c r="IL878" s="21"/>
      <c r="IM878" s="21"/>
      <c r="IN878" s="21"/>
      <c r="IO878" s="21"/>
      <c r="IP878" s="21"/>
      <c r="IQ878" s="21"/>
      <c r="IR878" s="21"/>
      <c r="IS878" s="21"/>
      <c r="IT878" s="21"/>
      <c r="IU878" s="21"/>
      <c r="IV878" s="21"/>
      <c r="IW878" s="21"/>
      <c r="IX878" s="21"/>
      <c r="IY878" s="21"/>
      <c r="IZ878" s="21"/>
      <c r="JA878" s="21"/>
      <c r="JB878" s="21"/>
      <c r="JC878" s="21"/>
      <c r="JD878" s="21"/>
      <c r="JE878" s="21"/>
      <c r="JF878" s="21"/>
      <c r="JG878" s="21"/>
      <c r="JH878" s="21"/>
      <c r="JI878" s="21"/>
      <c r="JJ878" s="21"/>
      <c r="JK878" s="21"/>
      <c r="JL878" s="21"/>
      <c r="JM878" s="21"/>
      <c r="JN878" s="21"/>
      <c r="JO878" s="21"/>
      <c r="JP878" s="21"/>
      <c r="JQ878" s="21"/>
      <c r="JR878" s="21"/>
      <c r="JS878" s="21"/>
      <c r="JT878" s="21"/>
      <c r="JU878" s="21"/>
      <c r="JV878" s="21"/>
      <c r="JW878" s="21"/>
      <c r="JX878" s="21"/>
      <c r="JY878" s="21"/>
    </row>
    <row r="879" spans="1:285" ht="14.1" customHeight="1">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21"/>
      <c r="BK879" s="21"/>
      <c r="BL879" s="21"/>
      <c r="BM879" s="21"/>
      <c r="BN879" s="21"/>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c r="DW879" s="21"/>
      <c r="DX879" s="21"/>
      <c r="DY879" s="21"/>
      <c r="DZ879" s="21"/>
      <c r="EA879" s="21"/>
      <c r="EB879" s="21"/>
      <c r="EC879" s="21"/>
      <c r="ED879" s="21"/>
      <c r="EE879" s="21"/>
      <c r="EF879" s="21"/>
      <c r="EG879" s="21"/>
      <c r="EH879" s="21"/>
      <c r="EI879" s="21"/>
      <c r="EJ879" s="21"/>
      <c r="EK879" s="21"/>
      <c r="EL879" s="21"/>
      <c r="EM879" s="21"/>
      <c r="EN879" s="21"/>
      <c r="EO879" s="21"/>
      <c r="EP879" s="21"/>
      <c r="EQ879" s="21"/>
      <c r="ER879" s="21"/>
      <c r="ES879" s="21"/>
      <c r="ET879" s="21"/>
      <c r="EU879" s="21"/>
      <c r="EV879" s="21"/>
      <c r="EW879" s="21"/>
      <c r="EX879" s="21"/>
      <c r="EY879" s="21"/>
      <c r="EZ879" s="21"/>
      <c r="FA879" s="21"/>
      <c r="FB879" s="21"/>
      <c r="FC879" s="21"/>
      <c r="FD879" s="21"/>
      <c r="FE879" s="21"/>
      <c r="FF879" s="21"/>
      <c r="FG879" s="21"/>
      <c r="FH879" s="21"/>
      <c r="FI879" s="21"/>
      <c r="FJ879" s="21"/>
      <c r="FK879" s="21"/>
      <c r="FL879" s="21"/>
      <c r="FM879" s="21"/>
      <c r="FN879" s="21"/>
      <c r="FO879" s="21"/>
      <c r="FP879" s="21"/>
      <c r="FQ879" s="21"/>
      <c r="FR879" s="21"/>
      <c r="FS879" s="21"/>
      <c r="FT879" s="21"/>
      <c r="FU879" s="21"/>
      <c r="FV879" s="21"/>
      <c r="FW879" s="21"/>
      <c r="FX879" s="21"/>
      <c r="FY879" s="21"/>
      <c r="FZ879" s="21"/>
      <c r="GA879" s="21"/>
      <c r="GB879" s="21"/>
      <c r="GC879" s="21"/>
      <c r="GD879" s="21"/>
      <c r="GE879" s="21"/>
      <c r="GF879" s="21"/>
      <c r="GG879" s="21"/>
      <c r="GH879" s="21"/>
      <c r="GI879" s="21"/>
      <c r="GJ879" s="21"/>
      <c r="GK879" s="21"/>
      <c r="GL879" s="21"/>
      <c r="GM879" s="21"/>
      <c r="GN879" s="21"/>
      <c r="GO879" s="21"/>
      <c r="GP879" s="21"/>
      <c r="GQ879" s="21"/>
      <c r="GR879" s="21"/>
      <c r="GS879" s="21"/>
      <c r="GT879" s="21"/>
      <c r="GU879" s="21"/>
      <c r="GV879" s="21"/>
      <c r="GW879" s="21"/>
      <c r="GX879" s="21"/>
      <c r="GY879" s="21"/>
      <c r="GZ879" s="21"/>
      <c r="HA879" s="21"/>
      <c r="HB879" s="21"/>
      <c r="HC879" s="21"/>
      <c r="HD879" s="21"/>
      <c r="HE879" s="21"/>
      <c r="HF879" s="21"/>
      <c r="HG879" s="21"/>
      <c r="HH879" s="21"/>
      <c r="HI879" s="21"/>
      <c r="HJ879" s="21"/>
      <c r="HK879" s="21"/>
      <c r="HL879" s="21"/>
      <c r="HM879" s="21"/>
      <c r="HN879" s="21"/>
      <c r="HO879" s="21"/>
      <c r="HP879" s="21"/>
      <c r="HQ879" s="21"/>
      <c r="HR879" s="21"/>
      <c r="HS879" s="21"/>
      <c r="HT879" s="21"/>
      <c r="HU879" s="21"/>
      <c r="HV879" s="21"/>
      <c r="HW879" s="21"/>
      <c r="HX879" s="21"/>
      <c r="HY879" s="21"/>
      <c r="HZ879" s="21"/>
      <c r="IA879" s="21"/>
      <c r="IB879" s="21"/>
      <c r="IC879" s="21"/>
      <c r="ID879" s="21"/>
      <c r="IE879" s="21"/>
      <c r="IF879" s="21"/>
      <c r="IG879" s="21"/>
      <c r="IH879" s="21"/>
      <c r="II879" s="21"/>
      <c r="IJ879" s="21"/>
      <c r="IK879" s="21"/>
      <c r="IL879" s="21"/>
      <c r="IM879" s="21"/>
      <c r="IN879" s="21"/>
      <c r="IO879" s="21"/>
      <c r="IP879" s="21"/>
      <c r="IQ879" s="21"/>
      <c r="IR879" s="21"/>
      <c r="IS879" s="21"/>
      <c r="IT879" s="21"/>
      <c r="IU879" s="21"/>
      <c r="IV879" s="21"/>
      <c r="IW879" s="21"/>
      <c r="IX879" s="21"/>
      <c r="IY879" s="21"/>
      <c r="IZ879" s="21"/>
      <c r="JA879" s="21"/>
      <c r="JB879" s="21"/>
      <c r="JC879" s="21"/>
      <c r="JD879" s="21"/>
      <c r="JE879" s="21"/>
      <c r="JF879" s="21"/>
      <c r="JG879" s="21"/>
      <c r="JH879" s="21"/>
      <c r="JI879" s="21"/>
      <c r="JJ879" s="21"/>
      <c r="JK879" s="21"/>
      <c r="JL879" s="21"/>
      <c r="JM879" s="21"/>
      <c r="JN879" s="21"/>
      <c r="JO879" s="21"/>
      <c r="JP879" s="21"/>
      <c r="JQ879" s="21"/>
      <c r="JR879" s="21"/>
      <c r="JS879" s="21"/>
      <c r="JT879" s="21"/>
      <c r="JU879" s="21"/>
      <c r="JV879" s="21"/>
      <c r="JW879" s="21"/>
      <c r="JX879" s="21"/>
      <c r="JY879" s="21"/>
    </row>
    <row r="880" spans="1:285" ht="14.1" customHeight="1">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21"/>
      <c r="BK880" s="21"/>
      <c r="BL880" s="21"/>
      <c r="BM880" s="21"/>
      <c r="BN880" s="21"/>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c r="DW880" s="21"/>
      <c r="DX880" s="21"/>
      <c r="DY880" s="21"/>
      <c r="DZ880" s="21"/>
      <c r="EA880" s="21"/>
      <c r="EB880" s="21"/>
      <c r="EC880" s="21"/>
      <c r="ED880" s="21"/>
      <c r="EE880" s="21"/>
      <c r="EF880" s="21"/>
      <c r="EG880" s="21"/>
      <c r="EH880" s="21"/>
      <c r="EI880" s="21"/>
      <c r="EJ880" s="21"/>
      <c r="EK880" s="21"/>
      <c r="EL880" s="21"/>
      <c r="EM880" s="21"/>
      <c r="EN880" s="21"/>
      <c r="EO880" s="21"/>
      <c r="EP880" s="21"/>
      <c r="EQ880" s="21"/>
      <c r="ER880" s="21"/>
      <c r="ES880" s="21"/>
      <c r="ET880" s="21"/>
      <c r="EU880" s="21"/>
      <c r="EV880" s="21"/>
      <c r="EW880" s="21"/>
      <c r="EX880" s="21"/>
      <c r="EY880" s="21"/>
      <c r="EZ880" s="21"/>
      <c r="FA880" s="21"/>
      <c r="FB880" s="21"/>
      <c r="FC880" s="21"/>
      <c r="FD880" s="21"/>
      <c r="FE880" s="21"/>
      <c r="FF880" s="21"/>
      <c r="FG880" s="21"/>
      <c r="FH880" s="21"/>
      <c r="FI880" s="21"/>
      <c r="FJ880" s="21"/>
      <c r="FK880" s="21"/>
      <c r="FL880" s="21"/>
      <c r="FM880" s="21"/>
      <c r="FN880" s="21"/>
      <c r="FO880" s="21"/>
      <c r="FP880" s="21"/>
      <c r="FQ880" s="21"/>
      <c r="FR880" s="21"/>
      <c r="FS880" s="21"/>
      <c r="FT880" s="21"/>
      <c r="FU880" s="21"/>
      <c r="FV880" s="21"/>
      <c r="FW880" s="21"/>
      <c r="FX880" s="21"/>
      <c r="FY880" s="21"/>
      <c r="FZ880" s="21"/>
      <c r="GA880" s="21"/>
      <c r="GB880" s="21"/>
      <c r="GC880" s="21"/>
      <c r="GD880" s="21"/>
      <c r="GE880" s="21"/>
      <c r="GF880" s="21"/>
      <c r="GG880" s="21"/>
      <c r="GH880" s="21"/>
      <c r="GI880" s="21"/>
      <c r="GJ880" s="21"/>
      <c r="GK880" s="21"/>
      <c r="GL880" s="21"/>
      <c r="GM880" s="21"/>
      <c r="GN880" s="21"/>
      <c r="GO880" s="21"/>
      <c r="GP880" s="21"/>
      <c r="GQ880" s="21"/>
      <c r="GR880" s="21"/>
      <c r="GS880" s="21"/>
      <c r="GT880" s="21"/>
      <c r="GU880" s="21"/>
      <c r="GV880" s="21"/>
      <c r="GW880" s="21"/>
      <c r="GX880" s="21"/>
      <c r="GY880" s="21"/>
      <c r="GZ880" s="21"/>
      <c r="HA880" s="21"/>
      <c r="HB880" s="21"/>
      <c r="HC880" s="21"/>
      <c r="HD880" s="21"/>
      <c r="HE880" s="21"/>
      <c r="HF880" s="21"/>
      <c r="HG880" s="21"/>
      <c r="HH880" s="21"/>
      <c r="HI880" s="21"/>
      <c r="HJ880" s="21"/>
      <c r="HK880" s="21"/>
      <c r="HL880" s="21"/>
      <c r="HM880" s="21"/>
      <c r="HN880" s="21"/>
      <c r="HO880" s="21"/>
      <c r="HP880" s="21"/>
      <c r="HQ880" s="21"/>
      <c r="HR880" s="21"/>
      <c r="HS880" s="21"/>
      <c r="HT880" s="21"/>
      <c r="HU880" s="21"/>
      <c r="HV880" s="21"/>
      <c r="HW880" s="21"/>
      <c r="HX880" s="21"/>
      <c r="HY880" s="21"/>
      <c r="HZ880" s="21"/>
      <c r="IA880" s="21"/>
      <c r="IB880" s="21"/>
      <c r="IC880" s="21"/>
      <c r="ID880" s="21"/>
      <c r="IE880" s="21"/>
      <c r="IF880" s="21"/>
      <c r="IG880" s="21"/>
      <c r="IH880" s="21"/>
      <c r="II880" s="21"/>
      <c r="IJ880" s="21"/>
      <c r="IK880" s="21"/>
      <c r="IL880" s="21"/>
      <c r="IM880" s="21"/>
      <c r="IN880" s="21"/>
      <c r="IO880" s="21"/>
      <c r="IP880" s="21"/>
      <c r="IQ880" s="21"/>
      <c r="IR880" s="21"/>
      <c r="IS880" s="21"/>
      <c r="IT880" s="21"/>
      <c r="IU880" s="21"/>
      <c r="IV880" s="21"/>
      <c r="IW880" s="21"/>
      <c r="IX880" s="21"/>
      <c r="IY880" s="21"/>
      <c r="IZ880" s="21"/>
      <c r="JA880" s="21"/>
      <c r="JB880" s="21"/>
      <c r="JC880" s="21"/>
      <c r="JD880" s="21"/>
      <c r="JE880" s="21"/>
      <c r="JF880" s="21"/>
      <c r="JG880" s="21"/>
      <c r="JH880" s="21"/>
      <c r="JI880" s="21"/>
      <c r="JJ880" s="21"/>
      <c r="JK880" s="21"/>
      <c r="JL880" s="21"/>
      <c r="JM880" s="21"/>
      <c r="JN880" s="21"/>
      <c r="JO880" s="21"/>
      <c r="JP880" s="21"/>
      <c r="JQ880" s="21"/>
      <c r="JR880" s="21"/>
      <c r="JS880" s="21"/>
      <c r="JT880" s="21"/>
      <c r="JU880" s="21"/>
      <c r="JV880" s="21"/>
      <c r="JW880" s="21"/>
      <c r="JX880" s="21"/>
      <c r="JY880" s="21"/>
    </row>
    <row r="881" spans="1:285" ht="14.1" customHeight="1">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21"/>
      <c r="BK881" s="21"/>
      <c r="BL881" s="21"/>
      <c r="BM881" s="21"/>
      <c r="BN881" s="21"/>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c r="DW881" s="21"/>
      <c r="DX881" s="21"/>
      <c r="DY881" s="21"/>
      <c r="DZ881" s="21"/>
      <c r="EA881" s="21"/>
      <c r="EB881" s="21"/>
      <c r="EC881" s="21"/>
      <c r="ED881" s="21"/>
      <c r="EE881" s="21"/>
      <c r="EF881" s="21"/>
      <c r="EG881" s="21"/>
      <c r="EH881" s="21"/>
      <c r="EI881" s="21"/>
      <c r="EJ881" s="21"/>
      <c r="EK881" s="21"/>
      <c r="EL881" s="21"/>
      <c r="EM881" s="21"/>
      <c r="EN881" s="21"/>
      <c r="EO881" s="21"/>
      <c r="EP881" s="21"/>
      <c r="EQ881" s="21"/>
      <c r="ER881" s="21"/>
      <c r="ES881" s="21"/>
      <c r="ET881" s="21"/>
      <c r="EU881" s="21"/>
      <c r="EV881" s="21"/>
      <c r="EW881" s="21"/>
      <c r="EX881" s="21"/>
      <c r="EY881" s="21"/>
      <c r="EZ881" s="21"/>
      <c r="FA881" s="21"/>
      <c r="FB881" s="21"/>
      <c r="FC881" s="21"/>
      <c r="FD881" s="21"/>
      <c r="FE881" s="21"/>
      <c r="FF881" s="21"/>
      <c r="FG881" s="21"/>
      <c r="FH881" s="21"/>
      <c r="FI881" s="21"/>
      <c r="FJ881" s="21"/>
      <c r="FK881" s="21"/>
      <c r="FL881" s="21"/>
      <c r="FM881" s="21"/>
      <c r="FN881" s="21"/>
      <c r="FO881" s="21"/>
      <c r="FP881" s="21"/>
      <c r="FQ881" s="21"/>
      <c r="FR881" s="21"/>
      <c r="FS881" s="21"/>
      <c r="FT881" s="21"/>
      <c r="FU881" s="21"/>
      <c r="FV881" s="21"/>
      <c r="FW881" s="21"/>
      <c r="FX881" s="21"/>
      <c r="FY881" s="21"/>
      <c r="FZ881" s="21"/>
      <c r="GA881" s="21"/>
      <c r="GB881" s="21"/>
      <c r="GC881" s="21"/>
      <c r="GD881" s="21"/>
      <c r="GE881" s="21"/>
      <c r="GF881" s="21"/>
      <c r="GG881" s="21"/>
      <c r="GH881" s="21"/>
      <c r="GI881" s="21"/>
      <c r="GJ881" s="21"/>
      <c r="GK881" s="21"/>
      <c r="GL881" s="21"/>
      <c r="GM881" s="21"/>
      <c r="GN881" s="21"/>
      <c r="GO881" s="21"/>
      <c r="GP881" s="21"/>
      <c r="GQ881" s="21"/>
      <c r="GR881" s="21"/>
      <c r="GS881" s="21"/>
      <c r="GT881" s="21"/>
      <c r="GU881" s="21"/>
      <c r="GV881" s="21"/>
      <c r="GW881" s="21"/>
      <c r="GX881" s="21"/>
      <c r="GY881" s="21"/>
      <c r="GZ881" s="21"/>
      <c r="HA881" s="21"/>
      <c r="HB881" s="21"/>
      <c r="HC881" s="21"/>
      <c r="HD881" s="21"/>
      <c r="HE881" s="21"/>
      <c r="HF881" s="21"/>
      <c r="HG881" s="21"/>
      <c r="HH881" s="21"/>
      <c r="HI881" s="21"/>
      <c r="HJ881" s="21"/>
      <c r="HK881" s="21"/>
      <c r="HL881" s="21"/>
      <c r="HM881" s="21"/>
      <c r="HN881" s="21"/>
      <c r="HO881" s="21"/>
      <c r="HP881" s="21"/>
      <c r="HQ881" s="21"/>
      <c r="HR881" s="21"/>
      <c r="HS881" s="21"/>
      <c r="HT881" s="21"/>
      <c r="HU881" s="21"/>
      <c r="HV881" s="21"/>
      <c r="HW881" s="21"/>
      <c r="HX881" s="21"/>
      <c r="HY881" s="21"/>
      <c r="HZ881" s="21"/>
      <c r="IA881" s="21"/>
      <c r="IB881" s="21"/>
      <c r="IC881" s="21"/>
      <c r="ID881" s="21"/>
      <c r="IE881" s="21"/>
      <c r="IF881" s="21"/>
      <c r="IG881" s="21"/>
      <c r="IH881" s="21"/>
      <c r="II881" s="21"/>
      <c r="IJ881" s="21"/>
      <c r="IK881" s="21"/>
      <c r="IL881" s="21"/>
      <c r="IM881" s="21"/>
      <c r="IN881" s="21"/>
      <c r="IO881" s="21"/>
      <c r="IP881" s="21"/>
      <c r="IQ881" s="21"/>
      <c r="IR881" s="21"/>
      <c r="IS881" s="21"/>
      <c r="IT881" s="21"/>
      <c r="IU881" s="21"/>
      <c r="IV881" s="21"/>
      <c r="IW881" s="21"/>
      <c r="IX881" s="21"/>
      <c r="IY881" s="21"/>
      <c r="IZ881" s="21"/>
      <c r="JA881" s="21"/>
      <c r="JB881" s="21"/>
      <c r="JC881" s="21"/>
      <c r="JD881" s="21"/>
      <c r="JE881" s="21"/>
      <c r="JF881" s="21"/>
      <c r="JG881" s="21"/>
      <c r="JH881" s="21"/>
      <c r="JI881" s="21"/>
      <c r="JJ881" s="21"/>
      <c r="JK881" s="21"/>
      <c r="JL881" s="21"/>
      <c r="JM881" s="21"/>
      <c r="JN881" s="21"/>
      <c r="JO881" s="21"/>
      <c r="JP881" s="21"/>
      <c r="JQ881" s="21"/>
      <c r="JR881" s="21"/>
      <c r="JS881" s="21"/>
      <c r="JT881" s="21"/>
      <c r="JU881" s="21"/>
      <c r="JV881" s="21"/>
      <c r="JW881" s="21"/>
      <c r="JX881" s="21"/>
      <c r="JY881" s="21"/>
    </row>
    <row r="882" spans="1:285" ht="14.1" customHeight="1">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21"/>
      <c r="BK882" s="21"/>
      <c r="BL882" s="21"/>
      <c r="BM882" s="21"/>
      <c r="BN882" s="21"/>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c r="DW882" s="21"/>
      <c r="DX882" s="21"/>
      <c r="DY882" s="21"/>
      <c r="DZ882" s="21"/>
      <c r="EA882" s="21"/>
      <c r="EB882" s="21"/>
      <c r="EC882" s="21"/>
      <c r="ED882" s="21"/>
      <c r="EE882" s="21"/>
      <c r="EF882" s="21"/>
      <c r="EG882" s="21"/>
      <c r="EH882" s="21"/>
      <c r="EI882" s="21"/>
      <c r="EJ882" s="21"/>
      <c r="EK882" s="21"/>
      <c r="EL882" s="21"/>
      <c r="EM882" s="21"/>
      <c r="EN882" s="21"/>
      <c r="EO882" s="21"/>
      <c r="EP882" s="21"/>
      <c r="EQ882" s="21"/>
      <c r="ER882" s="21"/>
      <c r="ES882" s="21"/>
      <c r="ET882" s="21"/>
      <c r="EU882" s="21"/>
      <c r="EV882" s="21"/>
      <c r="EW882" s="21"/>
      <c r="EX882" s="21"/>
      <c r="EY882" s="21"/>
      <c r="EZ882" s="21"/>
      <c r="FA882" s="21"/>
      <c r="FB882" s="21"/>
      <c r="FC882" s="21"/>
      <c r="FD882" s="21"/>
      <c r="FE882" s="21"/>
      <c r="FF882" s="21"/>
      <c r="FG882" s="21"/>
      <c r="FH882" s="21"/>
      <c r="FI882" s="21"/>
      <c r="FJ882" s="21"/>
      <c r="FK882" s="21"/>
      <c r="FL882" s="21"/>
      <c r="FM882" s="21"/>
      <c r="FN882" s="21"/>
      <c r="FO882" s="21"/>
      <c r="FP882" s="21"/>
      <c r="FQ882" s="21"/>
      <c r="FR882" s="21"/>
      <c r="FS882" s="21"/>
      <c r="FT882" s="21"/>
      <c r="FU882" s="21"/>
      <c r="FV882" s="21"/>
      <c r="FW882" s="21"/>
      <c r="FX882" s="21"/>
      <c r="FY882" s="21"/>
      <c r="FZ882" s="21"/>
      <c r="GA882" s="21"/>
      <c r="GB882" s="21"/>
      <c r="GC882" s="21"/>
      <c r="GD882" s="21"/>
      <c r="GE882" s="21"/>
      <c r="GF882" s="21"/>
      <c r="GG882" s="21"/>
      <c r="GH882" s="21"/>
      <c r="GI882" s="21"/>
      <c r="GJ882" s="21"/>
      <c r="GK882" s="21"/>
      <c r="GL882" s="21"/>
      <c r="GM882" s="21"/>
      <c r="GN882" s="21"/>
      <c r="GO882" s="21"/>
      <c r="GP882" s="21"/>
      <c r="GQ882" s="21"/>
      <c r="GR882" s="21"/>
      <c r="GS882" s="21"/>
      <c r="GT882" s="21"/>
      <c r="GU882" s="21"/>
      <c r="GV882" s="21"/>
      <c r="GW882" s="21"/>
      <c r="GX882" s="21"/>
      <c r="GY882" s="21"/>
      <c r="GZ882" s="21"/>
      <c r="HA882" s="21"/>
      <c r="HB882" s="21"/>
      <c r="HC882" s="21"/>
      <c r="HD882" s="21"/>
      <c r="HE882" s="21"/>
      <c r="HF882" s="21"/>
      <c r="HG882" s="21"/>
      <c r="HH882" s="21"/>
      <c r="HI882" s="21"/>
      <c r="HJ882" s="21"/>
      <c r="HK882" s="21"/>
      <c r="HL882" s="21"/>
      <c r="HM882" s="21"/>
      <c r="HN882" s="21"/>
      <c r="HO882" s="21"/>
      <c r="HP882" s="21"/>
      <c r="HQ882" s="21"/>
      <c r="HR882" s="21"/>
      <c r="HS882" s="21"/>
      <c r="HT882" s="21"/>
      <c r="HU882" s="21"/>
      <c r="HV882" s="21"/>
      <c r="HW882" s="21"/>
      <c r="HX882" s="21"/>
      <c r="HY882" s="21"/>
      <c r="HZ882" s="21"/>
      <c r="IA882" s="21"/>
      <c r="IB882" s="21"/>
      <c r="IC882" s="21"/>
      <c r="ID882" s="21"/>
      <c r="IE882" s="21"/>
      <c r="IF882" s="21"/>
      <c r="IG882" s="21"/>
      <c r="IH882" s="21"/>
      <c r="II882" s="21"/>
      <c r="IJ882" s="21"/>
      <c r="IK882" s="21"/>
      <c r="IL882" s="21"/>
      <c r="IM882" s="21"/>
      <c r="IN882" s="21"/>
      <c r="IO882" s="21"/>
      <c r="IP882" s="21"/>
      <c r="IQ882" s="21"/>
      <c r="IR882" s="21"/>
      <c r="IS882" s="21"/>
      <c r="IT882" s="21"/>
      <c r="IU882" s="21"/>
      <c r="IV882" s="21"/>
      <c r="IW882" s="21"/>
      <c r="IX882" s="21"/>
      <c r="IY882" s="21"/>
      <c r="IZ882" s="21"/>
      <c r="JA882" s="21"/>
      <c r="JB882" s="21"/>
      <c r="JC882" s="21"/>
      <c r="JD882" s="21"/>
      <c r="JE882" s="21"/>
      <c r="JF882" s="21"/>
      <c r="JG882" s="21"/>
      <c r="JH882" s="21"/>
      <c r="JI882" s="21"/>
      <c r="JJ882" s="21"/>
      <c r="JK882" s="21"/>
      <c r="JL882" s="21"/>
      <c r="JM882" s="21"/>
      <c r="JN882" s="21"/>
      <c r="JO882" s="21"/>
      <c r="JP882" s="21"/>
      <c r="JQ882" s="21"/>
      <c r="JR882" s="21"/>
      <c r="JS882" s="21"/>
      <c r="JT882" s="21"/>
      <c r="JU882" s="21"/>
      <c r="JV882" s="21"/>
      <c r="JW882" s="21"/>
      <c r="JX882" s="21"/>
      <c r="JY882" s="21"/>
    </row>
    <row r="883" spans="1:285" ht="14.1" customHeight="1">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21"/>
      <c r="BK883" s="21"/>
      <c r="BL883" s="21"/>
      <c r="BM883" s="21"/>
      <c r="BN883" s="21"/>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c r="DW883" s="21"/>
      <c r="DX883" s="21"/>
      <c r="DY883" s="21"/>
      <c r="DZ883" s="21"/>
      <c r="EA883" s="21"/>
      <c r="EB883" s="21"/>
      <c r="EC883" s="21"/>
      <c r="ED883" s="21"/>
      <c r="EE883" s="21"/>
      <c r="EF883" s="21"/>
      <c r="EG883" s="21"/>
      <c r="EH883" s="21"/>
      <c r="EI883" s="21"/>
      <c r="EJ883" s="21"/>
      <c r="EK883" s="21"/>
      <c r="EL883" s="21"/>
      <c r="EM883" s="21"/>
      <c r="EN883" s="21"/>
      <c r="EO883" s="21"/>
      <c r="EP883" s="21"/>
      <c r="EQ883" s="21"/>
      <c r="ER883" s="21"/>
      <c r="ES883" s="21"/>
      <c r="ET883" s="21"/>
      <c r="EU883" s="21"/>
      <c r="EV883" s="21"/>
      <c r="EW883" s="21"/>
      <c r="EX883" s="21"/>
      <c r="EY883" s="21"/>
      <c r="EZ883" s="21"/>
      <c r="FA883" s="21"/>
      <c r="FB883" s="21"/>
      <c r="FC883" s="21"/>
      <c r="FD883" s="21"/>
      <c r="FE883" s="21"/>
      <c r="FF883" s="21"/>
      <c r="FG883" s="21"/>
      <c r="FH883" s="21"/>
      <c r="FI883" s="21"/>
      <c r="FJ883" s="21"/>
      <c r="FK883" s="21"/>
      <c r="FL883" s="21"/>
      <c r="FM883" s="21"/>
      <c r="FN883" s="21"/>
      <c r="FO883" s="21"/>
      <c r="FP883" s="21"/>
      <c r="FQ883" s="21"/>
      <c r="FR883" s="21"/>
      <c r="FS883" s="21"/>
      <c r="FT883" s="21"/>
      <c r="FU883" s="21"/>
      <c r="FV883" s="21"/>
      <c r="FW883" s="21"/>
      <c r="FX883" s="21"/>
      <c r="FY883" s="21"/>
      <c r="FZ883" s="21"/>
      <c r="GA883" s="21"/>
      <c r="GB883" s="21"/>
      <c r="GC883" s="21"/>
      <c r="GD883" s="21"/>
      <c r="GE883" s="21"/>
      <c r="GF883" s="21"/>
      <c r="GG883" s="21"/>
      <c r="GH883" s="21"/>
      <c r="GI883" s="21"/>
      <c r="GJ883" s="21"/>
      <c r="GK883" s="21"/>
      <c r="GL883" s="21"/>
      <c r="GM883" s="21"/>
      <c r="GN883" s="21"/>
      <c r="GO883" s="21"/>
      <c r="GP883" s="21"/>
      <c r="GQ883" s="21"/>
      <c r="GR883" s="21"/>
      <c r="GS883" s="21"/>
      <c r="GT883" s="21"/>
      <c r="GU883" s="21"/>
      <c r="GV883" s="21"/>
      <c r="GW883" s="21"/>
      <c r="GX883" s="21"/>
      <c r="GY883" s="21"/>
      <c r="GZ883" s="21"/>
      <c r="HA883" s="21"/>
      <c r="HB883" s="21"/>
      <c r="HC883" s="21"/>
      <c r="HD883" s="21"/>
      <c r="HE883" s="21"/>
      <c r="HF883" s="21"/>
      <c r="HG883" s="21"/>
      <c r="HH883" s="21"/>
      <c r="HI883" s="21"/>
      <c r="HJ883" s="21"/>
      <c r="HK883" s="21"/>
      <c r="HL883" s="21"/>
      <c r="HM883" s="21"/>
      <c r="HN883" s="21"/>
      <c r="HO883" s="21"/>
      <c r="HP883" s="21"/>
      <c r="HQ883" s="21"/>
      <c r="HR883" s="21"/>
      <c r="HS883" s="21"/>
      <c r="HT883" s="21"/>
      <c r="HU883" s="21"/>
      <c r="HV883" s="21"/>
      <c r="HW883" s="21"/>
      <c r="HX883" s="21"/>
      <c r="HY883" s="21"/>
      <c r="HZ883" s="21"/>
      <c r="IA883" s="21"/>
      <c r="IB883" s="21"/>
      <c r="IC883" s="21"/>
      <c r="ID883" s="21"/>
      <c r="IE883" s="21"/>
      <c r="IF883" s="21"/>
      <c r="IG883" s="21"/>
      <c r="IH883" s="21"/>
      <c r="II883" s="21"/>
      <c r="IJ883" s="21"/>
      <c r="IK883" s="21"/>
      <c r="IL883" s="21"/>
      <c r="IM883" s="21"/>
      <c r="IN883" s="21"/>
      <c r="IO883" s="21"/>
      <c r="IP883" s="21"/>
      <c r="IQ883" s="21"/>
      <c r="IR883" s="21"/>
      <c r="IS883" s="21"/>
      <c r="IT883" s="21"/>
      <c r="IU883" s="21"/>
      <c r="IV883" s="21"/>
      <c r="IW883" s="21"/>
      <c r="IX883" s="21"/>
      <c r="IY883" s="21"/>
      <c r="IZ883" s="21"/>
      <c r="JA883" s="21"/>
      <c r="JB883" s="21"/>
      <c r="JC883" s="21"/>
      <c r="JD883" s="21"/>
      <c r="JE883" s="21"/>
      <c r="JF883" s="21"/>
      <c r="JG883" s="21"/>
      <c r="JH883" s="21"/>
      <c r="JI883" s="21"/>
      <c r="JJ883" s="21"/>
      <c r="JK883" s="21"/>
      <c r="JL883" s="21"/>
      <c r="JM883" s="21"/>
      <c r="JN883" s="21"/>
      <c r="JO883" s="21"/>
      <c r="JP883" s="21"/>
      <c r="JQ883" s="21"/>
      <c r="JR883" s="21"/>
      <c r="JS883" s="21"/>
      <c r="JT883" s="21"/>
      <c r="JU883" s="21"/>
      <c r="JV883" s="21"/>
      <c r="JW883" s="21"/>
      <c r="JX883" s="21"/>
      <c r="JY883" s="21"/>
    </row>
    <row r="884" spans="1:285" ht="14.1" customHeight="1">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21"/>
      <c r="BK884" s="21"/>
      <c r="BL884" s="21"/>
      <c r="BM884" s="21"/>
      <c r="BN884" s="21"/>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c r="DW884" s="21"/>
      <c r="DX884" s="21"/>
      <c r="DY884" s="21"/>
      <c r="DZ884" s="21"/>
      <c r="EA884" s="21"/>
      <c r="EB884" s="21"/>
      <c r="EC884" s="21"/>
      <c r="ED884" s="21"/>
      <c r="EE884" s="21"/>
      <c r="EF884" s="21"/>
      <c r="EG884" s="21"/>
      <c r="EH884" s="21"/>
      <c r="EI884" s="21"/>
      <c r="EJ884" s="21"/>
      <c r="EK884" s="21"/>
      <c r="EL884" s="21"/>
      <c r="EM884" s="21"/>
      <c r="EN884" s="21"/>
      <c r="EO884" s="21"/>
      <c r="EP884" s="21"/>
      <c r="EQ884" s="21"/>
      <c r="ER884" s="21"/>
      <c r="ES884" s="21"/>
      <c r="ET884" s="21"/>
      <c r="EU884" s="21"/>
      <c r="EV884" s="21"/>
      <c r="EW884" s="21"/>
      <c r="EX884" s="21"/>
      <c r="EY884" s="21"/>
      <c r="EZ884" s="21"/>
      <c r="FA884" s="21"/>
      <c r="FB884" s="21"/>
      <c r="FC884" s="21"/>
      <c r="FD884" s="21"/>
      <c r="FE884" s="21"/>
      <c r="FF884" s="21"/>
      <c r="FG884" s="21"/>
      <c r="FH884" s="21"/>
      <c r="FI884" s="21"/>
      <c r="FJ884" s="21"/>
      <c r="FK884" s="21"/>
      <c r="FL884" s="21"/>
      <c r="FM884" s="21"/>
      <c r="FN884" s="21"/>
      <c r="FO884" s="21"/>
      <c r="FP884" s="21"/>
      <c r="FQ884" s="21"/>
      <c r="FR884" s="21"/>
      <c r="FS884" s="21"/>
      <c r="FT884" s="21"/>
      <c r="FU884" s="21"/>
      <c r="FV884" s="21"/>
      <c r="FW884" s="21"/>
      <c r="FX884" s="21"/>
      <c r="FY884" s="21"/>
      <c r="FZ884" s="21"/>
      <c r="GA884" s="21"/>
      <c r="GB884" s="21"/>
      <c r="GC884" s="21"/>
      <c r="GD884" s="21"/>
      <c r="GE884" s="21"/>
      <c r="GF884" s="21"/>
      <c r="GG884" s="21"/>
      <c r="GH884" s="21"/>
      <c r="GI884" s="21"/>
      <c r="GJ884" s="21"/>
      <c r="GK884" s="21"/>
      <c r="GL884" s="21"/>
      <c r="GM884" s="21"/>
      <c r="GN884" s="21"/>
      <c r="GO884" s="21"/>
      <c r="GP884" s="21"/>
      <c r="GQ884" s="21"/>
      <c r="GR884" s="21"/>
      <c r="GS884" s="21"/>
      <c r="GT884" s="21"/>
      <c r="GU884" s="21"/>
      <c r="GV884" s="21"/>
      <c r="GW884" s="21"/>
      <c r="GX884" s="21"/>
      <c r="GY884" s="21"/>
      <c r="GZ884" s="21"/>
      <c r="HA884" s="21"/>
      <c r="HB884" s="21"/>
      <c r="HC884" s="21"/>
      <c r="HD884" s="21"/>
      <c r="HE884" s="21"/>
      <c r="HF884" s="21"/>
      <c r="HG884" s="21"/>
      <c r="HH884" s="21"/>
      <c r="HI884" s="21"/>
      <c r="HJ884" s="21"/>
      <c r="HK884" s="21"/>
      <c r="HL884" s="21"/>
      <c r="HM884" s="21"/>
      <c r="HN884" s="21"/>
      <c r="HO884" s="21"/>
      <c r="HP884" s="21"/>
      <c r="HQ884" s="21"/>
      <c r="HR884" s="21"/>
      <c r="HS884" s="21"/>
      <c r="HT884" s="21"/>
      <c r="HU884" s="21"/>
      <c r="HV884" s="21"/>
      <c r="HW884" s="21"/>
      <c r="HX884" s="21"/>
      <c r="HY884" s="21"/>
      <c r="HZ884" s="21"/>
      <c r="IA884" s="21"/>
      <c r="IB884" s="21"/>
      <c r="IC884" s="21"/>
      <c r="ID884" s="21"/>
      <c r="IE884" s="21"/>
      <c r="IF884" s="21"/>
      <c r="IG884" s="21"/>
      <c r="IH884" s="21"/>
      <c r="II884" s="21"/>
      <c r="IJ884" s="21"/>
      <c r="IK884" s="21"/>
      <c r="IL884" s="21"/>
      <c r="IM884" s="21"/>
      <c r="IN884" s="21"/>
      <c r="IO884" s="21"/>
      <c r="IP884" s="21"/>
      <c r="IQ884" s="21"/>
      <c r="IR884" s="21"/>
      <c r="IS884" s="21"/>
      <c r="IT884" s="21"/>
      <c r="IU884" s="21"/>
      <c r="IV884" s="21"/>
      <c r="IW884" s="21"/>
      <c r="IX884" s="21"/>
      <c r="IY884" s="21"/>
      <c r="IZ884" s="21"/>
      <c r="JA884" s="21"/>
      <c r="JB884" s="21"/>
      <c r="JC884" s="21"/>
      <c r="JD884" s="21"/>
      <c r="JE884" s="21"/>
      <c r="JF884" s="21"/>
      <c r="JG884" s="21"/>
      <c r="JH884" s="21"/>
      <c r="JI884" s="21"/>
      <c r="JJ884" s="21"/>
      <c r="JK884" s="21"/>
      <c r="JL884" s="21"/>
      <c r="JM884" s="21"/>
      <c r="JN884" s="21"/>
      <c r="JO884" s="21"/>
      <c r="JP884" s="21"/>
      <c r="JQ884" s="21"/>
      <c r="JR884" s="21"/>
      <c r="JS884" s="21"/>
      <c r="JT884" s="21"/>
      <c r="JU884" s="21"/>
      <c r="JV884" s="21"/>
      <c r="JW884" s="21"/>
      <c r="JX884" s="21"/>
      <c r="JY884" s="21"/>
    </row>
    <row r="885" spans="1:285" ht="14.1" customHeight="1">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21"/>
      <c r="BK885" s="21"/>
      <c r="BL885" s="21"/>
      <c r="BM885" s="21"/>
      <c r="BN885" s="21"/>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c r="DW885" s="21"/>
      <c r="DX885" s="21"/>
      <c r="DY885" s="21"/>
      <c r="DZ885" s="21"/>
      <c r="EA885" s="21"/>
      <c r="EB885" s="21"/>
      <c r="EC885" s="21"/>
      <c r="ED885" s="21"/>
      <c r="EE885" s="21"/>
      <c r="EF885" s="21"/>
      <c r="EG885" s="21"/>
      <c r="EH885" s="21"/>
      <c r="EI885" s="21"/>
      <c r="EJ885" s="21"/>
      <c r="EK885" s="21"/>
      <c r="EL885" s="21"/>
      <c r="EM885" s="21"/>
      <c r="EN885" s="21"/>
      <c r="EO885" s="21"/>
      <c r="EP885" s="21"/>
      <c r="EQ885" s="21"/>
      <c r="ER885" s="21"/>
      <c r="ES885" s="21"/>
      <c r="ET885" s="21"/>
      <c r="EU885" s="21"/>
      <c r="EV885" s="21"/>
      <c r="EW885" s="21"/>
      <c r="EX885" s="21"/>
      <c r="EY885" s="21"/>
      <c r="EZ885" s="21"/>
      <c r="FA885" s="21"/>
      <c r="FB885" s="21"/>
      <c r="FC885" s="21"/>
      <c r="FD885" s="21"/>
      <c r="FE885" s="21"/>
      <c r="FF885" s="21"/>
      <c r="FG885" s="21"/>
      <c r="FH885" s="21"/>
      <c r="FI885" s="21"/>
      <c r="FJ885" s="21"/>
      <c r="FK885" s="21"/>
      <c r="FL885" s="21"/>
      <c r="FM885" s="21"/>
      <c r="FN885" s="21"/>
      <c r="FO885" s="21"/>
      <c r="FP885" s="21"/>
      <c r="FQ885" s="21"/>
      <c r="FR885" s="21"/>
      <c r="FS885" s="21"/>
      <c r="FT885" s="21"/>
      <c r="FU885" s="21"/>
      <c r="FV885" s="21"/>
      <c r="FW885" s="21"/>
      <c r="FX885" s="21"/>
      <c r="FY885" s="21"/>
      <c r="FZ885" s="21"/>
      <c r="GA885" s="21"/>
      <c r="GB885" s="21"/>
      <c r="GC885" s="21"/>
      <c r="GD885" s="21"/>
      <c r="GE885" s="21"/>
      <c r="GF885" s="21"/>
      <c r="GG885" s="21"/>
      <c r="GH885" s="21"/>
      <c r="GI885" s="21"/>
      <c r="GJ885" s="21"/>
      <c r="GK885" s="21"/>
      <c r="GL885" s="21"/>
      <c r="GM885" s="21"/>
      <c r="GN885" s="21"/>
      <c r="GO885" s="21"/>
      <c r="GP885" s="21"/>
      <c r="GQ885" s="21"/>
      <c r="GR885" s="21"/>
      <c r="GS885" s="21"/>
      <c r="GT885" s="21"/>
      <c r="GU885" s="21"/>
      <c r="GV885" s="21"/>
      <c r="GW885" s="21"/>
      <c r="GX885" s="21"/>
      <c r="GY885" s="21"/>
      <c r="GZ885" s="21"/>
      <c r="HA885" s="21"/>
      <c r="HB885" s="21"/>
      <c r="HC885" s="21"/>
      <c r="HD885" s="21"/>
      <c r="HE885" s="21"/>
      <c r="HF885" s="21"/>
      <c r="HG885" s="21"/>
      <c r="HH885" s="21"/>
      <c r="HI885" s="21"/>
      <c r="HJ885" s="21"/>
      <c r="HK885" s="21"/>
      <c r="HL885" s="21"/>
      <c r="HM885" s="21"/>
      <c r="HN885" s="21"/>
      <c r="HO885" s="21"/>
      <c r="HP885" s="21"/>
      <c r="HQ885" s="21"/>
      <c r="HR885" s="21"/>
      <c r="HS885" s="21"/>
      <c r="HT885" s="21"/>
      <c r="HU885" s="21"/>
      <c r="HV885" s="21"/>
      <c r="HW885" s="21"/>
      <c r="HX885" s="21"/>
      <c r="HY885" s="21"/>
      <c r="HZ885" s="21"/>
      <c r="IA885" s="21"/>
      <c r="IB885" s="21"/>
      <c r="IC885" s="21"/>
      <c r="ID885" s="21"/>
      <c r="IE885" s="21"/>
      <c r="IF885" s="21"/>
      <c r="IG885" s="21"/>
      <c r="IH885" s="21"/>
      <c r="II885" s="21"/>
      <c r="IJ885" s="21"/>
      <c r="IK885" s="21"/>
      <c r="IL885" s="21"/>
      <c r="IM885" s="21"/>
      <c r="IN885" s="21"/>
      <c r="IO885" s="21"/>
      <c r="IP885" s="21"/>
      <c r="IQ885" s="21"/>
      <c r="IR885" s="21"/>
      <c r="IS885" s="21"/>
      <c r="IT885" s="21"/>
      <c r="IU885" s="21"/>
      <c r="IV885" s="21"/>
      <c r="IW885" s="21"/>
      <c r="IX885" s="21"/>
      <c r="IY885" s="21"/>
      <c r="IZ885" s="21"/>
      <c r="JA885" s="21"/>
      <c r="JB885" s="21"/>
      <c r="JC885" s="21"/>
      <c r="JD885" s="21"/>
      <c r="JE885" s="21"/>
      <c r="JF885" s="21"/>
      <c r="JG885" s="21"/>
      <c r="JH885" s="21"/>
      <c r="JI885" s="21"/>
      <c r="JJ885" s="21"/>
      <c r="JK885" s="21"/>
      <c r="JL885" s="21"/>
      <c r="JM885" s="21"/>
      <c r="JN885" s="21"/>
      <c r="JO885" s="21"/>
      <c r="JP885" s="21"/>
      <c r="JQ885" s="21"/>
      <c r="JR885" s="21"/>
      <c r="JS885" s="21"/>
      <c r="JT885" s="21"/>
      <c r="JU885" s="21"/>
      <c r="JV885" s="21"/>
      <c r="JW885" s="21"/>
      <c r="JX885" s="21"/>
      <c r="JY885" s="21"/>
    </row>
    <row r="886" spans="1:285" ht="14.1" customHeight="1">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21"/>
      <c r="BK886" s="21"/>
      <c r="BL886" s="21"/>
      <c r="BM886" s="21"/>
      <c r="BN886" s="21"/>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c r="DW886" s="21"/>
      <c r="DX886" s="21"/>
      <c r="DY886" s="21"/>
      <c r="DZ886" s="21"/>
      <c r="EA886" s="21"/>
      <c r="EB886" s="21"/>
      <c r="EC886" s="21"/>
      <c r="ED886" s="21"/>
      <c r="EE886" s="21"/>
      <c r="EF886" s="21"/>
      <c r="EG886" s="21"/>
      <c r="EH886" s="21"/>
      <c r="EI886" s="21"/>
      <c r="EJ886" s="21"/>
      <c r="EK886" s="21"/>
      <c r="EL886" s="21"/>
      <c r="EM886" s="21"/>
      <c r="EN886" s="21"/>
      <c r="EO886" s="21"/>
      <c r="EP886" s="21"/>
      <c r="EQ886" s="21"/>
      <c r="ER886" s="21"/>
      <c r="ES886" s="21"/>
      <c r="ET886" s="21"/>
      <c r="EU886" s="21"/>
      <c r="EV886" s="21"/>
      <c r="EW886" s="21"/>
      <c r="EX886" s="21"/>
      <c r="EY886" s="21"/>
      <c r="EZ886" s="21"/>
      <c r="FA886" s="21"/>
      <c r="FB886" s="21"/>
      <c r="FC886" s="21"/>
      <c r="FD886" s="21"/>
      <c r="FE886" s="21"/>
      <c r="FF886" s="21"/>
      <c r="FG886" s="21"/>
      <c r="FH886" s="21"/>
      <c r="FI886" s="21"/>
      <c r="FJ886" s="21"/>
      <c r="FK886" s="21"/>
      <c r="FL886" s="21"/>
      <c r="FM886" s="21"/>
      <c r="FN886" s="21"/>
      <c r="FO886" s="21"/>
      <c r="FP886" s="21"/>
      <c r="FQ886" s="21"/>
      <c r="FR886" s="21"/>
      <c r="FS886" s="21"/>
      <c r="FT886" s="21"/>
      <c r="FU886" s="21"/>
      <c r="FV886" s="21"/>
      <c r="FW886" s="21"/>
      <c r="FX886" s="21"/>
      <c r="FY886" s="21"/>
      <c r="FZ886" s="21"/>
      <c r="GA886" s="21"/>
      <c r="GB886" s="21"/>
      <c r="GC886" s="21"/>
      <c r="GD886" s="21"/>
      <c r="GE886" s="21"/>
      <c r="GF886" s="21"/>
      <c r="GG886" s="21"/>
      <c r="GH886" s="21"/>
      <c r="GI886" s="21"/>
      <c r="GJ886" s="21"/>
      <c r="GK886" s="21"/>
      <c r="GL886" s="21"/>
      <c r="GM886" s="21"/>
      <c r="GN886" s="21"/>
      <c r="GO886" s="21"/>
      <c r="GP886" s="21"/>
      <c r="GQ886" s="21"/>
      <c r="GR886" s="21"/>
      <c r="GS886" s="21"/>
      <c r="GT886" s="21"/>
      <c r="GU886" s="21"/>
      <c r="GV886" s="21"/>
      <c r="GW886" s="21"/>
      <c r="GX886" s="21"/>
      <c r="GY886" s="21"/>
      <c r="GZ886" s="21"/>
      <c r="HA886" s="21"/>
      <c r="HB886" s="21"/>
      <c r="HC886" s="21"/>
      <c r="HD886" s="21"/>
      <c r="HE886" s="21"/>
      <c r="HF886" s="21"/>
      <c r="HG886" s="21"/>
      <c r="HH886" s="21"/>
      <c r="HI886" s="21"/>
      <c r="HJ886" s="21"/>
      <c r="HK886" s="21"/>
      <c r="HL886" s="21"/>
      <c r="HM886" s="21"/>
      <c r="HN886" s="21"/>
      <c r="HO886" s="21"/>
      <c r="HP886" s="21"/>
      <c r="HQ886" s="21"/>
      <c r="HR886" s="21"/>
      <c r="HS886" s="21"/>
      <c r="HT886" s="21"/>
      <c r="HU886" s="21"/>
      <c r="HV886" s="21"/>
      <c r="HW886" s="21"/>
      <c r="HX886" s="21"/>
      <c r="HY886" s="21"/>
      <c r="HZ886" s="21"/>
      <c r="IA886" s="21"/>
      <c r="IB886" s="21"/>
      <c r="IC886" s="21"/>
      <c r="ID886" s="21"/>
      <c r="IE886" s="21"/>
      <c r="IF886" s="21"/>
      <c r="IG886" s="21"/>
      <c r="IH886" s="21"/>
      <c r="II886" s="21"/>
      <c r="IJ886" s="21"/>
      <c r="IK886" s="21"/>
      <c r="IL886" s="21"/>
      <c r="IM886" s="21"/>
      <c r="IN886" s="21"/>
      <c r="IO886" s="21"/>
      <c r="IP886" s="21"/>
      <c r="IQ886" s="21"/>
      <c r="IR886" s="21"/>
      <c r="IS886" s="21"/>
      <c r="IT886" s="21"/>
      <c r="IU886" s="21"/>
      <c r="IV886" s="21"/>
      <c r="IW886" s="21"/>
      <c r="IX886" s="21"/>
      <c r="IY886" s="21"/>
      <c r="IZ886" s="21"/>
      <c r="JA886" s="21"/>
      <c r="JB886" s="21"/>
      <c r="JC886" s="21"/>
      <c r="JD886" s="21"/>
      <c r="JE886" s="21"/>
      <c r="JF886" s="21"/>
      <c r="JG886" s="21"/>
      <c r="JH886" s="21"/>
      <c r="JI886" s="21"/>
      <c r="JJ886" s="21"/>
      <c r="JK886" s="21"/>
      <c r="JL886" s="21"/>
      <c r="JM886" s="21"/>
      <c r="JN886" s="21"/>
      <c r="JO886" s="21"/>
      <c r="JP886" s="21"/>
      <c r="JQ886" s="21"/>
      <c r="JR886" s="21"/>
      <c r="JS886" s="21"/>
      <c r="JT886" s="21"/>
      <c r="JU886" s="21"/>
      <c r="JV886" s="21"/>
      <c r="JW886" s="21"/>
      <c r="JX886" s="21"/>
      <c r="JY886" s="21"/>
    </row>
    <row r="887" spans="1:285" ht="14.1" customHeight="1">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21"/>
      <c r="BK887" s="21"/>
      <c r="BL887" s="21"/>
      <c r="BM887" s="21"/>
      <c r="BN887" s="21"/>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c r="DW887" s="21"/>
      <c r="DX887" s="21"/>
      <c r="DY887" s="21"/>
      <c r="DZ887" s="21"/>
      <c r="EA887" s="21"/>
      <c r="EB887" s="21"/>
      <c r="EC887" s="21"/>
      <c r="ED887" s="21"/>
      <c r="EE887" s="21"/>
      <c r="EF887" s="21"/>
      <c r="EG887" s="21"/>
      <c r="EH887" s="21"/>
      <c r="EI887" s="21"/>
      <c r="EJ887" s="21"/>
      <c r="EK887" s="21"/>
      <c r="EL887" s="21"/>
      <c r="EM887" s="21"/>
      <c r="EN887" s="21"/>
      <c r="EO887" s="21"/>
      <c r="EP887" s="21"/>
      <c r="EQ887" s="21"/>
      <c r="ER887" s="21"/>
      <c r="ES887" s="21"/>
      <c r="ET887" s="21"/>
      <c r="EU887" s="21"/>
      <c r="EV887" s="21"/>
      <c r="EW887" s="21"/>
      <c r="EX887" s="21"/>
      <c r="EY887" s="21"/>
      <c r="EZ887" s="21"/>
      <c r="FA887" s="21"/>
      <c r="FB887" s="21"/>
      <c r="FC887" s="21"/>
      <c r="FD887" s="21"/>
      <c r="FE887" s="21"/>
      <c r="FF887" s="21"/>
      <c r="FG887" s="21"/>
      <c r="FH887" s="21"/>
      <c r="FI887" s="21"/>
      <c r="FJ887" s="21"/>
      <c r="FK887" s="21"/>
      <c r="FL887" s="21"/>
      <c r="FM887" s="21"/>
      <c r="FN887" s="21"/>
      <c r="FO887" s="21"/>
      <c r="FP887" s="21"/>
      <c r="FQ887" s="21"/>
      <c r="FR887" s="21"/>
      <c r="FS887" s="21"/>
      <c r="FT887" s="21"/>
      <c r="FU887" s="21"/>
      <c r="FV887" s="21"/>
      <c r="FW887" s="21"/>
      <c r="FX887" s="21"/>
      <c r="FY887" s="21"/>
      <c r="FZ887" s="21"/>
      <c r="GA887" s="21"/>
      <c r="GB887" s="21"/>
      <c r="GC887" s="21"/>
      <c r="GD887" s="21"/>
      <c r="GE887" s="21"/>
      <c r="GF887" s="21"/>
      <c r="GG887" s="21"/>
      <c r="GH887" s="21"/>
      <c r="GI887" s="21"/>
      <c r="GJ887" s="21"/>
      <c r="GK887" s="21"/>
      <c r="GL887" s="21"/>
      <c r="GM887" s="21"/>
      <c r="GN887" s="21"/>
      <c r="GO887" s="21"/>
      <c r="GP887" s="21"/>
      <c r="GQ887" s="21"/>
      <c r="GR887" s="21"/>
      <c r="GS887" s="21"/>
      <c r="GT887" s="21"/>
      <c r="GU887" s="21"/>
      <c r="GV887" s="21"/>
      <c r="GW887" s="21"/>
      <c r="GX887" s="21"/>
      <c r="GY887" s="21"/>
      <c r="GZ887" s="21"/>
      <c r="HA887" s="21"/>
      <c r="HB887" s="21"/>
      <c r="HC887" s="21"/>
      <c r="HD887" s="21"/>
      <c r="HE887" s="21"/>
      <c r="HF887" s="21"/>
      <c r="HG887" s="21"/>
      <c r="HH887" s="21"/>
      <c r="HI887" s="21"/>
      <c r="HJ887" s="21"/>
      <c r="HK887" s="21"/>
      <c r="HL887" s="21"/>
      <c r="HM887" s="21"/>
      <c r="HN887" s="21"/>
      <c r="HO887" s="21"/>
      <c r="HP887" s="21"/>
      <c r="HQ887" s="21"/>
      <c r="HR887" s="21"/>
      <c r="HS887" s="21"/>
      <c r="HT887" s="21"/>
      <c r="HU887" s="21"/>
      <c r="HV887" s="21"/>
      <c r="HW887" s="21"/>
      <c r="HX887" s="21"/>
      <c r="HY887" s="21"/>
      <c r="HZ887" s="21"/>
      <c r="IA887" s="21"/>
      <c r="IB887" s="21"/>
      <c r="IC887" s="21"/>
      <c r="ID887" s="21"/>
      <c r="IE887" s="21"/>
      <c r="IF887" s="21"/>
      <c r="IG887" s="21"/>
      <c r="IH887" s="21"/>
      <c r="II887" s="21"/>
      <c r="IJ887" s="21"/>
      <c r="IK887" s="21"/>
      <c r="IL887" s="21"/>
      <c r="IM887" s="21"/>
      <c r="IN887" s="21"/>
      <c r="IO887" s="21"/>
      <c r="IP887" s="21"/>
      <c r="IQ887" s="21"/>
      <c r="IR887" s="21"/>
      <c r="IS887" s="21"/>
      <c r="IT887" s="21"/>
      <c r="IU887" s="21"/>
      <c r="IV887" s="21"/>
      <c r="IW887" s="21"/>
      <c r="IX887" s="21"/>
      <c r="IY887" s="21"/>
      <c r="IZ887" s="21"/>
      <c r="JA887" s="21"/>
      <c r="JB887" s="21"/>
      <c r="JC887" s="21"/>
      <c r="JD887" s="21"/>
      <c r="JE887" s="21"/>
      <c r="JF887" s="21"/>
      <c r="JG887" s="21"/>
      <c r="JH887" s="21"/>
      <c r="JI887" s="21"/>
      <c r="JJ887" s="21"/>
      <c r="JK887" s="21"/>
      <c r="JL887" s="21"/>
      <c r="JM887" s="21"/>
      <c r="JN887" s="21"/>
      <c r="JO887" s="21"/>
      <c r="JP887" s="21"/>
      <c r="JQ887" s="21"/>
      <c r="JR887" s="21"/>
      <c r="JS887" s="21"/>
      <c r="JT887" s="21"/>
      <c r="JU887" s="21"/>
      <c r="JV887" s="21"/>
      <c r="JW887" s="21"/>
      <c r="JX887" s="21"/>
      <c r="JY887" s="21"/>
    </row>
    <row r="888" spans="1:285" ht="14.1" customHeight="1">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21"/>
      <c r="BK888" s="21"/>
      <c r="BL888" s="21"/>
      <c r="BM888" s="21"/>
      <c r="BN888" s="21"/>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c r="DW888" s="21"/>
      <c r="DX888" s="21"/>
      <c r="DY888" s="21"/>
      <c r="DZ888" s="21"/>
      <c r="EA888" s="21"/>
      <c r="EB888" s="21"/>
      <c r="EC888" s="21"/>
      <c r="ED888" s="21"/>
      <c r="EE888" s="21"/>
      <c r="EF888" s="21"/>
      <c r="EG888" s="21"/>
      <c r="EH888" s="21"/>
      <c r="EI888" s="21"/>
      <c r="EJ888" s="21"/>
      <c r="EK888" s="21"/>
      <c r="EL888" s="21"/>
      <c r="EM888" s="21"/>
      <c r="EN888" s="21"/>
      <c r="EO888" s="21"/>
      <c r="EP888" s="21"/>
      <c r="EQ888" s="21"/>
      <c r="ER888" s="21"/>
      <c r="ES888" s="21"/>
      <c r="ET888" s="21"/>
      <c r="EU888" s="21"/>
      <c r="EV888" s="21"/>
      <c r="EW888" s="21"/>
      <c r="EX888" s="21"/>
      <c r="EY888" s="21"/>
      <c r="EZ888" s="21"/>
      <c r="FA888" s="21"/>
      <c r="FB888" s="21"/>
      <c r="FC888" s="21"/>
      <c r="FD888" s="21"/>
      <c r="FE888" s="21"/>
      <c r="FF888" s="21"/>
      <c r="FG888" s="21"/>
      <c r="FH888" s="21"/>
      <c r="FI888" s="21"/>
      <c r="FJ888" s="21"/>
      <c r="FK888" s="21"/>
      <c r="FL888" s="21"/>
      <c r="FM888" s="21"/>
      <c r="FN888" s="21"/>
      <c r="FO888" s="21"/>
      <c r="FP888" s="21"/>
      <c r="FQ888" s="21"/>
      <c r="FR888" s="21"/>
      <c r="FS888" s="21"/>
      <c r="FT888" s="21"/>
      <c r="FU888" s="21"/>
      <c r="FV888" s="21"/>
      <c r="FW888" s="21"/>
      <c r="FX888" s="21"/>
      <c r="FY888" s="21"/>
      <c r="FZ888" s="21"/>
      <c r="GA888" s="21"/>
      <c r="GB888" s="21"/>
      <c r="GC888" s="21"/>
      <c r="GD888" s="21"/>
      <c r="GE888" s="21"/>
      <c r="GF888" s="21"/>
      <c r="GG888" s="21"/>
      <c r="GH888" s="21"/>
      <c r="GI888" s="21"/>
      <c r="GJ888" s="21"/>
      <c r="GK888" s="21"/>
      <c r="GL888" s="21"/>
      <c r="GM888" s="21"/>
      <c r="GN888" s="21"/>
      <c r="GO888" s="21"/>
      <c r="GP888" s="21"/>
      <c r="GQ888" s="21"/>
      <c r="GR888" s="21"/>
      <c r="GS888" s="21"/>
      <c r="GT888" s="21"/>
      <c r="GU888" s="21"/>
      <c r="GV888" s="21"/>
      <c r="GW888" s="21"/>
      <c r="GX888" s="21"/>
      <c r="GY888" s="21"/>
      <c r="GZ888" s="21"/>
      <c r="HA888" s="21"/>
      <c r="HB888" s="21"/>
      <c r="HC888" s="21"/>
      <c r="HD888" s="21"/>
      <c r="HE888" s="21"/>
      <c r="HF888" s="21"/>
      <c r="HG888" s="21"/>
      <c r="HH888" s="21"/>
      <c r="HI888" s="21"/>
      <c r="HJ888" s="21"/>
      <c r="HK888" s="21"/>
      <c r="HL888" s="21"/>
      <c r="HM888" s="21"/>
      <c r="HN888" s="21"/>
      <c r="HO888" s="21"/>
      <c r="HP888" s="21"/>
      <c r="HQ888" s="21"/>
      <c r="HR888" s="21"/>
      <c r="HS888" s="21"/>
      <c r="HT888" s="21"/>
      <c r="HU888" s="21"/>
      <c r="HV888" s="21"/>
      <c r="HW888" s="21"/>
      <c r="HX888" s="21"/>
      <c r="HY888" s="21"/>
      <c r="HZ888" s="21"/>
      <c r="IA888" s="21"/>
      <c r="IB888" s="21"/>
      <c r="IC888" s="21"/>
      <c r="ID888" s="21"/>
      <c r="IE888" s="21"/>
      <c r="IF888" s="21"/>
      <c r="IG888" s="21"/>
      <c r="IH888" s="21"/>
      <c r="II888" s="21"/>
      <c r="IJ888" s="21"/>
      <c r="IK888" s="21"/>
      <c r="IL888" s="21"/>
      <c r="IM888" s="21"/>
      <c r="IN888" s="21"/>
      <c r="IO888" s="21"/>
      <c r="IP888" s="21"/>
      <c r="IQ888" s="21"/>
      <c r="IR888" s="21"/>
      <c r="IS888" s="21"/>
      <c r="IT888" s="21"/>
      <c r="IU888" s="21"/>
      <c r="IV888" s="21"/>
      <c r="IW888" s="21"/>
      <c r="IX888" s="21"/>
      <c r="IY888" s="21"/>
      <c r="IZ888" s="21"/>
      <c r="JA888" s="21"/>
      <c r="JB888" s="21"/>
      <c r="JC888" s="21"/>
      <c r="JD888" s="21"/>
      <c r="JE888" s="21"/>
      <c r="JF888" s="21"/>
      <c r="JG888" s="21"/>
      <c r="JH888" s="21"/>
      <c r="JI888" s="21"/>
      <c r="JJ888" s="21"/>
      <c r="JK888" s="21"/>
      <c r="JL888" s="21"/>
      <c r="JM888" s="21"/>
      <c r="JN888" s="21"/>
      <c r="JO888" s="21"/>
      <c r="JP888" s="21"/>
      <c r="JQ888" s="21"/>
      <c r="JR888" s="21"/>
      <c r="JS888" s="21"/>
      <c r="JT888" s="21"/>
      <c r="JU888" s="21"/>
      <c r="JV888" s="21"/>
      <c r="JW888" s="21"/>
      <c r="JX888" s="21"/>
      <c r="JY888" s="21"/>
    </row>
    <row r="889" spans="1:285" ht="14.1" customHeight="1">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21"/>
      <c r="BK889" s="21"/>
      <c r="BL889" s="21"/>
      <c r="BM889" s="21"/>
      <c r="BN889" s="21"/>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c r="DW889" s="21"/>
      <c r="DX889" s="21"/>
      <c r="DY889" s="21"/>
      <c r="DZ889" s="21"/>
      <c r="EA889" s="21"/>
      <c r="EB889" s="21"/>
      <c r="EC889" s="21"/>
      <c r="ED889" s="21"/>
      <c r="EE889" s="21"/>
      <c r="EF889" s="21"/>
      <c r="EG889" s="21"/>
      <c r="EH889" s="21"/>
      <c r="EI889" s="21"/>
      <c r="EJ889" s="21"/>
      <c r="EK889" s="21"/>
      <c r="EL889" s="21"/>
      <c r="EM889" s="21"/>
      <c r="EN889" s="21"/>
      <c r="EO889" s="21"/>
      <c r="EP889" s="21"/>
      <c r="EQ889" s="21"/>
      <c r="ER889" s="21"/>
      <c r="ES889" s="21"/>
      <c r="ET889" s="21"/>
      <c r="EU889" s="21"/>
      <c r="EV889" s="21"/>
      <c r="EW889" s="21"/>
      <c r="EX889" s="21"/>
      <c r="EY889" s="21"/>
      <c r="EZ889" s="21"/>
      <c r="FA889" s="21"/>
      <c r="FB889" s="21"/>
      <c r="FC889" s="21"/>
      <c r="FD889" s="21"/>
      <c r="FE889" s="21"/>
      <c r="FF889" s="21"/>
      <c r="FG889" s="21"/>
      <c r="FH889" s="21"/>
      <c r="FI889" s="21"/>
      <c r="FJ889" s="21"/>
      <c r="FK889" s="21"/>
      <c r="FL889" s="21"/>
      <c r="FM889" s="21"/>
      <c r="FN889" s="21"/>
      <c r="FO889" s="21"/>
      <c r="FP889" s="21"/>
      <c r="FQ889" s="21"/>
      <c r="FR889" s="21"/>
      <c r="FS889" s="21"/>
      <c r="FT889" s="21"/>
      <c r="FU889" s="21"/>
      <c r="FV889" s="21"/>
      <c r="FW889" s="21"/>
      <c r="FX889" s="21"/>
      <c r="FY889" s="21"/>
      <c r="FZ889" s="21"/>
      <c r="GA889" s="21"/>
      <c r="GB889" s="21"/>
      <c r="GC889" s="21"/>
      <c r="GD889" s="21"/>
      <c r="GE889" s="21"/>
      <c r="GF889" s="21"/>
      <c r="GG889" s="21"/>
      <c r="GH889" s="21"/>
      <c r="GI889" s="21"/>
      <c r="GJ889" s="21"/>
      <c r="GK889" s="21"/>
      <c r="GL889" s="21"/>
      <c r="GM889" s="21"/>
      <c r="GN889" s="21"/>
      <c r="GO889" s="21"/>
      <c r="GP889" s="21"/>
      <c r="GQ889" s="21"/>
      <c r="GR889" s="21"/>
      <c r="GS889" s="21"/>
      <c r="GT889" s="21"/>
      <c r="GU889" s="21"/>
      <c r="GV889" s="21"/>
      <c r="GW889" s="21"/>
      <c r="GX889" s="21"/>
      <c r="GY889" s="21"/>
      <c r="GZ889" s="21"/>
      <c r="HA889" s="21"/>
      <c r="HB889" s="21"/>
      <c r="HC889" s="21"/>
      <c r="HD889" s="21"/>
      <c r="HE889" s="21"/>
      <c r="HF889" s="21"/>
      <c r="HG889" s="21"/>
      <c r="HH889" s="21"/>
      <c r="HI889" s="21"/>
      <c r="HJ889" s="21"/>
      <c r="HK889" s="21"/>
      <c r="HL889" s="21"/>
      <c r="HM889" s="21"/>
      <c r="HN889" s="21"/>
      <c r="HO889" s="21"/>
      <c r="HP889" s="21"/>
      <c r="HQ889" s="21"/>
      <c r="HR889" s="21"/>
      <c r="HS889" s="21"/>
      <c r="HT889" s="21"/>
      <c r="HU889" s="21"/>
      <c r="HV889" s="21"/>
      <c r="HW889" s="21"/>
      <c r="HX889" s="21"/>
      <c r="HY889" s="21"/>
      <c r="HZ889" s="21"/>
      <c r="IA889" s="21"/>
      <c r="IB889" s="21"/>
      <c r="IC889" s="21"/>
      <c r="ID889" s="21"/>
      <c r="IE889" s="21"/>
      <c r="IF889" s="21"/>
      <c r="IG889" s="21"/>
      <c r="IH889" s="21"/>
      <c r="II889" s="21"/>
      <c r="IJ889" s="21"/>
      <c r="IK889" s="21"/>
      <c r="IL889" s="21"/>
      <c r="IM889" s="21"/>
      <c r="IN889" s="21"/>
      <c r="IO889" s="21"/>
      <c r="IP889" s="21"/>
      <c r="IQ889" s="21"/>
      <c r="IR889" s="21"/>
      <c r="IS889" s="21"/>
      <c r="IT889" s="21"/>
      <c r="IU889" s="21"/>
      <c r="IV889" s="21"/>
      <c r="IW889" s="21"/>
      <c r="IX889" s="21"/>
      <c r="IY889" s="21"/>
      <c r="IZ889" s="21"/>
      <c r="JA889" s="21"/>
      <c r="JB889" s="21"/>
      <c r="JC889" s="21"/>
      <c r="JD889" s="21"/>
      <c r="JE889" s="21"/>
      <c r="JF889" s="21"/>
      <c r="JG889" s="21"/>
      <c r="JH889" s="21"/>
      <c r="JI889" s="21"/>
      <c r="JJ889" s="21"/>
      <c r="JK889" s="21"/>
      <c r="JL889" s="21"/>
      <c r="JM889" s="21"/>
      <c r="JN889" s="21"/>
      <c r="JO889" s="21"/>
      <c r="JP889" s="21"/>
      <c r="JQ889" s="21"/>
      <c r="JR889" s="21"/>
      <c r="JS889" s="21"/>
      <c r="JT889" s="21"/>
      <c r="JU889" s="21"/>
      <c r="JV889" s="21"/>
      <c r="JW889" s="21"/>
      <c r="JX889" s="21"/>
      <c r="JY889" s="21"/>
    </row>
    <row r="890" spans="1:285" ht="14.1" customHeight="1">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21"/>
      <c r="BK890" s="21"/>
      <c r="BL890" s="21"/>
      <c r="BM890" s="21"/>
      <c r="BN890" s="21"/>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c r="DW890" s="21"/>
      <c r="DX890" s="21"/>
      <c r="DY890" s="21"/>
      <c r="DZ890" s="21"/>
      <c r="EA890" s="21"/>
      <c r="EB890" s="21"/>
      <c r="EC890" s="21"/>
      <c r="ED890" s="21"/>
      <c r="EE890" s="21"/>
      <c r="EF890" s="21"/>
      <c r="EG890" s="21"/>
      <c r="EH890" s="21"/>
      <c r="EI890" s="21"/>
      <c r="EJ890" s="21"/>
      <c r="EK890" s="21"/>
      <c r="EL890" s="21"/>
      <c r="EM890" s="21"/>
      <c r="EN890" s="21"/>
      <c r="EO890" s="21"/>
      <c r="EP890" s="21"/>
      <c r="EQ890" s="21"/>
      <c r="ER890" s="21"/>
      <c r="ES890" s="21"/>
      <c r="ET890" s="21"/>
      <c r="EU890" s="21"/>
      <c r="EV890" s="21"/>
      <c r="EW890" s="21"/>
      <c r="EX890" s="21"/>
      <c r="EY890" s="21"/>
      <c r="EZ890" s="21"/>
      <c r="FA890" s="21"/>
      <c r="FB890" s="21"/>
      <c r="FC890" s="21"/>
      <c r="FD890" s="21"/>
      <c r="FE890" s="21"/>
      <c r="FF890" s="21"/>
      <c r="FG890" s="21"/>
      <c r="FH890" s="21"/>
      <c r="FI890" s="21"/>
      <c r="FJ890" s="21"/>
      <c r="FK890" s="21"/>
      <c r="FL890" s="21"/>
      <c r="FM890" s="21"/>
      <c r="FN890" s="21"/>
      <c r="FO890" s="21"/>
      <c r="FP890" s="21"/>
      <c r="FQ890" s="21"/>
      <c r="FR890" s="21"/>
      <c r="FS890" s="21"/>
      <c r="FT890" s="21"/>
      <c r="FU890" s="21"/>
      <c r="FV890" s="21"/>
      <c r="FW890" s="21"/>
      <c r="FX890" s="21"/>
      <c r="FY890" s="21"/>
      <c r="FZ890" s="21"/>
      <c r="GA890" s="21"/>
      <c r="GB890" s="21"/>
      <c r="GC890" s="21"/>
      <c r="GD890" s="21"/>
      <c r="GE890" s="21"/>
      <c r="GF890" s="21"/>
      <c r="GG890" s="21"/>
      <c r="GH890" s="21"/>
      <c r="GI890" s="21"/>
      <c r="GJ890" s="21"/>
      <c r="GK890" s="21"/>
      <c r="GL890" s="21"/>
      <c r="GM890" s="21"/>
      <c r="GN890" s="21"/>
      <c r="GO890" s="21"/>
      <c r="GP890" s="21"/>
      <c r="GQ890" s="21"/>
      <c r="GR890" s="21"/>
      <c r="GS890" s="21"/>
      <c r="GT890" s="21"/>
      <c r="GU890" s="21"/>
      <c r="GV890" s="21"/>
      <c r="GW890" s="21"/>
      <c r="GX890" s="21"/>
      <c r="GY890" s="21"/>
      <c r="GZ890" s="21"/>
      <c r="HA890" s="21"/>
      <c r="HB890" s="21"/>
      <c r="HC890" s="21"/>
      <c r="HD890" s="21"/>
      <c r="HE890" s="21"/>
      <c r="HF890" s="21"/>
      <c r="HG890" s="21"/>
      <c r="HH890" s="21"/>
      <c r="HI890" s="21"/>
      <c r="HJ890" s="21"/>
      <c r="HK890" s="21"/>
      <c r="HL890" s="21"/>
      <c r="HM890" s="21"/>
      <c r="HN890" s="21"/>
      <c r="HO890" s="21"/>
      <c r="HP890" s="21"/>
      <c r="HQ890" s="21"/>
      <c r="HR890" s="21"/>
      <c r="HS890" s="21"/>
      <c r="HT890" s="21"/>
      <c r="HU890" s="21"/>
      <c r="HV890" s="21"/>
      <c r="HW890" s="21"/>
      <c r="HX890" s="21"/>
      <c r="HY890" s="21"/>
      <c r="HZ890" s="21"/>
      <c r="IA890" s="21"/>
      <c r="IB890" s="21"/>
      <c r="IC890" s="21"/>
      <c r="ID890" s="21"/>
      <c r="IE890" s="21"/>
      <c r="IF890" s="21"/>
      <c r="IG890" s="21"/>
      <c r="IH890" s="21"/>
      <c r="II890" s="21"/>
      <c r="IJ890" s="21"/>
      <c r="IK890" s="21"/>
      <c r="IL890" s="21"/>
      <c r="IM890" s="21"/>
      <c r="IN890" s="21"/>
      <c r="IO890" s="21"/>
      <c r="IP890" s="21"/>
      <c r="IQ890" s="21"/>
      <c r="IR890" s="21"/>
      <c r="IS890" s="21"/>
      <c r="IT890" s="21"/>
      <c r="IU890" s="21"/>
      <c r="IV890" s="21"/>
      <c r="IW890" s="21"/>
      <c r="IX890" s="21"/>
      <c r="IY890" s="21"/>
      <c r="IZ890" s="21"/>
      <c r="JA890" s="21"/>
      <c r="JB890" s="21"/>
      <c r="JC890" s="21"/>
      <c r="JD890" s="21"/>
      <c r="JE890" s="21"/>
      <c r="JF890" s="21"/>
      <c r="JG890" s="21"/>
      <c r="JH890" s="21"/>
      <c r="JI890" s="21"/>
      <c r="JJ890" s="21"/>
      <c r="JK890" s="21"/>
      <c r="JL890" s="21"/>
      <c r="JM890" s="21"/>
      <c r="JN890" s="21"/>
      <c r="JO890" s="21"/>
      <c r="JP890" s="21"/>
      <c r="JQ890" s="21"/>
      <c r="JR890" s="21"/>
      <c r="JS890" s="21"/>
      <c r="JT890" s="21"/>
      <c r="JU890" s="21"/>
      <c r="JV890" s="21"/>
      <c r="JW890" s="21"/>
      <c r="JX890" s="21"/>
      <c r="JY890" s="21"/>
    </row>
    <row r="891" spans="1:285" ht="14.1" customHeight="1">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21"/>
      <c r="BK891" s="21"/>
      <c r="BL891" s="21"/>
      <c r="BM891" s="21"/>
      <c r="BN891" s="21"/>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c r="DW891" s="21"/>
      <c r="DX891" s="21"/>
      <c r="DY891" s="21"/>
      <c r="DZ891" s="21"/>
      <c r="EA891" s="21"/>
      <c r="EB891" s="21"/>
      <c r="EC891" s="21"/>
      <c r="ED891" s="21"/>
      <c r="EE891" s="21"/>
      <c r="EF891" s="21"/>
      <c r="EG891" s="21"/>
      <c r="EH891" s="21"/>
      <c r="EI891" s="21"/>
      <c r="EJ891" s="21"/>
      <c r="EK891" s="21"/>
      <c r="EL891" s="21"/>
      <c r="EM891" s="21"/>
      <c r="EN891" s="21"/>
      <c r="EO891" s="21"/>
      <c r="EP891" s="21"/>
      <c r="EQ891" s="21"/>
      <c r="ER891" s="21"/>
      <c r="ES891" s="21"/>
      <c r="ET891" s="21"/>
      <c r="EU891" s="21"/>
      <c r="EV891" s="21"/>
      <c r="EW891" s="21"/>
      <c r="EX891" s="21"/>
      <c r="EY891" s="21"/>
      <c r="EZ891" s="21"/>
      <c r="FA891" s="21"/>
      <c r="FB891" s="21"/>
      <c r="FC891" s="21"/>
      <c r="FD891" s="21"/>
      <c r="FE891" s="21"/>
      <c r="FF891" s="21"/>
      <c r="FG891" s="21"/>
      <c r="FH891" s="21"/>
      <c r="FI891" s="21"/>
      <c r="FJ891" s="21"/>
      <c r="FK891" s="21"/>
      <c r="FL891" s="21"/>
      <c r="FM891" s="21"/>
      <c r="FN891" s="21"/>
      <c r="FO891" s="21"/>
      <c r="FP891" s="21"/>
      <c r="FQ891" s="21"/>
      <c r="FR891" s="21"/>
      <c r="FS891" s="21"/>
      <c r="FT891" s="21"/>
      <c r="FU891" s="21"/>
      <c r="FV891" s="21"/>
      <c r="FW891" s="21"/>
      <c r="FX891" s="21"/>
      <c r="FY891" s="21"/>
      <c r="FZ891" s="21"/>
      <c r="GA891" s="21"/>
      <c r="GB891" s="21"/>
      <c r="GC891" s="21"/>
      <c r="GD891" s="21"/>
      <c r="GE891" s="21"/>
      <c r="GF891" s="21"/>
      <c r="GG891" s="21"/>
      <c r="GH891" s="21"/>
      <c r="GI891" s="21"/>
      <c r="GJ891" s="21"/>
      <c r="GK891" s="21"/>
      <c r="GL891" s="21"/>
      <c r="GM891" s="21"/>
      <c r="GN891" s="21"/>
      <c r="GO891" s="21"/>
      <c r="GP891" s="21"/>
      <c r="GQ891" s="21"/>
      <c r="GR891" s="21"/>
      <c r="GS891" s="21"/>
      <c r="GT891" s="21"/>
      <c r="GU891" s="21"/>
      <c r="GV891" s="21"/>
      <c r="GW891" s="21"/>
      <c r="GX891" s="21"/>
      <c r="GY891" s="21"/>
      <c r="GZ891" s="21"/>
      <c r="HA891" s="21"/>
      <c r="HB891" s="21"/>
      <c r="HC891" s="21"/>
      <c r="HD891" s="21"/>
      <c r="HE891" s="21"/>
      <c r="HF891" s="21"/>
      <c r="HG891" s="21"/>
      <c r="HH891" s="21"/>
      <c r="HI891" s="21"/>
      <c r="HJ891" s="21"/>
      <c r="HK891" s="21"/>
      <c r="HL891" s="21"/>
      <c r="HM891" s="21"/>
      <c r="HN891" s="21"/>
      <c r="HO891" s="21"/>
      <c r="HP891" s="21"/>
      <c r="HQ891" s="21"/>
      <c r="HR891" s="21"/>
      <c r="HS891" s="21"/>
      <c r="HT891" s="21"/>
      <c r="HU891" s="21"/>
      <c r="HV891" s="21"/>
      <c r="HW891" s="21"/>
      <c r="HX891" s="21"/>
      <c r="HY891" s="21"/>
      <c r="HZ891" s="21"/>
      <c r="IA891" s="21"/>
      <c r="IB891" s="21"/>
      <c r="IC891" s="21"/>
      <c r="ID891" s="21"/>
      <c r="IE891" s="21"/>
      <c r="IF891" s="21"/>
      <c r="IG891" s="21"/>
      <c r="IH891" s="21"/>
      <c r="II891" s="21"/>
      <c r="IJ891" s="21"/>
      <c r="IK891" s="21"/>
      <c r="IL891" s="21"/>
      <c r="IM891" s="21"/>
      <c r="IN891" s="21"/>
      <c r="IO891" s="21"/>
      <c r="IP891" s="21"/>
      <c r="IQ891" s="21"/>
      <c r="IR891" s="21"/>
      <c r="IS891" s="21"/>
      <c r="IT891" s="21"/>
      <c r="IU891" s="21"/>
      <c r="IV891" s="21"/>
      <c r="IW891" s="21"/>
      <c r="IX891" s="21"/>
      <c r="IY891" s="21"/>
      <c r="IZ891" s="21"/>
      <c r="JA891" s="21"/>
      <c r="JB891" s="21"/>
      <c r="JC891" s="21"/>
      <c r="JD891" s="21"/>
      <c r="JE891" s="21"/>
      <c r="JF891" s="21"/>
      <c r="JG891" s="21"/>
      <c r="JH891" s="21"/>
      <c r="JI891" s="21"/>
      <c r="JJ891" s="21"/>
      <c r="JK891" s="21"/>
      <c r="JL891" s="21"/>
      <c r="JM891" s="21"/>
      <c r="JN891" s="21"/>
      <c r="JO891" s="21"/>
      <c r="JP891" s="21"/>
      <c r="JQ891" s="21"/>
      <c r="JR891" s="21"/>
      <c r="JS891" s="21"/>
      <c r="JT891" s="21"/>
      <c r="JU891" s="21"/>
      <c r="JV891" s="21"/>
      <c r="JW891" s="21"/>
      <c r="JX891" s="21"/>
      <c r="JY891" s="21"/>
    </row>
    <row r="892" spans="1:285" ht="14.1" customHeight="1">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21"/>
      <c r="BK892" s="21"/>
      <c r="BL892" s="21"/>
      <c r="BM892" s="21"/>
      <c r="BN892" s="21"/>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c r="DW892" s="21"/>
      <c r="DX892" s="21"/>
      <c r="DY892" s="21"/>
      <c r="DZ892" s="21"/>
      <c r="EA892" s="21"/>
      <c r="EB892" s="21"/>
      <c r="EC892" s="21"/>
      <c r="ED892" s="21"/>
      <c r="EE892" s="21"/>
      <c r="EF892" s="21"/>
      <c r="EG892" s="21"/>
      <c r="EH892" s="21"/>
      <c r="EI892" s="21"/>
      <c r="EJ892" s="21"/>
      <c r="EK892" s="21"/>
      <c r="EL892" s="21"/>
      <c r="EM892" s="21"/>
      <c r="EN892" s="21"/>
      <c r="EO892" s="21"/>
      <c r="EP892" s="21"/>
      <c r="EQ892" s="21"/>
      <c r="ER892" s="21"/>
      <c r="ES892" s="21"/>
      <c r="ET892" s="21"/>
      <c r="EU892" s="21"/>
      <c r="EV892" s="21"/>
      <c r="EW892" s="21"/>
      <c r="EX892" s="21"/>
      <c r="EY892" s="21"/>
      <c r="EZ892" s="21"/>
      <c r="FA892" s="21"/>
      <c r="FB892" s="21"/>
      <c r="FC892" s="21"/>
      <c r="FD892" s="21"/>
      <c r="FE892" s="21"/>
      <c r="FF892" s="21"/>
      <c r="FG892" s="21"/>
      <c r="FH892" s="21"/>
      <c r="FI892" s="21"/>
      <c r="FJ892" s="21"/>
      <c r="FK892" s="21"/>
      <c r="FL892" s="21"/>
      <c r="FM892" s="21"/>
      <c r="FN892" s="21"/>
      <c r="FO892" s="21"/>
      <c r="FP892" s="21"/>
      <c r="FQ892" s="21"/>
      <c r="FR892" s="21"/>
      <c r="FS892" s="21"/>
      <c r="FT892" s="21"/>
      <c r="FU892" s="21"/>
      <c r="FV892" s="21"/>
      <c r="FW892" s="21"/>
      <c r="FX892" s="21"/>
      <c r="FY892" s="21"/>
      <c r="FZ892" s="21"/>
      <c r="GA892" s="21"/>
      <c r="GB892" s="21"/>
      <c r="GC892" s="21"/>
      <c r="GD892" s="21"/>
      <c r="GE892" s="21"/>
      <c r="GF892" s="21"/>
      <c r="GG892" s="21"/>
      <c r="GH892" s="21"/>
      <c r="GI892" s="21"/>
      <c r="GJ892" s="21"/>
      <c r="GK892" s="21"/>
      <c r="GL892" s="21"/>
      <c r="GM892" s="21"/>
      <c r="GN892" s="21"/>
      <c r="GO892" s="21"/>
      <c r="GP892" s="21"/>
      <c r="GQ892" s="21"/>
      <c r="GR892" s="21"/>
      <c r="GS892" s="21"/>
      <c r="GT892" s="21"/>
      <c r="GU892" s="21"/>
      <c r="GV892" s="21"/>
      <c r="GW892" s="21"/>
      <c r="GX892" s="21"/>
      <c r="GY892" s="21"/>
      <c r="GZ892" s="21"/>
      <c r="HA892" s="21"/>
      <c r="HB892" s="21"/>
      <c r="HC892" s="21"/>
      <c r="HD892" s="21"/>
      <c r="HE892" s="21"/>
      <c r="HF892" s="21"/>
      <c r="HG892" s="21"/>
      <c r="HH892" s="21"/>
      <c r="HI892" s="21"/>
      <c r="HJ892" s="21"/>
      <c r="HK892" s="21"/>
      <c r="HL892" s="21"/>
      <c r="HM892" s="21"/>
      <c r="HN892" s="21"/>
      <c r="HO892" s="21"/>
      <c r="HP892" s="21"/>
      <c r="HQ892" s="21"/>
      <c r="HR892" s="21"/>
      <c r="HS892" s="21"/>
      <c r="HT892" s="21"/>
      <c r="HU892" s="21"/>
      <c r="HV892" s="21"/>
      <c r="HW892" s="21"/>
      <c r="HX892" s="21"/>
      <c r="HY892" s="21"/>
      <c r="HZ892" s="21"/>
      <c r="IA892" s="21"/>
      <c r="IB892" s="21"/>
      <c r="IC892" s="21"/>
      <c r="ID892" s="21"/>
      <c r="IE892" s="21"/>
      <c r="IF892" s="21"/>
      <c r="IG892" s="21"/>
      <c r="IH892" s="21"/>
      <c r="II892" s="21"/>
      <c r="IJ892" s="21"/>
      <c r="IK892" s="21"/>
      <c r="IL892" s="21"/>
      <c r="IM892" s="21"/>
      <c r="IN892" s="21"/>
      <c r="IO892" s="21"/>
      <c r="IP892" s="21"/>
      <c r="IQ892" s="21"/>
      <c r="IR892" s="21"/>
      <c r="IS892" s="21"/>
      <c r="IT892" s="21"/>
      <c r="IU892" s="21"/>
      <c r="IV892" s="21"/>
      <c r="IW892" s="21"/>
      <c r="IX892" s="21"/>
      <c r="IY892" s="21"/>
      <c r="IZ892" s="21"/>
      <c r="JA892" s="21"/>
      <c r="JB892" s="21"/>
      <c r="JC892" s="21"/>
      <c r="JD892" s="21"/>
      <c r="JE892" s="21"/>
      <c r="JF892" s="21"/>
      <c r="JG892" s="21"/>
      <c r="JH892" s="21"/>
      <c r="JI892" s="21"/>
      <c r="JJ892" s="21"/>
      <c r="JK892" s="21"/>
      <c r="JL892" s="21"/>
      <c r="JM892" s="21"/>
      <c r="JN892" s="21"/>
      <c r="JO892" s="21"/>
      <c r="JP892" s="21"/>
      <c r="JQ892" s="21"/>
      <c r="JR892" s="21"/>
      <c r="JS892" s="21"/>
      <c r="JT892" s="21"/>
      <c r="JU892" s="21"/>
      <c r="JV892" s="21"/>
      <c r="JW892" s="21"/>
      <c r="JX892" s="21"/>
      <c r="JY892" s="21"/>
    </row>
    <row r="893" spans="1:285" ht="14.1" customHeight="1">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21"/>
      <c r="BK893" s="21"/>
      <c r="BL893" s="21"/>
      <c r="BM893" s="21"/>
      <c r="BN893" s="21"/>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c r="DW893" s="21"/>
      <c r="DX893" s="21"/>
      <c r="DY893" s="21"/>
      <c r="DZ893" s="21"/>
      <c r="EA893" s="21"/>
      <c r="EB893" s="21"/>
      <c r="EC893" s="21"/>
      <c r="ED893" s="21"/>
      <c r="EE893" s="21"/>
      <c r="EF893" s="21"/>
      <c r="EG893" s="21"/>
      <c r="EH893" s="21"/>
      <c r="EI893" s="21"/>
      <c r="EJ893" s="21"/>
      <c r="EK893" s="21"/>
      <c r="EL893" s="21"/>
      <c r="EM893" s="21"/>
      <c r="EN893" s="21"/>
      <c r="EO893" s="21"/>
      <c r="EP893" s="21"/>
      <c r="EQ893" s="21"/>
      <c r="ER893" s="21"/>
      <c r="ES893" s="21"/>
      <c r="ET893" s="21"/>
      <c r="EU893" s="21"/>
      <c r="EV893" s="21"/>
      <c r="EW893" s="21"/>
      <c r="EX893" s="21"/>
      <c r="EY893" s="21"/>
      <c r="EZ893" s="21"/>
      <c r="FA893" s="21"/>
      <c r="FB893" s="21"/>
      <c r="FC893" s="21"/>
      <c r="FD893" s="21"/>
      <c r="FE893" s="21"/>
      <c r="FF893" s="21"/>
      <c r="FG893" s="21"/>
      <c r="FH893" s="21"/>
      <c r="FI893" s="21"/>
      <c r="FJ893" s="21"/>
      <c r="FK893" s="21"/>
      <c r="FL893" s="21"/>
      <c r="FM893" s="21"/>
      <c r="FN893" s="21"/>
      <c r="FO893" s="21"/>
      <c r="FP893" s="21"/>
      <c r="FQ893" s="21"/>
      <c r="FR893" s="21"/>
      <c r="FS893" s="21"/>
      <c r="FT893" s="21"/>
      <c r="FU893" s="21"/>
      <c r="FV893" s="21"/>
      <c r="FW893" s="21"/>
      <c r="FX893" s="21"/>
      <c r="FY893" s="21"/>
      <c r="FZ893" s="21"/>
      <c r="GA893" s="21"/>
      <c r="GB893" s="21"/>
      <c r="GC893" s="21"/>
      <c r="GD893" s="21"/>
      <c r="GE893" s="21"/>
      <c r="GF893" s="21"/>
      <c r="GG893" s="21"/>
      <c r="GH893" s="21"/>
      <c r="GI893" s="21"/>
      <c r="GJ893" s="21"/>
      <c r="GK893" s="21"/>
      <c r="GL893" s="21"/>
      <c r="GM893" s="21"/>
      <c r="GN893" s="21"/>
      <c r="GO893" s="21"/>
      <c r="GP893" s="21"/>
      <c r="GQ893" s="21"/>
      <c r="GR893" s="21"/>
      <c r="GS893" s="21"/>
      <c r="GT893" s="21"/>
      <c r="GU893" s="21"/>
      <c r="GV893" s="21"/>
      <c r="GW893" s="21"/>
      <c r="GX893" s="21"/>
      <c r="GY893" s="21"/>
      <c r="GZ893" s="21"/>
      <c r="HA893" s="21"/>
      <c r="HB893" s="21"/>
      <c r="HC893" s="21"/>
      <c r="HD893" s="21"/>
      <c r="HE893" s="21"/>
      <c r="HF893" s="21"/>
      <c r="HG893" s="21"/>
      <c r="HH893" s="21"/>
      <c r="HI893" s="21"/>
      <c r="HJ893" s="21"/>
      <c r="HK893" s="21"/>
      <c r="HL893" s="21"/>
      <c r="HM893" s="21"/>
      <c r="HN893" s="21"/>
      <c r="HO893" s="21"/>
      <c r="HP893" s="21"/>
      <c r="HQ893" s="21"/>
      <c r="HR893" s="21"/>
      <c r="HS893" s="21"/>
      <c r="HT893" s="21"/>
      <c r="HU893" s="21"/>
      <c r="HV893" s="21"/>
      <c r="HW893" s="21"/>
      <c r="HX893" s="21"/>
      <c r="HY893" s="21"/>
      <c r="HZ893" s="21"/>
      <c r="IA893" s="21"/>
      <c r="IB893" s="21"/>
      <c r="IC893" s="21"/>
      <c r="ID893" s="21"/>
      <c r="IE893" s="21"/>
      <c r="IF893" s="21"/>
      <c r="IG893" s="21"/>
      <c r="IH893" s="21"/>
      <c r="II893" s="21"/>
      <c r="IJ893" s="21"/>
      <c r="IK893" s="21"/>
      <c r="IL893" s="21"/>
      <c r="IM893" s="21"/>
      <c r="IN893" s="21"/>
      <c r="IO893" s="21"/>
      <c r="IP893" s="21"/>
      <c r="IQ893" s="21"/>
      <c r="IR893" s="21"/>
      <c r="IS893" s="21"/>
      <c r="IT893" s="21"/>
      <c r="IU893" s="21"/>
      <c r="IV893" s="21"/>
      <c r="IW893" s="21"/>
      <c r="IX893" s="21"/>
      <c r="IY893" s="21"/>
      <c r="IZ893" s="21"/>
      <c r="JA893" s="21"/>
      <c r="JB893" s="21"/>
      <c r="JC893" s="21"/>
      <c r="JD893" s="21"/>
      <c r="JE893" s="21"/>
      <c r="JF893" s="21"/>
      <c r="JG893" s="21"/>
      <c r="JH893" s="21"/>
      <c r="JI893" s="21"/>
      <c r="JJ893" s="21"/>
      <c r="JK893" s="21"/>
      <c r="JL893" s="21"/>
      <c r="JM893" s="21"/>
      <c r="JN893" s="21"/>
      <c r="JO893" s="21"/>
      <c r="JP893" s="21"/>
      <c r="JQ893" s="21"/>
      <c r="JR893" s="21"/>
      <c r="JS893" s="21"/>
      <c r="JT893" s="21"/>
      <c r="JU893" s="21"/>
      <c r="JV893" s="21"/>
      <c r="JW893" s="21"/>
      <c r="JX893" s="21"/>
      <c r="JY893" s="21"/>
    </row>
    <row r="894" spans="1:285" ht="14.1" customHeight="1">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21"/>
      <c r="BK894" s="21"/>
      <c r="BL894" s="21"/>
      <c r="BM894" s="21"/>
      <c r="BN894" s="21"/>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c r="DW894" s="21"/>
      <c r="DX894" s="21"/>
      <c r="DY894" s="21"/>
      <c r="DZ894" s="21"/>
      <c r="EA894" s="21"/>
      <c r="EB894" s="21"/>
      <c r="EC894" s="21"/>
      <c r="ED894" s="21"/>
      <c r="EE894" s="21"/>
      <c r="EF894" s="21"/>
      <c r="EG894" s="21"/>
      <c r="EH894" s="21"/>
      <c r="EI894" s="21"/>
      <c r="EJ894" s="21"/>
      <c r="EK894" s="21"/>
      <c r="EL894" s="21"/>
      <c r="EM894" s="21"/>
      <c r="EN894" s="21"/>
      <c r="EO894" s="21"/>
      <c r="EP894" s="21"/>
      <c r="EQ894" s="21"/>
      <c r="ER894" s="21"/>
      <c r="ES894" s="21"/>
      <c r="ET894" s="21"/>
      <c r="EU894" s="21"/>
      <c r="EV894" s="21"/>
      <c r="EW894" s="21"/>
      <c r="EX894" s="21"/>
      <c r="EY894" s="21"/>
      <c r="EZ894" s="21"/>
      <c r="FA894" s="21"/>
      <c r="FB894" s="21"/>
      <c r="FC894" s="21"/>
      <c r="FD894" s="21"/>
      <c r="FE894" s="21"/>
      <c r="FF894" s="21"/>
      <c r="FG894" s="21"/>
      <c r="FH894" s="21"/>
      <c r="FI894" s="21"/>
      <c r="FJ894" s="21"/>
      <c r="FK894" s="21"/>
      <c r="FL894" s="21"/>
      <c r="FM894" s="21"/>
      <c r="FN894" s="21"/>
      <c r="FO894" s="21"/>
      <c r="FP894" s="21"/>
      <c r="FQ894" s="21"/>
      <c r="FR894" s="21"/>
      <c r="FS894" s="21"/>
      <c r="FT894" s="21"/>
      <c r="FU894" s="21"/>
      <c r="FV894" s="21"/>
      <c r="FW894" s="21"/>
      <c r="FX894" s="21"/>
      <c r="FY894" s="21"/>
      <c r="FZ894" s="21"/>
      <c r="GA894" s="21"/>
      <c r="GB894" s="21"/>
      <c r="GC894" s="21"/>
      <c r="GD894" s="21"/>
      <c r="GE894" s="21"/>
      <c r="GF894" s="21"/>
      <c r="GG894" s="21"/>
      <c r="GH894" s="21"/>
      <c r="GI894" s="21"/>
      <c r="GJ894" s="21"/>
      <c r="GK894" s="21"/>
      <c r="GL894" s="21"/>
      <c r="GM894" s="21"/>
      <c r="GN894" s="21"/>
      <c r="GO894" s="21"/>
      <c r="GP894" s="21"/>
      <c r="GQ894" s="21"/>
      <c r="GR894" s="21"/>
      <c r="GS894" s="21"/>
      <c r="GT894" s="21"/>
      <c r="GU894" s="21"/>
      <c r="GV894" s="21"/>
      <c r="GW894" s="21"/>
      <c r="GX894" s="21"/>
      <c r="GY894" s="21"/>
      <c r="GZ894" s="21"/>
      <c r="HA894" s="21"/>
      <c r="HB894" s="21"/>
      <c r="HC894" s="21"/>
      <c r="HD894" s="21"/>
      <c r="HE894" s="21"/>
      <c r="HF894" s="21"/>
      <c r="HG894" s="21"/>
      <c r="HH894" s="21"/>
      <c r="HI894" s="21"/>
      <c r="HJ894" s="21"/>
      <c r="HK894" s="21"/>
      <c r="HL894" s="21"/>
      <c r="HM894" s="21"/>
      <c r="HN894" s="21"/>
      <c r="HO894" s="21"/>
      <c r="HP894" s="21"/>
      <c r="HQ894" s="21"/>
      <c r="HR894" s="21"/>
      <c r="HS894" s="21"/>
      <c r="HT894" s="21"/>
      <c r="HU894" s="21"/>
      <c r="HV894" s="21"/>
      <c r="HW894" s="21"/>
      <c r="HX894" s="21"/>
      <c r="HY894" s="21"/>
      <c r="HZ894" s="21"/>
      <c r="IA894" s="21"/>
      <c r="IB894" s="21"/>
      <c r="IC894" s="21"/>
      <c r="ID894" s="21"/>
      <c r="IE894" s="21"/>
      <c r="IF894" s="21"/>
      <c r="IG894" s="21"/>
      <c r="IH894" s="21"/>
      <c r="II894" s="21"/>
      <c r="IJ894" s="21"/>
      <c r="IK894" s="21"/>
      <c r="IL894" s="21"/>
      <c r="IM894" s="21"/>
      <c r="IN894" s="21"/>
      <c r="IO894" s="21"/>
      <c r="IP894" s="21"/>
      <c r="IQ894" s="21"/>
      <c r="IR894" s="21"/>
      <c r="IS894" s="21"/>
      <c r="IT894" s="21"/>
      <c r="IU894" s="21"/>
      <c r="IV894" s="21"/>
      <c r="IW894" s="21"/>
      <c r="IX894" s="21"/>
      <c r="IY894" s="21"/>
      <c r="IZ894" s="21"/>
      <c r="JA894" s="21"/>
      <c r="JB894" s="21"/>
      <c r="JC894" s="21"/>
      <c r="JD894" s="21"/>
      <c r="JE894" s="21"/>
      <c r="JF894" s="21"/>
      <c r="JG894" s="21"/>
      <c r="JH894" s="21"/>
      <c r="JI894" s="21"/>
      <c r="JJ894" s="21"/>
      <c r="JK894" s="21"/>
      <c r="JL894" s="21"/>
      <c r="JM894" s="21"/>
      <c r="JN894" s="21"/>
      <c r="JO894" s="21"/>
      <c r="JP894" s="21"/>
      <c r="JQ894" s="21"/>
      <c r="JR894" s="21"/>
      <c r="JS894" s="21"/>
      <c r="JT894" s="21"/>
      <c r="JU894" s="21"/>
      <c r="JV894" s="21"/>
      <c r="JW894" s="21"/>
      <c r="JX894" s="21"/>
      <c r="JY894" s="21"/>
    </row>
    <row r="895" spans="1:285" ht="14.1" customHeight="1">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c r="DW895" s="21"/>
      <c r="DX895" s="21"/>
      <c r="DY895" s="21"/>
      <c r="DZ895" s="21"/>
      <c r="EA895" s="21"/>
      <c r="EB895" s="21"/>
      <c r="EC895" s="21"/>
      <c r="ED895" s="21"/>
      <c r="EE895" s="21"/>
      <c r="EF895" s="21"/>
      <c r="EG895" s="21"/>
      <c r="EH895" s="21"/>
      <c r="EI895" s="21"/>
      <c r="EJ895" s="21"/>
      <c r="EK895" s="21"/>
      <c r="EL895" s="21"/>
      <c r="EM895" s="21"/>
      <c r="EN895" s="21"/>
      <c r="EO895" s="21"/>
      <c r="EP895" s="21"/>
      <c r="EQ895" s="21"/>
      <c r="ER895" s="21"/>
      <c r="ES895" s="21"/>
      <c r="ET895" s="21"/>
      <c r="EU895" s="21"/>
      <c r="EV895" s="21"/>
      <c r="EW895" s="21"/>
      <c r="EX895" s="21"/>
      <c r="EY895" s="21"/>
      <c r="EZ895" s="21"/>
      <c r="FA895" s="21"/>
      <c r="FB895" s="21"/>
      <c r="FC895" s="21"/>
      <c r="FD895" s="21"/>
      <c r="FE895" s="21"/>
      <c r="FF895" s="21"/>
      <c r="FG895" s="21"/>
      <c r="FH895" s="21"/>
      <c r="FI895" s="21"/>
      <c r="FJ895" s="21"/>
      <c r="FK895" s="21"/>
      <c r="FL895" s="21"/>
      <c r="FM895" s="21"/>
      <c r="FN895" s="21"/>
      <c r="FO895" s="21"/>
      <c r="FP895" s="21"/>
      <c r="FQ895" s="21"/>
      <c r="FR895" s="21"/>
      <c r="FS895" s="21"/>
      <c r="FT895" s="21"/>
      <c r="FU895" s="21"/>
      <c r="FV895" s="21"/>
      <c r="FW895" s="21"/>
      <c r="FX895" s="21"/>
      <c r="FY895" s="21"/>
      <c r="FZ895" s="21"/>
      <c r="GA895" s="21"/>
      <c r="GB895" s="21"/>
      <c r="GC895" s="21"/>
      <c r="GD895" s="21"/>
      <c r="GE895" s="21"/>
      <c r="GF895" s="21"/>
      <c r="GG895" s="21"/>
      <c r="GH895" s="21"/>
      <c r="GI895" s="21"/>
      <c r="GJ895" s="21"/>
      <c r="GK895" s="21"/>
      <c r="GL895" s="21"/>
      <c r="GM895" s="21"/>
      <c r="GN895" s="21"/>
      <c r="GO895" s="21"/>
      <c r="GP895" s="21"/>
      <c r="GQ895" s="21"/>
      <c r="GR895" s="21"/>
      <c r="GS895" s="21"/>
      <c r="GT895" s="21"/>
      <c r="GU895" s="21"/>
      <c r="GV895" s="21"/>
      <c r="GW895" s="21"/>
      <c r="GX895" s="21"/>
      <c r="GY895" s="21"/>
      <c r="GZ895" s="21"/>
      <c r="HA895" s="21"/>
      <c r="HB895" s="21"/>
      <c r="HC895" s="21"/>
      <c r="HD895" s="21"/>
      <c r="HE895" s="21"/>
      <c r="HF895" s="21"/>
      <c r="HG895" s="21"/>
      <c r="HH895" s="21"/>
      <c r="HI895" s="21"/>
      <c r="HJ895" s="21"/>
      <c r="HK895" s="21"/>
      <c r="HL895" s="21"/>
      <c r="HM895" s="21"/>
      <c r="HN895" s="21"/>
      <c r="HO895" s="21"/>
      <c r="HP895" s="21"/>
      <c r="HQ895" s="21"/>
      <c r="HR895" s="21"/>
      <c r="HS895" s="21"/>
      <c r="HT895" s="21"/>
      <c r="HU895" s="21"/>
      <c r="HV895" s="21"/>
      <c r="HW895" s="21"/>
      <c r="HX895" s="21"/>
      <c r="HY895" s="21"/>
      <c r="HZ895" s="21"/>
      <c r="IA895" s="21"/>
      <c r="IB895" s="21"/>
      <c r="IC895" s="21"/>
      <c r="ID895" s="21"/>
      <c r="IE895" s="21"/>
      <c r="IF895" s="21"/>
      <c r="IG895" s="21"/>
      <c r="IH895" s="21"/>
      <c r="II895" s="21"/>
      <c r="IJ895" s="21"/>
      <c r="IK895" s="21"/>
      <c r="IL895" s="21"/>
      <c r="IM895" s="21"/>
      <c r="IN895" s="21"/>
      <c r="IO895" s="21"/>
      <c r="IP895" s="21"/>
      <c r="IQ895" s="21"/>
      <c r="IR895" s="21"/>
      <c r="IS895" s="21"/>
      <c r="IT895" s="21"/>
      <c r="IU895" s="21"/>
      <c r="IV895" s="21"/>
      <c r="IW895" s="21"/>
      <c r="IX895" s="21"/>
      <c r="IY895" s="21"/>
      <c r="IZ895" s="21"/>
      <c r="JA895" s="21"/>
      <c r="JB895" s="21"/>
      <c r="JC895" s="21"/>
      <c r="JD895" s="21"/>
      <c r="JE895" s="21"/>
      <c r="JF895" s="21"/>
      <c r="JG895" s="21"/>
      <c r="JH895" s="21"/>
      <c r="JI895" s="21"/>
      <c r="JJ895" s="21"/>
      <c r="JK895" s="21"/>
      <c r="JL895" s="21"/>
      <c r="JM895" s="21"/>
      <c r="JN895" s="21"/>
      <c r="JO895" s="21"/>
      <c r="JP895" s="21"/>
      <c r="JQ895" s="21"/>
      <c r="JR895" s="21"/>
      <c r="JS895" s="21"/>
      <c r="JT895" s="21"/>
      <c r="JU895" s="21"/>
      <c r="JV895" s="21"/>
      <c r="JW895" s="21"/>
      <c r="JX895" s="21"/>
      <c r="JY895" s="21"/>
    </row>
    <row r="896" spans="1:285" ht="14.1" customHeight="1">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21"/>
      <c r="BK896" s="21"/>
      <c r="BL896" s="21"/>
      <c r="BM896" s="21"/>
      <c r="BN896" s="21"/>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c r="DW896" s="21"/>
      <c r="DX896" s="21"/>
      <c r="DY896" s="21"/>
      <c r="DZ896" s="21"/>
      <c r="EA896" s="21"/>
      <c r="EB896" s="21"/>
      <c r="EC896" s="21"/>
      <c r="ED896" s="21"/>
      <c r="EE896" s="21"/>
      <c r="EF896" s="21"/>
      <c r="EG896" s="21"/>
      <c r="EH896" s="21"/>
      <c r="EI896" s="21"/>
      <c r="EJ896" s="21"/>
      <c r="EK896" s="21"/>
      <c r="EL896" s="21"/>
      <c r="EM896" s="21"/>
      <c r="EN896" s="21"/>
      <c r="EO896" s="21"/>
      <c r="EP896" s="21"/>
      <c r="EQ896" s="21"/>
      <c r="ER896" s="21"/>
      <c r="ES896" s="21"/>
      <c r="ET896" s="21"/>
      <c r="EU896" s="21"/>
      <c r="EV896" s="21"/>
      <c r="EW896" s="21"/>
      <c r="EX896" s="21"/>
      <c r="EY896" s="21"/>
      <c r="EZ896" s="21"/>
      <c r="FA896" s="21"/>
      <c r="FB896" s="21"/>
      <c r="FC896" s="21"/>
      <c r="FD896" s="21"/>
      <c r="FE896" s="21"/>
      <c r="FF896" s="21"/>
      <c r="FG896" s="21"/>
      <c r="FH896" s="21"/>
      <c r="FI896" s="21"/>
      <c r="FJ896" s="21"/>
      <c r="FK896" s="21"/>
      <c r="FL896" s="21"/>
      <c r="FM896" s="21"/>
      <c r="FN896" s="21"/>
      <c r="FO896" s="21"/>
      <c r="FP896" s="21"/>
      <c r="FQ896" s="21"/>
      <c r="FR896" s="21"/>
      <c r="FS896" s="21"/>
      <c r="FT896" s="21"/>
      <c r="FU896" s="21"/>
      <c r="FV896" s="21"/>
      <c r="FW896" s="21"/>
      <c r="FX896" s="21"/>
      <c r="FY896" s="21"/>
      <c r="FZ896" s="21"/>
      <c r="GA896" s="21"/>
      <c r="GB896" s="21"/>
      <c r="GC896" s="21"/>
      <c r="GD896" s="21"/>
      <c r="GE896" s="21"/>
      <c r="GF896" s="21"/>
      <c r="GG896" s="21"/>
      <c r="GH896" s="21"/>
      <c r="GI896" s="21"/>
      <c r="GJ896" s="21"/>
      <c r="GK896" s="21"/>
      <c r="GL896" s="21"/>
      <c r="GM896" s="21"/>
      <c r="GN896" s="21"/>
      <c r="GO896" s="21"/>
      <c r="GP896" s="21"/>
      <c r="GQ896" s="21"/>
      <c r="GR896" s="21"/>
      <c r="GS896" s="21"/>
      <c r="GT896" s="21"/>
      <c r="GU896" s="21"/>
      <c r="GV896" s="21"/>
      <c r="GW896" s="21"/>
      <c r="GX896" s="21"/>
      <c r="GY896" s="21"/>
      <c r="GZ896" s="21"/>
      <c r="HA896" s="21"/>
      <c r="HB896" s="21"/>
      <c r="HC896" s="21"/>
      <c r="HD896" s="21"/>
      <c r="HE896" s="21"/>
      <c r="HF896" s="21"/>
      <c r="HG896" s="21"/>
      <c r="HH896" s="21"/>
      <c r="HI896" s="21"/>
      <c r="HJ896" s="21"/>
      <c r="HK896" s="21"/>
      <c r="HL896" s="21"/>
      <c r="HM896" s="21"/>
      <c r="HN896" s="21"/>
      <c r="HO896" s="21"/>
      <c r="HP896" s="21"/>
      <c r="HQ896" s="21"/>
      <c r="HR896" s="21"/>
      <c r="HS896" s="21"/>
      <c r="HT896" s="21"/>
      <c r="HU896" s="21"/>
      <c r="HV896" s="21"/>
      <c r="HW896" s="21"/>
      <c r="HX896" s="21"/>
      <c r="HY896" s="21"/>
      <c r="HZ896" s="21"/>
      <c r="IA896" s="21"/>
      <c r="IB896" s="21"/>
      <c r="IC896" s="21"/>
      <c r="ID896" s="21"/>
      <c r="IE896" s="21"/>
      <c r="IF896" s="21"/>
      <c r="IG896" s="21"/>
      <c r="IH896" s="21"/>
      <c r="II896" s="21"/>
      <c r="IJ896" s="21"/>
      <c r="IK896" s="21"/>
      <c r="IL896" s="21"/>
      <c r="IM896" s="21"/>
      <c r="IN896" s="21"/>
      <c r="IO896" s="21"/>
      <c r="IP896" s="21"/>
      <c r="IQ896" s="21"/>
      <c r="IR896" s="21"/>
      <c r="IS896" s="21"/>
      <c r="IT896" s="21"/>
      <c r="IU896" s="21"/>
      <c r="IV896" s="21"/>
      <c r="IW896" s="21"/>
      <c r="IX896" s="21"/>
      <c r="IY896" s="21"/>
      <c r="IZ896" s="21"/>
      <c r="JA896" s="21"/>
      <c r="JB896" s="21"/>
      <c r="JC896" s="21"/>
      <c r="JD896" s="21"/>
      <c r="JE896" s="21"/>
      <c r="JF896" s="21"/>
      <c r="JG896" s="21"/>
      <c r="JH896" s="21"/>
      <c r="JI896" s="21"/>
      <c r="JJ896" s="21"/>
      <c r="JK896" s="21"/>
      <c r="JL896" s="21"/>
      <c r="JM896" s="21"/>
      <c r="JN896" s="21"/>
      <c r="JO896" s="21"/>
      <c r="JP896" s="21"/>
      <c r="JQ896" s="21"/>
      <c r="JR896" s="21"/>
      <c r="JS896" s="21"/>
      <c r="JT896" s="21"/>
      <c r="JU896" s="21"/>
      <c r="JV896" s="21"/>
      <c r="JW896" s="21"/>
      <c r="JX896" s="21"/>
      <c r="JY896" s="21"/>
    </row>
    <row r="897" spans="1:285" ht="14.1" customHeight="1">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21"/>
      <c r="BK897" s="21"/>
      <c r="BL897" s="21"/>
      <c r="BM897" s="21"/>
      <c r="BN897" s="21"/>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c r="DW897" s="21"/>
      <c r="DX897" s="21"/>
      <c r="DY897" s="21"/>
      <c r="DZ897" s="21"/>
      <c r="EA897" s="21"/>
      <c r="EB897" s="21"/>
      <c r="EC897" s="21"/>
      <c r="ED897" s="21"/>
      <c r="EE897" s="21"/>
      <c r="EF897" s="21"/>
      <c r="EG897" s="21"/>
      <c r="EH897" s="21"/>
      <c r="EI897" s="21"/>
      <c r="EJ897" s="21"/>
      <c r="EK897" s="21"/>
      <c r="EL897" s="21"/>
      <c r="EM897" s="21"/>
      <c r="EN897" s="21"/>
      <c r="EO897" s="21"/>
      <c r="EP897" s="21"/>
      <c r="EQ897" s="21"/>
      <c r="ER897" s="21"/>
      <c r="ES897" s="21"/>
      <c r="ET897" s="21"/>
      <c r="EU897" s="21"/>
      <c r="EV897" s="21"/>
      <c r="EW897" s="21"/>
      <c r="EX897" s="21"/>
      <c r="EY897" s="21"/>
      <c r="EZ897" s="21"/>
      <c r="FA897" s="21"/>
      <c r="FB897" s="21"/>
      <c r="FC897" s="21"/>
      <c r="FD897" s="21"/>
      <c r="FE897" s="21"/>
      <c r="FF897" s="21"/>
      <c r="FG897" s="21"/>
      <c r="FH897" s="21"/>
      <c r="FI897" s="21"/>
      <c r="FJ897" s="21"/>
      <c r="FK897" s="21"/>
      <c r="FL897" s="21"/>
      <c r="FM897" s="21"/>
      <c r="FN897" s="21"/>
      <c r="FO897" s="21"/>
      <c r="FP897" s="21"/>
      <c r="FQ897" s="21"/>
      <c r="FR897" s="21"/>
      <c r="FS897" s="21"/>
      <c r="FT897" s="21"/>
      <c r="FU897" s="21"/>
      <c r="FV897" s="21"/>
      <c r="FW897" s="21"/>
      <c r="FX897" s="21"/>
      <c r="FY897" s="21"/>
      <c r="FZ897" s="21"/>
      <c r="GA897" s="21"/>
      <c r="GB897" s="21"/>
      <c r="GC897" s="21"/>
      <c r="GD897" s="21"/>
      <c r="GE897" s="21"/>
      <c r="GF897" s="21"/>
      <c r="GG897" s="21"/>
      <c r="GH897" s="21"/>
      <c r="GI897" s="21"/>
      <c r="GJ897" s="21"/>
      <c r="GK897" s="21"/>
      <c r="GL897" s="21"/>
      <c r="GM897" s="21"/>
      <c r="GN897" s="21"/>
      <c r="GO897" s="21"/>
      <c r="GP897" s="21"/>
      <c r="GQ897" s="21"/>
      <c r="GR897" s="21"/>
      <c r="GS897" s="21"/>
      <c r="GT897" s="21"/>
      <c r="GU897" s="21"/>
      <c r="GV897" s="21"/>
      <c r="GW897" s="21"/>
      <c r="GX897" s="21"/>
      <c r="GY897" s="21"/>
      <c r="GZ897" s="21"/>
      <c r="HA897" s="21"/>
      <c r="HB897" s="21"/>
      <c r="HC897" s="21"/>
      <c r="HD897" s="21"/>
      <c r="HE897" s="21"/>
      <c r="HF897" s="21"/>
      <c r="HG897" s="21"/>
      <c r="HH897" s="21"/>
      <c r="HI897" s="21"/>
      <c r="HJ897" s="21"/>
      <c r="HK897" s="21"/>
      <c r="HL897" s="21"/>
      <c r="HM897" s="21"/>
      <c r="HN897" s="21"/>
      <c r="HO897" s="21"/>
      <c r="HP897" s="21"/>
      <c r="HQ897" s="21"/>
      <c r="HR897" s="21"/>
      <c r="HS897" s="21"/>
      <c r="HT897" s="21"/>
      <c r="HU897" s="21"/>
      <c r="HV897" s="21"/>
      <c r="HW897" s="21"/>
      <c r="HX897" s="21"/>
      <c r="HY897" s="21"/>
      <c r="HZ897" s="21"/>
      <c r="IA897" s="21"/>
      <c r="IB897" s="21"/>
      <c r="IC897" s="21"/>
      <c r="ID897" s="21"/>
      <c r="IE897" s="21"/>
      <c r="IF897" s="21"/>
      <c r="IG897" s="21"/>
      <c r="IH897" s="21"/>
      <c r="II897" s="21"/>
      <c r="IJ897" s="21"/>
      <c r="IK897" s="21"/>
      <c r="IL897" s="21"/>
      <c r="IM897" s="21"/>
      <c r="IN897" s="21"/>
      <c r="IO897" s="21"/>
      <c r="IP897" s="21"/>
      <c r="IQ897" s="21"/>
      <c r="IR897" s="21"/>
      <c r="IS897" s="21"/>
      <c r="IT897" s="21"/>
      <c r="IU897" s="21"/>
      <c r="IV897" s="21"/>
      <c r="IW897" s="21"/>
      <c r="IX897" s="21"/>
      <c r="IY897" s="21"/>
      <c r="IZ897" s="21"/>
      <c r="JA897" s="21"/>
      <c r="JB897" s="21"/>
      <c r="JC897" s="21"/>
      <c r="JD897" s="21"/>
      <c r="JE897" s="21"/>
      <c r="JF897" s="21"/>
      <c r="JG897" s="21"/>
      <c r="JH897" s="21"/>
      <c r="JI897" s="21"/>
      <c r="JJ897" s="21"/>
      <c r="JK897" s="21"/>
      <c r="JL897" s="21"/>
      <c r="JM897" s="21"/>
      <c r="JN897" s="21"/>
      <c r="JO897" s="21"/>
      <c r="JP897" s="21"/>
      <c r="JQ897" s="21"/>
      <c r="JR897" s="21"/>
      <c r="JS897" s="21"/>
      <c r="JT897" s="21"/>
      <c r="JU897" s="21"/>
      <c r="JV897" s="21"/>
      <c r="JW897" s="21"/>
      <c r="JX897" s="21"/>
      <c r="JY897" s="21"/>
    </row>
    <row r="898" spans="1:285" ht="14.1" customHeight="1">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21"/>
      <c r="BK898" s="21"/>
      <c r="BL898" s="21"/>
      <c r="BM898" s="21"/>
      <c r="BN898" s="21"/>
      <c r="BO898" s="21"/>
      <c r="BP898" s="21"/>
      <c r="BQ898" s="21"/>
      <c r="BR898" s="21"/>
      <c r="BS898" s="21"/>
      <c r="BT898" s="21"/>
      <c r="BU898" s="21"/>
      <c r="BV898" s="21"/>
      <c r="BW898" s="21"/>
      <c r="BX898" s="21"/>
      <c r="BY898" s="21"/>
      <c r="BZ898" s="21"/>
      <c r="CA898" s="21"/>
      <c r="CB898" s="21"/>
      <c r="CC898" s="21"/>
      <c r="CD898" s="21"/>
      <c r="CE898" s="21"/>
      <c r="CF898" s="21"/>
      <c r="CG898" s="21"/>
      <c r="CH898" s="21"/>
      <c r="CI898" s="21"/>
      <c r="CJ898" s="21"/>
      <c r="CK898" s="21"/>
      <c r="CL898" s="21"/>
      <c r="CM898" s="21"/>
      <c r="CN898" s="21"/>
      <c r="CO898" s="21"/>
      <c r="CP898" s="21"/>
      <c r="CQ898" s="21"/>
      <c r="CR898" s="21"/>
      <c r="CS898" s="21"/>
      <c r="CT898" s="21"/>
      <c r="CU898" s="21"/>
      <c r="CV898" s="21"/>
      <c r="CW898" s="21"/>
      <c r="CX898" s="21"/>
      <c r="CY898" s="21"/>
      <c r="CZ898" s="21"/>
      <c r="DA898" s="21"/>
      <c r="DB898" s="21"/>
      <c r="DC898" s="21"/>
      <c r="DD898" s="21"/>
      <c r="DE898" s="21"/>
      <c r="DF898" s="21"/>
      <c r="DG898" s="21"/>
      <c r="DH898" s="21"/>
      <c r="DI898" s="21"/>
      <c r="DJ898" s="21"/>
      <c r="DK898" s="21"/>
      <c r="DL898" s="21"/>
      <c r="DM898" s="21"/>
      <c r="DN898" s="21"/>
      <c r="DO898" s="21"/>
      <c r="DP898" s="21"/>
      <c r="DQ898" s="21"/>
      <c r="DR898" s="21"/>
      <c r="DS898" s="21"/>
      <c r="DT898" s="21"/>
      <c r="DU898" s="21"/>
      <c r="DV898" s="21"/>
      <c r="DW898" s="21"/>
      <c r="DX898" s="21"/>
      <c r="DY898" s="21"/>
      <c r="DZ898" s="21"/>
      <c r="EA898" s="21"/>
      <c r="EB898" s="21"/>
      <c r="EC898" s="21"/>
      <c r="ED898" s="21"/>
      <c r="EE898" s="21"/>
      <c r="EF898" s="21"/>
      <c r="EG898" s="21"/>
      <c r="EH898" s="21"/>
      <c r="EI898" s="21"/>
      <c r="EJ898" s="21"/>
      <c r="EK898" s="21"/>
      <c r="EL898" s="21"/>
      <c r="EM898" s="21"/>
      <c r="EN898" s="21"/>
      <c r="EO898" s="21"/>
      <c r="EP898" s="21"/>
      <c r="EQ898" s="21"/>
      <c r="ER898" s="21"/>
      <c r="ES898" s="21"/>
      <c r="ET898" s="21"/>
      <c r="EU898" s="21"/>
      <c r="EV898" s="21"/>
      <c r="EW898" s="21"/>
      <c r="EX898" s="21"/>
      <c r="EY898" s="21"/>
      <c r="EZ898" s="21"/>
      <c r="FA898" s="21"/>
      <c r="FB898" s="21"/>
      <c r="FC898" s="21"/>
      <c r="FD898" s="21"/>
      <c r="FE898" s="21"/>
      <c r="FF898" s="21"/>
      <c r="FG898" s="21"/>
      <c r="FH898" s="21"/>
      <c r="FI898" s="21"/>
      <c r="FJ898" s="21"/>
      <c r="FK898" s="21"/>
      <c r="FL898" s="21"/>
      <c r="FM898" s="21"/>
      <c r="FN898" s="21"/>
      <c r="FO898" s="21"/>
      <c r="FP898" s="21"/>
      <c r="FQ898" s="21"/>
      <c r="FR898" s="21"/>
      <c r="FS898" s="21"/>
      <c r="FT898" s="21"/>
      <c r="FU898" s="21"/>
      <c r="FV898" s="21"/>
      <c r="FW898" s="21"/>
      <c r="FX898" s="21"/>
      <c r="FY898" s="21"/>
      <c r="FZ898" s="21"/>
      <c r="GA898" s="21"/>
      <c r="GB898" s="21"/>
      <c r="GC898" s="21"/>
      <c r="GD898" s="21"/>
      <c r="GE898" s="21"/>
      <c r="GF898" s="21"/>
      <c r="GG898" s="21"/>
      <c r="GH898" s="21"/>
      <c r="GI898" s="21"/>
      <c r="GJ898" s="21"/>
      <c r="GK898" s="21"/>
      <c r="GL898" s="21"/>
      <c r="GM898" s="21"/>
      <c r="GN898" s="21"/>
      <c r="GO898" s="21"/>
      <c r="GP898" s="21"/>
      <c r="GQ898" s="21"/>
      <c r="GR898" s="21"/>
      <c r="GS898" s="21"/>
      <c r="GT898" s="21"/>
      <c r="GU898" s="21"/>
      <c r="GV898" s="21"/>
      <c r="GW898" s="21"/>
      <c r="GX898" s="21"/>
      <c r="GY898" s="21"/>
      <c r="GZ898" s="21"/>
      <c r="HA898" s="21"/>
      <c r="HB898" s="21"/>
      <c r="HC898" s="21"/>
      <c r="HD898" s="21"/>
      <c r="HE898" s="21"/>
      <c r="HF898" s="21"/>
      <c r="HG898" s="21"/>
      <c r="HH898" s="21"/>
      <c r="HI898" s="21"/>
      <c r="HJ898" s="21"/>
      <c r="HK898" s="21"/>
      <c r="HL898" s="21"/>
      <c r="HM898" s="21"/>
      <c r="HN898" s="21"/>
      <c r="HO898" s="21"/>
      <c r="HP898" s="21"/>
      <c r="HQ898" s="21"/>
      <c r="HR898" s="21"/>
      <c r="HS898" s="21"/>
      <c r="HT898" s="21"/>
      <c r="HU898" s="21"/>
      <c r="HV898" s="21"/>
      <c r="HW898" s="21"/>
      <c r="HX898" s="21"/>
      <c r="HY898" s="21"/>
      <c r="HZ898" s="21"/>
      <c r="IA898" s="21"/>
      <c r="IB898" s="21"/>
      <c r="IC898" s="21"/>
      <c r="ID898" s="21"/>
      <c r="IE898" s="21"/>
      <c r="IF898" s="21"/>
      <c r="IG898" s="21"/>
      <c r="IH898" s="21"/>
      <c r="II898" s="21"/>
      <c r="IJ898" s="21"/>
      <c r="IK898" s="21"/>
      <c r="IL898" s="21"/>
      <c r="IM898" s="21"/>
      <c r="IN898" s="21"/>
      <c r="IO898" s="21"/>
      <c r="IP898" s="21"/>
      <c r="IQ898" s="21"/>
      <c r="IR898" s="21"/>
      <c r="IS898" s="21"/>
      <c r="IT898" s="21"/>
      <c r="IU898" s="21"/>
      <c r="IV898" s="21"/>
      <c r="IW898" s="21"/>
      <c r="IX898" s="21"/>
      <c r="IY898" s="21"/>
      <c r="IZ898" s="21"/>
      <c r="JA898" s="21"/>
      <c r="JB898" s="21"/>
      <c r="JC898" s="21"/>
      <c r="JD898" s="21"/>
      <c r="JE898" s="21"/>
      <c r="JF898" s="21"/>
      <c r="JG898" s="21"/>
      <c r="JH898" s="21"/>
      <c r="JI898" s="21"/>
      <c r="JJ898" s="21"/>
      <c r="JK898" s="21"/>
      <c r="JL898" s="21"/>
      <c r="JM898" s="21"/>
      <c r="JN898" s="21"/>
      <c r="JO898" s="21"/>
      <c r="JP898" s="21"/>
      <c r="JQ898" s="21"/>
      <c r="JR898" s="21"/>
      <c r="JS898" s="21"/>
      <c r="JT898" s="21"/>
      <c r="JU898" s="21"/>
      <c r="JV898" s="21"/>
      <c r="JW898" s="21"/>
      <c r="JX898" s="21"/>
      <c r="JY898" s="21"/>
    </row>
    <row r="899" spans="1:285" ht="14.1" customHeight="1">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21"/>
      <c r="BK899" s="21"/>
      <c r="BL899" s="21"/>
      <c r="BM899" s="21"/>
      <c r="BN899" s="21"/>
      <c r="BO899" s="21"/>
      <c r="BP899" s="21"/>
      <c r="BQ899" s="21"/>
      <c r="BR899" s="21"/>
      <c r="BS899" s="21"/>
      <c r="BT899" s="21"/>
      <c r="BU899" s="21"/>
      <c r="BV899" s="21"/>
      <c r="BW899" s="21"/>
      <c r="BX899" s="21"/>
      <c r="BY899" s="21"/>
      <c r="BZ899" s="21"/>
      <c r="CA899" s="21"/>
      <c r="CB899" s="21"/>
      <c r="CC899" s="21"/>
      <c r="CD899" s="21"/>
      <c r="CE899" s="21"/>
      <c r="CF899" s="21"/>
      <c r="CG899" s="21"/>
      <c r="CH899" s="21"/>
      <c r="CI899" s="21"/>
      <c r="CJ899" s="21"/>
      <c r="CK899" s="21"/>
      <c r="CL899" s="21"/>
      <c r="CM899" s="21"/>
      <c r="CN899" s="21"/>
      <c r="CO899" s="21"/>
      <c r="CP899" s="21"/>
      <c r="CQ899" s="21"/>
      <c r="CR899" s="21"/>
      <c r="CS899" s="21"/>
      <c r="CT899" s="21"/>
      <c r="CU899" s="21"/>
      <c r="CV899" s="21"/>
      <c r="CW899" s="21"/>
      <c r="CX899" s="21"/>
      <c r="CY899" s="21"/>
      <c r="CZ899" s="21"/>
      <c r="DA899" s="21"/>
      <c r="DB899" s="21"/>
      <c r="DC899" s="21"/>
      <c r="DD899" s="21"/>
      <c r="DE899" s="21"/>
      <c r="DF899" s="21"/>
      <c r="DG899" s="21"/>
      <c r="DH899" s="21"/>
      <c r="DI899" s="21"/>
      <c r="DJ899" s="21"/>
      <c r="DK899" s="21"/>
      <c r="DL899" s="21"/>
      <c r="DM899" s="21"/>
      <c r="DN899" s="21"/>
      <c r="DO899" s="21"/>
      <c r="DP899" s="21"/>
      <c r="DQ899" s="21"/>
      <c r="DR899" s="21"/>
      <c r="DS899" s="21"/>
      <c r="DT899" s="21"/>
      <c r="DU899" s="21"/>
      <c r="DV899" s="21"/>
      <c r="DW899" s="21"/>
      <c r="DX899" s="21"/>
      <c r="DY899" s="21"/>
      <c r="DZ899" s="21"/>
      <c r="EA899" s="21"/>
      <c r="EB899" s="21"/>
      <c r="EC899" s="21"/>
      <c r="ED899" s="21"/>
      <c r="EE899" s="21"/>
      <c r="EF899" s="21"/>
      <c r="EG899" s="21"/>
      <c r="EH899" s="21"/>
      <c r="EI899" s="21"/>
      <c r="EJ899" s="21"/>
      <c r="EK899" s="21"/>
      <c r="EL899" s="21"/>
      <c r="EM899" s="21"/>
      <c r="EN899" s="21"/>
      <c r="EO899" s="21"/>
      <c r="EP899" s="21"/>
      <c r="EQ899" s="21"/>
      <c r="ER899" s="21"/>
      <c r="ES899" s="21"/>
      <c r="ET899" s="21"/>
      <c r="EU899" s="21"/>
      <c r="EV899" s="21"/>
      <c r="EW899" s="21"/>
      <c r="EX899" s="21"/>
      <c r="EY899" s="21"/>
      <c r="EZ899" s="21"/>
      <c r="FA899" s="21"/>
      <c r="FB899" s="21"/>
      <c r="FC899" s="21"/>
      <c r="FD899" s="21"/>
      <c r="FE899" s="21"/>
      <c r="FF899" s="21"/>
      <c r="FG899" s="21"/>
      <c r="FH899" s="21"/>
      <c r="FI899" s="21"/>
      <c r="FJ899" s="21"/>
      <c r="FK899" s="21"/>
      <c r="FL899" s="21"/>
      <c r="FM899" s="21"/>
      <c r="FN899" s="21"/>
      <c r="FO899" s="21"/>
      <c r="FP899" s="21"/>
      <c r="FQ899" s="21"/>
      <c r="FR899" s="21"/>
      <c r="FS899" s="21"/>
      <c r="FT899" s="21"/>
      <c r="FU899" s="21"/>
      <c r="FV899" s="21"/>
      <c r="FW899" s="21"/>
      <c r="FX899" s="21"/>
      <c r="FY899" s="21"/>
      <c r="FZ899" s="21"/>
      <c r="GA899" s="21"/>
      <c r="GB899" s="21"/>
      <c r="GC899" s="21"/>
      <c r="GD899" s="21"/>
      <c r="GE899" s="21"/>
      <c r="GF899" s="21"/>
      <c r="GG899" s="21"/>
      <c r="GH899" s="21"/>
      <c r="GI899" s="21"/>
      <c r="GJ899" s="21"/>
      <c r="GK899" s="21"/>
      <c r="GL899" s="21"/>
      <c r="GM899" s="21"/>
      <c r="GN899" s="21"/>
      <c r="GO899" s="21"/>
      <c r="GP899" s="21"/>
      <c r="GQ899" s="21"/>
      <c r="GR899" s="21"/>
      <c r="GS899" s="21"/>
      <c r="GT899" s="21"/>
      <c r="GU899" s="21"/>
      <c r="GV899" s="21"/>
      <c r="GW899" s="21"/>
      <c r="GX899" s="21"/>
      <c r="GY899" s="21"/>
      <c r="GZ899" s="21"/>
      <c r="HA899" s="21"/>
      <c r="HB899" s="21"/>
      <c r="HC899" s="21"/>
      <c r="HD899" s="21"/>
      <c r="HE899" s="21"/>
      <c r="HF899" s="21"/>
      <c r="HG899" s="21"/>
      <c r="HH899" s="21"/>
      <c r="HI899" s="21"/>
      <c r="HJ899" s="21"/>
      <c r="HK899" s="21"/>
      <c r="HL899" s="21"/>
      <c r="HM899" s="21"/>
      <c r="HN899" s="21"/>
      <c r="HO899" s="21"/>
      <c r="HP899" s="21"/>
      <c r="HQ899" s="21"/>
      <c r="HR899" s="21"/>
      <c r="HS899" s="21"/>
      <c r="HT899" s="21"/>
      <c r="HU899" s="21"/>
      <c r="HV899" s="21"/>
      <c r="HW899" s="21"/>
      <c r="HX899" s="21"/>
      <c r="HY899" s="21"/>
      <c r="HZ899" s="21"/>
      <c r="IA899" s="21"/>
      <c r="IB899" s="21"/>
      <c r="IC899" s="21"/>
      <c r="ID899" s="21"/>
      <c r="IE899" s="21"/>
      <c r="IF899" s="21"/>
      <c r="IG899" s="21"/>
      <c r="IH899" s="21"/>
      <c r="II899" s="21"/>
      <c r="IJ899" s="21"/>
      <c r="IK899" s="21"/>
      <c r="IL899" s="21"/>
      <c r="IM899" s="21"/>
      <c r="IN899" s="21"/>
      <c r="IO899" s="21"/>
      <c r="IP899" s="21"/>
      <c r="IQ899" s="21"/>
      <c r="IR899" s="21"/>
      <c r="IS899" s="21"/>
      <c r="IT899" s="21"/>
      <c r="IU899" s="21"/>
      <c r="IV899" s="21"/>
      <c r="IW899" s="21"/>
      <c r="IX899" s="21"/>
      <c r="IY899" s="21"/>
      <c r="IZ899" s="21"/>
      <c r="JA899" s="21"/>
      <c r="JB899" s="21"/>
      <c r="JC899" s="21"/>
      <c r="JD899" s="21"/>
      <c r="JE899" s="21"/>
      <c r="JF899" s="21"/>
      <c r="JG899" s="21"/>
      <c r="JH899" s="21"/>
      <c r="JI899" s="21"/>
      <c r="JJ899" s="21"/>
      <c r="JK899" s="21"/>
      <c r="JL899" s="21"/>
      <c r="JM899" s="21"/>
      <c r="JN899" s="21"/>
      <c r="JO899" s="21"/>
      <c r="JP899" s="21"/>
      <c r="JQ899" s="21"/>
      <c r="JR899" s="21"/>
      <c r="JS899" s="21"/>
      <c r="JT899" s="21"/>
      <c r="JU899" s="21"/>
      <c r="JV899" s="21"/>
      <c r="JW899" s="21"/>
      <c r="JX899" s="21"/>
      <c r="JY899" s="21"/>
    </row>
    <row r="900" spans="1:285" ht="14.1" customHeight="1">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21"/>
      <c r="BK900" s="21"/>
      <c r="BL900" s="21"/>
      <c r="BM900" s="21"/>
      <c r="BN900" s="21"/>
      <c r="BO900" s="21"/>
      <c r="BP900" s="21"/>
      <c r="BQ900" s="21"/>
      <c r="BR900" s="21"/>
      <c r="BS900" s="21"/>
      <c r="BT900" s="21"/>
      <c r="BU900" s="21"/>
      <c r="BV900" s="21"/>
      <c r="BW900" s="21"/>
      <c r="BX900" s="21"/>
      <c r="BY900" s="21"/>
      <c r="BZ900" s="21"/>
      <c r="CA900" s="21"/>
      <c r="CB900" s="21"/>
      <c r="CC900" s="21"/>
      <c r="CD900" s="21"/>
      <c r="CE900" s="21"/>
      <c r="CF900" s="21"/>
      <c r="CG900" s="21"/>
      <c r="CH900" s="21"/>
      <c r="CI900" s="21"/>
      <c r="CJ900" s="21"/>
      <c r="CK900" s="21"/>
      <c r="CL900" s="21"/>
      <c r="CM900" s="21"/>
      <c r="CN900" s="21"/>
      <c r="CO900" s="21"/>
      <c r="CP900" s="21"/>
      <c r="CQ900" s="21"/>
      <c r="CR900" s="21"/>
      <c r="CS900" s="21"/>
      <c r="CT900" s="21"/>
      <c r="CU900" s="21"/>
      <c r="CV900" s="21"/>
      <c r="CW900" s="21"/>
      <c r="CX900" s="21"/>
      <c r="CY900" s="21"/>
      <c r="CZ900" s="21"/>
      <c r="DA900" s="21"/>
      <c r="DB900" s="21"/>
      <c r="DC900" s="21"/>
      <c r="DD900" s="21"/>
      <c r="DE900" s="21"/>
      <c r="DF900" s="21"/>
      <c r="DG900" s="21"/>
      <c r="DH900" s="21"/>
      <c r="DI900" s="21"/>
      <c r="DJ900" s="21"/>
      <c r="DK900" s="21"/>
      <c r="DL900" s="21"/>
      <c r="DM900" s="21"/>
      <c r="DN900" s="21"/>
      <c r="DO900" s="21"/>
      <c r="DP900" s="21"/>
      <c r="DQ900" s="21"/>
      <c r="DR900" s="21"/>
      <c r="DS900" s="21"/>
      <c r="DT900" s="21"/>
      <c r="DU900" s="21"/>
      <c r="DV900" s="21"/>
      <c r="DW900" s="21"/>
      <c r="DX900" s="21"/>
      <c r="DY900" s="21"/>
      <c r="DZ900" s="21"/>
      <c r="EA900" s="21"/>
      <c r="EB900" s="21"/>
      <c r="EC900" s="21"/>
      <c r="ED900" s="21"/>
      <c r="EE900" s="21"/>
      <c r="EF900" s="21"/>
      <c r="EG900" s="21"/>
      <c r="EH900" s="21"/>
      <c r="EI900" s="21"/>
      <c r="EJ900" s="21"/>
      <c r="EK900" s="21"/>
      <c r="EL900" s="21"/>
      <c r="EM900" s="21"/>
      <c r="EN900" s="21"/>
      <c r="EO900" s="21"/>
      <c r="EP900" s="21"/>
      <c r="EQ900" s="21"/>
      <c r="ER900" s="21"/>
      <c r="ES900" s="21"/>
      <c r="ET900" s="21"/>
      <c r="EU900" s="21"/>
      <c r="EV900" s="21"/>
      <c r="EW900" s="21"/>
      <c r="EX900" s="21"/>
      <c r="EY900" s="21"/>
      <c r="EZ900" s="21"/>
      <c r="FA900" s="21"/>
      <c r="FB900" s="21"/>
      <c r="FC900" s="21"/>
      <c r="FD900" s="21"/>
      <c r="FE900" s="21"/>
      <c r="FF900" s="21"/>
      <c r="FG900" s="21"/>
      <c r="FH900" s="21"/>
      <c r="FI900" s="21"/>
      <c r="FJ900" s="21"/>
      <c r="FK900" s="21"/>
      <c r="FL900" s="21"/>
      <c r="FM900" s="21"/>
      <c r="FN900" s="21"/>
      <c r="FO900" s="21"/>
      <c r="FP900" s="21"/>
      <c r="FQ900" s="21"/>
      <c r="FR900" s="21"/>
      <c r="FS900" s="21"/>
      <c r="FT900" s="21"/>
      <c r="FU900" s="21"/>
      <c r="FV900" s="21"/>
      <c r="FW900" s="21"/>
      <c r="FX900" s="21"/>
      <c r="FY900" s="21"/>
      <c r="FZ900" s="21"/>
      <c r="GA900" s="21"/>
      <c r="GB900" s="21"/>
      <c r="GC900" s="21"/>
      <c r="GD900" s="21"/>
      <c r="GE900" s="21"/>
      <c r="GF900" s="21"/>
      <c r="GG900" s="21"/>
      <c r="GH900" s="21"/>
      <c r="GI900" s="21"/>
      <c r="GJ900" s="21"/>
      <c r="GK900" s="21"/>
      <c r="GL900" s="21"/>
      <c r="GM900" s="21"/>
      <c r="GN900" s="21"/>
      <c r="GO900" s="21"/>
      <c r="GP900" s="21"/>
      <c r="GQ900" s="21"/>
      <c r="GR900" s="21"/>
      <c r="GS900" s="21"/>
      <c r="GT900" s="21"/>
      <c r="GU900" s="21"/>
      <c r="GV900" s="21"/>
      <c r="GW900" s="21"/>
      <c r="GX900" s="21"/>
      <c r="GY900" s="21"/>
      <c r="GZ900" s="21"/>
      <c r="HA900" s="21"/>
      <c r="HB900" s="21"/>
      <c r="HC900" s="21"/>
      <c r="HD900" s="21"/>
      <c r="HE900" s="21"/>
      <c r="HF900" s="21"/>
      <c r="HG900" s="21"/>
      <c r="HH900" s="21"/>
      <c r="HI900" s="21"/>
      <c r="HJ900" s="21"/>
      <c r="HK900" s="21"/>
      <c r="HL900" s="21"/>
      <c r="HM900" s="21"/>
      <c r="HN900" s="21"/>
      <c r="HO900" s="21"/>
      <c r="HP900" s="21"/>
      <c r="HQ900" s="21"/>
      <c r="HR900" s="21"/>
      <c r="HS900" s="21"/>
      <c r="HT900" s="21"/>
      <c r="HU900" s="21"/>
      <c r="HV900" s="21"/>
      <c r="HW900" s="21"/>
      <c r="HX900" s="21"/>
      <c r="HY900" s="21"/>
      <c r="HZ900" s="21"/>
      <c r="IA900" s="21"/>
      <c r="IB900" s="21"/>
      <c r="IC900" s="21"/>
      <c r="ID900" s="21"/>
      <c r="IE900" s="21"/>
      <c r="IF900" s="21"/>
      <c r="IG900" s="21"/>
      <c r="IH900" s="21"/>
      <c r="II900" s="21"/>
      <c r="IJ900" s="21"/>
      <c r="IK900" s="21"/>
      <c r="IL900" s="21"/>
      <c r="IM900" s="21"/>
      <c r="IN900" s="21"/>
      <c r="IO900" s="21"/>
      <c r="IP900" s="21"/>
      <c r="IQ900" s="21"/>
      <c r="IR900" s="21"/>
      <c r="IS900" s="21"/>
      <c r="IT900" s="21"/>
      <c r="IU900" s="21"/>
      <c r="IV900" s="21"/>
      <c r="IW900" s="21"/>
      <c r="IX900" s="21"/>
      <c r="IY900" s="21"/>
      <c r="IZ900" s="21"/>
      <c r="JA900" s="21"/>
      <c r="JB900" s="21"/>
      <c r="JC900" s="21"/>
      <c r="JD900" s="21"/>
      <c r="JE900" s="21"/>
      <c r="JF900" s="21"/>
      <c r="JG900" s="21"/>
      <c r="JH900" s="21"/>
      <c r="JI900" s="21"/>
      <c r="JJ900" s="21"/>
      <c r="JK900" s="21"/>
      <c r="JL900" s="21"/>
      <c r="JM900" s="21"/>
      <c r="JN900" s="21"/>
      <c r="JO900" s="21"/>
      <c r="JP900" s="21"/>
      <c r="JQ900" s="21"/>
      <c r="JR900" s="21"/>
      <c r="JS900" s="21"/>
      <c r="JT900" s="21"/>
      <c r="JU900" s="21"/>
      <c r="JV900" s="21"/>
      <c r="JW900" s="21"/>
      <c r="JX900" s="21"/>
      <c r="JY900" s="21"/>
    </row>
    <row r="901" spans="1:285" ht="14.1" customHeight="1">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21"/>
      <c r="BK901" s="21"/>
      <c r="BL901" s="21"/>
      <c r="BM901" s="21"/>
      <c r="BN901" s="21"/>
      <c r="BO901" s="21"/>
      <c r="BP901" s="21"/>
      <c r="BQ901" s="21"/>
      <c r="BR901" s="21"/>
      <c r="BS901" s="21"/>
      <c r="BT901" s="21"/>
      <c r="BU901" s="21"/>
      <c r="BV901" s="21"/>
      <c r="BW901" s="21"/>
      <c r="BX901" s="21"/>
      <c r="BY901" s="21"/>
      <c r="BZ901" s="21"/>
      <c r="CA901" s="21"/>
      <c r="CB901" s="21"/>
      <c r="CC901" s="21"/>
      <c r="CD901" s="21"/>
      <c r="CE901" s="21"/>
      <c r="CF901" s="21"/>
      <c r="CG901" s="21"/>
      <c r="CH901" s="21"/>
      <c r="CI901" s="21"/>
      <c r="CJ901" s="21"/>
      <c r="CK901" s="21"/>
      <c r="CL901" s="21"/>
      <c r="CM901" s="21"/>
      <c r="CN901" s="21"/>
      <c r="CO901" s="21"/>
      <c r="CP901" s="21"/>
      <c r="CQ901" s="21"/>
      <c r="CR901" s="21"/>
      <c r="CS901" s="21"/>
      <c r="CT901" s="21"/>
      <c r="CU901" s="21"/>
      <c r="CV901" s="21"/>
      <c r="CW901" s="21"/>
      <c r="CX901" s="21"/>
      <c r="CY901" s="21"/>
      <c r="CZ901" s="21"/>
      <c r="DA901" s="21"/>
      <c r="DB901" s="21"/>
      <c r="DC901" s="21"/>
      <c r="DD901" s="21"/>
      <c r="DE901" s="21"/>
      <c r="DF901" s="21"/>
      <c r="DG901" s="21"/>
      <c r="DH901" s="21"/>
      <c r="DI901" s="21"/>
      <c r="DJ901" s="21"/>
      <c r="DK901" s="21"/>
      <c r="DL901" s="21"/>
      <c r="DM901" s="21"/>
      <c r="DN901" s="21"/>
      <c r="DO901" s="21"/>
      <c r="DP901" s="21"/>
      <c r="DQ901" s="21"/>
      <c r="DR901" s="21"/>
      <c r="DS901" s="21"/>
      <c r="DT901" s="21"/>
      <c r="DU901" s="21"/>
      <c r="DV901" s="21"/>
      <c r="DW901" s="21"/>
      <c r="DX901" s="21"/>
      <c r="DY901" s="21"/>
      <c r="DZ901" s="21"/>
      <c r="EA901" s="21"/>
      <c r="EB901" s="21"/>
      <c r="EC901" s="21"/>
      <c r="ED901" s="21"/>
      <c r="EE901" s="21"/>
      <c r="EF901" s="21"/>
      <c r="EG901" s="21"/>
      <c r="EH901" s="21"/>
      <c r="EI901" s="21"/>
      <c r="EJ901" s="21"/>
      <c r="EK901" s="21"/>
      <c r="EL901" s="21"/>
      <c r="EM901" s="21"/>
      <c r="EN901" s="21"/>
      <c r="EO901" s="21"/>
      <c r="EP901" s="21"/>
      <c r="EQ901" s="21"/>
      <c r="ER901" s="21"/>
      <c r="ES901" s="21"/>
      <c r="ET901" s="21"/>
      <c r="EU901" s="21"/>
      <c r="EV901" s="21"/>
      <c r="EW901" s="21"/>
      <c r="EX901" s="21"/>
      <c r="EY901" s="21"/>
      <c r="EZ901" s="21"/>
      <c r="FA901" s="21"/>
      <c r="FB901" s="21"/>
      <c r="FC901" s="21"/>
      <c r="FD901" s="21"/>
      <c r="FE901" s="21"/>
      <c r="FF901" s="21"/>
      <c r="FG901" s="21"/>
      <c r="FH901" s="21"/>
      <c r="FI901" s="21"/>
      <c r="FJ901" s="21"/>
      <c r="FK901" s="21"/>
      <c r="FL901" s="21"/>
      <c r="FM901" s="21"/>
      <c r="FN901" s="21"/>
      <c r="FO901" s="21"/>
      <c r="FP901" s="21"/>
      <c r="FQ901" s="21"/>
      <c r="FR901" s="21"/>
      <c r="FS901" s="21"/>
      <c r="FT901" s="21"/>
      <c r="FU901" s="21"/>
      <c r="FV901" s="21"/>
      <c r="FW901" s="21"/>
      <c r="FX901" s="21"/>
      <c r="FY901" s="21"/>
      <c r="FZ901" s="21"/>
      <c r="GA901" s="21"/>
      <c r="GB901" s="21"/>
      <c r="GC901" s="21"/>
      <c r="GD901" s="21"/>
      <c r="GE901" s="21"/>
      <c r="GF901" s="21"/>
      <c r="GG901" s="21"/>
      <c r="GH901" s="21"/>
      <c r="GI901" s="21"/>
      <c r="GJ901" s="21"/>
      <c r="GK901" s="21"/>
      <c r="GL901" s="21"/>
      <c r="GM901" s="21"/>
      <c r="GN901" s="21"/>
      <c r="GO901" s="21"/>
      <c r="GP901" s="21"/>
      <c r="GQ901" s="21"/>
      <c r="GR901" s="21"/>
      <c r="GS901" s="21"/>
      <c r="GT901" s="21"/>
      <c r="GU901" s="21"/>
      <c r="GV901" s="21"/>
      <c r="GW901" s="21"/>
      <c r="GX901" s="21"/>
      <c r="GY901" s="21"/>
      <c r="GZ901" s="21"/>
      <c r="HA901" s="21"/>
      <c r="HB901" s="21"/>
      <c r="HC901" s="21"/>
      <c r="HD901" s="21"/>
      <c r="HE901" s="21"/>
      <c r="HF901" s="21"/>
      <c r="HG901" s="21"/>
      <c r="HH901" s="21"/>
      <c r="HI901" s="21"/>
      <c r="HJ901" s="21"/>
      <c r="HK901" s="21"/>
      <c r="HL901" s="21"/>
      <c r="HM901" s="21"/>
      <c r="HN901" s="21"/>
      <c r="HO901" s="21"/>
      <c r="HP901" s="21"/>
      <c r="HQ901" s="21"/>
      <c r="HR901" s="21"/>
      <c r="HS901" s="21"/>
      <c r="HT901" s="21"/>
      <c r="HU901" s="21"/>
      <c r="HV901" s="21"/>
      <c r="HW901" s="21"/>
      <c r="HX901" s="21"/>
      <c r="HY901" s="21"/>
      <c r="HZ901" s="21"/>
      <c r="IA901" s="21"/>
      <c r="IB901" s="21"/>
      <c r="IC901" s="21"/>
      <c r="ID901" s="21"/>
      <c r="IE901" s="21"/>
      <c r="IF901" s="21"/>
      <c r="IG901" s="21"/>
      <c r="IH901" s="21"/>
      <c r="II901" s="21"/>
      <c r="IJ901" s="21"/>
      <c r="IK901" s="21"/>
      <c r="IL901" s="21"/>
      <c r="IM901" s="21"/>
      <c r="IN901" s="21"/>
      <c r="IO901" s="21"/>
      <c r="IP901" s="21"/>
      <c r="IQ901" s="21"/>
      <c r="IR901" s="21"/>
      <c r="IS901" s="21"/>
      <c r="IT901" s="21"/>
      <c r="IU901" s="21"/>
      <c r="IV901" s="21"/>
      <c r="IW901" s="21"/>
      <c r="IX901" s="21"/>
      <c r="IY901" s="21"/>
      <c r="IZ901" s="21"/>
      <c r="JA901" s="21"/>
      <c r="JB901" s="21"/>
      <c r="JC901" s="21"/>
      <c r="JD901" s="21"/>
      <c r="JE901" s="21"/>
      <c r="JF901" s="21"/>
      <c r="JG901" s="21"/>
      <c r="JH901" s="21"/>
      <c r="JI901" s="21"/>
      <c r="JJ901" s="21"/>
      <c r="JK901" s="21"/>
      <c r="JL901" s="21"/>
      <c r="JM901" s="21"/>
      <c r="JN901" s="21"/>
      <c r="JO901" s="21"/>
      <c r="JP901" s="21"/>
      <c r="JQ901" s="21"/>
      <c r="JR901" s="21"/>
      <c r="JS901" s="21"/>
      <c r="JT901" s="21"/>
      <c r="JU901" s="21"/>
      <c r="JV901" s="21"/>
      <c r="JW901" s="21"/>
      <c r="JX901" s="21"/>
      <c r="JY901" s="21"/>
    </row>
    <row r="902" spans="1:285" ht="14.1" customHeight="1">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21"/>
      <c r="BK902" s="21"/>
      <c r="BL902" s="21"/>
      <c r="BM902" s="21"/>
      <c r="BN902" s="21"/>
      <c r="BO902" s="21"/>
      <c r="BP902" s="21"/>
      <c r="BQ902" s="21"/>
      <c r="BR902" s="21"/>
      <c r="BS902" s="21"/>
      <c r="BT902" s="21"/>
      <c r="BU902" s="21"/>
      <c r="BV902" s="21"/>
      <c r="BW902" s="21"/>
      <c r="BX902" s="21"/>
      <c r="BY902" s="21"/>
      <c r="BZ902" s="21"/>
      <c r="CA902" s="21"/>
      <c r="CB902" s="21"/>
      <c r="CC902" s="21"/>
      <c r="CD902" s="21"/>
      <c r="CE902" s="21"/>
      <c r="CF902" s="21"/>
      <c r="CG902" s="21"/>
      <c r="CH902" s="21"/>
      <c r="CI902" s="21"/>
      <c r="CJ902" s="21"/>
      <c r="CK902" s="21"/>
      <c r="CL902" s="21"/>
      <c r="CM902" s="21"/>
      <c r="CN902" s="21"/>
      <c r="CO902" s="21"/>
      <c r="CP902" s="21"/>
      <c r="CQ902" s="21"/>
      <c r="CR902" s="21"/>
      <c r="CS902" s="21"/>
      <c r="CT902" s="21"/>
      <c r="CU902" s="21"/>
      <c r="CV902" s="21"/>
      <c r="CW902" s="21"/>
      <c r="CX902" s="21"/>
      <c r="CY902" s="21"/>
      <c r="CZ902" s="21"/>
      <c r="DA902" s="21"/>
      <c r="DB902" s="21"/>
      <c r="DC902" s="21"/>
      <c r="DD902" s="21"/>
      <c r="DE902" s="21"/>
      <c r="DF902" s="21"/>
      <c r="DG902" s="21"/>
      <c r="DH902" s="21"/>
      <c r="DI902" s="21"/>
      <c r="DJ902" s="21"/>
      <c r="DK902" s="21"/>
      <c r="DL902" s="21"/>
      <c r="DM902" s="21"/>
      <c r="DN902" s="21"/>
      <c r="DO902" s="21"/>
      <c r="DP902" s="21"/>
      <c r="DQ902" s="21"/>
      <c r="DR902" s="21"/>
      <c r="DS902" s="21"/>
      <c r="DT902" s="21"/>
      <c r="DU902" s="21"/>
      <c r="DV902" s="21"/>
      <c r="DW902" s="21"/>
      <c r="DX902" s="21"/>
      <c r="DY902" s="21"/>
      <c r="DZ902" s="21"/>
      <c r="EA902" s="21"/>
      <c r="EB902" s="21"/>
      <c r="EC902" s="21"/>
      <c r="ED902" s="21"/>
      <c r="EE902" s="21"/>
      <c r="EF902" s="21"/>
      <c r="EG902" s="21"/>
      <c r="EH902" s="21"/>
      <c r="EI902" s="21"/>
      <c r="EJ902" s="21"/>
      <c r="EK902" s="21"/>
      <c r="EL902" s="21"/>
      <c r="EM902" s="21"/>
      <c r="EN902" s="21"/>
      <c r="EO902" s="21"/>
      <c r="EP902" s="21"/>
      <c r="EQ902" s="21"/>
      <c r="ER902" s="21"/>
      <c r="ES902" s="21"/>
      <c r="ET902" s="21"/>
      <c r="EU902" s="21"/>
      <c r="EV902" s="21"/>
      <c r="EW902" s="21"/>
      <c r="EX902" s="21"/>
      <c r="EY902" s="21"/>
      <c r="EZ902" s="21"/>
      <c r="FA902" s="21"/>
      <c r="FB902" s="21"/>
      <c r="FC902" s="21"/>
      <c r="FD902" s="21"/>
      <c r="FE902" s="21"/>
      <c r="FF902" s="21"/>
      <c r="FG902" s="21"/>
      <c r="FH902" s="21"/>
      <c r="FI902" s="21"/>
      <c r="FJ902" s="21"/>
      <c r="FK902" s="21"/>
      <c r="FL902" s="21"/>
      <c r="FM902" s="21"/>
      <c r="FN902" s="21"/>
      <c r="FO902" s="21"/>
      <c r="FP902" s="21"/>
      <c r="FQ902" s="21"/>
      <c r="FR902" s="21"/>
      <c r="FS902" s="21"/>
      <c r="FT902" s="21"/>
      <c r="FU902" s="21"/>
      <c r="FV902" s="21"/>
      <c r="FW902" s="21"/>
      <c r="FX902" s="21"/>
      <c r="FY902" s="21"/>
      <c r="FZ902" s="21"/>
      <c r="GA902" s="21"/>
      <c r="GB902" s="21"/>
      <c r="GC902" s="21"/>
      <c r="GD902" s="21"/>
      <c r="GE902" s="21"/>
      <c r="GF902" s="21"/>
      <c r="GG902" s="21"/>
      <c r="GH902" s="21"/>
      <c r="GI902" s="21"/>
      <c r="GJ902" s="21"/>
      <c r="GK902" s="21"/>
      <c r="GL902" s="21"/>
      <c r="GM902" s="21"/>
      <c r="GN902" s="21"/>
      <c r="GO902" s="21"/>
      <c r="GP902" s="21"/>
      <c r="GQ902" s="21"/>
      <c r="GR902" s="21"/>
      <c r="GS902" s="21"/>
      <c r="GT902" s="21"/>
      <c r="GU902" s="21"/>
      <c r="GV902" s="21"/>
      <c r="GW902" s="21"/>
      <c r="GX902" s="21"/>
      <c r="GY902" s="21"/>
      <c r="GZ902" s="21"/>
      <c r="HA902" s="21"/>
      <c r="HB902" s="21"/>
      <c r="HC902" s="21"/>
      <c r="HD902" s="21"/>
      <c r="HE902" s="21"/>
      <c r="HF902" s="21"/>
      <c r="HG902" s="21"/>
      <c r="HH902" s="21"/>
      <c r="HI902" s="21"/>
      <c r="HJ902" s="21"/>
      <c r="HK902" s="21"/>
      <c r="HL902" s="21"/>
      <c r="HM902" s="21"/>
      <c r="HN902" s="21"/>
      <c r="HO902" s="21"/>
      <c r="HP902" s="21"/>
      <c r="HQ902" s="21"/>
      <c r="HR902" s="21"/>
      <c r="HS902" s="21"/>
      <c r="HT902" s="21"/>
      <c r="HU902" s="21"/>
      <c r="HV902" s="21"/>
      <c r="HW902" s="21"/>
      <c r="HX902" s="21"/>
      <c r="HY902" s="21"/>
      <c r="HZ902" s="21"/>
      <c r="IA902" s="21"/>
      <c r="IB902" s="21"/>
      <c r="IC902" s="21"/>
      <c r="ID902" s="21"/>
      <c r="IE902" s="21"/>
      <c r="IF902" s="21"/>
      <c r="IG902" s="21"/>
      <c r="IH902" s="21"/>
      <c r="II902" s="21"/>
      <c r="IJ902" s="21"/>
      <c r="IK902" s="21"/>
      <c r="IL902" s="21"/>
      <c r="IM902" s="21"/>
      <c r="IN902" s="21"/>
      <c r="IO902" s="21"/>
      <c r="IP902" s="21"/>
      <c r="IQ902" s="21"/>
      <c r="IR902" s="21"/>
      <c r="IS902" s="21"/>
      <c r="IT902" s="21"/>
      <c r="IU902" s="21"/>
      <c r="IV902" s="21"/>
      <c r="IW902" s="21"/>
      <c r="IX902" s="21"/>
      <c r="IY902" s="21"/>
      <c r="IZ902" s="21"/>
      <c r="JA902" s="21"/>
      <c r="JB902" s="21"/>
      <c r="JC902" s="21"/>
      <c r="JD902" s="21"/>
      <c r="JE902" s="21"/>
      <c r="JF902" s="21"/>
      <c r="JG902" s="21"/>
      <c r="JH902" s="21"/>
      <c r="JI902" s="21"/>
      <c r="JJ902" s="21"/>
      <c r="JK902" s="21"/>
      <c r="JL902" s="21"/>
      <c r="JM902" s="21"/>
      <c r="JN902" s="21"/>
      <c r="JO902" s="21"/>
      <c r="JP902" s="21"/>
      <c r="JQ902" s="21"/>
      <c r="JR902" s="21"/>
      <c r="JS902" s="21"/>
      <c r="JT902" s="21"/>
      <c r="JU902" s="21"/>
      <c r="JV902" s="21"/>
      <c r="JW902" s="21"/>
      <c r="JX902" s="21"/>
      <c r="JY902" s="21"/>
    </row>
    <row r="903" spans="1:285" ht="14.1" customHeight="1">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21"/>
      <c r="BK903" s="21"/>
      <c r="BL903" s="21"/>
      <c r="BM903" s="21"/>
      <c r="BN903" s="21"/>
      <c r="BO903" s="21"/>
      <c r="BP903" s="21"/>
      <c r="BQ903" s="21"/>
      <c r="BR903" s="21"/>
      <c r="BS903" s="21"/>
      <c r="BT903" s="21"/>
      <c r="BU903" s="21"/>
      <c r="BV903" s="21"/>
      <c r="BW903" s="21"/>
      <c r="BX903" s="21"/>
      <c r="BY903" s="21"/>
      <c r="BZ903" s="21"/>
      <c r="CA903" s="21"/>
      <c r="CB903" s="21"/>
      <c r="CC903" s="21"/>
      <c r="CD903" s="21"/>
      <c r="CE903" s="21"/>
      <c r="CF903" s="21"/>
      <c r="CG903" s="21"/>
      <c r="CH903" s="21"/>
      <c r="CI903" s="21"/>
      <c r="CJ903" s="21"/>
      <c r="CK903" s="21"/>
      <c r="CL903" s="21"/>
      <c r="CM903" s="21"/>
      <c r="CN903" s="21"/>
      <c r="CO903" s="21"/>
      <c r="CP903" s="21"/>
      <c r="CQ903" s="21"/>
      <c r="CR903" s="21"/>
      <c r="CS903" s="21"/>
      <c r="CT903" s="21"/>
      <c r="CU903" s="21"/>
      <c r="CV903" s="21"/>
      <c r="CW903" s="21"/>
      <c r="CX903" s="21"/>
      <c r="CY903" s="21"/>
      <c r="CZ903" s="21"/>
      <c r="DA903" s="21"/>
      <c r="DB903" s="21"/>
      <c r="DC903" s="21"/>
      <c r="DD903" s="21"/>
      <c r="DE903" s="21"/>
      <c r="DF903" s="21"/>
      <c r="DG903" s="21"/>
      <c r="DH903" s="21"/>
      <c r="DI903" s="21"/>
      <c r="DJ903" s="21"/>
      <c r="DK903" s="21"/>
      <c r="DL903" s="21"/>
      <c r="DM903" s="21"/>
      <c r="DN903" s="21"/>
      <c r="DO903" s="21"/>
      <c r="DP903" s="21"/>
      <c r="DQ903" s="21"/>
      <c r="DR903" s="21"/>
      <c r="DS903" s="21"/>
      <c r="DT903" s="21"/>
      <c r="DU903" s="21"/>
      <c r="DV903" s="21"/>
      <c r="DW903" s="21"/>
      <c r="DX903" s="21"/>
      <c r="DY903" s="21"/>
      <c r="DZ903" s="21"/>
      <c r="EA903" s="21"/>
      <c r="EB903" s="21"/>
      <c r="EC903" s="21"/>
      <c r="ED903" s="21"/>
      <c r="EE903" s="21"/>
      <c r="EF903" s="21"/>
      <c r="EG903" s="21"/>
      <c r="EH903" s="21"/>
      <c r="EI903" s="21"/>
      <c r="EJ903" s="21"/>
      <c r="EK903" s="21"/>
      <c r="EL903" s="21"/>
      <c r="EM903" s="21"/>
      <c r="EN903" s="21"/>
      <c r="EO903" s="21"/>
      <c r="EP903" s="21"/>
      <c r="EQ903" s="21"/>
      <c r="ER903" s="21"/>
      <c r="ES903" s="21"/>
      <c r="ET903" s="21"/>
      <c r="EU903" s="21"/>
      <c r="EV903" s="21"/>
      <c r="EW903" s="21"/>
      <c r="EX903" s="21"/>
      <c r="EY903" s="21"/>
      <c r="EZ903" s="21"/>
      <c r="FA903" s="21"/>
      <c r="FB903" s="21"/>
      <c r="FC903" s="21"/>
      <c r="FD903" s="21"/>
      <c r="FE903" s="21"/>
      <c r="FF903" s="21"/>
      <c r="FG903" s="21"/>
      <c r="FH903" s="21"/>
      <c r="FI903" s="21"/>
      <c r="FJ903" s="21"/>
      <c r="FK903" s="21"/>
      <c r="FL903" s="21"/>
      <c r="FM903" s="21"/>
      <c r="FN903" s="21"/>
      <c r="FO903" s="21"/>
      <c r="FP903" s="21"/>
      <c r="FQ903" s="21"/>
      <c r="FR903" s="21"/>
      <c r="FS903" s="21"/>
      <c r="FT903" s="21"/>
      <c r="FU903" s="21"/>
      <c r="FV903" s="21"/>
      <c r="FW903" s="21"/>
      <c r="FX903" s="21"/>
      <c r="FY903" s="21"/>
      <c r="FZ903" s="21"/>
      <c r="GA903" s="21"/>
      <c r="GB903" s="21"/>
      <c r="GC903" s="21"/>
      <c r="GD903" s="21"/>
      <c r="GE903" s="21"/>
      <c r="GF903" s="21"/>
      <c r="GG903" s="21"/>
      <c r="GH903" s="21"/>
      <c r="GI903" s="21"/>
      <c r="GJ903" s="21"/>
      <c r="GK903" s="21"/>
      <c r="GL903" s="21"/>
      <c r="GM903" s="21"/>
      <c r="GN903" s="21"/>
      <c r="GO903" s="21"/>
      <c r="GP903" s="21"/>
      <c r="GQ903" s="21"/>
      <c r="GR903" s="21"/>
      <c r="GS903" s="21"/>
      <c r="GT903" s="21"/>
      <c r="GU903" s="21"/>
      <c r="GV903" s="21"/>
      <c r="GW903" s="21"/>
      <c r="GX903" s="21"/>
      <c r="GY903" s="21"/>
      <c r="GZ903" s="21"/>
      <c r="HA903" s="21"/>
      <c r="HB903" s="21"/>
      <c r="HC903" s="21"/>
      <c r="HD903" s="21"/>
      <c r="HE903" s="21"/>
      <c r="HF903" s="21"/>
      <c r="HG903" s="21"/>
      <c r="HH903" s="21"/>
      <c r="HI903" s="21"/>
      <c r="HJ903" s="21"/>
      <c r="HK903" s="21"/>
      <c r="HL903" s="21"/>
      <c r="HM903" s="21"/>
      <c r="HN903" s="21"/>
      <c r="HO903" s="21"/>
      <c r="HP903" s="21"/>
      <c r="HQ903" s="21"/>
      <c r="HR903" s="21"/>
      <c r="HS903" s="21"/>
      <c r="HT903" s="21"/>
      <c r="HU903" s="21"/>
      <c r="HV903" s="21"/>
      <c r="HW903" s="21"/>
      <c r="HX903" s="21"/>
      <c r="HY903" s="21"/>
      <c r="HZ903" s="21"/>
      <c r="IA903" s="21"/>
      <c r="IB903" s="21"/>
      <c r="IC903" s="21"/>
      <c r="ID903" s="21"/>
      <c r="IE903" s="21"/>
      <c r="IF903" s="21"/>
      <c r="IG903" s="21"/>
      <c r="IH903" s="21"/>
      <c r="II903" s="21"/>
      <c r="IJ903" s="21"/>
      <c r="IK903" s="21"/>
      <c r="IL903" s="21"/>
      <c r="IM903" s="21"/>
      <c r="IN903" s="21"/>
      <c r="IO903" s="21"/>
      <c r="IP903" s="21"/>
      <c r="IQ903" s="21"/>
      <c r="IR903" s="21"/>
      <c r="IS903" s="21"/>
      <c r="IT903" s="21"/>
      <c r="IU903" s="21"/>
      <c r="IV903" s="21"/>
      <c r="IW903" s="21"/>
      <c r="IX903" s="21"/>
      <c r="IY903" s="21"/>
      <c r="IZ903" s="21"/>
      <c r="JA903" s="21"/>
      <c r="JB903" s="21"/>
      <c r="JC903" s="21"/>
      <c r="JD903" s="21"/>
      <c r="JE903" s="21"/>
      <c r="JF903" s="21"/>
      <c r="JG903" s="21"/>
      <c r="JH903" s="21"/>
      <c r="JI903" s="21"/>
      <c r="JJ903" s="21"/>
      <c r="JK903" s="21"/>
      <c r="JL903" s="21"/>
      <c r="JM903" s="21"/>
      <c r="JN903" s="21"/>
      <c r="JO903" s="21"/>
      <c r="JP903" s="21"/>
      <c r="JQ903" s="21"/>
      <c r="JR903" s="21"/>
      <c r="JS903" s="21"/>
      <c r="JT903" s="21"/>
      <c r="JU903" s="21"/>
      <c r="JV903" s="21"/>
      <c r="JW903" s="21"/>
      <c r="JX903" s="21"/>
      <c r="JY903" s="21"/>
    </row>
    <row r="904" spans="1:285" ht="14.1" customHeight="1">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21"/>
      <c r="BK904" s="21"/>
      <c r="BL904" s="21"/>
      <c r="BM904" s="21"/>
      <c r="BN904" s="21"/>
      <c r="BO904" s="21"/>
      <c r="BP904" s="21"/>
      <c r="BQ904" s="21"/>
      <c r="BR904" s="21"/>
      <c r="BS904" s="21"/>
      <c r="BT904" s="21"/>
      <c r="BU904" s="21"/>
      <c r="BV904" s="21"/>
      <c r="BW904" s="21"/>
      <c r="BX904" s="21"/>
      <c r="BY904" s="21"/>
      <c r="BZ904" s="21"/>
      <c r="CA904" s="21"/>
      <c r="CB904" s="21"/>
      <c r="CC904" s="21"/>
      <c r="CD904" s="21"/>
      <c r="CE904" s="21"/>
      <c r="CF904" s="21"/>
      <c r="CG904" s="21"/>
      <c r="CH904" s="21"/>
      <c r="CI904" s="21"/>
      <c r="CJ904" s="21"/>
      <c r="CK904" s="21"/>
      <c r="CL904" s="21"/>
      <c r="CM904" s="21"/>
      <c r="CN904" s="21"/>
      <c r="CO904" s="21"/>
      <c r="CP904" s="21"/>
      <c r="CQ904" s="21"/>
      <c r="CR904" s="21"/>
      <c r="CS904" s="21"/>
      <c r="CT904" s="21"/>
      <c r="CU904" s="21"/>
      <c r="CV904" s="21"/>
      <c r="CW904" s="21"/>
      <c r="CX904" s="21"/>
      <c r="CY904" s="21"/>
      <c r="CZ904" s="21"/>
      <c r="DA904" s="21"/>
      <c r="DB904" s="21"/>
      <c r="DC904" s="21"/>
      <c r="DD904" s="21"/>
      <c r="DE904" s="21"/>
      <c r="DF904" s="21"/>
      <c r="DG904" s="21"/>
      <c r="DH904" s="21"/>
      <c r="DI904" s="21"/>
      <c r="DJ904" s="21"/>
      <c r="DK904" s="21"/>
      <c r="DL904" s="21"/>
      <c r="DM904" s="21"/>
      <c r="DN904" s="21"/>
      <c r="DO904" s="21"/>
      <c r="DP904" s="21"/>
      <c r="DQ904" s="21"/>
      <c r="DR904" s="21"/>
      <c r="DS904" s="21"/>
      <c r="DT904" s="21"/>
      <c r="DU904" s="21"/>
      <c r="DV904" s="21"/>
      <c r="DW904" s="21"/>
      <c r="DX904" s="21"/>
      <c r="DY904" s="21"/>
      <c r="DZ904" s="21"/>
      <c r="EA904" s="21"/>
      <c r="EB904" s="21"/>
      <c r="EC904" s="21"/>
      <c r="ED904" s="21"/>
      <c r="EE904" s="21"/>
      <c r="EF904" s="21"/>
      <c r="EG904" s="21"/>
      <c r="EH904" s="21"/>
      <c r="EI904" s="21"/>
      <c r="EJ904" s="21"/>
      <c r="EK904" s="21"/>
      <c r="EL904" s="21"/>
      <c r="EM904" s="21"/>
      <c r="EN904" s="21"/>
      <c r="EO904" s="21"/>
      <c r="EP904" s="21"/>
      <c r="EQ904" s="21"/>
      <c r="ER904" s="21"/>
      <c r="ES904" s="21"/>
      <c r="ET904" s="21"/>
      <c r="EU904" s="21"/>
      <c r="EV904" s="21"/>
      <c r="EW904" s="21"/>
      <c r="EX904" s="21"/>
      <c r="EY904" s="21"/>
      <c r="EZ904" s="21"/>
      <c r="FA904" s="21"/>
      <c r="FB904" s="21"/>
      <c r="FC904" s="21"/>
      <c r="FD904" s="21"/>
      <c r="FE904" s="21"/>
      <c r="FF904" s="21"/>
      <c r="FG904" s="21"/>
      <c r="FH904" s="21"/>
      <c r="FI904" s="21"/>
      <c r="FJ904" s="21"/>
      <c r="FK904" s="21"/>
      <c r="FL904" s="21"/>
      <c r="FM904" s="21"/>
      <c r="FN904" s="21"/>
      <c r="FO904" s="21"/>
      <c r="FP904" s="21"/>
      <c r="FQ904" s="21"/>
      <c r="FR904" s="21"/>
      <c r="FS904" s="21"/>
      <c r="FT904" s="21"/>
      <c r="FU904" s="21"/>
      <c r="FV904" s="21"/>
      <c r="FW904" s="21"/>
      <c r="FX904" s="21"/>
      <c r="FY904" s="21"/>
      <c r="FZ904" s="21"/>
      <c r="GA904" s="21"/>
      <c r="GB904" s="21"/>
      <c r="GC904" s="21"/>
      <c r="GD904" s="21"/>
      <c r="GE904" s="21"/>
      <c r="GF904" s="21"/>
      <c r="GG904" s="21"/>
      <c r="GH904" s="21"/>
      <c r="GI904" s="21"/>
      <c r="GJ904" s="21"/>
      <c r="GK904" s="21"/>
      <c r="GL904" s="21"/>
      <c r="GM904" s="21"/>
      <c r="GN904" s="21"/>
      <c r="GO904" s="21"/>
      <c r="GP904" s="21"/>
      <c r="GQ904" s="21"/>
      <c r="GR904" s="21"/>
      <c r="GS904" s="21"/>
      <c r="GT904" s="21"/>
      <c r="GU904" s="21"/>
      <c r="GV904" s="21"/>
      <c r="GW904" s="21"/>
      <c r="GX904" s="21"/>
      <c r="GY904" s="21"/>
      <c r="GZ904" s="21"/>
      <c r="HA904" s="21"/>
      <c r="HB904" s="21"/>
      <c r="HC904" s="21"/>
      <c r="HD904" s="21"/>
      <c r="HE904" s="21"/>
      <c r="HF904" s="21"/>
      <c r="HG904" s="21"/>
      <c r="HH904" s="21"/>
      <c r="HI904" s="21"/>
      <c r="HJ904" s="21"/>
      <c r="HK904" s="21"/>
      <c r="HL904" s="21"/>
      <c r="HM904" s="21"/>
      <c r="HN904" s="21"/>
      <c r="HO904" s="21"/>
      <c r="HP904" s="21"/>
      <c r="HQ904" s="21"/>
      <c r="HR904" s="21"/>
      <c r="HS904" s="21"/>
      <c r="HT904" s="21"/>
      <c r="HU904" s="21"/>
      <c r="HV904" s="21"/>
      <c r="HW904" s="21"/>
      <c r="HX904" s="21"/>
      <c r="HY904" s="21"/>
      <c r="HZ904" s="21"/>
      <c r="IA904" s="21"/>
      <c r="IB904" s="21"/>
      <c r="IC904" s="21"/>
      <c r="ID904" s="21"/>
      <c r="IE904" s="21"/>
      <c r="IF904" s="21"/>
      <c r="IG904" s="21"/>
      <c r="IH904" s="21"/>
      <c r="II904" s="21"/>
      <c r="IJ904" s="21"/>
      <c r="IK904" s="21"/>
      <c r="IL904" s="21"/>
      <c r="IM904" s="21"/>
      <c r="IN904" s="21"/>
      <c r="IO904" s="21"/>
      <c r="IP904" s="21"/>
      <c r="IQ904" s="21"/>
      <c r="IR904" s="21"/>
      <c r="IS904" s="21"/>
      <c r="IT904" s="21"/>
      <c r="IU904" s="21"/>
      <c r="IV904" s="21"/>
      <c r="IW904" s="21"/>
      <c r="IX904" s="21"/>
      <c r="IY904" s="21"/>
      <c r="IZ904" s="21"/>
      <c r="JA904" s="21"/>
      <c r="JB904" s="21"/>
      <c r="JC904" s="21"/>
      <c r="JD904" s="21"/>
      <c r="JE904" s="21"/>
      <c r="JF904" s="21"/>
      <c r="JG904" s="21"/>
      <c r="JH904" s="21"/>
      <c r="JI904" s="21"/>
      <c r="JJ904" s="21"/>
      <c r="JK904" s="21"/>
      <c r="JL904" s="21"/>
      <c r="JM904" s="21"/>
      <c r="JN904" s="21"/>
      <c r="JO904" s="21"/>
      <c r="JP904" s="21"/>
      <c r="JQ904" s="21"/>
      <c r="JR904" s="21"/>
      <c r="JS904" s="21"/>
      <c r="JT904" s="21"/>
      <c r="JU904" s="21"/>
      <c r="JV904" s="21"/>
      <c r="JW904" s="21"/>
      <c r="JX904" s="21"/>
      <c r="JY904" s="21"/>
    </row>
    <row r="905" spans="1:285" ht="14.1" customHeight="1">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21"/>
      <c r="BK905" s="21"/>
      <c r="BL905" s="21"/>
      <c r="BM905" s="21"/>
      <c r="BN905" s="21"/>
      <c r="BO905" s="21"/>
      <c r="BP905" s="21"/>
      <c r="BQ905" s="21"/>
      <c r="BR905" s="21"/>
      <c r="BS905" s="21"/>
      <c r="BT905" s="21"/>
      <c r="BU905" s="21"/>
      <c r="BV905" s="21"/>
      <c r="BW905" s="21"/>
      <c r="BX905" s="21"/>
      <c r="BY905" s="21"/>
      <c r="BZ905" s="21"/>
      <c r="CA905" s="21"/>
      <c r="CB905" s="21"/>
      <c r="CC905" s="21"/>
      <c r="CD905" s="21"/>
      <c r="CE905" s="21"/>
      <c r="CF905" s="21"/>
      <c r="CG905" s="21"/>
      <c r="CH905" s="21"/>
      <c r="CI905" s="21"/>
      <c r="CJ905" s="21"/>
      <c r="CK905" s="21"/>
      <c r="CL905" s="21"/>
      <c r="CM905" s="21"/>
      <c r="CN905" s="21"/>
      <c r="CO905" s="21"/>
      <c r="CP905" s="21"/>
      <c r="CQ905" s="21"/>
      <c r="CR905" s="21"/>
      <c r="CS905" s="21"/>
      <c r="CT905" s="21"/>
      <c r="CU905" s="21"/>
      <c r="CV905" s="21"/>
      <c r="CW905" s="21"/>
      <c r="CX905" s="21"/>
      <c r="CY905" s="21"/>
      <c r="CZ905" s="21"/>
      <c r="DA905" s="21"/>
      <c r="DB905" s="21"/>
      <c r="DC905" s="21"/>
      <c r="DD905" s="21"/>
      <c r="DE905" s="21"/>
      <c r="DF905" s="21"/>
      <c r="DG905" s="21"/>
      <c r="DH905" s="21"/>
      <c r="DI905" s="21"/>
      <c r="DJ905" s="21"/>
      <c r="DK905" s="21"/>
      <c r="DL905" s="21"/>
      <c r="DM905" s="21"/>
      <c r="DN905" s="21"/>
      <c r="DO905" s="21"/>
      <c r="DP905" s="21"/>
      <c r="DQ905" s="21"/>
      <c r="DR905" s="21"/>
      <c r="DS905" s="21"/>
      <c r="DT905" s="21"/>
      <c r="DU905" s="21"/>
      <c r="DV905" s="21"/>
      <c r="DW905" s="21"/>
      <c r="DX905" s="21"/>
      <c r="DY905" s="21"/>
      <c r="DZ905" s="21"/>
      <c r="EA905" s="21"/>
      <c r="EB905" s="21"/>
      <c r="EC905" s="21"/>
      <c r="ED905" s="21"/>
      <c r="EE905" s="21"/>
      <c r="EF905" s="21"/>
      <c r="EG905" s="21"/>
      <c r="EH905" s="21"/>
      <c r="EI905" s="21"/>
      <c r="EJ905" s="21"/>
      <c r="EK905" s="21"/>
      <c r="EL905" s="21"/>
      <c r="EM905" s="21"/>
      <c r="EN905" s="21"/>
      <c r="EO905" s="21"/>
      <c r="EP905" s="21"/>
      <c r="EQ905" s="21"/>
      <c r="ER905" s="21"/>
      <c r="ES905" s="21"/>
      <c r="ET905" s="21"/>
      <c r="EU905" s="21"/>
      <c r="EV905" s="21"/>
      <c r="EW905" s="21"/>
      <c r="EX905" s="21"/>
      <c r="EY905" s="21"/>
      <c r="EZ905" s="21"/>
      <c r="FA905" s="21"/>
      <c r="FB905" s="21"/>
      <c r="FC905" s="21"/>
      <c r="FD905" s="21"/>
      <c r="FE905" s="21"/>
      <c r="FF905" s="21"/>
      <c r="FG905" s="21"/>
      <c r="FH905" s="21"/>
      <c r="FI905" s="21"/>
      <c r="FJ905" s="21"/>
      <c r="FK905" s="21"/>
      <c r="FL905" s="21"/>
      <c r="FM905" s="21"/>
      <c r="FN905" s="21"/>
      <c r="FO905" s="21"/>
      <c r="FP905" s="21"/>
      <c r="FQ905" s="21"/>
      <c r="FR905" s="21"/>
      <c r="FS905" s="21"/>
      <c r="FT905" s="21"/>
      <c r="FU905" s="21"/>
      <c r="FV905" s="21"/>
      <c r="FW905" s="21"/>
      <c r="FX905" s="21"/>
      <c r="FY905" s="21"/>
      <c r="FZ905" s="21"/>
      <c r="GA905" s="21"/>
      <c r="GB905" s="21"/>
      <c r="GC905" s="21"/>
      <c r="GD905" s="21"/>
      <c r="GE905" s="21"/>
      <c r="GF905" s="21"/>
      <c r="GG905" s="21"/>
      <c r="GH905" s="21"/>
      <c r="GI905" s="21"/>
      <c r="GJ905" s="21"/>
      <c r="GK905" s="21"/>
      <c r="GL905" s="21"/>
      <c r="GM905" s="21"/>
      <c r="GN905" s="21"/>
      <c r="GO905" s="21"/>
      <c r="GP905" s="21"/>
      <c r="GQ905" s="21"/>
      <c r="GR905" s="21"/>
      <c r="GS905" s="21"/>
      <c r="GT905" s="21"/>
      <c r="GU905" s="21"/>
      <c r="GV905" s="21"/>
      <c r="GW905" s="21"/>
      <c r="GX905" s="21"/>
      <c r="GY905" s="21"/>
      <c r="GZ905" s="21"/>
      <c r="HA905" s="21"/>
      <c r="HB905" s="21"/>
      <c r="HC905" s="21"/>
      <c r="HD905" s="21"/>
      <c r="HE905" s="21"/>
      <c r="HF905" s="21"/>
      <c r="HG905" s="21"/>
      <c r="HH905" s="21"/>
      <c r="HI905" s="21"/>
      <c r="HJ905" s="21"/>
      <c r="HK905" s="21"/>
      <c r="HL905" s="21"/>
      <c r="HM905" s="21"/>
      <c r="HN905" s="21"/>
      <c r="HO905" s="21"/>
      <c r="HP905" s="21"/>
      <c r="HQ905" s="21"/>
      <c r="HR905" s="21"/>
      <c r="HS905" s="21"/>
      <c r="HT905" s="21"/>
      <c r="HU905" s="21"/>
      <c r="HV905" s="21"/>
      <c r="HW905" s="21"/>
      <c r="HX905" s="21"/>
      <c r="HY905" s="21"/>
      <c r="HZ905" s="21"/>
      <c r="IA905" s="21"/>
      <c r="IB905" s="21"/>
      <c r="IC905" s="21"/>
      <c r="ID905" s="21"/>
      <c r="IE905" s="21"/>
      <c r="IF905" s="21"/>
      <c r="IG905" s="21"/>
      <c r="IH905" s="21"/>
      <c r="II905" s="21"/>
      <c r="IJ905" s="21"/>
      <c r="IK905" s="21"/>
      <c r="IL905" s="21"/>
      <c r="IM905" s="21"/>
      <c r="IN905" s="21"/>
      <c r="IO905" s="21"/>
      <c r="IP905" s="21"/>
      <c r="IQ905" s="21"/>
      <c r="IR905" s="21"/>
      <c r="IS905" s="21"/>
      <c r="IT905" s="21"/>
      <c r="IU905" s="21"/>
      <c r="IV905" s="21"/>
      <c r="IW905" s="21"/>
      <c r="IX905" s="21"/>
      <c r="IY905" s="21"/>
      <c r="IZ905" s="21"/>
      <c r="JA905" s="21"/>
      <c r="JB905" s="21"/>
      <c r="JC905" s="21"/>
      <c r="JD905" s="21"/>
      <c r="JE905" s="21"/>
      <c r="JF905" s="21"/>
      <c r="JG905" s="21"/>
      <c r="JH905" s="21"/>
      <c r="JI905" s="21"/>
      <c r="JJ905" s="21"/>
      <c r="JK905" s="21"/>
      <c r="JL905" s="21"/>
      <c r="JM905" s="21"/>
      <c r="JN905" s="21"/>
      <c r="JO905" s="21"/>
      <c r="JP905" s="21"/>
      <c r="JQ905" s="21"/>
      <c r="JR905" s="21"/>
      <c r="JS905" s="21"/>
      <c r="JT905" s="21"/>
      <c r="JU905" s="21"/>
      <c r="JV905" s="21"/>
      <c r="JW905" s="21"/>
      <c r="JX905" s="21"/>
      <c r="JY905" s="21"/>
    </row>
    <row r="906" spans="1:285" ht="14.1" customHeight="1">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21"/>
      <c r="BK906" s="21"/>
      <c r="BL906" s="21"/>
      <c r="BM906" s="21"/>
      <c r="BN906" s="21"/>
      <c r="BO906" s="21"/>
      <c r="BP906" s="21"/>
      <c r="BQ906" s="21"/>
      <c r="BR906" s="21"/>
      <c r="BS906" s="21"/>
      <c r="BT906" s="21"/>
      <c r="BU906" s="21"/>
      <c r="BV906" s="21"/>
      <c r="BW906" s="21"/>
      <c r="BX906" s="21"/>
      <c r="BY906" s="21"/>
      <c r="BZ906" s="21"/>
      <c r="CA906" s="21"/>
      <c r="CB906" s="21"/>
      <c r="CC906" s="21"/>
      <c r="CD906" s="21"/>
      <c r="CE906" s="21"/>
      <c r="CF906" s="21"/>
      <c r="CG906" s="21"/>
      <c r="CH906" s="21"/>
      <c r="CI906" s="21"/>
      <c r="CJ906" s="21"/>
      <c r="CK906" s="21"/>
      <c r="CL906" s="21"/>
      <c r="CM906" s="21"/>
      <c r="CN906" s="21"/>
      <c r="CO906" s="21"/>
      <c r="CP906" s="21"/>
      <c r="CQ906" s="21"/>
      <c r="CR906" s="21"/>
      <c r="CS906" s="21"/>
      <c r="CT906" s="21"/>
      <c r="CU906" s="21"/>
      <c r="CV906" s="21"/>
      <c r="CW906" s="21"/>
      <c r="CX906" s="21"/>
      <c r="CY906" s="21"/>
      <c r="CZ906" s="21"/>
      <c r="DA906" s="21"/>
      <c r="DB906" s="21"/>
      <c r="DC906" s="21"/>
      <c r="DD906" s="21"/>
      <c r="DE906" s="21"/>
      <c r="DF906" s="21"/>
      <c r="DG906" s="21"/>
      <c r="DH906" s="21"/>
      <c r="DI906" s="21"/>
      <c r="DJ906" s="21"/>
      <c r="DK906" s="21"/>
      <c r="DL906" s="21"/>
      <c r="DM906" s="21"/>
      <c r="DN906" s="21"/>
      <c r="DO906" s="21"/>
      <c r="DP906" s="21"/>
      <c r="DQ906" s="21"/>
      <c r="DR906" s="21"/>
      <c r="DS906" s="21"/>
      <c r="DT906" s="21"/>
      <c r="DU906" s="21"/>
      <c r="DV906" s="21"/>
      <c r="DW906" s="21"/>
      <c r="DX906" s="21"/>
      <c r="DY906" s="21"/>
      <c r="DZ906" s="21"/>
      <c r="EA906" s="21"/>
      <c r="EB906" s="21"/>
      <c r="EC906" s="21"/>
      <c r="ED906" s="21"/>
      <c r="EE906" s="21"/>
      <c r="EF906" s="21"/>
      <c r="EG906" s="21"/>
      <c r="EH906" s="21"/>
      <c r="EI906" s="21"/>
      <c r="EJ906" s="21"/>
      <c r="EK906" s="21"/>
      <c r="EL906" s="21"/>
      <c r="EM906" s="21"/>
      <c r="EN906" s="21"/>
      <c r="EO906" s="21"/>
      <c r="EP906" s="21"/>
      <c r="EQ906" s="21"/>
      <c r="ER906" s="21"/>
      <c r="ES906" s="21"/>
      <c r="ET906" s="21"/>
      <c r="EU906" s="21"/>
      <c r="EV906" s="21"/>
      <c r="EW906" s="21"/>
      <c r="EX906" s="21"/>
      <c r="EY906" s="21"/>
      <c r="EZ906" s="21"/>
      <c r="FA906" s="21"/>
      <c r="FB906" s="21"/>
      <c r="FC906" s="21"/>
      <c r="FD906" s="21"/>
      <c r="FE906" s="21"/>
      <c r="FF906" s="21"/>
      <c r="FG906" s="21"/>
      <c r="FH906" s="21"/>
      <c r="FI906" s="21"/>
      <c r="FJ906" s="21"/>
      <c r="FK906" s="21"/>
      <c r="FL906" s="21"/>
      <c r="FM906" s="21"/>
      <c r="FN906" s="21"/>
      <c r="FO906" s="21"/>
      <c r="FP906" s="21"/>
      <c r="FQ906" s="21"/>
      <c r="FR906" s="21"/>
      <c r="FS906" s="21"/>
      <c r="FT906" s="21"/>
      <c r="FU906" s="21"/>
      <c r="FV906" s="21"/>
      <c r="FW906" s="21"/>
      <c r="FX906" s="21"/>
      <c r="FY906" s="21"/>
      <c r="FZ906" s="21"/>
      <c r="GA906" s="21"/>
      <c r="GB906" s="21"/>
      <c r="GC906" s="21"/>
      <c r="GD906" s="21"/>
      <c r="GE906" s="21"/>
      <c r="GF906" s="21"/>
      <c r="GG906" s="21"/>
      <c r="GH906" s="21"/>
      <c r="GI906" s="21"/>
      <c r="GJ906" s="21"/>
      <c r="GK906" s="21"/>
      <c r="GL906" s="21"/>
      <c r="GM906" s="21"/>
      <c r="GN906" s="21"/>
      <c r="GO906" s="21"/>
      <c r="GP906" s="21"/>
      <c r="GQ906" s="21"/>
      <c r="GR906" s="21"/>
      <c r="GS906" s="21"/>
      <c r="GT906" s="21"/>
      <c r="GU906" s="21"/>
      <c r="GV906" s="21"/>
      <c r="GW906" s="21"/>
      <c r="GX906" s="21"/>
      <c r="GY906" s="21"/>
      <c r="GZ906" s="21"/>
      <c r="HA906" s="21"/>
      <c r="HB906" s="21"/>
      <c r="HC906" s="21"/>
      <c r="HD906" s="21"/>
      <c r="HE906" s="21"/>
      <c r="HF906" s="21"/>
      <c r="HG906" s="21"/>
      <c r="HH906" s="21"/>
      <c r="HI906" s="21"/>
      <c r="HJ906" s="21"/>
      <c r="HK906" s="21"/>
      <c r="HL906" s="21"/>
      <c r="HM906" s="21"/>
      <c r="HN906" s="21"/>
      <c r="HO906" s="21"/>
      <c r="HP906" s="21"/>
      <c r="HQ906" s="21"/>
      <c r="HR906" s="21"/>
      <c r="HS906" s="21"/>
      <c r="HT906" s="21"/>
      <c r="HU906" s="21"/>
      <c r="HV906" s="21"/>
      <c r="HW906" s="21"/>
      <c r="HX906" s="21"/>
      <c r="HY906" s="21"/>
      <c r="HZ906" s="21"/>
      <c r="IA906" s="21"/>
      <c r="IB906" s="21"/>
      <c r="IC906" s="21"/>
      <c r="ID906" s="21"/>
      <c r="IE906" s="21"/>
      <c r="IF906" s="21"/>
      <c r="IG906" s="21"/>
      <c r="IH906" s="21"/>
      <c r="II906" s="21"/>
      <c r="IJ906" s="21"/>
      <c r="IK906" s="21"/>
      <c r="IL906" s="21"/>
      <c r="IM906" s="21"/>
      <c r="IN906" s="21"/>
      <c r="IO906" s="21"/>
      <c r="IP906" s="21"/>
      <c r="IQ906" s="21"/>
      <c r="IR906" s="21"/>
      <c r="IS906" s="21"/>
      <c r="IT906" s="21"/>
      <c r="IU906" s="21"/>
      <c r="IV906" s="21"/>
      <c r="IW906" s="21"/>
      <c r="IX906" s="21"/>
      <c r="IY906" s="21"/>
      <c r="IZ906" s="21"/>
      <c r="JA906" s="21"/>
      <c r="JB906" s="21"/>
      <c r="JC906" s="21"/>
      <c r="JD906" s="21"/>
      <c r="JE906" s="21"/>
      <c r="JF906" s="21"/>
      <c r="JG906" s="21"/>
      <c r="JH906" s="21"/>
      <c r="JI906" s="21"/>
      <c r="JJ906" s="21"/>
      <c r="JK906" s="21"/>
      <c r="JL906" s="21"/>
      <c r="JM906" s="21"/>
      <c r="JN906" s="21"/>
      <c r="JO906" s="21"/>
      <c r="JP906" s="21"/>
      <c r="JQ906" s="21"/>
      <c r="JR906" s="21"/>
      <c r="JS906" s="21"/>
      <c r="JT906" s="21"/>
      <c r="JU906" s="21"/>
      <c r="JV906" s="21"/>
      <c r="JW906" s="21"/>
      <c r="JX906" s="21"/>
      <c r="JY906" s="21"/>
    </row>
    <row r="907" spans="1:285" ht="14.1" customHeight="1">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21"/>
      <c r="BK907" s="21"/>
      <c r="BL907" s="21"/>
      <c r="BM907" s="21"/>
      <c r="BN907" s="21"/>
      <c r="BO907" s="21"/>
      <c r="BP907" s="21"/>
      <c r="BQ907" s="21"/>
      <c r="BR907" s="21"/>
      <c r="BS907" s="21"/>
      <c r="BT907" s="21"/>
      <c r="BU907" s="21"/>
      <c r="BV907" s="21"/>
      <c r="BW907" s="21"/>
      <c r="BX907" s="21"/>
      <c r="BY907" s="21"/>
      <c r="BZ907" s="21"/>
      <c r="CA907" s="21"/>
      <c r="CB907" s="21"/>
      <c r="CC907" s="21"/>
      <c r="CD907" s="21"/>
      <c r="CE907" s="21"/>
      <c r="CF907" s="21"/>
      <c r="CG907" s="21"/>
      <c r="CH907" s="21"/>
      <c r="CI907" s="21"/>
      <c r="CJ907" s="21"/>
      <c r="CK907" s="21"/>
      <c r="CL907" s="21"/>
      <c r="CM907" s="21"/>
      <c r="CN907" s="21"/>
      <c r="CO907" s="21"/>
      <c r="CP907" s="21"/>
      <c r="CQ907" s="21"/>
      <c r="CR907" s="21"/>
      <c r="CS907" s="21"/>
      <c r="CT907" s="21"/>
      <c r="CU907" s="21"/>
      <c r="CV907" s="21"/>
      <c r="CW907" s="21"/>
      <c r="CX907" s="21"/>
      <c r="CY907" s="21"/>
      <c r="CZ907" s="21"/>
      <c r="DA907" s="21"/>
      <c r="DB907" s="21"/>
      <c r="DC907" s="21"/>
      <c r="DD907" s="21"/>
      <c r="DE907" s="21"/>
      <c r="DF907" s="21"/>
      <c r="DG907" s="21"/>
      <c r="DH907" s="21"/>
      <c r="DI907" s="21"/>
      <c r="DJ907" s="21"/>
      <c r="DK907" s="21"/>
      <c r="DL907" s="21"/>
      <c r="DM907" s="21"/>
      <c r="DN907" s="21"/>
      <c r="DO907" s="21"/>
      <c r="DP907" s="21"/>
      <c r="DQ907" s="21"/>
      <c r="DR907" s="21"/>
      <c r="DS907" s="21"/>
      <c r="DT907" s="21"/>
      <c r="DU907" s="21"/>
      <c r="DV907" s="21"/>
      <c r="DW907" s="21"/>
      <c r="DX907" s="21"/>
      <c r="DY907" s="21"/>
      <c r="DZ907" s="21"/>
      <c r="EA907" s="21"/>
      <c r="EB907" s="21"/>
      <c r="EC907" s="21"/>
      <c r="ED907" s="21"/>
      <c r="EE907" s="21"/>
      <c r="EF907" s="21"/>
      <c r="EG907" s="21"/>
      <c r="EH907" s="21"/>
      <c r="EI907" s="21"/>
      <c r="EJ907" s="21"/>
      <c r="EK907" s="21"/>
      <c r="EL907" s="21"/>
      <c r="EM907" s="21"/>
      <c r="EN907" s="21"/>
      <c r="EO907" s="21"/>
      <c r="EP907" s="21"/>
      <c r="EQ907" s="21"/>
      <c r="ER907" s="21"/>
      <c r="ES907" s="21"/>
      <c r="ET907" s="21"/>
      <c r="EU907" s="21"/>
      <c r="EV907" s="21"/>
      <c r="EW907" s="21"/>
      <c r="EX907" s="21"/>
      <c r="EY907" s="21"/>
      <c r="EZ907" s="21"/>
      <c r="FA907" s="21"/>
      <c r="FB907" s="21"/>
      <c r="FC907" s="21"/>
      <c r="FD907" s="21"/>
      <c r="FE907" s="21"/>
      <c r="FF907" s="21"/>
      <c r="FG907" s="21"/>
      <c r="FH907" s="21"/>
      <c r="FI907" s="21"/>
      <c r="FJ907" s="21"/>
      <c r="FK907" s="21"/>
      <c r="FL907" s="21"/>
      <c r="FM907" s="21"/>
      <c r="FN907" s="21"/>
      <c r="FO907" s="21"/>
      <c r="FP907" s="21"/>
      <c r="FQ907" s="21"/>
      <c r="FR907" s="21"/>
      <c r="FS907" s="21"/>
      <c r="FT907" s="21"/>
      <c r="FU907" s="21"/>
      <c r="FV907" s="21"/>
      <c r="FW907" s="21"/>
      <c r="FX907" s="21"/>
      <c r="FY907" s="21"/>
      <c r="FZ907" s="21"/>
      <c r="GA907" s="21"/>
      <c r="GB907" s="21"/>
      <c r="GC907" s="21"/>
      <c r="GD907" s="21"/>
      <c r="GE907" s="21"/>
      <c r="GF907" s="21"/>
      <c r="GG907" s="21"/>
      <c r="GH907" s="21"/>
      <c r="GI907" s="21"/>
      <c r="GJ907" s="21"/>
      <c r="GK907" s="21"/>
      <c r="GL907" s="21"/>
      <c r="GM907" s="21"/>
      <c r="GN907" s="21"/>
      <c r="GO907" s="21"/>
      <c r="GP907" s="21"/>
      <c r="GQ907" s="21"/>
      <c r="GR907" s="21"/>
      <c r="GS907" s="21"/>
      <c r="GT907" s="21"/>
      <c r="GU907" s="21"/>
      <c r="GV907" s="21"/>
      <c r="GW907" s="21"/>
      <c r="GX907" s="21"/>
      <c r="GY907" s="21"/>
      <c r="GZ907" s="21"/>
      <c r="HA907" s="21"/>
      <c r="HB907" s="21"/>
      <c r="HC907" s="21"/>
      <c r="HD907" s="21"/>
      <c r="HE907" s="21"/>
      <c r="HF907" s="21"/>
      <c r="HG907" s="21"/>
      <c r="HH907" s="21"/>
      <c r="HI907" s="21"/>
      <c r="HJ907" s="21"/>
      <c r="HK907" s="21"/>
      <c r="HL907" s="21"/>
      <c r="HM907" s="21"/>
      <c r="HN907" s="21"/>
      <c r="HO907" s="21"/>
      <c r="HP907" s="21"/>
      <c r="HQ907" s="21"/>
      <c r="HR907" s="21"/>
      <c r="HS907" s="21"/>
      <c r="HT907" s="21"/>
      <c r="HU907" s="21"/>
      <c r="HV907" s="21"/>
      <c r="HW907" s="21"/>
      <c r="HX907" s="21"/>
      <c r="HY907" s="21"/>
      <c r="HZ907" s="21"/>
      <c r="IA907" s="21"/>
      <c r="IB907" s="21"/>
      <c r="IC907" s="21"/>
      <c r="ID907" s="21"/>
      <c r="IE907" s="21"/>
      <c r="IF907" s="21"/>
      <c r="IG907" s="21"/>
      <c r="IH907" s="21"/>
      <c r="II907" s="21"/>
      <c r="IJ907" s="21"/>
      <c r="IK907" s="21"/>
      <c r="IL907" s="21"/>
      <c r="IM907" s="21"/>
      <c r="IN907" s="21"/>
      <c r="IO907" s="21"/>
      <c r="IP907" s="21"/>
      <c r="IQ907" s="21"/>
      <c r="IR907" s="21"/>
      <c r="IS907" s="21"/>
      <c r="IT907" s="21"/>
      <c r="IU907" s="21"/>
      <c r="IV907" s="21"/>
      <c r="IW907" s="21"/>
      <c r="IX907" s="21"/>
      <c r="IY907" s="21"/>
      <c r="IZ907" s="21"/>
      <c r="JA907" s="21"/>
      <c r="JB907" s="21"/>
      <c r="JC907" s="21"/>
      <c r="JD907" s="21"/>
      <c r="JE907" s="21"/>
      <c r="JF907" s="21"/>
      <c r="JG907" s="21"/>
      <c r="JH907" s="21"/>
      <c r="JI907" s="21"/>
      <c r="JJ907" s="21"/>
      <c r="JK907" s="21"/>
      <c r="JL907" s="21"/>
      <c r="JM907" s="21"/>
      <c r="JN907" s="21"/>
      <c r="JO907" s="21"/>
      <c r="JP907" s="21"/>
      <c r="JQ907" s="21"/>
      <c r="JR907" s="21"/>
      <c r="JS907" s="21"/>
      <c r="JT907" s="21"/>
      <c r="JU907" s="21"/>
      <c r="JV907" s="21"/>
      <c r="JW907" s="21"/>
      <c r="JX907" s="21"/>
      <c r="JY907" s="21"/>
    </row>
    <row r="908" spans="1:285" ht="14.1" customHeight="1">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21"/>
      <c r="BK908" s="21"/>
      <c r="BL908" s="21"/>
      <c r="BM908" s="21"/>
      <c r="BN908" s="21"/>
      <c r="BO908" s="21"/>
      <c r="BP908" s="21"/>
      <c r="BQ908" s="21"/>
      <c r="BR908" s="21"/>
      <c r="BS908" s="21"/>
      <c r="BT908" s="21"/>
      <c r="BU908" s="21"/>
      <c r="BV908" s="21"/>
      <c r="BW908" s="21"/>
      <c r="BX908" s="21"/>
      <c r="BY908" s="21"/>
      <c r="BZ908" s="21"/>
      <c r="CA908" s="21"/>
      <c r="CB908" s="21"/>
      <c r="CC908" s="21"/>
      <c r="CD908" s="21"/>
      <c r="CE908" s="21"/>
      <c r="CF908" s="21"/>
      <c r="CG908" s="21"/>
      <c r="CH908" s="21"/>
      <c r="CI908" s="21"/>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21"/>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1"/>
      <c r="EF908" s="21"/>
      <c r="EG908" s="21"/>
      <c r="EH908" s="21"/>
      <c r="EI908" s="21"/>
      <c r="EJ908" s="21"/>
      <c r="EK908" s="21"/>
      <c r="EL908" s="21"/>
      <c r="EM908" s="21"/>
      <c r="EN908" s="21"/>
      <c r="EO908" s="21"/>
      <c r="EP908" s="21"/>
      <c r="EQ908" s="21"/>
      <c r="ER908" s="21"/>
      <c r="ES908" s="21"/>
      <c r="ET908" s="21"/>
      <c r="EU908" s="21"/>
      <c r="EV908" s="21"/>
      <c r="EW908" s="21"/>
      <c r="EX908" s="21"/>
      <c r="EY908" s="21"/>
      <c r="EZ908" s="21"/>
      <c r="FA908" s="21"/>
      <c r="FB908" s="21"/>
      <c r="FC908" s="21"/>
      <c r="FD908" s="21"/>
      <c r="FE908" s="21"/>
      <c r="FF908" s="21"/>
      <c r="FG908" s="21"/>
      <c r="FH908" s="21"/>
      <c r="FI908" s="21"/>
      <c r="FJ908" s="21"/>
      <c r="FK908" s="21"/>
      <c r="FL908" s="21"/>
      <c r="FM908" s="21"/>
      <c r="FN908" s="21"/>
      <c r="FO908" s="21"/>
      <c r="FP908" s="21"/>
      <c r="FQ908" s="21"/>
      <c r="FR908" s="21"/>
      <c r="FS908" s="21"/>
      <c r="FT908" s="21"/>
      <c r="FU908" s="21"/>
      <c r="FV908" s="21"/>
      <c r="FW908" s="21"/>
      <c r="FX908" s="21"/>
      <c r="FY908" s="21"/>
      <c r="FZ908" s="21"/>
      <c r="GA908" s="21"/>
      <c r="GB908" s="21"/>
      <c r="GC908" s="21"/>
      <c r="GD908" s="21"/>
      <c r="GE908" s="21"/>
      <c r="GF908" s="21"/>
      <c r="GG908" s="21"/>
      <c r="GH908" s="21"/>
      <c r="GI908" s="21"/>
      <c r="GJ908" s="21"/>
      <c r="GK908" s="21"/>
      <c r="GL908" s="21"/>
      <c r="GM908" s="21"/>
      <c r="GN908" s="21"/>
      <c r="GO908" s="21"/>
      <c r="GP908" s="21"/>
      <c r="GQ908" s="21"/>
      <c r="GR908" s="21"/>
      <c r="GS908" s="21"/>
      <c r="GT908" s="21"/>
      <c r="GU908" s="21"/>
      <c r="GV908" s="21"/>
      <c r="GW908" s="21"/>
      <c r="GX908" s="21"/>
      <c r="GY908" s="21"/>
      <c r="GZ908" s="21"/>
      <c r="HA908" s="21"/>
      <c r="HB908" s="21"/>
      <c r="HC908" s="21"/>
      <c r="HD908" s="21"/>
      <c r="HE908" s="21"/>
      <c r="HF908" s="21"/>
      <c r="HG908" s="21"/>
      <c r="HH908" s="21"/>
      <c r="HI908" s="21"/>
      <c r="HJ908" s="21"/>
      <c r="HK908" s="21"/>
      <c r="HL908" s="21"/>
      <c r="HM908" s="21"/>
      <c r="HN908" s="21"/>
      <c r="HO908" s="21"/>
      <c r="HP908" s="21"/>
      <c r="HQ908" s="21"/>
      <c r="HR908" s="21"/>
      <c r="HS908" s="21"/>
      <c r="HT908" s="21"/>
      <c r="HU908" s="21"/>
      <c r="HV908" s="21"/>
      <c r="HW908" s="21"/>
      <c r="HX908" s="21"/>
      <c r="HY908" s="21"/>
      <c r="HZ908" s="21"/>
      <c r="IA908" s="21"/>
      <c r="IB908" s="21"/>
      <c r="IC908" s="21"/>
      <c r="ID908" s="21"/>
      <c r="IE908" s="21"/>
      <c r="IF908" s="21"/>
      <c r="IG908" s="21"/>
      <c r="IH908" s="21"/>
      <c r="II908" s="21"/>
      <c r="IJ908" s="21"/>
      <c r="IK908" s="21"/>
      <c r="IL908" s="21"/>
      <c r="IM908" s="21"/>
      <c r="IN908" s="21"/>
      <c r="IO908" s="21"/>
      <c r="IP908" s="21"/>
      <c r="IQ908" s="21"/>
      <c r="IR908" s="21"/>
      <c r="IS908" s="21"/>
      <c r="IT908" s="21"/>
      <c r="IU908" s="21"/>
      <c r="IV908" s="21"/>
      <c r="IW908" s="21"/>
      <c r="IX908" s="21"/>
      <c r="IY908" s="21"/>
      <c r="IZ908" s="21"/>
      <c r="JA908" s="21"/>
      <c r="JB908" s="21"/>
      <c r="JC908" s="21"/>
      <c r="JD908" s="21"/>
      <c r="JE908" s="21"/>
      <c r="JF908" s="21"/>
      <c r="JG908" s="21"/>
      <c r="JH908" s="21"/>
      <c r="JI908" s="21"/>
      <c r="JJ908" s="21"/>
      <c r="JK908" s="21"/>
      <c r="JL908" s="21"/>
      <c r="JM908" s="21"/>
      <c r="JN908" s="21"/>
      <c r="JO908" s="21"/>
      <c r="JP908" s="21"/>
      <c r="JQ908" s="21"/>
      <c r="JR908" s="21"/>
      <c r="JS908" s="21"/>
      <c r="JT908" s="21"/>
      <c r="JU908" s="21"/>
      <c r="JV908" s="21"/>
      <c r="JW908" s="21"/>
      <c r="JX908" s="21"/>
      <c r="JY908" s="21"/>
    </row>
    <row r="909" spans="1:285" ht="14.1" customHeight="1">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21"/>
      <c r="BK909" s="21"/>
      <c r="BL909" s="21"/>
      <c r="BM909" s="21"/>
      <c r="BN909" s="21"/>
      <c r="BO909" s="21"/>
      <c r="BP909" s="21"/>
      <c r="BQ909" s="21"/>
      <c r="BR909" s="21"/>
      <c r="BS909" s="21"/>
      <c r="BT909" s="21"/>
      <c r="BU909" s="21"/>
      <c r="BV909" s="21"/>
      <c r="BW909" s="21"/>
      <c r="BX909" s="21"/>
      <c r="BY909" s="21"/>
      <c r="BZ909" s="21"/>
      <c r="CA909" s="21"/>
      <c r="CB909" s="21"/>
      <c r="CC909" s="21"/>
      <c r="CD909" s="21"/>
      <c r="CE909" s="21"/>
      <c r="CF909" s="21"/>
      <c r="CG909" s="21"/>
      <c r="CH909" s="21"/>
      <c r="CI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21"/>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1"/>
      <c r="EF909" s="21"/>
      <c r="EG909" s="21"/>
      <c r="EH909" s="21"/>
      <c r="EI909" s="21"/>
      <c r="EJ909" s="21"/>
      <c r="EK909" s="21"/>
      <c r="EL909" s="21"/>
      <c r="EM909" s="21"/>
      <c r="EN909" s="21"/>
      <c r="EO909" s="21"/>
      <c r="EP909" s="21"/>
      <c r="EQ909" s="21"/>
      <c r="ER909" s="21"/>
      <c r="ES909" s="21"/>
      <c r="ET909" s="21"/>
      <c r="EU909" s="21"/>
      <c r="EV909" s="21"/>
      <c r="EW909" s="21"/>
      <c r="EX909" s="21"/>
      <c r="EY909" s="21"/>
      <c r="EZ909" s="21"/>
      <c r="FA909" s="21"/>
      <c r="FB909" s="21"/>
      <c r="FC909" s="21"/>
      <c r="FD909" s="21"/>
      <c r="FE909" s="21"/>
      <c r="FF909" s="21"/>
      <c r="FG909" s="21"/>
      <c r="FH909" s="21"/>
      <c r="FI909" s="21"/>
      <c r="FJ909" s="21"/>
      <c r="FK909" s="21"/>
      <c r="FL909" s="21"/>
      <c r="FM909" s="21"/>
      <c r="FN909" s="21"/>
      <c r="FO909" s="21"/>
      <c r="FP909" s="21"/>
      <c r="FQ909" s="21"/>
      <c r="FR909" s="21"/>
      <c r="FS909" s="21"/>
      <c r="FT909" s="21"/>
      <c r="FU909" s="21"/>
      <c r="FV909" s="21"/>
      <c r="FW909" s="21"/>
      <c r="FX909" s="21"/>
      <c r="FY909" s="21"/>
      <c r="FZ909" s="21"/>
      <c r="GA909" s="21"/>
      <c r="GB909" s="21"/>
      <c r="GC909" s="21"/>
      <c r="GD909" s="21"/>
      <c r="GE909" s="21"/>
      <c r="GF909" s="21"/>
      <c r="GG909" s="21"/>
      <c r="GH909" s="21"/>
      <c r="GI909" s="21"/>
      <c r="GJ909" s="21"/>
      <c r="GK909" s="21"/>
      <c r="GL909" s="21"/>
      <c r="GM909" s="21"/>
      <c r="GN909" s="21"/>
      <c r="GO909" s="21"/>
      <c r="GP909" s="21"/>
      <c r="GQ909" s="21"/>
      <c r="GR909" s="21"/>
      <c r="GS909" s="21"/>
      <c r="GT909" s="21"/>
      <c r="GU909" s="21"/>
      <c r="GV909" s="21"/>
      <c r="GW909" s="21"/>
      <c r="GX909" s="21"/>
      <c r="GY909" s="21"/>
      <c r="GZ909" s="21"/>
      <c r="HA909" s="21"/>
      <c r="HB909" s="21"/>
      <c r="HC909" s="21"/>
      <c r="HD909" s="21"/>
      <c r="HE909" s="21"/>
      <c r="HF909" s="21"/>
      <c r="HG909" s="21"/>
      <c r="HH909" s="21"/>
      <c r="HI909" s="21"/>
      <c r="HJ909" s="21"/>
      <c r="HK909" s="21"/>
      <c r="HL909" s="21"/>
      <c r="HM909" s="21"/>
      <c r="HN909" s="21"/>
      <c r="HO909" s="21"/>
      <c r="HP909" s="21"/>
      <c r="HQ909" s="21"/>
      <c r="HR909" s="21"/>
      <c r="HS909" s="21"/>
      <c r="HT909" s="21"/>
      <c r="HU909" s="21"/>
      <c r="HV909" s="21"/>
      <c r="HW909" s="21"/>
      <c r="HX909" s="21"/>
      <c r="HY909" s="21"/>
      <c r="HZ909" s="21"/>
      <c r="IA909" s="21"/>
      <c r="IB909" s="21"/>
      <c r="IC909" s="21"/>
      <c r="ID909" s="21"/>
      <c r="IE909" s="21"/>
      <c r="IF909" s="21"/>
      <c r="IG909" s="21"/>
      <c r="IH909" s="21"/>
      <c r="II909" s="21"/>
      <c r="IJ909" s="21"/>
      <c r="IK909" s="21"/>
      <c r="IL909" s="21"/>
      <c r="IM909" s="21"/>
      <c r="IN909" s="21"/>
      <c r="IO909" s="21"/>
      <c r="IP909" s="21"/>
      <c r="IQ909" s="21"/>
      <c r="IR909" s="21"/>
      <c r="IS909" s="21"/>
      <c r="IT909" s="21"/>
      <c r="IU909" s="21"/>
      <c r="IV909" s="21"/>
      <c r="IW909" s="21"/>
      <c r="IX909" s="21"/>
      <c r="IY909" s="21"/>
      <c r="IZ909" s="21"/>
      <c r="JA909" s="21"/>
      <c r="JB909" s="21"/>
      <c r="JC909" s="21"/>
      <c r="JD909" s="21"/>
      <c r="JE909" s="21"/>
      <c r="JF909" s="21"/>
      <c r="JG909" s="21"/>
      <c r="JH909" s="21"/>
      <c r="JI909" s="21"/>
      <c r="JJ909" s="21"/>
      <c r="JK909" s="21"/>
      <c r="JL909" s="21"/>
      <c r="JM909" s="21"/>
      <c r="JN909" s="21"/>
      <c r="JO909" s="21"/>
      <c r="JP909" s="21"/>
      <c r="JQ909" s="21"/>
      <c r="JR909" s="21"/>
      <c r="JS909" s="21"/>
      <c r="JT909" s="21"/>
      <c r="JU909" s="21"/>
      <c r="JV909" s="21"/>
      <c r="JW909" s="21"/>
      <c r="JX909" s="21"/>
      <c r="JY909" s="21"/>
    </row>
    <row r="910" spans="1:285" ht="14.1" customHeight="1">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21"/>
      <c r="BK910" s="21"/>
      <c r="BL910" s="21"/>
      <c r="BM910" s="21"/>
      <c r="BN910" s="21"/>
      <c r="BO910" s="21"/>
      <c r="BP910" s="21"/>
      <c r="BQ910" s="21"/>
      <c r="BR910" s="21"/>
      <c r="BS910" s="21"/>
      <c r="BT910" s="21"/>
      <c r="BU910" s="21"/>
      <c r="BV910" s="21"/>
      <c r="BW910" s="21"/>
      <c r="BX910" s="21"/>
      <c r="BY910" s="21"/>
      <c r="BZ910" s="21"/>
      <c r="CA910" s="21"/>
      <c r="CB910" s="21"/>
      <c r="CC910" s="21"/>
      <c r="CD910" s="21"/>
      <c r="CE910" s="21"/>
      <c r="CF910" s="21"/>
      <c r="CG910" s="21"/>
      <c r="CH910" s="21"/>
      <c r="CI910" s="21"/>
      <c r="CJ910" s="21"/>
      <c r="CK910" s="21"/>
      <c r="CL910" s="21"/>
      <c r="CM910" s="21"/>
      <c r="CN910" s="21"/>
      <c r="CO910" s="21"/>
      <c r="CP910" s="21"/>
      <c r="CQ910" s="21"/>
      <c r="CR910" s="21"/>
      <c r="CS910" s="21"/>
      <c r="CT910" s="21"/>
      <c r="CU910" s="21"/>
      <c r="CV910" s="21"/>
      <c r="CW910" s="21"/>
      <c r="CX910" s="21"/>
      <c r="CY910" s="21"/>
      <c r="CZ910" s="21"/>
      <c r="DA910" s="21"/>
      <c r="DB910" s="21"/>
      <c r="DC910" s="21"/>
      <c r="DD910" s="21"/>
      <c r="DE910" s="21"/>
      <c r="DF910" s="21"/>
      <c r="DG910" s="21"/>
      <c r="DH910" s="21"/>
      <c r="DI910" s="21"/>
      <c r="DJ910" s="21"/>
      <c r="DK910" s="21"/>
      <c r="DL910" s="21"/>
      <c r="DM910" s="21"/>
      <c r="DN910" s="21"/>
      <c r="DO910" s="21"/>
      <c r="DP910" s="21"/>
      <c r="DQ910" s="21"/>
      <c r="DR910" s="21"/>
      <c r="DS910" s="21"/>
      <c r="DT910" s="21"/>
      <c r="DU910" s="21"/>
      <c r="DV910" s="21"/>
      <c r="DW910" s="21"/>
      <c r="DX910" s="21"/>
      <c r="DY910" s="21"/>
      <c r="DZ910" s="21"/>
      <c r="EA910" s="21"/>
      <c r="EB910" s="21"/>
      <c r="EC910" s="21"/>
      <c r="ED910" s="21"/>
      <c r="EE910" s="21"/>
      <c r="EF910" s="21"/>
      <c r="EG910" s="21"/>
      <c r="EH910" s="21"/>
      <c r="EI910" s="21"/>
      <c r="EJ910" s="21"/>
      <c r="EK910" s="21"/>
      <c r="EL910" s="21"/>
      <c r="EM910" s="21"/>
      <c r="EN910" s="21"/>
      <c r="EO910" s="21"/>
      <c r="EP910" s="21"/>
      <c r="EQ910" s="21"/>
      <c r="ER910" s="21"/>
      <c r="ES910" s="21"/>
      <c r="ET910" s="21"/>
      <c r="EU910" s="21"/>
      <c r="EV910" s="21"/>
      <c r="EW910" s="21"/>
      <c r="EX910" s="21"/>
      <c r="EY910" s="21"/>
      <c r="EZ910" s="21"/>
      <c r="FA910" s="21"/>
      <c r="FB910" s="21"/>
      <c r="FC910" s="21"/>
      <c r="FD910" s="21"/>
      <c r="FE910" s="21"/>
      <c r="FF910" s="21"/>
      <c r="FG910" s="21"/>
      <c r="FH910" s="21"/>
      <c r="FI910" s="21"/>
      <c r="FJ910" s="21"/>
      <c r="FK910" s="21"/>
      <c r="FL910" s="21"/>
      <c r="FM910" s="21"/>
      <c r="FN910" s="21"/>
      <c r="FO910" s="21"/>
      <c r="FP910" s="21"/>
      <c r="FQ910" s="21"/>
      <c r="FR910" s="21"/>
      <c r="FS910" s="21"/>
      <c r="FT910" s="21"/>
      <c r="FU910" s="21"/>
      <c r="FV910" s="21"/>
      <c r="FW910" s="21"/>
      <c r="FX910" s="21"/>
      <c r="FY910" s="21"/>
      <c r="FZ910" s="21"/>
      <c r="GA910" s="21"/>
      <c r="GB910" s="21"/>
      <c r="GC910" s="21"/>
      <c r="GD910" s="21"/>
      <c r="GE910" s="21"/>
      <c r="GF910" s="21"/>
      <c r="GG910" s="21"/>
      <c r="GH910" s="21"/>
      <c r="GI910" s="21"/>
      <c r="GJ910" s="21"/>
      <c r="GK910" s="21"/>
      <c r="GL910" s="21"/>
      <c r="GM910" s="21"/>
      <c r="GN910" s="21"/>
      <c r="GO910" s="21"/>
      <c r="GP910" s="21"/>
      <c r="GQ910" s="21"/>
      <c r="GR910" s="21"/>
      <c r="GS910" s="21"/>
      <c r="GT910" s="21"/>
      <c r="GU910" s="21"/>
      <c r="GV910" s="21"/>
      <c r="GW910" s="21"/>
      <c r="GX910" s="21"/>
      <c r="GY910" s="21"/>
      <c r="GZ910" s="21"/>
      <c r="HA910" s="21"/>
      <c r="HB910" s="21"/>
      <c r="HC910" s="21"/>
      <c r="HD910" s="21"/>
      <c r="HE910" s="21"/>
      <c r="HF910" s="21"/>
      <c r="HG910" s="21"/>
      <c r="HH910" s="21"/>
      <c r="HI910" s="21"/>
      <c r="HJ910" s="21"/>
      <c r="HK910" s="21"/>
      <c r="HL910" s="21"/>
      <c r="HM910" s="21"/>
      <c r="HN910" s="21"/>
      <c r="HO910" s="21"/>
      <c r="HP910" s="21"/>
      <c r="HQ910" s="21"/>
      <c r="HR910" s="21"/>
      <c r="HS910" s="21"/>
      <c r="HT910" s="21"/>
      <c r="HU910" s="21"/>
      <c r="HV910" s="21"/>
      <c r="HW910" s="21"/>
      <c r="HX910" s="21"/>
      <c r="HY910" s="21"/>
      <c r="HZ910" s="21"/>
      <c r="IA910" s="21"/>
      <c r="IB910" s="21"/>
      <c r="IC910" s="21"/>
      <c r="ID910" s="21"/>
      <c r="IE910" s="21"/>
      <c r="IF910" s="21"/>
      <c r="IG910" s="21"/>
      <c r="IH910" s="21"/>
      <c r="II910" s="21"/>
      <c r="IJ910" s="21"/>
      <c r="IK910" s="21"/>
      <c r="IL910" s="21"/>
      <c r="IM910" s="21"/>
      <c r="IN910" s="21"/>
      <c r="IO910" s="21"/>
      <c r="IP910" s="21"/>
      <c r="IQ910" s="21"/>
      <c r="IR910" s="21"/>
      <c r="IS910" s="21"/>
      <c r="IT910" s="21"/>
      <c r="IU910" s="21"/>
      <c r="IV910" s="21"/>
      <c r="IW910" s="21"/>
      <c r="IX910" s="21"/>
      <c r="IY910" s="21"/>
      <c r="IZ910" s="21"/>
      <c r="JA910" s="21"/>
      <c r="JB910" s="21"/>
      <c r="JC910" s="21"/>
      <c r="JD910" s="21"/>
      <c r="JE910" s="21"/>
      <c r="JF910" s="21"/>
      <c r="JG910" s="21"/>
      <c r="JH910" s="21"/>
      <c r="JI910" s="21"/>
      <c r="JJ910" s="21"/>
      <c r="JK910" s="21"/>
      <c r="JL910" s="21"/>
      <c r="JM910" s="21"/>
      <c r="JN910" s="21"/>
      <c r="JO910" s="21"/>
      <c r="JP910" s="21"/>
      <c r="JQ910" s="21"/>
      <c r="JR910" s="21"/>
      <c r="JS910" s="21"/>
      <c r="JT910" s="21"/>
      <c r="JU910" s="21"/>
      <c r="JV910" s="21"/>
      <c r="JW910" s="21"/>
      <c r="JX910" s="21"/>
      <c r="JY910" s="21"/>
    </row>
    <row r="911" spans="1:285" ht="14.1" customHeight="1">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21"/>
      <c r="BK911" s="21"/>
      <c r="BL911" s="21"/>
      <c r="BM911" s="21"/>
      <c r="BN911" s="21"/>
      <c r="BO911" s="21"/>
      <c r="BP911" s="21"/>
      <c r="BQ911" s="21"/>
      <c r="BR911" s="21"/>
      <c r="BS911" s="21"/>
      <c r="BT911" s="21"/>
      <c r="BU911" s="21"/>
      <c r="BV911" s="21"/>
      <c r="BW911" s="21"/>
      <c r="BX911" s="21"/>
      <c r="BY911" s="21"/>
      <c r="BZ911" s="21"/>
      <c r="CA911" s="21"/>
      <c r="CB911" s="21"/>
      <c r="CC911" s="21"/>
      <c r="CD911" s="21"/>
      <c r="CE911" s="21"/>
      <c r="CF911" s="21"/>
      <c r="CG911" s="21"/>
      <c r="CH911" s="21"/>
      <c r="CI911" s="21"/>
      <c r="CJ911" s="21"/>
      <c r="CK911" s="21"/>
      <c r="CL911" s="21"/>
      <c r="CM911" s="21"/>
      <c r="CN911" s="21"/>
      <c r="CO911" s="21"/>
      <c r="CP911" s="21"/>
      <c r="CQ911" s="21"/>
      <c r="CR911" s="21"/>
      <c r="CS911" s="21"/>
      <c r="CT911" s="21"/>
      <c r="CU911" s="21"/>
      <c r="CV911" s="21"/>
      <c r="CW911" s="21"/>
      <c r="CX911" s="21"/>
      <c r="CY911" s="21"/>
      <c r="CZ911" s="21"/>
      <c r="DA911" s="21"/>
      <c r="DB911" s="21"/>
      <c r="DC911" s="21"/>
      <c r="DD911" s="21"/>
      <c r="DE911" s="21"/>
      <c r="DF911" s="21"/>
      <c r="DG911" s="21"/>
      <c r="DH911" s="21"/>
      <c r="DI911" s="21"/>
      <c r="DJ911" s="21"/>
      <c r="DK911" s="21"/>
      <c r="DL911" s="21"/>
      <c r="DM911" s="21"/>
      <c r="DN911" s="21"/>
      <c r="DO911" s="21"/>
      <c r="DP911" s="21"/>
      <c r="DQ911" s="21"/>
      <c r="DR911" s="21"/>
      <c r="DS911" s="21"/>
      <c r="DT911" s="21"/>
      <c r="DU911" s="21"/>
      <c r="DV911" s="21"/>
      <c r="DW911" s="21"/>
      <c r="DX911" s="21"/>
      <c r="DY911" s="21"/>
      <c r="DZ911" s="21"/>
      <c r="EA911" s="21"/>
      <c r="EB911" s="21"/>
      <c r="EC911" s="21"/>
      <c r="ED911" s="21"/>
      <c r="EE911" s="21"/>
      <c r="EF911" s="21"/>
      <c r="EG911" s="21"/>
      <c r="EH911" s="21"/>
      <c r="EI911" s="21"/>
      <c r="EJ911" s="21"/>
      <c r="EK911" s="21"/>
      <c r="EL911" s="21"/>
      <c r="EM911" s="21"/>
      <c r="EN911" s="21"/>
      <c r="EO911" s="21"/>
      <c r="EP911" s="21"/>
      <c r="EQ911" s="21"/>
      <c r="ER911" s="21"/>
      <c r="ES911" s="21"/>
      <c r="ET911" s="21"/>
      <c r="EU911" s="21"/>
      <c r="EV911" s="21"/>
      <c r="EW911" s="21"/>
      <c r="EX911" s="21"/>
      <c r="EY911" s="21"/>
      <c r="EZ911" s="21"/>
      <c r="FA911" s="21"/>
      <c r="FB911" s="21"/>
      <c r="FC911" s="21"/>
      <c r="FD911" s="21"/>
      <c r="FE911" s="21"/>
      <c r="FF911" s="21"/>
      <c r="FG911" s="21"/>
      <c r="FH911" s="21"/>
      <c r="FI911" s="21"/>
      <c r="FJ911" s="21"/>
      <c r="FK911" s="21"/>
      <c r="FL911" s="21"/>
      <c r="FM911" s="21"/>
      <c r="FN911" s="21"/>
      <c r="FO911" s="21"/>
      <c r="FP911" s="21"/>
      <c r="FQ911" s="21"/>
      <c r="FR911" s="21"/>
      <c r="FS911" s="21"/>
      <c r="FT911" s="21"/>
      <c r="FU911" s="21"/>
      <c r="FV911" s="21"/>
      <c r="FW911" s="21"/>
      <c r="FX911" s="21"/>
      <c r="FY911" s="21"/>
      <c r="FZ911" s="21"/>
      <c r="GA911" s="21"/>
      <c r="GB911" s="21"/>
      <c r="GC911" s="21"/>
      <c r="GD911" s="21"/>
      <c r="GE911" s="21"/>
      <c r="GF911" s="21"/>
      <c r="GG911" s="21"/>
      <c r="GH911" s="21"/>
      <c r="GI911" s="21"/>
      <c r="GJ911" s="21"/>
      <c r="GK911" s="21"/>
      <c r="GL911" s="21"/>
      <c r="GM911" s="21"/>
      <c r="GN911" s="21"/>
      <c r="GO911" s="21"/>
      <c r="GP911" s="21"/>
      <c r="GQ911" s="21"/>
      <c r="GR911" s="21"/>
      <c r="GS911" s="21"/>
      <c r="GT911" s="21"/>
      <c r="GU911" s="21"/>
      <c r="GV911" s="21"/>
      <c r="GW911" s="21"/>
      <c r="GX911" s="21"/>
      <c r="GY911" s="21"/>
      <c r="GZ911" s="21"/>
      <c r="HA911" s="21"/>
      <c r="HB911" s="21"/>
      <c r="HC911" s="21"/>
      <c r="HD911" s="21"/>
      <c r="HE911" s="21"/>
      <c r="HF911" s="21"/>
      <c r="HG911" s="21"/>
      <c r="HH911" s="21"/>
      <c r="HI911" s="21"/>
      <c r="HJ911" s="21"/>
      <c r="HK911" s="21"/>
      <c r="HL911" s="21"/>
      <c r="HM911" s="21"/>
      <c r="HN911" s="21"/>
      <c r="HO911" s="21"/>
      <c r="HP911" s="21"/>
      <c r="HQ911" s="21"/>
      <c r="HR911" s="21"/>
      <c r="HS911" s="21"/>
      <c r="HT911" s="21"/>
      <c r="HU911" s="21"/>
      <c r="HV911" s="21"/>
      <c r="HW911" s="21"/>
      <c r="HX911" s="21"/>
      <c r="HY911" s="21"/>
      <c r="HZ911" s="21"/>
      <c r="IA911" s="21"/>
      <c r="IB911" s="21"/>
      <c r="IC911" s="21"/>
      <c r="ID911" s="21"/>
      <c r="IE911" s="21"/>
      <c r="IF911" s="21"/>
      <c r="IG911" s="21"/>
      <c r="IH911" s="21"/>
      <c r="II911" s="21"/>
      <c r="IJ911" s="21"/>
      <c r="IK911" s="21"/>
      <c r="IL911" s="21"/>
      <c r="IM911" s="21"/>
      <c r="IN911" s="21"/>
      <c r="IO911" s="21"/>
      <c r="IP911" s="21"/>
      <c r="IQ911" s="21"/>
      <c r="IR911" s="21"/>
      <c r="IS911" s="21"/>
      <c r="IT911" s="21"/>
      <c r="IU911" s="21"/>
      <c r="IV911" s="21"/>
      <c r="IW911" s="21"/>
      <c r="IX911" s="21"/>
      <c r="IY911" s="21"/>
      <c r="IZ911" s="21"/>
      <c r="JA911" s="21"/>
      <c r="JB911" s="21"/>
      <c r="JC911" s="21"/>
      <c r="JD911" s="21"/>
      <c r="JE911" s="21"/>
      <c r="JF911" s="21"/>
      <c r="JG911" s="21"/>
      <c r="JH911" s="21"/>
      <c r="JI911" s="21"/>
      <c r="JJ911" s="21"/>
      <c r="JK911" s="21"/>
      <c r="JL911" s="21"/>
      <c r="JM911" s="21"/>
      <c r="JN911" s="21"/>
      <c r="JO911" s="21"/>
      <c r="JP911" s="21"/>
      <c r="JQ911" s="21"/>
      <c r="JR911" s="21"/>
      <c r="JS911" s="21"/>
      <c r="JT911" s="21"/>
      <c r="JU911" s="21"/>
      <c r="JV911" s="21"/>
      <c r="JW911" s="21"/>
      <c r="JX911" s="21"/>
      <c r="JY911" s="21"/>
    </row>
    <row r="912" spans="1:285" ht="14.1" customHeight="1">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Q912" s="21"/>
      <c r="BR912" s="21"/>
      <c r="BS912" s="21"/>
      <c r="BT912" s="21"/>
      <c r="BU912" s="21"/>
      <c r="BV912" s="21"/>
      <c r="BW912" s="21"/>
      <c r="BX912" s="21"/>
      <c r="BY912" s="21"/>
      <c r="BZ912" s="21"/>
      <c r="CA912" s="21"/>
      <c r="CB912" s="21"/>
      <c r="CC912" s="21"/>
      <c r="CD912" s="21"/>
      <c r="CE912" s="21"/>
      <c r="CF912" s="21"/>
      <c r="CG912" s="21"/>
      <c r="CH912" s="21"/>
      <c r="CI912" s="21"/>
      <c r="CJ912" s="21"/>
      <c r="CK912" s="21"/>
      <c r="CL912" s="21"/>
      <c r="CM912" s="21"/>
      <c r="CN912" s="21"/>
      <c r="CO912" s="21"/>
      <c r="CP912" s="21"/>
      <c r="CQ912" s="21"/>
      <c r="CR912" s="21"/>
      <c r="CS912" s="21"/>
      <c r="CT912" s="21"/>
      <c r="CU912" s="21"/>
      <c r="CV912" s="21"/>
      <c r="CW912" s="21"/>
      <c r="CX912" s="21"/>
      <c r="CY912" s="21"/>
      <c r="CZ912" s="21"/>
      <c r="DA912" s="21"/>
      <c r="DB912" s="21"/>
      <c r="DC912" s="21"/>
      <c r="DD912" s="21"/>
      <c r="DE912" s="21"/>
      <c r="DF912" s="21"/>
      <c r="DG912" s="21"/>
      <c r="DH912" s="21"/>
      <c r="DI912" s="21"/>
      <c r="DJ912" s="21"/>
      <c r="DK912" s="21"/>
      <c r="DL912" s="21"/>
      <c r="DM912" s="21"/>
      <c r="DN912" s="21"/>
      <c r="DO912" s="21"/>
      <c r="DP912" s="21"/>
      <c r="DQ912" s="21"/>
      <c r="DR912" s="21"/>
      <c r="DS912" s="21"/>
      <c r="DT912" s="21"/>
      <c r="DU912" s="21"/>
      <c r="DV912" s="21"/>
      <c r="DW912" s="21"/>
      <c r="DX912" s="21"/>
      <c r="DY912" s="21"/>
      <c r="DZ912" s="21"/>
      <c r="EA912" s="21"/>
      <c r="EB912" s="21"/>
      <c r="EC912" s="21"/>
      <c r="ED912" s="21"/>
      <c r="EE912" s="21"/>
      <c r="EF912" s="21"/>
      <c r="EG912" s="21"/>
      <c r="EH912" s="21"/>
      <c r="EI912" s="21"/>
      <c r="EJ912" s="21"/>
      <c r="EK912" s="21"/>
      <c r="EL912" s="21"/>
      <c r="EM912" s="21"/>
      <c r="EN912" s="21"/>
      <c r="EO912" s="21"/>
      <c r="EP912" s="21"/>
      <c r="EQ912" s="21"/>
      <c r="ER912" s="21"/>
      <c r="ES912" s="21"/>
      <c r="ET912" s="21"/>
      <c r="EU912" s="21"/>
      <c r="EV912" s="21"/>
      <c r="EW912" s="21"/>
      <c r="EX912" s="21"/>
      <c r="EY912" s="21"/>
      <c r="EZ912" s="21"/>
      <c r="FA912" s="21"/>
      <c r="FB912" s="21"/>
      <c r="FC912" s="21"/>
      <c r="FD912" s="21"/>
      <c r="FE912" s="21"/>
      <c r="FF912" s="21"/>
      <c r="FG912" s="21"/>
      <c r="FH912" s="21"/>
      <c r="FI912" s="21"/>
      <c r="FJ912" s="21"/>
      <c r="FK912" s="21"/>
      <c r="FL912" s="21"/>
      <c r="FM912" s="21"/>
      <c r="FN912" s="21"/>
      <c r="FO912" s="21"/>
      <c r="FP912" s="21"/>
      <c r="FQ912" s="21"/>
      <c r="FR912" s="21"/>
      <c r="FS912" s="21"/>
      <c r="FT912" s="21"/>
      <c r="FU912" s="21"/>
      <c r="FV912" s="21"/>
      <c r="FW912" s="21"/>
      <c r="FX912" s="21"/>
      <c r="FY912" s="21"/>
      <c r="FZ912" s="21"/>
      <c r="GA912" s="21"/>
      <c r="GB912" s="21"/>
      <c r="GC912" s="21"/>
      <c r="GD912" s="21"/>
      <c r="GE912" s="21"/>
      <c r="GF912" s="21"/>
      <c r="GG912" s="21"/>
      <c r="GH912" s="21"/>
      <c r="GI912" s="21"/>
      <c r="GJ912" s="21"/>
      <c r="GK912" s="21"/>
      <c r="GL912" s="21"/>
      <c r="GM912" s="21"/>
      <c r="GN912" s="21"/>
      <c r="GO912" s="21"/>
      <c r="GP912" s="21"/>
      <c r="GQ912" s="21"/>
      <c r="GR912" s="21"/>
      <c r="GS912" s="21"/>
      <c r="GT912" s="21"/>
      <c r="GU912" s="21"/>
      <c r="GV912" s="21"/>
      <c r="GW912" s="21"/>
      <c r="GX912" s="21"/>
      <c r="GY912" s="21"/>
      <c r="GZ912" s="21"/>
      <c r="HA912" s="21"/>
      <c r="HB912" s="21"/>
      <c r="HC912" s="21"/>
      <c r="HD912" s="21"/>
      <c r="HE912" s="21"/>
      <c r="HF912" s="21"/>
      <c r="HG912" s="21"/>
      <c r="HH912" s="21"/>
      <c r="HI912" s="21"/>
      <c r="HJ912" s="21"/>
      <c r="HK912" s="21"/>
      <c r="HL912" s="21"/>
      <c r="HM912" s="21"/>
      <c r="HN912" s="21"/>
      <c r="HO912" s="21"/>
      <c r="HP912" s="21"/>
      <c r="HQ912" s="21"/>
      <c r="HR912" s="21"/>
      <c r="HS912" s="21"/>
      <c r="HT912" s="21"/>
      <c r="HU912" s="21"/>
      <c r="HV912" s="21"/>
      <c r="HW912" s="21"/>
      <c r="HX912" s="21"/>
      <c r="HY912" s="21"/>
      <c r="HZ912" s="21"/>
      <c r="IA912" s="21"/>
      <c r="IB912" s="21"/>
      <c r="IC912" s="21"/>
      <c r="ID912" s="21"/>
      <c r="IE912" s="21"/>
      <c r="IF912" s="21"/>
      <c r="IG912" s="21"/>
      <c r="IH912" s="21"/>
      <c r="II912" s="21"/>
      <c r="IJ912" s="21"/>
      <c r="IK912" s="21"/>
      <c r="IL912" s="21"/>
      <c r="IM912" s="21"/>
      <c r="IN912" s="21"/>
      <c r="IO912" s="21"/>
      <c r="IP912" s="21"/>
      <c r="IQ912" s="21"/>
      <c r="IR912" s="21"/>
      <c r="IS912" s="21"/>
      <c r="IT912" s="21"/>
      <c r="IU912" s="21"/>
      <c r="IV912" s="21"/>
      <c r="IW912" s="21"/>
      <c r="IX912" s="21"/>
      <c r="IY912" s="21"/>
      <c r="IZ912" s="21"/>
      <c r="JA912" s="21"/>
      <c r="JB912" s="21"/>
      <c r="JC912" s="21"/>
      <c r="JD912" s="21"/>
      <c r="JE912" s="21"/>
      <c r="JF912" s="21"/>
      <c r="JG912" s="21"/>
      <c r="JH912" s="21"/>
      <c r="JI912" s="21"/>
      <c r="JJ912" s="21"/>
      <c r="JK912" s="21"/>
      <c r="JL912" s="21"/>
      <c r="JM912" s="21"/>
      <c r="JN912" s="21"/>
      <c r="JO912" s="21"/>
      <c r="JP912" s="21"/>
      <c r="JQ912" s="21"/>
      <c r="JR912" s="21"/>
      <c r="JS912" s="21"/>
      <c r="JT912" s="21"/>
      <c r="JU912" s="21"/>
      <c r="JV912" s="21"/>
      <c r="JW912" s="21"/>
      <c r="JX912" s="21"/>
      <c r="JY912" s="21"/>
    </row>
    <row r="913" spans="1:285" ht="14.1" customHeight="1">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Q913" s="21"/>
      <c r="BR913" s="21"/>
      <c r="BS913" s="21"/>
      <c r="BT913" s="21"/>
      <c r="BU913" s="21"/>
      <c r="BV913" s="21"/>
      <c r="BW913" s="21"/>
      <c r="BX913" s="21"/>
      <c r="BY913" s="21"/>
      <c r="BZ913" s="21"/>
      <c r="CA913" s="21"/>
      <c r="CB913" s="21"/>
      <c r="CC913" s="21"/>
      <c r="CD913" s="21"/>
      <c r="CE913" s="21"/>
      <c r="CF913" s="21"/>
      <c r="CG913" s="21"/>
      <c r="CH913" s="21"/>
      <c r="CI913" s="21"/>
      <c r="CJ913" s="21"/>
      <c r="CK913" s="21"/>
      <c r="CL913" s="21"/>
      <c r="CM913" s="21"/>
      <c r="CN913" s="21"/>
      <c r="CO913" s="21"/>
      <c r="CP913" s="21"/>
      <c r="CQ913" s="21"/>
      <c r="CR913" s="21"/>
      <c r="CS913" s="21"/>
      <c r="CT913" s="21"/>
      <c r="CU913" s="21"/>
      <c r="CV913" s="21"/>
      <c r="CW913" s="21"/>
      <c r="CX913" s="21"/>
      <c r="CY913" s="21"/>
      <c r="CZ913" s="21"/>
      <c r="DA913" s="21"/>
      <c r="DB913" s="21"/>
      <c r="DC913" s="21"/>
      <c r="DD913" s="21"/>
      <c r="DE913" s="21"/>
      <c r="DF913" s="21"/>
      <c r="DG913" s="21"/>
      <c r="DH913" s="21"/>
      <c r="DI913" s="21"/>
      <c r="DJ913" s="21"/>
      <c r="DK913" s="21"/>
      <c r="DL913" s="21"/>
      <c r="DM913" s="21"/>
      <c r="DN913" s="21"/>
      <c r="DO913" s="21"/>
      <c r="DP913" s="21"/>
      <c r="DQ913" s="21"/>
      <c r="DR913" s="21"/>
      <c r="DS913" s="21"/>
      <c r="DT913" s="21"/>
      <c r="DU913" s="21"/>
      <c r="DV913" s="21"/>
      <c r="DW913" s="21"/>
      <c r="DX913" s="21"/>
      <c r="DY913" s="21"/>
      <c r="DZ913" s="21"/>
      <c r="EA913" s="21"/>
      <c r="EB913" s="21"/>
      <c r="EC913" s="21"/>
      <c r="ED913" s="21"/>
      <c r="EE913" s="21"/>
      <c r="EF913" s="21"/>
      <c r="EG913" s="21"/>
      <c r="EH913" s="21"/>
      <c r="EI913" s="21"/>
      <c r="EJ913" s="21"/>
      <c r="EK913" s="21"/>
      <c r="EL913" s="21"/>
      <c r="EM913" s="21"/>
      <c r="EN913" s="21"/>
      <c r="EO913" s="21"/>
      <c r="EP913" s="21"/>
      <c r="EQ913" s="21"/>
      <c r="ER913" s="21"/>
      <c r="ES913" s="21"/>
      <c r="ET913" s="21"/>
      <c r="EU913" s="21"/>
      <c r="EV913" s="21"/>
      <c r="EW913" s="21"/>
      <c r="EX913" s="21"/>
      <c r="EY913" s="21"/>
      <c r="EZ913" s="21"/>
      <c r="FA913" s="21"/>
      <c r="FB913" s="21"/>
      <c r="FC913" s="21"/>
      <c r="FD913" s="21"/>
      <c r="FE913" s="21"/>
      <c r="FF913" s="21"/>
      <c r="FG913" s="21"/>
      <c r="FH913" s="21"/>
      <c r="FI913" s="21"/>
      <c r="FJ913" s="21"/>
      <c r="FK913" s="21"/>
      <c r="FL913" s="21"/>
      <c r="FM913" s="21"/>
      <c r="FN913" s="21"/>
      <c r="FO913" s="21"/>
      <c r="FP913" s="21"/>
      <c r="FQ913" s="21"/>
      <c r="FR913" s="21"/>
      <c r="FS913" s="21"/>
      <c r="FT913" s="21"/>
      <c r="FU913" s="21"/>
      <c r="FV913" s="21"/>
      <c r="FW913" s="21"/>
      <c r="FX913" s="21"/>
      <c r="FY913" s="21"/>
      <c r="FZ913" s="21"/>
      <c r="GA913" s="21"/>
      <c r="GB913" s="21"/>
      <c r="GC913" s="21"/>
      <c r="GD913" s="21"/>
      <c r="GE913" s="21"/>
      <c r="GF913" s="21"/>
      <c r="GG913" s="21"/>
      <c r="GH913" s="21"/>
      <c r="GI913" s="21"/>
      <c r="GJ913" s="21"/>
      <c r="GK913" s="21"/>
      <c r="GL913" s="21"/>
      <c r="GM913" s="21"/>
      <c r="GN913" s="21"/>
      <c r="GO913" s="21"/>
      <c r="GP913" s="21"/>
      <c r="GQ913" s="21"/>
      <c r="GR913" s="21"/>
      <c r="GS913" s="21"/>
      <c r="GT913" s="21"/>
      <c r="GU913" s="21"/>
      <c r="GV913" s="21"/>
      <c r="GW913" s="21"/>
      <c r="GX913" s="21"/>
      <c r="GY913" s="21"/>
      <c r="GZ913" s="21"/>
      <c r="HA913" s="21"/>
      <c r="HB913" s="21"/>
      <c r="HC913" s="21"/>
      <c r="HD913" s="21"/>
      <c r="HE913" s="21"/>
      <c r="HF913" s="21"/>
      <c r="HG913" s="21"/>
      <c r="HH913" s="21"/>
      <c r="HI913" s="21"/>
      <c r="HJ913" s="21"/>
      <c r="HK913" s="21"/>
      <c r="HL913" s="21"/>
      <c r="HM913" s="21"/>
      <c r="HN913" s="21"/>
      <c r="HO913" s="21"/>
      <c r="HP913" s="21"/>
      <c r="HQ913" s="21"/>
      <c r="HR913" s="21"/>
      <c r="HS913" s="21"/>
      <c r="HT913" s="21"/>
      <c r="HU913" s="21"/>
      <c r="HV913" s="21"/>
      <c r="HW913" s="21"/>
      <c r="HX913" s="21"/>
      <c r="HY913" s="21"/>
      <c r="HZ913" s="21"/>
      <c r="IA913" s="21"/>
      <c r="IB913" s="21"/>
      <c r="IC913" s="21"/>
      <c r="ID913" s="21"/>
      <c r="IE913" s="21"/>
      <c r="IF913" s="21"/>
      <c r="IG913" s="21"/>
      <c r="IH913" s="21"/>
      <c r="II913" s="21"/>
      <c r="IJ913" s="21"/>
      <c r="IK913" s="21"/>
      <c r="IL913" s="21"/>
      <c r="IM913" s="21"/>
      <c r="IN913" s="21"/>
      <c r="IO913" s="21"/>
      <c r="IP913" s="21"/>
      <c r="IQ913" s="21"/>
      <c r="IR913" s="21"/>
      <c r="IS913" s="21"/>
      <c r="IT913" s="21"/>
      <c r="IU913" s="21"/>
      <c r="IV913" s="21"/>
      <c r="IW913" s="21"/>
      <c r="IX913" s="21"/>
      <c r="IY913" s="21"/>
      <c r="IZ913" s="21"/>
      <c r="JA913" s="21"/>
      <c r="JB913" s="21"/>
      <c r="JC913" s="21"/>
      <c r="JD913" s="21"/>
      <c r="JE913" s="21"/>
      <c r="JF913" s="21"/>
      <c r="JG913" s="21"/>
      <c r="JH913" s="21"/>
      <c r="JI913" s="21"/>
      <c r="JJ913" s="21"/>
      <c r="JK913" s="21"/>
      <c r="JL913" s="21"/>
      <c r="JM913" s="21"/>
      <c r="JN913" s="21"/>
      <c r="JO913" s="21"/>
      <c r="JP913" s="21"/>
      <c r="JQ913" s="21"/>
      <c r="JR913" s="21"/>
      <c r="JS913" s="21"/>
      <c r="JT913" s="21"/>
      <c r="JU913" s="21"/>
      <c r="JV913" s="21"/>
      <c r="JW913" s="21"/>
      <c r="JX913" s="21"/>
      <c r="JY913" s="21"/>
    </row>
    <row r="914" spans="1:285" ht="14.1" customHeight="1">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Q914" s="21"/>
      <c r="BR914" s="21"/>
      <c r="BS914" s="21"/>
      <c r="BT914" s="21"/>
      <c r="BU914" s="21"/>
      <c r="BV914" s="21"/>
      <c r="BW914" s="21"/>
      <c r="BX914" s="21"/>
      <c r="BY914" s="21"/>
      <c r="BZ914" s="21"/>
      <c r="CA914" s="21"/>
      <c r="CB914" s="21"/>
      <c r="CC914" s="21"/>
      <c r="CD914" s="21"/>
      <c r="CE914" s="21"/>
      <c r="CF914" s="21"/>
      <c r="CG914" s="21"/>
      <c r="CH914" s="21"/>
      <c r="CI914" s="21"/>
      <c r="CJ914" s="21"/>
      <c r="CK914" s="21"/>
      <c r="CL914" s="21"/>
      <c r="CM914" s="21"/>
      <c r="CN914" s="21"/>
      <c r="CO914" s="21"/>
      <c r="CP914" s="21"/>
      <c r="CQ914" s="21"/>
      <c r="CR914" s="21"/>
      <c r="CS914" s="21"/>
      <c r="CT914" s="21"/>
      <c r="CU914" s="21"/>
      <c r="CV914" s="21"/>
      <c r="CW914" s="21"/>
      <c r="CX914" s="21"/>
      <c r="CY914" s="21"/>
      <c r="CZ914" s="21"/>
      <c r="DA914" s="21"/>
      <c r="DB914" s="21"/>
      <c r="DC914" s="21"/>
      <c r="DD914" s="21"/>
      <c r="DE914" s="21"/>
      <c r="DF914" s="21"/>
      <c r="DG914" s="21"/>
      <c r="DH914" s="21"/>
      <c r="DI914" s="21"/>
      <c r="DJ914" s="21"/>
      <c r="DK914" s="21"/>
      <c r="DL914" s="21"/>
      <c r="DM914" s="21"/>
      <c r="DN914" s="21"/>
      <c r="DO914" s="21"/>
      <c r="DP914" s="21"/>
      <c r="DQ914" s="21"/>
      <c r="DR914" s="21"/>
      <c r="DS914" s="21"/>
      <c r="DT914" s="21"/>
      <c r="DU914" s="21"/>
      <c r="DV914" s="21"/>
      <c r="DW914" s="21"/>
      <c r="DX914" s="21"/>
      <c r="DY914" s="21"/>
      <c r="DZ914" s="21"/>
      <c r="EA914" s="21"/>
      <c r="EB914" s="21"/>
      <c r="EC914" s="21"/>
      <c r="ED914" s="21"/>
      <c r="EE914" s="21"/>
      <c r="EF914" s="21"/>
      <c r="EG914" s="21"/>
      <c r="EH914" s="21"/>
      <c r="EI914" s="21"/>
      <c r="EJ914" s="21"/>
      <c r="EK914" s="21"/>
      <c r="EL914" s="21"/>
      <c r="EM914" s="21"/>
      <c r="EN914" s="21"/>
      <c r="EO914" s="21"/>
      <c r="EP914" s="21"/>
      <c r="EQ914" s="21"/>
      <c r="ER914" s="21"/>
      <c r="ES914" s="21"/>
      <c r="ET914" s="21"/>
      <c r="EU914" s="21"/>
      <c r="EV914" s="21"/>
      <c r="EW914" s="21"/>
      <c r="EX914" s="21"/>
      <c r="EY914" s="21"/>
      <c r="EZ914" s="21"/>
      <c r="FA914" s="21"/>
      <c r="FB914" s="21"/>
      <c r="FC914" s="21"/>
      <c r="FD914" s="21"/>
      <c r="FE914" s="21"/>
      <c r="FF914" s="21"/>
      <c r="FG914" s="21"/>
      <c r="FH914" s="21"/>
      <c r="FI914" s="21"/>
      <c r="FJ914" s="21"/>
      <c r="FK914" s="21"/>
      <c r="FL914" s="21"/>
      <c r="FM914" s="21"/>
      <c r="FN914" s="21"/>
      <c r="FO914" s="21"/>
      <c r="FP914" s="21"/>
      <c r="FQ914" s="21"/>
      <c r="FR914" s="21"/>
      <c r="FS914" s="21"/>
      <c r="FT914" s="21"/>
      <c r="FU914" s="21"/>
      <c r="FV914" s="21"/>
      <c r="FW914" s="21"/>
      <c r="FX914" s="21"/>
      <c r="FY914" s="21"/>
      <c r="FZ914" s="21"/>
      <c r="GA914" s="21"/>
      <c r="GB914" s="21"/>
      <c r="GC914" s="21"/>
      <c r="GD914" s="21"/>
      <c r="GE914" s="21"/>
      <c r="GF914" s="21"/>
      <c r="GG914" s="21"/>
      <c r="GH914" s="21"/>
      <c r="GI914" s="21"/>
      <c r="GJ914" s="21"/>
      <c r="GK914" s="21"/>
      <c r="GL914" s="21"/>
      <c r="GM914" s="21"/>
      <c r="GN914" s="21"/>
      <c r="GO914" s="21"/>
      <c r="GP914" s="21"/>
      <c r="GQ914" s="21"/>
      <c r="GR914" s="21"/>
      <c r="GS914" s="21"/>
      <c r="GT914" s="21"/>
      <c r="GU914" s="21"/>
      <c r="GV914" s="21"/>
      <c r="GW914" s="21"/>
      <c r="GX914" s="21"/>
      <c r="GY914" s="21"/>
      <c r="GZ914" s="21"/>
      <c r="HA914" s="21"/>
      <c r="HB914" s="21"/>
      <c r="HC914" s="21"/>
      <c r="HD914" s="21"/>
      <c r="HE914" s="21"/>
      <c r="HF914" s="21"/>
      <c r="HG914" s="21"/>
      <c r="HH914" s="21"/>
      <c r="HI914" s="21"/>
      <c r="HJ914" s="21"/>
      <c r="HK914" s="21"/>
      <c r="HL914" s="21"/>
      <c r="HM914" s="21"/>
      <c r="HN914" s="21"/>
      <c r="HO914" s="21"/>
      <c r="HP914" s="21"/>
      <c r="HQ914" s="21"/>
      <c r="HR914" s="21"/>
      <c r="HS914" s="21"/>
      <c r="HT914" s="21"/>
      <c r="HU914" s="21"/>
      <c r="HV914" s="21"/>
      <c r="HW914" s="21"/>
      <c r="HX914" s="21"/>
      <c r="HY914" s="21"/>
      <c r="HZ914" s="21"/>
      <c r="IA914" s="21"/>
      <c r="IB914" s="21"/>
      <c r="IC914" s="21"/>
      <c r="ID914" s="21"/>
      <c r="IE914" s="21"/>
      <c r="IF914" s="21"/>
      <c r="IG914" s="21"/>
      <c r="IH914" s="21"/>
      <c r="II914" s="21"/>
      <c r="IJ914" s="21"/>
      <c r="IK914" s="21"/>
      <c r="IL914" s="21"/>
      <c r="IM914" s="21"/>
      <c r="IN914" s="21"/>
      <c r="IO914" s="21"/>
      <c r="IP914" s="21"/>
      <c r="IQ914" s="21"/>
      <c r="IR914" s="21"/>
      <c r="IS914" s="21"/>
      <c r="IT914" s="21"/>
      <c r="IU914" s="21"/>
      <c r="IV914" s="21"/>
      <c r="IW914" s="21"/>
      <c r="IX914" s="21"/>
      <c r="IY914" s="21"/>
      <c r="IZ914" s="21"/>
      <c r="JA914" s="21"/>
      <c r="JB914" s="21"/>
      <c r="JC914" s="21"/>
      <c r="JD914" s="21"/>
      <c r="JE914" s="21"/>
      <c r="JF914" s="21"/>
      <c r="JG914" s="21"/>
      <c r="JH914" s="21"/>
      <c r="JI914" s="21"/>
      <c r="JJ914" s="21"/>
      <c r="JK914" s="21"/>
      <c r="JL914" s="21"/>
      <c r="JM914" s="21"/>
      <c r="JN914" s="21"/>
      <c r="JO914" s="21"/>
      <c r="JP914" s="21"/>
      <c r="JQ914" s="21"/>
      <c r="JR914" s="21"/>
      <c r="JS914" s="21"/>
      <c r="JT914" s="21"/>
      <c r="JU914" s="21"/>
      <c r="JV914" s="21"/>
      <c r="JW914" s="21"/>
      <c r="JX914" s="21"/>
      <c r="JY914" s="21"/>
    </row>
    <row r="915" spans="1:285" ht="14.1" customHeight="1">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Q915" s="21"/>
      <c r="BR915" s="21"/>
      <c r="BS915" s="21"/>
      <c r="BT915" s="21"/>
      <c r="BU915" s="21"/>
      <c r="BV915" s="21"/>
      <c r="BW915" s="21"/>
      <c r="BX915" s="21"/>
      <c r="BY915" s="21"/>
      <c r="BZ915" s="21"/>
      <c r="CA915" s="21"/>
      <c r="CB915" s="21"/>
      <c r="CC915" s="21"/>
      <c r="CD915" s="21"/>
      <c r="CE915" s="21"/>
      <c r="CF915" s="21"/>
      <c r="CG915" s="21"/>
      <c r="CH915" s="21"/>
      <c r="CI915" s="21"/>
      <c r="CJ915" s="21"/>
      <c r="CK915" s="21"/>
      <c r="CL915" s="21"/>
      <c r="CM915" s="21"/>
      <c r="CN915" s="21"/>
      <c r="CO915" s="21"/>
      <c r="CP915" s="21"/>
      <c r="CQ915" s="21"/>
      <c r="CR915" s="21"/>
      <c r="CS915" s="21"/>
      <c r="CT915" s="21"/>
      <c r="CU915" s="21"/>
      <c r="CV915" s="21"/>
      <c r="CW915" s="21"/>
      <c r="CX915" s="21"/>
      <c r="CY915" s="21"/>
      <c r="CZ915" s="21"/>
      <c r="DA915" s="21"/>
      <c r="DB915" s="21"/>
      <c r="DC915" s="21"/>
      <c r="DD915" s="21"/>
      <c r="DE915" s="21"/>
      <c r="DF915" s="21"/>
      <c r="DG915" s="21"/>
      <c r="DH915" s="21"/>
      <c r="DI915" s="21"/>
      <c r="DJ915" s="21"/>
      <c r="DK915" s="21"/>
      <c r="DL915" s="21"/>
      <c r="DM915" s="21"/>
      <c r="DN915" s="21"/>
      <c r="DO915" s="21"/>
      <c r="DP915" s="21"/>
      <c r="DQ915" s="21"/>
      <c r="DR915" s="21"/>
      <c r="DS915" s="21"/>
      <c r="DT915" s="21"/>
      <c r="DU915" s="21"/>
      <c r="DV915" s="21"/>
      <c r="DW915" s="21"/>
      <c r="DX915" s="21"/>
      <c r="DY915" s="21"/>
      <c r="DZ915" s="21"/>
      <c r="EA915" s="21"/>
      <c r="EB915" s="21"/>
      <c r="EC915" s="21"/>
      <c r="ED915" s="21"/>
      <c r="EE915" s="21"/>
      <c r="EF915" s="21"/>
      <c r="EG915" s="21"/>
      <c r="EH915" s="21"/>
      <c r="EI915" s="21"/>
      <c r="EJ915" s="21"/>
      <c r="EK915" s="21"/>
      <c r="EL915" s="21"/>
      <c r="EM915" s="21"/>
      <c r="EN915" s="21"/>
      <c r="EO915" s="21"/>
      <c r="EP915" s="21"/>
      <c r="EQ915" s="21"/>
      <c r="ER915" s="21"/>
      <c r="ES915" s="21"/>
      <c r="ET915" s="21"/>
      <c r="EU915" s="21"/>
      <c r="EV915" s="21"/>
      <c r="EW915" s="21"/>
      <c r="EX915" s="21"/>
      <c r="EY915" s="21"/>
      <c r="EZ915" s="21"/>
      <c r="FA915" s="21"/>
      <c r="FB915" s="21"/>
      <c r="FC915" s="21"/>
      <c r="FD915" s="21"/>
      <c r="FE915" s="21"/>
      <c r="FF915" s="21"/>
      <c r="FG915" s="21"/>
      <c r="FH915" s="21"/>
      <c r="FI915" s="21"/>
      <c r="FJ915" s="21"/>
      <c r="FK915" s="21"/>
      <c r="FL915" s="21"/>
      <c r="FM915" s="21"/>
      <c r="FN915" s="21"/>
      <c r="FO915" s="21"/>
      <c r="FP915" s="21"/>
      <c r="FQ915" s="21"/>
      <c r="FR915" s="21"/>
      <c r="FS915" s="21"/>
      <c r="FT915" s="21"/>
      <c r="FU915" s="21"/>
      <c r="FV915" s="21"/>
      <c r="FW915" s="21"/>
      <c r="FX915" s="21"/>
      <c r="FY915" s="21"/>
      <c r="FZ915" s="21"/>
      <c r="GA915" s="21"/>
      <c r="GB915" s="21"/>
      <c r="GC915" s="21"/>
      <c r="GD915" s="21"/>
      <c r="GE915" s="21"/>
      <c r="GF915" s="21"/>
      <c r="GG915" s="21"/>
      <c r="GH915" s="21"/>
      <c r="GI915" s="21"/>
      <c r="GJ915" s="21"/>
      <c r="GK915" s="21"/>
      <c r="GL915" s="21"/>
      <c r="GM915" s="21"/>
      <c r="GN915" s="21"/>
      <c r="GO915" s="21"/>
      <c r="GP915" s="21"/>
      <c r="GQ915" s="21"/>
      <c r="GR915" s="21"/>
      <c r="GS915" s="21"/>
      <c r="GT915" s="21"/>
      <c r="GU915" s="21"/>
      <c r="GV915" s="21"/>
      <c r="GW915" s="21"/>
      <c r="GX915" s="21"/>
      <c r="GY915" s="21"/>
      <c r="GZ915" s="21"/>
      <c r="HA915" s="21"/>
      <c r="HB915" s="21"/>
      <c r="HC915" s="21"/>
      <c r="HD915" s="21"/>
      <c r="HE915" s="21"/>
      <c r="HF915" s="21"/>
      <c r="HG915" s="21"/>
      <c r="HH915" s="21"/>
      <c r="HI915" s="21"/>
      <c r="HJ915" s="21"/>
      <c r="HK915" s="21"/>
      <c r="HL915" s="21"/>
      <c r="HM915" s="21"/>
      <c r="HN915" s="21"/>
      <c r="HO915" s="21"/>
      <c r="HP915" s="21"/>
      <c r="HQ915" s="21"/>
      <c r="HR915" s="21"/>
      <c r="HS915" s="21"/>
      <c r="HT915" s="21"/>
      <c r="HU915" s="21"/>
      <c r="HV915" s="21"/>
      <c r="HW915" s="21"/>
      <c r="HX915" s="21"/>
      <c r="HY915" s="21"/>
      <c r="HZ915" s="21"/>
      <c r="IA915" s="21"/>
      <c r="IB915" s="21"/>
      <c r="IC915" s="21"/>
      <c r="ID915" s="21"/>
      <c r="IE915" s="21"/>
      <c r="IF915" s="21"/>
      <c r="IG915" s="21"/>
      <c r="IH915" s="21"/>
      <c r="II915" s="21"/>
      <c r="IJ915" s="21"/>
      <c r="IK915" s="21"/>
      <c r="IL915" s="21"/>
      <c r="IM915" s="21"/>
      <c r="IN915" s="21"/>
      <c r="IO915" s="21"/>
      <c r="IP915" s="21"/>
      <c r="IQ915" s="21"/>
      <c r="IR915" s="21"/>
      <c r="IS915" s="21"/>
      <c r="IT915" s="21"/>
      <c r="IU915" s="21"/>
      <c r="IV915" s="21"/>
      <c r="IW915" s="21"/>
      <c r="IX915" s="21"/>
      <c r="IY915" s="21"/>
      <c r="IZ915" s="21"/>
      <c r="JA915" s="21"/>
      <c r="JB915" s="21"/>
      <c r="JC915" s="21"/>
      <c r="JD915" s="21"/>
      <c r="JE915" s="21"/>
      <c r="JF915" s="21"/>
      <c r="JG915" s="21"/>
      <c r="JH915" s="21"/>
      <c r="JI915" s="21"/>
      <c r="JJ915" s="21"/>
      <c r="JK915" s="21"/>
      <c r="JL915" s="21"/>
      <c r="JM915" s="21"/>
      <c r="JN915" s="21"/>
      <c r="JO915" s="21"/>
      <c r="JP915" s="21"/>
      <c r="JQ915" s="21"/>
      <c r="JR915" s="21"/>
      <c r="JS915" s="21"/>
      <c r="JT915" s="21"/>
      <c r="JU915" s="21"/>
      <c r="JV915" s="21"/>
      <c r="JW915" s="21"/>
      <c r="JX915" s="21"/>
      <c r="JY915" s="21"/>
    </row>
    <row r="916" spans="1:285" ht="14.1" customHeight="1">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Q916" s="21"/>
      <c r="BR916" s="21"/>
      <c r="BS916" s="21"/>
      <c r="BT916" s="21"/>
      <c r="BU916" s="21"/>
      <c r="BV916" s="21"/>
      <c r="BW916" s="21"/>
      <c r="BX916" s="21"/>
      <c r="BY916" s="21"/>
      <c r="BZ916" s="21"/>
      <c r="CA916" s="21"/>
      <c r="CB916" s="21"/>
      <c r="CC916" s="21"/>
      <c r="CD916" s="21"/>
      <c r="CE916" s="21"/>
      <c r="CF916" s="21"/>
      <c r="CG916" s="21"/>
      <c r="CH916" s="21"/>
      <c r="CI916" s="21"/>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21"/>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1"/>
      <c r="EF916" s="21"/>
      <c r="EG916" s="21"/>
      <c r="EH916" s="21"/>
      <c r="EI916" s="21"/>
      <c r="EJ916" s="21"/>
      <c r="EK916" s="21"/>
      <c r="EL916" s="21"/>
      <c r="EM916" s="21"/>
      <c r="EN916" s="21"/>
      <c r="EO916" s="21"/>
      <c r="EP916" s="21"/>
      <c r="EQ916" s="21"/>
      <c r="ER916" s="21"/>
      <c r="ES916" s="21"/>
      <c r="ET916" s="21"/>
      <c r="EU916" s="21"/>
      <c r="EV916" s="21"/>
      <c r="EW916" s="21"/>
      <c r="EX916" s="21"/>
      <c r="EY916" s="21"/>
      <c r="EZ916" s="21"/>
      <c r="FA916" s="21"/>
      <c r="FB916" s="21"/>
      <c r="FC916" s="21"/>
      <c r="FD916" s="21"/>
      <c r="FE916" s="21"/>
      <c r="FF916" s="21"/>
      <c r="FG916" s="21"/>
      <c r="FH916" s="21"/>
      <c r="FI916" s="21"/>
      <c r="FJ916" s="21"/>
      <c r="FK916" s="21"/>
      <c r="FL916" s="21"/>
      <c r="FM916" s="21"/>
      <c r="FN916" s="21"/>
      <c r="FO916" s="21"/>
      <c r="FP916" s="21"/>
      <c r="FQ916" s="21"/>
      <c r="FR916" s="21"/>
      <c r="FS916" s="21"/>
      <c r="FT916" s="21"/>
      <c r="FU916" s="21"/>
      <c r="FV916" s="21"/>
      <c r="FW916" s="21"/>
      <c r="FX916" s="21"/>
      <c r="FY916" s="21"/>
      <c r="FZ916" s="21"/>
      <c r="GA916" s="21"/>
      <c r="GB916" s="21"/>
      <c r="GC916" s="21"/>
      <c r="GD916" s="21"/>
      <c r="GE916" s="21"/>
      <c r="GF916" s="21"/>
      <c r="GG916" s="21"/>
      <c r="GH916" s="21"/>
      <c r="GI916" s="21"/>
      <c r="GJ916" s="21"/>
      <c r="GK916" s="21"/>
      <c r="GL916" s="21"/>
      <c r="GM916" s="21"/>
      <c r="GN916" s="21"/>
      <c r="GO916" s="21"/>
      <c r="GP916" s="21"/>
      <c r="GQ916" s="21"/>
      <c r="GR916" s="21"/>
      <c r="GS916" s="21"/>
      <c r="GT916" s="21"/>
      <c r="GU916" s="21"/>
      <c r="GV916" s="21"/>
      <c r="GW916" s="21"/>
      <c r="GX916" s="21"/>
      <c r="GY916" s="21"/>
      <c r="GZ916" s="21"/>
      <c r="HA916" s="21"/>
      <c r="HB916" s="21"/>
      <c r="HC916" s="21"/>
      <c r="HD916" s="21"/>
      <c r="HE916" s="21"/>
      <c r="HF916" s="21"/>
      <c r="HG916" s="21"/>
      <c r="HH916" s="21"/>
      <c r="HI916" s="21"/>
      <c r="HJ916" s="21"/>
      <c r="HK916" s="21"/>
      <c r="HL916" s="21"/>
      <c r="HM916" s="21"/>
      <c r="HN916" s="21"/>
      <c r="HO916" s="21"/>
      <c r="HP916" s="21"/>
      <c r="HQ916" s="21"/>
      <c r="HR916" s="21"/>
      <c r="HS916" s="21"/>
      <c r="HT916" s="21"/>
      <c r="HU916" s="21"/>
      <c r="HV916" s="21"/>
      <c r="HW916" s="21"/>
      <c r="HX916" s="21"/>
      <c r="HY916" s="21"/>
      <c r="HZ916" s="21"/>
      <c r="IA916" s="21"/>
      <c r="IB916" s="21"/>
      <c r="IC916" s="21"/>
      <c r="ID916" s="21"/>
      <c r="IE916" s="21"/>
      <c r="IF916" s="21"/>
      <c r="IG916" s="21"/>
      <c r="IH916" s="21"/>
      <c r="II916" s="21"/>
      <c r="IJ916" s="21"/>
      <c r="IK916" s="21"/>
      <c r="IL916" s="21"/>
      <c r="IM916" s="21"/>
      <c r="IN916" s="21"/>
      <c r="IO916" s="21"/>
      <c r="IP916" s="21"/>
      <c r="IQ916" s="21"/>
      <c r="IR916" s="21"/>
      <c r="IS916" s="21"/>
      <c r="IT916" s="21"/>
      <c r="IU916" s="21"/>
      <c r="IV916" s="21"/>
      <c r="IW916" s="21"/>
      <c r="IX916" s="21"/>
      <c r="IY916" s="21"/>
      <c r="IZ916" s="21"/>
      <c r="JA916" s="21"/>
      <c r="JB916" s="21"/>
      <c r="JC916" s="21"/>
      <c r="JD916" s="21"/>
      <c r="JE916" s="21"/>
      <c r="JF916" s="21"/>
      <c r="JG916" s="21"/>
      <c r="JH916" s="21"/>
      <c r="JI916" s="21"/>
      <c r="JJ916" s="21"/>
      <c r="JK916" s="21"/>
      <c r="JL916" s="21"/>
      <c r="JM916" s="21"/>
      <c r="JN916" s="21"/>
      <c r="JO916" s="21"/>
      <c r="JP916" s="21"/>
      <c r="JQ916" s="21"/>
      <c r="JR916" s="21"/>
      <c r="JS916" s="21"/>
      <c r="JT916" s="21"/>
      <c r="JU916" s="21"/>
      <c r="JV916" s="21"/>
      <c r="JW916" s="21"/>
      <c r="JX916" s="21"/>
      <c r="JY916" s="21"/>
    </row>
    <row r="917" spans="1:285" ht="14.1" customHeight="1">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Q917" s="21"/>
      <c r="BR917" s="21"/>
      <c r="BS917" s="21"/>
      <c r="BT917" s="21"/>
      <c r="BU917" s="21"/>
      <c r="BV917" s="21"/>
      <c r="BW917" s="21"/>
      <c r="BX917" s="21"/>
      <c r="BY917" s="21"/>
      <c r="BZ917" s="21"/>
      <c r="CA917" s="21"/>
      <c r="CB917" s="21"/>
      <c r="CC917" s="21"/>
      <c r="CD917" s="21"/>
      <c r="CE917" s="21"/>
      <c r="CF917" s="21"/>
      <c r="CG917" s="21"/>
      <c r="CH917" s="21"/>
      <c r="CI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21"/>
      <c r="DI917" s="21"/>
      <c r="DJ917" s="21"/>
      <c r="DK917" s="21"/>
      <c r="DL917" s="21"/>
      <c r="DM917" s="21"/>
      <c r="DN917" s="21"/>
      <c r="DO917" s="21"/>
      <c r="DP917" s="21"/>
      <c r="DQ917" s="21"/>
      <c r="DR917" s="21"/>
      <c r="DS917" s="21"/>
      <c r="DT917" s="21"/>
      <c r="DU917" s="21"/>
      <c r="DV917" s="21"/>
      <c r="DW917" s="21"/>
      <c r="DX917" s="21"/>
      <c r="DY917" s="21"/>
      <c r="DZ917" s="21"/>
      <c r="EA917" s="21"/>
      <c r="EB917" s="21"/>
      <c r="EC917" s="21"/>
      <c r="ED917" s="21"/>
      <c r="EE917" s="21"/>
      <c r="EF917" s="21"/>
      <c r="EG917" s="21"/>
      <c r="EH917" s="21"/>
      <c r="EI917" s="21"/>
      <c r="EJ917" s="21"/>
      <c r="EK917" s="21"/>
      <c r="EL917" s="21"/>
      <c r="EM917" s="21"/>
      <c r="EN917" s="21"/>
      <c r="EO917" s="21"/>
      <c r="EP917" s="21"/>
      <c r="EQ917" s="21"/>
      <c r="ER917" s="21"/>
      <c r="ES917" s="21"/>
      <c r="ET917" s="21"/>
      <c r="EU917" s="21"/>
      <c r="EV917" s="21"/>
      <c r="EW917" s="21"/>
      <c r="EX917" s="21"/>
      <c r="EY917" s="21"/>
      <c r="EZ917" s="21"/>
      <c r="FA917" s="21"/>
      <c r="FB917" s="21"/>
      <c r="FC917" s="21"/>
      <c r="FD917" s="21"/>
      <c r="FE917" s="21"/>
      <c r="FF917" s="21"/>
      <c r="FG917" s="21"/>
      <c r="FH917" s="21"/>
      <c r="FI917" s="21"/>
      <c r="FJ917" s="21"/>
      <c r="FK917" s="21"/>
      <c r="FL917" s="21"/>
      <c r="FM917" s="21"/>
      <c r="FN917" s="21"/>
      <c r="FO917" s="21"/>
      <c r="FP917" s="21"/>
      <c r="FQ917" s="21"/>
      <c r="FR917" s="21"/>
      <c r="FS917" s="21"/>
      <c r="FT917" s="21"/>
      <c r="FU917" s="21"/>
      <c r="FV917" s="21"/>
      <c r="FW917" s="21"/>
      <c r="FX917" s="21"/>
      <c r="FY917" s="21"/>
      <c r="FZ917" s="21"/>
      <c r="GA917" s="21"/>
      <c r="GB917" s="21"/>
      <c r="GC917" s="21"/>
      <c r="GD917" s="21"/>
      <c r="GE917" s="21"/>
      <c r="GF917" s="21"/>
      <c r="GG917" s="21"/>
      <c r="GH917" s="21"/>
      <c r="GI917" s="21"/>
      <c r="GJ917" s="21"/>
      <c r="GK917" s="21"/>
      <c r="GL917" s="21"/>
      <c r="GM917" s="21"/>
      <c r="GN917" s="21"/>
      <c r="GO917" s="21"/>
      <c r="GP917" s="21"/>
      <c r="GQ917" s="21"/>
      <c r="GR917" s="21"/>
      <c r="GS917" s="21"/>
      <c r="GT917" s="21"/>
      <c r="GU917" s="21"/>
      <c r="GV917" s="21"/>
      <c r="GW917" s="21"/>
      <c r="GX917" s="21"/>
      <c r="GY917" s="21"/>
      <c r="GZ917" s="21"/>
      <c r="HA917" s="21"/>
      <c r="HB917" s="21"/>
      <c r="HC917" s="21"/>
      <c r="HD917" s="21"/>
      <c r="HE917" s="21"/>
      <c r="HF917" s="21"/>
      <c r="HG917" s="21"/>
      <c r="HH917" s="21"/>
      <c r="HI917" s="21"/>
      <c r="HJ917" s="21"/>
      <c r="HK917" s="21"/>
      <c r="HL917" s="21"/>
      <c r="HM917" s="21"/>
      <c r="HN917" s="21"/>
      <c r="HO917" s="21"/>
      <c r="HP917" s="21"/>
      <c r="HQ917" s="21"/>
      <c r="HR917" s="21"/>
      <c r="HS917" s="21"/>
      <c r="HT917" s="21"/>
      <c r="HU917" s="21"/>
      <c r="HV917" s="21"/>
      <c r="HW917" s="21"/>
      <c r="HX917" s="21"/>
      <c r="HY917" s="21"/>
      <c r="HZ917" s="21"/>
      <c r="IA917" s="21"/>
      <c r="IB917" s="21"/>
      <c r="IC917" s="21"/>
      <c r="ID917" s="21"/>
      <c r="IE917" s="21"/>
      <c r="IF917" s="21"/>
      <c r="IG917" s="21"/>
      <c r="IH917" s="21"/>
      <c r="II917" s="21"/>
      <c r="IJ917" s="21"/>
      <c r="IK917" s="21"/>
      <c r="IL917" s="21"/>
      <c r="IM917" s="21"/>
      <c r="IN917" s="21"/>
      <c r="IO917" s="21"/>
      <c r="IP917" s="21"/>
      <c r="IQ917" s="21"/>
      <c r="IR917" s="21"/>
      <c r="IS917" s="21"/>
      <c r="IT917" s="21"/>
      <c r="IU917" s="21"/>
      <c r="IV917" s="21"/>
      <c r="IW917" s="21"/>
      <c r="IX917" s="21"/>
      <c r="IY917" s="21"/>
      <c r="IZ917" s="21"/>
      <c r="JA917" s="21"/>
      <c r="JB917" s="21"/>
      <c r="JC917" s="21"/>
      <c r="JD917" s="21"/>
      <c r="JE917" s="21"/>
      <c r="JF917" s="21"/>
      <c r="JG917" s="21"/>
      <c r="JH917" s="21"/>
      <c r="JI917" s="21"/>
      <c r="JJ917" s="21"/>
      <c r="JK917" s="21"/>
      <c r="JL917" s="21"/>
      <c r="JM917" s="21"/>
      <c r="JN917" s="21"/>
      <c r="JO917" s="21"/>
      <c r="JP917" s="21"/>
      <c r="JQ917" s="21"/>
      <c r="JR917" s="21"/>
      <c r="JS917" s="21"/>
      <c r="JT917" s="21"/>
      <c r="JU917" s="21"/>
      <c r="JV917" s="21"/>
      <c r="JW917" s="21"/>
      <c r="JX917" s="21"/>
      <c r="JY917" s="21"/>
    </row>
    <row r="918" spans="1:285" ht="14.1" customHeight="1">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1"/>
      <c r="BP918" s="21"/>
      <c r="BQ918" s="21"/>
      <c r="BR918" s="21"/>
      <c r="BS918" s="21"/>
      <c r="BT918" s="21"/>
      <c r="BU918" s="21"/>
      <c r="BV918" s="21"/>
      <c r="BW918" s="21"/>
      <c r="BX918" s="21"/>
      <c r="BY918" s="21"/>
      <c r="BZ918" s="21"/>
      <c r="CA918" s="21"/>
      <c r="CB918" s="21"/>
      <c r="CC918" s="21"/>
      <c r="CD918" s="21"/>
      <c r="CE918" s="21"/>
      <c r="CF918" s="21"/>
      <c r="CG918" s="21"/>
      <c r="CH918" s="21"/>
      <c r="CI918" s="21"/>
      <c r="CJ918" s="21"/>
      <c r="CK918" s="21"/>
      <c r="CL918" s="21"/>
      <c r="CM918" s="21"/>
      <c r="CN918" s="21"/>
      <c r="CO918" s="21"/>
      <c r="CP918" s="21"/>
      <c r="CQ918" s="21"/>
      <c r="CR918" s="21"/>
      <c r="CS918" s="21"/>
      <c r="CT918" s="21"/>
      <c r="CU918" s="21"/>
      <c r="CV918" s="21"/>
      <c r="CW918" s="21"/>
      <c r="CX918" s="21"/>
      <c r="CY918" s="21"/>
      <c r="CZ918" s="21"/>
      <c r="DA918" s="21"/>
      <c r="DB918" s="21"/>
      <c r="DC918" s="21"/>
      <c r="DD918" s="21"/>
      <c r="DE918" s="21"/>
      <c r="DF918" s="21"/>
      <c r="DG918" s="21"/>
      <c r="DH918" s="21"/>
      <c r="DI918" s="21"/>
      <c r="DJ918" s="21"/>
      <c r="DK918" s="21"/>
      <c r="DL918" s="21"/>
      <c r="DM918" s="21"/>
      <c r="DN918" s="21"/>
      <c r="DO918" s="21"/>
      <c r="DP918" s="21"/>
      <c r="DQ918" s="21"/>
      <c r="DR918" s="21"/>
      <c r="DS918" s="21"/>
      <c r="DT918" s="21"/>
      <c r="DU918" s="21"/>
      <c r="DV918" s="21"/>
      <c r="DW918" s="21"/>
      <c r="DX918" s="21"/>
      <c r="DY918" s="21"/>
      <c r="DZ918" s="21"/>
      <c r="EA918" s="21"/>
      <c r="EB918" s="21"/>
      <c r="EC918" s="21"/>
      <c r="ED918" s="21"/>
      <c r="EE918" s="21"/>
      <c r="EF918" s="21"/>
      <c r="EG918" s="21"/>
      <c r="EH918" s="21"/>
      <c r="EI918" s="21"/>
      <c r="EJ918" s="21"/>
      <c r="EK918" s="21"/>
      <c r="EL918" s="21"/>
      <c r="EM918" s="21"/>
      <c r="EN918" s="21"/>
      <c r="EO918" s="21"/>
      <c r="EP918" s="21"/>
      <c r="EQ918" s="21"/>
      <c r="ER918" s="21"/>
      <c r="ES918" s="21"/>
      <c r="ET918" s="21"/>
      <c r="EU918" s="21"/>
      <c r="EV918" s="21"/>
      <c r="EW918" s="21"/>
      <c r="EX918" s="21"/>
      <c r="EY918" s="21"/>
      <c r="EZ918" s="21"/>
      <c r="FA918" s="21"/>
      <c r="FB918" s="21"/>
      <c r="FC918" s="21"/>
      <c r="FD918" s="21"/>
      <c r="FE918" s="21"/>
      <c r="FF918" s="21"/>
      <c r="FG918" s="21"/>
      <c r="FH918" s="21"/>
      <c r="FI918" s="21"/>
      <c r="FJ918" s="21"/>
      <c r="FK918" s="21"/>
      <c r="FL918" s="21"/>
      <c r="FM918" s="21"/>
      <c r="FN918" s="21"/>
      <c r="FO918" s="21"/>
      <c r="FP918" s="21"/>
      <c r="FQ918" s="21"/>
      <c r="FR918" s="21"/>
      <c r="FS918" s="21"/>
      <c r="FT918" s="21"/>
      <c r="FU918" s="21"/>
      <c r="FV918" s="21"/>
      <c r="FW918" s="21"/>
      <c r="FX918" s="21"/>
      <c r="FY918" s="21"/>
      <c r="FZ918" s="21"/>
      <c r="GA918" s="21"/>
      <c r="GB918" s="21"/>
      <c r="GC918" s="21"/>
      <c r="GD918" s="21"/>
      <c r="GE918" s="21"/>
      <c r="GF918" s="21"/>
      <c r="GG918" s="21"/>
      <c r="GH918" s="21"/>
      <c r="GI918" s="21"/>
      <c r="GJ918" s="21"/>
      <c r="GK918" s="21"/>
      <c r="GL918" s="21"/>
      <c r="GM918" s="21"/>
      <c r="GN918" s="21"/>
      <c r="GO918" s="21"/>
      <c r="GP918" s="21"/>
      <c r="GQ918" s="21"/>
      <c r="GR918" s="21"/>
      <c r="GS918" s="21"/>
      <c r="GT918" s="21"/>
      <c r="GU918" s="21"/>
      <c r="GV918" s="21"/>
      <c r="GW918" s="21"/>
      <c r="GX918" s="21"/>
      <c r="GY918" s="21"/>
      <c r="GZ918" s="21"/>
      <c r="HA918" s="21"/>
      <c r="HB918" s="21"/>
      <c r="HC918" s="21"/>
      <c r="HD918" s="21"/>
      <c r="HE918" s="21"/>
      <c r="HF918" s="21"/>
      <c r="HG918" s="21"/>
      <c r="HH918" s="21"/>
      <c r="HI918" s="21"/>
      <c r="HJ918" s="21"/>
      <c r="HK918" s="21"/>
      <c r="HL918" s="21"/>
      <c r="HM918" s="21"/>
      <c r="HN918" s="21"/>
      <c r="HO918" s="21"/>
      <c r="HP918" s="21"/>
      <c r="HQ918" s="21"/>
      <c r="HR918" s="21"/>
      <c r="HS918" s="21"/>
      <c r="HT918" s="21"/>
      <c r="HU918" s="21"/>
      <c r="HV918" s="21"/>
      <c r="HW918" s="21"/>
      <c r="HX918" s="21"/>
      <c r="HY918" s="21"/>
      <c r="HZ918" s="21"/>
      <c r="IA918" s="21"/>
      <c r="IB918" s="21"/>
      <c r="IC918" s="21"/>
      <c r="ID918" s="21"/>
      <c r="IE918" s="21"/>
      <c r="IF918" s="21"/>
      <c r="IG918" s="21"/>
      <c r="IH918" s="21"/>
      <c r="II918" s="21"/>
      <c r="IJ918" s="21"/>
      <c r="IK918" s="21"/>
      <c r="IL918" s="21"/>
      <c r="IM918" s="21"/>
      <c r="IN918" s="21"/>
      <c r="IO918" s="21"/>
      <c r="IP918" s="21"/>
      <c r="IQ918" s="21"/>
      <c r="IR918" s="21"/>
      <c r="IS918" s="21"/>
      <c r="IT918" s="21"/>
      <c r="IU918" s="21"/>
      <c r="IV918" s="21"/>
      <c r="IW918" s="21"/>
      <c r="IX918" s="21"/>
      <c r="IY918" s="21"/>
      <c r="IZ918" s="21"/>
      <c r="JA918" s="21"/>
      <c r="JB918" s="21"/>
      <c r="JC918" s="21"/>
      <c r="JD918" s="21"/>
      <c r="JE918" s="21"/>
      <c r="JF918" s="21"/>
      <c r="JG918" s="21"/>
      <c r="JH918" s="21"/>
      <c r="JI918" s="21"/>
      <c r="JJ918" s="21"/>
      <c r="JK918" s="21"/>
      <c r="JL918" s="21"/>
      <c r="JM918" s="21"/>
      <c r="JN918" s="21"/>
      <c r="JO918" s="21"/>
      <c r="JP918" s="21"/>
      <c r="JQ918" s="21"/>
      <c r="JR918" s="21"/>
      <c r="JS918" s="21"/>
      <c r="JT918" s="21"/>
      <c r="JU918" s="21"/>
      <c r="JV918" s="21"/>
      <c r="JW918" s="21"/>
      <c r="JX918" s="21"/>
      <c r="JY918" s="21"/>
    </row>
    <row r="919" spans="1:285" ht="14.1" customHeight="1">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1"/>
      <c r="BP919" s="21"/>
      <c r="BQ919" s="21"/>
      <c r="BR919" s="21"/>
      <c r="BS919" s="21"/>
      <c r="BT919" s="21"/>
      <c r="BU919" s="21"/>
      <c r="BV919" s="21"/>
      <c r="BW919" s="21"/>
      <c r="BX919" s="21"/>
      <c r="BY919" s="21"/>
      <c r="BZ919" s="21"/>
      <c r="CA919" s="21"/>
      <c r="CB919" s="21"/>
      <c r="CC919" s="21"/>
      <c r="CD919" s="21"/>
      <c r="CE919" s="21"/>
      <c r="CF919" s="21"/>
      <c r="CG919" s="21"/>
      <c r="CH919" s="21"/>
      <c r="CI919" s="21"/>
      <c r="CJ919" s="21"/>
      <c r="CK919" s="21"/>
      <c r="CL919" s="21"/>
      <c r="CM919" s="21"/>
      <c r="CN919" s="21"/>
      <c r="CO919" s="21"/>
      <c r="CP919" s="21"/>
      <c r="CQ919" s="21"/>
      <c r="CR919" s="21"/>
      <c r="CS919" s="21"/>
      <c r="CT919" s="21"/>
      <c r="CU919" s="21"/>
      <c r="CV919" s="21"/>
      <c r="CW919" s="21"/>
      <c r="CX919" s="21"/>
      <c r="CY919" s="21"/>
      <c r="CZ919" s="21"/>
      <c r="DA919" s="21"/>
      <c r="DB919" s="21"/>
      <c r="DC919" s="21"/>
      <c r="DD919" s="21"/>
      <c r="DE919" s="21"/>
      <c r="DF919" s="21"/>
      <c r="DG919" s="21"/>
      <c r="DH919" s="21"/>
      <c r="DI919" s="21"/>
      <c r="DJ919" s="21"/>
      <c r="DK919" s="21"/>
      <c r="DL919" s="21"/>
      <c r="DM919" s="21"/>
      <c r="DN919" s="21"/>
      <c r="DO919" s="21"/>
      <c r="DP919" s="21"/>
      <c r="DQ919" s="21"/>
      <c r="DR919" s="21"/>
      <c r="DS919" s="21"/>
      <c r="DT919" s="21"/>
      <c r="DU919" s="21"/>
      <c r="DV919" s="21"/>
      <c r="DW919" s="21"/>
      <c r="DX919" s="21"/>
      <c r="DY919" s="21"/>
      <c r="DZ919" s="21"/>
      <c r="EA919" s="21"/>
      <c r="EB919" s="21"/>
      <c r="EC919" s="21"/>
      <c r="ED919" s="21"/>
      <c r="EE919" s="21"/>
      <c r="EF919" s="21"/>
      <c r="EG919" s="21"/>
      <c r="EH919" s="21"/>
      <c r="EI919" s="21"/>
      <c r="EJ919" s="21"/>
      <c r="EK919" s="21"/>
      <c r="EL919" s="21"/>
      <c r="EM919" s="21"/>
      <c r="EN919" s="21"/>
      <c r="EO919" s="21"/>
      <c r="EP919" s="21"/>
      <c r="EQ919" s="21"/>
      <c r="ER919" s="21"/>
      <c r="ES919" s="21"/>
      <c r="ET919" s="21"/>
      <c r="EU919" s="21"/>
      <c r="EV919" s="21"/>
      <c r="EW919" s="21"/>
      <c r="EX919" s="21"/>
      <c r="EY919" s="21"/>
      <c r="EZ919" s="21"/>
      <c r="FA919" s="21"/>
      <c r="FB919" s="21"/>
      <c r="FC919" s="21"/>
      <c r="FD919" s="21"/>
      <c r="FE919" s="21"/>
      <c r="FF919" s="21"/>
      <c r="FG919" s="21"/>
      <c r="FH919" s="21"/>
      <c r="FI919" s="21"/>
      <c r="FJ919" s="21"/>
      <c r="FK919" s="21"/>
      <c r="FL919" s="21"/>
      <c r="FM919" s="21"/>
      <c r="FN919" s="21"/>
      <c r="FO919" s="21"/>
      <c r="FP919" s="21"/>
      <c r="FQ919" s="21"/>
      <c r="FR919" s="21"/>
      <c r="FS919" s="21"/>
      <c r="FT919" s="21"/>
      <c r="FU919" s="21"/>
      <c r="FV919" s="21"/>
      <c r="FW919" s="21"/>
      <c r="FX919" s="21"/>
      <c r="FY919" s="21"/>
      <c r="FZ919" s="21"/>
      <c r="GA919" s="21"/>
      <c r="GB919" s="21"/>
      <c r="GC919" s="21"/>
      <c r="GD919" s="21"/>
      <c r="GE919" s="21"/>
      <c r="GF919" s="21"/>
      <c r="GG919" s="21"/>
      <c r="GH919" s="21"/>
      <c r="GI919" s="21"/>
      <c r="GJ919" s="21"/>
      <c r="GK919" s="21"/>
      <c r="GL919" s="21"/>
      <c r="GM919" s="21"/>
      <c r="GN919" s="21"/>
      <c r="GO919" s="21"/>
      <c r="GP919" s="21"/>
      <c r="GQ919" s="21"/>
      <c r="GR919" s="21"/>
      <c r="GS919" s="21"/>
      <c r="GT919" s="21"/>
      <c r="GU919" s="21"/>
      <c r="GV919" s="21"/>
      <c r="GW919" s="21"/>
      <c r="GX919" s="21"/>
      <c r="GY919" s="21"/>
      <c r="GZ919" s="21"/>
      <c r="HA919" s="21"/>
      <c r="HB919" s="21"/>
      <c r="HC919" s="21"/>
      <c r="HD919" s="21"/>
      <c r="HE919" s="21"/>
      <c r="HF919" s="21"/>
      <c r="HG919" s="21"/>
      <c r="HH919" s="21"/>
      <c r="HI919" s="21"/>
      <c r="HJ919" s="21"/>
      <c r="HK919" s="21"/>
      <c r="HL919" s="21"/>
      <c r="HM919" s="21"/>
      <c r="HN919" s="21"/>
      <c r="HO919" s="21"/>
      <c r="HP919" s="21"/>
      <c r="HQ919" s="21"/>
      <c r="HR919" s="21"/>
      <c r="HS919" s="21"/>
      <c r="HT919" s="21"/>
      <c r="HU919" s="21"/>
      <c r="HV919" s="21"/>
      <c r="HW919" s="21"/>
      <c r="HX919" s="21"/>
      <c r="HY919" s="21"/>
      <c r="HZ919" s="21"/>
      <c r="IA919" s="21"/>
      <c r="IB919" s="21"/>
      <c r="IC919" s="21"/>
      <c r="ID919" s="21"/>
      <c r="IE919" s="21"/>
      <c r="IF919" s="21"/>
      <c r="IG919" s="21"/>
      <c r="IH919" s="21"/>
      <c r="II919" s="21"/>
      <c r="IJ919" s="21"/>
      <c r="IK919" s="21"/>
      <c r="IL919" s="21"/>
      <c r="IM919" s="21"/>
      <c r="IN919" s="21"/>
      <c r="IO919" s="21"/>
      <c r="IP919" s="21"/>
      <c r="IQ919" s="21"/>
      <c r="IR919" s="21"/>
      <c r="IS919" s="21"/>
      <c r="IT919" s="21"/>
      <c r="IU919" s="21"/>
      <c r="IV919" s="21"/>
      <c r="IW919" s="21"/>
      <c r="IX919" s="21"/>
      <c r="IY919" s="21"/>
      <c r="IZ919" s="21"/>
      <c r="JA919" s="21"/>
      <c r="JB919" s="21"/>
      <c r="JC919" s="21"/>
      <c r="JD919" s="21"/>
      <c r="JE919" s="21"/>
      <c r="JF919" s="21"/>
      <c r="JG919" s="21"/>
      <c r="JH919" s="21"/>
      <c r="JI919" s="21"/>
      <c r="JJ919" s="21"/>
      <c r="JK919" s="21"/>
      <c r="JL919" s="21"/>
      <c r="JM919" s="21"/>
      <c r="JN919" s="21"/>
      <c r="JO919" s="21"/>
      <c r="JP919" s="21"/>
      <c r="JQ919" s="21"/>
      <c r="JR919" s="21"/>
      <c r="JS919" s="21"/>
      <c r="JT919" s="21"/>
      <c r="JU919" s="21"/>
      <c r="JV919" s="21"/>
      <c r="JW919" s="21"/>
      <c r="JX919" s="21"/>
      <c r="JY919" s="21"/>
    </row>
    <row r="920" spans="1:285" ht="14.1" customHeight="1">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Q920" s="21"/>
      <c r="BR920" s="21"/>
      <c r="BS920" s="21"/>
      <c r="BT920" s="21"/>
      <c r="BU920" s="21"/>
      <c r="BV920" s="21"/>
      <c r="BW920" s="21"/>
      <c r="BX920" s="21"/>
      <c r="BY920" s="21"/>
      <c r="BZ920" s="21"/>
      <c r="CA920" s="21"/>
      <c r="CB920" s="21"/>
      <c r="CC920" s="21"/>
      <c r="CD920" s="21"/>
      <c r="CE920" s="21"/>
      <c r="CF920" s="21"/>
      <c r="CG920" s="21"/>
      <c r="CH920" s="21"/>
      <c r="CI920" s="21"/>
      <c r="CJ920" s="21"/>
      <c r="CK920" s="21"/>
      <c r="CL920" s="21"/>
      <c r="CM920" s="21"/>
      <c r="CN920" s="21"/>
      <c r="CO920" s="21"/>
      <c r="CP920" s="21"/>
      <c r="CQ920" s="21"/>
      <c r="CR920" s="21"/>
      <c r="CS920" s="21"/>
      <c r="CT920" s="21"/>
      <c r="CU920" s="21"/>
      <c r="CV920" s="21"/>
      <c r="CW920" s="21"/>
      <c r="CX920" s="21"/>
      <c r="CY920" s="21"/>
      <c r="CZ920" s="21"/>
      <c r="DA920" s="21"/>
      <c r="DB920" s="21"/>
      <c r="DC920" s="21"/>
      <c r="DD920" s="21"/>
      <c r="DE920" s="21"/>
      <c r="DF920" s="21"/>
      <c r="DG920" s="21"/>
      <c r="DH920" s="21"/>
      <c r="DI920" s="21"/>
      <c r="DJ920" s="21"/>
      <c r="DK920" s="21"/>
      <c r="DL920" s="21"/>
      <c r="DM920" s="21"/>
      <c r="DN920" s="21"/>
      <c r="DO920" s="21"/>
      <c r="DP920" s="21"/>
      <c r="DQ920" s="21"/>
      <c r="DR920" s="21"/>
      <c r="DS920" s="21"/>
      <c r="DT920" s="21"/>
      <c r="DU920" s="21"/>
      <c r="DV920" s="21"/>
      <c r="DW920" s="21"/>
      <c r="DX920" s="21"/>
      <c r="DY920" s="21"/>
      <c r="DZ920" s="21"/>
      <c r="EA920" s="21"/>
      <c r="EB920" s="21"/>
      <c r="EC920" s="21"/>
      <c r="ED920" s="21"/>
      <c r="EE920" s="21"/>
      <c r="EF920" s="21"/>
      <c r="EG920" s="21"/>
      <c r="EH920" s="21"/>
      <c r="EI920" s="21"/>
      <c r="EJ920" s="21"/>
      <c r="EK920" s="21"/>
      <c r="EL920" s="21"/>
      <c r="EM920" s="21"/>
      <c r="EN920" s="21"/>
      <c r="EO920" s="21"/>
      <c r="EP920" s="21"/>
      <c r="EQ920" s="21"/>
      <c r="ER920" s="21"/>
      <c r="ES920" s="21"/>
      <c r="ET920" s="21"/>
      <c r="EU920" s="21"/>
      <c r="EV920" s="21"/>
      <c r="EW920" s="21"/>
      <c r="EX920" s="21"/>
      <c r="EY920" s="21"/>
      <c r="EZ920" s="21"/>
      <c r="FA920" s="21"/>
      <c r="FB920" s="21"/>
      <c r="FC920" s="21"/>
      <c r="FD920" s="21"/>
      <c r="FE920" s="21"/>
      <c r="FF920" s="21"/>
      <c r="FG920" s="21"/>
      <c r="FH920" s="21"/>
      <c r="FI920" s="21"/>
      <c r="FJ920" s="21"/>
      <c r="FK920" s="21"/>
      <c r="FL920" s="21"/>
      <c r="FM920" s="21"/>
      <c r="FN920" s="21"/>
      <c r="FO920" s="21"/>
      <c r="FP920" s="21"/>
      <c r="FQ920" s="21"/>
      <c r="FR920" s="21"/>
      <c r="FS920" s="21"/>
      <c r="FT920" s="21"/>
      <c r="FU920" s="21"/>
      <c r="FV920" s="21"/>
      <c r="FW920" s="21"/>
      <c r="FX920" s="21"/>
      <c r="FY920" s="21"/>
      <c r="FZ920" s="21"/>
      <c r="GA920" s="21"/>
      <c r="GB920" s="21"/>
      <c r="GC920" s="21"/>
      <c r="GD920" s="21"/>
      <c r="GE920" s="21"/>
      <c r="GF920" s="21"/>
      <c r="GG920" s="21"/>
      <c r="GH920" s="21"/>
      <c r="GI920" s="21"/>
      <c r="GJ920" s="21"/>
      <c r="GK920" s="21"/>
      <c r="GL920" s="21"/>
      <c r="GM920" s="21"/>
      <c r="GN920" s="21"/>
      <c r="GO920" s="21"/>
      <c r="GP920" s="21"/>
      <c r="GQ920" s="21"/>
      <c r="GR920" s="21"/>
      <c r="GS920" s="21"/>
      <c r="GT920" s="21"/>
      <c r="GU920" s="21"/>
      <c r="GV920" s="21"/>
      <c r="GW920" s="21"/>
      <c r="GX920" s="21"/>
      <c r="GY920" s="21"/>
      <c r="GZ920" s="21"/>
      <c r="HA920" s="21"/>
      <c r="HB920" s="21"/>
      <c r="HC920" s="21"/>
      <c r="HD920" s="21"/>
      <c r="HE920" s="21"/>
      <c r="HF920" s="21"/>
      <c r="HG920" s="21"/>
      <c r="HH920" s="21"/>
      <c r="HI920" s="21"/>
      <c r="HJ920" s="21"/>
      <c r="HK920" s="21"/>
      <c r="HL920" s="21"/>
      <c r="HM920" s="21"/>
      <c r="HN920" s="21"/>
      <c r="HO920" s="21"/>
      <c r="HP920" s="21"/>
      <c r="HQ920" s="21"/>
      <c r="HR920" s="21"/>
      <c r="HS920" s="21"/>
      <c r="HT920" s="21"/>
      <c r="HU920" s="21"/>
      <c r="HV920" s="21"/>
      <c r="HW920" s="21"/>
      <c r="HX920" s="21"/>
      <c r="HY920" s="21"/>
      <c r="HZ920" s="21"/>
      <c r="IA920" s="21"/>
      <c r="IB920" s="21"/>
      <c r="IC920" s="21"/>
      <c r="ID920" s="21"/>
      <c r="IE920" s="21"/>
      <c r="IF920" s="21"/>
      <c r="IG920" s="21"/>
      <c r="IH920" s="21"/>
      <c r="II920" s="21"/>
      <c r="IJ920" s="21"/>
      <c r="IK920" s="21"/>
      <c r="IL920" s="21"/>
      <c r="IM920" s="21"/>
      <c r="IN920" s="21"/>
      <c r="IO920" s="21"/>
      <c r="IP920" s="21"/>
      <c r="IQ920" s="21"/>
      <c r="IR920" s="21"/>
      <c r="IS920" s="21"/>
      <c r="IT920" s="21"/>
      <c r="IU920" s="21"/>
      <c r="IV920" s="21"/>
      <c r="IW920" s="21"/>
      <c r="IX920" s="21"/>
      <c r="IY920" s="21"/>
      <c r="IZ920" s="21"/>
      <c r="JA920" s="21"/>
      <c r="JB920" s="21"/>
      <c r="JC920" s="21"/>
      <c r="JD920" s="21"/>
      <c r="JE920" s="21"/>
      <c r="JF920" s="21"/>
      <c r="JG920" s="21"/>
      <c r="JH920" s="21"/>
      <c r="JI920" s="21"/>
      <c r="JJ920" s="21"/>
      <c r="JK920" s="21"/>
      <c r="JL920" s="21"/>
      <c r="JM920" s="21"/>
      <c r="JN920" s="21"/>
      <c r="JO920" s="21"/>
      <c r="JP920" s="21"/>
      <c r="JQ920" s="21"/>
      <c r="JR920" s="21"/>
      <c r="JS920" s="21"/>
      <c r="JT920" s="21"/>
      <c r="JU920" s="21"/>
      <c r="JV920" s="21"/>
      <c r="JW920" s="21"/>
      <c r="JX920" s="21"/>
      <c r="JY920" s="21"/>
    </row>
    <row r="921" spans="1:285" ht="14.1" customHeight="1">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Q921" s="21"/>
      <c r="BR921" s="21"/>
      <c r="BS921" s="21"/>
      <c r="BT921" s="21"/>
      <c r="BU921" s="21"/>
      <c r="BV921" s="21"/>
      <c r="BW921" s="21"/>
      <c r="BX921" s="21"/>
      <c r="BY921" s="21"/>
      <c r="BZ921" s="21"/>
      <c r="CA921" s="21"/>
      <c r="CB921" s="21"/>
      <c r="CC921" s="21"/>
      <c r="CD921" s="21"/>
      <c r="CE921" s="21"/>
      <c r="CF921" s="21"/>
      <c r="CG921" s="21"/>
      <c r="CH921" s="21"/>
      <c r="CI921" s="21"/>
      <c r="CJ921" s="21"/>
      <c r="CK921" s="21"/>
      <c r="CL921" s="21"/>
      <c r="CM921" s="21"/>
      <c r="CN921" s="21"/>
      <c r="CO921" s="21"/>
      <c r="CP921" s="21"/>
      <c r="CQ921" s="21"/>
      <c r="CR921" s="21"/>
      <c r="CS921" s="21"/>
      <c r="CT921" s="21"/>
      <c r="CU921" s="21"/>
      <c r="CV921" s="21"/>
      <c r="CW921" s="21"/>
      <c r="CX921" s="21"/>
      <c r="CY921" s="21"/>
      <c r="CZ921" s="21"/>
      <c r="DA921" s="21"/>
      <c r="DB921" s="21"/>
      <c r="DC921" s="21"/>
      <c r="DD921" s="21"/>
      <c r="DE921" s="21"/>
      <c r="DF921" s="21"/>
      <c r="DG921" s="21"/>
      <c r="DH921" s="21"/>
      <c r="DI921" s="21"/>
      <c r="DJ921" s="21"/>
      <c r="DK921" s="21"/>
      <c r="DL921" s="21"/>
      <c r="DM921" s="21"/>
      <c r="DN921" s="21"/>
      <c r="DO921" s="21"/>
      <c r="DP921" s="21"/>
      <c r="DQ921" s="21"/>
      <c r="DR921" s="21"/>
      <c r="DS921" s="21"/>
      <c r="DT921" s="21"/>
      <c r="DU921" s="21"/>
      <c r="DV921" s="21"/>
      <c r="DW921" s="21"/>
      <c r="DX921" s="21"/>
      <c r="DY921" s="21"/>
      <c r="DZ921" s="21"/>
      <c r="EA921" s="21"/>
      <c r="EB921" s="21"/>
      <c r="EC921" s="21"/>
      <c r="ED921" s="21"/>
      <c r="EE921" s="21"/>
      <c r="EF921" s="21"/>
      <c r="EG921" s="21"/>
      <c r="EH921" s="21"/>
      <c r="EI921" s="21"/>
      <c r="EJ921" s="21"/>
      <c r="EK921" s="21"/>
      <c r="EL921" s="21"/>
      <c r="EM921" s="21"/>
      <c r="EN921" s="21"/>
      <c r="EO921" s="21"/>
      <c r="EP921" s="21"/>
      <c r="EQ921" s="21"/>
      <c r="ER921" s="21"/>
      <c r="ES921" s="21"/>
      <c r="ET921" s="21"/>
      <c r="EU921" s="21"/>
      <c r="EV921" s="21"/>
      <c r="EW921" s="21"/>
      <c r="EX921" s="21"/>
      <c r="EY921" s="21"/>
      <c r="EZ921" s="21"/>
      <c r="FA921" s="21"/>
      <c r="FB921" s="21"/>
      <c r="FC921" s="21"/>
      <c r="FD921" s="21"/>
      <c r="FE921" s="21"/>
      <c r="FF921" s="21"/>
      <c r="FG921" s="21"/>
      <c r="FH921" s="21"/>
      <c r="FI921" s="21"/>
      <c r="FJ921" s="21"/>
      <c r="FK921" s="21"/>
      <c r="FL921" s="21"/>
      <c r="FM921" s="21"/>
      <c r="FN921" s="21"/>
      <c r="FO921" s="21"/>
      <c r="FP921" s="21"/>
      <c r="FQ921" s="21"/>
      <c r="FR921" s="21"/>
      <c r="FS921" s="21"/>
      <c r="FT921" s="21"/>
      <c r="FU921" s="21"/>
      <c r="FV921" s="21"/>
      <c r="FW921" s="21"/>
      <c r="FX921" s="21"/>
      <c r="FY921" s="21"/>
      <c r="FZ921" s="21"/>
      <c r="GA921" s="21"/>
      <c r="GB921" s="21"/>
      <c r="GC921" s="21"/>
      <c r="GD921" s="21"/>
      <c r="GE921" s="21"/>
      <c r="GF921" s="21"/>
      <c r="GG921" s="21"/>
      <c r="GH921" s="21"/>
      <c r="GI921" s="21"/>
      <c r="GJ921" s="21"/>
      <c r="GK921" s="21"/>
      <c r="GL921" s="21"/>
      <c r="GM921" s="21"/>
      <c r="GN921" s="21"/>
      <c r="GO921" s="21"/>
      <c r="GP921" s="21"/>
      <c r="GQ921" s="21"/>
      <c r="GR921" s="21"/>
      <c r="GS921" s="21"/>
      <c r="GT921" s="21"/>
      <c r="GU921" s="21"/>
      <c r="GV921" s="21"/>
      <c r="GW921" s="21"/>
      <c r="GX921" s="21"/>
      <c r="GY921" s="21"/>
      <c r="GZ921" s="21"/>
      <c r="HA921" s="21"/>
      <c r="HB921" s="21"/>
      <c r="HC921" s="21"/>
      <c r="HD921" s="21"/>
      <c r="HE921" s="21"/>
      <c r="HF921" s="21"/>
      <c r="HG921" s="21"/>
      <c r="HH921" s="21"/>
      <c r="HI921" s="21"/>
      <c r="HJ921" s="21"/>
      <c r="HK921" s="21"/>
      <c r="HL921" s="21"/>
      <c r="HM921" s="21"/>
      <c r="HN921" s="21"/>
      <c r="HO921" s="21"/>
      <c r="HP921" s="21"/>
      <c r="HQ921" s="21"/>
      <c r="HR921" s="21"/>
      <c r="HS921" s="21"/>
      <c r="HT921" s="21"/>
      <c r="HU921" s="21"/>
      <c r="HV921" s="21"/>
      <c r="HW921" s="21"/>
      <c r="HX921" s="21"/>
      <c r="HY921" s="21"/>
      <c r="HZ921" s="21"/>
      <c r="IA921" s="21"/>
      <c r="IB921" s="21"/>
      <c r="IC921" s="21"/>
      <c r="ID921" s="21"/>
      <c r="IE921" s="21"/>
      <c r="IF921" s="21"/>
      <c r="IG921" s="21"/>
      <c r="IH921" s="21"/>
      <c r="II921" s="21"/>
      <c r="IJ921" s="21"/>
      <c r="IK921" s="21"/>
      <c r="IL921" s="21"/>
      <c r="IM921" s="21"/>
      <c r="IN921" s="21"/>
      <c r="IO921" s="21"/>
      <c r="IP921" s="21"/>
      <c r="IQ921" s="21"/>
      <c r="IR921" s="21"/>
      <c r="IS921" s="21"/>
      <c r="IT921" s="21"/>
      <c r="IU921" s="21"/>
      <c r="IV921" s="21"/>
      <c r="IW921" s="21"/>
      <c r="IX921" s="21"/>
      <c r="IY921" s="21"/>
      <c r="IZ921" s="21"/>
      <c r="JA921" s="21"/>
      <c r="JB921" s="21"/>
      <c r="JC921" s="21"/>
      <c r="JD921" s="21"/>
      <c r="JE921" s="21"/>
      <c r="JF921" s="21"/>
      <c r="JG921" s="21"/>
      <c r="JH921" s="21"/>
      <c r="JI921" s="21"/>
      <c r="JJ921" s="21"/>
      <c r="JK921" s="21"/>
      <c r="JL921" s="21"/>
      <c r="JM921" s="21"/>
      <c r="JN921" s="21"/>
      <c r="JO921" s="21"/>
      <c r="JP921" s="21"/>
      <c r="JQ921" s="21"/>
      <c r="JR921" s="21"/>
      <c r="JS921" s="21"/>
      <c r="JT921" s="21"/>
      <c r="JU921" s="21"/>
      <c r="JV921" s="21"/>
      <c r="JW921" s="21"/>
      <c r="JX921" s="21"/>
      <c r="JY921" s="21"/>
    </row>
    <row r="922" spans="1:285" ht="14.1" customHeight="1">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Q922" s="21"/>
      <c r="BR922" s="21"/>
      <c r="BS922" s="21"/>
      <c r="BT922" s="21"/>
      <c r="BU922" s="21"/>
      <c r="BV922" s="21"/>
      <c r="BW922" s="21"/>
      <c r="BX922" s="21"/>
      <c r="BY922" s="21"/>
      <c r="BZ922" s="21"/>
      <c r="CA922" s="21"/>
      <c r="CB922" s="21"/>
      <c r="CC922" s="21"/>
      <c r="CD922" s="21"/>
      <c r="CE922" s="21"/>
      <c r="CF922" s="21"/>
      <c r="CG922" s="21"/>
      <c r="CH922" s="21"/>
      <c r="CI922" s="21"/>
      <c r="CJ922" s="21"/>
      <c r="CK922" s="21"/>
      <c r="CL922" s="21"/>
      <c r="CM922" s="21"/>
      <c r="CN922" s="21"/>
      <c r="CO922" s="21"/>
      <c r="CP922" s="21"/>
      <c r="CQ922" s="21"/>
      <c r="CR922" s="21"/>
      <c r="CS922" s="21"/>
      <c r="CT922" s="21"/>
      <c r="CU922" s="21"/>
      <c r="CV922" s="21"/>
      <c r="CW922" s="21"/>
      <c r="CX922" s="21"/>
      <c r="CY922" s="21"/>
      <c r="CZ922" s="21"/>
      <c r="DA922" s="21"/>
      <c r="DB922" s="21"/>
      <c r="DC922" s="21"/>
      <c r="DD922" s="21"/>
      <c r="DE922" s="21"/>
      <c r="DF922" s="21"/>
      <c r="DG922" s="21"/>
      <c r="DH922" s="21"/>
      <c r="DI922" s="21"/>
      <c r="DJ922" s="21"/>
      <c r="DK922" s="21"/>
      <c r="DL922" s="21"/>
      <c r="DM922" s="21"/>
      <c r="DN922" s="21"/>
      <c r="DO922" s="21"/>
      <c r="DP922" s="21"/>
      <c r="DQ922" s="21"/>
      <c r="DR922" s="21"/>
      <c r="DS922" s="21"/>
      <c r="DT922" s="21"/>
      <c r="DU922" s="21"/>
      <c r="DV922" s="21"/>
      <c r="DW922" s="21"/>
      <c r="DX922" s="21"/>
      <c r="DY922" s="21"/>
      <c r="DZ922" s="21"/>
      <c r="EA922" s="21"/>
      <c r="EB922" s="21"/>
      <c r="EC922" s="21"/>
      <c r="ED922" s="21"/>
      <c r="EE922" s="21"/>
      <c r="EF922" s="21"/>
      <c r="EG922" s="21"/>
      <c r="EH922" s="21"/>
      <c r="EI922" s="21"/>
      <c r="EJ922" s="21"/>
      <c r="EK922" s="21"/>
      <c r="EL922" s="21"/>
      <c r="EM922" s="21"/>
      <c r="EN922" s="21"/>
      <c r="EO922" s="21"/>
      <c r="EP922" s="21"/>
      <c r="EQ922" s="21"/>
      <c r="ER922" s="21"/>
      <c r="ES922" s="21"/>
      <c r="ET922" s="21"/>
      <c r="EU922" s="21"/>
      <c r="EV922" s="21"/>
      <c r="EW922" s="21"/>
      <c r="EX922" s="21"/>
      <c r="EY922" s="21"/>
      <c r="EZ922" s="21"/>
      <c r="FA922" s="21"/>
      <c r="FB922" s="21"/>
      <c r="FC922" s="21"/>
      <c r="FD922" s="21"/>
      <c r="FE922" s="21"/>
      <c r="FF922" s="21"/>
      <c r="FG922" s="21"/>
      <c r="FH922" s="21"/>
      <c r="FI922" s="21"/>
      <c r="FJ922" s="21"/>
      <c r="FK922" s="21"/>
      <c r="FL922" s="21"/>
      <c r="FM922" s="21"/>
      <c r="FN922" s="21"/>
      <c r="FO922" s="21"/>
      <c r="FP922" s="21"/>
      <c r="FQ922" s="21"/>
      <c r="FR922" s="21"/>
      <c r="FS922" s="21"/>
      <c r="FT922" s="21"/>
      <c r="FU922" s="21"/>
      <c r="FV922" s="21"/>
      <c r="FW922" s="21"/>
      <c r="FX922" s="21"/>
      <c r="FY922" s="21"/>
      <c r="FZ922" s="21"/>
      <c r="GA922" s="21"/>
      <c r="GB922" s="21"/>
      <c r="GC922" s="21"/>
      <c r="GD922" s="21"/>
      <c r="GE922" s="21"/>
      <c r="GF922" s="21"/>
      <c r="GG922" s="21"/>
      <c r="GH922" s="21"/>
      <c r="GI922" s="21"/>
      <c r="GJ922" s="21"/>
      <c r="GK922" s="21"/>
      <c r="GL922" s="21"/>
      <c r="GM922" s="21"/>
      <c r="GN922" s="21"/>
      <c r="GO922" s="21"/>
      <c r="GP922" s="21"/>
      <c r="GQ922" s="21"/>
      <c r="GR922" s="21"/>
      <c r="GS922" s="21"/>
      <c r="GT922" s="21"/>
      <c r="GU922" s="21"/>
      <c r="GV922" s="21"/>
      <c r="GW922" s="21"/>
      <c r="GX922" s="21"/>
      <c r="GY922" s="21"/>
      <c r="GZ922" s="21"/>
      <c r="HA922" s="21"/>
      <c r="HB922" s="21"/>
      <c r="HC922" s="21"/>
      <c r="HD922" s="21"/>
      <c r="HE922" s="21"/>
      <c r="HF922" s="21"/>
      <c r="HG922" s="21"/>
      <c r="HH922" s="21"/>
      <c r="HI922" s="21"/>
      <c r="HJ922" s="21"/>
      <c r="HK922" s="21"/>
      <c r="HL922" s="21"/>
      <c r="HM922" s="21"/>
      <c r="HN922" s="21"/>
      <c r="HO922" s="21"/>
      <c r="HP922" s="21"/>
      <c r="HQ922" s="21"/>
      <c r="HR922" s="21"/>
      <c r="HS922" s="21"/>
      <c r="HT922" s="21"/>
      <c r="HU922" s="21"/>
      <c r="HV922" s="21"/>
      <c r="HW922" s="21"/>
      <c r="HX922" s="21"/>
      <c r="HY922" s="21"/>
      <c r="HZ922" s="21"/>
      <c r="IA922" s="21"/>
      <c r="IB922" s="21"/>
      <c r="IC922" s="21"/>
      <c r="ID922" s="21"/>
      <c r="IE922" s="21"/>
      <c r="IF922" s="21"/>
      <c r="IG922" s="21"/>
      <c r="IH922" s="21"/>
      <c r="II922" s="21"/>
      <c r="IJ922" s="21"/>
      <c r="IK922" s="21"/>
      <c r="IL922" s="21"/>
      <c r="IM922" s="21"/>
      <c r="IN922" s="21"/>
      <c r="IO922" s="21"/>
      <c r="IP922" s="21"/>
      <c r="IQ922" s="21"/>
      <c r="IR922" s="21"/>
      <c r="IS922" s="21"/>
      <c r="IT922" s="21"/>
      <c r="IU922" s="21"/>
      <c r="IV922" s="21"/>
      <c r="IW922" s="21"/>
      <c r="IX922" s="21"/>
      <c r="IY922" s="21"/>
      <c r="IZ922" s="21"/>
      <c r="JA922" s="21"/>
      <c r="JB922" s="21"/>
      <c r="JC922" s="21"/>
      <c r="JD922" s="21"/>
      <c r="JE922" s="21"/>
      <c r="JF922" s="21"/>
      <c r="JG922" s="21"/>
      <c r="JH922" s="21"/>
      <c r="JI922" s="21"/>
      <c r="JJ922" s="21"/>
      <c r="JK922" s="21"/>
      <c r="JL922" s="21"/>
      <c r="JM922" s="21"/>
      <c r="JN922" s="21"/>
      <c r="JO922" s="21"/>
      <c r="JP922" s="21"/>
      <c r="JQ922" s="21"/>
      <c r="JR922" s="21"/>
      <c r="JS922" s="21"/>
      <c r="JT922" s="21"/>
      <c r="JU922" s="21"/>
      <c r="JV922" s="21"/>
      <c r="JW922" s="21"/>
      <c r="JX922" s="21"/>
      <c r="JY922" s="21"/>
    </row>
    <row r="923" spans="1:285" ht="14.1" customHeight="1">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Q923" s="21"/>
      <c r="BR923" s="21"/>
      <c r="BS923" s="21"/>
      <c r="BT923" s="21"/>
      <c r="BU923" s="21"/>
      <c r="BV923" s="21"/>
      <c r="BW923" s="21"/>
      <c r="BX923" s="21"/>
      <c r="BY923" s="21"/>
      <c r="BZ923" s="21"/>
      <c r="CA923" s="21"/>
      <c r="CB923" s="21"/>
      <c r="CC923" s="21"/>
      <c r="CD923" s="21"/>
      <c r="CE923" s="21"/>
      <c r="CF923" s="21"/>
      <c r="CG923" s="21"/>
      <c r="CH923" s="21"/>
      <c r="CI923" s="21"/>
      <c r="CJ923" s="21"/>
      <c r="CK923" s="21"/>
      <c r="CL923" s="21"/>
      <c r="CM923" s="21"/>
      <c r="CN923" s="21"/>
      <c r="CO923" s="21"/>
      <c r="CP923" s="21"/>
      <c r="CQ923" s="21"/>
      <c r="CR923" s="21"/>
      <c r="CS923" s="21"/>
      <c r="CT923" s="21"/>
      <c r="CU923" s="21"/>
      <c r="CV923" s="21"/>
      <c r="CW923" s="21"/>
      <c r="CX923" s="21"/>
      <c r="CY923" s="21"/>
      <c r="CZ923" s="21"/>
      <c r="DA923" s="21"/>
      <c r="DB923" s="21"/>
      <c r="DC923" s="21"/>
      <c r="DD923" s="21"/>
      <c r="DE923" s="21"/>
      <c r="DF923" s="21"/>
      <c r="DG923" s="21"/>
      <c r="DH923" s="21"/>
      <c r="DI923" s="21"/>
      <c r="DJ923" s="21"/>
      <c r="DK923" s="21"/>
      <c r="DL923" s="21"/>
      <c r="DM923" s="21"/>
      <c r="DN923" s="21"/>
      <c r="DO923" s="21"/>
      <c r="DP923" s="21"/>
      <c r="DQ923" s="21"/>
      <c r="DR923" s="21"/>
      <c r="DS923" s="21"/>
      <c r="DT923" s="21"/>
      <c r="DU923" s="21"/>
      <c r="DV923" s="21"/>
      <c r="DW923" s="21"/>
      <c r="DX923" s="21"/>
      <c r="DY923" s="21"/>
      <c r="DZ923" s="21"/>
      <c r="EA923" s="21"/>
      <c r="EB923" s="21"/>
      <c r="EC923" s="21"/>
      <c r="ED923" s="21"/>
      <c r="EE923" s="21"/>
      <c r="EF923" s="21"/>
      <c r="EG923" s="21"/>
      <c r="EH923" s="21"/>
      <c r="EI923" s="21"/>
      <c r="EJ923" s="21"/>
      <c r="EK923" s="21"/>
      <c r="EL923" s="21"/>
      <c r="EM923" s="21"/>
      <c r="EN923" s="21"/>
      <c r="EO923" s="21"/>
      <c r="EP923" s="21"/>
      <c r="EQ923" s="21"/>
      <c r="ER923" s="21"/>
      <c r="ES923" s="21"/>
      <c r="ET923" s="21"/>
      <c r="EU923" s="21"/>
      <c r="EV923" s="21"/>
      <c r="EW923" s="21"/>
      <c r="EX923" s="21"/>
      <c r="EY923" s="21"/>
      <c r="EZ923" s="21"/>
      <c r="FA923" s="21"/>
      <c r="FB923" s="21"/>
      <c r="FC923" s="21"/>
      <c r="FD923" s="21"/>
      <c r="FE923" s="21"/>
      <c r="FF923" s="21"/>
      <c r="FG923" s="21"/>
      <c r="FH923" s="21"/>
      <c r="FI923" s="21"/>
      <c r="FJ923" s="21"/>
      <c r="FK923" s="21"/>
      <c r="FL923" s="21"/>
      <c r="FM923" s="21"/>
      <c r="FN923" s="21"/>
      <c r="FO923" s="21"/>
      <c r="FP923" s="21"/>
      <c r="FQ923" s="21"/>
      <c r="FR923" s="21"/>
      <c r="FS923" s="21"/>
      <c r="FT923" s="21"/>
      <c r="FU923" s="21"/>
      <c r="FV923" s="21"/>
      <c r="FW923" s="21"/>
      <c r="FX923" s="21"/>
      <c r="FY923" s="21"/>
      <c r="FZ923" s="21"/>
      <c r="GA923" s="21"/>
      <c r="GB923" s="21"/>
      <c r="GC923" s="21"/>
      <c r="GD923" s="21"/>
      <c r="GE923" s="21"/>
      <c r="GF923" s="21"/>
      <c r="GG923" s="21"/>
      <c r="GH923" s="21"/>
      <c r="GI923" s="21"/>
      <c r="GJ923" s="21"/>
      <c r="GK923" s="21"/>
      <c r="GL923" s="21"/>
      <c r="GM923" s="21"/>
      <c r="GN923" s="21"/>
      <c r="GO923" s="21"/>
      <c r="GP923" s="21"/>
      <c r="GQ923" s="21"/>
      <c r="GR923" s="21"/>
      <c r="GS923" s="21"/>
      <c r="GT923" s="21"/>
      <c r="GU923" s="21"/>
      <c r="GV923" s="21"/>
      <c r="GW923" s="21"/>
      <c r="GX923" s="21"/>
      <c r="GY923" s="21"/>
      <c r="GZ923" s="21"/>
      <c r="HA923" s="21"/>
      <c r="HB923" s="21"/>
      <c r="HC923" s="21"/>
      <c r="HD923" s="21"/>
      <c r="HE923" s="21"/>
      <c r="HF923" s="21"/>
      <c r="HG923" s="21"/>
      <c r="HH923" s="21"/>
      <c r="HI923" s="21"/>
      <c r="HJ923" s="21"/>
      <c r="HK923" s="21"/>
      <c r="HL923" s="21"/>
      <c r="HM923" s="21"/>
      <c r="HN923" s="21"/>
      <c r="HO923" s="21"/>
      <c r="HP923" s="21"/>
      <c r="HQ923" s="21"/>
      <c r="HR923" s="21"/>
      <c r="HS923" s="21"/>
      <c r="HT923" s="21"/>
      <c r="HU923" s="21"/>
      <c r="HV923" s="21"/>
      <c r="HW923" s="21"/>
      <c r="HX923" s="21"/>
      <c r="HY923" s="21"/>
      <c r="HZ923" s="21"/>
      <c r="IA923" s="21"/>
      <c r="IB923" s="21"/>
      <c r="IC923" s="21"/>
      <c r="ID923" s="21"/>
      <c r="IE923" s="21"/>
      <c r="IF923" s="21"/>
      <c r="IG923" s="21"/>
      <c r="IH923" s="21"/>
      <c r="II923" s="21"/>
      <c r="IJ923" s="21"/>
      <c r="IK923" s="21"/>
      <c r="IL923" s="21"/>
      <c r="IM923" s="21"/>
      <c r="IN923" s="21"/>
      <c r="IO923" s="21"/>
      <c r="IP923" s="21"/>
      <c r="IQ923" s="21"/>
      <c r="IR923" s="21"/>
      <c r="IS923" s="21"/>
      <c r="IT923" s="21"/>
      <c r="IU923" s="21"/>
      <c r="IV923" s="21"/>
      <c r="IW923" s="21"/>
      <c r="IX923" s="21"/>
      <c r="IY923" s="21"/>
      <c r="IZ923" s="21"/>
      <c r="JA923" s="21"/>
      <c r="JB923" s="21"/>
      <c r="JC923" s="21"/>
      <c r="JD923" s="21"/>
      <c r="JE923" s="21"/>
      <c r="JF923" s="21"/>
      <c r="JG923" s="21"/>
      <c r="JH923" s="21"/>
      <c r="JI923" s="21"/>
      <c r="JJ923" s="21"/>
      <c r="JK923" s="21"/>
      <c r="JL923" s="21"/>
      <c r="JM923" s="21"/>
      <c r="JN923" s="21"/>
      <c r="JO923" s="21"/>
      <c r="JP923" s="21"/>
      <c r="JQ923" s="21"/>
      <c r="JR923" s="21"/>
      <c r="JS923" s="21"/>
      <c r="JT923" s="21"/>
      <c r="JU923" s="21"/>
      <c r="JV923" s="21"/>
      <c r="JW923" s="21"/>
      <c r="JX923" s="21"/>
      <c r="JY923" s="21"/>
    </row>
    <row r="924" spans="1:285" ht="14.1" customHeight="1">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Q924" s="21"/>
      <c r="BR924" s="21"/>
      <c r="BS924" s="21"/>
      <c r="BT924" s="21"/>
      <c r="BU924" s="21"/>
      <c r="BV924" s="21"/>
      <c r="BW924" s="21"/>
      <c r="BX924" s="21"/>
      <c r="BY924" s="21"/>
      <c r="BZ924" s="21"/>
      <c r="CA924" s="21"/>
      <c r="CB924" s="21"/>
      <c r="CC924" s="21"/>
      <c r="CD924" s="21"/>
      <c r="CE924" s="21"/>
      <c r="CF924" s="21"/>
      <c r="CG924" s="21"/>
      <c r="CH924" s="21"/>
      <c r="CI924" s="21"/>
      <c r="CJ924" s="21"/>
      <c r="CK924" s="21"/>
      <c r="CL924" s="21"/>
      <c r="CM924" s="21"/>
      <c r="CN924" s="21"/>
      <c r="CO924" s="21"/>
      <c r="CP924" s="21"/>
      <c r="CQ924" s="21"/>
      <c r="CR924" s="21"/>
      <c r="CS924" s="21"/>
      <c r="CT924" s="21"/>
      <c r="CU924" s="21"/>
      <c r="CV924" s="21"/>
      <c r="CW924" s="21"/>
      <c r="CX924" s="21"/>
      <c r="CY924" s="21"/>
      <c r="CZ924" s="21"/>
      <c r="DA924" s="21"/>
      <c r="DB924" s="21"/>
      <c r="DC924" s="21"/>
      <c r="DD924" s="21"/>
      <c r="DE924" s="21"/>
      <c r="DF924" s="21"/>
      <c r="DG924" s="21"/>
      <c r="DH924" s="21"/>
      <c r="DI924" s="21"/>
      <c r="DJ924" s="21"/>
      <c r="DK924" s="21"/>
      <c r="DL924" s="21"/>
      <c r="DM924" s="21"/>
      <c r="DN924" s="21"/>
      <c r="DO924" s="21"/>
      <c r="DP924" s="21"/>
      <c r="DQ924" s="21"/>
      <c r="DR924" s="21"/>
      <c r="DS924" s="21"/>
      <c r="DT924" s="21"/>
      <c r="DU924" s="21"/>
      <c r="DV924" s="21"/>
      <c r="DW924" s="21"/>
      <c r="DX924" s="21"/>
      <c r="DY924" s="21"/>
      <c r="DZ924" s="21"/>
      <c r="EA924" s="21"/>
      <c r="EB924" s="21"/>
      <c r="EC924" s="21"/>
      <c r="ED924" s="21"/>
      <c r="EE924" s="21"/>
      <c r="EF924" s="21"/>
      <c r="EG924" s="21"/>
      <c r="EH924" s="21"/>
      <c r="EI924" s="21"/>
      <c r="EJ924" s="21"/>
      <c r="EK924" s="21"/>
      <c r="EL924" s="21"/>
      <c r="EM924" s="21"/>
      <c r="EN924" s="21"/>
      <c r="EO924" s="21"/>
      <c r="EP924" s="21"/>
      <c r="EQ924" s="21"/>
      <c r="ER924" s="21"/>
      <c r="ES924" s="21"/>
      <c r="ET924" s="21"/>
      <c r="EU924" s="21"/>
      <c r="EV924" s="21"/>
      <c r="EW924" s="21"/>
      <c r="EX924" s="21"/>
      <c r="EY924" s="21"/>
      <c r="EZ924" s="21"/>
      <c r="FA924" s="21"/>
      <c r="FB924" s="21"/>
      <c r="FC924" s="21"/>
      <c r="FD924" s="21"/>
      <c r="FE924" s="21"/>
      <c r="FF924" s="21"/>
      <c r="FG924" s="21"/>
      <c r="FH924" s="21"/>
      <c r="FI924" s="21"/>
      <c r="FJ924" s="21"/>
      <c r="FK924" s="21"/>
      <c r="FL924" s="21"/>
      <c r="FM924" s="21"/>
      <c r="FN924" s="21"/>
      <c r="FO924" s="21"/>
      <c r="FP924" s="21"/>
      <c r="FQ924" s="21"/>
      <c r="FR924" s="21"/>
      <c r="FS924" s="21"/>
      <c r="FT924" s="21"/>
      <c r="FU924" s="21"/>
      <c r="FV924" s="21"/>
      <c r="FW924" s="21"/>
      <c r="FX924" s="21"/>
      <c r="FY924" s="21"/>
      <c r="FZ924" s="21"/>
      <c r="GA924" s="21"/>
      <c r="GB924" s="21"/>
      <c r="GC924" s="21"/>
      <c r="GD924" s="21"/>
      <c r="GE924" s="21"/>
      <c r="GF924" s="21"/>
      <c r="GG924" s="21"/>
      <c r="GH924" s="21"/>
      <c r="GI924" s="21"/>
      <c r="GJ924" s="21"/>
      <c r="GK924" s="21"/>
      <c r="GL924" s="21"/>
      <c r="GM924" s="21"/>
      <c r="GN924" s="21"/>
      <c r="GO924" s="21"/>
      <c r="GP924" s="21"/>
      <c r="GQ924" s="21"/>
      <c r="GR924" s="21"/>
      <c r="GS924" s="21"/>
      <c r="GT924" s="21"/>
      <c r="GU924" s="21"/>
      <c r="GV924" s="21"/>
      <c r="GW924" s="21"/>
      <c r="GX924" s="21"/>
      <c r="GY924" s="21"/>
      <c r="GZ924" s="21"/>
      <c r="HA924" s="21"/>
      <c r="HB924" s="21"/>
      <c r="HC924" s="21"/>
      <c r="HD924" s="21"/>
      <c r="HE924" s="21"/>
      <c r="HF924" s="21"/>
      <c r="HG924" s="21"/>
      <c r="HH924" s="21"/>
      <c r="HI924" s="21"/>
      <c r="HJ924" s="21"/>
      <c r="HK924" s="21"/>
      <c r="HL924" s="21"/>
      <c r="HM924" s="21"/>
      <c r="HN924" s="21"/>
      <c r="HO924" s="21"/>
      <c r="HP924" s="21"/>
      <c r="HQ924" s="21"/>
      <c r="HR924" s="21"/>
      <c r="HS924" s="21"/>
      <c r="HT924" s="21"/>
      <c r="HU924" s="21"/>
      <c r="HV924" s="21"/>
      <c r="HW924" s="21"/>
      <c r="HX924" s="21"/>
      <c r="HY924" s="21"/>
      <c r="HZ924" s="21"/>
      <c r="IA924" s="21"/>
      <c r="IB924" s="21"/>
      <c r="IC924" s="21"/>
      <c r="ID924" s="21"/>
      <c r="IE924" s="21"/>
      <c r="IF924" s="21"/>
      <c r="IG924" s="21"/>
      <c r="IH924" s="21"/>
      <c r="II924" s="21"/>
      <c r="IJ924" s="21"/>
      <c r="IK924" s="21"/>
      <c r="IL924" s="21"/>
      <c r="IM924" s="21"/>
      <c r="IN924" s="21"/>
      <c r="IO924" s="21"/>
      <c r="IP924" s="21"/>
      <c r="IQ924" s="21"/>
      <c r="IR924" s="21"/>
      <c r="IS924" s="21"/>
      <c r="IT924" s="21"/>
      <c r="IU924" s="21"/>
      <c r="IV924" s="21"/>
      <c r="IW924" s="21"/>
      <c r="IX924" s="21"/>
      <c r="IY924" s="21"/>
      <c r="IZ924" s="21"/>
      <c r="JA924" s="21"/>
      <c r="JB924" s="21"/>
      <c r="JC924" s="21"/>
      <c r="JD924" s="21"/>
      <c r="JE924" s="21"/>
      <c r="JF924" s="21"/>
      <c r="JG924" s="21"/>
      <c r="JH924" s="21"/>
      <c r="JI924" s="21"/>
      <c r="JJ924" s="21"/>
      <c r="JK924" s="21"/>
      <c r="JL924" s="21"/>
      <c r="JM924" s="21"/>
      <c r="JN924" s="21"/>
      <c r="JO924" s="21"/>
      <c r="JP924" s="21"/>
      <c r="JQ924" s="21"/>
      <c r="JR924" s="21"/>
      <c r="JS924" s="21"/>
      <c r="JT924" s="21"/>
      <c r="JU924" s="21"/>
      <c r="JV924" s="21"/>
      <c r="JW924" s="21"/>
      <c r="JX924" s="21"/>
      <c r="JY924" s="21"/>
    </row>
    <row r="925" spans="1:285" ht="14.1" customHeight="1">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Q925" s="21"/>
      <c r="BR925" s="21"/>
      <c r="BS925" s="21"/>
      <c r="BT925" s="21"/>
      <c r="BU925" s="21"/>
      <c r="BV925" s="21"/>
      <c r="BW925" s="21"/>
      <c r="BX925" s="21"/>
      <c r="BY925" s="21"/>
      <c r="BZ925" s="21"/>
      <c r="CA925" s="21"/>
      <c r="CB925" s="21"/>
      <c r="CC925" s="21"/>
      <c r="CD925" s="21"/>
      <c r="CE925" s="21"/>
      <c r="CF925" s="21"/>
      <c r="CG925" s="21"/>
      <c r="CH925" s="21"/>
      <c r="CI925" s="21"/>
      <c r="CJ925" s="21"/>
      <c r="CK925" s="21"/>
      <c r="CL925" s="21"/>
      <c r="CM925" s="21"/>
      <c r="CN925" s="21"/>
      <c r="CO925" s="21"/>
      <c r="CP925" s="21"/>
      <c r="CQ925" s="21"/>
      <c r="CR925" s="21"/>
      <c r="CS925" s="21"/>
      <c r="CT925" s="21"/>
      <c r="CU925" s="21"/>
      <c r="CV925" s="21"/>
      <c r="CW925" s="21"/>
      <c r="CX925" s="21"/>
      <c r="CY925" s="21"/>
      <c r="CZ925" s="21"/>
      <c r="DA925" s="21"/>
      <c r="DB925" s="21"/>
      <c r="DC925" s="21"/>
      <c r="DD925" s="21"/>
      <c r="DE925" s="21"/>
      <c r="DF925" s="21"/>
      <c r="DG925" s="21"/>
      <c r="DH925" s="21"/>
      <c r="DI925" s="21"/>
      <c r="DJ925" s="21"/>
      <c r="DK925" s="21"/>
      <c r="DL925" s="21"/>
      <c r="DM925" s="21"/>
      <c r="DN925" s="21"/>
      <c r="DO925" s="21"/>
      <c r="DP925" s="21"/>
      <c r="DQ925" s="21"/>
      <c r="DR925" s="21"/>
      <c r="DS925" s="21"/>
      <c r="DT925" s="21"/>
      <c r="DU925" s="21"/>
      <c r="DV925" s="21"/>
      <c r="DW925" s="21"/>
      <c r="DX925" s="21"/>
      <c r="DY925" s="21"/>
      <c r="DZ925" s="21"/>
      <c r="EA925" s="21"/>
      <c r="EB925" s="21"/>
      <c r="EC925" s="21"/>
      <c r="ED925" s="21"/>
      <c r="EE925" s="21"/>
      <c r="EF925" s="21"/>
      <c r="EG925" s="21"/>
      <c r="EH925" s="21"/>
      <c r="EI925" s="21"/>
      <c r="EJ925" s="21"/>
      <c r="EK925" s="21"/>
      <c r="EL925" s="21"/>
      <c r="EM925" s="21"/>
      <c r="EN925" s="21"/>
      <c r="EO925" s="21"/>
      <c r="EP925" s="21"/>
      <c r="EQ925" s="21"/>
      <c r="ER925" s="21"/>
      <c r="ES925" s="21"/>
      <c r="ET925" s="21"/>
      <c r="EU925" s="21"/>
      <c r="EV925" s="21"/>
      <c r="EW925" s="21"/>
      <c r="EX925" s="21"/>
      <c r="EY925" s="21"/>
      <c r="EZ925" s="21"/>
      <c r="FA925" s="21"/>
      <c r="FB925" s="21"/>
      <c r="FC925" s="21"/>
      <c r="FD925" s="21"/>
      <c r="FE925" s="21"/>
      <c r="FF925" s="21"/>
      <c r="FG925" s="21"/>
      <c r="FH925" s="21"/>
      <c r="FI925" s="21"/>
      <c r="FJ925" s="21"/>
      <c r="FK925" s="21"/>
      <c r="FL925" s="21"/>
      <c r="FM925" s="21"/>
      <c r="FN925" s="21"/>
      <c r="FO925" s="21"/>
      <c r="FP925" s="21"/>
      <c r="FQ925" s="21"/>
      <c r="FR925" s="21"/>
      <c r="FS925" s="21"/>
      <c r="FT925" s="21"/>
      <c r="FU925" s="21"/>
      <c r="FV925" s="21"/>
      <c r="FW925" s="21"/>
      <c r="FX925" s="21"/>
      <c r="FY925" s="21"/>
      <c r="FZ925" s="21"/>
      <c r="GA925" s="21"/>
      <c r="GB925" s="21"/>
      <c r="GC925" s="21"/>
      <c r="GD925" s="21"/>
      <c r="GE925" s="21"/>
      <c r="GF925" s="21"/>
      <c r="GG925" s="21"/>
      <c r="GH925" s="21"/>
      <c r="GI925" s="21"/>
      <c r="GJ925" s="21"/>
      <c r="GK925" s="21"/>
      <c r="GL925" s="21"/>
      <c r="GM925" s="21"/>
      <c r="GN925" s="21"/>
      <c r="GO925" s="21"/>
      <c r="GP925" s="21"/>
      <c r="GQ925" s="21"/>
      <c r="GR925" s="21"/>
      <c r="GS925" s="21"/>
      <c r="GT925" s="21"/>
      <c r="GU925" s="21"/>
      <c r="GV925" s="21"/>
      <c r="GW925" s="21"/>
      <c r="GX925" s="21"/>
      <c r="GY925" s="21"/>
      <c r="GZ925" s="21"/>
      <c r="HA925" s="21"/>
      <c r="HB925" s="21"/>
      <c r="HC925" s="21"/>
      <c r="HD925" s="21"/>
      <c r="HE925" s="21"/>
      <c r="HF925" s="21"/>
      <c r="HG925" s="21"/>
      <c r="HH925" s="21"/>
      <c r="HI925" s="21"/>
      <c r="HJ925" s="21"/>
      <c r="HK925" s="21"/>
      <c r="HL925" s="21"/>
      <c r="HM925" s="21"/>
      <c r="HN925" s="21"/>
      <c r="HO925" s="21"/>
      <c r="HP925" s="21"/>
      <c r="HQ925" s="21"/>
      <c r="HR925" s="21"/>
      <c r="HS925" s="21"/>
      <c r="HT925" s="21"/>
      <c r="HU925" s="21"/>
      <c r="HV925" s="21"/>
      <c r="HW925" s="21"/>
      <c r="HX925" s="21"/>
      <c r="HY925" s="21"/>
      <c r="HZ925" s="21"/>
      <c r="IA925" s="21"/>
      <c r="IB925" s="21"/>
      <c r="IC925" s="21"/>
      <c r="ID925" s="21"/>
      <c r="IE925" s="21"/>
      <c r="IF925" s="21"/>
      <c r="IG925" s="21"/>
      <c r="IH925" s="21"/>
      <c r="II925" s="21"/>
      <c r="IJ925" s="21"/>
      <c r="IK925" s="21"/>
      <c r="IL925" s="21"/>
      <c r="IM925" s="21"/>
      <c r="IN925" s="21"/>
      <c r="IO925" s="21"/>
      <c r="IP925" s="21"/>
      <c r="IQ925" s="21"/>
      <c r="IR925" s="21"/>
      <c r="IS925" s="21"/>
      <c r="IT925" s="21"/>
      <c r="IU925" s="21"/>
      <c r="IV925" s="21"/>
      <c r="IW925" s="21"/>
      <c r="IX925" s="21"/>
      <c r="IY925" s="21"/>
      <c r="IZ925" s="21"/>
      <c r="JA925" s="21"/>
      <c r="JB925" s="21"/>
      <c r="JC925" s="21"/>
      <c r="JD925" s="21"/>
      <c r="JE925" s="21"/>
      <c r="JF925" s="21"/>
      <c r="JG925" s="21"/>
      <c r="JH925" s="21"/>
      <c r="JI925" s="21"/>
      <c r="JJ925" s="21"/>
      <c r="JK925" s="21"/>
      <c r="JL925" s="21"/>
      <c r="JM925" s="21"/>
      <c r="JN925" s="21"/>
      <c r="JO925" s="21"/>
      <c r="JP925" s="21"/>
      <c r="JQ925" s="21"/>
      <c r="JR925" s="21"/>
      <c r="JS925" s="21"/>
      <c r="JT925" s="21"/>
      <c r="JU925" s="21"/>
      <c r="JV925" s="21"/>
      <c r="JW925" s="21"/>
      <c r="JX925" s="21"/>
      <c r="JY925" s="21"/>
    </row>
    <row r="926" spans="1:285" ht="14.1" customHeight="1">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1"/>
      <c r="BP926" s="21"/>
      <c r="BQ926" s="21"/>
      <c r="BR926" s="21"/>
      <c r="BS926" s="21"/>
      <c r="BT926" s="21"/>
      <c r="BU926" s="21"/>
      <c r="BV926" s="21"/>
      <c r="BW926" s="21"/>
      <c r="BX926" s="21"/>
      <c r="BY926" s="21"/>
      <c r="BZ926" s="21"/>
      <c r="CA926" s="21"/>
      <c r="CB926" s="21"/>
      <c r="CC926" s="21"/>
      <c r="CD926" s="21"/>
      <c r="CE926" s="21"/>
      <c r="CF926" s="21"/>
      <c r="CG926" s="21"/>
      <c r="CH926" s="21"/>
      <c r="CI926" s="21"/>
      <c r="CJ926" s="21"/>
      <c r="CK926" s="21"/>
      <c r="CL926" s="21"/>
      <c r="CM926" s="21"/>
      <c r="CN926" s="21"/>
      <c r="CO926" s="21"/>
      <c r="CP926" s="21"/>
      <c r="CQ926" s="21"/>
      <c r="CR926" s="21"/>
      <c r="CS926" s="21"/>
      <c r="CT926" s="21"/>
      <c r="CU926" s="21"/>
      <c r="CV926" s="21"/>
      <c r="CW926" s="21"/>
      <c r="CX926" s="21"/>
      <c r="CY926" s="21"/>
      <c r="CZ926" s="21"/>
      <c r="DA926" s="21"/>
      <c r="DB926" s="21"/>
      <c r="DC926" s="21"/>
      <c r="DD926" s="21"/>
      <c r="DE926" s="21"/>
      <c r="DF926" s="21"/>
      <c r="DG926" s="21"/>
      <c r="DH926" s="21"/>
      <c r="DI926" s="21"/>
      <c r="DJ926" s="21"/>
      <c r="DK926" s="21"/>
      <c r="DL926" s="21"/>
      <c r="DM926" s="21"/>
      <c r="DN926" s="21"/>
      <c r="DO926" s="21"/>
      <c r="DP926" s="21"/>
      <c r="DQ926" s="21"/>
      <c r="DR926" s="21"/>
      <c r="DS926" s="21"/>
      <c r="DT926" s="21"/>
      <c r="DU926" s="21"/>
      <c r="DV926" s="21"/>
      <c r="DW926" s="21"/>
      <c r="DX926" s="21"/>
      <c r="DY926" s="21"/>
      <c r="DZ926" s="21"/>
      <c r="EA926" s="21"/>
      <c r="EB926" s="21"/>
      <c r="EC926" s="21"/>
      <c r="ED926" s="21"/>
      <c r="EE926" s="21"/>
      <c r="EF926" s="21"/>
      <c r="EG926" s="21"/>
      <c r="EH926" s="21"/>
      <c r="EI926" s="21"/>
      <c r="EJ926" s="21"/>
      <c r="EK926" s="21"/>
      <c r="EL926" s="21"/>
      <c r="EM926" s="21"/>
      <c r="EN926" s="21"/>
      <c r="EO926" s="21"/>
      <c r="EP926" s="21"/>
      <c r="EQ926" s="21"/>
      <c r="ER926" s="21"/>
      <c r="ES926" s="21"/>
      <c r="ET926" s="21"/>
      <c r="EU926" s="21"/>
      <c r="EV926" s="21"/>
      <c r="EW926" s="21"/>
      <c r="EX926" s="21"/>
      <c r="EY926" s="21"/>
      <c r="EZ926" s="21"/>
      <c r="FA926" s="21"/>
      <c r="FB926" s="21"/>
      <c r="FC926" s="21"/>
      <c r="FD926" s="21"/>
      <c r="FE926" s="21"/>
      <c r="FF926" s="21"/>
      <c r="FG926" s="21"/>
      <c r="FH926" s="21"/>
      <c r="FI926" s="21"/>
      <c r="FJ926" s="21"/>
      <c r="FK926" s="21"/>
      <c r="FL926" s="21"/>
      <c r="FM926" s="21"/>
      <c r="FN926" s="21"/>
      <c r="FO926" s="21"/>
      <c r="FP926" s="21"/>
      <c r="FQ926" s="21"/>
      <c r="FR926" s="21"/>
      <c r="FS926" s="21"/>
      <c r="FT926" s="21"/>
      <c r="FU926" s="21"/>
      <c r="FV926" s="21"/>
      <c r="FW926" s="21"/>
      <c r="FX926" s="21"/>
      <c r="FY926" s="21"/>
      <c r="FZ926" s="21"/>
      <c r="GA926" s="21"/>
      <c r="GB926" s="21"/>
      <c r="GC926" s="21"/>
      <c r="GD926" s="21"/>
      <c r="GE926" s="21"/>
      <c r="GF926" s="21"/>
      <c r="GG926" s="21"/>
      <c r="GH926" s="21"/>
      <c r="GI926" s="21"/>
      <c r="GJ926" s="21"/>
      <c r="GK926" s="21"/>
      <c r="GL926" s="21"/>
      <c r="GM926" s="21"/>
      <c r="GN926" s="21"/>
      <c r="GO926" s="21"/>
      <c r="GP926" s="21"/>
      <c r="GQ926" s="21"/>
      <c r="GR926" s="21"/>
      <c r="GS926" s="21"/>
      <c r="GT926" s="21"/>
      <c r="GU926" s="21"/>
      <c r="GV926" s="21"/>
      <c r="GW926" s="21"/>
      <c r="GX926" s="21"/>
      <c r="GY926" s="21"/>
      <c r="GZ926" s="21"/>
      <c r="HA926" s="21"/>
      <c r="HB926" s="21"/>
      <c r="HC926" s="21"/>
      <c r="HD926" s="21"/>
      <c r="HE926" s="21"/>
      <c r="HF926" s="21"/>
      <c r="HG926" s="21"/>
      <c r="HH926" s="21"/>
      <c r="HI926" s="21"/>
      <c r="HJ926" s="21"/>
      <c r="HK926" s="21"/>
      <c r="HL926" s="21"/>
      <c r="HM926" s="21"/>
      <c r="HN926" s="21"/>
      <c r="HO926" s="21"/>
      <c r="HP926" s="21"/>
      <c r="HQ926" s="21"/>
      <c r="HR926" s="21"/>
      <c r="HS926" s="21"/>
      <c r="HT926" s="21"/>
      <c r="HU926" s="21"/>
      <c r="HV926" s="21"/>
      <c r="HW926" s="21"/>
      <c r="HX926" s="21"/>
      <c r="HY926" s="21"/>
      <c r="HZ926" s="21"/>
      <c r="IA926" s="21"/>
      <c r="IB926" s="21"/>
      <c r="IC926" s="21"/>
      <c r="ID926" s="21"/>
      <c r="IE926" s="21"/>
      <c r="IF926" s="21"/>
      <c r="IG926" s="21"/>
      <c r="IH926" s="21"/>
      <c r="II926" s="21"/>
      <c r="IJ926" s="21"/>
      <c r="IK926" s="21"/>
      <c r="IL926" s="21"/>
      <c r="IM926" s="21"/>
      <c r="IN926" s="21"/>
      <c r="IO926" s="21"/>
      <c r="IP926" s="21"/>
      <c r="IQ926" s="21"/>
      <c r="IR926" s="21"/>
      <c r="IS926" s="21"/>
      <c r="IT926" s="21"/>
      <c r="IU926" s="21"/>
      <c r="IV926" s="21"/>
      <c r="IW926" s="21"/>
      <c r="IX926" s="21"/>
      <c r="IY926" s="21"/>
      <c r="IZ926" s="21"/>
      <c r="JA926" s="21"/>
      <c r="JB926" s="21"/>
      <c r="JC926" s="21"/>
      <c r="JD926" s="21"/>
      <c r="JE926" s="21"/>
      <c r="JF926" s="21"/>
      <c r="JG926" s="21"/>
      <c r="JH926" s="21"/>
      <c r="JI926" s="21"/>
      <c r="JJ926" s="21"/>
      <c r="JK926" s="21"/>
      <c r="JL926" s="21"/>
      <c r="JM926" s="21"/>
      <c r="JN926" s="21"/>
      <c r="JO926" s="21"/>
      <c r="JP926" s="21"/>
      <c r="JQ926" s="21"/>
      <c r="JR926" s="21"/>
      <c r="JS926" s="21"/>
      <c r="JT926" s="21"/>
      <c r="JU926" s="21"/>
      <c r="JV926" s="21"/>
      <c r="JW926" s="21"/>
      <c r="JX926" s="21"/>
      <c r="JY926" s="21"/>
    </row>
    <row r="927" spans="1:285" ht="14.1" customHeight="1">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1"/>
      <c r="BP927" s="21"/>
      <c r="BQ927" s="21"/>
      <c r="BR927" s="21"/>
      <c r="BS927" s="21"/>
      <c r="BT927" s="21"/>
      <c r="BU927" s="21"/>
      <c r="BV927" s="21"/>
      <c r="BW927" s="21"/>
      <c r="BX927" s="21"/>
      <c r="BY927" s="21"/>
      <c r="BZ927" s="21"/>
      <c r="CA927" s="21"/>
      <c r="CB927" s="21"/>
      <c r="CC927" s="21"/>
      <c r="CD927" s="21"/>
      <c r="CE927" s="21"/>
      <c r="CF927" s="21"/>
      <c r="CG927" s="21"/>
      <c r="CH927" s="21"/>
      <c r="CI927" s="21"/>
      <c r="CJ927" s="21"/>
      <c r="CK927" s="21"/>
      <c r="CL927" s="21"/>
      <c r="CM927" s="21"/>
      <c r="CN927" s="21"/>
      <c r="CO927" s="21"/>
      <c r="CP927" s="21"/>
      <c r="CQ927" s="21"/>
      <c r="CR927" s="21"/>
      <c r="CS927" s="21"/>
      <c r="CT927" s="21"/>
      <c r="CU927" s="21"/>
      <c r="CV927" s="21"/>
      <c r="CW927" s="21"/>
      <c r="CX927" s="21"/>
      <c r="CY927" s="21"/>
      <c r="CZ927" s="21"/>
      <c r="DA927" s="21"/>
      <c r="DB927" s="21"/>
      <c r="DC927" s="21"/>
      <c r="DD927" s="21"/>
      <c r="DE927" s="21"/>
      <c r="DF927" s="21"/>
      <c r="DG927" s="21"/>
      <c r="DH927" s="21"/>
      <c r="DI927" s="21"/>
      <c r="DJ927" s="21"/>
      <c r="DK927" s="21"/>
      <c r="DL927" s="21"/>
      <c r="DM927" s="21"/>
      <c r="DN927" s="21"/>
      <c r="DO927" s="21"/>
      <c r="DP927" s="21"/>
      <c r="DQ927" s="21"/>
      <c r="DR927" s="21"/>
      <c r="DS927" s="21"/>
      <c r="DT927" s="21"/>
      <c r="DU927" s="21"/>
      <c r="DV927" s="21"/>
      <c r="DW927" s="21"/>
      <c r="DX927" s="21"/>
      <c r="DY927" s="21"/>
      <c r="DZ927" s="21"/>
      <c r="EA927" s="21"/>
      <c r="EB927" s="21"/>
      <c r="EC927" s="21"/>
      <c r="ED927" s="21"/>
      <c r="EE927" s="21"/>
      <c r="EF927" s="21"/>
      <c r="EG927" s="21"/>
      <c r="EH927" s="21"/>
      <c r="EI927" s="21"/>
      <c r="EJ927" s="21"/>
      <c r="EK927" s="21"/>
      <c r="EL927" s="21"/>
      <c r="EM927" s="21"/>
      <c r="EN927" s="21"/>
      <c r="EO927" s="21"/>
      <c r="EP927" s="21"/>
      <c r="EQ927" s="21"/>
      <c r="ER927" s="21"/>
      <c r="ES927" s="21"/>
      <c r="ET927" s="21"/>
      <c r="EU927" s="21"/>
      <c r="EV927" s="21"/>
      <c r="EW927" s="21"/>
      <c r="EX927" s="21"/>
      <c r="EY927" s="21"/>
      <c r="EZ927" s="21"/>
      <c r="FA927" s="21"/>
      <c r="FB927" s="21"/>
      <c r="FC927" s="21"/>
      <c r="FD927" s="21"/>
      <c r="FE927" s="21"/>
      <c r="FF927" s="21"/>
      <c r="FG927" s="21"/>
      <c r="FH927" s="21"/>
      <c r="FI927" s="21"/>
      <c r="FJ927" s="21"/>
      <c r="FK927" s="21"/>
      <c r="FL927" s="21"/>
      <c r="FM927" s="21"/>
      <c r="FN927" s="21"/>
      <c r="FO927" s="21"/>
      <c r="FP927" s="21"/>
      <c r="FQ927" s="21"/>
      <c r="FR927" s="21"/>
      <c r="FS927" s="21"/>
      <c r="FT927" s="21"/>
      <c r="FU927" s="21"/>
      <c r="FV927" s="21"/>
      <c r="FW927" s="21"/>
      <c r="FX927" s="21"/>
      <c r="FY927" s="21"/>
      <c r="FZ927" s="21"/>
      <c r="GA927" s="21"/>
      <c r="GB927" s="21"/>
      <c r="GC927" s="21"/>
      <c r="GD927" s="21"/>
      <c r="GE927" s="21"/>
      <c r="GF927" s="21"/>
      <c r="GG927" s="21"/>
      <c r="GH927" s="21"/>
      <c r="GI927" s="21"/>
      <c r="GJ927" s="21"/>
      <c r="GK927" s="21"/>
      <c r="GL927" s="21"/>
      <c r="GM927" s="21"/>
      <c r="GN927" s="21"/>
      <c r="GO927" s="21"/>
      <c r="GP927" s="21"/>
      <c r="GQ927" s="21"/>
      <c r="GR927" s="21"/>
      <c r="GS927" s="21"/>
      <c r="GT927" s="21"/>
      <c r="GU927" s="21"/>
      <c r="GV927" s="21"/>
      <c r="GW927" s="21"/>
      <c r="GX927" s="21"/>
      <c r="GY927" s="21"/>
      <c r="GZ927" s="21"/>
      <c r="HA927" s="21"/>
      <c r="HB927" s="21"/>
      <c r="HC927" s="21"/>
      <c r="HD927" s="21"/>
      <c r="HE927" s="21"/>
      <c r="HF927" s="21"/>
      <c r="HG927" s="21"/>
      <c r="HH927" s="21"/>
      <c r="HI927" s="21"/>
      <c r="HJ927" s="21"/>
      <c r="HK927" s="21"/>
      <c r="HL927" s="21"/>
      <c r="HM927" s="21"/>
      <c r="HN927" s="21"/>
      <c r="HO927" s="21"/>
      <c r="HP927" s="21"/>
      <c r="HQ927" s="21"/>
      <c r="HR927" s="21"/>
      <c r="HS927" s="21"/>
      <c r="HT927" s="21"/>
      <c r="HU927" s="21"/>
      <c r="HV927" s="21"/>
      <c r="HW927" s="21"/>
      <c r="HX927" s="21"/>
      <c r="HY927" s="21"/>
      <c r="HZ927" s="21"/>
      <c r="IA927" s="21"/>
      <c r="IB927" s="21"/>
      <c r="IC927" s="21"/>
      <c r="ID927" s="21"/>
      <c r="IE927" s="21"/>
      <c r="IF927" s="21"/>
      <c r="IG927" s="21"/>
      <c r="IH927" s="21"/>
      <c r="II927" s="21"/>
      <c r="IJ927" s="21"/>
      <c r="IK927" s="21"/>
      <c r="IL927" s="21"/>
      <c r="IM927" s="21"/>
      <c r="IN927" s="21"/>
      <c r="IO927" s="21"/>
      <c r="IP927" s="21"/>
      <c r="IQ927" s="21"/>
      <c r="IR927" s="21"/>
      <c r="IS927" s="21"/>
      <c r="IT927" s="21"/>
      <c r="IU927" s="21"/>
      <c r="IV927" s="21"/>
      <c r="IW927" s="21"/>
      <c r="IX927" s="21"/>
      <c r="IY927" s="21"/>
      <c r="IZ927" s="21"/>
      <c r="JA927" s="21"/>
      <c r="JB927" s="21"/>
      <c r="JC927" s="21"/>
      <c r="JD927" s="21"/>
      <c r="JE927" s="21"/>
      <c r="JF927" s="21"/>
      <c r="JG927" s="21"/>
      <c r="JH927" s="21"/>
      <c r="JI927" s="21"/>
      <c r="JJ927" s="21"/>
      <c r="JK927" s="21"/>
      <c r="JL927" s="21"/>
      <c r="JM927" s="21"/>
      <c r="JN927" s="21"/>
      <c r="JO927" s="21"/>
      <c r="JP927" s="21"/>
      <c r="JQ927" s="21"/>
      <c r="JR927" s="21"/>
      <c r="JS927" s="21"/>
      <c r="JT927" s="21"/>
      <c r="JU927" s="21"/>
      <c r="JV927" s="21"/>
      <c r="JW927" s="21"/>
      <c r="JX927" s="21"/>
      <c r="JY927" s="21"/>
    </row>
    <row r="928" spans="1:285" ht="14.1" customHeight="1">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21"/>
      <c r="BK928" s="21"/>
      <c r="BL928" s="21"/>
      <c r="BM928" s="21"/>
      <c r="BN928" s="21"/>
      <c r="BO928" s="21"/>
      <c r="BP928" s="21"/>
      <c r="BQ928" s="21"/>
      <c r="BR928" s="21"/>
      <c r="BS928" s="21"/>
      <c r="BT928" s="21"/>
      <c r="BU928" s="21"/>
      <c r="BV928" s="21"/>
      <c r="BW928" s="21"/>
      <c r="BX928" s="21"/>
      <c r="BY928" s="21"/>
      <c r="BZ928" s="21"/>
      <c r="CA928" s="21"/>
      <c r="CB928" s="21"/>
      <c r="CC928" s="21"/>
      <c r="CD928" s="21"/>
      <c r="CE928" s="21"/>
      <c r="CF928" s="21"/>
      <c r="CG928" s="21"/>
      <c r="CH928" s="21"/>
      <c r="CI928" s="21"/>
      <c r="CJ928" s="21"/>
      <c r="CK928" s="21"/>
      <c r="CL928" s="21"/>
      <c r="CM928" s="21"/>
      <c r="CN928" s="21"/>
      <c r="CO928" s="21"/>
      <c r="CP928" s="21"/>
      <c r="CQ928" s="21"/>
      <c r="CR928" s="21"/>
      <c r="CS928" s="21"/>
      <c r="CT928" s="21"/>
      <c r="CU928" s="21"/>
      <c r="CV928" s="21"/>
      <c r="CW928" s="21"/>
      <c r="CX928" s="21"/>
      <c r="CY928" s="21"/>
      <c r="CZ928" s="21"/>
      <c r="DA928" s="21"/>
      <c r="DB928" s="21"/>
      <c r="DC928" s="21"/>
      <c r="DD928" s="21"/>
      <c r="DE928" s="21"/>
      <c r="DF928" s="21"/>
      <c r="DG928" s="21"/>
      <c r="DH928" s="21"/>
      <c r="DI928" s="21"/>
      <c r="DJ928" s="21"/>
      <c r="DK928" s="21"/>
      <c r="DL928" s="21"/>
      <c r="DM928" s="21"/>
      <c r="DN928" s="21"/>
      <c r="DO928" s="21"/>
      <c r="DP928" s="21"/>
      <c r="DQ928" s="21"/>
      <c r="DR928" s="21"/>
      <c r="DS928" s="21"/>
      <c r="DT928" s="21"/>
      <c r="DU928" s="21"/>
      <c r="DV928" s="21"/>
      <c r="DW928" s="21"/>
      <c r="DX928" s="21"/>
      <c r="DY928" s="21"/>
      <c r="DZ928" s="21"/>
      <c r="EA928" s="21"/>
      <c r="EB928" s="21"/>
      <c r="EC928" s="21"/>
      <c r="ED928" s="21"/>
      <c r="EE928" s="21"/>
      <c r="EF928" s="21"/>
      <c r="EG928" s="21"/>
      <c r="EH928" s="21"/>
      <c r="EI928" s="21"/>
      <c r="EJ928" s="21"/>
      <c r="EK928" s="21"/>
      <c r="EL928" s="21"/>
      <c r="EM928" s="21"/>
      <c r="EN928" s="21"/>
      <c r="EO928" s="21"/>
      <c r="EP928" s="21"/>
      <c r="EQ928" s="21"/>
      <c r="ER928" s="21"/>
      <c r="ES928" s="21"/>
      <c r="ET928" s="21"/>
      <c r="EU928" s="21"/>
      <c r="EV928" s="21"/>
      <c r="EW928" s="21"/>
      <c r="EX928" s="21"/>
      <c r="EY928" s="21"/>
      <c r="EZ928" s="21"/>
      <c r="FA928" s="21"/>
      <c r="FB928" s="21"/>
      <c r="FC928" s="21"/>
      <c r="FD928" s="21"/>
      <c r="FE928" s="21"/>
      <c r="FF928" s="21"/>
      <c r="FG928" s="21"/>
      <c r="FH928" s="21"/>
      <c r="FI928" s="21"/>
      <c r="FJ928" s="21"/>
      <c r="FK928" s="21"/>
      <c r="FL928" s="21"/>
      <c r="FM928" s="21"/>
      <c r="FN928" s="21"/>
      <c r="FO928" s="21"/>
      <c r="FP928" s="21"/>
      <c r="FQ928" s="21"/>
      <c r="FR928" s="21"/>
      <c r="FS928" s="21"/>
      <c r="FT928" s="21"/>
      <c r="FU928" s="21"/>
      <c r="FV928" s="21"/>
      <c r="FW928" s="21"/>
      <c r="FX928" s="21"/>
      <c r="FY928" s="21"/>
      <c r="FZ928" s="21"/>
      <c r="GA928" s="21"/>
      <c r="GB928" s="21"/>
      <c r="GC928" s="21"/>
      <c r="GD928" s="21"/>
      <c r="GE928" s="21"/>
      <c r="GF928" s="21"/>
      <c r="GG928" s="21"/>
      <c r="GH928" s="21"/>
      <c r="GI928" s="21"/>
      <c r="GJ928" s="21"/>
      <c r="GK928" s="21"/>
      <c r="GL928" s="21"/>
      <c r="GM928" s="21"/>
      <c r="GN928" s="21"/>
      <c r="GO928" s="21"/>
      <c r="GP928" s="21"/>
      <c r="GQ928" s="21"/>
      <c r="GR928" s="21"/>
      <c r="GS928" s="21"/>
      <c r="GT928" s="21"/>
      <c r="GU928" s="21"/>
      <c r="GV928" s="21"/>
      <c r="GW928" s="21"/>
      <c r="GX928" s="21"/>
      <c r="GY928" s="21"/>
      <c r="GZ928" s="21"/>
      <c r="HA928" s="21"/>
      <c r="HB928" s="21"/>
      <c r="HC928" s="21"/>
      <c r="HD928" s="21"/>
      <c r="HE928" s="21"/>
      <c r="HF928" s="21"/>
      <c r="HG928" s="21"/>
      <c r="HH928" s="21"/>
      <c r="HI928" s="21"/>
      <c r="HJ928" s="21"/>
      <c r="HK928" s="21"/>
      <c r="HL928" s="21"/>
      <c r="HM928" s="21"/>
      <c r="HN928" s="21"/>
      <c r="HO928" s="21"/>
      <c r="HP928" s="21"/>
      <c r="HQ928" s="21"/>
      <c r="HR928" s="21"/>
      <c r="HS928" s="21"/>
      <c r="HT928" s="21"/>
      <c r="HU928" s="21"/>
      <c r="HV928" s="21"/>
      <c r="HW928" s="21"/>
      <c r="HX928" s="21"/>
      <c r="HY928" s="21"/>
      <c r="HZ928" s="21"/>
      <c r="IA928" s="21"/>
      <c r="IB928" s="21"/>
      <c r="IC928" s="21"/>
      <c r="ID928" s="21"/>
      <c r="IE928" s="21"/>
      <c r="IF928" s="21"/>
      <c r="IG928" s="21"/>
      <c r="IH928" s="21"/>
      <c r="II928" s="21"/>
      <c r="IJ928" s="21"/>
      <c r="IK928" s="21"/>
      <c r="IL928" s="21"/>
      <c r="IM928" s="21"/>
      <c r="IN928" s="21"/>
      <c r="IO928" s="21"/>
      <c r="IP928" s="21"/>
      <c r="IQ928" s="21"/>
      <c r="IR928" s="21"/>
      <c r="IS928" s="21"/>
      <c r="IT928" s="21"/>
      <c r="IU928" s="21"/>
      <c r="IV928" s="21"/>
      <c r="IW928" s="21"/>
      <c r="IX928" s="21"/>
      <c r="IY928" s="21"/>
      <c r="IZ928" s="21"/>
      <c r="JA928" s="21"/>
      <c r="JB928" s="21"/>
      <c r="JC928" s="21"/>
      <c r="JD928" s="21"/>
      <c r="JE928" s="21"/>
      <c r="JF928" s="21"/>
      <c r="JG928" s="21"/>
      <c r="JH928" s="21"/>
      <c r="JI928" s="21"/>
      <c r="JJ928" s="21"/>
      <c r="JK928" s="21"/>
      <c r="JL928" s="21"/>
      <c r="JM928" s="21"/>
      <c r="JN928" s="21"/>
      <c r="JO928" s="21"/>
      <c r="JP928" s="21"/>
      <c r="JQ928" s="21"/>
      <c r="JR928" s="21"/>
      <c r="JS928" s="21"/>
      <c r="JT928" s="21"/>
      <c r="JU928" s="21"/>
      <c r="JV928" s="21"/>
      <c r="JW928" s="21"/>
      <c r="JX928" s="21"/>
      <c r="JY928" s="21"/>
    </row>
    <row r="929" spans="1:285" ht="14.1" customHeight="1">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21"/>
      <c r="BK929" s="21"/>
      <c r="BL929" s="21"/>
      <c r="BM929" s="21"/>
      <c r="BN929" s="21"/>
      <c r="BO929" s="21"/>
      <c r="BP929" s="21"/>
      <c r="BQ929" s="21"/>
      <c r="BR929" s="21"/>
      <c r="BS929" s="21"/>
      <c r="BT929" s="21"/>
      <c r="BU929" s="21"/>
      <c r="BV929" s="21"/>
      <c r="BW929" s="21"/>
      <c r="BX929" s="21"/>
      <c r="BY929" s="21"/>
      <c r="BZ929" s="21"/>
      <c r="CA929" s="21"/>
      <c r="CB929" s="21"/>
      <c r="CC929" s="21"/>
      <c r="CD929" s="21"/>
      <c r="CE929" s="21"/>
      <c r="CF929" s="21"/>
      <c r="CG929" s="21"/>
      <c r="CH929" s="21"/>
      <c r="CI929" s="21"/>
      <c r="CJ929" s="21"/>
      <c r="CK929" s="21"/>
      <c r="CL929" s="21"/>
      <c r="CM929" s="21"/>
      <c r="CN929" s="21"/>
      <c r="CO929" s="21"/>
      <c r="CP929" s="21"/>
      <c r="CQ929" s="21"/>
      <c r="CR929" s="21"/>
      <c r="CS929" s="21"/>
      <c r="CT929" s="21"/>
      <c r="CU929" s="21"/>
      <c r="CV929" s="21"/>
      <c r="CW929" s="21"/>
      <c r="CX929" s="21"/>
      <c r="CY929" s="21"/>
      <c r="CZ929" s="21"/>
      <c r="DA929" s="21"/>
      <c r="DB929" s="21"/>
      <c r="DC929" s="21"/>
      <c r="DD929" s="21"/>
      <c r="DE929" s="21"/>
      <c r="DF929" s="21"/>
      <c r="DG929" s="21"/>
      <c r="DH929" s="21"/>
      <c r="DI929" s="21"/>
      <c r="DJ929" s="21"/>
      <c r="DK929" s="21"/>
      <c r="DL929" s="21"/>
      <c r="DM929" s="21"/>
      <c r="DN929" s="21"/>
      <c r="DO929" s="21"/>
      <c r="DP929" s="21"/>
      <c r="DQ929" s="21"/>
      <c r="DR929" s="21"/>
      <c r="DS929" s="21"/>
      <c r="DT929" s="21"/>
      <c r="DU929" s="21"/>
      <c r="DV929" s="21"/>
      <c r="DW929" s="21"/>
      <c r="DX929" s="21"/>
      <c r="DY929" s="21"/>
      <c r="DZ929" s="21"/>
      <c r="EA929" s="21"/>
      <c r="EB929" s="21"/>
      <c r="EC929" s="21"/>
      <c r="ED929" s="21"/>
      <c r="EE929" s="21"/>
      <c r="EF929" s="21"/>
      <c r="EG929" s="21"/>
      <c r="EH929" s="21"/>
      <c r="EI929" s="21"/>
      <c r="EJ929" s="21"/>
      <c r="EK929" s="21"/>
      <c r="EL929" s="21"/>
      <c r="EM929" s="21"/>
      <c r="EN929" s="21"/>
      <c r="EO929" s="21"/>
      <c r="EP929" s="21"/>
      <c r="EQ929" s="21"/>
      <c r="ER929" s="21"/>
      <c r="ES929" s="21"/>
      <c r="ET929" s="21"/>
      <c r="EU929" s="21"/>
      <c r="EV929" s="21"/>
      <c r="EW929" s="21"/>
      <c r="EX929" s="21"/>
      <c r="EY929" s="21"/>
      <c r="EZ929" s="21"/>
      <c r="FA929" s="21"/>
      <c r="FB929" s="21"/>
      <c r="FC929" s="21"/>
      <c r="FD929" s="21"/>
      <c r="FE929" s="21"/>
      <c r="FF929" s="21"/>
      <c r="FG929" s="21"/>
      <c r="FH929" s="21"/>
      <c r="FI929" s="21"/>
      <c r="FJ929" s="21"/>
      <c r="FK929" s="21"/>
      <c r="FL929" s="21"/>
      <c r="FM929" s="21"/>
      <c r="FN929" s="21"/>
      <c r="FO929" s="21"/>
      <c r="FP929" s="21"/>
      <c r="FQ929" s="21"/>
      <c r="FR929" s="21"/>
      <c r="FS929" s="21"/>
      <c r="FT929" s="21"/>
      <c r="FU929" s="21"/>
      <c r="FV929" s="21"/>
      <c r="FW929" s="21"/>
      <c r="FX929" s="21"/>
      <c r="FY929" s="21"/>
      <c r="FZ929" s="21"/>
      <c r="GA929" s="21"/>
      <c r="GB929" s="21"/>
      <c r="GC929" s="21"/>
      <c r="GD929" s="21"/>
      <c r="GE929" s="21"/>
      <c r="GF929" s="21"/>
      <c r="GG929" s="21"/>
      <c r="GH929" s="21"/>
      <c r="GI929" s="21"/>
      <c r="GJ929" s="21"/>
      <c r="GK929" s="21"/>
      <c r="GL929" s="21"/>
      <c r="GM929" s="21"/>
      <c r="GN929" s="21"/>
      <c r="GO929" s="21"/>
      <c r="GP929" s="21"/>
      <c r="GQ929" s="21"/>
      <c r="GR929" s="21"/>
      <c r="GS929" s="21"/>
      <c r="GT929" s="21"/>
      <c r="GU929" s="21"/>
      <c r="GV929" s="21"/>
      <c r="GW929" s="21"/>
      <c r="GX929" s="21"/>
      <c r="GY929" s="21"/>
      <c r="GZ929" s="21"/>
      <c r="HA929" s="21"/>
      <c r="HB929" s="21"/>
      <c r="HC929" s="21"/>
      <c r="HD929" s="21"/>
      <c r="HE929" s="21"/>
      <c r="HF929" s="21"/>
      <c r="HG929" s="21"/>
      <c r="HH929" s="21"/>
      <c r="HI929" s="21"/>
      <c r="HJ929" s="21"/>
      <c r="HK929" s="21"/>
      <c r="HL929" s="21"/>
      <c r="HM929" s="21"/>
      <c r="HN929" s="21"/>
      <c r="HO929" s="21"/>
      <c r="HP929" s="21"/>
      <c r="HQ929" s="21"/>
      <c r="HR929" s="21"/>
      <c r="HS929" s="21"/>
      <c r="HT929" s="21"/>
      <c r="HU929" s="21"/>
      <c r="HV929" s="21"/>
      <c r="HW929" s="21"/>
      <c r="HX929" s="21"/>
      <c r="HY929" s="21"/>
      <c r="HZ929" s="21"/>
      <c r="IA929" s="21"/>
      <c r="IB929" s="21"/>
      <c r="IC929" s="21"/>
      <c r="ID929" s="21"/>
      <c r="IE929" s="21"/>
      <c r="IF929" s="21"/>
      <c r="IG929" s="21"/>
      <c r="IH929" s="21"/>
      <c r="II929" s="21"/>
      <c r="IJ929" s="21"/>
      <c r="IK929" s="21"/>
      <c r="IL929" s="21"/>
      <c r="IM929" s="21"/>
      <c r="IN929" s="21"/>
      <c r="IO929" s="21"/>
      <c r="IP929" s="21"/>
      <c r="IQ929" s="21"/>
      <c r="IR929" s="21"/>
      <c r="IS929" s="21"/>
      <c r="IT929" s="21"/>
      <c r="IU929" s="21"/>
      <c r="IV929" s="21"/>
      <c r="IW929" s="21"/>
      <c r="IX929" s="21"/>
      <c r="IY929" s="21"/>
      <c r="IZ929" s="21"/>
      <c r="JA929" s="21"/>
      <c r="JB929" s="21"/>
      <c r="JC929" s="21"/>
      <c r="JD929" s="21"/>
      <c r="JE929" s="21"/>
      <c r="JF929" s="21"/>
      <c r="JG929" s="21"/>
      <c r="JH929" s="21"/>
      <c r="JI929" s="21"/>
      <c r="JJ929" s="21"/>
      <c r="JK929" s="21"/>
      <c r="JL929" s="21"/>
      <c r="JM929" s="21"/>
      <c r="JN929" s="21"/>
      <c r="JO929" s="21"/>
      <c r="JP929" s="21"/>
      <c r="JQ929" s="21"/>
      <c r="JR929" s="21"/>
      <c r="JS929" s="21"/>
      <c r="JT929" s="21"/>
      <c r="JU929" s="21"/>
      <c r="JV929" s="21"/>
      <c r="JW929" s="21"/>
      <c r="JX929" s="21"/>
      <c r="JY929" s="21"/>
    </row>
    <row r="930" spans="1:285" ht="14.1" customHeight="1">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1"/>
      <c r="BX930" s="21"/>
      <c r="BY930" s="21"/>
      <c r="BZ930" s="21"/>
      <c r="CA930" s="21"/>
      <c r="CB930" s="21"/>
      <c r="CC930" s="21"/>
      <c r="CD930" s="21"/>
      <c r="CE930" s="21"/>
      <c r="CF930" s="21"/>
      <c r="CG930" s="21"/>
      <c r="CH930" s="21"/>
      <c r="CI930" s="21"/>
      <c r="CJ930" s="21"/>
      <c r="CK930" s="21"/>
      <c r="CL930" s="21"/>
      <c r="CM930" s="21"/>
      <c r="CN930" s="21"/>
      <c r="CO930" s="21"/>
      <c r="CP930" s="21"/>
      <c r="CQ930" s="21"/>
      <c r="CR930" s="21"/>
      <c r="CS930" s="21"/>
      <c r="CT930" s="21"/>
      <c r="CU930" s="21"/>
      <c r="CV930" s="21"/>
      <c r="CW930" s="21"/>
      <c r="CX930" s="21"/>
      <c r="CY930" s="21"/>
      <c r="CZ930" s="21"/>
      <c r="DA930" s="21"/>
      <c r="DB930" s="21"/>
      <c r="DC930" s="21"/>
      <c r="DD930" s="21"/>
      <c r="DE930" s="21"/>
      <c r="DF930" s="21"/>
      <c r="DG930" s="21"/>
      <c r="DH930" s="21"/>
      <c r="DI930" s="21"/>
      <c r="DJ930" s="21"/>
      <c r="DK930" s="21"/>
      <c r="DL930" s="21"/>
      <c r="DM930" s="21"/>
      <c r="DN930" s="21"/>
      <c r="DO930" s="21"/>
      <c r="DP930" s="21"/>
      <c r="DQ930" s="21"/>
      <c r="DR930" s="21"/>
      <c r="DS930" s="21"/>
      <c r="DT930" s="21"/>
      <c r="DU930" s="21"/>
      <c r="DV930" s="21"/>
      <c r="DW930" s="21"/>
      <c r="DX930" s="21"/>
      <c r="DY930" s="21"/>
      <c r="DZ930" s="21"/>
      <c r="EA930" s="21"/>
      <c r="EB930" s="21"/>
      <c r="EC930" s="21"/>
      <c r="ED930" s="21"/>
      <c r="EE930" s="21"/>
      <c r="EF930" s="21"/>
      <c r="EG930" s="21"/>
      <c r="EH930" s="21"/>
      <c r="EI930" s="21"/>
      <c r="EJ930" s="21"/>
      <c r="EK930" s="21"/>
      <c r="EL930" s="21"/>
      <c r="EM930" s="21"/>
      <c r="EN930" s="21"/>
      <c r="EO930" s="21"/>
      <c r="EP930" s="21"/>
      <c r="EQ930" s="21"/>
      <c r="ER930" s="21"/>
      <c r="ES930" s="21"/>
      <c r="ET930" s="21"/>
      <c r="EU930" s="21"/>
      <c r="EV930" s="21"/>
      <c r="EW930" s="21"/>
      <c r="EX930" s="21"/>
      <c r="EY930" s="21"/>
      <c r="EZ930" s="21"/>
      <c r="FA930" s="21"/>
      <c r="FB930" s="21"/>
      <c r="FC930" s="21"/>
      <c r="FD930" s="21"/>
      <c r="FE930" s="21"/>
      <c r="FF930" s="21"/>
      <c r="FG930" s="21"/>
      <c r="FH930" s="21"/>
      <c r="FI930" s="21"/>
      <c r="FJ930" s="21"/>
      <c r="FK930" s="21"/>
      <c r="FL930" s="21"/>
      <c r="FM930" s="21"/>
      <c r="FN930" s="21"/>
      <c r="FO930" s="21"/>
      <c r="FP930" s="21"/>
      <c r="FQ930" s="21"/>
      <c r="FR930" s="21"/>
      <c r="FS930" s="21"/>
      <c r="FT930" s="21"/>
      <c r="FU930" s="21"/>
      <c r="FV930" s="21"/>
      <c r="FW930" s="21"/>
      <c r="FX930" s="21"/>
      <c r="FY930" s="21"/>
      <c r="FZ930" s="21"/>
      <c r="GA930" s="21"/>
      <c r="GB930" s="21"/>
      <c r="GC930" s="21"/>
      <c r="GD930" s="21"/>
      <c r="GE930" s="21"/>
      <c r="GF930" s="21"/>
      <c r="GG930" s="21"/>
      <c r="GH930" s="21"/>
      <c r="GI930" s="21"/>
      <c r="GJ930" s="21"/>
      <c r="GK930" s="21"/>
      <c r="GL930" s="21"/>
      <c r="GM930" s="21"/>
      <c r="GN930" s="21"/>
      <c r="GO930" s="21"/>
      <c r="GP930" s="21"/>
      <c r="GQ930" s="21"/>
      <c r="GR930" s="21"/>
      <c r="GS930" s="21"/>
      <c r="GT930" s="21"/>
      <c r="GU930" s="21"/>
      <c r="GV930" s="21"/>
      <c r="GW930" s="21"/>
      <c r="GX930" s="21"/>
      <c r="GY930" s="21"/>
      <c r="GZ930" s="21"/>
      <c r="HA930" s="21"/>
      <c r="HB930" s="21"/>
      <c r="HC930" s="21"/>
      <c r="HD930" s="21"/>
      <c r="HE930" s="21"/>
      <c r="HF930" s="21"/>
      <c r="HG930" s="21"/>
      <c r="HH930" s="21"/>
      <c r="HI930" s="21"/>
      <c r="HJ930" s="21"/>
      <c r="HK930" s="21"/>
      <c r="HL930" s="21"/>
      <c r="HM930" s="21"/>
      <c r="HN930" s="21"/>
      <c r="HO930" s="21"/>
      <c r="HP930" s="21"/>
      <c r="HQ930" s="21"/>
      <c r="HR930" s="21"/>
      <c r="HS930" s="21"/>
      <c r="HT930" s="21"/>
      <c r="HU930" s="21"/>
      <c r="HV930" s="21"/>
      <c r="HW930" s="21"/>
      <c r="HX930" s="21"/>
      <c r="HY930" s="21"/>
      <c r="HZ930" s="21"/>
      <c r="IA930" s="21"/>
      <c r="IB930" s="21"/>
      <c r="IC930" s="21"/>
      <c r="ID930" s="21"/>
      <c r="IE930" s="21"/>
      <c r="IF930" s="21"/>
      <c r="IG930" s="21"/>
      <c r="IH930" s="21"/>
      <c r="II930" s="21"/>
      <c r="IJ930" s="21"/>
      <c r="IK930" s="21"/>
      <c r="IL930" s="21"/>
      <c r="IM930" s="21"/>
      <c r="IN930" s="21"/>
      <c r="IO930" s="21"/>
      <c r="IP930" s="21"/>
      <c r="IQ930" s="21"/>
      <c r="IR930" s="21"/>
      <c r="IS930" s="21"/>
      <c r="IT930" s="21"/>
      <c r="IU930" s="21"/>
      <c r="IV930" s="21"/>
      <c r="IW930" s="21"/>
      <c r="IX930" s="21"/>
      <c r="IY930" s="21"/>
      <c r="IZ930" s="21"/>
      <c r="JA930" s="21"/>
      <c r="JB930" s="21"/>
      <c r="JC930" s="21"/>
      <c r="JD930" s="21"/>
      <c r="JE930" s="21"/>
      <c r="JF930" s="21"/>
      <c r="JG930" s="21"/>
      <c r="JH930" s="21"/>
      <c r="JI930" s="21"/>
      <c r="JJ930" s="21"/>
      <c r="JK930" s="21"/>
      <c r="JL930" s="21"/>
      <c r="JM930" s="21"/>
      <c r="JN930" s="21"/>
      <c r="JO930" s="21"/>
      <c r="JP930" s="21"/>
      <c r="JQ930" s="21"/>
      <c r="JR930" s="21"/>
      <c r="JS930" s="21"/>
      <c r="JT930" s="21"/>
      <c r="JU930" s="21"/>
      <c r="JV930" s="21"/>
      <c r="JW930" s="21"/>
      <c r="JX930" s="21"/>
      <c r="JY930" s="21"/>
    </row>
    <row r="931" spans="1:285" ht="14.1" customHeight="1">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21"/>
      <c r="BK931" s="21"/>
      <c r="BL931" s="21"/>
      <c r="BM931" s="21"/>
      <c r="BN931" s="21"/>
      <c r="BO931" s="21"/>
      <c r="BP931" s="21"/>
      <c r="BQ931" s="21"/>
      <c r="BR931" s="21"/>
      <c r="BS931" s="21"/>
      <c r="BT931" s="21"/>
      <c r="BU931" s="21"/>
      <c r="BV931" s="21"/>
      <c r="BW931" s="21"/>
      <c r="BX931" s="21"/>
      <c r="BY931" s="21"/>
      <c r="BZ931" s="21"/>
      <c r="CA931" s="21"/>
      <c r="CB931" s="21"/>
      <c r="CC931" s="21"/>
      <c r="CD931" s="21"/>
      <c r="CE931" s="21"/>
      <c r="CF931" s="21"/>
      <c r="CG931" s="21"/>
      <c r="CH931" s="21"/>
      <c r="CI931" s="21"/>
      <c r="CJ931" s="21"/>
      <c r="CK931" s="21"/>
      <c r="CL931" s="21"/>
      <c r="CM931" s="21"/>
      <c r="CN931" s="21"/>
      <c r="CO931" s="21"/>
      <c r="CP931" s="21"/>
      <c r="CQ931" s="21"/>
      <c r="CR931" s="21"/>
      <c r="CS931" s="21"/>
      <c r="CT931" s="21"/>
      <c r="CU931" s="21"/>
      <c r="CV931" s="21"/>
      <c r="CW931" s="21"/>
      <c r="CX931" s="21"/>
      <c r="CY931" s="21"/>
      <c r="CZ931" s="21"/>
      <c r="DA931" s="21"/>
      <c r="DB931" s="21"/>
      <c r="DC931" s="21"/>
      <c r="DD931" s="21"/>
      <c r="DE931" s="21"/>
      <c r="DF931" s="21"/>
      <c r="DG931" s="21"/>
      <c r="DH931" s="21"/>
      <c r="DI931" s="21"/>
      <c r="DJ931" s="21"/>
      <c r="DK931" s="21"/>
      <c r="DL931" s="21"/>
      <c r="DM931" s="21"/>
      <c r="DN931" s="21"/>
      <c r="DO931" s="21"/>
      <c r="DP931" s="21"/>
      <c r="DQ931" s="21"/>
      <c r="DR931" s="21"/>
      <c r="DS931" s="21"/>
      <c r="DT931" s="21"/>
      <c r="DU931" s="21"/>
      <c r="DV931" s="21"/>
      <c r="DW931" s="21"/>
      <c r="DX931" s="21"/>
      <c r="DY931" s="21"/>
      <c r="DZ931" s="21"/>
      <c r="EA931" s="21"/>
      <c r="EB931" s="21"/>
      <c r="EC931" s="21"/>
      <c r="ED931" s="21"/>
      <c r="EE931" s="21"/>
      <c r="EF931" s="21"/>
      <c r="EG931" s="21"/>
      <c r="EH931" s="21"/>
      <c r="EI931" s="21"/>
      <c r="EJ931" s="21"/>
      <c r="EK931" s="21"/>
      <c r="EL931" s="21"/>
      <c r="EM931" s="21"/>
      <c r="EN931" s="21"/>
      <c r="EO931" s="21"/>
      <c r="EP931" s="21"/>
      <c r="EQ931" s="21"/>
      <c r="ER931" s="21"/>
      <c r="ES931" s="21"/>
      <c r="ET931" s="21"/>
      <c r="EU931" s="21"/>
      <c r="EV931" s="21"/>
      <c r="EW931" s="21"/>
      <c r="EX931" s="21"/>
      <c r="EY931" s="21"/>
      <c r="EZ931" s="21"/>
      <c r="FA931" s="21"/>
      <c r="FB931" s="21"/>
      <c r="FC931" s="21"/>
      <c r="FD931" s="21"/>
      <c r="FE931" s="21"/>
      <c r="FF931" s="21"/>
      <c r="FG931" s="21"/>
      <c r="FH931" s="21"/>
      <c r="FI931" s="21"/>
      <c r="FJ931" s="21"/>
      <c r="FK931" s="21"/>
      <c r="FL931" s="21"/>
      <c r="FM931" s="21"/>
      <c r="FN931" s="21"/>
      <c r="FO931" s="21"/>
      <c r="FP931" s="21"/>
      <c r="FQ931" s="21"/>
      <c r="FR931" s="21"/>
      <c r="FS931" s="21"/>
      <c r="FT931" s="21"/>
      <c r="FU931" s="21"/>
      <c r="FV931" s="21"/>
      <c r="FW931" s="21"/>
      <c r="FX931" s="21"/>
      <c r="FY931" s="21"/>
      <c r="FZ931" s="21"/>
      <c r="GA931" s="21"/>
      <c r="GB931" s="21"/>
      <c r="GC931" s="21"/>
      <c r="GD931" s="21"/>
      <c r="GE931" s="21"/>
      <c r="GF931" s="21"/>
      <c r="GG931" s="21"/>
      <c r="GH931" s="21"/>
      <c r="GI931" s="21"/>
      <c r="GJ931" s="21"/>
      <c r="GK931" s="21"/>
      <c r="GL931" s="21"/>
      <c r="GM931" s="21"/>
      <c r="GN931" s="21"/>
      <c r="GO931" s="21"/>
      <c r="GP931" s="21"/>
      <c r="GQ931" s="21"/>
      <c r="GR931" s="21"/>
      <c r="GS931" s="21"/>
      <c r="GT931" s="21"/>
      <c r="GU931" s="21"/>
      <c r="GV931" s="21"/>
      <c r="GW931" s="21"/>
      <c r="GX931" s="21"/>
      <c r="GY931" s="21"/>
      <c r="GZ931" s="21"/>
      <c r="HA931" s="21"/>
      <c r="HB931" s="21"/>
      <c r="HC931" s="21"/>
      <c r="HD931" s="21"/>
      <c r="HE931" s="21"/>
      <c r="HF931" s="21"/>
      <c r="HG931" s="21"/>
      <c r="HH931" s="21"/>
      <c r="HI931" s="21"/>
      <c r="HJ931" s="21"/>
      <c r="HK931" s="21"/>
      <c r="HL931" s="21"/>
      <c r="HM931" s="21"/>
      <c r="HN931" s="21"/>
      <c r="HO931" s="21"/>
      <c r="HP931" s="21"/>
      <c r="HQ931" s="21"/>
      <c r="HR931" s="21"/>
      <c r="HS931" s="21"/>
      <c r="HT931" s="21"/>
      <c r="HU931" s="21"/>
      <c r="HV931" s="21"/>
      <c r="HW931" s="21"/>
      <c r="HX931" s="21"/>
      <c r="HY931" s="21"/>
      <c r="HZ931" s="21"/>
      <c r="IA931" s="21"/>
      <c r="IB931" s="21"/>
      <c r="IC931" s="21"/>
      <c r="ID931" s="21"/>
      <c r="IE931" s="21"/>
      <c r="IF931" s="21"/>
      <c r="IG931" s="21"/>
      <c r="IH931" s="21"/>
      <c r="II931" s="21"/>
      <c r="IJ931" s="21"/>
      <c r="IK931" s="21"/>
      <c r="IL931" s="21"/>
      <c r="IM931" s="21"/>
      <c r="IN931" s="21"/>
      <c r="IO931" s="21"/>
      <c r="IP931" s="21"/>
      <c r="IQ931" s="21"/>
      <c r="IR931" s="21"/>
      <c r="IS931" s="21"/>
      <c r="IT931" s="21"/>
      <c r="IU931" s="21"/>
      <c r="IV931" s="21"/>
      <c r="IW931" s="21"/>
      <c r="IX931" s="21"/>
      <c r="IY931" s="21"/>
      <c r="IZ931" s="21"/>
      <c r="JA931" s="21"/>
      <c r="JB931" s="21"/>
      <c r="JC931" s="21"/>
      <c r="JD931" s="21"/>
      <c r="JE931" s="21"/>
      <c r="JF931" s="21"/>
      <c r="JG931" s="21"/>
      <c r="JH931" s="21"/>
      <c r="JI931" s="21"/>
      <c r="JJ931" s="21"/>
      <c r="JK931" s="21"/>
      <c r="JL931" s="21"/>
      <c r="JM931" s="21"/>
      <c r="JN931" s="21"/>
      <c r="JO931" s="21"/>
      <c r="JP931" s="21"/>
      <c r="JQ931" s="21"/>
      <c r="JR931" s="21"/>
      <c r="JS931" s="21"/>
      <c r="JT931" s="21"/>
      <c r="JU931" s="21"/>
      <c r="JV931" s="21"/>
      <c r="JW931" s="21"/>
      <c r="JX931" s="21"/>
      <c r="JY931" s="21"/>
    </row>
    <row r="932" spans="1:285" ht="14.1" customHeight="1">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21"/>
      <c r="BK932" s="21"/>
      <c r="BL932" s="21"/>
      <c r="BM932" s="21"/>
      <c r="BN932" s="21"/>
      <c r="BO932" s="21"/>
      <c r="BP932" s="21"/>
      <c r="BQ932" s="21"/>
      <c r="BR932" s="21"/>
      <c r="BS932" s="21"/>
      <c r="BT932" s="21"/>
      <c r="BU932" s="21"/>
      <c r="BV932" s="21"/>
      <c r="BW932" s="21"/>
      <c r="BX932" s="21"/>
      <c r="BY932" s="21"/>
      <c r="BZ932" s="21"/>
      <c r="CA932" s="21"/>
      <c r="CB932" s="21"/>
      <c r="CC932" s="21"/>
      <c r="CD932" s="21"/>
      <c r="CE932" s="21"/>
      <c r="CF932" s="21"/>
      <c r="CG932" s="21"/>
      <c r="CH932" s="21"/>
      <c r="CI932" s="21"/>
      <c r="CJ932" s="21"/>
      <c r="CK932" s="21"/>
      <c r="CL932" s="21"/>
      <c r="CM932" s="21"/>
      <c r="CN932" s="21"/>
      <c r="CO932" s="21"/>
      <c r="CP932" s="21"/>
      <c r="CQ932" s="21"/>
      <c r="CR932" s="21"/>
      <c r="CS932" s="21"/>
      <c r="CT932" s="21"/>
      <c r="CU932" s="21"/>
      <c r="CV932" s="21"/>
      <c r="CW932" s="21"/>
      <c r="CX932" s="21"/>
      <c r="CY932" s="21"/>
      <c r="CZ932" s="21"/>
      <c r="DA932" s="21"/>
      <c r="DB932" s="21"/>
      <c r="DC932" s="21"/>
      <c r="DD932" s="21"/>
      <c r="DE932" s="21"/>
      <c r="DF932" s="21"/>
      <c r="DG932" s="21"/>
      <c r="DH932" s="21"/>
      <c r="DI932" s="21"/>
      <c r="DJ932" s="21"/>
      <c r="DK932" s="21"/>
      <c r="DL932" s="21"/>
      <c r="DM932" s="21"/>
      <c r="DN932" s="21"/>
      <c r="DO932" s="21"/>
      <c r="DP932" s="21"/>
      <c r="DQ932" s="21"/>
      <c r="DR932" s="21"/>
      <c r="DS932" s="21"/>
      <c r="DT932" s="21"/>
      <c r="DU932" s="21"/>
      <c r="DV932" s="21"/>
      <c r="DW932" s="21"/>
      <c r="DX932" s="21"/>
      <c r="DY932" s="21"/>
      <c r="DZ932" s="21"/>
      <c r="EA932" s="21"/>
      <c r="EB932" s="21"/>
      <c r="EC932" s="21"/>
      <c r="ED932" s="21"/>
      <c r="EE932" s="21"/>
      <c r="EF932" s="21"/>
      <c r="EG932" s="21"/>
      <c r="EH932" s="21"/>
      <c r="EI932" s="21"/>
      <c r="EJ932" s="21"/>
      <c r="EK932" s="21"/>
      <c r="EL932" s="21"/>
      <c r="EM932" s="21"/>
      <c r="EN932" s="21"/>
      <c r="EO932" s="21"/>
      <c r="EP932" s="21"/>
      <c r="EQ932" s="21"/>
      <c r="ER932" s="21"/>
      <c r="ES932" s="21"/>
      <c r="ET932" s="21"/>
      <c r="EU932" s="21"/>
      <c r="EV932" s="21"/>
      <c r="EW932" s="21"/>
      <c r="EX932" s="21"/>
      <c r="EY932" s="21"/>
      <c r="EZ932" s="21"/>
      <c r="FA932" s="21"/>
      <c r="FB932" s="21"/>
      <c r="FC932" s="21"/>
      <c r="FD932" s="21"/>
      <c r="FE932" s="21"/>
      <c r="FF932" s="21"/>
      <c r="FG932" s="21"/>
      <c r="FH932" s="21"/>
      <c r="FI932" s="21"/>
      <c r="FJ932" s="21"/>
      <c r="FK932" s="21"/>
      <c r="FL932" s="21"/>
      <c r="FM932" s="21"/>
      <c r="FN932" s="21"/>
      <c r="FO932" s="21"/>
      <c r="FP932" s="21"/>
      <c r="FQ932" s="21"/>
      <c r="FR932" s="21"/>
      <c r="FS932" s="21"/>
      <c r="FT932" s="21"/>
      <c r="FU932" s="21"/>
      <c r="FV932" s="21"/>
      <c r="FW932" s="21"/>
      <c r="FX932" s="21"/>
      <c r="FY932" s="21"/>
      <c r="FZ932" s="21"/>
      <c r="GA932" s="21"/>
      <c r="GB932" s="21"/>
      <c r="GC932" s="21"/>
      <c r="GD932" s="21"/>
      <c r="GE932" s="21"/>
      <c r="GF932" s="21"/>
      <c r="GG932" s="21"/>
      <c r="GH932" s="21"/>
      <c r="GI932" s="21"/>
      <c r="GJ932" s="21"/>
      <c r="GK932" s="21"/>
      <c r="GL932" s="21"/>
      <c r="GM932" s="21"/>
      <c r="GN932" s="21"/>
      <c r="GO932" s="21"/>
      <c r="GP932" s="21"/>
      <c r="GQ932" s="21"/>
      <c r="GR932" s="21"/>
      <c r="GS932" s="21"/>
      <c r="GT932" s="21"/>
      <c r="GU932" s="21"/>
      <c r="GV932" s="21"/>
      <c r="GW932" s="21"/>
      <c r="GX932" s="21"/>
      <c r="GY932" s="21"/>
      <c r="GZ932" s="21"/>
      <c r="HA932" s="21"/>
      <c r="HB932" s="21"/>
      <c r="HC932" s="21"/>
      <c r="HD932" s="21"/>
      <c r="HE932" s="21"/>
      <c r="HF932" s="21"/>
      <c r="HG932" s="21"/>
      <c r="HH932" s="21"/>
      <c r="HI932" s="21"/>
      <c r="HJ932" s="21"/>
      <c r="HK932" s="21"/>
      <c r="HL932" s="21"/>
      <c r="HM932" s="21"/>
      <c r="HN932" s="21"/>
      <c r="HO932" s="21"/>
      <c r="HP932" s="21"/>
      <c r="HQ932" s="21"/>
      <c r="HR932" s="21"/>
      <c r="HS932" s="21"/>
      <c r="HT932" s="21"/>
      <c r="HU932" s="21"/>
      <c r="HV932" s="21"/>
      <c r="HW932" s="21"/>
      <c r="HX932" s="21"/>
      <c r="HY932" s="21"/>
      <c r="HZ932" s="21"/>
      <c r="IA932" s="21"/>
      <c r="IB932" s="21"/>
      <c r="IC932" s="21"/>
      <c r="ID932" s="21"/>
      <c r="IE932" s="21"/>
      <c r="IF932" s="21"/>
      <c r="IG932" s="21"/>
      <c r="IH932" s="21"/>
      <c r="II932" s="21"/>
      <c r="IJ932" s="21"/>
      <c r="IK932" s="21"/>
      <c r="IL932" s="21"/>
      <c r="IM932" s="21"/>
      <c r="IN932" s="21"/>
      <c r="IO932" s="21"/>
      <c r="IP932" s="21"/>
      <c r="IQ932" s="21"/>
      <c r="IR932" s="21"/>
      <c r="IS932" s="21"/>
      <c r="IT932" s="21"/>
      <c r="IU932" s="21"/>
      <c r="IV932" s="21"/>
      <c r="IW932" s="21"/>
      <c r="IX932" s="21"/>
      <c r="IY932" s="21"/>
      <c r="IZ932" s="21"/>
      <c r="JA932" s="21"/>
      <c r="JB932" s="21"/>
      <c r="JC932" s="21"/>
      <c r="JD932" s="21"/>
      <c r="JE932" s="21"/>
      <c r="JF932" s="21"/>
      <c r="JG932" s="21"/>
      <c r="JH932" s="21"/>
      <c r="JI932" s="21"/>
      <c r="JJ932" s="21"/>
      <c r="JK932" s="21"/>
      <c r="JL932" s="21"/>
      <c r="JM932" s="21"/>
      <c r="JN932" s="21"/>
      <c r="JO932" s="21"/>
      <c r="JP932" s="21"/>
      <c r="JQ932" s="21"/>
      <c r="JR932" s="21"/>
      <c r="JS932" s="21"/>
      <c r="JT932" s="21"/>
      <c r="JU932" s="21"/>
      <c r="JV932" s="21"/>
      <c r="JW932" s="21"/>
      <c r="JX932" s="21"/>
      <c r="JY932" s="21"/>
    </row>
    <row r="933" spans="1:285" ht="14.1" customHeight="1">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21"/>
      <c r="BK933" s="21"/>
      <c r="BL933" s="21"/>
      <c r="BM933" s="21"/>
      <c r="BN933" s="21"/>
      <c r="BO933" s="21"/>
      <c r="BP933" s="21"/>
      <c r="BQ933" s="21"/>
      <c r="BR933" s="21"/>
      <c r="BS933" s="21"/>
      <c r="BT933" s="21"/>
      <c r="BU933" s="21"/>
      <c r="BV933" s="21"/>
      <c r="BW933" s="21"/>
      <c r="BX933" s="21"/>
      <c r="BY933" s="21"/>
      <c r="BZ933" s="21"/>
      <c r="CA933" s="21"/>
      <c r="CB933" s="21"/>
      <c r="CC933" s="21"/>
      <c r="CD933" s="21"/>
      <c r="CE933" s="21"/>
      <c r="CF933" s="21"/>
      <c r="CG933" s="21"/>
      <c r="CH933" s="21"/>
      <c r="CI933" s="21"/>
      <c r="CJ933" s="21"/>
      <c r="CK933" s="21"/>
      <c r="CL933" s="21"/>
      <c r="CM933" s="21"/>
      <c r="CN933" s="21"/>
      <c r="CO933" s="21"/>
      <c r="CP933" s="21"/>
      <c r="CQ933" s="21"/>
      <c r="CR933" s="21"/>
      <c r="CS933" s="21"/>
      <c r="CT933" s="21"/>
      <c r="CU933" s="21"/>
      <c r="CV933" s="21"/>
      <c r="CW933" s="21"/>
      <c r="CX933" s="21"/>
      <c r="CY933" s="21"/>
      <c r="CZ933" s="21"/>
      <c r="DA933" s="21"/>
      <c r="DB933" s="21"/>
      <c r="DC933" s="21"/>
      <c r="DD933" s="21"/>
      <c r="DE933" s="21"/>
      <c r="DF933" s="21"/>
      <c r="DG933" s="21"/>
      <c r="DH933" s="21"/>
      <c r="DI933" s="21"/>
      <c r="DJ933" s="21"/>
      <c r="DK933" s="21"/>
      <c r="DL933" s="21"/>
      <c r="DM933" s="21"/>
      <c r="DN933" s="21"/>
      <c r="DO933" s="21"/>
      <c r="DP933" s="21"/>
      <c r="DQ933" s="21"/>
      <c r="DR933" s="21"/>
      <c r="DS933" s="21"/>
      <c r="DT933" s="21"/>
      <c r="DU933" s="21"/>
      <c r="DV933" s="21"/>
      <c r="DW933" s="21"/>
      <c r="DX933" s="21"/>
      <c r="DY933" s="21"/>
      <c r="DZ933" s="21"/>
      <c r="EA933" s="21"/>
      <c r="EB933" s="21"/>
      <c r="EC933" s="21"/>
      <c r="ED933" s="21"/>
      <c r="EE933" s="21"/>
      <c r="EF933" s="21"/>
      <c r="EG933" s="21"/>
      <c r="EH933" s="21"/>
      <c r="EI933" s="21"/>
      <c r="EJ933" s="21"/>
      <c r="EK933" s="21"/>
      <c r="EL933" s="21"/>
      <c r="EM933" s="21"/>
      <c r="EN933" s="21"/>
      <c r="EO933" s="21"/>
      <c r="EP933" s="21"/>
      <c r="EQ933" s="21"/>
      <c r="ER933" s="21"/>
      <c r="ES933" s="21"/>
      <c r="ET933" s="21"/>
      <c r="EU933" s="21"/>
      <c r="EV933" s="21"/>
      <c r="EW933" s="21"/>
      <c r="EX933" s="21"/>
      <c r="EY933" s="21"/>
      <c r="EZ933" s="21"/>
      <c r="FA933" s="21"/>
      <c r="FB933" s="21"/>
      <c r="FC933" s="21"/>
      <c r="FD933" s="21"/>
      <c r="FE933" s="21"/>
      <c r="FF933" s="21"/>
      <c r="FG933" s="21"/>
      <c r="FH933" s="21"/>
      <c r="FI933" s="21"/>
      <c r="FJ933" s="21"/>
      <c r="FK933" s="21"/>
      <c r="FL933" s="21"/>
      <c r="FM933" s="21"/>
      <c r="FN933" s="21"/>
      <c r="FO933" s="21"/>
      <c r="FP933" s="21"/>
      <c r="FQ933" s="21"/>
      <c r="FR933" s="21"/>
      <c r="FS933" s="21"/>
      <c r="FT933" s="21"/>
      <c r="FU933" s="21"/>
      <c r="FV933" s="21"/>
      <c r="FW933" s="21"/>
      <c r="FX933" s="21"/>
      <c r="FY933" s="21"/>
      <c r="FZ933" s="21"/>
      <c r="GA933" s="21"/>
      <c r="GB933" s="21"/>
      <c r="GC933" s="21"/>
      <c r="GD933" s="21"/>
      <c r="GE933" s="21"/>
      <c r="GF933" s="21"/>
      <c r="GG933" s="21"/>
      <c r="GH933" s="21"/>
      <c r="GI933" s="21"/>
      <c r="GJ933" s="21"/>
      <c r="GK933" s="21"/>
      <c r="GL933" s="21"/>
      <c r="GM933" s="21"/>
      <c r="GN933" s="21"/>
      <c r="GO933" s="21"/>
      <c r="GP933" s="21"/>
      <c r="GQ933" s="21"/>
      <c r="GR933" s="21"/>
      <c r="GS933" s="21"/>
      <c r="GT933" s="21"/>
      <c r="GU933" s="21"/>
      <c r="GV933" s="21"/>
      <c r="GW933" s="21"/>
      <c r="GX933" s="21"/>
      <c r="GY933" s="21"/>
      <c r="GZ933" s="21"/>
      <c r="HA933" s="21"/>
      <c r="HB933" s="21"/>
      <c r="HC933" s="21"/>
      <c r="HD933" s="21"/>
      <c r="HE933" s="21"/>
      <c r="HF933" s="21"/>
      <c r="HG933" s="21"/>
      <c r="HH933" s="21"/>
      <c r="HI933" s="21"/>
      <c r="HJ933" s="21"/>
      <c r="HK933" s="21"/>
      <c r="HL933" s="21"/>
      <c r="HM933" s="21"/>
      <c r="HN933" s="21"/>
      <c r="HO933" s="21"/>
      <c r="HP933" s="21"/>
      <c r="HQ933" s="21"/>
      <c r="HR933" s="21"/>
      <c r="HS933" s="21"/>
      <c r="HT933" s="21"/>
      <c r="HU933" s="21"/>
      <c r="HV933" s="21"/>
      <c r="HW933" s="21"/>
      <c r="HX933" s="21"/>
      <c r="HY933" s="21"/>
      <c r="HZ933" s="21"/>
      <c r="IA933" s="21"/>
      <c r="IB933" s="21"/>
      <c r="IC933" s="21"/>
      <c r="ID933" s="21"/>
      <c r="IE933" s="21"/>
      <c r="IF933" s="21"/>
      <c r="IG933" s="21"/>
      <c r="IH933" s="21"/>
      <c r="II933" s="21"/>
      <c r="IJ933" s="21"/>
      <c r="IK933" s="21"/>
      <c r="IL933" s="21"/>
      <c r="IM933" s="21"/>
      <c r="IN933" s="21"/>
      <c r="IO933" s="21"/>
      <c r="IP933" s="21"/>
      <c r="IQ933" s="21"/>
      <c r="IR933" s="21"/>
      <c r="IS933" s="21"/>
      <c r="IT933" s="21"/>
      <c r="IU933" s="21"/>
      <c r="IV933" s="21"/>
      <c r="IW933" s="21"/>
      <c r="IX933" s="21"/>
      <c r="IY933" s="21"/>
      <c r="IZ933" s="21"/>
      <c r="JA933" s="21"/>
      <c r="JB933" s="21"/>
      <c r="JC933" s="21"/>
      <c r="JD933" s="21"/>
      <c r="JE933" s="21"/>
      <c r="JF933" s="21"/>
      <c r="JG933" s="21"/>
      <c r="JH933" s="21"/>
      <c r="JI933" s="21"/>
      <c r="JJ933" s="21"/>
      <c r="JK933" s="21"/>
      <c r="JL933" s="21"/>
      <c r="JM933" s="21"/>
      <c r="JN933" s="21"/>
      <c r="JO933" s="21"/>
      <c r="JP933" s="21"/>
      <c r="JQ933" s="21"/>
      <c r="JR933" s="21"/>
      <c r="JS933" s="21"/>
      <c r="JT933" s="21"/>
      <c r="JU933" s="21"/>
      <c r="JV933" s="21"/>
      <c r="JW933" s="21"/>
      <c r="JX933" s="21"/>
      <c r="JY933" s="21"/>
    </row>
    <row r="934" spans="1:285" ht="14.1" customHeight="1">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21"/>
      <c r="BK934" s="21"/>
      <c r="BL934" s="21"/>
      <c r="BM934" s="21"/>
      <c r="BN934" s="21"/>
      <c r="BO934" s="21"/>
      <c r="BP934" s="21"/>
      <c r="BQ934" s="21"/>
      <c r="BR934" s="21"/>
      <c r="BS934" s="21"/>
      <c r="BT934" s="21"/>
      <c r="BU934" s="21"/>
      <c r="BV934" s="21"/>
      <c r="BW934" s="21"/>
      <c r="BX934" s="21"/>
      <c r="BY934" s="21"/>
      <c r="BZ934" s="21"/>
      <c r="CA934" s="21"/>
      <c r="CB934" s="21"/>
      <c r="CC934" s="21"/>
      <c r="CD934" s="21"/>
      <c r="CE934" s="21"/>
      <c r="CF934" s="21"/>
      <c r="CG934" s="21"/>
      <c r="CH934" s="21"/>
      <c r="CI934" s="21"/>
      <c r="CJ934" s="21"/>
      <c r="CK934" s="21"/>
      <c r="CL934" s="21"/>
      <c r="CM934" s="21"/>
      <c r="CN934" s="21"/>
      <c r="CO934" s="21"/>
      <c r="CP934" s="21"/>
      <c r="CQ934" s="21"/>
      <c r="CR934" s="21"/>
      <c r="CS934" s="21"/>
      <c r="CT934" s="21"/>
      <c r="CU934" s="21"/>
      <c r="CV934" s="21"/>
      <c r="CW934" s="21"/>
      <c r="CX934" s="21"/>
      <c r="CY934" s="21"/>
      <c r="CZ934" s="21"/>
      <c r="DA934" s="21"/>
      <c r="DB934" s="21"/>
      <c r="DC934" s="21"/>
      <c r="DD934" s="21"/>
      <c r="DE934" s="21"/>
      <c r="DF934" s="21"/>
      <c r="DG934" s="21"/>
      <c r="DH934" s="21"/>
      <c r="DI934" s="21"/>
      <c r="DJ934" s="21"/>
      <c r="DK934" s="21"/>
      <c r="DL934" s="21"/>
      <c r="DM934" s="21"/>
      <c r="DN934" s="21"/>
      <c r="DO934" s="21"/>
      <c r="DP934" s="21"/>
      <c r="DQ934" s="21"/>
      <c r="DR934" s="21"/>
      <c r="DS934" s="21"/>
      <c r="DT934" s="21"/>
      <c r="DU934" s="21"/>
      <c r="DV934" s="21"/>
      <c r="DW934" s="21"/>
      <c r="DX934" s="21"/>
      <c r="DY934" s="21"/>
      <c r="DZ934" s="21"/>
      <c r="EA934" s="21"/>
      <c r="EB934" s="21"/>
      <c r="EC934" s="21"/>
      <c r="ED934" s="21"/>
      <c r="EE934" s="21"/>
      <c r="EF934" s="21"/>
      <c r="EG934" s="21"/>
      <c r="EH934" s="21"/>
      <c r="EI934" s="21"/>
      <c r="EJ934" s="21"/>
      <c r="EK934" s="21"/>
      <c r="EL934" s="21"/>
      <c r="EM934" s="21"/>
      <c r="EN934" s="21"/>
      <c r="EO934" s="21"/>
      <c r="EP934" s="21"/>
      <c r="EQ934" s="21"/>
      <c r="ER934" s="21"/>
      <c r="ES934" s="21"/>
      <c r="ET934" s="21"/>
      <c r="EU934" s="21"/>
      <c r="EV934" s="21"/>
      <c r="EW934" s="21"/>
      <c r="EX934" s="21"/>
      <c r="EY934" s="21"/>
      <c r="EZ934" s="21"/>
      <c r="FA934" s="21"/>
      <c r="FB934" s="21"/>
      <c r="FC934" s="21"/>
      <c r="FD934" s="21"/>
      <c r="FE934" s="21"/>
      <c r="FF934" s="21"/>
      <c r="FG934" s="21"/>
      <c r="FH934" s="21"/>
      <c r="FI934" s="21"/>
      <c r="FJ934" s="21"/>
      <c r="FK934" s="21"/>
      <c r="FL934" s="21"/>
      <c r="FM934" s="21"/>
      <c r="FN934" s="21"/>
      <c r="FO934" s="21"/>
      <c r="FP934" s="21"/>
      <c r="FQ934" s="21"/>
      <c r="FR934" s="21"/>
      <c r="FS934" s="21"/>
      <c r="FT934" s="21"/>
      <c r="FU934" s="21"/>
      <c r="FV934" s="21"/>
      <c r="FW934" s="21"/>
      <c r="FX934" s="21"/>
      <c r="FY934" s="21"/>
      <c r="FZ934" s="21"/>
      <c r="GA934" s="21"/>
      <c r="GB934" s="21"/>
      <c r="GC934" s="21"/>
      <c r="GD934" s="21"/>
      <c r="GE934" s="21"/>
      <c r="GF934" s="21"/>
      <c r="GG934" s="21"/>
      <c r="GH934" s="21"/>
      <c r="GI934" s="21"/>
      <c r="GJ934" s="21"/>
      <c r="GK934" s="21"/>
      <c r="GL934" s="21"/>
      <c r="GM934" s="21"/>
      <c r="GN934" s="21"/>
      <c r="GO934" s="21"/>
      <c r="GP934" s="21"/>
      <c r="GQ934" s="21"/>
      <c r="GR934" s="21"/>
      <c r="GS934" s="21"/>
      <c r="GT934" s="21"/>
      <c r="GU934" s="21"/>
      <c r="GV934" s="21"/>
      <c r="GW934" s="21"/>
      <c r="GX934" s="21"/>
      <c r="GY934" s="21"/>
      <c r="GZ934" s="21"/>
      <c r="HA934" s="21"/>
      <c r="HB934" s="21"/>
      <c r="HC934" s="21"/>
      <c r="HD934" s="21"/>
      <c r="HE934" s="21"/>
      <c r="HF934" s="21"/>
      <c r="HG934" s="21"/>
      <c r="HH934" s="21"/>
      <c r="HI934" s="21"/>
      <c r="HJ934" s="21"/>
      <c r="HK934" s="21"/>
      <c r="HL934" s="21"/>
      <c r="HM934" s="21"/>
      <c r="HN934" s="21"/>
      <c r="HO934" s="21"/>
      <c r="HP934" s="21"/>
      <c r="HQ934" s="21"/>
      <c r="HR934" s="21"/>
      <c r="HS934" s="21"/>
      <c r="HT934" s="21"/>
      <c r="HU934" s="21"/>
      <c r="HV934" s="21"/>
      <c r="HW934" s="21"/>
      <c r="HX934" s="21"/>
      <c r="HY934" s="21"/>
      <c r="HZ934" s="21"/>
      <c r="IA934" s="21"/>
      <c r="IB934" s="21"/>
      <c r="IC934" s="21"/>
      <c r="ID934" s="21"/>
      <c r="IE934" s="21"/>
      <c r="IF934" s="21"/>
      <c r="IG934" s="21"/>
      <c r="IH934" s="21"/>
      <c r="II934" s="21"/>
      <c r="IJ934" s="21"/>
      <c r="IK934" s="21"/>
      <c r="IL934" s="21"/>
      <c r="IM934" s="21"/>
      <c r="IN934" s="21"/>
      <c r="IO934" s="21"/>
      <c r="IP934" s="21"/>
      <c r="IQ934" s="21"/>
      <c r="IR934" s="21"/>
      <c r="IS934" s="21"/>
      <c r="IT934" s="21"/>
      <c r="IU934" s="21"/>
      <c r="IV934" s="21"/>
      <c r="IW934" s="21"/>
      <c r="IX934" s="21"/>
      <c r="IY934" s="21"/>
      <c r="IZ934" s="21"/>
      <c r="JA934" s="21"/>
      <c r="JB934" s="21"/>
      <c r="JC934" s="21"/>
      <c r="JD934" s="21"/>
      <c r="JE934" s="21"/>
      <c r="JF934" s="21"/>
      <c r="JG934" s="21"/>
      <c r="JH934" s="21"/>
      <c r="JI934" s="21"/>
      <c r="JJ934" s="21"/>
      <c r="JK934" s="21"/>
      <c r="JL934" s="21"/>
      <c r="JM934" s="21"/>
      <c r="JN934" s="21"/>
      <c r="JO934" s="21"/>
      <c r="JP934" s="21"/>
      <c r="JQ934" s="21"/>
      <c r="JR934" s="21"/>
      <c r="JS934" s="21"/>
      <c r="JT934" s="21"/>
      <c r="JU934" s="21"/>
      <c r="JV934" s="21"/>
      <c r="JW934" s="21"/>
      <c r="JX934" s="21"/>
      <c r="JY934" s="21"/>
    </row>
    <row r="935" spans="1:285" ht="14.1" customHeight="1">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Q935" s="21"/>
      <c r="BR935" s="21"/>
      <c r="BS935" s="21"/>
      <c r="BT935" s="21"/>
      <c r="BU935" s="21"/>
      <c r="BV935" s="21"/>
      <c r="BW935" s="21"/>
      <c r="BX935" s="21"/>
      <c r="BY935" s="21"/>
      <c r="BZ935" s="21"/>
      <c r="CA935" s="21"/>
      <c r="CB935" s="21"/>
      <c r="CC935" s="21"/>
      <c r="CD935" s="21"/>
      <c r="CE935" s="21"/>
      <c r="CF935" s="21"/>
      <c r="CG935" s="21"/>
      <c r="CH935" s="21"/>
      <c r="CI935" s="21"/>
      <c r="CJ935" s="21"/>
      <c r="CK935" s="21"/>
      <c r="CL935" s="21"/>
      <c r="CM935" s="21"/>
      <c r="CN935" s="21"/>
      <c r="CO935" s="21"/>
      <c r="CP935" s="21"/>
      <c r="CQ935" s="21"/>
      <c r="CR935" s="21"/>
      <c r="CS935" s="21"/>
      <c r="CT935" s="21"/>
      <c r="CU935" s="21"/>
      <c r="CV935" s="21"/>
      <c r="CW935" s="21"/>
      <c r="CX935" s="21"/>
      <c r="CY935" s="21"/>
      <c r="CZ935" s="21"/>
      <c r="DA935" s="21"/>
      <c r="DB935" s="21"/>
      <c r="DC935" s="21"/>
      <c r="DD935" s="21"/>
      <c r="DE935" s="21"/>
      <c r="DF935" s="21"/>
      <c r="DG935" s="21"/>
      <c r="DH935" s="21"/>
      <c r="DI935" s="21"/>
      <c r="DJ935" s="21"/>
      <c r="DK935" s="21"/>
      <c r="DL935" s="21"/>
      <c r="DM935" s="21"/>
      <c r="DN935" s="21"/>
      <c r="DO935" s="21"/>
      <c r="DP935" s="21"/>
      <c r="DQ935" s="21"/>
      <c r="DR935" s="21"/>
      <c r="DS935" s="21"/>
      <c r="DT935" s="21"/>
      <c r="DU935" s="21"/>
      <c r="DV935" s="21"/>
      <c r="DW935" s="21"/>
      <c r="DX935" s="21"/>
      <c r="DY935" s="21"/>
      <c r="DZ935" s="21"/>
      <c r="EA935" s="21"/>
      <c r="EB935" s="21"/>
      <c r="EC935" s="21"/>
      <c r="ED935" s="21"/>
      <c r="EE935" s="21"/>
      <c r="EF935" s="21"/>
      <c r="EG935" s="21"/>
      <c r="EH935" s="21"/>
      <c r="EI935" s="21"/>
      <c r="EJ935" s="21"/>
      <c r="EK935" s="21"/>
      <c r="EL935" s="21"/>
      <c r="EM935" s="21"/>
      <c r="EN935" s="21"/>
      <c r="EO935" s="21"/>
      <c r="EP935" s="21"/>
      <c r="EQ935" s="21"/>
      <c r="ER935" s="21"/>
      <c r="ES935" s="21"/>
      <c r="ET935" s="21"/>
      <c r="EU935" s="21"/>
      <c r="EV935" s="21"/>
      <c r="EW935" s="21"/>
      <c r="EX935" s="21"/>
      <c r="EY935" s="21"/>
      <c r="EZ935" s="21"/>
      <c r="FA935" s="21"/>
      <c r="FB935" s="21"/>
      <c r="FC935" s="21"/>
      <c r="FD935" s="21"/>
      <c r="FE935" s="21"/>
      <c r="FF935" s="21"/>
      <c r="FG935" s="21"/>
      <c r="FH935" s="21"/>
      <c r="FI935" s="21"/>
      <c r="FJ935" s="21"/>
      <c r="FK935" s="21"/>
      <c r="FL935" s="21"/>
      <c r="FM935" s="21"/>
      <c r="FN935" s="21"/>
      <c r="FO935" s="21"/>
      <c r="FP935" s="21"/>
      <c r="FQ935" s="21"/>
      <c r="FR935" s="21"/>
      <c r="FS935" s="21"/>
      <c r="FT935" s="21"/>
      <c r="FU935" s="21"/>
      <c r="FV935" s="21"/>
      <c r="FW935" s="21"/>
      <c r="FX935" s="21"/>
      <c r="FY935" s="21"/>
      <c r="FZ935" s="21"/>
      <c r="GA935" s="21"/>
      <c r="GB935" s="21"/>
      <c r="GC935" s="21"/>
      <c r="GD935" s="21"/>
      <c r="GE935" s="21"/>
      <c r="GF935" s="21"/>
      <c r="GG935" s="21"/>
      <c r="GH935" s="21"/>
      <c r="GI935" s="21"/>
      <c r="GJ935" s="21"/>
      <c r="GK935" s="21"/>
      <c r="GL935" s="21"/>
      <c r="GM935" s="21"/>
      <c r="GN935" s="21"/>
      <c r="GO935" s="21"/>
      <c r="GP935" s="21"/>
      <c r="GQ935" s="21"/>
      <c r="GR935" s="21"/>
      <c r="GS935" s="21"/>
      <c r="GT935" s="21"/>
      <c r="GU935" s="21"/>
      <c r="GV935" s="21"/>
      <c r="GW935" s="21"/>
      <c r="GX935" s="21"/>
      <c r="GY935" s="21"/>
      <c r="GZ935" s="21"/>
      <c r="HA935" s="21"/>
      <c r="HB935" s="21"/>
      <c r="HC935" s="21"/>
      <c r="HD935" s="21"/>
      <c r="HE935" s="21"/>
      <c r="HF935" s="21"/>
      <c r="HG935" s="21"/>
      <c r="HH935" s="21"/>
      <c r="HI935" s="21"/>
      <c r="HJ935" s="21"/>
      <c r="HK935" s="21"/>
      <c r="HL935" s="21"/>
      <c r="HM935" s="21"/>
      <c r="HN935" s="21"/>
      <c r="HO935" s="21"/>
      <c r="HP935" s="21"/>
      <c r="HQ935" s="21"/>
      <c r="HR935" s="21"/>
      <c r="HS935" s="21"/>
      <c r="HT935" s="21"/>
      <c r="HU935" s="21"/>
      <c r="HV935" s="21"/>
      <c r="HW935" s="21"/>
      <c r="HX935" s="21"/>
      <c r="HY935" s="21"/>
      <c r="HZ935" s="21"/>
      <c r="IA935" s="21"/>
      <c r="IB935" s="21"/>
      <c r="IC935" s="21"/>
      <c r="ID935" s="21"/>
      <c r="IE935" s="21"/>
      <c r="IF935" s="21"/>
      <c r="IG935" s="21"/>
      <c r="IH935" s="21"/>
      <c r="II935" s="21"/>
      <c r="IJ935" s="21"/>
      <c r="IK935" s="21"/>
      <c r="IL935" s="21"/>
      <c r="IM935" s="21"/>
      <c r="IN935" s="21"/>
      <c r="IO935" s="21"/>
      <c r="IP935" s="21"/>
      <c r="IQ935" s="21"/>
      <c r="IR935" s="21"/>
      <c r="IS935" s="21"/>
      <c r="IT935" s="21"/>
      <c r="IU935" s="21"/>
      <c r="IV935" s="21"/>
      <c r="IW935" s="21"/>
      <c r="IX935" s="21"/>
      <c r="IY935" s="21"/>
      <c r="IZ935" s="21"/>
      <c r="JA935" s="21"/>
      <c r="JB935" s="21"/>
      <c r="JC935" s="21"/>
      <c r="JD935" s="21"/>
      <c r="JE935" s="21"/>
      <c r="JF935" s="21"/>
      <c r="JG935" s="21"/>
      <c r="JH935" s="21"/>
      <c r="JI935" s="21"/>
      <c r="JJ935" s="21"/>
      <c r="JK935" s="21"/>
      <c r="JL935" s="21"/>
      <c r="JM935" s="21"/>
      <c r="JN935" s="21"/>
      <c r="JO935" s="21"/>
      <c r="JP935" s="21"/>
      <c r="JQ935" s="21"/>
      <c r="JR935" s="21"/>
      <c r="JS935" s="21"/>
      <c r="JT935" s="21"/>
      <c r="JU935" s="21"/>
      <c r="JV935" s="21"/>
      <c r="JW935" s="21"/>
      <c r="JX935" s="21"/>
      <c r="JY935" s="21"/>
    </row>
    <row r="936" spans="1:285" ht="14.1" customHeight="1">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21"/>
      <c r="BK936" s="21"/>
      <c r="BL936" s="21"/>
      <c r="BM936" s="21"/>
      <c r="BN936" s="21"/>
      <c r="BO936" s="21"/>
      <c r="BP936" s="21"/>
      <c r="BQ936" s="21"/>
      <c r="BR936" s="21"/>
      <c r="BS936" s="21"/>
      <c r="BT936" s="21"/>
      <c r="BU936" s="21"/>
      <c r="BV936" s="21"/>
      <c r="BW936" s="21"/>
      <c r="BX936" s="21"/>
      <c r="BY936" s="21"/>
      <c r="BZ936" s="21"/>
      <c r="CA936" s="21"/>
      <c r="CB936" s="21"/>
      <c r="CC936" s="21"/>
      <c r="CD936" s="21"/>
      <c r="CE936" s="21"/>
      <c r="CF936" s="21"/>
      <c r="CG936" s="21"/>
      <c r="CH936" s="21"/>
      <c r="CI936" s="21"/>
      <c r="CJ936" s="21"/>
      <c r="CK936" s="21"/>
      <c r="CL936" s="21"/>
      <c r="CM936" s="21"/>
      <c r="CN936" s="21"/>
      <c r="CO936" s="21"/>
      <c r="CP936" s="21"/>
      <c r="CQ936" s="21"/>
      <c r="CR936" s="21"/>
      <c r="CS936" s="21"/>
      <c r="CT936" s="21"/>
      <c r="CU936" s="21"/>
      <c r="CV936" s="21"/>
      <c r="CW936" s="21"/>
      <c r="CX936" s="21"/>
      <c r="CY936" s="21"/>
      <c r="CZ936" s="21"/>
      <c r="DA936" s="21"/>
      <c r="DB936" s="21"/>
      <c r="DC936" s="21"/>
      <c r="DD936" s="21"/>
      <c r="DE936" s="21"/>
      <c r="DF936" s="21"/>
      <c r="DG936" s="21"/>
      <c r="DH936" s="21"/>
      <c r="DI936" s="21"/>
      <c r="DJ936" s="21"/>
      <c r="DK936" s="21"/>
      <c r="DL936" s="21"/>
      <c r="DM936" s="21"/>
      <c r="DN936" s="21"/>
      <c r="DO936" s="21"/>
      <c r="DP936" s="21"/>
      <c r="DQ936" s="21"/>
      <c r="DR936" s="21"/>
      <c r="DS936" s="21"/>
      <c r="DT936" s="21"/>
      <c r="DU936" s="21"/>
      <c r="DV936" s="21"/>
      <c r="DW936" s="21"/>
      <c r="DX936" s="21"/>
      <c r="DY936" s="21"/>
      <c r="DZ936" s="21"/>
      <c r="EA936" s="21"/>
      <c r="EB936" s="21"/>
      <c r="EC936" s="21"/>
      <c r="ED936" s="21"/>
      <c r="EE936" s="21"/>
      <c r="EF936" s="21"/>
      <c r="EG936" s="21"/>
      <c r="EH936" s="21"/>
      <c r="EI936" s="21"/>
      <c r="EJ936" s="21"/>
      <c r="EK936" s="21"/>
      <c r="EL936" s="21"/>
      <c r="EM936" s="21"/>
      <c r="EN936" s="21"/>
      <c r="EO936" s="21"/>
      <c r="EP936" s="21"/>
      <c r="EQ936" s="21"/>
      <c r="ER936" s="21"/>
      <c r="ES936" s="21"/>
      <c r="ET936" s="21"/>
      <c r="EU936" s="21"/>
      <c r="EV936" s="21"/>
      <c r="EW936" s="21"/>
      <c r="EX936" s="21"/>
      <c r="EY936" s="21"/>
      <c r="EZ936" s="21"/>
      <c r="FA936" s="21"/>
      <c r="FB936" s="21"/>
      <c r="FC936" s="21"/>
      <c r="FD936" s="21"/>
      <c r="FE936" s="21"/>
      <c r="FF936" s="21"/>
      <c r="FG936" s="21"/>
      <c r="FH936" s="21"/>
      <c r="FI936" s="21"/>
      <c r="FJ936" s="21"/>
      <c r="FK936" s="21"/>
      <c r="FL936" s="21"/>
      <c r="FM936" s="21"/>
      <c r="FN936" s="21"/>
      <c r="FO936" s="21"/>
      <c r="FP936" s="21"/>
      <c r="FQ936" s="21"/>
      <c r="FR936" s="21"/>
      <c r="FS936" s="21"/>
      <c r="FT936" s="21"/>
      <c r="FU936" s="21"/>
      <c r="FV936" s="21"/>
      <c r="FW936" s="21"/>
      <c r="FX936" s="21"/>
      <c r="FY936" s="21"/>
      <c r="FZ936" s="21"/>
      <c r="GA936" s="21"/>
      <c r="GB936" s="21"/>
      <c r="GC936" s="21"/>
      <c r="GD936" s="21"/>
      <c r="GE936" s="21"/>
      <c r="GF936" s="21"/>
      <c r="GG936" s="21"/>
      <c r="GH936" s="21"/>
      <c r="GI936" s="21"/>
      <c r="GJ936" s="21"/>
      <c r="GK936" s="21"/>
      <c r="GL936" s="21"/>
      <c r="GM936" s="21"/>
      <c r="GN936" s="21"/>
      <c r="GO936" s="21"/>
      <c r="GP936" s="21"/>
      <c r="GQ936" s="21"/>
      <c r="GR936" s="21"/>
      <c r="GS936" s="21"/>
      <c r="GT936" s="21"/>
      <c r="GU936" s="21"/>
      <c r="GV936" s="21"/>
      <c r="GW936" s="21"/>
      <c r="GX936" s="21"/>
      <c r="GY936" s="21"/>
      <c r="GZ936" s="21"/>
      <c r="HA936" s="21"/>
      <c r="HB936" s="21"/>
      <c r="HC936" s="21"/>
      <c r="HD936" s="21"/>
      <c r="HE936" s="21"/>
      <c r="HF936" s="21"/>
      <c r="HG936" s="21"/>
      <c r="HH936" s="21"/>
      <c r="HI936" s="21"/>
      <c r="HJ936" s="21"/>
      <c r="HK936" s="21"/>
      <c r="HL936" s="21"/>
      <c r="HM936" s="21"/>
      <c r="HN936" s="21"/>
      <c r="HO936" s="21"/>
      <c r="HP936" s="21"/>
      <c r="HQ936" s="21"/>
      <c r="HR936" s="21"/>
      <c r="HS936" s="21"/>
      <c r="HT936" s="21"/>
      <c r="HU936" s="21"/>
      <c r="HV936" s="21"/>
      <c r="HW936" s="21"/>
      <c r="HX936" s="21"/>
      <c r="HY936" s="21"/>
      <c r="HZ936" s="21"/>
      <c r="IA936" s="21"/>
      <c r="IB936" s="21"/>
      <c r="IC936" s="21"/>
      <c r="ID936" s="21"/>
      <c r="IE936" s="21"/>
      <c r="IF936" s="21"/>
      <c r="IG936" s="21"/>
      <c r="IH936" s="21"/>
      <c r="II936" s="21"/>
      <c r="IJ936" s="21"/>
      <c r="IK936" s="21"/>
      <c r="IL936" s="21"/>
      <c r="IM936" s="21"/>
      <c r="IN936" s="21"/>
      <c r="IO936" s="21"/>
      <c r="IP936" s="21"/>
      <c r="IQ936" s="21"/>
      <c r="IR936" s="21"/>
      <c r="IS936" s="21"/>
      <c r="IT936" s="21"/>
      <c r="IU936" s="21"/>
      <c r="IV936" s="21"/>
      <c r="IW936" s="21"/>
      <c r="IX936" s="21"/>
      <c r="IY936" s="21"/>
      <c r="IZ936" s="21"/>
      <c r="JA936" s="21"/>
      <c r="JB936" s="21"/>
      <c r="JC936" s="21"/>
      <c r="JD936" s="21"/>
      <c r="JE936" s="21"/>
      <c r="JF936" s="21"/>
      <c r="JG936" s="21"/>
      <c r="JH936" s="21"/>
      <c r="JI936" s="21"/>
      <c r="JJ936" s="21"/>
      <c r="JK936" s="21"/>
      <c r="JL936" s="21"/>
      <c r="JM936" s="21"/>
      <c r="JN936" s="21"/>
      <c r="JO936" s="21"/>
      <c r="JP936" s="21"/>
      <c r="JQ936" s="21"/>
      <c r="JR936" s="21"/>
      <c r="JS936" s="21"/>
      <c r="JT936" s="21"/>
      <c r="JU936" s="21"/>
      <c r="JV936" s="21"/>
      <c r="JW936" s="21"/>
      <c r="JX936" s="21"/>
      <c r="JY936" s="21"/>
    </row>
    <row r="937" spans="1:285" ht="14.1" customHeight="1">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21"/>
      <c r="BK937" s="21"/>
      <c r="BL937" s="21"/>
      <c r="BM937" s="21"/>
      <c r="BN937" s="21"/>
      <c r="BO937" s="21"/>
      <c r="BP937" s="21"/>
      <c r="BQ937" s="21"/>
      <c r="BR937" s="21"/>
      <c r="BS937" s="21"/>
      <c r="BT937" s="21"/>
      <c r="BU937" s="21"/>
      <c r="BV937" s="21"/>
      <c r="BW937" s="21"/>
      <c r="BX937" s="21"/>
      <c r="BY937" s="21"/>
      <c r="BZ937" s="21"/>
      <c r="CA937" s="21"/>
      <c r="CB937" s="21"/>
      <c r="CC937" s="21"/>
      <c r="CD937" s="21"/>
      <c r="CE937" s="21"/>
      <c r="CF937" s="21"/>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1"/>
      <c r="EG937" s="21"/>
      <c r="EH937" s="21"/>
      <c r="EI937" s="21"/>
      <c r="EJ937" s="21"/>
      <c r="EK937" s="21"/>
      <c r="EL937" s="21"/>
      <c r="EM937" s="21"/>
      <c r="EN937" s="21"/>
      <c r="EO937" s="21"/>
      <c r="EP937" s="21"/>
      <c r="EQ937" s="21"/>
      <c r="ER937" s="21"/>
      <c r="ES937" s="21"/>
      <c r="ET937" s="21"/>
      <c r="EU937" s="21"/>
      <c r="EV937" s="21"/>
      <c r="EW937" s="21"/>
      <c r="EX937" s="21"/>
      <c r="EY937" s="21"/>
      <c r="EZ937" s="21"/>
      <c r="FA937" s="21"/>
      <c r="FB937" s="21"/>
      <c r="FC937" s="21"/>
      <c r="FD937" s="21"/>
      <c r="FE937" s="21"/>
      <c r="FF937" s="21"/>
      <c r="FG937" s="21"/>
      <c r="FH937" s="21"/>
      <c r="FI937" s="21"/>
      <c r="FJ937" s="21"/>
      <c r="FK937" s="21"/>
      <c r="FL937" s="21"/>
      <c r="FM937" s="21"/>
      <c r="FN937" s="21"/>
      <c r="FO937" s="21"/>
      <c r="FP937" s="21"/>
      <c r="FQ937" s="21"/>
      <c r="FR937" s="21"/>
      <c r="FS937" s="21"/>
      <c r="FT937" s="21"/>
      <c r="FU937" s="21"/>
      <c r="FV937" s="21"/>
      <c r="FW937" s="21"/>
      <c r="FX937" s="21"/>
      <c r="FY937" s="21"/>
      <c r="FZ937" s="21"/>
      <c r="GA937" s="21"/>
      <c r="GB937" s="21"/>
      <c r="GC937" s="21"/>
      <c r="GD937" s="21"/>
      <c r="GE937" s="21"/>
      <c r="GF937" s="21"/>
      <c r="GG937" s="21"/>
      <c r="GH937" s="21"/>
      <c r="GI937" s="21"/>
      <c r="GJ937" s="21"/>
      <c r="GK937" s="21"/>
      <c r="GL937" s="21"/>
      <c r="GM937" s="21"/>
      <c r="GN937" s="21"/>
      <c r="GO937" s="21"/>
      <c r="GP937" s="21"/>
      <c r="GQ937" s="21"/>
      <c r="GR937" s="21"/>
      <c r="GS937" s="21"/>
      <c r="GT937" s="21"/>
      <c r="GU937" s="21"/>
      <c r="GV937" s="21"/>
      <c r="GW937" s="21"/>
      <c r="GX937" s="21"/>
      <c r="GY937" s="21"/>
      <c r="GZ937" s="21"/>
      <c r="HA937" s="21"/>
      <c r="HB937" s="21"/>
      <c r="HC937" s="21"/>
      <c r="HD937" s="21"/>
      <c r="HE937" s="21"/>
      <c r="HF937" s="21"/>
      <c r="HG937" s="21"/>
      <c r="HH937" s="21"/>
      <c r="HI937" s="21"/>
      <c r="HJ937" s="21"/>
      <c r="HK937" s="21"/>
      <c r="HL937" s="21"/>
      <c r="HM937" s="21"/>
      <c r="HN937" s="21"/>
      <c r="HO937" s="21"/>
      <c r="HP937" s="21"/>
      <c r="HQ937" s="21"/>
      <c r="HR937" s="21"/>
      <c r="HS937" s="21"/>
      <c r="HT937" s="21"/>
      <c r="HU937" s="21"/>
      <c r="HV937" s="21"/>
      <c r="HW937" s="21"/>
      <c r="HX937" s="21"/>
      <c r="HY937" s="21"/>
      <c r="HZ937" s="21"/>
      <c r="IA937" s="21"/>
      <c r="IB937" s="21"/>
      <c r="IC937" s="21"/>
      <c r="ID937" s="21"/>
      <c r="IE937" s="21"/>
      <c r="IF937" s="21"/>
      <c r="IG937" s="21"/>
      <c r="IH937" s="21"/>
      <c r="II937" s="21"/>
      <c r="IJ937" s="21"/>
      <c r="IK937" s="21"/>
      <c r="IL937" s="21"/>
      <c r="IM937" s="21"/>
      <c r="IN937" s="21"/>
      <c r="IO937" s="21"/>
      <c r="IP937" s="21"/>
      <c r="IQ937" s="21"/>
      <c r="IR937" s="21"/>
      <c r="IS937" s="21"/>
      <c r="IT937" s="21"/>
      <c r="IU937" s="21"/>
      <c r="IV937" s="21"/>
      <c r="IW937" s="21"/>
      <c r="IX937" s="21"/>
      <c r="IY937" s="21"/>
      <c r="IZ937" s="21"/>
      <c r="JA937" s="21"/>
      <c r="JB937" s="21"/>
      <c r="JC937" s="21"/>
      <c r="JD937" s="21"/>
      <c r="JE937" s="21"/>
      <c r="JF937" s="21"/>
      <c r="JG937" s="21"/>
      <c r="JH937" s="21"/>
      <c r="JI937" s="21"/>
      <c r="JJ937" s="21"/>
      <c r="JK937" s="21"/>
      <c r="JL937" s="21"/>
      <c r="JM937" s="21"/>
      <c r="JN937" s="21"/>
      <c r="JO937" s="21"/>
      <c r="JP937" s="21"/>
      <c r="JQ937" s="21"/>
      <c r="JR937" s="21"/>
      <c r="JS937" s="21"/>
      <c r="JT937" s="21"/>
      <c r="JU937" s="21"/>
      <c r="JV937" s="21"/>
      <c r="JW937" s="21"/>
      <c r="JX937" s="21"/>
      <c r="JY937" s="21"/>
    </row>
    <row r="938" spans="1:285" ht="14.1" customHeight="1">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21"/>
      <c r="BK938" s="21"/>
      <c r="BL938" s="21"/>
      <c r="BM938" s="21"/>
      <c r="BN938" s="21"/>
      <c r="BO938" s="21"/>
      <c r="BP938" s="21"/>
      <c r="BQ938" s="21"/>
      <c r="BR938" s="21"/>
      <c r="BS938" s="21"/>
      <c r="BT938" s="21"/>
      <c r="BU938" s="21"/>
      <c r="BV938" s="21"/>
      <c r="BW938" s="21"/>
      <c r="BX938" s="21"/>
      <c r="BY938" s="21"/>
      <c r="BZ938" s="21"/>
      <c r="CA938" s="21"/>
      <c r="CB938" s="21"/>
      <c r="CC938" s="21"/>
      <c r="CD938" s="21"/>
      <c r="CE938" s="21"/>
      <c r="CF938" s="21"/>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1"/>
      <c r="EF938" s="21"/>
      <c r="EG938" s="21"/>
      <c r="EH938" s="21"/>
      <c r="EI938" s="21"/>
      <c r="EJ938" s="21"/>
      <c r="EK938" s="21"/>
      <c r="EL938" s="21"/>
      <c r="EM938" s="21"/>
      <c r="EN938" s="21"/>
      <c r="EO938" s="21"/>
      <c r="EP938" s="21"/>
      <c r="EQ938" s="21"/>
      <c r="ER938" s="21"/>
      <c r="ES938" s="21"/>
      <c r="ET938" s="21"/>
      <c r="EU938" s="21"/>
      <c r="EV938" s="21"/>
      <c r="EW938" s="21"/>
      <c r="EX938" s="21"/>
      <c r="EY938" s="21"/>
      <c r="EZ938" s="21"/>
      <c r="FA938" s="21"/>
      <c r="FB938" s="21"/>
      <c r="FC938" s="21"/>
      <c r="FD938" s="21"/>
      <c r="FE938" s="21"/>
      <c r="FF938" s="21"/>
      <c r="FG938" s="21"/>
      <c r="FH938" s="21"/>
      <c r="FI938" s="21"/>
      <c r="FJ938" s="21"/>
      <c r="FK938" s="21"/>
      <c r="FL938" s="21"/>
      <c r="FM938" s="21"/>
      <c r="FN938" s="21"/>
      <c r="FO938" s="21"/>
      <c r="FP938" s="21"/>
      <c r="FQ938" s="21"/>
      <c r="FR938" s="21"/>
      <c r="FS938" s="21"/>
      <c r="FT938" s="21"/>
      <c r="FU938" s="21"/>
      <c r="FV938" s="21"/>
      <c r="FW938" s="21"/>
      <c r="FX938" s="21"/>
      <c r="FY938" s="21"/>
      <c r="FZ938" s="21"/>
      <c r="GA938" s="21"/>
      <c r="GB938" s="21"/>
      <c r="GC938" s="21"/>
      <c r="GD938" s="21"/>
      <c r="GE938" s="21"/>
      <c r="GF938" s="21"/>
      <c r="GG938" s="21"/>
      <c r="GH938" s="21"/>
      <c r="GI938" s="21"/>
      <c r="GJ938" s="21"/>
      <c r="GK938" s="21"/>
      <c r="GL938" s="21"/>
      <c r="GM938" s="21"/>
      <c r="GN938" s="21"/>
      <c r="GO938" s="21"/>
      <c r="GP938" s="21"/>
      <c r="GQ938" s="21"/>
      <c r="GR938" s="21"/>
      <c r="GS938" s="21"/>
      <c r="GT938" s="21"/>
      <c r="GU938" s="21"/>
      <c r="GV938" s="21"/>
      <c r="GW938" s="21"/>
      <c r="GX938" s="21"/>
      <c r="GY938" s="21"/>
      <c r="GZ938" s="21"/>
      <c r="HA938" s="21"/>
      <c r="HB938" s="21"/>
      <c r="HC938" s="21"/>
      <c r="HD938" s="21"/>
      <c r="HE938" s="21"/>
      <c r="HF938" s="21"/>
      <c r="HG938" s="21"/>
      <c r="HH938" s="21"/>
      <c r="HI938" s="21"/>
      <c r="HJ938" s="21"/>
      <c r="HK938" s="21"/>
      <c r="HL938" s="21"/>
      <c r="HM938" s="21"/>
      <c r="HN938" s="21"/>
      <c r="HO938" s="21"/>
      <c r="HP938" s="21"/>
      <c r="HQ938" s="21"/>
      <c r="HR938" s="21"/>
      <c r="HS938" s="21"/>
      <c r="HT938" s="21"/>
      <c r="HU938" s="21"/>
      <c r="HV938" s="21"/>
      <c r="HW938" s="21"/>
      <c r="HX938" s="21"/>
      <c r="HY938" s="21"/>
      <c r="HZ938" s="21"/>
      <c r="IA938" s="21"/>
      <c r="IB938" s="21"/>
      <c r="IC938" s="21"/>
      <c r="ID938" s="21"/>
      <c r="IE938" s="21"/>
      <c r="IF938" s="21"/>
      <c r="IG938" s="21"/>
      <c r="IH938" s="21"/>
      <c r="II938" s="21"/>
      <c r="IJ938" s="21"/>
      <c r="IK938" s="21"/>
      <c r="IL938" s="21"/>
      <c r="IM938" s="21"/>
      <c r="IN938" s="21"/>
      <c r="IO938" s="21"/>
      <c r="IP938" s="21"/>
      <c r="IQ938" s="21"/>
      <c r="IR938" s="21"/>
      <c r="IS938" s="21"/>
      <c r="IT938" s="21"/>
      <c r="IU938" s="21"/>
      <c r="IV938" s="21"/>
      <c r="IW938" s="21"/>
      <c r="IX938" s="21"/>
      <c r="IY938" s="21"/>
      <c r="IZ938" s="21"/>
      <c r="JA938" s="21"/>
      <c r="JB938" s="21"/>
      <c r="JC938" s="21"/>
      <c r="JD938" s="21"/>
      <c r="JE938" s="21"/>
      <c r="JF938" s="21"/>
      <c r="JG938" s="21"/>
      <c r="JH938" s="21"/>
      <c r="JI938" s="21"/>
      <c r="JJ938" s="21"/>
      <c r="JK938" s="21"/>
      <c r="JL938" s="21"/>
      <c r="JM938" s="21"/>
      <c r="JN938" s="21"/>
      <c r="JO938" s="21"/>
      <c r="JP938" s="21"/>
      <c r="JQ938" s="21"/>
      <c r="JR938" s="21"/>
      <c r="JS938" s="21"/>
      <c r="JT938" s="21"/>
      <c r="JU938" s="21"/>
      <c r="JV938" s="21"/>
      <c r="JW938" s="21"/>
      <c r="JX938" s="21"/>
      <c r="JY938" s="21"/>
    </row>
    <row r="939" spans="1:285" ht="14.1" customHeight="1">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21"/>
      <c r="BK939" s="21"/>
      <c r="BL939" s="21"/>
      <c r="BM939" s="21"/>
      <c r="BN939" s="21"/>
      <c r="BO939" s="21"/>
      <c r="BP939" s="21"/>
      <c r="BQ939" s="21"/>
      <c r="BR939" s="21"/>
      <c r="BS939" s="21"/>
      <c r="BT939" s="21"/>
      <c r="BU939" s="21"/>
      <c r="BV939" s="21"/>
      <c r="BW939" s="21"/>
      <c r="BX939" s="21"/>
      <c r="BY939" s="21"/>
      <c r="BZ939" s="21"/>
      <c r="CA939" s="21"/>
      <c r="CB939" s="21"/>
      <c r="CC939" s="21"/>
      <c r="CD939" s="21"/>
      <c r="CE939" s="21"/>
      <c r="CF939" s="21"/>
      <c r="CG939" s="21"/>
      <c r="CH939" s="21"/>
      <c r="CI939" s="21"/>
      <c r="CJ939" s="21"/>
      <c r="CK939" s="21"/>
      <c r="CL939" s="21"/>
      <c r="CM939" s="21"/>
      <c r="CN939" s="21"/>
      <c r="CO939" s="21"/>
      <c r="CP939" s="21"/>
      <c r="CQ939" s="21"/>
      <c r="CR939" s="21"/>
      <c r="CS939" s="21"/>
      <c r="CT939" s="21"/>
      <c r="CU939" s="21"/>
      <c r="CV939" s="21"/>
      <c r="CW939" s="21"/>
      <c r="CX939" s="21"/>
      <c r="CY939" s="21"/>
      <c r="CZ939" s="21"/>
      <c r="DA939" s="21"/>
      <c r="DB939" s="21"/>
      <c r="DC939" s="21"/>
      <c r="DD939" s="21"/>
      <c r="DE939" s="21"/>
      <c r="DF939" s="21"/>
      <c r="DG939" s="21"/>
      <c r="DH939" s="21"/>
      <c r="DI939" s="21"/>
      <c r="DJ939" s="21"/>
      <c r="DK939" s="21"/>
      <c r="DL939" s="21"/>
      <c r="DM939" s="21"/>
      <c r="DN939" s="21"/>
      <c r="DO939" s="21"/>
      <c r="DP939" s="21"/>
      <c r="DQ939" s="21"/>
      <c r="DR939" s="21"/>
      <c r="DS939" s="21"/>
      <c r="DT939" s="21"/>
      <c r="DU939" s="21"/>
      <c r="DV939" s="21"/>
      <c r="DW939" s="21"/>
      <c r="DX939" s="21"/>
      <c r="DY939" s="21"/>
      <c r="DZ939" s="21"/>
      <c r="EA939" s="21"/>
      <c r="EB939" s="21"/>
      <c r="EC939" s="21"/>
      <c r="ED939" s="21"/>
      <c r="EE939" s="21"/>
      <c r="EF939" s="21"/>
      <c r="EG939" s="21"/>
      <c r="EH939" s="21"/>
      <c r="EI939" s="21"/>
      <c r="EJ939" s="21"/>
      <c r="EK939" s="21"/>
      <c r="EL939" s="21"/>
      <c r="EM939" s="21"/>
      <c r="EN939" s="21"/>
      <c r="EO939" s="21"/>
      <c r="EP939" s="21"/>
      <c r="EQ939" s="21"/>
      <c r="ER939" s="21"/>
      <c r="ES939" s="21"/>
      <c r="ET939" s="21"/>
      <c r="EU939" s="21"/>
      <c r="EV939" s="21"/>
      <c r="EW939" s="21"/>
      <c r="EX939" s="21"/>
      <c r="EY939" s="21"/>
      <c r="EZ939" s="21"/>
      <c r="FA939" s="21"/>
      <c r="FB939" s="21"/>
      <c r="FC939" s="21"/>
      <c r="FD939" s="21"/>
      <c r="FE939" s="21"/>
      <c r="FF939" s="21"/>
      <c r="FG939" s="21"/>
      <c r="FH939" s="21"/>
      <c r="FI939" s="21"/>
      <c r="FJ939" s="21"/>
      <c r="FK939" s="21"/>
      <c r="FL939" s="21"/>
      <c r="FM939" s="21"/>
      <c r="FN939" s="21"/>
      <c r="FO939" s="21"/>
      <c r="FP939" s="21"/>
      <c r="FQ939" s="21"/>
      <c r="FR939" s="21"/>
      <c r="FS939" s="21"/>
      <c r="FT939" s="21"/>
      <c r="FU939" s="21"/>
      <c r="FV939" s="21"/>
      <c r="FW939" s="21"/>
      <c r="FX939" s="21"/>
      <c r="FY939" s="21"/>
      <c r="FZ939" s="21"/>
      <c r="GA939" s="21"/>
      <c r="GB939" s="21"/>
      <c r="GC939" s="21"/>
      <c r="GD939" s="21"/>
      <c r="GE939" s="21"/>
      <c r="GF939" s="21"/>
      <c r="GG939" s="21"/>
      <c r="GH939" s="21"/>
      <c r="GI939" s="21"/>
      <c r="GJ939" s="21"/>
      <c r="GK939" s="21"/>
      <c r="GL939" s="21"/>
      <c r="GM939" s="21"/>
      <c r="GN939" s="21"/>
      <c r="GO939" s="21"/>
      <c r="GP939" s="21"/>
      <c r="GQ939" s="21"/>
      <c r="GR939" s="21"/>
      <c r="GS939" s="21"/>
      <c r="GT939" s="21"/>
      <c r="GU939" s="21"/>
      <c r="GV939" s="21"/>
      <c r="GW939" s="21"/>
      <c r="GX939" s="21"/>
      <c r="GY939" s="21"/>
      <c r="GZ939" s="21"/>
      <c r="HA939" s="21"/>
      <c r="HB939" s="21"/>
      <c r="HC939" s="21"/>
      <c r="HD939" s="21"/>
      <c r="HE939" s="21"/>
      <c r="HF939" s="21"/>
      <c r="HG939" s="21"/>
      <c r="HH939" s="21"/>
      <c r="HI939" s="21"/>
      <c r="HJ939" s="21"/>
      <c r="HK939" s="21"/>
      <c r="HL939" s="21"/>
      <c r="HM939" s="21"/>
      <c r="HN939" s="21"/>
      <c r="HO939" s="21"/>
      <c r="HP939" s="21"/>
      <c r="HQ939" s="21"/>
      <c r="HR939" s="21"/>
      <c r="HS939" s="21"/>
      <c r="HT939" s="21"/>
      <c r="HU939" s="21"/>
      <c r="HV939" s="21"/>
      <c r="HW939" s="21"/>
      <c r="HX939" s="21"/>
      <c r="HY939" s="21"/>
      <c r="HZ939" s="21"/>
      <c r="IA939" s="21"/>
      <c r="IB939" s="21"/>
      <c r="IC939" s="21"/>
      <c r="ID939" s="21"/>
      <c r="IE939" s="21"/>
      <c r="IF939" s="21"/>
      <c r="IG939" s="21"/>
      <c r="IH939" s="21"/>
      <c r="II939" s="21"/>
      <c r="IJ939" s="21"/>
      <c r="IK939" s="21"/>
      <c r="IL939" s="21"/>
      <c r="IM939" s="21"/>
      <c r="IN939" s="21"/>
      <c r="IO939" s="21"/>
      <c r="IP939" s="21"/>
      <c r="IQ939" s="21"/>
      <c r="IR939" s="21"/>
      <c r="IS939" s="21"/>
      <c r="IT939" s="21"/>
      <c r="IU939" s="21"/>
      <c r="IV939" s="21"/>
      <c r="IW939" s="21"/>
      <c r="IX939" s="21"/>
      <c r="IY939" s="21"/>
      <c r="IZ939" s="21"/>
      <c r="JA939" s="21"/>
      <c r="JB939" s="21"/>
      <c r="JC939" s="21"/>
      <c r="JD939" s="21"/>
      <c r="JE939" s="21"/>
      <c r="JF939" s="21"/>
      <c r="JG939" s="21"/>
      <c r="JH939" s="21"/>
      <c r="JI939" s="21"/>
      <c r="JJ939" s="21"/>
      <c r="JK939" s="21"/>
      <c r="JL939" s="21"/>
      <c r="JM939" s="21"/>
      <c r="JN939" s="21"/>
      <c r="JO939" s="21"/>
      <c r="JP939" s="21"/>
      <c r="JQ939" s="21"/>
      <c r="JR939" s="21"/>
      <c r="JS939" s="21"/>
      <c r="JT939" s="21"/>
      <c r="JU939" s="21"/>
      <c r="JV939" s="21"/>
      <c r="JW939" s="21"/>
      <c r="JX939" s="21"/>
      <c r="JY939" s="21"/>
    </row>
    <row r="940" spans="1:285" ht="14.1" customHeight="1">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21"/>
      <c r="BK940" s="21"/>
      <c r="BL940" s="21"/>
      <c r="BM940" s="21"/>
      <c r="BN940" s="21"/>
      <c r="BO940" s="21"/>
      <c r="BP940" s="21"/>
      <c r="BQ940" s="21"/>
      <c r="BR940" s="21"/>
      <c r="BS940" s="21"/>
      <c r="BT940" s="21"/>
      <c r="BU940" s="21"/>
      <c r="BV940" s="21"/>
      <c r="BW940" s="21"/>
      <c r="BX940" s="21"/>
      <c r="BY940" s="21"/>
      <c r="BZ940" s="21"/>
      <c r="CA940" s="21"/>
      <c r="CB940" s="21"/>
      <c r="CC940" s="21"/>
      <c r="CD940" s="21"/>
      <c r="CE940" s="21"/>
      <c r="CF940" s="21"/>
      <c r="CG940" s="21"/>
      <c r="CH940" s="21"/>
      <c r="CI940" s="21"/>
      <c r="CJ940" s="21"/>
      <c r="CK940" s="21"/>
      <c r="CL940" s="21"/>
      <c r="CM940" s="21"/>
      <c r="CN940" s="21"/>
      <c r="CO940" s="21"/>
      <c r="CP940" s="21"/>
      <c r="CQ940" s="21"/>
      <c r="CR940" s="21"/>
      <c r="CS940" s="21"/>
      <c r="CT940" s="21"/>
      <c r="CU940" s="21"/>
      <c r="CV940" s="21"/>
      <c r="CW940" s="21"/>
      <c r="CX940" s="21"/>
      <c r="CY940" s="21"/>
      <c r="CZ940" s="21"/>
      <c r="DA940" s="21"/>
      <c r="DB940" s="21"/>
      <c r="DC940" s="21"/>
      <c r="DD940" s="21"/>
      <c r="DE940" s="21"/>
      <c r="DF940" s="21"/>
      <c r="DG940" s="21"/>
      <c r="DH940" s="21"/>
      <c r="DI940" s="21"/>
      <c r="DJ940" s="21"/>
      <c r="DK940" s="21"/>
      <c r="DL940" s="21"/>
      <c r="DM940" s="21"/>
      <c r="DN940" s="21"/>
      <c r="DO940" s="21"/>
      <c r="DP940" s="21"/>
      <c r="DQ940" s="21"/>
      <c r="DR940" s="21"/>
      <c r="DS940" s="21"/>
      <c r="DT940" s="21"/>
      <c r="DU940" s="21"/>
      <c r="DV940" s="21"/>
      <c r="DW940" s="21"/>
      <c r="DX940" s="21"/>
      <c r="DY940" s="21"/>
      <c r="DZ940" s="21"/>
      <c r="EA940" s="21"/>
      <c r="EB940" s="21"/>
      <c r="EC940" s="21"/>
      <c r="ED940" s="21"/>
      <c r="EE940" s="21"/>
      <c r="EF940" s="21"/>
      <c r="EG940" s="21"/>
      <c r="EH940" s="21"/>
      <c r="EI940" s="21"/>
      <c r="EJ940" s="21"/>
      <c r="EK940" s="21"/>
      <c r="EL940" s="21"/>
      <c r="EM940" s="21"/>
      <c r="EN940" s="21"/>
      <c r="EO940" s="21"/>
      <c r="EP940" s="21"/>
      <c r="EQ940" s="21"/>
      <c r="ER940" s="21"/>
      <c r="ES940" s="21"/>
      <c r="ET940" s="21"/>
      <c r="EU940" s="21"/>
      <c r="EV940" s="21"/>
      <c r="EW940" s="21"/>
      <c r="EX940" s="21"/>
      <c r="EY940" s="21"/>
      <c r="EZ940" s="21"/>
      <c r="FA940" s="21"/>
      <c r="FB940" s="21"/>
      <c r="FC940" s="21"/>
      <c r="FD940" s="21"/>
      <c r="FE940" s="21"/>
      <c r="FF940" s="21"/>
      <c r="FG940" s="21"/>
      <c r="FH940" s="21"/>
      <c r="FI940" s="21"/>
      <c r="FJ940" s="21"/>
      <c r="FK940" s="21"/>
      <c r="FL940" s="21"/>
      <c r="FM940" s="21"/>
      <c r="FN940" s="21"/>
      <c r="FO940" s="21"/>
      <c r="FP940" s="21"/>
      <c r="FQ940" s="21"/>
      <c r="FR940" s="21"/>
      <c r="FS940" s="21"/>
      <c r="FT940" s="21"/>
      <c r="FU940" s="21"/>
      <c r="FV940" s="21"/>
      <c r="FW940" s="21"/>
      <c r="FX940" s="21"/>
      <c r="FY940" s="21"/>
      <c r="FZ940" s="21"/>
      <c r="GA940" s="21"/>
      <c r="GB940" s="21"/>
      <c r="GC940" s="21"/>
      <c r="GD940" s="21"/>
      <c r="GE940" s="21"/>
      <c r="GF940" s="21"/>
      <c r="GG940" s="21"/>
      <c r="GH940" s="21"/>
      <c r="GI940" s="21"/>
      <c r="GJ940" s="21"/>
      <c r="GK940" s="21"/>
      <c r="GL940" s="21"/>
      <c r="GM940" s="21"/>
      <c r="GN940" s="21"/>
      <c r="GO940" s="21"/>
      <c r="GP940" s="21"/>
      <c r="GQ940" s="21"/>
      <c r="GR940" s="21"/>
      <c r="GS940" s="21"/>
      <c r="GT940" s="21"/>
      <c r="GU940" s="21"/>
      <c r="GV940" s="21"/>
      <c r="GW940" s="21"/>
      <c r="GX940" s="21"/>
      <c r="GY940" s="21"/>
      <c r="GZ940" s="21"/>
      <c r="HA940" s="21"/>
      <c r="HB940" s="21"/>
      <c r="HC940" s="21"/>
      <c r="HD940" s="21"/>
      <c r="HE940" s="21"/>
      <c r="HF940" s="21"/>
      <c r="HG940" s="21"/>
      <c r="HH940" s="21"/>
      <c r="HI940" s="21"/>
      <c r="HJ940" s="21"/>
      <c r="HK940" s="21"/>
      <c r="HL940" s="21"/>
      <c r="HM940" s="21"/>
      <c r="HN940" s="21"/>
      <c r="HO940" s="21"/>
      <c r="HP940" s="21"/>
      <c r="HQ940" s="21"/>
      <c r="HR940" s="21"/>
      <c r="HS940" s="21"/>
      <c r="HT940" s="21"/>
      <c r="HU940" s="21"/>
      <c r="HV940" s="21"/>
      <c r="HW940" s="21"/>
      <c r="HX940" s="21"/>
      <c r="HY940" s="21"/>
      <c r="HZ940" s="21"/>
      <c r="IA940" s="21"/>
      <c r="IB940" s="21"/>
      <c r="IC940" s="21"/>
      <c r="ID940" s="21"/>
      <c r="IE940" s="21"/>
      <c r="IF940" s="21"/>
      <c r="IG940" s="21"/>
      <c r="IH940" s="21"/>
      <c r="II940" s="21"/>
      <c r="IJ940" s="21"/>
      <c r="IK940" s="21"/>
      <c r="IL940" s="21"/>
      <c r="IM940" s="21"/>
      <c r="IN940" s="21"/>
      <c r="IO940" s="21"/>
      <c r="IP940" s="21"/>
      <c r="IQ940" s="21"/>
      <c r="IR940" s="21"/>
      <c r="IS940" s="21"/>
      <c r="IT940" s="21"/>
      <c r="IU940" s="21"/>
      <c r="IV940" s="21"/>
      <c r="IW940" s="21"/>
      <c r="IX940" s="21"/>
      <c r="IY940" s="21"/>
      <c r="IZ940" s="21"/>
      <c r="JA940" s="21"/>
      <c r="JB940" s="21"/>
      <c r="JC940" s="21"/>
      <c r="JD940" s="21"/>
      <c r="JE940" s="21"/>
      <c r="JF940" s="21"/>
      <c r="JG940" s="21"/>
      <c r="JH940" s="21"/>
      <c r="JI940" s="21"/>
      <c r="JJ940" s="21"/>
      <c r="JK940" s="21"/>
      <c r="JL940" s="21"/>
      <c r="JM940" s="21"/>
      <c r="JN940" s="21"/>
      <c r="JO940" s="21"/>
      <c r="JP940" s="21"/>
      <c r="JQ940" s="21"/>
      <c r="JR940" s="21"/>
      <c r="JS940" s="21"/>
      <c r="JT940" s="21"/>
      <c r="JU940" s="21"/>
      <c r="JV940" s="21"/>
      <c r="JW940" s="21"/>
      <c r="JX940" s="21"/>
      <c r="JY940" s="21"/>
    </row>
    <row r="941" spans="1:285" ht="14.1" customHeight="1">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21"/>
      <c r="BK941" s="21"/>
      <c r="BL941" s="21"/>
      <c r="BM941" s="21"/>
      <c r="BN941" s="21"/>
      <c r="BO941" s="21"/>
      <c r="BP941" s="21"/>
      <c r="BQ941" s="21"/>
      <c r="BR941" s="21"/>
      <c r="BS941" s="21"/>
      <c r="BT941" s="21"/>
      <c r="BU941" s="21"/>
      <c r="BV941" s="21"/>
      <c r="BW941" s="21"/>
      <c r="BX941" s="21"/>
      <c r="BY941" s="21"/>
      <c r="BZ941" s="21"/>
      <c r="CA941" s="21"/>
      <c r="CB941" s="21"/>
      <c r="CC941" s="21"/>
      <c r="CD941" s="21"/>
      <c r="CE941" s="21"/>
      <c r="CF941" s="21"/>
      <c r="CG941" s="21"/>
      <c r="CH941" s="21"/>
      <c r="CI941" s="21"/>
      <c r="CJ941" s="21"/>
      <c r="CK941" s="21"/>
      <c r="CL941" s="21"/>
      <c r="CM941" s="21"/>
      <c r="CN941" s="21"/>
      <c r="CO941" s="21"/>
      <c r="CP941" s="21"/>
      <c r="CQ941" s="21"/>
      <c r="CR941" s="21"/>
      <c r="CS941" s="21"/>
      <c r="CT941" s="21"/>
      <c r="CU941" s="21"/>
      <c r="CV941" s="21"/>
      <c r="CW941" s="21"/>
      <c r="CX941" s="21"/>
      <c r="CY941" s="21"/>
      <c r="CZ941" s="21"/>
      <c r="DA941" s="21"/>
      <c r="DB941" s="21"/>
      <c r="DC941" s="21"/>
      <c r="DD941" s="21"/>
      <c r="DE941" s="21"/>
      <c r="DF941" s="21"/>
      <c r="DG941" s="21"/>
      <c r="DH941" s="21"/>
      <c r="DI941" s="21"/>
      <c r="DJ941" s="21"/>
      <c r="DK941" s="21"/>
      <c r="DL941" s="21"/>
      <c r="DM941" s="21"/>
      <c r="DN941" s="21"/>
      <c r="DO941" s="21"/>
      <c r="DP941" s="21"/>
      <c r="DQ941" s="21"/>
      <c r="DR941" s="21"/>
      <c r="DS941" s="21"/>
      <c r="DT941" s="21"/>
      <c r="DU941" s="21"/>
      <c r="DV941" s="21"/>
      <c r="DW941" s="21"/>
      <c r="DX941" s="21"/>
      <c r="DY941" s="21"/>
      <c r="DZ941" s="21"/>
      <c r="EA941" s="21"/>
      <c r="EB941" s="21"/>
      <c r="EC941" s="21"/>
      <c r="ED941" s="21"/>
      <c r="EE941" s="21"/>
      <c r="EF941" s="21"/>
      <c r="EG941" s="21"/>
      <c r="EH941" s="21"/>
      <c r="EI941" s="21"/>
      <c r="EJ941" s="21"/>
      <c r="EK941" s="21"/>
      <c r="EL941" s="21"/>
      <c r="EM941" s="21"/>
      <c r="EN941" s="21"/>
      <c r="EO941" s="21"/>
      <c r="EP941" s="21"/>
      <c r="EQ941" s="21"/>
      <c r="ER941" s="21"/>
      <c r="ES941" s="21"/>
      <c r="ET941" s="21"/>
      <c r="EU941" s="21"/>
      <c r="EV941" s="21"/>
      <c r="EW941" s="21"/>
      <c r="EX941" s="21"/>
      <c r="EY941" s="21"/>
      <c r="EZ941" s="21"/>
      <c r="FA941" s="21"/>
      <c r="FB941" s="21"/>
      <c r="FC941" s="21"/>
      <c r="FD941" s="21"/>
      <c r="FE941" s="21"/>
      <c r="FF941" s="21"/>
      <c r="FG941" s="21"/>
      <c r="FH941" s="21"/>
      <c r="FI941" s="21"/>
      <c r="FJ941" s="21"/>
      <c r="FK941" s="21"/>
      <c r="FL941" s="21"/>
      <c r="FM941" s="21"/>
      <c r="FN941" s="21"/>
      <c r="FO941" s="21"/>
      <c r="FP941" s="21"/>
      <c r="FQ941" s="21"/>
      <c r="FR941" s="21"/>
      <c r="FS941" s="21"/>
      <c r="FT941" s="21"/>
      <c r="FU941" s="21"/>
      <c r="FV941" s="21"/>
      <c r="FW941" s="21"/>
      <c r="FX941" s="21"/>
      <c r="FY941" s="21"/>
      <c r="FZ941" s="21"/>
      <c r="GA941" s="21"/>
      <c r="GB941" s="21"/>
      <c r="GC941" s="21"/>
      <c r="GD941" s="21"/>
      <c r="GE941" s="21"/>
      <c r="GF941" s="21"/>
      <c r="GG941" s="21"/>
      <c r="GH941" s="21"/>
      <c r="GI941" s="21"/>
      <c r="GJ941" s="21"/>
      <c r="GK941" s="21"/>
      <c r="GL941" s="21"/>
      <c r="GM941" s="21"/>
      <c r="GN941" s="21"/>
      <c r="GO941" s="21"/>
      <c r="GP941" s="21"/>
      <c r="GQ941" s="21"/>
      <c r="GR941" s="21"/>
      <c r="GS941" s="21"/>
      <c r="GT941" s="21"/>
      <c r="GU941" s="21"/>
      <c r="GV941" s="21"/>
      <c r="GW941" s="21"/>
      <c r="GX941" s="21"/>
      <c r="GY941" s="21"/>
      <c r="GZ941" s="21"/>
      <c r="HA941" s="21"/>
      <c r="HB941" s="21"/>
      <c r="HC941" s="21"/>
      <c r="HD941" s="21"/>
      <c r="HE941" s="21"/>
      <c r="HF941" s="21"/>
      <c r="HG941" s="21"/>
      <c r="HH941" s="21"/>
      <c r="HI941" s="21"/>
      <c r="HJ941" s="21"/>
      <c r="HK941" s="21"/>
      <c r="HL941" s="21"/>
      <c r="HM941" s="21"/>
      <c r="HN941" s="21"/>
      <c r="HO941" s="21"/>
      <c r="HP941" s="21"/>
      <c r="HQ941" s="21"/>
      <c r="HR941" s="21"/>
      <c r="HS941" s="21"/>
      <c r="HT941" s="21"/>
      <c r="HU941" s="21"/>
      <c r="HV941" s="21"/>
      <c r="HW941" s="21"/>
      <c r="HX941" s="21"/>
      <c r="HY941" s="21"/>
      <c r="HZ941" s="21"/>
      <c r="IA941" s="21"/>
      <c r="IB941" s="21"/>
      <c r="IC941" s="21"/>
      <c r="ID941" s="21"/>
      <c r="IE941" s="21"/>
      <c r="IF941" s="21"/>
      <c r="IG941" s="21"/>
      <c r="IH941" s="21"/>
      <c r="II941" s="21"/>
      <c r="IJ941" s="21"/>
      <c r="IK941" s="21"/>
      <c r="IL941" s="21"/>
      <c r="IM941" s="21"/>
      <c r="IN941" s="21"/>
      <c r="IO941" s="21"/>
      <c r="IP941" s="21"/>
      <c r="IQ941" s="21"/>
      <c r="IR941" s="21"/>
      <c r="IS941" s="21"/>
      <c r="IT941" s="21"/>
      <c r="IU941" s="21"/>
      <c r="IV941" s="21"/>
      <c r="IW941" s="21"/>
      <c r="IX941" s="21"/>
      <c r="IY941" s="21"/>
      <c r="IZ941" s="21"/>
      <c r="JA941" s="21"/>
      <c r="JB941" s="21"/>
      <c r="JC941" s="21"/>
      <c r="JD941" s="21"/>
      <c r="JE941" s="21"/>
      <c r="JF941" s="21"/>
      <c r="JG941" s="21"/>
      <c r="JH941" s="21"/>
      <c r="JI941" s="21"/>
      <c r="JJ941" s="21"/>
      <c r="JK941" s="21"/>
      <c r="JL941" s="21"/>
      <c r="JM941" s="21"/>
      <c r="JN941" s="21"/>
      <c r="JO941" s="21"/>
      <c r="JP941" s="21"/>
      <c r="JQ941" s="21"/>
      <c r="JR941" s="21"/>
      <c r="JS941" s="21"/>
      <c r="JT941" s="21"/>
      <c r="JU941" s="21"/>
      <c r="JV941" s="21"/>
      <c r="JW941" s="21"/>
      <c r="JX941" s="21"/>
      <c r="JY941" s="21"/>
    </row>
    <row r="942" spans="1:285" ht="14.1" customHeight="1">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21"/>
      <c r="BK942" s="21"/>
      <c r="BL942" s="21"/>
      <c r="BM942" s="21"/>
      <c r="BN942" s="21"/>
      <c r="BO942" s="21"/>
      <c r="BP942" s="21"/>
      <c r="BQ942" s="21"/>
      <c r="BR942" s="21"/>
      <c r="BS942" s="21"/>
      <c r="BT942" s="21"/>
      <c r="BU942" s="21"/>
      <c r="BV942" s="21"/>
      <c r="BW942" s="21"/>
      <c r="BX942" s="21"/>
      <c r="BY942" s="21"/>
      <c r="BZ942" s="21"/>
      <c r="CA942" s="21"/>
      <c r="CB942" s="21"/>
      <c r="CC942" s="21"/>
      <c r="CD942" s="21"/>
      <c r="CE942" s="21"/>
      <c r="CF942" s="21"/>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1"/>
      <c r="DH942" s="21"/>
      <c r="DI942" s="21"/>
      <c r="DJ942" s="21"/>
      <c r="DK942" s="21"/>
      <c r="DL942" s="21"/>
      <c r="DM942" s="21"/>
      <c r="DN942" s="21"/>
      <c r="DO942" s="21"/>
      <c r="DP942" s="21"/>
      <c r="DQ942" s="21"/>
      <c r="DR942" s="21"/>
      <c r="DS942" s="21"/>
      <c r="DT942" s="21"/>
      <c r="DU942" s="21"/>
      <c r="DV942" s="21"/>
      <c r="DW942" s="21"/>
      <c r="DX942" s="21"/>
      <c r="DY942" s="21"/>
      <c r="DZ942" s="21"/>
      <c r="EA942" s="21"/>
      <c r="EB942" s="21"/>
      <c r="EC942" s="21"/>
      <c r="ED942" s="21"/>
      <c r="EE942" s="21"/>
      <c r="EF942" s="21"/>
      <c r="EG942" s="21"/>
      <c r="EH942" s="21"/>
      <c r="EI942" s="21"/>
      <c r="EJ942" s="21"/>
      <c r="EK942" s="21"/>
      <c r="EL942" s="21"/>
      <c r="EM942" s="21"/>
      <c r="EN942" s="21"/>
      <c r="EO942" s="21"/>
      <c r="EP942" s="21"/>
      <c r="EQ942" s="21"/>
      <c r="ER942" s="21"/>
      <c r="ES942" s="21"/>
      <c r="ET942" s="21"/>
      <c r="EU942" s="21"/>
      <c r="EV942" s="21"/>
      <c r="EW942" s="21"/>
      <c r="EX942" s="21"/>
      <c r="EY942" s="21"/>
      <c r="EZ942" s="21"/>
      <c r="FA942" s="21"/>
      <c r="FB942" s="21"/>
      <c r="FC942" s="21"/>
      <c r="FD942" s="21"/>
      <c r="FE942" s="21"/>
      <c r="FF942" s="21"/>
      <c r="FG942" s="21"/>
      <c r="FH942" s="21"/>
      <c r="FI942" s="21"/>
      <c r="FJ942" s="21"/>
      <c r="FK942" s="21"/>
      <c r="FL942" s="21"/>
      <c r="FM942" s="21"/>
      <c r="FN942" s="21"/>
      <c r="FO942" s="21"/>
      <c r="FP942" s="21"/>
      <c r="FQ942" s="21"/>
      <c r="FR942" s="21"/>
      <c r="FS942" s="21"/>
      <c r="FT942" s="21"/>
      <c r="FU942" s="21"/>
      <c r="FV942" s="21"/>
      <c r="FW942" s="21"/>
      <c r="FX942" s="21"/>
      <c r="FY942" s="21"/>
      <c r="FZ942" s="21"/>
      <c r="GA942" s="21"/>
      <c r="GB942" s="21"/>
      <c r="GC942" s="21"/>
      <c r="GD942" s="21"/>
      <c r="GE942" s="21"/>
      <c r="GF942" s="21"/>
      <c r="GG942" s="21"/>
      <c r="GH942" s="21"/>
      <c r="GI942" s="21"/>
      <c r="GJ942" s="21"/>
      <c r="GK942" s="21"/>
      <c r="GL942" s="21"/>
      <c r="GM942" s="21"/>
      <c r="GN942" s="21"/>
      <c r="GO942" s="21"/>
      <c r="GP942" s="21"/>
      <c r="GQ942" s="21"/>
      <c r="GR942" s="21"/>
      <c r="GS942" s="21"/>
      <c r="GT942" s="21"/>
      <c r="GU942" s="21"/>
      <c r="GV942" s="21"/>
      <c r="GW942" s="21"/>
      <c r="GX942" s="21"/>
      <c r="GY942" s="21"/>
      <c r="GZ942" s="21"/>
      <c r="HA942" s="21"/>
      <c r="HB942" s="21"/>
      <c r="HC942" s="21"/>
      <c r="HD942" s="21"/>
      <c r="HE942" s="21"/>
      <c r="HF942" s="21"/>
      <c r="HG942" s="21"/>
      <c r="HH942" s="21"/>
      <c r="HI942" s="21"/>
      <c r="HJ942" s="21"/>
      <c r="HK942" s="21"/>
      <c r="HL942" s="21"/>
      <c r="HM942" s="21"/>
      <c r="HN942" s="21"/>
      <c r="HO942" s="21"/>
      <c r="HP942" s="21"/>
      <c r="HQ942" s="21"/>
      <c r="HR942" s="21"/>
      <c r="HS942" s="21"/>
      <c r="HT942" s="21"/>
      <c r="HU942" s="21"/>
      <c r="HV942" s="21"/>
      <c r="HW942" s="21"/>
      <c r="HX942" s="21"/>
      <c r="HY942" s="21"/>
      <c r="HZ942" s="21"/>
      <c r="IA942" s="21"/>
      <c r="IB942" s="21"/>
      <c r="IC942" s="21"/>
      <c r="ID942" s="21"/>
      <c r="IE942" s="21"/>
      <c r="IF942" s="21"/>
      <c r="IG942" s="21"/>
      <c r="IH942" s="21"/>
      <c r="II942" s="21"/>
      <c r="IJ942" s="21"/>
      <c r="IK942" s="21"/>
      <c r="IL942" s="21"/>
      <c r="IM942" s="21"/>
      <c r="IN942" s="21"/>
      <c r="IO942" s="21"/>
      <c r="IP942" s="21"/>
      <c r="IQ942" s="21"/>
      <c r="IR942" s="21"/>
      <c r="IS942" s="21"/>
      <c r="IT942" s="21"/>
      <c r="IU942" s="21"/>
      <c r="IV942" s="21"/>
      <c r="IW942" s="21"/>
      <c r="IX942" s="21"/>
      <c r="IY942" s="21"/>
      <c r="IZ942" s="21"/>
      <c r="JA942" s="21"/>
      <c r="JB942" s="21"/>
      <c r="JC942" s="21"/>
      <c r="JD942" s="21"/>
      <c r="JE942" s="21"/>
      <c r="JF942" s="21"/>
      <c r="JG942" s="21"/>
      <c r="JH942" s="21"/>
      <c r="JI942" s="21"/>
      <c r="JJ942" s="21"/>
      <c r="JK942" s="21"/>
      <c r="JL942" s="21"/>
      <c r="JM942" s="21"/>
      <c r="JN942" s="21"/>
      <c r="JO942" s="21"/>
      <c r="JP942" s="21"/>
      <c r="JQ942" s="21"/>
      <c r="JR942" s="21"/>
      <c r="JS942" s="21"/>
      <c r="JT942" s="21"/>
      <c r="JU942" s="21"/>
      <c r="JV942" s="21"/>
      <c r="JW942" s="21"/>
      <c r="JX942" s="21"/>
      <c r="JY942" s="21"/>
    </row>
    <row r="943" spans="1:285" ht="14.1" customHeight="1">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Q943" s="21"/>
      <c r="BR943" s="21"/>
      <c r="BS943" s="21"/>
      <c r="BT943" s="21"/>
      <c r="BU943" s="21"/>
      <c r="BV943" s="21"/>
      <c r="BW943" s="21"/>
      <c r="BX943" s="21"/>
      <c r="BY943" s="21"/>
      <c r="BZ943" s="21"/>
      <c r="CA943" s="21"/>
      <c r="CB943" s="21"/>
      <c r="CC943" s="21"/>
      <c r="CD943" s="21"/>
      <c r="CE943" s="21"/>
      <c r="CF943" s="21"/>
      <c r="CG943" s="21"/>
      <c r="CH943" s="21"/>
      <c r="CI943" s="21"/>
      <c r="CJ943" s="21"/>
      <c r="CK943" s="21"/>
      <c r="CL943" s="21"/>
      <c r="CM943" s="21"/>
      <c r="CN943" s="21"/>
      <c r="CO943" s="21"/>
      <c r="CP943" s="21"/>
      <c r="CQ943" s="21"/>
      <c r="CR943" s="21"/>
      <c r="CS943" s="21"/>
      <c r="CT943" s="21"/>
      <c r="CU943" s="21"/>
      <c r="CV943" s="21"/>
      <c r="CW943" s="21"/>
      <c r="CX943" s="21"/>
      <c r="CY943" s="21"/>
      <c r="CZ943" s="21"/>
      <c r="DA943" s="21"/>
      <c r="DB943" s="21"/>
      <c r="DC943" s="21"/>
      <c r="DD943" s="21"/>
      <c r="DE943" s="21"/>
      <c r="DF943" s="21"/>
      <c r="DG943" s="21"/>
      <c r="DH943" s="21"/>
      <c r="DI943" s="21"/>
      <c r="DJ943" s="21"/>
      <c r="DK943" s="21"/>
      <c r="DL943" s="21"/>
      <c r="DM943" s="21"/>
      <c r="DN943" s="21"/>
      <c r="DO943" s="21"/>
      <c r="DP943" s="21"/>
      <c r="DQ943" s="21"/>
      <c r="DR943" s="21"/>
      <c r="DS943" s="21"/>
      <c r="DT943" s="21"/>
      <c r="DU943" s="21"/>
      <c r="DV943" s="21"/>
      <c r="DW943" s="21"/>
      <c r="DX943" s="21"/>
      <c r="DY943" s="21"/>
      <c r="DZ943" s="21"/>
      <c r="EA943" s="21"/>
      <c r="EB943" s="21"/>
      <c r="EC943" s="21"/>
      <c r="ED943" s="21"/>
      <c r="EE943" s="21"/>
      <c r="EF943" s="21"/>
      <c r="EG943" s="21"/>
      <c r="EH943" s="21"/>
      <c r="EI943" s="21"/>
      <c r="EJ943" s="21"/>
      <c r="EK943" s="21"/>
      <c r="EL943" s="21"/>
      <c r="EM943" s="21"/>
      <c r="EN943" s="21"/>
      <c r="EO943" s="21"/>
      <c r="EP943" s="21"/>
      <c r="EQ943" s="21"/>
      <c r="ER943" s="21"/>
      <c r="ES943" s="21"/>
      <c r="ET943" s="21"/>
      <c r="EU943" s="21"/>
      <c r="EV943" s="21"/>
      <c r="EW943" s="21"/>
      <c r="EX943" s="21"/>
      <c r="EY943" s="21"/>
      <c r="EZ943" s="21"/>
      <c r="FA943" s="21"/>
      <c r="FB943" s="21"/>
      <c r="FC943" s="21"/>
      <c r="FD943" s="21"/>
      <c r="FE943" s="21"/>
      <c r="FF943" s="21"/>
      <c r="FG943" s="21"/>
      <c r="FH943" s="21"/>
      <c r="FI943" s="21"/>
      <c r="FJ943" s="21"/>
      <c r="FK943" s="21"/>
      <c r="FL943" s="21"/>
      <c r="FM943" s="21"/>
      <c r="FN943" s="21"/>
      <c r="FO943" s="21"/>
      <c r="FP943" s="21"/>
      <c r="FQ943" s="21"/>
      <c r="FR943" s="21"/>
      <c r="FS943" s="21"/>
      <c r="FT943" s="21"/>
      <c r="FU943" s="21"/>
      <c r="FV943" s="21"/>
      <c r="FW943" s="21"/>
      <c r="FX943" s="21"/>
      <c r="FY943" s="21"/>
      <c r="FZ943" s="21"/>
      <c r="GA943" s="21"/>
      <c r="GB943" s="21"/>
      <c r="GC943" s="21"/>
      <c r="GD943" s="21"/>
      <c r="GE943" s="21"/>
      <c r="GF943" s="21"/>
      <c r="GG943" s="21"/>
      <c r="GH943" s="21"/>
      <c r="GI943" s="21"/>
      <c r="GJ943" s="21"/>
      <c r="GK943" s="21"/>
      <c r="GL943" s="21"/>
      <c r="GM943" s="21"/>
      <c r="GN943" s="21"/>
      <c r="GO943" s="21"/>
      <c r="GP943" s="21"/>
      <c r="GQ943" s="21"/>
      <c r="GR943" s="21"/>
      <c r="GS943" s="21"/>
      <c r="GT943" s="21"/>
      <c r="GU943" s="21"/>
      <c r="GV943" s="21"/>
      <c r="GW943" s="21"/>
      <c r="GX943" s="21"/>
      <c r="GY943" s="21"/>
      <c r="GZ943" s="21"/>
      <c r="HA943" s="21"/>
      <c r="HB943" s="21"/>
      <c r="HC943" s="21"/>
      <c r="HD943" s="21"/>
      <c r="HE943" s="21"/>
      <c r="HF943" s="21"/>
      <c r="HG943" s="21"/>
      <c r="HH943" s="21"/>
      <c r="HI943" s="21"/>
      <c r="HJ943" s="21"/>
      <c r="HK943" s="21"/>
      <c r="HL943" s="21"/>
      <c r="HM943" s="21"/>
      <c r="HN943" s="21"/>
      <c r="HO943" s="21"/>
      <c r="HP943" s="21"/>
      <c r="HQ943" s="21"/>
      <c r="HR943" s="21"/>
      <c r="HS943" s="21"/>
      <c r="HT943" s="21"/>
      <c r="HU943" s="21"/>
      <c r="HV943" s="21"/>
      <c r="HW943" s="21"/>
      <c r="HX943" s="21"/>
      <c r="HY943" s="21"/>
      <c r="HZ943" s="21"/>
      <c r="IA943" s="21"/>
      <c r="IB943" s="21"/>
      <c r="IC943" s="21"/>
      <c r="ID943" s="21"/>
      <c r="IE943" s="21"/>
      <c r="IF943" s="21"/>
      <c r="IG943" s="21"/>
      <c r="IH943" s="21"/>
      <c r="II943" s="21"/>
      <c r="IJ943" s="21"/>
      <c r="IK943" s="21"/>
      <c r="IL943" s="21"/>
      <c r="IM943" s="21"/>
      <c r="IN943" s="21"/>
      <c r="IO943" s="21"/>
      <c r="IP943" s="21"/>
      <c r="IQ943" s="21"/>
      <c r="IR943" s="21"/>
      <c r="IS943" s="21"/>
      <c r="IT943" s="21"/>
      <c r="IU943" s="21"/>
      <c r="IV943" s="21"/>
      <c r="IW943" s="21"/>
      <c r="IX943" s="21"/>
      <c r="IY943" s="21"/>
      <c r="IZ943" s="21"/>
      <c r="JA943" s="21"/>
      <c r="JB943" s="21"/>
      <c r="JC943" s="21"/>
      <c r="JD943" s="21"/>
      <c r="JE943" s="21"/>
      <c r="JF943" s="21"/>
      <c r="JG943" s="21"/>
      <c r="JH943" s="21"/>
      <c r="JI943" s="21"/>
      <c r="JJ943" s="21"/>
      <c r="JK943" s="21"/>
      <c r="JL943" s="21"/>
      <c r="JM943" s="21"/>
      <c r="JN943" s="21"/>
      <c r="JO943" s="21"/>
      <c r="JP943" s="21"/>
      <c r="JQ943" s="21"/>
      <c r="JR943" s="21"/>
      <c r="JS943" s="21"/>
      <c r="JT943" s="21"/>
      <c r="JU943" s="21"/>
      <c r="JV943" s="21"/>
      <c r="JW943" s="21"/>
      <c r="JX943" s="21"/>
      <c r="JY943" s="21"/>
    </row>
    <row r="944" spans="1:285" ht="14.1" customHeight="1">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1"/>
      <c r="BP944" s="21"/>
      <c r="BQ944" s="21"/>
      <c r="BR944" s="21"/>
      <c r="BS944" s="21"/>
      <c r="BT944" s="21"/>
      <c r="BU944" s="21"/>
      <c r="BV944" s="21"/>
      <c r="BW944" s="21"/>
      <c r="BX944" s="21"/>
      <c r="BY944" s="21"/>
      <c r="BZ944" s="21"/>
      <c r="CA944" s="21"/>
      <c r="CB944" s="21"/>
      <c r="CC944" s="21"/>
      <c r="CD944" s="21"/>
      <c r="CE944" s="21"/>
      <c r="CF944" s="21"/>
      <c r="CG944" s="21"/>
      <c r="CH944" s="21"/>
      <c r="CI944" s="21"/>
      <c r="CJ944" s="21"/>
      <c r="CK944" s="21"/>
      <c r="CL944" s="21"/>
      <c r="CM944" s="21"/>
      <c r="CN944" s="21"/>
      <c r="CO944" s="21"/>
      <c r="CP944" s="21"/>
      <c r="CQ944" s="21"/>
      <c r="CR944" s="21"/>
      <c r="CS944" s="21"/>
      <c r="CT944" s="21"/>
      <c r="CU944" s="21"/>
      <c r="CV944" s="21"/>
      <c r="CW944" s="21"/>
      <c r="CX944" s="21"/>
      <c r="CY944" s="21"/>
      <c r="CZ944" s="21"/>
      <c r="DA944" s="21"/>
      <c r="DB944" s="21"/>
      <c r="DC944" s="21"/>
      <c r="DD944" s="21"/>
      <c r="DE944" s="21"/>
      <c r="DF944" s="21"/>
      <c r="DG944" s="21"/>
      <c r="DH944" s="21"/>
      <c r="DI944" s="21"/>
      <c r="DJ944" s="21"/>
      <c r="DK944" s="21"/>
      <c r="DL944" s="21"/>
      <c r="DM944" s="21"/>
      <c r="DN944" s="21"/>
      <c r="DO944" s="21"/>
      <c r="DP944" s="21"/>
      <c r="DQ944" s="21"/>
      <c r="DR944" s="21"/>
      <c r="DS944" s="21"/>
      <c r="DT944" s="21"/>
      <c r="DU944" s="21"/>
      <c r="DV944" s="21"/>
      <c r="DW944" s="21"/>
      <c r="DX944" s="21"/>
      <c r="DY944" s="21"/>
      <c r="DZ944" s="21"/>
      <c r="EA944" s="21"/>
      <c r="EB944" s="21"/>
      <c r="EC944" s="21"/>
      <c r="ED944" s="21"/>
      <c r="EE944" s="21"/>
      <c r="EF944" s="21"/>
      <c r="EG944" s="21"/>
      <c r="EH944" s="21"/>
      <c r="EI944" s="21"/>
      <c r="EJ944" s="21"/>
      <c r="EK944" s="21"/>
      <c r="EL944" s="21"/>
      <c r="EM944" s="21"/>
      <c r="EN944" s="21"/>
      <c r="EO944" s="21"/>
      <c r="EP944" s="21"/>
      <c r="EQ944" s="21"/>
      <c r="ER944" s="21"/>
      <c r="ES944" s="21"/>
      <c r="ET944" s="21"/>
      <c r="EU944" s="21"/>
      <c r="EV944" s="21"/>
      <c r="EW944" s="21"/>
      <c r="EX944" s="21"/>
      <c r="EY944" s="21"/>
      <c r="EZ944" s="21"/>
      <c r="FA944" s="21"/>
      <c r="FB944" s="21"/>
      <c r="FC944" s="21"/>
      <c r="FD944" s="21"/>
      <c r="FE944" s="21"/>
      <c r="FF944" s="21"/>
      <c r="FG944" s="21"/>
      <c r="FH944" s="21"/>
      <c r="FI944" s="21"/>
      <c r="FJ944" s="21"/>
      <c r="FK944" s="21"/>
      <c r="FL944" s="21"/>
      <c r="FM944" s="21"/>
      <c r="FN944" s="21"/>
      <c r="FO944" s="21"/>
      <c r="FP944" s="21"/>
      <c r="FQ944" s="21"/>
      <c r="FR944" s="21"/>
      <c r="FS944" s="21"/>
      <c r="FT944" s="21"/>
      <c r="FU944" s="21"/>
      <c r="FV944" s="21"/>
      <c r="FW944" s="21"/>
      <c r="FX944" s="21"/>
      <c r="FY944" s="21"/>
      <c r="FZ944" s="21"/>
      <c r="GA944" s="21"/>
      <c r="GB944" s="21"/>
      <c r="GC944" s="21"/>
      <c r="GD944" s="21"/>
      <c r="GE944" s="21"/>
      <c r="GF944" s="21"/>
      <c r="GG944" s="21"/>
      <c r="GH944" s="21"/>
      <c r="GI944" s="21"/>
      <c r="GJ944" s="21"/>
      <c r="GK944" s="21"/>
      <c r="GL944" s="21"/>
      <c r="GM944" s="21"/>
      <c r="GN944" s="21"/>
      <c r="GO944" s="21"/>
      <c r="GP944" s="21"/>
      <c r="GQ944" s="21"/>
      <c r="GR944" s="21"/>
      <c r="GS944" s="21"/>
      <c r="GT944" s="21"/>
      <c r="GU944" s="21"/>
      <c r="GV944" s="21"/>
      <c r="GW944" s="21"/>
      <c r="GX944" s="21"/>
      <c r="GY944" s="21"/>
      <c r="GZ944" s="21"/>
      <c r="HA944" s="21"/>
      <c r="HB944" s="21"/>
      <c r="HC944" s="21"/>
      <c r="HD944" s="21"/>
      <c r="HE944" s="21"/>
      <c r="HF944" s="21"/>
      <c r="HG944" s="21"/>
      <c r="HH944" s="21"/>
      <c r="HI944" s="21"/>
      <c r="HJ944" s="21"/>
      <c r="HK944" s="21"/>
      <c r="HL944" s="21"/>
      <c r="HM944" s="21"/>
      <c r="HN944" s="21"/>
      <c r="HO944" s="21"/>
      <c r="HP944" s="21"/>
      <c r="HQ944" s="21"/>
      <c r="HR944" s="21"/>
      <c r="HS944" s="21"/>
      <c r="HT944" s="21"/>
      <c r="HU944" s="21"/>
      <c r="HV944" s="21"/>
      <c r="HW944" s="21"/>
      <c r="HX944" s="21"/>
      <c r="HY944" s="21"/>
      <c r="HZ944" s="21"/>
      <c r="IA944" s="21"/>
      <c r="IB944" s="21"/>
      <c r="IC944" s="21"/>
      <c r="ID944" s="21"/>
      <c r="IE944" s="21"/>
      <c r="IF944" s="21"/>
      <c r="IG944" s="21"/>
      <c r="IH944" s="21"/>
      <c r="II944" s="21"/>
      <c r="IJ944" s="21"/>
      <c r="IK944" s="21"/>
      <c r="IL944" s="21"/>
      <c r="IM944" s="21"/>
      <c r="IN944" s="21"/>
      <c r="IO944" s="21"/>
      <c r="IP944" s="21"/>
      <c r="IQ944" s="21"/>
      <c r="IR944" s="21"/>
      <c r="IS944" s="21"/>
      <c r="IT944" s="21"/>
      <c r="IU944" s="21"/>
      <c r="IV944" s="21"/>
      <c r="IW944" s="21"/>
      <c r="IX944" s="21"/>
      <c r="IY944" s="21"/>
      <c r="IZ944" s="21"/>
      <c r="JA944" s="21"/>
      <c r="JB944" s="21"/>
      <c r="JC944" s="21"/>
      <c r="JD944" s="21"/>
      <c r="JE944" s="21"/>
      <c r="JF944" s="21"/>
      <c r="JG944" s="21"/>
      <c r="JH944" s="21"/>
      <c r="JI944" s="21"/>
      <c r="JJ944" s="21"/>
      <c r="JK944" s="21"/>
      <c r="JL944" s="21"/>
      <c r="JM944" s="21"/>
      <c r="JN944" s="21"/>
      <c r="JO944" s="21"/>
      <c r="JP944" s="21"/>
      <c r="JQ944" s="21"/>
      <c r="JR944" s="21"/>
      <c r="JS944" s="21"/>
      <c r="JT944" s="21"/>
      <c r="JU944" s="21"/>
      <c r="JV944" s="21"/>
      <c r="JW944" s="21"/>
      <c r="JX944" s="21"/>
      <c r="JY944" s="21"/>
    </row>
    <row r="945" spans="1:285" ht="14.1" customHeight="1">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21"/>
      <c r="BK945" s="21"/>
      <c r="BL945" s="21"/>
      <c r="BM945" s="21"/>
      <c r="BN945" s="21"/>
      <c r="BO945" s="21"/>
      <c r="BP945" s="21"/>
      <c r="BQ945" s="21"/>
      <c r="BR945" s="21"/>
      <c r="BS945" s="21"/>
      <c r="BT945" s="21"/>
      <c r="BU945" s="21"/>
      <c r="BV945" s="21"/>
      <c r="BW945" s="21"/>
      <c r="BX945" s="21"/>
      <c r="BY945" s="21"/>
      <c r="BZ945" s="21"/>
      <c r="CA945" s="21"/>
      <c r="CB945" s="21"/>
      <c r="CC945" s="21"/>
      <c r="CD945" s="21"/>
      <c r="CE945" s="21"/>
      <c r="CF945" s="21"/>
      <c r="CG945" s="21"/>
      <c r="CH945" s="21"/>
      <c r="CI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21"/>
      <c r="DH945" s="21"/>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1"/>
      <c r="EG945" s="21"/>
      <c r="EH945" s="21"/>
      <c r="EI945" s="21"/>
      <c r="EJ945" s="21"/>
      <c r="EK945" s="21"/>
      <c r="EL945" s="21"/>
      <c r="EM945" s="21"/>
      <c r="EN945" s="21"/>
      <c r="EO945" s="21"/>
      <c r="EP945" s="21"/>
      <c r="EQ945" s="21"/>
      <c r="ER945" s="21"/>
      <c r="ES945" s="21"/>
      <c r="ET945" s="21"/>
      <c r="EU945" s="21"/>
      <c r="EV945" s="21"/>
      <c r="EW945" s="21"/>
      <c r="EX945" s="21"/>
      <c r="EY945" s="21"/>
      <c r="EZ945" s="21"/>
      <c r="FA945" s="21"/>
      <c r="FB945" s="21"/>
      <c r="FC945" s="21"/>
      <c r="FD945" s="21"/>
      <c r="FE945" s="21"/>
      <c r="FF945" s="21"/>
      <c r="FG945" s="21"/>
      <c r="FH945" s="21"/>
      <c r="FI945" s="21"/>
      <c r="FJ945" s="21"/>
      <c r="FK945" s="21"/>
      <c r="FL945" s="21"/>
      <c r="FM945" s="21"/>
      <c r="FN945" s="21"/>
      <c r="FO945" s="21"/>
      <c r="FP945" s="21"/>
      <c r="FQ945" s="21"/>
      <c r="FR945" s="21"/>
      <c r="FS945" s="21"/>
      <c r="FT945" s="21"/>
      <c r="FU945" s="21"/>
      <c r="FV945" s="21"/>
      <c r="FW945" s="21"/>
      <c r="FX945" s="21"/>
      <c r="FY945" s="21"/>
      <c r="FZ945" s="21"/>
      <c r="GA945" s="21"/>
      <c r="GB945" s="21"/>
      <c r="GC945" s="21"/>
      <c r="GD945" s="21"/>
      <c r="GE945" s="21"/>
      <c r="GF945" s="21"/>
      <c r="GG945" s="21"/>
      <c r="GH945" s="21"/>
      <c r="GI945" s="21"/>
      <c r="GJ945" s="21"/>
      <c r="GK945" s="21"/>
      <c r="GL945" s="21"/>
      <c r="GM945" s="21"/>
      <c r="GN945" s="21"/>
      <c r="GO945" s="21"/>
      <c r="GP945" s="21"/>
      <c r="GQ945" s="21"/>
      <c r="GR945" s="21"/>
      <c r="GS945" s="21"/>
      <c r="GT945" s="21"/>
      <c r="GU945" s="21"/>
      <c r="GV945" s="21"/>
      <c r="GW945" s="21"/>
      <c r="GX945" s="21"/>
      <c r="GY945" s="21"/>
      <c r="GZ945" s="21"/>
      <c r="HA945" s="21"/>
      <c r="HB945" s="21"/>
      <c r="HC945" s="21"/>
      <c r="HD945" s="21"/>
      <c r="HE945" s="21"/>
      <c r="HF945" s="21"/>
      <c r="HG945" s="21"/>
      <c r="HH945" s="21"/>
      <c r="HI945" s="21"/>
      <c r="HJ945" s="21"/>
      <c r="HK945" s="21"/>
      <c r="HL945" s="21"/>
      <c r="HM945" s="21"/>
      <c r="HN945" s="21"/>
      <c r="HO945" s="21"/>
      <c r="HP945" s="21"/>
      <c r="HQ945" s="21"/>
      <c r="HR945" s="21"/>
      <c r="HS945" s="21"/>
      <c r="HT945" s="21"/>
      <c r="HU945" s="21"/>
      <c r="HV945" s="21"/>
      <c r="HW945" s="21"/>
      <c r="HX945" s="21"/>
      <c r="HY945" s="21"/>
      <c r="HZ945" s="21"/>
      <c r="IA945" s="21"/>
      <c r="IB945" s="21"/>
      <c r="IC945" s="21"/>
      <c r="ID945" s="21"/>
      <c r="IE945" s="21"/>
      <c r="IF945" s="21"/>
      <c r="IG945" s="21"/>
      <c r="IH945" s="21"/>
      <c r="II945" s="21"/>
      <c r="IJ945" s="21"/>
      <c r="IK945" s="21"/>
      <c r="IL945" s="21"/>
      <c r="IM945" s="21"/>
      <c r="IN945" s="21"/>
      <c r="IO945" s="21"/>
      <c r="IP945" s="21"/>
      <c r="IQ945" s="21"/>
      <c r="IR945" s="21"/>
      <c r="IS945" s="21"/>
      <c r="IT945" s="21"/>
      <c r="IU945" s="21"/>
      <c r="IV945" s="21"/>
      <c r="IW945" s="21"/>
      <c r="IX945" s="21"/>
      <c r="IY945" s="21"/>
      <c r="IZ945" s="21"/>
      <c r="JA945" s="21"/>
      <c r="JB945" s="21"/>
      <c r="JC945" s="21"/>
      <c r="JD945" s="21"/>
      <c r="JE945" s="21"/>
      <c r="JF945" s="21"/>
      <c r="JG945" s="21"/>
      <c r="JH945" s="21"/>
      <c r="JI945" s="21"/>
      <c r="JJ945" s="21"/>
      <c r="JK945" s="21"/>
      <c r="JL945" s="21"/>
      <c r="JM945" s="21"/>
      <c r="JN945" s="21"/>
      <c r="JO945" s="21"/>
      <c r="JP945" s="21"/>
      <c r="JQ945" s="21"/>
      <c r="JR945" s="21"/>
      <c r="JS945" s="21"/>
      <c r="JT945" s="21"/>
      <c r="JU945" s="21"/>
      <c r="JV945" s="21"/>
      <c r="JW945" s="21"/>
      <c r="JX945" s="21"/>
      <c r="JY945" s="21"/>
    </row>
    <row r="946" spans="1:285" ht="14.1" customHeight="1">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21"/>
      <c r="BK946" s="21"/>
      <c r="BL946" s="21"/>
      <c r="BM946" s="21"/>
      <c r="BN946" s="21"/>
      <c r="BO946" s="21"/>
      <c r="BP946" s="21"/>
      <c r="BQ946" s="21"/>
      <c r="BR946" s="21"/>
      <c r="BS946" s="21"/>
      <c r="BT946" s="21"/>
      <c r="BU946" s="21"/>
      <c r="BV946" s="21"/>
      <c r="BW946" s="21"/>
      <c r="BX946" s="21"/>
      <c r="BY946" s="21"/>
      <c r="BZ946" s="21"/>
      <c r="CA946" s="21"/>
      <c r="CB946" s="21"/>
      <c r="CC946" s="21"/>
      <c r="CD946" s="21"/>
      <c r="CE946" s="21"/>
      <c r="CF946" s="21"/>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1"/>
      <c r="EF946" s="21"/>
      <c r="EG946" s="21"/>
      <c r="EH946" s="21"/>
      <c r="EI946" s="21"/>
      <c r="EJ946" s="21"/>
      <c r="EK946" s="21"/>
      <c r="EL946" s="21"/>
      <c r="EM946" s="21"/>
      <c r="EN946" s="21"/>
      <c r="EO946" s="21"/>
      <c r="EP946" s="21"/>
      <c r="EQ946" s="21"/>
      <c r="ER946" s="21"/>
      <c r="ES946" s="21"/>
      <c r="ET946" s="21"/>
      <c r="EU946" s="21"/>
      <c r="EV946" s="21"/>
      <c r="EW946" s="21"/>
      <c r="EX946" s="21"/>
      <c r="EY946" s="21"/>
      <c r="EZ946" s="21"/>
      <c r="FA946" s="21"/>
      <c r="FB946" s="21"/>
      <c r="FC946" s="21"/>
      <c r="FD946" s="21"/>
      <c r="FE946" s="21"/>
      <c r="FF946" s="21"/>
      <c r="FG946" s="21"/>
      <c r="FH946" s="21"/>
      <c r="FI946" s="21"/>
      <c r="FJ946" s="21"/>
      <c r="FK946" s="21"/>
      <c r="FL946" s="21"/>
      <c r="FM946" s="21"/>
      <c r="FN946" s="21"/>
      <c r="FO946" s="21"/>
      <c r="FP946" s="21"/>
      <c r="FQ946" s="21"/>
      <c r="FR946" s="21"/>
      <c r="FS946" s="21"/>
      <c r="FT946" s="21"/>
      <c r="FU946" s="21"/>
      <c r="FV946" s="21"/>
      <c r="FW946" s="21"/>
      <c r="FX946" s="21"/>
      <c r="FY946" s="21"/>
      <c r="FZ946" s="21"/>
      <c r="GA946" s="21"/>
      <c r="GB946" s="21"/>
      <c r="GC946" s="21"/>
      <c r="GD946" s="21"/>
      <c r="GE946" s="21"/>
      <c r="GF946" s="21"/>
      <c r="GG946" s="21"/>
      <c r="GH946" s="21"/>
      <c r="GI946" s="21"/>
      <c r="GJ946" s="21"/>
      <c r="GK946" s="21"/>
      <c r="GL946" s="21"/>
      <c r="GM946" s="21"/>
      <c r="GN946" s="21"/>
      <c r="GO946" s="21"/>
      <c r="GP946" s="21"/>
      <c r="GQ946" s="21"/>
      <c r="GR946" s="21"/>
      <c r="GS946" s="21"/>
      <c r="GT946" s="21"/>
      <c r="GU946" s="21"/>
      <c r="GV946" s="21"/>
      <c r="GW946" s="21"/>
      <c r="GX946" s="21"/>
      <c r="GY946" s="21"/>
      <c r="GZ946" s="21"/>
      <c r="HA946" s="21"/>
      <c r="HB946" s="21"/>
      <c r="HC946" s="21"/>
      <c r="HD946" s="21"/>
      <c r="HE946" s="21"/>
      <c r="HF946" s="21"/>
      <c r="HG946" s="21"/>
      <c r="HH946" s="21"/>
      <c r="HI946" s="21"/>
      <c r="HJ946" s="21"/>
      <c r="HK946" s="21"/>
      <c r="HL946" s="21"/>
      <c r="HM946" s="21"/>
      <c r="HN946" s="21"/>
      <c r="HO946" s="21"/>
      <c r="HP946" s="21"/>
      <c r="HQ946" s="21"/>
      <c r="HR946" s="21"/>
      <c r="HS946" s="21"/>
      <c r="HT946" s="21"/>
      <c r="HU946" s="21"/>
      <c r="HV946" s="21"/>
      <c r="HW946" s="21"/>
      <c r="HX946" s="21"/>
      <c r="HY946" s="21"/>
      <c r="HZ946" s="21"/>
      <c r="IA946" s="21"/>
      <c r="IB946" s="21"/>
      <c r="IC946" s="21"/>
      <c r="ID946" s="21"/>
      <c r="IE946" s="21"/>
      <c r="IF946" s="21"/>
      <c r="IG946" s="21"/>
      <c r="IH946" s="21"/>
      <c r="II946" s="21"/>
      <c r="IJ946" s="21"/>
      <c r="IK946" s="21"/>
      <c r="IL946" s="21"/>
      <c r="IM946" s="21"/>
      <c r="IN946" s="21"/>
      <c r="IO946" s="21"/>
      <c r="IP946" s="21"/>
      <c r="IQ946" s="21"/>
      <c r="IR946" s="21"/>
      <c r="IS946" s="21"/>
      <c r="IT946" s="21"/>
      <c r="IU946" s="21"/>
      <c r="IV946" s="21"/>
      <c r="IW946" s="21"/>
      <c r="IX946" s="21"/>
      <c r="IY946" s="21"/>
      <c r="IZ946" s="21"/>
      <c r="JA946" s="21"/>
      <c r="JB946" s="21"/>
      <c r="JC946" s="21"/>
      <c r="JD946" s="21"/>
      <c r="JE946" s="21"/>
      <c r="JF946" s="21"/>
      <c r="JG946" s="21"/>
      <c r="JH946" s="21"/>
      <c r="JI946" s="21"/>
      <c r="JJ946" s="21"/>
      <c r="JK946" s="21"/>
      <c r="JL946" s="21"/>
      <c r="JM946" s="21"/>
      <c r="JN946" s="21"/>
      <c r="JO946" s="21"/>
      <c r="JP946" s="21"/>
      <c r="JQ946" s="21"/>
      <c r="JR946" s="21"/>
      <c r="JS946" s="21"/>
      <c r="JT946" s="21"/>
      <c r="JU946" s="21"/>
      <c r="JV946" s="21"/>
      <c r="JW946" s="21"/>
      <c r="JX946" s="21"/>
      <c r="JY946" s="21"/>
    </row>
    <row r="947" spans="1:285" ht="14.1" customHeight="1">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21"/>
      <c r="BK947" s="21"/>
      <c r="BL947" s="21"/>
      <c r="BM947" s="21"/>
      <c r="BN947" s="21"/>
      <c r="BO947" s="21"/>
      <c r="BP947" s="21"/>
      <c r="BQ947" s="21"/>
      <c r="BR947" s="21"/>
      <c r="BS947" s="21"/>
      <c r="BT947" s="21"/>
      <c r="BU947" s="21"/>
      <c r="BV947" s="21"/>
      <c r="BW947" s="21"/>
      <c r="BX947" s="21"/>
      <c r="BY947" s="21"/>
      <c r="BZ947" s="21"/>
      <c r="CA947" s="21"/>
      <c r="CB947" s="21"/>
      <c r="CC947" s="21"/>
      <c r="CD947" s="21"/>
      <c r="CE947" s="21"/>
      <c r="CF947" s="21"/>
      <c r="CG947" s="21"/>
      <c r="CH947" s="21"/>
      <c r="CI947" s="21"/>
      <c r="CJ947" s="21"/>
      <c r="CK947" s="21"/>
      <c r="CL947" s="21"/>
      <c r="CM947" s="21"/>
      <c r="CN947" s="21"/>
      <c r="CO947" s="21"/>
      <c r="CP947" s="21"/>
      <c r="CQ947" s="21"/>
      <c r="CR947" s="21"/>
      <c r="CS947" s="21"/>
      <c r="CT947" s="21"/>
      <c r="CU947" s="21"/>
      <c r="CV947" s="21"/>
      <c r="CW947" s="21"/>
      <c r="CX947" s="21"/>
      <c r="CY947" s="21"/>
      <c r="CZ947" s="21"/>
      <c r="DA947" s="21"/>
      <c r="DB947" s="21"/>
      <c r="DC947" s="21"/>
      <c r="DD947" s="21"/>
      <c r="DE947" s="21"/>
      <c r="DF947" s="21"/>
      <c r="DG947" s="21"/>
      <c r="DH947" s="21"/>
      <c r="DI947" s="21"/>
      <c r="DJ947" s="21"/>
      <c r="DK947" s="21"/>
      <c r="DL947" s="21"/>
      <c r="DM947" s="21"/>
      <c r="DN947" s="21"/>
      <c r="DO947" s="21"/>
      <c r="DP947" s="21"/>
      <c r="DQ947" s="21"/>
      <c r="DR947" s="21"/>
      <c r="DS947" s="21"/>
      <c r="DT947" s="21"/>
      <c r="DU947" s="21"/>
      <c r="DV947" s="21"/>
      <c r="DW947" s="21"/>
      <c r="DX947" s="21"/>
      <c r="DY947" s="21"/>
      <c r="DZ947" s="21"/>
      <c r="EA947" s="21"/>
      <c r="EB947" s="21"/>
      <c r="EC947" s="21"/>
      <c r="ED947" s="21"/>
      <c r="EE947" s="21"/>
      <c r="EF947" s="21"/>
      <c r="EG947" s="21"/>
      <c r="EH947" s="21"/>
      <c r="EI947" s="21"/>
      <c r="EJ947" s="21"/>
      <c r="EK947" s="21"/>
      <c r="EL947" s="21"/>
      <c r="EM947" s="21"/>
      <c r="EN947" s="21"/>
      <c r="EO947" s="21"/>
      <c r="EP947" s="21"/>
      <c r="EQ947" s="21"/>
      <c r="ER947" s="21"/>
      <c r="ES947" s="21"/>
      <c r="ET947" s="21"/>
      <c r="EU947" s="21"/>
      <c r="EV947" s="21"/>
      <c r="EW947" s="21"/>
      <c r="EX947" s="21"/>
      <c r="EY947" s="21"/>
      <c r="EZ947" s="21"/>
      <c r="FA947" s="21"/>
      <c r="FB947" s="21"/>
      <c r="FC947" s="21"/>
      <c r="FD947" s="21"/>
      <c r="FE947" s="21"/>
      <c r="FF947" s="21"/>
      <c r="FG947" s="21"/>
      <c r="FH947" s="21"/>
      <c r="FI947" s="21"/>
      <c r="FJ947" s="21"/>
      <c r="FK947" s="21"/>
      <c r="FL947" s="21"/>
      <c r="FM947" s="21"/>
      <c r="FN947" s="21"/>
      <c r="FO947" s="21"/>
      <c r="FP947" s="21"/>
      <c r="FQ947" s="21"/>
      <c r="FR947" s="21"/>
      <c r="FS947" s="21"/>
      <c r="FT947" s="21"/>
      <c r="FU947" s="21"/>
      <c r="FV947" s="21"/>
      <c r="FW947" s="21"/>
      <c r="FX947" s="21"/>
      <c r="FY947" s="21"/>
      <c r="FZ947" s="21"/>
      <c r="GA947" s="21"/>
      <c r="GB947" s="21"/>
      <c r="GC947" s="21"/>
      <c r="GD947" s="21"/>
      <c r="GE947" s="21"/>
      <c r="GF947" s="21"/>
      <c r="GG947" s="21"/>
      <c r="GH947" s="21"/>
      <c r="GI947" s="21"/>
      <c r="GJ947" s="21"/>
      <c r="GK947" s="21"/>
      <c r="GL947" s="21"/>
      <c r="GM947" s="21"/>
      <c r="GN947" s="21"/>
      <c r="GO947" s="21"/>
      <c r="GP947" s="21"/>
      <c r="GQ947" s="21"/>
      <c r="GR947" s="21"/>
      <c r="GS947" s="21"/>
      <c r="GT947" s="21"/>
      <c r="GU947" s="21"/>
      <c r="GV947" s="21"/>
      <c r="GW947" s="21"/>
      <c r="GX947" s="21"/>
      <c r="GY947" s="21"/>
      <c r="GZ947" s="21"/>
      <c r="HA947" s="21"/>
      <c r="HB947" s="21"/>
      <c r="HC947" s="21"/>
      <c r="HD947" s="21"/>
      <c r="HE947" s="21"/>
      <c r="HF947" s="21"/>
      <c r="HG947" s="21"/>
      <c r="HH947" s="21"/>
      <c r="HI947" s="21"/>
      <c r="HJ947" s="21"/>
      <c r="HK947" s="21"/>
      <c r="HL947" s="21"/>
      <c r="HM947" s="21"/>
      <c r="HN947" s="21"/>
      <c r="HO947" s="21"/>
      <c r="HP947" s="21"/>
      <c r="HQ947" s="21"/>
      <c r="HR947" s="21"/>
      <c r="HS947" s="21"/>
      <c r="HT947" s="21"/>
      <c r="HU947" s="21"/>
      <c r="HV947" s="21"/>
      <c r="HW947" s="21"/>
      <c r="HX947" s="21"/>
      <c r="HY947" s="21"/>
      <c r="HZ947" s="21"/>
      <c r="IA947" s="21"/>
      <c r="IB947" s="21"/>
      <c r="IC947" s="21"/>
      <c r="ID947" s="21"/>
      <c r="IE947" s="21"/>
      <c r="IF947" s="21"/>
      <c r="IG947" s="21"/>
      <c r="IH947" s="21"/>
      <c r="II947" s="21"/>
      <c r="IJ947" s="21"/>
      <c r="IK947" s="21"/>
      <c r="IL947" s="21"/>
      <c r="IM947" s="21"/>
      <c r="IN947" s="21"/>
      <c r="IO947" s="21"/>
      <c r="IP947" s="21"/>
      <c r="IQ947" s="21"/>
      <c r="IR947" s="21"/>
      <c r="IS947" s="21"/>
      <c r="IT947" s="21"/>
      <c r="IU947" s="21"/>
      <c r="IV947" s="21"/>
      <c r="IW947" s="21"/>
      <c r="IX947" s="21"/>
      <c r="IY947" s="21"/>
      <c r="IZ947" s="21"/>
      <c r="JA947" s="21"/>
      <c r="JB947" s="21"/>
      <c r="JC947" s="21"/>
      <c r="JD947" s="21"/>
      <c r="JE947" s="21"/>
      <c r="JF947" s="21"/>
      <c r="JG947" s="21"/>
      <c r="JH947" s="21"/>
      <c r="JI947" s="21"/>
      <c r="JJ947" s="21"/>
      <c r="JK947" s="21"/>
      <c r="JL947" s="21"/>
      <c r="JM947" s="21"/>
      <c r="JN947" s="21"/>
      <c r="JO947" s="21"/>
      <c r="JP947" s="21"/>
      <c r="JQ947" s="21"/>
      <c r="JR947" s="21"/>
      <c r="JS947" s="21"/>
      <c r="JT947" s="21"/>
      <c r="JU947" s="21"/>
      <c r="JV947" s="21"/>
      <c r="JW947" s="21"/>
      <c r="JX947" s="21"/>
      <c r="JY947" s="21"/>
    </row>
    <row r="948" spans="1:285" ht="14.1" customHeight="1">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21"/>
      <c r="BK948" s="21"/>
      <c r="BL948" s="21"/>
      <c r="BM948" s="21"/>
      <c r="BN948" s="21"/>
      <c r="BO948" s="21"/>
      <c r="BP948" s="21"/>
      <c r="BQ948" s="21"/>
      <c r="BR948" s="21"/>
      <c r="BS948" s="21"/>
      <c r="BT948" s="21"/>
      <c r="BU948" s="21"/>
      <c r="BV948" s="21"/>
      <c r="BW948" s="21"/>
      <c r="BX948" s="21"/>
      <c r="BY948" s="21"/>
      <c r="BZ948" s="21"/>
      <c r="CA948" s="21"/>
      <c r="CB948" s="21"/>
      <c r="CC948" s="21"/>
      <c r="CD948" s="21"/>
      <c r="CE948" s="21"/>
      <c r="CF948" s="21"/>
      <c r="CG948" s="21"/>
      <c r="CH948" s="21"/>
      <c r="CI948" s="21"/>
      <c r="CJ948" s="21"/>
      <c r="CK948" s="21"/>
      <c r="CL948" s="21"/>
      <c r="CM948" s="21"/>
      <c r="CN948" s="21"/>
      <c r="CO948" s="21"/>
      <c r="CP948" s="21"/>
      <c r="CQ948" s="21"/>
      <c r="CR948" s="21"/>
      <c r="CS948" s="21"/>
      <c r="CT948" s="21"/>
      <c r="CU948" s="21"/>
      <c r="CV948" s="21"/>
      <c r="CW948" s="21"/>
      <c r="CX948" s="21"/>
      <c r="CY948" s="21"/>
      <c r="CZ948" s="21"/>
      <c r="DA948" s="21"/>
      <c r="DB948" s="21"/>
      <c r="DC948" s="21"/>
      <c r="DD948" s="21"/>
      <c r="DE948" s="21"/>
      <c r="DF948" s="21"/>
      <c r="DG948" s="21"/>
      <c r="DH948" s="21"/>
      <c r="DI948" s="21"/>
      <c r="DJ948" s="21"/>
      <c r="DK948" s="21"/>
      <c r="DL948" s="21"/>
      <c r="DM948" s="21"/>
      <c r="DN948" s="21"/>
      <c r="DO948" s="21"/>
      <c r="DP948" s="21"/>
      <c r="DQ948" s="21"/>
      <c r="DR948" s="21"/>
      <c r="DS948" s="21"/>
      <c r="DT948" s="21"/>
      <c r="DU948" s="21"/>
      <c r="DV948" s="21"/>
      <c r="DW948" s="21"/>
      <c r="DX948" s="21"/>
      <c r="DY948" s="21"/>
      <c r="DZ948" s="21"/>
      <c r="EA948" s="21"/>
      <c r="EB948" s="21"/>
      <c r="EC948" s="21"/>
      <c r="ED948" s="21"/>
      <c r="EE948" s="21"/>
      <c r="EF948" s="21"/>
      <c r="EG948" s="21"/>
      <c r="EH948" s="21"/>
      <c r="EI948" s="21"/>
      <c r="EJ948" s="21"/>
      <c r="EK948" s="21"/>
      <c r="EL948" s="21"/>
      <c r="EM948" s="21"/>
      <c r="EN948" s="21"/>
      <c r="EO948" s="21"/>
      <c r="EP948" s="21"/>
      <c r="EQ948" s="21"/>
      <c r="ER948" s="21"/>
      <c r="ES948" s="21"/>
      <c r="ET948" s="21"/>
      <c r="EU948" s="21"/>
      <c r="EV948" s="21"/>
      <c r="EW948" s="21"/>
      <c r="EX948" s="21"/>
      <c r="EY948" s="21"/>
      <c r="EZ948" s="21"/>
      <c r="FA948" s="21"/>
      <c r="FB948" s="21"/>
      <c r="FC948" s="21"/>
      <c r="FD948" s="21"/>
      <c r="FE948" s="21"/>
      <c r="FF948" s="21"/>
      <c r="FG948" s="21"/>
      <c r="FH948" s="21"/>
      <c r="FI948" s="21"/>
      <c r="FJ948" s="21"/>
      <c r="FK948" s="21"/>
      <c r="FL948" s="21"/>
      <c r="FM948" s="21"/>
      <c r="FN948" s="21"/>
      <c r="FO948" s="21"/>
      <c r="FP948" s="21"/>
      <c r="FQ948" s="21"/>
      <c r="FR948" s="21"/>
      <c r="FS948" s="21"/>
      <c r="FT948" s="21"/>
      <c r="FU948" s="21"/>
      <c r="FV948" s="21"/>
      <c r="FW948" s="21"/>
      <c r="FX948" s="21"/>
      <c r="FY948" s="21"/>
      <c r="FZ948" s="21"/>
      <c r="GA948" s="21"/>
      <c r="GB948" s="21"/>
      <c r="GC948" s="21"/>
      <c r="GD948" s="21"/>
      <c r="GE948" s="21"/>
      <c r="GF948" s="21"/>
      <c r="GG948" s="21"/>
      <c r="GH948" s="21"/>
      <c r="GI948" s="21"/>
      <c r="GJ948" s="21"/>
      <c r="GK948" s="21"/>
      <c r="GL948" s="21"/>
      <c r="GM948" s="21"/>
      <c r="GN948" s="21"/>
      <c r="GO948" s="21"/>
      <c r="GP948" s="21"/>
      <c r="GQ948" s="21"/>
      <c r="GR948" s="21"/>
      <c r="GS948" s="21"/>
      <c r="GT948" s="21"/>
      <c r="GU948" s="21"/>
      <c r="GV948" s="21"/>
      <c r="GW948" s="21"/>
      <c r="GX948" s="21"/>
      <c r="GY948" s="21"/>
      <c r="GZ948" s="21"/>
      <c r="HA948" s="21"/>
      <c r="HB948" s="21"/>
      <c r="HC948" s="21"/>
      <c r="HD948" s="21"/>
      <c r="HE948" s="21"/>
      <c r="HF948" s="21"/>
      <c r="HG948" s="21"/>
      <c r="HH948" s="21"/>
      <c r="HI948" s="21"/>
      <c r="HJ948" s="21"/>
      <c r="HK948" s="21"/>
      <c r="HL948" s="21"/>
      <c r="HM948" s="21"/>
      <c r="HN948" s="21"/>
      <c r="HO948" s="21"/>
      <c r="HP948" s="21"/>
      <c r="HQ948" s="21"/>
      <c r="HR948" s="21"/>
      <c r="HS948" s="21"/>
      <c r="HT948" s="21"/>
      <c r="HU948" s="21"/>
      <c r="HV948" s="21"/>
      <c r="HW948" s="21"/>
      <c r="HX948" s="21"/>
      <c r="HY948" s="21"/>
      <c r="HZ948" s="21"/>
      <c r="IA948" s="21"/>
      <c r="IB948" s="21"/>
      <c r="IC948" s="21"/>
      <c r="ID948" s="21"/>
      <c r="IE948" s="21"/>
      <c r="IF948" s="21"/>
      <c r="IG948" s="21"/>
      <c r="IH948" s="21"/>
      <c r="II948" s="21"/>
      <c r="IJ948" s="21"/>
      <c r="IK948" s="21"/>
      <c r="IL948" s="21"/>
      <c r="IM948" s="21"/>
      <c r="IN948" s="21"/>
      <c r="IO948" s="21"/>
      <c r="IP948" s="21"/>
      <c r="IQ948" s="21"/>
      <c r="IR948" s="21"/>
      <c r="IS948" s="21"/>
      <c r="IT948" s="21"/>
      <c r="IU948" s="21"/>
      <c r="IV948" s="21"/>
      <c r="IW948" s="21"/>
      <c r="IX948" s="21"/>
      <c r="IY948" s="21"/>
      <c r="IZ948" s="21"/>
      <c r="JA948" s="21"/>
      <c r="JB948" s="21"/>
      <c r="JC948" s="21"/>
      <c r="JD948" s="21"/>
      <c r="JE948" s="21"/>
      <c r="JF948" s="21"/>
      <c r="JG948" s="21"/>
      <c r="JH948" s="21"/>
      <c r="JI948" s="21"/>
      <c r="JJ948" s="21"/>
      <c r="JK948" s="21"/>
      <c r="JL948" s="21"/>
      <c r="JM948" s="21"/>
      <c r="JN948" s="21"/>
      <c r="JO948" s="21"/>
      <c r="JP948" s="21"/>
      <c r="JQ948" s="21"/>
      <c r="JR948" s="21"/>
      <c r="JS948" s="21"/>
      <c r="JT948" s="21"/>
      <c r="JU948" s="21"/>
      <c r="JV948" s="21"/>
      <c r="JW948" s="21"/>
      <c r="JX948" s="21"/>
      <c r="JY948" s="21"/>
    </row>
    <row r="949" spans="1:285" ht="14.1" customHeight="1">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21"/>
      <c r="BK949" s="21"/>
      <c r="BL949" s="21"/>
      <c r="BM949" s="21"/>
      <c r="BN949" s="21"/>
      <c r="BO949" s="21"/>
      <c r="BP949" s="21"/>
      <c r="BQ949" s="21"/>
      <c r="BR949" s="21"/>
      <c r="BS949" s="21"/>
      <c r="BT949" s="21"/>
      <c r="BU949" s="21"/>
      <c r="BV949" s="21"/>
      <c r="BW949" s="21"/>
      <c r="BX949" s="21"/>
      <c r="BY949" s="21"/>
      <c r="BZ949" s="21"/>
      <c r="CA949" s="21"/>
      <c r="CB949" s="21"/>
      <c r="CC949" s="21"/>
      <c r="CD949" s="21"/>
      <c r="CE949" s="21"/>
      <c r="CF949" s="21"/>
      <c r="CG949" s="21"/>
      <c r="CH949" s="21"/>
      <c r="CI949" s="21"/>
      <c r="CJ949" s="21"/>
      <c r="CK949" s="21"/>
      <c r="CL949" s="21"/>
      <c r="CM949" s="21"/>
      <c r="CN949" s="21"/>
      <c r="CO949" s="21"/>
      <c r="CP949" s="21"/>
      <c r="CQ949" s="21"/>
      <c r="CR949" s="21"/>
      <c r="CS949" s="21"/>
      <c r="CT949" s="21"/>
      <c r="CU949" s="21"/>
      <c r="CV949" s="21"/>
      <c r="CW949" s="21"/>
      <c r="CX949" s="21"/>
      <c r="CY949" s="21"/>
      <c r="CZ949" s="21"/>
      <c r="DA949" s="21"/>
      <c r="DB949" s="21"/>
      <c r="DC949" s="21"/>
      <c r="DD949" s="21"/>
      <c r="DE949" s="21"/>
      <c r="DF949" s="21"/>
      <c r="DG949" s="21"/>
      <c r="DH949" s="21"/>
      <c r="DI949" s="21"/>
      <c r="DJ949" s="21"/>
      <c r="DK949" s="21"/>
      <c r="DL949" s="21"/>
      <c r="DM949" s="21"/>
      <c r="DN949" s="21"/>
      <c r="DO949" s="21"/>
      <c r="DP949" s="21"/>
      <c r="DQ949" s="21"/>
      <c r="DR949" s="21"/>
      <c r="DS949" s="21"/>
      <c r="DT949" s="21"/>
      <c r="DU949" s="21"/>
      <c r="DV949" s="21"/>
      <c r="DW949" s="21"/>
      <c r="DX949" s="21"/>
      <c r="DY949" s="21"/>
      <c r="DZ949" s="21"/>
      <c r="EA949" s="21"/>
      <c r="EB949" s="21"/>
      <c r="EC949" s="21"/>
      <c r="ED949" s="21"/>
      <c r="EE949" s="21"/>
      <c r="EF949" s="21"/>
      <c r="EG949" s="21"/>
      <c r="EH949" s="21"/>
      <c r="EI949" s="21"/>
      <c r="EJ949" s="21"/>
      <c r="EK949" s="21"/>
      <c r="EL949" s="21"/>
      <c r="EM949" s="21"/>
      <c r="EN949" s="21"/>
      <c r="EO949" s="21"/>
      <c r="EP949" s="21"/>
      <c r="EQ949" s="21"/>
      <c r="ER949" s="21"/>
      <c r="ES949" s="21"/>
      <c r="ET949" s="21"/>
      <c r="EU949" s="21"/>
      <c r="EV949" s="21"/>
      <c r="EW949" s="21"/>
      <c r="EX949" s="21"/>
      <c r="EY949" s="21"/>
      <c r="EZ949" s="21"/>
      <c r="FA949" s="21"/>
      <c r="FB949" s="21"/>
      <c r="FC949" s="21"/>
      <c r="FD949" s="21"/>
      <c r="FE949" s="21"/>
      <c r="FF949" s="21"/>
      <c r="FG949" s="21"/>
      <c r="FH949" s="21"/>
      <c r="FI949" s="21"/>
      <c r="FJ949" s="21"/>
      <c r="FK949" s="21"/>
      <c r="FL949" s="21"/>
      <c r="FM949" s="21"/>
      <c r="FN949" s="21"/>
      <c r="FO949" s="21"/>
      <c r="FP949" s="21"/>
      <c r="FQ949" s="21"/>
      <c r="FR949" s="21"/>
      <c r="FS949" s="21"/>
      <c r="FT949" s="21"/>
      <c r="FU949" s="21"/>
      <c r="FV949" s="21"/>
      <c r="FW949" s="21"/>
      <c r="FX949" s="21"/>
      <c r="FY949" s="21"/>
      <c r="FZ949" s="21"/>
      <c r="GA949" s="21"/>
      <c r="GB949" s="21"/>
      <c r="GC949" s="21"/>
      <c r="GD949" s="21"/>
      <c r="GE949" s="21"/>
      <c r="GF949" s="21"/>
      <c r="GG949" s="21"/>
      <c r="GH949" s="21"/>
      <c r="GI949" s="21"/>
      <c r="GJ949" s="21"/>
      <c r="GK949" s="21"/>
      <c r="GL949" s="21"/>
      <c r="GM949" s="21"/>
      <c r="GN949" s="21"/>
      <c r="GO949" s="21"/>
      <c r="GP949" s="21"/>
      <c r="GQ949" s="21"/>
      <c r="GR949" s="21"/>
      <c r="GS949" s="21"/>
      <c r="GT949" s="21"/>
      <c r="GU949" s="21"/>
      <c r="GV949" s="21"/>
      <c r="GW949" s="21"/>
      <c r="GX949" s="21"/>
      <c r="GY949" s="21"/>
      <c r="GZ949" s="21"/>
      <c r="HA949" s="21"/>
      <c r="HB949" s="21"/>
      <c r="HC949" s="21"/>
      <c r="HD949" s="21"/>
      <c r="HE949" s="21"/>
      <c r="HF949" s="21"/>
      <c r="HG949" s="21"/>
      <c r="HH949" s="21"/>
      <c r="HI949" s="21"/>
      <c r="HJ949" s="21"/>
      <c r="HK949" s="21"/>
      <c r="HL949" s="21"/>
      <c r="HM949" s="21"/>
      <c r="HN949" s="21"/>
      <c r="HO949" s="21"/>
      <c r="HP949" s="21"/>
      <c r="HQ949" s="21"/>
      <c r="HR949" s="21"/>
      <c r="HS949" s="21"/>
      <c r="HT949" s="21"/>
      <c r="HU949" s="21"/>
      <c r="HV949" s="21"/>
      <c r="HW949" s="21"/>
      <c r="HX949" s="21"/>
      <c r="HY949" s="21"/>
      <c r="HZ949" s="21"/>
      <c r="IA949" s="21"/>
      <c r="IB949" s="21"/>
      <c r="IC949" s="21"/>
      <c r="ID949" s="21"/>
      <c r="IE949" s="21"/>
      <c r="IF949" s="21"/>
      <c r="IG949" s="21"/>
      <c r="IH949" s="21"/>
      <c r="II949" s="21"/>
      <c r="IJ949" s="21"/>
      <c r="IK949" s="21"/>
      <c r="IL949" s="21"/>
      <c r="IM949" s="21"/>
      <c r="IN949" s="21"/>
      <c r="IO949" s="21"/>
      <c r="IP949" s="21"/>
      <c r="IQ949" s="21"/>
      <c r="IR949" s="21"/>
      <c r="IS949" s="21"/>
      <c r="IT949" s="21"/>
      <c r="IU949" s="21"/>
      <c r="IV949" s="21"/>
      <c r="IW949" s="21"/>
      <c r="IX949" s="21"/>
      <c r="IY949" s="21"/>
      <c r="IZ949" s="21"/>
      <c r="JA949" s="21"/>
      <c r="JB949" s="21"/>
      <c r="JC949" s="21"/>
      <c r="JD949" s="21"/>
      <c r="JE949" s="21"/>
      <c r="JF949" s="21"/>
      <c r="JG949" s="21"/>
      <c r="JH949" s="21"/>
      <c r="JI949" s="21"/>
      <c r="JJ949" s="21"/>
      <c r="JK949" s="21"/>
      <c r="JL949" s="21"/>
      <c r="JM949" s="21"/>
      <c r="JN949" s="21"/>
      <c r="JO949" s="21"/>
      <c r="JP949" s="21"/>
      <c r="JQ949" s="21"/>
      <c r="JR949" s="21"/>
      <c r="JS949" s="21"/>
      <c r="JT949" s="21"/>
      <c r="JU949" s="21"/>
      <c r="JV949" s="21"/>
      <c r="JW949" s="21"/>
      <c r="JX949" s="21"/>
      <c r="JY949" s="21"/>
    </row>
    <row r="950" spans="1:285" ht="14.1" customHeight="1">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21"/>
      <c r="BK950" s="21"/>
      <c r="BL950" s="21"/>
      <c r="BM950" s="21"/>
      <c r="BN950" s="21"/>
      <c r="BO950" s="21"/>
      <c r="BP950" s="21"/>
      <c r="BQ950" s="21"/>
      <c r="BR950" s="21"/>
      <c r="BS950" s="21"/>
      <c r="BT950" s="21"/>
      <c r="BU950" s="21"/>
      <c r="BV950" s="21"/>
      <c r="BW950" s="21"/>
      <c r="BX950" s="21"/>
      <c r="BY950" s="21"/>
      <c r="BZ950" s="21"/>
      <c r="CA950" s="21"/>
      <c r="CB950" s="21"/>
      <c r="CC950" s="21"/>
      <c r="CD950" s="21"/>
      <c r="CE950" s="21"/>
      <c r="CF950" s="21"/>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1"/>
      <c r="DH950" s="21"/>
      <c r="DI950" s="21"/>
      <c r="DJ950" s="21"/>
      <c r="DK950" s="21"/>
      <c r="DL950" s="21"/>
      <c r="DM950" s="21"/>
      <c r="DN950" s="21"/>
      <c r="DO950" s="21"/>
      <c r="DP950" s="21"/>
      <c r="DQ950" s="21"/>
      <c r="DR950" s="21"/>
      <c r="DS950" s="21"/>
      <c r="DT950" s="21"/>
      <c r="DU950" s="21"/>
      <c r="DV950" s="21"/>
      <c r="DW950" s="21"/>
      <c r="DX950" s="21"/>
      <c r="DY950" s="21"/>
      <c r="DZ950" s="21"/>
      <c r="EA950" s="21"/>
      <c r="EB950" s="21"/>
      <c r="EC950" s="21"/>
      <c r="ED950" s="21"/>
      <c r="EE950" s="21"/>
      <c r="EF950" s="21"/>
      <c r="EG950" s="21"/>
      <c r="EH950" s="21"/>
      <c r="EI950" s="21"/>
      <c r="EJ950" s="21"/>
      <c r="EK950" s="21"/>
      <c r="EL950" s="21"/>
      <c r="EM950" s="21"/>
      <c r="EN950" s="21"/>
      <c r="EO950" s="21"/>
      <c r="EP950" s="21"/>
      <c r="EQ950" s="21"/>
      <c r="ER950" s="21"/>
      <c r="ES950" s="21"/>
      <c r="ET950" s="21"/>
      <c r="EU950" s="21"/>
      <c r="EV950" s="21"/>
      <c r="EW950" s="21"/>
      <c r="EX950" s="21"/>
      <c r="EY950" s="21"/>
      <c r="EZ950" s="21"/>
      <c r="FA950" s="21"/>
      <c r="FB950" s="21"/>
      <c r="FC950" s="21"/>
      <c r="FD950" s="21"/>
      <c r="FE950" s="21"/>
      <c r="FF950" s="21"/>
      <c r="FG950" s="21"/>
      <c r="FH950" s="21"/>
      <c r="FI950" s="21"/>
      <c r="FJ950" s="21"/>
      <c r="FK950" s="21"/>
      <c r="FL950" s="21"/>
      <c r="FM950" s="21"/>
      <c r="FN950" s="21"/>
      <c r="FO950" s="21"/>
      <c r="FP950" s="21"/>
      <c r="FQ950" s="21"/>
      <c r="FR950" s="21"/>
      <c r="FS950" s="21"/>
      <c r="FT950" s="21"/>
      <c r="FU950" s="21"/>
      <c r="FV950" s="21"/>
      <c r="FW950" s="21"/>
      <c r="FX950" s="21"/>
      <c r="FY950" s="21"/>
      <c r="FZ950" s="21"/>
      <c r="GA950" s="21"/>
      <c r="GB950" s="21"/>
      <c r="GC950" s="21"/>
      <c r="GD950" s="21"/>
      <c r="GE950" s="21"/>
      <c r="GF950" s="21"/>
      <c r="GG950" s="21"/>
      <c r="GH950" s="21"/>
      <c r="GI950" s="21"/>
      <c r="GJ950" s="21"/>
      <c r="GK950" s="21"/>
      <c r="GL950" s="21"/>
      <c r="GM950" s="21"/>
      <c r="GN950" s="21"/>
      <c r="GO950" s="21"/>
      <c r="GP950" s="21"/>
      <c r="GQ950" s="21"/>
      <c r="GR950" s="21"/>
      <c r="GS950" s="21"/>
      <c r="GT950" s="21"/>
      <c r="GU950" s="21"/>
      <c r="GV950" s="21"/>
      <c r="GW950" s="21"/>
      <c r="GX950" s="21"/>
      <c r="GY950" s="21"/>
      <c r="GZ950" s="21"/>
      <c r="HA950" s="21"/>
      <c r="HB950" s="21"/>
      <c r="HC950" s="21"/>
      <c r="HD950" s="21"/>
      <c r="HE950" s="21"/>
      <c r="HF950" s="21"/>
      <c r="HG950" s="21"/>
      <c r="HH950" s="21"/>
      <c r="HI950" s="21"/>
      <c r="HJ950" s="21"/>
      <c r="HK950" s="21"/>
      <c r="HL950" s="21"/>
      <c r="HM950" s="21"/>
      <c r="HN950" s="21"/>
      <c r="HO950" s="21"/>
      <c r="HP950" s="21"/>
      <c r="HQ950" s="21"/>
      <c r="HR950" s="21"/>
      <c r="HS950" s="21"/>
      <c r="HT950" s="21"/>
      <c r="HU950" s="21"/>
      <c r="HV950" s="21"/>
      <c r="HW950" s="21"/>
      <c r="HX950" s="21"/>
      <c r="HY950" s="21"/>
      <c r="HZ950" s="21"/>
      <c r="IA950" s="21"/>
      <c r="IB950" s="21"/>
      <c r="IC950" s="21"/>
      <c r="ID950" s="21"/>
      <c r="IE950" s="21"/>
      <c r="IF950" s="21"/>
      <c r="IG950" s="21"/>
      <c r="IH950" s="21"/>
      <c r="II950" s="21"/>
      <c r="IJ950" s="21"/>
      <c r="IK950" s="21"/>
      <c r="IL950" s="21"/>
      <c r="IM950" s="21"/>
      <c r="IN950" s="21"/>
      <c r="IO950" s="21"/>
      <c r="IP950" s="21"/>
      <c r="IQ950" s="21"/>
      <c r="IR950" s="21"/>
      <c r="IS950" s="21"/>
      <c r="IT950" s="21"/>
      <c r="IU950" s="21"/>
      <c r="IV950" s="21"/>
      <c r="IW950" s="21"/>
      <c r="IX950" s="21"/>
      <c r="IY950" s="21"/>
      <c r="IZ950" s="21"/>
      <c r="JA950" s="21"/>
      <c r="JB950" s="21"/>
      <c r="JC950" s="21"/>
      <c r="JD950" s="21"/>
      <c r="JE950" s="21"/>
      <c r="JF950" s="21"/>
      <c r="JG950" s="21"/>
      <c r="JH950" s="21"/>
      <c r="JI950" s="21"/>
      <c r="JJ950" s="21"/>
      <c r="JK950" s="21"/>
      <c r="JL950" s="21"/>
      <c r="JM950" s="21"/>
      <c r="JN950" s="21"/>
      <c r="JO950" s="21"/>
      <c r="JP950" s="21"/>
      <c r="JQ950" s="21"/>
      <c r="JR950" s="21"/>
      <c r="JS950" s="21"/>
      <c r="JT950" s="21"/>
      <c r="JU950" s="21"/>
      <c r="JV950" s="21"/>
      <c r="JW950" s="21"/>
      <c r="JX950" s="21"/>
      <c r="JY950" s="21"/>
    </row>
    <row r="951" spans="1:285" ht="14.1" customHeight="1">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1"/>
      <c r="BP951" s="21"/>
      <c r="BQ951" s="21"/>
      <c r="BR951" s="21"/>
      <c r="BS951" s="21"/>
      <c r="BT951" s="21"/>
      <c r="BU951" s="21"/>
      <c r="BV951" s="21"/>
      <c r="BW951" s="21"/>
      <c r="BX951" s="21"/>
      <c r="BY951" s="21"/>
      <c r="BZ951" s="21"/>
      <c r="CA951" s="21"/>
      <c r="CB951" s="21"/>
      <c r="CC951" s="21"/>
      <c r="CD951" s="21"/>
      <c r="CE951" s="21"/>
      <c r="CF951" s="21"/>
      <c r="CG951" s="21"/>
      <c r="CH951" s="21"/>
      <c r="CI951" s="21"/>
      <c r="CJ951" s="21"/>
      <c r="CK951" s="21"/>
      <c r="CL951" s="21"/>
      <c r="CM951" s="21"/>
      <c r="CN951" s="21"/>
      <c r="CO951" s="21"/>
      <c r="CP951" s="21"/>
      <c r="CQ951" s="21"/>
      <c r="CR951" s="21"/>
      <c r="CS951" s="21"/>
      <c r="CT951" s="21"/>
      <c r="CU951" s="21"/>
      <c r="CV951" s="21"/>
      <c r="CW951" s="21"/>
      <c r="CX951" s="21"/>
      <c r="CY951" s="21"/>
      <c r="CZ951" s="21"/>
      <c r="DA951" s="21"/>
      <c r="DB951" s="21"/>
      <c r="DC951" s="21"/>
      <c r="DD951" s="21"/>
      <c r="DE951" s="21"/>
      <c r="DF951" s="21"/>
      <c r="DG951" s="21"/>
      <c r="DH951" s="21"/>
      <c r="DI951" s="21"/>
      <c r="DJ951" s="21"/>
      <c r="DK951" s="21"/>
      <c r="DL951" s="21"/>
      <c r="DM951" s="21"/>
      <c r="DN951" s="21"/>
      <c r="DO951" s="21"/>
      <c r="DP951" s="21"/>
      <c r="DQ951" s="21"/>
      <c r="DR951" s="21"/>
      <c r="DS951" s="21"/>
      <c r="DT951" s="21"/>
      <c r="DU951" s="21"/>
      <c r="DV951" s="21"/>
      <c r="DW951" s="21"/>
      <c r="DX951" s="21"/>
      <c r="DY951" s="21"/>
      <c r="DZ951" s="21"/>
      <c r="EA951" s="21"/>
      <c r="EB951" s="21"/>
      <c r="EC951" s="21"/>
      <c r="ED951" s="21"/>
      <c r="EE951" s="21"/>
      <c r="EF951" s="21"/>
      <c r="EG951" s="21"/>
      <c r="EH951" s="21"/>
      <c r="EI951" s="21"/>
      <c r="EJ951" s="21"/>
      <c r="EK951" s="21"/>
      <c r="EL951" s="21"/>
      <c r="EM951" s="21"/>
      <c r="EN951" s="21"/>
      <c r="EO951" s="21"/>
      <c r="EP951" s="21"/>
      <c r="EQ951" s="21"/>
      <c r="ER951" s="21"/>
      <c r="ES951" s="21"/>
      <c r="ET951" s="21"/>
      <c r="EU951" s="21"/>
      <c r="EV951" s="21"/>
      <c r="EW951" s="21"/>
      <c r="EX951" s="21"/>
      <c r="EY951" s="21"/>
      <c r="EZ951" s="21"/>
      <c r="FA951" s="21"/>
      <c r="FB951" s="21"/>
      <c r="FC951" s="21"/>
      <c r="FD951" s="21"/>
      <c r="FE951" s="21"/>
      <c r="FF951" s="21"/>
      <c r="FG951" s="21"/>
      <c r="FH951" s="21"/>
      <c r="FI951" s="21"/>
      <c r="FJ951" s="21"/>
      <c r="FK951" s="21"/>
      <c r="FL951" s="21"/>
      <c r="FM951" s="21"/>
      <c r="FN951" s="21"/>
      <c r="FO951" s="21"/>
      <c r="FP951" s="21"/>
      <c r="FQ951" s="21"/>
      <c r="FR951" s="21"/>
      <c r="FS951" s="21"/>
      <c r="FT951" s="21"/>
      <c r="FU951" s="21"/>
      <c r="FV951" s="21"/>
      <c r="FW951" s="21"/>
      <c r="FX951" s="21"/>
      <c r="FY951" s="21"/>
      <c r="FZ951" s="21"/>
      <c r="GA951" s="21"/>
      <c r="GB951" s="21"/>
      <c r="GC951" s="21"/>
      <c r="GD951" s="21"/>
      <c r="GE951" s="21"/>
      <c r="GF951" s="21"/>
      <c r="GG951" s="21"/>
      <c r="GH951" s="21"/>
      <c r="GI951" s="21"/>
      <c r="GJ951" s="21"/>
      <c r="GK951" s="21"/>
      <c r="GL951" s="21"/>
      <c r="GM951" s="21"/>
      <c r="GN951" s="21"/>
      <c r="GO951" s="21"/>
      <c r="GP951" s="21"/>
      <c r="GQ951" s="21"/>
      <c r="GR951" s="21"/>
      <c r="GS951" s="21"/>
      <c r="GT951" s="21"/>
      <c r="GU951" s="21"/>
      <c r="GV951" s="21"/>
      <c r="GW951" s="21"/>
      <c r="GX951" s="21"/>
      <c r="GY951" s="21"/>
      <c r="GZ951" s="21"/>
      <c r="HA951" s="21"/>
      <c r="HB951" s="21"/>
      <c r="HC951" s="21"/>
      <c r="HD951" s="21"/>
      <c r="HE951" s="21"/>
      <c r="HF951" s="21"/>
      <c r="HG951" s="21"/>
      <c r="HH951" s="21"/>
      <c r="HI951" s="21"/>
      <c r="HJ951" s="21"/>
      <c r="HK951" s="21"/>
      <c r="HL951" s="21"/>
      <c r="HM951" s="21"/>
      <c r="HN951" s="21"/>
      <c r="HO951" s="21"/>
      <c r="HP951" s="21"/>
      <c r="HQ951" s="21"/>
      <c r="HR951" s="21"/>
      <c r="HS951" s="21"/>
      <c r="HT951" s="21"/>
      <c r="HU951" s="21"/>
      <c r="HV951" s="21"/>
      <c r="HW951" s="21"/>
      <c r="HX951" s="21"/>
      <c r="HY951" s="21"/>
      <c r="HZ951" s="21"/>
      <c r="IA951" s="21"/>
      <c r="IB951" s="21"/>
      <c r="IC951" s="21"/>
      <c r="ID951" s="21"/>
      <c r="IE951" s="21"/>
      <c r="IF951" s="21"/>
      <c r="IG951" s="21"/>
      <c r="IH951" s="21"/>
      <c r="II951" s="21"/>
      <c r="IJ951" s="21"/>
      <c r="IK951" s="21"/>
      <c r="IL951" s="21"/>
      <c r="IM951" s="21"/>
      <c r="IN951" s="21"/>
      <c r="IO951" s="21"/>
      <c r="IP951" s="21"/>
      <c r="IQ951" s="21"/>
      <c r="IR951" s="21"/>
      <c r="IS951" s="21"/>
      <c r="IT951" s="21"/>
      <c r="IU951" s="21"/>
      <c r="IV951" s="21"/>
      <c r="IW951" s="21"/>
      <c r="IX951" s="21"/>
      <c r="IY951" s="21"/>
      <c r="IZ951" s="21"/>
      <c r="JA951" s="21"/>
      <c r="JB951" s="21"/>
      <c r="JC951" s="21"/>
      <c r="JD951" s="21"/>
      <c r="JE951" s="21"/>
      <c r="JF951" s="21"/>
      <c r="JG951" s="21"/>
      <c r="JH951" s="21"/>
      <c r="JI951" s="21"/>
      <c r="JJ951" s="21"/>
      <c r="JK951" s="21"/>
      <c r="JL951" s="21"/>
      <c r="JM951" s="21"/>
      <c r="JN951" s="21"/>
      <c r="JO951" s="21"/>
      <c r="JP951" s="21"/>
      <c r="JQ951" s="21"/>
      <c r="JR951" s="21"/>
      <c r="JS951" s="21"/>
      <c r="JT951" s="21"/>
      <c r="JU951" s="21"/>
      <c r="JV951" s="21"/>
      <c r="JW951" s="21"/>
      <c r="JX951" s="21"/>
      <c r="JY951" s="21"/>
    </row>
    <row r="952" spans="1:285" ht="14.1" customHeight="1">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1"/>
      <c r="BP952" s="21"/>
      <c r="BQ952" s="21"/>
      <c r="BR952" s="21"/>
      <c r="BS952" s="21"/>
      <c r="BT952" s="21"/>
      <c r="BU952" s="21"/>
      <c r="BV952" s="21"/>
      <c r="BW952" s="21"/>
      <c r="BX952" s="21"/>
      <c r="BY952" s="21"/>
      <c r="BZ952" s="21"/>
      <c r="CA952" s="21"/>
      <c r="CB952" s="21"/>
      <c r="CC952" s="21"/>
      <c r="CD952" s="21"/>
      <c r="CE952" s="21"/>
      <c r="CF952" s="21"/>
      <c r="CG952" s="21"/>
      <c r="CH952" s="21"/>
      <c r="CI952" s="21"/>
      <c r="CJ952" s="21"/>
      <c r="CK952" s="21"/>
      <c r="CL952" s="21"/>
      <c r="CM952" s="21"/>
      <c r="CN952" s="21"/>
      <c r="CO952" s="21"/>
      <c r="CP952" s="21"/>
      <c r="CQ952" s="21"/>
      <c r="CR952" s="21"/>
      <c r="CS952" s="21"/>
      <c r="CT952" s="21"/>
      <c r="CU952" s="21"/>
      <c r="CV952" s="21"/>
      <c r="CW952" s="21"/>
      <c r="CX952" s="21"/>
      <c r="CY952" s="21"/>
      <c r="CZ952" s="21"/>
      <c r="DA952" s="21"/>
      <c r="DB952" s="21"/>
      <c r="DC952" s="21"/>
      <c r="DD952" s="21"/>
      <c r="DE952" s="21"/>
      <c r="DF952" s="21"/>
      <c r="DG952" s="21"/>
      <c r="DH952" s="21"/>
      <c r="DI952" s="21"/>
      <c r="DJ952" s="21"/>
      <c r="DK952" s="21"/>
      <c r="DL952" s="21"/>
      <c r="DM952" s="21"/>
      <c r="DN952" s="21"/>
      <c r="DO952" s="21"/>
      <c r="DP952" s="21"/>
      <c r="DQ952" s="21"/>
      <c r="DR952" s="21"/>
      <c r="DS952" s="21"/>
      <c r="DT952" s="21"/>
      <c r="DU952" s="21"/>
      <c r="DV952" s="21"/>
      <c r="DW952" s="21"/>
      <c r="DX952" s="21"/>
      <c r="DY952" s="21"/>
      <c r="DZ952" s="21"/>
      <c r="EA952" s="21"/>
      <c r="EB952" s="21"/>
      <c r="EC952" s="21"/>
      <c r="ED952" s="21"/>
      <c r="EE952" s="21"/>
      <c r="EF952" s="21"/>
      <c r="EG952" s="21"/>
      <c r="EH952" s="21"/>
      <c r="EI952" s="21"/>
      <c r="EJ952" s="21"/>
      <c r="EK952" s="21"/>
      <c r="EL952" s="21"/>
      <c r="EM952" s="21"/>
      <c r="EN952" s="21"/>
      <c r="EO952" s="21"/>
      <c r="EP952" s="21"/>
      <c r="EQ952" s="21"/>
      <c r="ER952" s="21"/>
      <c r="ES952" s="21"/>
      <c r="ET952" s="21"/>
      <c r="EU952" s="21"/>
      <c r="EV952" s="21"/>
      <c r="EW952" s="21"/>
      <c r="EX952" s="21"/>
      <c r="EY952" s="21"/>
      <c r="EZ952" s="21"/>
      <c r="FA952" s="21"/>
      <c r="FB952" s="21"/>
      <c r="FC952" s="21"/>
      <c r="FD952" s="21"/>
      <c r="FE952" s="21"/>
      <c r="FF952" s="21"/>
      <c r="FG952" s="21"/>
      <c r="FH952" s="21"/>
      <c r="FI952" s="21"/>
      <c r="FJ952" s="21"/>
      <c r="FK952" s="21"/>
      <c r="FL952" s="21"/>
      <c r="FM952" s="21"/>
      <c r="FN952" s="21"/>
      <c r="FO952" s="21"/>
      <c r="FP952" s="21"/>
      <c r="FQ952" s="21"/>
      <c r="FR952" s="21"/>
      <c r="FS952" s="21"/>
      <c r="FT952" s="21"/>
      <c r="FU952" s="21"/>
      <c r="FV952" s="21"/>
      <c r="FW952" s="21"/>
      <c r="FX952" s="21"/>
      <c r="FY952" s="21"/>
      <c r="FZ952" s="21"/>
      <c r="GA952" s="21"/>
      <c r="GB952" s="21"/>
      <c r="GC952" s="21"/>
      <c r="GD952" s="21"/>
      <c r="GE952" s="21"/>
      <c r="GF952" s="21"/>
      <c r="GG952" s="21"/>
      <c r="GH952" s="21"/>
      <c r="GI952" s="21"/>
      <c r="GJ952" s="21"/>
      <c r="GK952" s="21"/>
      <c r="GL952" s="21"/>
      <c r="GM952" s="21"/>
      <c r="GN952" s="21"/>
      <c r="GO952" s="21"/>
      <c r="GP952" s="21"/>
      <c r="GQ952" s="21"/>
      <c r="GR952" s="21"/>
      <c r="GS952" s="21"/>
      <c r="GT952" s="21"/>
      <c r="GU952" s="21"/>
      <c r="GV952" s="21"/>
      <c r="GW952" s="21"/>
      <c r="GX952" s="21"/>
      <c r="GY952" s="21"/>
      <c r="GZ952" s="21"/>
      <c r="HA952" s="21"/>
      <c r="HB952" s="21"/>
      <c r="HC952" s="21"/>
      <c r="HD952" s="21"/>
      <c r="HE952" s="21"/>
      <c r="HF952" s="21"/>
      <c r="HG952" s="21"/>
      <c r="HH952" s="21"/>
      <c r="HI952" s="21"/>
      <c r="HJ952" s="21"/>
      <c r="HK952" s="21"/>
      <c r="HL952" s="21"/>
      <c r="HM952" s="21"/>
      <c r="HN952" s="21"/>
      <c r="HO952" s="21"/>
      <c r="HP952" s="21"/>
      <c r="HQ952" s="21"/>
      <c r="HR952" s="21"/>
      <c r="HS952" s="21"/>
      <c r="HT952" s="21"/>
      <c r="HU952" s="21"/>
      <c r="HV952" s="21"/>
      <c r="HW952" s="21"/>
      <c r="HX952" s="21"/>
      <c r="HY952" s="21"/>
      <c r="HZ952" s="21"/>
      <c r="IA952" s="21"/>
      <c r="IB952" s="21"/>
      <c r="IC952" s="21"/>
      <c r="ID952" s="21"/>
      <c r="IE952" s="21"/>
      <c r="IF952" s="21"/>
      <c r="IG952" s="21"/>
      <c r="IH952" s="21"/>
      <c r="II952" s="21"/>
      <c r="IJ952" s="21"/>
      <c r="IK952" s="21"/>
      <c r="IL952" s="21"/>
      <c r="IM952" s="21"/>
      <c r="IN952" s="21"/>
      <c r="IO952" s="21"/>
      <c r="IP952" s="21"/>
      <c r="IQ952" s="21"/>
      <c r="IR952" s="21"/>
      <c r="IS952" s="21"/>
      <c r="IT952" s="21"/>
      <c r="IU952" s="21"/>
      <c r="IV952" s="21"/>
      <c r="IW952" s="21"/>
      <c r="IX952" s="21"/>
      <c r="IY952" s="21"/>
      <c r="IZ952" s="21"/>
      <c r="JA952" s="21"/>
      <c r="JB952" s="21"/>
      <c r="JC952" s="21"/>
      <c r="JD952" s="21"/>
      <c r="JE952" s="21"/>
      <c r="JF952" s="21"/>
      <c r="JG952" s="21"/>
      <c r="JH952" s="21"/>
      <c r="JI952" s="21"/>
      <c r="JJ952" s="21"/>
      <c r="JK952" s="21"/>
      <c r="JL952" s="21"/>
      <c r="JM952" s="21"/>
      <c r="JN952" s="21"/>
      <c r="JO952" s="21"/>
      <c r="JP952" s="21"/>
      <c r="JQ952" s="21"/>
      <c r="JR952" s="21"/>
      <c r="JS952" s="21"/>
      <c r="JT952" s="21"/>
      <c r="JU952" s="21"/>
      <c r="JV952" s="21"/>
      <c r="JW952" s="21"/>
      <c r="JX952" s="21"/>
      <c r="JY952" s="21"/>
    </row>
    <row r="953" spans="1:285" ht="14.1" customHeight="1">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21"/>
      <c r="BK953" s="21"/>
      <c r="BL953" s="21"/>
      <c r="BM953" s="21"/>
      <c r="BN953" s="21"/>
      <c r="BO953" s="21"/>
      <c r="BP953" s="21"/>
      <c r="BQ953" s="21"/>
      <c r="BR953" s="21"/>
      <c r="BS953" s="21"/>
      <c r="BT953" s="21"/>
      <c r="BU953" s="21"/>
      <c r="BV953" s="21"/>
      <c r="BW953" s="21"/>
      <c r="BX953" s="21"/>
      <c r="BY953" s="21"/>
      <c r="BZ953" s="21"/>
      <c r="CA953" s="21"/>
      <c r="CB953" s="21"/>
      <c r="CC953" s="21"/>
      <c r="CD953" s="21"/>
      <c r="CE953" s="21"/>
      <c r="CF953" s="21"/>
      <c r="CG953" s="21"/>
      <c r="CH953" s="21"/>
      <c r="CI953" s="21"/>
      <c r="CJ953" s="21"/>
      <c r="CK953" s="21"/>
      <c r="CL953" s="21"/>
      <c r="CM953" s="21"/>
      <c r="CN953" s="21"/>
      <c r="CO953" s="21"/>
      <c r="CP953" s="21"/>
      <c r="CQ953" s="21"/>
      <c r="CR953" s="21"/>
      <c r="CS953" s="21"/>
      <c r="CT953" s="21"/>
      <c r="CU953" s="21"/>
      <c r="CV953" s="21"/>
      <c r="CW953" s="21"/>
      <c r="CX953" s="21"/>
      <c r="CY953" s="21"/>
      <c r="CZ953" s="21"/>
      <c r="DA953" s="21"/>
      <c r="DB953" s="21"/>
      <c r="DC953" s="21"/>
      <c r="DD953" s="21"/>
      <c r="DE953" s="21"/>
      <c r="DF953" s="21"/>
      <c r="DG953" s="21"/>
      <c r="DH953" s="21"/>
      <c r="DI953" s="21"/>
      <c r="DJ953" s="21"/>
      <c r="DK953" s="21"/>
      <c r="DL953" s="21"/>
      <c r="DM953" s="21"/>
      <c r="DN953" s="21"/>
      <c r="DO953" s="21"/>
      <c r="DP953" s="21"/>
      <c r="DQ953" s="21"/>
      <c r="DR953" s="21"/>
      <c r="DS953" s="21"/>
      <c r="DT953" s="21"/>
      <c r="DU953" s="21"/>
      <c r="DV953" s="21"/>
      <c r="DW953" s="21"/>
      <c r="DX953" s="21"/>
      <c r="DY953" s="21"/>
      <c r="DZ953" s="21"/>
      <c r="EA953" s="21"/>
      <c r="EB953" s="21"/>
      <c r="EC953" s="21"/>
      <c r="ED953" s="21"/>
      <c r="EE953" s="21"/>
      <c r="EF953" s="21"/>
      <c r="EG953" s="21"/>
      <c r="EH953" s="21"/>
      <c r="EI953" s="21"/>
      <c r="EJ953" s="21"/>
      <c r="EK953" s="21"/>
      <c r="EL953" s="21"/>
      <c r="EM953" s="21"/>
      <c r="EN953" s="21"/>
      <c r="EO953" s="21"/>
      <c r="EP953" s="21"/>
      <c r="EQ953" s="21"/>
      <c r="ER953" s="21"/>
      <c r="ES953" s="21"/>
      <c r="ET953" s="21"/>
      <c r="EU953" s="21"/>
      <c r="EV953" s="21"/>
      <c r="EW953" s="21"/>
      <c r="EX953" s="21"/>
      <c r="EY953" s="21"/>
      <c r="EZ953" s="21"/>
      <c r="FA953" s="21"/>
      <c r="FB953" s="21"/>
      <c r="FC953" s="21"/>
      <c r="FD953" s="21"/>
      <c r="FE953" s="21"/>
      <c r="FF953" s="21"/>
      <c r="FG953" s="21"/>
      <c r="FH953" s="21"/>
      <c r="FI953" s="21"/>
      <c r="FJ953" s="21"/>
      <c r="FK953" s="21"/>
      <c r="FL953" s="21"/>
      <c r="FM953" s="21"/>
      <c r="FN953" s="21"/>
      <c r="FO953" s="21"/>
      <c r="FP953" s="21"/>
      <c r="FQ953" s="21"/>
      <c r="FR953" s="21"/>
      <c r="FS953" s="21"/>
      <c r="FT953" s="21"/>
      <c r="FU953" s="21"/>
      <c r="FV953" s="21"/>
      <c r="FW953" s="21"/>
      <c r="FX953" s="21"/>
      <c r="FY953" s="21"/>
      <c r="FZ953" s="21"/>
      <c r="GA953" s="21"/>
      <c r="GB953" s="21"/>
      <c r="GC953" s="21"/>
      <c r="GD953" s="21"/>
      <c r="GE953" s="21"/>
      <c r="GF953" s="21"/>
      <c r="GG953" s="21"/>
      <c r="GH953" s="21"/>
      <c r="GI953" s="21"/>
      <c r="GJ953" s="21"/>
      <c r="GK953" s="21"/>
      <c r="GL953" s="21"/>
      <c r="GM953" s="21"/>
      <c r="GN953" s="21"/>
      <c r="GO953" s="21"/>
      <c r="GP953" s="21"/>
      <c r="GQ953" s="21"/>
      <c r="GR953" s="21"/>
      <c r="GS953" s="21"/>
      <c r="GT953" s="21"/>
      <c r="GU953" s="21"/>
      <c r="GV953" s="21"/>
      <c r="GW953" s="21"/>
      <c r="GX953" s="21"/>
      <c r="GY953" s="21"/>
      <c r="GZ953" s="21"/>
      <c r="HA953" s="21"/>
      <c r="HB953" s="21"/>
      <c r="HC953" s="21"/>
      <c r="HD953" s="21"/>
      <c r="HE953" s="21"/>
      <c r="HF953" s="21"/>
      <c r="HG953" s="21"/>
      <c r="HH953" s="21"/>
      <c r="HI953" s="21"/>
      <c r="HJ953" s="21"/>
      <c r="HK953" s="21"/>
      <c r="HL953" s="21"/>
      <c r="HM953" s="21"/>
      <c r="HN953" s="21"/>
      <c r="HO953" s="21"/>
      <c r="HP953" s="21"/>
      <c r="HQ953" s="21"/>
      <c r="HR953" s="21"/>
      <c r="HS953" s="21"/>
      <c r="HT953" s="21"/>
      <c r="HU953" s="21"/>
      <c r="HV953" s="21"/>
      <c r="HW953" s="21"/>
      <c r="HX953" s="21"/>
      <c r="HY953" s="21"/>
      <c r="HZ953" s="21"/>
      <c r="IA953" s="21"/>
      <c r="IB953" s="21"/>
      <c r="IC953" s="21"/>
      <c r="ID953" s="21"/>
      <c r="IE953" s="21"/>
      <c r="IF953" s="21"/>
      <c r="IG953" s="21"/>
      <c r="IH953" s="21"/>
      <c r="II953" s="21"/>
      <c r="IJ953" s="21"/>
      <c r="IK953" s="21"/>
      <c r="IL953" s="21"/>
      <c r="IM953" s="21"/>
      <c r="IN953" s="21"/>
      <c r="IO953" s="21"/>
      <c r="IP953" s="21"/>
      <c r="IQ953" s="21"/>
      <c r="IR953" s="21"/>
      <c r="IS953" s="21"/>
      <c r="IT953" s="21"/>
      <c r="IU953" s="21"/>
      <c r="IV953" s="21"/>
      <c r="IW953" s="21"/>
      <c r="IX953" s="21"/>
      <c r="IY953" s="21"/>
      <c r="IZ953" s="21"/>
      <c r="JA953" s="21"/>
      <c r="JB953" s="21"/>
      <c r="JC953" s="21"/>
      <c r="JD953" s="21"/>
      <c r="JE953" s="21"/>
      <c r="JF953" s="21"/>
      <c r="JG953" s="21"/>
      <c r="JH953" s="21"/>
      <c r="JI953" s="21"/>
      <c r="JJ953" s="21"/>
      <c r="JK953" s="21"/>
      <c r="JL953" s="21"/>
      <c r="JM953" s="21"/>
      <c r="JN953" s="21"/>
      <c r="JO953" s="21"/>
      <c r="JP953" s="21"/>
      <c r="JQ953" s="21"/>
      <c r="JR953" s="21"/>
      <c r="JS953" s="21"/>
      <c r="JT953" s="21"/>
      <c r="JU953" s="21"/>
      <c r="JV953" s="21"/>
      <c r="JW953" s="21"/>
      <c r="JX953" s="21"/>
      <c r="JY953" s="21"/>
    </row>
    <row r="954" spans="1:285" ht="14.1" customHeight="1">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21"/>
      <c r="BK954" s="21"/>
      <c r="BL954" s="21"/>
      <c r="BM954" s="21"/>
      <c r="BN954" s="21"/>
      <c r="BO954" s="21"/>
      <c r="BP954" s="21"/>
      <c r="BQ954" s="21"/>
      <c r="BR954" s="21"/>
      <c r="BS954" s="21"/>
      <c r="BT954" s="21"/>
      <c r="BU954" s="21"/>
      <c r="BV954" s="21"/>
      <c r="BW954" s="21"/>
      <c r="BX954" s="21"/>
      <c r="BY954" s="21"/>
      <c r="BZ954" s="21"/>
      <c r="CA954" s="21"/>
      <c r="CB954" s="21"/>
      <c r="CC954" s="21"/>
      <c r="CD954" s="21"/>
      <c r="CE954" s="21"/>
      <c r="CF954" s="21"/>
      <c r="CG954" s="21"/>
      <c r="CH954" s="21"/>
      <c r="CI954" s="21"/>
      <c r="CJ954" s="21"/>
      <c r="CK954" s="21"/>
      <c r="CL954" s="21"/>
      <c r="CM954" s="21"/>
      <c r="CN954" s="21"/>
      <c r="CO954" s="21"/>
      <c r="CP954" s="21"/>
      <c r="CQ954" s="21"/>
      <c r="CR954" s="21"/>
      <c r="CS954" s="21"/>
      <c r="CT954" s="21"/>
      <c r="CU954" s="21"/>
      <c r="CV954" s="21"/>
      <c r="CW954" s="21"/>
      <c r="CX954" s="21"/>
      <c r="CY954" s="21"/>
      <c r="CZ954" s="21"/>
      <c r="DA954" s="21"/>
      <c r="DB954" s="21"/>
      <c r="DC954" s="21"/>
      <c r="DD954" s="21"/>
      <c r="DE954" s="21"/>
      <c r="DF954" s="21"/>
      <c r="DG954" s="21"/>
      <c r="DH954" s="21"/>
      <c r="DI954" s="21"/>
      <c r="DJ954" s="21"/>
      <c r="DK954" s="21"/>
      <c r="DL954" s="21"/>
      <c r="DM954" s="21"/>
      <c r="DN954" s="21"/>
      <c r="DO954" s="21"/>
      <c r="DP954" s="21"/>
      <c r="DQ954" s="21"/>
      <c r="DR954" s="21"/>
      <c r="DS954" s="21"/>
      <c r="DT954" s="21"/>
      <c r="DU954" s="21"/>
      <c r="DV954" s="21"/>
      <c r="DW954" s="21"/>
      <c r="DX954" s="21"/>
      <c r="DY954" s="21"/>
      <c r="DZ954" s="21"/>
      <c r="EA954" s="21"/>
      <c r="EB954" s="21"/>
      <c r="EC954" s="21"/>
      <c r="ED954" s="21"/>
      <c r="EE954" s="21"/>
      <c r="EF954" s="21"/>
      <c r="EG954" s="21"/>
      <c r="EH954" s="21"/>
      <c r="EI954" s="21"/>
      <c r="EJ954" s="21"/>
      <c r="EK954" s="21"/>
      <c r="EL954" s="21"/>
      <c r="EM954" s="21"/>
      <c r="EN954" s="21"/>
      <c r="EO954" s="21"/>
      <c r="EP954" s="21"/>
      <c r="EQ954" s="21"/>
      <c r="ER954" s="21"/>
      <c r="ES954" s="21"/>
      <c r="ET954" s="21"/>
      <c r="EU954" s="21"/>
      <c r="EV954" s="21"/>
      <c r="EW954" s="21"/>
      <c r="EX954" s="21"/>
      <c r="EY954" s="21"/>
      <c r="EZ954" s="21"/>
      <c r="FA954" s="21"/>
      <c r="FB954" s="21"/>
      <c r="FC954" s="21"/>
      <c r="FD954" s="21"/>
      <c r="FE954" s="21"/>
      <c r="FF954" s="21"/>
      <c r="FG954" s="21"/>
      <c r="FH954" s="21"/>
      <c r="FI954" s="21"/>
      <c r="FJ954" s="21"/>
      <c r="FK954" s="21"/>
      <c r="FL954" s="21"/>
      <c r="FM954" s="21"/>
      <c r="FN954" s="21"/>
      <c r="FO954" s="21"/>
      <c r="FP954" s="21"/>
      <c r="FQ954" s="21"/>
      <c r="FR954" s="21"/>
      <c r="FS954" s="21"/>
      <c r="FT954" s="21"/>
      <c r="FU954" s="21"/>
      <c r="FV954" s="21"/>
      <c r="FW954" s="21"/>
      <c r="FX954" s="21"/>
      <c r="FY954" s="21"/>
      <c r="FZ954" s="21"/>
      <c r="GA954" s="21"/>
      <c r="GB954" s="21"/>
      <c r="GC954" s="21"/>
      <c r="GD954" s="21"/>
      <c r="GE954" s="21"/>
      <c r="GF954" s="21"/>
      <c r="GG954" s="21"/>
      <c r="GH954" s="21"/>
      <c r="GI954" s="21"/>
      <c r="GJ954" s="21"/>
      <c r="GK954" s="21"/>
      <c r="GL954" s="21"/>
      <c r="GM954" s="21"/>
      <c r="GN954" s="21"/>
      <c r="GO954" s="21"/>
      <c r="GP954" s="21"/>
      <c r="GQ954" s="21"/>
      <c r="GR954" s="21"/>
      <c r="GS954" s="21"/>
      <c r="GT954" s="21"/>
      <c r="GU954" s="21"/>
      <c r="GV954" s="21"/>
      <c r="GW954" s="21"/>
      <c r="GX954" s="21"/>
      <c r="GY954" s="21"/>
      <c r="GZ954" s="21"/>
      <c r="HA954" s="21"/>
      <c r="HB954" s="21"/>
      <c r="HC954" s="21"/>
      <c r="HD954" s="21"/>
      <c r="HE954" s="21"/>
      <c r="HF954" s="21"/>
      <c r="HG954" s="21"/>
      <c r="HH954" s="21"/>
      <c r="HI954" s="21"/>
      <c r="HJ954" s="21"/>
      <c r="HK954" s="21"/>
      <c r="HL954" s="21"/>
      <c r="HM954" s="21"/>
      <c r="HN954" s="21"/>
      <c r="HO954" s="21"/>
      <c r="HP954" s="21"/>
      <c r="HQ954" s="21"/>
      <c r="HR954" s="21"/>
      <c r="HS954" s="21"/>
      <c r="HT954" s="21"/>
      <c r="HU954" s="21"/>
      <c r="HV954" s="21"/>
      <c r="HW954" s="21"/>
      <c r="HX954" s="21"/>
      <c r="HY954" s="21"/>
      <c r="HZ954" s="21"/>
      <c r="IA954" s="21"/>
      <c r="IB954" s="21"/>
      <c r="IC954" s="21"/>
      <c r="ID954" s="21"/>
      <c r="IE954" s="21"/>
      <c r="IF954" s="21"/>
      <c r="IG954" s="21"/>
      <c r="IH954" s="21"/>
      <c r="II954" s="21"/>
      <c r="IJ954" s="21"/>
      <c r="IK954" s="21"/>
      <c r="IL954" s="21"/>
      <c r="IM954" s="21"/>
      <c r="IN954" s="21"/>
      <c r="IO954" s="21"/>
      <c r="IP954" s="21"/>
      <c r="IQ954" s="21"/>
      <c r="IR954" s="21"/>
      <c r="IS954" s="21"/>
      <c r="IT954" s="21"/>
      <c r="IU954" s="21"/>
      <c r="IV954" s="21"/>
      <c r="IW954" s="21"/>
      <c r="IX954" s="21"/>
      <c r="IY954" s="21"/>
      <c r="IZ954" s="21"/>
      <c r="JA954" s="21"/>
      <c r="JB954" s="21"/>
      <c r="JC954" s="21"/>
      <c r="JD954" s="21"/>
      <c r="JE954" s="21"/>
      <c r="JF954" s="21"/>
      <c r="JG954" s="21"/>
      <c r="JH954" s="21"/>
      <c r="JI954" s="21"/>
      <c r="JJ954" s="21"/>
      <c r="JK954" s="21"/>
      <c r="JL954" s="21"/>
      <c r="JM954" s="21"/>
      <c r="JN954" s="21"/>
      <c r="JO954" s="21"/>
      <c r="JP954" s="21"/>
      <c r="JQ954" s="21"/>
      <c r="JR954" s="21"/>
      <c r="JS954" s="21"/>
      <c r="JT954" s="21"/>
      <c r="JU954" s="21"/>
      <c r="JV954" s="21"/>
      <c r="JW954" s="21"/>
      <c r="JX954" s="21"/>
      <c r="JY954" s="21"/>
    </row>
    <row r="955" spans="1:285" ht="14.1" customHeight="1">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21"/>
      <c r="BK955" s="21"/>
      <c r="BL955" s="21"/>
      <c r="BM955" s="21"/>
      <c r="BN955" s="21"/>
      <c r="BO955" s="21"/>
      <c r="BP955" s="21"/>
      <c r="BQ955" s="21"/>
      <c r="BR955" s="21"/>
      <c r="BS955" s="21"/>
      <c r="BT955" s="21"/>
      <c r="BU955" s="21"/>
      <c r="BV955" s="21"/>
      <c r="BW955" s="21"/>
      <c r="BX955" s="21"/>
      <c r="BY955" s="21"/>
      <c r="BZ955" s="21"/>
      <c r="CA955" s="21"/>
      <c r="CB955" s="21"/>
      <c r="CC955" s="21"/>
      <c r="CD955" s="21"/>
      <c r="CE955" s="21"/>
      <c r="CF955" s="21"/>
      <c r="CG955" s="21"/>
      <c r="CH955" s="21"/>
      <c r="CI955" s="21"/>
      <c r="CJ955" s="21"/>
      <c r="CK955" s="21"/>
      <c r="CL955" s="21"/>
      <c r="CM955" s="21"/>
      <c r="CN955" s="21"/>
      <c r="CO955" s="21"/>
      <c r="CP955" s="21"/>
      <c r="CQ955" s="21"/>
      <c r="CR955" s="21"/>
      <c r="CS955" s="21"/>
      <c r="CT955" s="21"/>
      <c r="CU955" s="21"/>
      <c r="CV955" s="21"/>
      <c r="CW955" s="21"/>
      <c r="CX955" s="21"/>
      <c r="CY955" s="21"/>
      <c r="CZ955" s="21"/>
      <c r="DA955" s="21"/>
      <c r="DB955" s="21"/>
      <c r="DC955" s="21"/>
      <c r="DD955" s="21"/>
      <c r="DE955" s="21"/>
      <c r="DF955" s="21"/>
      <c r="DG955" s="21"/>
      <c r="DH955" s="21"/>
      <c r="DI955" s="21"/>
      <c r="DJ955" s="21"/>
      <c r="DK955" s="21"/>
      <c r="DL955" s="21"/>
      <c r="DM955" s="21"/>
      <c r="DN955" s="21"/>
      <c r="DO955" s="21"/>
      <c r="DP955" s="21"/>
      <c r="DQ955" s="21"/>
      <c r="DR955" s="21"/>
      <c r="DS955" s="21"/>
      <c r="DT955" s="21"/>
      <c r="DU955" s="21"/>
      <c r="DV955" s="21"/>
      <c r="DW955" s="21"/>
      <c r="DX955" s="21"/>
      <c r="DY955" s="21"/>
      <c r="DZ955" s="21"/>
      <c r="EA955" s="21"/>
      <c r="EB955" s="21"/>
      <c r="EC955" s="21"/>
      <c r="ED955" s="21"/>
      <c r="EE955" s="21"/>
      <c r="EF955" s="21"/>
      <c r="EG955" s="21"/>
      <c r="EH955" s="21"/>
      <c r="EI955" s="21"/>
      <c r="EJ955" s="21"/>
      <c r="EK955" s="21"/>
      <c r="EL955" s="21"/>
      <c r="EM955" s="21"/>
      <c r="EN955" s="21"/>
      <c r="EO955" s="21"/>
      <c r="EP955" s="21"/>
      <c r="EQ955" s="21"/>
      <c r="ER955" s="21"/>
      <c r="ES955" s="21"/>
      <c r="ET955" s="21"/>
      <c r="EU955" s="21"/>
      <c r="EV955" s="21"/>
      <c r="EW955" s="21"/>
      <c r="EX955" s="21"/>
      <c r="EY955" s="21"/>
      <c r="EZ955" s="21"/>
      <c r="FA955" s="21"/>
      <c r="FB955" s="21"/>
      <c r="FC955" s="21"/>
      <c r="FD955" s="21"/>
      <c r="FE955" s="21"/>
      <c r="FF955" s="21"/>
      <c r="FG955" s="21"/>
      <c r="FH955" s="21"/>
      <c r="FI955" s="21"/>
      <c r="FJ955" s="21"/>
      <c r="FK955" s="21"/>
      <c r="FL955" s="21"/>
      <c r="FM955" s="21"/>
      <c r="FN955" s="21"/>
      <c r="FO955" s="21"/>
      <c r="FP955" s="21"/>
      <c r="FQ955" s="21"/>
      <c r="FR955" s="21"/>
      <c r="FS955" s="21"/>
      <c r="FT955" s="21"/>
      <c r="FU955" s="21"/>
      <c r="FV955" s="21"/>
      <c r="FW955" s="21"/>
      <c r="FX955" s="21"/>
      <c r="FY955" s="21"/>
      <c r="FZ955" s="21"/>
      <c r="GA955" s="21"/>
      <c r="GB955" s="21"/>
      <c r="GC955" s="21"/>
      <c r="GD955" s="21"/>
      <c r="GE955" s="21"/>
      <c r="GF955" s="21"/>
      <c r="GG955" s="21"/>
      <c r="GH955" s="21"/>
      <c r="GI955" s="21"/>
      <c r="GJ955" s="21"/>
      <c r="GK955" s="21"/>
      <c r="GL955" s="21"/>
      <c r="GM955" s="21"/>
      <c r="GN955" s="21"/>
      <c r="GO955" s="21"/>
      <c r="GP955" s="21"/>
      <c r="GQ955" s="21"/>
      <c r="GR955" s="21"/>
      <c r="GS955" s="21"/>
      <c r="GT955" s="21"/>
      <c r="GU955" s="21"/>
      <c r="GV955" s="21"/>
      <c r="GW955" s="21"/>
      <c r="GX955" s="21"/>
      <c r="GY955" s="21"/>
      <c r="GZ955" s="21"/>
      <c r="HA955" s="21"/>
      <c r="HB955" s="21"/>
      <c r="HC955" s="21"/>
      <c r="HD955" s="21"/>
      <c r="HE955" s="21"/>
      <c r="HF955" s="21"/>
      <c r="HG955" s="21"/>
      <c r="HH955" s="21"/>
      <c r="HI955" s="21"/>
      <c r="HJ955" s="21"/>
      <c r="HK955" s="21"/>
      <c r="HL955" s="21"/>
      <c r="HM955" s="21"/>
      <c r="HN955" s="21"/>
      <c r="HO955" s="21"/>
      <c r="HP955" s="21"/>
      <c r="HQ955" s="21"/>
      <c r="HR955" s="21"/>
      <c r="HS955" s="21"/>
      <c r="HT955" s="21"/>
      <c r="HU955" s="21"/>
      <c r="HV955" s="21"/>
      <c r="HW955" s="21"/>
      <c r="HX955" s="21"/>
      <c r="HY955" s="21"/>
      <c r="HZ955" s="21"/>
      <c r="IA955" s="21"/>
      <c r="IB955" s="21"/>
      <c r="IC955" s="21"/>
      <c r="ID955" s="21"/>
      <c r="IE955" s="21"/>
      <c r="IF955" s="21"/>
      <c r="IG955" s="21"/>
      <c r="IH955" s="21"/>
      <c r="II955" s="21"/>
      <c r="IJ955" s="21"/>
      <c r="IK955" s="21"/>
      <c r="IL955" s="21"/>
      <c r="IM955" s="21"/>
      <c r="IN955" s="21"/>
      <c r="IO955" s="21"/>
      <c r="IP955" s="21"/>
      <c r="IQ955" s="21"/>
      <c r="IR955" s="21"/>
      <c r="IS955" s="21"/>
      <c r="IT955" s="21"/>
      <c r="IU955" s="21"/>
      <c r="IV955" s="21"/>
      <c r="IW955" s="21"/>
      <c r="IX955" s="21"/>
      <c r="IY955" s="21"/>
      <c r="IZ955" s="21"/>
      <c r="JA955" s="21"/>
      <c r="JB955" s="21"/>
      <c r="JC955" s="21"/>
      <c r="JD955" s="21"/>
      <c r="JE955" s="21"/>
      <c r="JF955" s="21"/>
      <c r="JG955" s="21"/>
      <c r="JH955" s="21"/>
      <c r="JI955" s="21"/>
      <c r="JJ955" s="21"/>
      <c r="JK955" s="21"/>
      <c r="JL955" s="21"/>
      <c r="JM955" s="21"/>
      <c r="JN955" s="21"/>
      <c r="JO955" s="21"/>
      <c r="JP955" s="21"/>
      <c r="JQ955" s="21"/>
      <c r="JR955" s="21"/>
      <c r="JS955" s="21"/>
      <c r="JT955" s="21"/>
      <c r="JU955" s="21"/>
      <c r="JV955" s="21"/>
      <c r="JW955" s="21"/>
      <c r="JX955" s="21"/>
      <c r="JY955" s="21"/>
    </row>
    <row r="956" spans="1:285" ht="14.1" customHeight="1">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21"/>
      <c r="BK956" s="21"/>
      <c r="BL956" s="21"/>
      <c r="BM956" s="21"/>
      <c r="BN956" s="21"/>
      <c r="BO956" s="21"/>
      <c r="BP956" s="21"/>
      <c r="BQ956" s="21"/>
      <c r="BR956" s="21"/>
      <c r="BS956" s="21"/>
      <c r="BT956" s="21"/>
      <c r="BU956" s="21"/>
      <c r="BV956" s="21"/>
      <c r="BW956" s="21"/>
      <c r="BX956" s="21"/>
      <c r="BY956" s="21"/>
      <c r="BZ956" s="21"/>
      <c r="CA956" s="21"/>
      <c r="CB956" s="21"/>
      <c r="CC956" s="21"/>
      <c r="CD956" s="21"/>
      <c r="CE956" s="21"/>
      <c r="CF956" s="21"/>
      <c r="CG956" s="21"/>
      <c r="CH956" s="21"/>
      <c r="CI956" s="21"/>
      <c r="CJ956" s="21"/>
      <c r="CK956" s="21"/>
      <c r="CL956" s="21"/>
      <c r="CM956" s="21"/>
      <c r="CN956" s="21"/>
      <c r="CO956" s="21"/>
      <c r="CP956" s="21"/>
      <c r="CQ956" s="21"/>
      <c r="CR956" s="21"/>
      <c r="CS956" s="21"/>
      <c r="CT956" s="21"/>
      <c r="CU956" s="21"/>
      <c r="CV956" s="21"/>
      <c r="CW956" s="21"/>
      <c r="CX956" s="21"/>
      <c r="CY956" s="21"/>
      <c r="CZ956" s="21"/>
      <c r="DA956" s="21"/>
      <c r="DB956" s="21"/>
      <c r="DC956" s="21"/>
      <c r="DD956" s="21"/>
      <c r="DE956" s="21"/>
      <c r="DF956" s="21"/>
      <c r="DG956" s="21"/>
      <c r="DH956" s="21"/>
      <c r="DI956" s="21"/>
      <c r="DJ956" s="21"/>
      <c r="DK956" s="21"/>
      <c r="DL956" s="21"/>
      <c r="DM956" s="21"/>
      <c r="DN956" s="21"/>
      <c r="DO956" s="21"/>
      <c r="DP956" s="21"/>
      <c r="DQ956" s="21"/>
      <c r="DR956" s="21"/>
      <c r="DS956" s="21"/>
      <c r="DT956" s="21"/>
      <c r="DU956" s="21"/>
      <c r="DV956" s="21"/>
      <c r="DW956" s="21"/>
      <c r="DX956" s="21"/>
      <c r="DY956" s="21"/>
      <c r="DZ956" s="21"/>
      <c r="EA956" s="21"/>
      <c r="EB956" s="21"/>
      <c r="EC956" s="21"/>
      <c r="ED956" s="21"/>
      <c r="EE956" s="21"/>
      <c r="EF956" s="21"/>
      <c r="EG956" s="21"/>
      <c r="EH956" s="21"/>
      <c r="EI956" s="21"/>
      <c r="EJ956" s="21"/>
      <c r="EK956" s="21"/>
      <c r="EL956" s="21"/>
      <c r="EM956" s="21"/>
      <c r="EN956" s="21"/>
      <c r="EO956" s="21"/>
      <c r="EP956" s="21"/>
      <c r="EQ956" s="21"/>
      <c r="ER956" s="21"/>
      <c r="ES956" s="21"/>
      <c r="ET956" s="21"/>
      <c r="EU956" s="21"/>
      <c r="EV956" s="21"/>
      <c r="EW956" s="21"/>
      <c r="EX956" s="21"/>
      <c r="EY956" s="21"/>
      <c r="EZ956" s="21"/>
      <c r="FA956" s="21"/>
      <c r="FB956" s="21"/>
      <c r="FC956" s="21"/>
      <c r="FD956" s="21"/>
      <c r="FE956" s="21"/>
      <c r="FF956" s="21"/>
      <c r="FG956" s="21"/>
      <c r="FH956" s="21"/>
      <c r="FI956" s="21"/>
      <c r="FJ956" s="21"/>
      <c r="FK956" s="21"/>
      <c r="FL956" s="21"/>
      <c r="FM956" s="21"/>
      <c r="FN956" s="21"/>
      <c r="FO956" s="21"/>
      <c r="FP956" s="21"/>
      <c r="FQ956" s="21"/>
      <c r="FR956" s="21"/>
      <c r="FS956" s="21"/>
      <c r="FT956" s="21"/>
      <c r="FU956" s="21"/>
      <c r="FV956" s="21"/>
      <c r="FW956" s="21"/>
      <c r="FX956" s="21"/>
      <c r="FY956" s="21"/>
      <c r="FZ956" s="21"/>
      <c r="GA956" s="21"/>
      <c r="GB956" s="21"/>
      <c r="GC956" s="21"/>
      <c r="GD956" s="21"/>
      <c r="GE956" s="21"/>
      <c r="GF956" s="21"/>
      <c r="GG956" s="21"/>
      <c r="GH956" s="21"/>
      <c r="GI956" s="21"/>
      <c r="GJ956" s="21"/>
      <c r="GK956" s="21"/>
      <c r="GL956" s="21"/>
      <c r="GM956" s="21"/>
      <c r="GN956" s="21"/>
      <c r="GO956" s="21"/>
      <c r="GP956" s="21"/>
      <c r="GQ956" s="21"/>
      <c r="GR956" s="21"/>
      <c r="GS956" s="21"/>
      <c r="GT956" s="21"/>
      <c r="GU956" s="21"/>
      <c r="GV956" s="21"/>
      <c r="GW956" s="21"/>
      <c r="GX956" s="21"/>
      <c r="GY956" s="21"/>
      <c r="GZ956" s="21"/>
      <c r="HA956" s="21"/>
      <c r="HB956" s="21"/>
      <c r="HC956" s="21"/>
      <c r="HD956" s="21"/>
      <c r="HE956" s="21"/>
      <c r="HF956" s="21"/>
      <c r="HG956" s="21"/>
      <c r="HH956" s="21"/>
      <c r="HI956" s="21"/>
      <c r="HJ956" s="21"/>
      <c r="HK956" s="21"/>
      <c r="HL956" s="21"/>
      <c r="HM956" s="21"/>
      <c r="HN956" s="21"/>
      <c r="HO956" s="21"/>
      <c r="HP956" s="21"/>
      <c r="HQ956" s="21"/>
      <c r="HR956" s="21"/>
      <c r="HS956" s="21"/>
      <c r="HT956" s="21"/>
      <c r="HU956" s="21"/>
      <c r="HV956" s="21"/>
      <c r="HW956" s="21"/>
      <c r="HX956" s="21"/>
      <c r="HY956" s="21"/>
      <c r="HZ956" s="21"/>
      <c r="IA956" s="21"/>
      <c r="IB956" s="21"/>
      <c r="IC956" s="21"/>
      <c r="ID956" s="21"/>
      <c r="IE956" s="21"/>
      <c r="IF956" s="21"/>
      <c r="IG956" s="21"/>
      <c r="IH956" s="21"/>
      <c r="II956" s="21"/>
      <c r="IJ956" s="21"/>
      <c r="IK956" s="21"/>
      <c r="IL956" s="21"/>
      <c r="IM956" s="21"/>
      <c r="IN956" s="21"/>
      <c r="IO956" s="21"/>
      <c r="IP956" s="21"/>
      <c r="IQ956" s="21"/>
      <c r="IR956" s="21"/>
      <c r="IS956" s="21"/>
      <c r="IT956" s="21"/>
      <c r="IU956" s="21"/>
      <c r="IV956" s="21"/>
      <c r="IW956" s="21"/>
      <c r="IX956" s="21"/>
      <c r="IY956" s="21"/>
      <c r="IZ956" s="21"/>
      <c r="JA956" s="21"/>
      <c r="JB956" s="21"/>
      <c r="JC956" s="21"/>
      <c r="JD956" s="21"/>
      <c r="JE956" s="21"/>
      <c r="JF956" s="21"/>
      <c r="JG956" s="21"/>
      <c r="JH956" s="21"/>
      <c r="JI956" s="21"/>
      <c r="JJ956" s="21"/>
      <c r="JK956" s="21"/>
      <c r="JL956" s="21"/>
      <c r="JM956" s="21"/>
      <c r="JN956" s="21"/>
      <c r="JO956" s="21"/>
      <c r="JP956" s="21"/>
      <c r="JQ956" s="21"/>
      <c r="JR956" s="21"/>
      <c r="JS956" s="21"/>
      <c r="JT956" s="21"/>
      <c r="JU956" s="21"/>
      <c r="JV956" s="21"/>
      <c r="JW956" s="21"/>
      <c r="JX956" s="21"/>
      <c r="JY956" s="21"/>
    </row>
    <row r="957" spans="1:285" ht="14.1" customHeight="1">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21"/>
      <c r="BK957" s="21"/>
      <c r="BL957" s="21"/>
      <c r="BM957" s="21"/>
      <c r="BN957" s="21"/>
      <c r="BO957" s="21"/>
      <c r="BP957" s="21"/>
      <c r="BQ957" s="21"/>
      <c r="BR957" s="21"/>
      <c r="BS957" s="21"/>
      <c r="BT957" s="21"/>
      <c r="BU957" s="21"/>
      <c r="BV957" s="21"/>
      <c r="BW957" s="21"/>
      <c r="BX957" s="21"/>
      <c r="BY957" s="21"/>
      <c r="BZ957" s="21"/>
      <c r="CA957" s="21"/>
      <c r="CB957" s="21"/>
      <c r="CC957" s="21"/>
      <c r="CD957" s="21"/>
      <c r="CE957" s="21"/>
      <c r="CF957" s="21"/>
      <c r="CG957" s="21"/>
      <c r="CH957" s="21"/>
      <c r="CI957" s="21"/>
      <c r="CJ957" s="21"/>
      <c r="CK957" s="21"/>
      <c r="CL957" s="21"/>
      <c r="CM957" s="21"/>
      <c r="CN957" s="21"/>
      <c r="CO957" s="21"/>
      <c r="CP957" s="21"/>
      <c r="CQ957" s="21"/>
      <c r="CR957" s="21"/>
      <c r="CS957" s="21"/>
      <c r="CT957" s="21"/>
      <c r="CU957" s="21"/>
      <c r="CV957" s="21"/>
      <c r="CW957" s="21"/>
      <c r="CX957" s="21"/>
      <c r="CY957" s="21"/>
      <c r="CZ957" s="21"/>
      <c r="DA957" s="21"/>
      <c r="DB957" s="21"/>
      <c r="DC957" s="21"/>
      <c r="DD957" s="21"/>
      <c r="DE957" s="21"/>
      <c r="DF957" s="21"/>
      <c r="DG957" s="21"/>
      <c r="DH957" s="21"/>
      <c r="DI957" s="21"/>
      <c r="DJ957" s="21"/>
      <c r="DK957" s="21"/>
      <c r="DL957" s="21"/>
      <c r="DM957" s="21"/>
      <c r="DN957" s="21"/>
      <c r="DO957" s="21"/>
      <c r="DP957" s="21"/>
      <c r="DQ957" s="21"/>
      <c r="DR957" s="21"/>
      <c r="DS957" s="21"/>
      <c r="DT957" s="21"/>
      <c r="DU957" s="21"/>
      <c r="DV957" s="21"/>
      <c r="DW957" s="21"/>
      <c r="DX957" s="21"/>
      <c r="DY957" s="21"/>
      <c r="DZ957" s="21"/>
      <c r="EA957" s="21"/>
      <c r="EB957" s="21"/>
      <c r="EC957" s="21"/>
      <c r="ED957" s="21"/>
      <c r="EE957" s="21"/>
      <c r="EF957" s="21"/>
      <c r="EG957" s="21"/>
      <c r="EH957" s="21"/>
      <c r="EI957" s="21"/>
      <c r="EJ957" s="21"/>
      <c r="EK957" s="21"/>
      <c r="EL957" s="21"/>
      <c r="EM957" s="21"/>
      <c r="EN957" s="21"/>
      <c r="EO957" s="21"/>
      <c r="EP957" s="21"/>
      <c r="EQ957" s="21"/>
      <c r="ER957" s="21"/>
      <c r="ES957" s="21"/>
      <c r="ET957" s="21"/>
      <c r="EU957" s="21"/>
      <c r="EV957" s="21"/>
      <c r="EW957" s="21"/>
      <c r="EX957" s="21"/>
      <c r="EY957" s="21"/>
      <c r="EZ957" s="21"/>
      <c r="FA957" s="21"/>
      <c r="FB957" s="21"/>
      <c r="FC957" s="21"/>
      <c r="FD957" s="21"/>
      <c r="FE957" s="21"/>
      <c r="FF957" s="21"/>
      <c r="FG957" s="21"/>
      <c r="FH957" s="21"/>
      <c r="FI957" s="21"/>
      <c r="FJ957" s="21"/>
      <c r="FK957" s="21"/>
      <c r="FL957" s="21"/>
      <c r="FM957" s="21"/>
      <c r="FN957" s="21"/>
      <c r="FO957" s="21"/>
      <c r="FP957" s="21"/>
      <c r="FQ957" s="21"/>
      <c r="FR957" s="21"/>
      <c r="FS957" s="21"/>
      <c r="FT957" s="21"/>
      <c r="FU957" s="21"/>
      <c r="FV957" s="21"/>
      <c r="FW957" s="21"/>
      <c r="FX957" s="21"/>
      <c r="FY957" s="21"/>
      <c r="FZ957" s="21"/>
      <c r="GA957" s="21"/>
      <c r="GB957" s="21"/>
      <c r="GC957" s="21"/>
      <c r="GD957" s="21"/>
      <c r="GE957" s="21"/>
      <c r="GF957" s="21"/>
      <c r="GG957" s="21"/>
      <c r="GH957" s="21"/>
      <c r="GI957" s="21"/>
      <c r="GJ957" s="21"/>
      <c r="GK957" s="21"/>
      <c r="GL957" s="21"/>
      <c r="GM957" s="21"/>
      <c r="GN957" s="21"/>
      <c r="GO957" s="21"/>
      <c r="GP957" s="21"/>
      <c r="GQ957" s="21"/>
      <c r="GR957" s="21"/>
      <c r="GS957" s="21"/>
      <c r="GT957" s="21"/>
      <c r="GU957" s="21"/>
      <c r="GV957" s="21"/>
      <c r="GW957" s="21"/>
      <c r="GX957" s="21"/>
      <c r="GY957" s="21"/>
      <c r="GZ957" s="21"/>
      <c r="HA957" s="21"/>
      <c r="HB957" s="21"/>
      <c r="HC957" s="21"/>
      <c r="HD957" s="21"/>
      <c r="HE957" s="21"/>
      <c r="HF957" s="21"/>
      <c r="HG957" s="21"/>
      <c r="HH957" s="21"/>
      <c r="HI957" s="21"/>
      <c r="HJ957" s="21"/>
      <c r="HK957" s="21"/>
      <c r="HL957" s="21"/>
      <c r="HM957" s="21"/>
      <c r="HN957" s="21"/>
      <c r="HO957" s="21"/>
      <c r="HP957" s="21"/>
      <c r="HQ957" s="21"/>
      <c r="HR957" s="21"/>
      <c r="HS957" s="21"/>
      <c r="HT957" s="21"/>
      <c r="HU957" s="21"/>
      <c r="HV957" s="21"/>
      <c r="HW957" s="21"/>
      <c r="HX957" s="21"/>
      <c r="HY957" s="21"/>
      <c r="HZ957" s="21"/>
      <c r="IA957" s="21"/>
      <c r="IB957" s="21"/>
      <c r="IC957" s="21"/>
      <c r="ID957" s="21"/>
      <c r="IE957" s="21"/>
      <c r="IF957" s="21"/>
      <c r="IG957" s="21"/>
      <c r="IH957" s="21"/>
      <c r="II957" s="21"/>
      <c r="IJ957" s="21"/>
      <c r="IK957" s="21"/>
      <c r="IL957" s="21"/>
      <c r="IM957" s="21"/>
      <c r="IN957" s="21"/>
      <c r="IO957" s="21"/>
      <c r="IP957" s="21"/>
      <c r="IQ957" s="21"/>
      <c r="IR957" s="21"/>
      <c r="IS957" s="21"/>
      <c r="IT957" s="21"/>
      <c r="IU957" s="21"/>
      <c r="IV957" s="21"/>
      <c r="IW957" s="21"/>
      <c r="IX957" s="21"/>
      <c r="IY957" s="21"/>
      <c r="IZ957" s="21"/>
      <c r="JA957" s="21"/>
      <c r="JB957" s="21"/>
      <c r="JC957" s="21"/>
      <c r="JD957" s="21"/>
      <c r="JE957" s="21"/>
      <c r="JF957" s="21"/>
      <c r="JG957" s="21"/>
      <c r="JH957" s="21"/>
      <c r="JI957" s="21"/>
      <c r="JJ957" s="21"/>
      <c r="JK957" s="21"/>
      <c r="JL957" s="21"/>
      <c r="JM957" s="21"/>
      <c r="JN957" s="21"/>
      <c r="JO957" s="21"/>
      <c r="JP957" s="21"/>
      <c r="JQ957" s="21"/>
      <c r="JR957" s="21"/>
      <c r="JS957" s="21"/>
      <c r="JT957" s="21"/>
      <c r="JU957" s="21"/>
      <c r="JV957" s="21"/>
      <c r="JW957" s="21"/>
      <c r="JX957" s="21"/>
      <c r="JY957" s="21"/>
    </row>
    <row r="958" spans="1:285" ht="14.1" customHeight="1">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21"/>
      <c r="BK958" s="21"/>
      <c r="BL958" s="21"/>
      <c r="BM958" s="21"/>
      <c r="BN958" s="21"/>
      <c r="BO958" s="21"/>
      <c r="BP958" s="21"/>
      <c r="BQ958" s="21"/>
      <c r="BR958" s="21"/>
      <c r="BS958" s="21"/>
      <c r="BT958" s="21"/>
      <c r="BU958" s="21"/>
      <c r="BV958" s="21"/>
      <c r="BW958" s="21"/>
      <c r="BX958" s="21"/>
      <c r="BY958" s="21"/>
      <c r="BZ958" s="21"/>
      <c r="CA958" s="21"/>
      <c r="CB958" s="21"/>
      <c r="CC958" s="21"/>
      <c r="CD958" s="21"/>
      <c r="CE958" s="21"/>
      <c r="CF958" s="21"/>
      <c r="CG958" s="21"/>
      <c r="CH958" s="21"/>
      <c r="CI958" s="21"/>
      <c r="CJ958" s="21"/>
      <c r="CK958" s="21"/>
      <c r="CL958" s="21"/>
      <c r="CM958" s="21"/>
      <c r="CN958" s="21"/>
      <c r="CO958" s="21"/>
      <c r="CP958" s="21"/>
      <c r="CQ958" s="21"/>
      <c r="CR958" s="21"/>
      <c r="CS958" s="21"/>
      <c r="CT958" s="21"/>
      <c r="CU958" s="21"/>
      <c r="CV958" s="21"/>
      <c r="CW958" s="21"/>
      <c r="CX958" s="21"/>
      <c r="CY958" s="21"/>
      <c r="CZ958" s="21"/>
      <c r="DA958" s="21"/>
      <c r="DB958" s="21"/>
      <c r="DC958" s="21"/>
      <c r="DD958" s="21"/>
      <c r="DE958" s="21"/>
      <c r="DF958" s="21"/>
      <c r="DG958" s="21"/>
      <c r="DH958" s="21"/>
      <c r="DI958" s="21"/>
      <c r="DJ958" s="21"/>
      <c r="DK958" s="21"/>
      <c r="DL958" s="21"/>
      <c r="DM958" s="21"/>
      <c r="DN958" s="21"/>
      <c r="DO958" s="21"/>
      <c r="DP958" s="21"/>
      <c r="DQ958" s="21"/>
      <c r="DR958" s="21"/>
      <c r="DS958" s="21"/>
      <c r="DT958" s="21"/>
      <c r="DU958" s="21"/>
      <c r="DV958" s="21"/>
      <c r="DW958" s="21"/>
      <c r="DX958" s="21"/>
      <c r="DY958" s="21"/>
      <c r="DZ958" s="21"/>
      <c r="EA958" s="21"/>
      <c r="EB958" s="21"/>
      <c r="EC958" s="21"/>
      <c r="ED958" s="21"/>
      <c r="EE958" s="21"/>
      <c r="EF958" s="21"/>
      <c r="EG958" s="21"/>
      <c r="EH958" s="21"/>
      <c r="EI958" s="21"/>
      <c r="EJ958" s="21"/>
      <c r="EK958" s="21"/>
      <c r="EL958" s="21"/>
      <c r="EM958" s="21"/>
      <c r="EN958" s="21"/>
      <c r="EO958" s="21"/>
      <c r="EP958" s="21"/>
      <c r="EQ958" s="21"/>
      <c r="ER958" s="21"/>
      <c r="ES958" s="21"/>
      <c r="ET958" s="21"/>
      <c r="EU958" s="21"/>
      <c r="EV958" s="21"/>
      <c r="EW958" s="21"/>
      <c r="EX958" s="21"/>
      <c r="EY958" s="21"/>
      <c r="EZ958" s="21"/>
      <c r="FA958" s="21"/>
      <c r="FB958" s="21"/>
      <c r="FC958" s="21"/>
      <c r="FD958" s="21"/>
      <c r="FE958" s="21"/>
      <c r="FF958" s="21"/>
      <c r="FG958" s="21"/>
      <c r="FH958" s="21"/>
      <c r="FI958" s="21"/>
      <c r="FJ958" s="21"/>
      <c r="FK958" s="21"/>
      <c r="FL958" s="21"/>
      <c r="FM958" s="21"/>
      <c r="FN958" s="21"/>
      <c r="FO958" s="21"/>
      <c r="FP958" s="21"/>
      <c r="FQ958" s="21"/>
      <c r="FR958" s="21"/>
      <c r="FS958" s="21"/>
      <c r="FT958" s="21"/>
      <c r="FU958" s="21"/>
      <c r="FV958" s="21"/>
      <c r="FW958" s="21"/>
      <c r="FX958" s="21"/>
      <c r="FY958" s="21"/>
      <c r="FZ958" s="21"/>
      <c r="GA958" s="21"/>
      <c r="GB958" s="21"/>
      <c r="GC958" s="21"/>
      <c r="GD958" s="21"/>
      <c r="GE958" s="21"/>
      <c r="GF958" s="21"/>
      <c r="GG958" s="21"/>
      <c r="GH958" s="21"/>
      <c r="GI958" s="21"/>
      <c r="GJ958" s="21"/>
      <c r="GK958" s="21"/>
      <c r="GL958" s="21"/>
      <c r="GM958" s="21"/>
      <c r="GN958" s="21"/>
      <c r="GO958" s="21"/>
      <c r="GP958" s="21"/>
      <c r="GQ958" s="21"/>
      <c r="GR958" s="21"/>
      <c r="GS958" s="21"/>
      <c r="GT958" s="21"/>
      <c r="GU958" s="21"/>
      <c r="GV958" s="21"/>
      <c r="GW958" s="21"/>
      <c r="GX958" s="21"/>
      <c r="GY958" s="21"/>
      <c r="GZ958" s="21"/>
      <c r="HA958" s="21"/>
      <c r="HB958" s="21"/>
      <c r="HC958" s="21"/>
      <c r="HD958" s="21"/>
      <c r="HE958" s="21"/>
      <c r="HF958" s="21"/>
      <c r="HG958" s="21"/>
      <c r="HH958" s="21"/>
      <c r="HI958" s="21"/>
      <c r="HJ958" s="21"/>
      <c r="HK958" s="21"/>
      <c r="HL958" s="21"/>
      <c r="HM958" s="21"/>
      <c r="HN958" s="21"/>
      <c r="HO958" s="21"/>
      <c r="HP958" s="21"/>
      <c r="HQ958" s="21"/>
      <c r="HR958" s="21"/>
      <c r="HS958" s="21"/>
      <c r="HT958" s="21"/>
      <c r="HU958" s="21"/>
      <c r="HV958" s="21"/>
      <c r="HW958" s="21"/>
      <c r="HX958" s="21"/>
      <c r="HY958" s="21"/>
      <c r="HZ958" s="21"/>
      <c r="IA958" s="21"/>
      <c r="IB958" s="21"/>
      <c r="IC958" s="21"/>
      <c r="ID958" s="21"/>
      <c r="IE958" s="21"/>
      <c r="IF958" s="21"/>
      <c r="IG958" s="21"/>
      <c r="IH958" s="21"/>
      <c r="II958" s="21"/>
      <c r="IJ958" s="21"/>
      <c r="IK958" s="21"/>
      <c r="IL958" s="21"/>
      <c r="IM958" s="21"/>
      <c r="IN958" s="21"/>
      <c r="IO958" s="21"/>
      <c r="IP958" s="21"/>
      <c r="IQ958" s="21"/>
      <c r="IR958" s="21"/>
      <c r="IS958" s="21"/>
      <c r="IT958" s="21"/>
      <c r="IU958" s="21"/>
      <c r="IV958" s="21"/>
      <c r="IW958" s="21"/>
      <c r="IX958" s="21"/>
      <c r="IY958" s="21"/>
      <c r="IZ958" s="21"/>
      <c r="JA958" s="21"/>
      <c r="JB958" s="21"/>
      <c r="JC958" s="21"/>
      <c r="JD958" s="21"/>
      <c r="JE958" s="21"/>
      <c r="JF958" s="21"/>
      <c r="JG958" s="21"/>
      <c r="JH958" s="21"/>
      <c r="JI958" s="21"/>
      <c r="JJ958" s="21"/>
      <c r="JK958" s="21"/>
      <c r="JL958" s="21"/>
      <c r="JM958" s="21"/>
      <c r="JN958" s="21"/>
      <c r="JO958" s="21"/>
      <c r="JP958" s="21"/>
      <c r="JQ958" s="21"/>
      <c r="JR958" s="21"/>
      <c r="JS958" s="21"/>
      <c r="JT958" s="21"/>
      <c r="JU958" s="21"/>
      <c r="JV958" s="21"/>
      <c r="JW958" s="21"/>
      <c r="JX958" s="21"/>
      <c r="JY958" s="21"/>
    </row>
    <row r="959" spans="1:285" ht="14.1" customHeight="1">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21"/>
      <c r="BK959" s="21"/>
      <c r="BL959" s="21"/>
      <c r="BM959" s="21"/>
      <c r="BN959" s="21"/>
      <c r="BO959" s="21"/>
      <c r="BP959" s="21"/>
      <c r="BQ959" s="21"/>
      <c r="BR959" s="21"/>
      <c r="BS959" s="21"/>
      <c r="BT959" s="21"/>
      <c r="BU959" s="21"/>
      <c r="BV959" s="21"/>
      <c r="BW959" s="21"/>
      <c r="BX959" s="21"/>
      <c r="BY959" s="21"/>
      <c r="BZ959" s="21"/>
      <c r="CA959" s="21"/>
      <c r="CB959" s="21"/>
      <c r="CC959" s="21"/>
      <c r="CD959" s="21"/>
      <c r="CE959" s="21"/>
      <c r="CF959" s="21"/>
      <c r="CG959" s="21"/>
      <c r="CH959" s="21"/>
      <c r="CI959" s="21"/>
      <c r="CJ959" s="21"/>
      <c r="CK959" s="21"/>
      <c r="CL959" s="21"/>
      <c r="CM959" s="21"/>
      <c r="CN959" s="21"/>
      <c r="CO959" s="21"/>
      <c r="CP959" s="21"/>
      <c r="CQ959" s="21"/>
      <c r="CR959" s="21"/>
      <c r="CS959" s="21"/>
      <c r="CT959" s="21"/>
      <c r="CU959" s="21"/>
      <c r="CV959" s="21"/>
      <c r="CW959" s="21"/>
      <c r="CX959" s="21"/>
      <c r="CY959" s="21"/>
      <c r="CZ959" s="21"/>
      <c r="DA959" s="21"/>
      <c r="DB959" s="21"/>
      <c r="DC959" s="21"/>
      <c r="DD959" s="21"/>
      <c r="DE959" s="21"/>
      <c r="DF959" s="21"/>
      <c r="DG959" s="21"/>
      <c r="DH959" s="21"/>
      <c r="DI959" s="21"/>
      <c r="DJ959" s="21"/>
      <c r="DK959" s="21"/>
      <c r="DL959" s="21"/>
      <c r="DM959" s="21"/>
      <c r="DN959" s="21"/>
      <c r="DO959" s="21"/>
      <c r="DP959" s="21"/>
      <c r="DQ959" s="21"/>
      <c r="DR959" s="21"/>
      <c r="DS959" s="21"/>
      <c r="DT959" s="21"/>
      <c r="DU959" s="21"/>
      <c r="DV959" s="21"/>
      <c r="DW959" s="21"/>
      <c r="DX959" s="21"/>
      <c r="DY959" s="21"/>
      <c r="DZ959" s="21"/>
      <c r="EA959" s="21"/>
      <c r="EB959" s="21"/>
      <c r="EC959" s="21"/>
      <c r="ED959" s="21"/>
      <c r="EE959" s="21"/>
      <c r="EF959" s="21"/>
      <c r="EG959" s="21"/>
      <c r="EH959" s="21"/>
      <c r="EI959" s="21"/>
      <c r="EJ959" s="21"/>
      <c r="EK959" s="21"/>
      <c r="EL959" s="21"/>
      <c r="EM959" s="21"/>
      <c r="EN959" s="21"/>
      <c r="EO959" s="21"/>
      <c r="EP959" s="21"/>
      <c r="EQ959" s="21"/>
      <c r="ER959" s="21"/>
      <c r="ES959" s="21"/>
      <c r="ET959" s="21"/>
      <c r="EU959" s="21"/>
      <c r="EV959" s="21"/>
      <c r="EW959" s="21"/>
      <c r="EX959" s="21"/>
      <c r="EY959" s="21"/>
      <c r="EZ959" s="21"/>
      <c r="FA959" s="21"/>
      <c r="FB959" s="21"/>
      <c r="FC959" s="21"/>
      <c r="FD959" s="21"/>
      <c r="FE959" s="21"/>
      <c r="FF959" s="21"/>
      <c r="FG959" s="21"/>
      <c r="FH959" s="21"/>
      <c r="FI959" s="21"/>
      <c r="FJ959" s="21"/>
      <c r="FK959" s="21"/>
      <c r="FL959" s="21"/>
      <c r="FM959" s="21"/>
      <c r="FN959" s="21"/>
      <c r="FO959" s="21"/>
      <c r="FP959" s="21"/>
      <c r="FQ959" s="21"/>
      <c r="FR959" s="21"/>
      <c r="FS959" s="21"/>
      <c r="FT959" s="21"/>
      <c r="FU959" s="21"/>
      <c r="FV959" s="21"/>
      <c r="FW959" s="21"/>
      <c r="FX959" s="21"/>
      <c r="FY959" s="21"/>
      <c r="FZ959" s="21"/>
      <c r="GA959" s="21"/>
      <c r="GB959" s="21"/>
      <c r="GC959" s="21"/>
      <c r="GD959" s="21"/>
      <c r="GE959" s="21"/>
      <c r="GF959" s="21"/>
      <c r="GG959" s="21"/>
      <c r="GH959" s="21"/>
      <c r="GI959" s="21"/>
      <c r="GJ959" s="21"/>
      <c r="GK959" s="21"/>
      <c r="GL959" s="21"/>
      <c r="GM959" s="21"/>
      <c r="GN959" s="21"/>
      <c r="GO959" s="21"/>
      <c r="GP959" s="21"/>
      <c r="GQ959" s="21"/>
      <c r="GR959" s="21"/>
      <c r="GS959" s="21"/>
      <c r="GT959" s="21"/>
      <c r="GU959" s="21"/>
      <c r="GV959" s="21"/>
      <c r="GW959" s="21"/>
      <c r="GX959" s="21"/>
      <c r="GY959" s="21"/>
      <c r="GZ959" s="21"/>
      <c r="HA959" s="21"/>
      <c r="HB959" s="21"/>
      <c r="HC959" s="21"/>
      <c r="HD959" s="21"/>
      <c r="HE959" s="21"/>
      <c r="HF959" s="21"/>
      <c r="HG959" s="21"/>
      <c r="HH959" s="21"/>
      <c r="HI959" s="21"/>
      <c r="HJ959" s="21"/>
      <c r="HK959" s="21"/>
      <c r="HL959" s="21"/>
      <c r="HM959" s="21"/>
      <c r="HN959" s="21"/>
      <c r="HO959" s="21"/>
      <c r="HP959" s="21"/>
      <c r="HQ959" s="21"/>
      <c r="HR959" s="21"/>
      <c r="HS959" s="21"/>
      <c r="HT959" s="21"/>
      <c r="HU959" s="21"/>
      <c r="HV959" s="21"/>
      <c r="HW959" s="21"/>
      <c r="HX959" s="21"/>
      <c r="HY959" s="21"/>
      <c r="HZ959" s="21"/>
      <c r="IA959" s="21"/>
      <c r="IB959" s="21"/>
      <c r="IC959" s="21"/>
      <c r="ID959" s="21"/>
      <c r="IE959" s="21"/>
      <c r="IF959" s="21"/>
      <c r="IG959" s="21"/>
      <c r="IH959" s="21"/>
      <c r="II959" s="21"/>
      <c r="IJ959" s="21"/>
      <c r="IK959" s="21"/>
      <c r="IL959" s="21"/>
      <c r="IM959" s="21"/>
      <c r="IN959" s="21"/>
      <c r="IO959" s="21"/>
      <c r="IP959" s="21"/>
      <c r="IQ959" s="21"/>
      <c r="IR959" s="21"/>
      <c r="IS959" s="21"/>
      <c r="IT959" s="21"/>
      <c r="IU959" s="21"/>
      <c r="IV959" s="21"/>
      <c r="IW959" s="21"/>
      <c r="IX959" s="21"/>
      <c r="IY959" s="21"/>
      <c r="IZ959" s="21"/>
      <c r="JA959" s="21"/>
      <c r="JB959" s="21"/>
      <c r="JC959" s="21"/>
      <c r="JD959" s="21"/>
      <c r="JE959" s="21"/>
      <c r="JF959" s="21"/>
      <c r="JG959" s="21"/>
      <c r="JH959" s="21"/>
      <c r="JI959" s="21"/>
      <c r="JJ959" s="21"/>
      <c r="JK959" s="21"/>
      <c r="JL959" s="21"/>
      <c r="JM959" s="21"/>
      <c r="JN959" s="21"/>
      <c r="JO959" s="21"/>
      <c r="JP959" s="21"/>
      <c r="JQ959" s="21"/>
      <c r="JR959" s="21"/>
      <c r="JS959" s="21"/>
      <c r="JT959" s="21"/>
      <c r="JU959" s="21"/>
      <c r="JV959" s="21"/>
      <c r="JW959" s="21"/>
      <c r="JX959" s="21"/>
      <c r="JY959" s="21"/>
    </row>
    <row r="960" spans="1:285" ht="14.1" customHeight="1">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21"/>
      <c r="BK960" s="21"/>
      <c r="BL960" s="21"/>
      <c r="BM960" s="21"/>
      <c r="BN960" s="21"/>
      <c r="BO960" s="21"/>
      <c r="BP960" s="21"/>
      <c r="BQ960" s="21"/>
      <c r="BR960" s="21"/>
      <c r="BS960" s="21"/>
      <c r="BT960" s="21"/>
      <c r="BU960" s="21"/>
      <c r="BV960" s="21"/>
      <c r="BW960" s="21"/>
      <c r="BX960" s="21"/>
      <c r="BY960" s="21"/>
      <c r="BZ960" s="21"/>
      <c r="CA960" s="21"/>
      <c r="CB960" s="21"/>
      <c r="CC960" s="21"/>
      <c r="CD960" s="21"/>
      <c r="CE960" s="21"/>
      <c r="CF960" s="21"/>
      <c r="CG960" s="21"/>
      <c r="CH960" s="21"/>
      <c r="CI960" s="21"/>
      <c r="CJ960" s="21"/>
      <c r="CK960" s="21"/>
      <c r="CL960" s="21"/>
      <c r="CM960" s="21"/>
      <c r="CN960" s="21"/>
      <c r="CO960" s="21"/>
      <c r="CP960" s="21"/>
      <c r="CQ960" s="21"/>
      <c r="CR960" s="21"/>
      <c r="CS960" s="21"/>
      <c r="CT960" s="21"/>
      <c r="CU960" s="21"/>
      <c r="CV960" s="21"/>
      <c r="CW960" s="21"/>
      <c r="CX960" s="21"/>
      <c r="CY960" s="21"/>
      <c r="CZ960" s="21"/>
      <c r="DA960" s="21"/>
      <c r="DB960" s="21"/>
      <c r="DC960" s="21"/>
      <c r="DD960" s="21"/>
      <c r="DE960" s="21"/>
      <c r="DF960" s="21"/>
      <c r="DG960" s="21"/>
      <c r="DH960" s="21"/>
      <c r="DI960" s="21"/>
      <c r="DJ960" s="21"/>
      <c r="DK960" s="21"/>
      <c r="DL960" s="21"/>
      <c r="DM960" s="21"/>
      <c r="DN960" s="21"/>
      <c r="DO960" s="21"/>
      <c r="DP960" s="21"/>
      <c r="DQ960" s="21"/>
      <c r="DR960" s="21"/>
      <c r="DS960" s="21"/>
      <c r="DT960" s="21"/>
      <c r="DU960" s="21"/>
      <c r="DV960" s="21"/>
      <c r="DW960" s="21"/>
      <c r="DX960" s="21"/>
      <c r="DY960" s="21"/>
      <c r="DZ960" s="21"/>
      <c r="EA960" s="21"/>
      <c r="EB960" s="21"/>
      <c r="EC960" s="21"/>
      <c r="ED960" s="21"/>
      <c r="EE960" s="21"/>
      <c r="EF960" s="21"/>
      <c r="EG960" s="21"/>
      <c r="EH960" s="21"/>
      <c r="EI960" s="21"/>
      <c r="EJ960" s="21"/>
      <c r="EK960" s="21"/>
      <c r="EL960" s="21"/>
      <c r="EM960" s="21"/>
      <c r="EN960" s="21"/>
      <c r="EO960" s="21"/>
      <c r="EP960" s="21"/>
      <c r="EQ960" s="21"/>
      <c r="ER960" s="21"/>
      <c r="ES960" s="21"/>
      <c r="ET960" s="21"/>
      <c r="EU960" s="21"/>
      <c r="EV960" s="21"/>
      <c r="EW960" s="21"/>
      <c r="EX960" s="21"/>
      <c r="EY960" s="21"/>
      <c r="EZ960" s="21"/>
      <c r="FA960" s="21"/>
      <c r="FB960" s="21"/>
      <c r="FC960" s="21"/>
      <c r="FD960" s="21"/>
      <c r="FE960" s="21"/>
      <c r="FF960" s="21"/>
      <c r="FG960" s="21"/>
      <c r="FH960" s="21"/>
      <c r="FI960" s="21"/>
      <c r="FJ960" s="21"/>
      <c r="FK960" s="21"/>
      <c r="FL960" s="21"/>
      <c r="FM960" s="21"/>
      <c r="FN960" s="21"/>
      <c r="FO960" s="21"/>
      <c r="FP960" s="21"/>
      <c r="FQ960" s="21"/>
      <c r="FR960" s="21"/>
      <c r="FS960" s="21"/>
      <c r="FT960" s="21"/>
      <c r="FU960" s="21"/>
      <c r="FV960" s="21"/>
      <c r="FW960" s="21"/>
      <c r="FX960" s="21"/>
      <c r="FY960" s="21"/>
      <c r="FZ960" s="21"/>
      <c r="GA960" s="21"/>
      <c r="GB960" s="21"/>
      <c r="GC960" s="21"/>
      <c r="GD960" s="21"/>
      <c r="GE960" s="21"/>
      <c r="GF960" s="21"/>
      <c r="GG960" s="21"/>
      <c r="GH960" s="21"/>
      <c r="GI960" s="21"/>
      <c r="GJ960" s="21"/>
      <c r="GK960" s="21"/>
      <c r="GL960" s="21"/>
      <c r="GM960" s="21"/>
      <c r="GN960" s="21"/>
      <c r="GO960" s="21"/>
      <c r="GP960" s="21"/>
      <c r="GQ960" s="21"/>
      <c r="GR960" s="21"/>
      <c r="GS960" s="21"/>
      <c r="GT960" s="21"/>
      <c r="GU960" s="21"/>
      <c r="GV960" s="21"/>
      <c r="GW960" s="21"/>
      <c r="GX960" s="21"/>
      <c r="GY960" s="21"/>
      <c r="GZ960" s="21"/>
      <c r="HA960" s="21"/>
      <c r="HB960" s="21"/>
      <c r="HC960" s="21"/>
      <c r="HD960" s="21"/>
      <c r="HE960" s="21"/>
      <c r="HF960" s="21"/>
      <c r="HG960" s="21"/>
      <c r="HH960" s="21"/>
      <c r="HI960" s="21"/>
      <c r="HJ960" s="21"/>
      <c r="HK960" s="21"/>
      <c r="HL960" s="21"/>
      <c r="HM960" s="21"/>
      <c r="HN960" s="21"/>
      <c r="HO960" s="21"/>
      <c r="HP960" s="21"/>
      <c r="HQ960" s="21"/>
      <c r="HR960" s="21"/>
      <c r="HS960" s="21"/>
      <c r="HT960" s="21"/>
      <c r="HU960" s="21"/>
      <c r="HV960" s="21"/>
      <c r="HW960" s="21"/>
      <c r="HX960" s="21"/>
      <c r="HY960" s="21"/>
      <c r="HZ960" s="21"/>
      <c r="IA960" s="21"/>
      <c r="IB960" s="21"/>
      <c r="IC960" s="21"/>
      <c r="ID960" s="21"/>
      <c r="IE960" s="21"/>
      <c r="IF960" s="21"/>
      <c r="IG960" s="21"/>
      <c r="IH960" s="21"/>
      <c r="II960" s="21"/>
      <c r="IJ960" s="21"/>
      <c r="IK960" s="21"/>
      <c r="IL960" s="21"/>
      <c r="IM960" s="21"/>
      <c r="IN960" s="21"/>
      <c r="IO960" s="21"/>
      <c r="IP960" s="21"/>
      <c r="IQ960" s="21"/>
      <c r="IR960" s="21"/>
      <c r="IS960" s="21"/>
      <c r="IT960" s="21"/>
      <c r="IU960" s="21"/>
      <c r="IV960" s="21"/>
      <c r="IW960" s="21"/>
      <c r="IX960" s="21"/>
      <c r="IY960" s="21"/>
      <c r="IZ960" s="21"/>
      <c r="JA960" s="21"/>
      <c r="JB960" s="21"/>
      <c r="JC960" s="21"/>
      <c r="JD960" s="21"/>
      <c r="JE960" s="21"/>
      <c r="JF960" s="21"/>
      <c r="JG960" s="21"/>
      <c r="JH960" s="21"/>
      <c r="JI960" s="21"/>
      <c r="JJ960" s="21"/>
      <c r="JK960" s="21"/>
      <c r="JL960" s="21"/>
      <c r="JM960" s="21"/>
      <c r="JN960" s="21"/>
      <c r="JO960" s="21"/>
      <c r="JP960" s="21"/>
      <c r="JQ960" s="21"/>
      <c r="JR960" s="21"/>
      <c r="JS960" s="21"/>
      <c r="JT960" s="21"/>
      <c r="JU960" s="21"/>
      <c r="JV960" s="21"/>
      <c r="JW960" s="21"/>
      <c r="JX960" s="21"/>
      <c r="JY960" s="21"/>
    </row>
    <row r="961" spans="1:285" ht="14.1" customHeight="1">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21"/>
      <c r="BK961" s="21"/>
      <c r="BL961" s="21"/>
      <c r="BM961" s="21"/>
      <c r="BN961" s="21"/>
      <c r="BO961" s="21"/>
      <c r="BP961" s="21"/>
      <c r="BQ961" s="21"/>
      <c r="BR961" s="21"/>
      <c r="BS961" s="21"/>
      <c r="BT961" s="21"/>
      <c r="BU961" s="21"/>
      <c r="BV961" s="21"/>
      <c r="BW961" s="21"/>
      <c r="BX961" s="21"/>
      <c r="BY961" s="21"/>
      <c r="BZ961" s="21"/>
      <c r="CA961" s="21"/>
      <c r="CB961" s="21"/>
      <c r="CC961" s="21"/>
      <c r="CD961" s="21"/>
      <c r="CE961" s="21"/>
      <c r="CF961" s="21"/>
      <c r="CG961" s="21"/>
      <c r="CH961" s="21"/>
      <c r="CI961" s="21"/>
      <c r="CJ961" s="21"/>
      <c r="CK961" s="21"/>
      <c r="CL961" s="21"/>
      <c r="CM961" s="21"/>
      <c r="CN961" s="21"/>
      <c r="CO961" s="21"/>
      <c r="CP961" s="21"/>
      <c r="CQ961" s="21"/>
      <c r="CR961" s="21"/>
      <c r="CS961" s="21"/>
      <c r="CT961" s="21"/>
      <c r="CU961" s="21"/>
      <c r="CV961" s="21"/>
      <c r="CW961" s="21"/>
      <c r="CX961" s="21"/>
      <c r="CY961" s="21"/>
      <c r="CZ961" s="21"/>
      <c r="DA961" s="21"/>
      <c r="DB961" s="21"/>
      <c r="DC961" s="21"/>
      <c r="DD961" s="21"/>
      <c r="DE961" s="21"/>
      <c r="DF961" s="21"/>
      <c r="DG961" s="21"/>
      <c r="DH961" s="21"/>
      <c r="DI961" s="21"/>
      <c r="DJ961" s="21"/>
      <c r="DK961" s="21"/>
      <c r="DL961" s="21"/>
      <c r="DM961" s="21"/>
      <c r="DN961" s="21"/>
      <c r="DO961" s="21"/>
      <c r="DP961" s="21"/>
      <c r="DQ961" s="21"/>
      <c r="DR961" s="21"/>
      <c r="DS961" s="21"/>
      <c r="DT961" s="21"/>
      <c r="DU961" s="21"/>
      <c r="DV961" s="21"/>
      <c r="DW961" s="21"/>
      <c r="DX961" s="21"/>
      <c r="DY961" s="21"/>
      <c r="DZ961" s="21"/>
      <c r="EA961" s="21"/>
      <c r="EB961" s="21"/>
      <c r="EC961" s="21"/>
      <c r="ED961" s="21"/>
      <c r="EE961" s="21"/>
      <c r="EF961" s="21"/>
      <c r="EG961" s="21"/>
      <c r="EH961" s="21"/>
      <c r="EI961" s="21"/>
      <c r="EJ961" s="21"/>
      <c r="EK961" s="21"/>
      <c r="EL961" s="21"/>
      <c r="EM961" s="21"/>
      <c r="EN961" s="21"/>
      <c r="EO961" s="21"/>
      <c r="EP961" s="21"/>
      <c r="EQ961" s="21"/>
      <c r="ER961" s="21"/>
      <c r="ES961" s="21"/>
      <c r="ET961" s="21"/>
      <c r="EU961" s="21"/>
      <c r="EV961" s="21"/>
      <c r="EW961" s="21"/>
      <c r="EX961" s="21"/>
      <c r="EY961" s="21"/>
      <c r="EZ961" s="21"/>
      <c r="FA961" s="21"/>
      <c r="FB961" s="21"/>
      <c r="FC961" s="21"/>
      <c r="FD961" s="21"/>
      <c r="FE961" s="21"/>
      <c r="FF961" s="21"/>
      <c r="FG961" s="21"/>
      <c r="FH961" s="21"/>
      <c r="FI961" s="21"/>
      <c r="FJ961" s="21"/>
      <c r="FK961" s="21"/>
      <c r="FL961" s="21"/>
      <c r="FM961" s="21"/>
      <c r="FN961" s="21"/>
      <c r="FO961" s="21"/>
      <c r="FP961" s="21"/>
      <c r="FQ961" s="21"/>
      <c r="FR961" s="21"/>
      <c r="FS961" s="21"/>
      <c r="FT961" s="21"/>
      <c r="FU961" s="21"/>
      <c r="FV961" s="21"/>
      <c r="FW961" s="21"/>
      <c r="FX961" s="21"/>
      <c r="FY961" s="21"/>
      <c r="FZ961" s="21"/>
      <c r="GA961" s="21"/>
      <c r="GB961" s="21"/>
      <c r="GC961" s="21"/>
      <c r="GD961" s="21"/>
      <c r="GE961" s="21"/>
      <c r="GF961" s="21"/>
      <c r="GG961" s="21"/>
      <c r="GH961" s="21"/>
      <c r="GI961" s="21"/>
      <c r="GJ961" s="21"/>
      <c r="GK961" s="21"/>
      <c r="GL961" s="21"/>
      <c r="GM961" s="21"/>
      <c r="GN961" s="21"/>
      <c r="GO961" s="21"/>
      <c r="GP961" s="21"/>
      <c r="GQ961" s="21"/>
      <c r="GR961" s="21"/>
      <c r="GS961" s="21"/>
      <c r="GT961" s="21"/>
      <c r="GU961" s="21"/>
      <c r="GV961" s="21"/>
      <c r="GW961" s="21"/>
      <c r="GX961" s="21"/>
      <c r="GY961" s="21"/>
      <c r="GZ961" s="21"/>
      <c r="HA961" s="21"/>
      <c r="HB961" s="21"/>
      <c r="HC961" s="21"/>
      <c r="HD961" s="21"/>
      <c r="HE961" s="21"/>
      <c r="HF961" s="21"/>
      <c r="HG961" s="21"/>
      <c r="HH961" s="21"/>
      <c r="HI961" s="21"/>
      <c r="HJ961" s="21"/>
      <c r="HK961" s="21"/>
      <c r="HL961" s="21"/>
      <c r="HM961" s="21"/>
      <c r="HN961" s="21"/>
      <c r="HO961" s="21"/>
      <c r="HP961" s="21"/>
      <c r="HQ961" s="21"/>
      <c r="HR961" s="21"/>
      <c r="HS961" s="21"/>
      <c r="HT961" s="21"/>
      <c r="HU961" s="21"/>
      <c r="HV961" s="21"/>
      <c r="HW961" s="21"/>
      <c r="HX961" s="21"/>
      <c r="HY961" s="21"/>
      <c r="HZ961" s="21"/>
      <c r="IA961" s="21"/>
      <c r="IB961" s="21"/>
      <c r="IC961" s="21"/>
      <c r="ID961" s="21"/>
      <c r="IE961" s="21"/>
      <c r="IF961" s="21"/>
      <c r="IG961" s="21"/>
      <c r="IH961" s="21"/>
      <c r="II961" s="21"/>
      <c r="IJ961" s="21"/>
      <c r="IK961" s="21"/>
      <c r="IL961" s="21"/>
      <c r="IM961" s="21"/>
      <c r="IN961" s="21"/>
      <c r="IO961" s="21"/>
      <c r="IP961" s="21"/>
      <c r="IQ961" s="21"/>
      <c r="IR961" s="21"/>
      <c r="IS961" s="21"/>
      <c r="IT961" s="21"/>
      <c r="IU961" s="21"/>
      <c r="IV961" s="21"/>
      <c r="IW961" s="21"/>
      <c r="IX961" s="21"/>
      <c r="IY961" s="21"/>
      <c r="IZ961" s="21"/>
      <c r="JA961" s="21"/>
      <c r="JB961" s="21"/>
      <c r="JC961" s="21"/>
      <c r="JD961" s="21"/>
      <c r="JE961" s="21"/>
      <c r="JF961" s="21"/>
      <c r="JG961" s="21"/>
      <c r="JH961" s="21"/>
      <c r="JI961" s="21"/>
      <c r="JJ961" s="21"/>
      <c r="JK961" s="21"/>
      <c r="JL961" s="21"/>
      <c r="JM961" s="21"/>
      <c r="JN961" s="21"/>
      <c r="JO961" s="21"/>
      <c r="JP961" s="21"/>
      <c r="JQ961" s="21"/>
      <c r="JR961" s="21"/>
      <c r="JS961" s="21"/>
      <c r="JT961" s="21"/>
      <c r="JU961" s="21"/>
      <c r="JV961" s="21"/>
      <c r="JW961" s="21"/>
      <c r="JX961" s="21"/>
      <c r="JY961" s="21"/>
    </row>
    <row r="962" spans="1:285" ht="14.1" customHeight="1">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21"/>
      <c r="BK962" s="21"/>
      <c r="BL962" s="21"/>
      <c r="BM962" s="21"/>
      <c r="BN962" s="21"/>
      <c r="BO962" s="21"/>
      <c r="BP962" s="21"/>
      <c r="BQ962" s="21"/>
      <c r="BR962" s="21"/>
      <c r="BS962" s="21"/>
      <c r="BT962" s="21"/>
      <c r="BU962" s="21"/>
      <c r="BV962" s="21"/>
      <c r="BW962" s="21"/>
      <c r="BX962" s="21"/>
      <c r="BY962" s="21"/>
      <c r="BZ962" s="21"/>
      <c r="CA962" s="21"/>
      <c r="CB962" s="21"/>
      <c r="CC962" s="21"/>
      <c r="CD962" s="21"/>
      <c r="CE962" s="21"/>
      <c r="CF962" s="21"/>
      <c r="CG962" s="21"/>
      <c r="CH962" s="21"/>
      <c r="CI962" s="21"/>
      <c r="CJ962" s="21"/>
      <c r="CK962" s="21"/>
      <c r="CL962" s="21"/>
      <c r="CM962" s="21"/>
      <c r="CN962" s="21"/>
      <c r="CO962" s="21"/>
      <c r="CP962" s="21"/>
      <c r="CQ962" s="21"/>
      <c r="CR962" s="21"/>
      <c r="CS962" s="21"/>
      <c r="CT962" s="21"/>
      <c r="CU962" s="21"/>
      <c r="CV962" s="21"/>
      <c r="CW962" s="21"/>
      <c r="CX962" s="21"/>
      <c r="CY962" s="21"/>
      <c r="CZ962" s="21"/>
      <c r="DA962" s="21"/>
      <c r="DB962" s="21"/>
      <c r="DC962" s="21"/>
      <c r="DD962" s="21"/>
      <c r="DE962" s="21"/>
      <c r="DF962" s="21"/>
      <c r="DG962" s="21"/>
      <c r="DH962" s="21"/>
      <c r="DI962" s="21"/>
      <c r="DJ962" s="21"/>
      <c r="DK962" s="21"/>
      <c r="DL962" s="21"/>
      <c r="DM962" s="21"/>
      <c r="DN962" s="21"/>
      <c r="DO962" s="21"/>
      <c r="DP962" s="21"/>
      <c r="DQ962" s="21"/>
      <c r="DR962" s="21"/>
      <c r="DS962" s="21"/>
      <c r="DT962" s="21"/>
      <c r="DU962" s="21"/>
      <c r="DV962" s="21"/>
      <c r="DW962" s="21"/>
      <c r="DX962" s="21"/>
      <c r="DY962" s="21"/>
      <c r="DZ962" s="21"/>
      <c r="EA962" s="21"/>
      <c r="EB962" s="21"/>
      <c r="EC962" s="21"/>
      <c r="ED962" s="21"/>
      <c r="EE962" s="21"/>
      <c r="EF962" s="21"/>
      <c r="EG962" s="21"/>
      <c r="EH962" s="21"/>
      <c r="EI962" s="21"/>
      <c r="EJ962" s="21"/>
      <c r="EK962" s="21"/>
      <c r="EL962" s="21"/>
      <c r="EM962" s="21"/>
      <c r="EN962" s="21"/>
      <c r="EO962" s="21"/>
      <c r="EP962" s="21"/>
      <c r="EQ962" s="21"/>
      <c r="ER962" s="21"/>
      <c r="ES962" s="21"/>
      <c r="ET962" s="21"/>
      <c r="EU962" s="21"/>
      <c r="EV962" s="21"/>
      <c r="EW962" s="21"/>
      <c r="EX962" s="21"/>
      <c r="EY962" s="21"/>
      <c r="EZ962" s="21"/>
      <c r="FA962" s="21"/>
      <c r="FB962" s="21"/>
      <c r="FC962" s="21"/>
      <c r="FD962" s="21"/>
      <c r="FE962" s="21"/>
      <c r="FF962" s="21"/>
      <c r="FG962" s="21"/>
      <c r="FH962" s="21"/>
      <c r="FI962" s="21"/>
      <c r="FJ962" s="21"/>
      <c r="FK962" s="21"/>
      <c r="FL962" s="21"/>
      <c r="FM962" s="21"/>
      <c r="FN962" s="21"/>
      <c r="FO962" s="21"/>
      <c r="FP962" s="21"/>
      <c r="FQ962" s="21"/>
      <c r="FR962" s="21"/>
      <c r="FS962" s="21"/>
      <c r="FT962" s="21"/>
      <c r="FU962" s="21"/>
      <c r="FV962" s="21"/>
      <c r="FW962" s="21"/>
      <c r="FX962" s="21"/>
      <c r="FY962" s="21"/>
      <c r="FZ962" s="21"/>
      <c r="GA962" s="21"/>
      <c r="GB962" s="21"/>
      <c r="GC962" s="21"/>
      <c r="GD962" s="21"/>
      <c r="GE962" s="21"/>
      <c r="GF962" s="21"/>
      <c r="GG962" s="21"/>
      <c r="GH962" s="21"/>
      <c r="GI962" s="21"/>
      <c r="GJ962" s="21"/>
      <c r="GK962" s="21"/>
      <c r="GL962" s="21"/>
      <c r="GM962" s="21"/>
      <c r="GN962" s="21"/>
      <c r="GO962" s="21"/>
      <c r="GP962" s="21"/>
      <c r="GQ962" s="21"/>
      <c r="GR962" s="21"/>
      <c r="GS962" s="21"/>
      <c r="GT962" s="21"/>
      <c r="GU962" s="21"/>
      <c r="GV962" s="21"/>
      <c r="GW962" s="21"/>
      <c r="GX962" s="21"/>
      <c r="GY962" s="21"/>
      <c r="GZ962" s="21"/>
      <c r="HA962" s="21"/>
      <c r="HB962" s="21"/>
      <c r="HC962" s="21"/>
      <c r="HD962" s="21"/>
      <c r="HE962" s="21"/>
      <c r="HF962" s="21"/>
      <c r="HG962" s="21"/>
      <c r="HH962" s="21"/>
      <c r="HI962" s="21"/>
      <c r="HJ962" s="21"/>
      <c r="HK962" s="21"/>
      <c r="HL962" s="21"/>
      <c r="HM962" s="21"/>
      <c r="HN962" s="21"/>
      <c r="HO962" s="21"/>
      <c r="HP962" s="21"/>
      <c r="HQ962" s="21"/>
      <c r="HR962" s="21"/>
      <c r="HS962" s="21"/>
      <c r="HT962" s="21"/>
      <c r="HU962" s="21"/>
      <c r="HV962" s="21"/>
      <c r="HW962" s="21"/>
      <c r="HX962" s="21"/>
      <c r="HY962" s="21"/>
      <c r="HZ962" s="21"/>
      <c r="IA962" s="21"/>
      <c r="IB962" s="21"/>
      <c r="IC962" s="21"/>
      <c r="ID962" s="21"/>
      <c r="IE962" s="21"/>
      <c r="IF962" s="21"/>
      <c r="IG962" s="21"/>
      <c r="IH962" s="21"/>
      <c r="II962" s="21"/>
      <c r="IJ962" s="21"/>
      <c r="IK962" s="21"/>
      <c r="IL962" s="21"/>
      <c r="IM962" s="21"/>
      <c r="IN962" s="21"/>
      <c r="IO962" s="21"/>
      <c r="IP962" s="21"/>
      <c r="IQ962" s="21"/>
      <c r="IR962" s="21"/>
      <c r="IS962" s="21"/>
      <c r="IT962" s="21"/>
      <c r="IU962" s="21"/>
      <c r="IV962" s="21"/>
      <c r="IW962" s="21"/>
      <c r="IX962" s="21"/>
      <c r="IY962" s="21"/>
      <c r="IZ962" s="21"/>
      <c r="JA962" s="21"/>
      <c r="JB962" s="21"/>
      <c r="JC962" s="21"/>
      <c r="JD962" s="21"/>
      <c r="JE962" s="21"/>
      <c r="JF962" s="21"/>
      <c r="JG962" s="21"/>
      <c r="JH962" s="21"/>
      <c r="JI962" s="21"/>
      <c r="JJ962" s="21"/>
      <c r="JK962" s="21"/>
      <c r="JL962" s="21"/>
      <c r="JM962" s="21"/>
      <c r="JN962" s="21"/>
      <c r="JO962" s="21"/>
      <c r="JP962" s="21"/>
      <c r="JQ962" s="21"/>
      <c r="JR962" s="21"/>
      <c r="JS962" s="21"/>
      <c r="JT962" s="21"/>
      <c r="JU962" s="21"/>
      <c r="JV962" s="21"/>
      <c r="JW962" s="21"/>
      <c r="JX962" s="21"/>
      <c r="JY962" s="21"/>
    </row>
    <row r="963" spans="1:285" ht="14.1" customHeight="1">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21"/>
      <c r="BK963" s="21"/>
      <c r="BL963" s="21"/>
      <c r="BM963" s="21"/>
      <c r="BN963" s="21"/>
      <c r="BO963" s="21"/>
      <c r="BP963" s="21"/>
      <c r="BQ963" s="21"/>
      <c r="BR963" s="21"/>
      <c r="BS963" s="21"/>
      <c r="BT963" s="21"/>
      <c r="BU963" s="21"/>
      <c r="BV963" s="21"/>
      <c r="BW963" s="21"/>
      <c r="BX963" s="21"/>
      <c r="BY963" s="21"/>
      <c r="BZ963" s="21"/>
      <c r="CA963" s="21"/>
      <c r="CB963" s="21"/>
      <c r="CC963" s="21"/>
      <c r="CD963" s="21"/>
      <c r="CE963" s="21"/>
      <c r="CF963" s="21"/>
      <c r="CG963" s="21"/>
      <c r="CH963" s="21"/>
      <c r="CI963" s="21"/>
      <c r="CJ963" s="21"/>
      <c r="CK963" s="21"/>
      <c r="CL963" s="21"/>
      <c r="CM963" s="21"/>
      <c r="CN963" s="21"/>
      <c r="CO963" s="21"/>
      <c r="CP963" s="21"/>
      <c r="CQ963" s="21"/>
      <c r="CR963" s="21"/>
      <c r="CS963" s="21"/>
      <c r="CT963" s="21"/>
      <c r="CU963" s="21"/>
      <c r="CV963" s="21"/>
      <c r="CW963" s="21"/>
      <c r="CX963" s="21"/>
      <c r="CY963" s="21"/>
      <c r="CZ963" s="21"/>
      <c r="DA963" s="21"/>
      <c r="DB963" s="21"/>
      <c r="DC963" s="21"/>
      <c r="DD963" s="21"/>
      <c r="DE963" s="21"/>
      <c r="DF963" s="21"/>
      <c r="DG963" s="21"/>
      <c r="DH963" s="21"/>
      <c r="DI963" s="21"/>
      <c r="DJ963" s="21"/>
      <c r="DK963" s="21"/>
      <c r="DL963" s="21"/>
      <c r="DM963" s="21"/>
      <c r="DN963" s="21"/>
      <c r="DO963" s="21"/>
      <c r="DP963" s="21"/>
      <c r="DQ963" s="21"/>
      <c r="DR963" s="21"/>
      <c r="DS963" s="21"/>
      <c r="DT963" s="21"/>
      <c r="DU963" s="21"/>
      <c r="DV963" s="21"/>
      <c r="DW963" s="21"/>
      <c r="DX963" s="21"/>
      <c r="DY963" s="21"/>
      <c r="DZ963" s="21"/>
      <c r="EA963" s="21"/>
      <c r="EB963" s="21"/>
      <c r="EC963" s="21"/>
      <c r="ED963" s="21"/>
      <c r="EE963" s="21"/>
      <c r="EF963" s="21"/>
      <c r="EG963" s="21"/>
      <c r="EH963" s="21"/>
      <c r="EI963" s="21"/>
      <c r="EJ963" s="21"/>
      <c r="EK963" s="21"/>
      <c r="EL963" s="21"/>
      <c r="EM963" s="21"/>
      <c r="EN963" s="21"/>
      <c r="EO963" s="21"/>
      <c r="EP963" s="21"/>
      <c r="EQ963" s="21"/>
      <c r="ER963" s="21"/>
      <c r="ES963" s="21"/>
      <c r="ET963" s="21"/>
      <c r="EU963" s="21"/>
      <c r="EV963" s="21"/>
      <c r="EW963" s="21"/>
      <c r="EX963" s="21"/>
      <c r="EY963" s="21"/>
      <c r="EZ963" s="21"/>
      <c r="FA963" s="21"/>
      <c r="FB963" s="21"/>
      <c r="FC963" s="21"/>
      <c r="FD963" s="21"/>
      <c r="FE963" s="21"/>
      <c r="FF963" s="21"/>
      <c r="FG963" s="21"/>
      <c r="FH963" s="21"/>
      <c r="FI963" s="21"/>
      <c r="FJ963" s="21"/>
      <c r="FK963" s="21"/>
      <c r="FL963" s="21"/>
      <c r="FM963" s="21"/>
      <c r="FN963" s="21"/>
      <c r="FO963" s="21"/>
      <c r="FP963" s="21"/>
      <c r="FQ963" s="21"/>
      <c r="FR963" s="21"/>
      <c r="FS963" s="21"/>
      <c r="FT963" s="21"/>
      <c r="FU963" s="21"/>
      <c r="FV963" s="21"/>
      <c r="FW963" s="21"/>
      <c r="FX963" s="21"/>
      <c r="FY963" s="21"/>
      <c r="FZ963" s="21"/>
      <c r="GA963" s="21"/>
      <c r="GB963" s="21"/>
      <c r="GC963" s="21"/>
      <c r="GD963" s="21"/>
      <c r="GE963" s="21"/>
      <c r="GF963" s="21"/>
      <c r="GG963" s="21"/>
      <c r="GH963" s="21"/>
      <c r="GI963" s="21"/>
      <c r="GJ963" s="21"/>
      <c r="GK963" s="21"/>
      <c r="GL963" s="21"/>
      <c r="GM963" s="21"/>
      <c r="GN963" s="21"/>
      <c r="GO963" s="21"/>
      <c r="GP963" s="21"/>
      <c r="GQ963" s="21"/>
      <c r="GR963" s="21"/>
      <c r="GS963" s="21"/>
      <c r="GT963" s="21"/>
      <c r="GU963" s="21"/>
      <c r="GV963" s="21"/>
      <c r="GW963" s="21"/>
      <c r="GX963" s="21"/>
      <c r="GY963" s="21"/>
      <c r="GZ963" s="21"/>
      <c r="HA963" s="21"/>
      <c r="HB963" s="21"/>
      <c r="HC963" s="21"/>
      <c r="HD963" s="21"/>
      <c r="HE963" s="21"/>
      <c r="HF963" s="21"/>
      <c r="HG963" s="21"/>
      <c r="HH963" s="21"/>
      <c r="HI963" s="21"/>
      <c r="HJ963" s="21"/>
      <c r="HK963" s="21"/>
      <c r="HL963" s="21"/>
      <c r="HM963" s="21"/>
      <c r="HN963" s="21"/>
      <c r="HO963" s="21"/>
      <c r="HP963" s="21"/>
      <c r="HQ963" s="21"/>
      <c r="HR963" s="21"/>
      <c r="HS963" s="21"/>
      <c r="HT963" s="21"/>
      <c r="HU963" s="21"/>
      <c r="HV963" s="21"/>
      <c r="HW963" s="21"/>
      <c r="HX963" s="21"/>
      <c r="HY963" s="21"/>
      <c r="HZ963" s="21"/>
      <c r="IA963" s="21"/>
      <c r="IB963" s="21"/>
      <c r="IC963" s="21"/>
      <c r="ID963" s="21"/>
      <c r="IE963" s="21"/>
      <c r="IF963" s="21"/>
      <c r="IG963" s="21"/>
      <c r="IH963" s="21"/>
      <c r="II963" s="21"/>
      <c r="IJ963" s="21"/>
      <c r="IK963" s="21"/>
      <c r="IL963" s="21"/>
      <c r="IM963" s="21"/>
      <c r="IN963" s="21"/>
      <c r="IO963" s="21"/>
      <c r="IP963" s="21"/>
      <c r="IQ963" s="21"/>
      <c r="IR963" s="21"/>
      <c r="IS963" s="21"/>
      <c r="IT963" s="21"/>
      <c r="IU963" s="21"/>
      <c r="IV963" s="21"/>
      <c r="IW963" s="21"/>
      <c r="IX963" s="21"/>
      <c r="IY963" s="21"/>
      <c r="IZ963" s="21"/>
      <c r="JA963" s="21"/>
      <c r="JB963" s="21"/>
      <c r="JC963" s="21"/>
      <c r="JD963" s="21"/>
      <c r="JE963" s="21"/>
      <c r="JF963" s="21"/>
      <c r="JG963" s="21"/>
      <c r="JH963" s="21"/>
      <c r="JI963" s="21"/>
      <c r="JJ963" s="21"/>
      <c r="JK963" s="21"/>
      <c r="JL963" s="21"/>
      <c r="JM963" s="21"/>
      <c r="JN963" s="21"/>
      <c r="JO963" s="21"/>
      <c r="JP963" s="21"/>
      <c r="JQ963" s="21"/>
      <c r="JR963" s="21"/>
      <c r="JS963" s="21"/>
      <c r="JT963" s="21"/>
      <c r="JU963" s="21"/>
      <c r="JV963" s="21"/>
      <c r="JW963" s="21"/>
      <c r="JX963" s="21"/>
      <c r="JY963" s="21"/>
    </row>
    <row r="964" spans="1:285" ht="14.1" customHeight="1">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21"/>
      <c r="BK964" s="21"/>
      <c r="BL964" s="21"/>
      <c r="BM964" s="21"/>
      <c r="BN964" s="21"/>
      <c r="BO964" s="21"/>
      <c r="BP964" s="21"/>
      <c r="BQ964" s="21"/>
      <c r="BR964" s="21"/>
      <c r="BS964" s="21"/>
      <c r="BT964" s="21"/>
      <c r="BU964" s="21"/>
      <c r="BV964" s="21"/>
      <c r="BW964" s="21"/>
      <c r="BX964" s="21"/>
      <c r="BY964" s="21"/>
      <c r="BZ964" s="21"/>
      <c r="CA964" s="21"/>
      <c r="CB964" s="21"/>
      <c r="CC964" s="21"/>
      <c r="CD964" s="21"/>
      <c r="CE964" s="21"/>
      <c r="CF964" s="21"/>
      <c r="CG964" s="21"/>
      <c r="CH964" s="21"/>
      <c r="CI964" s="21"/>
      <c r="CJ964" s="21"/>
      <c r="CK964" s="21"/>
      <c r="CL964" s="21"/>
      <c r="CM964" s="21"/>
      <c r="CN964" s="21"/>
      <c r="CO964" s="21"/>
      <c r="CP964" s="21"/>
      <c r="CQ964" s="21"/>
      <c r="CR964" s="21"/>
      <c r="CS964" s="21"/>
      <c r="CT964" s="21"/>
      <c r="CU964" s="21"/>
      <c r="CV964" s="21"/>
      <c r="CW964" s="21"/>
      <c r="CX964" s="21"/>
      <c r="CY964" s="21"/>
      <c r="CZ964" s="21"/>
      <c r="DA964" s="21"/>
      <c r="DB964" s="21"/>
      <c r="DC964" s="21"/>
      <c r="DD964" s="21"/>
      <c r="DE964" s="21"/>
      <c r="DF964" s="21"/>
      <c r="DG964" s="21"/>
      <c r="DH964" s="21"/>
      <c r="DI964" s="21"/>
      <c r="DJ964" s="21"/>
      <c r="DK964" s="21"/>
      <c r="DL964" s="21"/>
      <c r="DM964" s="21"/>
      <c r="DN964" s="21"/>
      <c r="DO964" s="21"/>
      <c r="DP964" s="21"/>
      <c r="DQ964" s="21"/>
      <c r="DR964" s="21"/>
      <c r="DS964" s="21"/>
      <c r="DT964" s="21"/>
      <c r="DU964" s="21"/>
      <c r="DV964" s="21"/>
      <c r="DW964" s="21"/>
      <c r="DX964" s="21"/>
      <c r="DY964" s="21"/>
      <c r="DZ964" s="21"/>
      <c r="EA964" s="21"/>
      <c r="EB964" s="21"/>
      <c r="EC964" s="21"/>
      <c r="ED964" s="21"/>
      <c r="EE964" s="21"/>
      <c r="EF964" s="21"/>
      <c r="EG964" s="21"/>
      <c r="EH964" s="21"/>
      <c r="EI964" s="21"/>
      <c r="EJ964" s="21"/>
      <c r="EK964" s="21"/>
      <c r="EL964" s="21"/>
      <c r="EM964" s="21"/>
      <c r="EN964" s="21"/>
      <c r="EO964" s="21"/>
      <c r="EP964" s="21"/>
      <c r="EQ964" s="21"/>
      <c r="ER964" s="21"/>
      <c r="ES964" s="21"/>
      <c r="ET964" s="21"/>
      <c r="EU964" s="21"/>
      <c r="EV964" s="21"/>
      <c r="EW964" s="21"/>
      <c r="EX964" s="21"/>
      <c r="EY964" s="21"/>
      <c r="EZ964" s="21"/>
      <c r="FA964" s="21"/>
      <c r="FB964" s="21"/>
      <c r="FC964" s="21"/>
      <c r="FD964" s="21"/>
      <c r="FE964" s="21"/>
      <c r="FF964" s="21"/>
      <c r="FG964" s="21"/>
      <c r="FH964" s="21"/>
      <c r="FI964" s="21"/>
      <c r="FJ964" s="21"/>
      <c r="FK964" s="21"/>
      <c r="FL964" s="21"/>
      <c r="FM964" s="21"/>
      <c r="FN964" s="21"/>
      <c r="FO964" s="21"/>
      <c r="FP964" s="21"/>
      <c r="FQ964" s="21"/>
      <c r="FR964" s="21"/>
      <c r="FS964" s="21"/>
      <c r="FT964" s="21"/>
      <c r="FU964" s="21"/>
      <c r="FV964" s="21"/>
      <c r="FW964" s="21"/>
      <c r="FX964" s="21"/>
      <c r="FY964" s="21"/>
      <c r="FZ964" s="21"/>
      <c r="GA964" s="21"/>
      <c r="GB964" s="21"/>
      <c r="GC964" s="21"/>
      <c r="GD964" s="21"/>
      <c r="GE964" s="21"/>
      <c r="GF964" s="21"/>
      <c r="GG964" s="21"/>
      <c r="GH964" s="21"/>
      <c r="GI964" s="21"/>
      <c r="GJ964" s="21"/>
      <c r="GK964" s="21"/>
      <c r="GL964" s="21"/>
      <c r="GM964" s="21"/>
      <c r="GN964" s="21"/>
      <c r="GO964" s="21"/>
      <c r="GP964" s="21"/>
      <c r="GQ964" s="21"/>
      <c r="GR964" s="21"/>
      <c r="GS964" s="21"/>
      <c r="GT964" s="21"/>
      <c r="GU964" s="21"/>
      <c r="GV964" s="21"/>
      <c r="GW964" s="21"/>
      <c r="GX964" s="21"/>
      <c r="GY964" s="21"/>
      <c r="GZ964" s="21"/>
      <c r="HA964" s="21"/>
      <c r="HB964" s="21"/>
      <c r="HC964" s="21"/>
      <c r="HD964" s="21"/>
      <c r="HE964" s="21"/>
      <c r="HF964" s="21"/>
      <c r="HG964" s="21"/>
      <c r="HH964" s="21"/>
      <c r="HI964" s="21"/>
      <c r="HJ964" s="21"/>
      <c r="HK964" s="21"/>
      <c r="HL964" s="21"/>
      <c r="HM964" s="21"/>
      <c r="HN964" s="21"/>
      <c r="HO964" s="21"/>
      <c r="HP964" s="21"/>
      <c r="HQ964" s="21"/>
      <c r="HR964" s="21"/>
      <c r="HS964" s="21"/>
      <c r="HT964" s="21"/>
      <c r="HU964" s="21"/>
      <c r="HV964" s="21"/>
      <c r="HW964" s="21"/>
      <c r="HX964" s="21"/>
      <c r="HY964" s="21"/>
      <c r="HZ964" s="21"/>
      <c r="IA964" s="21"/>
      <c r="IB964" s="21"/>
      <c r="IC964" s="21"/>
      <c r="ID964" s="21"/>
      <c r="IE964" s="21"/>
      <c r="IF964" s="21"/>
      <c r="IG964" s="21"/>
      <c r="IH964" s="21"/>
      <c r="II964" s="21"/>
      <c r="IJ964" s="21"/>
      <c r="IK964" s="21"/>
      <c r="IL964" s="21"/>
      <c r="IM964" s="21"/>
      <c r="IN964" s="21"/>
      <c r="IO964" s="21"/>
      <c r="IP964" s="21"/>
      <c r="IQ964" s="21"/>
      <c r="IR964" s="21"/>
      <c r="IS964" s="21"/>
      <c r="IT964" s="21"/>
      <c r="IU964" s="21"/>
      <c r="IV964" s="21"/>
      <c r="IW964" s="21"/>
      <c r="IX964" s="21"/>
      <c r="IY964" s="21"/>
      <c r="IZ964" s="21"/>
      <c r="JA964" s="21"/>
      <c r="JB964" s="21"/>
      <c r="JC964" s="21"/>
      <c r="JD964" s="21"/>
      <c r="JE964" s="21"/>
      <c r="JF964" s="21"/>
      <c r="JG964" s="21"/>
      <c r="JH964" s="21"/>
      <c r="JI964" s="21"/>
      <c r="JJ964" s="21"/>
      <c r="JK964" s="21"/>
      <c r="JL964" s="21"/>
      <c r="JM964" s="21"/>
      <c r="JN964" s="21"/>
      <c r="JO964" s="21"/>
      <c r="JP964" s="21"/>
      <c r="JQ964" s="21"/>
      <c r="JR964" s="21"/>
      <c r="JS964" s="21"/>
      <c r="JT964" s="21"/>
      <c r="JU964" s="21"/>
      <c r="JV964" s="21"/>
      <c r="JW964" s="21"/>
      <c r="JX964" s="21"/>
      <c r="JY964" s="21"/>
    </row>
    <row r="965" spans="1:285" ht="14.1" customHeight="1">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21"/>
      <c r="BK965" s="21"/>
      <c r="BL965" s="21"/>
      <c r="BM965" s="21"/>
      <c r="BN965" s="21"/>
      <c r="BO965" s="21"/>
      <c r="BP965" s="21"/>
      <c r="BQ965" s="21"/>
      <c r="BR965" s="21"/>
      <c r="BS965" s="21"/>
      <c r="BT965" s="21"/>
      <c r="BU965" s="21"/>
      <c r="BV965" s="21"/>
      <c r="BW965" s="21"/>
      <c r="BX965" s="21"/>
      <c r="BY965" s="21"/>
      <c r="BZ965" s="21"/>
      <c r="CA965" s="21"/>
      <c r="CB965" s="21"/>
      <c r="CC965" s="21"/>
      <c r="CD965" s="21"/>
      <c r="CE965" s="21"/>
      <c r="CF965" s="21"/>
      <c r="CG965" s="21"/>
      <c r="CH965" s="21"/>
      <c r="CI965" s="21"/>
      <c r="CJ965" s="21"/>
      <c r="CK965" s="21"/>
      <c r="CL965" s="21"/>
      <c r="CM965" s="21"/>
      <c r="CN965" s="21"/>
      <c r="CO965" s="21"/>
      <c r="CP965" s="21"/>
      <c r="CQ965" s="21"/>
      <c r="CR965" s="21"/>
      <c r="CS965" s="21"/>
      <c r="CT965" s="21"/>
      <c r="CU965" s="21"/>
      <c r="CV965" s="21"/>
      <c r="CW965" s="21"/>
      <c r="CX965" s="21"/>
      <c r="CY965" s="21"/>
      <c r="CZ965" s="21"/>
      <c r="DA965" s="21"/>
      <c r="DB965" s="21"/>
      <c r="DC965" s="21"/>
      <c r="DD965" s="21"/>
      <c r="DE965" s="21"/>
      <c r="DF965" s="21"/>
      <c r="DG965" s="21"/>
      <c r="DH965" s="21"/>
      <c r="DI965" s="21"/>
      <c r="DJ965" s="21"/>
      <c r="DK965" s="21"/>
      <c r="DL965" s="21"/>
      <c r="DM965" s="21"/>
      <c r="DN965" s="21"/>
      <c r="DO965" s="21"/>
      <c r="DP965" s="21"/>
      <c r="DQ965" s="21"/>
      <c r="DR965" s="21"/>
      <c r="DS965" s="21"/>
      <c r="DT965" s="21"/>
      <c r="DU965" s="21"/>
      <c r="DV965" s="21"/>
      <c r="DW965" s="21"/>
      <c r="DX965" s="21"/>
      <c r="DY965" s="21"/>
      <c r="DZ965" s="21"/>
      <c r="EA965" s="21"/>
      <c r="EB965" s="21"/>
      <c r="EC965" s="21"/>
      <c r="ED965" s="21"/>
      <c r="EE965" s="21"/>
      <c r="EF965" s="21"/>
      <c r="EG965" s="21"/>
      <c r="EH965" s="21"/>
      <c r="EI965" s="21"/>
      <c r="EJ965" s="21"/>
      <c r="EK965" s="21"/>
      <c r="EL965" s="21"/>
      <c r="EM965" s="21"/>
      <c r="EN965" s="21"/>
      <c r="EO965" s="21"/>
      <c r="EP965" s="21"/>
      <c r="EQ965" s="21"/>
      <c r="ER965" s="21"/>
      <c r="ES965" s="21"/>
      <c r="ET965" s="21"/>
      <c r="EU965" s="21"/>
      <c r="EV965" s="21"/>
      <c r="EW965" s="21"/>
      <c r="EX965" s="21"/>
      <c r="EY965" s="21"/>
      <c r="EZ965" s="21"/>
      <c r="FA965" s="21"/>
      <c r="FB965" s="21"/>
      <c r="FC965" s="21"/>
      <c r="FD965" s="21"/>
      <c r="FE965" s="21"/>
      <c r="FF965" s="21"/>
      <c r="FG965" s="21"/>
      <c r="FH965" s="21"/>
      <c r="FI965" s="21"/>
      <c r="FJ965" s="21"/>
      <c r="FK965" s="21"/>
      <c r="FL965" s="21"/>
      <c r="FM965" s="21"/>
      <c r="FN965" s="21"/>
      <c r="FO965" s="21"/>
      <c r="FP965" s="21"/>
      <c r="FQ965" s="21"/>
      <c r="FR965" s="21"/>
      <c r="FS965" s="21"/>
      <c r="FT965" s="21"/>
      <c r="FU965" s="21"/>
      <c r="FV965" s="21"/>
      <c r="FW965" s="21"/>
      <c r="FX965" s="21"/>
      <c r="FY965" s="21"/>
      <c r="FZ965" s="21"/>
      <c r="GA965" s="21"/>
      <c r="GB965" s="21"/>
      <c r="GC965" s="21"/>
      <c r="GD965" s="21"/>
      <c r="GE965" s="21"/>
      <c r="GF965" s="21"/>
      <c r="GG965" s="21"/>
      <c r="GH965" s="21"/>
      <c r="GI965" s="21"/>
      <c r="GJ965" s="21"/>
      <c r="GK965" s="21"/>
      <c r="GL965" s="21"/>
      <c r="GM965" s="21"/>
      <c r="GN965" s="21"/>
      <c r="GO965" s="21"/>
      <c r="GP965" s="21"/>
      <c r="GQ965" s="21"/>
      <c r="GR965" s="21"/>
      <c r="GS965" s="21"/>
      <c r="GT965" s="21"/>
      <c r="GU965" s="21"/>
      <c r="GV965" s="21"/>
      <c r="GW965" s="21"/>
      <c r="GX965" s="21"/>
      <c r="GY965" s="21"/>
      <c r="GZ965" s="21"/>
      <c r="HA965" s="21"/>
      <c r="HB965" s="21"/>
      <c r="HC965" s="21"/>
      <c r="HD965" s="21"/>
      <c r="HE965" s="21"/>
      <c r="HF965" s="21"/>
      <c r="HG965" s="21"/>
      <c r="HH965" s="21"/>
      <c r="HI965" s="21"/>
      <c r="HJ965" s="21"/>
      <c r="HK965" s="21"/>
      <c r="HL965" s="21"/>
      <c r="HM965" s="21"/>
      <c r="HN965" s="21"/>
      <c r="HO965" s="21"/>
      <c r="HP965" s="21"/>
      <c r="HQ965" s="21"/>
      <c r="HR965" s="21"/>
      <c r="HS965" s="21"/>
      <c r="HT965" s="21"/>
      <c r="HU965" s="21"/>
      <c r="HV965" s="21"/>
      <c r="HW965" s="21"/>
      <c r="HX965" s="21"/>
      <c r="HY965" s="21"/>
      <c r="HZ965" s="21"/>
      <c r="IA965" s="21"/>
      <c r="IB965" s="21"/>
      <c r="IC965" s="21"/>
      <c r="ID965" s="21"/>
      <c r="IE965" s="21"/>
      <c r="IF965" s="21"/>
      <c r="IG965" s="21"/>
      <c r="IH965" s="21"/>
      <c r="II965" s="21"/>
      <c r="IJ965" s="21"/>
      <c r="IK965" s="21"/>
      <c r="IL965" s="21"/>
      <c r="IM965" s="21"/>
      <c r="IN965" s="21"/>
      <c r="IO965" s="21"/>
      <c r="IP965" s="21"/>
      <c r="IQ965" s="21"/>
      <c r="IR965" s="21"/>
      <c r="IS965" s="21"/>
      <c r="IT965" s="21"/>
      <c r="IU965" s="21"/>
      <c r="IV965" s="21"/>
      <c r="IW965" s="21"/>
      <c r="IX965" s="21"/>
      <c r="IY965" s="21"/>
      <c r="IZ965" s="21"/>
      <c r="JA965" s="21"/>
      <c r="JB965" s="21"/>
      <c r="JC965" s="21"/>
      <c r="JD965" s="21"/>
      <c r="JE965" s="21"/>
      <c r="JF965" s="21"/>
      <c r="JG965" s="21"/>
      <c r="JH965" s="21"/>
      <c r="JI965" s="21"/>
      <c r="JJ965" s="21"/>
      <c r="JK965" s="21"/>
      <c r="JL965" s="21"/>
      <c r="JM965" s="21"/>
      <c r="JN965" s="21"/>
      <c r="JO965" s="21"/>
      <c r="JP965" s="21"/>
      <c r="JQ965" s="21"/>
      <c r="JR965" s="21"/>
      <c r="JS965" s="21"/>
      <c r="JT965" s="21"/>
      <c r="JU965" s="21"/>
      <c r="JV965" s="21"/>
      <c r="JW965" s="21"/>
      <c r="JX965" s="21"/>
      <c r="JY965" s="21"/>
    </row>
    <row r="966" spans="1:285" ht="14.1" customHeight="1">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21"/>
      <c r="BK966" s="21"/>
      <c r="BL966" s="21"/>
      <c r="BM966" s="21"/>
      <c r="BN966" s="21"/>
      <c r="BO966" s="21"/>
      <c r="BP966" s="21"/>
      <c r="BQ966" s="21"/>
      <c r="BR966" s="21"/>
      <c r="BS966" s="21"/>
      <c r="BT966" s="21"/>
      <c r="BU966" s="21"/>
      <c r="BV966" s="21"/>
      <c r="BW966" s="21"/>
      <c r="BX966" s="21"/>
      <c r="BY966" s="21"/>
      <c r="BZ966" s="21"/>
      <c r="CA966" s="21"/>
      <c r="CB966" s="21"/>
      <c r="CC966" s="21"/>
      <c r="CD966" s="21"/>
      <c r="CE966" s="21"/>
      <c r="CF966" s="21"/>
      <c r="CG966" s="21"/>
      <c r="CH966" s="21"/>
      <c r="CI966" s="21"/>
      <c r="CJ966" s="21"/>
      <c r="CK966" s="21"/>
      <c r="CL966" s="21"/>
      <c r="CM966" s="21"/>
      <c r="CN966" s="21"/>
      <c r="CO966" s="21"/>
      <c r="CP966" s="21"/>
      <c r="CQ966" s="21"/>
      <c r="CR966" s="21"/>
      <c r="CS966" s="21"/>
      <c r="CT966" s="21"/>
      <c r="CU966" s="21"/>
      <c r="CV966" s="21"/>
      <c r="CW966" s="21"/>
      <c r="CX966" s="21"/>
      <c r="CY966" s="21"/>
      <c r="CZ966" s="21"/>
      <c r="DA966" s="21"/>
      <c r="DB966" s="21"/>
      <c r="DC966" s="21"/>
      <c r="DD966" s="21"/>
      <c r="DE966" s="21"/>
      <c r="DF966" s="21"/>
      <c r="DG966" s="21"/>
      <c r="DH966" s="21"/>
      <c r="DI966" s="21"/>
      <c r="DJ966" s="21"/>
      <c r="DK966" s="21"/>
      <c r="DL966" s="21"/>
      <c r="DM966" s="21"/>
      <c r="DN966" s="21"/>
      <c r="DO966" s="21"/>
      <c r="DP966" s="21"/>
      <c r="DQ966" s="21"/>
      <c r="DR966" s="21"/>
      <c r="DS966" s="21"/>
      <c r="DT966" s="21"/>
      <c r="DU966" s="21"/>
      <c r="DV966" s="21"/>
      <c r="DW966" s="21"/>
      <c r="DX966" s="21"/>
      <c r="DY966" s="21"/>
      <c r="DZ966" s="21"/>
      <c r="EA966" s="21"/>
      <c r="EB966" s="21"/>
      <c r="EC966" s="21"/>
      <c r="ED966" s="21"/>
      <c r="EE966" s="21"/>
      <c r="EF966" s="21"/>
      <c r="EG966" s="21"/>
      <c r="EH966" s="21"/>
      <c r="EI966" s="21"/>
      <c r="EJ966" s="21"/>
      <c r="EK966" s="21"/>
      <c r="EL966" s="21"/>
      <c r="EM966" s="21"/>
      <c r="EN966" s="21"/>
      <c r="EO966" s="21"/>
      <c r="EP966" s="21"/>
      <c r="EQ966" s="21"/>
      <c r="ER966" s="21"/>
      <c r="ES966" s="21"/>
      <c r="ET966" s="21"/>
      <c r="EU966" s="21"/>
      <c r="EV966" s="21"/>
      <c r="EW966" s="21"/>
      <c r="EX966" s="21"/>
      <c r="EY966" s="21"/>
      <c r="EZ966" s="21"/>
      <c r="FA966" s="21"/>
      <c r="FB966" s="21"/>
      <c r="FC966" s="21"/>
      <c r="FD966" s="21"/>
      <c r="FE966" s="21"/>
      <c r="FF966" s="21"/>
      <c r="FG966" s="21"/>
      <c r="FH966" s="21"/>
      <c r="FI966" s="21"/>
      <c r="FJ966" s="21"/>
      <c r="FK966" s="21"/>
      <c r="FL966" s="21"/>
      <c r="FM966" s="21"/>
      <c r="FN966" s="21"/>
      <c r="FO966" s="21"/>
      <c r="FP966" s="21"/>
      <c r="FQ966" s="21"/>
      <c r="FR966" s="21"/>
      <c r="FS966" s="21"/>
      <c r="FT966" s="21"/>
      <c r="FU966" s="21"/>
      <c r="FV966" s="21"/>
      <c r="FW966" s="21"/>
      <c r="FX966" s="21"/>
      <c r="FY966" s="21"/>
      <c r="FZ966" s="21"/>
      <c r="GA966" s="21"/>
      <c r="GB966" s="21"/>
      <c r="GC966" s="21"/>
      <c r="GD966" s="21"/>
      <c r="GE966" s="21"/>
      <c r="GF966" s="21"/>
      <c r="GG966" s="21"/>
      <c r="GH966" s="21"/>
      <c r="GI966" s="21"/>
      <c r="GJ966" s="21"/>
      <c r="GK966" s="21"/>
      <c r="GL966" s="21"/>
      <c r="GM966" s="21"/>
      <c r="GN966" s="21"/>
      <c r="GO966" s="21"/>
      <c r="GP966" s="21"/>
      <c r="GQ966" s="21"/>
      <c r="GR966" s="21"/>
      <c r="GS966" s="21"/>
      <c r="GT966" s="21"/>
      <c r="GU966" s="21"/>
      <c r="GV966" s="21"/>
      <c r="GW966" s="21"/>
      <c r="GX966" s="21"/>
      <c r="GY966" s="21"/>
      <c r="GZ966" s="21"/>
      <c r="HA966" s="21"/>
      <c r="HB966" s="21"/>
      <c r="HC966" s="21"/>
      <c r="HD966" s="21"/>
      <c r="HE966" s="21"/>
      <c r="HF966" s="21"/>
      <c r="HG966" s="21"/>
      <c r="HH966" s="21"/>
      <c r="HI966" s="21"/>
      <c r="HJ966" s="21"/>
      <c r="HK966" s="21"/>
      <c r="HL966" s="21"/>
      <c r="HM966" s="21"/>
      <c r="HN966" s="21"/>
      <c r="HO966" s="21"/>
      <c r="HP966" s="21"/>
      <c r="HQ966" s="21"/>
      <c r="HR966" s="21"/>
      <c r="HS966" s="21"/>
      <c r="HT966" s="21"/>
      <c r="HU966" s="21"/>
      <c r="HV966" s="21"/>
      <c r="HW966" s="21"/>
      <c r="HX966" s="21"/>
      <c r="HY966" s="21"/>
      <c r="HZ966" s="21"/>
      <c r="IA966" s="21"/>
      <c r="IB966" s="21"/>
      <c r="IC966" s="21"/>
      <c r="ID966" s="21"/>
      <c r="IE966" s="21"/>
      <c r="IF966" s="21"/>
      <c r="IG966" s="21"/>
      <c r="IH966" s="21"/>
      <c r="II966" s="21"/>
      <c r="IJ966" s="21"/>
      <c r="IK966" s="21"/>
      <c r="IL966" s="21"/>
      <c r="IM966" s="21"/>
      <c r="IN966" s="21"/>
      <c r="IO966" s="21"/>
      <c r="IP966" s="21"/>
      <c r="IQ966" s="21"/>
      <c r="IR966" s="21"/>
      <c r="IS966" s="21"/>
      <c r="IT966" s="21"/>
      <c r="IU966" s="21"/>
      <c r="IV966" s="21"/>
      <c r="IW966" s="21"/>
      <c r="IX966" s="21"/>
      <c r="IY966" s="21"/>
      <c r="IZ966" s="21"/>
      <c r="JA966" s="21"/>
      <c r="JB966" s="21"/>
      <c r="JC966" s="21"/>
      <c r="JD966" s="21"/>
      <c r="JE966" s="21"/>
      <c r="JF966" s="21"/>
      <c r="JG966" s="21"/>
      <c r="JH966" s="21"/>
      <c r="JI966" s="21"/>
      <c r="JJ966" s="21"/>
      <c r="JK966" s="21"/>
      <c r="JL966" s="21"/>
      <c r="JM966" s="21"/>
      <c r="JN966" s="21"/>
      <c r="JO966" s="21"/>
      <c r="JP966" s="21"/>
      <c r="JQ966" s="21"/>
      <c r="JR966" s="21"/>
      <c r="JS966" s="21"/>
      <c r="JT966" s="21"/>
      <c r="JU966" s="21"/>
      <c r="JV966" s="21"/>
      <c r="JW966" s="21"/>
      <c r="JX966" s="21"/>
      <c r="JY966" s="21"/>
    </row>
    <row r="967" spans="1:285" ht="14.1" customHeight="1">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21"/>
      <c r="BK967" s="21"/>
      <c r="BL967" s="21"/>
      <c r="BM967" s="21"/>
      <c r="BN967" s="21"/>
      <c r="BO967" s="21"/>
      <c r="BP967" s="21"/>
      <c r="BQ967" s="21"/>
      <c r="BR967" s="21"/>
      <c r="BS967" s="21"/>
      <c r="BT967" s="21"/>
      <c r="BU967" s="21"/>
      <c r="BV967" s="21"/>
      <c r="BW967" s="21"/>
      <c r="BX967" s="21"/>
      <c r="BY967" s="21"/>
      <c r="BZ967" s="21"/>
      <c r="CA967" s="21"/>
      <c r="CB967" s="21"/>
      <c r="CC967" s="21"/>
      <c r="CD967" s="21"/>
      <c r="CE967" s="21"/>
      <c r="CF967" s="21"/>
      <c r="CG967" s="21"/>
      <c r="CH967" s="21"/>
      <c r="CI967" s="21"/>
      <c r="CJ967" s="21"/>
      <c r="CK967" s="21"/>
      <c r="CL967" s="21"/>
      <c r="CM967" s="21"/>
      <c r="CN967" s="21"/>
      <c r="CO967" s="21"/>
      <c r="CP967" s="21"/>
      <c r="CQ967" s="21"/>
      <c r="CR967" s="21"/>
      <c r="CS967" s="21"/>
      <c r="CT967" s="21"/>
      <c r="CU967" s="21"/>
      <c r="CV967" s="21"/>
      <c r="CW967" s="21"/>
      <c r="CX967" s="21"/>
      <c r="CY967" s="21"/>
      <c r="CZ967" s="21"/>
      <c r="DA967" s="21"/>
      <c r="DB967" s="21"/>
      <c r="DC967" s="21"/>
      <c r="DD967" s="21"/>
      <c r="DE967" s="21"/>
      <c r="DF967" s="21"/>
      <c r="DG967" s="21"/>
      <c r="DH967" s="21"/>
      <c r="DI967" s="21"/>
      <c r="DJ967" s="21"/>
      <c r="DK967" s="21"/>
      <c r="DL967" s="21"/>
      <c r="DM967" s="21"/>
      <c r="DN967" s="21"/>
      <c r="DO967" s="21"/>
      <c r="DP967" s="21"/>
      <c r="DQ967" s="21"/>
      <c r="DR967" s="21"/>
      <c r="DS967" s="21"/>
      <c r="DT967" s="21"/>
      <c r="DU967" s="21"/>
      <c r="DV967" s="21"/>
      <c r="DW967" s="21"/>
      <c r="DX967" s="21"/>
      <c r="DY967" s="21"/>
      <c r="DZ967" s="21"/>
      <c r="EA967" s="21"/>
      <c r="EB967" s="21"/>
      <c r="EC967" s="21"/>
      <c r="ED967" s="21"/>
      <c r="EE967" s="21"/>
      <c r="EF967" s="21"/>
      <c r="EG967" s="21"/>
      <c r="EH967" s="21"/>
      <c r="EI967" s="21"/>
      <c r="EJ967" s="21"/>
      <c r="EK967" s="21"/>
      <c r="EL967" s="21"/>
      <c r="EM967" s="21"/>
      <c r="EN967" s="21"/>
      <c r="EO967" s="21"/>
      <c r="EP967" s="21"/>
      <c r="EQ967" s="21"/>
      <c r="ER967" s="21"/>
      <c r="ES967" s="21"/>
      <c r="ET967" s="21"/>
      <c r="EU967" s="21"/>
      <c r="EV967" s="21"/>
      <c r="EW967" s="21"/>
      <c r="EX967" s="21"/>
      <c r="EY967" s="21"/>
      <c r="EZ967" s="21"/>
      <c r="FA967" s="21"/>
      <c r="FB967" s="21"/>
      <c r="FC967" s="21"/>
      <c r="FD967" s="21"/>
      <c r="FE967" s="21"/>
      <c r="FF967" s="21"/>
      <c r="FG967" s="21"/>
      <c r="FH967" s="21"/>
      <c r="FI967" s="21"/>
      <c r="FJ967" s="21"/>
      <c r="FK967" s="21"/>
      <c r="FL967" s="21"/>
      <c r="FM967" s="21"/>
      <c r="FN967" s="21"/>
      <c r="FO967" s="21"/>
      <c r="FP967" s="21"/>
      <c r="FQ967" s="21"/>
      <c r="FR967" s="21"/>
      <c r="FS967" s="21"/>
      <c r="FT967" s="21"/>
      <c r="FU967" s="21"/>
      <c r="FV967" s="21"/>
      <c r="FW967" s="21"/>
      <c r="FX967" s="21"/>
      <c r="FY967" s="21"/>
      <c r="FZ967" s="21"/>
      <c r="GA967" s="21"/>
      <c r="GB967" s="21"/>
      <c r="GC967" s="21"/>
      <c r="GD967" s="21"/>
      <c r="GE967" s="21"/>
      <c r="GF967" s="21"/>
      <c r="GG967" s="21"/>
      <c r="GH967" s="21"/>
      <c r="GI967" s="21"/>
      <c r="GJ967" s="21"/>
      <c r="GK967" s="21"/>
      <c r="GL967" s="21"/>
      <c r="GM967" s="21"/>
      <c r="GN967" s="21"/>
      <c r="GO967" s="21"/>
      <c r="GP967" s="21"/>
      <c r="GQ967" s="21"/>
      <c r="GR967" s="21"/>
      <c r="GS967" s="21"/>
      <c r="GT967" s="21"/>
      <c r="GU967" s="21"/>
      <c r="GV967" s="21"/>
      <c r="GW967" s="21"/>
      <c r="GX967" s="21"/>
      <c r="GY967" s="21"/>
      <c r="GZ967" s="21"/>
      <c r="HA967" s="21"/>
      <c r="HB967" s="21"/>
      <c r="HC967" s="21"/>
      <c r="HD967" s="21"/>
      <c r="HE967" s="21"/>
      <c r="HF967" s="21"/>
      <c r="HG967" s="21"/>
      <c r="HH967" s="21"/>
      <c r="HI967" s="21"/>
      <c r="HJ967" s="21"/>
      <c r="HK967" s="21"/>
      <c r="HL967" s="21"/>
      <c r="HM967" s="21"/>
      <c r="HN967" s="21"/>
      <c r="HO967" s="21"/>
      <c r="HP967" s="21"/>
      <c r="HQ967" s="21"/>
      <c r="HR967" s="21"/>
      <c r="HS967" s="21"/>
      <c r="HT967" s="21"/>
      <c r="HU967" s="21"/>
      <c r="HV967" s="21"/>
      <c r="HW967" s="21"/>
      <c r="HX967" s="21"/>
      <c r="HY967" s="21"/>
      <c r="HZ967" s="21"/>
      <c r="IA967" s="21"/>
      <c r="IB967" s="21"/>
      <c r="IC967" s="21"/>
      <c r="ID967" s="21"/>
      <c r="IE967" s="21"/>
      <c r="IF967" s="21"/>
      <c r="IG967" s="21"/>
      <c r="IH967" s="21"/>
      <c r="II967" s="21"/>
      <c r="IJ967" s="21"/>
      <c r="IK967" s="21"/>
      <c r="IL967" s="21"/>
      <c r="IM967" s="21"/>
      <c r="IN967" s="21"/>
      <c r="IO967" s="21"/>
      <c r="IP967" s="21"/>
      <c r="IQ967" s="21"/>
      <c r="IR967" s="21"/>
      <c r="IS967" s="21"/>
      <c r="IT967" s="21"/>
      <c r="IU967" s="21"/>
      <c r="IV967" s="21"/>
      <c r="IW967" s="21"/>
      <c r="IX967" s="21"/>
      <c r="IY967" s="21"/>
      <c r="IZ967" s="21"/>
      <c r="JA967" s="21"/>
      <c r="JB967" s="21"/>
      <c r="JC967" s="21"/>
      <c r="JD967" s="21"/>
      <c r="JE967" s="21"/>
      <c r="JF967" s="21"/>
      <c r="JG967" s="21"/>
      <c r="JH967" s="21"/>
      <c r="JI967" s="21"/>
      <c r="JJ967" s="21"/>
      <c r="JK967" s="21"/>
      <c r="JL967" s="21"/>
      <c r="JM967" s="21"/>
      <c r="JN967" s="21"/>
      <c r="JO967" s="21"/>
      <c r="JP967" s="21"/>
      <c r="JQ967" s="21"/>
      <c r="JR967" s="21"/>
      <c r="JS967" s="21"/>
      <c r="JT967" s="21"/>
      <c r="JU967" s="21"/>
      <c r="JV967" s="21"/>
      <c r="JW967" s="21"/>
      <c r="JX967" s="21"/>
      <c r="JY967" s="21"/>
    </row>
    <row r="968" spans="1:285" ht="14.1" customHeight="1">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21"/>
      <c r="BK968" s="21"/>
      <c r="BL968" s="21"/>
      <c r="BM968" s="21"/>
      <c r="BN968" s="21"/>
      <c r="BO968" s="21"/>
      <c r="BP968" s="21"/>
      <c r="BQ968" s="21"/>
      <c r="BR968" s="21"/>
      <c r="BS968" s="21"/>
      <c r="BT968" s="21"/>
      <c r="BU968" s="21"/>
      <c r="BV968" s="21"/>
      <c r="BW968" s="21"/>
      <c r="BX968" s="21"/>
      <c r="BY968" s="21"/>
      <c r="BZ968" s="21"/>
      <c r="CA968" s="21"/>
      <c r="CB968" s="21"/>
      <c r="CC968" s="21"/>
      <c r="CD968" s="21"/>
      <c r="CE968" s="21"/>
      <c r="CF968" s="21"/>
      <c r="CG968" s="21"/>
      <c r="CH968" s="21"/>
      <c r="CI968" s="21"/>
      <c r="CJ968" s="21"/>
      <c r="CK968" s="21"/>
      <c r="CL968" s="21"/>
      <c r="CM968" s="21"/>
      <c r="CN968" s="21"/>
      <c r="CO968" s="21"/>
      <c r="CP968" s="21"/>
      <c r="CQ968" s="21"/>
      <c r="CR968" s="21"/>
      <c r="CS968" s="21"/>
      <c r="CT968" s="21"/>
      <c r="CU968" s="21"/>
      <c r="CV968" s="21"/>
      <c r="CW968" s="21"/>
      <c r="CX968" s="21"/>
      <c r="CY968" s="21"/>
      <c r="CZ968" s="21"/>
      <c r="DA968" s="21"/>
      <c r="DB968" s="21"/>
      <c r="DC968" s="21"/>
      <c r="DD968" s="21"/>
      <c r="DE968" s="21"/>
      <c r="DF968" s="21"/>
      <c r="DG968" s="21"/>
      <c r="DH968" s="21"/>
      <c r="DI968" s="21"/>
      <c r="DJ968" s="21"/>
      <c r="DK968" s="21"/>
      <c r="DL968" s="21"/>
      <c r="DM968" s="21"/>
      <c r="DN968" s="21"/>
      <c r="DO968" s="21"/>
      <c r="DP968" s="21"/>
      <c r="DQ968" s="21"/>
      <c r="DR968" s="21"/>
      <c r="DS968" s="21"/>
      <c r="DT968" s="21"/>
      <c r="DU968" s="21"/>
      <c r="DV968" s="21"/>
      <c r="DW968" s="21"/>
      <c r="DX968" s="21"/>
      <c r="DY968" s="21"/>
      <c r="DZ968" s="21"/>
      <c r="EA968" s="21"/>
      <c r="EB968" s="21"/>
      <c r="EC968" s="21"/>
      <c r="ED968" s="21"/>
      <c r="EE968" s="21"/>
      <c r="EF968" s="21"/>
      <c r="EG968" s="21"/>
      <c r="EH968" s="21"/>
      <c r="EI968" s="21"/>
      <c r="EJ968" s="21"/>
      <c r="EK968" s="21"/>
      <c r="EL968" s="21"/>
      <c r="EM968" s="21"/>
      <c r="EN968" s="21"/>
      <c r="EO968" s="21"/>
      <c r="EP968" s="21"/>
      <c r="EQ968" s="21"/>
      <c r="ER968" s="21"/>
      <c r="ES968" s="21"/>
      <c r="ET968" s="21"/>
      <c r="EU968" s="21"/>
      <c r="EV968" s="21"/>
      <c r="EW968" s="21"/>
      <c r="EX968" s="21"/>
      <c r="EY968" s="21"/>
      <c r="EZ968" s="21"/>
      <c r="FA968" s="21"/>
      <c r="FB968" s="21"/>
      <c r="FC968" s="21"/>
      <c r="FD968" s="21"/>
      <c r="FE968" s="21"/>
      <c r="FF968" s="21"/>
      <c r="FG968" s="21"/>
      <c r="FH968" s="21"/>
      <c r="FI968" s="21"/>
      <c r="FJ968" s="21"/>
      <c r="FK968" s="21"/>
      <c r="FL968" s="21"/>
      <c r="FM968" s="21"/>
      <c r="FN968" s="21"/>
      <c r="FO968" s="21"/>
      <c r="FP968" s="21"/>
      <c r="FQ968" s="21"/>
      <c r="FR968" s="21"/>
      <c r="FS968" s="21"/>
      <c r="FT968" s="21"/>
      <c r="FU968" s="21"/>
      <c r="FV968" s="21"/>
      <c r="FW968" s="21"/>
      <c r="FX968" s="21"/>
      <c r="FY968" s="21"/>
      <c r="FZ968" s="21"/>
      <c r="GA968" s="21"/>
      <c r="GB968" s="21"/>
      <c r="GC968" s="21"/>
      <c r="GD968" s="21"/>
      <c r="GE968" s="21"/>
      <c r="GF968" s="21"/>
      <c r="GG968" s="21"/>
      <c r="GH968" s="21"/>
      <c r="GI968" s="21"/>
      <c r="GJ968" s="21"/>
      <c r="GK968" s="21"/>
      <c r="GL968" s="21"/>
      <c r="GM968" s="21"/>
      <c r="GN968" s="21"/>
      <c r="GO968" s="21"/>
      <c r="GP968" s="21"/>
      <c r="GQ968" s="21"/>
      <c r="GR968" s="21"/>
      <c r="GS968" s="21"/>
      <c r="GT968" s="21"/>
      <c r="GU968" s="21"/>
      <c r="GV968" s="21"/>
      <c r="GW968" s="21"/>
      <c r="GX968" s="21"/>
      <c r="GY968" s="21"/>
      <c r="GZ968" s="21"/>
      <c r="HA968" s="21"/>
      <c r="HB968" s="21"/>
      <c r="HC968" s="21"/>
      <c r="HD968" s="21"/>
      <c r="HE968" s="21"/>
      <c r="HF968" s="21"/>
      <c r="HG968" s="21"/>
      <c r="HH968" s="21"/>
      <c r="HI968" s="21"/>
      <c r="HJ968" s="21"/>
      <c r="HK968" s="21"/>
      <c r="HL968" s="21"/>
      <c r="HM968" s="21"/>
      <c r="HN968" s="21"/>
      <c r="HO968" s="21"/>
      <c r="HP968" s="21"/>
      <c r="HQ968" s="21"/>
      <c r="HR968" s="21"/>
      <c r="HS968" s="21"/>
      <c r="HT968" s="21"/>
      <c r="HU968" s="21"/>
      <c r="HV968" s="21"/>
      <c r="HW968" s="21"/>
      <c r="HX968" s="21"/>
      <c r="HY968" s="21"/>
      <c r="HZ968" s="21"/>
      <c r="IA968" s="21"/>
      <c r="IB968" s="21"/>
      <c r="IC968" s="21"/>
      <c r="ID968" s="21"/>
      <c r="IE968" s="21"/>
      <c r="IF968" s="21"/>
      <c r="IG968" s="21"/>
      <c r="IH968" s="21"/>
      <c r="II968" s="21"/>
      <c r="IJ968" s="21"/>
      <c r="IK968" s="21"/>
      <c r="IL968" s="21"/>
      <c r="IM968" s="21"/>
      <c r="IN968" s="21"/>
      <c r="IO968" s="21"/>
      <c r="IP968" s="21"/>
      <c r="IQ968" s="21"/>
      <c r="IR968" s="21"/>
      <c r="IS968" s="21"/>
      <c r="IT968" s="21"/>
      <c r="IU968" s="21"/>
      <c r="IV968" s="21"/>
      <c r="IW968" s="21"/>
      <c r="IX968" s="21"/>
      <c r="IY968" s="21"/>
      <c r="IZ968" s="21"/>
      <c r="JA968" s="21"/>
      <c r="JB968" s="21"/>
      <c r="JC968" s="21"/>
      <c r="JD968" s="21"/>
      <c r="JE968" s="21"/>
      <c r="JF968" s="21"/>
      <c r="JG968" s="21"/>
      <c r="JH968" s="21"/>
      <c r="JI968" s="21"/>
      <c r="JJ968" s="21"/>
      <c r="JK968" s="21"/>
      <c r="JL968" s="21"/>
      <c r="JM968" s="21"/>
      <c r="JN968" s="21"/>
      <c r="JO968" s="21"/>
      <c r="JP968" s="21"/>
      <c r="JQ968" s="21"/>
      <c r="JR968" s="21"/>
      <c r="JS968" s="21"/>
      <c r="JT968" s="21"/>
      <c r="JU968" s="21"/>
      <c r="JV968" s="21"/>
      <c r="JW968" s="21"/>
      <c r="JX968" s="21"/>
      <c r="JY968" s="21"/>
    </row>
    <row r="969" spans="1:285" ht="14.1" customHeight="1">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21"/>
      <c r="BK969" s="21"/>
      <c r="BL969" s="21"/>
      <c r="BM969" s="21"/>
      <c r="BN969" s="21"/>
      <c r="BO969" s="21"/>
      <c r="BP969" s="21"/>
      <c r="BQ969" s="21"/>
      <c r="BR969" s="21"/>
      <c r="BS969" s="21"/>
      <c r="BT969" s="21"/>
      <c r="BU969" s="21"/>
      <c r="BV969" s="21"/>
      <c r="BW969" s="21"/>
      <c r="BX969" s="21"/>
      <c r="BY969" s="21"/>
      <c r="BZ969" s="21"/>
      <c r="CA969" s="21"/>
      <c r="CB969" s="21"/>
      <c r="CC969" s="21"/>
      <c r="CD969" s="21"/>
      <c r="CE969" s="21"/>
      <c r="CF969" s="21"/>
      <c r="CG969" s="21"/>
      <c r="CH969" s="21"/>
      <c r="CI969" s="21"/>
      <c r="CJ969" s="21"/>
      <c r="CK969" s="21"/>
      <c r="CL969" s="21"/>
      <c r="CM969" s="21"/>
      <c r="CN969" s="21"/>
      <c r="CO969" s="21"/>
      <c r="CP969" s="21"/>
      <c r="CQ969" s="21"/>
      <c r="CR969" s="21"/>
      <c r="CS969" s="21"/>
      <c r="CT969" s="21"/>
      <c r="CU969" s="21"/>
      <c r="CV969" s="21"/>
      <c r="CW969" s="21"/>
      <c r="CX969" s="21"/>
      <c r="CY969" s="21"/>
      <c r="CZ969" s="21"/>
      <c r="DA969" s="21"/>
      <c r="DB969" s="21"/>
      <c r="DC969" s="21"/>
      <c r="DD969" s="21"/>
      <c r="DE969" s="21"/>
      <c r="DF969" s="21"/>
      <c r="DG969" s="21"/>
      <c r="DH969" s="21"/>
      <c r="DI969" s="21"/>
      <c r="DJ969" s="21"/>
      <c r="DK969" s="21"/>
      <c r="DL969" s="21"/>
      <c r="DM969" s="21"/>
      <c r="DN969" s="21"/>
      <c r="DO969" s="21"/>
      <c r="DP969" s="21"/>
      <c r="DQ969" s="21"/>
      <c r="DR969" s="21"/>
      <c r="DS969" s="21"/>
      <c r="DT969" s="21"/>
      <c r="DU969" s="21"/>
      <c r="DV969" s="21"/>
      <c r="DW969" s="21"/>
      <c r="DX969" s="21"/>
      <c r="DY969" s="21"/>
      <c r="DZ969" s="21"/>
      <c r="EA969" s="21"/>
      <c r="EB969" s="21"/>
      <c r="EC969" s="21"/>
      <c r="ED969" s="21"/>
      <c r="EE969" s="21"/>
      <c r="EF969" s="21"/>
      <c r="EG969" s="21"/>
      <c r="EH969" s="21"/>
      <c r="EI969" s="21"/>
      <c r="EJ969" s="21"/>
      <c r="EK969" s="21"/>
      <c r="EL969" s="21"/>
      <c r="EM969" s="21"/>
      <c r="EN969" s="21"/>
      <c r="EO969" s="21"/>
      <c r="EP969" s="21"/>
      <c r="EQ969" s="21"/>
      <c r="ER969" s="21"/>
      <c r="ES969" s="21"/>
      <c r="ET969" s="21"/>
      <c r="EU969" s="21"/>
      <c r="EV969" s="21"/>
      <c r="EW969" s="21"/>
      <c r="EX969" s="21"/>
      <c r="EY969" s="21"/>
      <c r="EZ969" s="21"/>
      <c r="FA969" s="21"/>
      <c r="FB969" s="21"/>
      <c r="FC969" s="21"/>
      <c r="FD969" s="21"/>
      <c r="FE969" s="21"/>
      <c r="FF969" s="21"/>
      <c r="FG969" s="21"/>
      <c r="FH969" s="21"/>
      <c r="FI969" s="21"/>
      <c r="FJ969" s="21"/>
      <c r="FK969" s="21"/>
      <c r="FL969" s="21"/>
      <c r="FM969" s="21"/>
      <c r="FN969" s="21"/>
      <c r="FO969" s="21"/>
      <c r="FP969" s="21"/>
      <c r="FQ969" s="21"/>
      <c r="FR969" s="21"/>
      <c r="FS969" s="21"/>
      <c r="FT969" s="21"/>
      <c r="FU969" s="21"/>
      <c r="FV969" s="21"/>
      <c r="FW969" s="21"/>
      <c r="FX969" s="21"/>
      <c r="FY969" s="21"/>
      <c r="FZ969" s="21"/>
      <c r="GA969" s="21"/>
      <c r="GB969" s="21"/>
      <c r="GC969" s="21"/>
      <c r="GD969" s="21"/>
      <c r="GE969" s="21"/>
      <c r="GF969" s="21"/>
      <c r="GG969" s="21"/>
      <c r="GH969" s="21"/>
      <c r="GI969" s="21"/>
      <c r="GJ969" s="21"/>
      <c r="GK969" s="21"/>
      <c r="GL969" s="21"/>
      <c r="GM969" s="21"/>
      <c r="GN969" s="21"/>
      <c r="GO969" s="21"/>
      <c r="GP969" s="21"/>
      <c r="GQ969" s="21"/>
      <c r="GR969" s="21"/>
      <c r="GS969" s="21"/>
      <c r="GT969" s="21"/>
      <c r="GU969" s="21"/>
      <c r="GV969" s="21"/>
      <c r="GW969" s="21"/>
      <c r="GX969" s="21"/>
      <c r="GY969" s="21"/>
      <c r="GZ969" s="21"/>
      <c r="HA969" s="21"/>
      <c r="HB969" s="21"/>
      <c r="HC969" s="21"/>
      <c r="HD969" s="21"/>
      <c r="HE969" s="21"/>
      <c r="HF969" s="21"/>
      <c r="HG969" s="21"/>
      <c r="HH969" s="21"/>
      <c r="HI969" s="21"/>
      <c r="HJ969" s="21"/>
      <c r="HK969" s="21"/>
      <c r="HL969" s="21"/>
      <c r="HM969" s="21"/>
      <c r="HN969" s="21"/>
      <c r="HO969" s="21"/>
      <c r="HP969" s="21"/>
      <c r="HQ969" s="21"/>
      <c r="HR969" s="21"/>
      <c r="HS969" s="21"/>
      <c r="HT969" s="21"/>
      <c r="HU969" s="21"/>
      <c r="HV969" s="21"/>
      <c r="HW969" s="21"/>
      <c r="HX969" s="21"/>
      <c r="HY969" s="21"/>
      <c r="HZ969" s="21"/>
      <c r="IA969" s="21"/>
      <c r="IB969" s="21"/>
      <c r="IC969" s="21"/>
      <c r="ID969" s="21"/>
      <c r="IE969" s="21"/>
      <c r="IF969" s="21"/>
      <c r="IG969" s="21"/>
      <c r="IH969" s="21"/>
      <c r="II969" s="21"/>
      <c r="IJ969" s="21"/>
      <c r="IK969" s="21"/>
      <c r="IL969" s="21"/>
      <c r="IM969" s="21"/>
      <c r="IN969" s="21"/>
      <c r="IO969" s="21"/>
      <c r="IP969" s="21"/>
      <c r="IQ969" s="21"/>
      <c r="IR969" s="21"/>
      <c r="IS969" s="21"/>
      <c r="IT969" s="21"/>
      <c r="IU969" s="21"/>
      <c r="IV969" s="21"/>
      <c r="IW969" s="21"/>
      <c r="IX969" s="21"/>
      <c r="IY969" s="21"/>
      <c r="IZ969" s="21"/>
      <c r="JA969" s="21"/>
      <c r="JB969" s="21"/>
      <c r="JC969" s="21"/>
      <c r="JD969" s="21"/>
      <c r="JE969" s="21"/>
      <c r="JF969" s="21"/>
      <c r="JG969" s="21"/>
      <c r="JH969" s="21"/>
      <c r="JI969" s="21"/>
      <c r="JJ969" s="21"/>
      <c r="JK969" s="21"/>
      <c r="JL969" s="21"/>
      <c r="JM969" s="21"/>
      <c r="JN969" s="21"/>
      <c r="JO969" s="21"/>
      <c r="JP969" s="21"/>
      <c r="JQ969" s="21"/>
      <c r="JR969" s="21"/>
      <c r="JS969" s="21"/>
      <c r="JT969" s="21"/>
      <c r="JU969" s="21"/>
      <c r="JV969" s="21"/>
      <c r="JW969" s="21"/>
      <c r="JX969" s="21"/>
      <c r="JY969" s="21"/>
    </row>
    <row r="970" spans="1:285" ht="14.1" customHeight="1">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1"/>
      <c r="BO970" s="21"/>
      <c r="BP970" s="21"/>
      <c r="BQ970" s="21"/>
      <c r="BR970" s="21"/>
      <c r="BS970" s="21"/>
      <c r="BT970" s="21"/>
      <c r="BU970" s="21"/>
      <c r="BV970" s="21"/>
      <c r="BW970" s="21"/>
      <c r="BX970" s="21"/>
      <c r="BY970" s="21"/>
      <c r="BZ970" s="21"/>
      <c r="CA970" s="21"/>
      <c r="CB970" s="21"/>
      <c r="CC970" s="21"/>
      <c r="CD970" s="21"/>
      <c r="CE970" s="21"/>
      <c r="CF970" s="21"/>
      <c r="CG970" s="21"/>
      <c r="CH970" s="21"/>
      <c r="CI970" s="21"/>
      <c r="CJ970" s="21"/>
      <c r="CK970" s="21"/>
      <c r="CL970" s="21"/>
      <c r="CM970" s="21"/>
      <c r="CN970" s="21"/>
      <c r="CO970" s="21"/>
      <c r="CP970" s="21"/>
      <c r="CQ970" s="21"/>
      <c r="CR970" s="21"/>
      <c r="CS970" s="21"/>
      <c r="CT970" s="21"/>
      <c r="CU970" s="21"/>
      <c r="CV970" s="21"/>
      <c r="CW970" s="21"/>
      <c r="CX970" s="21"/>
      <c r="CY970" s="21"/>
      <c r="CZ970" s="21"/>
      <c r="DA970" s="21"/>
      <c r="DB970" s="21"/>
      <c r="DC970" s="21"/>
      <c r="DD970" s="21"/>
      <c r="DE970" s="21"/>
      <c r="DF970" s="21"/>
      <c r="DG970" s="21"/>
      <c r="DH970" s="21"/>
      <c r="DI970" s="21"/>
      <c r="DJ970" s="21"/>
      <c r="DK970" s="21"/>
      <c r="DL970" s="21"/>
      <c r="DM970" s="21"/>
      <c r="DN970" s="21"/>
      <c r="DO970" s="21"/>
      <c r="DP970" s="21"/>
      <c r="DQ970" s="21"/>
      <c r="DR970" s="21"/>
      <c r="DS970" s="21"/>
      <c r="DT970" s="21"/>
      <c r="DU970" s="21"/>
      <c r="DV970" s="21"/>
      <c r="DW970" s="21"/>
      <c r="DX970" s="21"/>
      <c r="DY970" s="21"/>
      <c r="DZ970" s="21"/>
      <c r="EA970" s="21"/>
      <c r="EB970" s="21"/>
      <c r="EC970" s="21"/>
      <c r="ED970" s="21"/>
      <c r="EE970" s="21"/>
      <c r="EF970" s="21"/>
      <c r="EG970" s="21"/>
      <c r="EH970" s="21"/>
      <c r="EI970" s="21"/>
      <c r="EJ970" s="21"/>
      <c r="EK970" s="21"/>
      <c r="EL970" s="21"/>
      <c r="EM970" s="21"/>
      <c r="EN970" s="21"/>
      <c r="EO970" s="21"/>
      <c r="EP970" s="21"/>
      <c r="EQ970" s="21"/>
      <c r="ER970" s="21"/>
      <c r="ES970" s="21"/>
      <c r="ET970" s="21"/>
      <c r="EU970" s="21"/>
      <c r="EV970" s="21"/>
      <c r="EW970" s="21"/>
      <c r="EX970" s="21"/>
      <c r="EY970" s="21"/>
      <c r="EZ970" s="21"/>
      <c r="FA970" s="21"/>
      <c r="FB970" s="21"/>
      <c r="FC970" s="21"/>
      <c r="FD970" s="21"/>
      <c r="FE970" s="21"/>
      <c r="FF970" s="21"/>
      <c r="FG970" s="21"/>
      <c r="FH970" s="21"/>
      <c r="FI970" s="21"/>
      <c r="FJ970" s="21"/>
      <c r="FK970" s="21"/>
      <c r="FL970" s="21"/>
      <c r="FM970" s="21"/>
      <c r="FN970" s="21"/>
      <c r="FO970" s="21"/>
      <c r="FP970" s="21"/>
      <c r="FQ970" s="21"/>
      <c r="FR970" s="21"/>
      <c r="FS970" s="21"/>
      <c r="FT970" s="21"/>
      <c r="FU970" s="21"/>
      <c r="FV970" s="21"/>
      <c r="FW970" s="21"/>
      <c r="FX970" s="21"/>
      <c r="FY970" s="21"/>
      <c r="FZ970" s="21"/>
      <c r="GA970" s="21"/>
      <c r="GB970" s="21"/>
      <c r="GC970" s="21"/>
      <c r="GD970" s="21"/>
      <c r="GE970" s="21"/>
      <c r="GF970" s="21"/>
      <c r="GG970" s="21"/>
      <c r="GH970" s="21"/>
      <c r="GI970" s="21"/>
      <c r="GJ970" s="21"/>
      <c r="GK970" s="21"/>
      <c r="GL970" s="21"/>
      <c r="GM970" s="21"/>
      <c r="GN970" s="21"/>
      <c r="GO970" s="21"/>
      <c r="GP970" s="21"/>
      <c r="GQ970" s="21"/>
      <c r="GR970" s="21"/>
      <c r="GS970" s="21"/>
      <c r="GT970" s="21"/>
      <c r="GU970" s="21"/>
      <c r="GV970" s="21"/>
      <c r="GW970" s="21"/>
      <c r="GX970" s="21"/>
      <c r="GY970" s="21"/>
      <c r="GZ970" s="21"/>
      <c r="HA970" s="21"/>
      <c r="HB970" s="21"/>
      <c r="HC970" s="21"/>
      <c r="HD970" s="21"/>
      <c r="HE970" s="21"/>
      <c r="HF970" s="21"/>
      <c r="HG970" s="21"/>
      <c r="HH970" s="21"/>
      <c r="HI970" s="21"/>
      <c r="HJ970" s="21"/>
      <c r="HK970" s="21"/>
      <c r="HL970" s="21"/>
      <c r="HM970" s="21"/>
      <c r="HN970" s="21"/>
      <c r="HO970" s="21"/>
      <c r="HP970" s="21"/>
      <c r="HQ970" s="21"/>
      <c r="HR970" s="21"/>
      <c r="HS970" s="21"/>
      <c r="HT970" s="21"/>
      <c r="HU970" s="21"/>
      <c r="HV970" s="21"/>
      <c r="HW970" s="21"/>
      <c r="HX970" s="21"/>
      <c r="HY970" s="21"/>
      <c r="HZ970" s="21"/>
      <c r="IA970" s="21"/>
      <c r="IB970" s="21"/>
      <c r="IC970" s="21"/>
      <c r="ID970" s="21"/>
      <c r="IE970" s="21"/>
      <c r="IF970" s="21"/>
      <c r="IG970" s="21"/>
      <c r="IH970" s="21"/>
      <c r="II970" s="21"/>
      <c r="IJ970" s="21"/>
      <c r="IK970" s="21"/>
      <c r="IL970" s="21"/>
      <c r="IM970" s="21"/>
      <c r="IN970" s="21"/>
      <c r="IO970" s="21"/>
      <c r="IP970" s="21"/>
      <c r="IQ970" s="21"/>
      <c r="IR970" s="21"/>
      <c r="IS970" s="21"/>
      <c r="IT970" s="21"/>
      <c r="IU970" s="21"/>
      <c r="IV970" s="21"/>
      <c r="IW970" s="21"/>
      <c r="IX970" s="21"/>
      <c r="IY970" s="21"/>
      <c r="IZ970" s="21"/>
      <c r="JA970" s="21"/>
      <c r="JB970" s="21"/>
      <c r="JC970" s="21"/>
      <c r="JD970" s="21"/>
      <c r="JE970" s="21"/>
      <c r="JF970" s="21"/>
      <c r="JG970" s="21"/>
      <c r="JH970" s="21"/>
      <c r="JI970" s="21"/>
      <c r="JJ970" s="21"/>
      <c r="JK970" s="21"/>
      <c r="JL970" s="21"/>
      <c r="JM970" s="21"/>
      <c r="JN970" s="21"/>
      <c r="JO970" s="21"/>
      <c r="JP970" s="21"/>
      <c r="JQ970" s="21"/>
      <c r="JR970" s="21"/>
      <c r="JS970" s="21"/>
      <c r="JT970" s="21"/>
      <c r="JU970" s="21"/>
      <c r="JV970" s="21"/>
      <c r="JW970" s="21"/>
      <c r="JX970" s="21"/>
      <c r="JY970" s="21"/>
    </row>
    <row r="971" spans="1:285" ht="14.1" customHeight="1">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21"/>
      <c r="BK971" s="21"/>
      <c r="BL971" s="21"/>
      <c r="BM971" s="21"/>
      <c r="BN971" s="21"/>
      <c r="BO971" s="21"/>
      <c r="BP971" s="21"/>
      <c r="BQ971" s="21"/>
      <c r="BR971" s="21"/>
      <c r="BS971" s="21"/>
      <c r="BT971" s="21"/>
      <c r="BU971" s="21"/>
      <c r="BV971" s="21"/>
      <c r="BW971" s="21"/>
      <c r="BX971" s="21"/>
      <c r="BY971" s="21"/>
      <c r="BZ971" s="21"/>
      <c r="CA971" s="21"/>
      <c r="CB971" s="21"/>
      <c r="CC971" s="21"/>
      <c r="CD971" s="21"/>
      <c r="CE971" s="21"/>
      <c r="CF971" s="21"/>
      <c r="CG971" s="21"/>
      <c r="CH971" s="21"/>
      <c r="CI971" s="21"/>
      <c r="CJ971" s="21"/>
      <c r="CK971" s="21"/>
      <c r="CL971" s="21"/>
      <c r="CM971" s="21"/>
      <c r="CN971" s="21"/>
      <c r="CO971" s="21"/>
      <c r="CP971" s="21"/>
      <c r="CQ971" s="21"/>
      <c r="CR971" s="21"/>
      <c r="CS971" s="21"/>
      <c r="CT971" s="21"/>
      <c r="CU971" s="21"/>
      <c r="CV971" s="21"/>
      <c r="CW971" s="21"/>
      <c r="CX971" s="21"/>
      <c r="CY971" s="21"/>
      <c r="CZ971" s="21"/>
      <c r="DA971" s="21"/>
      <c r="DB971" s="21"/>
      <c r="DC971" s="21"/>
      <c r="DD971" s="21"/>
      <c r="DE971" s="21"/>
      <c r="DF971" s="21"/>
      <c r="DG971" s="21"/>
      <c r="DH971" s="21"/>
      <c r="DI971" s="21"/>
      <c r="DJ971" s="21"/>
      <c r="DK971" s="21"/>
      <c r="DL971" s="21"/>
      <c r="DM971" s="21"/>
      <c r="DN971" s="21"/>
      <c r="DO971" s="21"/>
      <c r="DP971" s="21"/>
      <c r="DQ971" s="21"/>
      <c r="DR971" s="21"/>
      <c r="DS971" s="21"/>
      <c r="DT971" s="21"/>
      <c r="DU971" s="21"/>
      <c r="DV971" s="21"/>
      <c r="DW971" s="21"/>
      <c r="DX971" s="21"/>
      <c r="DY971" s="21"/>
      <c r="DZ971" s="21"/>
      <c r="EA971" s="21"/>
      <c r="EB971" s="21"/>
      <c r="EC971" s="21"/>
      <c r="ED971" s="21"/>
      <c r="EE971" s="21"/>
      <c r="EF971" s="21"/>
      <c r="EG971" s="21"/>
      <c r="EH971" s="21"/>
      <c r="EI971" s="21"/>
      <c r="EJ971" s="21"/>
      <c r="EK971" s="21"/>
      <c r="EL971" s="21"/>
      <c r="EM971" s="21"/>
      <c r="EN971" s="21"/>
      <c r="EO971" s="21"/>
      <c r="EP971" s="21"/>
      <c r="EQ971" s="21"/>
      <c r="ER971" s="21"/>
      <c r="ES971" s="21"/>
      <c r="ET971" s="21"/>
      <c r="EU971" s="21"/>
      <c r="EV971" s="21"/>
      <c r="EW971" s="21"/>
      <c r="EX971" s="21"/>
      <c r="EY971" s="21"/>
      <c r="EZ971" s="21"/>
      <c r="FA971" s="21"/>
      <c r="FB971" s="21"/>
      <c r="FC971" s="21"/>
      <c r="FD971" s="21"/>
      <c r="FE971" s="21"/>
      <c r="FF971" s="21"/>
      <c r="FG971" s="21"/>
      <c r="FH971" s="21"/>
      <c r="FI971" s="21"/>
      <c r="FJ971" s="21"/>
      <c r="FK971" s="21"/>
      <c r="FL971" s="21"/>
      <c r="FM971" s="21"/>
      <c r="FN971" s="21"/>
      <c r="FO971" s="21"/>
      <c r="FP971" s="21"/>
      <c r="FQ971" s="21"/>
      <c r="FR971" s="21"/>
      <c r="FS971" s="21"/>
      <c r="FT971" s="21"/>
      <c r="FU971" s="21"/>
      <c r="FV971" s="21"/>
      <c r="FW971" s="21"/>
      <c r="FX971" s="21"/>
      <c r="FY971" s="21"/>
      <c r="FZ971" s="21"/>
      <c r="GA971" s="21"/>
      <c r="GB971" s="21"/>
      <c r="GC971" s="21"/>
      <c r="GD971" s="21"/>
      <c r="GE971" s="21"/>
      <c r="GF971" s="21"/>
      <c r="GG971" s="21"/>
      <c r="GH971" s="21"/>
      <c r="GI971" s="21"/>
      <c r="GJ971" s="21"/>
      <c r="GK971" s="21"/>
      <c r="GL971" s="21"/>
      <c r="GM971" s="21"/>
      <c r="GN971" s="21"/>
      <c r="GO971" s="21"/>
      <c r="GP971" s="21"/>
      <c r="GQ971" s="21"/>
      <c r="GR971" s="21"/>
      <c r="GS971" s="21"/>
      <c r="GT971" s="21"/>
      <c r="GU971" s="21"/>
      <c r="GV971" s="21"/>
      <c r="GW971" s="21"/>
      <c r="GX971" s="21"/>
      <c r="GY971" s="21"/>
      <c r="GZ971" s="21"/>
      <c r="HA971" s="21"/>
      <c r="HB971" s="21"/>
      <c r="HC971" s="21"/>
      <c r="HD971" s="21"/>
      <c r="HE971" s="21"/>
      <c r="HF971" s="21"/>
      <c r="HG971" s="21"/>
      <c r="HH971" s="21"/>
      <c r="HI971" s="21"/>
      <c r="HJ971" s="21"/>
      <c r="HK971" s="21"/>
      <c r="HL971" s="21"/>
      <c r="HM971" s="21"/>
      <c r="HN971" s="21"/>
      <c r="HO971" s="21"/>
      <c r="HP971" s="21"/>
      <c r="HQ971" s="21"/>
      <c r="HR971" s="21"/>
      <c r="HS971" s="21"/>
      <c r="HT971" s="21"/>
      <c r="HU971" s="21"/>
      <c r="HV971" s="21"/>
      <c r="HW971" s="21"/>
      <c r="HX971" s="21"/>
      <c r="HY971" s="21"/>
      <c r="HZ971" s="21"/>
      <c r="IA971" s="21"/>
      <c r="IB971" s="21"/>
      <c r="IC971" s="21"/>
      <c r="ID971" s="21"/>
      <c r="IE971" s="21"/>
      <c r="IF971" s="21"/>
      <c r="IG971" s="21"/>
      <c r="IH971" s="21"/>
      <c r="II971" s="21"/>
      <c r="IJ971" s="21"/>
      <c r="IK971" s="21"/>
      <c r="IL971" s="21"/>
      <c r="IM971" s="21"/>
      <c r="IN971" s="21"/>
      <c r="IO971" s="21"/>
      <c r="IP971" s="21"/>
      <c r="IQ971" s="21"/>
      <c r="IR971" s="21"/>
      <c r="IS971" s="21"/>
      <c r="IT971" s="21"/>
      <c r="IU971" s="21"/>
      <c r="IV971" s="21"/>
      <c r="IW971" s="21"/>
      <c r="IX971" s="21"/>
      <c r="IY971" s="21"/>
      <c r="IZ971" s="21"/>
      <c r="JA971" s="21"/>
      <c r="JB971" s="21"/>
      <c r="JC971" s="21"/>
      <c r="JD971" s="21"/>
      <c r="JE971" s="21"/>
      <c r="JF971" s="21"/>
      <c r="JG971" s="21"/>
      <c r="JH971" s="21"/>
      <c r="JI971" s="21"/>
      <c r="JJ971" s="21"/>
      <c r="JK971" s="21"/>
      <c r="JL971" s="21"/>
      <c r="JM971" s="21"/>
      <c r="JN971" s="21"/>
      <c r="JO971" s="21"/>
      <c r="JP971" s="21"/>
      <c r="JQ971" s="21"/>
      <c r="JR971" s="21"/>
      <c r="JS971" s="21"/>
      <c r="JT971" s="21"/>
      <c r="JU971" s="21"/>
      <c r="JV971" s="21"/>
      <c r="JW971" s="21"/>
      <c r="JX971" s="21"/>
      <c r="JY971" s="21"/>
    </row>
    <row r="972" spans="1:285" ht="14.1" customHeight="1">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1"/>
      <c r="BO972" s="21"/>
      <c r="BP972" s="21"/>
      <c r="BQ972" s="21"/>
      <c r="BR972" s="21"/>
      <c r="BS972" s="21"/>
      <c r="BT972" s="21"/>
      <c r="BU972" s="21"/>
      <c r="BV972" s="21"/>
      <c r="BW972" s="21"/>
      <c r="BX972" s="21"/>
      <c r="BY972" s="21"/>
      <c r="BZ972" s="21"/>
      <c r="CA972" s="21"/>
      <c r="CB972" s="21"/>
      <c r="CC972" s="21"/>
      <c r="CD972" s="21"/>
      <c r="CE972" s="21"/>
      <c r="CF972" s="21"/>
      <c r="CG972" s="21"/>
      <c r="CH972" s="21"/>
      <c r="CI972" s="21"/>
      <c r="CJ972" s="21"/>
      <c r="CK972" s="21"/>
      <c r="CL972" s="21"/>
      <c r="CM972" s="21"/>
      <c r="CN972" s="21"/>
      <c r="CO972" s="21"/>
      <c r="CP972" s="21"/>
      <c r="CQ972" s="21"/>
      <c r="CR972" s="21"/>
      <c r="CS972" s="21"/>
      <c r="CT972" s="21"/>
      <c r="CU972" s="21"/>
      <c r="CV972" s="21"/>
      <c r="CW972" s="21"/>
      <c r="CX972" s="21"/>
      <c r="CY972" s="21"/>
      <c r="CZ972" s="21"/>
      <c r="DA972" s="21"/>
      <c r="DB972" s="21"/>
      <c r="DC972" s="21"/>
      <c r="DD972" s="21"/>
      <c r="DE972" s="21"/>
      <c r="DF972" s="21"/>
      <c r="DG972" s="21"/>
      <c r="DH972" s="21"/>
      <c r="DI972" s="21"/>
      <c r="DJ972" s="21"/>
      <c r="DK972" s="21"/>
      <c r="DL972" s="21"/>
      <c r="DM972" s="21"/>
      <c r="DN972" s="21"/>
      <c r="DO972" s="21"/>
      <c r="DP972" s="21"/>
      <c r="DQ972" s="21"/>
      <c r="DR972" s="21"/>
      <c r="DS972" s="21"/>
      <c r="DT972" s="21"/>
      <c r="DU972" s="21"/>
      <c r="DV972" s="21"/>
      <c r="DW972" s="21"/>
      <c r="DX972" s="21"/>
      <c r="DY972" s="21"/>
      <c r="DZ972" s="21"/>
      <c r="EA972" s="21"/>
      <c r="EB972" s="21"/>
      <c r="EC972" s="21"/>
      <c r="ED972" s="21"/>
      <c r="EE972" s="21"/>
      <c r="EF972" s="21"/>
      <c r="EG972" s="21"/>
      <c r="EH972" s="21"/>
      <c r="EI972" s="21"/>
      <c r="EJ972" s="21"/>
      <c r="EK972" s="21"/>
      <c r="EL972" s="21"/>
      <c r="EM972" s="21"/>
      <c r="EN972" s="21"/>
      <c r="EO972" s="21"/>
      <c r="EP972" s="21"/>
      <c r="EQ972" s="21"/>
      <c r="ER972" s="21"/>
      <c r="ES972" s="21"/>
      <c r="ET972" s="21"/>
      <c r="EU972" s="21"/>
      <c r="EV972" s="21"/>
      <c r="EW972" s="21"/>
      <c r="EX972" s="21"/>
      <c r="EY972" s="21"/>
      <c r="EZ972" s="21"/>
      <c r="FA972" s="21"/>
      <c r="FB972" s="21"/>
      <c r="FC972" s="21"/>
      <c r="FD972" s="21"/>
      <c r="FE972" s="21"/>
      <c r="FF972" s="21"/>
      <c r="FG972" s="21"/>
      <c r="FH972" s="21"/>
      <c r="FI972" s="21"/>
      <c r="FJ972" s="21"/>
      <c r="FK972" s="21"/>
      <c r="FL972" s="21"/>
      <c r="FM972" s="21"/>
      <c r="FN972" s="21"/>
      <c r="FO972" s="21"/>
      <c r="FP972" s="21"/>
      <c r="FQ972" s="21"/>
      <c r="FR972" s="21"/>
      <c r="FS972" s="21"/>
      <c r="FT972" s="21"/>
      <c r="FU972" s="21"/>
      <c r="FV972" s="21"/>
      <c r="FW972" s="21"/>
      <c r="FX972" s="21"/>
      <c r="FY972" s="21"/>
      <c r="FZ972" s="21"/>
      <c r="GA972" s="21"/>
      <c r="GB972" s="21"/>
      <c r="GC972" s="21"/>
      <c r="GD972" s="21"/>
      <c r="GE972" s="21"/>
      <c r="GF972" s="21"/>
      <c r="GG972" s="21"/>
      <c r="GH972" s="21"/>
      <c r="GI972" s="21"/>
      <c r="GJ972" s="21"/>
      <c r="GK972" s="21"/>
      <c r="GL972" s="21"/>
      <c r="GM972" s="21"/>
      <c r="GN972" s="21"/>
      <c r="GO972" s="21"/>
      <c r="GP972" s="21"/>
      <c r="GQ972" s="21"/>
      <c r="GR972" s="21"/>
      <c r="GS972" s="21"/>
      <c r="GT972" s="21"/>
      <c r="GU972" s="21"/>
      <c r="GV972" s="21"/>
      <c r="GW972" s="21"/>
      <c r="GX972" s="21"/>
      <c r="GY972" s="21"/>
      <c r="GZ972" s="21"/>
      <c r="HA972" s="21"/>
      <c r="HB972" s="21"/>
      <c r="HC972" s="21"/>
      <c r="HD972" s="21"/>
      <c r="HE972" s="21"/>
      <c r="HF972" s="21"/>
      <c r="HG972" s="21"/>
      <c r="HH972" s="21"/>
      <c r="HI972" s="21"/>
      <c r="HJ972" s="21"/>
      <c r="HK972" s="21"/>
      <c r="HL972" s="21"/>
      <c r="HM972" s="21"/>
      <c r="HN972" s="21"/>
      <c r="HO972" s="21"/>
      <c r="HP972" s="21"/>
      <c r="HQ972" s="21"/>
      <c r="HR972" s="21"/>
      <c r="HS972" s="21"/>
      <c r="HT972" s="21"/>
      <c r="HU972" s="21"/>
      <c r="HV972" s="21"/>
      <c r="HW972" s="21"/>
      <c r="HX972" s="21"/>
      <c r="HY972" s="21"/>
      <c r="HZ972" s="21"/>
      <c r="IA972" s="21"/>
      <c r="IB972" s="21"/>
      <c r="IC972" s="21"/>
      <c r="ID972" s="21"/>
      <c r="IE972" s="21"/>
      <c r="IF972" s="21"/>
      <c r="IG972" s="21"/>
      <c r="IH972" s="21"/>
      <c r="II972" s="21"/>
      <c r="IJ972" s="21"/>
      <c r="IK972" s="21"/>
      <c r="IL972" s="21"/>
      <c r="IM972" s="21"/>
      <c r="IN972" s="21"/>
      <c r="IO972" s="21"/>
      <c r="IP972" s="21"/>
      <c r="IQ972" s="21"/>
      <c r="IR972" s="21"/>
      <c r="IS972" s="21"/>
      <c r="IT972" s="21"/>
      <c r="IU972" s="21"/>
      <c r="IV972" s="21"/>
      <c r="IW972" s="21"/>
      <c r="IX972" s="21"/>
      <c r="IY972" s="21"/>
      <c r="IZ972" s="21"/>
      <c r="JA972" s="21"/>
      <c r="JB972" s="21"/>
      <c r="JC972" s="21"/>
      <c r="JD972" s="21"/>
      <c r="JE972" s="21"/>
      <c r="JF972" s="21"/>
      <c r="JG972" s="21"/>
      <c r="JH972" s="21"/>
      <c r="JI972" s="21"/>
      <c r="JJ972" s="21"/>
      <c r="JK972" s="21"/>
      <c r="JL972" s="21"/>
      <c r="JM972" s="21"/>
      <c r="JN972" s="21"/>
      <c r="JO972" s="21"/>
      <c r="JP972" s="21"/>
      <c r="JQ972" s="21"/>
      <c r="JR972" s="21"/>
      <c r="JS972" s="21"/>
      <c r="JT972" s="21"/>
      <c r="JU972" s="21"/>
      <c r="JV972" s="21"/>
      <c r="JW972" s="21"/>
      <c r="JX972" s="21"/>
      <c r="JY972" s="21"/>
    </row>
    <row r="973" spans="1:285" ht="14.1" customHeight="1">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1"/>
      <c r="BO973" s="21"/>
      <c r="BP973" s="21"/>
      <c r="BQ973" s="21"/>
      <c r="BR973" s="21"/>
      <c r="BS973" s="21"/>
      <c r="BT973" s="21"/>
      <c r="BU973" s="21"/>
      <c r="BV973" s="21"/>
      <c r="BW973" s="21"/>
      <c r="BX973" s="21"/>
      <c r="BY973" s="21"/>
      <c r="BZ973" s="21"/>
      <c r="CA973" s="21"/>
      <c r="CB973" s="21"/>
      <c r="CC973" s="21"/>
      <c r="CD973" s="21"/>
      <c r="CE973" s="21"/>
      <c r="CF973" s="21"/>
      <c r="CG973" s="21"/>
      <c r="CH973" s="21"/>
      <c r="CI973" s="21"/>
      <c r="CJ973" s="21"/>
      <c r="CK973" s="21"/>
      <c r="CL973" s="21"/>
      <c r="CM973" s="21"/>
      <c r="CN973" s="21"/>
      <c r="CO973" s="21"/>
      <c r="CP973" s="21"/>
      <c r="CQ973" s="21"/>
      <c r="CR973" s="21"/>
      <c r="CS973" s="21"/>
      <c r="CT973" s="21"/>
      <c r="CU973" s="21"/>
      <c r="CV973" s="21"/>
      <c r="CW973" s="21"/>
      <c r="CX973" s="21"/>
      <c r="CY973" s="21"/>
      <c r="CZ973" s="21"/>
      <c r="DA973" s="21"/>
      <c r="DB973" s="21"/>
      <c r="DC973" s="21"/>
      <c r="DD973" s="21"/>
      <c r="DE973" s="21"/>
      <c r="DF973" s="21"/>
      <c r="DG973" s="21"/>
      <c r="DH973" s="21"/>
      <c r="DI973" s="21"/>
      <c r="DJ973" s="21"/>
      <c r="DK973" s="21"/>
      <c r="DL973" s="21"/>
      <c r="DM973" s="21"/>
      <c r="DN973" s="21"/>
      <c r="DO973" s="21"/>
      <c r="DP973" s="21"/>
      <c r="DQ973" s="21"/>
      <c r="DR973" s="21"/>
      <c r="DS973" s="21"/>
      <c r="DT973" s="21"/>
      <c r="DU973" s="21"/>
      <c r="DV973" s="21"/>
      <c r="DW973" s="21"/>
      <c r="DX973" s="21"/>
      <c r="DY973" s="21"/>
      <c r="DZ973" s="21"/>
      <c r="EA973" s="21"/>
      <c r="EB973" s="21"/>
      <c r="EC973" s="21"/>
      <c r="ED973" s="21"/>
      <c r="EE973" s="21"/>
      <c r="EF973" s="21"/>
      <c r="EG973" s="21"/>
      <c r="EH973" s="21"/>
      <c r="EI973" s="21"/>
      <c r="EJ973" s="21"/>
      <c r="EK973" s="21"/>
      <c r="EL973" s="21"/>
      <c r="EM973" s="21"/>
      <c r="EN973" s="21"/>
      <c r="EO973" s="21"/>
      <c r="EP973" s="21"/>
      <c r="EQ973" s="21"/>
      <c r="ER973" s="21"/>
      <c r="ES973" s="21"/>
      <c r="ET973" s="21"/>
      <c r="EU973" s="21"/>
      <c r="EV973" s="21"/>
      <c r="EW973" s="21"/>
      <c r="EX973" s="21"/>
      <c r="EY973" s="21"/>
      <c r="EZ973" s="21"/>
      <c r="FA973" s="21"/>
      <c r="FB973" s="21"/>
      <c r="FC973" s="21"/>
      <c r="FD973" s="21"/>
      <c r="FE973" s="21"/>
      <c r="FF973" s="21"/>
      <c r="FG973" s="21"/>
      <c r="FH973" s="21"/>
      <c r="FI973" s="21"/>
      <c r="FJ973" s="21"/>
      <c r="FK973" s="21"/>
      <c r="FL973" s="21"/>
      <c r="FM973" s="21"/>
      <c r="FN973" s="21"/>
      <c r="FO973" s="21"/>
      <c r="FP973" s="21"/>
      <c r="FQ973" s="21"/>
      <c r="FR973" s="21"/>
      <c r="FS973" s="21"/>
      <c r="FT973" s="21"/>
      <c r="FU973" s="21"/>
      <c r="FV973" s="21"/>
      <c r="FW973" s="21"/>
      <c r="FX973" s="21"/>
      <c r="FY973" s="21"/>
      <c r="FZ973" s="21"/>
      <c r="GA973" s="21"/>
      <c r="GB973" s="21"/>
      <c r="GC973" s="21"/>
      <c r="GD973" s="21"/>
      <c r="GE973" s="21"/>
      <c r="GF973" s="21"/>
      <c r="GG973" s="21"/>
      <c r="GH973" s="21"/>
      <c r="GI973" s="21"/>
      <c r="GJ973" s="21"/>
      <c r="GK973" s="21"/>
      <c r="GL973" s="21"/>
      <c r="GM973" s="21"/>
      <c r="GN973" s="21"/>
      <c r="GO973" s="21"/>
      <c r="GP973" s="21"/>
      <c r="GQ973" s="21"/>
      <c r="GR973" s="21"/>
      <c r="GS973" s="21"/>
      <c r="GT973" s="21"/>
      <c r="GU973" s="21"/>
      <c r="GV973" s="21"/>
      <c r="GW973" s="21"/>
      <c r="GX973" s="21"/>
      <c r="GY973" s="21"/>
      <c r="GZ973" s="21"/>
      <c r="HA973" s="21"/>
      <c r="HB973" s="21"/>
      <c r="HC973" s="21"/>
      <c r="HD973" s="21"/>
      <c r="HE973" s="21"/>
      <c r="HF973" s="21"/>
      <c r="HG973" s="21"/>
      <c r="HH973" s="21"/>
      <c r="HI973" s="21"/>
      <c r="HJ973" s="21"/>
      <c r="HK973" s="21"/>
      <c r="HL973" s="21"/>
      <c r="HM973" s="21"/>
      <c r="HN973" s="21"/>
      <c r="HO973" s="21"/>
      <c r="HP973" s="21"/>
      <c r="HQ973" s="21"/>
      <c r="HR973" s="21"/>
      <c r="HS973" s="21"/>
      <c r="HT973" s="21"/>
      <c r="HU973" s="21"/>
      <c r="HV973" s="21"/>
      <c r="HW973" s="21"/>
      <c r="HX973" s="21"/>
      <c r="HY973" s="21"/>
      <c r="HZ973" s="21"/>
      <c r="IA973" s="21"/>
      <c r="IB973" s="21"/>
      <c r="IC973" s="21"/>
      <c r="ID973" s="21"/>
      <c r="IE973" s="21"/>
      <c r="IF973" s="21"/>
      <c r="IG973" s="21"/>
      <c r="IH973" s="21"/>
      <c r="II973" s="21"/>
      <c r="IJ973" s="21"/>
      <c r="IK973" s="21"/>
      <c r="IL973" s="21"/>
      <c r="IM973" s="21"/>
      <c r="IN973" s="21"/>
      <c r="IO973" s="21"/>
      <c r="IP973" s="21"/>
      <c r="IQ973" s="21"/>
      <c r="IR973" s="21"/>
      <c r="IS973" s="21"/>
      <c r="IT973" s="21"/>
      <c r="IU973" s="21"/>
      <c r="IV973" s="21"/>
      <c r="IW973" s="21"/>
      <c r="IX973" s="21"/>
      <c r="IY973" s="21"/>
      <c r="IZ973" s="21"/>
      <c r="JA973" s="21"/>
      <c r="JB973" s="21"/>
      <c r="JC973" s="21"/>
      <c r="JD973" s="21"/>
      <c r="JE973" s="21"/>
      <c r="JF973" s="21"/>
      <c r="JG973" s="21"/>
      <c r="JH973" s="21"/>
      <c r="JI973" s="21"/>
      <c r="JJ973" s="21"/>
      <c r="JK973" s="21"/>
      <c r="JL973" s="21"/>
      <c r="JM973" s="21"/>
      <c r="JN973" s="21"/>
      <c r="JO973" s="21"/>
      <c r="JP973" s="21"/>
      <c r="JQ973" s="21"/>
      <c r="JR973" s="21"/>
      <c r="JS973" s="21"/>
      <c r="JT973" s="21"/>
      <c r="JU973" s="21"/>
      <c r="JV973" s="21"/>
      <c r="JW973" s="21"/>
      <c r="JX973" s="21"/>
      <c r="JY973" s="21"/>
    </row>
    <row r="974" spans="1:285" ht="14.1" customHeight="1">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1"/>
      <c r="BO974" s="21"/>
      <c r="BP974" s="21"/>
      <c r="BQ974" s="21"/>
      <c r="BR974" s="21"/>
      <c r="BS974" s="21"/>
      <c r="BT974" s="21"/>
      <c r="BU974" s="21"/>
      <c r="BV974" s="21"/>
      <c r="BW974" s="21"/>
      <c r="BX974" s="21"/>
      <c r="BY974" s="21"/>
      <c r="BZ974" s="21"/>
      <c r="CA974" s="21"/>
      <c r="CB974" s="21"/>
      <c r="CC974" s="21"/>
      <c r="CD974" s="21"/>
      <c r="CE974" s="21"/>
      <c r="CF974" s="21"/>
      <c r="CG974" s="21"/>
      <c r="CH974" s="21"/>
      <c r="CI974" s="21"/>
      <c r="CJ974" s="21"/>
      <c r="CK974" s="21"/>
      <c r="CL974" s="21"/>
      <c r="CM974" s="21"/>
      <c r="CN974" s="21"/>
      <c r="CO974" s="21"/>
      <c r="CP974" s="21"/>
      <c r="CQ974" s="21"/>
      <c r="CR974" s="21"/>
      <c r="CS974" s="21"/>
      <c r="CT974" s="21"/>
      <c r="CU974" s="21"/>
      <c r="CV974" s="21"/>
      <c r="CW974" s="21"/>
      <c r="CX974" s="21"/>
      <c r="CY974" s="21"/>
      <c r="CZ974" s="21"/>
      <c r="DA974" s="21"/>
      <c r="DB974" s="21"/>
      <c r="DC974" s="21"/>
      <c r="DD974" s="21"/>
      <c r="DE974" s="21"/>
      <c r="DF974" s="21"/>
      <c r="DG974" s="21"/>
      <c r="DH974" s="21"/>
      <c r="DI974" s="21"/>
      <c r="DJ974" s="21"/>
      <c r="DK974" s="21"/>
      <c r="DL974" s="21"/>
      <c r="DM974" s="21"/>
      <c r="DN974" s="21"/>
      <c r="DO974" s="21"/>
      <c r="DP974" s="21"/>
      <c r="DQ974" s="21"/>
      <c r="DR974" s="21"/>
      <c r="DS974" s="21"/>
      <c r="DT974" s="21"/>
      <c r="DU974" s="21"/>
      <c r="DV974" s="21"/>
      <c r="DW974" s="21"/>
      <c r="DX974" s="21"/>
      <c r="DY974" s="21"/>
      <c r="DZ974" s="21"/>
      <c r="EA974" s="21"/>
      <c r="EB974" s="21"/>
      <c r="EC974" s="21"/>
      <c r="ED974" s="21"/>
      <c r="EE974" s="21"/>
      <c r="EF974" s="21"/>
      <c r="EG974" s="21"/>
      <c r="EH974" s="21"/>
      <c r="EI974" s="21"/>
      <c r="EJ974" s="21"/>
      <c r="EK974" s="21"/>
      <c r="EL974" s="21"/>
      <c r="EM974" s="21"/>
      <c r="EN974" s="21"/>
      <c r="EO974" s="21"/>
      <c r="EP974" s="21"/>
      <c r="EQ974" s="21"/>
      <c r="ER974" s="21"/>
      <c r="ES974" s="21"/>
      <c r="ET974" s="21"/>
      <c r="EU974" s="21"/>
      <c r="EV974" s="21"/>
      <c r="EW974" s="21"/>
      <c r="EX974" s="21"/>
      <c r="EY974" s="21"/>
      <c r="EZ974" s="21"/>
      <c r="FA974" s="21"/>
      <c r="FB974" s="21"/>
      <c r="FC974" s="21"/>
      <c r="FD974" s="21"/>
      <c r="FE974" s="21"/>
      <c r="FF974" s="21"/>
      <c r="FG974" s="21"/>
      <c r="FH974" s="21"/>
      <c r="FI974" s="21"/>
      <c r="FJ974" s="21"/>
      <c r="FK974" s="21"/>
      <c r="FL974" s="21"/>
      <c r="FM974" s="21"/>
      <c r="FN974" s="21"/>
      <c r="FO974" s="21"/>
      <c r="FP974" s="21"/>
      <c r="FQ974" s="21"/>
      <c r="FR974" s="21"/>
      <c r="FS974" s="21"/>
      <c r="FT974" s="21"/>
      <c r="FU974" s="21"/>
      <c r="FV974" s="21"/>
      <c r="FW974" s="21"/>
      <c r="FX974" s="21"/>
      <c r="FY974" s="21"/>
      <c r="FZ974" s="21"/>
      <c r="GA974" s="21"/>
      <c r="GB974" s="21"/>
      <c r="GC974" s="21"/>
      <c r="GD974" s="21"/>
      <c r="GE974" s="21"/>
      <c r="GF974" s="21"/>
      <c r="GG974" s="21"/>
      <c r="GH974" s="21"/>
      <c r="GI974" s="21"/>
      <c r="GJ974" s="21"/>
      <c r="GK974" s="21"/>
      <c r="GL974" s="21"/>
      <c r="GM974" s="21"/>
      <c r="GN974" s="21"/>
      <c r="GO974" s="21"/>
      <c r="GP974" s="21"/>
      <c r="GQ974" s="21"/>
      <c r="GR974" s="21"/>
      <c r="GS974" s="21"/>
      <c r="GT974" s="21"/>
      <c r="GU974" s="21"/>
      <c r="GV974" s="21"/>
      <c r="GW974" s="21"/>
      <c r="GX974" s="21"/>
      <c r="GY974" s="21"/>
      <c r="GZ974" s="21"/>
      <c r="HA974" s="21"/>
      <c r="HB974" s="21"/>
      <c r="HC974" s="21"/>
      <c r="HD974" s="21"/>
      <c r="HE974" s="21"/>
      <c r="HF974" s="21"/>
      <c r="HG974" s="21"/>
      <c r="HH974" s="21"/>
      <c r="HI974" s="21"/>
      <c r="HJ974" s="21"/>
      <c r="HK974" s="21"/>
      <c r="HL974" s="21"/>
      <c r="HM974" s="21"/>
      <c r="HN974" s="21"/>
      <c r="HO974" s="21"/>
      <c r="HP974" s="21"/>
      <c r="HQ974" s="21"/>
      <c r="HR974" s="21"/>
      <c r="HS974" s="21"/>
      <c r="HT974" s="21"/>
      <c r="HU974" s="21"/>
      <c r="HV974" s="21"/>
      <c r="HW974" s="21"/>
      <c r="HX974" s="21"/>
      <c r="HY974" s="21"/>
      <c r="HZ974" s="21"/>
      <c r="IA974" s="21"/>
      <c r="IB974" s="21"/>
      <c r="IC974" s="21"/>
      <c r="ID974" s="21"/>
      <c r="IE974" s="21"/>
      <c r="IF974" s="21"/>
      <c r="IG974" s="21"/>
      <c r="IH974" s="21"/>
      <c r="II974" s="21"/>
      <c r="IJ974" s="21"/>
      <c r="IK974" s="21"/>
      <c r="IL974" s="21"/>
      <c r="IM974" s="21"/>
      <c r="IN974" s="21"/>
      <c r="IO974" s="21"/>
      <c r="IP974" s="21"/>
      <c r="IQ974" s="21"/>
      <c r="IR974" s="21"/>
      <c r="IS974" s="21"/>
      <c r="IT974" s="21"/>
      <c r="IU974" s="21"/>
      <c r="IV974" s="21"/>
      <c r="IW974" s="21"/>
      <c r="IX974" s="21"/>
      <c r="IY974" s="21"/>
      <c r="IZ974" s="21"/>
      <c r="JA974" s="21"/>
      <c r="JB974" s="21"/>
      <c r="JC974" s="21"/>
      <c r="JD974" s="21"/>
      <c r="JE974" s="21"/>
      <c r="JF974" s="21"/>
      <c r="JG974" s="21"/>
      <c r="JH974" s="21"/>
      <c r="JI974" s="21"/>
      <c r="JJ974" s="21"/>
      <c r="JK974" s="21"/>
      <c r="JL974" s="21"/>
      <c r="JM974" s="21"/>
      <c r="JN974" s="21"/>
      <c r="JO974" s="21"/>
      <c r="JP974" s="21"/>
      <c r="JQ974" s="21"/>
      <c r="JR974" s="21"/>
      <c r="JS974" s="21"/>
      <c r="JT974" s="21"/>
      <c r="JU974" s="21"/>
      <c r="JV974" s="21"/>
      <c r="JW974" s="21"/>
      <c r="JX974" s="21"/>
      <c r="JY974" s="21"/>
    </row>
    <row r="975" spans="1:285" ht="14.1" customHeight="1">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1"/>
      <c r="BO975" s="21"/>
      <c r="BP975" s="21"/>
      <c r="BQ975" s="21"/>
      <c r="BR975" s="21"/>
      <c r="BS975" s="21"/>
      <c r="BT975" s="21"/>
      <c r="BU975" s="21"/>
      <c r="BV975" s="21"/>
      <c r="BW975" s="21"/>
      <c r="BX975" s="21"/>
      <c r="BY975" s="21"/>
      <c r="BZ975" s="21"/>
      <c r="CA975" s="21"/>
      <c r="CB975" s="21"/>
      <c r="CC975" s="21"/>
      <c r="CD975" s="21"/>
      <c r="CE975" s="21"/>
      <c r="CF975" s="21"/>
      <c r="CG975" s="21"/>
      <c r="CH975" s="21"/>
      <c r="CI975" s="21"/>
      <c r="CJ975" s="21"/>
      <c r="CK975" s="21"/>
      <c r="CL975" s="21"/>
      <c r="CM975" s="21"/>
      <c r="CN975" s="21"/>
      <c r="CO975" s="21"/>
      <c r="CP975" s="21"/>
      <c r="CQ975" s="21"/>
      <c r="CR975" s="21"/>
      <c r="CS975" s="21"/>
      <c r="CT975" s="21"/>
      <c r="CU975" s="21"/>
      <c r="CV975" s="21"/>
      <c r="CW975" s="21"/>
      <c r="CX975" s="21"/>
      <c r="CY975" s="21"/>
      <c r="CZ975" s="21"/>
      <c r="DA975" s="21"/>
      <c r="DB975" s="21"/>
      <c r="DC975" s="21"/>
      <c r="DD975" s="21"/>
      <c r="DE975" s="21"/>
      <c r="DF975" s="21"/>
      <c r="DG975" s="21"/>
      <c r="DH975" s="21"/>
      <c r="DI975" s="21"/>
      <c r="DJ975" s="21"/>
      <c r="DK975" s="21"/>
      <c r="DL975" s="21"/>
      <c r="DM975" s="21"/>
      <c r="DN975" s="21"/>
      <c r="DO975" s="21"/>
      <c r="DP975" s="21"/>
      <c r="DQ975" s="21"/>
      <c r="DR975" s="21"/>
      <c r="DS975" s="21"/>
      <c r="DT975" s="21"/>
      <c r="DU975" s="21"/>
      <c r="DV975" s="21"/>
      <c r="DW975" s="21"/>
      <c r="DX975" s="21"/>
      <c r="DY975" s="21"/>
      <c r="DZ975" s="21"/>
      <c r="EA975" s="21"/>
      <c r="EB975" s="21"/>
      <c r="EC975" s="21"/>
      <c r="ED975" s="21"/>
      <c r="EE975" s="21"/>
      <c r="EF975" s="21"/>
      <c r="EG975" s="21"/>
      <c r="EH975" s="21"/>
      <c r="EI975" s="21"/>
      <c r="EJ975" s="21"/>
      <c r="EK975" s="21"/>
      <c r="EL975" s="21"/>
      <c r="EM975" s="21"/>
      <c r="EN975" s="21"/>
      <c r="EO975" s="21"/>
      <c r="EP975" s="21"/>
      <c r="EQ975" s="21"/>
      <c r="ER975" s="21"/>
      <c r="ES975" s="21"/>
      <c r="ET975" s="21"/>
      <c r="EU975" s="21"/>
      <c r="EV975" s="21"/>
      <c r="EW975" s="21"/>
      <c r="EX975" s="21"/>
      <c r="EY975" s="21"/>
      <c r="EZ975" s="21"/>
      <c r="FA975" s="21"/>
      <c r="FB975" s="21"/>
      <c r="FC975" s="21"/>
      <c r="FD975" s="21"/>
      <c r="FE975" s="21"/>
      <c r="FF975" s="21"/>
      <c r="FG975" s="21"/>
      <c r="FH975" s="21"/>
      <c r="FI975" s="21"/>
      <c r="FJ975" s="21"/>
      <c r="FK975" s="21"/>
      <c r="FL975" s="21"/>
      <c r="FM975" s="21"/>
      <c r="FN975" s="21"/>
      <c r="FO975" s="21"/>
      <c r="FP975" s="21"/>
      <c r="FQ975" s="21"/>
      <c r="FR975" s="21"/>
      <c r="FS975" s="21"/>
      <c r="FT975" s="21"/>
      <c r="FU975" s="21"/>
      <c r="FV975" s="21"/>
      <c r="FW975" s="21"/>
      <c r="FX975" s="21"/>
      <c r="FY975" s="21"/>
      <c r="FZ975" s="21"/>
      <c r="GA975" s="21"/>
      <c r="GB975" s="21"/>
      <c r="GC975" s="21"/>
      <c r="GD975" s="21"/>
      <c r="GE975" s="21"/>
      <c r="GF975" s="21"/>
      <c r="GG975" s="21"/>
      <c r="GH975" s="21"/>
      <c r="GI975" s="21"/>
      <c r="GJ975" s="21"/>
      <c r="GK975" s="21"/>
      <c r="GL975" s="21"/>
      <c r="GM975" s="21"/>
      <c r="GN975" s="21"/>
      <c r="GO975" s="21"/>
      <c r="GP975" s="21"/>
      <c r="GQ975" s="21"/>
      <c r="GR975" s="21"/>
      <c r="GS975" s="21"/>
      <c r="GT975" s="21"/>
      <c r="GU975" s="21"/>
      <c r="GV975" s="21"/>
      <c r="GW975" s="21"/>
      <c r="GX975" s="21"/>
      <c r="GY975" s="21"/>
      <c r="GZ975" s="21"/>
      <c r="HA975" s="21"/>
      <c r="HB975" s="21"/>
      <c r="HC975" s="21"/>
      <c r="HD975" s="21"/>
      <c r="HE975" s="21"/>
      <c r="HF975" s="21"/>
      <c r="HG975" s="21"/>
      <c r="HH975" s="21"/>
      <c r="HI975" s="21"/>
      <c r="HJ975" s="21"/>
      <c r="HK975" s="21"/>
      <c r="HL975" s="21"/>
      <c r="HM975" s="21"/>
      <c r="HN975" s="21"/>
      <c r="HO975" s="21"/>
      <c r="HP975" s="21"/>
      <c r="HQ975" s="21"/>
      <c r="HR975" s="21"/>
      <c r="HS975" s="21"/>
      <c r="HT975" s="21"/>
      <c r="HU975" s="21"/>
      <c r="HV975" s="21"/>
      <c r="HW975" s="21"/>
      <c r="HX975" s="21"/>
      <c r="HY975" s="21"/>
      <c r="HZ975" s="21"/>
      <c r="IA975" s="21"/>
      <c r="IB975" s="21"/>
      <c r="IC975" s="21"/>
      <c r="ID975" s="21"/>
      <c r="IE975" s="21"/>
      <c r="IF975" s="21"/>
      <c r="IG975" s="21"/>
      <c r="IH975" s="21"/>
      <c r="II975" s="21"/>
      <c r="IJ975" s="21"/>
      <c r="IK975" s="21"/>
      <c r="IL975" s="21"/>
      <c r="IM975" s="21"/>
      <c r="IN975" s="21"/>
      <c r="IO975" s="21"/>
      <c r="IP975" s="21"/>
      <c r="IQ975" s="21"/>
      <c r="IR975" s="21"/>
      <c r="IS975" s="21"/>
      <c r="IT975" s="21"/>
      <c r="IU975" s="21"/>
      <c r="IV975" s="21"/>
      <c r="IW975" s="21"/>
      <c r="IX975" s="21"/>
      <c r="IY975" s="21"/>
      <c r="IZ975" s="21"/>
      <c r="JA975" s="21"/>
      <c r="JB975" s="21"/>
      <c r="JC975" s="21"/>
      <c r="JD975" s="21"/>
      <c r="JE975" s="21"/>
      <c r="JF975" s="21"/>
      <c r="JG975" s="21"/>
      <c r="JH975" s="21"/>
      <c r="JI975" s="21"/>
      <c r="JJ975" s="21"/>
      <c r="JK975" s="21"/>
      <c r="JL975" s="21"/>
      <c r="JM975" s="21"/>
      <c r="JN975" s="21"/>
      <c r="JO975" s="21"/>
      <c r="JP975" s="21"/>
      <c r="JQ975" s="21"/>
      <c r="JR975" s="21"/>
      <c r="JS975" s="21"/>
      <c r="JT975" s="21"/>
      <c r="JU975" s="21"/>
      <c r="JV975" s="21"/>
      <c r="JW975" s="21"/>
      <c r="JX975" s="21"/>
      <c r="JY975" s="21"/>
    </row>
    <row r="976" spans="1:285" ht="14.1" customHeight="1">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1"/>
      <c r="BO976" s="21"/>
      <c r="BP976" s="21"/>
      <c r="BQ976" s="21"/>
      <c r="BR976" s="21"/>
      <c r="BS976" s="21"/>
      <c r="BT976" s="21"/>
      <c r="BU976" s="21"/>
      <c r="BV976" s="21"/>
      <c r="BW976" s="21"/>
      <c r="BX976" s="21"/>
      <c r="BY976" s="21"/>
      <c r="BZ976" s="21"/>
      <c r="CA976" s="21"/>
      <c r="CB976" s="21"/>
      <c r="CC976" s="21"/>
      <c r="CD976" s="21"/>
      <c r="CE976" s="21"/>
      <c r="CF976" s="21"/>
      <c r="CG976" s="21"/>
      <c r="CH976" s="21"/>
      <c r="CI976" s="21"/>
      <c r="CJ976" s="21"/>
      <c r="CK976" s="21"/>
      <c r="CL976" s="21"/>
      <c r="CM976" s="21"/>
      <c r="CN976" s="21"/>
      <c r="CO976" s="21"/>
      <c r="CP976" s="21"/>
      <c r="CQ976" s="21"/>
      <c r="CR976" s="21"/>
      <c r="CS976" s="21"/>
      <c r="CT976" s="21"/>
      <c r="CU976" s="21"/>
      <c r="CV976" s="21"/>
      <c r="CW976" s="21"/>
      <c r="CX976" s="21"/>
      <c r="CY976" s="21"/>
      <c r="CZ976" s="21"/>
      <c r="DA976" s="21"/>
      <c r="DB976" s="21"/>
      <c r="DC976" s="21"/>
      <c r="DD976" s="21"/>
      <c r="DE976" s="21"/>
      <c r="DF976" s="21"/>
      <c r="DG976" s="21"/>
      <c r="DH976" s="21"/>
      <c r="DI976" s="21"/>
      <c r="DJ976" s="21"/>
      <c r="DK976" s="21"/>
      <c r="DL976" s="21"/>
      <c r="DM976" s="21"/>
      <c r="DN976" s="21"/>
      <c r="DO976" s="21"/>
      <c r="DP976" s="21"/>
      <c r="DQ976" s="21"/>
      <c r="DR976" s="21"/>
      <c r="DS976" s="21"/>
      <c r="DT976" s="21"/>
      <c r="DU976" s="21"/>
      <c r="DV976" s="21"/>
      <c r="DW976" s="21"/>
      <c r="DX976" s="21"/>
      <c r="DY976" s="21"/>
      <c r="DZ976" s="21"/>
      <c r="EA976" s="21"/>
      <c r="EB976" s="21"/>
      <c r="EC976" s="21"/>
      <c r="ED976" s="21"/>
      <c r="EE976" s="21"/>
      <c r="EF976" s="21"/>
      <c r="EG976" s="21"/>
      <c r="EH976" s="21"/>
      <c r="EI976" s="21"/>
      <c r="EJ976" s="21"/>
      <c r="EK976" s="21"/>
      <c r="EL976" s="21"/>
      <c r="EM976" s="21"/>
      <c r="EN976" s="21"/>
      <c r="EO976" s="21"/>
      <c r="EP976" s="21"/>
      <c r="EQ976" s="21"/>
      <c r="ER976" s="21"/>
      <c r="ES976" s="21"/>
      <c r="ET976" s="21"/>
      <c r="EU976" s="21"/>
      <c r="EV976" s="21"/>
      <c r="EW976" s="21"/>
      <c r="EX976" s="21"/>
      <c r="EY976" s="21"/>
      <c r="EZ976" s="21"/>
      <c r="FA976" s="21"/>
      <c r="FB976" s="21"/>
      <c r="FC976" s="21"/>
      <c r="FD976" s="21"/>
      <c r="FE976" s="21"/>
      <c r="FF976" s="21"/>
      <c r="FG976" s="21"/>
      <c r="FH976" s="21"/>
      <c r="FI976" s="21"/>
      <c r="FJ976" s="21"/>
      <c r="FK976" s="21"/>
      <c r="FL976" s="21"/>
      <c r="FM976" s="21"/>
      <c r="FN976" s="21"/>
      <c r="FO976" s="21"/>
      <c r="FP976" s="21"/>
      <c r="FQ976" s="21"/>
      <c r="FR976" s="21"/>
      <c r="FS976" s="21"/>
      <c r="FT976" s="21"/>
      <c r="FU976" s="21"/>
      <c r="FV976" s="21"/>
      <c r="FW976" s="21"/>
      <c r="FX976" s="21"/>
      <c r="FY976" s="21"/>
      <c r="FZ976" s="21"/>
      <c r="GA976" s="21"/>
      <c r="GB976" s="21"/>
      <c r="GC976" s="21"/>
      <c r="GD976" s="21"/>
      <c r="GE976" s="21"/>
      <c r="GF976" s="21"/>
      <c r="GG976" s="21"/>
      <c r="GH976" s="21"/>
      <c r="GI976" s="21"/>
      <c r="GJ976" s="21"/>
      <c r="GK976" s="21"/>
      <c r="GL976" s="21"/>
      <c r="GM976" s="21"/>
      <c r="GN976" s="21"/>
      <c r="GO976" s="21"/>
      <c r="GP976" s="21"/>
      <c r="GQ976" s="21"/>
      <c r="GR976" s="21"/>
      <c r="GS976" s="21"/>
      <c r="GT976" s="21"/>
      <c r="GU976" s="21"/>
      <c r="GV976" s="21"/>
      <c r="GW976" s="21"/>
      <c r="GX976" s="21"/>
      <c r="GY976" s="21"/>
      <c r="GZ976" s="21"/>
      <c r="HA976" s="21"/>
      <c r="HB976" s="21"/>
      <c r="HC976" s="21"/>
      <c r="HD976" s="21"/>
      <c r="HE976" s="21"/>
      <c r="HF976" s="21"/>
      <c r="HG976" s="21"/>
      <c r="HH976" s="21"/>
      <c r="HI976" s="21"/>
      <c r="HJ976" s="21"/>
      <c r="HK976" s="21"/>
      <c r="HL976" s="21"/>
      <c r="HM976" s="21"/>
      <c r="HN976" s="21"/>
      <c r="HO976" s="21"/>
      <c r="HP976" s="21"/>
      <c r="HQ976" s="21"/>
      <c r="HR976" s="21"/>
      <c r="HS976" s="21"/>
      <c r="HT976" s="21"/>
      <c r="HU976" s="21"/>
      <c r="HV976" s="21"/>
      <c r="HW976" s="21"/>
      <c r="HX976" s="21"/>
      <c r="HY976" s="21"/>
      <c r="HZ976" s="21"/>
      <c r="IA976" s="21"/>
      <c r="IB976" s="21"/>
      <c r="IC976" s="21"/>
      <c r="ID976" s="21"/>
      <c r="IE976" s="21"/>
      <c r="IF976" s="21"/>
      <c r="IG976" s="21"/>
      <c r="IH976" s="21"/>
      <c r="II976" s="21"/>
      <c r="IJ976" s="21"/>
      <c r="IK976" s="21"/>
      <c r="IL976" s="21"/>
      <c r="IM976" s="21"/>
      <c r="IN976" s="21"/>
      <c r="IO976" s="21"/>
      <c r="IP976" s="21"/>
      <c r="IQ976" s="21"/>
      <c r="IR976" s="21"/>
      <c r="IS976" s="21"/>
      <c r="IT976" s="21"/>
      <c r="IU976" s="21"/>
      <c r="IV976" s="21"/>
      <c r="IW976" s="21"/>
      <c r="IX976" s="21"/>
      <c r="IY976" s="21"/>
      <c r="IZ976" s="21"/>
      <c r="JA976" s="21"/>
      <c r="JB976" s="21"/>
      <c r="JC976" s="21"/>
      <c r="JD976" s="21"/>
      <c r="JE976" s="21"/>
      <c r="JF976" s="21"/>
      <c r="JG976" s="21"/>
      <c r="JH976" s="21"/>
      <c r="JI976" s="21"/>
      <c r="JJ976" s="21"/>
      <c r="JK976" s="21"/>
      <c r="JL976" s="21"/>
      <c r="JM976" s="21"/>
      <c r="JN976" s="21"/>
      <c r="JO976" s="21"/>
      <c r="JP976" s="21"/>
      <c r="JQ976" s="21"/>
      <c r="JR976" s="21"/>
      <c r="JS976" s="21"/>
      <c r="JT976" s="21"/>
      <c r="JU976" s="21"/>
      <c r="JV976" s="21"/>
      <c r="JW976" s="21"/>
      <c r="JX976" s="21"/>
      <c r="JY976" s="21"/>
    </row>
    <row r="977" spans="1:285" ht="14.1" customHeight="1">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1"/>
      <c r="BO977" s="21"/>
      <c r="BP977" s="21"/>
      <c r="BQ977" s="21"/>
      <c r="BR977" s="21"/>
      <c r="BS977" s="21"/>
      <c r="BT977" s="21"/>
      <c r="BU977" s="21"/>
      <c r="BV977" s="21"/>
      <c r="BW977" s="21"/>
      <c r="BX977" s="21"/>
      <c r="BY977" s="21"/>
      <c r="BZ977" s="21"/>
      <c r="CA977" s="21"/>
      <c r="CB977" s="21"/>
      <c r="CC977" s="21"/>
      <c r="CD977" s="21"/>
      <c r="CE977" s="21"/>
      <c r="CF977" s="21"/>
      <c r="CG977" s="21"/>
      <c r="CH977" s="21"/>
      <c r="CI977" s="21"/>
      <c r="CJ977" s="21"/>
      <c r="CK977" s="21"/>
      <c r="CL977" s="21"/>
      <c r="CM977" s="21"/>
      <c r="CN977" s="21"/>
      <c r="CO977" s="21"/>
      <c r="CP977" s="21"/>
      <c r="CQ977" s="21"/>
      <c r="CR977" s="21"/>
      <c r="CS977" s="21"/>
      <c r="CT977" s="21"/>
      <c r="CU977" s="21"/>
      <c r="CV977" s="21"/>
      <c r="CW977" s="21"/>
      <c r="CX977" s="21"/>
      <c r="CY977" s="21"/>
      <c r="CZ977" s="21"/>
      <c r="DA977" s="21"/>
      <c r="DB977" s="21"/>
      <c r="DC977" s="21"/>
      <c r="DD977" s="21"/>
      <c r="DE977" s="21"/>
      <c r="DF977" s="21"/>
      <c r="DG977" s="21"/>
      <c r="DH977" s="21"/>
      <c r="DI977" s="21"/>
      <c r="DJ977" s="21"/>
      <c r="DK977" s="21"/>
      <c r="DL977" s="21"/>
      <c r="DM977" s="21"/>
      <c r="DN977" s="21"/>
      <c r="DO977" s="21"/>
      <c r="DP977" s="21"/>
      <c r="DQ977" s="21"/>
      <c r="DR977" s="21"/>
      <c r="DS977" s="21"/>
      <c r="DT977" s="21"/>
      <c r="DU977" s="21"/>
      <c r="DV977" s="21"/>
      <c r="DW977" s="21"/>
      <c r="DX977" s="21"/>
      <c r="DY977" s="21"/>
      <c r="DZ977" s="21"/>
      <c r="EA977" s="21"/>
      <c r="EB977" s="21"/>
      <c r="EC977" s="21"/>
      <c r="ED977" s="21"/>
      <c r="EE977" s="21"/>
      <c r="EF977" s="21"/>
      <c r="EG977" s="21"/>
      <c r="EH977" s="21"/>
      <c r="EI977" s="21"/>
      <c r="EJ977" s="21"/>
      <c r="EK977" s="21"/>
      <c r="EL977" s="21"/>
      <c r="EM977" s="21"/>
      <c r="EN977" s="21"/>
      <c r="EO977" s="21"/>
      <c r="EP977" s="21"/>
      <c r="EQ977" s="21"/>
      <c r="ER977" s="21"/>
      <c r="ES977" s="21"/>
      <c r="ET977" s="21"/>
      <c r="EU977" s="21"/>
      <c r="EV977" s="21"/>
      <c r="EW977" s="21"/>
      <c r="EX977" s="21"/>
      <c r="EY977" s="21"/>
      <c r="EZ977" s="21"/>
      <c r="FA977" s="21"/>
      <c r="FB977" s="21"/>
      <c r="FC977" s="21"/>
      <c r="FD977" s="21"/>
      <c r="FE977" s="21"/>
      <c r="FF977" s="21"/>
      <c r="FG977" s="21"/>
      <c r="FH977" s="21"/>
      <c r="FI977" s="21"/>
      <c r="FJ977" s="21"/>
      <c r="FK977" s="21"/>
      <c r="FL977" s="21"/>
      <c r="FM977" s="21"/>
      <c r="FN977" s="21"/>
      <c r="FO977" s="21"/>
      <c r="FP977" s="21"/>
      <c r="FQ977" s="21"/>
      <c r="FR977" s="21"/>
      <c r="FS977" s="21"/>
      <c r="FT977" s="21"/>
      <c r="FU977" s="21"/>
      <c r="FV977" s="21"/>
      <c r="FW977" s="21"/>
      <c r="FX977" s="21"/>
      <c r="FY977" s="21"/>
      <c r="FZ977" s="21"/>
      <c r="GA977" s="21"/>
      <c r="GB977" s="21"/>
      <c r="GC977" s="21"/>
      <c r="GD977" s="21"/>
      <c r="GE977" s="21"/>
      <c r="GF977" s="21"/>
      <c r="GG977" s="21"/>
      <c r="GH977" s="21"/>
      <c r="GI977" s="21"/>
      <c r="GJ977" s="21"/>
      <c r="GK977" s="21"/>
      <c r="GL977" s="21"/>
      <c r="GM977" s="21"/>
      <c r="GN977" s="21"/>
      <c r="GO977" s="21"/>
      <c r="GP977" s="21"/>
      <c r="GQ977" s="21"/>
      <c r="GR977" s="21"/>
      <c r="GS977" s="21"/>
      <c r="GT977" s="21"/>
      <c r="GU977" s="21"/>
      <c r="GV977" s="21"/>
      <c r="GW977" s="21"/>
      <c r="GX977" s="21"/>
      <c r="GY977" s="21"/>
      <c r="GZ977" s="21"/>
      <c r="HA977" s="21"/>
      <c r="HB977" s="21"/>
      <c r="HC977" s="21"/>
      <c r="HD977" s="21"/>
      <c r="HE977" s="21"/>
      <c r="HF977" s="21"/>
      <c r="HG977" s="21"/>
      <c r="HH977" s="21"/>
      <c r="HI977" s="21"/>
      <c r="HJ977" s="21"/>
      <c r="HK977" s="21"/>
      <c r="HL977" s="21"/>
      <c r="HM977" s="21"/>
      <c r="HN977" s="21"/>
      <c r="HO977" s="21"/>
      <c r="HP977" s="21"/>
      <c r="HQ977" s="21"/>
      <c r="HR977" s="21"/>
      <c r="HS977" s="21"/>
      <c r="HT977" s="21"/>
      <c r="HU977" s="21"/>
      <c r="HV977" s="21"/>
      <c r="HW977" s="21"/>
      <c r="HX977" s="21"/>
      <c r="HY977" s="21"/>
      <c r="HZ977" s="21"/>
      <c r="IA977" s="21"/>
      <c r="IB977" s="21"/>
      <c r="IC977" s="21"/>
      <c r="ID977" s="21"/>
      <c r="IE977" s="21"/>
      <c r="IF977" s="21"/>
      <c r="IG977" s="21"/>
      <c r="IH977" s="21"/>
      <c r="II977" s="21"/>
      <c r="IJ977" s="21"/>
      <c r="IK977" s="21"/>
      <c r="IL977" s="21"/>
      <c r="IM977" s="21"/>
      <c r="IN977" s="21"/>
      <c r="IO977" s="21"/>
      <c r="IP977" s="21"/>
      <c r="IQ977" s="21"/>
      <c r="IR977" s="21"/>
      <c r="IS977" s="21"/>
      <c r="IT977" s="21"/>
      <c r="IU977" s="21"/>
      <c r="IV977" s="21"/>
      <c r="IW977" s="21"/>
      <c r="IX977" s="21"/>
      <c r="IY977" s="21"/>
      <c r="IZ977" s="21"/>
      <c r="JA977" s="21"/>
      <c r="JB977" s="21"/>
      <c r="JC977" s="21"/>
      <c r="JD977" s="21"/>
      <c r="JE977" s="21"/>
      <c r="JF977" s="21"/>
      <c r="JG977" s="21"/>
      <c r="JH977" s="21"/>
      <c r="JI977" s="21"/>
      <c r="JJ977" s="21"/>
      <c r="JK977" s="21"/>
      <c r="JL977" s="21"/>
      <c r="JM977" s="21"/>
      <c r="JN977" s="21"/>
      <c r="JO977" s="21"/>
      <c r="JP977" s="21"/>
      <c r="JQ977" s="21"/>
      <c r="JR977" s="21"/>
      <c r="JS977" s="21"/>
      <c r="JT977" s="21"/>
      <c r="JU977" s="21"/>
      <c r="JV977" s="21"/>
      <c r="JW977" s="21"/>
      <c r="JX977" s="21"/>
      <c r="JY977" s="21"/>
    </row>
    <row r="978" spans="1:285" ht="14.1" customHeight="1">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1"/>
      <c r="BO978" s="21"/>
      <c r="BP978" s="21"/>
      <c r="BQ978" s="21"/>
      <c r="BR978" s="21"/>
      <c r="BS978" s="21"/>
      <c r="BT978" s="21"/>
      <c r="BU978" s="21"/>
      <c r="BV978" s="21"/>
      <c r="BW978" s="21"/>
      <c r="BX978" s="21"/>
      <c r="BY978" s="21"/>
      <c r="BZ978" s="21"/>
      <c r="CA978" s="21"/>
      <c r="CB978" s="21"/>
      <c r="CC978" s="21"/>
      <c r="CD978" s="21"/>
      <c r="CE978" s="21"/>
      <c r="CF978" s="21"/>
      <c r="CG978" s="21"/>
      <c r="CH978" s="21"/>
      <c r="CI978" s="21"/>
      <c r="CJ978" s="21"/>
      <c r="CK978" s="21"/>
      <c r="CL978" s="21"/>
      <c r="CM978" s="21"/>
      <c r="CN978" s="21"/>
      <c r="CO978" s="21"/>
      <c r="CP978" s="21"/>
      <c r="CQ978" s="21"/>
      <c r="CR978" s="21"/>
      <c r="CS978" s="21"/>
      <c r="CT978" s="21"/>
      <c r="CU978" s="21"/>
      <c r="CV978" s="21"/>
      <c r="CW978" s="21"/>
      <c r="CX978" s="21"/>
      <c r="CY978" s="21"/>
      <c r="CZ978" s="21"/>
      <c r="DA978" s="21"/>
      <c r="DB978" s="21"/>
      <c r="DC978" s="21"/>
      <c r="DD978" s="21"/>
      <c r="DE978" s="21"/>
      <c r="DF978" s="21"/>
      <c r="DG978" s="21"/>
      <c r="DH978" s="21"/>
      <c r="DI978" s="21"/>
      <c r="DJ978" s="21"/>
      <c r="DK978" s="21"/>
      <c r="DL978" s="21"/>
      <c r="DM978" s="21"/>
      <c r="DN978" s="21"/>
      <c r="DO978" s="21"/>
      <c r="DP978" s="21"/>
      <c r="DQ978" s="21"/>
      <c r="DR978" s="21"/>
      <c r="DS978" s="21"/>
      <c r="DT978" s="21"/>
      <c r="DU978" s="21"/>
      <c r="DV978" s="21"/>
      <c r="DW978" s="21"/>
      <c r="DX978" s="21"/>
      <c r="DY978" s="21"/>
      <c r="DZ978" s="21"/>
      <c r="EA978" s="21"/>
      <c r="EB978" s="21"/>
      <c r="EC978" s="21"/>
      <c r="ED978" s="21"/>
      <c r="EE978" s="21"/>
      <c r="EF978" s="21"/>
      <c r="EG978" s="21"/>
      <c r="EH978" s="21"/>
      <c r="EI978" s="21"/>
      <c r="EJ978" s="21"/>
      <c r="EK978" s="21"/>
      <c r="EL978" s="21"/>
      <c r="EM978" s="21"/>
      <c r="EN978" s="21"/>
      <c r="EO978" s="21"/>
      <c r="EP978" s="21"/>
      <c r="EQ978" s="21"/>
      <c r="ER978" s="21"/>
      <c r="ES978" s="21"/>
      <c r="ET978" s="21"/>
      <c r="EU978" s="21"/>
      <c r="EV978" s="21"/>
      <c r="EW978" s="21"/>
      <c r="EX978" s="21"/>
      <c r="EY978" s="21"/>
      <c r="EZ978" s="21"/>
      <c r="FA978" s="21"/>
      <c r="FB978" s="21"/>
      <c r="FC978" s="21"/>
      <c r="FD978" s="21"/>
      <c r="FE978" s="21"/>
      <c r="FF978" s="21"/>
      <c r="FG978" s="21"/>
      <c r="FH978" s="21"/>
      <c r="FI978" s="21"/>
      <c r="FJ978" s="21"/>
      <c r="FK978" s="21"/>
      <c r="FL978" s="21"/>
      <c r="FM978" s="21"/>
      <c r="FN978" s="21"/>
      <c r="FO978" s="21"/>
      <c r="FP978" s="21"/>
      <c r="FQ978" s="21"/>
      <c r="FR978" s="21"/>
      <c r="FS978" s="21"/>
      <c r="FT978" s="21"/>
      <c r="FU978" s="21"/>
      <c r="FV978" s="21"/>
      <c r="FW978" s="21"/>
      <c r="FX978" s="21"/>
      <c r="FY978" s="21"/>
      <c r="FZ978" s="21"/>
      <c r="GA978" s="21"/>
      <c r="GB978" s="21"/>
      <c r="GC978" s="21"/>
      <c r="GD978" s="21"/>
      <c r="GE978" s="21"/>
      <c r="GF978" s="21"/>
      <c r="GG978" s="21"/>
      <c r="GH978" s="21"/>
      <c r="GI978" s="21"/>
      <c r="GJ978" s="21"/>
      <c r="GK978" s="21"/>
      <c r="GL978" s="21"/>
      <c r="GM978" s="21"/>
      <c r="GN978" s="21"/>
      <c r="GO978" s="21"/>
      <c r="GP978" s="21"/>
      <c r="GQ978" s="21"/>
      <c r="GR978" s="21"/>
      <c r="GS978" s="21"/>
      <c r="GT978" s="21"/>
      <c r="GU978" s="21"/>
      <c r="GV978" s="21"/>
      <c r="GW978" s="21"/>
      <c r="GX978" s="21"/>
      <c r="GY978" s="21"/>
      <c r="GZ978" s="21"/>
      <c r="HA978" s="21"/>
      <c r="HB978" s="21"/>
      <c r="HC978" s="21"/>
      <c r="HD978" s="21"/>
      <c r="HE978" s="21"/>
      <c r="HF978" s="21"/>
      <c r="HG978" s="21"/>
      <c r="HH978" s="21"/>
      <c r="HI978" s="21"/>
      <c r="HJ978" s="21"/>
      <c r="HK978" s="21"/>
      <c r="HL978" s="21"/>
      <c r="HM978" s="21"/>
      <c r="HN978" s="21"/>
      <c r="HO978" s="21"/>
      <c r="HP978" s="21"/>
      <c r="HQ978" s="21"/>
      <c r="HR978" s="21"/>
      <c r="HS978" s="21"/>
      <c r="HT978" s="21"/>
      <c r="HU978" s="21"/>
      <c r="HV978" s="21"/>
      <c r="HW978" s="21"/>
      <c r="HX978" s="21"/>
      <c r="HY978" s="21"/>
      <c r="HZ978" s="21"/>
      <c r="IA978" s="21"/>
      <c r="IB978" s="21"/>
      <c r="IC978" s="21"/>
      <c r="ID978" s="21"/>
      <c r="IE978" s="21"/>
      <c r="IF978" s="21"/>
      <c r="IG978" s="21"/>
      <c r="IH978" s="21"/>
      <c r="II978" s="21"/>
      <c r="IJ978" s="21"/>
      <c r="IK978" s="21"/>
      <c r="IL978" s="21"/>
      <c r="IM978" s="21"/>
      <c r="IN978" s="21"/>
      <c r="IO978" s="21"/>
      <c r="IP978" s="21"/>
      <c r="IQ978" s="21"/>
      <c r="IR978" s="21"/>
      <c r="IS978" s="21"/>
      <c r="IT978" s="21"/>
      <c r="IU978" s="21"/>
      <c r="IV978" s="21"/>
      <c r="IW978" s="21"/>
      <c r="IX978" s="21"/>
      <c r="IY978" s="21"/>
      <c r="IZ978" s="21"/>
      <c r="JA978" s="21"/>
      <c r="JB978" s="21"/>
      <c r="JC978" s="21"/>
      <c r="JD978" s="21"/>
      <c r="JE978" s="21"/>
      <c r="JF978" s="21"/>
      <c r="JG978" s="21"/>
      <c r="JH978" s="21"/>
      <c r="JI978" s="21"/>
      <c r="JJ978" s="21"/>
      <c r="JK978" s="21"/>
      <c r="JL978" s="21"/>
      <c r="JM978" s="21"/>
      <c r="JN978" s="21"/>
      <c r="JO978" s="21"/>
      <c r="JP978" s="21"/>
      <c r="JQ978" s="21"/>
      <c r="JR978" s="21"/>
      <c r="JS978" s="21"/>
      <c r="JT978" s="21"/>
      <c r="JU978" s="21"/>
      <c r="JV978" s="21"/>
      <c r="JW978" s="21"/>
      <c r="JX978" s="21"/>
      <c r="JY978" s="21"/>
    </row>
    <row r="979" spans="1:285" ht="14.1" customHeight="1">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1"/>
      <c r="BO979" s="21"/>
      <c r="BP979" s="21"/>
      <c r="BQ979" s="21"/>
      <c r="BR979" s="21"/>
      <c r="BS979" s="21"/>
      <c r="BT979" s="21"/>
      <c r="BU979" s="21"/>
      <c r="BV979" s="21"/>
      <c r="BW979" s="21"/>
      <c r="BX979" s="21"/>
      <c r="BY979" s="21"/>
      <c r="BZ979" s="21"/>
      <c r="CA979" s="21"/>
      <c r="CB979" s="21"/>
      <c r="CC979" s="21"/>
      <c r="CD979" s="21"/>
      <c r="CE979" s="21"/>
      <c r="CF979" s="21"/>
      <c r="CG979" s="21"/>
      <c r="CH979" s="21"/>
      <c r="CI979" s="21"/>
      <c r="CJ979" s="21"/>
      <c r="CK979" s="21"/>
      <c r="CL979" s="21"/>
      <c r="CM979" s="21"/>
      <c r="CN979" s="21"/>
      <c r="CO979" s="21"/>
      <c r="CP979" s="21"/>
      <c r="CQ979" s="21"/>
      <c r="CR979" s="21"/>
      <c r="CS979" s="21"/>
      <c r="CT979" s="21"/>
      <c r="CU979" s="21"/>
      <c r="CV979" s="21"/>
      <c r="CW979" s="21"/>
      <c r="CX979" s="21"/>
      <c r="CY979" s="21"/>
      <c r="CZ979" s="21"/>
      <c r="DA979" s="21"/>
      <c r="DB979" s="21"/>
      <c r="DC979" s="21"/>
      <c r="DD979" s="21"/>
      <c r="DE979" s="21"/>
      <c r="DF979" s="21"/>
      <c r="DG979" s="21"/>
      <c r="DH979" s="21"/>
      <c r="DI979" s="21"/>
      <c r="DJ979" s="21"/>
      <c r="DK979" s="21"/>
      <c r="DL979" s="21"/>
      <c r="DM979" s="21"/>
      <c r="DN979" s="21"/>
      <c r="DO979" s="21"/>
      <c r="DP979" s="21"/>
      <c r="DQ979" s="21"/>
      <c r="DR979" s="21"/>
      <c r="DS979" s="21"/>
      <c r="DT979" s="21"/>
      <c r="DU979" s="21"/>
      <c r="DV979" s="21"/>
      <c r="DW979" s="21"/>
      <c r="DX979" s="21"/>
      <c r="DY979" s="21"/>
      <c r="DZ979" s="21"/>
      <c r="EA979" s="21"/>
      <c r="EB979" s="21"/>
      <c r="EC979" s="21"/>
      <c r="ED979" s="21"/>
      <c r="EE979" s="21"/>
      <c r="EF979" s="21"/>
      <c r="EG979" s="21"/>
      <c r="EH979" s="21"/>
      <c r="EI979" s="21"/>
      <c r="EJ979" s="21"/>
      <c r="EK979" s="21"/>
      <c r="EL979" s="21"/>
      <c r="EM979" s="21"/>
      <c r="EN979" s="21"/>
      <c r="EO979" s="21"/>
      <c r="EP979" s="21"/>
      <c r="EQ979" s="21"/>
      <c r="ER979" s="21"/>
      <c r="ES979" s="21"/>
      <c r="ET979" s="21"/>
      <c r="EU979" s="21"/>
      <c r="EV979" s="21"/>
      <c r="EW979" s="21"/>
      <c r="EX979" s="21"/>
      <c r="EY979" s="21"/>
      <c r="EZ979" s="21"/>
      <c r="FA979" s="21"/>
      <c r="FB979" s="21"/>
      <c r="FC979" s="21"/>
      <c r="FD979" s="21"/>
      <c r="FE979" s="21"/>
      <c r="FF979" s="21"/>
      <c r="FG979" s="21"/>
      <c r="FH979" s="21"/>
      <c r="FI979" s="21"/>
      <c r="FJ979" s="21"/>
      <c r="FK979" s="21"/>
      <c r="FL979" s="21"/>
      <c r="FM979" s="21"/>
      <c r="FN979" s="21"/>
      <c r="FO979" s="21"/>
      <c r="FP979" s="21"/>
      <c r="FQ979" s="21"/>
      <c r="FR979" s="21"/>
      <c r="FS979" s="21"/>
      <c r="FT979" s="21"/>
      <c r="FU979" s="21"/>
      <c r="FV979" s="21"/>
      <c r="FW979" s="21"/>
      <c r="FX979" s="21"/>
      <c r="FY979" s="21"/>
      <c r="FZ979" s="21"/>
      <c r="GA979" s="21"/>
      <c r="GB979" s="21"/>
      <c r="GC979" s="21"/>
      <c r="GD979" s="21"/>
      <c r="GE979" s="21"/>
      <c r="GF979" s="21"/>
      <c r="GG979" s="21"/>
      <c r="GH979" s="21"/>
      <c r="GI979" s="21"/>
      <c r="GJ979" s="21"/>
      <c r="GK979" s="21"/>
      <c r="GL979" s="21"/>
      <c r="GM979" s="21"/>
      <c r="GN979" s="21"/>
      <c r="GO979" s="21"/>
      <c r="GP979" s="21"/>
      <c r="GQ979" s="21"/>
      <c r="GR979" s="21"/>
      <c r="GS979" s="21"/>
      <c r="GT979" s="21"/>
      <c r="GU979" s="21"/>
      <c r="GV979" s="21"/>
      <c r="GW979" s="21"/>
      <c r="GX979" s="21"/>
      <c r="GY979" s="21"/>
      <c r="GZ979" s="21"/>
      <c r="HA979" s="21"/>
      <c r="HB979" s="21"/>
      <c r="HC979" s="21"/>
      <c r="HD979" s="21"/>
      <c r="HE979" s="21"/>
      <c r="HF979" s="21"/>
      <c r="HG979" s="21"/>
      <c r="HH979" s="21"/>
      <c r="HI979" s="21"/>
      <c r="HJ979" s="21"/>
      <c r="HK979" s="21"/>
      <c r="HL979" s="21"/>
      <c r="HM979" s="21"/>
      <c r="HN979" s="21"/>
      <c r="HO979" s="21"/>
      <c r="HP979" s="21"/>
      <c r="HQ979" s="21"/>
      <c r="HR979" s="21"/>
      <c r="HS979" s="21"/>
      <c r="HT979" s="21"/>
      <c r="HU979" s="21"/>
      <c r="HV979" s="21"/>
      <c r="HW979" s="21"/>
      <c r="HX979" s="21"/>
      <c r="HY979" s="21"/>
      <c r="HZ979" s="21"/>
      <c r="IA979" s="21"/>
      <c r="IB979" s="21"/>
      <c r="IC979" s="21"/>
      <c r="ID979" s="21"/>
      <c r="IE979" s="21"/>
      <c r="IF979" s="21"/>
      <c r="IG979" s="21"/>
      <c r="IH979" s="21"/>
      <c r="II979" s="21"/>
      <c r="IJ979" s="21"/>
      <c r="IK979" s="21"/>
      <c r="IL979" s="21"/>
      <c r="IM979" s="21"/>
      <c r="IN979" s="21"/>
      <c r="IO979" s="21"/>
      <c r="IP979" s="21"/>
      <c r="IQ979" s="21"/>
      <c r="IR979" s="21"/>
      <c r="IS979" s="21"/>
      <c r="IT979" s="21"/>
      <c r="IU979" s="21"/>
      <c r="IV979" s="21"/>
      <c r="IW979" s="21"/>
      <c r="IX979" s="21"/>
      <c r="IY979" s="21"/>
      <c r="IZ979" s="21"/>
      <c r="JA979" s="21"/>
      <c r="JB979" s="21"/>
      <c r="JC979" s="21"/>
      <c r="JD979" s="21"/>
      <c r="JE979" s="21"/>
      <c r="JF979" s="21"/>
      <c r="JG979" s="21"/>
      <c r="JH979" s="21"/>
      <c r="JI979" s="21"/>
      <c r="JJ979" s="21"/>
      <c r="JK979" s="21"/>
      <c r="JL979" s="21"/>
      <c r="JM979" s="21"/>
      <c r="JN979" s="21"/>
      <c r="JO979" s="21"/>
      <c r="JP979" s="21"/>
      <c r="JQ979" s="21"/>
      <c r="JR979" s="21"/>
      <c r="JS979" s="21"/>
      <c r="JT979" s="21"/>
      <c r="JU979" s="21"/>
      <c r="JV979" s="21"/>
      <c r="JW979" s="21"/>
      <c r="JX979" s="21"/>
      <c r="JY979" s="21"/>
    </row>
    <row r="980" spans="1:285" ht="14.1" customHeight="1">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1"/>
      <c r="BO980" s="21"/>
      <c r="BP980" s="21"/>
      <c r="BQ980" s="21"/>
      <c r="BR980" s="21"/>
      <c r="BS980" s="21"/>
      <c r="BT980" s="21"/>
      <c r="BU980" s="21"/>
      <c r="BV980" s="21"/>
      <c r="BW980" s="21"/>
      <c r="BX980" s="21"/>
      <c r="BY980" s="21"/>
      <c r="BZ980" s="21"/>
      <c r="CA980" s="21"/>
      <c r="CB980" s="21"/>
      <c r="CC980" s="21"/>
      <c r="CD980" s="21"/>
      <c r="CE980" s="21"/>
      <c r="CF980" s="21"/>
      <c r="CG980" s="21"/>
      <c r="CH980" s="21"/>
      <c r="CI980" s="21"/>
      <c r="CJ980" s="21"/>
      <c r="CK980" s="21"/>
      <c r="CL980" s="21"/>
      <c r="CM980" s="21"/>
      <c r="CN980" s="21"/>
      <c r="CO980" s="21"/>
      <c r="CP980" s="21"/>
      <c r="CQ980" s="21"/>
      <c r="CR980" s="21"/>
      <c r="CS980" s="21"/>
      <c r="CT980" s="21"/>
      <c r="CU980" s="21"/>
      <c r="CV980" s="21"/>
      <c r="CW980" s="21"/>
      <c r="CX980" s="21"/>
      <c r="CY980" s="21"/>
      <c r="CZ980" s="21"/>
      <c r="DA980" s="21"/>
      <c r="DB980" s="21"/>
      <c r="DC980" s="21"/>
      <c r="DD980" s="21"/>
      <c r="DE980" s="21"/>
      <c r="DF980" s="21"/>
      <c r="DG980" s="21"/>
      <c r="DH980" s="21"/>
      <c r="DI980" s="21"/>
      <c r="DJ980" s="21"/>
      <c r="DK980" s="21"/>
      <c r="DL980" s="21"/>
      <c r="DM980" s="21"/>
      <c r="DN980" s="21"/>
      <c r="DO980" s="21"/>
      <c r="DP980" s="21"/>
      <c r="DQ980" s="21"/>
      <c r="DR980" s="21"/>
      <c r="DS980" s="21"/>
      <c r="DT980" s="21"/>
      <c r="DU980" s="21"/>
      <c r="DV980" s="21"/>
      <c r="DW980" s="21"/>
      <c r="DX980" s="21"/>
      <c r="DY980" s="21"/>
      <c r="DZ980" s="21"/>
      <c r="EA980" s="21"/>
      <c r="EB980" s="21"/>
      <c r="EC980" s="21"/>
      <c r="ED980" s="21"/>
      <c r="EE980" s="21"/>
      <c r="EF980" s="21"/>
      <c r="EG980" s="21"/>
      <c r="EH980" s="21"/>
      <c r="EI980" s="21"/>
      <c r="EJ980" s="21"/>
      <c r="EK980" s="21"/>
      <c r="EL980" s="21"/>
      <c r="EM980" s="21"/>
      <c r="EN980" s="21"/>
      <c r="EO980" s="21"/>
      <c r="EP980" s="21"/>
      <c r="EQ980" s="21"/>
      <c r="ER980" s="21"/>
      <c r="ES980" s="21"/>
      <c r="ET980" s="21"/>
      <c r="EU980" s="21"/>
      <c r="EV980" s="21"/>
      <c r="EW980" s="21"/>
      <c r="EX980" s="21"/>
      <c r="EY980" s="21"/>
      <c r="EZ980" s="21"/>
      <c r="FA980" s="21"/>
      <c r="FB980" s="21"/>
      <c r="FC980" s="21"/>
      <c r="FD980" s="21"/>
      <c r="FE980" s="21"/>
      <c r="FF980" s="21"/>
      <c r="FG980" s="21"/>
      <c r="FH980" s="21"/>
      <c r="FI980" s="21"/>
      <c r="FJ980" s="21"/>
      <c r="FK980" s="21"/>
      <c r="FL980" s="21"/>
      <c r="FM980" s="21"/>
      <c r="FN980" s="21"/>
      <c r="FO980" s="21"/>
      <c r="FP980" s="21"/>
      <c r="FQ980" s="21"/>
      <c r="FR980" s="21"/>
      <c r="FS980" s="21"/>
      <c r="FT980" s="21"/>
      <c r="FU980" s="21"/>
      <c r="FV980" s="21"/>
      <c r="FW980" s="21"/>
      <c r="FX980" s="21"/>
      <c r="FY980" s="21"/>
      <c r="FZ980" s="21"/>
      <c r="GA980" s="21"/>
      <c r="GB980" s="21"/>
      <c r="GC980" s="21"/>
      <c r="GD980" s="21"/>
      <c r="GE980" s="21"/>
      <c r="GF980" s="21"/>
      <c r="GG980" s="21"/>
      <c r="GH980" s="21"/>
      <c r="GI980" s="21"/>
      <c r="GJ980" s="21"/>
      <c r="GK980" s="21"/>
      <c r="GL980" s="21"/>
      <c r="GM980" s="21"/>
      <c r="GN980" s="21"/>
      <c r="GO980" s="21"/>
      <c r="GP980" s="21"/>
      <c r="GQ980" s="21"/>
      <c r="GR980" s="21"/>
      <c r="GS980" s="21"/>
      <c r="GT980" s="21"/>
      <c r="GU980" s="21"/>
      <c r="GV980" s="21"/>
      <c r="GW980" s="21"/>
      <c r="GX980" s="21"/>
      <c r="GY980" s="21"/>
      <c r="GZ980" s="21"/>
      <c r="HA980" s="21"/>
      <c r="HB980" s="21"/>
      <c r="HC980" s="21"/>
      <c r="HD980" s="21"/>
      <c r="HE980" s="21"/>
      <c r="HF980" s="21"/>
      <c r="HG980" s="21"/>
      <c r="HH980" s="21"/>
      <c r="HI980" s="21"/>
      <c r="HJ980" s="21"/>
      <c r="HK980" s="21"/>
      <c r="HL980" s="21"/>
      <c r="HM980" s="21"/>
      <c r="HN980" s="21"/>
      <c r="HO980" s="21"/>
      <c r="HP980" s="21"/>
      <c r="HQ980" s="21"/>
      <c r="HR980" s="21"/>
      <c r="HS980" s="21"/>
      <c r="HT980" s="21"/>
      <c r="HU980" s="21"/>
      <c r="HV980" s="21"/>
      <c r="HW980" s="21"/>
      <c r="HX980" s="21"/>
      <c r="HY980" s="21"/>
      <c r="HZ980" s="21"/>
      <c r="IA980" s="21"/>
      <c r="IB980" s="21"/>
      <c r="IC980" s="21"/>
      <c r="ID980" s="21"/>
      <c r="IE980" s="21"/>
      <c r="IF980" s="21"/>
      <c r="IG980" s="21"/>
      <c r="IH980" s="21"/>
      <c r="II980" s="21"/>
      <c r="IJ980" s="21"/>
      <c r="IK980" s="21"/>
      <c r="IL980" s="21"/>
      <c r="IM980" s="21"/>
      <c r="IN980" s="21"/>
      <c r="IO980" s="21"/>
      <c r="IP980" s="21"/>
      <c r="IQ980" s="21"/>
      <c r="IR980" s="21"/>
      <c r="IS980" s="21"/>
      <c r="IT980" s="21"/>
      <c r="IU980" s="21"/>
      <c r="IV980" s="21"/>
      <c r="IW980" s="21"/>
      <c r="IX980" s="21"/>
      <c r="IY980" s="21"/>
      <c r="IZ980" s="21"/>
      <c r="JA980" s="21"/>
      <c r="JB980" s="21"/>
      <c r="JC980" s="21"/>
      <c r="JD980" s="21"/>
      <c r="JE980" s="21"/>
      <c r="JF980" s="21"/>
      <c r="JG980" s="21"/>
      <c r="JH980" s="21"/>
      <c r="JI980" s="21"/>
      <c r="JJ980" s="21"/>
      <c r="JK980" s="21"/>
      <c r="JL980" s="21"/>
      <c r="JM980" s="21"/>
      <c r="JN980" s="21"/>
      <c r="JO980" s="21"/>
      <c r="JP980" s="21"/>
      <c r="JQ980" s="21"/>
      <c r="JR980" s="21"/>
      <c r="JS980" s="21"/>
      <c r="JT980" s="21"/>
      <c r="JU980" s="21"/>
      <c r="JV980" s="21"/>
      <c r="JW980" s="21"/>
      <c r="JX980" s="21"/>
      <c r="JY980" s="21"/>
    </row>
    <row r="981" spans="1:285" ht="14.1" customHeight="1">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1"/>
      <c r="BO981" s="21"/>
      <c r="BP981" s="21"/>
      <c r="BQ981" s="21"/>
      <c r="BR981" s="21"/>
      <c r="BS981" s="21"/>
      <c r="BT981" s="21"/>
      <c r="BU981" s="21"/>
      <c r="BV981" s="21"/>
      <c r="BW981" s="21"/>
      <c r="BX981" s="21"/>
      <c r="BY981" s="21"/>
      <c r="BZ981" s="21"/>
      <c r="CA981" s="21"/>
      <c r="CB981" s="21"/>
      <c r="CC981" s="21"/>
      <c r="CD981" s="21"/>
      <c r="CE981" s="21"/>
      <c r="CF981" s="21"/>
      <c r="CG981" s="21"/>
      <c r="CH981" s="21"/>
      <c r="CI981" s="21"/>
      <c r="CJ981" s="21"/>
      <c r="CK981" s="21"/>
      <c r="CL981" s="21"/>
      <c r="CM981" s="21"/>
      <c r="CN981" s="21"/>
      <c r="CO981" s="21"/>
      <c r="CP981" s="21"/>
      <c r="CQ981" s="21"/>
      <c r="CR981" s="21"/>
      <c r="CS981" s="21"/>
      <c r="CT981" s="21"/>
      <c r="CU981" s="21"/>
      <c r="CV981" s="21"/>
      <c r="CW981" s="21"/>
      <c r="CX981" s="21"/>
      <c r="CY981" s="21"/>
      <c r="CZ981" s="21"/>
      <c r="DA981" s="21"/>
      <c r="DB981" s="21"/>
      <c r="DC981" s="21"/>
      <c r="DD981" s="21"/>
      <c r="DE981" s="21"/>
      <c r="DF981" s="21"/>
      <c r="DG981" s="21"/>
      <c r="DH981" s="21"/>
      <c r="DI981" s="21"/>
      <c r="DJ981" s="21"/>
      <c r="DK981" s="21"/>
      <c r="DL981" s="21"/>
      <c r="DM981" s="21"/>
      <c r="DN981" s="21"/>
      <c r="DO981" s="21"/>
      <c r="DP981" s="21"/>
      <c r="DQ981" s="21"/>
      <c r="DR981" s="21"/>
      <c r="DS981" s="21"/>
      <c r="DT981" s="21"/>
      <c r="DU981" s="21"/>
      <c r="DV981" s="21"/>
      <c r="DW981" s="21"/>
      <c r="DX981" s="21"/>
      <c r="DY981" s="21"/>
      <c r="DZ981" s="21"/>
      <c r="EA981" s="21"/>
      <c r="EB981" s="21"/>
      <c r="EC981" s="21"/>
      <c r="ED981" s="21"/>
      <c r="EE981" s="21"/>
      <c r="EF981" s="21"/>
      <c r="EG981" s="21"/>
      <c r="EH981" s="21"/>
      <c r="EI981" s="21"/>
      <c r="EJ981" s="21"/>
      <c r="EK981" s="21"/>
      <c r="EL981" s="21"/>
      <c r="EM981" s="21"/>
      <c r="EN981" s="21"/>
      <c r="EO981" s="21"/>
      <c r="EP981" s="21"/>
      <c r="EQ981" s="21"/>
      <c r="ER981" s="21"/>
      <c r="ES981" s="21"/>
      <c r="ET981" s="21"/>
      <c r="EU981" s="21"/>
      <c r="EV981" s="21"/>
      <c r="EW981" s="21"/>
      <c r="EX981" s="21"/>
      <c r="EY981" s="21"/>
      <c r="EZ981" s="21"/>
      <c r="FA981" s="21"/>
      <c r="FB981" s="21"/>
      <c r="FC981" s="21"/>
      <c r="FD981" s="21"/>
      <c r="FE981" s="21"/>
      <c r="FF981" s="21"/>
      <c r="FG981" s="21"/>
      <c r="FH981" s="21"/>
      <c r="FI981" s="21"/>
      <c r="FJ981" s="21"/>
      <c r="FK981" s="21"/>
      <c r="FL981" s="21"/>
      <c r="FM981" s="21"/>
      <c r="FN981" s="21"/>
      <c r="FO981" s="21"/>
      <c r="FP981" s="21"/>
      <c r="FQ981" s="21"/>
      <c r="FR981" s="21"/>
      <c r="FS981" s="21"/>
      <c r="FT981" s="21"/>
      <c r="FU981" s="21"/>
      <c r="FV981" s="21"/>
      <c r="FW981" s="21"/>
      <c r="FX981" s="21"/>
      <c r="FY981" s="21"/>
      <c r="FZ981" s="21"/>
      <c r="GA981" s="21"/>
      <c r="GB981" s="21"/>
      <c r="GC981" s="21"/>
      <c r="GD981" s="21"/>
      <c r="GE981" s="21"/>
      <c r="GF981" s="21"/>
      <c r="GG981" s="21"/>
      <c r="GH981" s="21"/>
      <c r="GI981" s="21"/>
      <c r="GJ981" s="21"/>
      <c r="GK981" s="21"/>
      <c r="GL981" s="21"/>
      <c r="GM981" s="21"/>
      <c r="GN981" s="21"/>
      <c r="GO981" s="21"/>
      <c r="GP981" s="21"/>
      <c r="GQ981" s="21"/>
      <c r="GR981" s="21"/>
      <c r="GS981" s="21"/>
      <c r="GT981" s="21"/>
      <c r="GU981" s="21"/>
      <c r="GV981" s="21"/>
      <c r="GW981" s="21"/>
      <c r="GX981" s="21"/>
      <c r="GY981" s="21"/>
      <c r="GZ981" s="21"/>
      <c r="HA981" s="21"/>
      <c r="HB981" s="21"/>
      <c r="HC981" s="21"/>
      <c r="HD981" s="21"/>
      <c r="HE981" s="21"/>
      <c r="HF981" s="21"/>
      <c r="HG981" s="21"/>
      <c r="HH981" s="21"/>
      <c r="HI981" s="21"/>
      <c r="HJ981" s="21"/>
      <c r="HK981" s="21"/>
      <c r="HL981" s="21"/>
      <c r="HM981" s="21"/>
      <c r="HN981" s="21"/>
      <c r="HO981" s="21"/>
      <c r="HP981" s="21"/>
      <c r="HQ981" s="21"/>
      <c r="HR981" s="21"/>
      <c r="HS981" s="21"/>
      <c r="HT981" s="21"/>
      <c r="HU981" s="21"/>
      <c r="HV981" s="21"/>
      <c r="HW981" s="21"/>
      <c r="HX981" s="21"/>
      <c r="HY981" s="21"/>
      <c r="HZ981" s="21"/>
      <c r="IA981" s="21"/>
      <c r="IB981" s="21"/>
      <c r="IC981" s="21"/>
      <c r="ID981" s="21"/>
      <c r="IE981" s="21"/>
      <c r="IF981" s="21"/>
      <c r="IG981" s="21"/>
      <c r="IH981" s="21"/>
      <c r="II981" s="21"/>
      <c r="IJ981" s="21"/>
      <c r="IK981" s="21"/>
      <c r="IL981" s="21"/>
      <c r="IM981" s="21"/>
      <c r="IN981" s="21"/>
      <c r="IO981" s="21"/>
      <c r="IP981" s="21"/>
      <c r="IQ981" s="21"/>
      <c r="IR981" s="21"/>
      <c r="IS981" s="21"/>
      <c r="IT981" s="21"/>
      <c r="IU981" s="21"/>
      <c r="IV981" s="21"/>
      <c r="IW981" s="21"/>
      <c r="IX981" s="21"/>
      <c r="IY981" s="21"/>
      <c r="IZ981" s="21"/>
      <c r="JA981" s="21"/>
      <c r="JB981" s="21"/>
      <c r="JC981" s="21"/>
      <c r="JD981" s="21"/>
      <c r="JE981" s="21"/>
      <c r="JF981" s="21"/>
      <c r="JG981" s="21"/>
      <c r="JH981" s="21"/>
      <c r="JI981" s="21"/>
      <c r="JJ981" s="21"/>
      <c r="JK981" s="21"/>
      <c r="JL981" s="21"/>
      <c r="JM981" s="21"/>
      <c r="JN981" s="21"/>
      <c r="JO981" s="21"/>
      <c r="JP981" s="21"/>
      <c r="JQ981" s="21"/>
      <c r="JR981" s="21"/>
      <c r="JS981" s="21"/>
      <c r="JT981" s="21"/>
      <c r="JU981" s="21"/>
      <c r="JV981" s="21"/>
      <c r="JW981" s="21"/>
      <c r="JX981" s="21"/>
      <c r="JY981" s="21"/>
    </row>
    <row r="982" spans="1:285" ht="14.1" customHeight="1">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1"/>
      <c r="BO982" s="21"/>
      <c r="BP982" s="21"/>
      <c r="BQ982" s="21"/>
      <c r="BR982" s="21"/>
      <c r="BS982" s="21"/>
      <c r="BT982" s="21"/>
      <c r="BU982" s="21"/>
      <c r="BV982" s="21"/>
      <c r="BW982" s="21"/>
      <c r="BX982" s="21"/>
      <c r="BY982" s="21"/>
      <c r="BZ982" s="21"/>
      <c r="CA982" s="21"/>
      <c r="CB982" s="21"/>
      <c r="CC982" s="21"/>
      <c r="CD982" s="21"/>
      <c r="CE982" s="21"/>
      <c r="CF982" s="21"/>
      <c r="CG982" s="21"/>
      <c r="CH982" s="21"/>
      <c r="CI982" s="21"/>
      <c r="CJ982" s="21"/>
      <c r="CK982" s="21"/>
      <c r="CL982" s="21"/>
      <c r="CM982" s="21"/>
      <c r="CN982" s="21"/>
      <c r="CO982" s="21"/>
      <c r="CP982" s="21"/>
      <c r="CQ982" s="21"/>
      <c r="CR982" s="21"/>
      <c r="CS982" s="21"/>
      <c r="CT982" s="21"/>
      <c r="CU982" s="21"/>
      <c r="CV982" s="21"/>
      <c r="CW982" s="21"/>
      <c r="CX982" s="21"/>
      <c r="CY982" s="21"/>
      <c r="CZ982" s="21"/>
      <c r="DA982" s="21"/>
      <c r="DB982" s="21"/>
      <c r="DC982" s="21"/>
      <c r="DD982" s="21"/>
      <c r="DE982" s="21"/>
      <c r="DF982" s="21"/>
      <c r="DG982" s="21"/>
      <c r="DH982" s="21"/>
      <c r="DI982" s="21"/>
      <c r="DJ982" s="21"/>
      <c r="DK982" s="21"/>
      <c r="DL982" s="21"/>
      <c r="DM982" s="21"/>
      <c r="DN982" s="21"/>
      <c r="DO982" s="21"/>
      <c r="DP982" s="21"/>
      <c r="DQ982" s="21"/>
      <c r="DR982" s="21"/>
      <c r="DS982" s="21"/>
      <c r="DT982" s="21"/>
      <c r="DU982" s="21"/>
      <c r="DV982" s="21"/>
      <c r="DW982" s="21"/>
      <c r="DX982" s="21"/>
      <c r="DY982" s="21"/>
      <c r="DZ982" s="21"/>
      <c r="EA982" s="21"/>
      <c r="EB982" s="21"/>
      <c r="EC982" s="21"/>
      <c r="ED982" s="21"/>
      <c r="EE982" s="21"/>
      <c r="EF982" s="21"/>
      <c r="EG982" s="21"/>
      <c r="EH982" s="21"/>
      <c r="EI982" s="21"/>
      <c r="EJ982" s="21"/>
      <c r="EK982" s="21"/>
      <c r="EL982" s="21"/>
      <c r="EM982" s="21"/>
      <c r="EN982" s="21"/>
      <c r="EO982" s="21"/>
      <c r="EP982" s="21"/>
      <c r="EQ982" s="21"/>
      <c r="ER982" s="21"/>
      <c r="ES982" s="21"/>
      <c r="ET982" s="21"/>
      <c r="EU982" s="21"/>
      <c r="EV982" s="21"/>
      <c r="EW982" s="21"/>
      <c r="EX982" s="21"/>
      <c r="EY982" s="21"/>
      <c r="EZ982" s="21"/>
      <c r="FA982" s="21"/>
      <c r="FB982" s="21"/>
      <c r="FC982" s="21"/>
      <c r="FD982" s="21"/>
      <c r="FE982" s="21"/>
      <c r="FF982" s="21"/>
      <c r="FG982" s="21"/>
      <c r="FH982" s="21"/>
      <c r="FI982" s="21"/>
      <c r="FJ982" s="21"/>
      <c r="FK982" s="21"/>
      <c r="FL982" s="21"/>
      <c r="FM982" s="21"/>
      <c r="FN982" s="21"/>
      <c r="FO982" s="21"/>
      <c r="FP982" s="21"/>
      <c r="FQ982" s="21"/>
      <c r="FR982" s="21"/>
      <c r="FS982" s="21"/>
      <c r="FT982" s="21"/>
      <c r="FU982" s="21"/>
      <c r="FV982" s="21"/>
      <c r="FW982" s="21"/>
      <c r="FX982" s="21"/>
      <c r="FY982" s="21"/>
      <c r="FZ982" s="21"/>
      <c r="GA982" s="21"/>
      <c r="GB982" s="21"/>
      <c r="GC982" s="21"/>
      <c r="GD982" s="21"/>
      <c r="GE982" s="21"/>
      <c r="GF982" s="21"/>
      <c r="GG982" s="21"/>
      <c r="GH982" s="21"/>
      <c r="GI982" s="21"/>
      <c r="GJ982" s="21"/>
      <c r="GK982" s="21"/>
      <c r="GL982" s="21"/>
      <c r="GM982" s="21"/>
      <c r="GN982" s="21"/>
      <c r="GO982" s="21"/>
      <c r="GP982" s="21"/>
      <c r="GQ982" s="21"/>
      <c r="GR982" s="21"/>
      <c r="GS982" s="21"/>
      <c r="GT982" s="21"/>
      <c r="GU982" s="21"/>
      <c r="GV982" s="21"/>
      <c r="GW982" s="21"/>
      <c r="GX982" s="21"/>
      <c r="GY982" s="21"/>
      <c r="GZ982" s="21"/>
      <c r="HA982" s="21"/>
      <c r="HB982" s="21"/>
      <c r="HC982" s="21"/>
      <c r="HD982" s="21"/>
      <c r="HE982" s="21"/>
      <c r="HF982" s="21"/>
      <c r="HG982" s="21"/>
      <c r="HH982" s="21"/>
      <c r="HI982" s="21"/>
      <c r="HJ982" s="21"/>
      <c r="HK982" s="21"/>
      <c r="HL982" s="21"/>
      <c r="HM982" s="21"/>
      <c r="HN982" s="21"/>
      <c r="HO982" s="21"/>
      <c r="HP982" s="21"/>
      <c r="HQ982" s="21"/>
      <c r="HR982" s="21"/>
      <c r="HS982" s="21"/>
      <c r="HT982" s="21"/>
      <c r="HU982" s="21"/>
      <c r="HV982" s="21"/>
      <c r="HW982" s="21"/>
      <c r="HX982" s="21"/>
      <c r="HY982" s="21"/>
      <c r="HZ982" s="21"/>
      <c r="IA982" s="21"/>
      <c r="IB982" s="21"/>
      <c r="IC982" s="21"/>
      <c r="ID982" s="21"/>
      <c r="IE982" s="21"/>
      <c r="IF982" s="21"/>
      <c r="IG982" s="21"/>
      <c r="IH982" s="21"/>
      <c r="II982" s="21"/>
      <c r="IJ982" s="21"/>
      <c r="IK982" s="21"/>
      <c r="IL982" s="21"/>
      <c r="IM982" s="21"/>
      <c r="IN982" s="21"/>
      <c r="IO982" s="21"/>
      <c r="IP982" s="21"/>
      <c r="IQ982" s="21"/>
      <c r="IR982" s="21"/>
      <c r="IS982" s="21"/>
      <c r="IT982" s="21"/>
      <c r="IU982" s="21"/>
      <c r="IV982" s="21"/>
      <c r="IW982" s="21"/>
      <c r="IX982" s="21"/>
      <c r="IY982" s="21"/>
      <c r="IZ982" s="21"/>
      <c r="JA982" s="21"/>
      <c r="JB982" s="21"/>
      <c r="JC982" s="21"/>
      <c r="JD982" s="21"/>
      <c r="JE982" s="21"/>
      <c r="JF982" s="21"/>
      <c r="JG982" s="21"/>
      <c r="JH982" s="21"/>
      <c r="JI982" s="21"/>
      <c r="JJ982" s="21"/>
      <c r="JK982" s="21"/>
      <c r="JL982" s="21"/>
      <c r="JM982" s="21"/>
      <c r="JN982" s="21"/>
      <c r="JO982" s="21"/>
      <c r="JP982" s="21"/>
      <c r="JQ982" s="21"/>
      <c r="JR982" s="21"/>
      <c r="JS982" s="21"/>
      <c r="JT982" s="21"/>
      <c r="JU982" s="21"/>
      <c r="JV982" s="21"/>
      <c r="JW982" s="21"/>
      <c r="JX982" s="21"/>
      <c r="JY982" s="21"/>
    </row>
    <row r="983" spans="1:285" ht="14.1" customHeight="1">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1"/>
      <c r="BO983" s="21"/>
      <c r="BP983" s="21"/>
      <c r="BQ983" s="21"/>
      <c r="BR983" s="21"/>
      <c r="BS983" s="21"/>
      <c r="BT983" s="21"/>
      <c r="BU983" s="21"/>
      <c r="BV983" s="21"/>
      <c r="BW983" s="21"/>
      <c r="BX983" s="21"/>
      <c r="BY983" s="21"/>
      <c r="BZ983" s="21"/>
      <c r="CA983" s="21"/>
      <c r="CB983" s="21"/>
      <c r="CC983" s="21"/>
      <c r="CD983" s="21"/>
      <c r="CE983" s="21"/>
      <c r="CF983" s="21"/>
      <c r="CG983" s="21"/>
      <c r="CH983" s="21"/>
      <c r="CI983" s="21"/>
      <c r="CJ983" s="21"/>
      <c r="CK983" s="21"/>
      <c r="CL983" s="21"/>
      <c r="CM983" s="21"/>
      <c r="CN983" s="21"/>
      <c r="CO983" s="21"/>
      <c r="CP983" s="21"/>
      <c r="CQ983" s="21"/>
      <c r="CR983" s="21"/>
      <c r="CS983" s="21"/>
      <c r="CT983" s="21"/>
      <c r="CU983" s="21"/>
      <c r="CV983" s="21"/>
      <c r="CW983" s="21"/>
      <c r="CX983" s="21"/>
      <c r="CY983" s="21"/>
      <c r="CZ983" s="21"/>
      <c r="DA983" s="21"/>
      <c r="DB983" s="21"/>
      <c r="DC983" s="21"/>
      <c r="DD983" s="21"/>
      <c r="DE983" s="21"/>
      <c r="DF983" s="21"/>
      <c r="DG983" s="21"/>
      <c r="DH983" s="21"/>
      <c r="DI983" s="21"/>
      <c r="DJ983" s="21"/>
      <c r="DK983" s="21"/>
      <c r="DL983" s="21"/>
      <c r="DM983" s="21"/>
      <c r="DN983" s="21"/>
      <c r="DO983" s="21"/>
      <c r="DP983" s="21"/>
      <c r="DQ983" s="21"/>
      <c r="DR983" s="21"/>
      <c r="DS983" s="21"/>
      <c r="DT983" s="21"/>
      <c r="DU983" s="21"/>
      <c r="DV983" s="21"/>
      <c r="DW983" s="21"/>
      <c r="DX983" s="21"/>
      <c r="DY983" s="21"/>
      <c r="DZ983" s="21"/>
      <c r="EA983" s="21"/>
      <c r="EB983" s="21"/>
      <c r="EC983" s="21"/>
      <c r="ED983" s="21"/>
      <c r="EE983" s="21"/>
      <c r="EF983" s="21"/>
      <c r="EG983" s="21"/>
      <c r="EH983" s="21"/>
      <c r="EI983" s="21"/>
      <c r="EJ983" s="21"/>
      <c r="EK983" s="21"/>
      <c r="EL983" s="21"/>
      <c r="EM983" s="21"/>
      <c r="EN983" s="21"/>
      <c r="EO983" s="21"/>
      <c r="EP983" s="21"/>
      <c r="EQ983" s="21"/>
      <c r="ER983" s="21"/>
      <c r="ES983" s="21"/>
      <c r="ET983" s="21"/>
      <c r="EU983" s="21"/>
      <c r="EV983" s="21"/>
      <c r="EW983" s="21"/>
      <c r="EX983" s="21"/>
      <c r="EY983" s="21"/>
      <c r="EZ983" s="21"/>
      <c r="FA983" s="21"/>
      <c r="FB983" s="21"/>
      <c r="FC983" s="21"/>
      <c r="FD983" s="21"/>
      <c r="FE983" s="21"/>
      <c r="FF983" s="21"/>
      <c r="FG983" s="21"/>
      <c r="FH983" s="21"/>
      <c r="FI983" s="21"/>
      <c r="FJ983" s="21"/>
      <c r="FK983" s="21"/>
      <c r="FL983" s="21"/>
      <c r="FM983" s="21"/>
      <c r="FN983" s="21"/>
      <c r="FO983" s="21"/>
      <c r="FP983" s="21"/>
      <c r="FQ983" s="21"/>
      <c r="FR983" s="21"/>
      <c r="FS983" s="21"/>
      <c r="FT983" s="21"/>
      <c r="FU983" s="21"/>
      <c r="FV983" s="21"/>
      <c r="FW983" s="21"/>
      <c r="FX983" s="21"/>
      <c r="FY983" s="21"/>
      <c r="FZ983" s="21"/>
      <c r="GA983" s="21"/>
      <c r="GB983" s="21"/>
      <c r="GC983" s="21"/>
      <c r="GD983" s="21"/>
      <c r="GE983" s="21"/>
      <c r="GF983" s="21"/>
      <c r="GG983" s="21"/>
      <c r="GH983" s="21"/>
      <c r="GI983" s="21"/>
      <c r="GJ983" s="21"/>
      <c r="GK983" s="21"/>
      <c r="GL983" s="21"/>
      <c r="GM983" s="21"/>
      <c r="GN983" s="21"/>
      <c r="GO983" s="21"/>
      <c r="GP983" s="21"/>
      <c r="GQ983" s="21"/>
      <c r="GR983" s="21"/>
      <c r="GS983" s="21"/>
      <c r="GT983" s="21"/>
      <c r="GU983" s="21"/>
      <c r="GV983" s="21"/>
      <c r="GW983" s="21"/>
      <c r="GX983" s="21"/>
      <c r="GY983" s="21"/>
      <c r="GZ983" s="21"/>
      <c r="HA983" s="21"/>
      <c r="HB983" s="21"/>
      <c r="HC983" s="21"/>
      <c r="HD983" s="21"/>
      <c r="HE983" s="21"/>
      <c r="HF983" s="21"/>
      <c r="HG983" s="21"/>
      <c r="HH983" s="21"/>
      <c r="HI983" s="21"/>
      <c r="HJ983" s="21"/>
      <c r="HK983" s="21"/>
      <c r="HL983" s="21"/>
      <c r="HM983" s="21"/>
      <c r="HN983" s="21"/>
      <c r="HO983" s="21"/>
      <c r="HP983" s="21"/>
      <c r="HQ983" s="21"/>
      <c r="HR983" s="21"/>
      <c r="HS983" s="21"/>
      <c r="HT983" s="21"/>
      <c r="HU983" s="21"/>
      <c r="HV983" s="21"/>
      <c r="HW983" s="21"/>
      <c r="HX983" s="21"/>
      <c r="HY983" s="21"/>
      <c r="HZ983" s="21"/>
      <c r="IA983" s="21"/>
      <c r="IB983" s="21"/>
      <c r="IC983" s="21"/>
      <c r="ID983" s="21"/>
      <c r="IE983" s="21"/>
      <c r="IF983" s="21"/>
      <c r="IG983" s="21"/>
      <c r="IH983" s="21"/>
      <c r="II983" s="21"/>
      <c r="IJ983" s="21"/>
      <c r="IK983" s="21"/>
      <c r="IL983" s="21"/>
      <c r="IM983" s="21"/>
      <c r="IN983" s="21"/>
      <c r="IO983" s="21"/>
      <c r="IP983" s="21"/>
      <c r="IQ983" s="21"/>
      <c r="IR983" s="21"/>
      <c r="IS983" s="21"/>
      <c r="IT983" s="21"/>
      <c r="IU983" s="21"/>
      <c r="IV983" s="21"/>
      <c r="IW983" s="21"/>
      <c r="IX983" s="21"/>
      <c r="IY983" s="21"/>
      <c r="IZ983" s="21"/>
      <c r="JA983" s="21"/>
      <c r="JB983" s="21"/>
      <c r="JC983" s="21"/>
      <c r="JD983" s="21"/>
      <c r="JE983" s="21"/>
      <c r="JF983" s="21"/>
      <c r="JG983" s="21"/>
      <c r="JH983" s="21"/>
      <c r="JI983" s="21"/>
      <c r="JJ983" s="21"/>
      <c r="JK983" s="21"/>
      <c r="JL983" s="21"/>
      <c r="JM983" s="21"/>
      <c r="JN983" s="21"/>
      <c r="JO983" s="21"/>
      <c r="JP983" s="21"/>
      <c r="JQ983" s="21"/>
      <c r="JR983" s="21"/>
      <c r="JS983" s="21"/>
      <c r="JT983" s="21"/>
      <c r="JU983" s="21"/>
      <c r="JV983" s="21"/>
      <c r="JW983" s="21"/>
      <c r="JX983" s="21"/>
      <c r="JY983" s="21"/>
    </row>
    <row r="984" spans="1:285" ht="14.1" customHeight="1">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1"/>
      <c r="BO984" s="21"/>
      <c r="BP984" s="21"/>
      <c r="BQ984" s="21"/>
      <c r="BR984" s="21"/>
      <c r="BS984" s="21"/>
      <c r="BT984" s="21"/>
      <c r="BU984" s="21"/>
      <c r="BV984" s="21"/>
      <c r="BW984" s="21"/>
      <c r="BX984" s="21"/>
      <c r="BY984" s="21"/>
      <c r="BZ984" s="21"/>
      <c r="CA984" s="21"/>
      <c r="CB984" s="21"/>
      <c r="CC984" s="21"/>
      <c r="CD984" s="21"/>
      <c r="CE984" s="21"/>
      <c r="CF984" s="21"/>
      <c r="CG984" s="21"/>
      <c r="CH984" s="21"/>
      <c r="CI984" s="21"/>
      <c r="CJ984" s="21"/>
      <c r="CK984" s="21"/>
      <c r="CL984" s="21"/>
      <c r="CM984" s="21"/>
      <c r="CN984" s="21"/>
      <c r="CO984" s="21"/>
      <c r="CP984" s="21"/>
      <c r="CQ984" s="21"/>
      <c r="CR984" s="21"/>
      <c r="CS984" s="21"/>
      <c r="CT984" s="21"/>
      <c r="CU984" s="21"/>
      <c r="CV984" s="21"/>
      <c r="CW984" s="21"/>
      <c r="CX984" s="21"/>
      <c r="CY984" s="21"/>
      <c r="CZ984" s="21"/>
      <c r="DA984" s="21"/>
      <c r="DB984" s="21"/>
      <c r="DC984" s="21"/>
      <c r="DD984" s="21"/>
      <c r="DE984" s="21"/>
      <c r="DF984" s="21"/>
      <c r="DG984" s="21"/>
      <c r="DH984" s="21"/>
      <c r="DI984" s="21"/>
      <c r="DJ984" s="21"/>
      <c r="DK984" s="21"/>
      <c r="DL984" s="21"/>
      <c r="DM984" s="21"/>
      <c r="DN984" s="21"/>
      <c r="DO984" s="21"/>
      <c r="DP984" s="21"/>
      <c r="DQ984" s="21"/>
      <c r="DR984" s="21"/>
      <c r="DS984" s="21"/>
      <c r="DT984" s="21"/>
      <c r="DU984" s="21"/>
      <c r="DV984" s="21"/>
      <c r="DW984" s="21"/>
      <c r="DX984" s="21"/>
      <c r="DY984" s="21"/>
      <c r="DZ984" s="21"/>
      <c r="EA984" s="21"/>
      <c r="EB984" s="21"/>
      <c r="EC984" s="21"/>
      <c r="ED984" s="21"/>
      <c r="EE984" s="21"/>
      <c r="EF984" s="21"/>
      <c r="EG984" s="21"/>
      <c r="EH984" s="21"/>
      <c r="EI984" s="21"/>
      <c r="EJ984" s="21"/>
      <c r="EK984" s="21"/>
      <c r="EL984" s="21"/>
      <c r="EM984" s="21"/>
      <c r="EN984" s="21"/>
      <c r="EO984" s="21"/>
      <c r="EP984" s="21"/>
      <c r="EQ984" s="21"/>
      <c r="ER984" s="21"/>
      <c r="ES984" s="21"/>
      <c r="ET984" s="21"/>
      <c r="EU984" s="21"/>
      <c r="EV984" s="21"/>
      <c r="EW984" s="21"/>
      <c r="EX984" s="21"/>
      <c r="EY984" s="21"/>
      <c r="EZ984" s="21"/>
      <c r="FA984" s="21"/>
      <c r="FB984" s="21"/>
      <c r="FC984" s="21"/>
      <c r="FD984" s="21"/>
      <c r="FE984" s="21"/>
      <c r="FF984" s="21"/>
      <c r="FG984" s="21"/>
      <c r="FH984" s="21"/>
      <c r="FI984" s="21"/>
      <c r="FJ984" s="21"/>
      <c r="FK984" s="21"/>
      <c r="FL984" s="21"/>
      <c r="FM984" s="21"/>
      <c r="FN984" s="21"/>
      <c r="FO984" s="21"/>
      <c r="FP984" s="21"/>
      <c r="FQ984" s="21"/>
      <c r="FR984" s="21"/>
      <c r="FS984" s="21"/>
      <c r="FT984" s="21"/>
      <c r="FU984" s="21"/>
      <c r="FV984" s="21"/>
      <c r="FW984" s="21"/>
      <c r="FX984" s="21"/>
      <c r="FY984" s="21"/>
      <c r="FZ984" s="21"/>
      <c r="GA984" s="21"/>
      <c r="GB984" s="21"/>
      <c r="GC984" s="21"/>
      <c r="GD984" s="21"/>
      <c r="GE984" s="21"/>
      <c r="GF984" s="21"/>
      <c r="GG984" s="21"/>
      <c r="GH984" s="21"/>
      <c r="GI984" s="21"/>
      <c r="GJ984" s="21"/>
      <c r="GK984" s="21"/>
      <c r="GL984" s="21"/>
      <c r="GM984" s="21"/>
      <c r="GN984" s="21"/>
      <c r="GO984" s="21"/>
      <c r="GP984" s="21"/>
      <c r="GQ984" s="21"/>
      <c r="GR984" s="21"/>
      <c r="GS984" s="21"/>
      <c r="GT984" s="21"/>
      <c r="GU984" s="21"/>
      <c r="GV984" s="21"/>
      <c r="GW984" s="21"/>
      <c r="GX984" s="21"/>
      <c r="GY984" s="21"/>
      <c r="GZ984" s="21"/>
      <c r="HA984" s="21"/>
      <c r="HB984" s="21"/>
      <c r="HC984" s="21"/>
      <c r="HD984" s="21"/>
      <c r="HE984" s="21"/>
      <c r="HF984" s="21"/>
      <c r="HG984" s="21"/>
      <c r="HH984" s="21"/>
      <c r="HI984" s="21"/>
      <c r="HJ984" s="21"/>
      <c r="HK984" s="21"/>
      <c r="HL984" s="21"/>
      <c r="HM984" s="21"/>
      <c r="HN984" s="21"/>
      <c r="HO984" s="21"/>
      <c r="HP984" s="21"/>
      <c r="HQ984" s="21"/>
      <c r="HR984" s="21"/>
      <c r="HS984" s="21"/>
      <c r="HT984" s="21"/>
      <c r="HU984" s="21"/>
      <c r="HV984" s="21"/>
      <c r="HW984" s="21"/>
      <c r="HX984" s="21"/>
      <c r="HY984" s="21"/>
      <c r="HZ984" s="21"/>
      <c r="IA984" s="21"/>
      <c r="IB984" s="21"/>
      <c r="IC984" s="21"/>
      <c r="ID984" s="21"/>
      <c r="IE984" s="21"/>
      <c r="IF984" s="21"/>
      <c r="IG984" s="21"/>
      <c r="IH984" s="21"/>
      <c r="II984" s="21"/>
      <c r="IJ984" s="21"/>
      <c r="IK984" s="21"/>
      <c r="IL984" s="21"/>
      <c r="IM984" s="21"/>
      <c r="IN984" s="21"/>
      <c r="IO984" s="21"/>
      <c r="IP984" s="21"/>
      <c r="IQ984" s="21"/>
      <c r="IR984" s="21"/>
      <c r="IS984" s="21"/>
      <c r="IT984" s="21"/>
      <c r="IU984" s="21"/>
      <c r="IV984" s="21"/>
      <c r="IW984" s="21"/>
      <c r="IX984" s="21"/>
      <c r="IY984" s="21"/>
      <c r="IZ984" s="21"/>
      <c r="JA984" s="21"/>
      <c r="JB984" s="21"/>
      <c r="JC984" s="21"/>
      <c r="JD984" s="21"/>
      <c r="JE984" s="21"/>
      <c r="JF984" s="21"/>
      <c r="JG984" s="21"/>
      <c r="JH984" s="21"/>
      <c r="JI984" s="21"/>
      <c r="JJ984" s="21"/>
      <c r="JK984" s="21"/>
      <c r="JL984" s="21"/>
      <c r="JM984" s="21"/>
      <c r="JN984" s="21"/>
      <c r="JO984" s="21"/>
      <c r="JP984" s="21"/>
      <c r="JQ984" s="21"/>
      <c r="JR984" s="21"/>
      <c r="JS984" s="21"/>
      <c r="JT984" s="21"/>
      <c r="JU984" s="21"/>
      <c r="JV984" s="21"/>
      <c r="JW984" s="21"/>
      <c r="JX984" s="21"/>
      <c r="JY984" s="21"/>
    </row>
    <row r="985" spans="1:285" ht="14.1" customHeight="1">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1"/>
      <c r="BO985" s="21"/>
      <c r="BP985" s="21"/>
      <c r="BQ985" s="21"/>
      <c r="BR985" s="21"/>
      <c r="BS985" s="21"/>
      <c r="BT985" s="21"/>
      <c r="BU985" s="21"/>
      <c r="BV985" s="21"/>
      <c r="BW985" s="21"/>
      <c r="BX985" s="21"/>
      <c r="BY985" s="21"/>
      <c r="BZ985" s="21"/>
      <c r="CA985" s="21"/>
      <c r="CB985" s="21"/>
      <c r="CC985" s="21"/>
      <c r="CD985" s="21"/>
      <c r="CE985" s="21"/>
      <c r="CF985" s="21"/>
      <c r="CG985" s="21"/>
      <c r="CH985" s="21"/>
      <c r="CI985" s="21"/>
      <c r="CJ985" s="21"/>
      <c r="CK985" s="21"/>
      <c r="CL985" s="21"/>
      <c r="CM985" s="21"/>
      <c r="CN985" s="21"/>
      <c r="CO985" s="21"/>
      <c r="CP985" s="21"/>
      <c r="CQ985" s="21"/>
      <c r="CR985" s="21"/>
      <c r="CS985" s="21"/>
      <c r="CT985" s="21"/>
      <c r="CU985" s="21"/>
      <c r="CV985" s="21"/>
      <c r="CW985" s="21"/>
      <c r="CX985" s="21"/>
      <c r="CY985" s="21"/>
      <c r="CZ985" s="21"/>
      <c r="DA985" s="21"/>
      <c r="DB985" s="21"/>
      <c r="DC985" s="21"/>
      <c r="DD985" s="21"/>
      <c r="DE985" s="21"/>
      <c r="DF985" s="21"/>
      <c r="DG985" s="21"/>
      <c r="DH985" s="21"/>
      <c r="DI985" s="21"/>
      <c r="DJ985" s="21"/>
      <c r="DK985" s="21"/>
      <c r="DL985" s="21"/>
      <c r="DM985" s="21"/>
      <c r="DN985" s="21"/>
      <c r="DO985" s="21"/>
      <c r="DP985" s="21"/>
      <c r="DQ985" s="21"/>
      <c r="DR985" s="21"/>
      <c r="DS985" s="21"/>
      <c r="DT985" s="21"/>
      <c r="DU985" s="21"/>
      <c r="DV985" s="21"/>
      <c r="DW985" s="21"/>
      <c r="DX985" s="21"/>
      <c r="DY985" s="21"/>
      <c r="DZ985" s="21"/>
      <c r="EA985" s="21"/>
      <c r="EB985" s="21"/>
      <c r="EC985" s="21"/>
      <c r="ED985" s="21"/>
      <c r="EE985" s="21"/>
      <c r="EF985" s="21"/>
      <c r="EG985" s="21"/>
      <c r="EH985" s="21"/>
      <c r="EI985" s="21"/>
      <c r="EJ985" s="21"/>
      <c r="EK985" s="21"/>
      <c r="EL985" s="21"/>
      <c r="EM985" s="21"/>
      <c r="EN985" s="21"/>
      <c r="EO985" s="21"/>
      <c r="EP985" s="21"/>
      <c r="EQ985" s="21"/>
      <c r="ER985" s="21"/>
      <c r="ES985" s="21"/>
      <c r="ET985" s="21"/>
      <c r="EU985" s="21"/>
      <c r="EV985" s="21"/>
      <c r="EW985" s="21"/>
      <c r="EX985" s="21"/>
      <c r="EY985" s="21"/>
      <c r="EZ985" s="21"/>
      <c r="FA985" s="21"/>
      <c r="FB985" s="21"/>
      <c r="FC985" s="21"/>
      <c r="FD985" s="21"/>
      <c r="FE985" s="21"/>
      <c r="FF985" s="21"/>
      <c r="FG985" s="21"/>
      <c r="FH985" s="21"/>
      <c r="FI985" s="21"/>
      <c r="FJ985" s="21"/>
      <c r="FK985" s="21"/>
      <c r="FL985" s="21"/>
      <c r="FM985" s="21"/>
      <c r="FN985" s="21"/>
      <c r="FO985" s="21"/>
      <c r="FP985" s="21"/>
      <c r="FQ985" s="21"/>
      <c r="FR985" s="21"/>
      <c r="FS985" s="21"/>
      <c r="FT985" s="21"/>
      <c r="FU985" s="21"/>
      <c r="FV985" s="21"/>
      <c r="FW985" s="21"/>
      <c r="FX985" s="21"/>
      <c r="FY985" s="21"/>
      <c r="FZ985" s="21"/>
      <c r="GA985" s="21"/>
      <c r="GB985" s="21"/>
      <c r="GC985" s="21"/>
      <c r="GD985" s="21"/>
      <c r="GE985" s="21"/>
      <c r="GF985" s="21"/>
      <c r="GG985" s="21"/>
      <c r="GH985" s="21"/>
      <c r="GI985" s="21"/>
      <c r="GJ985" s="21"/>
      <c r="GK985" s="21"/>
      <c r="GL985" s="21"/>
      <c r="GM985" s="21"/>
      <c r="GN985" s="21"/>
      <c r="GO985" s="21"/>
      <c r="GP985" s="21"/>
      <c r="GQ985" s="21"/>
      <c r="GR985" s="21"/>
      <c r="GS985" s="21"/>
      <c r="GT985" s="21"/>
      <c r="GU985" s="21"/>
      <c r="GV985" s="21"/>
      <c r="GW985" s="21"/>
      <c r="GX985" s="21"/>
      <c r="GY985" s="21"/>
      <c r="GZ985" s="21"/>
      <c r="HA985" s="21"/>
      <c r="HB985" s="21"/>
      <c r="HC985" s="21"/>
      <c r="HD985" s="21"/>
      <c r="HE985" s="21"/>
      <c r="HF985" s="21"/>
      <c r="HG985" s="21"/>
      <c r="HH985" s="21"/>
      <c r="HI985" s="21"/>
      <c r="HJ985" s="21"/>
      <c r="HK985" s="21"/>
      <c r="HL985" s="21"/>
      <c r="HM985" s="21"/>
      <c r="HN985" s="21"/>
      <c r="HO985" s="21"/>
      <c r="HP985" s="21"/>
      <c r="HQ985" s="21"/>
      <c r="HR985" s="21"/>
      <c r="HS985" s="21"/>
      <c r="HT985" s="21"/>
      <c r="HU985" s="21"/>
      <c r="HV985" s="21"/>
      <c r="HW985" s="21"/>
      <c r="HX985" s="21"/>
      <c r="HY985" s="21"/>
      <c r="HZ985" s="21"/>
      <c r="IA985" s="21"/>
      <c r="IB985" s="21"/>
      <c r="IC985" s="21"/>
      <c r="ID985" s="21"/>
      <c r="IE985" s="21"/>
      <c r="IF985" s="21"/>
      <c r="IG985" s="21"/>
      <c r="IH985" s="21"/>
      <c r="II985" s="21"/>
      <c r="IJ985" s="21"/>
      <c r="IK985" s="21"/>
      <c r="IL985" s="21"/>
      <c r="IM985" s="21"/>
      <c r="IN985" s="21"/>
      <c r="IO985" s="21"/>
      <c r="IP985" s="21"/>
      <c r="IQ985" s="21"/>
      <c r="IR985" s="21"/>
      <c r="IS985" s="21"/>
      <c r="IT985" s="21"/>
      <c r="IU985" s="21"/>
      <c r="IV985" s="21"/>
      <c r="IW985" s="21"/>
      <c r="IX985" s="21"/>
      <c r="IY985" s="21"/>
      <c r="IZ985" s="21"/>
      <c r="JA985" s="21"/>
      <c r="JB985" s="21"/>
      <c r="JC985" s="21"/>
      <c r="JD985" s="21"/>
      <c r="JE985" s="21"/>
      <c r="JF985" s="21"/>
      <c r="JG985" s="21"/>
      <c r="JH985" s="21"/>
      <c r="JI985" s="21"/>
      <c r="JJ985" s="21"/>
      <c r="JK985" s="21"/>
      <c r="JL985" s="21"/>
      <c r="JM985" s="21"/>
      <c r="JN985" s="21"/>
      <c r="JO985" s="21"/>
      <c r="JP985" s="21"/>
      <c r="JQ985" s="21"/>
      <c r="JR985" s="21"/>
      <c r="JS985" s="21"/>
      <c r="JT985" s="21"/>
      <c r="JU985" s="21"/>
      <c r="JV985" s="21"/>
      <c r="JW985" s="21"/>
      <c r="JX985" s="21"/>
      <c r="JY985" s="21"/>
    </row>
    <row r="986" spans="1:285" ht="14.1" customHeight="1">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1"/>
      <c r="BO986" s="21"/>
      <c r="BP986" s="21"/>
      <c r="BQ986" s="21"/>
      <c r="BR986" s="21"/>
      <c r="BS986" s="21"/>
      <c r="BT986" s="21"/>
      <c r="BU986" s="21"/>
      <c r="BV986" s="21"/>
      <c r="BW986" s="21"/>
      <c r="BX986" s="21"/>
      <c r="BY986" s="21"/>
      <c r="BZ986" s="21"/>
      <c r="CA986" s="21"/>
      <c r="CB986" s="21"/>
      <c r="CC986" s="21"/>
      <c r="CD986" s="21"/>
      <c r="CE986" s="21"/>
      <c r="CF986" s="21"/>
      <c r="CG986" s="21"/>
      <c r="CH986" s="21"/>
      <c r="CI986" s="21"/>
      <c r="CJ986" s="21"/>
      <c r="CK986" s="21"/>
      <c r="CL986" s="21"/>
      <c r="CM986" s="21"/>
      <c r="CN986" s="21"/>
      <c r="CO986" s="21"/>
      <c r="CP986" s="21"/>
      <c r="CQ986" s="21"/>
      <c r="CR986" s="21"/>
      <c r="CS986" s="21"/>
      <c r="CT986" s="21"/>
      <c r="CU986" s="21"/>
      <c r="CV986" s="21"/>
      <c r="CW986" s="21"/>
      <c r="CX986" s="21"/>
      <c r="CY986" s="21"/>
      <c r="CZ986" s="21"/>
      <c r="DA986" s="21"/>
      <c r="DB986" s="21"/>
      <c r="DC986" s="21"/>
      <c r="DD986" s="21"/>
      <c r="DE986" s="21"/>
      <c r="DF986" s="21"/>
      <c r="DG986" s="21"/>
      <c r="DH986" s="21"/>
      <c r="DI986" s="21"/>
      <c r="DJ986" s="21"/>
      <c r="DK986" s="21"/>
      <c r="DL986" s="21"/>
      <c r="DM986" s="21"/>
      <c r="DN986" s="21"/>
      <c r="DO986" s="21"/>
      <c r="DP986" s="21"/>
      <c r="DQ986" s="21"/>
      <c r="DR986" s="21"/>
      <c r="DS986" s="21"/>
      <c r="DT986" s="21"/>
      <c r="DU986" s="21"/>
      <c r="DV986" s="21"/>
      <c r="DW986" s="21"/>
      <c r="DX986" s="21"/>
      <c r="DY986" s="21"/>
      <c r="DZ986" s="21"/>
      <c r="EA986" s="21"/>
      <c r="EB986" s="21"/>
      <c r="EC986" s="21"/>
      <c r="ED986" s="21"/>
      <c r="EE986" s="21"/>
      <c r="EF986" s="21"/>
      <c r="EG986" s="21"/>
      <c r="EH986" s="21"/>
      <c r="EI986" s="21"/>
      <c r="EJ986" s="21"/>
      <c r="EK986" s="21"/>
      <c r="EL986" s="21"/>
      <c r="EM986" s="21"/>
      <c r="EN986" s="21"/>
      <c r="EO986" s="21"/>
      <c r="EP986" s="21"/>
      <c r="EQ986" s="21"/>
      <c r="ER986" s="21"/>
      <c r="ES986" s="21"/>
      <c r="ET986" s="21"/>
      <c r="EU986" s="21"/>
      <c r="EV986" s="21"/>
      <c r="EW986" s="21"/>
      <c r="EX986" s="21"/>
      <c r="EY986" s="21"/>
      <c r="EZ986" s="21"/>
      <c r="FA986" s="21"/>
      <c r="FB986" s="21"/>
      <c r="FC986" s="21"/>
      <c r="FD986" s="21"/>
      <c r="FE986" s="21"/>
      <c r="FF986" s="21"/>
      <c r="FG986" s="21"/>
      <c r="FH986" s="21"/>
      <c r="FI986" s="21"/>
      <c r="FJ986" s="21"/>
      <c r="FK986" s="21"/>
      <c r="FL986" s="21"/>
      <c r="FM986" s="21"/>
      <c r="FN986" s="21"/>
      <c r="FO986" s="21"/>
      <c r="FP986" s="21"/>
      <c r="FQ986" s="21"/>
      <c r="FR986" s="21"/>
      <c r="FS986" s="21"/>
      <c r="FT986" s="21"/>
      <c r="FU986" s="21"/>
      <c r="FV986" s="21"/>
      <c r="FW986" s="21"/>
      <c r="FX986" s="21"/>
      <c r="FY986" s="21"/>
      <c r="FZ986" s="21"/>
      <c r="GA986" s="21"/>
      <c r="GB986" s="21"/>
      <c r="GC986" s="21"/>
      <c r="GD986" s="21"/>
      <c r="GE986" s="21"/>
      <c r="GF986" s="21"/>
      <c r="GG986" s="21"/>
      <c r="GH986" s="21"/>
      <c r="GI986" s="21"/>
      <c r="GJ986" s="21"/>
      <c r="GK986" s="21"/>
      <c r="GL986" s="21"/>
      <c r="GM986" s="21"/>
      <c r="GN986" s="21"/>
      <c r="GO986" s="21"/>
      <c r="GP986" s="21"/>
      <c r="GQ986" s="21"/>
      <c r="GR986" s="21"/>
      <c r="GS986" s="21"/>
      <c r="GT986" s="21"/>
      <c r="GU986" s="21"/>
      <c r="GV986" s="21"/>
      <c r="GW986" s="21"/>
      <c r="GX986" s="21"/>
      <c r="GY986" s="21"/>
      <c r="GZ986" s="21"/>
      <c r="HA986" s="21"/>
      <c r="HB986" s="21"/>
      <c r="HC986" s="21"/>
      <c r="HD986" s="21"/>
      <c r="HE986" s="21"/>
      <c r="HF986" s="21"/>
      <c r="HG986" s="21"/>
      <c r="HH986" s="21"/>
      <c r="HI986" s="21"/>
      <c r="HJ986" s="21"/>
      <c r="HK986" s="21"/>
      <c r="HL986" s="21"/>
      <c r="HM986" s="21"/>
      <c r="HN986" s="21"/>
      <c r="HO986" s="21"/>
      <c r="HP986" s="21"/>
      <c r="HQ986" s="21"/>
      <c r="HR986" s="21"/>
      <c r="HS986" s="21"/>
      <c r="HT986" s="21"/>
      <c r="HU986" s="21"/>
      <c r="HV986" s="21"/>
      <c r="HW986" s="21"/>
      <c r="HX986" s="21"/>
      <c r="HY986" s="21"/>
      <c r="HZ986" s="21"/>
      <c r="IA986" s="21"/>
      <c r="IB986" s="21"/>
      <c r="IC986" s="21"/>
      <c r="ID986" s="21"/>
      <c r="IE986" s="21"/>
      <c r="IF986" s="21"/>
      <c r="IG986" s="21"/>
      <c r="IH986" s="21"/>
      <c r="II986" s="21"/>
      <c r="IJ986" s="21"/>
      <c r="IK986" s="21"/>
      <c r="IL986" s="21"/>
      <c r="IM986" s="21"/>
      <c r="IN986" s="21"/>
      <c r="IO986" s="21"/>
      <c r="IP986" s="21"/>
      <c r="IQ986" s="21"/>
      <c r="IR986" s="21"/>
      <c r="IS986" s="21"/>
      <c r="IT986" s="21"/>
      <c r="IU986" s="21"/>
      <c r="IV986" s="21"/>
      <c r="IW986" s="21"/>
      <c r="IX986" s="21"/>
      <c r="IY986" s="21"/>
      <c r="IZ986" s="21"/>
      <c r="JA986" s="21"/>
      <c r="JB986" s="21"/>
      <c r="JC986" s="21"/>
      <c r="JD986" s="21"/>
      <c r="JE986" s="21"/>
      <c r="JF986" s="21"/>
      <c r="JG986" s="21"/>
      <c r="JH986" s="21"/>
      <c r="JI986" s="21"/>
      <c r="JJ986" s="21"/>
      <c r="JK986" s="21"/>
      <c r="JL986" s="21"/>
      <c r="JM986" s="21"/>
      <c r="JN986" s="21"/>
      <c r="JO986" s="21"/>
      <c r="JP986" s="21"/>
      <c r="JQ986" s="21"/>
      <c r="JR986" s="21"/>
      <c r="JS986" s="21"/>
      <c r="JT986" s="21"/>
      <c r="JU986" s="21"/>
      <c r="JV986" s="21"/>
      <c r="JW986" s="21"/>
      <c r="JX986" s="21"/>
      <c r="JY986" s="21"/>
    </row>
    <row r="987" spans="1:285" ht="14.1" customHeight="1">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1"/>
      <c r="BO987" s="21"/>
      <c r="BP987" s="21"/>
      <c r="BQ987" s="21"/>
      <c r="BR987" s="21"/>
      <c r="BS987" s="21"/>
      <c r="BT987" s="21"/>
      <c r="BU987" s="21"/>
      <c r="BV987" s="21"/>
      <c r="BW987" s="21"/>
      <c r="BX987" s="21"/>
      <c r="BY987" s="21"/>
      <c r="BZ987" s="21"/>
      <c r="CA987" s="21"/>
      <c r="CB987" s="21"/>
      <c r="CC987" s="21"/>
      <c r="CD987" s="21"/>
      <c r="CE987" s="21"/>
      <c r="CF987" s="21"/>
      <c r="CG987" s="21"/>
      <c r="CH987" s="21"/>
      <c r="CI987" s="21"/>
      <c r="CJ987" s="21"/>
      <c r="CK987" s="21"/>
      <c r="CL987" s="21"/>
      <c r="CM987" s="21"/>
      <c r="CN987" s="21"/>
      <c r="CO987" s="21"/>
      <c r="CP987" s="21"/>
      <c r="CQ987" s="21"/>
      <c r="CR987" s="21"/>
      <c r="CS987" s="21"/>
      <c r="CT987" s="21"/>
      <c r="CU987" s="21"/>
      <c r="CV987" s="21"/>
      <c r="CW987" s="21"/>
      <c r="CX987" s="21"/>
      <c r="CY987" s="21"/>
      <c r="CZ987" s="21"/>
      <c r="DA987" s="21"/>
      <c r="DB987" s="21"/>
      <c r="DC987" s="21"/>
      <c r="DD987" s="21"/>
      <c r="DE987" s="21"/>
      <c r="DF987" s="21"/>
      <c r="DG987" s="21"/>
      <c r="DH987" s="21"/>
      <c r="DI987" s="21"/>
      <c r="DJ987" s="21"/>
      <c r="DK987" s="21"/>
      <c r="DL987" s="21"/>
      <c r="DM987" s="21"/>
      <c r="DN987" s="21"/>
      <c r="DO987" s="21"/>
      <c r="DP987" s="21"/>
      <c r="DQ987" s="21"/>
      <c r="DR987" s="21"/>
      <c r="DS987" s="21"/>
      <c r="DT987" s="21"/>
      <c r="DU987" s="21"/>
      <c r="DV987" s="21"/>
      <c r="DW987" s="21"/>
      <c r="DX987" s="21"/>
      <c r="DY987" s="21"/>
      <c r="DZ987" s="21"/>
      <c r="EA987" s="21"/>
      <c r="EB987" s="21"/>
      <c r="EC987" s="21"/>
      <c r="ED987" s="21"/>
      <c r="EE987" s="21"/>
      <c r="EF987" s="21"/>
      <c r="EG987" s="21"/>
      <c r="EH987" s="21"/>
      <c r="EI987" s="21"/>
      <c r="EJ987" s="21"/>
      <c r="EK987" s="21"/>
      <c r="EL987" s="21"/>
      <c r="EM987" s="21"/>
      <c r="EN987" s="21"/>
      <c r="EO987" s="21"/>
      <c r="EP987" s="21"/>
      <c r="EQ987" s="21"/>
      <c r="ER987" s="21"/>
      <c r="ES987" s="21"/>
      <c r="ET987" s="21"/>
      <c r="EU987" s="21"/>
      <c r="EV987" s="21"/>
      <c r="EW987" s="21"/>
      <c r="EX987" s="21"/>
      <c r="EY987" s="21"/>
      <c r="EZ987" s="21"/>
      <c r="FA987" s="21"/>
      <c r="FB987" s="21"/>
      <c r="FC987" s="21"/>
      <c r="FD987" s="21"/>
      <c r="FE987" s="21"/>
      <c r="FF987" s="21"/>
      <c r="FG987" s="21"/>
      <c r="FH987" s="21"/>
      <c r="FI987" s="21"/>
      <c r="FJ987" s="21"/>
      <c r="FK987" s="21"/>
      <c r="FL987" s="21"/>
      <c r="FM987" s="21"/>
      <c r="FN987" s="21"/>
      <c r="FO987" s="21"/>
      <c r="FP987" s="21"/>
      <c r="FQ987" s="21"/>
      <c r="FR987" s="21"/>
      <c r="FS987" s="21"/>
      <c r="FT987" s="21"/>
      <c r="FU987" s="21"/>
      <c r="FV987" s="21"/>
      <c r="FW987" s="21"/>
      <c r="FX987" s="21"/>
      <c r="FY987" s="21"/>
      <c r="FZ987" s="21"/>
      <c r="GA987" s="21"/>
      <c r="GB987" s="21"/>
      <c r="GC987" s="21"/>
      <c r="GD987" s="21"/>
      <c r="GE987" s="21"/>
      <c r="GF987" s="21"/>
      <c r="GG987" s="21"/>
      <c r="GH987" s="21"/>
      <c r="GI987" s="21"/>
      <c r="GJ987" s="21"/>
      <c r="GK987" s="21"/>
      <c r="GL987" s="21"/>
      <c r="GM987" s="21"/>
      <c r="GN987" s="21"/>
      <c r="GO987" s="21"/>
      <c r="GP987" s="21"/>
      <c r="GQ987" s="21"/>
      <c r="GR987" s="21"/>
      <c r="GS987" s="21"/>
      <c r="GT987" s="21"/>
      <c r="GU987" s="21"/>
      <c r="GV987" s="21"/>
      <c r="GW987" s="21"/>
      <c r="GX987" s="21"/>
      <c r="GY987" s="21"/>
      <c r="GZ987" s="21"/>
      <c r="HA987" s="21"/>
      <c r="HB987" s="21"/>
      <c r="HC987" s="21"/>
      <c r="HD987" s="21"/>
      <c r="HE987" s="21"/>
      <c r="HF987" s="21"/>
      <c r="HG987" s="21"/>
      <c r="HH987" s="21"/>
      <c r="HI987" s="21"/>
      <c r="HJ987" s="21"/>
      <c r="HK987" s="21"/>
      <c r="HL987" s="21"/>
      <c r="HM987" s="21"/>
      <c r="HN987" s="21"/>
      <c r="HO987" s="21"/>
      <c r="HP987" s="21"/>
      <c r="HQ987" s="21"/>
      <c r="HR987" s="21"/>
      <c r="HS987" s="21"/>
      <c r="HT987" s="21"/>
      <c r="HU987" s="21"/>
      <c r="HV987" s="21"/>
      <c r="HW987" s="21"/>
      <c r="HX987" s="21"/>
      <c r="HY987" s="21"/>
      <c r="HZ987" s="21"/>
      <c r="IA987" s="21"/>
      <c r="IB987" s="21"/>
      <c r="IC987" s="21"/>
      <c r="ID987" s="21"/>
      <c r="IE987" s="21"/>
      <c r="IF987" s="21"/>
      <c r="IG987" s="21"/>
      <c r="IH987" s="21"/>
      <c r="II987" s="21"/>
      <c r="IJ987" s="21"/>
      <c r="IK987" s="21"/>
      <c r="IL987" s="21"/>
      <c r="IM987" s="21"/>
      <c r="IN987" s="21"/>
      <c r="IO987" s="21"/>
      <c r="IP987" s="21"/>
      <c r="IQ987" s="21"/>
      <c r="IR987" s="21"/>
      <c r="IS987" s="21"/>
      <c r="IT987" s="21"/>
      <c r="IU987" s="21"/>
      <c r="IV987" s="21"/>
      <c r="IW987" s="21"/>
      <c r="IX987" s="21"/>
      <c r="IY987" s="21"/>
      <c r="IZ987" s="21"/>
      <c r="JA987" s="21"/>
      <c r="JB987" s="21"/>
      <c r="JC987" s="21"/>
      <c r="JD987" s="21"/>
      <c r="JE987" s="21"/>
      <c r="JF987" s="21"/>
      <c r="JG987" s="21"/>
      <c r="JH987" s="21"/>
      <c r="JI987" s="21"/>
      <c r="JJ987" s="21"/>
      <c r="JK987" s="21"/>
      <c r="JL987" s="21"/>
      <c r="JM987" s="21"/>
      <c r="JN987" s="21"/>
      <c r="JO987" s="21"/>
      <c r="JP987" s="21"/>
      <c r="JQ987" s="21"/>
      <c r="JR987" s="21"/>
      <c r="JS987" s="21"/>
      <c r="JT987" s="21"/>
      <c r="JU987" s="21"/>
      <c r="JV987" s="21"/>
      <c r="JW987" s="21"/>
      <c r="JX987" s="21"/>
      <c r="JY987" s="21"/>
    </row>
    <row r="988" spans="1:285" ht="14.1" customHeight="1">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1"/>
      <c r="BO988" s="21"/>
      <c r="BP988" s="21"/>
      <c r="BQ988" s="21"/>
      <c r="BR988" s="21"/>
      <c r="BS988" s="21"/>
      <c r="BT988" s="21"/>
      <c r="BU988" s="21"/>
      <c r="BV988" s="21"/>
      <c r="BW988" s="21"/>
      <c r="BX988" s="21"/>
      <c r="BY988" s="21"/>
      <c r="BZ988" s="21"/>
      <c r="CA988" s="21"/>
      <c r="CB988" s="21"/>
      <c r="CC988" s="21"/>
      <c r="CD988" s="21"/>
      <c r="CE988" s="21"/>
      <c r="CF988" s="21"/>
      <c r="CG988" s="21"/>
      <c r="CH988" s="21"/>
      <c r="CI988" s="21"/>
      <c r="CJ988" s="21"/>
      <c r="CK988" s="21"/>
      <c r="CL988" s="21"/>
      <c r="CM988" s="21"/>
      <c r="CN988" s="21"/>
      <c r="CO988" s="21"/>
      <c r="CP988" s="21"/>
      <c r="CQ988" s="21"/>
      <c r="CR988" s="21"/>
      <c r="CS988" s="21"/>
      <c r="CT988" s="21"/>
      <c r="CU988" s="21"/>
      <c r="CV988" s="21"/>
      <c r="CW988" s="21"/>
      <c r="CX988" s="21"/>
      <c r="CY988" s="21"/>
      <c r="CZ988" s="21"/>
      <c r="DA988" s="21"/>
      <c r="DB988" s="21"/>
      <c r="DC988" s="21"/>
      <c r="DD988" s="21"/>
      <c r="DE988" s="21"/>
      <c r="DF988" s="21"/>
      <c r="DG988" s="21"/>
      <c r="DH988" s="21"/>
      <c r="DI988" s="21"/>
      <c r="DJ988" s="21"/>
      <c r="DK988" s="21"/>
      <c r="DL988" s="21"/>
      <c r="DM988" s="21"/>
      <c r="DN988" s="21"/>
      <c r="DO988" s="21"/>
      <c r="DP988" s="21"/>
      <c r="DQ988" s="21"/>
      <c r="DR988" s="21"/>
      <c r="DS988" s="21"/>
      <c r="DT988" s="21"/>
      <c r="DU988" s="21"/>
      <c r="DV988" s="21"/>
      <c r="DW988" s="21"/>
      <c r="DX988" s="21"/>
      <c r="DY988" s="21"/>
      <c r="DZ988" s="21"/>
      <c r="EA988" s="21"/>
      <c r="EB988" s="21"/>
      <c r="EC988" s="21"/>
      <c r="ED988" s="21"/>
      <c r="EE988" s="21"/>
      <c r="EF988" s="21"/>
      <c r="EG988" s="21"/>
      <c r="EH988" s="21"/>
      <c r="EI988" s="21"/>
      <c r="EJ988" s="21"/>
      <c r="EK988" s="21"/>
      <c r="EL988" s="21"/>
      <c r="EM988" s="21"/>
      <c r="EN988" s="21"/>
      <c r="EO988" s="21"/>
      <c r="EP988" s="21"/>
      <c r="EQ988" s="21"/>
      <c r="ER988" s="21"/>
      <c r="ES988" s="21"/>
      <c r="ET988" s="21"/>
      <c r="EU988" s="21"/>
      <c r="EV988" s="21"/>
      <c r="EW988" s="21"/>
      <c r="EX988" s="21"/>
      <c r="EY988" s="21"/>
      <c r="EZ988" s="21"/>
      <c r="FA988" s="21"/>
      <c r="FB988" s="21"/>
      <c r="FC988" s="21"/>
      <c r="FD988" s="21"/>
      <c r="FE988" s="21"/>
      <c r="FF988" s="21"/>
      <c r="FG988" s="21"/>
      <c r="FH988" s="21"/>
      <c r="FI988" s="21"/>
      <c r="FJ988" s="21"/>
      <c r="FK988" s="21"/>
      <c r="FL988" s="21"/>
      <c r="FM988" s="21"/>
      <c r="FN988" s="21"/>
      <c r="FO988" s="21"/>
      <c r="FP988" s="21"/>
      <c r="FQ988" s="21"/>
      <c r="FR988" s="21"/>
      <c r="FS988" s="21"/>
      <c r="FT988" s="21"/>
      <c r="FU988" s="21"/>
      <c r="FV988" s="21"/>
      <c r="FW988" s="21"/>
      <c r="FX988" s="21"/>
      <c r="FY988" s="21"/>
      <c r="FZ988" s="21"/>
      <c r="GA988" s="21"/>
      <c r="GB988" s="21"/>
      <c r="GC988" s="21"/>
      <c r="GD988" s="21"/>
      <c r="GE988" s="21"/>
      <c r="GF988" s="21"/>
      <c r="GG988" s="21"/>
      <c r="GH988" s="21"/>
      <c r="GI988" s="21"/>
      <c r="GJ988" s="21"/>
      <c r="GK988" s="21"/>
      <c r="GL988" s="21"/>
      <c r="GM988" s="21"/>
      <c r="GN988" s="21"/>
      <c r="GO988" s="21"/>
      <c r="GP988" s="21"/>
      <c r="GQ988" s="21"/>
      <c r="GR988" s="21"/>
      <c r="GS988" s="21"/>
      <c r="GT988" s="21"/>
      <c r="GU988" s="21"/>
      <c r="GV988" s="21"/>
      <c r="GW988" s="21"/>
      <c r="GX988" s="21"/>
      <c r="GY988" s="21"/>
      <c r="GZ988" s="21"/>
      <c r="HA988" s="21"/>
      <c r="HB988" s="21"/>
      <c r="HC988" s="21"/>
      <c r="HD988" s="21"/>
      <c r="HE988" s="21"/>
      <c r="HF988" s="21"/>
      <c r="HG988" s="21"/>
      <c r="HH988" s="21"/>
      <c r="HI988" s="21"/>
      <c r="HJ988" s="21"/>
      <c r="HK988" s="21"/>
      <c r="HL988" s="21"/>
      <c r="HM988" s="21"/>
      <c r="HN988" s="21"/>
      <c r="HO988" s="21"/>
      <c r="HP988" s="21"/>
      <c r="HQ988" s="21"/>
      <c r="HR988" s="21"/>
      <c r="HS988" s="21"/>
      <c r="HT988" s="21"/>
      <c r="HU988" s="21"/>
      <c r="HV988" s="21"/>
      <c r="HW988" s="21"/>
      <c r="HX988" s="21"/>
      <c r="HY988" s="21"/>
      <c r="HZ988" s="21"/>
      <c r="IA988" s="21"/>
      <c r="IB988" s="21"/>
      <c r="IC988" s="21"/>
      <c r="ID988" s="21"/>
      <c r="IE988" s="21"/>
      <c r="IF988" s="21"/>
      <c r="IG988" s="21"/>
      <c r="IH988" s="21"/>
      <c r="II988" s="21"/>
      <c r="IJ988" s="21"/>
      <c r="IK988" s="21"/>
      <c r="IL988" s="21"/>
      <c r="IM988" s="21"/>
      <c r="IN988" s="21"/>
      <c r="IO988" s="21"/>
      <c r="IP988" s="21"/>
      <c r="IQ988" s="21"/>
      <c r="IR988" s="21"/>
      <c r="IS988" s="21"/>
      <c r="IT988" s="21"/>
      <c r="IU988" s="21"/>
      <c r="IV988" s="21"/>
      <c r="IW988" s="21"/>
      <c r="IX988" s="21"/>
      <c r="IY988" s="21"/>
      <c r="IZ988" s="21"/>
      <c r="JA988" s="21"/>
      <c r="JB988" s="21"/>
      <c r="JC988" s="21"/>
      <c r="JD988" s="21"/>
      <c r="JE988" s="21"/>
      <c r="JF988" s="21"/>
      <c r="JG988" s="21"/>
      <c r="JH988" s="21"/>
      <c r="JI988" s="21"/>
      <c r="JJ988" s="21"/>
      <c r="JK988" s="21"/>
      <c r="JL988" s="21"/>
      <c r="JM988" s="21"/>
      <c r="JN988" s="21"/>
      <c r="JO988" s="21"/>
      <c r="JP988" s="21"/>
      <c r="JQ988" s="21"/>
      <c r="JR988" s="21"/>
      <c r="JS988" s="21"/>
      <c r="JT988" s="21"/>
      <c r="JU988" s="21"/>
      <c r="JV988" s="21"/>
      <c r="JW988" s="21"/>
      <c r="JX988" s="21"/>
      <c r="JY988" s="21"/>
    </row>
    <row r="989" spans="1:285" ht="14.1" customHeight="1">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1"/>
      <c r="BO989" s="21"/>
      <c r="BP989" s="21"/>
      <c r="BQ989" s="21"/>
      <c r="BR989" s="21"/>
      <c r="BS989" s="21"/>
      <c r="BT989" s="21"/>
      <c r="BU989" s="21"/>
      <c r="BV989" s="21"/>
      <c r="BW989" s="21"/>
      <c r="BX989" s="21"/>
      <c r="BY989" s="21"/>
      <c r="BZ989" s="21"/>
      <c r="CA989" s="21"/>
      <c r="CB989" s="21"/>
      <c r="CC989" s="21"/>
      <c r="CD989" s="21"/>
      <c r="CE989" s="21"/>
      <c r="CF989" s="21"/>
      <c r="CG989" s="21"/>
      <c r="CH989" s="21"/>
      <c r="CI989" s="21"/>
      <c r="CJ989" s="21"/>
      <c r="CK989" s="21"/>
      <c r="CL989" s="21"/>
      <c r="CM989" s="21"/>
      <c r="CN989" s="21"/>
      <c r="CO989" s="21"/>
      <c r="CP989" s="21"/>
      <c r="CQ989" s="21"/>
      <c r="CR989" s="21"/>
      <c r="CS989" s="21"/>
      <c r="CT989" s="21"/>
      <c r="CU989" s="21"/>
      <c r="CV989" s="21"/>
      <c r="CW989" s="21"/>
      <c r="CX989" s="21"/>
      <c r="CY989" s="21"/>
      <c r="CZ989" s="21"/>
      <c r="DA989" s="21"/>
      <c r="DB989" s="21"/>
      <c r="DC989" s="21"/>
      <c r="DD989" s="21"/>
      <c r="DE989" s="21"/>
      <c r="DF989" s="21"/>
      <c r="DG989" s="21"/>
      <c r="DH989" s="21"/>
      <c r="DI989" s="21"/>
      <c r="DJ989" s="21"/>
      <c r="DK989" s="21"/>
      <c r="DL989" s="21"/>
      <c r="DM989" s="21"/>
      <c r="DN989" s="21"/>
      <c r="DO989" s="21"/>
      <c r="DP989" s="21"/>
      <c r="DQ989" s="21"/>
      <c r="DR989" s="21"/>
      <c r="DS989" s="21"/>
      <c r="DT989" s="21"/>
      <c r="DU989" s="21"/>
      <c r="DV989" s="21"/>
      <c r="DW989" s="21"/>
      <c r="DX989" s="21"/>
      <c r="DY989" s="21"/>
      <c r="DZ989" s="21"/>
      <c r="EA989" s="21"/>
      <c r="EB989" s="21"/>
      <c r="EC989" s="21"/>
      <c r="ED989" s="21"/>
      <c r="EE989" s="21"/>
      <c r="EF989" s="21"/>
      <c r="EG989" s="21"/>
      <c r="EH989" s="21"/>
      <c r="EI989" s="21"/>
      <c r="EJ989" s="21"/>
      <c r="EK989" s="21"/>
      <c r="EL989" s="21"/>
      <c r="EM989" s="21"/>
      <c r="EN989" s="21"/>
      <c r="EO989" s="21"/>
      <c r="EP989" s="21"/>
      <c r="EQ989" s="21"/>
      <c r="ER989" s="21"/>
      <c r="ES989" s="21"/>
      <c r="ET989" s="21"/>
      <c r="EU989" s="21"/>
      <c r="EV989" s="21"/>
      <c r="EW989" s="21"/>
      <c r="EX989" s="21"/>
      <c r="EY989" s="21"/>
      <c r="EZ989" s="21"/>
      <c r="FA989" s="21"/>
      <c r="FB989" s="21"/>
      <c r="FC989" s="21"/>
      <c r="FD989" s="21"/>
      <c r="FE989" s="21"/>
      <c r="FF989" s="21"/>
      <c r="FG989" s="21"/>
      <c r="FH989" s="21"/>
      <c r="FI989" s="21"/>
      <c r="FJ989" s="21"/>
      <c r="FK989" s="21"/>
      <c r="FL989" s="21"/>
      <c r="FM989" s="21"/>
      <c r="FN989" s="21"/>
      <c r="FO989" s="21"/>
      <c r="FP989" s="21"/>
      <c r="FQ989" s="21"/>
      <c r="FR989" s="21"/>
      <c r="FS989" s="21"/>
      <c r="FT989" s="21"/>
      <c r="FU989" s="21"/>
      <c r="FV989" s="21"/>
      <c r="FW989" s="21"/>
      <c r="FX989" s="21"/>
      <c r="FY989" s="21"/>
      <c r="FZ989" s="21"/>
      <c r="GA989" s="21"/>
      <c r="GB989" s="21"/>
      <c r="GC989" s="21"/>
      <c r="GD989" s="21"/>
      <c r="GE989" s="21"/>
      <c r="GF989" s="21"/>
      <c r="GG989" s="21"/>
      <c r="GH989" s="21"/>
      <c r="GI989" s="21"/>
      <c r="GJ989" s="21"/>
      <c r="GK989" s="21"/>
      <c r="GL989" s="21"/>
      <c r="GM989" s="21"/>
      <c r="GN989" s="21"/>
      <c r="GO989" s="21"/>
      <c r="GP989" s="21"/>
      <c r="GQ989" s="21"/>
      <c r="GR989" s="21"/>
      <c r="GS989" s="21"/>
      <c r="GT989" s="21"/>
      <c r="GU989" s="21"/>
      <c r="GV989" s="21"/>
      <c r="GW989" s="21"/>
      <c r="GX989" s="21"/>
      <c r="GY989" s="21"/>
      <c r="GZ989" s="21"/>
      <c r="HA989" s="21"/>
      <c r="HB989" s="21"/>
      <c r="HC989" s="21"/>
      <c r="HD989" s="21"/>
      <c r="HE989" s="21"/>
      <c r="HF989" s="21"/>
      <c r="HG989" s="21"/>
      <c r="HH989" s="21"/>
      <c r="HI989" s="21"/>
      <c r="HJ989" s="21"/>
      <c r="HK989" s="21"/>
      <c r="HL989" s="21"/>
      <c r="HM989" s="21"/>
      <c r="HN989" s="21"/>
      <c r="HO989" s="21"/>
      <c r="HP989" s="21"/>
      <c r="HQ989" s="21"/>
      <c r="HR989" s="21"/>
      <c r="HS989" s="21"/>
      <c r="HT989" s="21"/>
      <c r="HU989" s="21"/>
      <c r="HV989" s="21"/>
      <c r="HW989" s="21"/>
      <c r="HX989" s="21"/>
      <c r="HY989" s="21"/>
      <c r="HZ989" s="21"/>
      <c r="IA989" s="21"/>
      <c r="IB989" s="21"/>
      <c r="IC989" s="21"/>
      <c r="ID989" s="21"/>
      <c r="IE989" s="21"/>
      <c r="IF989" s="21"/>
      <c r="IG989" s="21"/>
      <c r="IH989" s="21"/>
      <c r="II989" s="21"/>
      <c r="IJ989" s="21"/>
      <c r="IK989" s="21"/>
      <c r="IL989" s="21"/>
      <c r="IM989" s="21"/>
      <c r="IN989" s="21"/>
      <c r="IO989" s="21"/>
      <c r="IP989" s="21"/>
      <c r="IQ989" s="21"/>
      <c r="IR989" s="21"/>
      <c r="IS989" s="21"/>
      <c r="IT989" s="21"/>
      <c r="IU989" s="21"/>
      <c r="IV989" s="21"/>
      <c r="IW989" s="21"/>
      <c r="IX989" s="21"/>
      <c r="IY989" s="21"/>
      <c r="IZ989" s="21"/>
      <c r="JA989" s="21"/>
      <c r="JB989" s="21"/>
      <c r="JC989" s="21"/>
      <c r="JD989" s="21"/>
      <c r="JE989" s="21"/>
      <c r="JF989" s="21"/>
      <c r="JG989" s="21"/>
      <c r="JH989" s="21"/>
      <c r="JI989" s="21"/>
      <c r="JJ989" s="21"/>
      <c r="JK989" s="21"/>
      <c r="JL989" s="21"/>
      <c r="JM989" s="21"/>
      <c r="JN989" s="21"/>
      <c r="JO989" s="21"/>
      <c r="JP989" s="21"/>
      <c r="JQ989" s="21"/>
      <c r="JR989" s="21"/>
      <c r="JS989" s="21"/>
      <c r="JT989" s="21"/>
      <c r="JU989" s="21"/>
      <c r="JV989" s="21"/>
      <c r="JW989" s="21"/>
      <c r="JX989" s="21"/>
      <c r="JY989" s="21"/>
    </row>
    <row r="990" spans="1:285" ht="14.1" customHeight="1">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1"/>
      <c r="BO990" s="21"/>
      <c r="BP990" s="21"/>
      <c r="BQ990" s="21"/>
      <c r="BR990" s="21"/>
      <c r="BS990" s="21"/>
      <c r="BT990" s="21"/>
      <c r="BU990" s="21"/>
      <c r="BV990" s="21"/>
      <c r="BW990" s="21"/>
      <c r="BX990" s="21"/>
      <c r="BY990" s="21"/>
      <c r="BZ990" s="21"/>
      <c r="CA990" s="21"/>
      <c r="CB990" s="21"/>
      <c r="CC990" s="21"/>
      <c r="CD990" s="21"/>
      <c r="CE990" s="21"/>
      <c r="CF990" s="21"/>
      <c r="CG990" s="21"/>
      <c r="CH990" s="21"/>
      <c r="CI990" s="21"/>
      <c r="CJ990" s="21"/>
      <c r="CK990" s="21"/>
      <c r="CL990" s="21"/>
      <c r="CM990" s="21"/>
      <c r="CN990" s="21"/>
      <c r="CO990" s="21"/>
      <c r="CP990" s="21"/>
      <c r="CQ990" s="21"/>
      <c r="CR990" s="21"/>
      <c r="CS990" s="21"/>
      <c r="CT990" s="21"/>
      <c r="CU990" s="21"/>
      <c r="CV990" s="21"/>
      <c r="CW990" s="21"/>
      <c r="CX990" s="21"/>
      <c r="CY990" s="21"/>
      <c r="CZ990" s="21"/>
      <c r="DA990" s="21"/>
      <c r="DB990" s="21"/>
      <c r="DC990" s="21"/>
      <c r="DD990" s="21"/>
      <c r="DE990" s="21"/>
      <c r="DF990" s="21"/>
      <c r="DG990" s="21"/>
      <c r="DH990" s="21"/>
      <c r="DI990" s="21"/>
      <c r="DJ990" s="21"/>
      <c r="DK990" s="21"/>
      <c r="DL990" s="21"/>
      <c r="DM990" s="21"/>
      <c r="DN990" s="21"/>
      <c r="DO990" s="21"/>
      <c r="DP990" s="21"/>
      <c r="DQ990" s="21"/>
      <c r="DR990" s="21"/>
      <c r="DS990" s="21"/>
      <c r="DT990" s="21"/>
      <c r="DU990" s="21"/>
      <c r="DV990" s="21"/>
      <c r="DW990" s="21"/>
      <c r="DX990" s="21"/>
      <c r="DY990" s="21"/>
      <c r="DZ990" s="21"/>
      <c r="EA990" s="21"/>
      <c r="EB990" s="21"/>
      <c r="EC990" s="21"/>
      <c r="ED990" s="21"/>
      <c r="EE990" s="21"/>
      <c r="EF990" s="21"/>
      <c r="EG990" s="21"/>
      <c r="EH990" s="21"/>
      <c r="EI990" s="21"/>
      <c r="EJ990" s="21"/>
      <c r="EK990" s="21"/>
      <c r="EL990" s="21"/>
      <c r="EM990" s="21"/>
      <c r="EN990" s="21"/>
      <c r="EO990" s="21"/>
      <c r="EP990" s="21"/>
      <c r="EQ990" s="21"/>
      <c r="ER990" s="21"/>
      <c r="ES990" s="21"/>
      <c r="ET990" s="21"/>
      <c r="EU990" s="21"/>
      <c r="EV990" s="21"/>
      <c r="EW990" s="21"/>
      <c r="EX990" s="21"/>
      <c r="EY990" s="21"/>
      <c r="EZ990" s="21"/>
      <c r="FA990" s="21"/>
      <c r="FB990" s="21"/>
      <c r="FC990" s="21"/>
      <c r="FD990" s="21"/>
      <c r="FE990" s="21"/>
      <c r="FF990" s="21"/>
      <c r="FG990" s="21"/>
      <c r="FH990" s="21"/>
      <c r="FI990" s="21"/>
      <c r="FJ990" s="21"/>
      <c r="FK990" s="21"/>
      <c r="FL990" s="21"/>
      <c r="FM990" s="21"/>
      <c r="FN990" s="21"/>
      <c r="FO990" s="21"/>
      <c r="FP990" s="21"/>
      <c r="FQ990" s="21"/>
      <c r="FR990" s="21"/>
      <c r="FS990" s="21"/>
      <c r="FT990" s="21"/>
      <c r="FU990" s="21"/>
      <c r="FV990" s="21"/>
      <c r="FW990" s="21"/>
      <c r="FX990" s="21"/>
      <c r="FY990" s="21"/>
      <c r="FZ990" s="21"/>
      <c r="GA990" s="21"/>
      <c r="GB990" s="21"/>
      <c r="GC990" s="21"/>
      <c r="GD990" s="21"/>
      <c r="GE990" s="21"/>
      <c r="GF990" s="21"/>
      <c r="GG990" s="21"/>
      <c r="GH990" s="21"/>
      <c r="GI990" s="21"/>
      <c r="GJ990" s="21"/>
      <c r="GK990" s="21"/>
      <c r="GL990" s="21"/>
      <c r="GM990" s="21"/>
      <c r="GN990" s="21"/>
      <c r="GO990" s="21"/>
      <c r="GP990" s="21"/>
      <c r="GQ990" s="21"/>
      <c r="GR990" s="21"/>
      <c r="GS990" s="21"/>
      <c r="GT990" s="21"/>
      <c r="GU990" s="21"/>
      <c r="GV990" s="21"/>
      <c r="GW990" s="21"/>
      <c r="GX990" s="21"/>
      <c r="GY990" s="21"/>
      <c r="GZ990" s="21"/>
      <c r="HA990" s="21"/>
      <c r="HB990" s="21"/>
      <c r="HC990" s="21"/>
      <c r="HD990" s="21"/>
      <c r="HE990" s="21"/>
      <c r="HF990" s="21"/>
      <c r="HG990" s="21"/>
      <c r="HH990" s="21"/>
      <c r="HI990" s="21"/>
      <c r="HJ990" s="21"/>
      <c r="HK990" s="21"/>
      <c r="HL990" s="21"/>
      <c r="HM990" s="21"/>
      <c r="HN990" s="21"/>
      <c r="HO990" s="21"/>
      <c r="HP990" s="21"/>
      <c r="HQ990" s="21"/>
      <c r="HR990" s="21"/>
      <c r="HS990" s="21"/>
      <c r="HT990" s="21"/>
      <c r="HU990" s="21"/>
      <c r="HV990" s="21"/>
      <c r="HW990" s="21"/>
      <c r="HX990" s="21"/>
      <c r="HY990" s="21"/>
      <c r="HZ990" s="21"/>
      <c r="IA990" s="21"/>
      <c r="IB990" s="21"/>
      <c r="IC990" s="21"/>
      <c r="ID990" s="21"/>
      <c r="IE990" s="21"/>
      <c r="IF990" s="21"/>
      <c r="IG990" s="21"/>
      <c r="IH990" s="21"/>
      <c r="II990" s="21"/>
      <c r="IJ990" s="21"/>
      <c r="IK990" s="21"/>
      <c r="IL990" s="21"/>
      <c r="IM990" s="21"/>
      <c r="IN990" s="21"/>
      <c r="IO990" s="21"/>
      <c r="IP990" s="21"/>
      <c r="IQ990" s="21"/>
      <c r="IR990" s="21"/>
      <c r="IS990" s="21"/>
      <c r="IT990" s="21"/>
      <c r="IU990" s="21"/>
      <c r="IV990" s="21"/>
      <c r="IW990" s="21"/>
      <c r="IX990" s="21"/>
      <c r="IY990" s="21"/>
      <c r="IZ990" s="21"/>
      <c r="JA990" s="21"/>
      <c r="JB990" s="21"/>
      <c r="JC990" s="21"/>
      <c r="JD990" s="21"/>
      <c r="JE990" s="21"/>
      <c r="JF990" s="21"/>
      <c r="JG990" s="21"/>
      <c r="JH990" s="21"/>
      <c r="JI990" s="21"/>
      <c r="JJ990" s="21"/>
      <c r="JK990" s="21"/>
      <c r="JL990" s="21"/>
      <c r="JM990" s="21"/>
      <c r="JN990" s="21"/>
      <c r="JO990" s="21"/>
      <c r="JP990" s="21"/>
      <c r="JQ990" s="21"/>
      <c r="JR990" s="21"/>
      <c r="JS990" s="21"/>
      <c r="JT990" s="21"/>
      <c r="JU990" s="21"/>
      <c r="JV990" s="21"/>
      <c r="JW990" s="21"/>
      <c r="JX990" s="21"/>
      <c r="JY990" s="21"/>
    </row>
    <row r="991" spans="1:285" ht="14.1" customHeight="1">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1"/>
      <c r="BO991" s="21"/>
      <c r="BP991" s="21"/>
      <c r="BQ991" s="21"/>
      <c r="BR991" s="21"/>
      <c r="BS991" s="21"/>
      <c r="BT991" s="21"/>
      <c r="BU991" s="21"/>
      <c r="BV991" s="21"/>
      <c r="BW991" s="21"/>
      <c r="BX991" s="21"/>
      <c r="BY991" s="21"/>
      <c r="BZ991" s="21"/>
      <c r="CA991" s="21"/>
      <c r="CB991" s="21"/>
      <c r="CC991" s="21"/>
      <c r="CD991" s="21"/>
      <c r="CE991" s="21"/>
      <c r="CF991" s="21"/>
      <c r="CG991" s="21"/>
      <c r="CH991" s="21"/>
      <c r="CI991" s="21"/>
      <c r="CJ991" s="21"/>
      <c r="CK991" s="21"/>
      <c r="CL991" s="21"/>
      <c r="CM991" s="21"/>
      <c r="CN991" s="21"/>
      <c r="CO991" s="21"/>
      <c r="CP991" s="21"/>
      <c r="CQ991" s="21"/>
      <c r="CR991" s="21"/>
      <c r="CS991" s="21"/>
      <c r="CT991" s="21"/>
      <c r="CU991" s="21"/>
      <c r="CV991" s="21"/>
      <c r="CW991" s="21"/>
      <c r="CX991" s="21"/>
      <c r="CY991" s="21"/>
      <c r="CZ991" s="21"/>
      <c r="DA991" s="21"/>
      <c r="DB991" s="21"/>
      <c r="DC991" s="21"/>
      <c r="DD991" s="21"/>
      <c r="DE991" s="21"/>
      <c r="DF991" s="21"/>
      <c r="DG991" s="21"/>
      <c r="DH991" s="21"/>
      <c r="DI991" s="21"/>
      <c r="DJ991" s="21"/>
      <c r="DK991" s="21"/>
      <c r="DL991" s="21"/>
      <c r="DM991" s="21"/>
      <c r="DN991" s="21"/>
      <c r="DO991" s="21"/>
      <c r="DP991" s="21"/>
      <c r="DQ991" s="21"/>
      <c r="DR991" s="21"/>
      <c r="DS991" s="21"/>
      <c r="DT991" s="21"/>
      <c r="DU991" s="21"/>
      <c r="DV991" s="21"/>
      <c r="DW991" s="21"/>
      <c r="DX991" s="21"/>
      <c r="DY991" s="21"/>
      <c r="DZ991" s="21"/>
      <c r="EA991" s="21"/>
      <c r="EB991" s="21"/>
      <c r="EC991" s="21"/>
      <c r="ED991" s="21"/>
      <c r="EE991" s="21"/>
      <c r="EF991" s="21"/>
      <c r="EG991" s="21"/>
      <c r="EH991" s="21"/>
      <c r="EI991" s="21"/>
      <c r="EJ991" s="21"/>
      <c r="EK991" s="21"/>
      <c r="EL991" s="21"/>
      <c r="EM991" s="21"/>
      <c r="EN991" s="21"/>
      <c r="EO991" s="21"/>
      <c r="EP991" s="21"/>
      <c r="EQ991" s="21"/>
      <c r="ER991" s="21"/>
      <c r="ES991" s="21"/>
      <c r="ET991" s="21"/>
      <c r="EU991" s="21"/>
      <c r="EV991" s="21"/>
      <c r="EW991" s="21"/>
      <c r="EX991" s="21"/>
      <c r="EY991" s="21"/>
      <c r="EZ991" s="21"/>
      <c r="FA991" s="21"/>
      <c r="FB991" s="21"/>
      <c r="FC991" s="21"/>
      <c r="FD991" s="21"/>
      <c r="FE991" s="21"/>
      <c r="FF991" s="21"/>
      <c r="FG991" s="21"/>
      <c r="FH991" s="21"/>
      <c r="FI991" s="21"/>
      <c r="FJ991" s="21"/>
      <c r="FK991" s="21"/>
      <c r="FL991" s="21"/>
      <c r="FM991" s="21"/>
      <c r="FN991" s="21"/>
      <c r="FO991" s="21"/>
      <c r="FP991" s="21"/>
      <c r="FQ991" s="21"/>
      <c r="FR991" s="21"/>
      <c r="FS991" s="21"/>
      <c r="FT991" s="21"/>
      <c r="FU991" s="21"/>
      <c r="FV991" s="21"/>
      <c r="FW991" s="21"/>
      <c r="FX991" s="21"/>
      <c r="FY991" s="21"/>
      <c r="FZ991" s="21"/>
      <c r="GA991" s="21"/>
      <c r="GB991" s="21"/>
      <c r="GC991" s="21"/>
      <c r="GD991" s="21"/>
      <c r="GE991" s="21"/>
      <c r="GF991" s="21"/>
      <c r="GG991" s="21"/>
      <c r="GH991" s="21"/>
      <c r="GI991" s="21"/>
      <c r="GJ991" s="21"/>
      <c r="GK991" s="21"/>
      <c r="GL991" s="21"/>
      <c r="GM991" s="21"/>
      <c r="GN991" s="21"/>
      <c r="GO991" s="21"/>
      <c r="GP991" s="21"/>
      <c r="GQ991" s="21"/>
      <c r="GR991" s="21"/>
      <c r="GS991" s="21"/>
      <c r="GT991" s="21"/>
      <c r="GU991" s="21"/>
      <c r="GV991" s="21"/>
      <c r="GW991" s="21"/>
      <c r="GX991" s="21"/>
      <c r="GY991" s="21"/>
      <c r="GZ991" s="21"/>
      <c r="HA991" s="21"/>
      <c r="HB991" s="21"/>
      <c r="HC991" s="21"/>
      <c r="HD991" s="21"/>
      <c r="HE991" s="21"/>
      <c r="HF991" s="21"/>
      <c r="HG991" s="21"/>
      <c r="HH991" s="21"/>
      <c r="HI991" s="21"/>
      <c r="HJ991" s="21"/>
      <c r="HK991" s="21"/>
      <c r="HL991" s="21"/>
      <c r="HM991" s="21"/>
      <c r="HN991" s="21"/>
      <c r="HO991" s="21"/>
      <c r="HP991" s="21"/>
      <c r="HQ991" s="21"/>
      <c r="HR991" s="21"/>
      <c r="HS991" s="21"/>
      <c r="HT991" s="21"/>
      <c r="HU991" s="21"/>
      <c r="HV991" s="21"/>
      <c r="HW991" s="21"/>
      <c r="HX991" s="21"/>
      <c r="HY991" s="21"/>
      <c r="HZ991" s="21"/>
      <c r="IA991" s="21"/>
      <c r="IB991" s="21"/>
      <c r="IC991" s="21"/>
      <c r="ID991" s="21"/>
      <c r="IE991" s="21"/>
      <c r="IF991" s="21"/>
      <c r="IG991" s="21"/>
      <c r="IH991" s="21"/>
      <c r="II991" s="21"/>
      <c r="IJ991" s="21"/>
      <c r="IK991" s="21"/>
      <c r="IL991" s="21"/>
      <c r="IM991" s="21"/>
      <c r="IN991" s="21"/>
      <c r="IO991" s="21"/>
      <c r="IP991" s="21"/>
      <c r="IQ991" s="21"/>
      <c r="IR991" s="21"/>
      <c r="IS991" s="21"/>
      <c r="IT991" s="21"/>
      <c r="IU991" s="21"/>
      <c r="IV991" s="21"/>
      <c r="IW991" s="21"/>
      <c r="IX991" s="21"/>
      <c r="IY991" s="21"/>
      <c r="IZ991" s="21"/>
      <c r="JA991" s="21"/>
      <c r="JB991" s="21"/>
      <c r="JC991" s="21"/>
      <c r="JD991" s="21"/>
      <c r="JE991" s="21"/>
      <c r="JF991" s="21"/>
      <c r="JG991" s="21"/>
      <c r="JH991" s="21"/>
      <c r="JI991" s="21"/>
      <c r="JJ991" s="21"/>
      <c r="JK991" s="21"/>
      <c r="JL991" s="21"/>
      <c r="JM991" s="21"/>
      <c r="JN991" s="21"/>
      <c r="JO991" s="21"/>
      <c r="JP991" s="21"/>
      <c r="JQ991" s="21"/>
      <c r="JR991" s="21"/>
      <c r="JS991" s="21"/>
      <c r="JT991" s="21"/>
      <c r="JU991" s="21"/>
      <c r="JV991" s="21"/>
      <c r="JW991" s="21"/>
      <c r="JX991" s="21"/>
      <c r="JY991" s="21"/>
    </row>
    <row r="992" spans="1:285" ht="14.1" customHeight="1">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1"/>
      <c r="BO992" s="21"/>
      <c r="BP992" s="21"/>
      <c r="BQ992" s="21"/>
      <c r="BR992" s="21"/>
      <c r="BS992" s="21"/>
      <c r="BT992" s="21"/>
      <c r="BU992" s="21"/>
      <c r="BV992" s="21"/>
      <c r="BW992" s="21"/>
      <c r="BX992" s="21"/>
      <c r="BY992" s="21"/>
      <c r="BZ992" s="21"/>
      <c r="CA992" s="21"/>
      <c r="CB992" s="21"/>
      <c r="CC992" s="21"/>
      <c r="CD992" s="21"/>
      <c r="CE992" s="21"/>
      <c r="CF992" s="21"/>
      <c r="CG992" s="21"/>
      <c r="CH992" s="21"/>
      <c r="CI992" s="21"/>
      <c r="CJ992" s="21"/>
      <c r="CK992" s="21"/>
      <c r="CL992" s="21"/>
      <c r="CM992" s="21"/>
      <c r="CN992" s="21"/>
      <c r="CO992" s="21"/>
      <c r="CP992" s="21"/>
      <c r="CQ992" s="21"/>
      <c r="CR992" s="21"/>
      <c r="CS992" s="21"/>
      <c r="CT992" s="21"/>
      <c r="CU992" s="21"/>
      <c r="CV992" s="21"/>
      <c r="CW992" s="21"/>
      <c r="CX992" s="21"/>
      <c r="CY992" s="21"/>
      <c r="CZ992" s="21"/>
      <c r="DA992" s="21"/>
      <c r="DB992" s="21"/>
      <c r="DC992" s="21"/>
      <c r="DD992" s="21"/>
      <c r="DE992" s="21"/>
      <c r="DF992" s="21"/>
      <c r="DG992" s="21"/>
      <c r="DH992" s="21"/>
      <c r="DI992" s="21"/>
      <c r="DJ992" s="21"/>
      <c r="DK992" s="21"/>
      <c r="DL992" s="21"/>
      <c r="DM992" s="21"/>
      <c r="DN992" s="21"/>
      <c r="DO992" s="21"/>
      <c r="DP992" s="21"/>
      <c r="DQ992" s="21"/>
      <c r="DR992" s="21"/>
      <c r="DS992" s="21"/>
      <c r="DT992" s="21"/>
      <c r="DU992" s="21"/>
      <c r="DV992" s="21"/>
      <c r="DW992" s="21"/>
      <c r="DX992" s="21"/>
      <c r="DY992" s="21"/>
      <c r="DZ992" s="21"/>
      <c r="EA992" s="21"/>
      <c r="EB992" s="21"/>
      <c r="EC992" s="21"/>
      <c r="ED992" s="21"/>
      <c r="EE992" s="21"/>
      <c r="EF992" s="21"/>
      <c r="EG992" s="21"/>
      <c r="EH992" s="21"/>
      <c r="EI992" s="21"/>
      <c r="EJ992" s="21"/>
      <c r="EK992" s="21"/>
      <c r="EL992" s="21"/>
      <c r="EM992" s="21"/>
      <c r="EN992" s="21"/>
      <c r="EO992" s="21"/>
      <c r="EP992" s="21"/>
      <c r="EQ992" s="21"/>
      <c r="ER992" s="21"/>
      <c r="ES992" s="21"/>
      <c r="ET992" s="21"/>
      <c r="EU992" s="21"/>
      <c r="EV992" s="21"/>
      <c r="EW992" s="21"/>
      <c r="EX992" s="21"/>
      <c r="EY992" s="21"/>
      <c r="EZ992" s="21"/>
      <c r="FA992" s="21"/>
      <c r="FB992" s="21"/>
      <c r="FC992" s="21"/>
      <c r="FD992" s="21"/>
      <c r="FE992" s="21"/>
      <c r="FF992" s="21"/>
      <c r="FG992" s="21"/>
      <c r="FH992" s="21"/>
      <c r="FI992" s="21"/>
      <c r="FJ992" s="21"/>
      <c r="FK992" s="21"/>
      <c r="FL992" s="21"/>
      <c r="FM992" s="21"/>
      <c r="FN992" s="21"/>
      <c r="FO992" s="21"/>
      <c r="FP992" s="21"/>
      <c r="FQ992" s="21"/>
      <c r="FR992" s="21"/>
      <c r="FS992" s="21"/>
      <c r="FT992" s="21"/>
      <c r="FU992" s="21"/>
      <c r="FV992" s="21"/>
      <c r="FW992" s="21"/>
      <c r="FX992" s="21"/>
      <c r="FY992" s="21"/>
      <c r="FZ992" s="21"/>
      <c r="GA992" s="21"/>
      <c r="GB992" s="21"/>
      <c r="GC992" s="21"/>
      <c r="GD992" s="21"/>
      <c r="GE992" s="21"/>
      <c r="GF992" s="21"/>
      <c r="GG992" s="21"/>
      <c r="GH992" s="21"/>
      <c r="GI992" s="21"/>
      <c r="GJ992" s="21"/>
      <c r="GK992" s="21"/>
      <c r="GL992" s="21"/>
      <c r="GM992" s="21"/>
      <c r="GN992" s="21"/>
      <c r="GO992" s="21"/>
      <c r="GP992" s="21"/>
      <c r="GQ992" s="21"/>
      <c r="GR992" s="21"/>
      <c r="GS992" s="21"/>
      <c r="GT992" s="21"/>
      <c r="GU992" s="21"/>
      <c r="GV992" s="21"/>
      <c r="GW992" s="21"/>
      <c r="GX992" s="21"/>
      <c r="GY992" s="21"/>
      <c r="GZ992" s="21"/>
      <c r="HA992" s="21"/>
      <c r="HB992" s="21"/>
      <c r="HC992" s="21"/>
      <c r="HD992" s="21"/>
      <c r="HE992" s="21"/>
      <c r="HF992" s="21"/>
      <c r="HG992" s="21"/>
      <c r="HH992" s="21"/>
      <c r="HI992" s="21"/>
      <c r="HJ992" s="21"/>
      <c r="HK992" s="21"/>
      <c r="HL992" s="21"/>
      <c r="HM992" s="21"/>
      <c r="HN992" s="21"/>
      <c r="HO992" s="21"/>
      <c r="HP992" s="21"/>
      <c r="HQ992" s="21"/>
      <c r="HR992" s="21"/>
      <c r="HS992" s="21"/>
      <c r="HT992" s="21"/>
      <c r="HU992" s="21"/>
      <c r="HV992" s="21"/>
      <c r="HW992" s="21"/>
      <c r="HX992" s="21"/>
      <c r="HY992" s="21"/>
      <c r="HZ992" s="21"/>
      <c r="IA992" s="21"/>
      <c r="IB992" s="21"/>
      <c r="IC992" s="21"/>
      <c r="ID992" s="21"/>
      <c r="IE992" s="21"/>
      <c r="IF992" s="21"/>
      <c r="IG992" s="21"/>
      <c r="IH992" s="21"/>
      <c r="II992" s="21"/>
      <c r="IJ992" s="21"/>
      <c r="IK992" s="21"/>
      <c r="IL992" s="21"/>
      <c r="IM992" s="21"/>
      <c r="IN992" s="21"/>
      <c r="IO992" s="21"/>
      <c r="IP992" s="21"/>
      <c r="IQ992" s="21"/>
      <c r="IR992" s="21"/>
      <c r="IS992" s="21"/>
      <c r="IT992" s="21"/>
      <c r="IU992" s="21"/>
      <c r="IV992" s="21"/>
      <c r="IW992" s="21"/>
      <c r="IX992" s="21"/>
      <c r="IY992" s="21"/>
      <c r="IZ992" s="21"/>
      <c r="JA992" s="21"/>
      <c r="JB992" s="21"/>
      <c r="JC992" s="21"/>
      <c r="JD992" s="21"/>
      <c r="JE992" s="21"/>
      <c r="JF992" s="21"/>
      <c r="JG992" s="21"/>
      <c r="JH992" s="21"/>
      <c r="JI992" s="21"/>
      <c r="JJ992" s="21"/>
      <c r="JK992" s="21"/>
      <c r="JL992" s="21"/>
      <c r="JM992" s="21"/>
      <c r="JN992" s="21"/>
      <c r="JO992" s="21"/>
      <c r="JP992" s="21"/>
      <c r="JQ992" s="21"/>
      <c r="JR992" s="21"/>
      <c r="JS992" s="21"/>
      <c r="JT992" s="21"/>
      <c r="JU992" s="21"/>
      <c r="JV992" s="21"/>
      <c r="JW992" s="21"/>
      <c r="JX992" s="21"/>
      <c r="JY992" s="21"/>
    </row>
    <row r="993" spans="1:285" ht="14.1" customHeight="1">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1"/>
      <c r="BO993" s="21"/>
      <c r="BP993" s="21"/>
      <c r="BQ993" s="21"/>
      <c r="BR993" s="21"/>
      <c r="BS993" s="21"/>
      <c r="BT993" s="21"/>
      <c r="BU993" s="21"/>
      <c r="BV993" s="21"/>
      <c r="BW993" s="21"/>
      <c r="BX993" s="21"/>
      <c r="BY993" s="21"/>
      <c r="BZ993" s="21"/>
      <c r="CA993" s="21"/>
      <c r="CB993" s="21"/>
      <c r="CC993" s="21"/>
      <c r="CD993" s="21"/>
      <c r="CE993" s="21"/>
      <c r="CF993" s="21"/>
      <c r="CG993" s="21"/>
      <c r="CH993" s="21"/>
      <c r="CI993" s="21"/>
      <c r="CJ993" s="21"/>
      <c r="CK993" s="21"/>
      <c r="CL993" s="21"/>
      <c r="CM993" s="21"/>
      <c r="CN993" s="21"/>
      <c r="CO993" s="21"/>
      <c r="CP993" s="21"/>
      <c r="CQ993" s="21"/>
      <c r="CR993" s="21"/>
      <c r="CS993" s="21"/>
      <c r="CT993" s="21"/>
      <c r="CU993" s="21"/>
      <c r="CV993" s="21"/>
      <c r="CW993" s="21"/>
      <c r="CX993" s="21"/>
      <c r="CY993" s="21"/>
      <c r="CZ993" s="21"/>
      <c r="DA993" s="21"/>
      <c r="DB993" s="21"/>
      <c r="DC993" s="21"/>
      <c r="DD993" s="21"/>
      <c r="DE993" s="21"/>
      <c r="DF993" s="21"/>
      <c r="DG993" s="21"/>
      <c r="DH993" s="21"/>
      <c r="DI993" s="21"/>
      <c r="DJ993" s="21"/>
      <c r="DK993" s="21"/>
      <c r="DL993" s="21"/>
      <c r="DM993" s="21"/>
      <c r="DN993" s="21"/>
      <c r="DO993" s="21"/>
      <c r="DP993" s="21"/>
      <c r="DQ993" s="21"/>
      <c r="DR993" s="21"/>
      <c r="DS993" s="21"/>
      <c r="DT993" s="21"/>
      <c r="DU993" s="21"/>
      <c r="DV993" s="21"/>
      <c r="DW993" s="21"/>
      <c r="DX993" s="21"/>
      <c r="DY993" s="21"/>
      <c r="DZ993" s="21"/>
      <c r="EA993" s="21"/>
      <c r="EB993" s="21"/>
      <c r="EC993" s="21"/>
      <c r="ED993" s="21"/>
      <c r="EE993" s="21"/>
      <c r="EF993" s="21"/>
      <c r="EG993" s="21"/>
      <c r="EH993" s="21"/>
      <c r="EI993" s="21"/>
      <c r="EJ993" s="21"/>
      <c r="EK993" s="21"/>
      <c r="EL993" s="21"/>
      <c r="EM993" s="21"/>
      <c r="EN993" s="21"/>
      <c r="EO993" s="21"/>
      <c r="EP993" s="21"/>
      <c r="EQ993" s="21"/>
      <c r="ER993" s="21"/>
      <c r="ES993" s="21"/>
      <c r="ET993" s="21"/>
      <c r="EU993" s="21"/>
      <c r="EV993" s="21"/>
      <c r="EW993" s="21"/>
      <c r="EX993" s="21"/>
      <c r="EY993" s="21"/>
      <c r="EZ993" s="21"/>
      <c r="FA993" s="21"/>
      <c r="FB993" s="21"/>
      <c r="FC993" s="21"/>
      <c r="FD993" s="21"/>
      <c r="FE993" s="21"/>
      <c r="FF993" s="21"/>
      <c r="FG993" s="21"/>
      <c r="FH993" s="21"/>
      <c r="FI993" s="21"/>
      <c r="FJ993" s="21"/>
      <c r="FK993" s="21"/>
      <c r="FL993" s="21"/>
      <c r="FM993" s="21"/>
      <c r="FN993" s="21"/>
      <c r="FO993" s="21"/>
      <c r="FP993" s="21"/>
      <c r="FQ993" s="21"/>
      <c r="FR993" s="21"/>
      <c r="FS993" s="21"/>
      <c r="FT993" s="21"/>
      <c r="FU993" s="21"/>
      <c r="FV993" s="21"/>
      <c r="FW993" s="21"/>
      <c r="FX993" s="21"/>
      <c r="FY993" s="21"/>
      <c r="FZ993" s="21"/>
      <c r="GA993" s="21"/>
      <c r="GB993" s="21"/>
      <c r="GC993" s="21"/>
      <c r="GD993" s="21"/>
      <c r="GE993" s="21"/>
      <c r="GF993" s="21"/>
      <c r="GG993" s="21"/>
      <c r="GH993" s="21"/>
      <c r="GI993" s="21"/>
      <c r="GJ993" s="21"/>
      <c r="GK993" s="21"/>
      <c r="GL993" s="21"/>
      <c r="GM993" s="21"/>
      <c r="GN993" s="21"/>
      <c r="GO993" s="21"/>
      <c r="GP993" s="21"/>
      <c r="GQ993" s="21"/>
      <c r="GR993" s="21"/>
      <c r="GS993" s="21"/>
      <c r="GT993" s="21"/>
      <c r="GU993" s="21"/>
      <c r="GV993" s="21"/>
      <c r="GW993" s="21"/>
      <c r="GX993" s="21"/>
      <c r="GY993" s="21"/>
      <c r="GZ993" s="21"/>
      <c r="HA993" s="21"/>
      <c r="HB993" s="21"/>
      <c r="HC993" s="21"/>
      <c r="HD993" s="21"/>
      <c r="HE993" s="21"/>
      <c r="HF993" s="21"/>
      <c r="HG993" s="21"/>
      <c r="HH993" s="21"/>
      <c r="HI993" s="21"/>
      <c r="HJ993" s="21"/>
      <c r="HK993" s="21"/>
      <c r="HL993" s="21"/>
      <c r="HM993" s="21"/>
      <c r="HN993" s="21"/>
      <c r="HO993" s="21"/>
      <c r="HP993" s="21"/>
      <c r="HQ993" s="21"/>
      <c r="HR993" s="21"/>
      <c r="HS993" s="21"/>
      <c r="HT993" s="21"/>
      <c r="HU993" s="21"/>
      <c r="HV993" s="21"/>
      <c r="HW993" s="21"/>
      <c r="HX993" s="21"/>
      <c r="HY993" s="21"/>
      <c r="HZ993" s="21"/>
      <c r="IA993" s="21"/>
      <c r="IB993" s="21"/>
      <c r="IC993" s="21"/>
      <c r="ID993" s="21"/>
      <c r="IE993" s="21"/>
      <c r="IF993" s="21"/>
      <c r="IG993" s="21"/>
      <c r="IH993" s="21"/>
      <c r="II993" s="21"/>
      <c r="IJ993" s="21"/>
      <c r="IK993" s="21"/>
      <c r="IL993" s="21"/>
      <c r="IM993" s="21"/>
      <c r="IN993" s="21"/>
      <c r="IO993" s="21"/>
      <c r="IP993" s="21"/>
      <c r="IQ993" s="21"/>
      <c r="IR993" s="21"/>
      <c r="IS993" s="21"/>
      <c r="IT993" s="21"/>
      <c r="IU993" s="21"/>
      <c r="IV993" s="21"/>
      <c r="IW993" s="21"/>
      <c r="IX993" s="21"/>
      <c r="IY993" s="21"/>
      <c r="IZ993" s="21"/>
      <c r="JA993" s="21"/>
      <c r="JB993" s="21"/>
      <c r="JC993" s="21"/>
      <c r="JD993" s="21"/>
      <c r="JE993" s="21"/>
      <c r="JF993" s="21"/>
      <c r="JG993" s="21"/>
      <c r="JH993" s="21"/>
      <c r="JI993" s="21"/>
      <c r="JJ993" s="21"/>
      <c r="JK993" s="21"/>
      <c r="JL993" s="21"/>
      <c r="JM993" s="21"/>
      <c r="JN993" s="21"/>
      <c r="JO993" s="21"/>
      <c r="JP993" s="21"/>
      <c r="JQ993" s="21"/>
      <c r="JR993" s="21"/>
      <c r="JS993" s="21"/>
      <c r="JT993" s="21"/>
      <c r="JU993" s="21"/>
      <c r="JV993" s="21"/>
      <c r="JW993" s="21"/>
      <c r="JX993" s="21"/>
      <c r="JY993" s="21"/>
    </row>
    <row r="994" spans="1:285" ht="14.1" customHeight="1">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1"/>
      <c r="BO994" s="21"/>
      <c r="BP994" s="21"/>
      <c r="BQ994" s="21"/>
      <c r="BR994" s="21"/>
      <c r="BS994" s="21"/>
      <c r="BT994" s="21"/>
      <c r="BU994" s="21"/>
      <c r="BV994" s="21"/>
      <c r="BW994" s="21"/>
      <c r="BX994" s="21"/>
      <c r="BY994" s="21"/>
      <c r="BZ994" s="21"/>
      <c r="CA994" s="21"/>
      <c r="CB994" s="21"/>
      <c r="CC994" s="21"/>
      <c r="CD994" s="21"/>
      <c r="CE994" s="21"/>
      <c r="CF994" s="21"/>
      <c r="CG994" s="21"/>
      <c r="CH994" s="21"/>
      <c r="CI994" s="21"/>
      <c r="CJ994" s="21"/>
      <c r="CK994" s="21"/>
      <c r="CL994" s="21"/>
      <c r="CM994" s="21"/>
      <c r="CN994" s="21"/>
      <c r="CO994" s="21"/>
      <c r="CP994" s="21"/>
      <c r="CQ994" s="21"/>
      <c r="CR994" s="21"/>
      <c r="CS994" s="21"/>
      <c r="CT994" s="21"/>
      <c r="CU994" s="21"/>
      <c r="CV994" s="21"/>
      <c r="CW994" s="21"/>
      <c r="CX994" s="21"/>
      <c r="CY994" s="21"/>
      <c r="CZ994" s="21"/>
      <c r="DA994" s="21"/>
      <c r="DB994" s="21"/>
      <c r="DC994" s="21"/>
      <c r="DD994" s="21"/>
      <c r="DE994" s="21"/>
      <c r="DF994" s="21"/>
      <c r="DG994" s="21"/>
      <c r="DH994" s="21"/>
      <c r="DI994" s="21"/>
      <c r="DJ994" s="21"/>
      <c r="DK994" s="21"/>
      <c r="DL994" s="21"/>
      <c r="DM994" s="21"/>
      <c r="DN994" s="21"/>
      <c r="DO994" s="21"/>
      <c r="DP994" s="21"/>
      <c r="DQ994" s="21"/>
      <c r="DR994" s="21"/>
      <c r="DS994" s="21"/>
      <c r="DT994" s="21"/>
      <c r="DU994" s="21"/>
      <c r="DV994" s="21"/>
      <c r="DW994" s="21"/>
      <c r="DX994" s="21"/>
      <c r="DY994" s="21"/>
      <c r="DZ994" s="21"/>
      <c r="EA994" s="21"/>
      <c r="EB994" s="21"/>
      <c r="EC994" s="21"/>
      <c r="ED994" s="21"/>
      <c r="EE994" s="21"/>
      <c r="EF994" s="21"/>
      <c r="EG994" s="21"/>
      <c r="EH994" s="21"/>
      <c r="EI994" s="21"/>
      <c r="EJ994" s="21"/>
      <c r="EK994" s="21"/>
      <c r="EL994" s="21"/>
      <c r="EM994" s="21"/>
      <c r="EN994" s="21"/>
      <c r="EO994" s="21"/>
      <c r="EP994" s="21"/>
      <c r="EQ994" s="21"/>
      <c r="ER994" s="21"/>
      <c r="ES994" s="21"/>
      <c r="ET994" s="21"/>
      <c r="EU994" s="21"/>
      <c r="EV994" s="21"/>
      <c r="EW994" s="21"/>
      <c r="EX994" s="21"/>
      <c r="EY994" s="21"/>
      <c r="EZ994" s="21"/>
      <c r="FA994" s="21"/>
      <c r="FB994" s="21"/>
      <c r="FC994" s="21"/>
      <c r="FD994" s="21"/>
      <c r="FE994" s="21"/>
      <c r="FF994" s="21"/>
      <c r="FG994" s="21"/>
      <c r="FH994" s="21"/>
      <c r="FI994" s="21"/>
      <c r="FJ994" s="21"/>
      <c r="FK994" s="21"/>
      <c r="FL994" s="21"/>
      <c r="FM994" s="21"/>
      <c r="FN994" s="21"/>
      <c r="FO994" s="21"/>
      <c r="FP994" s="21"/>
      <c r="FQ994" s="21"/>
      <c r="FR994" s="21"/>
      <c r="FS994" s="21"/>
      <c r="FT994" s="21"/>
      <c r="FU994" s="21"/>
      <c r="FV994" s="21"/>
      <c r="FW994" s="21"/>
      <c r="FX994" s="21"/>
      <c r="FY994" s="21"/>
      <c r="FZ994" s="21"/>
      <c r="GA994" s="21"/>
      <c r="GB994" s="21"/>
      <c r="GC994" s="21"/>
      <c r="GD994" s="21"/>
      <c r="GE994" s="21"/>
      <c r="GF994" s="21"/>
      <c r="GG994" s="21"/>
      <c r="GH994" s="21"/>
      <c r="GI994" s="21"/>
      <c r="GJ994" s="21"/>
      <c r="GK994" s="21"/>
      <c r="GL994" s="21"/>
      <c r="GM994" s="21"/>
      <c r="GN994" s="21"/>
      <c r="GO994" s="21"/>
      <c r="GP994" s="21"/>
      <c r="GQ994" s="21"/>
      <c r="GR994" s="21"/>
      <c r="GS994" s="21"/>
      <c r="GT994" s="21"/>
      <c r="GU994" s="21"/>
      <c r="GV994" s="21"/>
      <c r="GW994" s="21"/>
      <c r="GX994" s="21"/>
      <c r="GY994" s="21"/>
      <c r="GZ994" s="21"/>
      <c r="HA994" s="21"/>
      <c r="HB994" s="21"/>
      <c r="HC994" s="21"/>
      <c r="HD994" s="21"/>
      <c r="HE994" s="21"/>
      <c r="HF994" s="21"/>
      <c r="HG994" s="21"/>
      <c r="HH994" s="21"/>
      <c r="HI994" s="21"/>
      <c r="HJ994" s="21"/>
      <c r="HK994" s="21"/>
      <c r="HL994" s="21"/>
      <c r="HM994" s="21"/>
      <c r="HN994" s="21"/>
      <c r="HO994" s="21"/>
      <c r="HP994" s="21"/>
      <c r="HQ994" s="21"/>
      <c r="HR994" s="21"/>
      <c r="HS994" s="21"/>
      <c r="HT994" s="21"/>
      <c r="HU994" s="21"/>
      <c r="HV994" s="21"/>
      <c r="HW994" s="21"/>
      <c r="HX994" s="21"/>
      <c r="HY994" s="21"/>
      <c r="HZ994" s="21"/>
      <c r="IA994" s="21"/>
      <c r="IB994" s="21"/>
      <c r="IC994" s="21"/>
      <c r="ID994" s="21"/>
      <c r="IE994" s="21"/>
      <c r="IF994" s="21"/>
      <c r="IG994" s="21"/>
      <c r="IH994" s="21"/>
      <c r="II994" s="21"/>
      <c r="IJ994" s="21"/>
      <c r="IK994" s="21"/>
      <c r="IL994" s="21"/>
      <c r="IM994" s="21"/>
      <c r="IN994" s="21"/>
      <c r="IO994" s="21"/>
      <c r="IP994" s="21"/>
      <c r="IQ994" s="21"/>
      <c r="IR994" s="21"/>
      <c r="IS994" s="21"/>
      <c r="IT994" s="21"/>
      <c r="IU994" s="21"/>
      <c r="IV994" s="21"/>
      <c r="IW994" s="21"/>
      <c r="IX994" s="21"/>
      <c r="IY994" s="21"/>
      <c r="IZ994" s="21"/>
      <c r="JA994" s="21"/>
      <c r="JB994" s="21"/>
      <c r="JC994" s="21"/>
      <c r="JD994" s="21"/>
      <c r="JE994" s="21"/>
      <c r="JF994" s="21"/>
      <c r="JG994" s="21"/>
      <c r="JH994" s="21"/>
      <c r="JI994" s="21"/>
      <c r="JJ994" s="21"/>
      <c r="JK994" s="21"/>
      <c r="JL994" s="21"/>
      <c r="JM994" s="21"/>
      <c r="JN994" s="21"/>
      <c r="JO994" s="21"/>
      <c r="JP994" s="21"/>
      <c r="JQ994" s="21"/>
      <c r="JR994" s="21"/>
      <c r="JS994" s="21"/>
      <c r="JT994" s="21"/>
      <c r="JU994" s="21"/>
      <c r="JV994" s="21"/>
      <c r="JW994" s="21"/>
      <c r="JX994" s="21"/>
      <c r="JY994" s="21"/>
    </row>
    <row r="995" spans="1:285" ht="14.1" customHeight="1">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1"/>
      <c r="BO995" s="21"/>
      <c r="BP995" s="21"/>
      <c r="BQ995" s="21"/>
      <c r="BR995" s="21"/>
      <c r="BS995" s="21"/>
      <c r="BT995" s="21"/>
      <c r="BU995" s="21"/>
      <c r="BV995" s="21"/>
      <c r="BW995" s="21"/>
      <c r="BX995" s="21"/>
      <c r="BY995" s="21"/>
      <c r="BZ995" s="21"/>
      <c r="CA995" s="21"/>
      <c r="CB995" s="21"/>
      <c r="CC995" s="21"/>
      <c r="CD995" s="21"/>
      <c r="CE995" s="21"/>
      <c r="CF995" s="21"/>
      <c r="CG995" s="21"/>
      <c r="CH995" s="21"/>
      <c r="CI995" s="21"/>
      <c r="CJ995" s="21"/>
      <c r="CK995" s="21"/>
      <c r="CL995" s="21"/>
      <c r="CM995" s="21"/>
      <c r="CN995" s="21"/>
      <c r="CO995" s="21"/>
      <c r="CP995" s="21"/>
      <c r="CQ995" s="21"/>
      <c r="CR995" s="21"/>
      <c r="CS995" s="21"/>
      <c r="CT995" s="21"/>
      <c r="CU995" s="21"/>
      <c r="CV995" s="21"/>
      <c r="CW995" s="21"/>
      <c r="CX995" s="21"/>
      <c r="CY995" s="21"/>
      <c r="CZ995" s="21"/>
      <c r="DA995" s="21"/>
      <c r="DB995" s="21"/>
      <c r="DC995" s="21"/>
      <c r="DD995" s="21"/>
      <c r="DE995" s="21"/>
      <c r="DF995" s="21"/>
      <c r="DG995" s="21"/>
      <c r="DH995" s="21"/>
      <c r="DI995" s="21"/>
      <c r="DJ995" s="21"/>
      <c r="DK995" s="21"/>
      <c r="DL995" s="21"/>
      <c r="DM995" s="21"/>
      <c r="DN995" s="21"/>
      <c r="DO995" s="21"/>
      <c r="DP995" s="21"/>
      <c r="DQ995" s="21"/>
      <c r="DR995" s="21"/>
      <c r="DS995" s="21"/>
      <c r="DT995" s="21"/>
      <c r="DU995" s="21"/>
      <c r="DV995" s="21"/>
      <c r="DW995" s="21"/>
      <c r="DX995" s="21"/>
      <c r="DY995" s="21"/>
      <c r="DZ995" s="21"/>
      <c r="EA995" s="21"/>
      <c r="EB995" s="21"/>
      <c r="EC995" s="21"/>
      <c r="ED995" s="21"/>
      <c r="EE995" s="21"/>
      <c r="EF995" s="21"/>
      <c r="EG995" s="21"/>
      <c r="EH995" s="21"/>
      <c r="EI995" s="21"/>
      <c r="EJ995" s="21"/>
      <c r="EK995" s="21"/>
      <c r="EL995" s="21"/>
      <c r="EM995" s="21"/>
      <c r="EN995" s="21"/>
      <c r="EO995" s="21"/>
      <c r="EP995" s="21"/>
      <c r="EQ995" s="21"/>
      <c r="ER995" s="21"/>
      <c r="ES995" s="21"/>
      <c r="ET995" s="21"/>
      <c r="EU995" s="21"/>
      <c r="EV995" s="21"/>
      <c r="EW995" s="21"/>
      <c r="EX995" s="21"/>
      <c r="EY995" s="21"/>
      <c r="EZ995" s="21"/>
      <c r="FA995" s="21"/>
      <c r="FB995" s="21"/>
      <c r="FC995" s="21"/>
      <c r="FD995" s="21"/>
      <c r="FE995" s="21"/>
      <c r="FF995" s="21"/>
      <c r="FG995" s="21"/>
      <c r="FH995" s="21"/>
      <c r="FI995" s="21"/>
      <c r="FJ995" s="21"/>
      <c r="FK995" s="21"/>
      <c r="FL995" s="21"/>
      <c r="FM995" s="21"/>
      <c r="FN995" s="21"/>
      <c r="FO995" s="21"/>
      <c r="FP995" s="21"/>
      <c r="FQ995" s="21"/>
      <c r="FR995" s="21"/>
      <c r="FS995" s="21"/>
      <c r="FT995" s="21"/>
      <c r="FU995" s="21"/>
      <c r="FV995" s="21"/>
      <c r="FW995" s="21"/>
      <c r="FX995" s="21"/>
      <c r="FY995" s="21"/>
      <c r="FZ995" s="21"/>
      <c r="GA995" s="21"/>
      <c r="GB995" s="21"/>
      <c r="GC995" s="21"/>
      <c r="GD995" s="21"/>
      <c r="GE995" s="21"/>
      <c r="GF995" s="21"/>
      <c r="GG995" s="21"/>
      <c r="GH995" s="21"/>
      <c r="GI995" s="21"/>
      <c r="GJ995" s="21"/>
      <c r="GK995" s="21"/>
      <c r="GL995" s="21"/>
      <c r="GM995" s="21"/>
      <c r="GN995" s="21"/>
      <c r="GO995" s="21"/>
      <c r="GP995" s="21"/>
      <c r="GQ995" s="21"/>
      <c r="GR995" s="21"/>
      <c r="GS995" s="21"/>
      <c r="GT995" s="21"/>
      <c r="GU995" s="21"/>
      <c r="GV995" s="21"/>
      <c r="GW995" s="21"/>
      <c r="GX995" s="21"/>
      <c r="GY995" s="21"/>
      <c r="GZ995" s="21"/>
      <c r="HA995" s="21"/>
      <c r="HB995" s="21"/>
      <c r="HC995" s="21"/>
      <c r="HD995" s="21"/>
      <c r="HE995" s="21"/>
      <c r="HF995" s="21"/>
      <c r="HG995" s="21"/>
      <c r="HH995" s="21"/>
      <c r="HI995" s="21"/>
      <c r="HJ995" s="21"/>
      <c r="HK995" s="21"/>
      <c r="HL995" s="21"/>
      <c r="HM995" s="21"/>
      <c r="HN995" s="21"/>
      <c r="HO995" s="21"/>
      <c r="HP995" s="21"/>
      <c r="HQ995" s="21"/>
      <c r="HR995" s="21"/>
      <c r="HS995" s="21"/>
      <c r="HT995" s="21"/>
      <c r="HU995" s="21"/>
      <c r="HV995" s="21"/>
      <c r="HW995" s="21"/>
      <c r="HX995" s="21"/>
      <c r="HY995" s="21"/>
      <c r="HZ995" s="21"/>
      <c r="IA995" s="21"/>
      <c r="IB995" s="21"/>
      <c r="IC995" s="21"/>
      <c r="ID995" s="21"/>
      <c r="IE995" s="21"/>
      <c r="IF995" s="21"/>
      <c r="IG995" s="21"/>
      <c r="IH995" s="21"/>
      <c r="II995" s="21"/>
      <c r="IJ995" s="21"/>
      <c r="IK995" s="21"/>
      <c r="IL995" s="21"/>
      <c r="IM995" s="21"/>
      <c r="IN995" s="21"/>
      <c r="IO995" s="21"/>
      <c r="IP995" s="21"/>
      <c r="IQ995" s="21"/>
      <c r="IR995" s="21"/>
      <c r="IS995" s="21"/>
      <c r="IT995" s="21"/>
      <c r="IU995" s="21"/>
      <c r="IV995" s="21"/>
      <c r="IW995" s="21"/>
      <c r="IX995" s="21"/>
      <c r="IY995" s="21"/>
      <c r="IZ995" s="21"/>
      <c r="JA995" s="21"/>
      <c r="JB995" s="21"/>
      <c r="JC995" s="21"/>
      <c r="JD995" s="21"/>
      <c r="JE995" s="21"/>
      <c r="JF995" s="21"/>
      <c r="JG995" s="21"/>
      <c r="JH995" s="21"/>
      <c r="JI995" s="21"/>
      <c r="JJ995" s="21"/>
      <c r="JK995" s="21"/>
      <c r="JL995" s="21"/>
      <c r="JM995" s="21"/>
      <c r="JN995" s="21"/>
      <c r="JO995" s="21"/>
      <c r="JP995" s="21"/>
      <c r="JQ995" s="21"/>
      <c r="JR995" s="21"/>
      <c r="JS995" s="21"/>
      <c r="JT995" s="21"/>
      <c r="JU995" s="21"/>
      <c r="JV995" s="21"/>
      <c r="JW995" s="21"/>
      <c r="JX995" s="21"/>
      <c r="JY995" s="21"/>
    </row>
    <row r="996" spans="1:285" ht="14.1" customHeight="1">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1"/>
      <c r="BO996" s="21"/>
      <c r="BP996" s="21"/>
      <c r="BQ996" s="21"/>
      <c r="BR996" s="21"/>
      <c r="BS996" s="21"/>
      <c r="BT996" s="21"/>
      <c r="BU996" s="21"/>
      <c r="BV996" s="21"/>
      <c r="BW996" s="21"/>
      <c r="BX996" s="21"/>
      <c r="BY996" s="21"/>
      <c r="BZ996" s="21"/>
      <c r="CA996" s="21"/>
      <c r="CB996" s="21"/>
      <c r="CC996" s="21"/>
      <c r="CD996" s="21"/>
      <c r="CE996" s="21"/>
      <c r="CF996" s="21"/>
      <c r="CG996" s="21"/>
      <c r="CH996" s="21"/>
      <c r="CI996" s="21"/>
      <c r="CJ996" s="21"/>
      <c r="CK996" s="21"/>
      <c r="CL996" s="21"/>
      <c r="CM996" s="21"/>
      <c r="CN996" s="21"/>
      <c r="CO996" s="21"/>
      <c r="CP996" s="21"/>
      <c r="CQ996" s="21"/>
      <c r="CR996" s="21"/>
      <c r="CS996" s="21"/>
      <c r="CT996" s="21"/>
      <c r="CU996" s="21"/>
      <c r="CV996" s="21"/>
      <c r="CW996" s="21"/>
      <c r="CX996" s="21"/>
      <c r="CY996" s="21"/>
      <c r="CZ996" s="21"/>
      <c r="DA996" s="21"/>
      <c r="DB996" s="21"/>
      <c r="DC996" s="21"/>
      <c r="DD996" s="21"/>
      <c r="DE996" s="21"/>
      <c r="DF996" s="21"/>
      <c r="DG996" s="21"/>
      <c r="DH996" s="21"/>
      <c r="DI996" s="21"/>
      <c r="DJ996" s="21"/>
      <c r="DK996" s="21"/>
      <c r="DL996" s="21"/>
      <c r="DM996" s="21"/>
      <c r="DN996" s="21"/>
      <c r="DO996" s="21"/>
      <c r="DP996" s="21"/>
      <c r="DQ996" s="21"/>
      <c r="DR996" s="21"/>
      <c r="DS996" s="21"/>
      <c r="DT996" s="21"/>
      <c r="DU996" s="21"/>
      <c r="DV996" s="21"/>
      <c r="DW996" s="21"/>
      <c r="DX996" s="21"/>
      <c r="DY996" s="21"/>
      <c r="DZ996" s="21"/>
      <c r="EA996" s="21"/>
      <c r="EB996" s="21"/>
      <c r="EC996" s="21"/>
      <c r="ED996" s="21"/>
      <c r="EE996" s="21"/>
      <c r="EF996" s="21"/>
      <c r="EG996" s="21"/>
      <c r="EH996" s="21"/>
      <c r="EI996" s="21"/>
      <c r="EJ996" s="21"/>
      <c r="EK996" s="21"/>
      <c r="EL996" s="21"/>
      <c r="EM996" s="21"/>
      <c r="EN996" s="21"/>
      <c r="EO996" s="21"/>
      <c r="EP996" s="21"/>
      <c r="EQ996" s="21"/>
      <c r="ER996" s="21"/>
      <c r="ES996" s="21"/>
      <c r="ET996" s="21"/>
      <c r="EU996" s="21"/>
      <c r="EV996" s="21"/>
      <c r="EW996" s="21"/>
      <c r="EX996" s="21"/>
      <c r="EY996" s="21"/>
      <c r="EZ996" s="21"/>
      <c r="FA996" s="21"/>
      <c r="FB996" s="21"/>
      <c r="FC996" s="21"/>
      <c r="FD996" s="21"/>
      <c r="FE996" s="21"/>
      <c r="FF996" s="21"/>
      <c r="FG996" s="21"/>
      <c r="FH996" s="21"/>
      <c r="FI996" s="21"/>
      <c r="FJ996" s="21"/>
      <c r="FK996" s="21"/>
      <c r="FL996" s="21"/>
      <c r="FM996" s="21"/>
      <c r="FN996" s="21"/>
      <c r="FO996" s="21"/>
      <c r="FP996" s="21"/>
      <c r="FQ996" s="21"/>
      <c r="FR996" s="21"/>
      <c r="FS996" s="21"/>
      <c r="FT996" s="21"/>
      <c r="FU996" s="21"/>
      <c r="FV996" s="21"/>
      <c r="FW996" s="21"/>
      <c r="FX996" s="21"/>
      <c r="FY996" s="21"/>
      <c r="FZ996" s="21"/>
      <c r="GA996" s="21"/>
      <c r="GB996" s="21"/>
      <c r="GC996" s="21"/>
      <c r="GD996" s="21"/>
      <c r="GE996" s="21"/>
      <c r="GF996" s="21"/>
      <c r="GG996" s="21"/>
      <c r="GH996" s="21"/>
      <c r="GI996" s="21"/>
      <c r="GJ996" s="21"/>
      <c r="GK996" s="21"/>
      <c r="GL996" s="21"/>
      <c r="GM996" s="21"/>
      <c r="GN996" s="21"/>
      <c r="GO996" s="21"/>
      <c r="GP996" s="21"/>
      <c r="GQ996" s="21"/>
      <c r="GR996" s="21"/>
      <c r="GS996" s="21"/>
      <c r="GT996" s="21"/>
      <c r="GU996" s="21"/>
      <c r="GV996" s="21"/>
      <c r="GW996" s="21"/>
      <c r="GX996" s="21"/>
      <c r="GY996" s="21"/>
      <c r="GZ996" s="21"/>
      <c r="HA996" s="21"/>
      <c r="HB996" s="21"/>
      <c r="HC996" s="21"/>
      <c r="HD996" s="21"/>
      <c r="HE996" s="21"/>
      <c r="HF996" s="21"/>
      <c r="HG996" s="21"/>
      <c r="HH996" s="21"/>
      <c r="HI996" s="21"/>
      <c r="HJ996" s="21"/>
      <c r="HK996" s="21"/>
      <c r="HL996" s="21"/>
      <c r="HM996" s="21"/>
      <c r="HN996" s="21"/>
      <c r="HO996" s="21"/>
      <c r="HP996" s="21"/>
      <c r="HQ996" s="21"/>
      <c r="HR996" s="21"/>
      <c r="HS996" s="21"/>
      <c r="HT996" s="21"/>
      <c r="HU996" s="21"/>
      <c r="HV996" s="21"/>
      <c r="HW996" s="21"/>
      <c r="HX996" s="21"/>
      <c r="HY996" s="21"/>
      <c r="HZ996" s="21"/>
      <c r="IA996" s="21"/>
      <c r="IB996" s="21"/>
      <c r="IC996" s="21"/>
      <c r="ID996" s="21"/>
      <c r="IE996" s="21"/>
      <c r="IF996" s="21"/>
      <c r="IG996" s="21"/>
      <c r="IH996" s="21"/>
      <c r="II996" s="21"/>
      <c r="IJ996" s="21"/>
      <c r="IK996" s="21"/>
      <c r="IL996" s="21"/>
      <c r="IM996" s="21"/>
      <c r="IN996" s="21"/>
      <c r="IO996" s="21"/>
      <c r="IP996" s="21"/>
      <c r="IQ996" s="21"/>
      <c r="IR996" s="21"/>
      <c r="IS996" s="21"/>
      <c r="IT996" s="21"/>
      <c r="IU996" s="21"/>
      <c r="IV996" s="21"/>
      <c r="IW996" s="21"/>
      <c r="IX996" s="21"/>
      <c r="IY996" s="21"/>
      <c r="IZ996" s="21"/>
      <c r="JA996" s="21"/>
      <c r="JB996" s="21"/>
      <c r="JC996" s="21"/>
      <c r="JD996" s="21"/>
      <c r="JE996" s="21"/>
      <c r="JF996" s="21"/>
      <c r="JG996" s="21"/>
      <c r="JH996" s="21"/>
      <c r="JI996" s="21"/>
      <c r="JJ996" s="21"/>
      <c r="JK996" s="21"/>
      <c r="JL996" s="21"/>
      <c r="JM996" s="21"/>
      <c r="JN996" s="21"/>
      <c r="JO996" s="21"/>
      <c r="JP996" s="21"/>
      <c r="JQ996" s="21"/>
      <c r="JR996" s="21"/>
      <c r="JS996" s="21"/>
      <c r="JT996" s="21"/>
      <c r="JU996" s="21"/>
      <c r="JV996" s="21"/>
      <c r="JW996" s="21"/>
      <c r="JX996" s="21"/>
      <c r="JY996" s="21"/>
    </row>
    <row r="997" spans="1:285" ht="14.1" customHeight="1">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1"/>
      <c r="BO997" s="21"/>
      <c r="BP997" s="21"/>
      <c r="BQ997" s="21"/>
      <c r="BR997" s="21"/>
      <c r="BS997" s="21"/>
      <c r="BT997" s="21"/>
      <c r="BU997" s="21"/>
      <c r="BV997" s="21"/>
      <c r="BW997" s="21"/>
      <c r="BX997" s="21"/>
      <c r="BY997" s="21"/>
      <c r="BZ997" s="21"/>
      <c r="CA997" s="21"/>
      <c r="CB997" s="21"/>
      <c r="CC997" s="21"/>
      <c r="CD997" s="21"/>
      <c r="CE997" s="21"/>
      <c r="CF997" s="21"/>
      <c r="CG997" s="21"/>
      <c r="CH997" s="21"/>
      <c r="CI997" s="21"/>
      <c r="CJ997" s="21"/>
      <c r="CK997" s="21"/>
      <c r="CL997" s="21"/>
      <c r="CM997" s="21"/>
      <c r="CN997" s="21"/>
      <c r="CO997" s="21"/>
      <c r="CP997" s="21"/>
      <c r="CQ997" s="21"/>
      <c r="CR997" s="21"/>
      <c r="CS997" s="21"/>
      <c r="CT997" s="21"/>
      <c r="CU997" s="21"/>
      <c r="CV997" s="21"/>
      <c r="CW997" s="21"/>
      <c r="CX997" s="21"/>
      <c r="CY997" s="21"/>
      <c r="CZ997" s="21"/>
      <c r="DA997" s="21"/>
      <c r="DB997" s="21"/>
      <c r="DC997" s="21"/>
      <c r="DD997" s="21"/>
      <c r="DE997" s="21"/>
      <c r="DF997" s="21"/>
      <c r="DG997" s="21"/>
      <c r="DH997" s="21"/>
      <c r="DI997" s="21"/>
      <c r="DJ997" s="21"/>
      <c r="DK997" s="21"/>
      <c r="DL997" s="21"/>
      <c r="DM997" s="21"/>
      <c r="DN997" s="21"/>
      <c r="DO997" s="21"/>
      <c r="DP997" s="21"/>
      <c r="DQ997" s="21"/>
      <c r="DR997" s="21"/>
      <c r="DS997" s="21"/>
      <c r="DT997" s="21"/>
      <c r="DU997" s="21"/>
      <c r="DV997" s="21"/>
      <c r="DW997" s="21"/>
      <c r="DX997" s="21"/>
      <c r="DY997" s="21"/>
      <c r="DZ997" s="21"/>
      <c r="EA997" s="21"/>
      <c r="EB997" s="21"/>
      <c r="EC997" s="21"/>
      <c r="ED997" s="21"/>
      <c r="EE997" s="21"/>
      <c r="EF997" s="21"/>
      <c r="EG997" s="21"/>
      <c r="EH997" s="21"/>
      <c r="EI997" s="21"/>
      <c r="EJ997" s="21"/>
      <c r="EK997" s="21"/>
      <c r="EL997" s="21"/>
      <c r="EM997" s="21"/>
      <c r="EN997" s="21"/>
      <c r="EO997" s="21"/>
      <c r="EP997" s="21"/>
      <c r="EQ997" s="21"/>
      <c r="ER997" s="21"/>
      <c r="ES997" s="21"/>
      <c r="ET997" s="21"/>
      <c r="EU997" s="21"/>
      <c r="EV997" s="21"/>
      <c r="EW997" s="21"/>
      <c r="EX997" s="21"/>
      <c r="EY997" s="21"/>
      <c r="EZ997" s="21"/>
      <c r="FA997" s="21"/>
      <c r="FB997" s="21"/>
      <c r="FC997" s="21"/>
      <c r="FD997" s="21"/>
      <c r="FE997" s="21"/>
      <c r="FF997" s="21"/>
      <c r="FG997" s="21"/>
      <c r="FH997" s="21"/>
      <c r="FI997" s="21"/>
      <c r="FJ997" s="21"/>
      <c r="FK997" s="21"/>
      <c r="FL997" s="21"/>
      <c r="FM997" s="21"/>
      <c r="FN997" s="21"/>
      <c r="FO997" s="21"/>
      <c r="FP997" s="21"/>
      <c r="FQ997" s="21"/>
      <c r="FR997" s="21"/>
      <c r="FS997" s="21"/>
      <c r="FT997" s="21"/>
      <c r="FU997" s="21"/>
      <c r="FV997" s="21"/>
      <c r="FW997" s="21"/>
      <c r="FX997" s="21"/>
      <c r="FY997" s="21"/>
      <c r="FZ997" s="21"/>
      <c r="GA997" s="21"/>
      <c r="GB997" s="21"/>
      <c r="GC997" s="21"/>
      <c r="GD997" s="21"/>
      <c r="GE997" s="21"/>
      <c r="GF997" s="21"/>
      <c r="GG997" s="21"/>
      <c r="GH997" s="21"/>
      <c r="GI997" s="21"/>
      <c r="GJ997" s="21"/>
      <c r="GK997" s="21"/>
      <c r="GL997" s="21"/>
      <c r="GM997" s="21"/>
      <c r="GN997" s="21"/>
      <c r="GO997" s="21"/>
      <c r="GP997" s="21"/>
      <c r="GQ997" s="21"/>
      <c r="GR997" s="21"/>
      <c r="GS997" s="21"/>
      <c r="GT997" s="21"/>
      <c r="GU997" s="21"/>
      <c r="GV997" s="21"/>
      <c r="GW997" s="21"/>
      <c r="GX997" s="21"/>
      <c r="GY997" s="21"/>
      <c r="GZ997" s="21"/>
      <c r="HA997" s="21"/>
      <c r="HB997" s="21"/>
      <c r="HC997" s="21"/>
      <c r="HD997" s="21"/>
      <c r="HE997" s="21"/>
      <c r="HF997" s="21"/>
      <c r="HG997" s="21"/>
      <c r="HH997" s="21"/>
      <c r="HI997" s="21"/>
      <c r="HJ997" s="21"/>
      <c r="HK997" s="21"/>
      <c r="HL997" s="21"/>
      <c r="HM997" s="21"/>
      <c r="HN997" s="21"/>
      <c r="HO997" s="21"/>
      <c r="HP997" s="21"/>
      <c r="HQ997" s="21"/>
      <c r="HR997" s="21"/>
      <c r="HS997" s="21"/>
      <c r="HT997" s="21"/>
      <c r="HU997" s="21"/>
      <c r="HV997" s="21"/>
      <c r="HW997" s="21"/>
      <c r="HX997" s="21"/>
      <c r="HY997" s="21"/>
      <c r="HZ997" s="21"/>
      <c r="IA997" s="21"/>
      <c r="IB997" s="21"/>
      <c r="IC997" s="21"/>
      <c r="ID997" s="21"/>
      <c r="IE997" s="21"/>
      <c r="IF997" s="21"/>
      <c r="IG997" s="21"/>
      <c r="IH997" s="21"/>
      <c r="II997" s="21"/>
      <c r="IJ997" s="21"/>
      <c r="IK997" s="21"/>
      <c r="IL997" s="21"/>
      <c r="IM997" s="21"/>
      <c r="IN997" s="21"/>
      <c r="IO997" s="21"/>
      <c r="IP997" s="21"/>
      <c r="IQ997" s="21"/>
      <c r="IR997" s="21"/>
      <c r="IS997" s="21"/>
      <c r="IT997" s="21"/>
      <c r="IU997" s="21"/>
      <c r="IV997" s="21"/>
      <c r="IW997" s="21"/>
      <c r="IX997" s="21"/>
      <c r="IY997" s="21"/>
      <c r="IZ997" s="21"/>
      <c r="JA997" s="21"/>
      <c r="JB997" s="21"/>
      <c r="JC997" s="21"/>
      <c r="JD997" s="21"/>
      <c r="JE997" s="21"/>
      <c r="JF997" s="21"/>
      <c r="JG997" s="21"/>
      <c r="JH997" s="21"/>
      <c r="JI997" s="21"/>
      <c r="JJ997" s="21"/>
      <c r="JK997" s="21"/>
      <c r="JL997" s="21"/>
      <c r="JM997" s="21"/>
      <c r="JN997" s="21"/>
      <c r="JO997" s="21"/>
      <c r="JP997" s="21"/>
      <c r="JQ997" s="21"/>
      <c r="JR997" s="21"/>
      <c r="JS997" s="21"/>
      <c r="JT997" s="21"/>
      <c r="JU997" s="21"/>
      <c r="JV997" s="21"/>
      <c r="JW997" s="21"/>
      <c r="JX997" s="21"/>
      <c r="JY997" s="21"/>
    </row>
    <row r="998" spans="1:285" ht="14.1" customHeight="1">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1"/>
      <c r="BO998" s="21"/>
      <c r="BP998" s="21"/>
      <c r="BQ998" s="21"/>
      <c r="BR998" s="21"/>
      <c r="BS998" s="21"/>
      <c r="BT998" s="21"/>
      <c r="BU998" s="21"/>
      <c r="BV998" s="21"/>
      <c r="BW998" s="21"/>
      <c r="BX998" s="21"/>
      <c r="BY998" s="21"/>
      <c r="BZ998" s="21"/>
      <c r="CA998" s="21"/>
      <c r="CB998" s="21"/>
      <c r="CC998" s="21"/>
      <c r="CD998" s="21"/>
      <c r="CE998" s="21"/>
      <c r="CF998" s="21"/>
      <c r="CG998" s="21"/>
      <c r="CH998" s="21"/>
      <c r="CI998" s="21"/>
      <c r="CJ998" s="21"/>
      <c r="CK998" s="21"/>
      <c r="CL998" s="21"/>
      <c r="CM998" s="21"/>
      <c r="CN998" s="21"/>
      <c r="CO998" s="21"/>
      <c r="CP998" s="21"/>
      <c r="CQ998" s="21"/>
      <c r="CR998" s="21"/>
      <c r="CS998" s="21"/>
      <c r="CT998" s="21"/>
      <c r="CU998" s="21"/>
      <c r="CV998" s="21"/>
      <c r="CW998" s="21"/>
      <c r="CX998" s="21"/>
      <c r="CY998" s="21"/>
      <c r="CZ998" s="21"/>
      <c r="DA998" s="21"/>
      <c r="DB998" s="21"/>
      <c r="DC998" s="21"/>
      <c r="DD998" s="21"/>
      <c r="DE998" s="21"/>
      <c r="DF998" s="21"/>
      <c r="DG998" s="21"/>
      <c r="DH998" s="21"/>
      <c r="DI998" s="21"/>
      <c r="DJ998" s="21"/>
      <c r="DK998" s="21"/>
      <c r="DL998" s="21"/>
      <c r="DM998" s="21"/>
      <c r="DN998" s="21"/>
      <c r="DO998" s="21"/>
      <c r="DP998" s="21"/>
      <c r="DQ998" s="21"/>
      <c r="DR998" s="21"/>
      <c r="DS998" s="21"/>
      <c r="DT998" s="21"/>
      <c r="DU998" s="21"/>
      <c r="DV998" s="21"/>
      <c r="DW998" s="21"/>
      <c r="DX998" s="21"/>
      <c r="DY998" s="21"/>
      <c r="DZ998" s="21"/>
      <c r="EA998" s="21"/>
      <c r="EB998" s="21"/>
      <c r="EC998" s="21"/>
      <c r="ED998" s="21"/>
      <c r="EE998" s="21"/>
      <c r="EF998" s="21"/>
      <c r="EG998" s="21"/>
      <c r="EH998" s="21"/>
      <c r="EI998" s="21"/>
      <c r="EJ998" s="21"/>
      <c r="EK998" s="21"/>
      <c r="EL998" s="21"/>
      <c r="EM998" s="21"/>
      <c r="EN998" s="21"/>
      <c r="EO998" s="21"/>
      <c r="EP998" s="21"/>
      <c r="EQ998" s="21"/>
      <c r="ER998" s="21"/>
      <c r="ES998" s="21"/>
      <c r="ET998" s="21"/>
      <c r="EU998" s="21"/>
      <c r="EV998" s="21"/>
      <c r="EW998" s="21"/>
      <c r="EX998" s="21"/>
      <c r="EY998" s="21"/>
      <c r="EZ998" s="21"/>
      <c r="FA998" s="21"/>
      <c r="FB998" s="21"/>
      <c r="FC998" s="21"/>
      <c r="FD998" s="21"/>
      <c r="FE998" s="21"/>
      <c r="FF998" s="21"/>
      <c r="FG998" s="21"/>
      <c r="FH998" s="21"/>
      <c r="FI998" s="21"/>
      <c r="FJ998" s="21"/>
      <c r="FK998" s="21"/>
      <c r="FL998" s="21"/>
      <c r="FM998" s="21"/>
      <c r="FN998" s="21"/>
      <c r="FO998" s="21"/>
      <c r="FP998" s="21"/>
      <c r="FQ998" s="21"/>
      <c r="FR998" s="21"/>
      <c r="FS998" s="21"/>
      <c r="FT998" s="21"/>
      <c r="FU998" s="21"/>
      <c r="FV998" s="21"/>
      <c r="FW998" s="21"/>
      <c r="FX998" s="21"/>
      <c r="FY998" s="21"/>
      <c r="FZ998" s="21"/>
      <c r="GA998" s="21"/>
      <c r="GB998" s="21"/>
      <c r="GC998" s="21"/>
      <c r="GD998" s="21"/>
      <c r="GE998" s="21"/>
      <c r="GF998" s="21"/>
      <c r="GG998" s="21"/>
      <c r="GH998" s="21"/>
      <c r="GI998" s="21"/>
      <c r="GJ998" s="21"/>
      <c r="GK998" s="21"/>
      <c r="GL998" s="21"/>
      <c r="GM998" s="21"/>
      <c r="GN998" s="21"/>
      <c r="GO998" s="21"/>
      <c r="GP998" s="21"/>
      <c r="GQ998" s="21"/>
      <c r="GR998" s="21"/>
      <c r="GS998" s="21"/>
      <c r="GT998" s="21"/>
      <c r="GU998" s="21"/>
      <c r="GV998" s="21"/>
      <c r="GW998" s="21"/>
      <c r="GX998" s="21"/>
      <c r="GY998" s="21"/>
      <c r="GZ998" s="21"/>
      <c r="HA998" s="21"/>
      <c r="HB998" s="21"/>
      <c r="HC998" s="21"/>
      <c r="HD998" s="21"/>
      <c r="HE998" s="21"/>
      <c r="HF998" s="21"/>
      <c r="HG998" s="21"/>
      <c r="HH998" s="21"/>
      <c r="HI998" s="21"/>
      <c r="HJ998" s="21"/>
      <c r="HK998" s="21"/>
      <c r="HL998" s="21"/>
      <c r="HM998" s="21"/>
      <c r="HN998" s="21"/>
      <c r="HO998" s="21"/>
      <c r="HP998" s="21"/>
      <c r="HQ998" s="21"/>
      <c r="HR998" s="21"/>
      <c r="HS998" s="21"/>
      <c r="HT998" s="21"/>
      <c r="HU998" s="21"/>
      <c r="HV998" s="21"/>
      <c r="HW998" s="21"/>
      <c r="HX998" s="21"/>
      <c r="HY998" s="21"/>
      <c r="HZ998" s="21"/>
      <c r="IA998" s="21"/>
      <c r="IB998" s="21"/>
      <c r="IC998" s="21"/>
      <c r="ID998" s="21"/>
      <c r="IE998" s="21"/>
      <c r="IF998" s="21"/>
      <c r="IG998" s="21"/>
      <c r="IH998" s="21"/>
      <c r="II998" s="21"/>
      <c r="IJ998" s="21"/>
      <c r="IK998" s="21"/>
      <c r="IL998" s="21"/>
      <c r="IM998" s="21"/>
      <c r="IN998" s="21"/>
      <c r="IO998" s="21"/>
      <c r="IP998" s="21"/>
      <c r="IQ998" s="21"/>
      <c r="IR998" s="21"/>
      <c r="IS998" s="21"/>
      <c r="IT998" s="21"/>
      <c r="IU998" s="21"/>
      <c r="IV998" s="21"/>
      <c r="IW998" s="21"/>
      <c r="IX998" s="21"/>
      <c r="IY998" s="21"/>
      <c r="IZ998" s="21"/>
      <c r="JA998" s="21"/>
      <c r="JB998" s="21"/>
      <c r="JC998" s="21"/>
      <c r="JD998" s="21"/>
      <c r="JE998" s="21"/>
      <c r="JF998" s="21"/>
      <c r="JG998" s="21"/>
      <c r="JH998" s="21"/>
      <c r="JI998" s="21"/>
      <c r="JJ998" s="21"/>
      <c r="JK998" s="21"/>
      <c r="JL998" s="21"/>
      <c r="JM998" s="21"/>
      <c r="JN998" s="21"/>
      <c r="JO998" s="21"/>
      <c r="JP998" s="21"/>
      <c r="JQ998" s="21"/>
      <c r="JR998" s="21"/>
      <c r="JS998" s="21"/>
      <c r="JT998" s="21"/>
      <c r="JU998" s="21"/>
      <c r="JV998" s="21"/>
      <c r="JW998" s="21"/>
      <c r="JX998" s="21"/>
      <c r="JY998" s="21"/>
    </row>
    <row r="999" spans="1:285" ht="14.1" customHeight="1">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1"/>
      <c r="BO999" s="21"/>
      <c r="BP999" s="21"/>
      <c r="BQ999" s="21"/>
      <c r="BR999" s="21"/>
      <c r="BS999" s="21"/>
      <c r="BT999" s="21"/>
      <c r="BU999" s="21"/>
      <c r="BV999" s="21"/>
      <c r="BW999" s="21"/>
      <c r="BX999" s="21"/>
      <c r="BY999" s="21"/>
      <c r="BZ999" s="21"/>
      <c r="CA999" s="21"/>
      <c r="CB999" s="21"/>
      <c r="CC999" s="21"/>
      <c r="CD999" s="21"/>
      <c r="CE999" s="21"/>
      <c r="CF999" s="21"/>
      <c r="CG999" s="21"/>
      <c r="CH999" s="21"/>
      <c r="CI999" s="21"/>
      <c r="CJ999" s="21"/>
      <c r="CK999" s="21"/>
      <c r="CL999" s="21"/>
      <c r="CM999" s="21"/>
      <c r="CN999" s="21"/>
      <c r="CO999" s="21"/>
      <c r="CP999" s="21"/>
      <c r="CQ999" s="21"/>
      <c r="CR999" s="21"/>
      <c r="CS999" s="21"/>
      <c r="CT999" s="21"/>
      <c r="CU999" s="21"/>
      <c r="CV999" s="21"/>
      <c r="CW999" s="21"/>
      <c r="CX999" s="21"/>
      <c r="CY999" s="21"/>
      <c r="CZ999" s="21"/>
      <c r="DA999" s="21"/>
      <c r="DB999" s="21"/>
      <c r="DC999" s="21"/>
      <c r="DD999" s="21"/>
      <c r="DE999" s="21"/>
      <c r="DF999" s="21"/>
      <c r="DG999" s="21"/>
      <c r="DH999" s="21"/>
      <c r="DI999" s="21"/>
      <c r="DJ999" s="21"/>
      <c r="DK999" s="21"/>
      <c r="DL999" s="21"/>
      <c r="DM999" s="21"/>
      <c r="DN999" s="21"/>
      <c r="DO999" s="21"/>
      <c r="DP999" s="21"/>
      <c r="DQ999" s="21"/>
      <c r="DR999" s="21"/>
      <c r="DS999" s="21"/>
      <c r="DT999" s="21"/>
      <c r="DU999" s="21"/>
      <c r="DV999" s="21"/>
      <c r="DW999" s="21"/>
      <c r="DX999" s="21"/>
      <c r="DY999" s="21"/>
      <c r="DZ999" s="21"/>
      <c r="EA999" s="21"/>
      <c r="EB999" s="21"/>
      <c r="EC999" s="21"/>
      <c r="ED999" s="21"/>
      <c r="EE999" s="21"/>
      <c r="EF999" s="21"/>
      <c r="EG999" s="21"/>
      <c r="EH999" s="21"/>
      <c r="EI999" s="21"/>
      <c r="EJ999" s="21"/>
      <c r="EK999" s="21"/>
      <c r="EL999" s="21"/>
      <c r="EM999" s="21"/>
      <c r="EN999" s="21"/>
      <c r="EO999" s="21"/>
      <c r="EP999" s="21"/>
      <c r="EQ999" s="21"/>
      <c r="ER999" s="21"/>
      <c r="ES999" s="21"/>
      <c r="ET999" s="21"/>
      <c r="EU999" s="21"/>
      <c r="EV999" s="21"/>
      <c r="EW999" s="21"/>
      <c r="EX999" s="21"/>
      <c r="EY999" s="21"/>
      <c r="EZ999" s="21"/>
      <c r="FA999" s="21"/>
      <c r="FB999" s="21"/>
      <c r="FC999" s="21"/>
      <c r="FD999" s="21"/>
      <c r="FE999" s="21"/>
      <c r="FF999" s="21"/>
      <c r="FG999" s="21"/>
      <c r="FH999" s="21"/>
      <c r="FI999" s="21"/>
      <c r="FJ999" s="21"/>
      <c r="FK999" s="21"/>
      <c r="FL999" s="21"/>
      <c r="FM999" s="21"/>
      <c r="FN999" s="21"/>
      <c r="FO999" s="21"/>
      <c r="FP999" s="21"/>
      <c r="FQ999" s="21"/>
      <c r="FR999" s="21"/>
      <c r="FS999" s="21"/>
      <c r="FT999" s="21"/>
      <c r="FU999" s="21"/>
      <c r="FV999" s="21"/>
      <c r="FW999" s="21"/>
      <c r="FX999" s="21"/>
      <c r="FY999" s="21"/>
      <c r="FZ999" s="21"/>
      <c r="GA999" s="21"/>
      <c r="GB999" s="21"/>
      <c r="GC999" s="21"/>
      <c r="GD999" s="21"/>
      <c r="GE999" s="21"/>
      <c r="GF999" s="21"/>
      <c r="GG999" s="21"/>
      <c r="GH999" s="21"/>
      <c r="GI999" s="21"/>
      <c r="GJ999" s="21"/>
      <c r="GK999" s="21"/>
      <c r="GL999" s="21"/>
      <c r="GM999" s="21"/>
      <c r="GN999" s="21"/>
      <c r="GO999" s="21"/>
      <c r="GP999" s="21"/>
      <c r="GQ999" s="21"/>
      <c r="GR999" s="21"/>
      <c r="GS999" s="21"/>
      <c r="GT999" s="21"/>
      <c r="GU999" s="21"/>
      <c r="GV999" s="21"/>
      <c r="GW999" s="21"/>
      <c r="GX999" s="21"/>
      <c r="GY999" s="21"/>
      <c r="GZ999" s="21"/>
      <c r="HA999" s="21"/>
      <c r="HB999" s="21"/>
      <c r="HC999" s="21"/>
      <c r="HD999" s="21"/>
      <c r="HE999" s="21"/>
      <c r="HF999" s="21"/>
      <c r="HG999" s="21"/>
      <c r="HH999" s="21"/>
      <c r="HI999" s="21"/>
      <c r="HJ999" s="21"/>
      <c r="HK999" s="21"/>
      <c r="HL999" s="21"/>
      <c r="HM999" s="21"/>
      <c r="HN999" s="21"/>
      <c r="HO999" s="21"/>
      <c r="HP999" s="21"/>
      <c r="HQ999" s="21"/>
      <c r="HR999" s="21"/>
      <c r="HS999" s="21"/>
      <c r="HT999" s="21"/>
      <c r="HU999" s="21"/>
      <c r="HV999" s="21"/>
      <c r="HW999" s="21"/>
      <c r="HX999" s="21"/>
      <c r="HY999" s="21"/>
      <c r="HZ999" s="21"/>
      <c r="IA999" s="21"/>
      <c r="IB999" s="21"/>
      <c r="IC999" s="21"/>
      <c r="ID999" s="21"/>
      <c r="IE999" s="21"/>
      <c r="IF999" s="21"/>
      <c r="IG999" s="21"/>
      <c r="IH999" s="21"/>
      <c r="II999" s="21"/>
      <c r="IJ999" s="21"/>
      <c r="IK999" s="21"/>
      <c r="IL999" s="21"/>
      <c r="IM999" s="21"/>
      <c r="IN999" s="21"/>
      <c r="IO999" s="21"/>
      <c r="IP999" s="21"/>
      <c r="IQ999" s="21"/>
      <c r="IR999" s="21"/>
      <c r="IS999" s="21"/>
      <c r="IT999" s="21"/>
      <c r="IU999" s="21"/>
      <c r="IV999" s="21"/>
      <c r="IW999" s="21"/>
      <c r="IX999" s="21"/>
      <c r="IY999" s="21"/>
      <c r="IZ999" s="21"/>
      <c r="JA999" s="21"/>
      <c r="JB999" s="21"/>
      <c r="JC999" s="21"/>
      <c r="JD999" s="21"/>
      <c r="JE999" s="21"/>
      <c r="JF999" s="21"/>
      <c r="JG999" s="21"/>
      <c r="JH999" s="21"/>
      <c r="JI999" s="21"/>
      <c r="JJ999" s="21"/>
      <c r="JK999" s="21"/>
      <c r="JL999" s="21"/>
      <c r="JM999" s="21"/>
      <c r="JN999" s="21"/>
      <c r="JO999" s="21"/>
      <c r="JP999" s="21"/>
      <c r="JQ999" s="21"/>
      <c r="JR999" s="21"/>
      <c r="JS999" s="21"/>
      <c r="JT999" s="21"/>
      <c r="JU999" s="21"/>
      <c r="JV999" s="21"/>
      <c r="JW999" s="21"/>
      <c r="JX999" s="21"/>
      <c r="JY999" s="21"/>
    </row>
    <row r="1000" spans="1:285" ht="14.1" customHeight="1">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1"/>
      <c r="BO1000" s="21"/>
      <c r="BP1000" s="21"/>
      <c r="BQ1000" s="21"/>
      <c r="BR1000" s="21"/>
      <c r="BS1000" s="21"/>
      <c r="BT1000" s="21"/>
      <c r="BU1000" s="21"/>
      <c r="BV1000" s="21"/>
      <c r="BW1000" s="21"/>
      <c r="BX1000" s="21"/>
      <c r="BY1000" s="21"/>
      <c r="BZ1000" s="21"/>
      <c r="CA1000" s="21"/>
      <c r="CB1000" s="21"/>
      <c r="CC1000" s="21"/>
      <c r="CD1000" s="21"/>
      <c r="CE1000" s="21"/>
      <c r="CF1000" s="21"/>
      <c r="CG1000" s="21"/>
      <c r="CH1000" s="21"/>
      <c r="CI1000" s="21"/>
      <c r="CJ1000" s="21"/>
      <c r="CK1000" s="21"/>
      <c r="CL1000" s="21"/>
      <c r="CM1000" s="21"/>
      <c r="CN1000" s="21"/>
      <c r="CO1000" s="21"/>
      <c r="CP1000" s="21"/>
      <c r="CQ1000" s="21"/>
      <c r="CR1000" s="21"/>
      <c r="CS1000" s="21"/>
      <c r="CT1000" s="21"/>
      <c r="CU1000" s="21"/>
      <c r="CV1000" s="21"/>
      <c r="CW1000" s="21"/>
      <c r="CX1000" s="21"/>
      <c r="CY1000" s="21"/>
      <c r="CZ1000" s="21"/>
      <c r="DA1000" s="21"/>
      <c r="DB1000" s="21"/>
      <c r="DC1000" s="21"/>
      <c r="DD1000" s="21"/>
      <c r="DE1000" s="21"/>
      <c r="DF1000" s="21"/>
      <c r="DG1000" s="21"/>
      <c r="DH1000" s="21"/>
      <c r="DI1000" s="21"/>
      <c r="DJ1000" s="21"/>
      <c r="DK1000" s="21"/>
      <c r="DL1000" s="21"/>
      <c r="DM1000" s="21"/>
      <c r="DN1000" s="21"/>
      <c r="DO1000" s="21"/>
      <c r="DP1000" s="21"/>
      <c r="DQ1000" s="21"/>
      <c r="DR1000" s="21"/>
      <c r="DS1000" s="21"/>
      <c r="DT1000" s="21"/>
      <c r="DU1000" s="21"/>
      <c r="DV1000" s="21"/>
      <c r="DW1000" s="21"/>
      <c r="DX1000" s="21"/>
      <c r="DY1000" s="21"/>
      <c r="DZ1000" s="21"/>
      <c r="EA1000" s="21"/>
      <c r="EB1000" s="21"/>
      <c r="EC1000" s="21"/>
      <c r="ED1000" s="21"/>
      <c r="EE1000" s="21"/>
      <c r="EF1000" s="21"/>
      <c r="EG1000" s="21"/>
      <c r="EH1000" s="21"/>
      <c r="EI1000" s="21"/>
      <c r="EJ1000" s="21"/>
      <c r="EK1000" s="21"/>
      <c r="EL1000" s="21"/>
      <c r="EM1000" s="21"/>
      <c r="EN1000" s="21"/>
      <c r="EO1000" s="21"/>
      <c r="EP1000" s="21"/>
      <c r="EQ1000" s="21"/>
      <c r="ER1000" s="21"/>
      <c r="ES1000" s="21"/>
      <c r="ET1000" s="21"/>
      <c r="EU1000" s="21"/>
      <c r="EV1000" s="21"/>
      <c r="EW1000" s="21"/>
      <c r="EX1000" s="21"/>
      <c r="EY1000" s="21"/>
      <c r="EZ1000" s="21"/>
      <c r="FA1000" s="21"/>
      <c r="FB1000" s="21"/>
      <c r="FC1000" s="21"/>
      <c r="FD1000" s="21"/>
      <c r="FE1000" s="21"/>
      <c r="FF1000" s="21"/>
      <c r="FG1000" s="21"/>
      <c r="FH1000" s="21"/>
      <c r="FI1000" s="21"/>
      <c r="FJ1000" s="21"/>
      <c r="FK1000" s="21"/>
      <c r="FL1000" s="21"/>
      <c r="FM1000" s="21"/>
      <c r="FN1000" s="21"/>
      <c r="FO1000" s="21"/>
      <c r="FP1000" s="21"/>
      <c r="FQ1000" s="21"/>
      <c r="FR1000" s="21"/>
      <c r="FS1000" s="21"/>
      <c r="FT1000" s="21"/>
      <c r="FU1000" s="21"/>
      <c r="FV1000" s="21"/>
      <c r="FW1000" s="21"/>
      <c r="FX1000" s="21"/>
      <c r="FY1000" s="21"/>
      <c r="FZ1000" s="21"/>
      <c r="GA1000" s="21"/>
      <c r="GB1000" s="21"/>
      <c r="GC1000" s="21"/>
      <c r="GD1000" s="21"/>
      <c r="GE1000" s="21"/>
      <c r="GF1000" s="21"/>
      <c r="GG1000" s="21"/>
      <c r="GH1000" s="21"/>
      <c r="GI1000" s="21"/>
      <c r="GJ1000" s="21"/>
      <c r="GK1000" s="21"/>
      <c r="GL1000" s="21"/>
      <c r="GM1000" s="21"/>
      <c r="GN1000" s="21"/>
      <c r="GO1000" s="21"/>
      <c r="GP1000" s="21"/>
      <c r="GQ1000" s="21"/>
      <c r="GR1000" s="21"/>
      <c r="GS1000" s="21"/>
      <c r="GT1000" s="21"/>
      <c r="GU1000" s="21"/>
      <c r="GV1000" s="21"/>
      <c r="GW1000" s="21"/>
      <c r="GX1000" s="21"/>
      <c r="GY1000" s="21"/>
      <c r="GZ1000" s="21"/>
      <c r="HA1000" s="21"/>
      <c r="HB1000" s="21"/>
      <c r="HC1000" s="21"/>
      <c r="HD1000" s="21"/>
      <c r="HE1000" s="21"/>
      <c r="HF1000" s="21"/>
      <c r="HG1000" s="21"/>
      <c r="HH1000" s="21"/>
      <c r="HI1000" s="21"/>
      <c r="HJ1000" s="21"/>
      <c r="HK1000" s="21"/>
      <c r="HL1000" s="21"/>
      <c r="HM1000" s="21"/>
      <c r="HN1000" s="21"/>
      <c r="HO1000" s="21"/>
      <c r="HP1000" s="21"/>
      <c r="HQ1000" s="21"/>
      <c r="HR1000" s="21"/>
      <c r="HS1000" s="21"/>
      <c r="HT1000" s="21"/>
      <c r="HU1000" s="21"/>
      <c r="HV1000" s="21"/>
      <c r="HW1000" s="21"/>
      <c r="HX1000" s="21"/>
      <c r="HY1000" s="21"/>
      <c r="HZ1000" s="21"/>
      <c r="IA1000" s="21"/>
      <c r="IB1000" s="21"/>
      <c r="IC1000" s="21"/>
      <c r="ID1000" s="21"/>
      <c r="IE1000" s="21"/>
      <c r="IF1000" s="21"/>
      <c r="IG1000" s="21"/>
      <c r="IH1000" s="21"/>
      <c r="II1000" s="21"/>
      <c r="IJ1000" s="21"/>
      <c r="IK1000" s="21"/>
      <c r="IL1000" s="21"/>
      <c r="IM1000" s="21"/>
      <c r="IN1000" s="21"/>
      <c r="IO1000" s="21"/>
      <c r="IP1000" s="21"/>
      <c r="IQ1000" s="21"/>
      <c r="IR1000" s="21"/>
      <c r="IS1000" s="21"/>
      <c r="IT1000" s="21"/>
      <c r="IU1000" s="21"/>
      <c r="IV1000" s="21"/>
      <c r="IW1000" s="21"/>
      <c r="IX1000" s="21"/>
      <c r="IY1000" s="21"/>
      <c r="IZ1000" s="21"/>
      <c r="JA1000" s="21"/>
      <c r="JB1000" s="21"/>
      <c r="JC1000" s="21"/>
      <c r="JD1000" s="21"/>
      <c r="JE1000" s="21"/>
      <c r="JF1000" s="21"/>
      <c r="JG1000" s="21"/>
      <c r="JH1000" s="21"/>
      <c r="JI1000" s="21"/>
      <c r="JJ1000" s="21"/>
      <c r="JK1000" s="21"/>
      <c r="JL1000" s="21"/>
      <c r="JM1000" s="21"/>
      <c r="JN1000" s="21"/>
      <c r="JO1000" s="21"/>
      <c r="JP1000" s="21"/>
      <c r="JQ1000" s="21"/>
      <c r="JR1000" s="21"/>
      <c r="JS1000" s="21"/>
      <c r="JT1000" s="21"/>
      <c r="JU1000" s="21"/>
      <c r="JV1000" s="21"/>
      <c r="JW1000" s="21"/>
      <c r="JX1000" s="21"/>
      <c r="JY1000" s="21"/>
    </row>
    <row r="1001" spans="1:285" ht="14.1" customHeight="1">
      <c r="A1001" s="21"/>
      <c r="B1001" s="21"/>
      <c r="C1001" s="21"/>
      <c r="D1001" s="21"/>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1"/>
      <c r="BO1001" s="21"/>
      <c r="BP1001" s="21"/>
      <c r="BQ1001" s="21"/>
      <c r="BR1001" s="21"/>
      <c r="BS1001" s="21"/>
      <c r="BT1001" s="21"/>
      <c r="BU1001" s="21"/>
      <c r="BV1001" s="21"/>
      <c r="BW1001" s="21"/>
      <c r="BX1001" s="21"/>
      <c r="BY1001" s="21"/>
      <c r="BZ1001" s="21"/>
      <c r="CA1001" s="21"/>
      <c r="CB1001" s="21"/>
      <c r="CC1001" s="21"/>
      <c r="CD1001" s="21"/>
      <c r="CE1001" s="21"/>
      <c r="CF1001" s="21"/>
      <c r="CG1001" s="21"/>
      <c r="CH1001" s="21"/>
      <c r="CI1001" s="21"/>
      <c r="CJ1001" s="21"/>
      <c r="CK1001" s="21"/>
      <c r="CL1001" s="21"/>
      <c r="CM1001" s="21"/>
      <c r="CN1001" s="21"/>
      <c r="CO1001" s="21"/>
      <c r="CP1001" s="21"/>
      <c r="CQ1001" s="21"/>
      <c r="CR1001" s="21"/>
      <c r="CS1001" s="21"/>
      <c r="CT1001" s="21"/>
      <c r="CU1001" s="21"/>
      <c r="CV1001" s="21"/>
      <c r="CW1001" s="21"/>
      <c r="CX1001" s="21"/>
      <c r="CY1001" s="21"/>
      <c r="CZ1001" s="21"/>
      <c r="DA1001" s="21"/>
      <c r="DB1001" s="21"/>
      <c r="DC1001" s="21"/>
      <c r="DD1001" s="21"/>
      <c r="DE1001" s="21"/>
      <c r="DF1001" s="21"/>
      <c r="DG1001" s="21"/>
      <c r="DH1001" s="21"/>
      <c r="DI1001" s="21"/>
      <c r="DJ1001" s="21"/>
      <c r="DK1001" s="21"/>
      <c r="DL1001" s="21"/>
      <c r="DM1001" s="21"/>
      <c r="DN1001" s="21"/>
      <c r="DO1001" s="21"/>
      <c r="DP1001" s="21"/>
      <c r="DQ1001" s="21"/>
      <c r="DR1001" s="21"/>
      <c r="DS1001" s="21"/>
      <c r="DT1001" s="21"/>
      <c r="DU1001" s="21"/>
      <c r="DV1001" s="21"/>
      <c r="DW1001" s="21"/>
      <c r="DX1001" s="21"/>
      <c r="DY1001" s="21"/>
      <c r="DZ1001" s="21"/>
      <c r="EA1001" s="21"/>
      <c r="EB1001" s="21"/>
      <c r="EC1001" s="21"/>
      <c r="ED1001" s="21"/>
      <c r="EE1001" s="21"/>
      <c r="EF1001" s="21"/>
      <c r="EG1001" s="21"/>
      <c r="EH1001" s="21"/>
      <c r="EI1001" s="21"/>
      <c r="EJ1001" s="21"/>
      <c r="EK1001" s="21"/>
      <c r="EL1001" s="21"/>
      <c r="EM1001" s="21"/>
      <c r="EN1001" s="21"/>
      <c r="EO1001" s="21"/>
      <c r="EP1001" s="21"/>
      <c r="EQ1001" s="21"/>
      <c r="ER1001" s="21"/>
      <c r="ES1001" s="21"/>
      <c r="ET1001" s="21"/>
      <c r="EU1001" s="21"/>
      <c r="EV1001" s="21"/>
      <c r="EW1001" s="21"/>
      <c r="EX1001" s="21"/>
      <c r="EY1001" s="21"/>
      <c r="EZ1001" s="21"/>
      <c r="FA1001" s="21"/>
      <c r="FB1001" s="21"/>
      <c r="FC1001" s="21"/>
      <c r="FD1001" s="21"/>
      <c r="FE1001" s="21"/>
      <c r="FF1001" s="21"/>
      <c r="FG1001" s="21"/>
      <c r="FH1001" s="21"/>
      <c r="FI1001" s="21"/>
      <c r="FJ1001" s="21"/>
      <c r="FK1001" s="21"/>
      <c r="FL1001" s="21"/>
      <c r="FM1001" s="21"/>
      <c r="FN1001" s="21"/>
      <c r="FO1001" s="21"/>
      <c r="FP1001" s="21"/>
      <c r="FQ1001" s="21"/>
      <c r="FR1001" s="21"/>
      <c r="FS1001" s="21"/>
      <c r="FT1001" s="21"/>
      <c r="FU1001" s="21"/>
      <c r="FV1001" s="21"/>
      <c r="FW1001" s="21"/>
      <c r="FX1001" s="21"/>
      <c r="FY1001" s="21"/>
      <c r="FZ1001" s="21"/>
      <c r="GA1001" s="21"/>
      <c r="GB1001" s="21"/>
      <c r="GC1001" s="21"/>
      <c r="GD1001" s="21"/>
      <c r="GE1001" s="21"/>
      <c r="GF1001" s="21"/>
      <c r="GG1001" s="21"/>
      <c r="GH1001" s="21"/>
      <c r="GI1001" s="21"/>
      <c r="GJ1001" s="21"/>
      <c r="GK1001" s="21"/>
      <c r="GL1001" s="21"/>
      <c r="GM1001" s="21"/>
      <c r="GN1001" s="21"/>
      <c r="GO1001" s="21"/>
      <c r="GP1001" s="21"/>
      <c r="GQ1001" s="21"/>
      <c r="GR1001" s="21"/>
      <c r="GS1001" s="21"/>
      <c r="GT1001" s="21"/>
      <c r="GU1001" s="21"/>
      <c r="GV1001" s="21"/>
      <c r="GW1001" s="21"/>
      <c r="GX1001" s="21"/>
      <c r="GY1001" s="21"/>
      <c r="GZ1001" s="21"/>
      <c r="HA1001" s="21"/>
      <c r="HB1001" s="21"/>
      <c r="HC1001" s="21"/>
      <c r="HD1001" s="21"/>
      <c r="HE1001" s="21"/>
      <c r="HF1001" s="21"/>
      <c r="HG1001" s="21"/>
      <c r="HH1001" s="21"/>
      <c r="HI1001" s="21"/>
      <c r="HJ1001" s="21"/>
      <c r="HK1001" s="21"/>
      <c r="HL1001" s="21"/>
      <c r="HM1001" s="21"/>
      <c r="HN1001" s="21"/>
      <c r="HO1001" s="21"/>
      <c r="HP1001" s="21"/>
      <c r="HQ1001" s="21"/>
      <c r="HR1001" s="21"/>
      <c r="HS1001" s="21"/>
      <c r="HT1001" s="21"/>
      <c r="HU1001" s="21"/>
      <c r="HV1001" s="21"/>
      <c r="HW1001" s="21"/>
      <c r="HX1001" s="21"/>
      <c r="HY1001" s="21"/>
      <c r="HZ1001" s="21"/>
      <c r="IA1001" s="21"/>
      <c r="IB1001" s="21"/>
      <c r="IC1001" s="21"/>
      <c r="ID1001" s="21"/>
      <c r="IE1001" s="21"/>
      <c r="IF1001" s="21"/>
      <c r="IG1001" s="21"/>
      <c r="IH1001" s="21"/>
      <c r="II1001" s="21"/>
      <c r="IJ1001" s="21"/>
      <c r="IK1001" s="21"/>
      <c r="IL1001" s="21"/>
      <c r="IM1001" s="21"/>
      <c r="IN1001" s="21"/>
      <c r="IO1001" s="21"/>
      <c r="IP1001" s="21"/>
      <c r="IQ1001" s="21"/>
      <c r="IR1001" s="21"/>
      <c r="IS1001" s="21"/>
      <c r="IT1001" s="21"/>
      <c r="IU1001" s="21"/>
      <c r="IV1001" s="21"/>
      <c r="IW1001" s="21"/>
      <c r="IX1001" s="21"/>
      <c r="IY1001" s="21"/>
      <c r="IZ1001" s="21"/>
      <c r="JA1001" s="21"/>
      <c r="JB1001" s="21"/>
      <c r="JC1001" s="21"/>
      <c r="JD1001" s="21"/>
      <c r="JE1001" s="21"/>
      <c r="JF1001" s="21"/>
      <c r="JG1001" s="21"/>
      <c r="JH1001" s="21"/>
      <c r="JI1001" s="21"/>
      <c r="JJ1001" s="21"/>
      <c r="JK1001" s="21"/>
      <c r="JL1001" s="21"/>
      <c r="JM1001" s="21"/>
      <c r="JN1001" s="21"/>
      <c r="JO1001" s="21"/>
      <c r="JP1001" s="21"/>
      <c r="JQ1001" s="21"/>
      <c r="JR1001" s="21"/>
      <c r="JS1001" s="21"/>
      <c r="JT1001" s="21"/>
      <c r="JU1001" s="21"/>
      <c r="JV1001" s="21"/>
      <c r="JW1001" s="21"/>
      <c r="JX1001" s="21"/>
      <c r="JY1001" s="21"/>
    </row>
    <row r="1002" spans="1:285" ht="14.1" customHeight="1">
      <c r="A1002" s="21"/>
      <c r="B1002" s="21"/>
      <c r="C1002" s="21"/>
      <c r="D1002" s="21"/>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1"/>
      <c r="BO1002" s="21"/>
      <c r="BP1002" s="21"/>
      <c r="BQ1002" s="21"/>
      <c r="BR1002" s="21"/>
      <c r="BS1002" s="21"/>
      <c r="BT1002" s="21"/>
      <c r="BU1002" s="21"/>
      <c r="BV1002" s="21"/>
      <c r="BW1002" s="21"/>
      <c r="BX1002" s="21"/>
      <c r="BY1002" s="21"/>
      <c r="BZ1002" s="21"/>
      <c r="CA1002" s="21"/>
      <c r="CB1002" s="21"/>
      <c r="CC1002" s="21"/>
      <c r="CD1002" s="21"/>
      <c r="CE1002" s="21"/>
      <c r="CF1002" s="21"/>
      <c r="CG1002" s="21"/>
      <c r="CH1002" s="21"/>
      <c r="CI1002" s="21"/>
      <c r="CJ1002" s="21"/>
      <c r="CK1002" s="21"/>
      <c r="CL1002" s="21"/>
      <c r="CM1002" s="21"/>
      <c r="CN1002" s="21"/>
      <c r="CO1002" s="21"/>
      <c r="CP1002" s="21"/>
      <c r="CQ1002" s="21"/>
      <c r="CR1002" s="21"/>
      <c r="CS1002" s="21"/>
      <c r="CT1002" s="21"/>
      <c r="CU1002" s="21"/>
      <c r="CV1002" s="21"/>
      <c r="CW1002" s="21"/>
      <c r="CX1002" s="21"/>
      <c r="CY1002" s="21"/>
      <c r="CZ1002" s="21"/>
      <c r="DA1002" s="21"/>
      <c r="DB1002" s="21"/>
      <c r="DC1002" s="21"/>
      <c r="DD1002" s="21"/>
      <c r="DE1002" s="21"/>
      <c r="DF1002" s="21"/>
      <c r="DG1002" s="21"/>
      <c r="DH1002" s="21"/>
      <c r="DI1002" s="21"/>
      <c r="DJ1002" s="21"/>
      <c r="DK1002" s="21"/>
      <c r="DL1002" s="21"/>
      <c r="DM1002" s="21"/>
      <c r="DN1002" s="21"/>
      <c r="DO1002" s="21"/>
      <c r="DP1002" s="21"/>
      <c r="DQ1002" s="21"/>
      <c r="DR1002" s="21"/>
      <c r="DS1002" s="21"/>
      <c r="DT1002" s="21"/>
      <c r="DU1002" s="21"/>
      <c r="DV1002" s="21"/>
      <c r="DW1002" s="21"/>
      <c r="DX1002" s="21"/>
      <c r="DY1002" s="21"/>
      <c r="DZ1002" s="21"/>
      <c r="EA1002" s="21"/>
      <c r="EB1002" s="21"/>
      <c r="EC1002" s="21"/>
      <c r="ED1002" s="21"/>
      <c r="EE1002" s="21"/>
      <c r="EF1002" s="21"/>
      <c r="EG1002" s="21"/>
      <c r="EH1002" s="21"/>
      <c r="EI1002" s="21"/>
      <c r="EJ1002" s="21"/>
      <c r="EK1002" s="21"/>
      <c r="EL1002" s="21"/>
      <c r="EM1002" s="21"/>
      <c r="EN1002" s="21"/>
      <c r="EO1002" s="21"/>
      <c r="EP1002" s="21"/>
      <c r="EQ1002" s="21"/>
      <c r="ER1002" s="21"/>
      <c r="ES1002" s="21"/>
      <c r="ET1002" s="21"/>
      <c r="EU1002" s="21"/>
      <c r="EV1002" s="21"/>
      <c r="EW1002" s="21"/>
      <c r="EX1002" s="21"/>
      <c r="EY1002" s="21"/>
      <c r="EZ1002" s="21"/>
      <c r="FA1002" s="21"/>
      <c r="FB1002" s="21"/>
      <c r="FC1002" s="21"/>
      <c r="FD1002" s="21"/>
      <c r="FE1002" s="21"/>
      <c r="FF1002" s="21"/>
      <c r="FG1002" s="21"/>
      <c r="FH1002" s="21"/>
      <c r="FI1002" s="21"/>
      <c r="FJ1002" s="21"/>
      <c r="FK1002" s="21"/>
      <c r="FL1002" s="21"/>
      <c r="FM1002" s="21"/>
      <c r="FN1002" s="21"/>
      <c r="FO1002" s="21"/>
      <c r="FP1002" s="21"/>
      <c r="FQ1002" s="21"/>
      <c r="FR1002" s="21"/>
      <c r="FS1002" s="21"/>
      <c r="FT1002" s="21"/>
      <c r="FU1002" s="21"/>
      <c r="FV1002" s="21"/>
      <c r="FW1002" s="21"/>
      <c r="FX1002" s="21"/>
      <c r="FY1002" s="21"/>
      <c r="FZ1002" s="21"/>
      <c r="GA1002" s="21"/>
      <c r="GB1002" s="21"/>
      <c r="GC1002" s="21"/>
      <c r="GD1002" s="21"/>
      <c r="GE1002" s="21"/>
      <c r="GF1002" s="21"/>
      <c r="GG1002" s="21"/>
      <c r="GH1002" s="21"/>
      <c r="GI1002" s="21"/>
      <c r="GJ1002" s="21"/>
      <c r="GK1002" s="21"/>
      <c r="GL1002" s="21"/>
      <c r="GM1002" s="21"/>
      <c r="GN1002" s="21"/>
      <c r="GO1002" s="21"/>
      <c r="GP1002" s="21"/>
      <c r="GQ1002" s="21"/>
      <c r="GR1002" s="21"/>
      <c r="GS1002" s="21"/>
      <c r="GT1002" s="21"/>
      <c r="GU1002" s="21"/>
      <c r="GV1002" s="21"/>
      <c r="GW1002" s="21"/>
      <c r="GX1002" s="21"/>
      <c r="GY1002" s="21"/>
      <c r="GZ1002" s="21"/>
      <c r="HA1002" s="21"/>
      <c r="HB1002" s="21"/>
      <c r="HC1002" s="21"/>
      <c r="HD1002" s="21"/>
      <c r="HE1002" s="21"/>
      <c r="HF1002" s="21"/>
      <c r="HG1002" s="21"/>
      <c r="HH1002" s="21"/>
      <c r="HI1002" s="21"/>
      <c r="HJ1002" s="21"/>
      <c r="HK1002" s="21"/>
      <c r="HL1002" s="21"/>
      <c r="HM1002" s="21"/>
      <c r="HN1002" s="21"/>
      <c r="HO1002" s="21"/>
      <c r="HP1002" s="21"/>
      <c r="HQ1002" s="21"/>
      <c r="HR1002" s="21"/>
      <c r="HS1002" s="21"/>
      <c r="HT1002" s="21"/>
      <c r="HU1002" s="21"/>
      <c r="HV1002" s="21"/>
      <c r="HW1002" s="21"/>
      <c r="HX1002" s="21"/>
      <c r="HY1002" s="21"/>
      <c r="HZ1002" s="21"/>
      <c r="IA1002" s="21"/>
      <c r="IB1002" s="21"/>
      <c r="IC1002" s="21"/>
      <c r="ID1002" s="21"/>
      <c r="IE1002" s="21"/>
      <c r="IF1002" s="21"/>
      <c r="IG1002" s="21"/>
      <c r="IH1002" s="21"/>
      <c r="II1002" s="21"/>
      <c r="IJ1002" s="21"/>
      <c r="IK1002" s="21"/>
      <c r="IL1002" s="21"/>
      <c r="IM1002" s="21"/>
      <c r="IN1002" s="21"/>
      <c r="IO1002" s="21"/>
      <c r="IP1002" s="21"/>
      <c r="IQ1002" s="21"/>
      <c r="IR1002" s="21"/>
      <c r="IS1002" s="21"/>
      <c r="IT1002" s="21"/>
      <c r="IU1002" s="21"/>
      <c r="IV1002" s="21"/>
      <c r="IW1002" s="21"/>
      <c r="IX1002" s="21"/>
      <c r="IY1002" s="21"/>
      <c r="IZ1002" s="21"/>
      <c r="JA1002" s="21"/>
      <c r="JB1002" s="21"/>
      <c r="JC1002" s="21"/>
      <c r="JD1002" s="21"/>
      <c r="JE1002" s="21"/>
      <c r="JF1002" s="21"/>
      <c r="JG1002" s="21"/>
      <c r="JH1002" s="21"/>
      <c r="JI1002" s="21"/>
      <c r="JJ1002" s="21"/>
      <c r="JK1002" s="21"/>
      <c r="JL1002" s="21"/>
      <c r="JM1002" s="21"/>
      <c r="JN1002" s="21"/>
      <c r="JO1002" s="21"/>
      <c r="JP1002" s="21"/>
      <c r="JQ1002" s="21"/>
      <c r="JR1002" s="21"/>
      <c r="JS1002" s="21"/>
      <c r="JT1002" s="21"/>
      <c r="JU1002" s="21"/>
      <c r="JV1002" s="21"/>
      <c r="JW1002" s="21"/>
      <c r="JX1002" s="21"/>
      <c r="JY1002" s="21"/>
    </row>
    <row r="1003" spans="1:285" ht="14.1" customHeight="1">
      <c r="A1003" s="21"/>
      <c r="B1003" s="21"/>
      <c r="C1003" s="21"/>
      <c r="D1003" s="21"/>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1"/>
      <c r="BO1003" s="21"/>
      <c r="BP1003" s="21"/>
      <c r="BQ1003" s="21"/>
      <c r="BR1003" s="21"/>
      <c r="BS1003" s="21"/>
      <c r="BT1003" s="21"/>
      <c r="BU1003" s="21"/>
      <c r="BV1003" s="21"/>
      <c r="BW1003" s="21"/>
      <c r="BX1003" s="21"/>
      <c r="BY1003" s="21"/>
      <c r="BZ1003" s="21"/>
      <c r="CA1003" s="21"/>
      <c r="CB1003" s="21"/>
      <c r="CC1003" s="21"/>
      <c r="CD1003" s="21"/>
      <c r="CE1003" s="21"/>
      <c r="CF1003" s="21"/>
      <c r="CG1003" s="21"/>
      <c r="CH1003" s="21"/>
      <c r="CI1003" s="21"/>
      <c r="CJ1003" s="21"/>
      <c r="CK1003" s="21"/>
      <c r="CL1003" s="21"/>
      <c r="CM1003" s="21"/>
      <c r="CN1003" s="21"/>
      <c r="CO1003" s="21"/>
      <c r="CP1003" s="21"/>
      <c r="CQ1003" s="21"/>
      <c r="CR1003" s="21"/>
      <c r="CS1003" s="21"/>
      <c r="CT1003" s="21"/>
      <c r="CU1003" s="21"/>
      <c r="CV1003" s="21"/>
      <c r="CW1003" s="21"/>
      <c r="CX1003" s="21"/>
      <c r="CY1003" s="21"/>
      <c r="CZ1003" s="21"/>
      <c r="DA1003" s="21"/>
      <c r="DB1003" s="21"/>
      <c r="DC1003" s="21"/>
      <c r="DD1003" s="21"/>
      <c r="DE1003" s="21"/>
      <c r="DF1003" s="21"/>
      <c r="DG1003" s="21"/>
      <c r="DH1003" s="21"/>
      <c r="DI1003" s="21"/>
      <c r="DJ1003" s="21"/>
      <c r="DK1003" s="21"/>
      <c r="DL1003" s="21"/>
      <c r="DM1003" s="21"/>
      <c r="DN1003" s="21"/>
      <c r="DO1003" s="21"/>
      <c r="DP1003" s="21"/>
      <c r="DQ1003" s="21"/>
      <c r="DR1003" s="21"/>
      <c r="DS1003" s="21"/>
      <c r="DT1003" s="21"/>
      <c r="DU1003" s="21"/>
      <c r="DV1003" s="21"/>
      <c r="DW1003" s="21"/>
      <c r="DX1003" s="21"/>
      <c r="DY1003" s="21"/>
      <c r="DZ1003" s="21"/>
      <c r="EA1003" s="21"/>
      <c r="EB1003" s="21"/>
      <c r="EC1003" s="21"/>
      <c r="ED1003" s="21"/>
      <c r="EE1003" s="21"/>
      <c r="EF1003" s="21"/>
      <c r="EG1003" s="21"/>
      <c r="EH1003" s="21"/>
      <c r="EI1003" s="21"/>
      <c r="EJ1003" s="21"/>
      <c r="EK1003" s="21"/>
      <c r="EL1003" s="21"/>
      <c r="EM1003" s="21"/>
      <c r="EN1003" s="21"/>
      <c r="EO1003" s="21"/>
      <c r="EP1003" s="21"/>
      <c r="EQ1003" s="21"/>
      <c r="ER1003" s="21"/>
      <c r="ES1003" s="21"/>
      <c r="ET1003" s="21"/>
      <c r="EU1003" s="21"/>
      <c r="EV1003" s="21"/>
      <c r="EW1003" s="21"/>
      <c r="EX1003" s="21"/>
      <c r="EY1003" s="21"/>
      <c r="EZ1003" s="21"/>
      <c r="FA1003" s="21"/>
      <c r="FB1003" s="21"/>
      <c r="FC1003" s="21"/>
      <c r="FD1003" s="21"/>
      <c r="FE1003" s="21"/>
      <c r="FF1003" s="21"/>
      <c r="FG1003" s="21"/>
      <c r="FH1003" s="21"/>
      <c r="FI1003" s="21"/>
      <c r="FJ1003" s="21"/>
      <c r="FK1003" s="21"/>
      <c r="FL1003" s="21"/>
      <c r="FM1003" s="21"/>
      <c r="FN1003" s="21"/>
      <c r="FO1003" s="21"/>
      <c r="FP1003" s="21"/>
      <c r="FQ1003" s="21"/>
      <c r="FR1003" s="21"/>
      <c r="FS1003" s="21"/>
      <c r="FT1003" s="21"/>
      <c r="FU1003" s="21"/>
      <c r="FV1003" s="21"/>
      <c r="FW1003" s="21"/>
      <c r="FX1003" s="21"/>
      <c r="FY1003" s="21"/>
      <c r="FZ1003" s="21"/>
      <c r="GA1003" s="21"/>
      <c r="GB1003" s="21"/>
      <c r="GC1003" s="21"/>
      <c r="GD1003" s="21"/>
      <c r="GE1003" s="21"/>
      <c r="GF1003" s="21"/>
      <c r="GG1003" s="21"/>
      <c r="GH1003" s="21"/>
      <c r="GI1003" s="21"/>
      <c r="GJ1003" s="21"/>
      <c r="GK1003" s="21"/>
      <c r="GL1003" s="21"/>
      <c r="GM1003" s="21"/>
      <c r="GN1003" s="21"/>
      <c r="GO1003" s="21"/>
      <c r="GP1003" s="21"/>
      <c r="GQ1003" s="21"/>
      <c r="GR1003" s="21"/>
      <c r="GS1003" s="21"/>
      <c r="GT1003" s="21"/>
      <c r="GU1003" s="21"/>
      <c r="GV1003" s="21"/>
      <c r="GW1003" s="21"/>
      <c r="GX1003" s="21"/>
      <c r="GY1003" s="21"/>
      <c r="GZ1003" s="21"/>
      <c r="HA1003" s="21"/>
      <c r="HB1003" s="21"/>
      <c r="HC1003" s="21"/>
      <c r="HD1003" s="21"/>
      <c r="HE1003" s="21"/>
      <c r="HF1003" s="21"/>
      <c r="HG1003" s="21"/>
      <c r="HH1003" s="21"/>
      <c r="HI1003" s="21"/>
      <c r="HJ1003" s="21"/>
      <c r="HK1003" s="21"/>
      <c r="HL1003" s="21"/>
      <c r="HM1003" s="21"/>
      <c r="HN1003" s="21"/>
      <c r="HO1003" s="21"/>
      <c r="HP1003" s="21"/>
      <c r="HQ1003" s="21"/>
      <c r="HR1003" s="21"/>
      <c r="HS1003" s="21"/>
      <c r="HT1003" s="21"/>
      <c r="HU1003" s="21"/>
      <c r="HV1003" s="21"/>
      <c r="HW1003" s="21"/>
      <c r="HX1003" s="21"/>
      <c r="HY1003" s="21"/>
      <c r="HZ1003" s="21"/>
      <c r="IA1003" s="21"/>
      <c r="IB1003" s="21"/>
      <c r="IC1003" s="21"/>
      <c r="ID1003" s="21"/>
      <c r="IE1003" s="21"/>
      <c r="IF1003" s="21"/>
      <c r="IG1003" s="21"/>
      <c r="IH1003" s="21"/>
      <c r="II1003" s="21"/>
      <c r="IJ1003" s="21"/>
      <c r="IK1003" s="21"/>
      <c r="IL1003" s="21"/>
      <c r="IM1003" s="21"/>
      <c r="IN1003" s="21"/>
      <c r="IO1003" s="21"/>
      <c r="IP1003" s="21"/>
      <c r="IQ1003" s="21"/>
      <c r="IR1003" s="21"/>
      <c r="IS1003" s="21"/>
      <c r="IT1003" s="21"/>
      <c r="IU1003" s="21"/>
      <c r="IV1003" s="21"/>
      <c r="IW1003" s="21"/>
      <c r="IX1003" s="21"/>
      <c r="IY1003" s="21"/>
      <c r="IZ1003" s="21"/>
      <c r="JA1003" s="21"/>
      <c r="JB1003" s="21"/>
      <c r="JC1003" s="21"/>
      <c r="JD1003" s="21"/>
      <c r="JE1003" s="21"/>
      <c r="JF1003" s="21"/>
      <c r="JG1003" s="21"/>
      <c r="JH1003" s="21"/>
      <c r="JI1003" s="21"/>
      <c r="JJ1003" s="21"/>
      <c r="JK1003" s="21"/>
      <c r="JL1003" s="21"/>
      <c r="JM1003" s="21"/>
      <c r="JN1003" s="21"/>
      <c r="JO1003" s="21"/>
      <c r="JP1003" s="21"/>
      <c r="JQ1003" s="21"/>
      <c r="JR1003" s="21"/>
      <c r="JS1003" s="21"/>
      <c r="JT1003" s="21"/>
      <c r="JU1003" s="21"/>
      <c r="JV1003" s="21"/>
      <c r="JW1003" s="21"/>
      <c r="JX1003" s="21"/>
      <c r="JY1003" s="21"/>
    </row>
    <row r="1004" spans="1:285" ht="14.1" customHeight="1">
      <c r="A1004" s="21"/>
      <c r="B1004" s="21"/>
      <c r="C1004" s="21"/>
      <c r="D1004" s="21"/>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K1004" s="21"/>
      <c r="AL1004" s="21"/>
      <c r="AM1004" s="21"/>
      <c r="AN1004" s="21"/>
      <c r="AO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1"/>
      <c r="BO1004" s="21"/>
      <c r="BP1004" s="21"/>
      <c r="BQ1004" s="21"/>
      <c r="BR1004" s="21"/>
      <c r="BS1004" s="21"/>
      <c r="BT1004" s="21"/>
      <c r="BU1004" s="21"/>
      <c r="BV1004" s="21"/>
      <c r="BW1004" s="21"/>
      <c r="BX1004" s="21"/>
      <c r="BY1004" s="21"/>
      <c r="BZ1004" s="21"/>
      <c r="CA1004" s="21"/>
      <c r="CB1004" s="21"/>
      <c r="CC1004" s="21"/>
      <c r="CD1004" s="21"/>
      <c r="CE1004" s="21"/>
      <c r="CF1004" s="21"/>
      <c r="CG1004" s="21"/>
      <c r="CH1004" s="21"/>
      <c r="CI1004" s="21"/>
      <c r="CJ1004" s="21"/>
      <c r="CK1004" s="21"/>
      <c r="CL1004" s="21"/>
      <c r="CM1004" s="21"/>
      <c r="CN1004" s="21"/>
      <c r="CO1004" s="21"/>
      <c r="CP1004" s="21"/>
      <c r="CQ1004" s="21"/>
      <c r="CR1004" s="21"/>
      <c r="CS1004" s="21"/>
      <c r="CT1004" s="21"/>
      <c r="CU1004" s="21"/>
      <c r="CV1004" s="21"/>
      <c r="CW1004" s="21"/>
      <c r="CX1004" s="21"/>
      <c r="CY1004" s="21"/>
      <c r="CZ1004" s="21"/>
      <c r="DA1004" s="21"/>
      <c r="DB1004" s="21"/>
      <c r="DC1004" s="21"/>
      <c r="DD1004" s="21"/>
      <c r="DE1004" s="21"/>
      <c r="DF1004" s="21"/>
      <c r="DG1004" s="21"/>
      <c r="DH1004" s="21"/>
      <c r="DI1004" s="21"/>
      <c r="DJ1004" s="21"/>
      <c r="DK1004" s="21"/>
      <c r="DL1004" s="21"/>
      <c r="DM1004" s="21"/>
      <c r="DN1004" s="21"/>
      <c r="DO1004" s="21"/>
      <c r="DP1004" s="21"/>
      <c r="DQ1004" s="21"/>
      <c r="DR1004" s="21"/>
      <c r="DS1004" s="21"/>
      <c r="DT1004" s="21"/>
      <c r="DU1004" s="21"/>
      <c r="DV1004" s="21"/>
      <c r="DW1004" s="21"/>
      <c r="DX1004" s="21"/>
      <c r="DY1004" s="21"/>
      <c r="DZ1004" s="21"/>
      <c r="EA1004" s="21"/>
      <c r="EB1004" s="21"/>
      <c r="EC1004" s="21"/>
      <c r="ED1004" s="21"/>
      <c r="EE1004" s="21"/>
      <c r="EF1004" s="21"/>
      <c r="EG1004" s="21"/>
      <c r="EH1004" s="21"/>
      <c r="EI1004" s="21"/>
      <c r="EJ1004" s="21"/>
      <c r="EK1004" s="21"/>
      <c r="EL1004" s="21"/>
      <c r="EM1004" s="21"/>
      <c r="EN1004" s="21"/>
      <c r="EO1004" s="21"/>
      <c r="EP1004" s="21"/>
      <c r="EQ1004" s="21"/>
      <c r="ER1004" s="21"/>
      <c r="ES1004" s="21"/>
      <c r="ET1004" s="21"/>
      <c r="EU1004" s="21"/>
      <c r="EV1004" s="21"/>
      <c r="EW1004" s="21"/>
      <c r="EX1004" s="21"/>
      <c r="EY1004" s="21"/>
      <c r="EZ1004" s="21"/>
      <c r="FA1004" s="21"/>
      <c r="FB1004" s="21"/>
      <c r="FC1004" s="21"/>
      <c r="FD1004" s="21"/>
      <c r="FE1004" s="21"/>
      <c r="FF1004" s="21"/>
      <c r="FG1004" s="21"/>
      <c r="FH1004" s="21"/>
      <c r="FI1004" s="21"/>
      <c r="FJ1004" s="21"/>
      <c r="FK1004" s="21"/>
      <c r="FL1004" s="21"/>
      <c r="FM1004" s="21"/>
      <c r="FN1004" s="21"/>
      <c r="FO1004" s="21"/>
      <c r="FP1004" s="21"/>
      <c r="FQ1004" s="21"/>
      <c r="FR1004" s="21"/>
      <c r="FS1004" s="21"/>
      <c r="FT1004" s="21"/>
      <c r="FU1004" s="21"/>
      <c r="FV1004" s="21"/>
      <c r="FW1004" s="21"/>
      <c r="FX1004" s="21"/>
      <c r="FY1004" s="21"/>
      <c r="FZ1004" s="21"/>
      <c r="GA1004" s="21"/>
      <c r="GB1004" s="21"/>
      <c r="GC1004" s="21"/>
      <c r="GD1004" s="21"/>
      <c r="GE1004" s="21"/>
      <c r="GF1004" s="21"/>
      <c r="GG1004" s="21"/>
      <c r="GH1004" s="21"/>
      <c r="GI1004" s="21"/>
      <c r="GJ1004" s="21"/>
      <c r="GK1004" s="21"/>
      <c r="GL1004" s="21"/>
      <c r="GM1004" s="21"/>
      <c r="GN1004" s="21"/>
      <c r="GO1004" s="21"/>
      <c r="GP1004" s="21"/>
      <c r="GQ1004" s="21"/>
      <c r="GR1004" s="21"/>
      <c r="GS1004" s="21"/>
      <c r="GT1004" s="21"/>
      <c r="GU1004" s="21"/>
      <c r="GV1004" s="21"/>
      <c r="GW1004" s="21"/>
      <c r="GX1004" s="21"/>
      <c r="GY1004" s="21"/>
      <c r="GZ1004" s="21"/>
      <c r="HA1004" s="21"/>
      <c r="HB1004" s="21"/>
      <c r="HC1004" s="21"/>
      <c r="HD1004" s="21"/>
      <c r="HE1004" s="21"/>
      <c r="HF1004" s="21"/>
      <c r="HG1004" s="21"/>
      <c r="HH1004" s="21"/>
      <c r="HI1004" s="21"/>
      <c r="HJ1004" s="21"/>
      <c r="HK1004" s="21"/>
      <c r="HL1004" s="21"/>
      <c r="HM1004" s="21"/>
      <c r="HN1004" s="21"/>
      <c r="HO1004" s="21"/>
      <c r="HP1004" s="21"/>
      <c r="HQ1004" s="21"/>
      <c r="HR1004" s="21"/>
      <c r="HS1004" s="21"/>
      <c r="HT1004" s="21"/>
      <c r="HU1004" s="21"/>
      <c r="HV1004" s="21"/>
      <c r="HW1004" s="21"/>
      <c r="HX1004" s="21"/>
      <c r="HY1004" s="21"/>
      <c r="HZ1004" s="21"/>
      <c r="IA1004" s="21"/>
      <c r="IB1004" s="21"/>
      <c r="IC1004" s="21"/>
      <c r="ID1004" s="21"/>
      <c r="IE1004" s="21"/>
      <c r="IF1004" s="21"/>
      <c r="IG1004" s="21"/>
      <c r="IH1004" s="21"/>
      <c r="II1004" s="21"/>
      <c r="IJ1004" s="21"/>
      <c r="IK1004" s="21"/>
      <c r="IL1004" s="21"/>
      <c r="IM1004" s="21"/>
      <c r="IN1004" s="21"/>
      <c r="IO1004" s="21"/>
      <c r="IP1004" s="21"/>
      <c r="IQ1004" s="21"/>
      <c r="IR1004" s="21"/>
      <c r="IS1004" s="21"/>
      <c r="IT1004" s="21"/>
      <c r="IU1004" s="21"/>
      <c r="IV1004" s="21"/>
      <c r="IW1004" s="21"/>
      <c r="IX1004" s="21"/>
      <c r="IY1004" s="21"/>
      <c r="IZ1004" s="21"/>
      <c r="JA1004" s="21"/>
      <c r="JB1004" s="21"/>
      <c r="JC1004" s="21"/>
      <c r="JD1004" s="21"/>
      <c r="JE1004" s="21"/>
      <c r="JF1004" s="21"/>
      <c r="JG1004" s="21"/>
      <c r="JH1004" s="21"/>
      <c r="JI1004" s="21"/>
      <c r="JJ1004" s="21"/>
      <c r="JK1004" s="21"/>
      <c r="JL1004" s="21"/>
      <c r="JM1004" s="21"/>
      <c r="JN1004" s="21"/>
      <c r="JO1004" s="21"/>
      <c r="JP1004" s="21"/>
      <c r="JQ1004" s="21"/>
      <c r="JR1004" s="21"/>
      <c r="JS1004" s="21"/>
      <c r="JT1004" s="21"/>
      <c r="JU1004" s="21"/>
      <c r="JV1004" s="21"/>
      <c r="JW1004" s="21"/>
      <c r="JX1004" s="21"/>
      <c r="JY1004" s="21"/>
    </row>
    <row r="1005" spans="1:285" ht="14.1" customHeight="1">
      <c r="A1005" s="21"/>
      <c r="B1005" s="21"/>
      <c r="C1005" s="21"/>
      <c r="D1005" s="21"/>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1"/>
      <c r="AL1005" s="21"/>
      <c r="AM1005" s="21"/>
      <c r="AN1005" s="21"/>
      <c r="AO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1"/>
      <c r="BO1005" s="21"/>
      <c r="BP1005" s="21"/>
      <c r="BQ1005" s="21"/>
      <c r="BR1005" s="21"/>
      <c r="BS1005" s="21"/>
      <c r="BT1005" s="21"/>
      <c r="BU1005" s="21"/>
      <c r="BV1005" s="21"/>
      <c r="BW1005" s="21"/>
      <c r="BX1005" s="21"/>
      <c r="BY1005" s="21"/>
      <c r="BZ1005" s="21"/>
      <c r="CA1005" s="21"/>
      <c r="CB1005" s="21"/>
      <c r="CC1005" s="21"/>
      <c r="CD1005" s="21"/>
      <c r="CE1005" s="21"/>
      <c r="CF1005" s="21"/>
      <c r="CG1005" s="21"/>
      <c r="CH1005" s="21"/>
      <c r="CI1005" s="21"/>
      <c r="CJ1005" s="21"/>
      <c r="CK1005" s="21"/>
      <c r="CL1005" s="21"/>
      <c r="CM1005" s="21"/>
      <c r="CN1005" s="21"/>
      <c r="CO1005" s="21"/>
      <c r="CP1005" s="21"/>
      <c r="CQ1005" s="21"/>
      <c r="CR1005" s="21"/>
      <c r="CS1005" s="21"/>
      <c r="CT1005" s="21"/>
      <c r="CU1005" s="21"/>
      <c r="CV1005" s="21"/>
      <c r="CW1005" s="21"/>
      <c r="CX1005" s="21"/>
      <c r="CY1005" s="21"/>
      <c r="CZ1005" s="21"/>
      <c r="DA1005" s="21"/>
      <c r="DB1005" s="21"/>
      <c r="DC1005" s="21"/>
      <c r="DD1005" s="21"/>
      <c r="DE1005" s="21"/>
      <c r="DF1005" s="21"/>
      <c r="DG1005" s="21"/>
      <c r="DH1005" s="21"/>
      <c r="DI1005" s="21"/>
      <c r="DJ1005" s="21"/>
      <c r="DK1005" s="21"/>
      <c r="DL1005" s="21"/>
      <c r="DM1005" s="21"/>
      <c r="DN1005" s="21"/>
      <c r="DO1005" s="21"/>
      <c r="DP1005" s="21"/>
      <c r="DQ1005" s="21"/>
      <c r="DR1005" s="21"/>
      <c r="DS1005" s="21"/>
      <c r="DT1005" s="21"/>
      <c r="DU1005" s="21"/>
      <c r="DV1005" s="21"/>
      <c r="DW1005" s="21"/>
      <c r="DX1005" s="21"/>
      <c r="DY1005" s="21"/>
      <c r="DZ1005" s="21"/>
      <c r="EA1005" s="21"/>
      <c r="EB1005" s="21"/>
      <c r="EC1005" s="21"/>
      <c r="ED1005" s="21"/>
      <c r="EE1005" s="21"/>
      <c r="EF1005" s="21"/>
      <c r="EG1005" s="21"/>
      <c r="EH1005" s="21"/>
      <c r="EI1005" s="21"/>
      <c r="EJ1005" s="21"/>
      <c r="EK1005" s="21"/>
      <c r="EL1005" s="21"/>
      <c r="EM1005" s="21"/>
      <c r="EN1005" s="21"/>
      <c r="EO1005" s="21"/>
      <c r="EP1005" s="21"/>
      <c r="EQ1005" s="21"/>
      <c r="ER1005" s="21"/>
      <c r="ES1005" s="21"/>
      <c r="ET1005" s="21"/>
      <c r="EU1005" s="21"/>
      <c r="EV1005" s="21"/>
      <c r="EW1005" s="21"/>
      <c r="EX1005" s="21"/>
      <c r="EY1005" s="21"/>
      <c r="EZ1005" s="21"/>
      <c r="FA1005" s="21"/>
      <c r="FB1005" s="21"/>
      <c r="FC1005" s="21"/>
      <c r="FD1005" s="21"/>
      <c r="FE1005" s="21"/>
      <c r="FF1005" s="21"/>
      <c r="FG1005" s="21"/>
      <c r="FH1005" s="21"/>
      <c r="FI1005" s="21"/>
      <c r="FJ1005" s="21"/>
      <c r="FK1005" s="21"/>
      <c r="FL1005" s="21"/>
      <c r="FM1005" s="21"/>
      <c r="FN1005" s="21"/>
      <c r="FO1005" s="21"/>
      <c r="FP1005" s="21"/>
      <c r="FQ1005" s="21"/>
      <c r="FR1005" s="21"/>
      <c r="FS1005" s="21"/>
      <c r="FT1005" s="21"/>
      <c r="FU1005" s="21"/>
      <c r="FV1005" s="21"/>
      <c r="FW1005" s="21"/>
      <c r="FX1005" s="21"/>
      <c r="FY1005" s="21"/>
      <c r="FZ1005" s="21"/>
      <c r="GA1005" s="21"/>
      <c r="GB1005" s="21"/>
      <c r="GC1005" s="21"/>
      <c r="GD1005" s="21"/>
      <c r="GE1005" s="21"/>
      <c r="GF1005" s="21"/>
      <c r="GG1005" s="21"/>
      <c r="GH1005" s="21"/>
      <c r="GI1005" s="21"/>
      <c r="GJ1005" s="21"/>
      <c r="GK1005" s="21"/>
      <c r="GL1005" s="21"/>
      <c r="GM1005" s="21"/>
      <c r="GN1005" s="21"/>
      <c r="GO1005" s="21"/>
      <c r="GP1005" s="21"/>
      <c r="GQ1005" s="21"/>
      <c r="GR1005" s="21"/>
      <c r="GS1005" s="21"/>
      <c r="GT1005" s="21"/>
      <c r="GU1005" s="21"/>
      <c r="GV1005" s="21"/>
      <c r="GW1005" s="21"/>
      <c r="GX1005" s="21"/>
      <c r="GY1005" s="21"/>
      <c r="GZ1005" s="21"/>
      <c r="HA1005" s="21"/>
      <c r="HB1005" s="21"/>
      <c r="HC1005" s="21"/>
      <c r="HD1005" s="21"/>
      <c r="HE1005" s="21"/>
      <c r="HF1005" s="21"/>
      <c r="HG1005" s="21"/>
      <c r="HH1005" s="21"/>
      <c r="HI1005" s="21"/>
      <c r="HJ1005" s="21"/>
      <c r="HK1005" s="21"/>
      <c r="HL1005" s="21"/>
      <c r="HM1005" s="21"/>
      <c r="HN1005" s="21"/>
      <c r="HO1005" s="21"/>
      <c r="HP1005" s="21"/>
      <c r="HQ1005" s="21"/>
      <c r="HR1005" s="21"/>
      <c r="HS1005" s="21"/>
      <c r="HT1005" s="21"/>
      <c r="HU1005" s="21"/>
      <c r="HV1005" s="21"/>
      <c r="HW1005" s="21"/>
      <c r="HX1005" s="21"/>
      <c r="HY1005" s="21"/>
      <c r="HZ1005" s="21"/>
      <c r="IA1005" s="21"/>
      <c r="IB1005" s="21"/>
      <c r="IC1005" s="21"/>
      <c r="ID1005" s="21"/>
      <c r="IE1005" s="21"/>
      <c r="IF1005" s="21"/>
      <c r="IG1005" s="21"/>
      <c r="IH1005" s="21"/>
      <c r="II1005" s="21"/>
      <c r="IJ1005" s="21"/>
      <c r="IK1005" s="21"/>
      <c r="IL1005" s="21"/>
      <c r="IM1005" s="21"/>
      <c r="IN1005" s="21"/>
      <c r="IO1005" s="21"/>
      <c r="IP1005" s="21"/>
      <c r="IQ1005" s="21"/>
      <c r="IR1005" s="21"/>
      <c r="IS1005" s="21"/>
      <c r="IT1005" s="21"/>
      <c r="IU1005" s="21"/>
      <c r="IV1005" s="21"/>
      <c r="IW1005" s="21"/>
      <c r="IX1005" s="21"/>
      <c r="IY1005" s="21"/>
      <c r="IZ1005" s="21"/>
      <c r="JA1005" s="21"/>
      <c r="JB1005" s="21"/>
      <c r="JC1005" s="21"/>
      <c r="JD1005" s="21"/>
      <c r="JE1005" s="21"/>
      <c r="JF1005" s="21"/>
      <c r="JG1005" s="21"/>
      <c r="JH1005" s="21"/>
      <c r="JI1005" s="21"/>
      <c r="JJ1005" s="21"/>
      <c r="JK1005" s="21"/>
      <c r="JL1005" s="21"/>
      <c r="JM1005" s="21"/>
      <c r="JN1005" s="21"/>
      <c r="JO1005" s="21"/>
      <c r="JP1005" s="21"/>
      <c r="JQ1005" s="21"/>
      <c r="JR1005" s="21"/>
      <c r="JS1005" s="21"/>
      <c r="JT1005" s="21"/>
      <c r="JU1005" s="21"/>
      <c r="JV1005" s="21"/>
      <c r="JW1005" s="21"/>
      <c r="JX1005" s="21"/>
      <c r="JY1005" s="21"/>
    </row>
    <row r="1006" spans="1:285" ht="14.1" customHeight="1">
      <c r="A1006" s="21"/>
      <c r="B1006" s="21"/>
      <c r="C1006" s="21"/>
      <c r="D1006" s="21"/>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1"/>
      <c r="BO1006" s="21"/>
      <c r="BP1006" s="21"/>
      <c r="BQ1006" s="21"/>
      <c r="BR1006" s="21"/>
      <c r="BS1006" s="21"/>
      <c r="BT1006" s="21"/>
      <c r="BU1006" s="21"/>
      <c r="BV1006" s="21"/>
      <c r="BW1006" s="21"/>
      <c r="BX1006" s="21"/>
      <c r="BY1006" s="21"/>
      <c r="BZ1006" s="21"/>
      <c r="CA1006" s="21"/>
      <c r="CB1006" s="21"/>
      <c r="CC1006" s="21"/>
      <c r="CD1006" s="21"/>
      <c r="CE1006" s="21"/>
      <c r="CF1006" s="21"/>
      <c r="CG1006" s="21"/>
      <c r="CH1006" s="21"/>
      <c r="CI1006" s="21"/>
      <c r="CJ1006" s="21"/>
      <c r="CK1006" s="21"/>
      <c r="CL1006" s="21"/>
      <c r="CM1006" s="21"/>
      <c r="CN1006" s="21"/>
      <c r="CO1006" s="21"/>
      <c r="CP1006" s="21"/>
      <c r="CQ1006" s="21"/>
      <c r="CR1006" s="21"/>
      <c r="CS1006" s="21"/>
      <c r="CT1006" s="21"/>
      <c r="CU1006" s="21"/>
      <c r="CV1006" s="21"/>
      <c r="CW1006" s="21"/>
      <c r="CX1006" s="21"/>
      <c r="CY1006" s="21"/>
      <c r="CZ1006" s="21"/>
      <c r="DA1006" s="21"/>
      <c r="DB1006" s="21"/>
      <c r="DC1006" s="21"/>
      <c r="DD1006" s="21"/>
      <c r="DE1006" s="21"/>
      <c r="DF1006" s="21"/>
      <c r="DG1006" s="21"/>
      <c r="DH1006" s="21"/>
      <c r="DI1006" s="21"/>
      <c r="DJ1006" s="21"/>
      <c r="DK1006" s="21"/>
      <c r="DL1006" s="21"/>
      <c r="DM1006" s="21"/>
      <c r="DN1006" s="21"/>
      <c r="DO1006" s="21"/>
      <c r="DP1006" s="21"/>
      <c r="DQ1006" s="21"/>
      <c r="DR1006" s="21"/>
      <c r="DS1006" s="21"/>
      <c r="DT1006" s="21"/>
      <c r="DU1006" s="21"/>
      <c r="DV1006" s="21"/>
      <c r="DW1006" s="21"/>
      <c r="DX1006" s="21"/>
      <c r="DY1006" s="21"/>
      <c r="DZ1006" s="21"/>
      <c r="EA1006" s="21"/>
      <c r="EB1006" s="21"/>
      <c r="EC1006" s="21"/>
      <c r="ED1006" s="21"/>
      <c r="EE1006" s="21"/>
      <c r="EF1006" s="21"/>
      <c r="EG1006" s="21"/>
      <c r="EH1006" s="21"/>
      <c r="EI1006" s="21"/>
      <c r="EJ1006" s="21"/>
      <c r="EK1006" s="21"/>
      <c r="EL1006" s="21"/>
      <c r="EM1006" s="21"/>
      <c r="EN1006" s="21"/>
      <c r="EO1006" s="21"/>
      <c r="EP1006" s="21"/>
      <c r="EQ1006" s="21"/>
      <c r="ER1006" s="21"/>
      <c r="ES1006" s="21"/>
      <c r="ET1006" s="21"/>
      <c r="EU1006" s="21"/>
      <c r="EV1006" s="21"/>
      <c r="EW1006" s="21"/>
      <c r="EX1006" s="21"/>
      <c r="EY1006" s="21"/>
      <c r="EZ1006" s="21"/>
      <c r="FA1006" s="21"/>
      <c r="FB1006" s="21"/>
      <c r="FC1006" s="21"/>
      <c r="FD1006" s="21"/>
      <c r="FE1006" s="21"/>
      <c r="FF1006" s="21"/>
      <c r="FG1006" s="21"/>
      <c r="FH1006" s="21"/>
      <c r="FI1006" s="21"/>
      <c r="FJ1006" s="21"/>
      <c r="FK1006" s="21"/>
      <c r="FL1006" s="21"/>
      <c r="FM1006" s="21"/>
      <c r="FN1006" s="21"/>
      <c r="FO1006" s="21"/>
      <c r="FP1006" s="21"/>
      <c r="FQ1006" s="21"/>
      <c r="FR1006" s="21"/>
      <c r="FS1006" s="21"/>
      <c r="FT1006" s="21"/>
      <c r="FU1006" s="21"/>
      <c r="FV1006" s="21"/>
      <c r="FW1006" s="21"/>
      <c r="FX1006" s="21"/>
      <c r="FY1006" s="21"/>
      <c r="FZ1006" s="21"/>
      <c r="GA1006" s="21"/>
      <c r="GB1006" s="21"/>
      <c r="GC1006" s="21"/>
      <c r="GD1006" s="21"/>
      <c r="GE1006" s="21"/>
      <c r="GF1006" s="21"/>
      <c r="GG1006" s="21"/>
      <c r="GH1006" s="21"/>
      <c r="GI1006" s="21"/>
      <c r="GJ1006" s="21"/>
      <c r="GK1006" s="21"/>
      <c r="GL1006" s="21"/>
      <c r="GM1006" s="21"/>
      <c r="GN1006" s="21"/>
      <c r="GO1006" s="21"/>
      <c r="GP1006" s="21"/>
      <c r="GQ1006" s="21"/>
      <c r="GR1006" s="21"/>
      <c r="GS1006" s="21"/>
      <c r="GT1006" s="21"/>
      <c r="GU1006" s="21"/>
      <c r="GV1006" s="21"/>
      <c r="GW1006" s="21"/>
      <c r="GX1006" s="21"/>
      <c r="GY1006" s="21"/>
      <c r="GZ1006" s="21"/>
      <c r="HA1006" s="21"/>
      <c r="HB1006" s="21"/>
      <c r="HC1006" s="21"/>
      <c r="HD1006" s="21"/>
      <c r="HE1006" s="21"/>
      <c r="HF1006" s="21"/>
      <c r="HG1006" s="21"/>
      <c r="HH1006" s="21"/>
      <c r="HI1006" s="21"/>
      <c r="HJ1006" s="21"/>
      <c r="HK1006" s="21"/>
      <c r="HL1006" s="21"/>
      <c r="HM1006" s="21"/>
      <c r="HN1006" s="21"/>
      <c r="HO1006" s="21"/>
      <c r="HP1006" s="21"/>
      <c r="HQ1006" s="21"/>
      <c r="HR1006" s="21"/>
      <c r="HS1006" s="21"/>
      <c r="HT1006" s="21"/>
      <c r="HU1006" s="21"/>
      <c r="HV1006" s="21"/>
      <c r="HW1006" s="21"/>
      <c r="HX1006" s="21"/>
      <c r="HY1006" s="21"/>
      <c r="HZ1006" s="21"/>
      <c r="IA1006" s="21"/>
      <c r="IB1006" s="21"/>
      <c r="IC1006" s="21"/>
      <c r="ID1006" s="21"/>
      <c r="IE1006" s="21"/>
      <c r="IF1006" s="21"/>
      <c r="IG1006" s="21"/>
      <c r="IH1006" s="21"/>
      <c r="II1006" s="21"/>
      <c r="IJ1006" s="21"/>
      <c r="IK1006" s="21"/>
      <c r="IL1006" s="21"/>
      <c r="IM1006" s="21"/>
      <c r="IN1006" s="21"/>
      <c r="IO1006" s="21"/>
      <c r="IP1006" s="21"/>
      <c r="IQ1006" s="21"/>
      <c r="IR1006" s="21"/>
      <c r="IS1006" s="21"/>
      <c r="IT1006" s="21"/>
      <c r="IU1006" s="21"/>
      <c r="IV1006" s="21"/>
      <c r="IW1006" s="21"/>
      <c r="IX1006" s="21"/>
      <c r="IY1006" s="21"/>
      <c r="IZ1006" s="21"/>
      <c r="JA1006" s="21"/>
      <c r="JB1006" s="21"/>
      <c r="JC1006" s="21"/>
      <c r="JD1006" s="21"/>
      <c r="JE1006" s="21"/>
      <c r="JF1006" s="21"/>
      <c r="JG1006" s="21"/>
      <c r="JH1006" s="21"/>
      <c r="JI1006" s="21"/>
      <c r="JJ1006" s="21"/>
      <c r="JK1006" s="21"/>
      <c r="JL1006" s="21"/>
      <c r="JM1006" s="21"/>
      <c r="JN1006" s="21"/>
      <c r="JO1006" s="21"/>
      <c r="JP1006" s="21"/>
      <c r="JQ1006" s="21"/>
      <c r="JR1006" s="21"/>
      <c r="JS1006" s="21"/>
      <c r="JT1006" s="21"/>
      <c r="JU1006" s="21"/>
      <c r="JV1006" s="21"/>
      <c r="JW1006" s="21"/>
      <c r="JX1006" s="21"/>
      <c r="JY1006" s="21"/>
    </row>
    <row r="1007" spans="1:285" ht="14.1" customHeight="1">
      <c r="A1007" s="21"/>
      <c r="B1007" s="21"/>
      <c r="C1007" s="21"/>
      <c r="D1007" s="21"/>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1"/>
      <c r="AL1007" s="21"/>
      <c r="AM1007" s="21"/>
      <c r="AN1007" s="21"/>
      <c r="AO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1"/>
      <c r="BO1007" s="21"/>
      <c r="BP1007" s="21"/>
      <c r="BQ1007" s="21"/>
      <c r="BR1007" s="21"/>
      <c r="BS1007" s="21"/>
      <c r="BT1007" s="21"/>
      <c r="BU1007" s="21"/>
      <c r="BV1007" s="21"/>
      <c r="BW1007" s="21"/>
      <c r="BX1007" s="21"/>
      <c r="BY1007" s="21"/>
      <c r="BZ1007" s="21"/>
      <c r="CA1007" s="21"/>
      <c r="CB1007" s="21"/>
      <c r="CC1007" s="21"/>
      <c r="CD1007" s="21"/>
      <c r="CE1007" s="21"/>
      <c r="CF1007" s="21"/>
      <c r="CG1007" s="21"/>
      <c r="CH1007" s="21"/>
      <c r="CI1007" s="21"/>
      <c r="CJ1007" s="21"/>
      <c r="CK1007" s="21"/>
      <c r="CL1007" s="21"/>
      <c r="CM1007" s="21"/>
      <c r="CN1007" s="21"/>
      <c r="CO1007" s="21"/>
      <c r="CP1007" s="21"/>
      <c r="CQ1007" s="21"/>
      <c r="CR1007" s="21"/>
      <c r="CS1007" s="21"/>
      <c r="CT1007" s="21"/>
      <c r="CU1007" s="21"/>
      <c r="CV1007" s="21"/>
      <c r="CW1007" s="21"/>
      <c r="CX1007" s="21"/>
      <c r="CY1007" s="21"/>
      <c r="CZ1007" s="21"/>
      <c r="DA1007" s="21"/>
      <c r="DB1007" s="21"/>
      <c r="DC1007" s="21"/>
      <c r="DD1007" s="21"/>
      <c r="DE1007" s="21"/>
      <c r="DF1007" s="21"/>
      <c r="DG1007" s="21"/>
      <c r="DH1007" s="21"/>
      <c r="DI1007" s="21"/>
      <c r="DJ1007" s="21"/>
      <c r="DK1007" s="21"/>
      <c r="DL1007" s="21"/>
      <c r="DM1007" s="21"/>
      <c r="DN1007" s="21"/>
      <c r="DO1007" s="21"/>
      <c r="DP1007" s="21"/>
      <c r="DQ1007" s="21"/>
      <c r="DR1007" s="21"/>
      <c r="DS1007" s="21"/>
      <c r="DT1007" s="21"/>
      <c r="DU1007" s="21"/>
      <c r="DV1007" s="21"/>
      <c r="DW1007" s="21"/>
      <c r="DX1007" s="21"/>
      <c r="DY1007" s="21"/>
      <c r="DZ1007" s="21"/>
      <c r="EA1007" s="21"/>
      <c r="EB1007" s="21"/>
      <c r="EC1007" s="21"/>
      <c r="ED1007" s="21"/>
      <c r="EE1007" s="21"/>
      <c r="EF1007" s="21"/>
      <c r="EG1007" s="21"/>
      <c r="EH1007" s="21"/>
      <c r="EI1007" s="21"/>
      <c r="EJ1007" s="21"/>
      <c r="EK1007" s="21"/>
      <c r="EL1007" s="21"/>
      <c r="EM1007" s="21"/>
      <c r="EN1007" s="21"/>
      <c r="EO1007" s="21"/>
      <c r="EP1007" s="21"/>
      <c r="EQ1007" s="21"/>
      <c r="ER1007" s="21"/>
      <c r="ES1007" s="21"/>
      <c r="ET1007" s="21"/>
      <c r="EU1007" s="21"/>
      <c r="EV1007" s="21"/>
      <c r="EW1007" s="21"/>
      <c r="EX1007" s="21"/>
      <c r="EY1007" s="21"/>
      <c r="EZ1007" s="21"/>
      <c r="FA1007" s="21"/>
      <c r="FB1007" s="21"/>
      <c r="FC1007" s="21"/>
      <c r="FD1007" s="21"/>
      <c r="FE1007" s="21"/>
      <c r="FF1007" s="21"/>
      <c r="FG1007" s="21"/>
      <c r="FH1007" s="21"/>
      <c r="FI1007" s="21"/>
      <c r="FJ1007" s="21"/>
      <c r="FK1007" s="21"/>
      <c r="FL1007" s="21"/>
      <c r="FM1007" s="21"/>
      <c r="FN1007" s="21"/>
      <c r="FO1007" s="21"/>
      <c r="FP1007" s="21"/>
      <c r="FQ1007" s="21"/>
      <c r="FR1007" s="21"/>
      <c r="FS1007" s="21"/>
      <c r="FT1007" s="21"/>
      <c r="FU1007" s="21"/>
      <c r="FV1007" s="21"/>
      <c r="FW1007" s="21"/>
      <c r="FX1007" s="21"/>
      <c r="FY1007" s="21"/>
      <c r="FZ1007" s="21"/>
      <c r="GA1007" s="21"/>
      <c r="GB1007" s="21"/>
      <c r="GC1007" s="21"/>
      <c r="GD1007" s="21"/>
      <c r="GE1007" s="21"/>
      <c r="GF1007" s="21"/>
      <c r="GG1007" s="21"/>
      <c r="GH1007" s="21"/>
      <c r="GI1007" s="21"/>
      <c r="GJ1007" s="21"/>
      <c r="GK1007" s="21"/>
      <c r="GL1007" s="21"/>
      <c r="GM1007" s="21"/>
      <c r="GN1007" s="21"/>
      <c r="GO1007" s="21"/>
      <c r="GP1007" s="21"/>
      <c r="GQ1007" s="21"/>
      <c r="GR1007" s="21"/>
      <c r="GS1007" s="21"/>
      <c r="GT1007" s="21"/>
      <c r="GU1007" s="21"/>
      <c r="GV1007" s="21"/>
      <c r="GW1007" s="21"/>
      <c r="GX1007" s="21"/>
      <c r="GY1007" s="21"/>
      <c r="GZ1007" s="21"/>
      <c r="HA1007" s="21"/>
      <c r="HB1007" s="21"/>
      <c r="HC1007" s="21"/>
      <c r="HD1007" s="21"/>
      <c r="HE1007" s="21"/>
      <c r="HF1007" s="21"/>
      <c r="HG1007" s="21"/>
      <c r="HH1007" s="21"/>
      <c r="HI1007" s="21"/>
      <c r="HJ1007" s="21"/>
      <c r="HK1007" s="21"/>
      <c r="HL1007" s="21"/>
      <c r="HM1007" s="21"/>
      <c r="HN1007" s="21"/>
      <c r="HO1007" s="21"/>
      <c r="HP1007" s="21"/>
      <c r="HQ1007" s="21"/>
      <c r="HR1007" s="21"/>
      <c r="HS1007" s="21"/>
      <c r="HT1007" s="21"/>
      <c r="HU1007" s="21"/>
      <c r="HV1007" s="21"/>
      <c r="HW1007" s="21"/>
      <c r="HX1007" s="21"/>
      <c r="HY1007" s="21"/>
      <c r="HZ1007" s="21"/>
      <c r="IA1007" s="21"/>
      <c r="IB1007" s="21"/>
      <c r="IC1007" s="21"/>
      <c r="ID1007" s="21"/>
      <c r="IE1007" s="21"/>
      <c r="IF1007" s="21"/>
      <c r="IG1007" s="21"/>
      <c r="IH1007" s="21"/>
      <c r="II1007" s="21"/>
      <c r="IJ1007" s="21"/>
      <c r="IK1007" s="21"/>
      <c r="IL1007" s="21"/>
      <c r="IM1007" s="21"/>
      <c r="IN1007" s="21"/>
      <c r="IO1007" s="21"/>
      <c r="IP1007" s="21"/>
      <c r="IQ1007" s="21"/>
      <c r="IR1007" s="21"/>
      <c r="IS1007" s="21"/>
      <c r="IT1007" s="21"/>
      <c r="IU1007" s="21"/>
      <c r="IV1007" s="21"/>
      <c r="IW1007" s="21"/>
      <c r="IX1007" s="21"/>
      <c r="IY1007" s="21"/>
      <c r="IZ1007" s="21"/>
      <c r="JA1007" s="21"/>
      <c r="JB1007" s="21"/>
      <c r="JC1007" s="21"/>
      <c r="JD1007" s="21"/>
      <c r="JE1007" s="21"/>
      <c r="JF1007" s="21"/>
      <c r="JG1007" s="21"/>
      <c r="JH1007" s="21"/>
      <c r="JI1007" s="21"/>
      <c r="JJ1007" s="21"/>
      <c r="JK1007" s="21"/>
      <c r="JL1007" s="21"/>
      <c r="JM1007" s="21"/>
      <c r="JN1007" s="21"/>
      <c r="JO1007" s="21"/>
      <c r="JP1007" s="21"/>
      <c r="JQ1007" s="21"/>
      <c r="JR1007" s="21"/>
      <c r="JS1007" s="21"/>
      <c r="JT1007" s="21"/>
      <c r="JU1007" s="21"/>
      <c r="JV1007" s="21"/>
      <c r="JW1007" s="21"/>
      <c r="JX1007" s="21"/>
      <c r="JY1007" s="21"/>
    </row>
    <row r="1008" spans="1:285" ht="14.1" customHeight="1">
      <c r="A1008" s="21"/>
      <c r="B1008" s="21"/>
      <c r="C1008" s="21"/>
      <c r="D1008" s="21"/>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1"/>
      <c r="BO1008" s="21"/>
      <c r="BP1008" s="21"/>
      <c r="BQ1008" s="21"/>
      <c r="BR1008" s="21"/>
      <c r="BS1008" s="21"/>
      <c r="BT1008" s="21"/>
      <c r="BU1008" s="21"/>
      <c r="BV1008" s="21"/>
      <c r="BW1008" s="21"/>
      <c r="BX1008" s="21"/>
      <c r="BY1008" s="21"/>
      <c r="BZ1008" s="21"/>
      <c r="CA1008" s="21"/>
      <c r="CB1008" s="21"/>
      <c r="CC1008" s="21"/>
      <c r="CD1008" s="21"/>
      <c r="CE1008" s="21"/>
      <c r="CF1008" s="21"/>
      <c r="CG1008" s="21"/>
      <c r="CH1008" s="21"/>
      <c r="CI1008" s="21"/>
      <c r="CJ1008" s="21"/>
      <c r="CK1008" s="21"/>
      <c r="CL1008" s="21"/>
      <c r="CM1008" s="21"/>
      <c r="CN1008" s="21"/>
      <c r="CO1008" s="21"/>
      <c r="CP1008" s="21"/>
      <c r="CQ1008" s="21"/>
      <c r="CR1008" s="21"/>
      <c r="CS1008" s="21"/>
      <c r="CT1008" s="21"/>
      <c r="CU1008" s="21"/>
      <c r="CV1008" s="21"/>
      <c r="CW1008" s="21"/>
      <c r="CX1008" s="21"/>
      <c r="CY1008" s="21"/>
      <c r="CZ1008" s="21"/>
      <c r="DA1008" s="21"/>
      <c r="DB1008" s="21"/>
      <c r="DC1008" s="21"/>
      <c r="DD1008" s="21"/>
      <c r="DE1008" s="21"/>
      <c r="DF1008" s="21"/>
      <c r="DG1008" s="21"/>
      <c r="DH1008" s="21"/>
      <c r="DI1008" s="21"/>
      <c r="DJ1008" s="21"/>
      <c r="DK1008" s="21"/>
      <c r="DL1008" s="21"/>
      <c r="DM1008" s="21"/>
      <c r="DN1008" s="21"/>
      <c r="DO1008" s="21"/>
      <c r="DP1008" s="21"/>
      <c r="DQ1008" s="21"/>
      <c r="DR1008" s="21"/>
      <c r="DS1008" s="21"/>
      <c r="DT1008" s="21"/>
      <c r="DU1008" s="21"/>
      <c r="DV1008" s="21"/>
      <c r="DW1008" s="21"/>
      <c r="DX1008" s="21"/>
      <c r="DY1008" s="21"/>
      <c r="DZ1008" s="21"/>
      <c r="EA1008" s="21"/>
      <c r="EB1008" s="21"/>
      <c r="EC1008" s="21"/>
      <c r="ED1008" s="21"/>
      <c r="EE1008" s="21"/>
      <c r="EF1008" s="21"/>
      <c r="EG1008" s="21"/>
      <c r="EH1008" s="21"/>
      <c r="EI1008" s="21"/>
      <c r="EJ1008" s="21"/>
      <c r="EK1008" s="21"/>
      <c r="EL1008" s="21"/>
      <c r="EM1008" s="21"/>
      <c r="EN1008" s="21"/>
      <c r="EO1008" s="21"/>
      <c r="EP1008" s="21"/>
      <c r="EQ1008" s="21"/>
      <c r="ER1008" s="21"/>
      <c r="ES1008" s="21"/>
      <c r="ET1008" s="21"/>
      <c r="EU1008" s="21"/>
      <c r="EV1008" s="21"/>
      <c r="EW1008" s="21"/>
      <c r="EX1008" s="21"/>
      <c r="EY1008" s="21"/>
      <c r="EZ1008" s="21"/>
      <c r="FA1008" s="21"/>
      <c r="FB1008" s="21"/>
      <c r="FC1008" s="21"/>
      <c r="FD1008" s="21"/>
      <c r="FE1008" s="21"/>
      <c r="FF1008" s="21"/>
      <c r="FG1008" s="21"/>
      <c r="FH1008" s="21"/>
      <c r="FI1008" s="21"/>
      <c r="FJ1008" s="21"/>
      <c r="FK1008" s="21"/>
      <c r="FL1008" s="21"/>
      <c r="FM1008" s="21"/>
      <c r="FN1008" s="21"/>
      <c r="FO1008" s="21"/>
      <c r="FP1008" s="21"/>
      <c r="FQ1008" s="21"/>
      <c r="FR1008" s="21"/>
      <c r="FS1008" s="21"/>
      <c r="FT1008" s="21"/>
      <c r="FU1008" s="21"/>
      <c r="FV1008" s="21"/>
      <c r="FW1008" s="21"/>
      <c r="FX1008" s="21"/>
      <c r="FY1008" s="21"/>
      <c r="FZ1008" s="21"/>
      <c r="GA1008" s="21"/>
      <c r="GB1008" s="21"/>
      <c r="GC1008" s="21"/>
      <c r="GD1008" s="21"/>
      <c r="GE1008" s="21"/>
      <c r="GF1008" s="21"/>
      <c r="GG1008" s="21"/>
      <c r="GH1008" s="21"/>
      <c r="GI1008" s="21"/>
      <c r="GJ1008" s="21"/>
      <c r="GK1008" s="21"/>
      <c r="GL1008" s="21"/>
      <c r="GM1008" s="21"/>
      <c r="GN1008" s="21"/>
      <c r="GO1008" s="21"/>
      <c r="GP1008" s="21"/>
      <c r="GQ1008" s="21"/>
      <c r="GR1008" s="21"/>
      <c r="GS1008" s="21"/>
      <c r="GT1008" s="21"/>
      <c r="GU1008" s="21"/>
      <c r="GV1008" s="21"/>
      <c r="GW1008" s="21"/>
      <c r="GX1008" s="21"/>
      <c r="GY1008" s="21"/>
      <c r="GZ1008" s="21"/>
      <c r="HA1008" s="21"/>
      <c r="HB1008" s="21"/>
      <c r="HC1008" s="21"/>
      <c r="HD1008" s="21"/>
      <c r="HE1008" s="21"/>
      <c r="HF1008" s="21"/>
      <c r="HG1008" s="21"/>
      <c r="HH1008" s="21"/>
      <c r="HI1008" s="21"/>
      <c r="HJ1008" s="21"/>
      <c r="HK1008" s="21"/>
      <c r="HL1008" s="21"/>
      <c r="HM1008" s="21"/>
      <c r="HN1008" s="21"/>
      <c r="HO1008" s="21"/>
      <c r="HP1008" s="21"/>
      <c r="HQ1008" s="21"/>
      <c r="HR1008" s="21"/>
      <c r="HS1008" s="21"/>
      <c r="HT1008" s="21"/>
      <c r="HU1008" s="21"/>
      <c r="HV1008" s="21"/>
      <c r="HW1008" s="21"/>
      <c r="HX1008" s="21"/>
      <c r="HY1008" s="21"/>
      <c r="HZ1008" s="21"/>
      <c r="IA1008" s="21"/>
      <c r="IB1008" s="21"/>
      <c r="IC1008" s="21"/>
      <c r="ID1008" s="21"/>
      <c r="IE1008" s="21"/>
      <c r="IF1008" s="21"/>
      <c r="IG1008" s="21"/>
      <c r="IH1008" s="21"/>
      <c r="II1008" s="21"/>
      <c r="IJ1008" s="21"/>
      <c r="IK1008" s="21"/>
      <c r="IL1008" s="21"/>
      <c r="IM1008" s="21"/>
      <c r="IN1008" s="21"/>
      <c r="IO1008" s="21"/>
      <c r="IP1008" s="21"/>
      <c r="IQ1008" s="21"/>
      <c r="IR1008" s="21"/>
      <c r="IS1008" s="21"/>
      <c r="IT1008" s="21"/>
      <c r="IU1008" s="21"/>
      <c r="IV1008" s="21"/>
      <c r="IW1008" s="21"/>
      <c r="IX1008" s="21"/>
      <c r="IY1008" s="21"/>
      <c r="IZ1008" s="21"/>
      <c r="JA1008" s="21"/>
      <c r="JB1008" s="21"/>
      <c r="JC1008" s="21"/>
      <c r="JD1008" s="21"/>
      <c r="JE1008" s="21"/>
      <c r="JF1008" s="21"/>
      <c r="JG1008" s="21"/>
      <c r="JH1008" s="21"/>
      <c r="JI1008" s="21"/>
      <c r="JJ1008" s="21"/>
      <c r="JK1008" s="21"/>
      <c r="JL1008" s="21"/>
      <c r="JM1008" s="21"/>
      <c r="JN1008" s="21"/>
      <c r="JO1008" s="21"/>
      <c r="JP1008" s="21"/>
      <c r="JQ1008" s="21"/>
      <c r="JR1008" s="21"/>
      <c r="JS1008" s="21"/>
      <c r="JT1008" s="21"/>
      <c r="JU1008" s="21"/>
      <c r="JV1008" s="21"/>
      <c r="JW1008" s="21"/>
      <c r="JX1008" s="21"/>
      <c r="JY1008" s="21"/>
    </row>
    <row r="1009" spans="1:285" ht="14.1" customHeight="1">
      <c r="A1009" s="21"/>
      <c r="B1009" s="21"/>
      <c r="C1009" s="21"/>
      <c r="D1009" s="21"/>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J1009" s="21"/>
      <c r="AK1009" s="21"/>
      <c r="AL1009" s="21"/>
      <c r="AM1009" s="21"/>
      <c r="AN1009" s="21"/>
      <c r="AO1009" s="21"/>
      <c r="AP1009" s="21"/>
      <c r="AQ1009" s="21"/>
      <c r="AR1009" s="21"/>
      <c r="AS1009" s="21"/>
      <c r="AT1009" s="21"/>
      <c r="AU1009" s="21"/>
      <c r="AV1009" s="21"/>
      <c r="AW1009" s="21"/>
      <c r="AX1009" s="21"/>
      <c r="AY1009" s="21"/>
      <c r="AZ1009" s="21"/>
      <c r="BA1009" s="21"/>
      <c r="BB1009" s="21"/>
      <c r="BC1009" s="21"/>
      <c r="BD1009" s="21"/>
      <c r="BE1009" s="21"/>
      <c r="BF1009" s="21"/>
      <c r="BG1009" s="21"/>
      <c r="BH1009" s="21"/>
      <c r="BI1009" s="21"/>
      <c r="BJ1009" s="21"/>
      <c r="BK1009" s="21"/>
      <c r="BL1009" s="21"/>
      <c r="BM1009" s="21"/>
      <c r="BN1009" s="21"/>
      <c r="BO1009" s="21"/>
      <c r="BP1009" s="21"/>
      <c r="BQ1009" s="21"/>
      <c r="BR1009" s="21"/>
      <c r="BS1009" s="21"/>
      <c r="BT1009" s="21"/>
      <c r="BU1009" s="21"/>
      <c r="BV1009" s="21"/>
      <c r="BW1009" s="21"/>
      <c r="BX1009" s="21"/>
      <c r="BY1009" s="21"/>
      <c r="BZ1009" s="21"/>
      <c r="CA1009" s="21"/>
      <c r="CB1009" s="21"/>
      <c r="CC1009" s="21"/>
      <c r="CD1009" s="21"/>
      <c r="CE1009" s="21"/>
      <c r="CF1009" s="21"/>
      <c r="CG1009" s="21"/>
      <c r="CH1009" s="21"/>
      <c r="CI1009" s="21"/>
      <c r="CJ1009" s="21"/>
      <c r="CK1009" s="21"/>
      <c r="CL1009" s="21"/>
      <c r="CM1009" s="21"/>
      <c r="CN1009" s="21"/>
      <c r="CO1009" s="21"/>
      <c r="CP1009" s="21"/>
      <c r="CQ1009" s="21"/>
      <c r="CR1009" s="21"/>
      <c r="CS1009" s="21"/>
      <c r="CT1009" s="21"/>
      <c r="CU1009" s="21"/>
      <c r="CV1009" s="21"/>
      <c r="CW1009" s="21"/>
      <c r="CX1009" s="21"/>
      <c r="CY1009" s="21"/>
      <c r="CZ1009" s="21"/>
      <c r="DA1009" s="21"/>
      <c r="DB1009" s="21"/>
      <c r="DC1009" s="21"/>
      <c r="DD1009" s="21"/>
      <c r="DE1009" s="21"/>
      <c r="DF1009" s="21"/>
      <c r="DG1009" s="21"/>
      <c r="DH1009" s="21"/>
      <c r="DI1009" s="21"/>
      <c r="DJ1009" s="21"/>
      <c r="DK1009" s="21"/>
      <c r="DL1009" s="21"/>
      <c r="DM1009" s="21"/>
      <c r="DN1009" s="21"/>
      <c r="DO1009" s="21"/>
      <c r="DP1009" s="21"/>
      <c r="DQ1009" s="21"/>
      <c r="DR1009" s="21"/>
      <c r="DS1009" s="21"/>
      <c r="DT1009" s="21"/>
      <c r="DU1009" s="21"/>
      <c r="DV1009" s="21"/>
      <c r="DW1009" s="21"/>
      <c r="DX1009" s="21"/>
      <c r="DY1009" s="21"/>
      <c r="DZ1009" s="21"/>
      <c r="EA1009" s="21"/>
      <c r="EB1009" s="21"/>
      <c r="EC1009" s="21"/>
      <c r="ED1009" s="21"/>
      <c r="EE1009" s="21"/>
      <c r="EF1009" s="21"/>
      <c r="EG1009" s="21"/>
      <c r="EH1009" s="21"/>
      <c r="EI1009" s="21"/>
      <c r="EJ1009" s="21"/>
      <c r="EK1009" s="21"/>
      <c r="EL1009" s="21"/>
      <c r="EM1009" s="21"/>
      <c r="EN1009" s="21"/>
      <c r="EO1009" s="21"/>
      <c r="EP1009" s="21"/>
      <c r="EQ1009" s="21"/>
      <c r="ER1009" s="21"/>
      <c r="ES1009" s="21"/>
      <c r="ET1009" s="21"/>
      <c r="EU1009" s="21"/>
      <c r="EV1009" s="21"/>
      <c r="EW1009" s="21"/>
      <c r="EX1009" s="21"/>
      <c r="EY1009" s="21"/>
      <c r="EZ1009" s="21"/>
      <c r="FA1009" s="21"/>
      <c r="FB1009" s="21"/>
      <c r="FC1009" s="21"/>
      <c r="FD1009" s="21"/>
      <c r="FE1009" s="21"/>
      <c r="FF1009" s="21"/>
      <c r="FG1009" s="21"/>
      <c r="FH1009" s="21"/>
      <c r="FI1009" s="21"/>
      <c r="FJ1009" s="21"/>
      <c r="FK1009" s="21"/>
      <c r="FL1009" s="21"/>
      <c r="FM1009" s="21"/>
      <c r="FN1009" s="21"/>
      <c r="FO1009" s="21"/>
      <c r="FP1009" s="21"/>
      <c r="FQ1009" s="21"/>
      <c r="FR1009" s="21"/>
      <c r="FS1009" s="21"/>
      <c r="FT1009" s="21"/>
      <c r="FU1009" s="21"/>
      <c r="FV1009" s="21"/>
      <c r="FW1009" s="21"/>
      <c r="FX1009" s="21"/>
      <c r="FY1009" s="21"/>
      <c r="FZ1009" s="21"/>
      <c r="GA1009" s="21"/>
      <c r="GB1009" s="21"/>
      <c r="GC1009" s="21"/>
      <c r="GD1009" s="21"/>
      <c r="GE1009" s="21"/>
      <c r="GF1009" s="21"/>
      <c r="GG1009" s="21"/>
      <c r="GH1009" s="21"/>
      <c r="GI1009" s="21"/>
      <c r="GJ1009" s="21"/>
      <c r="GK1009" s="21"/>
      <c r="GL1009" s="21"/>
      <c r="GM1009" s="21"/>
      <c r="GN1009" s="21"/>
      <c r="GO1009" s="21"/>
      <c r="GP1009" s="21"/>
      <c r="GQ1009" s="21"/>
      <c r="GR1009" s="21"/>
      <c r="GS1009" s="21"/>
      <c r="GT1009" s="21"/>
      <c r="GU1009" s="21"/>
      <c r="GV1009" s="21"/>
      <c r="GW1009" s="21"/>
      <c r="GX1009" s="21"/>
      <c r="GY1009" s="21"/>
      <c r="GZ1009" s="21"/>
      <c r="HA1009" s="21"/>
      <c r="HB1009" s="21"/>
      <c r="HC1009" s="21"/>
      <c r="HD1009" s="21"/>
      <c r="HE1009" s="21"/>
      <c r="HF1009" s="21"/>
      <c r="HG1009" s="21"/>
      <c r="HH1009" s="21"/>
      <c r="HI1009" s="21"/>
      <c r="HJ1009" s="21"/>
      <c r="HK1009" s="21"/>
      <c r="HL1009" s="21"/>
      <c r="HM1009" s="21"/>
      <c r="HN1009" s="21"/>
      <c r="HO1009" s="21"/>
      <c r="HP1009" s="21"/>
      <c r="HQ1009" s="21"/>
      <c r="HR1009" s="21"/>
      <c r="HS1009" s="21"/>
      <c r="HT1009" s="21"/>
      <c r="HU1009" s="21"/>
      <c r="HV1009" s="21"/>
      <c r="HW1009" s="21"/>
      <c r="HX1009" s="21"/>
      <c r="HY1009" s="21"/>
      <c r="HZ1009" s="21"/>
      <c r="IA1009" s="21"/>
      <c r="IB1009" s="21"/>
      <c r="IC1009" s="21"/>
      <c r="ID1009" s="21"/>
      <c r="IE1009" s="21"/>
      <c r="IF1009" s="21"/>
      <c r="IG1009" s="21"/>
      <c r="IH1009" s="21"/>
      <c r="II1009" s="21"/>
      <c r="IJ1009" s="21"/>
      <c r="IK1009" s="21"/>
      <c r="IL1009" s="21"/>
      <c r="IM1009" s="21"/>
      <c r="IN1009" s="21"/>
      <c r="IO1009" s="21"/>
      <c r="IP1009" s="21"/>
      <c r="IQ1009" s="21"/>
      <c r="IR1009" s="21"/>
      <c r="IS1009" s="21"/>
      <c r="IT1009" s="21"/>
      <c r="IU1009" s="21"/>
      <c r="IV1009" s="21"/>
      <c r="IW1009" s="21"/>
      <c r="IX1009" s="21"/>
      <c r="IY1009" s="21"/>
      <c r="IZ1009" s="21"/>
      <c r="JA1009" s="21"/>
      <c r="JB1009" s="21"/>
      <c r="JC1009" s="21"/>
      <c r="JD1009" s="21"/>
      <c r="JE1009" s="21"/>
      <c r="JF1009" s="21"/>
      <c r="JG1009" s="21"/>
      <c r="JH1009" s="21"/>
      <c r="JI1009" s="21"/>
      <c r="JJ1009" s="21"/>
      <c r="JK1009" s="21"/>
      <c r="JL1009" s="21"/>
      <c r="JM1009" s="21"/>
      <c r="JN1009" s="21"/>
      <c r="JO1009" s="21"/>
      <c r="JP1009" s="21"/>
      <c r="JQ1009" s="21"/>
      <c r="JR1009" s="21"/>
      <c r="JS1009" s="21"/>
      <c r="JT1009" s="21"/>
      <c r="JU1009" s="21"/>
      <c r="JV1009" s="21"/>
      <c r="JW1009" s="21"/>
      <c r="JX1009" s="21"/>
      <c r="JY1009" s="21"/>
    </row>
    <row r="1010" spans="1:285" ht="14.1" customHeight="1">
      <c r="A1010" s="21"/>
      <c r="B1010" s="21"/>
      <c r="C1010" s="21"/>
      <c r="D1010" s="21"/>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J1010" s="21"/>
      <c r="AK1010" s="21"/>
      <c r="AL1010" s="21"/>
      <c r="AM1010" s="21"/>
      <c r="AN1010" s="21"/>
      <c r="AO1010" s="21"/>
      <c r="AP1010" s="21"/>
      <c r="AQ1010" s="21"/>
      <c r="AR1010" s="21"/>
      <c r="AS1010" s="21"/>
      <c r="AT1010" s="21"/>
      <c r="AU1010" s="21"/>
      <c r="AV1010" s="21"/>
      <c r="AW1010" s="21"/>
      <c r="AX1010" s="21"/>
      <c r="AY1010" s="21"/>
      <c r="AZ1010" s="21"/>
      <c r="BA1010" s="21"/>
      <c r="BB1010" s="21"/>
      <c r="BC1010" s="21"/>
      <c r="BD1010" s="21"/>
      <c r="BE1010" s="21"/>
      <c r="BF1010" s="21"/>
      <c r="BG1010" s="21"/>
      <c r="BH1010" s="21"/>
      <c r="BI1010" s="21"/>
      <c r="BJ1010" s="21"/>
      <c r="BK1010" s="21"/>
      <c r="BL1010" s="21"/>
      <c r="BM1010" s="21"/>
      <c r="BN1010" s="21"/>
      <c r="BO1010" s="21"/>
      <c r="BP1010" s="21"/>
      <c r="BQ1010" s="21"/>
      <c r="BR1010" s="21"/>
      <c r="BS1010" s="21"/>
      <c r="BT1010" s="21"/>
      <c r="BU1010" s="21"/>
      <c r="BV1010" s="21"/>
      <c r="BW1010" s="21"/>
      <c r="BX1010" s="21"/>
      <c r="BY1010" s="21"/>
      <c r="BZ1010" s="21"/>
      <c r="CA1010" s="21"/>
      <c r="CB1010" s="21"/>
      <c r="CC1010" s="21"/>
      <c r="CD1010" s="21"/>
      <c r="CE1010" s="21"/>
      <c r="CF1010" s="21"/>
      <c r="CG1010" s="21"/>
      <c r="CH1010" s="21"/>
      <c r="CI1010" s="21"/>
      <c r="CJ1010" s="21"/>
      <c r="CK1010" s="21"/>
      <c r="CL1010" s="21"/>
      <c r="CM1010" s="21"/>
      <c r="CN1010" s="21"/>
      <c r="CO1010" s="21"/>
      <c r="CP1010" s="21"/>
      <c r="CQ1010" s="21"/>
      <c r="CR1010" s="21"/>
      <c r="CS1010" s="21"/>
      <c r="CT1010" s="21"/>
      <c r="CU1010" s="21"/>
      <c r="CV1010" s="21"/>
      <c r="CW1010" s="21"/>
      <c r="CX1010" s="21"/>
      <c r="CY1010" s="21"/>
      <c r="CZ1010" s="21"/>
      <c r="DA1010" s="21"/>
      <c r="DB1010" s="21"/>
      <c r="DC1010" s="21"/>
      <c r="DD1010" s="21"/>
      <c r="DE1010" s="21"/>
      <c r="DF1010" s="21"/>
      <c r="DG1010" s="21"/>
      <c r="DH1010" s="21"/>
      <c r="DI1010" s="21"/>
      <c r="DJ1010" s="21"/>
      <c r="DK1010" s="21"/>
      <c r="DL1010" s="21"/>
      <c r="DM1010" s="21"/>
      <c r="DN1010" s="21"/>
      <c r="DO1010" s="21"/>
      <c r="DP1010" s="21"/>
      <c r="DQ1010" s="21"/>
      <c r="DR1010" s="21"/>
      <c r="DS1010" s="21"/>
      <c r="DT1010" s="21"/>
      <c r="DU1010" s="21"/>
      <c r="DV1010" s="21"/>
      <c r="DW1010" s="21"/>
      <c r="DX1010" s="21"/>
      <c r="DY1010" s="21"/>
      <c r="DZ1010" s="21"/>
      <c r="EA1010" s="21"/>
      <c r="EB1010" s="21"/>
      <c r="EC1010" s="21"/>
      <c r="ED1010" s="21"/>
      <c r="EE1010" s="21"/>
      <c r="EF1010" s="21"/>
      <c r="EG1010" s="21"/>
      <c r="EH1010" s="21"/>
      <c r="EI1010" s="21"/>
      <c r="EJ1010" s="21"/>
      <c r="EK1010" s="21"/>
      <c r="EL1010" s="21"/>
      <c r="EM1010" s="21"/>
      <c r="EN1010" s="21"/>
      <c r="EO1010" s="21"/>
      <c r="EP1010" s="21"/>
      <c r="EQ1010" s="21"/>
      <c r="ER1010" s="21"/>
      <c r="ES1010" s="21"/>
      <c r="ET1010" s="21"/>
      <c r="EU1010" s="21"/>
      <c r="EV1010" s="21"/>
      <c r="EW1010" s="21"/>
      <c r="EX1010" s="21"/>
      <c r="EY1010" s="21"/>
      <c r="EZ1010" s="21"/>
      <c r="FA1010" s="21"/>
      <c r="FB1010" s="21"/>
      <c r="FC1010" s="21"/>
      <c r="FD1010" s="21"/>
      <c r="FE1010" s="21"/>
      <c r="FF1010" s="21"/>
      <c r="FG1010" s="21"/>
      <c r="FH1010" s="21"/>
      <c r="FI1010" s="21"/>
      <c r="FJ1010" s="21"/>
      <c r="FK1010" s="21"/>
      <c r="FL1010" s="21"/>
      <c r="FM1010" s="21"/>
      <c r="FN1010" s="21"/>
      <c r="FO1010" s="21"/>
      <c r="FP1010" s="21"/>
      <c r="FQ1010" s="21"/>
      <c r="FR1010" s="21"/>
      <c r="FS1010" s="21"/>
      <c r="FT1010" s="21"/>
      <c r="FU1010" s="21"/>
      <c r="FV1010" s="21"/>
      <c r="FW1010" s="21"/>
      <c r="FX1010" s="21"/>
      <c r="FY1010" s="21"/>
      <c r="FZ1010" s="21"/>
      <c r="GA1010" s="21"/>
      <c r="GB1010" s="21"/>
      <c r="GC1010" s="21"/>
      <c r="GD1010" s="21"/>
      <c r="GE1010" s="21"/>
      <c r="GF1010" s="21"/>
      <c r="GG1010" s="21"/>
      <c r="GH1010" s="21"/>
      <c r="GI1010" s="21"/>
      <c r="GJ1010" s="21"/>
      <c r="GK1010" s="21"/>
      <c r="GL1010" s="21"/>
      <c r="GM1010" s="21"/>
      <c r="GN1010" s="21"/>
      <c r="GO1010" s="21"/>
      <c r="GP1010" s="21"/>
      <c r="GQ1010" s="21"/>
      <c r="GR1010" s="21"/>
      <c r="GS1010" s="21"/>
      <c r="GT1010" s="21"/>
      <c r="GU1010" s="21"/>
      <c r="GV1010" s="21"/>
      <c r="GW1010" s="21"/>
      <c r="GX1010" s="21"/>
      <c r="GY1010" s="21"/>
      <c r="GZ1010" s="21"/>
      <c r="HA1010" s="21"/>
      <c r="HB1010" s="21"/>
      <c r="HC1010" s="21"/>
      <c r="HD1010" s="21"/>
      <c r="HE1010" s="21"/>
      <c r="HF1010" s="21"/>
      <c r="HG1010" s="21"/>
      <c r="HH1010" s="21"/>
      <c r="HI1010" s="21"/>
      <c r="HJ1010" s="21"/>
      <c r="HK1010" s="21"/>
      <c r="HL1010" s="21"/>
      <c r="HM1010" s="21"/>
      <c r="HN1010" s="21"/>
      <c r="HO1010" s="21"/>
      <c r="HP1010" s="21"/>
      <c r="HQ1010" s="21"/>
      <c r="HR1010" s="21"/>
      <c r="HS1010" s="21"/>
      <c r="HT1010" s="21"/>
      <c r="HU1010" s="21"/>
      <c r="HV1010" s="21"/>
      <c r="HW1010" s="21"/>
      <c r="HX1010" s="21"/>
      <c r="HY1010" s="21"/>
      <c r="HZ1010" s="21"/>
      <c r="IA1010" s="21"/>
      <c r="IB1010" s="21"/>
      <c r="IC1010" s="21"/>
      <c r="ID1010" s="21"/>
      <c r="IE1010" s="21"/>
      <c r="IF1010" s="21"/>
      <c r="IG1010" s="21"/>
      <c r="IH1010" s="21"/>
      <c r="II1010" s="21"/>
      <c r="IJ1010" s="21"/>
      <c r="IK1010" s="21"/>
      <c r="IL1010" s="21"/>
      <c r="IM1010" s="21"/>
      <c r="IN1010" s="21"/>
      <c r="IO1010" s="21"/>
      <c r="IP1010" s="21"/>
      <c r="IQ1010" s="21"/>
      <c r="IR1010" s="21"/>
      <c r="IS1010" s="21"/>
      <c r="IT1010" s="21"/>
      <c r="IU1010" s="21"/>
      <c r="IV1010" s="21"/>
      <c r="IW1010" s="21"/>
      <c r="IX1010" s="21"/>
      <c r="IY1010" s="21"/>
      <c r="IZ1010" s="21"/>
      <c r="JA1010" s="21"/>
      <c r="JB1010" s="21"/>
      <c r="JC1010" s="21"/>
      <c r="JD1010" s="21"/>
      <c r="JE1010" s="21"/>
      <c r="JF1010" s="21"/>
      <c r="JG1010" s="21"/>
      <c r="JH1010" s="21"/>
      <c r="JI1010" s="21"/>
      <c r="JJ1010" s="21"/>
      <c r="JK1010" s="21"/>
      <c r="JL1010" s="21"/>
      <c r="JM1010" s="21"/>
      <c r="JN1010" s="21"/>
      <c r="JO1010" s="21"/>
      <c r="JP1010" s="21"/>
      <c r="JQ1010" s="21"/>
      <c r="JR1010" s="21"/>
      <c r="JS1010" s="21"/>
      <c r="JT1010" s="21"/>
      <c r="JU1010" s="21"/>
      <c r="JV1010" s="21"/>
      <c r="JW1010" s="21"/>
      <c r="JX1010" s="21"/>
      <c r="JY1010" s="21"/>
    </row>
    <row r="1011" spans="1:285" ht="14.1" customHeight="1">
      <c r="A1011" s="21"/>
      <c r="B1011" s="21"/>
      <c r="C1011" s="21"/>
      <c r="D1011" s="21"/>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J1011" s="21"/>
      <c r="AK1011" s="21"/>
      <c r="AL1011" s="21"/>
      <c r="AM1011" s="21"/>
      <c r="AN1011" s="21"/>
      <c r="AO1011" s="21"/>
      <c r="AP1011" s="21"/>
      <c r="AQ1011" s="21"/>
      <c r="AR1011" s="21"/>
      <c r="AS1011" s="21"/>
      <c r="AT1011" s="21"/>
      <c r="AU1011" s="21"/>
      <c r="AV1011" s="21"/>
      <c r="AW1011" s="21"/>
      <c r="AX1011" s="21"/>
      <c r="AY1011" s="21"/>
      <c r="AZ1011" s="21"/>
      <c r="BA1011" s="21"/>
      <c r="BB1011" s="21"/>
      <c r="BC1011" s="21"/>
      <c r="BD1011" s="21"/>
      <c r="BE1011" s="21"/>
      <c r="BF1011" s="21"/>
      <c r="BG1011" s="21"/>
      <c r="BH1011" s="21"/>
      <c r="BI1011" s="21"/>
      <c r="BJ1011" s="21"/>
      <c r="BK1011" s="21"/>
      <c r="BL1011" s="21"/>
      <c r="BM1011" s="21"/>
      <c r="BN1011" s="21"/>
      <c r="BO1011" s="21"/>
      <c r="BP1011" s="21"/>
      <c r="BQ1011" s="21"/>
      <c r="BR1011" s="21"/>
      <c r="BS1011" s="21"/>
      <c r="BT1011" s="21"/>
      <c r="BU1011" s="21"/>
      <c r="BV1011" s="21"/>
      <c r="BW1011" s="21"/>
      <c r="BX1011" s="21"/>
      <c r="BY1011" s="21"/>
      <c r="BZ1011" s="21"/>
      <c r="CA1011" s="21"/>
      <c r="CB1011" s="21"/>
      <c r="CC1011" s="21"/>
      <c r="CD1011" s="21"/>
      <c r="CE1011" s="21"/>
      <c r="CF1011" s="21"/>
      <c r="CG1011" s="21"/>
      <c r="CH1011" s="21"/>
      <c r="CI1011" s="21"/>
      <c r="CJ1011" s="21"/>
      <c r="CK1011" s="21"/>
      <c r="CL1011" s="21"/>
      <c r="CM1011" s="21"/>
      <c r="CN1011" s="21"/>
      <c r="CO1011" s="21"/>
      <c r="CP1011" s="21"/>
      <c r="CQ1011" s="21"/>
      <c r="CR1011" s="21"/>
      <c r="CS1011" s="21"/>
      <c r="CT1011" s="21"/>
      <c r="CU1011" s="21"/>
      <c r="CV1011" s="21"/>
      <c r="CW1011" s="21"/>
      <c r="CX1011" s="21"/>
      <c r="CY1011" s="21"/>
      <c r="CZ1011" s="21"/>
      <c r="DA1011" s="21"/>
      <c r="DB1011" s="21"/>
      <c r="DC1011" s="21"/>
      <c r="DD1011" s="21"/>
      <c r="DE1011" s="21"/>
      <c r="DF1011" s="21"/>
      <c r="DG1011" s="21"/>
      <c r="DH1011" s="21"/>
      <c r="DI1011" s="21"/>
      <c r="DJ1011" s="21"/>
      <c r="DK1011" s="21"/>
      <c r="DL1011" s="21"/>
      <c r="DM1011" s="21"/>
      <c r="DN1011" s="21"/>
      <c r="DO1011" s="21"/>
      <c r="DP1011" s="21"/>
      <c r="DQ1011" s="21"/>
      <c r="DR1011" s="21"/>
      <c r="DS1011" s="21"/>
      <c r="DT1011" s="21"/>
      <c r="DU1011" s="21"/>
      <c r="DV1011" s="21"/>
      <c r="DW1011" s="21"/>
      <c r="DX1011" s="21"/>
      <c r="DY1011" s="21"/>
      <c r="DZ1011" s="21"/>
      <c r="EA1011" s="21"/>
      <c r="EB1011" s="21"/>
      <c r="EC1011" s="21"/>
      <c r="ED1011" s="21"/>
      <c r="EE1011" s="21"/>
      <c r="EF1011" s="21"/>
      <c r="EG1011" s="21"/>
      <c r="EH1011" s="21"/>
      <c r="EI1011" s="21"/>
      <c r="EJ1011" s="21"/>
      <c r="EK1011" s="21"/>
      <c r="EL1011" s="21"/>
      <c r="EM1011" s="21"/>
      <c r="EN1011" s="21"/>
      <c r="EO1011" s="21"/>
      <c r="EP1011" s="21"/>
      <c r="EQ1011" s="21"/>
      <c r="ER1011" s="21"/>
      <c r="ES1011" s="21"/>
      <c r="ET1011" s="21"/>
      <c r="EU1011" s="21"/>
      <c r="EV1011" s="21"/>
      <c r="EW1011" s="21"/>
      <c r="EX1011" s="21"/>
      <c r="EY1011" s="21"/>
      <c r="EZ1011" s="21"/>
      <c r="FA1011" s="21"/>
      <c r="FB1011" s="21"/>
      <c r="FC1011" s="21"/>
      <c r="FD1011" s="21"/>
      <c r="FE1011" s="21"/>
      <c r="FF1011" s="21"/>
      <c r="FG1011" s="21"/>
      <c r="FH1011" s="21"/>
      <c r="FI1011" s="21"/>
      <c r="FJ1011" s="21"/>
      <c r="FK1011" s="21"/>
      <c r="FL1011" s="21"/>
      <c r="FM1011" s="21"/>
      <c r="FN1011" s="21"/>
      <c r="FO1011" s="21"/>
      <c r="FP1011" s="21"/>
      <c r="FQ1011" s="21"/>
      <c r="FR1011" s="21"/>
      <c r="FS1011" s="21"/>
      <c r="FT1011" s="21"/>
      <c r="FU1011" s="21"/>
      <c r="FV1011" s="21"/>
      <c r="FW1011" s="21"/>
      <c r="FX1011" s="21"/>
      <c r="FY1011" s="21"/>
      <c r="FZ1011" s="21"/>
      <c r="GA1011" s="21"/>
      <c r="GB1011" s="21"/>
      <c r="GC1011" s="21"/>
      <c r="GD1011" s="21"/>
      <c r="GE1011" s="21"/>
      <c r="GF1011" s="21"/>
      <c r="GG1011" s="21"/>
      <c r="GH1011" s="21"/>
      <c r="GI1011" s="21"/>
      <c r="GJ1011" s="21"/>
      <c r="GK1011" s="21"/>
      <c r="GL1011" s="21"/>
      <c r="GM1011" s="21"/>
      <c r="GN1011" s="21"/>
      <c r="GO1011" s="21"/>
      <c r="GP1011" s="21"/>
      <c r="GQ1011" s="21"/>
      <c r="GR1011" s="21"/>
      <c r="GS1011" s="21"/>
      <c r="GT1011" s="21"/>
      <c r="GU1011" s="21"/>
      <c r="GV1011" s="21"/>
      <c r="GW1011" s="21"/>
      <c r="GX1011" s="21"/>
      <c r="GY1011" s="21"/>
      <c r="GZ1011" s="21"/>
      <c r="HA1011" s="21"/>
      <c r="HB1011" s="21"/>
      <c r="HC1011" s="21"/>
      <c r="HD1011" s="21"/>
      <c r="HE1011" s="21"/>
      <c r="HF1011" s="21"/>
      <c r="HG1011" s="21"/>
      <c r="HH1011" s="21"/>
      <c r="HI1011" s="21"/>
      <c r="HJ1011" s="21"/>
      <c r="HK1011" s="21"/>
      <c r="HL1011" s="21"/>
      <c r="HM1011" s="21"/>
      <c r="HN1011" s="21"/>
      <c r="HO1011" s="21"/>
      <c r="HP1011" s="21"/>
      <c r="HQ1011" s="21"/>
      <c r="HR1011" s="21"/>
      <c r="HS1011" s="21"/>
      <c r="HT1011" s="21"/>
      <c r="HU1011" s="21"/>
      <c r="HV1011" s="21"/>
      <c r="HW1011" s="21"/>
      <c r="HX1011" s="21"/>
      <c r="HY1011" s="21"/>
      <c r="HZ1011" s="21"/>
      <c r="IA1011" s="21"/>
      <c r="IB1011" s="21"/>
      <c r="IC1011" s="21"/>
      <c r="ID1011" s="21"/>
      <c r="IE1011" s="21"/>
      <c r="IF1011" s="21"/>
      <c r="IG1011" s="21"/>
      <c r="IH1011" s="21"/>
      <c r="II1011" s="21"/>
      <c r="IJ1011" s="21"/>
      <c r="IK1011" s="21"/>
      <c r="IL1011" s="21"/>
      <c r="IM1011" s="21"/>
      <c r="IN1011" s="21"/>
      <c r="IO1011" s="21"/>
      <c r="IP1011" s="21"/>
      <c r="IQ1011" s="21"/>
      <c r="IR1011" s="21"/>
      <c r="IS1011" s="21"/>
      <c r="IT1011" s="21"/>
      <c r="IU1011" s="21"/>
      <c r="IV1011" s="21"/>
      <c r="IW1011" s="21"/>
      <c r="IX1011" s="21"/>
      <c r="IY1011" s="21"/>
      <c r="IZ1011" s="21"/>
      <c r="JA1011" s="21"/>
      <c r="JB1011" s="21"/>
      <c r="JC1011" s="21"/>
      <c r="JD1011" s="21"/>
      <c r="JE1011" s="21"/>
      <c r="JF1011" s="21"/>
      <c r="JG1011" s="21"/>
      <c r="JH1011" s="21"/>
      <c r="JI1011" s="21"/>
      <c r="JJ1011" s="21"/>
      <c r="JK1011" s="21"/>
      <c r="JL1011" s="21"/>
      <c r="JM1011" s="21"/>
      <c r="JN1011" s="21"/>
      <c r="JO1011" s="21"/>
      <c r="JP1011" s="21"/>
      <c r="JQ1011" s="21"/>
      <c r="JR1011" s="21"/>
      <c r="JS1011" s="21"/>
      <c r="JT1011" s="21"/>
      <c r="JU1011" s="21"/>
      <c r="JV1011" s="21"/>
      <c r="JW1011" s="21"/>
      <c r="JX1011" s="21"/>
      <c r="JY1011" s="21"/>
    </row>
    <row r="1012" spans="1:285" ht="14.1" customHeight="1">
      <c r="A1012" s="21"/>
      <c r="B1012" s="21"/>
      <c r="C1012" s="21"/>
      <c r="D1012" s="21"/>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J1012" s="21"/>
      <c r="AK1012" s="21"/>
      <c r="AL1012" s="21"/>
      <c r="AM1012" s="21"/>
      <c r="AN1012" s="21"/>
      <c r="AO1012" s="21"/>
      <c r="AP1012" s="21"/>
      <c r="AQ1012" s="21"/>
      <c r="AR1012" s="21"/>
      <c r="AS1012" s="21"/>
      <c r="AT1012" s="21"/>
      <c r="AU1012" s="21"/>
      <c r="AV1012" s="21"/>
      <c r="AW1012" s="21"/>
      <c r="AX1012" s="21"/>
      <c r="AY1012" s="21"/>
      <c r="AZ1012" s="21"/>
      <c r="BA1012" s="21"/>
      <c r="BB1012" s="21"/>
      <c r="BC1012" s="21"/>
      <c r="BD1012" s="21"/>
      <c r="BE1012" s="21"/>
      <c r="BF1012" s="21"/>
      <c r="BG1012" s="21"/>
      <c r="BH1012" s="21"/>
      <c r="BI1012" s="21"/>
      <c r="BJ1012" s="21"/>
      <c r="BK1012" s="21"/>
      <c r="BL1012" s="21"/>
      <c r="BM1012" s="21"/>
      <c r="BN1012" s="21"/>
      <c r="BO1012" s="21"/>
      <c r="BP1012" s="21"/>
      <c r="BQ1012" s="21"/>
      <c r="BR1012" s="21"/>
      <c r="BS1012" s="21"/>
      <c r="BT1012" s="21"/>
      <c r="BU1012" s="21"/>
      <c r="BV1012" s="21"/>
      <c r="BW1012" s="21"/>
      <c r="BX1012" s="21"/>
      <c r="BY1012" s="21"/>
      <c r="BZ1012" s="21"/>
      <c r="CA1012" s="21"/>
      <c r="CB1012" s="21"/>
      <c r="CC1012" s="21"/>
      <c r="CD1012" s="21"/>
      <c r="CE1012" s="21"/>
      <c r="CF1012" s="21"/>
      <c r="CG1012" s="21"/>
      <c r="CH1012" s="21"/>
      <c r="CI1012" s="21"/>
      <c r="CJ1012" s="21"/>
      <c r="CK1012" s="21"/>
      <c r="CL1012" s="21"/>
      <c r="CM1012" s="21"/>
      <c r="CN1012" s="21"/>
      <c r="CO1012" s="21"/>
      <c r="CP1012" s="21"/>
      <c r="CQ1012" s="21"/>
      <c r="CR1012" s="21"/>
      <c r="CS1012" s="21"/>
      <c r="CT1012" s="21"/>
      <c r="CU1012" s="21"/>
      <c r="CV1012" s="21"/>
      <c r="CW1012" s="21"/>
      <c r="CX1012" s="21"/>
      <c r="CY1012" s="21"/>
      <c r="CZ1012" s="21"/>
      <c r="DA1012" s="21"/>
      <c r="DB1012" s="21"/>
      <c r="DC1012" s="21"/>
      <c r="DD1012" s="21"/>
      <c r="DE1012" s="21"/>
      <c r="DF1012" s="21"/>
      <c r="DG1012" s="21"/>
      <c r="DH1012" s="21"/>
      <c r="DI1012" s="21"/>
      <c r="DJ1012" s="21"/>
      <c r="DK1012" s="21"/>
      <c r="DL1012" s="21"/>
      <c r="DM1012" s="21"/>
      <c r="DN1012" s="21"/>
      <c r="DO1012" s="21"/>
      <c r="DP1012" s="21"/>
      <c r="DQ1012" s="21"/>
      <c r="DR1012" s="21"/>
      <c r="DS1012" s="21"/>
      <c r="DT1012" s="21"/>
      <c r="DU1012" s="21"/>
      <c r="DV1012" s="21"/>
      <c r="DW1012" s="21"/>
      <c r="DX1012" s="21"/>
      <c r="DY1012" s="21"/>
      <c r="DZ1012" s="21"/>
      <c r="EA1012" s="21"/>
      <c r="EB1012" s="21"/>
      <c r="EC1012" s="21"/>
      <c r="ED1012" s="21"/>
      <c r="EE1012" s="21"/>
      <c r="EF1012" s="21"/>
      <c r="EG1012" s="21"/>
      <c r="EH1012" s="21"/>
      <c r="EI1012" s="21"/>
      <c r="EJ1012" s="21"/>
      <c r="EK1012" s="21"/>
      <c r="EL1012" s="21"/>
      <c r="EM1012" s="21"/>
      <c r="EN1012" s="21"/>
      <c r="EO1012" s="21"/>
      <c r="EP1012" s="21"/>
      <c r="EQ1012" s="21"/>
      <c r="ER1012" s="21"/>
      <c r="ES1012" s="21"/>
      <c r="ET1012" s="21"/>
      <c r="EU1012" s="21"/>
      <c r="EV1012" s="21"/>
      <c r="EW1012" s="21"/>
      <c r="EX1012" s="21"/>
      <c r="EY1012" s="21"/>
      <c r="EZ1012" s="21"/>
      <c r="FA1012" s="21"/>
      <c r="FB1012" s="21"/>
      <c r="FC1012" s="21"/>
      <c r="FD1012" s="21"/>
      <c r="FE1012" s="21"/>
      <c r="FF1012" s="21"/>
      <c r="FG1012" s="21"/>
      <c r="FH1012" s="21"/>
      <c r="FI1012" s="21"/>
      <c r="FJ1012" s="21"/>
      <c r="FK1012" s="21"/>
      <c r="FL1012" s="21"/>
      <c r="FM1012" s="21"/>
      <c r="FN1012" s="21"/>
      <c r="FO1012" s="21"/>
      <c r="FP1012" s="21"/>
      <c r="FQ1012" s="21"/>
      <c r="FR1012" s="21"/>
      <c r="FS1012" s="21"/>
      <c r="FT1012" s="21"/>
      <c r="FU1012" s="21"/>
      <c r="FV1012" s="21"/>
      <c r="FW1012" s="21"/>
      <c r="FX1012" s="21"/>
      <c r="FY1012" s="21"/>
      <c r="FZ1012" s="21"/>
      <c r="GA1012" s="21"/>
      <c r="GB1012" s="21"/>
      <c r="GC1012" s="21"/>
      <c r="GD1012" s="21"/>
      <c r="GE1012" s="21"/>
      <c r="GF1012" s="21"/>
      <c r="GG1012" s="21"/>
      <c r="GH1012" s="21"/>
      <c r="GI1012" s="21"/>
      <c r="GJ1012" s="21"/>
      <c r="GK1012" s="21"/>
      <c r="GL1012" s="21"/>
      <c r="GM1012" s="21"/>
      <c r="GN1012" s="21"/>
      <c r="GO1012" s="21"/>
      <c r="GP1012" s="21"/>
      <c r="GQ1012" s="21"/>
      <c r="GR1012" s="21"/>
      <c r="GS1012" s="21"/>
      <c r="GT1012" s="21"/>
      <c r="GU1012" s="21"/>
      <c r="GV1012" s="21"/>
      <c r="GW1012" s="21"/>
      <c r="GX1012" s="21"/>
      <c r="GY1012" s="21"/>
      <c r="GZ1012" s="21"/>
      <c r="HA1012" s="21"/>
      <c r="HB1012" s="21"/>
      <c r="HC1012" s="21"/>
      <c r="HD1012" s="21"/>
      <c r="HE1012" s="21"/>
      <c r="HF1012" s="21"/>
      <c r="HG1012" s="21"/>
      <c r="HH1012" s="21"/>
      <c r="HI1012" s="21"/>
      <c r="HJ1012" s="21"/>
      <c r="HK1012" s="21"/>
      <c r="HL1012" s="21"/>
      <c r="HM1012" s="21"/>
      <c r="HN1012" s="21"/>
      <c r="HO1012" s="21"/>
      <c r="HP1012" s="21"/>
      <c r="HQ1012" s="21"/>
      <c r="HR1012" s="21"/>
      <c r="HS1012" s="21"/>
      <c r="HT1012" s="21"/>
      <c r="HU1012" s="21"/>
      <c r="HV1012" s="21"/>
      <c r="HW1012" s="21"/>
      <c r="HX1012" s="21"/>
      <c r="HY1012" s="21"/>
      <c r="HZ1012" s="21"/>
      <c r="IA1012" s="21"/>
      <c r="IB1012" s="21"/>
      <c r="IC1012" s="21"/>
      <c r="ID1012" s="21"/>
      <c r="IE1012" s="21"/>
      <c r="IF1012" s="21"/>
      <c r="IG1012" s="21"/>
      <c r="IH1012" s="21"/>
      <c r="II1012" s="21"/>
      <c r="IJ1012" s="21"/>
      <c r="IK1012" s="21"/>
      <c r="IL1012" s="21"/>
      <c r="IM1012" s="21"/>
      <c r="IN1012" s="21"/>
      <c r="IO1012" s="21"/>
      <c r="IP1012" s="21"/>
      <c r="IQ1012" s="21"/>
      <c r="IR1012" s="21"/>
      <c r="IS1012" s="21"/>
      <c r="IT1012" s="21"/>
      <c r="IU1012" s="21"/>
      <c r="IV1012" s="21"/>
      <c r="IW1012" s="21"/>
      <c r="IX1012" s="21"/>
      <c r="IY1012" s="21"/>
      <c r="IZ1012" s="21"/>
      <c r="JA1012" s="21"/>
      <c r="JB1012" s="21"/>
      <c r="JC1012" s="21"/>
      <c r="JD1012" s="21"/>
      <c r="JE1012" s="21"/>
      <c r="JF1012" s="21"/>
      <c r="JG1012" s="21"/>
      <c r="JH1012" s="21"/>
      <c r="JI1012" s="21"/>
      <c r="JJ1012" s="21"/>
      <c r="JK1012" s="21"/>
      <c r="JL1012" s="21"/>
      <c r="JM1012" s="21"/>
      <c r="JN1012" s="21"/>
      <c r="JO1012" s="21"/>
      <c r="JP1012" s="21"/>
      <c r="JQ1012" s="21"/>
      <c r="JR1012" s="21"/>
      <c r="JS1012" s="21"/>
      <c r="JT1012" s="21"/>
      <c r="JU1012" s="21"/>
      <c r="JV1012" s="21"/>
      <c r="JW1012" s="21"/>
      <c r="JX1012" s="21"/>
      <c r="JY1012" s="21"/>
    </row>
    <row r="1013" spans="1:285" ht="14.1" customHeight="1">
      <c r="A1013" s="21"/>
      <c r="B1013" s="21"/>
      <c r="C1013" s="21"/>
      <c r="D1013" s="21"/>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J1013" s="21"/>
      <c r="AK1013" s="21"/>
      <c r="AL1013" s="21"/>
      <c r="AM1013" s="21"/>
      <c r="AN1013" s="21"/>
      <c r="AO1013" s="21"/>
      <c r="AP1013" s="21"/>
      <c r="AQ1013" s="21"/>
      <c r="AR1013" s="21"/>
      <c r="AS1013" s="21"/>
      <c r="AT1013" s="21"/>
      <c r="AU1013" s="21"/>
      <c r="AV1013" s="21"/>
      <c r="AW1013" s="21"/>
      <c r="AX1013" s="21"/>
      <c r="AY1013" s="21"/>
      <c r="AZ1013" s="21"/>
      <c r="BA1013" s="21"/>
      <c r="BB1013" s="21"/>
      <c r="BC1013" s="21"/>
      <c r="BD1013" s="21"/>
      <c r="BE1013" s="21"/>
      <c r="BF1013" s="21"/>
      <c r="BG1013" s="21"/>
      <c r="BH1013" s="21"/>
      <c r="BI1013" s="21"/>
      <c r="BJ1013" s="21"/>
      <c r="BK1013" s="21"/>
      <c r="BL1013" s="21"/>
      <c r="BM1013" s="21"/>
      <c r="BN1013" s="21"/>
      <c r="BO1013" s="21"/>
      <c r="BP1013" s="21"/>
      <c r="BQ1013" s="21"/>
      <c r="BR1013" s="21"/>
      <c r="BS1013" s="21"/>
      <c r="BT1013" s="21"/>
      <c r="BU1013" s="21"/>
      <c r="BV1013" s="21"/>
      <c r="BW1013" s="21"/>
      <c r="BX1013" s="21"/>
      <c r="BY1013" s="21"/>
      <c r="BZ1013" s="21"/>
      <c r="CA1013" s="21"/>
      <c r="CB1013" s="21"/>
      <c r="CC1013" s="21"/>
      <c r="CD1013" s="21"/>
      <c r="CE1013" s="21"/>
      <c r="CF1013" s="21"/>
      <c r="CG1013" s="21"/>
      <c r="CH1013" s="21"/>
      <c r="CI1013" s="21"/>
      <c r="CJ1013" s="21"/>
      <c r="CK1013" s="21"/>
      <c r="CL1013" s="21"/>
      <c r="CM1013" s="21"/>
      <c r="CN1013" s="21"/>
      <c r="CO1013" s="21"/>
      <c r="CP1013" s="21"/>
      <c r="CQ1013" s="21"/>
      <c r="CR1013" s="21"/>
      <c r="CS1013" s="21"/>
      <c r="CT1013" s="21"/>
      <c r="CU1013" s="21"/>
      <c r="CV1013" s="21"/>
      <c r="CW1013" s="21"/>
      <c r="CX1013" s="21"/>
      <c r="CY1013" s="21"/>
      <c r="CZ1013" s="21"/>
      <c r="DA1013" s="21"/>
      <c r="DB1013" s="21"/>
      <c r="DC1013" s="21"/>
      <c r="DD1013" s="21"/>
      <c r="DE1013" s="21"/>
      <c r="DF1013" s="21"/>
      <c r="DG1013" s="21"/>
      <c r="DH1013" s="21"/>
      <c r="DI1013" s="21"/>
      <c r="DJ1013" s="21"/>
      <c r="DK1013" s="21"/>
      <c r="DL1013" s="21"/>
      <c r="DM1013" s="21"/>
      <c r="DN1013" s="21"/>
      <c r="DO1013" s="21"/>
      <c r="DP1013" s="21"/>
      <c r="DQ1013" s="21"/>
      <c r="DR1013" s="21"/>
      <c r="DS1013" s="21"/>
      <c r="DT1013" s="21"/>
      <c r="DU1013" s="21"/>
      <c r="DV1013" s="21"/>
      <c r="DW1013" s="21"/>
      <c r="DX1013" s="21"/>
      <c r="DY1013" s="21"/>
      <c r="DZ1013" s="21"/>
      <c r="EA1013" s="21"/>
      <c r="EB1013" s="21"/>
      <c r="EC1013" s="21"/>
      <c r="ED1013" s="21"/>
      <c r="EE1013" s="21"/>
      <c r="EF1013" s="21"/>
      <c r="EG1013" s="21"/>
      <c r="EH1013" s="21"/>
      <c r="EI1013" s="21"/>
      <c r="EJ1013" s="21"/>
      <c r="EK1013" s="21"/>
      <c r="EL1013" s="21"/>
      <c r="EM1013" s="21"/>
      <c r="EN1013" s="21"/>
      <c r="EO1013" s="21"/>
      <c r="EP1013" s="21"/>
      <c r="EQ1013" s="21"/>
      <c r="ER1013" s="21"/>
      <c r="ES1013" s="21"/>
      <c r="ET1013" s="21"/>
      <c r="EU1013" s="21"/>
      <c r="EV1013" s="21"/>
      <c r="EW1013" s="21"/>
      <c r="EX1013" s="21"/>
      <c r="EY1013" s="21"/>
      <c r="EZ1013" s="21"/>
      <c r="FA1013" s="21"/>
      <c r="FB1013" s="21"/>
      <c r="FC1013" s="21"/>
      <c r="FD1013" s="21"/>
      <c r="FE1013" s="21"/>
      <c r="FF1013" s="21"/>
      <c r="FG1013" s="21"/>
      <c r="FH1013" s="21"/>
      <c r="FI1013" s="21"/>
      <c r="FJ1013" s="21"/>
      <c r="FK1013" s="21"/>
      <c r="FL1013" s="21"/>
      <c r="FM1013" s="21"/>
      <c r="FN1013" s="21"/>
      <c r="FO1013" s="21"/>
      <c r="FP1013" s="21"/>
      <c r="FQ1013" s="21"/>
      <c r="FR1013" s="21"/>
      <c r="FS1013" s="21"/>
      <c r="FT1013" s="21"/>
      <c r="FU1013" s="21"/>
      <c r="FV1013" s="21"/>
      <c r="FW1013" s="21"/>
      <c r="FX1013" s="21"/>
      <c r="FY1013" s="21"/>
      <c r="FZ1013" s="21"/>
      <c r="GA1013" s="21"/>
      <c r="GB1013" s="21"/>
      <c r="GC1013" s="21"/>
      <c r="GD1013" s="21"/>
      <c r="GE1013" s="21"/>
      <c r="GF1013" s="21"/>
      <c r="GG1013" s="21"/>
      <c r="GH1013" s="21"/>
      <c r="GI1013" s="21"/>
      <c r="GJ1013" s="21"/>
      <c r="GK1013" s="21"/>
      <c r="GL1013" s="21"/>
      <c r="GM1013" s="21"/>
      <c r="GN1013" s="21"/>
      <c r="GO1013" s="21"/>
      <c r="GP1013" s="21"/>
      <c r="GQ1013" s="21"/>
      <c r="GR1013" s="21"/>
      <c r="GS1013" s="21"/>
      <c r="GT1013" s="21"/>
      <c r="GU1013" s="21"/>
      <c r="GV1013" s="21"/>
      <c r="GW1013" s="21"/>
      <c r="GX1013" s="21"/>
      <c r="GY1013" s="21"/>
      <c r="GZ1013" s="21"/>
      <c r="HA1013" s="21"/>
      <c r="HB1013" s="21"/>
      <c r="HC1013" s="21"/>
      <c r="HD1013" s="21"/>
      <c r="HE1013" s="21"/>
      <c r="HF1013" s="21"/>
      <c r="HG1013" s="21"/>
      <c r="HH1013" s="21"/>
      <c r="HI1013" s="21"/>
      <c r="HJ1013" s="21"/>
      <c r="HK1013" s="21"/>
      <c r="HL1013" s="21"/>
      <c r="HM1013" s="21"/>
      <c r="HN1013" s="21"/>
      <c r="HO1013" s="21"/>
      <c r="HP1013" s="21"/>
      <c r="HQ1013" s="21"/>
      <c r="HR1013" s="21"/>
      <c r="HS1013" s="21"/>
      <c r="HT1013" s="21"/>
      <c r="HU1013" s="21"/>
      <c r="HV1013" s="21"/>
      <c r="HW1013" s="21"/>
      <c r="HX1013" s="21"/>
      <c r="HY1013" s="21"/>
      <c r="HZ1013" s="21"/>
      <c r="IA1013" s="21"/>
      <c r="IB1013" s="21"/>
      <c r="IC1013" s="21"/>
      <c r="ID1013" s="21"/>
      <c r="IE1013" s="21"/>
      <c r="IF1013" s="21"/>
      <c r="IG1013" s="21"/>
      <c r="IH1013" s="21"/>
      <c r="II1013" s="21"/>
      <c r="IJ1013" s="21"/>
      <c r="IK1013" s="21"/>
      <c r="IL1013" s="21"/>
      <c r="IM1013" s="21"/>
      <c r="IN1013" s="21"/>
      <c r="IO1013" s="21"/>
      <c r="IP1013" s="21"/>
      <c r="IQ1013" s="21"/>
      <c r="IR1013" s="21"/>
      <c r="IS1013" s="21"/>
      <c r="IT1013" s="21"/>
      <c r="IU1013" s="21"/>
      <c r="IV1013" s="21"/>
      <c r="IW1013" s="21"/>
      <c r="IX1013" s="21"/>
      <c r="IY1013" s="21"/>
      <c r="IZ1013" s="21"/>
      <c r="JA1013" s="21"/>
      <c r="JB1013" s="21"/>
      <c r="JC1013" s="21"/>
      <c r="JD1013" s="21"/>
      <c r="JE1013" s="21"/>
      <c r="JF1013" s="21"/>
      <c r="JG1013" s="21"/>
      <c r="JH1013" s="21"/>
      <c r="JI1013" s="21"/>
      <c r="JJ1013" s="21"/>
      <c r="JK1013" s="21"/>
      <c r="JL1013" s="21"/>
      <c r="JM1013" s="21"/>
      <c r="JN1013" s="21"/>
      <c r="JO1013" s="21"/>
      <c r="JP1013" s="21"/>
      <c r="JQ1013" s="21"/>
      <c r="JR1013" s="21"/>
      <c r="JS1013" s="21"/>
      <c r="JT1013" s="21"/>
      <c r="JU1013" s="21"/>
      <c r="JV1013" s="21"/>
      <c r="JW1013" s="21"/>
      <c r="JX1013" s="21"/>
      <c r="JY1013" s="21"/>
    </row>
    <row r="1014" spans="1:285" ht="14.1" customHeight="1">
      <c r="A1014" s="21"/>
      <c r="B1014" s="21"/>
      <c r="C1014" s="21"/>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21"/>
      <c r="BK1014" s="21"/>
      <c r="BL1014" s="21"/>
      <c r="BM1014" s="21"/>
      <c r="BN1014" s="21"/>
      <c r="BO1014" s="21"/>
      <c r="BP1014" s="21"/>
      <c r="BQ1014" s="21"/>
      <c r="BR1014" s="21"/>
      <c r="BS1014" s="21"/>
      <c r="BT1014" s="21"/>
      <c r="BU1014" s="21"/>
      <c r="BV1014" s="21"/>
      <c r="BW1014" s="21"/>
      <c r="BX1014" s="21"/>
      <c r="BY1014" s="21"/>
      <c r="BZ1014" s="21"/>
      <c r="CA1014" s="21"/>
      <c r="CB1014" s="21"/>
      <c r="CC1014" s="21"/>
      <c r="CD1014" s="21"/>
      <c r="CE1014" s="21"/>
      <c r="CF1014" s="21"/>
      <c r="CG1014" s="21"/>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1"/>
      <c r="DH1014" s="21"/>
      <c r="DI1014" s="21"/>
      <c r="DJ1014" s="21"/>
      <c r="DK1014" s="21"/>
      <c r="DL1014" s="21"/>
      <c r="DM1014" s="21"/>
      <c r="DN1014" s="21"/>
      <c r="DO1014" s="21"/>
      <c r="DP1014" s="21"/>
      <c r="DQ1014" s="21"/>
      <c r="DR1014" s="21"/>
      <c r="DS1014" s="21"/>
      <c r="DT1014" s="21"/>
      <c r="DU1014" s="21"/>
      <c r="DV1014" s="21"/>
      <c r="DW1014" s="21"/>
      <c r="DX1014" s="21"/>
      <c r="DY1014" s="21"/>
      <c r="DZ1014" s="21"/>
      <c r="EA1014" s="21"/>
      <c r="EB1014" s="21"/>
      <c r="EC1014" s="21"/>
      <c r="ED1014" s="21"/>
      <c r="EE1014" s="21"/>
      <c r="EF1014" s="21"/>
      <c r="EG1014" s="21"/>
      <c r="EH1014" s="21"/>
      <c r="EI1014" s="21"/>
      <c r="EJ1014" s="21"/>
      <c r="EK1014" s="21"/>
      <c r="EL1014" s="21"/>
      <c r="EM1014" s="21"/>
      <c r="EN1014" s="21"/>
      <c r="EO1014" s="21"/>
      <c r="EP1014" s="21"/>
      <c r="EQ1014" s="21"/>
      <c r="ER1014" s="21"/>
      <c r="ES1014" s="21"/>
      <c r="ET1014" s="21"/>
      <c r="EU1014" s="21"/>
      <c r="EV1014" s="21"/>
      <c r="EW1014" s="21"/>
      <c r="EX1014" s="21"/>
      <c r="EY1014" s="21"/>
      <c r="EZ1014" s="21"/>
      <c r="FA1014" s="21"/>
      <c r="FB1014" s="21"/>
      <c r="FC1014" s="21"/>
      <c r="FD1014" s="21"/>
      <c r="FE1014" s="21"/>
      <c r="FF1014" s="21"/>
      <c r="FG1014" s="21"/>
      <c r="FH1014" s="21"/>
      <c r="FI1014" s="21"/>
      <c r="FJ1014" s="21"/>
      <c r="FK1014" s="21"/>
      <c r="FL1014" s="21"/>
      <c r="FM1014" s="21"/>
      <c r="FN1014" s="21"/>
      <c r="FO1014" s="21"/>
      <c r="FP1014" s="21"/>
      <c r="FQ1014" s="21"/>
      <c r="FR1014" s="21"/>
      <c r="FS1014" s="21"/>
      <c r="FT1014" s="21"/>
      <c r="FU1014" s="21"/>
      <c r="FV1014" s="21"/>
      <c r="FW1014" s="21"/>
      <c r="FX1014" s="21"/>
      <c r="FY1014" s="21"/>
      <c r="FZ1014" s="21"/>
      <c r="GA1014" s="21"/>
      <c r="GB1014" s="21"/>
      <c r="GC1014" s="21"/>
      <c r="GD1014" s="21"/>
      <c r="GE1014" s="21"/>
      <c r="GF1014" s="21"/>
      <c r="GG1014" s="21"/>
      <c r="GH1014" s="21"/>
      <c r="GI1014" s="21"/>
      <c r="GJ1014" s="21"/>
      <c r="GK1014" s="21"/>
      <c r="GL1014" s="21"/>
      <c r="GM1014" s="21"/>
      <c r="GN1014" s="21"/>
      <c r="GO1014" s="21"/>
      <c r="GP1014" s="21"/>
      <c r="GQ1014" s="21"/>
      <c r="GR1014" s="21"/>
      <c r="GS1014" s="21"/>
      <c r="GT1014" s="21"/>
      <c r="GU1014" s="21"/>
      <c r="GV1014" s="21"/>
      <c r="GW1014" s="21"/>
      <c r="GX1014" s="21"/>
      <c r="GY1014" s="21"/>
      <c r="GZ1014" s="21"/>
      <c r="HA1014" s="21"/>
      <c r="HB1014" s="21"/>
      <c r="HC1014" s="21"/>
      <c r="HD1014" s="21"/>
      <c r="HE1014" s="21"/>
      <c r="HF1014" s="21"/>
      <c r="HG1014" s="21"/>
      <c r="HH1014" s="21"/>
      <c r="HI1014" s="21"/>
      <c r="HJ1014" s="21"/>
      <c r="HK1014" s="21"/>
      <c r="HL1014" s="21"/>
      <c r="HM1014" s="21"/>
      <c r="HN1014" s="21"/>
      <c r="HO1014" s="21"/>
      <c r="HP1014" s="21"/>
      <c r="HQ1014" s="21"/>
      <c r="HR1014" s="21"/>
      <c r="HS1014" s="21"/>
      <c r="HT1014" s="21"/>
      <c r="HU1014" s="21"/>
      <c r="HV1014" s="21"/>
      <c r="HW1014" s="21"/>
      <c r="HX1014" s="21"/>
      <c r="HY1014" s="21"/>
      <c r="HZ1014" s="21"/>
      <c r="IA1014" s="21"/>
      <c r="IB1014" s="21"/>
      <c r="IC1014" s="21"/>
      <c r="ID1014" s="21"/>
      <c r="IE1014" s="21"/>
      <c r="IF1014" s="21"/>
      <c r="IG1014" s="21"/>
      <c r="IH1014" s="21"/>
      <c r="II1014" s="21"/>
      <c r="IJ1014" s="21"/>
      <c r="IK1014" s="21"/>
      <c r="IL1014" s="21"/>
      <c r="IM1014" s="21"/>
      <c r="IN1014" s="21"/>
      <c r="IO1014" s="21"/>
      <c r="IP1014" s="21"/>
      <c r="IQ1014" s="21"/>
      <c r="IR1014" s="21"/>
      <c r="IS1014" s="21"/>
      <c r="IT1014" s="21"/>
      <c r="IU1014" s="21"/>
      <c r="IV1014" s="21"/>
      <c r="IW1014" s="21"/>
      <c r="IX1014" s="21"/>
      <c r="IY1014" s="21"/>
      <c r="IZ1014" s="21"/>
      <c r="JA1014" s="21"/>
      <c r="JB1014" s="21"/>
      <c r="JC1014" s="21"/>
      <c r="JD1014" s="21"/>
      <c r="JE1014" s="21"/>
      <c r="JF1014" s="21"/>
      <c r="JG1014" s="21"/>
      <c r="JH1014" s="21"/>
      <c r="JI1014" s="21"/>
      <c r="JJ1014" s="21"/>
      <c r="JK1014" s="21"/>
      <c r="JL1014" s="21"/>
      <c r="JM1014" s="21"/>
      <c r="JN1014" s="21"/>
      <c r="JO1014" s="21"/>
      <c r="JP1014" s="21"/>
      <c r="JQ1014" s="21"/>
      <c r="JR1014" s="21"/>
      <c r="JS1014" s="21"/>
      <c r="JT1014" s="21"/>
      <c r="JU1014" s="21"/>
      <c r="JV1014" s="21"/>
      <c r="JW1014" s="21"/>
      <c r="JX1014" s="21"/>
      <c r="JY1014" s="21"/>
    </row>
    <row r="1015" spans="1:285" ht="14.1" customHeight="1">
      <c r="A1015" s="21"/>
      <c r="B1015" s="21"/>
      <c r="C1015" s="21"/>
      <c r="D1015" s="21"/>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J1015" s="21"/>
      <c r="AK1015" s="21"/>
      <c r="AL1015" s="21"/>
      <c r="AM1015" s="21"/>
      <c r="AN1015" s="21"/>
      <c r="AO1015" s="21"/>
      <c r="AP1015" s="21"/>
      <c r="AQ1015" s="21"/>
      <c r="AR1015" s="21"/>
      <c r="AS1015" s="21"/>
      <c r="AT1015" s="21"/>
      <c r="AU1015" s="21"/>
      <c r="AV1015" s="21"/>
      <c r="AW1015" s="21"/>
      <c r="AX1015" s="21"/>
      <c r="AY1015" s="21"/>
      <c r="AZ1015" s="21"/>
      <c r="BA1015" s="21"/>
      <c r="BB1015" s="21"/>
      <c r="BC1015" s="21"/>
      <c r="BD1015" s="21"/>
      <c r="BE1015" s="21"/>
      <c r="BF1015" s="21"/>
      <c r="BG1015" s="21"/>
      <c r="BH1015" s="21"/>
      <c r="BI1015" s="21"/>
      <c r="BJ1015" s="21"/>
      <c r="BK1015" s="21"/>
      <c r="BL1015" s="21"/>
      <c r="BM1015" s="21"/>
      <c r="BN1015" s="21"/>
      <c r="BO1015" s="21"/>
      <c r="BP1015" s="21"/>
      <c r="BQ1015" s="21"/>
      <c r="BR1015" s="21"/>
      <c r="BS1015" s="21"/>
      <c r="BT1015" s="21"/>
      <c r="BU1015" s="21"/>
      <c r="BV1015" s="21"/>
      <c r="BW1015" s="21"/>
      <c r="BX1015" s="21"/>
      <c r="BY1015" s="21"/>
      <c r="BZ1015" s="21"/>
      <c r="CA1015" s="21"/>
      <c r="CB1015" s="21"/>
      <c r="CC1015" s="21"/>
      <c r="CD1015" s="21"/>
      <c r="CE1015" s="21"/>
      <c r="CF1015" s="21"/>
      <c r="CG1015" s="21"/>
      <c r="CH1015" s="21"/>
      <c r="CI1015" s="21"/>
      <c r="CJ1015" s="21"/>
      <c r="CK1015" s="21"/>
      <c r="CL1015" s="21"/>
      <c r="CM1015" s="21"/>
      <c r="CN1015" s="21"/>
      <c r="CO1015" s="21"/>
      <c r="CP1015" s="21"/>
      <c r="CQ1015" s="21"/>
      <c r="CR1015" s="21"/>
      <c r="CS1015" s="21"/>
      <c r="CT1015" s="21"/>
      <c r="CU1015" s="21"/>
      <c r="CV1015" s="21"/>
      <c r="CW1015" s="21"/>
      <c r="CX1015" s="21"/>
      <c r="CY1015" s="21"/>
      <c r="CZ1015" s="21"/>
      <c r="DA1015" s="21"/>
      <c r="DB1015" s="21"/>
      <c r="DC1015" s="21"/>
      <c r="DD1015" s="21"/>
      <c r="DE1015" s="21"/>
      <c r="DF1015" s="21"/>
      <c r="DG1015" s="21"/>
      <c r="DH1015" s="21"/>
      <c r="DI1015" s="21"/>
      <c r="DJ1015" s="21"/>
      <c r="DK1015" s="21"/>
      <c r="DL1015" s="21"/>
      <c r="DM1015" s="21"/>
      <c r="DN1015" s="21"/>
      <c r="DO1015" s="21"/>
      <c r="DP1015" s="21"/>
      <c r="DQ1015" s="21"/>
      <c r="DR1015" s="21"/>
      <c r="DS1015" s="21"/>
      <c r="DT1015" s="21"/>
      <c r="DU1015" s="21"/>
      <c r="DV1015" s="21"/>
      <c r="DW1015" s="21"/>
      <c r="DX1015" s="21"/>
      <c r="DY1015" s="21"/>
      <c r="DZ1015" s="21"/>
      <c r="EA1015" s="21"/>
      <c r="EB1015" s="21"/>
      <c r="EC1015" s="21"/>
      <c r="ED1015" s="21"/>
      <c r="EE1015" s="21"/>
      <c r="EF1015" s="21"/>
      <c r="EG1015" s="21"/>
      <c r="EH1015" s="21"/>
      <c r="EI1015" s="21"/>
      <c r="EJ1015" s="21"/>
      <c r="EK1015" s="21"/>
      <c r="EL1015" s="21"/>
      <c r="EM1015" s="21"/>
      <c r="EN1015" s="21"/>
      <c r="EO1015" s="21"/>
      <c r="EP1015" s="21"/>
      <c r="EQ1015" s="21"/>
      <c r="ER1015" s="21"/>
      <c r="ES1015" s="21"/>
      <c r="ET1015" s="21"/>
      <c r="EU1015" s="21"/>
      <c r="EV1015" s="21"/>
      <c r="EW1015" s="21"/>
      <c r="EX1015" s="21"/>
      <c r="EY1015" s="21"/>
      <c r="EZ1015" s="21"/>
      <c r="FA1015" s="21"/>
      <c r="FB1015" s="21"/>
      <c r="FC1015" s="21"/>
      <c r="FD1015" s="21"/>
      <c r="FE1015" s="21"/>
      <c r="FF1015" s="21"/>
      <c r="FG1015" s="21"/>
      <c r="FH1015" s="21"/>
      <c r="FI1015" s="21"/>
      <c r="FJ1015" s="21"/>
      <c r="FK1015" s="21"/>
      <c r="FL1015" s="21"/>
      <c r="FM1015" s="21"/>
      <c r="FN1015" s="21"/>
      <c r="FO1015" s="21"/>
      <c r="FP1015" s="21"/>
      <c r="FQ1015" s="21"/>
      <c r="FR1015" s="21"/>
      <c r="FS1015" s="21"/>
      <c r="FT1015" s="21"/>
      <c r="FU1015" s="21"/>
      <c r="FV1015" s="21"/>
      <c r="FW1015" s="21"/>
      <c r="FX1015" s="21"/>
      <c r="FY1015" s="21"/>
      <c r="FZ1015" s="21"/>
      <c r="GA1015" s="21"/>
      <c r="GB1015" s="21"/>
      <c r="GC1015" s="21"/>
      <c r="GD1015" s="21"/>
      <c r="GE1015" s="21"/>
      <c r="GF1015" s="21"/>
      <c r="GG1015" s="21"/>
      <c r="GH1015" s="21"/>
      <c r="GI1015" s="21"/>
      <c r="GJ1015" s="21"/>
      <c r="GK1015" s="21"/>
      <c r="GL1015" s="21"/>
      <c r="GM1015" s="21"/>
      <c r="GN1015" s="21"/>
      <c r="GO1015" s="21"/>
      <c r="GP1015" s="21"/>
      <c r="GQ1015" s="21"/>
      <c r="GR1015" s="21"/>
      <c r="GS1015" s="21"/>
      <c r="GT1015" s="21"/>
      <c r="GU1015" s="21"/>
      <c r="GV1015" s="21"/>
      <c r="GW1015" s="21"/>
      <c r="GX1015" s="21"/>
      <c r="GY1015" s="21"/>
      <c r="GZ1015" s="21"/>
      <c r="HA1015" s="21"/>
      <c r="HB1015" s="21"/>
      <c r="HC1015" s="21"/>
      <c r="HD1015" s="21"/>
      <c r="HE1015" s="21"/>
      <c r="HF1015" s="21"/>
      <c r="HG1015" s="21"/>
      <c r="HH1015" s="21"/>
      <c r="HI1015" s="21"/>
      <c r="HJ1015" s="21"/>
      <c r="HK1015" s="21"/>
      <c r="HL1015" s="21"/>
      <c r="HM1015" s="21"/>
      <c r="HN1015" s="21"/>
      <c r="HO1015" s="21"/>
      <c r="HP1015" s="21"/>
      <c r="HQ1015" s="21"/>
      <c r="HR1015" s="21"/>
      <c r="HS1015" s="21"/>
      <c r="HT1015" s="21"/>
      <c r="HU1015" s="21"/>
      <c r="HV1015" s="21"/>
      <c r="HW1015" s="21"/>
      <c r="HX1015" s="21"/>
      <c r="HY1015" s="21"/>
      <c r="HZ1015" s="21"/>
      <c r="IA1015" s="21"/>
      <c r="IB1015" s="21"/>
      <c r="IC1015" s="21"/>
      <c r="ID1015" s="21"/>
      <c r="IE1015" s="21"/>
      <c r="IF1015" s="21"/>
      <c r="IG1015" s="21"/>
      <c r="IH1015" s="21"/>
      <c r="II1015" s="21"/>
      <c r="IJ1015" s="21"/>
      <c r="IK1015" s="21"/>
      <c r="IL1015" s="21"/>
      <c r="IM1015" s="21"/>
      <c r="IN1015" s="21"/>
      <c r="IO1015" s="21"/>
      <c r="IP1015" s="21"/>
      <c r="IQ1015" s="21"/>
      <c r="IR1015" s="21"/>
      <c r="IS1015" s="21"/>
      <c r="IT1015" s="21"/>
      <c r="IU1015" s="21"/>
      <c r="IV1015" s="21"/>
      <c r="IW1015" s="21"/>
      <c r="IX1015" s="21"/>
      <c r="IY1015" s="21"/>
      <c r="IZ1015" s="21"/>
      <c r="JA1015" s="21"/>
      <c r="JB1015" s="21"/>
      <c r="JC1015" s="21"/>
      <c r="JD1015" s="21"/>
      <c r="JE1015" s="21"/>
      <c r="JF1015" s="21"/>
      <c r="JG1015" s="21"/>
      <c r="JH1015" s="21"/>
      <c r="JI1015" s="21"/>
      <c r="JJ1015" s="21"/>
      <c r="JK1015" s="21"/>
      <c r="JL1015" s="21"/>
      <c r="JM1015" s="21"/>
      <c r="JN1015" s="21"/>
      <c r="JO1015" s="21"/>
      <c r="JP1015" s="21"/>
      <c r="JQ1015" s="21"/>
      <c r="JR1015" s="21"/>
      <c r="JS1015" s="21"/>
      <c r="JT1015" s="21"/>
      <c r="JU1015" s="21"/>
      <c r="JV1015" s="21"/>
      <c r="JW1015" s="21"/>
      <c r="JX1015" s="21"/>
      <c r="JY1015" s="21"/>
    </row>
    <row r="1016" spans="1:285" ht="14.1" customHeight="1">
      <c r="A1016" s="21"/>
      <c r="B1016" s="21"/>
      <c r="C1016" s="21"/>
      <c r="D1016" s="21"/>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J1016" s="21"/>
      <c r="AK1016" s="21"/>
      <c r="AL1016" s="21"/>
      <c r="AM1016" s="21"/>
      <c r="AN1016" s="21"/>
      <c r="AO1016" s="21"/>
      <c r="AP1016" s="21"/>
      <c r="AQ1016" s="21"/>
      <c r="AR1016" s="21"/>
      <c r="AS1016" s="21"/>
      <c r="AT1016" s="21"/>
      <c r="AU1016" s="21"/>
      <c r="AV1016" s="21"/>
      <c r="AW1016" s="21"/>
      <c r="AX1016" s="21"/>
      <c r="AY1016" s="21"/>
      <c r="AZ1016" s="21"/>
      <c r="BA1016" s="21"/>
      <c r="BB1016" s="21"/>
      <c r="BC1016" s="21"/>
      <c r="BD1016" s="21"/>
      <c r="BE1016" s="21"/>
      <c r="BF1016" s="21"/>
      <c r="BG1016" s="21"/>
      <c r="BH1016" s="21"/>
      <c r="BI1016" s="21"/>
      <c r="BJ1016" s="21"/>
      <c r="BK1016" s="21"/>
      <c r="BL1016" s="21"/>
      <c r="BM1016" s="21"/>
      <c r="BN1016" s="21"/>
      <c r="BO1016" s="21"/>
      <c r="BP1016" s="21"/>
      <c r="BQ1016" s="21"/>
      <c r="BR1016" s="21"/>
      <c r="BS1016" s="21"/>
      <c r="BT1016" s="21"/>
      <c r="BU1016" s="21"/>
      <c r="BV1016" s="21"/>
      <c r="BW1016" s="21"/>
      <c r="BX1016" s="21"/>
      <c r="BY1016" s="21"/>
      <c r="BZ1016" s="21"/>
      <c r="CA1016" s="21"/>
      <c r="CB1016" s="21"/>
      <c r="CC1016" s="21"/>
      <c r="CD1016" s="21"/>
      <c r="CE1016" s="21"/>
      <c r="CF1016" s="21"/>
      <c r="CG1016" s="21"/>
      <c r="CH1016" s="21"/>
      <c r="CI1016" s="21"/>
      <c r="CJ1016" s="21"/>
      <c r="CK1016" s="21"/>
      <c r="CL1016" s="21"/>
      <c r="CM1016" s="21"/>
      <c r="CN1016" s="21"/>
      <c r="CO1016" s="21"/>
      <c r="CP1016" s="21"/>
      <c r="CQ1016" s="21"/>
      <c r="CR1016" s="21"/>
      <c r="CS1016" s="21"/>
      <c r="CT1016" s="21"/>
      <c r="CU1016" s="21"/>
      <c r="CV1016" s="21"/>
      <c r="CW1016" s="21"/>
      <c r="CX1016" s="21"/>
      <c r="CY1016" s="21"/>
      <c r="CZ1016" s="21"/>
      <c r="DA1016" s="21"/>
      <c r="DB1016" s="21"/>
      <c r="DC1016" s="21"/>
      <c r="DD1016" s="21"/>
      <c r="DE1016" s="21"/>
      <c r="DF1016" s="21"/>
      <c r="DG1016" s="21"/>
      <c r="DH1016" s="21"/>
      <c r="DI1016" s="21"/>
      <c r="DJ1016" s="21"/>
      <c r="DK1016" s="21"/>
      <c r="DL1016" s="21"/>
      <c r="DM1016" s="21"/>
      <c r="DN1016" s="21"/>
      <c r="DO1016" s="21"/>
      <c r="DP1016" s="21"/>
      <c r="DQ1016" s="21"/>
      <c r="DR1016" s="21"/>
      <c r="DS1016" s="21"/>
      <c r="DT1016" s="21"/>
      <c r="DU1016" s="21"/>
      <c r="DV1016" s="21"/>
      <c r="DW1016" s="21"/>
      <c r="DX1016" s="21"/>
      <c r="DY1016" s="21"/>
      <c r="DZ1016" s="21"/>
      <c r="EA1016" s="21"/>
      <c r="EB1016" s="21"/>
      <c r="EC1016" s="21"/>
      <c r="ED1016" s="21"/>
      <c r="EE1016" s="21"/>
      <c r="EF1016" s="21"/>
      <c r="EG1016" s="21"/>
      <c r="EH1016" s="21"/>
      <c r="EI1016" s="21"/>
      <c r="EJ1016" s="21"/>
      <c r="EK1016" s="21"/>
      <c r="EL1016" s="21"/>
      <c r="EM1016" s="21"/>
      <c r="EN1016" s="21"/>
      <c r="EO1016" s="21"/>
      <c r="EP1016" s="21"/>
      <c r="EQ1016" s="21"/>
      <c r="ER1016" s="21"/>
      <c r="ES1016" s="21"/>
      <c r="ET1016" s="21"/>
      <c r="EU1016" s="21"/>
      <c r="EV1016" s="21"/>
      <c r="EW1016" s="21"/>
      <c r="EX1016" s="21"/>
      <c r="EY1016" s="21"/>
      <c r="EZ1016" s="21"/>
      <c r="FA1016" s="21"/>
      <c r="FB1016" s="21"/>
      <c r="FC1016" s="21"/>
      <c r="FD1016" s="21"/>
      <c r="FE1016" s="21"/>
      <c r="FF1016" s="21"/>
      <c r="FG1016" s="21"/>
      <c r="FH1016" s="21"/>
      <c r="FI1016" s="21"/>
      <c r="FJ1016" s="21"/>
      <c r="FK1016" s="21"/>
      <c r="FL1016" s="21"/>
      <c r="FM1016" s="21"/>
      <c r="FN1016" s="21"/>
      <c r="FO1016" s="21"/>
      <c r="FP1016" s="21"/>
      <c r="FQ1016" s="21"/>
      <c r="FR1016" s="21"/>
      <c r="FS1016" s="21"/>
      <c r="FT1016" s="21"/>
      <c r="FU1016" s="21"/>
      <c r="FV1016" s="21"/>
      <c r="FW1016" s="21"/>
      <c r="FX1016" s="21"/>
      <c r="FY1016" s="21"/>
      <c r="FZ1016" s="21"/>
      <c r="GA1016" s="21"/>
      <c r="GB1016" s="21"/>
      <c r="GC1016" s="21"/>
      <c r="GD1016" s="21"/>
      <c r="GE1016" s="21"/>
      <c r="GF1016" s="21"/>
      <c r="GG1016" s="21"/>
      <c r="GH1016" s="21"/>
      <c r="GI1016" s="21"/>
      <c r="GJ1016" s="21"/>
      <c r="GK1016" s="21"/>
      <c r="GL1016" s="21"/>
      <c r="GM1016" s="21"/>
      <c r="GN1016" s="21"/>
      <c r="GO1016" s="21"/>
      <c r="GP1016" s="21"/>
      <c r="GQ1016" s="21"/>
      <c r="GR1016" s="21"/>
      <c r="GS1016" s="21"/>
      <c r="GT1016" s="21"/>
      <c r="GU1016" s="21"/>
      <c r="GV1016" s="21"/>
      <c r="GW1016" s="21"/>
      <c r="GX1016" s="21"/>
      <c r="GY1016" s="21"/>
      <c r="GZ1016" s="21"/>
      <c r="HA1016" s="21"/>
      <c r="HB1016" s="21"/>
      <c r="HC1016" s="21"/>
      <c r="HD1016" s="21"/>
      <c r="HE1016" s="21"/>
      <c r="HF1016" s="21"/>
      <c r="HG1016" s="21"/>
      <c r="HH1016" s="21"/>
      <c r="HI1016" s="21"/>
      <c r="HJ1016" s="21"/>
      <c r="HK1016" s="21"/>
      <c r="HL1016" s="21"/>
      <c r="HM1016" s="21"/>
      <c r="HN1016" s="21"/>
      <c r="HO1016" s="21"/>
      <c r="HP1016" s="21"/>
      <c r="HQ1016" s="21"/>
      <c r="HR1016" s="21"/>
      <c r="HS1016" s="21"/>
      <c r="HT1016" s="21"/>
      <c r="HU1016" s="21"/>
      <c r="HV1016" s="21"/>
      <c r="HW1016" s="21"/>
      <c r="HX1016" s="21"/>
      <c r="HY1016" s="21"/>
      <c r="HZ1016" s="21"/>
      <c r="IA1016" s="21"/>
      <c r="IB1016" s="21"/>
      <c r="IC1016" s="21"/>
      <c r="ID1016" s="21"/>
      <c r="IE1016" s="21"/>
      <c r="IF1016" s="21"/>
      <c r="IG1016" s="21"/>
      <c r="IH1016" s="21"/>
      <c r="II1016" s="21"/>
      <c r="IJ1016" s="21"/>
      <c r="IK1016" s="21"/>
      <c r="IL1016" s="21"/>
      <c r="IM1016" s="21"/>
      <c r="IN1016" s="21"/>
      <c r="IO1016" s="21"/>
      <c r="IP1016" s="21"/>
      <c r="IQ1016" s="21"/>
      <c r="IR1016" s="21"/>
      <c r="IS1016" s="21"/>
      <c r="IT1016" s="21"/>
      <c r="IU1016" s="21"/>
      <c r="IV1016" s="21"/>
      <c r="IW1016" s="21"/>
      <c r="IX1016" s="21"/>
      <c r="IY1016" s="21"/>
      <c r="IZ1016" s="21"/>
      <c r="JA1016" s="21"/>
      <c r="JB1016" s="21"/>
      <c r="JC1016" s="21"/>
      <c r="JD1016" s="21"/>
      <c r="JE1016" s="21"/>
      <c r="JF1016" s="21"/>
      <c r="JG1016" s="21"/>
      <c r="JH1016" s="21"/>
      <c r="JI1016" s="21"/>
      <c r="JJ1016" s="21"/>
      <c r="JK1016" s="21"/>
      <c r="JL1016" s="21"/>
      <c r="JM1016" s="21"/>
      <c r="JN1016" s="21"/>
      <c r="JO1016" s="21"/>
      <c r="JP1016" s="21"/>
      <c r="JQ1016" s="21"/>
      <c r="JR1016" s="21"/>
      <c r="JS1016" s="21"/>
      <c r="JT1016" s="21"/>
      <c r="JU1016" s="21"/>
      <c r="JV1016" s="21"/>
      <c r="JW1016" s="21"/>
      <c r="JX1016" s="21"/>
      <c r="JY1016" s="21"/>
    </row>
    <row r="1017" spans="1:285" ht="14.1" customHeight="1">
      <c r="A1017" s="21"/>
      <c r="B1017" s="21"/>
      <c r="C1017" s="21"/>
      <c r="D1017" s="21"/>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J1017" s="21"/>
      <c r="AK1017" s="21"/>
      <c r="AL1017" s="21"/>
      <c r="AM1017" s="21"/>
      <c r="AN1017" s="21"/>
      <c r="AO1017" s="21"/>
      <c r="AP1017" s="21"/>
      <c r="AQ1017" s="21"/>
      <c r="AR1017" s="21"/>
      <c r="AS1017" s="21"/>
      <c r="AT1017" s="21"/>
      <c r="AU1017" s="21"/>
      <c r="AV1017" s="21"/>
      <c r="AW1017" s="21"/>
      <c r="AX1017" s="21"/>
      <c r="AY1017" s="21"/>
      <c r="AZ1017" s="21"/>
      <c r="BA1017" s="21"/>
      <c r="BB1017" s="21"/>
      <c r="BC1017" s="21"/>
      <c r="BD1017" s="21"/>
      <c r="BE1017" s="21"/>
      <c r="BF1017" s="21"/>
      <c r="BG1017" s="21"/>
      <c r="BH1017" s="21"/>
      <c r="BI1017" s="21"/>
      <c r="BJ1017" s="21"/>
      <c r="BK1017" s="21"/>
      <c r="BL1017" s="21"/>
      <c r="BM1017" s="21"/>
      <c r="BN1017" s="21"/>
      <c r="BO1017" s="21"/>
      <c r="BP1017" s="21"/>
      <c r="BQ1017" s="21"/>
      <c r="BR1017" s="21"/>
      <c r="BS1017" s="21"/>
      <c r="BT1017" s="21"/>
      <c r="BU1017" s="21"/>
      <c r="BV1017" s="21"/>
      <c r="BW1017" s="21"/>
      <c r="BX1017" s="21"/>
      <c r="BY1017" s="21"/>
      <c r="BZ1017" s="21"/>
      <c r="CA1017" s="21"/>
      <c r="CB1017" s="21"/>
      <c r="CC1017" s="21"/>
      <c r="CD1017" s="21"/>
      <c r="CE1017" s="21"/>
      <c r="CF1017" s="21"/>
      <c r="CG1017" s="21"/>
      <c r="CH1017" s="21"/>
      <c r="CI1017" s="21"/>
      <c r="CJ1017" s="21"/>
      <c r="CK1017" s="21"/>
      <c r="CL1017" s="21"/>
      <c r="CM1017" s="21"/>
      <c r="CN1017" s="21"/>
      <c r="CO1017" s="21"/>
      <c r="CP1017" s="21"/>
      <c r="CQ1017" s="21"/>
      <c r="CR1017" s="21"/>
      <c r="CS1017" s="21"/>
      <c r="CT1017" s="21"/>
      <c r="CU1017" s="21"/>
      <c r="CV1017" s="21"/>
      <c r="CW1017" s="21"/>
      <c r="CX1017" s="21"/>
      <c r="CY1017" s="21"/>
      <c r="CZ1017" s="21"/>
      <c r="DA1017" s="21"/>
      <c r="DB1017" s="21"/>
      <c r="DC1017" s="21"/>
      <c r="DD1017" s="21"/>
      <c r="DE1017" s="21"/>
      <c r="DF1017" s="21"/>
      <c r="DG1017" s="21"/>
      <c r="DH1017" s="21"/>
      <c r="DI1017" s="21"/>
      <c r="DJ1017" s="21"/>
      <c r="DK1017" s="21"/>
      <c r="DL1017" s="21"/>
      <c r="DM1017" s="21"/>
      <c r="DN1017" s="21"/>
      <c r="DO1017" s="21"/>
      <c r="DP1017" s="21"/>
      <c r="DQ1017" s="21"/>
      <c r="DR1017" s="21"/>
      <c r="DS1017" s="21"/>
      <c r="DT1017" s="21"/>
      <c r="DU1017" s="21"/>
      <c r="DV1017" s="21"/>
      <c r="DW1017" s="21"/>
      <c r="DX1017" s="21"/>
      <c r="DY1017" s="21"/>
      <c r="DZ1017" s="21"/>
      <c r="EA1017" s="21"/>
      <c r="EB1017" s="21"/>
      <c r="EC1017" s="21"/>
      <c r="ED1017" s="21"/>
      <c r="EE1017" s="21"/>
      <c r="EF1017" s="21"/>
      <c r="EG1017" s="21"/>
      <c r="EH1017" s="21"/>
      <c r="EI1017" s="21"/>
      <c r="EJ1017" s="21"/>
      <c r="EK1017" s="21"/>
      <c r="EL1017" s="21"/>
      <c r="EM1017" s="21"/>
      <c r="EN1017" s="21"/>
      <c r="EO1017" s="21"/>
      <c r="EP1017" s="21"/>
      <c r="EQ1017" s="21"/>
      <c r="ER1017" s="21"/>
      <c r="ES1017" s="21"/>
      <c r="ET1017" s="21"/>
      <c r="EU1017" s="21"/>
      <c r="EV1017" s="21"/>
      <c r="EW1017" s="21"/>
      <c r="EX1017" s="21"/>
      <c r="EY1017" s="21"/>
      <c r="EZ1017" s="21"/>
      <c r="FA1017" s="21"/>
      <c r="FB1017" s="21"/>
      <c r="FC1017" s="21"/>
      <c r="FD1017" s="21"/>
      <c r="FE1017" s="21"/>
      <c r="FF1017" s="21"/>
      <c r="FG1017" s="21"/>
      <c r="FH1017" s="21"/>
      <c r="FI1017" s="21"/>
      <c r="FJ1017" s="21"/>
      <c r="FK1017" s="21"/>
      <c r="FL1017" s="21"/>
      <c r="FM1017" s="21"/>
      <c r="FN1017" s="21"/>
      <c r="FO1017" s="21"/>
      <c r="FP1017" s="21"/>
      <c r="FQ1017" s="21"/>
      <c r="FR1017" s="21"/>
      <c r="FS1017" s="21"/>
      <c r="FT1017" s="21"/>
      <c r="FU1017" s="21"/>
      <c r="FV1017" s="21"/>
      <c r="FW1017" s="21"/>
      <c r="FX1017" s="21"/>
      <c r="FY1017" s="21"/>
      <c r="FZ1017" s="21"/>
      <c r="GA1017" s="21"/>
      <c r="GB1017" s="21"/>
      <c r="GC1017" s="21"/>
      <c r="GD1017" s="21"/>
      <c r="GE1017" s="21"/>
      <c r="GF1017" s="21"/>
      <c r="GG1017" s="21"/>
      <c r="GH1017" s="21"/>
      <c r="GI1017" s="21"/>
      <c r="GJ1017" s="21"/>
      <c r="GK1017" s="21"/>
      <c r="GL1017" s="21"/>
      <c r="GM1017" s="21"/>
      <c r="GN1017" s="21"/>
      <c r="GO1017" s="21"/>
      <c r="GP1017" s="21"/>
      <c r="GQ1017" s="21"/>
      <c r="GR1017" s="21"/>
      <c r="GS1017" s="21"/>
      <c r="GT1017" s="21"/>
      <c r="GU1017" s="21"/>
      <c r="GV1017" s="21"/>
      <c r="GW1017" s="21"/>
      <c r="GX1017" s="21"/>
      <c r="GY1017" s="21"/>
      <c r="GZ1017" s="21"/>
      <c r="HA1017" s="21"/>
      <c r="HB1017" s="21"/>
      <c r="HC1017" s="21"/>
      <c r="HD1017" s="21"/>
      <c r="HE1017" s="21"/>
      <c r="HF1017" s="21"/>
      <c r="HG1017" s="21"/>
      <c r="HH1017" s="21"/>
      <c r="HI1017" s="21"/>
      <c r="HJ1017" s="21"/>
      <c r="HK1017" s="21"/>
      <c r="HL1017" s="21"/>
      <c r="HM1017" s="21"/>
      <c r="HN1017" s="21"/>
      <c r="HO1017" s="21"/>
      <c r="HP1017" s="21"/>
      <c r="HQ1017" s="21"/>
      <c r="HR1017" s="21"/>
      <c r="HS1017" s="21"/>
      <c r="HT1017" s="21"/>
      <c r="HU1017" s="21"/>
      <c r="HV1017" s="21"/>
      <c r="HW1017" s="21"/>
      <c r="HX1017" s="21"/>
      <c r="HY1017" s="21"/>
      <c r="HZ1017" s="21"/>
      <c r="IA1017" s="21"/>
      <c r="IB1017" s="21"/>
      <c r="IC1017" s="21"/>
      <c r="ID1017" s="21"/>
      <c r="IE1017" s="21"/>
      <c r="IF1017" s="21"/>
      <c r="IG1017" s="21"/>
      <c r="IH1017" s="21"/>
      <c r="II1017" s="21"/>
      <c r="IJ1017" s="21"/>
      <c r="IK1017" s="21"/>
      <c r="IL1017" s="21"/>
      <c r="IM1017" s="21"/>
      <c r="IN1017" s="21"/>
      <c r="IO1017" s="21"/>
      <c r="IP1017" s="21"/>
      <c r="IQ1017" s="21"/>
      <c r="IR1017" s="21"/>
      <c r="IS1017" s="21"/>
      <c r="IT1017" s="21"/>
      <c r="IU1017" s="21"/>
      <c r="IV1017" s="21"/>
      <c r="IW1017" s="21"/>
      <c r="IX1017" s="21"/>
      <c r="IY1017" s="21"/>
      <c r="IZ1017" s="21"/>
      <c r="JA1017" s="21"/>
      <c r="JB1017" s="21"/>
      <c r="JC1017" s="21"/>
      <c r="JD1017" s="21"/>
      <c r="JE1017" s="21"/>
      <c r="JF1017" s="21"/>
      <c r="JG1017" s="21"/>
      <c r="JH1017" s="21"/>
      <c r="JI1017" s="21"/>
      <c r="JJ1017" s="21"/>
      <c r="JK1017" s="21"/>
      <c r="JL1017" s="21"/>
      <c r="JM1017" s="21"/>
      <c r="JN1017" s="21"/>
      <c r="JO1017" s="21"/>
      <c r="JP1017" s="21"/>
      <c r="JQ1017" s="21"/>
      <c r="JR1017" s="21"/>
      <c r="JS1017" s="21"/>
      <c r="JT1017" s="21"/>
      <c r="JU1017" s="21"/>
      <c r="JV1017" s="21"/>
      <c r="JW1017" s="21"/>
      <c r="JX1017" s="21"/>
      <c r="JY1017" s="21"/>
    </row>
    <row r="1018" spans="1:285" ht="14.1" customHeight="1">
      <c r="A1018" s="21"/>
      <c r="B1018" s="21"/>
      <c r="C1018" s="21"/>
      <c r="D1018" s="21"/>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K1018" s="21"/>
      <c r="AL1018" s="21"/>
      <c r="AM1018" s="21"/>
      <c r="AN1018" s="21"/>
      <c r="AO1018" s="21"/>
      <c r="AP1018" s="21"/>
      <c r="AQ1018" s="21"/>
      <c r="AR1018" s="21"/>
      <c r="AS1018" s="21"/>
      <c r="AT1018" s="21"/>
      <c r="AU1018" s="21"/>
      <c r="AV1018" s="21"/>
      <c r="AW1018" s="21"/>
      <c r="AX1018" s="21"/>
      <c r="AY1018" s="21"/>
      <c r="AZ1018" s="21"/>
      <c r="BA1018" s="21"/>
      <c r="BB1018" s="21"/>
      <c r="BC1018" s="21"/>
      <c r="BD1018" s="21"/>
      <c r="BE1018" s="21"/>
      <c r="BF1018" s="21"/>
      <c r="BG1018" s="21"/>
      <c r="BH1018" s="21"/>
      <c r="BI1018" s="21"/>
      <c r="BJ1018" s="21"/>
      <c r="BK1018" s="21"/>
      <c r="BL1018" s="21"/>
      <c r="BM1018" s="21"/>
      <c r="BN1018" s="21"/>
      <c r="BO1018" s="21"/>
      <c r="BP1018" s="21"/>
      <c r="BQ1018" s="21"/>
      <c r="BR1018" s="21"/>
      <c r="BS1018" s="21"/>
      <c r="BT1018" s="21"/>
      <c r="BU1018" s="21"/>
      <c r="BV1018" s="21"/>
      <c r="BW1018" s="21"/>
      <c r="BX1018" s="21"/>
      <c r="BY1018" s="21"/>
      <c r="BZ1018" s="21"/>
      <c r="CA1018" s="21"/>
      <c r="CB1018" s="21"/>
      <c r="CC1018" s="21"/>
      <c r="CD1018" s="21"/>
      <c r="CE1018" s="21"/>
      <c r="CF1018" s="21"/>
      <c r="CG1018" s="21"/>
      <c r="CH1018" s="21"/>
      <c r="CI1018" s="21"/>
      <c r="CJ1018" s="21"/>
      <c r="CK1018" s="21"/>
      <c r="CL1018" s="21"/>
      <c r="CM1018" s="21"/>
      <c r="CN1018" s="21"/>
      <c r="CO1018" s="21"/>
      <c r="CP1018" s="21"/>
      <c r="CQ1018" s="21"/>
      <c r="CR1018" s="21"/>
      <c r="CS1018" s="21"/>
      <c r="CT1018" s="21"/>
      <c r="CU1018" s="21"/>
      <c r="CV1018" s="21"/>
      <c r="CW1018" s="21"/>
      <c r="CX1018" s="21"/>
      <c r="CY1018" s="21"/>
      <c r="CZ1018" s="21"/>
      <c r="DA1018" s="21"/>
      <c r="DB1018" s="21"/>
      <c r="DC1018" s="21"/>
      <c r="DD1018" s="21"/>
      <c r="DE1018" s="21"/>
      <c r="DF1018" s="21"/>
      <c r="DG1018" s="21"/>
      <c r="DH1018" s="21"/>
      <c r="DI1018" s="21"/>
      <c r="DJ1018" s="21"/>
      <c r="DK1018" s="21"/>
      <c r="DL1018" s="21"/>
      <c r="DM1018" s="21"/>
      <c r="DN1018" s="21"/>
      <c r="DO1018" s="21"/>
      <c r="DP1018" s="21"/>
      <c r="DQ1018" s="21"/>
      <c r="DR1018" s="21"/>
      <c r="DS1018" s="21"/>
      <c r="DT1018" s="21"/>
      <c r="DU1018" s="21"/>
      <c r="DV1018" s="21"/>
      <c r="DW1018" s="21"/>
      <c r="DX1018" s="21"/>
      <c r="DY1018" s="21"/>
      <c r="DZ1018" s="21"/>
      <c r="EA1018" s="21"/>
      <c r="EB1018" s="21"/>
      <c r="EC1018" s="21"/>
      <c r="ED1018" s="21"/>
      <c r="EE1018" s="21"/>
      <c r="EF1018" s="21"/>
      <c r="EG1018" s="21"/>
      <c r="EH1018" s="21"/>
      <c r="EI1018" s="21"/>
      <c r="EJ1018" s="21"/>
      <c r="EK1018" s="21"/>
      <c r="EL1018" s="21"/>
      <c r="EM1018" s="21"/>
      <c r="EN1018" s="21"/>
      <c r="EO1018" s="21"/>
      <c r="EP1018" s="21"/>
      <c r="EQ1018" s="21"/>
      <c r="ER1018" s="21"/>
      <c r="ES1018" s="21"/>
      <c r="ET1018" s="21"/>
      <c r="EU1018" s="21"/>
      <c r="EV1018" s="21"/>
      <c r="EW1018" s="21"/>
      <c r="EX1018" s="21"/>
      <c r="EY1018" s="21"/>
      <c r="EZ1018" s="21"/>
      <c r="FA1018" s="21"/>
      <c r="FB1018" s="21"/>
      <c r="FC1018" s="21"/>
      <c r="FD1018" s="21"/>
      <c r="FE1018" s="21"/>
      <c r="FF1018" s="21"/>
      <c r="FG1018" s="21"/>
      <c r="FH1018" s="21"/>
      <c r="FI1018" s="21"/>
      <c r="FJ1018" s="21"/>
      <c r="FK1018" s="21"/>
      <c r="FL1018" s="21"/>
      <c r="FM1018" s="21"/>
      <c r="FN1018" s="21"/>
      <c r="FO1018" s="21"/>
      <c r="FP1018" s="21"/>
      <c r="FQ1018" s="21"/>
      <c r="FR1018" s="21"/>
      <c r="FS1018" s="21"/>
      <c r="FT1018" s="21"/>
      <c r="FU1018" s="21"/>
      <c r="FV1018" s="21"/>
      <c r="FW1018" s="21"/>
      <c r="FX1018" s="21"/>
      <c r="FY1018" s="21"/>
      <c r="FZ1018" s="21"/>
      <c r="GA1018" s="21"/>
      <c r="GB1018" s="21"/>
      <c r="GC1018" s="21"/>
      <c r="GD1018" s="21"/>
      <c r="GE1018" s="21"/>
      <c r="GF1018" s="21"/>
      <c r="GG1018" s="21"/>
      <c r="GH1018" s="21"/>
      <c r="GI1018" s="21"/>
      <c r="GJ1018" s="21"/>
      <c r="GK1018" s="21"/>
      <c r="GL1018" s="21"/>
      <c r="GM1018" s="21"/>
      <c r="GN1018" s="21"/>
      <c r="GO1018" s="21"/>
      <c r="GP1018" s="21"/>
      <c r="GQ1018" s="21"/>
      <c r="GR1018" s="21"/>
      <c r="GS1018" s="21"/>
      <c r="GT1018" s="21"/>
      <c r="GU1018" s="21"/>
      <c r="GV1018" s="21"/>
      <c r="GW1018" s="21"/>
      <c r="GX1018" s="21"/>
      <c r="GY1018" s="21"/>
      <c r="GZ1018" s="21"/>
      <c r="HA1018" s="21"/>
      <c r="HB1018" s="21"/>
      <c r="HC1018" s="21"/>
      <c r="HD1018" s="21"/>
      <c r="HE1018" s="21"/>
      <c r="HF1018" s="21"/>
      <c r="HG1018" s="21"/>
      <c r="HH1018" s="21"/>
      <c r="HI1018" s="21"/>
      <c r="HJ1018" s="21"/>
      <c r="HK1018" s="21"/>
      <c r="HL1018" s="21"/>
      <c r="HM1018" s="21"/>
      <c r="HN1018" s="21"/>
      <c r="HO1018" s="21"/>
      <c r="HP1018" s="21"/>
      <c r="HQ1018" s="21"/>
      <c r="HR1018" s="21"/>
      <c r="HS1018" s="21"/>
      <c r="HT1018" s="21"/>
      <c r="HU1018" s="21"/>
      <c r="HV1018" s="21"/>
      <c r="HW1018" s="21"/>
      <c r="HX1018" s="21"/>
      <c r="HY1018" s="21"/>
      <c r="HZ1018" s="21"/>
      <c r="IA1018" s="21"/>
      <c r="IB1018" s="21"/>
      <c r="IC1018" s="21"/>
      <c r="ID1018" s="21"/>
      <c r="IE1018" s="21"/>
      <c r="IF1018" s="21"/>
      <c r="IG1018" s="21"/>
      <c r="IH1018" s="21"/>
      <c r="II1018" s="21"/>
      <c r="IJ1018" s="21"/>
      <c r="IK1018" s="21"/>
      <c r="IL1018" s="21"/>
      <c r="IM1018" s="21"/>
      <c r="IN1018" s="21"/>
      <c r="IO1018" s="21"/>
      <c r="IP1018" s="21"/>
      <c r="IQ1018" s="21"/>
      <c r="IR1018" s="21"/>
      <c r="IS1018" s="21"/>
      <c r="IT1018" s="21"/>
      <c r="IU1018" s="21"/>
      <c r="IV1018" s="21"/>
      <c r="IW1018" s="21"/>
      <c r="IX1018" s="21"/>
      <c r="IY1018" s="21"/>
      <c r="IZ1018" s="21"/>
      <c r="JA1018" s="21"/>
      <c r="JB1018" s="21"/>
      <c r="JC1018" s="21"/>
      <c r="JD1018" s="21"/>
      <c r="JE1018" s="21"/>
      <c r="JF1018" s="21"/>
      <c r="JG1018" s="21"/>
      <c r="JH1018" s="21"/>
      <c r="JI1018" s="21"/>
      <c r="JJ1018" s="21"/>
      <c r="JK1018" s="21"/>
      <c r="JL1018" s="21"/>
      <c r="JM1018" s="21"/>
      <c r="JN1018" s="21"/>
      <c r="JO1018" s="21"/>
      <c r="JP1018" s="21"/>
      <c r="JQ1018" s="21"/>
      <c r="JR1018" s="21"/>
      <c r="JS1018" s="21"/>
      <c r="JT1018" s="21"/>
      <c r="JU1018" s="21"/>
      <c r="JV1018" s="21"/>
      <c r="JW1018" s="21"/>
      <c r="JX1018" s="21"/>
      <c r="JY1018" s="21"/>
    </row>
    <row r="1019" spans="1:285" ht="14.1" customHeight="1">
      <c r="A1019" s="21"/>
      <c r="B1019" s="21"/>
      <c r="C1019" s="21"/>
      <c r="D1019" s="21"/>
      <c r="E1019" s="21"/>
      <c r="F1019" s="21"/>
      <c r="G1019" s="21"/>
      <c r="H1019" s="21"/>
      <c r="I1019" s="21"/>
      <c r="J1019" s="21"/>
      <c r="K1019" s="21"/>
      <c r="L1019" s="21"/>
      <c r="M1019" s="21"/>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J1019" s="21"/>
      <c r="AK1019" s="21"/>
      <c r="AL1019" s="21"/>
      <c r="AM1019" s="21"/>
      <c r="AN1019" s="21"/>
      <c r="AO1019" s="21"/>
      <c r="AP1019" s="21"/>
      <c r="AQ1019" s="21"/>
      <c r="AR1019" s="21"/>
      <c r="AS1019" s="21"/>
      <c r="AT1019" s="21"/>
      <c r="AU1019" s="21"/>
      <c r="AV1019" s="21"/>
      <c r="AW1019" s="21"/>
      <c r="AX1019" s="21"/>
      <c r="AY1019" s="21"/>
      <c r="AZ1019" s="21"/>
      <c r="BA1019" s="21"/>
      <c r="BB1019" s="21"/>
      <c r="BC1019" s="21"/>
      <c r="BD1019" s="21"/>
      <c r="BE1019" s="21"/>
      <c r="BF1019" s="21"/>
      <c r="BG1019" s="21"/>
      <c r="BH1019" s="21"/>
      <c r="BI1019" s="21"/>
      <c r="BJ1019" s="21"/>
      <c r="BK1019" s="21"/>
      <c r="BL1019" s="21"/>
      <c r="BM1019" s="21"/>
      <c r="BN1019" s="21"/>
      <c r="BO1019" s="21"/>
      <c r="BP1019" s="21"/>
      <c r="BQ1019" s="21"/>
      <c r="BR1019" s="21"/>
      <c r="BS1019" s="21"/>
      <c r="BT1019" s="21"/>
      <c r="BU1019" s="21"/>
      <c r="BV1019" s="21"/>
      <c r="BW1019" s="21"/>
      <c r="BX1019" s="21"/>
      <c r="BY1019" s="21"/>
      <c r="BZ1019" s="21"/>
      <c r="CA1019" s="21"/>
      <c r="CB1019" s="21"/>
      <c r="CC1019" s="21"/>
      <c r="CD1019" s="21"/>
      <c r="CE1019" s="21"/>
      <c r="CF1019" s="21"/>
      <c r="CG1019" s="21"/>
      <c r="CH1019" s="21"/>
      <c r="CI1019" s="21"/>
      <c r="CJ1019" s="21"/>
      <c r="CK1019" s="21"/>
      <c r="CL1019" s="21"/>
      <c r="CM1019" s="21"/>
      <c r="CN1019" s="21"/>
      <c r="CO1019" s="21"/>
      <c r="CP1019" s="21"/>
      <c r="CQ1019" s="21"/>
      <c r="CR1019" s="21"/>
      <c r="CS1019" s="21"/>
      <c r="CT1019" s="21"/>
      <c r="CU1019" s="21"/>
      <c r="CV1019" s="21"/>
      <c r="CW1019" s="21"/>
      <c r="CX1019" s="21"/>
      <c r="CY1019" s="21"/>
      <c r="CZ1019" s="21"/>
      <c r="DA1019" s="21"/>
      <c r="DB1019" s="21"/>
      <c r="DC1019" s="21"/>
      <c r="DD1019" s="21"/>
      <c r="DE1019" s="21"/>
      <c r="DF1019" s="21"/>
      <c r="DG1019" s="21"/>
      <c r="DH1019" s="21"/>
      <c r="DI1019" s="21"/>
      <c r="DJ1019" s="21"/>
      <c r="DK1019" s="21"/>
      <c r="DL1019" s="21"/>
      <c r="DM1019" s="21"/>
      <c r="DN1019" s="21"/>
      <c r="DO1019" s="21"/>
      <c r="DP1019" s="21"/>
      <c r="DQ1019" s="21"/>
      <c r="DR1019" s="21"/>
      <c r="DS1019" s="21"/>
      <c r="DT1019" s="21"/>
      <c r="DU1019" s="21"/>
      <c r="DV1019" s="21"/>
      <c r="DW1019" s="21"/>
      <c r="DX1019" s="21"/>
      <c r="DY1019" s="21"/>
      <c r="DZ1019" s="21"/>
      <c r="EA1019" s="21"/>
      <c r="EB1019" s="21"/>
      <c r="EC1019" s="21"/>
      <c r="ED1019" s="21"/>
      <c r="EE1019" s="21"/>
      <c r="EF1019" s="21"/>
      <c r="EG1019" s="21"/>
      <c r="EH1019" s="21"/>
      <c r="EI1019" s="21"/>
      <c r="EJ1019" s="21"/>
      <c r="EK1019" s="21"/>
      <c r="EL1019" s="21"/>
      <c r="EM1019" s="21"/>
      <c r="EN1019" s="21"/>
      <c r="EO1019" s="21"/>
      <c r="EP1019" s="21"/>
      <c r="EQ1019" s="21"/>
      <c r="ER1019" s="21"/>
      <c r="ES1019" s="21"/>
      <c r="ET1019" s="21"/>
      <c r="EU1019" s="21"/>
      <c r="EV1019" s="21"/>
      <c r="EW1019" s="21"/>
      <c r="EX1019" s="21"/>
      <c r="EY1019" s="21"/>
      <c r="EZ1019" s="21"/>
      <c r="FA1019" s="21"/>
      <c r="FB1019" s="21"/>
      <c r="FC1019" s="21"/>
      <c r="FD1019" s="21"/>
      <c r="FE1019" s="21"/>
      <c r="FF1019" s="21"/>
      <c r="FG1019" s="21"/>
      <c r="FH1019" s="21"/>
      <c r="FI1019" s="21"/>
      <c r="FJ1019" s="21"/>
      <c r="FK1019" s="21"/>
      <c r="FL1019" s="21"/>
      <c r="FM1019" s="21"/>
      <c r="FN1019" s="21"/>
      <c r="FO1019" s="21"/>
      <c r="FP1019" s="21"/>
      <c r="FQ1019" s="21"/>
      <c r="FR1019" s="21"/>
      <c r="FS1019" s="21"/>
      <c r="FT1019" s="21"/>
      <c r="FU1019" s="21"/>
      <c r="FV1019" s="21"/>
      <c r="FW1019" s="21"/>
      <c r="FX1019" s="21"/>
      <c r="FY1019" s="21"/>
      <c r="FZ1019" s="21"/>
      <c r="GA1019" s="21"/>
      <c r="GB1019" s="21"/>
      <c r="GC1019" s="21"/>
      <c r="GD1019" s="21"/>
      <c r="GE1019" s="21"/>
      <c r="GF1019" s="21"/>
      <c r="GG1019" s="21"/>
      <c r="GH1019" s="21"/>
      <c r="GI1019" s="21"/>
      <c r="GJ1019" s="21"/>
      <c r="GK1019" s="21"/>
      <c r="GL1019" s="21"/>
      <c r="GM1019" s="21"/>
      <c r="GN1019" s="21"/>
      <c r="GO1019" s="21"/>
      <c r="GP1019" s="21"/>
      <c r="GQ1019" s="21"/>
      <c r="GR1019" s="21"/>
      <c r="GS1019" s="21"/>
      <c r="GT1019" s="21"/>
      <c r="GU1019" s="21"/>
      <c r="GV1019" s="21"/>
      <c r="GW1019" s="21"/>
      <c r="GX1019" s="21"/>
      <c r="GY1019" s="21"/>
      <c r="GZ1019" s="21"/>
      <c r="HA1019" s="21"/>
      <c r="HB1019" s="21"/>
      <c r="HC1019" s="21"/>
      <c r="HD1019" s="21"/>
      <c r="HE1019" s="21"/>
      <c r="HF1019" s="21"/>
      <c r="HG1019" s="21"/>
      <c r="HH1019" s="21"/>
      <c r="HI1019" s="21"/>
      <c r="HJ1019" s="21"/>
      <c r="HK1019" s="21"/>
      <c r="HL1019" s="21"/>
      <c r="HM1019" s="21"/>
      <c r="HN1019" s="21"/>
      <c r="HO1019" s="21"/>
      <c r="HP1019" s="21"/>
      <c r="HQ1019" s="21"/>
      <c r="HR1019" s="21"/>
      <c r="HS1019" s="21"/>
      <c r="HT1019" s="21"/>
      <c r="HU1019" s="21"/>
      <c r="HV1019" s="21"/>
      <c r="HW1019" s="21"/>
      <c r="HX1019" s="21"/>
      <c r="HY1019" s="21"/>
      <c r="HZ1019" s="21"/>
      <c r="IA1019" s="21"/>
      <c r="IB1019" s="21"/>
      <c r="IC1019" s="21"/>
      <c r="ID1019" s="21"/>
      <c r="IE1019" s="21"/>
      <c r="IF1019" s="21"/>
      <c r="IG1019" s="21"/>
      <c r="IH1019" s="21"/>
      <c r="II1019" s="21"/>
      <c r="IJ1019" s="21"/>
      <c r="IK1019" s="21"/>
      <c r="IL1019" s="21"/>
      <c r="IM1019" s="21"/>
      <c r="IN1019" s="21"/>
      <c r="IO1019" s="21"/>
      <c r="IP1019" s="21"/>
      <c r="IQ1019" s="21"/>
      <c r="IR1019" s="21"/>
      <c r="IS1019" s="21"/>
      <c r="IT1019" s="21"/>
      <c r="IU1019" s="21"/>
      <c r="IV1019" s="21"/>
      <c r="IW1019" s="21"/>
      <c r="IX1019" s="21"/>
      <c r="IY1019" s="21"/>
      <c r="IZ1019" s="21"/>
      <c r="JA1019" s="21"/>
      <c r="JB1019" s="21"/>
      <c r="JC1019" s="21"/>
      <c r="JD1019" s="21"/>
      <c r="JE1019" s="21"/>
      <c r="JF1019" s="21"/>
      <c r="JG1019" s="21"/>
      <c r="JH1019" s="21"/>
      <c r="JI1019" s="21"/>
      <c r="JJ1019" s="21"/>
      <c r="JK1019" s="21"/>
      <c r="JL1019" s="21"/>
      <c r="JM1019" s="21"/>
      <c r="JN1019" s="21"/>
      <c r="JO1019" s="21"/>
      <c r="JP1019" s="21"/>
      <c r="JQ1019" s="21"/>
      <c r="JR1019" s="21"/>
      <c r="JS1019" s="21"/>
      <c r="JT1019" s="21"/>
      <c r="JU1019" s="21"/>
      <c r="JV1019" s="21"/>
      <c r="JW1019" s="21"/>
      <c r="JX1019" s="21"/>
      <c r="JY1019" s="21"/>
    </row>
    <row r="1020" spans="1:285" ht="14.1" customHeight="1">
      <c r="A1020" s="21"/>
      <c r="B1020" s="21"/>
      <c r="C1020" s="21"/>
      <c r="D1020" s="21"/>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c r="AB1020" s="21"/>
      <c r="AC1020" s="21"/>
      <c r="AD1020" s="21"/>
      <c r="AE1020" s="21"/>
      <c r="AF1020" s="21"/>
      <c r="AG1020" s="21"/>
      <c r="AH1020" s="21"/>
      <c r="AI1020" s="21"/>
      <c r="AJ1020" s="21"/>
      <c r="AK1020" s="21"/>
      <c r="AL1020" s="21"/>
      <c r="AM1020" s="21"/>
      <c r="AN1020" s="21"/>
      <c r="AO1020" s="21"/>
      <c r="AP1020" s="21"/>
      <c r="AQ1020" s="21"/>
      <c r="AR1020" s="21"/>
      <c r="AS1020" s="21"/>
      <c r="AT1020" s="21"/>
      <c r="AU1020" s="21"/>
      <c r="AV1020" s="21"/>
      <c r="AW1020" s="21"/>
      <c r="AX1020" s="21"/>
      <c r="AY1020" s="21"/>
      <c r="AZ1020" s="21"/>
      <c r="BA1020" s="21"/>
      <c r="BB1020" s="21"/>
      <c r="BC1020" s="21"/>
      <c r="BD1020" s="21"/>
      <c r="BE1020" s="21"/>
      <c r="BF1020" s="21"/>
      <c r="BG1020" s="21"/>
      <c r="BH1020" s="21"/>
      <c r="BI1020" s="21"/>
      <c r="BJ1020" s="21"/>
      <c r="BK1020" s="21"/>
      <c r="BL1020" s="21"/>
      <c r="BM1020" s="21"/>
      <c r="BN1020" s="21"/>
      <c r="BO1020" s="21"/>
      <c r="BP1020" s="21"/>
      <c r="BQ1020" s="21"/>
      <c r="BR1020" s="21"/>
      <c r="BS1020" s="21"/>
      <c r="BT1020" s="21"/>
      <c r="BU1020" s="21"/>
      <c r="BV1020" s="21"/>
      <c r="BW1020" s="21"/>
      <c r="BX1020" s="21"/>
      <c r="BY1020" s="21"/>
      <c r="BZ1020" s="21"/>
      <c r="CA1020" s="21"/>
      <c r="CB1020" s="21"/>
      <c r="CC1020" s="21"/>
      <c r="CD1020" s="21"/>
      <c r="CE1020" s="21"/>
      <c r="CF1020" s="21"/>
      <c r="CG1020" s="21"/>
      <c r="CH1020" s="21"/>
      <c r="CI1020" s="21"/>
      <c r="CJ1020" s="21"/>
      <c r="CK1020" s="21"/>
      <c r="CL1020" s="21"/>
      <c r="CM1020" s="21"/>
      <c r="CN1020" s="21"/>
      <c r="CO1020" s="21"/>
      <c r="CP1020" s="21"/>
      <c r="CQ1020" s="21"/>
      <c r="CR1020" s="21"/>
      <c r="CS1020" s="21"/>
      <c r="CT1020" s="21"/>
      <c r="CU1020" s="21"/>
      <c r="CV1020" s="21"/>
      <c r="CW1020" s="21"/>
      <c r="CX1020" s="21"/>
      <c r="CY1020" s="21"/>
      <c r="CZ1020" s="21"/>
      <c r="DA1020" s="21"/>
      <c r="DB1020" s="21"/>
      <c r="DC1020" s="21"/>
      <c r="DD1020" s="21"/>
      <c r="DE1020" s="21"/>
      <c r="DF1020" s="21"/>
      <c r="DG1020" s="21"/>
      <c r="DH1020" s="21"/>
      <c r="DI1020" s="21"/>
      <c r="DJ1020" s="21"/>
      <c r="DK1020" s="21"/>
      <c r="DL1020" s="21"/>
      <c r="DM1020" s="21"/>
      <c r="DN1020" s="21"/>
      <c r="DO1020" s="21"/>
      <c r="DP1020" s="21"/>
      <c r="DQ1020" s="21"/>
      <c r="DR1020" s="21"/>
      <c r="DS1020" s="21"/>
      <c r="DT1020" s="21"/>
      <c r="DU1020" s="21"/>
      <c r="DV1020" s="21"/>
      <c r="DW1020" s="21"/>
      <c r="DX1020" s="21"/>
      <c r="DY1020" s="21"/>
      <c r="DZ1020" s="21"/>
      <c r="EA1020" s="21"/>
      <c r="EB1020" s="21"/>
      <c r="EC1020" s="21"/>
      <c r="ED1020" s="21"/>
      <c r="EE1020" s="21"/>
      <c r="EF1020" s="21"/>
      <c r="EG1020" s="21"/>
      <c r="EH1020" s="21"/>
      <c r="EI1020" s="21"/>
      <c r="EJ1020" s="21"/>
      <c r="EK1020" s="21"/>
      <c r="EL1020" s="21"/>
      <c r="EM1020" s="21"/>
      <c r="EN1020" s="21"/>
      <c r="EO1020" s="21"/>
      <c r="EP1020" s="21"/>
      <c r="EQ1020" s="21"/>
      <c r="ER1020" s="21"/>
      <c r="ES1020" s="21"/>
      <c r="ET1020" s="21"/>
      <c r="EU1020" s="21"/>
      <c r="EV1020" s="21"/>
      <c r="EW1020" s="21"/>
      <c r="EX1020" s="21"/>
      <c r="EY1020" s="21"/>
      <c r="EZ1020" s="21"/>
      <c r="FA1020" s="21"/>
      <c r="FB1020" s="21"/>
      <c r="FC1020" s="21"/>
      <c r="FD1020" s="21"/>
      <c r="FE1020" s="21"/>
      <c r="FF1020" s="21"/>
      <c r="FG1020" s="21"/>
      <c r="FH1020" s="21"/>
      <c r="FI1020" s="21"/>
      <c r="FJ1020" s="21"/>
      <c r="FK1020" s="21"/>
      <c r="FL1020" s="21"/>
      <c r="FM1020" s="21"/>
      <c r="FN1020" s="21"/>
      <c r="FO1020" s="21"/>
      <c r="FP1020" s="21"/>
      <c r="FQ1020" s="21"/>
      <c r="FR1020" s="21"/>
      <c r="FS1020" s="21"/>
      <c r="FT1020" s="21"/>
      <c r="FU1020" s="21"/>
      <c r="FV1020" s="21"/>
      <c r="FW1020" s="21"/>
      <c r="FX1020" s="21"/>
      <c r="FY1020" s="21"/>
      <c r="FZ1020" s="21"/>
      <c r="GA1020" s="21"/>
      <c r="GB1020" s="21"/>
      <c r="GC1020" s="21"/>
      <c r="GD1020" s="21"/>
      <c r="GE1020" s="21"/>
      <c r="GF1020" s="21"/>
      <c r="GG1020" s="21"/>
      <c r="GH1020" s="21"/>
      <c r="GI1020" s="21"/>
      <c r="GJ1020" s="21"/>
      <c r="GK1020" s="21"/>
      <c r="GL1020" s="21"/>
      <c r="GM1020" s="21"/>
      <c r="GN1020" s="21"/>
      <c r="GO1020" s="21"/>
      <c r="GP1020" s="21"/>
      <c r="GQ1020" s="21"/>
      <c r="GR1020" s="21"/>
      <c r="GS1020" s="21"/>
      <c r="GT1020" s="21"/>
      <c r="GU1020" s="21"/>
      <c r="GV1020" s="21"/>
      <c r="GW1020" s="21"/>
      <c r="GX1020" s="21"/>
      <c r="GY1020" s="21"/>
      <c r="GZ1020" s="21"/>
      <c r="HA1020" s="21"/>
      <c r="HB1020" s="21"/>
      <c r="HC1020" s="21"/>
      <c r="HD1020" s="21"/>
      <c r="HE1020" s="21"/>
      <c r="HF1020" s="21"/>
      <c r="HG1020" s="21"/>
      <c r="HH1020" s="21"/>
      <c r="HI1020" s="21"/>
      <c r="HJ1020" s="21"/>
      <c r="HK1020" s="21"/>
      <c r="HL1020" s="21"/>
      <c r="HM1020" s="21"/>
      <c r="HN1020" s="21"/>
      <c r="HO1020" s="21"/>
      <c r="HP1020" s="21"/>
      <c r="HQ1020" s="21"/>
      <c r="HR1020" s="21"/>
      <c r="HS1020" s="21"/>
      <c r="HT1020" s="21"/>
      <c r="HU1020" s="21"/>
      <c r="HV1020" s="21"/>
      <c r="HW1020" s="21"/>
      <c r="HX1020" s="21"/>
      <c r="HY1020" s="21"/>
      <c r="HZ1020" s="21"/>
      <c r="IA1020" s="21"/>
      <c r="IB1020" s="21"/>
      <c r="IC1020" s="21"/>
      <c r="ID1020" s="21"/>
      <c r="IE1020" s="21"/>
      <c r="IF1020" s="21"/>
      <c r="IG1020" s="21"/>
      <c r="IH1020" s="21"/>
      <c r="II1020" s="21"/>
      <c r="IJ1020" s="21"/>
      <c r="IK1020" s="21"/>
      <c r="IL1020" s="21"/>
      <c r="IM1020" s="21"/>
      <c r="IN1020" s="21"/>
      <c r="IO1020" s="21"/>
      <c r="IP1020" s="21"/>
      <c r="IQ1020" s="21"/>
      <c r="IR1020" s="21"/>
      <c r="IS1020" s="21"/>
      <c r="IT1020" s="21"/>
      <c r="IU1020" s="21"/>
      <c r="IV1020" s="21"/>
      <c r="IW1020" s="21"/>
      <c r="IX1020" s="21"/>
      <c r="IY1020" s="21"/>
      <c r="IZ1020" s="21"/>
      <c r="JA1020" s="21"/>
      <c r="JB1020" s="21"/>
      <c r="JC1020" s="21"/>
      <c r="JD1020" s="21"/>
      <c r="JE1020" s="21"/>
      <c r="JF1020" s="21"/>
      <c r="JG1020" s="21"/>
      <c r="JH1020" s="21"/>
      <c r="JI1020" s="21"/>
      <c r="JJ1020" s="21"/>
      <c r="JK1020" s="21"/>
      <c r="JL1020" s="21"/>
      <c r="JM1020" s="21"/>
      <c r="JN1020" s="21"/>
      <c r="JO1020" s="21"/>
      <c r="JP1020" s="21"/>
      <c r="JQ1020" s="21"/>
      <c r="JR1020" s="21"/>
      <c r="JS1020" s="21"/>
      <c r="JT1020" s="21"/>
      <c r="JU1020" s="21"/>
      <c r="JV1020" s="21"/>
      <c r="JW1020" s="21"/>
      <c r="JX1020" s="21"/>
      <c r="JY1020" s="21"/>
    </row>
    <row r="1021" spans="1:285" ht="14.1" customHeight="1">
      <c r="A1021" s="21"/>
      <c r="B1021" s="21"/>
      <c r="C1021" s="21"/>
      <c r="D1021" s="21"/>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1"/>
      <c r="AB1021" s="21"/>
      <c r="AC1021" s="21"/>
      <c r="AD1021" s="21"/>
      <c r="AE1021" s="21"/>
      <c r="AF1021" s="21"/>
      <c r="AG1021" s="21"/>
      <c r="AH1021" s="21"/>
      <c r="AI1021" s="21"/>
      <c r="AJ1021" s="21"/>
      <c r="AK1021" s="21"/>
      <c r="AL1021" s="21"/>
      <c r="AM1021" s="21"/>
      <c r="AN1021" s="21"/>
      <c r="AO1021" s="21"/>
      <c r="AP1021" s="21"/>
      <c r="AQ1021" s="21"/>
      <c r="AR1021" s="21"/>
      <c r="AS1021" s="21"/>
      <c r="AT1021" s="21"/>
      <c r="AU1021" s="21"/>
      <c r="AV1021" s="21"/>
      <c r="AW1021" s="21"/>
      <c r="AX1021" s="21"/>
      <c r="AY1021" s="21"/>
      <c r="AZ1021" s="21"/>
      <c r="BA1021" s="21"/>
      <c r="BB1021" s="21"/>
      <c r="BC1021" s="21"/>
      <c r="BD1021" s="21"/>
      <c r="BE1021" s="21"/>
      <c r="BF1021" s="21"/>
      <c r="BG1021" s="21"/>
      <c r="BH1021" s="21"/>
      <c r="BI1021" s="21"/>
      <c r="BJ1021" s="21"/>
      <c r="BK1021" s="21"/>
      <c r="BL1021" s="21"/>
      <c r="BM1021" s="21"/>
      <c r="BN1021" s="21"/>
      <c r="BO1021" s="21"/>
      <c r="BP1021" s="21"/>
      <c r="BQ1021" s="21"/>
      <c r="BR1021" s="21"/>
      <c r="BS1021" s="21"/>
      <c r="BT1021" s="21"/>
      <c r="BU1021" s="21"/>
      <c r="BV1021" s="21"/>
      <c r="BW1021" s="21"/>
      <c r="BX1021" s="21"/>
      <c r="BY1021" s="21"/>
      <c r="BZ1021" s="21"/>
      <c r="CA1021" s="21"/>
      <c r="CB1021" s="21"/>
      <c r="CC1021" s="21"/>
      <c r="CD1021" s="21"/>
      <c r="CE1021" s="21"/>
      <c r="CF1021" s="21"/>
      <c r="CG1021" s="21"/>
      <c r="CH1021" s="21"/>
      <c r="CI1021" s="21"/>
      <c r="CJ1021" s="21"/>
      <c r="CK1021" s="21"/>
      <c r="CL1021" s="21"/>
      <c r="CM1021" s="21"/>
      <c r="CN1021" s="21"/>
      <c r="CO1021" s="21"/>
      <c r="CP1021" s="21"/>
      <c r="CQ1021" s="21"/>
      <c r="CR1021" s="21"/>
      <c r="CS1021" s="21"/>
      <c r="CT1021" s="21"/>
      <c r="CU1021" s="21"/>
      <c r="CV1021" s="21"/>
      <c r="CW1021" s="21"/>
      <c r="CX1021" s="21"/>
      <c r="CY1021" s="21"/>
      <c r="CZ1021" s="21"/>
      <c r="DA1021" s="21"/>
      <c r="DB1021" s="21"/>
      <c r="DC1021" s="21"/>
      <c r="DD1021" s="21"/>
      <c r="DE1021" s="21"/>
      <c r="DF1021" s="21"/>
      <c r="DG1021" s="21"/>
      <c r="DH1021" s="21"/>
      <c r="DI1021" s="21"/>
      <c r="DJ1021" s="21"/>
      <c r="DK1021" s="21"/>
      <c r="DL1021" s="21"/>
      <c r="DM1021" s="21"/>
      <c r="DN1021" s="21"/>
      <c r="DO1021" s="21"/>
      <c r="DP1021" s="21"/>
      <c r="DQ1021" s="21"/>
      <c r="DR1021" s="21"/>
      <c r="DS1021" s="21"/>
      <c r="DT1021" s="21"/>
      <c r="DU1021" s="21"/>
      <c r="DV1021" s="21"/>
      <c r="DW1021" s="21"/>
      <c r="DX1021" s="21"/>
      <c r="DY1021" s="21"/>
      <c r="DZ1021" s="21"/>
      <c r="EA1021" s="21"/>
      <c r="EB1021" s="21"/>
      <c r="EC1021" s="21"/>
      <c r="ED1021" s="21"/>
      <c r="EE1021" s="21"/>
      <c r="EF1021" s="21"/>
      <c r="EG1021" s="21"/>
      <c r="EH1021" s="21"/>
      <c r="EI1021" s="21"/>
      <c r="EJ1021" s="21"/>
      <c r="EK1021" s="21"/>
      <c r="EL1021" s="21"/>
      <c r="EM1021" s="21"/>
      <c r="EN1021" s="21"/>
      <c r="EO1021" s="21"/>
      <c r="EP1021" s="21"/>
      <c r="EQ1021" s="21"/>
      <c r="ER1021" s="21"/>
      <c r="ES1021" s="21"/>
      <c r="ET1021" s="21"/>
      <c r="EU1021" s="21"/>
      <c r="EV1021" s="21"/>
      <c r="EW1021" s="21"/>
      <c r="EX1021" s="21"/>
      <c r="EY1021" s="21"/>
      <c r="EZ1021" s="21"/>
      <c r="FA1021" s="21"/>
      <c r="FB1021" s="21"/>
      <c r="FC1021" s="21"/>
      <c r="FD1021" s="21"/>
      <c r="FE1021" s="21"/>
      <c r="FF1021" s="21"/>
      <c r="FG1021" s="21"/>
      <c r="FH1021" s="21"/>
      <c r="FI1021" s="21"/>
      <c r="FJ1021" s="21"/>
      <c r="FK1021" s="21"/>
      <c r="FL1021" s="21"/>
      <c r="FM1021" s="21"/>
      <c r="FN1021" s="21"/>
      <c r="FO1021" s="21"/>
      <c r="FP1021" s="21"/>
      <c r="FQ1021" s="21"/>
      <c r="FR1021" s="21"/>
      <c r="FS1021" s="21"/>
      <c r="FT1021" s="21"/>
      <c r="FU1021" s="21"/>
      <c r="FV1021" s="21"/>
      <c r="FW1021" s="21"/>
      <c r="FX1021" s="21"/>
      <c r="FY1021" s="21"/>
      <c r="FZ1021" s="21"/>
      <c r="GA1021" s="21"/>
      <c r="GB1021" s="21"/>
      <c r="GC1021" s="21"/>
      <c r="GD1021" s="21"/>
      <c r="GE1021" s="21"/>
      <c r="GF1021" s="21"/>
      <c r="GG1021" s="21"/>
      <c r="GH1021" s="21"/>
      <c r="GI1021" s="21"/>
      <c r="GJ1021" s="21"/>
      <c r="GK1021" s="21"/>
      <c r="GL1021" s="21"/>
      <c r="GM1021" s="21"/>
      <c r="GN1021" s="21"/>
      <c r="GO1021" s="21"/>
      <c r="GP1021" s="21"/>
      <c r="GQ1021" s="21"/>
      <c r="GR1021" s="21"/>
      <c r="GS1021" s="21"/>
      <c r="GT1021" s="21"/>
      <c r="GU1021" s="21"/>
      <c r="GV1021" s="21"/>
      <c r="GW1021" s="21"/>
      <c r="GX1021" s="21"/>
      <c r="GY1021" s="21"/>
      <c r="GZ1021" s="21"/>
      <c r="HA1021" s="21"/>
      <c r="HB1021" s="21"/>
      <c r="HC1021" s="21"/>
      <c r="HD1021" s="21"/>
      <c r="HE1021" s="21"/>
      <c r="HF1021" s="21"/>
      <c r="HG1021" s="21"/>
      <c r="HH1021" s="21"/>
      <c r="HI1021" s="21"/>
      <c r="HJ1021" s="21"/>
      <c r="HK1021" s="21"/>
      <c r="HL1021" s="21"/>
      <c r="HM1021" s="21"/>
      <c r="HN1021" s="21"/>
      <c r="HO1021" s="21"/>
      <c r="HP1021" s="21"/>
      <c r="HQ1021" s="21"/>
      <c r="HR1021" s="21"/>
      <c r="HS1021" s="21"/>
      <c r="HT1021" s="21"/>
      <c r="HU1021" s="21"/>
      <c r="HV1021" s="21"/>
      <c r="HW1021" s="21"/>
      <c r="HX1021" s="21"/>
      <c r="HY1021" s="21"/>
      <c r="HZ1021" s="21"/>
      <c r="IA1021" s="21"/>
      <c r="IB1021" s="21"/>
      <c r="IC1021" s="21"/>
      <c r="ID1021" s="21"/>
      <c r="IE1021" s="21"/>
      <c r="IF1021" s="21"/>
      <c r="IG1021" s="21"/>
      <c r="IH1021" s="21"/>
      <c r="II1021" s="21"/>
      <c r="IJ1021" s="21"/>
      <c r="IK1021" s="21"/>
      <c r="IL1021" s="21"/>
      <c r="IM1021" s="21"/>
      <c r="IN1021" s="21"/>
      <c r="IO1021" s="21"/>
      <c r="IP1021" s="21"/>
      <c r="IQ1021" s="21"/>
      <c r="IR1021" s="21"/>
      <c r="IS1021" s="21"/>
      <c r="IT1021" s="21"/>
      <c r="IU1021" s="21"/>
      <c r="IV1021" s="21"/>
      <c r="IW1021" s="21"/>
      <c r="IX1021" s="21"/>
      <c r="IY1021" s="21"/>
      <c r="IZ1021" s="21"/>
      <c r="JA1021" s="21"/>
      <c r="JB1021" s="21"/>
      <c r="JC1021" s="21"/>
      <c r="JD1021" s="21"/>
      <c r="JE1021" s="21"/>
      <c r="JF1021" s="21"/>
      <c r="JG1021" s="21"/>
      <c r="JH1021" s="21"/>
      <c r="JI1021" s="21"/>
      <c r="JJ1021" s="21"/>
      <c r="JK1021" s="21"/>
      <c r="JL1021" s="21"/>
      <c r="JM1021" s="21"/>
      <c r="JN1021" s="21"/>
      <c r="JO1021" s="21"/>
      <c r="JP1021" s="21"/>
      <c r="JQ1021" s="21"/>
      <c r="JR1021" s="21"/>
      <c r="JS1021" s="21"/>
      <c r="JT1021" s="21"/>
      <c r="JU1021" s="21"/>
      <c r="JV1021" s="21"/>
      <c r="JW1021" s="21"/>
      <c r="JX1021" s="21"/>
      <c r="JY1021" s="21"/>
    </row>
    <row r="1022" spans="1:285" ht="14.1" customHeight="1">
      <c r="A1022" s="21"/>
      <c r="B1022" s="21"/>
      <c r="C1022" s="21"/>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21"/>
      <c r="BK1022" s="21"/>
      <c r="BL1022" s="21"/>
      <c r="BM1022" s="21"/>
      <c r="BN1022" s="21"/>
      <c r="BO1022" s="21"/>
      <c r="BP1022" s="21"/>
      <c r="BQ1022" s="21"/>
      <c r="BR1022" s="21"/>
      <c r="BS1022" s="21"/>
      <c r="BT1022" s="21"/>
      <c r="BU1022" s="21"/>
      <c r="BV1022" s="21"/>
      <c r="BW1022" s="21"/>
      <c r="BX1022" s="21"/>
      <c r="BY1022" s="21"/>
      <c r="BZ1022" s="21"/>
      <c r="CA1022" s="21"/>
      <c r="CB1022" s="21"/>
      <c r="CC1022" s="21"/>
      <c r="CD1022" s="21"/>
      <c r="CE1022" s="21"/>
      <c r="CF1022" s="21"/>
      <c r="CG1022" s="21"/>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1"/>
      <c r="DH1022" s="21"/>
      <c r="DI1022" s="21"/>
      <c r="DJ1022" s="21"/>
      <c r="DK1022" s="21"/>
      <c r="DL1022" s="21"/>
      <c r="DM1022" s="21"/>
      <c r="DN1022" s="21"/>
      <c r="DO1022" s="21"/>
      <c r="DP1022" s="21"/>
      <c r="DQ1022" s="21"/>
      <c r="DR1022" s="21"/>
      <c r="DS1022" s="21"/>
      <c r="DT1022" s="21"/>
      <c r="DU1022" s="21"/>
      <c r="DV1022" s="21"/>
      <c r="DW1022" s="21"/>
      <c r="DX1022" s="21"/>
      <c r="DY1022" s="21"/>
      <c r="DZ1022" s="21"/>
      <c r="EA1022" s="21"/>
      <c r="EB1022" s="21"/>
      <c r="EC1022" s="21"/>
      <c r="ED1022" s="21"/>
      <c r="EE1022" s="21"/>
      <c r="EF1022" s="21"/>
      <c r="EG1022" s="21"/>
      <c r="EH1022" s="21"/>
      <c r="EI1022" s="21"/>
      <c r="EJ1022" s="21"/>
      <c r="EK1022" s="21"/>
      <c r="EL1022" s="21"/>
      <c r="EM1022" s="21"/>
      <c r="EN1022" s="21"/>
      <c r="EO1022" s="21"/>
      <c r="EP1022" s="21"/>
      <c r="EQ1022" s="21"/>
      <c r="ER1022" s="21"/>
      <c r="ES1022" s="21"/>
      <c r="ET1022" s="21"/>
      <c r="EU1022" s="21"/>
      <c r="EV1022" s="21"/>
      <c r="EW1022" s="21"/>
      <c r="EX1022" s="21"/>
      <c r="EY1022" s="21"/>
      <c r="EZ1022" s="21"/>
      <c r="FA1022" s="21"/>
      <c r="FB1022" s="21"/>
      <c r="FC1022" s="21"/>
      <c r="FD1022" s="21"/>
      <c r="FE1022" s="21"/>
      <c r="FF1022" s="21"/>
      <c r="FG1022" s="21"/>
      <c r="FH1022" s="21"/>
      <c r="FI1022" s="21"/>
      <c r="FJ1022" s="21"/>
      <c r="FK1022" s="21"/>
      <c r="FL1022" s="21"/>
      <c r="FM1022" s="21"/>
      <c r="FN1022" s="21"/>
      <c r="FO1022" s="21"/>
      <c r="FP1022" s="21"/>
      <c r="FQ1022" s="21"/>
      <c r="FR1022" s="21"/>
      <c r="FS1022" s="21"/>
      <c r="FT1022" s="21"/>
      <c r="FU1022" s="21"/>
      <c r="FV1022" s="21"/>
      <c r="FW1022" s="21"/>
      <c r="FX1022" s="21"/>
      <c r="FY1022" s="21"/>
      <c r="FZ1022" s="21"/>
      <c r="GA1022" s="21"/>
      <c r="GB1022" s="21"/>
      <c r="GC1022" s="21"/>
      <c r="GD1022" s="21"/>
      <c r="GE1022" s="21"/>
      <c r="GF1022" s="21"/>
      <c r="GG1022" s="21"/>
      <c r="GH1022" s="21"/>
      <c r="GI1022" s="21"/>
      <c r="GJ1022" s="21"/>
      <c r="GK1022" s="21"/>
      <c r="GL1022" s="21"/>
      <c r="GM1022" s="21"/>
      <c r="GN1022" s="21"/>
      <c r="GO1022" s="21"/>
      <c r="GP1022" s="21"/>
      <c r="GQ1022" s="21"/>
      <c r="GR1022" s="21"/>
      <c r="GS1022" s="21"/>
      <c r="GT1022" s="21"/>
      <c r="GU1022" s="21"/>
      <c r="GV1022" s="21"/>
      <c r="GW1022" s="21"/>
      <c r="GX1022" s="21"/>
      <c r="GY1022" s="21"/>
      <c r="GZ1022" s="21"/>
      <c r="HA1022" s="21"/>
      <c r="HB1022" s="21"/>
      <c r="HC1022" s="21"/>
      <c r="HD1022" s="21"/>
      <c r="HE1022" s="21"/>
      <c r="HF1022" s="21"/>
      <c r="HG1022" s="21"/>
      <c r="HH1022" s="21"/>
      <c r="HI1022" s="21"/>
      <c r="HJ1022" s="21"/>
      <c r="HK1022" s="21"/>
      <c r="HL1022" s="21"/>
      <c r="HM1022" s="21"/>
      <c r="HN1022" s="21"/>
      <c r="HO1022" s="21"/>
      <c r="HP1022" s="21"/>
      <c r="HQ1022" s="21"/>
      <c r="HR1022" s="21"/>
      <c r="HS1022" s="21"/>
      <c r="HT1022" s="21"/>
      <c r="HU1022" s="21"/>
      <c r="HV1022" s="21"/>
      <c r="HW1022" s="21"/>
      <c r="HX1022" s="21"/>
      <c r="HY1022" s="21"/>
      <c r="HZ1022" s="21"/>
      <c r="IA1022" s="21"/>
      <c r="IB1022" s="21"/>
      <c r="IC1022" s="21"/>
      <c r="ID1022" s="21"/>
      <c r="IE1022" s="21"/>
      <c r="IF1022" s="21"/>
      <c r="IG1022" s="21"/>
      <c r="IH1022" s="21"/>
      <c r="II1022" s="21"/>
      <c r="IJ1022" s="21"/>
      <c r="IK1022" s="21"/>
      <c r="IL1022" s="21"/>
      <c r="IM1022" s="21"/>
      <c r="IN1022" s="21"/>
      <c r="IO1022" s="21"/>
      <c r="IP1022" s="21"/>
      <c r="IQ1022" s="21"/>
      <c r="IR1022" s="21"/>
      <c r="IS1022" s="21"/>
      <c r="IT1022" s="21"/>
      <c r="IU1022" s="21"/>
      <c r="IV1022" s="21"/>
      <c r="IW1022" s="21"/>
      <c r="IX1022" s="21"/>
      <c r="IY1022" s="21"/>
      <c r="IZ1022" s="21"/>
      <c r="JA1022" s="21"/>
      <c r="JB1022" s="21"/>
      <c r="JC1022" s="21"/>
      <c r="JD1022" s="21"/>
      <c r="JE1022" s="21"/>
      <c r="JF1022" s="21"/>
      <c r="JG1022" s="21"/>
      <c r="JH1022" s="21"/>
      <c r="JI1022" s="21"/>
      <c r="JJ1022" s="21"/>
      <c r="JK1022" s="21"/>
      <c r="JL1022" s="21"/>
      <c r="JM1022" s="21"/>
      <c r="JN1022" s="21"/>
      <c r="JO1022" s="21"/>
      <c r="JP1022" s="21"/>
      <c r="JQ1022" s="21"/>
      <c r="JR1022" s="21"/>
      <c r="JS1022" s="21"/>
      <c r="JT1022" s="21"/>
      <c r="JU1022" s="21"/>
      <c r="JV1022" s="21"/>
      <c r="JW1022" s="21"/>
      <c r="JX1022" s="21"/>
      <c r="JY1022" s="21"/>
    </row>
    <row r="1023" spans="1:285" ht="14.1" customHeight="1">
      <c r="A1023" s="21"/>
      <c r="B1023" s="21"/>
      <c r="C1023" s="21"/>
      <c r="D1023" s="21"/>
      <c r="E1023" s="21"/>
      <c r="F1023" s="21"/>
      <c r="G1023" s="21"/>
      <c r="H1023" s="21"/>
      <c r="I1023" s="21"/>
      <c r="J1023" s="21"/>
      <c r="K1023" s="21"/>
      <c r="L1023" s="21"/>
      <c r="M1023" s="21"/>
      <c r="N1023" s="21"/>
      <c r="O1023" s="21"/>
      <c r="P1023" s="21"/>
      <c r="Q1023" s="21"/>
      <c r="R1023" s="21"/>
      <c r="S1023" s="21"/>
      <c r="T1023" s="21"/>
      <c r="U1023" s="21"/>
      <c r="V1023" s="21"/>
      <c r="W1023" s="21"/>
      <c r="X1023" s="21"/>
      <c r="Y1023" s="21"/>
      <c r="Z1023" s="21"/>
      <c r="AA1023" s="21"/>
      <c r="AB1023" s="21"/>
      <c r="AC1023" s="21"/>
      <c r="AD1023" s="21"/>
      <c r="AE1023" s="21"/>
      <c r="AF1023" s="21"/>
      <c r="AG1023" s="21"/>
      <c r="AH1023" s="21"/>
      <c r="AI1023" s="21"/>
      <c r="AJ1023" s="21"/>
      <c r="AK1023" s="21"/>
      <c r="AL1023" s="21"/>
      <c r="AM1023" s="21"/>
      <c r="AN1023" s="21"/>
      <c r="AO1023" s="21"/>
      <c r="AP1023" s="21"/>
      <c r="AQ1023" s="21"/>
      <c r="AR1023" s="21"/>
      <c r="AS1023" s="21"/>
      <c r="AT1023" s="21"/>
      <c r="AU1023" s="21"/>
      <c r="AV1023" s="21"/>
      <c r="AW1023" s="21"/>
      <c r="AX1023" s="21"/>
      <c r="AY1023" s="21"/>
      <c r="AZ1023" s="21"/>
      <c r="BA1023" s="21"/>
      <c r="BB1023" s="21"/>
      <c r="BC1023" s="21"/>
      <c r="BD1023" s="21"/>
      <c r="BE1023" s="21"/>
      <c r="BF1023" s="21"/>
      <c r="BG1023" s="21"/>
      <c r="BH1023" s="21"/>
      <c r="BI1023" s="21"/>
      <c r="BJ1023" s="21"/>
      <c r="BK1023" s="21"/>
      <c r="BL1023" s="21"/>
      <c r="BM1023" s="21"/>
      <c r="BN1023" s="21"/>
      <c r="BO1023" s="21"/>
      <c r="BP1023" s="21"/>
      <c r="BQ1023" s="21"/>
      <c r="BR1023" s="21"/>
      <c r="BS1023" s="21"/>
      <c r="BT1023" s="21"/>
      <c r="BU1023" s="21"/>
      <c r="BV1023" s="21"/>
      <c r="BW1023" s="21"/>
      <c r="BX1023" s="21"/>
      <c r="BY1023" s="21"/>
      <c r="BZ1023" s="21"/>
      <c r="CA1023" s="21"/>
      <c r="CB1023" s="21"/>
      <c r="CC1023" s="21"/>
      <c r="CD1023" s="21"/>
      <c r="CE1023" s="21"/>
      <c r="CF1023" s="21"/>
      <c r="CG1023" s="21"/>
      <c r="CH1023" s="21"/>
      <c r="CI1023" s="21"/>
      <c r="CJ1023" s="21"/>
      <c r="CK1023" s="21"/>
      <c r="CL1023" s="21"/>
      <c r="CM1023" s="21"/>
      <c r="CN1023" s="21"/>
      <c r="CO1023" s="21"/>
      <c r="CP1023" s="21"/>
      <c r="CQ1023" s="21"/>
      <c r="CR1023" s="21"/>
      <c r="CS1023" s="21"/>
      <c r="CT1023" s="21"/>
      <c r="CU1023" s="21"/>
      <c r="CV1023" s="21"/>
      <c r="CW1023" s="21"/>
      <c r="CX1023" s="21"/>
      <c r="CY1023" s="21"/>
      <c r="CZ1023" s="21"/>
      <c r="DA1023" s="21"/>
      <c r="DB1023" s="21"/>
      <c r="DC1023" s="21"/>
      <c r="DD1023" s="21"/>
      <c r="DE1023" s="21"/>
      <c r="DF1023" s="21"/>
      <c r="DG1023" s="21"/>
      <c r="DH1023" s="21"/>
      <c r="DI1023" s="21"/>
      <c r="DJ1023" s="21"/>
      <c r="DK1023" s="21"/>
      <c r="DL1023" s="21"/>
      <c r="DM1023" s="21"/>
      <c r="DN1023" s="21"/>
      <c r="DO1023" s="21"/>
      <c r="DP1023" s="21"/>
      <c r="DQ1023" s="21"/>
      <c r="DR1023" s="21"/>
      <c r="DS1023" s="21"/>
      <c r="DT1023" s="21"/>
      <c r="DU1023" s="21"/>
      <c r="DV1023" s="21"/>
      <c r="DW1023" s="21"/>
      <c r="DX1023" s="21"/>
      <c r="DY1023" s="21"/>
      <c r="DZ1023" s="21"/>
      <c r="EA1023" s="21"/>
      <c r="EB1023" s="21"/>
      <c r="EC1023" s="21"/>
      <c r="ED1023" s="21"/>
      <c r="EE1023" s="21"/>
      <c r="EF1023" s="21"/>
      <c r="EG1023" s="21"/>
      <c r="EH1023" s="21"/>
      <c r="EI1023" s="21"/>
      <c r="EJ1023" s="21"/>
      <c r="EK1023" s="21"/>
      <c r="EL1023" s="21"/>
      <c r="EM1023" s="21"/>
      <c r="EN1023" s="21"/>
      <c r="EO1023" s="21"/>
      <c r="EP1023" s="21"/>
      <c r="EQ1023" s="21"/>
      <c r="ER1023" s="21"/>
      <c r="ES1023" s="21"/>
      <c r="ET1023" s="21"/>
      <c r="EU1023" s="21"/>
      <c r="EV1023" s="21"/>
      <c r="EW1023" s="21"/>
      <c r="EX1023" s="21"/>
      <c r="EY1023" s="21"/>
      <c r="EZ1023" s="21"/>
      <c r="FA1023" s="21"/>
      <c r="FB1023" s="21"/>
      <c r="FC1023" s="21"/>
      <c r="FD1023" s="21"/>
      <c r="FE1023" s="21"/>
      <c r="FF1023" s="21"/>
      <c r="FG1023" s="21"/>
      <c r="FH1023" s="21"/>
      <c r="FI1023" s="21"/>
      <c r="FJ1023" s="21"/>
      <c r="FK1023" s="21"/>
      <c r="FL1023" s="21"/>
      <c r="FM1023" s="21"/>
      <c r="FN1023" s="21"/>
      <c r="FO1023" s="21"/>
      <c r="FP1023" s="21"/>
      <c r="FQ1023" s="21"/>
      <c r="FR1023" s="21"/>
      <c r="FS1023" s="21"/>
      <c r="FT1023" s="21"/>
      <c r="FU1023" s="21"/>
      <c r="FV1023" s="21"/>
      <c r="FW1023" s="21"/>
      <c r="FX1023" s="21"/>
      <c r="FY1023" s="21"/>
      <c r="FZ1023" s="21"/>
      <c r="GA1023" s="21"/>
      <c r="GB1023" s="21"/>
      <c r="GC1023" s="21"/>
      <c r="GD1023" s="21"/>
      <c r="GE1023" s="21"/>
      <c r="GF1023" s="21"/>
      <c r="GG1023" s="21"/>
      <c r="GH1023" s="21"/>
      <c r="GI1023" s="21"/>
      <c r="GJ1023" s="21"/>
      <c r="GK1023" s="21"/>
      <c r="GL1023" s="21"/>
      <c r="GM1023" s="21"/>
      <c r="GN1023" s="21"/>
      <c r="GO1023" s="21"/>
      <c r="GP1023" s="21"/>
      <c r="GQ1023" s="21"/>
      <c r="GR1023" s="21"/>
      <c r="GS1023" s="21"/>
      <c r="GT1023" s="21"/>
      <c r="GU1023" s="21"/>
      <c r="GV1023" s="21"/>
      <c r="GW1023" s="21"/>
      <c r="GX1023" s="21"/>
      <c r="GY1023" s="21"/>
      <c r="GZ1023" s="21"/>
      <c r="HA1023" s="21"/>
      <c r="HB1023" s="21"/>
      <c r="HC1023" s="21"/>
      <c r="HD1023" s="21"/>
      <c r="HE1023" s="21"/>
      <c r="HF1023" s="21"/>
      <c r="HG1023" s="21"/>
      <c r="HH1023" s="21"/>
      <c r="HI1023" s="21"/>
      <c r="HJ1023" s="21"/>
      <c r="HK1023" s="21"/>
      <c r="HL1023" s="21"/>
      <c r="HM1023" s="21"/>
      <c r="HN1023" s="21"/>
      <c r="HO1023" s="21"/>
      <c r="HP1023" s="21"/>
      <c r="HQ1023" s="21"/>
      <c r="HR1023" s="21"/>
      <c r="HS1023" s="21"/>
      <c r="HT1023" s="21"/>
      <c r="HU1023" s="21"/>
      <c r="HV1023" s="21"/>
      <c r="HW1023" s="21"/>
      <c r="HX1023" s="21"/>
      <c r="HY1023" s="21"/>
      <c r="HZ1023" s="21"/>
      <c r="IA1023" s="21"/>
      <c r="IB1023" s="21"/>
      <c r="IC1023" s="21"/>
      <c r="ID1023" s="21"/>
      <c r="IE1023" s="21"/>
      <c r="IF1023" s="21"/>
      <c r="IG1023" s="21"/>
      <c r="IH1023" s="21"/>
      <c r="II1023" s="21"/>
      <c r="IJ1023" s="21"/>
      <c r="IK1023" s="21"/>
      <c r="IL1023" s="21"/>
      <c r="IM1023" s="21"/>
      <c r="IN1023" s="21"/>
      <c r="IO1023" s="21"/>
      <c r="IP1023" s="21"/>
      <c r="IQ1023" s="21"/>
      <c r="IR1023" s="21"/>
      <c r="IS1023" s="21"/>
      <c r="IT1023" s="21"/>
      <c r="IU1023" s="21"/>
      <c r="IV1023" s="21"/>
      <c r="IW1023" s="21"/>
      <c r="IX1023" s="21"/>
      <c r="IY1023" s="21"/>
      <c r="IZ1023" s="21"/>
      <c r="JA1023" s="21"/>
      <c r="JB1023" s="21"/>
      <c r="JC1023" s="21"/>
      <c r="JD1023" s="21"/>
      <c r="JE1023" s="21"/>
      <c r="JF1023" s="21"/>
      <c r="JG1023" s="21"/>
      <c r="JH1023" s="21"/>
      <c r="JI1023" s="21"/>
      <c r="JJ1023" s="21"/>
      <c r="JK1023" s="21"/>
      <c r="JL1023" s="21"/>
      <c r="JM1023" s="21"/>
      <c r="JN1023" s="21"/>
      <c r="JO1023" s="21"/>
      <c r="JP1023" s="21"/>
      <c r="JQ1023" s="21"/>
      <c r="JR1023" s="21"/>
      <c r="JS1023" s="21"/>
      <c r="JT1023" s="21"/>
      <c r="JU1023" s="21"/>
      <c r="JV1023" s="21"/>
      <c r="JW1023" s="21"/>
      <c r="JX1023" s="21"/>
      <c r="JY1023" s="21"/>
    </row>
    <row r="1024" spans="1:285" ht="14.1" customHeight="1">
      <c r="A1024" s="21"/>
      <c r="B1024" s="21"/>
      <c r="C1024" s="21"/>
      <c r="D1024" s="21"/>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1"/>
      <c r="AB1024" s="21"/>
      <c r="AC1024" s="21"/>
      <c r="AD1024" s="21"/>
      <c r="AE1024" s="21"/>
      <c r="AF1024" s="21"/>
      <c r="AG1024" s="21"/>
      <c r="AH1024" s="21"/>
      <c r="AI1024" s="21"/>
      <c r="AJ1024" s="21"/>
      <c r="AK1024" s="21"/>
      <c r="AL1024" s="21"/>
      <c r="AM1024" s="21"/>
      <c r="AN1024" s="21"/>
      <c r="AO1024" s="21"/>
      <c r="AP1024" s="21"/>
      <c r="AQ1024" s="21"/>
      <c r="AR1024" s="21"/>
      <c r="AS1024" s="21"/>
      <c r="AT1024" s="21"/>
      <c r="AU1024" s="21"/>
      <c r="AV1024" s="21"/>
      <c r="AW1024" s="21"/>
      <c r="AX1024" s="21"/>
      <c r="AY1024" s="21"/>
      <c r="AZ1024" s="21"/>
      <c r="BA1024" s="21"/>
      <c r="BB1024" s="21"/>
      <c r="BC1024" s="21"/>
      <c r="BD1024" s="21"/>
      <c r="BE1024" s="21"/>
      <c r="BF1024" s="21"/>
      <c r="BG1024" s="21"/>
      <c r="BH1024" s="21"/>
      <c r="BI1024" s="21"/>
      <c r="BJ1024" s="21"/>
      <c r="BK1024" s="21"/>
      <c r="BL1024" s="21"/>
      <c r="BM1024" s="21"/>
      <c r="BN1024" s="21"/>
      <c r="BO1024" s="21"/>
      <c r="BP1024" s="21"/>
      <c r="BQ1024" s="21"/>
      <c r="BR1024" s="21"/>
      <c r="BS1024" s="21"/>
      <c r="BT1024" s="21"/>
      <c r="BU1024" s="21"/>
      <c r="BV1024" s="21"/>
      <c r="BW1024" s="21"/>
      <c r="BX1024" s="21"/>
      <c r="BY1024" s="21"/>
      <c r="BZ1024" s="21"/>
      <c r="CA1024" s="21"/>
      <c r="CB1024" s="21"/>
      <c r="CC1024" s="21"/>
      <c r="CD1024" s="21"/>
      <c r="CE1024" s="21"/>
      <c r="CF1024" s="21"/>
      <c r="CG1024" s="21"/>
      <c r="CH1024" s="21"/>
      <c r="CI1024" s="21"/>
      <c r="CJ1024" s="21"/>
      <c r="CK1024" s="21"/>
      <c r="CL1024" s="21"/>
      <c r="CM1024" s="21"/>
      <c r="CN1024" s="21"/>
      <c r="CO1024" s="21"/>
      <c r="CP1024" s="21"/>
      <c r="CQ1024" s="21"/>
      <c r="CR1024" s="21"/>
      <c r="CS1024" s="21"/>
      <c r="CT1024" s="21"/>
      <c r="CU1024" s="21"/>
      <c r="CV1024" s="21"/>
      <c r="CW1024" s="21"/>
      <c r="CX1024" s="21"/>
      <c r="CY1024" s="21"/>
      <c r="CZ1024" s="21"/>
      <c r="DA1024" s="21"/>
      <c r="DB1024" s="21"/>
      <c r="DC1024" s="21"/>
      <c r="DD1024" s="21"/>
      <c r="DE1024" s="21"/>
      <c r="DF1024" s="21"/>
      <c r="DG1024" s="21"/>
      <c r="DH1024" s="21"/>
      <c r="DI1024" s="21"/>
      <c r="DJ1024" s="21"/>
      <c r="DK1024" s="21"/>
      <c r="DL1024" s="21"/>
      <c r="DM1024" s="21"/>
      <c r="DN1024" s="21"/>
      <c r="DO1024" s="21"/>
      <c r="DP1024" s="21"/>
      <c r="DQ1024" s="21"/>
      <c r="DR1024" s="21"/>
      <c r="DS1024" s="21"/>
      <c r="DT1024" s="21"/>
      <c r="DU1024" s="21"/>
      <c r="DV1024" s="21"/>
      <c r="DW1024" s="21"/>
      <c r="DX1024" s="21"/>
      <c r="DY1024" s="21"/>
      <c r="DZ1024" s="21"/>
      <c r="EA1024" s="21"/>
      <c r="EB1024" s="21"/>
      <c r="EC1024" s="21"/>
      <c r="ED1024" s="21"/>
      <c r="EE1024" s="21"/>
      <c r="EF1024" s="21"/>
      <c r="EG1024" s="21"/>
      <c r="EH1024" s="21"/>
      <c r="EI1024" s="21"/>
      <c r="EJ1024" s="21"/>
      <c r="EK1024" s="21"/>
      <c r="EL1024" s="21"/>
      <c r="EM1024" s="21"/>
      <c r="EN1024" s="21"/>
      <c r="EO1024" s="21"/>
      <c r="EP1024" s="21"/>
      <c r="EQ1024" s="21"/>
      <c r="ER1024" s="21"/>
      <c r="ES1024" s="21"/>
      <c r="ET1024" s="21"/>
      <c r="EU1024" s="21"/>
      <c r="EV1024" s="21"/>
      <c r="EW1024" s="21"/>
      <c r="EX1024" s="21"/>
      <c r="EY1024" s="21"/>
      <c r="EZ1024" s="21"/>
      <c r="FA1024" s="21"/>
      <c r="FB1024" s="21"/>
      <c r="FC1024" s="21"/>
      <c r="FD1024" s="21"/>
      <c r="FE1024" s="21"/>
      <c r="FF1024" s="21"/>
      <c r="FG1024" s="21"/>
      <c r="FH1024" s="21"/>
      <c r="FI1024" s="21"/>
      <c r="FJ1024" s="21"/>
      <c r="FK1024" s="21"/>
      <c r="FL1024" s="21"/>
      <c r="FM1024" s="21"/>
      <c r="FN1024" s="21"/>
      <c r="FO1024" s="21"/>
      <c r="FP1024" s="21"/>
      <c r="FQ1024" s="21"/>
      <c r="FR1024" s="21"/>
      <c r="FS1024" s="21"/>
      <c r="FT1024" s="21"/>
      <c r="FU1024" s="21"/>
      <c r="FV1024" s="21"/>
      <c r="FW1024" s="21"/>
      <c r="FX1024" s="21"/>
      <c r="FY1024" s="21"/>
      <c r="FZ1024" s="21"/>
      <c r="GA1024" s="21"/>
      <c r="GB1024" s="21"/>
      <c r="GC1024" s="21"/>
      <c r="GD1024" s="21"/>
      <c r="GE1024" s="21"/>
      <c r="GF1024" s="21"/>
      <c r="GG1024" s="21"/>
      <c r="GH1024" s="21"/>
      <c r="GI1024" s="21"/>
      <c r="GJ1024" s="21"/>
      <c r="GK1024" s="21"/>
      <c r="GL1024" s="21"/>
      <c r="GM1024" s="21"/>
      <c r="GN1024" s="21"/>
      <c r="GO1024" s="21"/>
      <c r="GP1024" s="21"/>
      <c r="GQ1024" s="21"/>
      <c r="GR1024" s="21"/>
      <c r="GS1024" s="21"/>
      <c r="GT1024" s="21"/>
      <c r="GU1024" s="21"/>
      <c r="GV1024" s="21"/>
      <c r="GW1024" s="21"/>
      <c r="GX1024" s="21"/>
      <c r="GY1024" s="21"/>
      <c r="GZ1024" s="21"/>
      <c r="HA1024" s="21"/>
      <c r="HB1024" s="21"/>
      <c r="HC1024" s="21"/>
      <c r="HD1024" s="21"/>
      <c r="HE1024" s="21"/>
      <c r="HF1024" s="21"/>
      <c r="HG1024" s="21"/>
      <c r="HH1024" s="21"/>
      <c r="HI1024" s="21"/>
      <c r="HJ1024" s="21"/>
      <c r="HK1024" s="21"/>
      <c r="HL1024" s="21"/>
      <c r="HM1024" s="21"/>
      <c r="HN1024" s="21"/>
      <c r="HO1024" s="21"/>
      <c r="HP1024" s="21"/>
      <c r="HQ1024" s="21"/>
      <c r="HR1024" s="21"/>
      <c r="HS1024" s="21"/>
      <c r="HT1024" s="21"/>
      <c r="HU1024" s="21"/>
      <c r="HV1024" s="21"/>
      <c r="HW1024" s="21"/>
      <c r="HX1024" s="21"/>
      <c r="HY1024" s="21"/>
      <c r="HZ1024" s="21"/>
      <c r="IA1024" s="21"/>
      <c r="IB1024" s="21"/>
      <c r="IC1024" s="21"/>
      <c r="ID1024" s="21"/>
      <c r="IE1024" s="21"/>
      <c r="IF1024" s="21"/>
      <c r="IG1024" s="21"/>
      <c r="IH1024" s="21"/>
      <c r="II1024" s="21"/>
      <c r="IJ1024" s="21"/>
      <c r="IK1024" s="21"/>
      <c r="IL1024" s="21"/>
      <c r="IM1024" s="21"/>
      <c r="IN1024" s="21"/>
      <c r="IO1024" s="21"/>
      <c r="IP1024" s="21"/>
      <c r="IQ1024" s="21"/>
      <c r="IR1024" s="21"/>
      <c r="IS1024" s="21"/>
      <c r="IT1024" s="21"/>
      <c r="IU1024" s="21"/>
      <c r="IV1024" s="21"/>
      <c r="IW1024" s="21"/>
      <c r="IX1024" s="21"/>
      <c r="IY1024" s="21"/>
      <c r="IZ1024" s="21"/>
      <c r="JA1024" s="21"/>
      <c r="JB1024" s="21"/>
      <c r="JC1024" s="21"/>
      <c r="JD1024" s="21"/>
      <c r="JE1024" s="21"/>
      <c r="JF1024" s="21"/>
      <c r="JG1024" s="21"/>
      <c r="JH1024" s="21"/>
      <c r="JI1024" s="21"/>
      <c r="JJ1024" s="21"/>
      <c r="JK1024" s="21"/>
      <c r="JL1024" s="21"/>
      <c r="JM1024" s="21"/>
      <c r="JN1024" s="21"/>
      <c r="JO1024" s="21"/>
      <c r="JP1024" s="21"/>
      <c r="JQ1024" s="21"/>
      <c r="JR1024" s="21"/>
      <c r="JS1024" s="21"/>
      <c r="JT1024" s="21"/>
      <c r="JU1024" s="21"/>
      <c r="JV1024" s="21"/>
      <c r="JW1024" s="21"/>
      <c r="JX1024" s="21"/>
      <c r="JY1024" s="21"/>
    </row>
    <row r="1025" spans="1:285" ht="14.1" customHeight="1">
      <c r="A1025" s="21"/>
      <c r="B1025" s="21"/>
      <c r="C1025" s="21"/>
      <c r="D1025" s="21"/>
      <c r="E1025" s="21"/>
      <c r="F1025" s="21"/>
      <c r="G1025" s="21"/>
      <c r="H1025" s="21"/>
      <c r="I1025" s="21"/>
      <c r="J1025" s="21"/>
      <c r="K1025" s="21"/>
      <c r="L1025" s="21"/>
      <c r="M1025" s="21"/>
      <c r="N1025" s="21"/>
      <c r="O1025" s="21"/>
      <c r="P1025" s="21"/>
      <c r="Q1025" s="21"/>
      <c r="R1025" s="21"/>
      <c r="S1025" s="21"/>
      <c r="T1025" s="21"/>
      <c r="U1025" s="21"/>
      <c r="V1025" s="21"/>
      <c r="W1025" s="21"/>
      <c r="X1025" s="21"/>
      <c r="Y1025" s="21"/>
      <c r="Z1025" s="21"/>
      <c r="AA1025" s="21"/>
      <c r="AB1025" s="21"/>
      <c r="AC1025" s="21"/>
      <c r="AD1025" s="21"/>
      <c r="AE1025" s="21"/>
      <c r="AF1025" s="21"/>
      <c r="AG1025" s="21"/>
      <c r="AH1025" s="21"/>
      <c r="AI1025" s="21"/>
      <c r="AJ1025" s="21"/>
      <c r="AK1025" s="21"/>
      <c r="AL1025" s="21"/>
      <c r="AM1025" s="21"/>
      <c r="AN1025" s="21"/>
      <c r="AO1025" s="21"/>
      <c r="AP1025" s="21"/>
      <c r="AQ1025" s="21"/>
      <c r="AR1025" s="21"/>
      <c r="AS1025" s="21"/>
      <c r="AT1025" s="21"/>
      <c r="AU1025" s="21"/>
      <c r="AV1025" s="21"/>
      <c r="AW1025" s="21"/>
      <c r="AX1025" s="21"/>
      <c r="AY1025" s="21"/>
      <c r="AZ1025" s="21"/>
      <c r="BA1025" s="21"/>
      <c r="BB1025" s="21"/>
      <c r="BC1025" s="21"/>
      <c r="BD1025" s="21"/>
      <c r="BE1025" s="21"/>
      <c r="BF1025" s="21"/>
      <c r="BG1025" s="21"/>
      <c r="BH1025" s="21"/>
      <c r="BI1025" s="21"/>
      <c r="BJ1025" s="21"/>
      <c r="BK1025" s="21"/>
      <c r="BL1025" s="21"/>
      <c r="BM1025" s="21"/>
      <c r="BN1025" s="21"/>
      <c r="BO1025" s="21"/>
      <c r="BP1025" s="21"/>
      <c r="BQ1025" s="21"/>
      <c r="BR1025" s="21"/>
      <c r="BS1025" s="21"/>
      <c r="BT1025" s="21"/>
      <c r="BU1025" s="21"/>
      <c r="BV1025" s="21"/>
      <c r="BW1025" s="21"/>
      <c r="BX1025" s="21"/>
      <c r="BY1025" s="21"/>
      <c r="BZ1025" s="21"/>
      <c r="CA1025" s="21"/>
      <c r="CB1025" s="21"/>
      <c r="CC1025" s="21"/>
      <c r="CD1025" s="21"/>
      <c r="CE1025" s="21"/>
      <c r="CF1025" s="21"/>
      <c r="CG1025" s="21"/>
      <c r="CH1025" s="21"/>
      <c r="CI1025" s="21"/>
      <c r="CJ1025" s="21"/>
      <c r="CK1025" s="21"/>
      <c r="CL1025" s="21"/>
      <c r="CM1025" s="21"/>
      <c r="CN1025" s="21"/>
      <c r="CO1025" s="21"/>
      <c r="CP1025" s="21"/>
      <c r="CQ1025" s="21"/>
      <c r="CR1025" s="21"/>
      <c r="CS1025" s="21"/>
      <c r="CT1025" s="21"/>
      <c r="CU1025" s="21"/>
      <c r="CV1025" s="21"/>
      <c r="CW1025" s="21"/>
      <c r="CX1025" s="21"/>
      <c r="CY1025" s="21"/>
      <c r="CZ1025" s="21"/>
      <c r="DA1025" s="21"/>
      <c r="DB1025" s="21"/>
      <c r="DC1025" s="21"/>
      <c r="DD1025" s="21"/>
      <c r="DE1025" s="21"/>
      <c r="DF1025" s="21"/>
      <c r="DG1025" s="21"/>
      <c r="DH1025" s="21"/>
      <c r="DI1025" s="21"/>
      <c r="DJ1025" s="21"/>
      <c r="DK1025" s="21"/>
      <c r="DL1025" s="21"/>
      <c r="DM1025" s="21"/>
      <c r="DN1025" s="21"/>
      <c r="DO1025" s="21"/>
      <c r="DP1025" s="21"/>
      <c r="DQ1025" s="21"/>
      <c r="DR1025" s="21"/>
      <c r="DS1025" s="21"/>
      <c r="DT1025" s="21"/>
      <c r="DU1025" s="21"/>
      <c r="DV1025" s="21"/>
      <c r="DW1025" s="21"/>
      <c r="DX1025" s="21"/>
      <c r="DY1025" s="21"/>
      <c r="DZ1025" s="21"/>
      <c r="EA1025" s="21"/>
      <c r="EB1025" s="21"/>
      <c r="EC1025" s="21"/>
      <c r="ED1025" s="21"/>
      <c r="EE1025" s="21"/>
      <c r="EF1025" s="21"/>
      <c r="EG1025" s="21"/>
      <c r="EH1025" s="21"/>
      <c r="EI1025" s="21"/>
      <c r="EJ1025" s="21"/>
      <c r="EK1025" s="21"/>
      <c r="EL1025" s="21"/>
      <c r="EM1025" s="21"/>
      <c r="EN1025" s="21"/>
      <c r="EO1025" s="21"/>
      <c r="EP1025" s="21"/>
      <c r="EQ1025" s="21"/>
      <c r="ER1025" s="21"/>
      <c r="ES1025" s="21"/>
      <c r="ET1025" s="21"/>
      <c r="EU1025" s="21"/>
      <c r="EV1025" s="21"/>
      <c r="EW1025" s="21"/>
      <c r="EX1025" s="21"/>
      <c r="EY1025" s="21"/>
      <c r="EZ1025" s="21"/>
      <c r="FA1025" s="21"/>
      <c r="FB1025" s="21"/>
      <c r="FC1025" s="21"/>
      <c r="FD1025" s="21"/>
      <c r="FE1025" s="21"/>
      <c r="FF1025" s="21"/>
      <c r="FG1025" s="21"/>
      <c r="FH1025" s="21"/>
      <c r="FI1025" s="21"/>
      <c r="FJ1025" s="21"/>
      <c r="FK1025" s="21"/>
      <c r="FL1025" s="21"/>
      <c r="FM1025" s="21"/>
      <c r="FN1025" s="21"/>
      <c r="FO1025" s="21"/>
      <c r="FP1025" s="21"/>
      <c r="FQ1025" s="21"/>
      <c r="FR1025" s="21"/>
      <c r="FS1025" s="21"/>
      <c r="FT1025" s="21"/>
      <c r="FU1025" s="21"/>
      <c r="FV1025" s="21"/>
      <c r="FW1025" s="21"/>
      <c r="FX1025" s="21"/>
      <c r="FY1025" s="21"/>
      <c r="FZ1025" s="21"/>
      <c r="GA1025" s="21"/>
      <c r="GB1025" s="21"/>
      <c r="GC1025" s="21"/>
      <c r="GD1025" s="21"/>
      <c r="GE1025" s="21"/>
      <c r="GF1025" s="21"/>
      <c r="GG1025" s="21"/>
      <c r="GH1025" s="21"/>
      <c r="GI1025" s="21"/>
      <c r="GJ1025" s="21"/>
      <c r="GK1025" s="21"/>
      <c r="GL1025" s="21"/>
      <c r="GM1025" s="21"/>
      <c r="GN1025" s="21"/>
      <c r="GO1025" s="21"/>
      <c r="GP1025" s="21"/>
      <c r="GQ1025" s="21"/>
      <c r="GR1025" s="21"/>
      <c r="GS1025" s="21"/>
      <c r="GT1025" s="21"/>
      <c r="GU1025" s="21"/>
      <c r="GV1025" s="21"/>
      <c r="GW1025" s="21"/>
      <c r="GX1025" s="21"/>
      <c r="GY1025" s="21"/>
      <c r="GZ1025" s="21"/>
      <c r="HA1025" s="21"/>
      <c r="HB1025" s="21"/>
      <c r="HC1025" s="21"/>
      <c r="HD1025" s="21"/>
      <c r="HE1025" s="21"/>
      <c r="HF1025" s="21"/>
      <c r="HG1025" s="21"/>
      <c r="HH1025" s="21"/>
      <c r="HI1025" s="21"/>
      <c r="HJ1025" s="21"/>
      <c r="HK1025" s="21"/>
      <c r="HL1025" s="21"/>
      <c r="HM1025" s="21"/>
      <c r="HN1025" s="21"/>
      <c r="HO1025" s="21"/>
      <c r="HP1025" s="21"/>
      <c r="HQ1025" s="21"/>
      <c r="HR1025" s="21"/>
      <c r="HS1025" s="21"/>
      <c r="HT1025" s="21"/>
      <c r="HU1025" s="21"/>
      <c r="HV1025" s="21"/>
      <c r="HW1025" s="21"/>
      <c r="HX1025" s="21"/>
      <c r="HY1025" s="21"/>
      <c r="HZ1025" s="21"/>
      <c r="IA1025" s="21"/>
      <c r="IB1025" s="21"/>
      <c r="IC1025" s="21"/>
      <c r="ID1025" s="21"/>
      <c r="IE1025" s="21"/>
      <c r="IF1025" s="21"/>
      <c r="IG1025" s="21"/>
      <c r="IH1025" s="21"/>
      <c r="II1025" s="21"/>
      <c r="IJ1025" s="21"/>
      <c r="IK1025" s="21"/>
      <c r="IL1025" s="21"/>
      <c r="IM1025" s="21"/>
      <c r="IN1025" s="21"/>
      <c r="IO1025" s="21"/>
      <c r="IP1025" s="21"/>
      <c r="IQ1025" s="21"/>
      <c r="IR1025" s="21"/>
      <c r="IS1025" s="21"/>
      <c r="IT1025" s="21"/>
      <c r="IU1025" s="21"/>
      <c r="IV1025" s="21"/>
      <c r="IW1025" s="21"/>
      <c r="IX1025" s="21"/>
      <c r="IY1025" s="21"/>
      <c r="IZ1025" s="21"/>
      <c r="JA1025" s="21"/>
      <c r="JB1025" s="21"/>
      <c r="JC1025" s="21"/>
      <c r="JD1025" s="21"/>
      <c r="JE1025" s="21"/>
      <c r="JF1025" s="21"/>
      <c r="JG1025" s="21"/>
      <c r="JH1025" s="21"/>
      <c r="JI1025" s="21"/>
      <c r="JJ1025" s="21"/>
      <c r="JK1025" s="21"/>
      <c r="JL1025" s="21"/>
      <c r="JM1025" s="21"/>
      <c r="JN1025" s="21"/>
      <c r="JO1025" s="21"/>
      <c r="JP1025" s="21"/>
      <c r="JQ1025" s="21"/>
      <c r="JR1025" s="21"/>
      <c r="JS1025" s="21"/>
      <c r="JT1025" s="21"/>
      <c r="JU1025" s="21"/>
      <c r="JV1025" s="21"/>
      <c r="JW1025" s="21"/>
      <c r="JX1025" s="21"/>
      <c r="JY1025" s="21"/>
    </row>
    <row r="1026" spans="1:285" ht="14.1" customHeight="1">
      <c r="A1026" s="21"/>
      <c r="B1026" s="21"/>
      <c r="C1026" s="21"/>
      <c r="D1026" s="21"/>
      <c r="E1026" s="21"/>
      <c r="F1026" s="21"/>
      <c r="G1026" s="21"/>
      <c r="H1026" s="21"/>
      <c r="I1026" s="21"/>
      <c r="J1026" s="21"/>
      <c r="K1026" s="21"/>
      <c r="L1026" s="21"/>
      <c r="M1026" s="21"/>
      <c r="N1026" s="21"/>
      <c r="O1026" s="21"/>
      <c r="P1026" s="21"/>
      <c r="Q1026" s="21"/>
      <c r="R1026" s="21"/>
      <c r="S1026" s="21"/>
      <c r="T1026" s="21"/>
      <c r="U1026" s="21"/>
      <c r="V1026" s="21"/>
      <c r="W1026" s="21"/>
      <c r="X1026" s="21"/>
      <c r="Y1026" s="21"/>
      <c r="Z1026" s="21"/>
      <c r="AA1026" s="21"/>
      <c r="AB1026" s="21"/>
      <c r="AC1026" s="21"/>
      <c r="AD1026" s="21"/>
      <c r="AE1026" s="21"/>
      <c r="AF1026" s="21"/>
      <c r="AG1026" s="21"/>
      <c r="AH1026" s="21"/>
      <c r="AI1026" s="21"/>
      <c r="AJ1026" s="21"/>
      <c r="AK1026" s="21"/>
      <c r="AL1026" s="21"/>
      <c r="AM1026" s="21"/>
      <c r="AN1026" s="21"/>
      <c r="AO1026" s="21"/>
      <c r="AP1026" s="21"/>
      <c r="AQ1026" s="21"/>
      <c r="AR1026" s="21"/>
      <c r="AS1026" s="21"/>
      <c r="AT1026" s="21"/>
      <c r="AU1026" s="21"/>
      <c r="AV1026" s="21"/>
      <c r="AW1026" s="21"/>
      <c r="AX1026" s="21"/>
      <c r="AY1026" s="21"/>
      <c r="AZ1026" s="21"/>
      <c r="BA1026" s="21"/>
      <c r="BB1026" s="21"/>
      <c r="BC1026" s="21"/>
      <c r="BD1026" s="21"/>
      <c r="BE1026" s="21"/>
      <c r="BF1026" s="21"/>
      <c r="BG1026" s="21"/>
      <c r="BH1026" s="21"/>
      <c r="BI1026" s="21"/>
      <c r="BJ1026" s="21"/>
      <c r="BK1026" s="21"/>
      <c r="BL1026" s="21"/>
      <c r="BM1026" s="21"/>
      <c r="BN1026" s="21"/>
      <c r="BO1026" s="21"/>
      <c r="BP1026" s="21"/>
      <c r="BQ1026" s="21"/>
      <c r="BR1026" s="21"/>
      <c r="BS1026" s="21"/>
      <c r="BT1026" s="21"/>
      <c r="BU1026" s="21"/>
      <c r="BV1026" s="21"/>
      <c r="BW1026" s="21"/>
      <c r="BX1026" s="21"/>
      <c r="BY1026" s="21"/>
      <c r="BZ1026" s="21"/>
      <c r="CA1026" s="21"/>
      <c r="CB1026" s="21"/>
      <c r="CC1026" s="21"/>
      <c r="CD1026" s="21"/>
      <c r="CE1026" s="21"/>
      <c r="CF1026" s="21"/>
      <c r="CG1026" s="21"/>
      <c r="CH1026" s="21"/>
      <c r="CI1026" s="21"/>
      <c r="CJ1026" s="21"/>
      <c r="CK1026" s="21"/>
      <c r="CL1026" s="21"/>
      <c r="CM1026" s="21"/>
      <c r="CN1026" s="21"/>
      <c r="CO1026" s="21"/>
      <c r="CP1026" s="21"/>
      <c r="CQ1026" s="21"/>
      <c r="CR1026" s="21"/>
      <c r="CS1026" s="21"/>
      <c r="CT1026" s="21"/>
      <c r="CU1026" s="21"/>
      <c r="CV1026" s="21"/>
      <c r="CW1026" s="21"/>
      <c r="CX1026" s="21"/>
      <c r="CY1026" s="21"/>
      <c r="CZ1026" s="21"/>
      <c r="DA1026" s="21"/>
      <c r="DB1026" s="21"/>
      <c r="DC1026" s="21"/>
      <c r="DD1026" s="21"/>
      <c r="DE1026" s="21"/>
      <c r="DF1026" s="21"/>
      <c r="DG1026" s="21"/>
      <c r="DH1026" s="21"/>
      <c r="DI1026" s="21"/>
      <c r="DJ1026" s="21"/>
      <c r="DK1026" s="21"/>
      <c r="DL1026" s="21"/>
      <c r="DM1026" s="21"/>
      <c r="DN1026" s="21"/>
      <c r="DO1026" s="21"/>
      <c r="DP1026" s="21"/>
      <c r="DQ1026" s="21"/>
      <c r="DR1026" s="21"/>
      <c r="DS1026" s="21"/>
      <c r="DT1026" s="21"/>
      <c r="DU1026" s="21"/>
      <c r="DV1026" s="21"/>
      <c r="DW1026" s="21"/>
      <c r="DX1026" s="21"/>
      <c r="DY1026" s="21"/>
      <c r="DZ1026" s="21"/>
      <c r="EA1026" s="21"/>
      <c r="EB1026" s="21"/>
      <c r="EC1026" s="21"/>
      <c r="ED1026" s="21"/>
      <c r="EE1026" s="21"/>
      <c r="EF1026" s="21"/>
      <c r="EG1026" s="21"/>
      <c r="EH1026" s="21"/>
      <c r="EI1026" s="21"/>
      <c r="EJ1026" s="21"/>
      <c r="EK1026" s="21"/>
      <c r="EL1026" s="21"/>
      <c r="EM1026" s="21"/>
      <c r="EN1026" s="21"/>
      <c r="EO1026" s="21"/>
      <c r="EP1026" s="21"/>
      <c r="EQ1026" s="21"/>
      <c r="ER1026" s="21"/>
      <c r="ES1026" s="21"/>
      <c r="ET1026" s="21"/>
      <c r="EU1026" s="21"/>
      <c r="EV1026" s="21"/>
      <c r="EW1026" s="21"/>
      <c r="EX1026" s="21"/>
      <c r="EY1026" s="21"/>
      <c r="EZ1026" s="21"/>
      <c r="FA1026" s="21"/>
      <c r="FB1026" s="21"/>
      <c r="FC1026" s="21"/>
      <c r="FD1026" s="21"/>
      <c r="FE1026" s="21"/>
      <c r="FF1026" s="21"/>
      <c r="FG1026" s="21"/>
      <c r="FH1026" s="21"/>
      <c r="FI1026" s="21"/>
      <c r="FJ1026" s="21"/>
      <c r="FK1026" s="21"/>
      <c r="FL1026" s="21"/>
      <c r="FM1026" s="21"/>
      <c r="FN1026" s="21"/>
      <c r="FO1026" s="21"/>
      <c r="FP1026" s="21"/>
      <c r="FQ1026" s="21"/>
      <c r="FR1026" s="21"/>
      <c r="FS1026" s="21"/>
      <c r="FT1026" s="21"/>
      <c r="FU1026" s="21"/>
      <c r="FV1026" s="21"/>
      <c r="FW1026" s="21"/>
      <c r="FX1026" s="21"/>
      <c r="FY1026" s="21"/>
      <c r="FZ1026" s="21"/>
      <c r="GA1026" s="21"/>
      <c r="GB1026" s="21"/>
      <c r="GC1026" s="21"/>
      <c r="GD1026" s="21"/>
      <c r="GE1026" s="21"/>
      <c r="GF1026" s="21"/>
      <c r="GG1026" s="21"/>
      <c r="GH1026" s="21"/>
      <c r="GI1026" s="21"/>
      <c r="GJ1026" s="21"/>
      <c r="GK1026" s="21"/>
      <c r="GL1026" s="21"/>
      <c r="GM1026" s="21"/>
      <c r="GN1026" s="21"/>
      <c r="GO1026" s="21"/>
      <c r="GP1026" s="21"/>
      <c r="GQ1026" s="21"/>
      <c r="GR1026" s="21"/>
      <c r="GS1026" s="21"/>
      <c r="GT1026" s="21"/>
      <c r="GU1026" s="21"/>
      <c r="GV1026" s="21"/>
      <c r="GW1026" s="21"/>
      <c r="GX1026" s="21"/>
      <c r="GY1026" s="21"/>
      <c r="GZ1026" s="21"/>
      <c r="HA1026" s="21"/>
      <c r="HB1026" s="21"/>
      <c r="HC1026" s="21"/>
      <c r="HD1026" s="21"/>
      <c r="HE1026" s="21"/>
      <c r="HF1026" s="21"/>
      <c r="HG1026" s="21"/>
      <c r="HH1026" s="21"/>
      <c r="HI1026" s="21"/>
      <c r="HJ1026" s="21"/>
      <c r="HK1026" s="21"/>
      <c r="HL1026" s="21"/>
      <c r="HM1026" s="21"/>
      <c r="HN1026" s="21"/>
      <c r="HO1026" s="21"/>
      <c r="HP1026" s="21"/>
      <c r="HQ1026" s="21"/>
      <c r="HR1026" s="21"/>
      <c r="HS1026" s="21"/>
      <c r="HT1026" s="21"/>
      <c r="HU1026" s="21"/>
      <c r="HV1026" s="21"/>
      <c r="HW1026" s="21"/>
      <c r="HX1026" s="21"/>
      <c r="HY1026" s="21"/>
      <c r="HZ1026" s="21"/>
      <c r="IA1026" s="21"/>
      <c r="IB1026" s="21"/>
      <c r="IC1026" s="21"/>
      <c r="ID1026" s="21"/>
      <c r="IE1026" s="21"/>
      <c r="IF1026" s="21"/>
      <c r="IG1026" s="21"/>
      <c r="IH1026" s="21"/>
      <c r="II1026" s="21"/>
      <c r="IJ1026" s="21"/>
      <c r="IK1026" s="21"/>
      <c r="IL1026" s="21"/>
      <c r="IM1026" s="21"/>
      <c r="IN1026" s="21"/>
      <c r="IO1026" s="21"/>
      <c r="IP1026" s="21"/>
      <c r="IQ1026" s="21"/>
      <c r="IR1026" s="21"/>
      <c r="IS1026" s="21"/>
      <c r="IT1026" s="21"/>
      <c r="IU1026" s="21"/>
      <c r="IV1026" s="21"/>
      <c r="IW1026" s="21"/>
      <c r="IX1026" s="21"/>
      <c r="IY1026" s="21"/>
      <c r="IZ1026" s="21"/>
      <c r="JA1026" s="21"/>
      <c r="JB1026" s="21"/>
      <c r="JC1026" s="21"/>
      <c r="JD1026" s="21"/>
      <c r="JE1026" s="21"/>
      <c r="JF1026" s="21"/>
      <c r="JG1026" s="21"/>
      <c r="JH1026" s="21"/>
      <c r="JI1026" s="21"/>
      <c r="JJ1026" s="21"/>
      <c r="JK1026" s="21"/>
      <c r="JL1026" s="21"/>
      <c r="JM1026" s="21"/>
      <c r="JN1026" s="21"/>
      <c r="JO1026" s="21"/>
      <c r="JP1026" s="21"/>
      <c r="JQ1026" s="21"/>
      <c r="JR1026" s="21"/>
      <c r="JS1026" s="21"/>
      <c r="JT1026" s="21"/>
      <c r="JU1026" s="21"/>
      <c r="JV1026" s="21"/>
      <c r="JW1026" s="21"/>
      <c r="JX1026" s="21"/>
      <c r="JY1026" s="21"/>
    </row>
    <row r="1027" spans="1:285" ht="14.1" customHeight="1">
      <c r="A1027" s="21"/>
      <c r="B1027" s="21"/>
      <c r="C1027" s="21"/>
      <c r="D1027" s="21"/>
      <c r="E1027" s="21"/>
      <c r="F1027" s="21"/>
      <c r="G1027" s="21"/>
      <c r="H1027" s="21"/>
      <c r="I1027" s="21"/>
      <c r="J1027" s="21"/>
      <c r="K1027" s="21"/>
      <c r="L1027" s="21"/>
      <c r="M1027" s="21"/>
      <c r="N1027" s="21"/>
      <c r="O1027" s="21"/>
      <c r="P1027" s="21"/>
      <c r="Q1027" s="21"/>
      <c r="R1027" s="21"/>
      <c r="S1027" s="21"/>
      <c r="T1027" s="21"/>
      <c r="U1027" s="21"/>
      <c r="V1027" s="21"/>
      <c r="W1027" s="21"/>
      <c r="X1027" s="21"/>
      <c r="Y1027" s="21"/>
      <c r="Z1027" s="21"/>
      <c r="AA1027" s="21"/>
      <c r="AB1027" s="21"/>
      <c r="AC1027" s="21"/>
      <c r="AD1027" s="21"/>
      <c r="AE1027" s="21"/>
      <c r="AF1027" s="21"/>
      <c r="AG1027" s="21"/>
      <c r="AH1027" s="21"/>
      <c r="AI1027" s="21"/>
      <c r="AJ1027" s="21"/>
      <c r="AK1027" s="21"/>
      <c r="AL1027" s="21"/>
      <c r="AM1027" s="21"/>
      <c r="AN1027" s="21"/>
      <c r="AO1027" s="21"/>
      <c r="AP1027" s="21"/>
      <c r="AQ1027" s="21"/>
      <c r="AR1027" s="21"/>
      <c r="AS1027" s="21"/>
      <c r="AT1027" s="21"/>
      <c r="AU1027" s="21"/>
      <c r="AV1027" s="21"/>
      <c r="AW1027" s="21"/>
      <c r="AX1027" s="21"/>
      <c r="AY1027" s="21"/>
      <c r="AZ1027" s="21"/>
      <c r="BA1027" s="21"/>
      <c r="BB1027" s="21"/>
      <c r="BC1027" s="21"/>
      <c r="BD1027" s="21"/>
      <c r="BE1027" s="21"/>
      <c r="BF1027" s="21"/>
      <c r="BG1027" s="21"/>
      <c r="BH1027" s="21"/>
      <c r="BI1027" s="21"/>
      <c r="BJ1027" s="21"/>
      <c r="BK1027" s="21"/>
      <c r="BL1027" s="21"/>
      <c r="BM1027" s="21"/>
      <c r="BN1027" s="21"/>
      <c r="BO1027" s="21"/>
      <c r="BP1027" s="21"/>
      <c r="BQ1027" s="21"/>
      <c r="BR1027" s="21"/>
      <c r="BS1027" s="21"/>
      <c r="BT1027" s="21"/>
      <c r="BU1027" s="21"/>
      <c r="BV1027" s="21"/>
      <c r="BW1027" s="21"/>
      <c r="BX1027" s="21"/>
      <c r="BY1027" s="21"/>
      <c r="BZ1027" s="21"/>
      <c r="CA1027" s="21"/>
      <c r="CB1027" s="21"/>
      <c r="CC1027" s="21"/>
      <c r="CD1027" s="21"/>
      <c r="CE1027" s="21"/>
      <c r="CF1027" s="21"/>
      <c r="CG1027" s="21"/>
      <c r="CH1027" s="21"/>
      <c r="CI1027" s="21"/>
      <c r="CJ1027" s="21"/>
      <c r="CK1027" s="21"/>
      <c r="CL1027" s="21"/>
      <c r="CM1027" s="21"/>
      <c r="CN1027" s="21"/>
      <c r="CO1027" s="21"/>
      <c r="CP1027" s="21"/>
      <c r="CQ1027" s="21"/>
      <c r="CR1027" s="21"/>
      <c r="CS1027" s="21"/>
      <c r="CT1027" s="21"/>
      <c r="CU1027" s="21"/>
      <c r="CV1027" s="21"/>
      <c r="CW1027" s="21"/>
      <c r="CX1027" s="21"/>
      <c r="CY1027" s="21"/>
      <c r="CZ1027" s="21"/>
      <c r="DA1027" s="21"/>
      <c r="DB1027" s="21"/>
      <c r="DC1027" s="21"/>
      <c r="DD1027" s="21"/>
      <c r="DE1027" s="21"/>
      <c r="DF1027" s="21"/>
      <c r="DG1027" s="21"/>
      <c r="DH1027" s="21"/>
      <c r="DI1027" s="21"/>
      <c r="DJ1027" s="21"/>
      <c r="DK1027" s="21"/>
      <c r="DL1027" s="21"/>
      <c r="DM1027" s="21"/>
      <c r="DN1027" s="21"/>
      <c r="DO1027" s="21"/>
      <c r="DP1027" s="21"/>
      <c r="DQ1027" s="21"/>
      <c r="DR1027" s="21"/>
      <c r="DS1027" s="21"/>
      <c r="DT1027" s="21"/>
      <c r="DU1027" s="21"/>
      <c r="DV1027" s="21"/>
      <c r="DW1027" s="21"/>
      <c r="DX1027" s="21"/>
      <c r="DY1027" s="21"/>
      <c r="DZ1027" s="21"/>
      <c r="EA1027" s="21"/>
      <c r="EB1027" s="21"/>
      <c r="EC1027" s="21"/>
      <c r="ED1027" s="21"/>
      <c r="EE1027" s="21"/>
      <c r="EF1027" s="21"/>
      <c r="EG1027" s="21"/>
      <c r="EH1027" s="21"/>
      <c r="EI1027" s="21"/>
      <c r="EJ1027" s="21"/>
      <c r="EK1027" s="21"/>
      <c r="EL1027" s="21"/>
      <c r="EM1027" s="21"/>
      <c r="EN1027" s="21"/>
      <c r="EO1027" s="21"/>
      <c r="EP1027" s="21"/>
      <c r="EQ1027" s="21"/>
      <c r="ER1027" s="21"/>
      <c r="ES1027" s="21"/>
      <c r="ET1027" s="21"/>
      <c r="EU1027" s="21"/>
      <c r="EV1027" s="21"/>
      <c r="EW1027" s="21"/>
      <c r="EX1027" s="21"/>
      <c r="EY1027" s="21"/>
      <c r="EZ1027" s="21"/>
      <c r="FA1027" s="21"/>
      <c r="FB1027" s="21"/>
      <c r="FC1027" s="21"/>
      <c r="FD1027" s="21"/>
      <c r="FE1027" s="21"/>
      <c r="FF1027" s="21"/>
      <c r="FG1027" s="21"/>
      <c r="FH1027" s="21"/>
      <c r="FI1027" s="21"/>
      <c r="FJ1027" s="21"/>
      <c r="FK1027" s="21"/>
      <c r="FL1027" s="21"/>
      <c r="FM1027" s="21"/>
      <c r="FN1027" s="21"/>
      <c r="FO1027" s="21"/>
      <c r="FP1027" s="21"/>
      <c r="FQ1027" s="21"/>
      <c r="FR1027" s="21"/>
      <c r="FS1027" s="21"/>
      <c r="FT1027" s="21"/>
      <c r="FU1027" s="21"/>
      <c r="FV1027" s="21"/>
      <c r="FW1027" s="21"/>
      <c r="FX1027" s="21"/>
      <c r="FY1027" s="21"/>
      <c r="FZ1027" s="21"/>
      <c r="GA1027" s="21"/>
      <c r="GB1027" s="21"/>
      <c r="GC1027" s="21"/>
      <c r="GD1027" s="21"/>
      <c r="GE1027" s="21"/>
      <c r="GF1027" s="21"/>
      <c r="GG1027" s="21"/>
      <c r="GH1027" s="21"/>
      <c r="GI1027" s="21"/>
      <c r="GJ1027" s="21"/>
      <c r="GK1027" s="21"/>
      <c r="GL1027" s="21"/>
      <c r="GM1027" s="21"/>
      <c r="GN1027" s="21"/>
      <c r="GO1027" s="21"/>
      <c r="GP1027" s="21"/>
      <c r="GQ1027" s="21"/>
      <c r="GR1027" s="21"/>
      <c r="GS1027" s="21"/>
      <c r="GT1027" s="21"/>
      <c r="GU1027" s="21"/>
      <c r="GV1027" s="21"/>
      <c r="GW1027" s="21"/>
      <c r="GX1027" s="21"/>
      <c r="GY1027" s="21"/>
      <c r="GZ1027" s="21"/>
      <c r="HA1027" s="21"/>
      <c r="HB1027" s="21"/>
      <c r="HC1027" s="21"/>
      <c r="HD1027" s="21"/>
      <c r="HE1027" s="21"/>
      <c r="HF1027" s="21"/>
      <c r="HG1027" s="21"/>
      <c r="HH1027" s="21"/>
      <c r="HI1027" s="21"/>
      <c r="HJ1027" s="21"/>
      <c r="HK1027" s="21"/>
      <c r="HL1027" s="21"/>
      <c r="HM1027" s="21"/>
      <c r="HN1027" s="21"/>
      <c r="HO1027" s="21"/>
      <c r="HP1027" s="21"/>
      <c r="HQ1027" s="21"/>
      <c r="HR1027" s="21"/>
      <c r="HS1027" s="21"/>
      <c r="HT1027" s="21"/>
      <c r="HU1027" s="21"/>
      <c r="HV1027" s="21"/>
      <c r="HW1027" s="21"/>
      <c r="HX1027" s="21"/>
      <c r="HY1027" s="21"/>
      <c r="HZ1027" s="21"/>
      <c r="IA1027" s="21"/>
      <c r="IB1027" s="21"/>
      <c r="IC1027" s="21"/>
      <c r="ID1027" s="21"/>
      <c r="IE1027" s="21"/>
      <c r="IF1027" s="21"/>
      <c r="IG1027" s="21"/>
      <c r="IH1027" s="21"/>
      <c r="II1027" s="21"/>
      <c r="IJ1027" s="21"/>
      <c r="IK1027" s="21"/>
      <c r="IL1027" s="21"/>
      <c r="IM1027" s="21"/>
      <c r="IN1027" s="21"/>
      <c r="IO1027" s="21"/>
      <c r="IP1027" s="21"/>
      <c r="IQ1027" s="21"/>
      <c r="IR1027" s="21"/>
      <c r="IS1027" s="21"/>
      <c r="IT1027" s="21"/>
      <c r="IU1027" s="21"/>
      <c r="IV1027" s="21"/>
      <c r="IW1027" s="21"/>
      <c r="IX1027" s="21"/>
      <c r="IY1027" s="21"/>
      <c r="IZ1027" s="21"/>
      <c r="JA1027" s="21"/>
      <c r="JB1027" s="21"/>
      <c r="JC1027" s="21"/>
      <c r="JD1027" s="21"/>
      <c r="JE1027" s="21"/>
      <c r="JF1027" s="21"/>
      <c r="JG1027" s="21"/>
      <c r="JH1027" s="21"/>
      <c r="JI1027" s="21"/>
      <c r="JJ1027" s="21"/>
      <c r="JK1027" s="21"/>
      <c r="JL1027" s="21"/>
      <c r="JM1027" s="21"/>
      <c r="JN1027" s="21"/>
      <c r="JO1027" s="21"/>
      <c r="JP1027" s="21"/>
      <c r="JQ1027" s="21"/>
      <c r="JR1027" s="21"/>
      <c r="JS1027" s="21"/>
      <c r="JT1027" s="21"/>
      <c r="JU1027" s="21"/>
      <c r="JV1027" s="21"/>
      <c r="JW1027" s="21"/>
      <c r="JX1027" s="21"/>
      <c r="JY1027" s="21"/>
    </row>
    <row r="1028" spans="1:285" ht="14.1" customHeight="1">
      <c r="A1028" s="21"/>
      <c r="B1028" s="21"/>
      <c r="C1028" s="21"/>
      <c r="D1028" s="21"/>
      <c r="E1028" s="21"/>
      <c r="F1028" s="21"/>
      <c r="G1028" s="21"/>
      <c r="H1028" s="21"/>
      <c r="I1028" s="21"/>
      <c r="J1028" s="21"/>
      <c r="K1028" s="21"/>
      <c r="L1028" s="21"/>
      <c r="M1028" s="21"/>
      <c r="N1028" s="21"/>
      <c r="O1028" s="21"/>
      <c r="P1028" s="21"/>
      <c r="Q1028" s="21"/>
      <c r="R1028" s="21"/>
      <c r="S1028" s="21"/>
      <c r="T1028" s="21"/>
      <c r="U1028" s="21"/>
      <c r="V1028" s="21"/>
      <c r="W1028" s="21"/>
      <c r="X1028" s="21"/>
      <c r="Y1028" s="21"/>
      <c r="Z1028" s="21"/>
      <c r="AA1028" s="21"/>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21"/>
      <c r="BD1028" s="21"/>
      <c r="BE1028" s="21"/>
      <c r="BF1028" s="21"/>
      <c r="BG1028" s="21"/>
      <c r="BH1028" s="21"/>
      <c r="BI1028" s="21"/>
      <c r="BJ1028" s="21"/>
      <c r="BK1028" s="21"/>
      <c r="BL1028" s="21"/>
      <c r="BM1028" s="21"/>
      <c r="BN1028" s="21"/>
      <c r="BO1028" s="21"/>
      <c r="BP1028" s="21"/>
      <c r="BQ1028" s="21"/>
      <c r="BR1028" s="21"/>
      <c r="BS1028" s="21"/>
      <c r="BT1028" s="21"/>
      <c r="BU1028" s="21"/>
      <c r="BV1028" s="21"/>
      <c r="BW1028" s="21"/>
      <c r="BX1028" s="21"/>
      <c r="BY1028" s="21"/>
      <c r="BZ1028" s="21"/>
      <c r="CA1028" s="21"/>
      <c r="CB1028" s="21"/>
      <c r="CC1028" s="21"/>
      <c r="CD1028" s="21"/>
      <c r="CE1028" s="21"/>
      <c r="CF1028" s="21"/>
      <c r="CG1028" s="21"/>
      <c r="CH1028" s="21"/>
      <c r="CI1028" s="21"/>
      <c r="CJ1028" s="21"/>
      <c r="CK1028" s="21"/>
      <c r="CL1028" s="21"/>
      <c r="CM1028" s="21"/>
      <c r="CN1028" s="21"/>
      <c r="CO1028" s="21"/>
      <c r="CP1028" s="21"/>
      <c r="CQ1028" s="21"/>
      <c r="CR1028" s="21"/>
      <c r="CS1028" s="21"/>
      <c r="CT1028" s="21"/>
      <c r="CU1028" s="21"/>
      <c r="CV1028" s="21"/>
      <c r="CW1028" s="21"/>
      <c r="CX1028" s="21"/>
      <c r="CY1028" s="21"/>
      <c r="CZ1028" s="21"/>
      <c r="DA1028" s="21"/>
      <c r="DB1028" s="21"/>
      <c r="DC1028" s="21"/>
      <c r="DD1028" s="21"/>
      <c r="DE1028" s="21"/>
      <c r="DF1028" s="21"/>
      <c r="DG1028" s="21"/>
      <c r="DH1028" s="21"/>
      <c r="DI1028" s="21"/>
      <c r="DJ1028" s="21"/>
      <c r="DK1028" s="21"/>
      <c r="DL1028" s="21"/>
      <c r="DM1028" s="21"/>
      <c r="DN1028" s="21"/>
      <c r="DO1028" s="21"/>
      <c r="DP1028" s="21"/>
      <c r="DQ1028" s="21"/>
      <c r="DR1028" s="21"/>
      <c r="DS1028" s="21"/>
      <c r="DT1028" s="21"/>
      <c r="DU1028" s="21"/>
      <c r="DV1028" s="21"/>
      <c r="DW1028" s="21"/>
      <c r="DX1028" s="21"/>
      <c r="DY1028" s="21"/>
      <c r="DZ1028" s="21"/>
      <c r="EA1028" s="21"/>
      <c r="EB1028" s="21"/>
      <c r="EC1028" s="21"/>
      <c r="ED1028" s="21"/>
      <c r="EE1028" s="21"/>
      <c r="EF1028" s="21"/>
      <c r="EG1028" s="21"/>
      <c r="EH1028" s="21"/>
      <c r="EI1028" s="21"/>
      <c r="EJ1028" s="21"/>
      <c r="EK1028" s="21"/>
      <c r="EL1028" s="21"/>
      <c r="EM1028" s="21"/>
      <c r="EN1028" s="21"/>
      <c r="EO1028" s="21"/>
      <c r="EP1028" s="21"/>
      <c r="EQ1028" s="21"/>
      <c r="ER1028" s="21"/>
      <c r="ES1028" s="21"/>
      <c r="ET1028" s="21"/>
      <c r="EU1028" s="21"/>
      <c r="EV1028" s="21"/>
      <c r="EW1028" s="21"/>
      <c r="EX1028" s="21"/>
      <c r="EY1028" s="21"/>
      <c r="EZ1028" s="21"/>
      <c r="FA1028" s="21"/>
      <c r="FB1028" s="21"/>
      <c r="FC1028" s="21"/>
      <c r="FD1028" s="21"/>
      <c r="FE1028" s="21"/>
      <c r="FF1028" s="21"/>
      <c r="FG1028" s="21"/>
      <c r="FH1028" s="21"/>
      <c r="FI1028" s="21"/>
      <c r="FJ1028" s="21"/>
      <c r="FK1028" s="21"/>
      <c r="FL1028" s="21"/>
      <c r="FM1028" s="21"/>
      <c r="FN1028" s="21"/>
      <c r="FO1028" s="21"/>
      <c r="FP1028" s="21"/>
      <c r="FQ1028" s="21"/>
      <c r="FR1028" s="21"/>
      <c r="FS1028" s="21"/>
      <c r="FT1028" s="21"/>
      <c r="FU1028" s="21"/>
      <c r="FV1028" s="21"/>
      <c r="FW1028" s="21"/>
      <c r="FX1028" s="21"/>
      <c r="FY1028" s="21"/>
      <c r="FZ1028" s="21"/>
      <c r="GA1028" s="21"/>
      <c r="GB1028" s="21"/>
      <c r="GC1028" s="21"/>
      <c r="GD1028" s="21"/>
      <c r="GE1028" s="21"/>
      <c r="GF1028" s="21"/>
      <c r="GG1028" s="21"/>
      <c r="GH1028" s="21"/>
      <c r="GI1028" s="21"/>
      <c r="GJ1028" s="21"/>
      <c r="GK1028" s="21"/>
      <c r="GL1028" s="21"/>
      <c r="GM1028" s="21"/>
      <c r="GN1028" s="21"/>
      <c r="GO1028" s="21"/>
      <c r="GP1028" s="21"/>
      <c r="GQ1028" s="21"/>
      <c r="GR1028" s="21"/>
      <c r="GS1028" s="21"/>
      <c r="GT1028" s="21"/>
      <c r="GU1028" s="21"/>
      <c r="GV1028" s="21"/>
      <c r="GW1028" s="21"/>
      <c r="GX1028" s="21"/>
      <c r="GY1028" s="21"/>
      <c r="GZ1028" s="21"/>
      <c r="HA1028" s="21"/>
      <c r="HB1028" s="21"/>
      <c r="HC1028" s="21"/>
      <c r="HD1028" s="21"/>
      <c r="HE1028" s="21"/>
      <c r="HF1028" s="21"/>
      <c r="HG1028" s="21"/>
      <c r="HH1028" s="21"/>
      <c r="HI1028" s="21"/>
      <c r="HJ1028" s="21"/>
      <c r="HK1028" s="21"/>
      <c r="HL1028" s="21"/>
      <c r="HM1028" s="21"/>
      <c r="HN1028" s="21"/>
      <c r="HO1028" s="21"/>
      <c r="HP1028" s="21"/>
      <c r="HQ1028" s="21"/>
      <c r="HR1028" s="21"/>
      <c r="HS1028" s="21"/>
      <c r="HT1028" s="21"/>
      <c r="HU1028" s="21"/>
      <c r="HV1028" s="21"/>
      <c r="HW1028" s="21"/>
      <c r="HX1028" s="21"/>
      <c r="HY1028" s="21"/>
      <c r="HZ1028" s="21"/>
      <c r="IA1028" s="21"/>
      <c r="IB1028" s="21"/>
      <c r="IC1028" s="21"/>
      <c r="ID1028" s="21"/>
      <c r="IE1028" s="21"/>
      <c r="IF1028" s="21"/>
      <c r="IG1028" s="21"/>
      <c r="IH1028" s="21"/>
      <c r="II1028" s="21"/>
      <c r="IJ1028" s="21"/>
      <c r="IK1028" s="21"/>
      <c r="IL1028" s="21"/>
      <c r="IM1028" s="21"/>
      <c r="IN1028" s="21"/>
      <c r="IO1028" s="21"/>
      <c r="IP1028" s="21"/>
      <c r="IQ1028" s="21"/>
      <c r="IR1028" s="21"/>
      <c r="IS1028" s="21"/>
      <c r="IT1028" s="21"/>
      <c r="IU1028" s="21"/>
      <c r="IV1028" s="21"/>
      <c r="IW1028" s="21"/>
      <c r="IX1028" s="21"/>
      <c r="IY1028" s="21"/>
      <c r="IZ1028" s="21"/>
      <c r="JA1028" s="21"/>
      <c r="JB1028" s="21"/>
      <c r="JC1028" s="21"/>
      <c r="JD1028" s="21"/>
      <c r="JE1028" s="21"/>
      <c r="JF1028" s="21"/>
      <c r="JG1028" s="21"/>
      <c r="JH1028" s="21"/>
      <c r="JI1028" s="21"/>
      <c r="JJ1028" s="21"/>
      <c r="JK1028" s="21"/>
      <c r="JL1028" s="21"/>
      <c r="JM1028" s="21"/>
      <c r="JN1028" s="21"/>
      <c r="JO1028" s="21"/>
      <c r="JP1028" s="21"/>
      <c r="JQ1028" s="21"/>
      <c r="JR1028" s="21"/>
      <c r="JS1028" s="21"/>
      <c r="JT1028" s="21"/>
      <c r="JU1028" s="21"/>
      <c r="JV1028" s="21"/>
      <c r="JW1028" s="21"/>
      <c r="JX1028" s="21"/>
      <c r="JY1028" s="21"/>
    </row>
    <row r="1029" spans="1:285" ht="14.1" customHeight="1">
      <c r="A1029" s="21"/>
      <c r="B1029" s="21"/>
      <c r="C1029" s="21"/>
      <c r="D1029" s="21"/>
      <c r="E1029" s="21"/>
      <c r="F1029" s="21"/>
      <c r="G1029" s="21"/>
      <c r="H1029" s="21"/>
      <c r="I1029" s="21"/>
      <c r="J1029" s="21"/>
      <c r="K1029" s="21"/>
      <c r="L1029" s="21"/>
      <c r="M1029" s="21"/>
      <c r="N1029" s="21"/>
      <c r="O1029" s="21"/>
      <c r="P1029" s="21"/>
      <c r="Q1029" s="21"/>
      <c r="R1029" s="21"/>
      <c r="S1029" s="21"/>
      <c r="T1029" s="21"/>
      <c r="U1029" s="21"/>
      <c r="V1029" s="21"/>
      <c r="W1029" s="21"/>
      <c r="X1029" s="21"/>
      <c r="Y1029" s="21"/>
      <c r="Z1029" s="21"/>
      <c r="AA1029" s="21"/>
      <c r="AB1029" s="21"/>
      <c r="AC1029" s="21"/>
      <c r="AD1029" s="21"/>
      <c r="AE1029" s="21"/>
      <c r="AF1029" s="21"/>
      <c r="AG1029" s="21"/>
      <c r="AH1029" s="21"/>
      <c r="AI1029" s="21"/>
      <c r="AJ1029" s="21"/>
      <c r="AK1029" s="21"/>
      <c r="AL1029" s="21"/>
      <c r="AM1029" s="21"/>
      <c r="AN1029" s="21"/>
      <c r="AO1029" s="21"/>
      <c r="AP1029" s="21"/>
      <c r="AQ1029" s="21"/>
      <c r="AR1029" s="21"/>
      <c r="AS1029" s="21"/>
      <c r="AT1029" s="21"/>
      <c r="AU1029" s="21"/>
      <c r="AV1029" s="21"/>
      <c r="AW1029" s="21"/>
      <c r="AX1029" s="21"/>
      <c r="AY1029" s="21"/>
      <c r="AZ1029" s="21"/>
      <c r="BA1029" s="21"/>
      <c r="BB1029" s="21"/>
      <c r="BC1029" s="21"/>
      <c r="BD1029" s="21"/>
      <c r="BE1029" s="21"/>
      <c r="BF1029" s="21"/>
      <c r="BG1029" s="21"/>
      <c r="BH1029" s="21"/>
      <c r="BI1029" s="21"/>
      <c r="BJ1029" s="21"/>
      <c r="BK1029" s="21"/>
      <c r="BL1029" s="21"/>
      <c r="BM1029" s="21"/>
      <c r="BN1029" s="21"/>
      <c r="BO1029" s="21"/>
      <c r="BP1029" s="21"/>
      <c r="BQ1029" s="21"/>
      <c r="BR1029" s="21"/>
      <c r="BS1029" s="21"/>
      <c r="BT1029" s="21"/>
      <c r="BU1029" s="21"/>
      <c r="BV1029" s="21"/>
      <c r="BW1029" s="21"/>
      <c r="BX1029" s="21"/>
      <c r="BY1029" s="21"/>
      <c r="BZ1029" s="21"/>
      <c r="CA1029" s="21"/>
      <c r="CB1029" s="21"/>
      <c r="CC1029" s="21"/>
      <c r="CD1029" s="21"/>
      <c r="CE1029" s="21"/>
      <c r="CF1029" s="21"/>
      <c r="CG1029" s="21"/>
      <c r="CH1029" s="21"/>
      <c r="CI1029" s="21"/>
      <c r="CJ1029" s="21"/>
      <c r="CK1029" s="21"/>
      <c r="CL1029" s="21"/>
      <c r="CM1029" s="21"/>
      <c r="CN1029" s="21"/>
      <c r="CO1029" s="21"/>
      <c r="CP1029" s="21"/>
      <c r="CQ1029" s="21"/>
      <c r="CR1029" s="21"/>
      <c r="CS1029" s="21"/>
      <c r="CT1029" s="21"/>
      <c r="CU1029" s="21"/>
      <c r="CV1029" s="21"/>
      <c r="CW1029" s="21"/>
      <c r="CX1029" s="21"/>
      <c r="CY1029" s="21"/>
      <c r="CZ1029" s="21"/>
      <c r="DA1029" s="21"/>
      <c r="DB1029" s="21"/>
      <c r="DC1029" s="21"/>
      <c r="DD1029" s="21"/>
      <c r="DE1029" s="21"/>
      <c r="DF1029" s="21"/>
      <c r="DG1029" s="21"/>
      <c r="DH1029" s="21"/>
      <c r="DI1029" s="21"/>
      <c r="DJ1029" s="21"/>
      <c r="DK1029" s="21"/>
      <c r="DL1029" s="21"/>
      <c r="DM1029" s="21"/>
      <c r="DN1029" s="21"/>
      <c r="DO1029" s="21"/>
      <c r="DP1029" s="21"/>
      <c r="DQ1029" s="21"/>
      <c r="DR1029" s="21"/>
      <c r="DS1029" s="21"/>
      <c r="DT1029" s="21"/>
      <c r="DU1029" s="21"/>
      <c r="DV1029" s="21"/>
      <c r="DW1029" s="21"/>
      <c r="DX1029" s="21"/>
      <c r="DY1029" s="21"/>
      <c r="DZ1029" s="21"/>
      <c r="EA1029" s="21"/>
      <c r="EB1029" s="21"/>
      <c r="EC1029" s="21"/>
      <c r="ED1029" s="21"/>
      <c r="EE1029" s="21"/>
      <c r="EF1029" s="21"/>
      <c r="EG1029" s="21"/>
      <c r="EH1029" s="21"/>
      <c r="EI1029" s="21"/>
      <c r="EJ1029" s="21"/>
      <c r="EK1029" s="21"/>
      <c r="EL1029" s="21"/>
      <c r="EM1029" s="21"/>
      <c r="EN1029" s="21"/>
      <c r="EO1029" s="21"/>
      <c r="EP1029" s="21"/>
      <c r="EQ1029" s="21"/>
      <c r="ER1029" s="21"/>
      <c r="ES1029" s="21"/>
      <c r="ET1029" s="21"/>
      <c r="EU1029" s="21"/>
      <c r="EV1029" s="21"/>
      <c r="EW1029" s="21"/>
      <c r="EX1029" s="21"/>
      <c r="EY1029" s="21"/>
      <c r="EZ1029" s="21"/>
      <c r="FA1029" s="21"/>
      <c r="FB1029" s="21"/>
      <c r="FC1029" s="21"/>
      <c r="FD1029" s="21"/>
      <c r="FE1029" s="21"/>
      <c r="FF1029" s="21"/>
      <c r="FG1029" s="21"/>
      <c r="FH1029" s="21"/>
      <c r="FI1029" s="21"/>
      <c r="FJ1029" s="21"/>
      <c r="FK1029" s="21"/>
      <c r="FL1029" s="21"/>
      <c r="FM1029" s="21"/>
      <c r="FN1029" s="21"/>
      <c r="FO1029" s="21"/>
      <c r="FP1029" s="21"/>
      <c r="FQ1029" s="21"/>
      <c r="FR1029" s="21"/>
      <c r="FS1029" s="21"/>
      <c r="FT1029" s="21"/>
      <c r="FU1029" s="21"/>
      <c r="FV1029" s="21"/>
      <c r="FW1029" s="21"/>
      <c r="FX1029" s="21"/>
      <c r="FY1029" s="21"/>
      <c r="FZ1029" s="21"/>
      <c r="GA1029" s="21"/>
      <c r="GB1029" s="21"/>
      <c r="GC1029" s="21"/>
      <c r="GD1029" s="21"/>
      <c r="GE1029" s="21"/>
      <c r="GF1029" s="21"/>
      <c r="GG1029" s="21"/>
      <c r="GH1029" s="21"/>
      <c r="GI1029" s="21"/>
      <c r="GJ1029" s="21"/>
      <c r="GK1029" s="21"/>
      <c r="GL1029" s="21"/>
      <c r="GM1029" s="21"/>
      <c r="GN1029" s="21"/>
      <c r="GO1029" s="21"/>
      <c r="GP1029" s="21"/>
      <c r="GQ1029" s="21"/>
      <c r="GR1029" s="21"/>
      <c r="GS1029" s="21"/>
      <c r="GT1029" s="21"/>
      <c r="GU1029" s="21"/>
      <c r="GV1029" s="21"/>
      <c r="GW1029" s="21"/>
      <c r="GX1029" s="21"/>
      <c r="GY1029" s="21"/>
      <c r="GZ1029" s="21"/>
      <c r="HA1029" s="21"/>
      <c r="HB1029" s="21"/>
      <c r="HC1029" s="21"/>
      <c r="HD1029" s="21"/>
      <c r="HE1029" s="21"/>
      <c r="HF1029" s="21"/>
      <c r="HG1029" s="21"/>
      <c r="HH1029" s="21"/>
      <c r="HI1029" s="21"/>
      <c r="HJ1029" s="21"/>
      <c r="HK1029" s="21"/>
      <c r="HL1029" s="21"/>
      <c r="HM1029" s="21"/>
      <c r="HN1029" s="21"/>
      <c r="HO1029" s="21"/>
      <c r="HP1029" s="21"/>
      <c r="HQ1029" s="21"/>
      <c r="HR1029" s="21"/>
      <c r="HS1029" s="21"/>
      <c r="HT1029" s="21"/>
      <c r="HU1029" s="21"/>
      <c r="HV1029" s="21"/>
      <c r="HW1029" s="21"/>
      <c r="HX1029" s="21"/>
      <c r="HY1029" s="21"/>
      <c r="HZ1029" s="21"/>
      <c r="IA1029" s="21"/>
      <c r="IB1029" s="21"/>
      <c r="IC1029" s="21"/>
      <c r="ID1029" s="21"/>
      <c r="IE1029" s="21"/>
      <c r="IF1029" s="21"/>
      <c r="IG1029" s="21"/>
      <c r="IH1029" s="21"/>
      <c r="II1029" s="21"/>
      <c r="IJ1029" s="21"/>
      <c r="IK1029" s="21"/>
      <c r="IL1029" s="21"/>
      <c r="IM1029" s="21"/>
      <c r="IN1029" s="21"/>
      <c r="IO1029" s="21"/>
      <c r="IP1029" s="21"/>
      <c r="IQ1029" s="21"/>
      <c r="IR1029" s="21"/>
      <c r="IS1029" s="21"/>
      <c r="IT1029" s="21"/>
      <c r="IU1029" s="21"/>
      <c r="IV1029" s="21"/>
      <c r="IW1029" s="21"/>
      <c r="IX1029" s="21"/>
      <c r="IY1029" s="21"/>
      <c r="IZ1029" s="21"/>
      <c r="JA1029" s="21"/>
      <c r="JB1029" s="21"/>
      <c r="JC1029" s="21"/>
      <c r="JD1029" s="21"/>
      <c r="JE1029" s="21"/>
      <c r="JF1029" s="21"/>
      <c r="JG1029" s="21"/>
      <c r="JH1029" s="21"/>
      <c r="JI1029" s="21"/>
      <c r="JJ1029" s="21"/>
      <c r="JK1029" s="21"/>
      <c r="JL1029" s="21"/>
      <c r="JM1029" s="21"/>
      <c r="JN1029" s="21"/>
      <c r="JO1029" s="21"/>
      <c r="JP1029" s="21"/>
      <c r="JQ1029" s="21"/>
      <c r="JR1029" s="21"/>
      <c r="JS1029" s="21"/>
      <c r="JT1029" s="21"/>
      <c r="JU1029" s="21"/>
      <c r="JV1029" s="21"/>
      <c r="JW1029" s="21"/>
      <c r="JX1029" s="21"/>
      <c r="JY1029" s="21"/>
    </row>
    <row r="1030" spans="1:285" ht="14.1" customHeight="1">
      <c r="A1030" s="21"/>
      <c r="B1030" s="21"/>
      <c r="C1030" s="21"/>
      <c r="D1030" s="21"/>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21"/>
      <c r="BK1030" s="21"/>
      <c r="BL1030" s="21"/>
      <c r="BM1030" s="21"/>
      <c r="BN1030" s="21"/>
      <c r="BO1030" s="21"/>
      <c r="BP1030" s="21"/>
      <c r="BQ1030" s="21"/>
      <c r="BR1030" s="21"/>
      <c r="BS1030" s="21"/>
      <c r="BT1030" s="21"/>
      <c r="BU1030" s="21"/>
      <c r="BV1030" s="21"/>
      <c r="BW1030" s="21"/>
      <c r="BX1030" s="21"/>
      <c r="BY1030" s="21"/>
      <c r="BZ1030" s="21"/>
      <c r="CA1030" s="21"/>
      <c r="CB1030" s="21"/>
      <c r="CC1030" s="21"/>
      <c r="CD1030" s="21"/>
      <c r="CE1030" s="21"/>
      <c r="CF1030" s="21"/>
      <c r="CG1030" s="21"/>
      <c r="CH1030" s="21"/>
      <c r="CI1030" s="21"/>
      <c r="CJ1030" s="21"/>
      <c r="CK1030" s="21"/>
      <c r="CL1030" s="21"/>
      <c r="CM1030" s="21"/>
      <c r="CN1030" s="21"/>
      <c r="CO1030" s="21"/>
      <c r="CP1030" s="21"/>
      <c r="CQ1030" s="21"/>
      <c r="CR1030" s="21"/>
      <c r="CS1030" s="21"/>
      <c r="CT1030" s="21"/>
      <c r="CU1030" s="21"/>
      <c r="CV1030" s="21"/>
      <c r="CW1030" s="21"/>
      <c r="CX1030" s="21"/>
      <c r="CY1030" s="21"/>
      <c r="CZ1030" s="21"/>
      <c r="DA1030" s="21"/>
      <c r="DB1030" s="21"/>
      <c r="DC1030" s="21"/>
      <c r="DD1030" s="21"/>
      <c r="DE1030" s="21"/>
      <c r="DF1030" s="21"/>
      <c r="DG1030" s="21"/>
      <c r="DH1030" s="21"/>
      <c r="DI1030" s="21"/>
      <c r="DJ1030" s="21"/>
      <c r="DK1030" s="21"/>
      <c r="DL1030" s="21"/>
      <c r="DM1030" s="21"/>
      <c r="DN1030" s="21"/>
      <c r="DO1030" s="21"/>
      <c r="DP1030" s="21"/>
      <c r="DQ1030" s="21"/>
      <c r="DR1030" s="21"/>
      <c r="DS1030" s="21"/>
      <c r="DT1030" s="21"/>
      <c r="DU1030" s="21"/>
      <c r="DV1030" s="21"/>
      <c r="DW1030" s="21"/>
      <c r="DX1030" s="21"/>
      <c r="DY1030" s="21"/>
      <c r="DZ1030" s="21"/>
      <c r="EA1030" s="21"/>
      <c r="EB1030" s="21"/>
      <c r="EC1030" s="21"/>
      <c r="ED1030" s="21"/>
      <c r="EE1030" s="21"/>
      <c r="EF1030" s="21"/>
      <c r="EG1030" s="21"/>
      <c r="EH1030" s="21"/>
      <c r="EI1030" s="21"/>
      <c r="EJ1030" s="21"/>
      <c r="EK1030" s="21"/>
      <c r="EL1030" s="21"/>
      <c r="EM1030" s="21"/>
      <c r="EN1030" s="21"/>
      <c r="EO1030" s="21"/>
      <c r="EP1030" s="21"/>
      <c r="EQ1030" s="21"/>
      <c r="ER1030" s="21"/>
      <c r="ES1030" s="21"/>
      <c r="ET1030" s="21"/>
      <c r="EU1030" s="21"/>
      <c r="EV1030" s="21"/>
      <c r="EW1030" s="21"/>
      <c r="EX1030" s="21"/>
      <c r="EY1030" s="21"/>
      <c r="EZ1030" s="21"/>
      <c r="FA1030" s="21"/>
      <c r="FB1030" s="21"/>
      <c r="FC1030" s="21"/>
      <c r="FD1030" s="21"/>
      <c r="FE1030" s="21"/>
      <c r="FF1030" s="21"/>
      <c r="FG1030" s="21"/>
      <c r="FH1030" s="21"/>
      <c r="FI1030" s="21"/>
      <c r="FJ1030" s="21"/>
      <c r="FK1030" s="21"/>
      <c r="FL1030" s="21"/>
      <c r="FM1030" s="21"/>
      <c r="FN1030" s="21"/>
      <c r="FO1030" s="21"/>
      <c r="FP1030" s="21"/>
      <c r="FQ1030" s="21"/>
      <c r="FR1030" s="21"/>
      <c r="FS1030" s="21"/>
      <c r="FT1030" s="21"/>
      <c r="FU1030" s="21"/>
      <c r="FV1030" s="21"/>
      <c r="FW1030" s="21"/>
      <c r="FX1030" s="21"/>
      <c r="FY1030" s="21"/>
      <c r="FZ1030" s="21"/>
      <c r="GA1030" s="21"/>
      <c r="GB1030" s="21"/>
      <c r="GC1030" s="21"/>
      <c r="GD1030" s="21"/>
      <c r="GE1030" s="21"/>
      <c r="GF1030" s="21"/>
      <c r="GG1030" s="21"/>
      <c r="GH1030" s="21"/>
      <c r="GI1030" s="21"/>
      <c r="GJ1030" s="21"/>
      <c r="GK1030" s="21"/>
      <c r="GL1030" s="21"/>
      <c r="GM1030" s="21"/>
      <c r="GN1030" s="21"/>
      <c r="GO1030" s="21"/>
      <c r="GP1030" s="21"/>
      <c r="GQ1030" s="21"/>
      <c r="GR1030" s="21"/>
      <c r="GS1030" s="21"/>
      <c r="GT1030" s="21"/>
      <c r="GU1030" s="21"/>
      <c r="GV1030" s="21"/>
      <c r="GW1030" s="21"/>
      <c r="GX1030" s="21"/>
      <c r="GY1030" s="21"/>
      <c r="GZ1030" s="21"/>
      <c r="HA1030" s="21"/>
      <c r="HB1030" s="21"/>
      <c r="HC1030" s="21"/>
      <c r="HD1030" s="21"/>
      <c r="HE1030" s="21"/>
      <c r="HF1030" s="21"/>
      <c r="HG1030" s="21"/>
      <c r="HH1030" s="21"/>
      <c r="HI1030" s="21"/>
      <c r="HJ1030" s="21"/>
      <c r="HK1030" s="21"/>
      <c r="HL1030" s="21"/>
      <c r="HM1030" s="21"/>
      <c r="HN1030" s="21"/>
      <c r="HO1030" s="21"/>
      <c r="HP1030" s="21"/>
      <c r="HQ1030" s="21"/>
      <c r="HR1030" s="21"/>
      <c r="HS1030" s="21"/>
      <c r="HT1030" s="21"/>
      <c r="HU1030" s="21"/>
      <c r="HV1030" s="21"/>
      <c r="HW1030" s="21"/>
      <c r="HX1030" s="21"/>
      <c r="HY1030" s="21"/>
      <c r="HZ1030" s="21"/>
      <c r="IA1030" s="21"/>
      <c r="IB1030" s="21"/>
      <c r="IC1030" s="21"/>
      <c r="ID1030" s="21"/>
      <c r="IE1030" s="21"/>
      <c r="IF1030" s="21"/>
      <c r="IG1030" s="21"/>
      <c r="IH1030" s="21"/>
      <c r="II1030" s="21"/>
      <c r="IJ1030" s="21"/>
      <c r="IK1030" s="21"/>
      <c r="IL1030" s="21"/>
      <c r="IM1030" s="21"/>
      <c r="IN1030" s="21"/>
      <c r="IO1030" s="21"/>
      <c r="IP1030" s="21"/>
      <c r="IQ1030" s="21"/>
      <c r="IR1030" s="21"/>
      <c r="IS1030" s="21"/>
      <c r="IT1030" s="21"/>
      <c r="IU1030" s="21"/>
      <c r="IV1030" s="21"/>
      <c r="IW1030" s="21"/>
      <c r="IX1030" s="21"/>
      <c r="IY1030" s="21"/>
      <c r="IZ1030" s="21"/>
      <c r="JA1030" s="21"/>
      <c r="JB1030" s="21"/>
      <c r="JC1030" s="21"/>
      <c r="JD1030" s="21"/>
      <c r="JE1030" s="21"/>
      <c r="JF1030" s="21"/>
      <c r="JG1030" s="21"/>
      <c r="JH1030" s="21"/>
      <c r="JI1030" s="21"/>
      <c r="JJ1030" s="21"/>
      <c r="JK1030" s="21"/>
      <c r="JL1030" s="21"/>
      <c r="JM1030" s="21"/>
      <c r="JN1030" s="21"/>
      <c r="JO1030" s="21"/>
      <c r="JP1030" s="21"/>
      <c r="JQ1030" s="21"/>
      <c r="JR1030" s="21"/>
      <c r="JS1030" s="21"/>
      <c r="JT1030" s="21"/>
      <c r="JU1030" s="21"/>
      <c r="JV1030" s="21"/>
      <c r="JW1030" s="21"/>
      <c r="JX1030" s="21"/>
      <c r="JY1030" s="21"/>
    </row>
    <row r="1031" spans="1:285" ht="14.1" customHeight="1">
      <c r="A1031" s="21"/>
      <c r="B1031" s="21"/>
      <c r="C1031" s="21"/>
      <c r="D1031" s="21"/>
      <c r="E1031" s="21"/>
      <c r="F1031" s="21"/>
      <c r="G1031" s="21"/>
      <c r="H1031" s="21"/>
      <c r="I1031" s="21"/>
      <c r="J1031" s="21"/>
      <c r="K1031" s="21"/>
      <c r="L1031" s="21"/>
      <c r="M1031" s="21"/>
      <c r="N1031" s="21"/>
      <c r="O1031" s="21"/>
      <c r="P1031" s="21"/>
      <c r="Q1031" s="21"/>
      <c r="R1031" s="21"/>
      <c r="S1031" s="21"/>
      <c r="T1031" s="21"/>
      <c r="U1031" s="21"/>
      <c r="V1031" s="21"/>
      <c r="W1031" s="21"/>
      <c r="X1031" s="21"/>
      <c r="Y1031" s="21"/>
      <c r="Z1031" s="21"/>
      <c r="AA1031" s="21"/>
      <c r="AB1031" s="21"/>
      <c r="AC1031" s="21"/>
      <c r="AD1031" s="21"/>
      <c r="AE1031" s="21"/>
      <c r="AF1031" s="21"/>
      <c r="AG1031" s="21"/>
      <c r="AH1031" s="21"/>
      <c r="AI1031" s="21"/>
      <c r="AJ1031" s="21"/>
      <c r="AK1031" s="21"/>
      <c r="AL1031" s="21"/>
      <c r="AM1031" s="21"/>
      <c r="AN1031" s="21"/>
      <c r="AO1031" s="21"/>
      <c r="AP1031" s="21"/>
      <c r="AQ1031" s="21"/>
      <c r="AR1031" s="21"/>
      <c r="AS1031" s="21"/>
      <c r="AT1031" s="21"/>
      <c r="AU1031" s="21"/>
      <c r="AV1031" s="21"/>
      <c r="AW1031" s="21"/>
      <c r="AX1031" s="21"/>
      <c r="AY1031" s="21"/>
      <c r="AZ1031" s="21"/>
      <c r="BA1031" s="21"/>
      <c r="BB1031" s="21"/>
      <c r="BC1031" s="21"/>
      <c r="BD1031" s="21"/>
      <c r="BE1031" s="21"/>
      <c r="BF1031" s="21"/>
      <c r="BG1031" s="21"/>
      <c r="BH1031" s="21"/>
      <c r="BI1031" s="21"/>
      <c r="BJ1031" s="21"/>
      <c r="BK1031" s="21"/>
      <c r="BL1031" s="21"/>
      <c r="BM1031" s="21"/>
      <c r="BN1031" s="21"/>
      <c r="BO1031" s="21"/>
      <c r="BP1031" s="21"/>
      <c r="BQ1031" s="21"/>
      <c r="BR1031" s="21"/>
      <c r="BS1031" s="21"/>
      <c r="BT1031" s="21"/>
      <c r="BU1031" s="21"/>
      <c r="BV1031" s="21"/>
      <c r="BW1031" s="21"/>
      <c r="BX1031" s="21"/>
      <c r="BY1031" s="21"/>
      <c r="BZ1031" s="21"/>
      <c r="CA1031" s="21"/>
      <c r="CB1031" s="21"/>
      <c r="CC1031" s="21"/>
      <c r="CD1031" s="21"/>
      <c r="CE1031" s="21"/>
      <c r="CF1031" s="21"/>
      <c r="CG1031" s="21"/>
      <c r="CH1031" s="21"/>
      <c r="CI1031" s="21"/>
      <c r="CJ1031" s="21"/>
      <c r="CK1031" s="21"/>
      <c r="CL1031" s="21"/>
      <c r="CM1031" s="21"/>
      <c r="CN1031" s="21"/>
      <c r="CO1031" s="21"/>
      <c r="CP1031" s="21"/>
      <c r="CQ1031" s="21"/>
      <c r="CR1031" s="21"/>
      <c r="CS1031" s="21"/>
      <c r="CT1031" s="21"/>
      <c r="CU1031" s="21"/>
      <c r="CV1031" s="21"/>
      <c r="CW1031" s="21"/>
      <c r="CX1031" s="21"/>
      <c r="CY1031" s="21"/>
      <c r="CZ1031" s="21"/>
      <c r="DA1031" s="21"/>
      <c r="DB1031" s="21"/>
      <c r="DC1031" s="21"/>
      <c r="DD1031" s="21"/>
      <c r="DE1031" s="21"/>
      <c r="DF1031" s="21"/>
      <c r="DG1031" s="21"/>
      <c r="DH1031" s="21"/>
      <c r="DI1031" s="21"/>
      <c r="DJ1031" s="21"/>
      <c r="DK1031" s="21"/>
      <c r="DL1031" s="21"/>
      <c r="DM1031" s="21"/>
      <c r="DN1031" s="21"/>
      <c r="DO1031" s="21"/>
      <c r="DP1031" s="21"/>
      <c r="DQ1031" s="21"/>
      <c r="DR1031" s="21"/>
      <c r="DS1031" s="21"/>
      <c r="DT1031" s="21"/>
      <c r="DU1031" s="21"/>
      <c r="DV1031" s="21"/>
      <c r="DW1031" s="21"/>
      <c r="DX1031" s="21"/>
      <c r="DY1031" s="21"/>
      <c r="DZ1031" s="21"/>
      <c r="EA1031" s="21"/>
      <c r="EB1031" s="21"/>
      <c r="EC1031" s="21"/>
      <c r="ED1031" s="21"/>
      <c r="EE1031" s="21"/>
      <c r="EF1031" s="21"/>
      <c r="EG1031" s="21"/>
      <c r="EH1031" s="21"/>
      <c r="EI1031" s="21"/>
      <c r="EJ1031" s="21"/>
      <c r="EK1031" s="21"/>
      <c r="EL1031" s="21"/>
      <c r="EM1031" s="21"/>
      <c r="EN1031" s="21"/>
      <c r="EO1031" s="21"/>
      <c r="EP1031" s="21"/>
      <c r="EQ1031" s="21"/>
      <c r="ER1031" s="21"/>
      <c r="ES1031" s="21"/>
      <c r="ET1031" s="21"/>
      <c r="EU1031" s="21"/>
      <c r="EV1031" s="21"/>
      <c r="EW1031" s="21"/>
      <c r="EX1031" s="21"/>
      <c r="EY1031" s="21"/>
      <c r="EZ1031" s="21"/>
      <c r="FA1031" s="21"/>
      <c r="FB1031" s="21"/>
      <c r="FC1031" s="21"/>
      <c r="FD1031" s="21"/>
      <c r="FE1031" s="21"/>
      <c r="FF1031" s="21"/>
      <c r="FG1031" s="21"/>
      <c r="FH1031" s="21"/>
      <c r="FI1031" s="21"/>
      <c r="FJ1031" s="21"/>
      <c r="FK1031" s="21"/>
      <c r="FL1031" s="21"/>
      <c r="FM1031" s="21"/>
      <c r="FN1031" s="21"/>
      <c r="FO1031" s="21"/>
      <c r="FP1031" s="21"/>
      <c r="FQ1031" s="21"/>
      <c r="FR1031" s="21"/>
      <c r="FS1031" s="21"/>
      <c r="FT1031" s="21"/>
      <c r="FU1031" s="21"/>
      <c r="FV1031" s="21"/>
      <c r="FW1031" s="21"/>
      <c r="FX1031" s="21"/>
      <c r="FY1031" s="21"/>
      <c r="FZ1031" s="21"/>
      <c r="GA1031" s="21"/>
      <c r="GB1031" s="21"/>
      <c r="GC1031" s="21"/>
      <c r="GD1031" s="21"/>
      <c r="GE1031" s="21"/>
      <c r="GF1031" s="21"/>
      <c r="GG1031" s="21"/>
      <c r="GH1031" s="21"/>
      <c r="GI1031" s="21"/>
      <c r="GJ1031" s="21"/>
      <c r="GK1031" s="21"/>
      <c r="GL1031" s="21"/>
      <c r="GM1031" s="21"/>
      <c r="GN1031" s="21"/>
      <c r="GO1031" s="21"/>
      <c r="GP1031" s="21"/>
      <c r="GQ1031" s="21"/>
      <c r="GR1031" s="21"/>
      <c r="GS1031" s="21"/>
      <c r="GT1031" s="21"/>
      <c r="GU1031" s="21"/>
      <c r="GV1031" s="21"/>
      <c r="GW1031" s="21"/>
      <c r="GX1031" s="21"/>
      <c r="GY1031" s="21"/>
      <c r="GZ1031" s="21"/>
      <c r="HA1031" s="21"/>
      <c r="HB1031" s="21"/>
      <c r="HC1031" s="21"/>
      <c r="HD1031" s="21"/>
      <c r="HE1031" s="21"/>
      <c r="HF1031" s="21"/>
      <c r="HG1031" s="21"/>
      <c r="HH1031" s="21"/>
      <c r="HI1031" s="21"/>
      <c r="HJ1031" s="21"/>
      <c r="HK1031" s="21"/>
      <c r="HL1031" s="21"/>
      <c r="HM1031" s="21"/>
      <c r="HN1031" s="21"/>
      <c r="HO1031" s="21"/>
      <c r="HP1031" s="21"/>
      <c r="HQ1031" s="21"/>
      <c r="HR1031" s="21"/>
      <c r="HS1031" s="21"/>
      <c r="HT1031" s="21"/>
      <c r="HU1031" s="21"/>
      <c r="HV1031" s="21"/>
      <c r="HW1031" s="21"/>
      <c r="HX1031" s="21"/>
      <c r="HY1031" s="21"/>
      <c r="HZ1031" s="21"/>
      <c r="IA1031" s="21"/>
      <c r="IB1031" s="21"/>
      <c r="IC1031" s="21"/>
      <c r="ID1031" s="21"/>
      <c r="IE1031" s="21"/>
      <c r="IF1031" s="21"/>
      <c r="IG1031" s="21"/>
      <c r="IH1031" s="21"/>
      <c r="II1031" s="21"/>
      <c r="IJ1031" s="21"/>
      <c r="IK1031" s="21"/>
      <c r="IL1031" s="21"/>
      <c r="IM1031" s="21"/>
      <c r="IN1031" s="21"/>
      <c r="IO1031" s="21"/>
      <c r="IP1031" s="21"/>
      <c r="IQ1031" s="21"/>
      <c r="IR1031" s="21"/>
      <c r="IS1031" s="21"/>
      <c r="IT1031" s="21"/>
      <c r="IU1031" s="21"/>
      <c r="IV1031" s="21"/>
      <c r="IW1031" s="21"/>
      <c r="IX1031" s="21"/>
      <c r="IY1031" s="21"/>
      <c r="IZ1031" s="21"/>
      <c r="JA1031" s="21"/>
      <c r="JB1031" s="21"/>
      <c r="JC1031" s="21"/>
      <c r="JD1031" s="21"/>
      <c r="JE1031" s="21"/>
      <c r="JF1031" s="21"/>
      <c r="JG1031" s="21"/>
      <c r="JH1031" s="21"/>
      <c r="JI1031" s="21"/>
      <c r="JJ1031" s="21"/>
      <c r="JK1031" s="21"/>
      <c r="JL1031" s="21"/>
      <c r="JM1031" s="21"/>
      <c r="JN1031" s="21"/>
      <c r="JO1031" s="21"/>
      <c r="JP1031" s="21"/>
      <c r="JQ1031" s="21"/>
      <c r="JR1031" s="21"/>
      <c r="JS1031" s="21"/>
      <c r="JT1031" s="21"/>
      <c r="JU1031" s="21"/>
      <c r="JV1031" s="21"/>
      <c r="JW1031" s="21"/>
      <c r="JX1031" s="21"/>
      <c r="JY1031" s="21"/>
    </row>
    <row r="1032" spans="1:285" ht="14.1" customHeight="1">
      <c r="A1032" s="21"/>
      <c r="B1032" s="21"/>
      <c r="C1032" s="21"/>
      <c r="D1032" s="21"/>
      <c r="E1032" s="21"/>
      <c r="F1032" s="21"/>
      <c r="G1032" s="21"/>
      <c r="H1032" s="21"/>
      <c r="I1032" s="21"/>
      <c r="J1032" s="21"/>
      <c r="K1032" s="21"/>
      <c r="L1032" s="21"/>
      <c r="M1032" s="21"/>
      <c r="N1032" s="21"/>
      <c r="O1032" s="21"/>
      <c r="P1032" s="21"/>
      <c r="Q1032" s="21"/>
      <c r="R1032" s="21"/>
      <c r="S1032" s="21"/>
      <c r="T1032" s="21"/>
      <c r="U1032" s="21"/>
      <c r="V1032" s="21"/>
      <c r="W1032" s="21"/>
      <c r="X1032" s="21"/>
      <c r="Y1032" s="21"/>
      <c r="Z1032" s="21"/>
      <c r="AA1032" s="21"/>
      <c r="AB1032" s="21"/>
      <c r="AC1032" s="21"/>
      <c r="AD1032" s="21"/>
      <c r="AE1032" s="21"/>
      <c r="AF1032" s="21"/>
      <c r="AG1032" s="21"/>
      <c r="AH1032" s="21"/>
      <c r="AI1032" s="21"/>
      <c r="AJ1032" s="21"/>
      <c r="AK1032" s="21"/>
      <c r="AL1032" s="21"/>
      <c r="AM1032" s="21"/>
      <c r="AN1032" s="21"/>
      <c r="AO1032" s="21"/>
      <c r="AP1032" s="21"/>
      <c r="AQ1032" s="21"/>
      <c r="AR1032" s="21"/>
      <c r="AS1032" s="21"/>
      <c r="AT1032" s="21"/>
      <c r="AU1032" s="21"/>
      <c r="AV1032" s="21"/>
      <c r="AW1032" s="21"/>
      <c r="AX1032" s="21"/>
      <c r="AY1032" s="21"/>
      <c r="AZ1032" s="21"/>
      <c r="BA1032" s="21"/>
      <c r="BB1032" s="21"/>
      <c r="BC1032" s="21"/>
      <c r="BD1032" s="21"/>
      <c r="BE1032" s="21"/>
      <c r="BF1032" s="21"/>
      <c r="BG1032" s="21"/>
      <c r="BH1032" s="21"/>
      <c r="BI1032" s="21"/>
      <c r="BJ1032" s="21"/>
      <c r="BK1032" s="21"/>
      <c r="BL1032" s="21"/>
      <c r="BM1032" s="21"/>
      <c r="BN1032" s="21"/>
      <c r="BO1032" s="21"/>
      <c r="BP1032" s="21"/>
      <c r="BQ1032" s="21"/>
      <c r="BR1032" s="21"/>
      <c r="BS1032" s="21"/>
      <c r="BT1032" s="21"/>
      <c r="BU1032" s="21"/>
      <c r="BV1032" s="21"/>
      <c r="BW1032" s="21"/>
      <c r="BX1032" s="21"/>
      <c r="BY1032" s="21"/>
      <c r="BZ1032" s="21"/>
      <c r="CA1032" s="21"/>
      <c r="CB1032" s="21"/>
      <c r="CC1032" s="21"/>
      <c r="CD1032" s="21"/>
      <c r="CE1032" s="21"/>
      <c r="CF1032" s="21"/>
      <c r="CG1032" s="21"/>
      <c r="CH1032" s="21"/>
      <c r="CI1032" s="21"/>
      <c r="CJ1032" s="21"/>
      <c r="CK1032" s="21"/>
      <c r="CL1032" s="21"/>
      <c r="CM1032" s="21"/>
      <c r="CN1032" s="21"/>
      <c r="CO1032" s="21"/>
      <c r="CP1032" s="21"/>
      <c r="CQ1032" s="21"/>
      <c r="CR1032" s="21"/>
      <c r="CS1032" s="21"/>
      <c r="CT1032" s="21"/>
      <c r="CU1032" s="21"/>
      <c r="CV1032" s="21"/>
      <c r="CW1032" s="21"/>
      <c r="CX1032" s="21"/>
      <c r="CY1032" s="21"/>
      <c r="CZ1032" s="21"/>
      <c r="DA1032" s="21"/>
      <c r="DB1032" s="21"/>
      <c r="DC1032" s="21"/>
      <c r="DD1032" s="21"/>
      <c r="DE1032" s="21"/>
      <c r="DF1032" s="21"/>
      <c r="DG1032" s="21"/>
      <c r="DH1032" s="21"/>
      <c r="DI1032" s="21"/>
      <c r="DJ1032" s="21"/>
      <c r="DK1032" s="21"/>
      <c r="DL1032" s="21"/>
      <c r="DM1032" s="21"/>
      <c r="DN1032" s="21"/>
      <c r="DO1032" s="21"/>
      <c r="DP1032" s="21"/>
      <c r="DQ1032" s="21"/>
      <c r="DR1032" s="21"/>
      <c r="DS1032" s="21"/>
      <c r="DT1032" s="21"/>
      <c r="DU1032" s="21"/>
      <c r="DV1032" s="21"/>
      <c r="DW1032" s="21"/>
      <c r="DX1032" s="21"/>
      <c r="DY1032" s="21"/>
      <c r="DZ1032" s="21"/>
      <c r="EA1032" s="21"/>
      <c r="EB1032" s="21"/>
      <c r="EC1032" s="21"/>
      <c r="ED1032" s="21"/>
      <c r="EE1032" s="21"/>
      <c r="EF1032" s="21"/>
      <c r="EG1032" s="21"/>
      <c r="EH1032" s="21"/>
      <c r="EI1032" s="21"/>
      <c r="EJ1032" s="21"/>
      <c r="EK1032" s="21"/>
      <c r="EL1032" s="21"/>
      <c r="EM1032" s="21"/>
      <c r="EN1032" s="21"/>
      <c r="EO1032" s="21"/>
      <c r="EP1032" s="21"/>
      <c r="EQ1032" s="21"/>
      <c r="ER1032" s="21"/>
      <c r="ES1032" s="21"/>
      <c r="ET1032" s="21"/>
      <c r="EU1032" s="21"/>
      <c r="EV1032" s="21"/>
      <c r="EW1032" s="21"/>
      <c r="EX1032" s="21"/>
      <c r="EY1032" s="21"/>
      <c r="EZ1032" s="21"/>
      <c r="FA1032" s="21"/>
      <c r="FB1032" s="21"/>
      <c r="FC1032" s="21"/>
      <c r="FD1032" s="21"/>
      <c r="FE1032" s="21"/>
      <c r="FF1032" s="21"/>
      <c r="FG1032" s="21"/>
      <c r="FH1032" s="21"/>
      <c r="FI1032" s="21"/>
      <c r="FJ1032" s="21"/>
      <c r="FK1032" s="21"/>
      <c r="FL1032" s="21"/>
      <c r="FM1032" s="21"/>
      <c r="FN1032" s="21"/>
      <c r="FO1032" s="21"/>
      <c r="FP1032" s="21"/>
      <c r="FQ1032" s="21"/>
      <c r="FR1032" s="21"/>
      <c r="FS1032" s="21"/>
      <c r="FT1032" s="21"/>
      <c r="FU1032" s="21"/>
      <c r="FV1032" s="21"/>
      <c r="FW1032" s="21"/>
      <c r="FX1032" s="21"/>
      <c r="FY1032" s="21"/>
      <c r="FZ1032" s="21"/>
      <c r="GA1032" s="21"/>
      <c r="GB1032" s="21"/>
      <c r="GC1032" s="21"/>
      <c r="GD1032" s="21"/>
      <c r="GE1032" s="21"/>
      <c r="GF1032" s="21"/>
      <c r="GG1032" s="21"/>
      <c r="GH1032" s="21"/>
      <c r="GI1032" s="21"/>
      <c r="GJ1032" s="21"/>
      <c r="GK1032" s="21"/>
      <c r="GL1032" s="21"/>
      <c r="GM1032" s="21"/>
      <c r="GN1032" s="21"/>
      <c r="GO1032" s="21"/>
      <c r="GP1032" s="21"/>
      <c r="GQ1032" s="21"/>
      <c r="GR1032" s="21"/>
      <c r="GS1032" s="21"/>
      <c r="GT1032" s="21"/>
      <c r="GU1032" s="21"/>
      <c r="GV1032" s="21"/>
      <c r="GW1032" s="21"/>
      <c r="GX1032" s="21"/>
      <c r="GY1032" s="21"/>
      <c r="GZ1032" s="21"/>
      <c r="HA1032" s="21"/>
      <c r="HB1032" s="21"/>
      <c r="HC1032" s="21"/>
      <c r="HD1032" s="21"/>
      <c r="HE1032" s="21"/>
      <c r="HF1032" s="21"/>
      <c r="HG1032" s="21"/>
      <c r="HH1032" s="21"/>
      <c r="HI1032" s="21"/>
      <c r="HJ1032" s="21"/>
      <c r="HK1032" s="21"/>
      <c r="HL1032" s="21"/>
      <c r="HM1032" s="21"/>
      <c r="HN1032" s="21"/>
      <c r="HO1032" s="21"/>
      <c r="HP1032" s="21"/>
      <c r="HQ1032" s="21"/>
      <c r="HR1032" s="21"/>
      <c r="HS1032" s="21"/>
      <c r="HT1032" s="21"/>
      <c r="HU1032" s="21"/>
      <c r="HV1032" s="21"/>
      <c r="HW1032" s="21"/>
      <c r="HX1032" s="21"/>
      <c r="HY1032" s="21"/>
      <c r="HZ1032" s="21"/>
      <c r="IA1032" s="21"/>
      <c r="IB1032" s="21"/>
      <c r="IC1032" s="21"/>
      <c r="ID1032" s="21"/>
      <c r="IE1032" s="21"/>
      <c r="IF1032" s="21"/>
      <c r="IG1032" s="21"/>
      <c r="IH1032" s="21"/>
      <c r="II1032" s="21"/>
      <c r="IJ1032" s="21"/>
      <c r="IK1032" s="21"/>
      <c r="IL1032" s="21"/>
      <c r="IM1032" s="21"/>
      <c r="IN1032" s="21"/>
      <c r="IO1032" s="21"/>
      <c r="IP1032" s="21"/>
      <c r="IQ1032" s="21"/>
      <c r="IR1032" s="21"/>
      <c r="IS1032" s="21"/>
      <c r="IT1032" s="21"/>
      <c r="IU1032" s="21"/>
      <c r="IV1032" s="21"/>
      <c r="IW1032" s="21"/>
      <c r="IX1032" s="21"/>
      <c r="IY1032" s="21"/>
      <c r="IZ1032" s="21"/>
      <c r="JA1032" s="21"/>
      <c r="JB1032" s="21"/>
      <c r="JC1032" s="21"/>
      <c r="JD1032" s="21"/>
      <c r="JE1032" s="21"/>
      <c r="JF1032" s="21"/>
      <c r="JG1032" s="21"/>
      <c r="JH1032" s="21"/>
      <c r="JI1032" s="21"/>
      <c r="JJ1032" s="21"/>
      <c r="JK1032" s="21"/>
      <c r="JL1032" s="21"/>
      <c r="JM1032" s="21"/>
      <c r="JN1032" s="21"/>
      <c r="JO1032" s="21"/>
      <c r="JP1032" s="21"/>
      <c r="JQ1032" s="21"/>
      <c r="JR1032" s="21"/>
      <c r="JS1032" s="21"/>
      <c r="JT1032" s="21"/>
      <c r="JU1032" s="21"/>
      <c r="JV1032" s="21"/>
      <c r="JW1032" s="21"/>
      <c r="JX1032" s="21"/>
      <c r="JY1032" s="21"/>
    </row>
    <row r="1033" spans="1:285" ht="14.1" customHeight="1">
      <c r="A1033" s="21"/>
      <c r="B1033" s="21"/>
      <c r="C1033" s="21"/>
      <c r="D1033" s="21"/>
      <c r="E1033" s="21"/>
      <c r="F1033" s="21"/>
      <c r="G1033" s="21"/>
      <c r="H1033" s="21"/>
      <c r="I1033" s="21"/>
      <c r="J1033" s="21"/>
      <c r="K1033" s="21"/>
      <c r="L1033" s="21"/>
      <c r="M1033" s="21"/>
      <c r="N1033" s="21"/>
      <c r="O1033" s="21"/>
      <c r="P1033" s="21"/>
      <c r="Q1033" s="21"/>
      <c r="R1033" s="21"/>
      <c r="S1033" s="21"/>
      <c r="T1033" s="21"/>
      <c r="U1033" s="21"/>
      <c r="V1033" s="21"/>
      <c r="W1033" s="21"/>
      <c r="X1033" s="21"/>
      <c r="Y1033" s="21"/>
      <c r="Z1033" s="21"/>
      <c r="AA1033" s="21"/>
      <c r="AB1033" s="21"/>
      <c r="AC1033" s="21"/>
      <c r="AD1033" s="21"/>
      <c r="AE1033" s="21"/>
      <c r="AF1033" s="21"/>
      <c r="AG1033" s="21"/>
      <c r="AH1033" s="21"/>
      <c r="AI1033" s="21"/>
      <c r="AJ1033" s="21"/>
      <c r="AK1033" s="21"/>
      <c r="AL1033" s="21"/>
      <c r="AM1033" s="21"/>
      <c r="AN1033" s="21"/>
      <c r="AO1033" s="21"/>
      <c r="AP1033" s="21"/>
      <c r="AQ1033" s="21"/>
      <c r="AR1033" s="21"/>
      <c r="AS1033" s="21"/>
      <c r="AT1033" s="21"/>
      <c r="AU1033" s="21"/>
      <c r="AV1033" s="21"/>
      <c r="AW1033" s="21"/>
      <c r="AX1033" s="21"/>
      <c r="AY1033" s="21"/>
      <c r="AZ1033" s="21"/>
      <c r="BA1033" s="21"/>
      <c r="BB1033" s="21"/>
      <c r="BC1033" s="21"/>
      <c r="BD1033" s="21"/>
      <c r="BE1033" s="21"/>
      <c r="BF1033" s="21"/>
      <c r="BG1033" s="21"/>
      <c r="BH1033" s="21"/>
      <c r="BI1033" s="21"/>
      <c r="BJ1033" s="21"/>
      <c r="BK1033" s="21"/>
      <c r="BL1033" s="21"/>
      <c r="BM1033" s="21"/>
      <c r="BN1033" s="21"/>
      <c r="BO1033" s="21"/>
      <c r="BP1033" s="21"/>
      <c r="BQ1033" s="21"/>
      <c r="BR1033" s="21"/>
      <c r="BS1033" s="21"/>
      <c r="BT1033" s="21"/>
      <c r="BU1033" s="21"/>
      <c r="BV1033" s="21"/>
      <c r="BW1033" s="21"/>
      <c r="BX1033" s="21"/>
      <c r="BY1033" s="21"/>
      <c r="BZ1033" s="21"/>
      <c r="CA1033" s="21"/>
      <c r="CB1033" s="21"/>
      <c r="CC1033" s="21"/>
      <c r="CD1033" s="21"/>
      <c r="CE1033" s="21"/>
      <c r="CF1033" s="21"/>
      <c r="CG1033" s="21"/>
      <c r="CH1033" s="21"/>
      <c r="CI1033" s="21"/>
      <c r="CJ1033" s="21"/>
      <c r="CK1033" s="21"/>
      <c r="CL1033" s="21"/>
      <c r="CM1033" s="21"/>
      <c r="CN1033" s="21"/>
      <c r="CO1033" s="21"/>
      <c r="CP1033" s="21"/>
      <c r="CQ1033" s="21"/>
      <c r="CR1033" s="21"/>
      <c r="CS1033" s="21"/>
      <c r="CT1033" s="21"/>
      <c r="CU1033" s="21"/>
      <c r="CV1033" s="21"/>
      <c r="CW1033" s="21"/>
      <c r="CX1033" s="21"/>
      <c r="CY1033" s="21"/>
      <c r="CZ1033" s="21"/>
      <c r="DA1033" s="21"/>
      <c r="DB1033" s="21"/>
      <c r="DC1033" s="21"/>
      <c r="DD1033" s="21"/>
      <c r="DE1033" s="21"/>
      <c r="DF1033" s="21"/>
      <c r="DG1033" s="21"/>
      <c r="DH1033" s="21"/>
      <c r="DI1033" s="21"/>
      <c r="DJ1033" s="21"/>
      <c r="DK1033" s="21"/>
      <c r="DL1033" s="21"/>
      <c r="DM1033" s="21"/>
      <c r="DN1033" s="21"/>
      <c r="DO1033" s="21"/>
      <c r="DP1033" s="21"/>
      <c r="DQ1033" s="21"/>
      <c r="DR1033" s="21"/>
      <c r="DS1033" s="21"/>
      <c r="DT1033" s="21"/>
      <c r="DU1033" s="21"/>
      <c r="DV1033" s="21"/>
      <c r="DW1033" s="21"/>
      <c r="DX1033" s="21"/>
      <c r="DY1033" s="21"/>
      <c r="DZ1033" s="21"/>
      <c r="EA1033" s="21"/>
      <c r="EB1033" s="21"/>
      <c r="EC1033" s="21"/>
      <c r="ED1033" s="21"/>
      <c r="EE1033" s="21"/>
      <c r="EF1033" s="21"/>
      <c r="EG1033" s="21"/>
      <c r="EH1033" s="21"/>
      <c r="EI1033" s="21"/>
      <c r="EJ1033" s="21"/>
      <c r="EK1033" s="21"/>
      <c r="EL1033" s="21"/>
      <c r="EM1033" s="21"/>
      <c r="EN1033" s="21"/>
      <c r="EO1033" s="21"/>
      <c r="EP1033" s="21"/>
      <c r="EQ1033" s="21"/>
      <c r="ER1033" s="21"/>
      <c r="ES1033" s="21"/>
      <c r="ET1033" s="21"/>
      <c r="EU1033" s="21"/>
      <c r="EV1033" s="21"/>
      <c r="EW1033" s="21"/>
      <c r="EX1033" s="21"/>
      <c r="EY1033" s="21"/>
      <c r="EZ1033" s="21"/>
      <c r="FA1033" s="21"/>
      <c r="FB1033" s="21"/>
      <c r="FC1033" s="21"/>
      <c r="FD1033" s="21"/>
      <c r="FE1033" s="21"/>
      <c r="FF1033" s="21"/>
      <c r="FG1033" s="21"/>
      <c r="FH1033" s="21"/>
      <c r="FI1033" s="21"/>
      <c r="FJ1033" s="21"/>
      <c r="FK1033" s="21"/>
      <c r="FL1033" s="21"/>
      <c r="FM1033" s="21"/>
      <c r="FN1033" s="21"/>
      <c r="FO1033" s="21"/>
      <c r="FP1033" s="21"/>
      <c r="FQ1033" s="21"/>
      <c r="FR1033" s="21"/>
      <c r="FS1033" s="21"/>
      <c r="FT1033" s="21"/>
      <c r="FU1033" s="21"/>
      <c r="FV1033" s="21"/>
      <c r="FW1033" s="21"/>
      <c r="FX1033" s="21"/>
      <c r="FY1033" s="21"/>
      <c r="FZ1033" s="21"/>
      <c r="GA1033" s="21"/>
      <c r="GB1033" s="21"/>
      <c r="GC1033" s="21"/>
      <c r="GD1033" s="21"/>
      <c r="GE1033" s="21"/>
      <c r="GF1033" s="21"/>
      <c r="GG1033" s="21"/>
      <c r="GH1033" s="21"/>
      <c r="GI1033" s="21"/>
      <c r="GJ1033" s="21"/>
      <c r="GK1033" s="21"/>
      <c r="GL1033" s="21"/>
      <c r="GM1033" s="21"/>
      <c r="GN1033" s="21"/>
      <c r="GO1033" s="21"/>
      <c r="GP1033" s="21"/>
      <c r="GQ1033" s="21"/>
      <c r="GR1033" s="21"/>
      <c r="GS1033" s="21"/>
      <c r="GT1033" s="21"/>
      <c r="GU1033" s="21"/>
      <c r="GV1033" s="21"/>
      <c r="GW1033" s="21"/>
      <c r="GX1033" s="21"/>
      <c r="GY1033" s="21"/>
      <c r="GZ1033" s="21"/>
      <c r="HA1033" s="21"/>
      <c r="HB1033" s="21"/>
      <c r="HC1033" s="21"/>
      <c r="HD1033" s="21"/>
      <c r="HE1033" s="21"/>
      <c r="HF1033" s="21"/>
      <c r="HG1033" s="21"/>
      <c r="HH1033" s="21"/>
      <c r="HI1033" s="21"/>
      <c r="HJ1033" s="21"/>
      <c r="HK1033" s="21"/>
      <c r="HL1033" s="21"/>
      <c r="HM1033" s="21"/>
      <c r="HN1033" s="21"/>
      <c r="HO1033" s="21"/>
      <c r="HP1033" s="21"/>
      <c r="HQ1033" s="21"/>
      <c r="HR1033" s="21"/>
      <c r="HS1033" s="21"/>
      <c r="HT1033" s="21"/>
      <c r="HU1033" s="21"/>
      <c r="HV1033" s="21"/>
      <c r="HW1033" s="21"/>
      <c r="HX1033" s="21"/>
      <c r="HY1033" s="21"/>
      <c r="HZ1033" s="21"/>
      <c r="IA1033" s="21"/>
      <c r="IB1033" s="21"/>
      <c r="IC1033" s="21"/>
      <c r="ID1033" s="21"/>
      <c r="IE1033" s="21"/>
      <c r="IF1033" s="21"/>
      <c r="IG1033" s="21"/>
      <c r="IH1033" s="21"/>
      <c r="II1033" s="21"/>
      <c r="IJ1033" s="21"/>
      <c r="IK1033" s="21"/>
      <c r="IL1033" s="21"/>
      <c r="IM1033" s="21"/>
      <c r="IN1033" s="21"/>
      <c r="IO1033" s="21"/>
      <c r="IP1033" s="21"/>
      <c r="IQ1033" s="21"/>
      <c r="IR1033" s="21"/>
      <c r="IS1033" s="21"/>
      <c r="IT1033" s="21"/>
      <c r="IU1033" s="21"/>
      <c r="IV1033" s="21"/>
      <c r="IW1033" s="21"/>
      <c r="IX1033" s="21"/>
      <c r="IY1033" s="21"/>
      <c r="IZ1033" s="21"/>
      <c r="JA1033" s="21"/>
      <c r="JB1033" s="21"/>
      <c r="JC1033" s="21"/>
      <c r="JD1033" s="21"/>
      <c r="JE1033" s="21"/>
      <c r="JF1033" s="21"/>
      <c r="JG1033" s="21"/>
      <c r="JH1033" s="21"/>
      <c r="JI1033" s="21"/>
      <c r="JJ1033" s="21"/>
      <c r="JK1033" s="21"/>
      <c r="JL1033" s="21"/>
      <c r="JM1033" s="21"/>
      <c r="JN1033" s="21"/>
      <c r="JO1033" s="21"/>
      <c r="JP1033" s="21"/>
      <c r="JQ1033" s="21"/>
      <c r="JR1033" s="21"/>
      <c r="JS1033" s="21"/>
      <c r="JT1033" s="21"/>
      <c r="JU1033" s="21"/>
      <c r="JV1033" s="21"/>
      <c r="JW1033" s="21"/>
      <c r="JX1033" s="21"/>
      <c r="JY1033" s="21"/>
    </row>
    <row r="1034" spans="1:285" ht="14.1" customHeight="1">
      <c r="A1034" s="21"/>
      <c r="B1034" s="21"/>
      <c r="C1034" s="21"/>
      <c r="D1034" s="21"/>
      <c r="E1034" s="21"/>
      <c r="F1034" s="21"/>
      <c r="G1034" s="21"/>
      <c r="H1034" s="21"/>
      <c r="I1034" s="21"/>
      <c r="J1034" s="21"/>
      <c r="K1034" s="21"/>
      <c r="L1034" s="21"/>
      <c r="M1034" s="21"/>
      <c r="N1034" s="21"/>
      <c r="O1034" s="21"/>
      <c r="P1034" s="21"/>
      <c r="Q1034" s="21"/>
      <c r="R1034" s="21"/>
      <c r="S1034" s="21"/>
      <c r="T1034" s="21"/>
      <c r="U1034" s="21"/>
      <c r="V1034" s="21"/>
      <c r="W1034" s="21"/>
      <c r="X1034" s="21"/>
      <c r="Y1034" s="21"/>
      <c r="Z1034" s="21"/>
      <c r="AA1034" s="21"/>
      <c r="AB1034" s="21"/>
      <c r="AC1034" s="21"/>
      <c r="AD1034" s="21"/>
      <c r="AE1034" s="21"/>
      <c r="AF1034" s="21"/>
      <c r="AG1034" s="21"/>
      <c r="AH1034" s="21"/>
      <c r="AI1034" s="21"/>
      <c r="AJ1034" s="21"/>
      <c r="AK1034" s="21"/>
      <c r="AL1034" s="21"/>
      <c r="AM1034" s="21"/>
      <c r="AN1034" s="21"/>
      <c r="AO1034" s="21"/>
      <c r="AP1034" s="21"/>
      <c r="AQ1034" s="21"/>
      <c r="AR1034" s="21"/>
      <c r="AS1034" s="21"/>
      <c r="AT1034" s="21"/>
      <c r="AU1034" s="21"/>
      <c r="AV1034" s="21"/>
      <c r="AW1034" s="21"/>
      <c r="AX1034" s="21"/>
      <c r="AY1034" s="21"/>
      <c r="AZ1034" s="21"/>
      <c r="BA1034" s="21"/>
      <c r="BB1034" s="21"/>
      <c r="BC1034" s="21"/>
      <c r="BD1034" s="21"/>
      <c r="BE1034" s="21"/>
      <c r="BF1034" s="21"/>
      <c r="BG1034" s="21"/>
      <c r="BH1034" s="21"/>
      <c r="BI1034" s="21"/>
      <c r="BJ1034" s="21"/>
      <c r="BK1034" s="21"/>
      <c r="BL1034" s="21"/>
      <c r="BM1034" s="21"/>
      <c r="BN1034" s="21"/>
      <c r="BO1034" s="21"/>
      <c r="BP1034" s="21"/>
      <c r="BQ1034" s="21"/>
      <c r="BR1034" s="21"/>
      <c r="BS1034" s="21"/>
      <c r="BT1034" s="21"/>
      <c r="BU1034" s="21"/>
      <c r="BV1034" s="21"/>
      <c r="BW1034" s="21"/>
      <c r="BX1034" s="21"/>
      <c r="BY1034" s="21"/>
      <c r="BZ1034" s="21"/>
      <c r="CA1034" s="21"/>
      <c r="CB1034" s="21"/>
      <c r="CC1034" s="21"/>
      <c r="CD1034" s="21"/>
      <c r="CE1034" s="21"/>
      <c r="CF1034" s="21"/>
      <c r="CG1034" s="21"/>
      <c r="CH1034" s="21"/>
      <c r="CI1034" s="21"/>
      <c r="CJ1034" s="21"/>
      <c r="CK1034" s="21"/>
      <c r="CL1034" s="21"/>
      <c r="CM1034" s="21"/>
      <c r="CN1034" s="21"/>
      <c r="CO1034" s="21"/>
      <c r="CP1034" s="21"/>
      <c r="CQ1034" s="21"/>
      <c r="CR1034" s="21"/>
      <c r="CS1034" s="21"/>
      <c r="CT1034" s="21"/>
      <c r="CU1034" s="21"/>
      <c r="CV1034" s="21"/>
      <c r="CW1034" s="21"/>
      <c r="CX1034" s="21"/>
      <c r="CY1034" s="21"/>
      <c r="CZ1034" s="21"/>
      <c r="DA1034" s="21"/>
      <c r="DB1034" s="21"/>
      <c r="DC1034" s="21"/>
      <c r="DD1034" s="21"/>
      <c r="DE1034" s="21"/>
      <c r="DF1034" s="21"/>
      <c r="DG1034" s="21"/>
      <c r="DH1034" s="21"/>
      <c r="DI1034" s="21"/>
      <c r="DJ1034" s="21"/>
      <c r="DK1034" s="21"/>
      <c r="DL1034" s="21"/>
      <c r="DM1034" s="21"/>
      <c r="DN1034" s="21"/>
      <c r="DO1034" s="21"/>
      <c r="DP1034" s="21"/>
      <c r="DQ1034" s="21"/>
      <c r="DR1034" s="21"/>
      <c r="DS1034" s="21"/>
      <c r="DT1034" s="21"/>
      <c r="DU1034" s="21"/>
      <c r="DV1034" s="21"/>
      <c r="DW1034" s="21"/>
      <c r="DX1034" s="21"/>
      <c r="DY1034" s="21"/>
      <c r="DZ1034" s="21"/>
      <c r="EA1034" s="21"/>
      <c r="EB1034" s="21"/>
      <c r="EC1034" s="21"/>
      <c r="ED1034" s="21"/>
      <c r="EE1034" s="21"/>
      <c r="EF1034" s="21"/>
      <c r="EG1034" s="21"/>
      <c r="EH1034" s="21"/>
      <c r="EI1034" s="21"/>
      <c r="EJ1034" s="21"/>
      <c r="EK1034" s="21"/>
      <c r="EL1034" s="21"/>
      <c r="EM1034" s="21"/>
      <c r="EN1034" s="21"/>
      <c r="EO1034" s="21"/>
      <c r="EP1034" s="21"/>
      <c r="EQ1034" s="21"/>
      <c r="ER1034" s="21"/>
      <c r="ES1034" s="21"/>
      <c r="ET1034" s="21"/>
      <c r="EU1034" s="21"/>
      <c r="EV1034" s="21"/>
      <c r="EW1034" s="21"/>
      <c r="EX1034" s="21"/>
      <c r="EY1034" s="21"/>
      <c r="EZ1034" s="21"/>
      <c r="FA1034" s="21"/>
      <c r="FB1034" s="21"/>
      <c r="FC1034" s="21"/>
      <c r="FD1034" s="21"/>
      <c r="FE1034" s="21"/>
      <c r="FF1034" s="21"/>
      <c r="FG1034" s="21"/>
      <c r="FH1034" s="21"/>
      <c r="FI1034" s="21"/>
      <c r="FJ1034" s="21"/>
      <c r="FK1034" s="21"/>
      <c r="FL1034" s="21"/>
      <c r="FM1034" s="21"/>
      <c r="FN1034" s="21"/>
      <c r="FO1034" s="21"/>
      <c r="FP1034" s="21"/>
      <c r="FQ1034" s="21"/>
      <c r="FR1034" s="21"/>
      <c r="FS1034" s="21"/>
      <c r="FT1034" s="21"/>
      <c r="FU1034" s="21"/>
      <c r="FV1034" s="21"/>
      <c r="FW1034" s="21"/>
      <c r="FX1034" s="21"/>
      <c r="FY1034" s="21"/>
      <c r="FZ1034" s="21"/>
      <c r="GA1034" s="21"/>
      <c r="GB1034" s="21"/>
      <c r="GC1034" s="21"/>
      <c r="GD1034" s="21"/>
      <c r="GE1034" s="21"/>
      <c r="GF1034" s="21"/>
      <c r="GG1034" s="21"/>
      <c r="GH1034" s="21"/>
      <c r="GI1034" s="21"/>
      <c r="GJ1034" s="21"/>
      <c r="GK1034" s="21"/>
      <c r="GL1034" s="21"/>
      <c r="GM1034" s="21"/>
      <c r="GN1034" s="21"/>
      <c r="GO1034" s="21"/>
      <c r="GP1034" s="21"/>
      <c r="GQ1034" s="21"/>
      <c r="GR1034" s="21"/>
      <c r="GS1034" s="21"/>
      <c r="GT1034" s="21"/>
      <c r="GU1034" s="21"/>
      <c r="GV1034" s="21"/>
      <c r="GW1034" s="21"/>
      <c r="GX1034" s="21"/>
      <c r="GY1034" s="21"/>
      <c r="GZ1034" s="21"/>
      <c r="HA1034" s="21"/>
      <c r="HB1034" s="21"/>
      <c r="HC1034" s="21"/>
      <c r="HD1034" s="21"/>
      <c r="HE1034" s="21"/>
      <c r="HF1034" s="21"/>
      <c r="HG1034" s="21"/>
      <c r="HH1034" s="21"/>
      <c r="HI1034" s="21"/>
      <c r="HJ1034" s="21"/>
      <c r="HK1034" s="21"/>
      <c r="HL1034" s="21"/>
      <c r="HM1034" s="21"/>
      <c r="HN1034" s="21"/>
      <c r="HO1034" s="21"/>
      <c r="HP1034" s="21"/>
      <c r="HQ1034" s="21"/>
      <c r="HR1034" s="21"/>
      <c r="HS1034" s="21"/>
      <c r="HT1034" s="21"/>
      <c r="HU1034" s="21"/>
      <c r="HV1034" s="21"/>
      <c r="HW1034" s="21"/>
      <c r="HX1034" s="21"/>
      <c r="HY1034" s="21"/>
      <c r="HZ1034" s="21"/>
      <c r="IA1034" s="21"/>
      <c r="IB1034" s="21"/>
      <c r="IC1034" s="21"/>
      <c r="ID1034" s="21"/>
      <c r="IE1034" s="21"/>
      <c r="IF1034" s="21"/>
      <c r="IG1034" s="21"/>
      <c r="IH1034" s="21"/>
      <c r="II1034" s="21"/>
      <c r="IJ1034" s="21"/>
      <c r="IK1034" s="21"/>
      <c r="IL1034" s="21"/>
      <c r="IM1034" s="21"/>
      <c r="IN1034" s="21"/>
      <c r="IO1034" s="21"/>
      <c r="IP1034" s="21"/>
      <c r="IQ1034" s="21"/>
      <c r="IR1034" s="21"/>
      <c r="IS1034" s="21"/>
      <c r="IT1034" s="21"/>
      <c r="IU1034" s="21"/>
      <c r="IV1034" s="21"/>
      <c r="IW1034" s="21"/>
      <c r="IX1034" s="21"/>
      <c r="IY1034" s="21"/>
      <c r="IZ1034" s="21"/>
      <c r="JA1034" s="21"/>
      <c r="JB1034" s="21"/>
      <c r="JC1034" s="21"/>
      <c r="JD1034" s="21"/>
      <c r="JE1034" s="21"/>
      <c r="JF1034" s="21"/>
      <c r="JG1034" s="21"/>
      <c r="JH1034" s="21"/>
      <c r="JI1034" s="21"/>
      <c r="JJ1034" s="21"/>
      <c r="JK1034" s="21"/>
      <c r="JL1034" s="21"/>
      <c r="JM1034" s="21"/>
      <c r="JN1034" s="21"/>
      <c r="JO1034" s="21"/>
      <c r="JP1034" s="21"/>
      <c r="JQ1034" s="21"/>
      <c r="JR1034" s="21"/>
      <c r="JS1034" s="21"/>
      <c r="JT1034" s="21"/>
      <c r="JU1034" s="21"/>
      <c r="JV1034" s="21"/>
      <c r="JW1034" s="21"/>
      <c r="JX1034" s="21"/>
      <c r="JY1034" s="21"/>
    </row>
    <row r="1035" spans="1:285" ht="14.1" customHeight="1">
      <c r="A1035" s="21"/>
      <c r="B1035" s="21"/>
      <c r="C1035" s="21"/>
      <c r="D1035" s="21"/>
      <c r="E1035" s="21"/>
      <c r="F1035" s="21"/>
      <c r="G1035" s="21"/>
      <c r="H1035" s="21"/>
      <c r="I1035" s="21"/>
      <c r="J1035" s="21"/>
      <c r="K1035" s="21"/>
      <c r="L1035" s="21"/>
      <c r="M1035" s="21"/>
      <c r="N1035" s="21"/>
      <c r="O1035" s="21"/>
      <c r="P1035" s="21"/>
      <c r="Q1035" s="21"/>
      <c r="R1035" s="21"/>
      <c r="S1035" s="21"/>
      <c r="T1035" s="21"/>
      <c r="U1035" s="21"/>
      <c r="V1035" s="21"/>
      <c r="W1035" s="21"/>
      <c r="X1035" s="21"/>
      <c r="Y1035" s="21"/>
      <c r="Z1035" s="21"/>
      <c r="AA1035" s="21"/>
      <c r="AB1035" s="21"/>
      <c r="AC1035" s="21"/>
      <c r="AD1035" s="21"/>
      <c r="AE1035" s="21"/>
      <c r="AF1035" s="21"/>
      <c r="AG1035" s="21"/>
      <c r="AH1035" s="21"/>
      <c r="AI1035" s="21"/>
      <c r="AJ1035" s="21"/>
      <c r="AK1035" s="21"/>
      <c r="AL1035" s="21"/>
      <c r="AM1035" s="21"/>
      <c r="AN1035" s="21"/>
      <c r="AO1035" s="21"/>
      <c r="AP1035" s="21"/>
      <c r="AQ1035" s="21"/>
      <c r="AR1035" s="21"/>
      <c r="AS1035" s="21"/>
      <c r="AT1035" s="21"/>
      <c r="AU1035" s="21"/>
      <c r="AV1035" s="21"/>
      <c r="AW1035" s="21"/>
      <c r="AX1035" s="21"/>
      <c r="AY1035" s="21"/>
      <c r="AZ1035" s="21"/>
      <c r="BA1035" s="21"/>
      <c r="BB1035" s="21"/>
      <c r="BC1035" s="21"/>
      <c r="BD1035" s="21"/>
      <c r="BE1035" s="21"/>
      <c r="BF1035" s="21"/>
      <c r="BG1035" s="21"/>
      <c r="BH1035" s="21"/>
      <c r="BI1035" s="21"/>
      <c r="BJ1035" s="21"/>
      <c r="BK1035" s="21"/>
      <c r="BL1035" s="21"/>
      <c r="BM1035" s="21"/>
      <c r="BN1035" s="21"/>
      <c r="BO1035" s="21"/>
      <c r="BP1035" s="21"/>
      <c r="BQ1035" s="21"/>
      <c r="BR1035" s="21"/>
      <c r="BS1035" s="21"/>
      <c r="BT1035" s="21"/>
      <c r="BU1035" s="21"/>
      <c r="BV1035" s="21"/>
      <c r="BW1035" s="21"/>
      <c r="BX1035" s="21"/>
      <c r="BY1035" s="21"/>
      <c r="BZ1035" s="21"/>
      <c r="CA1035" s="21"/>
      <c r="CB1035" s="21"/>
      <c r="CC1035" s="21"/>
      <c r="CD1035" s="21"/>
      <c r="CE1035" s="21"/>
      <c r="CF1035" s="21"/>
      <c r="CG1035" s="21"/>
      <c r="CH1035" s="21"/>
      <c r="CI1035" s="21"/>
      <c r="CJ1035" s="21"/>
      <c r="CK1035" s="21"/>
      <c r="CL1035" s="21"/>
      <c r="CM1035" s="21"/>
      <c r="CN1035" s="21"/>
      <c r="CO1035" s="21"/>
      <c r="CP1035" s="21"/>
      <c r="CQ1035" s="21"/>
      <c r="CR1035" s="21"/>
      <c r="CS1035" s="21"/>
      <c r="CT1035" s="21"/>
      <c r="CU1035" s="21"/>
      <c r="CV1035" s="21"/>
      <c r="CW1035" s="21"/>
      <c r="CX1035" s="21"/>
      <c r="CY1035" s="21"/>
      <c r="CZ1035" s="21"/>
      <c r="DA1035" s="21"/>
      <c r="DB1035" s="21"/>
      <c r="DC1035" s="21"/>
      <c r="DD1035" s="21"/>
      <c r="DE1035" s="21"/>
      <c r="DF1035" s="21"/>
      <c r="DG1035" s="21"/>
      <c r="DH1035" s="21"/>
      <c r="DI1035" s="21"/>
      <c r="DJ1035" s="21"/>
      <c r="DK1035" s="21"/>
      <c r="DL1035" s="21"/>
      <c r="DM1035" s="21"/>
      <c r="DN1035" s="21"/>
      <c r="DO1035" s="21"/>
      <c r="DP1035" s="21"/>
      <c r="DQ1035" s="21"/>
      <c r="DR1035" s="21"/>
      <c r="DS1035" s="21"/>
      <c r="DT1035" s="21"/>
      <c r="DU1035" s="21"/>
      <c r="DV1035" s="21"/>
      <c r="DW1035" s="21"/>
      <c r="DX1035" s="21"/>
      <c r="DY1035" s="21"/>
      <c r="DZ1035" s="21"/>
      <c r="EA1035" s="21"/>
      <c r="EB1035" s="21"/>
      <c r="EC1035" s="21"/>
      <c r="ED1035" s="21"/>
      <c r="EE1035" s="21"/>
      <c r="EF1035" s="21"/>
      <c r="EG1035" s="21"/>
      <c r="EH1035" s="21"/>
      <c r="EI1035" s="21"/>
      <c r="EJ1035" s="21"/>
      <c r="EK1035" s="21"/>
      <c r="EL1035" s="21"/>
      <c r="EM1035" s="21"/>
      <c r="EN1035" s="21"/>
      <c r="EO1035" s="21"/>
      <c r="EP1035" s="21"/>
      <c r="EQ1035" s="21"/>
      <c r="ER1035" s="21"/>
      <c r="ES1035" s="21"/>
      <c r="ET1035" s="21"/>
      <c r="EU1035" s="21"/>
      <c r="EV1035" s="21"/>
      <c r="EW1035" s="21"/>
      <c r="EX1035" s="21"/>
      <c r="EY1035" s="21"/>
      <c r="EZ1035" s="21"/>
      <c r="FA1035" s="21"/>
      <c r="FB1035" s="21"/>
      <c r="FC1035" s="21"/>
      <c r="FD1035" s="21"/>
      <c r="FE1035" s="21"/>
      <c r="FF1035" s="21"/>
      <c r="FG1035" s="21"/>
      <c r="FH1035" s="21"/>
      <c r="FI1035" s="21"/>
      <c r="FJ1035" s="21"/>
      <c r="FK1035" s="21"/>
      <c r="FL1035" s="21"/>
      <c r="FM1035" s="21"/>
      <c r="FN1035" s="21"/>
      <c r="FO1035" s="21"/>
      <c r="FP1035" s="21"/>
      <c r="FQ1035" s="21"/>
      <c r="FR1035" s="21"/>
      <c r="FS1035" s="21"/>
      <c r="FT1035" s="21"/>
      <c r="FU1035" s="21"/>
      <c r="FV1035" s="21"/>
      <c r="FW1035" s="21"/>
      <c r="FX1035" s="21"/>
      <c r="FY1035" s="21"/>
      <c r="FZ1035" s="21"/>
      <c r="GA1035" s="21"/>
      <c r="GB1035" s="21"/>
      <c r="GC1035" s="21"/>
      <c r="GD1035" s="21"/>
      <c r="GE1035" s="21"/>
      <c r="GF1035" s="21"/>
      <c r="GG1035" s="21"/>
      <c r="GH1035" s="21"/>
      <c r="GI1035" s="21"/>
      <c r="GJ1035" s="21"/>
      <c r="GK1035" s="21"/>
      <c r="GL1035" s="21"/>
      <c r="GM1035" s="21"/>
      <c r="GN1035" s="21"/>
      <c r="GO1035" s="21"/>
      <c r="GP1035" s="21"/>
      <c r="GQ1035" s="21"/>
      <c r="GR1035" s="21"/>
      <c r="GS1035" s="21"/>
      <c r="GT1035" s="21"/>
      <c r="GU1035" s="21"/>
      <c r="GV1035" s="21"/>
      <c r="GW1035" s="21"/>
      <c r="GX1035" s="21"/>
      <c r="GY1035" s="21"/>
      <c r="GZ1035" s="21"/>
      <c r="HA1035" s="21"/>
      <c r="HB1035" s="21"/>
      <c r="HC1035" s="21"/>
      <c r="HD1035" s="21"/>
      <c r="HE1035" s="21"/>
      <c r="HF1035" s="21"/>
      <c r="HG1035" s="21"/>
      <c r="HH1035" s="21"/>
      <c r="HI1035" s="21"/>
      <c r="HJ1035" s="21"/>
      <c r="HK1035" s="21"/>
      <c r="HL1035" s="21"/>
      <c r="HM1035" s="21"/>
      <c r="HN1035" s="21"/>
      <c r="HO1035" s="21"/>
      <c r="HP1035" s="21"/>
      <c r="HQ1035" s="21"/>
      <c r="HR1035" s="21"/>
      <c r="HS1035" s="21"/>
      <c r="HT1035" s="21"/>
      <c r="HU1035" s="21"/>
      <c r="HV1035" s="21"/>
      <c r="HW1035" s="21"/>
      <c r="HX1035" s="21"/>
      <c r="HY1035" s="21"/>
      <c r="HZ1035" s="21"/>
      <c r="IA1035" s="21"/>
      <c r="IB1035" s="21"/>
      <c r="IC1035" s="21"/>
      <c r="ID1035" s="21"/>
      <c r="IE1035" s="21"/>
      <c r="IF1035" s="21"/>
      <c r="IG1035" s="21"/>
      <c r="IH1035" s="21"/>
      <c r="II1035" s="21"/>
      <c r="IJ1035" s="21"/>
      <c r="IK1035" s="21"/>
      <c r="IL1035" s="21"/>
      <c r="IM1035" s="21"/>
      <c r="IN1035" s="21"/>
      <c r="IO1035" s="21"/>
      <c r="IP1035" s="21"/>
      <c r="IQ1035" s="21"/>
      <c r="IR1035" s="21"/>
      <c r="IS1035" s="21"/>
      <c r="IT1035" s="21"/>
      <c r="IU1035" s="21"/>
      <c r="IV1035" s="21"/>
      <c r="IW1035" s="21"/>
      <c r="IX1035" s="21"/>
      <c r="IY1035" s="21"/>
      <c r="IZ1035" s="21"/>
      <c r="JA1035" s="21"/>
      <c r="JB1035" s="21"/>
      <c r="JC1035" s="21"/>
      <c r="JD1035" s="21"/>
      <c r="JE1035" s="21"/>
      <c r="JF1035" s="21"/>
      <c r="JG1035" s="21"/>
      <c r="JH1035" s="21"/>
      <c r="JI1035" s="21"/>
      <c r="JJ1035" s="21"/>
      <c r="JK1035" s="21"/>
      <c r="JL1035" s="21"/>
      <c r="JM1035" s="21"/>
      <c r="JN1035" s="21"/>
      <c r="JO1035" s="21"/>
      <c r="JP1035" s="21"/>
      <c r="JQ1035" s="21"/>
      <c r="JR1035" s="21"/>
      <c r="JS1035" s="21"/>
      <c r="JT1035" s="21"/>
      <c r="JU1035" s="21"/>
      <c r="JV1035" s="21"/>
      <c r="JW1035" s="21"/>
      <c r="JX1035" s="21"/>
      <c r="JY1035" s="21"/>
    </row>
    <row r="1036" spans="1:285" ht="14.1" customHeight="1">
      <c r="A1036" s="21"/>
      <c r="B1036" s="21"/>
      <c r="C1036" s="21"/>
      <c r="D1036" s="21"/>
      <c r="E1036" s="21"/>
      <c r="F1036" s="21"/>
      <c r="G1036" s="21"/>
      <c r="H1036" s="21"/>
      <c r="I1036" s="21"/>
      <c r="J1036" s="21"/>
      <c r="K1036" s="21"/>
      <c r="L1036" s="21"/>
      <c r="M1036" s="21"/>
      <c r="N1036" s="21"/>
      <c r="O1036" s="21"/>
      <c r="P1036" s="21"/>
      <c r="Q1036" s="21"/>
      <c r="R1036" s="21"/>
      <c r="S1036" s="21"/>
      <c r="T1036" s="21"/>
      <c r="U1036" s="21"/>
      <c r="V1036" s="21"/>
      <c r="W1036" s="21"/>
      <c r="X1036" s="21"/>
      <c r="Y1036" s="21"/>
      <c r="Z1036" s="21"/>
      <c r="AA1036" s="21"/>
      <c r="AB1036" s="21"/>
      <c r="AC1036" s="21"/>
      <c r="AD1036" s="21"/>
      <c r="AE1036" s="21"/>
      <c r="AF1036" s="21"/>
      <c r="AG1036" s="21"/>
      <c r="AH1036" s="21"/>
      <c r="AI1036" s="21"/>
      <c r="AJ1036" s="21"/>
      <c r="AK1036" s="21"/>
      <c r="AL1036" s="21"/>
      <c r="AM1036" s="21"/>
      <c r="AN1036" s="21"/>
      <c r="AO1036" s="21"/>
      <c r="AP1036" s="21"/>
      <c r="AQ1036" s="21"/>
      <c r="AR1036" s="21"/>
      <c r="AS1036" s="21"/>
      <c r="AT1036" s="21"/>
      <c r="AU1036" s="21"/>
      <c r="AV1036" s="21"/>
      <c r="AW1036" s="21"/>
      <c r="AX1036" s="21"/>
      <c r="AY1036" s="21"/>
      <c r="AZ1036" s="21"/>
      <c r="BA1036" s="21"/>
      <c r="BB1036" s="21"/>
      <c r="BC1036" s="21"/>
      <c r="BD1036" s="21"/>
      <c r="BE1036" s="21"/>
      <c r="BF1036" s="21"/>
      <c r="BG1036" s="21"/>
      <c r="BH1036" s="21"/>
      <c r="BI1036" s="21"/>
      <c r="BJ1036" s="21"/>
      <c r="BK1036" s="21"/>
      <c r="BL1036" s="21"/>
      <c r="BM1036" s="21"/>
      <c r="BN1036" s="21"/>
      <c r="BO1036" s="21"/>
      <c r="BP1036" s="21"/>
      <c r="BQ1036" s="21"/>
      <c r="BR1036" s="21"/>
      <c r="BS1036" s="21"/>
      <c r="BT1036" s="21"/>
      <c r="BU1036" s="21"/>
      <c r="BV1036" s="21"/>
      <c r="BW1036" s="21"/>
      <c r="BX1036" s="21"/>
      <c r="BY1036" s="21"/>
      <c r="BZ1036" s="21"/>
      <c r="CA1036" s="21"/>
      <c r="CB1036" s="21"/>
      <c r="CC1036" s="21"/>
      <c r="CD1036" s="21"/>
      <c r="CE1036" s="21"/>
      <c r="CF1036" s="21"/>
      <c r="CG1036" s="21"/>
      <c r="CH1036" s="21"/>
      <c r="CI1036" s="21"/>
      <c r="CJ1036" s="21"/>
      <c r="CK1036" s="21"/>
      <c r="CL1036" s="21"/>
      <c r="CM1036" s="21"/>
      <c r="CN1036" s="21"/>
      <c r="CO1036" s="21"/>
      <c r="CP1036" s="21"/>
      <c r="CQ1036" s="21"/>
      <c r="CR1036" s="21"/>
      <c r="CS1036" s="21"/>
      <c r="CT1036" s="21"/>
      <c r="CU1036" s="21"/>
      <c r="CV1036" s="21"/>
      <c r="CW1036" s="21"/>
      <c r="CX1036" s="21"/>
      <c r="CY1036" s="21"/>
      <c r="CZ1036" s="21"/>
      <c r="DA1036" s="21"/>
      <c r="DB1036" s="21"/>
      <c r="DC1036" s="21"/>
      <c r="DD1036" s="21"/>
      <c r="DE1036" s="21"/>
      <c r="DF1036" s="21"/>
      <c r="DG1036" s="21"/>
      <c r="DH1036" s="21"/>
      <c r="DI1036" s="21"/>
      <c r="DJ1036" s="21"/>
      <c r="DK1036" s="21"/>
      <c r="DL1036" s="21"/>
      <c r="DM1036" s="21"/>
      <c r="DN1036" s="21"/>
      <c r="DO1036" s="21"/>
      <c r="DP1036" s="21"/>
      <c r="DQ1036" s="21"/>
      <c r="DR1036" s="21"/>
      <c r="DS1036" s="21"/>
      <c r="DT1036" s="21"/>
      <c r="DU1036" s="21"/>
      <c r="DV1036" s="21"/>
      <c r="DW1036" s="21"/>
      <c r="DX1036" s="21"/>
      <c r="DY1036" s="21"/>
      <c r="DZ1036" s="21"/>
      <c r="EA1036" s="21"/>
      <c r="EB1036" s="21"/>
      <c r="EC1036" s="21"/>
      <c r="ED1036" s="21"/>
      <c r="EE1036" s="21"/>
      <c r="EF1036" s="21"/>
      <c r="EG1036" s="21"/>
      <c r="EH1036" s="21"/>
      <c r="EI1036" s="21"/>
      <c r="EJ1036" s="21"/>
      <c r="EK1036" s="21"/>
      <c r="EL1036" s="21"/>
      <c r="EM1036" s="21"/>
      <c r="EN1036" s="21"/>
      <c r="EO1036" s="21"/>
      <c r="EP1036" s="21"/>
      <c r="EQ1036" s="21"/>
      <c r="ER1036" s="21"/>
      <c r="ES1036" s="21"/>
      <c r="ET1036" s="21"/>
      <c r="EU1036" s="21"/>
      <c r="EV1036" s="21"/>
      <c r="EW1036" s="21"/>
      <c r="EX1036" s="21"/>
      <c r="EY1036" s="21"/>
      <c r="EZ1036" s="21"/>
      <c r="FA1036" s="21"/>
      <c r="FB1036" s="21"/>
      <c r="FC1036" s="21"/>
      <c r="FD1036" s="21"/>
      <c r="FE1036" s="21"/>
      <c r="FF1036" s="21"/>
      <c r="FG1036" s="21"/>
      <c r="FH1036" s="21"/>
      <c r="FI1036" s="21"/>
      <c r="FJ1036" s="21"/>
      <c r="FK1036" s="21"/>
      <c r="FL1036" s="21"/>
      <c r="FM1036" s="21"/>
      <c r="FN1036" s="21"/>
      <c r="FO1036" s="21"/>
      <c r="FP1036" s="21"/>
      <c r="FQ1036" s="21"/>
      <c r="FR1036" s="21"/>
      <c r="FS1036" s="21"/>
      <c r="FT1036" s="21"/>
      <c r="FU1036" s="21"/>
      <c r="FV1036" s="21"/>
      <c r="FW1036" s="21"/>
      <c r="FX1036" s="21"/>
      <c r="FY1036" s="21"/>
      <c r="FZ1036" s="21"/>
      <c r="GA1036" s="21"/>
      <c r="GB1036" s="21"/>
      <c r="GC1036" s="21"/>
      <c r="GD1036" s="21"/>
      <c r="GE1036" s="21"/>
      <c r="GF1036" s="21"/>
      <c r="GG1036" s="21"/>
      <c r="GH1036" s="21"/>
      <c r="GI1036" s="21"/>
      <c r="GJ1036" s="21"/>
      <c r="GK1036" s="21"/>
      <c r="GL1036" s="21"/>
      <c r="GM1036" s="21"/>
      <c r="GN1036" s="21"/>
      <c r="GO1036" s="21"/>
      <c r="GP1036" s="21"/>
      <c r="GQ1036" s="21"/>
      <c r="GR1036" s="21"/>
      <c r="GS1036" s="21"/>
      <c r="GT1036" s="21"/>
      <c r="GU1036" s="21"/>
      <c r="GV1036" s="21"/>
      <c r="GW1036" s="21"/>
      <c r="GX1036" s="21"/>
      <c r="GY1036" s="21"/>
      <c r="GZ1036" s="21"/>
      <c r="HA1036" s="21"/>
      <c r="HB1036" s="21"/>
      <c r="HC1036" s="21"/>
      <c r="HD1036" s="21"/>
      <c r="HE1036" s="21"/>
      <c r="HF1036" s="21"/>
      <c r="HG1036" s="21"/>
      <c r="HH1036" s="21"/>
      <c r="HI1036" s="21"/>
      <c r="HJ1036" s="21"/>
      <c r="HK1036" s="21"/>
      <c r="HL1036" s="21"/>
      <c r="HM1036" s="21"/>
      <c r="HN1036" s="21"/>
      <c r="HO1036" s="21"/>
      <c r="HP1036" s="21"/>
      <c r="HQ1036" s="21"/>
      <c r="HR1036" s="21"/>
      <c r="HS1036" s="21"/>
      <c r="HT1036" s="21"/>
      <c r="HU1036" s="21"/>
      <c r="HV1036" s="21"/>
      <c r="HW1036" s="21"/>
      <c r="HX1036" s="21"/>
      <c r="HY1036" s="21"/>
      <c r="HZ1036" s="21"/>
      <c r="IA1036" s="21"/>
      <c r="IB1036" s="21"/>
      <c r="IC1036" s="21"/>
      <c r="ID1036" s="21"/>
      <c r="IE1036" s="21"/>
      <c r="IF1036" s="21"/>
      <c r="IG1036" s="21"/>
      <c r="IH1036" s="21"/>
      <c r="II1036" s="21"/>
      <c r="IJ1036" s="21"/>
      <c r="IK1036" s="21"/>
      <c r="IL1036" s="21"/>
      <c r="IM1036" s="21"/>
      <c r="IN1036" s="21"/>
      <c r="IO1036" s="21"/>
      <c r="IP1036" s="21"/>
      <c r="IQ1036" s="21"/>
      <c r="IR1036" s="21"/>
      <c r="IS1036" s="21"/>
      <c r="IT1036" s="21"/>
      <c r="IU1036" s="21"/>
      <c r="IV1036" s="21"/>
      <c r="IW1036" s="21"/>
      <c r="IX1036" s="21"/>
      <c r="IY1036" s="21"/>
      <c r="IZ1036" s="21"/>
      <c r="JA1036" s="21"/>
      <c r="JB1036" s="21"/>
      <c r="JC1036" s="21"/>
      <c r="JD1036" s="21"/>
      <c r="JE1036" s="21"/>
      <c r="JF1036" s="21"/>
      <c r="JG1036" s="21"/>
      <c r="JH1036" s="21"/>
      <c r="JI1036" s="21"/>
      <c r="JJ1036" s="21"/>
      <c r="JK1036" s="21"/>
      <c r="JL1036" s="21"/>
      <c r="JM1036" s="21"/>
      <c r="JN1036" s="21"/>
      <c r="JO1036" s="21"/>
      <c r="JP1036" s="21"/>
      <c r="JQ1036" s="21"/>
      <c r="JR1036" s="21"/>
      <c r="JS1036" s="21"/>
      <c r="JT1036" s="21"/>
      <c r="JU1036" s="21"/>
      <c r="JV1036" s="21"/>
      <c r="JW1036" s="21"/>
      <c r="JX1036" s="21"/>
      <c r="JY1036" s="21"/>
    </row>
    <row r="1037" spans="1:285" ht="14.1" customHeight="1">
      <c r="A1037" s="21"/>
      <c r="B1037" s="21"/>
      <c r="C1037" s="21"/>
      <c r="D1037" s="21"/>
      <c r="E1037" s="21"/>
      <c r="F1037" s="21"/>
      <c r="G1037" s="21"/>
      <c r="H1037" s="21"/>
      <c r="I1037" s="21"/>
      <c r="J1037" s="21"/>
      <c r="K1037" s="21"/>
      <c r="L1037" s="21"/>
      <c r="M1037" s="21"/>
      <c r="N1037" s="21"/>
      <c r="O1037" s="21"/>
      <c r="P1037" s="21"/>
      <c r="Q1037" s="21"/>
      <c r="R1037" s="21"/>
      <c r="S1037" s="21"/>
      <c r="T1037" s="21"/>
      <c r="U1037" s="21"/>
      <c r="V1037" s="21"/>
      <c r="W1037" s="21"/>
      <c r="X1037" s="21"/>
      <c r="Y1037" s="21"/>
      <c r="Z1037" s="21"/>
      <c r="AA1037" s="21"/>
      <c r="AB1037" s="21"/>
      <c r="AC1037" s="21"/>
      <c r="AD1037" s="21"/>
      <c r="AE1037" s="21"/>
      <c r="AF1037" s="21"/>
      <c r="AG1037" s="21"/>
      <c r="AH1037" s="21"/>
      <c r="AI1037" s="21"/>
      <c r="AJ1037" s="21"/>
      <c r="AK1037" s="21"/>
      <c r="AL1037" s="21"/>
      <c r="AM1037" s="21"/>
      <c r="AN1037" s="21"/>
      <c r="AO1037" s="21"/>
      <c r="AP1037" s="21"/>
      <c r="AQ1037" s="21"/>
      <c r="AR1037" s="21"/>
      <c r="AS1037" s="21"/>
      <c r="AT1037" s="21"/>
      <c r="AU1037" s="21"/>
      <c r="AV1037" s="21"/>
      <c r="AW1037" s="21"/>
      <c r="AX1037" s="21"/>
      <c r="AY1037" s="21"/>
      <c r="AZ1037" s="21"/>
      <c r="BA1037" s="21"/>
      <c r="BB1037" s="21"/>
      <c r="BC1037" s="21"/>
      <c r="BD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c r="DW1037" s="21"/>
      <c r="DX1037" s="21"/>
      <c r="DY1037" s="21"/>
      <c r="DZ1037" s="21"/>
      <c r="EA1037" s="21"/>
      <c r="EB1037" s="21"/>
      <c r="EC1037" s="21"/>
      <c r="ED1037" s="21"/>
      <c r="EE1037" s="21"/>
      <c r="EF1037" s="21"/>
      <c r="EG1037" s="21"/>
      <c r="EH1037" s="21"/>
      <c r="EI1037" s="21"/>
      <c r="EJ1037" s="21"/>
      <c r="EK1037" s="21"/>
      <c r="EL1037" s="21"/>
      <c r="EM1037" s="21"/>
      <c r="EN1037" s="21"/>
      <c r="EO1037" s="21"/>
      <c r="EP1037" s="21"/>
      <c r="EQ1037" s="21"/>
      <c r="ER1037" s="21"/>
      <c r="ES1037" s="21"/>
      <c r="ET1037" s="21"/>
      <c r="EU1037" s="21"/>
      <c r="EV1037" s="21"/>
      <c r="EW1037" s="21"/>
      <c r="EX1037" s="21"/>
      <c r="EY1037" s="21"/>
      <c r="EZ1037" s="21"/>
      <c r="FA1037" s="21"/>
      <c r="FB1037" s="21"/>
      <c r="FC1037" s="21"/>
      <c r="FD1037" s="21"/>
      <c r="FE1037" s="21"/>
      <c r="FF1037" s="21"/>
      <c r="FG1037" s="21"/>
      <c r="FH1037" s="21"/>
      <c r="FI1037" s="21"/>
      <c r="FJ1037" s="21"/>
      <c r="FK1037" s="21"/>
      <c r="FL1037" s="21"/>
      <c r="FM1037" s="21"/>
      <c r="FN1037" s="21"/>
      <c r="FO1037" s="21"/>
      <c r="FP1037" s="21"/>
      <c r="FQ1037" s="21"/>
      <c r="FR1037" s="21"/>
      <c r="FS1037" s="21"/>
      <c r="FT1037" s="21"/>
      <c r="FU1037" s="21"/>
      <c r="FV1037" s="21"/>
      <c r="FW1037" s="21"/>
      <c r="FX1037" s="21"/>
      <c r="FY1037" s="21"/>
      <c r="FZ1037" s="21"/>
      <c r="GA1037" s="21"/>
      <c r="GB1037" s="21"/>
      <c r="GC1037" s="21"/>
      <c r="GD1037" s="21"/>
      <c r="GE1037" s="21"/>
      <c r="GF1037" s="21"/>
      <c r="GG1037" s="21"/>
      <c r="GH1037" s="21"/>
      <c r="GI1037" s="21"/>
      <c r="GJ1037" s="21"/>
      <c r="GK1037" s="21"/>
      <c r="GL1037" s="21"/>
      <c r="GM1037" s="21"/>
      <c r="GN1037" s="21"/>
      <c r="GO1037" s="21"/>
      <c r="GP1037" s="21"/>
      <c r="GQ1037" s="21"/>
      <c r="GR1037" s="21"/>
      <c r="GS1037" s="21"/>
      <c r="GT1037" s="21"/>
      <c r="GU1037" s="21"/>
      <c r="GV1037" s="21"/>
      <c r="GW1037" s="21"/>
      <c r="GX1037" s="21"/>
      <c r="GY1037" s="21"/>
      <c r="GZ1037" s="21"/>
      <c r="HA1037" s="21"/>
      <c r="HB1037" s="21"/>
      <c r="HC1037" s="21"/>
      <c r="HD1037" s="21"/>
      <c r="HE1037" s="21"/>
      <c r="HF1037" s="21"/>
      <c r="HG1037" s="21"/>
      <c r="HH1037" s="21"/>
      <c r="HI1037" s="21"/>
      <c r="HJ1037" s="21"/>
      <c r="HK1037" s="21"/>
      <c r="HL1037" s="21"/>
      <c r="HM1037" s="21"/>
      <c r="HN1037" s="21"/>
      <c r="HO1037" s="21"/>
      <c r="HP1037" s="21"/>
      <c r="HQ1037" s="21"/>
      <c r="HR1037" s="21"/>
      <c r="HS1037" s="21"/>
      <c r="HT1037" s="21"/>
      <c r="HU1037" s="21"/>
      <c r="HV1037" s="21"/>
      <c r="HW1037" s="21"/>
      <c r="HX1037" s="21"/>
      <c r="HY1037" s="21"/>
      <c r="HZ1037" s="21"/>
      <c r="IA1037" s="21"/>
      <c r="IB1037" s="21"/>
      <c r="IC1037" s="21"/>
      <c r="ID1037" s="21"/>
      <c r="IE1037" s="21"/>
      <c r="IF1037" s="21"/>
      <c r="IG1037" s="21"/>
      <c r="IH1037" s="21"/>
      <c r="II1037" s="21"/>
      <c r="IJ1037" s="21"/>
      <c r="IK1037" s="21"/>
      <c r="IL1037" s="21"/>
      <c r="IM1037" s="21"/>
      <c r="IN1037" s="21"/>
      <c r="IO1037" s="21"/>
      <c r="IP1037" s="21"/>
      <c r="IQ1037" s="21"/>
      <c r="IR1037" s="21"/>
      <c r="IS1037" s="21"/>
      <c r="IT1037" s="21"/>
      <c r="IU1037" s="21"/>
      <c r="IV1037" s="21"/>
      <c r="IW1037" s="21"/>
      <c r="IX1037" s="21"/>
      <c r="IY1037" s="21"/>
      <c r="IZ1037" s="21"/>
      <c r="JA1037" s="21"/>
      <c r="JB1037" s="21"/>
      <c r="JC1037" s="21"/>
      <c r="JD1037" s="21"/>
      <c r="JE1037" s="21"/>
      <c r="JF1037" s="21"/>
      <c r="JG1037" s="21"/>
      <c r="JH1037" s="21"/>
      <c r="JI1037" s="21"/>
      <c r="JJ1037" s="21"/>
      <c r="JK1037" s="21"/>
      <c r="JL1037" s="21"/>
      <c r="JM1037" s="21"/>
      <c r="JN1037" s="21"/>
      <c r="JO1037" s="21"/>
      <c r="JP1037" s="21"/>
      <c r="JQ1037" s="21"/>
      <c r="JR1037" s="21"/>
      <c r="JS1037" s="21"/>
      <c r="JT1037" s="21"/>
      <c r="JU1037" s="21"/>
      <c r="JV1037" s="21"/>
      <c r="JW1037" s="21"/>
      <c r="JX1037" s="21"/>
      <c r="JY1037" s="21"/>
    </row>
    <row r="1038" spans="1:285" ht="14.1" customHeight="1">
      <c r="A1038" s="21"/>
      <c r="B1038" s="21"/>
      <c r="C1038" s="21"/>
      <c r="D1038" s="21"/>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c r="DW1038" s="21"/>
      <c r="DX1038" s="21"/>
      <c r="DY1038" s="21"/>
      <c r="DZ1038" s="21"/>
      <c r="EA1038" s="21"/>
      <c r="EB1038" s="21"/>
      <c r="EC1038" s="21"/>
      <c r="ED1038" s="21"/>
      <c r="EE1038" s="21"/>
      <c r="EF1038" s="21"/>
      <c r="EG1038" s="21"/>
      <c r="EH1038" s="21"/>
      <c r="EI1038" s="21"/>
      <c r="EJ1038" s="21"/>
      <c r="EK1038" s="21"/>
      <c r="EL1038" s="21"/>
      <c r="EM1038" s="21"/>
      <c r="EN1038" s="21"/>
      <c r="EO1038" s="21"/>
      <c r="EP1038" s="21"/>
      <c r="EQ1038" s="21"/>
      <c r="ER1038" s="21"/>
      <c r="ES1038" s="21"/>
      <c r="ET1038" s="21"/>
      <c r="EU1038" s="21"/>
      <c r="EV1038" s="21"/>
      <c r="EW1038" s="21"/>
      <c r="EX1038" s="21"/>
      <c r="EY1038" s="21"/>
      <c r="EZ1038" s="21"/>
      <c r="FA1038" s="21"/>
      <c r="FB1038" s="21"/>
      <c r="FC1038" s="21"/>
      <c r="FD1038" s="21"/>
      <c r="FE1038" s="21"/>
      <c r="FF1038" s="21"/>
      <c r="FG1038" s="21"/>
      <c r="FH1038" s="21"/>
      <c r="FI1038" s="21"/>
      <c r="FJ1038" s="21"/>
      <c r="FK1038" s="21"/>
      <c r="FL1038" s="21"/>
      <c r="FM1038" s="21"/>
      <c r="FN1038" s="21"/>
      <c r="FO1038" s="21"/>
      <c r="FP1038" s="21"/>
      <c r="FQ1038" s="21"/>
      <c r="FR1038" s="21"/>
      <c r="FS1038" s="21"/>
      <c r="FT1038" s="21"/>
      <c r="FU1038" s="21"/>
      <c r="FV1038" s="21"/>
      <c r="FW1038" s="21"/>
      <c r="FX1038" s="21"/>
      <c r="FY1038" s="21"/>
      <c r="FZ1038" s="21"/>
      <c r="GA1038" s="21"/>
      <c r="GB1038" s="21"/>
      <c r="GC1038" s="21"/>
      <c r="GD1038" s="21"/>
      <c r="GE1038" s="21"/>
      <c r="GF1038" s="21"/>
      <c r="GG1038" s="21"/>
      <c r="GH1038" s="21"/>
      <c r="GI1038" s="21"/>
      <c r="GJ1038" s="21"/>
      <c r="GK1038" s="21"/>
      <c r="GL1038" s="21"/>
      <c r="GM1038" s="21"/>
      <c r="GN1038" s="21"/>
      <c r="GO1038" s="21"/>
      <c r="GP1038" s="21"/>
      <c r="GQ1038" s="21"/>
      <c r="GR1038" s="21"/>
      <c r="GS1038" s="21"/>
      <c r="GT1038" s="21"/>
      <c r="GU1038" s="21"/>
      <c r="GV1038" s="21"/>
      <c r="GW1038" s="21"/>
      <c r="GX1038" s="21"/>
      <c r="GY1038" s="21"/>
      <c r="GZ1038" s="21"/>
      <c r="HA1038" s="21"/>
      <c r="HB1038" s="21"/>
      <c r="HC1038" s="21"/>
      <c r="HD1038" s="21"/>
      <c r="HE1038" s="21"/>
      <c r="HF1038" s="21"/>
      <c r="HG1038" s="21"/>
      <c r="HH1038" s="21"/>
      <c r="HI1038" s="21"/>
      <c r="HJ1038" s="21"/>
      <c r="HK1038" s="21"/>
      <c r="HL1038" s="21"/>
      <c r="HM1038" s="21"/>
      <c r="HN1038" s="21"/>
      <c r="HO1038" s="21"/>
      <c r="HP1038" s="21"/>
      <c r="HQ1038" s="21"/>
      <c r="HR1038" s="21"/>
      <c r="HS1038" s="21"/>
      <c r="HT1038" s="21"/>
      <c r="HU1038" s="21"/>
      <c r="HV1038" s="21"/>
      <c r="HW1038" s="21"/>
      <c r="HX1038" s="21"/>
      <c r="HY1038" s="21"/>
      <c r="HZ1038" s="21"/>
      <c r="IA1038" s="21"/>
      <c r="IB1038" s="21"/>
      <c r="IC1038" s="21"/>
      <c r="ID1038" s="21"/>
      <c r="IE1038" s="21"/>
      <c r="IF1038" s="21"/>
      <c r="IG1038" s="21"/>
      <c r="IH1038" s="21"/>
      <c r="II1038" s="21"/>
      <c r="IJ1038" s="21"/>
      <c r="IK1038" s="21"/>
      <c r="IL1038" s="21"/>
      <c r="IM1038" s="21"/>
      <c r="IN1038" s="21"/>
      <c r="IO1038" s="21"/>
      <c r="IP1038" s="21"/>
      <c r="IQ1038" s="21"/>
      <c r="IR1038" s="21"/>
      <c r="IS1038" s="21"/>
      <c r="IT1038" s="21"/>
      <c r="IU1038" s="21"/>
      <c r="IV1038" s="21"/>
      <c r="IW1038" s="21"/>
      <c r="IX1038" s="21"/>
      <c r="IY1038" s="21"/>
      <c r="IZ1038" s="21"/>
      <c r="JA1038" s="21"/>
      <c r="JB1038" s="21"/>
      <c r="JC1038" s="21"/>
      <c r="JD1038" s="21"/>
      <c r="JE1038" s="21"/>
      <c r="JF1038" s="21"/>
      <c r="JG1038" s="21"/>
      <c r="JH1038" s="21"/>
      <c r="JI1038" s="21"/>
      <c r="JJ1038" s="21"/>
      <c r="JK1038" s="21"/>
      <c r="JL1038" s="21"/>
      <c r="JM1038" s="21"/>
      <c r="JN1038" s="21"/>
      <c r="JO1038" s="21"/>
      <c r="JP1038" s="21"/>
      <c r="JQ1038" s="21"/>
      <c r="JR1038" s="21"/>
      <c r="JS1038" s="21"/>
      <c r="JT1038" s="21"/>
      <c r="JU1038" s="21"/>
      <c r="JV1038" s="21"/>
      <c r="JW1038" s="21"/>
      <c r="JX1038" s="21"/>
      <c r="JY1038" s="21"/>
    </row>
    <row r="1039" spans="1:285" ht="14.1" customHeight="1">
      <c r="A1039" s="21"/>
      <c r="B1039" s="21"/>
      <c r="C1039" s="21"/>
      <c r="D1039" s="21"/>
      <c r="E1039" s="21"/>
      <c r="F1039" s="21"/>
      <c r="G1039" s="21"/>
      <c r="H1039" s="21"/>
      <c r="I1039" s="21"/>
      <c r="J1039" s="21"/>
      <c r="K1039" s="21"/>
      <c r="L1039" s="21"/>
      <c r="M1039" s="21"/>
      <c r="N1039" s="21"/>
      <c r="O1039" s="21"/>
      <c r="P1039" s="21"/>
      <c r="Q1039" s="21"/>
      <c r="R1039" s="21"/>
      <c r="S1039" s="21"/>
      <c r="T1039" s="21"/>
      <c r="U1039" s="21"/>
      <c r="V1039" s="21"/>
      <c r="W1039" s="21"/>
      <c r="X1039" s="21"/>
      <c r="Y1039" s="21"/>
      <c r="Z1039" s="21"/>
      <c r="AA1039" s="21"/>
      <c r="AB1039" s="21"/>
      <c r="AC1039" s="21"/>
      <c r="AD1039" s="21"/>
      <c r="AE1039" s="21"/>
      <c r="AF1039" s="21"/>
      <c r="AG1039" s="21"/>
      <c r="AH1039" s="21"/>
      <c r="AI1039" s="21"/>
      <c r="AJ1039" s="21"/>
      <c r="AK1039" s="21"/>
      <c r="AL1039" s="21"/>
      <c r="AM1039" s="21"/>
      <c r="AN1039" s="21"/>
      <c r="AO1039" s="21"/>
      <c r="AP1039" s="21"/>
      <c r="AQ1039" s="21"/>
      <c r="AR1039" s="21"/>
      <c r="AS1039" s="21"/>
      <c r="AT1039" s="21"/>
      <c r="AU1039" s="21"/>
      <c r="AV1039" s="21"/>
      <c r="AW1039" s="21"/>
      <c r="AX1039" s="21"/>
      <c r="AY1039" s="21"/>
      <c r="AZ1039" s="21"/>
      <c r="BA1039" s="21"/>
      <c r="BB1039" s="21"/>
      <c r="BC1039" s="21"/>
      <c r="BD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c r="DW1039" s="21"/>
      <c r="DX1039" s="21"/>
      <c r="DY1039" s="21"/>
      <c r="DZ1039" s="21"/>
      <c r="EA1039" s="21"/>
      <c r="EB1039" s="21"/>
      <c r="EC1039" s="21"/>
      <c r="ED1039" s="21"/>
      <c r="EE1039" s="21"/>
      <c r="EF1039" s="21"/>
      <c r="EG1039" s="21"/>
      <c r="EH1039" s="21"/>
      <c r="EI1039" s="21"/>
      <c r="EJ1039" s="21"/>
      <c r="EK1039" s="21"/>
      <c r="EL1039" s="21"/>
      <c r="EM1039" s="21"/>
      <c r="EN1039" s="21"/>
      <c r="EO1039" s="21"/>
      <c r="EP1039" s="21"/>
      <c r="EQ1039" s="21"/>
      <c r="ER1039" s="21"/>
      <c r="ES1039" s="21"/>
      <c r="ET1039" s="21"/>
      <c r="EU1039" s="21"/>
      <c r="EV1039" s="21"/>
      <c r="EW1039" s="21"/>
      <c r="EX1039" s="21"/>
      <c r="EY1039" s="21"/>
      <c r="EZ1039" s="21"/>
      <c r="FA1039" s="21"/>
      <c r="FB1039" s="21"/>
      <c r="FC1039" s="21"/>
      <c r="FD1039" s="21"/>
      <c r="FE1039" s="21"/>
      <c r="FF1039" s="21"/>
      <c r="FG1039" s="21"/>
      <c r="FH1039" s="21"/>
      <c r="FI1039" s="21"/>
      <c r="FJ1039" s="21"/>
      <c r="FK1039" s="21"/>
      <c r="FL1039" s="21"/>
      <c r="FM1039" s="21"/>
      <c r="FN1039" s="21"/>
      <c r="FO1039" s="21"/>
      <c r="FP1039" s="21"/>
      <c r="FQ1039" s="21"/>
      <c r="FR1039" s="21"/>
      <c r="FS1039" s="21"/>
      <c r="FT1039" s="21"/>
      <c r="FU1039" s="21"/>
      <c r="FV1039" s="21"/>
      <c r="FW1039" s="21"/>
      <c r="FX1039" s="21"/>
      <c r="FY1039" s="21"/>
      <c r="FZ1039" s="21"/>
      <c r="GA1039" s="21"/>
      <c r="GB1039" s="21"/>
      <c r="GC1039" s="21"/>
      <c r="GD1039" s="21"/>
      <c r="GE1039" s="21"/>
      <c r="GF1039" s="21"/>
      <c r="GG1039" s="21"/>
      <c r="GH1039" s="21"/>
      <c r="GI1039" s="21"/>
      <c r="GJ1039" s="21"/>
      <c r="GK1039" s="21"/>
      <c r="GL1039" s="21"/>
      <c r="GM1039" s="21"/>
      <c r="GN1039" s="21"/>
      <c r="GO1039" s="21"/>
      <c r="GP1039" s="21"/>
      <c r="GQ1039" s="21"/>
      <c r="GR1039" s="21"/>
      <c r="GS1039" s="21"/>
      <c r="GT1039" s="21"/>
      <c r="GU1039" s="21"/>
      <c r="GV1039" s="21"/>
      <c r="GW1039" s="21"/>
      <c r="GX1039" s="21"/>
      <c r="GY1039" s="21"/>
      <c r="GZ1039" s="21"/>
      <c r="HA1039" s="21"/>
      <c r="HB1039" s="21"/>
      <c r="HC1039" s="21"/>
      <c r="HD1039" s="21"/>
      <c r="HE1039" s="21"/>
      <c r="HF1039" s="21"/>
      <c r="HG1039" s="21"/>
      <c r="HH1039" s="21"/>
      <c r="HI1039" s="21"/>
      <c r="HJ1039" s="21"/>
      <c r="HK1039" s="21"/>
      <c r="HL1039" s="21"/>
      <c r="HM1039" s="21"/>
      <c r="HN1039" s="21"/>
      <c r="HO1039" s="21"/>
      <c r="HP1039" s="21"/>
      <c r="HQ1039" s="21"/>
      <c r="HR1039" s="21"/>
      <c r="HS1039" s="21"/>
      <c r="HT1039" s="21"/>
      <c r="HU1039" s="21"/>
      <c r="HV1039" s="21"/>
      <c r="HW1039" s="21"/>
      <c r="HX1039" s="21"/>
      <c r="HY1039" s="21"/>
      <c r="HZ1039" s="21"/>
      <c r="IA1039" s="21"/>
      <c r="IB1039" s="21"/>
      <c r="IC1039" s="21"/>
      <c r="ID1039" s="21"/>
      <c r="IE1039" s="21"/>
      <c r="IF1039" s="21"/>
      <c r="IG1039" s="21"/>
      <c r="IH1039" s="21"/>
      <c r="II1039" s="21"/>
      <c r="IJ1039" s="21"/>
      <c r="IK1039" s="21"/>
      <c r="IL1039" s="21"/>
      <c r="IM1039" s="21"/>
      <c r="IN1039" s="21"/>
      <c r="IO1039" s="21"/>
      <c r="IP1039" s="21"/>
      <c r="IQ1039" s="21"/>
      <c r="IR1039" s="21"/>
      <c r="IS1039" s="21"/>
      <c r="IT1039" s="21"/>
      <c r="IU1039" s="21"/>
      <c r="IV1039" s="21"/>
      <c r="IW1039" s="21"/>
      <c r="IX1039" s="21"/>
      <c r="IY1039" s="21"/>
      <c r="IZ1039" s="21"/>
      <c r="JA1039" s="21"/>
      <c r="JB1039" s="21"/>
      <c r="JC1039" s="21"/>
      <c r="JD1039" s="21"/>
      <c r="JE1039" s="21"/>
      <c r="JF1039" s="21"/>
      <c r="JG1039" s="21"/>
      <c r="JH1039" s="21"/>
      <c r="JI1039" s="21"/>
      <c r="JJ1039" s="21"/>
      <c r="JK1039" s="21"/>
      <c r="JL1039" s="21"/>
      <c r="JM1039" s="21"/>
      <c r="JN1039" s="21"/>
      <c r="JO1039" s="21"/>
      <c r="JP1039" s="21"/>
      <c r="JQ1039" s="21"/>
      <c r="JR1039" s="21"/>
      <c r="JS1039" s="21"/>
      <c r="JT1039" s="21"/>
      <c r="JU1039" s="21"/>
      <c r="JV1039" s="21"/>
      <c r="JW1039" s="21"/>
      <c r="JX1039" s="21"/>
      <c r="JY1039" s="21"/>
    </row>
    <row r="1040" spans="1:285" ht="14.1" customHeight="1">
      <c r="A1040" s="21"/>
      <c r="B1040" s="21"/>
      <c r="C1040" s="21"/>
      <c r="D1040" s="21"/>
      <c r="E1040" s="21"/>
      <c r="F1040" s="21"/>
      <c r="G1040" s="21"/>
      <c r="H1040" s="21"/>
      <c r="I1040" s="21"/>
      <c r="J1040" s="21"/>
      <c r="K1040" s="21"/>
      <c r="L1040" s="21"/>
      <c r="M1040" s="21"/>
      <c r="N1040" s="21"/>
      <c r="O1040" s="21"/>
      <c r="P1040" s="21"/>
      <c r="Q1040" s="21"/>
      <c r="R1040" s="21"/>
      <c r="S1040" s="21"/>
      <c r="T1040" s="21"/>
      <c r="U1040" s="21"/>
      <c r="V1040" s="21"/>
      <c r="W1040" s="21"/>
      <c r="X1040" s="21"/>
      <c r="Y1040" s="21"/>
      <c r="Z1040" s="21"/>
      <c r="AA1040" s="21"/>
      <c r="AB1040" s="21"/>
      <c r="AC1040" s="21"/>
      <c r="AD1040" s="21"/>
      <c r="AE1040" s="21"/>
      <c r="AF1040" s="21"/>
      <c r="AG1040" s="21"/>
      <c r="AH1040" s="21"/>
      <c r="AI1040" s="21"/>
      <c r="AJ1040" s="21"/>
      <c r="AK1040" s="21"/>
      <c r="AL1040" s="21"/>
      <c r="AM1040" s="21"/>
      <c r="AN1040" s="21"/>
      <c r="AO1040" s="21"/>
      <c r="AP1040" s="21"/>
      <c r="AQ1040" s="21"/>
      <c r="AR1040" s="21"/>
      <c r="AS1040" s="21"/>
      <c r="AT1040" s="21"/>
      <c r="AU1040" s="21"/>
      <c r="AV1040" s="21"/>
      <c r="AW1040" s="21"/>
      <c r="AX1040" s="21"/>
      <c r="AY1040" s="21"/>
      <c r="AZ1040" s="21"/>
      <c r="BA1040" s="21"/>
      <c r="BB1040" s="21"/>
      <c r="BC1040" s="21"/>
      <c r="BD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c r="DW1040" s="21"/>
      <c r="DX1040" s="21"/>
      <c r="DY1040" s="21"/>
      <c r="DZ1040" s="21"/>
      <c r="EA1040" s="21"/>
      <c r="EB1040" s="21"/>
      <c r="EC1040" s="21"/>
      <c r="ED1040" s="21"/>
      <c r="EE1040" s="21"/>
      <c r="EF1040" s="21"/>
      <c r="EG1040" s="21"/>
      <c r="EH1040" s="21"/>
      <c r="EI1040" s="21"/>
      <c r="EJ1040" s="21"/>
      <c r="EK1040" s="21"/>
      <c r="EL1040" s="21"/>
      <c r="EM1040" s="21"/>
      <c r="EN1040" s="21"/>
      <c r="EO1040" s="21"/>
      <c r="EP1040" s="21"/>
      <c r="EQ1040" s="21"/>
      <c r="ER1040" s="21"/>
      <c r="ES1040" s="21"/>
      <c r="ET1040" s="21"/>
      <c r="EU1040" s="21"/>
      <c r="EV1040" s="21"/>
      <c r="EW1040" s="21"/>
      <c r="EX1040" s="21"/>
      <c r="EY1040" s="21"/>
      <c r="EZ1040" s="21"/>
      <c r="FA1040" s="21"/>
      <c r="FB1040" s="21"/>
      <c r="FC1040" s="21"/>
      <c r="FD1040" s="21"/>
      <c r="FE1040" s="21"/>
      <c r="FF1040" s="21"/>
      <c r="FG1040" s="21"/>
      <c r="FH1040" s="21"/>
      <c r="FI1040" s="21"/>
      <c r="FJ1040" s="21"/>
      <c r="FK1040" s="21"/>
      <c r="FL1040" s="21"/>
      <c r="FM1040" s="21"/>
      <c r="FN1040" s="21"/>
      <c r="FO1040" s="21"/>
      <c r="FP1040" s="21"/>
      <c r="FQ1040" s="21"/>
      <c r="FR1040" s="21"/>
      <c r="FS1040" s="21"/>
      <c r="FT1040" s="21"/>
      <c r="FU1040" s="21"/>
      <c r="FV1040" s="21"/>
      <c r="FW1040" s="21"/>
      <c r="FX1040" s="21"/>
      <c r="FY1040" s="21"/>
      <c r="FZ1040" s="21"/>
      <c r="GA1040" s="21"/>
      <c r="GB1040" s="21"/>
      <c r="GC1040" s="21"/>
      <c r="GD1040" s="21"/>
      <c r="GE1040" s="21"/>
      <c r="GF1040" s="21"/>
      <c r="GG1040" s="21"/>
      <c r="GH1040" s="21"/>
      <c r="GI1040" s="21"/>
      <c r="GJ1040" s="21"/>
      <c r="GK1040" s="21"/>
      <c r="GL1040" s="21"/>
      <c r="GM1040" s="21"/>
      <c r="GN1040" s="21"/>
      <c r="GO1040" s="21"/>
      <c r="GP1040" s="21"/>
      <c r="GQ1040" s="21"/>
      <c r="GR1040" s="21"/>
      <c r="GS1040" s="21"/>
      <c r="GT1040" s="21"/>
      <c r="GU1040" s="21"/>
      <c r="GV1040" s="21"/>
      <c r="GW1040" s="21"/>
      <c r="GX1040" s="21"/>
      <c r="GY1040" s="21"/>
      <c r="GZ1040" s="21"/>
      <c r="HA1040" s="21"/>
      <c r="HB1040" s="21"/>
      <c r="HC1040" s="21"/>
      <c r="HD1040" s="21"/>
      <c r="HE1040" s="21"/>
      <c r="HF1040" s="21"/>
      <c r="HG1040" s="21"/>
      <c r="HH1040" s="21"/>
      <c r="HI1040" s="21"/>
      <c r="HJ1040" s="21"/>
      <c r="HK1040" s="21"/>
      <c r="HL1040" s="21"/>
      <c r="HM1040" s="21"/>
      <c r="HN1040" s="21"/>
      <c r="HO1040" s="21"/>
      <c r="HP1040" s="21"/>
      <c r="HQ1040" s="21"/>
      <c r="HR1040" s="21"/>
      <c r="HS1040" s="21"/>
      <c r="HT1040" s="21"/>
      <c r="HU1040" s="21"/>
      <c r="HV1040" s="21"/>
      <c r="HW1040" s="21"/>
      <c r="HX1040" s="21"/>
      <c r="HY1040" s="21"/>
      <c r="HZ1040" s="21"/>
      <c r="IA1040" s="21"/>
      <c r="IB1040" s="21"/>
      <c r="IC1040" s="21"/>
      <c r="ID1040" s="21"/>
      <c r="IE1040" s="21"/>
      <c r="IF1040" s="21"/>
      <c r="IG1040" s="21"/>
      <c r="IH1040" s="21"/>
      <c r="II1040" s="21"/>
      <c r="IJ1040" s="21"/>
      <c r="IK1040" s="21"/>
      <c r="IL1040" s="21"/>
      <c r="IM1040" s="21"/>
      <c r="IN1040" s="21"/>
      <c r="IO1040" s="21"/>
      <c r="IP1040" s="21"/>
      <c r="IQ1040" s="21"/>
      <c r="IR1040" s="21"/>
      <c r="IS1040" s="21"/>
      <c r="IT1040" s="21"/>
      <c r="IU1040" s="21"/>
      <c r="IV1040" s="21"/>
      <c r="IW1040" s="21"/>
      <c r="IX1040" s="21"/>
      <c r="IY1040" s="21"/>
      <c r="IZ1040" s="21"/>
      <c r="JA1040" s="21"/>
      <c r="JB1040" s="21"/>
      <c r="JC1040" s="21"/>
      <c r="JD1040" s="21"/>
      <c r="JE1040" s="21"/>
      <c r="JF1040" s="21"/>
      <c r="JG1040" s="21"/>
      <c r="JH1040" s="21"/>
      <c r="JI1040" s="21"/>
      <c r="JJ1040" s="21"/>
      <c r="JK1040" s="21"/>
      <c r="JL1040" s="21"/>
      <c r="JM1040" s="21"/>
      <c r="JN1040" s="21"/>
      <c r="JO1040" s="21"/>
      <c r="JP1040" s="21"/>
      <c r="JQ1040" s="21"/>
      <c r="JR1040" s="21"/>
      <c r="JS1040" s="21"/>
      <c r="JT1040" s="21"/>
      <c r="JU1040" s="21"/>
      <c r="JV1040" s="21"/>
      <c r="JW1040" s="21"/>
      <c r="JX1040" s="21"/>
      <c r="JY1040" s="21"/>
    </row>
    <row r="1041" spans="1:285" ht="14.1" customHeight="1">
      <c r="A1041" s="21"/>
      <c r="B1041" s="21"/>
      <c r="C1041" s="21"/>
      <c r="D1041" s="21"/>
      <c r="E1041" s="21"/>
      <c r="F1041" s="21"/>
      <c r="G1041" s="21"/>
      <c r="H1041" s="21"/>
      <c r="I1041" s="21"/>
      <c r="J1041" s="21"/>
      <c r="K1041" s="21"/>
      <c r="L1041" s="21"/>
      <c r="M1041" s="21"/>
      <c r="N1041" s="21"/>
      <c r="O1041" s="21"/>
      <c r="P1041" s="21"/>
      <c r="Q1041" s="21"/>
      <c r="R1041" s="21"/>
      <c r="S1041" s="21"/>
      <c r="T1041" s="21"/>
      <c r="U1041" s="21"/>
      <c r="V1041" s="21"/>
      <c r="W1041" s="21"/>
      <c r="X1041" s="21"/>
      <c r="Y1041" s="21"/>
      <c r="Z1041" s="21"/>
      <c r="AA1041" s="21"/>
      <c r="AB1041" s="21"/>
      <c r="AC1041" s="21"/>
      <c r="AD1041" s="21"/>
      <c r="AE1041" s="21"/>
      <c r="AF1041" s="21"/>
      <c r="AG1041" s="21"/>
      <c r="AH1041" s="21"/>
      <c r="AI1041" s="21"/>
      <c r="AJ1041" s="21"/>
      <c r="AK1041" s="21"/>
      <c r="AL1041" s="21"/>
      <c r="AM1041" s="21"/>
      <c r="AN1041" s="21"/>
      <c r="AO1041" s="21"/>
      <c r="AP1041" s="21"/>
      <c r="AQ1041" s="21"/>
      <c r="AR1041" s="21"/>
      <c r="AS1041" s="21"/>
      <c r="AT1041" s="21"/>
      <c r="AU1041" s="21"/>
      <c r="AV1041" s="21"/>
      <c r="AW1041" s="21"/>
      <c r="AX1041" s="21"/>
      <c r="AY1041" s="21"/>
      <c r="AZ1041" s="21"/>
      <c r="BA1041" s="21"/>
      <c r="BB1041" s="21"/>
      <c r="BC1041" s="21"/>
      <c r="BD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c r="DW1041" s="21"/>
      <c r="DX1041" s="21"/>
      <c r="DY1041" s="21"/>
      <c r="DZ1041" s="21"/>
      <c r="EA1041" s="21"/>
      <c r="EB1041" s="21"/>
      <c r="EC1041" s="21"/>
      <c r="ED1041" s="21"/>
      <c r="EE1041" s="21"/>
      <c r="EF1041" s="21"/>
      <c r="EG1041" s="21"/>
      <c r="EH1041" s="21"/>
      <c r="EI1041" s="21"/>
      <c r="EJ1041" s="21"/>
      <c r="EK1041" s="21"/>
      <c r="EL1041" s="21"/>
      <c r="EM1041" s="21"/>
      <c r="EN1041" s="21"/>
      <c r="EO1041" s="21"/>
      <c r="EP1041" s="21"/>
      <c r="EQ1041" s="21"/>
      <c r="ER1041" s="21"/>
      <c r="ES1041" s="21"/>
      <c r="ET1041" s="21"/>
      <c r="EU1041" s="21"/>
      <c r="EV1041" s="21"/>
      <c r="EW1041" s="21"/>
      <c r="EX1041" s="21"/>
      <c r="EY1041" s="21"/>
      <c r="EZ1041" s="21"/>
      <c r="FA1041" s="21"/>
      <c r="FB1041" s="21"/>
      <c r="FC1041" s="21"/>
      <c r="FD1041" s="21"/>
      <c r="FE1041" s="21"/>
      <c r="FF1041" s="21"/>
      <c r="FG1041" s="21"/>
      <c r="FH1041" s="21"/>
      <c r="FI1041" s="21"/>
      <c r="FJ1041" s="21"/>
      <c r="FK1041" s="21"/>
      <c r="FL1041" s="21"/>
      <c r="FM1041" s="21"/>
      <c r="FN1041" s="21"/>
      <c r="FO1041" s="21"/>
      <c r="FP1041" s="21"/>
      <c r="FQ1041" s="21"/>
      <c r="FR1041" s="21"/>
      <c r="FS1041" s="21"/>
      <c r="FT1041" s="21"/>
      <c r="FU1041" s="21"/>
      <c r="FV1041" s="21"/>
      <c r="FW1041" s="21"/>
      <c r="FX1041" s="21"/>
      <c r="FY1041" s="21"/>
      <c r="FZ1041" s="21"/>
      <c r="GA1041" s="21"/>
      <c r="GB1041" s="21"/>
      <c r="GC1041" s="21"/>
      <c r="GD1041" s="21"/>
      <c r="GE1041" s="21"/>
      <c r="GF1041" s="21"/>
      <c r="GG1041" s="21"/>
      <c r="GH1041" s="21"/>
      <c r="GI1041" s="21"/>
      <c r="GJ1041" s="21"/>
      <c r="GK1041" s="21"/>
      <c r="GL1041" s="21"/>
      <c r="GM1041" s="21"/>
      <c r="GN1041" s="21"/>
      <c r="GO1041" s="21"/>
      <c r="GP1041" s="21"/>
      <c r="GQ1041" s="21"/>
      <c r="GR1041" s="21"/>
      <c r="GS1041" s="21"/>
      <c r="GT1041" s="21"/>
      <c r="GU1041" s="21"/>
      <c r="GV1041" s="21"/>
      <c r="GW1041" s="21"/>
      <c r="GX1041" s="21"/>
      <c r="GY1041" s="21"/>
      <c r="GZ1041" s="21"/>
      <c r="HA1041" s="21"/>
      <c r="HB1041" s="21"/>
      <c r="HC1041" s="21"/>
      <c r="HD1041" s="21"/>
      <c r="HE1041" s="21"/>
      <c r="HF1041" s="21"/>
      <c r="HG1041" s="21"/>
      <c r="HH1041" s="21"/>
      <c r="HI1041" s="21"/>
      <c r="HJ1041" s="21"/>
      <c r="HK1041" s="21"/>
      <c r="HL1041" s="21"/>
      <c r="HM1041" s="21"/>
      <c r="HN1041" s="21"/>
      <c r="HO1041" s="21"/>
      <c r="HP1041" s="21"/>
      <c r="HQ1041" s="21"/>
      <c r="HR1041" s="21"/>
      <c r="HS1041" s="21"/>
      <c r="HT1041" s="21"/>
      <c r="HU1041" s="21"/>
      <c r="HV1041" s="21"/>
      <c r="HW1041" s="21"/>
      <c r="HX1041" s="21"/>
      <c r="HY1041" s="21"/>
      <c r="HZ1041" s="21"/>
      <c r="IA1041" s="21"/>
      <c r="IB1041" s="21"/>
      <c r="IC1041" s="21"/>
      <c r="ID1041" s="21"/>
      <c r="IE1041" s="21"/>
      <c r="IF1041" s="21"/>
      <c r="IG1041" s="21"/>
      <c r="IH1041" s="21"/>
      <c r="II1041" s="21"/>
      <c r="IJ1041" s="21"/>
      <c r="IK1041" s="21"/>
      <c r="IL1041" s="21"/>
      <c r="IM1041" s="21"/>
      <c r="IN1041" s="21"/>
      <c r="IO1041" s="21"/>
      <c r="IP1041" s="21"/>
      <c r="IQ1041" s="21"/>
      <c r="IR1041" s="21"/>
      <c r="IS1041" s="21"/>
      <c r="IT1041" s="21"/>
      <c r="IU1041" s="21"/>
      <c r="IV1041" s="21"/>
      <c r="IW1041" s="21"/>
      <c r="IX1041" s="21"/>
      <c r="IY1041" s="21"/>
      <c r="IZ1041" s="21"/>
      <c r="JA1041" s="21"/>
      <c r="JB1041" s="21"/>
      <c r="JC1041" s="21"/>
      <c r="JD1041" s="21"/>
      <c r="JE1041" s="21"/>
      <c r="JF1041" s="21"/>
      <c r="JG1041" s="21"/>
      <c r="JH1041" s="21"/>
      <c r="JI1041" s="21"/>
      <c r="JJ1041" s="21"/>
      <c r="JK1041" s="21"/>
      <c r="JL1041" s="21"/>
      <c r="JM1041" s="21"/>
      <c r="JN1041" s="21"/>
      <c r="JO1041" s="21"/>
      <c r="JP1041" s="21"/>
      <c r="JQ1041" s="21"/>
      <c r="JR1041" s="21"/>
      <c r="JS1041" s="21"/>
      <c r="JT1041" s="21"/>
      <c r="JU1041" s="21"/>
      <c r="JV1041" s="21"/>
      <c r="JW1041" s="21"/>
      <c r="JX1041" s="21"/>
      <c r="JY1041" s="21"/>
    </row>
    <row r="1042" spans="1:285" ht="14.1" customHeight="1">
      <c r="A1042" s="21"/>
      <c r="B1042" s="21"/>
      <c r="C1042" s="21"/>
      <c r="D1042" s="21"/>
      <c r="E1042" s="21"/>
      <c r="F1042" s="21"/>
      <c r="G1042" s="21"/>
      <c r="H1042" s="21"/>
      <c r="I1042" s="21"/>
      <c r="J1042" s="21"/>
      <c r="K1042" s="21"/>
      <c r="L1042" s="21"/>
      <c r="M1042" s="21"/>
      <c r="N1042" s="21"/>
      <c r="O1042" s="21"/>
      <c r="P1042" s="21"/>
      <c r="Q1042" s="21"/>
      <c r="R1042" s="21"/>
      <c r="S1042" s="21"/>
      <c r="T1042" s="21"/>
      <c r="U1042" s="21"/>
      <c r="V1042" s="21"/>
      <c r="W1042" s="21"/>
      <c r="X1042" s="21"/>
      <c r="Y1042" s="21"/>
      <c r="Z1042" s="21"/>
      <c r="AA1042" s="21"/>
      <c r="AB1042" s="21"/>
      <c r="AC1042" s="21"/>
      <c r="AD1042" s="21"/>
      <c r="AE1042" s="21"/>
      <c r="AF1042" s="21"/>
      <c r="AG1042" s="21"/>
      <c r="AH1042" s="21"/>
      <c r="AI1042" s="21"/>
      <c r="AJ1042" s="21"/>
      <c r="AK1042" s="21"/>
      <c r="AL1042" s="21"/>
      <c r="AM1042" s="21"/>
      <c r="AN1042" s="21"/>
      <c r="AO1042" s="21"/>
      <c r="AP1042" s="21"/>
      <c r="AQ1042" s="21"/>
      <c r="AR1042" s="21"/>
      <c r="AS1042" s="21"/>
      <c r="AT1042" s="21"/>
      <c r="AU1042" s="21"/>
      <c r="AV1042" s="21"/>
      <c r="AW1042" s="21"/>
      <c r="AX1042" s="21"/>
      <c r="AY1042" s="21"/>
      <c r="AZ1042" s="21"/>
      <c r="BA1042" s="21"/>
      <c r="BB1042" s="21"/>
      <c r="BC1042" s="21"/>
      <c r="BD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c r="DW1042" s="21"/>
      <c r="DX1042" s="21"/>
      <c r="DY1042" s="21"/>
      <c r="DZ1042" s="21"/>
      <c r="EA1042" s="21"/>
      <c r="EB1042" s="21"/>
      <c r="EC1042" s="21"/>
      <c r="ED1042" s="21"/>
      <c r="EE1042" s="21"/>
      <c r="EF1042" s="21"/>
      <c r="EG1042" s="21"/>
      <c r="EH1042" s="21"/>
      <c r="EI1042" s="21"/>
      <c r="EJ1042" s="21"/>
      <c r="EK1042" s="21"/>
      <c r="EL1042" s="21"/>
      <c r="EM1042" s="21"/>
      <c r="EN1042" s="21"/>
      <c r="EO1042" s="21"/>
      <c r="EP1042" s="21"/>
      <c r="EQ1042" s="21"/>
      <c r="ER1042" s="21"/>
      <c r="ES1042" s="21"/>
      <c r="ET1042" s="21"/>
      <c r="EU1042" s="21"/>
      <c r="EV1042" s="21"/>
      <c r="EW1042" s="21"/>
      <c r="EX1042" s="21"/>
      <c r="EY1042" s="21"/>
      <c r="EZ1042" s="21"/>
      <c r="FA1042" s="21"/>
      <c r="FB1042" s="21"/>
      <c r="FC1042" s="21"/>
      <c r="FD1042" s="21"/>
      <c r="FE1042" s="21"/>
      <c r="FF1042" s="21"/>
      <c r="FG1042" s="21"/>
      <c r="FH1042" s="21"/>
      <c r="FI1042" s="21"/>
      <c r="FJ1042" s="21"/>
      <c r="FK1042" s="21"/>
      <c r="FL1042" s="21"/>
      <c r="FM1042" s="21"/>
      <c r="FN1042" s="21"/>
      <c r="FO1042" s="21"/>
      <c r="FP1042" s="21"/>
      <c r="FQ1042" s="21"/>
      <c r="FR1042" s="21"/>
      <c r="FS1042" s="21"/>
      <c r="FT1042" s="21"/>
      <c r="FU1042" s="21"/>
      <c r="FV1042" s="21"/>
      <c r="FW1042" s="21"/>
      <c r="FX1042" s="21"/>
      <c r="FY1042" s="21"/>
      <c r="FZ1042" s="21"/>
      <c r="GA1042" s="21"/>
      <c r="GB1042" s="21"/>
      <c r="GC1042" s="21"/>
      <c r="GD1042" s="21"/>
      <c r="GE1042" s="21"/>
      <c r="GF1042" s="21"/>
      <c r="GG1042" s="21"/>
      <c r="GH1042" s="21"/>
      <c r="GI1042" s="21"/>
      <c r="GJ1042" s="21"/>
      <c r="GK1042" s="21"/>
      <c r="GL1042" s="21"/>
      <c r="GM1042" s="21"/>
      <c r="GN1042" s="21"/>
      <c r="GO1042" s="21"/>
      <c r="GP1042" s="21"/>
      <c r="GQ1042" s="21"/>
      <c r="GR1042" s="21"/>
      <c r="GS1042" s="21"/>
      <c r="GT1042" s="21"/>
      <c r="GU1042" s="21"/>
      <c r="GV1042" s="21"/>
      <c r="GW1042" s="21"/>
      <c r="GX1042" s="21"/>
      <c r="GY1042" s="21"/>
      <c r="GZ1042" s="21"/>
      <c r="HA1042" s="21"/>
      <c r="HB1042" s="21"/>
      <c r="HC1042" s="21"/>
      <c r="HD1042" s="21"/>
      <c r="HE1042" s="21"/>
      <c r="HF1042" s="21"/>
      <c r="HG1042" s="21"/>
      <c r="HH1042" s="21"/>
      <c r="HI1042" s="21"/>
      <c r="HJ1042" s="21"/>
      <c r="HK1042" s="21"/>
      <c r="HL1042" s="21"/>
      <c r="HM1042" s="21"/>
      <c r="HN1042" s="21"/>
      <c r="HO1042" s="21"/>
      <c r="HP1042" s="21"/>
      <c r="HQ1042" s="21"/>
      <c r="HR1042" s="21"/>
      <c r="HS1042" s="21"/>
      <c r="HT1042" s="21"/>
      <c r="HU1042" s="21"/>
      <c r="HV1042" s="21"/>
      <c r="HW1042" s="21"/>
      <c r="HX1042" s="21"/>
      <c r="HY1042" s="21"/>
      <c r="HZ1042" s="21"/>
      <c r="IA1042" s="21"/>
      <c r="IB1042" s="21"/>
      <c r="IC1042" s="21"/>
      <c r="ID1042" s="21"/>
      <c r="IE1042" s="21"/>
      <c r="IF1042" s="21"/>
      <c r="IG1042" s="21"/>
      <c r="IH1042" s="21"/>
      <c r="II1042" s="21"/>
      <c r="IJ1042" s="21"/>
      <c r="IK1042" s="21"/>
      <c r="IL1042" s="21"/>
      <c r="IM1042" s="21"/>
      <c r="IN1042" s="21"/>
      <c r="IO1042" s="21"/>
      <c r="IP1042" s="21"/>
      <c r="IQ1042" s="21"/>
      <c r="IR1042" s="21"/>
      <c r="IS1042" s="21"/>
      <c r="IT1042" s="21"/>
      <c r="IU1042" s="21"/>
      <c r="IV1042" s="21"/>
      <c r="IW1042" s="21"/>
      <c r="IX1042" s="21"/>
      <c r="IY1042" s="21"/>
      <c r="IZ1042" s="21"/>
      <c r="JA1042" s="21"/>
      <c r="JB1042" s="21"/>
      <c r="JC1042" s="21"/>
      <c r="JD1042" s="21"/>
      <c r="JE1042" s="21"/>
      <c r="JF1042" s="21"/>
      <c r="JG1042" s="21"/>
      <c r="JH1042" s="21"/>
      <c r="JI1042" s="21"/>
      <c r="JJ1042" s="21"/>
      <c r="JK1042" s="21"/>
      <c r="JL1042" s="21"/>
      <c r="JM1042" s="21"/>
      <c r="JN1042" s="21"/>
      <c r="JO1042" s="21"/>
      <c r="JP1042" s="21"/>
      <c r="JQ1042" s="21"/>
      <c r="JR1042" s="21"/>
      <c r="JS1042" s="21"/>
      <c r="JT1042" s="21"/>
      <c r="JU1042" s="21"/>
      <c r="JV1042" s="21"/>
      <c r="JW1042" s="21"/>
      <c r="JX1042" s="21"/>
      <c r="JY1042" s="21"/>
    </row>
    <row r="1043" spans="1:285" ht="14.1" customHeight="1">
      <c r="A1043" s="21"/>
      <c r="B1043" s="21"/>
      <c r="C1043" s="21"/>
      <c r="D1043" s="21"/>
      <c r="E1043" s="21"/>
      <c r="F1043" s="21"/>
      <c r="G1043" s="21"/>
      <c r="H1043" s="21"/>
      <c r="I1043" s="21"/>
      <c r="J1043" s="21"/>
      <c r="K1043" s="21"/>
      <c r="L1043" s="21"/>
      <c r="M1043" s="21"/>
      <c r="N1043" s="21"/>
      <c r="O1043" s="21"/>
      <c r="P1043" s="21"/>
      <c r="Q1043" s="21"/>
      <c r="R1043" s="21"/>
      <c r="S1043" s="21"/>
      <c r="T1043" s="21"/>
      <c r="U1043" s="21"/>
      <c r="V1043" s="21"/>
      <c r="W1043" s="21"/>
      <c r="X1043" s="21"/>
      <c r="Y1043" s="21"/>
      <c r="Z1043" s="21"/>
      <c r="AA1043" s="21"/>
      <c r="AB1043" s="21"/>
      <c r="AC1043" s="21"/>
      <c r="AD1043" s="21"/>
      <c r="AE1043" s="21"/>
      <c r="AF1043" s="21"/>
      <c r="AG1043" s="21"/>
      <c r="AH1043" s="21"/>
      <c r="AI1043" s="21"/>
      <c r="AJ1043" s="21"/>
      <c r="AK1043" s="21"/>
      <c r="AL1043" s="21"/>
      <c r="AM1043" s="21"/>
      <c r="AN1043" s="21"/>
      <c r="AO1043" s="21"/>
      <c r="AP1043" s="21"/>
      <c r="AQ1043" s="21"/>
      <c r="AR1043" s="21"/>
      <c r="AS1043" s="21"/>
      <c r="AT1043" s="21"/>
      <c r="AU1043" s="21"/>
      <c r="AV1043" s="21"/>
      <c r="AW1043" s="21"/>
      <c r="AX1043" s="21"/>
      <c r="AY1043" s="21"/>
      <c r="AZ1043" s="21"/>
      <c r="BA1043" s="21"/>
      <c r="BB1043" s="21"/>
      <c r="BC1043" s="21"/>
      <c r="BD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c r="DW1043" s="21"/>
      <c r="DX1043" s="21"/>
      <c r="DY1043" s="21"/>
      <c r="DZ1043" s="21"/>
      <c r="EA1043" s="21"/>
      <c r="EB1043" s="21"/>
      <c r="EC1043" s="21"/>
      <c r="ED1043" s="21"/>
      <c r="EE1043" s="21"/>
      <c r="EF1043" s="21"/>
      <c r="EG1043" s="21"/>
      <c r="EH1043" s="21"/>
      <c r="EI1043" s="21"/>
      <c r="EJ1043" s="21"/>
      <c r="EK1043" s="21"/>
      <c r="EL1043" s="21"/>
      <c r="EM1043" s="21"/>
      <c r="EN1043" s="21"/>
      <c r="EO1043" s="21"/>
      <c r="EP1043" s="21"/>
      <c r="EQ1043" s="21"/>
      <c r="ER1043" s="21"/>
      <c r="ES1043" s="21"/>
      <c r="ET1043" s="21"/>
      <c r="EU1043" s="21"/>
      <c r="EV1043" s="21"/>
      <c r="EW1043" s="21"/>
      <c r="EX1043" s="21"/>
      <c r="EY1043" s="21"/>
      <c r="EZ1043" s="21"/>
      <c r="FA1043" s="21"/>
      <c r="FB1043" s="21"/>
      <c r="FC1043" s="21"/>
      <c r="FD1043" s="21"/>
      <c r="FE1043" s="21"/>
      <c r="FF1043" s="21"/>
      <c r="FG1043" s="21"/>
      <c r="FH1043" s="21"/>
      <c r="FI1043" s="21"/>
      <c r="FJ1043" s="21"/>
      <c r="FK1043" s="21"/>
      <c r="FL1043" s="21"/>
      <c r="FM1043" s="21"/>
      <c r="FN1043" s="21"/>
      <c r="FO1043" s="21"/>
      <c r="FP1043" s="21"/>
      <c r="FQ1043" s="21"/>
      <c r="FR1043" s="21"/>
      <c r="FS1043" s="21"/>
      <c r="FT1043" s="21"/>
      <c r="FU1043" s="21"/>
      <c r="FV1043" s="21"/>
      <c r="FW1043" s="21"/>
      <c r="FX1043" s="21"/>
      <c r="FY1043" s="21"/>
      <c r="FZ1043" s="21"/>
      <c r="GA1043" s="21"/>
      <c r="GB1043" s="21"/>
      <c r="GC1043" s="21"/>
      <c r="GD1043" s="21"/>
      <c r="GE1043" s="21"/>
      <c r="GF1043" s="21"/>
      <c r="GG1043" s="21"/>
      <c r="GH1043" s="21"/>
      <c r="GI1043" s="21"/>
      <c r="GJ1043" s="21"/>
      <c r="GK1043" s="21"/>
      <c r="GL1043" s="21"/>
      <c r="GM1043" s="21"/>
      <c r="GN1043" s="21"/>
      <c r="GO1043" s="21"/>
      <c r="GP1043" s="21"/>
      <c r="GQ1043" s="21"/>
      <c r="GR1043" s="21"/>
      <c r="GS1043" s="21"/>
      <c r="GT1043" s="21"/>
      <c r="GU1043" s="21"/>
      <c r="GV1043" s="21"/>
      <c r="GW1043" s="21"/>
      <c r="GX1043" s="21"/>
      <c r="GY1043" s="21"/>
      <c r="GZ1043" s="21"/>
      <c r="HA1043" s="21"/>
      <c r="HB1043" s="21"/>
      <c r="HC1043" s="21"/>
      <c r="HD1043" s="21"/>
      <c r="HE1043" s="21"/>
      <c r="HF1043" s="21"/>
      <c r="HG1043" s="21"/>
      <c r="HH1043" s="21"/>
      <c r="HI1043" s="21"/>
      <c r="HJ1043" s="21"/>
      <c r="HK1043" s="21"/>
      <c r="HL1043" s="21"/>
      <c r="HM1043" s="21"/>
      <c r="HN1043" s="21"/>
      <c r="HO1043" s="21"/>
      <c r="HP1043" s="21"/>
      <c r="HQ1043" s="21"/>
      <c r="HR1043" s="21"/>
      <c r="HS1043" s="21"/>
      <c r="HT1043" s="21"/>
      <c r="HU1043" s="21"/>
      <c r="HV1043" s="21"/>
      <c r="HW1043" s="21"/>
      <c r="HX1043" s="21"/>
      <c r="HY1043" s="21"/>
      <c r="HZ1043" s="21"/>
      <c r="IA1043" s="21"/>
      <c r="IB1043" s="21"/>
      <c r="IC1043" s="21"/>
      <c r="ID1043" s="21"/>
      <c r="IE1043" s="21"/>
      <c r="IF1043" s="21"/>
      <c r="IG1043" s="21"/>
      <c r="IH1043" s="21"/>
      <c r="II1043" s="21"/>
      <c r="IJ1043" s="21"/>
      <c r="IK1043" s="21"/>
      <c r="IL1043" s="21"/>
      <c r="IM1043" s="21"/>
      <c r="IN1043" s="21"/>
      <c r="IO1043" s="21"/>
      <c r="IP1043" s="21"/>
      <c r="IQ1043" s="21"/>
      <c r="IR1043" s="21"/>
      <c r="IS1043" s="21"/>
      <c r="IT1043" s="21"/>
      <c r="IU1043" s="21"/>
      <c r="IV1043" s="21"/>
      <c r="IW1043" s="21"/>
      <c r="IX1043" s="21"/>
      <c r="IY1043" s="21"/>
      <c r="IZ1043" s="21"/>
      <c r="JA1043" s="21"/>
      <c r="JB1043" s="21"/>
      <c r="JC1043" s="21"/>
      <c r="JD1043" s="21"/>
      <c r="JE1043" s="21"/>
      <c r="JF1043" s="21"/>
      <c r="JG1043" s="21"/>
      <c r="JH1043" s="21"/>
      <c r="JI1043" s="21"/>
      <c r="JJ1043" s="21"/>
      <c r="JK1043" s="21"/>
      <c r="JL1043" s="21"/>
      <c r="JM1043" s="21"/>
      <c r="JN1043" s="21"/>
      <c r="JO1043" s="21"/>
      <c r="JP1043" s="21"/>
      <c r="JQ1043" s="21"/>
      <c r="JR1043" s="21"/>
      <c r="JS1043" s="21"/>
      <c r="JT1043" s="21"/>
      <c r="JU1043" s="21"/>
      <c r="JV1043" s="21"/>
      <c r="JW1043" s="21"/>
      <c r="JX1043" s="21"/>
      <c r="JY1043" s="21"/>
    </row>
    <row r="1044" spans="1:285" ht="14.1" customHeight="1">
      <c r="A1044" s="21"/>
      <c r="B1044" s="21"/>
      <c r="C1044" s="21"/>
      <c r="D1044" s="21"/>
      <c r="E1044" s="21"/>
      <c r="F1044" s="21"/>
      <c r="G1044" s="21"/>
      <c r="H1044" s="21"/>
      <c r="I1044" s="21"/>
      <c r="J1044" s="21"/>
      <c r="K1044" s="21"/>
      <c r="L1044" s="21"/>
      <c r="M1044" s="21"/>
      <c r="N1044" s="21"/>
      <c r="O1044" s="21"/>
      <c r="P1044" s="21"/>
      <c r="Q1044" s="21"/>
      <c r="R1044" s="21"/>
      <c r="S1044" s="21"/>
      <c r="T1044" s="21"/>
      <c r="U1044" s="21"/>
      <c r="V1044" s="21"/>
      <c r="W1044" s="21"/>
      <c r="X1044" s="21"/>
      <c r="Y1044" s="21"/>
      <c r="Z1044" s="21"/>
      <c r="AA1044" s="21"/>
      <c r="AB1044" s="21"/>
      <c r="AC1044" s="21"/>
      <c r="AD1044" s="21"/>
      <c r="AE1044" s="21"/>
      <c r="AF1044" s="21"/>
      <c r="AG1044" s="21"/>
      <c r="AH1044" s="21"/>
      <c r="AI1044" s="21"/>
      <c r="AJ1044" s="21"/>
      <c r="AK1044" s="21"/>
      <c r="AL1044" s="21"/>
      <c r="AM1044" s="21"/>
      <c r="AN1044" s="21"/>
      <c r="AO1044" s="21"/>
      <c r="AP1044" s="21"/>
      <c r="AQ1044" s="21"/>
      <c r="AR1044" s="21"/>
      <c r="AS1044" s="21"/>
      <c r="AT1044" s="21"/>
      <c r="AU1044" s="21"/>
      <c r="AV1044" s="21"/>
      <c r="AW1044" s="21"/>
      <c r="AX1044" s="21"/>
      <c r="AY1044" s="21"/>
      <c r="AZ1044" s="21"/>
      <c r="BA1044" s="21"/>
      <c r="BB1044" s="21"/>
      <c r="BC1044" s="21"/>
      <c r="BD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c r="DW1044" s="21"/>
      <c r="DX1044" s="21"/>
      <c r="DY1044" s="21"/>
      <c r="DZ1044" s="21"/>
      <c r="EA1044" s="21"/>
      <c r="EB1044" s="21"/>
      <c r="EC1044" s="21"/>
      <c r="ED1044" s="21"/>
      <c r="EE1044" s="21"/>
      <c r="EF1044" s="21"/>
      <c r="EG1044" s="21"/>
      <c r="EH1044" s="21"/>
      <c r="EI1044" s="21"/>
      <c r="EJ1044" s="21"/>
      <c r="EK1044" s="21"/>
      <c r="EL1044" s="21"/>
      <c r="EM1044" s="21"/>
      <c r="EN1044" s="21"/>
      <c r="EO1044" s="21"/>
      <c r="EP1044" s="21"/>
      <c r="EQ1044" s="21"/>
      <c r="ER1044" s="21"/>
      <c r="ES1044" s="21"/>
      <c r="ET1044" s="21"/>
      <c r="EU1044" s="21"/>
      <c r="EV1044" s="21"/>
      <c r="EW1044" s="21"/>
      <c r="EX1044" s="21"/>
      <c r="EY1044" s="21"/>
      <c r="EZ1044" s="21"/>
      <c r="FA1044" s="21"/>
      <c r="FB1044" s="21"/>
      <c r="FC1044" s="21"/>
      <c r="FD1044" s="21"/>
      <c r="FE1044" s="21"/>
      <c r="FF1044" s="21"/>
      <c r="FG1044" s="21"/>
      <c r="FH1044" s="21"/>
      <c r="FI1044" s="21"/>
      <c r="FJ1044" s="21"/>
      <c r="FK1044" s="21"/>
      <c r="FL1044" s="21"/>
      <c r="FM1044" s="21"/>
      <c r="FN1044" s="21"/>
      <c r="FO1044" s="21"/>
      <c r="FP1044" s="21"/>
      <c r="FQ1044" s="21"/>
      <c r="FR1044" s="21"/>
      <c r="FS1044" s="21"/>
      <c r="FT1044" s="21"/>
      <c r="FU1044" s="21"/>
      <c r="FV1044" s="21"/>
      <c r="FW1044" s="21"/>
      <c r="FX1044" s="21"/>
      <c r="FY1044" s="21"/>
      <c r="FZ1044" s="21"/>
      <c r="GA1044" s="21"/>
      <c r="GB1044" s="21"/>
      <c r="GC1044" s="21"/>
      <c r="GD1044" s="21"/>
      <c r="GE1044" s="21"/>
      <c r="GF1044" s="21"/>
      <c r="GG1044" s="21"/>
      <c r="GH1044" s="21"/>
      <c r="GI1044" s="21"/>
      <c r="GJ1044" s="21"/>
      <c r="GK1044" s="21"/>
      <c r="GL1044" s="21"/>
      <c r="GM1044" s="21"/>
      <c r="GN1044" s="21"/>
      <c r="GO1044" s="21"/>
      <c r="GP1044" s="21"/>
      <c r="GQ1044" s="21"/>
      <c r="GR1044" s="21"/>
      <c r="GS1044" s="21"/>
      <c r="GT1044" s="21"/>
      <c r="GU1044" s="21"/>
      <c r="GV1044" s="21"/>
      <c r="GW1044" s="21"/>
      <c r="GX1044" s="21"/>
      <c r="GY1044" s="21"/>
      <c r="GZ1044" s="21"/>
      <c r="HA1044" s="21"/>
      <c r="HB1044" s="21"/>
      <c r="HC1044" s="21"/>
      <c r="HD1044" s="21"/>
      <c r="HE1044" s="21"/>
      <c r="HF1044" s="21"/>
      <c r="HG1044" s="21"/>
      <c r="HH1044" s="21"/>
      <c r="HI1044" s="21"/>
      <c r="HJ1044" s="21"/>
      <c r="HK1044" s="21"/>
      <c r="HL1044" s="21"/>
      <c r="HM1044" s="21"/>
      <c r="HN1044" s="21"/>
      <c r="HO1044" s="21"/>
      <c r="HP1044" s="21"/>
      <c r="HQ1044" s="21"/>
      <c r="HR1044" s="21"/>
      <c r="HS1044" s="21"/>
      <c r="HT1044" s="21"/>
      <c r="HU1044" s="21"/>
      <c r="HV1044" s="21"/>
      <c r="HW1044" s="21"/>
      <c r="HX1044" s="21"/>
      <c r="HY1044" s="21"/>
      <c r="HZ1044" s="21"/>
      <c r="IA1044" s="21"/>
      <c r="IB1044" s="21"/>
      <c r="IC1044" s="21"/>
      <c r="ID1044" s="21"/>
      <c r="IE1044" s="21"/>
      <c r="IF1044" s="21"/>
      <c r="IG1044" s="21"/>
      <c r="IH1044" s="21"/>
      <c r="II1044" s="21"/>
      <c r="IJ1044" s="21"/>
      <c r="IK1044" s="21"/>
      <c r="IL1044" s="21"/>
      <c r="IM1044" s="21"/>
      <c r="IN1044" s="21"/>
      <c r="IO1044" s="21"/>
      <c r="IP1044" s="21"/>
      <c r="IQ1044" s="21"/>
      <c r="IR1044" s="21"/>
      <c r="IS1044" s="21"/>
      <c r="IT1044" s="21"/>
      <c r="IU1044" s="21"/>
      <c r="IV1044" s="21"/>
      <c r="IW1044" s="21"/>
      <c r="IX1044" s="21"/>
      <c r="IY1044" s="21"/>
      <c r="IZ1044" s="21"/>
      <c r="JA1044" s="21"/>
      <c r="JB1044" s="21"/>
      <c r="JC1044" s="21"/>
      <c r="JD1044" s="21"/>
      <c r="JE1044" s="21"/>
      <c r="JF1044" s="21"/>
      <c r="JG1044" s="21"/>
      <c r="JH1044" s="21"/>
      <c r="JI1044" s="21"/>
      <c r="JJ1044" s="21"/>
      <c r="JK1044" s="21"/>
      <c r="JL1044" s="21"/>
      <c r="JM1044" s="21"/>
      <c r="JN1044" s="21"/>
      <c r="JO1044" s="21"/>
      <c r="JP1044" s="21"/>
      <c r="JQ1044" s="21"/>
      <c r="JR1044" s="21"/>
      <c r="JS1044" s="21"/>
      <c r="JT1044" s="21"/>
      <c r="JU1044" s="21"/>
      <c r="JV1044" s="21"/>
      <c r="JW1044" s="21"/>
      <c r="JX1044" s="21"/>
      <c r="JY1044" s="21"/>
    </row>
    <row r="1045" spans="1:285" ht="14.1" customHeight="1">
      <c r="A1045" s="21"/>
      <c r="B1045" s="21"/>
      <c r="C1045" s="21"/>
      <c r="D1045" s="21"/>
      <c r="E1045" s="21"/>
      <c r="F1045" s="21"/>
      <c r="G1045" s="21"/>
      <c r="H1045" s="21"/>
      <c r="I1045" s="21"/>
      <c r="J1045" s="21"/>
      <c r="K1045" s="21"/>
      <c r="L1045" s="21"/>
      <c r="M1045" s="21"/>
      <c r="N1045" s="21"/>
      <c r="O1045" s="21"/>
      <c r="P1045" s="21"/>
      <c r="Q1045" s="21"/>
      <c r="R1045" s="21"/>
      <c r="S1045" s="21"/>
      <c r="T1045" s="21"/>
      <c r="U1045" s="21"/>
      <c r="V1045" s="21"/>
      <c r="W1045" s="21"/>
      <c r="X1045" s="21"/>
      <c r="Y1045" s="21"/>
      <c r="Z1045" s="21"/>
      <c r="AA1045" s="21"/>
      <c r="AB1045" s="21"/>
      <c r="AC1045" s="21"/>
      <c r="AD1045" s="21"/>
      <c r="AE1045" s="21"/>
      <c r="AF1045" s="21"/>
      <c r="AG1045" s="21"/>
      <c r="AH1045" s="21"/>
      <c r="AI1045" s="21"/>
      <c r="AJ1045" s="21"/>
      <c r="AK1045" s="21"/>
      <c r="AL1045" s="21"/>
      <c r="AM1045" s="21"/>
      <c r="AN1045" s="21"/>
      <c r="AO1045" s="21"/>
      <c r="AP1045" s="21"/>
      <c r="AQ1045" s="21"/>
      <c r="AR1045" s="21"/>
      <c r="AS1045" s="21"/>
      <c r="AT1045" s="21"/>
      <c r="AU1045" s="21"/>
      <c r="AV1045" s="21"/>
      <c r="AW1045" s="21"/>
      <c r="AX1045" s="21"/>
      <c r="AY1045" s="21"/>
      <c r="AZ1045" s="21"/>
      <c r="BA1045" s="21"/>
      <c r="BB1045" s="21"/>
      <c r="BC1045" s="21"/>
      <c r="BD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c r="DW1045" s="21"/>
      <c r="DX1045" s="21"/>
      <c r="DY1045" s="21"/>
      <c r="DZ1045" s="21"/>
      <c r="EA1045" s="21"/>
      <c r="EB1045" s="21"/>
      <c r="EC1045" s="21"/>
      <c r="ED1045" s="21"/>
      <c r="EE1045" s="21"/>
      <c r="EF1045" s="21"/>
      <c r="EG1045" s="21"/>
      <c r="EH1045" s="21"/>
      <c r="EI1045" s="21"/>
      <c r="EJ1045" s="21"/>
      <c r="EK1045" s="21"/>
      <c r="EL1045" s="21"/>
      <c r="EM1045" s="21"/>
      <c r="EN1045" s="21"/>
      <c r="EO1045" s="21"/>
      <c r="EP1045" s="21"/>
      <c r="EQ1045" s="21"/>
      <c r="ER1045" s="21"/>
      <c r="ES1045" s="21"/>
      <c r="ET1045" s="21"/>
      <c r="EU1045" s="21"/>
      <c r="EV1045" s="21"/>
      <c r="EW1045" s="21"/>
      <c r="EX1045" s="21"/>
      <c r="EY1045" s="21"/>
      <c r="EZ1045" s="21"/>
      <c r="FA1045" s="21"/>
      <c r="FB1045" s="21"/>
      <c r="FC1045" s="21"/>
      <c r="FD1045" s="21"/>
      <c r="FE1045" s="21"/>
      <c r="FF1045" s="21"/>
      <c r="FG1045" s="21"/>
      <c r="FH1045" s="21"/>
      <c r="FI1045" s="21"/>
      <c r="FJ1045" s="21"/>
      <c r="FK1045" s="21"/>
      <c r="FL1045" s="21"/>
      <c r="FM1045" s="21"/>
      <c r="FN1045" s="21"/>
      <c r="FO1045" s="21"/>
      <c r="FP1045" s="21"/>
      <c r="FQ1045" s="21"/>
      <c r="FR1045" s="21"/>
      <c r="FS1045" s="21"/>
      <c r="FT1045" s="21"/>
      <c r="FU1045" s="21"/>
      <c r="FV1045" s="21"/>
      <c r="FW1045" s="21"/>
      <c r="FX1045" s="21"/>
      <c r="FY1045" s="21"/>
      <c r="FZ1045" s="21"/>
      <c r="GA1045" s="21"/>
      <c r="GB1045" s="21"/>
      <c r="GC1045" s="21"/>
      <c r="GD1045" s="21"/>
      <c r="GE1045" s="21"/>
      <c r="GF1045" s="21"/>
      <c r="GG1045" s="21"/>
      <c r="GH1045" s="21"/>
      <c r="GI1045" s="21"/>
      <c r="GJ1045" s="21"/>
      <c r="GK1045" s="21"/>
      <c r="GL1045" s="21"/>
      <c r="GM1045" s="21"/>
      <c r="GN1045" s="21"/>
      <c r="GO1045" s="21"/>
      <c r="GP1045" s="21"/>
      <c r="GQ1045" s="21"/>
      <c r="GR1045" s="21"/>
      <c r="GS1045" s="21"/>
      <c r="GT1045" s="21"/>
      <c r="GU1045" s="21"/>
      <c r="GV1045" s="21"/>
      <c r="GW1045" s="21"/>
      <c r="GX1045" s="21"/>
      <c r="GY1045" s="21"/>
      <c r="GZ1045" s="21"/>
      <c r="HA1045" s="21"/>
      <c r="HB1045" s="21"/>
      <c r="HC1045" s="21"/>
      <c r="HD1045" s="21"/>
      <c r="HE1045" s="21"/>
      <c r="HF1045" s="21"/>
      <c r="HG1045" s="21"/>
      <c r="HH1045" s="21"/>
      <c r="HI1045" s="21"/>
      <c r="HJ1045" s="21"/>
      <c r="HK1045" s="21"/>
      <c r="HL1045" s="21"/>
      <c r="HM1045" s="21"/>
      <c r="HN1045" s="21"/>
      <c r="HO1045" s="21"/>
      <c r="HP1045" s="21"/>
      <c r="HQ1045" s="21"/>
      <c r="HR1045" s="21"/>
      <c r="HS1045" s="21"/>
      <c r="HT1045" s="21"/>
      <c r="HU1045" s="21"/>
      <c r="HV1045" s="21"/>
      <c r="HW1045" s="21"/>
      <c r="HX1045" s="21"/>
      <c r="HY1045" s="21"/>
      <c r="HZ1045" s="21"/>
      <c r="IA1045" s="21"/>
      <c r="IB1045" s="21"/>
      <c r="IC1045" s="21"/>
      <c r="ID1045" s="21"/>
      <c r="IE1045" s="21"/>
      <c r="IF1045" s="21"/>
      <c r="IG1045" s="21"/>
      <c r="IH1045" s="21"/>
      <c r="II1045" s="21"/>
      <c r="IJ1045" s="21"/>
      <c r="IK1045" s="21"/>
      <c r="IL1045" s="21"/>
      <c r="IM1045" s="21"/>
      <c r="IN1045" s="21"/>
      <c r="IO1045" s="21"/>
      <c r="IP1045" s="21"/>
      <c r="IQ1045" s="21"/>
      <c r="IR1045" s="21"/>
      <c r="IS1045" s="21"/>
      <c r="IT1045" s="21"/>
      <c r="IU1045" s="21"/>
      <c r="IV1045" s="21"/>
      <c r="IW1045" s="21"/>
      <c r="IX1045" s="21"/>
      <c r="IY1045" s="21"/>
      <c r="IZ1045" s="21"/>
      <c r="JA1045" s="21"/>
      <c r="JB1045" s="21"/>
      <c r="JC1045" s="21"/>
      <c r="JD1045" s="21"/>
      <c r="JE1045" s="21"/>
      <c r="JF1045" s="21"/>
      <c r="JG1045" s="21"/>
      <c r="JH1045" s="21"/>
      <c r="JI1045" s="21"/>
      <c r="JJ1045" s="21"/>
      <c r="JK1045" s="21"/>
      <c r="JL1045" s="21"/>
      <c r="JM1045" s="21"/>
      <c r="JN1045" s="21"/>
      <c r="JO1045" s="21"/>
      <c r="JP1045" s="21"/>
      <c r="JQ1045" s="21"/>
      <c r="JR1045" s="21"/>
      <c r="JS1045" s="21"/>
      <c r="JT1045" s="21"/>
      <c r="JU1045" s="21"/>
      <c r="JV1045" s="21"/>
      <c r="JW1045" s="21"/>
      <c r="JX1045" s="21"/>
      <c r="JY1045" s="21"/>
    </row>
    <row r="1046" spans="1:285" ht="14.1" customHeight="1">
      <c r="A1046" s="21"/>
      <c r="B1046" s="21"/>
      <c r="C1046" s="21"/>
      <c r="D1046" s="21"/>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c r="DW1046" s="21"/>
      <c r="DX1046" s="21"/>
      <c r="DY1046" s="21"/>
      <c r="DZ1046" s="21"/>
      <c r="EA1046" s="21"/>
      <c r="EB1046" s="21"/>
      <c r="EC1046" s="21"/>
      <c r="ED1046" s="21"/>
      <c r="EE1046" s="21"/>
      <c r="EF1046" s="21"/>
      <c r="EG1046" s="21"/>
      <c r="EH1046" s="21"/>
      <c r="EI1046" s="21"/>
      <c r="EJ1046" s="21"/>
      <c r="EK1046" s="21"/>
      <c r="EL1046" s="21"/>
      <c r="EM1046" s="21"/>
      <c r="EN1046" s="21"/>
      <c r="EO1046" s="21"/>
      <c r="EP1046" s="21"/>
      <c r="EQ1046" s="21"/>
      <c r="ER1046" s="21"/>
      <c r="ES1046" s="21"/>
      <c r="ET1046" s="21"/>
      <c r="EU1046" s="21"/>
      <c r="EV1046" s="21"/>
      <c r="EW1046" s="21"/>
      <c r="EX1046" s="21"/>
      <c r="EY1046" s="21"/>
      <c r="EZ1046" s="21"/>
      <c r="FA1046" s="21"/>
      <c r="FB1046" s="21"/>
      <c r="FC1046" s="21"/>
      <c r="FD1046" s="21"/>
      <c r="FE1046" s="21"/>
      <c r="FF1046" s="21"/>
      <c r="FG1046" s="21"/>
      <c r="FH1046" s="21"/>
      <c r="FI1046" s="21"/>
      <c r="FJ1046" s="21"/>
      <c r="FK1046" s="21"/>
      <c r="FL1046" s="21"/>
      <c r="FM1046" s="21"/>
      <c r="FN1046" s="21"/>
      <c r="FO1046" s="21"/>
      <c r="FP1046" s="21"/>
      <c r="FQ1046" s="21"/>
      <c r="FR1046" s="21"/>
      <c r="FS1046" s="21"/>
      <c r="FT1046" s="21"/>
      <c r="FU1046" s="21"/>
      <c r="FV1046" s="21"/>
      <c r="FW1046" s="21"/>
      <c r="FX1046" s="21"/>
      <c r="FY1046" s="21"/>
      <c r="FZ1046" s="21"/>
      <c r="GA1046" s="21"/>
      <c r="GB1046" s="21"/>
      <c r="GC1046" s="21"/>
      <c r="GD1046" s="21"/>
      <c r="GE1046" s="21"/>
      <c r="GF1046" s="21"/>
      <c r="GG1046" s="21"/>
      <c r="GH1046" s="21"/>
      <c r="GI1046" s="21"/>
      <c r="GJ1046" s="21"/>
      <c r="GK1046" s="21"/>
      <c r="GL1046" s="21"/>
      <c r="GM1046" s="21"/>
      <c r="GN1046" s="21"/>
      <c r="GO1046" s="21"/>
      <c r="GP1046" s="21"/>
      <c r="GQ1046" s="21"/>
      <c r="GR1046" s="21"/>
      <c r="GS1046" s="21"/>
      <c r="GT1046" s="21"/>
      <c r="GU1046" s="21"/>
      <c r="GV1046" s="21"/>
      <c r="GW1046" s="21"/>
      <c r="GX1046" s="21"/>
      <c r="GY1046" s="21"/>
      <c r="GZ1046" s="21"/>
      <c r="HA1046" s="21"/>
      <c r="HB1046" s="21"/>
      <c r="HC1046" s="21"/>
      <c r="HD1046" s="21"/>
      <c r="HE1046" s="21"/>
      <c r="HF1046" s="21"/>
      <c r="HG1046" s="21"/>
      <c r="HH1046" s="21"/>
      <c r="HI1046" s="21"/>
      <c r="HJ1046" s="21"/>
      <c r="HK1046" s="21"/>
      <c r="HL1046" s="21"/>
      <c r="HM1046" s="21"/>
      <c r="HN1046" s="21"/>
      <c r="HO1046" s="21"/>
      <c r="HP1046" s="21"/>
      <c r="HQ1046" s="21"/>
      <c r="HR1046" s="21"/>
      <c r="HS1046" s="21"/>
      <c r="HT1046" s="21"/>
      <c r="HU1046" s="21"/>
      <c r="HV1046" s="21"/>
      <c r="HW1046" s="21"/>
      <c r="HX1046" s="21"/>
      <c r="HY1046" s="21"/>
      <c r="HZ1046" s="21"/>
      <c r="IA1046" s="21"/>
      <c r="IB1046" s="21"/>
      <c r="IC1046" s="21"/>
      <c r="ID1046" s="21"/>
      <c r="IE1046" s="21"/>
      <c r="IF1046" s="21"/>
      <c r="IG1046" s="21"/>
      <c r="IH1046" s="21"/>
      <c r="II1046" s="21"/>
      <c r="IJ1046" s="21"/>
      <c r="IK1046" s="21"/>
      <c r="IL1046" s="21"/>
      <c r="IM1046" s="21"/>
      <c r="IN1046" s="21"/>
      <c r="IO1046" s="21"/>
      <c r="IP1046" s="21"/>
      <c r="IQ1046" s="21"/>
      <c r="IR1046" s="21"/>
      <c r="IS1046" s="21"/>
      <c r="IT1046" s="21"/>
      <c r="IU1046" s="21"/>
      <c r="IV1046" s="21"/>
      <c r="IW1046" s="21"/>
      <c r="IX1046" s="21"/>
      <c r="IY1046" s="21"/>
      <c r="IZ1046" s="21"/>
      <c r="JA1046" s="21"/>
      <c r="JB1046" s="21"/>
      <c r="JC1046" s="21"/>
      <c r="JD1046" s="21"/>
      <c r="JE1046" s="21"/>
      <c r="JF1046" s="21"/>
      <c r="JG1046" s="21"/>
      <c r="JH1046" s="21"/>
      <c r="JI1046" s="21"/>
      <c r="JJ1046" s="21"/>
      <c r="JK1046" s="21"/>
      <c r="JL1046" s="21"/>
      <c r="JM1046" s="21"/>
      <c r="JN1046" s="21"/>
      <c r="JO1046" s="21"/>
      <c r="JP1046" s="21"/>
      <c r="JQ1046" s="21"/>
      <c r="JR1046" s="21"/>
      <c r="JS1046" s="21"/>
      <c r="JT1046" s="21"/>
      <c r="JU1046" s="21"/>
      <c r="JV1046" s="21"/>
      <c r="JW1046" s="21"/>
      <c r="JX1046" s="21"/>
      <c r="JY1046" s="21"/>
    </row>
    <row r="1047" spans="1:285" ht="14.1" customHeight="1">
      <c r="A1047" s="21"/>
      <c r="B1047" s="21"/>
      <c r="C1047" s="21"/>
      <c r="D1047" s="21"/>
      <c r="E1047" s="21"/>
      <c r="F1047" s="21"/>
      <c r="G1047" s="21"/>
      <c r="H1047" s="21"/>
      <c r="I1047" s="21"/>
      <c r="J1047" s="21"/>
      <c r="K1047" s="21"/>
      <c r="L1047" s="21"/>
      <c r="M1047" s="21"/>
      <c r="N1047" s="21"/>
      <c r="O1047" s="21"/>
      <c r="P1047" s="21"/>
      <c r="Q1047" s="21"/>
      <c r="R1047" s="21"/>
      <c r="S1047" s="21"/>
      <c r="T1047" s="21"/>
      <c r="U1047" s="21"/>
      <c r="V1047" s="21"/>
      <c r="W1047" s="21"/>
      <c r="X1047" s="21"/>
      <c r="Y1047" s="21"/>
      <c r="Z1047" s="21"/>
      <c r="AA1047" s="21"/>
      <c r="AB1047" s="21"/>
      <c r="AC1047" s="21"/>
      <c r="AD1047" s="21"/>
      <c r="AE1047" s="21"/>
      <c r="AF1047" s="21"/>
      <c r="AG1047" s="21"/>
      <c r="AH1047" s="21"/>
      <c r="AI1047" s="21"/>
      <c r="AJ1047" s="21"/>
      <c r="AK1047" s="21"/>
      <c r="AL1047" s="21"/>
      <c r="AM1047" s="21"/>
      <c r="AN1047" s="21"/>
      <c r="AO1047" s="21"/>
      <c r="AP1047" s="21"/>
      <c r="AQ1047" s="21"/>
      <c r="AR1047" s="21"/>
      <c r="AS1047" s="21"/>
      <c r="AT1047" s="21"/>
      <c r="AU1047" s="21"/>
      <c r="AV1047" s="21"/>
      <c r="AW1047" s="21"/>
      <c r="AX1047" s="21"/>
      <c r="AY1047" s="21"/>
      <c r="AZ1047" s="21"/>
      <c r="BA1047" s="21"/>
      <c r="BB1047" s="21"/>
      <c r="BC1047" s="21"/>
      <c r="BD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c r="DW1047" s="21"/>
      <c r="DX1047" s="21"/>
      <c r="DY1047" s="21"/>
      <c r="DZ1047" s="21"/>
      <c r="EA1047" s="21"/>
      <c r="EB1047" s="21"/>
      <c r="EC1047" s="21"/>
      <c r="ED1047" s="21"/>
      <c r="EE1047" s="21"/>
      <c r="EF1047" s="21"/>
      <c r="EG1047" s="21"/>
      <c r="EH1047" s="21"/>
      <c r="EI1047" s="21"/>
      <c r="EJ1047" s="21"/>
      <c r="EK1047" s="21"/>
      <c r="EL1047" s="21"/>
      <c r="EM1047" s="21"/>
      <c r="EN1047" s="21"/>
      <c r="EO1047" s="21"/>
      <c r="EP1047" s="21"/>
      <c r="EQ1047" s="21"/>
      <c r="ER1047" s="21"/>
      <c r="ES1047" s="21"/>
      <c r="ET1047" s="21"/>
      <c r="EU1047" s="21"/>
      <c r="EV1047" s="21"/>
      <c r="EW1047" s="21"/>
      <c r="EX1047" s="21"/>
      <c r="EY1047" s="21"/>
      <c r="EZ1047" s="21"/>
      <c r="FA1047" s="21"/>
      <c r="FB1047" s="21"/>
      <c r="FC1047" s="21"/>
      <c r="FD1047" s="21"/>
      <c r="FE1047" s="21"/>
      <c r="FF1047" s="21"/>
      <c r="FG1047" s="21"/>
      <c r="FH1047" s="21"/>
      <c r="FI1047" s="21"/>
      <c r="FJ1047" s="21"/>
      <c r="FK1047" s="21"/>
      <c r="FL1047" s="21"/>
      <c r="FM1047" s="21"/>
      <c r="FN1047" s="21"/>
      <c r="FO1047" s="21"/>
      <c r="FP1047" s="21"/>
      <c r="FQ1047" s="21"/>
      <c r="FR1047" s="21"/>
      <c r="FS1047" s="21"/>
      <c r="FT1047" s="21"/>
      <c r="FU1047" s="21"/>
      <c r="FV1047" s="21"/>
      <c r="FW1047" s="21"/>
      <c r="FX1047" s="21"/>
      <c r="FY1047" s="21"/>
      <c r="FZ1047" s="21"/>
      <c r="GA1047" s="21"/>
      <c r="GB1047" s="21"/>
      <c r="GC1047" s="21"/>
      <c r="GD1047" s="21"/>
      <c r="GE1047" s="21"/>
      <c r="GF1047" s="21"/>
      <c r="GG1047" s="21"/>
      <c r="GH1047" s="21"/>
      <c r="GI1047" s="21"/>
      <c r="GJ1047" s="21"/>
      <c r="GK1047" s="21"/>
      <c r="GL1047" s="21"/>
      <c r="GM1047" s="21"/>
      <c r="GN1047" s="21"/>
      <c r="GO1047" s="21"/>
      <c r="GP1047" s="21"/>
      <c r="GQ1047" s="21"/>
      <c r="GR1047" s="21"/>
      <c r="GS1047" s="21"/>
      <c r="GT1047" s="21"/>
      <c r="GU1047" s="21"/>
      <c r="GV1047" s="21"/>
      <c r="GW1047" s="21"/>
      <c r="GX1047" s="21"/>
      <c r="GY1047" s="21"/>
      <c r="GZ1047" s="21"/>
      <c r="HA1047" s="21"/>
      <c r="HB1047" s="21"/>
      <c r="HC1047" s="21"/>
      <c r="HD1047" s="21"/>
      <c r="HE1047" s="21"/>
      <c r="HF1047" s="21"/>
      <c r="HG1047" s="21"/>
      <c r="HH1047" s="21"/>
      <c r="HI1047" s="21"/>
      <c r="HJ1047" s="21"/>
      <c r="HK1047" s="21"/>
      <c r="HL1047" s="21"/>
      <c r="HM1047" s="21"/>
      <c r="HN1047" s="21"/>
      <c r="HO1047" s="21"/>
      <c r="HP1047" s="21"/>
      <c r="HQ1047" s="21"/>
      <c r="HR1047" s="21"/>
      <c r="HS1047" s="21"/>
      <c r="HT1047" s="21"/>
      <c r="HU1047" s="21"/>
      <c r="HV1047" s="21"/>
      <c r="HW1047" s="21"/>
      <c r="HX1047" s="21"/>
      <c r="HY1047" s="21"/>
      <c r="HZ1047" s="21"/>
      <c r="IA1047" s="21"/>
      <c r="IB1047" s="21"/>
      <c r="IC1047" s="21"/>
      <c r="ID1047" s="21"/>
      <c r="IE1047" s="21"/>
      <c r="IF1047" s="21"/>
      <c r="IG1047" s="21"/>
      <c r="IH1047" s="21"/>
      <c r="II1047" s="21"/>
      <c r="IJ1047" s="21"/>
      <c r="IK1047" s="21"/>
      <c r="IL1047" s="21"/>
      <c r="IM1047" s="21"/>
      <c r="IN1047" s="21"/>
      <c r="IO1047" s="21"/>
      <c r="IP1047" s="21"/>
      <c r="IQ1047" s="21"/>
      <c r="IR1047" s="21"/>
      <c r="IS1047" s="21"/>
      <c r="IT1047" s="21"/>
      <c r="IU1047" s="21"/>
      <c r="IV1047" s="21"/>
      <c r="IW1047" s="21"/>
      <c r="IX1047" s="21"/>
      <c r="IY1047" s="21"/>
      <c r="IZ1047" s="21"/>
      <c r="JA1047" s="21"/>
      <c r="JB1047" s="21"/>
      <c r="JC1047" s="21"/>
      <c r="JD1047" s="21"/>
      <c r="JE1047" s="21"/>
      <c r="JF1047" s="21"/>
      <c r="JG1047" s="21"/>
      <c r="JH1047" s="21"/>
      <c r="JI1047" s="21"/>
      <c r="JJ1047" s="21"/>
      <c r="JK1047" s="21"/>
      <c r="JL1047" s="21"/>
      <c r="JM1047" s="21"/>
      <c r="JN1047" s="21"/>
      <c r="JO1047" s="21"/>
      <c r="JP1047" s="21"/>
      <c r="JQ1047" s="21"/>
      <c r="JR1047" s="21"/>
      <c r="JS1047" s="21"/>
      <c r="JT1047" s="21"/>
      <c r="JU1047" s="21"/>
      <c r="JV1047" s="21"/>
      <c r="JW1047" s="21"/>
      <c r="JX1047" s="21"/>
      <c r="JY1047" s="21"/>
    </row>
    <row r="1048" spans="1:285" ht="14.1" customHeight="1">
      <c r="A1048" s="21"/>
      <c r="B1048" s="21"/>
      <c r="C1048" s="21"/>
      <c r="D1048" s="21"/>
      <c r="E1048" s="21"/>
      <c r="F1048" s="21"/>
      <c r="G1048" s="21"/>
      <c r="H1048" s="21"/>
      <c r="I1048" s="21"/>
      <c r="J1048" s="21"/>
      <c r="K1048" s="21"/>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c r="AV1048" s="21"/>
      <c r="AW1048" s="21"/>
      <c r="AX1048" s="21"/>
      <c r="AY1048" s="21"/>
      <c r="AZ1048" s="21"/>
      <c r="BA1048" s="21"/>
      <c r="BB1048" s="21"/>
      <c r="BC1048" s="21"/>
      <c r="BD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c r="DW1048" s="21"/>
      <c r="DX1048" s="21"/>
      <c r="DY1048" s="21"/>
      <c r="DZ1048" s="21"/>
      <c r="EA1048" s="21"/>
      <c r="EB1048" s="21"/>
      <c r="EC1048" s="21"/>
      <c r="ED1048" s="21"/>
      <c r="EE1048" s="21"/>
      <c r="EF1048" s="21"/>
      <c r="EG1048" s="21"/>
      <c r="EH1048" s="21"/>
      <c r="EI1048" s="21"/>
      <c r="EJ1048" s="21"/>
      <c r="EK1048" s="21"/>
      <c r="EL1048" s="21"/>
      <c r="EM1048" s="21"/>
      <c r="EN1048" s="21"/>
      <c r="EO1048" s="21"/>
      <c r="EP1048" s="21"/>
      <c r="EQ1048" s="21"/>
      <c r="ER1048" s="21"/>
      <c r="ES1048" s="21"/>
      <c r="ET1048" s="21"/>
      <c r="EU1048" s="21"/>
      <c r="EV1048" s="21"/>
      <c r="EW1048" s="21"/>
      <c r="EX1048" s="21"/>
      <c r="EY1048" s="21"/>
      <c r="EZ1048" s="21"/>
      <c r="FA1048" s="21"/>
      <c r="FB1048" s="21"/>
      <c r="FC1048" s="21"/>
      <c r="FD1048" s="21"/>
      <c r="FE1048" s="21"/>
      <c r="FF1048" s="21"/>
      <c r="FG1048" s="21"/>
      <c r="FH1048" s="21"/>
      <c r="FI1048" s="21"/>
      <c r="FJ1048" s="21"/>
      <c r="FK1048" s="21"/>
      <c r="FL1048" s="21"/>
      <c r="FM1048" s="21"/>
      <c r="FN1048" s="21"/>
      <c r="FO1048" s="21"/>
      <c r="FP1048" s="21"/>
      <c r="FQ1048" s="21"/>
      <c r="FR1048" s="21"/>
      <c r="FS1048" s="21"/>
      <c r="FT1048" s="21"/>
      <c r="FU1048" s="21"/>
      <c r="FV1048" s="21"/>
      <c r="FW1048" s="21"/>
      <c r="FX1048" s="21"/>
      <c r="FY1048" s="21"/>
      <c r="FZ1048" s="21"/>
      <c r="GA1048" s="21"/>
      <c r="GB1048" s="21"/>
      <c r="GC1048" s="21"/>
      <c r="GD1048" s="21"/>
      <c r="GE1048" s="21"/>
      <c r="GF1048" s="21"/>
      <c r="GG1048" s="21"/>
      <c r="GH1048" s="21"/>
      <c r="GI1048" s="21"/>
      <c r="GJ1048" s="21"/>
      <c r="GK1048" s="21"/>
      <c r="GL1048" s="21"/>
      <c r="GM1048" s="21"/>
      <c r="GN1048" s="21"/>
      <c r="GO1048" s="21"/>
      <c r="GP1048" s="21"/>
      <c r="GQ1048" s="21"/>
      <c r="GR1048" s="21"/>
      <c r="GS1048" s="21"/>
      <c r="GT1048" s="21"/>
      <c r="GU1048" s="21"/>
      <c r="GV1048" s="21"/>
      <c r="GW1048" s="21"/>
      <c r="GX1048" s="21"/>
      <c r="GY1048" s="21"/>
      <c r="GZ1048" s="21"/>
      <c r="HA1048" s="21"/>
      <c r="HB1048" s="21"/>
      <c r="HC1048" s="21"/>
      <c r="HD1048" s="21"/>
      <c r="HE1048" s="21"/>
      <c r="HF1048" s="21"/>
      <c r="HG1048" s="21"/>
      <c r="HH1048" s="21"/>
      <c r="HI1048" s="21"/>
      <c r="HJ1048" s="21"/>
      <c r="HK1048" s="21"/>
      <c r="HL1048" s="21"/>
      <c r="HM1048" s="21"/>
      <c r="HN1048" s="21"/>
      <c r="HO1048" s="21"/>
      <c r="HP1048" s="21"/>
      <c r="HQ1048" s="21"/>
      <c r="HR1048" s="21"/>
      <c r="HS1048" s="21"/>
      <c r="HT1048" s="21"/>
      <c r="HU1048" s="21"/>
      <c r="HV1048" s="21"/>
      <c r="HW1048" s="21"/>
      <c r="HX1048" s="21"/>
      <c r="HY1048" s="21"/>
      <c r="HZ1048" s="21"/>
      <c r="IA1048" s="21"/>
      <c r="IB1048" s="21"/>
      <c r="IC1048" s="21"/>
      <c r="ID1048" s="21"/>
      <c r="IE1048" s="21"/>
      <c r="IF1048" s="21"/>
      <c r="IG1048" s="21"/>
      <c r="IH1048" s="21"/>
      <c r="II1048" s="21"/>
      <c r="IJ1048" s="21"/>
      <c r="IK1048" s="21"/>
      <c r="IL1048" s="21"/>
      <c r="IM1048" s="21"/>
      <c r="IN1048" s="21"/>
      <c r="IO1048" s="21"/>
      <c r="IP1048" s="21"/>
      <c r="IQ1048" s="21"/>
      <c r="IR1048" s="21"/>
      <c r="IS1048" s="21"/>
      <c r="IT1048" s="21"/>
      <c r="IU1048" s="21"/>
      <c r="IV1048" s="21"/>
      <c r="IW1048" s="21"/>
      <c r="IX1048" s="21"/>
      <c r="IY1048" s="21"/>
      <c r="IZ1048" s="21"/>
      <c r="JA1048" s="21"/>
      <c r="JB1048" s="21"/>
      <c r="JC1048" s="21"/>
      <c r="JD1048" s="21"/>
      <c r="JE1048" s="21"/>
      <c r="JF1048" s="21"/>
      <c r="JG1048" s="21"/>
      <c r="JH1048" s="21"/>
      <c r="JI1048" s="21"/>
      <c r="JJ1048" s="21"/>
      <c r="JK1048" s="21"/>
      <c r="JL1048" s="21"/>
      <c r="JM1048" s="21"/>
      <c r="JN1048" s="21"/>
      <c r="JO1048" s="21"/>
      <c r="JP1048" s="21"/>
      <c r="JQ1048" s="21"/>
      <c r="JR1048" s="21"/>
      <c r="JS1048" s="21"/>
      <c r="JT1048" s="21"/>
      <c r="JU1048" s="21"/>
      <c r="JV1048" s="21"/>
      <c r="JW1048" s="21"/>
      <c r="JX1048" s="21"/>
      <c r="JY1048" s="21"/>
    </row>
    <row r="1049" spans="1:285" ht="14.1" customHeight="1">
      <c r="A1049" s="21"/>
      <c r="B1049" s="21"/>
      <c r="C1049" s="21"/>
      <c r="D1049" s="21"/>
      <c r="E1049" s="21"/>
      <c r="F1049" s="21"/>
      <c r="G1049" s="21"/>
      <c r="H1049" s="21"/>
      <c r="I1049" s="21"/>
      <c r="J1049" s="21"/>
      <c r="K1049" s="21"/>
      <c r="L1049" s="21"/>
      <c r="M1049" s="21"/>
      <c r="N1049" s="21"/>
      <c r="O1049" s="21"/>
      <c r="P1049" s="21"/>
      <c r="Q1049" s="21"/>
      <c r="R1049" s="21"/>
      <c r="S1049" s="21"/>
      <c r="T1049" s="21"/>
      <c r="U1049" s="21"/>
      <c r="V1049" s="21"/>
      <c r="W1049" s="21"/>
      <c r="X1049" s="21"/>
      <c r="Y1049" s="21"/>
      <c r="Z1049" s="21"/>
      <c r="AA1049" s="21"/>
      <c r="AB1049" s="21"/>
      <c r="AC1049" s="21"/>
      <c r="AD1049" s="21"/>
      <c r="AE1049" s="21"/>
      <c r="AF1049" s="21"/>
      <c r="AG1049" s="21"/>
      <c r="AH1049" s="21"/>
      <c r="AI1049" s="21"/>
      <c r="AJ1049" s="21"/>
      <c r="AK1049" s="21"/>
      <c r="AL1049" s="21"/>
      <c r="AM1049" s="21"/>
      <c r="AN1049" s="21"/>
      <c r="AO1049" s="21"/>
      <c r="AP1049" s="21"/>
      <c r="AQ1049" s="21"/>
      <c r="AR1049" s="21"/>
      <c r="AS1049" s="21"/>
      <c r="AT1049" s="21"/>
      <c r="AU1049" s="21"/>
      <c r="AV1049" s="21"/>
      <c r="AW1049" s="21"/>
      <c r="AX1049" s="21"/>
      <c r="AY1049" s="21"/>
      <c r="AZ1049" s="21"/>
      <c r="BA1049" s="21"/>
      <c r="BB1049" s="21"/>
      <c r="BC1049" s="21"/>
      <c r="BD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c r="DW1049" s="21"/>
      <c r="DX1049" s="21"/>
      <c r="DY1049" s="21"/>
      <c r="DZ1049" s="21"/>
      <c r="EA1049" s="21"/>
      <c r="EB1049" s="21"/>
      <c r="EC1049" s="21"/>
      <c r="ED1049" s="21"/>
      <c r="EE1049" s="21"/>
      <c r="EF1049" s="21"/>
      <c r="EG1049" s="21"/>
      <c r="EH1049" s="21"/>
      <c r="EI1049" s="21"/>
      <c r="EJ1049" s="21"/>
      <c r="EK1049" s="21"/>
      <c r="EL1049" s="21"/>
      <c r="EM1049" s="21"/>
      <c r="EN1049" s="21"/>
      <c r="EO1049" s="21"/>
      <c r="EP1049" s="21"/>
      <c r="EQ1049" s="21"/>
      <c r="ER1049" s="21"/>
      <c r="ES1049" s="21"/>
      <c r="ET1049" s="21"/>
      <c r="EU1049" s="21"/>
      <c r="EV1049" s="21"/>
      <c r="EW1049" s="21"/>
      <c r="EX1049" s="21"/>
      <c r="EY1049" s="21"/>
      <c r="EZ1049" s="21"/>
      <c r="FA1049" s="21"/>
      <c r="FB1049" s="21"/>
      <c r="FC1049" s="21"/>
      <c r="FD1049" s="21"/>
      <c r="FE1049" s="21"/>
      <c r="FF1049" s="21"/>
      <c r="FG1049" s="21"/>
      <c r="FH1049" s="21"/>
      <c r="FI1049" s="21"/>
      <c r="FJ1049" s="21"/>
      <c r="FK1049" s="21"/>
      <c r="FL1049" s="21"/>
      <c r="FM1049" s="21"/>
      <c r="FN1049" s="21"/>
      <c r="FO1049" s="21"/>
      <c r="FP1049" s="21"/>
      <c r="FQ1049" s="21"/>
      <c r="FR1049" s="21"/>
      <c r="FS1049" s="21"/>
      <c r="FT1049" s="21"/>
      <c r="FU1049" s="21"/>
      <c r="FV1049" s="21"/>
      <c r="FW1049" s="21"/>
      <c r="FX1049" s="21"/>
      <c r="FY1049" s="21"/>
      <c r="FZ1049" s="21"/>
      <c r="GA1049" s="21"/>
      <c r="GB1049" s="21"/>
      <c r="GC1049" s="21"/>
      <c r="GD1049" s="21"/>
      <c r="GE1049" s="21"/>
      <c r="GF1049" s="21"/>
      <c r="GG1049" s="21"/>
      <c r="GH1049" s="21"/>
      <c r="GI1049" s="21"/>
      <c r="GJ1049" s="21"/>
      <c r="GK1049" s="21"/>
      <c r="GL1049" s="21"/>
      <c r="GM1049" s="21"/>
      <c r="GN1049" s="21"/>
      <c r="GO1049" s="21"/>
      <c r="GP1049" s="21"/>
      <c r="GQ1049" s="21"/>
      <c r="GR1049" s="21"/>
      <c r="GS1049" s="21"/>
      <c r="GT1049" s="21"/>
      <c r="GU1049" s="21"/>
      <c r="GV1049" s="21"/>
      <c r="GW1049" s="21"/>
      <c r="GX1049" s="21"/>
      <c r="GY1049" s="21"/>
      <c r="GZ1049" s="21"/>
      <c r="HA1049" s="21"/>
      <c r="HB1049" s="21"/>
      <c r="HC1049" s="21"/>
      <c r="HD1049" s="21"/>
      <c r="HE1049" s="21"/>
      <c r="HF1049" s="21"/>
      <c r="HG1049" s="21"/>
      <c r="HH1049" s="21"/>
      <c r="HI1049" s="21"/>
      <c r="HJ1049" s="21"/>
      <c r="HK1049" s="21"/>
      <c r="HL1049" s="21"/>
      <c r="HM1049" s="21"/>
      <c r="HN1049" s="21"/>
      <c r="HO1049" s="21"/>
      <c r="HP1049" s="21"/>
      <c r="HQ1049" s="21"/>
      <c r="HR1049" s="21"/>
      <c r="HS1049" s="21"/>
      <c r="HT1049" s="21"/>
      <c r="HU1049" s="21"/>
      <c r="HV1049" s="21"/>
      <c r="HW1049" s="21"/>
      <c r="HX1049" s="21"/>
      <c r="HY1049" s="21"/>
      <c r="HZ1049" s="21"/>
      <c r="IA1049" s="21"/>
      <c r="IB1049" s="21"/>
      <c r="IC1049" s="21"/>
      <c r="ID1049" s="21"/>
      <c r="IE1049" s="21"/>
      <c r="IF1049" s="21"/>
      <c r="IG1049" s="21"/>
      <c r="IH1049" s="21"/>
      <c r="II1049" s="21"/>
      <c r="IJ1049" s="21"/>
      <c r="IK1049" s="21"/>
      <c r="IL1049" s="21"/>
      <c r="IM1049" s="21"/>
      <c r="IN1049" s="21"/>
      <c r="IO1049" s="21"/>
      <c r="IP1049" s="21"/>
      <c r="IQ1049" s="21"/>
      <c r="IR1049" s="21"/>
      <c r="IS1049" s="21"/>
      <c r="IT1049" s="21"/>
      <c r="IU1049" s="21"/>
      <c r="IV1049" s="21"/>
      <c r="IW1049" s="21"/>
      <c r="IX1049" s="21"/>
      <c r="IY1049" s="21"/>
      <c r="IZ1049" s="21"/>
      <c r="JA1049" s="21"/>
      <c r="JB1049" s="21"/>
      <c r="JC1049" s="21"/>
      <c r="JD1049" s="21"/>
      <c r="JE1049" s="21"/>
      <c r="JF1049" s="21"/>
      <c r="JG1049" s="21"/>
      <c r="JH1049" s="21"/>
      <c r="JI1049" s="21"/>
      <c r="JJ1049" s="21"/>
      <c r="JK1049" s="21"/>
      <c r="JL1049" s="21"/>
      <c r="JM1049" s="21"/>
      <c r="JN1049" s="21"/>
      <c r="JO1049" s="21"/>
      <c r="JP1049" s="21"/>
      <c r="JQ1049" s="21"/>
      <c r="JR1049" s="21"/>
      <c r="JS1049" s="21"/>
      <c r="JT1049" s="21"/>
      <c r="JU1049" s="21"/>
      <c r="JV1049" s="21"/>
      <c r="JW1049" s="21"/>
      <c r="JX1049" s="21"/>
      <c r="JY1049" s="21"/>
    </row>
    <row r="1050" spans="1:285" ht="14.1" customHeight="1">
      <c r="A1050" s="21"/>
      <c r="B1050" s="21"/>
      <c r="C1050" s="21"/>
      <c r="D1050" s="21"/>
      <c r="E1050" s="21"/>
      <c r="F1050" s="21"/>
      <c r="G1050" s="21"/>
      <c r="H1050" s="21"/>
      <c r="I1050" s="21"/>
      <c r="J1050" s="21"/>
      <c r="K1050" s="21"/>
      <c r="L1050" s="21"/>
      <c r="M1050" s="21"/>
      <c r="N1050" s="21"/>
      <c r="O1050" s="21"/>
      <c r="P1050" s="21"/>
      <c r="Q1050" s="21"/>
      <c r="R1050" s="21"/>
      <c r="S1050" s="21"/>
      <c r="T1050" s="21"/>
      <c r="U1050" s="21"/>
      <c r="V1050" s="21"/>
      <c r="W1050" s="21"/>
      <c r="X1050" s="21"/>
      <c r="Y1050" s="21"/>
      <c r="Z1050" s="21"/>
      <c r="AA1050" s="21"/>
      <c r="AB1050" s="21"/>
      <c r="AC1050" s="21"/>
      <c r="AD1050" s="21"/>
      <c r="AE1050" s="21"/>
      <c r="AF1050" s="21"/>
      <c r="AG1050" s="21"/>
      <c r="AH1050" s="21"/>
      <c r="AI1050" s="21"/>
      <c r="AJ1050" s="21"/>
      <c r="AK1050" s="21"/>
      <c r="AL1050" s="21"/>
      <c r="AM1050" s="21"/>
      <c r="AN1050" s="21"/>
      <c r="AO1050" s="21"/>
      <c r="AP1050" s="21"/>
      <c r="AQ1050" s="21"/>
      <c r="AR1050" s="21"/>
      <c r="AS1050" s="21"/>
      <c r="AT1050" s="21"/>
      <c r="AU1050" s="21"/>
      <c r="AV1050" s="21"/>
      <c r="AW1050" s="21"/>
      <c r="AX1050" s="21"/>
      <c r="AY1050" s="21"/>
      <c r="AZ1050" s="21"/>
      <c r="BA1050" s="21"/>
      <c r="BB1050" s="21"/>
      <c r="BC1050" s="21"/>
      <c r="BD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c r="DW1050" s="21"/>
      <c r="DX1050" s="21"/>
      <c r="DY1050" s="21"/>
      <c r="DZ1050" s="21"/>
      <c r="EA1050" s="21"/>
      <c r="EB1050" s="21"/>
      <c r="EC1050" s="21"/>
      <c r="ED1050" s="21"/>
      <c r="EE1050" s="21"/>
      <c r="EF1050" s="21"/>
      <c r="EG1050" s="21"/>
      <c r="EH1050" s="21"/>
      <c r="EI1050" s="21"/>
      <c r="EJ1050" s="21"/>
      <c r="EK1050" s="21"/>
      <c r="EL1050" s="21"/>
      <c r="EM1050" s="21"/>
      <c r="EN1050" s="21"/>
      <c r="EO1050" s="21"/>
      <c r="EP1050" s="21"/>
      <c r="EQ1050" s="21"/>
      <c r="ER1050" s="21"/>
      <c r="ES1050" s="21"/>
      <c r="ET1050" s="21"/>
      <c r="EU1050" s="21"/>
      <c r="EV1050" s="21"/>
      <c r="EW1050" s="21"/>
      <c r="EX1050" s="21"/>
      <c r="EY1050" s="21"/>
      <c r="EZ1050" s="21"/>
      <c r="FA1050" s="21"/>
      <c r="FB1050" s="21"/>
      <c r="FC1050" s="21"/>
      <c r="FD1050" s="21"/>
      <c r="FE1050" s="21"/>
      <c r="FF1050" s="21"/>
      <c r="FG1050" s="21"/>
      <c r="FH1050" s="21"/>
      <c r="FI1050" s="21"/>
      <c r="FJ1050" s="21"/>
      <c r="FK1050" s="21"/>
      <c r="FL1050" s="21"/>
      <c r="FM1050" s="21"/>
      <c r="FN1050" s="21"/>
      <c r="FO1050" s="21"/>
      <c r="FP1050" s="21"/>
      <c r="FQ1050" s="21"/>
      <c r="FR1050" s="21"/>
      <c r="FS1050" s="21"/>
      <c r="FT1050" s="21"/>
      <c r="FU1050" s="21"/>
      <c r="FV1050" s="21"/>
      <c r="FW1050" s="21"/>
      <c r="FX1050" s="21"/>
      <c r="FY1050" s="21"/>
      <c r="FZ1050" s="21"/>
      <c r="GA1050" s="21"/>
      <c r="GB1050" s="21"/>
      <c r="GC1050" s="21"/>
      <c r="GD1050" s="21"/>
      <c r="GE1050" s="21"/>
      <c r="GF1050" s="21"/>
      <c r="GG1050" s="21"/>
      <c r="GH1050" s="21"/>
      <c r="GI1050" s="21"/>
      <c r="GJ1050" s="21"/>
      <c r="GK1050" s="21"/>
      <c r="GL1050" s="21"/>
      <c r="GM1050" s="21"/>
      <c r="GN1050" s="21"/>
      <c r="GO1050" s="21"/>
      <c r="GP1050" s="21"/>
      <c r="GQ1050" s="21"/>
      <c r="GR1050" s="21"/>
      <c r="GS1050" s="21"/>
      <c r="GT1050" s="21"/>
      <c r="GU1050" s="21"/>
      <c r="GV1050" s="21"/>
      <c r="GW1050" s="21"/>
      <c r="GX1050" s="21"/>
      <c r="GY1050" s="21"/>
      <c r="GZ1050" s="21"/>
      <c r="HA1050" s="21"/>
      <c r="HB1050" s="21"/>
      <c r="HC1050" s="21"/>
      <c r="HD1050" s="21"/>
      <c r="HE1050" s="21"/>
      <c r="HF1050" s="21"/>
      <c r="HG1050" s="21"/>
      <c r="HH1050" s="21"/>
      <c r="HI1050" s="21"/>
      <c r="HJ1050" s="21"/>
      <c r="HK1050" s="21"/>
      <c r="HL1050" s="21"/>
      <c r="HM1050" s="21"/>
      <c r="HN1050" s="21"/>
      <c r="HO1050" s="21"/>
      <c r="HP1050" s="21"/>
      <c r="HQ1050" s="21"/>
      <c r="HR1050" s="21"/>
      <c r="HS1050" s="21"/>
      <c r="HT1050" s="21"/>
      <c r="HU1050" s="21"/>
      <c r="HV1050" s="21"/>
      <c r="HW1050" s="21"/>
      <c r="HX1050" s="21"/>
      <c r="HY1050" s="21"/>
      <c r="HZ1050" s="21"/>
      <c r="IA1050" s="21"/>
      <c r="IB1050" s="21"/>
      <c r="IC1050" s="21"/>
      <c r="ID1050" s="21"/>
      <c r="IE1050" s="21"/>
      <c r="IF1050" s="21"/>
      <c r="IG1050" s="21"/>
      <c r="IH1050" s="21"/>
      <c r="II1050" s="21"/>
      <c r="IJ1050" s="21"/>
      <c r="IK1050" s="21"/>
      <c r="IL1050" s="21"/>
      <c r="IM1050" s="21"/>
      <c r="IN1050" s="21"/>
      <c r="IO1050" s="21"/>
      <c r="IP1050" s="21"/>
      <c r="IQ1050" s="21"/>
      <c r="IR1050" s="21"/>
      <c r="IS1050" s="21"/>
      <c r="IT1050" s="21"/>
      <c r="IU1050" s="21"/>
      <c r="IV1050" s="21"/>
      <c r="IW1050" s="21"/>
      <c r="IX1050" s="21"/>
      <c r="IY1050" s="21"/>
      <c r="IZ1050" s="21"/>
      <c r="JA1050" s="21"/>
      <c r="JB1050" s="21"/>
      <c r="JC1050" s="21"/>
      <c r="JD1050" s="21"/>
      <c r="JE1050" s="21"/>
      <c r="JF1050" s="21"/>
      <c r="JG1050" s="21"/>
      <c r="JH1050" s="21"/>
      <c r="JI1050" s="21"/>
      <c r="JJ1050" s="21"/>
      <c r="JK1050" s="21"/>
      <c r="JL1050" s="21"/>
      <c r="JM1050" s="21"/>
      <c r="JN1050" s="21"/>
      <c r="JO1050" s="21"/>
      <c r="JP1050" s="21"/>
      <c r="JQ1050" s="21"/>
      <c r="JR1050" s="21"/>
      <c r="JS1050" s="21"/>
      <c r="JT1050" s="21"/>
      <c r="JU1050" s="21"/>
      <c r="JV1050" s="21"/>
      <c r="JW1050" s="21"/>
      <c r="JX1050" s="21"/>
      <c r="JY1050" s="21"/>
    </row>
    <row r="1051" spans="1:285" ht="14.1" customHeight="1">
      <c r="A1051" s="21"/>
      <c r="B1051" s="21"/>
      <c r="C1051" s="21"/>
      <c r="D1051" s="21"/>
      <c r="E1051" s="21"/>
      <c r="F1051" s="21"/>
      <c r="G1051" s="21"/>
      <c r="H1051" s="21"/>
      <c r="I1051" s="21"/>
      <c r="J1051" s="21"/>
      <c r="K1051" s="21"/>
      <c r="L1051" s="21"/>
      <c r="M1051" s="21"/>
      <c r="N1051" s="21"/>
      <c r="O1051" s="21"/>
      <c r="P1051" s="21"/>
      <c r="Q1051" s="21"/>
      <c r="R1051" s="21"/>
      <c r="S1051" s="21"/>
      <c r="T1051" s="21"/>
      <c r="U1051" s="21"/>
      <c r="V1051" s="21"/>
      <c r="W1051" s="21"/>
      <c r="X1051" s="21"/>
      <c r="Y1051" s="21"/>
      <c r="Z1051" s="21"/>
      <c r="AA1051" s="21"/>
      <c r="AB1051" s="21"/>
      <c r="AC1051" s="21"/>
      <c r="AD1051" s="21"/>
      <c r="AE1051" s="21"/>
      <c r="AF1051" s="21"/>
      <c r="AG1051" s="21"/>
      <c r="AH1051" s="21"/>
      <c r="AI1051" s="21"/>
      <c r="AJ1051" s="21"/>
      <c r="AK1051" s="21"/>
      <c r="AL1051" s="21"/>
      <c r="AM1051" s="21"/>
      <c r="AN1051" s="21"/>
      <c r="AO1051" s="21"/>
      <c r="AP1051" s="21"/>
      <c r="AQ1051" s="21"/>
      <c r="AR1051" s="21"/>
      <c r="AS1051" s="21"/>
      <c r="AT1051" s="21"/>
      <c r="AU1051" s="21"/>
      <c r="AV1051" s="21"/>
      <c r="AW1051" s="21"/>
      <c r="AX1051" s="21"/>
      <c r="AY1051" s="21"/>
      <c r="AZ1051" s="21"/>
      <c r="BA1051" s="21"/>
      <c r="BB1051" s="21"/>
      <c r="BC1051" s="21"/>
      <c r="BD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c r="DW1051" s="21"/>
      <c r="DX1051" s="21"/>
      <c r="DY1051" s="21"/>
      <c r="DZ1051" s="21"/>
      <c r="EA1051" s="21"/>
      <c r="EB1051" s="21"/>
      <c r="EC1051" s="21"/>
      <c r="ED1051" s="21"/>
      <c r="EE1051" s="21"/>
      <c r="EF1051" s="21"/>
      <c r="EG1051" s="21"/>
      <c r="EH1051" s="21"/>
      <c r="EI1051" s="21"/>
      <c r="EJ1051" s="21"/>
      <c r="EK1051" s="21"/>
      <c r="EL1051" s="21"/>
      <c r="EM1051" s="21"/>
      <c r="EN1051" s="21"/>
      <c r="EO1051" s="21"/>
      <c r="EP1051" s="21"/>
      <c r="EQ1051" s="21"/>
      <c r="ER1051" s="21"/>
      <c r="ES1051" s="21"/>
      <c r="ET1051" s="21"/>
      <c r="EU1051" s="21"/>
      <c r="EV1051" s="21"/>
      <c r="EW1051" s="21"/>
      <c r="EX1051" s="21"/>
      <c r="EY1051" s="21"/>
      <c r="EZ1051" s="21"/>
      <c r="FA1051" s="21"/>
      <c r="FB1051" s="21"/>
      <c r="FC1051" s="21"/>
      <c r="FD1051" s="21"/>
      <c r="FE1051" s="21"/>
      <c r="FF1051" s="21"/>
      <c r="FG1051" s="21"/>
      <c r="FH1051" s="21"/>
      <c r="FI1051" s="21"/>
      <c r="FJ1051" s="21"/>
      <c r="FK1051" s="21"/>
      <c r="FL1051" s="21"/>
      <c r="FM1051" s="21"/>
      <c r="FN1051" s="21"/>
      <c r="FO1051" s="21"/>
      <c r="FP1051" s="21"/>
      <c r="FQ1051" s="21"/>
      <c r="FR1051" s="21"/>
      <c r="FS1051" s="21"/>
      <c r="FT1051" s="21"/>
      <c r="FU1051" s="21"/>
      <c r="FV1051" s="21"/>
      <c r="FW1051" s="21"/>
      <c r="FX1051" s="21"/>
      <c r="FY1051" s="21"/>
      <c r="FZ1051" s="21"/>
      <c r="GA1051" s="21"/>
      <c r="GB1051" s="21"/>
      <c r="GC1051" s="21"/>
      <c r="GD1051" s="21"/>
      <c r="GE1051" s="21"/>
      <c r="GF1051" s="21"/>
      <c r="GG1051" s="21"/>
      <c r="GH1051" s="21"/>
      <c r="GI1051" s="21"/>
      <c r="GJ1051" s="21"/>
      <c r="GK1051" s="21"/>
      <c r="GL1051" s="21"/>
      <c r="GM1051" s="21"/>
      <c r="GN1051" s="21"/>
      <c r="GO1051" s="21"/>
      <c r="GP1051" s="21"/>
      <c r="GQ1051" s="21"/>
      <c r="GR1051" s="21"/>
      <c r="GS1051" s="21"/>
      <c r="GT1051" s="21"/>
      <c r="GU1051" s="21"/>
      <c r="GV1051" s="21"/>
      <c r="GW1051" s="21"/>
      <c r="GX1051" s="21"/>
      <c r="GY1051" s="21"/>
      <c r="GZ1051" s="21"/>
      <c r="HA1051" s="21"/>
      <c r="HB1051" s="21"/>
      <c r="HC1051" s="21"/>
      <c r="HD1051" s="21"/>
      <c r="HE1051" s="21"/>
      <c r="HF1051" s="21"/>
      <c r="HG1051" s="21"/>
      <c r="HH1051" s="21"/>
      <c r="HI1051" s="21"/>
      <c r="HJ1051" s="21"/>
      <c r="HK1051" s="21"/>
      <c r="HL1051" s="21"/>
      <c r="HM1051" s="21"/>
      <c r="HN1051" s="21"/>
      <c r="HO1051" s="21"/>
      <c r="HP1051" s="21"/>
      <c r="HQ1051" s="21"/>
      <c r="HR1051" s="21"/>
      <c r="HS1051" s="21"/>
      <c r="HT1051" s="21"/>
      <c r="HU1051" s="21"/>
      <c r="HV1051" s="21"/>
      <c r="HW1051" s="21"/>
      <c r="HX1051" s="21"/>
      <c r="HY1051" s="21"/>
      <c r="HZ1051" s="21"/>
      <c r="IA1051" s="21"/>
      <c r="IB1051" s="21"/>
      <c r="IC1051" s="21"/>
      <c r="ID1051" s="21"/>
      <c r="IE1051" s="21"/>
      <c r="IF1051" s="21"/>
      <c r="IG1051" s="21"/>
      <c r="IH1051" s="21"/>
      <c r="II1051" s="21"/>
      <c r="IJ1051" s="21"/>
      <c r="IK1051" s="21"/>
      <c r="IL1051" s="21"/>
      <c r="IM1051" s="21"/>
      <c r="IN1051" s="21"/>
      <c r="IO1051" s="21"/>
      <c r="IP1051" s="21"/>
      <c r="IQ1051" s="21"/>
      <c r="IR1051" s="21"/>
      <c r="IS1051" s="21"/>
      <c r="IT1051" s="21"/>
      <c r="IU1051" s="21"/>
      <c r="IV1051" s="21"/>
      <c r="IW1051" s="21"/>
      <c r="IX1051" s="21"/>
      <c r="IY1051" s="21"/>
      <c r="IZ1051" s="21"/>
      <c r="JA1051" s="21"/>
      <c r="JB1051" s="21"/>
      <c r="JC1051" s="21"/>
      <c r="JD1051" s="21"/>
      <c r="JE1051" s="21"/>
      <c r="JF1051" s="21"/>
      <c r="JG1051" s="21"/>
      <c r="JH1051" s="21"/>
      <c r="JI1051" s="21"/>
      <c r="JJ1051" s="21"/>
      <c r="JK1051" s="21"/>
      <c r="JL1051" s="21"/>
      <c r="JM1051" s="21"/>
      <c r="JN1051" s="21"/>
      <c r="JO1051" s="21"/>
      <c r="JP1051" s="21"/>
      <c r="JQ1051" s="21"/>
      <c r="JR1051" s="21"/>
      <c r="JS1051" s="21"/>
      <c r="JT1051" s="21"/>
      <c r="JU1051" s="21"/>
      <c r="JV1051" s="21"/>
      <c r="JW1051" s="21"/>
      <c r="JX1051" s="21"/>
      <c r="JY1051" s="21"/>
    </row>
    <row r="1052" spans="1:285" ht="14.1" customHeight="1">
      <c r="A1052" s="21"/>
      <c r="B1052" s="21"/>
      <c r="C1052" s="21"/>
      <c r="D1052" s="21"/>
      <c r="E1052" s="21"/>
      <c r="F1052" s="21"/>
      <c r="G1052" s="21"/>
      <c r="H1052" s="21"/>
      <c r="I1052" s="21"/>
      <c r="J1052" s="21"/>
      <c r="K1052" s="21"/>
      <c r="L1052" s="21"/>
      <c r="M1052" s="21"/>
      <c r="N1052" s="21"/>
      <c r="O1052" s="21"/>
      <c r="P1052" s="21"/>
      <c r="Q1052" s="21"/>
      <c r="R1052" s="21"/>
      <c r="S1052" s="21"/>
      <c r="T1052" s="21"/>
      <c r="U1052" s="21"/>
      <c r="V1052" s="21"/>
      <c r="W1052" s="21"/>
      <c r="X1052" s="21"/>
      <c r="Y1052" s="21"/>
      <c r="Z1052" s="21"/>
      <c r="AA1052" s="21"/>
      <c r="AB1052" s="21"/>
      <c r="AC1052" s="21"/>
      <c r="AD1052" s="21"/>
      <c r="AE1052" s="21"/>
      <c r="AF1052" s="21"/>
      <c r="AG1052" s="21"/>
      <c r="AH1052" s="21"/>
      <c r="AI1052" s="21"/>
      <c r="AJ1052" s="21"/>
      <c r="AK1052" s="21"/>
      <c r="AL1052" s="21"/>
      <c r="AM1052" s="21"/>
      <c r="AN1052" s="21"/>
      <c r="AO1052" s="21"/>
      <c r="AP1052" s="21"/>
      <c r="AQ1052" s="21"/>
      <c r="AR1052" s="21"/>
      <c r="AS1052" s="21"/>
      <c r="AT1052" s="21"/>
      <c r="AU1052" s="21"/>
      <c r="AV1052" s="21"/>
      <c r="AW1052" s="21"/>
      <c r="AX1052" s="21"/>
      <c r="AY1052" s="21"/>
      <c r="AZ1052" s="21"/>
      <c r="BA1052" s="21"/>
      <c r="BB1052" s="21"/>
      <c r="BC1052" s="21"/>
      <c r="BD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c r="DW1052" s="21"/>
      <c r="DX1052" s="21"/>
      <c r="DY1052" s="21"/>
      <c r="DZ1052" s="21"/>
      <c r="EA1052" s="21"/>
      <c r="EB1052" s="21"/>
      <c r="EC1052" s="21"/>
      <c r="ED1052" s="21"/>
      <c r="EE1052" s="21"/>
      <c r="EF1052" s="21"/>
      <c r="EG1052" s="21"/>
      <c r="EH1052" s="21"/>
      <c r="EI1052" s="21"/>
      <c r="EJ1052" s="21"/>
      <c r="EK1052" s="21"/>
      <c r="EL1052" s="21"/>
      <c r="EM1052" s="21"/>
      <c r="EN1052" s="21"/>
      <c r="EO1052" s="21"/>
      <c r="EP1052" s="21"/>
      <c r="EQ1052" s="21"/>
      <c r="ER1052" s="21"/>
      <c r="ES1052" s="21"/>
      <c r="ET1052" s="21"/>
      <c r="EU1052" s="21"/>
      <c r="EV1052" s="21"/>
      <c r="EW1052" s="21"/>
      <c r="EX1052" s="21"/>
      <c r="EY1052" s="21"/>
      <c r="EZ1052" s="21"/>
      <c r="FA1052" s="21"/>
      <c r="FB1052" s="21"/>
      <c r="FC1052" s="21"/>
      <c r="FD1052" s="21"/>
      <c r="FE1052" s="21"/>
      <c r="FF1052" s="21"/>
      <c r="FG1052" s="21"/>
      <c r="FH1052" s="21"/>
      <c r="FI1052" s="21"/>
      <c r="FJ1052" s="21"/>
      <c r="FK1052" s="21"/>
      <c r="FL1052" s="21"/>
      <c r="FM1052" s="21"/>
      <c r="FN1052" s="21"/>
      <c r="FO1052" s="21"/>
      <c r="FP1052" s="21"/>
      <c r="FQ1052" s="21"/>
      <c r="FR1052" s="21"/>
      <c r="FS1052" s="21"/>
      <c r="FT1052" s="21"/>
      <c r="FU1052" s="21"/>
      <c r="FV1052" s="21"/>
      <c r="FW1052" s="21"/>
      <c r="FX1052" s="21"/>
      <c r="FY1052" s="21"/>
      <c r="FZ1052" s="21"/>
      <c r="GA1052" s="21"/>
      <c r="GB1052" s="21"/>
      <c r="GC1052" s="21"/>
      <c r="GD1052" s="21"/>
      <c r="GE1052" s="21"/>
      <c r="GF1052" s="21"/>
      <c r="GG1052" s="21"/>
      <c r="GH1052" s="21"/>
      <c r="GI1052" s="21"/>
      <c r="GJ1052" s="21"/>
      <c r="GK1052" s="21"/>
      <c r="GL1052" s="21"/>
      <c r="GM1052" s="21"/>
      <c r="GN1052" s="21"/>
      <c r="GO1052" s="21"/>
      <c r="GP1052" s="21"/>
      <c r="GQ1052" s="21"/>
      <c r="GR1052" s="21"/>
      <c r="GS1052" s="21"/>
      <c r="GT1052" s="21"/>
      <c r="GU1052" s="21"/>
      <c r="GV1052" s="21"/>
      <c r="GW1052" s="21"/>
      <c r="GX1052" s="21"/>
      <c r="GY1052" s="21"/>
      <c r="GZ1052" s="21"/>
      <c r="HA1052" s="21"/>
      <c r="HB1052" s="21"/>
      <c r="HC1052" s="21"/>
      <c r="HD1052" s="21"/>
      <c r="HE1052" s="21"/>
      <c r="HF1052" s="21"/>
      <c r="HG1052" s="21"/>
      <c r="HH1052" s="21"/>
      <c r="HI1052" s="21"/>
      <c r="HJ1052" s="21"/>
      <c r="HK1052" s="21"/>
      <c r="HL1052" s="21"/>
      <c r="HM1052" s="21"/>
      <c r="HN1052" s="21"/>
      <c r="HO1052" s="21"/>
      <c r="HP1052" s="21"/>
      <c r="HQ1052" s="21"/>
      <c r="HR1052" s="21"/>
      <c r="HS1052" s="21"/>
      <c r="HT1052" s="21"/>
      <c r="HU1052" s="21"/>
      <c r="HV1052" s="21"/>
      <c r="HW1052" s="21"/>
      <c r="HX1052" s="21"/>
      <c r="HY1052" s="21"/>
      <c r="HZ1052" s="21"/>
      <c r="IA1052" s="21"/>
      <c r="IB1052" s="21"/>
      <c r="IC1052" s="21"/>
      <c r="ID1052" s="21"/>
      <c r="IE1052" s="21"/>
      <c r="IF1052" s="21"/>
      <c r="IG1052" s="21"/>
      <c r="IH1052" s="21"/>
      <c r="II1052" s="21"/>
      <c r="IJ1052" s="21"/>
      <c r="IK1052" s="21"/>
      <c r="IL1052" s="21"/>
      <c r="IM1052" s="21"/>
      <c r="IN1052" s="21"/>
      <c r="IO1052" s="21"/>
      <c r="IP1052" s="21"/>
      <c r="IQ1052" s="21"/>
      <c r="IR1052" s="21"/>
      <c r="IS1052" s="21"/>
      <c r="IT1052" s="21"/>
      <c r="IU1052" s="21"/>
      <c r="IV1052" s="21"/>
      <c r="IW1052" s="21"/>
      <c r="IX1052" s="21"/>
      <c r="IY1052" s="21"/>
      <c r="IZ1052" s="21"/>
      <c r="JA1052" s="21"/>
      <c r="JB1052" s="21"/>
      <c r="JC1052" s="21"/>
      <c r="JD1052" s="21"/>
      <c r="JE1052" s="21"/>
      <c r="JF1052" s="21"/>
      <c r="JG1052" s="21"/>
      <c r="JH1052" s="21"/>
      <c r="JI1052" s="21"/>
      <c r="JJ1052" s="21"/>
      <c r="JK1052" s="21"/>
      <c r="JL1052" s="21"/>
      <c r="JM1052" s="21"/>
      <c r="JN1052" s="21"/>
      <c r="JO1052" s="21"/>
      <c r="JP1052" s="21"/>
      <c r="JQ1052" s="21"/>
      <c r="JR1052" s="21"/>
      <c r="JS1052" s="21"/>
      <c r="JT1052" s="21"/>
      <c r="JU1052" s="21"/>
      <c r="JV1052" s="21"/>
      <c r="JW1052" s="21"/>
      <c r="JX1052" s="21"/>
      <c r="JY1052" s="21"/>
    </row>
    <row r="1053" spans="1:285" ht="14.1" customHeight="1">
      <c r="A1053" s="21"/>
      <c r="B1053" s="21"/>
      <c r="C1053" s="21"/>
      <c r="D1053" s="21"/>
      <c r="E1053" s="21"/>
      <c r="F1053" s="21"/>
      <c r="G1053" s="21"/>
      <c r="H1053" s="21"/>
      <c r="I1053" s="21"/>
      <c r="J1053" s="21"/>
      <c r="K1053" s="21"/>
      <c r="L1053" s="21"/>
      <c r="M1053" s="21"/>
      <c r="N1053" s="21"/>
      <c r="O1053" s="21"/>
      <c r="P1053" s="21"/>
      <c r="Q1053" s="21"/>
      <c r="R1053" s="21"/>
      <c r="S1053" s="21"/>
      <c r="T1053" s="21"/>
      <c r="U1053" s="21"/>
      <c r="V1053" s="21"/>
      <c r="W1053" s="21"/>
      <c r="X1053" s="21"/>
      <c r="Y1053" s="21"/>
      <c r="Z1053" s="21"/>
      <c r="AA1053" s="21"/>
      <c r="AB1053" s="21"/>
      <c r="AC1053" s="21"/>
      <c r="AD1053" s="21"/>
      <c r="AE1053" s="21"/>
      <c r="AF1053" s="21"/>
      <c r="AG1053" s="21"/>
      <c r="AH1053" s="21"/>
      <c r="AI1053" s="21"/>
      <c r="AJ1053" s="21"/>
      <c r="AK1053" s="21"/>
      <c r="AL1053" s="21"/>
      <c r="AM1053" s="21"/>
      <c r="AN1053" s="21"/>
      <c r="AO1053" s="21"/>
      <c r="AP1053" s="21"/>
      <c r="AQ1053" s="21"/>
      <c r="AR1053" s="21"/>
      <c r="AS1053" s="21"/>
      <c r="AT1053" s="21"/>
      <c r="AU1053" s="21"/>
      <c r="AV1053" s="21"/>
      <c r="AW1053" s="21"/>
      <c r="AX1053" s="21"/>
      <c r="AY1053" s="21"/>
      <c r="AZ1053" s="21"/>
      <c r="BA1053" s="21"/>
      <c r="BB1053" s="21"/>
      <c r="BC1053" s="21"/>
      <c r="BD1053" s="21"/>
      <c r="BE1053" s="21"/>
      <c r="BF1053" s="21"/>
      <c r="BG1053" s="21"/>
      <c r="BH1053" s="21"/>
      <c r="BI1053" s="21"/>
      <c r="BJ1053" s="21"/>
      <c r="BK1053" s="21"/>
      <c r="BL1053" s="21"/>
      <c r="BM1053" s="21"/>
      <c r="BN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c r="DW1053" s="21"/>
      <c r="DX1053" s="21"/>
      <c r="DY1053" s="21"/>
      <c r="DZ1053" s="21"/>
      <c r="EA1053" s="21"/>
      <c r="EB1053" s="21"/>
      <c r="EC1053" s="21"/>
      <c r="ED1053" s="21"/>
      <c r="EE1053" s="21"/>
      <c r="EF1053" s="21"/>
      <c r="EG1053" s="21"/>
      <c r="EH1053" s="21"/>
      <c r="EI1053" s="21"/>
      <c r="EJ1053" s="21"/>
      <c r="EK1053" s="21"/>
      <c r="EL1053" s="21"/>
      <c r="EM1053" s="21"/>
      <c r="EN1053" s="21"/>
      <c r="EO1053" s="21"/>
      <c r="EP1053" s="21"/>
      <c r="EQ1053" s="21"/>
      <c r="ER1053" s="21"/>
      <c r="ES1053" s="21"/>
      <c r="ET1053" s="21"/>
      <c r="EU1053" s="21"/>
      <c r="EV1053" s="21"/>
      <c r="EW1053" s="21"/>
      <c r="EX1053" s="21"/>
      <c r="EY1053" s="21"/>
      <c r="EZ1053" s="21"/>
      <c r="FA1053" s="21"/>
      <c r="FB1053" s="21"/>
      <c r="FC1053" s="21"/>
      <c r="FD1053" s="21"/>
      <c r="FE1053" s="21"/>
      <c r="FF1053" s="21"/>
      <c r="FG1053" s="21"/>
      <c r="FH1053" s="21"/>
      <c r="FI1053" s="21"/>
      <c r="FJ1053" s="21"/>
      <c r="FK1053" s="21"/>
      <c r="FL1053" s="21"/>
      <c r="FM1053" s="21"/>
      <c r="FN1053" s="21"/>
      <c r="FO1053" s="21"/>
      <c r="FP1053" s="21"/>
      <c r="FQ1053" s="21"/>
      <c r="FR1053" s="21"/>
      <c r="FS1053" s="21"/>
      <c r="FT1053" s="21"/>
      <c r="FU1053" s="21"/>
      <c r="FV1053" s="21"/>
      <c r="FW1053" s="21"/>
      <c r="FX1053" s="21"/>
      <c r="FY1053" s="21"/>
      <c r="FZ1053" s="21"/>
      <c r="GA1053" s="21"/>
      <c r="GB1053" s="21"/>
      <c r="GC1053" s="21"/>
      <c r="GD1053" s="21"/>
      <c r="GE1053" s="21"/>
      <c r="GF1053" s="21"/>
      <c r="GG1053" s="21"/>
      <c r="GH1053" s="21"/>
      <c r="GI1053" s="21"/>
      <c r="GJ1053" s="21"/>
      <c r="GK1053" s="21"/>
      <c r="GL1053" s="21"/>
      <c r="GM1053" s="21"/>
      <c r="GN1053" s="21"/>
      <c r="GO1053" s="21"/>
      <c r="GP1053" s="21"/>
      <c r="GQ1053" s="21"/>
      <c r="GR1053" s="21"/>
      <c r="GS1053" s="21"/>
      <c r="GT1053" s="21"/>
      <c r="GU1053" s="21"/>
      <c r="GV1053" s="21"/>
      <c r="GW1053" s="21"/>
      <c r="GX1053" s="21"/>
      <c r="GY1053" s="21"/>
      <c r="GZ1053" s="21"/>
      <c r="HA1053" s="21"/>
      <c r="HB1053" s="21"/>
      <c r="HC1053" s="21"/>
      <c r="HD1053" s="21"/>
      <c r="HE1053" s="21"/>
      <c r="HF1053" s="21"/>
      <c r="HG1053" s="21"/>
      <c r="HH1053" s="21"/>
      <c r="HI1053" s="21"/>
      <c r="HJ1053" s="21"/>
      <c r="HK1053" s="21"/>
      <c r="HL1053" s="21"/>
      <c r="HM1053" s="21"/>
      <c r="HN1053" s="21"/>
      <c r="HO1053" s="21"/>
      <c r="HP1053" s="21"/>
      <c r="HQ1053" s="21"/>
      <c r="HR1053" s="21"/>
      <c r="HS1053" s="21"/>
      <c r="HT1053" s="21"/>
      <c r="HU1053" s="21"/>
      <c r="HV1053" s="21"/>
      <c r="HW1053" s="21"/>
      <c r="HX1053" s="21"/>
      <c r="HY1053" s="21"/>
      <c r="HZ1053" s="21"/>
      <c r="IA1053" s="21"/>
      <c r="IB1053" s="21"/>
      <c r="IC1053" s="21"/>
      <c r="ID1053" s="21"/>
      <c r="IE1053" s="21"/>
      <c r="IF1053" s="21"/>
      <c r="IG1053" s="21"/>
      <c r="IH1053" s="21"/>
      <c r="II1053" s="21"/>
      <c r="IJ1053" s="21"/>
      <c r="IK1053" s="21"/>
      <c r="IL1053" s="21"/>
      <c r="IM1053" s="21"/>
      <c r="IN1053" s="21"/>
      <c r="IO1053" s="21"/>
      <c r="IP1053" s="21"/>
      <c r="IQ1053" s="21"/>
      <c r="IR1053" s="21"/>
      <c r="IS1053" s="21"/>
      <c r="IT1053" s="21"/>
      <c r="IU1053" s="21"/>
      <c r="IV1053" s="21"/>
      <c r="IW1053" s="21"/>
      <c r="IX1053" s="21"/>
      <c r="IY1053" s="21"/>
      <c r="IZ1053" s="21"/>
      <c r="JA1053" s="21"/>
      <c r="JB1053" s="21"/>
      <c r="JC1053" s="21"/>
      <c r="JD1053" s="21"/>
      <c r="JE1053" s="21"/>
      <c r="JF1053" s="21"/>
      <c r="JG1053" s="21"/>
      <c r="JH1053" s="21"/>
      <c r="JI1053" s="21"/>
      <c r="JJ1053" s="21"/>
      <c r="JK1053" s="21"/>
      <c r="JL1053" s="21"/>
      <c r="JM1053" s="21"/>
      <c r="JN1053" s="21"/>
      <c r="JO1053" s="21"/>
      <c r="JP1053" s="21"/>
      <c r="JQ1053" s="21"/>
      <c r="JR1053" s="21"/>
      <c r="JS1053" s="21"/>
      <c r="JT1053" s="21"/>
      <c r="JU1053" s="21"/>
      <c r="JV1053" s="21"/>
      <c r="JW1053" s="21"/>
      <c r="JX1053" s="21"/>
      <c r="JY1053" s="21"/>
    </row>
    <row r="1054" spans="1:285" ht="14.1" customHeight="1">
      <c r="A1054" s="21"/>
      <c r="B1054" s="21"/>
      <c r="C1054" s="21"/>
      <c r="D1054" s="21"/>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21"/>
      <c r="BK1054" s="21"/>
      <c r="BL1054" s="21"/>
      <c r="BM1054" s="21"/>
      <c r="BN1054" s="21"/>
      <c r="BO1054" s="21"/>
      <c r="BP1054" s="21"/>
      <c r="BQ1054" s="21"/>
      <c r="BR1054" s="21"/>
      <c r="BS1054" s="21"/>
      <c r="BT1054" s="21"/>
      <c r="BU1054" s="21"/>
      <c r="BV1054" s="21"/>
      <c r="BW1054" s="21"/>
      <c r="BX1054" s="21"/>
      <c r="BY1054" s="21"/>
      <c r="BZ1054" s="21"/>
      <c r="CA1054" s="21"/>
      <c r="CB1054" s="21"/>
      <c r="CC1054" s="21"/>
      <c r="CD1054" s="21"/>
      <c r="CE1054" s="21"/>
      <c r="CF1054" s="21"/>
      <c r="CG1054" s="21"/>
      <c r="CH1054" s="21"/>
      <c r="CI1054" s="21"/>
      <c r="CJ1054" s="21"/>
      <c r="CK1054" s="21"/>
      <c r="CL1054" s="21"/>
      <c r="CM1054" s="21"/>
      <c r="CN1054" s="21"/>
      <c r="CO1054" s="21"/>
      <c r="CP1054" s="21"/>
      <c r="CQ1054" s="21"/>
      <c r="CR1054" s="21"/>
      <c r="CS1054" s="21"/>
      <c r="CT1054" s="21"/>
      <c r="CU1054" s="21"/>
      <c r="CV1054" s="21"/>
      <c r="CW1054" s="21"/>
      <c r="CX1054" s="21"/>
      <c r="CY1054" s="21"/>
      <c r="CZ1054" s="21"/>
      <c r="DA1054" s="21"/>
      <c r="DB1054" s="21"/>
      <c r="DC1054" s="21"/>
      <c r="DD1054" s="21"/>
      <c r="DE1054" s="21"/>
      <c r="DF1054" s="21"/>
      <c r="DG1054" s="21"/>
      <c r="DH1054" s="21"/>
      <c r="DI1054" s="21"/>
      <c r="DJ1054" s="21"/>
      <c r="DK1054" s="21"/>
      <c r="DL1054" s="21"/>
      <c r="DM1054" s="21"/>
      <c r="DN1054" s="21"/>
      <c r="DO1054" s="21"/>
      <c r="DP1054" s="21"/>
      <c r="DQ1054" s="21"/>
      <c r="DR1054" s="21"/>
      <c r="DS1054" s="21"/>
      <c r="DT1054" s="21"/>
      <c r="DU1054" s="21"/>
      <c r="DV1054" s="21"/>
      <c r="DW1054" s="21"/>
      <c r="DX1054" s="21"/>
      <c r="DY1054" s="21"/>
      <c r="DZ1054" s="21"/>
      <c r="EA1054" s="21"/>
      <c r="EB1054" s="21"/>
      <c r="EC1054" s="21"/>
      <c r="ED1054" s="21"/>
      <c r="EE1054" s="21"/>
      <c r="EF1054" s="21"/>
      <c r="EG1054" s="21"/>
      <c r="EH1054" s="21"/>
      <c r="EI1054" s="21"/>
      <c r="EJ1054" s="21"/>
      <c r="EK1054" s="21"/>
      <c r="EL1054" s="21"/>
      <c r="EM1054" s="21"/>
      <c r="EN1054" s="21"/>
      <c r="EO1054" s="21"/>
      <c r="EP1054" s="21"/>
      <c r="EQ1054" s="21"/>
      <c r="ER1054" s="21"/>
      <c r="ES1054" s="21"/>
      <c r="ET1054" s="21"/>
      <c r="EU1054" s="21"/>
      <c r="EV1054" s="21"/>
      <c r="EW1054" s="21"/>
      <c r="EX1054" s="21"/>
      <c r="EY1054" s="21"/>
      <c r="EZ1054" s="21"/>
      <c r="FA1054" s="21"/>
      <c r="FB1054" s="21"/>
      <c r="FC1054" s="21"/>
      <c r="FD1054" s="21"/>
      <c r="FE1054" s="21"/>
      <c r="FF1054" s="21"/>
      <c r="FG1054" s="21"/>
      <c r="FH1054" s="21"/>
      <c r="FI1054" s="21"/>
      <c r="FJ1054" s="21"/>
      <c r="FK1054" s="21"/>
      <c r="FL1054" s="21"/>
      <c r="FM1054" s="21"/>
      <c r="FN1054" s="21"/>
      <c r="FO1054" s="21"/>
      <c r="FP1054" s="21"/>
      <c r="FQ1054" s="21"/>
      <c r="FR1054" s="21"/>
      <c r="FS1054" s="21"/>
      <c r="FT1054" s="21"/>
      <c r="FU1054" s="21"/>
      <c r="FV1054" s="21"/>
      <c r="FW1054" s="21"/>
      <c r="FX1054" s="21"/>
      <c r="FY1054" s="21"/>
      <c r="FZ1054" s="21"/>
      <c r="GA1054" s="21"/>
      <c r="GB1054" s="21"/>
      <c r="GC1054" s="21"/>
      <c r="GD1054" s="21"/>
      <c r="GE1054" s="21"/>
      <c r="GF1054" s="21"/>
      <c r="GG1054" s="21"/>
      <c r="GH1054" s="21"/>
      <c r="GI1054" s="21"/>
      <c r="GJ1054" s="21"/>
      <c r="GK1054" s="21"/>
      <c r="GL1054" s="21"/>
      <c r="GM1054" s="21"/>
      <c r="GN1054" s="21"/>
      <c r="GO1054" s="21"/>
      <c r="GP1054" s="21"/>
      <c r="GQ1054" s="21"/>
      <c r="GR1054" s="21"/>
      <c r="GS1054" s="21"/>
      <c r="GT1054" s="21"/>
      <c r="GU1054" s="21"/>
      <c r="GV1054" s="21"/>
      <c r="GW1054" s="21"/>
      <c r="GX1054" s="21"/>
      <c r="GY1054" s="21"/>
      <c r="GZ1054" s="21"/>
      <c r="HA1054" s="21"/>
      <c r="HB1054" s="21"/>
      <c r="HC1054" s="21"/>
      <c r="HD1054" s="21"/>
      <c r="HE1054" s="21"/>
      <c r="HF1054" s="21"/>
      <c r="HG1054" s="21"/>
      <c r="HH1054" s="21"/>
      <c r="HI1054" s="21"/>
      <c r="HJ1054" s="21"/>
      <c r="HK1054" s="21"/>
      <c r="HL1054" s="21"/>
      <c r="HM1054" s="21"/>
      <c r="HN1054" s="21"/>
      <c r="HO1054" s="21"/>
      <c r="HP1054" s="21"/>
      <c r="HQ1054" s="21"/>
      <c r="HR1054" s="21"/>
      <c r="HS1054" s="21"/>
      <c r="HT1054" s="21"/>
      <c r="HU1054" s="21"/>
      <c r="HV1054" s="21"/>
      <c r="HW1054" s="21"/>
      <c r="HX1054" s="21"/>
      <c r="HY1054" s="21"/>
      <c r="HZ1054" s="21"/>
      <c r="IA1054" s="21"/>
      <c r="IB1054" s="21"/>
      <c r="IC1054" s="21"/>
      <c r="ID1054" s="21"/>
      <c r="IE1054" s="21"/>
      <c r="IF1054" s="21"/>
      <c r="IG1054" s="21"/>
      <c r="IH1054" s="21"/>
      <c r="II1054" s="21"/>
      <c r="IJ1054" s="21"/>
      <c r="IK1054" s="21"/>
      <c r="IL1054" s="21"/>
      <c r="IM1054" s="21"/>
      <c r="IN1054" s="21"/>
      <c r="IO1054" s="21"/>
      <c r="IP1054" s="21"/>
      <c r="IQ1054" s="21"/>
      <c r="IR1054" s="21"/>
      <c r="IS1054" s="21"/>
      <c r="IT1054" s="21"/>
      <c r="IU1054" s="21"/>
      <c r="IV1054" s="21"/>
      <c r="IW1054" s="21"/>
      <c r="IX1054" s="21"/>
      <c r="IY1054" s="21"/>
      <c r="IZ1054" s="21"/>
      <c r="JA1054" s="21"/>
      <c r="JB1054" s="21"/>
      <c r="JC1054" s="21"/>
      <c r="JD1054" s="21"/>
      <c r="JE1054" s="21"/>
      <c r="JF1054" s="21"/>
      <c r="JG1054" s="21"/>
      <c r="JH1054" s="21"/>
      <c r="JI1054" s="21"/>
      <c r="JJ1054" s="21"/>
      <c r="JK1054" s="21"/>
      <c r="JL1054" s="21"/>
      <c r="JM1054" s="21"/>
      <c r="JN1054" s="21"/>
      <c r="JO1054" s="21"/>
      <c r="JP1054" s="21"/>
      <c r="JQ1054" s="21"/>
      <c r="JR1054" s="21"/>
      <c r="JS1054" s="21"/>
      <c r="JT1054" s="21"/>
      <c r="JU1054" s="21"/>
      <c r="JV1054" s="21"/>
      <c r="JW1054" s="21"/>
      <c r="JX1054" s="21"/>
      <c r="JY1054" s="21"/>
    </row>
    <row r="1055" spans="1:285" ht="14.1" customHeight="1">
      <c r="A1055" s="21"/>
      <c r="B1055" s="21"/>
      <c r="C1055" s="21"/>
      <c r="D1055" s="21"/>
      <c r="E1055" s="21"/>
      <c r="F1055" s="21"/>
      <c r="G1055" s="21"/>
      <c r="H1055" s="21"/>
      <c r="I1055" s="21"/>
      <c r="J1055" s="21"/>
      <c r="K1055" s="21"/>
      <c r="L1055" s="21"/>
      <c r="M1055" s="21"/>
      <c r="N1055" s="21"/>
      <c r="O1055" s="21"/>
      <c r="P1055" s="21"/>
      <c r="Q1055" s="21"/>
      <c r="R1055" s="21"/>
      <c r="S1055" s="21"/>
      <c r="T1055" s="21"/>
      <c r="U1055" s="21"/>
      <c r="V1055" s="21"/>
      <c r="W1055" s="21"/>
      <c r="X1055" s="21"/>
      <c r="Y1055" s="21"/>
      <c r="Z1055" s="21"/>
      <c r="AA1055" s="21"/>
      <c r="AB1055" s="21"/>
      <c r="AC1055" s="21"/>
      <c r="AD1055" s="21"/>
      <c r="AE1055" s="21"/>
      <c r="AF1055" s="21"/>
      <c r="AG1055" s="21"/>
      <c r="AH1055" s="21"/>
      <c r="AI1055" s="21"/>
      <c r="AJ1055" s="21"/>
      <c r="AK1055" s="21"/>
      <c r="AL1055" s="21"/>
      <c r="AM1055" s="21"/>
      <c r="AN1055" s="21"/>
      <c r="AO1055" s="21"/>
      <c r="AP1055" s="21"/>
      <c r="AQ1055" s="21"/>
      <c r="AR1055" s="21"/>
      <c r="AS1055" s="21"/>
      <c r="AT1055" s="21"/>
      <c r="AU1055" s="21"/>
      <c r="AV1055" s="21"/>
      <c r="AW1055" s="21"/>
      <c r="AX1055" s="21"/>
      <c r="AY1055" s="21"/>
      <c r="AZ1055" s="21"/>
      <c r="BA1055" s="21"/>
      <c r="BB1055" s="21"/>
      <c r="BC1055" s="21"/>
      <c r="BD1055" s="21"/>
      <c r="BE1055" s="21"/>
      <c r="BF1055" s="21"/>
      <c r="BG1055" s="21"/>
      <c r="BH1055" s="21"/>
      <c r="BI1055" s="21"/>
      <c r="BJ1055" s="21"/>
      <c r="BK1055" s="21"/>
      <c r="BL1055" s="21"/>
      <c r="BM1055" s="21"/>
      <c r="BN1055" s="21"/>
      <c r="BO1055" s="21"/>
      <c r="BP1055" s="21"/>
      <c r="BQ1055" s="21"/>
      <c r="BR1055" s="21"/>
      <c r="BS1055" s="21"/>
      <c r="BT1055" s="21"/>
      <c r="BU1055" s="21"/>
      <c r="BV1055" s="21"/>
      <c r="BW1055" s="21"/>
      <c r="BX1055" s="21"/>
      <c r="BY1055" s="21"/>
      <c r="BZ1055" s="21"/>
      <c r="CA1055" s="21"/>
      <c r="CB1055" s="21"/>
      <c r="CC1055" s="21"/>
      <c r="CD1055" s="21"/>
      <c r="CE1055" s="21"/>
      <c r="CF1055" s="21"/>
      <c r="CG1055" s="21"/>
      <c r="CH1055" s="21"/>
      <c r="CI1055" s="21"/>
      <c r="CJ1055" s="21"/>
      <c r="CK1055" s="21"/>
      <c r="CL1055" s="21"/>
      <c r="CM1055" s="21"/>
      <c r="CN1055" s="21"/>
      <c r="CO1055" s="21"/>
      <c r="CP1055" s="21"/>
      <c r="CQ1055" s="21"/>
      <c r="CR1055" s="21"/>
      <c r="CS1055" s="21"/>
      <c r="CT1055" s="21"/>
      <c r="CU1055" s="21"/>
      <c r="CV1055" s="21"/>
      <c r="CW1055" s="21"/>
      <c r="CX1055" s="21"/>
      <c r="CY1055" s="21"/>
      <c r="CZ1055" s="21"/>
      <c r="DA1055" s="21"/>
      <c r="DB1055" s="21"/>
      <c r="DC1055" s="21"/>
      <c r="DD1055" s="21"/>
      <c r="DE1055" s="21"/>
      <c r="DF1055" s="21"/>
      <c r="DG1055" s="21"/>
      <c r="DH1055" s="21"/>
      <c r="DI1055" s="21"/>
      <c r="DJ1055" s="21"/>
      <c r="DK1055" s="21"/>
      <c r="DL1055" s="21"/>
      <c r="DM1055" s="21"/>
      <c r="DN1055" s="21"/>
      <c r="DO1055" s="21"/>
      <c r="DP1055" s="21"/>
      <c r="DQ1055" s="21"/>
      <c r="DR1055" s="21"/>
      <c r="DS1055" s="21"/>
      <c r="DT1055" s="21"/>
      <c r="DU1055" s="21"/>
      <c r="DV1055" s="21"/>
      <c r="DW1055" s="21"/>
      <c r="DX1055" s="21"/>
      <c r="DY1055" s="21"/>
      <c r="DZ1055" s="21"/>
      <c r="EA1055" s="21"/>
      <c r="EB1055" s="21"/>
      <c r="EC1055" s="21"/>
      <c r="ED1055" s="21"/>
      <c r="EE1055" s="21"/>
      <c r="EF1055" s="21"/>
      <c r="EG1055" s="21"/>
      <c r="EH1055" s="21"/>
      <c r="EI1055" s="21"/>
      <c r="EJ1055" s="21"/>
      <c r="EK1055" s="21"/>
      <c r="EL1055" s="21"/>
      <c r="EM1055" s="21"/>
      <c r="EN1055" s="21"/>
      <c r="EO1055" s="21"/>
      <c r="EP1055" s="21"/>
      <c r="EQ1055" s="21"/>
      <c r="ER1055" s="21"/>
      <c r="ES1055" s="21"/>
      <c r="ET1055" s="21"/>
      <c r="EU1055" s="21"/>
      <c r="EV1055" s="21"/>
      <c r="EW1055" s="21"/>
      <c r="EX1055" s="21"/>
      <c r="EY1055" s="21"/>
      <c r="EZ1055" s="21"/>
      <c r="FA1055" s="21"/>
      <c r="FB1055" s="21"/>
      <c r="FC1055" s="21"/>
      <c r="FD1055" s="21"/>
      <c r="FE1055" s="21"/>
      <c r="FF1055" s="21"/>
      <c r="FG1055" s="21"/>
      <c r="FH1055" s="21"/>
      <c r="FI1055" s="21"/>
      <c r="FJ1055" s="21"/>
      <c r="FK1055" s="21"/>
      <c r="FL1055" s="21"/>
      <c r="FM1055" s="21"/>
      <c r="FN1055" s="21"/>
      <c r="FO1055" s="21"/>
      <c r="FP1055" s="21"/>
      <c r="FQ1055" s="21"/>
      <c r="FR1055" s="21"/>
      <c r="FS1055" s="21"/>
      <c r="FT1055" s="21"/>
      <c r="FU1055" s="21"/>
      <c r="FV1055" s="21"/>
      <c r="FW1055" s="21"/>
      <c r="FX1055" s="21"/>
      <c r="FY1055" s="21"/>
      <c r="FZ1055" s="21"/>
      <c r="GA1055" s="21"/>
      <c r="GB1055" s="21"/>
      <c r="GC1055" s="21"/>
      <c r="GD1055" s="21"/>
      <c r="GE1055" s="21"/>
      <c r="GF1055" s="21"/>
      <c r="GG1055" s="21"/>
      <c r="GH1055" s="21"/>
      <c r="GI1055" s="21"/>
      <c r="GJ1055" s="21"/>
      <c r="GK1055" s="21"/>
      <c r="GL1055" s="21"/>
      <c r="GM1055" s="21"/>
      <c r="GN1055" s="21"/>
      <c r="GO1055" s="21"/>
      <c r="GP1055" s="21"/>
      <c r="GQ1055" s="21"/>
      <c r="GR1055" s="21"/>
      <c r="GS1055" s="21"/>
      <c r="GT1055" s="21"/>
      <c r="GU1055" s="21"/>
      <c r="GV1055" s="21"/>
      <c r="GW1055" s="21"/>
      <c r="GX1055" s="21"/>
      <c r="GY1055" s="21"/>
      <c r="GZ1055" s="21"/>
      <c r="HA1055" s="21"/>
      <c r="HB1055" s="21"/>
      <c r="HC1055" s="21"/>
      <c r="HD1055" s="21"/>
      <c r="HE1055" s="21"/>
      <c r="HF1055" s="21"/>
      <c r="HG1055" s="21"/>
      <c r="HH1055" s="21"/>
      <c r="HI1055" s="21"/>
      <c r="HJ1055" s="21"/>
      <c r="HK1055" s="21"/>
      <c r="HL1055" s="21"/>
      <c r="HM1055" s="21"/>
      <c r="HN1055" s="21"/>
      <c r="HO1055" s="21"/>
      <c r="HP1055" s="21"/>
      <c r="HQ1055" s="21"/>
      <c r="HR1055" s="21"/>
      <c r="HS1055" s="21"/>
      <c r="HT1055" s="21"/>
      <c r="HU1055" s="21"/>
      <c r="HV1055" s="21"/>
      <c r="HW1055" s="21"/>
      <c r="HX1055" s="21"/>
      <c r="HY1055" s="21"/>
      <c r="HZ1055" s="21"/>
      <c r="IA1055" s="21"/>
      <c r="IB1055" s="21"/>
      <c r="IC1055" s="21"/>
      <c r="ID1055" s="21"/>
      <c r="IE1055" s="21"/>
      <c r="IF1055" s="21"/>
      <c r="IG1055" s="21"/>
      <c r="IH1055" s="21"/>
      <c r="II1055" s="21"/>
      <c r="IJ1055" s="21"/>
      <c r="IK1055" s="21"/>
      <c r="IL1055" s="21"/>
      <c r="IM1055" s="21"/>
      <c r="IN1055" s="21"/>
      <c r="IO1055" s="21"/>
      <c r="IP1055" s="21"/>
      <c r="IQ1055" s="21"/>
      <c r="IR1055" s="21"/>
      <c r="IS1055" s="21"/>
      <c r="IT1055" s="21"/>
      <c r="IU1055" s="21"/>
      <c r="IV1055" s="21"/>
      <c r="IW1055" s="21"/>
      <c r="IX1055" s="21"/>
      <c r="IY1055" s="21"/>
      <c r="IZ1055" s="21"/>
      <c r="JA1055" s="21"/>
      <c r="JB1055" s="21"/>
      <c r="JC1055" s="21"/>
      <c r="JD1055" s="21"/>
      <c r="JE1055" s="21"/>
      <c r="JF1055" s="21"/>
      <c r="JG1055" s="21"/>
      <c r="JH1055" s="21"/>
      <c r="JI1055" s="21"/>
      <c r="JJ1055" s="21"/>
      <c r="JK1055" s="21"/>
      <c r="JL1055" s="21"/>
      <c r="JM1055" s="21"/>
      <c r="JN1055" s="21"/>
      <c r="JO1055" s="21"/>
      <c r="JP1055" s="21"/>
      <c r="JQ1055" s="21"/>
      <c r="JR1055" s="21"/>
      <c r="JS1055" s="21"/>
      <c r="JT1055" s="21"/>
      <c r="JU1055" s="21"/>
      <c r="JV1055" s="21"/>
      <c r="JW1055" s="21"/>
      <c r="JX1055" s="21"/>
      <c r="JY1055" s="21"/>
    </row>
    <row r="1056" spans="1:285" ht="14.1" customHeight="1">
      <c r="A1056" s="21"/>
      <c r="B1056" s="21"/>
      <c r="C1056" s="21"/>
      <c r="D1056" s="21"/>
      <c r="E1056" s="21"/>
      <c r="F1056" s="21"/>
      <c r="G1056" s="21"/>
      <c r="H1056" s="21"/>
      <c r="I1056" s="21"/>
      <c r="J1056" s="21"/>
      <c r="K1056" s="21"/>
      <c r="L1056" s="21"/>
      <c r="M1056" s="21"/>
      <c r="N1056" s="21"/>
      <c r="O1056" s="21"/>
      <c r="P1056" s="21"/>
      <c r="Q1056" s="21"/>
      <c r="R1056" s="21"/>
      <c r="S1056" s="21"/>
      <c r="T1056" s="21"/>
      <c r="U1056" s="21"/>
      <c r="V1056" s="21"/>
      <c r="W1056" s="21"/>
      <c r="X1056" s="21"/>
      <c r="Y1056" s="21"/>
      <c r="Z1056" s="21"/>
      <c r="AA1056" s="21"/>
      <c r="AB1056" s="21"/>
      <c r="AC1056" s="21"/>
      <c r="AD1056" s="21"/>
      <c r="AE1056" s="21"/>
      <c r="AF1056" s="21"/>
      <c r="AG1056" s="21"/>
      <c r="AH1056" s="21"/>
      <c r="AI1056" s="21"/>
      <c r="AJ1056" s="21"/>
      <c r="AK1056" s="21"/>
      <c r="AL1056" s="21"/>
      <c r="AM1056" s="21"/>
      <c r="AN1056" s="21"/>
      <c r="AO1056" s="21"/>
      <c r="AP1056" s="21"/>
      <c r="AQ1056" s="21"/>
      <c r="AR1056" s="21"/>
      <c r="AS1056" s="21"/>
      <c r="AT1056" s="21"/>
      <c r="AU1056" s="21"/>
      <c r="AV1056" s="21"/>
      <c r="AW1056" s="21"/>
      <c r="AX1056" s="21"/>
      <c r="AY1056" s="21"/>
      <c r="AZ1056" s="21"/>
      <c r="BA1056" s="21"/>
      <c r="BB1056" s="21"/>
      <c r="BC1056" s="21"/>
      <c r="BD1056" s="21"/>
      <c r="BE1056" s="21"/>
      <c r="BF1056" s="21"/>
      <c r="BG1056" s="21"/>
      <c r="BH1056" s="21"/>
      <c r="BI1056" s="21"/>
      <c r="BJ1056" s="21"/>
      <c r="BK1056" s="21"/>
      <c r="BL1056" s="21"/>
      <c r="BM1056" s="21"/>
      <c r="BN1056" s="21"/>
      <c r="BO1056" s="21"/>
      <c r="BP1056" s="21"/>
      <c r="BQ1056" s="21"/>
      <c r="BR1056" s="21"/>
      <c r="BS1056" s="21"/>
      <c r="BT1056" s="21"/>
      <c r="BU1056" s="21"/>
      <c r="BV1056" s="21"/>
      <c r="BW1056" s="21"/>
      <c r="BX1056" s="21"/>
      <c r="BY1056" s="21"/>
      <c r="BZ1056" s="21"/>
      <c r="CA1056" s="21"/>
      <c r="CB1056" s="21"/>
      <c r="CC1056" s="21"/>
      <c r="CD1056" s="21"/>
      <c r="CE1056" s="21"/>
      <c r="CF1056" s="21"/>
      <c r="CG1056" s="21"/>
      <c r="CH1056" s="21"/>
      <c r="CI1056" s="21"/>
      <c r="CJ1056" s="21"/>
      <c r="CK1056" s="21"/>
      <c r="CL1056" s="21"/>
      <c r="CM1056" s="21"/>
      <c r="CN1056" s="21"/>
      <c r="CO1056" s="21"/>
      <c r="CP1056" s="21"/>
      <c r="CQ1056" s="21"/>
      <c r="CR1056" s="21"/>
      <c r="CS1056" s="21"/>
      <c r="CT1056" s="21"/>
      <c r="CU1056" s="21"/>
      <c r="CV1056" s="21"/>
      <c r="CW1056" s="21"/>
      <c r="CX1056" s="21"/>
      <c r="CY1056" s="21"/>
      <c r="CZ1056" s="21"/>
      <c r="DA1056" s="21"/>
      <c r="DB1056" s="21"/>
      <c r="DC1056" s="21"/>
      <c r="DD1056" s="21"/>
      <c r="DE1056" s="21"/>
      <c r="DF1056" s="21"/>
      <c r="DG1056" s="21"/>
      <c r="DH1056" s="21"/>
      <c r="DI1056" s="21"/>
      <c r="DJ1056" s="21"/>
      <c r="DK1056" s="21"/>
      <c r="DL1056" s="21"/>
      <c r="DM1056" s="21"/>
      <c r="DN1056" s="21"/>
      <c r="DO1056" s="21"/>
      <c r="DP1056" s="21"/>
      <c r="DQ1056" s="21"/>
      <c r="DR1056" s="21"/>
      <c r="DS1056" s="21"/>
      <c r="DT1056" s="21"/>
      <c r="DU1056" s="21"/>
      <c r="DV1056" s="21"/>
      <c r="DW1056" s="21"/>
      <c r="DX1056" s="21"/>
      <c r="DY1056" s="21"/>
      <c r="DZ1056" s="21"/>
      <c r="EA1056" s="21"/>
      <c r="EB1056" s="21"/>
      <c r="EC1056" s="21"/>
      <c r="ED1056" s="21"/>
      <c r="EE1056" s="21"/>
      <c r="EF1056" s="21"/>
      <c r="EG1056" s="21"/>
      <c r="EH1056" s="21"/>
      <c r="EI1056" s="21"/>
      <c r="EJ1056" s="21"/>
      <c r="EK1056" s="21"/>
      <c r="EL1056" s="21"/>
      <c r="EM1056" s="21"/>
      <c r="EN1056" s="21"/>
      <c r="EO1056" s="21"/>
      <c r="EP1056" s="21"/>
      <c r="EQ1056" s="21"/>
      <c r="ER1056" s="21"/>
      <c r="ES1056" s="21"/>
      <c r="ET1056" s="21"/>
      <c r="EU1056" s="21"/>
      <c r="EV1056" s="21"/>
      <c r="EW1056" s="21"/>
      <c r="EX1056" s="21"/>
      <c r="EY1056" s="21"/>
      <c r="EZ1056" s="21"/>
      <c r="FA1056" s="21"/>
      <c r="FB1056" s="21"/>
      <c r="FC1056" s="21"/>
      <c r="FD1056" s="21"/>
      <c r="FE1056" s="21"/>
      <c r="FF1056" s="21"/>
      <c r="FG1056" s="21"/>
      <c r="FH1056" s="21"/>
      <c r="FI1056" s="21"/>
      <c r="FJ1056" s="21"/>
      <c r="FK1056" s="21"/>
      <c r="FL1056" s="21"/>
      <c r="FM1056" s="21"/>
      <c r="FN1056" s="21"/>
      <c r="FO1056" s="21"/>
      <c r="FP1056" s="21"/>
      <c r="FQ1056" s="21"/>
      <c r="FR1056" s="21"/>
      <c r="FS1056" s="21"/>
      <c r="FT1056" s="21"/>
      <c r="FU1056" s="21"/>
      <c r="FV1056" s="21"/>
      <c r="FW1056" s="21"/>
      <c r="FX1056" s="21"/>
      <c r="FY1056" s="21"/>
      <c r="FZ1056" s="21"/>
      <c r="GA1056" s="21"/>
      <c r="GB1056" s="21"/>
      <c r="GC1056" s="21"/>
      <c r="GD1056" s="21"/>
      <c r="GE1056" s="21"/>
      <c r="GF1056" s="21"/>
      <c r="GG1056" s="21"/>
      <c r="GH1056" s="21"/>
      <c r="GI1056" s="21"/>
      <c r="GJ1056" s="21"/>
      <c r="GK1056" s="21"/>
      <c r="GL1056" s="21"/>
      <c r="GM1056" s="21"/>
      <c r="GN1056" s="21"/>
      <c r="GO1056" s="21"/>
      <c r="GP1056" s="21"/>
      <c r="GQ1056" s="21"/>
      <c r="GR1056" s="21"/>
      <c r="GS1056" s="21"/>
      <c r="GT1056" s="21"/>
      <c r="GU1056" s="21"/>
      <c r="GV1056" s="21"/>
      <c r="GW1056" s="21"/>
      <c r="GX1056" s="21"/>
      <c r="GY1056" s="21"/>
      <c r="GZ1056" s="21"/>
      <c r="HA1056" s="21"/>
      <c r="HB1056" s="21"/>
      <c r="HC1056" s="21"/>
      <c r="HD1056" s="21"/>
      <c r="HE1056" s="21"/>
      <c r="HF1056" s="21"/>
      <c r="HG1056" s="21"/>
      <c r="HH1056" s="21"/>
      <c r="HI1056" s="21"/>
      <c r="HJ1056" s="21"/>
      <c r="HK1056" s="21"/>
      <c r="HL1056" s="21"/>
      <c r="HM1056" s="21"/>
      <c r="HN1056" s="21"/>
      <c r="HO1056" s="21"/>
      <c r="HP1056" s="21"/>
      <c r="HQ1056" s="21"/>
      <c r="HR1056" s="21"/>
      <c r="HS1056" s="21"/>
      <c r="HT1056" s="21"/>
      <c r="HU1056" s="21"/>
      <c r="HV1056" s="21"/>
      <c r="HW1056" s="21"/>
      <c r="HX1056" s="21"/>
      <c r="HY1056" s="21"/>
      <c r="HZ1056" s="21"/>
      <c r="IA1056" s="21"/>
      <c r="IB1056" s="21"/>
      <c r="IC1056" s="21"/>
      <c r="ID1056" s="21"/>
      <c r="IE1056" s="21"/>
      <c r="IF1056" s="21"/>
      <c r="IG1056" s="21"/>
      <c r="IH1056" s="21"/>
      <c r="II1056" s="21"/>
      <c r="IJ1056" s="21"/>
      <c r="IK1056" s="21"/>
      <c r="IL1056" s="21"/>
      <c r="IM1056" s="21"/>
      <c r="IN1056" s="21"/>
      <c r="IO1056" s="21"/>
      <c r="IP1056" s="21"/>
      <c r="IQ1056" s="21"/>
      <c r="IR1056" s="21"/>
      <c r="IS1056" s="21"/>
      <c r="IT1056" s="21"/>
      <c r="IU1056" s="21"/>
      <c r="IV1056" s="21"/>
      <c r="IW1056" s="21"/>
      <c r="IX1056" s="21"/>
      <c r="IY1056" s="21"/>
      <c r="IZ1056" s="21"/>
      <c r="JA1056" s="21"/>
      <c r="JB1056" s="21"/>
      <c r="JC1056" s="21"/>
      <c r="JD1056" s="21"/>
      <c r="JE1056" s="21"/>
      <c r="JF1056" s="21"/>
      <c r="JG1056" s="21"/>
      <c r="JH1056" s="21"/>
      <c r="JI1056" s="21"/>
      <c r="JJ1056" s="21"/>
      <c r="JK1056" s="21"/>
      <c r="JL1056" s="21"/>
      <c r="JM1056" s="21"/>
      <c r="JN1056" s="21"/>
      <c r="JO1056" s="21"/>
      <c r="JP1056" s="21"/>
      <c r="JQ1056" s="21"/>
      <c r="JR1056" s="21"/>
      <c r="JS1056" s="21"/>
      <c r="JT1056" s="21"/>
      <c r="JU1056" s="21"/>
      <c r="JV1056" s="21"/>
      <c r="JW1056" s="21"/>
      <c r="JX1056" s="21"/>
      <c r="JY1056" s="21"/>
    </row>
    <row r="1057" spans="1:285" ht="14.1" customHeight="1">
      <c r="A1057" s="21"/>
      <c r="B1057" s="21"/>
      <c r="C1057" s="21"/>
      <c r="D1057" s="21"/>
      <c r="E1057" s="21"/>
      <c r="F1057" s="21"/>
      <c r="G1057" s="21"/>
      <c r="H1057" s="21"/>
      <c r="I1057" s="21"/>
      <c r="J1057" s="21"/>
      <c r="K1057" s="21"/>
      <c r="L1057" s="21"/>
      <c r="M1057" s="21"/>
      <c r="N1057" s="21"/>
      <c r="O1057" s="21"/>
      <c r="P1057" s="21"/>
      <c r="Q1057" s="21"/>
      <c r="R1057" s="21"/>
      <c r="S1057" s="21"/>
      <c r="T1057" s="21"/>
      <c r="U1057" s="21"/>
      <c r="V1057" s="21"/>
      <c r="W1057" s="21"/>
      <c r="X1057" s="21"/>
      <c r="Y1057" s="21"/>
      <c r="Z1057" s="21"/>
      <c r="AA1057" s="21"/>
      <c r="AB1057" s="21"/>
      <c r="AC1057" s="21"/>
      <c r="AD1057" s="21"/>
      <c r="AE1057" s="21"/>
      <c r="AF1057" s="21"/>
      <c r="AG1057" s="21"/>
      <c r="AH1057" s="21"/>
      <c r="AI1057" s="21"/>
      <c r="AJ1057" s="21"/>
      <c r="AK1057" s="21"/>
      <c r="AL1057" s="21"/>
      <c r="AM1057" s="21"/>
      <c r="AN1057" s="21"/>
      <c r="AO1057" s="21"/>
      <c r="AP1057" s="21"/>
      <c r="AQ1057" s="21"/>
      <c r="AR1057" s="21"/>
      <c r="AS1057" s="21"/>
      <c r="AT1057" s="21"/>
      <c r="AU1057" s="21"/>
      <c r="AV1057" s="21"/>
      <c r="AW1057" s="21"/>
      <c r="AX1057" s="21"/>
      <c r="AY1057" s="21"/>
      <c r="AZ1057" s="21"/>
      <c r="BA1057" s="21"/>
      <c r="BB1057" s="21"/>
      <c r="BC1057" s="21"/>
      <c r="BD1057" s="21"/>
      <c r="BE1057" s="21"/>
      <c r="BF1057" s="21"/>
      <c r="BG1057" s="21"/>
      <c r="BH1057" s="21"/>
      <c r="BI1057" s="21"/>
      <c r="BJ1057" s="21"/>
      <c r="BK1057" s="21"/>
      <c r="BL1057" s="21"/>
      <c r="BM1057" s="21"/>
      <c r="BN1057" s="21"/>
      <c r="BO1057" s="21"/>
      <c r="BP1057" s="21"/>
      <c r="BQ1057" s="21"/>
      <c r="BR1057" s="21"/>
      <c r="BS1057" s="21"/>
      <c r="BT1057" s="21"/>
      <c r="BU1057" s="21"/>
      <c r="BV1057" s="21"/>
      <c r="BW1057" s="21"/>
      <c r="BX1057" s="21"/>
      <c r="BY1057" s="21"/>
      <c r="BZ1057" s="21"/>
      <c r="CA1057" s="21"/>
      <c r="CB1057" s="21"/>
      <c r="CC1057" s="21"/>
      <c r="CD1057" s="21"/>
      <c r="CE1057" s="21"/>
      <c r="CF1057" s="21"/>
      <c r="CG1057" s="21"/>
      <c r="CH1057" s="21"/>
      <c r="CI1057" s="21"/>
      <c r="CJ1057" s="21"/>
      <c r="CK1057" s="21"/>
      <c r="CL1057" s="21"/>
      <c r="CM1057" s="21"/>
      <c r="CN1057" s="21"/>
      <c r="CO1057" s="21"/>
      <c r="CP1057" s="21"/>
      <c r="CQ1057" s="21"/>
      <c r="CR1057" s="21"/>
      <c r="CS1057" s="21"/>
      <c r="CT1057" s="21"/>
      <c r="CU1057" s="21"/>
      <c r="CV1057" s="21"/>
      <c r="CW1057" s="21"/>
      <c r="CX1057" s="21"/>
      <c r="CY1057" s="21"/>
      <c r="CZ1057" s="21"/>
      <c r="DA1057" s="21"/>
      <c r="DB1057" s="21"/>
      <c r="DC1057" s="21"/>
      <c r="DD1057" s="21"/>
      <c r="DE1057" s="21"/>
      <c r="DF1057" s="21"/>
      <c r="DG1057" s="21"/>
      <c r="DH1057" s="21"/>
      <c r="DI1057" s="21"/>
      <c r="DJ1057" s="21"/>
      <c r="DK1057" s="21"/>
      <c r="DL1057" s="21"/>
      <c r="DM1057" s="21"/>
      <c r="DN1057" s="21"/>
      <c r="DO1057" s="21"/>
      <c r="DP1057" s="21"/>
      <c r="DQ1057" s="21"/>
      <c r="DR1057" s="21"/>
      <c r="DS1057" s="21"/>
      <c r="DT1057" s="21"/>
      <c r="DU1057" s="21"/>
      <c r="DV1057" s="21"/>
      <c r="DW1057" s="21"/>
      <c r="DX1057" s="21"/>
      <c r="DY1057" s="21"/>
      <c r="DZ1057" s="21"/>
      <c r="EA1057" s="21"/>
      <c r="EB1057" s="21"/>
      <c r="EC1057" s="21"/>
      <c r="ED1057" s="21"/>
      <c r="EE1057" s="21"/>
      <c r="EF1057" s="21"/>
      <c r="EG1057" s="21"/>
      <c r="EH1057" s="21"/>
      <c r="EI1057" s="21"/>
      <c r="EJ1057" s="21"/>
      <c r="EK1057" s="21"/>
      <c r="EL1057" s="21"/>
      <c r="EM1057" s="21"/>
      <c r="EN1057" s="21"/>
      <c r="EO1057" s="21"/>
      <c r="EP1057" s="21"/>
      <c r="EQ1057" s="21"/>
      <c r="ER1057" s="21"/>
      <c r="ES1057" s="21"/>
      <c r="ET1057" s="21"/>
      <c r="EU1057" s="21"/>
      <c r="EV1057" s="21"/>
      <c r="EW1057" s="21"/>
      <c r="EX1057" s="21"/>
      <c r="EY1057" s="21"/>
      <c r="EZ1057" s="21"/>
      <c r="FA1057" s="21"/>
      <c r="FB1057" s="21"/>
      <c r="FC1057" s="21"/>
      <c r="FD1057" s="21"/>
      <c r="FE1057" s="21"/>
      <c r="FF1057" s="21"/>
      <c r="FG1057" s="21"/>
      <c r="FH1057" s="21"/>
      <c r="FI1057" s="21"/>
      <c r="FJ1057" s="21"/>
      <c r="FK1057" s="21"/>
      <c r="FL1057" s="21"/>
      <c r="FM1057" s="21"/>
      <c r="FN1057" s="21"/>
      <c r="FO1057" s="21"/>
      <c r="FP1057" s="21"/>
      <c r="FQ1057" s="21"/>
      <c r="FR1057" s="21"/>
      <c r="FS1057" s="21"/>
      <c r="FT1057" s="21"/>
      <c r="FU1057" s="21"/>
      <c r="FV1057" s="21"/>
      <c r="FW1057" s="21"/>
      <c r="FX1057" s="21"/>
      <c r="FY1057" s="21"/>
      <c r="FZ1057" s="21"/>
      <c r="GA1057" s="21"/>
      <c r="GB1057" s="21"/>
      <c r="GC1057" s="21"/>
      <c r="GD1057" s="21"/>
      <c r="GE1057" s="21"/>
      <c r="GF1057" s="21"/>
      <c r="GG1057" s="21"/>
      <c r="GH1057" s="21"/>
      <c r="GI1057" s="21"/>
      <c r="GJ1057" s="21"/>
      <c r="GK1057" s="21"/>
      <c r="GL1057" s="21"/>
      <c r="GM1057" s="21"/>
      <c r="GN1057" s="21"/>
      <c r="GO1057" s="21"/>
      <c r="GP1057" s="21"/>
      <c r="GQ1057" s="21"/>
      <c r="GR1057" s="21"/>
      <c r="GS1057" s="21"/>
      <c r="GT1057" s="21"/>
      <c r="GU1057" s="21"/>
      <c r="GV1057" s="21"/>
      <c r="GW1057" s="21"/>
      <c r="GX1057" s="21"/>
      <c r="GY1057" s="21"/>
      <c r="GZ1057" s="21"/>
      <c r="HA1057" s="21"/>
      <c r="HB1057" s="21"/>
      <c r="HC1057" s="21"/>
      <c r="HD1057" s="21"/>
      <c r="HE1057" s="21"/>
      <c r="HF1057" s="21"/>
      <c r="HG1057" s="21"/>
      <c r="HH1057" s="21"/>
      <c r="HI1057" s="21"/>
      <c r="HJ1057" s="21"/>
      <c r="HK1057" s="21"/>
      <c r="HL1057" s="21"/>
      <c r="HM1057" s="21"/>
      <c r="HN1057" s="21"/>
      <c r="HO1057" s="21"/>
      <c r="HP1057" s="21"/>
      <c r="HQ1057" s="21"/>
      <c r="HR1057" s="21"/>
      <c r="HS1057" s="21"/>
      <c r="HT1057" s="21"/>
      <c r="HU1057" s="21"/>
      <c r="HV1057" s="21"/>
      <c r="HW1057" s="21"/>
      <c r="HX1057" s="21"/>
      <c r="HY1057" s="21"/>
      <c r="HZ1057" s="21"/>
      <c r="IA1057" s="21"/>
      <c r="IB1057" s="21"/>
      <c r="IC1057" s="21"/>
      <c r="ID1057" s="21"/>
      <c r="IE1057" s="21"/>
      <c r="IF1057" s="21"/>
      <c r="IG1057" s="21"/>
      <c r="IH1057" s="21"/>
      <c r="II1057" s="21"/>
      <c r="IJ1057" s="21"/>
      <c r="IK1057" s="21"/>
      <c r="IL1057" s="21"/>
      <c r="IM1057" s="21"/>
      <c r="IN1057" s="21"/>
      <c r="IO1057" s="21"/>
      <c r="IP1057" s="21"/>
      <c r="IQ1057" s="21"/>
      <c r="IR1057" s="21"/>
      <c r="IS1057" s="21"/>
      <c r="IT1057" s="21"/>
      <c r="IU1057" s="21"/>
      <c r="IV1057" s="21"/>
      <c r="IW1057" s="21"/>
      <c r="IX1057" s="21"/>
      <c r="IY1057" s="21"/>
      <c r="IZ1057" s="21"/>
      <c r="JA1057" s="21"/>
      <c r="JB1057" s="21"/>
      <c r="JC1057" s="21"/>
      <c r="JD1057" s="21"/>
      <c r="JE1057" s="21"/>
      <c r="JF1057" s="21"/>
      <c r="JG1057" s="21"/>
      <c r="JH1057" s="21"/>
      <c r="JI1057" s="21"/>
      <c r="JJ1057" s="21"/>
      <c r="JK1057" s="21"/>
      <c r="JL1057" s="21"/>
      <c r="JM1057" s="21"/>
      <c r="JN1057" s="21"/>
      <c r="JO1057" s="21"/>
      <c r="JP1057" s="21"/>
      <c r="JQ1057" s="21"/>
      <c r="JR1057" s="21"/>
      <c r="JS1057" s="21"/>
      <c r="JT1057" s="21"/>
      <c r="JU1057" s="21"/>
      <c r="JV1057" s="21"/>
      <c r="JW1057" s="21"/>
      <c r="JX1057" s="21"/>
      <c r="JY1057" s="21"/>
    </row>
    <row r="1058" spans="1:285" ht="14.1" customHeight="1">
      <c r="A1058" s="21"/>
      <c r="B1058" s="21"/>
      <c r="C1058" s="21"/>
      <c r="D1058" s="21"/>
      <c r="E1058" s="21"/>
      <c r="F1058" s="21"/>
      <c r="G1058" s="21"/>
      <c r="H1058" s="21"/>
      <c r="I1058" s="21"/>
      <c r="J1058" s="21"/>
      <c r="K1058" s="21"/>
      <c r="L1058" s="21"/>
      <c r="M1058" s="21"/>
      <c r="N1058" s="21"/>
      <c r="O1058" s="21"/>
      <c r="P1058" s="21"/>
      <c r="Q1058" s="21"/>
      <c r="R1058" s="21"/>
      <c r="S1058" s="21"/>
      <c r="T1058" s="21"/>
      <c r="U1058" s="21"/>
      <c r="V1058" s="21"/>
      <c r="W1058" s="21"/>
      <c r="X1058" s="21"/>
      <c r="Y1058" s="21"/>
      <c r="Z1058" s="21"/>
      <c r="AA1058" s="21"/>
      <c r="AB1058" s="21"/>
      <c r="AC1058" s="21"/>
      <c r="AD1058" s="21"/>
      <c r="AE1058" s="21"/>
      <c r="AF1058" s="21"/>
      <c r="AG1058" s="21"/>
      <c r="AH1058" s="21"/>
      <c r="AI1058" s="21"/>
      <c r="AJ1058" s="21"/>
      <c r="AK1058" s="21"/>
      <c r="AL1058" s="21"/>
      <c r="AM1058" s="21"/>
      <c r="AN1058" s="21"/>
      <c r="AO1058" s="21"/>
      <c r="AP1058" s="21"/>
      <c r="AQ1058" s="21"/>
      <c r="AR1058" s="21"/>
      <c r="AS1058" s="21"/>
      <c r="AT1058" s="21"/>
      <c r="AU1058" s="21"/>
      <c r="AV1058" s="21"/>
      <c r="AW1058" s="21"/>
      <c r="AX1058" s="21"/>
      <c r="AY1058" s="21"/>
      <c r="AZ1058" s="21"/>
      <c r="BA1058" s="21"/>
      <c r="BB1058" s="21"/>
      <c r="BC1058" s="21"/>
      <c r="BD1058" s="21"/>
      <c r="BE1058" s="21"/>
      <c r="BF1058" s="21"/>
      <c r="BG1058" s="21"/>
      <c r="BH1058" s="21"/>
      <c r="BI1058" s="21"/>
      <c r="BJ1058" s="21"/>
      <c r="BK1058" s="21"/>
      <c r="BL1058" s="21"/>
      <c r="BM1058" s="21"/>
      <c r="BN1058" s="21"/>
      <c r="BO1058" s="21"/>
      <c r="BP1058" s="21"/>
      <c r="BQ1058" s="21"/>
      <c r="BR1058" s="21"/>
      <c r="BS1058" s="21"/>
      <c r="BT1058" s="21"/>
      <c r="BU1058" s="21"/>
      <c r="BV1058" s="21"/>
      <c r="BW1058" s="21"/>
      <c r="BX1058" s="21"/>
      <c r="BY1058" s="21"/>
      <c r="BZ1058" s="21"/>
      <c r="CA1058" s="21"/>
      <c r="CB1058" s="21"/>
      <c r="CC1058" s="21"/>
      <c r="CD1058" s="21"/>
      <c r="CE1058" s="21"/>
      <c r="CF1058" s="21"/>
      <c r="CG1058" s="21"/>
      <c r="CH1058" s="21"/>
      <c r="CI1058" s="21"/>
      <c r="CJ1058" s="21"/>
      <c r="CK1058" s="21"/>
      <c r="CL1058" s="21"/>
      <c r="CM1058" s="21"/>
      <c r="CN1058" s="21"/>
      <c r="CO1058" s="21"/>
      <c r="CP1058" s="21"/>
      <c r="CQ1058" s="21"/>
      <c r="CR1058" s="21"/>
      <c r="CS1058" s="21"/>
      <c r="CT1058" s="21"/>
      <c r="CU1058" s="21"/>
      <c r="CV1058" s="21"/>
      <c r="CW1058" s="21"/>
      <c r="CX1058" s="21"/>
      <c r="CY1058" s="21"/>
      <c r="CZ1058" s="21"/>
      <c r="DA1058" s="21"/>
      <c r="DB1058" s="21"/>
      <c r="DC1058" s="21"/>
      <c r="DD1058" s="21"/>
      <c r="DE1058" s="21"/>
      <c r="DF1058" s="21"/>
      <c r="DG1058" s="21"/>
      <c r="DH1058" s="21"/>
      <c r="DI1058" s="21"/>
      <c r="DJ1058" s="21"/>
      <c r="DK1058" s="21"/>
      <c r="DL1058" s="21"/>
      <c r="DM1058" s="21"/>
      <c r="DN1058" s="21"/>
      <c r="DO1058" s="21"/>
      <c r="DP1058" s="21"/>
      <c r="DQ1058" s="21"/>
      <c r="DR1058" s="21"/>
      <c r="DS1058" s="21"/>
      <c r="DT1058" s="21"/>
      <c r="DU1058" s="21"/>
      <c r="DV1058" s="21"/>
      <c r="DW1058" s="21"/>
      <c r="DX1058" s="21"/>
      <c r="DY1058" s="21"/>
      <c r="DZ1058" s="21"/>
      <c r="EA1058" s="21"/>
      <c r="EB1058" s="21"/>
      <c r="EC1058" s="21"/>
      <c r="ED1058" s="21"/>
      <c r="EE1058" s="21"/>
      <c r="EF1058" s="21"/>
      <c r="EG1058" s="21"/>
      <c r="EH1058" s="21"/>
      <c r="EI1058" s="21"/>
      <c r="EJ1058" s="21"/>
      <c r="EK1058" s="21"/>
      <c r="EL1058" s="21"/>
      <c r="EM1058" s="21"/>
      <c r="EN1058" s="21"/>
      <c r="EO1058" s="21"/>
      <c r="EP1058" s="21"/>
      <c r="EQ1058" s="21"/>
      <c r="ER1058" s="21"/>
      <c r="ES1058" s="21"/>
      <c r="ET1058" s="21"/>
      <c r="EU1058" s="21"/>
      <c r="EV1058" s="21"/>
      <c r="EW1058" s="21"/>
      <c r="EX1058" s="21"/>
      <c r="EY1058" s="21"/>
      <c r="EZ1058" s="21"/>
      <c r="FA1058" s="21"/>
      <c r="FB1058" s="21"/>
      <c r="FC1058" s="21"/>
      <c r="FD1058" s="21"/>
      <c r="FE1058" s="21"/>
      <c r="FF1058" s="21"/>
      <c r="FG1058" s="21"/>
      <c r="FH1058" s="21"/>
      <c r="FI1058" s="21"/>
      <c r="FJ1058" s="21"/>
      <c r="FK1058" s="21"/>
      <c r="FL1058" s="21"/>
      <c r="FM1058" s="21"/>
      <c r="FN1058" s="21"/>
      <c r="FO1058" s="21"/>
      <c r="FP1058" s="21"/>
      <c r="FQ1058" s="21"/>
      <c r="FR1058" s="21"/>
      <c r="FS1058" s="21"/>
      <c r="FT1058" s="21"/>
      <c r="FU1058" s="21"/>
      <c r="FV1058" s="21"/>
      <c r="FW1058" s="21"/>
      <c r="FX1058" s="21"/>
      <c r="FY1058" s="21"/>
      <c r="FZ1058" s="21"/>
      <c r="GA1058" s="21"/>
      <c r="GB1058" s="21"/>
      <c r="GC1058" s="21"/>
      <c r="GD1058" s="21"/>
      <c r="GE1058" s="21"/>
      <c r="GF1058" s="21"/>
      <c r="GG1058" s="21"/>
      <c r="GH1058" s="21"/>
      <c r="GI1058" s="21"/>
      <c r="GJ1058" s="21"/>
      <c r="GK1058" s="21"/>
      <c r="GL1058" s="21"/>
      <c r="GM1058" s="21"/>
      <c r="GN1058" s="21"/>
      <c r="GO1058" s="21"/>
      <c r="GP1058" s="21"/>
      <c r="GQ1058" s="21"/>
      <c r="GR1058" s="21"/>
      <c r="GS1058" s="21"/>
      <c r="GT1058" s="21"/>
      <c r="GU1058" s="21"/>
      <c r="GV1058" s="21"/>
      <c r="GW1058" s="21"/>
      <c r="GX1058" s="21"/>
      <c r="GY1058" s="21"/>
      <c r="GZ1058" s="21"/>
      <c r="HA1058" s="21"/>
      <c r="HB1058" s="21"/>
      <c r="HC1058" s="21"/>
      <c r="HD1058" s="21"/>
      <c r="HE1058" s="21"/>
      <c r="HF1058" s="21"/>
      <c r="HG1058" s="21"/>
      <c r="HH1058" s="21"/>
      <c r="HI1058" s="21"/>
      <c r="HJ1058" s="21"/>
      <c r="HK1058" s="21"/>
      <c r="HL1058" s="21"/>
      <c r="HM1058" s="21"/>
      <c r="HN1058" s="21"/>
      <c r="HO1058" s="21"/>
      <c r="HP1058" s="21"/>
      <c r="HQ1058" s="21"/>
      <c r="HR1058" s="21"/>
      <c r="HS1058" s="21"/>
      <c r="HT1058" s="21"/>
      <c r="HU1058" s="21"/>
      <c r="HV1058" s="21"/>
      <c r="HW1058" s="21"/>
      <c r="HX1058" s="21"/>
      <c r="HY1058" s="21"/>
      <c r="HZ1058" s="21"/>
      <c r="IA1058" s="21"/>
      <c r="IB1058" s="21"/>
      <c r="IC1058" s="21"/>
      <c r="ID1058" s="21"/>
      <c r="IE1058" s="21"/>
      <c r="IF1058" s="21"/>
      <c r="IG1058" s="21"/>
      <c r="IH1058" s="21"/>
      <c r="II1058" s="21"/>
      <c r="IJ1058" s="21"/>
      <c r="IK1058" s="21"/>
      <c r="IL1058" s="21"/>
      <c r="IM1058" s="21"/>
      <c r="IN1058" s="21"/>
      <c r="IO1058" s="21"/>
      <c r="IP1058" s="21"/>
      <c r="IQ1058" s="21"/>
      <c r="IR1058" s="21"/>
      <c r="IS1058" s="21"/>
      <c r="IT1058" s="21"/>
      <c r="IU1058" s="21"/>
      <c r="IV1058" s="21"/>
      <c r="IW1058" s="21"/>
      <c r="IX1058" s="21"/>
      <c r="IY1058" s="21"/>
      <c r="IZ1058" s="21"/>
      <c r="JA1058" s="21"/>
      <c r="JB1058" s="21"/>
      <c r="JC1058" s="21"/>
      <c r="JD1058" s="21"/>
      <c r="JE1058" s="21"/>
      <c r="JF1058" s="21"/>
      <c r="JG1058" s="21"/>
      <c r="JH1058" s="21"/>
      <c r="JI1058" s="21"/>
      <c r="JJ1058" s="21"/>
      <c r="JK1058" s="21"/>
      <c r="JL1058" s="21"/>
      <c r="JM1058" s="21"/>
      <c r="JN1058" s="21"/>
      <c r="JO1058" s="21"/>
      <c r="JP1058" s="21"/>
      <c r="JQ1058" s="21"/>
      <c r="JR1058" s="21"/>
      <c r="JS1058" s="21"/>
      <c r="JT1058" s="21"/>
      <c r="JU1058" s="21"/>
      <c r="JV1058" s="21"/>
      <c r="JW1058" s="21"/>
      <c r="JX1058" s="21"/>
      <c r="JY1058" s="21"/>
    </row>
    <row r="1059" spans="1:285" ht="14.1" customHeight="1">
      <c r="A1059" s="21"/>
      <c r="B1059" s="21"/>
      <c r="C1059" s="21"/>
      <c r="D1059" s="21"/>
      <c r="E1059" s="21"/>
      <c r="F1059" s="21"/>
      <c r="G1059" s="21"/>
      <c r="H1059" s="21"/>
      <c r="I1059" s="21"/>
      <c r="J1059" s="21"/>
      <c r="K1059" s="21"/>
      <c r="L1059" s="21"/>
      <c r="M1059" s="21"/>
      <c r="N1059" s="21"/>
      <c r="O1059" s="21"/>
      <c r="P1059" s="21"/>
      <c r="Q1059" s="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21"/>
      <c r="AN1059" s="21"/>
      <c r="AO1059" s="21"/>
      <c r="AP1059" s="21"/>
      <c r="AQ1059" s="21"/>
      <c r="AR1059" s="21"/>
      <c r="AS1059" s="21"/>
      <c r="AT1059" s="21"/>
      <c r="AU1059" s="21"/>
      <c r="AV1059" s="21"/>
      <c r="AW1059" s="21"/>
      <c r="AX1059" s="21"/>
      <c r="AY1059" s="21"/>
      <c r="AZ1059" s="21"/>
      <c r="BA1059" s="21"/>
      <c r="BB1059" s="21"/>
      <c r="BC1059" s="21"/>
      <c r="BD1059" s="21"/>
      <c r="BE1059" s="21"/>
      <c r="BF1059" s="21"/>
      <c r="BG1059" s="21"/>
      <c r="BH1059" s="21"/>
      <c r="BI1059" s="21"/>
      <c r="BJ1059" s="21"/>
      <c r="BK1059" s="21"/>
      <c r="BL1059" s="21"/>
      <c r="BM1059" s="21"/>
      <c r="BN1059" s="21"/>
      <c r="BO1059" s="21"/>
      <c r="BP1059" s="21"/>
      <c r="BQ1059" s="21"/>
      <c r="BR1059" s="21"/>
      <c r="BS1059" s="21"/>
      <c r="BT1059" s="21"/>
      <c r="BU1059" s="21"/>
      <c r="BV1059" s="21"/>
      <c r="BW1059" s="21"/>
      <c r="BX1059" s="21"/>
      <c r="BY1059" s="21"/>
      <c r="BZ1059" s="21"/>
      <c r="CA1059" s="21"/>
      <c r="CB1059" s="21"/>
      <c r="CC1059" s="21"/>
      <c r="CD1059" s="21"/>
      <c r="CE1059" s="21"/>
      <c r="CF1059" s="21"/>
      <c r="CG1059" s="21"/>
      <c r="CH1059" s="21"/>
      <c r="CI1059" s="21"/>
      <c r="CJ1059" s="21"/>
      <c r="CK1059" s="21"/>
      <c r="CL1059" s="21"/>
      <c r="CM1059" s="21"/>
      <c r="CN1059" s="21"/>
      <c r="CO1059" s="21"/>
      <c r="CP1059" s="21"/>
      <c r="CQ1059" s="21"/>
      <c r="CR1059" s="21"/>
      <c r="CS1059" s="21"/>
      <c r="CT1059" s="21"/>
      <c r="CU1059" s="21"/>
      <c r="CV1059" s="21"/>
      <c r="CW1059" s="21"/>
      <c r="CX1059" s="21"/>
      <c r="CY1059" s="21"/>
      <c r="CZ1059" s="21"/>
      <c r="DA1059" s="21"/>
      <c r="DB1059" s="21"/>
      <c r="DC1059" s="21"/>
      <c r="DD1059" s="21"/>
      <c r="DE1059" s="21"/>
      <c r="DF1059" s="21"/>
      <c r="DG1059" s="21"/>
      <c r="DH1059" s="21"/>
      <c r="DI1059" s="21"/>
      <c r="DJ1059" s="21"/>
      <c r="DK1059" s="21"/>
      <c r="DL1059" s="21"/>
      <c r="DM1059" s="21"/>
      <c r="DN1059" s="21"/>
      <c r="DO1059" s="21"/>
      <c r="DP1059" s="21"/>
      <c r="DQ1059" s="21"/>
      <c r="DR1059" s="21"/>
      <c r="DS1059" s="21"/>
      <c r="DT1059" s="21"/>
      <c r="DU1059" s="21"/>
      <c r="DV1059" s="21"/>
      <c r="DW1059" s="21"/>
      <c r="DX1059" s="21"/>
      <c r="DY1059" s="21"/>
      <c r="DZ1059" s="21"/>
      <c r="EA1059" s="21"/>
      <c r="EB1059" s="21"/>
      <c r="EC1059" s="21"/>
      <c r="ED1059" s="21"/>
      <c r="EE1059" s="21"/>
      <c r="EF1059" s="21"/>
      <c r="EG1059" s="21"/>
      <c r="EH1059" s="21"/>
      <c r="EI1059" s="21"/>
      <c r="EJ1059" s="21"/>
      <c r="EK1059" s="21"/>
      <c r="EL1059" s="21"/>
      <c r="EM1059" s="21"/>
      <c r="EN1059" s="21"/>
      <c r="EO1059" s="21"/>
      <c r="EP1059" s="21"/>
      <c r="EQ1059" s="21"/>
      <c r="ER1059" s="21"/>
      <c r="ES1059" s="21"/>
      <c r="ET1059" s="21"/>
      <c r="EU1059" s="21"/>
      <c r="EV1059" s="21"/>
      <c r="EW1059" s="21"/>
      <c r="EX1059" s="21"/>
      <c r="EY1059" s="21"/>
      <c r="EZ1059" s="21"/>
      <c r="FA1059" s="21"/>
      <c r="FB1059" s="21"/>
      <c r="FC1059" s="21"/>
      <c r="FD1059" s="21"/>
      <c r="FE1059" s="21"/>
      <c r="FF1059" s="21"/>
      <c r="FG1059" s="21"/>
      <c r="FH1059" s="21"/>
      <c r="FI1059" s="21"/>
      <c r="FJ1059" s="21"/>
      <c r="FK1059" s="21"/>
      <c r="FL1059" s="21"/>
      <c r="FM1059" s="21"/>
      <c r="FN1059" s="21"/>
      <c r="FO1059" s="21"/>
      <c r="FP1059" s="21"/>
      <c r="FQ1059" s="21"/>
      <c r="FR1059" s="21"/>
      <c r="FS1059" s="21"/>
      <c r="FT1059" s="21"/>
      <c r="FU1059" s="21"/>
      <c r="FV1059" s="21"/>
      <c r="FW1059" s="21"/>
      <c r="FX1059" s="21"/>
      <c r="FY1059" s="21"/>
      <c r="FZ1059" s="21"/>
      <c r="GA1059" s="21"/>
      <c r="GB1059" s="21"/>
      <c r="GC1059" s="21"/>
      <c r="GD1059" s="21"/>
      <c r="GE1059" s="21"/>
      <c r="GF1059" s="21"/>
      <c r="GG1059" s="21"/>
      <c r="GH1059" s="21"/>
      <c r="GI1059" s="21"/>
      <c r="GJ1059" s="21"/>
      <c r="GK1059" s="21"/>
      <c r="GL1059" s="21"/>
      <c r="GM1059" s="21"/>
      <c r="GN1059" s="21"/>
      <c r="GO1059" s="21"/>
      <c r="GP1059" s="21"/>
      <c r="GQ1059" s="21"/>
      <c r="GR1059" s="21"/>
      <c r="GS1059" s="21"/>
      <c r="GT1059" s="21"/>
      <c r="GU1059" s="21"/>
      <c r="GV1059" s="21"/>
      <c r="GW1059" s="21"/>
      <c r="GX1059" s="21"/>
      <c r="GY1059" s="21"/>
      <c r="GZ1059" s="21"/>
      <c r="HA1059" s="21"/>
      <c r="HB1059" s="21"/>
      <c r="HC1059" s="21"/>
      <c r="HD1059" s="21"/>
      <c r="HE1059" s="21"/>
      <c r="HF1059" s="21"/>
      <c r="HG1059" s="21"/>
      <c r="HH1059" s="21"/>
      <c r="HI1059" s="21"/>
      <c r="HJ1059" s="21"/>
      <c r="HK1059" s="21"/>
      <c r="HL1059" s="21"/>
      <c r="HM1059" s="21"/>
      <c r="HN1059" s="21"/>
      <c r="HO1059" s="21"/>
      <c r="HP1059" s="21"/>
      <c r="HQ1059" s="21"/>
      <c r="HR1059" s="21"/>
      <c r="HS1059" s="21"/>
      <c r="HT1059" s="21"/>
      <c r="HU1059" s="21"/>
      <c r="HV1059" s="21"/>
      <c r="HW1059" s="21"/>
      <c r="HX1059" s="21"/>
      <c r="HY1059" s="21"/>
      <c r="HZ1059" s="21"/>
      <c r="IA1059" s="21"/>
      <c r="IB1059" s="21"/>
      <c r="IC1059" s="21"/>
      <c r="ID1059" s="21"/>
      <c r="IE1059" s="21"/>
      <c r="IF1059" s="21"/>
      <c r="IG1059" s="21"/>
      <c r="IH1059" s="21"/>
      <c r="II1059" s="21"/>
      <c r="IJ1059" s="21"/>
      <c r="IK1059" s="21"/>
      <c r="IL1059" s="21"/>
      <c r="IM1059" s="21"/>
      <c r="IN1059" s="21"/>
      <c r="IO1059" s="21"/>
      <c r="IP1059" s="21"/>
      <c r="IQ1059" s="21"/>
      <c r="IR1059" s="21"/>
      <c r="IS1059" s="21"/>
      <c r="IT1059" s="21"/>
      <c r="IU1059" s="21"/>
      <c r="IV1059" s="21"/>
      <c r="IW1059" s="21"/>
      <c r="IX1059" s="21"/>
      <c r="IY1059" s="21"/>
      <c r="IZ1059" s="21"/>
      <c r="JA1059" s="21"/>
      <c r="JB1059" s="21"/>
      <c r="JC1059" s="21"/>
      <c r="JD1059" s="21"/>
      <c r="JE1059" s="21"/>
      <c r="JF1059" s="21"/>
      <c r="JG1059" s="21"/>
      <c r="JH1059" s="21"/>
      <c r="JI1059" s="21"/>
      <c r="JJ1059" s="21"/>
      <c r="JK1059" s="21"/>
      <c r="JL1059" s="21"/>
      <c r="JM1059" s="21"/>
      <c r="JN1059" s="21"/>
      <c r="JO1059" s="21"/>
      <c r="JP1059" s="21"/>
      <c r="JQ1059" s="21"/>
      <c r="JR1059" s="21"/>
      <c r="JS1059" s="21"/>
      <c r="JT1059" s="21"/>
      <c r="JU1059" s="21"/>
      <c r="JV1059" s="21"/>
      <c r="JW1059" s="21"/>
      <c r="JX1059" s="21"/>
      <c r="JY1059" s="21"/>
    </row>
    <row r="1060" spans="1:285" ht="14.1" customHeight="1">
      <c r="A1060" s="21"/>
      <c r="B1060" s="21"/>
      <c r="C1060" s="21"/>
      <c r="D1060" s="21"/>
      <c r="E1060" s="21"/>
      <c r="F1060" s="21"/>
      <c r="G1060" s="21"/>
      <c r="H1060" s="21"/>
      <c r="I1060" s="21"/>
      <c r="J1060" s="21"/>
      <c r="K1060" s="21"/>
      <c r="L1060" s="21"/>
      <c r="M1060" s="21"/>
      <c r="N1060" s="21"/>
      <c r="O1060" s="21"/>
      <c r="P1060" s="21"/>
      <c r="Q1060" s="21"/>
      <c r="R1060" s="21"/>
      <c r="S1060" s="21"/>
      <c r="T1060" s="21"/>
      <c r="U1060" s="21"/>
      <c r="V1060" s="21"/>
      <c r="W1060" s="21"/>
      <c r="X1060" s="21"/>
      <c r="Y1060" s="21"/>
      <c r="Z1060" s="21"/>
      <c r="AA1060" s="21"/>
      <c r="AB1060" s="21"/>
      <c r="AC1060" s="21"/>
      <c r="AD1060" s="21"/>
      <c r="AE1060" s="21"/>
      <c r="AF1060" s="21"/>
      <c r="AG1060" s="21"/>
      <c r="AH1060" s="21"/>
      <c r="AI1060" s="21"/>
      <c r="AJ1060" s="21"/>
      <c r="AK1060" s="21"/>
      <c r="AL1060" s="21"/>
      <c r="AM1060" s="21"/>
      <c r="AN1060" s="21"/>
      <c r="AO1060" s="21"/>
      <c r="AP1060" s="21"/>
      <c r="AQ1060" s="21"/>
      <c r="AR1060" s="21"/>
      <c r="AS1060" s="21"/>
      <c r="AT1060" s="21"/>
      <c r="AU1060" s="21"/>
      <c r="AV1060" s="21"/>
      <c r="AW1060" s="21"/>
      <c r="AX1060" s="21"/>
      <c r="AY1060" s="21"/>
      <c r="AZ1060" s="21"/>
      <c r="BA1060" s="21"/>
      <c r="BB1060" s="21"/>
      <c r="BC1060" s="21"/>
      <c r="BD1060" s="21"/>
      <c r="BE1060" s="21"/>
      <c r="BF1060" s="21"/>
      <c r="BG1060" s="21"/>
      <c r="BH1060" s="21"/>
      <c r="BI1060" s="21"/>
      <c r="BJ1060" s="21"/>
      <c r="BK1060" s="21"/>
      <c r="BL1060" s="21"/>
      <c r="BM1060" s="21"/>
      <c r="BN1060" s="21"/>
      <c r="BO1060" s="21"/>
      <c r="BP1060" s="21"/>
      <c r="BQ1060" s="21"/>
      <c r="BR1060" s="21"/>
      <c r="BS1060" s="21"/>
      <c r="BT1060" s="21"/>
      <c r="BU1060" s="21"/>
      <c r="BV1060" s="21"/>
      <c r="BW1060" s="21"/>
      <c r="BX1060" s="21"/>
      <c r="BY1060" s="21"/>
      <c r="BZ1060" s="21"/>
      <c r="CA1060" s="21"/>
      <c r="CB1060" s="21"/>
      <c r="CC1060" s="21"/>
      <c r="CD1060" s="21"/>
      <c r="CE1060" s="21"/>
      <c r="CF1060" s="21"/>
      <c r="CG1060" s="21"/>
      <c r="CH1060" s="21"/>
      <c r="CI1060" s="21"/>
      <c r="CJ1060" s="21"/>
      <c r="CK1060" s="21"/>
      <c r="CL1060" s="21"/>
      <c r="CM1060" s="21"/>
      <c r="CN1060" s="21"/>
      <c r="CO1060" s="21"/>
      <c r="CP1060" s="21"/>
      <c r="CQ1060" s="21"/>
      <c r="CR1060" s="21"/>
      <c r="CS1060" s="21"/>
      <c r="CT1060" s="21"/>
      <c r="CU1060" s="21"/>
      <c r="CV1060" s="21"/>
      <c r="CW1060" s="21"/>
      <c r="CX1060" s="21"/>
      <c r="CY1060" s="21"/>
      <c r="CZ1060" s="21"/>
      <c r="DA1060" s="21"/>
      <c r="DB1060" s="21"/>
      <c r="DC1060" s="21"/>
      <c r="DD1060" s="21"/>
      <c r="DE1060" s="21"/>
      <c r="DF1060" s="21"/>
      <c r="DG1060" s="21"/>
      <c r="DH1060" s="21"/>
      <c r="DI1060" s="21"/>
      <c r="DJ1060" s="21"/>
      <c r="DK1060" s="21"/>
      <c r="DL1060" s="21"/>
      <c r="DM1060" s="21"/>
      <c r="DN1060" s="21"/>
      <c r="DO1060" s="21"/>
      <c r="DP1060" s="21"/>
      <c r="DQ1060" s="21"/>
      <c r="DR1060" s="21"/>
      <c r="DS1060" s="21"/>
      <c r="DT1060" s="21"/>
      <c r="DU1060" s="21"/>
      <c r="DV1060" s="21"/>
      <c r="DW1060" s="21"/>
      <c r="DX1060" s="21"/>
      <c r="DY1060" s="21"/>
      <c r="DZ1060" s="21"/>
      <c r="EA1060" s="21"/>
      <c r="EB1060" s="21"/>
      <c r="EC1060" s="21"/>
      <c r="ED1060" s="21"/>
      <c r="EE1060" s="21"/>
      <c r="EF1060" s="21"/>
      <c r="EG1060" s="21"/>
      <c r="EH1060" s="21"/>
      <c r="EI1060" s="21"/>
      <c r="EJ1060" s="21"/>
      <c r="EK1060" s="21"/>
      <c r="EL1060" s="21"/>
      <c r="EM1060" s="21"/>
      <c r="EN1060" s="21"/>
      <c r="EO1060" s="21"/>
      <c r="EP1060" s="21"/>
      <c r="EQ1060" s="21"/>
      <c r="ER1060" s="21"/>
      <c r="ES1060" s="21"/>
      <c r="ET1060" s="21"/>
      <c r="EU1060" s="21"/>
      <c r="EV1060" s="21"/>
      <c r="EW1060" s="21"/>
      <c r="EX1060" s="21"/>
      <c r="EY1060" s="21"/>
      <c r="EZ1060" s="21"/>
      <c r="FA1060" s="21"/>
      <c r="FB1060" s="21"/>
      <c r="FC1060" s="21"/>
      <c r="FD1060" s="21"/>
      <c r="FE1060" s="21"/>
      <c r="FF1060" s="21"/>
      <c r="FG1060" s="21"/>
      <c r="FH1060" s="21"/>
      <c r="FI1060" s="21"/>
      <c r="FJ1060" s="21"/>
      <c r="FK1060" s="21"/>
      <c r="FL1060" s="21"/>
      <c r="FM1060" s="21"/>
      <c r="FN1060" s="21"/>
      <c r="FO1060" s="21"/>
      <c r="FP1060" s="21"/>
      <c r="FQ1060" s="21"/>
      <c r="FR1060" s="21"/>
      <c r="FS1060" s="21"/>
      <c r="FT1060" s="21"/>
      <c r="FU1060" s="21"/>
      <c r="FV1060" s="21"/>
      <c r="FW1060" s="21"/>
      <c r="FX1060" s="21"/>
      <c r="FY1060" s="21"/>
      <c r="FZ1060" s="21"/>
      <c r="GA1060" s="21"/>
      <c r="GB1060" s="21"/>
      <c r="GC1060" s="21"/>
      <c r="GD1060" s="21"/>
      <c r="GE1060" s="21"/>
      <c r="GF1060" s="21"/>
      <c r="GG1060" s="21"/>
      <c r="GH1060" s="21"/>
      <c r="GI1060" s="21"/>
      <c r="GJ1060" s="21"/>
      <c r="GK1060" s="21"/>
      <c r="GL1060" s="21"/>
      <c r="GM1060" s="21"/>
      <c r="GN1060" s="21"/>
      <c r="GO1060" s="21"/>
      <c r="GP1060" s="21"/>
      <c r="GQ1060" s="21"/>
      <c r="GR1060" s="21"/>
      <c r="GS1060" s="21"/>
      <c r="GT1060" s="21"/>
      <c r="GU1060" s="21"/>
      <c r="GV1060" s="21"/>
      <c r="GW1060" s="21"/>
      <c r="GX1060" s="21"/>
      <c r="GY1060" s="21"/>
      <c r="GZ1060" s="21"/>
      <c r="HA1060" s="21"/>
      <c r="HB1060" s="21"/>
      <c r="HC1060" s="21"/>
      <c r="HD1060" s="21"/>
      <c r="HE1060" s="21"/>
      <c r="HF1060" s="21"/>
      <c r="HG1060" s="21"/>
      <c r="HH1060" s="21"/>
      <c r="HI1060" s="21"/>
      <c r="HJ1060" s="21"/>
      <c r="HK1060" s="21"/>
      <c r="HL1060" s="21"/>
      <c r="HM1060" s="21"/>
      <c r="HN1060" s="21"/>
      <c r="HO1060" s="21"/>
      <c r="HP1060" s="21"/>
      <c r="HQ1060" s="21"/>
      <c r="HR1060" s="21"/>
      <c r="HS1060" s="21"/>
      <c r="HT1060" s="21"/>
      <c r="HU1060" s="21"/>
      <c r="HV1060" s="21"/>
      <c r="HW1060" s="21"/>
      <c r="HX1060" s="21"/>
      <c r="HY1060" s="21"/>
      <c r="HZ1060" s="21"/>
      <c r="IA1060" s="21"/>
      <c r="IB1060" s="21"/>
      <c r="IC1060" s="21"/>
      <c r="ID1060" s="21"/>
      <c r="IE1060" s="21"/>
      <c r="IF1060" s="21"/>
      <c r="IG1060" s="21"/>
      <c r="IH1060" s="21"/>
      <c r="II1060" s="21"/>
      <c r="IJ1060" s="21"/>
      <c r="IK1060" s="21"/>
      <c r="IL1060" s="21"/>
      <c r="IM1060" s="21"/>
      <c r="IN1060" s="21"/>
      <c r="IO1060" s="21"/>
      <c r="IP1060" s="21"/>
      <c r="IQ1060" s="21"/>
      <c r="IR1060" s="21"/>
      <c r="IS1060" s="21"/>
      <c r="IT1060" s="21"/>
      <c r="IU1060" s="21"/>
      <c r="IV1060" s="21"/>
      <c r="IW1060" s="21"/>
      <c r="IX1060" s="21"/>
      <c r="IY1060" s="21"/>
      <c r="IZ1060" s="21"/>
      <c r="JA1060" s="21"/>
      <c r="JB1060" s="21"/>
      <c r="JC1060" s="21"/>
      <c r="JD1060" s="21"/>
      <c r="JE1060" s="21"/>
      <c r="JF1060" s="21"/>
      <c r="JG1060" s="21"/>
      <c r="JH1060" s="21"/>
      <c r="JI1060" s="21"/>
      <c r="JJ1060" s="21"/>
      <c r="JK1060" s="21"/>
      <c r="JL1060" s="21"/>
      <c r="JM1060" s="21"/>
      <c r="JN1060" s="21"/>
      <c r="JO1060" s="21"/>
      <c r="JP1060" s="21"/>
      <c r="JQ1060" s="21"/>
      <c r="JR1060" s="21"/>
      <c r="JS1060" s="21"/>
      <c r="JT1060" s="21"/>
      <c r="JU1060" s="21"/>
      <c r="JV1060" s="21"/>
      <c r="JW1060" s="21"/>
      <c r="JX1060" s="21"/>
      <c r="JY1060" s="21"/>
    </row>
    <row r="1061" spans="1:285" ht="14.1" customHeight="1">
      <c r="A1061" s="21"/>
      <c r="B1061" s="21"/>
      <c r="C1061" s="21"/>
      <c r="D1061" s="21"/>
      <c r="E1061" s="21"/>
      <c r="F1061" s="21"/>
      <c r="G1061" s="21"/>
      <c r="H1061" s="21"/>
      <c r="I1061" s="21"/>
      <c r="J1061" s="21"/>
      <c r="K1061" s="21"/>
      <c r="L1061" s="21"/>
      <c r="M1061" s="21"/>
      <c r="N1061" s="21"/>
      <c r="O1061" s="21"/>
      <c r="P1061" s="21"/>
      <c r="Q1061" s="21"/>
      <c r="R1061" s="21"/>
      <c r="S1061" s="21"/>
      <c r="T1061" s="21"/>
      <c r="U1061" s="21"/>
      <c r="V1061" s="21"/>
      <c r="W1061" s="21"/>
      <c r="X1061" s="21"/>
      <c r="Y1061" s="21"/>
      <c r="Z1061" s="21"/>
      <c r="AA1061" s="21"/>
      <c r="AB1061" s="21"/>
      <c r="AC1061" s="21"/>
      <c r="AD1061" s="21"/>
      <c r="AE1061" s="21"/>
      <c r="AF1061" s="21"/>
      <c r="AG1061" s="21"/>
      <c r="AH1061" s="21"/>
      <c r="AI1061" s="21"/>
      <c r="AJ1061" s="21"/>
      <c r="AK1061" s="21"/>
      <c r="AL1061" s="21"/>
      <c r="AM1061" s="21"/>
      <c r="AN1061" s="21"/>
      <c r="AO1061" s="21"/>
      <c r="AP1061" s="21"/>
      <c r="AQ1061" s="21"/>
      <c r="AR1061" s="21"/>
      <c r="AS1061" s="21"/>
      <c r="AT1061" s="21"/>
      <c r="AU1061" s="21"/>
      <c r="AV1061" s="21"/>
      <c r="AW1061" s="21"/>
      <c r="AX1061" s="21"/>
      <c r="AY1061" s="21"/>
      <c r="AZ1061" s="21"/>
      <c r="BA1061" s="21"/>
      <c r="BB1061" s="21"/>
      <c r="BC1061" s="21"/>
      <c r="BD1061" s="21"/>
      <c r="BE1061" s="21"/>
      <c r="BF1061" s="21"/>
      <c r="BG1061" s="21"/>
      <c r="BH1061" s="21"/>
      <c r="BI1061" s="21"/>
      <c r="BJ1061" s="21"/>
      <c r="BK1061" s="21"/>
      <c r="BL1061" s="21"/>
      <c r="BM1061" s="21"/>
      <c r="BN1061" s="21"/>
      <c r="BO1061" s="21"/>
      <c r="BP1061" s="21"/>
      <c r="BQ1061" s="21"/>
      <c r="BR1061" s="21"/>
      <c r="BS1061" s="21"/>
      <c r="BT1061" s="21"/>
      <c r="BU1061" s="21"/>
      <c r="BV1061" s="21"/>
      <c r="BW1061" s="21"/>
      <c r="BX1061" s="21"/>
      <c r="BY1061" s="21"/>
      <c r="BZ1061" s="21"/>
      <c r="CA1061" s="21"/>
      <c r="CB1061" s="21"/>
      <c r="CC1061" s="21"/>
      <c r="CD1061" s="21"/>
      <c r="CE1061" s="21"/>
      <c r="CF1061" s="21"/>
      <c r="CG1061" s="21"/>
      <c r="CH1061" s="21"/>
      <c r="CI1061" s="21"/>
      <c r="CJ1061" s="21"/>
      <c r="CK1061" s="21"/>
      <c r="CL1061" s="21"/>
      <c r="CM1061" s="21"/>
      <c r="CN1061" s="21"/>
      <c r="CO1061" s="21"/>
      <c r="CP1061" s="21"/>
      <c r="CQ1061" s="21"/>
      <c r="CR1061" s="21"/>
      <c r="CS1061" s="21"/>
      <c r="CT1061" s="21"/>
      <c r="CU1061" s="21"/>
      <c r="CV1061" s="21"/>
      <c r="CW1061" s="21"/>
      <c r="CX1061" s="21"/>
      <c r="CY1061" s="21"/>
      <c r="CZ1061" s="21"/>
      <c r="DA1061" s="21"/>
      <c r="DB1061" s="21"/>
      <c r="DC1061" s="21"/>
      <c r="DD1061" s="21"/>
      <c r="DE1061" s="21"/>
      <c r="DF1061" s="21"/>
      <c r="DG1061" s="21"/>
      <c r="DH1061" s="21"/>
      <c r="DI1061" s="21"/>
      <c r="DJ1061" s="21"/>
      <c r="DK1061" s="21"/>
      <c r="DL1061" s="21"/>
      <c r="DM1061" s="21"/>
      <c r="DN1061" s="21"/>
      <c r="DO1061" s="21"/>
      <c r="DP1061" s="21"/>
      <c r="DQ1061" s="21"/>
      <c r="DR1061" s="21"/>
      <c r="DS1061" s="21"/>
      <c r="DT1061" s="21"/>
      <c r="DU1061" s="21"/>
      <c r="DV1061" s="21"/>
      <c r="DW1061" s="21"/>
      <c r="DX1061" s="21"/>
      <c r="DY1061" s="21"/>
      <c r="DZ1061" s="21"/>
      <c r="EA1061" s="21"/>
      <c r="EB1061" s="21"/>
      <c r="EC1061" s="21"/>
      <c r="ED1061" s="21"/>
      <c r="EE1061" s="21"/>
      <c r="EF1061" s="21"/>
      <c r="EG1061" s="21"/>
      <c r="EH1061" s="21"/>
      <c r="EI1061" s="21"/>
      <c r="EJ1061" s="21"/>
      <c r="EK1061" s="21"/>
      <c r="EL1061" s="21"/>
      <c r="EM1061" s="21"/>
      <c r="EN1061" s="21"/>
      <c r="EO1061" s="21"/>
      <c r="EP1061" s="21"/>
      <c r="EQ1061" s="21"/>
      <c r="ER1061" s="21"/>
      <c r="ES1061" s="21"/>
      <c r="ET1061" s="21"/>
      <c r="EU1061" s="21"/>
      <c r="EV1061" s="21"/>
      <c r="EW1061" s="21"/>
      <c r="EX1061" s="21"/>
      <c r="EY1061" s="21"/>
      <c r="EZ1061" s="21"/>
      <c r="FA1061" s="21"/>
      <c r="FB1061" s="21"/>
      <c r="FC1061" s="21"/>
      <c r="FD1061" s="21"/>
      <c r="FE1061" s="21"/>
      <c r="FF1061" s="21"/>
      <c r="FG1061" s="21"/>
      <c r="FH1061" s="21"/>
      <c r="FI1061" s="21"/>
      <c r="FJ1061" s="21"/>
      <c r="FK1061" s="21"/>
      <c r="FL1061" s="21"/>
      <c r="FM1061" s="21"/>
      <c r="FN1061" s="21"/>
      <c r="FO1061" s="21"/>
      <c r="FP1061" s="21"/>
      <c r="FQ1061" s="21"/>
      <c r="FR1061" s="21"/>
      <c r="FS1061" s="21"/>
      <c r="FT1061" s="21"/>
      <c r="FU1061" s="21"/>
      <c r="FV1061" s="21"/>
      <c r="FW1061" s="21"/>
      <c r="FX1061" s="21"/>
      <c r="FY1061" s="21"/>
      <c r="FZ1061" s="21"/>
      <c r="GA1061" s="21"/>
      <c r="GB1061" s="21"/>
      <c r="GC1061" s="21"/>
      <c r="GD1061" s="21"/>
      <c r="GE1061" s="21"/>
      <c r="GF1061" s="21"/>
      <c r="GG1061" s="21"/>
      <c r="GH1061" s="21"/>
      <c r="GI1061" s="21"/>
      <c r="GJ1061" s="21"/>
      <c r="GK1061" s="21"/>
      <c r="GL1061" s="21"/>
      <c r="GM1061" s="21"/>
      <c r="GN1061" s="21"/>
      <c r="GO1061" s="21"/>
      <c r="GP1061" s="21"/>
      <c r="GQ1061" s="21"/>
      <c r="GR1061" s="21"/>
      <c r="GS1061" s="21"/>
      <c r="GT1061" s="21"/>
      <c r="GU1061" s="21"/>
      <c r="GV1061" s="21"/>
      <c r="GW1061" s="21"/>
      <c r="GX1061" s="21"/>
      <c r="GY1061" s="21"/>
      <c r="GZ1061" s="21"/>
      <c r="HA1061" s="21"/>
      <c r="HB1061" s="21"/>
      <c r="HC1061" s="21"/>
      <c r="HD1061" s="21"/>
      <c r="HE1061" s="21"/>
      <c r="HF1061" s="21"/>
      <c r="HG1061" s="21"/>
      <c r="HH1061" s="21"/>
      <c r="HI1061" s="21"/>
      <c r="HJ1061" s="21"/>
      <c r="HK1061" s="21"/>
      <c r="HL1061" s="21"/>
      <c r="HM1061" s="21"/>
      <c r="HN1061" s="21"/>
      <c r="HO1061" s="21"/>
      <c r="HP1061" s="21"/>
      <c r="HQ1061" s="21"/>
      <c r="HR1061" s="21"/>
      <c r="HS1061" s="21"/>
      <c r="HT1061" s="21"/>
      <c r="HU1061" s="21"/>
      <c r="HV1061" s="21"/>
      <c r="HW1061" s="21"/>
      <c r="HX1061" s="21"/>
      <c r="HY1061" s="21"/>
      <c r="HZ1061" s="21"/>
      <c r="IA1061" s="21"/>
      <c r="IB1061" s="21"/>
      <c r="IC1061" s="21"/>
      <c r="ID1061" s="21"/>
      <c r="IE1061" s="21"/>
      <c r="IF1061" s="21"/>
      <c r="IG1061" s="21"/>
      <c r="IH1061" s="21"/>
      <c r="II1061" s="21"/>
      <c r="IJ1061" s="21"/>
      <c r="IK1061" s="21"/>
      <c r="IL1061" s="21"/>
      <c r="IM1061" s="21"/>
      <c r="IN1061" s="21"/>
      <c r="IO1061" s="21"/>
      <c r="IP1061" s="21"/>
      <c r="IQ1061" s="21"/>
      <c r="IR1061" s="21"/>
      <c r="IS1061" s="21"/>
      <c r="IT1061" s="21"/>
      <c r="IU1061" s="21"/>
      <c r="IV1061" s="21"/>
      <c r="IW1061" s="21"/>
      <c r="IX1061" s="21"/>
      <c r="IY1061" s="21"/>
      <c r="IZ1061" s="21"/>
      <c r="JA1061" s="21"/>
      <c r="JB1061" s="21"/>
      <c r="JC1061" s="21"/>
      <c r="JD1061" s="21"/>
      <c r="JE1061" s="21"/>
      <c r="JF1061" s="21"/>
      <c r="JG1061" s="21"/>
      <c r="JH1061" s="21"/>
      <c r="JI1061" s="21"/>
      <c r="JJ1061" s="21"/>
      <c r="JK1061" s="21"/>
      <c r="JL1061" s="21"/>
      <c r="JM1061" s="21"/>
      <c r="JN1061" s="21"/>
      <c r="JO1061" s="21"/>
      <c r="JP1061" s="21"/>
      <c r="JQ1061" s="21"/>
      <c r="JR1061" s="21"/>
      <c r="JS1061" s="21"/>
      <c r="JT1061" s="21"/>
      <c r="JU1061" s="21"/>
      <c r="JV1061" s="21"/>
      <c r="JW1061" s="21"/>
      <c r="JX1061" s="21"/>
      <c r="JY1061" s="21"/>
    </row>
    <row r="1062" spans="1:285" ht="14.1" customHeight="1">
      <c r="A1062" s="21"/>
      <c r="B1062" s="21"/>
      <c r="C1062" s="21"/>
      <c r="D1062" s="21"/>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21"/>
      <c r="BK1062" s="21"/>
      <c r="BL1062" s="21"/>
      <c r="BM1062" s="21"/>
      <c r="BN1062" s="21"/>
      <c r="BO1062" s="21"/>
      <c r="BP1062" s="21"/>
      <c r="BQ1062" s="21"/>
      <c r="BR1062" s="21"/>
      <c r="BS1062" s="21"/>
      <c r="BT1062" s="21"/>
      <c r="BU1062" s="21"/>
      <c r="BV1062" s="21"/>
      <c r="BW1062" s="21"/>
      <c r="BX1062" s="21"/>
      <c r="BY1062" s="21"/>
      <c r="BZ1062" s="21"/>
      <c r="CA1062" s="21"/>
      <c r="CB1062" s="21"/>
      <c r="CC1062" s="21"/>
      <c r="CD1062" s="21"/>
      <c r="CE1062" s="21"/>
      <c r="CF1062" s="21"/>
      <c r="CG1062" s="21"/>
      <c r="CH1062" s="21"/>
      <c r="CI1062" s="21"/>
      <c r="CJ1062" s="21"/>
      <c r="CK1062" s="21"/>
      <c r="CL1062" s="21"/>
      <c r="CM1062" s="21"/>
      <c r="CN1062" s="21"/>
      <c r="CO1062" s="21"/>
      <c r="CP1062" s="21"/>
      <c r="CQ1062" s="21"/>
      <c r="CR1062" s="21"/>
      <c r="CS1062" s="21"/>
      <c r="CT1062" s="21"/>
      <c r="CU1062" s="21"/>
      <c r="CV1062" s="21"/>
      <c r="CW1062" s="21"/>
      <c r="CX1062" s="21"/>
      <c r="CY1062" s="21"/>
      <c r="CZ1062" s="21"/>
      <c r="DA1062" s="21"/>
      <c r="DB1062" s="21"/>
      <c r="DC1062" s="21"/>
      <c r="DD1062" s="21"/>
      <c r="DE1062" s="21"/>
      <c r="DF1062" s="21"/>
      <c r="DG1062" s="21"/>
      <c r="DH1062" s="21"/>
      <c r="DI1062" s="21"/>
      <c r="DJ1062" s="21"/>
      <c r="DK1062" s="21"/>
      <c r="DL1062" s="21"/>
      <c r="DM1062" s="21"/>
      <c r="DN1062" s="21"/>
      <c r="DO1062" s="21"/>
      <c r="DP1062" s="21"/>
      <c r="DQ1062" s="21"/>
      <c r="DR1062" s="21"/>
      <c r="DS1062" s="21"/>
      <c r="DT1062" s="21"/>
      <c r="DU1062" s="21"/>
      <c r="DV1062" s="21"/>
      <c r="DW1062" s="21"/>
      <c r="DX1062" s="21"/>
      <c r="DY1062" s="21"/>
      <c r="DZ1062" s="21"/>
      <c r="EA1062" s="21"/>
      <c r="EB1062" s="21"/>
      <c r="EC1062" s="21"/>
      <c r="ED1062" s="21"/>
      <c r="EE1062" s="21"/>
      <c r="EF1062" s="21"/>
      <c r="EG1062" s="21"/>
      <c r="EH1062" s="21"/>
      <c r="EI1062" s="21"/>
      <c r="EJ1062" s="21"/>
      <c r="EK1062" s="21"/>
      <c r="EL1062" s="21"/>
      <c r="EM1062" s="21"/>
      <c r="EN1062" s="21"/>
      <c r="EO1062" s="21"/>
      <c r="EP1062" s="21"/>
      <c r="EQ1062" s="21"/>
      <c r="ER1062" s="21"/>
      <c r="ES1062" s="21"/>
      <c r="ET1062" s="21"/>
      <c r="EU1062" s="21"/>
      <c r="EV1062" s="21"/>
      <c r="EW1062" s="21"/>
      <c r="EX1062" s="21"/>
      <c r="EY1062" s="21"/>
      <c r="EZ1062" s="21"/>
      <c r="FA1062" s="21"/>
      <c r="FB1062" s="21"/>
      <c r="FC1062" s="21"/>
      <c r="FD1062" s="21"/>
      <c r="FE1062" s="21"/>
      <c r="FF1062" s="21"/>
      <c r="FG1062" s="21"/>
      <c r="FH1062" s="21"/>
      <c r="FI1062" s="21"/>
      <c r="FJ1062" s="21"/>
      <c r="FK1062" s="21"/>
      <c r="FL1062" s="21"/>
      <c r="FM1062" s="21"/>
      <c r="FN1062" s="21"/>
      <c r="FO1062" s="21"/>
      <c r="FP1062" s="21"/>
      <c r="FQ1062" s="21"/>
      <c r="FR1062" s="21"/>
      <c r="FS1062" s="21"/>
      <c r="FT1062" s="21"/>
      <c r="FU1062" s="21"/>
      <c r="FV1062" s="21"/>
      <c r="FW1062" s="21"/>
      <c r="FX1062" s="21"/>
      <c r="FY1062" s="21"/>
      <c r="FZ1062" s="21"/>
      <c r="GA1062" s="21"/>
      <c r="GB1062" s="21"/>
      <c r="GC1062" s="21"/>
      <c r="GD1062" s="21"/>
      <c r="GE1062" s="21"/>
      <c r="GF1062" s="21"/>
      <c r="GG1062" s="21"/>
      <c r="GH1062" s="21"/>
      <c r="GI1062" s="21"/>
      <c r="GJ1062" s="21"/>
      <c r="GK1062" s="21"/>
      <c r="GL1062" s="21"/>
      <c r="GM1062" s="21"/>
      <c r="GN1062" s="21"/>
      <c r="GO1062" s="21"/>
      <c r="GP1062" s="21"/>
      <c r="GQ1062" s="21"/>
      <c r="GR1062" s="21"/>
      <c r="GS1062" s="21"/>
      <c r="GT1062" s="21"/>
      <c r="GU1062" s="21"/>
      <c r="GV1062" s="21"/>
      <c r="GW1062" s="21"/>
      <c r="GX1062" s="21"/>
      <c r="GY1062" s="21"/>
      <c r="GZ1062" s="21"/>
      <c r="HA1062" s="21"/>
      <c r="HB1062" s="21"/>
      <c r="HC1062" s="21"/>
      <c r="HD1062" s="21"/>
      <c r="HE1062" s="21"/>
      <c r="HF1062" s="21"/>
      <c r="HG1062" s="21"/>
      <c r="HH1062" s="21"/>
      <c r="HI1062" s="21"/>
      <c r="HJ1062" s="21"/>
      <c r="HK1062" s="21"/>
      <c r="HL1062" s="21"/>
      <c r="HM1062" s="21"/>
      <c r="HN1062" s="21"/>
      <c r="HO1062" s="21"/>
      <c r="HP1062" s="21"/>
      <c r="HQ1062" s="21"/>
      <c r="HR1062" s="21"/>
      <c r="HS1062" s="21"/>
      <c r="HT1062" s="21"/>
      <c r="HU1062" s="21"/>
      <c r="HV1062" s="21"/>
      <c r="HW1062" s="21"/>
      <c r="HX1062" s="21"/>
      <c r="HY1062" s="21"/>
      <c r="HZ1062" s="21"/>
      <c r="IA1062" s="21"/>
      <c r="IB1062" s="21"/>
      <c r="IC1062" s="21"/>
      <c r="ID1062" s="21"/>
      <c r="IE1062" s="21"/>
      <c r="IF1062" s="21"/>
      <c r="IG1062" s="21"/>
      <c r="IH1062" s="21"/>
      <c r="II1062" s="21"/>
      <c r="IJ1062" s="21"/>
      <c r="IK1062" s="21"/>
      <c r="IL1062" s="21"/>
      <c r="IM1062" s="21"/>
      <c r="IN1062" s="21"/>
      <c r="IO1062" s="21"/>
      <c r="IP1062" s="21"/>
      <c r="IQ1062" s="21"/>
      <c r="IR1062" s="21"/>
      <c r="IS1062" s="21"/>
      <c r="IT1062" s="21"/>
      <c r="IU1062" s="21"/>
      <c r="IV1062" s="21"/>
      <c r="IW1062" s="21"/>
      <c r="IX1062" s="21"/>
      <c r="IY1062" s="21"/>
      <c r="IZ1062" s="21"/>
      <c r="JA1062" s="21"/>
      <c r="JB1062" s="21"/>
      <c r="JC1062" s="21"/>
      <c r="JD1062" s="21"/>
      <c r="JE1062" s="21"/>
      <c r="JF1062" s="21"/>
      <c r="JG1062" s="21"/>
      <c r="JH1062" s="21"/>
      <c r="JI1062" s="21"/>
      <c r="JJ1062" s="21"/>
      <c r="JK1062" s="21"/>
      <c r="JL1062" s="21"/>
      <c r="JM1062" s="21"/>
      <c r="JN1062" s="21"/>
      <c r="JO1062" s="21"/>
      <c r="JP1062" s="21"/>
      <c r="JQ1062" s="21"/>
      <c r="JR1062" s="21"/>
      <c r="JS1062" s="21"/>
      <c r="JT1062" s="21"/>
      <c r="JU1062" s="21"/>
      <c r="JV1062" s="21"/>
      <c r="JW1062" s="21"/>
      <c r="JX1062" s="21"/>
      <c r="JY1062" s="21"/>
    </row>
    <row r="1063" spans="1:285" ht="14.1" customHeight="1">
      <c r="A1063" s="21"/>
      <c r="B1063" s="21"/>
      <c r="C1063" s="21"/>
      <c r="D1063" s="21"/>
      <c r="E1063" s="21"/>
      <c r="F1063" s="21"/>
      <c r="G1063" s="21"/>
      <c r="H1063" s="21"/>
      <c r="I1063" s="21"/>
      <c r="J1063" s="21"/>
      <c r="K1063" s="21"/>
      <c r="L1063" s="21"/>
      <c r="M1063" s="21"/>
      <c r="N1063" s="21"/>
      <c r="O1063" s="21"/>
      <c r="P1063" s="21"/>
      <c r="Q1063" s="21"/>
      <c r="R1063" s="21"/>
      <c r="S1063" s="21"/>
      <c r="T1063" s="21"/>
      <c r="U1063" s="21"/>
      <c r="V1063" s="21"/>
      <c r="W1063" s="21"/>
      <c r="X1063" s="21"/>
      <c r="Y1063" s="21"/>
      <c r="Z1063" s="21"/>
      <c r="AA1063" s="21"/>
      <c r="AB1063" s="21"/>
      <c r="AC1063" s="21"/>
      <c r="AD1063" s="21"/>
      <c r="AE1063" s="21"/>
      <c r="AF1063" s="21"/>
      <c r="AG1063" s="21"/>
      <c r="AH1063" s="21"/>
      <c r="AI1063" s="21"/>
      <c r="AJ1063" s="21"/>
      <c r="AK1063" s="21"/>
      <c r="AL1063" s="21"/>
      <c r="AM1063" s="21"/>
      <c r="AN1063" s="21"/>
      <c r="AO1063" s="21"/>
      <c r="AP1063" s="21"/>
      <c r="AQ1063" s="21"/>
      <c r="AR1063" s="21"/>
      <c r="AS1063" s="21"/>
      <c r="AT1063" s="21"/>
      <c r="AU1063" s="21"/>
      <c r="AV1063" s="21"/>
      <c r="AW1063" s="21"/>
      <c r="AX1063" s="21"/>
      <c r="AY1063" s="21"/>
      <c r="AZ1063" s="21"/>
      <c r="BA1063" s="21"/>
      <c r="BB1063" s="21"/>
      <c r="BC1063" s="21"/>
      <c r="BD1063" s="21"/>
      <c r="BE1063" s="21"/>
      <c r="BF1063" s="21"/>
      <c r="BG1063" s="21"/>
      <c r="BH1063" s="21"/>
      <c r="BI1063" s="21"/>
      <c r="BJ1063" s="21"/>
      <c r="BK1063" s="21"/>
      <c r="BL1063" s="21"/>
      <c r="BM1063" s="21"/>
      <c r="BN1063" s="21"/>
      <c r="BO1063" s="21"/>
      <c r="BP1063" s="21"/>
      <c r="BQ1063" s="21"/>
      <c r="BR1063" s="21"/>
      <c r="BS1063" s="21"/>
      <c r="BT1063" s="21"/>
      <c r="BU1063" s="21"/>
      <c r="BV1063" s="21"/>
      <c r="BW1063" s="21"/>
      <c r="BX1063" s="21"/>
      <c r="BY1063" s="21"/>
      <c r="BZ1063" s="21"/>
      <c r="CA1063" s="21"/>
      <c r="CB1063" s="21"/>
      <c r="CC1063" s="21"/>
      <c r="CD1063" s="21"/>
      <c r="CE1063" s="21"/>
      <c r="CF1063" s="21"/>
      <c r="CG1063" s="21"/>
      <c r="CH1063" s="21"/>
      <c r="CI1063" s="21"/>
      <c r="CJ1063" s="21"/>
      <c r="CK1063" s="21"/>
      <c r="CL1063" s="21"/>
      <c r="CM1063" s="21"/>
      <c r="CN1063" s="21"/>
      <c r="CO1063" s="21"/>
      <c r="CP1063" s="21"/>
      <c r="CQ1063" s="21"/>
      <c r="CR1063" s="21"/>
      <c r="CS1063" s="21"/>
      <c r="CT1063" s="21"/>
      <c r="CU1063" s="21"/>
      <c r="CV1063" s="21"/>
      <c r="CW1063" s="21"/>
      <c r="CX1063" s="21"/>
      <c r="CY1063" s="21"/>
      <c r="CZ1063" s="21"/>
      <c r="DA1063" s="21"/>
      <c r="DB1063" s="21"/>
      <c r="DC1063" s="21"/>
      <c r="DD1063" s="21"/>
      <c r="DE1063" s="21"/>
      <c r="DF1063" s="21"/>
      <c r="DG1063" s="21"/>
      <c r="DH1063" s="21"/>
      <c r="DI1063" s="21"/>
      <c r="DJ1063" s="21"/>
      <c r="DK1063" s="21"/>
      <c r="DL1063" s="21"/>
      <c r="DM1063" s="21"/>
      <c r="DN1063" s="21"/>
      <c r="DO1063" s="21"/>
      <c r="DP1063" s="21"/>
      <c r="DQ1063" s="21"/>
      <c r="DR1063" s="21"/>
      <c r="DS1063" s="21"/>
      <c r="DT1063" s="21"/>
      <c r="DU1063" s="21"/>
      <c r="DV1063" s="21"/>
      <c r="DW1063" s="21"/>
      <c r="DX1063" s="21"/>
      <c r="DY1063" s="21"/>
      <c r="DZ1063" s="21"/>
      <c r="EA1063" s="21"/>
      <c r="EB1063" s="21"/>
      <c r="EC1063" s="21"/>
      <c r="ED1063" s="21"/>
      <c r="EE1063" s="21"/>
      <c r="EF1063" s="21"/>
      <c r="EG1063" s="21"/>
      <c r="EH1063" s="21"/>
      <c r="EI1063" s="21"/>
      <c r="EJ1063" s="21"/>
      <c r="EK1063" s="21"/>
      <c r="EL1063" s="21"/>
      <c r="EM1063" s="21"/>
      <c r="EN1063" s="21"/>
      <c r="EO1063" s="21"/>
      <c r="EP1063" s="21"/>
      <c r="EQ1063" s="21"/>
      <c r="ER1063" s="21"/>
      <c r="ES1063" s="21"/>
      <c r="ET1063" s="21"/>
      <c r="EU1063" s="21"/>
      <c r="EV1063" s="21"/>
      <c r="EW1063" s="21"/>
      <c r="EX1063" s="21"/>
      <c r="EY1063" s="21"/>
      <c r="EZ1063" s="21"/>
      <c r="FA1063" s="21"/>
      <c r="FB1063" s="21"/>
      <c r="FC1063" s="21"/>
      <c r="FD1063" s="21"/>
      <c r="FE1063" s="21"/>
      <c r="FF1063" s="21"/>
      <c r="FG1063" s="21"/>
      <c r="FH1063" s="21"/>
      <c r="FI1063" s="21"/>
      <c r="FJ1063" s="21"/>
      <c r="FK1063" s="21"/>
      <c r="FL1063" s="21"/>
      <c r="FM1063" s="21"/>
      <c r="FN1063" s="21"/>
      <c r="FO1063" s="21"/>
      <c r="FP1063" s="21"/>
      <c r="FQ1063" s="21"/>
      <c r="FR1063" s="21"/>
      <c r="FS1063" s="21"/>
      <c r="FT1063" s="21"/>
      <c r="FU1063" s="21"/>
      <c r="FV1063" s="21"/>
      <c r="FW1063" s="21"/>
      <c r="FX1063" s="21"/>
      <c r="FY1063" s="21"/>
      <c r="FZ1063" s="21"/>
      <c r="GA1063" s="21"/>
      <c r="GB1063" s="21"/>
      <c r="GC1063" s="21"/>
      <c r="GD1063" s="21"/>
      <c r="GE1063" s="21"/>
      <c r="GF1063" s="21"/>
      <c r="GG1063" s="21"/>
      <c r="GH1063" s="21"/>
      <c r="GI1063" s="21"/>
      <c r="GJ1063" s="21"/>
      <c r="GK1063" s="21"/>
      <c r="GL1063" s="21"/>
      <c r="GM1063" s="21"/>
      <c r="GN1063" s="21"/>
      <c r="GO1063" s="21"/>
      <c r="GP1063" s="21"/>
      <c r="GQ1063" s="21"/>
      <c r="GR1063" s="21"/>
      <c r="GS1063" s="21"/>
      <c r="GT1063" s="21"/>
      <c r="GU1063" s="21"/>
      <c r="GV1063" s="21"/>
      <c r="GW1063" s="21"/>
      <c r="GX1063" s="21"/>
      <c r="GY1063" s="21"/>
      <c r="GZ1063" s="21"/>
      <c r="HA1063" s="21"/>
      <c r="HB1063" s="21"/>
      <c r="HC1063" s="21"/>
      <c r="HD1063" s="21"/>
      <c r="HE1063" s="21"/>
      <c r="HF1063" s="21"/>
      <c r="HG1063" s="21"/>
      <c r="HH1063" s="21"/>
      <c r="HI1063" s="21"/>
      <c r="HJ1063" s="21"/>
      <c r="HK1063" s="21"/>
      <c r="HL1063" s="21"/>
      <c r="HM1063" s="21"/>
      <c r="HN1063" s="21"/>
      <c r="HO1063" s="21"/>
      <c r="HP1063" s="21"/>
      <c r="HQ1063" s="21"/>
      <c r="HR1063" s="21"/>
      <c r="HS1063" s="21"/>
      <c r="HT1063" s="21"/>
      <c r="HU1063" s="21"/>
      <c r="HV1063" s="21"/>
      <c r="HW1063" s="21"/>
      <c r="HX1063" s="21"/>
      <c r="HY1063" s="21"/>
      <c r="HZ1063" s="21"/>
      <c r="IA1063" s="21"/>
      <c r="IB1063" s="21"/>
      <c r="IC1063" s="21"/>
      <c r="ID1063" s="21"/>
      <c r="IE1063" s="21"/>
      <c r="IF1063" s="21"/>
      <c r="IG1063" s="21"/>
      <c r="IH1063" s="21"/>
      <c r="II1063" s="21"/>
      <c r="IJ1063" s="21"/>
      <c r="IK1063" s="21"/>
      <c r="IL1063" s="21"/>
      <c r="IM1063" s="21"/>
      <c r="IN1063" s="21"/>
      <c r="IO1063" s="21"/>
      <c r="IP1063" s="21"/>
      <c r="IQ1063" s="21"/>
      <c r="IR1063" s="21"/>
      <c r="IS1063" s="21"/>
      <c r="IT1063" s="21"/>
      <c r="IU1063" s="21"/>
      <c r="IV1063" s="21"/>
      <c r="IW1063" s="21"/>
      <c r="IX1063" s="21"/>
      <c r="IY1063" s="21"/>
      <c r="IZ1063" s="21"/>
      <c r="JA1063" s="21"/>
      <c r="JB1063" s="21"/>
      <c r="JC1063" s="21"/>
      <c r="JD1063" s="21"/>
      <c r="JE1063" s="21"/>
      <c r="JF1063" s="21"/>
      <c r="JG1063" s="21"/>
      <c r="JH1063" s="21"/>
      <c r="JI1063" s="21"/>
      <c r="JJ1063" s="21"/>
      <c r="JK1063" s="21"/>
      <c r="JL1063" s="21"/>
      <c r="JM1063" s="21"/>
      <c r="JN1063" s="21"/>
      <c r="JO1063" s="21"/>
      <c r="JP1063" s="21"/>
      <c r="JQ1063" s="21"/>
      <c r="JR1063" s="21"/>
      <c r="JS1063" s="21"/>
      <c r="JT1063" s="21"/>
      <c r="JU1063" s="21"/>
      <c r="JV1063" s="21"/>
      <c r="JW1063" s="21"/>
      <c r="JX1063" s="21"/>
      <c r="JY1063" s="21"/>
    </row>
    <row r="1064" spans="1:285" ht="14.1" customHeight="1">
      <c r="A1064" s="21"/>
      <c r="B1064" s="21"/>
      <c r="C1064" s="21"/>
      <c r="D1064" s="21"/>
      <c r="E1064" s="21"/>
      <c r="F1064" s="21"/>
      <c r="G1064" s="21"/>
      <c r="H1064" s="21"/>
      <c r="I1064" s="21"/>
      <c r="J1064" s="21"/>
      <c r="K1064" s="21"/>
      <c r="L1064" s="21"/>
      <c r="M1064" s="21"/>
      <c r="N1064" s="21"/>
      <c r="O1064" s="21"/>
      <c r="P1064" s="21"/>
      <c r="Q1064" s="21"/>
      <c r="R1064" s="21"/>
      <c r="S1064" s="21"/>
      <c r="T1064" s="21"/>
      <c r="U1064" s="21"/>
      <c r="V1064" s="21"/>
      <c r="W1064" s="21"/>
      <c r="X1064" s="21"/>
      <c r="Y1064" s="21"/>
      <c r="Z1064" s="21"/>
      <c r="AA1064" s="21"/>
      <c r="AB1064" s="21"/>
      <c r="AC1064" s="21"/>
      <c r="AD1064" s="21"/>
      <c r="AE1064" s="21"/>
      <c r="AF1064" s="21"/>
      <c r="AG1064" s="21"/>
      <c r="AH1064" s="21"/>
      <c r="AI1064" s="21"/>
      <c r="AJ1064" s="21"/>
      <c r="AK1064" s="21"/>
      <c r="AL1064" s="21"/>
      <c r="AM1064" s="21"/>
      <c r="AN1064" s="21"/>
      <c r="AO1064" s="21"/>
      <c r="AP1064" s="21"/>
      <c r="AQ1064" s="21"/>
      <c r="AR1064" s="21"/>
      <c r="AS1064" s="21"/>
      <c r="AT1064" s="21"/>
      <c r="AU1064" s="21"/>
      <c r="AV1064" s="21"/>
      <c r="AW1064" s="21"/>
      <c r="AX1064" s="21"/>
      <c r="AY1064" s="21"/>
      <c r="AZ1064" s="21"/>
      <c r="BA1064" s="21"/>
      <c r="BB1064" s="21"/>
      <c r="BC1064" s="21"/>
      <c r="BD1064" s="21"/>
      <c r="BE1064" s="21"/>
      <c r="BF1064" s="21"/>
      <c r="BG1064" s="21"/>
      <c r="BH1064" s="21"/>
      <c r="BI1064" s="21"/>
      <c r="BJ1064" s="21"/>
      <c r="BK1064" s="21"/>
      <c r="BL1064" s="21"/>
      <c r="BM1064" s="21"/>
      <c r="BN1064" s="21"/>
      <c r="BO1064" s="21"/>
      <c r="BP1064" s="21"/>
      <c r="BQ1064" s="21"/>
      <c r="BR1064" s="21"/>
      <c r="BS1064" s="21"/>
      <c r="BT1064" s="21"/>
      <c r="BU1064" s="21"/>
      <c r="BV1064" s="21"/>
      <c r="BW1064" s="21"/>
      <c r="BX1064" s="21"/>
      <c r="BY1064" s="21"/>
      <c r="BZ1064" s="21"/>
      <c r="CA1064" s="21"/>
      <c r="CB1064" s="21"/>
      <c r="CC1064" s="21"/>
      <c r="CD1064" s="21"/>
      <c r="CE1064" s="21"/>
      <c r="CF1064" s="21"/>
      <c r="CG1064" s="21"/>
      <c r="CH1064" s="21"/>
      <c r="CI1064" s="21"/>
      <c r="CJ1064" s="21"/>
      <c r="CK1064" s="21"/>
      <c r="CL1064" s="21"/>
      <c r="CM1064" s="21"/>
      <c r="CN1064" s="21"/>
      <c r="CO1064" s="21"/>
      <c r="CP1064" s="21"/>
      <c r="CQ1064" s="21"/>
      <c r="CR1064" s="21"/>
      <c r="CS1064" s="21"/>
      <c r="CT1064" s="21"/>
      <c r="CU1064" s="21"/>
      <c r="CV1064" s="21"/>
      <c r="CW1064" s="21"/>
      <c r="CX1064" s="21"/>
      <c r="CY1064" s="21"/>
      <c r="CZ1064" s="21"/>
      <c r="DA1064" s="21"/>
      <c r="DB1064" s="21"/>
      <c r="DC1064" s="21"/>
      <c r="DD1064" s="21"/>
      <c r="DE1064" s="21"/>
      <c r="DF1064" s="21"/>
      <c r="DG1064" s="21"/>
      <c r="DH1064" s="21"/>
      <c r="DI1064" s="21"/>
      <c r="DJ1064" s="21"/>
      <c r="DK1064" s="21"/>
      <c r="DL1064" s="21"/>
      <c r="DM1064" s="21"/>
      <c r="DN1064" s="21"/>
      <c r="DO1064" s="21"/>
      <c r="DP1064" s="21"/>
      <c r="DQ1064" s="21"/>
      <c r="DR1064" s="21"/>
      <c r="DS1064" s="21"/>
      <c r="DT1064" s="21"/>
      <c r="DU1064" s="21"/>
      <c r="DV1064" s="21"/>
      <c r="DW1064" s="21"/>
      <c r="DX1064" s="21"/>
      <c r="DY1064" s="21"/>
      <c r="DZ1064" s="21"/>
      <c r="EA1064" s="21"/>
      <c r="EB1064" s="21"/>
      <c r="EC1064" s="21"/>
      <c r="ED1064" s="21"/>
      <c r="EE1064" s="21"/>
      <c r="EF1064" s="21"/>
      <c r="EG1064" s="21"/>
      <c r="EH1064" s="21"/>
      <c r="EI1064" s="21"/>
      <c r="EJ1064" s="21"/>
      <c r="EK1064" s="21"/>
      <c r="EL1064" s="21"/>
      <c r="EM1064" s="21"/>
      <c r="EN1064" s="21"/>
      <c r="EO1064" s="21"/>
      <c r="EP1064" s="21"/>
      <c r="EQ1064" s="21"/>
      <c r="ER1064" s="21"/>
      <c r="ES1064" s="21"/>
      <c r="ET1064" s="21"/>
      <c r="EU1064" s="21"/>
      <c r="EV1064" s="21"/>
      <c r="EW1064" s="21"/>
      <c r="EX1064" s="21"/>
      <c r="EY1064" s="21"/>
      <c r="EZ1064" s="21"/>
      <c r="FA1064" s="21"/>
      <c r="FB1064" s="21"/>
      <c r="FC1064" s="21"/>
      <c r="FD1064" s="21"/>
      <c r="FE1064" s="21"/>
      <c r="FF1064" s="21"/>
      <c r="FG1064" s="21"/>
      <c r="FH1064" s="21"/>
      <c r="FI1064" s="21"/>
      <c r="FJ1064" s="21"/>
      <c r="FK1064" s="21"/>
      <c r="FL1064" s="21"/>
      <c r="FM1064" s="21"/>
      <c r="FN1064" s="21"/>
      <c r="FO1064" s="21"/>
      <c r="FP1064" s="21"/>
      <c r="FQ1064" s="21"/>
      <c r="FR1064" s="21"/>
      <c r="FS1064" s="21"/>
      <c r="FT1064" s="21"/>
      <c r="FU1064" s="21"/>
      <c r="FV1064" s="21"/>
      <c r="FW1064" s="21"/>
      <c r="FX1064" s="21"/>
      <c r="FY1064" s="21"/>
      <c r="FZ1064" s="21"/>
      <c r="GA1064" s="21"/>
      <c r="GB1064" s="21"/>
      <c r="GC1064" s="21"/>
      <c r="GD1064" s="21"/>
      <c r="GE1064" s="21"/>
      <c r="GF1064" s="21"/>
      <c r="GG1064" s="21"/>
      <c r="GH1064" s="21"/>
      <c r="GI1064" s="21"/>
      <c r="GJ1064" s="21"/>
      <c r="GK1064" s="21"/>
      <c r="GL1064" s="21"/>
      <c r="GM1064" s="21"/>
      <c r="GN1064" s="21"/>
      <c r="GO1064" s="21"/>
      <c r="GP1064" s="21"/>
      <c r="GQ1064" s="21"/>
      <c r="GR1064" s="21"/>
      <c r="GS1064" s="21"/>
      <c r="GT1064" s="21"/>
      <c r="GU1064" s="21"/>
      <c r="GV1064" s="21"/>
      <c r="GW1064" s="21"/>
      <c r="GX1064" s="21"/>
      <c r="GY1064" s="21"/>
      <c r="GZ1064" s="21"/>
      <c r="HA1064" s="21"/>
      <c r="HB1064" s="21"/>
      <c r="HC1064" s="21"/>
      <c r="HD1064" s="21"/>
      <c r="HE1064" s="21"/>
      <c r="HF1064" s="21"/>
      <c r="HG1064" s="21"/>
      <c r="HH1064" s="21"/>
      <c r="HI1064" s="21"/>
      <c r="HJ1064" s="21"/>
      <c r="HK1064" s="21"/>
      <c r="HL1064" s="21"/>
      <c r="HM1064" s="21"/>
      <c r="HN1064" s="21"/>
      <c r="HO1064" s="21"/>
      <c r="HP1064" s="21"/>
      <c r="HQ1064" s="21"/>
      <c r="HR1064" s="21"/>
      <c r="HS1064" s="21"/>
      <c r="HT1064" s="21"/>
      <c r="HU1064" s="21"/>
      <c r="HV1064" s="21"/>
      <c r="HW1064" s="21"/>
      <c r="HX1064" s="21"/>
      <c r="HY1064" s="21"/>
      <c r="HZ1064" s="21"/>
      <c r="IA1064" s="21"/>
      <c r="IB1064" s="21"/>
      <c r="IC1064" s="21"/>
      <c r="ID1064" s="21"/>
      <c r="IE1064" s="21"/>
      <c r="IF1064" s="21"/>
      <c r="IG1064" s="21"/>
      <c r="IH1064" s="21"/>
      <c r="II1064" s="21"/>
      <c r="IJ1064" s="21"/>
      <c r="IK1064" s="21"/>
      <c r="IL1064" s="21"/>
      <c r="IM1064" s="21"/>
      <c r="IN1064" s="21"/>
      <c r="IO1064" s="21"/>
      <c r="IP1064" s="21"/>
      <c r="IQ1064" s="21"/>
      <c r="IR1064" s="21"/>
      <c r="IS1064" s="21"/>
      <c r="IT1064" s="21"/>
      <c r="IU1064" s="21"/>
      <c r="IV1064" s="21"/>
      <c r="IW1064" s="21"/>
      <c r="IX1064" s="21"/>
      <c r="IY1064" s="21"/>
      <c r="IZ1064" s="21"/>
      <c r="JA1064" s="21"/>
      <c r="JB1064" s="21"/>
      <c r="JC1064" s="21"/>
      <c r="JD1064" s="21"/>
      <c r="JE1064" s="21"/>
      <c r="JF1064" s="21"/>
      <c r="JG1064" s="21"/>
      <c r="JH1064" s="21"/>
      <c r="JI1064" s="21"/>
      <c r="JJ1064" s="21"/>
      <c r="JK1064" s="21"/>
      <c r="JL1064" s="21"/>
      <c r="JM1064" s="21"/>
      <c r="JN1064" s="21"/>
      <c r="JO1064" s="21"/>
      <c r="JP1064" s="21"/>
      <c r="JQ1064" s="21"/>
      <c r="JR1064" s="21"/>
      <c r="JS1064" s="21"/>
      <c r="JT1064" s="21"/>
      <c r="JU1064" s="21"/>
      <c r="JV1064" s="21"/>
      <c r="JW1064" s="21"/>
      <c r="JX1064" s="21"/>
      <c r="JY1064" s="21"/>
    </row>
    <row r="1065" spans="1:285" ht="14.1" customHeight="1">
      <c r="A1065" s="21"/>
      <c r="B1065" s="21"/>
      <c r="C1065" s="21"/>
      <c r="D1065" s="21"/>
      <c r="E1065" s="21"/>
      <c r="F1065" s="21"/>
      <c r="G1065" s="21"/>
      <c r="H1065" s="21"/>
      <c r="I1065" s="21"/>
      <c r="J1065" s="21"/>
      <c r="K1065" s="21"/>
      <c r="L1065" s="21"/>
      <c r="M1065" s="21"/>
      <c r="N1065" s="21"/>
      <c r="O1065" s="21"/>
      <c r="P1065" s="21"/>
      <c r="Q1065" s="21"/>
      <c r="R1065" s="21"/>
      <c r="S1065" s="21"/>
      <c r="T1065" s="21"/>
      <c r="U1065" s="21"/>
      <c r="V1065" s="21"/>
      <c r="W1065" s="21"/>
      <c r="X1065" s="21"/>
      <c r="Y1065" s="21"/>
      <c r="Z1065" s="21"/>
      <c r="AA1065" s="21"/>
      <c r="AB1065" s="21"/>
      <c r="AC1065" s="21"/>
      <c r="AD1065" s="21"/>
      <c r="AE1065" s="21"/>
      <c r="AF1065" s="21"/>
      <c r="AG1065" s="21"/>
      <c r="AH1065" s="21"/>
      <c r="AI1065" s="21"/>
      <c r="AJ1065" s="21"/>
      <c r="AK1065" s="21"/>
      <c r="AL1065" s="21"/>
      <c r="AM1065" s="21"/>
      <c r="AN1065" s="21"/>
      <c r="AO1065" s="21"/>
      <c r="AP1065" s="21"/>
      <c r="AQ1065" s="21"/>
      <c r="AR1065" s="21"/>
      <c r="AS1065" s="21"/>
      <c r="AT1065" s="21"/>
      <c r="AU1065" s="21"/>
      <c r="AV1065" s="21"/>
      <c r="AW1065" s="21"/>
      <c r="AX1065" s="21"/>
      <c r="AY1065" s="21"/>
      <c r="AZ1065" s="21"/>
      <c r="BA1065" s="21"/>
      <c r="BB1065" s="21"/>
      <c r="BC1065" s="21"/>
      <c r="BD1065" s="21"/>
      <c r="BE1065" s="21"/>
      <c r="BF1065" s="21"/>
      <c r="BG1065" s="21"/>
      <c r="BH1065" s="21"/>
      <c r="BI1065" s="21"/>
      <c r="BJ1065" s="21"/>
      <c r="BK1065" s="21"/>
      <c r="BL1065" s="21"/>
      <c r="BM1065" s="21"/>
      <c r="BN1065" s="21"/>
      <c r="BO1065" s="21"/>
      <c r="BP1065" s="21"/>
      <c r="BQ1065" s="21"/>
      <c r="BR1065" s="21"/>
      <c r="BS1065" s="21"/>
      <c r="BT1065" s="21"/>
      <c r="BU1065" s="21"/>
      <c r="BV1065" s="21"/>
      <c r="BW1065" s="21"/>
      <c r="BX1065" s="21"/>
      <c r="BY1065" s="21"/>
      <c r="BZ1065" s="21"/>
      <c r="CA1065" s="21"/>
      <c r="CB1065" s="21"/>
      <c r="CC1065" s="21"/>
      <c r="CD1065" s="21"/>
      <c r="CE1065" s="21"/>
      <c r="CF1065" s="21"/>
      <c r="CG1065" s="21"/>
      <c r="CH1065" s="21"/>
      <c r="CI1065" s="21"/>
      <c r="CJ1065" s="21"/>
      <c r="CK1065" s="21"/>
      <c r="CL1065" s="21"/>
      <c r="CM1065" s="21"/>
      <c r="CN1065" s="21"/>
      <c r="CO1065" s="21"/>
      <c r="CP1065" s="21"/>
      <c r="CQ1065" s="21"/>
      <c r="CR1065" s="21"/>
      <c r="CS1065" s="21"/>
      <c r="CT1065" s="21"/>
      <c r="CU1065" s="21"/>
      <c r="CV1065" s="21"/>
      <c r="CW1065" s="21"/>
      <c r="CX1065" s="21"/>
      <c r="CY1065" s="21"/>
      <c r="CZ1065" s="21"/>
      <c r="DA1065" s="21"/>
      <c r="DB1065" s="21"/>
      <c r="DC1065" s="21"/>
      <c r="DD1065" s="21"/>
      <c r="DE1065" s="21"/>
      <c r="DF1065" s="21"/>
      <c r="DG1065" s="21"/>
      <c r="DH1065" s="21"/>
      <c r="DI1065" s="21"/>
      <c r="DJ1065" s="21"/>
      <c r="DK1065" s="21"/>
      <c r="DL1065" s="21"/>
      <c r="DM1065" s="21"/>
      <c r="DN1065" s="21"/>
      <c r="DO1065" s="21"/>
      <c r="DP1065" s="21"/>
      <c r="DQ1065" s="21"/>
      <c r="DR1065" s="21"/>
      <c r="DS1065" s="21"/>
      <c r="DT1065" s="21"/>
      <c r="DU1065" s="21"/>
      <c r="DV1065" s="21"/>
      <c r="DW1065" s="21"/>
      <c r="DX1065" s="21"/>
      <c r="DY1065" s="21"/>
      <c r="DZ1065" s="21"/>
      <c r="EA1065" s="21"/>
      <c r="EB1065" s="21"/>
      <c r="EC1065" s="21"/>
      <c r="ED1065" s="21"/>
      <c r="EE1065" s="21"/>
      <c r="EF1065" s="21"/>
      <c r="EG1065" s="21"/>
      <c r="EH1065" s="21"/>
      <c r="EI1065" s="21"/>
      <c r="EJ1065" s="21"/>
      <c r="EK1065" s="21"/>
      <c r="EL1065" s="21"/>
      <c r="EM1065" s="21"/>
      <c r="EN1065" s="21"/>
      <c r="EO1065" s="21"/>
      <c r="EP1065" s="21"/>
      <c r="EQ1065" s="21"/>
      <c r="ER1065" s="21"/>
      <c r="ES1065" s="21"/>
      <c r="ET1065" s="21"/>
      <c r="EU1065" s="21"/>
      <c r="EV1065" s="21"/>
      <c r="EW1065" s="21"/>
      <c r="EX1065" s="21"/>
      <c r="EY1065" s="21"/>
      <c r="EZ1065" s="21"/>
      <c r="FA1065" s="21"/>
      <c r="FB1065" s="21"/>
      <c r="FC1065" s="21"/>
      <c r="FD1065" s="21"/>
      <c r="FE1065" s="21"/>
      <c r="FF1065" s="21"/>
      <c r="FG1065" s="21"/>
      <c r="FH1065" s="21"/>
      <c r="FI1065" s="21"/>
      <c r="FJ1065" s="21"/>
      <c r="FK1065" s="21"/>
      <c r="FL1065" s="21"/>
      <c r="FM1065" s="21"/>
      <c r="FN1065" s="21"/>
      <c r="FO1065" s="21"/>
      <c r="FP1065" s="21"/>
      <c r="FQ1065" s="21"/>
      <c r="FR1065" s="21"/>
      <c r="FS1065" s="21"/>
      <c r="FT1065" s="21"/>
      <c r="FU1065" s="21"/>
      <c r="FV1065" s="21"/>
      <c r="FW1065" s="21"/>
      <c r="FX1065" s="21"/>
      <c r="FY1065" s="21"/>
      <c r="FZ1065" s="21"/>
      <c r="GA1065" s="21"/>
      <c r="GB1065" s="21"/>
      <c r="GC1065" s="21"/>
      <c r="GD1065" s="21"/>
      <c r="GE1065" s="21"/>
      <c r="GF1065" s="21"/>
      <c r="GG1065" s="21"/>
      <c r="GH1065" s="21"/>
      <c r="GI1065" s="21"/>
      <c r="GJ1065" s="21"/>
      <c r="GK1065" s="21"/>
      <c r="GL1065" s="21"/>
      <c r="GM1065" s="21"/>
      <c r="GN1065" s="21"/>
      <c r="GO1065" s="21"/>
      <c r="GP1065" s="21"/>
      <c r="GQ1065" s="21"/>
      <c r="GR1065" s="21"/>
      <c r="GS1065" s="21"/>
      <c r="GT1065" s="21"/>
      <c r="GU1065" s="21"/>
      <c r="GV1065" s="21"/>
      <c r="GW1065" s="21"/>
      <c r="GX1065" s="21"/>
      <c r="GY1065" s="21"/>
      <c r="GZ1065" s="21"/>
      <c r="HA1065" s="21"/>
      <c r="HB1065" s="21"/>
      <c r="HC1065" s="21"/>
      <c r="HD1065" s="21"/>
      <c r="HE1065" s="21"/>
      <c r="HF1065" s="21"/>
      <c r="HG1065" s="21"/>
      <c r="HH1065" s="21"/>
      <c r="HI1065" s="21"/>
      <c r="HJ1065" s="21"/>
      <c r="HK1065" s="21"/>
      <c r="HL1065" s="21"/>
      <c r="HM1065" s="21"/>
      <c r="HN1065" s="21"/>
      <c r="HO1065" s="21"/>
      <c r="HP1065" s="21"/>
      <c r="HQ1065" s="21"/>
      <c r="HR1065" s="21"/>
      <c r="HS1065" s="21"/>
      <c r="HT1065" s="21"/>
      <c r="HU1065" s="21"/>
      <c r="HV1065" s="21"/>
      <c r="HW1065" s="21"/>
      <c r="HX1065" s="21"/>
      <c r="HY1065" s="21"/>
      <c r="HZ1065" s="21"/>
      <c r="IA1065" s="21"/>
      <c r="IB1065" s="21"/>
      <c r="IC1065" s="21"/>
      <c r="ID1065" s="21"/>
      <c r="IE1065" s="21"/>
      <c r="IF1065" s="21"/>
      <c r="IG1065" s="21"/>
      <c r="IH1065" s="21"/>
      <c r="II1065" s="21"/>
      <c r="IJ1065" s="21"/>
      <c r="IK1065" s="21"/>
      <c r="IL1065" s="21"/>
      <c r="IM1065" s="21"/>
      <c r="IN1065" s="21"/>
      <c r="IO1065" s="21"/>
      <c r="IP1065" s="21"/>
      <c r="IQ1065" s="21"/>
      <c r="IR1065" s="21"/>
      <c r="IS1065" s="21"/>
      <c r="IT1065" s="21"/>
      <c r="IU1065" s="21"/>
      <c r="IV1065" s="21"/>
      <c r="IW1065" s="21"/>
      <c r="IX1065" s="21"/>
      <c r="IY1065" s="21"/>
      <c r="IZ1065" s="21"/>
      <c r="JA1065" s="21"/>
      <c r="JB1065" s="21"/>
      <c r="JC1065" s="21"/>
      <c r="JD1065" s="21"/>
      <c r="JE1065" s="21"/>
      <c r="JF1065" s="21"/>
      <c r="JG1065" s="21"/>
      <c r="JH1065" s="21"/>
      <c r="JI1065" s="21"/>
      <c r="JJ1065" s="21"/>
      <c r="JK1065" s="21"/>
      <c r="JL1065" s="21"/>
      <c r="JM1065" s="21"/>
      <c r="JN1065" s="21"/>
      <c r="JO1065" s="21"/>
      <c r="JP1065" s="21"/>
      <c r="JQ1065" s="21"/>
      <c r="JR1065" s="21"/>
      <c r="JS1065" s="21"/>
      <c r="JT1065" s="21"/>
      <c r="JU1065" s="21"/>
      <c r="JV1065" s="21"/>
      <c r="JW1065" s="21"/>
      <c r="JX1065" s="21"/>
      <c r="JY1065" s="21"/>
    </row>
    <row r="1066" spans="1:285" ht="14.1" customHeight="1">
      <c r="A1066" s="21"/>
      <c r="B1066" s="21"/>
      <c r="C1066" s="21"/>
      <c r="D1066" s="21"/>
      <c r="E1066" s="21"/>
      <c r="F1066" s="21"/>
      <c r="G1066" s="21"/>
      <c r="H1066" s="21"/>
      <c r="I1066" s="21"/>
      <c r="J1066" s="21"/>
      <c r="K1066" s="21"/>
      <c r="L1066" s="21"/>
      <c r="M1066" s="21"/>
      <c r="N1066" s="21"/>
      <c r="O1066" s="21"/>
      <c r="P1066" s="21"/>
      <c r="Q1066" s="21"/>
      <c r="R1066" s="21"/>
      <c r="S1066" s="21"/>
      <c r="T1066" s="21"/>
      <c r="U1066" s="21"/>
      <c r="V1066" s="21"/>
      <c r="W1066" s="21"/>
      <c r="X1066" s="21"/>
      <c r="Y1066" s="21"/>
      <c r="Z1066" s="21"/>
      <c r="AA1066" s="21"/>
      <c r="AB1066" s="21"/>
      <c r="AC1066" s="21"/>
      <c r="AD1066" s="21"/>
      <c r="AE1066" s="21"/>
      <c r="AF1066" s="21"/>
      <c r="AG1066" s="21"/>
      <c r="AH1066" s="21"/>
      <c r="AI1066" s="21"/>
      <c r="AJ1066" s="21"/>
      <c r="AK1066" s="21"/>
      <c r="AL1066" s="21"/>
      <c r="AM1066" s="21"/>
      <c r="AN1066" s="21"/>
      <c r="AO1066" s="21"/>
      <c r="AP1066" s="21"/>
      <c r="AQ1066" s="21"/>
      <c r="AR1066" s="21"/>
      <c r="AS1066" s="21"/>
      <c r="AT1066" s="21"/>
      <c r="AU1066" s="21"/>
      <c r="AV1066" s="21"/>
      <c r="AW1066" s="21"/>
      <c r="AX1066" s="21"/>
      <c r="AY1066" s="21"/>
      <c r="AZ1066" s="21"/>
      <c r="BA1066" s="21"/>
      <c r="BB1066" s="21"/>
      <c r="BC1066" s="21"/>
      <c r="BD1066" s="21"/>
      <c r="BE1066" s="21"/>
      <c r="BF1066" s="21"/>
      <c r="BG1066" s="21"/>
      <c r="BH1066" s="21"/>
      <c r="BI1066" s="21"/>
      <c r="BJ1066" s="21"/>
      <c r="BK1066" s="21"/>
      <c r="BL1066" s="21"/>
      <c r="BM1066" s="21"/>
      <c r="BN1066" s="21"/>
      <c r="BO1066" s="21"/>
      <c r="BP1066" s="21"/>
      <c r="BQ1066" s="21"/>
      <c r="BR1066" s="21"/>
      <c r="BS1066" s="21"/>
      <c r="BT1066" s="21"/>
      <c r="BU1066" s="21"/>
      <c r="BV1066" s="21"/>
      <c r="BW1066" s="21"/>
      <c r="BX1066" s="21"/>
      <c r="BY1066" s="21"/>
      <c r="BZ1066" s="21"/>
      <c r="CA1066" s="21"/>
      <c r="CB1066" s="21"/>
      <c r="CC1066" s="21"/>
      <c r="CD1066" s="21"/>
      <c r="CE1066" s="21"/>
      <c r="CF1066" s="21"/>
      <c r="CG1066" s="21"/>
      <c r="CH1066" s="21"/>
      <c r="CI1066" s="21"/>
      <c r="CJ1066" s="21"/>
      <c r="CK1066" s="21"/>
      <c r="CL1066" s="21"/>
      <c r="CM1066" s="21"/>
      <c r="CN1066" s="21"/>
      <c r="CO1066" s="21"/>
      <c r="CP1066" s="21"/>
      <c r="CQ1066" s="21"/>
      <c r="CR1066" s="21"/>
      <c r="CS1066" s="21"/>
      <c r="CT1066" s="21"/>
      <c r="CU1066" s="21"/>
      <c r="CV1066" s="21"/>
      <c r="CW1066" s="21"/>
      <c r="CX1066" s="21"/>
      <c r="CY1066" s="21"/>
      <c r="CZ1066" s="21"/>
      <c r="DA1066" s="21"/>
      <c r="DB1066" s="21"/>
      <c r="DC1066" s="21"/>
      <c r="DD1066" s="21"/>
      <c r="DE1066" s="21"/>
      <c r="DF1066" s="21"/>
      <c r="DG1066" s="21"/>
      <c r="DH1066" s="21"/>
      <c r="DI1066" s="21"/>
      <c r="DJ1066" s="21"/>
      <c r="DK1066" s="21"/>
      <c r="DL1066" s="21"/>
      <c r="DM1066" s="21"/>
      <c r="DN1066" s="21"/>
      <c r="DO1066" s="21"/>
      <c r="DP1066" s="21"/>
      <c r="DQ1066" s="21"/>
      <c r="DR1066" s="21"/>
      <c r="DS1066" s="21"/>
      <c r="DT1066" s="21"/>
      <c r="DU1066" s="21"/>
      <c r="DV1066" s="21"/>
      <c r="DW1066" s="21"/>
      <c r="DX1066" s="21"/>
      <c r="DY1066" s="21"/>
      <c r="DZ1066" s="21"/>
      <c r="EA1066" s="21"/>
      <c r="EB1066" s="21"/>
      <c r="EC1066" s="21"/>
      <c r="ED1066" s="21"/>
      <c r="EE1066" s="21"/>
      <c r="EF1066" s="21"/>
      <c r="EG1066" s="21"/>
      <c r="EH1066" s="21"/>
      <c r="EI1066" s="21"/>
      <c r="EJ1066" s="21"/>
      <c r="EK1066" s="21"/>
      <c r="EL1066" s="21"/>
      <c r="EM1066" s="21"/>
      <c r="EN1066" s="21"/>
      <c r="EO1066" s="21"/>
      <c r="EP1066" s="21"/>
      <c r="EQ1066" s="21"/>
      <c r="ER1066" s="21"/>
      <c r="ES1066" s="21"/>
      <c r="ET1066" s="21"/>
      <c r="EU1066" s="21"/>
      <c r="EV1066" s="21"/>
      <c r="EW1066" s="21"/>
      <c r="EX1066" s="21"/>
      <c r="EY1066" s="21"/>
      <c r="EZ1066" s="21"/>
      <c r="FA1066" s="21"/>
      <c r="FB1066" s="21"/>
      <c r="FC1066" s="21"/>
      <c r="FD1066" s="21"/>
      <c r="FE1066" s="21"/>
      <c r="FF1066" s="21"/>
      <c r="FG1066" s="21"/>
      <c r="FH1066" s="21"/>
      <c r="FI1066" s="21"/>
      <c r="FJ1066" s="21"/>
      <c r="FK1066" s="21"/>
      <c r="FL1066" s="21"/>
      <c r="FM1066" s="21"/>
      <c r="FN1066" s="21"/>
      <c r="FO1066" s="21"/>
      <c r="FP1066" s="21"/>
      <c r="FQ1066" s="21"/>
      <c r="FR1066" s="21"/>
      <c r="FS1066" s="21"/>
      <c r="FT1066" s="21"/>
      <c r="FU1066" s="21"/>
      <c r="FV1066" s="21"/>
      <c r="FW1066" s="21"/>
      <c r="FX1066" s="21"/>
      <c r="FY1066" s="21"/>
      <c r="FZ1066" s="21"/>
      <c r="GA1066" s="21"/>
      <c r="GB1066" s="21"/>
      <c r="GC1066" s="21"/>
      <c r="GD1066" s="21"/>
      <c r="GE1066" s="21"/>
      <c r="GF1066" s="21"/>
      <c r="GG1066" s="21"/>
      <c r="GH1066" s="21"/>
      <c r="GI1066" s="21"/>
      <c r="GJ1066" s="21"/>
      <c r="GK1066" s="21"/>
      <c r="GL1066" s="21"/>
      <c r="GM1066" s="21"/>
      <c r="GN1066" s="21"/>
      <c r="GO1066" s="21"/>
      <c r="GP1066" s="21"/>
      <c r="GQ1066" s="21"/>
      <c r="GR1066" s="21"/>
      <c r="GS1066" s="21"/>
      <c r="GT1066" s="21"/>
      <c r="GU1066" s="21"/>
      <c r="GV1066" s="21"/>
      <c r="GW1066" s="21"/>
      <c r="GX1066" s="21"/>
      <c r="GY1066" s="21"/>
      <c r="GZ1066" s="21"/>
      <c r="HA1066" s="21"/>
      <c r="HB1066" s="21"/>
      <c r="HC1066" s="21"/>
      <c r="HD1066" s="21"/>
      <c r="HE1066" s="21"/>
      <c r="HF1066" s="21"/>
      <c r="HG1066" s="21"/>
      <c r="HH1066" s="21"/>
      <c r="HI1066" s="21"/>
      <c r="HJ1066" s="21"/>
      <c r="HK1066" s="21"/>
      <c r="HL1066" s="21"/>
      <c r="HM1066" s="21"/>
      <c r="HN1066" s="21"/>
      <c r="HO1066" s="21"/>
      <c r="HP1066" s="21"/>
      <c r="HQ1066" s="21"/>
      <c r="HR1066" s="21"/>
      <c r="HS1066" s="21"/>
      <c r="HT1066" s="21"/>
      <c r="HU1066" s="21"/>
      <c r="HV1066" s="21"/>
      <c r="HW1066" s="21"/>
      <c r="HX1066" s="21"/>
      <c r="HY1066" s="21"/>
      <c r="HZ1066" s="21"/>
      <c r="IA1066" s="21"/>
      <c r="IB1066" s="21"/>
      <c r="IC1066" s="21"/>
      <c r="ID1066" s="21"/>
      <c r="IE1066" s="21"/>
      <c r="IF1066" s="21"/>
      <c r="IG1066" s="21"/>
      <c r="IH1066" s="21"/>
      <c r="II1066" s="21"/>
      <c r="IJ1066" s="21"/>
      <c r="IK1066" s="21"/>
      <c r="IL1066" s="21"/>
      <c r="IM1066" s="21"/>
      <c r="IN1066" s="21"/>
      <c r="IO1066" s="21"/>
      <c r="IP1066" s="21"/>
      <c r="IQ1066" s="21"/>
      <c r="IR1066" s="21"/>
      <c r="IS1066" s="21"/>
      <c r="IT1066" s="21"/>
      <c r="IU1066" s="21"/>
      <c r="IV1066" s="21"/>
      <c r="IW1066" s="21"/>
      <c r="IX1066" s="21"/>
      <c r="IY1066" s="21"/>
      <c r="IZ1066" s="21"/>
      <c r="JA1066" s="21"/>
      <c r="JB1066" s="21"/>
      <c r="JC1066" s="21"/>
      <c r="JD1066" s="21"/>
      <c r="JE1066" s="21"/>
      <c r="JF1066" s="21"/>
      <c r="JG1066" s="21"/>
      <c r="JH1066" s="21"/>
      <c r="JI1066" s="21"/>
      <c r="JJ1066" s="21"/>
      <c r="JK1066" s="21"/>
      <c r="JL1066" s="21"/>
      <c r="JM1066" s="21"/>
      <c r="JN1066" s="21"/>
      <c r="JO1066" s="21"/>
      <c r="JP1066" s="21"/>
      <c r="JQ1066" s="21"/>
      <c r="JR1066" s="21"/>
      <c r="JS1066" s="21"/>
      <c r="JT1066" s="21"/>
      <c r="JU1066" s="21"/>
      <c r="JV1066" s="21"/>
      <c r="JW1066" s="21"/>
      <c r="JX1066" s="21"/>
      <c r="JY1066" s="21"/>
    </row>
    <row r="1067" spans="1:285" ht="14.1" customHeight="1">
      <c r="A1067" s="21"/>
      <c r="B1067" s="21"/>
      <c r="C1067" s="21"/>
      <c r="D1067" s="21"/>
      <c r="E1067" s="21"/>
      <c r="F1067" s="21"/>
      <c r="G1067" s="21"/>
      <c r="H1067" s="21"/>
      <c r="I1067" s="21"/>
      <c r="J1067" s="21"/>
      <c r="K1067" s="21"/>
      <c r="L1067" s="21"/>
      <c r="M1067" s="21"/>
      <c r="N1067" s="21"/>
      <c r="O1067" s="21"/>
      <c r="P1067" s="21"/>
      <c r="Q1067" s="21"/>
      <c r="R1067" s="21"/>
      <c r="S1067" s="21"/>
      <c r="T1067" s="21"/>
      <c r="U1067" s="21"/>
      <c r="V1067" s="21"/>
      <c r="W1067" s="21"/>
      <c r="X1067" s="21"/>
      <c r="Y1067" s="21"/>
      <c r="Z1067" s="21"/>
      <c r="AA1067" s="21"/>
      <c r="AB1067" s="21"/>
      <c r="AC1067" s="21"/>
      <c r="AD1067" s="21"/>
      <c r="AE1067" s="21"/>
      <c r="AF1067" s="21"/>
      <c r="AG1067" s="21"/>
      <c r="AH1067" s="21"/>
      <c r="AI1067" s="21"/>
      <c r="AJ1067" s="21"/>
      <c r="AK1067" s="21"/>
      <c r="AL1067" s="21"/>
      <c r="AM1067" s="21"/>
      <c r="AN1067" s="21"/>
      <c r="AO1067" s="21"/>
      <c r="AP1067" s="21"/>
      <c r="AQ1067" s="21"/>
      <c r="AR1067" s="21"/>
      <c r="AS1067" s="21"/>
      <c r="AT1067" s="21"/>
      <c r="AU1067" s="21"/>
      <c r="AV1067" s="21"/>
      <c r="AW1067" s="21"/>
      <c r="AX1067" s="21"/>
      <c r="AY1067" s="21"/>
      <c r="AZ1067" s="21"/>
      <c r="BA1067" s="21"/>
      <c r="BB1067" s="21"/>
      <c r="BC1067" s="21"/>
      <c r="BD1067" s="21"/>
      <c r="BE1067" s="21"/>
      <c r="BF1067" s="21"/>
      <c r="BG1067" s="21"/>
      <c r="BH1067" s="21"/>
      <c r="BI1067" s="21"/>
      <c r="BJ1067" s="21"/>
      <c r="BK1067" s="21"/>
      <c r="BL1067" s="21"/>
      <c r="BM1067" s="21"/>
      <c r="BN1067" s="21"/>
      <c r="BO1067" s="21"/>
      <c r="BP1067" s="21"/>
      <c r="BQ1067" s="21"/>
      <c r="BR1067" s="21"/>
      <c r="BS1067" s="21"/>
      <c r="BT1067" s="21"/>
      <c r="BU1067" s="21"/>
      <c r="BV1067" s="21"/>
      <c r="BW1067" s="21"/>
      <c r="BX1067" s="21"/>
      <c r="BY1067" s="21"/>
      <c r="BZ1067" s="21"/>
      <c r="CA1067" s="21"/>
      <c r="CB1067" s="21"/>
      <c r="CC1067" s="21"/>
      <c r="CD1067" s="21"/>
      <c r="CE1067" s="21"/>
      <c r="CF1067" s="21"/>
      <c r="CG1067" s="21"/>
      <c r="CH1067" s="21"/>
      <c r="CI1067" s="21"/>
      <c r="CJ1067" s="21"/>
      <c r="CK1067" s="21"/>
      <c r="CL1067" s="21"/>
      <c r="CM1067" s="21"/>
      <c r="CN1067" s="21"/>
      <c r="CO1067" s="21"/>
      <c r="CP1067" s="21"/>
      <c r="CQ1067" s="21"/>
      <c r="CR1067" s="21"/>
      <c r="CS1067" s="21"/>
      <c r="CT1067" s="21"/>
      <c r="CU1067" s="21"/>
      <c r="CV1067" s="21"/>
      <c r="CW1067" s="21"/>
      <c r="CX1067" s="21"/>
      <c r="CY1067" s="21"/>
      <c r="CZ1067" s="21"/>
      <c r="DA1067" s="21"/>
      <c r="DB1067" s="21"/>
      <c r="DC1067" s="21"/>
      <c r="DD1067" s="21"/>
      <c r="DE1067" s="21"/>
      <c r="DF1067" s="21"/>
      <c r="DG1067" s="21"/>
      <c r="DH1067" s="21"/>
      <c r="DI1067" s="21"/>
      <c r="DJ1067" s="21"/>
      <c r="DK1067" s="21"/>
      <c r="DL1067" s="21"/>
      <c r="DM1067" s="21"/>
      <c r="DN1067" s="21"/>
      <c r="DO1067" s="21"/>
      <c r="DP1067" s="21"/>
      <c r="DQ1067" s="21"/>
      <c r="DR1067" s="21"/>
      <c r="DS1067" s="21"/>
      <c r="DT1067" s="21"/>
      <c r="DU1067" s="21"/>
      <c r="DV1067" s="21"/>
      <c r="DW1067" s="21"/>
      <c r="DX1067" s="21"/>
      <c r="DY1067" s="21"/>
      <c r="DZ1067" s="21"/>
      <c r="EA1067" s="21"/>
      <c r="EB1067" s="21"/>
      <c r="EC1067" s="21"/>
      <c r="ED1067" s="21"/>
      <c r="EE1067" s="21"/>
      <c r="EF1067" s="21"/>
      <c r="EG1067" s="21"/>
      <c r="EH1067" s="21"/>
      <c r="EI1067" s="21"/>
      <c r="EJ1067" s="21"/>
      <c r="EK1067" s="21"/>
      <c r="EL1067" s="21"/>
      <c r="EM1067" s="21"/>
      <c r="EN1067" s="21"/>
      <c r="EO1067" s="21"/>
      <c r="EP1067" s="21"/>
      <c r="EQ1067" s="21"/>
      <c r="ER1067" s="21"/>
      <c r="ES1067" s="21"/>
      <c r="ET1067" s="21"/>
      <c r="EU1067" s="21"/>
      <c r="EV1067" s="21"/>
      <c r="EW1067" s="21"/>
      <c r="EX1067" s="21"/>
      <c r="EY1067" s="21"/>
      <c r="EZ1067" s="21"/>
      <c r="FA1067" s="21"/>
      <c r="FB1067" s="21"/>
      <c r="FC1067" s="21"/>
      <c r="FD1067" s="21"/>
      <c r="FE1067" s="21"/>
      <c r="FF1067" s="21"/>
      <c r="FG1067" s="21"/>
      <c r="FH1067" s="21"/>
      <c r="FI1067" s="21"/>
      <c r="FJ1067" s="21"/>
      <c r="FK1067" s="21"/>
      <c r="FL1067" s="21"/>
      <c r="FM1067" s="21"/>
      <c r="FN1067" s="21"/>
      <c r="FO1067" s="21"/>
      <c r="FP1067" s="21"/>
      <c r="FQ1067" s="21"/>
      <c r="FR1067" s="21"/>
      <c r="FS1067" s="21"/>
      <c r="FT1067" s="21"/>
      <c r="FU1067" s="21"/>
      <c r="FV1067" s="21"/>
      <c r="FW1067" s="21"/>
      <c r="FX1067" s="21"/>
      <c r="FY1067" s="21"/>
      <c r="FZ1067" s="21"/>
      <c r="GA1067" s="21"/>
      <c r="GB1067" s="21"/>
      <c r="GC1067" s="21"/>
      <c r="GD1067" s="21"/>
      <c r="GE1067" s="21"/>
      <c r="GF1067" s="21"/>
      <c r="GG1067" s="21"/>
      <c r="GH1067" s="21"/>
      <c r="GI1067" s="21"/>
      <c r="GJ1067" s="21"/>
      <c r="GK1067" s="21"/>
      <c r="GL1067" s="21"/>
      <c r="GM1067" s="21"/>
      <c r="GN1067" s="21"/>
      <c r="GO1067" s="21"/>
      <c r="GP1067" s="21"/>
      <c r="GQ1067" s="21"/>
      <c r="GR1067" s="21"/>
      <c r="GS1067" s="21"/>
      <c r="GT1067" s="21"/>
      <c r="GU1067" s="21"/>
      <c r="GV1067" s="21"/>
      <c r="GW1067" s="21"/>
      <c r="GX1067" s="21"/>
      <c r="GY1067" s="21"/>
      <c r="GZ1067" s="21"/>
      <c r="HA1067" s="21"/>
      <c r="HB1067" s="21"/>
      <c r="HC1067" s="21"/>
      <c r="HD1067" s="21"/>
      <c r="HE1067" s="21"/>
      <c r="HF1067" s="21"/>
      <c r="HG1067" s="21"/>
      <c r="HH1067" s="21"/>
      <c r="HI1067" s="21"/>
      <c r="HJ1067" s="21"/>
      <c r="HK1067" s="21"/>
      <c r="HL1067" s="21"/>
      <c r="HM1067" s="21"/>
      <c r="HN1067" s="21"/>
      <c r="HO1067" s="21"/>
      <c r="HP1067" s="21"/>
      <c r="HQ1067" s="21"/>
      <c r="HR1067" s="21"/>
      <c r="HS1067" s="21"/>
      <c r="HT1067" s="21"/>
      <c r="HU1067" s="21"/>
      <c r="HV1067" s="21"/>
      <c r="HW1067" s="21"/>
      <c r="HX1067" s="21"/>
      <c r="HY1067" s="21"/>
      <c r="HZ1067" s="21"/>
      <c r="IA1067" s="21"/>
      <c r="IB1067" s="21"/>
      <c r="IC1067" s="21"/>
      <c r="ID1067" s="21"/>
      <c r="IE1067" s="21"/>
      <c r="IF1067" s="21"/>
      <c r="IG1067" s="21"/>
      <c r="IH1067" s="21"/>
      <c r="II1067" s="21"/>
      <c r="IJ1067" s="21"/>
      <c r="IK1067" s="21"/>
      <c r="IL1067" s="21"/>
      <c r="IM1067" s="21"/>
      <c r="IN1067" s="21"/>
      <c r="IO1067" s="21"/>
      <c r="IP1067" s="21"/>
      <c r="IQ1067" s="21"/>
      <c r="IR1067" s="21"/>
      <c r="IS1067" s="21"/>
      <c r="IT1067" s="21"/>
      <c r="IU1067" s="21"/>
      <c r="IV1067" s="21"/>
      <c r="IW1067" s="21"/>
      <c r="IX1067" s="21"/>
      <c r="IY1067" s="21"/>
      <c r="IZ1067" s="21"/>
      <c r="JA1067" s="21"/>
      <c r="JB1067" s="21"/>
      <c r="JC1067" s="21"/>
      <c r="JD1067" s="21"/>
      <c r="JE1067" s="21"/>
      <c r="JF1067" s="21"/>
      <c r="JG1067" s="21"/>
      <c r="JH1067" s="21"/>
      <c r="JI1067" s="21"/>
      <c r="JJ1067" s="21"/>
      <c r="JK1067" s="21"/>
      <c r="JL1067" s="21"/>
      <c r="JM1067" s="21"/>
      <c r="JN1067" s="21"/>
      <c r="JO1067" s="21"/>
      <c r="JP1067" s="21"/>
      <c r="JQ1067" s="21"/>
      <c r="JR1067" s="21"/>
      <c r="JS1067" s="21"/>
      <c r="JT1067" s="21"/>
      <c r="JU1067" s="21"/>
      <c r="JV1067" s="21"/>
      <c r="JW1067" s="21"/>
      <c r="JX1067" s="21"/>
      <c r="JY1067" s="21"/>
    </row>
    <row r="1068" spans="1:285" ht="14.1" customHeight="1">
      <c r="A1068" s="21"/>
      <c r="B1068" s="21"/>
      <c r="C1068" s="21"/>
      <c r="D1068" s="21"/>
      <c r="E1068" s="21"/>
      <c r="F1068" s="21"/>
      <c r="G1068" s="21"/>
      <c r="H1068" s="21"/>
      <c r="I1068" s="21"/>
      <c r="J1068" s="21"/>
      <c r="K1068" s="21"/>
      <c r="L1068" s="21"/>
      <c r="M1068" s="21"/>
      <c r="N1068" s="21"/>
      <c r="O1068" s="21"/>
      <c r="P1068" s="21"/>
      <c r="Q1068" s="21"/>
      <c r="R1068" s="21"/>
      <c r="S1068" s="21"/>
      <c r="T1068" s="21"/>
      <c r="U1068" s="21"/>
      <c r="V1068" s="21"/>
      <c r="W1068" s="21"/>
      <c r="X1068" s="21"/>
      <c r="Y1068" s="21"/>
      <c r="Z1068" s="21"/>
      <c r="AA1068" s="21"/>
      <c r="AB1068" s="21"/>
      <c r="AC1068" s="21"/>
      <c r="AD1068" s="21"/>
      <c r="AE1068" s="21"/>
      <c r="AF1068" s="21"/>
      <c r="AG1068" s="21"/>
      <c r="AH1068" s="21"/>
      <c r="AI1068" s="21"/>
      <c r="AJ1068" s="21"/>
      <c r="AK1068" s="21"/>
      <c r="AL1068" s="21"/>
      <c r="AM1068" s="21"/>
      <c r="AN1068" s="21"/>
      <c r="AO1068" s="21"/>
      <c r="AP1068" s="21"/>
      <c r="AQ1068" s="21"/>
      <c r="AR1068" s="21"/>
      <c r="AS1068" s="21"/>
      <c r="AT1068" s="21"/>
      <c r="AU1068" s="21"/>
      <c r="AV1068" s="21"/>
      <c r="AW1068" s="21"/>
      <c r="AX1068" s="21"/>
      <c r="AY1068" s="21"/>
      <c r="AZ1068" s="21"/>
      <c r="BA1068" s="21"/>
      <c r="BB1068" s="21"/>
      <c r="BC1068" s="21"/>
      <c r="BD1068" s="21"/>
      <c r="BE1068" s="21"/>
      <c r="BF1068" s="21"/>
      <c r="BG1068" s="21"/>
      <c r="BH1068" s="21"/>
      <c r="BI1068" s="21"/>
      <c r="BJ1068" s="21"/>
      <c r="BK1068" s="21"/>
      <c r="BL1068" s="21"/>
      <c r="BM1068" s="21"/>
      <c r="BN1068" s="21"/>
      <c r="BO1068" s="21"/>
      <c r="BP1068" s="21"/>
      <c r="BQ1068" s="21"/>
      <c r="BR1068" s="21"/>
      <c r="BS1068" s="21"/>
      <c r="BT1068" s="21"/>
      <c r="BU1068" s="21"/>
      <c r="BV1068" s="21"/>
      <c r="BW1068" s="21"/>
      <c r="BX1068" s="21"/>
      <c r="BY1068" s="21"/>
      <c r="BZ1068" s="21"/>
      <c r="CA1068" s="21"/>
      <c r="CB1068" s="21"/>
      <c r="CC1068" s="21"/>
      <c r="CD1068" s="21"/>
      <c r="CE1068" s="21"/>
      <c r="CF1068" s="21"/>
      <c r="CG1068" s="21"/>
      <c r="CH1068" s="21"/>
      <c r="CI1068" s="21"/>
      <c r="CJ1068" s="21"/>
      <c r="CK1068" s="21"/>
      <c r="CL1068" s="21"/>
      <c r="CM1068" s="21"/>
      <c r="CN1068" s="21"/>
      <c r="CO1068" s="21"/>
      <c r="CP1068" s="21"/>
      <c r="CQ1068" s="21"/>
      <c r="CR1068" s="21"/>
      <c r="CS1068" s="21"/>
      <c r="CT1068" s="21"/>
      <c r="CU1068" s="21"/>
      <c r="CV1068" s="21"/>
      <c r="CW1068" s="21"/>
      <c r="CX1068" s="21"/>
      <c r="CY1068" s="21"/>
      <c r="CZ1068" s="21"/>
      <c r="DA1068" s="21"/>
      <c r="DB1068" s="21"/>
      <c r="DC1068" s="21"/>
      <c r="DD1068" s="21"/>
      <c r="DE1068" s="21"/>
      <c r="DF1068" s="21"/>
      <c r="DG1068" s="21"/>
      <c r="DH1068" s="21"/>
      <c r="DI1068" s="21"/>
      <c r="DJ1068" s="21"/>
      <c r="DK1068" s="21"/>
      <c r="DL1068" s="21"/>
      <c r="DM1068" s="21"/>
      <c r="DN1068" s="21"/>
      <c r="DO1068" s="21"/>
      <c r="DP1068" s="21"/>
      <c r="DQ1068" s="21"/>
      <c r="DR1068" s="21"/>
      <c r="DS1068" s="21"/>
      <c r="DT1068" s="21"/>
      <c r="DU1068" s="21"/>
      <c r="DV1068" s="21"/>
      <c r="DW1068" s="21"/>
      <c r="DX1068" s="21"/>
      <c r="DY1068" s="21"/>
      <c r="DZ1068" s="21"/>
      <c r="EA1068" s="21"/>
      <c r="EB1068" s="21"/>
      <c r="EC1068" s="21"/>
      <c r="ED1068" s="21"/>
      <c r="EE1068" s="21"/>
      <c r="EF1068" s="21"/>
      <c r="EG1068" s="21"/>
      <c r="EH1068" s="21"/>
      <c r="EI1068" s="21"/>
      <c r="EJ1068" s="21"/>
      <c r="EK1068" s="21"/>
      <c r="EL1068" s="21"/>
      <c r="EM1068" s="21"/>
      <c r="EN1068" s="21"/>
      <c r="EO1068" s="21"/>
      <c r="EP1068" s="21"/>
      <c r="EQ1068" s="21"/>
      <c r="ER1068" s="21"/>
      <c r="ES1068" s="21"/>
      <c r="ET1068" s="21"/>
      <c r="EU1068" s="21"/>
      <c r="EV1068" s="21"/>
      <c r="EW1068" s="21"/>
      <c r="EX1068" s="21"/>
      <c r="EY1068" s="21"/>
      <c r="EZ1068" s="21"/>
      <c r="FA1068" s="21"/>
      <c r="FB1068" s="21"/>
      <c r="FC1068" s="21"/>
      <c r="FD1068" s="21"/>
      <c r="FE1068" s="21"/>
      <c r="FF1068" s="21"/>
      <c r="FG1068" s="21"/>
      <c r="FH1068" s="21"/>
      <c r="FI1068" s="21"/>
      <c r="FJ1068" s="21"/>
      <c r="FK1068" s="21"/>
      <c r="FL1068" s="21"/>
      <c r="FM1068" s="21"/>
      <c r="FN1068" s="21"/>
      <c r="FO1068" s="21"/>
      <c r="FP1068" s="21"/>
      <c r="FQ1068" s="21"/>
      <c r="FR1068" s="21"/>
      <c r="FS1068" s="21"/>
      <c r="FT1068" s="21"/>
      <c r="FU1068" s="21"/>
      <c r="FV1068" s="21"/>
      <c r="FW1068" s="21"/>
      <c r="FX1068" s="21"/>
      <c r="FY1068" s="21"/>
      <c r="FZ1068" s="21"/>
      <c r="GA1068" s="21"/>
      <c r="GB1068" s="21"/>
      <c r="GC1068" s="21"/>
      <c r="GD1068" s="21"/>
      <c r="GE1068" s="21"/>
      <c r="GF1068" s="21"/>
      <c r="GG1068" s="21"/>
      <c r="GH1068" s="21"/>
      <c r="GI1068" s="21"/>
      <c r="GJ1068" s="21"/>
      <c r="GK1068" s="21"/>
      <c r="GL1068" s="21"/>
      <c r="GM1068" s="21"/>
      <c r="GN1068" s="21"/>
      <c r="GO1068" s="21"/>
      <c r="GP1068" s="21"/>
      <c r="GQ1068" s="21"/>
      <c r="GR1068" s="21"/>
      <c r="GS1068" s="21"/>
      <c r="GT1068" s="21"/>
      <c r="GU1068" s="21"/>
      <c r="GV1068" s="21"/>
      <c r="GW1068" s="21"/>
      <c r="GX1068" s="21"/>
      <c r="GY1068" s="21"/>
      <c r="GZ1068" s="21"/>
      <c r="HA1068" s="21"/>
      <c r="HB1068" s="21"/>
      <c r="HC1068" s="21"/>
      <c r="HD1068" s="21"/>
      <c r="HE1068" s="21"/>
      <c r="HF1068" s="21"/>
      <c r="HG1068" s="21"/>
      <c r="HH1068" s="21"/>
      <c r="HI1068" s="21"/>
      <c r="HJ1068" s="21"/>
      <c r="HK1068" s="21"/>
      <c r="HL1068" s="21"/>
      <c r="HM1068" s="21"/>
      <c r="HN1068" s="21"/>
      <c r="HO1068" s="21"/>
      <c r="HP1068" s="21"/>
      <c r="HQ1068" s="21"/>
      <c r="HR1068" s="21"/>
      <c r="HS1068" s="21"/>
      <c r="HT1068" s="21"/>
      <c r="HU1068" s="21"/>
      <c r="HV1068" s="21"/>
      <c r="HW1068" s="21"/>
      <c r="HX1068" s="21"/>
      <c r="HY1068" s="21"/>
      <c r="HZ1068" s="21"/>
      <c r="IA1068" s="21"/>
      <c r="IB1068" s="21"/>
      <c r="IC1068" s="21"/>
      <c r="ID1068" s="21"/>
      <c r="IE1068" s="21"/>
      <c r="IF1068" s="21"/>
      <c r="IG1068" s="21"/>
      <c r="IH1068" s="21"/>
      <c r="II1068" s="21"/>
      <c r="IJ1068" s="21"/>
      <c r="IK1068" s="21"/>
      <c r="IL1068" s="21"/>
      <c r="IM1068" s="21"/>
      <c r="IN1068" s="21"/>
      <c r="IO1068" s="21"/>
      <c r="IP1068" s="21"/>
      <c r="IQ1068" s="21"/>
      <c r="IR1068" s="21"/>
      <c r="IS1068" s="21"/>
      <c r="IT1068" s="21"/>
      <c r="IU1068" s="21"/>
      <c r="IV1068" s="21"/>
      <c r="IW1068" s="21"/>
      <c r="IX1068" s="21"/>
      <c r="IY1068" s="21"/>
      <c r="IZ1068" s="21"/>
      <c r="JA1068" s="21"/>
      <c r="JB1068" s="21"/>
      <c r="JC1068" s="21"/>
      <c r="JD1068" s="21"/>
      <c r="JE1068" s="21"/>
      <c r="JF1068" s="21"/>
      <c r="JG1068" s="21"/>
      <c r="JH1068" s="21"/>
      <c r="JI1068" s="21"/>
      <c r="JJ1068" s="21"/>
      <c r="JK1068" s="21"/>
      <c r="JL1068" s="21"/>
      <c r="JM1068" s="21"/>
      <c r="JN1068" s="21"/>
      <c r="JO1068" s="21"/>
      <c r="JP1068" s="21"/>
      <c r="JQ1068" s="21"/>
      <c r="JR1068" s="21"/>
      <c r="JS1068" s="21"/>
      <c r="JT1068" s="21"/>
      <c r="JU1068" s="21"/>
      <c r="JV1068" s="21"/>
      <c r="JW1068" s="21"/>
      <c r="JX1068" s="21"/>
      <c r="JY1068" s="21"/>
    </row>
    <row r="1069" spans="1:285" ht="14.1" customHeight="1">
      <c r="A1069" s="21"/>
      <c r="B1069" s="21"/>
      <c r="C1069" s="21"/>
      <c r="D1069" s="21"/>
      <c r="E1069" s="21"/>
      <c r="F1069" s="21"/>
      <c r="G1069" s="21"/>
      <c r="H1069" s="21"/>
      <c r="I1069" s="21"/>
      <c r="J1069" s="21"/>
      <c r="K1069" s="21"/>
      <c r="L1069" s="21"/>
      <c r="M1069" s="21"/>
      <c r="N1069" s="21"/>
      <c r="O1069" s="21"/>
      <c r="P1069" s="21"/>
      <c r="Q1069" s="21"/>
      <c r="R1069" s="21"/>
      <c r="S1069" s="21"/>
      <c r="T1069" s="21"/>
      <c r="U1069" s="21"/>
      <c r="V1069" s="21"/>
      <c r="W1069" s="21"/>
      <c r="X1069" s="21"/>
      <c r="Y1069" s="21"/>
      <c r="Z1069" s="21"/>
      <c r="AA1069" s="21"/>
      <c r="AB1069" s="21"/>
      <c r="AC1069" s="21"/>
      <c r="AD1069" s="21"/>
      <c r="AE1069" s="21"/>
      <c r="AF1069" s="21"/>
      <c r="AG1069" s="21"/>
      <c r="AH1069" s="21"/>
      <c r="AI1069" s="21"/>
      <c r="AJ1069" s="21"/>
      <c r="AK1069" s="21"/>
      <c r="AL1069" s="21"/>
      <c r="AM1069" s="21"/>
      <c r="AN1069" s="21"/>
      <c r="AO1069" s="21"/>
      <c r="AP1069" s="21"/>
      <c r="AQ1069" s="21"/>
      <c r="AR1069" s="21"/>
      <c r="AS1069" s="21"/>
      <c r="AT1069" s="21"/>
      <c r="AU1069" s="21"/>
      <c r="AV1069" s="21"/>
      <c r="AW1069" s="21"/>
      <c r="AX1069" s="21"/>
      <c r="AY1069" s="21"/>
      <c r="AZ1069" s="21"/>
      <c r="BA1069" s="21"/>
      <c r="BB1069" s="21"/>
      <c r="BC1069" s="21"/>
      <c r="BD1069" s="21"/>
      <c r="BE1069" s="21"/>
      <c r="BF1069" s="21"/>
      <c r="BG1069" s="21"/>
      <c r="BH1069" s="21"/>
      <c r="BI1069" s="21"/>
      <c r="BJ1069" s="21"/>
      <c r="BK1069" s="21"/>
      <c r="BL1069" s="21"/>
      <c r="BM1069" s="21"/>
      <c r="BN1069" s="21"/>
      <c r="BO1069" s="21"/>
      <c r="BP1069" s="21"/>
      <c r="BQ1069" s="21"/>
      <c r="BR1069" s="21"/>
      <c r="BS1069" s="21"/>
      <c r="BT1069" s="21"/>
      <c r="BU1069" s="21"/>
      <c r="BV1069" s="21"/>
      <c r="BW1069" s="21"/>
      <c r="BX1069" s="21"/>
      <c r="BY1069" s="21"/>
      <c r="BZ1069" s="21"/>
      <c r="CA1069" s="21"/>
      <c r="CB1069" s="21"/>
      <c r="CC1069" s="21"/>
      <c r="CD1069" s="21"/>
      <c r="CE1069" s="21"/>
      <c r="CF1069" s="21"/>
      <c r="CG1069" s="21"/>
      <c r="CH1069" s="21"/>
      <c r="CI1069" s="21"/>
      <c r="CJ1069" s="21"/>
      <c r="CK1069" s="21"/>
      <c r="CL1069" s="21"/>
      <c r="CM1069" s="21"/>
      <c r="CN1069" s="21"/>
      <c r="CO1069" s="21"/>
      <c r="CP1069" s="21"/>
      <c r="CQ1069" s="21"/>
      <c r="CR1069" s="21"/>
      <c r="CS1069" s="21"/>
      <c r="CT1069" s="21"/>
      <c r="CU1069" s="21"/>
      <c r="CV1069" s="21"/>
      <c r="CW1069" s="21"/>
      <c r="CX1069" s="21"/>
      <c r="CY1069" s="21"/>
      <c r="CZ1069" s="21"/>
      <c r="DA1069" s="21"/>
      <c r="DB1069" s="21"/>
      <c r="DC1069" s="21"/>
      <c r="DD1069" s="21"/>
      <c r="DE1069" s="21"/>
      <c r="DF1069" s="21"/>
      <c r="DG1069" s="21"/>
      <c r="DH1069" s="21"/>
      <c r="DI1069" s="21"/>
      <c r="DJ1069" s="21"/>
      <c r="DK1069" s="21"/>
      <c r="DL1069" s="21"/>
      <c r="DM1069" s="21"/>
      <c r="DN1069" s="21"/>
      <c r="DO1069" s="21"/>
      <c r="DP1069" s="21"/>
      <c r="DQ1069" s="21"/>
      <c r="DR1069" s="21"/>
      <c r="DS1069" s="21"/>
      <c r="DT1069" s="21"/>
      <c r="DU1069" s="21"/>
      <c r="DV1069" s="21"/>
      <c r="DW1069" s="21"/>
      <c r="DX1069" s="21"/>
      <c r="DY1069" s="21"/>
      <c r="DZ1069" s="21"/>
      <c r="EA1069" s="21"/>
      <c r="EB1069" s="21"/>
      <c r="EC1069" s="21"/>
      <c r="ED1069" s="21"/>
      <c r="EE1069" s="21"/>
      <c r="EF1069" s="21"/>
      <c r="EG1069" s="21"/>
      <c r="EH1069" s="21"/>
      <c r="EI1069" s="21"/>
      <c r="EJ1069" s="21"/>
      <c r="EK1069" s="21"/>
      <c r="EL1069" s="21"/>
      <c r="EM1069" s="21"/>
      <c r="EN1069" s="21"/>
      <c r="EO1069" s="21"/>
      <c r="EP1069" s="21"/>
      <c r="EQ1069" s="21"/>
      <c r="ER1069" s="21"/>
      <c r="ES1069" s="21"/>
      <c r="ET1069" s="21"/>
      <c r="EU1069" s="21"/>
      <c r="EV1069" s="21"/>
      <c r="EW1069" s="21"/>
      <c r="EX1069" s="21"/>
      <c r="EY1069" s="21"/>
      <c r="EZ1069" s="21"/>
      <c r="FA1069" s="21"/>
      <c r="FB1069" s="21"/>
      <c r="FC1069" s="21"/>
      <c r="FD1069" s="21"/>
      <c r="FE1069" s="21"/>
      <c r="FF1069" s="21"/>
      <c r="FG1069" s="21"/>
      <c r="FH1069" s="21"/>
      <c r="FI1069" s="21"/>
      <c r="FJ1069" s="21"/>
      <c r="FK1069" s="21"/>
      <c r="FL1069" s="21"/>
      <c r="FM1069" s="21"/>
      <c r="FN1069" s="21"/>
      <c r="FO1069" s="21"/>
      <c r="FP1069" s="21"/>
      <c r="FQ1069" s="21"/>
      <c r="FR1069" s="21"/>
      <c r="FS1069" s="21"/>
      <c r="FT1069" s="21"/>
      <c r="FU1069" s="21"/>
      <c r="FV1069" s="21"/>
      <c r="FW1069" s="21"/>
      <c r="FX1069" s="21"/>
      <c r="FY1069" s="21"/>
      <c r="FZ1069" s="21"/>
      <c r="GA1069" s="21"/>
      <c r="GB1069" s="21"/>
      <c r="GC1069" s="21"/>
      <c r="GD1069" s="21"/>
      <c r="GE1069" s="21"/>
      <c r="GF1069" s="21"/>
      <c r="GG1069" s="21"/>
      <c r="GH1069" s="21"/>
      <c r="GI1069" s="21"/>
      <c r="GJ1069" s="21"/>
      <c r="GK1069" s="21"/>
      <c r="GL1069" s="21"/>
      <c r="GM1069" s="21"/>
      <c r="GN1069" s="21"/>
      <c r="GO1069" s="21"/>
      <c r="GP1069" s="21"/>
      <c r="GQ1069" s="21"/>
      <c r="GR1069" s="21"/>
      <c r="GS1069" s="21"/>
      <c r="GT1069" s="21"/>
      <c r="GU1069" s="21"/>
      <c r="GV1069" s="21"/>
      <c r="GW1069" s="21"/>
      <c r="GX1069" s="21"/>
      <c r="GY1069" s="21"/>
      <c r="GZ1069" s="21"/>
      <c r="HA1069" s="21"/>
      <c r="HB1069" s="21"/>
      <c r="HC1069" s="21"/>
      <c r="HD1069" s="21"/>
      <c r="HE1069" s="21"/>
      <c r="HF1069" s="21"/>
      <c r="HG1069" s="21"/>
      <c r="HH1069" s="21"/>
      <c r="HI1069" s="21"/>
      <c r="HJ1069" s="21"/>
      <c r="HK1069" s="21"/>
      <c r="HL1069" s="21"/>
      <c r="HM1069" s="21"/>
      <c r="HN1069" s="21"/>
      <c r="HO1069" s="21"/>
      <c r="HP1069" s="21"/>
      <c r="HQ1069" s="21"/>
      <c r="HR1069" s="21"/>
      <c r="HS1069" s="21"/>
      <c r="HT1069" s="21"/>
      <c r="HU1069" s="21"/>
      <c r="HV1069" s="21"/>
      <c r="HW1069" s="21"/>
      <c r="HX1069" s="21"/>
      <c r="HY1069" s="21"/>
      <c r="HZ1069" s="21"/>
      <c r="IA1069" s="21"/>
      <c r="IB1069" s="21"/>
      <c r="IC1069" s="21"/>
      <c r="ID1069" s="21"/>
      <c r="IE1069" s="21"/>
      <c r="IF1069" s="21"/>
      <c r="IG1069" s="21"/>
      <c r="IH1069" s="21"/>
      <c r="II1069" s="21"/>
      <c r="IJ1069" s="21"/>
      <c r="IK1069" s="21"/>
      <c r="IL1069" s="21"/>
      <c r="IM1069" s="21"/>
      <c r="IN1069" s="21"/>
      <c r="IO1069" s="21"/>
      <c r="IP1069" s="21"/>
      <c r="IQ1069" s="21"/>
      <c r="IR1069" s="21"/>
      <c r="IS1069" s="21"/>
      <c r="IT1069" s="21"/>
      <c r="IU1069" s="21"/>
      <c r="IV1069" s="21"/>
      <c r="IW1069" s="21"/>
      <c r="IX1069" s="21"/>
      <c r="IY1069" s="21"/>
      <c r="IZ1069" s="21"/>
      <c r="JA1069" s="21"/>
      <c r="JB1069" s="21"/>
      <c r="JC1069" s="21"/>
      <c r="JD1069" s="21"/>
      <c r="JE1069" s="21"/>
      <c r="JF1069" s="21"/>
      <c r="JG1069" s="21"/>
      <c r="JH1069" s="21"/>
      <c r="JI1069" s="21"/>
      <c r="JJ1069" s="21"/>
      <c r="JK1069" s="21"/>
      <c r="JL1069" s="21"/>
      <c r="JM1069" s="21"/>
      <c r="JN1069" s="21"/>
      <c r="JO1069" s="21"/>
      <c r="JP1069" s="21"/>
      <c r="JQ1069" s="21"/>
      <c r="JR1069" s="21"/>
      <c r="JS1069" s="21"/>
      <c r="JT1069" s="21"/>
      <c r="JU1069" s="21"/>
      <c r="JV1069" s="21"/>
      <c r="JW1069" s="21"/>
      <c r="JX1069" s="21"/>
      <c r="JY1069" s="21"/>
    </row>
    <row r="1070" spans="1:285" ht="14.1" customHeight="1">
      <c r="A1070" s="21"/>
      <c r="B1070" s="21"/>
      <c r="C1070" s="21"/>
      <c r="D1070" s="21"/>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21"/>
      <c r="BK1070" s="21"/>
      <c r="BL1070" s="21"/>
      <c r="BM1070" s="21"/>
      <c r="BN1070" s="21"/>
      <c r="BO1070" s="21"/>
      <c r="BP1070" s="21"/>
      <c r="BQ1070" s="21"/>
      <c r="BR1070" s="21"/>
      <c r="BS1070" s="21"/>
      <c r="BT1070" s="21"/>
      <c r="BU1070" s="21"/>
      <c r="BV1070" s="21"/>
      <c r="BW1070" s="21"/>
      <c r="BX1070" s="21"/>
      <c r="BY1070" s="21"/>
      <c r="BZ1070" s="21"/>
      <c r="CA1070" s="21"/>
      <c r="CB1070" s="21"/>
      <c r="CC1070" s="21"/>
      <c r="CD1070" s="21"/>
      <c r="CE1070" s="21"/>
      <c r="CF1070" s="21"/>
      <c r="CG1070" s="21"/>
      <c r="CH1070" s="21"/>
      <c r="CI1070" s="21"/>
      <c r="CJ1070" s="21"/>
      <c r="CK1070" s="21"/>
      <c r="CL1070" s="21"/>
      <c r="CM1070" s="21"/>
      <c r="CN1070" s="21"/>
      <c r="CO1070" s="21"/>
      <c r="CP1070" s="21"/>
      <c r="CQ1070" s="21"/>
      <c r="CR1070" s="21"/>
      <c r="CS1070" s="21"/>
      <c r="CT1070" s="21"/>
      <c r="CU1070" s="21"/>
      <c r="CV1070" s="21"/>
      <c r="CW1070" s="21"/>
      <c r="CX1070" s="21"/>
      <c r="CY1070" s="21"/>
      <c r="CZ1070" s="21"/>
      <c r="DA1070" s="21"/>
      <c r="DB1070" s="21"/>
      <c r="DC1070" s="21"/>
      <c r="DD1070" s="21"/>
      <c r="DE1070" s="21"/>
      <c r="DF1070" s="21"/>
      <c r="DG1070" s="21"/>
      <c r="DH1070" s="21"/>
      <c r="DI1070" s="21"/>
      <c r="DJ1070" s="21"/>
      <c r="DK1070" s="21"/>
      <c r="DL1070" s="21"/>
      <c r="DM1070" s="21"/>
      <c r="DN1070" s="21"/>
      <c r="DO1070" s="21"/>
      <c r="DP1070" s="21"/>
      <c r="DQ1070" s="21"/>
      <c r="DR1070" s="21"/>
      <c r="DS1070" s="21"/>
      <c r="DT1070" s="21"/>
      <c r="DU1070" s="21"/>
      <c r="DV1070" s="21"/>
      <c r="DW1070" s="21"/>
      <c r="DX1070" s="21"/>
      <c r="DY1070" s="21"/>
      <c r="DZ1070" s="21"/>
      <c r="EA1070" s="21"/>
      <c r="EB1070" s="21"/>
      <c r="EC1070" s="21"/>
      <c r="ED1070" s="21"/>
      <c r="EE1070" s="21"/>
      <c r="EF1070" s="21"/>
      <c r="EG1070" s="21"/>
      <c r="EH1070" s="21"/>
      <c r="EI1070" s="21"/>
      <c r="EJ1070" s="21"/>
      <c r="EK1070" s="21"/>
      <c r="EL1070" s="21"/>
      <c r="EM1070" s="21"/>
      <c r="EN1070" s="21"/>
      <c r="EO1070" s="21"/>
      <c r="EP1070" s="21"/>
      <c r="EQ1070" s="21"/>
      <c r="ER1070" s="21"/>
      <c r="ES1070" s="21"/>
      <c r="ET1070" s="21"/>
      <c r="EU1070" s="21"/>
      <c r="EV1070" s="21"/>
      <c r="EW1070" s="21"/>
      <c r="EX1070" s="21"/>
      <c r="EY1070" s="21"/>
      <c r="EZ1070" s="21"/>
      <c r="FA1070" s="21"/>
      <c r="FB1070" s="21"/>
      <c r="FC1070" s="21"/>
      <c r="FD1070" s="21"/>
      <c r="FE1070" s="21"/>
      <c r="FF1070" s="21"/>
      <c r="FG1070" s="21"/>
      <c r="FH1070" s="21"/>
      <c r="FI1070" s="21"/>
      <c r="FJ1070" s="21"/>
      <c r="FK1070" s="21"/>
      <c r="FL1070" s="21"/>
      <c r="FM1070" s="21"/>
      <c r="FN1070" s="21"/>
      <c r="FO1070" s="21"/>
      <c r="FP1070" s="21"/>
      <c r="FQ1070" s="21"/>
      <c r="FR1070" s="21"/>
      <c r="FS1070" s="21"/>
      <c r="FT1070" s="21"/>
      <c r="FU1070" s="21"/>
      <c r="FV1070" s="21"/>
      <c r="FW1070" s="21"/>
      <c r="FX1070" s="21"/>
      <c r="FY1070" s="21"/>
      <c r="FZ1070" s="21"/>
      <c r="GA1070" s="21"/>
      <c r="GB1070" s="21"/>
      <c r="GC1070" s="21"/>
      <c r="GD1070" s="21"/>
      <c r="GE1070" s="21"/>
      <c r="GF1070" s="21"/>
      <c r="GG1070" s="21"/>
      <c r="GH1070" s="21"/>
      <c r="GI1070" s="21"/>
      <c r="GJ1070" s="21"/>
      <c r="GK1070" s="21"/>
      <c r="GL1070" s="21"/>
      <c r="GM1070" s="21"/>
      <c r="GN1070" s="21"/>
      <c r="GO1070" s="21"/>
      <c r="GP1070" s="21"/>
      <c r="GQ1070" s="21"/>
      <c r="GR1070" s="21"/>
      <c r="GS1070" s="21"/>
      <c r="GT1070" s="21"/>
      <c r="GU1070" s="21"/>
      <c r="GV1070" s="21"/>
      <c r="GW1070" s="21"/>
      <c r="GX1070" s="21"/>
      <c r="GY1070" s="21"/>
      <c r="GZ1070" s="21"/>
      <c r="HA1070" s="21"/>
      <c r="HB1070" s="21"/>
      <c r="HC1070" s="21"/>
      <c r="HD1070" s="21"/>
      <c r="HE1070" s="21"/>
      <c r="HF1070" s="21"/>
      <c r="HG1070" s="21"/>
      <c r="HH1070" s="21"/>
      <c r="HI1070" s="21"/>
      <c r="HJ1070" s="21"/>
      <c r="HK1070" s="21"/>
      <c r="HL1070" s="21"/>
      <c r="HM1070" s="21"/>
      <c r="HN1070" s="21"/>
      <c r="HO1070" s="21"/>
      <c r="HP1070" s="21"/>
      <c r="HQ1070" s="21"/>
      <c r="HR1070" s="21"/>
      <c r="HS1070" s="21"/>
      <c r="HT1070" s="21"/>
      <c r="HU1070" s="21"/>
      <c r="HV1070" s="21"/>
      <c r="HW1070" s="21"/>
      <c r="HX1070" s="21"/>
      <c r="HY1070" s="21"/>
      <c r="HZ1070" s="21"/>
      <c r="IA1070" s="21"/>
      <c r="IB1070" s="21"/>
      <c r="IC1070" s="21"/>
      <c r="ID1070" s="21"/>
      <c r="IE1070" s="21"/>
      <c r="IF1070" s="21"/>
      <c r="IG1070" s="21"/>
      <c r="IH1070" s="21"/>
      <c r="II1070" s="21"/>
      <c r="IJ1070" s="21"/>
      <c r="IK1070" s="21"/>
      <c r="IL1070" s="21"/>
      <c r="IM1070" s="21"/>
      <c r="IN1070" s="21"/>
      <c r="IO1070" s="21"/>
      <c r="IP1070" s="21"/>
      <c r="IQ1070" s="21"/>
      <c r="IR1070" s="21"/>
      <c r="IS1070" s="21"/>
      <c r="IT1070" s="21"/>
      <c r="IU1070" s="21"/>
      <c r="IV1070" s="21"/>
      <c r="IW1070" s="21"/>
      <c r="IX1070" s="21"/>
      <c r="IY1070" s="21"/>
      <c r="IZ1070" s="21"/>
      <c r="JA1070" s="21"/>
      <c r="JB1070" s="21"/>
      <c r="JC1070" s="21"/>
      <c r="JD1070" s="21"/>
      <c r="JE1070" s="21"/>
      <c r="JF1070" s="21"/>
      <c r="JG1070" s="21"/>
      <c r="JH1070" s="21"/>
      <c r="JI1070" s="21"/>
      <c r="JJ1070" s="21"/>
      <c r="JK1070" s="21"/>
      <c r="JL1070" s="21"/>
      <c r="JM1070" s="21"/>
      <c r="JN1070" s="21"/>
      <c r="JO1070" s="21"/>
      <c r="JP1070" s="21"/>
      <c r="JQ1070" s="21"/>
      <c r="JR1070" s="21"/>
      <c r="JS1070" s="21"/>
      <c r="JT1070" s="21"/>
      <c r="JU1070" s="21"/>
      <c r="JV1070" s="21"/>
      <c r="JW1070" s="21"/>
      <c r="JX1070" s="21"/>
      <c r="JY1070" s="21"/>
    </row>
    <row r="1071" spans="1:285" ht="14.1" customHeight="1">
      <c r="A1071" s="21"/>
      <c r="B1071" s="21"/>
      <c r="C1071" s="21"/>
      <c r="D1071" s="21"/>
      <c r="E1071" s="21"/>
      <c r="F1071" s="21"/>
      <c r="G1071" s="21"/>
      <c r="H1071" s="21"/>
      <c r="I1071" s="21"/>
      <c r="J1071" s="21"/>
      <c r="K1071" s="21"/>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H1071" s="21"/>
      <c r="BI1071" s="21"/>
      <c r="BJ1071" s="21"/>
      <c r="BK1071" s="21"/>
      <c r="BL1071" s="21"/>
      <c r="BM1071" s="21"/>
      <c r="BN1071" s="21"/>
      <c r="BO1071" s="21"/>
      <c r="BP1071" s="21"/>
      <c r="BQ1071" s="21"/>
      <c r="BR1071" s="21"/>
      <c r="BS1071" s="21"/>
      <c r="BT1071" s="21"/>
      <c r="BU1071" s="21"/>
      <c r="BV1071" s="21"/>
      <c r="BW1071" s="21"/>
      <c r="BX1071" s="21"/>
      <c r="BY1071" s="21"/>
      <c r="BZ1071" s="21"/>
      <c r="CA1071" s="21"/>
      <c r="CB1071" s="21"/>
      <c r="CC1071" s="21"/>
      <c r="CD1071" s="21"/>
      <c r="CE1071" s="21"/>
      <c r="CF1071" s="21"/>
      <c r="CG1071" s="21"/>
      <c r="CH1071" s="21"/>
      <c r="CI1071" s="21"/>
      <c r="CJ1071" s="21"/>
      <c r="CK1071" s="21"/>
      <c r="CL1071" s="21"/>
      <c r="CM1071" s="21"/>
      <c r="CN1071" s="21"/>
      <c r="CO1071" s="21"/>
      <c r="CP1071" s="21"/>
      <c r="CQ1071" s="21"/>
      <c r="CR1071" s="21"/>
      <c r="CS1071" s="21"/>
      <c r="CT1071" s="21"/>
      <c r="CU1071" s="21"/>
      <c r="CV1071" s="21"/>
      <c r="CW1071" s="21"/>
      <c r="CX1071" s="21"/>
      <c r="CY1071" s="21"/>
      <c r="CZ1071" s="21"/>
      <c r="DA1071" s="21"/>
      <c r="DB1071" s="21"/>
      <c r="DC1071" s="21"/>
      <c r="DD1071" s="21"/>
      <c r="DE1071" s="21"/>
      <c r="DF1071" s="21"/>
      <c r="DG1071" s="21"/>
      <c r="DH1071" s="21"/>
      <c r="DI1071" s="21"/>
      <c r="DJ1071" s="21"/>
      <c r="DK1071" s="21"/>
      <c r="DL1071" s="21"/>
      <c r="DM1071" s="21"/>
      <c r="DN1071" s="21"/>
      <c r="DO1071" s="21"/>
      <c r="DP1071" s="21"/>
      <c r="DQ1071" s="21"/>
      <c r="DR1071" s="21"/>
      <c r="DS1071" s="21"/>
      <c r="DT1071" s="21"/>
      <c r="DU1071" s="21"/>
      <c r="DV1071" s="21"/>
      <c r="DW1071" s="21"/>
      <c r="DX1071" s="21"/>
      <c r="DY1071" s="21"/>
      <c r="DZ1071" s="21"/>
      <c r="EA1071" s="21"/>
      <c r="EB1071" s="21"/>
      <c r="EC1071" s="21"/>
      <c r="ED1071" s="21"/>
      <c r="EE1071" s="21"/>
      <c r="EF1071" s="21"/>
      <c r="EG1071" s="21"/>
      <c r="EH1071" s="21"/>
      <c r="EI1071" s="21"/>
      <c r="EJ1071" s="21"/>
      <c r="EK1071" s="21"/>
      <c r="EL1071" s="21"/>
      <c r="EM1071" s="21"/>
      <c r="EN1071" s="21"/>
      <c r="EO1071" s="21"/>
      <c r="EP1071" s="21"/>
      <c r="EQ1071" s="21"/>
      <c r="ER1071" s="21"/>
      <c r="ES1071" s="21"/>
      <c r="ET1071" s="21"/>
      <c r="EU1071" s="21"/>
      <c r="EV1071" s="21"/>
      <c r="EW1071" s="21"/>
      <c r="EX1071" s="21"/>
      <c r="EY1071" s="21"/>
      <c r="EZ1071" s="21"/>
      <c r="FA1071" s="21"/>
      <c r="FB1071" s="21"/>
      <c r="FC1071" s="21"/>
      <c r="FD1071" s="21"/>
      <c r="FE1071" s="21"/>
      <c r="FF1071" s="21"/>
      <c r="FG1071" s="21"/>
      <c r="FH1071" s="21"/>
      <c r="FI1071" s="21"/>
      <c r="FJ1071" s="21"/>
      <c r="FK1071" s="21"/>
      <c r="FL1071" s="21"/>
      <c r="FM1071" s="21"/>
      <c r="FN1071" s="21"/>
      <c r="FO1071" s="21"/>
      <c r="FP1071" s="21"/>
      <c r="FQ1071" s="21"/>
      <c r="FR1071" s="21"/>
      <c r="FS1071" s="21"/>
      <c r="FT1071" s="21"/>
      <c r="FU1071" s="21"/>
      <c r="FV1071" s="21"/>
      <c r="FW1071" s="21"/>
      <c r="FX1071" s="21"/>
      <c r="FY1071" s="21"/>
      <c r="FZ1071" s="21"/>
      <c r="GA1071" s="21"/>
      <c r="GB1071" s="21"/>
      <c r="GC1071" s="21"/>
      <c r="GD1071" s="21"/>
      <c r="GE1071" s="21"/>
      <c r="GF1071" s="21"/>
      <c r="GG1071" s="21"/>
      <c r="GH1071" s="21"/>
      <c r="GI1071" s="21"/>
      <c r="GJ1071" s="21"/>
      <c r="GK1071" s="21"/>
      <c r="GL1071" s="21"/>
      <c r="GM1071" s="21"/>
      <c r="GN1071" s="21"/>
      <c r="GO1071" s="21"/>
      <c r="GP1071" s="21"/>
      <c r="GQ1071" s="21"/>
      <c r="GR1071" s="21"/>
      <c r="GS1071" s="21"/>
      <c r="GT1071" s="21"/>
      <c r="GU1071" s="21"/>
      <c r="GV1071" s="21"/>
      <c r="GW1071" s="21"/>
      <c r="GX1071" s="21"/>
      <c r="GY1071" s="21"/>
      <c r="GZ1071" s="21"/>
      <c r="HA1071" s="21"/>
      <c r="HB1071" s="21"/>
      <c r="HC1071" s="21"/>
      <c r="HD1071" s="21"/>
      <c r="HE1071" s="21"/>
      <c r="HF1071" s="21"/>
      <c r="HG1071" s="21"/>
      <c r="HH1071" s="21"/>
      <c r="HI1071" s="21"/>
      <c r="HJ1071" s="21"/>
      <c r="HK1071" s="21"/>
      <c r="HL1071" s="21"/>
      <c r="HM1071" s="21"/>
      <c r="HN1071" s="21"/>
      <c r="HO1071" s="21"/>
      <c r="HP1071" s="21"/>
      <c r="HQ1071" s="21"/>
      <c r="HR1071" s="21"/>
      <c r="HS1071" s="21"/>
      <c r="HT1071" s="21"/>
      <c r="HU1071" s="21"/>
      <c r="HV1071" s="21"/>
      <c r="HW1071" s="21"/>
      <c r="HX1071" s="21"/>
      <c r="HY1071" s="21"/>
      <c r="HZ1071" s="21"/>
      <c r="IA1071" s="21"/>
      <c r="IB1071" s="21"/>
      <c r="IC1071" s="21"/>
      <c r="ID1071" s="21"/>
      <c r="IE1071" s="21"/>
      <c r="IF1071" s="21"/>
      <c r="IG1071" s="21"/>
      <c r="IH1071" s="21"/>
      <c r="II1071" s="21"/>
      <c r="IJ1071" s="21"/>
      <c r="IK1071" s="21"/>
      <c r="IL1071" s="21"/>
      <c r="IM1071" s="21"/>
      <c r="IN1071" s="21"/>
      <c r="IO1071" s="21"/>
      <c r="IP1071" s="21"/>
      <c r="IQ1071" s="21"/>
      <c r="IR1071" s="21"/>
      <c r="IS1071" s="21"/>
      <c r="IT1071" s="21"/>
      <c r="IU1071" s="21"/>
      <c r="IV1071" s="21"/>
      <c r="IW1071" s="21"/>
      <c r="IX1071" s="21"/>
      <c r="IY1071" s="21"/>
      <c r="IZ1071" s="21"/>
      <c r="JA1071" s="21"/>
      <c r="JB1071" s="21"/>
      <c r="JC1071" s="21"/>
      <c r="JD1071" s="21"/>
      <c r="JE1071" s="21"/>
      <c r="JF1071" s="21"/>
      <c r="JG1071" s="21"/>
      <c r="JH1071" s="21"/>
      <c r="JI1071" s="21"/>
      <c r="JJ1071" s="21"/>
      <c r="JK1071" s="21"/>
      <c r="JL1071" s="21"/>
      <c r="JM1071" s="21"/>
      <c r="JN1071" s="21"/>
      <c r="JO1071" s="21"/>
      <c r="JP1071" s="21"/>
      <c r="JQ1071" s="21"/>
      <c r="JR1071" s="21"/>
      <c r="JS1071" s="21"/>
      <c r="JT1071" s="21"/>
      <c r="JU1071" s="21"/>
      <c r="JV1071" s="21"/>
      <c r="JW1071" s="21"/>
      <c r="JX1071" s="21"/>
      <c r="JY1071" s="21"/>
    </row>
    <row r="1072" spans="1:285" ht="14.1" customHeight="1">
      <c r="A1072" s="21"/>
      <c r="B1072" s="21"/>
      <c r="C1072" s="21"/>
      <c r="D1072" s="21"/>
      <c r="E1072" s="21"/>
      <c r="F1072" s="21"/>
      <c r="G1072" s="21"/>
      <c r="H1072" s="21"/>
      <c r="I1072" s="21"/>
      <c r="J1072" s="21"/>
      <c r="K1072" s="21"/>
      <c r="L1072" s="21"/>
      <c r="M1072" s="21"/>
      <c r="N1072" s="21"/>
      <c r="O1072" s="21"/>
      <c r="P1072" s="21"/>
      <c r="Q1072" s="21"/>
      <c r="R1072" s="21"/>
      <c r="S1072" s="21"/>
      <c r="T1072" s="21"/>
      <c r="U1072" s="21"/>
      <c r="V1072" s="21"/>
      <c r="W1072" s="21"/>
      <c r="X1072" s="21"/>
      <c r="Y1072" s="21"/>
      <c r="Z1072" s="21"/>
      <c r="AA1072" s="21"/>
      <c r="AB1072" s="21"/>
      <c r="AC1072" s="21"/>
      <c r="AD1072" s="21"/>
      <c r="AE1072" s="21"/>
      <c r="AF1072" s="21"/>
      <c r="AG1072" s="21"/>
      <c r="AH1072" s="21"/>
      <c r="AI1072" s="21"/>
      <c r="AJ1072" s="21"/>
      <c r="AK1072" s="21"/>
      <c r="AL1072" s="21"/>
      <c r="AM1072" s="21"/>
      <c r="AN1072" s="21"/>
      <c r="AO1072" s="21"/>
      <c r="AP1072" s="21"/>
      <c r="AQ1072" s="21"/>
      <c r="AR1072" s="21"/>
      <c r="AS1072" s="21"/>
      <c r="AT1072" s="21"/>
      <c r="AU1072" s="21"/>
      <c r="AV1072" s="21"/>
      <c r="AW1072" s="21"/>
      <c r="AX1072" s="21"/>
      <c r="AY1072" s="21"/>
      <c r="AZ1072" s="21"/>
      <c r="BA1072" s="21"/>
      <c r="BB1072" s="21"/>
      <c r="BC1072" s="21"/>
      <c r="BD1072" s="21"/>
      <c r="BE1072" s="21"/>
      <c r="BF1072" s="21"/>
      <c r="BG1072" s="21"/>
      <c r="BH1072" s="21"/>
      <c r="BI1072" s="21"/>
      <c r="BJ1072" s="21"/>
      <c r="BK1072" s="21"/>
      <c r="BL1072" s="21"/>
      <c r="BM1072" s="21"/>
      <c r="BN1072" s="21"/>
      <c r="BO1072" s="21"/>
      <c r="BP1072" s="21"/>
      <c r="BQ1072" s="21"/>
      <c r="BR1072" s="21"/>
      <c r="BS1072" s="21"/>
      <c r="BT1072" s="21"/>
      <c r="BU1072" s="21"/>
      <c r="BV1072" s="21"/>
      <c r="BW1072" s="21"/>
      <c r="BX1072" s="21"/>
      <c r="BY1072" s="21"/>
      <c r="BZ1072" s="21"/>
      <c r="CA1072" s="21"/>
      <c r="CB1072" s="21"/>
      <c r="CC1072" s="21"/>
      <c r="CD1072" s="21"/>
      <c r="CE1072" s="21"/>
      <c r="CF1072" s="21"/>
      <c r="CG1072" s="21"/>
      <c r="CH1072" s="21"/>
      <c r="CI1072" s="21"/>
      <c r="CJ1072" s="21"/>
      <c r="CK1072" s="21"/>
      <c r="CL1072" s="21"/>
      <c r="CM1072" s="21"/>
      <c r="CN1072" s="21"/>
      <c r="CO1072" s="21"/>
      <c r="CP1072" s="21"/>
      <c r="CQ1072" s="21"/>
      <c r="CR1072" s="21"/>
      <c r="CS1072" s="21"/>
      <c r="CT1072" s="21"/>
      <c r="CU1072" s="21"/>
      <c r="CV1072" s="21"/>
      <c r="CW1072" s="21"/>
      <c r="CX1072" s="21"/>
      <c r="CY1072" s="21"/>
      <c r="CZ1072" s="21"/>
      <c r="DA1072" s="21"/>
      <c r="DB1072" s="21"/>
      <c r="DC1072" s="21"/>
      <c r="DD1072" s="21"/>
      <c r="DE1072" s="21"/>
      <c r="DF1072" s="21"/>
      <c r="DG1072" s="21"/>
      <c r="DH1072" s="21"/>
      <c r="DI1072" s="21"/>
      <c r="DJ1072" s="21"/>
      <c r="DK1072" s="21"/>
      <c r="DL1072" s="21"/>
      <c r="DM1072" s="21"/>
      <c r="DN1072" s="21"/>
      <c r="DO1072" s="21"/>
      <c r="DP1072" s="21"/>
      <c r="DQ1072" s="21"/>
      <c r="DR1072" s="21"/>
      <c r="DS1072" s="21"/>
      <c r="DT1072" s="21"/>
      <c r="DU1072" s="21"/>
      <c r="DV1072" s="21"/>
      <c r="DW1072" s="21"/>
      <c r="DX1072" s="21"/>
      <c r="DY1072" s="21"/>
      <c r="DZ1072" s="21"/>
      <c r="EA1072" s="21"/>
      <c r="EB1072" s="21"/>
      <c r="EC1072" s="21"/>
      <c r="ED1072" s="21"/>
      <c r="EE1072" s="21"/>
      <c r="EF1072" s="21"/>
      <c r="EG1072" s="21"/>
      <c r="EH1072" s="21"/>
      <c r="EI1072" s="21"/>
      <c r="EJ1072" s="21"/>
      <c r="EK1072" s="21"/>
      <c r="EL1072" s="21"/>
      <c r="EM1072" s="21"/>
      <c r="EN1072" s="21"/>
      <c r="EO1072" s="21"/>
      <c r="EP1072" s="21"/>
      <c r="EQ1072" s="21"/>
      <c r="ER1072" s="21"/>
      <c r="ES1072" s="21"/>
      <c r="ET1072" s="21"/>
      <c r="EU1072" s="21"/>
      <c r="EV1072" s="21"/>
      <c r="EW1072" s="21"/>
      <c r="EX1072" s="21"/>
      <c r="EY1072" s="21"/>
      <c r="EZ1072" s="21"/>
      <c r="FA1072" s="21"/>
      <c r="FB1072" s="21"/>
      <c r="FC1072" s="21"/>
      <c r="FD1072" s="21"/>
      <c r="FE1072" s="21"/>
      <c r="FF1072" s="21"/>
      <c r="FG1072" s="21"/>
      <c r="FH1072" s="21"/>
      <c r="FI1072" s="21"/>
      <c r="FJ1072" s="21"/>
      <c r="FK1072" s="21"/>
      <c r="FL1072" s="21"/>
      <c r="FM1072" s="21"/>
      <c r="FN1072" s="21"/>
      <c r="FO1072" s="21"/>
      <c r="FP1072" s="21"/>
      <c r="FQ1072" s="21"/>
      <c r="FR1072" s="21"/>
      <c r="FS1072" s="21"/>
      <c r="FT1072" s="21"/>
      <c r="FU1072" s="21"/>
      <c r="FV1072" s="21"/>
      <c r="FW1072" s="21"/>
      <c r="FX1072" s="21"/>
      <c r="FY1072" s="21"/>
      <c r="FZ1072" s="21"/>
      <c r="GA1072" s="21"/>
      <c r="GB1072" s="21"/>
      <c r="GC1072" s="21"/>
      <c r="GD1072" s="21"/>
      <c r="GE1072" s="21"/>
      <c r="GF1072" s="21"/>
      <c r="GG1072" s="21"/>
      <c r="GH1072" s="21"/>
      <c r="GI1072" s="21"/>
      <c r="GJ1072" s="21"/>
      <c r="GK1072" s="21"/>
      <c r="GL1072" s="21"/>
      <c r="GM1072" s="21"/>
      <c r="GN1072" s="21"/>
      <c r="GO1072" s="21"/>
      <c r="GP1072" s="21"/>
      <c r="GQ1072" s="21"/>
      <c r="GR1072" s="21"/>
      <c r="GS1072" s="21"/>
      <c r="GT1072" s="21"/>
      <c r="GU1072" s="21"/>
      <c r="GV1072" s="21"/>
      <c r="GW1072" s="21"/>
      <c r="GX1072" s="21"/>
      <c r="GY1072" s="21"/>
      <c r="GZ1072" s="21"/>
      <c r="HA1072" s="21"/>
      <c r="HB1072" s="21"/>
      <c r="HC1072" s="21"/>
      <c r="HD1072" s="21"/>
      <c r="HE1072" s="21"/>
      <c r="HF1072" s="21"/>
      <c r="HG1072" s="21"/>
      <c r="HH1072" s="21"/>
      <c r="HI1072" s="21"/>
      <c r="HJ1072" s="21"/>
      <c r="HK1072" s="21"/>
      <c r="HL1072" s="21"/>
      <c r="HM1072" s="21"/>
      <c r="HN1072" s="21"/>
      <c r="HO1072" s="21"/>
      <c r="HP1072" s="21"/>
      <c r="HQ1072" s="21"/>
      <c r="HR1072" s="21"/>
      <c r="HS1072" s="21"/>
      <c r="HT1072" s="21"/>
      <c r="HU1072" s="21"/>
      <c r="HV1072" s="21"/>
      <c r="HW1072" s="21"/>
      <c r="HX1072" s="21"/>
      <c r="HY1072" s="21"/>
      <c r="HZ1072" s="21"/>
      <c r="IA1072" s="21"/>
      <c r="IB1072" s="21"/>
      <c r="IC1072" s="21"/>
      <c r="ID1072" s="21"/>
      <c r="IE1072" s="21"/>
      <c r="IF1072" s="21"/>
      <c r="IG1072" s="21"/>
      <c r="IH1072" s="21"/>
      <c r="II1072" s="21"/>
      <c r="IJ1072" s="21"/>
      <c r="IK1072" s="21"/>
      <c r="IL1072" s="21"/>
      <c r="IM1072" s="21"/>
      <c r="IN1072" s="21"/>
      <c r="IO1072" s="21"/>
      <c r="IP1072" s="21"/>
      <c r="IQ1072" s="21"/>
      <c r="IR1072" s="21"/>
      <c r="IS1072" s="21"/>
      <c r="IT1072" s="21"/>
      <c r="IU1072" s="21"/>
      <c r="IV1072" s="21"/>
      <c r="IW1072" s="21"/>
      <c r="IX1072" s="21"/>
      <c r="IY1072" s="21"/>
      <c r="IZ1072" s="21"/>
      <c r="JA1072" s="21"/>
      <c r="JB1072" s="21"/>
      <c r="JC1072" s="21"/>
      <c r="JD1072" s="21"/>
      <c r="JE1072" s="21"/>
      <c r="JF1072" s="21"/>
      <c r="JG1072" s="21"/>
      <c r="JH1072" s="21"/>
      <c r="JI1072" s="21"/>
      <c r="JJ1072" s="21"/>
      <c r="JK1072" s="21"/>
      <c r="JL1072" s="21"/>
      <c r="JM1072" s="21"/>
      <c r="JN1072" s="21"/>
      <c r="JO1072" s="21"/>
      <c r="JP1072" s="21"/>
      <c r="JQ1072" s="21"/>
      <c r="JR1072" s="21"/>
      <c r="JS1072" s="21"/>
      <c r="JT1072" s="21"/>
      <c r="JU1072" s="21"/>
      <c r="JV1072" s="21"/>
      <c r="JW1072" s="21"/>
      <c r="JX1072" s="21"/>
      <c r="JY1072" s="21"/>
    </row>
    <row r="1073" spans="1:285" ht="14.1" customHeight="1">
      <c r="A1073" s="21"/>
      <c r="B1073" s="21"/>
      <c r="C1073" s="21"/>
      <c r="D1073" s="21"/>
      <c r="E1073" s="21"/>
      <c r="F1073" s="21"/>
      <c r="G1073" s="21"/>
      <c r="H1073" s="21"/>
      <c r="I1073" s="21"/>
      <c r="J1073" s="21"/>
      <c r="K1073" s="21"/>
      <c r="L1073" s="21"/>
      <c r="M1073" s="21"/>
      <c r="N1073" s="21"/>
      <c r="O1073" s="21"/>
      <c r="P1073" s="21"/>
      <c r="Q1073" s="21"/>
      <c r="R1073" s="21"/>
      <c r="S1073" s="21"/>
      <c r="T1073" s="21"/>
      <c r="U1073" s="21"/>
      <c r="V1073" s="21"/>
      <c r="W1073" s="21"/>
      <c r="X1073" s="21"/>
      <c r="Y1073" s="21"/>
      <c r="Z1073" s="21"/>
      <c r="AA1073" s="21"/>
      <c r="AB1073" s="21"/>
      <c r="AC1073" s="21"/>
      <c r="AD1073" s="21"/>
      <c r="AE1073" s="21"/>
      <c r="AF1073" s="21"/>
      <c r="AG1073" s="21"/>
      <c r="AH1073" s="21"/>
      <c r="AI1073" s="21"/>
      <c r="AJ1073" s="21"/>
      <c r="AK1073" s="21"/>
      <c r="AL1073" s="21"/>
      <c r="AM1073" s="21"/>
      <c r="AN1073" s="21"/>
      <c r="AO1073" s="21"/>
      <c r="AP1073" s="21"/>
      <c r="AQ1073" s="21"/>
      <c r="AR1073" s="21"/>
      <c r="AS1073" s="21"/>
      <c r="AT1073" s="21"/>
      <c r="AU1073" s="21"/>
      <c r="AV1073" s="21"/>
      <c r="AW1073" s="21"/>
      <c r="AX1073" s="21"/>
      <c r="AY1073" s="21"/>
      <c r="AZ1073" s="21"/>
      <c r="BA1073" s="21"/>
      <c r="BB1073" s="21"/>
      <c r="BC1073" s="21"/>
      <c r="BD1073" s="21"/>
      <c r="BE1073" s="21"/>
      <c r="BF1073" s="21"/>
      <c r="BG1073" s="21"/>
      <c r="BH1073" s="21"/>
      <c r="BI1073" s="21"/>
      <c r="BJ1073" s="21"/>
      <c r="BK1073" s="21"/>
      <c r="BL1073" s="21"/>
      <c r="BM1073" s="21"/>
      <c r="BN1073" s="21"/>
      <c r="BO1073" s="21"/>
      <c r="BP1073" s="21"/>
      <c r="BQ1073" s="21"/>
      <c r="BR1073" s="21"/>
      <c r="BS1073" s="21"/>
      <c r="BT1073" s="21"/>
      <c r="BU1073" s="21"/>
      <c r="BV1073" s="21"/>
      <c r="BW1073" s="21"/>
      <c r="BX1073" s="21"/>
      <c r="BY1073" s="21"/>
      <c r="BZ1073" s="21"/>
      <c r="CA1073" s="21"/>
      <c r="CB1073" s="21"/>
      <c r="CC1073" s="21"/>
      <c r="CD1073" s="21"/>
      <c r="CE1073" s="21"/>
      <c r="CF1073" s="21"/>
      <c r="CG1073" s="21"/>
      <c r="CH1073" s="21"/>
      <c r="CI1073" s="21"/>
      <c r="CJ1073" s="21"/>
      <c r="CK1073" s="21"/>
      <c r="CL1073" s="21"/>
      <c r="CM1073" s="21"/>
      <c r="CN1073" s="21"/>
      <c r="CO1073" s="21"/>
      <c r="CP1073" s="21"/>
      <c r="CQ1073" s="21"/>
      <c r="CR1073" s="21"/>
      <c r="CS1073" s="21"/>
      <c r="CT1073" s="21"/>
      <c r="CU1073" s="21"/>
      <c r="CV1073" s="21"/>
      <c r="CW1073" s="21"/>
      <c r="CX1073" s="21"/>
      <c r="CY1073" s="21"/>
      <c r="CZ1073" s="21"/>
      <c r="DA1073" s="21"/>
      <c r="DB1073" s="21"/>
      <c r="DC1073" s="21"/>
      <c r="DD1073" s="21"/>
      <c r="DE1073" s="21"/>
      <c r="DF1073" s="21"/>
      <c r="DG1073" s="21"/>
      <c r="DH1073" s="21"/>
      <c r="DI1073" s="21"/>
      <c r="DJ1073" s="21"/>
      <c r="DK1073" s="21"/>
      <c r="DL1073" s="21"/>
      <c r="DM1073" s="21"/>
      <c r="DN1073" s="21"/>
      <c r="DO1073" s="21"/>
      <c r="DP1073" s="21"/>
      <c r="DQ1073" s="21"/>
      <c r="DR1073" s="21"/>
      <c r="DS1073" s="21"/>
      <c r="DT1073" s="21"/>
      <c r="DU1073" s="21"/>
      <c r="DV1073" s="21"/>
      <c r="DW1073" s="21"/>
      <c r="DX1073" s="21"/>
      <c r="DY1073" s="21"/>
      <c r="DZ1073" s="21"/>
      <c r="EA1073" s="21"/>
      <c r="EB1073" s="21"/>
      <c r="EC1073" s="21"/>
      <c r="ED1073" s="21"/>
      <c r="EE1073" s="21"/>
      <c r="EF1073" s="21"/>
      <c r="EG1073" s="21"/>
      <c r="EH1073" s="21"/>
      <c r="EI1073" s="21"/>
      <c r="EJ1073" s="21"/>
      <c r="EK1073" s="21"/>
      <c r="EL1073" s="21"/>
      <c r="EM1073" s="21"/>
      <c r="EN1073" s="21"/>
      <c r="EO1073" s="21"/>
      <c r="EP1073" s="21"/>
      <c r="EQ1073" s="21"/>
      <c r="ER1073" s="21"/>
      <c r="ES1073" s="21"/>
      <c r="ET1073" s="21"/>
      <c r="EU1073" s="21"/>
      <c r="EV1073" s="21"/>
      <c r="EW1073" s="21"/>
      <c r="EX1073" s="21"/>
      <c r="EY1073" s="21"/>
      <c r="EZ1073" s="21"/>
      <c r="FA1073" s="21"/>
      <c r="FB1073" s="21"/>
      <c r="FC1073" s="21"/>
      <c r="FD1073" s="21"/>
      <c r="FE1073" s="21"/>
      <c r="FF1073" s="21"/>
      <c r="FG1073" s="21"/>
      <c r="FH1073" s="21"/>
      <c r="FI1073" s="21"/>
      <c r="FJ1073" s="21"/>
      <c r="FK1073" s="21"/>
      <c r="FL1073" s="21"/>
      <c r="FM1073" s="21"/>
      <c r="FN1073" s="21"/>
      <c r="FO1073" s="21"/>
      <c r="FP1073" s="21"/>
      <c r="FQ1073" s="21"/>
      <c r="FR1073" s="21"/>
      <c r="FS1073" s="21"/>
      <c r="FT1073" s="21"/>
      <c r="FU1073" s="21"/>
      <c r="FV1073" s="21"/>
      <c r="FW1073" s="21"/>
      <c r="FX1073" s="21"/>
      <c r="FY1073" s="21"/>
      <c r="FZ1073" s="21"/>
      <c r="GA1073" s="21"/>
      <c r="GB1073" s="21"/>
      <c r="GC1073" s="21"/>
      <c r="GD1073" s="21"/>
      <c r="GE1073" s="21"/>
      <c r="GF1073" s="21"/>
      <c r="GG1073" s="21"/>
      <c r="GH1073" s="21"/>
      <c r="GI1073" s="21"/>
      <c r="GJ1073" s="21"/>
      <c r="GK1073" s="21"/>
      <c r="GL1073" s="21"/>
      <c r="GM1073" s="21"/>
      <c r="GN1073" s="21"/>
      <c r="GO1073" s="21"/>
      <c r="GP1073" s="21"/>
      <c r="GQ1073" s="21"/>
      <c r="GR1073" s="21"/>
      <c r="GS1073" s="21"/>
      <c r="GT1073" s="21"/>
      <c r="GU1073" s="21"/>
      <c r="GV1073" s="21"/>
      <c r="GW1073" s="21"/>
      <c r="GX1073" s="21"/>
      <c r="GY1073" s="21"/>
      <c r="GZ1073" s="21"/>
      <c r="HA1073" s="21"/>
      <c r="HB1073" s="21"/>
      <c r="HC1073" s="21"/>
      <c r="HD1073" s="21"/>
      <c r="HE1073" s="21"/>
      <c r="HF1073" s="21"/>
      <c r="HG1073" s="21"/>
      <c r="HH1073" s="21"/>
      <c r="HI1073" s="21"/>
      <c r="HJ1073" s="21"/>
      <c r="HK1073" s="21"/>
      <c r="HL1073" s="21"/>
      <c r="HM1073" s="21"/>
      <c r="HN1073" s="21"/>
      <c r="HO1073" s="21"/>
      <c r="HP1073" s="21"/>
      <c r="HQ1073" s="21"/>
      <c r="HR1073" s="21"/>
      <c r="HS1073" s="21"/>
      <c r="HT1073" s="21"/>
      <c r="HU1073" s="21"/>
      <c r="HV1073" s="21"/>
      <c r="HW1073" s="21"/>
      <c r="HX1073" s="21"/>
      <c r="HY1073" s="21"/>
      <c r="HZ1073" s="21"/>
      <c r="IA1073" s="21"/>
      <c r="IB1073" s="21"/>
      <c r="IC1073" s="21"/>
      <c r="ID1073" s="21"/>
      <c r="IE1073" s="21"/>
      <c r="IF1073" s="21"/>
      <c r="IG1073" s="21"/>
      <c r="IH1073" s="21"/>
      <c r="II1073" s="21"/>
      <c r="IJ1073" s="21"/>
      <c r="IK1073" s="21"/>
      <c r="IL1073" s="21"/>
      <c r="IM1073" s="21"/>
      <c r="IN1073" s="21"/>
      <c r="IO1073" s="21"/>
      <c r="IP1073" s="21"/>
      <c r="IQ1073" s="21"/>
      <c r="IR1073" s="21"/>
      <c r="IS1073" s="21"/>
      <c r="IT1073" s="21"/>
      <c r="IU1073" s="21"/>
      <c r="IV1073" s="21"/>
      <c r="IW1073" s="21"/>
      <c r="IX1073" s="21"/>
      <c r="IY1073" s="21"/>
      <c r="IZ1073" s="21"/>
      <c r="JA1073" s="21"/>
      <c r="JB1073" s="21"/>
      <c r="JC1073" s="21"/>
      <c r="JD1073" s="21"/>
      <c r="JE1073" s="21"/>
      <c r="JF1073" s="21"/>
      <c r="JG1073" s="21"/>
      <c r="JH1073" s="21"/>
      <c r="JI1073" s="21"/>
      <c r="JJ1073" s="21"/>
      <c r="JK1073" s="21"/>
      <c r="JL1073" s="21"/>
      <c r="JM1073" s="21"/>
      <c r="JN1073" s="21"/>
      <c r="JO1073" s="21"/>
      <c r="JP1073" s="21"/>
      <c r="JQ1073" s="21"/>
      <c r="JR1073" s="21"/>
      <c r="JS1073" s="21"/>
      <c r="JT1073" s="21"/>
      <c r="JU1073" s="21"/>
      <c r="JV1073" s="21"/>
      <c r="JW1073" s="21"/>
      <c r="JX1073" s="21"/>
      <c r="JY1073" s="21"/>
    </row>
    <row r="1074" spans="1:285" ht="14.1" customHeight="1">
      <c r="A1074" s="21"/>
      <c r="B1074" s="21"/>
      <c r="C1074" s="21"/>
      <c r="D1074" s="21"/>
      <c r="E1074" s="21"/>
      <c r="F1074" s="21"/>
      <c r="G1074" s="21"/>
      <c r="H1074" s="21"/>
      <c r="I1074" s="21"/>
      <c r="J1074" s="21"/>
      <c r="K1074" s="21"/>
      <c r="L1074" s="21"/>
      <c r="M1074" s="21"/>
      <c r="N1074" s="21"/>
      <c r="O1074" s="21"/>
      <c r="P1074" s="21"/>
      <c r="Q1074" s="21"/>
      <c r="R1074" s="21"/>
      <c r="S1074" s="21"/>
      <c r="T1074" s="21"/>
      <c r="U1074" s="21"/>
      <c r="V1074" s="21"/>
      <c r="W1074" s="21"/>
      <c r="X1074" s="21"/>
      <c r="Y1074" s="21"/>
      <c r="Z1074" s="21"/>
      <c r="AA1074" s="21"/>
      <c r="AB1074" s="21"/>
      <c r="AC1074" s="21"/>
      <c r="AD1074" s="21"/>
      <c r="AE1074" s="21"/>
      <c r="AF1074" s="21"/>
      <c r="AG1074" s="21"/>
      <c r="AH1074" s="21"/>
      <c r="AI1074" s="21"/>
      <c r="AJ1074" s="21"/>
      <c r="AK1074" s="21"/>
      <c r="AL1074" s="21"/>
      <c r="AM1074" s="21"/>
      <c r="AN1074" s="21"/>
      <c r="AO1074" s="21"/>
      <c r="AP1074" s="21"/>
      <c r="AQ1074" s="21"/>
      <c r="AR1074" s="21"/>
      <c r="AS1074" s="21"/>
      <c r="AT1074" s="21"/>
      <c r="AU1074" s="21"/>
      <c r="AV1074" s="21"/>
      <c r="AW1074" s="21"/>
      <c r="AX1074" s="21"/>
      <c r="AY1074" s="21"/>
      <c r="AZ1074" s="21"/>
      <c r="BA1074" s="21"/>
      <c r="BB1074" s="21"/>
      <c r="BC1074" s="21"/>
      <c r="BD1074" s="21"/>
      <c r="BE1074" s="21"/>
      <c r="BF1074" s="21"/>
      <c r="BG1074" s="21"/>
      <c r="BH1074" s="21"/>
      <c r="BI1074" s="21"/>
      <c r="BJ1074" s="21"/>
      <c r="BK1074" s="21"/>
      <c r="BL1074" s="21"/>
      <c r="BM1074" s="21"/>
      <c r="BN1074" s="21"/>
      <c r="BO1074" s="21"/>
      <c r="BP1074" s="21"/>
      <c r="BQ1074" s="21"/>
      <c r="BR1074" s="21"/>
      <c r="BS1074" s="21"/>
      <c r="BT1074" s="21"/>
      <c r="BU1074" s="21"/>
      <c r="BV1074" s="21"/>
      <c r="BW1074" s="21"/>
      <c r="BX1074" s="21"/>
      <c r="BY1074" s="21"/>
      <c r="BZ1074" s="21"/>
      <c r="CA1074" s="21"/>
      <c r="CB1074" s="21"/>
      <c r="CC1074" s="21"/>
      <c r="CD1074" s="21"/>
      <c r="CE1074" s="21"/>
      <c r="CF1074" s="21"/>
      <c r="CG1074" s="21"/>
      <c r="CH1074" s="21"/>
      <c r="CI1074" s="21"/>
      <c r="CJ1074" s="21"/>
      <c r="CK1074" s="21"/>
      <c r="CL1074" s="21"/>
      <c r="CM1074" s="21"/>
      <c r="CN1074" s="21"/>
      <c r="CO1074" s="21"/>
      <c r="CP1074" s="21"/>
      <c r="CQ1074" s="21"/>
      <c r="CR1074" s="21"/>
      <c r="CS1074" s="21"/>
      <c r="CT1074" s="21"/>
      <c r="CU1074" s="21"/>
      <c r="CV1074" s="21"/>
      <c r="CW1074" s="21"/>
      <c r="CX1074" s="21"/>
      <c r="CY1074" s="21"/>
      <c r="CZ1074" s="21"/>
      <c r="DA1074" s="21"/>
      <c r="DB1074" s="21"/>
      <c r="DC1074" s="21"/>
      <c r="DD1074" s="21"/>
      <c r="DE1074" s="21"/>
      <c r="DF1074" s="21"/>
      <c r="DG1074" s="21"/>
      <c r="DH1074" s="21"/>
      <c r="DI1074" s="21"/>
      <c r="DJ1074" s="21"/>
      <c r="DK1074" s="21"/>
      <c r="DL1074" s="21"/>
      <c r="DM1074" s="21"/>
      <c r="DN1074" s="21"/>
      <c r="DO1074" s="21"/>
      <c r="DP1074" s="21"/>
      <c r="DQ1074" s="21"/>
      <c r="DR1074" s="21"/>
      <c r="DS1074" s="21"/>
      <c r="DT1074" s="21"/>
      <c r="DU1074" s="21"/>
      <c r="DV1074" s="21"/>
      <c r="DW1074" s="21"/>
      <c r="DX1074" s="21"/>
      <c r="DY1074" s="21"/>
      <c r="DZ1074" s="21"/>
      <c r="EA1074" s="21"/>
      <c r="EB1074" s="21"/>
      <c r="EC1074" s="21"/>
      <c r="ED1074" s="21"/>
      <c r="EE1074" s="21"/>
      <c r="EF1074" s="21"/>
      <c r="EG1074" s="21"/>
      <c r="EH1074" s="21"/>
      <c r="EI1074" s="21"/>
      <c r="EJ1074" s="21"/>
      <c r="EK1074" s="21"/>
      <c r="EL1074" s="21"/>
      <c r="EM1074" s="21"/>
      <c r="EN1074" s="21"/>
      <c r="EO1074" s="21"/>
      <c r="EP1074" s="21"/>
      <c r="EQ1074" s="21"/>
      <c r="ER1074" s="21"/>
      <c r="ES1074" s="21"/>
      <c r="ET1074" s="21"/>
      <c r="EU1074" s="21"/>
      <c r="EV1074" s="21"/>
      <c r="EW1074" s="21"/>
      <c r="EX1074" s="21"/>
      <c r="EY1074" s="21"/>
      <c r="EZ1074" s="21"/>
      <c r="FA1074" s="21"/>
      <c r="FB1074" s="21"/>
      <c r="FC1074" s="21"/>
      <c r="FD1074" s="21"/>
      <c r="FE1074" s="21"/>
      <c r="FF1074" s="21"/>
      <c r="FG1074" s="21"/>
      <c r="FH1074" s="21"/>
      <c r="FI1074" s="21"/>
      <c r="FJ1074" s="21"/>
      <c r="FK1074" s="21"/>
      <c r="FL1074" s="21"/>
      <c r="FM1074" s="21"/>
      <c r="FN1074" s="21"/>
      <c r="FO1074" s="21"/>
      <c r="FP1074" s="21"/>
      <c r="FQ1074" s="21"/>
      <c r="FR1074" s="21"/>
      <c r="FS1074" s="21"/>
      <c r="FT1074" s="21"/>
      <c r="FU1074" s="21"/>
      <c r="FV1074" s="21"/>
      <c r="FW1074" s="21"/>
      <c r="FX1074" s="21"/>
      <c r="FY1074" s="21"/>
      <c r="FZ1074" s="21"/>
      <c r="GA1074" s="21"/>
      <c r="GB1074" s="21"/>
      <c r="GC1074" s="21"/>
      <c r="GD1074" s="21"/>
      <c r="GE1074" s="21"/>
      <c r="GF1074" s="21"/>
      <c r="GG1074" s="21"/>
      <c r="GH1074" s="21"/>
      <c r="GI1074" s="21"/>
      <c r="GJ1074" s="21"/>
      <c r="GK1074" s="21"/>
      <c r="GL1074" s="21"/>
      <c r="GM1074" s="21"/>
      <c r="GN1074" s="21"/>
      <c r="GO1074" s="21"/>
      <c r="GP1074" s="21"/>
      <c r="GQ1074" s="21"/>
      <c r="GR1074" s="21"/>
      <c r="GS1074" s="21"/>
      <c r="GT1074" s="21"/>
      <c r="GU1074" s="21"/>
      <c r="GV1074" s="21"/>
      <c r="GW1074" s="21"/>
      <c r="GX1074" s="21"/>
      <c r="GY1074" s="21"/>
      <c r="GZ1074" s="21"/>
      <c r="HA1074" s="21"/>
      <c r="HB1074" s="21"/>
      <c r="HC1074" s="21"/>
      <c r="HD1074" s="21"/>
      <c r="HE1074" s="21"/>
      <c r="HF1074" s="21"/>
      <c r="HG1074" s="21"/>
      <c r="HH1074" s="21"/>
      <c r="HI1074" s="21"/>
      <c r="HJ1074" s="21"/>
      <c r="HK1074" s="21"/>
      <c r="HL1074" s="21"/>
      <c r="HM1074" s="21"/>
      <c r="HN1074" s="21"/>
      <c r="HO1074" s="21"/>
      <c r="HP1074" s="21"/>
      <c r="HQ1074" s="21"/>
      <c r="HR1074" s="21"/>
      <c r="HS1074" s="21"/>
      <c r="HT1074" s="21"/>
      <c r="HU1074" s="21"/>
      <c r="HV1074" s="21"/>
      <c r="HW1074" s="21"/>
      <c r="HX1074" s="21"/>
      <c r="HY1074" s="21"/>
      <c r="HZ1074" s="21"/>
      <c r="IA1074" s="21"/>
      <c r="IB1074" s="21"/>
      <c r="IC1074" s="21"/>
      <c r="ID1074" s="21"/>
      <c r="IE1074" s="21"/>
      <c r="IF1074" s="21"/>
      <c r="IG1074" s="21"/>
      <c r="IH1074" s="21"/>
      <c r="II1074" s="21"/>
      <c r="IJ1074" s="21"/>
      <c r="IK1074" s="21"/>
      <c r="IL1074" s="21"/>
      <c r="IM1074" s="21"/>
      <c r="IN1074" s="21"/>
      <c r="IO1074" s="21"/>
      <c r="IP1074" s="21"/>
      <c r="IQ1074" s="21"/>
      <c r="IR1074" s="21"/>
      <c r="IS1074" s="21"/>
      <c r="IT1074" s="21"/>
      <c r="IU1074" s="21"/>
      <c r="IV1074" s="21"/>
      <c r="IW1074" s="21"/>
      <c r="IX1074" s="21"/>
      <c r="IY1074" s="21"/>
      <c r="IZ1074" s="21"/>
      <c r="JA1074" s="21"/>
      <c r="JB1074" s="21"/>
      <c r="JC1074" s="21"/>
      <c r="JD1074" s="21"/>
      <c r="JE1074" s="21"/>
      <c r="JF1074" s="21"/>
      <c r="JG1074" s="21"/>
      <c r="JH1074" s="21"/>
      <c r="JI1074" s="21"/>
      <c r="JJ1074" s="21"/>
      <c r="JK1074" s="21"/>
      <c r="JL1074" s="21"/>
      <c r="JM1074" s="21"/>
      <c r="JN1074" s="21"/>
      <c r="JO1074" s="21"/>
      <c r="JP1074" s="21"/>
      <c r="JQ1074" s="21"/>
      <c r="JR1074" s="21"/>
      <c r="JS1074" s="21"/>
      <c r="JT1074" s="21"/>
      <c r="JU1074" s="21"/>
      <c r="JV1074" s="21"/>
      <c r="JW1074" s="21"/>
      <c r="JX1074" s="21"/>
      <c r="JY1074" s="21"/>
    </row>
    <row r="1075" spans="1:285" ht="14.1" customHeight="1">
      <c r="A1075" s="21"/>
      <c r="B1075" s="21"/>
      <c r="C1075" s="21"/>
      <c r="D1075" s="21"/>
      <c r="E1075" s="21"/>
      <c r="F1075" s="21"/>
      <c r="G1075" s="21"/>
      <c r="H1075" s="21"/>
      <c r="I1075" s="21"/>
      <c r="J1075" s="21"/>
      <c r="K1075" s="21"/>
      <c r="L1075" s="21"/>
      <c r="M1075" s="21"/>
      <c r="N1075" s="21"/>
      <c r="O1075" s="21"/>
      <c r="P1075" s="21"/>
      <c r="Q1075" s="21"/>
      <c r="R1075" s="21"/>
      <c r="S1075" s="21"/>
      <c r="T1075" s="21"/>
      <c r="U1075" s="21"/>
      <c r="V1075" s="21"/>
      <c r="W1075" s="21"/>
      <c r="X1075" s="21"/>
      <c r="Y1075" s="21"/>
      <c r="Z1075" s="21"/>
      <c r="AA1075" s="21"/>
      <c r="AB1075" s="21"/>
      <c r="AC1075" s="21"/>
      <c r="AD1075" s="21"/>
      <c r="AE1075" s="21"/>
      <c r="AF1075" s="21"/>
      <c r="AG1075" s="21"/>
      <c r="AH1075" s="21"/>
      <c r="AI1075" s="21"/>
      <c r="AJ1075" s="21"/>
      <c r="AK1075" s="21"/>
      <c r="AL1075" s="21"/>
      <c r="AM1075" s="21"/>
      <c r="AN1075" s="21"/>
      <c r="AO1075" s="21"/>
      <c r="AP1075" s="21"/>
      <c r="AQ1075" s="21"/>
      <c r="AR1075" s="21"/>
      <c r="AS1075" s="21"/>
      <c r="AT1075" s="21"/>
      <c r="AU1075" s="21"/>
      <c r="AV1075" s="21"/>
      <c r="AW1075" s="21"/>
      <c r="AX1075" s="21"/>
      <c r="AY1075" s="21"/>
      <c r="AZ1075" s="21"/>
      <c r="BA1075" s="21"/>
      <c r="BB1075" s="21"/>
      <c r="BC1075" s="21"/>
      <c r="BD1075" s="21"/>
      <c r="BE1075" s="21"/>
      <c r="BF1075" s="21"/>
      <c r="BG1075" s="21"/>
      <c r="BH1075" s="21"/>
      <c r="BI1075" s="21"/>
      <c r="BJ1075" s="21"/>
      <c r="BK1075" s="21"/>
      <c r="BL1075" s="21"/>
      <c r="BM1075" s="21"/>
      <c r="BN1075" s="21"/>
      <c r="BO1075" s="21"/>
      <c r="BP1075" s="21"/>
      <c r="BQ1075" s="21"/>
      <c r="BR1075" s="21"/>
      <c r="BS1075" s="21"/>
      <c r="BT1075" s="21"/>
      <c r="BU1075" s="21"/>
      <c r="BV1075" s="21"/>
      <c r="BW1075" s="21"/>
      <c r="BX1075" s="21"/>
      <c r="BY1075" s="21"/>
      <c r="BZ1075" s="21"/>
      <c r="CA1075" s="21"/>
      <c r="CB1075" s="21"/>
      <c r="CC1075" s="21"/>
      <c r="CD1075" s="21"/>
      <c r="CE1075" s="21"/>
      <c r="CF1075" s="21"/>
      <c r="CG1075" s="21"/>
      <c r="CH1075" s="21"/>
      <c r="CI1075" s="21"/>
      <c r="CJ1075" s="21"/>
      <c r="CK1075" s="21"/>
      <c r="CL1075" s="21"/>
      <c r="CM1075" s="21"/>
      <c r="CN1075" s="21"/>
      <c r="CO1075" s="21"/>
      <c r="CP1075" s="21"/>
      <c r="CQ1075" s="21"/>
      <c r="CR1075" s="21"/>
      <c r="CS1075" s="21"/>
      <c r="CT1075" s="21"/>
      <c r="CU1075" s="21"/>
      <c r="CV1075" s="21"/>
      <c r="CW1075" s="21"/>
      <c r="CX1075" s="21"/>
      <c r="CY1075" s="21"/>
      <c r="CZ1075" s="21"/>
      <c r="DA1075" s="21"/>
      <c r="DB1075" s="21"/>
      <c r="DC1075" s="21"/>
      <c r="DD1075" s="21"/>
      <c r="DE1075" s="21"/>
      <c r="DF1075" s="21"/>
      <c r="DG1075" s="21"/>
      <c r="DH1075" s="21"/>
      <c r="DI1075" s="21"/>
      <c r="DJ1075" s="21"/>
      <c r="DK1075" s="21"/>
      <c r="DL1075" s="21"/>
      <c r="DM1075" s="21"/>
      <c r="DN1075" s="21"/>
      <c r="DO1075" s="21"/>
      <c r="DP1075" s="21"/>
      <c r="DQ1075" s="21"/>
      <c r="DR1075" s="21"/>
      <c r="DS1075" s="21"/>
      <c r="DT1075" s="21"/>
      <c r="DU1075" s="21"/>
      <c r="DV1075" s="21"/>
      <c r="DW1075" s="21"/>
      <c r="DX1075" s="21"/>
      <c r="DY1075" s="21"/>
      <c r="DZ1075" s="21"/>
      <c r="EA1075" s="21"/>
      <c r="EB1075" s="21"/>
      <c r="EC1075" s="21"/>
      <c r="ED1075" s="21"/>
      <c r="EE1075" s="21"/>
      <c r="EF1075" s="21"/>
      <c r="EG1075" s="21"/>
      <c r="EH1075" s="21"/>
      <c r="EI1075" s="21"/>
      <c r="EJ1075" s="21"/>
      <c r="EK1075" s="21"/>
      <c r="EL1075" s="21"/>
      <c r="EM1075" s="21"/>
      <c r="EN1075" s="21"/>
      <c r="EO1075" s="21"/>
      <c r="EP1075" s="21"/>
      <c r="EQ1075" s="21"/>
      <c r="ER1075" s="21"/>
      <c r="ES1075" s="21"/>
      <c r="ET1075" s="21"/>
      <c r="EU1075" s="21"/>
      <c r="EV1075" s="21"/>
      <c r="EW1075" s="21"/>
      <c r="EX1075" s="21"/>
      <c r="EY1075" s="21"/>
      <c r="EZ1075" s="21"/>
      <c r="FA1075" s="21"/>
      <c r="FB1075" s="21"/>
      <c r="FC1075" s="21"/>
      <c r="FD1075" s="21"/>
      <c r="FE1075" s="21"/>
      <c r="FF1075" s="21"/>
      <c r="FG1075" s="21"/>
      <c r="FH1075" s="21"/>
      <c r="FI1075" s="21"/>
      <c r="FJ1075" s="21"/>
      <c r="FK1075" s="21"/>
      <c r="FL1075" s="21"/>
      <c r="FM1075" s="21"/>
      <c r="FN1075" s="21"/>
      <c r="FO1075" s="21"/>
      <c r="FP1075" s="21"/>
      <c r="FQ1075" s="21"/>
      <c r="FR1075" s="21"/>
      <c r="FS1075" s="21"/>
      <c r="FT1075" s="21"/>
      <c r="FU1075" s="21"/>
      <c r="FV1075" s="21"/>
      <c r="FW1075" s="21"/>
      <c r="FX1075" s="21"/>
      <c r="FY1075" s="21"/>
      <c r="FZ1075" s="21"/>
      <c r="GA1075" s="21"/>
      <c r="GB1075" s="21"/>
      <c r="GC1075" s="21"/>
      <c r="GD1075" s="21"/>
      <c r="GE1075" s="21"/>
      <c r="GF1075" s="21"/>
      <c r="GG1075" s="21"/>
      <c r="GH1075" s="21"/>
      <c r="GI1075" s="21"/>
      <c r="GJ1075" s="21"/>
      <c r="GK1075" s="21"/>
      <c r="GL1075" s="21"/>
      <c r="GM1075" s="21"/>
      <c r="GN1075" s="21"/>
      <c r="GO1075" s="21"/>
      <c r="GP1075" s="21"/>
      <c r="GQ1075" s="21"/>
      <c r="GR1075" s="21"/>
      <c r="GS1075" s="21"/>
      <c r="GT1075" s="21"/>
      <c r="GU1075" s="21"/>
      <c r="GV1075" s="21"/>
      <c r="GW1075" s="21"/>
      <c r="GX1075" s="21"/>
      <c r="GY1075" s="21"/>
      <c r="GZ1075" s="21"/>
      <c r="HA1075" s="21"/>
      <c r="HB1075" s="21"/>
      <c r="HC1075" s="21"/>
      <c r="HD1075" s="21"/>
      <c r="HE1075" s="21"/>
      <c r="HF1075" s="21"/>
      <c r="HG1075" s="21"/>
      <c r="HH1075" s="21"/>
      <c r="HI1075" s="21"/>
      <c r="HJ1075" s="21"/>
      <c r="HK1075" s="21"/>
      <c r="HL1075" s="21"/>
      <c r="HM1075" s="21"/>
      <c r="HN1075" s="21"/>
      <c r="HO1075" s="21"/>
      <c r="HP1075" s="21"/>
      <c r="HQ1075" s="21"/>
      <c r="HR1075" s="21"/>
      <c r="HS1075" s="21"/>
      <c r="HT1075" s="21"/>
      <c r="HU1075" s="21"/>
      <c r="HV1075" s="21"/>
      <c r="HW1075" s="21"/>
      <c r="HX1075" s="21"/>
      <c r="HY1075" s="21"/>
      <c r="HZ1075" s="21"/>
      <c r="IA1075" s="21"/>
      <c r="IB1075" s="21"/>
      <c r="IC1075" s="21"/>
      <c r="ID1075" s="21"/>
      <c r="IE1075" s="21"/>
      <c r="IF1075" s="21"/>
      <c r="IG1075" s="21"/>
      <c r="IH1075" s="21"/>
      <c r="II1075" s="21"/>
      <c r="IJ1075" s="21"/>
      <c r="IK1075" s="21"/>
      <c r="IL1075" s="21"/>
      <c r="IM1075" s="21"/>
      <c r="IN1075" s="21"/>
      <c r="IO1075" s="21"/>
      <c r="IP1075" s="21"/>
      <c r="IQ1075" s="21"/>
      <c r="IR1075" s="21"/>
      <c r="IS1075" s="21"/>
      <c r="IT1075" s="21"/>
      <c r="IU1075" s="21"/>
      <c r="IV1075" s="21"/>
      <c r="IW1075" s="21"/>
      <c r="IX1075" s="21"/>
      <c r="IY1075" s="21"/>
      <c r="IZ1075" s="21"/>
      <c r="JA1075" s="21"/>
      <c r="JB1075" s="21"/>
      <c r="JC1075" s="21"/>
      <c r="JD1075" s="21"/>
      <c r="JE1075" s="21"/>
      <c r="JF1075" s="21"/>
      <c r="JG1075" s="21"/>
      <c r="JH1075" s="21"/>
      <c r="JI1075" s="21"/>
      <c r="JJ1075" s="21"/>
      <c r="JK1075" s="21"/>
      <c r="JL1075" s="21"/>
      <c r="JM1075" s="21"/>
      <c r="JN1075" s="21"/>
      <c r="JO1075" s="21"/>
      <c r="JP1075" s="21"/>
      <c r="JQ1075" s="21"/>
      <c r="JR1075" s="21"/>
      <c r="JS1075" s="21"/>
      <c r="JT1075" s="21"/>
      <c r="JU1075" s="21"/>
      <c r="JV1075" s="21"/>
      <c r="JW1075" s="21"/>
      <c r="JX1075" s="21"/>
      <c r="JY1075" s="21"/>
    </row>
    <row r="1076" spans="1:285" ht="14.1" customHeight="1">
      <c r="A1076" s="21"/>
      <c r="B1076" s="21"/>
      <c r="C1076" s="21"/>
      <c r="D1076" s="21"/>
      <c r="E1076" s="21"/>
      <c r="F1076" s="21"/>
      <c r="G1076" s="21"/>
      <c r="H1076" s="21"/>
      <c r="I1076" s="21"/>
      <c r="J1076" s="21"/>
      <c r="K1076" s="21"/>
      <c r="L1076" s="21"/>
      <c r="M1076" s="21"/>
      <c r="N1076" s="21"/>
      <c r="O1076" s="21"/>
      <c r="P1076" s="21"/>
      <c r="Q1076" s="21"/>
      <c r="R1076" s="21"/>
      <c r="S1076" s="21"/>
      <c r="T1076" s="21"/>
      <c r="U1076" s="21"/>
      <c r="V1076" s="21"/>
      <c r="W1076" s="21"/>
      <c r="X1076" s="21"/>
      <c r="Y1076" s="21"/>
      <c r="Z1076" s="21"/>
      <c r="AA1076" s="21"/>
      <c r="AB1076" s="21"/>
      <c r="AC1076" s="21"/>
      <c r="AD1076" s="21"/>
      <c r="AE1076" s="21"/>
      <c r="AF1076" s="21"/>
      <c r="AG1076" s="21"/>
      <c r="AH1076" s="21"/>
      <c r="AI1076" s="21"/>
      <c r="AJ1076" s="21"/>
      <c r="AK1076" s="21"/>
      <c r="AL1076" s="21"/>
      <c r="AM1076" s="21"/>
      <c r="AN1076" s="21"/>
      <c r="AO1076" s="21"/>
      <c r="AP1076" s="21"/>
      <c r="AQ1076" s="21"/>
      <c r="AR1076" s="21"/>
      <c r="AS1076" s="21"/>
      <c r="AT1076" s="21"/>
      <c r="AU1076" s="21"/>
      <c r="AV1076" s="21"/>
      <c r="AW1076" s="21"/>
      <c r="AX1076" s="21"/>
      <c r="AY1076" s="21"/>
      <c r="AZ1076" s="21"/>
      <c r="BA1076" s="21"/>
      <c r="BB1076" s="21"/>
      <c r="BC1076" s="21"/>
      <c r="BD1076" s="21"/>
      <c r="BE1076" s="21"/>
      <c r="BF1076" s="21"/>
      <c r="BG1076" s="21"/>
      <c r="BH1076" s="21"/>
      <c r="BI1076" s="21"/>
      <c r="BJ1076" s="21"/>
      <c r="BK1076" s="21"/>
      <c r="BL1076" s="21"/>
      <c r="BM1076" s="21"/>
      <c r="BN1076" s="21"/>
      <c r="BO1076" s="21"/>
      <c r="BP1076" s="21"/>
      <c r="BQ1076" s="21"/>
      <c r="BR1076" s="21"/>
      <c r="BS1076" s="21"/>
      <c r="BT1076" s="21"/>
      <c r="BU1076" s="21"/>
      <c r="BV1076" s="21"/>
      <c r="BW1076" s="21"/>
      <c r="BX1076" s="21"/>
      <c r="BY1076" s="21"/>
      <c r="BZ1076" s="21"/>
      <c r="CA1076" s="21"/>
      <c r="CB1076" s="21"/>
      <c r="CC1076" s="21"/>
      <c r="CD1076" s="21"/>
      <c r="CE1076" s="21"/>
      <c r="CF1076" s="21"/>
      <c r="CG1076" s="21"/>
      <c r="CH1076" s="21"/>
      <c r="CI1076" s="21"/>
      <c r="CJ1076" s="21"/>
      <c r="CK1076" s="21"/>
      <c r="CL1076" s="21"/>
      <c r="CM1076" s="21"/>
      <c r="CN1076" s="21"/>
      <c r="CO1076" s="21"/>
      <c r="CP1076" s="21"/>
      <c r="CQ1076" s="21"/>
      <c r="CR1076" s="21"/>
      <c r="CS1076" s="21"/>
      <c r="CT1076" s="21"/>
      <c r="CU1076" s="21"/>
      <c r="CV1076" s="21"/>
      <c r="CW1076" s="21"/>
      <c r="CX1076" s="21"/>
      <c r="CY1076" s="21"/>
      <c r="CZ1076" s="21"/>
      <c r="DA1076" s="21"/>
      <c r="DB1076" s="21"/>
      <c r="DC1076" s="21"/>
      <c r="DD1076" s="21"/>
      <c r="DE1076" s="21"/>
      <c r="DF1076" s="21"/>
      <c r="DG1076" s="21"/>
      <c r="DH1076" s="21"/>
      <c r="DI1076" s="21"/>
      <c r="DJ1076" s="21"/>
      <c r="DK1076" s="21"/>
      <c r="DL1076" s="21"/>
      <c r="DM1076" s="21"/>
      <c r="DN1076" s="21"/>
      <c r="DO1076" s="21"/>
      <c r="DP1076" s="21"/>
      <c r="DQ1076" s="21"/>
      <c r="DR1076" s="21"/>
      <c r="DS1076" s="21"/>
      <c r="DT1076" s="21"/>
      <c r="DU1076" s="21"/>
      <c r="DV1076" s="21"/>
      <c r="DW1076" s="21"/>
      <c r="DX1076" s="21"/>
      <c r="DY1076" s="21"/>
      <c r="DZ1076" s="21"/>
      <c r="EA1076" s="21"/>
      <c r="EB1076" s="21"/>
      <c r="EC1076" s="21"/>
      <c r="ED1076" s="21"/>
      <c r="EE1076" s="21"/>
      <c r="EF1076" s="21"/>
      <c r="EG1076" s="21"/>
      <c r="EH1076" s="21"/>
      <c r="EI1076" s="21"/>
      <c r="EJ1076" s="21"/>
      <c r="EK1076" s="21"/>
      <c r="EL1076" s="21"/>
      <c r="EM1076" s="21"/>
      <c r="EN1076" s="21"/>
      <c r="EO1076" s="21"/>
      <c r="EP1076" s="21"/>
      <c r="EQ1076" s="21"/>
      <c r="ER1076" s="21"/>
      <c r="ES1076" s="21"/>
      <c r="ET1076" s="21"/>
      <c r="EU1076" s="21"/>
      <c r="EV1076" s="21"/>
      <c r="EW1076" s="21"/>
      <c r="EX1076" s="21"/>
      <c r="EY1076" s="21"/>
      <c r="EZ1076" s="21"/>
      <c r="FA1076" s="21"/>
      <c r="FB1076" s="21"/>
      <c r="FC1076" s="21"/>
      <c r="FD1076" s="21"/>
      <c r="FE1076" s="21"/>
      <c r="FF1076" s="21"/>
      <c r="FG1076" s="21"/>
      <c r="FH1076" s="21"/>
      <c r="FI1076" s="21"/>
      <c r="FJ1076" s="21"/>
      <c r="FK1076" s="21"/>
      <c r="FL1076" s="21"/>
      <c r="FM1076" s="21"/>
      <c r="FN1076" s="21"/>
      <c r="FO1076" s="21"/>
      <c r="FP1076" s="21"/>
      <c r="FQ1076" s="21"/>
      <c r="FR1076" s="21"/>
      <c r="FS1076" s="21"/>
      <c r="FT1076" s="21"/>
      <c r="FU1076" s="21"/>
      <c r="FV1076" s="21"/>
      <c r="FW1076" s="21"/>
      <c r="FX1076" s="21"/>
      <c r="FY1076" s="21"/>
      <c r="FZ1076" s="21"/>
      <c r="GA1076" s="21"/>
      <c r="GB1076" s="21"/>
      <c r="GC1076" s="21"/>
      <c r="GD1076" s="21"/>
      <c r="GE1076" s="21"/>
      <c r="GF1076" s="21"/>
      <c r="GG1076" s="21"/>
      <c r="GH1076" s="21"/>
      <c r="GI1076" s="21"/>
      <c r="GJ1076" s="21"/>
      <c r="GK1076" s="21"/>
      <c r="GL1076" s="21"/>
      <c r="GM1076" s="21"/>
      <c r="GN1076" s="21"/>
      <c r="GO1076" s="21"/>
      <c r="GP1076" s="21"/>
      <c r="GQ1076" s="21"/>
      <c r="GR1076" s="21"/>
      <c r="GS1076" s="21"/>
      <c r="GT1076" s="21"/>
      <c r="GU1076" s="21"/>
      <c r="GV1076" s="21"/>
      <c r="GW1076" s="21"/>
      <c r="GX1076" s="21"/>
      <c r="GY1076" s="21"/>
      <c r="GZ1076" s="21"/>
      <c r="HA1076" s="21"/>
      <c r="HB1076" s="21"/>
      <c r="HC1076" s="21"/>
      <c r="HD1076" s="21"/>
      <c r="HE1076" s="21"/>
      <c r="HF1076" s="21"/>
      <c r="HG1076" s="21"/>
      <c r="HH1076" s="21"/>
      <c r="HI1076" s="21"/>
      <c r="HJ1076" s="21"/>
      <c r="HK1076" s="21"/>
      <c r="HL1076" s="21"/>
      <c r="HM1076" s="21"/>
      <c r="HN1076" s="21"/>
      <c r="HO1076" s="21"/>
      <c r="HP1076" s="21"/>
      <c r="HQ1076" s="21"/>
      <c r="HR1076" s="21"/>
      <c r="HS1076" s="21"/>
      <c r="HT1076" s="21"/>
      <c r="HU1076" s="21"/>
      <c r="HV1076" s="21"/>
      <c r="HW1076" s="21"/>
      <c r="HX1076" s="21"/>
      <c r="HY1076" s="21"/>
      <c r="HZ1076" s="21"/>
      <c r="IA1076" s="21"/>
      <c r="IB1076" s="21"/>
      <c r="IC1076" s="21"/>
      <c r="ID1076" s="21"/>
      <c r="IE1076" s="21"/>
      <c r="IF1076" s="21"/>
      <c r="IG1076" s="21"/>
      <c r="IH1076" s="21"/>
      <c r="II1076" s="21"/>
      <c r="IJ1076" s="21"/>
      <c r="IK1076" s="21"/>
      <c r="IL1076" s="21"/>
      <c r="IM1076" s="21"/>
      <c r="IN1076" s="21"/>
      <c r="IO1076" s="21"/>
      <c r="IP1076" s="21"/>
      <c r="IQ1076" s="21"/>
      <c r="IR1076" s="21"/>
      <c r="IS1076" s="21"/>
      <c r="IT1076" s="21"/>
      <c r="IU1076" s="21"/>
      <c r="IV1076" s="21"/>
      <c r="IW1076" s="21"/>
      <c r="IX1076" s="21"/>
      <c r="IY1076" s="21"/>
      <c r="IZ1076" s="21"/>
      <c r="JA1076" s="21"/>
      <c r="JB1076" s="21"/>
      <c r="JC1076" s="21"/>
      <c r="JD1076" s="21"/>
      <c r="JE1076" s="21"/>
      <c r="JF1076" s="21"/>
      <c r="JG1076" s="21"/>
      <c r="JH1076" s="21"/>
      <c r="JI1076" s="21"/>
      <c r="JJ1076" s="21"/>
      <c r="JK1076" s="21"/>
      <c r="JL1076" s="21"/>
      <c r="JM1076" s="21"/>
      <c r="JN1076" s="21"/>
      <c r="JO1076" s="21"/>
      <c r="JP1076" s="21"/>
      <c r="JQ1076" s="21"/>
      <c r="JR1076" s="21"/>
      <c r="JS1076" s="21"/>
      <c r="JT1076" s="21"/>
      <c r="JU1076" s="21"/>
      <c r="JV1076" s="21"/>
      <c r="JW1076" s="21"/>
      <c r="JX1076" s="21"/>
      <c r="JY1076" s="21"/>
    </row>
    <row r="1077" spans="1:285" ht="14.1" customHeight="1">
      <c r="A1077" s="21"/>
      <c r="B1077" s="21"/>
      <c r="C1077" s="21"/>
      <c r="D1077" s="21"/>
      <c r="E1077" s="21"/>
      <c r="F1077" s="21"/>
      <c r="G1077" s="21"/>
      <c r="H1077" s="21"/>
      <c r="I1077" s="21"/>
      <c r="J1077" s="21"/>
      <c r="K1077" s="21"/>
      <c r="L1077" s="21"/>
      <c r="M1077" s="21"/>
      <c r="N1077" s="21"/>
      <c r="O1077" s="21"/>
      <c r="P1077" s="21"/>
      <c r="Q1077" s="21"/>
      <c r="R1077" s="21"/>
      <c r="S1077" s="21"/>
      <c r="T1077" s="21"/>
      <c r="U1077" s="21"/>
      <c r="V1077" s="21"/>
      <c r="W1077" s="21"/>
      <c r="X1077" s="21"/>
      <c r="Y1077" s="21"/>
      <c r="Z1077" s="21"/>
      <c r="AA1077" s="21"/>
      <c r="AB1077" s="21"/>
      <c r="AC1077" s="21"/>
      <c r="AD1077" s="21"/>
      <c r="AE1077" s="21"/>
      <c r="AF1077" s="21"/>
      <c r="AG1077" s="21"/>
      <c r="AH1077" s="21"/>
      <c r="AI1077" s="21"/>
      <c r="AJ1077" s="21"/>
      <c r="AK1077" s="21"/>
      <c r="AL1077" s="21"/>
      <c r="AM1077" s="21"/>
      <c r="AN1077" s="21"/>
      <c r="AO1077" s="21"/>
      <c r="AP1077" s="21"/>
      <c r="AQ1077" s="21"/>
      <c r="AR1077" s="21"/>
      <c r="AS1077" s="21"/>
      <c r="AT1077" s="21"/>
      <c r="AU1077" s="21"/>
      <c r="AV1077" s="21"/>
      <c r="AW1077" s="21"/>
      <c r="AX1077" s="21"/>
      <c r="AY1077" s="21"/>
      <c r="AZ1077" s="21"/>
      <c r="BA1077" s="21"/>
      <c r="BB1077" s="21"/>
      <c r="BC1077" s="21"/>
      <c r="BD1077" s="21"/>
      <c r="BE1077" s="21"/>
      <c r="BF1077" s="21"/>
      <c r="BG1077" s="21"/>
      <c r="BH1077" s="21"/>
      <c r="BI1077" s="21"/>
      <c r="BJ1077" s="21"/>
      <c r="BK1077" s="21"/>
      <c r="BL1077" s="21"/>
      <c r="BM1077" s="21"/>
      <c r="BN1077" s="21"/>
      <c r="BO1077" s="21"/>
      <c r="BP1077" s="21"/>
      <c r="BQ1077" s="21"/>
      <c r="BR1077" s="21"/>
      <c r="BS1077" s="21"/>
      <c r="BT1077" s="21"/>
      <c r="BU1077" s="21"/>
      <c r="BV1077" s="21"/>
      <c r="BW1077" s="21"/>
      <c r="BX1077" s="21"/>
      <c r="BY1077" s="21"/>
      <c r="BZ1077" s="21"/>
      <c r="CA1077" s="21"/>
      <c r="CB1077" s="21"/>
      <c r="CC1077" s="21"/>
      <c r="CD1077" s="21"/>
      <c r="CE1077" s="21"/>
      <c r="CF1077" s="21"/>
      <c r="CG1077" s="21"/>
      <c r="CH1077" s="21"/>
      <c r="CI1077" s="21"/>
      <c r="CJ1077" s="21"/>
      <c r="CK1077" s="21"/>
      <c r="CL1077" s="21"/>
      <c r="CM1077" s="21"/>
      <c r="CN1077" s="21"/>
      <c r="CO1077" s="21"/>
      <c r="CP1077" s="21"/>
      <c r="CQ1077" s="21"/>
      <c r="CR1077" s="21"/>
      <c r="CS1077" s="21"/>
      <c r="CT1077" s="21"/>
      <c r="CU1077" s="21"/>
      <c r="CV1077" s="21"/>
      <c r="CW1077" s="21"/>
      <c r="CX1077" s="21"/>
      <c r="CY1077" s="21"/>
      <c r="CZ1077" s="21"/>
      <c r="DA1077" s="21"/>
      <c r="DB1077" s="21"/>
      <c r="DC1077" s="21"/>
      <c r="DD1077" s="21"/>
      <c r="DE1077" s="21"/>
      <c r="DF1077" s="21"/>
      <c r="DG1077" s="21"/>
      <c r="DH1077" s="21"/>
      <c r="DI1077" s="21"/>
      <c r="DJ1077" s="21"/>
      <c r="DK1077" s="21"/>
      <c r="DL1077" s="21"/>
      <c r="DM1077" s="21"/>
      <c r="DN1077" s="21"/>
      <c r="DO1077" s="21"/>
      <c r="DP1077" s="21"/>
      <c r="DQ1077" s="21"/>
      <c r="DR1077" s="21"/>
      <c r="DS1077" s="21"/>
      <c r="DT1077" s="21"/>
      <c r="DU1077" s="21"/>
      <c r="DV1077" s="21"/>
      <c r="DW1077" s="21"/>
      <c r="DX1077" s="21"/>
      <c r="DY1077" s="21"/>
      <c r="DZ1077" s="21"/>
      <c r="EA1077" s="21"/>
      <c r="EB1077" s="21"/>
      <c r="EC1077" s="21"/>
      <c r="ED1077" s="21"/>
      <c r="EE1077" s="21"/>
      <c r="EF1077" s="21"/>
      <c r="EG1077" s="21"/>
      <c r="EH1077" s="21"/>
      <c r="EI1077" s="21"/>
      <c r="EJ1077" s="21"/>
      <c r="EK1077" s="21"/>
      <c r="EL1077" s="21"/>
      <c r="EM1077" s="21"/>
      <c r="EN1077" s="21"/>
      <c r="EO1077" s="21"/>
      <c r="EP1077" s="21"/>
      <c r="EQ1077" s="21"/>
      <c r="ER1077" s="21"/>
      <c r="ES1077" s="21"/>
      <c r="ET1077" s="21"/>
      <c r="EU1077" s="21"/>
      <c r="EV1077" s="21"/>
      <c r="EW1077" s="21"/>
      <c r="EX1077" s="21"/>
      <c r="EY1077" s="21"/>
      <c r="EZ1077" s="21"/>
      <c r="FA1077" s="21"/>
      <c r="FB1077" s="21"/>
      <c r="FC1077" s="21"/>
      <c r="FD1077" s="21"/>
      <c r="FE1077" s="21"/>
      <c r="FF1077" s="21"/>
      <c r="FG1077" s="21"/>
      <c r="FH1077" s="21"/>
      <c r="FI1077" s="21"/>
      <c r="FJ1077" s="21"/>
      <c r="FK1077" s="21"/>
      <c r="FL1077" s="21"/>
      <c r="FM1077" s="21"/>
      <c r="FN1077" s="21"/>
      <c r="FO1077" s="21"/>
      <c r="FP1077" s="21"/>
      <c r="FQ1077" s="21"/>
      <c r="FR1077" s="21"/>
      <c r="FS1077" s="21"/>
      <c r="FT1077" s="21"/>
      <c r="FU1077" s="21"/>
      <c r="FV1077" s="21"/>
      <c r="FW1077" s="21"/>
      <c r="FX1077" s="21"/>
      <c r="FY1077" s="21"/>
      <c r="FZ1077" s="21"/>
      <c r="GA1077" s="21"/>
      <c r="GB1077" s="21"/>
      <c r="GC1077" s="21"/>
      <c r="GD1077" s="21"/>
      <c r="GE1077" s="21"/>
      <c r="GF1077" s="21"/>
      <c r="GG1077" s="21"/>
      <c r="GH1077" s="21"/>
      <c r="GI1077" s="21"/>
      <c r="GJ1077" s="21"/>
      <c r="GK1077" s="21"/>
      <c r="GL1077" s="21"/>
      <c r="GM1077" s="21"/>
      <c r="GN1077" s="21"/>
      <c r="GO1077" s="21"/>
      <c r="GP1077" s="21"/>
      <c r="GQ1077" s="21"/>
      <c r="GR1077" s="21"/>
      <c r="GS1077" s="21"/>
      <c r="GT1077" s="21"/>
      <c r="GU1077" s="21"/>
      <c r="GV1077" s="21"/>
      <c r="GW1077" s="21"/>
      <c r="GX1077" s="21"/>
      <c r="GY1077" s="21"/>
      <c r="GZ1077" s="21"/>
      <c r="HA1077" s="21"/>
      <c r="HB1077" s="21"/>
      <c r="HC1077" s="21"/>
      <c r="HD1077" s="21"/>
      <c r="HE1077" s="21"/>
      <c r="HF1077" s="21"/>
      <c r="HG1077" s="21"/>
      <c r="HH1077" s="21"/>
      <c r="HI1077" s="21"/>
      <c r="HJ1077" s="21"/>
      <c r="HK1077" s="21"/>
      <c r="HL1077" s="21"/>
      <c r="HM1077" s="21"/>
      <c r="HN1077" s="21"/>
      <c r="HO1077" s="21"/>
      <c r="HP1077" s="21"/>
      <c r="HQ1077" s="21"/>
      <c r="HR1077" s="21"/>
      <c r="HS1077" s="21"/>
      <c r="HT1077" s="21"/>
      <c r="HU1077" s="21"/>
      <c r="HV1077" s="21"/>
      <c r="HW1077" s="21"/>
      <c r="HX1077" s="21"/>
      <c r="HY1077" s="21"/>
      <c r="HZ1077" s="21"/>
      <c r="IA1077" s="21"/>
      <c r="IB1077" s="21"/>
      <c r="IC1077" s="21"/>
      <c r="ID1077" s="21"/>
      <c r="IE1077" s="21"/>
      <c r="IF1077" s="21"/>
      <c r="IG1077" s="21"/>
      <c r="IH1077" s="21"/>
      <c r="II1077" s="21"/>
      <c r="IJ1077" s="21"/>
      <c r="IK1077" s="21"/>
      <c r="IL1077" s="21"/>
      <c r="IM1077" s="21"/>
      <c r="IN1077" s="21"/>
      <c r="IO1077" s="21"/>
      <c r="IP1077" s="21"/>
      <c r="IQ1077" s="21"/>
      <c r="IR1077" s="21"/>
      <c r="IS1077" s="21"/>
      <c r="IT1077" s="21"/>
      <c r="IU1077" s="21"/>
      <c r="IV1077" s="21"/>
      <c r="IW1077" s="21"/>
      <c r="IX1077" s="21"/>
      <c r="IY1077" s="21"/>
      <c r="IZ1077" s="21"/>
      <c r="JA1077" s="21"/>
      <c r="JB1077" s="21"/>
      <c r="JC1077" s="21"/>
      <c r="JD1077" s="21"/>
      <c r="JE1077" s="21"/>
      <c r="JF1077" s="21"/>
      <c r="JG1077" s="21"/>
      <c r="JH1077" s="21"/>
      <c r="JI1077" s="21"/>
      <c r="JJ1077" s="21"/>
      <c r="JK1077" s="21"/>
      <c r="JL1077" s="21"/>
      <c r="JM1077" s="21"/>
      <c r="JN1077" s="21"/>
      <c r="JO1077" s="21"/>
      <c r="JP1077" s="21"/>
      <c r="JQ1077" s="21"/>
      <c r="JR1077" s="21"/>
      <c r="JS1077" s="21"/>
      <c r="JT1077" s="21"/>
      <c r="JU1077" s="21"/>
      <c r="JV1077" s="21"/>
      <c r="JW1077" s="21"/>
      <c r="JX1077" s="21"/>
      <c r="JY1077" s="21"/>
    </row>
    <row r="1078" spans="1:285" ht="14.1" customHeight="1">
      <c r="A1078" s="21"/>
      <c r="B1078" s="21"/>
      <c r="C1078" s="21"/>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21"/>
      <c r="BK1078" s="21"/>
      <c r="BL1078" s="21"/>
      <c r="BM1078" s="21"/>
      <c r="BN1078" s="21"/>
      <c r="BO1078" s="21"/>
      <c r="BP1078" s="21"/>
      <c r="BQ1078" s="21"/>
      <c r="BR1078" s="21"/>
      <c r="BS1078" s="21"/>
      <c r="BT1078" s="21"/>
      <c r="BU1078" s="21"/>
      <c r="BV1078" s="21"/>
      <c r="BW1078" s="21"/>
      <c r="BX1078" s="21"/>
      <c r="BY1078" s="21"/>
      <c r="BZ1078" s="21"/>
      <c r="CA1078" s="21"/>
      <c r="CB1078" s="21"/>
      <c r="CC1078" s="21"/>
      <c r="CD1078" s="21"/>
      <c r="CE1078" s="21"/>
      <c r="CF1078" s="21"/>
      <c r="CG1078" s="21"/>
      <c r="CH1078" s="21"/>
      <c r="CI1078" s="21"/>
      <c r="CJ1078" s="21"/>
      <c r="CK1078" s="21"/>
      <c r="CL1078" s="21"/>
      <c r="CM1078" s="21"/>
      <c r="CN1078" s="21"/>
      <c r="CO1078" s="21"/>
      <c r="CP1078" s="21"/>
      <c r="CQ1078" s="21"/>
      <c r="CR1078" s="21"/>
      <c r="CS1078" s="21"/>
      <c r="CT1078" s="21"/>
      <c r="CU1078" s="21"/>
      <c r="CV1078" s="21"/>
      <c r="CW1078" s="21"/>
      <c r="CX1078" s="21"/>
      <c r="CY1078" s="21"/>
      <c r="CZ1078" s="21"/>
      <c r="DA1078" s="21"/>
      <c r="DB1078" s="21"/>
      <c r="DC1078" s="21"/>
      <c r="DD1078" s="21"/>
      <c r="DE1078" s="21"/>
      <c r="DF1078" s="21"/>
      <c r="DG1078" s="21"/>
      <c r="DH1078" s="21"/>
      <c r="DI1078" s="21"/>
      <c r="DJ1078" s="21"/>
      <c r="DK1078" s="21"/>
      <c r="DL1078" s="21"/>
      <c r="DM1078" s="21"/>
      <c r="DN1078" s="21"/>
      <c r="DO1078" s="21"/>
      <c r="DP1078" s="21"/>
      <c r="DQ1078" s="21"/>
      <c r="DR1078" s="21"/>
      <c r="DS1078" s="21"/>
      <c r="DT1078" s="21"/>
      <c r="DU1078" s="21"/>
      <c r="DV1078" s="21"/>
      <c r="DW1078" s="21"/>
      <c r="DX1078" s="21"/>
      <c r="DY1078" s="21"/>
      <c r="DZ1078" s="21"/>
      <c r="EA1078" s="21"/>
      <c r="EB1078" s="21"/>
      <c r="EC1078" s="21"/>
      <c r="ED1078" s="21"/>
      <c r="EE1078" s="21"/>
      <c r="EF1078" s="21"/>
      <c r="EG1078" s="21"/>
      <c r="EH1078" s="21"/>
      <c r="EI1078" s="21"/>
      <c r="EJ1078" s="21"/>
      <c r="EK1078" s="21"/>
      <c r="EL1078" s="21"/>
      <c r="EM1078" s="21"/>
      <c r="EN1078" s="21"/>
      <c r="EO1078" s="21"/>
      <c r="EP1078" s="21"/>
      <c r="EQ1078" s="21"/>
      <c r="ER1078" s="21"/>
      <c r="ES1078" s="21"/>
      <c r="ET1078" s="21"/>
      <c r="EU1078" s="21"/>
      <c r="EV1078" s="21"/>
      <c r="EW1078" s="21"/>
      <c r="EX1078" s="21"/>
      <c r="EY1078" s="21"/>
      <c r="EZ1078" s="21"/>
      <c r="FA1078" s="21"/>
      <c r="FB1078" s="21"/>
      <c r="FC1078" s="21"/>
      <c r="FD1078" s="21"/>
      <c r="FE1078" s="21"/>
      <c r="FF1078" s="21"/>
      <c r="FG1078" s="21"/>
      <c r="FH1078" s="21"/>
      <c r="FI1078" s="21"/>
      <c r="FJ1078" s="21"/>
      <c r="FK1078" s="21"/>
      <c r="FL1078" s="21"/>
      <c r="FM1078" s="21"/>
      <c r="FN1078" s="21"/>
      <c r="FO1078" s="21"/>
      <c r="FP1078" s="21"/>
      <c r="FQ1078" s="21"/>
      <c r="FR1078" s="21"/>
      <c r="FS1078" s="21"/>
      <c r="FT1078" s="21"/>
      <c r="FU1078" s="21"/>
      <c r="FV1078" s="21"/>
      <c r="FW1078" s="21"/>
      <c r="FX1078" s="21"/>
      <c r="FY1078" s="21"/>
      <c r="FZ1078" s="21"/>
      <c r="GA1078" s="21"/>
      <c r="GB1078" s="21"/>
      <c r="GC1078" s="21"/>
      <c r="GD1078" s="21"/>
      <c r="GE1078" s="21"/>
      <c r="GF1078" s="21"/>
      <c r="GG1078" s="21"/>
      <c r="GH1078" s="21"/>
      <c r="GI1078" s="21"/>
      <c r="GJ1078" s="21"/>
      <c r="GK1078" s="21"/>
      <c r="GL1078" s="21"/>
      <c r="GM1078" s="21"/>
      <c r="GN1078" s="21"/>
      <c r="GO1078" s="21"/>
      <c r="GP1078" s="21"/>
      <c r="GQ1078" s="21"/>
      <c r="GR1078" s="21"/>
      <c r="GS1078" s="21"/>
      <c r="GT1078" s="21"/>
      <c r="GU1078" s="21"/>
      <c r="GV1078" s="21"/>
      <c r="GW1078" s="21"/>
      <c r="GX1078" s="21"/>
      <c r="GY1078" s="21"/>
      <c r="GZ1078" s="21"/>
      <c r="HA1078" s="21"/>
      <c r="HB1078" s="21"/>
      <c r="HC1078" s="21"/>
      <c r="HD1078" s="21"/>
      <c r="HE1078" s="21"/>
      <c r="HF1078" s="21"/>
      <c r="HG1078" s="21"/>
      <c r="HH1078" s="21"/>
      <c r="HI1078" s="21"/>
      <c r="HJ1078" s="21"/>
      <c r="HK1078" s="21"/>
      <c r="HL1078" s="21"/>
      <c r="HM1078" s="21"/>
      <c r="HN1078" s="21"/>
      <c r="HO1078" s="21"/>
      <c r="HP1078" s="21"/>
      <c r="HQ1078" s="21"/>
      <c r="HR1078" s="21"/>
      <c r="HS1078" s="21"/>
      <c r="HT1078" s="21"/>
      <c r="HU1078" s="21"/>
      <c r="HV1078" s="21"/>
      <c r="HW1078" s="21"/>
      <c r="HX1078" s="21"/>
      <c r="HY1078" s="21"/>
      <c r="HZ1078" s="21"/>
      <c r="IA1078" s="21"/>
      <c r="IB1078" s="21"/>
      <c r="IC1078" s="21"/>
      <c r="ID1078" s="21"/>
      <c r="IE1078" s="21"/>
      <c r="IF1078" s="21"/>
      <c r="IG1078" s="21"/>
      <c r="IH1078" s="21"/>
      <c r="II1078" s="21"/>
      <c r="IJ1078" s="21"/>
      <c r="IK1078" s="21"/>
      <c r="IL1078" s="21"/>
      <c r="IM1078" s="21"/>
      <c r="IN1078" s="21"/>
      <c r="IO1078" s="21"/>
      <c r="IP1078" s="21"/>
      <c r="IQ1078" s="21"/>
      <c r="IR1078" s="21"/>
      <c r="IS1078" s="21"/>
      <c r="IT1078" s="21"/>
      <c r="IU1078" s="21"/>
      <c r="IV1078" s="21"/>
      <c r="IW1078" s="21"/>
      <c r="IX1078" s="21"/>
      <c r="IY1078" s="21"/>
      <c r="IZ1078" s="21"/>
      <c r="JA1078" s="21"/>
      <c r="JB1078" s="21"/>
      <c r="JC1078" s="21"/>
      <c r="JD1078" s="21"/>
      <c r="JE1078" s="21"/>
      <c r="JF1078" s="21"/>
      <c r="JG1078" s="21"/>
      <c r="JH1078" s="21"/>
      <c r="JI1078" s="21"/>
      <c r="JJ1078" s="21"/>
      <c r="JK1078" s="21"/>
      <c r="JL1078" s="21"/>
      <c r="JM1078" s="21"/>
      <c r="JN1078" s="21"/>
      <c r="JO1078" s="21"/>
      <c r="JP1078" s="21"/>
      <c r="JQ1078" s="21"/>
      <c r="JR1078" s="21"/>
      <c r="JS1078" s="21"/>
      <c r="JT1078" s="21"/>
      <c r="JU1078" s="21"/>
      <c r="JV1078" s="21"/>
      <c r="JW1078" s="21"/>
      <c r="JX1078" s="21"/>
      <c r="JY1078" s="21"/>
    </row>
    <row r="1079" spans="1:285" ht="14.1" customHeight="1">
      <c r="A1079" s="21"/>
      <c r="B1079" s="21"/>
      <c r="C1079" s="21"/>
      <c r="D1079" s="21"/>
      <c r="E1079" s="21"/>
      <c r="F1079" s="21"/>
      <c r="G1079" s="21"/>
      <c r="H1079" s="21"/>
      <c r="I1079" s="21"/>
      <c r="J1079" s="21"/>
      <c r="K1079" s="21"/>
      <c r="L1079" s="21"/>
      <c r="M1079" s="21"/>
      <c r="N1079" s="21"/>
      <c r="O1079" s="21"/>
      <c r="P1079" s="21"/>
      <c r="Q1079" s="21"/>
      <c r="R1079" s="21"/>
      <c r="S1079" s="21"/>
      <c r="T1079" s="21"/>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21"/>
      <c r="BD1079" s="21"/>
      <c r="BE1079" s="21"/>
      <c r="BF1079" s="21"/>
      <c r="BG1079" s="21"/>
      <c r="BH1079" s="21"/>
      <c r="BI1079" s="21"/>
      <c r="BJ1079" s="21"/>
      <c r="BK1079" s="21"/>
      <c r="BL1079" s="21"/>
      <c r="BM1079" s="21"/>
      <c r="BN1079" s="21"/>
      <c r="BO1079" s="21"/>
      <c r="BP1079" s="21"/>
      <c r="BQ1079" s="21"/>
      <c r="BR1079" s="21"/>
      <c r="BS1079" s="21"/>
      <c r="BT1079" s="21"/>
      <c r="BU1079" s="21"/>
      <c r="BV1079" s="21"/>
      <c r="BW1079" s="21"/>
      <c r="BX1079" s="21"/>
      <c r="BY1079" s="21"/>
      <c r="BZ1079" s="21"/>
      <c r="CA1079" s="21"/>
      <c r="CB1079" s="21"/>
      <c r="CC1079" s="21"/>
      <c r="CD1079" s="21"/>
      <c r="CE1079" s="21"/>
      <c r="CF1079" s="21"/>
      <c r="CG1079" s="21"/>
      <c r="CH1079" s="21"/>
      <c r="CI1079" s="21"/>
      <c r="CJ1079" s="21"/>
      <c r="CK1079" s="21"/>
      <c r="CL1079" s="21"/>
      <c r="CM1079" s="21"/>
      <c r="CN1079" s="21"/>
      <c r="CO1079" s="21"/>
      <c r="CP1079" s="21"/>
      <c r="CQ1079" s="21"/>
      <c r="CR1079" s="21"/>
      <c r="CS1079" s="21"/>
      <c r="CT1079" s="21"/>
      <c r="CU1079" s="21"/>
      <c r="CV1079" s="21"/>
      <c r="CW1079" s="21"/>
      <c r="CX1079" s="21"/>
      <c r="CY1079" s="21"/>
      <c r="CZ1079" s="21"/>
      <c r="DA1079" s="21"/>
      <c r="DB1079" s="21"/>
      <c r="DC1079" s="21"/>
      <c r="DD1079" s="21"/>
      <c r="DE1079" s="21"/>
      <c r="DF1079" s="21"/>
      <c r="DG1079" s="21"/>
      <c r="DH1079" s="21"/>
      <c r="DI1079" s="21"/>
      <c r="DJ1079" s="21"/>
      <c r="DK1079" s="21"/>
      <c r="DL1079" s="21"/>
      <c r="DM1079" s="21"/>
      <c r="DN1079" s="21"/>
      <c r="DO1079" s="21"/>
      <c r="DP1079" s="21"/>
      <c r="DQ1079" s="21"/>
      <c r="DR1079" s="21"/>
      <c r="DS1079" s="21"/>
      <c r="DT1079" s="21"/>
      <c r="DU1079" s="21"/>
      <c r="DV1079" s="21"/>
      <c r="DW1079" s="21"/>
      <c r="DX1079" s="21"/>
      <c r="DY1079" s="21"/>
      <c r="DZ1079" s="21"/>
      <c r="EA1079" s="21"/>
      <c r="EB1079" s="21"/>
      <c r="EC1079" s="21"/>
      <c r="ED1079" s="21"/>
      <c r="EE1079" s="21"/>
      <c r="EF1079" s="21"/>
      <c r="EG1079" s="21"/>
      <c r="EH1079" s="21"/>
      <c r="EI1079" s="21"/>
      <c r="EJ1079" s="21"/>
      <c r="EK1079" s="21"/>
      <c r="EL1079" s="21"/>
      <c r="EM1079" s="21"/>
      <c r="EN1079" s="21"/>
      <c r="EO1079" s="21"/>
      <c r="EP1079" s="21"/>
      <c r="EQ1079" s="21"/>
      <c r="ER1079" s="21"/>
      <c r="ES1079" s="21"/>
      <c r="ET1079" s="21"/>
      <c r="EU1079" s="21"/>
      <c r="EV1079" s="21"/>
      <c r="EW1079" s="21"/>
      <c r="EX1079" s="21"/>
      <c r="EY1079" s="21"/>
      <c r="EZ1079" s="21"/>
      <c r="FA1079" s="21"/>
      <c r="FB1079" s="21"/>
      <c r="FC1079" s="21"/>
      <c r="FD1079" s="21"/>
      <c r="FE1079" s="21"/>
      <c r="FF1079" s="21"/>
      <c r="FG1079" s="21"/>
      <c r="FH1079" s="21"/>
      <c r="FI1079" s="21"/>
      <c r="FJ1079" s="21"/>
      <c r="FK1079" s="21"/>
      <c r="FL1079" s="21"/>
      <c r="FM1079" s="21"/>
      <c r="FN1079" s="21"/>
      <c r="FO1079" s="21"/>
      <c r="FP1079" s="21"/>
      <c r="FQ1079" s="21"/>
      <c r="FR1079" s="21"/>
      <c r="FS1079" s="21"/>
      <c r="FT1079" s="21"/>
      <c r="FU1079" s="21"/>
      <c r="FV1079" s="21"/>
      <c r="FW1079" s="21"/>
      <c r="FX1079" s="21"/>
      <c r="FY1079" s="21"/>
      <c r="FZ1079" s="21"/>
      <c r="GA1079" s="21"/>
      <c r="GB1079" s="21"/>
      <c r="GC1079" s="21"/>
      <c r="GD1079" s="21"/>
      <c r="GE1079" s="21"/>
      <c r="GF1079" s="21"/>
      <c r="GG1079" s="21"/>
      <c r="GH1079" s="21"/>
      <c r="GI1079" s="21"/>
      <c r="GJ1079" s="21"/>
      <c r="GK1079" s="21"/>
      <c r="GL1079" s="21"/>
      <c r="GM1079" s="21"/>
      <c r="GN1079" s="21"/>
      <c r="GO1079" s="21"/>
      <c r="GP1079" s="21"/>
      <c r="GQ1079" s="21"/>
      <c r="GR1079" s="21"/>
      <c r="GS1079" s="21"/>
      <c r="GT1079" s="21"/>
      <c r="GU1079" s="21"/>
      <c r="GV1079" s="21"/>
      <c r="GW1079" s="21"/>
      <c r="GX1079" s="21"/>
      <c r="GY1079" s="21"/>
      <c r="GZ1079" s="21"/>
      <c r="HA1079" s="21"/>
      <c r="HB1079" s="21"/>
      <c r="HC1079" s="21"/>
      <c r="HD1079" s="21"/>
      <c r="HE1079" s="21"/>
      <c r="HF1079" s="21"/>
      <c r="HG1079" s="21"/>
      <c r="HH1079" s="21"/>
      <c r="HI1079" s="21"/>
      <c r="HJ1079" s="21"/>
      <c r="HK1079" s="21"/>
      <c r="HL1079" s="21"/>
      <c r="HM1079" s="21"/>
      <c r="HN1079" s="21"/>
      <c r="HO1079" s="21"/>
      <c r="HP1079" s="21"/>
      <c r="HQ1079" s="21"/>
      <c r="HR1079" s="21"/>
      <c r="HS1079" s="21"/>
      <c r="HT1079" s="21"/>
      <c r="HU1079" s="21"/>
      <c r="HV1079" s="21"/>
      <c r="HW1079" s="21"/>
      <c r="HX1079" s="21"/>
      <c r="HY1079" s="21"/>
      <c r="HZ1079" s="21"/>
      <c r="IA1079" s="21"/>
      <c r="IB1079" s="21"/>
      <c r="IC1079" s="21"/>
      <c r="ID1079" s="21"/>
      <c r="IE1079" s="21"/>
      <c r="IF1079" s="21"/>
      <c r="IG1079" s="21"/>
      <c r="IH1079" s="21"/>
      <c r="II1079" s="21"/>
      <c r="IJ1079" s="21"/>
      <c r="IK1079" s="21"/>
      <c r="IL1079" s="21"/>
      <c r="IM1079" s="21"/>
      <c r="IN1079" s="21"/>
      <c r="IO1079" s="21"/>
      <c r="IP1079" s="21"/>
      <c r="IQ1079" s="21"/>
      <c r="IR1079" s="21"/>
      <c r="IS1079" s="21"/>
      <c r="IT1079" s="21"/>
      <c r="IU1079" s="21"/>
      <c r="IV1079" s="21"/>
      <c r="IW1079" s="21"/>
      <c r="IX1079" s="21"/>
      <c r="IY1079" s="21"/>
      <c r="IZ1079" s="21"/>
      <c r="JA1079" s="21"/>
      <c r="JB1079" s="21"/>
      <c r="JC1079" s="21"/>
      <c r="JD1079" s="21"/>
      <c r="JE1079" s="21"/>
      <c r="JF1079" s="21"/>
      <c r="JG1079" s="21"/>
      <c r="JH1079" s="21"/>
      <c r="JI1079" s="21"/>
      <c r="JJ1079" s="21"/>
      <c r="JK1079" s="21"/>
      <c r="JL1079" s="21"/>
      <c r="JM1079" s="21"/>
      <c r="JN1079" s="21"/>
      <c r="JO1079" s="21"/>
      <c r="JP1079" s="21"/>
      <c r="JQ1079" s="21"/>
      <c r="JR1079" s="21"/>
      <c r="JS1079" s="21"/>
      <c r="JT1079" s="21"/>
      <c r="JU1079" s="21"/>
      <c r="JV1079" s="21"/>
      <c r="JW1079" s="21"/>
      <c r="JX1079" s="21"/>
      <c r="JY1079" s="21"/>
    </row>
    <row r="1080" spans="1:285" ht="14.1" customHeight="1">
      <c r="A1080" s="21"/>
      <c r="B1080" s="21"/>
      <c r="C1080" s="21"/>
      <c r="D1080" s="21"/>
      <c r="E1080" s="21"/>
      <c r="F1080" s="21"/>
      <c r="G1080" s="21"/>
      <c r="H1080" s="21"/>
      <c r="I1080" s="21"/>
      <c r="J1080" s="21"/>
      <c r="K1080" s="21"/>
      <c r="L1080" s="21"/>
      <c r="M1080" s="21"/>
      <c r="N1080" s="21"/>
      <c r="O1080" s="21"/>
      <c r="P1080" s="21"/>
      <c r="Q1080" s="21"/>
      <c r="R1080" s="21"/>
      <c r="S1080" s="21"/>
      <c r="T1080" s="21"/>
      <c r="U1080" s="21"/>
      <c r="V1080" s="21"/>
      <c r="W1080" s="21"/>
      <c r="X1080" s="21"/>
      <c r="Y1080" s="21"/>
      <c r="Z1080" s="21"/>
      <c r="AA1080" s="21"/>
      <c r="AB1080" s="21"/>
      <c r="AC1080" s="21"/>
      <c r="AD1080" s="21"/>
      <c r="AE1080" s="21"/>
      <c r="AF1080" s="21"/>
      <c r="AG1080" s="21"/>
      <c r="AH1080" s="21"/>
      <c r="AI1080" s="21"/>
      <c r="AJ1080" s="21"/>
      <c r="AK1080" s="21"/>
      <c r="AL1080" s="21"/>
      <c r="AM1080" s="21"/>
      <c r="AN1080" s="21"/>
      <c r="AO1080" s="21"/>
      <c r="AP1080" s="21"/>
      <c r="AQ1080" s="21"/>
      <c r="AR1080" s="21"/>
      <c r="AS1080" s="21"/>
      <c r="AT1080" s="21"/>
      <c r="AU1080" s="21"/>
      <c r="AV1080" s="21"/>
      <c r="AW1080" s="21"/>
      <c r="AX1080" s="21"/>
      <c r="AY1080" s="21"/>
      <c r="AZ1080" s="21"/>
      <c r="BA1080" s="21"/>
      <c r="BB1080" s="21"/>
      <c r="BC1080" s="21"/>
      <c r="BD1080" s="21"/>
      <c r="BE1080" s="21"/>
      <c r="BF1080" s="21"/>
      <c r="BG1080" s="21"/>
      <c r="BH1080" s="21"/>
      <c r="BI1080" s="21"/>
      <c r="BJ1080" s="21"/>
      <c r="BK1080" s="21"/>
      <c r="BL1080" s="21"/>
      <c r="BM1080" s="21"/>
      <c r="BN1080" s="21"/>
      <c r="BO1080" s="21"/>
      <c r="BP1080" s="21"/>
      <c r="BQ1080" s="21"/>
      <c r="BR1080" s="21"/>
      <c r="BS1080" s="21"/>
      <c r="BT1080" s="21"/>
      <c r="BU1080" s="21"/>
      <c r="BV1080" s="21"/>
      <c r="BW1080" s="21"/>
      <c r="BX1080" s="21"/>
      <c r="BY1080" s="21"/>
      <c r="BZ1080" s="21"/>
      <c r="CA1080" s="21"/>
      <c r="CB1080" s="21"/>
      <c r="CC1080" s="21"/>
      <c r="CD1080" s="21"/>
      <c r="CE1080" s="21"/>
      <c r="CF1080" s="21"/>
      <c r="CG1080" s="21"/>
      <c r="CH1080" s="21"/>
      <c r="CI1080" s="21"/>
      <c r="CJ1080" s="21"/>
      <c r="CK1080" s="21"/>
      <c r="CL1080" s="21"/>
      <c r="CM1080" s="21"/>
      <c r="CN1080" s="21"/>
      <c r="CO1080" s="21"/>
      <c r="CP1080" s="21"/>
      <c r="CQ1080" s="21"/>
      <c r="CR1080" s="21"/>
      <c r="CS1080" s="21"/>
      <c r="CT1080" s="21"/>
      <c r="CU1080" s="21"/>
      <c r="CV1080" s="21"/>
      <c r="CW1080" s="21"/>
      <c r="CX1080" s="21"/>
      <c r="CY1080" s="21"/>
      <c r="CZ1080" s="21"/>
      <c r="DA1080" s="21"/>
      <c r="DB1080" s="21"/>
      <c r="DC1080" s="21"/>
      <c r="DD1080" s="21"/>
      <c r="DE1080" s="21"/>
      <c r="DF1080" s="21"/>
      <c r="DG1080" s="21"/>
      <c r="DH1080" s="21"/>
      <c r="DI1080" s="21"/>
      <c r="DJ1080" s="21"/>
      <c r="DK1080" s="21"/>
      <c r="DL1080" s="21"/>
      <c r="DM1080" s="21"/>
      <c r="DN1080" s="21"/>
      <c r="DO1080" s="21"/>
      <c r="DP1080" s="21"/>
      <c r="DQ1080" s="21"/>
      <c r="DR1080" s="21"/>
      <c r="DS1080" s="21"/>
      <c r="DT1080" s="21"/>
      <c r="DU1080" s="21"/>
      <c r="DV1080" s="21"/>
      <c r="DW1080" s="21"/>
      <c r="DX1080" s="21"/>
      <c r="DY1080" s="21"/>
      <c r="DZ1080" s="21"/>
      <c r="EA1080" s="21"/>
      <c r="EB1080" s="21"/>
      <c r="EC1080" s="21"/>
      <c r="ED1080" s="21"/>
      <c r="EE1080" s="21"/>
      <c r="EF1080" s="21"/>
      <c r="EG1080" s="21"/>
      <c r="EH1080" s="21"/>
      <c r="EI1080" s="21"/>
      <c r="EJ1080" s="21"/>
      <c r="EK1080" s="21"/>
      <c r="EL1080" s="21"/>
      <c r="EM1080" s="21"/>
      <c r="EN1080" s="21"/>
      <c r="EO1080" s="21"/>
      <c r="EP1080" s="21"/>
      <c r="EQ1080" s="21"/>
      <c r="ER1080" s="21"/>
      <c r="ES1080" s="21"/>
      <c r="ET1080" s="21"/>
      <c r="EU1080" s="21"/>
      <c r="EV1080" s="21"/>
      <c r="EW1080" s="21"/>
      <c r="EX1080" s="21"/>
      <c r="EY1080" s="21"/>
      <c r="EZ1080" s="21"/>
      <c r="FA1080" s="21"/>
      <c r="FB1080" s="21"/>
      <c r="FC1080" s="21"/>
      <c r="FD1080" s="21"/>
      <c r="FE1080" s="21"/>
      <c r="FF1080" s="21"/>
      <c r="FG1080" s="21"/>
      <c r="FH1080" s="21"/>
      <c r="FI1080" s="21"/>
      <c r="FJ1080" s="21"/>
      <c r="FK1080" s="21"/>
      <c r="FL1080" s="21"/>
      <c r="FM1080" s="21"/>
      <c r="FN1080" s="21"/>
      <c r="FO1080" s="21"/>
      <c r="FP1080" s="21"/>
      <c r="FQ1080" s="21"/>
      <c r="FR1080" s="21"/>
      <c r="FS1080" s="21"/>
      <c r="FT1080" s="21"/>
      <c r="FU1080" s="21"/>
      <c r="FV1080" s="21"/>
      <c r="FW1080" s="21"/>
      <c r="FX1080" s="21"/>
      <c r="FY1080" s="21"/>
      <c r="FZ1080" s="21"/>
      <c r="GA1080" s="21"/>
      <c r="GB1080" s="21"/>
      <c r="GC1080" s="21"/>
      <c r="GD1080" s="21"/>
      <c r="GE1080" s="21"/>
      <c r="GF1080" s="21"/>
      <c r="GG1080" s="21"/>
      <c r="GH1080" s="21"/>
      <c r="GI1080" s="21"/>
      <c r="GJ1080" s="21"/>
      <c r="GK1080" s="21"/>
      <c r="GL1080" s="21"/>
      <c r="GM1080" s="21"/>
      <c r="GN1080" s="21"/>
      <c r="GO1080" s="21"/>
      <c r="GP1080" s="21"/>
      <c r="GQ1080" s="21"/>
      <c r="GR1080" s="21"/>
      <c r="GS1080" s="21"/>
      <c r="GT1080" s="21"/>
      <c r="GU1080" s="21"/>
      <c r="GV1080" s="21"/>
      <c r="GW1080" s="21"/>
      <c r="GX1080" s="21"/>
      <c r="GY1080" s="21"/>
      <c r="GZ1080" s="21"/>
      <c r="HA1080" s="21"/>
      <c r="HB1080" s="21"/>
      <c r="HC1080" s="21"/>
      <c r="HD1080" s="21"/>
      <c r="HE1080" s="21"/>
      <c r="HF1080" s="21"/>
      <c r="HG1080" s="21"/>
      <c r="HH1080" s="21"/>
      <c r="HI1080" s="21"/>
      <c r="HJ1080" s="21"/>
      <c r="HK1080" s="21"/>
      <c r="HL1080" s="21"/>
      <c r="HM1080" s="21"/>
      <c r="HN1080" s="21"/>
      <c r="HO1080" s="21"/>
      <c r="HP1080" s="21"/>
      <c r="HQ1080" s="21"/>
      <c r="HR1080" s="21"/>
      <c r="HS1080" s="21"/>
      <c r="HT1080" s="21"/>
      <c r="HU1080" s="21"/>
      <c r="HV1080" s="21"/>
      <c r="HW1080" s="21"/>
      <c r="HX1080" s="21"/>
      <c r="HY1080" s="21"/>
      <c r="HZ1080" s="21"/>
      <c r="IA1080" s="21"/>
      <c r="IB1080" s="21"/>
      <c r="IC1080" s="21"/>
      <c r="ID1080" s="21"/>
      <c r="IE1080" s="21"/>
      <c r="IF1080" s="21"/>
      <c r="IG1080" s="21"/>
      <c r="IH1080" s="21"/>
      <c r="II1080" s="21"/>
      <c r="IJ1080" s="21"/>
      <c r="IK1080" s="21"/>
      <c r="IL1080" s="21"/>
      <c r="IM1080" s="21"/>
      <c r="IN1080" s="21"/>
      <c r="IO1080" s="21"/>
      <c r="IP1080" s="21"/>
      <c r="IQ1080" s="21"/>
      <c r="IR1080" s="21"/>
      <c r="IS1080" s="21"/>
      <c r="IT1080" s="21"/>
      <c r="IU1080" s="21"/>
      <c r="IV1080" s="21"/>
      <c r="IW1080" s="21"/>
      <c r="IX1080" s="21"/>
      <c r="IY1080" s="21"/>
      <c r="IZ1080" s="21"/>
      <c r="JA1080" s="21"/>
      <c r="JB1080" s="21"/>
      <c r="JC1080" s="21"/>
      <c r="JD1080" s="21"/>
      <c r="JE1080" s="21"/>
      <c r="JF1080" s="21"/>
      <c r="JG1080" s="21"/>
      <c r="JH1080" s="21"/>
      <c r="JI1080" s="21"/>
      <c r="JJ1080" s="21"/>
      <c r="JK1080" s="21"/>
      <c r="JL1080" s="21"/>
      <c r="JM1080" s="21"/>
      <c r="JN1080" s="21"/>
      <c r="JO1080" s="21"/>
      <c r="JP1080" s="21"/>
      <c r="JQ1080" s="21"/>
      <c r="JR1080" s="21"/>
      <c r="JS1080" s="21"/>
      <c r="JT1080" s="21"/>
      <c r="JU1080" s="21"/>
      <c r="JV1080" s="21"/>
      <c r="JW1080" s="21"/>
      <c r="JX1080" s="21"/>
      <c r="JY1080" s="21"/>
    </row>
    <row r="1081" spans="1:285" ht="14.1" customHeight="1">
      <c r="A1081" s="21"/>
      <c r="B1081" s="21"/>
      <c r="C1081" s="21"/>
      <c r="D1081" s="21"/>
      <c r="E1081" s="21"/>
      <c r="F1081" s="21"/>
      <c r="G1081" s="21"/>
      <c r="H1081" s="21"/>
      <c r="I1081" s="21"/>
      <c r="J1081" s="21"/>
      <c r="K1081" s="21"/>
      <c r="L1081" s="21"/>
      <c r="M1081" s="21"/>
      <c r="N1081" s="21"/>
      <c r="O1081" s="21"/>
      <c r="P1081" s="21"/>
      <c r="Q1081" s="21"/>
      <c r="R1081" s="21"/>
      <c r="S1081" s="21"/>
      <c r="T1081" s="21"/>
      <c r="U1081" s="21"/>
      <c r="V1081" s="21"/>
      <c r="W1081" s="21"/>
      <c r="X1081" s="21"/>
      <c r="Y1081" s="21"/>
      <c r="Z1081" s="21"/>
      <c r="AA1081" s="21"/>
      <c r="AB1081" s="21"/>
      <c r="AC1081" s="21"/>
      <c r="AD1081" s="21"/>
      <c r="AE1081" s="21"/>
      <c r="AF1081" s="21"/>
      <c r="AG1081" s="21"/>
      <c r="AH1081" s="21"/>
      <c r="AI1081" s="21"/>
      <c r="AJ1081" s="21"/>
      <c r="AK1081" s="21"/>
      <c r="AL1081" s="21"/>
      <c r="AM1081" s="21"/>
      <c r="AN1081" s="21"/>
      <c r="AO1081" s="21"/>
      <c r="AP1081" s="21"/>
      <c r="AQ1081" s="21"/>
      <c r="AR1081" s="21"/>
      <c r="AS1081" s="21"/>
      <c r="AT1081" s="21"/>
      <c r="AU1081" s="21"/>
      <c r="AV1081" s="21"/>
      <c r="AW1081" s="21"/>
      <c r="AX1081" s="21"/>
      <c r="AY1081" s="21"/>
      <c r="AZ1081" s="21"/>
      <c r="BA1081" s="21"/>
      <c r="BB1081" s="21"/>
      <c r="BC1081" s="21"/>
      <c r="BD1081" s="21"/>
      <c r="BE1081" s="21"/>
      <c r="BF1081" s="21"/>
      <c r="BG1081" s="21"/>
      <c r="BH1081" s="21"/>
      <c r="BI1081" s="21"/>
      <c r="BJ1081" s="21"/>
      <c r="BK1081" s="21"/>
      <c r="BL1081" s="21"/>
      <c r="BM1081" s="21"/>
      <c r="BN1081" s="21"/>
      <c r="BO1081" s="21"/>
      <c r="BP1081" s="21"/>
      <c r="BQ1081" s="21"/>
      <c r="BR1081" s="21"/>
      <c r="BS1081" s="21"/>
      <c r="BT1081" s="21"/>
      <c r="BU1081" s="21"/>
      <c r="BV1081" s="21"/>
      <c r="BW1081" s="21"/>
      <c r="BX1081" s="21"/>
      <c r="BY1081" s="21"/>
      <c r="BZ1081" s="21"/>
      <c r="CA1081" s="21"/>
      <c r="CB1081" s="21"/>
      <c r="CC1081" s="21"/>
      <c r="CD1081" s="21"/>
      <c r="CE1081" s="21"/>
      <c r="CF1081" s="21"/>
      <c r="CG1081" s="21"/>
      <c r="CH1081" s="21"/>
      <c r="CI1081" s="21"/>
      <c r="CJ1081" s="21"/>
      <c r="CK1081" s="21"/>
      <c r="CL1081" s="21"/>
      <c r="CM1081" s="21"/>
      <c r="CN1081" s="21"/>
      <c r="CO1081" s="21"/>
      <c r="CP1081" s="21"/>
      <c r="CQ1081" s="21"/>
      <c r="CR1081" s="21"/>
      <c r="CS1081" s="21"/>
      <c r="CT1081" s="21"/>
      <c r="CU1081" s="21"/>
      <c r="CV1081" s="21"/>
      <c r="CW1081" s="21"/>
      <c r="CX1081" s="21"/>
      <c r="CY1081" s="21"/>
      <c r="CZ1081" s="21"/>
      <c r="DA1081" s="21"/>
      <c r="DB1081" s="21"/>
      <c r="DC1081" s="21"/>
      <c r="DD1081" s="21"/>
      <c r="DE1081" s="21"/>
      <c r="DF1081" s="21"/>
      <c r="DG1081" s="21"/>
      <c r="DH1081" s="21"/>
      <c r="DI1081" s="21"/>
      <c r="DJ1081" s="21"/>
      <c r="DK1081" s="21"/>
      <c r="DL1081" s="21"/>
      <c r="DM1081" s="21"/>
      <c r="DN1081" s="21"/>
      <c r="DO1081" s="21"/>
      <c r="DP1081" s="21"/>
      <c r="DQ1081" s="21"/>
      <c r="DR1081" s="21"/>
      <c r="DS1081" s="21"/>
      <c r="DT1081" s="21"/>
      <c r="DU1081" s="21"/>
      <c r="DV1081" s="21"/>
      <c r="DW1081" s="21"/>
      <c r="DX1081" s="21"/>
      <c r="DY1081" s="21"/>
      <c r="DZ1081" s="21"/>
      <c r="EA1081" s="21"/>
      <c r="EB1081" s="21"/>
      <c r="EC1081" s="21"/>
      <c r="ED1081" s="21"/>
      <c r="EE1081" s="21"/>
      <c r="EF1081" s="21"/>
      <c r="EG1081" s="21"/>
      <c r="EH1081" s="21"/>
      <c r="EI1081" s="21"/>
      <c r="EJ1081" s="21"/>
      <c r="EK1081" s="21"/>
      <c r="EL1081" s="21"/>
      <c r="EM1081" s="21"/>
      <c r="EN1081" s="21"/>
      <c r="EO1081" s="21"/>
      <c r="EP1081" s="21"/>
      <c r="EQ1081" s="21"/>
      <c r="ER1081" s="21"/>
      <c r="ES1081" s="21"/>
      <c r="ET1081" s="21"/>
      <c r="EU1081" s="21"/>
      <c r="EV1081" s="21"/>
      <c r="EW1081" s="21"/>
      <c r="EX1081" s="21"/>
      <c r="EY1081" s="21"/>
      <c r="EZ1081" s="21"/>
      <c r="FA1081" s="21"/>
      <c r="FB1081" s="21"/>
      <c r="FC1081" s="21"/>
      <c r="FD1081" s="21"/>
      <c r="FE1081" s="21"/>
      <c r="FF1081" s="21"/>
      <c r="FG1081" s="21"/>
      <c r="FH1081" s="21"/>
      <c r="FI1081" s="21"/>
      <c r="FJ1081" s="21"/>
      <c r="FK1081" s="21"/>
      <c r="FL1081" s="21"/>
      <c r="FM1081" s="21"/>
      <c r="FN1081" s="21"/>
      <c r="FO1081" s="21"/>
      <c r="FP1081" s="21"/>
      <c r="FQ1081" s="21"/>
      <c r="FR1081" s="21"/>
      <c r="FS1081" s="21"/>
      <c r="FT1081" s="21"/>
      <c r="FU1081" s="21"/>
      <c r="FV1081" s="21"/>
      <c r="FW1081" s="21"/>
      <c r="FX1081" s="21"/>
      <c r="FY1081" s="21"/>
      <c r="FZ1081" s="21"/>
      <c r="GA1081" s="21"/>
      <c r="GB1081" s="21"/>
      <c r="GC1081" s="21"/>
      <c r="GD1081" s="21"/>
      <c r="GE1081" s="21"/>
      <c r="GF1081" s="21"/>
      <c r="GG1081" s="21"/>
      <c r="GH1081" s="21"/>
      <c r="GI1081" s="21"/>
      <c r="GJ1081" s="21"/>
      <c r="GK1081" s="21"/>
      <c r="GL1081" s="21"/>
      <c r="GM1081" s="21"/>
      <c r="GN1081" s="21"/>
      <c r="GO1081" s="21"/>
      <c r="GP1081" s="21"/>
      <c r="GQ1081" s="21"/>
      <c r="GR1081" s="21"/>
      <c r="GS1081" s="21"/>
      <c r="GT1081" s="21"/>
      <c r="GU1081" s="21"/>
      <c r="GV1081" s="21"/>
      <c r="GW1081" s="21"/>
      <c r="GX1081" s="21"/>
      <c r="GY1081" s="21"/>
      <c r="GZ1081" s="21"/>
      <c r="HA1081" s="21"/>
      <c r="HB1081" s="21"/>
      <c r="HC1081" s="21"/>
      <c r="HD1081" s="21"/>
      <c r="HE1081" s="21"/>
      <c r="HF1081" s="21"/>
      <c r="HG1081" s="21"/>
      <c r="HH1081" s="21"/>
      <c r="HI1081" s="21"/>
      <c r="HJ1081" s="21"/>
      <c r="HK1081" s="21"/>
      <c r="HL1081" s="21"/>
      <c r="HM1081" s="21"/>
      <c r="HN1081" s="21"/>
      <c r="HO1081" s="21"/>
      <c r="HP1081" s="21"/>
      <c r="HQ1081" s="21"/>
      <c r="HR1081" s="21"/>
      <c r="HS1081" s="21"/>
      <c r="HT1081" s="21"/>
      <c r="HU1081" s="21"/>
      <c r="HV1081" s="21"/>
      <c r="HW1081" s="21"/>
      <c r="HX1081" s="21"/>
      <c r="HY1081" s="21"/>
      <c r="HZ1081" s="21"/>
      <c r="IA1081" s="21"/>
      <c r="IB1081" s="21"/>
      <c r="IC1081" s="21"/>
      <c r="ID1081" s="21"/>
      <c r="IE1081" s="21"/>
      <c r="IF1081" s="21"/>
      <c r="IG1081" s="21"/>
      <c r="IH1081" s="21"/>
      <c r="II1081" s="21"/>
      <c r="IJ1081" s="21"/>
      <c r="IK1081" s="21"/>
      <c r="IL1081" s="21"/>
      <c r="IM1081" s="21"/>
      <c r="IN1081" s="21"/>
      <c r="IO1081" s="21"/>
      <c r="IP1081" s="21"/>
      <c r="IQ1081" s="21"/>
      <c r="IR1081" s="21"/>
      <c r="IS1081" s="21"/>
      <c r="IT1081" s="21"/>
      <c r="IU1081" s="21"/>
      <c r="IV1081" s="21"/>
      <c r="IW1081" s="21"/>
      <c r="IX1081" s="21"/>
      <c r="IY1081" s="21"/>
      <c r="IZ1081" s="21"/>
      <c r="JA1081" s="21"/>
      <c r="JB1081" s="21"/>
      <c r="JC1081" s="21"/>
      <c r="JD1081" s="21"/>
      <c r="JE1081" s="21"/>
      <c r="JF1081" s="21"/>
      <c r="JG1081" s="21"/>
      <c r="JH1081" s="21"/>
      <c r="JI1081" s="21"/>
      <c r="JJ1081" s="21"/>
      <c r="JK1081" s="21"/>
      <c r="JL1081" s="21"/>
      <c r="JM1081" s="21"/>
      <c r="JN1081" s="21"/>
      <c r="JO1081" s="21"/>
      <c r="JP1081" s="21"/>
      <c r="JQ1081" s="21"/>
      <c r="JR1081" s="21"/>
      <c r="JS1081" s="21"/>
      <c r="JT1081" s="21"/>
      <c r="JU1081" s="21"/>
      <c r="JV1081" s="21"/>
      <c r="JW1081" s="21"/>
      <c r="JX1081" s="21"/>
      <c r="JY1081" s="21"/>
    </row>
    <row r="1082" spans="1:285" ht="14.1" customHeight="1">
      <c r="A1082" s="21"/>
      <c r="B1082" s="21"/>
      <c r="C1082" s="21"/>
      <c r="D1082" s="21"/>
      <c r="E1082" s="21"/>
      <c r="F1082" s="21"/>
      <c r="G1082" s="21"/>
      <c r="H1082" s="21"/>
      <c r="I1082" s="21"/>
      <c r="J1082" s="21"/>
      <c r="K1082" s="21"/>
      <c r="L1082" s="21"/>
      <c r="M1082" s="21"/>
      <c r="N1082" s="21"/>
      <c r="O1082" s="21"/>
      <c r="P1082" s="21"/>
      <c r="Q1082" s="21"/>
      <c r="R1082" s="21"/>
      <c r="S1082" s="21"/>
      <c r="T1082" s="21"/>
      <c r="U1082" s="21"/>
      <c r="V1082" s="21"/>
      <c r="W1082" s="21"/>
      <c r="X1082" s="21"/>
      <c r="Y1082" s="21"/>
      <c r="Z1082" s="21"/>
      <c r="AA1082" s="21"/>
      <c r="AB1082" s="21"/>
      <c r="AC1082" s="21"/>
      <c r="AD1082" s="21"/>
      <c r="AE1082" s="21"/>
      <c r="AF1082" s="21"/>
      <c r="AG1082" s="21"/>
      <c r="AH1082" s="21"/>
      <c r="AI1082" s="21"/>
      <c r="AJ1082" s="21"/>
      <c r="AK1082" s="21"/>
      <c r="AL1082" s="21"/>
      <c r="AM1082" s="21"/>
      <c r="AN1082" s="21"/>
      <c r="AO1082" s="21"/>
      <c r="AP1082" s="21"/>
      <c r="AQ1082" s="21"/>
      <c r="AR1082" s="21"/>
      <c r="AS1082" s="21"/>
      <c r="AT1082" s="21"/>
      <c r="AU1082" s="21"/>
      <c r="AV1082" s="21"/>
      <c r="AW1082" s="21"/>
      <c r="AX1082" s="21"/>
      <c r="AY1082" s="21"/>
      <c r="AZ1082" s="21"/>
      <c r="BA1082" s="21"/>
      <c r="BB1082" s="21"/>
      <c r="BC1082" s="21"/>
      <c r="BD1082" s="21"/>
      <c r="BE1082" s="21"/>
      <c r="BF1082" s="21"/>
      <c r="BG1082" s="21"/>
      <c r="BH1082" s="21"/>
      <c r="BI1082" s="21"/>
      <c r="BJ1082" s="21"/>
      <c r="BK1082" s="21"/>
      <c r="BL1082" s="21"/>
      <c r="BM1082" s="21"/>
      <c r="BN1082" s="21"/>
      <c r="BO1082" s="21"/>
      <c r="BP1082" s="21"/>
      <c r="BQ1082" s="21"/>
      <c r="BR1082" s="21"/>
      <c r="BS1082" s="21"/>
      <c r="BT1082" s="21"/>
      <c r="BU1082" s="21"/>
      <c r="BV1082" s="21"/>
      <c r="BW1082" s="21"/>
      <c r="BX1082" s="21"/>
      <c r="BY1082" s="21"/>
      <c r="BZ1082" s="21"/>
      <c r="CA1082" s="21"/>
      <c r="CB1082" s="21"/>
      <c r="CC1082" s="21"/>
      <c r="CD1082" s="21"/>
      <c r="CE1082" s="21"/>
      <c r="CF1082" s="21"/>
      <c r="CG1082" s="21"/>
      <c r="CH1082" s="21"/>
      <c r="CI1082" s="21"/>
      <c r="CJ1082" s="21"/>
      <c r="CK1082" s="21"/>
      <c r="CL1082" s="21"/>
      <c r="CM1082" s="21"/>
      <c r="CN1082" s="21"/>
      <c r="CO1082" s="21"/>
      <c r="CP1082" s="21"/>
      <c r="CQ1082" s="21"/>
      <c r="CR1082" s="21"/>
      <c r="CS1082" s="21"/>
      <c r="CT1082" s="21"/>
      <c r="CU1082" s="21"/>
      <c r="CV1082" s="21"/>
      <c r="CW1082" s="21"/>
      <c r="CX1082" s="21"/>
      <c r="CY1082" s="21"/>
      <c r="CZ1082" s="21"/>
      <c r="DA1082" s="21"/>
      <c r="DB1082" s="21"/>
      <c r="DC1082" s="21"/>
      <c r="DD1082" s="21"/>
      <c r="DE1082" s="21"/>
      <c r="DF1082" s="21"/>
      <c r="DG1082" s="21"/>
      <c r="DH1082" s="21"/>
      <c r="DI1082" s="21"/>
      <c r="DJ1082" s="21"/>
      <c r="DK1082" s="21"/>
      <c r="DL1082" s="21"/>
      <c r="DM1082" s="21"/>
      <c r="DN1082" s="21"/>
      <c r="DO1082" s="21"/>
      <c r="DP1082" s="21"/>
      <c r="DQ1082" s="21"/>
      <c r="DR1082" s="21"/>
      <c r="DS1082" s="21"/>
      <c r="DT1082" s="21"/>
      <c r="DU1082" s="21"/>
      <c r="DV1082" s="21"/>
      <c r="DW1082" s="21"/>
      <c r="DX1082" s="21"/>
      <c r="DY1082" s="21"/>
      <c r="DZ1082" s="21"/>
      <c r="EA1082" s="21"/>
      <c r="EB1082" s="21"/>
      <c r="EC1082" s="21"/>
      <c r="ED1082" s="21"/>
      <c r="EE1082" s="21"/>
      <c r="EF1082" s="21"/>
      <c r="EG1082" s="21"/>
      <c r="EH1082" s="21"/>
      <c r="EI1082" s="21"/>
      <c r="EJ1082" s="21"/>
      <c r="EK1082" s="21"/>
      <c r="EL1082" s="21"/>
      <c r="EM1082" s="21"/>
      <c r="EN1082" s="21"/>
      <c r="EO1082" s="21"/>
      <c r="EP1082" s="21"/>
      <c r="EQ1082" s="21"/>
      <c r="ER1082" s="21"/>
      <c r="ES1082" s="21"/>
      <c r="ET1082" s="21"/>
      <c r="EU1082" s="21"/>
      <c r="EV1082" s="21"/>
      <c r="EW1082" s="21"/>
      <c r="EX1082" s="21"/>
      <c r="EY1082" s="21"/>
      <c r="EZ1082" s="21"/>
      <c r="FA1082" s="21"/>
      <c r="FB1082" s="21"/>
      <c r="FC1082" s="21"/>
      <c r="FD1082" s="21"/>
      <c r="FE1082" s="21"/>
      <c r="FF1082" s="21"/>
      <c r="FG1082" s="21"/>
      <c r="FH1082" s="21"/>
      <c r="FI1082" s="21"/>
      <c r="FJ1082" s="21"/>
      <c r="FK1082" s="21"/>
      <c r="FL1082" s="21"/>
      <c r="FM1082" s="21"/>
      <c r="FN1082" s="21"/>
      <c r="FO1082" s="21"/>
      <c r="FP1082" s="21"/>
      <c r="FQ1082" s="21"/>
      <c r="FR1082" s="21"/>
      <c r="FS1082" s="21"/>
      <c r="FT1082" s="21"/>
      <c r="FU1082" s="21"/>
      <c r="FV1082" s="21"/>
      <c r="FW1082" s="21"/>
      <c r="FX1082" s="21"/>
      <c r="FY1082" s="21"/>
      <c r="FZ1082" s="21"/>
      <c r="GA1082" s="21"/>
      <c r="GB1082" s="21"/>
      <c r="GC1082" s="21"/>
      <c r="GD1082" s="21"/>
      <c r="GE1082" s="21"/>
      <c r="GF1082" s="21"/>
      <c r="GG1082" s="21"/>
      <c r="GH1082" s="21"/>
      <c r="GI1082" s="21"/>
      <c r="GJ1082" s="21"/>
      <c r="GK1082" s="21"/>
      <c r="GL1082" s="21"/>
      <c r="GM1082" s="21"/>
      <c r="GN1082" s="21"/>
      <c r="GO1082" s="21"/>
      <c r="GP1082" s="21"/>
      <c r="GQ1082" s="21"/>
      <c r="GR1082" s="21"/>
      <c r="GS1082" s="21"/>
      <c r="GT1082" s="21"/>
      <c r="GU1082" s="21"/>
      <c r="GV1082" s="21"/>
      <c r="GW1082" s="21"/>
      <c r="GX1082" s="21"/>
      <c r="GY1082" s="21"/>
      <c r="GZ1082" s="21"/>
      <c r="HA1082" s="21"/>
      <c r="HB1082" s="21"/>
      <c r="HC1082" s="21"/>
      <c r="HD1082" s="21"/>
      <c r="HE1082" s="21"/>
      <c r="HF1082" s="21"/>
      <c r="HG1082" s="21"/>
      <c r="HH1082" s="21"/>
      <c r="HI1082" s="21"/>
      <c r="HJ1082" s="21"/>
      <c r="HK1082" s="21"/>
      <c r="HL1082" s="21"/>
      <c r="HM1082" s="21"/>
      <c r="HN1082" s="21"/>
      <c r="HO1082" s="21"/>
      <c r="HP1082" s="21"/>
      <c r="HQ1082" s="21"/>
      <c r="HR1082" s="21"/>
      <c r="HS1082" s="21"/>
      <c r="HT1082" s="21"/>
      <c r="HU1082" s="21"/>
      <c r="HV1082" s="21"/>
      <c r="HW1082" s="21"/>
      <c r="HX1082" s="21"/>
      <c r="HY1082" s="21"/>
      <c r="HZ1082" s="21"/>
      <c r="IA1082" s="21"/>
      <c r="IB1082" s="21"/>
      <c r="IC1082" s="21"/>
      <c r="ID1082" s="21"/>
      <c r="IE1082" s="21"/>
      <c r="IF1082" s="21"/>
      <c r="IG1082" s="21"/>
      <c r="IH1082" s="21"/>
      <c r="II1082" s="21"/>
      <c r="IJ1082" s="21"/>
      <c r="IK1082" s="21"/>
      <c r="IL1082" s="21"/>
      <c r="IM1082" s="21"/>
      <c r="IN1082" s="21"/>
      <c r="IO1082" s="21"/>
      <c r="IP1082" s="21"/>
      <c r="IQ1082" s="21"/>
      <c r="IR1082" s="21"/>
      <c r="IS1082" s="21"/>
      <c r="IT1082" s="21"/>
      <c r="IU1082" s="21"/>
      <c r="IV1082" s="21"/>
      <c r="IW1082" s="21"/>
      <c r="IX1082" s="21"/>
      <c r="IY1082" s="21"/>
      <c r="IZ1082" s="21"/>
      <c r="JA1082" s="21"/>
      <c r="JB1082" s="21"/>
      <c r="JC1082" s="21"/>
      <c r="JD1082" s="21"/>
      <c r="JE1082" s="21"/>
      <c r="JF1082" s="21"/>
      <c r="JG1082" s="21"/>
      <c r="JH1082" s="21"/>
      <c r="JI1082" s="21"/>
      <c r="JJ1082" s="21"/>
      <c r="JK1082" s="21"/>
      <c r="JL1082" s="21"/>
      <c r="JM1082" s="21"/>
      <c r="JN1082" s="21"/>
      <c r="JO1082" s="21"/>
      <c r="JP1082" s="21"/>
      <c r="JQ1082" s="21"/>
      <c r="JR1082" s="21"/>
      <c r="JS1082" s="21"/>
      <c r="JT1082" s="21"/>
      <c r="JU1082" s="21"/>
      <c r="JV1082" s="21"/>
      <c r="JW1082" s="21"/>
      <c r="JX1082" s="21"/>
      <c r="JY1082" s="21"/>
    </row>
    <row r="1083" spans="1:285" ht="14.1" customHeight="1">
      <c r="A1083" s="21"/>
      <c r="B1083" s="21"/>
      <c r="C1083" s="21"/>
      <c r="D1083" s="21"/>
      <c r="E1083" s="21"/>
      <c r="F1083" s="21"/>
      <c r="G1083" s="21"/>
      <c r="H1083" s="21"/>
      <c r="I1083" s="21"/>
      <c r="J1083" s="21"/>
      <c r="K1083" s="21"/>
      <c r="L1083" s="21"/>
      <c r="M1083" s="21"/>
      <c r="N1083" s="21"/>
      <c r="O1083" s="21"/>
      <c r="P1083" s="21"/>
      <c r="Q1083" s="21"/>
      <c r="R1083" s="21"/>
      <c r="S1083" s="21"/>
      <c r="T1083" s="21"/>
      <c r="U1083" s="21"/>
      <c r="V1083" s="21"/>
      <c r="W1083" s="21"/>
      <c r="X1083" s="21"/>
      <c r="Y1083" s="21"/>
      <c r="Z1083" s="21"/>
      <c r="AA1083" s="21"/>
      <c r="AB1083" s="21"/>
      <c r="AC1083" s="21"/>
      <c r="AD1083" s="21"/>
      <c r="AE1083" s="21"/>
      <c r="AF1083" s="21"/>
      <c r="AG1083" s="21"/>
      <c r="AH1083" s="21"/>
      <c r="AI1083" s="21"/>
      <c r="AJ1083" s="21"/>
      <c r="AK1083" s="21"/>
      <c r="AL1083" s="21"/>
      <c r="AM1083" s="21"/>
      <c r="AN1083" s="21"/>
      <c r="AO1083" s="21"/>
      <c r="AP1083" s="21"/>
      <c r="AQ1083" s="21"/>
      <c r="AR1083" s="21"/>
      <c r="AS1083" s="21"/>
      <c r="AT1083" s="21"/>
      <c r="AU1083" s="21"/>
      <c r="AV1083" s="21"/>
      <c r="AW1083" s="21"/>
      <c r="AX1083" s="21"/>
      <c r="AY1083" s="21"/>
      <c r="AZ1083" s="21"/>
      <c r="BA1083" s="21"/>
      <c r="BB1083" s="21"/>
      <c r="BC1083" s="21"/>
      <c r="BD1083" s="21"/>
      <c r="BE1083" s="21"/>
      <c r="BF1083" s="21"/>
      <c r="BG1083" s="21"/>
      <c r="BH1083" s="21"/>
      <c r="BI1083" s="21"/>
      <c r="BJ1083" s="21"/>
      <c r="BK1083" s="21"/>
      <c r="BL1083" s="21"/>
      <c r="BM1083" s="21"/>
      <c r="BN1083" s="21"/>
      <c r="BO1083" s="21"/>
      <c r="BP1083" s="21"/>
      <c r="BQ1083" s="21"/>
      <c r="BR1083" s="21"/>
      <c r="BS1083" s="21"/>
      <c r="BT1083" s="21"/>
      <c r="BU1083" s="21"/>
      <c r="BV1083" s="21"/>
      <c r="BW1083" s="21"/>
      <c r="BX1083" s="21"/>
      <c r="BY1083" s="21"/>
      <c r="BZ1083" s="21"/>
      <c r="CA1083" s="21"/>
      <c r="CB1083" s="21"/>
      <c r="CC1083" s="21"/>
      <c r="CD1083" s="21"/>
      <c r="CE1083" s="21"/>
      <c r="CF1083" s="21"/>
      <c r="CG1083" s="21"/>
      <c r="CH1083" s="21"/>
      <c r="CI1083" s="21"/>
      <c r="CJ1083" s="21"/>
      <c r="CK1083" s="21"/>
      <c r="CL1083" s="21"/>
      <c r="CM1083" s="21"/>
      <c r="CN1083" s="21"/>
      <c r="CO1083" s="21"/>
      <c r="CP1083" s="21"/>
      <c r="CQ1083" s="21"/>
      <c r="CR1083" s="21"/>
      <c r="CS1083" s="21"/>
      <c r="CT1083" s="21"/>
      <c r="CU1083" s="21"/>
      <c r="CV1083" s="21"/>
      <c r="CW1083" s="21"/>
      <c r="CX1083" s="21"/>
      <c r="CY1083" s="21"/>
      <c r="CZ1083" s="21"/>
      <c r="DA1083" s="21"/>
      <c r="DB1083" s="21"/>
      <c r="DC1083" s="21"/>
      <c r="DD1083" s="21"/>
      <c r="DE1083" s="21"/>
      <c r="DF1083" s="21"/>
      <c r="DG1083" s="21"/>
      <c r="DH1083" s="21"/>
      <c r="DI1083" s="21"/>
      <c r="DJ1083" s="21"/>
      <c r="DK1083" s="21"/>
      <c r="DL1083" s="21"/>
      <c r="DM1083" s="21"/>
      <c r="DN1083" s="21"/>
      <c r="DO1083" s="21"/>
      <c r="DP1083" s="21"/>
      <c r="DQ1083" s="21"/>
      <c r="DR1083" s="21"/>
      <c r="DS1083" s="21"/>
      <c r="DT1083" s="21"/>
      <c r="DU1083" s="21"/>
      <c r="DV1083" s="21"/>
      <c r="DW1083" s="21"/>
      <c r="DX1083" s="21"/>
      <c r="DY1083" s="21"/>
      <c r="DZ1083" s="21"/>
      <c r="EA1083" s="21"/>
      <c r="EB1083" s="21"/>
      <c r="EC1083" s="21"/>
      <c r="ED1083" s="21"/>
      <c r="EE1083" s="21"/>
      <c r="EF1083" s="21"/>
      <c r="EG1083" s="21"/>
      <c r="EH1083" s="21"/>
      <c r="EI1083" s="21"/>
      <c r="EJ1083" s="21"/>
      <c r="EK1083" s="21"/>
      <c r="EL1083" s="21"/>
      <c r="EM1083" s="21"/>
      <c r="EN1083" s="21"/>
      <c r="EO1083" s="21"/>
      <c r="EP1083" s="21"/>
      <c r="EQ1083" s="21"/>
      <c r="ER1083" s="21"/>
      <c r="ES1083" s="21"/>
      <c r="ET1083" s="21"/>
      <c r="EU1083" s="21"/>
      <c r="EV1083" s="21"/>
      <c r="EW1083" s="21"/>
      <c r="EX1083" s="21"/>
      <c r="EY1083" s="21"/>
      <c r="EZ1083" s="21"/>
      <c r="FA1083" s="21"/>
      <c r="FB1083" s="21"/>
      <c r="FC1083" s="21"/>
      <c r="FD1083" s="21"/>
      <c r="FE1083" s="21"/>
      <c r="FF1083" s="21"/>
      <c r="FG1083" s="21"/>
      <c r="FH1083" s="21"/>
      <c r="FI1083" s="21"/>
      <c r="FJ1083" s="21"/>
      <c r="FK1083" s="21"/>
      <c r="FL1083" s="21"/>
      <c r="FM1083" s="21"/>
      <c r="FN1083" s="21"/>
      <c r="FO1083" s="21"/>
      <c r="FP1083" s="21"/>
      <c r="FQ1083" s="21"/>
      <c r="FR1083" s="21"/>
      <c r="FS1083" s="21"/>
      <c r="FT1083" s="21"/>
      <c r="FU1083" s="21"/>
      <c r="FV1083" s="21"/>
      <c r="FW1083" s="21"/>
      <c r="FX1083" s="21"/>
      <c r="FY1083" s="21"/>
      <c r="FZ1083" s="21"/>
      <c r="GA1083" s="21"/>
      <c r="GB1083" s="21"/>
      <c r="GC1083" s="21"/>
      <c r="GD1083" s="21"/>
      <c r="GE1083" s="21"/>
      <c r="GF1083" s="21"/>
      <c r="GG1083" s="21"/>
      <c r="GH1083" s="21"/>
      <c r="GI1083" s="21"/>
      <c r="GJ1083" s="21"/>
      <c r="GK1083" s="21"/>
      <c r="GL1083" s="21"/>
      <c r="GM1083" s="21"/>
      <c r="GN1083" s="21"/>
      <c r="GO1083" s="21"/>
      <c r="GP1083" s="21"/>
      <c r="GQ1083" s="21"/>
      <c r="GR1083" s="21"/>
      <c r="GS1083" s="21"/>
      <c r="GT1083" s="21"/>
      <c r="GU1083" s="21"/>
      <c r="GV1083" s="21"/>
      <c r="GW1083" s="21"/>
      <c r="GX1083" s="21"/>
      <c r="GY1083" s="21"/>
      <c r="GZ1083" s="21"/>
      <c r="HA1083" s="21"/>
      <c r="HB1083" s="21"/>
      <c r="HC1083" s="21"/>
      <c r="HD1083" s="21"/>
      <c r="HE1083" s="21"/>
      <c r="HF1083" s="21"/>
      <c r="HG1083" s="21"/>
      <c r="HH1083" s="21"/>
      <c r="HI1083" s="21"/>
      <c r="HJ1083" s="21"/>
      <c r="HK1083" s="21"/>
      <c r="HL1083" s="21"/>
      <c r="HM1083" s="21"/>
      <c r="HN1083" s="21"/>
      <c r="HO1083" s="21"/>
      <c r="HP1083" s="21"/>
      <c r="HQ1083" s="21"/>
      <c r="HR1083" s="21"/>
      <c r="HS1083" s="21"/>
      <c r="HT1083" s="21"/>
      <c r="HU1083" s="21"/>
      <c r="HV1083" s="21"/>
      <c r="HW1083" s="21"/>
      <c r="HX1083" s="21"/>
      <c r="HY1083" s="21"/>
      <c r="HZ1083" s="21"/>
      <c r="IA1083" s="21"/>
      <c r="IB1083" s="21"/>
      <c r="IC1083" s="21"/>
      <c r="ID1083" s="21"/>
      <c r="IE1083" s="21"/>
      <c r="IF1083" s="21"/>
      <c r="IG1083" s="21"/>
      <c r="IH1083" s="21"/>
      <c r="II1083" s="21"/>
      <c r="IJ1083" s="21"/>
      <c r="IK1083" s="21"/>
      <c r="IL1083" s="21"/>
      <c r="IM1083" s="21"/>
      <c r="IN1083" s="21"/>
      <c r="IO1083" s="21"/>
      <c r="IP1083" s="21"/>
      <c r="IQ1083" s="21"/>
      <c r="IR1083" s="21"/>
      <c r="IS1083" s="21"/>
      <c r="IT1083" s="21"/>
      <c r="IU1083" s="21"/>
      <c r="IV1083" s="21"/>
      <c r="IW1083" s="21"/>
      <c r="IX1083" s="21"/>
      <c r="IY1083" s="21"/>
      <c r="IZ1083" s="21"/>
      <c r="JA1083" s="21"/>
      <c r="JB1083" s="21"/>
      <c r="JC1083" s="21"/>
      <c r="JD1083" s="21"/>
      <c r="JE1083" s="21"/>
      <c r="JF1083" s="21"/>
      <c r="JG1083" s="21"/>
      <c r="JH1083" s="21"/>
      <c r="JI1083" s="21"/>
      <c r="JJ1083" s="21"/>
      <c r="JK1083" s="21"/>
      <c r="JL1083" s="21"/>
      <c r="JM1083" s="21"/>
      <c r="JN1083" s="21"/>
      <c r="JO1083" s="21"/>
      <c r="JP1083" s="21"/>
      <c r="JQ1083" s="21"/>
      <c r="JR1083" s="21"/>
      <c r="JS1083" s="21"/>
      <c r="JT1083" s="21"/>
      <c r="JU1083" s="21"/>
      <c r="JV1083" s="21"/>
      <c r="JW1083" s="21"/>
      <c r="JX1083" s="21"/>
      <c r="JY1083" s="21"/>
    </row>
    <row r="1084" spans="1:285" ht="14.1" customHeight="1">
      <c r="A1084" s="21"/>
      <c r="B1084" s="21"/>
      <c r="C1084" s="21"/>
      <c r="D1084" s="21"/>
      <c r="E1084" s="21"/>
      <c r="F1084" s="21"/>
      <c r="G1084" s="21"/>
      <c r="H1084" s="21"/>
      <c r="I1084" s="21"/>
      <c r="J1084" s="21"/>
      <c r="K1084" s="21"/>
      <c r="L1084" s="21"/>
      <c r="M1084" s="21"/>
      <c r="N1084" s="21"/>
      <c r="O1084" s="21"/>
      <c r="P1084" s="21"/>
      <c r="Q1084" s="21"/>
      <c r="R1084" s="21"/>
      <c r="S1084" s="21"/>
      <c r="T1084" s="21"/>
      <c r="U1084" s="21"/>
      <c r="V1084" s="21"/>
      <c r="W1084" s="21"/>
      <c r="X1084" s="21"/>
      <c r="Y1084" s="21"/>
      <c r="Z1084" s="21"/>
      <c r="AA1084" s="21"/>
      <c r="AB1084" s="21"/>
      <c r="AC1084" s="21"/>
      <c r="AD1084" s="21"/>
      <c r="AE1084" s="21"/>
      <c r="AF1084" s="21"/>
      <c r="AG1084" s="21"/>
      <c r="AH1084" s="21"/>
      <c r="AI1084" s="21"/>
      <c r="AJ1084" s="21"/>
      <c r="AK1084" s="21"/>
      <c r="AL1084" s="21"/>
      <c r="AM1084" s="21"/>
      <c r="AN1084" s="21"/>
      <c r="AO1084" s="21"/>
      <c r="AP1084" s="21"/>
      <c r="AQ1084" s="21"/>
      <c r="AR1084" s="21"/>
      <c r="AS1084" s="21"/>
      <c r="AT1084" s="21"/>
      <c r="AU1084" s="21"/>
      <c r="AV1084" s="21"/>
      <c r="AW1084" s="21"/>
      <c r="AX1084" s="21"/>
      <c r="AY1084" s="21"/>
      <c r="AZ1084" s="21"/>
      <c r="BA1084" s="21"/>
      <c r="BB1084" s="21"/>
      <c r="BC1084" s="21"/>
      <c r="BD1084" s="21"/>
      <c r="BE1084" s="21"/>
      <c r="BF1084" s="21"/>
      <c r="BG1084" s="21"/>
      <c r="BH1084" s="21"/>
      <c r="BI1084" s="21"/>
      <c r="BJ1084" s="21"/>
      <c r="BK1084" s="21"/>
      <c r="BL1084" s="21"/>
      <c r="BM1084" s="21"/>
      <c r="BN1084" s="21"/>
      <c r="BO1084" s="21"/>
      <c r="BP1084" s="21"/>
      <c r="BQ1084" s="21"/>
      <c r="BR1084" s="21"/>
      <c r="BS1084" s="21"/>
      <c r="BT1084" s="21"/>
      <c r="BU1084" s="21"/>
      <c r="BV1084" s="21"/>
      <c r="BW1084" s="21"/>
      <c r="BX1084" s="21"/>
      <c r="BY1084" s="21"/>
      <c r="BZ1084" s="21"/>
      <c r="CA1084" s="21"/>
      <c r="CB1084" s="21"/>
      <c r="CC1084" s="21"/>
      <c r="CD1084" s="21"/>
      <c r="CE1084" s="21"/>
      <c r="CF1084" s="21"/>
      <c r="CG1084" s="21"/>
      <c r="CH1084" s="21"/>
      <c r="CI1084" s="21"/>
      <c r="CJ1084" s="21"/>
      <c r="CK1084" s="21"/>
      <c r="CL1084" s="21"/>
      <c r="CM1084" s="21"/>
      <c r="CN1084" s="21"/>
      <c r="CO1084" s="21"/>
      <c r="CP1084" s="21"/>
      <c r="CQ1084" s="21"/>
      <c r="CR1084" s="21"/>
      <c r="CS1084" s="21"/>
      <c r="CT1084" s="21"/>
      <c r="CU1084" s="21"/>
      <c r="CV1084" s="21"/>
      <c r="CW1084" s="21"/>
      <c r="CX1084" s="21"/>
      <c r="CY1084" s="21"/>
      <c r="CZ1084" s="21"/>
      <c r="DA1084" s="21"/>
      <c r="DB1084" s="21"/>
      <c r="DC1084" s="21"/>
      <c r="DD1084" s="21"/>
      <c r="DE1084" s="21"/>
      <c r="DF1084" s="21"/>
      <c r="DG1084" s="21"/>
      <c r="DH1084" s="21"/>
      <c r="DI1084" s="21"/>
      <c r="DJ1084" s="21"/>
      <c r="DK1084" s="21"/>
      <c r="DL1084" s="21"/>
      <c r="DM1084" s="21"/>
      <c r="DN1084" s="21"/>
      <c r="DO1084" s="21"/>
      <c r="DP1084" s="21"/>
      <c r="DQ1084" s="21"/>
      <c r="DR1084" s="21"/>
      <c r="DS1084" s="21"/>
      <c r="DT1084" s="21"/>
      <c r="DU1084" s="21"/>
      <c r="DV1084" s="21"/>
      <c r="DW1084" s="21"/>
      <c r="DX1084" s="21"/>
      <c r="DY1084" s="21"/>
      <c r="DZ1084" s="21"/>
      <c r="EA1084" s="21"/>
      <c r="EB1084" s="21"/>
      <c r="EC1084" s="21"/>
      <c r="ED1084" s="21"/>
      <c r="EE1084" s="21"/>
      <c r="EF1084" s="21"/>
      <c r="EG1084" s="21"/>
      <c r="EH1084" s="21"/>
      <c r="EI1084" s="21"/>
      <c r="EJ1084" s="21"/>
      <c r="EK1084" s="21"/>
      <c r="EL1084" s="21"/>
      <c r="EM1084" s="21"/>
      <c r="EN1084" s="21"/>
      <c r="EO1084" s="21"/>
      <c r="EP1084" s="21"/>
      <c r="EQ1084" s="21"/>
      <c r="ER1084" s="21"/>
      <c r="ES1084" s="21"/>
      <c r="ET1084" s="21"/>
      <c r="EU1084" s="21"/>
      <c r="EV1084" s="21"/>
      <c r="EW1084" s="21"/>
      <c r="EX1084" s="21"/>
      <c r="EY1084" s="21"/>
      <c r="EZ1084" s="21"/>
      <c r="FA1084" s="21"/>
      <c r="FB1084" s="21"/>
      <c r="FC1084" s="21"/>
      <c r="FD1084" s="21"/>
      <c r="FE1084" s="21"/>
      <c r="FF1084" s="21"/>
      <c r="FG1084" s="21"/>
      <c r="FH1084" s="21"/>
      <c r="FI1084" s="21"/>
      <c r="FJ1084" s="21"/>
      <c r="FK1084" s="21"/>
      <c r="FL1084" s="21"/>
      <c r="FM1084" s="21"/>
      <c r="FN1084" s="21"/>
      <c r="FO1084" s="21"/>
      <c r="FP1084" s="21"/>
      <c r="FQ1084" s="21"/>
      <c r="FR1084" s="21"/>
      <c r="FS1084" s="21"/>
      <c r="FT1084" s="21"/>
      <c r="FU1084" s="21"/>
      <c r="FV1084" s="21"/>
      <c r="FW1084" s="21"/>
      <c r="FX1084" s="21"/>
      <c r="FY1084" s="21"/>
      <c r="FZ1084" s="21"/>
      <c r="GA1084" s="21"/>
      <c r="GB1084" s="21"/>
      <c r="GC1084" s="21"/>
      <c r="GD1084" s="21"/>
      <c r="GE1084" s="21"/>
      <c r="GF1084" s="21"/>
      <c r="GG1084" s="21"/>
      <c r="GH1084" s="21"/>
      <c r="GI1084" s="21"/>
      <c r="GJ1084" s="21"/>
      <c r="GK1084" s="21"/>
      <c r="GL1084" s="21"/>
      <c r="GM1084" s="21"/>
      <c r="GN1084" s="21"/>
      <c r="GO1084" s="21"/>
      <c r="GP1084" s="21"/>
      <c r="GQ1084" s="21"/>
      <c r="GR1084" s="21"/>
      <c r="GS1084" s="21"/>
      <c r="GT1084" s="21"/>
      <c r="GU1084" s="21"/>
      <c r="GV1084" s="21"/>
      <c r="GW1084" s="21"/>
      <c r="GX1084" s="21"/>
      <c r="GY1084" s="21"/>
      <c r="GZ1084" s="21"/>
      <c r="HA1084" s="21"/>
      <c r="HB1084" s="21"/>
      <c r="HC1084" s="21"/>
      <c r="HD1084" s="21"/>
      <c r="HE1084" s="21"/>
      <c r="HF1084" s="21"/>
      <c r="HG1084" s="21"/>
      <c r="HH1084" s="21"/>
      <c r="HI1084" s="21"/>
      <c r="HJ1084" s="21"/>
      <c r="HK1084" s="21"/>
      <c r="HL1084" s="21"/>
      <c r="HM1084" s="21"/>
      <c r="HN1084" s="21"/>
      <c r="HO1084" s="21"/>
      <c r="HP1084" s="21"/>
      <c r="HQ1084" s="21"/>
      <c r="HR1084" s="21"/>
      <c r="HS1084" s="21"/>
      <c r="HT1084" s="21"/>
      <c r="HU1084" s="21"/>
      <c r="HV1084" s="21"/>
      <c r="HW1084" s="21"/>
      <c r="HX1084" s="21"/>
      <c r="HY1084" s="21"/>
      <c r="HZ1084" s="21"/>
      <c r="IA1084" s="21"/>
      <c r="IB1084" s="21"/>
      <c r="IC1084" s="21"/>
      <c r="ID1084" s="21"/>
      <c r="IE1084" s="21"/>
      <c r="IF1084" s="21"/>
      <c r="IG1084" s="21"/>
      <c r="IH1084" s="21"/>
      <c r="II1084" s="21"/>
      <c r="IJ1084" s="21"/>
      <c r="IK1084" s="21"/>
      <c r="IL1084" s="21"/>
      <c r="IM1084" s="21"/>
      <c r="IN1084" s="21"/>
      <c r="IO1084" s="21"/>
      <c r="IP1084" s="21"/>
      <c r="IQ1084" s="21"/>
      <c r="IR1084" s="21"/>
      <c r="IS1084" s="21"/>
      <c r="IT1084" s="21"/>
      <c r="IU1084" s="21"/>
      <c r="IV1084" s="21"/>
      <c r="IW1084" s="21"/>
      <c r="IX1084" s="21"/>
      <c r="IY1084" s="21"/>
      <c r="IZ1084" s="21"/>
      <c r="JA1084" s="21"/>
      <c r="JB1084" s="21"/>
      <c r="JC1084" s="21"/>
      <c r="JD1084" s="21"/>
      <c r="JE1084" s="21"/>
      <c r="JF1084" s="21"/>
      <c r="JG1084" s="21"/>
      <c r="JH1084" s="21"/>
      <c r="JI1084" s="21"/>
      <c r="JJ1084" s="21"/>
      <c r="JK1084" s="21"/>
      <c r="JL1084" s="21"/>
      <c r="JM1084" s="21"/>
      <c r="JN1084" s="21"/>
      <c r="JO1084" s="21"/>
      <c r="JP1084" s="21"/>
      <c r="JQ1084" s="21"/>
      <c r="JR1084" s="21"/>
      <c r="JS1084" s="21"/>
      <c r="JT1084" s="21"/>
      <c r="JU1084" s="21"/>
      <c r="JV1084" s="21"/>
      <c r="JW1084" s="21"/>
      <c r="JX1084" s="21"/>
      <c r="JY1084" s="21"/>
    </row>
    <row r="1085" spans="1:285" ht="14.1" customHeight="1">
      <c r="A1085" s="21"/>
      <c r="B1085" s="21"/>
      <c r="C1085" s="21"/>
      <c r="D1085" s="21"/>
      <c r="E1085" s="21"/>
      <c r="F1085" s="21"/>
      <c r="G1085" s="21"/>
      <c r="H1085" s="21"/>
      <c r="I1085" s="21"/>
      <c r="J1085" s="21"/>
      <c r="K1085" s="21"/>
      <c r="L1085" s="21"/>
      <c r="M1085" s="21"/>
      <c r="N1085" s="21"/>
      <c r="O1085" s="21"/>
      <c r="P1085" s="21"/>
      <c r="Q1085" s="21"/>
      <c r="R1085" s="21"/>
      <c r="S1085" s="21"/>
      <c r="T1085" s="21"/>
      <c r="U1085" s="21"/>
      <c r="V1085" s="21"/>
      <c r="W1085" s="21"/>
      <c r="X1085" s="21"/>
      <c r="Y1085" s="21"/>
      <c r="Z1085" s="21"/>
      <c r="AA1085" s="21"/>
      <c r="AB1085" s="21"/>
      <c r="AC1085" s="21"/>
      <c r="AD1085" s="21"/>
      <c r="AE1085" s="21"/>
      <c r="AF1085" s="21"/>
      <c r="AG1085" s="21"/>
      <c r="AH1085" s="21"/>
      <c r="AI1085" s="21"/>
      <c r="AJ1085" s="21"/>
      <c r="AK1085" s="21"/>
      <c r="AL1085" s="21"/>
      <c r="AM1085" s="21"/>
      <c r="AN1085" s="21"/>
      <c r="AO1085" s="21"/>
      <c r="AP1085" s="21"/>
      <c r="AQ1085" s="21"/>
      <c r="AR1085" s="21"/>
      <c r="AS1085" s="21"/>
      <c r="AT1085" s="21"/>
      <c r="AU1085" s="21"/>
      <c r="AV1085" s="21"/>
      <c r="AW1085" s="21"/>
      <c r="AX1085" s="21"/>
      <c r="AY1085" s="21"/>
      <c r="AZ1085" s="21"/>
      <c r="BA1085" s="21"/>
      <c r="BB1085" s="21"/>
      <c r="BC1085" s="21"/>
      <c r="BD1085" s="21"/>
      <c r="BE1085" s="21"/>
      <c r="BF1085" s="21"/>
      <c r="BG1085" s="21"/>
      <c r="BH1085" s="21"/>
      <c r="BI1085" s="21"/>
      <c r="BJ1085" s="21"/>
      <c r="BK1085" s="21"/>
      <c r="BL1085" s="21"/>
      <c r="BM1085" s="21"/>
      <c r="BN1085" s="21"/>
      <c r="BO1085" s="21"/>
      <c r="BP1085" s="21"/>
      <c r="BQ1085" s="21"/>
      <c r="BR1085" s="21"/>
      <c r="BS1085" s="21"/>
      <c r="BT1085" s="21"/>
      <c r="BU1085" s="21"/>
      <c r="BV1085" s="21"/>
      <c r="BW1085" s="21"/>
      <c r="BX1085" s="21"/>
      <c r="BY1085" s="21"/>
      <c r="BZ1085" s="21"/>
      <c r="CA1085" s="21"/>
      <c r="CB1085" s="21"/>
      <c r="CC1085" s="21"/>
      <c r="CD1085" s="21"/>
      <c r="CE1085" s="21"/>
      <c r="CF1085" s="21"/>
      <c r="CG1085" s="21"/>
      <c r="CH1085" s="21"/>
      <c r="CI1085" s="21"/>
      <c r="CJ1085" s="21"/>
      <c r="CK1085" s="21"/>
      <c r="CL1085" s="21"/>
      <c r="CM1085" s="21"/>
      <c r="CN1085" s="21"/>
      <c r="CO1085" s="21"/>
      <c r="CP1085" s="21"/>
      <c r="CQ1085" s="21"/>
      <c r="CR1085" s="21"/>
      <c r="CS1085" s="21"/>
      <c r="CT1085" s="21"/>
      <c r="CU1085" s="21"/>
      <c r="CV1085" s="21"/>
      <c r="CW1085" s="21"/>
      <c r="CX1085" s="21"/>
      <c r="CY1085" s="21"/>
      <c r="CZ1085" s="21"/>
      <c r="DA1085" s="21"/>
      <c r="DB1085" s="21"/>
      <c r="DC1085" s="21"/>
      <c r="DD1085" s="21"/>
      <c r="DE1085" s="21"/>
      <c r="DF1085" s="21"/>
      <c r="DG1085" s="21"/>
      <c r="DH1085" s="21"/>
      <c r="DI1085" s="21"/>
      <c r="DJ1085" s="21"/>
      <c r="DK1085" s="21"/>
      <c r="DL1085" s="21"/>
      <c r="DM1085" s="21"/>
      <c r="DN1085" s="21"/>
      <c r="DO1085" s="21"/>
      <c r="DP1085" s="21"/>
      <c r="DQ1085" s="21"/>
      <c r="DR1085" s="21"/>
      <c r="DS1085" s="21"/>
      <c r="DT1085" s="21"/>
      <c r="DU1085" s="21"/>
      <c r="DV1085" s="21"/>
      <c r="DW1085" s="21"/>
      <c r="DX1085" s="21"/>
      <c r="DY1085" s="21"/>
      <c r="DZ1085" s="21"/>
      <c r="EA1085" s="21"/>
      <c r="EB1085" s="21"/>
      <c r="EC1085" s="21"/>
      <c r="ED1085" s="21"/>
      <c r="EE1085" s="21"/>
      <c r="EF1085" s="21"/>
      <c r="EG1085" s="21"/>
      <c r="EH1085" s="21"/>
      <c r="EI1085" s="21"/>
      <c r="EJ1085" s="21"/>
      <c r="EK1085" s="21"/>
      <c r="EL1085" s="21"/>
      <c r="EM1085" s="21"/>
      <c r="EN1085" s="21"/>
      <c r="EO1085" s="21"/>
      <c r="EP1085" s="21"/>
      <c r="EQ1085" s="21"/>
      <c r="ER1085" s="21"/>
      <c r="ES1085" s="21"/>
      <c r="ET1085" s="21"/>
      <c r="EU1085" s="21"/>
      <c r="EV1085" s="21"/>
      <c r="EW1085" s="21"/>
      <c r="EX1085" s="21"/>
      <c r="EY1085" s="21"/>
      <c r="EZ1085" s="21"/>
      <c r="FA1085" s="21"/>
      <c r="FB1085" s="21"/>
      <c r="FC1085" s="21"/>
      <c r="FD1085" s="21"/>
      <c r="FE1085" s="21"/>
      <c r="FF1085" s="21"/>
      <c r="FG1085" s="21"/>
      <c r="FH1085" s="21"/>
      <c r="FI1085" s="21"/>
      <c r="FJ1085" s="21"/>
      <c r="FK1085" s="21"/>
      <c r="FL1085" s="21"/>
      <c r="FM1085" s="21"/>
      <c r="FN1085" s="21"/>
      <c r="FO1085" s="21"/>
      <c r="FP1085" s="21"/>
      <c r="FQ1085" s="21"/>
      <c r="FR1085" s="21"/>
      <c r="FS1085" s="21"/>
      <c r="FT1085" s="21"/>
      <c r="FU1085" s="21"/>
      <c r="FV1085" s="21"/>
      <c r="FW1085" s="21"/>
      <c r="FX1085" s="21"/>
      <c r="FY1085" s="21"/>
      <c r="FZ1085" s="21"/>
      <c r="GA1085" s="21"/>
      <c r="GB1085" s="21"/>
      <c r="GC1085" s="21"/>
      <c r="GD1085" s="21"/>
      <c r="GE1085" s="21"/>
      <c r="GF1085" s="21"/>
      <c r="GG1085" s="21"/>
      <c r="GH1085" s="21"/>
      <c r="GI1085" s="21"/>
      <c r="GJ1085" s="21"/>
      <c r="GK1085" s="21"/>
      <c r="GL1085" s="21"/>
      <c r="GM1085" s="21"/>
      <c r="GN1085" s="21"/>
      <c r="GO1085" s="21"/>
      <c r="GP1085" s="21"/>
      <c r="GQ1085" s="21"/>
      <c r="GR1085" s="21"/>
      <c r="GS1085" s="21"/>
      <c r="GT1085" s="21"/>
      <c r="GU1085" s="21"/>
      <c r="GV1085" s="21"/>
      <c r="GW1085" s="21"/>
      <c r="GX1085" s="21"/>
      <c r="GY1085" s="21"/>
      <c r="GZ1085" s="21"/>
      <c r="HA1085" s="21"/>
      <c r="HB1085" s="21"/>
      <c r="HC1085" s="21"/>
      <c r="HD1085" s="21"/>
      <c r="HE1085" s="21"/>
      <c r="HF1085" s="21"/>
      <c r="HG1085" s="21"/>
      <c r="HH1085" s="21"/>
      <c r="HI1085" s="21"/>
      <c r="HJ1085" s="21"/>
      <c r="HK1085" s="21"/>
      <c r="HL1085" s="21"/>
      <c r="HM1085" s="21"/>
      <c r="HN1085" s="21"/>
      <c r="HO1085" s="21"/>
      <c r="HP1085" s="21"/>
      <c r="HQ1085" s="21"/>
      <c r="HR1085" s="21"/>
      <c r="HS1085" s="21"/>
      <c r="HT1085" s="21"/>
      <c r="HU1085" s="21"/>
      <c r="HV1085" s="21"/>
      <c r="HW1085" s="21"/>
      <c r="HX1085" s="21"/>
      <c r="HY1085" s="21"/>
      <c r="HZ1085" s="21"/>
      <c r="IA1085" s="21"/>
      <c r="IB1085" s="21"/>
      <c r="IC1085" s="21"/>
      <c r="ID1085" s="21"/>
      <c r="IE1085" s="21"/>
      <c r="IF1085" s="21"/>
      <c r="IG1085" s="21"/>
      <c r="IH1085" s="21"/>
      <c r="II1085" s="21"/>
      <c r="IJ1085" s="21"/>
      <c r="IK1085" s="21"/>
      <c r="IL1085" s="21"/>
      <c r="IM1085" s="21"/>
      <c r="IN1085" s="21"/>
      <c r="IO1085" s="21"/>
      <c r="IP1085" s="21"/>
      <c r="IQ1085" s="21"/>
      <c r="IR1085" s="21"/>
      <c r="IS1085" s="21"/>
      <c r="IT1085" s="21"/>
      <c r="IU1085" s="21"/>
      <c r="IV1085" s="21"/>
      <c r="IW1085" s="21"/>
      <c r="IX1085" s="21"/>
      <c r="IY1085" s="21"/>
      <c r="IZ1085" s="21"/>
      <c r="JA1085" s="21"/>
      <c r="JB1085" s="21"/>
      <c r="JC1085" s="21"/>
      <c r="JD1085" s="21"/>
      <c r="JE1085" s="21"/>
      <c r="JF1085" s="21"/>
      <c r="JG1085" s="21"/>
      <c r="JH1085" s="21"/>
      <c r="JI1085" s="21"/>
      <c r="JJ1085" s="21"/>
      <c r="JK1085" s="21"/>
      <c r="JL1085" s="21"/>
      <c r="JM1085" s="21"/>
      <c r="JN1085" s="21"/>
      <c r="JO1085" s="21"/>
      <c r="JP1085" s="21"/>
      <c r="JQ1085" s="21"/>
      <c r="JR1085" s="21"/>
      <c r="JS1085" s="21"/>
      <c r="JT1085" s="21"/>
      <c r="JU1085" s="21"/>
      <c r="JV1085" s="21"/>
      <c r="JW1085" s="21"/>
      <c r="JX1085" s="21"/>
      <c r="JY1085" s="21"/>
    </row>
    <row r="1086" spans="1:285" ht="14.1" customHeight="1">
      <c r="A1086" s="21"/>
      <c r="B1086" s="21"/>
      <c r="C1086" s="21"/>
      <c r="D1086" s="21"/>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21"/>
      <c r="BK1086" s="21"/>
      <c r="BL1086" s="21"/>
      <c r="BM1086" s="21"/>
      <c r="BN1086" s="21"/>
      <c r="BO1086" s="21"/>
      <c r="BP1086" s="21"/>
      <c r="BQ1086" s="21"/>
      <c r="BR1086" s="21"/>
      <c r="BS1086" s="21"/>
      <c r="BT1086" s="21"/>
      <c r="BU1086" s="21"/>
      <c r="BV1086" s="21"/>
      <c r="BW1086" s="21"/>
      <c r="BX1086" s="21"/>
      <c r="BY1086" s="21"/>
      <c r="BZ1086" s="21"/>
      <c r="CA1086" s="21"/>
      <c r="CB1086" s="21"/>
      <c r="CC1086" s="21"/>
      <c r="CD1086" s="21"/>
      <c r="CE1086" s="21"/>
      <c r="CF1086" s="21"/>
      <c r="CG1086" s="21"/>
      <c r="CH1086" s="21"/>
      <c r="CI1086" s="21"/>
      <c r="CJ1086" s="21"/>
      <c r="CK1086" s="21"/>
      <c r="CL1086" s="21"/>
      <c r="CM1086" s="21"/>
      <c r="CN1086" s="21"/>
      <c r="CO1086" s="21"/>
      <c r="CP1086" s="21"/>
      <c r="CQ1086" s="21"/>
      <c r="CR1086" s="21"/>
      <c r="CS1086" s="21"/>
      <c r="CT1086" s="21"/>
      <c r="CU1086" s="21"/>
      <c r="CV1086" s="21"/>
      <c r="CW1086" s="21"/>
      <c r="CX1086" s="21"/>
      <c r="CY1086" s="21"/>
      <c r="CZ1086" s="21"/>
      <c r="DA1086" s="21"/>
      <c r="DB1086" s="21"/>
      <c r="DC1086" s="21"/>
      <c r="DD1086" s="21"/>
      <c r="DE1086" s="21"/>
      <c r="DF1086" s="21"/>
      <c r="DG1086" s="21"/>
      <c r="DH1086" s="21"/>
      <c r="DI1086" s="21"/>
      <c r="DJ1086" s="21"/>
      <c r="DK1086" s="21"/>
      <c r="DL1086" s="21"/>
      <c r="DM1086" s="21"/>
      <c r="DN1086" s="21"/>
      <c r="DO1086" s="21"/>
      <c r="DP1086" s="21"/>
      <c r="DQ1086" s="21"/>
      <c r="DR1086" s="21"/>
      <c r="DS1086" s="21"/>
      <c r="DT1086" s="21"/>
      <c r="DU1086" s="21"/>
      <c r="DV1086" s="21"/>
      <c r="DW1086" s="21"/>
      <c r="DX1086" s="21"/>
      <c r="DY1086" s="21"/>
      <c r="DZ1086" s="21"/>
      <c r="EA1086" s="21"/>
      <c r="EB1086" s="21"/>
      <c r="EC1086" s="21"/>
      <c r="ED1086" s="21"/>
      <c r="EE1086" s="21"/>
      <c r="EF1086" s="21"/>
      <c r="EG1086" s="21"/>
      <c r="EH1086" s="21"/>
      <c r="EI1086" s="21"/>
      <c r="EJ1086" s="21"/>
      <c r="EK1086" s="21"/>
      <c r="EL1086" s="21"/>
      <c r="EM1086" s="21"/>
      <c r="EN1086" s="21"/>
      <c r="EO1086" s="21"/>
      <c r="EP1086" s="21"/>
      <c r="EQ1086" s="21"/>
      <c r="ER1086" s="21"/>
      <c r="ES1086" s="21"/>
      <c r="ET1086" s="21"/>
      <c r="EU1086" s="21"/>
      <c r="EV1086" s="21"/>
      <c r="EW1086" s="21"/>
      <c r="EX1086" s="21"/>
      <c r="EY1086" s="21"/>
      <c r="EZ1086" s="21"/>
      <c r="FA1086" s="21"/>
      <c r="FB1086" s="21"/>
      <c r="FC1086" s="21"/>
      <c r="FD1086" s="21"/>
      <c r="FE1086" s="21"/>
      <c r="FF1086" s="21"/>
      <c r="FG1086" s="21"/>
      <c r="FH1086" s="21"/>
      <c r="FI1086" s="21"/>
      <c r="FJ1086" s="21"/>
      <c r="FK1086" s="21"/>
      <c r="FL1086" s="21"/>
      <c r="FM1086" s="21"/>
      <c r="FN1086" s="21"/>
      <c r="FO1086" s="21"/>
      <c r="FP1086" s="21"/>
      <c r="FQ1086" s="21"/>
      <c r="FR1086" s="21"/>
      <c r="FS1086" s="21"/>
      <c r="FT1086" s="21"/>
      <c r="FU1086" s="21"/>
      <c r="FV1086" s="21"/>
      <c r="FW1086" s="21"/>
      <c r="FX1086" s="21"/>
      <c r="FY1086" s="21"/>
      <c r="FZ1086" s="21"/>
      <c r="GA1086" s="21"/>
      <c r="GB1086" s="21"/>
      <c r="GC1086" s="21"/>
      <c r="GD1086" s="21"/>
      <c r="GE1086" s="21"/>
      <c r="GF1086" s="21"/>
      <c r="GG1086" s="21"/>
      <c r="GH1086" s="21"/>
      <c r="GI1086" s="21"/>
      <c r="GJ1086" s="21"/>
      <c r="GK1086" s="21"/>
      <c r="GL1086" s="21"/>
      <c r="GM1086" s="21"/>
      <c r="GN1086" s="21"/>
      <c r="GO1086" s="21"/>
      <c r="GP1086" s="21"/>
      <c r="GQ1086" s="21"/>
      <c r="GR1086" s="21"/>
      <c r="GS1086" s="21"/>
      <c r="GT1086" s="21"/>
      <c r="GU1086" s="21"/>
      <c r="GV1086" s="21"/>
      <c r="GW1086" s="21"/>
      <c r="GX1086" s="21"/>
      <c r="GY1086" s="21"/>
      <c r="GZ1086" s="21"/>
      <c r="HA1086" s="21"/>
      <c r="HB1086" s="21"/>
      <c r="HC1086" s="21"/>
      <c r="HD1086" s="21"/>
      <c r="HE1086" s="21"/>
      <c r="HF1086" s="21"/>
      <c r="HG1086" s="21"/>
      <c r="HH1086" s="21"/>
      <c r="HI1086" s="21"/>
      <c r="HJ1086" s="21"/>
      <c r="HK1086" s="21"/>
      <c r="HL1086" s="21"/>
      <c r="HM1086" s="21"/>
      <c r="HN1086" s="21"/>
      <c r="HO1086" s="21"/>
      <c r="HP1086" s="21"/>
      <c r="HQ1086" s="21"/>
      <c r="HR1086" s="21"/>
      <c r="HS1086" s="21"/>
      <c r="HT1086" s="21"/>
      <c r="HU1086" s="21"/>
      <c r="HV1086" s="21"/>
      <c r="HW1086" s="21"/>
      <c r="HX1086" s="21"/>
      <c r="HY1086" s="21"/>
      <c r="HZ1086" s="21"/>
      <c r="IA1086" s="21"/>
      <c r="IB1086" s="21"/>
      <c r="IC1086" s="21"/>
      <c r="ID1086" s="21"/>
      <c r="IE1086" s="21"/>
      <c r="IF1086" s="21"/>
      <c r="IG1086" s="21"/>
      <c r="IH1086" s="21"/>
      <c r="II1086" s="21"/>
      <c r="IJ1086" s="21"/>
      <c r="IK1086" s="21"/>
      <c r="IL1086" s="21"/>
      <c r="IM1086" s="21"/>
      <c r="IN1086" s="21"/>
      <c r="IO1086" s="21"/>
      <c r="IP1086" s="21"/>
      <c r="IQ1086" s="21"/>
      <c r="IR1086" s="21"/>
      <c r="IS1086" s="21"/>
      <c r="IT1086" s="21"/>
      <c r="IU1086" s="21"/>
      <c r="IV1086" s="21"/>
      <c r="IW1086" s="21"/>
      <c r="IX1086" s="21"/>
      <c r="IY1086" s="21"/>
      <c r="IZ1086" s="21"/>
      <c r="JA1086" s="21"/>
      <c r="JB1086" s="21"/>
      <c r="JC1086" s="21"/>
      <c r="JD1086" s="21"/>
      <c r="JE1086" s="21"/>
      <c r="JF1086" s="21"/>
      <c r="JG1086" s="21"/>
      <c r="JH1086" s="21"/>
      <c r="JI1086" s="21"/>
      <c r="JJ1086" s="21"/>
      <c r="JK1086" s="21"/>
      <c r="JL1086" s="21"/>
      <c r="JM1086" s="21"/>
      <c r="JN1086" s="21"/>
      <c r="JO1086" s="21"/>
      <c r="JP1086" s="21"/>
      <c r="JQ1086" s="21"/>
      <c r="JR1086" s="21"/>
      <c r="JS1086" s="21"/>
      <c r="JT1086" s="21"/>
      <c r="JU1086" s="21"/>
      <c r="JV1086" s="21"/>
      <c r="JW1086" s="21"/>
      <c r="JX1086" s="21"/>
      <c r="JY1086" s="21"/>
    </row>
    <row r="1087" spans="1:285" ht="14.1" customHeight="1">
      <c r="A1087" s="21"/>
      <c r="B1087" s="21"/>
      <c r="C1087" s="21"/>
      <c r="D1087" s="21"/>
      <c r="E1087" s="21"/>
      <c r="F1087" s="21"/>
      <c r="G1087" s="21"/>
      <c r="H1087" s="21"/>
      <c r="I1087" s="21"/>
      <c r="J1087" s="21"/>
      <c r="K1087" s="21"/>
      <c r="L1087" s="21"/>
      <c r="M1087" s="21"/>
      <c r="N1087" s="21"/>
      <c r="O1087" s="21"/>
      <c r="P1087" s="21"/>
      <c r="Q1087" s="21"/>
      <c r="R1087" s="21"/>
      <c r="S1087" s="21"/>
      <c r="T1087" s="21"/>
      <c r="U1087" s="21"/>
      <c r="V1087" s="21"/>
      <c r="W1087" s="21"/>
      <c r="X1087" s="21"/>
      <c r="Y1087" s="21"/>
      <c r="Z1087" s="21"/>
      <c r="AA1087" s="21"/>
      <c r="AB1087" s="21"/>
      <c r="AC1087" s="21"/>
      <c r="AD1087" s="21"/>
      <c r="AE1087" s="21"/>
      <c r="AF1087" s="21"/>
      <c r="AG1087" s="21"/>
      <c r="AH1087" s="21"/>
      <c r="AI1087" s="21"/>
      <c r="AJ1087" s="21"/>
      <c r="AK1087" s="21"/>
      <c r="AL1087" s="21"/>
      <c r="AM1087" s="21"/>
      <c r="AN1087" s="21"/>
      <c r="AO1087" s="21"/>
      <c r="AP1087" s="21"/>
      <c r="AQ1087" s="21"/>
      <c r="AR1087" s="21"/>
      <c r="AS1087" s="21"/>
      <c r="AT1087" s="21"/>
      <c r="AU1087" s="21"/>
      <c r="AV1087" s="21"/>
      <c r="AW1087" s="21"/>
      <c r="AX1087" s="21"/>
      <c r="AY1087" s="21"/>
      <c r="AZ1087" s="21"/>
      <c r="BA1087" s="21"/>
      <c r="BB1087" s="21"/>
      <c r="BC1087" s="21"/>
      <c r="BD1087" s="21"/>
      <c r="BE1087" s="21"/>
      <c r="BF1087" s="21"/>
      <c r="BG1087" s="21"/>
      <c r="BH1087" s="21"/>
      <c r="BI1087" s="21"/>
      <c r="BJ1087" s="21"/>
      <c r="BK1087" s="21"/>
      <c r="BL1087" s="21"/>
      <c r="BM1087" s="21"/>
      <c r="BN1087" s="21"/>
      <c r="BO1087" s="21"/>
      <c r="BP1087" s="21"/>
      <c r="BQ1087" s="21"/>
      <c r="BR1087" s="21"/>
      <c r="BS1087" s="21"/>
      <c r="BT1087" s="21"/>
      <c r="BU1087" s="21"/>
      <c r="BV1087" s="21"/>
      <c r="BW1087" s="21"/>
      <c r="BX1087" s="21"/>
      <c r="BY1087" s="21"/>
      <c r="BZ1087" s="21"/>
      <c r="CA1087" s="21"/>
      <c r="CB1087" s="21"/>
      <c r="CC1087" s="21"/>
      <c r="CD1087" s="21"/>
      <c r="CE1087" s="21"/>
      <c r="CF1087" s="21"/>
      <c r="CG1087" s="21"/>
      <c r="CH1087" s="21"/>
      <c r="CI1087" s="21"/>
      <c r="CJ1087" s="21"/>
      <c r="CK1087" s="21"/>
      <c r="CL1087" s="21"/>
      <c r="CM1087" s="21"/>
      <c r="CN1087" s="21"/>
      <c r="CO1087" s="21"/>
      <c r="CP1087" s="21"/>
      <c r="CQ1087" s="21"/>
      <c r="CR1087" s="21"/>
      <c r="CS1087" s="21"/>
      <c r="CT1087" s="21"/>
      <c r="CU1087" s="21"/>
      <c r="CV1087" s="21"/>
      <c r="CW1087" s="21"/>
      <c r="CX1087" s="21"/>
      <c r="CY1087" s="21"/>
      <c r="CZ1087" s="21"/>
      <c r="DA1087" s="21"/>
      <c r="DB1087" s="21"/>
      <c r="DC1087" s="21"/>
      <c r="DD1087" s="21"/>
      <c r="DE1087" s="21"/>
      <c r="DF1087" s="21"/>
      <c r="DG1087" s="21"/>
      <c r="DH1087" s="21"/>
      <c r="DI1087" s="21"/>
      <c r="DJ1087" s="21"/>
      <c r="DK1087" s="21"/>
      <c r="DL1087" s="21"/>
      <c r="DM1087" s="21"/>
      <c r="DN1087" s="21"/>
      <c r="DO1087" s="21"/>
      <c r="DP1087" s="21"/>
      <c r="DQ1087" s="21"/>
      <c r="DR1087" s="21"/>
      <c r="DS1087" s="21"/>
      <c r="DT1087" s="21"/>
      <c r="DU1087" s="21"/>
      <c r="DV1087" s="21"/>
      <c r="DW1087" s="21"/>
      <c r="DX1087" s="21"/>
      <c r="DY1087" s="21"/>
      <c r="DZ1087" s="21"/>
      <c r="EA1087" s="21"/>
      <c r="EB1087" s="21"/>
      <c r="EC1087" s="21"/>
      <c r="ED1087" s="21"/>
      <c r="EE1087" s="21"/>
      <c r="EF1087" s="21"/>
      <c r="EG1087" s="21"/>
      <c r="EH1087" s="21"/>
      <c r="EI1087" s="21"/>
      <c r="EJ1087" s="21"/>
      <c r="EK1087" s="21"/>
      <c r="EL1087" s="21"/>
      <c r="EM1087" s="21"/>
      <c r="EN1087" s="21"/>
      <c r="EO1087" s="21"/>
      <c r="EP1087" s="21"/>
      <c r="EQ1087" s="21"/>
      <c r="ER1087" s="21"/>
      <c r="ES1087" s="21"/>
      <c r="ET1087" s="21"/>
      <c r="EU1087" s="21"/>
      <c r="EV1087" s="21"/>
      <c r="EW1087" s="21"/>
      <c r="EX1087" s="21"/>
      <c r="EY1087" s="21"/>
      <c r="EZ1087" s="21"/>
      <c r="FA1087" s="21"/>
      <c r="FB1087" s="21"/>
      <c r="FC1087" s="21"/>
      <c r="FD1087" s="21"/>
      <c r="FE1087" s="21"/>
      <c r="FF1087" s="21"/>
      <c r="FG1087" s="21"/>
      <c r="FH1087" s="21"/>
      <c r="FI1087" s="21"/>
      <c r="FJ1087" s="21"/>
      <c r="FK1087" s="21"/>
      <c r="FL1087" s="21"/>
      <c r="FM1087" s="21"/>
      <c r="FN1087" s="21"/>
      <c r="FO1087" s="21"/>
      <c r="FP1087" s="21"/>
      <c r="FQ1087" s="21"/>
      <c r="FR1087" s="21"/>
      <c r="FS1087" s="21"/>
      <c r="FT1087" s="21"/>
      <c r="FU1087" s="21"/>
      <c r="FV1087" s="21"/>
      <c r="FW1087" s="21"/>
      <c r="FX1087" s="21"/>
      <c r="FY1087" s="21"/>
      <c r="FZ1087" s="21"/>
      <c r="GA1087" s="21"/>
      <c r="GB1087" s="21"/>
      <c r="GC1087" s="21"/>
      <c r="GD1087" s="21"/>
      <c r="GE1087" s="21"/>
      <c r="GF1087" s="21"/>
      <c r="GG1087" s="21"/>
      <c r="GH1087" s="21"/>
      <c r="GI1087" s="21"/>
      <c r="GJ1087" s="21"/>
      <c r="GK1087" s="21"/>
      <c r="GL1087" s="21"/>
      <c r="GM1087" s="21"/>
      <c r="GN1087" s="21"/>
      <c r="GO1087" s="21"/>
      <c r="GP1087" s="21"/>
      <c r="GQ1087" s="21"/>
      <c r="GR1087" s="21"/>
      <c r="GS1087" s="21"/>
      <c r="GT1087" s="21"/>
      <c r="GU1087" s="21"/>
      <c r="GV1087" s="21"/>
      <c r="GW1087" s="21"/>
      <c r="GX1087" s="21"/>
      <c r="GY1087" s="21"/>
      <c r="GZ1087" s="21"/>
      <c r="HA1087" s="21"/>
      <c r="HB1087" s="21"/>
      <c r="HC1087" s="21"/>
      <c r="HD1087" s="21"/>
      <c r="HE1087" s="21"/>
      <c r="HF1087" s="21"/>
      <c r="HG1087" s="21"/>
      <c r="HH1087" s="21"/>
      <c r="HI1087" s="21"/>
      <c r="HJ1087" s="21"/>
      <c r="HK1087" s="21"/>
      <c r="HL1087" s="21"/>
      <c r="HM1087" s="21"/>
      <c r="HN1087" s="21"/>
      <c r="HO1087" s="21"/>
      <c r="HP1087" s="21"/>
      <c r="HQ1087" s="21"/>
      <c r="HR1087" s="21"/>
      <c r="HS1087" s="21"/>
      <c r="HT1087" s="21"/>
      <c r="HU1087" s="21"/>
      <c r="HV1087" s="21"/>
      <c r="HW1087" s="21"/>
      <c r="HX1087" s="21"/>
      <c r="HY1087" s="21"/>
      <c r="HZ1087" s="21"/>
      <c r="IA1087" s="21"/>
      <c r="IB1087" s="21"/>
      <c r="IC1087" s="21"/>
      <c r="ID1087" s="21"/>
      <c r="IE1087" s="21"/>
      <c r="IF1087" s="21"/>
      <c r="IG1087" s="21"/>
      <c r="IH1087" s="21"/>
      <c r="II1087" s="21"/>
      <c r="IJ1087" s="21"/>
      <c r="IK1087" s="21"/>
      <c r="IL1087" s="21"/>
      <c r="IM1087" s="21"/>
      <c r="IN1087" s="21"/>
      <c r="IO1087" s="21"/>
      <c r="IP1087" s="21"/>
      <c r="IQ1087" s="21"/>
      <c r="IR1087" s="21"/>
      <c r="IS1087" s="21"/>
      <c r="IT1087" s="21"/>
      <c r="IU1087" s="21"/>
      <c r="IV1087" s="21"/>
      <c r="IW1087" s="21"/>
      <c r="IX1087" s="21"/>
      <c r="IY1087" s="21"/>
      <c r="IZ1087" s="21"/>
      <c r="JA1087" s="21"/>
      <c r="JB1087" s="21"/>
      <c r="JC1087" s="21"/>
      <c r="JD1087" s="21"/>
      <c r="JE1087" s="21"/>
      <c r="JF1087" s="21"/>
      <c r="JG1087" s="21"/>
      <c r="JH1087" s="21"/>
      <c r="JI1087" s="21"/>
      <c r="JJ1087" s="21"/>
      <c r="JK1087" s="21"/>
      <c r="JL1087" s="21"/>
      <c r="JM1087" s="21"/>
      <c r="JN1087" s="21"/>
      <c r="JO1087" s="21"/>
      <c r="JP1087" s="21"/>
      <c r="JQ1087" s="21"/>
      <c r="JR1087" s="21"/>
      <c r="JS1087" s="21"/>
      <c r="JT1087" s="21"/>
      <c r="JU1087" s="21"/>
      <c r="JV1087" s="21"/>
      <c r="JW1087" s="21"/>
      <c r="JX1087" s="21"/>
      <c r="JY1087" s="21"/>
    </row>
    <row r="1088" spans="1:285" ht="14.1" customHeight="1">
      <c r="A1088" s="21"/>
      <c r="B1088" s="21"/>
      <c r="C1088" s="21"/>
      <c r="D1088" s="21"/>
      <c r="E1088" s="21"/>
      <c r="F1088" s="21"/>
      <c r="G1088" s="21"/>
      <c r="H1088" s="21"/>
      <c r="I1088" s="21"/>
      <c r="J1088" s="21"/>
      <c r="K1088" s="21"/>
      <c r="L1088" s="21"/>
      <c r="M1088" s="21"/>
      <c r="N1088" s="21"/>
      <c r="O1088" s="21"/>
      <c r="P1088" s="21"/>
      <c r="Q1088" s="21"/>
      <c r="R1088" s="21"/>
      <c r="S1088" s="21"/>
      <c r="T1088" s="21"/>
      <c r="U1088" s="21"/>
      <c r="V1088" s="21"/>
      <c r="W1088" s="21"/>
      <c r="X1088" s="21"/>
      <c r="Y1088" s="21"/>
      <c r="Z1088" s="21"/>
      <c r="AA1088" s="21"/>
      <c r="AB1088" s="21"/>
      <c r="AC1088" s="21"/>
      <c r="AD1088" s="21"/>
      <c r="AE1088" s="21"/>
      <c r="AF1088" s="21"/>
      <c r="AG1088" s="21"/>
      <c r="AH1088" s="21"/>
      <c r="AI1088" s="21"/>
      <c r="AJ1088" s="21"/>
      <c r="AK1088" s="21"/>
      <c r="AL1088" s="21"/>
      <c r="AM1088" s="21"/>
      <c r="AN1088" s="21"/>
      <c r="AO1088" s="21"/>
      <c r="AP1088" s="21"/>
      <c r="AQ1088" s="21"/>
      <c r="AR1088" s="21"/>
      <c r="AS1088" s="21"/>
      <c r="AT1088" s="21"/>
      <c r="AU1088" s="21"/>
      <c r="AV1088" s="21"/>
      <c r="AW1088" s="21"/>
      <c r="AX1088" s="21"/>
      <c r="AY1088" s="21"/>
      <c r="AZ1088" s="21"/>
      <c r="BA1088" s="21"/>
      <c r="BB1088" s="21"/>
      <c r="BC1088" s="21"/>
      <c r="BD1088" s="21"/>
      <c r="BE1088" s="21"/>
      <c r="BF1088" s="21"/>
      <c r="BG1088" s="21"/>
      <c r="BH1088" s="21"/>
      <c r="BI1088" s="21"/>
      <c r="BJ1088" s="21"/>
      <c r="BK1088" s="21"/>
      <c r="BL1088" s="21"/>
      <c r="BM1088" s="21"/>
      <c r="BN1088" s="21"/>
      <c r="BO1088" s="21"/>
      <c r="BP1088" s="21"/>
      <c r="BQ1088" s="21"/>
      <c r="BR1088" s="21"/>
      <c r="BS1088" s="21"/>
      <c r="BT1088" s="21"/>
      <c r="BU1088" s="21"/>
      <c r="BV1088" s="21"/>
      <c r="BW1088" s="21"/>
      <c r="BX1088" s="21"/>
      <c r="BY1088" s="21"/>
      <c r="BZ1088" s="21"/>
      <c r="CA1088" s="21"/>
      <c r="CB1088" s="21"/>
      <c r="CC1088" s="21"/>
      <c r="CD1088" s="21"/>
      <c r="CE1088" s="21"/>
      <c r="CF1088" s="21"/>
      <c r="CG1088" s="21"/>
      <c r="CH1088" s="21"/>
      <c r="CI1088" s="21"/>
      <c r="CJ1088" s="21"/>
      <c r="CK1088" s="21"/>
      <c r="CL1088" s="21"/>
      <c r="CM1088" s="21"/>
      <c r="CN1088" s="21"/>
      <c r="CO1088" s="21"/>
      <c r="CP1088" s="21"/>
      <c r="CQ1088" s="21"/>
      <c r="CR1088" s="21"/>
      <c r="CS1088" s="21"/>
      <c r="CT1088" s="21"/>
      <c r="CU1088" s="21"/>
      <c r="CV1088" s="21"/>
      <c r="CW1088" s="21"/>
      <c r="CX1088" s="21"/>
      <c r="CY1088" s="21"/>
      <c r="CZ1088" s="21"/>
      <c r="DA1088" s="21"/>
      <c r="DB1088" s="21"/>
      <c r="DC1088" s="21"/>
      <c r="DD1088" s="21"/>
      <c r="DE1088" s="21"/>
      <c r="DF1088" s="21"/>
      <c r="DG1088" s="21"/>
      <c r="DH1088" s="21"/>
      <c r="DI1088" s="21"/>
      <c r="DJ1088" s="21"/>
      <c r="DK1088" s="21"/>
      <c r="DL1088" s="21"/>
      <c r="DM1088" s="21"/>
      <c r="DN1088" s="21"/>
      <c r="DO1088" s="21"/>
      <c r="DP1088" s="21"/>
      <c r="DQ1088" s="21"/>
      <c r="DR1088" s="21"/>
      <c r="DS1088" s="21"/>
      <c r="DT1088" s="21"/>
      <c r="DU1088" s="21"/>
      <c r="DV1088" s="21"/>
      <c r="DW1088" s="21"/>
      <c r="DX1088" s="21"/>
      <c r="DY1088" s="21"/>
      <c r="DZ1088" s="21"/>
      <c r="EA1088" s="21"/>
      <c r="EB1088" s="21"/>
      <c r="EC1088" s="21"/>
      <c r="ED1088" s="21"/>
      <c r="EE1088" s="21"/>
      <c r="EF1088" s="21"/>
      <c r="EG1088" s="21"/>
      <c r="EH1088" s="21"/>
      <c r="EI1088" s="21"/>
      <c r="EJ1088" s="21"/>
      <c r="EK1088" s="21"/>
      <c r="EL1088" s="21"/>
      <c r="EM1088" s="21"/>
      <c r="EN1088" s="21"/>
      <c r="EO1088" s="21"/>
      <c r="EP1088" s="21"/>
      <c r="EQ1088" s="21"/>
      <c r="ER1088" s="21"/>
      <c r="ES1088" s="21"/>
      <c r="ET1088" s="21"/>
      <c r="EU1088" s="21"/>
      <c r="EV1088" s="21"/>
      <c r="EW1088" s="21"/>
      <c r="EX1088" s="21"/>
      <c r="EY1088" s="21"/>
      <c r="EZ1088" s="21"/>
      <c r="FA1088" s="21"/>
      <c r="FB1088" s="21"/>
      <c r="FC1088" s="21"/>
      <c r="FD1088" s="21"/>
      <c r="FE1088" s="21"/>
      <c r="FF1088" s="21"/>
      <c r="FG1088" s="21"/>
      <c r="FH1088" s="21"/>
      <c r="FI1088" s="21"/>
      <c r="FJ1088" s="21"/>
      <c r="FK1088" s="21"/>
      <c r="FL1088" s="21"/>
      <c r="FM1088" s="21"/>
      <c r="FN1088" s="21"/>
      <c r="FO1088" s="21"/>
      <c r="FP1088" s="21"/>
      <c r="FQ1088" s="21"/>
      <c r="FR1088" s="21"/>
      <c r="FS1088" s="21"/>
      <c r="FT1088" s="21"/>
      <c r="FU1088" s="21"/>
      <c r="FV1088" s="21"/>
      <c r="FW1088" s="21"/>
      <c r="FX1088" s="21"/>
      <c r="FY1088" s="21"/>
      <c r="FZ1088" s="21"/>
      <c r="GA1088" s="21"/>
      <c r="GB1088" s="21"/>
      <c r="GC1088" s="21"/>
      <c r="GD1088" s="21"/>
      <c r="GE1088" s="21"/>
      <c r="GF1088" s="21"/>
      <c r="GG1088" s="21"/>
      <c r="GH1088" s="21"/>
      <c r="GI1088" s="21"/>
      <c r="GJ1088" s="21"/>
      <c r="GK1088" s="21"/>
      <c r="GL1088" s="21"/>
      <c r="GM1088" s="21"/>
      <c r="GN1088" s="21"/>
      <c r="GO1088" s="21"/>
      <c r="GP1088" s="21"/>
      <c r="GQ1088" s="21"/>
      <c r="GR1088" s="21"/>
      <c r="GS1088" s="21"/>
      <c r="GT1088" s="21"/>
      <c r="GU1088" s="21"/>
      <c r="GV1088" s="21"/>
      <c r="GW1088" s="21"/>
      <c r="GX1088" s="21"/>
      <c r="GY1088" s="21"/>
      <c r="GZ1088" s="21"/>
      <c r="HA1088" s="21"/>
      <c r="HB1088" s="21"/>
      <c r="HC1088" s="21"/>
      <c r="HD1088" s="21"/>
      <c r="HE1088" s="21"/>
      <c r="HF1088" s="21"/>
      <c r="HG1088" s="21"/>
      <c r="HH1088" s="21"/>
      <c r="HI1088" s="21"/>
      <c r="HJ1088" s="21"/>
      <c r="HK1088" s="21"/>
      <c r="HL1088" s="21"/>
      <c r="HM1088" s="21"/>
      <c r="HN1088" s="21"/>
      <c r="HO1088" s="21"/>
      <c r="HP1088" s="21"/>
      <c r="HQ1088" s="21"/>
      <c r="HR1088" s="21"/>
      <c r="HS1088" s="21"/>
      <c r="HT1088" s="21"/>
      <c r="HU1088" s="21"/>
      <c r="HV1088" s="21"/>
      <c r="HW1088" s="21"/>
      <c r="HX1088" s="21"/>
      <c r="HY1088" s="21"/>
      <c r="HZ1088" s="21"/>
      <c r="IA1088" s="21"/>
      <c r="IB1088" s="21"/>
      <c r="IC1088" s="21"/>
      <c r="ID1088" s="21"/>
      <c r="IE1088" s="21"/>
      <c r="IF1088" s="21"/>
      <c r="IG1088" s="21"/>
      <c r="IH1088" s="21"/>
      <c r="II1088" s="21"/>
      <c r="IJ1088" s="21"/>
      <c r="IK1088" s="21"/>
      <c r="IL1088" s="21"/>
      <c r="IM1088" s="21"/>
      <c r="IN1088" s="21"/>
      <c r="IO1088" s="21"/>
      <c r="IP1088" s="21"/>
      <c r="IQ1088" s="21"/>
      <c r="IR1088" s="21"/>
      <c r="IS1088" s="21"/>
      <c r="IT1088" s="21"/>
      <c r="IU1088" s="21"/>
      <c r="IV1088" s="21"/>
      <c r="IW1088" s="21"/>
      <c r="IX1088" s="21"/>
      <c r="IY1088" s="21"/>
      <c r="IZ1088" s="21"/>
      <c r="JA1088" s="21"/>
      <c r="JB1088" s="21"/>
      <c r="JC1088" s="21"/>
      <c r="JD1088" s="21"/>
      <c r="JE1088" s="21"/>
      <c r="JF1088" s="21"/>
      <c r="JG1088" s="21"/>
      <c r="JH1088" s="21"/>
      <c r="JI1088" s="21"/>
      <c r="JJ1088" s="21"/>
      <c r="JK1088" s="21"/>
      <c r="JL1088" s="21"/>
      <c r="JM1088" s="21"/>
      <c r="JN1088" s="21"/>
      <c r="JO1088" s="21"/>
      <c r="JP1088" s="21"/>
      <c r="JQ1088" s="21"/>
      <c r="JR1088" s="21"/>
      <c r="JS1088" s="21"/>
      <c r="JT1088" s="21"/>
      <c r="JU1088" s="21"/>
      <c r="JV1088" s="21"/>
      <c r="JW1088" s="21"/>
      <c r="JX1088" s="21"/>
      <c r="JY1088" s="21"/>
    </row>
    <row r="1089" spans="1:285" ht="14.1" customHeight="1">
      <c r="A1089" s="21"/>
      <c r="B1089" s="21"/>
      <c r="C1089" s="21"/>
      <c r="D1089" s="21"/>
      <c r="E1089" s="21"/>
      <c r="F1089" s="21"/>
      <c r="G1089" s="21"/>
      <c r="H1089" s="21"/>
      <c r="I1089" s="21"/>
      <c r="J1089" s="21"/>
      <c r="K1089" s="21"/>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c r="AG1089" s="21"/>
      <c r="AH1089" s="21"/>
      <c r="AI1089" s="21"/>
      <c r="AJ1089" s="21"/>
      <c r="AK1089" s="21"/>
      <c r="AL1089" s="21"/>
      <c r="AM1089" s="21"/>
      <c r="AN1089" s="21"/>
      <c r="AO1089" s="21"/>
      <c r="AP1089" s="21"/>
      <c r="AQ1089" s="21"/>
      <c r="AR1089" s="21"/>
      <c r="AS1089" s="21"/>
      <c r="AT1089" s="21"/>
      <c r="AU1089" s="21"/>
      <c r="AV1089" s="21"/>
      <c r="AW1089" s="21"/>
      <c r="AX1089" s="21"/>
      <c r="AY1089" s="21"/>
      <c r="AZ1089" s="21"/>
      <c r="BA1089" s="21"/>
      <c r="BB1089" s="21"/>
      <c r="BC1089" s="21"/>
      <c r="BD1089" s="21"/>
      <c r="BE1089" s="21"/>
      <c r="BF1089" s="21"/>
      <c r="BG1089" s="21"/>
      <c r="BH1089" s="21"/>
      <c r="BI1089" s="21"/>
      <c r="BJ1089" s="21"/>
      <c r="BK1089" s="21"/>
      <c r="BL1089" s="21"/>
      <c r="BM1089" s="21"/>
      <c r="BN1089" s="21"/>
      <c r="BO1089" s="21"/>
      <c r="BP1089" s="21"/>
      <c r="BQ1089" s="21"/>
      <c r="BR1089" s="21"/>
      <c r="BS1089" s="21"/>
      <c r="BT1089" s="21"/>
      <c r="BU1089" s="21"/>
      <c r="BV1089" s="21"/>
      <c r="BW1089" s="21"/>
      <c r="BX1089" s="21"/>
      <c r="BY1089" s="21"/>
      <c r="BZ1089" s="21"/>
      <c r="CA1089" s="21"/>
      <c r="CB1089" s="21"/>
      <c r="CC1089" s="21"/>
      <c r="CD1089" s="21"/>
      <c r="CE1089" s="21"/>
      <c r="CF1089" s="21"/>
      <c r="CG1089" s="21"/>
      <c r="CH1089" s="21"/>
      <c r="CI1089" s="21"/>
      <c r="CJ1089" s="21"/>
      <c r="CK1089" s="21"/>
      <c r="CL1089" s="21"/>
      <c r="CM1089" s="21"/>
      <c r="CN1089" s="21"/>
      <c r="CO1089" s="21"/>
      <c r="CP1089" s="21"/>
      <c r="CQ1089" s="21"/>
      <c r="CR1089" s="21"/>
      <c r="CS1089" s="21"/>
      <c r="CT1089" s="21"/>
      <c r="CU1089" s="21"/>
      <c r="CV1089" s="21"/>
      <c r="CW1089" s="21"/>
      <c r="CX1089" s="21"/>
      <c r="CY1089" s="21"/>
      <c r="CZ1089" s="21"/>
      <c r="DA1089" s="21"/>
      <c r="DB1089" s="21"/>
      <c r="DC1089" s="21"/>
      <c r="DD1089" s="21"/>
      <c r="DE1089" s="21"/>
      <c r="DF1089" s="21"/>
      <c r="DG1089" s="21"/>
      <c r="DH1089" s="21"/>
      <c r="DI1089" s="21"/>
      <c r="DJ1089" s="21"/>
      <c r="DK1089" s="21"/>
      <c r="DL1089" s="21"/>
      <c r="DM1089" s="21"/>
      <c r="DN1089" s="21"/>
      <c r="DO1089" s="21"/>
      <c r="DP1089" s="21"/>
      <c r="DQ1089" s="21"/>
      <c r="DR1089" s="21"/>
      <c r="DS1089" s="21"/>
      <c r="DT1089" s="21"/>
      <c r="DU1089" s="21"/>
      <c r="DV1089" s="21"/>
      <c r="DW1089" s="21"/>
      <c r="DX1089" s="21"/>
      <c r="DY1089" s="21"/>
      <c r="DZ1089" s="21"/>
      <c r="EA1089" s="21"/>
      <c r="EB1089" s="21"/>
      <c r="EC1089" s="21"/>
      <c r="ED1089" s="21"/>
      <c r="EE1089" s="21"/>
      <c r="EF1089" s="21"/>
      <c r="EG1089" s="21"/>
      <c r="EH1089" s="21"/>
      <c r="EI1089" s="21"/>
      <c r="EJ1089" s="21"/>
      <c r="EK1089" s="21"/>
      <c r="EL1089" s="21"/>
      <c r="EM1089" s="21"/>
      <c r="EN1089" s="21"/>
      <c r="EO1089" s="21"/>
      <c r="EP1089" s="21"/>
      <c r="EQ1089" s="21"/>
      <c r="ER1089" s="21"/>
      <c r="ES1089" s="21"/>
      <c r="ET1089" s="21"/>
      <c r="EU1089" s="21"/>
      <c r="EV1089" s="21"/>
      <c r="EW1089" s="21"/>
      <c r="EX1089" s="21"/>
      <c r="EY1089" s="21"/>
      <c r="EZ1089" s="21"/>
      <c r="FA1089" s="21"/>
      <c r="FB1089" s="21"/>
      <c r="FC1089" s="21"/>
      <c r="FD1089" s="21"/>
      <c r="FE1089" s="21"/>
      <c r="FF1089" s="21"/>
      <c r="FG1089" s="21"/>
      <c r="FH1089" s="21"/>
      <c r="FI1089" s="21"/>
      <c r="FJ1089" s="21"/>
      <c r="FK1089" s="21"/>
      <c r="FL1089" s="21"/>
      <c r="FM1089" s="21"/>
      <c r="FN1089" s="21"/>
      <c r="FO1089" s="21"/>
      <c r="FP1089" s="21"/>
      <c r="FQ1089" s="21"/>
      <c r="FR1089" s="21"/>
      <c r="FS1089" s="21"/>
      <c r="FT1089" s="21"/>
      <c r="FU1089" s="21"/>
      <c r="FV1089" s="21"/>
      <c r="FW1089" s="21"/>
      <c r="FX1089" s="21"/>
      <c r="FY1089" s="21"/>
      <c r="FZ1089" s="21"/>
      <c r="GA1089" s="21"/>
      <c r="GB1089" s="21"/>
      <c r="GC1089" s="21"/>
      <c r="GD1089" s="21"/>
      <c r="GE1089" s="21"/>
      <c r="GF1089" s="21"/>
      <c r="GG1089" s="21"/>
      <c r="GH1089" s="21"/>
      <c r="GI1089" s="21"/>
      <c r="GJ1089" s="21"/>
      <c r="GK1089" s="21"/>
      <c r="GL1089" s="21"/>
      <c r="GM1089" s="21"/>
      <c r="GN1089" s="21"/>
      <c r="GO1089" s="21"/>
      <c r="GP1089" s="21"/>
      <c r="GQ1089" s="21"/>
      <c r="GR1089" s="21"/>
      <c r="GS1089" s="21"/>
      <c r="GT1089" s="21"/>
      <c r="GU1089" s="21"/>
      <c r="GV1089" s="21"/>
      <c r="GW1089" s="21"/>
      <c r="GX1089" s="21"/>
      <c r="GY1089" s="21"/>
      <c r="GZ1089" s="21"/>
      <c r="HA1089" s="21"/>
      <c r="HB1089" s="21"/>
      <c r="HC1089" s="21"/>
      <c r="HD1089" s="21"/>
      <c r="HE1089" s="21"/>
      <c r="HF1089" s="21"/>
      <c r="HG1089" s="21"/>
      <c r="HH1089" s="21"/>
      <c r="HI1089" s="21"/>
      <c r="HJ1089" s="21"/>
      <c r="HK1089" s="21"/>
      <c r="HL1089" s="21"/>
      <c r="HM1089" s="21"/>
      <c r="HN1089" s="21"/>
      <c r="HO1089" s="21"/>
      <c r="HP1089" s="21"/>
      <c r="HQ1089" s="21"/>
      <c r="HR1089" s="21"/>
      <c r="HS1089" s="21"/>
      <c r="HT1089" s="21"/>
      <c r="HU1089" s="21"/>
      <c r="HV1089" s="21"/>
      <c r="HW1089" s="21"/>
      <c r="HX1089" s="21"/>
      <c r="HY1089" s="21"/>
      <c r="HZ1089" s="21"/>
      <c r="IA1089" s="21"/>
      <c r="IB1089" s="21"/>
      <c r="IC1089" s="21"/>
      <c r="ID1089" s="21"/>
      <c r="IE1089" s="21"/>
      <c r="IF1089" s="21"/>
      <c r="IG1089" s="21"/>
      <c r="IH1089" s="21"/>
      <c r="II1089" s="21"/>
      <c r="IJ1089" s="21"/>
      <c r="IK1089" s="21"/>
      <c r="IL1089" s="21"/>
      <c r="IM1089" s="21"/>
      <c r="IN1089" s="21"/>
      <c r="IO1089" s="21"/>
      <c r="IP1089" s="21"/>
      <c r="IQ1089" s="21"/>
      <c r="IR1089" s="21"/>
      <c r="IS1089" s="21"/>
      <c r="IT1089" s="21"/>
      <c r="IU1089" s="21"/>
      <c r="IV1089" s="21"/>
      <c r="IW1089" s="21"/>
      <c r="IX1089" s="21"/>
      <c r="IY1089" s="21"/>
      <c r="IZ1089" s="21"/>
      <c r="JA1089" s="21"/>
      <c r="JB1089" s="21"/>
      <c r="JC1089" s="21"/>
      <c r="JD1089" s="21"/>
      <c r="JE1089" s="21"/>
      <c r="JF1089" s="21"/>
      <c r="JG1089" s="21"/>
      <c r="JH1089" s="21"/>
      <c r="JI1089" s="21"/>
      <c r="JJ1089" s="21"/>
      <c r="JK1089" s="21"/>
      <c r="JL1089" s="21"/>
      <c r="JM1089" s="21"/>
      <c r="JN1089" s="21"/>
      <c r="JO1089" s="21"/>
      <c r="JP1089" s="21"/>
      <c r="JQ1089" s="21"/>
      <c r="JR1089" s="21"/>
      <c r="JS1089" s="21"/>
      <c r="JT1089" s="21"/>
      <c r="JU1089" s="21"/>
      <c r="JV1089" s="21"/>
      <c r="JW1089" s="21"/>
      <c r="JX1089" s="21"/>
      <c r="JY1089" s="21"/>
    </row>
    <row r="1090" spans="1:285" ht="14.1" customHeight="1">
      <c r="A1090" s="21"/>
      <c r="B1090" s="21"/>
      <c r="C1090" s="21"/>
      <c r="D1090" s="21"/>
      <c r="E1090" s="21"/>
      <c r="F1090" s="21"/>
      <c r="G1090" s="21"/>
      <c r="H1090" s="21"/>
      <c r="I1090" s="21"/>
      <c r="J1090" s="21"/>
      <c r="K1090" s="21"/>
      <c r="L1090" s="21"/>
      <c r="M1090" s="21"/>
      <c r="N1090" s="21"/>
      <c r="O1090" s="21"/>
      <c r="P1090" s="21"/>
      <c r="Q1090" s="21"/>
      <c r="R1090" s="21"/>
      <c r="S1090" s="21"/>
      <c r="T1090" s="21"/>
      <c r="U1090" s="21"/>
      <c r="V1090" s="21"/>
      <c r="W1090" s="21"/>
      <c r="X1090" s="21"/>
      <c r="Y1090" s="21"/>
      <c r="Z1090" s="21"/>
      <c r="AA1090" s="21"/>
      <c r="AB1090" s="21"/>
      <c r="AC1090" s="21"/>
      <c r="AD1090" s="21"/>
      <c r="AE1090" s="21"/>
      <c r="AF1090" s="21"/>
      <c r="AG1090" s="21"/>
      <c r="AH1090" s="21"/>
      <c r="AI1090" s="21"/>
      <c r="AJ1090" s="21"/>
      <c r="AK1090" s="21"/>
      <c r="AL1090" s="21"/>
      <c r="AM1090" s="21"/>
      <c r="AN1090" s="21"/>
      <c r="AO1090" s="21"/>
      <c r="AP1090" s="21"/>
      <c r="AQ1090" s="21"/>
      <c r="AR1090" s="21"/>
      <c r="AS1090" s="21"/>
      <c r="AT1090" s="21"/>
      <c r="AU1090" s="21"/>
      <c r="AV1090" s="21"/>
      <c r="AW1090" s="21"/>
      <c r="AX1090" s="21"/>
      <c r="AY1090" s="21"/>
      <c r="AZ1090" s="21"/>
      <c r="BA1090" s="21"/>
      <c r="BB1090" s="21"/>
      <c r="BC1090" s="21"/>
      <c r="BD1090" s="21"/>
      <c r="BE1090" s="21"/>
      <c r="BF1090" s="21"/>
      <c r="BG1090" s="21"/>
      <c r="BH1090" s="21"/>
      <c r="BI1090" s="21"/>
      <c r="BJ1090" s="21"/>
      <c r="BK1090" s="21"/>
      <c r="BL1090" s="21"/>
      <c r="BM1090" s="21"/>
      <c r="BN1090" s="21"/>
      <c r="BO1090" s="21"/>
      <c r="BP1090" s="21"/>
      <c r="BQ1090" s="21"/>
      <c r="BR1090" s="21"/>
      <c r="BS1090" s="21"/>
      <c r="BT1090" s="21"/>
      <c r="BU1090" s="21"/>
      <c r="BV1090" s="21"/>
      <c r="BW1090" s="21"/>
      <c r="BX1090" s="21"/>
      <c r="BY1090" s="21"/>
      <c r="BZ1090" s="21"/>
      <c r="CA1090" s="21"/>
      <c r="CB1090" s="21"/>
      <c r="CC1090" s="21"/>
      <c r="CD1090" s="21"/>
      <c r="CE1090" s="21"/>
      <c r="CF1090" s="21"/>
      <c r="CG1090" s="21"/>
      <c r="CH1090" s="21"/>
      <c r="CI1090" s="21"/>
      <c r="CJ1090" s="21"/>
      <c r="CK1090" s="21"/>
      <c r="CL1090" s="21"/>
      <c r="CM1090" s="21"/>
      <c r="CN1090" s="21"/>
      <c r="CO1090" s="21"/>
      <c r="CP1090" s="21"/>
      <c r="CQ1090" s="21"/>
      <c r="CR1090" s="21"/>
      <c r="CS1090" s="21"/>
      <c r="CT1090" s="21"/>
      <c r="CU1090" s="21"/>
      <c r="CV1090" s="21"/>
      <c r="CW1090" s="21"/>
      <c r="CX1090" s="21"/>
      <c r="CY1090" s="21"/>
      <c r="CZ1090" s="21"/>
      <c r="DA1090" s="21"/>
      <c r="DB1090" s="21"/>
      <c r="DC1090" s="21"/>
      <c r="DD1090" s="21"/>
      <c r="DE1090" s="21"/>
      <c r="DF1090" s="21"/>
      <c r="DG1090" s="21"/>
      <c r="DH1090" s="21"/>
      <c r="DI1090" s="21"/>
      <c r="DJ1090" s="21"/>
      <c r="DK1090" s="21"/>
      <c r="DL1090" s="21"/>
      <c r="DM1090" s="21"/>
      <c r="DN1090" s="21"/>
      <c r="DO1090" s="21"/>
      <c r="DP1090" s="21"/>
      <c r="DQ1090" s="21"/>
      <c r="DR1090" s="21"/>
      <c r="DS1090" s="21"/>
      <c r="DT1090" s="21"/>
      <c r="DU1090" s="21"/>
      <c r="DV1090" s="21"/>
      <c r="DW1090" s="21"/>
      <c r="DX1090" s="21"/>
      <c r="DY1090" s="21"/>
      <c r="DZ1090" s="21"/>
      <c r="EA1090" s="21"/>
      <c r="EB1090" s="21"/>
      <c r="EC1090" s="21"/>
      <c r="ED1090" s="21"/>
      <c r="EE1090" s="21"/>
      <c r="EF1090" s="21"/>
      <c r="EG1090" s="21"/>
      <c r="EH1090" s="21"/>
      <c r="EI1090" s="21"/>
      <c r="EJ1090" s="21"/>
      <c r="EK1090" s="21"/>
      <c r="EL1090" s="21"/>
      <c r="EM1090" s="21"/>
      <c r="EN1090" s="21"/>
      <c r="EO1090" s="21"/>
      <c r="EP1090" s="21"/>
      <c r="EQ1090" s="21"/>
      <c r="ER1090" s="21"/>
      <c r="ES1090" s="21"/>
      <c r="ET1090" s="21"/>
      <c r="EU1090" s="21"/>
      <c r="EV1090" s="21"/>
      <c r="EW1090" s="21"/>
      <c r="EX1090" s="21"/>
      <c r="EY1090" s="21"/>
      <c r="EZ1090" s="21"/>
      <c r="FA1090" s="21"/>
      <c r="FB1090" s="21"/>
      <c r="FC1090" s="21"/>
      <c r="FD1090" s="21"/>
      <c r="FE1090" s="21"/>
      <c r="FF1090" s="21"/>
      <c r="FG1090" s="21"/>
      <c r="FH1090" s="21"/>
      <c r="FI1090" s="21"/>
      <c r="FJ1090" s="21"/>
      <c r="FK1090" s="21"/>
      <c r="FL1090" s="21"/>
      <c r="FM1090" s="21"/>
      <c r="FN1090" s="21"/>
      <c r="FO1090" s="21"/>
      <c r="FP1090" s="21"/>
      <c r="FQ1090" s="21"/>
      <c r="FR1090" s="21"/>
      <c r="FS1090" s="21"/>
      <c r="FT1090" s="21"/>
      <c r="FU1090" s="21"/>
      <c r="FV1090" s="21"/>
      <c r="FW1090" s="21"/>
      <c r="FX1090" s="21"/>
      <c r="FY1090" s="21"/>
      <c r="FZ1090" s="21"/>
      <c r="GA1090" s="21"/>
      <c r="GB1090" s="21"/>
      <c r="GC1090" s="21"/>
      <c r="GD1090" s="21"/>
      <c r="GE1090" s="21"/>
      <c r="GF1090" s="21"/>
      <c r="GG1090" s="21"/>
      <c r="GH1090" s="21"/>
      <c r="GI1090" s="21"/>
      <c r="GJ1090" s="21"/>
      <c r="GK1090" s="21"/>
      <c r="GL1090" s="21"/>
      <c r="GM1090" s="21"/>
      <c r="GN1090" s="21"/>
      <c r="GO1090" s="21"/>
      <c r="GP1090" s="21"/>
      <c r="GQ1090" s="21"/>
      <c r="GR1090" s="21"/>
      <c r="GS1090" s="21"/>
      <c r="GT1090" s="21"/>
      <c r="GU1090" s="21"/>
      <c r="GV1090" s="21"/>
      <c r="GW1090" s="21"/>
      <c r="GX1090" s="21"/>
      <c r="GY1090" s="21"/>
      <c r="GZ1090" s="21"/>
      <c r="HA1090" s="21"/>
      <c r="HB1090" s="21"/>
      <c r="HC1090" s="21"/>
      <c r="HD1090" s="21"/>
      <c r="HE1090" s="21"/>
      <c r="HF1090" s="21"/>
      <c r="HG1090" s="21"/>
      <c r="HH1090" s="21"/>
      <c r="HI1090" s="21"/>
      <c r="HJ1090" s="21"/>
      <c r="HK1090" s="21"/>
      <c r="HL1090" s="21"/>
      <c r="HM1090" s="21"/>
      <c r="HN1090" s="21"/>
      <c r="HO1090" s="21"/>
      <c r="HP1090" s="21"/>
      <c r="HQ1090" s="21"/>
      <c r="HR1090" s="21"/>
      <c r="HS1090" s="21"/>
      <c r="HT1090" s="21"/>
      <c r="HU1090" s="21"/>
      <c r="HV1090" s="21"/>
      <c r="HW1090" s="21"/>
      <c r="HX1090" s="21"/>
      <c r="HY1090" s="21"/>
      <c r="HZ1090" s="21"/>
      <c r="IA1090" s="21"/>
      <c r="IB1090" s="21"/>
      <c r="IC1090" s="21"/>
      <c r="ID1090" s="21"/>
      <c r="IE1090" s="21"/>
      <c r="IF1090" s="21"/>
      <c r="IG1090" s="21"/>
      <c r="IH1090" s="21"/>
      <c r="II1090" s="21"/>
      <c r="IJ1090" s="21"/>
      <c r="IK1090" s="21"/>
      <c r="IL1090" s="21"/>
      <c r="IM1090" s="21"/>
      <c r="IN1090" s="21"/>
      <c r="IO1090" s="21"/>
      <c r="IP1090" s="21"/>
      <c r="IQ1090" s="21"/>
      <c r="IR1090" s="21"/>
      <c r="IS1090" s="21"/>
      <c r="IT1090" s="21"/>
      <c r="IU1090" s="21"/>
      <c r="IV1090" s="21"/>
      <c r="IW1090" s="21"/>
      <c r="IX1090" s="21"/>
      <c r="IY1090" s="21"/>
      <c r="IZ1090" s="21"/>
      <c r="JA1090" s="21"/>
      <c r="JB1090" s="21"/>
      <c r="JC1090" s="21"/>
      <c r="JD1090" s="21"/>
      <c r="JE1090" s="21"/>
      <c r="JF1090" s="21"/>
      <c r="JG1090" s="21"/>
      <c r="JH1090" s="21"/>
      <c r="JI1090" s="21"/>
      <c r="JJ1090" s="21"/>
      <c r="JK1090" s="21"/>
      <c r="JL1090" s="21"/>
      <c r="JM1090" s="21"/>
      <c r="JN1090" s="21"/>
      <c r="JO1090" s="21"/>
      <c r="JP1090" s="21"/>
      <c r="JQ1090" s="21"/>
      <c r="JR1090" s="21"/>
      <c r="JS1090" s="21"/>
      <c r="JT1090" s="21"/>
      <c r="JU1090" s="21"/>
      <c r="JV1090" s="21"/>
      <c r="JW1090" s="21"/>
      <c r="JX1090" s="21"/>
      <c r="JY1090" s="21"/>
    </row>
    <row r="1091" spans="1:285" ht="14.1" customHeight="1">
      <c r="A1091" s="21"/>
      <c r="B1091" s="21"/>
      <c r="C1091" s="21"/>
      <c r="D1091" s="21"/>
      <c r="E1091" s="21"/>
      <c r="F1091" s="21"/>
      <c r="G1091" s="21"/>
      <c r="H1091" s="21"/>
      <c r="I1091" s="21"/>
      <c r="J1091" s="21"/>
      <c r="K1091" s="21"/>
      <c r="L1091" s="21"/>
      <c r="M1091" s="21"/>
      <c r="N1091" s="21"/>
      <c r="O1091" s="21"/>
      <c r="P1091" s="21"/>
      <c r="Q1091" s="21"/>
      <c r="R1091" s="21"/>
      <c r="S1091" s="21"/>
      <c r="T1091" s="21"/>
      <c r="U1091" s="21"/>
      <c r="V1091" s="21"/>
      <c r="W1091" s="21"/>
      <c r="X1091" s="21"/>
      <c r="Y1091" s="21"/>
      <c r="Z1091" s="21"/>
      <c r="AA1091" s="21"/>
      <c r="AB1091" s="21"/>
      <c r="AC1091" s="21"/>
      <c r="AD1091" s="21"/>
      <c r="AE1091" s="21"/>
      <c r="AF1091" s="21"/>
      <c r="AG1091" s="21"/>
      <c r="AH1091" s="21"/>
      <c r="AI1091" s="21"/>
      <c r="AJ1091" s="21"/>
      <c r="AK1091" s="21"/>
      <c r="AL1091" s="21"/>
      <c r="AM1091" s="21"/>
      <c r="AN1091" s="21"/>
      <c r="AO1091" s="21"/>
      <c r="AP1091" s="21"/>
      <c r="AQ1091" s="21"/>
      <c r="AR1091" s="21"/>
      <c r="AS1091" s="21"/>
      <c r="AT1091" s="21"/>
      <c r="AU1091" s="21"/>
      <c r="AV1091" s="21"/>
      <c r="AW1091" s="21"/>
      <c r="AX1091" s="21"/>
      <c r="AY1091" s="21"/>
      <c r="AZ1091" s="21"/>
      <c r="BA1091" s="21"/>
      <c r="BB1091" s="21"/>
      <c r="BC1091" s="21"/>
      <c r="BD1091" s="21"/>
      <c r="BE1091" s="21"/>
      <c r="BF1091" s="21"/>
      <c r="BG1091" s="21"/>
      <c r="BH1091" s="21"/>
      <c r="BI1091" s="21"/>
      <c r="BJ1091" s="21"/>
      <c r="BK1091" s="21"/>
      <c r="BL1091" s="21"/>
      <c r="BM1091" s="21"/>
      <c r="BN1091" s="21"/>
      <c r="BO1091" s="21"/>
      <c r="BP1091" s="21"/>
      <c r="BQ1091" s="21"/>
      <c r="BR1091" s="21"/>
      <c r="BS1091" s="21"/>
      <c r="BT1091" s="21"/>
      <c r="BU1091" s="21"/>
      <c r="BV1091" s="21"/>
      <c r="BW1091" s="21"/>
      <c r="BX1091" s="21"/>
      <c r="BY1091" s="21"/>
      <c r="BZ1091" s="21"/>
      <c r="CA1091" s="21"/>
      <c r="CB1091" s="21"/>
      <c r="CC1091" s="21"/>
      <c r="CD1091" s="21"/>
      <c r="CE1091" s="21"/>
      <c r="CF1091" s="21"/>
      <c r="CG1091" s="21"/>
      <c r="CH1091" s="21"/>
      <c r="CI1091" s="21"/>
      <c r="CJ1091" s="21"/>
      <c r="CK1091" s="21"/>
      <c r="CL1091" s="21"/>
      <c r="CM1091" s="21"/>
      <c r="CN1091" s="21"/>
      <c r="CO1091" s="21"/>
      <c r="CP1091" s="21"/>
      <c r="CQ1091" s="21"/>
      <c r="CR1091" s="21"/>
      <c r="CS1091" s="21"/>
      <c r="CT1091" s="21"/>
      <c r="CU1091" s="21"/>
      <c r="CV1091" s="21"/>
      <c r="CW1091" s="21"/>
      <c r="CX1091" s="21"/>
      <c r="CY1091" s="21"/>
      <c r="CZ1091" s="21"/>
      <c r="DA1091" s="21"/>
      <c r="DB1091" s="21"/>
      <c r="DC1091" s="21"/>
      <c r="DD1091" s="21"/>
      <c r="DE1091" s="21"/>
      <c r="DF1091" s="21"/>
      <c r="DG1091" s="21"/>
      <c r="DH1091" s="21"/>
      <c r="DI1091" s="21"/>
      <c r="DJ1091" s="21"/>
      <c r="DK1091" s="21"/>
      <c r="DL1091" s="21"/>
      <c r="DM1091" s="21"/>
      <c r="DN1091" s="21"/>
      <c r="DO1091" s="21"/>
      <c r="DP1091" s="21"/>
      <c r="DQ1091" s="21"/>
      <c r="DR1091" s="21"/>
      <c r="DS1091" s="21"/>
      <c r="DT1091" s="21"/>
      <c r="DU1091" s="21"/>
      <c r="DV1091" s="21"/>
      <c r="DW1091" s="21"/>
      <c r="DX1091" s="21"/>
      <c r="DY1091" s="21"/>
      <c r="DZ1091" s="21"/>
      <c r="EA1091" s="21"/>
      <c r="EB1091" s="21"/>
      <c r="EC1091" s="21"/>
      <c r="ED1091" s="21"/>
      <c r="EE1091" s="21"/>
      <c r="EF1091" s="21"/>
      <c r="EG1091" s="21"/>
      <c r="EH1091" s="21"/>
      <c r="EI1091" s="21"/>
      <c r="EJ1091" s="21"/>
      <c r="EK1091" s="21"/>
      <c r="EL1091" s="21"/>
      <c r="EM1091" s="21"/>
      <c r="EN1091" s="21"/>
      <c r="EO1091" s="21"/>
      <c r="EP1091" s="21"/>
      <c r="EQ1091" s="21"/>
      <c r="ER1091" s="21"/>
      <c r="ES1091" s="21"/>
      <c r="ET1091" s="21"/>
      <c r="EU1091" s="21"/>
      <c r="EV1091" s="21"/>
      <c r="EW1091" s="21"/>
      <c r="EX1091" s="21"/>
      <c r="EY1091" s="21"/>
      <c r="EZ1091" s="21"/>
      <c r="FA1091" s="21"/>
      <c r="FB1091" s="21"/>
      <c r="FC1091" s="21"/>
      <c r="FD1091" s="21"/>
      <c r="FE1091" s="21"/>
      <c r="FF1091" s="21"/>
      <c r="FG1091" s="21"/>
      <c r="FH1091" s="21"/>
      <c r="FI1091" s="21"/>
      <c r="FJ1091" s="21"/>
      <c r="FK1091" s="21"/>
      <c r="FL1091" s="21"/>
      <c r="FM1091" s="21"/>
      <c r="FN1091" s="21"/>
      <c r="FO1091" s="21"/>
      <c r="FP1091" s="21"/>
      <c r="FQ1091" s="21"/>
      <c r="FR1091" s="21"/>
      <c r="FS1091" s="21"/>
      <c r="FT1091" s="21"/>
      <c r="FU1091" s="21"/>
      <c r="FV1091" s="21"/>
      <c r="FW1091" s="21"/>
      <c r="FX1091" s="21"/>
      <c r="FY1091" s="21"/>
      <c r="FZ1091" s="21"/>
      <c r="GA1091" s="21"/>
      <c r="GB1091" s="21"/>
      <c r="GC1091" s="21"/>
      <c r="GD1091" s="21"/>
      <c r="GE1091" s="21"/>
      <c r="GF1091" s="21"/>
      <c r="GG1091" s="21"/>
      <c r="GH1091" s="21"/>
      <c r="GI1091" s="21"/>
      <c r="GJ1091" s="21"/>
      <c r="GK1091" s="21"/>
      <c r="GL1091" s="21"/>
      <c r="GM1091" s="21"/>
      <c r="GN1091" s="21"/>
      <c r="GO1091" s="21"/>
      <c r="GP1091" s="21"/>
      <c r="GQ1091" s="21"/>
      <c r="GR1091" s="21"/>
      <c r="GS1091" s="21"/>
      <c r="GT1091" s="21"/>
      <c r="GU1091" s="21"/>
      <c r="GV1091" s="21"/>
      <c r="GW1091" s="21"/>
      <c r="GX1091" s="21"/>
      <c r="GY1091" s="21"/>
      <c r="GZ1091" s="21"/>
      <c r="HA1091" s="21"/>
      <c r="HB1091" s="21"/>
      <c r="HC1091" s="21"/>
      <c r="HD1091" s="21"/>
      <c r="HE1091" s="21"/>
      <c r="HF1091" s="21"/>
      <c r="HG1091" s="21"/>
      <c r="HH1091" s="21"/>
      <c r="HI1091" s="21"/>
      <c r="HJ1091" s="21"/>
      <c r="HK1091" s="21"/>
      <c r="HL1091" s="21"/>
      <c r="HM1091" s="21"/>
      <c r="HN1091" s="21"/>
      <c r="HO1091" s="21"/>
      <c r="HP1091" s="21"/>
      <c r="HQ1091" s="21"/>
      <c r="HR1091" s="21"/>
      <c r="HS1091" s="21"/>
      <c r="HT1091" s="21"/>
      <c r="HU1091" s="21"/>
      <c r="HV1091" s="21"/>
      <c r="HW1091" s="21"/>
      <c r="HX1091" s="21"/>
      <c r="HY1091" s="21"/>
      <c r="HZ1091" s="21"/>
      <c r="IA1091" s="21"/>
      <c r="IB1091" s="21"/>
      <c r="IC1091" s="21"/>
      <c r="ID1091" s="21"/>
      <c r="IE1091" s="21"/>
      <c r="IF1091" s="21"/>
      <c r="IG1091" s="21"/>
      <c r="IH1091" s="21"/>
      <c r="II1091" s="21"/>
      <c r="IJ1091" s="21"/>
      <c r="IK1091" s="21"/>
      <c r="IL1091" s="21"/>
      <c r="IM1091" s="21"/>
      <c r="IN1091" s="21"/>
      <c r="IO1091" s="21"/>
      <c r="IP1091" s="21"/>
      <c r="IQ1091" s="21"/>
      <c r="IR1091" s="21"/>
      <c r="IS1091" s="21"/>
      <c r="IT1091" s="21"/>
      <c r="IU1091" s="21"/>
      <c r="IV1091" s="21"/>
      <c r="IW1091" s="21"/>
      <c r="IX1091" s="21"/>
      <c r="IY1091" s="21"/>
      <c r="IZ1091" s="21"/>
      <c r="JA1091" s="21"/>
      <c r="JB1091" s="21"/>
      <c r="JC1091" s="21"/>
      <c r="JD1091" s="21"/>
      <c r="JE1091" s="21"/>
      <c r="JF1091" s="21"/>
      <c r="JG1091" s="21"/>
      <c r="JH1091" s="21"/>
      <c r="JI1091" s="21"/>
      <c r="JJ1091" s="21"/>
      <c r="JK1091" s="21"/>
      <c r="JL1091" s="21"/>
      <c r="JM1091" s="21"/>
      <c r="JN1091" s="21"/>
      <c r="JO1091" s="21"/>
      <c r="JP1091" s="21"/>
      <c r="JQ1091" s="21"/>
      <c r="JR1091" s="21"/>
      <c r="JS1091" s="21"/>
      <c r="JT1091" s="21"/>
      <c r="JU1091" s="21"/>
      <c r="JV1091" s="21"/>
      <c r="JW1091" s="21"/>
      <c r="JX1091" s="21"/>
      <c r="JY1091" s="21"/>
    </row>
    <row r="1092" spans="1:285" ht="14.1" customHeight="1">
      <c r="A1092" s="21"/>
      <c r="B1092" s="21"/>
      <c r="C1092" s="21"/>
      <c r="D1092" s="21"/>
      <c r="E1092" s="21"/>
      <c r="F1092" s="21"/>
      <c r="G1092" s="21"/>
      <c r="H1092" s="21"/>
      <c r="I1092" s="21"/>
      <c r="J1092" s="21"/>
      <c r="K1092" s="21"/>
      <c r="L1092" s="21"/>
      <c r="M1092" s="21"/>
      <c r="N1092" s="21"/>
      <c r="O1092" s="21"/>
      <c r="P1092" s="21"/>
      <c r="Q1092" s="21"/>
      <c r="R1092" s="21"/>
      <c r="S1092" s="21"/>
      <c r="T1092" s="21"/>
      <c r="U1092" s="21"/>
      <c r="V1092" s="21"/>
      <c r="W1092" s="21"/>
      <c r="X1092" s="21"/>
      <c r="Y1092" s="21"/>
      <c r="Z1092" s="21"/>
      <c r="AA1092" s="21"/>
      <c r="AB1092" s="21"/>
      <c r="AC1092" s="21"/>
      <c r="AD1092" s="21"/>
      <c r="AE1092" s="21"/>
      <c r="AF1092" s="21"/>
      <c r="AG1092" s="21"/>
      <c r="AH1092" s="21"/>
      <c r="AI1092" s="21"/>
      <c r="AJ1092" s="21"/>
      <c r="AK1092" s="21"/>
      <c r="AL1092" s="21"/>
      <c r="AM1092" s="21"/>
      <c r="AN1092" s="21"/>
      <c r="AO1092" s="21"/>
      <c r="AP1092" s="21"/>
      <c r="AQ1092" s="21"/>
      <c r="AR1092" s="21"/>
      <c r="AS1092" s="21"/>
      <c r="AT1092" s="21"/>
      <c r="AU1092" s="21"/>
      <c r="AV1092" s="21"/>
      <c r="AW1092" s="21"/>
      <c r="AX1092" s="21"/>
      <c r="AY1092" s="21"/>
      <c r="AZ1092" s="21"/>
      <c r="BA1092" s="21"/>
      <c r="BB1092" s="21"/>
      <c r="BC1092" s="21"/>
      <c r="BD1092" s="21"/>
      <c r="BE1092" s="21"/>
      <c r="BF1092" s="21"/>
      <c r="BG1092" s="21"/>
      <c r="BH1092" s="21"/>
      <c r="BI1092" s="21"/>
      <c r="BJ1092" s="21"/>
      <c r="BK1092" s="21"/>
      <c r="BL1092" s="21"/>
      <c r="BM1092" s="21"/>
      <c r="BN1092" s="21"/>
      <c r="BO1092" s="21"/>
      <c r="BP1092" s="21"/>
      <c r="BQ1092" s="21"/>
      <c r="BR1092" s="21"/>
      <c r="BS1092" s="21"/>
      <c r="BT1092" s="21"/>
      <c r="BU1092" s="21"/>
      <c r="BV1092" s="21"/>
      <c r="BW1092" s="21"/>
      <c r="BX1092" s="21"/>
      <c r="BY1092" s="21"/>
      <c r="BZ1092" s="21"/>
      <c r="CA1092" s="21"/>
      <c r="CB1092" s="21"/>
      <c r="CC1092" s="21"/>
      <c r="CD1092" s="21"/>
      <c r="CE1092" s="21"/>
      <c r="CF1092" s="21"/>
      <c r="CG1092" s="21"/>
      <c r="CH1092" s="21"/>
      <c r="CI1092" s="21"/>
      <c r="CJ1092" s="21"/>
      <c r="CK1092" s="21"/>
      <c r="CL1092" s="21"/>
      <c r="CM1092" s="21"/>
      <c r="CN1092" s="21"/>
      <c r="CO1092" s="21"/>
      <c r="CP1092" s="21"/>
      <c r="CQ1092" s="21"/>
      <c r="CR1092" s="21"/>
      <c r="CS1092" s="21"/>
      <c r="CT1092" s="21"/>
      <c r="CU1092" s="21"/>
      <c r="CV1092" s="21"/>
      <c r="CW1092" s="21"/>
      <c r="CX1092" s="21"/>
      <c r="CY1092" s="21"/>
      <c r="CZ1092" s="21"/>
      <c r="DA1092" s="21"/>
      <c r="DB1092" s="21"/>
      <c r="DC1092" s="21"/>
      <c r="DD1092" s="21"/>
      <c r="DE1092" s="21"/>
      <c r="DF1092" s="21"/>
      <c r="DG1092" s="21"/>
      <c r="DH1092" s="21"/>
      <c r="DI1092" s="21"/>
      <c r="DJ1092" s="21"/>
      <c r="DK1092" s="21"/>
      <c r="DL1092" s="21"/>
      <c r="DM1092" s="21"/>
      <c r="DN1092" s="21"/>
      <c r="DO1092" s="21"/>
      <c r="DP1092" s="21"/>
      <c r="DQ1092" s="21"/>
      <c r="DR1092" s="21"/>
      <c r="DS1092" s="21"/>
      <c r="DT1092" s="21"/>
      <c r="DU1092" s="21"/>
      <c r="DV1092" s="21"/>
      <c r="DW1092" s="21"/>
      <c r="DX1092" s="21"/>
      <c r="DY1092" s="21"/>
      <c r="DZ1092" s="21"/>
      <c r="EA1092" s="21"/>
      <c r="EB1092" s="21"/>
      <c r="EC1092" s="21"/>
      <c r="ED1092" s="21"/>
      <c r="EE1092" s="21"/>
      <c r="EF1092" s="21"/>
      <c r="EG1092" s="21"/>
      <c r="EH1092" s="21"/>
      <c r="EI1092" s="21"/>
      <c r="EJ1092" s="21"/>
      <c r="EK1092" s="21"/>
      <c r="EL1092" s="21"/>
      <c r="EM1092" s="21"/>
      <c r="EN1092" s="21"/>
      <c r="EO1092" s="21"/>
      <c r="EP1092" s="21"/>
      <c r="EQ1092" s="21"/>
      <c r="ER1092" s="21"/>
      <c r="ES1092" s="21"/>
      <c r="ET1092" s="21"/>
      <c r="EU1092" s="21"/>
      <c r="EV1092" s="21"/>
      <c r="EW1092" s="21"/>
      <c r="EX1092" s="21"/>
      <c r="EY1092" s="21"/>
      <c r="EZ1092" s="21"/>
      <c r="FA1092" s="21"/>
      <c r="FB1092" s="21"/>
      <c r="FC1092" s="21"/>
      <c r="FD1092" s="21"/>
      <c r="FE1092" s="21"/>
      <c r="FF1092" s="21"/>
      <c r="FG1092" s="21"/>
      <c r="FH1092" s="21"/>
      <c r="FI1092" s="21"/>
      <c r="FJ1092" s="21"/>
      <c r="FK1092" s="21"/>
      <c r="FL1092" s="21"/>
      <c r="FM1092" s="21"/>
      <c r="FN1092" s="21"/>
      <c r="FO1092" s="21"/>
      <c r="FP1092" s="21"/>
      <c r="FQ1092" s="21"/>
      <c r="FR1092" s="21"/>
      <c r="FS1092" s="21"/>
      <c r="FT1092" s="21"/>
      <c r="FU1092" s="21"/>
      <c r="FV1092" s="21"/>
      <c r="FW1092" s="21"/>
      <c r="FX1092" s="21"/>
      <c r="FY1092" s="21"/>
      <c r="FZ1092" s="21"/>
      <c r="GA1092" s="21"/>
      <c r="GB1092" s="21"/>
      <c r="GC1092" s="21"/>
      <c r="GD1092" s="21"/>
      <c r="GE1092" s="21"/>
      <c r="GF1092" s="21"/>
      <c r="GG1092" s="21"/>
      <c r="GH1092" s="21"/>
      <c r="GI1092" s="21"/>
      <c r="GJ1092" s="21"/>
      <c r="GK1092" s="21"/>
      <c r="GL1092" s="21"/>
      <c r="GM1092" s="21"/>
      <c r="GN1092" s="21"/>
      <c r="GO1092" s="21"/>
      <c r="GP1092" s="21"/>
      <c r="GQ1092" s="21"/>
      <c r="GR1092" s="21"/>
      <c r="GS1092" s="21"/>
      <c r="GT1092" s="21"/>
      <c r="GU1092" s="21"/>
      <c r="GV1092" s="21"/>
      <c r="GW1092" s="21"/>
      <c r="GX1092" s="21"/>
      <c r="GY1092" s="21"/>
      <c r="GZ1092" s="21"/>
      <c r="HA1092" s="21"/>
      <c r="HB1092" s="21"/>
      <c r="HC1092" s="21"/>
      <c r="HD1092" s="21"/>
      <c r="HE1092" s="21"/>
      <c r="HF1092" s="21"/>
      <c r="HG1092" s="21"/>
      <c r="HH1092" s="21"/>
      <c r="HI1092" s="21"/>
      <c r="HJ1092" s="21"/>
      <c r="HK1092" s="21"/>
      <c r="HL1092" s="21"/>
      <c r="HM1092" s="21"/>
      <c r="HN1092" s="21"/>
      <c r="HO1092" s="21"/>
      <c r="HP1092" s="21"/>
      <c r="HQ1092" s="21"/>
      <c r="HR1092" s="21"/>
      <c r="HS1092" s="21"/>
      <c r="HT1092" s="21"/>
      <c r="HU1092" s="21"/>
      <c r="HV1092" s="21"/>
      <c r="HW1092" s="21"/>
      <c r="HX1092" s="21"/>
      <c r="HY1092" s="21"/>
      <c r="HZ1092" s="21"/>
      <c r="IA1092" s="21"/>
      <c r="IB1092" s="21"/>
      <c r="IC1092" s="21"/>
      <c r="ID1092" s="21"/>
      <c r="IE1092" s="21"/>
      <c r="IF1092" s="21"/>
      <c r="IG1092" s="21"/>
      <c r="IH1092" s="21"/>
      <c r="II1092" s="21"/>
      <c r="IJ1092" s="21"/>
      <c r="IK1092" s="21"/>
      <c r="IL1092" s="21"/>
      <c r="IM1092" s="21"/>
      <c r="IN1092" s="21"/>
      <c r="IO1092" s="21"/>
      <c r="IP1092" s="21"/>
      <c r="IQ1092" s="21"/>
      <c r="IR1092" s="21"/>
      <c r="IS1092" s="21"/>
      <c r="IT1092" s="21"/>
      <c r="IU1092" s="21"/>
      <c r="IV1092" s="21"/>
      <c r="IW1092" s="21"/>
      <c r="IX1092" s="21"/>
      <c r="IY1092" s="21"/>
      <c r="IZ1092" s="21"/>
      <c r="JA1092" s="21"/>
      <c r="JB1092" s="21"/>
      <c r="JC1092" s="21"/>
      <c r="JD1092" s="21"/>
      <c r="JE1092" s="21"/>
      <c r="JF1092" s="21"/>
      <c r="JG1092" s="21"/>
      <c r="JH1092" s="21"/>
      <c r="JI1092" s="21"/>
      <c r="JJ1092" s="21"/>
      <c r="JK1092" s="21"/>
      <c r="JL1092" s="21"/>
      <c r="JM1092" s="21"/>
      <c r="JN1092" s="21"/>
      <c r="JO1092" s="21"/>
      <c r="JP1092" s="21"/>
      <c r="JQ1092" s="21"/>
      <c r="JR1092" s="21"/>
      <c r="JS1092" s="21"/>
      <c r="JT1092" s="21"/>
      <c r="JU1092" s="21"/>
      <c r="JV1092" s="21"/>
      <c r="JW1092" s="21"/>
      <c r="JX1092" s="21"/>
      <c r="JY1092" s="21"/>
    </row>
    <row r="1093" spans="1:285" ht="14.1" customHeight="1">
      <c r="A1093" s="21"/>
      <c r="B1093" s="21"/>
      <c r="C1093" s="21"/>
      <c r="D1093" s="21"/>
      <c r="E1093" s="21"/>
      <c r="F1093" s="21"/>
      <c r="G1093" s="21"/>
      <c r="H1093" s="21"/>
      <c r="I1093" s="21"/>
      <c r="J1093" s="21"/>
      <c r="K1093" s="21"/>
      <c r="L1093" s="21"/>
      <c r="M1093" s="21"/>
      <c r="N1093" s="21"/>
      <c r="O1093" s="21"/>
      <c r="P1093" s="21"/>
      <c r="Q1093" s="21"/>
      <c r="R1093" s="21"/>
      <c r="S1093" s="21"/>
      <c r="T1093" s="21"/>
      <c r="U1093" s="21"/>
      <c r="V1093" s="21"/>
      <c r="W1093" s="21"/>
      <c r="X1093" s="21"/>
      <c r="Y1093" s="21"/>
      <c r="Z1093" s="21"/>
      <c r="AA1093" s="21"/>
      <c r="AB1093" s="21"/>
      <c r="AC1093" s="21"/>
      <c r="AD1093" s="21"/>
      <c r="AE1093" s="21"/>
      <c r="AF1093" s="21"/>
      <c r="AG1093" s="21"/>
      <c r="AH1093" s="21"/>
      <c r="AI1093" s="21"/>
      <c r="AJ1093" s="21"/>
      <c r="AK1093" s="21"/>
      <c r="AL1093" s="21"/>
      <c r="AM1093" s="21"/>
      <c r="AN1093" s="21"/>
      <c r="AO1093" s="21"/>
      <c r="AP1093" s="21"/>
      <c r="AQ1093" s="21"/>
      <c r="AR1093" s="21"/>
      <c r="AS1093" s="21"/>
      <c r="AT1093" s="21"/>
      <c r="AU1093" s="21"/>
      <c r="AV1093" s="21"/>
      <c r="AW1093" s="21"/>
      <c r="AX1093" s="21"/>
      <c r="AY1093" s="21"/>
      <c r="AZ1093" s="21"/>
      <c r="BA1093" s="21"/>
      <c r="BB1093" s="21"/>
      <c r="BC1093" s="21"/>
      <c r="BD1093" s="21"/>
      <c r="BE1093" s="21"/>
      <c r="BF1093" s="21"/>
      <c r="BG1093" s="21"/>
      <c r="BH1093" s="21"/>
      <c r="BI1093" s="21"/>
      <c r="BJ1093" s="21"/>
      <c r="BK1093" s="21"/>
      <c r="BL1093" s="21"/>
      <c r="BM1093" s="21"/>
      <c r="BN1093" s="21"/>
      <c r="BO1093" s="21"/>
      <c r="BP1093" s="21"/>
      <c r="BQ1093" s="21"/>
      <c r="BR1093" s="21"/>
      <c r="BS1093" s="21"/>
      <c r="BT1093" s="21"/>
      <c r="BU1093" s="21"/>
      <c r="BV1093" s="21"/>
      <c r="BW1093" s="21"/>
      <c r="BX1093" s="21"/>
      <c r="BY1093" s="21"/>
      <c r="BZ1093" s="21"/>
      <c r="CA1093" s="21"/>
      <c r="CB1093" s="21"/>
      <c r="CC1093" s="21"/>
      <c r="CD1093" s="21"/>
      <c r="CE1093" s="21"/>
      <c r="CF1093" s="21"/>
      <c r="CG1093" s="21"/>
      <c r="CH1093" s="21"/>
      <c r="CI1093" s="21"/>
      <c r="CJ1093" s="21"/>
      <c r="CK1093" s="21"/>
      <c r="CL1093" s="21"/>
      <c r="CM1093" s="21"/>
      <c r="CN1093" s="21"/>
      <c r="CO1093" s="21"/>
      <c r="CP1093" s="21"/>
      <c r="CQ1093" s="21"/>
      <c r="CR1093" s="21"/>
      <c r="CS1093" s="21"/>
      <c r="CT1093" s="21"/>
      <c r="CU1093" s="21"/>
      <c r="CV1093" s="21"/>
      <c r="CW1093" s="21"/>
      <c r="CX1093" s="21"/>
      <c r="CY1093" s="21"/>
      <c r="CZ1093" s="21"/>
      <c r="DA1093" s="21"/>
      <c r="DB1093" s="21"/>
      <c r="DC1093" s="21"/>
      <c r="DD1093" s="21"/>
      <c r="DE1093" s="21"/>
      <c r="DF1093" s="21"/>
      <c r="DG1093" s="21"/>
      <c r="DH1093" s="21"/>
      <c r="DI1093" s="21"/>
      <c r="DJ1093" s="21"/>
      <c r="DK1093" s="21"/>
      <c r="DL1093" s="21"/>
      <c r="DM1093" s="21"/>
      <c r="DN1093" s="21"/>
      <c r="DO1093" s="21"/>
      <c r="DP1093" s="21"/>
      <c r="DQ1093" s="21"/>
      <c r="DR1093" s="21"/>
      <c r="DS1093" s="21"/>
      <c r="DT1093" s="21"/>
      <c r="DU1093" s="21"/>
      <c r="DV1093" s="21"/>
      <c r="DW1093" s="21"/>
      <c r="DX1093" s="21"/>
      <c r="DY1093" s="21"/>
      <c r="DZ1093" s="21"/>
      <c r="EA1093" s="21"/>
      <c r="EB1093" s="21"/>
      <c r="EC1093" s="21"/>
      <c r="ED1093" s="21"/>
      <c r="EE1093" s="21"/>
      <c r="EF1093" s="21"/>
      <c r="EG1093" s="21"/>
      <c r="EH1093" s="21"/>
      <c r="EI1093" s="21"/>
      <c r="EJ1093" s="21"/>
      <c r="EK1093" s="21"/>
      <c r="EL1093" s="21"/>
      <c r="EM1093" s="21"/>
      <c r="EN1093" s="21"/>
      <c r="EO1093" s="21"/>
      <c r="EP1093" s="21"/>
      <c r="EQ1093" s="21"/>
      <c r="ER1093" s="21"/>
      <c r="ES1093" s="21"/>
      <c r="ET1093" s="21"/>
      <c r="EU1093" s="21"/>
      <c r="EV1093" s="21"/>
      <c r="EW1093" s="21"/>
      <c r="EX1093" s="21"/>
      <c r="EY1093" s="21"/>
      <c r="EZ1093" s="21"/>
      <c r="FA1093" s="21"/>
      <c r="FB1093" s="21"/>
      <c r="FC1093" s="21"/>
      <c r="FD1093" s="21"/>
      <c r="FE1093" s="21"/>
      <c r="FF1093" s="21"/>
      <c r="FG1093" s="21"/>
      <c r="FH1093" s="21"/>
      <c r="FI1093" s="21"/>
      <c r="FJ1093" s="21"/>
      <c r="FK1093" s="21"/>
      <c r="FL1093" s="21"/>
      <c r="FM1093" s="21"/>
      <c r="FN1093" s="21"/>
      <c r="FO1093" s="21"/>
      <c r="FP1093" s="21"/>
      <c r="FQ1093" s="21"/>
      <c r="FR1093" s="21"/>
      <c r="FS1093" s="21"/>
      <c r="FT1093" s="21"/>
      <c r="FU1093" s="21"/>
      <c r="FV1093" s="21"/>
      <c r="FW1093" s="21"/>
      <c r="FX1093" s="21"/>
      <c r="FY1093" s="21"/>
      <c r="FZ1093" s="21"/>
      <c r="GA1093" s="21"/>
      <c r="GB1093" s="21"/>
      <c r="GC1093" s="21"/>
      <c r="GD1093" s="21"/>
      <c r="GE1093" s="21"/>
      <c r="GF1093" s="21"/>
      <c r="GG1093" s="21"/>
      <c r="GH1093" s="21"/>
      <c r="GI1093" s="21"/>
      <c r="GJ1093" s="21"/>
      <c r="GK1093" s="21"/>
      <c r="GL1093" s="21"/>
      <c r="GM1093" s="21"/>
      <c r="GN1093" s="21"/>
      <c r="GO1093" s="21"/>
      <c r="GP1093" s="21"/>
      <c r="GQ1093" s="21"/>
      <c r="GR1093" s="21"/>
      <c r="GS1093" s="21"/>
      <c r="GT1093" s="21"/>
      <c r="GU1093" s="21"/>
      <c r="GV1093" s="21"/>
      <c r="GW1093" s="21"/>
      <c r="GX1093" s="21"/>
      <c r="GY1093" s="21"/>
      <c r="GZ1093" s="21"/>
      <c r="HA1093" s="21"/>
      <c r="HB1093" s="21"/>
      <c r="HC1093" s="21"/>
      <c r="HD1093" s="21"/>
      <c r="HE1093" s="21"/>
      <c r="HF1093" s="21"/>
      <c r="HG1093" s="21"/>
      <c r="HH1093" s="21"/>
      <c r="HI1093" s="21"/>
      <c r="HJ1093" s="21"/>
      <c r="HK1093" s="21"/>
      <c r="HL1093" s="21"/>
      <c r="HM1093" s="21"/>
      <c r="HN1093" s="21"/>
      <c r="HO1093" s="21"/>
      <c r="HP1093" s="21"/>
      <c r="HQ1093" s="21"/>
      <c r="HR1093" s="21"/>
      <c r="HS1093" s="21"/>
      <c r="HT1093" s="21"/>
      <c r="HU1093" s="21"/>
      <c r="HV1093" s="21"/>
      <c r="HW1093" s="21"/>
      <c r="HX1093" s="21"/>
      <c r="HY1093" s="21"/>
      <c r="HZ1093" s="21"/>
      <c r="IA1093" s="21"/>
      <c r="IB1093" s="21"/>
      <c r="IC1093" s="21"/>
      <c r="ID1093" s="21"/>
      <c r="IE1093" s="21"/>
      <c r="IF1093" s="21"/>
      <c r="IG1093" s="21"/>
      <c r="IH1093" s="21"/>
      <c r="II1093" s="21"/>
      <c r="IJ1093" s="21"/>
      <c r="IK1093" s="21"/>
      <c r="IL1093" s="21"/>
      <c r="IM1093" s="21"/>
      <c r="IN1093" s="21"/>
      <c r="IO1093" s="21"/>
      <c r="IP1093" s="21"/>
      <c r="IQ1093" s="21"/>
      <c r="IR1093" s="21"/>
      <c r="IS1093" s="21"/>
      <c r="IT1093" s="21"/>
      <c r="IU1093" s="21"/>
      <c r="IV1093" s="21"/>
      <c r="IW1093" s="21"/>
      <c r="IX1093" s="21"/>
      <c r="IY1093" s="21"/>
      <c r="IZ1093" s="21"/>
      <c r="JA1093" s="21"/>
      <c r="JB1093" s="21"/>
      <c r="JC1093" s="21"/>
      <c r="JD1093" s="21"/>
      <c r="JE1093" s="21"/>
      <c r="JF1093" s="21"/>
      <c r="JG1093" s="21"/>
      <c r="JH1093" s="21"/>
      <c r="JI1093" s="21"/>
      <c r="JJ1093" s="21"/>
      <c r="JK1093" s="21"/>
      <c r="JL1093" s="21"/>
      <c r="JM1093" s="21"/>
      <c r="JN1093" s="21"/>
      <c r="JO1093" s="21"/>
      <c r="JP1093" s="21"/>
      <c r="JQ1093" s="21"/>
      <c r="JR1093" s="21"/>
      <c r="JS1093" s="21"/>
      <c r="JT1093" s="21"/>
      <c r="JU1093" s="21"/>
      <c r="JV1093" s="21"/>
      <c r="JW1093" s="21"/>
      <c r="JX1093" s="21"/>
      <c r="JY1093" s="21"/>
    </row>
    <row r="1094" spans="1:285" ht="14.1" customHeight="1">
      <c r="A1094" s="21"/>
      <c r="B1094" s="21"/>
      <c r="C1094" s="21"/>
      <c r="D1094" s="21"/>
      <c r="E1094" s="21"/>
      <c r="F1094" s="21"/>
      <c r="G1094" s="21"/>
      <c r="H1094" s="21"/>
      <c r="I1094" s="21"/>
      <c r="J1094" s="21"/>
      <c r="K1094" s="21"/>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21"/>
      <c r="BK1094" s="21"/>
      <c r="BL1094" s="21"/>
      <c r="BM1094" s="21"/>
      <c r="BN1094" s="21"/>
      <c r="BO1094" s="21"/>
      <c r="BP1094" s="21"/>
      <c r="BQ1094" s="21"/>
      <c r="BR1094" s="21"/>
      <c r="BS1094" s="21"/>
      <c r="BT1094" s="21"/>
      <c r="BU1094" s="21"/>
      <c r="BV1094" s="21"/>
      <c r="BW1094" s="21"/>
      <c r="BX1094" s="21"/>
      <c r="BY1094" s="21"/>
      <c r="BZ1094" s="21"/>
      <c r="CA1094" s="21"/>
      <c r="CB1094" s="21"/>
      <c r="CC1094" s="21"/>
      <c r="CD1094" s="21"/>
      <c r="CE1094" s="21"/>
      <c r="CF1094" s="21"/>
      <c r="CG1094" s="21"/>
      <c r="CH1094" s="21"/>
      <c r="CI1094" s="21"/>
      <c r="CJ1094" s="21"/>
      <c r="CK1094" s="21"/>
      <c r="CL1094" s="21"/>
      <c r="CM1094" s="21"/>
      <c r="CN1094" s="21"/>
      <c r="CO1094" s="21"/>
      <c r="CP1094" s="21"/>
      <c r="CQ1094" s="21"/>
      <c r="CR1094" s="21"/>
      <c r="CS1094" s="21"/>
      <c r="CT1094" s="21"/>
      <c r="CU1094" s="21"/>
      <c r="CV1094" s="21"/>
      <c r="CW1094" s="21"/>
      <c r="CX1094" s="21"/>
      <c r="CY1094" s="21"/>
      <c r="CZ1094" s="21"/>
      <c r="DA1094" s="21"/>
      <c r="DB1094" s="21"/>
      <c r="DC1094" s="21"/>
      <c r="DD1094" s="21"/>
      <c r="DE1094" s="21"/>
      <c r="DF1094" s="21"/>
      <c r="DG1094" s="21"/>
      <c r="DH1094" s="21"/>
      <c r="DI1094" s="21"/>
      <c r="DJ1094" s="21"/>
      <c r="DK1094" s="21"/>
      <c r="DL1094" s="21"/>
      <c r="DM1094" s="21"/>
      <c r="DN1094" s="21"/>
      <c r="DO1094" s="21"/>
      <c r="DP1094" s="21"/>
      <c r="DQ1094" s="21"/>
      <c r="DR1094" s="21"/>
      <c r="DS1094" s="21"/>
      <c r="DT1094" s="21"/>
      <c r="DU1094" s="21"/>
      <c r="DV1094" s="21"/>
      <c r="DW1094" s="21"/>
      <c r="DX1094" s="21"/>
      <c r="DY1094" s="21"/>
      <c r="DZ1094" s="21"/>
      <c r="EA1094" s="21"/>
      <c r="EB1094" s="21"/>
      <c r="EC1094" s="21"/>
      <c r="ED1094" s="21"/>
      <c r="EE1094" s="21"/>
      <c r="EF1094" s="21"/>
      <c r="EG1094" s="21"/>
      <c r="EH1094" s="21"/>
      <c r="EI1094" s="21"/>
      <c r="EJ1094" s="21"/>
      <c r="EK1094" s="21"/>
      <c r="EL1094" s="21"/>
      <c r="EM1094" s="21"/>
      <c r="EN1094" s="21"/>
      <c r="EO1094" s="21"/>
      <c r="EP1094" s="21"/>
      <c r="EQ1094" s="21"/>
      <c r="ER1094" s="21"/>
      <c r="ES1094" s="21"/>
      <c r="ET1094" s="21"/>
      <c r="EU1094" s="21"/>
      <c r="EV1094" s="21"/>
      <c r="EW1094" s="21"/>
      <c r="EX1094" s="21"/>
      <c r="EY1094" s="21"/>
      <c r="EZ1094" s="21"/>
      <c r="FA1094" s="21"/>
      <c r="FB1094" s="21"/>
      <c r="FC1094" s="21"/>
      <c r="FD1094" s="21"/>
      <c r="FE1094" s="21"/>
      <c r="FF1094" s="21"/>
      <c r="FG1094" s="21"/>
      <c r="FH1094" s="21"/>
      <c r="FI1094" s="21"/>
      <c r="FJ1094" s="21"/>
      <c r="FK1094" s="21"/>
      <c r="FL1094" s="21"/>
      <c r="FM1094" s="21"/>
      <c r="FN1094" s="21"/>
      <c r="FO1094" s="21"/>
      <c r="FP1094" s="21"/>
      <c r="FQ1094" s="21"/>
      <c r="FR1094" s="21"/>
      <c r="FS1094" s="21"/>
      <c r="FT1094" s="21"/>
      <c r="FU1094" s="21"/>
      <c r="FV1094" s="21"/>
      <c r="FW1094" s="21"/>
      <c r="FX1094" s="21"/>
      <c r="FY1094" s="21"/>
      <c r="FZ1094" s="21"/>
      <c r="GA1094" s="21"/>
      <c r="GB1094" s="21"/>
      <c r="GC1094" s="21"/>
      <c r="GD1094" s="21"/>
      <c r="GE1094" s="21"/>
      <c r="GF1094" s="21"/>
      <c r="GG1094" s="21"/>
      <c r="GH1094" s="21"/>
      <c r="GI1094" s="21"/>
      <c r="GJ1094" s="21"/>
      <c r="GK1094" s="21"/>
      <c r="GL1094" s="21"/>
      <c r="GM1094" s="21"/>
      <c r="GN1094" s="21"/>
      <c r="GO1094" s="21"/>
      <c r="GP1094" s="21"/>
      <c r="GQ1094" s="21"/>
      <c r="GR1094" s="21"/>
      <c r="GS1094" s="21"/>
      <c r="GT1094" s="21"/>
      <c r="GU1094" s="21"/>
      <c r="GV1094" s="21"/>
      <c r="GW1094" s="21"/>
      <c r="GX1094" s="21"/>
      <c r="GY1094" s="21"/>
      <c r="GZ1094" s="21"/>
      <c r="HA1094" s="21"/>
      <c r="HB1094" s="21"/>
      <c r="HC1094" s="21"/>
      <c r="HD1094" s="21"/>
      <c r="HE1094" s="21"/>
      <c r="HF1094" s="21"/>
      <c r="HG1094" s="21"/>
      <c r="HH1094" s="21"/>
      <c r="HI1094" s="21"/>
      <c r="HJ1094" s="21"/>
      <c r="HK1094" s="21"/>
      <c r="HL1094" s="21"/>
      <c r="HM1094" s="21"/>
      <c r="HN1094" s="21"/>
      <c r="HO1094" s="21"/>
      <c r="HP1094" s="21"/>
      <c r="HQ1094" s="21"/>
      <c r="HR1094" s="21"/>
      <c r="HS1094" s="21"/>
      <c r="HT1094" s="21"/>
      <c r="HU1094" s="21"/>
      <c r="HV1094" s="21"/>
      <c r="HW1094" s="21"/>
      <c r="HX1094" s="21"/>
      <c r="HY1094" s="21"/>
      <c r="HZ1094" s="21"/>
      <c r="IA1094" s="21"/>
      <c r="IB1094" s="21"/>
      <c r="IC1094" s="21"/>
      <c r="ID1094" s="21"/>
      <c r="IE1094" s="21"/>
      <c r="IF1094" s="21"/>
      <c r="IG1094" s="21"/>
      <c r="IH1094" s="21"/>
      <c r="II1094" s="21"/>
      <c r="IJ1094" s="21"/>
      <c r="IK1094" s="21"/>
      <c r="IL1094" s="21"/>
      <c r="IM1094" s="21"/>
      <c r="IN1094" s="21"/>
      <c r="IO1094" s="21"/>
      <c r="IP1094" s="21"/>
      <c r="IQ1094" s="21"/>
      <c r="IR1094" s="21"/>
      <c r="IS1094" s="21"/>
      <c r="IT1094" s="21"/>
      <c r="IU1094" s="21"/>
      <c r="IV1094" s="21"/>
      <c r="IW1094" s="21"/>
      <c r="IX1094" s="21"/>
      <c r="IY1094" s="21"/>
      <c r="IZ1094" s="21"/>
      <c r="JA1094" s="21"/>
      <c r="JB1094" s="21"/>
      <c r="JC1094" s="21"/>
      <c r="JD1094" s="21"/>
      <c r="JE1094" s="21"/>
      <c r="JF1094" s="21"/>
      <c r="JG1094" s="21"/>
      <c r="JH1094" s="21"/>
      <c r="JI1094" s="21"/>
      <c r="JJ1094" s="21"/>
      <c r="JK1094" s="21"/>
      <c r="JL1094" s="21"/>
      <c r="JM1094" s="21"/>
      <c r="JN1094" s="21"/>
      <c r="JO1094" s="21"/>
      <c r="JP1094" s="21"/>
      <c r="JQ1094" s="21"/>
      <c r="JR1094" s="21"/>
      <c r="JS1094" s="21"/>
      <c r="JT1094" s="21"/>
      <c r="JU1094" s="21"/>
      <c r="JV1094" s="21"/>
      <c r="JW1094" s="21"/>
      <c r="JX1094" s="21"/>
      <c r="JY1094" s="21"/>
    </row>
    <row r="1095" spans="1:285" ht="14.1" customHeight="1">
      <c r="A1095" s="21"/>
      <c r="B1095" s="21"/>
      <c r="C1095" s="21"/>
      <c r="D1095" s="21"/>
      <c r="E1095" s="21"/>
      <c r="F1095" s="21"/>
      <c r="G1095" s="21"/>
      <c r="H1095" s="21"/>
      <c r="I1095" s="21"/>
      <c r="J1095" s="21"/>
      <c r="K1095" s="21"/>
      <c r="L1095" s="21"/>
      <c r="M1095" s="21"/>
      <c r="N1095" s="21"/>
      <c r="O1095" s="21"/>
      <c r="P1095" s="21"/>
      <c r="Q1095" s="21"/>
      <c r="R1095" s="21"/>
      <c r="S1095" s="21"/>
      <c r="T1095" s="21"/>
      <c r="U1095" s="21"/>
      <c r="V1095" s="21"/>
      <c r="W1095" s="21"/>
      <c r="X1095" s="21"/>
      <c r="Y1095" s="21"/>
      <c r="Z1095" s="21"/>
      <c r="AA1095" s="21"/>
      <c r="AB1095" s="21"/>
      <c r="AC1095" s="21"/>
      <c r="AD1095" s="21"/>
      <c r="AE1095" s="21"/>
      <c r="AF1095" s="21"/>
      <c r="AG1095" s="21"/>
      <c r="AH1095" s="21"/>
      <c r="AI1095" s="21"/>
      <c r="AJ1095" s="21"/>
      <c r="AK1095" s="21"/>
      <c r="AL1095" s="21"/>
      <c r="AM1095" s="21"/>
      <c r="AN1095" s="21"/>
      <c r="AO1095" s="21"/>
      <c r="AP1095" s="21"/>
      <c r="AQ1095" s="21"/>
      <c r="AR1095" s="21"/>
      <c r="AS1095" s="21"/>
      <c r="AT1095" s="21"/>
      <c r="AU1095" s="21"/>
      <c r="AV1095" s="21"/>
      <c r="AW1095" s="21"/>
      <c r="AX1095" s="21"/>
      <c r="AY1095" s="21"/>
      <c r="AZ1095" s="21"/>
      <c r="BA1095" s="21"/>
      <c r="BB1095" s="21"/>
      <c r="BC1095" s="21"/>
      <c r="BD1095" s="21"/>
      <c r="BE1095" s="21"/>
      <c r="BF1095" s="21"/>
      <c r="BG1095" s="21"/>
      <c r="BH1095" s="21"/>
      <c r="BI1095" s="21"/>
      <c r="BJ1095" s="21"/>
      <c r="BK1095" s="21"/>
      <c r="BL1095" s="21"/>
      <c r="BM1095" s="21"/>
      <c r="BN1095" s="21"/>
      <c r="BO1095" s="21"/>
      <c r="BP1095" s="21"/>
      <c r="BQ1095" s="21"/>
      <c r="BR1095" s="21"/>
      <c r="BS1095" s="21"/>
      <c r="BT1095" s="21"/>
      <c r="BU1095" s="21"/>
      <c r="BV1095" s="21"/>
      <c r="BW1095" s="21"/>
      <c r="BX1095" s="21"/>
      <c r="BY1095" s="21"/>
      <c r="BZ1095" s="21"/>
      <c r="CA1095" s="21"/>
      <c r="CB1095" s="21"/>
      <c r="CC1095" s="21"/>
      <c r="CD1095" s="21"/>
      <c r="CE1095" s="21"/>
      <c r="CF1095" s="21"/>
      <c r="CG1095" s="21"/>
      <c r="CH1095" s="21"/>
      <c r="CI1095" s="21"/>
      <c r="CJ1095" s="21"/>
      <c r="CK1095" s="21"/>
      <c r="CL1095" s="21"/>
      <c r="CM1095" s="21"/>
      <c r="CN1095" s="21"/>
      <c r="CO1095" s="21"/>
      <c r="CP1095" s="21"/>
      <c r="CQ1095" s="21"/>
      <c r="CR1095" s="21"/>
      <c r="CS1095" s="21"/>
      <c r="CT1095" s="21"/>
      <c r="CU1095" s="21"/>
      <c r="CV1095" s="21"/>
      <c r="CW1095" s="21"/>
      <c r="CX1095" s="21"/>
      <c r="CY1095" s="21"/>
      <c r="CZ1095" s="21"/>
      <c r="DA1095" s="21"/>
      <c r="DB1095" s="21"/>
      <c r="DC1095" s="21"/>
      <c r="DD1095" s="21"/>
      <c r="DE1095" s="21"/>
      <c r="DF1095" s="21"/>
      <c r="DG1095" s="21"/>
      <c r="DH1095" s="21"/>
      <c r="DI1095" s="21"/>
      <c r="DJ1095" s="21"/>
      <c r="DK1095" s="21"/>
      <c r="DL1095" s="21"/>
      <c r="DM1095" s="21"/>
      <c r="DN1095" s="21"/>
      <c r="DO1095" s="21"/>
      <c r="DP1095" s="21"/>
      <c r="DQ1095" s="21"/>
      <c r="DR1095" s="21"/>
      <c r="DS1095" s="21"/>
      <c r="DT1095" s="21"/>
      <c r="DU1095" s="21"/>
      <c r="DV1095" s="21"/>
      <c r="DW1095" s="21"/>
      <c r="DX1095" s="21"/>
      <c r="DY1095" s="21"/>
      <c r="DZ1095" s="21"/>
      <c r="EA1095" s="21"/>
      <c r="EB1095" s="21"/>
      <c r="EC1095" s="21"/>
      <c r="ED1095" s="21"/>
      <c r="EE1095" s="21"/>
      <c r="EF1095" s="21"/>
      <c r="EG1095" s="21"/>
      <c r="EH1095" s="21"/>
      <c r="EI1095" s="21"/>
      <c r="EJ1095" s="21"/>
      <c r="EK1095" s="21"/>
      <c r="EL1095" s="21"/>
      <c r="EM1095" s="21"/>
      <c r="EN1095" s="21"/>
      <c r="EO1095" s="21"/>
      <c r="EP1095" s="21"/>
      <c r="EQ1095" s="21"/>
      <c r="ER1095" s="21"/>
      <c r="ES1095" s="21"/>
      <c r="ET1095" s="21"/>
      <c r="EU1095" s="21"/>
      <c r="EV1095" s="21"/>
      <c r="EW1095" s="21"/>
      <c r="EX1095" s="21"/>
      <c r="EY1095" s="21"/>
      <c r="EZ1095" s="21"/>
      <c r="FA1095" s="21"/>
      <c r="FB1095" s="21"/>
      <c r="FC1095" s="21"/>
      <c r="FD1095" s="21"/>
      <c r="FE1095" s="21"/>
      <c r="FF1095" s="21"/>
      <c r="FG1095" s="21"/>
      <c r="FH1095" s="21"/>
      <c r="FI1095" s="21"/>
      <c r="FJ1095" s="21"/>
      <c r="FK1095" s="21"/>
      <c r="FL1095" s="21"/>
      <c r="FM1095" s="21"/>
      <c r="FN1095" s="21"/>
      <c r="FO1095" s="21"/>
      <c r="FP1095" s="21"/>
      <c r="FQ1095" s="21"/>
      <c r="FR1095" s="21"/>
      <c r="FS1095" s="21"/>
      <c r="FT1095" s="21"/>
      <c r="FU1095" s="21"/>
      <c r="FV1095" s="21"/>
      <c r="FW1095" s="21"/>
      <c r="FX1095" s="21"/>
      <c r="FY1095" s="21"/>
      <c r="FZ1095" s="21"/>
      <c r="GA1095" s="21"/>
      <c r="GB1095" s="21"/>
      <c r="GC1095" s="21"/>
      <c r="GD1095" s="21"/>
      <c r="GE1095" s="21"/>
      <c r="GF1095" s="21"/>
      <c r="GG1095" s="21"/>
      <c r="GH1095" s="21"/>
      <c r="GI1095" s="21"/>
      <c r="GJ1095" s="21"/>
      <c r="GK1095" s="21"/>
      <c r="GL1095" s="21"/>
      <c r="GM1095" s="21"/>
      <c r="GN1095" s="21"/>
      <c r="GO1095" s="21"/>
      <c r="GP1095" s="21"/>
      <c r="GQ1095" s="21"/>
      <c r="GR1095" s="21"/>
      <c r="GS1095" s="21"/>
      <c r="GT1095" s="21"/>
      <c r="GU1095" s="21"/>
      <c r="GV1095" s="21"/>
      <c r="GW1095" s="21"/>
      <c r="GX1095" s="21"/>
      <c r="GY1095" s="21"/>
      <c r="GZ1095" s="21"/>
      <c r="HA1095" s="21"/>
      <c r="HB1095" s="21"/>
      <c r="HC1095" s="21"/>
      <c r="HD1095" s="21"/>
      <c r="HE1095" s="21"/>
      <c r="HF1095" s="21"/>
      <c r="HG1095" s="21"/>
      <c r="HH1095" s="21"/>
      <c r="HI1095" s="21"/>
      <c r="HJ1095" s="21"/>
      <c r="HK1095" s="21"/>
      <c r="HL1095" s="21"/>
      <c r="HM1095" s="21"/>
      <c r="HN1095" s="21"/>
      <c r="HO1095" s="21"/>
      <c r="HP1095" s="21"/>
      <c r="HQ1095" s="21"/>
      <c r="HR1095" s="21"/>
      <c r="HS1095" s="21"/>
      <c r="HT1095" s="21"/>
      <c r="HU1095" s="21"/>
      <c r="HV1095" s="21"/>
      <c r="HW1095" s="21"/>
      <c r="HX1095" s="21"/>
      <c r="HY1095" s="21"/>
      <c r="HZ1095" s="21"/>
      <c r="IA1095" s="21"/>
      <c r="IB1095" s="21"/>
      <c r="IC1095" s="21"/>
      <c r="ID1095" s="21"/>
      <c r="IE1095" s="21"/>
      <c r="IF1095" s="21"/>
      <c r="IG1095" s="21"/>
      <c r="IH1095" s="21"/>
      <c r="II1095" s="21"/>
      <c r="IJ1095" s="21"/>
      <c r="IK1095" s="21"/>
      <c r="IL1095" s="21"/>
      <c r="IM1095" s="21"/>
      <c r="IN1095" s="21"/>
      <c r="IO1095" s="21"/>
      <c r="IP1095" s="21"/>
      <c r="IQ1095" s="21"/>
      <c r="IR1095" s="21"/>
      <c r="IS1095" s="21"/>
      <c r="IT1095" s="21"/>
      <c r="IU1095" s="21"/>
      <c r="IV1095" s="21"/>
      <c r="IW1095" s="21"/>
      <c r="IX1095" s="21"/>
      <c r="IY1095" s="21"/>
      <c r="IZ1095" s="21"/>
      <c r="JA1095" s="21"/>
      <c r="JB1095" s="21"/>
      <c r="JC1095" s="21"/>
      <c r="JD1095" s="21"/>
      <c r="JE1095" s="21"/>
      <c r="JF1095" s="21"/>
      <c r="JG1095" s="21"/>
      <c r="JH1095" s="21"/>
      <c r="JI1095" s="21"/>
      <c r="JJ1095" s="21"/>
      <c r="JK1095" s="21"/>
      <c r="JL1095" s="21"/>
      <c r="JM1095" s="21"/>
      <c r="JN1095" s="21"/>
      <c r="JO1095" s="21"/>
      <c r="JP1095" s="21"/>
      <c r="JQ1095" s="21"/>
      <c r="JR1095" s="21"/>
      <c r="JS1095" s="21"/>
      <c r="JT1095" s="21"/>
      <c r="JU1095" s="21"/>
      <c r="JV1095" s="21"/>
      <c r="JW1095" s="21"/>
      <c r="JX1095" s="21"/>
      <c r="JY1095" s="21"/>
    </row>
    <row r="1096" spans="1:285" ht="14.1" customHeight="1">
      <c r="A1096" s="21"/>
      <c r="B1096" s="21"/>
      <c r="C1096" s="21"/>
      <c r="D1096" s="21"/>
      <c r="E1096" s="21"/>
      <c r="F1096" s="21"/>
      <c r="G1096" s="21"/>
      <c r="H1096" s="21"/>
      <c r="I1096" s="21"/>
      <c r="J1096" s="21"/>
      <c r="K1096" s="21"/>
      <c r="L1096" s="21"/>
      <c r="M1096" s="21"/>
      <c r="N1096" s="21"/>
      <c r="O1096" s="21"/>
      <c r="P1096" s="21"/>
      <c r="Q1096" s="21"/>
      <c r="R1096" s="21"/>
      <c r="S1096" s="21"/>
      <c r="T1096" s="21"/>
      <c r="U1096" s="21"/>
      <c r="V1096" s="21"/>
      <c r="W1096" s="21"/>
      <c r="X1096" s="21"/>
      <c r="Y1096" s="21"/>
      <c r="Z1096" s="21"/>
      <c r="AA1096" s="21"/>
      <c r="AB1096" s="21"/>
      <c r="AC1096" s="21"/>
      <c r="AD1096" s="21"/>
      <c r="AE1096" s="21"/>
      <c r="AF1096" s="21"/>
      <c r="AG1096" s="21"/>
      <c r="AH1096" s="21"/>
      <c r="AI1096" s="21"/>
      <c r="AJ1096" s="21"/>
      <c r="AK1096" s="21"/>
      <c r="AL1096" s="21"/>
      <c r="AM1096" s="21"/>
      <c r="AN1096" s="21"/>
      <c r="AO1096" s="21"/>
      <c r="AP1096" s="21"/>
      <c r="AQ1096" s="21"/>
      <c r="AR1096" s="21"/>
      <c r="AS1096" s="21"/>
      <c r="AT1096" s="21"/>
      <c r="AU1096" s="21"/>
      <c r="AV1096" s="21"/>
      <c r="AW1096" s="21"/>
      <c r="AX1096" s="21"/>
      <c r="AY1096" s="21"/>
      <c r="AZ1096" s="21"/>
      <c r="BA1096" s="21"/>
      <c r="BB1096" s="21"/>
      <c r="BC1096" s="21"/>
      <c r="BD1096" s="21"/>
      <c r="BE1096" s="21"/>
      <c r="BF1096" s="21"/>
      <c r="BG1096" s="21"/>
      <c r="BH1096" s="21"/>
      <c r="BI1096" s="21"/>
      <c r="BJ1096" s="21"/>
      <c r="BK1096" s="21"/>
      <c r="BL1096" s="21"/>
      <c r="BM1096" s="21"/>
      <c r="BN1096" s="21"/>
      <c r="BO1096" s="21"/>
      <c r="BP1096" s="21"/>
      <c r="BQ1096" s="21"/>
      <c r="BR1096" s="21"/>
      <c r="BS1096" s="21"/>
      <c r="BT1096" s="21"/>
      <c r="BU1096" s="21"/>
      <c r="BV1096" s="21"/>
      <c r="BW1096" s="21"/>
      <c r="BX1096" s="21"/>
      <c r="BY1096" s="21"/>
      <c r="BZ1096" s="21"/>
      <c r="CA1096" s="21"/>
      <c r="CB1096" s="21"/>
      <c r="CC1096" s="21"/>
      <c r="CD1096" s="21"/>
      <c r="CE1096" s="21"/>
      <c r="CF1096" s="21"/>
      <c r="CG1096" s="21"/>
      <c r="CH1096" s="21"/>
      <c r="CI1096" s="21"/>
      <c r="CJ1096" s="21"/>
      <c r="CK1096" s="21"/>
      <c r="CL1096" s="21"/>
      <c r="CM1096" s="21"/>
      <c r="CN1096" s="21"/>
      <c r="CO1096" s="21"/>
      <c r="CP1096" s="21"/>
      <c r="CQ1096" s="21"/>
      <c r="CR1096" s="21"/>
      <c r="CS1096" s="21"/>
      <c r="CT1096" s="21"/>
      <c r="CU1096" s="21"/>
      <c r="CV1096" s="21"/>
      <c r="CW1096" s="21"/>
      <c r="CX1096" s="21"/>
      <c r="CY1096" s="21"/>
      <c r="CZ1096" s="21"/>
      <c r="DA1096" s="21"/>
      <c r="DB1096" s="21"/>
      <c r="DC1096" s="21"/>
      <c r="DD1096" s="21"/>
      <c r="DE1096" s="21"/>
      <c r="DF1096" s="21"/>
      <c r="DG1096" s="21"/>
      <c r="DH1096" s="21"/>
      <c r="DI1096" s="21"/>
      <c r="DJ1096" s="21"/>
      <c r="DK1096" s="21"/>
      <c r="DL1096" s="21"/>
      <c r="DM1096" s="21"/>
      <c r="DN1096" s="21"/>
      <c r="DO1096" s="21"/>
      <c r="DP1096" s="21"/>
      <c r="DQ1096" s="21"/>
      <c r="DR1096" s="21"/>
      <c r="DS1096" s="21"/>
      <c r="DT1096" s="21"/>
      <c r="DU1096" s="21"/>
      <c r="DV1096" s="21"/>
      <c r="DW1096" s="21"/>
      <c r="DX1096" s="21"/>
      <c r="DY1096" s="21"/>
      <c r="DZ1096" s="21"/>
      <c r="EA1096" s="21"/>
      <c r="EB1096" s="21"/>
      <c r="EC1096" s="21"/>
      <c r="ED1096" s="21"/>
      <c r="EE1096" s="21"/>
      <c r="EF1096" s="21"/>
      <c r="EG1096" s="21"/>
      <c r="EH1096" s="21"/>
      <c r="EI1096" s="21"/>
      <c r="EJ1096" s="21"/>
      <c r="EK1096" s="21"/>
      <c r="EL1096" s="21"/>
      <c r="EM1096" s="21"/>
      <c r="EN1096" s="21"/>
      <c r="EO1096" s="21"/>
      <c r="EP1096" s="21"/>
      <c r="EQ1096" s="21"/>
      <c r="ER1096" s="21"/>
      <c r="ES1096" s="21"/>
      <c r="ET1096" s="21"/>
      <c r="EU1096" s="21"/>
      <c r="EV1096" s="21"/>
      <c r="EW1096" s="21"/>
      <c r="EX1096" s="21"/>
      <c r="EY1096" s="21"/>
      <c r="EZ1096" s="21"/>
      <c r="FA1096" s="21"/>
      <c r="FB1096" s="21"/>
      <c r="FC1096" s="21"/>
      <c r="FD1096" s="21"/>
      <c r="FE1096" s="21"/>
      <c r="FF1096" s="21"/>
      <c r="FG1096" s="21"/>
      <c r="FH1096" s="21"/>
      <c r="FI1096" s="21"/>
      <c r="FJ1096" s="21"/>
      <c r="FK1096" s="21"/>
      <c r="FL1096" s="21"/>
      <c r="FM1096" s="21"/>
      <c r="FN1096" s="21"/>
      <c r="FO1096" s="21"/>
      <c r="FP1096" s="21"/>
      <c r="FQ1096" s="21"/>
      <c r="FR1096" s="21"/>
      <c r="FS1096" s="21"/>
      <c r="FT1096" s="21"/>
      <c r="FU1096" s="21"/>
      <c r="FV1096" s="21"/>
      <c r="FW1096" s="21"/>
      <c r="FX1096" s="21"/>
      <c r="FY1096" s="21"/>
      <c r="FZ1096" s="21"/>
      <c r="GA1096" s="21"/>
      <c r="GB1096" s="21"/>
      <c r="GC1096" s="21"/>
      <c r="GD1096" s="21"/>
      <c r="GE1096" s="21"/>
      <c r="GF1096" s="21"/>
      <c r="GG1096" s="21"/>
      <c r="GH1096" s="21"/>
      <c r="GI1096" s="21"/>
      <c r="GJ1096" s="21"/>
      <c r="GK1096" s="21"/>
      <c r="GL1096" s="21"/>
      <c r="GM1096" s="21"/>
      <c r="GN1096" s="21"/>
      <c r="GO1096" s="21"/>
      <c r="GP1096" s="21"/>
      <c r="GQ1096" s="21"/>
      <c r="GR1096" s="21"/>
      <c r="GS1096" s="21"/>
      <c r="GT1096" s="21"/>
      <c r="GU1096" s="21"/>
      <c r="GV1096" s="21"/>
      <c r="GW1096" s="21"/>
      <c r="GX1096" s="21"/>
      <c r="GY1096" s="21"/>
      <c r="GZ1096" s="21"/>
      <c r="HA1096" s="21"/>
      <c r="HB1096" s="21"/>
      <c r="HC1096" s="21"/>
      <c r="HD1096" s="21"/>
      <c r="HE1096" s="21"/>
      <c r="HF1096" s="21"/>
      <c r="HG1096" s="21"/>
      <c r="HH1096" s="21"/>
      <c r="HI1096" s="21"/>
      <c r="HJ1096" s="21"/>
      <c r="HK1096" s="21"/>
      <c r="HL1096" s="21"/>
      <c r="HM1096" s="21"/>
      <c r="HN1096" s="21"/>
      <c r="HO1096" s="21"/>
      <c r="HP1096" s="21"/>
      <c r="HQ1096" s="21"/>
      <c r="HR1096" s="21"/>
      <c r="HS1096" s="21"/>
      <c r="HT1096" s="21"/>
      <c r="HU1096" s="21"/>
      <c r="HV1096" s="21"/>
      <c r="HW1096" s="21"/>
      <c r="HX1096" s="21"/>
      <c r="HY1096" s="21"/>
      <c r="HZ1096" s="21"/>
      <c r="IA1096" s="21"/>
      <c r="IB1096" s="21"/>
      <c r="IC1096" s="21"/>
      <c r="ID1096" s="21"/>
      <c r="IE1096" s="21"/>
      <c r="IF1096" s="21"/>
      <c r="IG1096" s="21"/>
      <c r="IH1096" s="21"/>
      <c r="II1096" s="21"/>
      <c r="IJ1096" s="21"/>
      <c r="IK1096" s="21"/>
      <c r="IL1096" s="21"/>
      <c r="IM1096" s="21"/>
      <c r="IN1096" s="21"/>
      <c r="IO1096" s="21"/>
      <c r="IP1096" s="21"/>
      <c r="IQ1096" s="21"/>
      <c r="IR1096" s="21"/>
      <c r="IS1096" s="21"/>
      <c r="IT1096" s="21"/>
      <c r="IU1096" s="21"/>
      <c r="IV1096" s="21"/>
      <c r="IW1096" s="21"/>
      <c r="IX1096" s="21"/>
      <c r="IY1096" s="21"/>
      <c r="IZ1096" s="21"/>
      <c r="JA1096" s="21"/>
      <c r="JB1096" s="21"/>
      <c r="JC1096" s="21"/>
      <c r="JD1096" s="21"/>
      <c r="JE1096" s="21"/>
      <c r="JF1096" s="21"/>
      <c r="JG1096" s="21"/>
      <c r="JH1096" s="21"/>
      <c r="JI1096" s="21"/>
      <c r="JJ1096" s="21"/>
      <c r="JK1096" s="21"/>
      <c r="JL1096" s="21"/>
      <c r="JM1096" s="21"/>
      <c r="JN1096" s="21"/>
      <c r="JO1096" s="21"/>
      <c r="JP1096" s="21"/>
      <c r="JQ1096" s="21"/>
      <c r="JR1096" s="21"/>
      <c r="JS1096" s="21"/>
      <c r="JT1096" s="21"/>
      <c r="JU1096" s="21"/>
      <c r="JV1096" s="21"/>
      <c r="JW1096" s="21"/>
      <c r="JX1096" s="21"/>
      <c r="JY1096" s="21"/>
    </row>
    <row r="1097" spans="1:285" ht="14.1" customHeight="1">
      <c r="A1097" s="21"/>
      <c r="B1097" s="21"/>
      <c r="C1097" s="21"/>
      <c r="D1097" s="21"/>
      <c r="E1097" s="21"/>
      <c r="F1097" s="21"/>
      <c r="G1097" s="21"/>
      <c r="H1097" s="21"/>
      <c r="I1097" s="21"/>
      <c r="J1097" s="21"/>
      <c r="K1097" s="21"/>
      <c r="L1097" s="21"/>
      <c r="M1097" s="21"/>
      <c r="N1097" s="21"/>
      <c r="O1097" s="21"/>
      <c r="P1097" s="21"/>
      <c r="Q1097" s="21"/>
      <c r="R1097" s="21"/>
      <c r="S1097" s="21"/>
      <c r="T1097" s="21"/>
      <c r="U1097" s="21"/>
      <c r="V1097" s="21"/>
      <c r="W1097" s="21"/>
      <c r="X1097" s="21"/>
      <c r="Y1097" s="21"/>
      <c r="Z1097" s="21"/>
      <c r="AA1097" s="21"/>
      <c r="AB1097" s="21"/>
      <c r="AC1097" s="21"/>
      <c r="AD1097" s="21"/>
      <c r="AE1097" s="21"/>
      <c r="AF1097" s="21"/>
      <c r="AG1097" s="21"/>
      <c r="AH1097" s="21"/>
      <c r="AI1097" s="21"/>
      <c r="AJ1097" s="21"/>
      <c r="AK1097" s="21"/>
      <c r="AL1097" s="21"/>
      <c r="AM1097" s="21"/>
      <c r="AN1097" s="21"/>
      <c r="AO1097" s="21"/>
      <c r="AP1097" s="21"/>
      <c r="AQ1097" s="21"/>
      <c r="AR1097" s="21"/>
      <c r="AS1097" s="21"/>
      <c r="AT1097" s="21"/>
      <c r="AU1097" s="21"/>
      <c r="AV1097" s="21"/>
      <c r="AW1097" s="21"/>
      <c r="AX1097" s="21"/>
      <c r="AY1097" s="21"/>
      <c r="AZ1097" s="21"/>
      <c r="BA1097" s="21"/>
      <c r="BB1097" s="21"/>
      <c r="BC1097" s="21"/>
      <c r="BD1097" s="21"/>
      <c r="BE1097" s="21"/>
      <c r="BF1097" s="21"/>
      <c r="BG1097" s="21"/>
      <c r="BH1097" s="21"/>
      <c r="BI1097" s="21"/>
      <c r="BJ1097" s="21"/>
      <c r="BK1097" s="21"/>
      <c r="BL1097" s="21"/>
      <c r="BM1097" s="21"/>
      <c r="BN1097" s="21"/>
      <c r="BO1097" s="21"/>
      <c r="BP1097" s="21"/>
      <c r="BQ1097" s="21"/>
      <c r="BR1097" s="21"/>
      <c r="BS1097" s="21"/>
      <c r="BT1097" s="21"/>
      <c r="BU1097" s="21"/>
      <c r="BV1097" s="21"/>
      <c r="BW1097" s="21"/>
      <c r="BX1097" s="21"/>
      <c r="BY1097" s="21"/>
      <c r="BZ1097" s="21"/>
      <c r="CA1097" s="21"/>
      <c r="CB1097" s="21"/>
      <c r="CC1097" s="21"/>
      <c r="CD1097" s="21"/>
      <c r="CE1097" s="21"/>
      <c r="CF1097" s="21"/>
      <c r="CG1097" s="21"/>
      <c r="CH1097" s="21"/>
      <c r="CI1097" s="21"/>
      <c r="CJ1097" s="21"/>
      <c r="CK1097" s="21"/>
      <c r="CL1097" s="21"/>
      <c r="CM1097" s="21"/>
      <c r="CN1097" s="21"/>
      <c r="CO1097" s="21"/>
      <c r="CP1097" s="21"/>
      <c r="CQ1097" s="21"/>
      <c r="CR1097" s="21"/>
      <c r="CS1097" s="21"/>
      <c r="CT1097" s="21"/>
      <c r="CU1097" s="21"/>
      <c r="CV1097" s="21"/>
      <c r="CW1097" s="21"/>
      <c r="CX1097" s="21"/>
      <c r="CY1097" s="21"/>
      <c r="CZ1097" s="21"/>
      <c r="DA1097" s="21"/>
      <c r="DB1097" s="21"/>
      <c r="DC1097" s="21"/>
      <c r="DD1097" s="21"/>
      <c r="DE1097" s="21"/>
      <c r="DF1097" s="21"/>
      <c r="DG1097" s="21"/>
      <c r="DH1097" s="21"/>
      <c r="DI1097" s="21"/>
      <c r="DJ1097" s="21"/>
      <c r="DK1097" s="21"/>
      <c r="DL1097" s="21"/>
      <c r="DM1097" s="21"/>
      <c r="DN1097" s="21"/>
      <c r="DO1097" s="21"/>
      <c r="DP1097" s="21"/>
      <c r="DQ1097" s="21"/>
      <c r="DR1097" s="21"/>
      <c r="DS1097" s="21"/>
      <c r="DT1097" s="21"/>
      <c r="DU1097" s="21"/>
      <c r="DV1097" s="21"/>
      <c r="DW1097" s="21"/>
      <c r="DX1097" s="21"/>
      <c r="DY1097" s="21"/>
      <c r="DZ1097" s="21"/>
      <c r="EA1097" s="21"/>
      <c r="EB1097" s="21"/>
      <c r="EC1097" s="21"/>
      <c r="ED1097" s="21"/>
      <c r="EE1097" s="21"/>
      <c r="EF1097" s="21"/>
      <c r="EG1097" s="21"/>
      <c r="EH1097" s="21"/>
      <c r="EI1097" s="21"/>
      <c r="EJ1097" s="21"/>
      <c r="EK1097" s="21"/>
      <c r="EL1097" s="21"/>
      <c r="EM1097" s="21"/>
      <c r="EN1097" s="21"/>
      <c r="EO1097" s="21"/>
      <c r="EP1097" s="21"/>
      <c r="EQ1097" s="21"/>
      <c r="ER1097" s="21"/>
      <c r="ES1097" s="21"/>
      <c r="ET1097" s="21"/>
      <c r="EU1097" s="21"/>
      <c r="EV1097" s="21"/>
      <c r="EW1097" s="21"/>
      <c r="EX1097" s="21"/>
      <c r="EY1097" s="21"/>
      <c r="EZ1097" s="21"/>
      <c r="FA1097" s="21"/>
      <c r="FB1097" s="21"/>
      <c r="FC1097" s="21"/>
      <c r="FD1097" s="21"/>
      <c r="FE1097" s="21"/>
      <c r="FF1097" s="21"/>
      <c r="FG1097" s="21"/>
      <c r="FH1097" s="21"/>
      <c r="FI1097" s="21"/>
      <c r="FJ1097" s="21"/>
      <c r="FK1097" s="21"/>
      <c r="FL1097" s="21"/>
      <c r="FM1097" s="21"/>
      <c r="FN1097" s="21"/>
      <c r="FO1097" s="21"/>
      <c r="FP1097" s="21"/>
      <c r="FQ1097" s="21"/>
      <c r="FR1097" s="21"/>
      <c r="FS1097" s="21"/>
      <c r="FT1097" s="21"/>
      <c r="FU1097" s="21"/>
      <c r="FV1097" s="21"/>
      <c r="FW1097" s="21"/>
      <c r="FX1097" s="21"/>
      <c r="FY1097" s="21"/>
      <c r="FZ1097" s="21"/>
      <c r="GA1097" s="21"/>
      <c r="GB1097" s="21"/>
      <c r="GC1097" s="21"/>
      <c r="GD1097" s="21"/>
      <c r="GE1097" s="21"/>
      <c r="GF1097" s="21"/>
      <c r="GG1097" s="21"/>
      <c r="GH1097" s="21"/>
      <c r="GI1097" s="21"/>
      <c r="GJ1097" s="21"/>
      <c r="GK1097" s="21"/>
      <c r="GL1097" s="21"/>
      <c r="GM1097" s="21"/>
      <c r="GN1097" s="21"/>
      <c r="GO1097" s="21"/>
      <c r="GP1097" s="21"/>
      <c r="GQ1097" s="21"/>
      <c r="GR1097" s="21"/>
      <c r="GS1097" s="21"/>
      <c r="GT1097" s="21"/>
      <c r="GU1097" s="21"/>
      <c r="GV1097" s="21"/>
      <c r="GW1097" s="21"/>
      <c r="GX1097" s="21"/>
      <c r="GY1097" s="21"/>
      <c r="GZ1097" s="21"/>
      <c r="HA1097" s="21"/>
      <c r="HB1097" s="21"/>
      <c r="HC1097" s="21"/>
      <c r="HD1097" s="21"/>
      <c r="HE1097" s="21"/>
      <c r="HF1097" s="21"/>
      <c r="HG1097" s="21"/>
      <c r="HH1097" s="21"/>
      <c r="HI1097" s="21"/>
      <c r="HJ1097" s="21"/>
      <c r="HK1097" s="21"/>
      <c r="HL1097" s="21"/>
      <c r="HM1097" s="21"/>
      <c r="HN1097" s="21"/>
      <c r="HO1097" s="21"/>
      <c r="HP1097" s="21"/>
      <c r="HQ1097" s="21"/>
      <c r="HR1097" s="21"/>
      <c r="HS1097" s="21"/>
      <c r="HT1097" s="21"/>
      <c r="HU1097" s="21"/>
      <c r="HV1097" s="21"/>
      <c r="HW1097" s="21"/>
      <c r="HX1097" s="21"/>
      <c r="HY1097" s="21"/>
      <c r="HZ1097" s="21"/>
      <c r="IA1097" s="21"/>
      <c r="IB1097" s="21"/>
      <c r="IC1097" s="21"/>
      <c r="ID1097" s="21"/>
      <c r="IE1097" s="21"/>
      <c r="IF1097" s="21"/>
      <c r="IG1097" s="21"/>
      <c r="IH1097" s="21"/>
      <c r="II1097" s="21"/>
      <c r="IJ1097" s="21"/>
      <c r="IK1097" s="21"/>
      <c r="IL1097" s="21"/>
      <c r="IM1097" s="21"/>
      <c r="IN1097" s="21"/>
      <c r="IO1097" s="21"/>
      <c r="IP1097" s="21"/>
      <c r="IQ1097" s="21"/>
      <c r="IR1097" s="21"/>
      <c r="IS1097" s="21"/>
      <c r="IT1097" s="21"/>
      <c r="IU1097" s="21"/>
      <c r="IV1097" s="21"/>
      <c r="IW1097" s="21"/>
      <c r="IX1097" s="21"/>
      <c r="IY1097" s="21"/>
      <c r="IZ1097" s="21"/>
      <c r="JA1097" s="21"/>
      <c r="JB1097" s="21"/>
      <c r="JC1097" s="21"/>
      <c r="JD1097" s="21"/>
      <c r="JE1097" s="21"/>
      <c r="JF1097" s="21"/>
      <c r="JG1097" s="21"/>
      <c r="JH1097" s="21"/>
      <c r="JI1097" s="21"/>
      <c r="JJ1097" s="21"/>
      <c r="JK1097" s="21"/>
      <c r="JL1097" s="21"/>
      <c r="JM1097" s="21"/>
      <c r="JN1097" s="21"/>
      <c r="JO1097" s="21"/>
      <c r="JP1097" s="21"/>
      <c r="JQ1097" s="21"/>
      <c r="JR1097" s="21"/>
      <c r="JS1097" s="21"/>
      <c r="JT1097" s="21"/>
      <c r="JU1097" s="21"/>
      <c r="JV1097" s="21"/>
      <c r="JW1097" s="21"/>
      <c r="JX1097" s="21"/>
      <c r="JY1097" s="21"/>
    </row>
    <row r="1098" spans="1:285" ht="14.1" customHeight="1">
      <c r="A1098" s="21"/>
      <c r="B1098" s="21"/>
      <c r="C1098" s="21"/>
      <c r="D1098" s="21"/>
      <c r="E1098" s="21"/>
      <c r="F1098" s="21"/>
      <c r="G1098" s="21"/>
      <c r="H1098" s="21"/>
      <c r="I1098" s="21"/>
      <c r="J1098" s="21"/>
      <c r="K1098" s="21"/>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c r="AG1098" s="21"/>
      <c r="AH1098" s="21"/>
      <c r="AI1098" s="21"/>
      <c r="AJ1098" s="21"/>
      <c r="AK1098" s="21"/>
      <c r="AL1098" s="21"/>
      <c r="AM1098" s="21"/>
      <c r="AN1098" s="21"/>
      <c r="AO1098" s="21"/>
      <c r="AP1098" s="21"/>
      <c r="AQ1098" s="21"/>
      <c r="AR1098" s="21"/>
      <c r="AS1098" s="21"/>
      <c r="AT1098" s="21"/>
      <c r="AU1098" s="21"/>
      <c r="AV1098" s="21"/>
      <c r="AW1098" s="21"/>
      <c r="AX1098" s="21"/>
      <c r="AY1098" s="21"/>
      <c r="AZ1098" s="21"/>
      <c r="BA1098" s="21"/>
      <c r="BB1098" s="21"/>
      <c r="BC1098" s="21"/>
      <c r="BD1098" s="21"/>
      <c r="BE1098" s="21"/>
      <c r="BF1098" s="21"/>
      <c r="BG1098" s="21"/>
      <c r="BH1098" s="21"/>
      <c r="BI1098" s="21"/>
      <c r="BJ1098" s="21"/>
      <c r="BK1098" s="21"/>
      <c r="BL1098" s="21"/>
      <c r="BM1098" s="21"/>
      <c r="BN1098" s="21"/>
      <c r="BO1098" s="21"/>
      <c r="BP1098" s="21"/>
      <c r="BQ1098" s="21"/>
      <c r="BR1098" s="21"/>
      <c r="BS1098" s="21"/>
      <c r="BT1098" s="21"/>
      <c r="BU1098" s="21"/>
      <c r="BV1098" s="21"/>
      <c r="BW1098" s="21"/>
      <c r="BX1098" s="21"/>
      <c r="BY1098" s="21"/>
      <c r="BZ1098" s="21"/>
      <c r="CA1098" s="21"/>
      <c r="CB1098" s="21"/>
      <c r="CC1098" s="21"/>
      <c r="CD1098" s="21"/>
      <c r="CE1098" s="21"/>
      <c r="CF1098" s="21"/>
      <c r="CG1098" s="21"/>
      <c r="CH1098" s="21"/>
      <c r="CI1098" s="21"/>
      <c r="CJ1098" s="21"/>
      <c r="CK1098" s="21"/>
      <c r="CL1098" s="21"/>
      <c r="CM1098" s="21"/>
      <c r="CN1098" s="21"/>
      <c r="CO1098" s="21"/>
      <c r="CP1098" s="21"/>
      <c r="CQ1098" s="21"/>
      <c r="CR1098" s="21"/>
      <c r="CS1098" s="21"/>
      <c r="CT1098" s="21"/>
      <c r="CU1098" s="21"/>
      <c r="CV1098" s="21"/>
      <c r="CW1098" s="21"/>
      <c r="CX1098" s="21"/>
      <c r="CY1098" s="21"/>
      <c r="CZ1098" s="21"/>
      <c r="DA1098" s="21"/>
      <c r="DB1098" s="21"/>
      <c r="DC1098" s="21"/>
      <c r="DD1098" s="21"/>
      <c r="DE1098" s="21"/>
      <c r="DF1098" s="21"/>
      <c r="DG1098" s="21"/>
      <c r="DH1098" s="21"/>
      <c r="DI1098" s="21"/>
      <c r="DJ1098" s="21"/>
      <c r="DK1098" s="21"/>
      <c r="DL1098" s="21"/>
      <c r="DM1098" s="21"/>
      <c r="DN1098" s="21"/>
      <c r="DO1098" s="21"/>
      <c r="DP1098" s="21"/>
      <c r="DQ1098" s="21"/>
      <c r="DR1098" s="21"/>
      <c r="DS1098" s="21"/>
      <c r="DT1098" s="21"/>
      <c r="DU1098" s="21"/>
      <c r="DV1098" s="21"/>
      <c r="DW1098" s="21"/>
      <c r="DX1098" s="21"/>
      <c r="DY1098" s="21"/>
      <c r="DZ1098" s="21"/>
      <c r="EA1098" s="21"/>
      <c r="EB1098" s="21"/>
      <c r="EC1098" s="21"/>
      <c r="ED1098" s="21"/>
      <c r="EE1098" s="21"/>
      <c r="EF1098" s="21"/>
      <c r="EG1098" s="21"/>
      <c r="EH1098" s="21"/>
      <c r="EI1098" s="21"/>
      <c r="EJ1098" s="21"/>
      <c r="EK1098" s="21"/>
      <c r="EL1098" s="21"/>
      <c r="EM1098" s="21"/>
      <c r="EN1098" s="21"/>
      <c r="EO1098" s="21"/>
      <c r="EP1098" s="21"/>
      <c r="EQ1098" s="21"/>
      <c r="ER1098" s="21"/>
      <c r="ES1098" s="21"/>
      <c r="ET1098" s="21"/>
      <c r="EU1098" s="21"/>
      <c r="EV1098" s="21"/>
      <c r="EW1098" s="21"/>
      <c r="EX1098" s="21"/>
      <c r="EY1098" s="21"/>
      <c r="EZ1098" s="21"/>
      <c r="FA1098" s="21"/>
      <c r="FB1098" s="21"/>
      <c r="FC1098" s="21"/>
      <c r="FD1098" s="21"/>
      <c r="FE1098" s="21"/>
      <c r="FF1098" s="21"/>
      <c r="FG1098" s="21"/>
      <c r="FH1098" s="21"/>
      <c r="FI1098" s="21"/>
      <c r="FJ1098" s="21"/>
      <c r="FK1098" s="21"/>
      <c r="FL1098" s="21"/>
      <c r="FM1098" s="21"/>
      <c r="FN1098" s="21"/>
      <c r="FO1098" s="21"/>
      <c r="FP1098" s="21"/>
      <c r="FQ1098" s="21"/>
      <c r="FR1098" s="21"/>
      <c r="FS1098" s="21"/>
      <c r="FT1098" s="21"/>
      <c r="FU1098" s="21"/>
      <c r="FV1098" s="21"/>
      <c r="FW1098" s="21"/>
      <c r="FX1098" s="21"/>
      <c r="FY1098" s="21"/>
      <c r="FZ1098" s="21"/>
      <c r="GA1098" s="21"/>
      <c r="GB1098" s="21"/>
      <c r="GC1098" s="21"/>
      <c r="GD1098" s="21"/>
      <c r="GE1098" s="21"/>
      <c r="GF1098" s="21"/>
      <c r="GG1098" s="21"/>
      <c r="GH1098" s="21"/>
      <c r="GI1098" s="21"/>
      <c r="GJ1098" s="21"/>
      <c r="GK1098" s="21"/>
      <c r="GL1098" s="21"/>
      <c r="GM1098" s="21"/>
      <c r="GN1098" s="21"/>
      <c r="GO1098" s="21"/>
      <c r="GP1098" s="21"/>
      <c r="GQ1098" s="21"/>
      <c r="GR1098" s="21"/>
      <c r="GS1098" s="21"/>
      <c r="GT1098" s="21"/>
      <c r="GU1098" s="21"/>
      <c r="GV1098" s="21"/>
      <c r="GW1098" s="21"/>
      <c r="GX1098" s="21"/>
      <c r="GY1098" s="21"/>
      <c r="GZ1098" s="21"/>
      <c r="HA1098" s="21"/>
      <c r="HB1098" s="21"/>
      <c r="HC1098" s="21"/>
      <c r="HD1098" s="21"/>
      <c r="HE1098" s="21"/>
      <c r="HF1098" s="21"/>
      <c r="HG1098" s="21"/>
      <c r="HH1098" s="21"/>
      <c r="HI1098" s="21"/>
      <c r="HJ1098" s="21"/>
      <c r="HK1098" s="21"/>
      <c r="HL1098" s="21"/>
      <c r="HM1098" s="21"/>
      <c r="HN1098" s="21"/>
      <c r="HO1098" s="21"/>
      <c r="HP1098" s="21"/>
      <c r="HQ1098" s="21"/>
      <c r="HR1098" s="21"/>
      <c r="HS1098" s="21"/>
      <c r="HT1098" s="21"/>
      <c r="HU1098" s="21"/>
      <c r="HV1098" s="21"/>
      <c r="HW1098" s="21"/>
      <c r="HX1098" s="21"/>
      <c r="HY1098" s="21"/>
      <c r="HZ1098" s="21"/>
      <c r="IA1098" s="21"/>
      <c r="IB1098" s="21"/>
      <c r="IC1098" s="21"/>
      <c r="ID1098" s="21"/>
      <c r="IE1098" s="21"/>
      <c r="IF1098" s="21"/>
      <c r="IG1098" s="21"/>
      <c r="IH1098" s="21"/>
      <c r="II1098" s="21"/>
      <c r="IJ1098" s="21"/>
      <c r="IK1098" s="21"/>
      <c r="IL1098" s="21"/>
      <c r="IM1098" s="21"/>
      <c r="IN1098" s="21"/>
      <c r="IO1098" s="21"/>
      <c r="IP1098" s="21"/>
      <c r="IQ1098" s="21"/>
      <c r="IR1098" s="21"/>
      <c r="IS1098" s="21"/>
      <c r="IT1098" s="21"/>
      <c r="IU1098" s="21"/>
      <c r="IV1098" s="21"/>
      <c r="IW1098" s="21"/>
      <c r="IX1098" s="21"/>
      <c r="IY1098" s="21"/>
      <c r="IZ1098" s="21"/>
      <c r="JA1098" s="21"/>
      <c r="JB1098" s="21"/>
      <c r="JC1098" s="21"/>
      <c r="JD1098" s="21"/>
      <c r="JE1098" s="21"/>
      <c r="JF1098" s="21"/>
      <c r="JG1098" s="21"/>
      <c r="JH1098" s="21"/>
      <c r="JI1098" s="21"/>
      <c r="JJ1098" s="21"/>
      <c r="JK1098" s="21"/>
      <c r="JL1098" s="21"/>
      <c r="JM1098" s="21"/>
      <c r="JN1098" s="21"/>
      <c r="JO1098" s="21"/>
      <c r="JP1098" s="21"/>
      <c r="JQ1098" s="21"/>
      <c r="JR1098" s="21"/>
      <c r="JS1098" s="21"/>
      <c r="JT1098" s="21"/>
      <c r="JU1098" s="21"/>
      <c r="JV1098" s="21"/>
      <c r="JW1098" s="21"/>
      <c r="JX1098" s="21"/>
      <c r="JY1098" s="21"/>
    </row>
    <row r="1099" spans="1:285" ht="14.1" customHeight="1">
      <c r="A1099" s="21"/>
      <c r="B1099" s="21"/>
      <c r="C1099" s="21"/>
      <c r="D1099" s="21"/>
      <c r="E1099" s="21"/>
      <c r="F1099" s="21"/>
      <c r="G1099" s="21"/>
      <c r="H1099" s="21"/>
      <c r="I1099" s="21"/>
      <c r="J1099" s="21"/>
      <c r="K1099" s="21"/>
      <c r="L1099" s="21"/>
      <c r="M1099" s="21"/>
      <c r="N1099" s="21"/>
      <c r="O1099" s="21"/>
      <c r="P1099" s="21"/>
      <c r="Q1099" s="21"/>
      <c r="R1099" s="21"/>
      <c r="S1099" s="21"/>
      <c r="T1099" s="21"/>
      <c r="U1099" s="21"/>
      <c r="V1099" s="21"/>
      <c r="W1099" s="21"/>
      <c r="X1099" s="21"/>
      <c r="Y1099" s="21"/>
      <c r="Z1099" s="21"/>
      <c r="AA1099" s="21"/>
      <c r="AB1099" s="21"/>
      <c r="AC1099" s="21"/>
      <c r="AD1099" s="21"/>
      <c r="AE1099" s="21"/>
      <c r="AF1099" s="21"/>
      <c r="AG1099" s="21"/>
      <c r="AH1099" s="21"/>
      <c r="AI1099" s="21"/>
      <c r="AJ1099" s="21"/>
      <c r="AK1099" s="21"/>
      <c r="AL1099" s="21"/>
      <c r="AM1099" s="21"/>
      <c r="AN1099" s="21"/>
      <c r="AO1099" s="21"/>
      <c r="AP1099" s="21"/>
      <c r="AQ1099" s="21"/>
      <c r="AR1099" s="21"/>
      <c r="AS1099" s="21"/>
      <c r="AT1099" s="21"/>
      <c r="AU1099" s="21"/>
      <c r="AV1099" s="21"/>
      <c r="AW1099" s="21"/>
      <c r="AX1099" s="21"/>
      <c r="AY1099" s="21"/>
      <c r="AZ1099" s="21"/>
      <c r="BA1099" s="21"/>
      <c r="BB1099" s="21"/>
      <c r="BC1099" s="21"/>
      <c r="BD1099" s="21"/>
      <c r="BE1099" s="21"/>
      <c r="BF1099" s="21"/>
      <c r="BG1099" s="21"/>
      <c r="BH1099" s="21"/>
      <c r="BI1099" s="21"/>
      <c r="BJ1099" s="21"/>
      <c r="BK1099" s="21"/>
      <c r="BL1099" s="21"/>
      <c r="BM1099" s="21"/>
      <c r="BN1099" s="21"/>
      <c r="BO1099" s="21"/>
      <c r="BP1099" s="21"/>
      <c r="BQ1099" s="21"/>
      <c r="BR1099" s="21"/>
      <c r="BS1099" s="21"/>
      <c r="BT1099" s="21"/>
      <c r="BU1099" s="21"/>
      <c r="BV1099" s="21"/>
      <c r="BW1099" s="21"/>
      <c r="BX1099" s="21"/>
      <c r="BY1099" s="21"/>
      <c r="BZ1099" s="21"/>
      <c r="CA1099" s="21"/>
      <c r="CB1099" s="21"/>
      <c r="CC1099" s="21"/>
      <c r="CD1099" s="21"/>
      <c r="CE1099" s="21"/>
      <c r="CF1099" s="21"/>
      <c r="CG1099" s="21"/>
      <c r="CH1099" s="21"/>
      <c r="CI1099" s="21"/>
      <c r="CJ1099" s="21"/>
      <c r="CK1099" s="21"/>
      <c r="CL1099" s="21"/>
      <c r="CM1099" s="21"/>
      <c r="CN1099" s="21"/>
      <c r="CO1099" s="21"/>
      <c r="CP1099" s="21"/>
      <c r="CQ1099" s="21"/>
      <c r="CR1099" s="21"/>
      <c r="CS1099" s="21"/>
      <c r="CT1099" s="21"/>
      <c r="CU1099" s="21"/>
      <c r="CV1099" s="21"/>
      <c r="CW1099" s="21"/>
      <c r="CX1099" s="21"/>
      <c r="CY1099" s="21"/>
      <c r="CZ1099" s="21"/>
      <c r="DA1099" s="21"/>
      <c r="DB1099" s="21"/>
      <c r="DC1099" s="21"/>
      <c r="DD1099" s="21"/>
      <c r="DE1099" s="21"/>
      <c r="DF1099" s="21"/>
      <c r="DG1099" s="21"/>
      <c r="DH1099" s="21"/>
      <c r="DI1099" s="21"/>
      <c r="DJ1099" s="21"/>
      <c r="DK1099" s="21"/>
      <c r="DL1099" s="21"/>
      <c r="DM1099" s="21"/>
      <c r="DN1099" s="21"/>
      <c r="DO1099" s="21"/>
      <c r="DP1099" s="21"/>
      <c r="DQ1099" s="21"/>
      <c r="DR1099" s="21"/>
      <c r="DS1099" s="21"/>
      <c r="DT1099" s="21"/>
      <c r="DU1099" s="21"/>
      <c r="DV1099" s="21"/>
      <c r="DW1099" s="21"/>
      <c r="DX1099" s="21"/>
      <c r="DY1099" s="21"/>
      <c r="DZ1099" s="21"/>
      <c r="EA1099" s="21"/>
      <c r="EB1099" s="21"/>
      <c r="EC1099" s="21"/>
      <c r="ED1099" s="21"/>
      <c r="EE1099" s="21"/>
      <c r="EF1099" s="21"/>
      <c r="EG1099" s="21"/>
      <c r="EH1099" s="21"/>
      <c r="EI1099" s="21"/>
      <c r="EJ1099" s="21"/>
      <c r="EK1099" s="21"/>
      <c r="EL1099" s="21"/>
      <c r="EM1099" s="21"/>
      <c r="EN1099" s="21"/>
      <c r="EO1099" s="21"/>
      <c r="EP1099" s="21"/>
      <c r="EQ1099" s="21"/>
      <c r="ER1099" s="21"/>
      <c r="ES1099" s="21"/>
      <c r="ET1099" s="21"/>
      <c r="EU1099" s="21"/>
      <c r="EV1099" s="21"/>
      <c r="EW1099" s="21"/>
      <c r="EX1099" s="21"/>
      <c r="EY1099" s="21"/>
      <c r="EZ1099" s="21"/>
      <c r="FA1099" s="21"/>
      <c r="FB1099" s="21"/>
      <c r="FC1099" s="21"/>
      <c r="FD1099" s="21"/>
      <c r="FE1099" s="21"/>
      <c r="FF1099" s="21"/>
      <c r="FG1099" s="21"/>
      <c r="FH1099" s="21"/>
      <c r="FI1099" s="21"/>
      <c r="FJ1099" s="21"/>
      <c r="FK1099" s="21"/>
      <c r="FL1099" s="21"/>
      <c r="FM1099" s="21"/>
      <c r="FN1099" s="21"/>
      <c r="FO1099" s="21"/>
      <c r="FP1099" s="21"/>
      <c r="FQ1099" s="21"/>
      <c r="FR1099" s="21"/>
      <c r="FS1099" s="21"/>
      <c r="FT1099" s="21"/>
      <c r="FU1099" s="21"/>
      <c r="FV1099" s="21"/>
      <c r="FW1099" s="21"/>
      <c r="FX1099" s="21"/>
      <c r="FY1099" s="21"/>
      <c r="FZ1099" s="21"/>
      <c r="GA1099" s="21"/>
      <c r="GB1099" s="21"/>
      <c r="GC1099" s="21"/>
      <c r="GD1099" s="21"/>
      <c r="GE1099" s="21"/>
      <c r="GF1099" s="21"/>
      <c r="GG1099" s="21"/>
      <c r="GH1099" s="21"/>
      <c r="GI1099" s="21"/>
      <c r="GJ1099" s="21"/>
      <c r="GK1099" s="21"/>
      <c r="GL1099" s="21"/>
      <c r="GM1099" s="21"/>
      <c r="GN1099" s="21"/>
      <c r="GO1099" s="21"/>
      <c r="GP1099" s="21"/>
      <c r="GQ1099" s="21"/>
      <c r="GR1099" s="21"/>
      <c r="GS1099" s="21"/>
      <c r="GT1099" s="21"/>
      <c r="GU1099" s="21"/>
      <c r="GV1099" s="21"/>
      <c r="GW1099" s="21"/>
      <c r="GX1099" s="21"/>
      <c r="GY1099" s="21"/>
      <c r="GZ1099" s="21"/>
      <c r="HA1099" s="21"/>
      <c r="HB1099" s="21"/>
      <c r="HC1099" s="21"/>
      <c r="HD1099" s="21"/>
      <c r="HE1099" s="21"/>
      <c r="HF1099" s="21"/>
      <c r="HG1099" s="21"/>
      <c r="HH1099" s="21"/>
      <c r="HI1099" s="21"/>
      <c r="HJ1099" s="21"/>
      <c r="HK1099" s="21"/>
      <c r="HL1099" s="21"/>
      <c r="HM1099" s="21"/>
      <c r="HN1099" s="21"/>
      <c r="HO1099" s="21"/>
      <c r="HP1099" s="21"/>
      <c r="HQ1099" s="21"/>
      <c r="HR1099" s="21"/>
      <c r="HS1099" s="21"/>
      <c r="HT1099" s="21"/>
      <c r="HU1099" s="21"/>
      <c r="HV1099" s="21"/>
      <c r="HW1099" s="21"/>
      <c r="HX1099" s="21"/>
      <c r="HY1099" s="21"/>
      <c r="HZ1099" s="21"/>
      <c r="IA1099" s="21"/>
      <c r="IB1099" s="21"/>
      <c r="IC1099" s="21"/>
      <c r="ID1099" s="21"/>
      <c r="IE1099" s="21"/>
      <c r="IF1099" s="21"/>
      <c r="IG1099" s="21"/>
      <c r="IH1099" s="21"/>
      <c r="II1099" s="21"/>
      <c r="IJ1099" s="21"/>
      <c r="IK1099" s="21"/>
      <c r="IL1099" s="21"/>
      <c r="IM1099" s="21"/>
      <c r="IN1099" s="21"/>
      <c r="IO1099" s="21"/>
      <c r="IP1099" s="21"/>
      <c r="IQ1099" s="21"/>
      <c r="IR1099" s="21"/>
      <c r="IS1099" s="21"/>
      <c r="IT1099" s="21"/>
      <c r="IU1099" s="21"/>
      <c r="IV1099" s="21"/>
      <c r="IW1099" s="21"/>
      <c r="IX1099" s="21"/>
      <c r="IY1099" s="21"/>
      <c r="IZ1099" s="21"/>
      <c r="JA1099" s="21"/>
      <c r="JB1099" s="21"/>
      <c r="JC1099" s="21"/>
      <c r="JD1099" s="21"/>
      <c r="JE1099" s="21"/>
      <c r="JF1099" s="21"/>
      <c r="JG1099" s="21"/>
      <c r="JH1099" s="21"/>
      <c r="JI1099" s="21"/>
      <c r="JJ1099" s="21"/>
      <c r="JK1099" s="21"/>
      <c r="JL1099" s="21"/>
      <c r="JM1099" s="21"/>
      <c r="JN1099" s="21"/>
      <c r="JO1099" s="21"/>
      <c r="JP1099" s="21"/>
      <c r="JQ1099" s="21"/>
      <c r="JR1099" s="21"/>
      <c r="JS1099" s="21"/>
      <c r="JT1099" s="21"/>
      <c r="JU1099" s="21"/>
      <c r="JV1099" s="21"/>
      <c r="JW1099" s="21"/>
      <c r="JX1099" s="21"/>
      <c r="JY1099" s="21"/>
    </row>
    <row r="1100" spans="1:285" ht="14.1" customHeight="1">
      <c r="A1100" s="21"/>
      <c r="B1100" s="21"/>
      <c r="C1100" s="21"/>
      <c r="D1100" s="21"/>
      <c r="E1100" s="21"/>
      <c r="F1100" s="21"/>
      <c r="G1100" s="21"/>
      <c r="H1100" s="21"/>
      <c r="I1100" s="21"/>
      <c r="J1100" s="21"/>
      <c r="K1100" s="21"/>
      <c r="L1100" s="21"/>
      <c r="M1100" s="21"/>
      <c r="N1100" s="21"/>
      <c r="O1100" s="21"/>
      <c r="P1100" s="21"/>
      <c r="Q1100" s="21"/>
      <c r="R1100" s="21"/>
      <c r="S1100" s="21"/>
      <c r="T1100" s="21"/>
      <c r="U1100" s="21"/>
      <c r="V1100" s="21"/>
      <c r="W1100" s="21"/>
      <c r="X1100" s="21"/>
      <c r="Y1100" s="21"/>
      <c r="Z1100" s="21"/>
      <c r="AA1100" s="21"/>
      <c r="AB1100" s="21"/>
      <c r="AC1100" s="21"/>
      <c r="AD1100" s="21"/>
      <c r="AE1100" s="21"/>
      <c r="AF1100" s="21"/>
      <c r="AG1100" s="21"/>
      <c r="AH1100" s="21"/>
      <c r="AI1100" s="21"/>
      <c r="AJ1100" s="21"/>
      <c r="AK1100" s="21"/>
      <c r="AL1100" s="21"/>
      <c r="AM1100" s="21"/>
      <c r="AN1100" s="21"/>
      <c r="AO1100" s="21"/>
      <c r="AP1100" s="21"/>
      <c r="AQ1100" s="21"/>
      <c r="AR1100" s="21"/>
      <c r="AS1100" s="21"/>
      <c r="AT1100" s="21"/>
      <c r="AU1100" s="21"/>
      <c r="AV1100" s="21"/>
      <c r="AW1100" s="21"/>
      <c r="AX1100" s="21"/>
      <c r="AY1100" s="21"/>
      <c r="AZ1100" s="21"/>
      <c r="BA1100" s="21"/>
      <c r="BB1100" s="21"/>
      <c r="BC1100" s="21"/>
      <c r="BD1100" s="21"/>
      <c r="BE1100" s="21"/>
      <c r="BF1100" s="21"/>
      <c r="BG1100" s="21"/>
      <c r="BH1100" s="21"/>
      <c r="BI1100" s="21"/>
      <c r="BJ1100" s="21"/>
      <c r="BK1100" s="21"/>
      <c r="BL1100" s="21"/>
      <c r="BM1100" s="21"/>
      <c r="BN1100" s="21"/>
      <c r="BO1100" s="21"/>
      <c r="BP1100" s="21"/>
      <c r="BQ1100" s="21"/>
      <c r="BR1100" s="21"/>
      <c r="BS1100" s="21"/>
      <c r="BT1100" s="21"/>
      <c r="BU1100" s="21"/>
      <c r="BV1100" s="21"/>
      <c r="BW1100" s="21"/>
      <c r="BX1100" s="21"/>
      <c r="BY1100" s="21"/>
      <c r="BZ1100" s="21"/>
      <c r="CA1100" s="21"/>
      <c r="CB1100" s="21"/>
      <c r="CC1100" s="21"/>
      <c r="CD1100" s="21"/>
      <c r="CE1100" s="21"/>
      <c r="CF1100" s="21"/>
      <c r="CG1100" s="21"/>
      <c r="CH1100" s="21"/>
      <c r="CI1100" s="21"/>
      <c r="CJ1100" s="21"/>
      <c r="CK1100" s="21"/>
      <c r="CL1100" s="21"/>
      <c r="CM1100" s="21"/>
      <c r="CN1100" s="21"/>
      <c r="CO1100" s="21"/>
      <c r="CP1100" s="21"/>
      <c r="CQ1100" s="21"/>
      <c r="CR1100" s="21"/>
      <c r="CS1100" s="21"/>
      <c r="CT1100" s="21"/>
      <c r="CU1100" s="21"/>
      <c r="CV1100" s="21"/>
      <c r="CW1100" s="21"/>
      <c r="CX1100" s="21"/>
      <c r="CY1100" s="21"/>
      <c r="CZ1100" s="21"/>
      <c r="DA1100" s="21"/>
      <c r="DB1100" s="21"/>
      <c r="DC1100" s="21"/>
      <c r="DD1100" s="21"/>
      <c r="DE1100" s="21"/>
      <c r="DF1100" s="21"/>
      <c r="DG1100" s="21"/>
      <c r="DH1100" s="21"/>
      <c r="DI1100" s="21"/>
      <c r="DJ1100" s="21"/>
      <c r="DK1100" s="21"/>
      <c r="DL1100" s="21"/>
      <c r="DM1100" s="21"/>
      <c r="DN1100" s="21"/>
      <c r="DO1100" s="21"/>
      <c r="DP1100" s="21"/>
      <c r="DQ1100" s="21"/>
      <c r="DR1100" s="21"/>
      <c r="DS1100" s="21"/>
      <c r="DT1100" s="21"/>
      <c r="DU1100" s="21"/>
      <c r="DV1100" s="21"/>
      <c r="DW1100" s="21"/>
      <c r="DX1100" s="21"/>
      <c r="DY1100" s="21"/>
      <c r="DZ1100" s="21"/>
      <c r="EA1100" s="21"/>
      <c r="EB1100" s="21"/>
      <c r="EC1100" s="21"/>
      <c r="ED1100" s="21"/>
      <c r="EE1100" s="21"/>
      <c r="EF1100" s="21"/>
      <c r="EG1100" s="21"/>
      <c r="EH1100" s="21"/>
      <c r="EI1100" s="21"/>
      <c r="EJ1100" s="21"/>
      <c r="EK1100" s="21"/>
      <c r="EL1100" s="21"/>
      <c r="EM1100" s="21"/>
      <c r="EN1100" s="21"/>
      <c r="EO1100" s="21"/>
      <c r="EP1100" s="21"/>
      <c r="EQ1100" s="21"/>
      <c r="ER1100" s="21"/>
      <c r="ES1100" s="21"/>
      <c r="ET1100" s="21"/>
      <c r="EU1100" s="21"/>
      <c r="EV1100" s="21"/>
      <c r="EW1100" s="21"/>
      <c r="EX1100" s="21"/>
      <c r="EY1100" s="21"/>
      <c r="EZ1100" s="21"/>
      <c r="FA1100" s="21"/>
      <c r="FB1100" s="21"/>
      <c r="FC1100" s="21"/>
      <c r="FD1100" s="21"/>
      <c r="FE1100" s="21"/>
      <c r="FF1100" s="21"/>
      <c r="FG1100" s="21"/>
      <c r="FH1100" s="21"/>
      <c r="FI1100" s="21"/>
      <c r="FJ1100" s="21"/>
      <c r="FK1100" s="21"/>
      <c r="FL1100" s="21"/>
      <c r="FM1100" s="21"/>
      <c r="FN1100" s="21"/>
      <c r="FO1100" s="21"/>
      <c r="FP1100" s="21"/>
      <c r="FQ1100" s="21"/>
      <c r="FR1100" s="21"/>
      <c r="FS1100" s="21"/>
      <c r="FT1100" s="21"/>
      <c r="FU1100" s="21"/>
      <c r="FV1100" s="21"/>
      <c r="FW1100" s="21"/>
      <c r="FX1100" s="21"/>
      <c r="FY1100" s="21"/>
      <c r="FZ1100" s="21"/>
      <c r="GA1100" s="21"/>
      <c r="GB1100" s="21"/>
      <c r="GC1100" s="21"/>
      <c r="GD1100" s="21"/>
      <c r="GE1100" s="21"/>
      <c r="GF1100" s="21"/>
      <c r="GG1100" s="21"/>
      <c r="GH1100" s="21"/>
      <c r="GI1100" s="21"/>
      <c r="GJ1100" s="21"/>
      <c r="GK1100" s="21"/>
      <c r="GL1100" s="21"/>
      <c r="GM1100" s="21"/>
      <c r="GN1100" s="21"/>
      <c r="GO1100" s="21"/>
      <c r="GP1100" s="21"/>
      <c r="GQ1100" s="21"/>
      <c r="GR1100" s="21"/>
      <c r="GS1100" s="21"/>
      <c r="GT1100" s="21"/>
      <c r="GU1100" s="21"/>
      <c r="GV1100" s="21"/>
      <c r="GW1100" s="21"/>
      <c r="GX1100" s="21"/>
      <c r="GY1100" s="21"/>
      <c r="GZ1100" s="21"/>
      <c r="HA1100" s="21"/>
      <c r="HB1100" s="21"/>
      <c r="HC1100" s="21"/>
      <c r="HD1100" s="21"/>
      <c r="HE1100" s="21"/>
      <c r="HF1100" s="21"/>
      <c r="HG1100" s="21"/>
      <c r="HH1100" s="21"/>
      <c r="HI1100" s="21"/>
      <c r="HJ1100" s="21"/>
      <c r="HK1100" s="21"/>
      <c r="HL1100" s="21"/>
      <c r="HM1100" s="21"/>
      <c r="HN1100" s="21"/>
      <c r="HO1100" s="21"/>
      <c r="HP1100" s="21"/>
      <c r="HQ1100" s="21"/>
      <c r="HR1100" s="21"/>
      <c r="HS1100" s="21"/>
      <c r="HT1100" s="21"/>
      <c r="HU1100" s="21"/>
      <c r="HV1100" s="21"/>
      <c r="HW1100" s="21"/>
      <c r="HX1100" s="21"/>
      <c r="HY1100" s="21"/>
      <c r="HZ1100" s="21"/>
      <c r="IA1100" s="21"/>
      <c r="IB1100" s="21"/>
      <c r="IC1100" s="21"/>
      <c r="ID1100" s="21"/>
      <c r="IE1100" s="21"/>
      <c r="IF1100" s="21"/>
      <c r="IG1100" s="21"/>
      <c r="IH1100" s="21"/>
      <c r="II1100" s="21"/>
      <c r="IJ1100" s="21"/>
      <c r="IK1100" s="21"/>
      <c r="IL1100" s="21"/>
      <c r="IM1100" s="21"/>
      <c r="IN1100" s="21"/>
      <c r="IO1100" s="21"/>
      <c r="IP1100" s="21"/>
      <c r="IQ1100" s="21"/>
      <c r="IR1100" s="21"/>
      <c r="IS1100" s="21"/>
      <c r="IT1100" s="21"/>
      <c r="IU1100" s="21"/>
      <c r="IV1100" s="21"/>
      <c r="IW1100" s="21"/>
      <c r="IX1100" s="21"/>
      <c r="IY1100" s="21"/>
      <c r="IZ1100" s="21"/>
      <c r="JA1100" s="21"/>
      <c r="JB1100" s="21"/>
      <c r="JC1100" s="21"/>
      <c r="JD1100" s="21"/>
      <c r="JE1100" s="21"/>
      <c r="JF1100" s="21"/>
      <c r="JG1100" s="21"/>
      <c r="JH1100" s="21"/>
      <c r="JI1100" s="21"/>
      <c r="JJ1100" s="21"/>
      <c r="JK1100" s="21"/>
      <c r="JL1100" s="21"/>
      <c r="JM1100" s="21"/>
      <c r="JN1100" s="21"/>
      <c r="JO1100" s="21"/>
      <c r="JP1100" s="21"/>
      <c r="JQ1100" s="21"/>
      <c r="JR1100" s="21"/>
      <c r="JS1100" s="21"/>
      <c r="JT1100" s="21"/>
      <c r="JU1100" s="21"/>
      <c r="JV1100" s="21"/>
      <c r="JW1100" s="21"/>
      <c r="JX1100" s="21"/>
      <c r="JY1100" s="21"/>
    </row>
    <row r="1101" spans="1:285" ht="14.1" customHeight="1">
      <c r="A1101" s="21"/>
      <c r="B1101" s="21"/>
      <c r="C1101" s="21"/>
      <c r="D1101" s="21"/>
      <c r="E1101" s="21"/>
      <c r="F1101" s="21"/>
      <c r="G1101" s="21"/>
      <c r="H1101" s="21"/>
      <c r="I1101" s="21"/>
      <c r="J1101" s="21"/>
      <c r="K1101" s="21"/>
      <c r="L1101" s="21"/>
      <c r="M1101" s="21"/>
      <c r="N1101" s="21"/>
      <c r="O1101" s="21"/>
      <c r="P1101" s="21"/>
      <c r="Q1101" s="21"/>
      <c r="R1101" s="21"/>
      <c r="S1101" s="21"/>
      <c r="T1101" s="21"/>
      <c r="U1101" s="21"/>
      <c r="V1101" s="21"/>
      <c r="W1101" s="21"/>
      <c r="X1101" s="21"/>
      <c r="Y1101" s="21"/>
      <c r="Z1101" s="21"/>
      <c r="AA1101" s="21"/>
      <c r="AB1101" s="21"/>
      <c r="AC1101" s="21"/>
      <c r="AD1101" s="21"/>
      <c r="AE1101" s="21"/>
      <c r="AF1101" s="21"/>
      <c r="AG1101" s="21"/>
      <c r="AH1101" s="21"/>
      <c r="AI1101" s="21"/>
      <c r="AJ1101" s="21"/>
      <c r="AK1101" s="21"/>
      <c r="AL1101" s="21"/>
      <c r="AM1101" s="21"/>
      <c r="AN1101" s="21"/>
      <c r="AO1101" s="21"/>
      <c r="AP1101" s="21"/>
      <c r="AQ1101" s="21"/>
      <c r="AR1101" s="21"/>
      <c r="AS1101" s="21"/>
      <c r="AT1101" s="21"/>
      <c r="AU1101" s="21"/>
      <c r="AV1101" s="21"/>
      <c r="AW1101" s="21"/>
      <c r="AX1101" s="21"/>
      <c r="AY1101" s="21"/>
      <c r="AZ1101" s="21"/>
      <c r="BA1101" s="21"/>
      <c r="BB1101" s="21"/>
      <c r="BC1101" s="21"/>
      <c r="BD1101" s="21"/>
      <c r="BE1101" s="21"/>
      <c r="BF1101" s="21"/>
      <c r="BG1101" s="21"/>
      <c r="BH1101" s="21"/>
      <c r="BI1101" s="21"/>
      <c r="BJ1101" s="21"/>
      <c r="BK1101" s="21"/>
      <c r="BL1101" s="21"/>
      <c r="BM1101" s="21"/>
      <c r="BN1101" s="21"/>
      <c r="BO1101" s="21"/>
      <c r="BP1101" s="21"/>
      <c r="BQ1101" s="21"/>
      <c r="BR1101" s="21"/>
      <c r="BS1101" s="21"/>
      <c r="BT1101" s="21"/>
      <c r="BU1101" s="21"/>
      <c r="BV1101" s="21"/>
      <c r="BW1101" s="21"/>
      <c r="BX1101" s="21"/>
      <c r="BY1101" s="21"/>
      <c r="BZ1101" s="21"/>
      <c r="CA1101" s="21"/>
      <c r="CB1101" s="21"/>
      <c r="CC1101" s="21"/>
      <c r="CD1101" s="21"/>
      <c r="CE1101" s="21"/>
      <c r="CF1101" s="21"/>
      <c r="CG1101" s="21"/>
      <c r="CH1101" s="21"/>
      <c r="CI1101" s="21"/>
      <c r="CJ1101" s="21"/>
      <c r="CK1101" s="21"/>
      <c r="CL1101" s="21"/>
      <c r="CM1101" s="21"/>
      <c r="CN1101" s="21"/>
      <c r="CO1101" s="21"/>
      <c r="CP1101" s="21"/>
      <c r="CQ1101" s="21"/>
      <c r="CR1101" s="21"/>
      <c r="CS1101" s="21"/>
      <c r="CT1101" s="21"/>
      <c r="CU1101" s="21"/>
      <c r="CV1101" s="21"/>
      <c r="CW1101" s="21"/>
      <c r="CX1101" s="21"/>
      <c r="CY1101" s="21"/>
      <c r="CZ1101" s="21"/>
      <c r="DA1101" s="21"/>
      <c r="DB1101" s="21"/>
      <c r="DC1101" s="21"/>
      <c r="DD1101" s="21"/>
      <c r="DE1101" s="21"/>
      <c r="DF1101" s="21"/>
      <c r="DG1101" s="21"/>
      <c r="DH1101" s="21"/>
      <c r="DI1101" s="21"/>
      <c r="DJ1101" s="21"/>
      <c r="DK1101" s="21"/>
      <c r="DL1101" s="21"/>
      <c r="DM1101" s="21"/>
      <c r="DN1101" s="21"/>
      <c r="DO1101" s="21"/>
      <c r="DP1101" s="21"/>
      <c r="DQ1101" s="21"/>
      <c r="DR1101" s="21"/>
      <c r="DS1101" s="21"/>
      <c r="DT1101" s="21"/>
      <c r="DU1101" s="21"/>
      <c r="DV1101" s="21"/>
      <c r="DW1101" s="21"/>
      <c r="DX1101" s="21"/>
      <c r="DY1101" s="21"/>
      <c r="DZ1101" s="21"/>
      <c r="EA1101" s="21"/>
      <c r="EB1101" s="21"/>
      <c r="EC1101" s="21"/>
      <c r="ED1101" s="21"/>
      <c r="EE1101" s="21"/>
      <c r="EF1101" s="21"/>
      <c r="EG1101" s="21"/>
      <c r="EH1101" s="21"/>
      <c r="EI1101" s="21"/>
      <c r="EJ1101" s="21"/>
      <c r="EK1101" s="21"/>
      <c r="EL1101" s="21"/>
      <c r="EM1101" s="21"/>
      <c r="EN1101" s="21"/>
      <c r="EO1101" s="21"/>
      <c r="EP1101" s="21"/>
      <c r="EQ1101" s="21"/>
      <c r="ER1101" s="21"/>
      <c r="ES1101" s="21"/>
      <c r="ET1101" s="21"/>
      <c r="EU1101" s="21"/>
      <c r="EV1101" s="21"/>
      <c r="EW1101" s="21"/>
      <c r="EX1101" s="21"/>
      <c r="EY1101" s="21"/>
      <c r="EZ1101" s="21"/>
      <c r="FA1101" s="21"/>
      <c r="FB1101" s="21"/>
      <c r="FC1101" s="21"/>
      <c r="FD1101" s="21"/>
      <c r="FE1101" s="21"/>
      <c r="FF1101" s="21"/>
      <c r="FG1101" s="21"/>
      <c r="FH1101" s="21"/>
      <c r="FI1101" s="21"/>
      <c r="FJ1101" s="21"/>
      <c r="FK1101" s="21"/>
      <c r="FL1101" s="21"/>
      <c r="FM1101" s="21"/>
      <c r="FN1101" s="21"/>
      <c r="FO1101" s="21"/>
      <c r="FP1101" s="21"/>
      <c r="FQ1101" s="21"/>
      <c r="FR1101" s="21"/>
      <c r="FS1101" s="21"/>
      <c r="FT1101" s="21"/>
      <c r="FU1101" s="21"/>
      <c r="FV1101" s="21"/>
      <c r="FW1101" s="21"/>
      <c r="FX1101" s="21"/>
      <c r="FY1101" s="21"/>
      <c r="FZ1101" s="21"/>
      <c r="GA1101" s="21"/>
      <c r="GB1101" s="21"/>
      <c r="GC1101" s="21"/>
      <c r="GD1101" s="21"/>
      <c r="GE1101" s="21"/>
      <c r="GF1101" s="21"/>
      <c r="GG1101" s="21"/>
      <c r="GH1101" s="21"/>
      <c r="GI1101" s="21"/>
      <c r="GJ1101" s="21"/>
      <c r="GK1101" s="21"/>
      <c r="GL1101" s="21"/>
      <c r="GM1101" s="21"/>
      <c r="GN1101" s="21"/>
      <c r="GO1101" s="21"/>
      <c r="GP1101" s="21"/>
      <c r="GQ1101" s="21"/>
      <c r="GR1101" s="21"/>
      <c r="GS1101" s="21"/>
      <c r="GT1101" s="21"/>
      <c r="GU1101" s="21"/>
      <c r="GV1101" s="21"/>
      <c r="GW1101" s="21"/>
      <c r="GX1101" s="21"/>
      <c r="GY1101" s="21"/>
      <c r="GZ1101" s="21"/>
      <c r="HA1101" s="21"/>
      <c r="HB1101" s="21"/>
      <c r="HC1101" s="21"/>
      <c r="HD1101" s="21"/>
      <c r="HE1101" s="21"/>
      <c r="HF1101" s="21"/>
      <c r="HG1101" s="21"/>
      <c r="HH1101" s="21"/>
      <c r="HI1101" s="21"/>
      <c r="HJ1101" s="21"/>
      <c r="HK1101" s="21"/>
      <c r="HL1101" s="21"/>
      <c r="HM1101" s="21"/>
      <c r="HN1101" s="21"/>
      <c r="HO1101" s="21"/>
      <c r="HP1101" s="21"/>
      <c r="HQ1101" s="21"/>
      <c r="HR1101" s="21"/>
      <c r="HS1101" s="21"/>
      <c r="HT1101" s="21"/>
      <c r="HU1101" s="21"/>
      <c r="HV1101" s="21"/>
      <c r="HW1101" s="21"/>
      <c r="HX1101" s="21"/>
      <c r="HY1101" s="21"/>
      <c r="HZ1101" s="21"/>
      <c r="IA1101" s="21"/>
      <c r="IB1101" s="21"/>
      <c r="IC1101" s="21"/>
      <c r="ID1101" s="21"/>
      <c r="IE1101" s="21"/>
      <c r="IF1101" s="21"/>
      <c r="IG1101" s="21"/>
      <c r="IH1101" s="21"/>
      <c r="II1101" s="21"/>
      <c r="IJ1101" s="21"/>
      <c r="IK1101" s="21"/>
      <c r="IL1101" s="21"/>
      <c r="IM1101" s="21"/>
      <c r="IN1101" s="21"/>
      <c r="IO1101" s="21"/>
      <c r="IP1101" s="21"/>
      <c r="IQ1101" s="21"/>
      <c r="IR1101" s="21"/>
      <c r="IS1101" s="21"/>
      <c r="IT1101" s="21"/>
      <c r="IU1101" s="21"/>
      <c r="IV1101" s="21"/>
      <c r="IW1101" s="21"/>
      <c r="IX1101" s="21"/>
      <c r="IY1101" s="21"/>
      <c r="IZ1101" s="21"/>
      <c r="JA1101" s="21"/>
      <c r="JB1101" s="21"/>
      <c r="JC1101" s="21"/>
      <c r="JD1101" s="21"/>
      <c r="JE1101" s="21"/>
      <c r="JF1101" s="21"/>
      <c r="JG1101" s="21"/>
      <c r="JH1101" s="21"/>
      <c r="JI1101" s="21"/>
      <c r="JJ1101" s="21"/>
      <c r="JK1101" s="21"/>
      <c r="JL1101" s="21"/>
      <c r="JM1101" s="21"/>
      <c r="JN1101" s="21"/>
      <c r="JO1101" s="21"/>
      <c r="JP1101" s="21"/>
      <c r="JQ1101" s="21"/>
      <c r="JR1101" s="21"/>
      <c r="JS1101" s="21"/>
      <c r="JT1101" s="21"/>
      <c r="JU1101" s="21"/>
      <c r="JV1101" s="21"/>
      <c r="JW1101" s="21"/>
      <c r="JX1101" s="21"/>
      <c r="JY1101" s="21"/>
    </row>
    <row r="1102" spans="1:285" ht="14.1" customHeight="1">
      <c r="A1102" s="21"/>
      <c r="B1102" s="21"/>
      <c r="C1102" s="21"/>
      <c r="D1102" s="21"/>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21"/>
      <c r="BK1102" s="21"/>
      <c r="BL1102" s="21"/>
      <c r="BM1102" s="21"/>
      <c r="BN1102" s="21"/>
      <c r="BO1102" s="21"/>
      <c r="BP1102" s="21"/>
      <c r="BQ1102" s="21"/>
      <c r="BR1102" s="21"/>
      <c r="BS1102" s="21"/>
      <c r="BT1102" s="21"/>
      <c r="BU1102" s="21"/>
      <c r="BV1102" s="21"/>
      <c r="BW1102" s="21"/>
      <c r="BX1102" s="21"/>
      <c r="BY1102" s="21"/>
      <c r="BZ1102" s="21"/>
      <c r="CA1102" s="21"/>
      <c r="CB1102" s="21"/>
      <c r="CC1102" s="21"/>
      <c r="CD1102" s="21"/>
      <c r="CE1102" s="21"/>
      <c r="CF1102" s="21"/>
      <c r="CG1102" s="21"/>
      <c r="CH1102" s="21"/>
      <c r="CI1102" s="21"/>
      <c r="CJ1102" s="21"/>
      <c r="CK1102" s="21"/>
      <c r="CL1102" s="21"/>
      <c r="CM1102" s="21"/>
      <c r="CN1102" s="21"/>
      <c r="CO1102" s="21"/>
      <c r="CP1102" s="21"/>
      <c r="CQ1102" s="21"/>
      <c r="CR1102" s="21"/>
      <c r="CS1102" s="21"/>
      <c r="CT1102" s="21"/>
      <c r="CU1102" s="21"/>
      <c r="CV1102" s="21"/>
      <c r="CW1102" s="21"/>
      <c r="CX1102" s="21"/>
      <c r="CY1102" s="21"/>
      <c r="CZ1102" s="21"/>
      <c r="DA1102" s="21"/>
      <c r="DB1102" s="21"/>
      <c r="DC1102" s="21"/>
      <c r="DD1102" s="21"/>
      <c r="DE1102" s="21"/>
      <c r="DF1102" s="21"/>
      <c r="DG1102" s="21"/>
      <c r="DH1102" s="21"/>
      <c r="DI1102" s="21"/>
      <c r="DJ1102" s="21"/>
      <c r="DK1102" s="21"/>
      <c r="DL1102" s="21"/>
      <c r="DM1102" s="21"/>
      <c r="DN1102" s="21"/>
      <c r="DO1102" s="21"/>
      <c r="DP1102" s="21"/>
      <c r="DQ1102" s="21"/>
      <c r="DR1102" s="21"/>
      <c r="DS1102" s="21"/>
      <c r="DT1102" s="21"/>
      <c r="DU1102" s="21"/>
      <c r="DV1102" s="21"/>
      <c r="DW1102" s="21"/>
      <c r="DX1102" s="21"/>
      <c r="DY1102" s="21"/>
      <c r="DZ1102" s="21"/>
      <c r="EA1102" s="21"/>
      <c r="EB1102" s="21"/>
      <c r="EC1102" s="21"/>
      <c r="ED1102" s="21"/>
      <c r="EE1102" s="21"/>
      <c r="EF1102" s="21"/>
      <c r="EG1102" s="21"/>
      <c r="EH1102" s="21"/>
      <c r="EI1102" s="21"/>
      <c r="EJ1102" s="21"/>
      <c r="EK1102" s="21"/>
      <c r="EL1102" s="21"/>
      <c r="EM1102" s="21"/>
      <c r="EN1102" s="21"/>
      <c r="EO1102" s="21"/>
      <c r="EP1102" s="21"/>
      <c r="EQ1102" s="21"/>
      <c r="ER1102" s="21"/>
      <c r="ES1102" s="21"/>
      <c r="ET1102" s="21"/>
      <c r="EU1102" s="21"/>
      <c r="EV1102" s="21"/>
      <c r="EW1102" s="21"/>
      <c r="EX1102" s="21"/>
      <c r="EY1102" s="21"/>
      <c r="EZ1102" s="21"/>
      <c r="FA1102" s="21"/>
      <c r="FB1102" s="21"/>
      <c r="FC1102" s="21"/>
      <c r="FD1102" s="21"/>
      <c r="FE1102" s="21"/>
      <c r="FF1102" s="21"/>
      <c r="FG1102" s="21"/>
      <c r="FH1102" s="21"/>
      <c r="FI1102" s="21"/>
      <c r="FJ1102" s="21"/>
      <c r="FK1102" s="21"/>
      <c r="FL1102" s="21"/>
      <c r="FM1102" s="21"/>
      <c r="FN1102" s="21"/>
      <c r="FO1102" s="21"/>
      <c r="FP1102" s="21"/>
      <c r="FQ1102" s="21"/>
      <c r="FR1102" s="21"/>
      <c r="FS1102" s="21"/>
      <c r="FT1102" s="21"/>
      <c r="FU1102" s="21"/>
      <c r="FV1102" s="21"/>
      <c r="FW1102" s="21"/>
      <c r="FX1102" s="21"/>
      <c r="FY1102" s="21"/>
      <c r="FZ1102" s="21"/>
      <c r="GA1102" s="21"/>
      <c r="GB1102" s="21"/>
      <c r="GC1102" s="21"/>
      <c r="GD1102" s="21"/>
      <c r="GE1102" s="21"/>
      <c r="GF1102" s="21"/>
      <c r="GG1102" s="21"/>
      <c r="GH1102" s="21"/>
      <c r="GI1102" s="21"/>
      <c r="GJ1102" s="21"/>
      <c r="GK1102" s="21"/>
      <c r="GL1102" s="21"/>
      <c r="GM1102" s="21"/>
      <c r="GN1102" s="21"/>
      <c r="GO1102" s="21"/>
      <c r="GP1102" s="21"/>
      <c r="GQ1102" s="21"/>
      <c r="GR1102" s="21"/>
      <c r="GS1102" s="21"/>
      <c r="GT1102" s="21"/>
      <c r="GU1102" s="21"/>
      <c r="GV1102" s="21"/>
      <c r="GW1102" s="21"/>
      <c r="GX1102" s="21"/>
      <c r="GY1102" s="21"/>
      <c r="GZ1102" s="21"/>
      <c r="HA1102" s="21"/>
      <c r="HB1102" s="21"/>
      <c r="HC1102" s="21"/>
      <c r="HD1102" s="21"/>
      <c r="HE1102" s="21"/>
      <c r="HF1102" s="21"/>
      <c r="HG1102" s="21"/>
      <c r="HH1102" s="21"/>
      <c r="HI1102" s="21"/>
      <c r="HJ1102" s="21"/>
      <c r="HK1102" s="21"/>
      <c r="HL1102" s="21"/>
      <c r="HM1102" s="21"/>
      <c r="HN1102" s="21"/>
      <c r="HO1102" s="21"/>
      <c r="HP1102" s="21"/>
      <c r="HQ1102" s="21"/>
      <c r="HR1102" s="21"/>
      <c r="HS1102" s="21"/>
      <c r="HT1102" s="21"/>
      <c r="HU1102" s="21"/>
      <c r="HV1102" s="21"/>
      <c r="HW1102" s="21"/>
      <c r="HX1102" s="21"/>
      <c r="HY1102" s="21"/>
      <c r="HZ1102" s="21"/>
      <c r="IA1102" s="21"/>
      <c r="IB1102" s="21"/>
      <c r="IC1102" s="21"/>
      <c r="ID1102" s="21"/>
      <c r="IE1102" s="21"/>
      <c r="IF1102" s="21"/>
      <c r="IG1102" s="21"/>
      <c r="IH1102" s="21"/>
      <c r="II1102" s="21"/>
      <c r="IJ1102" s="21"/>
      <c r="IK1102" s="21"/>
      <c r="IL1102" s="21"/>
      <c r="IM1102" s="21"/>
      <c r="IN1102" s="21"/>
      <c r="IO1102" s="21"/>
      <c r="IP1102" s="21"/>
      <c r="IQ1102" s="21"/>
      <c r="IR1102" s="21"/>
      <c r="IS1102" s="21"/>
      <c r="IT1102" s="21"/>
      <c r="IU1102" s="21"/>
      <c r="IV1102" s="21"/>
      <c r="IW1102" s="21"/>
      <c r="IX1102" s="21"/>
      <c r="IY1102" s="21"/>
      <c r="IZ1102" s="21"/>
      <c r="JA1102" s="21"/>
      <c r="JB1102" s="21"/>
      <c r="JC1102" s="21"/>
      <c r="JD1102" s="21"/>
      <c r="JE1102" s="21"/>
      <c r="JF1102" s="21"/>
      <c r="JG1102" s="21"/>
      <c r="JH1102" s="21"/>
      <c r="JI1102" s="21"/>
      <c r="JJ1102" s="21"/>
      <c r="JK1102" s="21"/>
      <c r="JL1102" s="21"/>
      <c r="JM1102" s="21"/>
      <c r="JN1102" s="21"/>
      <c r="JO1102" s="21"/>
      <c r="JP1102" s="21"/>
      <c r="JQ1102" s="21"/>
      <c r="JR1102" s="21"/>
      <c r="JS1102" s="21"/>
      <c r="JT1102" s="21"/>
      <c r="JU1102" s="21"/>
      <c r="JV1102" s="21"/>
      <c r="JW1102" s="21"/>
      <c r="JX1102" s="21"/>
      <c r="JY1102" s="21"/>
    </row>
    <row r="1103" spans="1:285" ht="14.1" customHeight="1">
      <c r="A1103" s="21"/>
      <c r="B1103" s="21"/>
      <c r="C1103" s="21"/>
      <c r="D1103" s="21"/>
      <c r="E1103" s="21"/>
      <c r="F1103" s="21"/>
      <c r="G1103" s="21"/>
      <c r="H1103" s="21"/>
      <c r="I1103" s="21"/>
      <c r="J1103" s="21"/>
      <c r="K1103" s="21"/>
      <c r="L1103" s="21"/>
      <c r="M1103" s="21"/>
      <c r="N1103" s="21"/>
      <c r="O1103" s="21"/>
      <c r="P1103" s="21"/>
      <c r="Q1103" s="21"/>
      <c r="R1103" s="21"/>
      <c r="S1103" s="21"/>
      <c r="T1103" s="21"/>
      <c r="U1103" s="21"/>
      <c r="V1103" s="21"/>
      <c r="W1103" s="21"/>
      <c r="X1103" s="21"/>
      <c r="Y1103" s="21"/>
      <c r="Z1103" s="21"/>
      <c r="AA1103" s="21"/>
      <c r="AB1103" s="21"/>
      <c r="AC1103" s="21"/>
      <c r="AD1103" s="21"/>
      <c r="AE1103" s="21"/>
      <c r="AF1103" s="21"/>
      <c r="AG1103" s="21"/>
      <c r="AH1103" s="21"/>
      <c r="AI1103" s="21"/>
      <c r="AJ1103" s="21"/>
      <c r="AK1103" s="21"/>
      <c r="AL1103" s="21"/>
      <c r="AM1103" s="21"/>
      <c r="AN1103" s="21"/>
      <c r="AO1103" s="21"/>
      <c r="AP1103" s="21"/>
      <c r="AQ1103" s="21"/>
      <c r="AR1103" s="21"/>
      <c r="AS1103" s="21"/>
      <c r="AT1103" s="21"/>
      <c r="AU1103" s="21"/>
      <c r="AV1103" s="21"/>
      <c r="AW1103" s="21"/>
      <c r="AX1103" s="21"/>
      <c r="AY1103" s="21"/>
      <c r="AZ1103" s="21"/>
      <c r="BA1103" s="21"/>
      <c r="BB1103" s="21"/>
      <c r="BC1103" s="21"/>
      <c r="BD1103" s="21"/>
      <c r="BE1103" s="21"/>
      <c r="BF1103" s="21"/>
      <c r="BG1103" s="21"/>
      <c r="BH1103" s="21"/>
      <c r="BI1103" s="21"/>
      <c r="BJ1103" s="21"/>
      <c r="BK1103" s="21"/>
      <c r="BL1103" s="21"/>
      <c r="BM1103" s="21"/>
      <c r="BN1103" s="21"/>
      <c r="BO1103" s="21"/>
      <c r="BP1103" s="21"/>
      <c r="BQ1103" s="21"/>
      <c r="BR1103" s="21"/>
      <c r="BS1103" s="21"/>
      <c r="BT1103" s="21"/>
      <c r="BU1103" s="21"/>
      <c r="BV1103" s="21"/>
      <c r="BW1103" s="21"/>
      <c r="BX1103" s="21"/>
      <c r="BY1103" s="21"/>
      <c r="BZ1103" s="21"/>
      <c r="CA1103" s="21"/>
      <c r="CB1103" s="21"/>
      <c r="CC1103" s="21"/>
      <c r="CD1103" s="21"/>
      <c r="CE1103" s="21"/>
      <c r="CF1103" s="21"/>
      <c r="CG1103" s="21"/>
      <c r="CH1103" s="21"/>
      <c r="CI1103" s="21"/>
      <c r="CJ1103" s="21"/>
      <c r="CK1103" s="21"/>
      <c r="CL1103" s="21"/>
      <c r="CM1103" s="21"/>
      <c r="CN1103" s="21"/>
      <c r="CO1103" s="21"/>
      <c r="CP1103" s="21"/>
      <c r="CQ1103" s="21"/>
      <c r="CR1103" s="21"/>
      <c r="CS1103" s="21"/>
      <c r="CT1103" s="21"/>
      <c r="CU1103" s="21"/>
      <c r="CV1103" s="21"/>
      <c r="CW1103" s="21"/>
      <c r="CX1103" s="21"/>
      <c r="CY1103" s="21"/>
      <c r="CZ1103" s="21"/>
      <c r="DA1103" s="21"/>
      <c r="DB1103" s="21"/>
      <c r="DC1103" s="21"/>
      <c r="DD1103" s="21"/>
      <c r="DE1103" s="21"/>
      <c r="DF1103" s="21"/>
      <c r="DG1103" s="21"/>
      <c r="DH1103" s="21"/>
      <c r="DI1103" s="21"/>
      <c r="DJ1103" s="21"/>
      <c r="DK1103" s="21"/>
      <c r="DL1103" s="21"/>
      <c r="DM1103" s="21"/>
      <c r="DN1103" s="21"/>
      <c r="DO1103" s="21"/>
      <c r="DP1103" s="21"/>
      <c r="DQ1103" s="21"/>
      <c r="DR1103" s="21"/>
      <c r="DS1103" s="21"/>
      <c r="DT1103" s="21"/>
      <c r="DU1103" s="21"/>
      <c r="DV1103" s="21"/>
      <c r="DW1103" s="21"/>
      <c r="DX1103" s="21"/>
      <c r="DY1103" s="21"/>
      <c r="DZ1103" s="21"/>
      <c r="EA1103" s="21"/>
      <c r="EB1103" s="21"/>
      <c r="EC1103" s="21"/>
      <c r="ED1103" s="21"/>
      <c r="EE1103" s="21"/>
      <c r="EF1103" s="21"/>
      <c r="EG1103" s="21"/>
      <c r="EH1103" s="21"/>
      <c r="EI1103" s="21"/>
      <c r="EJ1103" s="21"/>
      <c r="EK1103" s="21"/>
      <c r="EL1103" s="21"/>
      <c r="EM1103" s="21"/>
      <c r="EN1103" s="21"/>
      <c r="EO1103" s="21"/>
      <c r="EP1103" s="21"/>
      <c r="EQ1103" s="21"/>
      <c r="ER1103" s="21"/>
      <c r="ES1103" s="21"/>
      <c r="ET1103" s="21"/>
      <c r="EU1103" s="21"/>
      <c r="EV1103" s="21"/>
      <c r="EW1103" s="21"/>
      <c r="EX1103" s="21"/>
      <c r="EY1103" s="21"/>
      <c r="EZ1103" s="21"/>
      <c r="FA1103" s="21"/>
      <c r="FB1103" s="21"/>
      <c r="FC1103" s="21"/>
      <c r="FD1103" s="21"/>
      <c r="FE1103" s="21"/>
      <c r="FF1103" s="21"/>
      <c r="FG1103" s="21"/>
      <c r="FH1103" s="21"/>
      <c r="FI1103" s="21"/>
      <c r="FJ1103" s="21"/>
      <c r="FK1103" s="21"/>
      <c r="FL1103" s="21"/>
      <c r="FM1103" s="21"/>
      <c r="FN1103" s="21"/>
      <c r="FO1103" s="21"/>
      <c r="FP1103" s="21"/>
      <c r="FQ1103" s="21"/>
      <c r="FR1103" s="21"/>
      <c r="FS1103" s="21"/>
      <c r="FT1103" s="21"/>
      <c r="FU1103" s="21"/>
      <c r="FV1103" s="21"/>
      <c r="FW1103" s="21"/>
      <c r="FX1103" s="21"/>
      <c r="FY1103" s="21"/>
      <c r="FZ1103" s="21"/>
      <c r="GA1103" s="21"/>
      <c r="GB1103" s="21"/>
      <c r="GC1103" s="21"/>
      <c r="GD1103" s="21"/>
      <c r="GE1103" s="21"/>
      <c r="GF1103" s="21"/>
      <c r="GG1103" s="21"/>
      <c r="GH1103" s="21"/>
      <c r="GI1103" s="21"/>
      <c r="GJ1103" s="21"/>
      <c r="GK1103" s="21"/>
      <c r="GL1103" s="21"/>
      <c r="GM1103" s="21"/>
      <c r="GN1103" s="21"/>
      <c r="GO1103" s="21"/>
      <c r="GP1103" s="21"/>
      <c r="GQ1103" s="21"/>
      <c r="GR1103" s="21"/>
      <c r="GS1103" s="21"/>
      <c r="GT1103" s="21"/>
      <c r="GU1103" s="21"/>
      <c r="GV1103" s="21"/>
      <c r="GW1103" s="21"/>
      <c r="GX1103" s="21"/>
      <c r="GY1103" s="21"/>
      <c r="GZ1103" s="21"/>
      <c r="HA1103" s="21"/>
      <c r="HB1103" s="21"/>
      <c r="HC1103" s="21"/>
      <c r="HD1103" s="21"/>
      <c r="HE1103" s="21"/>
      <c r="HF1103" s="21"/>
      <c r="HG1103" s="21"/>
      <c r="HH1103" s="21"/>
      <c r="HI1103" s="21"/>
      <c r="HJ1103" s="21"/>
      <c r="HK1103" s="21"/>
      <c r="HL1103" s="21"/>
      <c r="HM1103" s="21"/>
      <c r="HN1103" s="21"/>
      <c r="HO1103" s="21"/>
      <c r="HP1103" s="21"/>
      <c r="HQ1103" s="21"/>
      <c r="HR1103" s="21"/>
      <c r="HS1103" s="21"/>
      <c r="HT1103" s="21"/>
      <c r="HU1103" s="21"/>
      <c r="HV1103" s="21"/>
      <c r="HW1103" s="21"/>
      <c r="HX1103" s="21"/>
      <c r="HY1103" s="21"/>
      <c r="HZ1103" s="21"/>
      <c r="IA1103" s="21"/>
      <c r="IB1103" s="21"/>
      <c r="IC1103" s="21"/>
      <c r="ID1103" s="21"/>
      <c r="IE1103" s="21"/>
      <c r="IF1103" s="21"/>
      <c r="IG1103" s="21"/>
      <c r="IH1103" s="21"/>
      <c r="II1103" s="21"/>
      <c r="IJ1103" s="21"/>
      <c r="IK1103" s="21"/>
      <c r="IL1103" s="21"/>
      <c r="IM1103" s="21"/>
      <c r="IN1103" s="21"/>
      <c r="IO1103" s="21"/>
      <c r="IP1103" s="21"/>
      <c r="IQ1103" s="21"/>
      <c r="IR1103" s="21"/>
      <c r="IS1103" s="21"/>
      <c r="IT1103" s="21"/>
      <c r="IU1103" s="21"/>
      <c r="IV1103" s="21"/>
      <c r="IW1103" s="21"/>
      <c r="IX1103" s="21"/>
      <c r="IY1103" s="21"/>
      <c r="IZ1103" s="21"/>
      <c r="JA1103" s="21"/>
      <c r="JB1103" s="21"/>
      <c r="JC1103" s="21"/>
      <c r="JD1103" s="21"/>
      <c r="JE1103" s="21"/>
      <c r="JF1103" s="21"/>
      <c r="JG1103" s="21"/>
      <c r="JH1103" s="21"/>
      <c r="JI1103" s="21"/>
      <c r="JJ1103" s="21"/>
      <c r="JK1103" s="21"/>
      <c r="JL1103" s="21"/>
      <c r="JM1103" s="21"/>
      <c r="JN1103" s="21"/>
      <c r="JO1103" s="21"/>
      <c r="JP1103" s="21"/>
      <c r="JQ1103" s="21"/>
      <c r="JR1103" s="21"/>
      <c r="JS1103" s="21"/>
      <c r="JT1103" s="21"/>
      <c r="JU1103" s="21"/>
      <c r="JV1103" s="21"/>
      <c r="JW1103" s="21"/>
      <c r="JX1103" s="21"/>
      <c r="JY1103" s="21"/>
    </row>
    <row r="1104" spans="1:285" ht="14.1" customHeight="1">
      <c r="A1104" s="21"/>
      <c r="B1104" s="21"/>
      <c r="C1104" s="21"/>
      <c r="D1104" s="21"/>
      <c r="E1104" s="21"/>
      <c r="F1104" s="21"/>
      <c r="G1104" s="21"/>
      <c r="H1104" s="21"/>
      <c r="I1104" s="21"/>
      <c r="J1104" s="21"/>
      <c r="K1104" s="21"/>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c r="AG1104" s="21"/>
      <c r="AH1104" s="21"/>
      <c r="AI1104" s="21"/>
      <c r="AJ1104" s="21"/>
      <c r="AK1104" s="21"/>
      <c r="AL1104" s="21"/>
      <c r="AM1104" s="21"/>
      <c r="AN1104" s="21"/>
      <c r="AO1104" s="21"/>
      <c r="AP1104" s="21"/>
      <c r="AQ1104" s="21"/>
      <c r="AR1104" s="21"/>
      <c r="AS1104" s="21"/>
      <c r="AT1104" s="21"/>
      <c r="AU1104" s="21"/>
      <c r="AV1104" s="21"/>
      <c r="AW1104" s="21"/>
      <c r="AX1104" s="21"/>
      <c r="AY1104" s="21"/>
      <c r="AZ1104" s="21"/>
      <c r="BA1104" s="21"/>
      <c r="BB1104" s="21"/>
      <c r="BC1104" s="21"/>
      <c r="BD1104" s="21"/>
      <c r="BE1104" s="21"/>
      <c r="BF1104" s="21"/>
      <c r="BG1104" s="21"/>
      <c r="BH1104" s="21"/>
      <c r="BI1104" s="21"/>
      <c r="BJ1104" s="21"/>
      <c r="BK1104" s="21"/>
      <c r="BL1104" s="21"/>
      <c r="BM1104" s="21"/>
      <c r="BN1104" s="21"/>
      <c r="BO1104" s="21"/>
      <c r="BP1104" s="21"/>
      <c r="BQ1104" s="21"/>
      <c r="BR1104" s="21"/>
      <c r="BS1104" s="21"/>
      <c r="BT1104" s="21"/>
      <c r="BU1104" s="21"/>
      <c r="BV1104" s="21"/>
      <c r="BW1104" s="21"/>
      <c r="BX1104" s="21"/>
      <c r="BY1104" s="21"/>
      <c r="BZ1104" s="21"/>
      <c r="CA1104" s="21"/>
      <c r="CB1104" s="21"/>
      <c r="CC1104" s="21"/>
      <c r="CD1104" s="21"/>
      <c r="CE1104" s="21"/>
      <c r="CF1104" s="21"/>
      <c r="CG1104" s="21"/>
      <c r="CH1104" s="21"/>
      <c r="CI1104" s="21"/>
      <c r="CJ1104" s="21"/>
      <c r="CK1104" s="21"/>
      <c r="CL1104" s="21"/>
      <c r="CM1104" s="21"/>
      <c r="CN1104" s="21"/>
      <c r="CO1104" s="21"/>
      <c r="CP1104" s="21"/>
      <c r="CQ1104" s="21"/>
      <c r="CR1104" s="21"/>
      <c r="CS1104" s="21"/>
      <c r="CT1104" s="21"/>
      <c r="CU1104" s="21"/>
      <c r="CV1104" s="21"/>
      <c r="CW1104" s="21"/>
      <c r="CX1104" s="21"/>
      <c r="CY1104" s="21"/>
      <c r="CZ1104" s="21"/>
      <c r="DA1104" s="21"/>
      <c r="DB1104" s="21"/>
      <c r="DC1104" s="21"/>
      <c r="DD1104" s="21"/>
      <c r="DE1104" s="21"/>
      <c r="DF1104" s="21"/>
      <c r="DG1104" s="21"/>
      <c r="DH1104" s="21"/>
      <c r="DI1104" s="21"/>
      <c r="DJ1104" s="21"/>
      <c r="DK1104" s="21"/>
      <c r="DL1104" s="21"/>
      <c r="DM1104" s="21"/>
      <c r="DN1104" s="21"/>
      <c r="DO1104" s="21"/>
      <c r="DP1104" s="21"/>
      <c r="DQ1104" s="21"/>
      <c r="DR1104" s="21"/>
      <c r="DS1104" s="21"/>
      <c r="DT1104" s="21"/>
      <c r="DU1104" s="21"/>
      <c r="DV1104" s="21"/>
      <c r="DW1104" s="21"/>
      <c r="DX1104" s="21"/>
      <c r="DY1104" s="21"/>
      <c r="DZ1104" s="21"/>
      <c r="EA1104" s="21"/>
      <c r="EB1104" s="21"/>
      <c r="EC1104" s="21"/>
      <c r="ED1104" s="21"/>
      <c r="EE1104" s="21"/>
      <c r="EF1104" s="21"/>
      <c r="EG1104" s="21"/>
      <c r="EH1104" s="21"/>
      <c r="EI1104" s="21"/>
      <c r="EJ1104" s="21"/>
      <c r="EK1104" s="21"/>
      <c r="EL1104" s="21"/>
      <c r="EM1104" s="21"/>
      <c r="EN1104" s="21"/>
      <c r="EO1104" s="21"/>
      <c r="EP1104" s="21"/>
      <c r="EQ1104" s="21"/>
      <c r="ER1104" s="21"/>
      <c r="ES1104" s="21"/>
      <c r="ET1104" s="21"/>
      <c r="EU1104" s="21"/>
      <c r="EV1104" s="21"/>
      <c r="EW1104" s="21"/>
      <c r="EX1104" s="21"/>
      <c r="EY1104" s="21"/>
      <c r="EZ1104" s="21"/>
      <c r="FA1104" s="21"/>
      <c r="FB1104" s="21"/>
      <c r="FC1104" s="21"/>
      <c r="FD1104" s="21"/>
      <c r="FE1104" s="21"/>
      <c r="FF1104" s="21"/>
      <c r="FG1104" s="21"/>
      <c r="FH1104" s="21"/>
      <c r="FI1104" s="21"/>
      <c r="FJ1104" s="21"/>
      <c r="FK1104" s="21"/>
      <c r="FL1104" s="21"/>
      <c r="FM1104" s="21"/>
      <c r="FN1104" s="21"/>
      <c r="FO1104" s="21"/>
      <c r="FP1104" s="21"/>
      <c r="FQ1104" s="21"/>
      <c r="FR1104" s="21"/>
      <c r="FS1104" s="21"/>
      <c r="FT1104" s="21"/>
      <c r="FU1104" s="21"/>
      <c r="FV1104" s="21"/>
      <c r="FW1104" s="21"/>
      <c r="FX1104" s="21"/>
      <c r="FY1104" s="21"/>
      <c r="FZ1104" s="21"/>
      <c r="GA1104" s="21"/>
      <c r="GB1104" s="21"/>
      <c r="GC1104" s="21"/>
      <c r="GD1104" s="21"/>
      <c r="GE1104" s="21"/>
      <c r="GF1104" s="21"/>
      <c r="GG1104" s="21"/>
      <c r="GH1104" s="21"/>
      <c r="GI1104" s="21"/>
      <c r="GJ1104" s="21"/>
      <c r="GK1104" s="21"/>
      <c r="GL1104" s="21"/>
      <c r="GM1104" s="21"/>
      <c r="GN1104" s="21"/>
      <c r="GO1104" s="21"/>
      <c r="GP1104" s="21"/>
      <c r="GQ1104" s="21"/>
      <c r="GR1104" s="21"/>
      <c r="GS1104" s="21"/>
      <c r="GT1104" s="21"/>
      <c r="GU1104" s="21"/>
      <c r="GV1104" s="21"/>
      <c r="GW1104" s="21"/>
      <c r="GX1104" s="21"/>
      <c r="GY1104" s="21"/>
      <c r="GZ1104" s="21"/>
      <c r="HA1104" s="21"/>
      <c r="HB1104" s="21"/>
      <c r="HC1104" s="21"/>
      <c r="HD1104" s="21"/>
      <c r="HE1104" s="21"/>
      <c r="HF1104" s="21"/>
      <c r="HG1104" s="21"/>
      <c r="HH1104" s="21"/>
      <c r="HI1104" s="21"/>
      <c r="HJ1104" s="21"/>
      <c r="HK1104" s="21"/>
      <c r="HL1104" s="21"/>
      <c r="HM1104" s="21"/>
      <c r="HN1104" s="21"/>
      <c r="HO1104" s="21"/>
      <c r="HP1104" s="21"/>
      <c r="HQ1104" s="21"/>
      <c r="HR1104" s="21"/>
      <c r="HS1104" s="21"/>
      <c r="HT1104" s="21"/>
      <c r="HU1104" s="21"/>
      <c r="HV1104" s="21"/>
      <c r="HW1104" s="21"/>
      <c r="HX1104" s="21"/>
      <c r="HY1104" s="21"/>
      <c r="HZ1104" s="21"/>
      <c r="IA1104" s="21"/>
      <c r="IB1104" s="21"/>
      <c r="IC1104" s="21"/>
      <c r="ID1104" s="21"/>
      <c r="IE1104" s="21"/>
      <c r="IF1104" s="21"/>
      <c r="IG1104" s="21"/>
      <c r="IH1104" s="21"/>
      <c r="II1104" s="21"/>
      <c r="IJ1104" s="21"/>
      <c r="IK1104" s="21"/>
      <c r="IL1104" s="21"/>
      <c r="IM1104" s="21"/>
      <c r="IN1104" s="21"/>
      <c r="IO1104" s="21"/>
      <c r="IP1104" s="21"/>
      <c r="IQ1104" s="21"/>
      <c r="IR1104" s="21"/>
      <c r="IS1104" s="21"/>
      <c r="IT1104" s="21"/>
      <c r="IU1104" s="21"/>
      <c r="IV1104" s="21"/>
      <c r="IW1104" s="21"/>
      <c r="IX1104" s="21"/>
      <c r="IY1104" s="21"/>
      <c r="IZ1104" s="21"/>
      <c r="JA1104" s="21"/>
      <c r="JB1104" s="21"/>
      <c r="JC1104" s="21"/>
      <c r="JD1104" s="21"/>
      <c r="JE1104" s="21"/>
      <c r="JF1104" s="21"/>
      <c r="JG1104" s="21"/>
      <c r="JH1104" s="21"/>
      <c r="JI1104" s="21"/>
      <c r="JJ1104" s="21"/>
      <c r="JK1104" s="21"/>
      <c r="JL1104" s="21"/>
      <c r="JM1104" s="21"/>
      <c r="JN1104" s="21"/>
      <c r="JO1104" s="21"/>
      <c r="JP1104" s="21"/>
      <c r="JQ1104" s="21"/>
      <c r="JR1104" s="21"/>
      <c r="JS1104" s="21"/>
      <c r="JT1104" s="21"/>
      <c r="JU1104" s="21"/>
      <c r="JV1104" s="21"/>
      <c r="JW1104" s="21"/>
      <c r="JX1104" s="21"/>
      <c r="JY1104" s="21"/>
    </row>
    <row r="1105" spans="1:285" ht="14.1" customHeight="1">
      <c r="A1105" s="21"/>
      <c r="B1105" s="21"/>
      <c r="C1105" s="21"/>
      <c r="D1105" s="21"/>
      <c r="E1105" s="21"/>
      <c r="F1105" s="21"/>
      <c r="G1105" s="21"/>
      <c r="H1105" s="21"/>
      <c r="I1105" s="21"/>
      <c r="J1105" s="21"/>
      <c r="K1105" s="21"/>
      <c r="L1105" s="21"/>
      <c r="M1105" s="21"/>
      <c r="N1105" s="21"/>
      <c r="O1105" s="21"/>
      <c r="P1105" s="21"/>
      <c r="Q1105" s="21"/>
      <c r="R1105" s="21"/>
      <c r="S1105" s="21"/>
      <c r="T1105" s="21"/>
      <c r="U1105" s="21"/>
      <c r="V1105" s="21"/>
      <c r="W1105" s="21"/>
      <c r="X1105" s="21"/>
      <c r="Y1105" s="21"/>
      <c r="Z1105" s="21"/>
      <c r="AA1105" s="21"/>
      <c r="AB1105" s="21"/>
      <c r="AC1105" s="21"/>
      <c r="AD1105" s="21"/>
      <c r="AE1105" s="21"/>
      <c r="AF1105" s="21"/>
      <c r="AG1105" s="21"/>
      <c r="AH1105" s="21"/>
      <c r="AI1105" s="21"/>
      <c r="AJ1105" s="21"/>
      <c r="AK1105" s="21"/>
      <c r="AL1105" s="21"/>
      <c r="AM1105" s="21"/>
      <c r="AN1105" s="21"/>
      <c r="AO1105" s="21"/>
      <c r="AP1105" s="21"/>
      <c r="AQ1105" s="21"/>
      <c r="AR1105" s="21"/>
      <c r="AS1105" s="21"/>
      <c r="AT1105" s="21"/>
      <c r="AU1105" s="21"/>
      <c r="AV1105" s="21"/>
      <c r="AW1105" s="21"/>
      <c r="AX1105" s="21"/>
      <c r="AY1105" s="21"/>
      <c r="AZ1105" s="21"/>
      <c r="BA1105" s="21"/>
      <c r="BB1105" s="21"/>
      <c r="BC1105" s="21"/>
      <c r="BD1105" s="21"/>
      <c r="BE1105" s="21"/>
      <c r="BF1105" s="21"/>
      <c r="BG1105" s="21"/>
      <c r="BH1105" s="21"/>
      <c r="BI1105" s="21"/>
      <c r="BJ1105" s="21"/>
      <c r="BK1105" s="21"/>
      <c r="BL1105" s="21"/>
      <c r="BM1105" s="21"/>
      <c r="BN1105" s="21"/>
      <c r="BO1105" s="21"/>
      <c r="BP1105" s="21"/>
      <c r="BQ1105" s="21"/>
      <c r="BR1105" s="21"/>
      <c r="BS1105" s="21"/>
      <c r="BT1105" s="21"/>
      <c r="BU1105" s="21"/>
      <c r="BV1105" s="21"/>
      <c r="BW1105" s="21"/>
      <c r="BX1105" s="21"/>
      <c r="BY1105" s="21"/>
      <c r="BZ1105" s="21"/>
      <c r="CA1105" s="21"/>
      <c r="CB1105" s="21"/>
      <c r="CC1105" s="21"/>
      <c r="CD1105" s="21"/>
      <c r="CE1105" s="21"/>
      <c r="CF1105" s="21"/>
      <c r="CG1105" s="21"/>
      <c r="CH1105" s="21"/>
      <c r="CI1105" s="21"/>
      <c r="CJ1105" s="21"/>
      <c r="CK1105" s="21"/>
      <c r="CL1105" s="21"/>
      <c r="CM1105" s="21"/>
      <c r="CN1105" s="21"/>
      <c r="CO1105" s="21"/>
      <c r="CP1105" s="21"/>
      <c r="CQ1105" s="21"/>
      <c r="CR1105" s="21"/>
      <c r="CS1105" s="21"/>
      <c r="CT1105" s="21"/>
      <c r="CU1105" s="21"/>
      <c r="CV1105" s="21"/>
      <c r="CW1105" s="21"/>
      <c r="CX1105" s="21"/>
      <c r="CY1105" s="21"/>
      <c r="CZ1105" s="21"/>
      <c r="DA1105" s="21"/>
      <c r="DB1105" s="21"/>
      <c r="DC1105" s="21"/>
      <c r="DD1105" s="21"/>
      <c r="DE1105" s="21"/>
      <c r="DF1105" s="21"/>
      <c r="DG1105" s="21"/>
      <c r="DH1105" s="21"/>
      <c r="DI1105" s="21"/>
      <c r="DJ1105" s="21"/>
      <c r="DK1105" s="21"/>
      <c r="DL1105" s="21"/>
      <c r="DM1105" s="21"/>
      <c r="DN1105" s="21"/>
      <c r="DO1105" s="21"/>
      <c r="DP1105" s="21"/>
      <c r="DQ1105" s="21"/>
      <c r="DR1105" s="21"/>
      <c r="DS1105" s="21"/>
      <c r="DT1105" s="21"/>
      <c r="DU1105" s="21"/>
      <c r="DV1105" s="21"/>
      <c r="DW1105" s="21"/>
      <c r="DX1105" s="21"/>
      <c r="DY1105" s="21"/>
      <c r="DZ1105" s="21"/>
      <c r="EA1105" s="21"/>
      <c r="EB1105" s="21"/>
      <c r="EC1105" s="21"/>
      <c r="ED1105" s="21"/>
      <c r="EE1105" s="21"/>
      <c r="EF1105" s="21"/>
      <c r="EG1105" s="21"/>
      <c r="EH1105" s="21"/>
      <c r="EI1105" s="21"/>
      <c r="EJ1105" s="21"/>
      <c r="EK1105" s="21"/>
      <c r="EL1105" s="21"/>
      <c r="EM1105" s="21"/>
      <c r="EN1105" s="21"/>
      <c r="EO1105" s="21"/>
      <c r="EP1105" s="21"/>
      <c r="EQ1105" s="21"/>
      <c r="ER1105" s="21"/>
      <c r="ES1105" s="21"/>
      <c r="ET1105" s="21"/>
      <c r="EU1105" s="21"/>
      <c r="EV1105" s="21"/>
      <c r="EW1105" s="21"/>
      <c r="EX1105" s="21"/>
      <c r="EY1105" s="21"/>
      <c r="EZ1105" s="21"/>
      <c r="FA1105" s="21"/>
      <c r="FB1105" s="21"/>
      <c r="FC1105" s="21"/>
      <c r="FD1105" s="21"/>
      <c r="FE1105" s="21"/>
      <c r="FF1105" s="21"/>
      <c r="FG1105" s="21"/>
      <c r="FH1105" s="21"/>
      <c r="FI1105" s="21"/>
      <c r="FJ1105" s="21"/>
      <c r="FK1105" s="21"/>
      <c r="FL1105" s="21"/>
      <c r="FM1105" s="21"/>
      <c r="FN1105" s="21"/>
      <c r="FO1105" s="21"/>
      <c r="FP1105" s="21"/>
      <c r="FQ1105" s="21"/>
      <c r="FR1105" s="21"/>
      <c r="FS1105" s="21"/>
      <c r="FT1105" s="21"/>
      <c r="FU1105" s="21"/>
      <c r="FV1105" s="21"/>
      <c r="FW1105" s="21"/>
      <c r="FX1105" s="21"/>
      <c r="FY1105" s="21"/>
      <c r="FZ1105" s="21"/>
      <c r="GA1105" s="21"/>
      <c r="GB1105" s="21"/>
      <c r="GC1105" s="21"/>
      <c r="GD1105" s="21"/>
      <c r="GE1105" s="21"/>
      <c r="GF1105" s="21"/>
      <c r="GG1105" s="21"/>
      <c r="GH1105" s="21"/>
      <c r="GI1105" s="21"/>
      <c r="GJ1105" s="21"/>
      <c r="GK1105" s="21"/>
      <c r="GL1105" s="21"/>
      <c r="GM1105" s="21"/>
      <c r="GN1105" s="21"/>
      <c r="GO1105" s="21"/>
      <c r="GP1105" s="21"/>
      <c r="GQ1105" s="21"/>
      <c r="GR1105" s="21"/>
      <c r="GS1105" s="21"/>
      <c r="GT1105" s="21"/>
      <c r="GU1105" s="21"/>
      <c r="GV1105" s="21"/>
      <c r="GW1105" s="21"/>
      <c r="GX1105" s="21"/>
      <c r="GY1105" s="21"/>
      <c r="GZ1105" s="21"/>
      <c r="HA1105" s="21"/>
      <c r="HB1105" s="21"/>
      <c r="HC1105" s="21"/>
      <c r="HD1105" s="21"/>
      <c r="HE1105" s="21"/>
      <c r="HF1105" s="21"/>
      <c r="HG1105" s="21"/>
      <c r="HH1105" s="21"/>
      <c r="HI1105" s="21"/>
      <c r="HJ1105" s="21"/>
      <c r="HK1105" s="21"/>
      <c r="HL1105" s="21"/>
      <c r="HM1105" s="21"/>
      <c r="HN1105" s="21"/>
      <c r="HO1105" s="21"/>
      <c r="HP1105" s="21"/>
      <c r="HQ1105" s="21"/>
      <c r="HR1105" s="21"/>
      <c r="HS1105" s="21"/>
      <c r="HT1105" s="21"/>
      <c r="HU1105" s="21"/>
      <c r="HV1105" s="21"/>
      <c r="HW1105" s="21"/>
      <c r="HX1105" s="21"/>
      <c r="HY1105" s="21"/>
      <c r="HZ1105" s="21"/>
      <c r="IA1105" s="21"/>
      <c r="IB1105" s="21"/>
      <c r="IC1105" s="21"/>
      <c r="ID1105" s="21"/>
      <c r="IE1105" s="21"/>
      <c r="IF1105" s="21"/>
      <c r="IG1105" s="21"/>
      <c r="IH1105" s="21"/>
      <c r="II1105" s="21"/>
      <c r="IJ1105" s="21"/>
      <c r="IK1105" s="21"/>
      <c r="IL1105" s="21"/>
      <c r="IM1105" s="21"/>
      <c r="IN1105" s="21"/>
      <c r="IO1105" s="21"/>
      <c r="IP1105" s="21"/>
      <c r="IQ1105" s="21"/>
      <c r="IR1105" s="21"/>
      <c r="IS1105" s="21"/>
      <c r="IT1105" s="21"/>
      <c r="IU1105" s="21"/>
      <c r="IV1105" s="21"/>
      <c r="IW1105" s="21"/>
      <c r="IX1105" s="21"/>
      <c r="IY1105" s="21"/>
      <c r="IZ1105" s="21"/>
      <c r="JA1105" s="21"/>
      <c r="JB1105" s="21"/>
      <c r="JC1105" s="21"/>
      <c r="JD1105" s="21"/>
      <c r="JE1105" s="21"/>
      <c r="JF1105" s="21"/>
      <c r="JG1105" s="21"/>
      <c r="JH1105" s="21"/>
      <c r="JI1105" s="21"/>
      <c r="JJ1105" s="21"/>
      <c r="JK1105" s="21"/>
      <c r="JL1105" s="21"/>
      <c r="JM1105" s="21"/>
      <c r="JN1105" s="21"/>
      <c r="JO1105" s="21"/>
      <c r="JP1105" s="21"/>
      <c r="JQ1105" s="21"/>
      <c r="JR1105" s="21"/>
      <c r="JS1105" s="21"/>
      <c r="JT1105" s="21"/>
      <c r="JU1105" s="21"/>
      <c r="JV1105" s="21"/>
      <c r="JW1105" s="21"/>
      <c r="JX1105" s="21"/>
      <c r="JY1105" s="21"/>
    </row>
    <row r="1106" spans="1:285" ht="14.1" customHeight="1">
      <c r="A1106" s="21"/>
      <c r="B1106" s="21"/>
      <c r="C1106" s="21"/>
      <c r="D1106" s="21"/>
      <c r="E1106" s="21"/>
      <c r="F1106" s="21"/>
      <c r="G1106" s="21"/>
      <c r="H1106" s="21"/>
      <c r="I1106" s="21"/>
      <c r="J1106" s="21"/>
      <c r="K1106" s="21"/>
      <c r="L1106" s="21"/>
      <c r="M1106" s="21"/>
      <c r="N1106" s="21"/>
      <c r="O1106" s="21"/>
      <c r="P1106" s="21"/>
      <c r="Q1106" s="21"/>
      <c r="R1106" s="21"/>
      <c r="S1106" s="21"/>
      <c r="T1106" s="21"/>
      <c r="U1106" s="21"/>
      <c r="V1106" s="21"/>
      <c r="W1106" s="21"/>
      <c r="X1106" s="21"/>
      <c r="Y1106" s="21"/>
      <c r="Z1106" s="21"/>
      <c r="AA1106" s="21"/>
      <c r="AB1106" s="21"/>
      <c r="AC1106" s="21"/>
      <c r="AD1106" s="21"/>
      <c r="AE1106" s="21"/>
      <c r="AF1106" s="21"/>
      <c r="AG1106" s="21"/>
      <c r="AH1106" s="21"/>
      <c r="AI1106" s="21"/>
      <c r="AJ1106" s="21"/>
      <c r="AK1106" s="21"/>
      <c r="AL1106" s="21"/>
      <c r="AM1106" s="21"/>
      <c r="AN1106" s="21"/>
      <c r="AO1106" s="21"/>
      <c r="AP1106" s="21"/>
      <c r="AQ1106" s="21"/>
      <c r="AR1106" s="21"/>
      <c r="AS1106" s="21"/>
      <c r="AT1106" s="21"/>
      <c r="AU1106" s="21"/>
      <c r="AV1106" s="21"/>
      <c r="AW1106" s="21"/>
      <c r="AX1106" s="21"/>
      <c r="AY1106" s="21"/>
      <c r="AZ1106" s="21"/>
      <c r="BA1106" s="21"/>
      <c r="BB1106" s="21"/>
      <c r="BC1106" s="21"/>
      <c r="BD1106" s="21"/>
      <c r="BE1106" s="21"/>
      <c r="BF1106" s="21"/>
      <c r="BG1106" s="21"/>
      <c r="BH1106" s="21"/>
      <c r="BI1106" s="21"/>
      <c r="BJ1106" s="21"/>
      <c r="BK1106" s="21"/>
      <c r="BL1106" s="21"/>
      <c r="BM1106" s="21"/>
      <c r="BN1106" s="21"/>
      <c r="BO1106" s="21"/>
      <c r="BP1106" s="21"/>
      <c r="BQ1106" s="21"/>
      <c r="BR1106" s="21"/>
      <c r="BS1106" s="21"/>
      <c r="BT1106" s="21"/>
      <c r="BU1106" s="21"/>
      <c r="BV1106" s="21"/>
      <c r="BW1106" s="21"/>
      <c r="BX1106" s="21"/>
      <c r="BY1106" s="21"/>
      <c r="BZ1106" s="21"/>
      <c r="CA1106" s="21"/>
      <c r="CB1106" s="21"/>
      <c r="CC1106" s="21"/>
      <c r="CD1106" s="21"/>
      <c r="CE1106" s="21"/>
      <c r="CF1106" s="21"/>
      <c r="CG1106" s="21"/>
      <c r="CH1106" s="21"/>
      <c r="CI1106" s="21"/>
      <c r="CJ1106" s="21"/>
      <c r="CK1106" s="21"/>
      <c r="CL1106" s="21"/>
      <c r="CM1106" s="21"/>
      <c r="CN1106" s="21"/>
      <c r="CO1106" s="21"/>
      <c r="CP1106" s="21"/>
      <c r="CQ1106" s="21"/>
      <c r="CR1106" s="21"/>
      <c r="CS1106" s="21"/>
      <c r="CT1106" s="21"/>
      <c r="CU1106" s="21"/>
      <c r="CV1106" s="21"/>
      <c r="CW1106" s="21"/>
      <c r="CX1106" s="21"/>
      <c r="CY1106" s="21"/>
      <c r="CZ1106" s="21"/>
      <c r="DA1106" s="21"/>
      <c r="DB1106" s="21"/>
      <c r="DC1106" s="21"/>
      <c r="DD1106" s="21"/>
      <c r="DE1106" s="21"/>
      <c r="DF1106" s="21"/>
      <c r="DG1106" s="21"/>
      <c r="DH1106" s="21"/>
      <c r="DI1106" s="21"/>
      <c r="DJ1106" s="21"/>
      <c r="DK1106" s="21"/>
      <c r="DL1106" s="21"/>
      <c r="DM1106" s="21"/>
      <c r="DN1106" s="21"/>
      <c r="DO1106" s="21"/>
      <c r="DP1106" s="21"/>
      <c r="DQ1106" s="21"/>
      <c r="DR1106" s="21"/>
      <c r="DS1106" s="21"/>
      <c r="DT1106" s="21"/>
      <c r="DU1106" s="21"/>
      <c r="DV1106" s="21"/>
      <c r="DW1106" s="21"/>
      <c r="DX1106" s="21"/>
      <c r="DY1106" s="21"/>
      <c r="DZ1106" s="21"/>
      <c r="EA1106" s="21"/>
      <c r="EB1106" s="21"/>
      <c r="EC1106" s="21"/>
      <c r="ED1106" s="21"/>
      <c r="EE1106" s="21"/>
      <c r="EF1106" s="21"/>
      <c r="EG1106" s="21"/>
      <c r="EH1106" s="21"/>
      <c r="EI1106" s="21"/>
      <c r="EJ1106" s="21"/>
      <c r="EK1106" s="21"/>
      <c r="EL1106" s="21"/>
      <c r="EM1106" s="21"/>
      <c r="EN1106" s="21"/>
      <c r="EO1106" s="21"/>
      <c r="EP1106" s="21"/>
      <c r="EQ1106" s="21"/>
      <c r="ER1106" s="21"/>
      <c r="ES1106" s="21"/>
      <c r="ET1106" s="21"/>
      <c r="EU1106" s="21"/>
      <c r="EV1106" s="21"/>
      <c r="EW1106" s="21"/>
      <c r="EX1106" s="21"/>
      <c r="EY1106" s="21"/>
      <c r="EZ1106" s="21"/>
      <c r="FA1106" s="21"/>
      <c r="FB1106" s="21"/>
      <c r="FC1106" s="21"/>
      <c r="FD1106" s="21"/>
      <c r="FE1106" s="21"/>
      <c r="FF1106" s="21"/>
      <c r="FG1106" s="21"/>
      <c r="FH1106" s="21"/>
      <c r="FI1106" s="21"/>
      <c r="FJ1106" s="21"/>
      <c r="FK1106" s="21"/>
      <c r="FL1106" s="21"/>
      <c r="FM1106" s="21"/>
      <c r="FN1106" s="21"/>
      <c r="FO1106" s="21"/>
      <c r="FP1106" s="21"/>
      <c r="FQ1106" s="21"/>
      <c r="FR1106" s="21"/>
      <c r="FS1106" s="21"/>
      <c r="FT1106" s="21"/>
      <c r="FU1106" s="21"/>
      <c r="FV1106" s="21"/>
      <c r="FW1106" s="21"/>
      <c r="FX1106" s="21"/>
      <c r="FY1106" s="21"/>
      <c r="FZ1106" s="21"/>
      <c r="GA1106" s="21"/>
      <c r="GB1106" s="21"/>
      <c r="GC1106" s="21"/>
      <c r="GD1106" s="21"/>
      <c r="GE1106" s="21"/>
      <c r="GF1106" s="21"/>
      <c r="GG1106" s="21"/>
      <c r="GH1106" s="21"/>
      <c r="GI1106" s="21"/>
      <c r="GJ1106" s="21"/>
      <c r="GK1106" s="21"/>
      <c r="GL1106" s="21"/>
      <c r="GM1106" s="21"/>
      <c r="GN1106" s="21"/>
      <c r="GO1106" s="21"/>
      <c r="GP1106" s="21"/>
      <c r="GQ1106" s="21"/>
      <c r="GR1106" s="21"/>
      <c r="GS1106" s="21"/>
      <c r="GT1106" s="21"/>
      <c r="GU1106" s="21"/>
      <c r="GV1106" s="21"/>
      <c r="GW1106" s="21"/>
      <c r="GX1106" s="21"/>
      <c r="GY1106" s="21"/>
      <c r="GZ1106" s="21"/>
      <c r="HA1106" s="21"/>
      <c r="HB1106" s="21"/>
      <c r="HC1106" s="21"/>
      <c r="HD1106" s="21"/>
      <c r="HE1106" s="21"/>
      <c r="HF1106" s="21"/>
      <c r="HG1106" s="21"/>
      <c r="HH1106" s="21"/>
      <c r="HI1106" s="21"/>
      <c r="HJ1106" s="21"/>
      <c r="HK1106" s="21"/>
      <c r="HL1106" s="21"/>
      <c r="HM1106" s="21"/>
      <c r="HN1106" s="21"/>
      <c r="HO1106" s="21"/>
      <c r="HP1106" s="21"/>
      <c r="HQ1106" s="21"/>
      <c r="HR1106" s="21"/>
      <c r="HS1106" s="21"/>
      <c r="HT1106" s="21"/>
      <c r="HU1106" s="21"/>
      <c r="HV1106" s="21"/>
      <c r="HW1106" s="21"/>
      <c r="HX1106" s="21"/>
      <c r="HY1106" s="21"/>
      <c r="HZ1106" s="21"/>
      <c r="IA1106" s="21"/>
      <c r="IB1106" s="21"/>
      <c r="IC1106" s="21"/>
      <c r="ID1106" s="21"/>
      <c r="IE1106" s="21"/>
      <c r="IF1106" s="21"/>
      <c r="IG1106" s="21"/>
      <c r="IH1106" s="21"/>
      <c r="II1106" s="21"/>
      <c r="IJ1106" s="21"/>
      <c r="IK1106" s="21"/>
      <c r="IL1106" s="21"/>
      <c r="IM1106" s="21"/>
      <c r="IN1106" s="21"/>
      <c r="IO1106" s="21"/>
      <c r="IP1106" s="21"/>
      <c r="IQ1106" s="21"/>
      <c r="IR1106" s="21"/>
      <c r="IS1106" s="21"/>
      <c r="IT1106" s="21"/>
      <c r="IU1106" s="21"/>
      <c r="IV1106" s="21"/>
      <c r="IW1106" s="21"/>
      <c r="IX1106" s="21"/>
      <c r="IY1106" s="21"/>
      <c r="IZ1106" s="21"/>
      <c r="JA1106" s="21"/>
      <c r="JB1106" s="21"/>
      <c r="JC1106" s="21"/>
      <c r="JD1106" s="21"/>
      <c r="JE1106" s="21"/>
      <c r="JF1106" s="21"/>
      <c r="JG1106" s="21"/>
      <c r="JH1106" s="21"/>
      <c r="JI1106" s="21"/>
      <c r="JJ1106" s="21"/>
      <c r="JK1106" s="21"/>
      <c r="JL1106" s="21"/>
      <c r="JM1106" s="21"/>
      <c r="JN1106" s="21"/>
      <c r="JO1106" s="21"/>
      <c r="JP1106" s="21"/>
      <c r="JQ1106" s="21"/>
      <c r="JR1106" s="21"/>
      <c r="JS1106" s="21"/>
      <c r="JT1106" s="21"/>
      <c r="JU1106" s="21"/>
      <c r="JV1106" s="21"/>
      <c r="JW1106" s="21"/>
      <c r="JX1106" s="21"/>
      <c r="JY1106" s="21"/>
    </row>
    <row r="1107" spans="1:285" ht="14.1" customHeight="1">
      <c r="A1107" s="21"/>
      <c r="B1107" s="21"/>
      <c r="C1107" s="21"/>
      <c r="D1107" s="21"/>
      <c r="E1107" s="21"/>
      <c r="F1107" s="21"/>
      <c r="G1107" s="21"/>
      <c r="H1107" s="21"/>
      <c r="I1107" s="21"/>
      <c r="J1107" s="21"/>
      <c r="K1107" s="21"/>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c r="AG1107" s="21"/>
      <c r="AH1107" s="21"/>
      <c r="AI1107" s="21"/>
      <c r="AJ1107" s="21"/>
      <c r="AK1107" s="21"/>
      <c r="AL1107" s="21"/>
      <c r="AM1107" s="21"/>
      <c r="AN1107" s="21"/>
      <c r="AO1107" s="21"/>
      <c r="AP1107" s="21"/>
      <c r="AQ1107" s="21"/>
      <c r="AR1107" s="21"/>
      <c r="AS1107" s="21"/>
      <c r="AT1107" s="21"/>
      <c r="AU1107" s="21"/>
      <c r="AV1107" s="21"/>
      <c r="AW1107" s="21"/>
      <c r="AX1107" s="21"/>
      <c r="AY1107" s="21"/>
      <c r="AZ1107" s="21"/>
      <c r="BA1107" s="21"/>
      <c r="BB1107" s="21"/>
      <c r="BC1107" s="21"/>
      <c r="BD1107" s="21"/>
      <c r="BE1107" s="21"/>
      <c r="BF1107" s="21"/>
      <c r="BG1107" s="21"/>
      <c r="BH1107" s="21"/>
      <c r="BI1107" s="21"/>
      <c r="BJ1107" s="21"/>
      <c r="BK1107" s="21"/>
      <c r="BL1107" s="21"/>
      <c r="BM1107" s="21"/>
      <c r="BN1107" s="21"/>
      <c r="BO1107" s="21"/>
      <c r="BP1107" s="21"/>
      <c r="BQ1107" s="21"/>
      <c r="BR1107" s="21"/>
      <c r="BS1107" s="21"/>
      <c r="BT1107" s="21"/>
      <c r="BU1107" s="21"/>
      <c r="BV1107" s="21"/>
      <c r="BW1107" s="21"/>
      <c r="BX1107" s="21"/>
      <c r="BY1107" s="21"/>
      <c r="BZ1107" s="21"/>
      <c r="CA1107" s="21"/>
      <c r="CB1107" s="21"/>
      <c r="CC1107" s="21"/>
      <c r="CD1107" s="21"/>
      <c r="CE1107" s="21"/>
      <c r="CF1107" s="21"/>
      <c r="CG1107" s="21"/>
      <c r="CH1107" s="21"/>
      <c r="CI1107" s="21"/>
      <c r="CJ1107" s="21"/>
      <c r="CK1107" s="21"/>
      <c r="CL1107" s="21"/>
      <c r="CM1107" s="21"/>
      <c r="CN1107" s="21"/>
      <c r="CO1107" s="21"/>
      <c r="CP1107" s="21"/>
      <c r="CQ1107" s="21"/>
      <c r="CR1107" s="21"/>
      <c r="CS1107" s="21"/>
      <c r="CT1107" s="21"/>
      <c r="CU1107" s="21"/>
      <c r="CV1107" s="21"/>
      <c r="CW1107" s="21"/>
      <c r="CX1107" s="21"/>
      <c r="CY1107" s="21"/>
      <c r="CZ1107" s="21"/>
      <c r="DA1107" s="21"/>
      <c r="DB1107" s="21"/>
      <c r="DC1107" s="21"/>
      <c r="DD1107" s="21"/>
      <c r="DE1107" s="21"/>
      <c r="DF1107" s="21"/>
      <c r="DG1107" s="21"/>
      <c r="DH1107" s="21"/>
      <c r="DI1107" s="21"/>
      <c r="DJ1107" s="21"/>
      <c r="DK1107" s="21"/>
      <c r="DL1107" s="21"/>
      <c r="DM1107" s="21"/>
      <c r="DN1107" s="21"/>
      <c r="DO1107" s="21"/>
      <c r="DP1107" s="21"/>
      <c r="DQ1107" s="21"/>
      <c r="DR1107" s="21"/>
      <c r="DS1107" s="21"/>
      <c r="DT1107" s="21"/>
      <c r="DU1107" s="21"/>
      <c r="DV1107" s="21"/>
      <c r="DW1107" s="21"/>
      <c r="DX1107" s="21"/>
      <c r="DY1107" s="21"/>
      <c r="DZ1107" s="21"/>
      <c r="EA1107" s="21"/>
      <c r="EB1107" s="21"/>
      <c r="EC1107" s="21"/>
      <c r="ED1107" s="21"/>
      <c r="EE1107" s="21"/>
      <c r="EF1107" s="21"/>
      <c r="EG1107" s="21"/>
      <c r="EH1107" s="21"/>
      <c r="EI1107" s="21"/>
      <c r="EJ1107" s="21"/>
      <c r="EK1107" s="21"/>
      <c r="EL1107" s="21"/>
      <c r="EM1107" s="21"/>
      <c r="EN1107" s="21"/>
      <c r="EO1107" s="21"/>
      <c r="EP1107" s="21"/>
      <c r="EQ1107" s="21"/>
      <c r="ER1107" s="21"/>
      <c r="ES1107" s="21"/>
      <c r="ET1107" s="21"/>
      <c r="EU1107" s="21"/>
      <c r="EV1107" s="21"/>
      <c r="EW1107" s="21"/>
      <c r="EX1107" s="21"/>
      <c r="EY1107" s="21"/>
      <c r="EZ1107" s="21"/>
      <c r="FA1107" s="21"/>
      <c r="FB1107" s="21"/>
      <c r="FC1107" s="21"/>
      <c r="FD1107" s="21"/>
      <c r="FE1107" s="21"/>
      <c r="FF1107" s="21"/>
      <c r="FG1107" s="21"/>
      <c r="FH1107" s="21"/>
      <c r="FI1107" s="21"/>
      <c r="FJ1107" s="21"/>
      <c r="FK1107" s="21"/>
      <c r="FL1107" s="21"/>
      <c r="FM1107" s="21"/>
      <c r="FN1107" s="21"/>
      <c r="FO1107" s="21"/>
      <c r="FP1107" s="21"/>
      <c r="FQ1107" s="21"/>
      <c r="FR1107" s="21"/>
      <c r="FS1107" s="21"/>
      <c r="FT1107" s="21"/>
      <c r="FU1107" s="21"/>
      <c r="FV1107" s="21"/>
      <c r="FW1107" s="21"/>
      <c r="FX1107" s="21"/>
      <c r="FY1107" s="21"/>
      <c r="FZ1107" s="21"/>
      <c r="GA1107" s="21"/>
      <c r="GB1107" s="21"/>
      <c r="GC1107" s="21"/>
      <c r="GD1107" s="21"/>
      <c r="GE1107" s="21"/>
      <c r="GF1107" s="21"/>
      <c r="GG1107" s="21"/>
      <c r="GH1107" s="21"/>
      <c r="GI1107" s="21"/>
      <c r="GJ1107" s="21"/>
      <c r="GK1107" s="21"/>
      <c r="GL1107" s="21"/>
      <c r="GM1107" s="21"/>
      <c r="GN1107" s="21"/>
      <c r="GO1107" s="21"/>
      <c r="GP1107" s="21"/>
      <c r="GQ1107" s="21"/>
      <c r="GR1107" s="21"/>
      <c r="GS1107" s="21"/>
      <c r="GT1107" s="21"/>
      <c r="GU1107" s="21"/>
      <c r="GV1107" s="21"/>
      <c r="GW1107" s="21"/>
      <c r="GX1107" s="21"/>
      <c r="GY1107" s="21"/>
      <c r="GZ1107" s="21"/>
      <c r="HA1107" s="21"/>
      <c r="HB1107" s="21"/>
      <c r="HC1107" s="21"/>
      <c r="HD1107" s="21"/>
      <c r="HE1107" s="21"/>
      <c r="HF1107" s="21"/>
      <c r="HG1107" s="21"/>
      <c r="HH1107" s="21"/>
      <c r="HI1107" s="21"/>
      <c r="HJ1107" s="21"/>
      <c r="HK1107" s="21"/>
      <c r="HL1107" s="21"/>
      <c r="HM1107" s="21"/>
      <c r="HN1107" s="21"/>
      <c r="HO1107" s="21"/>
      <c r="HP1107" s="21"/>
      <c r="HQ1107" s="21"/>
      <c r="HR1107" s="21"/>
      <c r="HS1107" s="21"/>
      <c r="HT1107" s="21"/>
      <c r="HU1107" s="21"/>
      <c r="HV1107" s="21"/>
      <c r="HW1107" s="21"/>
      <c r="HX1107" s="21"/>
      <c r="HY1107" s="21"/>
      <c r="HZ1107" s="21"/>
      <c r="IA1107" s="21"/>
      <c r="IB1107" s="21"/>
      <c r="IC1107" s="21"/>
      <c r="ID1107" s="21"/>
      <c r="IE1107" s="21"/>
      <c r="IF1107" s="21"/>
      <c r="IG1107" s="21"/>
      <c r="IH1107" s="21"/>
      <c r="II1107" s="21"/>
      <c r="IJ1107" s="21"/>
      <c r="IK1107" s="21"/>
      <c r="IL1107" s="21"/>
      <c r="IM1107" s="21"/>
      <c r="IN1107" s="21"/>
      <c r="IO1107" s="21"/>
      <c r="IP1107" s="21"/>
      <c r="IQ1107" s="21"/>
      <c r="IR1107" s="21"/>
      <c r="IS1107" s="21"/>
      <c r="IT1107" s="21"/>
      <c r="IU1107" s="21"/>
      <c r="IV1107" s="21"/>
      <c r="IW1107" s="21"/>
      <c r="IX1107" s="21"/>
      <c r="IY1107" s="21"/>
      <c r="IZ1107" s="21"/>
      <c r="JA1107" s="21"/>
      <c r="JB1107" s="21"/>
      <c r="JC1107" s="21"/>
      <c r="JD1107" s="21"/>
      <c r="JE1107" s="21"/>
      <c r="JF1107" s="21"/>
      <c r="JG1107" s="21"/>
      <c r="JH1107" s="21"/>
      <c r="JI1107" s="21"/>
      <c r="JJ1107" s="21"/>
      <c r="JK1107" s="21"/>
      <c r="JL1107" s="21"/>
      <c r="JM1107" s="21"/>
      <c r="JN1107" s="21"/>
      <c r="JO1107" s="21"/>
      <c r="JP1107" s="21"/>
      <c r="JQ1107" s="21"/>
      <c r="JR1107" s="21"/>
      <c r="JS1107" s="21"/>
      <c r="JT1107" s="21"/>
      <c r="JU1107" s="21"/>
      <c r="JV1107" s="21"/>
      <c r="JW1107" s="21"/>
      <c r="JX1107" s="21"/>
      <c r="JY1107" s="21"/>
    </row>
    <row r="1108" spans="1:285" ht="14.1" customHeight="1">
      <c r="A1108" s="21"/>
      <c r="B1108" s="21"/>
      <c r="C1108" s="21"/>
      <c r="D1108" s="21"/>
      <c r="E1108" s="21"/>
      <c r="F1108" s="21"/>
      <c r="G1108" s="21"/>
      <c r="H1108" s="21"/>
      <c r="I1108" s="21"/>
      <c r="J1108" s="21"/>
      <c r="K1108" s="21"/>
      <c r="L1108" s="21"/>
      <c r="M1108" s="21"/>
      <c r="N1108" s="21"/>
      <c r="O1108" s="21"/>
      <c r="P1108" s="21"/>
      <c r="Q1108" s="21"/>
      <c r="R1108" s="21"/>
      <c r="S1108" s="21"/>
      <c r="T1108" s="21"/>
      <c r="U1108" s="21"/>
      <c r="V1108" s="21"/>
      <c r="W1108" s="21"/>
      <c r="X1108" s="21"/>
      <c r="Y1108" s="21"/>
      <c r="Z1108" s="21"/>
      <c r="AA1108" s="21"/>
      <c r="AB1108" s="21"/>
      <c r="AC1108" s="21"/>
      <c r="AD1108" s="21"/>
      <c r="AE1108" s="21"/>
      <c r="AF1108" s="21"/>
      <c r="AG1108" s="21"/>
      <c r="AH1108" s="21"/>
      <c r="AI1108" s="21"/>
      <c r="AJ1108" s="21"/>
      <c r="AK1108" s="21"/>
      <c r="AL1108" s="21"/>
      <c r="AM1108" s="21"/>
      <c r="AN1108" s="21"/>
      <c r="AO1108" s="21"/>
      <c r="AP1108" s="21"/>
      <c r="AQ1108" s="21"/>
      <c r="AR1108" s="21"/>
      <c r="AS1108" s="21"/>
      <c r="AT1108" s="21"/>
      <c r="AU1108" s="21"/>
      <c r="AV1108" s="21"/>
      <c r="AW1108" s="21"/>
      <c r="AX1108" s="21"/>
      <c r="AY1108" s="21"/>
      <c r="AZ1108" s="21"/>
      <c r="BA1108" s="21"/>
      <c r="BB1108" s="21"/>
      <c r="BC1108" s="21"/>
      <c r="BD1108" s="21"/>
      <c r="BE1108" s="21"/>
      <c r="BF1108" s="21"/>
      <c r="BG1108" s="21"/>
      <c r="BH1108" s="21"/>
      <c r="BI1108" s="21"/>
      <c r="BJ1108" s="21"/>
      <c r="BK1108" s="21"/>
      <c r="BL1108" s="21"/>
      <c r="BM1108" s="21"/>
      <c r="BN1108" s="21"/>
      <c r="BO1108" s="21"/>
      <c r="BP1108" s="21"/>
      <c r="BQ1108" s="21"/>
      <c r="BR1108" s="21"/>
      <c r="BS1108" s="21"/>
      <c r="BT1108" s="21"/>
      <c r="BU1108" s="21"/>
      <c r="BV1108" s="21"/>
      <c r="BW1108" s="21"/>
      <c r="BX1108" s="21"/>
      <c r="BY1108" s="21"/>
      <c r="BZ1108" s="21"/>
      <c r="CA1108" s="21"/>
      <c r="CB1108" s="21"/>
      <c r="CC1108" s="21"/>
      <c r="CD1108" s="21"/>
      <c r="CE1108" s="21"/>
      <c r="CF1108" s="21"/>
      <c r="CG1108" s="21"/>
      <c r="CH1108" s="21"/>
      <c r="CI1108" s="21"/>
      <c r="CJ1108" s="21"/>
      <c r="CK1108" s="21"/>
      <c r="CL1108" s="21"/>
      <c r="CM1108" s="21"/>
      <c r="CN1108" s="21"/>
      <c r="CO1108" s="21"/>
      <c r="CP1108" s="21"/>
      <c r="CQ1108" s="21"/>
      <c r="CR1108" s="21"/>
      <c r="CS1108" s="21"/>
      <c r="CT1108" s="21"/>
      <c r="CU1108" s="21"/>
      <c r="CV1108" s="21"/>
      <c r="CW1108" s="21"/>
      <c r="CX1108" s="21"/>
      <c r="CY1108" s="21"/>
      <c r="CZ1108" s="21"/>
      <c r="DA1108" s="21"/>
      <c r="DB1108" s="21"/>
      <c r="DC1108" s="21"/>
      <c r="DD1108" s="21"/>
      <c r="DE1108" s="21"/>
      <c r="DF1108" s="21"/>
      <c r="DG1108" s="21"/>
      <c r="DH1108" s="21"/>
      <c r="DI1108" s="21"/>
      <c r="DJ1108" s="21"/>
      <c r="DK1108" s="21"/>
      <c r="DL1108" s="21"/>
      <c r="DM1108" s="21"/>
      <c r="DN1108" s="21"/>
      <c r="DO1108" s="21"/>
      <c r="DP1108" s="21"/>
      <c r="DQ1108" s="21"/>
      <c r="DR1108" s="21"/>
      <c r="DS1108" s="21"/>
      <c r="DT1108" s="21"/>
      <c r="DU1108" s="21"/>
      <c r="DV1108" s="21"/>
      <c r="DW1108" s="21"/>
      <c r="DX1108" s="21"/>
      <c r="DY1108" s="21"/>
      <c r="DZ1108" s="21"/>
      <c r="EA1108" s="21"/>
      <c r="EB1108" s="21"/>
      <c r="EC1108" s="21"/>
      <c r="ED1108" s="21"/>
      <c r="EE1108" s="21"/>
      <c r="EF1108" s="21"/>
      <c r="EG1108" s="21"/>
      <c r="EH1108" s="21"/>
      <c r="EI1108" s="21"/>
      <c r="EJ1108" s="21"/>
      <c r="EK1108" s="21"/>
      <c r="EL1108" s="21"/>
      <c r="EM1108" s="21"/>
      <c r="EN1108" s="21"/>
      <c r="EO1108" s="21"/>
      <c r="EP1108" s="21"/>
      <c r="EQ1108" s="21"/>
      <c r="ER1108" s="21"/>
      <c r="ES1108" s="21"/>
      <c r="ET1108" s="21"/>
      <c r="EU1108" s="21"/>
      <c r="EV1108" s="21"/>
      <c r="EW1108" s="21"/>
      <c r="EX1108" s="21"/>
      <c r="EY1108" s="21"/>
      <c r="EZ1108" s="21"/>
      <c r="FA1108" s="21"/>
      <c r="FB1108" s="21"/>
      <c r="FC1108" s="21"/>
      <c r="FD1108" s="21"/>
      <c r="FE1108" s="21"/>
      <c r="FF1108" s="21"/>
      <c r="FG1108" s="21"/>
      <c r="FH1108" s="21"/>
      <c r="FI1108" s="21"/>
      <c r="FJ1108" s="21"/>
      <c r="FK1108" s="21"/>
      <c r="FL1108" s="21"/>
      <c r="FM1108" s="21"/>
      <c r="FN1108" s="21"/>
      <c r="FO1108" s="21"/>
      <c r="FP1108" s="21"/>
      <c r="FQ1108" s="21"/>
      <c r="FR1108" s="21"/>
      <c r="FS1108" s="21"/>
      <c r="FT1108" s="21"/>
      <c r="FU1108" s="21"/>
      <c r="FV1108" s="21"/>
      <c r="FW1108" s="21"/>
      <c r="FX1108" s="21"/>
      <c r="FY1108" s="21"/>
      <c r="FZ1108" s="21"/>
      <c r="GA1108" s="21"/>
      <c r="GB1108" s="21"/>
      <c r="GC1108" s="21"/>
      <c r="GD1108" s="21"/>
      <c r="GE1108" s="21"/>
      <c r="GF1108" s="21"/>
      <c r="GG1108" s="21"/>
      <c r="GH1108" s="21"/>
      <c r="GI1108" s="21"/>
      <c r="GJ1108" s="21"/>
      <c r="GK1108" s="21"/>
      <c r="GL1108" s="21"/>
      <c r="GM1108" s="21"/>
      <c r="GN1108" s="21"/>
      <c r="GO1108" s="21"/>
      <c r="GP1108" s="21"/>
      <c r="GQ1108" s="21"/>
      <c r="GR1108" s="21"/>
      <c r="GS1108" s="21"/>
      <c r="GT1108" s="21"/>
      <c r="GU1108" s="21"/>
      <c r="GV1108" s="21"/>
      <c r="GW1108" s="21"/>
      <c r="GX1108" s="21"/>
      <c r="GY1108" s="21"/>
      <c r="GZ1108" s="21"/>
      <c r="HA1108" s="21"/>
      <c r="HB1108" s="21"/>
      <c r="HC1108" s="21"/>
      <c r="HD1108" s="21"/>
      <c r="HE1108" s="21"/>
      <c r="HF1108" s="21"/>
      <c r="HG1108" s="21"/>
      <c r="HH1108" s="21"/>
      <c r="HI1108" s="21"/>
      <c r="HJ1108" s="21"/>
      <c r="HK1108" s="21"/>
      <c r="HL1108" s="21"/>
      <c r="HM1108" s="21"/>
      <c r="HN1108" s="21"/>
      <c r="HO1108" s="21"/>
      <c r="HP1108" s="21"/>
      <c r="HQ1108" s="21"/>
      <c r="HR1108" s="21"/>
      <c r="HS1108" s="21"/>
      <c r="HT1108" s="21"/>
      <c r="HU1108" s="21"/>
      <c r="HV1108" s="21"/>
      <c r="HW1108" s="21"/>
      <c r="HX1108" s="21"/>
      <c r="HY1108" s="21"/>
      <c r="HZ1108" s="21"/>
      <c r="IA1108" s="21"/>
      <c r="IB1108" s="21"/>
      <c r="IC1108" s="21"/>
      <c r="ID1108" s="21"/>
      <c r="IE1108" s="21"/>
      <c r="IF1108" s="21"/>
      <c r="IG1108" s="21"/>
      <c r="IH1108" s="21"/>
      <c r="II1108" s="21"/>
      <c r="IJ1108" s="21"/>
      <c r="IK1108" s="21"/>
      <c r="IL1108" s="21"/>
      <c r="IM1108" s="21"/>
      <c r="IN1108" s="21"/>
      <c r="IO1108" s="21"/>
      <c r="IP1108" s="21"/>
      <c r="IQ1108" s="21"/>
      <c r="IR1108" s="21"/>
      <c r="IS1108" s="21"/>
      <c r="IT1108" s="21"/>
      <c r="IU1108" s="21"/>
      <c r="IV1108" s="21"/>
      <c r="IW1108" s="21"/>
      <c r="IX1108" s="21"/>
      <c r="IY1108" s="21"/>
      <c r="IZ1108" s="21"/>
      <c r="JA1108" s="21"/>
      <c r="JB1108" s="21"/>
      <c r="JC1108" s="21"/>
      <c r="JD1108" s="21"/>
      <c r="JE1108" s="21"/>
      <c r="JF1108" s="21"/>
      <c r="JG1108" s="21"/>
      <c r="JH1108" s="21"/>
      <c r="JI1108" s="21"/>
      <c r="JJ1108" s="21"/>
      <c r="JK1108" s="21"/>
      <c r="JL1108" s="21"/>
      <c r="JM1108" s="21"/>
      <c r="JN1108" s="21"/>
      <c r="JO1108" s="21"/>
      <c r="JP1108" s="21"/>
      <c r="JQ1108" s="21"/>
      <c r="JR1108" s="21"/>
      <c r="JS1108" s="21"/>
      <c r="JT1108" s="21"/>
      <c r="JU1108" s="21"/>
      <c r="JV1108" s="21"/>
      <c r="JW1108" s="21"/>
      <c r="JX1108" s="21"/>
      <c r="JY1108" s="21"/>
    </row>
    <row r="1109" spans="1:285" ht="14.1" customHeight="1">
      <c r="A1109" s="21"/>
      <c r="B1109" s="21"/>
      <c r="C1109" s="21"/>
      <c r="D1109" s="21"/>
      <c r="E1109" s="21"/>
      <c r="F1109" s="21"/>
      <c r="G1109" s="21"/>
      <c r="H1109" s="21"/>
      <c r="I1109" s="21"/>
      <c r="J1109" s="21"/>
      <c r="K1109" s="21"/>
      <c r="L1109" s="21"/>
      <c r="M1109" s="21"/>
      <c r="N1109" s="21"/>
      <c r="O1109" s="21"/>
      <c r="P1109" s="21"/>
      <c r="Q1109" s="21"/>
      <c r="R1109" s="21"/>
      <c r="S1109" s="21"/>
      <c r="T1109" s="21"/>
      <c r="U1109" s="21"/>
      <c r="V1109" s="21"/>
      <c r="W1109" s="21"/>
      <c r="X1109" s="21"/>
      <c r="Y1109" s="21"/>
      <c r="Z1109" s="21"/>
      <c r="AA1109" s="21"/>
      <c r="AB1109" s="21"/>
      <c r="AC1109" s="21"/>
      <c r="AD1109" s="21"/>
      <c r="AE1109" s="21"/>
      <c r="AF1109" s="21"/>
      <c r="AG1109" s="21"/>
      <c r="AH1109" s="21"/>
      <c r="AI1109" s="21"/>
      <c r="AJ1109" s="21"/>
      <c r="AK1109" s="21"/>
      <c r="AL1109" s="21"/>
      <c r="AM1109" s="21"/>
      <c r="AN1109" s="21"/>
      <c r="AO1109" s="21"/>
      <c r="AP1109" s="21"/>
      <c r="AQ1109" s="21"/>
      <c r="AR1109" s="21"/>
      <c r="AS1109" s="21"/>
      <c r="AT1109" s="21"/>
      <c r="AU1109" s="21"/>
      <c r="AV1109" s="21"/>
      <c r="AW1109" s="21"/>
      <c r="AX1109" s="21"/>
      <c r="AY1109" s="21"/>
      <c r="AZ1109" s="21"/>
      <c r="BA1109" s="21"/>
      <c r="BB1109" s="21"/>
      <c r="BC1109" s="21"/>
      <c r="BD1109" s="21"/>
      <c r="BE1109" s="21"/>
      <c r="BF1109" s="21"/>
      <c r="BG1109" s="21"/>
      <c r="BH1109" s="21"/>
      <c r="BI1109" s="21"/>
      <c r="BJ1109" s="21"/>
      <c r="BK1109" s="21"/>
      <c r="BL1109" s="21"/>
      <c r="BM1109" s="21"/>
      <c r="BN1109" s="21"/>
      <c r="BO1109" s="21"/>
      <c r="BP1109" s="21"/>
      <c r="BQ1109" s="21"/>
      <c r="BR1109" s="21"/>
      <c r="BS1109" s="21"/>
      <c r="BT1109" s="21"/>
      <c r="BU1109" s="21"/>
      <c r="BV1109" s="21"/>
      <c r="BW1109" s="21"/>
      <c r="BX1109" s="21"/>
      <c r="BY1109" s="21"/>
      <c r="BZ1109" s="21"/>
      <c r="CA1109" s="21"/>
      <c r="CB1109" s="21"/>
      <c r="CC1109" s="21"/>
      <c r="CD1109" s="21"/>
      <c r="CE1109" s="21"/>
      <c r="CF1109" s="21"/>
      <c r="CG1109" s="21"/>
      <c r="CH1109" s="21"/>
      <c r="CI1109" s="21"/>
      <c r="CJ1109" s="21"/>
      <c r="CK1109" s="21"/>
      <c r="CL1109" s="21"/>
      <c r="CM1109" s="21"/>
      <c r="CN1109" s="21"/>
      <c r="CO1109" s="21"/>
      <c r="CP1109" s="21"/>
      <c r="CQ1109" s="21"/>
      <c r="CR1109" s="21"/>
      <c r="CS1109" s="21"/>
      <c r="CT1109" s="21"/>
      <c r="CU1109" s="21"/>
      <c r="CV1109" s="21"/>
      <c r="CW1109" s="21"/>
      <c r="CX1109" s="21"/>
      <c r="CY1109" s="21"/>
      <c r="CZ1109" s="21"/>
      <c r="DA1109" s="21"/>
      <c r="DB1109" s="21"/>
      <c r="DC1109" s="21"/>
      <c r="DD1109" s="21"/>
      <c r="DE1109" s="21"/>
      <c r="DF1109" s="21"/>
      <c r="DG1109" s="21"/>
      <c r="DH1109" s="21"/>
      <c r="DI1109" s="21"/>
      <c r="DJ1109" s="21"/>
      <c r="DK1109" s="21"/>
      <c r="DL1109" s="21"/>
      <c r="DM1109" s="21"/>
      <c r="DN1109" s="21"/>
      <c r="DO1109" s="21"/>
      <c r="DP1109" s="21"/>
      <c r="DQ1109" s="21"/>
      <c r="DR1109" s="21"/>
      <c r="DS1109" s="21"/>
      <c r="DT1109" s="21"/>
      <c r="DU1109" s="21"/>
      <c r="DV1109" s="21"/>
      <c r="DW1109" s="21"/>
      <c r="DX1109" s="21"/>
      <c r="DY1109" s="21"/>
      <c r="DZ1109" s="21"/>
      <c r="EA1109" s="21"/>
      <c r="EB1109" s="21"/>
      <c r="EC1109" s="21"/>
      <c r="ED1109" s="21"/>
      <c r="EE1109" s="21"/>
      <c r="EF1109" s="21"/>
      <c r="EG1109" s="21"/>
      <c r="EH1109" s="21"/>
      <c r="EI1109" s="21"/>
      <c r="EJ1109" s="21"/>
      <c r="EK1109" s="21"/>
      <c r="EL1109" s="21"/>
      <c r="EM1109" s="21"/>
      <c r="EN1109" s="21"/>
      <c r="EO1109" s="21"/>
      <c r="EP1109" s="21"/>
      <c r="EQ1109" s="21"/>
      <c r="ER1109" s="21"/>
      <c r="ES1109" s="21"/>
      <c r="ET1109" s="21"/>
      <c r="EU1109" s="21"/>
      <c r="EV1109" s="21"/>
      <c r="EW1109" s="21"/>
      <c r="EX1109" s="21"/>
      <c r="EY1109" s="21"/>
      <c r="EZ1109" s="21"/>
      <c r="FA1109" s="21"/>
      <c r="FB1109" s="21"/>
      <c r="FC1109" s="21"/>
      <c r="FD1109" s="21"/>
      <c r="FE1109" s="21"/>
      <c r="FF1109" s="21"/>
      <c r="FG1109" s="21"/>
      <c r="FH1109" s="21"/>
      <c r="FI1109" s="21"/>
      <c r="FJ1109" s="21"/>
      <c r="FK1109" s="21"/>
      <c r="FL1109" s="21"/>
      <c r="FM1109" s="21"/>
      <c r="FN1109" s="21"/>
      <c r="FO1109" s="21"/>
      <c r="FP1109" s="21"/>
      <c r="FQ1109" s="21"/>
      <c r="FR1109" s="21"/>
      <c r="FS1109" s="21"/>
      <c r="FT1109" s="21"/>
      <c r="FU1109" s="21"/>
      <c r="FV1109" s="21"/>
      <c r="FW1109" s="21"/>
      <c r="FX1109" s="21"/>
      <c r="FY1109" s="21"/>
      <c r="FZ1109" s="21"/>
      <c r="GA1109" s="21"/>
      <c r="GB1109" s="21"/>
      <c r="GC1109" s="21"/>
      <c r="GD1109" s="21"/>
      <c r="GE1109" s="21"/>
      <c r="GF1109" s="21"/>
      <c r="GG1109" s="21"/>
      <c r="GH1109" s="21"/>
      <c r="GI1109" s="21"/>
      <c r="GJ1109" s="21"/>
      <c r="GK1109" s="21"/>
      <c r="GL1109" s="21"/>
      <c r="GM1109" s="21"/>
      <c r="GN1109" s="21"/>
      <c r="GO1109" s="21"/>
      <c r="GP1109" s="21"/>
      <c r="GQ1109" s="21"/>
      <c r="GR1109" s="21"/>
      <c r="GS1109" s="21"/>
      <c r="GT1109" s="21"/>
      <c r="GU1109" s="21"/>
      <c r="GV1109" s="21"/>
      <c r="GW1109" s="21"/>
      <c r="GX1109" s="21"/>
      <c r="GY1109" s="21"/>
      <c r="GZ1109" s="21"/>
      <c r="HA1109" s="21"/>
      <c r="HB1109" s="21"/>
      <c r="HC1109" s="21"/>
      <c r="HD1109" s="21"/>
      <c r="HE1109" s="21"/>
      <c r="HF1109" s="21"/>
      <c r="HG1109" s="21"/>
      <c r="HH1109" s="21"/>
      <c r="HI1109" s="21"/>
      <c r="HJ1109" s="21"/>
      <c r="HK1109" s="21"/>
      <c r="HL1109" s="21"/>
      <c r="HM1109" s="21"/>
      <c r="HN1109" s="21"/>
      <c r="HO1109" s="21"/>
      <c r="HP1109" s="21"/>
      <c r="HQ1109" s="21"/>
      <c r="HR1109" s="21"/>
      <c r="HS1109" s="21"/>
      <c r="HT1109" s="21"/>
      <c r="HU1109" s="21"/>
      <c r="HV1109" s="21"/>
      <c r="HW1109" s="21"/>
      <c r="HX1109" s="21"/>
      <c r="HY1109" s="21"/>
      <c r="HZ1109" s="21"/>
      <c r="IA1109" s="21"/>
      <c r="IB1109" s="21"/>
      <c r="IC1109" s="21"/>
      <c r="ID1109" s="21"/>
      <c r="IE1109" s="21"/>
      <c r="IF1109" s="21"/>
      <c r="IG1109" s="21"/>
      <c r="IH1109" s="21"/>
      <c r="II1109" s="21"/>
      <c r="IJ1109" s="21"/>
      <c r="IK1109" s="21"/>
      <c r="IL1109" s="21"/>
      <c r="IM1109" s="21"/>
      <c r="IN1109" s="21"/>
      <c r="IO1109" s="21"/>
      <c r="IP1109" s="21"/>
      <c r="IQ1109" s="21"/>
      <c r="IR1109" s="21"/>
      <c r="IS1109" s="21"/>
      <c r="IT1109" s="21"/>
      <c r="IU1109" s="21"/>
      <c r="IV1109" s="21"/>
      <c r="IW1109" s="21"/>
      <c r="IX1109" s="21"/>
      <c r="IY1109" s="21"/>
      <c r="IZ1109" s="21"/>
      <c r="JA1109" s="21"/>
      <c r="JB1109" s="21"/>
      <c r="JC1109" s="21"/>
      <c r="JD1109" s="21"/>
      <c r="JE1109" s="21"/>
      <c r="JF1109" s="21"/>
      <c r="JG1109" s="21"/>
      <c r="JH1109" s="21"/>
      <c r="JI1109" s="21"/>
      <c r="JJ1109" s="21"/>
      <c r="JK1109" s="21"/>
      <c r="JL1109" s="21"/>
      <c r="JM1109" s="21"/>
      <c r="JN1109" s="21"/>
      <c r="JO1109" s="21"/>
      <c r="JP1109" s="21"/>
      <c r="JQ1109" s="21"/>
      <c r="JR1109" s="21"/>
      <c r="JS1109" s="21"/>
      <c r="JT1109" s="21"/>
      <c r="JU1109" s="21"/>
      <c r="JV1109" s="21"/>
      <c r="JW1109" s="21"/>
      <c r="JX1109" s="21"/>
      <c r="JY1109" s="21"/>
    </row>
    <row r="1110" spans="1:285" ht="14.1" customHeight="1">
      <c r="A1110" s="21"/>
      <c r="B1110" s="21"/>
      <c r="C1110" s="21"/>
      <c r="D1110" s="21"/>
      <c r="E1110" s="21"/>
      <c r="F1110" s="21"/>
      <c r="G1110" s="21"/>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21"/>
      <c r="BK1110" s="21"/>
      <c r="BL1110" s="21"/>
      <c r="BM1110" s="21"/>
      <c r="BN1110" s="21"/>
      <c r="BO1110" s="21"/>
      <c r="BP1110" s="21"/>
      <c r="BQ1110" s="21"/>
      <c r="BR1110" s="21"/>
      <c r="BS1110" s="21"/>
      <c r="BT1110" s="21"/>
      <c r="BU1110" s="21"/>
      <c r="BV1110" s="21"/>
      <c r="BW1110" s="21"/>
      <c r="BX1110" s="21"/>
      <c r="BY1110" s="21"/>
      <c r="BZ1110" s="21"/>
      <c r="CA1110" s="21"/>
      <c r="CB1110" s="21"/>
      <c r="CC1110" s="21"/>
      <c r="CD1110" s="21"/>
      <c r="CE1110" s="21"/>
      <c r="CF1110" s="21"/>
      <c r="CG1110" s="21"/>
      <c r="CH1110" s="21"/>
      <c r="CI1110" s="21"/>
      <c r="CJ1110" s="21"/>
      <c r="CK1110" s="21"/>
      <c r="CL1110" s="21"/>
      <c r="CM1110" s="21"/>
      <c r="CN1110" s="21"/>
      <c r="CO1110" s="21"/>
      <c r="CP1110" s="21"/>
      <c r="CQ1110" s="21"/>
      <c r="CR1110" s="21"/>
      <c r="CS1110" s="21"/>
      <c r="CT1110" s="21"/>
      <c r="CU1110" s="21"/>
      <c r="CV1110" s="21"/>
      <c r="CW1110" s="21"/>
      <c r="CX1110" s="21"/>
      <c r="CY1110" s="21"/>
      <c r="CZ1110" s="21"/>
      <c r="DA1110" s="21"/>
      <c r="DB1110" s="21"/>
      <c r="DC1110" s="21"/>
      <c r="DD1110" s="21"/>
      <c r="DE1110" s="21"/>
      <c r="DF1110" s="21"/>
      <c r="DG1110" s="21"/>
      <c r="DH1110" s="21"/>
      <c r="DI1110" s="21"/>
      <c r="DJ1110" s="21"/>
      <c r="DK1110" s="21"/>
      <c r="DL1110" s="21"/>
      <c r="DM1110" s="21"/>
      <c r="DN1110" s="21"/>
      <c r="DO1110" s="21"/>
      <c r="DP1110" s="21"/>
      <c r="DQ1110" s="21"/>
      <c r="DR1110" s="21"/>
      <c r="DS1110" s="21"/>
      <c r="DT1110" s="21"/>
      <c r="DU1110" s="21"/>
      <c r="DV1110" s="21"/>
      <c r="DW1110" s="21"/>
      <c r="DX1110" s="21"/>
      <c r="DY1110" s="21"/>
      <c r="DZ1110" s="21"/>
      <c r="EA1110" s="21"/>
      <c r="EB1110" s="21"/>
      <c r="EC1110" s="21"/>
      <c r="ED1110" s="21"/>
      <c r="EE1110" s="21"/>
      <c r="EF1110" s="21"/>
      <c r="EG1110" s="21"/>
      <c r="EH1110" s="21"/>
      <c r="EI1110" s="21"/>
      <c r="EJ1110" s="21"/>
      <c r="EK1110" s="21"/>
      <c r="EL1110" s="21"/>
      <c r="EM1110" s="21"/>
      <c r="EN1110" s="21"/>
      <c r="EO1110" s="21"/>
      <c r="EP1110" s="21"/>
      <c r="EQ1110" s="21"/>
      <c r="ER1110" s="21"/>
      <c r="ES1110" s="21"/>
      <c r="ET1110" s="21"/>
      <c r="EU1110" s="21"/>
      <c r="EV1110" s="21"/>
      <c r="EW1110" s="21"/>
      <c r="EX1110" s="21"/>
      <c r="EY1110" s="21"/>
      <c r="EZ1110" s="21"/>
      <c r="FA1110" s="21"/>
      <c r="FB1110" s="21"/>
      <c r="FC1110" s="21"/>
      <c r="FD1110" s="21"/>
      <c r="FE1110" s="21"/>
      <c r="FF1110" s="21"/>
      <c r="FG1110" s="21"/>
      <c r="FH1110" s="21"/>
      <c r="FI1110" s="21"/>
      <c r="FJ1110" s="21"/>
      <c r="FK1110" s="21"/>
      <c r="FL1110" s="21"/>
      <c r="FM1110" s="21"/>
      <c r="FN1110" s="21"/>
      <c r="FO1110" s="21"/>
      <c r="FP1110" s="21"/>
      <c r="FQ1110" s="21"/>
      <c r="FR1110" s="21"/>
      <c r="FS1110" s="21"/>
      <c r="FT1110" s="21"/>
      <c r="FU1110" s="21"/>
      <c r="FV1110" s="21"/>
      <c r="FW1110" s="21"/>
      <c r="FX1110" s="21"/>
      <c r="FY1110" s="21"/>
      <c r="FZ1110" s="21"/>
      <c r="GA1110" s="21"/>
      <c r="GB1110" s="21"/>
      <c r="GC1110" s="21"/>
      <c r="GD1110" s="21"/>
      <c r="GE1110" s="21"/>
      <c r="GF1110" s="21"/>
      <c r="GG1110" s="21"/>
      <c r="GH1110" s="21"/>
      <c r="GI1110" s="21"/>
      <c r="GJ1110" s="21"/>
      <c r="GK1110" s="21"/>
      <c r="GL1110" s="21"/>
      <c r="GM1110" s="21"/>
      <c r="GN1110" s="21"/>
      <c r="GO1110" s="21"/>
      <c r="GP1110" s="21"/>
      <c r="GQ1110" s="21"/>
      <c r="GR1110" s="21"/>
      <c r="GS1110" s="21"/>
      <c r="GT1110" s="21"/>
      <c r="GU1110" s="21"/>
      <c r="GV1110" s="21"/>
      <c r="GW1110" s="21"/>
      <c r="GX1110" s="21"/>
      <c r="GY1110" s="21"/>
      <c r="GZ1110" s="21"/>
      <c r="HA1110" s="21"/>
      <c r="HB1110" s="21"/>
      <c r="HC1110" s="21"/>
      <c r="HD1110" s="21"/>
      <c r="HE1110" s="21"/>
      <c r="HF1110" s="21"/>
      <c r="HG1110" s="21"/>
      <c r="HH1110" s="21"/>
      <c r="HI1110" s="21"/>
      <c r="HJ1110" s="21"/>
      <c r="HK1110" s="21"/>
      <c r="HL1110" s="21"/>
      <c r="HM1110" s="21"/>
      <c r="HN1110" s="21"/>
      <c r="HO1110" s="21"/>
      <c r="HP1110" s="21"/>
      <c r="HQ1110" s="21"/>
      <c r="HR1110" s="21"/>
      <c r="HS1110" s="21"/>
      <c r="HT1110" s="21"/>
      <c r="HU1110" s="21"/>
      <c r="HV1110" s="21"/>
      <c r="HW1110" s="21"/>
      <c r="HX1110" s="21"/>
      <c r="HY1110" s="21"/>
      <c r="HZ1110" s="21"/>
      <c r="IA1110" s="21"/>
      <c r="IB1110" s="21"/>
      <c r="IC1110" s="21"/>
      <c r="ID1110" s="21"/>
      <c r="IE1110" s="21"/>
      <c r="IF1110" s="21"/>
      <c r="IG1110" s="21"/>
      <c r="IH1110" s="21"/>
      <c r="II1110" s="21"/>
      <c r="IJ1110" s="21"/>
      <c r="IK1110" s="21"/>
      <c r="IL1110" s="21"/>
      <c r="IM1110" s="21"/>
      <c r="IN1110" s="21"/>
      <c r="IO1110" s="21"/>
      <c r="IP1110" s="21"/>
      <c r="IQ1110" s="21"/>
      <c r="IR1110" s="21"/>
      <c r="IS1110" s="21"/>
      <c r="IT1110" s="21"/>
      <c r="IU1110" s="21"/>
      <c r="IV1110" s="21"/>
      <c r="IW1110" s="21"/>
      <c r="IX1110" s="21"/>
      <c r="IY1110" s="21"/>
      <c r="IZ1110" s="21"/>
      <c r="JA1110" s="21"/>
      <c r="JB1110" s="21"/>
      <c r="JC1110" s="21"/>
      <c r="JD1110" s="21"/>
      <c r="JE1110" s="21"/>
      <c r="JF1110" s="21"/>
      <c r="JG1110" s="21"/>
      <c r="JH1110" s="21"/>
      <c r="JI1110" s="21"/>
      <c r="JJ1110" s="21"/>
      <c r="JK1110" s="21"/>
      <c r="JL1110" s="21"/>
      <c r="JM1110" s="21"/>
      <c r="JN1110" s="21"/>
      <c r="JO1110" s="21"/>
      <c r="JP1110" s="21"/>
      <c r="JQ1110" s="21"/>
      <c r="JR1110" s="21"/>
      <c r="JS1110" s="21"/>
      <c r="JT1110" s="21"/>
      <c r="JU1110" s="21"/>
      <c r="JV1110" s="21"/>
      <c r="JW1110" s="21"/>
      <c r="JX1110" s="21"/>
      <c r="JY1110" s="21"/>
    </row>
    <row r="1111" spans="1:285" ht="14.1" customHeight="1">
      <c r="A1111" s="21"/>
      <c r="B1111" s="21"/>
      <c r="C1111" s="21"/>
      <c r="D1111" s="21"/>
      <c r="E1111" s="21"/>
      <c r="F1111" s="21"/>
      <c r="G1111" s="21"/>
      <c r="H1111" s="21"/>
      <c r="I1111" s="21"/>
      <c r="J1111" s="21"/>
      <c r="K1111" s="21"/>
      <c r="L1111" s="21"/>
      <c r="M1111" s="21"/>
      <c r="N1111" s="21"/>
      <c r="O1111" s="21"/>
      <c r="P1111" s="21"/>
      <c r="Q1111" s="21"/>
      <c r="R1111" s="21"/>
      <c r="S1111" s="21"/>
      <c r="T1111" s="21"/>
      <c r="U1111" s="21"/>
      <c r="V1111" s="21"/>
      <c r="W1111" s="21"/>
      <c r="X1111" s="21"/>
      <c r="Y1111" s="21"/>
      <c r="Z1111" s="21"/>
      <c r="AA1111" s="21"/>
      <c r="AB1111" s="21"/>
      <c r="AC1111" s="21"/>
      <c r="AD1111" s="21"/>
      <c r="AE1111" s="21"/>
      <c r="AF1111" s="21"/>
      <c r="AG1111" s="21"/>
      <c r="AH1111" s="21"/>
      <c r="AI1111" s="21"/>
      <c r="AJ1111" s="21"/>
      <c r="AK1111" s="21"/>
      <c r="AL1111" s="21"/>
      <c r="AM1111" s="21"/>
      <c r="AN1111" s="21"/>
      <c r="AO1111" s="21"/>
      <c r="AP1111" s="21"/>
      <c r="AQ1111" s="21"/>
      <c r="AR1111" s="21"/>
      <c r="AS1111" s="21"/>
      <c r="AT1111" s="21"/>
      <c r="AU1111" s="21"/>
      <c r="AV1111" s="21"/>
      <c r="AW1111" s="21"/>
      <c r="AX1111" s="21"/>
      <c r="AY1111" s="21"/>
      <c r="AZ1111" s="21"/>
      <c r="BA1111" s="21"/>
      <c r="BB1111" s="21"/>
      <c r="BC1111" s="21"/>
      <c r="BD1111" s="21"/>
      <c r="BE1111" s="21"/>
      <c r="BF1111" s="21"/>
      <c r="BG1111" s="21"/>
      <c r="BH1111" s="21"/>
      <c r="BI1111" s="21"/>
      <c r="BJ1111" s="21"/>
      <c r="BK1111" s="21"/>
      <c r="BL1111" s="21"/>
      <c r="BM1111" s="21"/>
      <c r="BN1111" s="21"/>
      <c r="BO1111" s="21"/>
      <c r="BP1111" s="21"/>
      <c r="BQ1111" s="21"/>
      <c r="BR1111" s="21"/>
      <c r="BS1111" s="21"/>
      <c r="BT1111" s="21"/>
      <c r="BU1111" s="21"/>
      <c r="BV1111" s="21"/>
      <c r="BW1111" s="21"/>
      <c r="BX1111" s="21"/>
      <c r="BY1111" s="21"/>
      <c r="BZ1111" s="21"/>
      <c r="CA1111" s="21"/>
      <c r="CB1111" s="21"/>
      <c r="CC1111" s="21"/>
      <c r="CD1111" s="21"/>
      <c r="CE1111" s="21"/>
      <c r="CF1111" s="21"/>
      <c r="CG1111" s="21"/>
      <c r="CH1111" s="21"/>
      <c r="CI1111" s="21"/>
      <c r="CJ1111" s="21"/>
      <c r="CK1111" s="21"/>
      <c r="CL1111" s="21"/>
      <c r="CM1111" s="21"/>
      <c r="CN1111" s="21"/>
      <c r="CO1111" s="21"/>
      <c r="CP1111" s="21"/>
      <c r="CQ1111" s="21"/>
      <c r="CR1111" s="21"/>
      <c r="CS1111" s="21"/>
      <c r="CT1111" s="21"/>
      <c r="CU1111" s="21"/>
      <c r="CV1111" s="21"/>
      <c r="CW1111" s="21"/>
      <c r="CX1111" s="21"/>
      <c r="CY1111" s="21"/>
      <c r="CZ1111" s="21"/>
      <c r="DA1111" s="21"/>
      <c r="DB1111" s="21"/>
      <c r="DC1111" s="21"/>
      <c r="DD1111" s="21"/>
      <c r="DE1111" s="21"/>
      <c r="DF1111" s="21"/>
      <c r="DG1111" s="21"/>
      <c r="DH1111" s="21"/>
      <c r="DI1111" s="21"/>
      <c r="DJ1111" s="21"/>
      <c r="DK1111" s="21"/>
      <c r="DL1111" s="21"/>
      <c r="DM1111" s="21"/>
      <c r="DN1111" s="21"/>
      <c r="DO1111" s="21"/>
      <c r="DP1111" s="21"/>
      <c r="DQ1111" s="21"/>
      <c r="DR1111" s="21"/>
      <c r="DS1111" s="21"/>
      <c r="DT1111" s="21"/>
      <c r="DU1111" s="21"/>
      <c r="DV1111" s="21"/>
      <c r="DW1111" s="21"/>
      <c r="DX1111" s="21"/>
      <c r="DY1111" s="21"/>
      <c r="DZ1111" s="21"/>
      <c r="EA1111" s="21"/>
      <c r="EB1111" s="21"/>
      <c r="EC1111" s="21"/>
      <c r="ED1111" s="21"/>
      <c r="EE1111" s="21"/>
      <c r="EF1111" s="21"/>
      <c r="EG1111" s="21"/>
      <c r="EH1111" s="21"/>
      <c r="EI1111" s="21"/>
      <c r="EJ1111" s="21"/>
      <c r="EK1111" s="21"/>
      <c r="EL1111" s="21"/>
      <c r="EM1111" s="21"/>
      <c r="EN1111" s="21"/>
      <c r="EO1111" s="21"/>
      <c r="EP1111" s="21"/>
      <c r="EQ1111" s="21"/>
      <c r="ER1111" s="21"/>
      <c r="ES1111" s="21"/>
      <c r="ET1111" s="21"/>
      <c r="EU1111" s="21"/>
      <c r="EV1111" s="21"/>
      <c r="EW1111" s="21"/>
      <c r="EX1111" s="21"/>
      <c r="EY1111" s="21"/>
      <c r="EZ1111" s="21"/>
      <c r="FA1111" s="21"/>
      <c r="FB1111" s="21"/>
      <c r="FC1111" s="21"/>
      <c r="FD1111" s="21"/>
      <c r="FE1111" s="21"/>
      <c r="FF1111" s="21"/>
      <c r="FG1111" s="21"/>
      <c r="FH1111" s="21"/>
      <c r="FI1111" s="21"/>
      <c r="FJ1111" s="21"/>
      <c r="FK1111" s="21"/>
      <c r="FL1111" s="21"/>
      <c r="FM1111" s="21"/>
      <c r="FN1111" s="21"/>
      <c r="FO1111" s="21"/>
      <c r="FP1111" s="21"/>
      <c r="FQ1111" s="21"/>
      <c r="FR1111" s="21"/>
      <c r="FS1111" s="21"/>
      <c r="FT1111" s="21"/>
      <c r="FU1111" s="21"/>
      <c r="FV1111" s="21"/>
      <c r="FW1111" s="21"/>
      <c r="FX1111" s="21"/>
      <c r="FY1111" s="21"/>
      <c r="FZ1111" s="21"/>
      <c r="GA1111" s="21"/>
      <c r="GB1111" s="21"/>
      <c r="GC1111" s="21"/>
      <c r="GD1111" s="21"/>
      <c r="GE1111" s="21"/>
      <c r="GF1111" s="21"/>
      <c r="GG1111" s="21"/>
      <c r="GH1111" s="21"/>
      <c r="GI1111" s="21"/>
      <c r="GJ1111" s="21"/>
      <c r="GK1111" s="21"/>
      <c r="GL1111" s="21"/>
      <c r="GM1111" s="21"/>
      <c r="GN1111" s="21"/>
      <c r="GO1111" s="21"/>
      <c r="GP1111" s="21"/>
      <c r="GQ1111" s="21"/>
      <c r="GR1111" s="21"/>
      <c r="GS1111" s="21"/>
      <c r="GT1111" s="21"/>
      <c r="GU1111" s="21"/>
      <c r="GV1111" s="21"/>
      <c r="GW1111" s="21"/>
      <c r="GX1111" s="21"/>
      <c r="GY1111" s="21"/>
      <c r="GZ1111" s="21"/>
      <c r="HA1111" s="21"/>
      <c r="HB1111" s="21"/>
      <c r="HC1111" s="21"/>
      <c r="HD1111" s="21"/>
      <c r="HE1111" s="21"/>
      <c r="HF1111" s="21"/>
      <c r="HG1111" s="21"/>
      <c r="HH1111" s="21"/>
      <c r="HI1111" s="21"/>
      <c r="HJ1111" s="21"/>
      <c r="HK1111" s="21"/>
      <c r="HL1111" s="21"/>
      <c r="HM1111" s="21"/>
      <c r="HN1111" s="21"/>
      <c r="HO1111" s="21"/>
      <c r="HP1111" s="21"/>
      <c r="HQ1111" s="21"/>
      <c r="HR1111" s="21"/>
      <c r="HS1111" s="21"/>
      <c r="HT1111" s="21"/>
      <c r="HU1111" s="21"/>
      <c r="HV1111" s="21"/>
      <c r="HW1111" s="21"/>
      <c r="HX1111" s="21"/>
      <c r="HY1111" s="21"/>
      <c r="HZ1111" s="21"/>
      <c r="IA1111" s="21"/>
      <c r="IB1111" s="21"/>
      <c r="IC1111" s="21"/>
      <c r="ID1111" s="21"/>
      <c r="IE1111" s="21"/>
      <c r="IF1111" s="21"/>
      <c r="IG1111" s="21"/>
      <c r="IH1111" s="21"/>
      <c r="II1111" s="21"/>
      <c r="IJ1111" s="21"/>
      <c r="IK1111" s="21"/>
      <c r="IL1111" s="21"/>
      <c r="IM1111" s="21"/>
      <c r="IN1111" s="21"/>
      <c r="IO1111" s="21"/>
      <c r="IP1111" s="21"/>
      <c r="IQ1111" s="21"/>
      <c r="IR1111" s="21"/>
      <c r="IS1111" s="21"/>
      <c r="IT1111" s="21"/>
      <c r="IU1111" s="21"/>
      <c r="IV1111" s="21"/>
      <c r="IW1111" s="21"/>
      <c r="IX1111" s="21"/>
      <c r="IY1111" s="21"/>
      <c r="IZ1111" s="21"/>
      <c r="JA1111" s="21"/>
      <c r="JB1111" s="21"/>
      <c r="JC1111" s="21"/>
      <c r="JD1111" s="21"/>
      <c r="JE1111" s="21"/>
      <c r="JF1111" s="21"/>
      <c r="JG1111" s="21"/>
      <c r="JH1111" s="21"/>
      <c r="JI1111" s="21"/>
      <c r="JJ1111" s="21"/>
      <c r="JK1111" s="21"/>
      <c r="JL1111" s="21"/>
      <c r="JM1111" s="21"/>
      <c r="JN1111" s="21"/>
      <c r="JO1111" s="21"/>
      <c r="JP1111" s="21"/>
      <c r="JQ1111" s="21"/>
      <c r="JR1111" s="21"/>
      <c r="JS1111" s="21"/>
      <c r="JT1111" s="21"/>
      <c r="JU1111" s="21"/>
      <c r="JV1111" s="21"/>
      <c r="JW1111" s="21"/>
      <c r="JX1111" s="21"/>
      <c r="JY1111" s="21"/>
    </row>
    <row r="1112" spans="1:285" ht="14.1" customHeight="1">
      <c r="A1112" s="21"/>
      <c r="B1112" s="21"/>
      <c r="C1112" s="21"/>
      <c r="D1112" s="21"/>
      <c r="E1112" s="21"/>
      <c r="F1112" s="21"/>
      <c r="G1112" s="21"/>
      <c r="H1112" s="21"/>
      <c r="I1112" s="21"/>
      <c r="J1112" s="21"/>
      <c r="K1112" s="21"/>
      <c r="L1112" s="21"/>
      <c r="M1112" s="21"/>
      <c r="N1112" s="21"/>
      <c r="O1112" s="21"/>
      <c r="P1112" s="21"/>
      <c r="Q1112" s="21"/>
      <c r="R1112" s="21"/>
      <c r="S1112" s="21"/>
      <c r="T1112" s="21"/>
      <c r="U1112" s="21"/>
      <c r="V1112" s="21"/>
      <c r="W1112" s="21"/>
      <c r="X1112" s="21"/>
      <c r="Y1112" s="21"/>
      <c r="Z1112" s="21"/>
      <c r="AA1112" s="21"/>
      <c r="AB1112" s="21"/>
      <c r="AC1112" s="21"/>
      <c r="AD1112" s="21"/>
      <c r="AE1112" s="21"/>
      <c r="AF1112" s="21"/>
      <c r="AG1112" s="21"/>
      <c r="AH1112" s="21"/>
      <c r="AI1112" s="21"/>
      <c r="AJ1112" s="21"/>
      <c r="AK1112" s="21"/>
      <c r="AL1112" s="21"/>
      <c r="AM1112" s="21"/>
      <c r="AN1112" s="21"/>
      <c r="AO1112" s="21"/>
      <c r="AP1112" s="21"/>
      <c r="AQ1112" s="21"/>
      <c r="AR1112" s="21"/>
      <c r="AS1112" s="21"/>
      <c r="AT1112" s="21"/>
      <c r="AU1112" s="21"/>
      <c r="AV1112" s="21"/>
      <c r="AW1112" s="21"/>
      <c r="AX1112" s="21"/>
      <c r="AY1112" s="21"/>
      <c r="AZ1112" s="21"/>
      <c r="BA1112" s="21"/>
      <c r="BB1112" s="21"/>
      <c r="BC1112" s="21"/>
      <c r="BD1112" s="21"/>
      <c r="BE1112" s="21"/>
      <c r="BF1112" s="21"/>
      <c r="BG1112" s="21"/>
      <c r="BH1112" s="21"/>
      <c r="BI1112" s="21"/>
      <c r="BJ1112" s="21"/>
      <c r="BK1112" s="21"/>
      <c r="BL1112" s="21"/>
      <c r="BM1112" s="21"/>
      <c r="BN1112" s="21"/>
      <c r="BO1112" s="21"/>
      <c r="BP1112" s="21"/>
      <c r="BQ1112" s="21"/>
      <c r="BR1112" s="21"/>
      <c r="BS1112" s="21"/>
      <c r="BT1112" s="21"/>
      <c r="BU1112" s="21"/>
      <c r="BV1112" s="21"/>
      <c r="BW1112" s="21"/>
      <c r="BX1112" s="21"/>
      <c r="BY1112" s="21"/>
      <c r="BZ1112" s="21"/>
      <c r="CA1112" s="21"/>
      <c r="CB1112" s="21"/>
      <c r="CC1112" s="21"/>
      <c r="CD1112" s="21"/>
      <c r="CE1112" s="21"/>
      <c r="CF1112" s="21"/>
      <c r="CG1112" s="21"/>
      <c r="CH1112" s="21"/>
      <c r="CI1112" s="21"/>
      <c r="CJ1112" s="21"/>
      <c r="CK1112" s="21"/>
      <c r="CL1112" s="21"/>
      <c r="CM1112" s="21"/>
      <c r="CN1112" s="21"/>
      <c r="CO1112" s="21"/>
      <c r="CP1112" s="21"/>
      <c r="CQ1112" s="21"/>
      <c r="CR1112" s="21"/>
      <c r="CS1112" s="21"/>
      <c r="CT1112" s="21"/>
      <c r="CU1112" s="21"/>
      <c r="CV1112" s="21"/>
      <c r="CW1112" s="21"/>
      <c r="CX1112" s="21"/>
      <c r="CY1112" s="21"/>
      <c r="CZ1112" s="21"/>
      <c r="DA1112" s="21"/>
      <c r="DB1112" s="21"/>
      <c r="DC1112" s="21"/>
      <c r="DD1112" s="21"/>
      <c r="DE1112" s="21"/>
      <c r="DF1112" s="21"/>
      <c r="DG1112" s="21"/>
      <c r="DH1112" s="21"/>
      <c r="DI1112" s="21"/>
      <c r="DJ1112" s="21"/>
      <c r="DK1112" s="21"/>
      <c r="DL1112" s="21"/>
      <c r="DM1112" s="21"/>
      <c r="DN1112" s="21"/>
      <c r="DO1112" s="21"/>
      <c r="DP1112" s="21"/>
      <c r="DQ1112" s="21"/>
      <c r="DR1112" s="21"/>
      <c r="DS1112" s="21"/>
      <c r="DT1112" s="21"/>
      <c r="DU1112" s="21"/>
      <c r="DV1112" s="21"/>
      <c r="DW1112" s="21"/>
      <c r="DX1112" s="21"/>
      <c r="DY1112" s="21"/>
      <c r="DZ1112" s="21"/>
      <c r="EA1112" s="21"/>
      <c r="EB1112" s="21"/>
      <c r="EC1112" s="21"/>
      <c r="ED1112" s="21"/>
      <c r="EE1112" s="21"/>
      <c r="EF1112" s="21"/>
      <c r="EG1112" s="21"/>
      <c r="EH1112" s="21"/>
      <c r="EI1112" s="21"/>
      <c r="EJ1112" s="21"/>
      <c r="EK1112" s="21"/>
      <c r="EL1112" s="21"/>
      <c r="EM1112" s="21"/>
      <c r="EN1112" s="21"/>
      <c r="EO1112" s="21"/>
      <c r="EP1112" s="21"/>
      <c r="EQ1112" s="21"/>
      <c r="ER1112" s="21"/>
      <c r="ES1112" s="21"/>
      <c r="ET1112" s="21"/>
      <c r="EU1112" s="21"/>
      <c r="EV1112" s="21"/>
      <c r="EW1112" s="21"/>
      <c r="EX1112" s="21"/>
      <c r="EY1112" s="21"/>
      <c r="EZ1112" s="21"/>
      <c r="FA1112" s="21"/>
      <c r="FB1112" s="21"/>
      <c r="FC1112" s="21"/>
      <c r="FD1112" s="21"/>
      <c r="FE1112" s="21"/>
      <c r="FF1112" s="21"/>
      <c r="FG1112" s="21"/>
      <c r="FH1112" s="21"/>
      <c r="FI1112" s="21"/>
      <c r="FJ1112" s="21"/>
      <c r="FK1112" s="21"/>
      <c r="FL1112" s="21"/>
      <c r="FM1112" s="21"/>
      <c r="FN1112" s="21"/>
      <c r="FO1112" s="21"/>
      <c r="FP1112" s="21"/>
      <c r="FQ1112" s="21"/>
      <c r="FR1112" s="21"/>
      <c r="FS1112" s="21"/>
      <c r="FT1112" s="21"/>
      <c r="FU1112" s="21"/>
      <c r="FV1112" s="21"/>
      <c r="FW1112" s="21"/>
      <c r="FX1112" s="21"/>
      <c r="FY1112" s="21"/>
      <c r="FZ1112" s="21"/>
      <c r="GA1112" s="21"/>
      <c r="GB1112" s="21"/>
      <c r="GC1112" s="21"/>
      <c r="GD1112" s="21"/>
      <c r="GE1112" s="21"/>
      <c r="GF1112" s="21"/>
      <c r="GG1112" s="21"/>
      <c r="GH1112" s="21"/>
      <c r="GI1112" s="21"/>
      <c r="GJ1112" s="21"/>
      <c r="GK1112" s="21"/>
      <c r="GL1112" s="21"/>
      <c r="GM1112" s="21"/>
      <c r="GN1112" s="21"/>
      <c r="GO1112" s="21"/>
      <c r="GP1112" s="21"/>
      <c r="GQ1112" s="21"/>
      <c r="GR1112" s="21"/>
      <c r="GS1112" s="21"/>
      <c r="GT1112" s="21"/>
      <c r="GU1112" s="21"/>
      <c r="GV1112" s="21"/>
      <c r="GW1112" s="21"/>
      <c r="GX1112" s="21"/>
      <c r="GY1112" s="21"/>
      <c r="GZ1112" s="21"/>
      <c r="HA1112" s="21"/>
      <c r="HB1112" s="21"/>
      <c r="HC1112" s="21"/>
      <c r="HD1112" s="21"/>
      <c r="HE1112" s="21"/>
      <c r="HF1112" s="21"/>
      <c r="HG1112" s="21"/>
      <c r="HH1112" s="21"/>
      <c r="HI1112" s="21"/>
      <c r="HJ1112" s="21"/>
      <c r="HK1112" s="21"/>
      <c r="HL1112" s="21"/>
      <c r="HM1112" s="21"/>
      <c r="HN1112" s="21"/>
      <c r="HO1112" s="21"/>
      <c r="HP1112" s="21"/>
      <c r="HQ1112" s="21"/>
      <c r="HR1112" s="21"/>
      <c r="HS1112" s="21"/>
      <c r="HT1112" s="21"/>
      <c r="HU1112" s="21"/>
      <c r="HV1112" s="21"/>
      <c r="HW1112" s="21"/>
      <c r="HX1112" s="21"/>
      <c r="HY1112" s="21"/>
      <c r="HZ1112" s="21"/>
      <c r="IA1112" s="21"/>
      <c r="IB1112" s="21"/>
      <c r="IC1112" s="21"/>
      <c r="ID1112" s="21"/>
      <c r="IE1112" s="21"/>
      <c r="IF1112" s="21"/>
      <c r="IG1112" s="21"/>
      <c r="IH1112" s="21"/>
      <c r="II1112" s="21"/>
      <c r="IJ1112" s="21"/>
      <c r="IK1112" s="21"/>
      <c r="IL1112" s="21"/>
      <c r="IM1112" s="21"/>
      <c r="IN1112" s="21"/>
      <c r="IO1112" s="21"/>
      <c r="IP1112" s="21"/>
      <c r="IQ1112" s="21"/>
      <c r="IR1112" s="21"/>
      <c r="IS1112" s="21"/>
      <c r="IT1112" s="21"/>
      <c r="IU1112" s="21"/>
      <c r="IV1112" s="21"/>
      <c r="IW1112" s="21"/>
      <c r="IX1112" s="21"/>
      <c r="IY1112" s="21"/>
      <c r="IZ1112" s="21"/>
      <c r="JA1112" s="21"/>
      <c r="JB1112" s="21"/>
      <c r="JC1112" s="21"/>
      <c r="JD1112" s="21"/>
      <c r="JE1112" s="21"/>
      <c r="JF1112" s="21"/>
      <c r="JG1112" s="21"/>
      <c r="JH1112" s="21"/>
      <c r="JI1112" s="21"/>
      <c r="JJ1112" s="21"/>
      <c r="JK1112" s="21"/>
      <c r="JL1112" s="21"/>
      <c r="JM1112" s="21"/>
      <c r="JN1112" s="21"/>
      <c r="JO1112" s="21"/>
      <c r="JP1112" s="21"/>
      <c r="JQ1112" s="21"/>
      <c r="JR1112" s="21"/>
      <c r="JS1112" s="21"/>
      <c r="JT1112" s="21"/>
      <c r="JU1112" s="21"/>
      <c r="JV1112" s="21"/>
      <c r="JW1112" s="21"/>
      <c r="JX1112" s="21"/>
      <c r="JY1112" s="21"/>
    </row>
    <row r="1113" spans="1:285" ht="14.1" customHeight="1">
      <c r="A1113" s="21"/>
      <c r="B1113" s="21"/>
      <c r="C1113" s="21"/>
      <c r="D1113" s="21"/>
      <c r="E1113" s="21"/>
      <c r="F1113" s="21"/>
      <c r="G1113" s="21"/>
      <c r="H1113" s="21"/>
      <c r="I1113" s="21"/>
      <c r="J1113" s="21"/>
      <c r="K1113" s="21"/>
      <c r="L1113" s="21"/>
      <c r="M1113" s="21"/>
      <c r="N1113" s="21"/>
      <c r="O1113" s="21"/>
      <c r="P1113" s="21"/>
      <c r="Q1113" s="21"/>
      <c r="R1113" s="21"/>
      <c r="S1113" s="21"/>
      <c r="T1113" s="21"/>
      <c r="U1113" s="21"/>
      <c r="V1113" s="21"/>
      <c r="W1113" s="21"/>
      <c r="X1113" s="21"/>
      <c r="Y1113" s="21"/>
      <c r="Z1113" s="21"/>
      <c r="AA1113" s="21"/>
      <c r="AB1113" s="21"/>
      <c r="AC1113" s="21"/>
      <c r="AD1113" s="21"/>
      <c r="AE1113" s="21"/>
      <c r="AF1113" s="21"/>
      <c r="AG1113" s="21"/>
      <c r="AH1113" s="21"/>
      <c r="AI1113" s="21"/>
      <c r="AJ1113" s="21"/>
      <c r="AK1113" s="21"/>
      <c r="AL1113" s="21"/>
      <c r="AM1113" s="21"/>
      <c r="AN1113" s="21"/>
      <c r="AO1113" s="21"/>
      <c r="AP1113" s="21"/>
      <c r="AQ1113" s="21"/>
      <c r="AR1113" s="21"/>
      <c r="AS1113" s="21"/>
      <c r="AT1113" s="21"/>
      <c r="AU1113" s="21"/>
      <c r="AV1113" s="21"/>
      <c r="AW1113" s="21"/>
      <c r="AX1113" s="21"/>
      <c r="AY1113" s="21"/>
      <c r="AZ1113" s="21"/>
      <c r="BA1113" s="21"/>
      <c r="BB1113" s="21"/>
      <c r="BC1113" s="21"/>
      <c r="BD1113" s="21"/>
      <c r="BE1113" s="21"/>
      <c r="BF1113" s="21"/>
      <c r="BG1113" s="21"/>
      <c r="BH1113" s="21"/>
      <c r="BI1113" s="21"/>
      <c r="BJ1113" s="21"/>
      <c r="BK1113" s="21"/>
      <c r="BL1113" s="21"/>
      <c r="BM1113" s="21"/>
      <c r="BN1113" s="21"/>
      <c r="BO1113" s="21"/>
      <c r="BP1113" s="21"/>
      <c r="BQ1113" s="21"/>
      <c r="BR1113" s="21"/>
      <c r="BS1113" s="21"/>
      <c r="BT1113" s="21"/>
      <c r="BU1113" s="21"/>
      <c r="BV1113" s="21"/>
      <c r="BW1113" s="21"/>
      <c r="BX1113" s="21"/>
      <c r="BY1113" s="21"/>
      <c r="BZ1113" s="21"/>
      <c r="CA1113" s="21"/>
      <c r="CB1113" s="21"/>
      <c r="CC1113" s="21"/>
      <c r="CD1113" s="21"/>
      <c r="CE1113" s="21"/>
      <c r="CF1113" s="21"/>
      <c r="CG1113" s="21"/>
      <c r="CH1113" s="21"/>
      <c r="CI1113" s="21"/>
      <c r="CJ1113" s="21"/>
      <c r="CK1113" s="21"/>
      <c r="CL1113" s="21"/>
      <c r="CM1113" s="21"/>
      <c r="CN1113" s="21"/>
      <c r="CO1113" s="21"/>
      <c r="CP1113" s="21"/>
      <c r="CQ1113" s="21"/>
      <c r="CR1113" s="21"/>
      <c r="CS1113" s="21"/>
      <c r="CT1113" s="21"/>
      <c r="CU1113" s="21"/>
      <c r="CV1113" s="21"/>
      <c r="CW1113" s="21"/>
      <c r="CX1113" s="21"/>
      <c r="CY1113" s="21"/>
      <c r="CZ1113" s="21"/>
      <c r="DA1113" s="21"/>
      <c r="DB1113" s="21"/>
      <c r="DC1113" s="21"/>
      <c r="DD1113" s="21"/>
      <c r="DE1113" s="21"/>
      <c r="DF1113" s="21"/>
      <c r="DG1113" s="21"/>
      <c r="DH1113" s="21"/>
      <c r="DI1113" s="21"/>
      <c r="DJ1113" s="21"/>
      <c r="DK1113" s="21"/>
      <c r="DL1113" s="21"/>
      <c r="DM1113" s="21"/>
      <c r="DN1113" s="21"/>
      <c r="DO1113" s="21"/>
      <c r="DP1113" s="21"/>
      <c r="DQ1113" s="21"/>
      <c r="DR1113" s="21"/>
      <c r="DS1113" s="21"/>
      <c r="DT1113" s="21"/>
      <c r="DU1113" s="21"/>
      <c r="DV1113" s="21"/>
      <c r="DW1113" s="21"/>
      <c r="DX1113" s="21"/>
      <c r="DY1113" s="21"/>
      <c r="DZ1113" s="21"/>
      <c r="EA1113" s="21"/>
      <c r="EB1113" s="21"/>
      <c r="EC1113" s="21"/>
      <c r="ED1113" s="21"/>
      <c r="EE1113" s="21"/>
      <c r="EF1113" s="21"/>
      <c r="EG1113" s="21"/>
      <c r="EH1113" s="21"/>
      <c r="EI1113" s="21"/>
      <c r="EJ1113" s="21"/>
      <c r="EK1113" s="21"/>
      <c r="EL1113" s="21"/>
      <c r="EM1113" s="21"/>
      <c r="EN1113" s="21"/>
      <c r="EO1113" s="21"/>
      <c r="EP1113" s="21"/>
      <c r="EQ1113" s="21"/>
      <c r="ER1113" s="21"/>
      <c r="ES1113" s="21"/>
      <c r="ET1113" s="21"/>
      <c r="EU1113" s="21"/>
      <c r="EV1113" s="21"/>
      <c r="EW1113" s="21"/>
      <c r="EX1113" s="21"/>
      <c r="EY1113" s="21"/>
      <c r="EZ1113" s="21"/>
      <c r="FA1113" s="21"/>
      <c r="FB1113" s="21"/>
      <c r="FC1113" s="21"/>
      <c r="FD1113" s="21"/>
      <c r="FE1113" s="21"/>
      <c r="FF1113" s="21"/>
      <c r="FG1113" s="21"/>
      <c r="FH1113" s="21"/>
      <c r="FI1113" s="21"/>
      <c r="FJ1113" s="21"/>
      <c r="FK1113" s="21"/>
      <c r="FL1113" s="21"/>
      <c r="FM1113" s="21"/>
      <c r="FN1113" s="21"/>
      <c r="FO1113" s="21"/>
      <c r="FP1113" s="21"/>
      <c r="FQ1113" s="21"/>
      <c r="FR1113" s="21"/>
      <c r="FS1113" s="21"/>
      <c r="FT1113" s="21"/>
      <c r="FU1113" s="21"/>
      <c r="FV1113" s="21"/>
      <c r="FW1113" s="21"/>
      <c r="FX1113" s="21"/>
      <c r="FY1113" s="21"/>
      <c r="FZ1113" s="21"/>
      <c r="GA1113" s="21"/>
      <c r="GB1113" s="21"/>
      <c r="GC1113" s="21"/>
      <c r="GD1113" s="21"/>
      <c r="GE1113" s="21"/>
      <c r="GF1113" s="21"/>
      <c r="GG1113" s="21"/>
      <c r="GH1113" s="21"/>
      <c r="GI1113" s="21"/>
      <c r="GJ1113" s="21"/>
      <c r="GK1113" s="21"/>
      <c r="GL1113" s="21"/>
      <c r="GM1113" s="21"/>
      <c r="GN1113" s="21"/>
      <c r="GO1113" s="21"/>
      <c r="GP1113" s="21"/>
      <c r="GQ1113" s="21"/>
      <c r="GR1113" s="21"/>
      <c r="GS1113" s="21"/>
      <c r="GT1113" s="21"/>
      <c r="GU1113" s="21"/>
      <c r="GV1113" s="21"/>
      <c r="GW1113" s="21"/>
      <c r="GX1113" s="21"/>
      <c r="GY1113" s="21"/>
      <c r="GZ1113" s="21"/>
      <c r="HA1113" s="21"/>
      <c r="HB1113" s="21"/>
      <c r="HC1113" s="21"/>
      <c r="HD1113" s="21"/>
      <c r="HE1113" s="21"/>
      <c r="HF1113" s="21"/>
      <c r="HG1113" s="21"/>
      <c r="HH1113" s="21"/>
      <c r="HI1113" s="21"/>
      <c r="HJ1113" s="21"/>
      <c r="HK1113" s="21"/>
      <c r="HL1113" s="21"/>
      <c r="HM1113" s="21"/>
      <c r="HN1113" s="21"/>
      <c r="HO1113" s="21"/>
      <c r="HP1113" s="21"/>
      <c r="HQ1113" s="21"/>
      <c r="HR1113" s="21"/>
      <c r="HS1113" s="21"/>
      <c r="HT1113" s="21"/>
      <c r="HU1113" s="21"/>
      <c r="HV1113" s="21"/>
      <c r="HW1113" s="21"/>
      <c r="HX1113" s="21"/>
      <c r="HY1113" s="21"/>
      <c r="HZ1113" s="21"/>
      <c r="IA1113" s="21"/>
      <c r="IB1113" s="21"/>
      <c r="IC1113" s="21"/>
      <c r="ID1113" s="21"/>
      <c r="IE1113" s="21"/>
      <c r="IF1113" s="21"/>
      <c r="IG1113" s="21"/>
      <c r="IH1113" s="21"/>
      <c r="II1113" s="21"/>
      <c r="IJ1113" s="21"/>
      <c r="IK1113" s="21"/>
      <c r="IL1113" s="21"/>
      <c r="IM1113" s="21"/>
      <c r="IN1113" s="21"/>
      <c r="IO1113" s="21"/>
      <c r="IP1113" s="21"/>
      <c r="IQ1113" s="21"/>
      <c r="IR1113" s="21"/>
      <c r="IS1113" s="21"/>
      <c r="IT1113" s="21"/>
      <c r="IU1113" s="21"/>
      <c r="IV1113" s="21"/>
      <c r="IW1113" s="21"/>
      <c r="IX1113" s="21"/>
      <c r="IY1113" s="21"/>
      <c r="IZ1113" s="21"/>
      <c r="JA1113" s="21"/>
      <c r="JB1113" s="21"/>
      <c r="JC1113" s="21"/>
      <c r="JD1113" s="21"/>
      <c r="JE1113" s="21"/>
      <c r="JF1113" s="21"/>
      <c r="JG1113" s="21"/>
      <c r="JH1113" s="21"/>
      <c r="JI1113" s="21"/>
      <c r="JJ1113" s="21"/>
      <c r="JK1113" s="21"/>
      <c r="JL1113" s="21"/>
      <c r="JM1113" s="21"/>
      <c r="JN1113" s="21"/>
      <c r="JO1113" s="21"/>
      <c r="JP1113" s="21"/>
      <c r="JQ1113" s="21"/>
      <c r="JR1113" s="21"/>
      <c r="JS1113" s="21"/>
      <c r="JT1113" s="21"/>
      <c r="JU1113" s="21"/>
      <c r="JV1113" s="21"/>
      <c r="JW1113" s="21"/>
      <c r="JX1113" s="21"/>
      <c r="JY1113" s="21"/>
    </row>
    <row r="1114" spans="1:285" ht="14.1" customHeight="1">
      <c r="A1114" s="21"/>
      <c r="B1114" s="21"/>
      <c r="C1114" s="21"/>
      <c r="D1114" s="21"/>
      <c r="E1114" s="21"/>
      <c r="F1114" s="21"/>
      <c r="G1114" s="21"/>
      <c r="H1114" s="21"/>
      <c r="I1114" s="21"/>
      <c r="J1114" s="21"/>
      <c r="K1114" s="21"/>
      <c r="L1114" s="21"/>
      <c r="M1114" s="21"/>
      <c r="N1114" s="21"/>
      <c r="O1114" s="21"/>
      <c r="P1114" s="21"/>
      <c r="Q1114" s="21"/>
      <c r="R1114" s="21"/>
      <c r="S1114" s="21"/>
      <c r="T1114" s="21"/>
      <c r="U1114" s="21"/>
      <c r="V1114" s="21"/>
      <c r="W1114" s="21"/>
      <c r="X1114" s="21"/>
      <c r="Y1114" s="21"/>
      <c r="Z1114" s="21"/>
      <c r="AA1114" s="21"/>
      <c r="AB1114" s="21"/>
      <c r="AC1114" s="21"/>
      <c r="AD1114" s="21"/>
      <c r="AE1114" s="21"/>
      <c r="AF1114" s="21"/>
      <c r="AG1114" s="21"/>
      <c r="AH1114" s="21"/>
      <c r="AI1114" s="21"/>
      <c r="AJ1114" s="21"/>
      <c r="AK1114" s="21"/>
      <c r="AL1114" s="21"/>
      <c r="AM1114" s="21"/>
      <c r="AN1114" s="21"/>
      <c r="AO1114" s="21"/>
      <c r="AP1114" s="21"/>
      <c r="AQ1114" s="21"/>
      <c r="AR1114" s="21"/>
      <c r="AS1114" s="21"/>
      <c r="AT1114" s="21"/>
      <c r="AU1114" s="21"/>
      <c r="AV1114" s="21"/>
      <c r="AW1114" s="21"/>
      <c r="AX1114" s="21"/>
      <c r="AY1114" s="21"/>
      <c r="AZ1114" s="21"/>
      <c r="BA1114" s="21"/>
      <c r="BB1114" s="21"/>
      <c r="BC1114" s="21"/>
      <c r="BD1114" s="21"/>
      <c r="BE1114" s="21"/>
      <c r="BF1114" s="21"/>
      <c r="BG1114" s="21"/>
      <c r="BH1114" s="21"/>
      <c r="BI1114" s="21"/>
      <c r="BJ1114" s="21"/>
      <c r="BK1114" s="21"/>
      <c r="BL1114" s="21"/>
      <c r="BM1114" s="21"/>
      <c r="BN1114" s="21"/>
      <c r="BO1114" s="21"/>
      <c r="BP1114" s="21"/>
      <c r="BQ1114" s="21"/>
      <c r="BR1114" s="21"/>
      <c r="BS1114" s="21"/>
      <c r="BT1114" s="21"/>
      <c r="BU1114" s="21"/>
      <c r="BV1114" s="21"/>
      <c r="BW1114" s="21"/>
      <c r="BX1114" s="21"/>
      <c r="BY1114" s="21"/>
      <c r="BZ1114" s="21"/>
      <c r="CA1114" s="21"/>
      <c r="CB1114" s="21"/>
      <c r="CC1114" s="21"/>
      <c r="CD1114" s="21"/>
      <c r="CE1114" s="21"/>
      <c r="CF1114" s="21"/>
      <c r="CG1114" s="21"/>
      <c r="CH1114" s="21"/>
      <c r="CI1114" s="21"/>
      <c r="CJ1114" s="21"/>
      <c r="CK1114" s="21"/>
      <c r="CL1114" s="21"/>
      <c r="CM1114" s="21"/>
      <c r="CN1114" s="21"/>
      <c r="CO1114" s="21"/>
      <c r="CP1114" s="21"/>
      <c r="CQ1114" s="21"/>
      <c r="CR1114" s="21"/>
      <c r="CS1114" s="21"/>
      <c r="CT1114" s="21"/>
      <c r="CU1114" s="21"/>
      <c r="CV1114" s="21"/>
      <c r="CW1114" s="21"/>
      <c r="CX1114" s="21"/>
      <c r="CY1114" s="21"/>
      <c r="CZ1114" s="21"/>
      <c r="DA1114" s="21"/>
      <c r="DB1114" s="21"/>
      <c r="DC1114" s="21"/>
      <c r="DD1114" s="21"/>
      <c r="DE1114" s="21"/>
      <c r="DF1114" s="21"/>
      <c r="DG1114" s="21"/>
      <c r="DH1114" s="21"/>
      <c r="DI1114" s="21"/>
      <c r="DJ1114" s="21"/>
      <c r="DK1114" s="21"/>
      <c r="DL1114" s="21"/>
      <c r="DM1114" s="21"/>
      <c r="DN1114" s="21"/>
      <c r="DO1114" s="21"/>
      <c r="DP1114" s="21"/>
      <c r="DQ1114" s="21"/>
      <c r="DR1114" s="21"/>
      <c r="DS1114" s="21"/>
      <c r="DT1114" s="21"/>
      <c r="DU1114" s="21"/>
      <c r="DV1114" s="21"/>
      <c r="DW1114" s="21"/>
      <c r="DX1114" s="21"/>
      <c r="DY1114" s="21"/>
      <c r="DZ1114" s="21"/>
      <c r="EA1114" s="21"/>
      <c r="EB1114" s="21"/>
      <c r="EC1114" s="21"/>
      <c r="ED1114" s="21"/>
      <c r="EE1114" s="21"/>
      <c r="EF1114" s="21"/>
      <c r="EG1114" s="21"/>
      <c r="EH1114" s="21"/>
      <c r="EI1114" s="21"/>
      <c r="EJ1114" s="21"/>
      <c r="EK1114" s="21"/>
      <c r="EL1114" s="21"/>
      <c r="EM1114" s="21"/>
      <c r="EN1114" s="21"/>
      <c r="EO1114" s="21"/>
      <c r="EP1114" s="21"/>
      <c r="EQ1114" s="21"/>
      <c r="ER1114" s="21"/>
      <c r="ES1114" s="21"/>
      <c r="ET1114" s="21"/>
      <c r="EU1114" s="21"/>
      <c r="EV1114" s="21"/>
      <c r="EW1114" s="21"/>
      <c r="EX1114" s="21"/>
      <c r="EY1114" s="21"/>
      <c r="EZ1114" s="21"/>
      <c r="FA1114" s="21"/>
      <c r="FB1114" s="21"/>
      <c r="FC1114" s="21"/>
      <c r="FD1114" s="21"/>
      <c r="FE1114" s="21"/>
      <c r="FF1114" s="21"/>
      <c r="FG1114" s="21"/>
      <c r="FH1114" s="21"/>
      <c r="FI1114" s="21"/>
      <c r="FJ1114" s="21"/>
      <c r="FK1114" s="21"/>
      <c r="FL1114" s="21"/>
      <c r="FM1114" s="21"/>
      <c r="FN1114" s="21"/>
      <c r="FO1114" s="21"/>
      <c r="FP1114" s="21"/>
      <c r="FQ1114" s="21"/>
      <c r="FR1114" s="21"/>
      <c r="FS1114" s="21"/>
      <c r="FT1114" s="21"/>
      <c r="FU1114" s="21"/>
      <c r="FV1114" s="21"/>
      <c r="FW1114" s="21"/>
      <c r="FX1114" s="21"/>
      <c r="FY1114" s="21"/>
      <c r="FZ1114" s="21"/>
      <c r="GA1114" s="21"/>
      <c r="GB1114" s="21"/>
      <c r="GC1114" s="21"/>
      <c r="GD1114" s="21"/>
      <c r="GE1114" s="21"/>
      <c r="GF1114" s="21"/>
      <c r="GG1114" s="21"/>
      <c r="GH1114" s="21"/>
      <c r="GI1114" s="21"/>
      <c r="GJ1114" s="21"/>
      <c r="GK1114" s="21"/>
      <c r="GL1114" s="21"/>
      <c r="GM1114" s="21"/>
      <c r="GN1114" s="21"/>
      <c r="GO1114" s="21"/>
      <c r="GP1114" s="21"/>
      <c r="GQ1114" s="21"/>
      <c r="GR1114" s="21"/>
      <c r="GS1114" s="21"/>
      <c r="GT1114" s="21"/>
      <c r="GU1114" s="21"/>
      <c r="GV1114" s="21"/>
      <c r="GW1114" s="21"/>
      <c r="GX1114" s="21"/>
      <c r="GY1114" s="21"/>
      <c r="GZ1114" s="21"/>
      <c r="HA1114" s="21"/>
      <c r="HB1114" s="21"/>
      <c r="HC1114" s="21"/>
      <c r="HD1114" s="21"/>
      <c r="HE1114" s="21"/>
      <c r="HF1114" s="21"/>
      <c r="HG1114" s="21"/>
      <c r="HH1114" s="21"/>
      <c r="HI1114" s="21"/>
      <c r="HJ1114" s="21"/>
      <c r="HK1114" s="21"/>
      <c r="HL1114" s="21"/>
      <c r="HM1114" s="21"/>
      <c r="HN1114" s="21"/>
      <c r="HO1114" s="21"/>
      <c r="HP1114" s="21"/>
      <c r="HQ1114" s="21"/>
      <c r="HR1114" s="21"/>
      <c r="HS1114" s="21"/>
      <c r="HT1114" s="21"/>
      <c r="HU1114" s="21"/>
      <c r="HV1114" s="21"/>
      <c r="HW1114" s="21"/>
      <c r="HX1114" s="21"/>
      <c r="HY1114" s="21"/>
      <c r="HZ1114" s="21"/>
      <c r="IA1114" s="21"/>
      <c r="IB1114" s="21"/>
      <c r="IC1114" s="21"/>
      <c r="ID1114" s="21"/>
      <c r="IE1114" s="21"/>
      <c r="IF1114" s="21"/>
      <c r="IG1114" s="21"/>
      <c r="IH1114" s="21"/>
      <c r="II1114" s="21"/>
      <c r="IJ1114" s="21"/>
      <c r="IK1114" s="21"/>
      <c r="IL1114" s="21"/>
      <c r="IM1114" s="21"/>
      <c r="IN1114" s="21"/>
      <c r="IO1114" s="21"/>
      <c r="IP1114" s="21"/>
      <c r="IQ1114" s="21"/>
      <c r="IR1114" s="21"/>
      <c r="IS1114" s="21"/>
      <c r="IT1114" s="21"/>
      <c r="IU1114" s="21"/>
      <c r="IV1114" s="21"/>
      <c r="IW1114" s="21"/>
      <c r="IX1114" s="21"/>
      <c r="IY1114" s="21"/>
      <c r="IZ1114" s="21"/>
      <c r="JA1114" s="21"/>
      <c r="JB1114" s="21"/>
      <c r="JC1114" s="21"/>
      <c r="JD1114" s="21"/>
      <c r="JE1114" s="21"/>
      <c r="JF1114" s="21"/>
      <c r="JG1114" s="21"/>
      <c r="JH1114" s="21"/>
      <c r="JI1114" s="21"/>
      <c r="JJ1114" s="21"/>
      <c r="JK1114" s="21"/>
      <c r="JL1114" s="21"/>
      <c r="JM1114" s="21"/>
      <c r="JN1114" s="21"/>
      <c r="JO1114" s="21"/>
      <c r="JP1114" s="21"/>
      <c r="JQ1114" s="21"/>
      <c r="JR1114" s="21"/>
      <c r="JS1114" s="21"/>
      <c r="JT1114" s="21"/>
      <c r="JU1114" s="21"/>
      <c r="JV1114" s="21"/>
      <c r="JW1114" s="21"/>
      <c r="JX1114" s="21"/>
      <c r="JY1114" s="21"/>
    </row>
    <row r="1115" spans="1:285" ht="14.1" customHeight="1">
      <c r="A1115" s="21"/>
      <c r="B1115" s="21"/>
      <c r="C1115" s="21"/>
      <c r="D1115" s="21"/>
      <c r="E1115" s="21"/>
      <c r="F1115" s="21"/>
      <c r="G1115" s="21"/>
      <c r="H1115" s="21"/>
      <c r="I1115" s="21"/>
      <c r="J1115" s="21"/>
      <c r="K1115" s="21"/>
      <c r="L1115" s="21"/>
      <c r="M1115" s="21"/>
      <c r="N1115" s="21"/>
      <c r="O1115" s="21"/>
      <c r="P1115" s="21"/>
      <c r="Q1115" s="21"/>
      <c r="R1115" s="21"/>
      <c r="S1115" s="21"/>
      <c r="T1115" s="21"/>
      <c r="U1115" s="21"/>
      <c r="V1115" s="21"/>
      <c r="W1115" s="21"/>
      <c r="X1115" s="21"/>
      <c r="Y1115" s="21"/>
      <c r="Z1115" s="21"/>
      <c r="AA1115" s="21"/>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c r="AV1115" s="21"/>
      <c r="AW1115" s="21"/>
      <c r="AX1115" s="21"/>
      <c r="AY1115" s="21"/>
      <c r="AZ1115" s="21"/>
      <c r="BA1115" s="21"/>
      <c r="BB1115" s="21"/>
      <c r="BC1115" s="21"/>
      <c r="BD1115" s="21"/>
      <c r="BE1115" s="21"/>
      <c r="BF1115" s="21"/>
      <c r="BG1115" s="21"/>
      <c r="BH1115" s="21"/>
      <c r="BI1115" s="21"/>
      <c r="BJ1115" s="21"/>
      <c r="BK1115" s="21"/>
      <c r="BL1115" s="21"/>
      <c r="BM1115" s="21"/>
      <c r="BN1115" s="21"/>
      <c r="BO1115" s="21"/>
      <c r="BP1115" s="21"/>
      <c r="BQ1115" s="21"/>
      <c r="BR1115" s="21"/>
      <c r="BS1115" s="21"/>
      <c r="BT1115" s="21"/>
      <c r="BU1115" s="21"/>
      <c r="BV1115" s="21"/>
      <c r="BW1115" s="21"/>
      <c r="BX1115" s="21"/>
      <c r="BY1115" s="21"/>
      <c r="BZ1115" s="21"/>
      <c r="CA1115" s="21"/>
      <c r="CB1115" s="21"/>
      <c r="CC1115" s="21"/>
      <c r="CD1115" s="21"/>
      <c r="CE1115" s="21"/>
      <c r="CF1115" s="21"/>
      <c r="CG1115" s="21"/>
      <c r="CH1115" s="21"/>
      <c r="CI1115" s="21"/>
      <c r="CJ1115" s="21"/>
      <c r="CK1115" s="21"/>
      <c r="CL1115" s="21"/>
      <c r="CM1115" s="21"/>
      <c r="CN1115" s="21"/>
      <c r="CO1115" s="21"/>
      <c r="CP1115" s="21"/>
      <c r="CQ1115" s="21"/>
      <c r="CR1115" s="21"/>
      <c r="CS1115" s="21"/>
      <c r="CT1115" s="21"/>
      <c r="CU1115" s="21"/>
      <c r="CV1115" s="21"/>
      <c r="CW1115" s="21"/>
      <c r="CX1115" s="21"/>
      <c r="CY1115" s="21"/>
      <c r="CZ1115" s="21"/>
      <c r="DA1115" s="21"/>
      <c r="DB1115" s="21"/>
      <c r="DC1115" s="21"/>
      <c r="DD1115" s="21"/>
      <c r="DE1115" s="21"/>
      <c r="DF1115" s="21"/>
      <c r="DG1115" s="21"/>
      <c r="DH1115" s="21"/>
      <c r="DI1115" s="21"/>
      <c r="DJ1115" s="21"/>
      <c r="DK1115" s="21"/>
      <c r="DL1115" s="21"/>
      <c r="DM1115" s="21"/>
      <c r="DN1115" s="21"/>
      <c r="DO1115" s="21"/>
      <c r="DP1115" s="21"/>
      <c r="DQ1115" s="21"/>
      <c r="DR1115" s="21"/>
      <c r="DS1115" s="21"/>
      <c r="DT1115" s="21"/>
      <c r="DU1115" s="21"/>
      <c r="DV1115" s="21"/>
      <c r="DW1115" s="21"/>
      <c r="DX1115" s="21"/>
      <c r="DY1115" s="21"/>
      <c r="DZ1115" s="21"/>
      <c r="EA1115" s="21"/>
      <c r="EB1115" s="21"/>
      <c r="EC1115" s="21"/>
      <c r="ED1115" s="21"/>
      <c r="EE1115" s="21"/>
      <c r="EF1115" s="21"/>
      <c r="EG1115" s="21"/>
      <c r="EH1115" s="21"/>
      <c r="EI1115" s="21"/>
      <c r="EJ1115" s="21"/>
      <c r="EK1115" s="21"/>
      <c r="EL1115" s="21"/>
      <c r="EM1115" s="21"/>
      <c r="EN1115" s="21"/>
      <c r="EO1115" s="21"/>
      <c r="EP1115" s="21"/>
      <c r="EQ1115" s="21"/>
      <c r="ER1115" s="21"/>
      <c r="ES1115" s="21"/>
      <c r="ET1115" s="21"/>
      <c r="EU1115" s="21"/>
      <c r="EV1115" s="21"/>
      <c r="EW1115" s="21"/>
      <c r="EX1115" s="21"/>
      <c r="EY1115" s="21"/>
      <c r="EZ1115" s="21"/>
      <c r="FA1115" s="21"/>
      <c r="FB1115" s="21"/>
      <c r="FC1115" s="21"/>
      <c r="FD1115" s="21"/>
      <c r="FE1115" s="21"/>
      <c r="FF1115" s="21"/>
      <c r="FG1115" s="21"/>
      <c r="FH1115" s="21"/>
      <c r="FI1115" s="21"/>
      <c r="FJ1115" s="21"/>
      <c r="FK1115" s="21"/>
      <c r="FL1115" s="21"/>
      <c r="FM1115" s="21"/>
      <c r="FN1115" s="21"/>
      <c r="FO1115" s="21"/>
      <c r="FP1115" s="21"/>
      <c r="FQ1115" s="21"/>
      <c r="FR1115" s="21"/>
      <c r="FS1115" s="21"/>
      <c r="FT1115" s="21"/>
      <c r="FU1115" s="21"/>
      <c r="FV1115" s="21"/>
      <c r="FW1115" s="21"/>
      <c r="FX1115" s="21"/>
      <c r="FY1115" s="21"/>
      <c r="FZ1115" s="21"/>
      <c r="GA1115" s="21"/>
      <c r="GB1115" s="21"/>
      <c r="GC1115" s="21"/>
      <c r="GD1115" s="21"/>
      <c r="GE1115" s="21"/>
      <c r="GF1115" s="21"/>
      <c r="GG1115" s="21"/>
      <c r="GH1115" s="21"/>
      <c r="GI1115" s="21"/>
      <c r="GJ1115" s="21"/>
      <c r="GK1115" s="21"/>
      <c r="GL1115" s="21"/>
      <c r="GM1115" s="21"/>
      <c r="GN1115" s="21"/>
      <c r="GO1115" s="21"/>
      <c r="GP1115" s="21"/>
      <c r="GQ1115" s="21"/>
      <c r="GR1115" s="21"/>
      <c r="GS1115" s="21"/>
      <c r="GT1115" s="21"/>
      <c r="GU1115" s="21"/>
      <c r="GV1115" s="21"/>
      <c r="GW1115" s="21"/>
      <c r="GX1115" s="21"/>
      <c r="GY1115" s="21"/>
      <c r="GZ1115" s="21"/>
      <c r="HA1115" s="21"/>
      <c r="HB1115" s="21"/>
      <c r="HC1115" s="21"/>
      <c r="HD1115" s="21"/>
      <c r="HE1115" s="21"/>
      <c r="HF1115" s="21"/>
      <c r="HG1115" s="21"/>
      <c r="HH1115" s="21"/>
      <c r="HI1115" s="21"/>
      <c r="HJ1115" s="21"/>
      <c r="HK1115" s="21"/>
      <c r="HL1115" s="21"/>
      <c r="HM1115" s="21"/>
      <c r="HN1115" s="21"/>
      <c r="HO1115" s="21"/>
      <c r="HP1115" s="21"/>
      <c r="HQ1115" s="21"/>
      <c r="HR1115" s="21"/>
      <c r="HS1115" s="21"/>
      <c r="HT1115" s="21"/>
      <c r="HU1115" s="21"/>
      <c r="HV1115" s="21"/>
      <c r="HW1115" s="21"/>
      <c r="HX1115" s="21"/>
      <c r="HY1115" s="21"/>
      <c r="HZ1115" s="21"/>
      <c r="IA1115" s="21"/>
      <c r="IB1115" s="21"/>
      <c r="IC1115" s="21"/>
      <c r="ID1115" s="21"/>
      <c r="IE1115" s="21"/>
      <c r="IF1115" s="21"/>
      <c r="IG1115" s="21"/>
      <c r="IH1115" s="21"/>
      <c r="II1115" s="21"/>
      <c r="IJ1115" s="21"/>
      <c r="IK1115" s="21"/>
      <c r="IL1115" s="21"/>
      <c r="IM1115" s="21"/>
      <c r="IN1115" s="21"/>
      <c r="IO1115" s="21"/>
      <c r="IP1115" s="21"/>
      <c r="IQ1115" s="21"/>
      <c r="IR1115" s="21"/>
      <c r="IS1115" s="21"/>
      <c r="IT1115" s="21"/>
      <c r="IU1115" s="21"/>
      <c r="IV1115" s="21"/>
      <c r="IW1115" s="21"/>
      <c r="IX1115" s="21"/>
      <c r="IY1115" s="21"/>
      <c r="IZ1115" s="21"/>
      <c r="JA1115" s="21"/>
      <c r="JB1115" s="21"/>
      <c r="JC1115" s="21"/>
      <c r="JD1115" s="21"/>
      <c r="JE1115" s="21"/>
      <c r="JF1115" s="21"/>
      <c r="JG1115" s="21"/>
      <c r="JH1115" s="21"/>
      <c r="JI1115" s="21"/>
      <c r="JJ1115" s="21"/>
      <c r="JK1115" s="21"/>
      <c r="JL1115" s="21"/>
      <c r="JM1115" s="21"/>
      <c r="JN1115" s="21"/>
      <c r="JO1115" s="21"/>
      <c r="JP1115" s="21"/>
      <c r="JQ1115" s="21"/>
      <c r="JR1115" s="21"/>
      <c r="JS1115" s="21"/>
      <c r="JT1115" s="21"/>
      <c r="JU1115" s="21"/>
      <c r="JV1115" s="21"/>
      <c r="JW1115" s="21"/>
      <c r="JX1115" s="21"/>
      <c r="JY1115" s="21"/>
    </row>
    <row r="1116" spans="1:285" ht="14.1" customHeight="1">
      <c r="A1116" s="21"/>
      <c r="B1116" s="21"/>
      <c r="C1116" s="21"/>
      <c r="D1116" s="21"/>
      <c r="E1116" s="21"/>
      <c r="F1116" s="21"/>
      <c r="G1116" s="21"/>
      <c r="H1116" s="21"/>
      <c r="I1116" s="21"/>
      <c r="J1116" s="21"/>
      <c r="K1116" s="21"/>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c r="AG1116" s="21"/>
      <c r="AH1116" s="21"/>
      <c r="AI1116" s="21"/>
      <c r="AJ1116" s="21"/>
      <c r="AK1116" s="21"/>
      <c r="AL1116" s="21"/>
      <c r="AM1116" s="21"/>
      <c r="AN1116" s="21"/>
      <c r="AO1116" s="21"/>
      <c r="AP1116" s="21"/>
      <c r="AQ1116" s="21"/>
      <c r="AR1116" s="21"/>
      <c r="AS1116" s="21"/>
      <c r="AT1116" s="21"/>
      <c r="AU1116" s="21"/>
      <c r="AV1116" s="21"/>
      <c r="AW1116" s="21"/>
      <c r="AX1116" s="21"/>
      <c r="AY1116" s="21"/>
      <c r="AZ1116" s="21"/>
      <c r="BA1116" s="21"/>
      <c r="BB1116" s="21"/>
      <c r="BC1116" s="21"/>
      <c r="BD1116" s="21"/>
      <c r="BE1116" s="21"/>
      <c r="BF1116" s="21"/>
      <c r="BG1116" s="21"/>
      <c r="BH1116" s="21"/>
      <c r="BI1116" s="21"/>
      <c r="BJ1116" s="21"/>
      <c r="BK1116" s="21"/>
      <c r="BL1116" s="21"/>
      <c r="BM1116" s="21"/>
      <c r="BN1116" s="21"/>
      <c r="BO1116" s="21"/>
      <c r="BP1116" s="21"/>
      <c r="BQ1116" s="21"/>
      <c r="BR1116" s="21"/>
      <c r="BS1116" s="21"/>
      <c r="BT1116" s="21"/>
      <c r="BU1116" s="21"/>
      <c r="BV1116" s="21"/>
      <c r="BW1116" s="21"/>
      <c r="BX1116" s="21"/>
      <c r="BY1116" s="21"/>
      <c r="BZ1116" s="21"/>
      <c r="CA1116" s="21"/>
      <c r="CB1116" s="21"/>
      <c r="CC1116" s="21"/>
      <c r="CD1116" s="21"/>
      <c r="CE1116" s="21"/>
      <c r="CF1116" s="21"/>
      <c r="CG1116" s="21"/>
      <c r="CH1116" s="21"/>
      <c r="CI1116" s="21"/>
      <c r="CJ1116" s="21"/>
      <c r="CK1116" s="21"/>
      <c r="CL1116" s="21"/>
      <c r="CM1116" s="21"/>
      <c r="CN1116" s="21"/>
      <c r="CO1116" s="21"/>
      <c r="CP1116" s="21"/>
      <c r="CQ1116" s="21"/>
      <c r="CR1116" s="21"/>
      <c r="CS1116" s="21"/>
      <c r="CT1116" s="21"/>
      <c r="CU1116" s="21"/>
      <c r="CV1116" s="21"/>
      <c r="CW1116" s="21"/>
      <c r="CX1116" s="21"/>
      <c r="CY1116" s="21"/>
      <c r="CZ1116" s="21"/>
      <c r="DA1116" s="21"/>
      <c r="DB1116" s="21"/>
      <c r="DC1116" s="21"/>
      <c r="DD1116" s="21"/>
      <c r="DE1116" s="21"/>
      <c r="DF1116" s="21"/>
      <c r="DG1116" s="21"/>
      <c r="DH1116" s="21"/>
      <c r="DI1116" s="21"/>
      <c r="DJ1116" s="21"/>
      <c r="DK1116" s="21"/>
      <c r="DL1116" s="21"/>
      <c r="DM1116" s="21"/>
      <c r="DN1116" s="21"/>
      <c r="DO1116" s="21"/>
      <c r="DP1116" s="21"/>
      <c r="DQ1116" s="21"/>
      <c r="DR1116" s="21"/>
      <c r="DS1116" s="21"/>
      <c r="DT1116" s="21"/>
      <c r="DU1116" s="21"/>
      <c r="DV1116" s="21"/>
      <c r="DW1116" s="21"/>
      <c r="DX1116" s="21"/>
      <c r="DY1116" s="21"/>
      <c r="DZ1116" s="21"/>
      <c r="EA1116" s="21"/>
      <c r="EB1116" s="21"/>
      <c r="EC1116" s="21"/>
      <c r="ED1116" s="21"/>
      <c r="EE1116" s="21"/>
      <c r="EF1116" s="21"/>
      <c r="EG1116" s="21"/>
      <c r="EH1116" s="21"/>
      <c r="EI1116" s="21"/>
      <c r="EJ1116" s="21"/>
      <c r="EK1116" s="21"/>
      <c r="EL1116" s="21"/>
      <c r="EM1116" s="21"/>
      <c r="EN1116" s="21"/>
      <c r="EO1116" s="21"/>
      <c r="EP1116" s="21"/>
      <c r="EQ1116" s="21"/>
      <c r="ER1116" s="21"/>
      <c r="ES1116" s="21"/>
      <c r="ET1116" s="21"/>
      <c r="EU1116" s="21"/>
      <c r="EV1116" s="21"/>
      <c r="EW1116" s="21"/>
      <c r="EX1116" s="21"/>
      <c r="EY1116" s="21"/>
      <c r="EZ1116" s="21"/>
      <c r="FA1116" s="21"/>
      <c r="FB1116" s="21"/>
      <c r="FC1116" s="21"/>
      <c r="FD1116" s="21"/>
      <c r="FE1116" s="21"/>
      <c r="FF1116" s="21"/>
      <c r="FG1116" s="21"/>
      <c r="FH1116" s="21"/>
      <c r="FI1116" s="21"/>
      <c r="FJ1116" s="21"/>
      <c r="FK1116" s="21"/>
      <c r="FL1116" s="21"/>
      <c r="FM1116" s="21"/>
      <c r="FN1116" s="21"/>
      <c r="FO1116" s="21"/>
      <c r="FP1116" s="21"/>
      <c r="FQ1116" s="21"/>
      <c r="FR1116" s="21"/>
      <c r="FS1116" s="21"/>
      <c r="FT1116" s="21"/>
      <c r="FU1116" s="21"/>
      <c r="FV1116" s="21"/>
      <c r="FW1116" s="21"/>
      <c r="FX1116" s="21"/>
      <c r="FY1116" s="21"/>
      <c r="FZ1116" s="21"/>
      <c r="GA1116" s="21"/>
      <c r="GB1116" s="21"/>
      <c r="GC1116" s="21"/>
      <c r="GD1116" s="21"/>
      <c r="GE1116" s="21"/>
      <c r="GF1116" s="21"/>
      <c r="GG1116" s="21"/>
      <c r="GH1116" s="21"/>
      <c r="GI1116" s="21"/>
      <c r="GJ1116" s="21"/>
      <c r="GK1116" s="21"/>
      <c r="GL1116" s="21"/>
      <c r="GM1116" s="21"/>
      <c r="GN1116" s="21"/>
      <c r="GO1116" s="21"/>
      <c r="GP1116" s="21"/>
      <c r="GQ1116" s="21"/>
      <c r="GR1116" s="21"/>
      <c r="GS1116" s="21"/>
      <c r="GT1116" s="21"/>
      <c r="GU1116" s="21"/>
      <c r="GV1116" s="21"/>
      <c r="GW1116" s="21"/>
      <c r="GX1116" s="21"/>
      <c r="GY1116" s="21"/>
      <c r="GZ1116" s="21"/>
      <c r="HA1116" s="21"/>
      <c r="HB1116" s="21"/>
      <c r="HC1116" s="21"/>
      <c r="HD1116" s="21"/>
      <c r="HE1116" s="21"/>
      <c r="HF1116" s="21"/>
      <c r="HG1116" s="21"/>
      <c r="HH1116" s="21"/>
      <c r="HI1116" s="21"/>
      <c r="HJ1116" s="21"/>
      <c r="HK1116" s="21"/>
      <c r="HL1116" s="21"/>
      <c r="HM1116" s="21"/>
      <c r="HN1116" s="21"/>
      <c r="HO1116" s="21"/>
      <c r="HP1116" s="21"/>
      <c r="HQ1116" s="21"/>
      <c r="HR1116" s="21"/>
      <c r="HS1116" s="21"/>
      <c r="HT1116" s="21"/>
      <c r="HU1116" s="21"/>
      <c r="HV1116" s="21"/>
      <c r="HW1116" s="21"/>
      <c r="HX1116" s="21"/>
      <c r="HY1116" s="21"/>
      <c r="HZ1116" s="21"/>
      <c r="IA1116" s="21"/>
      <c r="IB1116" s="21"/>
      <c r="IC1116" s="21"/>
      <c r="ID1116" s="21"/>
      <c r="IE1116" s="21"/>
      <c r="IF1116" s="21"/>
      <c r="IG1116" s="21"/>
      <c r="IH1116" s="21"/>
      <c r="II1116" s="21"/>
      <c r="IJ1116" s="21"/>
      <c r="IK1116" s="21"/>
      <c r="IL1116" s="21"/>
      <c r="IM1116" s="21"/>
      <c r="IN1116" s="21"/>
      <c r="IO1116" s="21"/>
      <c r="IP1116" s="21"/>
      <c r="IQ1116" s="21"/>
      <c r="IR1116" s="21"/>
      <c r="IS1116" s="21"/>
      <c r="IT1116" s="21"/>
      <c r="IU1116" s="21"/>
      <c r="IV1116" s="21"/>
      <c r="IW1116" s="21"/>
      <c r="IX1116" s="21"/>
      <c r="IY1116" s="21"/>
      <c r="IZ1116" s="21"/>
      <c r="JA1116" s="21"/>
      <c r="JB1116" s="21"/>
      <c r="JC1116" s="21"/>
      <c r="JD1116" s="21"/>
      <c r="JE1116" s="21"/>
      <c r="JF1116" s="21"/>
      <c r="JG1116" s="21"/>
      <c r="JH1116" s="21"/>
      <c r="JI1116" s="21"/>
      <c r="JJ1116" s="21"/>
      <c r="JK1116" s="21"/>
      <c r="JL1116" s="21"/>
      <c r="JM1116" s="21"/>
      <c r="JN1116" s="21"/>
      <c r="JO1116" s="21"/>
      <c r="JP1116" s="21"/>
      <c r="JQ1116" s="21"/>
      <c r="JR1116" s="21"/>
      <c r="JS1116" s="21"/>
      <c r="JT1116" s="21"/>
      <c r="JU1116" s="21"/>
      <c r="JV1116" s="21"/>
      <c r="JW1116" s="21"/>
      <c r="JX1116" s="21"/>
      <c r="JY1116" s="21"/>
    </row>
    <row r="1117" spans="1:285" ht="14.1" customHeight="1">
      <c r="A1117" s="21"/>
      <c r="B1117" s="21"/>
      <c r="C1117" s="21"/>
      <c r="D1117" s="21"/>
      <c r="E1117" s="21"/>
      <c r="F1117" s="21"/>
      <c r="G1117" s="21"/>
      <c r="H1117" s="21"/>
      <c r="I1117" s="21"/>
      <c r="J1117" s="21"/>
      <c r="K1117" s="21"/>
      <c r="L1117" s="21"/>
      <c r="M1117" s="21"/>
      <c r="N1117" s="21"/>
      <c r="O1117" s="21"/>
      <c r="P1117" s="21"/>
      <c r="Q1117" s="21"/>
      <c r="R1117" s="21"/>
      <c r="S1117" s="21"/>
      <c r="T1117" s="21"/>
      <c r="U1117" s="21"/>
      <c r="V1117" s="21"/>
      <c r="W1117" s="21"/>
      <c r="X1117" s="21"/>
      <c r="Y1117" s="21"/>
      <c r="Z1117" s="21"/>
      <c r="AA1117" s="21"/>
      <c r="AB1117" s="21"/>
      <c r="AC1117" s="21"/>
      <c r="AD1117" s="21"/>
      <c r="AE1117" s="21"/>
      <c r="AF1117" s="21"/>
      <c r="AG1117" s="21"/>
      <c r="AH1117" s="21"/>
      <c r="AI1117" s="21"/>
      <c r="AJ1117" s="21"/>
      <c r="AK1117" s="21"/>
      <c r="AL1117" s="21"/>
      <c r="AM1117" s="21"/>
      <c r="AN1117" s="21"/>
      <c r="AO1117" s="21"/>
      <c r="AP1117" s="21"/>
      <c r="AQ1117" s="21"/>
      <c r="AR1117" s="21"/>
      <c r="AS1117" s="21"/>
      <c r="AT1117" s="21"/>
      <c r="AU1117" s="21"/>
      <c r="AV1117" s="21"/>
      <c r="AW1117" s="21"/>
      <c r="AX1117" s="21"/>
      <c r="AY1117" s="21"/>
      <c r="AZ1117" s="21"/>
      <c r="BA1117" s="21"/>
      <c r="BB1117" s="21"/>
      <c r="BC1117" s="21"/>
      <c r="BD1117" s="21"/>
      <c r="BE1117" s="21"/>
      <c r="BF1117" s="21"/>
      <c r="BG1117" s="21"/>
      <c r="BH1117" s="21"/>
      <c r="BI1117" s="21"/>
      <c r="BJ1117" s="21"/>
      <c r="BK1117" s="21"/>
      <c r="BL1117" s="21"/>
      <c r="BM1117" s="21"/>
      <c r="BN1117" s="21"/>
      <c r="BO1117" s="21"/>
      <c r="BP1117" s="21"/>
      <c r="BQ1117" s="21"/>
      <c r="BR1117" s="21"/>
      <c r="BS1117" s="21"/>
      <c r="BT1117" s="21"/>
      <c r="BU1117" s="21"/>
      <c r="BV1117" s="21"/>
      <c r="BW1117" s="21"/>
      <c r="BX1117" s="21"/>
      <c r="BY1117" s="21"/>
      <c r="BZ1117" s="21"/>
      <c r="CA1117" s="21"/>
      <c r="CB1117" s="21"/>
      <c r="CC1117" s="21"/>
      <c r="CD1117" s="21"/>
      <c r="CE1117" s="21"/>
      <c r="CF1117" s="21"/>
      <c r="CG1117" s="21"/>
      <c r="CH1117" s="21"/>
      <c r="CI1117" s="21"/>
      <c r="CJ1117" s="21"/>
      <c r="CK1117" s="21"/>
      <c r="CL1117" s="21"/>
      <c r="CM1117" s="21"/>
      <c r="CN1117" s="21"/>
      <c r="CO1117" s="21"/>
      <c r="CP1117" s="21"/>
      <c r="CQ1117" s="21"/>
      <c r="CR1117" s="21"/>
      <c r="CS1117" s="21"/>
      <c r="CT1117" s="21"/>
      <c r="CU1117" s="21"/>
      <c r="CV1117" s="21"/>
      <c r="CW1117" s="21"/>
      <c r="CX1117" s="21"/>
      <c r="CY1117" s="21"/>
      <c r="CZ1117" s="21"/>
      <c r="DA1117" s="21"/>
      <c r="DB1117" s="21"/>
      <c r="DC1117" s="21"/>
      <c r="DD1117" s="21"/>
      <c r="DE1117" s="21"/>
      <c r="DF1117" s="21"/>
      <c r="DG1117" s="21"/>
      <c r="DH1117" s="21"/>
      <c r="DI1117" s="21"/>
      <c r="DJ1117" s="21"/>
      <c r="DK1117" s="21"/>
      <c r="DL1117" s="21"/>
      <c r="DM1117" s="21"/>
      <c r="DN1117" s="21"/>
      <c r="DO1117" s="21"/>
      <c r="DP1117" s="21"/>
      <c r="DQ1117" s="21"/>
      <c r="DR1117" s="21"/>
      <c r="DS1117" s="21"/>
      <c r="DT1117" s="21"/>
      <c r="DU1117" s="21"/>
      <c r="DV1117" s="21"/>
      <c r="DW1117" s="21"/>
      <c r="DX1117" s="21"/>
      <c r="DY1117" s="21"/>
      <c r="DZ1117" s="21"/>
      <c r="EA1117" s="21"/>
      <c r="EB1117" s="21"/>
      <c r="EC1117" s="21"/>
      <c r="ED1117" s="21"/>
      <c r="EE1117" s="21"/>
      <c r="EF1117" s="21"/>
      <c r="EG1117" s="21"/>
      <c r="EH1117" s="21"/>
      <c r="EI1117" s="21"/>
      <c r="EJ1117" s="21"/>
      <c r="EK1117" s="21"/>
      <c r="EL1117" s="21"/>
      <c r="EM1117" s="21"/>
      <c r="EN1117" s="21"/>
      <c r="EO1117" s="21"/>
      <c r="EP1117" s="21"/>
      <c r="EQ1117" s="21"/>
      <c r="ER1117" s="21"/>
      <c r="ES1117" s="21"/>
      <c r="ET1117" s="21"/>
      <c r="EU1117" s="21"/>
      <c r="EV1117" s="21"/>
      <c r="EW1117" s="21"/>
      <c r="EX1117" s="21"/>
      <c r="EY1117" s="21"/>
      <c r="EZ1117" s="21"/>
      <c r="FA1117" s="21"/>
      <c r="FB1117" s="21"/>
      <c r="FC1117" s="21"/>
      <c r="FD1117" s="21"/>
      <c r="FE1117" s="21"/>
      <c r="FF1117" s="21"/>
      <c r="FG1117" s="21"/>
      <c r="FH1117" s="21"/>
      <c r="FI1117" s="21"/>
      <c r="FJ1117" s="21"/>
      <c r="FK1117" s="21"/>
      <c r="FL1117" s="21"/>
      <c r="FM1117" s="21"/>
      <c r="FN1117" s="21"/>
      <c r="FO1117" s="21"/>
      <c r="FP1117" s="21"/>
      <c r="FQ1117" s="21"/>
      <c r="FR1117" s="21"/>
      <c r="FS1117" s="21"/>
      <c r="FT1117" s="21"/>
      <c r="FU1117" s="21"/>
      <c r="FV1117" s="21"/>
      <c r="FW1117" s="21"/>
      <c r="FX1117" s="21"/>
      <c r="FY1117" s="21"/>
      <c r="FZ1117" s="21"/>
      <c r="GA1117" s="21"/>
      <c r="GB1117" s="21"/>
      <c r="GC1117" s="21"/>
      <c r="GD1117" s="21"/>
      <c r="GE1117" s="21"/>
      <c r="GF1117" s="21"/>
      <c r="GG1117" s="21"/>
      <c r="GH1117" s="21"/>
      <c r="GI1117" s="21"/>
      <c r="GJ1117" s="21"/>
      <c r="GK1117" s="21"/>
      <c r="GL1117" s="21"/>
      <c r="GM1117" s="21"/>
      <c r="GN1117" s="21"/>
      <c r="GO1117" s="21"/>
      <c r="GP1117" s="21"/>
      <c r="GQ1117" s="21"/>
      <c r="GR1117" s="21"/>
      <c r="GS1117" s="21"/>
      <c r="GT1117" s="21"/>
      <c r="GU1117" s="21"/>
      <c r="GV1117" s="21"/>
      <c r="GW1117" s="21"/>
      <c r="GX1117" s="21"/>
      <c r="GY1117" s="21"/>
      <c r="GZ1117" s="21"/>
      <c r="HA1117" s="21"/>
      <c r="HB1117" s="21"/>
      <c r="HC1117" s="21"/>
      <c r="HD1117" s="21"/>
      <c r="HE1117" s="21"/>
      <c r="HF1117" s="21"/>
      <c r="HG1117" s="21"/>
      <c r="HH1117" s="21"/>
      <c r="HI1117" s="21"/>
      <c r="HJ1117" s="21"/>
      <c r="HK1117" s="21"/>
      <c r="HL1117" s="21"/>
      <c r="HM1117" s="21"/>
      <c r="HN1117" s="21"/>
      <c r="HO1117" s="21"/>
      <c r="HP1117" s="21"/>
      <c r="HQ1117" s="21"/>
      <c r="HR1117" s="21"/>
      <c r="HS1117" s="21"/>
      <c r="HT1117" s="21"/>
      <c r="HU1117" s="21"/>
      <c r="HV1117" s="21"/>
      <c r="HW1117" s="21"/>
      <c r="HX1117" s="21"/>
      <c r="HY1117" s="21"/>
      <c r="HZ1117" s="21"/>
      <c r="IA1117" s="21"/>
      <c r="IB1117" s="21"/>
      <c r="IC1117" s="21"/>
      <c r="ID1117" s="21"/>
      <c r="IE1117" s="21"/>
      <c r="IF1117" s="21"/>
      <c r="IG1117" s="21"/>
      <c r="IH1117" s="21"/>
      <c r="II1117" s="21"/>
      <c r="IJ1117" s="21"/>
      <c r="IK1117" s="21"/>
      <c r="IL1117" s="21"/>
      <c r="IM1117" s="21"/>
      <c r="IN1117" s="21"/>
      <c r="IO1117" s="21"/>
      <c r="IP1117" s="21"/>
      <c r="IQ1117" s="21"/>
      <c r="IR1117" s="21"/>
      <c r="IS1117" s="21"/>
      <c r="IT1117" s="21"/>
      <c r="IU1117" s="21"/>
      <c r="IV1117" s="21"/>
      <c r="IW1117" s="21"/>
      <c r="IX1117" s="21"/>
      <c r="IY1117" s="21"/>
      <c r="IZ1117" s="21"/>
      <c r="JA1117" s="21"/>
      <c r="JB1117" s="21"/>
      <c r="JC1117" s="21"/>
      <c r="JD1117" s="21"/>
      <c r="JE1117" s="21"/>
      <c r="JF1117" s="21"/>
      <c r="JG1117" s="21"/>
      <c r="JH1117" s="21"/>
      <c r="JI1117" s="21"/>
      <c r="JJ1117" s="21"/>
      <c r="JK1117" s="21"/>
      <c r="JL1117" s="21"/>
      <c r="JM1117" s="21"/>
      <c r="JN1117" s="21"/>
      <c r="JO1117" s="21"/>
      <c r="JP1117" s="21"/>
      <c r="JQ1117" s="21"/>
      <c r="JR1117" s="21"/>
      <c r="JS1117" s="21"/>
      <c r="JT1117" s="21"/>
      <c r="JU1117" s="21"/>
      <c r="JV1117" s="21"/>
      <c r="JW1117" s="21"/>
      <c r="JX1117" s="21"/>
      <c r="JY1117" s="21"/>
    </row>
    <row r="1118" spans="1:285" ht="14.1" customHeight="1">
      <c r="A1118" s="21"/>
      <c r="B1118" s="21"/>
      <c r="C1118" s="21"/>
      <c r="D1118" s="21"/>
      <c r="E1118" s="21"/>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21"/>
      <c r="BK1118" s="21"/>
      <c r="BL1118" s="21"/>
      <c r="BM1118" s="21"/>
      <c r="BN1118" s="21"/>
      <c r="BO1118" s="21"/>
      <c r="BP1118" s="21"/>
      <c r="BQ1118" s="21"/>
      <c r="BR1118" s="21"/>
      <c r="BS1118" s="21"/>
      <c r="BT1118" s="21"/>
      <c r="BU1118" s="21"/>
      <c r="BV1118" s="21"/>
      <c r="BW1118" s="21"/>
      <c r="BX1118" s="21"/>
      <c r="BY1118" s="21"/>
      <c r="BZ1118" s="21"/>
      <c r="CA1118" s="21"/>
      <c r="CB1118" s="21"/>
      <c r="CC1118" s="21"/>
      <c r="CD1118" s="21"/>
      <c r="CE1118" s="21"/>
      <c r="CF1118" s="21"/>
      <c r="CG1118" s="21"/>
      <c r="CH1118" s="21"/>
      <c r="CI1118" s="21"/>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1"/>
      <c r="DH1118" s="21"/>
      <c r="DI1118" s="21"/>
      <c r="DJ1118" s="21"/>
      <c r="DK1118" s="21"/>
      <c r="DL1118" s="21"/>
      <c r="DM1118" s="21"/>
      <c r="DN1118" s="21"/>
      <c r="DO1118" s="21"/>
      <c r="DP1118" s="21"/>
      <c r="DQ1118" s="21"/>
      <c r="DR1118" s="21"/>
      <c r="DS1118" s="21"/>
      <c r="DT1118" s="21"/>
      <c r="DU1118" s="21"/>
      <c r="DV1118" s="21"/>
      <c r="DW1118" s="21"/>
      <c r="DX1118" s="21"/>
      <c r="DY1118" s="21"/>
      <c r="DZ1118" s="21"/>
      <c r="EA1118" s="21"/>
      <c r="EB1118" s="21"/>
      <c r="EC1118" s="21"/>
      <c r="ED1118" s="21"/>
      <c r="EE1118" s="21"/>
      <c r="EF1118" s="21"/>
      <c r="EG1118" s="21"/>
      <c r="EH1118" s="21"/>
      <c r="EI1118" s="21"/>
      <c r="EJ1118" s="21"/>
      <c r="EK1118" s="21"/>
      <c r="EL1118" s="21"/>
      <c r="EM1118" s="21"/>
      <c r="EN1118" s="21"/>
      <c r="EO1118" s="21"/>
      <c r="EP1118" s="21"/>
      <c r="EQ1118" s="21"/>
      <c r="ER1118" s="21"/>
      <c r="ES1118" s="21"/>
      <c r="ET1118" s="21"/>
      <c r="EU1118" s="21"/>
      <c r="EV1118" s="21"/>
      <c r="EW1118" s="21"/>
      <c r="EX1118" s="21"/>
      <c r="EY1118" s="21"/>
      <c r="EZ1118" s="21"/>
      <c r="FA1118" s="21"/>
      <c r="FB1118" s="21"/>
      <c r="FC1118" s="21"/>
      <c r="FD1118" s="21"/>
      <c r="FE1118" s="21"/>
      <c r="FF1118" s="21"/>
      <c r="FG1118" s="21"/>
      <c r="FH1118" s="21"/>
      <c r="FI1118" s="21"/>
      <c r="FJ1118" s="21"/>
      <c r="FK1118" s="21"/>
      <c r="FL1118" s="21"/>
      <c r="FM1118" s="21"/>
      <c r="FN1118" s="21"/>
      <c r="FO1118" s="21"/>
      <c r="FP1118" s="21"/>
      <c r="FQ1118" s="21"/>
      <c r="FR1118" s="21"/>
      <c r="FS1118" s="21"/>
      <c r="FT1118" s="21"/>
      <c r="FU1118" s="21"/>
      <c r="FV1118" s="21"/>
      <c r="FW1118" s="21"/>
      <c r="FX1118" s="21"/>
      <c r="FY1118" s="21"/>
      <c r="FZ1118" s="21"/>
      <c r="GA1118" s="21"/>
      <c r="GB1118" s="21"/>
      <c r="GC1118" s="21"/>
      <c r="GD1118" s="21"/>
      <c r="GE1118" s="21"/>
      <c r="GF1118" s="21"/>
      <c r="GG1118" s="21"/>
      <c r="GH1118" s="21"/>
      <c r="GI1118" s="21"/>
      <c r="GJ1118" s="21"/>
      <c r="GK1118" s="21"/>
      <c r="GL1118" s="21"/>
      <c r="GM1118" s="21"/>
      <c r="GN1118" s="21"/>
      <c r="GO1118" s="21"/>
      <c r="GP1118" s="21"/>
      <c r="GQ1118" s="21"/>
      <c r="GR1118" s="21"/>
      <c r="GS1118" s="21"/>
      <c r="GT1118" s="21"/>
      <c r="GU1118" s="21"/>
      <c r="GV1118" s="21"/>
      <c r="GW1118" s="21"/>
      <c r="GX1118" s="21"/>
      <c r="GY1118" s="21"/>
      <c r="GZ1118" s="21"/>
      <c r="HA1118" s="21"/>
      <c r="HB1118" s="21"/>
      <c r="HC1118" s="21"/>
      <c r="HD1118" s="21"/>
      <c r="HE1118" s="21"/>
      <c r="HF1118" s="21"/>
      <c r="HG1118" s="21"/>
      <c r="HH1118" s="21"/>
      <c r="HI1118" s="21"/>
      <c r="HJ1118" s="21"/>
      <c r="HK1118" s="21"/>
      <c r="HL1118" s="21"/>
      <c r="HM1118" s="21"/>
      <c r="HN1118" s="21"/>
      <c r="HO1118" s="21"/>
      <c r="HP1118" s="21"/>
      <c r="HQ1118" s="21"/>
      <c r="HR1118" s="21"/>
      <c r="HS1118" s="21"/>
      <c r="HT1118" s="21"/>
      <c r="HU1118" s="21"/>
      <c r="HV1118" s="21"/>
      <c r="HW1118" s="21"/>
      <c r="HX1118" s="21"/>
      <c r="HY1118" s="21"/>
      <c r="HZ1118" s="21"/>
      <c r="IA1118" s="21"/>
      <c r="IB1118" s="21"/>
      <c r="IC1118" s="21"/>
      <c r="ID1118" s="21"/>
      <c r="IE1118" s="21"/>
      <c r="IF1118" s="21"/>
      <c r="IG1118" s="21"/>
      <c r="IH1118" s="21"/>
      <c r="II1118" s="21"/>
      <c r="IJ1118" s="21"/>
      <c r="IK1118" s="21"/>
      <c r="IL1118" s="21"/>
      <c r="IM1118" s="21"/>
      <c r="IN1118" s="21"/>
      <c r="IO1118" s="21"/>
      <c r="IP1118" s="21"/>
      <c r="IQ1118" s="21"/>
      <c r="IR1118" s="21"/>
      <c r="IS1118" s="21"/>
      <c r="IT1118" s="21"/>
      <c r="IU1118" s="21"/>
      <c r="IV1118" s="21"/>
      <c r="IW1118" s="21"/>
      <c r="IX1118" s="21"/>
      <c r="IY1118" s="21"/>
      <c r="IZ1118" s="21"/>
      <c r="JA1118" s="21"/>
      <c r="JB1118" s="21"/>
      <c r="JC1118" s="21"/>
      <c r="JD1118" s="21"/>
      <c r="JE1118" s="21"/>
      <c r="JF1118" s="21"/>
      <c r="JG1118" s="21"/>
      <c r="JH1118" s="21"/>
      <c r="JI1118" s="21"/>
      <c r="JJ1118" s="21"/>
      <c r="JK1118" s="21"/>
      <c r="JL1118" s="21"/>
      <c r="JM1118" s="21"/>
      <c r="JN1118" s="21"/>
      <c r="JO1118" s="21"/>
      <c r="JP1118" s="21"/>
      <c r="JQ1118" s="21"/>
      <c r="JR1118" s="21"/>
      <c r="JS1118" s="21"/>
      <c r="JT1118" s="21"/>
      <c r="JU1118" s="21"/>
      <c r="JV1118" s="21"/>
      <c r="JW1118" s="21"/>
      <c r="JX1118" s="21"/>
      <c r="JY1118" s="21"/>
    </row>
    <row r="1119" spans="1:285" ht="14.1" customHeight="1">
      <c r="A1119" s="21"/>
      <c r="B1119" s="21"/>
      <c r="C1119" s="21"/>
      <c r="D1119" s="21"/>
      <c r="E1119" s="21"/>
      <c r="F1119" s="21"/>
      <c r="G1119" s="21"/>
      <c r="H1119" s="21"/>
      <c r="I1119" s="21"/>
      <c r="J1119" s="21"/>
      <c r="K1119" s="21"/>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G1119" s="21"/>
      <c r="AH1119" s="21"/>
      <c r="AI1119" s="21"/>
      <c r="AJ1119" s="21"/>
      <c r="AK1119" s="21"/>
      <c r="AL1119" s="21"/>
      <c r="AM1119" s="21"/>
      <c r="AN1119" s="21"/>
      <c r="AO1119" s="21"/>
      <c r="AP1119" s="21"/>
      <c r="AQ1119" s="21"/>
      <c r="AR1119" s="21"/>
      <c r="AS1119" s="21"/>
      <c r="AT1119" s="21"/>
      <c r="AU1119" s="21"/>
      <c r="AV1119" s="21"/>
      <c r="AW1119" s="21"/>
      <c r="AX1119" s="21"/>
      <c r="AY1119" s="21"/>
      <c r="AZ1119" s="21"/>
      <c r="BA1119" s="21"/>
      <c r="BB1119" s="21"/>
      <c r="BC1119" s="21"/>
      <c r="BD1119" s="21"/>
      <c r="BE1119" s="21"/>
      <c r="BF1119" s="21"/>
      <c r="BG1119" s="21"/>
      <c r="BH1119" s="21"/>
      <c r="BI1119" s="21"/>
      <c r="BJ1119" s="21"/>
      <c r="BK1119" s="21"/>
      <c r="BL1119" s="21"/>
      <c r="BM1119" s="21"/>
      <c r="BN1119" s="21"/>
      <c r="BO1119" s="21"/>
      <c r="BP1119" s="21"/>
      <c r="BQ1119" s="21"/>
      <c r="BR1119" s="21"/>
      <c r="BS1119" s="21"/>
      <c r="BT1119" s="21"/>
      <c r="BU1119" s="21"/>
      <c r="BV1119" s="21"/>
      <c r="BW1119" s="21"/>
      <c r="BX1119" s="21"/>
      <c r="BY1119" s="21"/>
      <c r="BZ1119" s="21"/>
      <c r="CA1119" s="21"/>
      <c r="CB1119" s="21"/>
      <c r="CC1119" s="21"/>
      <c r="CD1119" s="21"/>
      <c r="CE1119" s="21"/>
      <c r="CF1119" s="21"/>
      <c r="CG1119" s="21"/>
      <c r="CH1119" s="21"/>
      <c r="CI1119" s="21"/>
      <c r="CJ1119" s="21"/>
      <c r="CK1119" s="21"/>
      <c r="CL1119" s="21"/>
      <c r="CM1119" s="21"/>
      <c r="CN1119" s="21"/>
      <c r="CO1119" s="21"/>
      <c r="CP1119" s="21"/>
      <c r="CQ1119" s="21"/>
      <c r="CR1119" s="21"/>
      <c r="CS1119" s="21"/>
      <c r="CT1119" s="21"/>
      <c r="CU1119" s="21"/>
      <c r="CV1119" s="21"/>
      <c r="CW1119" s="21"/>
      <c r="CX1119" s="21"/>
      <c r="CY1119" s="21"/>
      <c r="CZ1119" s="21"/>
      <c r="DA1119" s="21"/>
      <c r="DB1119" s="21"/>
      <c r="DC1119" s="21"/>
      <c r="DD1119" s="21"/>
      <c r="DE1119" s="21"/>
      <c r="DF1119" s="21"/>
      <c r="DG1119" s="21"/>
      <c r="DH1119" s="21"/>
      <c r="DI1119" s="21"/>
      <c r="DJ1119" s="21"/>
      <c r="DK1119" s="21"/>
      <c r="DL1119" s="21"/>
      <c r="DM1119" s="21"/>
      <c r="DN1119" s="21"/>
      <c r="DO1119" s="21"/>
      <c r="DP1119" s="21"/>
      <c r="DQ1119" s="21"/>
      <c r="DR1119" s="21"/>
      <c r="DS1119" s="21"/>
      <c r="DT1119" s="21"/>
      <c r="DU1119" s="21"/>
      <c r="DV1119" s="21"/>
      <c r="DW1119" s="21"/>
      <c r="DX1119" s="21"/>
      <c r="DY1119" s="21"/>
      <c r="DZ1119" s="21"/>
      <c r="EA1119" s="21"/>
      <c r="EB1119" s="21"/>
      <c r="EC1119" s="21"/>
      <c r="ED1119" s="21"/>
      <c r="EE1119" s="21"/>
      <c r="EF1119" s="21"/>
      <c r="EG1119" s="21"/>
      <c r="EH1119" s="21"/>
      <c r="EI1119" s="21"/>
      <c r="EJ1119" s="21"/>
      <c r="EK1119" s="21"/>
      <c r="EL1119" s="21"/>
      <c r="EM1119" s="21"/>
      <c r="EN1119" s="21"/>
      <c r="EO1119" s="21"/>
      <c r="EP1119" s="21"/>
      <c r="EQ1119" s="21"/>
      <c r="ER1119" s="21"/>
      <c r="ES1119" s="21"/>
      <c r="ET1119" s="21"/>
      <c r="EU1119" s="21"/>
      <c r="EV1119" s="21"/>
      <c r="EW1119" s="21"/>
      <c r="EX1119" s="21"/>
      <c r="EY1119" s="21"/>
      <c r="EZ1119" s="21"/>
      <c r="FA1119" s="21"/>
      <c r="FB1119" s="21"/>
      <c r="FC1119" s="21"/>
      <c r="FD1119" s="21"/>
      <c r="FE1119" s="21"/>
      <c r="FF1119" s="21"/>
      <c r="FG1119" s="21"/>
      <c r="FH1119" s="21"/>
      <c r="FI1119" s="21"/>
      <c r="FJ1119" s="21"/>
      <c r="FK1119" s="21"/>
      <c r="FL1119" s="21"/>
      <c r="FM1119" s="21"/>
      <c r="FN1119" s="21"/>
      <c r="FO1119" s="21"/>
      <c r="FP1119" s="21"/>
      <c r="FQ1119" s="21"/>
      <c r="FR1119" s="21"/>
      <c r="FS1119" s="21"/>
      <c r="FT1119" s="21"/>
      <c r="FU1119" s="21"/>
      <c r="FV1119" s="21"/>
      <c r="FW1119" s="21"/>
      <c r="FX1119" s="21"/>
      <c r="FY1119" s="21"/>
      <c r="FZ1119" s="21"/>
      <c r="GA1119" s="21"/>
      <c r="GB1119" s="21"/>
      <c r="GC1119" s="21"/>
      <c r="GD1119" s="21"/>
      <c r="GE1119" s="21"/>
      <c r="GF1119" s="21"/>
      <c r="GG1119" s="21"/>
      <c r="GH1119" s="21"/>
      <c r="GI1119" s="21"/>
      <c r="GJ1119" s="21"/>
      <c r="GK1119" s="21"/>
      <c r="GL1119" s="21"/>
      <c r="GM1119" s="21"/>
      <c r="GN1119" s="21"/>
      <c r="GO1119" s="21"/>
      <c r="GP1119" s="21"/>
      <c r="GQ1119" s="21"/>
      <c r="GR1119" s="21"/>
      <c r="GS1119" s="21"/>
      <c r="GT1119" s="21"/>
      <c r="GU1119" s="21"/>
      <c r="GV1119" s="21"/>
      <c r="GW1119" s="21"/>
      <c r="GX1119" s="21"/>
      <c r="GY1119" s="21"/>
      <c r="GZ1119" s="21"/>
      <c r="HA1119" s="21"/>
      <c r="HB1119" s="21"/>
      <c r="HC1119" s="21"/>
      <c r="HD1119" s="21"/>
      <c r="HE1119" s="21"/>
      <c r="HF1119" s="21"/>
      <c r="HG1119" s="21"/>
      <c r="HH1119" s="21"/>
      <c r="HI1119" s="21"/>
      <c r="HJ1119" s="21"/>
      <c r="HK1119" s="21"/>
      <c r="HL1119" s="21"/>
      <c r="HM1119" s="21"/>
      <c r="HN1119" s="21"/>
      <c r="HO1119" s="21"/>
      <c r="HP1119" s="21"/>
      <c r="HQ1119" s="21"/>
      <c r="HR1119" s="21"/>
      <c r="HS1119" s="21"/>
      <c r="HT1119" s="21"/>
      <c r="HU1119" s="21"/>
      <c r="HV1119" s="21"/>
      <c r="HW1119" s="21"/>
      <c r="HX1119" s="21"/>
      <c r="HY1119" s="21"/>
      <c r="HZ1119" s="21"/>
      <c r="IA1119" s="21"/>
      <c r="IB1119" s="21"/>
      <c r="IC1119" s="21"/>
      <c r="ID1119" s="21"/>
      <c r="IE1119" s="21"/>
      <c r="IF1119" s="21"/>
      <c r="IG1119" s="21"/>
      <c r="IH1119" s="21"/>
      <c r="II1119" s="21"/>
      <c r="IJ1119" s="21"/>
      <c r="IK1119" s="21"/>
      <c r="IL1119" s="21"/>
      <c r="IM1119" s="21"/>
      <c r="IN1119" s="21"/>
      <c r="IO1119" s="21"/>
      <c r="IP1119" s="21"/>
      <c r="IQ1119" s="21"/>
      <c r="IR1119" s="21"/>
      <c r="IS1119" s="21"/>
      <c r="IT1119" s="21"/>
      <c r="IU1119" s="21"/>
      <c r="IV1119" s="21"/>
      <c r="IW1119" s="21"/>
      <c r="IX1119" s="21"/>
      <c r="IY1119" s="21"/>
      <c r="IZ1119" s="21"/>
      <c r="JA1119" s="21"/>
      <c r="JB1119" s="21"/>
      <c r="JC1119" s="21"/>
      <c r="JD1119" s="21"/>
      <c r="JE1119" s="21"/>
      <c r="JF1119" s="21"/>
      <c r="JG1119" s="21"/>
      <c r="JH1119" s="21"/>
      <c r="JI1119" s="21"/>
      <c r="JJ1119" s="21"/>
      <c r="JK1119" s="21"/>
      <c r="JL1119" s="21"/>
      <c r="JM1119" s="21"/>
      <c r="JN1119" s="21"/>
      <c r="JO1119" s="21"/>
      <c r="JP1119" s="21"/>
      <c r="JQ1119" s="21"/>
      <c r="JR1119" s="21"/>
      <c r="JS1119" s="21"/>
      <c r="JT1119" s="21"/>
      <c r="JU1119" s="21"/>
      <c r="JV1119" s="21"/>
      <c r="JW1119" s="21"/>
      <c r="JX1119" s="21"/>
      <c r="JY1119" s="21"/>
    </row>
    <row r="1120" spans="1:285" ht="14.1" customHeight="1">
      <c r="A1120" s="21"/>
      <c r="B1120" s="21"/>
      <c r="C1120" s="21"/>
      <c r="D1120" s="21"/>
      <c r="E1120" s="21"/>
      <c r="F1120" s="21"/>
      <c r="G1120" s="21"/>
      <c r="H1120" s="21"/>
      <c r="I1120" s="21"/>
      <c r="J1120" s="21"/>
      <c r="K1120" s="21"/>
      <c r="L1120" s="21"/>
      <c r="M1120" s="21"/>
      <c r="N1120" s="21"/>
      <c r="O1120" s="21"/>
      <c r="P1120" s="21"/>
      <c r="Q1120" s="21"/>
      <c r="R1120" s="21"/>
      <c r="S1120" s="21"/>
      <c r="T1120" s="21"/>
      <c r="U1120" s="21"/>
      <c r="V1120" s="21"/>
      <c r="W1120" s="21"/>
      <c r="X1120" s="21"/>
      <c r="Y1120" s="21"/>
      <c r="Z1120" s="21"/>
      <c r="AA1120" s="21"/>
      <c r="AB1120" s="21"/>
      <c r="AC1120" s="21"/>
      <c r="AD1120" s="21"/>
      <c r="AE1120" s="21"/>
      <c r="AF1120" s="21"/>
      <c r="AG1120" s="21"/>
      <c r="AH1120" s="21"/>
      <c r="AI1120" s="21"/>
      <c r="AJ1120" s="21"/>
      <c r="AK1120" s="21"/>
      <c r="AL1120" s="21"/>
      <c r="AM1120" s="21"/>
      <c r="AN1120" s="21"/>
      <c r="AO1120" s="21"/>
      <c r="AP1120" s="21"/>
      <c r="AQ1120" s="21"/>
      <c r="AR1120" s="21"/>
      <c r="AS1120" s="21"/>
      <c r="AT1120" s="21"/>
      <c r="AU1120" s="21"/>
      <c r="AV1120" s="21"/>
      <c r="AW1120" s="21"/>
      <c r="AX1120" s="21"/>
      <c r="AY1120" s="21"/>
      <c r="AZ1120" s="21"/>
      <c r="BA1120" s="21"/>
      <c r="BB1120" s="21"/>
      <c r="BC1120" s="21"/>
      <c r="BD1120" s="21"/>
      <c r="BE1120" s="21"/>
      <c r="BF1120" s="21"/>
      <c r="BG1120" s="21"/>
      <c r="BH1120" s="21"/>
      <c r="BI1120" s="21"/>
      <c r="BJ1120" s="21"/>
      <c r="BK1120" s="21"/>
      <c r="BL1120" s="21"/>
      <c r="BM1120" s="21"/>
      <c r="BN1120" s="21"/>
      <c r="BO1120" s="21"/>
      <c r="BP1120" s="21"/>
      <c r="BQ1120" s="21"/>
      <c r="BR1120" s="21"/>
      <c r="BS1120" s="21"/>
      <c r="BT1120" s="21"/>
      <c r="BU1120" s="21"/>
      <c r="BV1120" s="21"/>
      <c r="BW1120" s="21"/>
      <c r="BX1120" s="21"/>
      <c r="BY1120" s="21"/>
      <c r="BZ1120" s="21"/>
      <c r="CA1120" s="21"/>
      <c r="CB1120" s="21"/>
      <c r="CC1120" s="21"/>
      <c r="CD1120" s="21"/>
      <c r="CE1120" s="21"/>
      <c r="CF1120" s="21"/>
      <c r="CG1120" s="21"/>
      <c r="CH1120" s="21"/>
      <c r="CI1120" s="21"/>
      <c r="CJ1120" s="21"/>
      <c r="CK1120" s="21"/>
      <c r="CL1120" s="21"/>
      <c r="CM1120" s="21"/>
      <c r="CN1120" s="21"/>
      <c r="CO1120" s="21"/>
      <c r="CP1120" s="21"/>
      <c r="CQ1120" s="21"/>
      <c r="CR1120" s="21"/>
      <c r="CS1120" s="21"/>
      <c r="CT1120" s="21"/>
      <c r="CU1120" s="21"/>
      <c r="CV1120" s="21"/>
      <c r="CW1120" s="21"/>
      <c r="CX1120" s="21"/>
      <c r="CY1120" s="21"/>
      <c r="CZ1120" s="21"/>
      <c r="DA1120" s="21"/>
      <c r="DB1120" s="21"/>
      <c r="DC1120" s="21"/>
      <c r="DD1120" s="21"/>
      <c r="DE1120" s="21"/>
      <c r="DF1120" s="21"/>
      <c r="DG1120" s="21"/>
      <c r="DH1120" s="21"/>
      <c r="DI1120" s="21"/>
      <c r="DJ1120" s="21"/>
      <c r="DK1120" s="21"/>
      <c r="DL1120" s="21"/>
      <c r="DM1120" s="21"/>
      <c r="DN1120" s="21"/>
      <c r="DO1120" s="21"/>
      <c r="DP1120" s="21"/>
      <c r="DQ1120" s="21"/>
      <c r="DR1120" s="21"/>
      <c r="DS1120" s="21"/>
      <c r="DT1120" s="21"/>
      <c r="DU1120" s="21"/>
      <c r="DV1120" s="21"/>
      <c r="DW1120" s="21"/>
      <c r="DX1120" s="21"/>
      <c r="DY1120" s="21"/>
      <c r="DZ1120" s="21"/>
      <c r="EA1120" s="21"/>
      <c r="EB1120" s="21"/>
      <c r="EC1120" s="21"/>
      <c r="ED1120" s="21"/>
      <c r="EE1120" s="21"/>
      <c r="EF1120" s="21"/>
      <c r="EG1120" s="21"/>
      <c r="EH1120" s="21"/>
      <c r="EI1120" s="21"/>
      <c r="EJ1120" s="21"/>
      <c r="EK1120" s="21"/>
      <c r="EL1120" s="21"/>
      <c r="EM1120" s="21"/>
      <c r="EN1120" s="21"/>
      <c r="EO1120" s="21"/>
      <c r="EP1120" s="21"/>
      <c r="EQ1120" s="21"/>
      <c r="ER1120" s="21"/>
      <c r="ES1120" s="21"/>
      <c r="ET1120" s="21"/>
      <c r="EU1120" s="21"/>
      <c r="EV1120" s="21"/>
      <c r="EW1120" s="21"/>
      <c r="EX1120" s="21"/>
      <c r="EY1120" s="21"/>
      <c r="EZ1120" s="21"/>
      <c r="FA1120" s="21"/>
      <c r="FB1120" s="21"/>
      <c r="FC1120" s="21"/>
      <c r="FD1120" s="21"/>
      <c r="FE1120" s="21"/>
      <c r="FF1120" s="21"/>
      <c r="FG1120" s="21"/>
      <c r="FH1120" s="21"/>
      <c r="FI1120" s="21"/>
      <c r="FJ1120" s="21"/>
      <c r="FK1120" s="21"/>
      <c r="FL1120" s="21"/>
      <c r="FM1120" s="21"/>
      <c r="FN1120" s="21"/>
      <c r="FO1120" s="21"/>
      <c r="FP1120" s="21"/>
      <c r="FQ1120" s="21"/>
      <c r="FR1120" s="21"/>
      <c r="FS1120" s="21"/>
      <c r="FT1120" s="21"/>
      <c r="FU1120" s="21"/>
      <c r="FV1120" s="21"/>
      <c r="FW1120" s="21"/>
      <c r="FX1120" s="21"/>
      <c r="FY1120" s="21"/>
      <c r="FZ1120" s="21"/>
      <c r="GA1120" s="21"/>
      <c r="GB1120" s="21"/>
      <c r="GC1120" s="21"/>
      <c r="GD1120" s="21"/>
      <c r="GE1120" s="21"/>
      <c r="GF1120" s="21"/>
      <c r="GG1120" s="21"/>
      <c r="GH1120" s="21"/>
      <c r="GI1120" s="21"/>
      <c r="GJ1120" s="21"/>
      <c r="GK1120" s="21"/>
      <c r="GL1120" s="21"/>
      <c r="GM1120" s="21"/>
      <c r="GN1120" s="21"/>
      <c r="GO1120" s="21"/>
      <c r="GP1120" s="21"/>
      <c r="GQ1120" s="21"/>
      <c r="GR1120" s="21"/>
      <c r="GS1120" s="21"/>
      <c r="GT1120" s="21"/>
      <c r="GU1120" s="21"/>
      <c r="GV1120" s="21"/>
      <c r="GW1120" s="21"/>
      <c r="GX1120" s="21"/>
      <c r="GY1120" s="21"/>
      <c r="GZ1120" s="21"/>
      <c r="HA1120" s="21"/>
      <c r="HB1120" s="21"/>
      <c r="HC1120" s="21"/>
      <c r="HD1120" s="21"/>
      <c r="HE1120" s="21"/>
      <c r="HF1120" s="21"/>
      <c r="HG1120" s="21"/>
      <c r="HH1120" s="21"/>
      <c r="HI1120" s="21"/>
      <c r="HJ1120" s="21"/>
      <c r="HK1120" s="21"/>
      <c r="HL1120" s="21"/>
      <c r="HM1120" s="21"/>
      <c r="HN1120" s="21"/>
      <c r="HO1120" s="21"/>
      <c r="HP1120" s="21"/>
      <c r="HQ1120" s="21"/>
      <c r="HR1120" s="21"/>
      <c r="HS1120" s="21"/>
      <c r="HT1120" s="21"/>
      <c r="HU1120" s="21"/>
      <c r="HV1120" s="21"/>
      <c r="HW1120" s="21"/>
      <c r="HX1120" s="21"/>
      <c r="HY1120" s="21"/>
      <c r="HZ1120" s="21"/>
      <c r="IA1120" s="21"/>
      <c r="IB1120" s="21"/>
      <c r="IC1120" s="21"/>
      <c r="ID1120" s="21"/>
      <c r="IE1120" s="21"/>
      <c r="IF1120" s="21"/>
      <c r="IG1120" s="21"/>
      <c r="IH1120" s="21"/>
      <c r="II1120" s="21"/>
      <c r="IJ1120" s="21"/>
      <c r="IK1120" s="21"/>
      <c r="IL1120" s="21"/>
      <c r="IM1120" s="21"/>
      <c r="IN1120" s="21"/>
      <c r="IO1120" s="21"/>
      <c r="IP1120" s="21"/>
      <c r="IQ1120" s="21"/>
      <c r="IR1120" s="21"/>
      <c r="IS1120" s="21"/>
      <c r="IT1120" s="21"/>
      <c r="IU1120" s="21"/>
      <c r="IV1120" s="21"/>
      <c r="IW1120" s="21"/>
      <c r="IX1120" s="21"/>
      <c r="IY1120" s="21"/>
      <c r="IZ1120" s="21"/>
      <c r="JA1120" s="21"/>
      <c r="JB1120" s="21"/>
      <c r="JC1120" s="21"/>
      <c r="JD1120" s="21"/>
      <c r="JE1120" s="21"/>
      <c r="JF1120" s="21"/>
      <c r="JG1120" s="21"/>
      <c r="JH1120" s="21"/>
      <c r="JI1120" s="21"/>
      <c r="JJ1120" s="21"/>
      <c r="JK1120" s="21"/>
      <c r="JL1120" s="21"/>
      <c r="JM1120" s="21"/>
      <c r="JN1120" s="21"/>
      <c r="JO1120" s="21"/>
      <c r="JP1120" s="21"/>
      <c r="JQ1120" s="21"/>
      <c r="JR1120" s="21"/>
      <c r="JS1120" s="21"/>
      <c r="JT1120" s="21"/>
      <c r="JU1120" s="21"/>
      <c r="JV1120" s="21"/>
      <c r="JW1120" s="21"/>
      <c r="JX1120" s="21"/>
      <c r="JY1120" s="21"/>
    </row>
    <row r="1121" spans="1:285" ht="14.1" customHeight="1">
      <c r="A1121" s="21"/>
      <c r="B1121" s="21"/>
      <c r="C1121" s="21"/>
      <c r="D1121" s="21"/>
      <c r="E1121" s="21"/>
      <c r="F1121" s="21"/>
      <c r="G1121" s="21"/>
      <c r="H1121" s="21"/>
      <c r="I1121" s="21"/>
      <c r="J1121" s="21"/>
      <c r="K1121" s="21"/>
      <c r="L1121" s="21"/>
      <c r="M1121" s="21"/>
      <c r="N1121" s="21"/>
      <c r="O1121" s="21"/>
      <c r="P1121" s="21"/>
      <c r="Q1121" s="21"/>
      <c r="R1121" s="21"/>
      <c r="S1121" s="21"/>
      <c r="T1121" s="21"/>
      <c r="U1121" s="21"/>
      <c r="V1121" s="21"/>
      <c r="W1121" s="21"/>
      <c r="X1121" s="21"/>
      <c r="Y1121" s="21"/>
      <c r="Z1121" s="21"/>
      <c r="AA1121" s="21"/>
      <c r="AB1121" s="21"/>
      <c r="AC1121" s="21"/>
      <c r="AD1121" s="21"/>
      <c r="AE1121" s="21"/>
      <c r="AF1121" s="21"/>
      <c r="AG1121" s="21"/>
      <c r="AH1121" s="21"/>
      <c r="AI1121" s="21"/>
      <c r="AJ1121" s="21"/>
      <c r="AK1121" s="21"/>
      <c r="AL1121" s="21"/>
      <c r="AM1121" s="21"/>
      <c r="AN1121" s="21"/>
      <c r="AO1121" s="21"/>
      <c r="AP1121" s="21"/>
      <c r="AQ1121" s="21"/>
      <c r="AR1121" s="21"/>
      <c r="AS1121" s="21"/>
      <c r="AT1121" s="21"/>
      <c r="AU1121" s="21"/>
      <c r="AV1121" s="21"/>
      <c r="AW1121" s="21"/>
      <c r="AX1121" s="21"/>
      <c r="AY1121" s="21"/>
      <c r="AZ1121" s="21"/>
      <c r="BA1121" s="21"/>
      <c r="BB1121" s="21"/>
      <c r="BC1121" s="21"/>
      <c r="BD1121" s="21"/>
      <c r="BE1121" s="21"/>
      <c r="BF1121" s="21"/>
      <c r="BG1121" s="21"/>
      <c r="BH1121" s="21"/>
      <c r="BI1121" s="21"/>
      <c r="BJ1121" s="21"/>
      <c r="BK1121" s="21"/>
      <c r="BL1121" s="21"/>
      <c r="BM1121" s="21"/>
      <c r="BN1121" s="21"/>
      <c r="BO1121" s="21"/>
      <c r="BP1121" s="21"/>
      <c r="BQ1121" s="21"/>
      <c r="BR1121" s="21"/>
      <c r="BS1121" s="21"/>
      <c r="BT1121" s="21"/>
      <c r="BU1121" s="21"/>
      <c r="BV1121" s="21"/>
      <c r="BW1121" s="21"/>
      <c r="BX1121" s="21"/>
      <c r="BY1121" s="21"/>
      <c r="BZ1121" s="21"/>
      <c r="CA1121" s="21"/>
      <c r="CB1121" s="21"/>
      <c r="CC1121" s="21"/>
      <c r="CD1121" s="21"/>
      <c r="CE1121" s="21"/>
      <c r="CF1121" s="21"/>
      <c r="CG1121" s="21"/>
      <c r="CH1121" s="21"/>
      <c r="CI1121" s="21"/>
      <c r="CJ1121" s="21"/>
      <c r="CK1121" s="21"/>
      <c r="CL1121" s="21"/>
      <c r="CM1121" s="21"/>
      <c r="CN1121" s="21"/>
      <c r="CO1121" s="21"/>
      <c r="CP1121" s="21"/>
      <c r="CQ1121" s="21"/>
      <c r="CR1121" s="21"/>
      <c r="CS1121" s="21"/>
      <c r="CT1121" s="21"/>
      <c r="CU1121" s="21"/>
      <c r="CV1121" s="21"/>
      <c r="CW1121" s="21"/>
      <c r="CX1121" s="21"/>
      <c r="CY1121" s="21"/>
      <c r="CZ1121" s="21"/>
      <c r="DA1121" s="21"/>
      <c r="DB1121" s="21"/>
      <c r="DC1121" s="21"/>
      <c r="DD1121" s="21"/>
      <c r="DE1121" s="21"/>
      <c r="DF1121" s="21"/>
      <c r="DG1121" s="21"/>
      <c r="DH1121" s="21"/>
      <c r="DI1121" s="21"/>
      <c r="DJ1121" s="21"/>
      <c r="DK1121" s="21"/>
      <c r="DL1121" s="21"/>
      <c r="DM1121" s="21"/>
      <c r="DN1121" s="21"/>
      <c r="DO1121" s="21"/>
      <c r="DP1121" s="21"/>
      <c r="DQ1121" s="21"/>
      <c r="DR1121" s="21"/>
      <c r="DS1121" s="21"/>
      <c r="DT1121" s="21"/>
      <c r="DU1121" s="21"/>
      <c r="DV1121" s="21"/>
      <c r="DW1121" s="21"/>
      <c r="DX1121" s="21"/>
      <c r="DY1121" s="21"/>
      <c r="DZ1121" s="21"/>
      <c r="EA1121" s="21"/>
      <c r="EB1121" s="21"/>
      <c r="EC1121" s="21"/>
      <c r="ED1121" s="21"/>
      <c r="EE1121" s="21"/>
      <c r="EF1121" s="21"/>
      <c r="EG1121" s="21"/>
      <c r="EH1121" s="21"/>
      <c r="EI1121" s="21"/>
      <c r="EJ1121" s="21"/>
      <c r="EK1121" s="21"/>
      <c r="EL1121" s="21"/>
      <c r="EM1121" s="21"/>
      <c r="EN1121" s="21"/>
      <c r="EO1121" s="21"/>
      <c r="EP1121" s="21"/>
      <c r="EQ1121" s="21"/>
      <c r="ER1121" s="21"/>
      <c r="ES1121" s="21"/>
      <c r="ET1121" s="21"/>
      <c r="EU1121" s="21"/>
      <c r="EV1121" s="21"/>
      <c r="EW1121" s="21"/>
      <c r="EX1121" s="21"/>
      <c r="EY1121" s="21"/>
      <c r="EZ1121" s="21"/>
      <c r="FA1121" s="21"/>
      <c r="FB1121" s="21"/>
      <c r="FC1121" s="21"/>
      <c r="FD1121" s="21"/>
      <c r="FE1121" s="21"/>
      <c r="FF1121" s="21"/>
      <c r="FG1121" s="21"/>
      <c r="FH1121" s="21"/>
      <c r="FI1121" s="21"/>
      <c r="FJ1121" s="21"/>
      <c r="FK1121" s="21"/>
      <c r="FL1121" s="21"/>
      <c r="FM1121" s="21"/>
      <c r="FN1121" s="21"/>
      <c r="FO1121" s="21"/>
      <c r="FP1121" s="21"/>
      <c r="FQ1121" s="21"/>
      <c r="FR1121" s="21"/>
      <c r="FS1121" s="21"/>
      <c r="FT1121" s="21"/>
      <c r="FU1121" s="21"/>
      <c r="FV1121" s="21"/>
      <c r="FW1121" s="21"/>
      <c r="FX1121" s="21"/>
      <c r="FY1121" s="21"/>
      <c r="FZ1121" s="21"/>
      <c r="GA1121" s="21"/>
      <c r="GB1121" s="21"/>
      <c r="GC1121" s="21"/>
      <c r="GD1121" s="21"/>
      <c r="GE1121" s="21"/>
      <c r="GF1121" s="21"/>
      <c r="GG1121" s="21"/>
      <c r="GH1121" s="21"/>
      <c r="GI1121" s="21"/>
      <c r="GJ1121" s="21"/>
      <c r="GK1121" s="21"/>
      <c r="GL1121" s="21"/>
      <c r="GM1121" s="21"/>
      <c r="GN1121" s="21"/>
      <c r="GO1121" s="21"/>
      <c r="GP1121" s="21"/>
      <c r="GQ1121" s="21"/>
      <c r="GR1121" s="21"/>
      <c r="GS1121" s="21"/>
      <c r="GT1121" s="21"/>
      <c r="GU1121" s="21"/>
      <c r="GV1121" s="21"/>
      <c r="GW1121" s="21"/>
      <c r="GX1121" s="21"/>
      <c r="GY1121" s="21"/>
      <c r="GZ1121" s="21"/>
      <c r="HA1121" s="21"/>
      <c r="HB1121" s="21"/>
      <c r="HC1121" s="21"/>
      <c r="HD1121" s="21"/>
      <c r="HE1121" s="21"/>
      <c r="HF1121" s="21"/>
      <c r="HG1121" s="21"/>
      <c r="HH1121" s="21"/>
      <c r="HI1121" s="21"/>
      <c r="HJ1121" s="21"/>
      <c r="HK1121" s="21"/>
      <c r="HL1121" s="21"/>
      <c r="HM1121" s="21"/>
      <c r="HN1121" s="21"/>
      <c r="HO1121" s="21"/>
      <c r="HP1121" s="21"/>
      <c r="HQ1121" s="21"/>
      <c r="HR1121" s="21"/>
      <c r="HS1121" s="21"/>
      <c r="HT1121" s="21"/>
      <c r="HU1121" s="21"/>
      <c r="HV1121" s="21"/>
      <c r="HW1121" s="21"/>
      <c r="HX1121" s="21"/>
      <c r="HY1121" s="21"/>
      <c r="HZ1121" s="21"/>
      <c r="IA1121" s="21"/>
      <c r="IB1121" s="21"/>
      <c r="IC1121" s="21"/>
      <c r="ID1121" s="21"/>
      <c r="IE1121" s="21"/>
      <c r="IF1121" s="21"/>
      <c r="IG1121" s="21"/>
      <c r="IH1121" s="21"/>
      <c r="II1121" s="21"/>
      <c r="IJ1121" s="21"/>
      <c r="IK1121" s="21"/>
      <c r="IL1121" s="21"/>
      <c r="IM1121" s="21"/>
      <c r="IN1121" s="21"/>
      <c r="IO1121" s="21"/>
      <c r="IP1121" s="21"/>
      <c r="IQ1121" s="21"/>
      <c r="IR1121" s="21"/>
      <c r="IS1121" s="21"/>
      <c r="IT1121" s="21"/>
      <c r="IU1121" s="21"/>
      <c r="IV1121" s="21"/>
      <c r="IW1121" s="21"/>
      <c r="IX1121" s="21"/>
      <c r="IY1121" s="21"/>
      <c r="IZ1121" s="21"/>
      <c r="JA1121" s="21"/>
      <c r="JB1121" s="21"/>
      <c r="JC1121" s="21"/>
      <c r="JD1121" s="21"/>
      <c r="JE1121" s="21"/>
      <c r="JF1121" s="21"/>
      <c r="JG1121" s="21"/>
      <c r="JH1121" s="21"/>
      <c r="JI1121" s="21"/>
      <c r="JJ1121" s="21"/>
      <c r="JK1121" s="21"/>
      <c r="JL1121" s="21"/>
      <c r="JM1121" s="21"/>
      <c r="JN1121" s="21"/>
      <c r="JO1121" s="21"/>
      <c r="JP1121" s="21"/>
      <c r="JQ1121" s="21"/>
      <c r="JR1121" s="21"/>
      <c r="JS1121" s="21"/>
      <c r="JT1121" s="21"/>
      <c r="JU1121" s="21"/>
      <c r="JV1121" s="21"/>
      <c r="JW1121" s="21"/>
      <c r="JX1121" s="21"/>
      <c r="JY1121" s="21"/>
    </row>
    <row r="1122" spans="1:285" ht="14.1" customHeight="1">
      <c r="A1122" s="21"/>
      <c r="B1122" s="21"/>
      <c r="C1122" s="21"/>
      <c r="D1122" s="21"/>
      <c r="E1122" s="21"/>
      <c r="F1122" s="21"/>
      <c r="G1122" s="21"/>
      <c r="H1122" s="21"/>
      <c r="I1122" s="21"/>
      <c r="J1122" s="21"/>
      <c r="K1122" s="21"/>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c r="AG1122" s="21"/>
      <c r="AH1122" s="21"/>
      <c r="AI1122" s="21"/>
      <c r="AJ1122" s="21"/>
      <c r="AK1122" s="21"/>
      <c r="AL1122" s="21"/>
      <c r="AM1122" s="21"/>
      <c r="AN1122" s="21"/>
      <c r="AO1122" s="21"/>
      <c r="AP1122" s="21"/>
      <c r="AQ1122" s="21"/>
      <c r="AR1122" s="21"/>
      <c r="AS1122" s="21"/>
      <c r="AT1122" s="21"/>
      <c r="AU1122" s="21"/>
      <c r="AV1122" s="21"/>
      <c r="AW1122" s="21"/>
      <c r="AX1122" s="21"/>
      <c r="AY1122" s="21"/>
      <c r="AZ1122" s="21"/>
      <c r="BA1122" s="21"/>
      <c r="BB1122" s="21"/>
      <c r="BC1122" s="21"/>
      <c r="BD1122" s="21"/>
      <c r="BE1122" s="21"/>
      <c r="BF1122" s="21"/>
      <c r="BG1122" s="21"/>
      <c r="BH1122" s="21"/>
      <c r="BI1122" s="21"/>
      <c r="BJ1122" s="21"/>
      <c r="BK1122" s="21"/>
      <c r="BL1122" s="21"/>
      <c r="BM1122" s="21"/>
      <c r="BN1122" s="21"/>
      <c r="BO1122" s="21"/>
      <c r="BP1122" s="21"/>
      <c r="BQ1122" s="21"/>
      <c r="BR1122" s="21"/>
      <c r="BS1122" s="21"/>
      <c r="BT1122" s="21"/>
      <c r="BU1122" s="21"/>
      <c r="BV1122" s="21"/>
      <c r="BW1122" s="21"/>
      <c r="BX1122" s="21"/>
      <c r="BY1122" s="21"/>
      <c r="BZ1122" s="21"/>
      <c r="CA1122" s="21"/>
      <c r="CB1122" s="21"/>
      <c r="CC1122" s="21"/>
      <c r="CD1122" s="21"/>
      <c r="CE1122" s="21"/>
      <c r="CF1122" s="21"/>
      <c r="CG1122" s="21"/>
      <c r="CH1122" s="21"/>
      <c r="CI1122" s="21"/>
      <c r="CJ1122" s="21"/>
      <c r="CK1122" s="21"/>
      <c r="CL1122" s="21"/>
      <c r="CM1122" s="21"/>
      <c r="CN1122" s="21"/>
      <c r="CO1122" s="21"/>
      <c r="CP1122" s="21"/>
      <c r="CQ1122" s="21"/>
      <c r="CR1122" s="21"/>
      <c r="CS1122" s="21"/>
      <c r="CT1122" s="21"/>
      <c r="CU1122" s="21"/>
      <c r="CV1122" s="21"/>
      <c r="CW1122" s="21"/>
      <c r="CX1122" s="21"/>
      <c r="CY1122" s="21"/>
      <c r="CZ1122" s="21"/>
      <c r="DA1122" s="21"/>
      <c r="DB1122" s="21"/>
      <c r="DC1122" s="21"/>
      <c r="DD1122" s="21"/>
      <c r="DE1122" s="21"/>
      <c r="DF1122" s="21"/>
      <c r="DG1122" s="21"/>
      <c r="DH1122" s="21"/>
      <c r="DI1122" s="21"/>
      <c r="DJ1122" s="21"/>
      <c r="DK1122" s="21"/>
      <c r="DL1122" s="21"/>
      <c r="DM1122" s="21"/>
      <c r="DN1122" s="21"/>
      <c r="DO1122" s="21"/>
      <c r="DP1122" s="21"/>
      <c r="DQ1122" s="21"/>
      <c r="DR1122" s="21"/>
      <c r="DS1122" s="21"/>
      <c r="DT1122" s="21"/>
      <c r="DU1122" s="21"/>
      <c r="DV1122" s="21"/>
      <c r="DW1122" s="21"/>
      <c r="DX1122" s="21"/>
      <c r="DY1122" s="21"/>
      <c r="DZ1122" s="21"/>
      <c r="EA1122" s="21"/>
      <c r="EB1122" s="21"/>
      <c r="EC1122" s="21"/>
      <c r="ED1122" s="21"/>
      <c r="EE1122" s="21"/>
      <c r="EF1122" s="21"/>
      <c r="EG1122" s="21"/>
      <c r="EH1122" s="21"/>
      <c r="EI1122" s="21"/>
      <c r="EJ1122" s="21"/>
      <c r="EK1122" s="21"/>
      <c r="EL1122" s="21"/>
      <c r="EM1122" s="21"/>
      <c r="EN1122" s="21"/>
      <c r="EO1122" s="21"/>
      <c r="EP1122" s="21"/>
      <c r="EQ1122" s="21"/>
      <c r="ER1122" s="21"/>
      <c r="ES1122" s="21"/>
      <c r="ET1122" s="21"/>
      <c r="EU1122" s="21"/>
      <c r="EV1122" s="21"/>
      <c r="EW1122" s="21"/>
      <c r="EX1122" s="21"/>
      <c r="EY1122" s="21"/>
      <c r="EZ1122" s="21"/>
      <c r="FA1122" s="21"/>
      <c r="FB1122" s="21"/>
      <c r="FC1122" s="21"/>
      <c r="FD1122" s="21"/>
      <c r="FE1122" s="21"/>
      <c r="FF1122" s="21"/>
      <c r="FG1122" s="21"/>
      <c r="FH1122" s="21"/>
      <c r="FI1122" s="21"/>
      <c r="FJ1122" s="21"/>
      <c r="FK1122" s="21"/>
      <c r="FL1122" s="21"/>
      <c r="FM1122" s="21"/>
      <c r="FN1122" s="21"/>
      <c r="FO1122" s="21"/>
      <c r="FP1122" s="21"/>
      <c r="FQ1122" s="21"/>
      <c r="FR1122" s="21"/>
      <c r="FS1122" s="21"/>
      <c r="FT1122" s="21"/>
      <c r="FU1122" s="21"/>
      <c r="FV1122" s="21"/>
      <c r="FW1122" s="21"/>
      <c r="FX1122" s="21"/>
      <c r="FY1122" s="21"/>
      <c r="FZ1122" s="21"/>
      <c r="GA1122" s="21"/>
      <c r="GB1122" s="21"/>
      <c r="GC1122" s="21"/>
      <c r="GD1122" s="21"/>
      <c r="GE1122" s="21"/>
      <c r="GF1122" s="21"/>
      <c r="GG1122" s="21"/>
      <c r="GH1122" s="21"/>
      <c r="GI1122" s="21"/>
      <c r="GJ1122" s="21"/>
      <c r="GK1122" s="21"/>
      <c r="GL1122" s="21"/>
      <c r="GM1122" s="21"/>
      <c r="GN1122" s="21"/>
      <c r="GO1122" s="21"/>
      <c r="GP1122" s="21"/>
      <c r="GQ1122" s="21"/>
      <c r="GR1122" s="21"/>
      <c r="GS1122" s="21"/>
      <c r="GT1122" s="21"/>
      <c r="GU1122" s="21"/>
      <c r="GV1122" s="21"/>
      <c r="GW1122" s="21"/>
      <c r="GX1122" s="21"/>
      <c r="GY1122" s="21"/>
      <c r="GZ1122" s="21"/>
      <c r="HA1122" s="21"/>
      <c r="HB1122" s="21"/>
      <c r="HC1122" s="21"/>
      <c r="HD1122" s="21"/>
      <c r="HE1122" s="21"/>
      <c r="HF1122" s="21"/>
      <c r="HG1122" s="21"/>
      <c r="HH1122" s="21"/>
      <c r="HI1122" s="21"/>
      <c r="HJ1122" s="21"/>
      <c r="HK1122" s="21"/>
      <c r="HL1122" s="21"/>
      <c r="HM1122" s="21"/>
      <c r="HN1122" s="21"/>
      <c r="HO1122" s="21"/>
      <c r="HP1122" s="21"/>
      <c r="HQ1122" s="21"/>
      <c r="HR1122" s="21"/>
      <c r="HS1122" s="21"/>
      <c r="HT1122" s="21"/>
      <c r="HU1122" s="21"/>
      <c r="HV1122" s="21"/>
      <c r="HW1122" s="21"/>
      <c r="HX1122" s="21"/>
      <c r="HY1122" s="21"/>
      <c r="HZ1122" s="21"/>
      <c r="IA1122" s="21"/>
      <c r="IB1122" s="21"/>
      <c r="IC1122" s="21"/>
      <c r="ID1122" s="21"/>
      <c r="IE1122" s="21"/>
      <c r="IF1122" s="21"/>
      <c r="IG1122" s="21"/>
      <c r="IH1122" s="21"/>
      <c r="II1122" s="21"/>
      <c r="IJ1122" s="21"/>
      <c r="IK1122" s="21"/>
      <c r="IL1122" s="21"/>
      <c r="IM1122" s="21"/>
      <c r="IN1122" s="21"/>
      <c r="IO1122" s="21"/>
      <c r="IP1122" s="21"/>
      <c r="IQ1122" s="21"/>
      <c r="IR1122" s="21"/>
      <c r="IS1122" s="21"/>
      <c r="IT1122" s="21"/>
      <c r="IU1122" s="21"/>
      <c r="IV1122" s="21"/>
      <c r="IW1122" s="21"/>
      <c r="IX1122" s="21"/>
      <c r="IY1122" s="21"/>
      <c r="IZ1122" s="21"/>
      <c r="JA1122" s="21"/>
      <c r="JB1122" s="21"/>
      <c r="JC1122" s="21"/>
      <c r="JD1122" s="21"/>
      <c r="JE1122" s="21"/>
      <c r="JF1122" s="21"/>
      <c r="JG1122" s="21"/>
      <c r="JH1122" s="21"/>
      <c r="JI1122" s="21"/>
      <c r="JJ1122" s="21"/>
      <c r="JK1122" s="21"/>
      <c r="JL1122" s="21"/>
      <c r="JM1122" s="21"/>
      <c r="JN1122" s="21"/>
      <c r="JO1122" s="21"/>
      <c r="JP1122" s="21"/>
      <c r="JQ1122" s="21"/>
      <c r="JR1122" s="21"/>
      <c r="JS1122" s="21"/>
      <c r="JT1122" s="21"/>
      <c r="JU1122" s="21"/>
      <c r="JV1122" s="21"/>
      <c r="JW1122" s="21"/>
      <c r="JX1122" s="21"/>
      <c r="JY1122" s="21"/>
    </row>
    <row r="1123" spans="1:285" ht="14.1" customHeight="1">
      <c r="A1123" s="21"/>
      <c r="B1123" s="21"/>
      <c r="C1123" s="21"/>
      <c r="D1123" s="21"/>
      <c r="E1123" s="21"/>
      <c r="F1123" s="21"/>
      <c r="G1123" s="21"/>
      <c r="H1123" s="21"/>
      <c r="I1123" s="21"/>
      <c r="J1123" s="21"/>
      <c r="K1123" s="21"/>
      <c r="L1123" s="21"/>
      <c r="M1123" s="21"/>
      <c r="N1123" s="21"/>
      <c r="O1123" s="21"/>
      <c r="P1123" s="21"/>
      <c r="Q1123" s="21"/>
      <c r="R1123" s="21"/>
      <c r="S1123" s="21"/>
      <c r="T1123" s="21"/>
      <c r="U1123" s="21"/>
      <c r="V1123" s="21"/>
      <c r="W1123" s="21"/>
      <c r="X1123" s="21"/>
      <c r="Y1123" s="21"/>
      <c r="Z1123" s="21"/>
      <c r="AA1123" s="21"/>
      <c r="AB1123" s="21"/>
      <c r="AC1123" s="21"/>
      <c r="AD1123" s="21"/>
      <c r="AE1123" s="21"/>
      <c r="AF1123" s="21"/>
      <c r="AG1123" s="21"/>
      <c r="AH1123" s="21"/>
      <c r="AI1123" s="21"/>
      <c r="AJ1123" s="21"/>
      <c r="AK1123" s="21"/>
      <c r="AL1123" s="21"/>
      <c r="AM1123" s="21"/>
      <c r="AN1123" s="21"/>
      <c r="AO1123" s="21"/>
      <c r="AP1123" s="21"/>
      <c r="AQ1123" s="21"/>
      <c r="AR1123" s="21"/>
      <c r="AS1123" s="21"/>
      <c r="AT1123" s="21"/>
      <c r="AU1123" s="21"/>
      <c r="AV1123" s="21"/>
      <c r="AW1123" s="21"/>
      <c r="AX1123" s="21"/>
      <c r="AY1123" s="21"/>
      <c r="AZ1123" s="21"/>
      <c r="BA1123" s="21"/>
      <c r="BB1123" s="21"/>
      <c r="BC1123" s="21"/>
      <c r="BD1123" s="21"/>
      <c r="BE1123" s="21"/>
      <c r="BF1123" s="21"/>
      <c r="BG1123" s="21"/>
      <c r="BH1123" s="21"/>
      <c r="BI1123" s="21"/>
      <c r="BJ1123" s="21"/>
      <c r="BK1123" s="21"/>
      <c r="BL1123" s="21"/>
      <c r="BM1123" s="21"/>
      <c r="BN1123" s="21"/>
      <c r="BO1123" s="21"/>
      <c r="BP1123" s="21"/>
      <c r="BQ1123" s="21"/>
      <c r="BR1123" s="21"/>
      <c r="BS1123" s="21"/>
      <c r="BT1123" s="21"/>
      <c r="BU1123" s="21"/>
      <c r="BV1123" s="21"/>
      <c r="BW1123" s="21"/>
      <c r="BX1123" s="21"/>
      <c r="BY1123" s="21"/>
      <c r="BZ1123" s="21"/>
      <c r="CA1123" s="21"/>
      <c r="CB1123" s="21"/>
      <c r="CC1123" s="21"/>
      <c r="CD1123" s="21"/>
      <c r="CE1123" s="21"/>
      <c r="CF1123" s="21"/>
      <c r="CG1123" s="21"/>
      <c r="CH1123" s="21"/>
      <c r="CI1123" s="21"/>
      <c r="CJ1123" s="21"/>
      <c r="CK1123" s="21"/>
      <c r="CL1123" s="21"/>
      <c r="CM1123" s="21"/>
      <c r="CN1123" s="21"/>
      <c r="CO1123" s="21"/>
      <c r="CP1123" s="21"/>
      <c r="CQ1123" s="21"/>
      <c r="CR1123" s="21"/>
      <c r="CS1123" s="21"/>
      <c r="CT1123" s="21"/>
      <c r="CU1123" s="21"/>
      <c r="CV1123" s="21"/>
      <c r="CW1123" s="21"/>
      <c r="CX1123" s="21"/>
      <c r="CY1123" s="21"/>
      <c r="CZ1123" s="21"/>
      <c r="DA1123" s="21"/>
      <c r="DB1123" s="21"/>
      <c r="DC1123" s="21"/>
      <c r="DD1123" s="21"/>
      <c r="DE1123" s="21"/>
      <c r="DF1123" s="21"/>
      <c r="DG1123" s="21"/>
      <c r="DH1123" s="21"/>
      <c r="DI1123" s="21"/>
      <c r="DJ1123" s="21"/>
      <c r="DK1123" s="21"/>
      <c r="DL1123" s="21"/>
      <c r="DM1123" s="21"/>
      <c r="DN1123" s="21"/>
      <c r="DO1123" s="21"/>
      <c r="DP1123" s="21"/>
      <c r="DQ1123" s="21"/>
      <c r="DR1123" s="21"/>
      <c r="DS1123" s="21"/>
      <c r="DT1123" s="21"/>
      <c r="DU1123" s="21"/>
      <c r="DV1123" s="21"/>
      <c r="DW1123" s="21"/>
      <c r="DX1123" s="21"/>
      <c r="DY1123" s="21"/>
      <c r="DZ1123" s="21"/>
      <c r="EA1123" s="21"/>
      <c r="EB1123" s="21"/>
      <c r="EC1123" s="21"/>
      <c r="ED1123" s="21"/>
      <c r="EE1123" s="21"/>
      <c r="EF1123" s="21"/>
      <c r="EG1123" s="21"/>
      <c r="EH1123" s="21"/>
      <c r="EI1123" s="21"/>
      <c r="EJ1123" s="21"/>
      <c r="EK1123" s="21"/>
      <c r="EL1123" s="21"/>
      <c r="EM1123" s="21"/>
      <c r="EN1123" s="21"/>
      <c r="EO1123" s="21"/>
      <c r="EP1123" s="21"/>
      <c r="EQ1123" s="21"/>
      <c r="ER1123" s="21"/>
      <c r="ES1123" s="21"/>
      <c r="ET1123" s="21"/>
      <c r="EU1123" s="21"/>
      <c r="EV1123" s="21"/>
      <c r="EW1123" s="21"/>
      <c r="EX1123" s="21"/>
      <c r="EY1123" s="21"/>
      <c r="EZ1123" s="21"/>
      <c r="FA1123" s="21"/>
      <c r="FB1123" s="21"/>
      <c r="FC1123" s="21"/>
      <c r="FD1123" s="21"/>
      <c r="FE1123" s="21"/>
      <c r="FF1123" s="21"/>
      <c r="FG1123" s="21"/>
      <c r="FH1123" s="21"/>
      <c r="FI1123" s="21"/>
      <c r="FJ1123" s="21"/>
      <c r="FK1123" s="21"/>
      <c r="FL1123" s="21"/>
      <c r="FM1123" s="21"/>
      <c r="FN1123" s="21"/>
      <c r="FO1123" s="21"/>
      <c r="FP1123" s="21"/>
      <c r="FQ1123" s="21"/>
      <c r="FR1123" s="21"/>
      <c r="FS1123" s="21"/>
      <c r="FT1123" s="21"/>
      <c r="FU1123" s="21"/>
      <c r="FV1123" s="21"/>
      <c r="FW1123" s="21"/>
      <c r="FX1123" s="21"/>
      <c r="FY1123" s="21"/>
      <c r="FZ1123" s="21"/>
      <c r="GA1123" s="21"/>
      <c r="GB1123" s="21"/>
      <c r="GC1123" s="21"/>
      <c r="GD1123" s="21"/>
      <c r="GE1123" s="21"/>
      <c r="GF1123" s="21"/>
      <c r="GG1123" s="21"/>
      <c r="GH1123" s="21"/>
      <c r="GI1123" s="21"/>
      <c r="GJ1123" s="21"/>
      <c r="GK1123" s="21"/>
      <c r="GL1123" s="21"/>
      <c r="GM1123" s="21"/>
      <c r="GN1123" s="21"/>
      <c r="GO1123" s="21"/>
      <c r="GP1123" s="21"/>
      <c r="GQ1123" s="21"/>
      <c r="GR1123" s="21"/>
      <c r="GS1123" s="21"/>
      <c r="GT1123" s="21"/>
      <c r="GU1123" s="21"/>
      <c r="GV1123" s="21"/>
      <c r="GW1123" s="21"/>
      <c r="GX1123" s="21"/>
      <c r="GY1123" s="21"/>
      <c r="GZ1123" s="21"/>
      <c r="HA1123" s="21"/>
      <c r="HB1123" s="21"/>
      <c r="HC1123" s="21"/>
      <c r="HD1123" s="21"/>
      <c r="HE1123" s="21"/>
      <c r="HF1123" s="21"/>
      <c r="HG1123" s="21"/>
      <c r="HH1123" s="21"/>
      <c r="HI1123" s="21"/>
      <c r="HJ1123" s="21"/>
      <c r="HK1123" s="21"/>
      <c r="HL1123" s="21"/>
      <c r="HM1123" s="21"/>
      <c r="HN1123" s="21"/>
      <c r="HO1123" s="21"/>
      <c r="HP1123" s="21"/>
      <c r="HQ1123" s="21"/>
      <c r="HR1123" s="21"/>
      <c r="HS1123" s="21"/>
      <c r="HT1123" s="21"/>
      <c r="HU1123" s="21"/>
      <c r="HV1123" s="21"/>
      <c r="HW1123" s="21"/>
      <c r="HX1123" s="21"/>
      <c r="HY1123" s="21"/>
      <c r="HZ1123" s="21"/>
      <c r="IA1123" s="21"/>
      <c r="IB1123" s="21"/>
      <c r="IC1123" s="21"/>
      <c r="ID1123" s="21"/>
      <c r="IE1123" s="21"/>
      <c r="IF1123" s="21"/>
      <c r="IG1123" s="21"/>
      <c r="IH1123" s="21"/>
      <c r="II1123" s="21"/>
      <c r="IJ1123" s="21"/>
      <c r="IK1123" s="21"/>
      <c r="IL1123" s="21"/>
      <c r="IM1123" s="21"/>
      <c r="IN1123" s="21"/>
      <c r="IO1123" s="21"/>
      <c r="IP1123" s="21"/>
      <c r="IQ1123" s="21"/>
      <c r="IR1123" s="21"/>
      <c r="IS1123" s="21"/>
      <c r="IT1123" s="21"/>
      <c r="IU1123" s="21"/>
      <c r="IV1123" s="21"/>
      <c r="IW1123" s="21"/>
      <c r="IX1123" s="21"/>
      <c r="IY1123" s="21"/>
      <c r="IZ1123" s="21"/>
      <c r="JA1123" s="21"/>
      <c r="JB1123" s="21"/>
      <c r="JC1123" s="21"/>
      <c r="JD1123" s="21"/>
      <c r="JE1123" s="21"/>
      <c r="JF1123" s="21"/>
      <c r="JG1123" s="21"/>
      <c r="JH1123" s="21"/>
      <c r="JI1123" s="21"/>
      <c r="JJ1123" s="21"/>
      <c r="JK1123" s="21"/>
      <c r="JL1123" s="21"/>
      <c r="JM1123" s="21"/>
      <c r="JN1123" s="21"/>
      <c r="JO1123" s="21"/>
      <c r="JP1123" s="21"/>
      <c r="JQ1123" s="21"/>
      <c r="JR1123" s="21"/>
      <c r="JS1123" s="21"/>
      <c r="JT1123" s="21"/>
      <c r="JU1123" s="21"/>
      <c r="JV1123" s="21"/>
      <c r="JW1123" s="21"/>
      <c r="JX1123" s="21"/>
      <c r="JY1123" s="21"/>
    </row>
    <row r="1124" spans="1:285" ht="14.1" customHeight="1">
      <c r="A1124" s="21"/>
      <c r="B1124" s="21"/>
      <c r="C1124" s="21"/>
      <c r="D1124" s="21"/>
      <c r="E1124" s="21"/>
      <c r="F1124" s="21"/>
      <c r="G1124" s="21"/>
      <c r="H1124" s="21"/>
      <c r="I1124" s="21"/>
      <c r="J1124" s="21"/>
      <c r="K1124" s="21"/>
      <c r="L1124" s="21"/>
      <c r="M1124" s="21"/>
      <c r="N1124" s="21"/>
      <c r="O1124" s="21"/>
      <c r="P1124" s="21"/>
      <c r="Q1124" s="21"/>
      <c r="R1124" s="21"/>
      <c r="S1124" s="21"/>
      <c r="T1124" s="21"/>
      <c r="U1124" s="21"/>
      <c r="V1124" s="21"/>
      <c r="W1124" s="21"/>
      <c r="X1124" s="21"/>
      <c r="Y1124" s="21"/>
      <c r="Z1124" s="21"/>
      <c r="AA1124" s="21"/>
      <c r="AB1124" s="21"/>
      <c r="AC1124" s="21"/>
      <c r="AD1124" s="21"/>
      <c r="AE1124" s="21"/>
      <c r="AF1124" s="21"/>
      <c r="AG1124" s="21"/>
      <c r="AH1124" s="21"/>
      <c r="AI1124" s="21"/>
      <c r="AJ1124" s="21"/>
      <c r="AK1124" s="21"/>
      <c r="AL1124" s="21"/>
      <c r="AM1124" s="21"/>
      <c r="AN1124" s="21"/>
      <c r="AO1124" s="21"/>
      <c r="AP1124" s="21"/>
      <c r="AQ1124" s="21"/>
      <c r="AR1124" s="21"/>
      <c r="AS1124" s="21"/>
      <c r="AT1124" s="21"/>
      <c r="AU1124" s="21"/>
      <c r="AV1124" s="21"/>
      <c r="AW1124" s="21"/>
      <c r="AX1124" s="21"/>
      <c r="AY1124" s="21"/>
      <c r="AZ1124" s="21"/>
      <c r="BA1124" s="21"/>
      <c r="BB1124" s="21"/>
      <c r="BC1124" s="21"/>
      <c r="BD1124" s="21"/>
      <c r="BE1124" s="21"/>
      <c r="BF1124" s="21"/>
      <c r="BG1124" s="21"/>
      <c r="BH1124" s="21"/>
      <c r="BI1124" s="21"/>
      <c r="BJ1124" s="21"/>
      <c r="BK1124" s="21"/>
      <c r="BL1124" s="21"/>
      <c r="BM1124" s="21"/>
      <c r="BN1124" s="21"/>
      <c r="BO1124" s="21"/>
      <c r="BP1124" s="21"/>
      <c r="BQ1124" s="21"/>
      <c r="BR1124" s="21"/>
      <c r="BS1124" s="21"/>
      <c r="BT1124" s="21"/>
      <c r="BU1124" s="21"/>
      <c r="BV1124" s="21"/>
      <c r="BW1124" s="21"/>
      <c r="BX1124" s="21"/>
      <c r="BY1124" s="21"/>
      <c r="BZ1124" s="21"/>
      <c r="CA1124" s="21"/>
      <c r="CB1124" s="21"/>
      <c r="CC1124" s="21"/>
      <c r="CD1124" s="21"/>
      <c r="CE1124" s="21"/>
      <c r="CF1124" s="21"/>
      <c r="CG1124" s="21"/>
      <c r="CH1124" s="21"/>
      <c r="CI1124" s="21"/>
      <c r="CJ1124" s="21"/>
      <c r="CK1124" s="21"/>
      <c r="CL1124" s="21"/>
      <c r="CM1124" s="21"/>
      <c r="CN1124" s="21"/>
      <c r="CO1124" s="21"/>
      <c r="CP1124" s="21"/>
      <c r="CQ1124" s="21"/>
      <c r="CR1124" s="21"/>
      <c r="CS1124" s="21"/>
      <c r="CT1124" s="21"/>
      <c r="CU1124" s="21"/>
      <c r="CV1124" s="21"/>
      <c r="CW1124" s="21"/>
      <c r="CX1124" s="21"/>
      <c r="CY1124" s="21"/>
      <c r="CZ1124" s="21"/>
      <c r="DA1124" s="21"/>
      <c r="DB1124" s="21"/>
      <c r="DC1124" s="21"/>
      <c r="DD1124" s="21"/>
      <c r="DE1124" s="21"/>
      <c r="DF1124" s="21"/>
      <c r="DG1124" s="21"/>
      <c r="DH1124" s="21"/>
      <c r="DI1124" s="21"/>
      <c r="DJ1124" s="21"/>
      <c r="DK1124" s="21"/>
      <c r="DL1124" s="21"/>
      <c r="DM1124" s="21"/>
      <c r="DN1124" s="21"/>
      <c r="DO1124" s="21"/>
      <c r="DP1124" s="21"/>
      <c r="DQ1124" s="21"/>
      <c r="DR1124" s="21"/>
      <c r="DS1124" s="21"/>
      <c r="DT1124" s="21"/>
      <c r="DU1124" s="21"/>
      <c r="DV1124" s="21"/>
      <c r="DW1124" s="21"/>
      <c r="DX1124" s="21"/>
      <c r="DY1124" s="21"/>
      <c r="DZ1124" s="21"/>
      <c r="EA1124" s="21"/>
      <c r="EB1124" s="21"/>
      <c r="EC1124" s="21"/>
      <c r="ED1124" s="21"/>
      <c r="EE1124" s="21"/>
      <c r="EF1124" s="21"/>
      <c r="EG1124" s="21"/>
      <c r="EH1124" s="21"/>
      <c r="EI1124" s="21"/>
      <c r="EJ1124" s="21"/>
      <c r="EK1124" s="21"/>
      <c r="EL1124" s="21"/>
      <c r="EM1124" s="21"/>
      <c r="EN1124" s="21"/>
      <c r="EO1124" s="21"/>
      <c r="EP1124" s="21"/>
      <c r="EQ1124" s="21"/>
      <c r="ER1124" s="21"/>
      <c r="ES1124" s="21"/>
      <c r="ET1124" s="21"/>
      <c r="EU1124" s="21"/>
      <c r="EV1124" s="21"/>
      <c r="EW1124" s="21"/>
      <c r="EX1124" s="21"/>
      <c r="EY1124" s="21"/>
      <c r="EZ1124" s="21"/>
      <c r="FA1124" s="21"/>
      <c r="FB1124" s="21"/>
      <c r="FC1124" s="21"/>
      <c r="FD1124" s="21"/>
      <c r="FE1124" s="21"/>
      <c r="FF1124" s="21"/>
      <c r="FG1124" s="21"/>
      <c r="FH1124" s="21"/>
      <c r="FI1124" s="21"/>
      <c r="FJ1124" s="21"/>
      <c r="FK1124" s="21"/>
      <c r="FL1124" s="21"/>
      <c r="FM1124" s="21"/>
      <c r="FN1124" s="21"/>
      <c r="FO1124" s="21"/>
      <c r="FP1124" s="21"/>
      <c r="FQ1124" s="21"/>
      <c r="FR1124" s="21"/>
      <c r="FS1124" s="21"/>
      <c r="FT1124" s="21"/>
      <c r="FU1124" s="21"/>
      <c r="FV1124" s="21"/>
      <c r="FW1124" s="21"/>
      <c r="FX1124" s="21"/>
      <c r="FY1124" s="21"/>
      <c r="FZ1124" s="21"/>
      <c r="GA1124" s="21"/>
      <c r="GB1124" s="21"/>
      <c r="GC1124" s="21"/>
      <c r="GD1124" s="21"/>
      <c r="GE1124" s="21"/>
      <c r="GF1124" s="21"/>
      <c r="GG1124" s="21"/>
      <c r="GH1124" s="21"/>
      <c r="GI1124" s="21"/>
      <c r="GJ1124" s="21"/>
      <c r="GK1124" s="21"/>
      <c r="GL1124" s="21"/>
      <c r="GM1124" s="21"/>
      <c r="GN1124" s="21"/>
      <c r="GO1124" s="21"/>
      <c r="GP1124" s="21"/>
      <c r="GQ1124" s="21"/>
      <c r="GR1124" s="21"/>
      <c r="GS1124" s="21"/>
      <c r="GT1124" s="21"/>
      <c r="GU1124" s="21"/>
      <c r="GV1124" s="21"/>
      <c r="GW1124" s="21"/>
      <c r="GX1124" s="21"/>
      <c r="GY1124" s="21"/>
      <c r="GZ1124" s="21"/>
      <c r="HA1124" s="21"/>
      <c r="HB1124" s="21"/>
      <c r="HC1124" s="21"/>
      <c r="HD1124" s="21"/>
      <c r="HE1124" s="21"/>
      <c r="HF1124" s="21"/>
      <c r="HG1124" s="21"/>
      <c r="HH1124" s="21"/>
      <c r="HI1124" s="21"/>
      <c r="HJ1124" s="21"/>
      <c r="HK1124" s="21"/>
      <c r="HL1124" s="21"/>
      <c r="HM1124" s="21"/>
      <c r="HN1124" s="21"/>
      <c r="HO1124" s="21"/>
      <c r="HP1124" s="21"/>
      <c r="HQ1124" s="21"/>
      <c r="HR1124" s="21"/>
      <c r="HS1124" s="21"/>
      <c r="HT1124" s="21"/>
      <c r="HU1124" s="21"/>
      <c r="HV1124" s="21"/>
      <c r="HW1124" s="21"/>
      <c r="HX1124" s="21"/>
      <c r="HY1124" s="21"/>
      <c r="HZ1124" s="21"/>
      <c r="IA1124" s="21"/>
      <c r="IB1124" s="21"/>
      <c r="IC1124" s="21"/>
      <c r="ID1124" s="21"/>
      <c r="IE1124" s="21"/>
      <c r="IF1124" s="21"/>
      <c r="IG1124" s="21"/>
      <c r="IH1124" s="21"/>
      <c r="II1124" s="21"/>
      <c r="IJ1124" s="21"/>
      <c r="IK1124" s="21"/>
      <c r="IL1124" s="21"/>
      <c r="IM1124" s="21"/>
      <c r="IN1124" s="21"/>
      <c r="IO1124" s="21"/>
      <c r="IP1124" s="21"/>
      <c r="IQ1124" s="21"/>
      <c r="IR1124" s="21"/>
      <c r="IS1124" s="21"/>
      <c r="IT1124" s="21"/>
      <c r="IU1124" s="21"/>
      <c r="IV1124" s="21"/>
      <c r="IW1124" s="21"/>
      <c r="IX1124" s="21"/>
      <c r="IY1124" s="21"/>
      <c r="IZ1124" s="21"/>
      <c r="JA1124" s="21"/>
      <c r="JB1124" s="21"/>
      <c r="JC1124" s="21"/>
      <c r="JD1124" s="21"/>
      <c r="JE1124" s="21"/>
      <c r="JF1124" s="21"/>
      <c r="JG1124" s="21"/>
      <c r="JH1124" s="21"/>
      <c r="JI1124" s="21"/>
      <c r="JJ1124" s="21"/>
      <c r="JK1124" s="21"/>
      <c r="JL1124" s="21"/>
      <c r="JM1124" s="21"/>
      <c r="JN1124" s="21"/>
      <c r="JO1124" s="21"/>
      <c r="JP1124" s="21"/>
      <c r="JQ1124" s="21"/>
      <c r="JR1124" s="21"/>
      <c r="JS1124" s="21"/>
      <c r="JT1124" s="21"/>
      <c r="JU1124" s="21"/>
      <c r="JV1124" s="21"/>
      <c r="JW1124" s="21"/>
      <c r="JX1124" s="21"/>
      <c r="JY1124" s="21"/>
    </row>
    <row r="1125" spans="1:285" ht="14.1" customHeight="1">
      <c r="A1125" s="21"/>
      <c r="B1125" s="21"/>
      <c r="C1125" s="21"/>
      <c r="D1125" s="21"/>
      <c r="E1125" s="21"/>
      <c r="F1125" s="21"/>
      <c r="G1125" s="21"/>
      <c r="H1125" s="21"/>
      <c r="I1125" s="21"/>
      <c r="J1125" s="21"/>
      <c r="K1125" s="21"/>
      <c r="L1125" s="21"/>
      <c r="M1125" s="21"/>
      <c r="N1125" s="21"/>
      <c r="O1125" s="21"/>
      <c r="P1125" s="21"/>
      <c r="Q1125" s="21"/>
      <c r="R1125" s="21"/>
      <c r="S1125" s="21"/>
      <c r="T1125" s="21"/>
      <c r="U1125" s="21"/>
      <c r="V1125" s="21"/>
      <c r="W1125" s="21"/>
      <c r="X1125" s="21"/>
      <c r="Y1125" s="21"/>
      <c r="Z1125" s="21"/>
      <c r="AA1125" s="21"/>
      <c r="AB1125" s="21"/>
      <c r="AC1125" s="21"/>
      <c r="AD1125" s="21"/>
      <c r="AE1125" s="21"/>
      <c r="AF1125" s="21"/>
      <c r="AG1125" s="21"/>
      <c r="AH1125" s="21"/>
      <c r="AI1125" s="21"/>
      <c r="AJ1125" s="21"/>
      <c r="AK1125" s="21"/>
      <c r="AL1125" s="21"/>
      <c r="AM1125" s="21"/>
      <c r="AN1125" s="21"/>
      <c r="AO1125" s="21"/>
      <c r="AP1125" s="21"/>
      <c r="AQ1125" s="21"/>
      <c r="AR1125" s="21"/>
      <c r="AS1125" s="21"/>
      <c r="AT1125" s="21"/>
      <c r="AU1125" s="21"/>
      <c r="AV1125" s="21"/>
      <c r="AW1125" s="21"/>
      <c r="AX1125" s="21"/>
      <c r="AY1125" s="21"/>
      <c r="AZ1125" s="21"/>
      <c r="BA1125" s="21"/>
      <c r="BB1125" s="21"/>
      <c r="BC1125" s="21"/>
      <c r="BD1125" s="21"/>
      <c r="BE1125" s="21"/>
      <c r="BF1125" s="21"/>
      <c r="BG1125" s="21"/>
      <c r="BH1125" s="21"/>
      <c r="BI1125" s="21"/>
      <c r="BJ1125" s="21"/>
      <c r="BK1125" s="21"/>
      <c r="BL1125" s="21"/>
      <c r="BM1125" s="21"/>
      <c r="BN1125" s="21"/>
      <c r="BO1125" s="21"/>
      <c r="BP1125" s="21"/>
      <c r="BQ1125" s="21"/>
      <c r="BR1125" s="21"/>
      <c r="BS1125" s="21"/>
      <c r="BT1125" s="21"/>
      <c r="BU1125" s="21"/>
      <c r="BV1125" s="21"/>
      <c r="BW1125" s="21"/>
      <c r="BX1125" s="21"/>
      <c r="BY1125" s="21"/>
      <c r="BZ1125" s="21"/>
      <c r="CA1125" s="21"/>
      <c r="CB1125" s="21"/>
      <c r="CC1125" s="21"/>
      <c r="CD1125" s="21"/>
      <c r="CE1125" s="21"/>
      <c r="CF1125" s="21"/>
      <c r="CG1125" s="21"/>
      <c r="CH1125" s="21"/>
      <c r="CI1125" s="21"/>
      <c r="CJ1125" s="21"/>
      <c r="CK1125" s="21"/>
      <c r="CL1125" s="21"/>
      <c r="CM1125" s="21"/>
      <c r="CN1125" s="21"/>
      <c r="CO1125" s="21"/>
      <c r="CP1125" s="21"/>
      <c r="CQ1125" s="21"/>
      <c r="CR1125" s="21"/>
      <c r="CS1125" s="21"/>
      <c r="CT1125" s="21"/>
      <c r="CU1125" s="21"/>
      <c r="CV1125" s="21"/>
      <c r="CW1125" s="21"/>
      <c r="CX1125" s="21"/>
      <c r="CY1125" s="21"/>
      <c r="CZ1125" s="21"/>
      <c r="DA1125" s="21"/>
      <c r="DB1125" s="21"/>
      <c r="DC1125" s="21"/>
      <c r="DD1125" s="21"/>
      <c r="DE1125" s="21"/>
      <c r="DF1125" s="21"/>
      <c r="DG1125" s="21"/>
      <c r="DH1125" s="21"/>
      <c r="DI1125" s="21"/>
      <c r="DJ1125" s="21"/>
      <c r="DK1125" s="21"/>
      <c r="DL1125" s="21"/>
      <c r="DM1125" s="21"/>
      <c r="DN1125" s="21"/>
      <c r="DO1125" s="21"/>
      <c r="DP1125" s="21"/>
      <c r="DQ1125" s="21"/>
      <c r="DR1125" s="21"/>
      <c r="DS1125" s="21"/>
      <c r="DT1125" s="21"/>
      <c r="DU1125" s="21"/>
      <c r="DV1125" s="21"/>
      <c r="DW1125" s="21"/>
      <c r="DX1125" s="21"/>
      <c r="DY1125" s="21"/>
      <c r="DZ1125" s="21"/>
      <c r="EA1125" s="21"/>
      <c r="EB1125" s="21"/>
      <c r="EC1125" s="21"/>
      <c r="ED1125" s="21"/>
      <c r="EE1125" s="21"/>
      <c r="EF1125" s="21"/>
      <c r="EG1125" s="21"/>
      <c r="EH1125" s="21"/>
      <c r="EI1125" s="21"/>
      <c r="EJ1125" s="21"/>
      <c r="EK1125" s="21"/>
      <c r="EL1125" s="21"/>
      <c r="EM1125" s="21"/>
      <c r="EN1125" s="21"/>
      <c r="EO1125" s="21"/>
      <c r="EP1125" s="21"/>
      <c r="EQ1125" s="21"/>
      <c r="ER1125" s="21"/>
      <c r="ES1125" s="21"/>
      <c r="ET1125" s="21"/>
      <c r="EU1125" s="21"/>
      <c r="EV1125" s="21"/>
      <c r="EW1125" s="21"/>
      <c r="EX1125" s="21"/>
      <c r="EY1125" s="21"/>
      <c r="EZ1125" s="21"/>
      <c r="FA1125" s="21"/>
      <c r="FB1125" s="21"/>
      <c r="FC1125" s="21"/>
      <c r="FD1125" s="21"/>
      <c r="FE1125" s="21"/>
      <c r="FF1125" s="21"/>
      <c r="FG1125" s="21"/>
      <c r="FH1125" s="21"/>
      <c r="FI1125" s="21"/>
      <c r="FJ1125" s="21"/>
      <c r="FK1125" s="21"/>
      <c r="FL1125" s="21"/>
      <c r="FM1125" s="21"/>
      <c r="FN1125" s="21"/>
      <c r="FO1125" s="21"/>
      <c r="FP1125" s="21"/>
      <c r="FQ1125" s="21"/>
      <c r="FR1125" s="21"/>
      <c r="FS1125" s="21"/>
      <c r="FT1125" s="21"/>
      <c r="FU1125" s="21"/>
      <c r="FV1125" s="21"/>
      <c r="FW1125" s="21"/>
      <c r="FX1125" s="21"/>
      <c r="FY1125" s="21"/>
      <c r="FZ1125" s="21"/>
      <c r="GA1125" s="21"/>
      <c r="GB1125" s="21"/>
      <c r="GC1125" s="21"/>
      <c r="GD1125" s="21"/>
      <c r="GE1125" s="21"/>
      <c r="GF1125" s="21"/>
      <c r="GG1125" s="21"/>
      <c r="GH1125" s="21"/>
      <c r="GI1125" s="21"/>
      <c r="GJ1125" s="21"/>
      <c r="GK1125" s="21"/>
      <c r="GL1125" s="21"/>
      <c r="GM1125" s="21"/>
      <c r="GN1125" s="21"/>
      <c r="GO1125" s="21"/>
      <c r="GP1125" s="21"/>
      <c r="GQ1125" s="21"/>
      <c r="GR1125" s="21"/>
      <c r="GS1125" s="21"/>
      <c r="GT1125" s="21"/>
      <c r="GU1125" s="21"/>
      <c r="GV1125" s="21"/>
      <c r="GW1125" s="21"/>
      <c r="GX1125" s="21"/>
      <c r="GY1125" s="21"/>
      <c r="GZ1125" s="21"/>
      <c r="HA1125" s="21"/>
      <c r="HB1125" s="21"/>
      <c r="HC1125" s="21"/>
      <c r="HD1125" s="21"/>
      <c r="HE1125" s="21"/>
      <c r="HF1125" s="21"/>
      <c r="HG1125" s="21"/>
      <c r="HH1125" s="21"/>
      <c r="HI1125" s="21"/>
      <c r="HJ1125" s="21"/>
      <c r="HK1125" s="21"/>
      <c r="HL1125" s="21"/>
      <c r="HM1125" s="21"/>
      <c r="HN1125" s="21"/>
      <c r="HO1125" s="21"/>
      <c r="HP1125" s="21"/>
      <c r="HQ1125" s="21"/>
      <c r="HR1125" s="21"/>
      <c r="HS1125" s="21"/>
      <c r="HT1125" s="21"/>
      <c r="HU1125" s="21"/>
      <c r="HV1125" s="21"/>
      <c r="HW1125" s="21"/>
      <c r="HX1125" s="21"/>
      <c r="HY1125" s="21"/>
      <c r="HZ1125" s="21"/>
      <c r="IA1125" s="21"/>
      <c r="IB1125" s="21"/>
      <c r="IC1125" s="21"/>
      <c r="ID1125" s="21"/>
      <c r="IE1125" s="21"/>
      <c r="IF1125" s="21"/>
      <c r="IG1125" s="21"/>
      <c r="IH1125" s="21"/>
      <c r="II1125" s="21"/>
      <c r="IJ1125" s="21"/>
      <c r="IK1125" s="21"/>
      <c r="IL1125" s="21"/>
      <c r="IM1125" s="21"/>
      <c r="IN1125" s="21"/>
      <c r="IO1125" s="21"/>
      <c r="IP1125" s="21"/>
      <c r="IQ1125" s="21"/>
      <c r="IR1125" s="21"/>
      <c r="IS1125" s="21"/>
      <c r="IT1125" s="21"/>
      <c r="IU1125" s="21"/>
      <c r="IV1125" s="21"/>
      <c r="IW1125" s="21"/>
      <c r="IX1125" s="21"/>
      <c r="IY1125" s="21"/>
      <c r="IZ1125" s="21"/>
      <c r="JA1125" s="21"/>
      <c r="JB1125" s="21"/>
      <c r="JC1125" s="21"/>
      <c r="JD1125" s="21"/>
      <c r="JE1125" s="21"/>
      <c r="JF1125" s="21"/>
      <c r="JG1125" s="21"/>
      <c r="JH1125" s="21"/>
      <c r="JI1125" s="21"/>
      <c r="JJ1125" s="21"/>
      <c r="JK1125" s="21"/>
      <c r="JL1125" s="21"/>
      <c r="JM1125" s="21"/>
      <c r="JN1125" s="21"/>
      <c r="JO1125" s="21"/>
      <c r="JP1125" s="21"/>
      <c r="JQ1125" s="21"/>
      <c r="JR1125" s="21"/>
      <c r="JS1125" s="21"/>
      <c r="JT1125" s="21"/>
      <c r="JU1125" s="21"/>
      <c r="JV1125" s="21"/>
      <c r="JW1125" s="21"/>
      <c r="JX1125" s="21"/>
      <c r="JY1125" s="21"/>
    </row>
    <row r="1126" spans="1:285" ht="14.1" customHeight="1">
      <c r="A1126" s="21"/>
      <c r="B1126" s="21"/>
      <c r="C1126" s="21"/>
      <c r="D1126" s="21"/>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21"/>
      <c r="BK1126" s="21"/>
      <c r="BL1126" s="21"/>
      <c r="BM1126" s="21"/>
      <c r="BN1126" s="21"/>
      <c r="BO1126" s="21"/>
      <c r="BP1126" s="21"/>
      <c r="BQ1126" s="21"/>
      <c r="BR1126" s="21"/>
      <c r="BS1126" s="21"/>
      <c r="BT1126" s="21"/>
      <c r="BU1126" s="21"/>
      <c r="BV1126" s="21"/>
      <c r="BW1126" s="21"/>
      <c r="BX1126" s="21"/>
      <c r="BY1126" s="21"/>
      <c r="BZ1126" s="21"/>
      <c r="CA1126" s="21"/>
      <c r="CB1126" s="21"/>
      <c r="CC1126" s="21"/>
      <c r="CD1126" s="21"/>
      <c r="CE1126" s="21"/>
      <c r="CF1126" s="21"/>
      <c r="CG1126" s="21"/>
      <c r="CH1126" s="21"/>
      <c r="CI1126" s="21"/>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1"/>
      <c r="DH1126" s="21"/>
      <c r="DI1126" s="21"/>
      <c r="DJ1126" s="21"/>
      <c r="DK1126" s="21"/>
      <c r="DL1126" s="21"/>
      <c r="DM1126" s="21"/>
      <c r="DN1126" s="21"/>
      <c r="DO1126" s="21"/>
      <c r="DP1126" s="21"/>
      <c r="DQ1126" s="21"/>
      <c r="DR1126" s="21"/>
      <c r="DS1126" s="21"/>
      <c r="DT1126" s="21"/>
      <c r="DU1126" s="21"/>
      <c r="DV1126" s="21"/>
      <c r="DW1126" s="21"/>
      <c r="DX1126" s="21"/>
      <c r="DY1126" s="21"/>
      <c r="DZ1126" s="21"/>
      <c r="EA1126" s="21"/>
      <c r="EB1126" s="21"/>
      <c r="EC1126" s="21"/>
      <c r="ED1126" s="21"/>
      <c r="EE1126" s="21"/>
      <c r="EF1126" s="21"/>
      <c r="EG1126" s="21"/>
      <c r="EH1126" s="21"/>
      <c r="EI1126" s="21"/>
      <c r="EJ1126" s="21"/>
      <c r="EK1126" s="21"/>
      <c r="EL1126" s="21"/>
      <c r="EM1126" s="21"/>
      <c r="EN1126" s="21"/>
      <c r="EO1126" s="21"/>
      <c r="EP1126" s="21"/>
      <c r="EQ1126" s="21"/>
      <c r="ER1126" s="21"/>
      <c r="ES1126" s="21"/>
      <c r="ET1126" s="21"/>
      <c r="EU1126" s="21"/>
      <c r="EV1126" s="21"/>
      <c r="EW1126" s="21"/>
      <c r="EX1126" s="21"/>
      <c r="EY1126" s="21"/>
      <c r="EZ1126" s="21"/>
      <c r="FA1126" s="21"/>
      <c r="FB1126" s="21"/>
      <c r="FC1126" s="21"/>
      <c r="FD1126" s="21"/>
      <c r="FE1126" s="21"/>
      <c r="FF1126" s="21"/>
      <c r="FG1126" s="21"/>
      <c r="FH1126" s="21"/>
      <c r="FI1126" s="21"/>
      <c r="FJ1126" s="21"/>
      <c r="FK1126" s="21"/>
      <c r="FL1126" s="21"/>
      <c r="FM1126" s="21"/>
      <c r="FN1126" s="21"/>
      <c r="FO1126" s="21"/>
      <c r="FP1126" s="21"/>
      <c r="FQ1126" s="21"/>
      <c r="FR1126" s="21"/>
      <c r="FS1126" s="21"/>
      <c r="FT1126" s="21"/>
      <c r="FU1126" s="21"/>
      <c r="FV1126" s="21"/>
      <c r="FW1126" s="21"/>
      <c r="FX1126" s="21"/>
      <c r="FY1126" s="21"/>
      <c r="FZ1126" s="21"/>
      <c r="GA1126" s="21"/>
      <c r="GB1126" s="21"/>
      <c r="GC1126" s="21"/>
      <c r="GD1126" s="21"/>
      <c r="GE1126" s="21"/>
      <c r="GF1126" s="21"/>
      <c r="GG1126" s="21"/>
      <c r="GH1126" s="21"/>
      <c r="GI1126" s="21"/>
      <c r="GJ1126" s="21"/>
      <c r="GK1126" s="21"/>
      <c r="GL1126" s="21"/>
      <c r="GM1126" s="21"/>
      <c r="GN1126" s="21"/>
      <c r="GO1126" s="21"/>
      <c r="GP1126" s="21"/>
      <c r="GQ1126" s="21"/>
      <c r="GR1126" s="21"/>
      <c r="GS1126" s="21"/>
      <c r="GT1126" s="21"/>
      <c r="GU1126" s="21"/>
      <c r="GV1126" s="21"/>
      <c r="GW1126" s="21"/>
      <c r="GX1126" s="21"/>
      <c r="GY1126" s="21"/>
      <c r="GZ1126" s="21"/>
      <c r="HA1126" s="21"/>
      <c r="HB1126" s="21"/>
      <c r="HC1126" s="21"/>
      <c r="HD1126" s="21"/>
      <c r="HE1126" s="21"/>
      <c r="HF1126" s="21"/>
      <c r="HG1126" s="21"/>
      <c r="HH1126" s="21"/>
      <c r="HI1126" s="21"/>
      <c r="HJ1126" s="21"/>
      <c r="HK1126" s="21"/>
      <c r="HL1126" s="21"/>
      <c r="HM1126" s="21"/>
      <c r="HN1126" s="21"/>
      <c r="HO1126" s="21"/>
      <c r="HP1126" s="21"/>
      <c r="HQ1126" s="21"/>
      <c r="HR1126" s="21"/>
      <c r="HS1126" s="21"/>
      <c r="HT1126" s="21"/>
      <c r="HU1126" s="21"/>
      <c r="HV1126" s="21"/>
      <c r="HW1126" s="21"/>
      <c r="HX1126" s="21"/>
      <c r="HY1126" s="21"/>
      <c r="HZ1126" s="21"/>
      <c r="IA1126" s="21"/>
      <c r="IB1126" s="21"/>
      <c r="IC1126" s="21"/>
      <c r="ID1126" s="21"/>
      <c r="IE1126" s="21"/>
      <c r="IF1126" s="21"/>
      <c r="IG1126" s="21"/>
      <c r="IH1126" s="21"/>
      <c r="II1126" s="21"/>
      <c r="IJ1126" s="21"/>
      <c r="IK1126" s="21"/>
      <c r="IL1126" s="21"/>
      <c r="IM1126" s="21"/>
      <c r="IN1126" s="21"/>
      <c r="IO1126" s="21"/>
      <c r="IP1126" s="21"/>
      <c r="IQ1126" s="21"/>
      <c r="IR1126" s="21"/>
      <c r="IS1126" s="21"/>
      <c r="IT1126" s="21"/>
      <c r="IU1126" s="21"/>
      <c r="IV1126" s="21"/>
      <c r="IW1126" s="21"/>
      <c r="IX1126" s="21"/>
      <c r="IY1126" s="21"/>
      <c r="IZ1126" s="21"/>
      <c r="JA1126" s="21"/>
      <c r="JB1126" s="21"/>
      <c r="JC1126" s="21"/>
      <c r="JD1126" s="21"/>
      <c r="JE1126" s="21"/>
      <c r="JF1126" s="21"/>
      <c r="JG1126" s="21"/>
      <c r="JH1126" s="21"/>
      <c r="JI1126" s="21"/>
      <c r="JJ1126" s="21"/>
      <c r="JK1126" s="21"/>
      <c r="JL1126" s="21"/>
      <c r="JM1126" s="21"/>
      <c r="JN1126" s="21"/>
      <c r="JO1126" s="21"/>
      <c r="JP1126" s="21"/>
      <c r="JQ1126" s="21"/>
      <c r="JR1126" s="21"/>
      <c r="JS1126" s="21"/>
      <c r="JT1126" s="21"/>
      <c r="JU1126" s="21"/>
      <c r="JV1126" s="21"/>
      <c r="JW1126" s="21"/>
      <c r="JX1126" s="21"/>
      <c r="JY1126" s="21"/>
    </row>
    <row r="1127" spans="1:285" ht="14.1" customHeight="1">
      <c r="A1127" s="21"/>
      <c r="B1127" s="21"/>
      <c r="C1127" s="21"/>
      <c r="D1127" s="21"/>
      <c r="E1127" s="21"/>
      <c r="F1127" s="21"/>
      <c r="G1127" s="21"/>
      <c r="H1127" s="21"/>
      <c r="I1127" s="21"/>
      <c r="J1127" s="21"/>
      <c r="K1127" s="21"/>
      <c r="L1127" s="21"/>
      <c r="M1127" s="21"/>
      <c r="N1127" s="21"/>
      <c r="O1127" s="21"/>
      <c r="P1127" s="21"/>
      <c r="Q1127" s="21"/>
      <c r="R1127" s="21"/>
      <c r="S1127" s="21"/>
      <c r="T1127" s="21"/>
      <c r="U1127" s="21"/>
      <c r="V1127" s="21"/>
      <c r="W1127" s="21"/>
      <c r="X1127" s="21"/>
      <c r="Y1127" s="21"/>
      <c r="Z1127" s="21"/>
      <c r="AA1127" s="21"/>
      <c r="AB1127" s="21"/>
      <c r="AC1127" s="21"/>
      <c r="AD1127" s="21"/>
      <c r="AE1127" s="21"/>
      <c r="AF1127" s="21"/>
      <c r="AG1127" s="21"/>
      <c r="AH1127" s="21"/>
      <c r="AI1127" s="21"/>
      <c r="AJ1127" s="21"/>
      <c r="AK1127" s="21"/>
      <c r="AL1127" s="21"/>
      <c r="AM1127" s="21"/>
      <c r="AN1127" s="21"/>
      <c r="AO1127" s="21"/>
      <c r="AP1127" s="21"/>
      <c r="AQ1127" s="21"/>
      <c r="AR1127" s="21"/>
      <c r="AS1127" s="21"/>
      <c r="AT1127" s="21"/>
      <c r="AU1127" s="21"/>
      <c r="AV1127" s="21"/>
      <c r="AW1127" s="21"/>
      <c r="AX1127" s="21"/>
      <c r="AY1127" s="21"/>
      <c r="AZ1127" s="21"/>
      <c r="BA1127" s="21"/>
      <c r="BB1127" s="21"/>
      <c r="BC1127" s="21"/>
      <c r="BD1127" s="21"/>
      <c r="BE1127" s="21"/>
      <c r="BF1127" s="21"/>
      <c r="BG1127" s="21"/>
      <c r="BH1127" s="21"/>
      <c r="BI1127" s="21"/>
      <c r="BJ1127" s="21"/>
      <c r="BK1127" s="21"/>
      <c r="BL1127" s="21"/>
      <c r="BM1127" s="21"/>
      <c r="BN1127" s="21"/>
      <c r="BO1127" s="21"/>
      <c r="BP1127" s="21"/>
      <c r="BQ1127" s="21"/>
      <c r="BR1127" s="21"/>
      <c r="BS1127" s="21"/>
      <c r="BT1127" s="21"/>
      <c r="BU1127" s="21"/>
      <c r="BV1127" s="21"/>
      <c r="BW1127" s="21"/>
      <c r="BX1127" s="21"/>
      <c r="BY1127" s="21"/>
      <c r="BZ1127" s="21"/>
      <c r="CA1127" s="21"/>
      <c r="CB1127" s="21"/>
      <c r="CC1127" s="21"/>
      <c r="CD1127" s="21"/>
      <c r="CE1127" s="21"/>
      <c r="CF1127" s="21"/>
      <c r="CG1127" s="21"/>
      <c r="CH1127" s="21"/>
      <c r="CI1127" s="21"/>
      <c r="CJ1127" s="21"/>
      <c r="CK1127" s="21"/>
      <c r="CL1127" s="21"/>
      <c r="CM1127" s="21"/>
      <c r="CN1127" s="21"/>
      <c r="CO1127" s="21"/>
      <c r="CP1127" s="21"/>
      <c r="CQ1127" s="21"/>
      <c r="CR1127" s="21"/>
      <c r="CS1127" s="21"/>
      <c r="CT1127" s="21"/>
      <c r="CU1127" s="21"/>
      <c r="CV1127" s="21"/>
      <c r="CW1127" s="21"/>
      <c r="CX1127" s="21"/>
      <c r="CY1127" s="21"/>
      <c r="CZ1127" s="21"/>
      <c r="DA1127" s="21"/>
      <c r="DB1127" s="21"/>
      <c r="DC1127" s="21"/>
      <c r="DD1127" s="21"/>
      <c r="DE1127" s="21"/>
      <c r="DF1127" s="21"/>
      <c r="DG1127" s="21"/>
      <c r="DH1127" s="21"/>
      <c r="DI1127" s="21"/>
      <c r="DJ1127" s="21"/>
      <c r="DK1127" s="21"/>
      <c r="DL1127" s="21"/>
      <c r="DM1127" s="21"/>
      <c r="DN1127" s="21"/>
      <c r="DO1127" s="21"/>
      <c r="DP1127" s="21"/>
      <c r="DQ1127" s="21"/>
      <c r="DR1127" s="21"/>
      <c r="DS1127" s="21"/>
      <c r="DT1127" s="21"/>
      <c r="DU1127" s="21"/>
      <c r="DV1127" s="21"/>
      <c r="DW1127" s="21"/>
      <c r="DX1127" s="21"/>
      <c r="DY1127" s="21"/>
      <c r="DZ1127" s="21"/>
      <c r="EA1127" s="21"/>
      <c r="EB1127" s="21"/>
      <c r="EC1127" s="21"/>
      <c r="ED1127" s="21"/>
      <c r="EE1127" s="21"/>
      <c r="EF1127" s="21"/>
      <c r="EG1127" s="21"/>
      <c r="EH1127" s="21"/>
      <c r="EI1127" s="21"/>
      <c r="EJ1127" s="21"/>
      <c r="EK1127" s="21"/>
      <c r="EL1127" s="21"/>
      <c r="EM1127" s="21"/>
      <c r="EN1127" s="21"/>
      <c r="EO1127" s="21"/>
      <c r="EP1127" s="21"/>
      <c r="EQ1127" s="21"/>
      <c r="ER1127" s="21"/>
      <c r="ES1127" s="21"/>
      <c r="ET1127" s="21"/>
      <c r="EU1127" s="21"/>
      <c r="EV1127" s="21"/>
      <c r="EW1127" s="21"/>
      <c r="EX1127" s="21"/>
      <c r="EY1127" s="21"/>
      <c r="EZ1127" s="21"/>
      <c r="FA1127" s="21"/>
      <c r="FB1127" s="21"/>
      <c r="FC1127" s="21"/>
      <c r="FD1127" s="21"/>
      <c r="FE1127" s="21"/>
      <c r="FF1127" s="21"/>
      <c r="FG1127" s="21"/>
      <c r="FH1127" s="21"/>
      <c r="FI1127" s="21"/>
      <c r="FJ1127" s="21"/>
      <c r="FK1127" s="21"/>
      <c r="FL1127" s="21"/>
      <c r="FM1127" s="21"/>
      <c r="FN1127" s="21"/>
      <c r="FO1127" s="21"/>
      <c r="FP1127" s="21"/>
      <c r="FQ1127" s="21"/>
      <c r="FR1127" s="21"/>
      <c r="FS1127" s="21"/>
      <c r="FT1127" s="21"/>
      <c r="FU1127" s="21"/>
      <c r="FV1127" s="21"/>
      <c r="FW1127" s="21"/>
      <c r="FX1127" s="21"/>
      <c r="FY1127" s="21"/>
      <c r="FZ1127" s="21"/>
      <c r="GA1127" s="21"/>
      <c r="GB1127" s="21"/>
      <c r="GC1127" s="21"/>
      <c r="GD1127" s="21"/>
      <c r="GE1127" s="21"/>
      <c r="GF1127" s="21"/>
      <c r="GG1127" s="21"/>
      <c r="GH1127" s="21"/>
      <c r="GI1127" s="21"/>
      <c r="GJ1127" s="21"/>
      <c r="GK1127" s="21"/>
      <c r="GL1127" s="21"/>
      <c r="GM1127" s="21"/>
      <c r="GN1127" s="21"/>
      <c r="GO1127" s="21"/>
      <c r="GP1127" s="21"/>
      <c r="GQ1127" s="21"/>
      <c r="GR1127" s="21"/>
      <c r="GS1127" s="21"/>
      <c r="GT1127" s="21"/>
      <c r="GU1127" s="21"/>
      <c r="GV1127" s="21"/>
      <c r="GW1127" s="21"/>
      <c r="GX1127" s="21"/>
      <c r="GY1127" s="21"/>
      <c r="GZ1127" s="21"/>
      <c r="HA1127" s="21"/>
      <c r="HB1127" s="21"/>
      <c r="HC1127" s="21"/>
      <c r="HD1127" s="21"/>
      <c r="HE1127" s="21"/>
      <c r="HF1127" s="21"/>
      <c r="HG1127" s="21"/>
      <c r="HH1127" s="21"/>
      <c r="HI1127" s="21"/>
      <c r="HJ1127" s="21"/>
      <c r="HK1127" s="21"/>
      <c r="HL1127" s="21"/>
      <c r="HM1127" s="21"/>
      <c r="HN1127" s="21"/>
      <c r="HO1127" s="21"/>
      <c r="HP1127" s="21"/>
      <c r="HQ1127" s="21"/>
      <c r="HR1127" s="21"/>
      <c r="HS1127" s="21"/>
      <c r="HT1127" s="21"/>
      <c r="HU1127" s="21"/>
      <c r="HV1127" s="21"/>
      <c r="HW1127" s="21"/>
      <c r="HX1127" s="21"/>
      <c r="HY1127" s="21"/>
      <c r="HZ1127" s="21"/>
      <c r="IA1127" s="21"/>
      <c r="IB1127" s="21"/>
      <c r="IC1127" s="21"/>
      <c r="ID1127" s="21"/>
      <c r="IE1127" s="21"/>
      <c r="IF1127" s="21"/>
      <c r="IG1127" s="21"/>
      <c r="IH1127" s="21"/>
      <c r="II1127" s="21"/>
      <c r="IJ1127" s="21"/>
      <c r="IK1127" s="21"/>
      <c r="IL1127" s="21"/>
      <c r="IM1127" s="21"/>
      <c r="IN1127" s="21"/>
      <c r="IO1127" s="21"/>
      <c r="IP1127" s="21"/>
      <c r="IQ1127" s="21"/>
      <c r="IR1127" s="21"/>
      <c r="IS1127" s="21"/>
      <c r="IT1127" s="21"/>
      <c r="IU1127" s="21"/>
      <c r="IV1127" s="21"/>
      <c r="IW1127" s="21"/>
      <c r="IX1127" s="21"/>
      <c r="IY1127" s="21"/>
      <c r="IZ1127" s="21"/>
      <c r="JA1127" s="21"/>
      <c r="JB1127" s="21"/>
      <c r="JC1127" s="21"/>
      <c r="JD1127" s="21"/>
      <c r="JE1127" s="21"/>
      <c r="JF1127" s="21"/>
      <c r="JG1127" s="21"/>
      <c r="JH1127" s="21"/>
      <c r="JI1127" s="21"/>
      <c r="JJ1127" s="21"/>
      <c r="JK1127" s="21"/>
      <c r="JL1127" s="21"/>
      <c r="JM1127" s="21"/>
      <c r="JN1127" s="21"/>
      <c r="JO1127" s="21"/>
      <c r="JP1127" s="21"/>
      <c r="JQ1127" s="21"/>
      <c r="JR1127" s="21"/>
      <c r="JS1127" s="21"/>
      <c r="JT1127" s="21"/>
      <c r="JU1127" s="21"/>
      <c r="JV1127" s="21"/>
      <c r="JW1127" s="21"/>
      <c r="JX1127" s="21"/>
      <c r="JY1127" s="21"/>
    </row>
    <row r="1128" spans="1:285" ht="14.1" customHeight="1">
      <c r="A1128" s="21"/>
      <c r="B1128" s="21"/>
      <c r="C1128" s="21"/>
      <c r="D1128" s="21"/>
      <c r="E1128" s="21"/>
      <c r="F1128" s="21"/>
      <c r="G1128" s="21"/>
      <c r="H1128" s="21"/>
      <c r="I1128" s="21"/>
      <c r="J1128" s="21"/>
      <c r="K1128" s="21"/>
      <c r="L1128" s="21"/>
      <c r="M1128" s="21"/>
      <c r="N1128" s="21"/>
      <c r="O1128" s="21"/>
      <c r="P1128" s="21"/>
      <c r="Q1128" s="21"/>
      <c r="R1128" s="21"/>
      <c r="S1128" s="21"/>
      <c r="T1128" s="21"/>
      <c r="U1128" s="21"/>
      <c r="V1128" s="21"/>
      <c r="W1128" s="21"/>
      <c r="X1128" s="21"/>
      <c r="Y1128" s="21"/>
      <c r="Z1128" s="21"/>
      <c r="AA1128" s="21"/>
      <c r="AB1128" s="21"/>
      <c r="AC1128" s="21"/>
      <c r="AD1128" s="21"/>
      <c r="AE1128" s="21"/>
      <c r="AF1128" s="21"/>
      <c r="AG1128" s="21"/>
      <c r="AH1128" s="21"/>
      <c r="AI1128" s="21"/>
      <c r="AJ1128" s="21"/>
      <c r="AK1128" s="21"/>
      <c r="AL1128" s="21"/>
      <c r="AM1128" s="21"/>
      <c r="AN1128" s="21"/>
      <c r="AO1128" s="21"/>
      <c r="AP1128" s="21"/>
      <c r="AQ1128" s="21"/>
      <c r="AR1128" s="21"/>
      <c r="AS1128" s="21"/>
      <c r="AT1128" s="21"/>
      <c r="AU1128" s="21"/>
      <c r="AV1128" s="21"/>
      <c r="AW1128" s="21"/>
      <c r="AX1128" s="21"/>
      <c r="AY1128" s="21"/>
      <c r="AZ1128" s="21"/>
      <c r="BA1128" s="21"/>
      <c r="BB1128" s="21"/>
      <c r="BC1128" s="21"/>
      <c r="BD1128" s="21"/>
      <c r="BE1128" s="21"/>
      <c r="BF1128" s="21"/>
      <c r="BG1128" s="21"/>
      <c r="BH1128" s="21"/>
      <c r="BI1128" s="21"/>
      <c r="BJ1128" s="21"/>
      <c r="BK1128" s="21"/>
      <c r="BL1128" s="21"/>
      <c r="BM1128" s="21"/>
      <c r="BN1128" s="21"/>
      <c r="BO1128" s="21"/>
      <c r="BP1128" s="21"/>
      <c r="BQ1128" s="21"/>
      <c r="BR1128" s="21"/>
      <c r="BS1128" s="21"/>
      <c r="BT1128" s="21"/>
      <c r="BU1128" s="21"/>
      <c r="BV1128" s="21"/>
      <c r="BW1128" s="21"/>
      <c r="BX1128" s="21"/>
      <c r="BY1128" s="21"/>
      <c r="BZ1128" s="21"/>
      <c r="CA1128" s="21"/>
      <c r="CB1128" s="21"/>
      <c r="CC1128" s="21"/>
      <c r="CD1128" s="21"/>
      <c r="CE1128" s="21"/>
      <c r="CF1128" s="21"/>
      <c r="CG1128" s="21"/>
      <c r="CH1128" s="21"/>
      <c r="CI1128" s="21"/>
      <c r="CJ1128" s="21"/>
      <c r="CK1128" s="21"/>
      <c r="CL1128" s="21"/>
      <c r="CM1128" s="21"/>
      <c r="CN1128" s="21"/>
      <c r="CO1128" s="21"/>
      <c r="CP1128" s="21"/>
      <c r="CQ1128" s="21"/>
      <c r="CR1128" s="21"/>
      <c r="CS1128" s="21"/>
      <c r="CT1128" s="21"/>
      <c r="CU1128" s="21"/>
      <c r="CV1128" s="21"/>
      <c r="CW1128" s="21"/>
      <c r="CX1128" s="21"/>
      <c r="CY1128" s="21"/>
      <c r="CZ1128" s="21"/>
      <c r="DA1128" s="21"/>
      <c r="DB1128" s="21"/>
      <c r="DC1128" s="21"/>
      <c r="DD1128" s="21"/>
      <c r="DE1128" s="21"/>
      <c r="DF1128" s="21"/>
      <c r="DG1128" s="21"/>
      <c r="DH1128" s="21"/>
      <c r="DI1128" s="21"/>
      <c r="DJ1128" s="21"/>
      <c r="DK1128" s="21"/>
      <c r="DL1128" s="21"/>
      <c r="DM1128" s="21"/>
      <c r="DN1128" s="21"/>
      <c r="DO1128" s="21"/>
      <c r="DP1128" s="21"/>
      <c r="DQ1128" s="21"/>
      <c r="DR1128" s="21"/>
      <c r="DS1128" s="21"/>
      <c r="DT1128" s="21"/>
      <c r="DU1128" s="21"/>
      <c r="DV1128" s="21"/>
      <c r="DW1128" s="21"/>
      <c r="DX1128" s="21"/>
      <c r="DY1128" s="21"/>
      <c r="DZ1128" s="21"/>
      <c r="EA1128" s="21"/>
      <c r="EB1128" s="21"/>
      <c r="EC1128" s="21"/>
      <c r="ED1128" s="21"/>
      <c r="EE1128" s="21"/>
      <c r="EF1128" s="21"/>
      <c r="EG1128" s="21"/>
      <c r="EH1128" s="21"/>
      <c r="EI1128" s="21"/>
      <c r="EJ1128" s="21"/>
      <c r="EK1128" s="21"/>
      <c r="EL1128" s="21"/>
      <c r="EM1128" s="21"/>
      <c r="EN1128" s="21"/>
      <c r="EO1128" s="21"/>
      <c r="EP1128" s="21"/>
      <c r="EQ1128" s="21"/>
      <c r="ER1128" s="21"/>
      <c r="ES1128" s="21"/>
      <c r="ET1128" s="21"/>
      <c r="EU1128" s="21"/>
      <c r="EV1128" s="21"/>
      <c r="EW1128" s="21"/>
      <c r="EX1128" s="21"/>
      <c r="EY1128" s="21"/>
      <c r="EZ1128" s="21"/>
      <c r="FA1128" s="21"/>
      <c r="FB1128" s="21"/>
      <c r="FC1128" s="21"/>
      <c r="FD1128" s="21"/>
      <c r="FE1128" s="21"/>
      <c r="FF1128" s="21"/>
      <c r="FG1128" s="21"/>
      <c r="FH1128" s="21"/>
      <c r="FI1128" s="21"/>
      <c r="FJ1128" s="21"/>
      <c r="FK1128" s="21"/>
      <c r="FL1128" s="21"/>
      <c r="FM1128" s="21"/>
      <c r="FN1128" s="21"/>
      <c r="FO1128" s="21"/>
      <c r="FP1128" s="21"/>
      <c r="FQ1128" s="21"/>
      <c r="FR1128" s="21"/>
      <c r="FS1128" s="21"/>
      <c r="FT1128" s="21"/>
      <c r="FU1128" s="21"/>
      <c r="FV1128" s="21"/>
      <c r="FW1128" s="21"/>
      <c r="FX1128" s="21"/>
      <c r="FY1128" s="21"/>
      <c r="FZ1128" s="21"/>
      <c r="GA1128" s="21"/>
      <c r="GB1128" s="21"/>
      <c r="GC1128" s="21"/>
      <c r="GD1128" s="21"/>
      <c r="GE1128" s="21"/>
      <c r="GF1128" s="21"/>
      <c r="GG1128" s="21"/>
      <c r="GH1128" s="21"/>
      <c r="GI1128" s="21"/>
      <c r="GJ1128" s="21"/>
      <c r="GK1128" s="21"/>
      <c r="GL1128" s="21"/>
      <c r="GM1128" s="21"/>
      <c r="GN1128" s="21"/>
      <c r="GO1128" s="21"/>
      <c r="GP1128" s="21"/>
      <c r="GQ1128" s="21"/>
      <c r="GR1128" s="21"/>
      <c r="GS1128" s="21"/>
      <c r="GT1128" s="21"/>
      <c r="GU1128" s="21"/>
      <c r="GV1128" s="21"/>
      <c r="GW1128" s="21"/>
      <c r="GX1128" s="21"/>
      <c r="GY1128" s="21"/>
      <c r="GZ1128" s="21"/>
      <c r="HA1128" s="21"/>
      <c r="HB1128" s="21"/>
      <c r="HC1128" s="21"/>
      <c r="HD1128" s="21"/>
      <c r="HE1128" s="21"/>
      <c r="HF1128" s="21"/>
      <c r="HG1128" s="21"/>
      <c r="HH1128" s="21"/>
      <c r="HI1128" s="21"/>
      <c r="HJ1128" s="21"/>
      <c r="HK1128" s="21"/>
      <c r="HL1128" s="21"/>
      <c r="HM1128" s="21"/>
      <c r="HN1128" s="21"/>
      <c r="HO1128" s="21"/>
      <c r="HP1128" s="21"/>
      <c r="HQ1128" s="21"/>
      <c r="HR1128" s="21"/>
      <c r="HS1128" s="21"/>
      <c r="HT1128" s="21"/>
      <c r="HU1128" s="21"/>
      <c r="HV1128" s="21"/>
      <c r="HW1128" s="21"/>
      <c r="HX1128" s="21"/>
      <c r="HY1128" s="21"/>
      <c r="HZ1128" s="21"/>
      <c r="IA1128" s="21"/>
      <c r="IB1128" s="21"/>
      <c r="IC1128" s="21"/>
      <c r="ID1128" s="21"/>
      <c r="IE1128" s="21"/>
      <c r="IF1128" s="21"/>
      <c r="IG1128" s="21"/>
      <c r="IH1128" s="21"/>
      <c r="II1128" s="21"/>
      <c r="IJ1128" s="21"/>
      <c r="IK1128" s="21"/>
      <c r="IL1128" s="21"/>
      <c r="IM1128" s="21"/>
      <c r="IN1128" s="21"/>
      <c r="IO1128" s="21"/>
      <c r="IP1128" s="21"/>
      <c r="IQ1128" s="21"/>
      <c r="IR1128" s="21"/>
      <c r="IS1128" s="21"/>
      <c r="IT1128" s="21"/>
      <c r="IU1128" s="21"/>
      <c r="IV1128" s="21"/>
      <c r="IW1128" s="21"/>
      <c r="IX1128" s="21"/>
      <c r="IY1128" s="21"/>
      <c r="IZ1128" s="21"/>
      <c r="JA1128" s="21"/>
      <c r="JB1128" s="21"/>
      <c r="JC1128" s="21"/>
      <c r="JD1128" s="21"/>
      <c r="JE1128" s="21"/>
      <c r="JF1128" s="21"/>
      <c r="JG1128" s="21"/>
      <c r="JH1128" s="21"/>
      <c r="JI1128" s="21"/>
      <c r="JJ1128" s="21"/>
      <c r="JK1128" s="21"/>
      <c r="JL1128" s="21"/>
      <c r="JM1128" s="21"/>
      <c r="JN1128" s="21"/>
      <c r="JO1128" s="21"/>
      <c r="JP1128" s="21"/>
      <c r="JQ1128" s="21"/>
      <c r="JR1128" s="21"/>
      <c r="JS1128" s="21"/>
      <c r="JT1128" s="21"/>
      <c r="JU1128" s="21"/>
      <c r="JV1128" s="21"/>
      <c r="JW1128" s="21"/>
      <c r="JX1128" s="21"/>
      <c r="JY1128" s="21"/>
    </row>
    <row r="1129" spans="1:285" ht="14.1" customHeight="1">
      <c r="A1129" s="21"/>
      <c r="B1129" s="21"/>
      <c r="C1129" s="21"/>
      <c r="D1129" s="21"/>
      <c r="E1129" s="21"/>
      <c r="F1129" s="21"/>
      <c r="G1129" s="21"/>
      <c r="H1129" s="21"/>
      <c r="I1129" s="21"/>
      <c r="J1129" s="21"/>
      <c r="K1129" s="21"/>
      <c r="L1129" s="21"/>
      <c r="M1129" s="21"/>
      <c r="N1129" s="21"/>
      <c r="O1129" s="21"/>
      <c r="P1129" s="21"/>
      <c r="Q1129" s="21"/>
      <c r="R1129" s="21"/>
      <c r="S1129" s="21"/>
      <c r="T1129" s="21"/>
      <c r="U1129" s="21"/>
      <c r="V1129" s="21"/>
      <c r="W1129" s="21"/>
      <c r="X1129" s="21"/>
      <c r="Y1129" s="21"/>
      <c r="Z1129" s="21"/>
      <c r="AA1129" s="21"/>
      <c r="AB1129" s="21"/>
      <c r="AC1129" s="21"/>
      <c r="AD1129" s="21"/>
      <c r="AE1129" s="21"/>
      <c r="AF1129" s="21"/>
      <c r="AG1129" s="21"/>
      <c r="AH1129" s="21"/>
      <c r="AI1129" s="21"/>
      <c r="AJ1129" s="21"/>
      <c r="AK1129" s="21"/>
      <c r="AL1129" s="21"/>
      <c r="AM1129" s="21"/>
      <c r="AN1129" s="21"/>
      <c r="AO1129" s="21"/>
      <c r="AP1129" s="21"/>
      <c r="AQ1129" s="21"/>
      <c r="AR1129" s="21"/>
      <c r="AS1129" s="21"/>
      <c r="AT1129" s="21"/>
      <c r="AU1129" s="21"/>
      <c r="AV1129" s="21"/>
      <c r="AW1129" s="21"/>
      <c r="AX1129" s="21"/>
      <c r="AY1129" s="21"/>
      <c r="AZ1129" s="21"/>
      <c r="BA1129" s="21"/>
      <c r="BB1129" s="21"/>
      <c r="BC1129" s="21"/>
      <c r="BD1129" s="21"/>
      <c r="BE1129" s="21"/>
      <c r="BF1129" s="21"/>
      <c r="BG1129" s="21"/>
      <c r="BH1129" s="21"/>
      <c r="BI1129" s="21"/>
      <c r="BJ1129" s="21"/>
      <c r="BK1129" s="21"/>
      <c r="BL1129" s="21"/>
      <c r="BM1129" s="21"/>
      <c r="BN1129" s="21"/>
      <c r="BO1129" s="21"/>
      <c r="BP1129" s="21"/>
      <c r="BQ1129" s="21"/>
      <c r="BR1129" s="21"/>
      <c r="BS1129" s="21"/>
      <c r="BT1129" s="21"/>
      <c r="BU1129" s="21"/>
      <c r="BV1129" s="21"/>
      <c r="BW1129" s="21"/>
      <c r="BX1129" s="21"/>
      <c r="BY1129" s="21"/>
      <c r="BZ1129" s="21"/>
      <c r="CA1129" s="21"/>
      <c r="CB1129" s="21"/>
      <c r="CC1129" s="21"/>
      <c r="CD1129" s="21"/>
      <c r="CE1129" s="21"/>
      <c r="CF1129" s="21"/>
      <c r="CG1129" s="21"/>
      <c r="CH1129" s="21"/>
      <c r="CI1129" s="21"/>
      <c r="CJ1129" s="21"/>
      <c r="CK1129" s="21"/>
      <c r="CL1129" s="21"/>
      <c r="CM1129" s="21"/>
      <c r="CN1129" s="21"/>
      <c r="CO1129" s="21"/>
      <c r="CP1129" s="21"/>
      <c r="CQ1129" s="21"/>
      <c r="CR1129" s="21"/>
      <c r="CS1129" s="21"/>
      <c r="CT1129" s="21"/>
      <c r="CU1129" s="21"/>
      <c r="CV1129" s="21"/>
      <c r="CW1129" s="21"/>
      <c r="CX1129" s="21"/>
      <c r="CY1129" s="21"/>
      <c r="CZ1129" s="21"/>
      <c r="DA1129" s="21"/>
      <c r="DB1129" s="21"/>
      <c r="DC1129" s="21"/>
      <c r="DD1129" s="21"/>
      <c r="DE1129" s="21"/>
      <c r="DF1129" s="21"/>
      <c r="DG1129" s="21"/>
      <c r="DH1129" s="21"/>
      <c r="DI1129" s="21"/>
      <c r="DJ1129" s="21"/>
      <c r="DK1129" s="21"/>
      <c r="DL1129" s="21"/>
      <c r="DM1129" s="21"/>
      <c r="DN1129" s="21"/>
      <c r="DO1129" s="21"/>
      <c r="DP1129" s="21"/>
      <c r="DQ1129" s="21"/>
      <c r="DR1129" s="21"/>
      <c r="DS1129" s="21"/>
      <c r="DT1129" s="21"/>
      <c r="DU1129" s="21"/>
      <c r="DV1129" s="21"/>
      <c r="DW1129" s="21"/>
      <c r="DX1129" s="21"/>
      <c r="DY1129" s="21"/>
      <c r="DZ1129" s="21"/>
      <c r="EA1129" s="21"/>
      <c r="EB1129" s="21"/>
      <c r="EC1129" s="21"/>
      <c r="ED1129" s="21"/>
      <c r="EE1129" s="21"/>
      <c r="EF1129" s="21"/>
      <c r="EG1129" s="21"/>
      <c r="EH1129" s="21"/>
      <c r="EI1129" s="21"/>
      <c r="EJ1129" s="21"/>
      <c r="EK1129" s="21"/>
      <c r="EL1129" s="21"/>
      <c r="EM1129" s="21"/>
      <c r="EN1129" s="21"/>
      <c r="EO1129" s="21"/>
      <c r="EP1129" s="21"/>
      <c r="EQ1129" s="21"/>
      <c r="ER1129" s="21"/>
      <c r="ES1129" s="21"/>
      <c r="ET1129" s="21"/>
      <c r="EU1129" s="21"/>
      <c r="EV1129" s="21"/>
      <c r="EW1129" s="21"/>
      <c r="EX1129" s="21"/>
      <c r="EY1129" s="21"/>
      <c r="EZ1129" s="21"/>
      <c r="FA1129" s="21"/>
      <c r="FB1129" s="21"/>
      <c r="FC1129" s="21"/>
      <c r="FD1129" s="21"/>
      <c r="FE1129" s="21"/>
      <c r="FF1129" s="21"/>
      <c r="FG1129" s="21"/>
      <c r="FH1129" s="21"/>
      <c r="FI1129" s="21"/>
      <c r="FJ1129" s="21"/>
      <c r="FK1129" s="21"/>
      <c r="FL1129" s="21"/>
      <c r="FM1129" s="21"/>
      <c r="FN1129" s="21"/>
      <c r="FO1129" s="21"/>
      <c r="FP1129" s="21"/>
      <c r="FQ1129" s="21"/>
      <c r="FR1129" s="21"/>
      <c r="FS1129" s="21"/>
      <c r="FT1129" s="21"/>
      <c r="FU1129" s="21"/>
      <c r="FV1129" s="21"/>
      <c r="FW1129" s="21"/>
      <c r="FX1129" s="21"/>
      <c r="FY1129" s="21"/>
      <c r="FZ1129" s="21"/>
      <c r="GA1129" s="21"/>
      <c r="GB1129" s="21"/>
      <c r="GC1129" s="21"/>
      <c r="GD1129" s="21"/>
      <c r="GE1129" s="21"/>
      <c r="GF1129" s="21"/>
      <c r="GG1129" s="21"/>
      <c r="GH1129" s="21"/>
      <c r="GI1129" s="21"/>
      <c r="GJ1129" s="21"/>
      <c r="GK1129" s="21"/>
      <c r="GL1129" s="21"/>
      <c r="GM1129" s="21"/>
      <c r="GN1129" s="21"/>
      <c r="GO1129" s="21"/>
      <c r="GP1129" s="21"/>
      <c r="GQ1129" s="21"/>
      <c r="GR1129" s="21"/>
      <c r="GS1129" s="21"/>
      <c r="GT1129" s="21"/>
      <c r="GU1129" s="21"/>
      <c r="GV1129" s="21"/>
      <c r="GW1129" s="21"/>
      <c r="GX1129" s="21"/>
      <c r="GY1129" s="21"/>
      <c r="GZ1129" s="21"/>
      <c r="HA1129" s="21"/>
      <c r="HB1129" s="21"/>
      <c r="HC1129" s="21"/>
      <c r="HD1129" s="21"/>
      <c r="HE1129" s="21"/>
      <c r="HF1129" s="21"/>
      <c r="HG1129" s="21"/>
      <c r="HH1129" s="21"/>
      <c r="HI1129" s="21"/>
      <c r="HJ1129" s="21"/>
      <c r="HK1129" s="21"/>
      <c r="HL1129" s="21"/>
      <c r="HM1129" s="21"/>
      <c r="HN1129" s="21"/>
      <c r="HO1129" s="21"/>
      <c r="HP1129" s="21"/>
      <c r="HQ1129" s="21"/>
      <c r="HR1129" s="21"/>
      <c r="HS1129" s="21"/>
      <c r="HT1129" s="21"/>
      <c r="HU1129" s="21"/>
      <c r="HV1129" s="21"/>
      <c r="HW1129" s="21"/>
      <c r="HX1129" s="21"/>
      <c r="HY1129" s="21"/>
      <c r="HZ1129" s="21"/>
      <c r="IA1129" s="21"/>
      <c r="IB1129" s="21"/>
      <c r="IC1129" s="21"/>
      <c r="ID1129" s="21"/>
      <c r="IE1129" s="21"/>
      <c r="IF1129" s="21"/>
      <c r="IG1129" s="21"/>
      <c r="IH1129" s="21"/>
      <c r="II1129" s="21"/>
      <c r="IJ1129" s="21"/>
      <c r="IK1129" s="21"/>
      <c r="IL1129" s="21"/>
      <c r="IM1129" s="21"/>
      <c r="IN1129" s="21"/>
      <c r="IO1129" s="21"/>
      <c r="IP1129" s="21"/>
      <c r="IQ1129" s="21"/>
      <c r="IR1129" s="21"/>
      <c r="IS1129" s="21"/>
      <c r="IT1129" s="21"/>
      <c r="IU1129" s="21"/>
      <c r="IV1129" s="21"/>
      <c r="IW1129" s="21"/>
      <c r="IX1129" s="21"/>
      <c r="IY1129" s="21"/>
      <c r="IZ1129" s="21"/>
      <c r="JA1129" s="21"/>
      <c r="JB1129" s="21"/>
      <c r="JC1129" s="21"/>
      <c r="JD1129" s="21"/>
      <c r="JE1129" s="21"/>
      <c r="JF1129" s="21"/>
      <c r="JG1129" s="21"/>
      <c r="JH1129" s="21"/>
      <c r="JI1129" s="21"/>
      <c r="JJ1129" s="21"/>
      <c r="JK1129" s="21"/>
      <c r="JL1129" s="21"/>
      <c r="JM1129" s="21"/>
      <c r="JN1129" s="21"/>
      <c r="JO1129" s="21"/>
      <c r="JP1129" s="21"/>
      <c r="JQ1129" s="21"/>
      <c r="JR1129" s="21"/>
      <c r="JS1129" s="21"/>
      <c r="JT1129" s="21"/>
      <c r="JU1129" s="21"/>
      <c r="JV1129" s="21"/>
      <c r="JW1129" s="21"/>
      <c r="JX1129" s="21"/>
      <c r="JY1129" s="21"/>
    </row>
    <row r="1130" spans="1:285" ht="14.1" customHeight="1">
      <c r="A1130" s="21"/>
      <c r="B1130" s="21"/>
      <c r="C1130" s="21"/>
      <c r="D1130" s="21"/>
      <c r="E1130" s="21"/>
      <c r="F1130" s="21"/>
      <c r="G1130" s="21"/>
      <c r="H1130" s="21"/>
      <c r="I1130" s="21"/>
      <c r="J1130" s="21"/>
      <c r="K1130" s="21"/>
      <c r="L1130" s="21"/>
      <c r="M1130" s="21"/>
      <c r="N1130" s="21"/>
      <c r="O1130" s="21"/>
      <c r="P1130" s="21"/>
      <c r="Q1130" s="21"/>
      <c r="R1130" s="21"/>
      <c r="S1130" s="21"/>
      <c r="T1130" s="21"/>
      <c r="U1130" s="21"/>
      <c r="V1130" s="21"/>
      <c r="W1130" s="21"/>
      <c r="X1130" s="21"/>
      <c r="Y1130" s="21"/>
      <c r="Z1130" s="21"/>
      <c r="AA1130" s="21"/>
      <c r="AB1130" s="21"/>
      <c r="AC1130" s="21"/>
      <c r="AD1130" s="21"/>
      <c r="AE1130" s="21"/>
      <c r="AF1130" s="21"/>
      <c r="AG1130" s="21"/>
      <c r="AH1130" s="21"/>
      <c r="AI1130" s="21"/>
      <c r="AJ1130" s="21"/>
      <c r="AK1130" s="21"/>
      <c r="AL1130" s="21"/>
      <c r="AM1130" s="21"/>
      <c r="AN1130" s="21"/>
      <c r="AO1130" s="21"/>
      <c r="AP1130" s="21"/>
      <c r="AQ1130" s="21"/>
      <c r="AR1130" s="21"/>
      <c r="AS1130" s="21"/>
      <c r="AT1130" s="21"/>
      <c r="AU1130" s="21"/>
      <c r="AV1130" s="21"/>
      <c r="AW1130" s="21"/>
      <c r="AX1130" s="21"/>
      <c r="AY1130" s="21"/>
      <c r="AZ1130" s="21"/>
      <c r="BA1130" s="21"/>
      <c r="BB1130" s="21"/>
      <c r="BC1130" s="21"/>
      <c r="BD1130" s="21"/>
      <c r="BE1130" s="21"/>
      <c r="BF1130" s="21"/>
      <c r="BG1130" s="21"/>
      <c r="BH1130" s="21"/>
      <c r="BI1130" s="21"/>
      <c r="BJ1130" s="21"/>
      <c r="BK1130" s="21"/>
      <c r="BL1130" s="21"/>
      <c r="BM1130" s="21"/>
      <c r="BN1130" s="21"/>
      <c r="BO1130" s="21"/>
      <c r="BP1130" s="21"/>
      <c r="BQ1130" s="21"/>
      <c r="BR1130" s="21"/>
      <c r="BS1130" s="21"/>
      <c r="BT1130" s="21"/>
      <c r="BU1130" s="21"/>
      <c r="BV1130" s="21"/>
      <c r="BW1130" s="21"/>
      <c r="BX1130" s="21"/>
      <c r="BY1130" s="21"/>
      <c r="BZ1130" s="21"/>
      <c r="CA1130" s="21"/>
      <c r="CB1130" s="21"/>
      <c r="CC1130" s="21"/>
      <c r="CD1130" s="21"/>
      <c r="CE1130" s="21"/>
      <c r="CF1130" s="21"/>
      <c r="CG1130" s="21"/>
      <c r="CH1130" s="21"/>
      <c r="CI1130" s="21"/>
      <c r="CJ1130" s="21"/>
      <c r="CK1130" s="21"/>
      <c r="CL1130" s="21"/>
      <c r="CM1130" s="21"/>
      <c r="CN1130" s="21"/>
      <c r="CO1130" s="21"/>
      <c r="CP1130" s="21"/>
      <c r="CQ1130" s="21"/>
      <c r="CR1130" s="21"/>
      <c r="CS1130" s="21"/>
      <c r="CT1130" s="21"/>
      <c r="CU1130" s="21"/>
      <c r="CV1130" s="21"/>
      <c r="CW1130" s="21"/>
      <c r="CX1130" s="21"/>
      <c r="CY1130" s="21"/>
      <c r="CZ1130" s="21"/>
      <c r="DA1130" s="21"/>
      <c r="DB1130" s="21"/>
      <c r="DC1130" s="21"/>
      <c r="DD1130" s="21"/>
      <c r="DE1130" s="21"/>
      <c r="DF1130" s="21"/>
      <c r="DG1130" s="21"/>
      <c r="DH1130" s="21"/>
      <c r="DI1130" s="21"/>
      <c r="DJ1130" s="21"/>
      <c r="DK1130" s="21"/>
      <c r="DL1130" s="21"/>
      <c r="DM1130" s="21"/>
      <c r="DN1130" s="21"/>
      <c r="DO1130" s="21"/>
      <c r="DP1130" s="21"/>
      <c r="DQ1130" s="21"/>
      <c r="DR1130" s="21"/>
      <c r="DS1130" s="21"/>
      <c r="DT1130" s="21"/>
      <c r="DU1130" s="21"/>
      <c r="DV1130" s="21"/>
      <c r="DW1130" s="21"/>
      <c r="DX1130" s="21"/>
      <c r="DY1130" s="21"/>
      <c r="DZ1130" s="21"/>
      <c r="EA1130" s="21"/>
      <c r="EB1130" s="21"/>
      <c r="EC1130" s="21"/>
      <c r="ED1130" s="21"/>
      <c r="EE1130" s="21"/>
      <c r="EF1130" s="21"/>
      <c r="EG1130" s="21"/>
      <c r="EH1130" s="21"/>
      <c r="EI1130" s="21"/>
      <c r="EJ1130" s="21"/>
      <c r="EK1130" s="21"/>
      <c r="EL1130" s="21"/>
      <c r="EM1130" s="21"/>
      <c r="EN1130" s="21"/>
      <c r="EO1130" s="21"/>
      <c r="EP1130" s="21"/>
      <c r="EQ1130" s="21"/>
      <c r="ER1130" s="21"/>
      <c r="ES1130" s="21"/>
      <c r="ET1130" s="21"/>
      <c r="EU1130" s="21"/>
      <c r="EV1130" s="21"/>
      <c r="EW1130" s="21"/>
      <c r="EX1130" s="21"/>
      <c r="EY1130" s="21"/>
      <c r="EZ1130" s="21"/>
      <c r="FA1130" s="21"/>
      <c r="FB1130" s="21"/>
      <c r="FC1130" s="21"/>
      <c r="FD1130" s="21"/>
      <c r="FE1130" s="21"/>
      <c r="FF1130" s="21"/>
      <c r="FG1130" s="21"/>
      <c r="FH1130" s="21"/>
      <c r="FI1130" s="21"/>
      <c r="FJ1130" s="21"/>
      <c r="FK1130" s="21"/>
      <c r="FL1130" s="21"/>
      <c r="FM1130" s="21"/>
      <c r="FN1130" s="21"/>
      <c r="FO1130" s="21"/>
      <c r="FP1130" s="21"/>
      <c r="FQ1130" s="21"/>
      <c r="FR1130" s="21"/>
      <c r="FS1130" s="21"/>
      <c r="FT1130" s="21"/>
      <c r="FU1130" s="21"/>
      <c r="FV1130" s="21"/>
      <c r="FW1130" s="21"/>
      <c r="FX1130" s="21"/>
      <c r="FY1130" s="21"/>
      <c r="FZ1130" s="21"/>
      <c r="GA1130" s="21"/>
      <c r="GB1130" s="21"/>
      <c r="GC1130" s="21"/>
      <c r="GD1130" s="21"/>
      <c r="GE1130" s="21"/>
      <c r="GF1130" s="21"/>
      <c r="GG1130" s="21"/>
      <c r="GH1130" s="21"/>
      <c r="GI1130" s="21"/>
      <c r="GJ1130" s="21"/>
      <c r="GK1130" s="21"/>
      <c r="GL1130" s="21"/>
      <c r="GM1130" s="21"/>
      <c r="GN1130" s="21"/>
      <c r="GO1130" s="21"/>
      <c r="GP1130" s="21"/>
      <c r="GQ1130" s="21"/>
      <c r="GR1130" s="21"/>
      <c r="GS1130" s="21"/>
      <c r="GT1130" s="21"/>
      <c r="GU1130" s="21"/>
      <c r="GV1130" s="21"/>
      <c r="GW1130" s="21"/>
      <c r="GX1130" s="21"/>
      <c r="GY1130" s="21"/>
      <c r="GZ1130" s="21"/>
      <c r="HA1130" s="21"/>
      <c r="HB1130" s="21"/>
      <c r="HC1130" s="21"/>
      <c r="HD1130" s="21"/>
      <c r="HE1130" s="21"/>
      <c r="HF1130" s="21"/>
      <c r="HG1130" s="21"/>
      <c r="HH1130" s="21"/>
      <c r="HI1130" s="21"/>
      <c r="HJ1130" s="21"/>
      <c r="HK1130" s="21"/>
      <c r="HL1130" s="21"/>
      <c r="HM1130" s="21"/>
      <c r="HN1130" s="21"/>
      <c r="HO1130" s="21"/>
      <c r="HP1130" s="21"/>
      <c r="HQ1130" s="21"/>
      <c r="HR1130" s="21"/>
      <c r="HS1130" s="21"/>
      <c r="HT1130" s="21"/>
      <c r="HU1130" s="21"/>
      <c r="HV1130" s="21"/>
      <c r="HW1130" s="21"/>
      <c r="HX1130" s="21"/>
      <c r="HY1130" s="21"/>
      <c r="HZ1130" s="21"/>
      <c r="IA1130" s="21"/>
      <c r="IB1130" s="21"/>
      <c r="IC1130" s="21"/>
      <c r="ID1130" s="21"/>
      <c r="IE1130" s="21"/>
      <c r="IF1130" s="21"/>
      <c r="IG1130" s="21"/>
      <c r="IH1130" s="21"/>
      <c r="II1130" s="21"/>
      <c r="IJ1130" s="21"/>
      <c r="IK1130" s="21"/>
      <c r="IL1130" s="21"/>
      <c r="IM1130" s="21"/>
      <c r="IN1130" s="21"/>
      <c r="IO1130" s="21"/>
      <c r="IP1130" s="21"/>
      <c r="IQ1130" s="21"/>
      <c r="IR1130" s="21"/>
      <c r="IS1130" s="21"/>
      <c r="IT1130" s="21"/>
      <c r="IU1130" s="21"/>
      <c r="IV1130" s="21"/>
      <c r="IW1130" s="21"/>
      <c r="IX1130" s="21"/>
      <c r="IY1130" s="21"/>
      <c r="IZ1130" s="21"/>
      <c r="JA1130" s="21"/>
      <c r="JB1130" s="21"/>
      <c r="JC1130" s="21"/>
      <c r="JD1130" s="21"/>
      <c r="JE1130" s="21"/>
      <c r="JF1130" s="21"/>
      <c r="JG1130" s="21"/>
      <c r="JH1130" s="21"/>
      <c r="JI1130" s="21"/>
      <c r="JJ1130" s="21"/>
      <c r="JK1130" s="21"/>
      <c r="JL1130" s="21"/>
      <c r="JM1130" s="21"/>
      <c r="JN1130" s="21"/>
      <c r="JO1130" s="21"/>
      <c r="JP1130" s="21"/>
      <c r="JQ1130" s="21"/>
      <c r="JR1130" s="21"/>
      <c r="JS1130" s="21"/>
      <c r="JT1130" s="21"/>
      <c r="JU1130" s="21"/>
      <c r="JV1130" s="21"/>
      <c r="JW1130" s="21"/>
      <c r="JX1130" s="21"/>
      <c r="JY1130" s="21"/>
    </row>
    <row r="1131" spans="1:285" ht="14.1" customHeight="1">
      <c r="A1131" s="21"/>
      <c r="B1131" s="21"/>
      <c r="C1131" s="21"/>
      <c r="D1131" s="21"/>
      <c r="E1131" s="21"/>
      <c r="F1131" s="21"/>
      <c r="G1131" s="21"/>
      <c r="H1131" s="21"/>
      <c r="I1131" s="21"/>
      <c r="J1131" s="21"/>
      <c r="K1131" s="21"/>
      <c r="L1131" s="21"/>
      <c r="M1131" s="21"/>
      <c r="N1131" s="21"/>
      <c r="O1131" s="21"/>
      <c r="P1131" s="21"/>
      <c r="Q1131" s="21"/>
      <c r="R1131" s="21"/>
      <c r="S1131" s="21"/>
      <c r="T1131" s="21"/>
      <c r="U1131" s="21"/>
      <c r="V1131" s="21"/>
      <c r="W1131" s="21"/>
      <c r="X1131" s="21"/>
      <c r="Y1131" s="21"/>
      <c r="Z1131" s="21"/>
      <c r="AA1131" s="21"/>
      <c r="AB1131" s="21"/>
      <c r="AC1131" s="21"/>
      <c r="AD1131" s="21"/>
      <c r="AE1131" s="21"/>
      <c r="AF1131" s="21"/>
      <c r="AG1131" s="21"/>
      <c r="AH1131" s="21"/>
      <c r="AI1131" s="21"/>
      <c r="AJ1131" s="21"/>
      <c r="AK1131" s="21"/>
      <c r="AL1131" s="21"/>
      <c r="AM1131" s="21"/>
      <c r="AN1131" s="21"/>
      <c r="AO1131" s="21"/>
      <c r="AP1131" s="21"/>
      <c r="AQ1131" s="21"/>
      <c r="AR1131" s="21"/>
      <c r="AS1131" s="21"/>
      <c r="AT1131" s="21"/>
      <c r="AU1131" s="21"/>
      <c r="AV1131" s="21"/>
      <c r="AW1131" s="21"/>
      <c r="AX1131" s="21"/>
      <c r="AY1131" s="21"/>
      <c r="AZ1131" s="21"/>
      <c r="BA1131" s="21"/>
      <c r="BB1131" s="21"/>
      <c r="BC1131" s="21"/>
      <c r="BD1131" s="21"/>
      <c r="BE1131" s="21"/>
      <c r="BF1131" s="21"/>
      <c r="BG1131" s="21"/>
      <c r="BH1131" s="21"/>
      <c r="BI1131" s="21"/>
      <c r="BJ1131" s="21"/>
      <c r="BK1131" s="21"/>
      <c r="BL1131" s="21"/>
      <c r="BM1131" s="21"/>
      <c r="BN1131" s="21"/>
      <c r="BO1131" s="21"/>
      <c r="BP1131" s="21"/>
      <c r="BQ1131" s="21"/>
      <c r="BR1131" s="21"/>
      <c r="BS1131" s="21"/>
      <c r="BT1131" s="21"/>
      <c r="BU1131" s="21"/>
      <c r="BV1131" s="21"/>
      <c r="BW1131" s="21"/>
      <c r="BX1131" s="21"/>
      <c r="BY1131" s="21"/>
      <c r="BZ1131" s="21"/>
      <c r="CA1131" s="21"/>
      <c r="CB1131" s="21"/>
      <c r="CC1131" s="21"/>
      <c r="CD1131" s="21"/>
      <c r="CE1131" s="21"/>
      <c r="CF1131" s="21"/>
      <c r="CG1131" s="21"/>
      <c r="CH1131" s="21"/>
      <c r="CI1131" s="21"/>
      <c r="CJ1131" s="21"/>
      <c r="CK1131" s="21"/>
      <c r="CL1131" s="21"/>
      <c r="CM1131" s="21"/>
      <c r="CN1131" s="21"/>
      <c r="CO1131" s="21"/>
      <c r="CP1131" s="21"/>
      <c r="CQ1131" s="21"/>
      <c r="CR1131" s="21"/>
      <c r="CS1131" s="21"/>
      <c r="CT1131" s="21"/>
      <c r="CU1131" s="21"/>
      <c r="CV1131" s="21"/>
      <c r="CW1131" s="21"/>
      <c r="CX1131" s="21"/>
      <c r="CY1131" s="21"/>
      <c r="CZ1131" s="21"/>
      <c r="DA1131" s="21"/>
      <c r="DB1131" s="21"/>
      <c r="DC1131" s="21"/>
      <c r="DD1131" s="21"/>
      <c r="DE1131" s="21"/>
      <c r="DF1131" s="21"/>
      <c r="DG1131" s="21"/>
      <c r="DH1131" s="21"/>
      <c r="DI1131" s="21"/>
      <c r="DJ1131" s="21"/>
      <c r="DK1131" s="21"/>
      <c r="DL1131" s="21"/>
      <c r="DM1131" s="21"/>
      <c r="DN1131" s="21"/>
      <c r="DO1131" s="21"/>
      <c r="DP1131" s="21"/>
      <c r="DQ1131" s="21"/>
      <c r="DR1131" s="21"/>
      <c r="DS1131" s="21"/>
      <c r="DT1131" s="21"/>
      <c r="DU1131" s="21"/>
      <c r="DV1131" s="21"/>
      <c r="DW1131" s="21"/>
      <c r="DX1131" s="21"/>
      <c r="DY1131" s="21"/>
      <c r="DZ1131" s="21"/>
      <c r="EA1131" s="21"/>
      <c r="EB1131" s="21"/>
      <c r="EC1131" s="21"/>
      <c r="ED1131" s="21"/>
      <c r="EE1131" s="21"/>
      <c r="EF1131" s="21"/>
      <c r="EG1131" s="21"/>
      <c r="EH1131" s="21"/>
      <c r="EI1131" s="21"/>
      <c r="EJ1131" s="21"/>
      <c r="EK1131" s="21"/>
      <c r="EL1131" s="21"/>
      <c r="EM1131" s="21"/>
      <c r="EN1131" s="21"/>
      <c r="EO1131" s="21"/>
      <c r="EP1131" s="21"/>
      <c r="EQ1131" s="21"/>
      <c r="ER1131" s="21"/>
      <c r="ES1131" s="21"/>
      <c r="ET1131" s="21"/>
      <c r="EU1131" s="21"/>
      <c r="EV1131" s="21"/>
      <c r="EW1131" s="21"/>
      <c r="EX1131" s="21"/>
      <c r="EY1131" s="21"/>
      <c r="EZ1131" s="21"/>
      <c r="FA1131" s="21"/>
      <c r="FB1131" s="21"/>
      <c r="FC1131" s="21"/>
      <c r="FD1131" s="21"/>
      <c r="FE1131" s="21"/>
      <c r="FF1131" s="21"/>
      <c r="FG1131" s="21"/>
      <c r="FH1131" s="21"/>
      <c r="FI1131" s="21"/>
      <c r="FJ1131" s="21"/>
      <c r="FK1131" s="21"/>
      <c r="FL1131" s="21"/>
      <c r="FM1131" s="21"/>
      <c r="FN1131" s="21"/>
      <c r="FO1131" s="21"/>
      <c r="FP1131" s="21"/>
      <c r="FQ1131" s="21"/>
      <c r="FR1131" s="21"/>
      <c r="FS1131" s="21"/>
      <c r="FT1131" s="21"/>
      <c r="FU1131" s="21"/>
      <c r="FV1131" s="21"/>
      <c r="FW1131" s="21"/>
      <c r="FX1131" s="21"/>
      <c r="FY1131" s="21"/>
      <c r="FZ1131" s="21"/>
      <c r="GA1131" s="21"/>
      <c r="GB1131" s="21"/>
      <c r="GC1131" s="21"/>
      <c r="GD1131" s="21"/>
      <c r="GE1131" s="21"/>
      <c r="GF1131" s="21"/>
      <c r="GG1131" s="21"/>
      <c r="GH1131" s="21"/>
      <c r="GI1131" s="21"/>
      <c r="GJ1131" s="21"/>
      <c r="GK1131" s="21"/>
      <c r="GL1131" s="21"/>
      <c r="GM1131" s="21"/>
      <c r="GN1131" s="21"/>
      <c r="GO1131" s="21"/>
      <c r="GP1131" s="21"/>
      <c r="GQ1131" s="21"/>
      <c r="GR1131" s="21"/>
      <c r="GS1131" s="21"/>
      <c r="GT1131" s="21"/>
      <c r="GU1131" s="21"/>
      <c r="GV1131" s="21"/>
      <c r="GW1131" s="21"/>
      <c r="GX1131" s="21"/>
      <c r="GY1131" s="21"/>
      <c r="GZ1131" s="21"/>
      <c r="HA1131" s="21"/>
      <c r="HB1131" s="21"/>
      <c r="HC1131" s="21"/>
      <c r="HD1131" s="21"/>
      <c r="HE1131" s="21"/>
      <c r="HF1131" s="21"/>
      <c r="HG1131" s="21"/>
      <c r="HH1131" s="21"/>
      <c r="HI1131" s="21"/>
      <c r="HJ1131" s="21"/>
      <c r="HK1131" s="21"/>
      <c r="HL1131" s="21"/>
      <c r="HM1131" s="21"/>
      <c r="HN1131" s="21"/>
      <c r="HO1131" s="21"/>
      <c r="HP1131" s="21"/>
      <c r="HQ1131" s="21"/>
      <c r="HR1131" s="21"/>
      <c r="HS1131" s="21"/>
      <c r="HT1131" s="21"/>
      <c r="HU1131" s="21"/>
      <c r="HV1131" s="21"/>
      <c r="HW1131" s="21"/>
      <c r="HX1131" s="21"/>
      <c r="HY1131" s="21"/>
      <c r="HZ1131" s="21"/>
      <c r="IA1131" s="21"/>
      <c r="IB1131" s="21"/>
      <c r="IC1131" s="21"/>
      <c r="ID1131" s="21"/>
      <c r="IE1131" s="21"/>
      <c r="IF1131" s="21"/>
      <c r="IG1131" s="21"/>
      <c r="IH1131" s="21"/>
      <c r="II1131" s="21"/>
      <c r="IJ1131" s="21"/>
      <c r="IK1131" s="21"/>
      <c r="IL1131" s="21"/>
      <c r="IM1131" s="21"/>
      <c r="IN1131" s="21"/>
      <c r="IO1131" s="21"/>
      <c r="IP1131" s="21"/>
      <c r="IQ1131" s="21"/>
      <c r="IR1131" s="21"/>
      <c r="IS1131" s="21"/>
      <c r="IT1131" s="21"/>
      <c r="IU1131" s="21"/>
      <c r="IV1131" s="21"/>
      <c r="IW1131" s="21"/>
      <c r="IX1131" s="21"/>
      <c r="IY1131" s="21"/>
      <c r="IZ1131" s="21"/>
      <c r="JA1131" s="21"/>
      <c r="JB1131" s="21"/>
      <c r="JC1131" s="21"/>
      <c r="JD1131" s="21"/>
      <c r="JE1131" s="21"/>
      <c r="JF1131" s="21"/>
      <c r="JG1131" s="21"/>
      <c r="JH1131" s="21"/>
      <c r="JI1131" s="21"/>
      <c r="JJ1131" s="21"/>
      <c r="JK1131" s="21"/>
      <c r="JL1131" s="21"/>
      <c r="JM1131" s="21"/>
      <c r="JN1131" s="21"/>
      <c r="JO1131" s="21"/>
      <c r="JP1131" s="21"/>
      <c r="JQ1131" s="21"/>
      <c r="JR1131" s="21"/>
      <c r="JS1131" s="21"/>
      <c r="JT1131" s="21"/>
      <c r="JU1131" s="21"/>
      <c r="JV1131" s="21"/>
      <c r="JW1131" s="21"/>
      <c r="JX1131" s="21"/>
      <c r="JY1131" s="21"/>
    </row>
    <row r="1132" spans="1:285" ht="14.1" customHeight="1">
      <c r="A1132" s="21"/>
      <c r="B1132" s="21"/>
      <c r="C1132" s="21"/>
      <c r="D1132" s="21"/>
      <c r="E1132" s="21"/>
      <c r="F1132" s="21"/>
      <c r="G1132" s="21"/>
      <c r="H1132" s="21"/>
      <c r="I1132" s="21"/>
      <c r="J1132" s="21"/>
      <c r="K1132" s="21"/>
      <c r="L1132" s="21"/>
      <c r="M1132" s="21"/>
      <c r="N1132" s="21"/>
      <c r="O1132" s="21"/>
      <c r="P1132" s="21"/>
      <c r="Q1132" s="21"/>
      <c r="R1132" s="21"/>
      <c r="S1132" s="21"/>
      <c r="T1132" s="21"/>
      <c r="U1132" s="21"/>
      <c r="V1132" s="21"/>
      <c r="W1132" s="21"/>
      <c r="X1132" s="21"/>
      <c r="Y1132" s="21"/>
      <c r="Z1132" s="21"/>
      <c r="AA1132" s="21"/>
      <c r="AB1132" s="21"/>
      <c r="AC1132" s="21"/>
      <c r="AD1132" s="21"/>
      <c r="AE1132" s="21"/>
      <c r="AF1132" s="21"/>
      <c r="AG1132" s="21"/>
      <c r="AH1132" s="21"/>
      <c r="AI1132" s="21"/>
      <c r="AJ1132" s="21"/>
      <c r="AK1132" s="21"/>
      <c r="AL1132" s="21"/>
      <c r="AM1132" s="21"/>
      <c r="AN1132" s="21"/>
      <c r="AO1132" s="21"/>
      <c r="AP1132" s="21"/>
      <c r="AQ1132" s="21"/>
      <c r="AR1132" s="21"/>
      <c r="AS1132" s="21"/>
      <c r="AT1132" s="21"/>
      <c r="AU1132" s="21"/>
      <c r="AV1132" s="21"/>
      <c r="AW1132" s="21"/>
      <c r="AX1132" s="21"/>
      <c r="AY1132" s="21"/>
      <c r="AZ1132" s="21"/>
      <c r="BA1132" s="21"/>
      <c r="BB1132" s="21"/>
      <c r="BC1132" s="21"/>
      <c r="BD1132" s="21"/>
      <c r="BE1132" s="21"/>
      <c r="BF1132" s="21"/>
      <c r="BG1132" s="21"/>
      <c r="BH1132" s="21"/>
      <c r="BI1132" s="21"/>
      <c r="BJ1132" s="21"/>
      <c r="BK1132" s="21"/>
      <c r="BL1132" s="21"/>
      <c r="BM1132" s="21"/>
      <c r="BN1132" s="21"/>
      <c r="BO1132" s="21"/>
      <c r="BP1132" s="21"/>
      <c r="BQ1132" s="21"/>
      <c r="BR1132" s="21"/>
      <c r="BS1132" s="21"/>
      <c r="BT1132" s="21"/>
      <c r="BU1132" s="21"/>
      <c r="BV1132" s="21"/>
      <c r="BW1132" s="21"/>
      <c r="BX1132" s="21"/>
      <c r="BY1132" s="21"/>
      <c r="BZ1132" s="21"/>
      <c r="CA1132" s="21"/>
      <c r="CB1132" s="21"/>
      <c r="CC1132" s="21"/>
      <c r="CD1132" s="21"/>
      <c r="CE1132" s="21"/>
      <c r="CF1132" s="21"/>
      <c r="CG1132" s="21"/>
      <c r="CH1132" s="21"/>
      <c r="CI1132" s="21"/>
      <c r="CJ1132" s="21"/>
      <c r="CK1132" s="21"/>
      <c r="CL1132" s="21"/>
      <c r="CM1132" s="21"/>
      <c r="CN1132" s="21"/>
      <c r="CO1132" s="21"/>
      <c r="CP1132" s="21"/>
      <c r="CQ1132" s="21"/>
      <c r="CR1132" s="21"/>
      <c r="CS1132" s="21"/>
      <c r="CT1132" s="21"/>
      <c r="CU1132" s="21"/>
      <c r="CV1132" s="21"/>
      <c r="CW1132" s="21"/>
      <c r="CX1132" s="21"/>
      <c r="CY1132" s="21"/>
      <c r="CZ1132" s="21"/>
      <c r="DA1132" s="21"/>
      <c r="DB1132" s="21"/>
      <c r="DC1132" s="21"/>
      <c r="DD1132" s="21"/>
      <c r="DE1132" s="21"/>
      <c r="DF1132" s="21"/>
      <c r="DG1132" s="21"/>
      <c r="DH1132" s="21"/>
      <c r="DI1132" s="21"/>
      <c r="DJ1132" s="21"/>
      <c r="DK1132" s="21"/>
      <c r="DL1132" s="21"/>
      <c r="DM1132" s="21"/>
      <c r="DN1132" s="21"/>
      <c r="DO1132" s="21"/>
      <c r="DP1132" s="21"/>
      <c r="DQ1132" s="21"/>
      <c r="DR1132" s="21"/>
      <c r="DS1132" s="21"/>
      <c r="DT1132" s="21"/>
      <c r="DU1132" s="21"/>
      <c r="DV1132" s="21"/>
      <c r="DW1132" s="21"/>
      <c r="DX1132" s="21"/>
      <c r="DY1132" s="21"/>
      <c r="DZ1132" s="21"/>
      <c r="EA1132" s="21"/>
      <c r="EB1132" s="21"/>
      <c r="EC1132" s="21"/>
      <c r="ED1132" s="21"/>
      <c r="EE1132" s="21"/>
      <c r="EF1132" s="21"/>
      <c r="EG1132" s="21"/>
      <c r="EH1132" s="21"/>
      <c r="EI1132" s="21"/>
      <c r="EJ1132" s="21"/>
      <c r="EK1132" s="21"/>
      <c r="EL1132" s="21"/>
      <c r="EM1132" s="21"/>
      <c r="EN1132" s="21"/>
      <c r="EO1132" s="21"/>
      <c r="EP1132" s="21"/>
      <c r="EQ1132" s="21"/>
      <c r="ER1132" s="21"/>
      <c r="ES1132" s="21"/>
      <c r="ET1132" s="21"/>
      <c r="EU1132" s="21"/>
      <c r="EV1132" s="21"/>
      <c r="EW1132" s="21"/>
      <c r="EX1132" s="21"/>
      <c r="EY1132" s="21"/>
      <c r="EZ1132" s="21"/>
      <c r="FA1132" s="21"/>
      <c r="FB1132" s="21"/>
      <c r="FC1132" s="21"/>
      <c r="FD1132" s="21"/>
      <c r="FE1132" s="21"/>
      <c r="FF1132" s="21"/>
      <c r="FG1132" s="21"/>
      <c r="FH1132" s="21"/>
      <c r="FI1132" s="21"/>
      <c r="FJ1132" s="21"/>
      <c r="FK1132" s="21"/>
      <c r="FL1132" s="21"/>
      <c r="FM1132" s="21"/>
      <c r="FN1132" s="21"/>
      <c r="FO1132" s="21"/>
      <c r="FP1132" s="21"/>
      <c r="FQ1132" s="21"/>
      <c r="FR1132" s="21"/>
      <c r="FS1132" s="21"/>
      <c r="FT1132" s="21"/>
      <c r="FU1132" s="21"/>
      <c r="FV1132" s="21"/>
      <c r="FW1132" s="21"/>
      <c r="FX1132" s="21"/>
      <c r="FY1132" s="21"/>
      <c r="FZ1132" s="21"/>
      <c r="GA1132" s="21"/>
      <c r="GB1132" s="21"/>
      <c r="GC1132" s="21"/>
      <c r="GD1132" s="21"/>
      <c r="GE1132" s="21"/>
      <c r="GF1132" s="21"/>
      <c r="GG1132" s="21"/>
      <c r="GH1132" s="21"/>
      <c r="GI1132" s="21"/>
      <c r="GJ1132" s="21"/>
      <c r="GK1132" s="21"/>
      <c r="GL1132" s="21"/>
      <c r="GM1132" s="21"/>
      <c r="GN1132" s="21"/>
      <c r="GO1132" s="21"/>
      <c r="GP1132" s="21"/>
      <c r="GQ1132" s="21"/>
      <c r="GR1132" s="21"/>
      <c r="GS1132" s="21"/>
      <c r="GT1132" s="21"/>
      <c r="GU1132" s="21"/>
      <c r="GV1132" s="21"/>
      <c r="GW1132" s="21"/>
      <c r="GX1132" s="21"/>
      <c r="GY1132" s="21"/>
      <c r="GZ1132" s="21"/>
      <c r="HA1132" s="21"/>
      <c r="HB1132" s="21"/>
      <c r="HC1132" s="21"/>
      <c r="HD1132" s="21"/>
      <c r="HE1132" s="21"/>
      <c r="HF1132" s="21"/>
      <c r="HG1132" s="21"/>
      <c r="HH1132" s="21"/>
      <c r="HI1132" s="21"/>
      <c r="HJ1132" s="21"/>
      <c r="HK1132" s="21"/>
      <c r="HL1132" s="21"/>
      <c r="HM1132" s="21"/>
      <c r="HN1132" s="21"/>
      <c r="HO1132" s="21"/>
      <c r="HP1132" s="21"/>
      <c r="HQ1132" s="21"/>
      <c r="HR1132" s="21"/>
      <c r="HS1132" s="21"/>
      <c r="HT1132" s="21"/>
      <c r="HU1132" s="21"/>
      <c r="HV1132" s="21"/>
      <c r="HW1132" s="21"/>
      <c r="HX1132" s="21"/>
      <c r="HY1132" s="21"/>
      <c r="HZ1132" s="21"/>
      <c r="IA1132" s="21"/>
      <c r="IB1132" s="21"/>
      <c r="IC1132" s="21"/>
      <c r="ID1132" s="21"/>
      <c r="IE1132" s="21"/>
      <c r="IF1132" s="21"/>
      <c r="IG1132" s="21"/>
      <c r="IH1132" s="21"/>
      <c r="II1132" s="21"/>
      <c r="IJ1132" s="21"/>
      <c r="IK1132" s="21"/>
      <c r="IL1132" s="21"/>
      <c r="IM1132" s="21"/>
      <c r="IN1132" s="21"/>
      <c r="IO1132" s="21"/>
      <c r="IP1132" s="21"/>
      <c r="IQ1132" s="21"/>
      <c r="IR1132" s="21"/>
      <c r="IS1132" s="21"/>
      <c r="IT1132" s="21"/>
      <c r="IU1132" s="21"/>
      <c r="IV1132" s="21"/>
      <c r="IW1132" s="21"/>
      <c r="IX1132" s="21"/>
      <c r="IY1132" s="21"/>
      <c r="IZ1132" s="21"/>
      <c r="JA1132" s="21"/>
      <c r="JB1132" s="21"/>
      <c r="JC1132" s="21"/>
      <c r="JD1132" s="21"/>
      <c r="JE1132" s="21"/>
      <c r="JF1132" s="21"/>
      <c r="JG1132" s="21"/>
      <c r="JH1132" s="21"/>
      <c r="JI1132" s="21"/>
      <c r="JJ1132" s="21"/>
      <c r="JK1132" s="21"/>
      <c r="JL1132" s="21"/>
      <c r="JM1132" s="21"/>
      <c r="JN1132" s="21"/>
      <c r="JO1132" s="21"/>
      <c r="JP1132" s="21"/>
      <c r="JQ1132" s="21"/>
      <c r="JR1132" s="21"/>
      <c r="JS1132" s="21"/>
      <c r="JT1132" s="21"/>
      <c r="JU1132" s="21"/>
      <c r="JV1132" s="21"/>
      <c r="JW1132" s="21"/>
      <c r="JX1132" s="21"/>
      <c r="JY1132" s="21"/>
    </row>
    <row r="1133" spans="1:285" ht="14.1" customHeight="1">
      <c r="A1133" s="21"/>
      <c r="B1133" s="21"/>
      <c r="C1133" s="21"/>
      <c r="D1133" s="21"/>
      <c r="E1133" s="21"/>
      <c r="F1133" s="21"/>
      <c r="G1133" s="21"/>
      <c r="H1133" s="21"/>
      <c r="I1133" s="21"/>
      <c r="J1133" s="21"/>
      <c r="K1133" s="21"/>
      <c r="L1133" s="21"/>
      <c r="M1133" s="21"/>
      <c r="N1133" s="21"/>
      <c r="O1133" s="21"/>
      <c r="P1133" s="21"/>
      <c r="Q1133" s="21"/>
      <c r="R1133" s="21"/>
      <c r="S1133" s="21"/>
      <c r="T1133" s="21"/>
      <c r="U1133" s="21"/>
      <c r="V1133" s="21"/>
      <c r="W1133" s="21"/>
      <c r="X1133" s="21"/>
      <c r="Y1133" s="21"/>
      <c r="Z1133" s="21"/>
      <c r="AA1133" s="21"/>
      <c r="AB1133" s="21"/>
      <c r="AC1133" s="21"/>
      <c r="AD1133" s="21"/>
      <c r="AE1133" s="21"/>
      <c r="AF1133" s="21"/>
      <c r="AG1133" s="21"/>
      <c r="AH1133" s="21"/>
      <c r="AI1133" s="21"/>
      <c r="AJ1133" s="21"/>
      <c r="AK1133" s="21"/>
      <c r="AL1133" s="21"/>
      <c r="AM1133" s="21"/>
      <c r="AN1133" s="21"/>
      <c r="AO1133" s="21"/>
      <c r="AP1133" s="21"/>
      <c r="AQ1133" s="21"/>
      <c r="AR1133" s="21"/>
      <c r="AS1133" s="21"/>
      <c r="AT1133" s="21"/>
      <c r="AU1133" s="21"/>
      <c r="AV1133" s="21"/>
      <c r="AW1133" s="21"/>
      <c r="AX1133" s="21"/>
      <c r="AY1133" s="21"/>
      <c r="AZ1133" s="21"/>
      <c r="BA1133" s="21"/>
      <c r="BB1133" s="21"/>
      <c r="BC1133" s="21"/>
      <c r="BD1133" s="21"/>
      <c r="BE1133" s="21"/>
      <c r="BF1133" s="21"/>
      <c r="BG1133" s="21"/>
      <c r="BH1133" s="21"/>
      <c r="BI1133" s="21"/>
      <c r="BJ1133" s="21"/>
      <c r="BK1133" s="21"/>
      <c r="BL1133" s="21"/>
      <c r="BM1133" s="21"/>
      <c r="BN1133" s="21"/>
      <c r="BO1133" s="21"/>
      <c r="BP1133" s="21"/>
      <c r="BQ1133" s="21"/>
      <c r="BR1133" s="21"/>
      <c r="BS1133" s="21"/>
      <c r="BT1133" s="21"/>
      <c r="BU1133" s="21"/>
      <c r="BV1133" s="21"/>
      <c r="BW1133" s="21"/>
      <c r="BX1133" s="21"/>
      <c r="BY1133" s="21"/>
      <c r="BZ1133" s="21"/>
      <c r="CA1133" s="21"/>
      <c r="CB1133" s="21"/>
      <c r="CC1133" s="21"/>
      <c r="CD1133" s="21"/>
      <c r="CE1133" s="21"/>
      <c r="CF1133" s="21"/>
      <c r="CG1133" s="21"/>
      <c r="CH1133" s="21"/>
      <c r="CI1133" s="21"/>
      <c r="CJ1133" s="21"/>
      <c r="CK1133" s="21"/>
      <c r="CL1133" s="21"/>
      <c r="CM1133" s="21"/>
      <c r="CN1133" s="21"/>
      <c r="CO1133" s="21"/>
      <c r="CP1133" s="21"/>
      <c r="CQ1133" s="21"/>
      <c r="CR1133" s="21"/>
      <c r="CS1133" s="21"/>
      <c r="CT1133" s="21"/>
      <c r="CU1133" s="21"/>
      <c r="CV1133" s="21"/>
      <c r="CW1133" s="21"/>
      <c r="CX1133" s="21"/>
      <c r="CY1133" s="21"/>
      <c r="CZ1133" s="21"/>
      <c r="DA1133" s="21"/>
      <c r="DB1133" s="21"/>
      <c r="DC1133" s="21"/>
      <c r="DD1133" s="21"/>
      <c r="DE1133" s="21"/>
      <c r="DF1133" s="21"/>
      <c r="DG1133" s="21"/>
      <c r="DH1133" s="21"/>
      <c r="DI1133" s="21"/>
      <c r="DJ1133" s="21"/>
      <c r="DK1133" s="21"/>
      <c r="DL1133" s="21"/>
      <c r="DM1133" s="21"/>
      <c r="DN1133" s="21"/>
      <c r="DO1133" s="21"/>
      <c r="DP1133" s="21"/>
      <c r="DQ1133" s="21"/>
      <c r="DR1133" s="21"/>
      <c r="DS1133" s="21"/>
      <c r="DT1133" s="21"/>
      <c r="DU1133" s="21"/>
      <c r="DV1133" s="21"/>
      <c r="DW1133" s="21"/>
      <c r="DX1133" s="21"/>
      <c r="DY1133" s="21"/>
      <c r="DZ1133" s="21"/>
      <c r="EA1133" s="21"/>
      <c r="EB1133" s="21"/>
      <c r="EC1133" s="21"/>
      <c r="ED1133" s="21"/>
      <c r="EE1133" s="21"/>
      <c r="EF1133" s="21"/>
      <c r="EG1133" s="21"/>
      <c r="EH1133" s="21"/>
      <c r="EI1133" s="21"/>
      <c r="EJ1133" s="21"/>
      <c r="EK1133" s="21"/>
      <c r="EL1133" s="21"/>
      <c r="EM1133" s="21"/>
      <c r="EN1133" s="21"/>
      <c r="EO1133" s="21"/>
      <c r="EP1133" s="21"/>
      <c r="EQ1133" s="21"/>
      <c r="ER1133" s="21"/>
      <c r="ES1133" s="21"/>
      <c r="ET1133" s="21"/>
      <c r="EU1133" s="21"/>
      <c r="EV1133" s="21"/>
      <c r="EW1133" s="21"/>
      <c r="EX1133" s="21"/>
      <c r="EY1133" s="21"/>
      <c r="EZ1133" s="21"/>
      <c r="FA1133" s="21"/>
      <c r="FB1133" s="21"/>
      <c r="FC1133" s="21"/>
      <c r="FD1133" s="21"/>
      <c r="FE1133" s="21"/>
      <c r="FF1133" s="21"/>
      <c r="FG1133" s="21"/>
      <c r="FH1133" s="21"/>
      <c r="FI1133" s="21"/>
      <c r="FJ1133" s="21"/>
      <c r="FK1133" s="21"/>
      <c r="FL1133" s="21"/>
      <c r="FM1133" s="21"/>
      <c r="FN1133" s="21"/>
      <c r="FO1133" s="21"/>
      <c r="FP1133" s="21"/>
      <c r="FQ1133" s="21"/>
      <c r="FR1133" s="21"/>
      <c r="FS1133" s="21"/>
      <c r="FT1133" s="21"/>
      <c r="FU1133" s="21"/>
      <c r="FV1133" s="21"/>
      <c r="FW1133" s="21"/>
      <c r="FX1133" s="21"/>
      <c r="FY1133" s="21"/>
      <c r="FZ1133" s="21"/>
      <c r="GA1133" s="21"/>
      <c r="GB1133" s="21"/>
      <c r="GC1133" s="21"/>
      <c r="GD1133" s="21"/>
      <c r="GE1133" s="21"/>
      <c r="GF1133" s="21"/>
      <c r="GG1133" s="21"/>
      <c r="GH1133" s="21"/>
      <c r="GI1133" s="21"/>
      <c r="GJ1133" s="21"/>
      <c r="GK1133" s="21"/>
      <c r="GL1133" s="21"/>
      <c r="GM1133" s="21"/>
      <c r="GN1133" s="21"/>
      <c r="GO1133" s="21"/>
      <c r="GP1133" s="21"/>
      <c r="GQ1133" s="21"/>
      <c r="GR1133" s="21"/>
      <c r="GS1133" s="21"/>
      <c r="GT1133" s="21"/>
      <c r="GU1133" s="21"/>
      <c r="GV1133" s="21"/>
      <c r="GW1133" s="21"/>
      <c r="GX1133" s="21"/>
      <c r="GY1133" s="21"/>
      <c r="GZ1133" s="21"/>
      <c r="HA1133" s="21"/>
      <c r="HB1133" s="21"/>
      <c r="HC1133" s="21"/>
      <c r="HD1133" s="21"/>
      <c r="HE1133" s="21"/>
      <c r="HF1133" s="21"/>
      <c r="HG1133" s="21"/>
      <c r="HH1133" s="21"/>
      <c r="HI1133" s="21"/>
      <c r="HJ1133" s="21"/>
      <c r="HK1133" s="21"/>
      <c r="HL1133" s="21"/>
      <c r="HM1133" s="21"/>
      <c r="HN1133" s="21"/>
      <c r="HO1133" s="21"/>
      <c r="HP1133" s="21"/>
      <c r="HQ1133" s="21"/>
      <c r="HR1133" s="21"/>
      <c r="HS1133" s="21"/>
      <c r="HT1133" s="21"/>
      <c r="HU1133" s="21"/>
      <c r="HV1133" s="21"/>
      <c r="HW1133" s="21"/>
      <c r="HX1133" s="21"/>
      <c r="HY1133" s="21"/>
      <c r="HZ1133" s="21"/>
      <c r="IA1133" s="21"/>
      <c r="IB1133" s="21"/>
      <c r="IC1133" s="21"/>
      <c r="ID1133" s="21"/>
      <c r="IE1133" s="21"/>
      <c r="IF1133" s="21"/>
      <c r="IG1133" s="21"/>
      <c r="IH1133" s="21"/>
      <c r="II1133" s="21"/>
      <c r="IJ1133" s="21"/>
      <c r="IK1133" s="21"/>
      <c r="IL1133" s="21"/>
      <c r="IM1133" s="21"/>
      <c r="IN1133" s="21"/>
      <c r="IO1133" s="21"/>
      <c r="IP1133" s="21"/>
      <c r="IQ1133" s="21"/>
      <c r="IR1133" s="21"/>
      <c r="IS1133" s="21"/>
      <c r="IT1133" s="21"/>
      <c r="IU1133" s="21"/>
      <c r="IV1133" s="21"/>
      <c r="IW1133" s="21"/>
      <c r="IX1133" s="21"/>
      <c r="IY1133" s="21"/>
      <c r="IZ1133" s="21"/>
      <c r="JA1133" s="21"/>
      <c r="JB1133" s="21"/>
      <c r="JC1133" s="21"/>
      <c r="JD1133" s="21"/>
      <c r="JE1133" s="21"/>
      <c r="JF1133" s="21"/>
      <c r="JG1133" s="21"/>
      <c r="JH1133" s="21"/>
      <c r="JI1133" s="21"/>
      <c r="JJ1133" s="21"/>
      <c r="JK1133" s="21"/>
      <c r="JL1133" s="21"/>
      <c r="JM1133" s="21"/>
      <c r="JN1133" s="21"/>
      <c r="JO1133" s="21"/>
      <c r="JP1133" s="21"/>
      <c r="JQ1133" s="21"/>
      <c r="JR1133" s="21"/>
      <c r="JS1133" s="21"/>
      <c r="JT1133" s="21"/>
      <c r="JU1133" s="21"/>
      <c r="JV1133" s="21"/>
      <c r="JW1133" s="21"/>
      <c r="JX1133" s="21"/>
      <c r="JY1133" s="21"/>
    </row>
    <row r="1134" spans="1:285" ht="14.1" customHeight="1">
      <c r="A1134" s="21"/>
      <c r="B1134" s="21"/>
      <c r="C1134" s="21"/>
      <c r="D1134" s="21"/>
      <c r="E1134" s="21"/>
      <c r="F1134" s="21"/>
      <c r="G1134" s="21"/>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21"/>
      <c r="BK1134" s="21"/>
      <c r="BL1134" s="21"/>
      <c r="BM1134" s="21"/>
      <c r="BN1134" s="21"/>
      <c r="BO1134" s="21"/>
      <c r="BP1134" s="21"/>
      <c r="BQ1134" s="21"/>
      <c r="BR1134" s="21"/>
      <c r="BS1134" s="21"/>
      <c r="BT1134" s="21"/>
      <c r="BU1134" s="21"/>
      <c r="BV1134" s="21"/>
      <c r="BW1134" s="21"/>
      <c r="BX1134" s="21"/>
      <c r="BY1134" s="21"/>
      <c r="BZ1134" s="21"/>
      <c r="CA1134" s="21"/>
      <c r="CB1134" s="21"/>
      <c r="CC1134" s="21"/>
      <c r="CD1134" s="21"/>
      <c r="CE1134" s="21"/>
      <c r="CF1134" s="21"/>
      <c r="CG1134" s="21"/>
      <c r="CH1134" s="21"/>
      <c r="CI1134" s="21"/>
      <c r="CJ1134" s="21"/>
      <c r="CK1134" s="21"/>
      <c r="CL1134" s="21"/>
      <c r="CM1134" s="21"/>
      <c r="CN1134" s="21"/>
      <c r="CO1134" s="21"/>
      <c r="CP1134" s="21"/>
      <c r="CQ1134" s="21"/>
      <c r="CR1134" s="21"/>
      <c r="CS1134" s="21"/>
      <c r="CT1134" s="21"/>
      <c r="CU1134" s="21"/>
      <c r="CV1134" s="21"/>
      <c r="CW1134" s="21"/>
      <c r="CX1134" s="21"/>
      <c r="CY1134" s="21"/>
      <c r="CZ1134" s="21"/>
      <c r="DA1134" s="21"/>
      <c r="DB1134" s="21"/>
      <c r="DC1134" s="21"/>
      <c r="DD1134" s="21"/>
      <c r="DE1134" s="21"/>
      <c r="DF1134" s="21"/>
      <c r="DG1134" s="21"/>
      <c r="DH1134" s="21"/>
      <c r="DI1134" s="21"/>
      <c r="DJ1134" s="21"/>
      <c r="DK1134" s="21"/>
      <c r="DL1134" s="21"/>
      <c r="DM1134" s="21"/>
      <c r="DN1134" s="21"/>
      <c r="DO1134" s="21"/>
      <c r="DP1134" s="21"/>
      <c r="DQ1134" s="21"/>
      <c r="DR1134" s="21"/>
      <c r="DS1134" s="21"/>
      <c r="DT1134" s="21"/>
      <c r="DU1134" s="21"/>
      <c r="DV1134" s="21"/>
      <c r="DW1134" s="21"/>
      <c r="DX1134" s="21"/>
      <c r="DY1134" s="21"/>
      <c r="DZ1134" s="21"/>
      <c r="EA1134" s="21"/>
      <c r="EB1134" s="21"/>
      <c r="EC1134" s="21"/>
      <c r="ED1134" s="21"/>
      <c r="EE1134" s="21"/>
      <c r="EF1134" s="21"/>
      <c r="EG1134" s="21"/>
      <c r="EH1134" s="21"/>
      <c r="EI1134" s="21"/>
      <c r="EJ1134" s="21"/>
      <c r="EK1134" s="21"/>
      <c r="EL1134" s="21"/>
      <c r="EM1134" s="21"/>
      <c r="EN1134" s="21"/>
      <c r="EO1134" s="21"/>
      <c r="EP1134" s="21"/>
      <c r="EQ1134" s="21"/>
      <c r="ER1134" s="21"/>
      <c r="ES1134" s="21"/>
      <c r="ET1134" s="21"/>
      <c r="EU1134" s="21"/>
      <c r="EV1134" s="21"/>
      <c r="EW1134" s="21"/>
      <c r="EX1134" s="21"/>
      <c r="EY1134" s="21"/>
      <c r="EZ1134" s="21"/>
      <c r="FA1134" s="21"/>
      <c r="FB1134" s="21"/>
      <c r="FC1134" s="21"/>
      <c r="FD1134" s="21"/>
      <c r="FE1134" s="21"/>
      <c r="FF1134" s="21"/>
      <c r="FG1134" s="21"/>
      <c r="FH1134" s="21"/>
      <c r="FI1134" s="21"/>
      <c r="FJ1134" s="21"/>
      <c r="FK1134" s="21"/>
      <c r="FL1134" s="21"/>
      <c r="FM1134" s="21"/>
      <c r="FN1134" s="21"/>
      <c r="FO1134" s="21"/>
      <c r="FP1134" s="21"/>
      <c r="FQ1134" s="21"/>
      <c r="FR1134" s="21"/>
      <c r="FS1134" s="21"/>
      <c r="FT1134" s="21"/>
      <c r="FU1134" s="21"/>
      <c r="FV1134" s="21"/>
      <c r="FW1134" s="21"/>
      <c r="FX1134" s="21"/>
      <c r="FY1134" s="21"/>
      <c r="FZ1134" s="21"/>
      <c r="GA1134" s="21"/>
      <c r="GB1134" s="21"/>
      <c r="GC1134" s="21"/>
      <c r="GD1134" s="21"/>
      <c r="GE1134" s="21"/>
      <c r="GF1134" s="21"/>
      <c r="GG1134" s="21"/>
      <c r="GH1134" s="21"/>
      <c r="GI1134" s="21"/>
      <c r="GJ1134" s="21"/>
      <c r="GK1134" s="21"/>
      <c r="GL1134" s="21"/>
      <c r="GM1134" s="21"/>
      <c r="GN1134" s="21"/>
      <c r="GO1134" s="21"/>
      <c r="GP1134" s="21"/>
      <c r="GQ1134" s="21"/>
      <c r="GR1134" s="21"/>
      <c r="GS1134" s="21"/>
      <c r="GT1134" s="21"/>
      <c r="GU1134" s="21"/>
      <c r="GV1134" s="21"/>
      <c r="GW1134" s="21"/>
      <c r="GX1134" s="21"/>
      <c r="GY1134" s="21"/>
      <c r="GZ1134" s="21"/>
      <c r="HA1134" s="21"/>
      <c r="HB1134" s="21"/>
      <c r="HC1134" s="21"/>
      <c r="HD1134" s="21"/>
      <c r="HE1134" s="21"/>
      <c r="HF1134" s="21"/>
      <c r="HG1134" s="21"/>
      <c r="HH1134" s="21"/>
      <c r="HI1134" s="21"/>
      <c r="HJ1134" s="21"/>
      <c r="HK1134" s="21"/>
      <c r="HL1134" s="21"/>
      <c r="HM1134" s="21"/>
      <c r="HN1134" s="21"/>
      <c r="HO1134" s="21"/>
      <c r="HP1134" s="21"/>
      <c r="HQ1134" s="21"/>
      <c r="HR1134" s="21"/>
      <c r="HS1134" s="21"/>
      <c r="HT1134" s="21"/>
      <c r="HU1134" s="21"/>
      <c r="HV1134" s="21"/>
      <c r="HW1134" s="21"/>
      <c r="HX1134" s="21"/>
      <c r="HY1134" s="21"/>
      <c r="HZ1134" s="21"/>
      <c r="IA1134" s="21"/>
      <c r="IB1134" s="21"/>
      <c r="IC1134" s="21"/>
      <c r="ID1134" s="21"/>
      <c r="IE1134" s="21"/>
      <c r="IF1134" s="21"/>
      <c r="IG1134" s="21"/>
      <c r="IH1134" s="21"/>
      <c r="II1134" s="21"/>
      <c r="IJ1134" s="21"/>
      <c r="IK1134" s="21"/>
      <c r="IL1134" s="21"/>
      <c r="IM1134" s="21"/>
      <c r="IN1134" s="21"/>
      <c r="IO1134" s="21"/>
      <c r="IP1134" s="21"/>
      <c r="IQ1134" s="21"/>
      <c r="IR1134" s="21"/>
      <c r="IS1134" s="21"/>
      <c r="IT1134" s="21"/>
      <c r="IU1134" s="21"/>
      <c r="IV1134" s="21"/>
      <c r="IW1134" s="21"/>
      <c r="IX1134" s="21"/>
      <c r="IY1134" s="21"/>
      <c r="IZ1134" s="21"/>
      <c r="JA1134" s="21"/>
      <c r="JB1134" s="21"/>
      <c r="JC1134" s="21"/>
      <c r="JD1134" s="21"/>
      <c r="JE1134" s="21"/>
      <c r="JF1134" s="21"/>
      <c r="JG1134" s="21"/>
      <c r="JH1134" s="21"/>
      <c r="JI1134" s="21"/>
      <c r="JJ1134" s="21"/>
      <c r="JK1134" s="21"/>
      <c r="JL1134" s="21"/>
      <c r="JM1134" s="21"/>
      <c r="JN1134" s="21"/>
      <c r="JO1134" s="21"/>
      <c r="JP1134" s="21"/>
      <c r="JQ1134" s="21"/>
      <c r="JR1134" s="21"/>
      <c r="JS1134" s="21"/>
      <c r="JT1134" s="21"/>
      <c r="JU1134" s="21"/>
      <c r="JV1134" s="21"/>
      <c r="JW1134" s="21"/>
      <c r="JX1134" s="21"/>
      <c r="JY1134" s="21"/>
    </row>
    <row r="1135" spans="1:285" ht="14.1" customHeight="1">
      <c r="A1135" s="21"/>
      <c r="B1135" s="21"/>
      <c r="C1135" s="21"/>
      <c r="D1135" s="21"/>
      <c r="E1135" s="21"/>
      <c r="F1135" s="21"/>
      <c r="G1135" s="21"/>
      <c r="H1135" s="21"/>
      <c r="I1135" s="21"/>
      <c r="J1135" s="21"/>
      <c r="K1135" s="21"/>
      <c r="L1135" s="21"/>
      <c r="M1135" s="21"/>
      <c r="N1135" s="21"/>
      <c r="O1135" s="21"/>
      <c r="P1135" s="21"/>
      <c r="Q1135" s="21"/>
      <c r="R1135" s="21"/>
      <c r="S1135" s="21"/>
      <c r="T1135" s="21"/>
      <c r="U1135" s="21"/>
      <c r="V1135" s="21"/>
      <c r="W1135" s="21"/>
      <c r="X1135" s="21"/>
      <c r="Y1135" s="21"/>
      <c r="Z1135" s="21"/>
      <c r="AA1135" s="21"/>
      <c r="AB1135" s="21"/>
      <c r="AC1135" s="21"/>
      <c r="AD1135" s="21"/>
      <c r="AE1135" s="21"/>
      <c r="AF1135" s="21"/>
      <c r="AG1135" s="21"/>
      <c r="AH1135" s="21"/>
      <c r="AI1135" s="21"/>
      <c r="AJ1135" s="21"/>
      <c r="AK1135" s="21"/>
      <c r="AL1135" s="21"/>
      <c r="AM1135" s="21"/>
      <c r="AN1135" s="21"/>
      <c r="AO1135" s="21"/>
      <c r="AP1135" s="21"/>
      <c r="AQ1135" s="21"/>
      <c r="AR1135" s="21"/>
      <c r="AS1135" s="21"/>
      <c r="AT1135" s="21"/>
      <c r="AU1135" s="21"/>
      <c r="AV1135" s="21"/>
      <c r="AW1135" s="21"/>
      <c r="AX1135" s="21"/>
      <c r="AY1135" s="21"/>
      <c r="AZ1135" s="21"/>
      <c r="BA1135" s="21"/>
      <c r="BB1135" s="21"/>
      <c r="BC1135" s="21"/>
      <c r="BD1135" s="21"/>
      <c r="BE1135" s="21"/>
      <c r="BF1135" s="21"/>
      <c r="BG1135" s="21"/>
      <c r="BH1135" s="21"/>
      <c r="BI1135" s="21"/>
      <c r="BJ1135" s="21"/>
      <c r="BK1135" s="21"/>
      <c r="BL1135" s="21"/>
      <c r="BM1135" s="21"/>
      <c r="BN1135" s="21"/>
      <c r="BO1135" s="21"/>
      <c r="BP1135" s="21"/>
      <c r="BQ1135" s="21"/>
      <c r="BR1135" s="21"/>
      <c r="BS1135" s="21"/>
      <c r="BT1135" s="21"/>
      <c r="BU1135" s="21"/>
      <c r="BV1135" s="21"/>
      <c r="BW1135" s="21"/>
      <c r="BX1135" s="21"/>
      <c r="BY1135" s="21"/>
      <c r="BZ1135" s="21"/>
      <c r="CA1135" s="21"/>
      <c r="CB1135" s="21"/>
      <c r="CC1135" s="21"/>
      <c r="CD1135" s="21"/>
      <c r="CE1135" s="21"/>
      <c r="CF1135" s="21"/>
      <c r="CG1135" s="21"/>
      <c r="CH1135" s="21"/>
      <c r="CI1135" s="21"/>
      <c r="CJ1135" s="21"/>
      <c r="CK1135" s="21"/>
      <c r="CL1135" s="21"/>
      <c r="CM1135" s="21"/>
      <c r="CN1135" s="21"/>
      <c r="CO1135" s="21"/>
      <c r="CP1135" s="21"/>
      <c r="CQ1135" s="21"/>
      <c r="CR1135" s="21"/>
      <c r="CS1135" s="21"/>
      <c r="CT1135" s="21"/>
      <c r="CU1135" s="21"/>
      <c r="CV1135" s="21"/>
      <c r="CW1135" s="21"/>
      <c r="CX1135" s="21"/>
      <c r="CY1135" s="21"/>
      <c r="CZ1135" s="21"/>
      <c r="DA1135" s="21"/>
      <c r="DB1135" s="21"/>
      <c r="DC1135" s="21"/>
      <c r="DD1135" s="21"/>
      <c r="DE1135" s="21"/>
      <c r="DF1135" s="21"/>
      <c r="DG1135" s="21"/>
      <c r="DH1135" s="21"/>
      <c r="DI1135" s="21"/>
      <c r="DJ1135" s="21"/>
      <c r="DK1135" s="21"/>
      <c r="DL1135" s="21"/>
      <c r="DM1135" s="21"/>
      <c r="DN1135" s="21"/>
      <c r="DO1135" s="21"/>
      <c r="DP1135" s="21"/>
      <c r="DQ1135" s="21"/>
      <c r="DR1135" s="21"/>
      <c r="DS1135" s="21"/>
      <c r="DT1135" s="21"/>
      <c r="DU1135" s="21"/>
      <c r="DV1135" s="21"/>
      <c r="DW1135" s="21"/>
      <c r="DX1135" s="21"/>
      <c r="DY1135" s="21"/>
      <c r="DZ1135" s="21"/>
      <c r="EA1135" s="21"/>
      <c r="EB1135" s="21"/>
      <c r="EC1135" s="21"/>
      <c r="ED1135" s="21"/>
      <c r="EE1135" s="21"/>
      <c r="EF1135" s="21"/>
      <c r="EG1135" s="21"/>
      <c r="EH1135" s="21"/>
      <c r="EI1135" s="21"/>
      <c r="EJ1135" s="21"/>
      <c r="EK1135" s="21"/>
      <c r="EL1135" s="21"/>
      <c r="EM1135" s="21"/>
      <c r="EN1135" s="21"/>
      <c r="EO1135" s="21"/>
      <c r="EP1135" s="21"/>
      <c r="EQ1135" s="21"/>
      <c r="ER1135" s="21"/>
      <c r="ES1135" s="21"/>
      <c r="ET1135" s="21"/>
      <c r="EU1135" s="21"/>
      <c r="EV1135" s="21"/>
      <c r="EW1135" s="21"/>
      <c r="EX1135" s="21"/>
      <c r="EY1135" s="21"/>
      <c r="EZ1135" s="21"/>
      <c r="FA1135" s="21"/>
      <c r="FB1135" s="21"/>
      <c r="FC1135" s="21"/>
      <c r="FD1135" s="21"/>
      <c r="FE1135" s="21"/>
      <c r="FF1135" s="21"/>
      <c r="FG1135" s="21"/>
      <c r="FH1135" s="21"/>
      <c r="FI1135" s="21"/>
      <c r="FJ1135" s="21"/>
      <c r="FK1135" s="21"/>
      <c r="FL1135" s="21"/>
      <c r="FM1135" s="21"/>
      <c r="FN1135" s="21"/>
      <c r="FO1135" s="21"/>
      <c r="FP1135" s="21"/>
      <c r="FQ1135" s="21"/>
      <c r="FR1135" s="21"/>
      <c r="FS1135" s="21"/>
      <c r="FT1135" s="21"/>
      <c r="FU1135" s="21"/>
      <c r="FV1135" s="21"/>
      <c r="FW1135" s="21"/>
      <c r="FX1135" s="21"/>
      <c r="FY1135" s="21"/>
      <c r="FZ1135" s="21"/>
      <c r="GA1135" s="21"/>
      <c r="GB1135" s="21"/>
      <c r="GC1135" s="21"/>
      <c r="GD1135" s="21"/>
      <c r="GE1135" s="21"/>
      <c r="GF1135" s="21"/>
      <c r="GG1135" s="21"/>
      <c r="GH1135" s="21"/>
      <c r="GI1135" s="21"/>
      <c r="GJ1135" s="21"/>
      <c r="GK1135" s="21"/>
      <c r="GL1135" s="21"/>
      <c r="GM1135" s="21"/>
      <c r="GN1135" s="21"/>
      <c r="GO1135" s="21"/>
      <c r="GP1135" s="21"/>
      <c r="GQ1135" s="21"/>
      <c r="GR1135" s="21"/>
      <c r="GS1135" s="21"/>
      <c r="GT1135" s="21"/>
      <c r="GU1135" s="21"/>
      <c r="GV1135" s="21"/>
      <c r="GW1135" s="21"/>
      <c r="GX1135" s="21"/>
      <c r="GY1135" s="21"/>
      <c r="GZ1135" s="21"/>
      <c r="HA1135" s="21"/>
      <c r="HB1135" s="21"/>
      <c r="HC1135" s="21"/>
      <c r="HD1135" s="21"/>
      <c r="HE1135" s="21"/>
      <c r="HF1135" s="21"/>
      <c r="HG1135" s="21"/>
      <c r="HH1135" s="21"/>
      <c r="HI1135" s="21"/>
      <c r="HJ1135" s="21"/>
      <c r="HK1135" s="21"/>
      <c r="HL1135" s="21"/>
      <c r="HM1135" s="21"/>
      <c r="HN1135" s="21"/>
      <c r="HO1135" s="21"/>
      <c r="HP1135" s="21"/>
      <c r="HQ1135" s="21"/>
      <c r="HR1135" s="21"/>
      <c r="HS1135" s="21"/>
      <c r="HT1135" s="21"/>
      <c r="HU1135" s="21"/>
      <c r="HV1135" s="21"/>
      <c r="HW1135" s="21"/>
      <c r="HX1135" s="21"/>
      <c r="HY1135" s="21"/>
      <c r="HZ1135" s="21"/>
      <c r="IA1135" s="21"/>
      <c r="IB1135" s="21"/>
      <c r="IC1135" s="21"/>
      <c r="ID1135" s="21"/>
      <c r="IE1135" s="21"/>
      <c r="IF1135" s="21"/>
      <c r="IG1135" s="21"/>
      <c r="IH1135" s="21"/>
      <c r="II1135" s="21"/>
      <c r="IJ1135" s="21"/>
      <c r="IK1135" s="21"/>
      <c r="IL1135" s="21"/>
      <c r="IM1135" s="21"/>
      <c r="IN1135" s="21"/>
      <c r="IO1135" s="21"/>
      <c r="IP1135" s="21"/>
      <c r="IQ1135" s="21"/>
      <c r="IR1135" s="21"/>
      <c r="IS1135" s="21"/>
      <c r="IT1135" s="21"/>
      <c r="IU1135" s="21"/>
      <c r="IV1135" s="21"/>
      <c r="IW1135" s="21"/>
      <c r="IX1135" s="21"/>
      <c r="IY1135" s="21"/>
      <c r="IZ1135" s="21"/>
      <c r="JA1135" s="21"/>
      <c r="JB1135" s="21"/>
      <c r="JC1135" s="21"/>
      <c r="JD1135" s="21"/>
      <c r="JE1135" s="21"/>
      <c r="JF1135" s="21"/>
      <c r="JG1135" s="21"/>
      <c r="JH1135" s="21"/>
      <c r="JI1135" s="21"/>
      <c r="JJ1135" s="21"/>
      <c r="JK1135" s="21"/>
      <c r="JL1135" s="21"/>
      <c r="JM1135" s="21"/>
      <c r="JN1135" s="21"/>
      <c r="JO1135" s="21"/>
      <c r="JP1135" s="21"/>
      <c r="JQ1135" s="21"/>
      <c r="JR1135" s="21"/>
      <c r="JS1135" s="21"/>
      <c r="JT1135" s="21"/>
      <c r="JU1135" s="21"/>
      <c r="JV1135" s="21"/>
      <c r="JW1135" s="21"/>
      <c r="JX1135" s="21"/>
      <c r="JY1135" s="21"/>
    </row>
    <row r="1136" spans="1:285" ht="14.1" customHeight="1">
      <c r="A1136" s="21"/>
      <c r="B1136" s="21"/>
      <c r="C1136" s="21"/>
      <c r="D1136" s="21"/>
      <c r="E1136" s="21"/>
      <c r="F1136" s="21"/>
      <c r="G1136" s="21"/>
      <c r="H1136" s="21"/>
      <c r="I1136" s="21"/>
      <c r="J1136" s="21"/>
      <c r="K1136" s="21"/>
      <c r="L1136" s="21"/>
      <c r="M1136" s="21"/>
      <c r="N1136" s="21"/>
      <c r="O1136" s="21"/>
      <c r="P1136" s="21"/>
      <c r="Q1136" s="21"/>
      <c r="R1136" s="21"/>
      <c r="S1136" s="21"/>
      <c r="T1136" s="21"/>
      <c r="U1136" s="21"/>
      <c r="V1136" s="21"/>
      <c r="W1136" s="21"/>
      <c r="X1136" s="21"/>
      <c r="Y1136" s="21"/>
      <c r="Z1136" s="21"/>
      <c r="AA1136" s="21"/>
      <c r="AB1136" s="21"/>
      <c r="AC1136" s="21"/>
      <c r="AD1136" s="21"/>
      <c r="AE1136" s="21"/>
      <c r="AF1136" s="21"/>
      <c r="AG1136" s="21"/>
      <c r="AH1136" s="21"/>
      <c r="AI1136" s="21"/>
      <c r="AJ1136" s="21"/>
      <c r="AK1136" s="21"/>
      <c r="AL1136" s="21"/>
      <c r="AM1136" s="21"/>
      <c r="AN1136" s="21"/>
      <c r="AO1136" s="21"/>
      <c r="AP1136" s="21"/>
      <c r="AQ1136" s="21"/>
      <c r="AR1136" s="21"/>
      <c r="AS1136" s="21"/>
      <c r="AT1136" s="21"/>
      <c r="AU1136" s="21"/>
      <c r="AV1136" s="21"/>
      <c r="AW1136" s="21"/>
      <c r="AX1136" s="21"/>
      <c r="AY1136" s="21"/>
      <c r="AZ1136" s="21"/>
      <c r="BA1136" s="21"/>
      <c r="BB1136" s="21"/>
      <c r="BC1136" s="21"/>
      <c r="BD1136" s="21"/>
      <c r="BE1136" s="21"/>
      <c r="BF1136" s="21"/>
      <c r="BG1136" s="21"/>
      <c r="BH1136" s="21"/>
      <c r="BI1136" s="21"/>
      <c r="BJ1136" s="21"/>
      <c r="BK1136" s="21"/>
      <c r="BL1136" s="21"/>
      <c r="BM1136" s="21"/>
      <c r="BN1136" s="21"/>
      <c r="BO1136" s="21"/>
      <c r="BP1136" s="21"/>
      <c r="BQ1136" s="21"/>
      <c r="BR1136" s="21"/>
      <c r="BS1136" s="21"/>
      <c r="BT1136" s="21"/>
      <c r="BU1136" s="21"/>
      <c r="BV1136" s="21"/>
      <c r="BW1136" s="21"/>
      <c r="BX1136" s="21"/>
      <c r="BY1136" s="21"/>
      <c r="BZ1136" s="21"/>
      <c r="CA1136" s="21"/>
      <c r="CB1136" s="21"/>
      <c r="CC1136" s="21"/>
      <c r="CD1136" s="21"/>
      <c r="CE1136" s="21"/>
      <c r="CF1136" s="21"/>
      <c r="CG1136" s="21"/>
      <c r="CH1136" s="21"/>
      <c r="CI1136" s="21"/>
      <c r="CJ1136" s="21"/>
      <c r="CK1136" s="21"/>
      <c r="CL1136" s="21"/>
      <c r="CM1136" s="21"/>
      <c r="CN1136" s="21"/>
      <c r="CO1136" s="21"/>
      <c r="CP1136" s="21"/>
      <c r="CQ1136" s="21"/>
      <c r="CR1136" s="21"/>
      <c r="CS1136" s="21"/>
      <c r="CT1136" s="21"/>
      <c r="CU1136" s="21"/>
      <c r="CV1136" s="21"/>
      <c r="CW1136" s="21"/>
      <c r="CX1136" s="21"/>
      <c r="CY1136" s="21"/>
      <c r="CZ1136" s="21"/>
      <c r="DA1136" s="21"/>
      <c r="DB1136" s="21"/>
      <c r="DC1136" s="21"/>
      <c r="DD1136" s="21"/>
      <c r="DE1136" s="21"/>
      <c r="DF1136" s="21"/>
      <c r="DG1136" s="21"/>
      <c r="DH1136" s="21"/>
      <c r="DI1136" s="21"/>
      <c r="DJ1136" s="21"/>
      <c r="DK1136" s="21"/>
      <c r="DL1136" s="21"/>
      <c r="DM1136" s="21"/>
      <c r="DN1136" s="21"/>
      <c r="DO1136" s="21"/>
      <c r="DP1136" s="21"/>
      <c r="DQ1136" s="21"/>
      <c r="DR1136" s="21"/>
      <c r="DS1136" s="21"/>
      <c r="DT1136" s="21"/>
      <c r="DU1136" s="21"/>
      <c r="DV1136" s="21"/>
      <c r="DW1136" s="21"/>
      <c r="DX1136" s="21"/>
      <c r="DY1136" s="21"/>
      <c r="DZ1136" s="21"/>
      <c r="EA1136" s="21"/>
      <c r="EB1136" s="21"/>
      <c r="EC1136" s="21"/>
      <c r="ED1136" s="21"/>
      <c r="EE1136" s="21"/>
      <c r="EF1136" s="21"/>
      <c r="EG1136" s="21"/>
      <c r="EH1136" s="21"/>
      <c r="EI1136" s="21"/>
      <c r="EJ1136" s="21"/>
      <c r="EK1136" s="21"/>
      <c r="EL1136" s="21"/>
      <c r="EM1136" s="21"/>
      <c r="EN1136" s="21"/>
      <c r="EO1136" s="21"/>
      <c r="EP1136" s="21"/>
      <c r="EQ1136" s="21"/>
      <c r="ER1136" s="21"/>
      <c r="ES1136" s="21"/>
      <c r="ET1136" s="21"/>
      <c r="EU1136" s="21"/>
      <c r="EV1136" s="21"/>
      <c r="EW1136" s="21"/>
      <c r="EX1136" s="21"/>
      <c r="EY1136" s="21"/>
      <c r="EZ1136" s="21"/>
      <c r="FA1136" s="21"/>
      <c r="FB1136" s="21"/>
      <c r="FC1136" s="21"/>
      <c r="FD1136" s="21"/>
      <c r="FE1136" s="21"/>
      <c r="FF1136" s="21"/>
      <c r="FG1136" s="21"/>
      <c r="FH1136" s="21"/>
      <c r="FI1136" s="21"/>
      <c r="FJ1136" s="21"/>
      <c r="FK1136" s="21"/>
      <c r="FL1136" s="21"/>
      <c r="FM1136" s="21"/>
      <c r="FN1136" s="21"/>
      <c r="FO1136" s="21"/>
      <c r="FP1136" s="21"/>
      <c r="FQ1136" s="21"/>
      <c r="FR1136" s="21"/>
      <c r="FS1136" s="21"/>
      <c r="FT1136" s="21"/>
      <c r="FU1136" s="21"/>
      <c r="FV1136" s="21"/>
      <c r="FW1136" s="21"/>
      <c r="FX1136" s="21"/>
      <c r="FY1136" s="21"/>
      <c r="FZ1136" s="21"/>
      <c r="GA1136" s="21"/>
      <c r="GB1136" s="21"/>
      <c r="GC1136" s="21"/>
      <c r="GD1136" s="21"/>
      <c r="GE1136" s="21"/>
      <c r="GF1136" s="21"/>
      <c r="GG1136" s="21"/>
      <c r="GH1136" s="21"/>
      <c r="GI1136" s="21"/>
      <c r="GJ1136" s="21"/>
      <c r="GK1136" s="21"/>
      <c r="GL1136" s="21"/>
      <c r="GM1136" s="21"/>
      <c r="GN1136" s="21"/>
      <c r="GO1136" s="21"/>
      <c r="GP1136" s="21"/>
      <c r="GQ1136" s="21"/>
      <c r="GR1136" s="21"/>
      <c r="GS1136" s="21"/>
      <c r="GT1136" s="21"/>
      <c r="GU1136" s="21"/>
      <c r="GV1136" s="21"/>
      <c r="GW1136" s="21"/>
      <c r="GX1136" s="21"/>
      <c r="GY1136" s="21"/>
      <c r="GZ1136" s="21"/>
      <c r="HA1136" s="21"/>
      <c r="HB1136" s="21"/>
      <c r="HC1136" s="21"/>
      <c r="HD1136" s="21"/>
      <c r="HE1136" s="21"/>
      <c r="HF1136" s="21"/>
      <c r="HG1136" s="21"/>
      <c r="HH1136" s="21"/>
      <c r="HI1136" s="21"/>
      <c r="HJ1136" s="21"/>
      <c r="HK1136" s="21"/>
      <c r="HL1136" s="21"/>
      <c r="HM1136" s="21"/>
      <c r="HN1136" s="21"/>
      <c r="HO1136" s="21"/>
      <c r="HP1136" s="21"/>
      <c r="HQ1136" s="21"/>
      <c r="HR1136" s="21"/>
      <c r="HS1136" s="21"/>
      <c r="HT1136" s="21"/>
      <c r="HU1136" s="21"/>
      <c r="HV1136" s="21"/>
      <c r="HW1136" s="21"/>
      <c r="HX1136" s="21"/>
      <c r="HY1136" s="21"/>
      <c r="HZ1136" s="21"/>
      <c r="IA1136" s="21"/>
      <c r="IB1136" s="21"/>
      <c r="IC1136" s="21"/>
      <c r="ID1136" s="21"/>
      <c r="IE1136" s="21"/>
      <c r="IF1136" s="21"/>
      <c r="IG1136" s="21"/>
      <c r="IH1136" s="21"/>
      <c r="II1136" s="21"/>
      <c r="IJ1136" s="21"/>
      <c r="IK1136" s="21"/>
      <c r="IL1136" s="21"/>
      <c r="IM1136" s="21"/>
      <c r="IN1136" s="21"/>
      <c r="IO1136" s="21"/>
      <c r="IP1136" s="21"/>
      <c r="IQ1136" s="21"/>
      <c r="IR1136" s="21"/>
      <c r="IS1136" s="21"/>
      <c r="IT1136" s="21"/>
      <c r="IU1136" s="21"/>
      <c r="IV1136" s="21"/>
      <c r="IW1136" s="21"/>
      <c r="IX1136" s="21"/>
      <c r="IY1136" s="21"/>
      <c r="IZ1136" s="21"/>
      <c r="JA1136" s="21"/>
      <c r="JB1136" s="21"/>
      <c r="JC1136" s="21"/>
      <c r="JD1136" s="21"/>
      <c r="JE1136" s="21"/>
      <c r="JF1136" s="21"/>
      <c r="JG1136" s="21"/>
      <c r="JH1136" s="21"/>
      <c r="JI1136" s="21"/>
      <c r="JJ1136" s="21"/>
      <c r="JK1136" s="21"/>
      <c r="JL1136" s="21"/>
      <c r="JM1136" s="21"/>
      <c r="JN1136" s="21"/>
      <c r="JO1136" s="21"/>
      <c r="JP1136" s="21"/>
      <c r="JQ1136" s="21"/>
      <c r="JR1136" s="21"/>
      <c r="JS1136" s="21"/>
      <c r="JT1136" s="21"/>
      <c r="JU1136" s="21"/>
      <c r="JV1136" s="21"/>
      <c r="JW1136" s="21"/>
      <c r="JX1136" s="21"/>
      <c r="JY1136" s="21"/>
    </row>
    <row r="1137" spans="1:285" ht="14.1" customHeight="1">
      <c r="A1137" s="21"/>
      <c r="B1137" s="21"/>
      <c r="C1137" s="21"/>
      <c r="D1137" s="21"/>
      <c r="E1137" s="21"/>
      <c r="F1137" s="21"/>
      <c r="G1137" s="21"/>
      <c r="H1137" s="21"/>
      <c r="I1137" s="21"/>
      <c r="J1137" s="21"/>
      <c r="K1137" s="21"/>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c r="AG1137" s="21"/>
      <c r="AH1137" s="21"/>
      <c r="AI1137" s="21"/>
      <c r="AJ1137" s="21"/>
      <c r="AK1137" s="21"/>
      <c r="AL1137" s="21"/>
      <c r="AM1137" s="21"/>
      <c r="AN1137" s="21"/>
      <c r="AO1137" s="21"/>
      <c r="AP1137" s="21"/>
      <c r="AQ1137" s="21"/>
      <c r="AR1137" s="21"/>
      <c r="AS1137" s="21"/>
      <c r="AT1137" s="21"/>
      <c r="AU1137" s="21"/>
      <c r="AV1137" s="21"/>
      <c r="AW1137" s="21"/>
      <c r="AX1137" s="21"/>
      <c r="AY1137" s="21"/>
      <c r="AZ1137" s="21"/>
      <c r="BA1137" s="21"/>
      <c r="BB1137" s="21"/>
      <c r="BC1137" s="21"/>
      <c r="BD1137" s="21"/>
      <c r="BE1137" s="21"/>
      <c r="BF1137" s="21"/>
      <c r="BG1137" s="21"/>
      <c r="BH1137" s="21"/>
      <c r="BI1137" s="21"/>
      <c r="BJ1137" s="21"/>
      <c r="BK1137" s="21"/>
      <c r="BL1137" s="21"/>
      <c r="BM1137" s="21"/>
      <c r="BN1137" s="21"/>
      <c r="BO1137" s="21"/>
      <c r="BP1137" s="21"/>
      <c r="BQ1137" s="21"/>
      <c r="BR1137" s="21"/>
      <c r="BS1137" s="21"/>
      <c r="BT1137" s="21"/>
      <c r="BU1137" s="21"/>
      <c r="BV1137" s="21"/>
      <c r="BW1137" s="21"/>
      <c r="BX1137" s="21"/>
      <c r="BY1137" s="21"/>
      <c r="BZ1137" s="21"/>
      <c r="CA1137" s="21"/>
      <c r="CB1137" s="21"/>
      <c r="CC1137" s="21"/>
      <c r="CD1137" s="21"/>
      <c r="CE1137" s="21"/>
      <c r="CF1137" s="21"/>
      <c r="CG1137" s="21"/>
      <c r="CH1137" s="21"/>
      <c r="CI1137" s="21"/>
      <c r="CJ1137" s="21"/>
      <c r="CK1137" s="21"/>
      <c r="CL1137" s="21"/>
      <c r="CM1137" s="21"/>
      <c r="CN1137" s="21"/>
      <c r="CO1137" s="21"/>
      <c r="CP1137" s="21"/>
      <c r="CQ1137" s="21"/>
      <c r="CR1137" s="21"/>
      <c r="CS1137" s="21"/>
      <c r="CT1137" s="21"/>
      <c r="CU1137" s="21"/>
      <c r="CV1137" s="21"/>
      <c r="CW1137" s="21"/>
      <c r="CX1137" s="21"/>
      <c r="CY1137" s="21"/>
      <c r="CZ1137" s="21"/>
      <c r="DA1137" s="21"/>
      <c r="DB1137" s="21"/>
      <c r="DC1137" s="21"/>
      <c r="DD1137" s="21"/>
      <c r="DE1137" s="21"/>
      <c r="DF1137" s="21"/>
      <c r="DG1137" s="21"/>
      <c r="DH1137" s="21"/>
      <c r="DI1137" s="21"/>
      <c r="DJ1137" s="21"/>
      <c r="DK1137" s="21"/>
      <c r="DL1137" s="21"/>
      <c r="DM1137" s="21"/>
      <c r="DN1137" s="21"/>
      <c r="DO1137" s="21"/>
      <c r="DP1137" s="21"/>
      <c r="DQ1137" s="21"/>
      <c r="DR1137" s="21"/>
      <c r="DS1137" s="21"/>
      <c r="DT1137" s="21"/>
      <c r="DU1137" s="21"/>
      <c r="DV1137" s="21"/>
      <c r="DW1137" s="21"/>
      <c r="DX1137" s="21"/>
      <c r="DY1137" s="21"/>
      <c r="DZ1137" s="21"/>
      <c r="EA1137" s="21"/>
      <c r="EB1137" s="21"/>
      <c r="EC1137" s="21"/>
      <c r="ED1137" s="21"/>
      <c r="EE1137" s="21"/>
      <c r="EF1137" s="21"/>
      <c r="EG1137" s="21"/>
      <c r="EH1137" s="21"/>
      <c r="EI1137" s="21"/>
      <c r="EJ1137" s="21"/>
      <c r="EK1137" s="21"/>
      <c r="EL1137" s="21"/>
      <c r="EM1137" s="21"/>
      <c r="EN1137" s="21"/>
      <c r="EO1137" s="21"/>
      <c r="EP1137" s="21"/>
      <c r="EQ1137" s="21"/>
      <c r="ER1137" s="21"/>
      <c r="ES1137" s="21"/>
      <c r="ET1137" s="21"/>
      <c r="EU1137" s="21"/>
      <c r="EV1137" s="21"/>
      <c r="EW1137" s="21"/>
      <c r="EX1137" s="21"/>
      <c r="EY1137" s="21"/>
      <c r="EZ1137" s="21"/>
      <c r="FA1137" s="21"/>
      <c r="FB1137" s="21"/>
      <c r="FC1137" s="21"/>
      <c r="FD1137" s="21"/>
      <c r="FE1137" s="21"/>
      <c r="FF1137" s="21"/>
      <c r="FG1137" s="21"/>
      <c r="FH1137" s="21"/>
      <c r="FI1137" s="21"/>
      <c r="FJ1137" s="21"/>
      <c r="FK1137" s="21"/>
      <c r="FL1137" s="21"/>
      <c r="FM1137" s="21"/>
      <c r="FN1137" s="21"/>
      <c r="FO1137" s="21"/>
      <c r="FP1137" s="21"/>
      <c r="FQ1137" s="21"/>
      <c r="FR1137" s="21"/>
      <c r="FS1137" s="21"/>
      <c r="FT1137" s="21"/>
      <c r="FU1137" s="21"/>
      <c r="FV1137" s="21"/>
      <c r="FW1137" s="21"/>
      <c r="FX1137" s="21"/>
      <c r="FY1137" s="21"/>
      <c r="FZ1137" s="21"/>
      <c r="GA1137" s="21"/>
      <c r="GB1137" s="21"/>
      <c r="GC1137" s="21"/>
      <c r="GD1137" s="21"/>
      <c r="GE1137" s="21"/>
      <c r="GF1137" s="21"/>
      <c r="GG1137" s="21"/>
      <c r="GH1137" s="21"/>
      <c r="GI1137" s="21"/>
      <c r="GJ1137" s="21"/>
      <c r="GK1137" s="21"/>
      <c r="GL1137" s="21"/>
      <c r="GM1137" s="21"/>
      <c r="GN1137" s="21"/>
      <c r="GO1137" s="21"/>
      <c r="GP1137" s="21"/>
      <c r="GQ1137" s="21"/>
      <c r="GR1137" s="21"/>
      <c r="GS1137" s="21"/>
      <c r="GT1137" s="21"/>
      <c r="GU1137" s="21"/>
      <c r="GV1137" s="21"/>
      <c r="GW1137" s="21"/>
      <c r="GX1137" s="21"/>
      <c r="GY1137" s="21"/>
      <c r="GZ1137" s="21"/>
      <c r="HA1137" s="21"/>
      <c r="HB1137" s="21"/>
      <c r="HC1137" s="21"/>
      <c r="HD1137" s="21"/>
      <c r="HE1137" s="21"/>
      <c r="HF1137" s="21"/>
      <c r="HG1137" s="21"/>
      <c r="HH1137" s="21"/>
      <c r="HI1137" s="21"/>
      <c r="HJ1137" s="21"/>
      <c r="HK1137" s="21"/>
      <c r="HL1137" s="21"/>
      <c r="HM1137" s="21"/>
      <c r="HN1137" s="21"/>
      <c r="HO1137" s="21"/>
      <c r="HP1137" s="21"/>
      <c r="HQ1137" s="21"/>
      <c r="HR1137" s="21"/>
      <c r="HS1137" s="21"/>
      <c r="HT1137" s="21"/>
      <c r="HU1137" s="21"/>
      <c r="HV1137" s="21"/>
      <c r="HW1137" s="21"/>
      <c r="HX1137" s="21"/>
      <c r="HY1137" s="21"/>
      <c r="HZ1137" s="21"/>
      <c r="IA1137" s="21"/>
      <c r="IB1137" s="21"/>
      <c r="IC1137" s="21"/>
      <c r="ID1137" s="21"/>
      <c r="IE1137" s="21"/>
      <c r="IF1137" s="21"/>
      <c r="IG1137" s="21"/>
      <c r="IH1137" s="21"/>
      <c r="II1137" s="21"/>
      <c r="IJ1137" s="21"/>
      <c r="IK1137" s="21"/>
      <c r="IL1137" s="21"/>
      <c r="IM1137" s="21"/>
      <c r="IN1137" s="21"/>
      <c r="IO1137" s="21"/>
      <c r="IP1137" s="21"/>
      <c r="IQ1137" s="21"/>
      <c r="IR1137" s="21"/>
      <c r="IS1137" s="21"/>
      <c r="IT1137" s="21"/>
      <c r="IU1137" s="21"/>
      <c r="IV1137" s="21"/>
      <c r="IW1137" s="21"/>
      <c r="IX1137" s="21"/>
      <c r="IY1137" s="21"/>
      <c r="IZ1137" s="21"/>
      <c r="JA1137" s="21"/>
      <c r="JB1137" s="21"/>
      <c r="JC1137" s="21"/>
      <c r="JD1137" s="21"/>
      <c r="JE1137" s="21"/>
      <c r="JF1137" s="21"/>
      <c r="JG1137" s="21"/>
      <c r="JH1137" s="21"/>
      <c r="JI1137" s="21"/>
      <c r="JJ1137" s="21"/>
      <c r="JK1137" s="21"/>
      <c r="JL1137" s="21"/>
      <c r="JM1137" s="21"/>
      <c r="JN1137" s="21"/>
      <c r="JO1137" s="21"/>
      <c r="JP1137" s="21"/>
      <c r="JQ1137" s="21"/>
      <c r="JR1137" s="21"/>
      <c r="JS1137" s="21"/>
      <c r="JT1137" s="21"/>
      <c r="JU1137" s="21"/>
      <c r="JV1137" s="21"/>
      <c r="JW1137" s="21"/>
      <c r="JX1137" s="21"/>
      <c r="JY1137" s="21"/>
    </row>
    <row r="1138" spans="1:285" ht="14.1" customHeight="1">
      <c r="A1138" s="21"/>
      <c r="B1138" s="21"/>
      <c r="C1138" s="21"/>
      <c r="D1138" s="21"/>
      <c r="E1138" s="21"/>
      <c r="F1138" s="21"/>
      <c r="G1138" s="21"/>
      <c r="H1138" s="21"/>
      <c r="I1138" s="21"/>
      <c r="J1138" s="21"/>
      <c r="K1138" s="21"/>
      <c r="L1138" s="21"/>
      <c r="M1138" s="21"/>
      <c r="N1138" s="21"/>
      <c r="O1138" s="21"/>
      <c r="P1138" s="21"/>
      <c r="Q1138" s="21"/>
      <c r="R1138" s="21"/>
      <c r="S1138" s="21"/>
      <c r="T1138" s="21"/>
      <c r="U1138" s="21"/>
      <c r="V1138" s="21"/>
      <c r="W1138" s="21"/>
      <c r="X1138" s="21"/>
      <c r="Y1138" s="21"/>
      <c r="Z1138" s="21"/>
      <c r="AA1138" s="21"/>
      <c r="AB1138" s="21"/>
      <c r="AC1138" s="21"/>
      <c r="AD1138" s="21"/>
      <c r="AE1138" s="21"/>
      <c r="AF1138" s="21"/>
      <c r="AG1138" s="21"/>
      <c r="AH1138" s="21"/>
      <c r="AI1138" s="21"/>
      <c r="AJ1138" s="21"/>
      <c r="AK1138" s="21"/>
      <c r="AL1138" s="21"/>
      <c r="AM1138" s="21"/>
      <c r="AN1138" s="21"/>
      <c r="AO1138" s="21"/>
      <c r="AP1138" s="21"/>
      <c r="AQ1138" s="21"/>
      <c r="AR1138" s="21"/>
      <c r="AS1138" s="21"/>
      <c r="AT1138" s="21"/>
      <c r="AU1138" s="21"/>
      <c r="AV1138" s="21"/>
      <c r="AW1138" s="21"/>
      <c r="AX1138" s="21"/>
      <c r="AY1138" s="21"/>
      <c r="AZ1138" s="21"/>
      <c r="BA1138" s="21"/>
      <c r="BB1138" s="21"/>
      <c r="BC1138" s="21"/>
      <c r="BD1138" s="21"/>
      <c r="BE1138" s="21"/>
      <c r="BF1138" s="21"/>
      <c r="BG1138" s="21"/>
      <c r="BH1138" s="21"/>
      <c r="BI1138" s="21"/>
      <c r="BJ1138" s="21"/>
      <c r="BK1138" s="21"/>
      <c r="BL1138" s="21"/>
      <c r="BM1138" s="21"/>
      <c r="BN1138" s="21"/>
      <c r="BO1138" s="21"/>
      <c r="BP1138" s="21"/>
      <c r="BQ1138" s="21"/>
      <c r="BR1138" s="21"/>
      <c r="BS1138" s="21"/>
      <c r="BT1138" s="21"/>
      <c r="BU1138" s="21"/>
      <c r="BV1138" s="21"/>
      <c r="BW1138" s="21"/>
      <c r="BX1138" s="21"/>
      <c r="BY1138" s="21"/>
      <c r="BZ1138" s="21"/>
      <c r="CA1138" s="21"/>
      <c r="CB1138" s="21"/>
      <c r="CC1138" s="21"/>
      <c r="CD1138" s="21"/>
      <c r="CE1138" s="21"/>
      <c r="CF1138" s="21"/>
      <c r="CG1138" s="21"/>
      <c r="CH1138" s="21"/>
      <c r="CI1138" s="21"/>
      <c r="CJ1138" s="21"/>
      <c r="CK1138" s="21"/>
      <c r="CL1138" s="21"/>
      <c r="CM1138" s="21"/>
      <c r="CN1138" s="21"/>
      <c r="CO1138" s="21"/>
      <c r="CP1138" s="21"/>
      <c r="CQ1138" s="21"/>
      <c r="CR1138" s="21"/>
      <c r="CS1138" s="21"/>
      <c r="CT1138" s="21"/>
      <c r="CU1138" s="21"/>
      <c r="CV1138" s="21"/>
      <c r="CW1138" s="21"/>
      <c r="CX1138" s="21"/>
      <c r="CY1138" s="21"/>
      <c r="CZ1138" s="21"/>
      <c r="DA1138" s="21"/>
      <c r="DB1138" s="21"/>
      <c r="DC1138" s="21"/>
      <c r="DD1138" s="21"/>
      <c r="DE1138" s="21"/>
      <c r="DF1138" s="21"/>
      <c r="DG1138" s="21"/>
      <c r="DH1138" s="21"/>
      <c r="DI1138" s="21"/>
      <c r="DJ1138" s="21"/>
      <c r="DK1138" s="21"/>
      <c r="DL1138" s="21"/>
      <c r="DM1138" s="21"/>
      <c r="DN1138" s="21"/>
      <c r="DO1138" s="21"/>
      <c r="DP1138" s="21"/>
      <c r="DQ1138" s="21"/>
      <c r="DR1138" s="21"/>
      <c r="DS1138" s="21"/>
      <c r="DT1138" s="21"/>
      <c r="DU1138" s="21"/>
      <c r="DV1138" s="21"/>
      <c r="DW1138" s="21"/>
      <c r="DX1138" s="21"/>
      <c r="DY1138" s="21"/>
      <c r="DZ1138" s="21"/>
      <c r="EA1138" s="21"/>
      <c r="EB1138" s="21"/>
      <c r="EC1138" s="21"/>
      <c r="ED1138" s="21"/>
      <c r="EE1138" s="21"/>
      <c r="EF1138" s="21"/>
      <c r="EG1138" s="21"/>
      <c r="EH1138" s="21"/>
      <c r="EI1138" s="21"/>
      <c r="EJ1138" s="21"/>
      <c r="EK1138" s="21"/>
      <c r="EL1138" s="21"/>
      <c r="EM1138" s="21"/>
      <c r="EN1138" s="21"/>
      <c r="EO1138" s="21"/>
      <c r="EP1138" s="21"/>
      <c r="EQ1138" s="21"/>
      <c r="ER1138" s="21"/>
      <c r="ES1138" s="21"/>
      <c r="ET1138" s="21"/>
      <c r="EU1138" s="21"/>
      <c r="EV1138" s="21"/>
      <c r="EW1138" s="21"/>
      <c r="EX1138" s="21"/>
      <c r="EY1138" s="21"/>
      <c r="EZ1138" s="21"/>
      <c r="FA1138" s="21"/>
      <c r="FB1138" s="21"/>
      <c r="FC1138" s="21"/>
      <c r="FD1138" s="21"/>
      <c r="FE1138" s="21"/>
      <c r="FF1138" s="21"/>
      <c r="FG1138" s="21"/>
      <c r="FH1138" s="21"/>
      <c r="FI1138" s="21"/>
      <c r="FJ1138" s="21"/>
      <c r="FK1138" s="21"/>
      <c r="FL1138" s="21"/>
      <c r="FM1138" s="21"/>
      <c r="FN1138" s="21"/>
      <c r="FO1138" s="21"/>
      <c r="FP1138" s="21"/>
      <c r="FQ1138" s="21"/>
      <c r="FR1138" s="21"/>
      <c r="FS1138" s="21"/>
      <c r="FT1138" s="21"/>
      <c r="FU1138" s="21"/>
      <c r="FV1138" s="21"/>
      <c r="FW1138" s="21"/>
      <c r="FX1138" s="21"/>
      <c r="FY1138" s="21"/>
      <c r="FZ1138" s="21"/>
      <c r="GA1138" s="21"/>
      <c r="GB1138" s="21"/>
      <c r="GC1138" s="21"/>
      <c r="GD1138" s="21"/>
      <c r="GE1138" s="21"/>
      <c r="GF1138" s="21"/>
      <c r="GG1138" s="21"/>
      <c r="GH1138" s="21"/>
      <c r="GI1138" s="21"/>
      <c r="GJ1138" s="21"/>
      <c r="GK1138" s="21"/>
      <c r="GL1138" s="21"/>
      <c r="GM1138" s="21"/>
      <c r="GN1138" s="21"/>
      <c r="GO1138" s="21"/>
      <c r="GP1138" s="21"/>
      <c r="GQ1138" s="21"/>
      <c r="GR1138" s="21"/>
      <c r="GS1138" s="21"/>
      <c r="GT1138" s="21"/>
      <c r="GU1138" s="21"/>
      <c r="GV1138" s="21"/>
      <c r="GW1138" s="21"/>
      <c r="GX1138" s="21"/>
      <c r="GY1138" s="21"/>
      <c r="GZ1138" s="21"/>
      <c r="HA1138" s="21"/>
      <c r="HB1138" s="21"/>
      <c r="HC1138" s="21"/>
      <c r="HD1138" s="21"/>
      <c r="HE1138" s="21"/>
      <c r="HF1138" s="21"/>
      <c r="HG1138" s="21"/>
      <c r="HH1138" s="21"/>
      <c r="HI1138" s="21"/>
      <c r="HJ1138" s="21"/>
      <c r="HK1138" s="21"/>
      <c r="HL1138" s="21"/>
      <c r="HM1138" s="21"/>
      <c r="HN1138" s="21"/>
      <c r="HO1138" s="21"/>
      <c r="HP1138" s="21"/>
      <c r="HQ1138" s="21"/>
      <c r="HR1138" s="21"/>
      <c r="HS1138" s="21"/>
      <c r="HT1138" s="21"/>
      <c r="HU1138" s="21"/>
      <c r="HV1138" s="21"/>
      <c r="HW1138" s="21"/>
      <c r="HX1138" s="21"/>
      <c r="HY1138" s="21"/>
      <c r="HZ1138" s="21"/>
      <c r="IA1138" s="21"/>
      <c r="IB1138" s="21"/>
      <c r="IC1138" s="21"/>
      <c r="ID1138" s="21"/>
      <c r="IE1138" s="21"/>
      <c r="IF1138" s="21"/>
      <c r="IG1138" s="21"/>
      <c r="IH1138" s="21"/>
      <c r="II1138" s="21"/>
      <c r="IJ1138" s="21"/>
      <c r="IK1138" s="21"/>
      <c r="IL1138" s="21"/>
      <c r="IM1138" s="21"/>
      <c r="IN1138" s="21"/>
      <c r="IO1138" s="21"/>
      <c r="IP1138" s="21"/>
      <c r="IQ1138" s="21"/>
      <c r="IR1138" s="21"/>
      <c r="IS1138" s="21"/>
      <c r="IT1138" s="21"/>
      <c r="IU1138" s="21"/>
      <c r="IV1138" s="21"/>
      <c r="IW1138" s="21"/>
      <c r="IX1138" s="21"/>
      <c r="IY1138" s="21"/>
      <c r="IZ1138" s="21"/>
      <c r="JA1138" s="21"/>
      <c r="JB1138" s="21"/>
      <c r="JC1138" s="21"/>
      <c r="JD1138" s="21"/>
      <c r="JE1138" s="21"/>
      <c r="JF1138" s="21"/>
      <c r="JG1138" s="21"/>
      <c r="JH1138" s="21"/>
      <c r="JI1138" s="21"/>
      <c r="JJ1138" s="21"/>
      <c r="JK1138" s="21"/>
      <c r="JL1138" s="21"/>
      <c r="JM1138" s="21"/>
      <c r="JN1138" s="21"/>
      <c r="JO1138" s="21"/>
      <c r="JP1138" s="21"/>
      <c r="JQ1138" s="21"/>
      <c r="JR1138" s="21"/>
      <c r="JS1138" s="21"/>
      <c r="JT1138" s="21"/>
      <c r="JU1138" s="21"/>
      <c r="JV1138" s="21"/>
      <c r="JW1138" s="21"/>
      <c r="JX1138" s="21"/>
      <c r="JY1138" s="21"/>
    </row>
    <row r="1139" spans="1:285" ht="14.1" customHeight="1">
      <c r="A1139" s="21"/>
      <c r="B1139" s="21"/>
      <c r="C1139" s="21"/>
      <c r="D1139" s="21"/>
      <c r="E1139" s="21"/>
      <c r="F1139" s="21"/>
      <c r="G1139" s="21"/>
      <c r="H1139" s="21"/>
      <c r="I1139" s="21"/>
      <c r="J1139" s="21"/>
      <c r="K1139" s="21"/>
      <c r="L1139" s="21"/>
      <c r="M1139" s="21"/>
      <c r="N1139" s="21"/>
      <c r="O1139" s="21"/>
      <c r="P1139" s="21"/>
      <c r="Q1139" s="21"/>
      <c r="R1139" s="21"/>
      <c r="S1139" s="21"/>
      <c r="T1139" s="21"/>
      <c r="U1139" s="21"/>
      <c r="V1139" s="21"/>
      <c r="W1139" s="21"/>
      <c r="X1139" s="21"/>
      <c r="Y1139" s="21"/>
      <c r="Z1139" s="21"/>
      <c r="AA1139" s="21"/>
      <c r="AB1139" s="21"/>
      <c r="AC1139" s="21"/>
      <c r="AD1139" s="21"/>
      <c r="AE1139" s="21"/>
      <c r="AF1139" s="21"/>
      <c r="AG1139" s="21"/>
      <c r="AH1139" s="21"/>
      <c r="AI1139" s="21"/>
      <c r="AJ1139" s="21"/>
      <c r="AK1139" s="21"/>
      <c r="AL1139" s="21"/>
      <c r="AM1139" s="21"/>
      <c r="AN1139" s="21"/>
      <c r="AO1139" s="21"/>
      <c r="AP1139" s="21"/>
      <c r="AQ1139" s="21"/>
      <c r="AR1139" s="21"/>
      <c r="AS1139" s="21"/>
      <c r="AT1139" s="21"/>
      <c r="AU1139" s="21"/>
      <c r="AV1139" s="21"/>
      <c r="AW1139" s="21"/>
      <c r="AX1139" s="21"/>
      <c r="AY1139" s="21"/>
      <c r="AZ1139" s="21"/>
      <c r="BA1139" s="21"/>
      <c r="BB1139" s="21"/>
      <c r="BC1139" s="21"/>
      <c r="BD1139" s="21"/>
      <c r="BE1139" s="21"/>
      <c r="BF1139" s="21"/>
      <c r="BG1139" s="21"/>
      <c r="BH1139" s="21"/>
      <c r="BI1139" s="21"/>
      <c r="BJ1139" s="21"/>
      <c r="BK1139" s="21"/>
      <c r="BL1139" s="21"/>
      <c r="BM1139" s="21"/>
      <c r="BN1139" s="21"/>
      <c r="BO1139" s="21"/>
      <c r="BP1139" s="21"/>
      <c r="BQ1139" s="21"/>
      <c r="BR1139" s="21"/>
      <c r="BS1139" s="21"/>
      <c r="BT1139" s="21"/>
      <c r="BU1139" s="21"/>
      <c r="BV1139" s="21"/>
      <c r="BW1139" s="21"/>
      <c r="BX1139" s="21"/>
      <c r="BY1139" s="21"/>
      <c r="BZ1139" s="21"/>
      <c r="CA1139" s="21"/>
      <c r="CB1139" s="21"/>
      <c r="CC1139" s="21"/>
      <c r="CD1139" s="21"/>
      <c r="CE1139" s="21"/>
      <c r="CF1139" s="21"/>
      <c r="CG1139" s="21"/>
      <c r="CH1139" s="21"/>
      <c r="CI1139" s="21"/>
      <c r="CJ1139" s="21"/>
      <c r="CK1139" s="21"/>
      <c r="CL1139" s="21"/>
      <c r="CM1139" s="21"/>
      <c r="CN1139" s="21"/>
      <c r="CO1139" s="21"/>
      <c r="CP1139" s="21"/>
      <c r="CQ1139" s="21"/>
      <c r="CR1139" s="21"/>
      <c r="CS1139" s="21"/>
      <c r="CT1139" s="21"/>
      <c r="CU1139" s="21"/>
      <c r="CV1139" s="21"/>
      <c r="CW1139" s="21"/>
      <c r="CX1139" s="21"/>
      <c r="CY1139" s="21"/>
      <c r="CZ1139" s="21"/>
      <c r="DA1139" s="21"/>
      <c r="DB1139" s="21"/>
      <c r="DC1139" s="21"/>
      <c r="DD1139" s="21"/>
      <c r="DE1139" s="21"/>
      <c r="DF1139" s="21"/>
      <c r="DG1139" s="21"/>
      <c r="DH1139" s="21"/>
      <c r="DI1139" s="21"/>
      <c r="DJ1139" s="21"/>
      <c r="DK1139" s="21"/>
      <c r="DL1139" s="21"/>
      <c r="DM1139" s="21"/>
      <c r="DN1139" s="21"/>
      <c r="DO1139" s="21"/>
      <c r="DP1139" s="21"/>
      <c r="DQ1139" s="21"/>
      <c r="DR1139" s="21"/>
      <c r="DS1139" s="21"/>
      <c r="DT1139" s="21"/>
      <c r="DU1139" s="21"/>
      <c r="DV1139" s="21"/>
      <c r="DW1139" s="21"/>
      <c r="DX1139" s="21"/>
      <c r="DY1139" s="21"/>
      <c r="DZ1139" s="21"/>
      <c r="EA1139" s="21"/>
      <c r="EB1139" s="21"/>
      <c r="EC1139" s="21"/>
      <c r="ED1139" s="21"/>
      <c r="EE1139" s="21"/>
      <c r="EF1139" s="21"/>
      <c r="EG1139" s="21"/>
      <c r="EH1139" s="21"/>
      <c r="EI1139" s="21"/>
      <c r="EJ1139" s="21"/>
      <c r="EK1139" s="21"/>
      <c r="EL1139" s="21"/>
      <c r="EM1139" s="21"/>
      <c r="EN1139" s="21"/>
      <c r="EO1139" s="21"/>
      <c r="EP1139" s="21"/>
      <c r="EQ1139" s="21"/>
      <c r="ER1139" s="21"/>
      <c r="ES1139" s="21"/>
      <c r="ET1139" s="21"/>
      <c r="EU1139" s="21"/>
      <c r="EV1139" s="21"/>
      <c r="EW1139" s="21"/>
      <c r="EX1139" s="21"/>
      <c r="EY1139" s="21"/>
      <c r="EZ1139" s="21"/>
      <c r="FA1139" s="21"/>
      <c r="FB1139" s="21"/>
      <c r="FC1139" s="21"/>
      <c r="FD1139" s="21"/>
      <c r="FE1139" s="21"/>
      <c r="FF1139" s="21"/>
      <c r="FG1139" s="21"/>
      <c r="FH1139" s="21"/>
      <c r="FI1139" s="21"/>
      <c r="FJ1139" s="21"/>
      <c r="FK1139" s="21"/>
      <c r="FL1139" s="21"/>
      <c r="FM1139" s="21"/>
      <c r="FN1139" s="21"/>
      <c r="FO1139" s="21"/>
      <c r="FP1139" s="21"/>
      <c r="FQ1139" s="21"/>
      <c r="FR1139" s="21"/>
      <c r="FS1139" s="21"/>
      <c r="FT1139" s="21"/>
      <c r="FU1139" s="21"/>
      <c r="FV1139" s="21"/>
      <c r="FW1139" s="21"/>
      <c r="FX1139" s="21"/>
      <c r="FY1139" s="21"/>
      <c r="FZ1139" s="21"/>
      <c r="GA1139" s="21"/>
      <c r="GB1139" s="21"/>
      <c r="GC1139" s="21"/>
      <c r="GD1139" s="21"/>
      <c r="GE1139" s="21"/>
      <c r="GF1139" s="21"/>
      <c r="GG1139" s="21"/>
      <c r="GH1139" s="21"/>
      <c r="GI1139" s="21"/>
      <c r="GJ1139" s="21"/>
      <c r="GK1139" s="21"/>
      <c r="GL1139" s="21"/>
      <c r="GM1139" s="21"/>
      <c r="GN1139" s="21"/>
      <c r="GO1139" s="21"/>
      <c r="GP1139" s="21"/>
      <c r="GQ1139" s="21"/>
      <c r="GR1139" s="21"/>
      <c r="GS1139" s="21"/>
      <c r="GT1139" s="21"/>
      <c r="GU1139" s="21"/>
      <c r="GV1139" s="21"/>
      <c r="GW1139" s="21"/>
      <c r="GX1139" s="21"/>
      <c r="GY1139" s="21"/>
      <c r="GZ1139" s="21"/>
      <c r="HA1139" s="21"/>
      <c r="HB1139" s="21"/>
      <c r="HC1139" s="21"/>
      <c r="HD1139" s="21"/>
      <c r="HE1139" s="21"/>
      <c r="HF1139" s="21"/>
      <c r="HG1139" s="21"/>
      <c r="HH1139" s="21"/>
      <c r="HI1139" s="21"/>
      <c r="HJ1139" s="21"/>
      <c r="HK1139" s="21"/>
      <c r="HL1139" s="21"/>
      <c r="HM1139" s="21"/>
      <c r="HN1139" s="21"/>
      <c r="HO1139" s="21"/>
      <c r="HP1139" s="21"/>
      <c r="HQ1139" s="21"/>
      <c r="HR1139" s="21"/>
      <c r="HS1139" s="21"/>
      <c r="HT1139" s="21"/>
      <c r="HU1139" s="21"/>
      <c r="HV1139" s="21"/>
      <c r="HW1139" s="21"/>
      <c r="HX1139" s="21"/>
      <c r="HY1139" s="21"/>
      <c r="HZ1139" s="21"/>
      <c r="IA1139" s="21"/>
      <c r="IB1139" s="21"/>
      <c r="IC1139" s="21"/>
      <c r="ID1139" s="21"/>
      <c r="IE1139" s="21"/>
      <c r="IF1139" s="21"/>
      <c r="IG1139" s="21"/>
      <c r="IH1139" s="21"/>
      <c r="II1139" s="21"/>
      <c r="IJ1139" s="21"/>
      <c r="IK1139" s="21"/>
      <c r="IL1139" s="21"/>
      <c r="IM1139" s="21"/>
      <c r="IN1139" s="21"/>
      <c r="IO1139" s="21"/>
      <c r="IP1139" s="21"/>
      <c r="IQ1139" s="21"/>
      <c r="IR1139" s="21"/>
      <c r="IS1139" s="21"/>
      <c r="IT1139" s="21"/>
      <c r="IU1139" s="21"/>
      <c r="IV1139" s="21"/>
      <c r="IW1139" s="21"/>
      <c r="IX1139" s="21"/>
      <c r="IY1139" s="21"/>
      <c r="IZ1139" s="21"/>
      <c r="JA1139" s="21"/>
      <c r="JB1139" s="21"/>
      <c r="JC1139" s="21"/>
      <c r="JD1139" s="21"/>
      <c r="JE1139" s="21"/>
      <c r="JF1139" s="21"/>
      <c r="JG1139" s="21"/>
      <c r="JH1139" s="21"/>
      <c r="JI1139" s="21"/>
      <c r="JJ1139" s="21"/>
      <c r="JK1139" s="21"/>
      <c r="JL1139" s="21"/>
      <c r="JM1139" s="21"/>
      <c r="JN1139" s="21"/>
      <c r="JO1139" s="21"/>
      <c r="JP1139" s="21"/>
      <c r="JQ1139" s="21"/>
      <c r="JR1139" s="21"/>
      <c r="JS1139" s="21"/>
      <c r="JT1139" s="21"/>
      <c r="JU1139" s="21"/>
      <c r="JV1139" s="21"/>
      <c r="JW1139" s="21"/>
      <c r="JX1139" s="21"/>
      <c r="JY1139" s="21"/>
    </row>
    <row r="1140" spans="1:285" ht="14.1" customHeight="1">
      <c r="A1140" s="21"/>
      <c r="B1140" s="21"/>
      <c r="C1140" s="21"/>
      <c r="D1140" s="21"/>
      <c r="E1140" s="21"/>
      <c r="F1140" s="21"/>
      <c r="G1140" s="21"/>
      <c r="H1140" s="21"/>
      <c r="I1140" s="21"/>
      <c r="J1140" s="21"/>
      <c r="K1140" s="21"/>
      <c r="L1140" s="21"/>
      <c r="M1140" s="21"/>
      <c r="N1140" s="21"/>
      <c r="O1140" s="21"/>
      <c r="P1140" s="21"/>
      <c r="Q1140" s="21"/>
      <c r="R1140" s="21"/>
      <c r="S1140" s="21"/>
      <c r="T1140" s="21"/>
      <c r="U1140" s="21"/>
      <c r="V1140" s="21"/>
      <c r="W1140" s="21"/>
      <c r="X1140" s="21"/>
      <c r="Y1140" s="21"/>
      <c r="Z1140" s="21"/>
      <c r="AA1140" s="21"/>
      <c r="AB1140" s="21"/>
      <c r="AC1140" s="21"/>
      <c r="AD1140" s="21"/>
      <c r="AE1140" s="21"/>
      <c r="AF1140" s="21"/>
      <c r="AG1140" s="21"/>
      <c r="AH1140" s="21"/>
      <c r="AI1140" s="21"/>
      <c r="AJ1140" s="21"/>
      <c r="AK1140" s="21"/>
      <c r="AL1140" s="21"/>
      <c r="AM1140" s="21"/>
      <c r="AN1140" s="21"/>
      <c r="AO1140" s="21"/>
      <c r="AP1140" s="21"/>
      <c r="AQ1140" s="21"/>
      <c r="AR1140" s="21"/>
      <c r="AS1140" s="21"/>
      <c r="AT1140" s="21"/>
      <c r="AU1140" s="21"/>
      <c r="AV1140" s="21"/>
      <c r="AW1140" s="21"/>
      <c r="AX1140" s="21"/>
      <c r="AY1140" s="21"/>
      <c r="AZ1140" s="21"/>
      <c r="BA1140" s="21"/>
      <c r="BB1140" s="21"/>
      <c r="BC1140" s="21"/>
      <c r="BD1140" s="21"/>
      <c r="BE1140" s="21"/>
      <c r="BF1140" s="21"/>
      <c r="BG1140" s="21"/>
      <c r="BH1140" s="21"/>
      <c r="BI1140" s="21"/>
      <c r="BJ1140" s="21"/>
      <c r="BK1140" s="21"/>
      <c r="BL1140" s="21"/>
      <c r="BM1140" s="21"/>
      <c r="BN1140" s="21"/>
      <c r="BO1140" s="21"/>
      <c r="BP1140" s="21"/>
      <c r="BQ1140" s="21"/>
      <c r="BR1140" s="21"/>
      <c r="BS1140" s="21"/>
      <c r="BT1140" s="21"/>
      <c r="BU1140" s="21"/>
      <c r="BV1140" s="21"/>
      <c r="BW1140" s="21"/>
      <c r="BX1140" s="21"/>
      <c r="BY1140" s="21"/>
      <c r="BZ1140" s="21"/>
      <c r="CA1140" s="21"/>
      <c r="CB1140" s="21"/>
      <c r="CC1140" s="21"/>
      <c r="CD1140" s="21"/>
      <c r="CE1140" s="21"/>
      <c r="CF1140" s="21"/>
      <c r="CG1140" s="21"/>
      <c r="CH1140" s="21"/>
      <c r="CI1140" s="21"/>
      <c r="CJ1140" s="21"/>
      <c r="CK1140" s="21"/>
      <c r="CL1140" s="21"/>
      <c r="CM1140" s="21"/>
      <c r="CN1140" s="21"/>
      <c r="CO1140" s="21"/>
      <c r="CP1140" s="21"/>
      <c r="CQ1140" s="21"/>
      <c r="CR1140" s="21"/>
      <c r="CS1140" s="21"/>
      <c r="CT1140" s="21"/>
      <c r="CU1140" s="21"/>
      <c r="CV1140" s="21"/>
      <c r="CW1140" s="21"/>
      <c r="CX1140" s="21"/>
      <c r="CY1140" s="21"/>
      <c r="CZ1140" s="21"/>
      <c r="DA1140" s="21"/>
      <c r="DB1140" s="21"/>
      <c r="DC1140" s="21"/>
      <c r="DD1140" s="21"/>
      <c r="DE1140" s="21"/>
      <c r="DF1140" s="21"/>
      <c r="DG1140" s="21"/>
      <c r="DH1140" s="21"/>
      <c r="DI1140" s="21"/>
      <c r="DJ1140" s="21"/>
      <c r="DK1140" s="21"/>
      <c r="DL1140" s="21"/>
      <c r="DM1140" s="21"/>
      <c r="DN1140" s="21"/>
      <c r="DO1140" s="21"/>
      <c r="DP1140" s="21"/>
      <c r="DQ1140" s="21"/>
      <c r="DR1140" s="21"/>
      <c r="DS1140" s="21"/>
      <c r="DT1140" s="21"/>
      <c r="DU1140" s="21"/>
      <c r="DV1140" s="21"/>
      <c r="DW1140" s="21"/>
      <c r="DX1140" s="21"/>
      <c r="DY1140" s="21"/>
      <c r="DZ1140" s="21"/>
      <c r="EA1140" s="21"/>
      <c r="EB1140" s="21"/>
      <c r="EC1140" s="21"/>
      <c r="ED1140" s="21"/>
      <c r="EE1140" s="21"/>
      <c r="EF1140" s="21"/>
      <c r="EG1140" s="21"/>
      <c r="EH1140" s="21"/>
      <c r="EI1140" s="21"/>
      <c r="EJ1140" s="21"/>
      <c r="EK1140" s="21"/>
      <c r="EL1140" s="21"/>
      <c r="EM1140" s="21"/>
      <c r="EN1140" s="21"/>
      <c r="EO1140" s="21"/>
      <c r="EP1140" s="21"/>
      <c r="EQ1140" s="21"/>
      <c r="ER1140" s="21"/>
      <c r="ES1140" s="21"/>
      <c r="ET1140" s="21"/>
      <c r="EU1140" s="21"/>
      <c r="EV1140" s="21"/>
      <c r="EW1140" s="21"/>
      <c r="EX1140" s="21"/>
      <c r="EY1140" s="21"/>
      <c r="EZ1140" s="21"/>
      <c r="FA1140" s="21"/>
      <c r="FB1140" s="21"/>
      <c r="FC1140" s="21"/>
      <c r="FD1140" s="21"/>
      <c r="FE1140" s="21"/>
      <c r="FF1140" s="21"/>
      <c r="FG1140" s="21"/>
      <c r="FH1140" s="21"/>
      <c r="FI1140" s="21"/>
      <c r="FJ1140" s="21"/>
      <c r="FK1140" s="21"/>
      <c r="FL1140" s="21"/>
      <c r="FM1140" s="21"/>
      <c r="FN1140" s="21"/>
      <c r="FO1140" s="21"/>
      <c r="FP1140" s="21"/>
      <c r="FQ1140" s="21"/>
      <c r="FR1140" s="21"/>
      <c r="FS1140" s="21"/>
      <c r="FT1140" s="21"/>
      <c r="FU1140" s="21"/>
      <c r="FV1140" s="21"/>
      <c r="FW1140" s="21"/>
      <c r="FX1140" s="21"/>
      <c r="FY1140" s="21"/>
      <c r="FZ1140" s="21"/>
      <c r="GA1140" s="21"/>
      <c r="GB1140" s="21"/>
      <c r="GC1140" s="21"/>
      <c r="GD1140" s="21"/>
      <c r="GE1140" s="21"/>
      <c r="GF1140" s="21"/>
      <c r="GG1140" s="21"/>
      <c r="GH1140" s="21"/>
      <c r="GI1140" s="21"/>
      <c r="GJ1140" s="21"/>
      <c r="GK1140" s="21"/>
      <c r="GL1140" s="21"/>
      <c r="GM1140" s="21"/>
      <c r="GN1140" s="21"/>
      <c r="GO1140" s="21"/>
      <c r="GP1140" s="21"/>
      <c r="GQ1140" s="21"/>
      <c r="GR1140" s="21"/>
      <c r="GS1140" s="21"/>
      <c r="GT1140" s="21"/>
      <c r="GU1140" s="21"/>
      <c r="GV1140" s="21"/>
      <c r="GW1140" s="21"/>
      <c r="GX1140" s="21"/>
      <c r="GY1140" s="21"/>
      <c r="GZ1140" s="21"/>
      <c r="HA1140" s="21"/>
      <c r="HB1140" s="21"/>
      <c r="HC1140" s="21"/>
      <c r="HD1140" s="21"/>
      <c r="HE1140" s="21"/>
      <c r="HF1140" s="21"/>
      <c r="HG1140" s="21"/>
      <c r="HH1140" s="21"/>
      <c r="HI1140" s="21"/>
      <c r="HJ1140" s="21"/>
      <c r="HK1140" s="21"/>
      <c r="HL1140" s="21"/>
      <c r="HM1140" s="21"/>
      <c r="HN1140" s="21"/>
      <c r="HO1140" s="21"/>
      <c r="HP1140" s="21"/>
      <c r="HQ1140" s="21"/>
      <c r="HR1140" s="21"/>
      <c r="HS1140" s="21"/>
      <c r="HT1140" s="21"/>
      <c r="HU1140" s="21"/>
      <c r="HV1140" s="21"/>
      <c r="HW1140" s="21"/>
      <c r="HX1140" s="21"/>
      <c r="HY1140" s="21"/>
      <c r="HZ1140" s="21"/>
      <c r="IA1140" s="21"/>
      <c r="IB1140" s="21"/>
      <c r="IC1140" s="21"/>
      <c r="ID1140" s="21"/>
      <c r="IE1140" s="21"/>
      <c r="IF1140" s="21"/>
      <c r="IG1140" s="21"/>
      <c r="IH1140" s="21"/>
      <c r="II1140" s="21"/>
      <c r="IJ1140" s="21"/>
      <c r="IK1140" s="21"/>
      <c r="IL1140" s="21"/>
      <c r="IM1140" s="21"/>
      <c r="IN1140" s="21"/>
      <c r="IO1140" s="21"/>
      <c r="IP1140" s="21"/>
      <c r="IQ1140" s="21"/>
      <c r="IR1140" s="21"/>
      <c r="IS1140" s="21"/>
      <c r="IT1140" s="21"/>
      <c r="IU1140" s="21"/>
      <c r="IV1140" s="21"/>
      <c r="IW1140" s="21"/>
      <c r="IX1140" s="21"/>
      <c r="IY1140" s="21"/>
      <c r="IZ1140" s="21"/>
      <c r="JA1140" s="21"/>
      <c r="JB1140" s="21"/>
      <c r="JC1140" s="21"/>
      <c r="JD1140" s="21"/>
      <c r="JE1140" s="21"/>
      <c r="JF1140" s="21"/>
      <c r="JG1140" s="21"/>
      <c r="JH1140" s="21"/>
      <c r="JI1140" s="21"/>
      <c r="JJ1140" s="21"/>
      <c r="JK1140" s="21"/>
      <c r="JL1140" s="21"/>
      <c r="JM1140" s="21"/>
      <c r="JN1140" s="21"/>
      <c r="JO1140" s="21"/>
      <c r="JP1140" s="21"/>
      <c r="JQ1140" s="21"/>
      <c r="JR1140" s="21"/>
      <c r="JS1140" s="21"/>
      <c r="JT1140" s="21"/>
      <c r="JU1140" s="21"/>
      <c r="JV1140" s="21"/>
      <c r="JW1140" s="21"/>
      <c r="JX1140" s="21"/>
      <c r="JY1140" s="21"/>
    </row>
    <row r="1141" spans="1:285" ht="14.1" customHeight="1">
      <c r="A1141" s="21"/>
      <c r="B1141" s="21"/>
      <c r="C1141" s="21"/>
      <c r="D1141" s="21"/>
      <c r="E1141" s="21"/>
      <c r="F1141" s="21"/>
      <c r="G1141" s="21"/>
      <c r="H1141" s="21"/>
      <c r="I1141" s="21"/>
      <c r="J1141" s="21"/>
      <c r="K1141" s="21"/>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BQ1141" s="21"/>
      <c r="BR1141" s="21"/>
      <c r="BS1141" s="21"/>
      <c r="BT1141" s="21"/>
      <c r="BU1141" s="21"/>
      <c r="BV1141" s="21"/>
      <c r="BW1141" s="21"/>
      <c r="BX1141" s="21"/>
      <c r="BY1141" s="21"/>
      <c r="BZ1141" s="21"/>
      <c r="CA1141" s="21"/>
      <c r="CB1141" s="21"/>
      <c r="CC1141" s="21"/>
      <c r="CD1141" s="21"/>
      <c r="CE1141" s="21"/>
      <c r="CF1141" s="21"/>
      <c r="CG1141" s="21"/>
      <c r="CH1141" s="21"/>
      <c r="CI1141" s="21"/>
      <c r="CJ1141" s="21"/>
      <c r="CK1141" s="21"/>
      <c r="CL1141" s="21"/>
      <c r="CM1141" s="21"/>
      <c r="CN1141" s="21"/>
      <c r="CO1141" s="21"/>
      <c r="CP1141" s="21"/>
      <c r="CQ1141" s="21"/>
      <c r="CR1141" s="21"/>
      <c r="CS1141" s="21"/>
      <c r="CT1141" s="21"/>
      <c r="CU1141" s="21"/>
      <c r="CV1141" s="21"/>
      <c r="CW1141" s="21"/>
      <c r="CX1141" s="21"/>
      <c r="CY1141" s="21"/>
      <c r="CZ1141" s="21"/>
      <c r="DA1141" s="21"/>
      <c r="DB1141" s="21"/>
      <c r="DC1141" s="21"/>
      <c r="DD1141" s="21"/>
      <c r="DE1141" s="21"/>
      <c r="DF1141" s="21"/>
      <c r="DG1141" s="21"/>
      <c r="DH1141" s="21"/>
      <c r="DI1141" s="21"/>
      <c r="DJ1141" s="21"/>
      <c r="DK1141" s="21"/>
      <c r="DL1141" s="21"/>
      <c r="DM1141" s="21"/>
      <c r="DN1141" s="21"/>
      <c r="DO1141" s="21"/>
      <c r="DP1141" s="21"/>
      <c r="DQ1141" s="21"/>
      <c r="DR1141" s="21"/>
      <c r="DS1141" s="21"/>
      <c r="DT1141" s="21"/>
      <c r="DU1141" s="21"/>
      <c r="DV1141" s="21"/>
      <c r="DW1141" s="21"/>
      <c r="DX1141" s="21"/>
      <c r="DY1141" s="21"/>
      <c r="DZ1141" s="21"/>
      <c r="EA1141" s="21"/>
      <c r="EB1141" s="21"/>
      <c r="EC1141" s="21"/>
      <c r="ED1141" s="21"/>
      <c r="EE1141" s="21"/>
      <c r="EF1141" s="21"/>
      <c r="EG1141" s="21"/>
      <c r="EH1141" s="21"/>
      <c r="EI1141" s="21"/>
      <c r="EJ1141" s="21"/>
      <c r="EK1141" s="21"/>
      <c r="EL1141" s="21"/>
      <c r="EM1141" s="21"/>
      <c r="EN1141" s="21"/>
      <c r="EO1141" s="21"/>
      <c r="EP1141" s="21"/>
      <c r="EQ1141" s="21"/>
      <c r="ER1141" s="21"/>
      <c r="ES1141" s="21"/>
      <c r="ET1141" s="21"/>
      <c r="EU1141" s="21"/>
      <c r="EV1141" s="21"/>
      <c r="EW1141" s="21"/>
      <c r="EX1141" s="21"/>
      <c r="EY1141" s="21"/>
      <c r="EZ1141" s="21"/>
      <c r="FA1141" s="21"/>
      <c r="FB1141" s="21"/>
      <c r="FC1141" s="21"/>
      <c r="FD1141" s="21"/>
      <c r="FE1141" s="21"/>
      <c r="FF1141" s="21"/>
      <c r="FG1141" s="21"/>
      <c r="FH1141" s="21"/>
      <c r="FI1141" s="21"/>
      <c r="FJ1141" s="21"/>
      <c r="FK1141" s="21"/>
      <c r="FL1141" s="21"/>
      <c r="FM1141" s="21"/>
      <c r="FN1141" s="21"/>
      <c r="FO1141" s="21"/>
      <c r="FP1141" s="21"/>
      <c r="FQ1141" s="21"/>
      <c r="FR1141" s="21"/>
      <c r="FS1141" s="21"/>
      <c r="FT1141" s="21"/>
      <c r="FU1141" s="21"/>
      <c r="FV1141" s="21"/>
      <c r="FW1141" s="21"/>
      <c r="FX1141" s="21"/>
      <c r="FY1141" s="21"/>
      <c r="FZ1141" s="21"/>
      <c r="GA1141" s="21"/>
      <c r="GB1141" s="21"/>
      <c r="GC1141" s="21"/>
      <c r="GD1141" s="21"/>
      <c r="GE1141" s="21"/>
      <c r="GF1141" s="21"/>
      <c r="GG1141" s="21"/>
      <c r="GH1141" s="21"/>
      <c r="GI1141" s="21"/>
      <c r="GJ1141" s="21"/>
      <c r="GK1141" s="21"/>
      <c r="GL1141" s="21"/>
      <c r="GM1141" s="21"/>
      <c r="GN1141" s="21"/>
      <c r="GO1141" s="21"/>
      <c r="GP1141" s="21"/>
      <c r="GQ1141" s="21"/>
      <c r="GR1141" s="21"/>
      <c r="GS1141" s="21"/>
      <c r="GT1141" s="21"/>
      <c r="GU1141" s="21"/>
      <c r="GV1141" s="21"/>
      <c r="GW1141" s="21"/>
      <c r="GX1141" s="21"/>
      <c r="GY1141" s="21"/>
      <c r="GZ1141" s="21"/>
      <c r="HA1141" s="21"/>
      <c r="HB1141" s="21"/>
      <c r="HC1141" s="21"/>
      <c r="HD1141" s="21"/>
      <c r="HE1141" s="21"/>
      <c r="HF1141" s="21"/>
      <c r="HG1141" s="21"/>
      <c r="HH1141" s="21"/>
      <c r="HI1141" s="21"/>
      <c r="HJ1141" s="21"/>
      <c r="HK1141" s="21"/>
      <c r="HL1141" s="21"/>
      <c r="HM1141" s="21"/>
      <c r="HN1141" s="21"/>
      <c r="HO1141" s="21"/>
      <c r="HP1141" s="21"/>
      <c r="HQ1141" s="21"/>
      <c r="HR1141" s="21"/>
      <c r="HS1141" s="21"/>
      <c r="HT1141" s="21"/>
      <c r="HU1141" s="21"/>
      <c r="HV1141" s="21"/>
      <c r="HW1141" s="21"/>
      <c r="HX1141" s="21"/>
      <c r="HY1141" s="21"/>
      <c r="HZ1141" s="21"/>
      <c r="IA1141" s="21"/>
      <c r="IB1141" s="21"/>
      <c r="IC1141" s="21"/>
      <c r="ID1141" s="21"/>
      <c r="IE1141" s="21"/>
      <c r="IF1141" s="21"/>
      <c r="IG1141" s="21"/>
      <c r="IH1141" s="21"/>
      <c r="II1141" s="21"/>
      <c r="IJ1141" s="21"/>
      <c r="IK1141" s="21"/>
      <c r="IL1141" s="21"/>
      <c r="IM1141" s="21"/>
      <c r="IN1141" s="21"/>
      <c r="IO1141" s="21"/>
      <c r="IP1141" s="21"/>
      <c r="IQ1141" s="21"/>
      <c r="IR1141" s="21"/>
      <c r="IS1141" s="21"/>
      <c r="IT1141" s="21"/>
      <c r="IU1141" s="21"/>
      <c r="IV1141" s="21"/>
      <c r="IW1141" s="21"/>
      <c r="IX1141" s="21"/>
      <c r="IY1141" s="21"/>
      <c r="IZ1141" s="21"/>
      <c r="JA1141" s="21"/>
      <c r="JB1141" s="21"/>
      <c r="JC1141" s="21"/>
      <c r="JD1141" s="21"/>
      <c r="JE1141" s="21"/>
      <c r="JF1141" s="21"/>
      <c r="JG1141" s="21"/>
      <c r="JH1141" s="21"/>
      <c r="JI1141" s="21"/>
      <c r="JJ1141" s="21"/>
      <c r="JK1141" s="21"/>
      <c r="JL1141" s="21"/>
      <c r="JM1141" s="21"/>
      <c r="JN1141" s="21"/>
      <c r="JO1141" s="21"/>
      <c r="JP1141" s="21"/>
      <c r="JQ1141" s="21"/>
      <c r="JR1141" s="21"/>
      <c r="JS1141" s="21"/>
      <c r="JT1141" s="21"/>
      <c r="JU1141" s="21"/>
      <c r="JV1141" s="21"/>
      <c r="JW1141" s="21"/>
      <c r="JX1141" s="21"/>
      <c r="JY1141" s="21"/>
    </row>
    <row r="1142" spans="1:285" ht="14.1" customHeight="1">
      <c r="A1142" s="21"/>
      <c r="B1142" s="21"/>
      <c r="C1142" s="21"/>
      <c r="D1142" s="21"/>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BQ1142" s="21"/>
      <c r="BR1142" s="21"/>
      <c r="BS1142" s="21"/>
      <c r="BT1142" s="21"/>
      <c r="BU1142" s="21"/>
      <c r="BV1142" s="21"/>
      <c r="BW1142" s="21"/>
      <c r="BX1142" s="21"/>
      <c r="BY1142" s="21"/>
      <c r="BZ1142" s="21"/>
      <c r="CA1142" s="21"/>
      <c r="CB1142" s="21"/>
      <c r="CC1142" s="21"/>
      <c r="CD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c r="EU1142" s="21"/>
      <c r="EV1142" s="21"/>
      <c r="EW1142" s="21"/>
      <c r="EX1142" s="21"/>
      <c r="EY1142" s="21"/>
      <c r="EZ1142" s="21"/>
      <c r="FA1142" s="21"/>
      <c r="FB1142" s="21"/>
      <c r="FC1142" s="21"/>
      <c r="FD1142" s="21"/>
      <c r="FE1142" s="21"/>
      <c r="FF1142" s="21"/>
      <c r="FG1142" s="21"/>
      <c r="FH1142" s="21"/>
      <c r="FI1142" s="21"/>
      <c r="FJ1142" s="21"/>
      <c r="FK1142" s="21"/>
      <c r="FL1142" s="21"/>
      <c r="FM1142" s="21"/>
      <c r="FN1142" s="21"/>
      <c r="FO1142" s="21"/>
      <c r="FP1142" s="21"/>
      <c r="FQ1142" s="21"/>
      <c r="FR1142" s="21"/>
      <c r="FS1142" s="21"/>
      <c r="FT1142" s="21"/>
      <c r="FU1142" s="21"/>
      <c r="FV1142" s="21"/>
      <c r="FW1142" s="21"/>
      <c r="FX1142" s="21"/>
      <c r="FY1142" s="21"/>
      <c r="FZ1142" s="21"/>
      <c r="GA1142" s="21"/>
      <c r="GB1142" s="21"/>
      <c r="GC1142" s="21"/>
      <c r="GD1142" s="21"/>
      <c r="GE1142" s="21"/>
      <c r="GF1142" s="21"/>
      <c r="GG1142" s="21"/>
      <c r="GH1142" s="21"/>
      <c r="GI1142" s="21"/>
      <c r="GJ1142" s="21"/>
      <c r="GK1142" s="21"/>
      <c r="GL1142" s="21"/>
      <c r="GM1142" s="21"/>
      <c r="GN1142" s="21"/>
      <c r="GO1142" s="21"/>
      <c r="GP1142" s="21"/>
      <c r="GQ1142" s="21"/>
      <c r="GR1142" s="21"/>
      <c r="GS1142" s="21"/>
      <c r="GT1142" s="21"/>
      <c r="GU1142" s="21"/>
      <c r="GV1142" s="21"/>
      <c r="GW1142" s="21"/>
      <c r="GX1142" s="21"/>
      <c r="GY1142" s="21"/>
      <c r="GZ1142" s="21"/>
      <c r="HA1142" s="21"/>
      <c r="HB1142" s="21"/>
      <c r="HC1142" s="21"/>
      <c r="HD1142" s="21"/>
      <c r="HE1142" s="21"/>
      <c r="HF1142" s="21"/>
      <c r="HG1142" s="21"/>
      <c r="HH1142" s="21"/>
      <c r="HI1142" s="21"/>
      <c r="HJ1142" s="21"/>
      <c r="HK1142" s="21"/>
      <c r="HL1142" s="21"/>
      <c r="HM1142" s="21"/>
      <c r="HN1142" s="21"/>
      <c r="HO1142" s="21"/>
      <c r="HP1142" s="21"/>
      <c r="HQ1142" s="21"/>
      <c r="HR1142" s="21"/>
      <c r="HS1142" s="21"/>
      <c r="HT1142" s="21"/>
      <c r="HU1142" s="21"/>
      <c r="HV1142" s="21"/>
      <c r="HW1142" s="21"/>
      <c r="HX1142" s="21"/>
      <c r="HY1142" s="21"/>
      <c r="HZ1142" s="21"/>
      <c r="IA1142" s="21"/>
      <c r="IB1142" s="21"/>
      <c r="IC1142" s="21"/>
      <c r="ID1142" s="21"/>
      <c r="IE1142" s="21"/>
      <c r="IF1142" s="21"/>
      <c r="IG1142" s="21"/>
      <c r="IH1142" s="21"/>
      <c r="II1142" s="21"/>
      <c r="IJ1142" s="21"/>
      <c r="IK1142" s="21"/>
      <c r="IL1142" s="21"/>
      <c r="IM1142" s="21"/>
      <c r="IN1142" s="21"/>
      <c r="IO1142" s="21"/>
      <c r="IP1142" s="21"/>
      <c r="IQ1142" s="21"/>
      <c r="IR1142" s="21"/>
      <c r="IS1142" s="21"/>
      <c r="IT1142" s="21"/>
      <c r="IU1142" s="21"/>
      <c r="IV1142" s="21"/>
      <c r="IW1142" s="21"/>
      <c r="IX1142" s="21"/>
      <c r="IY1142" s="21"/>
      <c r="IZ1142" s="21"/>
      <c r="JA1142" s="21"/>
      <c r="JB1142" s="21"/>
      <c r="JC1142" s="21"/>
      <c r="JD1142" s="21"/>
      <c r="JE1142" s="21"/>
      <c r="JF1142" s="21"/>
      <c r="JG1142" s="21"/>
      <c r="JH1142" s="21"/>
      <c r="JI1142" s="21"/>
      <c r="JJ1142" s="21"/>
      <c r="JK1142" s="21"/>
      <c r="JL1142" s="21"/>
      <c r="JM1142" s="21"/>
      <c r="JN1142" s="21"/>
      <c r="JO1142" s="21"/>
      <c r="JP1142" s="21"/>
      <c r="JQ1142" s="21"/>
      <c r="JR1142" s="21"/>
      <c r="JS1142" s="21"/>
      <c r="JT1142" s="21"/>
      <c r="JU1142" s="21"/>
      <c r="JV1142" s="21"/>
      <c r="JW1142" s="21"/>
      <c r="JX1142" s="21"/>
      <c r="JY1142" s="21"/>
    </row>
    <row r="1143" spans="1:285" ht="14.1" customHeight="1">
      <c r="A1143" s="21"/>
      <c r="B1143" s="21"/>
      <c r="C1143" s="21"/>
      <c r="D1143" s="21"/>
      <c r="E1143" s="21"/>
      <c r="F1143" s="21"/>
      <c r="G1143" s="21"/>
      <c r="H1143" s="21"/>
      <c r="I1143" s="21"/>
      <c r="J1143" s="21"/>
      <c r="K1143" s="21"/>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BQ1143" s="21"/>
      <c r="BR1143" s="21"/>
      <c r="BS1143" s="21"/>
      <c r="BT1143" s="21"/>
      <c r="BU1143" s="21"/>
      <c r="BV1143" s="21"/>
      <c r="BW1143" s="21"/>
      <c r="BX1143" s="21"/>
      <c r="BY1143" s="21"/>
      <c r="BZ1143" s="21"/>
      <c r="CA1143" s="21"/>
      <c r="CB1143" s="21"/>
      <c r="CC1143" s="21"/>
      <c r="CD1143" s="21"/>
      <c r="CE1143" s="21"/>
      <c r="CF1143" s="21"/>
      <c r="CG1143" s="21"/>
      <c r="CH1143" s="21"/>
      <c r="CI1143" s="21"/>
      <c r="CJ1143" s="21"/>
      <c r="CK1143" s="21"/>
      <c r="CL1143" s="21"/>
      <c r="CM1143" s="21"/>
      <c r="CN1143" s="21"/>
      <c r="CO1143" s="21"/>
      <c r="CP1143" s="21"/>
      <c r="CQ1143" s="21"/>
      <c r="CR1143" s="21"/>
      <c r="CS1143" s="21"/>
      <c r="CT1143" s="21"/>
      <c r="CU1143" s="21"/>
      <c r="CV1143" s="21"/>
      <c r="CW1143" s="21"/>
      <c r="CX1143" s="21"/>
      <c r="CY1143" s="21"/>
      <c r="CZ1143" s="21"/>
      <c r="DA1143" s="21"/>
      <c r="DB1143" s="21"/>
      <c r="DC1143" s="21"/>
      <c r="DD1143" s="21"/>
      <c r="DE1143" s="21"/>
      <c r="DF1143" s="21"/>
      <c r="DG1143" s="21"/>
      <c r="DH1143" s="21"/>
      <c r="DI1143" s="21"/>
      <c r="DJ1143" s="21"/>
      <c r="DK1143" s="21"/>
      <c r="DL1143" s="21"/>
      <c r="DM1143" s="21"/>
      <c r="DN1143" s="21"/>
      <c r="DO1143" s="21"/>
      <c r="DP1143" s="21"/>
      <c r="DQ1143" s="21"/>
      <c r="DR1143" s="21"/>
      <c r="DS1143" s="21"/>
      <c r="DT1143" s="21"/>
      <c r="DU1143" s="21"/>
      <c r="DV1143" s="21"/>
      <c r="DW1143" s="21"/>
      <c r="DX1143" s="21"/>
      <c r="DY1143" s="21"/>
      <c r="DZ1143" s="21"/>
      <c r="EA1143" s="21"/>
      <c r="EB1143" s="21"/>
      <c r="EC1143" s="21"/>
      <c r="ED1143" s="21"/>
      <c r="EE1143" s="21"/>
      <c r="EF1143" s="21"/>
      <c r="EG1143" s="21"/>
      <c r="EH1143" s="21"/>
      <c r="EI1143" s="21"/>
      <c r="EJ1143" s="21"/>
      <c r="EK1143" s="21"/>
      <c r="EL1143" s="21"/>
      <c r="EM1143" s="21"/>
      <c r="EN1143" s="21"/>
      <c r="EO1143" s="21"/>
      <c r="EP1143" s="21"/>
      <c r="EQ1143" s="21"/>
      <c r="ER1143" s="21"/>
      <c r="ES1143" s="21"/>
      <c r="ET1143" s="21"/>
      <c r="EU1143" s="21"/>
      <c r="EV1143" s="21"/>
      <c r="EW1143" s="21"/>
      <c r="EX1143" s="21"/>
      <c r="EY1143" s="21"/>
      <c r="EZ1143" s="21"/>
      <c r="FA1143" s="21"/>
      <c r="FB1143" s="21"/>
      <c r="FC1143" s="21"/>
      <c r="FD1143" s="21"/>
      <c r="FE1143" s="21"/>
      <c r="FF1143" s="21"/>
      <c r="FG1143" s="21"/>
      <c r="FH1143" s="21"/>
      <c r="FI1143" s="21"/>
      <c r="FJ1143" s="21"/>
      <c r="FK1143" s="21"/>
      <c r="FL1143" s="21"/>
      <c r="FM1143" s="21"/>
      <c r="FN1143" s="21"/>
      <c r="FO1143" s="21"/>
      <c r="FP1143" s="21"/>
      <c r="FQ1143" s="21"/>
      <c r="FR1143" s="21"/>
      <c r="FS1143" s="21"/>
      <c r="FT1143" s="21"/>
      <c r="FU1143" s="21"/>
      <c r="FV1143" s="21"/>
      <c r="FW1143" s="21"/>
      <c r="FX1143" s="21"/>
      <c r="FY1143" s="21"/>
      <c r="FZ1143" s="21"/>
      <c r="GA1143" s="21"/>
      <c r="GB1143" s="21"/>
      <c r="GC1143" s="21"/>
      <c r="GD1143" s="21"/>
      <c r="GE1143" s="21"/>
      <c r="GF1143" s="21"/>
      <c r="GG1143" s="21"/>
      <c r="GH1143" s="21"/>
      <c r="GI1143" s="21"/>
      <c r="GJ1143" s="21"/>
      <c r="GK1143" s="21"/>
      <c r="GL1143" s="21"/>
      <c r="GM1143" s="21"/>
      <c r="GN1143" s="21"/>
      <c r="GO1143" s="21"/>
      <c r="GP1143" s="21"/>
      <c r="GQ1143" s="21"/>
      <c r="GR1143" s="21"/>
      <c r="GS1143" s="21"/>
      <c r="GT1143" s="21"/>
      <c r="GU1143" s="21"/>
      <c r="GV1143" s="21"/>
      <c r="GW1143" s="21"/>
      <c r="GX1143" s="21"/>
      <c r="GY1143" s="21"/>
      <c r="GZ1143" s="21"/>
      <c r="HA1143" s="21"/>
      <c r="HB1143" s="21"/>
      <c r="HC1143" s="21"/>
      <c r="HD1143" s="21"/>
      <c r="HE1143" s="21"/>
      <c r="HF1143" s="21"/>
      <c r="HG1143" s="21"/>
      <c r="HH1143" s="21"/>
      <c r="HI1143" s="21"/>
      <c r="HJ1143" s="21"/>
      <c r="HK1143" s="21"/>
      <c r="HL1143" s="21"/>
      <c r="HM1143" s="21"/>
      <c r="HN1143" s="21"/>
      <c r="HO1143" s="21"/>
      <c r="HP1143" s="21"/>
      <c r="HQ1143" s="21"/>
      <c r="HR1143" s="21"/>
      <c r="HS1143" s="21"/>
      <c r="HT1143" s="21"/>
      <c r="HU1143" s="21"/>
      <c r="HV1143" s="21"/>
      <c r="HW1143" s="21"/>
      <c r="HX1143" s="21"/>
      <c r="HY1143" s="21"/>
      <c r="HZ1143" s="21"/>
      <c r="IA1143" s="21"/>
      <c r="IB1143" s="21"/>
      <c r="IC1143" s="21"/>
      <c r="ID1143" s="21"/>
      <c r="IE1143" s="21"/>
      <c r="IF1143" s="21"/>
      <c r="IG1143" s="21"/>
      <c r="IH1143" s="21"/>
      <c r="II1143" s="21"/>
      <c r="IJ1143" s="21"/>
      <c r="IK1143" s="21"/>
      <c r="IL1143" s="21"/>
      <c r="IM1143" s="21"/>
      <c r="IN1143" s="21"/>
      <c r="IO1143" s="21"/>
      <c r="IP1143" s="21"/>
      <c r="IQ1143" s="21"/>
      <c r="IR1143" s="21"/>
      <c r="IS1143" s="21"/>
      <c r="IT1143" s="21"/>
      <c r="IU1143" s="21"/>
      <c r="IV1143" s="21"/>
      <c r="IW1143" s="21"/>
      <c r="IX1143" s="21"/>
      <c r="IY1143" s="21"/>
      <c r="IZ1143" s="21"/>
      <c r="JA1143" s="21"/>
      <c r="JB1143" s="21"/>
      <c r="JC1143" s="21"/>
      <c r="JD1143" s="21"/>
      <c r="JE1143" s="21"/>
      <c r="JF1143" s="21"/>
      <c r="JG1143" s="21"/>
      <c r="JH1143" s="21"/>
      <c r="JI1143" s="21"/>
      <c r="JJ1143" s="21"/>
      <c r="JK1143" s="21"/>
      <c r="JL1143" s="21"/>
      <c r="JM1143" s="21"/>
      <c r="JN1143" s="21"/>
      <c r="JO1143" s="21"/>
      <c r="JP1143" s="21"/>
      <c r="JQ1143" s="21"/>
      <c r="JR1143" s="21"/>
      <c r="JS1143" s="21"/>
      <c r="JT1143" s="21"/>
      <c r="JU1143" s="21"/>
      <c r="JV1143" s="21"/>
      <c r="JW1143" s="21"/>
      <c r="JX1143" s="21"/>
      <c r="JY1143" s="21"/>
    </row>
    <row r="1144" spans="1:285" ht="14.1" customHeight="1">
      <c r="A1144" s="21"/>
      <c r="B1144" s="21"/>
      <c r="C1144" s="21"/>
      <c r="D1144" s="21"/>
      <c r="E1144" s="21"/>
      <c r="F1144" s="21"/>
      <c r="G1144" s="21"/>
      <c r="H1144" s="21"/>
      <c r="I1144" s="21"/>
      <c r="J1144" s="21"/>
      <c r="K1144" s="21"/>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BQ1144" s="21"/>
      <c r="BR1144" s="21"/>
      <c r="BS1144" s="21"/>
      <c r="BT1144" s="21"/>
      <c r="BU1144" s="21"/>
      <c r="BV1144" s="21"/>
      <c r="BW1144" s="21"/>
      <c r="BX1144" s="21"/>
      <c r="BY1144" s="21"/>
      <c r="BZ1144" s="21"/>
      <c r="CA1144" s="21"/>
      <c r="CB1144" s="21"/>
      <c r="CC1144" s="21"/>
      <c r="CD1144" s="21"/>
      <c r="CE1144" s="21"/>
      <c r="CF1144" s="21"/>
      <c r="CG1144" s="21"/>
      <c r="CH1144" s="21"/>
      <c r="CI1144" s="21"/>
      <c r="CJ1144" s="21"/>
      <c r="CK1144" s="21"/>
      <c r="CL1144" s="21"/>
      <c r="CM1144" s="21"/>
      <c r="CN1144" s="21"/>
      <c r="CO1144" s="21"/>
      <c r="CP1144" s="21"/>
      <c r="CQ1144" s="21"/>
      <c r="CR1144" s="21"/>
      <c r="CS1144" s="21"/>
      <c r="CT1144" s="21"/>
      <c r="CU1144" s="21"/>
      <c r="CV1144" s="21"/>
      <c r="CW1144" s="21"/>
      <c r="CX1144" s="21"/>
      <c r="CY1144" s="21"/>
      <c r="CZ1144" s="21"/>
      <c r="DA1144" s="21"/>
      <c r="DB1144" s="21"/>
      <c r="DC1144" s="21"/>
      <c r="DD1144" s="21"/>
      <c r="DE1144" s="21"/>
      <c r="DF1144" s="21"/>
      <c r="DG1144" s="21"/>
      <c r="DH1144" s="21"/>
      <c r="DI1144" s="21"/>
      <c r="DJ1144" s="21"/>
      <c r="DK1144" s="21"/>
      <c r="DL1144" s="21"/>
      <c r="DM1144" s="21"/>
      <c r="DN1144" s="21"/>
      <c r="DO1144" s="21"/>
      <c r="DP1144" s="21"/>
      <c r="DQ1144" s="21"/>
      <c r="DR1144" s="21"/>
      <c r="DS1144" s="21"/>
      <c r="DT1144" s="21"/>
      <c r="DU1144" s="21"/>
      <c r="DV1144" s="21"/>
      <c r="DW1144" s="21"/>
      <c r="DX1144" s="21"/>
      <c r="DY1144" s="21"/>
      <c r="DZ1144" s="21"/>
      <c r="EA1144" s="21"/>
      <c r="EB1144" s="21"/>
      <c r="EC1144" s="21"/>
      <c r="ED1144" s="21"/>
      <c r="EE1144" s="21"/>
      <c r="EF1144" s="21"/>
      <c r="EG1144" s="21"/>
      <c r="EH1144" s="21"/>
      <c r="EI1144" s="21"/>
      <c r="EJ1144" s="21"/>
      <c r="EK1144" s="21"/>
      <c r="EL1144" s="21"/>
      <c r="EM1144" s="21"/>
      <c r="EN1144" s="21"/>
      <c r="EO1144" s="21"/>
      <c r="EP1144" s="21"/>
      <c r="EQ1144" s="21"/>
      <c r="ER1144" s="21"/>
      <c r="ES1144" s="21"/>
      <c r="ET1144" s="21"/>
      <c r="EU1144" s="21"/>
      <c r="EV1144" s="21"/>
      <c r="EW1144" s="21"/>
      <c r="EX1144" s="21"/>
      <c r="EY1144" s="21"/>
      <c r="EZ1144" s="21"/>
      <c r="FA1144" s="21"/>
      <c r="FB1144" s="21"/>
      <c r="FC1144" s="21"/>
      <c r="FD1144" s="21"/>
      <c r="FE1144" s="21"/>
      <c r="FF1144" s="21"/>
      <c r="FG1144" s="21"/>
      <c r="FH1144" s="21"/>
      <c r="FI1144" s="21"/>
      <c r="FJ1144" s="21"/>
      <c r="FK1144" s="21"/>
      <c r="FL1144" s="21"/>
      <c r="FM1144" s="21"/>
      <c r="FN1144" s="21"/>
      <c r="FO1144" s="21"/>
      <c r="FP1144" s="21"/>
      <c r="FQ1144" s="21"/>
      <c r="FR1144" s="21"/>
      <c r="FS1144" s="21"/>
      <c r="FT1144" s="21"/>
      <c r="FU1144" s="21"/>
      <c r="FV1144" s="21"/>
      <c r="FW1144" s="21"/>
      <c r="FX1144" s="21"/>
      <c r="FY1144" s="21"/>
      <c r="FZ1144" s="21"/>
      <c r="GA1144" s="21"/>
      <c r="GB1144" s="21"/>
      <c r="GC1144" s="21"/>
      <c r="GD1144" s="21"/>
      <c r="GE1144" s="21"/>
      <c r="GF1144" s="21"/>
      <c r="GG1144" s="21"/>
      <c r="GH1144" s="21"/>
      <c r="GI1144" s="21"/>
      <c r="GJ1144" s="21"/>
      <c r="GK1144" s="21"/>
      <c r="GL1144" s="21"/>
      <c r="GM1144" s="21"/>
      <c r="GN1144" s="21"/>
      <c r="GO1144" s="21"/>
      <c r="GP1144" s="21"/>
      <c r="GQ1144" s="21"/>
      <c r="GR1144" s="21"/>
      <c r="GS1144" s="21"/>
      <c r="GT1144" s="21"/>
      <c r="GU1144" s="21"/>
      <c r="GV1144" s="21"/>
      <c r="GW1144" s="21"/>
      <c r="GX1144" s="21"/>
      <c r="GY1144" s="21"/>
      <c r="GZ1144" s="21"/>
      <c r="HA1144" s="21"/>
      <c r="HB1144" s="21"/>
      <c r="HC1144" s="21"/>
      <c r="HD1144" s="21"/>
      <c r="HE1144" s="21"/>
      <c r="HF1144" s="21"/>
      <c r="HG1144" s="21"/>
      <c r="HH1144" s="21"/>
      <c r="HI1144" s="21"/>
      <c r="HJ1144" s="21"/>
      <c r="HK1144" s="21"/>
      <c r="HL1144" s="21"/>
      <c r="HM1144" s="21"/>
      <c r="HN1144" s="21"/>
      <c r="HO1144" s="21"/>
      <c r="HP1144" s="21"/>
      <c r="HQ1144" s="21"/>
      <c r="HR1144" s="21"/>
      <c r="HS1144" s="21"/>
      <c r="HT1144" s="21"/>
      <c r="HU1144" s="21"/>
      <c r="HV1144" s="21"/>
      <c r="HW1144" s="21"/>
      <c r="HX1144" s="21"/>
      <c r="HY1144" s="21"/>
      <c r="HZ1144" s="21"/>
      <c r="IA1144" s="21"/>
      <c r="IB1144" s="21"/>
      <c r="IC1144" s="21"/>
      <c r="ID1144" s="21"/>
      <c r="IE1144" s="21"/>
      <c r="IF1144" s="21"/>
      <c r="IG1144" s="21"/>
      <c r="IH1144" s="21"/>
      <c r="II1144" s="21"/>
      <c r="IJ1144" s="21"/>
      <c r="IK1144" s="21"/>
      <c r="IL1144" s="21"/>
      <c r="IM1144" s="21"/>
      <c r="IN1144" s="21"/>
      <c r="IO1144" s="21"/>
      <c r="IP1144" s="21"/>
      <c r="IQ1144" s="21"/>
      <c r="IR1144" s="21"/>
      <c r="IS1144" s="21"/>
      <c r="IT1144" s="21"/>
      <c r="IU1144" s="21"/>
      <c r="IV1144" s="21"/>
      <c r="IW1144" s="21"/>
      <c r="IX1144" s="21"/>
      <c r="IY1144" s="21"/>
      <c r="IZ1144" s="21"/>
      <c r="JA1144" s="21"/>
      <c r="JB1144" s="21"/>
      <c r="JC1144" s="21"/>
      <c r="JD1144" s="21"/>
      <c r="JE1144" s="21"/>
      <c r="JF1144" s="21"/>
      <c r="JG1144" s="21"/>
      <c r="JH1144" s="21"/>
      <c r="JI1144" s="21"/>
      <c r="JJ1144" s="21"/>
      <c r="JK1144" s="21"/>
      <c r="JL1144" s="21"/>
      <c r="JM1144" s="21"/>
      <c r="JN1144" s="21"/>
      <c r="JO1144" s="21"/>
      <c r="JP1144" s="21"/>
      <c r="JQ1144" s="21"/>
      <c r="JR1144" s="21"/>
      <c r="JS1144" s="21"/>
      <c r="JT1144" s="21"/>
      <c r="JU1144" s="21"/>
      <c r="JV1144" s="21"/>
      <c r="JW1144" s="21"/>
      <c r="JX1144" s="21"/>
      <c r="JY1144" s="21"/>
    </row>
    <row r="1145" spans="1:285" ht="14.1" customHeight="1">
      <c r="A1145" s="21"/>
      <c r="B1145" s="21"/>
      <c r="C1145" s="21"/>
      <c r="D1145" s="21"/>
      <c r="E1145" s="21"/>
      <c r="F1145" s="21"/>
      <c r="G1145" s="21"/>
      <c r="H1145" s="21"/>
      <c r="I1145" s="21"/>
      <c r="J1145" s="21"/>
      <c r="K1145" s="21"/>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1"/>
      <c r="BH1145" s="21"/>
      <c r="BI1145" s="21"/>
      <c r="BJ1145" s="21"/>
      <c r="BK1145" s="21"/>
      <c r="BL1145" s="21"/>
      <c r="BM1145" s="21"/>
      <c r="BN1145" s="21"/>
      <c r="BO1145" s="21"/>
      <c r="BP1145" s="21"/>
      <c r="BQ1145" s="21"/>
      <c r="BR1145" s="21"/>
      <c r="BS1145" s="21"/>
      <c r="BT1145" s="21"/>
      <c r="BU1145" s="21"/>
      <c r="BV1145" s="21"/>
      <c r="BW1145" s="21"/>
      <c r="BX1145" s="21"/>
      <c r="BY1145" s="21"/>
      <c r="BZ1145" s="21"/>
      <c r="CA1145" s="21"/>
      <c r="CB1145" s="21"/>
      <c r="CC1145" s="21"/>
      <c r="CD1145" s="21"/>
      <c r="CE1145" s="21"/>
      <c r="CF1145" s="21"/>
      <c r="CG1145" s="21"/>
      <c r="CH1145" s="21"/>
      <c r="CI1145" s="21"/>
      <c r="CJ1145" s="21"/>
      <c r="CK1145" s="21"/>
      <c r="CL1145" s="21"/>
      <c r="CM1145" s="21"/>
      <c r="CN1145" s="21"/>
      <c r="CO1145" s="21"/>
      <c r="CP1145" s="21"/>
      <c r="CQ1145" s="21"/>
      <c r="CR1145" s="21"/>
      <c r="CS1145" s="21"/>
      <c r="CT1145" s="21"/>
      <c r="CU1145" s="21"/>
      <c r="CV1145" s="21"/>
      <c r="CW1145" s="21"/>
      <c r="CX1145" s="21"/>
      <c r="CY1145" s="21"/>
      <c r="CZ1145" s="21"/>
      <c r="DA1145" s="21"/>
      <c r="DB1145" s="21"/>
      <c r="DC1145" s="21"/>
      <c r="DD1145" s="21"/>
      <c r="DE1145" s="21"/>
      <c r="DF1145" s="21"/>
      <c r="DG1145" s="21"/>
      <c r="DH1145" s="21"/>
      <c r="DI1145" s="21"/>
      <c r="DJ1145" s="21"/>
      <c r="DK1145" s="21"/>
      <c r="DL1145" s="21"/>
      <c r="DM1145" s="21"/>
      <c r="DN1145" s="21"/>
      <c r="DO1145" s="21"/>
      <c r="DP1145" s="21"/>
      <c r="DQ1145" s="21"/>
      <c r="DR1145" s="21"/>
      <c r="DS1145" s="21"/>
      <c r="DT1145" s="21"/>
      <c r="DU1145" s="21"/>
      <c r="DV1145" s="21"/>
      <c r="DW1145" s="21"/>
      <c r="DX1145" s="21"/>
      <c r="DY1145" s="21"/>
      <c r="DZ1145" s="21"/>
      <c r="EA1145" s="21"/>
      <c r="EB1145" s="21"/>
      <c r="EC1145" s="21"/>
      <c r="ED1145" s="21"/>
      <c r="EE1145" s="21"/>
      <c r="EF1145" s="21"/>
      <c r="EG1145" s="21"/>
      <c r="EH1145" s="21"/>
      <c r="EI1145" s="21"/>
      <c r="EJ1145" s="21"/>
      <c r="EK1145" s="21"/>
      <c r="EL1145" s="21"/>
      <c r="EM1145" s="21"/>
      <c r="EN1145" s="21"/>
      <c r="EO1145" s="21"/>
      <c r="EP1145" s="21"/>
      <c r="EQ1145" s="21"/>
      <c r="ER1145" s="21"/>
      <c r="ES1145" s="21"/>
      <c r="ET1145" s="21"/>
      <c r="EU1145" s="21"/>
      <c r="EV1145" s="21"/>
      <c r="EW1145" s="21"/>
      <c r="EX1145" s="21"/>
      <c r="EY1145" s="21"/>
      <c r="EZ1145" s="21"/>
      <c r="FA1145" s="21"/>
      <c r="FB1145" s="21"/>
      <c r="FC1145" s="21"/>
      <c r="FD1145" s="21"/>
      <c r="FE1145" s="21"/>
      <c r="FF1145" s="21"/>
      <c r="FG1145" s="21"/>
      <c r="FH1145" s="21"/>
      <c r="FI1145" s="21"/>
      <c r="FJ1145" s="21"/>
      <c r="FK1145" s="21"/>
      <c r="FL1145" s="21"/>
      <c r="FM1145" s="21"/>
      <c r="FN1145" s="21"/>
      <c r="FO1145" s="21"/>
      <c r="FP1145" s="21"/>
      <c r="FQ1145" s="21"/>
      <c r="FR1145" s="21"/>
      <c r="FS1145" s="21"/>
      <c r="FT1145" s="21"/>
      <c r="FU1145" s="21"/>
      <c r="FV1145" s="21"/>
      <c r="FW1145" s="21"/>
      <c r="FX1145" s="21"/>
      <c r="FY1145" s="21"/>
      <c r="FZ1145" s="21"/>
      <c r="GA1145" s="21"/>
      <c r="GB1145" s="21"/>
      <c r="GC1145" s="21"/>
      <c r="GD1145" s="21"/>
      <c r="GE1145" s="21"/>
      <c r="GF1145" s="21"/>
      <c r="GG1145" s="21"/>
      <c r="GH1145" s="21"/>
      <c r="GI1145" s="21"/>
      <c r="GJ1145" s="21"/>
      <c r="GK1145" s="21"/>
      <c r="GL1145" s="21"/>
      <c r="GM1145" s="21"/>
      <c r="GN1145" s="21"/>
      <c r="GO1145" s="21"/>
      <c r="GP1145" s="21"/>
      <c r="GQ1145" s="21"/>
      <c r="GR1145" s="21"/>
      <c r="GS1145" s="21"/>
      <c r="GT1145" s="21"/>
      <c r="GU1145" s="21"/>
      <c r="GV1145" s="21"/>
      <c r="GW1145" s="21"/>
      <c r="GX1145" s="21"/>
      <c r="GY1145" s="21"/>
      <c r="GZ1145" s="21"/>
      <c r="HA1145" s="21"/>
      <c r="HB1145" s="21"/>
      <c r="HC1145" s="21"/>
      <c r="HD1145" s="21"/>
      <c r="HE1145" s="21"/>
      <c r="HF1145" s="21"/>
      <c r="HG1145" s="21"/>
      <c r="HH1145" s="21"/>
      <c r="HI1145" s="21"/>
      <c r="HJ1145" s="21"/>
      <c r="HK1145" s="21"/>
      <c r="HL1145" s="21"/>
      <c r="HM1145" s="21"/>
      <c r="HN1145" s="21"/>
      <c r="HO1145" s="21"/>
      <c r="HP1145" s="21"/>
      <c r="HQ1145" s="21"/>
      <c r="HR1145" s="21"/>
      <c r="HS1145" s="21"/>
      <c r="HT1145" s="21"/>
      <c r="HU1145" s="21"/>
      <c r="HV1145" s="21"/>
      <c r="HW1145" s="21"/>
      <c r="HX1145" s="21"/>
      <c r="HY1145" s="21"/>
      <c r="HZ1145" s="21"/>
      <c r="IA1145" s="21"/>
      <c r="IB1145" s="21"/>
      <c r="IC1145" s="21"/>
      <c r="ID1145" s="21"/>
      <c r="IE1145" s="21"/>
      <c r="IF1145" s="21"/>
      <c r="IG1145" s="21"/>
      <c r="IH1145" s="21"/>
      <c r="II1145" s="21"/>
      <c r="IJ1145" s="21"/>
      <c r="IK1145" s="21"/>
      <c r="IL1145" s="21"/>
      <c r="IM1145" s="21"/>
      <c r="IN1145" s="21"/>
      <c r="IO1145" s="21"/>
      <c r="IP1145" s="21"/>
      <c r="IQ1145" s="21"/>
      <c r="IR1145" s="21"/>
      <c r="IS1145" s="21"/>
      <c r="IT1145" s="21"/>
      <c r="IU1145" s="21"/>
      <c r="IV1145" s="21"/>
      <c r="IW1145" s="21"/>
      <c r="IX1145" s="21"/>
      <c r="IY1145" s="21"/>
      <c r="IZ1145" s="21"/>
      <c r="JA1145" s="21"/>
      <c r="JB1145" s="21"/>
      <c r="JC1145" s="21"/>
      <c r="JD1145" s="21"/>
      <c r="JE1145" s="21"/>
      <c r="JF1145" s="21"/>
      <c r="JG1145" s="21"/>
      <c r="JH1145" s="21"/>
      <c r="JI1145" s="21"/>
      <c r="JJ1145" s="21"/>
      <c r="JK1145" s="21"/>
      <c r="JL1145" s="21"/>
      <c r="JM1145" s="21"/>
      <c r="JN1145" s="21"/>
      <c r="JO1145" s="21"/>
      <c r="JP1145" s="21"/>
      <c r="JQ1145" s="21"/>
      <c r="JR1145" s="21"/>
      <c r="JS1145" s="21"/>
      <c r="JT1145" s="21"/>
      <c r="JU1145" s="21"/>
      <c r="JV1145" s="21"/>
      <c r="JW1145" s="21"/>
      <c r="JX1145" s="21"/>
      <c r="JY1145" s="21"/>
    </row>
    <row r="1146" spans="1:285" ht="14.1" customHeight="1">
      <c r="A1146" s="21"/>
      <c r="B1146" s="21"/>
      <c r="C1146" s="21"/>
      <c r="D1146" s="21"/>
      <c r="E1146" s="21"/>
      <c r="F1146" s="21"/>
      <c r="G1146" s="21"/>
      <c r="H1146" s="21"/>
      <c r="I1146" s="21"/>
      <c r="J1146" s="21"/>
      <c r="K1146" s="21"/>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1"/>
      <c r="BH1146" s="21"/>
      <c r="BI1146" s="21"/>
      <c r="BJ1146" s="21"/>
      <c r="BK1146" s="21"/>
      <c r="BL1146" s="21"/>
      <c r="BM1146" s="21"/>
      <c r="BN1146" s="21"/>
      <c r="BO1146" s="21"/>
      <c r="BP1146" s="21"/>
      <c r="BQ1146" s="21"/>
      <c r="BR1146" s="21"/>
      <c r="BS1146" s="21"/>
      <c r="BT1146" s="21"/>
      <c r="BU1146" s="21"/>
      <c r="BV1146" s="21"/>
      <c r="BW1146" s="21"/>
      <c r="BX1146" s="21"/>
      <c r="BY1146" s="21"/>
      <c r="BZ1146" s="21"/>
      <c r="CA1146" s="21"/>
      <c r="CB1146" s="21"/>
      <c r="CC1146" s="21"/>
      <c r="CD1146" s="21"/>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c r="CZ1146" s="21"/>
      <c r="DA1146" s="21"/>
      <c r="DB1146" s="21"/>
      <c r="DC1146" s="21"/>
      <c r="DD1146" s="21"/>
      <c r="DE1146" s="21"/>
      <c r="DF1146" s="21"/>
      <c r="DG1146" s="21"/>
      <c r="DH1146" s="21"/>
      <c r="DI1146" s="21"/>
      <c r="DJ1146" s="21"/>
      <c r="DK1146" s="21"/>
      <c r="DL1146" s="21"/>
      <c r="DM1146" s="21"/>
      <c r="DN1146" s="21"/>
      <c r="DO1146" s="21"/>
      <c r="DP1146" s="21"/>
      <c r="DQ1146" s="21"/>
      <c r="DR1146" s="21"/>
      <c r="DS1146" s="21"/>
      <c r="DT1146" s="21"/>
      <c r="DU1146" s="21"/>
      <c r="DV1146" s="21"/>
      <c r="DW1146" s="21"/>
      <c r="DX1146" s="21"/>
      <c r="DY1146" s="21"/>
      <c r="DZ1146" s="21"/>
      <c r="EA1146" s="21"/>
      <c r="EB1146" s="21"/>
      <c r="EC1146" s="21"/>
      <c r="ED1146" s="21"/>
      <c r="EE1146" s="21"/>
      <c r="EF1146" s="21"/>
      <c r="EG1146" s="21"/>
      <c r="EH1146" s="21"/>
      <c r="EI1146" s="21"/>
      <c r="EJ1146" s="21"/>
      <c r="EK1146" s="21"/>
      <c r="EL1146" s="21"/>
      <c r="EM1146" s="21"/>
      <c r="EN1146" s="21"/>
      <c r="EO1146" s="21"/>
      <c r="EP1146" s="21"/>
      <c r="EQ1146" s="21"/>
      <c r="ER1146" s="21"/>
      <c r="ES1146" s="21"/>
      <c r="ET1146" s="21"/>
      <c r="EU1146" s="21"/>
      <c r="EV1146" s="21"/>
      <c r="EW1146" s="21"/>
      <c r="EX1146" s="21"/>
      <c r="EY1146" s="21"/>
      <c r="EZ1146" s="21"/>
      <c r="FA1146" s="21"/>
      <c r="FB1146" s="21"/>
      <c r="FC1146" s="21"/>
      <c r="FD1146" s="21"/>
      <c r="FE1146" s="21"/>
      <c r="FF1146" s="21"/>
      <c r="FG1146" s="21"/>
      <c r="FH1146" s="21"/>
      <c r="FI1146" s="21"/>
      <c r="FJ1146" s="21"/>
      <c r="FK1146" s="21"/>
      <c r="FL1146" s="21"/>
      <c r="FM1146" s="21"/>
      <c r="FN1146" s="21"/>
      <c r="FO1146" s="21"/>
      <c r="FP1146" s="21"/>
      <c r="FQ1146" s="21"/>
      <c r="FR1146" s="21"/>
      <c r="FS1146" s="21"/>
      <c r="FT1146" s="21"/>
      <c r="FU1146" s="21"/>
      <c r="FV1146" s="21"/>
      <c r="FW1146" s="21"/>
      <c r="FX1146" s="21"/>
      <c r="FY1146" s="21"/>
      <c r="FZ1146" s="21"/>
      <c r="GA1146" s="21"/>
      <c r="GB1146" s="21"/>
      <c r="GC1146" s="21"/>
      <c r="GD1146" s="21"/>
      <c r="GE1146" s="21"/>
      <c r="GF1146" s="21"/>
      <c r="GG1146" s="21"/>
      <c r="GH1146" s="21"/>
      <c r="GI1146" s="21"/>
      <c r="GJ1146" s="21"/>
      <c r="GK1146" s="21"/>
      <c r="GL1146" s="21"/>
      <c r="GM1146" s="21"/>
      <c r="GN1146" s="21"/>
      <c r="GO1146" s="21"/>
      <c r="GP1146" s="21"/>
      <c r="GQ1146" s="21"/>
      <c r="GR1146" s="21"/>
      <c r="GS1146" s="21"/>
      <c r="GT1146" s="21"/>
      <c r="GU1146" s="21"/>
      <c r="GV1146" s="21"/>
      <c r="GW1146" s="21"/>
      <c r="GX1146" s="21"/>
      <c r="GY1146" s="21"/>
      <c r="GZ1146" s="21"/>
      <c r="HA1146" s="21"/>
      <c r="HB1146" s="21"/>
      <c r="HC1146" s="21"/>
      <c r="HD1146" s="21"/>
      <c r="HE1146" s="21"/>
      <c r="HF1146" s="21"/>
      <c r="HG1146" s="21"/>
      <c r="HH1146" s="21"/>
      <c r="HI1146" s="21"/>
      <c r="HJ1146" s="21"/>
      <c r="HK1146" s="21"/>
      <c r="HL1146" s="21"/>
      <c r="HM1146" s="21"/>
      <c r="HN1146" s="21"/>
      <c r="HO1146" s="21"/>
      <c r="HP1146" s="21"/>
      <c r="HQ1146" s="21"/>
      <c r="HR1146" s="21"/>
      <c r="HS1146" s="21"/>
      <c r="HT1146" s="21"/>
      <c r="HU1146" s="21"/>
      <c r="HV1146" s="21"/>
      <c r="HW1146" s="21"/>
      <c r="HX1146" s="21"/>
      <c r="HY1146" s="21"/>
      <c r="HZ1146" s="21"/>
      <c r="IA1146" s="21"/>
      <c r="IB1146" s="21"/>
      <c r="IC1146" s="21"/>
      <c r="ID1146" s="21"/>
      <c r="IE1146" s="21"/>
      <c r="IF1146" s="21"/>
      <c r="IG1146" s="21"/>
      <c r="IH1146" s="21"/>
      <c r="II1146" s="21"/>
      <c r="IJ1146" s="21"/>
      <c r="IK1146" s="21"/>
      <c r="IL1146" s="21"/>
      <c r="IM1146" s="21"/>
      <c r="IN1146" s="21"/>
      <c r="IO1146" s="21"/>
      <c r="IP1146" s="21"/>
      <c r="IQ1146" s="21"/>
      <c r="IR1146" s="21"/>
      <c r="IS1146" s="21"/>
      <c r="IT1146" s="21"/>
      <c r="IU1146" s="21"/>
      <c r="IV1146" s="21"/>
      <c r="IW1146" s="21"/>
      <c r="IX1146" s="21"/>
      <c r="IY1146" s="21"/>
      <c r="IZ1146" s="21"/>
      <c r="JA1146" s="21"/>
      <c r="JB1146" s="21"/>
      <c r="JC1146" s="21"/>
      <c r="JD1146" s="21"/>
      <c r="JE1146" s="21"/>
      <c r="JF1146" s="21"/>
      <c r="JG1146" s="21"/>
      <c r="JH1146" s="21"/>
      <c r="JI1146" s="21"/>
      <c r="JJ1146" s="21"/>
      <c r="JK1146" s="21"/>
      <c r="JL1146" s="21"/>
      <c r="JM1146" s="21"/>
      <c r="JN1146" s="21"/>
      <c r="JO1146" s="21"/>
      <c r="JP1146" s="21"/>
      <c r="JQ1146" s="21"/>
      <c r="JR1146" s="21"/>
      <c r="JS1146" s="21"/>
      <c r="JT1146" s="21"/>
      <c r="JU1146" s="21"/>
      <c r="JV1146" s="21"/>
      <c r="JW1146" s="21"/>
      <c r="JX1146" s="21"/>
      <c r="JY1146" s="21"/>
    </row>
    <row r="1147" spans="1:285" ht="14.1" customHeight="1">
      <c r="A1147" s="21"/>
      <c r="B1147" s="21"/>
      <c r="C1147" s="21"/>
      <c r="D1147" s="21"/>
      <c r="E1147" s="21"/>
      <c r="F1147" s="21"/>
      <c r="G1147" s="21"/>
      <c r="H1147" s="21"/>
      <c r="I1147" s="21"/>
      <c r="J1147" s="21"/>
      <c r="K1147" s="21"/>
      <c r="L1147" s="21"/>
      <c r="M1147" s="21"/>
      <c r="N1147" s="21"/>
      <c r="O1147" s="21"/>
      <c r="P1147" s="21"/>
      <c r="Q1147" s="21"/>
      <c r="R1147" s="21"/>
      <c r="S1147" s="21"/>
      <c r="T1147" s="21"/>
      <c r="U1147" s="21"/>
      <c r="V1147" s="21"/>
      <c r="W1147" s="21"/>
      <c r="X1147" s="21"/>
      <c r="Y1147" s="21"/>
      <c r="Z1147" s="21"/>
      <c r="AA1147" s="21"/>
      <c r="AB1147" s="21"/>
      <c r="AC1147" s="21"/>
      <c r="AD1147" s="21"/>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Q1147" s="21"/>
      <c r="BR1147" s="21"/>
      <c r="BS1147" s="21"/>
      <c r="BT1147" s="21"/>
      <c r="BU1147" s="21"/>
      <c r="BV1147" s="21"/>
      <c r="BW1147" s="21"/>
      <c r="BX1147" s="21"/>
      <c r="BY1147" s="21"/>
      <c r="BZ1147" s="21"/>
      <c r="CA1147" s="21"/>
      <c r="CB1147" s="21"/>
      <c r="CC1147" s="21"/>
      <c r="CD1147" s="21"/>
      <c r="CE1147" s="21"/>
      <c r="CF1147" s="21"/>
      <c r="CG1147" s="21"/>
      <c r="CH1147" s="21"/>
      <c r="CI1147" s="21"/>
      <c r="CJ1147" s="21"/>
      <c r="CK1147" s="21"/>
      <c r="CL1147" s="21"/>
      <c r="CM1147" s="21"/>
      <c r="CN1147" s="21"/>
      <c r="CO1147" s="21"/>
      <c r="CP1147" s="21"/>
      <c r="CQ1147" s="21"/>
      <c r="CR1147" s="21"/>
      <c r="CS1147" s="21"/>
      <c r="CT1147" s="21"/>
      <c r="CU1147" s="21"/>
      <c r="CV1147" s="21"/>
      <c r="CW1147" s="21"/>
      <c r="CX1147" s="21"/>
      <c r="CY1147" s="21"/>
      <c r="CZ1147" s="21"/>
      <c r="DA1147" s="21"/>
      <c r="DB1147" s="21"/>
      <c r="DC1147" s="21"/>
      <c r="DD1147" s="21"/>
      <c r="DE1147" s="21"/>
      <c r="DF1147" s="21"/>
      <c r="DG1147" s="21"/>
      <c r="DH1147" s="21"/>
      <c r="DI1147" s="21"/>
      <c r="DJ1147" s="21"/>
      <c r="DK1147" s="21"/>
      <c r="DL1147" s="21"/>
      <c r="DM1147" s="21"/>
      <c r="DN1147" s="21"/>
      <c r="DO1147" s="21"/>
      <c r="DP1147" s="21"/>
      <c r="DQ1147" s="21"/>
      <c r="DR1147" s="21"/>
      <c r="DS1147" s="21"/>
      <c r="DT1147" s="21"/>
      <c r="DU1147" s="21"/>
      <c r="DV1147" s="21"/>
      <c r="DW1147" s="21"/>
      <c r="DX1147" s="21"/>
      <c r="DY1147" s="21"/>
      <c r="DZ1147" s="21"/>
      <c r="EA1147" s="21"/>
      <c r="EB1147" s="21"/>
      <c r="EC1147" s="21"/>
      <c r="ED1147" s="21"/>
      <c r="EE1147" s="21"/>
      <c r="EF1147" s="21"/>
      <c r="EG1147" s="21"/>
      <c r="EH1147" s="21"/>
      <c r="EI1147" s="21"/>
      <c r="EJ1147" s="21"/>
      <c r="EK1147" s="21"/>
      <c r="EL1147" s="21"/>
      <c r="EM1147" s="21"/>
      <c r="EN1147" s="21"/>
      <c r="EO1147" s="21"/>
      <c r="EP1147" s="21"/>
      <c r="EQ1147" s="21"/>
      <c r="ER1147" s="21"/>
      <c r="ES1147" s="21"/>
      <c r="ET1147" s="21"/>
      <c r="EU1147" s="21"/>
      <c r="EV1147" s="21"/>
      <c r="EW1147" s="21"/>
      <c r="EX1147" s="21"/>
      <c r="EY1147" s="21"/>
      <c r="EZ1147" s="21"/>
      <c r="FA1147" s="21"/>
      <c r="FB1147" s="21"/>
      <c r="FC1147" s="21"/>
      <c r="FD1147" s="21"/>
      <c r="FE1147" s="21"/>
      <c r="FF1147" s="21"/>
      <c r="FG1147" s="21"/>
      <c r="FH1147" s="21"/>
      <c r="FI1147" s="21"/>
      <c r="FJ1147" s="21"/>
      <c r="FK1147" s="21"/>
      <c r="FL1147" s="21"/>
      <c r="FM1147" s="21"/>
      <c r="FN1147" s="21"/>
      <c r="FO1147" s="21"/>
      <c r="FP1147" s="21"/>
      <c r="FQ1147" s="21"/>
      <c r="FR1147" s="21"/>
      <c r="FS1147" s="21"/>
      <c r="FT1147" s="21"/>
      <c r="FU1147" s="21"/>
      <c r="FV1147" s="21"/>
      <c r="FW1147" s="21"/>
      <c r="FX1147" s="21"/>
      <c r="FY1147" s="21"/>
      <c r="FZ1147" s="21"/>
      <c r="GA1147" s="21"/>
      <c r="GB1147" s="21"/>
      <c r="GC1147" s="21"/>
      <c r="GD1147" s="21"/>
      <c r="GE1147" s="21"/>
      <c r="GF1147" s="21"/>
      <c r="GG1147" s="21"/>
      <c r="GH1147" s="21"/>
      <c r="GI1147" s="21"/>
      <c r="GJ1147" s="21"/>
      <c r="GK1147" s="21"/>
      <c r="GL1147" s="21"/>
      <c r="GM1147" s="21"/>
      <c r="GN1147" s="21"/>
      <c r="GO1147" s="21"/>
      <c r="GP1147" s="21"/>
      <c r="GQ1147" s="21"/>
      <c r="GR1147" s="21"/>
      <c r="GS1147" s="21"/>
      <c r="GT1147" s="21"/>
      <c r="GU1147" s="21"/>
      <c r="GV1147" s="21"/>
      <c r="GW1147" s="21"/>
      <c r="GX1147" s="21"/>
      <c r="GY1147" s="21"/>
      <c r="GZ1147" s="21"/>
      <c r="HA1147" s="21"/>
      <c r="HB1147" s="21"/>
      <c r="HC1147" s="21"/>
      <c r="HD1147" s="21"/>
      <c r="HE1147" s="21"/>
      <c r="HF1147" s="21"/>
      <c r="HG1147" s="21"/>
      <c r="HH1147" s="21"/>
      <c r="HI1147" s="21"/>
      <c r="HJ1147" s="21"/>
      <c r="HK1147" s="21"/>
      <c r="HL1147" s="21"/>
      <c r="HM1147" s="21"/>
      <c r="HN1147" s="21"/>
      <c r="HO1147" s="21"/>
      <c r="HP1147" s="21"/>
      <c r="HQ1147" s="21"/>
      <c r="HR1147" s="21"/>
      <c r="HS1147" s="21"/>
      <c r="HT1147" s="21"/>
      <c r="HU1147" s="21"/>
      <c r="HV1147" s="21"/>
      <c r="HW1147" s="21"/>
      <c r="HX1147" s="21"/>
      <c r="HY1147" s="21"/>
      <c r="HZ1147" s="21"/>
      <c r="IA1147" s="21"/>
      <c r="IB1147" s="21"/>
      <c r="IC1147" s="21"/>
      <c r="ID1147" s="21"/>
      <c r="IE1147" s="21"/>
      <c r="IF1147" s="21"/>
      <c r="IG1147" s="21"/>
      <c r="IH1147" s="21"/>
      <c r="II1147" s="21"/>
      <c r="IJ1147" s="21"/>
      <c r="IK1147" s="21"/>
      <c r="IL1147" s="21"/>
      <c r="IM1147" s="21"/>
      <c r="IN1147" s="21"/>
      <c r="IO1147" s="21"/>
      <c r="IP1147" s="21"/>
      <c r="IQ1147" s="21"/>
      <c r="IR1147" s="21"/>
      <c r="IS1147" s="21"/>
      <c r="IT1147" s="21"/>
      <c r="IU1147" s="21"/>
      <c r="IV1147" s="21"/>
      <c r="IW1147" s="21"/>
      <c r="IX1147" s="21"/>
      <c r="IY1147" s="21"/>
      <c r="IZ1147" s="21"/>
      <c r="JA1147" s="21"/>
      <c r="JB1147" s="21"/>
      <c r="JC1147" s="21"/>
      <c r="JD1147" s="21"/>
      <c r="JE1147" s="21"/>
      <c r="JF1147" s="21"/>
      <c r="JG1147" s="21"/>
      <c r="JH1147" s="21"/>
      <c r="JI1147" s="21"/>
      <c r="JJ1147" s="21"/>
      <c r="JK1147" s="21"/>
      <c r="JL1147" s="21"/>
      <c r="JM1147" s="21"/>
      <c r="JN1147" s="21"/>
      <c r="JO1147" s="21"/>
      <c r="JP1147" s="21"/>
      <c r="JQ1147" s="21"/>
      <c r="JR1147" s="21"/>
      <c r="JS1147" s="21"/>
      <c r="JT1147" s="21"/>
      <c r="JU1147" s="21"/>
      <c r="JV1147" s="21"/>
      <c r="JW1147" s="21"/>
      <c r="JX1147" s="21"/>
      <c r="JY1147" s="21"/>
    </row>
    <row r="1148" spans="1:285" ht="14.1" customHeight="1">
      <c r="A1148" s="21"/>
      <c r="B1148" s="21"/>
      <c r="C1148" s="21"/>
      <c r="D1148" s="21"/>
      <c r="E1148" s="21"/>
      <c r="F1148" s="21"/>
      <c r="G1148" s="21"/>
      <c r="H1148" s="21"/>
      <c r="I1148" s="21"/>
      <c r="J1148" s="21"/>
      <c r="K1148" s="21"/>
      <c r="L1148" s="21"/>
      <c r="M1148" s="21"/>
      <c r="N1148" s="21"/>
      <c r="O1148" s="21"/>
      <c r="P1148" s="21"/>
      <c r="Q1148" s="21"/>
      <c r="R1148" s="21"/>
      <c r="S1148" s="21"/>
      <c r="T1148" s="21"/>
      <c r="U1148" s="21"/>
      <c r="V1148" s="21"/>
      <c r="W1148" s="21"/>
      <c r="X1148" s="21"/>
      <c r="Y1148" s="21"/>
      <c r="Z1148" s="21"/>
      <c r="AA1148" s="21"/>
      <c r="AB1148" s="21"/>
      <c r="AC1148" s="21"/>
      <c r="AD1148" s="21"/>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BQ1148" s="21"/>
      <c r="BR1148" s="21"/>
      <c r="BS1148" s="21"/>
      <c r="BT1148" s="21"/>
      <c r="BU1148" s="21"/>
      <c r="BV1148" s="21"/>
      <c r="BW1148" s="21"/>
      <c r="BX1148" s="21"/>
      <c r="BY1148" s="21"/>
      <c r="BZ1148" s="21"/>
      <c r="CA1148" s="21"/>
      <c r="CB1148" s="21"/>
      <c r="CC1148" s="21"/>
      <c r="CD1148" s="21"/>
      <c r="CE1148" s="21"/>
      <c r="CF1148" s="21"/>
      <c r="CG1148" s="21"/>
      <c r="CH1148" s="21"/>
      <c r="CI1148" s="21"/>
      <c r="CJ1148" s="21"/>
      <c r="CK1148" s="21"/>
      <c r="CL1148" s="21"/>
      <c r="CM1148" s="21"/>
      <c r="CN1148" s="21"/>
      <c r="CO1148" s="21"/>
      <c r="CP1148" s="21"/>
      <c r="CQ1148" s="21"/>
      <c r="CR1148" s="21"/>
      <c r="CS1148" s="21"/>
      <c r="CT1148" s="21"/>
      <c r="CU1148" s="21"/>
      <c r="CV1148" s="21"/>
      <c r="CW1148" s="21"/>
      <c r="CX1148" s="21"/>
      <c r="CY1148" s="21"/>
      <c r="CZ1148" s="21"/>
      <c r="DA1148" s="21"/>
      <c r="DB1148" s="21"/>
      <c r="DC1148" s="21"/>
      <c r="DD1148" s="21"/>
      <c r="DE1148" s="21"/>
      <c r="DF1148" s="21"/>
      <c r="DG1148" s="21"/>
      <c r="DH1148" s="21"/>
      <c r="DI1148" s="21"/>
      <c r="DJ1148" s="21"/>
      <c r="DK1148" s="21"/>
      <c r="DL1148" s="21"/>
      <c r="DM1148" s="21"/>
      <c r="DN1148" s="21"/>
      <c r="DO1148" s="21"/>
      <c r="DP1148" s="21"/>
      <c r="DQ1148" s="21"/>
      <c r="DR1148" s="21"/>
      <c r="DS1148" s="21"/>
      <c r="DT1148" s="21"/>
      <c r="DU1148" s="21"/>
      <c r="DV1148" s="21"/>
      <c r="DW1148" s="21"/>
      <c r="DX1148" s="21"/>
      <c r="DY1148" s="21"/>
      <c r="DZ1148" s="21"/>
      <c r="EA1148" s="21"/>
      <c r="EB1148" s="21"/>
      <c r="EC1148" s="21"/>
      <c r="ED1148" s="21"/>
      <c r="EE1148" s="21"/>
      <c r="EF1148" s="21"/>
      <c r="EG1148" s="21"/>
      <c r="EH1148" s="21"/>
      <c r="EI1148" s="21"/>
      <c r="EJ1148" s="21"/>
      <c r="EK1148" s="21"/>
      <c r="EL1148" s="21"/>
      <c r="EM1148" s="21"/>
      <c r="EN1148" s="21"/>
      <c r="EO1148" s="21"/>
      <c r="EP1148" s="21"/>
      <c r="EQ1148" s="21"/>
      <c r="ER1148" s="21"/>
      <c r="ES1148" s="21"/>
      <c r="ET1148" s="21"/>
      <c r="EU1148" s="21"/>
      <c r="EV1148" s="21"/>
      <c r="EW1148" s="21"/>
      <c r="EX1148" s="21"/>
      <c r="EY1148" s="21"/>
      <c r="EZ1148" s="21"/>
      <c r="FA1148" s="21"/>
      <c r="FB1148" s="21"/>
      <c r="FC1148" s="21"/>
      <c r="FD1148" s="21"/>
      <c r="FE1148" s="21"/>
      <c r="FF1148" s="21"/>
      <c r="FG1148" s="21"/>
      <c r="FH1148" s="21"/>
      <c r="FI1148" s="21"/>
      <c r="FJ1148" s="21"/>
      <c r="FK1148" s="21"/>
      <c r="FL1148" s="21"/>
      <c r="FM1148" s="21"/>
      <c r="FN1148" s="21"/>
      <c r="FO1148" s="21"/>
      <c r="FP1148" s="21"/>
      <c r="FQ1148" s="21"/>
      <c r="FR1148" s="21"/>
      <c r="FS1148" s="21"/>
      <c r="FT1148" s="21"/>
      <c r="FU1148" s="21"/>
      <c r="FV1148" s="21"/>
      <c r="FW1148" s="21"/>
      <c r="FX1148" s="21"/>
      <c r="FY1148" s="21"/>
      <c r="FZ1148" s="21"/>
      <c r="GA1148" s="21"/>
      <c r="GB1148" s="21"/>
      <c r="GC1148" s="21"/>
      <c r="GD1148" s="21"/>
      <c r="GE1148" s="21"/>
      <c r="GF1148" s="21"/>
      <c r="GG1148" s="21"/>
      <c r="GH1148" s="21"/>
      <c r="GI1148" s="21"/>
      <c r="GJ1148" s="21"/>
      <c r="GK1148" s="21"/>
      <c r="GL1148" s="21"/>
      <c r="GM1148" s="21"/>
      <c r="GN1148" s="21"/>
      <c r="GO1148" s="21"/>
      <c r="GP1148" s="21"/>
      <c r="GQ1148" s="21"/>
      <c r="GR1148" s="21"/>
      <c r="GS1148" s="21"/>
      <c r="GT1148" s="21"/>
      <c r="GU1148" s="21"/>
      <c r="GV1148" s="21"/>
      <c r="GW1148" s="21"/>
      <c r="GX1148" s="21"/>
      <c r="GY1148" s="21"/>
      <c r="GZ1148" s="21"/>
      <c r="HA1148" s="21"/>
      <c r="HB1148" s="21"/>
      <c r="HC1148" s="21"/>
      <c r="HD1148" s="21"/>
      <c r="HE1148" s="21"/>
      <c r="HF1148" s="21"/>
      <c r="HG1148" s="21"/>
      <c r="HH1148" s="21"/>
      <c r="HI1148" s="21"/>
      <c r="HJ1148" s="21"/>
      <c r="HK1148" s="21"/>
      <c r="HL1148" s="21"/>
      <c r="HM1148" s="21"/>
      <c r="HN1148" s="21"/>
      <c r="HO1148" s="21"/>
      <c r="HP1148" s="21"/>
      <c r="HQ1148" s="21"/>
      <c r="HR1148" s="21"/>
      <c r="HS1148" s="21"/>
      <c r="HT1148" s="21"/>
      <c r="HU1148" s="21"/>
      <c r="HV1148" s="21"/>
      <c r="HW1148" s="21"/>
      <c r="HX1148" s="21"/>
      <c r="HY1148" s="21"/>
      <c r="HZ1148" s="21"/>
      <c r="IA1148" s="21"/>
      <c r="IB1148" s="21"/>
      <c r="IC1148" s="21"/>
      <c r="ID1148" s="21"/>
      <c r="IE1148" s="21"/>
      <c r="IF1148" s="21"/>
      <c r="IG1148" s="21"/>
      <c r="IH1148" s="21"/>
      <c r="II1148" s="21"/>
      <c r="IJ1148" s="21"/>
      <c r="IK1148" s="21"/>
      <c r="IL1148" s="21"/>
      <c r="IM1148" s="21"/>
      <c r="IN1148" s="21"/>
      <c r="IO1148" s="21"/>
      <c r="IP1148" s="21"/>
      <c r="IQ1148" s="21"/>
      <c r="IR1148" s="21"/>
      <c r="IS1148" s="21"/>
      <c r="IT1148" s="21"/>
      <c r="IU1148" s="21"/>
      <c r="IV1148" s="21"/>
      <c r="IW1148" s="21"/>
      <c r="IX1148" s="21"/>
      <c r="IY1148" s="21"/>
      <c r="IZ1148" s="21"/>
      <c r="JA1148" s="21"/>
      <c r="JB1148" s="21"/>
      <c r="JC1148" s="21"/>
      <c r="JD1148" s="21"/>
      <c r="JE1148" s="21"/>
      <c r="JF1148" s="21"/>
      <c r="JG1148" s="21"/>
      <c r="JH1148" s="21"/>
      <c r="JI1148" s="21"/>
      <c r="JJ1148" s="21"/>
      <c r="JK1148" s="21"/>
      <c r="JL1148" s="21"/>
      <c r="JM1148" s="21"/>
      <c r="JN1148" s="21"/>
      <c r="JO1148" s="21"/>
      <c r="JP1148" s="21"/>
      <c r="JQ1148" s="21"/>
      <c r="JR1148" s="21"/>
      <c r="JS1148" s="21"/>
      <c r="JT1148" s="21"/>
      <c r="JU1148" s="21"/>
      <c r="JV1148" s="21"/>
      <c r="JW1148" s="21"/>
      <c r="JX1148" s="21"/>
      <c r="JY1148" s="21"/>
    </row>
    <row r="1149" spans="1:285" ht="14.1" customHeight="1">
      <c r="A1149" s="21"/>
      <c r="B1149" s="21"/>
      <c r="C1149" s="21"/>
      <c r="D1149" s="21"/>
      <c r="E1149" s="21"/>
      <c r="F1149" s="21"/>
      <c r="G1149" s="21"/>
      <c r="H1149" s="21"/>
      <c r="I1149" s="21"/>
      <c r="J1149" s="21"/>
      <c r="K1149" s="21"/>
      <c r="L1149" s="21"/>
      <c r="M1149" s="21"/>
      <c r="N1149" s="21"/>
      <c r="O1149" s="21"/>
      <c r="P1149" s="21"/>
      <c r="Q1149" s="21"/>
      <c r="R1149" s="21"/>
      <c r="S1149" s="21"/>
      <c r="T1149" s="21"/>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21"/>
      <c r="BD1149" s="21"/>
      <c r="BE1149" s="21"/>
      <c r="BF1149" s="21"/>
      <c r="BG1149" s="21"/>
      <c r="BH1149" s="21"/>
      <c r="BI1149" s="21"/>
      <c r="BJ1149" s="21"/>
      <c r="BK1149" s="21"/>
      <c r="BL1149" s="21"/>
      <c r="BM1149" s="21"/>
      <c r="BN1149" s="21"/>
      <c r="BO1149" s="21"/>
      <c r="BP1149" s="21"/>
      <c r="BQ1149" s="21"/>
      <c r="BR1149" s="21"/>
      <c r="BS1149" s="21"/>
      <c r="BT1149" s="21"/>
      <c r="BU1149" s="21"/>
      <c r="BV1149" s="21"/>
      <c r="BW1149" s="21"/>
      <c r="BX1149" s="21"/>
      <c r="BY1149" s="21"/>
      <c r="BZ1149" s="21"/>
      <c r="CA1149" s="21"/>
      <c r="CB1149" s="21"/>
      <c r="CC1149" s="21"/>
      <c r="CD1149" s="21"/>
      <c r="CE1149" s="21"/>
      <c r="CF1149" s="21"/>
      <c r="CG1149" s="21"/>
      <c r="CH1149" s="21"/>
      <c r="CI1149" s="21"/>
      <c r="CJ1149" s="21"/>
      <c r="CK1149" s="21"/>
      <c r="CL1149" s="21"/>
      <c r="CM1149" s="21"/>
      <c r="CN1149" s="21"/>
      <c r="CO1149" s="21"/>
      <c r="CP1149" s="21"/>
      <c r="CQ1149" s="21"/>
      <c r="CR1149" s="21"/>
      <c r="CS1149" s="21"/>
      <c r="CT1149" s="21"/>
      <c r="CU1149" s="21"/>
      <c r="CV1149" s="21"/>
      <c r="CW1149" s="21"/>
      <c r="CX1149" s="21"/>
      <c r="CY1149" s="21"/>
      <c r="CZ1149" s="21"/>
      <c r="DA1149" s="21"/>
      <c r="DB1149" s="21"/>
      <c r="DC1149" s="21"/>
      <c r="DD1149" s="21"/>
      <c r="DE1149" s="21"/>
      <c r="DF1149" s="21"/>
      <c r="DG1149" s="21"/>
      <c r="DH1149" s="21"/>
      <c r="DI1149" s="21"/>
      <c r="DJ1149" s="21"/>
      <c r="DK1149" s="21"/>
      <c r="DL1149" s="21"/>
      <c r="DM1149" s="21"/>
      <c r="DN1149" s="21"/>
      <c r="DO1149" s="21"/>
      <c r="DP1149" s="21"/>
      <c r="DQ1149" s="21"/>
      <c r="DR1149" s="21"/>
      <c r="DS1149" s="21"/>
      <c r="DT1149" s="21"/>
      <c r="DU1149" s="21"/>
      <c r="DV1149" s="21"/>
      <c r="DW1149" s="21"/>
      <c r="DX1149" s="21"/>
      <c r="DY1149" s="21"/>
      <c r="DZ1149" s="21"/>
      <c r="EA1149" s="21"/>
      <c r="EB1149" s="21"/>
      <c r="EC1149" s="21"/>
      <c r="ED1149" s="21"/>
      <c r="EE1149" s="21"/>
      <c r="EF1149" s="21"/>
      <c r="EG1149" s="21"/>
      <c r="EH1149" s="21"/>
      <c r="EI1149" s="21"/>
      <c r="EJ1149" s="21"/>
      <c r="EK1149" s="21"/>
      <c r="EL1149" s="21"/>
      <c r="EM1149" s="21"/>
      <c r="EN1149" s="21"/>
      <c r="EO1149" s="21"/>
      <c r="EP1149" s="21"/>
      <c r="EQ1149" s="21"/>
      <c r="ER1149" s="21"/>
      <c r="ES1149" s="21"/>
      <c r="ET1149" s="21"/>
      <c r="EU1149" s="21"/>
      <c r="EV1149" s="21"/>
      <c r="EW1149" s="21"/>
      <c r="EX1149" s="21"/>
      <c r="EY1149" s="21"/>
      <c r="EZ1149" s="21"/>
      <c r="FA1149" s="21"/>
      <c r="FB1149" s="21"/>
      <c r="FC1149" s="21"/>
      <c r="FD1149" s="21"/>
      <c r="FE1149" s="21"/>
      <c r="FF1149" s="21"/>
      <c r="FG1149" s="21"/>
      <c r="FH1149" s="21"/>
      <c r="FI1149" s="21"/>
      <c r="FJ1149" s="21"/>
      <c r="FK1149" s="21"/>
      <c r="FL1149" s="21"/>
      <c r="FM1149" s="21"/>
      <c r="FN1149" s="21"/>
      <c r="FO1149" s="21"/>
      <c r="FP1149" s="21"/>
      <c r="FQ1149" s="21"/>
      <c r="FR1149" s="21"/>
      <c r="FS1149" s="21"/>
      <c r="FT1149" s="21"/>
      <c r="FU1149" s="21"/>
      <c r="FV1149" s="21"/>
      <c r="FW1149" s="21"/>
      <c r="FX1149" s="21"/>
      <c r="FY1149" s="21"/>
      <c r="FZ1149" s="21"/>
      <c r="GA1149" s="21"/>
      <c r="GB1149" s="21"/>
      <c r="GC1149" s="21"/>
      <c r="GD1149" s="21"/>
      <c r="GE1149" s="21"/>
      <c r="GF1149" s="21"/>
      <c r="GG1149" s="21"/>
      <c r="GH1149" s="21"/>
      <c r="GI1149" s="21"/>
      <c r="GJ1149" s="21"/>
      <c r="GK1149" s="21"/>
      <c r="GL1149" s="21"/>
      <c r="GM1149" s="21"/>
      <c r="GN1149" s="21"/>
      <c r="GO1149" s="21"/>
      <c r="GP1149" s="21"/>
      <c r="GQ1149" s="21"/>
      <c r="GR1149" s="21"/>
      <c r="GS1149" s="21"/>
      <c r="GT1149" s="21"/>
      <c r="GU1149" s="21"/>
      <c r="GV1149" s="21"/>
      <c r="GW1149" s="21"/>
      <c r="GX1149" s="21"/>
      <c r="GY1149" s="21"/>
      <c r="GZ1149" s="21"/>
      <c r="HA1149" s="21"/>
      <c r="HB1149" s="21"/>
      <c r="HC1149" s="21"/>
      <c r="HD1149" s="21"/>
      <c r="HE1149" s="21"/>
      <c r="HF1149" s="21"/>
      <c r="HG1149" s="21"/>
      <c r="HH1149" s="21"/>
      <c r="HI1149" s="21"/>
      <c r="HJ1149" s="21"/>
      <c r="HK1149" s="21"/>
      <c r="HL1149" s="21"/>
      <c r="HM1149" s="21"/>
      <c r="HN1149" s="21"/>
      <c r="HO1149" s="21"/>
      <c r="HP1149" s="21"/>
      <c r="HQ1149" s="21"/>
      <c r="HR1149" s="21"/>
      <c r="HS1149" s="21"/>
      <c r="HT1149" s="21"/>
      <c r="HU1149" s="21"/>
      <c r="HV1149" s="21"/>
      <c r="HW1149" s="21"/>
      <c r="HX1149" s="21"/>
      <c r="HY1149" s="21"/>
      <c r="HZ1149" s="21"/>
      <c r="IA1149" s="21"/>
      <c r="IB1149" s="21"/>
      <c r="IC1149" s="21"/>
      <c r="ID1149" s="21"/>
      <c r="IE1149" s="21"/>
      <c r="IF1149" s="21"/>
      <c r="IG1149" s="21"/>
      <c r="IH1149" s="21"/>
      <c r="II1149" s="21"/>
      <c r="IJ1149" s="21"/>
      <c r="IK1149" s="21"/>
      <c r="IL1149" s="21"/>
      <c r="IM1149" s="21"/>
      <c r="IN1149" s="21"/>
      <c r="IO1149" s="21"/>
      <c r="IP1149" s="21"/>
      <c r="IQ1149" s="21"/>
      <c r="IR1149" s="21"/>
      <c r="IS1149" s="21"/>
      <c r="IT1149" s="21"/>
      <c r="IU1149" s="21"/>
      <c r="IV1149" s="21"/>
      <c r="IW1149" s="21"/>
      <c r="IX1149" s="21"/>
      <c r="IY1149" s="21"/>
      <c r="IZ1149" s="21"/>
      <c r="JA1149" s="21"/>
      <c r="JB1149" s="21"/>
      <c r="JC1149" s="21"/>
      <c r="JD1149" s="21"/>
      <c r="JE1149" s="21"/>
      <c r="JF1149" s="21"/>
      <c r="JG1149" s="21"/>
      <c r="JH1149" s="21"/>
      <c r="JI1149" s="21"/>
      <c r="JJ1149" s="21"/>
      <c r="JK1149" s="21"/>
      <c r="JL1149" s="21"/>
      <c r="JM1149" s="21"/>
      <c r="JN1149" s="21"/>
      <c r="JO1149" s="21"/>
      <c r="JP1149" s="21"/>
      <c r="JQ1149" s="21"/>
      <c r="JR1149" s="21"/>
      <c r="JS1149" s="21"/>
      <c r="JT1149" s="21"/>
      <c r="JU1149" s="21"/>
      <c r="JV1149" s="21"/>
      <c r="JW1149" s="21"/>
      <c r="JX1149" s="21"/>
      <c r="JY1149" s="21"/>
    </row>
    <row r="1150" spans="1:285" ht="14.1" customHeight="1">
      <c r="A1150" s="21"/>
      <c r="B1150" s="21"/>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BQ1150" s="21"/>
      <c r="BR1150" s="21"/>
      <c r="BS1150" s="21"/>
      <c r="BT1150" s="21"/>
      <c r="BU1150" s="21"/>
      <c r="BV1150" s="21"/>
      <c r="BW1150" s="21"/>
      <c r="BX1150" s="21"/>
      <c r="BY1150" s="21"/>
      <c r="BZ1150" s="21"/>
      <c r="CA1150" s="21"/>
      <c r="CB1150" s="21"/>
      <c r="CC1150" s="21"/>
      <c r="CD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c r="EU1150" s="21"/>
      <c r="EV1150" s="21"/>
      <c r="EW1150" s="21"/>
      <c r="EX1150" s="21"/>
      <c r="EY1150" s="21"/>
      <c r="EZ1150" s="21"/>
      <c r="FA1150" s="21"/>
      <c r="FB1150" s="21"/>
      <c r="FC1150" s="21"/>
      <c r="FD1150" s="21"/>
      <c r="FE1150" s="21"/>
      <c r="FF1150" s="21"/>
      <c r="FG1150" s="21"/>
      <c r="FH1150" s="21"/>
      <c r="FI1150" s="21"/>
      <c r="FJ1150" s="21"/>
      <c r="FK1150" s="21"/>
      <c r="FL1150" s="21"/>
      <c r="FM1150" s="21"/>
      <c r="FN1150" s="21"/>
      <c r="FO1150" s="21"/>
      <c r="FP1150" s="21"/>
      <c r="FQ1150" s="21"/>
      <c r="FR1150" s="21"/>
      <c r="FS1150" s="21"/>
      <c r="FT1150" s="21"/>
      <c r="FU1150" s="21"/>
      <c r="FV1150" s="21"/>
      <c r="FW1150" s="21"/>
      <c r="FX1150" s="21"/>
      <c r="FY1150" s="21"/>
      <c r="FZ1150" s="21"/>
      <c r="GA1150" s="21"/>
      <c r="GB1150" s="21"/>
      <c r="GC1150" s="21"/>
      <c r="GD1150" s="21"/>
      <c r="GE1150" s="21"/>
      <c r="GF1150" s="21"/>
      <c r="GG1150" s="21"/>
      <c r="GH1150" s="21"/>
      <c r="GI1150" s="21"/>
      <c r="GJ1150" s="21"/>
      <c r="GK1150" s="21"/>
      <c r="GL1150" s="21"/>
      <c r="GM1150" s="21"/>
      <c r="GN1150" s="21"/>
      <c r="GO1150" s="21"/>
      <c r="GP1150" s="21"/>
      <c r="GQ1150" s="21"/>
      <c r="GR1150" s="21"/>
      <c r="GS1150" s="21"/>
      <c r="GT1150" s="21"/>
      <c r="GU1150" s="21"/>
      <c r="GV1150" s="21"/>
      <c r="GW1150" s="21"/>
      <c r="GX1150" s="21"/>
      <c r="GY1150" s="21"/>
      <c r="GZ1150" s="21"/>
      <c r="HA1150" s="21"/>
      <c r="HB1150" s="21"/>
      <c r="HC1150" s="21"/>
      <c r="HD1150" s="21"/>
      <c r="HE1150" s="21"/>
      <c r="HF1150" s="21"/>
      <c r="HG1150" s="21"/>
      <c r="HH1150" s="21"/>
      <c r="HI1150" s="21"/>
      <c r="HJ1150" s="21"/>
      <c r="HK1150" s="21"/>
      <c r="HL1150" s="21"/>
      <c r="HM1150" s="21"/>
      <c r="HN1150" s="21"/>
      <c r="HO1150" s="21"/>
      <c r="HP1150" s="21"/>
      <c r="HQ1150" s="21"/>
      <c r="HR1150" s="21"/>
      <c r="HS1150" s="21"/>
      <c r="HT1150" s="21"/>
      <c r="HU1150" s="21"/>
      <c r="HV1150" s="21"/>
      <c r="HW1150" s="21"/>
      <c r="HX1150" s="21"/>
      <c r="HY1150" s="21"/>
      <c r="HZ1150" s="21"/>
      <c r="IA1150" s="21"/>
      <c r="IB1150" s="21"/>
      <c r="IC1150" s="21"/>
      <c r="ID1150" s="21"/>
      <c r="IE1150" s="21"/>
      <c r="IF1150" s="21"/>
      <c r="IG1150" s="21"/>
      <c r="IH1150" s="21"/>
      <c r="II1150" s="21"/>
      <c r="IJ1150" s="21"/>
      <c r="IK1150" s="21"/>
      <c r="IL1150" s="21"/>
      <c r="IM1150" s="21"/>
      <c r="IN1150" s="21"/>
      <c r="IO1150" s="21"/>
      <c r="IP1150" s="21"/>
      <c r="IQ1150" s="21"/>
      <c r="IR1150" s="21"/>
      <c r="IS1150" s="21"/>
      <c r="IT1150" s="21"/>
      <c r="IU1150" s="21"/>
      <c r="IV1150" s="21"/>
      <c r="IW1150" s="21"/>
      <c r="IX1150" s="21"/>
      <c r="IY1150" s="21"/>
      <c r="IZ1150" s="21"/>
      <c r="JA1150" s="21"/>
      <c r="JB1150" s="21"/>
      <c r="JC1150" s="21"/>
      <c r="JD1150" s="21"/>
      <c r="JE1150" s="21"/>
      <c r="JF1150" s="21"/>
      <c r="JG1150" s="21"/>
      <c r="JH1150" s="21"/>
      <c r="JI1150" s="21"/>
      <c r="JJ1150" s="21"/>
      <c r="JK1150" s="21"/>
      <c r="JL1150" s="21"/>
      <c r="JM1150" s="21"/>
      <c r="JN1150" s="21"/>
      <c r="JO1150" s="21"/>
      <c r="JP1150" s="21"/>
      <c r="JQ1150" s="21"/>
      <c r="JR1150" s="21"/>
      <c r="JS1150" s="21"/>
      <c r="JT1150" s="21"/>
      <c r="JU1150" s="21"/>
      <c r="JV1150" s="21"/>
      <c r="JW1150" s="21"/>
      <c r="JX1150" s="21"/>
      <c r="JY1150" s="21"/>
    </row>
    <row r="1151" spans="1:285" ht="14.1" customHeight="1">
      <c r="A1151" s="21"/>
      <c r="B1151" s="21"/>
      <c r="C1151" s="21"/>
      <c r="D1151" s="21"/>
      <c r="E1151" s="21"/>
      <c r="F1151" s="21"/>
      <c r="G1151" s="21"/>
      <c r="H1151" s="21"/>
      <c r="I1151" s="21"/>
      <c r="J1151" s="21"/>
      <c r="K1151" s="21"/>
      <c r="L1151" s="21"/>
      <c r="M1151" s="21"/>
      <c r="N1151" s="21"/>
      <c r="O1151" s="21"/>
      <c r="P1151" s="21"/>
      <c r="Q1151" s="21"/>
      <c r="R1151" s="21"/>
      <c r="S1151" s="21"/>
      <c r="T1151" s="21"/>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21"/>
      <c r="BD1151" s="21"/>
      <c r="BE1151" s="21"/>
      <c r="BF1151" s="21"/>
      <c r="BG1151" s="21"/>
      <c r="BH1151" s="21"/>
      <c r="BI1151" s="21"/>
      <c r="BJ1151" s="21"/>
      <c r="BK1151" s="21"/>
      <c r="BL1151" s="21"/>
      <c r="BM1151" s="21"/>
      <c r="BN1151" s="21"/>
      <c r="BO1151" s="21"/>
      <c r="BP1151" s="21"/>
      <c r="BQ1151" s="21"/>
      <c r="BR1151" s="21"/>
      <c r="BS1151" s="21"/>
      <c r="BT1151" s="21"/>
      <c r="BU1151" s="21"/>
      <c r="BV1151" s="21"/>
      <c r="BW1151" s="21"/>
      <c r="BX1151" s="21"/>
      <c r="BY1151" s="21"/>
      <c r="BZ1151" s="21"/>
      <c r="CA1151" s="21"/>
      <c r="CB1151" s="21"/>
      <c r="CC1151" s="21"/>
      <c r="CD1151" s="21"/>
      <c r="CE1151" s="21"/>
      <c r="CF1151" s="21"/>
      <c r="CG1151" s="21"/>
      <c r="CH1151" s="21"/>
      <c r="CI1151" s="21"/>
      <c r="CJ1151" s="21"/>
      <c r="CK1151" s="21"/>
      <c r="CL1151" s="21"/>
      <c r="CM1151" s="21"/>
      <c r="CN1151" s="21"/>
      <c r="CO1151" s="21"/>
      <c r="CP1151" s="21"/>
      <c r="CQ1151" s="21"/>
      <c r="CR1151" s="21"/>
      <c r="CS1151" s="21"/>
      <c r="CT1151" s="21"/>
      <c r="CU1151" s="21"/>
      <c r="CV1151" s="21"/>
      <c r="CW1151" s="21"/>
      <c r="CX1151" s="21"/>
      <c r="CY1151" s="21"/>
      <c r="CZ1151" s="21"/>
      <c r="DA1151" s="21"/>
      <c r="DB1151" s="21"/>
      <c r="DC1151" s="21"/>
      <c r="DD1151" s="21"/>
      <c r="DE1151" s="21"/>
      <c r="DF1151" s="21"/>
      <c r="DG1151" s="21"/>
      <c r="DH1151" s="21"/>
      <c r="DI1151" s="21"/>
      <c r="DJ1151" s="21"/>
      <c r="DK1151" s="21"/>
      <c r="DL1151" s="21"/>
      <c r="DM1151" s="21"/>
      <c r="DN1151" s="21"/>
      <c r="DO1151" s="21"/>
      <c r="DP1151" s="21"/>
      <c r="DQ1151" s="21"/>
      <c r="DR1151" s="21"/>
      <c r="DS1151" s="21"/>
      <c r="DT1151" s="21"/>
      <c r="DU1151" s="21"/>
      <c r="DV1151" s="21"/>
      <c r="DW1151" s="21"/>
      <c r="DX1151" s="21"/>
      <c r="DY1151" s="21"/>
      <c r="DZ1151" s="21"/>
      <c r="EA1151" s="21"/>
      <c r="EB1151" s="21"/>
      <c r="EC1151" s="21"/>
      <c r="ED1151" s="21"/>
      <c r="EE1151" s="21"/>
      <c r="EF1151" s="21"/>
      <c r="EG1151" s="21"/>
      <c r="EH1151" s="21"/>
      <c r="EI1151" s="21"/>
      <c r="EJ1151" s="21"/>
      <c r="EK1151" s="21"/>
      <c r="EL1151" s="21"/>
      <c r="EM1151" s="21"/>
      <c r="EN1151" s="21"/>
      <c r="EO1151" s="21"/>
      <c r="EP1151" s="21"/>
      <c r="EQ1151" s="21"/>
      <c r="ER1151" s="21"/>
      <c r="ES1151" s="21"/>
      <c r="ET1151" s="21"/>
      <c r="EU1151" s="21"/>
      <c r="EV1151" s="21"/>
      <c r="EW1151" s="21"/>
      <c r="EX1151" s="21"/>
      <c r="EY1151" s="21"/>
      <c r="EZ1151" s="21"/>
      <c r="FA1151" s="21"/>
      <c r="FB1151" s="21"/>
      <c r="FC1151" s="21"/>
      <c r="FD1151" s="21"/>
      <c r="FE1151" s="21"/>
      <c r="FF1151" s="21"/>
      <c r="FG1151" s="21"/>
      <c r="FH1151" s="21"/>
      <c r="FI1151" s="21"/>
      <c r="FJ1151" s="21"/>
      <c r="FK1151" s="21"/>
      <c r="FL1151" s="21"/>
      <c r="FM1151" s="21"/>
      <c r="FN1151" s="21"/>
      <c r="FO1151" s="21"/>
      <c r="FP1151" s="21"/>
      <c r="FQ1151" s="21"/>
      <c r="FR1151" s="21"/>
      <c r="FS1151" s="21"/>
      <c r="FT1151" s="21"/>
      <c r="FU1151" s="21"/>
      <c r="FV1151" s="21"/>
      <c r="FW1151" s="21"/>
      <c r="FX1151" s="21"/>
      <c r="FY1151" s="21"/>
      <c r="FZ1151" s="21"/>
      <c r="GA1151" s="21"/>
      <c r="GB1151" s="21"/>
      <c r="GC1151" s="21"/>
      <c r="GD1151" s="21"/>
      <c r="GE1151" s="21"/>
      <c r="GF1151" s="21"/>
      <c r="GG1151" s="21"/>
      <c r="GH1151" s="21"/>
      <c r="GI1151" s="21"/>
      <c r="GJ1151" s="21"/>
      <c r="GK1151" s="21"/>
      <c r="GL1151" s="21"/>
      <c r="GM1151" s="21"/>
      <c r="GN1151" s="21"/>
      <c r="GO1151" s="21"/>
      <c r="GP1151" s="21"/>
      <c r="GQ1151" s="21"/>
      <c r="GR1151" s="21"/>
      <c r="GS1151" s="21"/>
      <c r="GT1151" s="21"/>
      <c r="GU1151" s="21"/>
      <c r="GV1151" s="21"/>
      <c r="GW1151" s="21"/>
      <c r="GX1151" s="21"/>
      <c r="GY1151" s="21"/>
      <c r="GZ1151" s="21"/>
      <c r="HA1151" s="21"/>
      <c r="HB1151" s="21"/>
      <c r="HC1151" s="21"/>
      <c r="HD1151" s="21"/>
      <c r="HE1151" s="21"/>
      <c r="HF1151" s="21"/>
      <c r="HG1151" s="21"/>
      <c r="HH1151" s="21"/>
      <c r="HI1151" s="21"/>
      <c r="HJ1151" s="21"/>
      <c r="HK1151" s="21"/>
      <c r="HL1151" s="21"/>
      <c r="HM1151" s="21"/>
      <c r="HN1151" s="21"/>
      <c r="HO1151" s="21"/>
      <c r="HP1151" s="21"/>
      <c r="HQ1151" s="21"/>
      <c r="HR1151" s="21"/>
      <c r="HS1151" s="21"/>
      <c r="HT1151" s="21"/>
      <c r="HU1151" s="21"/>
      <c r="HV1151" s="21"/>
      <c r="HW1151" s="21"/>
      <c r="HX1151" s="21"/>
      <c r="HY1151" s="21"/>
      <c r="HZ1151" s="21"/>
      <c r="IA1151" s="21"/>
      <c r="IB1151" s="21"/>
      <c r="IC1151" s="21"/>
      <c r="ID1151" s="21"/>
      <c r="IE1151" s="21"/>
      <c r="IF1151" s="21"/>
      <c r="IG1151" s="21"/>
      <c r="IH1151" s="21"/>
      <c r="II1151" s="21"/>
      <c r="IJ1151" s="21"/>
      <c r="IK1151" s="21"/>
      <c r="IL1151" s="21"/>
      <c r="IM1151" s="21"/>
      <c r="IN1151" s="21"/>
      <c r="IO1151" s="21"/>
      <c r="IP1151" s="21"/>
      <c r="IQ1151" s="21"/>
      <c r="IR1151" s="21"/>
      <c r="IS1151" s="21"/>
      <c r="IT1151" s="21"/>
      <c r="IU1151" s="21"/>
      <c r="IV1151" s="21"/>
      <c r="IW1151" s="21"/>
      <c r="IX1151" s="21"/>
      <c r="IY1151" s="21"/>
      <c r="IZ1151" s="21"/>
      <c r="JA1151" s="21"/>
      <c r="JB1151" s="21"/>
      <c r="JC1151" s="21"/>
      <c r="JD1151" s="21"/>
      <c r="JE1151" s="21"/>
      <c r="JF1151" s="21"/>
      <c r="JG1151" s="21"/>
      <c r="JH1151" s="21"/>
      <c r="JI1151" s="21"/>
      <c r="JJ1151" s="21"/>
      <c r="JK1151" s="21"/>
      <c r="JL1151" s="21"/>
      <c r="JM1151" s="21"/>
      <c r="JN1151" s="21"/>
      <c r="JO1151" s="21"/>
      <c r="JP1151" s="21"/>
      <c r="JQ1151" s="21"/>
      <c r="JR1151" s="21"/>
      <c r="JS1151" s="21"/>
      <c r="JT1151" s="21"/>
      <c r="JU1151" s="21"/>
      <c r="JV1151" s="21"/>
      <c r="JW1151" s="21"/>
      <c r="JX1151" s="21"/>
      <c r="JY1151" s="21"/>
    </row>
    <row r="1152" spans="1:285" ht="14.1" customHeight="1">
      <c r="A1152" s="21"/>
      <c r="B1152" s="21"/>
      <c r="C1152" s="21"/>
      <c r="D1152" s="21"/>
      <c r="E1152" s="21"/>
      <c r="F1152" s="21"/>
      <c r="G1152" s="21"/>
      <c r="H1152" s="21"/>
      <c r="I1152" s="21"/>
      <c r="J1152" s="21"/>
      <c r="K1152" s="21"/>
      <c r="L1152" s="21"/>
      <c r="M1152" s="21"/>
      <c r="N1152" s="21"/>
      <c r="O1152" s="21"/>
      <c r="P1152" s="21"/>
      <c r="Q1152" s="21"/>
      <c r="R1152" s="21"/>
      <c r="S1152" s="21"/>
      <c r="T1152" s="21"/>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21"/>
      <c r="BD1152" s="21"/>
      <c r="BE1152" s="21"/>
      <c r="BF1152" s="21"/>
      <c r="BG1152" s="21"/>
      <c r="BH1152" s="21"/>
      <c r="BI1152" s="21"/>
      <c r="BJ1152" s="21"/>
      <c r="BK1152" s="21"/>
      <c r="BL1152" s="21"/>
      <c r="BM1152" s="21"/>
      <c r="BN1152" s="21"/>
      <c r="BO1152" s="21"/>
      <c r="BP1152" s="21"/>
      <c r="BQ1152" s="21"/>
      <c r="BR1152" s="21"/>
      <c r="BS1152" s="21"/>
      <c r="BT1152" s="21"/>
      <c r="BU1152" s="21"/>
      <c r="BV1152" s="21"/>
      <c r="BW1152" s="21"/>
      <c r="BX1152" s="21"/>
      <c r="BY1152" s="21"/>
      <c r="BZ1152" s="21"/>
      <c r="CA1152" s="21"/>
      <c r="CB1152" s="21"/>
      <c r="CC1152" s="21"/>
      <c r="CD1152" s="21"/>
      <c r="CE1152" s="21"/>
      <c r="CF1152" s="21"/>
      <c r="CG1152" s="21"/>
      <c r="CH1152" s="21"/>
      <c r="CI1152" s="21"/>
      <c r="CJ1152" s="21"/>
      <c r="CK1152" s="21"/>
      <c r="CL1152" s="21"/>
      <c r="CM1152" s="21"/>
      <c r="CN1152" s="21"/>
      <c r="CO1152" s="21"/>
      <c r="CP1152" s="21"/>
      <c r="CQ1152" s="21"/>
      <c r="CR1152" s="21"/>
      <c r="CS1152" s="21"/>
      <c r="CT1152" s="21"/>
      <c r="CU1152" s="21"/>
      <c r="CV1152" s="21"/>
      <c r="CW1152" s="21"/>
      <c r="CX1152" s="21"/>
      <c r="CY1152" s="21"/>
      <c r="CZ1152" s="21"/>
      <c r="DA1152" s="21"/>
      <c r="DB1152" s="21"/>
      <c r="DC1152" s="21"/>
      <c r="DD1152" s="21"/>
      <c r="DE1152" s="21"/>
      <c r="DF1152" s="21"/>
      <c r="DG1152" s="21"/>
      <c r="DH1152" s="21"/>
      <c r="DI1152" s="21"/>
      <c r="DJ1152" s="21"/>
      <c r="DK1152" s="21"/>
      <c r="DL1152" s="21"/>
      <c r="DM1152" s="21"/>
      <c r="DN1152" s="21"/>
      <c r="DO1152" s="21"/>
      <c r="DP1152" s="21"/>
      <c r="DQ1152" s="21"/>
      <c r="DR1152" s="21"/>
      <c r="DS1152" s="21"/>
      <c r="DT1152" s="21"/>
      <c r="DU1152" s="21"/>
      <c r="DV1152" s="21"/>
      <c r="DW1152" s="21"/>
      <c r="DX1152" s="21"/>
      <c r="DY1152" s="21"/>
      <c r="DZ1152" s="21"/>
      <c r="EA1152" s="21"/>
      <c r="EB1152" s="21"/>
      <c r="EC1152" s="21"/>
      <c r="ED1152" s="21"/>
      <c r="EE1152" s="21"/>
      <c r="EF1152" s="21"/>
      <c r="EG1152" s="21"/>
      <c r="EH1152" s="21"/>
      <c r="EI1152" s="21"/>
      <c r="EJ1152" s="21"/>
      <c r="EK1152" s="21"/>
      <c r="EL1152" s="21"/>
      <c r="EM1152" s="21"/>
      <c r="EN1152" s="21"/>
      <c r="EO1152" s="21"/>
      <c r="EP1152" s="21"/>
      <c r="EQ1152" s="21"/>
      <c r="ER1152" s="21"/>
      <c r="ES1152" s="21"/>
      <c r="ET1152" s="21"/>
      <c r="EU1152" s="21"/>
      <c r="EV1152" s="21"/>
      <c r="EW1152" s="21"/>
      <c r="EX1152" s="21"/>
      <c r="EY1152" s="21"/>
      <c r="EZ1152" s="21"/>
      <c r="FA1152" s="21"/>
      <c r="FB1152" s="21"/>
      <c r="FC1152" s="21"/>
      <c r="FD1152" s="21"/>
      <c r="FE1152" s="21"/>
      <c r="FF1152" s="21"/>
      <c r="FG1152" s="21"/>
      <c r="FH1152" s="21"/>
      <c r="FI1152" s="21"/>
      <c r="FJ1152" s="21"/>
      <c r="FK1152" s="21"/>
      <c r="FL1152" s="21"/>
      <c r="FM1152" s="21"/>
      <c r="FN1152" s="21"/>
      <c r="FO1152" s="21"/>
      <c r="FP1152" s="21"/>
      <c r="FQ1152" s="21"/>
      <c r="FR1152" s="21"/>
      <c r="FS1152" s="21"/>
      <c r="FT1152" s="21"/>
      <c r="FU1152" s="21"/>
      <c r="FV1152" s="21"/>
      <c r="FW1152" s="21"/>
      <c r="FX1152" s="21"/>
      <c r="FY1152" s="21"/>
      <c r="FZ1152" s="21"/>
      <c r="GA1152" s="21"/>
      <c r="GB1152" s="21"/>
      <c r="GC1152" s="21"/>
      <c r="GD1152" s="21"/>
      <c r="GE1152" s="21"/>
      <c r="GF1152" s="21"/>
      <c r="GG1152" s="21"/>
      <c r="GH1152" s="21"/>
      <c r="GI1152" s="21"/>
      <c r="GJ1152" s="21"/>
      <c r="GK1152" s="21"/>
      <c r="GL1152" s="21"/>
      <c r="GM1152" s="21"/>
      <c r="GN1152" s="21"/>
      <c r="GO1152" s="21"/>
      <c r="GP1152" s="21"/>
      <c r="GQ1152" s="21"/>
      <c r="GR1152" s="21"/>
      <c r="GS1152" s="21"/>
      <c r="GT1152" s="21"/>
      <c r="GU1152" s="21"/>
      <c r="GV1152" s="21"/>
      <c r="GW1152" s="21"/>
      <c r="GX1152" s="21"/>
      <c r="GY1152" s="21"/>
      <c r="GZ1152" s="21"/>
      <c r="HA1152" s="21"/>
      <c r="HB1152" s="21"/>
      <c r="HC1152" s="21"/>
      <c r="HD1152" s="21"/>
      <c r="HE1152" s="21"/>
      <c r="HF1152" s="21"/>
      <c r="HG1152" s="21"/>
      <c r="HH1152" s="21"/>
      <c r="HI1152" s="21"/>
      <c r="HJ1152" s="21"/>
      <c r="HK1152" s="21"/>
      <c r="HL1152" s="21"/>
      <c r="HM1152" s="21"/>
      <c r="HN1152" s="21"/>
      <c r="HO1152" s="21"/>
      <c r="HP1152" s="21"/>
      <c r="HQ1152" s="21"/>
      <c r="HR1152" s="21"/>
      <c r="HS1152" s="21"/>
      <c r="HT1152" s="21"/>
      <c r="HU1152" s="21"/>
      <c r="HV1152" s="21"/>
      <c r="HW1152" s="21"/>
      <c r="HX1152" s="21"/>
      <c r="HY1152" s="21"/>
      <c r="HZ1152" s="21"/>
      <c r="IA1152" s="21"/>
      <c r="IB1152" s="21"/>
      <c r="IC1152" s="21"/>
      <c r="ID1152" s="21"/>
      <c r="IE1152" s="21"/>
      <c r="IF1152" s="21"/>
      <c r="IG1152" s="21"/>
      <c r="IH1152" s="21"/>
      <c r="II1152" s="21"/>
      <c r="IJ1152" s="21"/>
      <c r="IK1152" s="21"/>
      <c r="IL1152" s="21"/>
      <c r="IM1152" s="21"/>
      <c r="IN1152" s="21"/>
      <c r="IO1152" s="21"/>
      <c r="IP1152" s="21"/>
      <c r="IQ1152" s="21"/>
      <c r="IR1152" s="21"/>
      <c r="IS1152" s="21"/>
      <c r="IT1152" s="21"/>
      <c r="IU1152" s="21"/>
      <c r="IV1152" s="21"/>
      <c r="IW1152" s="21"/>
      <c r="IX1152" s="21"/>
      <c r="IY1152" s="21"/>
      <c r="IZ1152" s="21"/>
      <c r="JA1152" s="21"/>
      <c r="JB1152" s="21"/>
      <c r="JC1152" s="21"/>
      <c r="JD1152" s="21"/>
      <c r="JE1152" s="21"/>
      <c r="JF1152" s="21"/>
      <c r="JG1152" s="21"/>
      <c r="JH1152" s="21"/>
      <c r="JI1152" s="21"/>
      <c r="JJ1152" s="21"/>
      <c r="JK1152" s="21"/>
      <c r="JL1152" s="21"/>
      <c r="JM1152" s="21"/>
      <c r="JN1152" s="21"/>
      <c r="JO1152" s="21"/>
      <c r="JP1152" s="21"/>
      <c r="JQ1152" s="21"/>
      <c r="JR1152" s="21"/>
      <c r="JS1152" s="21"/>
      <c r="JT1152" s="21"/>
      <c r="JU1152" s="21"/>
      <c r="JV1152" s="21"/>
      <c r="JW1152" s="21"/>
      <c r="JX1152" s="21"/>
      <c r="JY1152" s="21"/>
    </row>
    <row r="1153" spans="1:285" ht="14.1" customHeight="1">
      <c r="A1153" s="21"/>
      <c r="B1153" s="21"/>
      <c r="C1153" s="21"/>
      <c r="D1153" s="21"/>
      <c r="E1153" s="21"/>
      <c r="F1153" s="21"/>
      <c r="G1153" s="21"/>
      <c r="H1153" s="21"/>
      <c r="I1153" s="21"/>
      <c r="J1153" s="21"/>
      <c r="K1153" s="21"/>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21"/>
      <c r="BD1153" s="21"/>
      <c r="BE1153" s="21"/>
      <c r="BF1153" s="21"/>
      <c r="BG1153" s="21"/>
      <c r="BH1153" s="21"/>
      <c r="BI1153" s="21"/>
      <c r="BJ1153" s="21"/>
      <c r="BK1153" s="21"/>
      <c r="BL1153" s="21"/>
      <c r="BM1153" s="21"/>
      <c r="BN1153" s="21"/>
      <c r="BO1153" s="21"/>
      <c r="BP1153" s="21"/>
      <c r="BQ1153" s="21"/>
      <c r="BR1153" s="21"/>
      <c r="BS1153" s="21"/>
      <c r="BT1153" s="21"/>
      <c r="BU1153" s="21"/>
      <c r="BV1153" s="21"/>
      <c r="BW1153" s="21"/>
      <c r="BX1153" s="21"/>
      <c r="BY1153" s="21"/>
      <c r="BZ1153" s="21"/>
      <c r="CA1153" s="21"/>
      <c r="CB1153" s="21"/>
      <c r="CC1153" s="21"/>
      <c r="CD1153" s="21"/>
      <c r="CE1153" s="21"/>
      <c r="CF1153" s="21"/>
      <c r="CG1153" s="21"/>
      <c r="CH1153" s="21"/>
      <c r="CI1153" s="21"/>
      <c r="CJ1153" s="21"/>
      <c r="CK1153" s="21"/>
      <c r="CL1153" s="21"/>
      <c r="CM1153" s="21"/>
      <c r="CN1153" s="21"/>
      <c r="CO1153" s="21"/>
      <c r="CP1153" s="21"/>
      <c r="CQ1153" s="21"/>
      <c r="CR1153" s="21"/>
      <c r="CS1153" s="21"/>
      <c r="CT1153" s="21"/>
      <c r="CU1153" s="21"/>
      <c r="CV1153" s="21"/>
      <c r="CW1153" s="21"/>
      <c r="CX1153" s="21"/>
      <c r="CY1153" s="21"/>
      <c r="CZ1153" s="21"/>
      <c r="DA1153" s="21"/>
      <c r="DB1153" s="21"/>
      <c r="DC1153" s="21"/>
      <c r="DD1153" s="21"/>
      <c r="DE1153" s="21"/>
      <c r="DF1153" s="21"/>
      <c r="DG1153" s="21"/>
      <c r="DH1153" s="21"/>
      <c r="DI1153" s="21"/>
      <c r="DJ1153" s="21"/>
      <c r="DK1153" s="21"/>
      <c r="DL1153" s="21"/>
      <c r="DM1153" s="21"/>
      <c r="DN1153" s="21"/>
      <c r="DO1153" s="21"/>
      <c r="DP1153" s="21"/>
      <c r="DQ1153" s="21"/>
      <c r="DR1153" s="21"/>
      <c r="DS1153" s="21"/>
      <c r="DT1153" s="21"/>
      <c r="DU1153" s="21"/>
      <c r="DV1153" s="21"/>
      <c r="DW1153" s="21"/>
      <c r="DX1153" s="21"/>
      <c r="DY1153" s="21"/>
      <c r="DZ1153" s="21"/>
      <c r="EA1153" s="21"/>
      <c r="EB1153" s="21"/>
      <c r="EC1153" s="21"/>
      <c r="ED1153" s="21"/>
      <c r="EE1153" s="21"/>
      <c r="EF1153" s="21"/>
      <c r="EG1153" s="21"/>
      <c r="EH1153" s="21"/>
      <c r="EI1153" s="21"/>
      <c r="EJ1153" s="21"/>
      <c r="EK1153" s="21"/>
      <c r="EL1153" s="21"/>
      <c r="EM1153" s="21"/>
      <c r="EN1153" s="21"/>
      <c r="EO1153" s="21"/>
      <c r="EP1153" s="21"/>
      <c r="EQ1153" s="21"/>
      <c r="ER1153" s="21"/>
      <c r="ES1153" s="21"/>
      <c r="ET1153" s="21"/>
      <c r="EU1153" s="21"/>
      <c r="EV1153" s="21"/>
      <c r="EW1153" s="21"/>
      <c r="EX1153" s="21"/>
      <c r="EY1153" s="21"/>
      <c r="EZ1153" s="21"/>
      <c r="FA1153" s="21"/>
      <c r="FB1153" s="21"/>
      <c r="FC1153" s="21"/>
      <c r="FD1153" s="21"/>
      <c r="FE1153" s="21"/>
      <c r="FF1153" s="21"/>
      <c r="FG1153" s="21"/>
      <c r="FH1153" s="21"/>
      <c r="FI1153" s="21"/>
      <c r="FJ1153" s="21"/>
      <c r="FK1153" s="21"/>
      <c r="FL1153" s="21"/>
      <c r="FM1153" s="21"/>
      <c r="FN1153" s="21"/>
      <c r="FO1153" s="21"/>
      <c r="FP1153" s="21"/>
      <c r="FQ1153" s="21"/>
      <c r="FR1153" s="21"/>
      <c r="FS1153" s="21"/>
      <c r="FT1153" s="21"/>
      <c r="FU1153" s="21"/>
      <c r="FV1153" s="21"/>
      <c r="FW1153" s="21"/>
      <c r="FX1153" s="21"/>
      <c r="FY1153" s="21"/>
      <c r="FZ1153" s="21"/>
      <c r="GA1153" s="21"/>
      <c r="GB1153" s="21"/>
      <c r="GC1153" s="21"/>
      <c r="GD1153" s="21"/>
      <c r="GE1153" s="21"/>
      <c r="GF1153" s="21"/>
      <c r="GG1153" s="21"/>
      <c r="GH1153" s="21"/>
      <c r="GI1153" s="21"/>
      <c r="GJ1153" s="21"/>
      <c r="GK1153" s="21"/>
      <c r="GL1153" s="21"/>
      <c r="GM1153" s="21"/>
      <c r="GN1153" s="21"/>
      <c r="GO1153" s="21"/>
      <c r="GP1153" s="21"/>
      <c r="GQ1153" s="21"/>
      <c r="GR1153" s="21"/>
      <c r="GS1153" s="21"/>
      <c r="GT1153" s="21"/>
      <c r="GU1153" s="21"/>
      <c r="GV1153" s="21"/>
      <c r="GW1153" s="21"/>
      <c r="GX1153" s="21"/>
      <c r="GY1153" s="21"/>
      <c r="GZ1153" s="21"/>
      <c r="HA1153" s="21"/>
      <c r="HB1153" s="21"/>
      <c r="HC1153" s="21"/>
      <c r="HD1153" s="21"/>
      <c r="HE1153" s="21"/>
      <c r="HF1153" s="21"/>
      <c r="HG1153" s="21"/>
      <c r="HH1153" s="21"/>
      <c r="HI1153" s="21"/>
      <c r="HJ1153" s="21"/>
      <c r="HK1153" s="21"/>
      <c r="HL1153" s="21"/>
      <c r="HM1153" s="21"/>
      <c r="HN1153" s="21"/>
      <c r="HO1153" s="21"/>
      <c r="HP1153" s="21"/>
      <c r="HQ1153" s="21"/>
      <c r="HR1153" s="21"/>
      <c r="HS1153" s="21"/>
      <c r="HT1153" s="21"/>
      <c r="HU1153" s="21"/>
      <c r="HV1153" s="21"/>
      <c r="HW1153" s="21"/>
      <c r="HX1153" s="21"/>
      <c r="HY1153" s="21"/>
      <c r="HZ1153" s="21"/>
      <c r="IA1153" s="21"/>
      <c r="IB1153" s="21"/>
      <c r="IC1153" s="21"/>
      <c r="ID1153" s="21"/>
      <c r="IE1153" s="21"/>
      <c r="IF1153" s="21"/>
      <c r="IG1153" s="21"/>
      <c r="IH1153" s="21"/>
      <c r="II1153" s="21"/>
      <c r="IJ1153" s="21"/>
      <c r="IK1153" s="21"/>
      <c r="IL1153" s="21"/>
      <c r="IM1153" s="21"/>
      <c r="IN1153" s="21"/>
      <c r="IO1153" s="21"/>
      <c r="IP1153" s="21"/>
      <c r="IQ1153" s="21"/>
      <c r="IR1153" s="21"/>
      <c r="IS1153" s="21"/>
      <c r="IT1153" s="21"/>
      <c r="IU1153" s="21"/>
      <c r="IV1153" s="21"/>
      <c r="IW1153" s="21"/>
      <c r="IX1153" s="21"/>
      <c r="IY1153" s="21"/>
      <c r="IZ1153" s="21"/>
      <c r="JA1153" s="21"/>
      <c r="JB1153" s="21"/>
      <c r="JC1153" s="21"/>
      <c r="JD1153" s="21"/>
      <c r="JE1153" s="21"/>
      <c r="JF1153" s="21"/>
      <c r="JG1153" s="21"/>
      <c r="JH1153" s="21"/>
      <c r="JI1153" s="21"/>
      <c r="JJ1153" s="21"/>
      <c r="JK1153" s="21"/>
      <c r="JL1153" s="21"/>
      <c r="JM1153" s="21"/>
      <c r="JN1153" s="21"/>
      <c r="JO1153" s="21"/>
      <c r="JP1153" s="21"/>
      <c r="JQ1153" s="21"/>
      <c r="JR1153" s="21"/>
      <c r="JS1153" s="21"/>
      <c r="JT1153" s="21"/>
      <c r="JU1153" s="21"/>
      <c r="JV1153" s="21"/>
      <c r="JW1153" s="21"/>
      <c r="JX1153" s="21"/>
      <c r="JY1153" s="21"/>
    </row>
    <row r="1154" spans="1:285" ht="14.1" customHeight="1">
      <c r="A1154" s="21"/>
      <c r="B1154" s="21"/>
      <c r="C1154" s="21"/>
      <c r="D1154" s="21"/>
      <c r="E1154" s="21"/>
      <c r="F1154" s="21"/>
      <c r="G1154" s="21"/>
      <c r="H1154" s="21"/>
      <c r="I1154" s="21"/>
      <c r="J1154" s="21"/>
      <c r="K1154" s="21"/>
      <c r="L1154" s="21"/>
      <c r="M1154" s="21"/>
      <c r="N1154" s="21"/>
      <c r="O1154" s="21"/>
      <c r="P1154" s="21"/>
      <c r="Q1154" s="21"/>
      <c r="R1154" s="21"/>
      <c r="S1154" s="21"/>
      <c r="T1154" s="21"/>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21"/>
      <c r="BD1154" s="21"/>
      <c r="BE1154" s="21"/>
      <c r="BF1154" s="21"/>
      <c r="BG1154" s="21"/>
      <c r="BH1154" s="21"/>
      <c r="BI1154" s="21"/>
      <c r="BJ1154" s="21"/>
      <c r="BK1154" s="21"/>
      <c r="BL1154" s="21"/>
      <c r="BM1154" s="21"/>
      <c r="BN1154" s="21"/>
      <c r="BO1154" s="21"/>
      <c r="BP1154" s="21"/>
      <c r="BQ1154" s="21"/>
      <c r="BR1154" s="21"/>
      <c r="BS1154" s="21"/>
      <c r="BT1154" s="21"/>
      <c r="BU1154" s="21"/>
      <c r="BV1154" s="21"/>
      <c r="BW1154" s="21"/>
      <c r="BX1154" s="21"/>
      <c r="BY1154" s="21"/>
      <c r="BZ1154" s="21"/>
      <c r="CA1154" s="21"/>
      <c r="CB1154" s="21"/>
      <c r="CC1154" s="21"/>
      <c r="CD1154" s="21"/>
      <c r="CE1154" s="21"/>
      <c r="CF1154" s="21"/>
      <c r="CG1154" s="21"/>
      <c r="CH1154" s="21"/>
      <c r="CI1154" s="21"/>
      <c r="CJ1154" s="21"/>
      <c r="CK1154" s="21"/>
      <c r="CL1154" s="21"/>
      <c r="CM1154" s="21"/>
      <c r="CN1154" s="21"/>
      <c r="CO1154" s="21"/>
      <c r="CP1154" s="21"/>
      <c r="CQ1154" s="21"/>
      <c r="CR1154" s="21"/>
      <c r="CS1154" s="21"/>
      <c r="CT1154" s="21"/>
      <c r="CU1154" s="21"/>
      <c r="CV1154" s="21"/>
      <c r="CW1154" s="21"/>
      <c r="CX1154" s="21"/>
      <c r="CY1154" s="21"/>
      <c r="CZ1154" s="21"/>
      <c r="DA1154" s="21"/>
      <c r="DB1154" s="21"/>
      <c r="DC1154" s="21"/>
      <c r="DD1154" s="21"/>
      <c r="DE1154" s="21"/>
      <c r="DF1154" s="21"/>
      <c r="DG1154" s="21"/>
      <c r="DH1154" s="21"/>
      <c r="DI1154" s="21"/>
      <c r="DJ1154" s="21"/>
      <c r="DK1154" s="21"/>
      <c r="DL1154" s="21"/>
      <c r="DM1154" s="21"/>
      <c r="DN1154" s="21"/>
      <c r="DO1154" s="21"/>
      <c r="DP1154" s="21"/>
      <c r="DQ1154" s="21"/>
      <c r="DR1154" s="21"/>
      <c r="DS1154" s="21"/>
      <c r="DT1154" s="21"/>
      <c r="DU1154" s="21"/>
      <c r="DV1154" s="21"/>
      <c r="DW1154" s="21"/>
      <c r="DX1154" s="21"/>
      <c r="DY1154" s="21"/>
      <c r="DZ1154" s="21"/>
      <c r="EA1154" s="21"/>
      <c r="EB1154" s="21"/>
      <c r="EC1154" s="21"/>
      <c r="ED1154" s="21"/>
      <c r="EE1154" s="21"/>
      <c r="EF1154" s="21"/>
      <c r="EG1154" s="21"/>
      <c r="EH1154" s="21"/>
      <c r="EI1154" s="21"/>
      <c r="EJ1154" s="21"/>
      <c r="EK1154" s="21"/>
      <c r="EL1154" s="21"/>
      <c r="EM1154" s="21"/>
      <c r="EN1154" s="21"/>
      <c r="EO1154" s="21"/>
      <c r="EP1154" s="21"/>
      <c r="EQ1154" s="21"/>
      <c r="ER1154" s="21"/>
      <c r="ES1154" s="21"/>
      <c r="ET1154" s="21"/>
      <c r="EU1154" s="21"/>
      <c r="EV1154" s="21"/>
      <c r="EW1154" s="21"/>
      <c r="EX1154" s="21"/>
      <c r="EY1154" s="21"/>
      <c r="EZ1154" s="21"/>
      <c r="FA1154" s="21"/>
      <c r="FB1154" s="21"/>
      <c r="FC1154" s="21"/>
      <c r="FD1154" s="21"/>
      <c r="FE1154" s="21"/>
      <c r="FF1154" s="21"/>
      <c r="FG1154" s="21"/>
      <c r="FH1154" s="21"/>
      <c r="FI1154" s="21"/>
      <c r="FJ1154" s="21"/>
      <c r="FK1154" s="21"/>
      <c r="FL1154" s="21"/>
      <c r="FM1154" s="21"/>
      <c r="FN1154" s="21"/>
      <c r="FO1154" s="21"/>
      <c r="FP1154" s="21"/>
      <c r="FQ1154" s="21"/>
      <c r="FR1154" s="21"/>
      <c r="FS1154" s="21"/>
      <c r="FT1154" s="21"/>
      <c r="FU1154" s="21"/>
      <c r="FV1154" s="21"/>
      <c r="FW1154" s="21"/>
      <c r="FX1154" s="21"/>
      <c r="FY1154" s="21"/>
      <c r="FZ1154" s="21"/>
      <c r="GA1154" s="21"/>
      <c r="GB1154" s="21"/>
      <c r="GC1154" s="21"/>
      <c r="GD1154" s="21"/>
      <c r="GE1154" s="21"/>
      <c r="GF1154" s="21"/>
      <c r="GG1154" s="21"/>
      <c r="GH1154" s="21"/>
      <c r="GI1154" s="21"/>
      <c r="GJ1154" s="21"/>
      <c r="GK1154" s="21"/>
      <c r="GL1154" s="21"/>
      <c r="GM1154" s="21"/>
      <c r="GN1154" s="21"/>
      <c r="GO1154" s="21"/>
      <c r="GP1154" s="21"/>
      <c r="GQ1154" s="21"/>
      <c r="GR1154" s="21"/>
      <c r="GS1154" s="21"/>
      <c r="GT1154" s="21"/>
      <c r="GU1154" s="21"/>
      <c r="GV1154" s="21"/>
      <c r="GW1154" s="21"/>
      <c r="GX1154" s="21"/>
      <c r="GY1154" s="21"/>
      <c r="GZ1154" s="21"/>
      <c r="HA1154" s="21"/>
      <c r="HB1154" s="21"/>
      <c r="HC1154" s="21"/>
      <c r="HD1154" s="21"/>
      <c r="HE1154" s="21"/>
      <c r="HF1154" s="21"/>
      <c r="HG1154" s="21"/>
      <c r="HH1154" s="21"/>
      <c r="HI1154" s="21"/>
      <c r="HJ1154" s="21"/>
      <c r="HK1154" s="21"/>
      <c r="HL1154" s="21"/>
      <c r="HM1154" s="21"/>
      <c r="HN1154" s="21"/>
      <c r="HO1154" s="21"/>
      <c r="HP1154" s="21"/>
      <c r="HQ1154" s="21"/>
      <c r="HR1154" s="21"/>
      <c r="HS1154" s="21"/>
      <c r="HT1154" s="21"/>
      <c r="HU1154" s="21"/>
      <c r="HV1154" s="21"/>
      <c r="HW1154" s="21"/>
      <c r="HX1154" s="21"/>
      <c r="HY1154" s="21"/>
      <c r="HZ1154" s="21"/>
      <c r="IA1154" s="21"/>
      <c r="IB1154" s="21"/>
      <c r="IC1154" s="21"/>
      <c r="ID1154" s="21"/>
      <c r="IE1154" s="21"/>
      <c r="IF1154" s="21"/>
      <c r="IG1154" s="21"/>
      <c r="IH1154" s="21"/>
      <c r="II1154" s="21"/>
      <c r="IJ1154" s="21"/>
      <c r="IK1154" s="21"/>
      <c r="IL1154" s="21"/>
      <c r="IM1154" s="21"/>
      <c r="IN1154" s="21"/>
      <c r="IO1154" s="21"/>
      <c r="IP1154" s="21"/>
      <c r="IQ1154" s="21"/>
      <c r="IR1154" s="21"/>
      <c r="IS1154" s="21"/>
      <c r="IT1154" s="21"/>
      <c r="IU1154" s="21"/>
      <c r="IV1154" s="21"/>
      <c r="IW1154" s="21"/>
      <c r="IX1154" s="21"/>
      <c r="IY1154" s="21"/>
      <c r="IZ1154" s="21"/>
      <c r="JA1154" s="21"/>
      <c r="JB1154" s="21"/>
      <c r="JC1154" s="21"/>
      <c r="JD1154" s="21"/>
      <c r="JE1154" s="21"/>
      <c r="JF1154" s="21"/>
      <c r="JG1154" s="21"/>
      <c r="JH1154" s="21"/>
      <c r="JI1154" s="21"/>
      <c r="JJ1154" s="21"/>
      <c r="JK1154" s="21"/>
      <c r="JL1154" s="21"/>
      <c r="JM1154" s="21"/>
      <c r="JN1154" s="21"/>
      <c r="JO1154" s="21"/>
      <c r="JP1154" s="21"/>
      <c r="JQ1154" s="21"/>
      <c r="JR1154" s="21"/>
      <c r="JS1154" s="21"/>
      <c r="JT1154" s="21"/>
      <c r="JU1154" s="21"/>
      <c r="JV1154" s="21"/>
      <c r="JW1154" s="21"/>
      <c r="JX1154" s="21"/>
      <c r="JY1154" s="21"/>
    </row>
    <row r="1155" spans="1:285" ht="14.1" customHeight="1">
      <c r="A1155" s="21"/>
      <c r="B1155" s="21"/>
      <c r="C1155" s="21"/>
      <c r="D1155" s="21"/>
      <c r="E1155" s="21"/>
      <c r="F1155" s="21"/>
      <c r="G1155" s="21"/>
      <c r="H1155" s="21"/>
      <c r="I1155" s="21"/>
      <c r="J1155" s="21"/>
      <c r="K1155" s="21"/>
      <c r="L1155" s="21"/>
      <c r="M1155" s="21"/>
      <c r="N1155" s="21"/>
      <c r="O1155" s="21"/>
      <c r="P1155" s="21"/>
      <c r="Q1155" s="21"/>
      <c r="R1155" s="21"/>
      <c r="S1155" s="21"/>
      <c r="T1155" s="21"/>
      <c r="U1155" s="21"/>
      <c r="V1155" s="21"/>
      <c r="W1155" s="21"/>
      <c r="X1155" s="21"/>
      <c r="Y1155" s="21"/>
      <c r="Z1155" s="21"/>
      <c r="AA1155" s="21"/>
      <c r="AB1155" s="21"/>
      <c r="AC1155" s="21"/>
      <c r="AD1155" s="21"/>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21"/>
      <c r="BD1155" s="21"/>
      <c r="BE1155" s="21"/>
      <c r="BF1155" s="21"/>
      <c r="BG1155" s="21"/>
      <c r="BH1155" s="21"/>
      <c r="BI1155" s="21"/>
      <c r="BJ1155" s="21"/>
      <c r="BK1155" s="21"/>
      <c r="BL1155" s="21"/>
      <c r="BM1155" s="21"/>
      <c r="BN1155" s="21"/>
      <c r="BO1155" s="21"/>
      <c r="BP1155" s="21"/>
      <c r="BQ1155" s="21"/>
      <c r="BR1155" s="21"/>
      <c r="BS1155" s="21"/>
      <c r="BT1155" s="21"/>
      <c r="BU1155" s="21"/>
      <c r="BV1155" s="21"/>
      <c r="BW1155" s="21"/>
      <c r="BX1155" s="21"/>
      <c r="BY1155" s="21"/>
      <c r="BZ1155" s="21"/>
      <c r="CA1155" s="21"/>
      <c r="CB1155" s="21"/>
      <c r="CC1155" s="21"/>
      <c r="CD1155" s="21"/>
      <c r="CE1155" s="21"/>
      <c r="CF1155" s="21"/>
      <c r="CG1155" s="21"/>
      <c r="CH1155" s="21"/>
      <c r="CI1155" s="21"/>
      <c r="CJ1155" s="21"/>
      <c r="CK1155" s="21"/>
      <c r="CL1155" s="21"/>
      <c r="CM1155" s="21"/>
      <c r="CN1155" s="21"/>
      <c r="CO1155" s="21"/>
      <c r="CP1155" s="21"/>
      <c r="CQ1155" s="21"/>
      <c r="CR1155" s="21"/>
      <c r="CS1155" s="21"/>
      <c r="CT1155" s="21"/>
      <c r="CU1155" s="21"/>
      <c r="CV1155" s="21"/>
      <c r="CW1155" s="21"/>
      <c r="CX1155" s="21"/>
      <c r="CY1155" s="21"/>
      <c r="CZ1155" s="21"/>
      <c r="DA1155" s="21"/>
      <c r="DB1155" s="21"/>
      <c r="DC1155" s="21"/>
      <c r="DD1155" s="21"/>
      <c r="DE1155" s="21"/>
      <c r="DF1155" s="21"/>
      <c r="DG1155" s="21"/>
      <c r="DH1155" s="21"/>
      <c r="DI1155" s="21"/>
      <c r="DJ1155" s="21"/>
      <c r="DK1155" s="21"/>
      <c r="DL1155" s="21"/>
      <c r="DM1155" s="21"/>
      <c r="DN1155" s="21"/>
      <c r="DO1155" s="21"/>
      <c r="DP1155" s="21"/>
      <c r="DQ1155" s="21"/>
      <c r="DR1155" s="21"/>
      <c r="DS1155" s="21"/>
      <c r="DT1155" s="21"/>
      <c r="DU1155" s="21"/>
      <c r="DV1155" s="21"/>
      <c r="DW1155" s="21"/>
      <c r="DX1155" s="21"/>
      <c r="DY1155" s="21"/>
      <c r="DZ1155" s="21"/>
      <c r="EA1155" s="21"/>
      <c r="EB1155" s="21"/>
      <c r="EC1155" s="21"/>
      <c r="ED1155" s="21"/>
      <c r="EE1155" s="21"/>
      <c r="EF1155" s="21"/>
      <c r="EG1155" s="21"/>
      <c r="EH1155" s="21"/>
      <c r="EI1155" s="21"/>
      <c r="EJ1155" s="21"/>
      <c r="EK1155" s="21"/>
      <c r="EL1155" s="21"/>
      <c r="EM1155" s="21"/>
      <c r="EN1155" s="21"/>
      <c r="EO1155" s="21"/>
      <c r="EP1155" s="21"/>
      <c r="EQ1155" s="21"/>
      <c r="ER1155" s="21"/>
      <c r="ES1155" s="21"/>
      <c r="ET1155" s="21"/>
      <c r="EU1155" s="21"/>
      <c r="EV1155" s="21"/>
      <c r="EW1155" s="21"/>
      <c r="EX1155" s="21"/>
      <c r="EY1155" s="21"/>
      <c r="EZ1155" s="21"/>
      <c r="FA1155" s="21"/>
      <c r="FB1155" s="21"/>
      <c r="FC1155" s="21"/>
      <c r="FD1155" s="21"/>
      <c r="FE1155" s="21"/>
      <c r="FF1155" s="21"/>
      <c r="FG1155" s="21"/>
      <c r="FH1155" s="21"/>
      <c r="FI1155" s="21"/>
      <c r="FJ1155" s="21"/>
      <c r="FK1155" s="21"/>
      <c r="FL1155" s="21"/>
      <c r="FM1155" s="21"/>
      <c r="FN1155" s="21"/>
      <c r="FO1155" s="21"/>
      <c r="FP1155" s="21"/>
      <c r="FQ1155" s="21"/>
      <c r="FR1155" s="21"/>
      <c r="FS1155" s="21"/>
      <c r="FT1155" s="21"/>
      <c r="FU1155" s="21"/>
      <c r="FV1155" s="21"/>
      <c r="FW1155" s="21"/>
      <c r="FX1155" s="21"/>
      <c r="FY1155" s="21"/>
      <c r="FZ1155" s="21"/>
      <c r="GA1155" s="21"/>
      <c r="GB1155" s="21"/>
      <c r="GC1155" s="21"/>
      <c r="GD1155" s="21"/>
      <c r="GE1155" s="21"/>
      <c r="GF1155" s="21"/>
      <c r="GG1155" s="21"/>
      <c r="GH1155" s="21"/>
      <c r="GI1155" s="21"/>
      <c r="GJ1155" s="21"/>
      <c r="GK1155" s="21"/>
      <c r="GL1155" s="21"/>
      <c r="GM1155" s="21"/>
      <c r="GN1155" s="21"/>
      <c r="GO1155" s="21"/>
      <c r="GP1155" s="21"/>
      <c r="GQ1155" s="21"/>
      <c r="GR1155" s="21"/>
      <c r="GS1155" s="21"/>
      <c r="GT1155" s="21"/>
      <c r="GU1155" s="21"/>
      <c r="GV1155" s="21"/>
      <c r="GW1155" s="21"/>
      <c r="GX1155" s="21"/>
      <c r="GY1155" s="21"/>
      <c r="GZ1155" s="21"/>
      <c r="HA1155" s="21"/>
      <c r="HB1155" s="21"/>
      <c r="HC1155" s="21"/>
      <c r="HD1155" s="21"/>
      <c r="HE1155" s="21"/>
      <c r="HF1155" s="21"/>
      <c r="HG1155" s="21"/>
      <c r="HH1155" s="21"/>
      <c r="HI1155" s="21"/>
      <c r="HJ1155" s="21"/>
      <c r="HK1155" s="21"/>
      <c r="HL1155" s="21"/>
      <c r="HM1155" s="21"/>
      <c r="HN1155" s="21"/>
      <c r="HO1155" s="21"/>
      <c r="HP1155" s="21"/>
      <c r="HQ1155" s="21"/>
      <c r="HR1155" s="21"/>
      <c r="HS1155" s="21"/>
      <c r="HT1155" s="21"/>
      <c r="HU1155" s="21"/>
      <c r="HV1155" s="21"/>
      <c r="HW1155" s="21"/>
      <c r="HX1155" s="21"/>
      <c r="HY1155" s="21"/>
      <c r="HZ1155" s="21"/>
      <c r="IA1155" s="21"/>
      <c r="IB1155" s="21"/>
      <c r="IC1155" s="21"/>
      <c r="ID1155" s="21"/>
      <c r="IE1155" s="21"/>
      <c r="IF1155" s="21"/>
      <c r="IG1155" s="21"/>
      <c r="IH1155" s="21"/>
      <c r="II1155" s="21"/>
      <c r="IJ1155" s="21"/>
      <c r="IK1155" s="21"/>
      <c r="IL1155" s="21"/>
      <c r="IM1155" s="21"/>
      <c r="IN1155" s="21"/>
      <c r="IO1155" s="21"/>
      <c r="IP1155" s="21"/>
      <c r="IQ1155" s="21"/>
      <c r="IR1155" s="21"/>
      <c r="IS1155" s="21"/>
      <c r="IT1155" s="21"/>
      <c r="IU1155" s="21"/>
      <c r="IV1155" s="21"/>
      <c r="IW1155" s="21"/>
      <c r="IX1155" s="21"/>
      <c r="IY1155" s="21"/>
      <c r="IZ1155" s="21"/>
      <c r="JA1155" s="21"/>
      <c r="JB1155" s="21"/>
      <c r="JC1155" s="21"/>
      <c r="JD1155" s="21"/>
      <c r="JE1155" s="21"/>
      <c r="JF1155" s="21"/>
      <c r="JG1155" s="21"/>
      <c r="JH1155" s="21"/>
      <c r="JI1155" s="21"/>
      <c r="JJ1155" s="21"/>
      <c r="JK1155" s="21"/>
      <c r="JL1155" s="21"/>
      <c r="JM1155" s="21"/>
      <c r="JN1155" s="21"/>
      <c r="JO1155" s="21"/>
      <c r="JP1155" s="21"/>
      <c r="JQ1155" s="21"/>
      <c r="JR1155" s="21"/>
      <c r="JS1155" s="21"/>
      <c r="JT1155" s="21"/>
      <c r="JU1155" s="21"/>
      <c r="JV1155" s="21"/>
      <c r="JW1155" s="21"/>
      <c r="JX1155" s="21"/>
      <c r="JY1155" s="21"/>
    </row>
    <row r="1156" spans="1:285" ht="14.1" customHeight="1">
      <c r="A1156" s="21"/>
      <c r="B1156" s="21"/>
      <c r="C1156" s="21"/>
      <c r="D1156" s="21"/>
      <c r="E1156" s="21"/>
      <c r="F1156" s="21"/>
      <c r="G1156" s="21"/>
      <c r="H1156" s="21"/>
      <c r="I1156" s="21"/>
      <c r="J1156" s="21"/>
      <c r="K1156" s="21"/>
      <c r="L1156" s="21"/>
      <c r="M1156" s="21"/>
      <c r="N1156" s="21"/>
      <c r="O1156" s="21"/>
      <c r="P1156" s="21"/>
      <c r="Q1156" s="21"/>
      <c r="R1156" s="21"/>
      <c r="S1156" s="21"/>
      <c r="T1156" s="21"/>
      <c r="U1156" s="21"/>
      <c r="V1156" s="21"/>
      <c r="W1156" s="21"/>
      <c r="X1156" s="21"/>
      <c r="Y1156" s="21"/>
      <c r="Z1156" s="21"/>
      <c r="AA1156" s="21"/>
      <c r="AB1156" s="21"/>
      <c r="AC1156" s="21"/>
      <c r="AD1156" s="21"/>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c r="BI1156" s="21"/>
      <c r="BJ1156" s="21"/>
      <c r="BK1156" s="21"/>
      <c r="BL1156" s="21"/>
      <c r="BM1156" s="21"/>
      <c r="BN1156" s="21"/>
      <c r="BO1156" s="21"/>
      <c r="BP1156" s="21"/>
      <c r="BQ1156" s="21"/>
      <c r="BR1156" s="21"/>
      <c r="BS1156" s="21"/>
      <c r="BT1156" s="21"/>
      <c r="BU1156" s="21"/>
      <c r="BV1156" s="21"/>
      <c r="BW1156" s="21"/>
      <c r="BX1156" s="21"/>
      <c r="BY1156" s="21"/>
      <c r="BZ1156" s="21"/>
      <c r="CA1156" s="21"/>
      <c r="CB1156" s="21"/>
      <c r="CC1156" s="21"/>
      <c r="CD1156" s="21"/>
      <c r="CE1156" s="21"/>
      <c r="CF1156" s="21"/>
      <c r="CG1156" s="21"/>
      <c r="CH1156" s="21"/>
      <c r="CI1156" s="21"/>
      <c r="CJ1156" s="21"/>
      <c r="CK1156" s="21"/>
      <c r="CL1156" s="21"/>
      <c r="CM1156" s="21"/>
      <c r="CN1156" s="21"/>
      <c r="CO1156" s="21"/>
      <c r="CP1156" s="21"/>
      <c r="CQ1156" s="21"/>
      <c r="CR1156" s="21"/>
      <c r="CS1156" s="21"/>
      <c r="CT1156" s="21"/>
      <c r="CU1156" s="21"/>
      <c r="CV1156" s="21"/>
      <c r="CW1156" s="21"/>
      <c r="CX1156" s="21"/>
      <c r="CY1156" s="21"/>
      <c r="CZ1156" s="21"/>
      <c r="DA1156" s="21"/>
      <c r="DB1156" s="21"/>
      <c r="DC1156" s="21"/>
      <c r="DD1156" s="21"/>
      <c r="DE1156" s="21"/>
      <c r="DF1156" s="21"/>
      <c r="DG1156" s="21"/>
      <c r="DH1156" s="21"/>
      <c r="DI1156" s="21"/>
      <c r="DJ1156" s="21"/>
      <c r="DK1156" s="21"/>
      <c r="DL1156" s="21"/>
      <c r="DM1156" s="21"/>
      <c r="DN1156" s="21"/>
      <c r="DO1156" s="21"/>
      <c r="DP1156" s="21"/>
      <c r="DQ1156" s="21"/>
      <c r="DR1156" s="21"/>
      <c r="DS1156" s="21"/>
      <c r="DT1156" s="21"/>
      <c r="DU1156" s="21"/>
      <c r="DV1156" s="21"/>
      <c r="DW1156" s="21"/>
      <c r="DX1156" s="21"/>
      <c r="DY1156" s="21"/>
      <c r="DZ1156" s="21"/>
      <c r="EA1156" s="21"/>
      <c r="EB1156" s="21"/>
      <c r="EC1156" s="21"/>
      <c r="ED1156" s="21"/>
      <c r="EE1156" s="21"/>
      <c r="EF1156" s="21"/>
      <c r="EG1156" s="21"/>
      <c r="EH1156" s="21"/>
      <c r="EI1156" s="21"/>
      <c r="EJ1156" s="21"/>
      <c r="EK1156" s="21"/>
      <c r="EL1156" s="21"/>
      <c r="EM1156" s="21"/>
      <c r="EN1156" s="21"/>
      <c r="EO1156" s="21"/>
      <c r="EP1156" s="21"/>
      <c r="EQ1156" s="21"/>
      <c r="ER1156" s="21"/>
      <c r="ES1156" s="21"/>
      <c r="ET1156" s="21"/>
      <c r="EU1156" s="21"/>
      <c r="EV1156" s="21"/>
      <c r="EW1156" s="21"/>
      <c r="EX1156" s="21"/>
      <c r="EY1156" s="21"/>
      <c r="EZ1156" s="21"/>
      <c r="FA1156" s="21"/>
      <c r="FB1156" s="21"/>
      <c r="FC1156" s="21"/>
      <c r="FD1156" s="21"/>
      <c r="FE1156" s="21"/>
      <c r="FF1156" s="21"/>
      <c r="FG1156" s="21"/>
      <c r="FH1156" s="21"/>
      <c r="FI1156" s="21"/>
      <c r="FJ1156" s="21"/>
      <c r="FK1156" s="21"/>
      <c r="FL1156" s="21"/>
      <c r="FM1156" s="21"/>
      <c r="FN1156" s="21"/>
      <c r="FO1156" s="21"/>
      <c r="FP1156" s="21"/>
      <c r="FQ1156" s="21"/>
      <c r="FR1156" s="21"/>
      <c r="FS1156" s="21"/>
      <c r="FT1156" s="21"/>
      <c r="FU1156" s="21"/>
      <c r="FV1156" s="21"/>
      <c r="FW1156" s="21"/>
      <c r="FX1156" s="21"/>
      <c r="FY1156" s="21"/>
      <c r="FZ1156" s="21"/>
      <c r="GA1156" s="21"/>
      <c r="GB1156" s="21"/>
      <c r="GC1156" s="21"/>
      <c r="GD1156" s="21"/>
      <c r="GE1156" s="21"/>
      <c r="GF1156" s="21"/>
      <c r="GG1156" s="21"/>
      <c r="GH1156" s="21"/>
      <c r="GI1156" s="21"/>
      <c r="GJ1156" s="21"/>
      <c r="GK1156" s="21"/>
      <c r="GL1156" s="21"/>
      <c r="GM1156" s="21"/>
      <c r="GN1156" s="21"/>
      <c r="GO1156" s="21"/>
      <c r="GP1156" s="21"/>
      <c r="GQ1156" s="21"/>
      <c r="GR1156" s="21"/>
      <c r="GS1156" s="21"/>
      <c r="GT1156" s="21"/>
      <c r="GU1156" s="21"/>
      <c r="GV1156" s="21"/>
      <c r="GW1156" s="21"/>
      <c r="GX1156" s="21"/>
      <c r="GY1156" s="21"/>
      <c r="GZ1156" s="21"/>
      <c r="HA1156" s="21"/>
      <c r="HB1156" s="21"/>
      <c r="HC1156" s="21"/>
      <c r="HD1156" s="21"/>
      <c r="HE1156" s="21"/>
      <c r="HF1156" s="21"/>
      <c r="HG1156" s="21"/>
      <c r="HH1156" s="21"/>
      <c r="HI1156" s="21"/>
      <c r="HJ1156" s="21"/>
      <c r="HK1156" s="21"/>
      <c r="HL1156" s="21"/>
      <c r="HM1156" s="21"/>
      <c r="HN1156" s="21"/>
      <c r="HO1156" s="21"/>
      <c r="HP1156" s="21"/>
      <c r="HQ1156" s="21"/>
      <c r="HR1156" s="21"/>
      <c r="HS1156" s="21"/>
      <c r="HT1156" s="21"/>
      <c r="HU1156" s="21"/>
      <c r="HV1156" s="21"/>
      <c r="HW1156" s="21"/>
      <c r="HX1156" s="21"/>
      <c r="HY1156" s="21"/>
      <c r="HZ1156" s="21"/>
      <c r="IA1156" s="21"/>
      <c r="IB1156" s="21"/>
      <c r="IC1156" s="21"/>
      <c r="ID1156" s="21"/>
      <c r="IE1156" s="21"/>
      <c r="IF1156" s="21"/>
      <c r="IG1156" s="21"/>
      <c r="IH1156" s="21"/>
      <c r="II1156" s="21"/>
      <c r="IJ1156" s="21"/>
      <c r="IK1156" s="21"/>
      <c r="IL1156" s="21"/>
      <c r="IM1156" s="21"/>
      <c r="IN1156" s="21"/>
      <c r="IO1156" s="21"/>
      <c r="IP1156" s="21"/>
      <c r="IQ1156" s="21"/>
      <c r="IR1156" s="21"/>
      <c r="IS1156" s="21"/>
      <c r="IT1156" s="21"/>
      <c r="IU1156" s="21"/>
      <c r="IV1156" s="21"/>
      <c r="IW1156" s="21"/>
      <c r="IX1156" s="21"/>
      <c r="IY1156" s="21"/>
      <c r="IZ1156" s="21"/>
      <c r="JA1156" s="21"/>
      <c r="JB1156" s="21"/>
      <c r="JC1156" s="21"/>
      <c r="JD1156" s="21"/>
      <c r="JE1156" s="21"/>
      <c r="JF1156" s="21"/>
      <c r="JG1156" s="21"/>
      <c r="JH1156" s="21"/>
      <c r="JI1156" s="21"/>
      <c r="JJ1156" s="21"/>
      <c r="JK1156" s="21"/>
      <c r="JL1156" s="21"/>
      <c r="JM1156" s="21"/>
      <c r="JN1156" s="21"/>
      <c r="JO1156" s="21"/>
      <c r="JP1156" s="21"/>
      <c r="JQ1156" s="21"/>
      <c r="JR1156" s="21"/>
      <c r="JS1156" s="21"/>
      <c r="JT1156" s="21"/>
      <c r="JU1156" s="21"/>
      <c r="JV1156" s="21"/>
      <c r="JW1156" s="21"/>
      <c r="JX1156" s="21"/>
      <c r="JY1156" s="21"/>
    </row>
    <row r="1157" spans="1:285" ht="14.1" customHeight="1">
      <c r="A1157" s="21"/>
      <c r="B1157" s="21"/>
      <c r="C1157" s="21"/>
      <c r="D1157" s="21"/>
      <c r="E1157" s="21"/>
      <c r="F1157" s="21"/>
      <c r="G1157" s="21"/>
      <c r="H1157" s="21"/>
      <c r="I1157" s="21"/>
      <c r="J1157" s="21"/>
      <c r="K1157" s="21"/>
      <c r="L1157" s="21"/>
      <c r="M1157" s="21"/>
      <c r="N1157" s="21"/>
      <c r="O1157" s="21"/>
      <c r="P1157" s="21"/>
      <c r="Q1157" s="21"/>
      <c r="R1157" s="21"/>
      <c r="S1157" s="21"/>
      <c r="T1157" s="21"/>
      <c r="U1157" s="21"/>
      <c r="V1157" s="21"/>
      <c r="W1157" s="21"/>
      <c r="X1157" s="21"/>
      <c r="Y1157" s="21"/>
      <c r="Z1157" s="21"/>
      <c r="AA1157" s="21"/>
      <c r="AB1157" s="21"/>
      <c r="AC1157" s="21"/>
      <c r="AD1157" s="21"/>
      <c r="AE1157" s="21"/>
      <c r="AF1157" s="21"/>
      <c r="AG1157" s="21"/>
      <c r="AH1157" s="21"/>
      <c r="AI1157" s="21"/>
      <c r="AJ1157" s="21"/>
      <c r="AK1157" s="21"/>
      <c r="AL1157" s="21"/>
      <c r="AM1157" s="21"/>
      <c r="AN1157" s="21"/>
      <c r="AO1157" s="21"/>
      <c r="AP1157" s="21"/>
      <c r="AQ1157" s="21"/>
      <c r="AR1157" s="21"/>
      <c r="AS1157" s="21"/>
      <c r="AT1157" s="21"/>
      <c r="AU1157" s="21"/>
      <c r="AV1157" s="21"/>
      <c r="AW1157" s="21"/>
      <c r="AX1157" s="21"/>
      <c r="AY1157" s="21"/>
      <c r="AZ1157" s="21"/>
      <c r="BA1157" s="21"/>
      <c r="BB1157" s="21"/>
      <c r="BC1157" s="21"/>
      <c r="BD1157" s="21"/>
      <c r="BE1157" s="21"/>
      <c r="BF1157" s="21"/>
      <c r="BG1157" s="21"/>
      <c r="BH1157" s="21"/>
      <c r="BI1157" s="21"/>
      <c r="BJ1157" s="21"/>
      <c r="BK1157" s="21"/>
      <c r="BL1157" s="21"/>
      <c r="BM1157" s="21"/>
      <c r="BN1157" s="21"/>
      <c r="BO1157" s="21"/>
      <c r="BP1157" s="21"/>
      <c r="BQ1157" s="21"/>
      <c r="BR1157" s="21"/>
      <c r="BS1157" s="21"/>
      <c r="BT1157" s="21"/>
      <c r="BU1157" s="21"/>
      <c r="BV1157" s="21"/>
      <c r="BW1157" s="21"/>
      <c r="BX1157" s="21"/>
      <c r="BY1157" s="21"/>
      <c r="BZ1157" s="21"/>
      <c r="CA1157" s="21"/>
      <c r="CB1157" s="21"/>
      <c r="CC1157" s="21"/>
      <c r="CD1157" s="21"/>
      <c r="CE1157" s="21"/>
      <c r="CF1157" s="21"/>
      <c r="CG1157" s="21"/>
      <c r="CH1157" s="21"/>
      <c r="CI1157" s="21"/>
      <c r="CJ1157" s="21"/>
      <c r="CK1157" s="21"/>
      <c r="CL1157" s="21"/>
      <c r="CM1157" s="21"/>
      <c r="CN1157" s="21"/>
      <c r="CO1157" s="21"/>
      <c r="CP1157" s="21"/>
      <c r="CQ1157" s="21"/>
      <c r="CR1157" s="21"/>
      <c r="CS1157" s="21"/>
      <c r="CT1157" s="21"/>
      <c r="CU1157" s="21"/>
      <c r="CV1157" s="21"/>
      <c r="CW1157" s="21"/>
      <c r="CX1157" s="21"/>
      <c r="CY1157" s="21"/>
      <c r="CZ1157" s="21"/>
      <c r="DA1157" s="21"/>
      <c r="DB1157" s="21"/>
      <c r="DC1157" s="21"/>
      <c r="DD1157" s="21"/>
      <c r="DE1157" s="21"/>
      <c r="DF1157" s="21"/>
      <c r="DG1157" s="21"/>
      <c r="DH1157" s="21"/>
      <c r="DI1157" s="21"/>
      <c r="DJ1157" s="21"/>
      <c r="DK1157" s="21"/>
      <c r="DL1157" s="21"/>
      <c r="DM1157" s="21"/>
      <c r="DN1157" s="21"/>
      <c r="DO1157" s="21"/>
      <c r="DP1157" s="21"/>
      <c r="DQ1157" s="21"/>
      <c r="DR1157" s="21"/>
      <c r="DS1157" s="21"/>
      <c r="DT1157" s="21"/>
      <c r="DU1157" s="21"/>
      <c r="DV1157" s="21"/>
      <c r="DW1157" s="21"/>
      <c r="DX1157" s="21"/>
      <c r="DY1157" s="21"/>
      <c r="DZ1157" s="21"/>
      <c r="EA1157" s="21"/>
      <c r="EB1157" s="21"/>
      <c r="EC1157" s="21"/>
      <c r="ED1157" s="21"/>
      <c r="EE1157" s="21"/>
      <c r="EF1157" s="21"/>
      <c r="EG1157" s="21"/>
      <c r="EH1157" s="21"/>
      <c r="EI1157" s="21"/>
      <c r="EJ1157" s="21"/>
      <c r="EK1157" s="21"/>
      <c r="EL1157" s="21"/>
      <c r="EM1157" s="21"/>
      <c r="EN1157" s="21"/>
      <c r="EO1157" s="21"/>
      <c r="EP1157" s="21"/>
      <c r="EQ1157" s="21"/>
      <c r="ER1157" s="21"/>
      <c r="ES1157" s="21"/>
      <c r="ET1157" s="21"/>
      <c r="EU1157" s="21"/>
      <c r="EV1157" s="21"/>
      <c r="EW1157" s="21"/>
      <c r="EX1157" s="21"/>
      <c r="EY1157" s="21"/>
      <c r="EZ1157" s="21"/>
      <c r="FA1157" s="21"/>
      <c r="FB1157" s="21"/>
      <c r="FC1157" s="21"/>
      <c r="FD1157" s="21"/>
      <c r="FE1157" s="21"/>
      <c r="FF1157" s="21"/>
      <c r="FG1157" s="21"/>
      <c r="FH1157" s="21"/>
      <c r="FI1157" s="21"/>
      <c r="FJ1157" s="21"/>
      <c r="FK1157" s="21"/>
      <c r="FL1157" s="21"/>
      <c r="FM1157" s="21"/>
      <c r="FN1157" s="21"/>
      <c r="FO1157" s="21"/>
      <c r="FP1157" s="21"/>
      <c r="FQ1157" s="21"/>
      <c r="FR1157" s="21"/>
      <c r="FS1157" s="21"/>
      <c r="FT1157" s="21"/>
      <c r="FU1157" s="21"/>
      <c r="FV1157" s="21"/>
      <c r="FW1157" s="21"/>
      <c r="FX1157" s="21"/>
      <c r="FY1157" s="21"/>
      <c r="FZ1157" s="21"/>
      <c r="GA1157" s="21"/>
      <c r="GB1157" s="21"/>
      <c r="GC1157" s="21"/>
      <c r="GD1157" s="21"/>
      <c r="GE1157" s="21"/>
      <c r="GF1157" s="21"/>
      <c r="GG1157" s="21"/>
      <c r="GH1157" s="21"/>
      <c r="GI1157" s="21"/>
      <c r="GJ1157" s="21"/>
      <c r="GK1157" s="21"/>
      <c r="GL1157" s="21"/>
      <c r="GM1157" s="21"/>
      <c r="GN1157" s="21"/>
      <c r="GO1157" s="21"/>
      <c r="GP1157" s="21"/>
      <c r="GQ1157" s="21"/>
      <c r="GR1157" s="21"/>
      <c r="GS1157" s="21"/>
      <c r="GT1157" s="21"/>
      <c r="GU1157" s="21"/>
      <c r="GV1157" s="21"/>
      <c r="GW1157" s="21"/>
      <c r="GX1157" s="21"/>
      <c r="GY1157" s="21"/>
      <c r="GZ1157" s="21"/>
      <c r="HA1157" s="21"/>
      <c r="HB1157" s="21"/>
      <c r="HC1157" s="21"/>
      <c r="HD1157" s="21"/>
      <c r="HE1157" s="21"/>
      <c r="HF1157" s="21"/>
      <c r="HG1157" s="21"/>
      <c r="HH1157" s="21"/>
      <c r="HI1157" s="21"/>
      <c r="HJ1157" s="21"/>
      <c r="HK1157" s="21"/>
      <c r="HL1157" s="21"/>
      <c r="HM1157" s="21"/>
      <c r="HN1157" s="21"/>
      <c r="HO1157" s="21"/>
      <c r="HP1157" s="21"/>
      <c r="HQ1157" s="21"/>
      <c r="HR1157" s="21"/>
      <c r="HS1157" s="21"/>
      <c r="HT1157" s="21"/>
      <c r="HU1157" s="21"/>
      <c r="HV1157" s="21"/>
      <c r="HW1157" s="21"/>
      <c r="HX1157" s="21"/>
      <c r="HY1157" s="21"/>
      <c r="HZ1157" s="21"/>
      <c r="IA1157" s="21"/>
      <c r="IB1157" s="21"/>
      <c r="IC1157" s="21"/>
      <c r="ID1157" s="21"/>
      <c r="IE1157" s="21"/>
      <c r="IF1157" s="21"/>
      <c r="IG1157" s="21"/>
      <c r="IH1157" s="21"/>
      <c r="II1157" s="21"/>
      <c r="IJ1157" s="21"/>
      <c r="IK1157" s="21"/>
      <c r="IL1157" s="21"/>
      <c r="IM1157" s="21"/>
      <c r="IN1157" s="21"/>
      <c r="IO1157" s="21"/>
      <c r="IP1157" s="21"/>
      <c r="IQ1157" s="21"/>
      <c r="IR1157" s="21"/>
      <c r="IS1157" s="21"/>
      <c r="IT1157" s="21"/>
      <c r="IU1157" s="21"/>
      <c r="IV1157" s="21"/>
      <c r="IW1157" s="21"/>
      <c r="IX1157" s="21"/>
      <c r="IY1157" s="21"/>
      <c r="IZ1157" s="21"/>
      <c r="JA1157" s="21"/>
      <c r="JB1157" s="21"/>
      <c r="JC1157" s="21"/>
      <c r="JD1157" s="21"/>
      <c r="JE1157" s="21"/>
      <c r="JF1157" s="21"/>
      <c r="JG1157" s="21"/>
      <c r="JH1157" s="21"/>
      <c r="JI1157" s="21"/>
      <c r="JJ1157" s="21"/>
      <c r="JK1157" s="21"/>
      <c r="JL1157" s="21"/>
      <c r="JM1157" s="21"/>
      <c r="JN1157" s="21"/>
      <c r="JO1157" s="21"/>
      <c r="JP1157" s="21"/>
      <c r="JQ1157" s="21"/>
      <c r="JR1157" s="21"/>
      <c r="JS1157" s="21"/>
      <c r="JT1157" s="21"/>
      <c r="JU1157" s="21"/>
      <c r="JV1157" s="21"/>
      <c r="JW1157" s="21"/>
      <c r="JX1157" s="21"/>
      <c r="JY1157" s="21"/>
    </row>
    <row r="1158" spans="1:285" ht="14.1" customHeight="1">
      <c r="A1158" s="21"/>
      <c r="B1158" s="21"/>
      <c r="C1158" s="21"/>
      <c r="D1158" s="21"/>
      <c r="E1158" s="21"/>
      <c r="F1158" s="21"/>
      <c r="G1158" s="21"/>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21"/>
      <c r="BK1158" s="21"/>
      <c r="BL1158" s="21"/>
      <c r="BM1158" s="21"/>
      <c r="BN1158" s="21"/>
      <c r="BO1158" s="21"/>
      <c r="BP1158" s="21"/>
      <c r="BQ1158" s="21"/>
      <c r="BR1158" s="21"/>
      <c r="BS1158" s="21"/>
      <c r="BT1158" s="21"/>
      <c r="BU1158" s="21"/>
      <c r="BV1158" s="21"/>
      <c r="BW1158" s="21"/>
      <c r="BX1158" s="21"/>
      <c r="BY1158" s="21"/>
      <c r="BZ1158" s="21"/>
      <c r="CA1158" s="21"/>
      <c r="CB1158" s="21"/>
      <c r="CC1158" s="21"/>
      <c r="CD1158" s="21"/>
      <c r="CE1158" s="21"/>
      <c r="CF1158" s="21"/>
      <c r="CG1158" s="21"/>
      <c r="CH1158" s="21"/>
      <c r="CI1158" s="21"/>
      <c r="CJ1158" s="21"/>
      <c r="CK1158" s="21"/>
      <c r="CL1158" s="21"/>
      <c r="CM1158" s="21"/>
      <c r="CN1158" s="21"/>
      <c r="CO1158" s="21"/>
      <c r="CP1158" s="21"/>
      <c r="CQ1158" s="21"/>
      <c r="CR1158" s="21"/>
      <c r="CS1158" s="21"/>
      <c r="CT1158" s="21"/>
      <c r="CU1158" s="21"/>
      <c r="CV1158" s="21"/>
      <c r="CW1158" s="21"/>
      <c r="CX1158" s="21"/>
      <c r="CY1158" s="21"/>
      <c r="CZ1158" s="21"/>
      <c r="DA1158" s="21"/>
      <c r="DB1158" s="21"/>
      <c r="DC1158" s="21"/>
      <c r="DD1158" s="21"/>
      <c r="DE1158" s="21"/>
      <c r="DF1158" s="21"/>
      <c r="DG1158" s="21"/>
      <c r="DH1158" s="21"/>
      <c r="DI1158" s="21"/>
      <c r="DJ1158" s="21"/>
      <c r="DK1158" s="21"/>
      <c r="DL1158" s="21"/>
      <c r="DM1158" s="21"/>
      <c r="DN1158" s="21"/>
      <c r="DO1158" s="21"/>
      <c r="DP1158" s="21"/>
      <c r="DQ1158" s="21"/>
      <c r="DR1158" s="21"/>
      <c r="DS1158" s="21"/>
      <c r="DT1158" s="21"/>
      <c r="DU1158" s="21"/>
      <c r="DV1158" s="21"/>
      <c r="DW1158" s="21"/>
      <c r="DX1158" s="21"/>
      <c r="DY1158" s="21"/>
      <c r="DZ1158" s="21"/>
      <c r="EA1158" s="21"/>
      <c r="EB1158" s="21"/>
      <c r="EC1158" s="21"/>
      <c r="ED1158" s="21"/>
      <c r="EE1158" s="21"/>
      <c r="EF1158" s="21"/>
      <c r="EG1158" s="21"/>
      <c r="EH1158" s="21"/>
      <c r="EI1158" s="21"/>
      <c r="EJ1158" s="21"/>
      <c r="EK1158" s="21"/>
      <c r="EL1158" s="21"/>
      <c r="EM1158" s="21"/>
      <c r="EN1158" s="21"/>
      <c r="EO1158" s="21"/>
      <c r="EP1158" s="21"/>
      <c r="EQ1158" s="21"/>
      <c r="ER1158" s="21"/>
      <c r="ES1158" s="21"/>
      <c r="ET1158" s="21"/>
      <c r="EU1158" s="21"/>
      <c r="EV1158" s="21"/>
      <c r="EW1158" s="21"/>
      <c r="EX1158" s="21"/>
      <c r="EY1158" s="21"/>
      <c r="EZ1158" s="21"/>
      <c r="FA1158" s="21"/>
      <c r="FB1158" s="21"/>
      <c r="FC1158" s="21"/>
      <c r="FD1158" s="21"/>
      <c r="FE1158" s="21"/>
      <c r="FF1158" s="21"/>
      <c r="FG1158" s="21"/>
      <c r="FH1158" s="21"/>
      <c r="FI1158" s="21"/>
      <c r="FJ1158" s="21"/>
      <c r="FK1158" s="21"/>
      <c r="FL1158" s="21"/>
      <c r="FM1158" s="21"/>
      <c r="FN1158" s="21"/>
      <c r="FO1158" s="21"/>
      <c r="FP1158" s="21"/>
      <c r="FQ1158" s="21"/>
      <c r="FR1158" s="21"/>
      <c r="FS1158" s="21"/>
      <c r="FT1158" s="21"/>
      <c r="FU1158" s="21"/>
      <c r="FV1158" s="21"/>
      <c r="FW1158" s="21"/>
      <c r="FX1158" s="21"/>
      <c r="FY1158" s="21"/>
      <c r="FZ1158" s="21"/>
      <c r="GA1158" s="21"/>
      <c r="GB1158" s="21"/>
      <c r="GC1158" s="21"/>
      <c r="GD1158" s="21"/>
      <c r="GE1158" s="21"/>
      <c r="GF1158" s="21"/>
      <c r="GG1158" s="21"/>
      <c r="GH1158" s="21"/>
      <c r="GI1158" s="21"/>
      <c r="GJ1158" s="21"/>
      <c r="GK1158" s="21"/>
      <c r="GL1158" s="21"/>
      <c r="GM1158" s="21"/>
      <c r="GN1158" s="21"/>
      <c r="GO1158" s="21"/>
      <c r="GP1158" s="21"/>
      <c r="GQ1158" s="21"/>
      <c r="GR1158" s="21"/>
      <c r="GS1158" s="21"/>
      <c r="GT1158" s="21"/>
      <c r="GU1158" s="21"/>
      <c r="GV1158" s="21"/>
      <c r="GW1158" s="21"/>
      <c r="GX1158" s="21"/>
      <c r="GY1158" s="21"/>
      <c r="GZ1158" s="21"/>
      <c r="HA1158" s="21"/>
      <c r="HB1158" s="21"/>
      <c r="HC1158" s="21"/>
      <c r="HD1158" s="21"/>
      <c r="HE1158" s="21"/>
      <c r="HF1158" s="21"/>
      <c r="HG1158" s="21"/>
      <c r="HH1158" s="21"/>
      <c r="HI1158" s="21"/>
      <c r="HJ1158" s="21"/>
      <c r="HK1158" s="21"/>
      <c r="HL1158" s="21"/>
      <c r="HM1158" s="21"/>
      <c r="HN1158" s="21"/>
      <c r="HO1158" s="21"/>
      <c r="HP1158" s="21"/>
      <c r="HQ1158" s="21"/>
      <c r="HR1158" s="21"/>
      <c r="HS1158" s="21"/>
      <c r="HT1158" s="21"/>
      <c r="HU1158" s="21"/>
      <c r="HV1158" s="21"/>
      <c r="HW1158" s="21"/>
      <c r="HX1158" s="21"/>
      <c r="HY1158" s="21"/>
      <c r="HZ1158" s="21"/>
      <c r="IA1158" s="21"/>
      <c r="IB1158" s="21"/>
      <c r="IC1158" s="21"/>
      <c r="ID1158" s="21"/>
      <c r="IE1158" s="21"/>
      <c r="IF1158" s="21"/>
      <c r="IG1158" s="21"/>
      <c r="IH1158" s="21"/>
      <c r="II1158" s="21"/>
      <c r="IJ1158" s="21"/>
      <c r="IK1158" s="21"/>
      <c r="IL1158" s="21"/>
      <c r="IM1158" s="21"/>
      <c r="IN1158" s="21"/>
      <c r="IO1158" s="21"/>
      <c r="IP1158" s="21"/>
      <c r="IQ1158" s="21"/>
      <c r="IR1158" s="21"/>
      <c r="IS1158" s="21"/>
      <c r="IT1158" s="21"/>
      <c r="IU1158" s="21"/>
      <c r="IV1158" s="21"/>
      <c r="IW1158" s="21"/>
      <c r="IX1158" s="21"/>
      <c r="IY1158" s="21"/>
      <c r="IZ1158" s="21"/>
      <c r="JA1158" s="21"/>
      <c r="JB1158" s="21"/>
      <c r="JC1158" s="21"/>
      <c r="JD1158" s="21"/>
      <c r="JE1158" s="21"/>
      <c r="JF1158" s="21"/>
      <c r="JG1158" s="21"/>
      <c r="JH1158" s="21"/>
      <c r="JI1158" s="21"/>
      <c r="JJ1158" s="21"/>
      <c r="JK1158" s="21"/>
      <c r="JL1158" s="21"/>
      <c r="JM1158" s="21"/>
      <c r="JN1158" s="21"/>
      <c r="JO1158" s="21"/>
      <c r="JP1158" s="21"/>
      <c r="JQ1158" s="21"/>
      <c r="JR1158" s="21"/>
      <c r="JS1158" s="21"/>
      <c r="JT1158" s="21"/>
      <c r="JU1158" s="21"/>
      <c r="JV1158" s="21"/>
      <c r="JW1158" s="21"/>
      <c r="JX1158" s="21"/>
      <c r="JY1158" s="21"/>
    </row>
    <row r="1159" spans="1:285" ht="14.1" customHeight="1">
      <c r="A1159" s="21"/>
      <c r="B1159" s="21"/>
      <c r="C1159" s="21"/>
      <c r="D1159" s="21"/>
      <c r="E1159" s="21"/>
      <c r="F1159" s="21"/>
      <c r="G1159" s="21"/>
      <c r="H1159" s="21"/>
      <c r="I1159" s="21"/>
      <c r="J1159" s="21"/>
      <c r="K1159" s="21"/>
      <c r="L1159" s="21"/>
      <c r="M1159" s="21"/>
      <c r="N1159" s="21"/>
      <c r="O1159" s="21"/>
      <c r="P1159" s="21"/>
      <c r="Q1159" s="21"/>
      <c r="R1159" s="21"/>
      <c r="S1159" s="21"/>
      <c r="T1159" s="21"/>
      <c r="U1159" s="21"/>
      <c r="V1159" s="21"/>
      <c r="W1159" s="21"/>
      <c r="X1159" s="21"/>
      <c r="Y1159" s="21"/>
      <c r="Z1159" s="21"/>
      <c r="AA1159" s="21"/>
      <c r="AB1159" s="21"/>
      <c r="AC1159" s="21"/>
      <c r="AD1159" s="21"/>
      <c r="AE1159" s="21"/>
      <c r="AF1159" s="21"/>
      <c r="AG1159" s="21"/>
      <c r="AH1159" s="21"/>
      <c r="AI1159" s="21"/>
      <c r="AJ1159" s="21"/>
      <c r="AK1159" s="21"/>
      <c r="AL1159" s="21"/>
      <c r="AM1159" s="21"/>
      <c r="AN1159" s="21"/>
      <c r="AO1159" s="21"/>
      <c r="AP1159" s="21"/>
      <c r="AQ1159" s="21"/>
      <c r="AR1159" s="21"/>
      <c r="AS1159" s="21"/>
      <c r="AT1159" s="21"/>
      <c r="AU1159" s="21"/>
      <c r="AV1159" s="21"/>
      <c r="AW1159" s="21"/>
      <c r="AX1159" s="21"/>
      <c r="AY1159" s="21"/>
      <c r="AZ1159" s="21"/>
      <c r="BA1159" s="21"/>
      <c r="BB1159" s="21"/>
      <c r="BC1159" s="21"/>
      <c r="BD1159" s="21"/>
      <c r="BE1159" s="21"/>
      <c r="BF1159" s="21"/>
      <c r="BG1159" s="21"/>
      <c r="BH1159" s="21"/>
      <c r="BI1159" s="21"/>
      <c r="BJ1159" s="21"/>
      <c r="BK1159" s="21"/>
      <c r="BL1159" s="21"/>
      <c r="BM1159" s="21"/>
      <c r="BN1159" s="21"/>
      <c r="BO1159" s="21"/>
      <c r="BP1159" s="21"/>
      <c r="BQ1159" s="21"/>
      <c r="BR1159" s="21"/>
      <c r="BS1159" s="21"/>
      <c r="BT1159" s="21"/>
      <c r="BU1159" s="21"/>
      <c r="BV1159" s="21"/>
      <c r="BW1159" s="21"/>
      <c r="BX1159" s="21"/>
      <c r="BY1159" s="21"/>
      <c r="BZ1159" s="21"/>
      <c r="CA1159" s="21"/>
      <c r="CB1159" s="21"/>
      <c r="CC1159" s="21"/>
      <c r="CD1159" s="21"/>
      <c r="CE1159" s="21"/>
      <c r="CF1159" s="21"/>
      <c r="CG1159" s="21"/>
      <c r="CH1159" s="21"/>
      <c r="CI1159" s="21"/>
      <c r="CJ1159" s="21"/>
      <c r="CK1159" s="21"/>
      <c r="CL1159" s="21"/>
      <c r="CM1159" s="21"/>
      <c r="CN1159" s="21"/>
      <c r="CO1159" s="21"/>
      <c r="CP1159" s="21"/>
      <c r="CQ1159" s="21"/>
      <c r="CR1159" s="21"/>
      <c r="CS1159" s="21"/>
      <c r="CT1159" s="21"/>
      <c r="CU1159" s="21"/>
      <c r="CV1159" s="21"/>
      <c r="CW1159" s="21"/>
      <c r="CX1159" s="21"/>
      <c r="CY1159" s="21"/>
      <c r="CZ1159" s="21"/>
      <c r="DA1159" s="21"/>
      <c r="DB1159" s="21"/>
      <c r="DC1159" s="21"/>
      <c r="DD1159" s="21"/>
      <c r="DE1159" s="21"/>
      <c r="DF1159" s="21"/>
      <c r="DG1159" s="21"/>
      <c r="DH1159" s="21"/>
      <c r="DI1159" s="21"/>
      <c r="DJ1159" s="21"/>
      <c r="DK1159" s="21"/>
      <c r="DL1159" s="21"/>
      <c r="DM1159" s="21"/>
      <c r="DN1159" s="21"/>
      <c r="DO1159" s="21"/>
      <c r="DP1159" s="21"/>
      <c r="DQ1159" s="21"/>
      <c r="DR1159" s="21"/>
      <c r="DS1159" s="21"/>
      <c r="DT1159" s="21"/>
      <c r="DU1159" s="21"/>
      <c r="DV1159" s="21"/>
      <c r="DW1159" s="21"/>
      <c r="DX1159" s="21"/>
      <c r="DY1159" s="21"/>
      <c r="DZ1159" s="21"/>
      <c r="EA1159" s="21"/>
      <c r="EB1159" s="21"/>
      <c r="EC1159" s="21"/>
      <c r="ED1159" s="21"/>
      <c r="EE1159" s="21"/>
      <c r="EF1159" s="21"/>
      <c r="EG1159" s="21"/>
      <c r="EH1159" s="21"/>
      <c r="EI1159" s="21"/>
      <c r="EJ1159" s="21"/>
      <c r="EK1159" s="21"/>
      <c r="EL1159" s="21"/>
      <c r="EM1159" s="21"/>
      <c r="EN1159" s="21"/>
      <c r="EO1159" s="21"/>
      <c r="EP1159" s="21"/>
      <c r="EQ1159" s="21"/>
      <c r="ER1159" s="21"/>
      <c r="ES1159" s="21"/>
      <c r="ET1159" s="21"/>
      <c r="EU1159" s="21"/>
      <c r="EV1159" s="21"/>
      <c r="EW1159" s="21"/>
      <c r="EX1159" s="21"/>
      <c r="EY1159" s="21"/>
      <c r="EZ1159" s="21"/>
      <c r="FA1159" s="21"/>
      <c r="FB1159" s="21"/>
      <c r="FC1159" s="21"/>
      <c r="FD1159" s="21"/>
      <c r="FE1159" s="21"/>
      <c r="FF1159" s="21"/>
      <c r="FG1159" s="21"/>
      <c r="FH1159" s="21"/>
      <c r="FI1159" s="21"/>
      <c r="FJ1159" s="21"/>
      <c r="FK1159" s="21"/>
      <c r="FL1159" s="21"/>
      <c r="FM1159" s="21"/>
      <c r="FN1159" s="21"/>
      <c r="FO1159" s="21"/>
      <c r="FP1159" s="21"/>
      <c r="FQ1159" s="21"/>
      <c r="FR1159" s="21"/>
      <c r="FS1159" s="21"/>
      <c r="FT1159" s="21"/>
      <c r="FU1159" s="21"/>
      <c r="FV1159" s="21"/>
      <c r="FW1159" s="21"/>
      <c r="FX1159" s="21"/>
      <c r="FY1159" s="21"/>
      <c r="FZ1159" s="21"/>
      <c r="GA1159" s="21"/>
      <c r="GB1159" s="21"/>
      <c r="GC1159" s="21"/>
      <c r="GD1159" s="21"/>
      <c r="GE1159" s="21"/>
      <c r="GF1159" s="21"/>
      <c r="GG1159" s="21"/>
      <c r="GH1159" s="21"/>
      <c r="GI1159" s="21"/>
      <c r="GJ1159" s="21"/>
      <c r="GK1159" s="21"/>
      <c r="GL1159" s="21"/>
      <c r="GM1159" s="21"/>
      <c r="GN1159" s="21"/>
      <c r="GO1159" s="21"/>
      <c r="GP1159" s="21"/>
      <c r="GQ1159" s="21"/>
      <c r="GR1159" s="21"/>
      <c r="GS1159" s="21"/>
      <c r="GT1159" s="21"/>
      <c r="GU1159" s="21"/>
      <c r="GV1159" s="21"/>
      <c r="GW1159" s="21"/>
      <c r="GX1159" s="21"/>
      <c r="GY1159" s="21"/>
      <c r="GZ1159" s="21"/>
      <c r="HA1159" s="21"/>
      <c r="HB1159" s="21"/>
      <c r="HC1159" s="21"/>
      <c r="HD1159" s="21"/>
      <c r="HE1159" s="21"/>
      <c r="HF1159" s="21"/>
      <c r="HG1159" s="21"/>
      <c r="HH1159" s="21"/>
      <c r="HI1159" s="21"/>
      <c r="HJ1159" s="21"/>
      <c r="HK1159" s="21"/>
      <c r="HL1159" s="21"/>
      <c r="HM1159" s="21"/>
      <c r="HN1159" s="21"/>
      <c r="HO1159" s="21"/>
      <c r="HP1159" s="21"/>
      <c r="HQ1159" s="21"/>
      <c r="HR1159" s="21"/>
      <c r="HS1159" s="21"/>
      <c r="HT1159" s="21"/>
      <c r="HU1159" s="21"/>
      <c r="HV1159" s="21"/>
      <c r="HW1159" s="21"/>
      <c r="HX1159" s="21"/>
      <c r="HY1159" s="21"/>
      <c r="HZ1159" s="21"/>
      <c r="IA1159" s="21"/>
      <c r="IB1159" s="21"/>
      <c r="IC1159" s="21"/>
      <c r="ID1159" s="21"/>
      <c r="IE1159" s="21"/>
      <c r="IF1159" s="21"/>
      <c r="IG1159" s="21"/>
      <c r="IH1159" s="21"/>
      <c r="II1159" s="21"/>
      <c r="IJ1159" s="21"/>
      <c r="IK1159" s="21"/>
      <c r="IL1159" s="21"/>
      <c r="IM1159" s="21"/>
      <c r="IN1159" s="21"/>
      <c r="IO1159" s="21"/>
      <c r="IP1159" s="21"/>
      <c r="IQ1159" s="21"/>
      <c r="IR1159" s="21"/>
      <c r="IS1159" s="21"/>
      <c r="IT1159" s="21"/>
      <c r="IU1159" s="21"/>
      <c r="IV1159" s="21"/>
      <c r="IW1159" s="21"/>
      <c r="IX1159" s="21"/>
      <c r="IY1159" s="21"/>
      <c r="IZ1159" s="21"/>
      <c r="JA1159" s="21"/>
      <c r="JB1159" s="21"/>
      <c r="JC1159" s="21"/>
      <c r="JD1159" s="21"/>
      <c r="JE1159" s="21"/>
      <c r="JF1159" s="21"/>
      <c r="JG1159" s="21"/>
      <c r="JH1159" s="21"/>
      <c r="JI1159" s="21"/>
      <c r="JJ1159" s="21"/>
      <c r="JK1159" s="21"/>
      <c r="JL1159" s="21"/>
      <c r="JM1159" s="21"/>
      <c r="JN1159" s="21"/>
      <c r="JO1159" s="21"/>
      <c r="JP1159" s="21"/>
      <c r="JQ1159" s="21"/>
      <c r="JR1159" s="21"/>
      <c r="JS1159" s="21"/>
      <c r="JT1159" s="21"/>
      <c r="JU1159" s="21"/>
      <c r="JV1159" s="21"/>
      <c r="JW1159" s="21"/>
      <c r="JX1159" s="21"/>
      <c r="JY1159" s="21"/>
    </row>
    <row r="1160" spans="1:285" ht="14.1" customHeight="1">
      <c r="A1160" s="21"/>
      <c r="B1160" s="21"/>
      <c r="C1160" s="21"/>
      <c r="D1160" s="21"/>
      <c r="E1160" s="21"/>
      <c r="F1160" s="21"/>
      <c r="G1160" s="21"/>
      <c r="H1160" s="21"/>
      <c r="I1160" s="21"/>
      <c r="J1160" s="21"/>
      <c r="K1160" s="21"/>
      <c r="L1160" s="21"/>
      <c r="M1160" s="21"/>
      <c r="N1160" s="21"/>
      <c r="O1160" s="21"/>
      <c r="P1160" s="21"/>
      <c r="Q1160" s="21"/>
      <c r="R1160" s="21"/>
      <c r="S1160" s="21"/>
      <c r="T1160" s="21"/>
      <c r="U1160" s="21"/>
      <c r="V1160" s="21"/>
      <c r="W1160" s="21"/>
      <c r="X1160" s="21"/>
      <c r="Y1160" s="21"/>
      <c r="Z1160" s="21"/>
      <c r="AA1160" s="21"/>
      <c r="AB1160" s="21"/>
      <c r="AC1160" s="21"/>
      <c r="AD1160" s="21"/>
      <c r="AE1160" s="21"/>
      <c r="AF1160" s="21"/>
      <c r="AG1160" s="21"/>
      <c r="AH1160" s="21"/>
      <c r="AI1160" s="21"/>
      <c r="AJ1160" s="21"/>
      <c r="AK1160" s="21"/>
      <c r="AL1160" s="21"/>
      <c r="AM1160" s="21"/>
      <c r="AN1160" s="21"/>
      <c r="AO1160" s="21"/>
      <c r="AP1160" s="21"/>
      <c r="AQ1160" s="21"/>
      <c r="AR1160" s="21"/>
      <c r="AS1160" s="21"/>
      <c r="AT1160" s="21"/>
      <c r="AU1160" s="21"/>
      <c r="AV1160" s="21"/>
      <c r="AW1160" s="21"/>
      <c r="AX1160" s="21"/>
      <c r="AY1160" s="21"/>
      <c r="AZ1160" s="21"/>
      <c r="BA1160" s="21"/>
      <c r="BB1160" s="21"/>
      <c r="BC1160" s="21"/>
      <c r="BD1160" s="21"/>
      <c r="BE1160" s="21"/>
      <c r="BF1160" s="21"/>
      <c r="BG1160" s="21"/>
      <c r="BH1160" s="21"/>
      <c r="BI1160" s="21"/>
      <c r="BJ1160" s="21"/>
      <c r="BK1160" s="21"/>
      <c r="BL1160" s="21"/>
      <c r="BM1160" s="21"/>
      <c r="BN1160" s="21"/>
      <c r="BO1160" s="21"/>
      <c r="BP1160" s="21"/>
      <c r="BQ1160" s="21"/>
      <c r="BR1160" s="21"/>
      <c r="BS1160" s="21"/>
      <c r="BT1160" s="21"/>
      <c r="BU1160" s="21"/>
      <c r="BV1160" s="21"/>
      <c r="BW1160" s="21"/>
      <c r="BX1160" s="21"/>
      <c r="BY1160" s="21"/>
      <c r="BZ1160" s="21"/>
      <c r="CA1160" s="21"/>
      <c r="CB1160" s="21"/>
      <c r="CC1160" s="21"/>
      <c r="CD1160" s="21"/>
      <c r="CE1160" s="21"/>
      <c r="CF1160" s="21"/>
      <c r="CG1160" s="21"/>
      <c r="CH1160" s="21"/>
      <c r="CI1160" s="21"/>
      <c r="CJ1160" s="21"/>
      <c r="CK1160" s="21"/>
      <c r="CL1160" s="21"/>
      <c r="CM1160" s="21"/>
      <c r="CN1160" s="21"/>
      <c r="CO1160" s="21"/>
      <c r="CP1160" s="21"/>
      <c r="CQ1160" s="21"/>
      <c r="CR1160" s="21"/>
      <c r="CS1160" s="21"/>
      <c r="CT1160" s="21"/>
      <c r="CU1160" s="21"/>
      <c r="CV1160" s="21"/>
      <c r="CW1160" s="21"/>
      <c r="CX1160" s="21"/>
      <c r="CY1160" s="21"/>
      <c r="CZ1160" s="21"/>
      <c r="DA1160" s="21"/>
      <c r="DB1160" s="21"/>
      <c r="DC1160" s="21"/>
      <c r="DD1160" s="21"/>
      <c r="DE1160" s="21"/>
      <c r="DF1160" s="21"/>
      <c r="DG1160" s="21"/>
      <c r="DH1160" s="21"/>
      <c r="DI1160" s="21"/>
      <c r="DJ1160" s="21"/>
      <c r="DK1160" s="21"/>
      <c r="DL1160" s="21"/>
      <c r="DM1160" s="21"/>
      <c r="DN1160" s="21"/>
      <c r="DO1160" s="21"/>
      <c r="DP1160" s="21"/>
      <c r="DQ1160" s="21"/>
      <c r="DR1160" s="21"/>
      <c r="DS1160" s="21"/>
      <c r="DT1160" s="21"/>
      <c r="DU1160" s="21"/>
      <c r="DV1160" s="21"/>
      <c r="DW1160" s="21"/>
      <c r="DX1160" s="21"/>
      <c r="DY1160" s="21"/>
      <c r="DZ1160" s="21"/>
      <c r="EA1160" s="21"/>
      <c r="EB1160" s="21"/>
      <c r="EC1160" s="21"/>
      <c r="ED1160" s="21"/>
      <c r="EE1160" s="21"/>
      <c r="EF1160" s="21"/>
      <c r="EG1160" s="21"/>
      <c r="EH1160" s="21"/>
      <c r="EI1160" s="21"/>
      <c r="EJ1160" s="21"/>
      <c r="EK1160" s="21"/>
      <c r="EL1160" s="21"/>
      <c r="EM1160" s="21"/>
      <c r="EN1160" s="21"/>
      <c r="EO1160" s="21"/>
      <c r="EP1160" s="21"/>
      <c r="EQ1160" s="21"/>
      <c r="ER1160" s="21"/>
      <c r="ES1160" s="21"/>
      <c r="ET1160" s="21"/>
      <c r="EU1160" s="21"/>
      <c r="EV1160" s="21"/>
      <c r="EW1160" s="21"/>
      <c r="EX1160" s="21"/>
      <c r="EY1160" s="21"/>
      <c r="EZ1160" s="21"/>
      <c r="FA1160" s="21"/>
      <c r="FB1160" s="21"/>
      <c r="FC1160" s="21"/>
      <c r="FD1160" s="21"/>
      <c r="FE1160" s="21"/>
      <c r="FF1160" s="21"/>
      <c r="FG1160" s="21"/>
      <c r="FH1160" s="21"/>
      <c r="FI1160" s="21"/>
      <c r="FJ1160" s="21"/>
      <c r="FK1160" s="21"/>
      <c r="FL1160" s="21"/>
      <c r="FM1160" s="21"/>
      <c r="FN1160" s="21"/>
      <c r="FO1160" s="21"/>
      <c r="FP1160" s="21"/>
      <c r="FQ1160" s="21"/>
      <c r="FR1160" s="21"/>
      <c r="FS1160" s="21"/>
      <c r="FT1160" s="21"/>
      <c r="FU1160" s="21"/>
      <c r="FV1160" s="21"/>
      <c r="FW1160" s="21"/>
      <c r="FX1160" s="21"/>
      <c r="FY1160" s="21"/>
      <c r="FZ1160" s="21"/>
      <c r="GA1160" s="21"/>
      <c r="GB1160" s="21"/>
      <c r="GC1160" s="21"/>
      <c r="GD1160" s="21"/>
      <c r="GE1160" s="21"/>
      <c r="GF1160" s="21"/>
      <c r="GG1160" s="21"/>
      <c r="GH1160" s="21"/>
      <c r="GI1160" s="21"/>
      <c r="GJ1160" s="21"/>
      <c r="GK1160" s="21"/>
      <c r="GL1160" s="21"/>
      <c r="GM1160" s="21"/>
      <c r="GN1160" s="21"/>
      <c r="GO1160" s="21"/>
      <c r="GP1160" s="21"/>
      <c r="GQ1160" s="21"/>
      <c r="GR1160" s="21"/>
      <c r="GS1160" s="21"/>
      <c r="GT1160" s="21"/>
      <c r="GU1160" s="21"/>
      <c r="GV1160" s="21"/>
      <c r="GW1160" s="21"/>
      <c r="GX1160" s="21"/>
      <c r="GY1160" s="21"/>
      <c r="GZ1160" s="21"/>
      <c r="HA1160" s="21"/>
      <c r="HB1160" s="21"/>
      <c r="HC1160" s="21"/>
      <c r="HD1160" s="21"/>
      <c r="HE1160" s="21"/>
      <c r="HF1160" s="21"/>
      <c r="HG1160" s="21"/>
      <c r="HH1160" s="21"/>
      <c r="HI1160" s="21"/>
      <c r="HJ1160" s="21"/>
      <c r="HK1160" s="21"/>
      <c r="HL1160" s="21"/>
      <c r="HM1160" s="21"/>
      <c r="HN1160" s="21"/>
      <c r="HO1160" s="21"/>
      <c r="HP1160" s="21"/>
      <c r="HQ1160" s="21"/>
      <c r="HR1160" s="21"/>
      <c r="HS1160" s="21"/>
      <c r="HT1160" s="21"/>
      <c r="HU1160" s="21"/>
      <c r="HV1160" s="21"/>
      <c r="HW1160" s="21"/>
      <c r="HX1160" s="21"/>
      <c r="HY1160" s="21"/>
      <c r="HZ1160" s="21"/>
      <c r="IA1160" s="21"/>
      <c r="IB1160" s="21"/>
      <c r="IC1160" s="21"/>
      <c r="ID1160" s="21"/>
      <c r="IE1160" s="21"/>
      <c r="IF1160" s="21"/>
      <c r="IG1160" s="21"/>
      <c r="IH1160" s="21"/>
      <c r="II1160" s="21"/>
      <c r="IJ1160" s="21"/>
      <c r="IK1160" s="21"/>
      <c r="IL1160" s="21"/>
      <c r="IM1160" s="21"/>
      <c r="IN1160" s="21"/>
      <c r="IO1160" s="21"/>
      <c r="IP1160" s="21"/>
      <c r="IQ1160" s="21"/>
      <c r="IR1160" s="21"/>
      <c r="IS1160" s="21"/>
      <c r="IT1160" s="21"/>
      <c r="IU1160" s="21"/>
      <c r="IV1160" s="21"/>
      <c r="IW1160" s="21"/>
      <c r="IX1160" s="21"/>
      <c r="IY1160" s="21"/>
      <c r="IZ1160" s="21"/>
      <c r="JA1160" s="21"/>
      <c r="JB1160" s="21"/>
      <c r="JC1160" s="21"/>
      <c r="JD1160" s="21"/>
      <c r="JE1160" s="21"/>
      <c r="JF1160" s="21"/>
      <c r="JG1160" s="21"/>
      <c r="JH1160" s="21"/>
      <c r="JI1160" s="21"/>
      <c r="JJ1160" s="21"/>
      <c r="JK1160" s="21"/>
      <c r="JL1160" s="21"/>
      <c r="JM1160" s="21"/>
      <c r="JN1160" s="21"/>
      <c r="JO1160" s="21"/>
      <c r="JP1160" s="21"/>
      <c r="JQ1160" s="21"/>
      <c r="JR1160" s="21"/>
      <c r="JS1160" s="21"/>
      <c r="JT1160" s="21"/>
      <c r="JU1160" s="21"/>
      <c r="JV1160" s="21"/>
      <c r="JW1160" s="21"/>
      <c r="JX1160" s="21"/>
      <c r="JY1160" s="21"/>
    </row>
    <row r="1161" spans="1:285" ht="14.1" customHeight="1">
      <c r="A1161" s="21"/>
      <c r="B1161" s="21"/>
      <c r="C1161" s="21"/>
      <c r="D1161" s="21"/>
      <c r="E1161" s="21"/>
      <c r="F1161" s="21"/>
      <c r="G1161" s="21"/>
      <c r="H1161" s="21"/>
      <c r="I1161" s="21"/>
      <c r="J1161" s="21"/>
      <c r="K1161" s="21"/>
      <c r="L1161" s="21"/>
      <c r="M1161" s="21"/>
      <c r="N1161" s="21"/>
      <c r="O1161" s="21"/>
      <c r="P1161" s="21"/>
      <c r="Q1161" s="21"/>
      <c r="R1161" s="21"/>
      <c r="S1161" s="21"/>
      <c r="T1161" s="21"/>
      <c r="U1161" s="21"/>
      <c r="V1161" s="21"/>
      <c r="W1161" s="21"/>
      <c r="X1161" s="21"/>
      <c r="Y1161" s="21"/>
      <c r="Z1161" s="21"/>
      <c r="AA1161" s="21"/>
      <c r="AB1161" s="21"/>
      <c r="AC1161" s="21"/>
      <c r="AD1161" s="21"/>
      <c r="AE1161" s="21"/>
      <c r="AF1161" s="21"/>
      <c r="AG1161" s="21"/>
      <c r="AH1161" s="21"/>
      <c r="AI1161" s="21"/>
      <c r="AJ1161" s="21"/>
      <c r="AK1161" s="21"/>
      <c r="AL1161" s="21"/>
      <c r="AM1161" s="21"/>
      <c r="AN1161" s="21"/>
      <c r="AO1161" s="21"/>
      <c r="AP1161" s="21"/>
      <c r="AQ1161" s="21"/>
      <c r="AR1161" s="21"/>
      <c r="AS1161" s="21"/>
      <c r="AT1161" s="21"/>
      <c r="AU1161" s="21"/>
      <c r="AV1161" s="21"/>
      <c r="AW1161" s="21"/>
      <c r="AX1161" s="21"/>
      <c r="AY1161" s="21"/>
      <c r="AZ1161" s="21"/>
      <c r="BA1161" s="21"/>
      <c r="BB1161" s="21"/>
      <c r="BC1161" s="21"/>
      <c r="BD1161" s="21"/>
      <c r="BE1161" s="21"/>
      <c r="BF1161" s="21"/>
      <c r="BG1161" s="21"/>
      <c r="BH1161" s="21"/>
      <c r="BI1161" s="21"/>
      <c r="BJ1161" s="21"/>
      <c r="BK1161" s="21"/>
      <c r="BL1161" s="21"/>
      <c r="BM1161" s="21"/>
      <c r="BN1161" s="21"/>
      <c r="BO1161" s="21"/>
      <c r="BP1161" s="21"/>
      <c r="BQ1161" s="21"/>
      <c r="BR1161" s="21"/>
      <c r="BS1161" s="21"/>
      <c r="BT1161" s="21"/>
      <c r="BU1161" s="21"/>
      <c r="BV1161" s="21"/>
      <c r="BW1161" s="21"/>
      <c r="BX1161" s="21"/>
      <c r="BY1161" s="21"/>
      <c r="BZ1161" s="21"/>
      <c r="CA1161" s="21"/>
      <c r="CB1161" s="21"/>
      <c r="CC1161" s="21"/>
      <c r="CD1161" s="21"/>
      <c r="CE1161" s="21"/>
      <c r="CF1161" s="21"/>
      <c r="CG1161" s="21"/>
      <c r="CH1161" s="21"/>
      <c r="CI1161" s="21"/>
      <c r="CJ1161" s="21"/>
      <c r="CK1161" s="21"/>
      <c r="CL1161" s="21"/>
      <c r="CM1161" s="21"/>
      <c r="CN1161" s="21"/>
      <c r="CO1161" s="21"/>
      <c r="CP1161" s="21"/>
      <c r="CQ1161" s="21"/>
      <c r="CR1161" s="21"/>
      <c r="CS1161" s="21"/>
      <c r="CT1161" s="21"/>
      <c r="CU1161" s="21"/>
      <c r="CV1161" s="21"/>
      <c r="CW1161" s="21"/>
      <c r="CX1161" s="21"/>
      <c r="CY1161" s="21"/>
      <c r="CZ1161" s="21"/>
      <c r="DA1161" s="21"/>
      <c r="DB1161" s="21"/>
      <c r="DC1161" s="21"/>
      <c r="DD1161" s="21"/>
      <c r="DE1161" s="21"/>
      <c r="DF1161" s="21"/>
      <c r="DG1161" s="21"/>
      <c r="DH1161" s="21"/>
      <c r="DI1161" s="21"/>
      <c r="DJ1161" s="21"/>
      <c r="DK1161" s="21"/>
      <c r="DL1161" s="21"/>
      <c r="DM1161" s="21"/>
      <c r="DN1161" s="21"/>
      <c r="DO1161" s="21"/>
      <c r="DP1161" s="21"/>
      <c r="DQ1161" s="21"/>
      <c r="DR1161" s="21"/>
      <c r="DS1161" s="21"/>
      <c r="DT1161" s="21"/>
      <c r="DU1161" s="21"/>
      <c r="DV1161" s="21"/>
      <c r="DW1161" s="21"/>
      <c r="DX1161" s="21"/>
      <c r="DY1161" s="21"/>
      <c r="DZ1161" s="21"/>
      <c r="EA1161" s="21"/>
      <c r="EB1161" s="21"/>
      <c r="EC1161" s="21"/>
      <c r="ED1161" s="21"/>
      <c r="EE1161" s="21"/>
      <c r="EF1161" s="21"/>
      <c r="EG1161" s="21"/>
      <c r="EH1161" s="21"/>
      <c r="EI1161" s="21"/>
      <c r="EJ1161" s="21"/>
      <c r="EK1161" s="21"/>
      <c r="EL1161" s="21"/>
      <c r="EM1161" s="21"/>
      <c r="EN1161" s="21"/>
      <c r="EO1161" s="21"/>
      <c r="EP1161" s="21"/>
      <c r="EQ1161" s="21"/>
      <c r="ER1161" s="21"/>
      <c r="ES1161" s="21"/>
      <c r="ET1161" s="21"/>
      <c r="EU1161" s="21"/>
      <c r="EV1161" s="21"/>
      <c r="EW1161" s="21"/>
      <c r="EX1161" s="21"/>
      <c r="EY1161" s="21"/>
      <c r="EZ1161" s="21"/>
      <c r="FA1161" s="21"/>
      <c r="FB1161" s="21"/>
      <c r="FC1161" s="21"/>
      <c r="FD1161" s="21"/>
      <c r="FE1161" s="21"/>
      <c r="FF1161" s="21"/>
      <c r="FG1161" s="21"/>
      <c r="FH1161" s="21"/>
      <c r="FI1161" s="21"/>
      <c r="FJ1161" s="21"/>
      <c r="FK1161" s="21"/>
      <c r="FL1161" s="21"/>
      <c r="FM1161" s="21"/>
      <c r="FN1161" s="21"/>
      <c r="FO1161" s="21"/>
      <c r="FP1161" s="21"/>
      <c r="FQ1161" s="21"/>
      <c r="FR1161" s="21"/>
      <c r="FS1161" s="21"/>
      <c r="FT1161" s="21"/>
      <c r="FU1161" s="21"/>
      <c r="FV1161" s="21"/>
      <c r="FW1161" s="21"/>
      <c r="FX1161" s="21"/>
      <c r="FY1161" s="21"/>
      <c r="FZ1161" s="21"/>
      <c r="GA1161" s="21"/>
      <c r="GB1161" s="21"/>
      <c r="GC1161" s="21"/>
      <c r="GD1161" s="21"/>
      <c r="GE1161" s="21"/>
      <c r="GF1161" s="21"/>
      <c r="GG1161" s="21"/>
      <c r="GH1161" s="21"/>
      <c r="GI1161" s="21"/>
      <c r="GJ1161" s="21"/>
      <c r="GK1161" s="21"/>
      <c r="GL1161" s="21"/>
      <c r="GM1161" s="21"/>
      <c r="GN1161" s="21"/>
      <c r="GO1161" s="21"/>
      <c r="GP1161" s="21"/>
      <c r="GQ1161" s="21"/>
      <c r="GR1161" s="21"/>
      <c r="GS1161" s="21"/>
      <c r="GT1161" s="21"/>
      <c r="GU1161" s="21"/>
      <c r="GV1161" s="21"/>
      <c r="GW1161" s="21"/>
      <c r="GX1161" s="21"/>
      <c r="GY1161" s="21"/>
      <c r="GZ1161" s="21"/>
      <c r="HA1161" s="21"/>
      <c r="HB1161" s="21"/>
      <c r="HC1161" s="21"/>
      <c r="HD1161" s="21"/>
      <c r="HE1161" s="21"/>
      <c r="HF1161" s="21"/>
      <c r="HG1161" s="21"/>
      <c r="HH1161" s="21"/>
      <c r="HI1161" s="21"/>
      <c r="HJ1161" s="21"/>
      <c r="HK1161" s="21"/>
      <c r="HL1161" s="21"/>
      <c r="HM1161" s="21"/>
      <c r="HN1161" s="21"/>
      <c r="HO1161" s="21"/>
      <c r="HP1161" s="21"/>
      <c r="HQ1161" s="21"/>
      <c r="HR1161" s="21"/>
      <c r="HS1161" s="21"/>
      <c r="HT1161" s="21"/>
      <c r="HU1161" s="21"/>
      <c r="HV1161" s="21"/>
      <c r="HW1161" s="21"/>
      <c r="HX1161" s="21"/>
      <c r="HY1161" s="21"/>
      <c r="HZ1161" s="21"/>
      <c r="IA1161" s="21"/>
      <c r="IB1161" s="21"/>
      <c r="IC1161" s="21"/>
      <c r="ID1161" s="21"/>
      <c r="IE1161" s="21"/>
      <c r="IF1161" s="21"/>
      <c r="IG1161" s="21"/>
      <c r="IH1161" s="21"/>
      <c r="II1161" s="21"/>
      <c r="IJ1161" s="21"/>
      <c r="IK1161" s="21"/>
      <c r="IL1161" s="21"/>
      <c r="IM1161" s="21"/>
      <c r="IN1161" s="21"/>
      <c r="IO1161" s="21"/>
      <c r="IP1161" s="21"/>
      <c r="IQ1161" s="21"/>
      <c r="IR1161" s="21"/>
      <c r="IS1161" s="21"/>
      <c r="IT1161" s="21"/>
      <c r="IU1161" s="21"/>
      <c r="IV1161" s="21"/>
      <c r="IW1161" s="21"/>
      <c r="IX1161" s="21"/>
      <c r="IY1161" s="21"/>
      <c r="IZ1161" s="21"/>
      <c r="JA1161" s="21"/>
      <c r="JB1161" s="21"/>
      <c r="JC1161" s="21"/>
      <c r="JD1161" s="21"/>
      <c r="JE1161" s="21"/>
      <c r="JF1161" s="21"/>
      <c r="JG1161" s="21"/>
      <c r="JH1161" s="21"/>
      <c r="JI1161" s="21"/>
      <c r="JJ1161" s="21"/>
      <c r="JK1161" s="21"/>
      <c r="JL1161" s="21"/>
      <c r="JM1161" s="21"/>
      <c r="JN1161" s="21"/>
      <c r="JO1161" s="21"/>
      <c r="JP1161" s="21"/>
      <c r="JQ1161" s="21"/>
      <c r="JR1161" s="21"/>
      <c r="JS1161" s="21"/>
      <c r="JT1161" s="21"/>
      <c r="JU1161" s="21"/>
      <c r="JV1161" s="21"/>
      <c r="JW1161" s="21"/>
      <c r="JX1161" s="21"/>
      <c r="JY1161" s="21"/>
    </row>
    <row r="1162" spans="1:285" ht="14.1" customHeight="1">
      <c r="A1162" s="21"/>
      <c r="B1162" s="21"/>
      <c r="C1162" s="21"/>
      <c r="D1162" s="21"/>
      <c r="E1162" s="21"/>
      <c r="F1162" s="21"/>
      <c r="G1162" s="21"/>
      <c r="H1162" s="21"/>
      <c r="I1162" s="21"/>
      <c r="J1162" s="21"/>
      <c r="K1162" s="21"/>
      <c r="L1162" s="21"/>
      <c r="M1162" s="21"/>
      <c r="N1162" s="21"/>
      <c r="O1162" s="21"/>
      <c r="P1162" s="21"/>
      <c r="Q1162" s="21"/>
      <c r="R1162" s="21"/>
      <c r="S1162" s="21"/>
      <c r="T1162" s="21"/>
      <c r="U1162" s="21"/>
      <c r="V1162" s="21"/>
      <c r="W1162" s="21"/>
      <c r="X1162" s="21"/>
      <c r="Y1162" s="21"/>
      <c r="Z1162" s="21"/>
      <c r="AA1162" s="21"/>
      <c r="AB1162" s="21"/>
      <c r="AC1162" s="21"/>
      <c r="AD1162" s="21"/>
      <c r="AE1162" s="21"/>
      <c r="AF1162" s="21"/>
      <c r="AG1162" s="21"/>
      <c r="AH1162" s="21"/>
      <c r="AI1162" s="21"/>
      <c r="AJ1162" s="21"/>
      <c r="AK1162" s="21"/>
      <c r="AL1162" s="21"/>
      <c r="AM1162" s="21"/>
      <c r="AN1162" s="21"/>
      <c r="AO1162" s="21"/>
      <c r="AP1162" s="21"/>
      <c r="AQ1162" s="21"/>
      <c r="AR1162" s="21"/>
      <c r="AS1162" s="21"/>
      <c r="AT1162" s="21"/>
      <c r="AU1162" s="21"/>
      <c r="AV1162" s="21"/>
      <c r="AW1162" s="21"/>
      <c r="AX1162" s="21"/>
      <c r="AY1162" s="21"/>
      <c r="AZ1162" s="21"/>
      <c r="BA1162" s="21"/>
      <c r="BB1162" s="21"/>
      <c r="BC1162" s="21"/>
      <c r="BD1162" s="21"/>
      <c r="BE1162" s="21"/>
      <c r="BF1162" s="21"/>
      <c r="BG1162" s="21"/>
      <c r="BH1162" s="21"/>
      <c r="BI1162" s="21"/>
      <c r="BJ1162" s="21"/>
      <c r="BK1162" s="21"/>
      <c r="BL1162" s="21"/>
      <c r="BM1162" s="21"/>
      <c r="BN1162" s="21"/>
      <c r="BO1162" s="21"/>
      <c r="BP1162" s="21"/>
      <c r="BQ1162" s="21"/>
      <c r="BR1162" s="21"/>
      <c r="BS1162" s="21"/>
      <c r="BT1162" s="21"/>
      <c r="BU1162" s="21"/>
      <c r="BV1162" s="21"/>
      <c r="BW1162" s="21"/>
      <c r="BX1162" s="21"/>
      <c r="BY1162" s="21"/>
      <c r="BZ1162" s="21"/>
      <c r="CA1162" s="21"/>
      <c r="CB1162" s="21"/>
      <c r="CC1162" s="21"/>
      <c r="CD1162" s="21"/>
      <c r="CE1162" s="21"/>
      <c r="CF1162" s="21"/>
      <c r="CG1162" s="21"/>
      <c r="CH1162" s="21"/>
      <c r="CI1162" s="21"/>
      <c r="CJ1162" s="21"/>
      <c r="CK1162" s="21"/>
      <c r="CL1162" s="21"/>
      <c r="CM1162" s="21"/>
      <c r="CN1162" s="21"/>
      <c r="CO1162" s="21"/>
      <c r="CP1162" s="21"/>
      <c r="CQ1162" s="21"/>
      <c r="CR1162" s="21"/>
      <c r="CS1162" s="21"/>
      <c r="CT1162" s="21"/>
      <c r="CU1162" s="21"/>
      <c r="CV1162" s="21"/>
      <c r="CW1162" s="21"/>
      <c r="CX1162" s="21"/>
      <c r="CY1162" s="21"/>
      <c r="CZ1162" s="21"/>
      <c r="DA1162" s="21"/>
      <c r="DB1162" s="21"/>
      <c r="DC1162" s="21"/>
      <c r="DD1162" s="21"/>
      <c r="DE1162" s="21"/>
      <c r="DF1162" s="21"/>
      <c r="DG1162" s="21"/>
      <c r="DH1162" s="21"/>
      <c r="DI1162" s="21"/>
      <c r="DJ1162" s="21"/>
      <c r="DK1162" s="21"/>
      <c r="DL1162" s="21"/>
      <c r="DM1162" s="21"/>
      <c r="DN1162" s="21"/>
      <c r="DO1162" s="21"/>
      <c r="DP1162" s="21"/>
      <c r="DQ1162" s="21"/>
      <c r="DR1162" s="21"/>
      <c r="DS1162" s="21"/>
      <c r="DT1162" s="21"/>
      <c r="DU1162" s="21"/>
      <c r="DV1162" s="21"/>
      <c r="DW1162" s="21"/>
      <c r="DX1162" s="21"/>
      <c r="DY1162" s="21"/>
      <c r="DZ1162" s="21"/>
      <c r="EA1162" s="21"/>
      <c r="EB1162" s="21"/>
      <c r="EC1162" s="21"/>
      <c r="ED1162" s="21"/>
      <c r="EE1162" s="21"/>
      <c r="EF1162" s="21"/>
      <c r="EG1162" s="21"/>
      <c r="EH1162" s="21"/>
      <c r="EI1162" s="21"/>
      <c r="EJ1162" s="21"/>
      <c r="EK1162" s="21"/>
      <c r="EL1162" s="21"/>
      <c r="EM1162" s="21"/>
      <c r="EN1162" s="21"/>
      <c r="EO1162" s="21"/>
      <c r="EP1162" s="21"/>
      <c r="EQ1162" s="21"/>
      <c r="ER1162" s="21"/>
      <c r="ES1162" s="21"/>
      <c r="ET1162" s="21"/>
      <c r="EU1162" s="21"/>
      <c r="EV1162" s="21"/>
      <c r="EW1162" s="21"/>
      <c r="EX1162" s="21"/>
      <c r="EY1162" s="21"/>
      <c r="EZ1162" s="21"/>
      <c r="FA1162" s="21"/>
      <c r="FB1162" s="21"/>
      <c r="FC1162" s="21"/>
      <c r="FD1162" s="21"/>
      <c r="FE1162" s="21"/>
      <c r="FF1162" s="21"/>
      <c r="FG1162" s="21"/>
      <c r="FH1162" s="21"/>
      <c r="FI1162" s="21"/>
      <c r="FJ1162" s="21"/>
      <c r="FK1162" s="21"/>
      <c r="FL1162" s="21"/>
      <c r="FM1162" s="21"/>
      <c r="FN1162" s="21"/>
      <c r="FO1162" s="21"/>
      <c r="FP1162" s="21"/>
      <c r="FQ1162" s="21"/>
      <c r="FR1162" s="21"/>
      <c r="FS1162" s="21"/>
      <c r="FT1162" s="21"/>
      <c r="FU1162" s="21"/>
      <c r="FV1162" s="21"/>
      <c r="FW1162" s="21"/>
      <c r="FX1162" s="21"/>
      <c r="FY1162" s="21"/>
      <c r="FZ1162" s="21"/>
      <c r="GA1162" s="21"/>
      <c r="GB1162" s="21"/>
      <c r="GC1162" s="21"/>
      <c r="GD1162" s="21"/>
      <c r="GE1162" s="21"/>
      <c r="GF1162" s="21"/>
      <c r="GG1162" s="21"/>
      <c r="GH1162" s="21"/>
      <c r="GI1162" s="21"/>
      <c r="GJ1162" s="21"/>
      <c r="GK1162" s="21"/>
      <c r="GL1162" s="21"/>
      <c r="GM1162" s="21"/>
      <c r="GN1162" s="21"/>
      <c r="GO1162" s="21"/>
      <c r="GP1162" s="21"/>
      <c r="GQ1162" s="21"/>
      <c r="GR1162" s="21"/>
      <c r="GS1162" s="21"/>
      <c r="GT1162" s="21"/>
      <c r="GU1162" s="21"/>
      <c r="GV1162" s="21"/>
      <c r="GW1162" s="21"/>
      <c r="GX1162" s="21"/>
      <c r="GY1162" s="21"/>
      <c r="GZ1162" s="21"/>
      <c r="HA1162" s="21"/>
      <c r="HB1162" s="21"/>
      <c r="HC1162" s="21"/>
      <c r="HD1162" s="21"/>
      <c r="HE1162" s="21"/>
      <c r="HF1162" s="21"/>
      <c r="HG1162" s="21"/>
      <c r="HH1162" s="21"/>
      <c r="HI1162" s="21"/>
      <c r="HJ1162" s="21"/>
      <c r="HK1162" s="21"/>
      <c r="HL1162" s="21"/>
      <c r="HM1162" s="21"/>
      <c r="HN1162" s="21"/>
      <c r="HO1162" s="21"/>
      <c r="HP1162" s="21"/>
      <c r="HQ1162" s="21"/>
      <c r="HR1162" s="21"/>
      <c r="HS1162" s="21"/>
      <c r="HT1162" s="21"/>
      <c r="HU1162" s="21"/>
      <c r="HV1162" s="21"/>
      <c r="HW1162" s="21"/>
      <c r="HX1162" s="21"/>
      <c r="HY1162" s="21"/>
      <c r="HZ1162" s="21"/>
      <c r="IA1162" s="21"/>
      <c r="IB1162" s="21"/>
      <c r="IC1162" s="21"/>
      <c r="ID1162" s="21"/>
      <c r="IE1162" s="21"/>
      <c r="IF1162" s="21"/>
      <c r="IG1162" s="21"/>
      <c r="IH1162" s="21"/>
      <c r="II1162" s="21"/>
      <c r="IJ1162" s="21"/>
      <c r="IK1162" s="21"/>
      <c r="IL1162" s="21"/>
      <c r="IM1162" s="21"/>
      <c r="IN1162" s="21"/>
      <c r="IO1162" s="21"/>
      <c r="IP1162" s="21"/>
      <c r="IQ1162" s="21"/>
      <c r="IR1162" s="21"/>
      <c r="IS1162" s="21"/>
      <c r="IT1162" s="21"/>
      <c r="IU1162" s="21"/>
      <c r="IV1162" s="21"/>
      <c r="IW1162" s="21"/>
      <c r="IX1162" s="21"/>
      <c r="IY1162" s="21"/>
      <c r="IZ1162" s="21"/>
      <c r="JA1162" s="21"/>
      <c r="JB1162" s="21"/>
      <c r="JC1162" s="21"/>
      <c r="JD1162" s="21"/>
      <c r="JE1162" s="21"/>
      <c r="JF1162" s="21"/>
      <c r="JG1162" s="21"/>
      <c r="JH1162" s="21"/>
      <c r="JI1162" s="21"/>
      <c r="JJ1162" s="21"/>
      <c r="JK1162" s="21"/>
      <c r="JL1162" s="21"/>
      <c r="JM1162" s="21"/>
      <c r="JN1162" s="21"/>
      <c r="JO1162" s="21"/>
      <c r="JP1162" s="21"/>
      <c r="JQ1162" s="21"/>
      <c r="JR1162" s="21"/>
      <c r="JS1162" s="21"/>
      <c r="JT1162" s="21"/>
      <c r="JU1162" s="21"/>
      <c r="JV1162" s="21"/>
      <c r="JW1162" s="21"/>
      <c r="JX1162" s="21"/>
      <c r="JY1162" s="21"/>
    </row>
    <row r="1163" spans="1:285" ht="14.1" customHeight="1">
      <c r="A1163" s="21"/>
      <c r="B1163" s="21"/>
      <c r="C1163" s="21"/>
      <c r="D1163" s="21"/>
      <c r="E1163" s="21"/>
      <c r="F1163" s="21"/>
      <c r="G1163" s="21"/>
      <c r="H1163" s="21"/>
      <c r="I1163" s="21"/>
      <c r="J1163" s="21"/>
      <c r="K1163" s="21"/>
      <c r="L1163" s="21"/>
      <c r="M1163" s="21"/>
      <c r="N1163" s="21"/>
      <c r="O1163" s="21"/>
      <c r="P1163" s="21"/>
      <c r="Q1163" s="21"/>
      <c r="R1163" s="21"/>
      <c r="S1163" s="21"/>
      <c r="T1163" s="21"/>
      <c r="U1163" s="21"/>
      <c r="V1163" s="21"/>
      <c r="W1163" s="21"/>
      <c r="X1163" s="21"/>
      <c r="Y1163" s="21"/>
      <c r="Z1163" s="21"/>
      <c r="AA1163" s="21"/>
      <c r="AB1163" s="21"/>
      <c r="AC1163" s="21"/>
      <c r="AD1163" s="21"/>
      <c r="AE1163" s="21"/>
      <c r="AF1163" s="21"/>
      <c r="AG1163" s="21"/>
      <c r="AH1163" s="21"/>
      <c r="AI1163" s="21"/>
      <c r="AJ1163" s="21"/>
      <c r="AK1163" s="21"/>
      <c r="AL1163" s="21"/>
      <c r="AM1163" s="21"/>
      <c r="AN1163" s="21"/>
      <c r="AO1163" s="21"/>
      <c r="AP1163" s="21"/>
      <c r="AQ1163" s="21"/>
      <c r="AR1163" s="21"/>
      <c r="AS1163" s="21"/>
      <c r="AT1163" s="21"/>
      <c r="AU1163" s="21"/>
      <c r="AV1163" s="21"/>
      <c r="AW1163" s="21"/>
      <c r="AX1163" s="21"/>
      <c r="AY1163" s="21"/>
      <c r="AZ1163" s="21"/>
      <c r="BA1163" s="21"/>
      <c r="BB1163" s="21"/>
      <c r="BC1163" s="21"/>
      <c r="BD1163" s="21"/>
      <c r="BE1163" s="21"/>
      <c r="BF1163" s="21"/>
      <c r="BG1163" s="21"/>
      <c r="BH1163" s="21"/>
      <c r="BI1163" s="21"/>
      <c r="BJ1163" s="21"/>
      <c r="BK1163" s="21"/>
      <c r="BL1163" s="21"/>
      <c r="BM1163" s="21"/>
      <c r="BN1163" s="21"/>
      <c r="BO1163" s="21"/>
      <c r="BP1163" s="21"/>
      <c r="BQ1163" s="21"/>
      <c r="BR1163" s="21"/>
      <c r="BS1163" s="21"/>
      <c r="BT1163" s="21"/>
      <c r="BU1163" s="21"/>
      <c r="BV1163" s="21"/>
      <c r="BW1163" s="21"/>
      <c r="BX1163" s="21"/>
      <c r="BY1163" s="21"/>
      <c r="BZ1163" s="21"/>
      <c r="CA1163" s="21"/>
      <c r="CB1163" s="21"/>
      <c r="CC1163" s="21"/>
      <c r="CD1163" s="21"/>
      <c r="CE1163" s="21"/>
      <c r="CF1163" s="21"/>
      <c r="CG1163" s="21"/>
      <c r="CH1163" s="21"/>
      <c r="CI1163" s="21"/>
      <c r="CJ1163" s="21"/>
      <c r="CK1163" s="21"/>
      <c r="CL1163" s="21"/>
      <c r="CM1163" s="21"/>
      <c r="CN1163" s="21"/>
      <c r="CO1163" s="21"/>
      <c r="CP1163" s="21"/>
      <c r="CQ1163" s="21"/>
      <c r="CR1163" s="21"/>
      <c r="CS1163" s="21"/>
      <c r="CT1163" s="21"/>
      <c r="CU1163" s="21"/>
      <c r="CV1163" s="21"/>
      <c r="CW1163" s="21"/>
      <c r="CX1163" s="21"/>
      <c r="CY1163" s="21"/>
      <c r="CZ1163" s="21"/>
      <c r="DA1163" s="21"/>
      <c r="DB1163" s="21"/>
      <c r="DC1163" s="21"/>
      <c r="DD1163" s="21"/>
      <c r="DE1163" s="21"/>
      <c r="DF1163" s="21"/>
      <c r="DG1163" s="21"/>
      <c r="DH1163" s="21"/>
      <c r="DI1163" s="21"/>
      <c r="DJ1163" s="21"/>
      <c r="DK1163" s="21"/>
      <c r="DL1163" s="21"/>
      <c r="DM1163" s="21"/>
      <c r="DN1163" s="21"/>
      <c r="DO1163" s="21"/>
      <c r="DP1163" s="21"/>
      <c r="DQ1163" s="21"/>
      <c r="DR1163" s="21"/>
      <c r="DS1163" s="21"/>
      <c r="DT1163" s="21"/>
      <c r="DU1163" s="21"/>
      <c r="DV1163" s="21"/>
      <c r="DW1163" s="21"/>
      <c r="DX1163" s="21"/>
      <c r="DY1163" s="21"/>
      <c r="DZ1163" s="21"/>
      <c r="EA1163" s="21"/>
      <c r="EB1163" s="21"/>
      <c r="EC1163" s="21"/>
      <c r="ED1163" s="21"/>
      <c r="EE1163" s="21"/>
      <c r="EF1163" s="21"/>
      <c r="EG1163" s="21"/>
      <c r="EH1163" s="21"/>
      <c r="EI1163" s="21"/>
      <c r="EJ1163" s="21"/>
      <c r="EK1163" s="21"/>
      <c r="EL1163" s="21"/>
      <c r="EM1163" s="21"/>
      <c r="EN1163" s="21"/>
      <c r="EO1163" s="21"/>
      <c r="EP1163" s="21"/>
      <c r="EQ1163" s="21"/>
      <c r="ER1163" s="21"/>
      <c r="ES1163" s="21"/>
      <c r="ET1163" s="21"/>
      <c r="EU1163" s="21"/>
      <c r="EV1163" s="21"/>
      <c r="EW1163" s="21"/>
      <c r="EX1163" s="21"/>
      <c r="EY1163" s="21"/>
      <c r="EZ1163" s="21"/>
      <c r="FA1163" s="21"/>
      <c r="FB1163" s="21"/>
      <c r="FC1163" s="21"/>
      <c r="FD1163" s="21"/>
      <c r="FE1163" s="21"/>
      <c r="FF1163" s="21"/>
      <c r="FG1163" s="21"/>
      <c r="FH1163" s="21"/>
      <c r="FI1163" s="21"/>
      <c r="FJ1163" s="21"/>
      <c r="FK1163" s="21"/>
      <c r="FL1163" s="21"/>
      <c r="FM1163" s="21"/>
      <c r="FN1163" s="21"/>
      <c r="FO1163" s="21"/>
      <c r="FP1163" s="21"/>
      <c r="FQ1163" s="21"/>
      <c r="FR1163" s="21"/>
      <c r="FS1163" s="21"/>
      <c r="FT1163" s="21"/>
      <c r="FU1163" s="21"/>
      <c r="FV1163" s="21"/>
      <c r="FW1163" s="21"/>
      <c r="FX1163" s="21"/>
      <c r="FY1163" s="21"/>
      <c r="FZ1163" s="21"/>
      <c r="GA1163" s="21"/>
      <c r="GB1163" s="21"/>
      <c r="GC1163" s="21"/>
      <c r="GD1163" s="21"/>
      <c r="GE1163" s="21"/>
      <c r="GF1163" s="21"/>
      <c r="GG1163" s="21"/>
      <c r="GH1163" s="21"/>
      <c r="GI1163" s="21"/>
      <c r="GJ1163" s="21"/>
      <c r="GK1163" s="21"/>
      <c r="GL1163" s="21"/>
      <c r="GM1163" s="21"/>
      <c r="GN1163" s="21"/>
      <c r="GO1163" s="21"/>
      <c r="GP1163" s="21"/>
      <c r="GQ1163" s="21"/>
      <c r="GR1163" s="21"/>
      <c r="GS1163" s="21"/>
      <c r="GT1163" s="21"/>
      <c r="GU1163" s="21"/>
      <c r="GV1163" s="21"/>
      <c r="GW1163" s="21"/>
      <c r="GX1163" s="21"/>
      <c r="GY1163" s="21"/>
      <c r="GZ1163" s="21"/>
      <c r="HA1163" s="21"/>
      <c r="HB1163" s="21"/>
      <c r="HC1163" s="21"/>
      <c r="HD1163" s="21"/>
      <c r="HE1163" s="21"/>
      <c r="HF1163" s="21"/>
      <c r="HG1163" s="21"/>
      <c r="HH1163" s="21"/>
      <c r="HI1163" s="21"/>
      <c r="HJ1163" s="21"/>
      <c r="HK1163" s="21"/>
      <c r="HL1163" s="21"/>
      <c r="HM1163" s="21"/>
      <c r="HN1163" s="21"/>
      <c r="HO1163" s="21"/>
      <c r="HP1163" s="21"/>
      <c r="HQ1163" s="21"/>
      <c r="HR1163" s="21"/>
      <c r="HS1163" s="21"/>
      <c r="HT1163" s="21"/>
      <c r="HU1163" s="21"/>
      <c r="HV1163" s="21"/>
      <c r="HW1163" s="21"/>
      <c r="HX1163" s="21"/>
      <c r="HY1163" s="21"/>
      <c r="HZ1163" s="21"/>
      <c r="IA1163" s="21"/>
      <c r="IB1163" s="21"/>
      <c r="IC1163" s="21"/>
      <c r="ID1163" s="21"/>
      <c r="IE1163" s="21"/>
      <c r="IF1163" s="21"/>
      <c r="IG1163" s="21"/>
      <c r="IH1163" s="21"/>
      <c r="II1163" s="21"/>
      <c r="IJ1163" s="21"/>
      <c r="IK1163" s="21"/>
      <c r="IL1163" s="21"/>
      <c r="IM1163" s="21"/>
      <c r="IN1163" s="21"/>
      <c r="IO1163" s="21"/>
      <c r="IP1163" s="21"/>
      <c r="IQ1163" s="21"/>
      <c r="IR1163" s="21"/>
      <c r="IS1163" s="21"/>
      <c r="IT1163" s="21"/>
      <c r="IU1163" s="21"/>
      <c r="IV1163" s="21"/>
      <c r="IW1163" s="21"/>
      <c r="IX1163" s="21"/>
      <c r="IY1163" s="21"/>
      <c r="IZ1163" s="21"/>
      <c r="JA1163" s="21"/>
      <c r="JB1163" s="21"/>
      <c r="JC1163" s="21"/>
      <c r="JD1163" s="21"/>
      <c r="JE1163" s="21"/>
      <c r="JF1163" s="21"/>
      <c r="JG1163" s="21"/>
      <c r="JH1163" s="21"/>
      <c r="JI1163" s="21"/>
      <c r="JJ1163" s="21"/>
      <c r="JK1163" s="21"/>
      <c r="JL1163" s="21"/>
      <c r="JM1163" s="21"/>
      <c r="JN1163" s="21"/>
      <c r="JO1163" s="21"/>
      <c r="JP1163" s="21"/>
      <c r="JQ1163" s="21"/>
      <c r="JR1163" s="21"/>
      <c r="JS1163" s="21"/>
      <c r="JT1163" s="21"/>
      <c r="JU1163" s="21"/>
      <c r="JV1163" s="21"/>
      <c r="JW1163" s="21"/>
      <c r="JX1163" s="21"/>
      <c r="JY1163" s="21"/>
    </row>
    <row r="1164" spans="1:285" ht="14.1" customHeight="1">
      <c r="A1164" s="21"/>
      <c r="B1164" s="21"/>
      <c r="C1164" s="21"/>
      <c r="D1164" s="21"/>
      <c r="E1164" s="21"/>
      <c r="F1164" s="21"/>
      <c r="G1164" s="21"/>
      <c r="H1164" s="21"/>
      <c r="I1164" s="21"/>
      <c r="J1164" s="21"/>
      <c r="K1164" s="21"/>
      <c r="L1164" s="21"/>
      <c r="M1164" s="21"/>
      <c r="N1164" s="21"/>
      <c r="O1164" s="21"/>
      <c r="P1164" s="21"/>
      <c r="Q1164" s="21"/>
      <c r="R1164" s="21"/>
      <c r="S1164" s="21"/>
      <c r="T1164" s="21"/>
      <c r="U1164" s="21"/>
      <c r="V1164" s="21"/>
      <c r="W1164" s="21"/>
      <c r="X1164" s="21"/>
      <c r="Y1164" s="21"/>
      <c r="Z1164" s="21"/>
      <c r="AA1164" s="21"/>
      <c r="AB1164" s="21"/>
      <c r="AC1164" s="21"/>
      <c r="AD1164" s="21"/>
      <c r="AE1164" s="21"/>
      <c r="AF1164" s="21"/>
      <c r="AG1164" s="21"/>
      <c r="AH1164" s="21"/>
      <c r="AI1164" s="21"/>
      <c r="AJ1164" s="21"/>
      <c r="AK1164" s="21"/>
      <c r="AL1164" s="21"/>
      <c r="AM1164" s="21"/>
      <c r="AN1164" s="21"/>
      <c r="AO1164" s="21"/>
      <c r="AP1164" s="21"/>
      <c r="AQ1164" s="21"/>
      <c r="AR1164" s="21"/>
      <c r="AS1164" s="21"/>
      <c r="AT1164" s="21"/>
      <c r="AU1164" s="21"/>
      <c r="AV1164" s="21"/>
      <c r="AW1164" s="21"/>
      <c r="AX1164" s="21"/>
      <c r="AY1164" s="21"/>
      <c r="AZ1164" s="21"/>
      <c r="BA1164" s="21"/>
      <c r="BB1164" s="21"/>
      <c r="BC1164" s="21"/>
      <c r="BD1164" s="21"/>
      <c r="BE1164" s="21"/>
      <c r="BF1164" s="21"/>
      <c r="BG1164" s="21"/>
      <c r="BH1164" s="21"/>
      <c r="BI1164" s="21"/>
      <c r="BJ1164" s="21"/>
      <c r="BK1164" s="21"/>
      <c r="BL1164" s="21"/>
      <c r="BM1164" s="21"/>
      <c r="BN1164" s="21"/>
      <c r="BO1164" s="21"/>
      <c r="BP1164" s="21"/>
      <c r="BQ1164" s="21"/>
      <c r="BR1164" s="21"/>
      <c r="BS1164" s="21"/>
      <c r="BT1164" s="21"/>
      <c r="BU1164" s="21"/>
      <c r="BV1164" s="21"/>
      <c r="BW1164" s="21"/>
      <c r="BX1164" s="21"/>
      <c r="BY1164" s="21"/>
      <c r="BZ1164" s="21"/>
      <c r="CA1164" s="21"/>
      <c r="CB1164" s="21"/>
      <c r="CC1164" s="21"/>
      <c r="CD1164" s="21"/>
      <c r="CE1164" s="21"/>
      <c r="CF1164" s="21"/>
      <c r="CG1164" s="21"/>
      <c r="CH1164" s="21"/>
      <c r="CI1164" s="21"/>
      <c r="CJ1164" s="21"/>
      <c r="CK1164" s="21"/>
      <c r="CL1164" s="21"/>
      <c r="CM1164" s="21"/>
      <c r="CN1164" s="21"/>
      <c r="CO1164" s="21"/>
      <c r="CP1164" s="21"/>
      <c r="CQ1164" s="21"/>
      <c r="CR1164" s="21"/>
      <c r="CS1164" s="21"/>
      <c r="CT1164" s="21"/>
      <c r="CU1164" s="21"/>
      <c r="CV1164" s="21"/>
      <c r="CW1164" s="21"/>
      <c r="CX1164" s="21"/>
      <c r="CY1164" s="21"/>
      <c r="CZ1164" s="21"/>
      <c r="DA1164" s="21"/>
      <c r="DB1164" s="21"/>
      <c r="DC1164" s="21"/>
      <c r="DD1164" s="21"/>
      <c r="DE1164" s="21"/>
      <c r="DF1164" s="21"/>
      <c r="DG1164" s="21"/>
      <c r="DH1164" s="21"/>
      <c r="DI1164" s="21"/>
      <c r="DJ1164" s="21"/>
      <c r="DK1164" s="21"/>
      <c r="DL1164" s="21"/>
      <c r="DM1164" s="21"/>
      <c r="DN1164" s="21"/>
      <c r="DO1164" s="21"/>
      <c r="DP1164" s="21"/>
      <c r="DQ1164" s="21"/>
      <c r="DR1164" s="21"/>
      <c r="DS1164" s="21"/>
      <c r="DT1164" s="21"/>
      <c r="DU1164" s="21"/>
      <c r="DV1164" s="21"/>
      <c r="DW1164" s="21"/>
      <c r="DX1164" s="21"/>
      <c r="DY1164" s="21"/>
      <c r="DZ1164" s="21"/>
      <c r="EA1164" s="21"/>
      <c r="EB1164" s="21"/>
      <c r="EC1164" s="21"/>
      <c r="ED1164" s="21"/>
      <c r="EE1164" s="21"/>
      <c r="EF1164" s="21"/>
      <c r="EG1164" s="21"/>
      <c r="EH1164" s="21"/>
      <c r="EI1164" s="21"/>
      <c r="EJ1164" s="21"/>
      <c r="EK1164" s="21"/>
      <c r="EL1164" s="21"/>
      <c r="EM1164" s="21"/>
      <c r="EN1164" s="21"/>
      <c r="EO1164" s="21"/>
      <c r="EP1164" s="21"/>
      <c r="EQ1164" s="21"/>
      <c r="ER1164" s="21"/>
      <c r="ES1164" s="21"/>
      <c r="ET1164" s="21"/>
      <c r="EU1164" s="21"/>
      <c r="EV1164" s="21"/>
      <c r="EW1164" s="21"/>
      <c r="EX1164" s="21"/>
      <c r="EY1164" s="21"/>
      <c r="EZ1164" s="21"/>
      <c r="FA1164" s="21"/>
      <c r="FB1164" s="21"/>
      <c r="FC1164" s="21"/>
      <c r="FD1164" s="21"/>
      <c r="FE1164" s="21"/>
      <c r="FF1164" s="21"/>
      <c r="FG1164" s="21"/>
      <c r="FH1164" s="21"/>
      <c r="FI1164" s="21"/>
      <c r="FJ1164" s="21"/>
      <c r="FK1164" s="21"/>
      <c r="FL1164" s="21"/>
      <c r="FM1164" s="21"/>
      <c r="FN1164" s="21"/>
      <c r="FO1164" s="21"/>
      <c r="FP1164" s="21"/>
      <c r="FQ1164" s="21"/>
      <c r="FR1164" s="21"/>
      <c r="FS1164" s="21"/>
      <c r="FT1164" s="21"/>
      <c r="FU1164" s="21"/>
      <c r="FV1164" s="21"/>
      <c r="FW1164" s="21"/>
      <c r="FX1164" s="21"/>
      <c r="FY1164" s="21"/>
      <c r="FZ1164" s="21"/>
      <c r="GA1164" s="21"/>
      <c r="GB1164" s="21"/>
      <c r="GC1164" s="21"/>
      <c r="GD1164" s="21"/>
      <c r="GE1164" s="21"/>
      <c r="GF1164" s="21"/>
      <c r="GG1164" s="21"/>
      <c r="GH1164" s="21"/>
      <c r="GI1164" s="21"/>
      <c r="GJ1164" s="21"/>
      <c r="GK1164" s="21"/>
      <c r="GL1164" s="21"/>
      <c r="GM1164" s="21"/>
      <c r="GN1164" s="21"/>
      <c r="GO1164" s="21"/>
      <c r="GP1164" s="21"/>
      <c r="GQ1164" s="21"/>
      <c r="GR1164" s="21"/>
      <c r="GS1164" s="21"/>
      <c r="GT1164" s="21"/>
      <c r="GU1164" s="21"/>
      <c r="GV1164" s="21"/>
      <c r="GW1164" s="21"/>
      <c r="GX1164" s="21"/>
      <c r="GY1164" s="21"/>
      <c r="GZ1164" s="21"/>
      <c r="HA1164" s="21"/>
      <c r="HB1164" s="21"/>
      <c r="HC1164" s="21"/>
      <c r="HD1164" s="21"/>
      <c r="HE1164" s="21"/>
      <c r="HF1164" s="21"/>
      <c r="HG1164" s="21"/>
      <c r="HH1164" s="21"/>
      <c r="HI1164" s="21"/>
      <c r="HJ1164" s="21"/>
      <c r="HK1164" s="21"/>
      <c r="HL1164" s="21"/>
      <c r="HM1164" s="21"/>
      <c r="HN1164" s="21"/>
      <c r="HO1164" s="21"/>
      <c r="HP1164" s="21"/>
      <c r="HQ1164" s="21"/>
      <c r="HR1164" s="21"/>
      <c r="HS1164" s="21"/>
      <c r="HT1164" s="21"/>
      <c r="HU1164" s="21"/>
      <c r="HV1164" s="21"/>
      <c r="HW1164" s="21"/>
      <c r="HX1164" s="21"/>
      <c r="HY1164" s="21"/>
      <c r="HZ1164" s="21"/>
      <c r="IA1164" s="21"/>
      <c r="IB1164" s="21"/>
      <c r="IC1164" s="21"/>
      <c r="ID1164" s="21"/>
      <c r="IE1164" s="21"/>
      <c r="IF1164" s="21"/>
      <c r="IG1164" s="21"/>
      <c r="IH1164" s="21"/>
      <c r="II1164" s="21"/>
      <c r="IJ1164" s="21"/>
      <c r="IK1164" s="21"/>
      <c r="IL1164" s="21"/>
      <c r="IM1164" s="21"/>
      <c r="IN1164" s="21"/>
      <c r="IO1164" s="21"/>
      <c r="IP1164" s="21"/>
      <c r="IQ1164" s="21"/>
      <c r="IR1164" s="21"/>
      <c r="IS1164" s="21"/>
      <c r="IT1164" s="21"/>
      <c r="IU1164" s="21"/>
      <c r="IV1164" s="21"/>
      <c r="IW1164" s="21"/>
      <c r="IX1164" s="21"/>
      <c r="IY1164" s="21"/>
      <c r="IZ1164" s="21"/>
      <c r="JA1164" s="21"/>
      <c r="JB1164" s="21"/>
      <c r="JC1164" s="21"/>
      <c r="JD1164" s="21"/>
      <c r="JE1164" s="21"/>
      <c r="JF1164" s="21"/>
      <c r="JG1164" s="21"/>
      <c r="JH1164" s="21"/>
      <c r="JI1164" s="21"/>
      <c r="JJ1164" s="21"/>
      <c r="JK1164" s="21"/>
      <c r="JL1164" s="21"/>
      <c r="JM1164" s="21"/>
      <c r="JN1164" s="21"/>
      <c r="JO1164" s="21"/>
      <c r="JP1164" s="21"/>
      <c r="JQ1164" s="21"/>
      <c r="JR1164" s="21"/>
      <c r="JS1164" s="21"/>
      <c r="JT1164" s="21"/>
      <c r="JU1164" s="21"/>
      <c r="JV1164" s="21"/>
      <c r="JW1164" s="21"/>
      <c r="JX1164" s="21"/>
      <c r="JY1164" s="21"/>
    </row>
    <row r="1165" spans="1:285" ht="14.1" customHeight="1">
      <c r="A1165" s="21"/>
      <c r="B1165" s="21"/>
      <c r="C1165" s="21"/>
      <c r="D1165" s="21"/>
      <c r="E1165" s="21"/>
      <c r="F1165" s="21"/>
      <c r="G1165" s="21"/>
      <c r="H1165" s="21"/>
      <c r="I1165" s="21"/>
      <c r="J1165" s="21"/>
      <c r="K1165" s="21"/>
      <c r="L1165" s="21"/>
      <c r="M1165" s="21"/>
      <c r="N1165" s="21"/>
      <c r="O1165" s="21"/>
      <c r="P1165" s="21"/>
      <c r="Q1165" s="21"/>
      <c r="R1165" s="21"/>
      <c r="S1165" s="21"/>
      <c r="T1165" s="21"/>
      <c r="U1165" s="21"/>
      <c r="V1165" s="21"/>
      <c r="W1165" s="21"/>
      <c r="X1165" s="21"/>
      <c r="Y1165" s="21"/>
      <c r="Z1165" s="21"/>
      <c r="AA1165" s="21"/>
      <c r="AB1165" s="21"/>
      <c r="AC1165" s="21"/>
      <c r="AD1165" s="21"/>
      <c r="AE1165" s="21"/>
      <c r="AF1165" s="21"/>
      <c r="AG1165" s="21"/>
      <c r="AH1165" s="21"/>
      <c r="AI1165" s="21"/>
      <c r="AJ1165" s="21"/>
      <c r="AK1165" s="21"/>
      <c r="AL1165" s="21"/>
      <c r="AM1165" s="21"/>
      <c r="AN1165" s="21"/>
      <c r="AO1165" s="21"/>
      <c r="AP1165" s="21"/>
      <c r="AQ1165" s="21"/>
      <c r="AR1165" s="21"/>
      <c r="AS1165" s="21"/>
      <c r="AT1165" s="21"/>
      <c r="AU1165" s="21"/>
      <c r="AV1165" s="21"/>
      <c r="AW1165" s="21"/>
      <c r="AX1165" s="21"/>
      <c r="AY1165" s="21"/>
      <c r="AZ1165" s="21"/>
      <c r="BA1165" s="21"/>
      <c r="BB1165" s="21"/>
      <c r="BC1165" s="21"/>
      <c r="BD1165" s="21"/>
      <c r="BE1165" s="21"/>
      <c r="BF1165" s="21"/>
      <c r="BG1165" s="21"/>
      <c r="BH1165" s="21"/>
      <c r="BI1165" s="21"/>
      <c r="BJ1165" s="21"/>
      <c r="BK1165" s="21"/>
      <c r="BL1165" s="21"/>
      <c r="BM1165" s="21"/>
      <c r="BN1165" s="21"/>
      <c r="BO1165" s="21"/>
      <c r="BP1165" s="21"/>
      <c r="BQ1165" s="21"/>
      <c r="BR1165" s="21"/>
      <c r="BS1165" s="21"/>
      <c r="BT1165" s="21"/>
      <c r="BU1165" s="21"/>
      <c r="BV1165" s="21"/>
      <c r="BW1165" s="21"/>
      <c r="BX1165" s="21"/>
      <c r="BY1165" s="21"/>
      <c r="BZ1165" s="21"/>
      <c r="CA1165" s="21"/>
      <c r="CB1165" s="21"/>
      <c r="CC1165" s="21"/>
      <c r="CD1165" s="21"/>
      <c r="CE1165" s="21"/>
      <c r="CF1165" s="21"/>
      <c r="CG1165" s="21"/>
      <c r="CH1165" s="21"/>
      <c r="CI1165" s="21"/>
      <c r="CJ1165" s="21"/>
      <c r="CK1165" s="21"/>
      <c r="CL1165" s="21"/>
      <c r="CM1165" s="21"/>
      <c r="CN1165" s="21"/>
      <c r="CO1165" s="21"/>
      <c r="CP1165" s="21"/>
      <c r="CQ1165" s="21"/>
      <c r="CR1165" s="21"/>
      <c r="CS1165" s="21"/>
      <c r="CT1165" s="21"/>
      <c r="CU1165" s="21"/>
      <c r="CV1165" s="21"/>
      <c r="CW1165" s="21"/>
      <c r="CX1165" s="21"/>
      <c r="CY1165" s="21"/>
      <c r="CZ1165" s="21"/>
      <c r="DA1165" s="21"/>
      <c r="DB1165" s="21"/>
      <c r="DC1165" s="21"/>
      <c r="DD1165" s="21"/>
      <c r="DE1165" s="21"/>
      <c r="DF1165" s="21"/>
      <c r="DG1165" s="21"/>
      <c r="DH1165" s="21"/>
      <c r="DI1165" s="21"/>
      <c r="DJ1165" s="21"/>
      <c r="DK1165" s="21"/>
      <c r="DL1165" s="21"/>
      <c r="DM1165" s="21"/>
      <c r="DN1165" s="21"/>
      <c r="DO1165" s="21"/>
      <c r="DP1165" s="21"/>
      <c r="DQ1165" s="21"/>
      <c r="DR1165" s="21"/>
      <c r="DS1165" s="21"/>
      <c r="DT1165" s="21"/>
      <c r="DU1165" s="21"/>
      <c r="DV1165" s="21"/>
      <c r="DW1165" s="21"/>
      <c r="DX1165" s="21"/>
      <c r="DY1165" s="21"/>
      <c r="DZ1165" s="21"/>
      <c r="EA1165" s="21"/>
      <c r="EB1165" s="21"/>
      <c r="EC1165" s="21"/>
      <c r="ED1165" s="21"/>
      <c r="EE1165" s="21"/>
      <c r="EF1165" s="21"/>
      <c r="EG1165" s="21"/>
      <c r="EH1165" s="21"/>
      <c r="EI1165" s="21"/>
      <c r="EJ1165" s="21"/>
      <c r="EK1165" s="21"/>
      <c r="EL1165" s="21"/>
      <c r="EM1165" s="21"/>
      <c r="EN1165" s="21"/>
      <c r="EO1165" s="21"/>
      <c r="EP1165" s="21"/>
      <c r="EQ1165" s="21"/>
      <c r="ER1165" s="21"/>
      <c r="ES1165" s="21"/>
      <c r="ET1165" s="21"/>
      <c r="EU1165" s="21"/>
      <c r="EV1165" s="21"/>
      <c r="EW1165" s="21"/>
      <c r="EX1165" s="21"/>
      <c r="EY1165" s="21"/>
      <c r="EZ1165" s="21"/>
      <c r="FA1165" s="21"/>
      <c r="FB1165" s="21"/>
      <c r="FC1165" s="21"/>
      <c r="FD1165" s="21"/>
      <c r="FE1165" s="21"/>
      <c r="FF1165" s="21"/>
      <c r="FG1165" s="21"/>
      <c r="FH1165" s="21"/>
      <c r="FI1165" s="21"/>
      <c r="FJ1165" s="21"/>
      <c r="FK1165" s="21"/>
      <c r="FL1165" s="21"/>
      <c r="FM1165" s="21"/>
      <c r="FN1165" s="21"/>
      <c r="FO1165" s="21"/>
      <c r="FP1165" s="21"/>
      <c r="FQ1165" s="21"/>
      <c r="FR1165" s="21"/>
      <c r="FS1165" s="21"/>
      <c r="FT1165" s="21"/>
      <c r="FU1165" s="21"/>
      <c r="FV1165" s="21"/>
      <c r="FW1165" s="21"/>
      <c r="FX1165" s="21"/>
      <c r="FY1165" s="21"/>
      <c r="FZ1165" s="21"/>
      <c r="GA1165" s="21"/>
      <c r="GB1165" s="21"/>
      <c r="GC1165" s="21"/>
      <c r="GD1165" s="21"/>
      <c r="GE1165" s="21"/>
      <c r="GF1165" s="21"/>
      <c r="GG1165" s="21"/>
      <c r="GH1165" s="21"/>
      <c r="GI1165" s="21"/>
      <c r="GJ1165" s="21"/>
      <c r="GK1165" s="21"/>
      <c r="GL1165" s="21"/>
      <c r="GM1165" s="21"/>
      <c r="GN1165" s="21"/>
      <c r="GO1165" s="21"/>
      <c r="GP1165" s="21"/>
      <c r="GQ1165" s="21"/>
      <c r="GR1165" s="21"/>
      <c r="GS1165" s="21"/>
      <c r="GT1165" s="21"/>
      <c r="GU1165" s="21"/>
      <c r="GV1165" s="21"/>
      <c r="GW1165" s="21"/>
      <c r="GX1165" s="21"/>
      <c r="GY1165" s="21"/>
      <c r="GZ1165" s="21"/>
      <c r="HA1165" s="21"/>
      <c r="HB1165" s="21"/>
      <c r="HC1165" s="21"/>
      <c r="HD1165" s="21"/>
      <c r="HE1165" s="21"/>
      <c r="HF1165" s="21"/>
      <c r="HG1165" s="21"/>
      <c r="HH1165" s="21"/>
      <c r="HI1165" s="21"/>
      <c r="HJ1165" s="21"/>
      <c r="HK1165" s="21"/>
      <c r="HL1165" s="21"/>
      <c r="HM1165" s="21"/>
      <c r="HN1165" s="21"/>
      <c r="HO1165" s="21"/>
      <c r="HP1165" s="21"/>
      <c r="HQ1165" s="21"/>
      <c r="HR1165" s="21"/>
      <c r="HS1165" s="21"/>
      <c r="HT1165" s="21"/>
      <c r="HU1165" s="21"/>
      <c r="HV1165" s="21"/>
      <c r="HW1165" s="21"/>
      <c r="HX1165" s="21"/>
      <c r="HY1165" s="21"/>
      <c r="HZ1165" s="21"/>
      <c r="IA1165" s="21"/>
      <c r="IB1165" s="21"/>
      <c r="IC1165" s="21"/>
      <c r="ID1165" s="21"/>
      <c r="IE1165" s="21"/>
      <c r="IF1165" s="21"/>
      <c r="IG1165" s="21"/>
      <c r="IH1165" s="21"/>
      <c r="II1165" s="21"/>
      <c r="IJ1165" s="21"/>
      <c r="IK1165" s="21"/>
      <c r="IL1165" s="21"/>
      <c r="IM1165" s="21"/>
      <c r="IN1165" s="21"/>
      <c r="IO1165" s="21"/>
      <c r="IP1165" s="21"/>
      <c r="IQ1165" s="21"/>
      <c r="IR1165" s="21"/>
      <c r="IS1165" s="21"/>
      <c r="IT1165" s="21"/>
      <c r="IU1165" s="21"/>
      <c r="IV1165" s="21"/>
      <c r="IW1165" s="21"/>
      <c r="IX1165" s="21"/>
      <c r="IY1165" s="21"/>
      <c r="IZ1165" s="21"/>
      <c r="JA1165" s="21"/>
      <c r="JB1165" s="21"/>
      <c r="JC1165" s="21"/>
      <c r="JD1165" s="21"/>
      <c r="JE1165" s="21"/>
      <c r="JF1165" s="21"/>
      <c r="JG1165" s="21"/>
      <c r="JH1165" s="21"/>
      <c r="JI1165" s="21"/>
      <c r="JJ1165" s="21"/>
      <c r="JK1165" s="21"/>
      <c r="JL1165" s="21"/>
      <c r="JM1165" s="21"/>
      <c r="JN1165" s="21"/>
      <c r="JO1165" s="21"/>
      <c r="JP1165" s="21"/>
      <c r="JQ1165" s="21"/>
      <c r="JR1165" s="21"/>
      <c r="JS1165" s="21"/>
      <c r="JT1165" s="21"/>
      <c r="JU1165" s="21"/>
      <c r="JV1165" s="21"/>
      <c r="JW1165" s="21"/>
      <c r="JX1165" s="21"/>
      <c r="JY1165" s="21"/>
    </row>
    <row r="1166" spans="1:285" ht="14.1" customHeight="1">
      <c r="A1166" s="21"/>
      <c r="B1166" s="21"/>
      <c r="C1166" s="21"/>
      <c r="D1166" s="21"/>
      <c r="E1166" s="21"/>
      <c r="F1166" s="21"/>
      <c r="G1166" s="21"/>
      <c r="H1166" s="21"/>
      <c r="I1166" s="21"/>
      <c r="J1166" s="21"/>
      <c r="K1166" s="21"/>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21"/>
      <c r="BK1166" s="21"/>
      <c r="BL1166" s="21"/>
      <c r="BM1166" s="21"/>
      <c r="BN1166" s="21"/>
      <c r="BO1166" s="21"/>
      <c r="BP1166" s="21"/>
      <c r="BQ1166" s="21"/>
      <c r="BR1166" s="21"/>
      <c r="BS1166" s="21"/>
      <c r="BT1166" s="21"/>
      <c r="BU1166" s="21"/>
      <c r="BV1166" s="21"/>
      <c r="BW1166" s="21"/>
      <c r="BX1166" s="21"/>
      <c r="BY1166" s="21"/>
      <c r="BZ1166" s="21"/>
      <c r="CA1166" s="21"/>
      <c r="CB1166" s="21"/>
      <c r="CC1166" s="21"/>
      <c r="CD1166" s="21"/>
      <c r="CE1166" s="21"/>
      <c r="CF1166" s="21"/>
      <c r="CG1166" s="21"/>
      <c r="CH1166" s="21"/>
      <c r="CI1166" s="21"/>
      <c r="CJ1166" s="21"/>
      <c r="CK1166" s="21"/>
      <c r="CL1166" s="21"/>
      <c r="CM1166" s="21"/>
      <c r="CN1166" s="21"/>
      <c r="CO1166" s="21"/>
      <c r="CP1166" s="21"/>
      <c r="CQ1166" s="21"/>
      <c r="CR1166" s="21"/>
      <c r="CS1166" s="21"/>
      <c r="CT1166" s="21"/>
      <c r="CU1166" s="21"/>
      <c r="CV1166" s="21"/>
      <c r="CW1166" s="21"/>
      <c r="CX1166" s="21"/>
      <c r="CY1166" s="21"/>
      <c r="CZ1166" s="21"/>
      <c r="DA1166" s="21"/>
      <c r="DB1166" s="21"/>
      <c r="DC1166" s="21"/>
      <c r="DD1166" s="21"/>
      <c r="DE1166" s="21"/>
      <c r="DF1166" s="21"/>
      <c r="DG1166" s="21"/>
      <c r="DH1166" s="21"/>
      <c r="DI1166" s="21"/>
      <c r="DJ1166" s="21"/>
      <c r="DK1166" s="21"/>
      <c r="DL1166" s="21"/>
      <c r="DM1166" s="21"/>
      <c r="DN1166" s="21"/>
      <c r="DO1166" s="21"/>
      <c r="DP1166" s="21"/>
      <c r="DQ1166" s="21"/>
      <c r="DR1166" s="21"/>
      <c r="DS1166" s="21"/>
      <c r="DT1166" s="21"/>
      <c r="DU1166" s="21"/>
      <c r="DV1166" s="21"/>
      <c r="DW1166" s="21"/>
      <c r="DX1166" s="21"/>
      <c r="DY1166" s="21"/>
      <c r="DZ1166" s="21"/>
      <c r="EA1166" s="21"/>
      <c r="EB1166" s="21"/>
      <c r="EC1166" s="21"/>
      <c r="ED1166" s="21"/>
      <c r="EE1166" s="21"/>
      <c r="EF1166" s="21"/>
      <c r="EG1166" s="21"/>
      <c r="EH1166" s="21"/>
      <c r="EI1166" s="21"/>
      <c r="EJ1166" s="21"/>
      <c r="EK1166" s="21"/>
      <c r="EL1166" s="21"/>
      <c r="EM1166" s="21"/>
      <c r="EN1166" s="21"/>
      <c r="EO1166" s="21"/>
      <c r="EP1166" s="21"/>
      <c r="EQ1166" s="21"/>
      <c r="ER1166" s="21"/>
      <c r="ES1166" s="21"/>
      <c r="ET1166" s="21"/>
      <c r="EU1166" s="21"/>
      <c r="EV1166" s="21"/>
      <c r="EW1166" s="21"/>
      <c r="EX1166" s="21"/>
      <c r="EY1166" s="21"/>
      <c r="EZ1166" s="21"/>
      <c r="FA1166" s="21"/>
      <c r="FB1166" s="21"/>
      <c r="FC1166" s="21"/>
      <c r="FD1166" s="21"/>
      <c r="FE1166" s="21"/>
      <c r="FF1166" s="21"/>
      <c r="FG1166" s="21"/>
      <c r="FH1166" s="21"/>
      <c r="FI1166" s="21"/>
      <c r="FJ1166" s="21"/>
      <c r="FK1166" s="21"/>
      <c r="FL1166" s="21"/>
      <c r="FM1166" s="21"/>
      <c r="FN1166" s="21"/>
      <c r="FO1166" s="21"/>
      <c r="FP1166" s="21"/>
      <c r="FQ1166" s="21"/>
      <c r="FR1166" s="21"/>
      <c r="FS1166" s="21"/>
      <c r="FT1166" s="21"/>
      <c r="FU1166" s="21"/>
      <c r="FV1166" s="21"/>
      <c r="FW1166" s="21"/>
      <c r="FX1166" s="21"/>
      <c r="FY1166" s="21"/>
      <c r="FZ1166" s="21"/>
      <c r="GA1166" s="21"/>
      <c r="GB1166" s="21"/>
      <c r="GC1166" s="21"/>
      <c r="GD1166" s="21"/>
      <c r="GE1166" s="21"/>
      <c r="GF1166" s="21"/>
      <c r="GG1166" s="21"/>
      <c r="GH1166" s="21"/>
      <c r="GI1166" s="21"/>
      <c r="GJ1166" s="21"/>
      <c r="GK1166" s="21"/>
      <c r="GL1166" s="21"/>
      <c r="GM1166" s="21"/>
      <c r="GN1166" s="21"/>
      <c r="GO1166" s="21"/>
      <c r="GP1166" s="21"/>
      <c r="GQ1166" s="21"/>
      <c r="GR1166" s="21"/>
      <c r="GS1166" s="21"/>
      <c r="GT1166" s="21"/>
      <c r="GU1166" s="21"/>
      <c r="GV1166" s="21"/>
      <c r="GW1166" s="21"/>
      <c r="GX1166" s="21"/>
      <c r="GY1166" s="21"/>
      <c r="GZ1166" s="21"/>
      <c r="HA1166" s="21"/>
      <c r="HB1166" s="21"/>
      <c r="HC1166" s="21"/>
      <c r="HD1166" s="21"/>
      <c r="HE1166" s="21"/>
      <c r="HF1166" s="21"/>
      <c r="HG1166" s="21"/>
      <c r="HH1166" s="21"/>
      <c r="HI1166" s="21"/>
      <c r="HJ1166" s="21"/>
      <c r="HK1166" s="21"/>
      <c r="HL1166" s="21"/>
      <c r="HM1166" s="21"/>
      <c r="HN1166" s="21"/>
      <c r="HO1166" s="21"/>
      <c r="HP1166" s="21"/>
      <c r="HQ1166" s="21"/>
      <c r="HR1166" s="21"/>
      <c r="HS1166" s="21"/>
      <c r="HT1166" s="21"/>
      <c r="HU1166" s="21"/>
      <c r="HV1166" s="21"/>
      <c r="HW1166" s="21"/>
      <c r="HX1166" s="21"/>
      <c r="HY1166" s="21"/>
      <c r="HZ1166" s="21"/>
      <c r="IA1166" s="21"/>
      <c r="IB1166" s="21"/>
      <c r="IC1166" s="21"/>
      <c r="ID1166" s="21"/>
      <c r="IE1166" s="21"/>
      <c r="IF1166" s="21"/>
      <c r="IG1166" s="21"/>
      <c r="IH1166" s="21"/>
      <c r="II1166" s="21"/>
      <c r="IJ1166" s="21"/>
      <c r="IK1166" s="21"/>
      <c r="IL1166" s="21"/>
      <c r="IM1166" s="21"/>
      <c r="IN1166" s="21"/>
      <c r="IO1166" s="21"/>
      <c r="IP1166" s="21"/>
      <c r="IQ1166" s="21"/>
      <c r="IR1166" s="21"/>
      <c r="IS1166" s="21"/>
      <c r="IT1166" s="21"/>
      <c r="IU1166" s="21"/>
      <c r="IV1166" s="21"/>
      <c r="IW1166" s="21"/>
      <c r="IX1166" s="21"/>
      <c r="IY1166" s="21"/>
      <c r="IZ1166" s="21"/>
      <c r="JA1166" s="21"/>
      <c r="JB1166" s="21"/>
      <c r="JC1166" s="21"/>
      <c r="JD1166" s="21"/>
      <c r="JE1166" s="21"/>
      <c r="JF1166" s="21"/>
      <c r="JG1166" s="21"/>
      <c r="JH1166" s="21"/>
      <c r="JI1166" s="21"/>
      <c r="JJ1166" s="21"/>
      <c r="JK1166" s="21"/>
      <c r="JL1166" s="21"/>
      <c r="JM1166" s="21"/>
      <c r="JN1166" s="21"/>
      <c r="JO1166" s="21"/>
      <c r="JP1166" s="21"/>
      <c r="JQ1166" s="21"/>
      <c r="JR1166" s="21"/>
      <c r="JS1166" s="21"/>
      <c r="JT1166" s="21"/>
      <c r="JU1166" s="21"/>
      <c r="JV1166" s="21"/>
      <c r="JW1166" s="21"/>
      <c r="JX1166" s="21"/>
      <c r="JY1166" s="21"/>
    </row>
    <row r="1167" spans="1:285" ht="14.1" customHeight="1">
      <c r="A1167" s="21"/>
      <c r="B1167" s="21"/>
      <c r="C1167" s="21"/>
      <c r="D1167" s="21"/>
      <c r="E1167" s="21"/>
      <c r="F1167" s="21"/>
      <c r="G1167" s="21"/>
      <c r="H1167" s="21"/>
      <c r="I1167" s="21"/>
      <c r="J1167" s="21"/>
      <c r="K1167" s="21"/>
      <c r="L1167" s="21"/>
      <c r="M1167" s="21"/>
      <c r="N1167" s="21"/>
      <c r="O1167" s="21"/>
      <c r="P1167" s="21"/>
      <c r="Q1167" s="21"/>
      <c r="R1167" s="21"/>
      <c r="S1167" s="21"/>
      <c r="T1167" s="21"/>
      <c r="U1167" s="21"/>
      <c r="V1167" s="21"/>
      <c r="W1167" s="21"/>
      <c r="X1167" s="21"/>
      <c r="Y1167" s="21"/>
      <c r="Z1167" s="21"/>
      <c r="AA1167" s="21"/>
      <c r="AB1167" s="21"/>
      <c r="AC1167" s="21"/>
      <c r="AD1167" s="21"/>
      <c r="AE1167" s="21"/>
      <c r="AF1167" s="21"/>
      <c r="AG1167" s="21"/>
      <c r="AH1167" s="21"/>
      <c r="AI1167" s="21"/>
      <c r="AJ1167" s="21"/>
      <c r="AK1167" s="21"/>
      <c r="AL1167" s="21"/>
      <c r="AM1167" s="21"/>
      <c r="AN1167" s="21"/>
      <c r="AO1167" s="21"/>
      <c r="AP1167" s="21"/>
      <c r="AQ1167" s="21"/>
      <c r="AR1167" s="21"/>
      <c r="AS1167" s="21"/>
      <c r="AT1167" s="21"/>
      <c r="AU1167" s="21"/>
      <c r="AV1167" s="21"/>
      <c r="AW1167" s="21"/>
      <c r="AX1167" s="21"/>
      <c r="AY1167" s="21"/>
      <c r="AZ1167" s="21"/>
      <c r="BA1167" s="21"/>
      <c r="BB1167" s="21"/>
      <c r="BC1167" s="21"/>
      <c r="BD1167" s="21"/>
      <c r="BE1167" s="21"/>
      <c r="BF1167" s="21"/>
      <c r="BG1167" s="21"/>
      <c r="BH1167" s="21"/>
      <c r="BI1167" s="21"/>
      <c r="BJ1167" s="21"/>
      <c r="BK1167" s="21"/>
      <c r="BL1167" s="21"/>
      <c r="BM1167" s="21"/>
      <c r="BN1167" s="21"/>
      <c r="BO1167" s="21"/>
      <c r="BP1167" s="21"/>
      <c r="BQ1167" s="21"/>
      <c r="BR1167" s="21"/>
      <c r="BS1167" s="21"/>
      <c r="BT1167" s="21"/>
      <c r="BU1167" s="21"/>
      <c r="BV1167" s="21"/>
      <c r="BW1167" s="21"/>
      <c r="BX1167" s="21"/>
      <c r="BY1167" s="21"/>
      <c r="BZ1167" s="21"/>
      <c r="CA1167" s="21"/>
      <c r="CB1167" s="21"/>
      <c r="CC1167" s="21"/>
      <c r="CD1167" s="21"/>
      <c r="CE1167" s="21"/>
      <c r="CF1167" s="21"/>
      <c r="CG1167" s="21"/>
      <c r="CH1167" s="21"/>
      <c r="CI1167" s="21"/>
      <c r="CJ1167" s="21"/>
      <c r="CK1167" s="21"/>
      <c r="CL1167" s="21"/>
      <c r="CM1167" s="21"/>
      <c r="CN1167" s="21"/>
      <c r="CO1167" s="21"/>
      <c r="CP1167" s="21"/>
      <c r="CQ1167" s="21"/>
      <c r="CR1167" s="21"/>
      <c r="CS1167" s="21"/>
      <c r="CT1167" s="21"/>
      <c r="CU1167" s="21"/>
      <c r="CV1167" s="21"/>
      <c r="CW1167" s="21"/>
      <c r="CX1167" s="21"/>
      <c r="CY1167" s="21"/>
      <c r="CZ1167" s="21"/>
      <c r="DA1167" s="21"/>
      <c r="DB1167" s="21"/>
      <c r="DC1167" s="21"/>
      <c r="DD1167" s="21"/>
      <c r="DE1167" s="21"/>
      <c r="DF1167" s="21"/>
      <c r="DG1167" s="21"/>
      <c r="DH1167" s="21"/>
      <c r="DI1167" s="21"/>
      <c r="DJ1167" s="21"/>
      <c r="DK1167" s="21"/>
      <c r="DL1167" s="21"/>
      <c r="DM1167" s="21"/>
      <c r="DN1167" s="21"/>
      <c r="DO1167" s="21"/>
      <c r="DP1167" s="21"/>
      <c r="DQ1167" s="21"/>
      <c r="DR1167" s="21"/>
      <c r="DS1167" s="21"/>
      <c r="DT1167" s="21"/>
      <c r="DU1167" s="21"/>
      <c r="DV1167" s="21"/>
      <c r="DW1167" s="21"/>
      <c r="DX1167" s="21"/>
      <c r="DY1167" s="21"/>
      <c r="DZ1167" s="21"/>
      <c r="EA1167" s="21"/>
      <c r="EB1167" s="21"/>
      <c r="EC1167" s="21"/>
      <c r="ED1167" s="21"/>
      <c r="EE1167" s="21"/>
      <c r="EF1167" s="21"/>
      <c r="EG1167" s="21"/>
      <c r="EH1167" s="21"/>
      <c r="EI1167" s="21"/>
      <c r="EJ1167" s="21"/>
      <c r="EK1167" s="21"/>
      <c r="EL1167" s="21"/>
      <c r="EM1167" s="21"/>
      <c r="EN1167" s="21"/>
      <c r="EO1167" s="21"/>
      <c r="EP1167" s="21"/>
      <c r="EQ1167" s="21"/>
      <c r="ER1167" s="21"/>
      <c r="ES1167" s="21"/>
      <c r="ET1167" s="21"/>
      <c r="EU1167" s="21"/>
      <c r="EV1167" s="21"/>
      <c r="EW1167" s="21"/>
      <c r="EX1167" s="21"/>
      <c r="EY1167" s="21"/>
      <c r="EZ1167" s="21"/>
      <c r="FA1167" s="21"/>
      <c r="FB1167" s="21"/>
      <c r="FC1167" s="21"/>
      <c r="FD1167" s="21"/>
      <c r="FE1167" s="21"/>
      <c r="FF1167" s="21"/>
      <c r="FG1167" s="21"/>
      <c r="FH1167" s="21"/>
      <c r="FI1167" s="21"/>
      <c r="FJ1167" s="21"/>
      <c r="FK1167" s="21"/>
      <c r="FL1167" s="21"/>
      <c r="FM1167" s="21"/>
      <c r="FN1167" s="21"/>
      <c r="FO1167" s="21"/>
      <c r="FP1167" s="21"/>
      <c r="FQ1167" s="21"/>
      <c r="FR1167" s="21"/>
      <c r="FS1167" s="21"/>
      <c r="FT1167" s="21"/>
      <c r="FU1167" s="21"/>
      <c r="FV1167" s="21"/>
      <c r="FW1167" s="21"/>
      <c r="FX1167" s="21"/>
      <c r="FY1167" s="21"/>
      <c r="FZ1167" s="21"/>
      <c r="GA1167" s="21"/>
      <c r="GB1167" s="21"/>
      <c r="GC1167" s="21"/>
      <c r="GD1167" s="21"/>
      <c r="GE1167" s="21"/>
      <c r="GF1167" s="21"/>
      <c r="GG1167" s="21"/>
      <c r="GH1167" s="21"/>
      <c r="GI1167" s="21"/>
      <c r="GJ1167" s="21"/>
      <c r="GK1167" s="21"/>
      <c r="GL1167" s="21"/>
      <c r="GM1167" s="21"/>
      <c r="GN1167" s="21"/>
      <c r="GO1167" s="21"/>
      <c r="GP1167" s="21"/>
      <c r="GQ1167" s="21"/>
      <c r="GR1167" s="21"/>
      <c r="GS1167" s="21"/>
      <c r="GT1167" s="21"/>
      <c r="GU1167" s="21"/>
      <c r="GV1167" s="21"/>
      <c r="GW1167" s="21"/>
      <c r="GX1167" s="21"/>
      <c r="GY1167" s="21"/>
      <c r="GZ1167" s="21"/>
      <c r="HA1167" s="21"/>
      <c r="HB1167" s="21"/>
      <c r="HC1167" s="21"/>
      <c r="HD1167" s="21"/>
      <c r="HE1167" s="21"/>
      <c r="HF1167" s="21"/>
      <c r="HG1167" s="21"/>
      <c r="HH1167" s="21"/>
      <c r="HI1167" s="21"/>
      <c r="HJ1167" s="21"/>
      <c r="HK1167" s="21"/>
      <c r="HL1167" s="21"/>
      <c r="HM1167" s="21"/>
      <c r="HN1167" s="21"/>
      <c r="HO1167" s="21"/>
      <c r="HP1167" s="21"/>
      <c r="HQ1167" s="21"/>
      <c r="HR1167" s="21"/>
      <c r="HS1167" s="21"/>
      <c r="HT1167" s="21"/>
      <c r="HU1167" s="21"/>
      <c r="HV1167" s="21"/>
      <c r="HW1167" s="21"/>
      <c r="HX1167" s="21"/>
      <c r="HY1167" s="21"/>
      <c r="HZ1167" s="21"/>
      <c r="IA1167" s="21"/>
      <c r="IB1167" s="21"/>
      <c r="IC1167" s="21"/>
      <c r="ID1167" s="21"/>
      <c r="IE1167" s="21"/>
      <c r="IF1167" s="21"/>
      <c r="IG1167" s="21"/>
      <c r="IH1167" s="21"/>
      <c r="II1167" s="21"/>
      <c r="IJ1167" s="21"/>
      <c r="IK1167" s="21"/>
      <c r="IL1167" s="21"/>
      <c r="IM1167" s="21"/>
      <c r="IN1167" s="21"/>
      <c r="IO1167" s="21"/>
      <c r="IP1167" s="21"/>
      <c r="IQ1167" s="21"/>
      <c r="IR1167" s="21"/>
      <c r="IS1167" s="21"/>
      <c r="IT1167" s="21"/>
      <c r="IU1167" s="21"/>
      <c r="IV1167" s="21"/>
      <c r="IW1167" s="21"/>
      <c r="IX1167" s="21"/>
      <c r="IY1167" s="21"/>
      <c r="IZ1167" s="21"/>
      <c r="JA1167" s="21"/>
      <c r="JB1167" s="21"/>
      <c r="JC1167" s="21"/>
      <c r="JD1167" s="21"/>
      <c r="JE1167" s="21"/>
      <c r="JF1167" s="21"/>
      <c r="JG1167" s="21"/>
      <c r="JH1167" s="21"/>
      <c r="JI1167" s="21"/>
      <c r="JJ1167" s="21"/>
      <c r="JK1167" s="21"/>
      <c r="JL1167" s="21"/>
      <c r="JM1167" s="21"/>
      <c r="JN1167" s="21"/>
      <c r="JO1167" s="21"/>
      <c r="JP1167" s="21"/>
      <c r="JQ1167" s="21"/>
      <c r="JR1167" s="21"/>
      <c r="JS1167" s="21"/>
      <c r="JT1167" s="21"/>
      <c r="JU1167" s="21"/>
      <c r="JV1167" s="21"/>
      <c r="JW1167" s="21"/>
      <c r="JX1167" s="21"/>
      <c r="JY1167" s="21"/>
    </row>
    <row r="1168" spans="1:285" ht="14.1" customHeight="1">
      <c r="A1168" s="21"/>
      <c r="B1168" s="21"/>
      <c r="C1168" s="21"/>
      <c r="D1168" s="21"/>
      <c r="E1168" s="21"/>
      <c r="F1168" s="21"/>
      <c r="G1168" s="21"/>
      <c r="H1168" s="21"/>
      <c r="I1168" s="21"/>
      <c r="J1168" s="21"/>
      <c r="K1168" s="21"/>
      <c r="L1168" s="21"/>
      <c r="M1168" s="21"/>
      <c r="N1168" s="21"/>
      <c r="O1168" s="21"/>
      <c r="P1168" s="21"/>
      <c r="Q1168" s="21"/>
      <c r="R1168" s="21"/>
      <c r="S1168" s="21"/>
      <c r="T1168" s="21"/>
      <c r="U1168" s="21"/>
      <c r="V1168" s="21"/>
      <c r="W1168" s="21"/>
      <c r="X1168" s="21"/>
      <c r="Y1168" s="21"/>
      <c r="Z1168" s="21"/>
      <c r="AA1168" s="21"/>
      <c r="AB1168" s="21"/>
      <c r="AC1168" s="21"/>
      <c r="AD1168" s="21"/>
      <c r="AE1168" s="21"/>
      <c r="AF1168" s="21"/>
      <c r="AG1168" s="21"/>
      <c r="AH1168" s="21"/>
      <c r="AI1168" s="21"/>
      <c r="AJ1168" s="21"/>
      <c r="AK1168" s="21"/>
      <c r="AL1168" s="21"/>
      <c r="AM1168" s="21"/>
      <c r="AN1168" s="21"/>
      <c r="AO1168" s="21"/>
      <c r="AP1168" s="21"/>
      <c r="AQ1168" s="21"/>
      <c r="AR1168" s="21"/>
      <c r="AS1168" s="21"/>
      <c r="AT1168" s="21"/>
      <c r="AU1168" s="21"/>
      <c r="AV1168" s="21"/>
      <c r="AW1168" s="21"/>
      <c r="AX1168" s="21"/>
      <c r="AY1168" s="21"/>
      <c r="AZ1168" s="21"/>
      <c r="BA1168" s="21"/>
      <c r="BB1168" s="21"/>
      <c r="BC1168" s="21"/>
      <c r="BD1168" s="21"/>
      <c r="BE1168" s="21"/>
      <c r="BF1168" s="21"/>
      <c r="BG1168" s="21"/>
      <c r="BH1168" s="21"/>
      <c r="BI1168" s="21"/>
      <c r="BJ1168" s="21"/>
      <c r="BK1168" s="21"/>
      <c r="BL1168" s="21"/>
      <c r="BM1168" s="21"/>
      <c r="BN1168" s="21"/>
      <c r="BO1168" s="21"/>
      <c r="BP1168" s="21"/>
      <c r="BQ1168" s="21"/>
      <c r="BR1168" s="21"/>
      <c r="BS1168" s="21"/>
      <c r="BT1168" s="21"/>
      <c r="BU1168" s="21"/>
      <c r="BV1168" s="21"/>
      <c r="BW1168" s="21"/>
      <c r="BX1168" s="21"/>
      <c r="BY1168" s="21"/>
      <c r="BZ1168" s="21"/>
      <c r="CA1168" s="21"/>
      <c r="CB1168" s="21"/>
      <c r="CC1168" s="21"/>
      <c r="CD1168" s="21"/>
      <c r="CE1168" s="21"/>
      <c r="CF1168" s="21"/>
      <c r="CG1168" s="21"/>
      <c r="CH1168" s="21"/>
      <c r="CI1168" s="21"/>
      <c r="CJ1168" s="21"/>
      <c r="CK1168" s="21"/>
      <c r="CL1168" s="21"/>
      <c r="CM1168" s="21"/>
      <c r="CN1168" s="21"/>
      <c r="CO1168" s="21"/>
      <c r="CP1168" s="21"/>
      <c r="CQ1168" s="21"/>
      <c r="CR1168" s="21"/>
      <c r="CS1168" s="21"/>
      <c r="CT1168" s="21"/>
      <c r="CU1168" s="21"/>
      <c r="CV1168" s="21"/>
      <c r="CW1168" s="21"/>
      <c r="CX1168" s="21"/>
      <c r="CY1168" s="21"/>
      <c r="CZ1168" s="21"/>
      <c r="DA1168" s="21"/>
      <c r="DB1168" s="21"/>
      <c r="DC1168" s="21"/>
      <c r="DD1168" s="21"/>
      <c r="DE1168" s="21"/>
      <c r="DF1168" s="21"/>
      <c r="DG1168" s="21"/>
      <c r="DH1168" s="21"/>
      <c r="DI1168" s="21"/>
      <c r="DJ1168" s="21"/>
      <c r="DK1168" s="21"/>
      <c r="DL1168" s="21"/>
      <c r="DM1168" s="21"/>
      <c r="DN1168" s="21"/>
      <c r="DO1168" s="21"/>
      <c r="DP1168" s="21"/>
      <c r="DQ1168" s="21"/>
      <c r="DR1168" s="21"/>
      <c r="DS1168" s="21"/>
      <c r="DT1168" s="21"/>
      <c r="DU1168" s="21"/>
      <c r="DV1168" s="21"/>
      <c r="DW1168" s="21"/>
      <c r="DX1168" s="21"/>
      <c r="DY1168" s="21"/>
      <c r="DZ1168" s="21"/>
      <c r="EA1168" s="21"/>
      <c r="EB1168" s="21"/>
      <c r="EC1168" s="21"/>
      <c r="ED1168" s="21"/>
      <c r="EE1168" s="21"/>
      <c r="EF1168" s="21"/>
      <c r="EG1168" s="21"/>
      <c r="EH1168" s="21"/>
      <c r="EI1168" s="21"/>
      <c r="EJ1168" s="21"/>
      <c r="EK1168" s="21"/>
      <c r="EL1168" s="21"/>
      <c r="EM1168" s="21"/>
      <c r="EN1168" s="21"/>
      <c r="EO1168" s="21"/>
      <c r="EP1168" s="21"/>
      <c r="EQ1168" s="21"/>
      <c r="ER1168" s="21"/>
      <c r="ES1168" s="21"/>
      <c r="ET1168" s="21"/>
      <c r="EU1168" s="21"/>
      <c r="EV1168" s="21"/>
      <c r="EW1168" s="21"/>
      <c r="EX1168" s="21"/>
      <c r="EY1168" s="21"/>
      <c r="EZ1168" s="21"/>
      <c r="FA1168" s="21"/>
      <c r="FB1168" s="21"/>
      <c r="FC1168" s="21"/>
      <c r="FD1168" s="21"/>
      <c r="FE1168" s="21"/>
      <c r="FF1168" s="21"/>
      <c r="FG1168" s="21"/>
      <c r="FH1168" s="21"/>
      <c r="FI1168" s="21"/>
      <c r="FJ1168" s="21"/>
      <c r="FK1168" s="21"/>
      <c r="FL1168" s="21"/>
      <c r="FM1168" s="21"/>
      <c r="FN1168" s="21"/>
      <c r="FO1168" s="21"/>
      <c r="FP1168" s="21"/>
      <c r="FQ1168" s="21"/>
      <c r="FR1168" s="21"/>
      <c r="FS1168" s="21"/>
      <c r="FT1168" s="21"/>
      <c r="FU1168" s="21"/>
      <c r="FV1168" s="21"/>
      <c r="FW1168" s="21"/>
      <c r="FX1168" s="21"/>
      <c r="FY1168" s="21"/>
      <c r="FZ1168" s="21"/>
      <c r="GA1168" s="21"/>
      <c r="GB1168" s="21"/>
      <c r="GC1168" s="21"/>
      <c r="GD1168" s="21"/>
      <c r="GE1168" s="21"/>
      <c r="GF1168" s="21"/>
      <c r="GG1168" s="21"/>
      <c r="GH1168" s="21"/>
      <c r="GI1168" s="21"/>
      <c r="GJ1168" s="21"/>
      <c r="GK1168" s="21"/>
      <c r="GL1168" s="21"/>
      <c r="GM1168" s="21"/>
      <c r="GN1168" s="21"/>
      <c r="GO1168" s="21"/>
      <c r="GP1168" s="21"/>
      <c r="GQ1168" s="21"/>
      <c r="GR1168" s="21"/>
      <c r="GS1168" s="21"/>
      <c r="GT1168" s="21"/>
      <c r="GU1168" s="21"/>
      <c r="GV1168" s="21"/>
      <c r="GW1168" s="21"/>
      <c r="GX1168" s="21"/>
      <c r="GY1168" s="21"/>
      <c r="GZ1168" s="21"/>
      <c r="HA1168" s="21"/>
      <c r="HB1168" s="21"/>
      <c r="HC1168" s="21"/>
      <c r="HD1168" s="21"/>
      <c r="HE1168" s="21"/>
      <c r="HF1168" s="21"/>
      <c r="HG1168" s="21"/>
      <c r="HH1168" s="21"/>
      <c r="HI1168" s="21"/>
      <c r="HJ1168" s="21"/>
      <c r="HK1168" s="21"/>
      <c r="HL1168" s="21"/>
      <c r="HM1168" s="21"/>
      <c r="HN1168" s="21"/>
      <c r="HO1168" s="21"/>
      <c r="HP1168" s="21"/>
      <c r="HQ1168" s="21"/>
      <c r="HR1168" s="21"/>
      <c r="HS1168" s="21"/>
      <c r="HT1168" s="21"/>
      <c r="HU1168" s="21"/>
      <c r="HV1168" s="21"/>
      <c r="HW1168" s="21"/>
      <c r="HX1168" s="21"/>
      <c r="HY1168" s="21"/>
      <c r="HZ1168" s="21"/>
      <c r="IA1168" s="21"/>
      <c r="IB1168" s="21"/>
      <c r="IC1168" s="21"/>
      <c r="ID1168" s="21"/>
      <c r="IE1168" s="21"/>
      <c r="IF1168" s="21"/>
      <c r="IG1168" s="21"/>
      <c r="IH1168" s="21"/>
      <c r="II1168" s="21"/>
      <c r="IJ1168" s="21"/>
      <c r="IK1168" s="21"/>
      <c r="IL1168" s="21"/>
      <c r="IM1168" s="21"/>
      <c r="IN1168" s="21"/>
      <c r="IO1168" s="21"/>
      <c r="IP1168" s="21"/>
      <c r="IQ1168" s="21"/>
      <c r="IR1168" s="21"/>
      <c r="IS1168" s="21"/>
      <c r="IT1168" s="21"/>
      <c r="IU1168" s="21"/>
      <c r="IV1168" s="21"/>
      <c r="IW1168" s="21"/>
      <c r="IX1168" s="21"/>
      <c r="IY1168" s="21"/>
      <c r="IZ1168" s="21"/>
      <c r="JA1168" s="21"/>
      <c r="JB1168" s="21"/>
      <c r="JC1168" s="21"/>
      <c r="JD1168" s="21"/>
      <c r="JE1168" s="21"/>
      <c r="JF1168" s="21"/>
      <c r="JG1168" s="21"/>
      <c r="JH1168" s="21"/>
      <c r="JI1168" s="21"/>
      <c r="JJ1168" s="21"/>
      <c r="JK1168" s="21"/>
      <c r="JL1168" s="21"/>
      <c r="JM1168" s="21"/>
      <c r="JN1168" s="21"/>
      <c r="JO1168" s="21"/>
      <c r="JP1168" s="21"/>
      <c r="JQ1168" s="21"/>
      <c r="JR1168" s="21"/>
      <c r="JS1168" s="21"/>
      <c r="JT1168" s="21"/>
      <c r="JU1168" s="21"/>
      <c r="JV1168" s="21"/>
      <c r="JW1168" s="21"/>
      <c r="JX1168" s="21"/>
      <c r="JY1168" s="21"/>
    </row>
    <row r="1169" spans="1:285" ht="14.1" customHeight="1">
      <c r="A1169" s="21"/>
      <c r="B1169" s="21"/>
      <c r="C1169" s="21"/>
      <c r="D1169" s="21"/>
      <c r="E1169" s="21"/>
      <c r="F1169" s="21"/>
      <c r="G1169" s="21"/>
      <c r="H1169" s="21"/>
      <c r="I1169" s="21"/>
      <c r="J1169" s="21"/>
      <c r="K1169" s="21"/>
      <c r="L1169" s="21"/>
      <c r="M1169" s="21"/>
      <c r="N1169" s="21"/>
      <c r="O1169" s="21"/>
      <c r="P1169" s="21"/>
      <c r="Q1169" s="21"/>
      <c r="R1169" s="21"/>
      <c r="S1169" s="21"/>
      <c r="T1169" s="21"/>
      <c r="U1169" s="21"/>
      <c r="V1169" s="21"/>
      <c r="W1169" s="21"/>
      <c r="X1169" s="21"/>
      <c r="Y1169" s="21"/>
      <c r="Z1169" s="21"/>
      <c r="AA1169" s="21"/>
      <c r="AB1169" s="21"/>
      <c r="AC1169" s="21"/>
      <c r="AD1169" s="21"/>
      <c r="AE1169" s="21"/>
      <c r="AF1169" s="21"/>
      <c r="AG1169" s="21"/>
      <c r="AH1169" s="21"/>
      <c r="AI1169" s="21"/>
      <c r="AJ1169" s="21"/>
      <c r="AK1169" s="21"/>
      <c r="AL1169" s="21"/>
      <c r="AM1169" s="21"/>
      <c r="AN1169" s="21"/>
      <c r="AO1169" s="21"/>
      <c r="AP1169" s="21"/>
      <c r="AQ1169" s="21"/>
      <c r="AR1169" s="21"/>
      <c r="AS1169" s="21"/>
      <c r="AT1169" s="21"/>
      <c r="AU1169" s="21"/>
      <c r="AV1169" s="21"/>
      <c r="AW1169" s="21"/>
      <c r="AX1169" s="21"/>
      <c r="AY1169" s="21"/>
      <c r="AZ1169" s="21"/>
      <c r="BA1169" s="21"/>
      <c r="BB1169" s="21"/>
      <c r="BC1169" s="21"/>
      <c r="BD1169" s="21"/>
      <c r="BE1169" s="21"/>
      <c r="BF1169" s="21"/>
      <c r="BG1169" s="21"/>
      <c r="BH1169" s="21"/>
      <c r="BI1169" s="21"/>
      <c r="BJ1169" s="21"/>
      <c r="BK1169" s="21"/>
      <c r="BL1169" s="21"/>
      <c r="BM1169" s="21"/>
      <c r="BN1169" s="21"/>
      <c r="BO1169" s="21"/>
      <c r="BP1169" s="21"/>
      <c r="BQ1169" s="21"/>
      <c r="BR1169" s="21"/>
      <c r="BS1169" s="21"/>
      <c r="BT1169" s="21"/>
      <c r="BU1169" s="21"/>
      <c r="BV1169" s="21"/>
      <c r="BW1169" s="21"/>
      <c r="BX1169" s="21"/>
      <c r="BY1169" s="21"/>
      <c r="BZ1169" s="21"/>
      <c r="CA1169" s="21"/>
      <c r="CB1169" s="21"/>
      <c r="CC1169" s="21"/>
      <c r="CD1169" s="21"/>
      <c r="CE1169" s="21"/>
      <c r="CF1169" s="21"/>
      <c r="CG1169" s="21"/>
      <c r="CH1169" s="21"/>
      <c r="CI1169" s="21"/>
      <c r="CJ1169" s="21"/>
      <c r="CK1169" s="21"/>
      <c r="CL1169" s="21"/>
      <c r="CM1169" s="21"/>
      <c r="CN1169" s="21"/>
      <c r="CO1169" s="21"/>
      <c r="CP1169" s="21"/>
      <c r="CQ1169" s="21"/>
      <c r="CR1169" s="21"/>
      <c r="CS1169" s="21"/>
      <c r="CT1169" s="21"/>
      <c r="CU1169" s="21"/>
      <c r="CV1169" s="21"/>
      <c r="CW1169" s="21"/>
      <c r="CX1169" s="21"/>
      <c r="CY1169" s="21"/>
      <c r="CZ1169" s="21"/>
      <c r="DA1169" s="21"/>
      <c r="DB1169" s="21"/>
      <c r="DC1169" s="21"/>
      <c r="DD1169" s="21"/>
      <c r="DE1169" s="21"/>
      <c r="DF1169" s="21"/>
      <c r="DG1169" s="21"/>
      <c r="DH1169" s="21"/>
      <c r="DI1169" s="21"/>
      <c r="DJ1169" s="21"/>
      <c r="DK1169" s="21"/>
      <c r="DL1169" s="21"/>
      <c r="DM1169" s="21"/>
      <c r="DN1169" s="21"/>
      <c r="DO1169" s="21"/>
      <c r="DP1169" s="21"/>
      <c r="DQ1169" s="21"/>
      <c r="DR1169" s="21"/>
      <c r="DS1169" s="21"/>
      <c r="DT1169" s="21"/>
      <c r="DU1169" s="21"/>
      <c r="DV1169" s="21"/>
      <c r="DW1169" s="21"/>
      <c r="DX1169" s="21"/>
      <c r="DY1169" s="21"/>
      <c r="DZ1169" s="21"/>
      <c r="EA1169" s="21"/>
      <c r="EB1169" s="21"/>
      <c r="EC1169" s="21"/>
      <c r="ED1169" s="21"/>
      <c r="EE1169" s="21"/>
      <c r="EF1169" s="21"/>
      <c r="EG1169" s="21"/>
      <c r="EH1169" s="21"/>
      <c r="EI1169" s="21"/>
      <c r="EJ1169" s="21"/>
      <c r="EK1169" s="21"/>
      <c r="EL1169" s="21"/>
      <c r="EM1169" s="21"/>
      <c r="EN1169" s="21"/>
      <c r="EO1169" s="21"/>
      <c r="EP1169" s="21"/>
      <c r="EQ1169" s="21"/>
      <c r="ER1169" s="21"/>
      <c r="ES1169" s="21"/>
      <c r="ET1169" s="21"/>
      <c r="EU1169" s="21"/>
      <c r="EV1169" s="21"/>
      <c r="EW1169" s="21"/>
      <c r="EX1169" s="21"/>
      <c r="EY1169" s="21"/>
      <c r="EZ1169" s="21"/>
      <c r="FA1169" s="21"/>
      <c r="FB1169" s="21"/>
      <c r="FC1169" s="21"/>
      <c r="FD1169" s="21"/>
      <c r="FE1169" s="21"/>
      <c r="FF1169" s="21"/>
      <c r="FG1169" s="21"/>
      <c r="FH1169" s="21"/>
      <c r="FI1169" s="21"/>
      <c r="FJ1169" s="21"/>
      <c r="FK1169" s="21"/>
      <c r="FL1169" s="21"/>
      <c r="FM1169" s="21"/>
      <c r="FN1169" s="21"/>
      <c r="FO1169" s="21"/>
      <c r="FP1169" s="21"/>
      <c r="FQ1169" s="21"/>
      <c r="FR1169" s="21"/>
      <c r="FS1169" s="21"/>
      <c r="FT1169" s="21"/>
      <c r="FU1169" s="21"/>
      <c r="FV1169" s="21"/>
      <c r="FW1169" s="21"/>
      <c r="FX1169" s="21"/>
      <c r="FY1169" s="21"/>
      <c r="FZ1169" s="21"/>
      <c r="GA1169" s="21"/>
      <c r="GB1169" s="21"/>
      <c r="GC1169" s="21"/>
      <c r="GD1169" s="21"/>
      <c r="GE1169" s="21"/>
      <c r="GF1169" s="21"/>
      <c r="GG1169" s="21"/>
      <c r="GH1169" s="21"/>
      <c r="GI1169" s="21"/>
      <c r="GJ1169" s="21"/>
      <c r="GK1169" s="21"/>
      <c r="GL1169" s="21"/>
      <c r="GM1169" s="21"/>
      <c r="GN1169" s="21"/>
      <c r="GO1169" s="21"/>
      <c r="GP1169" s="21"/>
      <c r="GQ1169" s="21"/>
      <c r="GR1169" s="21"/>
      <c r="GS1169" s="21"/>
      <c r="GT1169" s="21"/>
      <c r="GU1169" s="21"/>
      <c r="GV1169" s="21"/>
      <c r="GW1169" s="21"/>
      <c r="GX1169" s="21"/>
      <c r="GY1169" s="21"/>
      <c r="GZ1169" s="21"/>
      <c r="HA1169" s="21"/>
      <c r="HB1169" s="21"/>
      <c r="HC1169" s="21"/>
      <c r="HD1169" s="21"/>
      <c r="HE1169" s="21"/>
      <c r="HF1169" s="21"/>
      <c r="HG1169" s="21"/>
      <c r="HH1169" s="21"/>
      <c r="HI1169" s="21"/>
      <c r="HJ1169" s="21"/>
      <c r="HK1169" s="21"/>
      <c r="HL1169" s="21"/>
      <c r="HM1169" s="21"/>
      <c r="HN1169" s="21"/>
      <c r="HO1169" s="21"/>
      <c r="HP1169" s="21"/>
      <c r="HQ1169" s="21"/>
      <c r="HR1169" s="21"/>
      <c r="HS1169" s="21"/>
      <c r="HT1169" s="21"/>
      <c r="HU1169" s="21"/>
      <c r="HV1169" s="21"/>
      <c r="HW1169" s="21"/>
      <c r="HX1169" s="21"/>
      <c r="HY1169" s="21"/>
      <c r="HZ1169" s="21"/>
      <c r="IA1169" s="21"/>
      <c r="IB1169" s="21"/>
      <c r="IC1169" s="21"/>
      <c r="ID1169" s="21"/>
      <c r="IE1169" s="21"/>
      <c r="IF1169" s="21"/>
      <c r="IG1169" s="21"/>
      <c r="IH1169" s="21"/>
      <c r="II1169" s="21"/>
      <c r="IJ1169" s="21"/>
      <c r="IK1169" s="21"/>
      <c r="IL1169" s="21"/>
      <c r="IM1169" s="21"/>
      <c r="IN1169" s="21"/>
      <c r="IO1169" s="21"/>
      <c r="IP1169" s="21"/>
      <c r="IQ1169" s="21"/>
      <c r="IR1169" s="21"/>
      <c r="IS1169" s="21"/>
      <c r="IT1169" s="21"/>
      <c r="IU1169" s="21"/>
      <c r="IV1169" s="21"/>
      <c r="IW1169" s="21"/>
      <c r="IX1169" s="21"/>
      <c r="IY1169" s="21"/>
      <c r="IZ1169" s="21"/>
      <c r="JA1169" s="21"/>
      <c r="JB1169" s="21"/>
      <c r="JC1169" s="21"/>
      <c r="JD1169" s="21"/>
      <c r="JE1169" s="21"/>
      <c r="JF1169" s="21"/>
      <c r="JG1169" s="21"/>
      <c r="JH1169" s="21"/>
      <c r="JI1169" s="21"/>
      <c r="JJ1169" s="21"/>
      <c r="JK1169" s="21"/>
      <c r="JL1169" s="21"/>
      <c r="JM1169" s="21"/>
      <c r="JN1169" s="21"/>
      <c r="JO1169" s="21"/>
      <c r="JP1169" s="21"/>
      <c r="JQ1169" s="21"/>
      <c r="JR1169" s="21"/>
      <c r="JS1169" s="21"/>
      <c r="JT1169" s="21"/>
      <c r="JU1169" s="21"/>
      <c r="JV1169" s="21"/>
      <c r="JW1169" s="21"/>
      <c r="JX1169" s="21"/>
      <c r="JY1169" s="21"/>
    </row>
    <row r="1170" spans="1:285" ht="14.1" customHeight="1">
      <c r="A1170" s="21"/>
      <c r="B1170" s="21"/>
      <c r="C1170" s="21"/>
      <c r="D1170" s="21"/>
      <c r="E1170" s="21"/>
      <c r="F1170" s="21"/>
      <c r="G1170" s="21"/>
      <c r="H1170" s="21"/>
      <c r="I1170" s="21"/>
      <c r="J1170" s="21"/>
      <c r="K1170" s="21"/>
      <c r="L1170" s="21"/>
      <c r="M1170" s="21"/>
      <c r="N1170" s="21"/>
      <c r="O1170" s="21"/>
      <c r="P1170" s="21"/>
      <c r="Q1170" s="21"/>
      <c r="R1170" s="21"/>
      <c r="S1170" s="21"/>
      <c r="T1170" s="21"/>
      <c r="U1170" s="21"/>
      <c r="V1170" s="21"/>
      <c r="W1170" s="21"/>
      <c r="X1170" s="21"/>
      <c r="Y1170" s="21"/>
      <c r="Z1170" s="21"/>
      <c r="AA1170" s="21"/>
      <c r="AB1170" s="21"/>
      <c r="AC1170" s="21"/>
      <c r="AD1170" s="21"/>
      <c r="AE1170" s="21"/>
      <c r="AF1170" s="21"/>
      <c r="AG1170" s="21"/>
      <c r="AH1170" s="21"/>
      <c r="AI1170" s="21"/>
      <c r="AJ1170" s="21"/>
      <c r="AK1170" s="21"/>
      <c r="AL1170" s="21"/>
      <c r="AM1170" s="21"/>
      <c r="AN1170" s="21"/>
      <c r="AO1170" s="21"/>
      <c r="AP1170" s="21"/>
      <c r="AQ1170" s="21"/>
      <c r="AR1170" s="21"/>
      <c r="AS1170" s="21"/>
      <c r="AT1170" s="21"/>
      <c r="AU1170" s="21"/>
      <c r="AV1170" s="21"/>
      <c r="AW1170" s="21"/>
      <c r="AX1170" s="21"/>
      <c r="AY1170" s="21"/>
      <c r="AZ1170" s="21"/>
      <c r="BA1170" s="21"/>
      <c r="BB1170" s="21"/>
      <c r="BC1170" s="21"/>
      <c r="BD1170" s="21"/>
      <c r="BE1170" s="21"/>
      <c r="BF1170" s="21"/>
      <c r="BG1170" s="21"/>
      <c r="BH1170" s="21"/>
      <c r="BI1170" s="21"/>
      <c r="BJ1170" s="21"/>
      <c r="BK1170" s="21"/>
      <c r="BL1170" s="21"/>
      <c r="BM1170" s="21"/>
      <c r="BN1170" s="21"/>
      <c r="BO1170" s="21"/>
      <c r="BP1170" s="21"/>
      <c r="BQ1170" s="21"/>
      <c r="BR1170" s="21"/>
      <c r="BS1170" s="21"/>
      <c r="BT1170" s="21"/>
      <c r="BU1170" s="21"/>
      <c r="BV1170" s="21"/>
      <c r="BW1170" s="21"/>
      <c r="BX1170" s="21"/>
      <c r="BY1170" s="21"/>
      <c r="BZ1170" s="21"/>
      <c r="CA1170" s="21"/>
      <c r="CB1170" s="21"/>
      <c r="CC1170" s="21"/>
      <c r="CD1170" s="21"/>
      <c r="CE1170" s="21"/>
      <c r="CF1170" s="21"/>
      <c r="CG1170" s="21"/>
      <c r="CH1170" s="21"/>
      <c r="CI1170" s="21"/>
      <c r="CJ1170" s="21"/>
      <c r="CK1170" s="21"/>
      <c r="CL1170" s="21"/>
      <c r="CM1170" s="21"/>
      <c r="CN1170" s="21"/>
      <c r="CO1170" s="21"/>
      <c r="CP1170" s="21"/>
      <c r="CQ1170" s="21"/>
      <c r="CR1170" s="21"/>
      <c r="CS1170" s="21"/>
      <c r="CT1170" s="21"/>
      <c r="CU1170" s="21"/>
      <c r="CV1170" s="21"/>
      <c r="CW1170" s="21"/>
      <c r="CX1170" s="21"/>
      <c r="CY1170" s="21"/>
      <c r="CZ1170" s="21"/>
      <c r="DA1170" s="21"/>
      <c r="DB1170" s="21"/>
      <c r="DC1170" s="21"/>
      <c r="DD1170" s="21"/>
      <c r="DE1170" s="21"/>
      <c r="DF1170" s="21"/>
      <c r="DG1170" s="21"/>
      <c r="DH1170" s="21"/>
      <c r="DI1170" s="21"/>
      <c r="DJ1170" s="21"/>
      <c r="DK1170" s="21"/>
      <c r="DL1170" s="21"/>
      <c r="DM1170" s="21"/>
      <c r="DN1170" s="21"/>
      <c r="DO1170" s="21"/>
      <c r="DP1170" s="21"/>
      <c r="DQ1170" s="21"/>
      <c r="DR1170" s="21"/>
      <c r="DS1170" s="21"/>
      <c r="DT1170" s="21"/>
      <c r="DU1170" s="21"/>
      <c r="DV1170" s="21"/>
      <c r="DW1170" s="21"/>
      <c r="DX1170" s="21"/>
      <c r="DY1170" s="21"/>
      <c r="DZ1170" s="21"/>
      <c r="EA1170" s="21"/>
      <c r="EB1170" s="21"/>
      <c r="EC1170" s="21"/>
      <c r="ED1170" s="21"/>
      <c r="EE1170" s="21"/>
      <c r="EF1170" s="21"/>
      <c r="EG1170" s="21"/>
      <c r="EH1170" s="21"/>
      <c r="EI1170" s="21"/>
      <c r="EJ1170" s="21"/>
      <c r="EK1170" s="21"/>
      <c r="EL1170" s="21"/>
      <c r="EM1170" s="21"/>
      <c r="EN1170" s="21"/>
      <c r="EO1170" s="21"/>
      <c r="EP1170" s="21"/>
      <c r="EQ1170" s="21"/>
      <c r="ER1170" s="21"/>
      <c r="ES1170" s="21"/>
      <c r="ET1170" s="21"/>
      <c r="EU1170" s="21"/>
      <c r="EV1170" s="21"/>
      <c r="EW1170" s="21"/>
      <c r="EX1170" s="21"/>
      <c r="EY1170" s="21"/>
      <c r="EZ1170" s="21"/>
      <c r="FA1170" s="21"/>
      <c r="FB1170" s="21"/>
      <c r="FC1170" s="21"/>
      <c r="FD1170" s="21"/>
      <c r="FE1170" s="21"/>
      <c r="FF1170" s="21"/>
      <c r="FG1170" s="21"/>
      <c r="FH1170" s="21"/>
      <c r="FI1170" s="21"/>
      <c r="FJ1170" s="21"/>
      <c r="FK1170" s="21"/>
      <c r="FL1170" s="21"/>
      <c r="FM1170" s="21"/>
      <c r="FN1170" s="21"/>
      <c r="FO1170" s="21"/>
      <c r="FP1170" s="21"/>
      <c r="FQ1170" s="21"/>
      <c r="FR1170" s="21"/>
      <c r="FS1170" s="21"/>
      <c r="FT1170" s="21"/>
      <c r="FU1170" s="21"/>
      <c r="FV1170" s="21"/>
      <c r="FW1170" s="21"/>
      <c r="FX1170" s="21"/>
      <c r="FY1170" s="21"/>
      <c r="FZ1170" s="21"/>
      <c r="GA1170" s="21"/>
      <c r="GB1170" s="21"/>
      <c r="GC1170" s="21"/>
      <c r="GD1170" s="21"/>
      <c r="GE1170" s="21"/>
      <c r="GF1170" s="21"/>
      <c r="GG1170" s="21"/>
      <c r="GH1170" s="21"/>
      <c r="GI1170" s="21"/>
      <c r="GJ1170" s="21"/>
      <c r="GK1170" s="21"/>
      <c r="GL1170" s="21"/>
      <c r="GM1170" s="21"/>
      <c r="GN1170" s="21"/>
      <c r="GO1170" s="21"/>
      <c r="GP1170" s="21"/>
      <c r="GQ1170" s="21"/>
      <c r="GR1170" s="21"/>
      <c r="GS1170" s="21"/>
      <c r="GT1170" s="21"/>
      <c r="GU1170" s="21"/>
      <c r="GV1170" s="21"/>
      <c r="GW1170" s="21"/>
      <c r="GX1170" s="21"/>
      <c r="GY1170" s="21"/>
      <c r="GZ1170" s="21"/>
      <c r="HA1170" s="21"/>
      <c r="HB1170" s="21"/>
      <c r="HC1170" s="21"/>
      <c r="HD1170" s="21"/>
      <c r="HE1170" s="21"/>
      <c r="HF1170" s="21"/>
      <c r="HG1170" s="21"/>
      <c r="HH1170" s="21"/>
      <c r="HI1170" s="21"/>
      <c r="HJ1170" s="21"/>
      <c r="HK1170" s="21"/>
      <c r="HL1170" s="21"/>
      <c r="HM1170" s="21"/>
      <c r="HN1170" s="21"/>
      <c r="HO1170" s="21"/>
      <c r="HP1170" s="21"/>
      <c r="HQ1170" s="21"/>
      <c r="HR1170" s="21"/>
      <c r="HS1170" s="21"/>
      <c r="HT1170" s="21"/>
      <c r="HU1170" s="21"/>
      <c r="HV1170" s="21"/>
      <c r="HW1170" s="21"/>
      <c r="HX1170" s="21"/>
      <c r="HY1170" s="21"/>
      <c r="HZ1170" s="21"/>
      <c r="IA1170" s="21"/>
      <c r="IB1170" s="21"/>
      <c r="IC1170" s="21"/>
      <c r="ID1170" s="21"/>
      <c r="IE1170" s="21"/>
      <c r="IF1170" s="21"/>
      <c r="IG1170" s="21"/>
      <c r="IH1170" s="21"/>
      <c r="II1170" s="21"/>
      <c r="IJ1170" s="21"/>
      <c r="IK1170" s="21"/>
      <c r="IL1170" s="21"/>
      <c r="IM1170" s="21"/>
      <c r="IN1170" s="21"/>
      <c r="IO1170" s="21"/>
      <c r="IP1170" s="21"/>
      <c r="IQ1170" s="21"/>
      <c r="IR1170" s="21"/>
      <c r="IS1170" s="21"/>
      <c r="IT1170" s="21"/>
      <c r="IU1170" s="21"/>
      <c r="IV1170" s="21"/>
      <c r="IW1170" s="21"/>
      <c r="IX1170" s="21"/>
      <c r="IY1170" s="21"/>
      <c r="IZ1170" s="21"/>
      <c r="JA1170" s="21"/>
      <c r="JB1170" s="21"/>
      <c r="JC1170" s="21"/>
      <c r="JD1170" s="21"/>
      <c r="JE1170" s="21"/>
      <c r="JF1170" s="21"/>
      <c r="JG1170" s="21"/>
      <c r="JH1170" s="21"/>
      <c r="JI1170" s="21"/>
      <c r="JJ1170" s="21"/>
      <c r="JK1170" s="21"/>
      <c r="JL1170" s="21"/>
      <c r="JM1170" s="21"/>
      <c r="JN1170" s="21"/>
      <c r="JO1170" s="21"/>
      <c r="JP1170" s="21"/>
      <c r="JQ1170" s="21"/>
      <c r="JR1170" s="21"/>
      <c r="JS1170" s="21"/>
      <c r="JT1170" s="21"/>
      <c r="JU1170" s="21"/>
      <c r="JV1170" s="21"/>
      <c r="JW1170" s="21"/>
      <c r="JX1170" s="21"/>
      <c r="JY1170" s="21"/>
    </row>
    <row r="1171" spans="1:285" ht="14.1" customHeight="1">
      <c r="A1171" s="21"/>
      <c r="B1171" s="21"/>
      <c r="C1171" s="21"/>
      <c r="D1171" s="21"/>
      <c r="E1171" s="21"/>
      <c r="F1171" s="21"/>
      <c r="G1171" s="21"/>
      <c r="H1171" s="21"/>
      <c r="I1171" s="21"/>
      <c r="J1171" s="21"/>
      <c r="K1171" s="21"/>
      <c r="L1171" s="21"/>
      <c r="M1171" s="21"/>
      <c r="N1171" s="21"/>
      <c r="O1171" s="21"/>
      <c r="P1171" s="21"/>
      <c r="Q1171" s="21"/>
      <c r="R1171" s="21"/>
      <c r="S1171" s="21"/>
      <c r="T1171" s="21"/>
      <c r="U1171" s="21"/>
      <c r="V1171" s="21"/>
      <c r="W1171" s="21"/>
      <c r="X1171" s="21"/>
      <c r="Y1171" s="21"/>
      <c r="Z1171" s="21"/>
      <c r="AA1171" s="21"/>
      <c r="AB1171" s="21"/>
      <c r="AC1171" s="21"/>
      <c r="AD1171" s="21"/>
      <c r="AE1171" s="21"/>
      <c r="AF1171" s="21"/>
      <c r="AG1171" s="21"/>
      <c r="AH1171" s="21"/>
      <c r="AI1171" s="21"/>
      <c r="AJ1171" s="21"/>
      <c r="AK1171" s="21"/>
      <c r="AL1171" s="21"/>
      <c r="AM1171" s="21"/>
      <c r="AN1171" s="21"/>
      <c r="AO1171" s="21"/>
      <c r="AP1171" s="21"/>
      <c r="AQ1171" s="21"/>
      <c r="AR1171" s="21"/>
      <c r="AS1171" s="21"/>
      <c r="AT1171" s="21"/>
      <c r="AU1171" s="21"/>
      <c r="AV1171" s="21"/>
      <c r="AW1171" s="21"/>
      <c r="AX1171" s="21"/>
      <c r="AY1171" s="21"/>
      <c r="AZ1171" s="21"/>
      <c r="BA1171" s="21"/>
      <c r="BB1171" s="21"/>
      <c r="BC1171" s="21"/>
      <c r="BD1171" s="21"/>
      <c r="BE1171" s="21"/>
      <c r="BF1171" s="21"/>
      <c r="BG1171" s="21"/>
      <c r="BH1171" s="21"/>
      <c r="BI1171" s="21"/>
      <c r="BJ1171" s="21"/>
      <c r="BK1171" s="21"/>
      <c r="BL1171" s="21"/>
      <c r="BM1171" s="21"/>
      <c r="BN1171" s="21"/>
      <c r="BO1171" s="21"/>
      <c r="BP1171" s="21"/>
      <c r="BQ1171" s="21"/>
      <c r="BR1171" s="21"/>
      <c r="BS1171" s="21"/>
      <c r="BT1171" s="21"/>
      <c r="BU1171" s="21"/>
      <c r="BV1171" s="21"/>
      <c r="BW1171" s="21"/>
      <c r="BX1171" s="21"/>
      <c r="BY1171" s="21"/>
      <c r="BZ1171" s="21"/>
      <c r="CA1171" s="21"/>
      <c r="CB1171" s="21"/>
      <c r="CC1171" s="21"/>
      <c r="CD1171" s="21"/>
      <c r="CE1171" s="21"/>
      <c r="CF1171" s="21"/>
      <c r="CG1171" s="21"/>
      <c r="CH1171" s="21"/>
      <c r="CI1171" s="21"/>
      <c r="CJ1171" s="21"/>
      <c r="CK1171" s="21"/>
      <c r="CL1171" s="21"/>
      <c r="CM1171" s="21"/>
      <c r="CN1171" s="21"/>
      <c r="CO1171" s="21"/>
      <c r="CP1171" s="21"/>
      <c r="CQ1171" s="21"/>
      <c r="CR1171" s="21"/>
      <c r="CS1171" s="21"/>
      <c r="CT1171" s="21"/>
      <c r="CU1171" s="21"/>
      <c r="CV1171" s="21"/>
      <c r="CW1171" s="21"/>
      <c r="CX1171" s="21"/>
      <c r="CY1171" s="21"/>
      <c r="CZ1171" s="21"/>
      <c r="DA1171" s="21"/>
      <c r="DB1171" s="21"/>
      <c r="DC1171" s="21"/>
      <c r="DD1171" s="21"/>
      <c r="DE1171" s="21"/>
      <c r="DF1171" s="21"/>
      <c r="DG1171" s="21"/>
      <c r="DH1171" s="21"/>
      <c r="DI1171" s="21"/>
      <c r="DJ1171" s="21"/>
      <c r="DK1171" s="21"/>
      <c r="DL1171" s="21"/>
      <c r="DM1171" s="21"/>
      <c r="DN1171" s="21"/>
      <c r="DO1171" s="21"/>
      <c r="DP1171" s="21"/>
      <c r="DQ1171" s="21"/>
      <c r="DR1171" s="21"/>
      <c r="DS1171" s="21"/>
      <c r="DT1171" s="21"/>
      <c r="DU1171" s="21"/>
      <c r="DV1171" s="21"/>
      <c r="DW1171" s="21"/>
      <c r="DX1171" s="21"/>
      <c r="DY1171" s="21"/>
      <c r="DZ1171" s="21"/>
      <c r="EA1171" s="21"/>
      <c r="EB1171" s="21"/>
      <c r="EC1171" s="21"/>
      <c r="ED1171" s="21"/>
      <c r="EE1171" s="21"/>
      <c r="EF1171" s="21"/>
      <c r="EG1171" s="21"/>
      <c r="EH1171" s="21"/>
      <c r="EI1171" s="21"/>
      <c r="EJ1171" s="21"/>
      <c r="EK1171" s="21"/>
      <c r="EL1171" s="21"/>
      <c r="EM1171" s="21"/>
      <c r="EN1171" s="21"/>
      <c r="EO1171" s="21"/>
      <c r="EP1171" s="21"/>
      <c r="EQ1171" s="21"/>
      <c r="ER1171" s="21"/>
      <c r="ES1171" s="21"/>
      <c r="ET1171" s="21"/>
      <c r="EU1171" s="21"/>
      <c r="EV1171" s="21"/>
      <c r="EW1171" s="21"/>
      <c r="EX1171" s="21"/>
      <c r="EY1171" s="21"/>
      <c r="EZ1171" s="21"/>
      <c r="FA1171" s="21"/>
      <c r="FB1171" s="21"/>
      <c r="FC1171" s="21"/>
      <c r="FD1171" s="21"/>
      <c r="FE1171" s="21"/>
      <c r="FF1171" s="21"/>
      <c r="FG1171" s="21"/>
      <c r="FH1171" s="21"/>
      <c r="FI1171" s="21"/>
      <c r="FJ1171" s="21"/>
      <c r="FK1171" s="21"/>
      <c r="FL1171" s="21"/>
      <c r="FM1171" s="21"/>
      <c r="FN1171" s="21"/>
      <c r="FO1171" s="21"/>
      <c r="FP1171" s="21"/>
      <c r="FQ1171" s="21"/>
      <c r="FR1171" s="21"/>
      <c r="FS1171" s="21"/>
      <c r="FT1171" s="21"/>
      <c r="FU1171" s="21"/>
      <c r="FV1171" s="21"/>
      <c r="FW1171" s="21"/>
      <c r="FX1171" s="21"/>
      <c r="FY1171" s="21"/>
      <c r="FZ1171" s="21"/>
      <c r="GA1171" s="21"/>
      <c r="GB1171" s="21"/>
      <c r="GC1171" s="21"/>
      <c r="GD1171" s="21"/>
      <c r="GE1171" s="21"/>
      <c r="GF1171" s="21"/>
      <c r="GG1171" s="21"/>
      <c r="GH1171" s="21"/>
      <c r="GI1171" s="21"/>
      <c r="GJ1171" s="21"/>
      <c r="GK1171" s="21"/>
      <c r="GL1171" s="21"/>
      <c r="GM1171" s="21"/>
      <c r="GN1171" s="21"/>
      <c r="GO1171" s="21"/>
      <c r="GP1171" s="21"/>
      <c r="GQ1171" s="21"/>
      <c r="GR1171" s="21"/>
      <c r="GS1171" s="21"/>
      <c r="GT1171" s="21"/>
      <c r="GU1171" s="21"/>
      <c r="GV1171" s="21"/>
      <c r="GW1171" s="21"/>
      <c r="GX1171" s="21"/>
      <c r="GY1171" s="21"/>
      <c r="GZ1171" s="21"/>
      <c r="HA1171" s="21"/>
      <c r="HB1171" s="21"/>
      <c r="HC1171" s="21"/>
      <c r="HD1171" s="21"/>
      <c r="HE1171" s="21"/>
      <c r="HF1171" s="21"/>
      <c r="HG1171" s="21"/>
      <c r="HH1171" s="21"/>
      <c r="HI1171" s="21"/>
      <c r="HJ1171" s="21"/>
      <c r="HK1171" s="21"/>
      <c r="HL1171" s="21"/>
      <c r="HM1171" s="21"/>
      <c r="HN1171" s="21"/>
      <c r="HO1171" s="21"/>
      <c r="HP1171" s="21"/>
      <c r="HQ1171" s="21"/>
      <c r="HR1171" s="21"/>
      <c r="HS1171" s="21"/>
      <c r="HT1171" s="21"/>
      <c r="HU1171" s="21"/>
      <c r="HV1171" s="21"/>
      <c r="HW1171" s="21"/>
      <c r="HX1171" s="21"/>
      <c r="HY1171" s="21"/>
      <c r="HZ1171" s="21"/>
      <c r="IA1171" s="21"/>
      <c r="IB1171" s="21"/>
      <c r="IC1171" s="21"/>
      <c r="ID1171" s="21"/>
      <c r="IE1171" s="21"/>
      <c r="IF1171" s="21"/>
      <c r="IG1171" s="21"/>
      <c r="IH1171" s="21"/>
      <c r="II1171" s="21"/>
      <c r="IJ1171" s="21"/>
      <c r="IK1171" s="21"/>
      <c r="IL1171" s="21"/>
      <c r="IM1171" s="21"/>
      <c r="IN1171" s="21"/>
      <c r="IO1171" s="21"/>
      <c r="IP1171" s="21"/>
      <c r="IQ1171" s="21"/>
      <c r="IR1171" s="21"/>
      <c r="IS1171" s="21"/>
      <c r="IT1171" s="21"/>
      <c r="IU1171" s="21"/>
      <c r="IV1171" s="21"/>
      <c r="IW1171" s="21"/>
      <c r="IX1171" s="21"/>
      <c r="IY1171" s="21"/>
      <c r="IZ1171" s="21"/>
      <c r="JA1171" s="21"/>
      <c r="JB1171" s="21"/>
      <c r="JC1171" s="21"/>
      <c r="JD1171" s="21"/>
      <c r="JE1171" s="21"/>
      <c r="JF1171" s="21"/>
      <c r="JG1171" s="21"/>
      <c r="JH1171" s="21"/>
      <c r="JI1171" s="21"/>
      <c r="JJ1171" s="21"/>
      <c r="JK1171" s="21"/>
      <c r="JL1171" s="21"/>
      <c r="JM1171" s="21"/>
      <c r="JN1171" s="21"/>
      <c r="JO1171" s="21"/>
      <c r="JP1171" s="21"/>
      <c r="JQ1171" s="21"/>
      <c r="JR1171" s="21"/>
      <c r="JS1171" s="21"/>
      <c r="JT1171" s="21"/>
      <c r="JU1171" s="21"/>
      <c r="JV1171" s="21"/>
      <c r="JW1171" s="21"/>
      <c r="JX1171" s="21"/>
      <c r="JY1171" s="21"/>
    </row>
    <row r="1172" spans="1:285" ht="14.1" customHeight="1">
      <c r="A1172" s="21"/>
      <c r="B1172" s="21"/>
      <c r="C1172" s="21"/>
      <c r="D1172" s="21"/>
      <c r="E1172" s="21"/>
      <c r="F1172" s="21"/>
      <c r="G1172" s="21"/>
      <c r="H1172" s="21"/>
      <c r="I1172" s="21"/>
      <c r="J1172" s="21"/>
      <c r="K1172" s="21"/>
      <c r="L1172" s="21"/>
      <c r="M1172" s="21"/>
      <c r="N1172" s="21"/>
      <c r="O1172" s="21"/>
      <c r="P1172" s="21"/>
      <c r="Q1172" s="21"/>
      <c r="R1172" s="21"/>
      <c r="S1172" s="21"/>
      <c r="T1172" s="21"/>
      <c r="U1172" s="21"/>
      <c r="V1172" s="21"/>
      <c r="W1172" s="21"/>
      <c r="X1172" s="21"/>
      <c r="Y1172" s="21"/>
      <c r="Z1172" s="21"/>
      <c r="AA1172" s="21"/>
      <c r="AB1172" s="21"/>
      <c r="AC1172" s="21"/>
      <c r="AD1172" s="21"/>
      <c r="AE1172" s="21"/>
      <c r="AF1172" s="21"/>
      <c r="AG1172" s="21"/>
      <c r="AH1172" s="21"/>
      <c r="AI1172" s="21"/>
      <c r="AJ1172" s="21"/>
      <c r="AK1172" s="21"/>
      <c r="AL1172" s="21"/>
      <c r="AM1172" s="21"/>
      <c r="AN1172" s="21"/>
      <c r="AO1172" s="21"/>
      <c r="AP1172" s="21"/>
      <c r="AQ1172" s="21"/>
      <c r="AR1172" s="21"/>
      <c r="AS1172" s="21"/>
      <c r="AT1172" s="21"/>
      <c r="AU1172" s="21"/>
      <c r="AV1172" s="21"/>
      <c r="AW1172" s="21"/>
      <c r="AX1172" s="21"/>
      <c r="AY1172" s="21"/>
      <c r="AZ1172" s="21"/>
      <c r="BA1172" s="21"/>
      <c r="BB1172" s="21"/>
      <c r="BC1172" s="21"/>
      <c r="BD1172" s="21"/>
      <c r="BE1172" s="21"/>
      <c r="BF1172" s="21"/>
      <c r="BG1172" s="21"/>
      <c r="BH1172" s="21"/>
      <c r="BI1172" s="21"/>
      <c r="BJ1172" s="21"/>
      <c r="BK1172" s="21"/>
      <c r="BL1172" s="21"/>
      <c r="BM1172" s="21"/>
      <c r="BN1172" s="21"/>
      <c r="BO1172" s="21"/>
      <c r="BP1172" s="21"/>
      <c r="BQ1172" s="21"/>
      <c r="BR1172" s="21"/>
      <c r="BS1172" s="21"/>
      <c r="BT1172" s="21"/>
      <c r="BU1172" s="21"/>
      <c r="BV1172" s="21"/>
      <c r="BW1172" s="21"/>
      <c r="BX1172" s="21"/>
      <c r="BY1172" s="21"/>
      <c r="BZ1172" s="21"/>
      <c r="CA1172" s="21"/>
      <c r="CB1172" s="21"/>
      <c r="CC1172" s="21"/>
      <c r="CD1172" s="21"/>
      <c r="CE1172" s="21"/>
      <c r="CF1172" s="21"/>
      <c r="CG1172" s="21"/>
      <c r="CH1172" s="21"/>
      <c r="CI1172" s="21"/>
      <c r="CJ1172" s="21"/>
      <c r="CK1172" s="21"/>
      <c r="CL1172" s="21"/>
      <c r="CM1172" s="21"/>
      <c r="CN1172" s="21"/>
      <c r="CO1172" s="21"/>
      <c r="CP1172" s="21"/>
      <c r="CQ1172" s="21"/>
      <c r="CR1172" s="21"/>
      <c r="CS1172" s="21"/>
      <c r="CT1172" s="21"/>
      <c r="CU1172" s="21"/>
      <c r="CV1172" s="21"/>
      <c r="CW1172" s="21"/>
      <c r="CX1172" s="21"/>
      <c r="CY1172" s="21"/>
      <c r="CZ1172" s="21"/>
      <c r="DA1172" s="21"/>
      <c r="DB1172" s="21"/>
      <c r="DC1172" s="21"/>
      <c r="DD1172" s="21"/>
      <c r="DE1172" s="21"/>
      <c r="DF1172" s="21"/>
      <c r="DG1172" s="21"/>
      <c r="DH1172" s="21"/>
      <c r="DI1172" s="21"/>
      <c r="DJ1172" s="21"/>
      <c r="DK1172" s="21"/>
      <c r="DL1172" s="21"/>
      <c r="DM1172" s="21"/>
      <c r="DN1172" s="21"/>
      <c r="DO1172" s="21"/>
      <c r="DP1172" s="21"/>
      <c r="DQ1172" s="21"/>
      <c r="DR1172" s="21"/>
      <c r="DS1172" s="21"/>
      <c r="DT1172" s="21"/>
      <c r="DU1172" s="21"/>
      <c r="DV1172" s="21"/>
      <c r="DW1172" s="21"/>
      <c r="DX1172" s="21"/>
      <c r="DY1172" s="21"/>
      <c r="DZ1172" s="21"/>
      <c r="EA1172" s="21"/>
      <c r="EB1172" s="21"/>
      <c r="EC1172" s="21"/>
      <c r="ED1172" s="21"/>
      <c r="EE1172" s="21"/>
      <c r="EF1172" s="21"/>
      <c r="EG1172" s="21"/>
      <c r="EH1172" s="21"/>
      <c r="EI1172" s="21"/>
      <c r="EJ1172" s="21"/>
      <c r="EK1172" s="21"/>
      <c r="EL1172" s="21"/>
      <c r="EM1172" s="21"/>
      <c r="EN1172" s="21"/>
      <c r="EO1172" s="21"/>
      <c r="EP1172" s="21"/>
      <c r="EQ1172" s="21"/>
      <c r="ER1172" s="21"/>
      <c r="ES1172" s="21"/>
      <c r="ET1172" s="21"/>
      <c r="EU1172" s="21"/>
      <c r="EV1172" s="21"/>
      <c r="EW1172" s="21"/>
      <c r="EX1172" s="21"/>
      <c r="EY1172" s="21"/>
      <c r="EZ1172" s="21"/>
      <c r="FA1172" s="21"/>
      <c r="FB1172" s="21"/>
      <c r="FC1172" s="21"/>
      <c r="FD1172" s="21"/>
      <c r="FE1172" s="21"/>
      <c r="FF1172" s="21"/>
      <c r="FG1172" s="21"/>
      <c r="FH1172" s="21"/>
      <c r="FI1172" s="21"/>
      <c r="FJ1172" s="21"/>
      <c r="FK1172" s="21"/>
      <c r="FL1172" s="21"/>
      <c r="FM1172" s="21"/>
      <c r="FN1172" s="21"/>
      <c r="FO1172" s="21"/>
      <c r="FP1172" s="21"/>
      <c r="FQ1172" s="21"/>
      <c r="FR1172" s="21"/>
      <c r="FS1172" s="21"/>
      <c r="FT1172" s="21"/>
      <c r="FU1172" s="21"/>
      <c r="FV1172" s="21"/>
      <c r="FW1172" s="21"/>
      <c r="FX1172" s="21"/>
      <c r="FY1172" s="21"/>
      <c r="FZ1172" s="21"/>
      <c r="GA1172" s="21"/>
      <c r="GB1172" s="21"/>
      <c r="GC1172" s="21"/>
      <c r="GD1172" s="21"/>
      <c r="GE1172" s="21"/>
      <c r="GF1172" s="21"/>
      <c r="GG1172" s="21"/>
      <c r="GH1172" s="21"/>
      <c r="GI1172" s="21"/>
      <c r="GJ1172" s="21"/>
      <c r="GK1172" s="21"/>
      <c r="GL1172" s="21"/>
      <c r="GM1172" s="21"/>
      <c r="GN1172" s="21"/>
      <c r="GO1172" s="21"/>
      <c r="GP1172" s="21"/>
      <c r="GQ1172" s="21"/>
      <c r="GR1172" s="21"/>
      <c r="GS1172" s="21"/>
      <c r="GT1172" s="21"/>
      <c r="GU1172" s="21"/>
      <c r="GV1172" s="21"/>
      <c r="GW1172" s="21"/>
      <c r="GX1172" s="21"/>
      <c r="GY1172" s="21"/>
      <c r="GZ1172" s="21"/>
      <c r="HA1172" s="21"/>
      <c r="HB1172" s="21"/>
      <c r="HC1172" s="21"/>
      <c r="HD1172" s="21"/>
      <c r="HE1172" s="21"/>
      <c r="HF1172" s="21"/>
      <c r="HG1172" s="21"/>
      <c r="HH1172" s="21"/>
      <c r="HI1172" s="21"/>
      <c r="HJ1172" s="21"/>
      <c r="HK1172" s="21"/>
      <c r="HL1172" s="21"/>
      <c r="HM1172" s="21"/>
      <c r="HN1172" s="21"/>
      <c r="HO1172" s="21"/>
      <c r="HP1172" s="21"/>
      <c r="HQ1172" s="21"/>
      <c r="HR1172" s="21"/>
      <c r="HS1172" s="21"/>
      <c r="HT1172" s="21"/>
      <c r="HU1172" s="21"/>
      <c r="HV1172" s="21"/>
      <c r="HW1172" s="21"/>
      <c r="HX1172" s="21"/>
      <c r="HY1172" s="21"/>
      <c r="HZ1172" s="21"/>
      <c r="IA1172" s="21"/>
      <c r="IB1172" s="21"/>
      <c r="IC1172" s="21"/>
      <c r="ID1172" s="21"/>
      <c r="IE1172" s="21"/>
      <c r="IF1172" s="21"/>
      <c r="IG1172" s="21"/>
      <c r="IH1172" s="21"/>
      <c r="II1172" s="21"/>
      <c r="IJ1172" s="21"/>
      <c r="IK1172" s="21"/>
      <c r="IL1172" s="21"/>
      <c r="IM1172" s="21"/>
      <c r="IN1172" s="21"/>
      <c r="IO1172" s="21"/>
      <c r="IP1172" s="21"/>
      <c r="IQ1172" s="21"/>
      <c r="IR1172" s="21"/>
      <c r="IS1172" s="21"/>
      <c r="IT1172" s="21"/>
      <c r="IU1172" s="21"/>
      <c r="IV1172" s="21"/>
      <c r="IW1172" s="21"/>
      <c r="IX1172" s="21"/>
      <c r="IY1172" s="21"/>
      <c r="IZ1172" s="21"/>
      <c r="JA1172" s="21"/>
      <c r="JB1172" s="21"/>
      <c r="JC1172" s="21"/>
      <c r="JD1172" s="21"/>
      <c r="JE1172" s="21"/>
      <c r="JF1172" s="21"/>
      <c r="JG1172" s="21"/>
      <c r="JH1172" s="21"/>
      <c r="JI1172" s="21"/>
      <c r="JJ1172" s="21"/>
      <c r="JK1172" s="21"/>
      <c r="JL1172" s="21"/>
      <c r="JM1172" s="21"/>
      <c r="JN1172" s="21"/>
      <c r="JO1172" s="21"/>
      <c r="JP1172" s="21"/>
      <c r="JQ1172" s="21"/>
      <c r="JR1172" s="21"/>
      <c r="JS1172" s="21"/>
      <c r="JT1172" s="21"/>
      <c r="JU1172" s="21"/>
      <c r="JV1172" s="21"/>
      <c r="JW1172" s="21"/>
      <c r="JX1172" s="21"/>
      <c r="JY1172" s="21"/>
    </row>
    <row r="1173" spans="1:285" ht="14.1" customHeight="1">
      <c r="A1173" s="21"/>
      <c r="B1173" s="21"/>
      <c r="C1173" s="21"/>
      <c r="D1173" s="21"/>
      <c r="E1173" s="21"/>
      <c r="F1173" s="21"/>
      <c r="G1173" s="21"/>
      <c r="H1173" s="21"/>
      <c r="I1173" s="21"/>
      <c r="J1173" s="21"/>
      <c r="K1173" s="21"/>
      <c r="L1173" s="21"/>
      <c r="M1173" s="21"/>
      <c r="N1173" s="21"/>
      <c r="O1173" s="21"/>
      <c r="P1173" s="21"/>
      <c r="Q1173" s="21"/>
      <c r="R1173" s="21"/>
      <c r="S1173" s="21"/>
      <c r="T1173" s="21"/>
      <c r="U1173" s="21"/>
      <c r="V1173" s="21"/>
      <c r="W1173" s="21"/>
      <c r="X1173" s="21"/>
      <c r="Y1173" s="21"/>
      <c r="Z1173" s="21"/>
      <c r="AA1173" s="21"/>
      <c r="AB1173" s="21"/>
      <c r="AC1173" s="21"/>
      <c r="AD1173" s="21"/>
      <c r="AE1173" s="21"/>
      <c r="AF1173" s="21"/>
      <c r="AG1173" s="21"/>
      <c r="AH1173" s="21"/>
      <c r="AI1173" s="21"/>
      <c r="AJ1173" s="21"/>
      <c r="AK1173" s="21"/>
      <c r="AL1173" s="21"/>
      <c r="AM1173" s="21"/>
      <c r="AN1173" s="21"/>
      <c r="AO1173" s="21"/>
      <c r="AP1173" s="21"/>
      <c r="AQ1173" s="21"/>
      <c r="AR1173" s="21"/>
      <c r="AS1173" s="21"/>
      <c r="AT1173" s="21"/>
      <c r="AU1173" s="21"/>
      <c r="AV1173" s="21"/>
      <c r="AW1173" s="21"/>
      <c r="AX1173" s="21"/>
      <c r="AY1173" s="21"/>
      <c r="AZ1173" s="21"/>
      <c r="BA1173" s="21"/>
      <c r="BB1173" s="21"/>
      <c r="BC1173" s="21"/>
      <c r="BD1173" s="21"/>
      <c r="BE1173" s="21"/>
      <c r="BF1173" s="21"/>
      <c r="BG1173" s="21"/>
      <c r="BH1173" s="21"/>
      <c r="BI1173" s="21"/>
      <c r="BJ1173" s="21"/>
      <c r="BK1173" s="21"/>
      <c r="BL1173" s="21"/>
      <c r="BM1173" s="21"/>
      <c r="BN1173" s="21"/>
      <c r="BO1173" s="21"/>
      <c r="BP1173" s="21"/>
      <c r="BQ1173" s="21"/>
      <c r="BR1173" s="21"/>
      <c r="BS1173" s="21"/>
      <c r="BT1173" s="21"/>
      <c r="BU1173" s="21"/>
      <c r="BV1173" s="21"/>
      <c r="BW1173" s="21"/>
      <c r="BX1173" s="21"/>
      <c r="BY1173" s="21"/>
      <c r="BZ1173" s="21"/>
      <c r="CA1173" s="21"/>
      <c r="CB1173" s="21"/>
      <c r="CC1173" s="21"/>
      <c r="CD1173" s="21"/>
      <c r="CE1173" s="21"/>
      <c r="CF1173" s="21"/>
      <c r="CG1173" s="21"/>
      <c r="CH1173" s="21"/>
      <c r="CI1173" s="21"/>
      <c r="CJ1173" s="21"/>
      <c r="CK1173" s="21"/>
      <c r="CL1173" s="21"/>
      <c r="CM1173" s="21"/>
      <c r="CN1173" s="21"/>
      <c r="CO1173" s="21"/>
      <c r="CP1173" s="21"/>
      <c r="CQ1173" s="21"/>
      <c r="CR1173" s="21"/>
      <c r="CS1173" s="21"/>
      <c r="CT1173" s="21"/>
      <c r="CU1173" s="21"/>
      <c r="CV1173" s="21"/>
      <c r="CW1173" s="21"/>
      <c r="CX1173" s="21"/>
      <c r="CY1173" s="21"/>
      <c r="CZ1173" s="21"/>
      <c r="DA1173" s="21"/>
      <c r="DB1173" s="21"/>
      <c r="DC1173" s="21"/>
      <c r="DD1173" s="21"/>
      <c r="DE1173" s="21"/>
      <c r="DF1173" s="21"/>
      <c r="DG1173" s="21"/>
      <c r="DH1173" s="21"/>
      <c r="DI1173" s="21"/>
      <c r="DJ1173" s="21"/>
      <c r="DK1173" s="21"/>
      <c r="DL1173" s="21"/>
      <c r="DM1173" s="21"/>
      <c r="DN1173" s="21"/>
      <c r="DO1173" s="21"/>
      <c r="DP1173" s="21"/>
      <c r="DQ1173" s="21"/>
      <c r="DR1173" s="21"/>
      <c r="DS1173" s="21"/>
      <c r="DT1173" s="21"/>
      <c r="DU1173" s="21"/>
      <c r="DV1173" s="21"/>
      <c r="DW1173" s="21"/>
      <c r="DX1173" s="21"/>
      <c r="DY1173" s="21"/>
      <c r="DZ1173" s="21"/>
      <c r="EA1173" s="21"/>
      <c r="EB1173" s="21"/>
      <c r="EC1173" s="21"/>
      <c r="ED1173" s="21"/>
      <c r="EE1173" s="21"/>
      <c r="EF1173" s="21"/>
      <c r="EG1173" s="21"/>
      <c r="EH1173" s="21"/>
      <c r="EI1173" s="21"/>
      <c r="EJ1173" s="21"/>
      <c r="EK1173" s="21"/>
      <c r="EL1173" s="21"/>
      <c r="EM1173" s="21"/>
      <c r="EN1173" s="21"/>
      <c r="EO1173" s="21"/>
      <c r="EP1173" s="21"/>
      <c r="EQ1173" s="21"/>
      <c r="ER1173" s="21"/>
      <c r="ES1173" s="21"/>
      <c r="ET1173" s="21"/>
      <c r="EU1173" s="21"/>
      <c r="EV1173" s="21"/>
      <c r="EW1173" s="21"/>
      <c r="EX1173" s="21"/>
      <c r="EY1173" s="21"/>
      <c r="EZ1173" s="21"/>
      <c r="FA1173" s="21"/>
      <c r="FB1173" s="21"/>
      <c r="FC1173" s="21"/>
      <c r="FD1173" s="21"/>
      <c r="FE1173" s="21"/>
      <c r="FF1173" s="21"/>
      <c r="FG1173" s="21"/>
      <c r="FH1173" s="21"/>
      <c r="FI1173" s="21"/>
      <c r="FJ1173" s="21"/>
      <c r="FK1173" s="21"/>
      <c r="FL1173" s="21"/>
      <c r="FM1173" s="21"/>
      <c r="FN1173" s="21"/>
      <c r="FO1173" s="21"/>
      <c r="FP1173" s="21"/>
      <c r="FQ1173" s="21"/>
      <c r="FR1173" s="21"/>
      <c r="FS1173" s="21"/>
      <c r="FT1173" s="21"/>
      <c r="FU1173" s="21"/>
      <c r="FV1173" s="21"/>
      <c r="FW1173" s="21"/>
      <c r="FX1173" s="21"/>
      <c r="FY1173" s="21"/>
      <c r="FZ1173" s="21"/>
      <c r="GA1173" s="21"/>
      <c r="GB1173" s="21"/>
      <c r="GC1173" s="21"/>
      <c r="GD1173" s="21"/>
      <c r="GE1173" s="21"/>
      <c r="GF1173" s="21"/>
      <c r="GG1173" s="21"/>
      <c r="GH1173" s="21"/>
      <c r="GI1173" s="21"/>
      <c r="GJ1173" s="21"/>
      <c r="GK1173" s="21"/>
      <c r="GL1173" s="21"/>
      <c r="GM1173" s="21"/>
      <c r="GN1173" s="21"/>
      <c r="GO1173" s="21"/>
      <c r="GP1173" s="21"/>
      <c r="GQ1173" s="21"/>
      <c r="GR1173" s="21"/>
      <c r="GS1173" s="21"/>
      <c r="GT1173" s="21"/>
      <c r="GU1173" s="21"/>
      <c r="GV1173" s="21"/>
      <c r="GW1173" s="21"/>
      <c r="GX1173" s="21"/>
      <c r="GY1173" s="21"/>
      <c r="GZ1173" s="21"/>
      <c r="HA1173" s="21"/>
      <c r="HB1173" s="21"/>
      <c r="HC1173" s="21"/>
      <c r="HD1173" s="21"/>
      <c r="HE1173" s="21"/>
      <c r="HF1173" s="21"/>
      <c r="HG1173" s="21"/>
      <c r="HH1173" s="21"/>
      <c r="HI1173" s="21"/>
      <c r="HJ1173" s="21"/>
      <c r="HK1173" s="21"/>
      <c r="HL1173" s="21"/>
      <c r="HM1173" s="21"/>
      <c r="HN1173" s="21"/>
      <c r="HO1173" s="21"/>
      <c r="HP1173" s="21"/>
      <c r="HQ1173" s="21"/>
      <c r="HR1173" s="21"/>
      <c r="HS1173" s="21"/>
      <c r="HT1173" s="21"/>
      <c r="HU1173" s="21"/>
      <c r="HV1173" s="21"/>
      <c r="HW1173" s="21"/>
      <c r="HX1173" s="21"/>
      <c r="HY1173" s="21"/>
      <c r="HZ1173" s="21"/>
      <c r="IA1173" s="21"/>
      <c r="IB1173" s="21"/>
      <c r="IC1173" s="21"/>
      <c r="ID1173" s="21"/>
      <c r="IE1173" s="21"/>
      <c r="IF1173" s="21"/>
      <c r="IG1173" s="21"/>
      <c r="IH1173" s="21"/>
      <c r="II1173" s="21"/>
      <c r="IJ1173" s="21"/>
      <c r="IK1173" s="21"/>
      <c r="IL1173" s="21"/>
      <c r="IM1173" s="21"/>
      <c r="IN1173" s="21"/>
      <c r="IO1173" s="21"/>
      <c r="IP1173" s="21"/>
      <c r="IQ1173" s="21"/>
      <c r="IR1173" s="21"/>
      <c r="IS1173" s="21"/>
      <c r="IT1173" s="21"/>
      <c r="IU1173" s="21"/>
      <c r="IV1173" s="21"/>
      <c r="IW1173" s="21"/>
      <c r="IX1173" s="21"/>
      <c r="IY1173" s="21"/>
      <c r="IZ1173" s="21"/>
      <c r="JA1173" s="21"/>
      <c r="JB1173" s="21"/>
      <c r="JC1173" s="21"/>
      <c r="JD1173" s="21"/>
      <c r="JE1173" s="21"/>
      <c r="JF1173" s="21"/>
      <c r="JG1173" s="21"/>
      <c r="JH1173" s="21"/>
      <c r="JI1173" s="21"/>
      <c r="JJ1173" s="21"/>
      <c r="JK1173" s="21"/>
      <c r="JL1173" s="21"/>
      <c r="JM1173" s="21"/>
      <c r="JN1173" s="21"/>
      <c r="JO1173" s="21"/>
      <c r="JP1173" s="21"/>
      <c r="JQ1173" s="21"/>
      <c r="JR1173" s="21"/>
      <c r="JS1173" s="21"/>
      <c r="JT1173" s="21"/>
      <c r="JU1173" s="21"/>
      <c r="JV1173" s="21"/>
      <c r="JW1173" s="21"/>
      <c r="JX1173" s="21"/>
      <c r="JY1173" s="21"/>
    </row>
    <row r="1174" spans="1:285" ht="14.1" customHeight="1">
      <c r="A1174" s="21"/>
      <c r="B1174" s="21"/>
      <c r="C1174" s="21"/>
      <c r="D1174" s="21"/>
      <c r="E1174" s="21"/>
      <c r="F1174" s="21"/>
      <c r="G1174" s="21"/>
      <c r="H1174" s="21"/>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21"/>
      <c r="BK1174" s="21"/>
      <c r="BL1174" s="21"/>
      <c r="BM1174" s="21"/>
      <c r="BN1174" s="21"/>
      <c r="BO1174" s="21"/>
      <c r="BP1174" s="21"/>
      <c r="BQ1174" s="21"/>
      <c r="BR1174" s="21"/>
      <c r="BS1174" s="21"/>
      <c r="BT1174" s="21"/>
      <c r="BU1174" s="21"/>
      <c r="BV1174" s="21"/>
      <c r="BW1174" s="21"/>
      <c r="BX1174" s="21"/>
      <c r="BY1174" s="21"/>
      <c r="BZ1174" s="21"/>
      <c r="CA1174" s="21"/>
      <c r="CB1174" s="21"/>
      <c r="CC1174" s="21"/>
      <c r="CD1174" s="21"/>
      <c r="CE1174" s="21"/>
      <c r="CF1174" s="21"/>
      <c r="CG1174" s="21"/>
      <c r="CH1174" s="21"/>
      <c r="CI1174" s="21"/>
      <c r="CJ1174" s="21"/>
      <c r="CK1174" s="21"/>
      <c r="CL1174" s="21"/>
      <c r="CM1174" s="21"/>
      <c r="CN1174" s="21"/>
      <c r="CO1174" s="21"/>
      <c r="CP1174" s="21"/>
      <c r="CQ1174" s="21"/>
      <c r="CR1174" s="21"/>
      <c r="CS1174" s="21"/>
      <c r="CT1174" s="21"/>
      <c r="CU1174" s="21"/>
      <c r="CV1174" s="21"/>
      <c r="CW1174" s="21"/>
      <c r="CX1174" s="21"/>
      <c r="CY1174" s="21"/>
      <c r="CZ1174" s="21"/>
      <c r="DA1174" s="21"/>
      <c r="DB1174" s="21"/>
      <c r="DC1174" s="21"/>
      <c r="DD1174" s="21"/>
      <c r="DE1174" s="21"/>
      <c r="DF1174" s="21"/>
      <c r="DG1174" s="21"/>
      <c r="DH1174" s="21"/>
      <c r="DI1174" s="21"/>
      <c r="DJ1174" s="21"/>
      <c r="DK1174" s="21"/>
      <c r="DL1174" s="21"/>
      <c r="DM1174" s="21"/>
      <c r="DN1174" s="21"/>
      <c r="DO1174" s="21"/>
      <c r="DP1174" s="21"/>
      <c r="DQ1174" s="21"/>
      <c r="DR1174" s="21"/>
      <c r="DS1174" s="21"/>
      <c r="DT1174" s="21"/>
      <c r="DU1174" s="21"/>
      <c r="DV1174" s="21"/>
      <c r="DW1174" s="21"/>
      <c r="DX1174" s="21"/>
      <c r="DY1174" s="21"/>
      <c r="DZ1174" s="21"/>
      <c r="EA1174" s="21"/>
      <c r="EB1174" s="21"/>
      <c r="EC1174" s="21"/>
      <c r="ED1174" s="21"/>
      <c r="EE1174" s="21"/>
      <c r="EF1174" s="21"/>
      <c r="EG1174" s="21"/>
      <c r="EH1174" s="21"/>
      <c r="EI1174" s="21"/>
      <c r="EJ1174" s="21"/>
      <c r="EK1174" s="21"/>
      <c r="EL1174" s="21"/>
      <c r="EM1174" s="21"/>
      <c r="EN1174" s="21"/>
      <c r="EO1174" s="21"/>
      <c r="EP1174" s="21"/>
      <c r="EQ1174" s="21"/>
      <c r="ER1174" s="21"/>
      <c r="ES1174" s="21"/>
      <c r="ET1174" s="21"/>
      <c r="EU1174" s="21"/>
      <c r="EV1174" s="21"/>
      <c r="EW1174" s="21"/>
      <c r="EX1174" s="21"/>
      <c r="EY1174" s="21"/>
      <c r="EZ1174" s="21"/>
      <c r="FA1174" s="21"/>
      <c r="FB1174" s="21"/>
      <c r="FC1174" s="21"/>
      <c r="FD1174" s="21"/>
      <c r="FE1174" s="21"/>
      <c r="FF1174" s="21"/>
      <c r="FG1174" s="21"/>
      <c r="FH1174" s="21"/>
      <c r="FI1174" s="21"/>
      <c r="FJ1174" s="21"/>
      <c r="FK1174" s="21"/>
      <c r="FL1174" s="21"/>
      <c r="FM1174" s="21"/>
      <c r="FN1174" s="21"/>
      <c r="FO1174" s="21"/>
      <c r="FP1174" s="21"/>
      <c r="FQ1174" s="21"/>
      <c r="FR1174" s="21"/>
      <c r="FS1174" s="21"/>
      <c r="FT1174" s="21"/>
      <c r="FU1174" s="21"/>
      <c r="FV1174" s="21"/>
      <c r="FW1174" s="21"/>
      <c r="FX1174" s="21"/>
      <c r="FY1174" s="21"/>
      <c r="FZ1174" s="21"/>
      <c r="GA1174" s="21"/>
      <c r="GB1174" s="21"/>
      <c r="GC1174" s="21"/>
      <c r="GD1174" s="21"/>
      <c r="GE1174" s="21"/>
      <c r="GF1174" s="21"/>
      <c r="GG1174" s="21"/>
      <c r="GH1174" s="21"/>
      <c r="GI1174" s="21"/>
      <c r="GJ1174" s="21"/>
      <c r="GK1174" s="21"/>
      <c r="GL1174" s="21"/>
      <c r="GM1174" s="21"/>
      <c r="GN1174" s="21"/>
      <c r="GO1174" s="21"/>
      <c r="GP1174" s="21"/>
      <c r="GQ1174" s="21"/>
      <c r="GR1174" s="21"/>
      <c r="GS1174" s="21"/>
      <c r="GT1174" s="21"/>
      <c r="GU1174" s="21"/>
      <c r="GV1174" s="21"/>
      <c r="GW1174" s="21"/>
      <c r="GX1174" s="21"/>
      <c r="GY1174" s="21"/>
      <c r="GZ1174" s="21"/>
      <c r="HA1174" s="21"/>
      <c r="HB1174" s="21"/>
      <c r="HC1174" s="21"/>
      <c r="HD1174" s="21"/>
      <c r="HE1174" s="21"/>
      <c r="HF1174" s="21"/>
      <c r="HG1174" s="21"/>
      <c r="HH1174" s="21"/>
      <c r="HI1174" s="21"/>
      <c r="HJ1174" s="21"/>
      <c r="HK1174" s="21"/>
      <c r="HL1174" s="21"/>
      <c r="HM1174" s="21"/>
      <c r="HN1174" s="21"/>
      <c r="HO1174" s="21"/>
      <c r="HP1174" s="21"/>
      <c r="HQ1174" s="21"/>
      <c r="HR1174" s="21"/>
      <c r="HS1174" s="21"/>
      <c r="HT1174" s="21"/>
      <c r="HU1174" s="21"/>
      <c r="HV1174" s="21"/>
      <c r="HW1174" s="21"/>
      <c r="HX1174" s="21"/>
      <c r="HY1174" s="21"/>
      <c r="HZ1174" s="21"/>
      <c r="IA1174" s="21"/>
      <c r="IB1174" s="21"/>
      <c r="IC1174" s="21"/>
      <c r="ID1174" s="21"/>
      <c r="IE1174" s="21"/>
      <c r="IF1174" s="21"/>
      <c r="IG1174" s="21"/>
      <c r="IH1174" s="21"/>
      <c r="II1174" s="21"/>
      <c r="IJ1174" s="21"/>
      <c r="IK1174" s="21"/>
      <c r="IL1174" s="21"/>
      <c r="IM1174" s="21"/>
      <c r="IN1174" s="21"/>
      <c r="IO1174" s="21"/>
      <c r="IP1174" s="21"/>
      <c r="IQ1174" s="21"/>
      <c r="IR1174" s="21"/>
      <c r="IS1174" s="21"/>
      <c r="IT1174" s="21"/>
      <c r="IU1174" s="21"/>
      <c r="IV1174" s="21"/>
      <c r="IW1174" s="21"/>
      <c r="IX1174" s="21"/>
      <c r="IY1174" s="21"/>
      <c r="IZ1174" s="21"/>
      <c r="JA1174" s="21"/>
      <c r="JB1174" s="21"/>
      <c r="JC1174" s="21"/>
      <c r="JD1174" s="21"/>
      <c r="JE1174" s="21"/>
      <c r="JF1174" s="21"/>
      <c r="JG1174" s="21"/>
      <c r="JH1174" s="21"/>
      <c r="JI1174" s="21"/>
      <c r="JJ1174" s="21"/>
      <c r="JK1174" s="21"/>
      <c r="JL1174" s="21"/>
      <c r="JM1174" s="21"/>
      <c r="JN1174" s="21"/>
      <c r="JO1174" s="21"/>
      <c r="JP1174" s="21"/>
      <c r="JQ1174" s="21"/>
      <c r="JR1174" s="21"/>
      <c r="JS1174" s="21"/>
      <c r="JT1174" s="21"/>
      <c r="JU1174" s="21"/>
      <c r="JV1174" s="21"/>
      <c r="JW1174" s="21"/>
      <c r="JX1174" s="21"/>
      <c r="JY1174" s="21"/>
    </row>
    <row r="1175" spans="1:285" ht="14.1" customHeight="1">
      <c r="A1175" s="21"/>
      <c r="B1175" s="21"/>
      <c r="C1175" s="21"/>
      <c r="D1175" s="21"/>
      <c r="E1175" s="21"/>
      <c r="F1175" s="21"/>
      <c r="G1175" s="21"/>
      <c r="H1175" s="21"/>
      <c r="I1175" s="21"/>
      <c r="J1175" s="21"/>
      <c r="K1175" s="21"/>
      <c r="L1175" s="21"/>
      <c r="M1175" s="21"/>
      <c r="N1175" s="21"/>
      <c r="O1175" s="21"/>
      <c r="P1175" s="21"/>
      <c r="Q1175" s="21"/>
      <c r="R1175" s="21"/>
      <c r="S1175" s="21"/>
      <c r="T1175" s="21"/>
      <c r="U1175" s="21"/>
      <c r="V1175" s="21"/>
      <c r="W1175" s="21"/>
      <c r="X1175" s="21"/>
      <c r="Y1175" s="21"/>
      <c r="Z1175" s="21"/>
      <c r="AA1175" s="21"/>
      <c r="AB1175" s="21"/>
      <c r="AC1175" s="21"/>
      <c r="AD1175" s="21"/>
      <c r="AE1175" s="21"/>
      <c r="AF1175" s="21"/>
      <c r="AG1175" s="21"/>
      <c r="AH1175" s="21"/>
      <c r="AI1175" s="21"/>
      <c r="AJ1175" s="21"/>
      <c r="AK1175" s="21"/>
      <c r="AL1175" s="21"/>
      <c r="AM1175" s="21"/>
      <c r="AN1175" s="21"/>
      <c r="AO1175" s="21"/>
      <c r="AP1175" s="21"/>
      <c r="AQ1175" s="21"/>
      <c r="AR1175" s="21"/>
      <c r="AS1175" s="21"/>
      <c r="AT1175" s="21"/>
      <c r="AU1175" s="21"/>
      <c r="AV1175" s="21"/>
      <c r="AW1175" s="21"/>
      <c r="AX1175" s="21"/>
      <c r="AY1175" s="21"/>
      <c r="AZ1175" s="21"/>
      <c r="BA1175" s="21"/>
      <c r="BB1175" s="21"/>
      <c r="BC1175" s="21"/>
      <c r="BD1175" s="21"/>
      <c r="BE1175" s="21"/>
      <c r="BF1175" s="21"/>
      <c r="BG1175" s="21"/>
      <c r="BH1175" s="21"/>
      <c r="BI1175" s="21"/>
      <c r="BJ1175" s="21"/>
      <c r="BK1175" s="21"/>
      <c r="BL1175" s="21"/>
      <c r="BM1175" s="21"/>
      <c r="BN1175" s="21"/>
      <c r="BO1175" s="21"/>
      <c r="BP1175" s="21"/>
      <c r="BQ1175" s="21"/>
      <c r="BR1175" s="21"/>
      <c r="BS1175" s="21"/>
      <c r="BT1175" s="21"/>
      <c r="BU1175" s="21"/>
      <c r="BV1175" s="21"/>
      <c r="BW1175" s="21"/>
      <c r="BX1175" s="21"/>
      <c r="BY1175" s="21"/>
      <c r="BZ1175" s="21"/>
      <c r="CA1175" s="21"/>
      <c r="CB1175" s="21"/>
      <c r="CC1175" s="21"/>
      <c r="CD1175" s="21"/>
      <c r="CE1175" s="21"/>
      <c r="CF1175" s="21"/>
      <c r="CG1175" s="21"/>
      <c r="CH1175" s="21"/>
      <c r="CI1175" s="21"/>
      <c r="CJ1175" s="21"/>
      <c r="CK1175" s="21"/>
      <c r="CL1175" s="21"/>
      <c r="CM1175" s="21"/>
      <c r="CN1175" s="21"/>
      <c r="CO1175" s="21"/>
      <c r="CP1175" s="21"/>
      <c r="CQ1175" s="21"/>
      <c r="CR1175" s="21"/>
      <c r="CS1175" s="21"/>
      <c r="CT1175" s="21"/>
      <c r="CU1175" s="21"/>
      <c r="CV1175" s="21"/>
      <c r="CW1175" s="21"/>
      <c r="CX1175" s="21"/>
      <c r="CY1175" s="21"/>
      <c r="CZ1175" s="21"/>
      <c r="DA1175" s="21"/>
      <c r="DB1175" s="21"/>
      <c r="DC1175" s="21"/>
      <c r="DD1175" s="21"/>
      <c r="DE1175" s="21"/>
      <c r="DF1175" s="21"/>
      <c r="DG1175" s="21"/>
      <c r="DH1175" s="21"/>
      <c r="DI1175" s="21"/>
      <c r="DJ1175" s="21"/>
      <c r="DK1175" s="21"/>
      <c r="DL1175" s="21"/>
      <c r="DM1175" s="21"/>
      <c r="DN1175" s="21"/>
      <c r="DO1175" s="21"/>
      <c r="DP1175" s="21"/>
      <c r="DQ1175" s="21"/>
      <c r="DR1175" s="21"/>
      <c r="DS1175" s="21"/>
      <c r="DT1175" s="21"/>
      <c r="DU1175" s="21"/>
      <c r="DV1175" s="21"/>
      <c r="DW1175" s="21"/>
      <c r="DX1175" s="21"/>
      <c r="DY1175" s="21"/>
      <c r="DZ1175" s="21"/>
      <c r="EA1175" s="21"/>
      <c r="EB1175" s="21"/>
      <c r="EC1175" s="21"/>
      <c r="ED1175" s="21"/>
      <c r="EE1175" s="21"/>
      <c r="EF1175" s="21"/>
      <c r="EG1175" s="21"/>
      <c r="EH1175" s="21"/>
      <c r="EI1175" s="21"/>
      <c r="EJ1175" s="21"/>
      <c r="EK1175" s="21"/>
      <c r="EL1175" s="21"/>
      <c r="EM1175" s="21"/>
      <c r="EN1175" s="21"/>
      <c r="EO1175" s="21"/>
      <c r="EP1175" s="21"/>
      <c r="EQ1175" s="21"/>
      <c r="ER1175" s="21"/>
      <c r="ES1175" s="21"/>
      <c r="ET1175" s="21"/>
      <c r="EU1175" s="21"/>
      <c r="EV1175" s="21"/>
      <c r="EW1175" s="21"/>
      <c r="EX1175" s="21"/>
      <c r="EY1175" s="21"/>
      <c r="EZ1175" s="21"/>
      <c r="FA1175" s="21"/>
      <c r="FB1175" s="21"/>
      <c r="FC1175" s="21"/>
      <c r="FD1175" s="21"/>
      <c r="FE1175" s="21"/>
      <c r="FF1175" s="21"/>
      <c r="FG1175" s="21"/>
      <c r="FH1175" s="21"/>
      <c r="FI1175" s="21"/>
      <c r="FJ1175" s="21"/>
      <c r="FK1175" s="21"/>
      <c r="FL1175" s="21"/>
      <c r="FM1175" s="21"/>
      <c r="FN1175" s="21"/>
      <c r="FO1175" s="21"/>
      <c r="FP1175" s="21"/>
      <c r="FQ1175" s="21"/>
      <c r="FR1175" s="21"/>
      <c r="FS1175" s="21"/>
      <c r="FT1175" s="21"/>
      <c r="FU1175" s="21"/>
      <c r="FV1175" s="21"/>
      <c r="FW1175" s="21"/>
      <c r="FX1175" s="21"/>
      <c r="FY1175" s="21"/>
      <c r="FZ1175" s="21"/>
      <c r="GA1175" s="21"/>
      <c r="GB1175" s="21"/>
      <c r="GC1175" s="21"/>
      <c r="GD1175" s="21"/>
      <c r="GE1175" s="21"/>
      <c r="GF1175" s="21"/>
      <c r="GG1175" s="21"/>
      <c r="GH1175" s="21"/>
      <c r="GI1175" s="21"/>
      <c r="GJ1175" s="21"/>
      <c r="GK1175" s="21"/>
      <c r="GL1175" s="21"/>
      <c r="GM1175" s="21"/>
      <c r="GN1175" s="21"/>
      <c r="GO1175" s="21"/>
      <c r="GP1175" s="21"/>
      <c r="GQ1175" s="21"/>
      <c r="GR1175" s="21"/>
      <c r="GS1175" s="21"/>
      <c r="GT1175" s="21"/>
      <c r="GU1175" s="21"/>
      <c r="GV1175" s="21"/>
      <c r="GW1175" s="21"/>
      <c r="GX1175" s="21"/>
      <c r="GY1175" s="21"/>
      <c r="GZ1175" s="21"/>
      <c r="HA1175" s="21"/>
      <c r="HB1175" s="21"/>
      <c r="HC1175" s="21"/>
      <c r="HD1175" s="21"/>
      <c r="HE1175" s="21"/>
      <c r="HF1175" s="21"/>
      <c r="HG1175" s="21"/>
      <c r="HH1175" s="21"/>
      <c r="HI1175" s="21"/>
      <c r="HJ1175" s="21"/>
      <c r="HK1175" s="21"/>
      <c r="HL1175" s="21"/>
      <c r="HM1175" s="21"/>
      <c r="HN1175" s="21"/>
      <c r="HO1175" s="21"/>
      <c r="HP1175" s="21"/>
      <c r="HQ1175" s="21"/>
      <c r="HR1175" s="21"/>
      <c r="HS1175" s="21"/>
      <c r="HT1175" s="21"/>
      <c r="HU1175" s="21"/>
      <c r="HV1175" s="21"/>
      <c r="HW1175" s="21"/>
      <c r="HX1175" s="21"/>
      <c r="HY1175" s="21"/>
      <c r="HZ1175" s="21"/>
      <c r="IA1175" s="21"/>
      <c r="IB1175" s="21"/>
      <c r="IC1175" s="21"/>
      <c r="ID1175" s="21"/>
      <c r="IE1175" s="21"/>
      <c r="IF1175" s="21"/>
      <c r="IG1175" s="21"/>
      <c r="IH1175" s="21"/>
      <c r="II1175" s="21"/>
      <c r="IJ1175" s="21"/>
      <c r="IK1175" s="21"/>
      <c r="IL1175" s="21"/>
      <c r="IM1175" s="21"/>
      <c r="IN1175" s="21"/>
      <c r="IO1175" s="21"/>
      <c r="IP1175" s="21"/>
      <c r="IQ1175" s="21"/>
      <c r="IR1175" s="21"/>
      <c r="IS1175" s="21"/>
      <c r="IT1175" s="21"/>
      <c r="IU1175" s="21"/>
      <c r="IV1175" s="21"/>
      <c r="IW1175" s="21"/>
      <c r="IX1175" s="21"/>
      <c r="IY1175" s="21"/>
      <c r="IZ1175" s="21"/>
      <c r="JA1175" s="21"/>
      <c r="JB1175" s="21"/>
      <c r="JC1175" s="21"/>
      <c r="JD1175" s="21"/>
      <c r="JE1175" s="21"/>
      <c r="JF1175" s="21"/>
      <c r="JG1175" s="21"/>
      <c r="JH1175" s="21"/>
      <c r="JI1175" s="21"/>
      <c r="JJ1175" s="21"/>
      <c r="JK1175" s="21"/>
      <c r="JL1175" s="21"/>
      <c r="JM1175" s="21"/>
      <c r="JN1175" s="21"/>
      <c r="JO1175" s="21"/>
      <c r="JP1175" s="21"/>
      <c r="JQ1175" s="21"/>
      <c r="JR1175" s="21"/>
      <c r="JS1175" s="21"/>
      <c r="JT1175" s="21"/>
      <c r="JU1175" s="21"/>
      <c r="JV1175" s="21"/>
      <c r="JW1175" s="21"/>
      <c r="JX1175" s="21"/>
      <c r="JY1175" s="21"/>
    </row>
    <row r="1176" spans="1:285" ht="14.1" customHeight="1">
      <c r="A1176" s="21"/>
      <c r="B1176" s="21"/>
      <c r="C1176" s="21"/>
      <c r="D1176" s="21"/>
      <c r="E1176" s="21"/>
      <c r="F1176" s="21"/>
      <c r="G1176" s="21"/>
      <c r="H1176" s="21"/>
      <c r="I1176" s="21"/>
      <c r="J1176" s="21"/>
      <c r="K1176" s="21"/>
      <c r="L1176" s="21"/>
      <c r="M1176" s="21"/>
      <c r="N1176" s="21"/>
      <c r="O1176" s="21"/>
      <c r="P1176" s="21"/>
      <c r="Q1176" s="21"/>
      <c r="R1176" s="21"/>
      <c r="S1176" s="21"/>
      <c r="T1176" s="21"/>
      <c r="U1176" s="21"/>
      <c r="V1176" s="21"/>
      <c r="W1176" s="21"/>
      <c r="X1176" s="21"/>
      <c r="Y1176" s="21"/>
      <c r="Z1176" s="21"/>
      <c r="AA1176" s="21"/>
      <c r="AB1176" s="21"/>
      <c r="AC1176" s="21"/>
      <c r="AD1176" s="21"/>
      <c r="AE1176" s="21"/>
      <c r="AF1176" s="21"/>
      <c r="AG1176" s="21"/>
      <c r="AH1176" s="21"/>
      <c r="AI1176" s="21"/>
      <c r="AJ1176" s="21"/>
      <c r="AK1176" s="21"/>
      <c r="AL1176" s="21"/>
      <c r="AM1176" s="21"/>
      <c r="AN1176" s="21"/>
      <c r="AO1176" s="21"/>
      <c r="AP1176" s="21"/>
      <c r="AQ1176" s="21"/>
      <c r="AR1176" s="21"/>
      <c r="AS1176" s="21"/>
      <c r="AT1176" s="21"/>
      <c r="AU1176" s="21"/>
      <c r="AV1176" s="21"/>
      <c r="AW1176" s="21"/>
      <c r="AX1176" s="21"/>
      <c r="AY1176" s="21"/>
      <c r="AZ1176" s="21"/>
      <c r="BA1176" s="21"/>
      <c r="BB1176" s="21"/>
      <c r="BC1176" s="21"/>
      <c r="BD1176" s="21"/>
      <c r="BE1176" s="21"/>
      <c r="BF1176" s="21"/>
      <c r="BG1176" s="21"/>
      <c r="BH1176" s="21"/>
      <c r="BI1176" s="21"/>
      <c r="BJ1176" s="21"/>
      <c r="BK1176" s="21"/>
      <c r="BL1176" s="21"/>
      <c r="BM1176" s="21"/>
      <c r="BN1176" s="21"/>
      <c r="BO1176" s="21"/>
      <c r="BP1176" s="21"/>
      <c r="BQ1176" s="21"/>
      <c r="BR1176" s="21"/>
      <c r="BS1176" s="21"/>
      <c r="BT1176" s="21"/>
      <c r="BU1176" s="21"/>
      <c r="BV1176" s="21"/>
      <c r="BW1176" s="21"/>
      <c r="BX1176" s="21"/>
      <c r="BY1176" s="21"/>
      <c r="BZ1176" s="21"/>
      <c r="CA1176" s="21"/>
      <c r="CB1176" s="21"/>
      <c r="CC1176" s="21"/>
      <c r="CD1176" s="21"/>
      <c r="CE1176" s="21"/>
      <c r="CF1176" s="21"/>
      <c r="CG1176" s="21"/>
      <c r="CH1176" s="21"/>
      <c r="CI1176" s="21"/>
      <c r="CJ1176" s="21"/>
      <c r="CK1176" s="21"/>
      <c r="CL1176" s="21"/>
      <c r="CM1176" s="21"/>
      <c r="CN1176" s="21"/>
      <c r="CO1176" s="21"/>
      <c r="CP1176" s="21"/>
      <c r="CQ1176" s="21"/>
      <c r="CR1176" s="21"/>
      <c r="CS1176" s="21"/>
      <c r="CT1176" s="21"/>
      <c r="CU1176" s="21"/>
      <c r="CV1176" s="21"/>
      <c r="CW1176" s="21"/>
      <c r="CX1176" s="21"/>
      <c r="CY1176" s="21"/>
      <c r="CZ1176" s="21"/>
      <c r="DA1176" s="21"/>
      <c r="DB1176" s="21"/>
      <c r="DC1176" s="21"/>
      <c r="DD1176" s="21"/>
      <c r="DE1176" s="21"/>
      <c r="DF1176" s="21"/>
      <c r="DG1176" s="21"/>
      <c r="DH1176" s="21"/>
      <c r="DI1176" s="21"/>
      <c r="DJ1176" s="21"/>
      <c r="DK1176" s="21"/>
      <c r="DL1176" s="21"/>
      <c r="DM1176" s="21"/>
      <c r="DN1176" s="21"/>
      <c r="DO1176" s="21"/>
      <c r="DP1176" s="21"/>
      <c r="DQ1176" s="21"/>
      <c r="DR1176" s="21"/>
      <c r="DS1176" s="21"/>
      <c r="DT1176" s="21"/>
      <c r="DU1176" s="21"/>
      <c r="DV1176" s="21"/>
      <c r="DW1176" s="21"/>
      <c r="DX1176" s="21"/>
      <c r="DY1176" s="21"/>
      <c r="DZ1176" s="21"/>
      <c r="EA1176" s="21"/>
      <c r="EB1176" s="21"/>
      <c r="EC1176" s="21"/>
      <c r="ED1176" s="21"/>
      <c r="EE1176" s="21"/>
      <c r="EF1176" s="21"/>
      <c r="EG1176" s="21"/>
      <c r="EH1176" s="21"/>
      <c r="EI1176" s="21"/>
      <c r="EJ1176" s="21"/>
      <c r="EK1176" s="21"/>
      <c r="EL1176" s="21"/>
      <c r="EM1176" s="21"/>
      <c r="EN1176" s="21"/>
      <c r="EO1176" s="21"/>
      <c r="EP1176" s="21"/>
      <c r="EQ1176" s="21"/>
      <c r="ER1176" s="21"/>
      <c r="ES1176" s="21"/>
      <c r="ET1176" s="21"/>
      <c r="EU1176" s="21"/>
      <c r="EV1176" s="21"/>
      <c r="EW1176" s="21"/>
      <c r="EX1176" s="21"/>
      <c r="EY1176" s="21"/>
      <c r="EZ1176" s="21"/>
      <c r="FA1176" s="21"/>
      <c r="FB1176" s="21"/>
      <c r="FC1176" s="21"/>
      <c r="FD1176" s="21"/>
      <c r="FE1176" s="21"/>
      <c r="FF1176" s="21"/>
      <c r="FG1176" s="21"/>
      <c r="FH1176" s="21"/>
      <c r="FI1176" s="21"/>
      <c r="FJ1176" s="21"/>
      <c r="FK1176" s="21"/>
      <c r="FL1176" s="21"/>
      <c r="FM1176" s="21"/>
      <c r="FN1176" s="21"/>
      <c r="FO1176" s="21"/>
      <c r="FP1176" s="21"/>
      <c r="FQ1176" s="21"/>
      <c r="FR1176" s="21"/>
      <c r="FS1176" s="21"/>
      <c r="FT1176" s="21"/>
      <c r="FU1176" s="21"/>
      <c r="FV1176" s="21"/>
      <c r="FW1176" s="21"/>
      <c r="FX1176" s="21"/>
      <c r="FY1176" s="21"/>
      <c r="FZ1176" s="21"/>
      <c r="GA1176" s="21"/>
      <c r="GB1176" s="21"/>
      <c r="GC1176" s="21"/>
      <c r="GD1176" s="21"/>
      <c r="GE1176" s="21"/>
      <c r="GF1176" s="21"/>
      <c r="GG1176" s="21"/>
      <c r="GH1176" s="21"/>
      <c r="GI1176" s="21"/>
      <c r="GJ1176" s="21"/>
      <c r="GK1176" s="21"/>
      <c r="GL1176" s="21"/>
      <c r="GM1176" s="21"/>
      <c r="GN1176" s="21"/>
      <c r="GO1176" s="21"/>
      <c r="GP1176" s="21"/>
      <c r="GQ1176" s="21"/>
      <c r="GR1176" s="21"/>
      <c r="GS1176" s="21"/>
      <c r="GT1176" s="21"/>
      <c r="GU1176" s="21"/>
      <c r="GV1176" s="21"/>
      <c r="GW1176" s="21"/>
      <c r="GX1176" s="21"/>
      <c r="GY1176" s="21"/>
      <c r="GZ1176" s="21"/>
      <c r="HA1176" s="21"/>
      <c r="HB1176" s="21"/>
      <c r="HC1176" s="21"/>
      <c r="HD1176" s="21"/>
      <c r="HE1176" s="21"/>
      <c r="HF1176" s="21"/>
      <c r="HG1176" s="21"/>
      <c r="HH1176" s="21"/>
      <c r="HI1176" s="21"/>
      <c r="HJ1176" s="21"/>
      <c r="HK1176" s="21"/>
      <c r="HL1176" s="21"/>
      <c r="HM1176" s="21"/>
      <c r="HN1176" s="21"/>
      <c r="HO1176" s="21"/>
      <c r="HP1176" s="21"/>
      <c r="HQ1176" s="21"/>
      <c r="HR1176" s="21"/>
      <c r="HS1176" s="21"/>
      <c r="HT1176" s="21"/>
      <c r="HU1176" s="21"/>
      <c r="HV1176" s="21"/>
      <c r="HW1176" s="21"/>
      <c r="HX1176" s="21"/>
      <c r="HY1176" s="21"/>
      <c r="HZ1176" s="21"/>
      <c r="IA1176" s="21"/>
      <c r="IB1176" s="21"/>
      <c r="IC1176" s="21"/>
      <c r="ID1176" s="21"/>
      <c r="IE1176" s="21"/>
      <c r="IF1176" s="21"/>
      <c r="IG1176" s="21"/>
      <c r="IH1176" s="21"/>
      <c r="II1176" s="21"/>
      <c r="IJ1176" s="21"/>
      <c r="IK1176" s="21"/>
      <c r="IL1176" s="21"/>
      <c r="IM1176" s="21"/>
      <c r="IN1176" s="21"/>
      <c r="IO1176" s="21"/>
      <c r="IP1176" s="21"/>
      <c r="IQ1176" s="21"/>
      <c r="IR1176" s="21"/>
      <c r="IS1176" s="21"/>
      <c r="IT1176" s="21"/>
      <c r="IU1176" s="21"/>
      <c r="IV1176" s="21"/>
      <c r="IW1176" s="21"/>
      <c r="IX1176" s="21"/>
      <c r="IY1176" s="21"/>
      <c r="IZ1176" s="21"/>
      <c r="JA1176" s="21"/>
      <c r="JB1176" s="21"/>
      <c r="JC1176" s="21"/>
      <c r="JD1176" s="21"/>
      <c r="JE1176" s="21"/>
      <c r="JF1176" s="21"/>
      <c r="JG1176" s="21"/>
      <c r="JH1176" s="21"/>
      <c r="JI1176" s="21"/>
      <c r="JJ1176" s="21"/>
      <c r="JK1176" s="21"/>
      <c r="JL1176" s="21"/>
      <c r="JM1176" s="21"/>
      <c r="JN1176" s="21"/>
      <c r="JO1176" s="21"/>
      <c r="JP1176" s="21"/>
      <c r="JQ1176" s="21"/>
      <c r="JR1176" s="21"/>
      <c r="JS1176" s="21"/>
      <c r="JT1176" s="21"/>
      <c r="JU1176" s="21"/>
      <c r="JV1176" s="21"/>
      <c r="JW1176" s="21"/>
      <c r="JX1176" s="21"/>
      <c r="JY1176" s="21"/>
    </row>
    <row r="1177" spans="1:285" ht="14.1" customHeight="1">
      <c r="A1177" s="21"/>
      <c r="B1177" s="21"/>
      <c r="C1177" s="21"/>
      <c r="D1177" s="21"/>
      <c r="E1177" s="21"/>
      <c r="F1177" s="21"/>
      <c r="G1177" s="21"/>
      <c r="H1177" s="21"/>
      <c r="I1177" s="21"/>
      <c r="J1177" s="21"/>
      <c r="K1177" s="21"/>
      <c r="L1177" s="21"/>
      <c r="M1177" s="21"/>
      <c r="N1177" s="21"/>
      <c r="O1177" s="21"/>
      <c r="P1177" s="21"/>
      <c r="Q1177" s="21"/>
      <c r="R1177" s="21"/>
      <c r="S1177" s="21"/>
      <c r="T1177" s="21"/>
      <c r="U1177" s="21"/>
      <c r="V1177" s="21"/>
      <c r="W1177" s="21"/>
      <c r="X1177" s="21"/>
      <c r="Y1177" s="21"/>
      <c r="Z1177" s="21"/>
      <c r="AA1177" s="21"/>
      <c r="AB1177" s="21"/>
      <c r="AC1177" s="21"/>
      <c r="AD1177" s="21"/>
      <c r="AE1177" s="21"/>
      <c r="AF1177" s="21"/>
      <c r="AG1177" s="21"/>
      <c r="AH1177" s="21"/>
      <c r="AI1177" s="21"/>
      <c r="AJ1177" s="21"/>
      <c r="AK1177" s="21"/>
      <c r="AL1177" s="21"/>
      <c r="AM1177" s="21"/>
      <c r="AN1177" s="21"/>
      <c r="AO1177" s="21"/>
      <c r="AP1177" s="21"/>
      <c r="AQ1177" s="21"/>
      <c r="AR1177" s="21"/>
      <c r="AS1177" s="21"/>
      <c r="AT1177" s="21"/>
      <c r="AU1177" s="21"/>
      <c r="AV1177" s="21"/>
      <c r="AW1177" s="21"/>
      <c r="AX1177" s="21"/>
      <c r="AY1177" s="21"/>
      <c r="AZ1177" s="21"/>
      <c r="BA1177" s="21"/>
      <c r="BB1177" s="21"/>
      <c r="BC1177" s="21"/>
      <c r="BD1177" s="21"/>
      <c r="BE1177" s="21"/>
      <c r="BF1177" s="21"/>
      <c r="BG1177" s="21"/>
      <c r="BH1177" s="21"/>
      <c r="BI1177" s="21"/>
      <c r="BJ1177" s="21"/>
      <c r="BK1177" s="21"/>
      <c r="BL1177" s="21"/>
      <c r="BM1177" s="21"/>
      <c r="BN1177" s="21"/>
      <c r="BO1177" s="21"/>
      <c r="BP1177" s="21"/>
      <c r="BQ1177" s="21"/>
      <c r="BR1177" s="21"/>
      <c r="BS1177" s="21"/>
      <c r="BT1177" s="21"/>
      <c r="BU1177" s="21"/>
      <c r="BV1177" s="21"/>
      <c r="BW1177" s="21"/>
      <c r="BX1177" s="21"/>
      <c r="BY1177" s="21"/>
      <c r="BZ1177" s="21"/>
      <c r="CA1177" s="21"/>
      <c r="CB1177" s="21"/>
      <c r="CC1177" s="21"/>
      <c r="CD1177" s="21"/>
      <c r="CE1177" s="21"/>
      <c r="CF1177" s="21"/>
      <c r="CG1177" s="21"/>
      <c r="CH1177" s="21"/>
      <c r="CI1177" s="21"/>
      <c r="CJ1177" s="21"/>
      <c r="CK1177" s="21"/>
      <c r="CL1177" s="21"/>
      <c r="CM1177" s="21"/>
      <c r="CN1177" s="21"/>
      <c r="CO1177" s="21"/>
      <c r="CP1177" s="21"/>
      <c r="CQ1177" s="21"/>
      <c r="CR1177" s="21"/>
      <c r="CS1177" s="21"/>
      <c r="CT1177" s="21"/>
      <c r="CU1177" s="21"/>
      <c r="CV1177" s="21"/>
      <c r="CW1177" s="21"/>
      <c r="CX1177" s="21"/>
      <c r="CY1177" s="21"/>
      <c r="CZ1177" s="21"/>
      <c r="DA1177" s="21"/>
      <c r="DB1177" s="21"/>
      <c r="DC1177" s="21"/>
      <c r="DD1177" s="21"/>
      <c r="DE1177" s="21"/>
      <c r="DF1177" s="21"/>
      <c r="DG1177" s="21"/>
      <c r="DH1177" s="21"/>
      <c r="DI1177" s="21"/>
      <c r="DJ1177" s="21"/>
      <c r="DK1177" s="21"/>
      <c r="DL1177" s="21"/>
      <c r="DM1177" s="21"/>
      <c r="DN1177" s="21"/>
      <c r="DO1177" s="21"/>
      <c r="DP1177" s="21"/>
      <c r="DQ1177" s="21"/>
      <c r="DR1177" s="21"/>
      <c r="DS1177" s="21"/>
      <c r="DT1177" s="21"/>
      <c r="DU1177" s="21"/>
      <c r="DV1177" s="21"/>
      <c r="DW1177" s="21"/>
      <c r="DX1177" s="21"/>
      <c r="DY1177" s="21"/>
      <c r="DZ1177" s="21"/>
      <c r="EA1177" s="21"/>
      <c r="EB1177" s="21"/>
      <c r="EC1177" s="21"/>
      <c r="ED1177" s="21"/>
      <c r="EE1177" s="21"/>
      <c r="EF1177" s="21"/>
      <c r="EG1177" s="21"/>
      <c r="EH1177" s="21"/>
      <c r="EI1177" s="21"/>
      <c r="EJ1177" s="21"/>
      <c r="EK1177" s="21"/>
      <c r="EL1177" s="21"/>
      <c r="EM1177" s="21"/>
      <c r="EN1177" s="21"/>
      <c r="EO1177" s="21"/>
      <c r="EP1177" s="21"/>
      <c r="EQ1177" s="21"/>
      <c r="ER1177" s="21"/>
      <c r="ES1177" s="21"/>
      <c r="ET1177" s="21"/>
      <c r="EU1177" s="21"/>
      <c r="EV1177" s="21"/>
      <c r="EW1177" s="21"/>
      <c r="EX1177" s="21"/>
      <c r="EY1177" s="21"/>
      <c r="EZ1177" s="21"/>
      <c r="FA1177" s="21"/>
      <c r="FB1177" s="21"/>
      <c r="FC1177" s="21"/>
      <c r="FD1177" s="21"/>
      <c r="FE1177" s="21"/>
      <c r="FF1177" s="21"/>
      <c r="FG1177" s="21"/>
      <c r="FH1177" s="21"/>
      <c r="FI1177" s="21"/>
      <c r="FJ1177" s="21"/>
      <c r="FK1177" s="21"/>
      <c r="FL1177" s="21"/>
      <c r="FM1177" s="21"/>
      <c r="FN1177" s="21"/>
      <c r="FO1177" s="21"/>
      <c r="FP1177" s="21"/>
      <c r="FQ1177" s="21"/>
      <c r="FR1177" s="21"/>
      <c r="FS1177" s="21"/>
      <c r="FT1177" s="21"/>
      <c r="FU1177" s="21"/>
      <c r="FV1177" s="21"/>
      <c r="FW1177" s="21"/>
      <c r="FX1177" s="21"/>
      <c r="FY1177" s="21"/>
      <c r="FZ1177" s="21"/>
      <c r="GA1177" s="21"/>
      <c r="GB1177" s="21"/>
      <c r="GC1177" s="21"/>
      <c r="GD1177" s="21"/>
      <c r="GE1177" s="21"/>
      <c r="GF1177" s="21"/>
      <c r="GG1177" s="21"/>
      <c r="GH1177" s="21"/>
      <c r="GI1177" s="21"/>
      <c r="GJ1177" s="21"/>
      <c r="GK1177" s="21"/>
      <c r="GL1177" s="21"/>
      <c r="GM1177" s="21"/>
      <c r="GN1177" s="21"/>
      <c r="GO1177" s="21"/>
      <c r="GP1177" s="21"/>
      <c r="GQ1177" s="21"/>
      <c r="GR1177" s="21"/>
      <c r="GS1177" s="21"/>
      <c r="GT1177" s="21"/>
      <c r="GU1177" s="21"/>
      <c r="GV1177" s="21"/>
      <c r="GW1177" s="21"/>
      <c r="GX1177" s="21"/>
      <c r="GY1177" s="21"/>
      <c r="GZ1177" s="21"/>
      <c r="HA1177" s="21"/>
      <c r="HB1177" s="21"/>
      <c r="HC1177" s="21"/>
      <c r="HD1177" s="21"/>
      <c r="HE1177" s="21"/>
      <c r="HF1177" s="21"/>
      <c r="HG1177" s="21"/>
      <c r="HH1177" s="21"/>
      <c r="HI1177" s="21"/>
      <c r="HJ1177" s="21"/>
      <c r="HK1177" s="21"/>
      <c r="HL1177" s="21"/>
      <c r="HM1177" s="21"/>
      <c r="HN1177" s="21"/>
      <c r="HO1177" s="21"/>
      <c r="HP1177" s="21"/>
      <c r="HQ1177" s="21"/>
      <c r="HR1177" s="21"/>
      <c r="HS1177" s="21"/>
      <c r="HT1177" s="21"/>
      <c r="HU1177" s="21"/>
      <c r="HV1177" s="21"/>
      <c r="HW1177" s="21"/>
      <c r="HX1177" s="21"/>
      <c r="HY1177" s="21"/>
      <c r="HZ1177" s="21"/>
      <c r="IA1177" s="21"/>
      <c r="IB1177" s="21"/>
      <c r="IC1177" s="21"/>
      <c r="ID1177" s="21"/>
      <c r="IE1177" s="21"/>
      <c r="IF1177" s="21"/>
      <c r="IG1177" s="21"/>
      <c r="IH1177" s="21"/>
      <c r="II1177" s="21"/>
      <c r="IJ1177" s="21"/>
      <c r="IK1177" s="21"/>
      <c r="IL1177" s="21"/>
      <c r="IM1177" s="21"/>
      <c r="IN1177" s="21"/>
      <c r="IO1177" s="21"/>
      <c r="IP1177" s="21"/>
      <c r="IQ1177" s="21"/>
      <c r="IR1177" s="21"/>
      <c r="IS1177" s="21"/>
      <c r="IT1177" s="21"/>
      <c r="IU1177" s="21"/>
      <c r="IV1177" s="21"/>
      <c r="IW1177" s="21"/>
      <c r="IX1177" s="21"/>
      <c r="IY1177" s="21"/>
      <c r="IZ1177" s="21"/>
      <c r="JA1177" s="21"/>
      <c r="JB1177" s="21"/>
      <c r="JC1177" s="21"/>
      <c r="JD1177" s="21"/>
      <c r="JE1177" s="21"/>
      <c r="JF1177" s="21"/>
      <c r="JG1177" s="21"/>
      <c r="JH1177" s="21"/>
      <c r="JI1177" s="21"/>
      <c r="JJ1177" s="21"/>
      <c r="JK1177" s="21"/>
      <c r="JL1177" s="21"/>
      <c r="JM1177" s="21"/>
      <c r="JN1177" s="21"/>
      <c r="JO1177" s="21"/>
      <c r="JP1177" s="21"/>
      <c r="JQ1177" s="21"/>
      <c r="JR1177" s="21"/>
      <c r="JS1177" s="21"/>
      <c r="JT1177" s="21"/>
      <c r="JU1177" s="21"/>
      <c r="JV1177" s="21"/>
      <c r="JW1177" s="21"/>
      <c r="JX1177" s="21"/>
      <c r="JY1177" s="21"/>
    </row>
    <row r="1178" spans="1:285" ht="14.1" customHeight="1">
      <c r="A1178" s="21"/>
      <c r="B1178" s="21"/>
      <c r="C1178" s="21"/>
      <c r="D1178" s="21"/>
      <c r="E1178" s="21"/>
      <c r="F1178" s="21"/>
      <c r="G1178" s="21"/>
      <c r="H1178" s="21"/>
      <c r="I1178" s="21"/>
      <c r="J1178" s="21"/>
      <c r="K1178" s="21"/>
      <c r="L1178" s="21"/>
      <c r="M1178" s="21"/>
      <c r="N1178" s="21"/>
      <c r="O1178" s="21"/>
      <c r="P1178" s="21"/>
      <c r="Q1178" s="21"/>
      <c r="R1178" s="21"/>
      <c r="S1178" s="21"/>
      <c r="T1178" s="21"/>
      <c r="U1178" s="21"/>
      <c r="V1178" s="21"/>
      <c r="W1178" s="21"/>
      <c r="X1178" s="21"/>
      <c r="Y1178" s="21"/>
      <c r="Z1178" s="21"/>
      <c r="AA1178" s="21"/>
      <c r="AB1178" s="21"/>
      <c r="AC1178" s="21"/>
      <c r="AD1178" s="21"/>
      <c r="AE1178" s="21"/>
      <c r="AF1178" s="21"/>
      <c r="AG1178" s="21"/>
      <c r="AH1178" s="21"/>
      <c r="AI1178" s="21"/>
      <c r="AJ1178" s="21"/>
      <c r="AK1178" s="21"/>
      <c r="AL1178" s="21"/>
      <c r="AM1178" s="21"/>
      <c r="AN1178" s="21"/>
      <c r="AO1178" s="21"/>
      <c r="AP1178" s="21"/>
      <c r="AQ1178" s="21"/>
      <c r="AR1178" s="21"/>
      <c r="AS1178" s="21"/>
      <c r="AT1178" s="21"/>
      <c r="AU1178" s="21"/>
      <c r="AV1178" s="21"/>
      <c r="AW1178" s="21"/>
      <c r="AX1178" s="21"/>
      <c r="AY1178" s="21"/>
      <c r="AZ1178" s="21"/>
      <c r="BA1178" s="21"/>
      <c r="BB1178" s="21"/>
      <c r="BC1178" s="21"/>
      <c r="BD1178" s="21"/>
      <c r="BE1178" s="21"/>
      <c r="BF1178" s="21"/>
      <c r="BG1178" s="21"/>
      <c r="BH1178" s="21"/>
      <c r="BI1178" s="21"/>
      <c r="BJ1178" s="21"/>
      <c r="BK1178" s="21"/>
      <c r="BL1178" s="21"/>
      <c r="BM1178" s="21"/>
      <c r="BN1178" s="21"/>
      <c r="BO1178" s="21"/>
      <c r="BP1178" s="21"/>
      <c r="BQ1178" s="21"/>
      <c r="BR1178" s="21"/>
      <c r="BS1178" s="21"/>
      <c r="BT1178" s="21"/>
      <c r="BU1178" s="21"/>
      <c r="BV1178" s="21"/>
      <c r="BW1178" s="21"/>
      <c r="BX1178" s="21"/>
      <c r="BY1178" s="21"/>
      <c r="BZ1178" s="21"/>
      <c r="CA1178" s="21"/>
      <c r="CB1178" s="21"/>
      <c r="CC1178" s="21"/>
      <c r="CD1178" s="21"/>
      <c r="CE1178" s="21"/>
      <c r="CF1178" s="21"/>
      <c r="CG1178" s="21"/>
      <c r="CH1178" s="21"/>
      <c r="CI1178" s="21"/>
      <c r="CJ1178" s="21"/>
      <c r="CK1178" s="21"/>
      <c r="CL1178" s="21"/>
      <c r="CM1178" s="21"/>
      <c r="CN1178" s="21"/>
      <c r="CO1178" s="21"/>
      <c r="CP1178" s="21"/>
      <c r="CQ1178" s="21"/>
      <c r="CR1178" s="21"/>
      <c r="CS1178" s="21"/>
      <c r="CT1178" s="21"/>
      <c r="CU1178" s="21"/>
      <c r="CV1178" s="21"/>
      <c r="CW1178" s="21"/>
      <c r="CX1178" s="21"/>
      <c r="CY1178" s="21"/>
      <c r="CZ1178" s="21"/>
      <c r="DA1178" s="21"/>
      <c r="DB1178" s="21"/>
      <c r="DC1178" s="21"/>
      <c r="DD1178" s="21"/>
      <c r="DE1178" s="21"/>
      <c r="DF1178" s="21"/>
      <c r="DG1178" s="21"/>
      <c r="DH1178" s="21"/>
      <c r="DI1178" s="21"/>
      <c r="DJ1178" s="21"/>
      <c r="DK1178" s="21"/>
      <c r="DL1178" s="21"/>
      <c r="DM1178" s="21"/>
      <c r="DN1178" s="21"/>
      <c r="DO1178" s="21"/>
      <c r="DP1178" s="21"/>
      <c r="DQ1178" s="21"/>
      <c r="DR1178" s="21"/>
      <c r="DS1178" s="21"/>
      <c r="DT1178" s="21"/>
      <c r="DU1178" s="21"/>
      <c r="DV1178" s="21"/>
      <c r="DW1178" s="21"/>
      <c r="DX1178" s="21"/>
      <c r="DY1178" s="21"/>
      <c r="DZ1178" s="21"/>
      <c r="EA1178" s="21"/>
      <c r="EB1178" s="21"/>
      <c r="EC1178" s="21"/>
      <c r="ED1178" s="21"/>
      <c r="EE1178" s="21"/>
      <c r="EF1178" s="21"/>
      <c r="EG1178" s="21"/>
      <c r="EH1178" s="21"/>
      <c r="EI1178" s="21"/>
      <c r="EJ1178" s="21"/>
      <c r="EK1178" s="21"/>
      <c r="EL1178" s="21"/>
      <c r="EM1178" s="21"/>
      <c r="EN1178" s="21"/>
      <c r="EO1178" s="21"/>
      <c r="EP1178" s="21"/>
      <c r="EQ1178" s="21"/>
      <c r="ER1178" s="21"/>
      <c r="ES1178" s="21"/>
      <c r="ET1178" s="21"/>
      <c r="EU1178" s="21"/>
      <c r="EV1178" s="21"/>
      <c r="EW1178" s="21"/>
      <c r="EX1178" s="21"/>
      <c r="EY1178" s="21"/>
      <c r="EZ1178" s="21"/>
      <c r="FA1178" s="21"/>
      <c r="FB1178" s="21"/>
      <c r="FC1178" s="21"/>
      <c r="FD1178" s="21"/>
      <c r="FE1178" s="21"/>
      <c r="FF1178" s="21"/>
      <c r="FG1178" s="21"/>
      <c r="FH1178" s="21"/>
      <c r="FI1178" s="21"/>
      <c r="FJ1178" s="21"/>
      <c r="FK1178" s="21"/>
      <c r="FL1178" s="21"/>
      <c r="FM1178" s="21"/>
      <c r="FN1178" s="21"/>
      <c r="FO1178" s="21"/>
      <c r="FP1178" s="21"/>
      <c r="FQ1178" s="21"/>
      <c r="FR1178" s="21"/>
      <c r="FS1178" s="21"/>
      <c r="FT1178" s="21"/>
      <c r="FU1178" s="21"/>
      <c r="FV1178" s="21"/>
      <c r="FW1178" s="21"/>
      <c r="FX1178" s="21"/>
      <c r="FY1178" s="21"/>
      <c r="FZ1178" s="21"/>
      <c r="GA1178" s="21"/>
      <c r="GB1178" s="21"/>
      <c r="GC1178" s="21"/>
      <c r="GD1178" s="21"/>
      <c r="GE1178" s="21"/>
      <c r="GF1178" s="21"/>
      <c r="GG1178" s="21"/>
      <c r="GH1178" s="21"/>
      <c r="GI1178" s="21"/>
      <c r="GJ1178" s="21"/>
      <c r="GK1178" s="21"/>
      <c r="GL1178" s="21"/>
      <c r="GM1178" s="21"/>
      <c r="GN1178" s="21"/>
      <c r="GO1178" s="21"/>
      <c r="GP1178" s="21"/>
      <c r="GQ1178" s="21"/>
      <c r="GR1178" s="21"/>
      <c r="GS1178" s="21"/>
      <c r="GT1178" s="21"/>
      <c r="GU1178" s="21"/>
      <c r="GV1178" s="21"/>
      <c r="GW1178" s="21"/>
      <c r="GX1178" s="21"/>
      <c r="GY1178" s="21"/>
      <c r="GZ1178" s="21"/>
      <c r="HA1178" s="21"/>
      <c r="HB1178" s="21"/>
      <c r="HC1178" s="21"/>
      <c r="HD1178" s="21"/>
      <c r="HE1178" s="21"/>
      <c r="HF1178" s="21"/>
      <c r="HG1178" s="21"/>
      <c r="HH1178" s="21"/>
      <c r="HI1178" s="21"/>
      <c r="HJ1178" s="21"/>
      <c r="HK1178" s="21"/>
      <c r="HL1178" s="21"/>
      <c r="HM1178" s="21"/>
      <c r="HN1178" s="21"/>
      <c r="HO1178" s="21"/>
      <c r="HP1178" s="21"/>
      <c r="HQ1178" s="21"/>
      <c r="HR1178" s="21"/>
      <c r="HS1178" s="21"/>
      <c r="HT1178" s="21"/>
      <c r="HU1178" s="21"/>
      <c r="HV1178" s="21"/>
      <c r="HW1178" s="21"/>
      <c r="HX1178" s="21"/>
      <c r="HY1178" s="21"/>
      <c r="HZ1178" s="21"/>
      <c r="IA1178" s="21"/>
      <c r="IB1178" s="21"/>
      <c r="IC1178" s="21"/>
      <c r="ID1178" s="21"/>
      <c r="IE1178" s="21"/>
      <c r="IF1178" s="21"/>
      <c r="IG1178" s="21"/>
      <c r="IH1178" s="21"/>
      <c r="II1178" s="21"/>
      <c r="IJ1178" s="21"/>
      <c r="IK1178" s="21"/>
      <c r="IL1178" s="21"/>
      <c r="IM1178" s="21"/>
      <c r="IN1178" s="21"/>
      <c r="IO1178" s="21"/>
      <c r="IP1178" s="21"/>
      <c r="IQ1178" s="21"/>
      <c r="IR1178" s="21"/>
      <c r="IS1178" s="21"/>
      <c r="IT1178" s="21"/>
      <c r="IU1178" s="21"/>
      <c r="IV1178" s="21"/>
      <c r="IW1178" s="21"/>
      <c r="IX1178" s="21"/>
      <c r="IY1178" s="21"/>
      <c r="IZ1178" s="21"/>
      <c r="JA1178" s="21"/>
      <c r="JB1178" s="21"/>
      <c r="JC1178" s="21"/>
      <c r="JD1178" s="21"/>
      <c r="JE1178" s="21"/>
      <c r="JF1178" s="21"/>
      <c r="JG1178" s="21"/>
      <c r="JH1178" s="21"/>
      <c r="JI1178" s="21"/>
      <c r="JJ1178" s="21"/>
      <c r="JK1178" s="21"/>
      <c r="JL1178" s="21"/>
      <c r="JM1178" s="21"/>
      <c r="JN1178" s="21"/>
      <c r="JO1178" s="21"/>
      <c r="JP1178" s="21"/>
      <c r="JQ1178" s="21"/>
      <c r="JR1178" s="21"/>
      <c r="JS1178" s="21"/>
      <c r="JT1178" s="21"/>
      <c r="JU1178" s="21"/>
      <c r="JV1178" s="21"/>
      <c r="JW1178" s="21"/>
      <c r="JX1178" s="21"/>
      <c r="JY1178" s="21"/>
    </row>
    <row r="1179" spans="1:285" ht="14.1" customHeight="1">
      <c r="A1179" s="21"/>
      <c r="B1179" s="21"/>
      <c r="C1179" s="21"/>
      <c r="D1179" s="21"/>
      <c r="E1179" s="21"/>
      <c r="F1179" s="21"/>
      <c r="G1179" s="21"/>
      <c r="H1179" s="21"/>
      <c r="I1179" s="21"/>
      <c r="J1179" s="21"/>
      <c r="K1179" s="21"/>
      <c r="L1179" s="21"/>
      <c r="M1179" s="21"/>
      <c r="N1179" s="21"/>
      <c r="O1179" s="21"/>
      <c r="P1179" s="21"/>
      <c r="Q1179" s="21"/>
      <c r="R1179" s="21"/>
      <c r="S1179" s="21"/>
      <c r="T1179" s="21"/>
      <c r="U1179" s="21"/>
      <c r="V1179" s="21"/>
      <c r="W1179" s="21"/>
      <c r="X1179" s="21"/>
      <c r="Y1179" s="21"/>
      <c r="Z1179" s="21"/>
      <c r="AA1179" s="21"/>
      <c r="AB1179" s="21"/>
      <c r="AC1179" s="21"/>
      <c r="AD1179" s="21"/>
      <c r="AE1179" s="21"/>
      <c r="AF1179" s="21"/>
      <c r="AG1179" s="21"/>
      <c r="AH1179" s="21"/>
      <c r="AI1179" s="21"/>
      <c r="AJ1179" s="21"/>
      <c r="AK1179" s="21"/>
      <c r="AL1179" s="21"/>
      <c r="AM1179" s="21"/>
      <c r="AN1179" s="21"/>
      <c r="AO1179" s="21"/>
      <c r="AP1179" s="21"/>
      <c r="AQ1179" s="21"/>
      <c r="AR1179" s="21"/>
      <c r="AS1179" s="21"/>
      <c r="AT1179" s="21"/>
      <c r="AU1179" s="21"/>
      <c r="AV1179" s="21"/>
      <c r="AW1179" s="21"/>
      <c r="AX1179" s="21"/>
      <c r="AY1179" s="21"/>
      <c r="AZ1179" s="21"/>
      <c r="BA1179" s="21"/>
      <c r="BB1179" s="21"/>
      <c r="BC1179" s="21"/>
      <c r="BD1179" s="21"/>
      <c r="BE1179" s="21"/>
      <c r="BF1179" s="21"/>
      <c r="BG1179" s="21"/>
      <c r="BH1179" s="21"/>
      <c r="BI1179" s="21"/>
      <c r="BJ1179" s="21"/>
      <c r="BK1179" s="21"/>
      <c r="BL1179" s="21"/>
      <c r="BM1179" s="21"/>
      <c r="BN1179" s="21"/>
      <c r="BO1179" s="21"/>
      <c r="BP1179" s="21"/>
      <c r="BQ1179" s="21"/>
      <c r="BR1179" s="21"/>
      <c r="BS1179" s="21"/>
      <c r="BT1179" s="21"/>
      <c r="BU1179" s="21"/>
      <c r="BV1179" s="21"/>
      <c r="BW1179" s="21"/>
      <c r="BX1179" s="21"/>
      <c r="BY1179" s="21"/>
      <c r="BZ1179" s="21"/>
      <c r="CA1179" s="21"/>
      <c r="CB1179" s="21"/>
      <c r="CC1179" s="21"/>
      <c r="CD1179" s="21"/>
      <c r="CE1179" s="21"/>
      <c r="CF1179" s="21"/>
      <c r="CG1179" s="21"/>
      <c r="CH1179" s="21"/>
      <c r="CI1179" s="21"/>
      <c r="CJ1179" s="21"/>
      <c r="CK1179" s="21"/>
      <c r="CL1179" s="21"/>
      <c r="CM1179" s="21"/>
      <c r="CN1179" s="21"/>
      <c r="CO1179" s="21"/>
      <c r="CP1179" s="21"/>
      <c r="CQ1179" s="21"/>
      <c r="CR1179" s="21"/>
      <c r="CS1179" s="21"/>
      <c r="CT1179" s="21"/>
      <c r="CU1179" s="21"/>
      <c r="CV1179" s="21"/>
      <c r="CW1179" s="21"/>
      <c r="CX1179" s="21"/>
      <c r="CY1179" s="21"/>
      <c r="CZ1179" s="21"/>
      <c r="DA1179" s="21"/>
      <c r="DB1179" s="21"/>
      <c r="DC1179" s="21"/>
      <c r="DD1179" s="21"/>
      <c r="DE1179" s="21"/>
      <c r="DF1179" s="21"/>
      <c r="DG1179" s="21"/>
      <c r="DH1179" s="21"/>
      <c r="DI1179" s="21"/>
      <c r="DJ1179" s="21"/>
      <c r="DK1179" s="21"/>
      <c r="DL1179" s="21"/>
      <c r="DM1179" s="21"/>
      <c r="DN1179" s="21"/>
      <c r="DO1179" s="21"/>
      <c r="DP1179" s="21"/>
      <c r="DQ1179" s="21"/>
      <c r="DR1179" s="21"/>
      <c r="DS1179" s="21"/>
      <c r="DT1179" s="21"/>
      <c r="DU1179" s="21"/>
      <c r="DV1179" s="21"/>
      <c r="DW1179" s="21"/>
      <c r="DX1179" s="21"/>
      <c r="DY1179" s="21"/>
      <c r="DZ1179" s="21"/>
      <c r="EA1179" s="21"/>
      <c r="EB1179" s="21"/>
      <c r="EC1179" s="21"/>
      <c r="ED1179" s="21"/>
      <c r="EE1179" s="21"/>
      <c r="EF1179" s="21"/>
      <c r="EG1179" s="21"/>
      <c r="EH1179" s="21"/>
      <c r="EI1179" s="21"/>
      <c r="EJ1179" s="21"/>
      <c r="EK1179" s="21"/>
      <c r="EL1179" s="21"/>
      <c r="EM1179" s="21"/>
      <c r="EN1179" s="21"/>
      <c r="EO1179" s="21"/>
      <c r="EP1179" s="21"/>
      <c r="EQ1179" s="21"/>
      <c r="ER1179" s="21"/>
      <c r="ES1179" s="21"/>
      <c r="ET1179" s="21"/>
      <c r="EU1179" s="21"/>
      <c r="EV1179" s="21"/>
      <c r="EW1179" s="21"/>
      <c r="EX1179" s="21"/>
      <c r="EY1179" s="21"/>
      <c r="EZ1179" s="21"/>
      <c r="FA1179" s="21"/>
      <c r="FB1179" s="21"/>
      <c r="FC1179" s="21"/>
      <c r="FD1179" s="21"/>
      <c r="FE1179" s="21"/>
      <c r="FF1179" s="21"/>
      <c r="FG1179" s="21"/>
      <c r="FH1179" s="21"/>
      <c r="FI1179" s="21"/>
      <c r="FJ1179" s="21"/>
      <c r="FK1179" s="21"/>
      <c r="FL1179" s="21"/>
      <c r="FM1179" s="21"/>
      <c r="FN1179" s="21"/>
      <c r="FO1179" s="21"/>
      <c r="FP1179" s="21"/>
      <c r="FQ1179" s="21"/>
      <c r="FR1179" s="21"/>
      <c r="FS1179" s="21"/>
      <c r="FT1179" s="21"/>
      <c r="FU1179" s="21"/>
      <c r="FV1179" s="21"/>
      <c r="FW1179" s="21"/>
      <c r="FX1179" s="21"/>
      <c r="FY1179" s="21"/>
      <c r="FZ1179" s="21"/>
      <c r="GA1179" s="21"/>
      <c r="GB1179" s="21"/>
      <c r="GC1179" s="21"/>
      <c r="GD1179" s="21"/>
      <c r="GE1179" s="21"/>
      <c r="GF1179" s="21"/>
      <c r="GG1179" s="21"/>
      <c r="GH1179" s="21"/>
      <c r="GI1179" s="21"/>
      <c r="GJ1179" s="21"/>
      <c r="GK1179" s="21"/>
      <c r="GL1179" s="21"/>
      <c r="GM1179" s="21"/>
      <c r="GN1179" s="21"/>
      <c r="GO1179" s="21"/>
      <c r="GP1179" s="21"/>
      <c r="GQ1179" s="21"/>
      <c r="GR1179" s="21"/>
      <c r="GS1179" s="21"/>
      <c r="GT1179" s="21"/>
      <c r="GU1179" s="21"/>
      <c r="GV1179" s="21"/>
      <c r="GW1179" s="21"/>
      <c r="GX1179" s="21"/>
      <c r="GY1179" s="21"/>
      <c r="GZ1179" s="21"/>
      <c r="HA1179" s="21"/>
      <c r="HB1179" s="21"/>
      <c r="HC1179" s="21"/>
      <c r="HD1179" s="21"/>
      <c r="HE1179" s="21"/>
      <c r="HF1179" s="21"/>
      <c r="HG1179" s="21"/>
      <c r="HH1179" s="21"/>
      <c r="HI1179" s="21"/>
      <c r="HJ1179" s="21"/>
      <c r="HK1179" s="21"/>
      <c r="HL1179" s="21"/>
      <c r="HM1179" s="21"/>
      <c r="HN1179" s="21"/>
      <c r="HO1179" s="21"/>
      <c r="HP1179" s="21"/>
      <c r="HQ1179" s="21"/>
      <c r="HR1179" s="21"/>
      <c r="HS1179" s="21"/>
      <c r="HT1179" s="21"/>
      <c r="HU1179" s="21"/>
      <c r="HV1179" s="21"/>
      <c r="HW1179" s="21"/>
      <c r="HX1179" s="21"/>
      <c r="HY1179" s="21"/>
      <c r="HZ1179" s="21"/>
      <c r="IA1179" s="21"/>
      <c r="IB1179" s="21"/>
      <c r="IC1179" s="21"/>
      <c r="ID1179" s="21"/>
      <c r="IE1179" s="21"/>
      <c r="IF1179" s="21"/>
      <c r="IG1179" s="21"/>
      <c r="IH1179" s="21"/>
      <c r="II1179" s="21"/>
      <c r="IJ1179" s="21"/>
      <c r="IK1179" s="21"/>
      <c r="IL1179" s="21"/>
      <c r="IM1179" s="21"/>
      <c r="IN1179" s="21"/>
      <c r="IO1179" s="21"/>
      <c r="IP1179" s="21"/>
      <c r="IQ1179" s="21"/>
      <c r="IR1179" s="21"/>
      <c r="IS1179" s="21"/>
      <c r="IT1179" s="21"/>
      <c r="IU1179" s="21"/>
      <c r="IV1179" s="21"/>
      <c r="IW1179" s="21"/>
      <c r="IX1179" s="21"/>
      <c r="IY1179" s="21"/>
      <c r="IZ1179" s="21"/>
      <c r="JA1179" s="21"/>
      <c r="JB1179" s="21"/>
      <c r="JC1179" s="21"/>
      <c r="JD1179" s="21"/>
      <c r="JE1179" s="21"/>
      <c r="JF1179" s="21"/>
      <c r="JG1179" s="21"/>
      <c r="JH1179" s="21"/>
      <c r="JI1179" s="21"/>
      <c r="JJ1179" s="21"/>
      <c r="JK1179" s="21"/>
      <c r="JL1179" s="21"/>
      <c r="JM1179" s="21"/>
      <c r="JN1179" s="21"/>
      <c r="JO1179" s="21"/>
      <c r="JP1179" s="21"/>
      <c r="JQ1179" s="21"/>
      <c r="JR1179" s="21"/>
      <c r="JS1179" s="21"/>
      <c r="JT1179" s="21"/>
      <c r="JU1179" s="21"/>
      <c r="JV1179" s="21"/>
      <c r="JW1179" s="21"/>
      <c r="JX1179" s="21"/>
      <c r="JY1179" s="21"/>
    </row>
    <row r="1180" spans="1:285" ht="14.1" customHeight="1">
      <c r="A1180" s="21"/>
      <c r="B1180" s="21"/>
      <c r="C1180" s="21"/>
      <c r="D1180" s="21"/>
      <c r="E1180" s="21"/>
      <c r="F1180" s="21"/>
      <c r="G1180" s="21"/>
      <c r="H1180" s="21"/>
      <c r="I1180" s="21"/>
      <c r="J1180" s="21"/>
      <c r="K1180" s="21"/>
      <c r="L1180" s="21"/>
      <c r="M1180" s="21"/>
      <c r="N1180" s="21"/>
      <c r="O1180" s="21"/>
      <c r="P1180" s="21"/>
      <c r="Q1180" s="21"/>
      <c r="R1180" s="21"/>
      <c r="S1180" s="21"/>
      <c r="T1180" s="21"/>
      <c r="U1180" s="21"/>
      <c r="V1180" s="21"/>
      <c r="W1180" s="21"/>
      <c r="X1180" s="21"/>
      <c r="Y1180" s="21"/>
      <c r="Z1180" s="21"/>
      <c r="AA1180" s="21"/>
      <c r="AB1180" s="21"/>
      <c r="AC1180" s="21"/>
      <c r="AD1180" s="21"/>
      <c r="AE1180" s="21"/>
      <c r="AF1180" s="21"/>
      <c r="AG1180" s="21"/>
      <c r="AH1180" s="21"/>
      <c r="AI1180" s="21"/>
      <c r="AJ1180" s="21"/>
      <c r="AK1180" s="21"/>
      <c r="AL1180" s="21"/>
      <c r="AM1180" s="21"/>
      <c r="AN1180" s="21"/>
      <c r="AO1180" s="21"/>
      <c r="AP1180" s="21"/>
      <c r="AQ1180" s="21"/>
      <c r="AR1180" s="21"/>
      <c r="AS1180" s="21"/>
      <c r="AT1180" s="21"/>
      <c r="AU1180" s="21"/>
      <c r="AV1180" s="21"/>
      <c r="AW1180" s="21"/>
      <c r="AX1180" s="21"/>
      <c r="AY1180" s="21"/>
      <c r="AZ1180" s="21"/>
      <c r="BA1180" s="21"/>
      <c r="BB1180" s="21"/>
      <c r="BC1180" s="21"/>
      <c r="BD1180" s="21"/>
      <c r="BE1180" s="21"/>
      <c r="BF1180" s="21"/>
      <c r="BG1180" s="21"/>
      <c r="BH1180" s="21"/>
      <c r="BI1180" s="21"/>
      <c r="BJ1180" s="21"/>
      <c r="BK1180" s="21"/>
      <c r="BL1180" s="21"/>
      <c r="BM1180" s="21"/>
      <c r="BN1180" s="21"/>
      <c r="BO1180" s="21"/>
      <c r="BP1180" s="21"/>
      <c r="BQ1180" s="21"/>
      <c r="BR1180" s="21"/>
      <c r="BS1180" s="21"/>
      <c r="BT1180" s="21"/>
      <c r="BU1180" s="21"/>
      <c r="BV1180" s="21"/>
      <c r="BW1180" s="21"/>
      <c r="BX1180" s="21"/>
      <c r="BY1180" s="21"/>
      <c r="BZ1180" s="21"/>
      <c r="CA1180" s="21"/>
      <c r="CB1180" s="21"/>
      <c r="CC1180" s="21"/>
      <c r="CD1180" s="21"/>
      <c r="CE1180" s="21"/>
      <c r="CF1180" s="21"/>
      <c r="CG1180" s="21"/>
      <c r="CH1180" s="21"/>
      <c r="CI1180" s="21"/>
      <c r="CJ1180" s="21"/>
      <c r="CK1180" s="21"/>
      <c r="CL1180" s="21"/>
      <c r="CM1180" s="21"/>
      <c r="CN1180" s="21"/>
      <c r="CO1180" s="21"/>
      <c r="CP1180" s="21"/>
      <c r="CQ1180" s="21"/>
      <c r="CR1180" s="21"/>
      <c r="CS1180" s="21"/>
      <c r="CT1180" s="21"/>
      <c r="CU1180" s="21"/>
      <c r="CV1180" s="21"/>
      <c r="CW1180" s="21"/>
      <c r="CX1180" s="21"/>
      <c r="CY1180" s="21"/>
      <c r="CZ1180" s="21"/>
      <c r="DA1180" s="21"/>
      <c r="DB1180" s="21"/>
      <c r="DC1180" s="21"/>
      <c r="DD1180" s="21"/>
      <c r="DE1180" s="21"/>
      <c r="DF1180" s="21"/>
      <c r="DG1180" s="21"/>
      <c r="DH1180" s="21"/>
      <c r="DI1180" s="21"/>
      <c r="DJ1180" s="21"/>
      <c r="DK1180" s="21"/>
      <c r="DL1180" s="21"/>
      <c r="DM1180" s="21"/>
      <c r="DN1180" s="21"/>
      <c r="DO1180" s="21"/>
      <c r="DP1180" s="21"/>
      <c r="DQ1180" s="21"/>
      <c r="DR1180" s="21"/>
      <c r="DS1180" s="21"/>
      <c r="DT1180" s="21"/>
      <c r="DU1180" s="21"/>
      <c r="DV1180" s="21"/>
      <c r="DW1180" s="21"/>
      <c r="DX1180" s="21"/>
      <c r="DY1180" s="21"/>
      <c r="DZ1180" s="21"/>
      <c r="EA1180" s="21"/>
      <c r="EB1180" s="21"/>
      <c r="EC1180" s="21"/>
      <c r="ED1180" s="21"/>
      <c r="EE1180" s="21"/>
      <c r="EF1180" s="21"/>
      <c r="EG1180" s="21"/>
      <c r="EH1180" s="21"/>
      <c r="EI1180" s="21"/>
      <c r="EJ1180" s="21"/>
      <c r="EK1180" s="21"/>
      <c r="EL1180" s="21"/>
      <c r="EM1180" s="21"/>
      <c r="EN1180" s="21"/>
      <c r="EO1180" s="21"/>
      <c r="EP1180" s="21"/>
      <c r="EQ1180" s="21"/>
      <c r="ER1180" s="21"/>
      <c r="ES1180" s="21"/>
      <c r="ET1180" s="21"/>
      <c r="EU1180" s="21"/>
      <c r="EV1180" s="21"/>
      <c r="EW1180" s="21"/>
      <c r="EX1180" s="21"/>
      <c r="EY1180" s="21"/>
      <c r="EZ1180" s="21"/>
      <c r="FA1180" s="21"/>
      <c r="FB1180" s="21"/>
      <c r="FC1180" s="21"/>
      <c r="FD1180" s="21"/>
      <c r="FE1180" s="21"/>
      <c r="FF1180" s="21"/>
      <c r="FG1180" s="21"/>
      <c r="FH1180" s="21"/>
      <c r="FI1180" s="21"/>
      <c r="FJ1180" s="21"/>
      <c r="FK1180" s="21"/>
      <c r="FL1180" s="21"/>
      <c r="FM1180" s="21"/>
      <c r="FN1180" s="21"/>
      <c r="FO1180" s="21"/>
      <c r="FP1180" s="21"/>
      <c r="FQ1180" s="21"/>
      <c r="FR1180" s="21"/>
      <c r="FS1180" s="21"/>
      <c r="FT1180" s="21"/>
      <c r="FU1180" s="21"/>
      <c r="FV1180" s="21"/>
      <c r="FW1180" s="21"/>
      <c r="FX1180" s="21"/>
      <c r="FY1180" s="21"/>
      <c r="FZ1180" s="21"/>
      <c r="GA1180" s="21"/>
      <c r="GB1180" s="21"/>
      <c r="GC1180" s="21"/>
      <c r="GD1180" s="21"/>
      <c r="GE1180" s="21"/>
      <c r="GF1180" s="21"/>
      <c r="GG1180" s="21"/>
      <c r="GH1180" s="21"/>
      <c r="GI1180" s="21"/>
      <c r="GJ1180" s="21"/>
      <c r="GK1180" s="21"/>
      <c r="GL1180" s="21"/>
      <c r="GM1180" s="21"/>
      <c r="GN1180" s="21"/>
      <c r="GO1180" s="21"/>
      <c r="GP1180" s="21"/>
      <c r="GQ1180" s="21"/>
      <c r="GR1180" s="21"/>
      <c r="GS1180" s="21"/>
      <c r="GT1180" s="21"/>
      <c r="GU1180" s="21"/>
      <c r="GV1180" s="21"/>
      <c r="GW1180" s="21"/>
      <c r="GX1180" s="21"/>
      <c r="GY1180" s="21"/>
      <c r="GZ1180" s="21"/>
      <c r="HA1180" s="21"/>
      <c r="HB1180" s="21"/>
      <c r="HC1180" s="21"/>
      <c r="HD1180" s="21"/>
      <c r="HE1180" s="21"/>
      <c r="HF1180" s="21"/>
      <c r="HG1180" s="21"/>
      <c r="HH1180" s="21"/>
      <c r="HI1180" s="21"/>
      <c r="HJ1180" s="21"/>
      <c r="HK1180" s="21"/>
      <c r="HL1180" s="21"/>
      <c r="HM1180" s="21"/>
      <c r="HN1180" s="21"/>
      <c r="HO1180" s="21"/>
      <c r="HP1180" s="21"/>
      <c r="HQ1180" s="21"/>
      <c r="HR1180" s="21"/>
      <c r="HS1180" s="21"/>
      <c r="HT1180" s="21"/>
      <c r="HU1180" s="21"/>
      <c r="HV1180" s="21"/>
      <c r="HW1180" s="21"/>
      <c r="HX1180" s="21"/>
      <c r="HY1180" s="21"/>
      <c r="HZ1180" s="21"/>
      <c r="IA1180" s="21"/>
      <c r="IB1180" s="21"/>
      <c r="IC1180" s="21"/>
      <c r="ID1180" s="21"/>
      <c r="IE1180" s="21"/>
      <c r="IF1180" s="21"/>
      <c r="IG1180" s="21"/>
      <c r="IH1180" s="21"/>
      <c r="II1180" s="21"/>
      <c r="IJ1180" s="21"/>
      <c r="IK1180" s="21"/>
      <c r="IL1180" s="21"/>
      <c r="IM1180" s="21"/>
      <c r="IN1180" s="21"/>
      <c r="IO1180" s="21"/>
      <c r="IP1180" s="21"/>
      <c r="IQ1180" s="21"/>
      <c r="IR1180" s="21"/>
      <c r="IS1180" s="21"/>
      <c r="IT1180" s="21"/>
      <c r="IU1180" s="21"/>
      <c r="IV1180" s="21"/>
      <c r="IW1180" s="21"/>
      <c r="IX1180" s="21"/>
      <c r="IY1180" s="21"/>
      <c r="IZ1180" s="21"/>
      <c r="JA1180" s="21"/>
      <c r="JB1180" s="21"/>
      <c r="JC1180" s="21"/>
      <c r="JD1180" s="21"/>
      <c r="JE1180" s="21"/>
      <c r="JF1180" s="21"/>
      <c r="JG1180" s="21"/>
      <c r="JH1180" s="21"/>
      <c r="JI1180" s="21"/>
      <c r="JJ1180" s="21"/>
      <c r="JK1180" s="21"/>
      <c r="JL1180" s="21"/>
      <c r="JM1180" s="21"/>
      <c r="JN1180" s="21"/>
      <c r="JO1180" s="21"/>
      <c r="JP1180" s="21"/>
      <c r="JQ1180" s="21"/>
      <c r="JR1180" s="21"/>
      <c r="JS1180" s="21"/>
      <c r="JT1180" s="21"/>
      <c r="JU1180" s="21"/>
      <c r="JV1180" s="21"/>
      <c r="JW1180" s="21"/>
      <c r="JX1180" s="21"/>
      <c r="JY1180" s="21"/>
    </row>
    <row r="1181" spans="1:285" ht="14.1" customHeight="1">
      <c r="A1181" s="21"/>
      <c r="B1181" s="21"/>
      <c r="C1181" s="21"/>
      <c r="D1181" s="21"/>
      <c r="E1181" s="21"/>
      <c r="F1181" s="21"/>
      <c r="G1181" s="21"/>
      <c r="H1181" s="21"/>
      <c r="I1181" s="21"/>
      <c r="J1181" s="21"/>
      <c r="K1181" s="21"/>
      <c r="L1181" s="21"/>
      <c r="M1181" s="21"/>
      <c r="N1181" s="21"/>
      <c r="O1181" s="21"/>
      <c r="P1181" s="21"/>
      <c r="Q1181" s="21"/>
      <c r="R1181" s="21"/>
      <c r="S1181" s="21"/>
      <c r="T1181" s="21"/>
      <c r="U1181" s="21"/>
      <c r="V1181" s="21"/>
      <c r="W1181" s="21"/>
      <c r="X1181" s="21"/>
      <c r="Y1181" s="21"/>
      <c r="Z1181" s="21"/>
      <c r="AA1181" s="21"/>
      <c r="AB1181" s="21"/>
      <c r="AC1181" s="21"/>
      <c r="AD1181" s="21"/>
      <c r="AE1181" s="21"/>
      <c r="AF1181" s="21"/>
      <c r="AG1181" s="21"/>
      <c r="AH1181" s="21"/>
      <c r="AI1181" s="21"/>
      <c r="AJ1181" s="21"/>
      <c r="AK1181" s="21"/>
      <c r="AL1181" s="21"/>
      <c r="AM1181" s="21"/>
      <c r="AN1181" s="21"/>
      <c r="AO1181" s="21"/>
      <c r="AP1181" s="21"/>
      <c r="AQ1181" s="21"/>
      <c r="AR1181" s="21"/>
      <c r="AS1181" s="21"/>
      <c r="AT1181" s="21"/>
      <c r="AU1181" s="21"/>
      <c r="AV1181" s="21"/>
      <c r="AW1181" s="21"/>
      <c r="AX1181" s="21"/>
      <c r="AY1181" s="21"/>
      <c r="AZ1181" s="21"/>
      <c r="BA1181" s="21"/>
      <c r="BB1181" s="21"/>
      <c r="BC1181" s="21"/>
      <c r="BD1181" s="21"/>
      <c r="BE1181" s="21"/>
      <c r="BF1181" s="21"/>
      <c r="BG1181" s="21"/>
      <c r="BH1181" s="21"/>
      <c r="BI1181" s="21"/>
      <c r="BJ1181" s="21"/>
      <c r="BK1181" s="21"/>
      <c r="BL1181" s="21"/>
      <c r="BM1181" s="21"/>
      <c r="BN1181" s="21"/>
      <c r="BO1181" s="21"/>
      <c r="BP1181" s="21"/>
      <c r="BQ1181" s="21"/>
      <c r="BR1181" s="21"/>
      <c r="BS1181" s="21"/>
      <c r="BT1181" s="21"/>
      <c r="BU1181" s="21"/>
      <c r="BV1181" s="21"/>
      <c r="BW1181" s="21"/>
      <c r="BX1181" s="21"/>
      <c r="BY1181" s="21"/>
      <c r="BZ1181" s="21"/>
      <c r="CA1181" s="21"/>
      <c r="CB1181" s="21"/>
      <c r="CC1181" s="21"/>
      <c r="CD1181" s="21"/>
      <c r="CE1181" s="21"/>
      <c r="CF1181" s="21"/>
      <c r="CG1181" s="21"/>
      <c r="CH1181" s="21"/>
      <c r="CI1181" s="21"/>
      <c r="CJ1181" s="21"/>
      <c r="CK1181" s="21"/>
      <c r="CL1181" s="21"/>
      <c r="CM1181" s="21"/>
      <c r="CN1181" s="21"/>
      <c r="CO1181" s="21"/>
      <c r="CP1181" s="21"/>
      <c r="CQ1181" s="21"/>
      <c r="CR1181" s="21"/>
      <c r="CS1181" s="21"/>
      <c r="CT1181" s="21"/>
      <c r="CU1181" s="21"/>
      <c r="CV1181" s="21"/>
      <c r="CW1181" s="21"/>
      <c r="CX1181" s="21"/>
      <c r="CY1181" s="21"/>
      <c r="CZ1181" s="21"/>
      <c r="DA1181" s="21"/>
      <c r="DB1181" s="21"/>
      <c r="DC1181" s="21"/>
      <c r="DD1181" s="21"/>
      <c r="DE1181" s="21"/>
      <c r="DF1181" s="21"/>
      <c r="DG1181" s="21"/>
      <c r="DH1181" s="21"/>
      <c r="DI1181" s="21"/>
      <c r="DJ1181" s="21"/>
      <c r="DK1181" s="21"/>
      <c r="DL1181" s="21"/>
      <c r="DM1181" s="21"/>
      <c r="DN1181" s="21"/>
      <c r="DO1181" s="21"/>
      <c r="DP1181" s="21"/>
      <c r="DQ1181" s="21"/>
      <c r="DR1181" s="21"/>
      <c r="DS1181" s="21"/>
      <c r="DT1181" s="21"/>
      <c r="DU1181" s="21"/>
      <c r="DV1181" s="21"/>
      <c r="DW1181" s="21"/>
      <c r="DX1181" s="21"/>
      <c r="DY1181" s="21"/>
      <c r="DZ1181" s="21"/>
      <c r="EA1181" s="21"/>
      <c r="EB1181" s="21"/>
      <c r="EC1181" s="21"/>
      <c r="ED1181" s="21"/>
      <c r="EE1181" s="21"/>
      <c r="EF1181" s="21"/>
      <c r="EG1181" s="21"/>
      <c r="EH1181" s="21"/>
      <c r="EI1181" s="21"/>
      <c r="EJ1181" s="21"/>
      <c r="EK1181" s="21"/>
      <c r="EL1181" s="21"/>
      <c r="EM1181" s="21"/>
      <c r="EN1181" s="21"/>
      <c r="EO1181" s="21"/>
      <c r="EP1181" s="21"/>
      <c r="EQ1181" s="21"/>
      <c r="ER1181" s="21"/>
      <c r="ES1181" s="21"/>
      <c r="ET1181" s="21"/>
      <c r="EU1181" s="21"/>
      <c r="EV1181" s="21"/>
      <c r="EW1181" s="21"/>
      <c r="EX1181" s="21"/>
      <c r="EY1181" s="21"/>
      <c r="EZ1181" s="21"/>
      <c r="FA1181" s="21"/>
      <c r="FB1181" s="21"/>
      <c r="FC1181" s="21"/>
      <c r="FD1181" s="21"/>
      <c r="FE1181" s="21"/>
      <c r="FF1181" s="21"/>
      <c r="FG1181" s="21"/>
      <c r="FH1181" s="21"/>
      <c r="FI1181" s="21"/>
      <c r="FJ1181" s="21"/>
      <c r="FK1181" s="21"/>
      <c r="FL1181" s="21"/>
      <c r="FM1181" s="21"/>
      <c r="FN1181" s="21"/>
      <c r="FO1181" s="21"/>
      <c r="FP1181" s="21"/>
      <c r="FQ1181" s="21"/>
      <c r="FR1181" s="21"/>
      <c r="FS1181" s="21"/>
      <c r="FT1181" s="21"/>
      <c r="FU1181" s="21"/>
      <c r="FV1181" s="21"/>
      <c r="FW1181" s="21"/>
      <c r="FX1181" s="21"/>
      <c r="FY1181" s="21"/>
      <c r="FZ1181" s="21"/>
      <c r="GA1181" s="21"/>
      <c r="GB1181" s="21"/>
      <c r="GC1181" s="21"/>
      <c r="GD1181" s="21"/>
      <c r="GE1181" s="21"/>
      <c r="GF1181" s="21"/>
      <c r="GG1181" s="21"/>
      <c r="GH1181" s="21"/>
      <c r="GI1181" s="21"/>
      <c r="GJ1181" s="21"/>
      <c r="GK1181" s="21"/>
      <c r="GL1181" s="21"/>
      <c r="GM1181" s="21"/>
      <c r="GN1181" s="21"/>
      <c r="GO1181" s="21"/>
      <c r="GP1181" s="21"/>
      <c r="GQ1181" s="21"/>
      <c r="GR1181" s="21"/>
      <c r="GS1181" s="21"/>
      <c r="GT1181" s="21"/>
      <c r="GU1181" s="21"/>
      <c r="GV1181" s="21"/>
      <c r="GW1181" s="21"/>
      <c r="GX1181" s="21"/>
      <c r="GY1181" s="21"/>
      <c r="GZ1181" s="21"/>
      <c r="HA1181" s="21"/>
      <c r="HB1181" s="21"/>
      <c r="HC1181" s="21"/>
      <c r="HD1181" s="21"/>
      <c r="HE1181" s="21"/>
      <c r="HF1181" s="21"/>
      <c r="HG1181" s="21"/>
      <c r="HH1181" s="21"/>
      <c r="HI1181" s="21"/>
      <c r="HJ1181" s="21"/>
      <c r="HK1181" s="21"/>
      <c r="HL1181" s="21"/>
      <c r="HM1181" s="21"/>
      <c r="HN1181" s="21"/>
      <c r="HO1181" s="21"/>
      <c r="HP1181" s="21"/>
      <c r="HQ1181" s="21"/>
      <c r="HR1181" s="21"/>
      <c r="HS1181" s="21"/>
      <c r="HT1181" s="21"/>
      <c r="HU1181" s="21"/>
      <c r="HV1181" s="21"/>
      <c r="HW1181" s="21"/>
      <c r="HX1181" s="21"/>
      <c r="HY1181" s="21"/>
      <c r="HZ1181" s="21"/>
      <c r="IA1181" s="21"/>
      <c r="IB1181" s="21"/>
      <c r="IC1181" s="21"/>
      <c r="ID1181" s="21"/>
      <c r="IE1181" s="21"/>
      <c r="IF1181" s="21"/>
      <c r="IG1181" s="21"/>
      <c r="IH1181" s="21"/>
      <c r="II1181" s="21"/>
      <c r="IJ1181" s="21"/>
      <c r="IK1181" s="21"/>
      <c r="IL1181" s="21"/>
      <c r="IM1181" s="21"/>
      <c r="IN1181" s="21"/>
      <c r="IO1181" s="21"/>
      <c r="IP1181" s="21"/>
      <c r="IQ1181" s="21"/>
      <c r="IR1181" s="21"/>
      <c r="IS1181" s="21"/>
      <c r="IT1181" s="21"/>
      <c r="IU1181" s="21"/>
      <c r="IV1181" s="21"/>
      <c r="IW1181" s="21"/>
      <c r="IX1181" s="21"/>
      <c r="IY1181" s="21"/>
      <c r="IZ1181" s="21"/>
      <c r="JA1181" s="21"/>
      <c r="JB1181" s="21"/>
      <c r="JC1181" s="21"/>
      <c r="JD1181" s="21"/>
      <c r="JE1181" s="21"/>
      <c r="JF1181" s="21"/>
      <c r="JG1181" s="21"/>
      <c r="JH1181" s="21"/>
      <c r="JI1181" s="21"/>
      <c r="JJ1181" s="21"/>
      <c r="JK1181" s="21"/>
      <c r="JL1181" s="21"/>
      <c r="JM1181" s="21"/>
      <c r="JN1181" s="21"/>
      <c r="JO1181" s="21"/>
      <c r="JP1181" s="21"/>
      <c r="JQ1181" s="21"/>
      <c r="JR1181" s="21"/>
      <c r="JS1181" s="21"/>
      <c r="JT1181" s="21"/>
      <c r="JU1181" s="21"/>
      <c r="JV1181" s="21"/>
      <c r="JW1181" s="21"/>
      <c r="JX1181" s="21"/>
      <c r="JY1181" s="21"/>
    </row>
    <row r="1182" spans="1:285" ht="14.1" customHeight="1">
      <c r="A1182" s="21"/>
      <c r="B1182" s="21"/>
      <c r="C1182" s="21"/>
      <c r="D1182" s="21"/>
      <c r="E1182" s="21"/>
      <c r="F1182" s="21"/>
      <c r="G1182" s="21"/>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21"/>
      <c r="BK1182" s="21"/>
      <c r="BL1182" s="21"/>
      <c r="BM1182" s="21"/>
      <c r="BN1182" s="21"/>
      <c r="BO1182" s="21"/>
      <c r="BP1182" s="21"/>
      <c r="BQ1182" s="21"/>
      <c r="BR1182" s="21"/>
      <c r="BS1182" s="21"/>
      <c r="BT1182" s="21"/>
      <c r="BU1182" s="21"/>
      <c r="BV1182" s="21"/>
      <c r="BW1182" s="21"/>
      <c r="BX1182" s="21"/>
      <c r="BY1182" s="21"/>
      <c r="BZ1182" s="21"/>
      <c r="CA1182" s="21"/>
      <c r="CB1182" s="21"/>
      <c r="CC1182" s="21"/>
      <c r="CD1182" s="21"/>
      <c r="CE1182" s="21"/>
      <c r="CF1182" s="21"/>
      <c r="CG1182" s="21"/>
      <c r="CH1182" s="21"/>
      <c r="CI1182" s="21"/>
      <c r="CJ1182" s="21"/>
      <c r="CK1182" s="21"/>
      <c r="CL1182" s="21"/>
      <c r="CM1182" s="21"/>
      <c r="CN1182" s="21"/>
      <c r="CO1182" s="21"/>
      <c r="CP1182" s="21"/>
      <c r="CQ1182" s="21"/>
      <c r="CR1182" s="21"/>
      <c r="CS1182" s="21"/>
      <c r="CT1182" s="21"/>
      <c r="CU1182" s="21"/>
      <c r="CV1182" s="21"/>
      <c r="CW1182" s="21"/>
      <c r="CX1182" s="21"/>
      <c r="CY1182" s="21"/>
      <c r="CZ1182" s="21"/>
      <c r="DA1182" s="21"/>
      <c r="DB1182" s="21"/>
      <c r="DC1182" s="21"/>
      <c r="DD1182" s="21"/>
      <c r="DE1182" s="21"/>
      <c r="DF1182" s="21"/>
      <c r="DG1182" s="21"/>
      <c r="DH1182" s="21"/>
      <c r="DI1182" s="21"/>
      <c r="DJ1182" s="21"/>
      <c r="DK1182" s="21"/>
      <c r="DL1182" s="21"/>
      <c r="DM1182" s="21"/>
      <c r="DN1182" s="21"/>
      <c r="DO1182" s="21"/>
      <c r="DP1182" s="21"/>
      <c r="DQ1182" s="21"/>
      <c r="DR1182" s="21"/>
      <c r="DS1182" s="21"/>
      <c r="DT1182" s="21"/>
      <c r="DU1182" s="21"/>
      <c r="DV1182" s="21"/>
      <c r="DW1182" s="21"/>
      <c r="DX1182" s="21"/>
      <c r="DY1182" s="21"/>
      <c r="DZ1182" s="21"/>
      <c r="EA1182" s="21"/>
      <c r="EB1182" s="21"/>
      <c r="EC1182" s="21"/>
      <c r="ED1182" s="21"/>
      <c r="EE1182" s="21"/>
      <c r="EF1182" s="21"/>
      <c r="EG1182" s="21"/>
      <c r="EH1182" s="21"/>
      <c r="EI1182" s="21"/>
      <c r="EJ1182" s="21"/>
      <c r="EK1182" s="21"/>
      <c r="EL1182" s="21"/>
      <c r="EM1182" s="21"/>
      <c r="EN1182" s="21"/>
      <c r="EO1182" s="21"/>
      <c r="EP1182" s="21"/>
      <c r="EQ1182" s="21"/>
      <c r="ER1182" s="21"/>
      <c r="ES1182" s="21"/>
      <c r="ET1182" s="21"/>
      <c r="EU1182" s="21"/>
      <c r="EV1182" s="21"/>
      <c r="EW1182" s="21"/>
      <c r="EX1182" s="21"/>
      <c r="EY1182" s="21"/>
      <c r="EZ1182" s="21"/>
      <c r="FA1182" s="21"/>
      <c r="FB1182" s="21"/>
      <c r="FC1182" s="21"/>
      <c r="FD1182" s="21"/>
      <c r="FE1182" s="21"/>
      <c r="FF1182" s="21"/>
      <c r="FG1182" s="21"/>
      <c r="FH1182" s="21"/>
      <c r="FI1182" s="21"/>
      <c r="FJ1182" s="21"/>
      <c r="FK1182" s="21"/>
      <c r="FL1182" s="21"/>
      <c r="FM1182" s="21"/>
      <c r="FN1182" s="21"/>
      <c r="FO1182" s="21"/>
      <c r="FP1182" s="21"/>
      <c r="FQ1182" s="21"/>
      <c r="FR1182" s="21"/>
      <c r="FS1182" s="21"/>
      <c r="FT1182" s="21"/>
      <c r="FU1182" s="21"/>
      <c r="FV1182" s="21"/>
      <c r="FW1182" s="21"/>
      <c r="FX1182" s="21"/>
      <c r="FY1182" s="21"/>
      <c r="FZ1182" s="21"/>
      <c r="GA1182" s="21"/>
      <c r="GB1182" s="21"/>
      <c r="GC1182" s="21"/>
      <c r="GD1182" s="21"/>
      <c r="GE1182" s="21"/>
      <c r="GF1182" s="21"/>
      <c r="GG1182" s="21"/>
      <c r="GH1182" s="21"/>
      <c r="GI1182" s="21"/>
      <c r="GJ1182" s="21"/>
      <c r="GK1182" s="21"/>
      <c r="GL1182" s="21"/>
      <c r="GM1182" s="21"/>
      <c r="GN1182" s="21"/>
      <c r="GO1182" s="21"/>
      <c r="GP1182" s="21"/>
      <c r="GQ1182" s="21"/>
      <c r="GR1182" s="21"/>
      <c r="GS1182" s="21"/>
      <c r="GT1182" s="21"/>
      <c r="GU1182" s="21"/>
      <c r="GV1182" s="21"/>
      <c r="GW1182" s="21"/>
      <c r="GX1182" s="21"/>
      <c r="GY1182" s="21"/>
      <c r="GZ1182" s="21"/>
      <c r="HA1182" s="21"/>
      <c r="HB1182" s="21"/>
      <c r="HC1182" s="21"/>
      <c r="HD1182" s="21"/>
      <c r="HE1182" s="21"/>
      <c r="HF1182" s="21"/>
      <c r="HG1182" s="21"/>
      <c r="HH1182" s="21"/>
      <c r="HI1182" s="21"/>
      <c r="HJ1182" s="21"/>
      <c r="HK1182" s="21"/>
      <c r="HL1182" s="21"/>
      <c r="HM1182" s="21"/>
      <c r="HN1182" s="21"/>
      <c r="HO1182" s="21"/>
      <c r="HP1182" s="21"/>
      <c r="HQ1182" s="21"/>
      <c r="HR1182" s="21"/>
      <c r="HS1182" s="21"/>
      <c r="HT1182" s="21"/>
      <c r="HU1182" s="21"/>
      <c r="HV1182" s="21"/>
      <c r="HW1182" s="21"/>
      <c r="HX1182" s="21"/>
      <c r="HY1182" s="21"/>
      <c r="HZ1182" s="21"/>
      <c r="IA1182" s="21"/>
      <c r="IB1182" s="21"/>
      <c r="IC1182" s="21"/>
      <c r="ID1182" s="21"/>
      <c r="IE1182" s="21"/>
      <c r="IF1182" s="21"/>
      <c r="IG1182" s="21"/>
      <c r="IH1182" s="21"/>
      <c r="II1182" s="21"/>
      <c r="IJ1182" s="21"/>
      <c r="IK1182" s="21"/>
      <c r="IL1182" s="21"/>
      <c r="IM1182" s="21"/>
      <c r="IN1182" s="21"/>
      <c r="IO1182" s="21"/>
      <c r="IP1182" s="21"/>
      <c r="IQ1182" s="21"/>
      <c r="IR1182" s="21"/>
      <c r="IS1182" s="21"/>
      <c r="IT1182" s="21"/>
      <c r="IU1182" s="21"/>
      <c r="IV1182" s="21"/>
      <c r="IW1182" s="21"/>
      <c r="IX1182" s="21"/>
      <c r="IY1182" s="21"/>
      <c r="IZ1182" s="21"/>
      <c r="JA1182" s="21"/>
      <c r="JB1182" s="21"/>
      <c r="JC1182" s="21"/>
      <c r="JD1182" s="21"/>
      <c r="JE1182" s="21"/>
      <c r="JF1182" s="21"/>
      <c r="JG1182" s="21"/>
      <c r="JH1182" s="21"/>
      <c r="JI1182" s="21"/>
      <c r="JJ1182" s="21"/>
      <c r="JK1182" s="21"/>
      <c r="JL1182" s="21"/>
      <c r="JM1182" s="21"/>
      <c r="JN1182" s="21"/>
      <c r="JO1182" s="21"/>
      <c r="JP1182" s="21"/>
      <c r="JQ1182" s="21"/>
      <c r="JR1182" s="21"/>
      <c r="JS1182" s="21"/>
      <c r="JT1182" s="21"/>
      <c r="JU1182" s="21"/>
      <c r="JV1182" s="21"/>
      <c r="JW1182" s="21"/>
      <c r="JX1182" s="21"/>
      <c r="JY1182" s="21"/>
    </row>
    <row r="1183" spans="1:285" ht="14.1" customHeight="1">
      <c r="A1183" s="21"/>
      <c r="B1183" s="21"/>
      <c r="C1183" s="21"/>
      <c r="D1183" s="21"/>
      <c r="E1183" s="21"/>
      <c r="F1183" s="21"/>
      <c r="G1183" s="21"/>
      <c r="H1183" s="21"/>
      <c r="I1183" s="21"/>
      <c r="J1183" s="21"/>
      <c r="K1183" s="21"/>
      <c r="L1183" s="21"/>
      <c r="M1183" s="21"/>
      <c r="N1183" s="21"/>
      <c r="O1183" s="21"/>
      <c r="P1183" s="21"/>
      <c r="Q1183" s="21"/>
      <c r="R1183" s="21"/>
      <c r="S1183" s="21"/>
      <c r="T1183" s="21"/>
      <c r="U1183" s="21"/>
      <c r="V1183" s="21"/>
      <c r="W1183" s="21"/>
      <c r="X1183" s="21"/>
      <c r="Y1183" s="21"/>
      <c r="Z1183" s="21"/>
      <c r="AA1183" s="21"/>
      <c r="AB1183" s="21"/>
      <c r="AC1183" s="21"/>
      <c r="AD1183" s="21"/>
      <c r="AE1183" s="21"/>
      <c r="AF1183" s="21"/>
      <c r="AG1183" s="21"/>
      <c r="AH1183" s="21"/>
      <c r="AI1183" s="21"/>
      <c r="AJ1183" s="21"/>
      <c r="AK1183" s="21"/>
      <c r="AL1183" s="21"/>
      <c r="AM1183" s="21"/>
      <c r="AN1183" s="21"/>
      <c r="AO1183" s="21"/>
      <c r="AP1183" s="21"/>
      <c r="AQ1183" s="21"/>
      <c r="AR1183" s="21"/>
      <c r="AS1183" s="21"/>
      <c r="AT1183" s="21"/>
      <c r="AU1183" s="21"/>
      <c r="AV1183" s="21"/>
      <c r="AW1183" s="21"/>
      <c r="AX1183" s="21"/>
      <c r="AY1183" s="21"/>
      <c r="AZ1183" s="21"/>
      <c r="BA1183" s="21"/>
      <c r="BB1183" s="21"/>
      <c r="BC1183" s="21"/>
      <c r="BD1183" s="21"/>
      <c r="BE1183" s="21"/>
      <c r="BF1183" s="21"/>
      <c r="BG1183" s="21"/>
      <c r="BH1183" s="21"/>
      <c r="BI1183" s="21"/>
      <c r="BJ1183" s="21"/>
      <c r="BK1183" s="21"/>
      <c r="BL1183" s="21"/>
      <c r="BM1183" s="21"/>
      <c r="BN1183" s="21"/>
      <c r="BO1183" s="21"/>
      <c r="BP1183" s="21"/>
      <c r="BQ1183" s="21"/>
      <c r="BR1183" s="21"/>
      <c r="BS1183" s="21"/>
      <c r="BT1183" s="21"/>
      <c r="BU1183" s="21"/>
      <c r="BV1183" s="21"/>
      <c r="BW1183" s="21"/>
      <c r="BX1183" s="21"/>
      <c r="BY1183" s="21"/>
      <c r="BZ1183" s="21"/>
      <c r="CA1183" s="21"/>
      <c r="CB1183" s="21"/>
      <c r="CC1183" s="21"/>
      <c r="CD1183" s="21"/>
      <c r="CE1183" s="21"/>
      <c r="CF1183" s="21"/>
      <c r="CG1183" s="21"/>
      <c r="CH1183" s="21"/>
      <c r="CI1183" s="21"/>
      <c r="CJ1183" s="21"/>
      <c r="CK1183" s="21"/>
      <c r="CL1183" s="21"/>
      <c r="CM1183" s="21"/>
      <c r="CN1183" s="21"/>
      <c r="CO1183" s="21"/>
      <c r="CP1183" s="21"/>
      <c r="CQ1183" s="21"/>
      <c r="CR1183" s="21"/>
      <c r="CS1183" s="21"/>
      <c r="CT1183" s="21"/>
      <c r="CU1183" s="21"/>
      <c r="CV1183" s="21"/>
      <c r="CW1183" s="21"/>
      <c r="CX1183" s="21"/>
      <c r="CY1183" s="21"/>
      <c r="CZ1183" s="21"/>
      <c r="DA1183" s="21"/>
      <c r="DB1183" s="21"/>
      <c r="DC1183" s="21"/>
      <c r="DD1183" s="21"/>
      <c r="DE1183" s="21"/>
      <c r="DF1183" s="21"/>
      <c r="DG1183" s="21"/>
      <c r="DH1183" s="21"/>
      <c r="DI1183" s="21"/>
      <c r="DJ1183" s="21"/>
      <c r="DK1183" s="21"/>
      <c r="DL1183" s="21"/>
      <c r="DM1183" s="21"/>
      <c r="DN1183" s="21"/>
      <c r="DO1183" s="21"/>
      <c r="DP1183" s="21"/>
      <c r="DQ1183" s="21"/>
      <c r="DR1183" s="21"/>
      <c r="DS1183" s="21"/>
      <c r="DT1183" s="21"/>
      <c r="DU1183" s="21"/>
      <c r="DV1183" s="21"/>
      <c r="DW1183" s="21"/>
      <c r="DX1183" s="21"/>
      <c r="DY1183" s="21"/>
      <c r="DZ1183" s="21"/>
      <c r="EA1183" s="21"/>
      <c r="EB1183" s="21"/>
      <c r="EC1183" s="21"/>
      <c r="ED1183" s="21"/>
      <c r="EE1183" s="21"/>
      <c r="EF1183" s="21"/>
      <c r="EG1183" s="21"/>
      <c r="EH1183" s="21"/>
      <c r="EI1183" s="21"/>
      <c r="EJ1183" s="21"/>
      <c r="EK1183" s="21"/>
      <c r="EL1183" s="21"/>
      <c r="EM1183" s="21"/>
      <c r="EN1183" s="21"/>
      <c r="EO1183" s="21"/>
      <c r="EP1183" s="21"/>
      <c r="EQ1183" s="21"/>
      <c r="ER1183" s="21"/>
      <c r="ES1183" s="21"/>
      <c r="ET1183" s="21"/>
      <c r="EU1183" s="21"/>
      <c r="EV1183" s="21"/>
      <c r="EW1183" s="21"/>
      <c r="EX1183" s="21"/>
      <c r="EY1183" s="21"/>
      <c r="EZ1183" s="21"/>
      <c r="FA1183" s="21"/>
      <c r="FB1183" s="21"/>
      <c r="FC1183" s="21"/>
      <c r="FD1183" s="21"/>
      <c r="FE1183" s="21"/>
      <c r="FF1183" s="21"/>
      <c r="FG1183" s="21"/>
      <c r="FH1183" s="21"/>
      <c r="FI1183" s="21"/>
      <c r="FJ1183" s="21"/>
      <c r="FK1183" s="21"/>
      <c r="FL1183" s="21"/>
      <c r="FM1183" s="21"/>
      <c r="FN1183" s="21"/>
      <c r="FO1183" s="21"/>
      <c r="FP1183" s="21"/>
      <c r="FQ1183" s="21"/>
      <c r="FR1183" s="21"/>
      <c r="FS1183" s="21"/>
      <c r="FT1183" s="21"/>
      <c r="FU1183" s="21"/>
      <c r="FV1183" s="21"/>
      <c r="FW1183" s="21"/>
      <c r="FX1183" s="21"/>
      <c r="FY1183" s="21"/>
      <c r="FZ1183" s="21"/>
      <c r="GA1183" s="21"/>
      <c r="GB1183" s="21"/>
      <c r="GC1183" s="21"/>
      <c r="GD1183" s="21"/>
      <c r="GE1183" s="21"/>
      <c r="GF1183" s="21"/>
      <c r="GG1183" s="21"/>
      <c r="GH1183" s="21"/>
      <c r="GI1183" s="21"/>
      <c r="GJ1183" s="21"/>
      <c r="GK1183" s="21"/>
      <c r="GL1183" s="21"/>
      <c r="GM1183" s="21"/>
      <c r="GN1183" s="21"/>
      <c r="GO1183" s="21"/>
      <c r="GP1183" s="21"/>
      <c r="GQ1183" s="21"/>
      <c r="GR1183" s="21"/>
      <c r="GS1183" s="21"/>
      <c r="GT1183" s="21"/>
      <c r="GU1183" s="21"/>
      <c r="GV1183" s="21"/>
      <c r="GW1183" s="21"/>
      <c r="GX1183" s="21"/>
      <c r="GY1183" s="21"/>
      <c r="GZ1183" s="21"/>
      <c r="HA1183" s="21"/>
      <c r="HB1183" s="21"/>
      <c r="HC1183" s="21"/>
      <c r="HD1183" s="21"/>
      <c r="HE1183" s="21"/>
      <c r="HF1183" s="21"/>
      <c r="HG1183" s="21"/>
      <c r="HH1183" s="21"/>
      <c r="HI1183" s="21"/>
      <c r="HJ1183" s="21"/>
      <c r="HK1183" s="21"/>
      <c r="HL1183" s="21"/>
      <c r="HM1183" s="21"/>
      <c r="HN1183" s="21"/>
      <c r="HO1183" s="21"/>
      <c r="HP1183" s="21"/>
      <c r="HQ1183" s="21"/>
      <c r="HR1183" s="21"/>
      <c r="HS1183" s="21"/>
      <c r="HT1183" s="21"/>
      <c r="HU1183" s="21"/>
      <c r="HV1183" s="21"/>
      <c r="HW1183" s="21"/>
      <c r="HX1183" s="21"/>
      <c r="HY1183" s="21"/>
      <c r="HZ1183" s="21"/>
      <c r="IA1183" s="21"/>
      <c r="IB1183" s="21"/>
      <c r="IC1183" s="21"/>
      <c r="ID1183" s="21"/>
      <c r="IE1183" s="21"/>
      <c r="IF1183" s="21"/>
      <c r="IG1183" s="21"/>
      <c r="IH1183" s="21"/>
      <c r="II1183" s="21"/>
      <c r="IJ1183" s="21"/>
      <c r="IK1183" s="21"/>
      <c r="IL1183" s="21"/>
      <c r="IM1183" s="21"/>
      <c r="IN1183" s="21"/>
      <c r="IO1183" s="21"/>
      <c r="IP1183" s="21"/>
      <c r="IQ1183" s="21"/>
      <c r="IR1183" s="21"/>
      <c r="IS1183" s="21"/>
      <c r="IT1183" s="21"/>
      <c r="IU1183" s="21"/>
      <c r="IV1183" s="21"/>
      <c r="IW1183" s="21"/>
      <c r="IX1183" s="21"/>
      <c r="IY1183" s="21"/>
      <c r="IZ1183" s="21"/>
      <c r="JA1183" s="21"/>
      <c r="JB1183" s="21"/>
      <c r="JC1183" s="21"/>
      <c r="JD1183" s="21"/>
      <c r="JE1183" s="21"/>
      <c r="JF1183" s="21"/>
      <c r="JG1183" s="21"/>
      <c r="JH1183" s="21"/>
      <c r="JI1183" s="21"/>
      <c r="JJ1183" s="21"/>
      <c r="JK1183" s="21"/>
      <c r="JL1183" s="21"/>
      <c r="JM1183" s="21"/>
      <c r="JN1183" s="21"/>
      <c r="JO1183" s="21"/>
      <c r="JP1183" s="21"/>
      <c r="JQ1183" s="21"/>
      <c r="JR1183" s="21"/>
      <c r="JS1183" s="21"/>
      <c r="JT1183" s="21"/>
      <c r="JU1183" s="21"/>
      <c r="JV1183" s="21"/>
      <c r="JW1183" s="21"/>
      <c r="JX1183" s="21"/>
      <c r="JY1183" s="21"/>
    </row>
    <row r="1184" spans="1:285" ht="14.1" customHeight="1">
      <c r="A1184" s="21"/>
      <c r="B1184" s="21"/>
      <c r="C1184" s="21"/>
      <c r="D1184" s="21"/>
      <c r="E1184" s="21"/>
      <c r="F1184" s="21"/>
      <c r="G1184" s="21"/>
      <c r="H1184" s="21"/>
      <c r="I1184" s="21"/>
      <c r="J1184" s="21"/>
      <c r="K1184" s="21"/>
      <c r="L1184" s="21"/>
      <c r="M1184" s="21"/>
      <c r="N1184" s="21"/>
      <c r="O1184" s="21"/>
      <c r="P1184" s="21"/>
      <c r="Q1184" s="21"/>
      <c r="R1184" s="21"/>
      <c r="S1184" s="21"/>
      <c r="T1184" s="21"/>
      <c r="U1184" s="21"/>
      <c r="V1184" s="21"/>
      <c r="W1184" s="21"/>
      <c r="X1184" s="21"/>
      <c r="Y1184" s="21"/>
      <c r="Z1184" s="21"/>
      <c r="AA1184" s="21"/>
      <c r="AB1184" s="21"/>
      <c r="AC1184" s="21"/>
      <c r="AD1184" s="21"/>
      <c r="AE1184" s="21"/>
      <c r="AF1184" s="21"/>
      <c r="AG1184" s="21"/>
      <c r="AH1184" s="21"/>
      <c r="AI1184" s="21"/>
      <c r="AJ1184" s="21"/>
      <c r="AK1184" s="21"/>
      <c r="AL1184" s="21"/>
      <c r="AM1184" s="21"/>
      <c r="AN1184" s="21"/>
      <c r="AO1184" s="21"/>
      <c r="AP1184" s="21"/>
      <c r="AQ1184" s="21"/>
      <c r="AR1184" s="21"/>
      <c r="AS1184" s="21"/>
      <c r="AT1184" s="21"/>
      <c r="AU1184" s="21"/>
      <c r="AV1184" s="21"/>
      <c r="AW1184" s="21"/>
      <c r="AX1184" s="21"/>
      <c r="AY1184" s="21"/>
      <c r="AZ1184" s="21"/>
      <c r="BA1184" s="21"/>
      <c r="BB1184" s="21"/>
      <c r="BC1184" s="21"/>
      <c r="BD1184" s="21"/>
      <c r="BE1184" s="21"/>
      <c r="BF1184" s="21"/>
      <c r="BG1184" s="21"/>
      <c r="BH1184" s="21"/>
      <c r="BI1184" s="21"/>
      <c r="BJ1184" s="21"/>
      <c r="BK1184" s="21"/>
      <c r="BL1184" s="21"/>
      <c r="BM1184" s="21"/>
      <c r="BN1184" s="21"/>
      <c r="BO1184" s="21"/>
      <c r="BP1184" s="21"/>
      <c r="BQ1184" s="21"/>
      <c r="BR1184" s="21"/>
      <c r="BS1184" s="21"/>
      <c r="BT1184" s="21"/>
      <c r="BU1184" s="21"/>
      <c r="BV1184" s="21"/>
      <c r="BW1184" s="21"/>
      <c r="BX1184" s="21"/>
      <c r="BY1184" s="21"/>
      <c r="BZ1184" s="21"/>
      <c r="CA1184" s="21"/>
      <c r="CB1184" s="21"/>
      <c r="CC1184" s="21"/>
      <c r="CD1184" s="21"/>
      <c r="CE1184" s="21"/>
      <c r="CF1184" s="21"/>
      <c r="CG1184" s="21"/>
      <c r="CH1184" s="21"/>
      <c r="CI1184" s="21"/>
      <c r="CJ1184" s="21"/>
      <c r="CK1184" s="21"/>
      <c r="CL1184" s="21"/>
      <c r="CM1184" s="21"/>
      <c r="CN1184" s="21"/>
      <c r="CO1184" s="21"/>
      <c r="CP1184" s="21"/>
      <c r="CQ1184" s="21"/>
      <c r="CR1184" s="21"/>
      <c r="CS1184" s="21"/>
      <c r="CT1184" s="21"/>
      <c r="CU1184" s="21"/>
      <c r="CV1184" s="21"/>
      <c r="CW1184" s="21"/>
      <c r="CX1184" s="21"/>
      <c r="CY1184" s="21"/>
      <c r="CZ1184" s="21"/>
      <c r="DA1184" s="21"/>
      <c r="DB1184" s="21"/>
      <c r="DC1184" s="21"/>
      <c r="DD1184" s="21"/>
      <c r="DE1184" s="21"/>
      <c r="DF1184" s="21"/>
      <c r="DG1184" s="21"/>
      <c r="DH1184" s="21"/>
      <c r="DI1184" s="21"/>
      <c r="DJ1184" s="21"/>
      <c r="DK1184" s="21"/>
      <c r="DL1184" s="21"/>
      <c r="DM1184" s="21"/>
      <c r="DN1184" s="21"/>
      <c r="DO1184" s="21"/>
      <c r="DP1184" s="21"/>
      <c r="DQ1184" s="21"/>
      <c r="DR1184" s="21"/>
      <c r="DS1184" s="21"/>
      <c r="DT1184" s="21"/>
      <c r="DU1184" s="21"/>
      <c r="DV1184" s="21"/>
      <c r="DW1184" s="21"/>
      <c r="DX1184" s="21"/>
      <c r="DY1184" s="21"/>
      <c r="DZ1184" s="21"/>
      <c r="EA1184" s="21"/>
      <c r="EB1184" s="21"/>
      <c r="EC1184" s="21"/>
      <c r="ED1184" s="21"/>
      <c r="EE1184" s="21"/>
      <c r="EF1184" s="21"/>
      <c r="EG1184" s="21"/>
      <c r="EH1184" s="21"/>
      <c r="EI1184" s="21"/>
      <c r="EJ1184" s="21"/>
      <c r="EK1184" s="21"/>
      <c r="EL1184" s="21"/>
      <c r="EM1184" s="21"/>
      <c r="EN1184" s="21"/>
      <c r="EO1184" s="21"/>
      <c r="EP1184" s="21"/>
      <c r="EQ1184" s="21"/>
      <c r="ER1184" s="21"/>
      <c r="ES1184" s="21"/>
      <c r="ET1184" s="21"/>
      <c r="EU1184" s="21"/>
      <c r="EV1184" s="21"/>
      <c r="EW1184" s="21"/>
      <c r="EX1184" s="21"/>
      <c r="EY1184" s="21"/>
      <c r="EZ1184" s="21"/>
      <c r="FA1184" s="21"/>
      <c r="FB1184" s="21"/>
      <c r="FC1184" s="21"/>
      <c r="FD1184" s="21"/>
      <c r="FE1184" s="21"/>
      <c r="FF1184" s="21"/>
      <c r="FG1184" s="21"/>
      <c r="FH1184" s="21"/>
      <c r="FI1184" s="21"/>
      <c r="FJ1184" s="21"/>
      <c r="FK1184" s="21"/>
      <c r="FL1184" s="21"/>
      <c r="FM1184" s="21"/>
      <c r="FN1184" s="21"/>
      <c r="FO1184" s="21"/>
      <c r="FP1184" s="21"/>
      <c r="FQ1184" s="21"/>
      <c r="FR1184" s="21"/>
      <c r="FS1184" s="21"/>
      <c r="FT1184" s="21"/>
      <c r="FU1184" s="21"/>
      <c r="FV1184" s="21"/>
      <c r="FW1184" s="21"/>
      <c r="FX1184" s="21"/>
      <c r="FY1184" s="21"/>
      <c r="FZ1184" s="21"/>
      <c r="GA1184" s="21"/>
      <c r="GB1184" s="21"/>
      <c r="GC1184" s="21"/>
      <c r="GD1184" s="21"/>
      <c r="GE1184" s="21"/>
      <c r="GF1184" s="21"/>
      <c r="GG1184" s="21"/>
      <c r="GH1184" s="21"/>
      <c r="GI1184" s="21"/>
      <c r="GJ1184" s="21"/>
      <c r="GK1184" s="21"/>
      <c r="GL1184" s="21"/>
      <c r="GM1184" s="21"/>
      <c r="GN1184" s="21"/>
      <c r="GO1184" s="21"/>
      <c r="GP1184" s="21"/>
      <c r="GQ1184" s="21"/>
      <c r="GR1184" s="21"/>
      <c r="GS1184" s="21"/>
      <c r="GT1184" s="21"/>
      <c r="GU1184" s="21"/>
      <c r="GV1184" s="21"/>
      <c r="GW1184" s="21"/>
      <c r="GX1184" s="21"/>
      <c r="GY1184" s="21"/>
      <c r="GZ1184" s="21"/>
      <c r="HA1184" s="21"/>
      <c r="HB1184" s="21"/>
      <c r="HC1184" s="21"/>
      <c r="HD1184" s="21"/>
      <c r="HE1184" s="21"/>
      <c r="HF1184" s="21"/>
      <c r="HG1184" s="21"/>
      <c r="HH1184" s="21"/>
      <c r="HI1184" s="21"/>
      <c r="HJ1184" s="21"/>
      <c r="HK1184" s="21"/>
      <c r="HL1184" s="21"/>
      <c r="HM1184" s="21"/>
      <c r="HN1184" s="21"/>
      <c r="HO1184" s="21"/>
      <c r="HP1184" s="21"/>
      <c r="HQ1184" s="21"/>
      <c r="HR1184" s="21"/>
      <c r="HS1184" s="21"/>
      <c r="HT1184" s="21"/>
      <c r="HU1184" s="21"/>
      <c r="HV1184" s="21"/>
      <c r="HW1184" s="21"/>
      <c r="HX1184" s="21"/>
      <c r="HY1184" s="21"/>
      <c r="HZ1184" s="21"/>
      <c r="IA1184" s="21"/>
      <c r="IB1184" s="21"/>
      <c r="IC1184" s="21"/>
      <c r="ID1184" s="21"/>
      <c r="IE1184" s="21"/>
      <c r="IF1184" s="21"/>
      <c r="IG1184" s="21"/>
      <c r="IH1184" s="21"/>
      <c r="II1184" s="21"/>
      <c r="IJ1184" s="21"/>
      <c r="IK1184" s="21"/>
      <c r="IL1184" s="21"/>
      <c r="IM1184" s="21"/>
      <c r="IN1184" s="21"/>
      <c r="IO1184" s="21"/>
      <c r="IP1184" s="21"/>
      <c r="IQ1184" s="21"/>
      <c r="IR1184" s="21"/>
      <c r="IS1184" s="21"/>
      <c r="IT1184" s="21"/>
      <c r="IU1184" s="21"/>
      <c r="IV1184" s="21"/>
      <c r="IW1184" s="21"/>
      <c r="IX1184" s="21"/>
      <c r="IY1184" s="21"/>
      <c r="IZ1184" s="21"/>
      <c r="JA1184" s="21"/>
      <c r="JB1184" s="21"/>
      <c r="JC1184" s="21"/>
      <c r="JD1184" s="21"/>
      <c r="JE1184" s="21"/>
      <c r="JF1184" s="21"/>
      <c r="JG1184" s="21"/>
      <c r="JH1184" s="21"/>
      <c r="JI1184" s="21"/>
      <c r="JJ1184" s="21"/>
      <c r="JK1184" s="21"/>
      <c r="JL1184" s="21"/>
      <c r="JM1184" s="21"/>
      <c r="JN1184" s="21"/>
      <c r="JO1184" s="21"/>
      <c r="JP1184" s="21"/>
      <c r="JQ1184" s="21"/>
      <c r="JR1184" s="21"/>
      <c r="JS1184" s="21"/>
      <c r="JT1184" s="21"/>
      <c r="JU1184" s="21"/>
      <c r="JV1184" s="21"/>
      <c r="JW1184" s="21"/>
      <c r="JX1184" s="21"/>
      <c r="JY1184" s="21"/>
    </row>
    <row r="1185" spans="1:285" ht="14.1" customHeight="1">
      <c r="A1185" s="21"/>
      <c r="B1185" s="21"/>
      <c r="C1185" s="21"/>
      <c r="D1185" s="21"/>
      <c r="E1185" s="21"/>
      <c r="F1185" s="21"/>
      <c r="G1185" s="21"/>
      <c r="H1185" s="21"/>
      <c r="I1185" s="21"/>
      <c r="J1185" s="21"/>
      <c r="K1185" s="21"/>
      <c r="L1185" s="21"/>
      <c r="M1185" s="21"/>
      <c r="N1185" s="21"/>
      <c r="O1185" s="21"/>
      <c r="P1185" s="21"/>
      <c r="Q1185" s="21"/>
      <c r="R1185" s="21"/>
      <c r="S1185" s="21"/>
      <c r="T1185" s="21"/>
      <c r="U1185" s="21"/>
      <c r="V1185" s="21"/>
      <c r="W1185" s="21"/>
      <c r="X1185" s="21"/>
      <c r="Y1185" s="21"/>
      <c r="Z1185" s="21"/>
      <c r="AA1185" s="21"/>
      <c r="AB1185" s="21"/>
      <c r="AC1185" s="21"/>
      <c r="AD1185" s="21"/>
      <c r="AE1185" s="21"/>
      <c r="AF1185" s="21"/>
      <c r="AG1185" s="21"/>
      <c r="AH1185" s="21"/>
      <c r="AI1185" s="21"/>
      <c r="AJ1185" s="21"/>
      <c r="AK1185" s="21"/>
      <c r="AL1185" s="21"/>
      <c r="AM1185" s="21"/>
      <c r="AN1185" s="21"/>
      <c r="AO1185" s="21"/>
      <c r="AP1185" s="21"/>
      <c r="AQ1185" s="21"/>
      <c r="AR1185" s="21"/>
      <c r="AS1185" s="21"/>
      <c r="AT1185" s="21"/>
      <c r="AU1185" s="21"/>
      <c r="AV1185" s="21"/>
      <c r="AW1185" s="21"/>
      <c r="AX1185" s="21"/>
      <c r="AY1185" s="21"/>
      <c r="AZ1185" s="21"/>
      <c r="BA1185" s="21"/>
      <c r="BB1185" s="21"/>
      <c r="BC1185" s="21"/>
      <c r="BD1185" s="21"/>
      <c r="BE1185" s="21"/>
      <c r="BF1185" s="21"/>
      <c r="BG1185" s="21"/>
      <c r="BH1185" s="21"/>
      <c r="BI1185" s="21"/>
      <c r="BJ1185" s="21"/>
      <c r="BK1185" s="21"/>
      <c r="BL1185" s="21"/>
      <c r="BM1185" s="21"/>
      <c r="BN1185" s="21"/>
      <c r="BO1185" s="21"/>
      <c r="BP1185" s="21"/>
      <c r="BQ1185" s="21"/>
      <c r="BR1185" s="21"/>
      <c r="BS1185" s="21"/>
      <c r="BT1185" s="21"/>
      <c r="BU1185" s="21"/>
      <c r="BV1185" s="21"/>
      <c r="BW1185" s="21"/>
      <c r="BX1185" s="21"/>
      <c r="BY1185" s="21"/>
      <c r="BZ1185" s="21"/>
      <c r="CA1185" s="21"/>
      <c r="CB1185" s="21"/>
      <c r="CC1185" s="21"/>
      <c r="CD1185" s="21"/>
      <c r="CE1185" s="21"/>
      <c r="CF1185" s="21"/>
      <c r="CG1185" s="21"/>
      <c r="CH1185" s="21"/>
      <c r="CI1185" s="21"/>
      <c r="CJ1185" s="21"/>
      <c r="CK1185" s="21"/>
      <c r="CL1185" s="21"/>
      <c r="CM1185" s="21"/>
      <c r="CN1185" s="21"/>
      <c r="CO1185" s="21"/>
      <c r="CP1185" s="21"/>
      <c r="CQ1185" s="21"/>
      <c r="CR1185" s="21"/>
      <c r="CS1185" s="21"/>
      <c r="CT1185" s="21"/>
      <c r="CU1185" s="21"/>
      <c r="CV1185" s="21"/>
      <c r="CW1185" s="21"/>
      <c r="CX1185" s="21"/>
      <c r="CY1185" s="21"/>
      <c r="CZ1185" s="21"/>
      <c r="DA1185" s="21"/>
      <c r="DB1185" s="21"/>
      <c r="DC1185" s="21"/>
      <c r="DD1185" s="21"/>
      <c r="DE1185" s="21"/>
      <c r="DF1185" s="21"/>
      <c r="DG1185" s="21"/>
      <c r="DH1185" s="21"/>
      <c r="DI1185" s="21"/>
      <c r="DJ1185" s="21"/>
      <c r="DK1185" s="21"/>
      <c r="DL1185" s="21"/>
      <c r="DM1185" s="21"/>
      <c r="DN1185" s="21"/>
      <c r="DO1185" s="21"/>
      <c r="DP1185" s="21"/>
      <c r="DQ1185" s="21"/>
      <c r="DR1185" s="21"/>
      <c r="DS1185" s="21"/>
      <c r="DT1185" s="21"/>
      <c r="DU1185" s="21"/>
      <c r="DV1185" s="21"/>
      <c r="DW1185" s="21"/>
      <c r="DX1185" s="21"/>
      <c r="DY1185" s="21"/>
      <c r="DZ1185" s="21"/>
      <c r="EA1185" s="21"/>
      <c r="EB1185" s="21"/>
      <c r="EC1185" s="21"/>
      <c r="ED1185" s="21"/>
      <c r="EE1185" s="21"/>
      <c r="EF1185" s="21"/>
      <c r="EG1185" s="21"/>
      <c r="EH1185" s="21"/>
      <c r="EI1185" s="21"/>
      <c r="EJ1185" s="21"/>
      <c r="EK1185" s="21"/>
      <c r="EL1185" s="21"/>
      <c r="EM1185" s="21"/>
      <c r="EN1185" s="21"/>
      <c r="EO1185" s="21"/>
      <c r="EP1185" s="21"/>
      <c r="EQ1185" s="21"/>
      <c r="ER1185" s="21"/>
      <c r="ES1185" s="21"/>
      <c r="ET1185" s="21"/>
      <c r="EU1185" s="21"/>
      <c r="EV1185" s="21"/>
      <c r="EW1185" s="21"/>
      <c r="EX1185" s="21"/>
      <c r="EY1185" s="21"/>
      <c r="EZ1185" s="21"/>
      <c r="FA1185" s="21"/>
      <c r="FB1185" s="21"/>
      <c r="FC1185" s="21"/>
      <c r="FD1185" s="21"/>
      <c r="FE1185" s="21"/>
      <c r="FF1185" s="21"/>
      <c r="FG1185" s="21"/>
      <c r="FH1185" s="21"/>
      <c r="FI1185" s="21"/>
      <c r="FJ1185" s="21"/>
      <c r="FK1185" s="21"/>
      <c r="FL1185" s="21"/>
      <c r="FM1185" s="21"/>
      <c r="FN1185" s="21"/>
      <c r="FO1185" s="21"/>
      <c r="FP1185" s="21"/>
      <c r="FQ1185" s="21"/>
      <c r="FR1185" s="21"/>
      <c r="FS1185" s="21"/>
      <c r="FT1185" s="21"/>
      <c r="FU1185" s="21"/>
      <c r="FV1185" s="21"/>
      <c r="FW1185" s="21"/>
      <c r="FX1185" s="21"/>
      <c r="FY1185" s="21"/>
      <c r="FZ1185" s="21"/>
      <c r="GA1185" s="21"/>
      <c r="GB1185" s="21"/>
      <c r="GC1185" s="21"/>
      <c r="GD1185" s="21"/>
      <c r="GE1185" s="21"/>
      <c r="GF1185" s="21"/>
      <c r="GG1185" s="21"/>
      <c r="GH1185" s="21"/>
      <c r="GI1185" s="21"/>
      <c r="GJ1185" s="21"/>
      <c r="GK1185" s="21"/>
      <c r="GL1185" s="21"/>
      <c r="GM1185" s="21"/>
      <c r="GN1185" s="21"/>
      <c r="GO1185" s="21"/>
      <c r="GP1185" s="21"/>
      <c r="GQ1185" s="21"/>
      <c r="GR1185" s="21"/>
      <c r="GS1185" s="21"/>
      <c r="GT1185" s="21"/>
      <c r="GU1185" s="21"/>
      <c r="GV1185" s="21"/>
      <c r="GW1185" s="21"/>
      <c r="GX1185" s="21"/>
      <c r="GY1185" s="21"/>
      <c r="GZ1185" s="21"/>
      <c r="HA1185" s="21"/>
      <c r="HB1185" s="21"/>
      <c r="HC1185" s="21"/>
      <c r="HD1185" s="21"/>
      <c r="HE1185" s="21"/>
      <c r="HF1185" s="21"/>
      <c r="HG1185" s="21"/>
      <c r="HH1185" s="21"/>
      <c r="HI1185" s="21"/>
      <c r="HJ1185" s="21"/>
      <c r="HK1185" s="21"/>
      <c r="HL1185" s="21"/>
      <c r="HM1185" s="21"/>
      <c r="HN1185" s="21"/>
      <c r="HO1185" s="21"/>
      <c r="HP1185" s="21"/>
      <c r="HQ1185" s="21"/>
      <c r="HR1185" s="21"/>
      <c r="HS1185" s="21"/>
      <c r="HT1185" s="21"/>
      <c r="HU1185" s="21"/>
      <c r="HV1185" s="21"/>
      <c r="HW1185" s="21"/>
      <c r="HX1185" s="21"/>
      <c r="HY1185" s="21"/>
      <c r="HZ1185" s="21"/>
      <c r="IA1185" s="21"/>
      <c r="IB1185" s="21"/>
      <c r="IC1185" s="21"/>
      <c r="ID1185" s="21"/>
      <c r="IE1185" s="21"/>
      <c r="IF1185" s="21"/>
      <c r="IG1185" s="21"/>
      <c r="IH1185" s="21"/>
      <c r="II1185" s="21"/>
      <c r="IJ1185" s="21"/>
      <c r="IK1185" s="21"/>
      <c r="IL1185" s="21"/>
      <c r="IM1185" s="21"/>
      <c r="IN1185" s="21"/>
      <c r="IO1185" s="21"/>
      <c r="IP1185" s="21"/>
      <c r="IQ1185" s="21"/>
      <c r="IR1185" s="21"/>
      <c r="IS1185" s="21"/>
      <c r="IT1185" s="21"/>
      <c r="IU1185" s="21"/>
      <c r="IV1185" s="21"/>
      <c r="IW1185" s="21"/>
      <c r="IX1185" s="21"/>
      <c r="IY1185" s="21"/>
      <c r="IZ1185" s="21"/>
      <c r="JA1185" s="21"/>
      <c r="JB1185" s="21"/>
      <c r="JC1185" s="21"/>
      <c r="JD1185" s="21"/>
      <c r="JE1185" s="21"/>
      <c r="JF1185" s="21"/>
      <c r="JG1185" s="21"/>
      <c r="JH1185" s="21"/>
      <c r="JI1185" s="21"/>
      <c r="JJ1185" s="21"/>
      <c r="JK1185" s="21"/>
      <c r="JL1185" s="21"/>
      <c r="JM1185" s="21"/>
      <c r="JN1185" s="21"/>
      <c r="JO1185" s="21"/>
      <c r="JP1185" s="21"/>
      <c r="JQ1185" s="21"/>
      <c r="JR1185" s="21"/>
      <c r="JS1185" s="21"/>
      <c r="JT1185" s="21"/>
      <c r="JU1185" s="21"/>
      <c r="JV1185" s="21"/>
      <c r="JW1185" s="21"/>
      <c r="JX1185" s="21"/>
      <c r="JY1185" s="21"/>
    </row>
    <row r="1186" spans="1:285" ht="14.1" customHeight="1">
      <c r="A1186" s="21"/>
      <c r="B1186" s="21"/>
      <c r="C1186" s="21"/>
      <c r="D1186" s="21"/>
      <c r="E1186" s="21"/>
      <c r="F1186" s="21"/>
      <c r="G1186" s="21"/>
      <c r="H1186" s="21"/>
      <c r="I1186" s="21"/>
      <c r="J1186" s="21"/>
      <c r="K1186" s="21"/>
      <c r="L1186" s="21"/>
      <c r="M1186" s="21"/>
      <c r="N1186" s="21"/>
      <c r="O1186" s="21"/>
      <c r="P1186" s="21"/>
      <c r="Q1186" s="21"/>
      <c r="R1186" s="21"/>
      <c r="S1186" s="21"/>
      <c r="T1186" s="21"/>
      <c r="U1186" s="21"/>
      <c r="V1186" s="21"/>
      <c r="W1186" s="21"/>
      <c r="X1186" s="21"/>
      <c r="Y1186" s="21"/>
      <c r="Z1186" s="21"/>
      <c r="AA1186" s="21"/>
      <c r="AB1186" s="21"/>
      <c r="AC1186" s="21"/>
      <c r="AD1186" s="21"/>
      <c r="AE1186" s="21"/>
      <c r="AF1186" s="21"/>
      <c r="AG1186" s="21"/>
      <c r="AH1186" s="21"/>
      <c r="AI1186" s="21"/>
      <c r="AJ1186" s="21"/>
      <c r="AK1186" s="21"/>
      <c r="AL1186" s="21"/>
      <c r="AM1186" s="21"/>
      <c r="AN1186" s="21"/>
      <c r="AO1186" s="21"/>
      <c r="AP1186" s="21"/>
      <c r="AQ1186" s="21"/>
      <c r="AR1186" s="21"/>
      <c r="AS1186" s="21"/>
      <c r="AT1186" s="21"/>
      <c r="AU1186" s="21"/>
      <c r="AV1186" s="21"/>
      <c r="AW1186" s="21"/>
      <c r="AX1186" s="21"/>
      <c r="AY1186" s="21"/>
      <c r="AZ1186" s="21"/>
      <c r="BA1186" s="21"/>
      <c r="BB1186" s="21"/>
      <c r="BC1186" s="21"/>
      <c r="BD1186" s="21"/>
      <c r="BE1186" s="21"/>
      <c r="BF1186" s="21"/>
      <c r="BG1186" s="21"/>
      <c r="BH1186" s="21"/>
      <c r="BI1186" s="21"/>
      <c r="BJ1186" s="21"/>
      <c r="BK1186" s="21"/>
      <c r="BL1186" s="21"/>
      <c r="BM1186" s="21"/>
      <c r="BN1186" s="21"/>
      <c r="BO1186" s="21"/>
      <c r="BP1186" s="21"/>
      <c r="BQ1186" s="21"/>
      <c r="BR1186" s="21"/>
      <c r="BS1186" s="21"/>
      <c r="BT1186" s="21"/>
      <c r="BU1186" s="21"/>
      <c r="BV1186" s="21"/>
      <c r="BW1186" s="21"/>
      <c r="BX1186" s="21"/>
      <c r="BY1186" s="21"/>
      <c r="BZ1186" s="21"/>
      <c r="CA1186" s="21"/>
      <c r="CB1186" s="21"/>
      <c r="CC1186" s="21"/>
      <c r="CD1186" s="21"/>
      <c r="CE1186" s="21"/>
      <c r="CF1186" s="21"/>
      <c r="CG1186" s="21"/>
      <c r="CH1186" s="21"/>
      <c r="CI1186" s="21"/>
      <c r="CJ1186" s="21"/>
      <c r="CK1186" s="21"/>
      <c r="CL1186" s="21"/>
      <c r="CM1186" s="21"/>
      <c r="CN1186" s="21"/>
      <c r="CO1186" s="21"/>
      <c r="CP1186" s="21"/>
      <c r="CQ1186" s="21"/>
      <c r="CR1186" s="21"/>
      <c r="CS1186" s="21"/>
      <c r="CT1186" s="21"/>
      <c r="CU1186" s="21"/>
      <c r="CV1186" s="21"/>
      <c r="CW1186" s="21"/>
      <c r="CX1186" s="21"/>
      <c r="CY1186" s="21"/>
      <c r="CZ1186" s="21"/>
      <c r="DA1186" s="21"/>
      <c r="DB1186" s="21"/>
      <c r="DC1186" s="21"/>
      <c r="DD1186" s="21"/>
      <c r="DE1186" s="21"/>
      <c r="DF1186" s="21"/>
      <c r="DG1186" s="21"/>
      <c r="DH1186" s="21"/>
      <c r="DI1186" s="21"/>
      <c r="DJ1186" s="21"/>
      <c r="DK1186" s="21"/>
      <c r="DL1186" s="21"/>
      <c r="DM1186" s="21"/>
      <c r="DN1186" s="21"/>
      <c r="DO1186" s="21"/>
      <c r="DP1186" s="21"/>
      <c r="DQ1186" s="21"/>
      <c r="DR1186" s="21"/>
      <c r="DS1186" s="21"/>
      <c r="DT1186" s="21"/>
      <c r="DU1186" s="21"/>
      <c r="DV1186" s="21"/>
      <c r="DW1186" s="21"/>
      <c r="DX1186" s="21"/>
      <c r="DY1186" s="21"/>
      <c r="DZ1186" s="21"/>
      <c r="EA1186" s="21"/>
      <c r="EB1186" s="21"/>
      <c r="EC1186" s="21"/>
      <c r="ED1186" s="21"/>
      <c r="EE1186" s="21"/>
      <c r="EF1186" s="21"/>
      <c r="EG1186" s="21"/>
      <c r="EH1186" s="21"/>
      <c r="EI1186" s="21"/>
      <c r="EJ1186" s="21"/>
      <c r="EK1186" s="21"/>
      <c r="EL1186" s="21"/>
      <c r="EM1186" s="21"/>
      <c r="EN1186" s="21"/>
      <c r="EO1186" s="21"/>
      <c r="EP1186" s="21"/>
      <c r="EQ1186" s="21"/>
      <c r="ER1186" s="21"/>
      <c r="ES1186" s="21"/>
      <c r="ET1186" s="21"/>
      <c r="EU1186" s="21"/>
      <c r="EV1186" s="21"/>
      <c r="EW1186" s="21"/>
      <c r="EX1186" s="21"/>
      <c r="EY1186" s="21"/>
      <c r="EZ1186" s="21"/>
      <c r="FA1186" s="21"/>
      <c r="FB1186" s="21"/>
      <c r="FC1186" s="21"/>
      <c r="FD1186" s="21"/>
      <c r="FE1186" s="21"/>
      <c r="FF1186" s="21"/>
      <c r="FG1186" s="21"/>
      <c r="FH1186" s="21"/>
      <c r="FI1186" s="21"/>
      <c r="FJ1186" s="21"/>
      <c r="FK1186" s="21"/>
      <c r="FL1186" s="21"/>
      <c r="FM1186" s="21"/>
      <c r="FN1186" s="21"/>
      <c r="FO1186" s="21"/>
      <c r="FP1186" s="21"/>
      <c r="FQ1186" s="21"/>
      <c r="FR1186" s="21"/>
      <c r="FS1186" s="21"/>
      <c r="FT1186" s="21"/>
      <c r="FU1186" s="21"/>
      <c r="FV1186" s="21"/>
      <c r="FW1186" s="21"/>
      <c r="FX1186" s="21"/>
      <c r="FY1186" s="21"/>
      <c r="FZ1186" s="21"/>
      <c r="GA1186" s="21"/>
      <c r="GB1186" s="21"/>
      <c r="GC1186" s="21"/>
      <c r="GD1186" s="21"/>
      <c r="GE1186" s="21"/>
      <c r="GF1186" s="21"/>
      <c r="GG1186" s="21"/>
      <c r="GH1186" s="21"/>
      <c r="GI1186" s="21"/>
      <c r="GJ1186" s="21"/>
      <c r="GK1186" s="21"/>
      <c r="GL1186" s="21"/>
      <c r="GM1186" s="21"/>
      <c r="GN1186" s="21"/>
      <c r="GO1186" s="21"/>
      <c r="GP1186" s="21"/>
      <c r="GQ1186" s="21"/>
      <c r="GR1186" s="21"/>
      <c r="GS1186" s="21"/>
      <c r="GT1186" s="21"/>
      <c r="GU1186" s="21"/>
      <c r="GV1186" s="21"/>
      <c r="GW1186" s="21"/>
      <c r="GX1186" s="21"/>
      <c r="GY1186" s="21"/>
      <c r="GZ1186" s="21"/>
      <c r="HA1186" s="21"/>
      <c r="HB1186" s="21"/>
      <c r="HC1186" s="21"/>
      <c r="HD1186" s="21"/>
      <c r="HE1186" s="21"/>
      <c r="HF1186" s="21"/>
      <c r="HG1186" s="21"/>
      <c r="HH1186" s="21"/>
      <c r="HI1186" s="21"/>
      <c r="HJ1186" s="21"/>
      <c r="HK1186" s="21"/>
      <c r="HL1186" s="21"/>
      <c r="HM1186" s="21"/>
      <c r="HN1186" s="21"/>
      <c r="HO1186" s="21"/>
      <c r="HP1186" s="21"/>
      <c r="HQ1186" s="21"/>
      <c r="HR1186" s="21"/>
      <c r="HS1186" s="21"/>
      <c r="HT1186" s="21"/>
      <c r="HU1186" s="21"/>
      <c r="HV1186" s="21"/>
      <c r="HW1186" s="21"/>
      <c r="HX1186" s="21"/>
      <c r="HY1186" s="21"/>
      <c r="HZ1186" s="21"/>
      <c r="IA1186" s="21"/>
      <c r="IB1186" s="21"/>
      <c r="IC1186" s="21"/>
      <c r="ID1186" s="21"/>
      <c r="IE1186" s="21"/>
      <c r="IF1186" s="21"/>
      <c r="IG1186" s="21"/>
      <c r="IH1186" s="21"/>
      <c r="II1186" s="21"/>
      <c r="IJ1186" s="21"/>
      <c r="IK1186" s="21"/>
      <c r="IL1186" s="21"/>
      <c r="IM1186" s="21"/>
      <c r="IN1186" s="21"/>
      <c r="IO1186" s="21"/>
      <c r="IP1186" s="21"/>
      <c r="IQ1186" s="21"/>
      <c r="IR1186" s="21"/>
      <c r="IS1186" s="21"/>
      <c r="IT1186" s="21"/>
      <c r="IU1186" s="21"/>
      <c r="IV1186" s="21"/>
      <c r="IW1186" s="21"/>
      <c r="IX1186" s="21"/>
      <c r="IY1186" s="21"/>
      <c r="IZ1186" s="21"/>
      <c r="JA1186" s="21"/>
      <c r="JB1186" s="21"/>
      <c r="JC1186" s="21"/>
      <c r="JD1186" s="21"/>
      <c r="JE1186" s="21"/>
      <c r="JF1186" s="21"/>
      <c r="JG1186" s="21"/>
      <c r="JH1186" s="21"/>
      <c r="JI1186" s="21"/>
      <c r="JJ1186" s="21"/>
      <c r="JK1186" s="21"/>
      <c r="JL1186" s="21"/>
      <c r="JM1186" s="21"/>
      <c r="JN1186" s="21"/>
      <c r="JO1186" s="21"/>
      <c r="JP1186" s="21"/>
      <c r="JQ1186" s="21"/>
      <c r="JR1186" s="21"/>
      <c r="JS1186" s="21"/>
      <c r="JT1186" s="21"/>
      <c r="JU1186" s="21"/>
      <c r="JV1186" s="21"/>
      <c r="JW1186" s="21"/>
      <c r="JX1186" s="21"/>
      <c r="JY1186" s="21"/>
    </row>
    <row r="1187" spans="1:285" ht="14.1" customHeight="1">
      <c r="A1187" s="21"/>
      <c r="B1187" s="21"/>
      <c r="C1187" s="21"/>
      <c r="D1187" s="21"/>
      <c r="E1187" s="21"/>
      <c r="F1187" s="21"/>
      <c r="G1187" s="21"/>
      <c r="H1187" s="21"/>
      <c r="I1187" s="21"/>
      <c r="J1187" s="21"/>
      <c r="K1187" s="21"/>
      <c r="L1187" s="21"/>
      <c r="M1187" s="21"/>
      <c r="N1187" s="21"/>
      <c r="O1187" s="21"/>
      <c r="P1187" s="21"/>
      <c r="Q1187" s="21"/>
      <c r="R1187" s="21"/>
      <c r="S1187" s="21"/>
      <c r="T1187" s="21"/>
      <c r="U1187" s="21"/>
      <c r="V1187" s="21"/>
      <c r="W1187" s="21"/>
      <c r="X1187" s="21"/>
      <c r="Y1187" s="21"/>
      <c r="Z1187" s="21"/>
      <c r="AA1187" s="21"/>
      <c r="AB1187" s="21"/>
      <c r="AC1187" s="21"/>
      <c r="AD1187" s="21"/>
      <c r="AE1187" s="21"/>
      <c r="AF1187" s="21"/>
      <c r="AG1187" s="21"/>
      <c r="AH1187" s="21"/>
      <c r="AI1187" s="21"/>
      <c r="AJ1187" s="21"/>
      <c r="AK1187" s="21"/>
      <c r="AL1187" s="21"/>
      <c r="AM1187" s="21"/>
      <c r="AN1187" s="21"/>
      <c r="AO1187" s="21"/>
      <c r="AP1187" s="21"/>
      <c r="AQ1187" s="21"/>
      <c r="AR1187" s="21"/>
      <c r="AS1187" s="21"/>
      <c r="AT1187" s="21"/>
      <c r="AU1187" s="21"/>
      <c r="AV1187" s="21"/>
      <c r="AW1187" s="21"/>
      <c r="AX1187" s="21"/>
      <c r="AY1187" s="21"/>
      <c r="AZ1187" s="21"/>
      <c r="BA1187" s="21"/>
      <c r="BB1187" s="21"/>
      <c r="BC1187" s="21"/>
      <c r="BD1187" s="21"/>
      <c r="BE1187" s="21"/>
      <c r="BF1187" s="21"/>
      <c r="BG1187" s="21"/>
      <c r="BH1187" s="21"/>
      <c r="BI1187" s="21"/>
      <c r="BJ1187" s="21"/>
      <c r="BK1187" s="21"/>
      <c r="BL1187" s="21"/>
      <c r="BM1187" s="21"/>
      <c r="BN1187" s="21"/>
      <c r="BO1187" s="21"/>
      <c r="BP1187" s="21"/>
      <c r="BQ1187" s="21"/>
      <c r="BR1187" s="21"/>
      <c r="BS1187" s="21"/>
      <c r="BT1187" s="21"/>
      <c r="BU1187" s="21"/>
      <c r="BV1187" s="21"/>
      <c r="BW1187" s="21"/>
      <c r="BX1187" s="21"/>
      <c r="BY1187" s="21"/>
      <c r="BZ1187" s="21"/>
      <c r="CA1187" s="21"/>
      <c r="CB1187" s="21"/>
      <c r="CC1187" s="21"/>
      <c r="CD1187" s="21"/>
      <c r="CE1187" s="21"/>
      <c r="CF1187" s="21"/>
      <c r="CG1187" s="21"/>
      <c r="CH1187" s="21"/>
      <c r="CI1187" s="21"/>
      <c r="CJ1187" s="21"/>
      <c r="CK1187" s="21"/>
      <c r="CL1187" s="21"/>
      <c r="CM1187" s="21"/>
      <c r="CN1187" s="21"/>
      <c r="CO1187" s="21"/>
      <c r="CP1187" s="21"/>
      <c r="CQ1187" s="21"/>
      <c r="CR1187" s="21"/>
      <c r="CS1187" s="21"/>
      <c r="CT1187" s="21"/>
      <c r="CU1187" s="21"/>
      <c r="CV1187" s="21"/>
      <c r="CW1187" s="21"/>
      <c r="CX1187" s="21"/>
      <c r="CY1187" s="21"/>
      <c r="CZ1187" s="21"/>
      <c r="DA1187" s="21"/>
      <c r="DB1187" s="21"/>
      <c r="DC1187" s="21"/>
      <c r="DD1187" s="21"/>
      <c r="DE1187" s="21"/>
      <c r="DF1187" s="21"/>
      <c r="DG1187" s="21"/>
      <c r="DH1187" s="21"/>
      <c r="DI1187" s="21"/>
      <c r="DJ1187" s="21"/>
      <c r="DK1187" s="21"/>
      <c r="DL1187" s="21"/>
      <c r="DM1187" s="21"/>
      <c r="DN1187" s="21"/>
      <c r="DO1187" s="21"/>
      <c r="DP1187" s="21"/>
      <c r="DQ1187" s="21"/>
      <c r="DR1187" s="21"/>
      <c r="DS1187" s="21"/>
      <c r="DT1187" s="21"/>
      <c r="DU1187" s="21"/>
      <c r="DV1187" s="21"/>
      <c r="DW1187" s="21"/>
      <c r="DX1187" s="21"/>
      <c r="DY1187" s="21"/>
      <c r="DZ1187" s="21"/>
      <c r="EA1187" s="21"/>
      <c r="EB1187" s="21"/>
      <c r="EC1187" s="21"/>
      <c r="ED1187" s="21"/>
      <c r="EE1187" s="21"/>
      <c r="EF1187" s="21"/>
      <c r="EG1187" s="21"/>
      <c r="EH1187" s="21"/>
      <c r="EI1187" s="21"/>
      <c r="EJ1187" s="21"/>
      <c r="EK1187" s="21"/>
      <c r="EL1187" s="21"/>
      <c r="EM1187" s="21"/>
      <c r="EN1187" s="21"/>
      <c r="EO1187" s="21"/>
      <c r="EP1187" s="21"/>
      <c r="EQ1187" s="21"/>
      <c r="ER1187" s="21"/>
      <c r="ES1187" s="21"/>
      <c r="ET1187" s="21"/>
      <c r="EU1187" s="21"/>
      <c r="EV1187" s="21"/>
      <c r="EW1187" s="21"/>
      <c r="EX1187" s="21"/>
      <c r="EY1187" s="21"/>
      <c r="EZ1187" s="21"/>
      <c r="FA1187" s="21"/>
      <c r="FB1187" s="21"/>
      <c r="FC1187" s="21"/>
      <c r="FD1187" s="21"/>
      <c r="FE1187" s="21"/>
      <c r="FF1187" s="21"/>
      <c r="FG1187" s="21"/>
      <c r="FH1187" s="21"/>
      <c r="FI1187" s="21"/>
      <c r="FJ1187" s="21"/>
      <c r="FK1187" s="21"/>
      <c r="FL1187" s="21"/>
      <c r="FM1187" s="21"/>
      <c r="FN1187" s="21"/>
      <c r="FO1187" s="21"/>
      <c r="FP1187" s="21"/>
      <c r="FQ1187" s="21"/>
      <c r="FR1187" s="21"/>
      <c r="FS1187" s="21"/>
      <c r="FT1187" s="21"/>
      <c r="FU1187" s="21"/>
      <c r="FV1187" s="21"/>
      <c r="FW1187" s="21"/>
      <c r="FX1187" s="21"/>
      <c r="FY1187" s="21"/>
      <c r="FZ1187" s="21"/>
      <c r="GA1187" s="21"/>
      <c r="GB1187" s="21"/>
      <c r="GC1187" s="21"/>
      <c r="GD1187" s="21"/>
      <c r="GE1187" s="21"/>
      <c r="GF1187" s="21"/>
      <c r="GG1187" s="21"/>
      <c r="GH1187" s="21"/>
      <c r="GI1187" s="21"/>
      <c r="GJ1187" s="21"/>
      <c r="GK1187" s="21"/>
      <c r="GL1187" s="21"/>
      <c r="GM1187" s="21"/>
      <c r="GN1187" s="21"/>
      <c r="GO1187" s="21"/>
      <c r="GP1187" s="21"/>
      <c r="GQ1187" s="21"/>
      <c r="GR1187" s="21"/>
      <c r="GS1187" s="21"/>
      <c r="GT1187" s="21"/>
      <c r="GU1187" s="21"/>
      <c r="GV1187" s="21"/>
      <c r="GW1187" s="21"/>
      <c r="GX1187" s="21"/>
      <c r="GY1187" s="21"/>
      <c r="GZ1187" s="21"/>
      <c r="HA1187" s="21"/>
      <c r="HB1187" s="21"/>
      <c r="HC1187" s="21"/>
      <c r="HD1187" s="21"/>
      <c r="HE1187" s="21"/>
      <c r="HF1187" s="21"/>
      <c r="HG1187" s="21"/>
      <c r="HH1187" s="21"/>
      <c r="HI1187" s="21"/>
      <c r="HJ1187" s="21"/>
      <c r="HK1187" s="21"/>
      <c r="HL1187" s="21"/>
      <c r="HM1187" s="21"/>
      <c r="HN1187" s="21"/>
      <c r="HO1187" s="21"/>
      <c r="HP1187" s="21"/>
      <c r="HQ1187" s="21"/>
      <c r="HR1187" s="21"/>
      <c r="HS1187" s="21"/>
      <c r="HT1187" s="21"/>
      <c r="HU1187" s="21"/>
      <c r="HV1187" s="21"/>
      <c r="HW1187" s="21"/>
      <c r="HX1187" s="21"/>
      <c r="HY1187" s="21"/>
      <c r="HZ1187" s="21"/>
      <c r="IA1187" s="21"/>
      <c r="IB1187" s="21"/>
      <c r="IC1187" s="21"/>
      <c r="ID1187" s="21"/>
      <c r="IE1187" s="21"/>
      <c r="IF1187" s="21"/>
      <c r="IG1187" s="21"/>
      <c r="IH1187" s="21"/>
      <c r="II1187" s="21"/>
      <c r="IJ1187" s="21"/>
      <c r="IK1187" s="21"/>
      <c r="IL1187" s="21"/>
      <c r="IM1187" s="21"/>
      <c r="IN1187" s="21"/>
      <c r="IO1187" s="21"/>
      <c r="IP1187" s="21"/>
      <c r="IQ1187" s="21"/>
      <c r="IR1187" s="21"/>
      <c r="IS1187" s="21"/>
      <c r="IT1187" s="21"/>
      <c r="IU1187" s="21"/>
      <c r="IV1187" s="21"/>
      <c r="IW1187" s="21"/>
      <c r="IX1187" s="21"/>
      <c r="IY1187" s="21"/>
      <c r="IZ1187" s="21"/>
      <c r="JA1187" s="21"/>
      <c r="JB1187" s="21"/>
      <c r="JC1187" s="21"/>
      <c r="JD1187" s="21"/>
      <c r="JE1187" s="21"/>
      <c r="JF1187" s="21"/>
      <c r="JG1187" s="21"/>
      <c r="JH1187" s="21"/>
      <c r="JI1187" s="21"/>
      <c r="JJ1187" s="21"/>
      <c r="JK1187" s="21"/>
      <c r="JL1187" s="21"/>
      <c r="JM1187" s="21"/>
      <c r="JN1187" s="21"/>
      <c r="JO1187" s="21"/>
      <c r="JP1187" s="21"/>
      <c r="JQ1187" s="21"/>
      <c r="JR1187" s="21"/>
      <c r="JS1187" s="21"/>
      <c r="JT1187" s="21"/>
      <c r="JU1187" s="21"/>
      <c r="JV1187" s="21"/>
      <c r="JW1187" s="21"/>
      <c r="JX1187" s="21"/>
      <c r="JY1187" s="21"/>
    </row>
    <row r="1188" spans="1:285" ht="14.1" customHeight="1">
      <c r="A1188" s="21"/>
      <c r="B1188" s="21"/>
      <c r="C1188" s="21"/>
      <c r="D1188" s="21"/>
      <c r="E1188" s="21"/>
      <c r="F1188" s="21"/>
      <c r="G1188" s="21"/>
      <c r="H1188" s="21"/>
      <c r="I1188" s="21"/>
      <c r="J1188" s="21"/>
      <c r="K1188" s="21"/>
      <c r="L1188" s="21"/>
      <c r="M1188" s="21"/>
      <c r="N1188" s="21"/>
      <c r="O1188" s="21"/>
      <c r="P1188" s="21"/>
      <c r="Q1188" s="21"/>
      <c r="R1188" s="21"/>
      <c r="S1188" s="21"/>
      <c r="T1188" s="21"/>
      <c r="U1188" s="21"/>
      <c r="V1188" s="21"/>
      <c r="W1188" s="21"/>
      <c r="X1188" s="21"/>
      <c r="Y1188" s="21"/>
      <c r="Z1188" s="21"/>
      <c r="AA1188" s="21"/>
      <c r="AB1188" s="21"/>
      <c r="AC1188" s="21"/>
      <c r="AD1188" s="21"/>
      <c r="AE1188" s="21"/>
      <c r="AF1188" s="21"/>
      <c r="AG1188" s="21"/>
      <c r="AH1188" s="21"/>
      <c r="AI1188" s="21"/>
      <c r="AJ1188" s="21"/>
      <c r="AK1188" s="21"/>
      <c r="AL1188" s="21"/>
      <c r="AM1188" s="21"/>
      <c r="AN1188" s="21"/>
      <c r="AO1188" s="21"/>
      <c r="AP1188" s="21"/>
      <c r="AQ1188" s="21"/>
      <c r="AR1188" s="21"/>
      <c r="AS1188" s="21"/>
      <c r="AT1188" s="21"/>
      <c r="AU1188" s="21"/>
      <c r="AV1188" s="21"/>
      <c r="AW1188" s="21"/>
      <c r="AX1188" s="21"/>
      <c r="AY1188" s="21"/>
      <c r="AZ1188" s="21"/>
      <c r="BA1188" s="21"/>
      <c r="BB1188" s="21"/>
      <c r="BC1188" s="21"/>
      <c r="BD1188" s="21"/>
      <c r="BE1188" s="21"/>
      <c r="BF1188" s="21"/>
      <c r="BG1188" s="21"/>
      <c r="BH1188" s="21"/>
      <c r="BI1188" s="21"/>
      <c r="BJ1188" s="21"/>
      <c r="BK1188" s="21"/>
      <c r="BL1188" s="21"/>
      <c r="BM1188" s="21"/>
      <c r="BN1188" s="21"/>
      <c r="BO1188" s="21"/>
      <c r="BP1188" s="21"/>
      <c r="BQ1188" s="21"/>
      <c r="BR1188" s="21"/>
      <c r="BS1188" s="21"/>
      <c r="BT1188" s="21"/>
      <c r="BU1188" s="21"/>
      <c r="BV1188" s="21"/>
      <c r="BW1188" s="21"/>
      <c r="BX1188" s="21"/>
      <c r="BY1188" s="21"/>
      <c r="BZ1188" s="21"/>
      <c r="CA1188" s="21"/>
      <c r="CB1188" s="21"/>
      <c r="CC1188" s="21"/>
      <c r="CD1188" s="21"/>
      <c r="CE1188" s="21"/>
      <c r="CF1188" s="21"/>
      <c r="CG1188" s="21"/>
      <c r="CH1188" s="21"/>
      <c r="CI1188" s="21"/>
      <c r="CJ1188" s="21"/>
      <c r="CK1188" s="21"/>
      <c r="CL1188" s="21"/>
      <c r="CM1188" s="21"/>
      <c r="CN1188" s="21"/>
      <c r="CO1188" s="21"/>
      <c r="CP1188" s="21"/>
      <c r="CQ1188" s="21"/>
      <c r="CR1188" s="21"/>
      <c r="CS1188" s="21"/>
      <c r="CT1188" s="21"/>
      <c r="CU1188" s="21"/>
      <c r="CV1188" s="21"/>
      <c r="CW1188" s="21"/>
      <c r="CX1188" s="21"/>
      <c r="CY1188" s="21"/>
      <c r="CZ1188" s="21"/>
      <c r="DA1188" s="21"/>
      <c r="DB1188" s="21"/>
      <c r="DC1188" s="21"/>
      <c r="DD1188" s="21"/>
      <c r="DE1188" s="21"/>
      <c r="DF1188" s="21"/>
      <c r="DG1188" s="21"/>
      <c r="DH1188" s="21"/>
      <c r="DI1188" s="21"/>
      <c r="DJ1188" s="21"/>
      <c r="DK1188" s="21"/>
      <c r="DL1188" s="21"/>
      <c r="DM1188" s="21"/>
      <c r="DN1188" s="21"/>
      <c r="DO1188" s="21"/>
      <c r="DP1188" s="21"/>
      <c r="DQ1188" s="21"/>
      <c r="DR1188" s="21"/>
      <c r="DS1188" s="21"/>
      <c r="DT1188" s="21"/>
      <c r="DU1188" s="21"/>
      <c r="DV1188" s="21"/>
      <c r="DW1188" s="21"/>
      <c r="DX1188" s="21"/>
      <c r="DY1188" s="21"/>
      <c r="DZ1188" s="21"/>
      <c r="EA1188" s="21"/>
      <c r="EB1188" s="21"/>
      <c r="EC1188" s="21"/>
      <c r="ED1188" s="21"/>
      <c r="EE1188" s="21"/>
      <c r="EF1188" s="21"/>
      <c r="EG1188" s="21"/>
      <c r="EH1188" s="21"/>
      <c r="EI1188" s="21"/>
      <c r="EJ1188" s="21"/>
      <c r="EK1188" s="21"/>
      <c r="EL1188" s="21"/>
      <c r="EM1188" s="21"/>
      <c r="EN1188" s="21"/>
      <c r="EO1188" s="21"/>
      <c r="EP1188" s="21"/>
      <c r="EQ1188" s="21"/>
      <c r="ER1188" s="21"/>
      <c r="ES1188" s="21"/>
      <c r="ET1188" s="21"/>
      <c r="EU1188" s="21"/>
      <c r="EV1188" s="21"/>
      <c r="EW1188" s="21"/>
      <c r="EX1188" s="21"/>
      <c r="EY1188" s="21"/>
      <c r="EZ1188" s="21"/>
      <c r="FA1188" s="21"/>
      <c r="FB1188" s="21"/>
      <c r="FC1188" s="21"/>
      <c r="FD1188" s="21"/>
      <c r="FE1188" s="21"/>
      <c r="FF1188" s="21"/>
      <c r="FG1188" s="21"/>
      <c r="FH1188" s="21"/>
      <c r="FI1188" s="21"/>
      <c r="FJ1188" s="21"/>
      <c r="FK1188" s="21"/>
      <c r="FL1188" s="21"/>
      <c r="FM1188" s="21"/>
      <c r="FN1188" s="21"/>
      <c r="FO1188" s="21"/>
      <c r="FP1188" s="21"/>
      <c r="FQ1188" s="21"/>
      <c r="FR1188" s="21"/>
      <c r="FS1188" s="21"/>
      <c r="FT1188" s="21"/>
      <c r="FU1188" s="21"/>
      <c r="FV1188" s="21"/>
      <c r="FW1188" s="21"/>
      <c r="FX1188" s="21"/>
      <c r="FY1188" s="21"/>
      <c r="FZ1188" s="21"/>
      <c r="GA1188" s="21"/>
      <c r="GB1188" s="21"/>
      <c r="GC1188" s="21"/>
      <c r="GD1188" s="21"/>
      <c r="GE1188" s="21"/>
      <c r="GF1188" s="21"/>
      <c r="GG1188" s="21"/>
      <c r="GH1188" s="21"/>
      <c r="GI1188" s="21"/>
      <c r="GJ1188" s="21"/>
      <c r="GK1188" s="21"/>
      <c r="GL1188" s="21"/>
      <c r="GM1188" s="21"/>
      <c r="GN1188" s="21"/>
      <c r="GO1188" s="21"/>
      <c r="GP1188" s="21"/>
      <c r="GQ1188" s="21"/>
      <c r="GR1188" s="21"/>
      <c r="GS1188" s="21"/>
      <c r="GT1188" s="21"/>
      <c r="GU1188" s="21"/>
      <c r="GV1188" s="21"/>
      <c r="GW1188" s="21"/>
      <c r="GX1188" s="21"/>
      <c r="GY1188" s="21"/>
      <c r="GZ1188" s="21"/>
      <c r="HA1188" s="21"/>
      <c r="HB1188" s="21"/>
      <c r="HC1188" s="21"/>
      <c r="HD1188" s="21"/>
      <c r="HE1188" s="21"/>
      <c r="HF1188" s="21"/>
      <c r="HG1188" s="21"/>
      <c r="HH1188" s="21"/>
      <c r="HI1188" s="21"/>
      <c r="HJ1188" s="21"/>
      <c r="HK1188" s="21"/>
      <c r="HL1188" s="21"/>
      <c r="HM1188" s="21"/>
      <c r="HN1188" s="21"/>
      <c r="HO1188" s="21"/>
      <c r="HP1188" s="21"/>
      <c r="HQ1188" s="21"/>
      <c r="HR1188" s="21"/>
      <c r="HS1188" s="21"/>
      <c r="HT1188" s="21"/>
      <c r="HU1188" s="21"/>
      <c r="HV1188" s="21"/>
      <c r="HW1188" s="21"/>
      <c r="HX1188" s="21"/>
      <c r="HY1188" s="21"/>
      <c r="HZ1188" s="21"/>
      <c r="IA1188" s="21"/>
      <c r="IB1188" s="21"/>
      <c r="IC1188" s="21"/>
      <c r="ID1188" s="21"/>
      <c r="IE1188" s="21"/>
      <c r="IF1188" s="21"/>
      <c r="IG1188" s="21"/>
      <c r="IH1188" s="21"/>
      <c r="II1188" s="21"/>
      <c r="IJ1188" s="21"/>
      <c r="IK1188" s="21"/>
      <c r="IL1188" s="21"/>
      <c r="IM1188" s="21"/>
      <c r="IN1188" s="21"/>
      <c r="IO1188" s="21"/>
      <c r="IP1188" s="21"/>
      <c r="IQ1188" s="21"/>
      <c r="IR1188" s="21"/>
      <c r="IS1188" s="21"/>
      <c r="IT1188" s="21"/>
      <c r="IU1188" s="21"/>
      <c r="IV1188" s="21"/>
      <c r="IW1188" s="21"/>
      <c r="IX1188" s="21"/>
      <c r="IY1188" s="21"/>
      <c r="IZ1188" s="21"/>
      <c r="JA1188" s="21"/>
      <c r="JB1188" s="21"/>
      <c r="JC1188" s="21"/>
      <c r="JD1188" s="21"/>
      <c r="JE1188" s="21"/>
      <c r="JF1188" s="21"/>
      <c r="JG1188" s="21"/>
      <c r="JH1188" s="21"/>
      <c r="JI1188" s="21"/>
      <c r="JJ1188" s="21"/>
      <c r="JK1188" s="21"/>
      <c r="JL1188" s="21"/>
      <c r="JM1188" s="21"/>
      <c r="JN1188" s="21"/>
      <c r="JO1188" s="21"/>
      <c r="JP1188" s="21"/>
      <c r="JQ1188" s="21"/>
      <c r="JR1188" s="21"/>
      <c r="JS1188" s="21"/>
      <c r="JT1188" s="21"/>
      <c r="JU1188" s="21"/>
      <c r="JV1188" s="21"/>
      <c r="JW1188" s="21"/>
      <c r="JX1188" s="21"/>
      <c r="JY1188" s="21"/>
    </row>
    <row r="1189" spans="1:285" ht="14.1" customHeight="1">
      <c r="A1189" s="21"/>
      <c r="B1189" s="21"/>
      <c r="C1189" s="21"/>
      <c r="D1189" s="21"/>
      <c r="E1189" s="21"/>
      <c r="F1189" s="21"/>
      <c r="G1189" s="21"/>
      <c r="H1189" s="21"/>
      <c r="I1189" s="21"/>
      <c r="J1189" s="21"/>
      <c r="K1189" s="21"/>
      <c r="L1189" s="21"/>
      <c r="M1189" s="21"/>
      <c r="N1189" s="21"/>
      <c r="O1189" s="21"/>
      <c r="P1189" s="21"/>
      <c r="Q1189" s="21"/>
      <c r="R1189" s="21"/>
      <c r="S1189" s="21"/>
      <c r="T1189" s="21"/>
      <c r="U1189" s="21"/>
      <c r="V1189" s="21"/>
      <c r="W1189" s="21"/>
      <c r="X1189" s="21"/>
      <c r="Y1189" s="21"/>
      <c r="Z1189" s="21"/>
      <c r="AA1189" s="21"/>
      <c r="AB1189" s="21"/>
      <c r="AC1189" s="21"/>
      <c r="AD1189" s="21"/>
      <c r="AE1189" s="21"/>
      <c r="AF1189" s="21"/>
      <c r="AG1189" s="21"/>
      <c r="AH1189" s="21"/>
      <c r="AI1189" s="21"/>
      <c r="AJ1189" s="21"/>
      <c r="AK1189" s="21"/>
      <c r="AL1189" s="21"/>
      <c r="AM1189" s="21"/>
      <c r="AN1189" s="21"/>
      <c r="AO1189" s="21"/>
      <c r="AP1189" s="21"/>
      <c r="AQ1189" s="21"/>
      <c r="AR1189" s="21"/>
      <c r="AS1189" s="21"/>
      <c r="AT1189" s="21"/>
      <c r="AU1189" s="21"/>
      <c r="AV1189" s="21"/>
      <c r="AW1189" s="21"/>
      <c r="AX1189" s="21"/>
      <c r="AY1189" s="21"/>
      <c r="AZ1189" s="21"/>
      <c r="BA1189" s="21"/>
      <c r="BB1189" s="21"/>
      <c r="BC1189" s="21"/>
      <c r="BD1189" s="21"/>
      <c r="BE1189" s="21"/>
      <c r="BF1189" s="21"/>
      <c r="BG1189" s="21"/>
      <c r="BH1189" s="21"/>
      <c r="BI1189" s="21"/>
      <c r="BJ1189" s="21"/>
      <c r="BK1189" s="21"/>
      <c r="BL1189" s="21"/>
      <c r="BM1189" s="21"/>
      <c r="BN1189" s="21"/>
      <c r="BO1189" s="21"/>
      <c r="BP1189" s="21"/>
      <c r="BQ1189" s="21"/>
      <c r="BR1189" s="21"/>
      <c r="BS1189" s="21"/>
      <c r="BT1189" s="21"/>
      <c r="BU1189" s="21"/>
      <c r="BV1189" s="21"/>
      <c r="BW1189" s="21"/>
      <c r="BX1189" s="21"/>
      <c r="BY1189" s="21"/>
      <c r="BZ1189" s="21"/>
      <c r="CA1189" s="21"/>
      <c r="CB1189" s="21"/>
      <c r="CC1189" s="21"/>
      <c r="CD1189" s="21"/>
      <c r="CE1189" s="21"/>
      <c r="CF1189" s="21"/>
      <c r="CG1189" s="21"/>
      <c r="CH1189" s="21"/>
      <c r="CI1189" s="21"/>
      <c r="CJ1189" s="21"/>
      <c r="CK1189" s="21"/>
      <c r="CL1189" s="21"/>
      <c r="CM1189" s="21"/>
      <c r="CN1189" s="21"/>
      <c r="CO1189" s="21"/>
      <c r="CP1189" s="21"/>
      <c r="CQ1189" s="21"/>
      <c r="CR1189" s="21"/>
      <c r="CS1189" s="21"/>
      <c r="CT1189" s="21"/>
      <c r="CU1189" s="21"/>
      <c r="CV1189" s="21"/>
      <c r="CW1189" s="21"/>
      <c r="CX1189" s="21"/>
      <c r="CY1189" s="21"/>
      <c r="CZ1189" s="21"/>
      <c r="DA1189" s="21"/>
      <c r="DB1189" s="21"/>
      <c r="DC1189" s="21"/>
      <c r="DD1189" s="21"/>
      <c r="DE1189" s="21"/>
      <c r="DF1189" s="21"/>
      <c r="DG1189" s="21"/>
      <c r="DH1189" s="21"/>
      <c r="DI1189" s="21"/>
      <c r="DJ1189" s="21"/>
      <c r="DK1189" s="21"/>
      <c r="DL1189" s="21"/>
      <c r="DM1189" s="21"/>
      <c r="DN1189" s="21"/>
      <c r="DO1189" s="21"/>
      <c r="DP1189" s="21"/>
      <c r="DQ1189" s="21"/>
      <c r="DR1189" s="21"/>
      <c r="DS1189" s="21"/>
      <c r="DT1189" s="21"/>
      <c r="DU1189" s="21"/>
      <c r="DV1189" s="21"/>
      <c r="DW1189" s="21"/>
      <c r="DX1189" s="21"/>
      <c r="DY1189" s="21"/>
      <c r="DZ1189" s="21"/>
      <c r="EA1189" s="21"/>
      <c r="EB1189" s="21"/>
      <c r="EC1189" s="21"/>
      <c r="ED1189" s="21"/>
      <c r="EE1189" s="21"/>
      <c r="EF1189" s="21"/>
      <c r="EG1189" s="21"/>
      <c r="EH1189" s="21"/>
      <c r="EI1189" s="21"/>
      <c r="EJ1189" s="21"/>
      <c r="EK1189" s="21"/>
      <c r="EL1189" s="21"/>
      <c r="EM1189" s="21"/>
      <c r="EN1189" s="21"/>
      <c r="EO1189" s="21"/>
      <c r="EP1189" s="21"/>
      <c r="EQ1189" s="21"/>
      <c r="ER1189" s="21"/>
      <c r="ES1189" s="21"/>
      <c r="ET1189" s="21"/>
      <c r="EU1189" s="21"/>
      <c r="EV1189" s="21"/>
      <c r="EW1189" s="21"/>
      <c r="EX1189" s="21"/>
      <c r="EY1189" s="21"/>
      <c r="EZ1189" s="21"/>
      <c r="FA1189" s="21"/>
      <c r="FB1189" s="21"/>
      <c r="FC1189" s="21"/>
      <c r="FD1189" s="21"/>
      <c r="FE1189" s="21"/>
      <c r="FF1189" s="21"/>
      <c r="FG1189" s="21"/>
      <c r="FH1189" s="21"/>
      <c r="FI1189" s="21"/>
      <c r="FJ1189" s="21"/>
      <c r="FK1189" s="21"/>
      <c r="FL1189" s="21"/>
      <c r="FM1189" s="21"/>
      <c r="FN1189" s="21"/>
      <c r="FO1189" s="21"/>
      <c r="FP1189" s="21"/>
      <c r="FQ1189" s="21"/>
      <c r="FR1189" s="21"/>
      <c r="FS1189" s="21"/>
      <c r="FT1189" s="21"/>
      <c r="FU1189" s="21"/>
      <c r="FV1189" s="21"/>
      <c r="FW1189" s="21"/>
      <c r="FX1189" s="21"/>
      <c r="FY1189" s="21"/>
      <c r="FZ1189" s="21"/>
      <c r="GA1189" s="21"/>
      <c r="GB1189" s="21"/>
      <c r="GC1189" s="21"/>
      <c r="GD1189" s="21"/>
      <c r="GE1189" s="21"/>
      <c r="GF1189" s="21"/>
      <c r="GG1189" s="21"/>
      <c r="GH1189" s="21"/>
      <c r="GI1189" s="21"/>
      <c r="GJ1189" s="21"/>
      <c r="GK1189" s="21"/>
      <c r="GL1189" s="21"/>
      <c r="GM1189" s="21"/>
      <c r="GN1189" s="21"/>
      <c r="GO1189" s="21"/>
      <c r="GP1189" s="21"/>
      <c r="GQ1189" s="21"/>
      <c r="GR1189" s="21"/>
      <c r="GS1189" s="21"/>
      <c r="GT1189" s="21"/>
      <c r="GU1189" s="21"/>
      <c r="GV1189" s="21"/>
      <c r="GW1189" s="21"/>
      <c r="GX1189" s="21"/>
      <c r="GY1189" s="21"/>
      <c r="GZ1189" s="21"/>
      <c r="HA1189" s="21"/>
      <c r="HB1189" s="21"/>
      <c r="HC1189" s="21"/>
      <c r="HD1189" s="21"/>
      <c r="HE1189" s="21"/>
      <c r="HF1189" s="21"/>
      <c r="HG1189" s="21"/>
      <c r="HH1189" s="21"/>
      <c r="HI1189" s="21"/>
      <c r="HJ1189" s="21"/>
      <c r="HK1189" s="21"/>
      <c r="HL1189" s="21"/>
      <c r="HM1189" s="21"/>
      <c r="HN1189" s="21"/>
      <c r="HO1189" s="21"/>
      <c r="HP1189" s="21"/>
      <c r="HQ1189" s="21"/>
      <c r="HR1189" s="21"/>
      <c r="HS1189" s="21"/>
      <c r="HT1189" s="21"/>
      <c r="HU1189" s="21"/>
      <c r="HV1189" s="21"/>
      <c r="HW1189" s="21"/>
      <c r="HX1189" s="21"/>
      <c r="HY1189" s="21"/>
      <c r="HZ1189" s="21"/>
      <c r="IA1189" s="21"/>
      <c r="IB1189" s="21"/>
      <c r="IC1189" s="21"/>
      <c r="ID1189" s="21"/>
      <c r="IE1189" s="21"/>
      <c r="IF1189" s="21"/>
      <c r="IG1189" s="21"/>
      <c r="IH1189" s="21"/>
      <c r="II1189" s="21"/>
      <c r="IJ1189" s="21"/>
      <c r="IK1189" s="21"/>
      <c r="IL1189" s="21"/>
      <c r="IM1189" s="21"/>
      <c r="IN1189" s="21"/>
      <c r="IO1189" s="21"/>
      <c r="IP1189" s="21"/>
      <c r="IQ1189" s="21"/>
      <c r="IR1189" s="21"/>
      <c r="IS1189" s="21"/>
      <c r="IT1189" s="21"/>
      <c r="IU1189" s="21"/>
      <c r="IV1189" s="21"/>
      <c r="IW1189" s="21"/>
      <c r="IX1189" s="21"/>
      <c r="IY1189" s="21"/>
      <c r="IZ1189" s="21"/>
      <c r="JA1189" s="21"/>
      <c r="JB1189" s="21"/>
      <c r="JC1189" s="21"/>
      <c r="JD1189" s="21"/>
      <c r="JE1189" s="21"/>
      <c r="JF1189" s="21"/>
      <c r="JG1189" s="21"/>
      <c r="JH1189" s="21"/>
      <c r="JI1189" s="21"/>
      <c r="JJ1189" s="21"/>
      <c r="JK1189" s="21"/>
      <c r="JL1189" s="21"/>
      <c r="JM1189" s="21"/>
      <c r="JN1189" s="21"/>
      <c r="JO1189" s="21"/>
      <c r="JP1189" s="21"/>
      <c r="JQ1189" s="21"/>
      <c r="JR1189" s="21"/>
      <c r="JS1189" s="21"/>
      <c r="JT1189" s="21"/>
      <c r="JU1189" s="21"/>
      <c r="JV1189" s="21"/>
      <c r="JW1189" s="21"/>
      <c r="JX1189" s="21"/>
      <c r="JY1189" s="21"/>
    </row>
    <row r="1190" spans="1:285" ht="14.1" customHeight="1">
      <c r="A1190" s="21"/>
      <c r="B1190" s="21"/>
      <c r="C1190" s="21"/>
      <c r="D1190" s="21"/>
      <c r="E1190" s="21"/>
      <c r="F1190" s="21"/>
      <c r="G1190" s="21"/>
      <c r="H1190" s="21"/>
      <c r="I1190" s="21"/>
      <c r="J1190" s="21"/>
      <c r="K1190" s="21"/>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21"/>
      <c r="BK1190" s="21"/>
      <c r="BL1190" s="21"/>
      <c r="BM1190" s="21"/>
      <c r="BN1190" s="21"/>
      <c r="BO1190" s="21"/>
      <c r="BP1190" s="21"/>
      <c r="BQ1190" s="21"/>
      <c r="BR1190" s="21"/>
      <c r="BS1190" s="21"/>
      <c r="BT1190" s="21"/>
      <c r="BU1190" s="21"/>
      <c r="BV1190" s="21"/>
      <c r="BW1190" s="21"/>
      <c r="BX1190" s="21"/>
      <c r="BY1190" s="21"/>
      <c r="BZ1190" s="21"/>
      <c r="CA1190" s="21"/>
      <c r="CB1190" s="21"/>
      <c r="CC1190" s="21"/>
      <c r="CD1190" s="21"/>
      <c r="CE1190" s="21"/>
      <c r="CF1190" s="21"/>
      <c r="CG1190" s="21"/>
      <c r="CH1190" s="21"/>
      <c r="CI1190" s="21"/>
      <c r="CJ1190" s="21"/>
      <c r="CK1190" s="21"/>
      <c r="CL1190" s="21"/>
      <c r="CM1190" s="21"/>
      <c r="CN1190" s="21"/>
      <c r="CO1190" s="21"/>
      <c r="CP1190" s="21"/>
      <c r="CQ1190" s="21"/>
      <c r="CR1190" s="21"/>
      <c r="CS1190" s="21"/>
      <c r="CT1190" s="21"/>
      <c r="CU1190" s="21"/>
      <c r="CV1190" s="21"/>
      <c r="CW1190" s="21"/>
      <c r="CX1190" s="21"/>
      <c r="CY1190" s="21"/>
      <c r="CZ1190" s="21"/>
      <c r="DA1190" s="21"/>
      <c r="DB1190" s="21"/>
      <c r="DC1190" s="21"/>
      <c r="DD1190" s="21"/>
      <c r="DE1190" s="21"/>
      <c r="DF1190" s="21"/>
      <c r="DG1190" s="21"/>
      <c r="DH1190" s="21"/>
      <c r="DI1190" s="21"/>
      <c r="DJ1190" s="21"/>
      <c r="DK1190" s="21"/>
      <c r="DL1190" s="21"/>
      <c r="DM1190" s="21"/>
      <c r="DN1190" s="21"/>
      <c r="DO1190" s="21"/>
      <c r="DP1190" s="21"/>
      <c r="DQ1190" s="21"/>
      <c r="DR1190" s="21"/>
      <c r="DS1190" s="21"/>
      <c r="DT1190" s="21"/>
      <c r="DU1190" s="21"/>
      <c r="DV1190" s="21"/>
      <c r="DW1190" s="21"/>
      <c r="DX1190" s="21"/>
      <c r="DY1190" s="21"/>
      <c r="DZ1190" s="21"/>
      <c r="EA1190" s="21"/>
      <c r="EB1190" s="21"/>
      <c r="EC1190" s="21"/>
      <c r="ED1190" s="21"/>
      <c r="EE1190" s="21"/>
      <c r="EF1190" s="21"/>
      <c r="EG1190" s="21"/>
      <c r="EH1190" s="21"/>
      <c r="EI1190" s="21"/>
      <c r="EJ1190" s="21"/>
      <c r="EK1190" s="21"/>
      <c r="EL1190" s="21"/>
      <c r="EM1190" s="21"/>
      <c r="EN1190" s="21"/>
      <c r="EO1190" s="21"/>
      <c r="EP1190" s="21"/>
      <c r="EQ1190" s="21"/>
      <c r="ER1190" s="21"/>
      <c r="ES1190" s="21"/>
      <c r="ET1190" s="21"/>
      <c r="EU1190" s="21"/>
      <c r="EV1190" s="21"/>
      <c r="EW1190" s="21"/>
      <c r="EX1190" s="21"/>
      <c r="EY1190" s="21"/>
      <c r="EZ1190" s="21"/>
      <c r="FA1190" s="21"/>
      <c r="FB1190" s="21"/>
      <c r="FC1190" s="21"/>
      <c r="FD1190" s="21"/>
      <c r="FE1190" s="21"/>
      <c r="FF1190" s="21"/>
      <c r="FG1190" s="21"/>
      <c r="FH1190" s="21"/>
      <c r="FI1190" s="21"/>
      <c r="FJ1190" s="21"/>
      <c r="FK1190" s="21"/>
      <c r="FL1190" s="21"/>
      <c r="FM1190" s="21"/>
      <c r="FN1190" s="21"/>
      <c r="FO1190" s="21"/>
      <c r="FP1190" s="21"/>
      <c r="FQ1190" s="21"/>
      <c r="FR1190" s="21"/>
      <c r="FS1190" s="21"/>
      <c r="FT1190" s="21"/>
      <c r="FU1190" s="21"/>
      <c r="FV1190" s="21"/>
      <c r="FW1190" s="21"/>
      <c r="FX1190" s="21"/>
      <c r="FY1190" s="21"/>
      <c r="FZ1190" s="21"/>
      <c r="GA1190" s="21"/>
      <c r="GB1190" s="21"/>
      <c r="GC1190" s="21"/>
      <c r="GD1190" s="21"/>
      <c r="GE1190" s="21"/>
      <c r="GF1190" s="21"/>
      <c r="GG1190" s="21"/>
      <c r="GH1190" s="21"/>
      <c r="GI1190" s="21"/>
      <c r="GJ1190" s="21"/>
      <c r="GK1190" s="21"/>
      <c r="GL1190" s="21"/>
      <c r="GM1190" s="21"/>
      <c r="GN1190" s="21"/>
      <c r="GO1190" s="21"/>
      <c r="GP1190" s="21"/>
      <c r="GQ1190" s="21"/>
      <c r="GR1190" s="21"/>
      <c r="GS1190" s="21"/>
      <c r="GT1190" s="21"/>
      <c r="GU1190" s="21"/>
      <c r="GV1190" s="21"/>
      <c r="GW1190" s="21"/>
      <c r="GX1190" s="21"/>
      <c r="GY1190" s="21"/>
      <c r="GZ1190" s="21"/>
      <c r="HA1190" s="21"/>
      <c r="HB1190" s="21"/>
      <c r="HC1190" s="21"/>
      <c r="HD1190" s="21"/>
      <c r="HE1190" s="21"/>
      <c r="HF1190" s="21"/>
      <c r="HG1190" s="21"/>
      <c r="HH1190" s="21"/>
      <c r="HI1190" s="21"/>
      <c r="HJ1190" s="21"/>
      <c r="HK1190" s="21"/>
      <c r="HL1190" s="21"/>
      <c r="HM1190" s="21"/>
      <c r="HN1190" s="21"/>
      <c r="HO1190" s="21"/>
      <c r="HP1190" s="21"/>
      <c r="HQ1190" s="21"/>
      <c r="HR1190" s="21"/>
      <c r="HS1190" s="21"/>
      <c r="HT1190" s="21"/>
      <c r="HU1190" s="21"/>
      <c r="HV1190" s="21"/>
      <c r="HW1190" s="21"/>
      <c r="HX1190" s="21"/>
      <c r="HY1190" s="21"/>
      <c r="HZ1190" s="21"/>
      <c r="IA1190" s="21"/>
      <c r="IB1190" s="21"/>
      <c r="IC1190" s="21"/>
      <c r="ID1190" s="21"/>
      <c r="IE1190" s="21"/>
      <c r="IF1190" s="21"/>
      <c r="IG1190" s="21"/>
      <c r="IH1190" s="21"/>
      <c r="II1190" s="21"/>
      <c r="IJ1190" s="21"/>
      <c r="IK1190" s="21"/>
      <c r="IL1190" s="21"/>
      <c r="IM1190" s="21"/>
      <c r="IN1190" s="21"/>
      <c r="IO1190" s="21"/>
      <c r="IP1190" s="21"/>
      <c r="IQ1190" s="21"/>
      <c r="IR1190" s="21"/>
      <c r="IS1190" s="21"/>
      <c r="IT1190" s="21"/>
      <c r="IU1190" s="21"/>
      <c r="IV1190" s="21"/>
      <c r="IW1190" s="21"/>
      <c r="IX1190" s="21"/>
      <c r="IY1190" s="21"/>
      <c r="IZ1190" s="21"/>
      <c r="JA1190" s="21"/>
      <c r="JB1190" s="21"/>
      <c r="JC1190" s="21"/>
      <c r="JD1190" s="21"/>
      <c r="JE1190" s="21"/>
      <c r="JF1190" s="21"/>
      <c r="JG1190" s="21"/>
      <c r="JH1190" s="21"/>
      <c r="JI1190" s="21"/>
      <c r="JJ1190" s="21"/>
      <c r="JK1190" s="21"/>
      <c r="JL1190" s="21"/>
      <c r="JM1190" s="21"/>
      <c r="JN1190" s="21"/>
      <c r="JO1190" s="21"/>
      <c r="JP1190" s="21"/>
      <c r="JQ1190" s="21"/>
      <c r="JR1190" s="21"/>
      <c r="JS1190" s="21"/>
      <c r="JT1190" s="21"/>
      <c r="JU1190" s="21"/>
      <c r="JV1190" s="21"/>
      <c r="JW1190" s="21"/>
      <c r="JX1190" s="21"/>
      <c r="JY1190" s="21"/>
    </row>
    <row r="1191" spans="1:285" ht="14.1" customHeight="1">
      <c r="A1191" s="21"/>
      <c r="B1191" s="21"/>
      <c r="C1191" s="21"/>
      <c r="D1191" s="21"/>
      <c r="E1191" s="21"/>
      <c r="F1191" s="21"/>
      <c r="G1191" s="21"/>
      <c r="H1191" s="21"/>
      <c r="I1191" s="21"/>
      <c r="J1191" s="21"/>
      <c r="K1191" s="21"/>
      <c r="L1191" s="21"/>
      <c r="M1191" s="21"/>
      <c r="N1191" s="21"/>
      <c r="O1191" s="21"/>
      <c r="P1191" s="21"/>
      <c r="Q1191" s="21"/>
      <c r="R1191" s="21"/>
      <c r="S1191" s="21"/>
      <c r="T1191" s="21"/>
      <c r="U1191" s="21"/>
      <c r="V1191" s="21"/>
      <c r="W1191" s="21"/>
      <c r="X1191" s="21"/>
      <c r="Y1191" s="21"/>
      <c r="Z1191" s="21"/>
      <c r="AA1191" s="21"/>
      <c r="AB1191" s="21"/>
      <c r="AC1191" s="21"/>
      <c r="AD1191" s="21"/>
      <c r="AE1191" s="21"/>
      <c r="AF1191" s="21"/>
      <c r="AG1191" s="21"/>
      <c r="AH1191" s="21"/>
      <c r="AI1191" s="21"/>
      <c r="AJ1191" s="21"/>
      <c r="AK1191" s="21"/>
      <c r="AL1191" s="21"/>
      <c r="AM1191" s="21"/>
      <c r="AN1191" s="21"/>
      <c r="AO1191" s="21"/>
      <c r="AP1191" s="21"/>
      <c r="AQ1191" s="21"/>
      <c r="AR1191" s="21"/>
      <c r="AS1191" s="21"/>
      <c r="AT1191" s="21"/>
      <c r="AU1191" s="21"/>
      <c r="AV1191" s="21"/>
      <c r="AW1191" s="21"/>
      <c r="AX1191" s="21"/>
      <c r="AY1191" s="21"/>
      <c r="AZ1191" s="21"/>
      <c r="BA1191" s="21"/>
      <c r="BB1191" s="21"/>
      <c r="BC1191" s="21"/>
      <c r="BD1191" s="21"/>
      <c r="BE1191" s="21"/>
      <c r="BF1191" s="21"/>
      <c r="BG1191" s="21"/>
      <c r="BH1191" s="21"/>
      <c r="BI1191" s="21"/>
      <c r="BJ1191" s="21"/>
      <c r="BK1191" s="21"/>
      <c r="BL1191" s="21"/>
      <c r="BM1191" s="21"/>
      <c r="BN1191" s="21"/>
      <c r="BO1191" s="21"/>
      <c r="BP1191" s="21"/>
      <c r="BQ1191" s="21"/>
      <c r="BR1191" s="21"/>
      <c r="BS1191" s="21"/>
      <c r="BT1191" s="21"/>
      <c r="BU1191" s="21"/>
      <c r="BV1191" s="21"/>
      <c r="BW1191" s="21"/>
      <c r="BX1191" s="21"/>
      <c r="BY1191" s="21"/>
      <c r="BZ1191" s="21"/>
      <c r="CA1191" s="21"/>
      <c r="CB1191" s="21"/>
      <c r="CC1191" s="21"/>
      <c r="CD1191" s="21"/>
      <c r="CE1191" s="21"/>
      <c r="CF1191" s="21"/>
      <c r="CG1191" s="21"/>
      <c r="CH1191" s="21"/>
      <c r="CI1191" s="21"/>
      <c r="CJ1191" s="21"/>
      <c r="CK1191" s="21"/>
      <c r="CL1191" s="21"/>
      <c r="CM1191" s="21"/>
      <c r="CN1191" s="21"/>
      <c r="CO1191" s="21"/>
      <c r="CP1191" s="21"/>
      <c r="CQ1191" s="21"/>
      <c r="CR1191" s="21"/>
      <c r="CS1191" s="21"/>
      <c r="CT1191" s="21"/>
      <c r="CU1191" s="21"/>
      <c r="CV1191" s="21"/>
      <c r="CW1191" s="21"/>
      <c r="CX1191" s="21"/>
      <c r="CY1191" s="21"/>
      <c r="CZ1191" s="21"/>
      <c r="DA1191" s="21"/>
      <c r="DB1191" s="21"/>
      <c r="DC1191" s="21"/>
      <c r="DD1191" s="21"/>
      <c r="DE1191" s="21"/>
      <c r="DF1191" s="21"/>
      <c r="DG1191" s="21"/>
      <c r="DH1191" s="21"/>
      <c r="DI1191" s="21"/>
      <c r="DJ1191" s="21"/>
      <c r="DK1191" s="21"/>
      <c r="DL1191" s="21"/>
      <c r="DM1191" s="21"/>
      <c r="DN1191" s="21"/>
      <c r="DO1191" s="21"/>
      <c r="DP1191" s="21"/>
      <c r="DQ1191" s="21"/>
      <c r="DR1191" s="21"/>
      <c r="DS1191" s="21"/>
      <c r="DT1191" s="21"/>
      <c r="DU1191" s="21"/>
      <c r="DV1191" s="21"/>
      <c r="DW1191" s="21"/>
      <c r="DX1191" s="21"/>
      <c r="DY1191" s="21"/>
      <c r="DZ1191" s="21"/>
      <c r="EA1191" s="21"/>
      <c r="EB1191" s="21"/>
      <c r="EC1191" s="21"/>
      <c r="ED1191" s="21"/>
      <c r="EE1191" s="21"/>
      <c r="EF1191" s="21"/>
      <c r="EG1191" s="21"/>
      <c r="EH1191" s="21"/>
      <c r="EI1191" s="21"/>
      <c r="EJ1191" s="21"/>
      <c r="EK1191" s="21"/>
      <c r="EL1191" s="21"/>
      <c r="EM1191" s="21"/>
      <c r="EN1191" s="21"/>
      <c r="EO1191" s="21"/>
      <c r="EP1191" s="21"/>
      <c r="EQ1191" s="21"/>
      <c r="ER1191" s="21"/>
      <c r="ES1191" s="21"/>
      <c r="ET1191" s="21"/>
      <c r="EU1191" s="21"/>
      <c r="EV1191" s="21"/>
      <c r="EW1191" s="21"/>
      <c r="EX1191" s="21"/>
      <c r="EY1191" s="21"/>
      <c r="EZ1191" s="21"/>
      <c r="FA1191" s="21"/>
      <c r="FB1191" s="21"/>
      <c r="FC1191" s="21"/>
      <c r="FD1191" s="21"/>
      <c r="FE1191" s="21"/>
      <c r="FF1191" s="21"/>
      <c r="FG1191" s="21"/>
      <c r="FH1191" s="21"/>
      <c r="FI1191" s="21"/>
      <c r="FJ1191" s="21"/>
      <c r="FK1191" s="21"/>
      <c r="FL1191" s="21"/>
      <c r="FM1191" s="21"/>
      <c r="FN1191" s="21"/>
      <c r="FO1191" s="21"/>
      <c r="FP1191" s="21"/>
      <c r="FQ1191" s="21"/>
      <c r="FR1191" s="21"/>
      <c r="FS1191" s="21"/>
      <c r="FT1191" s="21"/>
      <c r="FU1191" s="21"/>
      <c r="FV1191" s="21"/>
      <c r="FW1191" s="21"/>
      <c r="FX1191" s="21"/>
      <c r="FY1191" s="21"/>
      <c r="FZ1191" s="21"/>
      <c r="GA1191" s="21"/>
      <c r="GB1191" s="21"/>
      <c r="GC1191" s="21"/>
      <c r="GD1191" s="21"/>
      <c r="GE1191" s="21"/>
      <c r="GF1191" s="21"/>
      <c r="GG1191" s="21"/>
      <c r="GH1191" s="21"/>
      <c r="GI1191" s="21"/>
      <c r="GJ1191" s="21"/>
      <c r="GK1191" s="21"/>
      <c r="GL1191" s="21"/>
      <c r="GM1191" s="21"/>
      <c r="GN1191" s="21"/>
      <c r="GO1191" s="21"/>
      <c r="GP1191" s="21"/>
      <c r="GQ1191" s="21"/>
      <c r="GR1191" s="21"/>
      <c r="GS1191" s="21"/>
      <c r="GT1191" s="21"/>
      <c r="GU1191" s="21"/>
      <c r="GV1191" s="21"/>
      <c r="GW1191" s="21"/>
      <c r="GX1191" s="21"/>
      <c r="GY1191" s="21"/>
      <c r="GZ1191" s="21"/>
      <c r="HA1191" s="21"/>
      <c r="HB1191" s="21"/>
      <c r="HC1191" s="21"/>
      <c r="HD1191" s="21"/>
      <c r="HE1191" s="21"/>
      <c r="HF1191" s="21"/>
      <c r="HG1191" s="21"/>
      <c r="HH1191" s="21"/>
      <c r="HI1191" s="21"/>
      <c r="HJ1191" s="21"/>
      <c r="HK1191" s="21"/>
      <c r="HL1191" s="21"/>
      <c r="HM1191" s="21"/>
      <c r="HN1191" s="21"/>
      <c r="HO1191" s="21"/>
      <c r="HP1191" s="21"/>
      <c r="HQ1191" s="21"/>
      <c r="HR1191" s="21"/>
      <c r="HS1191" s="21"/>
      <c r="HT1191" s="21"/>
      <c r="HU1191" s="21"/>
      <c r="HV1191" s="21"/>
      <c r="HW1191" s="21"/>
      <c r="HX1191" s="21"/>
      <c r="HY1191" s="21"/>
      <c r="HZ1191" s="21"/>
      <c r="IA1191" s="21"/>
      <c r="IB1191" s="21"/>
      <c r="IC1191" s="21"/>
      <c r="ID1191" s="21"/>
      <c r="IE1191" s="21"/>
      <c r="IF1191" s="21"/>
      <c r="IG1191" s="21"/>
      <c r="IH1191" s="21"/>
      <c r="II1191" s="21"/>
      <c r="IJ1191" s="21"/>
      <c r="IK1191" s="21"/>
      <c r="IL1191" s="21"/>
      <c r="IM1191" s="21"/>
      <c r="IN1191" s="21"/>
      <c r="IO1191" s="21"/>
      <c r="IP1191" s="21"/>
      <c r="IQ1191" s="21"/>
      <c r="IR1191" s="21"/>
      <c r="IS1191" s="21"/>
      <c r="IT1191" s="21"/>
      <c r="IU1191" s="21"/>
      <c r="IV1191" s="21"/>
      <c r="IW1191" s="21"/>
      <c r="IX1191" s="21"/>
      <c r="IY1191" s="21"/>
      <c r="IZ1191" s="21"/>
      <c r="JA1191" s="21"/>
      <c r="JB1191" s="21"/>
      <c r="JC1191" s="21"/>
      <c r="JD1191" s="21"/>
      <c r="JE1191" s="21"/>
      <c r="JF1191" s="21"/>
      <c r="JG1191" s="21"/>
      <c r="JH1191" s="21"/>
      <c r="JI1191" s="21"/>
      <c r="JJ1191" s="21"/>
      <c r="JK1191" s="21"/>
      <c r="JL1191" s="21"/>
      <c r="JM1191" s="21"/>
      <c r="JN1191" s="21"/>
      <c r="JO1191" s="21"/>
      <c r="JP1191" s="21"/>
      <c r="JQ1191" s="21"/>
      <c r="JR1191" s="21"/>
      <c r="JS1191" s="21"/>
      <c r="JT1191" s="21"/>
      <c r="JU1191" s="21"/>
      <c r="JV1191" s="21"/>
      <c r="JW1191" s="21"/>
      <c r="JX1191" s="21"/>
      <c r="JY1191" s="21"/>
    </row>
    <row r="1192" spans="1:285" ht="14.1" customHeight="1">
      <c r="A1192" s="21"/>
      <c r="B1192" s="21"/>
      <c r="C1192" s="21"/>
      <c r="D1192" s="21"/>
      <c r="E1192" s="21"/>
      <c r="F1192" s="21"/>
      <c r="G1192" s="21"/>
      <c r="H1192" s="21"/>
      <c r="I1192" s="21"/>
      <c r="J1192" s="21"/>
      <c r="K1192" s="21"/>
      <c r="L1192" s="21"/>
      <c r="M1192" s="21"/>
      <c r="N1192" s="21"/>
      <c r="O1192" s="21"/>
      <c r="P1192" s="21"/>
      <c r="Q1192" s="21"/>
      <c r="R1192" s="21"/>
      <c r="S1192" s="21"/>
      <c r="T1192" s="21"/>
      <c r="U1192" s="21"/>
      <c r="V1192" s="21"/>
      <c r="W1192" s="21"/>
      <c r="X1192" s="21"/>
      <c r="Y1192" s="21"/>
      <c r="Z1192" s="21"/>
      <c r="AA1192" s="21"/>
      <c r="AB1192" s="21"/>
      <c r="AC1192" s="21"/>
      <c r="AD1192" s="21"/>
      <c r="AE1192" s="21"/>
      <c r="AF1192" s="21"/>
      <c r="AG1192" s="21"/>
      <c r="AH1192" s="21"/>
      <c r="AI1192" s="21"/>
      <c r="AJ1192" s="21"/>
      <c r="AK1192" s="21"/>
      <c r="AL1192" s="21"/>
      <c r="AM1192" s="21"/>
      <c r="AN1192" s="21"/>
      <c r="AO1192" s="21"/>
      <c r="AP1192" s="21"/>
      <c r="AQ1192" s="21"/>
      <c r="AR1192" s="21"/>
      <c r="AS1192" s="21"/>
      <c r="AT1192" s="21"/>
      <c r="AU1192" s="21"/>
      <c r="AV1192" s="21"/>
      <c r="AW1192" s="21"/>
      <c r="AX1192" s="21"/>
      <c r="AY1192" s="21"/>
      <c r="AZ1192" s="21"/>
      <c r="BA1192" s="21"/>
      <c r="BB1192" s="21"/>
      <c r="BC1192" s="21"/>
      <c r="BD1192" s="21"/>
      <c r="BE1192" s="21"/>
      <c r="BF1192" s="21"/>
      <c r="BG1192" s="21"/>
      <c r="BH1192" s="21"/>
      <c r="BI1192" s="21"/>
      <c r="BJ1192" s="21"/>
      <c r="BK1192" s="21"/>
      <c r="BL1192" s="21"/>
      <c r="BM1192" s="21"/>
      <c r="BN1192" s="21"/>
      <c r="BO1192" s="21"/>
      <c r="BP1192" s="21"/>
      <c r="BQ1192" s="21"/>
      <c r="BR1192" s="21"/>
      <c r="BS1192" s="21"/>
      <c r="BT1192" s="21"/>
      <c r="BU1192" s="21"/>
      <c r="BV1192" s="21"/>
      <c r="BW1192" s="21"/>
      <c r="BX1192" s="21"/>
      <c r="BY1192" s="21"/>
      <c r="BZ1192" s="21"/>
      <c r="CA1192" s="21"/>
      <c r="CB1192" s="21"/>
      <c r="CC1192" s="21"/>
      <c r="CD1192" s="21"/>
      <c r="CE1192" s="21"/>
      <c r="CF1192" s="21"/>
      <c r="CG1192" s="21"/>
      <c r="CH1192" s="21"/>
      <c r="CI1192" s="21"/>
      <c r="CJ1192" s="21"/>
      <c r="CK1192" s="21"/>
      <c r="CL1192" s="21"/>
      <c r="CM1192" s="21"/>
      <c r="CN1192" s="21"/>
      <c r="CO1192" s="21"/>
      <c r="CP1192" s="21"/>
      <c r="CQ1192" s="21"/>
      <c r="CR1192" s="21"/>
      <c r="CS1192" s="21"/>
      <c r="CT1192" s="21"/>
      <c r="CU1192" s="21"/>
      <c r="CV1192" s="21"/>
      <c r="CW1192" s="21"/>
      <c r="CX1192" s="21"/>
      <c r="CY1192" s="21"/>
      <c r="CZ1192" s="21"/>
      <c r="DA1192" s="21"/>
      <c r="DB1192" s="21"/>
      <c r="DC1192" s="21"/>
      <c r="DD1192" s="21"/>
      <c r="DE1192" s="21"/>
      <c r="DF1192" s="21"/>
      <c r="DG1192" s="21"/>
      <c r="DH1192" s="21"/>
      <c r="DI1192" s="21"/>
      <c r="DJ1192" s="21"/>
      <c r="DK1192" s="21"/>
      <c r="DL1192" s="21"/>
      <c r="DM1192" s="21"/>
      <c r="DN1192" s="21"/>
      <c r="DO1192" s="21"/>
      <c r="DP1192" s="21"/>
      <c r="DQ1192" s="21"/>
      <c r="DR1192" s="21"/>
      <c r="DS1192" s="21"/>
      <c r="DT1192" s="21"/>
      <c r="DU1192" s="21"/>
      <c r="DV1192" s="21"/>
      <c r="DW1192" s="21"/>
      <c r="DX1192" s="21"/>
      <c r="DY1192" s="21"/>
      <c r="DZ1192" s="21"/>
      <c r="EA1192" s="21"/>
      <c r="EB1192" s="21"/>
      <c r="EC1192" s="21"/>
      <c r="ED1192" s="21"/>
      <c r="EE1192" s="21"/>
      <c r="EF1192" s="21"/>
      <c r="EG1192" s="21"/>
      <c r="EH1192" s="21"/>
      <c r="EI1192" s="21"/>
      <c r="EJ1192" s="21"/>
      <c r="EK1192" s="21"/>
      <c r="EL1192" s="21"/>
      <c r="EM1192" s="21"/>
      <c r="EN1192" s="21"/>
      <c r="EO1192" s="21"/>
      <c r="EP1192" s="21"/>
      <c r="EQ1192" s="21"/>
      <c r="ER1192" s="21"/>
      <c r="ES1192" s="21"/>
      <c r="ET1192" s="21"/>
      <c r="EU1192" s="21"/>
      <c r="EV1192" s="21"/>
      <c r="EW1192" s="21"/>
      <c r="EX1192" s="21"/>
      <c r="EY1192" s="21"/>
      <c r="EZ1192" s="21"/>
      <c r="FA1192" s="21"/>
      <c r="FB1192" s="21"/>
      <c r="FC1192" s="21"/>
      <c r="FD1192" s="21"/>
      <c r="FE1192" s="21"/>
      <c r="FF1192" s="21"/>
      <c r="FG1192" s="21"/>
      <c r="FH1192" s="21"/>
      <c r="FI1192" s="21"/>
      <c r="FJ1192" s="21"/>
      <c r="FK1192" s="21"/>
      <c r="FL1192" s="21"/>
      <c r="FM1192" s="21"/>
      <c r="FN1192" s="21"/>
      <c r="FO1192" s="21"/>
      <c r="FP1192" s="21"/>
      <c r="FQ1192" s="21"/>
      <c r="FR1192" s="21"/>
      <c r="FS1192" s="21"/>
      <c r="FT1192" s="21"/>
      <c r="FU1192" s="21"/>
      <c r="FV1192" s="21"/>
      <c r="FW1192" s="21"/>
      <c r="FX1192" s="21"/>
      <c r="FY1192" s="21"/>
      <c r="FZ1192" s="21"/>
      <c r="GA1192" s="21"/>
      <c r="GB1192" s="21"/>
      <c r="GC1192" s="21"/>
      <c r="GD1192" s="21"/>
      <c r="GE1192" s="21"/>
      <c r="GF1192" s="21"/>
      <c r="GG1192" s="21"/>
      <c r="GH1192" s="21"/>
      <c r="GI1192" s="21"/>
      <c r="GJ1192" s="21"/>
      <c r="GK1192" s="21"/>
      <c r="GL1192" s="21"/>
      <c r="GM1192" s="21"/>
      <c r="GN1192" s="21"/>
      <c r="GO1192" s="21"/>
      <c r="GP1192" s="21"/>
      <c r="GQ1192" s="21"/>
      <c r="GR1192" s="21"/>
      <c r="GS1192" s="21"/>
      <c r="GT1192" s="21"/>
      <c r="GU1192" s="21"/>
      <c r="GV1192" s="21"/>
      <c r="GW1192" s="21"/>
      <c r="GX1192" s="21"/>
      <c r="GY1192" s="21"/>
      <c r="GZ1192" s="21"/>
      <c r="HA1192" s="21"/>
      <c r="HB1192" s="21"/>
      <c r="HC1192" s="21"/>
      <c r="HD1192" s="21"/>
      <c r="HE1192" s="21"/>
      <c r="HF1192" s="21"/>
      <c r="HG1192" s="21"/>
      <c r="HH1192" s="21"/>
      <c r="HI1192" s="21"/>
      <c r="HJ1192" s="21"/>
      <c r="HK1192" s="21"/>
      <c r="HL1192" s="21"/>
      <c r="HM1192" s="21"/>
      <c r="HN1192" s="21"/>
      <c r="HO1192" s="21"/>
      <c r="HP1192" s="21"/>
      <c r="HQ1192" s="21"/>
      <c r="HR1192" s="21"/>
      <c r="HS1192" s="21"/>
      <c r="HT1192" s="21"/>
      <c r="HU1192" s="21"/>
      <c r="HV1192" s="21"/>
      <c r="HW1192" s="21"/>
      <c r="HX1192" s="21"/>
      <c r="HY1192" s="21"/>
      <c r="HZ1192" s="21"/>
      <c r="IA1192" s="21"/>
      <c r="IB1192" s="21"/>
      <c r="IC1192" s="21"/>
      <c r="ID1192" s="21"/>
      <c r="IE1192" s="21"/>
      <c r="IF1192" s="21"/>
      <c r="IG1192" s="21"/>
      <c r="IH1192" s="21"/>
      <c r="II1192" s="21"/>
      <c r="IJ1192" s="21"/>
      <c r="IK1192" s="21"/>
      <c r="IL1192" s="21"/>
      <c r="IM1192" s="21"/>
      <c r="IN1192" s="21"/>
      <c r="IO1192" s="21"/>
      <c r="IP1192" s="21"/>
      <c r="IQ1192" s="21"/>
      <c r="IR1192" s="21"/>
      <c r="IS1192" s="21"/>
      <c r="IT1192" s="21"/>
      <c r="IU1192" s="21"/>
      <c r="IV1192" s="21"/>
      <c r="IW1192" s="21"/>
      <c r="IX1192" s="21"/>
      <c r="IY1192" s="21"/>
      <c r="IZ1192" s="21"/>
      <c r="JA1192" s="21"/>
      <c r="JB1192" s="21"/>
      <c r="JC1192" s="21"/>
      <c r="JD1192" s="21"/>
      <c r="JE1192" s="21"/>
      <c r="JF1192" s="21"/>
      <c r="JG1192" s="21"/>
      <c r="JH1192" s="21"/>
      <c r="JI1192" s="21"/>
      <c r="JJ1192" s="21"/>
      <c r="JK1192" s="21"/>
      <c r="JL1192" s="21"/>
      <c r="JM1192" s="21"/>
      <c r="JN1192" s="21"/>
      <c r="JO1192" s="21"/>
      <c r="JP1192" s="21"/>
      <c r="JQ1192" s="21"/>
      <c r="JR1192" s="21"/>
      <c r="JS1192" s="21"/>
      <c r="JT1192" s="21"/>
      <c r="JU1192" s="21"/>
      <c r="JV1192" s="21"/>
      <c r="JW1192" s="21"/>
      <c r="JX1192" s="21"/>
      <c r="JY1192" s="21"/>
    </row>
    <row r="1193" spans="1:285" ht="14.1" customHeight="1">
      <c r="A1193" s="21"/>
      <c r="B1193" s="21"/>
      <c r="C1193" s="21"/>
      <c r="D1193" s="21"/>
      <c r="E1193" s="21"/>
      <c r="F1193" s="21"/>
      <c r="G1193" s="21"/>
      <c r="H1193" s="21"/>
      <c r="I1193" s="21"/>
      <c r="J1193" s="21"/>
      <c r="K1193" s="21"/>
      <c r="L1193" s="21"/>
      <c r="M1193" s="21"/>
      <c r="N1193" s="21"/>
      <c r="O1193" s="21"/>
      <c r="P1193" s="21"/>
      <c r="Q1193" s="21"/>
      <c r="R1193" s="21"/>
      <c r="S1193" s="21"/>
      <c r="T1193" s="21"/>
      <c r="U1193" s="21"/>
      <c r="V1193" s="21"/>
      <c r="W1193" s="21"/>
      <c r="X1193" s="21"/>
      <c r="Y1193" s="21"/>
      <c r="Z1193" s="21"/>
      <c r="AA1193" s="21"/>
      <c r="AB1193" s="21"/>
      <c r="AC1193" s="21"/>
      <c r="AD1193" s="21"/>
      <c r="AE1193" s="21"/>
      <c r="AF1193" s="21"/>
      <c r="AG1193" s="21"/>
      <c r="AH1193" s="21"/>
      <c r="AI1193" s="21"/>
      <c r="AJ1193" s="21"/>
      <c r="AK1193" s="21"/>
      <c r="AL1193" s="21"/>
      <c r="AM1193" s="21"/>
      <c r="AN1193" s="21"/>
      <c r="AO1193" s="21"/>
      <c r="AP1193" s="21"/>
      <c r="AQ1193" s="21"/>
      <c r="AR1193" s="21"/>
      <c r="AS1193" s="21"/>
      <c r="AT1193" s="21"/>
      <c r="AU1193" s="21"/>
      <c r="AV1193" s="21"/>
      <c r="AW1193" s="21"/>
      <c r="AX1193" s="21"/>
      <c r="AY1193" s="21"/>
      <c r="AZ1193" s="21"/>
      <c r="BA1193" s="21"/>
      <c r="BB1193" s="21"/>
      <c r="BC1193" s="21"/>
      <c r="BD1193" s="21"/>
      <c r="BE1193" s="21"/>
      <c r="BF1193" s="21"/>
      <c r="BG1193" s="21"/>
      <c r="BH1193" s="21"/>
      <c r="BI1193" s="21"/>
      <c r="BJ1193" s="21"/>
      <c r="BK1193" s="21"/>
      <c r="BL1193" s="21"/>
      <c r="BM1193" s="21"/>
      <c r="BN1193" s="21"/>
      <c r="BO1193" s="21"/>
      <c r="BP1193" s="21"/>
      <c r="BQ1193" s="21"/>
      <c r="BR1193" s="21"/>
      <c r="BS1193" s="21"/>
      <c r="BT1193" s="21"/>
      <c r="BU1193" s="21"/>
      <c r="BV1193" s="21"/>
      <c r="BW1193" s="21"/>
      <c r="BX1193" s="21"/>
      <c r="BY1193" s="21"/>
      <c r="BZ1193" s="21"/>
      <c r="CA1193" s="21"/>
      <c r="CB1193" s="21"/>
      <c r="CC1193" s="21"/>
      <c r="CD1193" s="21"/>
      <c r="CE1193" s="21"/>
      <c r="CF1193" s="21"/>
      <c r="CG1193" s="21"/>
      <c r="CH1193" s="21"/>
      <c r="CI1193" s="21"/>
      <c r="CJ1193" s="21"/>
      <c r="CK1193" s="21"/>
      <c r="CL1193" s="21"/>
      <c r="CM1193" s="21"/>
      <c r="CN1193" s="21"/>
      <c r="CO1193" s="21"/>
      <c r="CP1193" s="21"/>
      <c r="CQ1193" s="21"/>
      <c r="CR1193" s="21"/>
      <c r="CS1193" s="21"/>
      <c r="CT1193" s="21"/>
      <c r="CU1193" s="21"/>
      <c r="CV1193" s="21"/>
      <c r="CW1193" s="21"/>
      <c r="CX1193" s="21"/>
      <c r="CY1193" s="21"/>
      <c r="CZ1193" s="21"/>
      <c r="DA1193" s="21"/>
      <c r="DB1193" s="21"/>
      <c r="DC1193" s="21"/>
      <c r="DD1193" s="21"/>
      <c r="DE1193" s="21"/>
      <c r="DF1193" s="21"/>
      <c r="DG1193" s="21"/>
      <c r="DH1193" s="21"/>
      <c r="DI1193" s="21"/>
      <c r="DJ1193" s="21"/>
      <c r="DK1193" s="21"/>
      <c r="DL1193" s="21"/>
      <c r="DM1193" s="21"/>
      <c r="DN1193" s="21"/>
      <c r="DO1193" s="21"/>
      <c r="DP1193" s="21"/>
      <c r="DQ1193" s="21"/>
      <c r="DR1193" s="21"/>
      <c r="DS1193" s="21"/>
      <c r="DT1193" s="21"/>
      <c r="DU1193" s="21"/>
      <c r="DV1193" s="21"/>
      <c r="DW1193" s="21"/>
      <c r="DX1193" s="21"/>
      <c r="DY1193" s="21"/>
      <c r="DZ1193" s="21"/>
      <c r="EA1193" s="21"/>
      <c r="EB1193" s="21"/>
      <c r="EC1193" s="21"/>
      <c r="ED1193" s="21"/>
      <c r="EE1193" s="21"/>
      <c r="EF1193" s="21"/>
      <c r="EG1193" s="21"/>
      <c r="EH1193" s="21"/>
      <c r="EI1193" s="21"/>
      <c r="EJ1193" s="21"/>
      <c r="EK1193" s="21"/>
      <c r="EL1193" s="21"/>
      <c r="EM1193" s="21"/>
      <c r="EN1193" s="21"/>
      <c r="EO1193" s="21"/>
      <c r="EP1193" s="21"/>
      <c r="EQ1193" s="21"/>
      <c r="ER1193" s="21"/>
      <c r="ES1193" s="21"/>
      <c r="ET1193" s="21"/>
      <c r="EU1193" s="21"/>
      <c r="EV1193" s="21"/>
      <c r="EW1193" s="21"/>
      <c r="EX1193" s="21"/>
      <c r="EY1193" s="21"/>
      <c r="EZ1193" s="21"/>
      <c r="FA1193" s="21"/>
      <c r="FB1193" s="21"/>
      <c r="FC1193" s="21"/>
      <c r="FD1193" s="21"/>
      <c r="FE1193" s="21"/>
      <c r="FF1193" s="21"/>
      <c r="FG1193" s="21"/>
      <c r="FH1193" s="21"/>
      <c r="FI1193" s="21"/>
      <c r="FJ1193" s="21"/>
      <c r="FK1193" s="21"/>
      <c r="FL1193" s="21"/>
      <c r="FM1193" s="21"/>
      <c r="FN1193" s="21"/>
      <c r="FO1193" s="21"/>
      <c r="FP1193" s="21"/>
      <c r="FQ1193" s="21"/>
      <c r="FR1193" s="21"/>
      <c r="FS1193" s="21"/>
      <c r="FT1193" s="21"/>
      <c r="FU1193" s="21"/>
      <c r="FV1193" s="21"/>
      <c r="FW1193" s="21"/>
      <c r="FX1193" s="21"/>
      <c r="FY1193" s="21"/>
      <c r="FZ1193" s="21"/>
      <c r="GA1193" s="21"/>
      <c r="GB1193" s="21"/>
      <c r="GC1193" s="21"/>
      <c r="GD1193" s="21"/>
      <c r="GE1193" s="21"/>
      <c r="GF1193" s="21"/>
      <c r="GG1193" s="21"/>
      <c r="GH1193" s="21"/>
      <c r="GI1193" s="21"/>
      <c r="GJ1193" s="21"/>
      <c r="GK1193" s="21"/>
      <c r="GL1193" s="21"/>
      <c r="GM1193" s="21"/>
      <c r="GN1193" s="21"/>
      <c r="GO1193" s="21"/>
      <c r="GP1193" s="21"/>
      <c r="GQ1193" s="21"/>
      <c r="GR1193" s="21"/>
      <c r="GS1193" s="21"/>
      <c r="GT1193" s="21"/>
      <c r="GU1193" s="21"/>
      <c r="GV1193" s="21"/>
      <c r="GW1193" s="21"/>
      <c r="GX1193" s="21"/>
      <c r="GY1193" s="21"/>
      <c r="GZ1193" s="21"/>
      <c r="HA1193" s="21"/>
      <c r="HB1193" s="21"/>
      <c r="HC1193" s="21"/>
      <c r="HD1193" s="21"/>
      <c r="HE1193" s="21"/>
      <c r="HF1193" s="21"/>
      <c r="HG1193" s="21"/>
      <c r="HH1193" s="21"/>
      <c r="HI1193" s="21"/>
      <c r="HJ1193" s="21"/>
      <c r="HK1193" s="21"/>
      <c r="HL1193" s="21"/>
      <c r="HM1193" s="21"/>
      <c r="HN1193" s="21"/>
      <c r="HO1193" s="21"/>
      <c r="HP1193" s="21"/>
      <c r="HQ1193" s="21"/>
      <c r="HR1193" s="21"/>
      <c r="HS1193" s="21"/>
      <c r="HT1193" s="21"/>
      <c r="HU1193" s="21"/>
      <c r="HV1193" s="21"/>
      <c r="HW1193" s="21"/>
      <c r="HX1193" s="21"/>
      <c r="HY1193" s="21"/>
      <c r="HZ1193" s="21"/>
      <c r="IA1193" s="21"/>
      <c r="IB1193" s="21"/>
      <c r="IC1193" s="21"/>
      <c r="ID1193" s="21"/>
      <c r="IE1193" s="21"/>
      <c r="IF1193" s="21"/>
      <c r="IG1193" s="21"/>
      <c r="IH1193" s="21"/>
      <c r="II1193" s="21"/>
      <c r="IJ1193" s="21"/>
      <c r="IK1193" s="21"/>
      <c r="IL1193" s="21"/>
      <c r="IM1193" s="21"/>
      <c r="IN1193" s="21"/>
      <c r="IO1193" s="21"/>
      <c r="IP1193" s="21"/>
      <c r="IQ1193" s="21"/>
      <c r="IR1193" s="21"/>
      <c r="IS1193" s="21"/>
      <c r="IT1193" s="21"/>
      <c r="IU1193" s="21"/>
      <c r="IV1193" s="21"/>
      <c r="IW1193" s="21"/>
      <c r="IX1193" s="21"/>
      <c r="IY1193" s="21"/>
      <c r="IZ1193" s="21"/>
      <c r="JA1193" s="21"/>
      <c r="JB1193" s="21"/>
      <c r="JC1193" s="21"/>
      <c r="JD1193" s="21"/>
      <c r="JE1193" s="21"/>
      <c r="JF1193" s="21"/>
      <c r="JG1193" s="21"/>
      <c r="JH1193" s="21"/>
      <c r="JI1193" s="21"/>
      <c r="JJ1193" s="21"/>
      <c r="JK1193" s="21"/>
      <c r="JL1193" s="21"/>
      <c r="JM1193" s="21"/>
      <c r="JN1193" s="21"/>
      <c r="JO1193" s="21"/>
      <c r="JP1193" s="21"/>
      <c r="JQ1193" s="21"/>
      <c r="JR1193" s="21"/>
      <c r="JS1193" s="21"/>
      <c r="JT1193" s="21"/>
      <c r="JU1193" s="21"/>
      <c r="JV1193" s="21"/>
      <c r="JW1193" s="21"/>
      <c r="JX1193" s="21"/>
      <c r="JY1193" s="21"/>
    </row>
    <row r="1194" spans="1:285" ht="14.1" customHeight="1">
      <c r="A1194" s="21"/>
      <c r="B1194" s="21"/>
      <c r="C1194" s="21"/>
      <c r="D1194" s="21"/>
      <c r="E1194" s="21"/>
      <c r="F1194" s="21"/>
      <c r="G1194" s="21"/>
      <c r="H1194" s="21"/>
      <c r="I1194" s="21"/>
      <c r="J1194" s="21"/>
      <c r="K1194" s="21"/>
      <c r="L1194" s="21"/>
      <c r="M1194" s="21"/>
      <c r="N1194" s="21"/>
      <c r="O1194" s="21"/>
      <c r="P1194" s="21"/>
      <c r="Q1194" s="21"/>
      <c r="R1194" s="21"/>
      <c r="S1194" s="21"/>
      <c r="T1194" s="21"/>
      <c r="U1194" s="21"/>
      <c r="V1194" s="21"/>
      <c r="W1194" s="21"/>
      <c r="X1194" s="21"/>
      <c r="Y1194" s="21"/>
      <c r="Z1194" s="21"/>
      <c r="AA1194" s="21"/>
      <c r="AB1194" s="21"/>
      <c r="AC1194" s="21"/>
      <c r="AD1194" s="21"/>
      <c r="AE1194" s="21"/>
      <c r="AF1194" s="21"/>
      <c r="AG1194" s="21"/>
      <c r="AH1194" s="21"/>
      <c r="AI1194" s="21"/>
      <c r="AJ1194" s="21"/>
      <c r="AK1194" s="21"/>
      <c r="AL1194" s="21"/>
      <c r="AM1194" s="21"/>
      <c r="AN1194" s="21"/>
      <c r="AO1194" s="21"/>
      <c r="AP1194" s="21"/>
      <c r="AQ1194" s="21"/>
      <c r="AR1194" s="21"/>
      <c r="AS1194" s="21"/>
      <c r="AT1194" s="21"/>
      <c r="AU1194" s="21"/>
      <c r="AV1194" s="21"/>
      <c r="AW1194" s="21"/>
      <c r="AX1194" s="21"/>
      <c r="AY1194" s="21"/>
      <c r="AZ1194" s="21"/>
      <c r="BA1194" s="21"/>
      <c r="BB1194" s="21"/>
      <c r="BC1194" s="21"/>
      <c r="BD1194" s="21"/>
      <c r="BE1194" s="21"/>
      <c r="BF1194" s="21"/>
      <c r="BG1194" s="21"/>
      <c r="BH1194" s="21"/>
      <c r="BI1194" s="21"/>
      <c r="BJ1194" s="21"/>
      <c r="BK1194" s="21"/>
      <c r="BL1194" s="21"/>
      <c r="BM1194" s="21"/>
      <c r="BN1194" s="21"/>
      <c r="BO1194" s="21"/>
      <c r="BP1194" s="21"/>
      <c r="BQ1194" s="21"/>
      <c r="BR1194" s="21"/>
      <c r="BS1194" s="21"/>
      <c r="BT1194" s="21"/>
      <c r="BU1194" s="21"/>
      <c r="BV1194" s="21"/>
      <c r="BW1194" s="21"/>
      <c r="BX1194" s="21"/>
      <c r="BY1194" s="21"/>
      <c r="BZ1194" s="21"/>
      <c r="CA1194" s="21"/>
      <c r="CB1194" s="21"/>
      <c r="CC1194" s="21"/>
      <c r="CD1194" s="21"/>
      <c r="CE1194" s="21"/>
      <c r="CF1194" s="21"/>
      <c r="CG1194" s="21"/>
      <c r="CH1194" s="21"/>
      <c r="CI1194" s="21"/>
      <c r="CJ1194" s="21"/>
      <c r="CK1194" s="21"/>
      <c r="CL1194" s="21"/>
      <c r="CM1194" s="21"/>
      <c r="CN1194" s="21"/>
      <c r="CO1194" s="21"/>
      <c r="CP1194" s="21"/>
      <c r="CQ1194" s="21"/>
      <c r="CR1194" s="21"/>
      <c r="CS1194" s="21"/>
      <c r="CT1194" s="21"/>
      <c r="CU1194" s="21"/>
      <c r="CV1194" s="21"/>
      <c r="CW1194" s="21"/>
      <c r="CX1194" s="21"/>
      <c r="CY1194" s="21"/>
      <c r="CZ1194" s="21"/>
      <c r="DA1194" s="21"/>
      <c r="DB1194" s="21"/>
      <c r="DC1194" s="21"/>
      <c r="DD1194" s="21"/>
      <c r="DE1194" s="21"/>
      <c r="DF1194" s="21"/>
      <c r="DG1194" s="21"/>
      <c r="DH1194" s="21"/>
      <c r="DI1194" s="21"/>
      <c r="DJ1194" s="21"/>
      <c r="DK1194" s="21"/>
      <c r="DL1194" s="21"/>
      <c r="DM1194" s="21"/>
      <c r="DN1194" s="21"/>
      <c r="DO1194" s="21"/>
      <c r="DP1194" s="21"/>
      <c r="DQ1194" s="21"/>
      <c r="DR1194" s="21"/>
      <c r="DS1194" s="21"/>
      <c r="DT1194" s="21"/>
      <c r="DU1194" s="21"/>
      <c r="DV1194" s="21"/>
      <c r="DW1194" s="21"/>
      <c r="DX1194" s="21"/>
      <c r="DY1194" s="21"/>
      <c r="DZ1194" s="21"/>
      <c r="EA1194" s="21"/>
      <c r="EB1194" s="21"/>
      <c r="EC1194" s="21"/>
      <c r="ED1194" s="21"/>
      <c r="EE1194" s="21"/>
      <c r="EF1194" s="21"/>
      <c r="EG1194" s="21"/>
      <c r="EH1194" s="21"/>
      <c r="EI1194" s="21"/>
      <c r="EJ1194" s="21"/>
      <c r="EK1194" s="21"/>
      <c r="EL1194" s="21"/>
      <c r="EM1194" s="21"/>
      <c r="EN1194" s="21"/>
      <c r="EO1194" s="21"/>
      <c r="EP1194" s="21"/>
      <c r="EQ1194" s="21"/>
      <c r="ER1194" s="21"/>
      <c r="ES1194" s="21"/>
      <c r="ET1194" s="21"/>
      <c r="EU1194" s="21"/>
      <c r="EV1194" s="21"/>
      <c r="EW1194" s="21"/>
      <c r="EX1194" s="21"/>
      <c r="EY1194" s="21"/>
      <c r="EZ1194" s="21"/>
      <c r="FA1194" s="21"/>
      <c r="FB1194" s="21"/>
      <c r="FC1194" s="21"/>
      <c r="FD1194" s="21"/>
      <c r="FE1194" s="21"/>
      <c r="FF1194" s="21"/>
      <c r="FG1194" s="21"/>
      <c r="FH1194" s="21"/>
      <c r="FI1194" s="21"/>
      <c r="FJ1194" s="21"/>
      <c r="FK1194" s="21"/>
      <c r="FL1194" s="21"/>
      <c r="FM1194" s="21"/>
      <c r="FN1194" s="21"/>
      <c r="FO1194" s="21"/>
      <c r="FP1194" s="21"/>
      <c r="FQ1194" s="21"/>
      <c r="FR1194" s="21"/>
      <c r="FS1194" s="21"/>
      <c r="FT1194" s="21"/>
      <c r="FU1194" s="21"/>
      <c r="FV1194" s="21"/>
      <c r="FW1194" s="21"/>
      <c r="FX1194" s="21"/>
      <c r="FY1194" s="21"/>
      <c r="FZ1194" s="21"/>
      <c r="GA1194" s="21"/>
      <c r="GB1194" s="21"/>
      <c r="GC1194" s="21"/>
      <c r="GD1194" s="21"/>
      <c r="GE1194" s="21"/>
      <c r="GF1194" s="21"/>
      <c r="GG1194" s="21"/>
      <c r="GH1194" s="21"/>
      <c r="GI1194" s="21"/>
      <c r="GJ1194" s="21"/>
      <c r="GK1194" s="21"/>
      <c r="GL1194" s="21"/>
      <c r="GM1194" s="21"/>
      <c r="GN1194" s="21"/>
      <c r="GO1194" s="21"/>
      <c r="GP1194" s="21"/>
      <c r="GQ1194" s="21"/>
      <c r="GR1194" s="21"/>
      <c r="GS1194" s="21"/>
      <c r="GT1194" s="21"/>
      <c r="GU1194" s="21"/>
      <c r="GV1194" s="21"/>
      <c r="GW1194" s="21"/>
      <c r="GX1194" s="21"/>
      <c r="GY1194" s="21"/>
      <c r="GZ1194" s="21"/>
      <c r="HA1194" s="21"/>
      <c r="HB1194" s="21"/>
      <c r="HC1194" s="21"/>
      <c r="HD1194" s="21"/>
      <c r="HE1194" s="21"/>
      <c r="HF1194" s="21"/>
      <c r="HG1194" s="21"/>
      <c r="HH1194" s="21"/>
      <c r="HI1194" s="21"/>
      <c r="HJ1194" s="21"/>
      <c r="HK1194" s="21"/>
      <c r="HL1194" s="21"/>
      <c r="HM1194" s="21"/>
      <c r="HN1194" s="21"/>
      <c r="HO1194" s="21"/>
      <c r="HP1194" s="21"/>
      <c r="HQ1194" s="21"/>
      <c r="HR1194" s="21"/>
      <c r="HS1194" s="21"/>
      <c r="HT1194" s="21"/>
      <c r="HU1194" s="21"/>
      <c r="HV1194" s="21"/>
      <c r="HW1194" s="21"/>
      <c r="HX1194" s="21"/>
      <c r="HY1194" s="21"/>
      <c r="HZ1194" s="21"/>
      <c r="IA1194" s="21"/>
      <c r="IB1194" s="21"/>
      <c r="IC1194" s="21"/>
      <c r="ID1194" s="21"/>
      <c r="IE1194" s="21"/>
      <c r="IF1194" s="21"/>
      <c r="IG1194" s="21"/>
      <c r="IH1194" s="21"/>
      <c r="II1194" s="21"/>
      <c r="IJ1194" s="21"/>
      <c r="IK1194" s="21"/>
      <c r="IL1194" s="21"/>
      <c r="IM1194" s="21"/>
      <c r="IN1194" s="21"/>
      <c r="IO1194" s="21"/>
      <c r="IP1194" s="21"/>
      <c r="IQ1194" s="21"/>
      <c r="IR1194" s="21"/>
      <c r="IS1194" s="21"/>
      <c r="IT1194" s="21"/>
      <c r="IU1194" s="21"/>
      <c r="IV1194" s="21"/>
      <c r="IW1194" s="21"/>
      <c r="IX1194" s="21"/>
      <c r="IY1194" s="21"/>
      <c r="IZ1194" s="21"/>
      <c r="JA1194" s="21"/>
      <c r="JB1194" s="21"/>
      <c r="JC1194" s="21"/>
      <c r="JD1194" s="21"/>
      <c r="JE1194" s="21"/>
      <c r="JF1194" s="21"/>
      <c r="JG1194" s="21"/>
      <c r="JH1194" s="21"/>
      <c r="JI1194" s="21"/>
      <c r="JJ1194" s="21"/>
      <c r="JK1194" s="21"/>
      <c r="JL1194" s="21"/>
      <c r="JM1194" s="21"/>
      <c r="JN1194" s="21"/>
      <c r="JO1194" s="21"/>
      <c r="JP1194" s="21"/>
      <c r="JQ1194" s="21"/>
      <c r="JR1194" s="21"/>
      <c r="JS1194" s="21"/>
      <c r="JT1194" s="21"/>
      <c r="JU1194" s="21"/>
      <c r="JV1194" s="21"/>
      <c r="JW1194" s="21"/>
      <c r="JX1194" s="21"/>
      <c r="JY1194" s="21"/>
    </row>
    <row r="1195" spans="1:285" ht="14.1" customHeight="1">
      <c r="A1195" s="21"/>
      <c r="B1195" s="21"/>
      <c r="C1195" s="21"/>
      <c r="D1195" s="21"/>
      <c r="E1195" s="21"/>
      <c r="F1195" s="21"/>
      <c r="G1195" s="21"/>
      <c r="H1195" s="21"/>
      <c r="I1195" s="21"/>
      <c r="J1195" s="21"/>
      <c r="K1195" s="21"/>
      <c r="L1195" s="21"/>
      <c r="M1195" s="21"/>
      <c r="N1195" s="21"/>
      <c r="O1195" s="21"/>
      <c r="P1195" s="21"/>
      <c r="Q1195" s="21"/>
      <c r="R1195" s="21"/>
      <c r="S1195" s="21"/>
      <c r="T1195" s="21"/>
      <c r="U1195" s="21"/>
      <c r="V1195" s="21"/>
      <c r="W1195" s="21"/>
      <c r="X1195" s="21"/>
      <c r="Y1195" s="21"/>
      <c r="Z1195" s="21"/>
      <c r="AA1195" s="21"/>
      <c r="AB1195" s="21"/>
      <c r="AC1195" s="21"/>
      <c r="AD1195" s="21"/>
      <c r="AE1195" s="21"/>
      <c r="AF1195" s="21"/>
      <c r="AG1195" s="21"/>
      <c r="AH1195" s="21"/>
      <c r="AI1195" s="21"/>
      <c r="AJ1195" s="21"/>
      <c r="AK1195" s="21"/>
      <c r="AL1195" s="21"/>
      <c r="AM1195" s="21"/>
      <c r="AN1195" s="21"/>
      <c r="AO1195" s="21"/>
      <c r="AP1195" s="21"/>
      <c r="AQ1195" s="21"/>
      <c r="AR1195" s="21"/>
      <c r="AS1195" s="21"/>
      <c r="AT1195" s="21"/>
      <c r="AU1195" s="21"/>
      <c r="AV1195" s="21"/>
      <c r="AW1195" s="21"/>
      <c r="AX1195" s="21"/>
      <c r="AY1195" s="21"/>
      <c r="AZ1195" s="21"/>
      <c r="BA1195" s="21"/>
      <c r="BB1195" s="21"/>
      <c r="BC1195" s="21"/>
      <c r="BD1195" s="21"/>
      <c r="BE1195" s="21"/>
      <c r="BF1195" s="21"/>
      <c r="BG1195" s="21"/>
      <c r="BH1195" s="21"/>
      <c r="BI1195" s="21"/>
      <c r="BJ1195" s="21"/>
      <c r="BK1195" s="21"/>
      <c r="BL1195" s="21"/>
      <c r="BM1195" s="21"/>
      <c r="BN1195" s="21"/>
      <c r="BO1195" s="21"/>
      <c r="BP1195" s="21"/>
      <c r="BQ1195" s="21"/>
      <c r="BR1195" s="21"/>
      <c r="BS1195" s="21"/>
      <c r="BT1195" s="21"/>
      <c r="BU1195" s="21"/>
      <c r="BV1195" s="21"/>
      <c r="BW1195" s="21"/>
      <c r="BX1195" s="21"/>
      <c r="BY1195" s="21"/>
      <c r="BZ1195" s="21"/>
      <c r="CA1195" s="21"/>
      <c r="CB1195" s="21"/>
      <c r="CC1195" s="21"/>
      <c r="CD1195" s="21"/>
      <c r="CE1195" s="21"/>
      <c r="CF1195" s="21"/>
      <c r="CG1195" s="21"/>
      <c r="CH1195" s="21"/>
      <c r="CI1195" s="21"/>
      <c r="CJ1195" s="21"/>
      <c r="CK1195" s="21"/>
      <c r="CL1195" s="21"/>
      <c r="CM1195" s="21"/>
      <c r="CN1195" s="21"/>
      <c r="CO1195" s="21"/>
      <c r="CP1195" s="21"/>
      <c r="CQ1195" s="21"/>
      <c r="CR1195" s="21"/>
      <c r="CS1195" s="21"/>
      <c r="CT1195" s="21"/>
      <c r="CU1195" s="21"/>
      <c r="CV1195" s="21"/>
      <c r="CW1195" s="21"/>
      <c r="CX1195" s="21"/>
      <c r="CY1195" s="21"/>
      <c r="CZ1195" s="21"/>
      <c r="DA1195" s="21"/>
      <c r="DB1195" s="21"/>
      <c r="DC1195" s="21"/>
      <c r="DD1195" s="21"/>
      <c r="DE1195" s="21"/>
      <c r="DF1195" s="21"/>
      <c r="DG1195" s="21"/>
      <c r="DH1195" s="21"/>
      <c r="DI1195" s="21"/>
      <c r="DJ1195" s="21"/>
      <c r="DK1195" s="21"/>
      <c r="DL1195" s="21"/>
      <c r="DM1195" s="21"/>
      <c r="DN1195" s="21"/>
      <c r="DO1195" s="21"/>
      <c r="DP1195" s="21"/>
      <c r="DQ1195" s="21"/>
      <c r="DR1195" s="21"/>
      <c r="DS1195" s="21"/>
      <c r="DT1195" s="21"/>
      <c r="DU1195" s="21"/>
      <c r="DV1195" s="21"/>
      <c r="DW1195" s="21"/>
      <c r="DX1195" s="21"/>
      <c r="DY1195" s="21"/>
      <c r="DZ1195" s="21"/>
      <c r="EA1195" s="21"/>
      <c r="EB1195" s="21"/>
      <c r="EC1195" s="21"/>
      <c r="ED1195" s="21"/>
      <c r="EE1195" s="21"/>
      <c r="EF1195" s="21"/>
      <c r="EG1195" s="21"/>
      <c r="EH1195" s="21"/>
      <c r="EI1195" s="21"/>
      <c r="EJ1195" s="21"/>
      <c r="EK1195" s="21"/>
      <c r="EL1195" s="21"/>
      <c r="EM1195" s="21"/>
      <c r="EN1195" s="21"/>
      <c r="EO1195" s="21"/>
      <c r="EP1195" s="21"/>
      <c r="EQ1195" s="21"/>
      <c r="ER1195" s="21"/>
      <c r="ES1195" s="21"/>
      <c r="ET1195" s="21"/>
      <c r="EU1195" s="21"/>
      <c r="EV1195" s="21"/>
      <c r="EW1195" s="21"/>
      <c r="EX1195" s="21"/>
      <c r="EY1195" s="21"/>
      <c r="EZ1195" s="21"/>
      <c r="FA1195" s="21"/>
      <c r="FB1195" s="21"/>
      <c r="FC1195" s="21"/>
      <c r="FD1195" s="21"/>
      <c r="FE1195" s="21"/>
      <c r="FF1195" s="21"/>
      <c r="FG1195" s="21"/>
      <c r="FH1195" s="21"/>
      <c r="FI1195" s="21"/>
      <c r="FJ1195" s="21"/>
      <c r="FK1195" s="21"/>
      <c r="FL1195" s="21"/>
      <c r="FM1195" s="21"/>
      <c r="FN1195" s="21"/>
      <c r="FO1195" s="21"/>
      <c r="FP1195" s="21"/>
      <c r="FQ1195" s="21"/>
      <c r="FR1195" s="21"/>
      <c r="FS1195" s="21"/>
      <c r="FT1195" s="21"/>
      <c r="FU1195" s="21"/>
      <c r="FV1195" s="21"/>
      <c r="FW1195" s="21"/>
      <c r="FX1195" s="21"/>
      <c r="FY1195" s="21"/>
      <c r="FZ1195" s="21"/>
      <c r="GA1195" s="21"/>
      <c r="GB1195" s="21"/>
      <c r="GC1195" s="21"/>
      <c r="GD1195" s="21"/>
      <c r="GE1195" s="21"/>
      <c r="GF1195" s="21"/>
      <c r="GG1195" s="21"/>
      <c r="GH1195" s="21"/>
      <c r="GI1195" s="21"/>
      <c r="GJ1195" s="21"/>
      <c r="GK1195" s="21"/>
      <c r="GL1195" s="21"/>
      <c r="GM1195" s="21"/>
      <c r="GN1195" s="21"/>
      <c r="GO1195" s="21"/>
      <c r="GP1195" s="21"/>
      <c r="GQ1195" s="21"/>
      <c r="GR1195" s="21"/>
      <c r="GS1195" s="21"/>
      <c r="GT1195" s="21"/>
      <c r="GU1195" s="21"/>
      <c r="GV1195" s="21"/>
      <c r="GW1195" s="21"/>
      <c r="GX1195" s="21"/>
      <c r="GY1195" s="21"/>
      <c r="GZ1195" s="21"/>
      <c r="HA1195" s="21"/>
      <c r="HB1195" s="21"/>
      <c r="HC1195" s="21"/>
      <c r="HD1195" s="21"/>
      <c r="HE1195" s="21"/>
      <c r="HF1195" s="21"/>
      <c r="HG1195" s="21"/>
      <c r="HH1195" s="21"/>
      <c r="HI1195" s="21"/>
      <c r="HJ1195" s="21"/>
      <c r="HK1195" s="21"/>
      <c r="HL1195" s="21"/>
      <c r="HM1195" s="21"/>
      <c r="HN1195" s="21"/>
      <c r="HO1195" s="21"/>
      <c r="HP1195" s="21"/>
      <c r="HQ1195" s="21"/>
      <c r="HR1195" s="21"/>
      <c r="HS1195" s="21"/>
      <c r="HT1195" s="21"/>
      <c r="HU1195" s="21"/>
      <c r="HV1195" s="21"/>
      <c r="HW1195" s="21"/>
      <c r="HX1195" s="21"/>
      <c r="HY1195" s="21"/>
      <c r="HZ1195" s="21"/>
      <c r="IA1195" s="21"/>
      <c r="IB1195" s="21"/>
      <c r="IC1195" s="21"/>
      <c r="ID1195" s="21"/>
      <c r="IE1195" s="21"/>
      <c r="IF1195" s="21"/>
      <c r="IG1195" s="21"/>
      <c r="IH1195" s="21"/>
      <c r="II1195" s="21"/>
      <c r="IJ1195" s="21"/>
      <c r="IK1195" s="21"/>
      <c r="IL1195" s="21"/>
      <c r="IM1195" s="21"/>
      <c r="IN1195" s="21"/>
      <c r="IO1195" s="21"/>
      <c r="IP1195" s="21"/>
      <c r="IQ1195" s="21"/>
      <c r="IR1195" s="21"/>
      <c r="IS1195" s="21"/>
      <c r="IT1195" s="21"/>
      <c r="IU1195" s="21"/>
      <c r="IV1195" s="21"/>
      <c r="IW1195" s="21"/>
      <c r="IX1195" s="21"/>
      <c r="IY1195" s="21"/>
      <c r="IZ1195" s="21"/>
      <c r="JA1195" s="21"/>
      <c r="JB1195" s="21"/>
      <c r="JC1195" s="21"/>
      <c r="JD1195" s="21"/>
      <c r="JE1195" s="21"/>
      <c r="JF1195" s="21"/>
      <c r="JG1195" s="21"/>
      <c r="JH1195" s="21"/>
      <c r="JI1195" s="21"/>
      <c r="JJ1195" s="21"/>
      <c r="JK1195" s="21"/>
      <c r="JL1195" s="21"/>
      <c r="JM1195" s="21"/>
      <c r="JN1195" s="21"/>
      <c r="JO1195" s="21"/>
      <c r="JP1195" s="21"/>
      <c r="JQ1195" s="21"/>
      <c r="JR1195" s="21"/>
      <c r="JS1195" s="21"/>
      <c r="JT1195" s="21"/>
      <c r="JU1195" s="21"/>
      <c r="JV1195" s="21"/>
      <c r="JW1195" s="21"/>
      <c r="JX1195" s="21"/>
      <c r="JY1195" s="21"/>
    </row>
    <row r="1196" spans="1:285" ht="14.1" customHeight="1">
      <c r="A1196" s="21"/>
      <c r="B1196" s="21"/>
      <c r="C1196" s="21"/>
      <c r="D1196" s="21"/>
      <c r="E1196" s="21"/>
      <c r="F1196" s="21"/>
      <c r="G1196" s="21"/>
      <c r="H1196" s="21"/>
      <c r="I1196" s="21"/>
      <c r="J1196" s="21"/>
      <c r="K1196" s="21"/>
      <c r="L1196" s="21"/>
      <c r="M1196" s="21"/>
      <c r="N1196" s="21"/>
      <c r="O1196" s="21"/>
      <c r="P1196" s="21"/>
      <c r="Q1196" s="21"/>
      <c r="R1196" s="21"/>
      <c r="S1196" s="21"/>
      <c r="T1196" s="21"/>
      <c r="U1196" s="21"/>
      <c r="V1196" s="21"/>
      <c r="W1196" s="21"/>
      <c r="X1196" s="21"/>
      <c r="Y1196" s="21"/>
      <c r="Z1196" s="21"/>
      <c r="AA1196" s="21"/>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c r="AV1196" s="21"/>
      <c r="AW1196" s="21"/>
      <c r="AX1196" s="21"/>
      <c r="AY1196" s="21"/>
      <c r="AZ1196" s="21"/>
      <c r="BA1196" s="21"/>
      <c r="BB1196" s="21"/>
      <c r="BC1196" s="21"/>
      <c r="BD1196" s="21"/>
      <c r="BE1196" s="21"/>
      <c r="BF1196" s="21"/>
      <c r="BG1196" s="21"/>
      <c r="BH1196" s="21"/>
      <c r="BI1196" s="21"/>
      <c r="BJ1196" s="21"/>
      <c r="BK1196" s="21"/>
      <c r="BL1196" s="21"/>
      <c r="BM1196" s="21"/>
      <c r="BN1196" s="21"/>
      <c r="BO1196" s="21"/>
      <c r="BP1196" s="21"/>
      <c r="BQ1196" s="21"/>
      <c r="BR1196" s="21"/>
      <c r="BS1196" s="21"/>
      <c r="BT1196" s="21"/>
      <c r="BU1196" s="21"/>
      <c r="BV1196" s="21"/>
      <c r="BW1196" s="21"/>
      <c r="BX1196" s="21"/>
      <c r="BY1196" s="21"/>
      <c r="BZ1196" s="21"/>
      <c r="CA1196" s="21"/>
      <c r="CB1196" s="21"/>
      <c r="CC1196" s="21"/>
      <c r="CD1196" s="21"/>
      <c r="CE1196" s="21"/>
      <c r="CF1196" s="21"/>
      <c r="CG1196" s="21"/>
      <c r="CH1196" s="21"/>
      <c r="CI1196" s="21"/>
      <c r="CJ1196" s="21"/>
      <c r="CK1196" s="21"/>
      <c r="CL1196" s="21"/>
      <c r="CM1196" s="21"/>
      <c r="CN1196" s="21"/>
      <c r="CO1196" s="21"/>
      <c r="CP1196" s="21"/>
      <c r="CQ1196" s="21"/>
      <c r="CR1196" s="21"/>
      <c r="CS1196" s="21"/>
      <c r="CT1196" s="21"/>
      <c r="CU1196" s="21"/>
      <c r="CV1196" s="21"/>
      <c r="CW1196" s="21"/>
      <c r="CX1196" s="21"/>
      <c r="CY1196" s="21"/>
      <c r="CZ1196" s="21"/>
      <c r="DA1196" s="21"/>
      <c r="DB1196" s="21"/>
      <c r="DC1196" s="21"/>
      <c r="DD1196" s="21"/>
      <c r="DE1196" s="21"/>
      <c r="DF1196" s="21"/>
      <c r="DG1196" s="21"/>
      <c r="DH1196" s="21"/>
      <c r="DI1196" s="21"/>
      <c r="DJ1196" s="21"/>
      <c r="DK1196" s="21"/>
      <c r="DL1196" s="21"/>
      <c r="DM1196" s="21"/>
      <c r="DN1196" s="21"/>
      <c r="DO1196" s="21"/>
      <c r="DP1196" s="21"/>
      <c r="DQ1196" s="21"/>
      <c r="DR1196" s="21"/>
      <c r="DS1196" s="21"/>
      <c r="DT1196" s="21"/>
      <c r="DU1196" s="21"/>
      <c r="DV1196" s="21"/>
      <c r="DW1196" s="21"/>
      <c r="DX1196" s="21"/>
      <c r="DY1196" s="21"/>
      <c r="DZ1196" s="21"/>
      <c r="EA1196" s="21"/>
      <c r="EB1196" s="21"/>
      <c r="EC1196" s="21"/>
      <c r="ED1196" s="21"/>
      <c r="EE1196" s="21"/>
      <c r="EF1196" s="21"/>
      <c r="EG1196" s="21"/>
      <c r="EH1196" s="21"/>
      <c r="EI1196" s="21"/>
      <c r="EJ1196" s="21"/>
      <c r="EK1196" s="21"/>
      <c r="EL1196" s="21"/>
      <c r="EM1196" s="21"/>
      <c r="EN1196" s="21"/>
      <c r="EO1196" s="21"/>
      <c r="EP1196" s="21"/>
      <c r="EQ1196" s="21"/>
      <c r="ER1196" s="21"/>
      <c r="ES1196" s="21"/>
      <c r="ET1196" s="21"/>
      <c r="EU1196" s="21"/>
      <c r="EV1196" s="21"/>
      <c r="EW1196" s="21"/>
      <c r="EX1196" s="21"/>
      <c r="EY1196" s="21"/>
      <c r="EZ1196" s="21"/>
      <c r="FA1196" s="21"/>
      <c r="FB1196" s="21"/>
      <c r="FC1196" s="21"/>
      <c r="FD1196" s="21"/>
      <c r="FE1196" s="21"/>
      <c r="FF1196" s="21"/>
      <c r="FG1196" s="21"/>
      <c r="FH1196" s="21"/>
      <c r="FI1196" s="21"/>
      <c r="FJ1196" s="21"/>
      <c r="FK1196" s="21"/>
      <c r="FL1196" s="21"/>
      <c r="FM1196" s="21"/>
      <c r="FN1196" s="21"/>
      <c r="FO1196" s="21"/>
      <c r="FP1196" s="21"/>
      <c r="FQ1196" s="21"/>
      <c r="FR1196" s="21"/>
      <c r="FS1196" s="21"/>
      <c r="FT1196" s="21"/>
      <c r="FU1196" s="21"/>
      <c r="FV1196" s="21"/>
      <c r="FW1196" s="21"/>
      <c r="FX1196" s="21"/>
      <c r="FY1196" s="21"/>
      <c r="FZ1196" s="21"/>
      <c r="GA1196" s="21"/>
      <c r="GB1196" s="21"/>
      <c r="GC1196" s="21"/>
      <c r="GD1196" s="21"/>
      <c r="GE1196" s="21"/>
      <c r="GF1196" s="21"/>
      <c r="GG1196" s="21"/>
      <c r="GH1196" s="21"/>
      <c r="GI1196" s="21"/>
      <c r="GJ1196" s="21"/>
      <c r="GK1196" s="21"/>
      <c r="GL1196" s="21"/>
      <c r="GM1196" s="21"/>
      <c r="GN1196" s="21"/>
      <c r="GO1196" s="21"/>
      <c r="GP1196" s="21"/>
      <c r="GQ1196" s="21"/>
      <c r="GR1196" s="21"/>
      <c r="GS1196" s="21"/>
      <c r="GT1196" s="21"/>
      <c r="GU1196" s="21"/>
      <c r="GV1196" s="21"/>
      <c r="GW1196" s="21"/>
      <c r="GX1196" s="21"/>
      <c r="GY1196" s="21"/>
      <c r="GZ1196" s="21"/>
      <c r="HA1196" s="21"/>
      <c r="HB1196" s="21"/>
      <c r="HC1196" s="21"/>
      <c r="HD1196" s="21"/>
      <c r="HE1196" s="21"/>
      <c r="HF1196" s="21"/>
      <c r="HG1196" s="21"/>
      <c r="HH1196" s="21"/>
      <c r="HI1196" s="21"/>
      <c r="HJ1196" s="21"/>
      <c r="HK1196" s="21"/>
      <c r="HL1196" s="21"/>
      <c r="HM1196" s="21"/>
      <c r="HN1196" s="21"/>
      <c r="HO1196" s="21"/>
      <c r="HP1196" s="21"/>
      <c r="HQ1196" s="21"/>
      <c r="HR1196" s="21"/>
      <c r="HS1196" s="21"/>
      <c r="HT1196" s="21"/>
      <c r="HU1196" s="21"/>
      <c r="HV1196" s="21"/>
      <c r="HW1196" s="21"/>
      <c r="HX1196" s="21"/>
      <c r="HY1196" s="21"/>
      <c r="HZ1196" s="21"/>
      <c r="IA1196" s="21"/>
      <c r="IB1196" s="21"/>
      <c r="IC1196" s="21"/>
      <c r="ID1196" s="21"/>
      <c r="IE1196" s="21"/>
      <c r="IF1196" s="21"/>
      <c r="IG1196" s="21"/>
      <c r="IH1196" s="21"/>
      <c r="II1196" s="21"/>
      <c r="IJ1196" s="21"/>
      <c r="IK1196" s="21"/>
      <c r="IL1196" s="21"/>
      <c r="IM1196" s="21"/>
      <c r="IN1196" s="21"/>
      <c r="IO1196" s="21"/>
      <c r="IP1196" s="21"/>
      <c r="IQ1196" s="21"/>
      <c r="IR1196" s="21"/>
      <c r="IS1196" s="21"/>
      <c r="IT1196" s="21"/>
      <c r="IU1196" s="21"/>
      <c r="IV1196" s="21"/>
      <c r="IW1196" s="21"/>
      <c r="IX1196" s="21"/>
      <c r="IY1196" s="21"/>
      <c r="IZ1196" s="21"/>
      <c r="JA1196" s="21"/>
      <c r="JB1196" s="21"/>
      <c r="JC1196" s="21"/>
      <c r="JD1196" s="21"/>
      <c r="JE1196" s="21"/>
      <c r="JF1196" s="21"/>
      <c r="JG1196" s="21"/>
      <c r="JH1196" s="21"/>
      <c r="JI1196" s="21"/>
      <c r="JJ1196" s="21"/>
      <c r="JK1196" s="21"/>
      <c r="JL1196" s="21"/>
      <c r="JM1196" s="21"/>
      <c r="JN1196" s="21"/>
      <c r="JO1196" s="21"/>
      <c r="JP1196" s="21"/>
      <c r="JQ1196" s="21"/>
      <c r="JR1196" s="21"/>
      <c r="JS1196" s="21"/>
      <c r="JT1196" s="21"/>
      <c r="JU1196" s="21"/>
      <c r="JV1196" s="21"/>
      <c r="JW1196" s="21"/>
      <c r="JX1196" s="21"/>
      <c r="JY1196" s="21"/>
    </row>
    <row r="1197" spans="1:285" ht="14.1" customHeight="1">
      <c r="A1197" s="21"/>
      <c r="B1197" s="21"/>
      <c r="C1197" s="21"/>
      <c r="D1197" s="21"/>
      <c r="E1197" s="21"/>
      <c r="F1197" s="21"/>
      <c r="G1197" s="21"/>
      <c r="H1197" s="21"/>
      <c r="I1197" s="21"/>
      <c r="J1197" s="21"/>
      <c r="K1197" s="21"/>
      <c r="L1197" s="21"/>
      <c r="M1197" s="21"/>
      <c r="N1197" s="21"/>
      <c r="O1197" s="21"/>
      <c r="P1197" s="21"/>
      <c r="Q1197" s="21"/>
      <c r="R1197" s="21"/>
      <c r="S1197" s="21"/>
      <c r="T1197" s="21"/>
      <c r="U1197" s="21"/>
      <c r="V1197" s="21"/>
      <c r="W1197" s="21"/>
      <c r="X1197" s="21"/>
      <c r="Y1197" s="21"/>
      <c r="Z1197" s="21"/>
      <c r="AA1197" s="21"/>
      <c r="AB1197" s="21"/>
      <c r="AC1197" s="21"/>
      <c r="AD1197" s="21"/>
      <c r="AE1197" s="21"/>
      <c r="AF1197" s="21"/>
      <c r="AG1197" s="21"/>
      <c r="AH1197" s="21"/>
      <c r="AI1197" s="21"/>
      <c r="AJ1197" s="21"/>
      <c r="AK1197" s="21"/>
      <c r="AL1197" s="21"/>
      <c r="AM1197" s="21"/>
      <c r="AN1197" s="21"/>
      <c r="AO1197" s="21"/>
      <c r="AP1197" s="21"/>
      <c r="AQ1197" s="21"/>
      <c r="AR1197" s="21"/>
      <c r="AS1197" s="21"/>
      <c r="AT1197" s="21"/>
      <c r="AU1197" s="21"/>
      <c r="AV1197" s="21"/>
      <c r="AW1197" s="21"/>
      <c r="AX1197" s="21"/>
      <c r="AY1197" s="21"/>
      <c r="AZ1197" s="21"/>
      <c r="BA1197" s="21"/>
      <c r="BB1197" s="21"/>
      <c r="BC1197" s="21"/>
      <c r="BD1197" s="21"/>
      <c r="BE1197" s="21"/>
      <c r="BF1197" s="21"/>
      <c r="BG1197" s="21"/>
      <c r="BH1197" s="21"/>
      <c r="BI1197" s="21"/>
      <c r="BJ1197" s="21"/>
      <c r="BK1197" s="21"/>
      <c r="BL1197" s="21"/>
      <c r="BM1197" s="21"/>
      <c r="BN1197" s="21"/>
      <c r="BO1197" s="21"/>
      <c r="BP1197" s="21"/>
      <c r="BQ1197" s="21"/>
      <c r="BR1197" s="21"/>
      <c r="BS1197" s="21"/>
      <c r="BT1197" s="21"/>
      <c r="BU1197" s="21"/>
      <c r="BV1197" s="21"/>
      <c r="BW1197" s="21"/>
      <c r="BX1197" s="21"/>
      <c r="BY1197" s="21"/>
      <c r="BZ1197" s="21"/>
      <c r="CA1197" s="21"/>
      <c r="CB1197" s="21"/>
      <c r="CC1197" s="21"/>
      <c r="CD1197" s="21"/>
      <c r="CE1197" s="21"/>
      <c r="CF1197" s="21"/>
      <c r="CG1197" s="21"/>
      <c r="CH1197" s="21"/>
      <c r="CI1197" s="21"/>
      <c r="CJ1197" s="21"/>
      <c r="CK1197" s="21"/>
      <c r="CL1197" s="21"/>
      <c r="CM1197" s="21"/>
      <c r="CN1197" s="21"/>
      <c r="CO1197" s="21"/>
      <c r="CP1197" s="21"/>
      <c r="CQ1197" s="21"/>
      <c r="CR1197" s="21"/>
      <c r="CS1197" s="21"/>
      <c r="CT1197" s="21"/>
      <c r="CU1197" s="21"/>
      <c r="CV1197" s="21"/>
      <c r="CW1197" s="21"/>
      <c r="CX1197" s="21"/>
      <c r="CY1197" s="21"/>
      <c r="CZ1197" s="21"/>
      <c r="DA1197" s="21"/>
      <c r="DB1197" s="21"/>
      <c r="DC1197" s="21"/>
      <c r="DD1197" s="21"/>
      <c r="DE1197" s="21"/>
      <c r="DF1197" s="21"/>
      <c r="DG1197" s="21"/>
      <c r="DH1197" s="21"/>
      <c r="DI1197" s="21"/>
      <c r="DJ1197" s="21"/>
      <c r="DK1197" s="21"/>
      <c r="DL1197" s="21"/>
      <c r="DM1197" s="21"/>
      <c r="DN1197" s="21"/>
      <c r="DO1197" s="21"/>
      <c r="DP1197" s="21"/>
      <c r="DQ1197" s="21"/>
      <c r="DR1197" s="21"/>
      <c r="DS1197" s="21"/>
      <c r="DT1197" s="21"/>
      <c r="DU1197" s="21"/>
      <c r="DV1197" s="21"/>
      <c r="DW1197" s="21"/>
      <c r="DX1197" s="21"/>
      <c r="DY1197" s="21"/>
      <c r="DZ1197" s="21"/>
      <c r="EA1197" s="21"/>
      <c r="EB1197" s="21"/>
      <c r="EC1197" s="21"/>
      <c r="ED1197" s="21"/>
      <c r="EE1197" s="21"/>
      <c r="EF1197" s="21"/>
      <c r="EG1197" s="21"/>
      <c r="EH1197" s="21"/>
      <c r="EI1197" s="21"/>
      <c r="EJ1197" s="21"/>
      <c r="EK1197" s="21"/>
      <c r="EL1197" s="21"/>
      <c r="EM1197" s="21"/>
      <c r="EN1197" s="21"/>
      <c r="EO1197" s="21"/>
      <c r="EP1197" s="21"/>
      <c r="EQ1197" s="21"/>
      <c r="ER1197" s="21"/>
      <c r="ES1197" s="21"/>
      <c r="ET1197" s="21"/>
      <c r="EU1197" s="21"/>
      <c r="EV1197" s="21"/>
      <c r="EW1197" s="21"/>
      <c r="EX1197" s="21"/>
      <c r="EY1197" s="21"/>
      <c r="EZ1197" s="21"/>
      <c r="FA1197" s="21"/>
      <c r="FB1197" s="21"/>
      <c r="FC1197" s="21"/>
      <c r="FD1197" s="21"/>
      <c r="FE1197" s="21"/>
      <c r="FF1197" s="21"/>
      <c r="FG1197" s="21"/>
      <c r="FH1197" s="21"/>
      <c r="FI1197" s="21"/>
      <c r="FJ1197" s="21"/>
      <c r="FK1197" s="21"/>
      <c r="FL1197" s="21"/>
      <c r="FM1197" s="21"/>
      <c r="FN1197" s="21"/>
      <c r="FO1197" s="21"/>
      <c r="FP1197" s="21"/>
      <c r="FQ1197" s="21"/>
      <c r="FR1197" s="21"/>
      <c r="FS1197" s="21"/>
      <c r="FT1197" s="21"/>
      <c r="FU1197" s="21"/>
      <c r="FV1197" s="21"/>
      <c r="FW1197" s="21"/>
      <c r="FX1197" s="21"/>
      <c r="FY1197" s="21"/>
      <c r="FZ1197" s="21"/>
      <c r="GA1197" s="21"/>
      <c r="GB1197" s="21"/>
      <c r="GC1197" s="21"/>
      <c r="GD1197" s="21"/>
      <c r="GE1197" s="21"/>
      <c r="GF1197" s="21"/>
      <c r="GG1197" s="21"/>
      <c r="GH1197" s="21"/>
      <c r="GI1197" s="21"/>
      <c r="GJ1197" s="21"/>
      <c r="GK1197" s="21"/>
      <c r="GL1197" s="21"/>
      <c r="GM1197" s="21"/>
      <c r="GN1197" s="21"/>
      <c r="GO1197" s="21"/>
      <c r="GP1197" s="21"/>
      <c r="GQ1197" s="21"/>
      <c r="GR1197" s="21"/>
      <c r="GS1197" s="21"/>
      <c r="GT1197" s="21"/>
      <c r="GU1197" s="21"/>
      <c r="GV1197" s="21"/>
      <c r="GW1197" s="21"/>
      <c r="GX1197" s="21"/>
      <c r="GY1197" s="21"/>
      <c r="GZ1197" s="21"/>
      <c r="HA1197" s="21"/>
      <c r="HB1197" s="21"/>
      <c r="HC1197" s="21"/>
      <c r="HD1197" s="21"/>
      <c r="HE1197" s="21"/>
      <c r="HF1197" s="21"/>
      <c r="HG1197" s="21"/>
      <c r="HH1197" s="21"/>
      <c r="HI1197" s="21"/>
      <c r="HJ1197" s="21"/>
      <c r="HK1197" s="21"/>
      <c r="HL1197" s="21"/>
      <c r="HM1197" s="21"/>
      <c r="HN1197" s="21"/>
      <c r="HO1197" s="21"/>
      <c r="HP1197" s="21"/>
      <c r="HQ1197" s="21"/>
      <c r="HR1197" s="21"/>
      <c r="HS1197" s="21"/>
      <c r="HT1197" s="21"/>
      <c r="HU1197" s="21"/>
      <c r="HV1197" s="21"/>
      <c r="HW1197" s="21"/>
      <c r="HX1197" s="21"/>
      <c r="HY1197" s="21"/>
      <c r="HZ1197" s="21"/>
      <c r="IA1197" s="21"/>
      <c r="IB1197" s="21"/>
      <c r="IC1197" s="21"/>
      <c r="ID1197" s="21"/>
      <c r="IE1197" s="21"/>
      <c r="IF1197" s="21"/>
      <c r="IG1197" s="21"/>
      <c r="IH1197" s="21"/>
      <c r="II1197" s="21"/>
      <c r="IJ1197" s="21"/>
      <c r="IK1197" s="21"/>
      <c r="IL1197" s="21"/>
      <c r="IM1197" s="21"/>
      <c r="IN1197" s="21"/>
      <c r="IO1197" s="21"/>
      <c r="IP1197" s="21"/>
      <c r="IQ1197" s="21"/>
      <c r="IR1197" s="21"/>
      <c r="IS1197" s="21"/>
      <c r="IT1197" s="21"/>
      <c r="IU1197" s="21"/>
      <c r="IV1197" s="21"/>
      <c r="IW1197" s="21"/>
      <c r="IX1197" s="21"/>
      <c r="IY1197" s="21"/>
      <c r="IZ1197" s="21"/>
      <c r="JA1197" s="21"/>
      <c r="JB1197" s="21"/>
      <c r="JC1197" s="21"/>
      <c r="JD1197" s="21"/>
      <c r="JE1197" s="21"/>
      <c r="JF1197" s="21"/>
      <c r="JG1197" s="21"/>
      <c r="JH1197" s="21"/>
      <c r="JI1197" s="21"/>
      <c r="JJ1197" s="21"/>
      <c r="JK1197" s="21"/>
      <c r="JL1197" s="21"/>
      <c r="JM1197" s="21"/>
      <c r="JN1197" s="21"/>
      <c r="JO1197" s="21"/>
      <c r="JP1197" s="21"/>
      <c r="JQ1197" s="21"/>
      <c r="JR1197" s="21"/>
      <c r="JS1197" s="21"/>
      <c r="JT1197" s="21"/>
      <c r="JU1197" s="21"/>
      <c r="JV1197" s="21"/>
      <c r="JW1197" s="21"/>
      <c r="JX1197" s="21"/>
      <c r="JY1197" s="21"/>
    </row>
    <row r="1198" spans="1:285" ht="14.1" customHeight="1">
      <c r="A1198" s="21"/>
      <c r="B1198" s="21"/>
      <c r="C1198" s="21"/>
      <c r="D1198" s="21"/>
      <c r="E1198" s="21"/>
      <c r="F1198" s="21"/>
      <c r="G1198" s="21"/>
      <c r="H1198" s="21"/>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21"/>
      <c r="BK1198" s="21"/>
      <c r="BL1198" s="21"/>
      <c r="BM1198" s="21"/>
      <c r="BN1198" s="21"/>
      <c r="BO1198" s="21"/>
      <c r="BP1198" s="21"/>
      <c r="BQ1198" s="21"/>
      <c r="BR1198" s="21"/>
      <c r="BS1198" s="21"/>
      <c r="BT1198" s="21"/>
      <c r="BU1198" s="21"/>
      <c r="BV1198" s="21"/>
      <c r="BW1198" s="21"/>
      <c r="BX1198" s="21"/>
      <c r="BY1198" s="21"/>
      <c r="BZ1198" s="21"/>
      <c r="CA1198" s="21"/>
      <c r="CB1198" s="21"/>
      <c r="CC1198" s="21"/>
      <c r="CD1198" s="21"/>
      <c r="CE1198" s="21"/>
      <c r="CF1198" s="21"/>
      <c r="CG1198" s="21"/>
      <c r="CH1198" s="21"/>
      <c r="CI1198" s="21"/>
      <c r="CJ1198" s="21"/>
      <c r="CK1198" s="21"/>
      <c r="CL1198" s="21"/>
      <c r="CM1198" s="21"/>
      <c r="CN1198" s="21"/>
      <c r="CO1198" s="21"/>
      <c r="CP1198" s="21"/>
      <c r="CQ1198" s="21"/>
      <c r="CR1198" s="21"/>
      <c r="CS1198" s="21"/>
      <c r="CT1198" s="21"/>
      <c r="CU1198" s="21"/>
      <c r="CV1198" s="21"/>
      <c r="CW1198" s="21"/>
      <c r="CX1198" s="21"/>
      <c r="CY1198" s="21"/>
      <c r="CZ1198" s="21"/>
      <c r="DA1198" s="21"/>
      <c r="DB1198" s="21"/>
      <c r="DC1198" s="21"/>
      <c r="DD1198" s="21"/>
      <c r="DE1198" s="21"/>
      <c r="DF1198" s="21"/>
      <c r="DG1198" s="21"/>
      <c r="DH1198" s="21"/>
      <c r="DI1198" s="21"/>
      <c r="DJ1198" s="21"/>
      <c r="DK1198" s="21"/>
      <c r="DL1198" s="21"/>
      <c r="DM1198" s="21"/>
      <c r="DN1198" s="21"/>
      <c r="DO1198" s="21"/>
      <c r="DP1198" s="21"/>
      <c r="DQ1198" s="21"/>
      <c r="DR1198" s="21"/>
      <c r="DS1198" s="21"/>
      <c r="DT1198" s="21"/>
      <c r="DU1198" s="21"/>
      <c r="DV1198" s="21"/>
      <c r="DW1198" s="21"/>
      <c r="DX1198" s="21"/>
      <c r="DY1198" s="21"/>
      <c r="DZ1198" s="21"/>
      <c r="EA1198" s="21"/>
      <c r="EB1198" s="21"/>
      <c r="EC1198" s="21"/>
      <c r="ED1198" s="21"/>
      <c r="EE1198" s="21"/>
      <c r="EF1198" s="21"/>
      <c r="EG1198" s="21"/>
      <c r="EH1198" s="21"/>
      <c r="EI1198" s="21"/>
      <c r="EJ1198" s="21"/>
      <c r="EK1198" s="21"/>
      <c r="EL1198" s="21"/>
      <c r="EM1198" s="21"/>
      <c r="EN1198" s="21"/>
      <c r="EO1198" s="21"/>
      <c r="EP1198" s="21"/>
      <c r="EQ1198" s="21"/>
      <c r="ER1198" s="21"/>
      <c r="ES1198" s="21"/>
      <c r="ET1198" s="21"/>
      <c r="EU1198" s="21"/>
      <c r="EV1198" s="21"/>
      <c r="EW1198" s="21"/>
      <c r="EX1198" s="21"/>
      <c r="EY1198" s="21"/>
      <c r="EZ1198" s="21"/>
      <c r="FA1198" s="21"/>
      <c r="FB1198" s="21"/>
      <c r="FC1198" s="21"/>
      <c r="FD1198" s="21"/>
      <c r="FE1198" s="21"/>
      <c r="FF1198" s="21"/>
      <c r="FG1198" s="21"/>
      <c r="FH1198" s="21"/>
      <c r="FI1198" s="21"/>
      <c r="FJ1198" s="21"/>
      <c r="FK1198" s="21"/>
      <c r="FL1198" s="21"/>
      <c r="FM1198" s="21"/>
      <c r="FN1198" s="21"/>
      <c r="FO1198" s="21"/>
      <c r="FP1198" s="21"/>
      <c r="FQ1198" s="21"/>
      <c r="FR1198" s="21"/>
      <c r="FS1198" s="21"/>
      <c r="FT1198" s="21"/>
      <c r="FU1198" s="21"/>
      <c r="FV1198" s="21"/>
      <c r="FW1198" s="21"/>
      <c r="FX1198" s="21"/>
      <c r="FY1198" s="21"/>
      <c r="FZ1198" s="21"/>
      <c r="GA1198" s="21"/>
      <c r="GB1198" s="21"/>
      <c r="GC1198" s="21"/>
      <c r="GD1198" s="21"/>
      <c r="GE1198" s="21"/>
      <c r="GF1198" s="21"/>
      <c r="GG1198" s="21"/>
      <c r="GH1198" s="21"/>
      <c r="GI1198" s="21"/>
      <c r="GJ1198" s="21"/>
      <c r="GK1198" s="21"/>
      <c r="GL1198" s="21"/>
      <c r="GM1198" s="21"/>
      <c r="GN1198" s="21"/>
      <c r="GO1198" s="21"/>
      <c r="GP1198" s="21"/>
      <c r="GQ1198" s="21"/>
      <c r="GR1198" s="21"/>
      <c r="GS1198" s="21"/>
      <c r="GT1198" s="21"/>
      <c r="GU1198" s="21"/>
      <c r="GV1198" s="21"/>
      <c r="GW1198" s="21"/>
      <c r="GX1198" s="21"/>
      <c r="GY1198" s="21"/>
      <c r="GZ1198" s="21"/>
      <c r="HA1198" s="21"/>
      <c r="HB1198" s="21"/>
      <c r="HC1198" s="21"/>
      <c r="HD1198" s="21"/>
      <c r="HE1198" s="21"/>
      <c r="HF1198" s="21"/>
      <c r="HG1198" s="21"/>
      <c r="HH1198" s="21"/>
      <c r="HI1198" s="21"/>
      <c r="HJ1198" s="21"/>
      <c r="HK1198" s="21"/>
      <c r="HL1198" s="21"/>
      <c r="HM1198" s="21"/>
      <c r="HN1198" s="21"/>
      <c r="HO1198" s="21"/>
      <c r="HP1198" s="21"/>
      <c r="HQ1198" s="21"/>
      <c r="HR1198" s="21"/>
      <c r="HS1198" s="21"/>
      <c r="HT1198" s="21"/>
      <c r="HU1198" s="21"/>
      <c r="HV1198" s="21"/>
      <c r="HW1198" s="21"/>
      <c r="HX1198" s="21"/>
      <c r="HY1198" s="21"/>
      <c r="HZ1198" s="21"/>
      <c r="IA1198" s="21"/>
      <c r="IB1198" s="21"/>
      <c r="IC1198" s="21"/>
      <c r="ID1198" s="21"/>
      <c r="IE1198" s="21"/>
      <c r="IF1198" s="21"/>
      <c r="IG1198" s="21"/>
      <c r="IH1198" s="21"/>
      <c r="II1198" s="21"/>
      <c r="IJ1198" s="21"/>
      <c r="IK1198" s="21"/>
      <c r="IL1198" s="21"/>
      <c r="IM1198" s="21"/>
      <c r="IN1198" s="21"/>
      <c r="IO1198" s="21"/>
      <c r="IP1198" s="21"/>
      <c r="IQ1198" s="21"/>
      <c r="IR1198" s="21"/>
      <c r="IS1198" s="21"/>
      <c r="IT1198" s="21"/>
      <c r="IU1198" s="21"/>
      <c r="IV1198" s="21"/>
      <c r="IW1198" s="21"/>
      <c r="IX1198" s="21"/>
      <c r="IY1198" s="21"/>
      <c r="IZ1198" s="21"/>
      <c r="JA1198" s="21"/>
      <c r="JB1198" s="21"/>
      <c r="JC1198" s="21"/>
      <c r="JD1198" s="21"/>
      <c r="JE1198" s="21"/>
      <c r="JF1198" s="21"/>
      <c r="JG1198" s="21"/>
      <c r="JH1198" s="21"/>
      <c r="JI1198" s="21"/>
      <c r="JJ1198" s="21"/>
      <c r="JK1198" s="21"/>
      <c r="JL1198" s="21"/>
      <c r="JM1198" s="21"/>
      <c r="JN1198" s="21"/>
      <c r="JO1198" s="21"/>
      <c r="JP1198" s="21"/>
      <c r="JQ1198" s="21"/>
      <c r="JR1198" s="21"/>
      <c r="JS1198" s="21"/>
      <c r="JT1198" s="21"/>
      <c r="JU1198" s="21"/>
      <c r="JV1198" s="21"/>
      <c r="JW1198" s="21"/>
      <c r="JX1198" s="21"/>
      <c r="JY1198" s="21"/>
    </row>
    <row r="1199" spans="1:285" ht="14.1" customHeight="1">
      <c r="A1199" s="21"/>
      <c r="B1199" s="21"/>
      <c r="C1199" s="21"/>
      <c r="D1199" s="21"/>
      <c r="E1199" s="21"/>
      <c r="F1199" s="21"/>
      <c r="G1199" s="21"/>
      <c r="H1199" s="21"/>
      <c r="I1199" s="21"/>
      <c r="J1199" s="21"/>
      <c r="K1199" s="21"/>
      <c r="L1199" s="21"/>
      <c r="M1199" s="21"/>
      <c r="N1199" s="21"/>
      <c r="O1199" s="21"/>
      <c r="P1199" s="21"/>
      <c r="Q1199" s="21"/>
      <c r="R1199" s="21"/>
      <c r="S1199" s="21"/>
      <c r="T1199" s="21"/>
      <c r="U1199" s="21"/>
      <c r="V1199" s="21"/>
      <c r="W1199" s="21"/>
      <c r="X1199" s="21"/>
      <c r="Y1199" s="21"/>
      <c r="Z1199" s="21"/>
      <c r="AA1199" s="21"/>
      <c r="AB1199" s="21"/>
      <c r="AC1199" s="21"/>
      <c r="AD1199" s="21"/>
      <c r="AE1199" s="21"/>
      <c r="AF1199" s="21"/>
      <c r="AG1199" s="21"/>
      <c r="AH1199" s="21"/>
      <c r="AI1199" s="21"/>
      <c r="AJ1199" s="21"/>
      <c r="AK1199" s="21"/>
      <c r="AL1199" s="21"/>
      <c r="AM1199" s="21"/>
      <c r="AN1199" s="21"/>
      <c r="AO1199" s="21"/>
      <c r="AP1199" s="21"/>
      <c r="AQ1199" s="21"/>
      <c r="AR1199" s="21"/>
      <c r="AS1199" s="21"/>
      <c r="AT1199" s="21"/>
      <c r="AU1199" s="21"/>
      <c r="AV1199" s="21"/>
      <c r="AW1199" s="21"/>
      <c r="AX1199" s="21"/>
      <c r="AY1199" s="21"/>
      <c r="AZ1199" s="21"/>
      <c r="BA1199" s="21"/>
      <c r="BB1199" s="21"/>
      <c r="BC1199" s="21"/>
      <c r="BD1199" s="21"/>
      <c r="BE1199" s="21"/>
      <c r="BF1199" s="21"/>
      <c r="BG1199" s="21"/>
      <c r="BH1199" s="21"/>
      <c r="BI1199" s="21"/>
      <c r="BJ1199" s="21"/>
      <c r="BK1199" s="21"/>
      <c r="BL1199" s="21"/>
      <c r="BM1199" s="21"/>
      <c r="BN1199" s="21"/>
      <c r="BO1199" s="21"/>
      <c r="BP1199" s="21"/>
      <c r="BQ1199" s="21"/>
      <c r="BR1199" s="21"/>
      <c r="BS1199" s="21"/>
      <c r="BT1199" s="21"/>
      <c r="BU1199" s="21"/>
      <c r="BV1199" s="21"/>
      <c r="BW1199" s="21"/>
      <c r="BX1199" s="21"/>
      <c r="BY1199" s="21"/>
      <c r="BZ1199" s="21"/>
      <c r="CA1199" s="21"/>
      <c r="CB1199" s="21"/>
      <c r="CC1199" s="21"/>
      <c r="CD1199" s="21"/>
      <c r="CE1199" s="21"/>
      <c r="CF1199" s="21"/>
      <c r="CG1199" s="21"/>
      <c r="CH1199" s="21"/>
      <c r="CI1199" s="21"/>
      <c r="CJ1199" s="21"/>
      <c r="CK1199" s="21"/>
      <c r="CL1199" s="21"/>
      <c r="CM1199" s="21"/>
      <c r="CN1199" s="21"/>
      <c r="CO1199" s="21"/>
      <c r="CP1199" s="21"/>
      <c r="CQ1199" s="21"/>
      <c r="CR1199" s="21"/>
      <c r="CS1199" s="21"/>
      <c r="CT1199" s="21"/>
      <c r="CU1199" s="21"/>
      <c r="CV1199" s="21"/>
      <c r="CW1199" s="21"/>
      <c r="CX1199" s="21"/>
      <c r="CY1199" s="21"/>
      <c r="CZ1199" s="21"/>
      <c r="DA1199" s="21"/>
      <c r="DB1199" s="21"/>
      <c r="DC1199" s="21"/>
      <c r="DD1199" s="21"/>
      <c r="DE1199" s="21"/>
      <c r="DF1199" s="21"/>
      <c r="DG1199" s="21"/>
      <c r="DH1199" s="21"/>
      <c r="DI1199" s="21"/>
      <c r="DJ1199" s="21"/>
      <c r="DK1199" s="21"/>
      <c r="DL1199" s="21"/>
      <c r="DM1199" s="21"/>
      <c r="DN1199" s="21"/>
      <c r="DO1199" s="21"/>
      <c r="DP1199" s="21"/>
      <c r="DQ1199" s="21"/>
      <c r="DR1199" s="21"/>
      <c r="DS1199" s="21"/>
      <c r="DT1199" s="21"/>
      <c r="DU1199" s="21"/>
      <c r="DV1199" s="21"/>
      <c r="DW1199" s="21"/>
      <c r="DX1199" s="21"/>
      <c r="DY1199" s="21"/>
      <c r="DZ1199" s="21"/>
      <c r="EA1199" s="21"/>
      <c r="EB1199" s="21"/>
      <c r="EC1199" s="21"/>
      <c r="ED1199" s="21"/>
      <c r="EE1199" s="21"/>
      <c r="EF1199" s="21"/>
      <c r="EG1199" s="21"/>
      <c r="EH1199" s="21"/>
      <c r="EI1199" s="21"/>
      <c r="EJ1199" s="21"/>
      <c r="EK1199" s="21"/>
      <c r="EL1199" s="21"/>
      <c r="EM1199" s="21"/>
      <c r="EN1199" s="21"/>
      <c r="EO1199" s="21"/>
      <c r="EP1199" s="21"/>
      <c r="EQ1199" s="21"/>
      <c r="ER1199" s="21"/>
      <c r="ES1199" s="21"/>
      <c r="ET1199" s="21"/>
      <c r="EU1199" s="21"/>
      <c r="EV1199" s="21"/>
      <c r="EW1199" s="21"/>
      <c r="EX1199" s="21"/>
      <c r="EY1199" s="21"/>
      <c r="EZ1199" s="21"/>
      <c r="FA1199" s="21"/>
      <c r="FB1199" s="21"/>
      <c r="FC1199" s="21"/>
      <c r="FD1199" s="21"/>
      <c r="FE1199" s="21"/>
      <c r="FF1199" s="21"/>
      <c r="FG1199" s="21"/>
      <c r="FH1199" s="21"/>
      <c r="FI1199" s="21"/>
      <c r="FJ1199" s="21"/>
      <c r="FK1199" s="21"/>
      <c r="FL1199" s="21"/>
      <c r="FM1199" s="21"/>
      <c r="FN1199" s="21"/>
      <c r="FO1199" s="21"/>
      <c r="FP1199" s="21"/>
      <c r="FQ1199" s="21"/>
      <c r="FR1199" s="21"/>
      <c r="FS1199" s="21"/>
      <c r="FT1199" s="21"/>
      <c r="FU1199" s="21"/>
      <c r="FV1199" s="21"/>
      <c r="FW1199" s="21"/>
      <c r="FX1199" s="21"/>
      <c r="FY1199" s="21"/>
      <c r="FZ1199" s="21"/>
      <c r="GA1199" s="21"/>
      <c r="GB1199" s="21"/>
      <c r="GC1199" s="21"/>
      <c r="GD1199" s="21"/>
      <c r="GE1199" s="21"/>
      <c r="GF1199" s="21"/>
      <c r="GG1199" s="21"/>
      <c r="GH1199" s="21"/>
      <c r="GI1199" s="21"/>
      <c r="GJ1199" s="21"/>
      <c r="GK1199" s="21"/>
      <c r="GL1199" s="21"/>
      <c r="GM1199" s="21"/>
      <c r="GN1199" s="21"/>
      <c r="GO1199" s="21"/>
      <c r="GP1199" s="21"/>
      <c r="GQ1199" s="21"/>
      <c r="GR1199" s="21"/>
      <c r="GS1199" s="21"/>
      <c r="GT1199" s="21"/>
      <c r="GU1199" s="21"/>
      <c r="GV1199" s="21"/>
      <c r="GW1199" s="21"/>
      <c r="GX1199" s="21"/>
      <c r="GY1199" s="21"/>
      <c r="GZ1199" s="21"/>
      <c r="HA1199" s="21"/>
      <c r="HB1199" s="21"/>
      <c r="HC1199" s="21"/>
      <c r="HD1199" s="21"/>
      <c r="HE1199" s="21"/>
      <c r="HF1199" s="21"/>
      <c r="HG1199" s="21"/>
      <c r="HH1199" s="21"/>
      <c r="HI1199" s="21"/>
      <c r="HJ1199" s="21"/>
      <c r="HK1199" s="21"/>
      <c r="HL1199" s="21"/>
      <c r="HM1199" s="21"/>
      <c r="HN1199" s="21"/>
      <c r="HO1199" s="21"/>
      <c r="HP1199" s="21"/>
      <c r="HQ1199" s="21"/>
      <c r="HR1199" s="21"/>
      <c r="HS1199" s="21"/>
      <c r="HT1199" s="21"/>
      <c r="HU1199" s="21"/>
      <c r="HV1199" s="21"/>
      <c r="HW1199" s="21"/>
      <c r="HX1199" s="21"/>
      <c r="HY1199" s="21"/>
      <c r="HZ1199" s="21"/>
      <c r="IA1199" s="21"/>
      <c r="IB1199" s="21"/>
      <c r="IC1199" s="21"/>
      <c r="ID1199" s="21"/>
      <c r="IE1199" s="21"/>
      <c r="IF1199" s="21"/>
      <c r="IG1199" s="21"/>
      <c r="IH1199" s="21"/>
      <c r="II1199" s="21"/>
      <c r="IJ1199" s="21"/>
      <c r="IK1199" s="21"/>
      <c r="IL1199" s="21"/>
      <c r="IM1199" s="21"/>
      <c r="IN1199" s="21"/>
      <c r="IO1199" s="21"/>
      <c r="IP1199" s="21"/>
      <c r="IQ1199" s="21"/>
      <c r="IR1199" s="21"/>
      <c r="IS1199" s="21"/>
      <c r="IT1199" s="21"/>
      <c r="IU1199" s="21"/>
      <c r="IV1199" s="21"/>
      <c r="IW1199" s="21"/>
      <c r="IX1199" s="21"/>
      <c r="IY1199" s="21"/>
      <c r="IZ1199" s="21"/>
      <c r="JA1199" s="21"/>
      <c r="JB1199" s="21"/>
      <c r="JC1199" s="21"/>
      <c r="JD1199" s="21"/>
      <c r="JE1199" s="21"/>
      <c r="JF1199" s="21"/>
      <c r="JG1199" s="21"/>
      <c r="JH1199" s="21"/>
      <c r="JI1199" s="21"/>
      <c r="JJ1199" s="21"/>
      <c r="JK1199" s="21"/>
      <c r="JL1199" s="21"/>
      <c r="JM1199" s="21"/>
      <c r="JN1199" s="21"/>
      <c r="JO1199" s="21"/>
      <c r="JP1199" s="21"/>
      <c r="JQ1199" s="21"/>
      <c r="JR1199" s="21"/>
      <c r="JS1199" s="21"/>
      <c r="JT1199" s="21"/>
      <c r="JU1199" s="21"/>
      <c r="JV1199" s="21"/>
      <c r="JW1199" s="21"/>
      <c r="JX1199" s="21"/>
      <c r="JY1199" s="21"/>
    </row>
    <row r="1200" spans="1:285" ht="14.1" customHeight="1">
      <c r="A1200" s="21"/>
      <c r="B1200" s="21"/>
      <c r="C1200" s="21"/>
      <c r="D1200" s="21"/>
      <c r="E1200" s="21"/>
      <c r="F1200" s="21"/>
      <c r="G1200" s="21"/>
      <c r="H1200" s="21"/>
      <c r="I1200" s="21"/>
      <c r="J1200" s="21"/>
      <c r="K1200" s="21"/>
      <c r="L1200" s="21"/>
      <c r="M1200" s="21"/>
      <c r="N1200" s="21"/>
      <c r="O1200" s="21"/>
      <c r="P1200" s="21"/>
      <c r="Q1200" s="21"/>
      <c r="R1200" s="21"/>
      <c r="S1200" s="21"/>
      <c r="T1200" s="21"/>
      <c r="U1200" s="21"/>
      <c r="V1200" s="21"/>
      <c r="W1200" s="21"/>
      <c r="X1200" s="21"/>
      <c r="Y1200" s="21"/>
      <c r="Z1200" s="21"/>
      <c r="AA1200" s="21"/>
      <c r="AB1200" s="21"/>
      <c r="AC1200" s="21"/>
      <c r="AD1200" s="21"/>
      <c r="AE1200" s="21"/>
      <c r="AF1200" s="21"/>
      <c r="AG1200" s="21"/>
      <c r="AH1200" s="21"/>
      <c r="AI1200" s="21"/>
      <c r="AJ1200" s="21"/>
      <c r="AK1200" s="21"/>
      <c r="AL1200" s="21"/>
      <c r="AM1200" s="21"/>
      <c r="AN1200" s="21"/>
      <c r="AO1200" s="21"/>
      <c r="AP1200" s="21"/>
      <c r="AQ1200" s="21"/>
      <c r="AR1200" s="21"/>
      <c r="AS1200" s="21"/>
      <c r="AT1200" s="21"/>
      <c r="AU1200" s="21"/>
      <c r="AV1200" s="21"/>
      <c r="AW1200" s="21"/>
      <c r="AX1200" s="21"/>
      <c r="AY1200" s="21"/>
      <c r="AZ1200" s="21"/>
      <c r="BA1200" s="21"/>
      <c r="BB1200" s="21"/>
      <c r="BC1200" s="21"/>
      <c r="BD1200" s="21"/>
      <c r="BE1200" s="21"/>
      <c r="BF1200" s="21"/>
      <c r="BG1200" s="21"/>
      <c r="BH1200" s="21"/>
      <c r="BI1200" s="21"/>
      <c r="BJ1200" s="21"/>
      <c r="BK1200" s="21"/>
      <c r="BL1200" s="21"/>
      <c r="BM1200" s="21"/>
      <c r="BN1200" s="21"/>
      <c r="BO1200" s="21"/>
      <c r="BP1200" s="21"/>
      <c r="BQ1200" s="21"/>
      <c r="BR1200" s="21"/>
      <c r="BS1200" s="21"/>
      <c r="BT1200" s="21"/>
      <c r="BU1200" s="21"/>
      <c r="BV1200" s="21"/>
      <c r="BW1200" s="21"/>
      <c r="BX1200" s="21"/>
      <c r="BY1200" s="21"/>
      <c r="BZ1200" s="21"/>
      <c r="CA1200" s="21"/>
      <c r="CB1200" s="21"/>
      <c r="CC1200" s="21"/>
      <c r="CD1200" s="21"/>
      <c r="CE1200" s="21"/>
      <c r="CF1200" s="21"/>
      <c r="CG1200" s="21"/>
      <c r="CH1200" s="21"/>
      <c r="CI1200" s="21"/>
      <c r="CJ1200" s="21"/>
      <c r="CK1200" s="21"/>
      <c r="CL1200" s="21"/>
      <c r="CM1200" s="21"/>
      <c r="CN1200" s="21"/>
      <c r="CO1200" s="21"/>
      <c r="CP1200" s="21"/>
      <c r="CQ1200" s="21"/>
      <c r="CR1200" s="21"/>
      <c r="CS1200" s="21"/>
      <c r="CT1200" s="21"/>
      <c r="CU1200" s="21"/>
      <c r="CV1200" s="21"/>
      <c r="CW1200" s="21"/>
      <c r="CX1200" s="21"/>
      <c r="CY1200" s="21"/>
      <c r="CZ1200" s="21"/>
      <c r="DA1200" s="21"/>
      <c r="DB1200" s="21"/>
      <c r="DC1200" s="21"/>
      <c r="DD1200" s="21"/>
      <c r="DE1200" s="21"/>
      <c r="DF1200" s="21"/>
      <c r="DG1200" s="21"/>
      <c r="DH1200" s="21"/>
      <c r="DI1200" s="21"/>
      <c r="DJ1200" s="21"/>
      <c r="DK1200" s="21"/>
      <c r="DL1200" s="21"/>
      <c r="DM1200" s="21"/>
      <c r="DN1200" s="21"/>
      <c r="DO1200" s="21"/>
      <c r="DP1200" s="21"/>
      <c r="DQ1200" s="21"/>
      <c r="DR1200" s="21"/>
      <c r="DS1200" s="21"/>
      <c r="DT1200" s="21"/>
      <c r="DU1200" s="21"/>
      <c r="DV1200" s="21"/>
      <c r="DW1200" s="21"/>
      <c r="DX1200" s="21"/>
      <c r="DY1200" s="21"/>
      <c r="DZ1200" s="21"/>
      <c r="EA1200" s="21"/>
      <c r="EB1200" s="21"/>
      <c r="EC1200" s="21"/>
      <c r="ED1200" s="21"/>
      <c r="EE1200" s="21"/>
      <c r="EF1200" s="21"/>
      <c r="EG1200" s="21"/>
      <c r="EH1200" s="21"/>
      <c r="EI1200" s="21"/>
      <c r="EJ1200" s="21"/>
      <c r="EK1200" s="21"/>
      <c r="EL1200" s="21"/>
      <c r="EM1200" s="21"/>
      <c r="EN1200" s="21"/>
      <c r="EO1200" s="21"/>
      <c r="EP1200" s="21"/>
      <c r="EQ1200" s="21"/>
      <c r="ER1200" s="21"/>
      <c r="ES1200" s="21"/>
      <c r="ET1200" s="21"/>
      <c r="EU1200" s="21"/>
      <c r="EV1200" s="21"/>
      <c r="EW1200" s="21"/>
      <c r="EX1200" s="21"/>
      <c r="EY1200" s="21"/>
      <c r="EZ1200" s="21"/>
      <c r="FA1200" s="21"/>
      <c r="FB1200" s="21"/>
      <c r="FC1200" s="21"/>
      <c r="FD1200" s="21"/>
      <c r="FE1200" s="21"/>
      <c r="FF1200" s="21"/>
      <c r="FG1200" s="21"/>
      <c r="FH1200" s="21"/>
      <c r="FI1200" s="21"/>
      <c r="FJ1200" s="21"/>
      <c r="FK1200" s="21"/>
      <c r="FL1200" s="21"/>
      <c r="FM1200" s="21"/>
      <c r="FN1200" s="21"/>
      <c r="FO1200" s="21"/>
      <c r="FP1200" s="21"/>
      <c r="FQ1200" s="21"/>
      <c r="FR1200" s="21"/>
      <c r="FS1200" s="21"/>
      <c r="FT1200" s="21"/>
      <c r="FU1200" s="21"/>
      <c r="FV1200" s="21"/>
      <c r="FW1200" s="21"/>
      <c r="FX1200" s="21"/>
      <c r="FY1200" s="21"/>
      <c r="FZ1200" s="21"/>
      <c r="GA1200" s="21"/>
      <c r="GB1200" s="21"/>
      <c r="GC1200" s="21"/>
      <c r="GD1200" s="21"/>
      <c r="GE1200" s="21"/>
      <c r="GF1200" s="21"/>
      <c r="GG1200" s="21"/>
      <c r="GH1200" s="21"/>
      <c r="GI1200" s="21"/>
      <c r="GJ1200" s="21"/>
      <c r="GK1200" s="21"/>
      <c r="GL1200" s="21"/>
      <c r="GM1200" s="21"/>
      <c r="GN1200" s="21"/>
      <c r="GO1200" s="21"/>
      <c r="GP1200" s="21"/>
      <c r="GQ1200" s="21"/>
      <c r="GR1200" s="21"/>
      <c r="GS1200" s="21"/>
      <c r="GT1200" s="21"/>
      <c r="GU1200" s="21"/>
      <c r="GV1200" s="21"/>
      <c r="GW1200" s="21"/>
      <c r="GX1200" s="21"/>
      <c r="GY1200" s="21"/>
      <c r="GZ1200" s="21"/>
      <c r="HA1200" s="21"/>
      <c r="HB1200" s="21"/>
      <c r="HC1200" s="21"/>
      <c r="HD1200" s="21"/>
      <c r="HE1200" s="21"/>
      <c r="HF1200" s="21"/>
      <c r="HG1200" s="21"/>
      <c r="HH1200" s="21"/>
      <c r="HI1200" s="21"/>
      <c r="HJ1200" s="21"/>
      <c r="HK1200" s="21"/>
      <c r="HL1200" s="21"/>
      <c r="HM1200" s="21"/>
      <c r="HN1200" s="21"/>
      <c r="HO1200" s="21"/>
      <c r="HP1200" s="21"/>
      <c r="HQ1200" s="21"/>
      <c r="HR1200" s="21"/>
      <c r="HS1200" s="21"/>
      <c r="HT1200" s="21"/>
      <c r="HU1200" s="21"/>
      <c r="HV1200" s="21"/>
      <c r="HW1200" s="21"/>
      <c r="HX1200" s="21"/>
      <c r="HY1200" s="21"/>
      <c r="HZ1200" s="21"/>
      <c r="IA1200" s="21"/>
      <c r="IB1200" s="21"/>
      <c r="IC1200" s="21"/>
      <c r="ID1200" s="21"/>
      <c r="IE1200" s="21"/>
      <c r="IF1200" s="21"/>
      <c r="IG1200" s="21"/>
      <c r="IH1200" s="21"/>
      <c r="II1200" s="21"/>
      <c r="IJ1200" s="21"/>
      <c r="IK1200" s="21"/>
      <c r="IL1200" s="21"/>
      <c r="IM1200" s="21"/>
      <c r="IN1200" s="21"/>
      <c r="IO1200" s="21"/>
      <c r="IP1200" s="21"/>
      <c r="IQ1200" s="21"/>
      <c r="IR1200" s="21"/>
      <c r="IS1200" s="21"/>
      <c r="IT1200" s="21"/>
      <c r="IU1200" s="21"/>
      <c r="IV1200" s="21"/>
      <c r="IW1200" s="21"/>
      <c r="IX1200" s="21"/>
      <c r="IY1200" s="21"/>
      <c r="IZ1200" s="21"/>
      <c r="JA1200" s="21"/>
      <c r="JB1200" s="21"/>
      <c r="JC1200" s="21"/>
      <c r="JD1200" s="21"/>
      <c r="JE1200" s="21"/>
      <c r="JF1200" s="21"/>
      <c r="JG1200" s="21"/>
      <c r="JH1200" s="21"/>
      <c r="JI1200" s="21"/>
      <c r="JJ1200" s="21"/>
      <c r="JK1200" s="21"/>
      <c r="JL1200" s="21"/>
      <c r="JM1200" s="21"/>
      <c r="JN1200" s="21"/>
      <c r="JO1200" s="21"/>
      <c r="JP1200" s="21"/>
      <c r="JQ1200" s="21"/>
      <c r="JR1200" s="21"/>
      <c r="JS1200" s="21"/>
      <c r="JT1200" s="21"/>
      <c r="JU1200" s="21"/>
      <c r="JV1200" s="21"/>
      <c r="JW1200" s="21"/>
      <c r="JX1200" s="21"/>
      <c r="JY1200" s="21"/>
    </row>
    <row r="1201" spans="1:285" ht="14.1" customHeight="1">
      <c r="A1201" s="21"/>
      <c r="B1201" s="21"/>
      <c r="C1201" s="21"/>
      <c r="D1201" s="21"/>
      <c r="E1201" s="21"/>
      <c r="F1201" s="21"/>
      <c r="G1201" s="21"/>
      <c r="H1201" s="21"/>
      <c r="I1201" s="21"/>
      <c r="J1201" s="21"/>
      <c r="K1201" s="21"/>
      <c r="L1201" s="21"/>
      <c r="M1201" s="21"/>
      <c r="N1201" s="21"/>
      <c r="O1201" s="21"/>
      <c r="P1201" s="21"/>
      <c r="Q1201" s="21"/>
      <c r="R1201" s="21"/>
      <c r="S1201" s="21"/>
      <c r="T1201" s="21"/>
      <c r="U1201" s="21"/>
      <c r="V1201" s="21"/>
      <c r="W1201" s="21"/>
      <c r="X1201" s="21"/>
      <c r="Y1201" s="21"/>
      <c r="Z1201" s="21"/>
      <c r="AA1201" s="21"/>
      <c r="AB1201" s="21"/>
      <c r="AC1201" s="21"/>
      <c r="AD1201" s="21"/>
      <c r="AE1201" s="21"/>
      <c r="AF1201" s="21"/>
      <c r="AG1201" s="21"/>
      <c r="AH1201" s="21"/>
      <c r="AI1201" s="21"/>
      <c r="AJ1201" s="21"/>
      <c r="AK1201" s="21"/>
      <c r="AL1201" s="21"/>
      <c r="AM1201" s="21"/>
      <c r="AN1201" s="21"/>
      <c r="AO1201" s="21"/>
      <c r="AP1201" s="21"/>
      <c r="AQ1201" s="21"/>
      <c r="AR1201" s="21"/>
      <c r="AS1201" s="21"/>
      <c r="AT1201" s="21"/>
      <c r="AU1201" s="21"/>
      <c r="AV1201" s="21"/>
      <c r="AW1201" s="21"/>
      <c r="AX1201" s="21"/>
      <c r="AY1201" s="21"/>
      <c r="AZ1201" s="21"/>
      <c r="BA1201" s="21"/>
      <c r="BB1201" s="21"/>
      <c r="BC1201" s="21"/>
      <c r="BD1201" s="21"/>
      <c r="BE1201" s="21"/>
      <c r="BF1201" s="21"/>
      <c r="BG1201" s="21"/>
      <c r="BH1201" s="21"/>
      <c r="BI1201" s="21"/>
      <c r="BJ1201" s="21"/>
      <c r="BK1201" s="21"/>
      <c r="BL1201" s="21"/>
      <c r="BM1201" s="21"/>
      <c r="BN1201" s="21"/>
      <c r="BO1201" s="21"/>
      <c r="BP1201" s="21"/>
      <c r="BQ1201" s="21"/>
      <c r="BR1201" s="21"/>
      <c r="BS1201" s="21"/>
      <c r="BT1201" s="21"/>
      <c r="BU1201" s="21"/>
      <c r="BV1201" s="21"/>
      <c r="BW1201" s="21"/>
      <c r="BX1201" s="21"/>
      <c r="BY1201" s="21"/>
      <c r="BZ1201" s="21"/>
      <c r="CA1201" s="21"/>
      <c r="CB1201" s="21"/>
      <c r="CC1201" s="21"/>
      <c r="CD1201" s="21"/>
      <c r="CE1201" s="21"/>
      <c r="CF1201" s="21"/>
      <c r="CG1201" s="21"/>
      <c r="CH1201" s="21"/>
      <c r="CI1201" s="21"/>
      <c r="CJ1201" s="21"/>
      <c r="CK1201" s="21"/>
      <c r="CL1201" s="21"/>
      <c r="CM1201" s="21"/>
      <c r="CN1201" s="21"/>
      <c r="CO1201" s="21"/>
      <c r="CP1201" s="21"/>
      <c r="CQ1201" s="21"/>
      <c r="CR1201" s="21"/>
      <c r="CS1201" s="21"/>
      <c r="CT1201" s="21"/>
      <c r="CU1201" s="21"/>
      <c r="CV1201" s="21"/>
      <c r="CW1201" s="21"/>
      <c r="CX1201" s="21"/>
      <c r="CY1201" s="21"/>
      <c r="CZ1201" s="21"/>
      <c r="DA1201" s="21"/>
      <c r="DB1201" s="21"/>
      <c r="DC1201" s="21"/>
      <c r="DD1201" s="21"/>
      <c r="DE1201" s="21"/>
      <c r="DF1201" s="21"/>
      <c r="DG1201" s="21"/>
      <c r="DH1201" s="21"/>
      <c r="DI1201" s="21"/>
      <c r="DJ1201" s="21"/>
      <c r="DK1201" s="21"/>
      <c r="DL1201" s="21"/>
      <c r="DM1201" s="21"/>
      <c r="DN1201" s="21"/>
      <c r="DO1201" s="21"/>
      <c r="DP1201" s="21"/>
      <c r="DQ1201" s="21"/>
      <c r="DR1201" s="21"/>
      <c r="DS1201" s="21"/>
      <c r="DT1201" s="21"/>
      <c r="DU1201" s="21"/>
      <c r="DV1201" s="21"/>
      <c r="DW1201" s="21"/>
      <c r="DX1201" s="21"/>
      <c r="DY1201" s="21"/>
      <c r="DZ1201" s="21"/>
      <c r="EA1201" s="21"/>
      <c r="EB1201" s="21"/>
      <c r="EC1201" s="21"/>
      <c r="ED1201" s="21"/>
      <c r="EE1201" s="21"/>
      <c r="EF1201" s="21"/>
      <c r="EG1201" s="21"/>
      <c r="EH1201" s="21"/>
      <c r="EI1201" s="21"/>
      <c r="EJ1201" s="21"/>
      <c r="EK1201" s="21"/>
      <c r="EL1201" s="21"/>
      <c r="EM1201" s="21"/>
      <c r="EN1201" s="21"/>
      <c r="EO1201" s="21"/>
      <c r="EP1201" s="21"/>
      <c r="EQ1201" s="21"/>
      <c r="ER1201" s="21"/>
      <c r="ES1201" s="21"/>
      <c r="ET1201" s="21"/>
      <c r="EU1201" s="21"/>
      <c r="EV1201" s="21"/>
      <c r="EW1201" s="21"/>
      <c r="EX1201" s="21"/>
      <c r="EY1201" s="21"/>
      <c r="EZ1201" s="21"/>
      <c r="FA1201" s="21"/>
      <c r="FB1201" s="21"/>
      <c r="FC1201" s="21"/>
      <c r="FD1201" s="21"/>
      <c r="FE1201" s="21"/>
      <c r="FF1201" s="21"/>
      <c r="FG1201" s="21"/>
      <c r="FH1201" s="21"/>
      <c r="FI1201" s="21"/>
      <c r="FJ1201" s="21"/>
      <c r="FK1201" s="21"/>
      <c r="FL1201" s="21"/>
      <c r="FM1201" s="21"/>
      <c r="FN1201" s="21"/>
      <c r="FO1201" s="21"/>
      <c r="FP1201" s="21"/>
      <c r="FQ1201" s="21"/>
      <c r="FR1201" s="21"/>
      <c r="FS1201" s="21"/>
      <c r="FT1201" s="21"/>
      <c r="FU1201" s="21"/>
      <c r="FV1201" s="21"/>
      <c r="FW1201" s="21"/>
      <c r="FX1201" s="21"/>
      <c r="FY1201" s="21"/>
      <c r="FZ1201" s="21"/>
      <c r="GA1201" s="21"/>
      <c r="GB1201" s="21"/>
      <c r="GC1201" s="21"/>
      <c r="GD1201" s="21"/>
      <c r="GE1201" s="21"/>
      <c r="GF1201" s="21"/>
      <c r="GG1201" s="21"/>
      <c r="GH1201" s="21"/>
      <c r="GI1201" s="21"/>
      <c r="GJ1201" s="21"/>
      <c r="GK1201" s="21"/>
      <c r="GL1201" s="21"/>
      <c r="GM1201" s="21"/>
      <c r="GN1201" s="21"/>
      <c r="GO1201" s="21"/>
      <c r="GP1201" s="21"/>
      <c r="GQ1201" s="21"/>
      <c r="GR1201" s="21"/>
      <c r="GS1201" s="21"/>
      <c r="GT1201" s="21"/>
      <c r="GU1201" s="21"/>
      <c r="GV1201" s="21"/>
      <c r="GW1201" s="21"/>
      <c r="GX1201" s="21"/>
      <c r="GY1201" s="21"/>
      <c r="GZ1201" s="21"/>
      <c r="HA1201" s="21"/>
      <c r="HB1201" s="21"/>
      <c r="HC1201" s="21"/>
      <c r="HD1201" s="21"/>
      <c r="HE1201" s="21"/>
      <c r="HF1201" s="21"/>
      <c r="HG1201" s="21"/>
      <c r="HH1201" s="21"/>
      <c r="HI1201" s="21"/>
      <c r="HJ1201" s="21"/>
      <c r="HK1201" s="21"/>
      <c r="HL1201" s="21"/>
      <c r="HM1201" s="21"/>
      <c r="HN1201" s="21"/>
      <c r="HO1201" s="21"/>
      <c r="HP1201" s="21"/>
      <c r="HQ1201" s="21"/>
      <c r="HR1201" s="21"/>
      <c r="HS1201" s="21"/>
      <c r="HT1201" s="21"/>
      <c r="HU1201" s="21"/>
      <c r="HV1201" s="21"/>
      <c r="HW1201" s="21"/>
      <c r="HX1201" s="21"/>
      <c r="HY1201" s="21"/>
      <c r="HZ1201" s="21"/>
      <c r="IA1201" s="21"/>
      <c r="IB1201" s="21"/>
      <c r="IC1201" s="21"/>
      <c r="ID1201" s="21"/>
      <c r="IE1201" s="21"/>
      <c r="IF1201" s="21"/>
      <c r="IG1201" s="21"/>
      <c r="IH1201" s="21"/>
      <c r="II1201" s="21"/>
      <c r="IJ1201" s="21"/>
      <c r="IK1201" s="21"/>
      <c r="IL1201" s="21"/>
      <c r="IM1201" s="21"/>
      <c r="IN1201" s="21"/>
      <c r="IO1201" s="21"/>
      <c r="IP1201" s="21"/>
      <c r="IQ1201" s="21"/>
      <c r="IR1201" s="21"/>
      <c r="IS1201" s="21"/>
      <c r="IT1201" s="21"/>
      <c r="IU1201" s="21"/>
      <c r="IV1201" s="21"/>
      <c r="IW1201" s="21"/>
      <c r="IX1201" s="21"/>
      <c r="IY1201" s="21"/>
      <c r="IZ1201" s="21"/>
      <c r="JA1201" s="21"/>
      <c r="JB1201" s="21"/>
      <c r="JC1201" s="21"/>
      <c r="JD1201" s="21"/>
      <c r="JE1201" s="21"/>
      <c r="JF1201" s="21"/>
      <c r="JG1201" s="21"/>
      <c r="JH1201" s="21"/>
      <c r="JI1201" s="21"/>
      <c r="JJ1201" s="21"/>
      <c r="JK1201" s="21"/>
      <c r="JL1201" s="21"/>
      <c r="JM1201" s="21"/>
      <c r="JN1201" s="21"/>
      <c r="JO1201" s="21"/>
      <c r="JP1201" s="21"/>
      <c r="JQ1201" s="21"/>
      <c r="JR1201" s="21"/>
      <c r="JS1201" s="21"/>
      <c r="JT1201" s="21"/>
      <c r="JU1201" s="21"/>
      <c r="JV1201" s="21"/>
      <c r="JW1201" s="21"/>
      <c r="JX1201" s="21"/>
      <c r="JY1201" s="21"/>
    </row>
    <row r="1202" spans="1:285" ht="14.1" customHeight="1">
      <c r="A1202" s="21"/>
      <c r="B1202" s="21"/>
      <c r="C1202" s="21"/>
      <c r="D1202" s="21"/>
      <c r="E1202" s="21"/>
      <c r="F1202" s="21"/>
      <c r="G1202" s="21"/>
      <c r="H1202" s="21"/>
      <c r="I1202" s="21"/>
      <c r="J1202" s="21"/>
      <c r="K1202" s="21"/>
      <c r="L1202" s="21"/>
      <c r="M1202" s="21"/>
      <c r="N1202" s="21"/>
      <c r="O1202" s="21"/>
      <c r="P1202" s="21"/>
      <c r="Q1202" s="21"/>
      <c r="R1202" s="21"/>
      <c r="S1202" s="21"/>
      <c r="T1202" s="21"/>
      <c r="U1202" s="21"/>
      <c r="V1202" s="21"/>
      <c r="W1202" s="21"/>
      <c r="X1202" s="21"/>
      <c r="Y1202" s="21"/>
      <c r="Z1202" s="21"/>
      <c r="AA1202" s="21"/>
      <c r="AB1202" s="21"/>
      <c r="AC1202" s="21"/>
      <c r="AD1202" s="21"/>
      <c r="AE1202" s="21"/>
      <c r="AF1202" s="21"/>
      <c r="AG1202" s="21"/>
      <c r="AH1202" s="21"/>
      <c r="AI1202" s="21"/>
      <c r="AJ1202" s="21"/>
      <c r="AK1202" s="21"/>
      <c r="AL1202" s="21"/>
      <c r="AM1202" s="21"/>
      <c r="AN1202" s="21"/>
      <c r="AO1202" s="21"/>
      <c r="AP1202" s="21"/>
      <c r="AQ1202" s="21"/>
      <c r="AR1202" s="21"/>
      <c r="AS1202" s="21"/>
      <c r="AT1202" s="21"/>
      <c r="AU1202" s="21"/>
      <c r="AV1202" s="21"/>
      <c r="AW1202" s="21"/>
      <c r="AX1202" s="21"/>
      <c r="AY1202" s="21"/>
      <c r="AZ1202" s="21"/>
      <c r="BA1202" s="21"/>
      <c r="BB1202" s="21"/>
      <c r="BC1202" s="21"/>
      <c r="BD1202" s="21"/>
      <c r="BE1202" s="21"/>
      <c r="BF1202" s="21"/>
      <c r="BG1202" s="21"/>
      <c r="BH1202" s="21"/>
      <c r="BI1202" s="21"/>
      <c r="BJ1202" s="21"/>
      <c r="BK1202" s="21"/>
      <c r="BL1202" s="21"/>
      <c r="BM1202" s="21"/>
      <c r="BN1202" s="21"/>
      <c r="BO1202" s="21"/>
      <c r="BP1202" s="21"/>
      <c r="BQ1202" s="21"/>
      <c r="BR1202" s="21"/>
      <c r="BS1202" s="21"/>
      <c r="BT1202" s="21"/>
      <c r="BU1202" s="21"/>
      <c r="BV1202" s="21"/>
      <c r="BW1202" s="21"/>
      <c r="BX1202" s="21"/>
      <c r="BY1202" s="21"/>
      <c r="BZ1202" s="21"/>
      <c r="CA1202" s="21"/>
      <c r="CB1202" s="21"/>
      <c r="CC1202" s="21"/>
      <c r="CD1202" s="21"/>
      <c r="CE1202" s="21"/>
      <c r="CF1202" s="21"/>
      <c r="CG1202" s="21"/>
      <c r="CH1202" s="21"/>
      <c r="CI1202" s="21"/>
      <c r="CJ1202" s="21"/>
      <c r="CK1202" s="21"/>
      <c r="CL1202" s="21"/>
      <c r="CM1202" s="21"/>
      <c r="CN1202" s="21"/>
      <c r="CO1202" s="21"/>
      <c r="CP1202" s="21"/>
      <c r="CQ1202" s="21"/>
      <c r="CR1202" s="21"/>
      <c r="CS1202" s="21"/>
      <c r="CT1202" s="21"/>
      <c r="CU1202" s="21"/>
      <c r="CV1202" s="21"/>
      <c r="CW1202" s="21"/>
      <c r="CX1202" s="21"/>
      <c r="CY1202" s="21"/>
      <c r="CZ1202" s="21"/>
      <c r="DA1202" s="21"/>
      <c r="DB1202" s="21"/>
      <c r="DC1202" s="21"/>
      <c r="DD1202" s="21"/>
      <c r="DE1202" s="21"/>
      <c r="DF1202" s="21"/>
      <c r="DG1202" s="21"/>
      <c r="DH1202" s="21"/>
      <c r="DI1202" s="21"/>
      <c r="DJ1202" s="21"/>
      <c r="DK1202" s="21"/>
      <c r="DL1202" s="21"/>
      <c r="DM1202" s="21"/>
      <c r="DN1202" s="21"/>
      <c r="DO1202" s="21"/>
      <c r="DP1202" s="21"/>
      <c r="DQ1202" s="21"/>
      <c r="DR1202" s="21"/>
      <c r="DS1202" s="21"/>
      <c r="DT1202" s="21"/>
      <c r="DU1202" s="21"/>
      <c r="DV1202" s="21"/>
      <c r="DW1202" s="21"/>
      <c r="DX1202" s="21"/>
      <c r="DY1202" s="21"/>
      <c r="DZ1202" s="21"/>
      <c r="EA1202" s="21"/>
      <c r="EB1202" s="21"/>
      <c r="EC1202" s="21"/>
      <c r="ED1202" s="21"/>
      <c r="EE1202" s="21"/>
      <c r="EF1202" s="21"/>
      <c r="EG1202" s="21"/>
      <c r="EH1202" s="21"/>
      <c r="EI1202" s="21"/>
      <c r="EJ1202" s="21"/>
      <c r="EK1202" s="21"/>
      <c r="EL1202" s="21"/>
      <c r="EM1202" s="21"/>
      <c r="EN1202" s="21"/>
      <c r="EO1202" s="21"/>
      <c r="EP1202" s="21"/>
      <c r="EQ1202" s="21"/>
      <c r="ER1202" s="21"/>
      <c r="ES1202" s="21"/>
      <c r="ET1202" s="21"/>
      <c r="EU1202" s="21"/>
      <c r="EV1202" s="21"/>
      <c r="EW1202" s="21"/>
      <c r="EX1202" s="21"/>
      <c r="EY1202" s="21"/>
      <c r="EZ1202" s="21"/>
      <c r="FA1202" s="21"/>
      <c r="FB1202" s="21"/>
      <c r="FC1202" s="21"/>
      <c r="FD1202" s="21"/>
      <c r="FE1202" s="21"/>
      <c r="FF1202" s="21"/>
      <c r="FG1202" s="21"/>
      <c r="FH1202" s="21"/>
      <c r="FI1202" s="21"/>
      <c r="FJ1202" s="21"/>
      <c r="FK1202" s="21"/>
      <c r="FL1202" s="21"/>
      <c r="FM1202" s="21"/>
      <c r="FN1202" s="21"/>
      <c r="FO1202" s="21"/>
      <c r="FP1202" s="21"/>
      <c r="FQ1202" s="21"/>
      <c r="FR1202" s="21"/>
      <c r="FS1202" s="21"/>
      <c r="FT1202" s="21"/>
      <c r="FU1202" s="21"/>
      <c r="FV1202" s="21"/>
      <c r="FW1202" s="21"/>
      <c r="FX1202" s="21"/>
      <c r="FY1202" s="21"/>
      <c r="FZ1202" s="21"/>
      <c r="GA1202" s="21"/>
      <c r="GB1202" s="21"/>
      <c r="GC1202" s="21"/>
      <c r="GD1202" s="21"/>
      <c r="GE1202" s="21"/>
      <c r="GF1202" s="21"/>
      <c r="GG1202" s="21"/>
      <c r="GH1202" s="21"/>
      <c r="GI1202" s="21"/>
      <c r="GJ1202" s="21"/>
      <c r="GK1202" s="21"/>
      <c r="GL1202" s="21"/>
      <c r="GM1202" s="21"/>
      <c r="GN1202" s="21"/>
      <c r="GO1202" s="21"/>
      <c r="GP1202" s="21"/>
      <c r="GQ1202" s="21"/>
      <c r="GR1202" s="21"/>
      <c r="GS1202" s="21"/>
      <c r="GT1202" s="21"/>
      <c r="GU1202" s="21"/>
      <c r="GV1202" s="21"/>
      <c r="GW1202" s="21"/>
      <c r="GX1202" s="21"/>
      <c r="GY1202" s="21"/>
      <c r="GZ1202" s="21"/>
      <c r="HA1202" s="21"/>
      <c r="HB1202" s="21"/>
      <c r="HC1202" s="21"/>
      <c r="HD1202" s="21"/>
      <c r="HE1202" s="21"/>
      <c r="HF1202" s="21"/>
      <c r="HG1202" s="21"/>
      <c r="HH1202" s="21"/>
      <c r="HI1202" s="21"/>
      <c r="HJ1202" s="21"/>
      <c r="HK1202" s="21"/>
      <c r="HL1202" s="21"/>
      <c r="HM1202" s="21"/>
      <c r="HN1202" s="21"/>
      <c r="HO1202" s="21"/>
      <c r="HP1202" s="21"/>
      <c r="HQ1202" s="21"/>
      <c r="HR1202" s="21"/>
      <c r="HS1202" s="21"/>
      <c r="HT1202" s="21"/>
      <c r="HU1202" s="21"/>
      <c r="HV1202" s="21"/>
      <c r="HW1202" s="21"/>
      <c r="HX1202" s="21"/>
      <c r="HY1202" s="21"/>
      <c r="HZ1202" s="21"/>
      <c r="IA1202" s="21"/>
      <c r="IB1202" s="21"/>
      <c r="IC1202" s="21"/>
      <c r="ID1202" s="21"/>
      <c r="IE1202" s="21"/>
      <c r="IF1202" s="21"/>
      <c r="IG1202" s="21"/>
      <c r="IH1202" s="21"/>
      <c r="II1202" s="21"/>
      <c r="IJ1202" s="21"/>
      <c r="IK1202" s="21"/>
      <c r="IL1202" s="21"/>
      <c r="IM1202" s="21"/>
      <c r="IN1202" s="21"/>
      <c r="IO1202" s="21"/>
      <c r="IP1202" s="21"/>
      <c r="IQ1202" s="21"/>
      <c r="IR1202" s="21"/>
      <c r="IS1202" s="21"/>
      <c r="IT1202" s="21"/>
      <c r="IU1202" s="21"/>
      <c r="IV1202" s="21"/>
      <c r="IW1202" s="21"/>
      <c r="IX1202" s="21"/>
      <c r="IY1202" s="21"/>
      <c r="IZ1202" s="21"/>
      <c r="JA1202" s="21"/>
      <c r="JB1202" s="21"/>
      <c r="JC1202" s="21"/>
      <c r="JD1202" s="21"/>
      <c r="JE1202" s="21"/>
      <c r="JF1202" s="21"/>
      <c r="JG1202" s="21"/>
      <c r="JH1202" s="21"/>
      <c r="JI1202" s="21"/>
      <c r="JJ1202" s="21"/>
      <c r="JK1202" s="21"/>
      <c r="JL1202" s="21"/>
      <c r="JM1202" s="21"/>
      <c r="JN1202" s="21"/>
      <c r="JO1202" s="21"/>
      <c r="JP1202" s="21"/>
      <c r="JQ1202" s="21"/>
      <c r="JR1202" s="21"/>
      <c r="JS1202" s="21"/>
      <c r="JT1202" s="21"/>
      <c r="JU1202" s="21"/>
      <c r="JV1202" s="21"/>
      <c r="JW1202" s="21"/>
      <c r="JX1202" s="21"/>
      <c r="JY1202" s="21"/>
    </row>
    <row r="1203" spans="1:285" ht="14.1" customHeight="1">
      <c r="A1203" s="21"/>
      <c r="B1203" s="21"/>
      <c r="C1203" s="21"/>
      <c r="D1203" s="21"/>
      <c r="E1203" s="21"/>
      <c r="F1203" s="21"/>
      <c r="G1203" s="21"/>
      <c r="H1203" s="21"/>
      <c r="I1203" s="21"/>
      <c r="J1203" s="21"/>
      <c r="K1203" s="21"/>
      <c r="L1203" s="21"/>
      <c r="M1203" s="21"/>
      <c r="N1203" s="21"/>
      <c r="O1203" s="21"/>
      <c r="P1203" s="21"/>
      <c r="Q1203" s="21"/>
      <c r="R1203" s="21"/>
      <c r="S1203" s="21"/>
      <c r="T1203" s="21"/>
      <c r="U1203" s="21"/>
      <c r="V1203" s="21"/>
      <c r="W1203" s="21"/>
      <c r="X1203" s="21"/>
      <c r="Y1203" s="21"/>
      <c r="Z1203" s="21"/>
      <c r="AA1203" s="21"/>
      <c r="AB1203" s="21"/>
      <c r="AC1203" s="21"/>
      <c r="AD1203" s="21"/>
      <c r="AE1203" s="21"/>
      <c r="AF1203" s="21"/>
      <c r="AG1203" s="21"/>
      <c r="AH1203" s="21"/>
      <c r="AI1203" s="21"/>
      <c r="AJ1203" s="21"/>
      <c r="AK1203" s="21"/>
      <c r="AL1203" s="21"/>
      <c r="AM1203" s="21"/>
      <c r="AN1203" s="21"/>
      <c r="AO1203" s="21"/>
      <c r="AP1203" s="21"/>
      <c r="AQ1203" s="21"/>
      <c r="AR1203" s="21"/>
      <c r="AS1203" s="21"/>
      <c r="AT1203" s="21"/>
      <c r="AU1203" s="21"/>
      <c r="AV1203" s="21"/>
      <c r="AW1203" s="21"/>
      <c r="AX1203" s="21"/>
      <c r="AY1203" s="21"/>
      <c r="AZ1203" s="21"/>
      <c r="BA1203" s="21"/>
      <c r="BB1203" s="21"/>
      <c r="BC1203" s="21"/>
      <c r="BD1203" s="21"/>
      <c r="BE1203" s="21"/>
      <c r="BF1203" s="21"/>
      <c r="BG1203" s="21"/>
      <c r="BH1203" s="21"/>
      <c r="BI1203" s="21"/>
      <c r="BJ1203" s="21"/>
      <c r="BK1203" s="21"/>
      <c r="BL1203" s="21"/>
      <c r="BM1203" s="21"/>
      <c r="BN1203" s="21"/>
      <c r="BO1203" s="21"/>
      <c r="BP1203" s="21"/>
      <c r="BQ1203" s="21"/>
      <c r="BR1203" s="21"/>
      <c r="BS1203" s="21"/>
      <c r="BT1203" s="21"/>
      <c r="BU1203" s="21"/>
      <c r="BV1203" s="21"/>
      <c r="BW1203" s="21"/>
      <c r="BX1203" s="21"/>
      <c r="BY1203" s="21"/>
      <c r="BZ1203" s="21"/>
      <c r="CA1203" s="21"/>
      <c r="CB1203" s="21"/>
      <c r="CC1203" s="21"/>
      <c r="CD1203" s="21"/>
      <c r="CE1203" s="21"/>
      <c r="CF1203" s="21"/>
      <c r="CG1203" s="21"/>
      <c r="CH1203" s="21"/>
      <c r="CI1203" s="21"/>
      <c r="CJ1203" s="21"/>
      <c r="CK1203" s="21"/>
      <c r="CL1203" s="21"/>
      <c r="CM1203" s="21"/>
      <c r="CN1203" s="21"/>
      <c r="CO1203" s="21"/>
      <c r="CP1203" s="21"/>
      <c r="CQ1203" s="21"/>
      <c r="CR1203" s="21"/>
      <c r="CS1203" s="21"/>
      <c r="CT1203" s="21"/>
      <c r="CU1203" s="21"/>
      <c r="CV1203" s="21"/>
      <c r="CW1203" s="21"/>
      <c r="CX1203" s="21"/>
      <c r="CY1203" s="21"/>
      <c r="CZ1203" s="21"/>
      <c r="DA1203" s="21"/>
      <c r="DB1203" s="21"/>
      <c r="DC1203" s="21"/>
      <c r="DD1203" s="21"/>
      <c r="DE1203" s="21"/>
      <c r="DF1203" s="21"/>
      <c r="DG1203" s="21"/>
      <c r="DH1203" s="21"/>
      <c r="DI1203" s="21"/>
      <c r="DJ1203" s="21"/>
      <c r="DK1203" s="21"/>
      <c r="DL1203" s="21"/>
      <c r="DM1203" s="21"/>
      <c r="DN1203" s="21"/>
      <c r="DO1203" s="21"/>
      <c r="DP1203" s="21"/>
      <c r="DQ1203" s="21"/>
      <c r="DR1203" s="21"/>
      <c r="DS1203" s="21"/>
      <c r="DT1203" s="21"/>
      <c r="DU1203" s="21"/>
      <c r="DV1203" s="21"/>
      <c r="DW1203" s="21"/>
      <c r="DX1203" s="21"/>
      <c r="DY1203" s="21"/>
      <c r="DZ1203" s="21"/>
      <c r="EA1203" s="21"/>
      <c r="EB1203" s="21"/>
      <c r="EC1203" s="21"/>
      <c r="ED1203" s="21"/>
      <c r="EE1203" s="21"/>
      <c r="EF1203" s="21"/>
      <c r="EG1203" s="21"/>
      <c r="EH1203" s="21"/>
      <c r="EI1203" s="21"/>
      <c r="EJ1203" s="21"/>
      <c r="EK1203" s="21"/>
      <c r="EL1203" s="21"/>
      <c r="EM1203" s="21"/>
      <c r="EN1203" s="21"/>
      <c r="EO1203" s="21"/>
      <c r="EP1203" s="21"/>
      <c r="EQ1203" s="21"/>
      <c r="ER1203" s="21"/>
      <c r="ES1203" s="21"/>
      <c r="ET1203" s="21"/>
      <c r="EU1203" s="21"/>
      <c r="EV1203" s="21"/>
      <c r="EW1203" s="21"/>
      <c r="EX1203" s="21"/>
      <c r="EY1203" s="21"/>
      <c r="EZ1203" s="21"/>
      <c r="FA1203" s="21"/>
      <c r="FB1203" s="21"/>
      <c r="FC1203" s="21"/>
      <c r="FD1203" s="21"/>
      <c r="FE1203" s="21"/>
      <c r="FF1203" s="21"/>
      <c r="FG1203" s="21"/>
      <c r="FH1203" s="21"/>
      <c r="FI1203" s="21"/>
      <c r="FJ1203" s="21"/>
      <c r="FK1203" s="21"/>
      <c r="FL1203" s="21"/>
      <c r="FM1203" s="21"/>
      <c r="FN1203" s="21"/>
      <c r="FO1203" s="21"/>
      <c r="FP1203" s="21"/>
      <c r="FQ1203" s="21"/>
      <c r="FR1203" s="21"/>
      <c r="FS1203" s="21"/>
      <c r="FT1203" s="21"/>
      <c r="FU1203" s="21"/>
      <c r="FV1203" s="21"/>
      <c r="FW1203" s="21"/>
      <c r="FX1203" s="21"/>
      <c r="FY1203" s="21"/>
      <c r="FZ1203" s="21"/>
      <c r="GA1203" s="21"/>
      <c r="GB1203" s="21"/>
      <c r="GC1203" s="21"/>
      <c r="GD1203" s="21"/>
      <c r="GE1203" s="21"/>
      <c r="GF1203" s="21"/>
      <c r="GG1203" s="21"/>
      <c r="GH1203" s="21"/>
      <c r="GI1203" s="21"/>
      <c r="GJ1203" s="21"/>
      <c r="GK1203" s="21"/>
      <c r="GL1203" s="21"/>
      <c r="GM1203" s="21"/>
      <c r="GN1203" s="21"/>
      <c r="GO1203" s="21"/>
      <c r="GP1203" s="21"/>
      <c r="GQ1203" s="21"/>
      <c r="GR1203" s="21"/>
      <c r="GS1203" s="21"/>
      <c r="GT1203" s="21"/>
      <c r="GU1203" s="21"/>
      <c r="GV1203" s="21"/>
      <c r="GW1203" s="21"/>
      <c r="GX1203" s="21"/>
      <c r="GY1203" s="21"/>
      <c r="GZ1203" s="21"/>
      <c r="HA1203" s="21"/>
      <c r="HB1203" s="21"/>
      <c r="HC1203" s="21"/>
      <c r="HD1203" s="21"/>
      <c r="HE1203" s="21"/>
      <c r="HF1203" s="21"/>
      <c r="HG1203" s="21"/>
      <c r="HH1203" s="21"/>
      <c r="HI1203" s="21"/>
      <c r="HJ1203" s="21"/>
      <c r="HK1203" s="21"/>
      <c r="HL1203" s="21"/>
      <c r="HM1203" s="21"/>
      <c r="HN1203" s="21"/>
      <c r="HO1203" s="21"/>
      <c r="HP1203" s="21"/>
      <c r="HQ1203" s="21"/>
      <c r="HR1203" s="21"/>
      <c r="HS1203" s="21"/>
      <c r="HT1203" s="21"/>
      <c r="HU1203" s="21"/>
      <c r="HV1203" s="21"/>
      <c r="HW1203" s="21"/>
      <c r="HX1203" s="21"/>
      <c r="HY1203" s="21"/>
      <c r="HZ1203" s="21"/>
      <c r="IA1203" s="21"/>
      <c r="IB1203" s="21"/>
      <c r="IC1203" s="21"/>
      <c r="ID1203" s="21"/>
      <c r="IE1203" s="21"/>
      <c r="IF1203" s="21"/>
      <c r="IG1203" s="21"/>
      <c r="IH1203" s="21"/>
      <c r="II1203" s="21"/>
      <c r="IJ1203" s="21"/>
      <c r="IK1203" s="21"/>
      <c r="IL1203" s="21"/>
      <c r="IM1203" s="21"/>
      <c r="IN1203" s="21"/>
      <c r="IO1203" s="21"/>
      <c r="IP1203" s="21"/>
      <c r="IQ1203" s="21"/>
      <c r="IR1203" s="21"/>
      <c r="IS1203" s="21"/>
      <c r="IT1203" s="21"/>
      <c r="IU1203" s="21"/>
      <c r="IV1203" s="21"/>
      <c r="IW1203" s="21"/>
      <c r="IX1203" s="21"/>
      <c r="IY1203" s="21"/>
      <c r="IZ1203" s="21"/>
      <c r="JA1203" s="21"/>
      <c r="JB1203" s="21"/>
      <c r="JC1203" s="21"/>
      <c r="JD1203" s="21"/>
      <c r="JE1203" s="21"/>
      <c r="JF1203" s="21"/>
      <c r="JG1203" s="21"/>
      <c r="JH1203" s="21"/>
      <c r="JI1203" s="21"/>
      <c r="JJ1203" s="21"/>
      <c r="JK1203" s="21"/>
      <c r="JL1203" s="21"/>
      <c r="JM1203" s="21"/>
      <c r="JN1203" s="21"/>
      <c r="JO1203" s="21"/>
      <c r="JP1203" s="21"/>
      <c r="JQ1203" s="21"/>
      <c r="JR1203" s="21"/>
      <c r="JS1203" s="21"/>
      <c r="JT1203" s="21"/>
      <c r="JU1203" s="21"/>
      <c r="JV1203" s="21"/>
      <c r="JW1203" s="21"/>
      <c r="JX1203" s="21"/>
      <c r="JY1203" s="21"/>
    </row>
    <row r="1204" spans="1:285" ht="14.1" customHeight="1">
      <c r="A1204" s="21"/>
      <c r="B1204" s="21"/>
      <c r="C1204" s="21"/>
      <c r="D1204" s="21"/>
      <c r="E1204" s="21"/>
      <c r="F1204" s="21"/>
      <c r="G1204" s="21"/>
      <c r="H1204" s="21"/>
      <c r="I1204" s="21"/>
      <c r="J1204" s="21"/>
      <c r="K1204" s="21"/>
      <c r="L1204" s="21"/>
      <c r="M1204" s="21"/>
      <c r="N1204" s="21"/>
      <c r="O1204" s="21"/>
      <c r="P1204" s="21"/>
      <c r="Q1204" s="21"/>
      <c r="R1204" s="21"/>
      <c r="S1204" s="21"/>
      <c r="T1204" s="21"/>
      <c r="U1204" s="21"/>
      <c r="V1204" s="21"/>
      <c r="W1204" s="21"/>
      <c r="X1204" s="21"/>
      <c r="Y1204" s="21"/>
      <c r="Z1204" s="21"/>
      <c r="AA1204" s="21"/>
      <c r="AB1204" s="21"/>
      <c r="AC1204" s="21"/>
      <c r="AD1204" s="21"/>
      <c r="AE1204" s="21"/>
      <c r="AF1204" s="21"/>
      <c r="AG1204" s="21"/>
      <c r="AH1204" s="21"/>
      <c r="AI1204" s="21"/>
      <c r="AJ1204" s="21"/>
      <c r="AK1204" s="21"/>
      <c r="AL1204" s="21"/>
      <c r="AM1204" s="21"/>
      <c r="AN1204" s="21"/>
      <c r="AO1204" s="21"/>
      <c r="AP1204" s="21"/>
      <c r="AQ1204" s="21"/>
      <c r="AR1204" s="21"/>
      <c r="AS1204" s="21"/>
      <c r="AT1204" s="21"/>
      <c r="AU1204" s="21"/>
      <c r="AV1204" s="21"/>
      <c r="AW1204" s="21"/>
      <c r="AX1204" s="21"/>
      <c r="AY1204" s="21"/>
      <c r="AZ1204" s="21"/>
      <c r="BA1204" s="21"/>
      <c r="BB1204" s="21"/>
      <c r="BC1204" s="21"/>
      <c r="BD1204" s="21"/>
      <c r="BE1204" s="21"/>
      <c r="BF1204" s="21"/>
      <c r="BG1204" s="21"/>
      <c r="BH1204" s="21"/>
      <c r="BI1204" s="21"/>
      <c r="BJ1204" s="21"/>
      <c r="BK1204" s="21"/>
      <c r="BL1204" s="21"/>
      <c r="BM1204" s="21"/>
      <c r="BN1204" s="21"/>
      <c r="BO1204" s="21"/>
      <c r="BP1204" s="21"/>
      <c r="BQ1204" s="21"/>
      <c r="BR1204" s="21"/>
      <c r="BS1204" s="21"/>
      <c r="BT1204" s="21"/>
      <c r="BU1204" s="21"/>
      <c r="BV1204" s="21"/>
      <c r="BW1204" s="21"/>
      <c r="BX1204" s="21"/>
      <c r="BY1204" s="21"/>
      <c r="BZ1204" s="21"/>
      <c r="CA1204" s="21"/>
      <c r="CB1204" s="21"/>
      <c r="CC1204" s="21"/>
      <c r="CD1204" s="21"/>
      <c r="CE1204" s="21"/>
      <c r="CF1204" s="21"/>
      <c r="CG1204" s="21"/>
      <c r="CH1204" s="21"/>
      <c r="CI1204" s="21"/>
      <c r="CJ1204" s="21"/>
      <c r="CK1204" s="21"/>
      <c r="CL1204" s="21"/>
      <c r="CM1204" s="21"/>
      <c r="CN1204" s="21"/>
      <c r="CO1204" s="21"/>
      <c r="CP1204" s="21"/>
      <c r="CQ1204" s="21"/>
      <c r="CR1204" s="21"/>
      <c r="CS1204" s="21"/>
      <c r="CT1204" s="21"/>
      <c r="CU1204" s="21"/>
      <c r="CV1204" s="21"/>
      <c r="CW1204" s="21"/>
      <c r="CX1204" s="21"/>
      <c r="CY1204" s="21"/>
      <c r="CZ1204" s="21"/>
      <c r="DA1204" s="21"/>
      <c r="DB1204" s="21"/>
      <c r="DC1204" s="21"/>
      <c r="DD1204" s="21"/>
      <c r="DE1204" s="21"/>
      <c r="DF1204" s="21"/>
      <c r="DG1204" s="21"/>
      <c r="DH1204" s="21"/>
      <c r="DI1204" s="21"/>
      <c r="DJ1204" s="21"/>
      <c r="DK1204" s="21"/>
      <c r="DL1204" s="21"/>
      <c r="DM1204" s="21"/>
      <c r="DN1204" s="21"/>
      <c r="DO1204" s="21"/>
      <c r="DP1204" s="21"/>
      <c r="DQ1204" s="21"/>
      <c r="DR1204" s="21"/>
      <c r="DS1204" s="21"/>
      <c r="DT1204" s="21"/>
      <c r="DU1204" s="21"/>
      <c r="DV1204" s="21"/>
      <c r="DW1204" s="21"/>
      <c r="DX1204" s="21"/>
      <c r="DY1204" s="21"/>
      <c r="DZ1204" s="21"/>
      <c r="EA1204" s="21"/>
      <c r="EB1204" s="21"/>
      <c r="EC1204" s="21"/>
      <c r="ED1204" s="21"/>
      <c r="EE1204" s="21"/>
      <c r="EF1204" s="21"/>
      <c r="EG1204" s="21"/>
      <c r="EH1204" s="21"/>
      <c r="EI1204" s="21"/>
      <c r="EJ1204" s="21"/>
      <c r="EK1204" s="21"/>
      <c r="EL1204" s="21"/>
      <c r="EM1204" s="21"/>
      <c r="EN1204" s="21"/>
      <c r="EO1204" s="21"/>
      <c r="EP1204" s="21"/>
      <c r="EQ1204" s="21"/>
      <c r="ER1204" s="21"/>
      <c r="ES1204" s="21"/>
      <c r="ET1204" s="21"/>
      <c r="EU1204" s="21"/>
      <c r="EV1204" s="21"/>
      <c r="EW1204" s="21"/>
      <c r="EX1204" s="21"/>
      <c r="EY1204" s="21"/>
      <c r="EZ1204" s="21"/>
      <c r="FA1204" s="21"/>
      <c r="FB1204" s="21"/>
      <c r="FC1204" s="21"/>
      <c r="FD1204" s="21"/>
      <c r="FE1204" s="21"/>
      <c r="FF1204" s="21"/>
      <c r="FG1204" s="21"/>
      <c r="FH1204" s="21"/>
      <c r="FI1204" s="21"/>
      <c r="FJ1204" s="21"/>
      <c r="FK1204" s="21"/>
      <c r="FL1204" s="21"/>
      <c r="FM1204" s="21"/>
      <c r="FN1204" s="21"/>
      <c r="FO1204" s="21"/>
      <c r="FP1204" s="21"/>
      <c r="FQ1204" s="21"/>
      <c r="FR1204" s="21"/>
      <c r="FS1204" s="21"/>
      <c r="FT1204" s="21"/>
      <c r="FU1204" s="21"/>
      <c r="FV1204" s="21"/>
      <c r="FW1204" s="21"/>
      <c r="FX1204" s="21"/>
      <c r="FY1204" s="21"/>
      <c r="FZ1204" s="21"/>
      <c r="GA1204" s="21"/>
      <c r="GB1204" s="21"/>
      <c r="GC1204" s="21"/>
      <c r="GD1204" s="21"/>
      <c r="GE1204" s="21"/>
      <c r="GF1204" s="21"/>
      <c r="GG1204" s="21"/>
      <c r="GH1204" s="21"/>
      <c r="GI1204" s="21"/>
      <c r="GJ1204" s="21"/>
      <c r="GK1204" s="21"/>
      <c r="GL1204" s="21"/>
      <c r="GM1204" s="21"/>
      <c r="GN1204" s="21"/>
      <c r="GO1204" s="21"/>
      <c r="GP1204" s="21"/>
      <c r="GQ1204" s="21"/>
      <c r="GR1204" s="21"/>
      <c r="GS1204" s="21"/>
      <c r="GT1204" s="21"/>
      <c r="GU1204" s="21"/>
      <c r="GV1204" s="21"/>
      <c r="GW1204" s="21"/>
      <c r="GX1204" s="21"/>
      <c r="GY1204" s="21"/>
      <c r="GZ1204" s="21"/>
      <c r="HA1204" s="21"/>
      <c r="HB1204" s="21"/>
      <c r="HC1204" s="21"/>
      <c r="HD1204" s="21"/>
      <c r="HE1204" s="21"/>
      <c r="HF1204" s="21"/>
      <c r="HG1204" s="21"/>
      <c r="HH1204" s="21"/>
      <c r="HI1204" s="21"/>
      <c r="HJ1204" s="21"/>
      <c r="HK1204" s="21"/>
      <c r="HL1204" s="21"/>
      <c r="HM1204" s="21"/>
      <c r="HN1204" s="21"/>
      <c r="HO1204" s="21"/>
      <c r="HP1204" s="21"/>
      <c r="HQ1204" s="21"/>
      <c r="HR1204" s="21"/>
      <c r="HS1204" s="21"/>
      <c r="HT1204" s="21"/>
      <c r="HU1204" s="21"/>
      <c r="HV1204" s="21"/>
      <c r="HW1204" s="21"/>
      <c r="HX1204" s="21"/>
      <c r="HY1204" s="21"/>
      <c r="HZ1204" s="21"/>
      <c r="IA1204" s="21"/>
      <c r="IB1204" s="21"/>
      <c r="IC1204" s="21"/>
      <c r="ID1204" s="21"/>
      <c r="IE1204" s="21"/>
      <c r="IF1204" s="21"/>
      <c r="IG1204" s="21"/>
      <c r="IH1204" s="21"/>
      <c r="II1204" s="21"/>
      <c r="IJ1204" s="21"/>
      <c r="IK1204" s="21"/>
      <c r="IL1204" s="21"/>
      <c r="IM1204" s="21"/>
      <c r="IN1204" s="21"/>
      <c r="IO1204" s="21"/>
      <c r="IP1204" s="21"/>
      <c r="IQ1204" s="21"/>
      <c r="IR1204" s="21"/>
      <c r="IS1204" s="21"/>
      <c r="IT1204" s="21"/>
      <c r="IU1204" s="21"/>
      <c r="IV1204" s="21"/>
      <c r="IW1204" s="21"/>
      <c r="IX1204" s="21"/>
      <c r="IY1204" s="21"/>
      <c r="IZ1204" s="21"/>
      <c r="JA1204" s="21"/>
      <c r="JB1204" s="21"/>
      <c r="JC1204" s="21"/>
      <c r="JD1204" s="21"/>
      <c r="JE1204" s="21"/>
      <c r="JF1204" s="21"/>
      <c r="JG1204" s="21"/>
      <c r="JH1204" s="21"/>
      <c r="JI1204" s="21"/>
      <c r="JJ1204" s="21"/>
      <c r="JK1204" s="21"/>
      <c r="JL1204" s="21"/>
      <c r="JM1204" s="21"/>
      <c r="JN1204" s="21"/>
      <c r="JO1204" s="21"/>
      <c r="JP1204" s="21"/>
      <c r="JQ1204" s="21"/>
      <c r="JR1204" s="21"/>
      <c r="JS1204" s="21"/>
      <c r="JT1204" s="21"/>
      <c r="JU1204" s="21"/>
      <c r="JV1204" s="21"/>
      <c r="JW1204" s="21"/>
      <c r="JX1204" s="21"/>
      <c r="JY1204" s="21"/>
    </row>
    <row r="1205" spans="1:285" ht="14.1" customHeight="1">
      <c r="A1205" s="21"/>
      <c r="B1205" s="21"/>
      <c r="C1205" s="21"/>
      <c r="D1205" s="21"/>
      <c r="E1205" s="21"/>
      <c r="F1205" s="21"/>
      <c r="G1205" s="21"/>
      <c r="H1205" s="21"/>
      <c r="I1205" s="21"/>
      <c r="J1205" s="21"/>
      <c r="K1205" s="21"/>
      <c r="L1205" s="21"/>
      <c r="M1205" s="21"/>
      <c r="N1205" s="21"/>
      <c r="O1205" s="21"/>
      <c r="P1205" s="21"/>
      <c r="Q1205" s="21"/>
      <c r="R1205" s="21"/>
      <c r="S1205" s="21"/>
      <c r="T1205" s="21"/>
      <c r="U1205" s="21"/>
      <c r="V1205" s="21"/>
      <c r="W1205" s="21"/>
      <c r="X1205" s="21"/>
      <c r="Y1205" s="21"/>
      <c r="Z1205" s="21"/>
      <c r="AA1205" s="21"/>
      <c r="AB1205" s="21"/>
      <c r="AC1205" s="21"/>
      <c r="AD1205" s="21"/>
      <c r="AE1205" s="21"/>
      <c r="AF1205" s="21"/>
      <c r="AG1205" s="21"/>
      <c r="AH1205" s="21"/>
      <c r="AI1205" s="21"/>
      <c r="AJ1205" s="21"/>
      <c r="AK1205" s="21"/>
      <c r="AL1205" s="21"/>
      <c r="AM1205" s="21"/>
      <c r="AN1205" s="21"/>
      <c r="AO1205" s="21"/>
      <c r="AP1205" s="21"/>
      <c r="AQ1205" s="21"/>
      <c r="AR1205" s="21"/>
      <c r="AS1205" s="21"/>
      <c r="AT1205" s="21"/>
      <c r="AU1205" s="21"/>
      <c r="AV1205" s="21"/>
      <c r="AW1205" s="21"/>
      <c r="AX1205" s="21"/>
      <c r="AY1205" s="21"/>
      <c r="AZ1205" s="21"/>
      <c r="BA1205" s="21"/>
      <c r="BB1205" s="21"/>
      <c r="BC1205" s="21"/>
      <c r="BD1205" s="21"/>
      <c r="BE1205" s="21"/>
      <c r="BF1205" s="21"/>
      <c r="BG1205" s="21"/>
      <c r="BH1205" s="21"/>
      <c r="BI1205" s="21"/>
      <c r="BJ1205" s="21"/>
      <c r="BK1205" s="21"/>
      <c r="BL1205" s="21"/>
      <c r="BM1205" s="21"/>
      <c r="BN1205" s="21"/>
      <c r="BO1205" s="21"/>
      <c r="BP1205" s="21"/>
      <c r="BQ1205" s="21"/>
      <c r="BR1205" s="21"/>
      <c r="BS1205" s="21"/>
      <c r="BT1205" s="21"/>
      <c r="BU1205" s="21"/>
      <c r="BV1205" s="21"/>
      <c r="BW1205" s="21"/>
      <c r="BX1205" s="21"/>
      <c r="BY1205" s="21"/>
      <c r="BZ1205" s="21"/>
      <c r="CA1205" s="21"/>
      <c r="CB1205" s="21"/>
      <c r="CC1205" s="21"/>
      <c r="CD1205" s="21"/>
      <c r="CE1205" s="21"/>
      <c r="CF1205" s="21"/>
      <c r="CG1205" s="21"/>
      <c r="CH1205" s="21"/>
      <c r="CI1205" s="21"/>
      <c r="CJ1205" s="21"/>
      <c r="CK1205" s="21"/>
      <c r="CL1205" s="21"/>
      <c r="CM1205" s="21"/>
      <c r="CN1205" s="21"/>
      <c r="CO1205" s="21"/>
      <c r="CP1205" s="21"/>
      <c r="CQ1205" s="21"/>
      <c r="CR1205" s="21"/>
      <c r="CS1205" s="21"/>
      <c r="CT1205" s="21"/>
      <c r="CU1205" s="21"/>
      <c r="CV1205" s="21"/>
      <c r="CW1205" s="21"/>
      <c r="CX1205" s="21"/>
      <c r="CY1205" s="21"/>
      <c r="CZ1205" s="21"/>
      <c r="DA1205" s="21"/>
      <c r="DB1205" s="21"/>
      <c r="DC1205" s="21"/>
      <c r="DD1205" s="21"/>
      <c r="DE1205" s="21"/>
      <c r="DF1205" s="21"/>
      <c r="DG1205" s="21"/>
      <c r="DH1205" s="21"/>
      <c r="DI1205" s="21"/>
      <c r="DJ1205" s="21"/>
      <c r="DK1205" s="21"/>
      <c r="DL1205" s="21"/>
      <c r="DM1205" s="21"/>
      <c r="DN1205" s="21"/>
      <c r="DO1205" s="21"/>
      <c r="DP1205" s="21"/>
      <c r="DQ1205" s="21"/>
      <c r="DR1205" s="21"/>
      <c r="DS1205" s="21"/>
      <c r="DT1205" s="21"/>
      <c r="DU1205" s="21"/>
      <c r="DV1205" s="21"/>
      <c r="DW1205" s="21"/>
      <c r="DX1205" s="21"/>
      <c r="DY1205" s="21"/>
      <c r="DZ1205" s="21"/>
      <c r="EA1205" s="21"/>
      <c r="EB1205" s="21"/>
      <c r="EC1205" s="21"/>
      <c r="ED1205" s="21"/>
      <c r="EE1205" s="21"/>
      <c r="EF1205" s="21"/>
      <c r="EG1205" s="21"/>
      <c r="EH1205" s="21"/>
      <c r="EI1205" s="21"/>
      <c r="EJ1205" s="21"/>
      <c r="EK1205" s="21"/>
      <c r="EL1205" s="21"/>
      <c r="EM1205" s="21"/>
      <c r="EN1205" s="21"/>
      <c r="EO1205" s="21"/>
      <c r="EP1205" s="21"/>
      <c r="EQ1205" s="21"/>
      <c r="ER1205" s="21"/>
      <c r="ES1205" s="21"/>
      <c r="ET1205" s="21"/>
      <c r="EU1205" s="21"/>
      <c r="EV1205" s="21"/>
      <c r="EW1205" s="21"/>
      <c r="EX1205" s="21"/>
      <c r="EY1205" s="21"/>
      <c r="EZ1205" s="21"/>
      <c r="FA1205" s="21"/>
      <c r="FB1205" s="21"/>
      <c r="FC1205" s="21"/>
      <c r="FD1205" s="21"/>
      <c r="FE1205" s="21"/>
      <c r="FF1205" s="21"/>
      <c r="FG1205" s="21"/>
      <c r="FH1205" s="21"/>
      <c r="FI1205" s="21"/>
      <c r="FJ1205" s="21"/>
      <c r="FK1205" s="21"/>
      <c r="FL1205" s="21"/>
      <c r="FM1205" s="21"/>
      <c r="FN1205" s="21"/>
      <c r="FO1205" s="21"/>
      <c r="FP1205" s="21"/>
      <c r="FQ1205" s="21"/>
      <c r="FR1205" s="21"/>
      <c r="FS1205" s="21"/>
      <c r="FT1205" s="21"/>
      <c r="FU1205" s="21"/>
      <c r="FV1205" s="21"/>
      <c r="FW1205" s="21"/>
      <c r="FX1205" s="21"/>
      <c r="FY1205" s="21"/>
      <c r="FZ1205" s="21"/>
      <c r="GA1205" s="21"/>
      <c r="GB1205" s="21"/>
      <c r="GC1205" s="21"/>
      <c r="GD1205" s="21"/>
      <c r="GE1205" s="21"/>
      <c r="GF1205" s="21"/>
      <c r="GG1205" s="21"/>
      <c r="GH1205" s="21"/>
      <c r="GI1205" s="21"/>
      <c r="GJ1205" s="21"/>
      <c r="GK1205" s="21"/>
      <c r="GL1205" s="21"/>
      <c r="GM1205" s="21"/>
      <c r="GN1205" s="21"/>
      <c r="GO1205" s="21"/>
      <c r="GP1205" s="21"/>
      <c r="GQ1205" s="21"/>
      <c r="GR1205" s="21"/>
      <c r="GS1205" s="21"/>
      <c r="GT1205" s="21"/>
      <c r="GU1205" s="21"/>
      <c r="GV1205" s="21"/>
      <c r="GW1205" s="21"/>
      <c r="GX1205" s="21"/>
      <c r="GY1205" s="21"/>
      <c r="GZ1205" s="21"/>
      <c r="HA1205" s="21"/>
      <c r="HB1205" s="21"/>
      <c r="HC1205" s="21"/>
      <c r="HD1205" s="21"/>
      <c r="HE1205" s="21"/>
      <c r="HF1205" s="21"/>
      <c r="HG1205" s="21"/>
      <c r="HH1205" s="21"/>
      <c r="HI1205" s="21"/>
      <c r="HJ1205" s="21"/>
      <c r="HK1205" s="21"/>
      <c r="HL1205" s="21"/>
      <c r="HM1205" s="21"/>
      <c r="HN1205" s="21"/>
      <c r="HO1205" s="21"/>
      <c r="HP1205" s="21"/>
      <c r="HQ1205" s="21"/>
      <c r="HR1205" s="21"/>
      <c r="HS1205" s="21"/>
      <c r="HT1205" s="21"/>
      <c r="HU1205" s="21"/>
      <c r="HV1205" s="21"/>
      <c r="HW1205" s="21"/>
      <c r="HX1205" s="21"/>
      <c r="HY1205" s="21"/>
      <c r="HZ1205" s="21"/>
      <c r="IA1205" s="21"/>
      <c r="IB1205" s="21"/>
      <c r="IC1205" s="21"/>
      <c r="ID1205" s="21"/>
      <c r="IE1205" s="21"/>
      <c r="IF1205" s="21"/>
      <c r="IG1205" s="21"/>
      <c r="IH1205" s="21"/>
      <c r="II1205" s="21"/>
      <c r="IJ1205" s="21"/>
      <c r="IK1205" s="21"/>
      <c r="IL1205" s="21"/>
      <c r="IM1205" s="21"/>
      <c r="IN1205" s="21"/>
      <c r="IO1205" s="21"/>
      <c r="IP1205" s="21"/>
      <c r="IQ1205" s="21"/>
      <c r="IR1205" s="21"/>
      <c r="IS1205" s="21"/>
      <c r="IT1205" s="21"/>
      <c r="IU1205" s="21"/>
      <c r="IV1205" s="21"/>
      <c r="IW1205" s="21"/>
      <c r="IX1205" s="21"/>
      <c r="IY1205" s="21"/>
      <c r="IZ1205" s="21"/>
      <c r="JA1205" s="21"/>
      <c r="JB1205" s="21"/>
      <c r="JC1205" s="21"/>
      <c r="JD1205" s="21"/>
      <c r="JE1205" s="21"/>
      <c r="JF1205" s="21"/>
      <c r="JG1205" s="21"/>
      <c r="JH1205" s="21"/>
      <c r="JI1205" s="21"/>
      <c r="JJ1205" s="21"/>
      <c r="JK1205" s="21"/>
      <c r="JL1205" s="21"/>
      <c r="JM1205" s="21"/>
      <c r="JN1205" s="21"/>
      <c r="JO1205" s="21"/>
      <c r="JP1205" s="21"/>
      <c r="JQ1205" s="21"/>
      <c r="JR1205" s="21"/>
      <c r="JS1205" s="21"/>
      <c r="JT1205" s="21"/>
      <c r="JU1205" s="21"/>
      <c r="JV1205" s="21"/>
      <c r="JW1205" s="21"/>
      <c r="JX1205" s="21"/>
      <c r="JY1205" s="21"/>
    </row>
    <row r="1206" spans="1:285" ht="14.1" customHeight="1">
      <c r="A1206" s="21"/>
      <c r="B1206" s="21"/>
      <c r="C1206" s="21"/>
      <c r="D1206" s="21"/>
      <c r="E1206" s="21"/>
      <c r="F1206" s="21"/>
      <c r="G1206" s="21"/>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21"/>
      <c r="BK1206" s="21"/>
      <c r="BL1206" s="21"/>
      <c r="BM1206" s="21"/>
      <c r="BN1206" s="21"/>
      <c r="BO1206" s="21"/>
      <c r="BP1206" s="21"/>
      <c r="BQ1206" s="21"/>
      <c r="BR1206" s="21"/>
      <c r="BS1206" s="21"/>
      <c r="BT1206" s="21"/>
      <c r="BU1206" s="21"/>
      <c r="BV1206" s="21"/>
      <c r="BW1206" s="21"/>
      <c r="BX1206" s="21"/>
      <c r="BY1206" s="21"/>
      <c r="BZ1206" s="21"/>
      <c r="CA1206" s="21"/>
      <c r="CB1206" s="21"/>
      <c r="CC1206" s="21"/>
      <c r="CD1206" s="21"/>
      <c r="CE1206" s="21"/>
      <c r="CF1206" s="21"/>
      <c r="CG1206" s="21"/>
      <c r="CH1206" s="21"/>
      <c r="CI1206" s="21"/>
      <c r="CJ1206" s="21"/>
      <c r="CK1206" s="21"/>
      <c r="CL1206" s="21"/>
      <c r="CM1206" s="21"/>
      <c r="CN1206" s="21"/>
      <c r="CO1206" s="21"/>
      <c r="CP1206" s="21"/>
      <c r="CQ1206" s="21"/>
      <c r="CR1206" s="21"/>
      <c r="CS1206" s="21"/>
      <c r="CT1206" s="21"/>
      <c r="CU1206" s="21"/>
      <c r="CV1206" s="21"/>
      <c r="CW1206" s="21"/>
      <c r="CX1206" s="21"/>
      <c r="CY1206" s="21"/>
      <c r="CZ1206" s="21"/>
      <c r="DA1206" s="21"/>
      <c r="DB1206" s="21"/>
      <c r="DC1206" s="21"/>
      <c r="DD1206" s="21"/>
      <c r="DE1206" s="21"/>
      <c r="DF1206" s="21"/>
      <c r="DG1206" s="21"/>
      <c r="DH1206" s="21"/>
      <c r="DI1206" s="21"/>
      <c r="DJ1206" s="21"/>
      <c r="DK1206" s="21"/>
      <c r="DL1206" s="21"/>
      <c r="DM1206" s="21"/>
      <c r="DN1206" s="21"/>
      <c r="DO1206" s="21"/>
      <c r="DP1206" s="21"/>
      <c r="DQ1206" s="21"/>
      <c r="DR1206" s="21"/>
      <c r="DS1206" s="21"/>
      <c r="DT1206" s="21"/>
      <c r="DU1206" s="21"/>
      <c r="DV1206" s="21"/>
      <c r="DW1206" s="21"/>
      <c r="DX1206" s="21"/>
      <c r="DY1206" s="21"/>
      <c r="DZ1206" s="21"/>
      <c r="EA1206" s="21"/>
      <c r="EB1206" s="21"/>
      <c r="EC1206" s="21"/>
      <c r="ED1206" s="21"/>
      <c r="EE1206" s="21"/>
      <c r="EF1206" s="21"/>
      <c r="EG1206" s="21"/>
      <c r="EH1206" s="21"/>
      <c r="EI1206" s="21"/>
      <c r="EJ1206" s="21"/>
      <c r="EK1206" s="21"/>
      <c r="EL1206" s="21"/>
      <c r="EM1206" s="21"/>
      <c r="EN1206" s="21"/>
      <c r="EO1206" s="21"/>
      <c r="EP1206" s="21"/>
      <c r="EQ1206" s="21"/>
      <c r="ER1206" s="21"/>
      <c r="ES1206" s="21"/>
      <c r="ET1206" s="21"/>
      <c r="EU1206" s="21"/>
      <c r="EV1206" s="21"/>
      <c r="EW1206" s="21"/>
      <c r="EX1206" s="21"/>
      <c r="EY1206" s="21"/>
      <c r="EZ1206" s="21"/>
      <c r="FA1206" s="21"/>
      <c r="FB1206" s="21"/>
      <c r="FC1206" s="21"/>
      <c r="FD1206" s="21"/>
      <c r="FE1206" s="21"/>
      <c r="FF1206" s="21"/>
      <c r="FG1206" s="21"/>
      <c r="FH1206" s="21"/>
      <c r="FI1206" s="21"/>
      <c r="FJ1206" s="21"/>
      <c r="FK1206" s="21"/>
      <c r="FL1206" s="21"/>
      <c r="FM1206" s="21"/>
      <c r="FN1206" s="21"/>
      <c r="FO1206" s="21"/>
      <c r="FP1206" s="21"/>
      <c r="FQ1206" s="21"/>
      <c r="FR1206" s="21"/>
      <c r="FS1206" s="21"/>
      <c r="FT1206" s="21"/>
      <c r="FU1206" s="21"/>
      <c r="FV1206" s="21"/>
      <c r="FW1206" s="21"/>
      <c r="FX1206" s="21"/>
      <c r="FY1206" s="21"/>
      <c r="FZ1206" s="21"/>
      <c r="GA1206" s="21"/>
      <c r="GB1206" s="21"/>
      <c r="GC1206" s="21"/>
      <c r="GD1206" s="21"/>
      <c r="GE1206" s="21"/>
      <c r="GF1206" s="21"/>
      <c r="GG1206" s="21"/>
      <c r="GH1206" s="21"/>
      <c r="GI1206" s="21"/>
      <c r="GJ1206" s="21"/>
      <c r="GK1206" s="21"/>
      <c r="GL1206" s="21"/>
      <c r="GM1206" s="21"/>
      <c r="GN1206" s="21"/>
      <c r="GO1206" s="21"/>
      <c r="GP1206" s="21"/>
      <c r="GQ1206" s="21"/>
      <c r="GR1206" s="21"/>
      <c r="GS1206" s="21"/>
      <c r="GT1206" s="21"/>
      <c r="GU1206" s="21"/>
      <c r="GV1206" s="21"/>
      <c r="GW1206" s="21"/>
      <c r="GX1206" s="21"/>
      <c r="GY1206" s="21"/>
      <c r="GZ1206" s="21"/>
      <c r="HA1206" s="21"/>
      <c r="HB1206" s="21"/>
      <c r="HC1206" s="21"/>
      <c r="HD1206" s="21"/>
      <c r="HE1206" s="21"/>
      <c r="HF1206" s="21"/>
      <c r="HG1206" s="21"/>
      <c r="HH1206" s="21"/>
      <c r="HI1206" s="21"/>
      <c r="HJ1206" s="21"/>
      <c r="HK1206" s="21"/>
      <c r="HL1206" s="21"/>
      <c r="HM1206" s="21"/>
      <c r="HN1206" s="21"/>
      <c r="HO1206" s="21"/>
      <c r="HP1206" s="21"/>
      <c r="HQ1206" s="21"/>
      <c r="HR1206" s="21"/>
      <c r="HS1206" s="21"/>
      <c r="HT1206" s="21"/>
      <c r="HU1206" s="21"/>
      <c r="HV1206" s="21"/>
      <c r="HW1206" s="21"/>
      <c r="HX1206" s="21"/>
      <c r="HY1206" s="21"/>
      <c r="HZ1206" s="21"/>
      <c r="IA1206" s="21"/>
      <c r="IB1206" s="21"/>
      <c r="IC1206" s="21"/>
      <c r="ID1206" s="21"/>
      <c r="IE1206" s="21"/>
      <c r="IF1206" s="21"/>
      <c r="IG1206" s="21"/>
      <c r="IH1206" s="21"/>
      <c r="II1206" s="21"/>
      <c r="IJ1206" s="21"/>
      <c r="IK1206" s="21"/>
      <c r="IL1206" s="21"/>
      <c r="IM1206" s="21"/>
      <c r="IN1206" s="21"/>
      <c r="IO1206" s="21"/>
      <c r="IP1206" s="21"/>
      <c r="IQ1206" s="21"/>
      <c r="IR1206" s="21"/>
      <c r="IS1206" s="21"/>
      <c r="IT1206" s="21"/>
      <c r="IU1206" s="21"/>
      <c r="IV1206" s="21"/>
      <c r="IW1206" s="21"/>
      <c r="IX1206" s="21"/>
      <c r="IY1206" s="21"/>
      <c r="IZ1206" s="21"/>
      <c r="JA1206" s="21"/>
      <c r="JB1206" s="21"/>
      <c r="JC1206" s="21"/>
      <c r="JD1206" s="21"/>
      <c r="JE1206" s="21"/>
      <c r="JF1206" s="21"/>
      <c r="JG1206" s="21"/>
      <c r="JH1206" s="21"/>
      <c r="JI1206" s="21"/>
      <c r="JJ1206" s="21"/>
      <c r="JK1206" s="21"/>
      <c r="JL1206" s="21"/>
      <c r="JM1206" s="21"/>
      <c r="JN1206" s="21"/>
      <c r="JO1206" s="21"/>
      <c r="JP1206" s="21"/>
      <c r="JQ1206" s="21"/>
      <c r="JR1206" s="21"/>
      <c r="JS1206" s="21"/>
      <c r="JT1206" s="21"/>
      <c r="JU1206" s="21"/>
      <c r="JV1206" s="21"/>
      <c r="JW1206" s="21"/>
      <c r="JX1206" s="21"/>
      <c r="JY1206" s="21"/>
    </row>
    <row r="1207" spans="1:285" ht="14.1" customHeight="1">
      <c r="A1207" s="21"/>
      <c r="B1207" s="21"/>
      <c r="C1207" s="21"/>
      <c r="D1207" s="21"/>
      <c r="E1207" s="21"/>
      <c r="F1207" s="21"/>
      <c r="G1207" s="21"/>
      <c r="H1207" s="21"/>
      <c r="I1207" s="21"/>
      <c r="J1207" s="21"/>
      <c r="K1207" s="21"/>
      <c r="L1207" s="21"/>
      <c r="M1207" s="21"/>
      <c r="N1207" s="21"/>
      <c r="O1207" s="21"/>
      <c r="P1207" s="21"/>
      <c r="Q1207" s="21"/>
      <c r="R1207" s="21"/>
      <c r="S1207" s="21"/>
      <c r="T1207" s="21"/>
      <c r="U1207" s="21"/>
      <c r="V1207" s="21"/>
      <c r="W1207" s="21"/>
      <c r="X1207" s="21"/>
      <c r="Y1207" s="21"/>
      <c r="Z1207" s="21"/>
      <c r="AA1207" s="21"/>
      <c r="AB1207" s="21"/>
      <c r="AC1207" s="21"/>
      <c r="AD1207" s="21"/>
      <c r="AE1207" s="21"/>
      <c r="AF1207" s="21"/>
      <c r="AG1207" s="21"/>
      <c r="AH1207" s="21"/>
      <c r="AI1207" s="21"/>
      <c r="AJ1207" s="21"/>
      <c r="AK1207" s="21"/>
      <c r="AL1207" s="21"/>
      <c r="AM1207" s="21"/>
      <c r="AN1207" s="21"/>
      <c r="AO1207" s="21"/>
      <c r="AP1207" s="21"/>
      <c r="AQ1207" s="21"/>
      <c r="AR1207" s="21"/>
      <c r="AS1207" s="21"/>
      <c r="AT1207" s="21"/>
      <c r="AU1207" s="21"/>
      <c r="AV1207" s="21"/>
      <c r="AW1207" s="21"/>
      <c r="AX1207" s="21"/>
      <c r="AY1207" s="21"/>
      <c r="AZ1207" s="21"/>
      <c r="BA1207" s="21"/>
      <c r="BB1207" s="21"/>
      <c r="BC1207" s="21"/>
      <c r="BD1207" s="21"/>
      <c r="BE1207" s="21"/>
      <c r="BF1207" s="21"/>
      <c r="BG1207" s="21"/>
      <c r="BH1207" s="21"/>
      <c r="BI1207" s="21"/>
      <c r="BJ1207" s="21"/>
      <c r="BK1207" s="21"/>
      <c r="BL1207" s="21"/>
      <c r="BM1207" s="21"/>
      <c r="BN1207" s="21"/>
      <c r="BO1207" s="21"/>
      <c r="BP1207" s="21"/>
      <c r="BQ1207" s="21"/>
      <c r="BR1207" s="21"/>
      <c r="BS1207" s="21"/>
      <c r="BT1207" s="21"/>
      <c r="BU1207" s="21"/>
      <c r="BV1207" s="21"/>
      <c r="BW1207" s="21"/>
      <c r="BX1207" s="21"/>
      <c r="BY1207" s="21"/>
      <c r="BZ1207" s="21"/>
      <c r="CA1207" s="21"/>
      <c r="CB1207" s="21"/>
      <c r="CC1207" s="21"/>
      <c r="CD1207" s="21"/>
      <c r="CE1207" s="21"/>
      <c r="CF1207" s="21"/>
      <c r="CG1207" s="21"/>
      <c r="CH1207" s="21"/>
      <c r="CI1207" s="21"/>
      <c r="CJ1207" s="21"/>
      <c r="CK1207" s="21"/>
      <c r="CL1207" s="21"/>
      <c r="CM1207" s="21"/>
      <c r="CN1207" s="21"/>
      <c r="CO1207" s="21"/>
      <c r="CP1207" s="21"/>
      <c r="CQ1207" s="21"/>
      <c r="CR1207" s="21"/>
      <c r="CS1207" s="21"/>
      <c r="CT1207" s="21"/>
      <c r="CU1207" s="21"/>
      <c r="CV1207" s="21"/>
      <c r="CW1207" s="21"/>
      <c r="CX1207" s="21"/>
      <c r="CY1207" s="21"/>
      <c r="CZ1207" s="21"/>
      <c r="DA1207" s="21"/>
      <c r="DB1207" s="21"/>
      <c r="DC1207" s="21"/>
      <c r="DD1207" s="21"/>
      <c r="DE1207" s="21"/>
      <c r="DF1207" s="21"/>
      <c r="DG1207" s="21"/>
      <c r="DH1207" s="21"/>
      <c r="DI1207" s="21"/>
      <c r="DJ1207" s="21"/>
      <c r="DK1207" s="21"/>
      <c r="DL1207" s="21"/>
      <c r="DM1207" s="21"/>
      <c r="DN1207" s="21"/>
      <c r="DO1207" s="21"/>
      <c r="DP1207" s="21"/>
      <c r="DQ1207" s="21"/>
      <c r="DR1207" s="21"/>
      <c r="DS1207" s="21"/>
      <c r="DT1207" s="21"/>
      <c r="DU1207" s="21"/>
      <c r="DV1207" s="21"/>
      <c r="DW1207" s="21"/>
      <c r="DX1207" s="21"/>
      <c r="DY1207" s="21"/>
      <c r="DZ1207" s="21"/>
      <c r="EA1207" s="21"/>
      <c r="EB1207" s="21"/>
      <c r="EC1207" s="21"/>
      <c r="ED1207" s="21"/>
      <c r="EE1207" s="21"/>
      <c r="EF1207" s="21"/>
      <c r="EG1207" s="21"/>
      <c r="EH1207" s="21"/>
      <c r="EI1207" s="21"/>
      <c r="EJ1207" s="21"/>
      <c r="EK1207" s="21"/>
      <c r="EL1207" s="21"/>
      <c r="EM1207" s="21"/>
      <c r="EN1207" s="21"/>
      <c r="EO1207" s="21"/>
      <c r="EP1207" s="21"/>
      <c r="EQ1207" s="21"/>
      <c r="ER1207" s="21"/>
      <c r="ES1207" s="21"/>
      <c r="ET1207" s="21"/>
      <c r="EU1207" s="21"/>
      <c r="EV1207" s="21"/>
      <c r="EW1207" s="21"/>
      <c r="EX1207" s="21"/>
      <c r="EY1207" s="21"/>
      <c r="EZ1207" s="21"/>
      <c r="FA1207" s="21"/>
      <c r="FB1207" s="21"/>
      <c r="FC1207" s="21"/>
      <c r="FD1207" s="21"/>
      <c r="FE1207" s="21"/>
      <c r="FF1207" s="21"/>
      <c r="FG1207" s="21"/>
      <c r="FH1207" s="21"/>
      <c r="FI1207" s="21"/>
      <c r="FJ1207" s="21"/>
      <c r="FK1207" s="21"/>
      <c r="FL1207" s="21"/>
      <c r="FM1207" s="21"/>
      <c r="FN1207" s="21"/>
      <c r="FO1207" s="21"/>
      <c r="FP1207" s="21"/>
      <c r="FQ1207" s="21"/>
      <c r="FR1207" s="21"/>
      <c r="FS1207" s="21"/>
      <c r="FT1207" s="21"/>
      <c r="FU1207" s="21"/>
      <c r="FV1207" s="21"/>
      <c r="FW1207" s="21"/>
      <c r="FX1207" s="21"/>
      <c r="FY1207" s="21"/>
      <c r="FZ1207" s="21"/>
      <c r="GA1207" s="21"/>
      <c r="GB1207" s="21"/>
      <c r="GC1207" s="21"/>
      <c r="GD1207" s="21"/>
      <c r="GE1207" s="21"/>
      <c r="GF1207" s="21"/>
      <c r="GG1207" s="21"/>
      <c r="GH1207" s="21"/>
      <c r="GI1207" s="21"/>
      <c r="GJ1207" s="21"/>
      <c r="GK1207" s="21"/>
      <c r="GL1207" s="21"/>
      <c r="GM1207" s="21"/>
      <c r="GN1207" s="21"/>
      <c r="GO1207" s="21"/>
      <c r="GP1207" s="21"/>
      <c r="GQ1207" s="21"/>
      <c r="GR1207" s="21"/>
      <c r="GS1207" s="21"/>
      <c r="GT1207" s="21"/>
      <c r="GU1207" s="21"/>
      <c r="GV1207" s="21"/>
      <c r="GW1207" s="21"/>
      <c r="GX1207" s="21"/>
      <c r="GY1207" s="21"/>
      <c r="GZ1207" s="21"/>
      <c r="HA1207" s="21"/>
      <c r="HB1207" s="21"/>
      <c r="HC1207" s="21"/>
      <c r="HD1207" s="21"/>
      <c r="HE1207" s="21"/>
      <c r="HF1207" s="21"/>
      <c r="HG1207" s="21"/>
      <c r="HH1207" s="21"/>
      <c r="HI1207" s="21"/>
      <c r="HJ1207" s="21"/>
      <c r="HK1207" s="21"/>
      <c r="HL1207" s="21"/>
      <c r="HM1207" s="21"/>
      <c r="HN1207" s="21"/>
      <c r="HO1207" s="21"/>
      <c r="HP1207" s="21"/>
      <c r="HQ1207" s="21"/>
      <c r="HR1207" s="21"/>
      <c r="HS1207" s="21"/>
      <c r="HT1207" s="21"/>
      <c r="HU1207" s="21"/>
      <c r="HV1207" s="21"/>
      <c r="HW1207" s="21"/>
      <c r="HX1207" s="21"/>
      <c r="HY1207" s="21"/>
      <c r="HZ1207" s="21"/>
      <c r="IA1207" s="21"/>
      <c r="IB1207" s="21"/>
      <c r="IC1207" s="21"/>
      <c r="ID1207" s="21"/>
      <c r="IE1207" s="21"/>
      <c r="IF1207" s="21"/>
      <c r="IG1207" s="21"/>
      <c r="IH1207" s="21"/>
      <c r="II1207" s="21"/>
      <c r="IJ1207" s="21"/>
      <c r="IK1207" s="21"/>
      <c r="IL1207" s="21"/>
      <c r="IM1207" s="21"/>
      <c r="IN1207" s="21"/>
      <c r="IO1207" s="21"/>
      <c r="IP1207" s="21"/>
      <c r="IQ1207" s="21"/>
      <c r="IR1207" s="21"/>
      <c r="IS1207" s="21"/>
      <c r="IT1207" s="21"/>
      <c r="IU1207" s="21"/>
      <c r="IV1207" s="21"/>
      <c r="IW1207" s="21"/>
      <c r="IX1207" s="21"/>
      <c r="IY1207" s="21"/>
      <c r="IZ1207" s="21"/>
      <c r="JA1207" s="21"/>
      <c r="JB1207" s="21"/>
      <c r="JC1207" s="21"/>
      <c r="JD1207" s="21"/>
      <c r="JE1207" s="21"/>
      <c r="JF1207" s="21"/>
      <c r="JG1207" s="21"/>
      <c r="JH1207" s="21"/>
      <c r="JI1207" s="21"/>
      <c r="JJ1207" s="21"/>
      <c r="JK1207" s="21"/>
      <c r="JL1207" s="21"/>
      <c r="JM1207" s="21"/>
      <c r="JN1207" s="21"/>
      <c r="JO1207" s="21"/>
      <c r="JP1207" s="21"/>
      <c r="JQ1207" s="21"/>
      <c r="JR1207" s="21"/>
      <c r="JS1207" s="21"/>
      <c r="JT1207" s="21"/>
      <c r="JU1207" s="21"/>
      <c r="JV1207" s="21"/>
      <c r="JW1207" s="21"/>
      <c r="JX1207" s="21"/>
      <c r="JY1207" s="21"/>
    </row>
    <row r="1208" spans="1:285" ht="14.1" customHeight="1">
      <c r="A1208" s="21"/>
      <c r="B1208" s="21"/>
      <c r="C1208" s="21"/>
      <c r="D1208" s="21"/>
      <c r="E1208" s="21"/>
      <c r="F1208" s="21"/>
      <c r="G1208" s="21"/>
      <c r="H1208" s="21"/>
      <c r="I1208" s="21"/>
      <c r="J1208" s="21"/>
      <c r="K1208" s="21"/>
      <c r="L1208" s="21"/>
      <c r="M1208" s="21"/>
      <c r="N1208" s="21"/>
      <c r="O1208" s="21"/>
      <c r="P1208" s="21"/>
      <c r="Q1208" s="21"/>
      <c r="R1208" s="21"/>
      <c r="S1208" s="21"/>
      <c r="T1208" s="21"/>
      <c r="U1208" s="21"/>
      <c r="V1208" s="21"/>
      <c r="W1208" s="21"/>
      <c r="X1208" s="21"/>
      <c r="Y1208" s="21"/>
      <c r="Z1208" s="21"/>
      <c r="AA1208" s="21"/>
      <c r="AB1208" s="21"/>
      <c r="AC1208" s="21"/>
      <c r="AD1208" s="21"/>
      <c r="AE1208" s="21"/>
      <c r="AF1208" s="21"/>
      <c r="AG1208" s="21"/>
      <c r="AH1208" s="21"/>
      <c r="AI1208" s="21"/>
      <c r="AJ1208" s="21"/>
      <c r="AK1208" s="21"/>
      <c r="AL1208" s="21"/>
      <c r="AM1208" s="21"/>
      <c r="AN1208" s="21"/>
      <c r="AO1208" s="21"/>
      <c r="AP1208" s="21"/>
      <c r="AQ1208" s="21"/>
      <c r="AR1208" s="21"/>
      <c r="AS1208" s="21"/>
      <c r="AT1208" s="21"/>
      <c r="AU1208" s="21"/>
      <c r="AV1208" s="21"/>
      <c r="AW1208" s="21"/>
      <c r="AX1208" s="21"/>
      <c r="AY1208" s="21"/>
      <c r="AZ1208" s="21"/>
      <c r="BA1208" s="21"/>
      <c r="BB1208" s="21"/>
      <c r="BC1208" s="21"/>
      <c r="BD1208" s="21"/>
      <c r="BE1208" s="21"/>
      <c r="BF1208" s="21"/>
      <c r="BG1208" s="21"/>
      <c r="BH1208" s="21"/>
      <c r="BI1208" s="21"/>
      <c r="BJ1208" s="21"/>
      <c r="BK1208" s="21"/>
      <c r="BL1208" s="21"/>
      <c r="BM1208" s="21"/>
      <c r="BN1208" s="21"/>
      <c r="BO1208" s="21"/>
      <c r="BP1208" s="21"/>
      <c r="BQ1208" s="21"/>
      <c r="BR1208" s="21"/>
      <c r="BS1208" s="21"/>
      <c r="BT1208" s="21"/>
      <c r="BU1208" s="21"/>
      <c r="BV1208" s="21"/>
      <c r="BW1208" s="21"/>
      <c r="BX1208" s="21"/>
      <c r="BY1208" s="21"/>
      <c r="BZ1208" s="21"/>
      <c r="CA1208" s="21"/>
      <c r="CB1208" s="21"/>
      <c r="CC1208" s="21"/>
      <c r="CD1208" s="21"/>
      <c r="CE1208" s="21"/>
      <c r="CF1208" s="21"/>
      <c r="CG1208" s="21"/>
      <c r="CH1208" s="21"/>
      <c r="CI1208" s="21"/>
      <c r="CJ1208" s="21"/>
      <c r="CK1208" s="21"/>
      <c r="CL1208" s="21"/>
      <c r="CM1208" s="21"/>
      <c r="CN1208" s="21"/>
      <c r="CO1208" s="21"/>
      <c r="CP1208" s="21"/>
      <c r="CQ1208" s="21"/>
      <c r="CR1208" s="21"/>
      <c r="CS1208" s="21"/>
      <c r="CT1208" s="21"/>
      <c r="CU1208" s="21"/>
      <c r="CV1208" s="21"/>
      <c r="CW1208" s="21"/>
      <c r="CX1208" s="21"/>
      <c r="CY1208" s="21"/>
      <c r="CZ1208" s="21"/>
      <c r="DA1208" s="21"/>
      <c r="DB1208" s="21"/>
      <c r="DC1208" s="21"/>
      <c r="DD1208" s="21"/>
      <c r="DE1208" s="21"/>
      <c r="DF1208" s="21"/>
      <c r="DG1208" s="21"/>
      <c r="DH1208" s="21"/>
      <c r="DI1208" s="21"/>
      <c r="DJ1208" s="21"/>
      <c r="DK1208" s="21"/>
      <c r="DL1208" s="21"/>
      <c r="DM1208" s="21"/>
      <c r="DN1208" s="21"/>
      <c r="DO1208" s="21"/>
      <c r="DP1208" s="21"/>
      <c r="DQ1208" s="21"/>
      <c r="DR1208" s="21"/>
      <c r="DS1208" s="21"/>
      <c r="DT1208" s="21"/>
      <c r="DU1208" s="21"/>
      <c r="DV1208" s="21"/>
      <c r="DW1208" s="21"/>
      <c r="DX1208" s="21"/>
      <c r="DY1208" s="21"/>
      <c r="DZ1208" s="21"/>
      <c r="EA1208" s="21"/>
      <c r="EB1208" s="21"/>
      <c r="EC1208" s="21"/>
      <c r="ED1208" s="21"/>
      <c r="EE1208" s="21"/>
      <c r="EF1208" s="21"/>
      <c r="EG1208" s="21"/>
      <c r="EH1208" s="21"/>
      <c r="EI1208" s="21"/>
      <c r="EJ1208" s="21"/>
      <c r="EK1208" s="21"/>
      <c r="EL1208" s="21"/>
      <c r="EM1208" s="21"/>
      <c r="EN1208" s="21"/>
      <c r="EO1208" s="21"/>
      <c r="EP1208" s="21"/>
      <c r="EQ1208" s="21"/>
      <c r="ER1208" s="21"/>
      <c r="ES1208" s="21"/>
      <c r="ET1208" s="21"/>
      <c r="EU1208" s="21"/>
      <c r="EV1208" s="21"/>
      <c r="EW1208" s="21"/>
      <c r="EX1208" s="21"/>
      <c r="EY1208" s="21"/>
      <c r="EZ1208" s="21"/>
      <c r="FA1208" s="21"/>
      <c r="FB1208" s="21"/>
      <c r="FC1208" s="21"/>
      <c r="FD1208" s="21"/>
      <c r="FE1208" s="21"/>
      <c r="FF1208" s="21"/>
      <c r="FG1208" s="21"/>
      <c r="FH1208" s="21"/>
      <c r="FI1208" s="21"/>
      <c r="FJ1208" s="21"/>
      <c r="FK1208" s="21"/>
      <c r="FL1208" s="21"/>
      <c r="FM1208" s="21"/>
      <c r="FN1208" s="21"/>
      <c r="FO1208" s="21"/>
      <c r="FP1208" s="21"/>
      <c r="FQ1208" s="21"/>
      <c r="FR1208" s="21"/>
      <c r="FS1208" s="21"/>
      <c r="FT1208" s="21"/>
      <c r="FU1208" s="21"/>
      <c r="FV1208" s="21"/>
      <c r="FW1208" s="21"/>
      <c r="FX1208" s="21"/>
      <c r="FY1208" s="21"/>
      <c r="FZ1208" s="21"/>
      <c r="GA1208" s="21"/>
      <c r="GB1208" s="21"/>
      <c r="GC1208" s="21"/>
      <c r="GD1208" s="21"/>
      <c r="GE1208" s="21"/>
      <c r="GF1208" s="21"/>
      <c r="GG1208" s="21"/>
      <c r="GH1208" s="21"/>
      <c r="GI1208" s="21"/>
      <c r="GJ1208" s="21"/>
      <c r="GK1208" s="21"/>
      <c r="GL1208" s="21"/>
      <c r="GM1208" s="21"/>
      <c r="GN1208" s="21"/>
      <c r="GO1208" s="21"/>
      <c r="GP1208" s="21"/>
      <c r="GQ1208" s="21"/>
      <c r="GR1208" s="21"/>
      <c r="GS1208" s="21"/>
      <c r="GT1208" s="21"/>
      <c r="GU1208" s="21"/>
      <c r="GV1208" s="21"/>
      <c r="GW1208" s="21"/>
      <c r="GX1208" s="21"/>
      <c r="GY1208" s="21"/>
      <c r="GZ1208" s="21"/>
      <c r="HA1208" s="21"/>
      <c r="HB1208" s="21"/>
      <c r="HC1208" s="21"/>
      <c r="HD1208" s="21"/>
      <c r="HE1208" s="21"/>
      <c r="HF1208" s="21"/>
      <c r="HG1208" s="21"/>
      <c r="HH1208" s="21"/>
      <c r="HI1208" s="21"/>
      <c r="HJ1208" s="21"/>
      <c r="HK1208" s="21"/>
      <c r="HL1208" s="21"/>
      <c r="HM1208" s="21"/>
      <c r="HN1208" s="21"/>
      <c r="HO1208" s="21"/>
      <c r="HP1208" s="21"/>
      <c r="HQ1208" s="21"/>
      <c r="HR1208" s="21"/>
      <c r="HS1208" s="21"/>
      <c r="HT1208" s="21"/>
      <c r="HU1208" s="21"/>
      <c r="HV1208" s="21"/>
      <c r="HW1208" s="21"/>
      <c r="HX1208" s="21"/>
      <c r="HY1208" s="21"/>
      <c r="HZ1208" s="21"/>
      <c r="IA1208" s="21"/>
      <c r="IB1208" s="21"/>
      <c r="IC1208" s="21"/>
      <c r="ID1208" s="21"/>
      <c r="IE1208" s="21"/>
      <c r="IF1208" s="21"/>
      <c r="IG1208" s="21"/>
      <c r="IH1208" s="21"/>
      <c r="II1208" s="21"/>
      <c r="IJ1208" s="21"/>
      <c r="IK1208" s="21"/>
      <c r="IL1208" s="21"/>
      <c r="IM1208" s="21"/>
      <c r="IN1208" s="21"/>
      <c r="IO1208" s="21"/>
      <c r="IP1208" s="21"/>
      <c r="IQ1208" s="21"/>
      <c r="IR1208" s="21"/>
      <c r="IS1208" s="21"/>
      <c r="IT1208" s="21"/>
      <c r="IU1208" s="21"/>
      <c r="IV1208" s="21"/>
      <c r="IW1208" s="21"/>
      <c r="IX1208" s="21"/>
      <c r="IY1208" s="21"/>
      <c r="IZ1208" s="21"/>
      <c r="JA1208" s="21"/>
      <c r="JB1208" s="21"/>
      <c r="JC1208" s="21"/>
      <c r="JD1208" s="21"/>
      <c r="JE1208" s="21"/>
      <c r="JF1208" s="21"/>
      <c r="JG1208" s="21"/>
      <c r="JH1208" s="21"/>
      <c r="JI1208" s="21"/>
      <c r="JJ1208" s="21"/>
      <c r="JK1208" s="21"/>
      <c r="JL1208" s="21"/>
      <c r="JM1208" s="21"/>
      <c r="JN1208" s="21"/>
      <c r="JO1208" s="21"/>
      <c r="JP1208" s="21"/>
      <c r="JQ1208" s="21"/>
      <c r="JR1208" s="21"/>
      <c r="JS1208" s="21"/>
      <c r="JT1208" s="21"/>
      <c r="JU1208" s="21"/>
      <c r="JV1208" s="21"/>
      <c r="JW1208" s="21"/>
      <c r="JX1208" s="21"/>
      <c r="JY1208" s="21"/>
    </row>
    <row r="1209" spans="1:285" ht="14.1" customHeight="1">
      <c r="A1209" s="21"/>
      <c r="B1209" s="21"/>
      <c r="C1209" s="21"/>
      <c r="D1209" s="21"/>
      <c r="E1209" s="21"/>
      <c r="F1209" s="21"/>
      <c r="G1209" s="21"/>
      <c r="H1209" s="21"/>
      <c r="I1209" s="21"/>
      <c r="J1209" s="21"/>
      <c r="K1209" s="21"/>
      <c r="L1209" s="21"/>
      <c r="M1209" s="21"/>
      <c r="N1209" s="21"/>
      <c r="O1209" s="21"/>
      <c r="P1209" s="21"/>
      <c r="Q1209" s="21"/>
      <c r="R1209" s="21"/>
      <c r="S1209" s="21"/>
      <c r="T1209" s="21"/>
      <c r="U1209" s="21"/>
      <c r="V1209" s="21"/>
      <c r="W1209" s="21"/>
      <c r="X1209" s="21"/>
      <c r="Y1209" s="21"/>
      <c r="Z1209" s="21"/>
      <c r="AA1209" s="21"/>
      <c r="AB1209" s="21"/>
      <c r="AC1209" s="21"/>
      <c r="AD1209" s="21"/>
      <c r="AE1209" s="21"/>
      <c r="AF1209" s="21"/>
      <c r="AG1209" s="21"/>
      <c r="AH1209" s="21"/>
      <c r="AI1209" s="21"/>
      <c r="AJ1209" s="21"/>
      <c r="AK1209" s="21"/>
      <c r="AL1209" s="21"/>
      <c r="AM1209" s="21"/>
      <c r="AN1209" s="21"/>
      <c r="AO1209" s="21"/>
      <c r="AP1209" s="21"/>
      <c r="AQ1209" s="21"/>
      <c r="AR1209" s="21"/>
      <c r="AS1209" s="21"/>
      <c r="AT1209" s="21"/>
      <c r="AU1209" s="21"/>
      <c r="AV1209" s="21"/>
      <c r="AW1209" s="21"/>
      <c r="AX1209" s="21"/>
      <c r="AY1209" s="21"/>
      <c r="AZ1209" s="21"/>
      <c r="BA1209" s="21"/>
      <c r="BB1209" s="21"/>
      <c r="BC1209" s="21"/>
      <c r="BD1209" s="21"/>
      <c r="BE1209" s="21"/>
      <c r="BF1209" s="21"/>
      <c r="BG1209" s="21"/>
      <c r="BH1209" s="21"/>
      <c r="BI1209" s="21"/>
      <c r="BJ1209" s="21"/>
      <c r="BK1209" s="21"/>
      <c r="BL1209" s="21"/>
      <c r="BM1209" s="21"/>
      <c r="BN1209" s="21"/>
      <c r="BO1209" s="21"/>
      <c r="BP1209" s="21"/>
      <c r="BQ1209" s="21"/>
      <c r="BR1209" s="21"/>
      <c r="BS1209" s="21"/>
      <c r="BT1209" s="21"/>
      <c r="BU1209" s="21"/>
      <c r="BV1209" s="21"/>
      <c r="BW1209" s="21"/>
      <c r="BX1209" s="21"/>
      <c r="BY1209" s="21"/>
      <c r="BZ1209" s="21"/>
      <c r="CA1209" s="21"/>
      <c r="CB1209" s="21"/>
      <c r="CC1209" s="21"/>
      <c r="CD1209" s="21"/>
      <c r="CE1209" s="21"/>
      <c r="CF1209" s="21"/>
      <c r="CG1209" s="21"/>
      <c r="CH1209" s="21"/>
      <c r="CI1209" s="21"/>
      <c r="CJ1209" s="21"/>
      <c r="CK1209" s="21"/>
      <c r="CL1209" s="21"/>
      <c r="CM1209" s="21"/>
      <c r="CN1209" s="21"/>
      <c r="CO1209" s="21"/>
      <c r="CP1209" s="21"/>
      <c r="CQ1209" s="21"/>
      <c r="CR1209" s="21"/>
      <c r="CS1209" s="21"/>
      <c r="CT1209" s="21"/>
      <c r="CU1209" s="21"/>
      <c r="CV1209" s="21"/>
      <c r="CW1209" s="21"/>
      <c r="CX1209" s="21"/>
      <c r="CY1209" s="21"/>
      <c r="CZ1209" s="21"/>
      <c r="DA1209" s="21"/>
      <c r="DB1209" s="21"/>
      <c r="DC1209" s="21"/>
      <c r="DD1209" s="21"/>
      <c r="DE1209" s="21"/>
      <c r="DF1209" s="21"/>
      <c r="DG1209" s="21"/>
      <c r="DH1209" s="21"/>
      <c r="DI1209" s="21"/>
      <c r="DJ1209" s="21"/>
      <c r="DK1209" s="21"/>
      <c r="DL1209" s="21"/>
      <c r="DM1209" s="21"/>
      <c r="DN1209" s="21"/>
      <c r="DO1209" s="21"/>
      <c r="DP1209" s="21"/>
      <c r="DQ1209" s="21"/>
      <c r="DR1209" s="21"/>
      <c r="DS1209" s="21"/>
      <c r="DT1209" s="21"/>
      <c r="DU1209" s="21"/>
      <c r="DV1209" s="21"/>
      <c r="DW1209" s="21"/>
      <c r="DX1209" s="21"/>
      <c r="DY1209" s="21"/>
      <c r="DZ1209" s="21"/>
      <c r="EA1209" s="21"/>
      <c r="EB1209" s="21"/>
      <c r="EC1209" s="21"/>
      <c r="ED1209" s="21"/>
      <c r="EE1209" s="21"/>
      <c r="EF1209" s="21"/>
      <c r="EG1209" s="21"/>
      <c r="EH1209" s="21"/>
      <c r="EI1209" s="21"/>
      <c r="EJ1209" s="21"/>
      <c r="EK1209" s="21"/>
      <c r="EL1209" s="21"/>
      <c r="EM1209" s="21"/>
      <c r="EN1209" s="21"/>
      <c r="EO1209" s="21"/>
      <c r="EP1209" s="21"/>
      <c r="EQ1209" s="21"/>
      <c r="ER1209" s="21"/>
      <c r="ES1209" s="21"/>
      <c r="ET1209" s="21"/>
      <c r="EU1209" s="21"/>
      <c r="EV1209" s="21"/>
      <c r="EW1209" s="21"/>
      <c r="EX1209" s="21"/>
      <c r="EY1209" s="21"/>
      <c r="EZ1209" s="21"/>
      <c r="FA1209" s="21"/>
      <c r="FB1209" s="21"/>
      <c r="FC1209" s="21"/>
      <c r="FD1209" s="21"/>
      <c r="FE1209" s="21"/>
      <c r="FF1209" s="21"/>
      <c r="FG1209" s="21"/>
      <c r="FH1209" s="21"/>
      <c r="FI1209" s="21"/>
      <c r="FJ1209" s="21"/>
      <c r="FK1209" s="21"/>
      <c r="FL1209" s="21"/>
      <c r="FM1209" s="21"/>
      <c r="FN1209" s="21"/>
      <c r="FO1209" s="21"/>
      <c r="FP1209" s="21"/>
      <c r="FQ1209" s="21"/>
      <c r="FR1209" s="21"/>
      <c r="FS1209" s="21"/>
      <c r="FT1209" s="21"/>
      <c r="FU1209" s="21"/>
      <c r="FV1209" s="21"/>
      <c r="FW1209" s="21"/>
      <c r="FX1209" s="21"/>
      <c r="FY1209" s="21"/>
      <c r="FZ1209" s="21"/>
      <c r="GA1209" s="21"/>
      <c r="GB1209" s="21"/>
      <c r="GC1209" s="21"/>
      <c r="GD1209" s="21"/>
      <c r="GE1209" s="21"/>
      <c r="GF1209" s="21"/>
      <c r="GG1209" s="21"/>
      <c r="GH1209" s="21"/>
      <c r="GI1209" s="21"/>
      <c r="GJ1209" s="21"/>
      <c r="GK1209" s="21"/>
      <c r="GL1209" s="21"/>
      <c r="GM1209" s="21"/>
      <c r="GN1209" s="21"/>
      <c r="GO1209" s="21"/>
      <c r="GP1209" s="21"/>
      <c r="GQ1209" s="21"/>
      <c r="GR1209" s="21"/>
      <c r="GS1209" s="21"/>
      <c r="GT1209" s="21"/>
      <c r="GU1209" s="21"/>
      <c r="GV1209" s="21"/>
      <c r="GW1209" s="21"/>
      <c r="GX1209" s="21"/>
      <c r="GY1209" s="21"/>
      <c r="GZ1209" s="21"/>
      <c r="HA1209" s="21"/>
      <c r="HB1209" s="21"/>
      <c r="HC1209" s="21"/>
      <c r="HD1209" s="21"/>
      <c r="HE1209" s="21"/>
      <c r="HF1209" s="21"/>
      <c r="HG1209" s="21"/>
      <c r="HH1209" s="21"/>
      <c r="HI1209" s="21"/>
      <c r="HJ1209" s="21"/>
      <c r="HK1209" s="21"/>
      <c r="HL1209" s="21"/>
      <c r="HM1209" s="21"/>
      <c r="HN1209" s="21"/>
      <c r="HO1209" s="21"/>
      <c r="HP1209" s="21"/>
      <c r="HQ1209" s="21"/>
      <c r="HR1209" s="21"/>
      <c r="HS1209" s="21"/>
      <c r="HT1209" s="21"/>
      <c r="HU1209" s="21"/>
      <c r="HV1209" s="21"/>
      <c r="HW1209" s="21"/>
      <c r="HX1209" s="21"/>
      <c r="HY1209" s="21"/>
      <c r="HZ1209" s="21"/>
      <c r="IA1209" s="21"/>
      <c r="IB1209" s="21"/>
      <c r="IC1209" s="21"/>
      <c r="ID1209" s="21"/>
      <c r="IE1209" s="21"/>
      <c r="IF1209" s="21"/>
      <c r="IG1209" s="21"/>
      <c r="IH1209" s="21"/>
      <c r="II1209" s="21"/>
      <c r="IJ1209" s="21"/>
      <c r="IK1209" s="21"/>
      <c r="IL1209" s="21"/>
      <c r="IM1209" s="21"/>
      <c r="IN1209" s="21"/>
      <c r="IO1209" s="21"/>
      <c r="IP1209" s="21"/>
      <c r="IQ1209" s="21"/>
      <c r="IR1209" s="21"/>
      <c r="IS1209" s="21"/>
      <c r="IT1209" s="21"/>
      <c r="IU1209" s="21"/>
      <c r="IV1209" s="21"/>
      <c r="IW1209" s="21"/>
      <c r="IX1209" s="21"/>
      <c r="IY1209" s="21"/>
      <c r="IZ1209" s="21"/>
      <c r="JA1209" s="21"/>
      <c r="JB1209" s="21"/>
      <c r="JC1209" s="21"/>
      <c r="JD1209" s="21"/>
      <c r="JE1209" s="21"/>
      <c r="JF1209" s="21"/>
      <c r="JG1209" s="21"/>
      <c r="JH1209" s="21"/>
      <c r="JI1209" s="21"/>
      <c r="JJ1209" s="21"/>
      <c r="JK1209" s="21"/>
      <c r="JL1209" s="21"/>
      <c r="JM1209" s="21"/>
      <c r="JN1209" s="21"/>
      <c r="JO1209" s="21"/>
      <c r="JP1209" s="21"/>
      <c r="JQ1209" s="21"/>
      <c r="JR1209" s="21"/>
      <c r="JS1209" s="21"/>
      <c r="JT1209" s="21"/>
      <c r="JU1209" s="21"/>
      <c r="JV1209" s="21"/>
      <c r="JW1209" s="21"/>
      <c r="JX1209" s="21"/>
      <c r="JY1209" s="21"/>
    </row>
    <row r="1210" spans="1:285" ht="14.1" customHeight="1">
      <c r="A1210" s="21"/>
      <c r="B1210" s="21"/>
      <c r="C1210" s="21"/>
      <c r="D1210" s="21"/>
      <c r="E1210" s="21"/>
      <c r="F1210" s="21"/>
      <c r="G1210" s="21"/>
      <c r="H1210" s="21"/>
      <c r="I1210" s="21"/>
      <c r="J1210" s="21"/>
      <c r="K1210" s="21"/>
      <c r="L1210" s="21"/>
      <c r="M1210" s="21"/>
      <c r="N1210" s="21"/>
      <c r="O1210" s="21"/>
      <c r="P1210" s="21"/>
      <c r="Q1210" s="21"/>
      <c r="R1210" s="21"/>
      <c r="S1210" s="21"/>
      <c r="T1210" s="21"/>
      <c r="U1210" s="21"/>
      <c r="V1210" s="21"/>
      <c r="W1210" s="21"/>
      <c r="X1210" s="21"/>
      <c r="Y1210" s="21"/>
      <c r="Z1210" s="21"/>
      <c r="AA1210" s="21"/>
      <c r="AB1210" s="21"/>
      <c r="AC1210" s="21"/>
      <c r="AD1210" s="21"/>
      <c r="AE1210" s="21"/>
      <c r="AF1210" s="21"/>
      <c r="AG1210" s="21"/>
      <c r="AH1210" s="21"/>
      <c r="AI1210" s="21"/>
      <c r="AJ1210" s="21"/>
      <c r="AK1210" s="21"/>
      <c r="AL1210" s="21"/>
      <c r="AM1210" s="21"/>
      <c r="AN1210" s="21"/>
      <c r="AO1210" s="21"/>
      <c r="AP1210" s="21"/>
      <c r="AQ1210" s="21"/>
      <c r="AR1210" s="21"/>
      <c r="AS1210" s="21"/>
      <c r="AT1210" s="21"/>
      <c r="AU1210" s="21"/>
      <c r="AV1210" s="21"/>
      <c r="AW1210" s="21"/>
      <c r="AX1210" s="21"/>
      <c r="AY1210" s="21"/>
      <c r="AZ1210" s="21"/>
      <c r="BA1210" s="21"/>
      <c r="BB1210" s="21"/>
      <c r="BC1210" s="21"/>
      <c r="BD1210" s="21"/>
      <c r="BE1210" s="21"/>
      <c r="BF1210" s="21"/>
      <c r="BG1210" s="21"/>
      <c r="BH1210" s="21"/>
      <c r="BI1210" s="21"/>
      <c r="BJ1210" s="21"/>
      <c r="BK1210" s="21"/>
      <c r="BL1210" s="21"/>
      <c r="BM1210" s="21"/>
      <c r="BN1210" s="21"/>
      <c r="BO1210" s="21"/>
      <c r="BP1210" s="21"/>
      <c r="BQ1210" s="21"/>
      <c r="BR1210" s="21"/>
      <c r="BS1210" s="21"/>
      <c r="BT1210" s="21"/>
      <c r="BU1210" s="21"/>
      <c r="BV1210" s="21"/>
      <c r="BW1210" s="21"/>
      <c r="BX1210" s="21"/>
      <c r="BY1210" s="21"/>
      <c r="BZ1210" s="21"/>
      <c r="CA1210" s="21"/>
      <c r="CB1210" s="21"/>
      <c r="CC1210" s="21"/>
      <c r="CD1210" s="21"/>
      <c r="CE1210" s="21"/>
      <c r="CF1210" s="21"/>
      <c r="CG1210" s="21"/>
      <c r="CH1210" s="21"/>
      <c r="CI1210" s="21"/>
      <c r="CJ1210" s="21"/>
      <c r="CK1210" s="21"/>
      <c r="CL1210" s="21"/>
      <c r="CM1210" s="21"/>
      <c r="CN1210" s="21"/>
      <c r="CO1210" s="21"/>
      <c r="CP1210" s="21"/>
      <c r="CQ1210" s="21"/>
      <c r="CR1210" s="21"/>
      <c r="CS1210" s="21"/>
      <c r="CT1210" s="21"/>
      <c r="CU1210" s="21"/>
      <c r="CV1210" s="21"/>
      <c r="CW1210" s="21"/>
      <c r="CX1210" s="21"/>
      <c r="CY1210" s="21"/>
      <c r="CZ1210" s="21"/>
      <c r="DA1210" s="21"/>
      <c r="DB1210" s="21"/>
      <c r="DC1210" s="21"/>
      <c r="DD1210" s="21"/>
      <c r="DE1210" s="21"/>
      <c r="DF1210" s="21"/>
      <c r="DG1210" s="21"/>
      <c r="DH1210" s="21"/>
      <c r="DI1210" s="21"/>
      <c r="DJ1210" s="21"/>
      <c r="DK1210" s="21"/>
      <c r="DL1210" s="21"/>
      <c r="DM1210" s="21"/>
      <c r="DN1210" s="21"/>
      <c r="DO1210" s="21"/>
      <c r="DP1210" s="21"/>
      <c r="DQ1210" s="21"/>
      <c r="DR1210" s="21"/>
      <c r="DS1210" s="21"/>
      <c r="DT1210" s="21"/>
      <c r="DU1210" s="21"/>
      <c r="DV1210" s="21"/>
      <c r="DW1210" s="21"/>
      <c r="DX1210" s="21"/>
      <c r="DY1210" s="21"/>
      <c r="DZ1210" s="21"/>
      <c r="EA1210" s="21"/>
      <c r="EB1210" s="21"/>
      <c r="EC1210" s="21"/>
      <c r="ED1210" s="21"/>
      <c r="EE1210" s="21"/>
      <c r="EF1210" s="21"/>
      <c r="EG1210" s="21"/>
      <c r="EH1210" s="21"/>
      <c r="EI1210" s="21"/>
      <c r="EJ1210" s="21"/>
      <c r="EK1210" s="21"/>
      <c r="EL1210" s="21"/>
      <c r="EM1210" s="21"/>
      <c r="EN1210" s="21"/>
      <c r="EO1210" s="21"/>
      <c r="EP1210" s="21"/>
      <c r="EQ1210" s="21"/>
      <c r="ER1210" s="21"/>
      <c r="ES1210" s="21"/>
      <c r="ET1210" s="21"/>
      <c r="EU1210" s="21"/>
      <c r="EV1210" s="21"/>
      <c r="EW1210" s="21"/>
      <c r="EX1210" s="21"/>
      <c r="EY1210" s="21"/>
      <c r="EZ1210" s="21"/>
      <c r="FA1210" s="21"/>
      <c r="FB1210" s="21"/>
      <c r="FC1210" s="21"/>
      <c r="FD1210" s="21"/>
      <c r="FE1210" s="21"/>
      <c r="FF1210" s="21"/>
      <c r="FG1210" s="21"/>
      <c r="FH1210" s="21"/>
      <c r="FI1210" s="21"/>
      <c r="FJ1210" s="21"/>
      <c r="FK1210" s="21"/>
      <c r="FL1210" s="21"/>
      <c r="FM1210" s="21"/>
      <c r="FN1210" s="21"/>
      <c r="FO1210" s="21"/>
      <c r="FP1210" s="21"/>
      <c r="FQ1210" s="21"/>
      <c r="FR1210" s="21"/>
      <c r="FS1210" s="21"/>
      <c r="FT1210" s="21"/>
      <c r="FU1210" s="21"/>
      <c r="FV1210" s="21"/>
      <c r="FW1210" s="21"/>
      <c r="FX1210" s="21"/>
      <c r="FY1210" s="21"/>
      <c r="FZ1210" s="21"/>
      <c r="GA1210" s="21"/>
      <c r="GB1210" s="21"/>
      <c r="GC1210" s="21"/>
      <c r="GD1210" s="21"/>
      <c r="GE1210" s="21"/>
      <c r="GF1210" s="21"/>
      <c r="GG1210" s="21"/>
      <c r="GH1210" s="21"/>
      <c r="GI1210" s="21"/>
      <c r="GJ1210" s="21"/>
      <c r="GK1210" s="21"/>
      <c r="GL1210" s="21"/>
      <c r="GM1210" s="21"/>
      <c r="GN1210" s="21"/>
      <c r="GO1210" s="21"/>
      <c r="GP1210" s="21"/>
      <c r="GQ1210" s="21"/>
      <c r="GR1210" s="21"/>
      <c r="GS1210" s="21"/>
      <c r="GT1210" s="21"/>
      <c r="GU1210" s="21"/>
      <c r="GV1210" s="21"/>
      <c r="GW1210" s="21"/>
      <c r="GX1210" s="21"/>
      <c r="GY1210" s="21"/>
      <c r="GZ1210" s="21"/>
      <c r="HA1210" s="21"/>
      <c r="HB1210" s="21"/>
      <c r="HC1210" s="21"/>
      <c r="HD1210" s="21"/>
      <c r="HE1210" s="21"/>
      <c r="HF1210" s="21"/>
      <c r="HG1210" s="21"/>
      <c r="HH1210" s="21"/>
      <c r="HI1210" s="21"/>
      <c r="HJ1210" s="21"/>
      <c r="HK1210" s="21"/>
      <c r="HL1210" s="21"/>
      <c r="HM1210" s="21"/>
      <c r="HN1210" s="21"/>
      <c r="HO1210" s="21"/>
      <c r="HP1210" s="21"/>
      <c r="HQ1210" s="21"/>
      <c r="HR1210" s="21"/>
      <c r="HS1210" s="21"/>
      <c r="HT1210" s="21"/>
      <c r="HU1210" s="21"/>
      <c r="HV1210" s="21"/>
      <c r="HW1210" s="21"/>
      <c r="HX1210" s="21"/>
      <c r="HY1210" s="21"/>
      <c r="HZ1210" s="21"/>
      <c r="IA1210" s="21"/>
      <c r="IB1210" s="21"/>
      <c r="IC1210" s="21"/>
      <c r="ID1210" s="21"/>
      <c r="IE1210" s="21"/>
      <c r="IF1210" s="21"/>
      <c r="IG1210" s="21"/>
      <c r="IH1210" s="21"/>
      <c r="II1210" s="21"/>
      <c r="IJ1210" s="21"/>
      <c r="IK1210" s="21"/>
      <c r="IL1210" s="21"/>
      <c r="IM1210" s="21"/>
      <c r="IN1210" s="21"/>
      <c r="IO1210" s="21"/>
      <c r="IP1210" s="21"/>
      <c r="IQ1210" s="21"/>
      <c r="IR1210" s="21"/>
      <c r="IS1210" s="21"/>
      <c r="IT1210" s="21"/>
      <c r="IU1210" s="21"/>
      <c r="IV1210" s="21"/>
      <c r="IW1210" s="21"/>
      <c r="IX1210" s="21"/>
      <c r="IY1210" s="21"/>
      <c r="IZ1210" s="21"/>
      <c r="JA1210" s="21"/>
      <c r="JB1210" s="21"/>
      <c r="JC1210" s="21"/>
      <c r="JD1210" s="21"/>
      <c r="JE1210" s="21"/>
      <c r="JF1210" s="21"/>
      <c r="JG1210" s="21"/>
      <c r="JH1210" s="21"/>
      <c r="JI1210" s="21"/>
      <c r="JJ1210" s="21"/>
      <c r="JK1210" s="21"/>
      <c r="JL1210" s="21"/>
      <c r="JM1210" s="21"/>
      <c r="JN1210" s="21"/>
      <c r="JO1210" s="21"/>
      <c r="JP1210" s="21"/>
      <c r="JQ1210" s="21"/>
      <c r="JR1210" s="21"/>
      <c r="JS1210" s="21"/>
      <c r="JT1210" s="21"/>
      <c r="JU1210" s="21"/>
      <c r="JV1210" s="21"/>
      <c r="JW1210" s="21"/>
      <c r="JX1210" s="21"/>
      <c r="JY1210" s="21"/>
    </row>
    <row r="1211" spans="1:285" ht="14.1" customHeight="1">
      <c r="A1211" s="21"/>
      <c r="B1211" s="21"/>
      <c r="C1211" s="21"/>
      <c r="D1211" s="21"/>
      <c r="E1211" s="21"/>
      <c r="F1211" s="21"/>
      <c r="G1211" s="21"/>
      <c r="H1211" s="21"/>
      <c r="I1211" s="21"/>
      <c r="J1211" s="21"/>
      <c r="K1211" s="21"/>
      <c r="L1211" s="21"/>
      <c r="M1211" s="21"/>
      <c r="N1211" s="21"/>
      <c r="O1211" s="21"/>
      <c r="P1211" s="21"/>
      <c r="Q1211" s="21"/>
      <c r="R1211" s="21"/>
      <c r="S1211" s="21"/>
      <c r="T1211" s="21"/>
      <c r="U1211" s="21"/>
      <c r="V1211" s="21"/>
      <c r="W1211" s="21"/>
      <c r="X1211" s="21"/>
      <c r="Y1211" s="21"/>
      <c r="Z1211" s="21"/>
      <c r="AA1211" s="21"/>
      <c r="AB1211" s="21"/>
      <c r="AC1211" s="21"/>
      <c r="AD1211" s="21"/>
      <c r="AE1211" s="21"/>
      <c r="AF1211" s="21"/>
      <c r="AG1211" s="21"/>
      <c r="AH1211" s="21"/>
      <c r="AI1211" s="21"/>
      <c r="AJ1211" s="21"/>
      <c r="AK1211" s="21"/>
      <c r="AL1211" s="21"/>
      <c r="AM1211" s="21"/>
      <c r="AN1211" s="21"/>
      <c r="AO1211" s="21"/>
      <c r="AP1211" s="21"/>
      <c r="AQ1211" s="21"/>
      <c r="AR1211" s="21"/>
      <c r="AS1211" s="21"/>
      <c r="AT1211" s="21"/>
      <c r="AU1211" s="21"/>
      <c r="AV1211" s="21"/>
      <c r="AW1211" s="21"/>
      <c r="AX1211" s="21"/>
      <c r="AY1211" s="21"/>
      <c r="AZ1211" s="21"/>
      <c r="BA1211" s="21"/>
      <c r="BB1211" s="21"/>
      <c r="BC1211" s="21"/>
      <c r="BD1211" s="21"/>
      <c r="BE1211" s="21"/>
      <c r="BF1211" s="21"/>
      <c r="BG1211" s="21"/>
      <c r="BH1211" s="21"/>
      <c r="BI1211" s="21"/>
      <c r="BJ1211" s="21"/>
      <c r="BK1211" s="21"/>
      <c r="BL1211" s="21"/>
      <c r="BM1211" s="21"/>
      <c r="BN1211" s="21"/>
      <c r="BO1211" s="21"/>
      <c r="BP1211" s="21"/>
      <c r="BQ1211" s="21"/>
      <c r="BR1211" s="21"/>
      <c r="BS1211" s="21"/>
      <c r="BT1211" s="21"/>
      <c r="BU1211" s="21"/>
      <c r="BV1211" s="21"/>
      <c r="BW1211" s="21"/>
      <c r="BX1211" s="21"/>
      <c r="BY1211" s="21"/>
      <c r="BZ1211" s="21"/>
      <c r="CA1211" s="21"/>
      <c r="CB1211" s="21"/>
      <c r="CC1211" s="21"/>
      <c r="CD1211" s="21"/>
      <c r="CE1211" s="21"/>
      <c r="CF1211" s="21"/>
      <c r="CG1211" s="21"/>
      <c r="CH1211" s="21"/>
      <c r="CI1211" s="21"/>
      <c r="CJ1211" s="21"/>
      <c r="CK1211" s="21"/>
      <c r="CL1211" s="21"/>
      <c r="CM1211" s="21"/>
      <c r="CN1211" s="21"/>
      <c r="CO1211" s="21"/>
      <c r="CP1211" s="21"/>
      <c r="CQ1211" s="21"/>
      <c r="CR1211" s="21"/>
      <c r="CS1211" s="21"/>
      <c r="CT1211" s="21"/>
      <c r="CU1211" s="21"/>
      <c r="CV1211" s="21"/>
      <c r="CW1211" s="21"/>
      <c r="CX1211" s="21"/>
      <c r="CY1211" s="21"/>
      <c r="CZ1211" s="21"/>
      <c r="DA1211" s="21"/>
      <c r="DB1211" s="21"/>
      <c r="DC1211" s="21"/>
      <c r="DD1211" s="21"/>
      <c r="DE1211" s="21"/>
      <c r="DF1211" s="21"/>
      <c r="DG1211" s="21"/>
      <c r="DH1211" s="21"/>
      <c r="DI1211" s="21"/>
      <c r="DJ1211" s="21"/>
      <c r="DK1211" s="21"/>
      <c r="DL1211" s="21"/>
      <c r="DM1211" s="21"/>
      <c r="DN1211" s="21"/>
      <c r="DO1211" s="21"/>
      <c r="DP1211" s="21"/>
      <c r="DQ1211" s="21"/>
      <c r="DR1211" s="21"/>
      <c r="DS1211" s="21"/>
      <c r="DT1211" s="21"/>
      <c r="DU1211" s="21"/>
      <c r="DV1211" s="21"/>
      <c r="DW1211" s="21"/>
      <c r="DX1211" s="21"/>
      <c r="DY1211" s="21"/>
      <c r="DZ1211" s="21"/>
      <c r="EA1211" s="21"/>
      <c r="EB1211" s="21"/>
      <c r="EC1211" s="21"/>
      <c r="ED1211" s="21"/>
      <c r="EE1211" s="21"/>
      <c r="EF1211" s="21"/>
      <c r="EG1211" s="21"/>
      <c r="EH1211" s="21"/>
      <c r="EI1211" s="21"/>
      <c r="EJ1211" s="21"/>
      <c r="EK1211" s="21"/>
      <c r="EL1211" s="21"/>
      <c r="EM1211" s="21"/>
      <c r="EN1211" s="21"/>
      <c r="EO1211" s="21"/>
      <c r="EP1211" s="21"/>
      <c r="EQ1211" s="21"/>
      <c r="ER1211" s="21"/>
      <c r="ES1211" s="21"/>
      <c r="ET1211" s="21"/>
      <c r="EU1211" s="21"/>
      <c r="EV1211" s="21"/>
      <c r="EW1211" s="21"/>
      <c r="EX1211" s="21"/>
      <c r="EY1211" s="21"/>
      <c r="EZ1211" s="21"/>
      <c r="FA1211" s="21"/>
      <c r="FB1211" s="21"/>
      <c r="FC1211" s="21"/>
      <c r="FD1211" s="21"/>
      <c r="FE1211" s="21"/>
      <c r="FF1211" s="21"/>
      <c r="FG1211" s="21"/>
      <c r="FH1211" s="21"/>
      <c r="FI1211" s="21"/>
      <c r="FJ1211" s="21"/>
      <c r="FK1211" s="21"/>
      <c r="FL1211" s="21"/>
      <c r="FM1211" s="21"/>
      <c r="FN1211" s="21"/>
      <c r="FO1211" s="21"/>
      <c r="FP1211" s="21"/>
      <c r="FQ1211" s="21"/>
      <c r="FR1211" s="21"/>
      <c r="FS1211" s="21"/>
      <c r="FT1211" s="21"/>
      <c r="FU1211" s="21"/>
      <c r="FV1211" s="21"/>
      <c r="FW1211" s="21"/>
      <c r="FX1211" s="21"/>
      <c r="FY1211" s="21"/>
      <c r="FZ1211" s="21"/>
      <c r="GA1211" s="21"/>
      <c r="GB1211" s="21"/>
      <c r="GC1211" s="21"/>
      <c r="GD1211" s="21"/>
      <c r="GE1211" s="21"/>
      <c r="GF1211" s="21"/>
      <c r="GG1211" s="21"/>
      <c r="GH1211" s="21"/>
      <c r="GI1211" s="21"/>
      <c r="GJ1211" s="21"/>
      <c r="GK1211" s="21"/>
      <c r="GL1211" s="21"/>
      <c r="GM1211" s="21"/>
      <c r="GN1211" s="21"/>
      <c r="GO1211" s="21"/>
      <c r="GP1211" s="21"/>
      <c r="GQ1211" s="21"/>
      <c r="GR1211" s="21"/>
      <c r="GS1211" s="21"/>
      <c r="GT1211" s="21"/>
      <c r="GU1211" s="21"/>
      <c r="GV1211" s="21"/>
      <c r="GW1211" s="21"/>
      <c r="GX1211" s="21"/>
      <c r="GY1211" s="21"/>
      <c r="GZ1211" s="21"/>
      <c r="HA1211" s="21"/>
      <c r="HB1211" s="21"/>
      <c r="HC1211" s="21"/>
      <c r="HD1211" s="21"/>
      <c r="HE1211" s="21"/>
      <c r="HF1211" s="21"/>
      <c r="HG1211" s="21"/>
      <c r="HH1211" s="21"/>
      <c r="HI1211" s="21"/>
      <c r="HJ1211" s="21"/>
      <c r="HK1211" s="21"/>
      <c r="HL1211" s="21"/>
      <c r="HM1211" s="21"/>
      <c r="HN1211" s="21"/>
      <c r="HO1211" s="21"/>
      <c r="HP1211" s="21"/>
      <c r="HQ1211" s="21"/>
      <c r="HR1211" s="21"/>
      <c r="HS1211" s="21"/>
      <c r="HT1211" s="21"/>
      <c r="HU1211" s="21"/>
      <c r="HV1211" s="21"/>
      <c r="HW1211" s="21"/>
      <c r="HX1211" s="21"/>
      <c r="HY1211" s="21"/>
      <c r="HZ1211" s="21"/>
      <c r="IA1211" s="21"/>
      <c r="IB1211" s="21"/>
      <c r="IC1211" s="21"/>
      <c r="ID1211" s="21"/>
      <c r="IE1211" s="21"/>
      <c r="IF1211" s="21"/>
      <c r="IG1211" s="21"/>
      <c r="IH1211" s="21"/>
      <c r="II1211" s="21"/>
      <c r="IJ1211" s="21"/>
      <c r="IK1211" s="21"/>
      <c r="IL1211" s="21"/>
      <c r="IM1211" s="21"/>
      <c r="IN1211" s="21"/>
      <c r="IO1211" s="21"/>
      <c r="IP1211" s="21"/>
      <c r="IQ1211" s="21"/>
      <c r="IR1211" s="21"/>
      <c r="IS1211" s="21"/>
      <c r="IT1211" s="21"/>
      <c r="IU1211" s="21"/>
      <c r="IV1211" s="21"/>
      <c r="IW1211" s="21"/>
      <c r="IX1211" s="21"/>
      <c r="IY1211" s="21"/>
      <c r="IZ1211" s="21"/>
      <c r="JA1211" s="21"/>
      <c r="JB1211" s="21"/>
      <c r="JC1211" s="21"/>
      <c r="JD1211" s="21"/>
      <c r="JE1211" s="21"/>
      <c r="JF1211" s="21"/>
      <c r="JG1211" s="21"/>
      <c r="JH1211" s="21"/>
      <c r="JI1211" s="21"/>
      <c r="JJ1211" s="21"/>
      <c r="JK1211" s="21"/>
      <c r="JL1211" s="21"/>
      <c r="JM1211" s="21"/>
      <c r="JN1211" s="21"/>
      <c r="JO1211" s="21"/>
      <c r="JP1211" s="21"/>
      <c r="JQ1211" s="21"/>
      <c r="JR1211" s="21"/>
      <c r="JS1211" s="21"/>
      <c r="JT1211" s="21"/>
      <c r="JU1211" s="21"/>
      <c r="JV1211" s="21"/>
      <c r="JW1211" s="21"/>
      <c r="JX1211" s="21"/>
      <c r="JY1211" s="21"/>
    </row>
    <row r="1212" spans="1:285" ht="14.1" customHeight="1">
      <c r="A1212" s="21"/>
      <c r="B1212" s="21"/>
      <c r="C1212" s="21"/>
      <c r="D1212" s="21"/>
      <c r="E1212" s="21"/>
      <c r="F1212" s="21"/>
      <c r="G1212" s="21"/>
      <c r="H1212" s="21"/>
      <c r="I1212" s="21"/>
      <c r="J1212" s="21"/>
      <c r="K1212" s="21"/>
      <c r="L1212" s="21"/>
      <c r="M1212" s="21"/>
      <c r="N1212" s="21"/>
      <c r="O1212" s="21"/>
      <c r="P1212" s="21"/>
      <c r="Q1212" s="21"/>
      <c r="R1212" s="21"/>
      <c r="S1212" s="21"/>
      <c r="T1212" s="21"/>
      <c r="U1212" s="21"/>
      <c r="V1212" s="21"/>
      <c r="W1212" s="21"/>
      <c r="X1212" s="21"/>
      <c r="Y1212" s="21"/>
      <c r="Z1212" s="21"/>
      <c r="AA1212" s="21"/>
      <c r="AB1212" s="21"/>
      <c r="AC1212" s="21"/>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1"/>
      <c r="BI1212" s="21"/>
      <c r="BJ1212" s="21"/>
      <c r="BK1212" s="21"/>
      <c r="BL1212" s="21"/>
      <c r="BM1212" s="21"/>
      <c r="BN1212" s="21"/>
      <c r="BO1212" s="21"/>
      <c r="BP1212" s="21"/>
      <c r="BQ1212" s="21"/>
      <c r="BR1212" s="21"/>
      <c r="BS1212" s="21"/>
      <c r="BT1212" s="21"/>
      <c r="BU1212" s="21"/>
      <c r="BV1212" s="21"/>
      <c r="BW1212" s="21"/>
      <c r="BX1212" s="21"/>
      <c r="BY1212" s="21"/>
      <c r="BZ1212" s="21"/>
      <c r="CA1212" s="21"/>
      <c r="CB1212" s="21"/>
      <c r="CC1212" s="21"/>
      <c r="CD1212" s="21"/>
      <c r="CE1212" s="21"/>
      <c r="CF1212" s="21"/>
      <c r="CG1212" s="21"/>
      <c r="CH1212" s="21"/>
      <c r="CI1212" s="21"/>
      <c r="CJ1212" s="21"/>
      <c r="CK1212" s="21"/>
      <c r="CL1212" s="21"/>
      <c r="CM1212" s="21"/>
      <c r="CN1212" s="21"/>
      <c r="CO1212" s="21"/>
      <c r="CP1212" s="21"/>
      <c r="CQ1212" s="21"/>
      <c r="CR1212" s="21"/>
      <c r="CS1212" s="21"/>
      <c r="CT1212" s="21"/>
      <c r="CU1212" s="21"/>
      <c r="CV1212" s="21"/>
      <c r="CW1212" s="21"/>
      <c r="CX1212" s="21"/>
      <c r="CY1212" s="21"/>
      <c r="CZ1212" s="21"/>
      <c r="DA1212" s="21"/>
      <c r="DB1212" s="21"/>
      <c r="DC1212" s="21"/>
      <c r="DD1212" s="21"/>
      <c r="DE1212" s="21"/>
      <c r="DF1212" s="21"/>
      <c r="DG1212" s="21"/>
      <c r="DH1212" s="21"/>
      <c r="DI1212" s="21"/>
      <c r="DJ1212" s="21"/>
      <c r="DK1212" s="21"/>
      <c r="DL1212" s="21"/>
      <c r="DM1212" s="21"/>
      <c r="DN1212" s="21"/>
      <c r="DO1212" s="21"/>
      <c r="DP1212" s="21"/>
      <c r="DQ1212" s="21"/>
      <c r="DR1212" s="21"/>
      <c r="DS1212" s="21"/>
      <c r="DT1212" s="21"/>
      <c r="DU1212" s="21"/>
      <c r="DV1212" s="21"/>
      <c r="DW1212" s="21"/>
      <c r="DX1212" s="21"/>
      <c r="DY1212" s="21"/>
      <c r="DZ1212" s="21"/>
      <c r="EA1212" s="21"/>
      <c r="EB1212" s="21"/>
      <c r="EC1212" s="21"/>
      <c r="ED1212" s="21"/>
      <c r="EE1212" s="21"/>
      <c r="EF1212" s="21"/>
      <c r="EG1212" s="21"/>
      <c r="EH1212" s="21"/>
      <c r="EI1212" s="21"/>
      <c r="EJ1212" s="21"/>
      <c r="EK1212" s="21"/>
      <c r="EL1212" s="21"/>
      <c r="EM1212" s="21"/>
      <c r="EN1212" s="21"/>
      <c r="EO1212" s="21"/>
      <c r="EP1212" s="21"/>
      <c r="EQ1212" s="21"/>
      <c r="ER1212" s="21"/>
      <c r="ES1212" s="21"/>
      <c r="ET1212" s="21"/>
      <c r="EU1212" s="21"/>
      <c r="EV1212" s="21"/>
      <c r="EW1212" s="21"/>
      <c r="EX1212" s="21"/>
      <c r="EY1212" s="21"/>
      <c r="EZ1212" s="21"/>
      <c r="FA1212" s="21"/>
      <c r="FB1212" s="21"/>
      <c r="FC1212" s="21"/>
      <c r="FD1212" s="21"/>
      <c r="FE1212" s="21"/>
      <c r="FF1212" s="21"/>
      <c r="FG1212" s="21"/>
      <c r="FH1212" s="21"/>
      <c r="FI1212" s="21"/>
      <c r="FJ1212" s="21"/>
      <c r="FK1212" s="21"/>
      <c r="FL1212" s="21"/>
      <c r="FM1212" s="21"/>
      <c r="FN1212" s="21"/>
      <c r="FO1212" s="21"/>
      <c r="FP1212" s="21"/>
      <c r="FQ1212" s="21"/>
      <c r="FR1212" s="21"/>
      <c r="FS1212" s="21"/>
      <c r="FT1212" s="21"/>
      <c r="FU1212" s="21"/>
      <c r="FV1212" s="21"/>
      <c r="FW1212" s="21"/>
      <c r="FX1212" s="21"/>
      <c r="FY1212" s="21"/>
      <c r="FZ1212" s="21"/>
      <c r="GA1212" s="21"/>
      <c r="GB1212" s="21"/>
      <c r="GC1212" s="21"/>
      <c r="GD1212" s="21"/>
      <c r="GE1212" s="21"/>
      <c r="GF1212" s="21"/>
      <c r="GG1212" s="21"/>
      <c r="GH1212" s="21"/>
      <c r="GI1212" s="21"/>
      <c r="GJ1212" s="21"/>
      <c r="GK1212" s="21"/>
      <c r="GL1212" s="21"/>
      <c r="GM1212" s="21"/>
      <c r="GN1212" s="21"/>
      <c r="GO1212" s="21"/>
      <c r="GP1212" s="21"/>
      <c r="GQ1212" s="21"/>
      <c r="GR1212" s="21"/>
      <c r="GS1212" s="21"/>
      <c r="GT1212" s="21"/>
      <c r="GU1212" s="21"/>
      <c r="GV1212" s="21"/>
      <c r="GW1212" s="21"/>
      <c r="GX1212" s="21"/>
      <c r="GY1212" s="21"/>
      <c r="GZ1212" s="21"/>
      <c r="HA1212" s="21"/>
      <c r="HB1212" s="21"/>
      <c r="HC1212" s="21"/>
      <c r="HD1212" s="21"/>
      <c r="HE1212" s="21"/>
      <c r="HF1212" s="21"/>
      <c r="HG1212" s="21"/>
      <c r="HH1212" s="21"/>
      <c r="HI1212" s="21"/>
      <c r="HJ1212" s="21"/>
      <c r="HK1212" s="21"/>
      <c r="HL1212" s="21"/>
      <c r="HM1212" s="21"/>
      <c r="HN1212" s="21"/>
      <c r="HO1212" s="21"/>
      <c r="HP1212" s="21"/>
      <c r="HQ1212" s="21"/>
      <c r="HR1212" s="21"/>
      <c r="HS1212" s="21"/>
      <c r="HT1212" s="21"/>
      <c r="HU1212" s="21"/>
      <c r="HV1212" s="21"/>
      <c r="HW1212" s="21"/>
      <c r="HX1212" s="21"/>
      <c r="HY1212" s="21"/>
      <c r="HZ1212" s="21"/>
      <c r="IA1212" s="21"/>
      <c r="IB1212" s="21"/>
      <c r="IC1212" s="21"/>
      <c r="ID1212" s="21"/>
      <c r="IE1212" s="21"/>
      <c r="IF1212" s="21"/>
      <c r="IG1212" s="21"/>
      <c r="IH1212" s="21"/>
      <c r="II1212" s="21"/>
      <c r="IJ1212" s="21"/>
      <c r="IK1212" s="21"/>
      <c r="IL1212" s="21"/>
      <c r="IM1212" s="21"/>
      <c r="IN1212" s="21"/>
      <c r="IO1212" s="21"/>
      <c r="IP1212" s="21"/>
      <c r="IQ1212" s="21"/>
      <c r="IR1212" s="21"/>
      <c r="IS1212" s="21"/>
      <c r="IT1212" s="21"/>
      <c r="IU1212" s="21"/>
      <c r="IV1212" s="21"/>
      <c r="IW1212" s="21"/>
      <c r="IX1212" s="21"/>
      <c r="IY1212" s="21"/>
      <c r="IZ1212" s="21"/>
      <c r="JA1212" s="21"/>
      <c r="JB1212" s="21"/>
      <c r="JC1212" s="21"/>
      <c r="JD1212" s="21"/>
      <c r="JE1212" s="21"/>
      <c r="JF1212" s="21"/>
      <c r="JG1212" s="21"/>
      <c r="JH1212" s="21"/>
      <c r="JI1212" s="21"/>
      <c r="JJ1212" s="21"/>
      <c r="JK1212" s="21"/>
      <c r="JL1212" s="21"/>
      <c r="JM1212" s="21"/>
      <c r="JN1212" s="21"/>
      <c r="JO1212" s="21"/>
      <c r="JP1212" s="21"/>
      <c r="JQ1212" s="21"/>
      <c r="JR1212" s="21"/>
      <c r="JS1212" s="21"/>
      <c r="JT1212" s="21"/>
      <c r="JU1212" s="21"/>
      <c r="JV1212" s="21"/>
      <c r="JW1212" s="21"/>
      <c r="JX1212" s="21"/>
      <c r="JY1212" s="21"/>
    </row>
    <row r="1213" spans="1:285" ht="14.1" customHeight="1">
      <c r="A1213" s="21"/>
      <c r="B1213" s="21"/>
      <c r="C1213" s="21"/>
      <c r="D1213" s="21"/>
      <c r="E1213" s="21"/>
      <c r="F1213" s="21"/>
      <c r="G1213" s="21"/>
      <c r="H1213" s="21"/>
      <c r="I1213" s="21"/>
      <c r="J1213" s="21"/>
      <c r="K1213" s="21"/>
      <c r="L1213" s="21"/>
      <c r="M1213" s="21"/>
      <c r="N1213" s="21"/>
      <c r="O1213" s="21"/>
      <c r="P1213" s="21"/>
      <c r="Q1213" s="21"/>
      <c r="R1213" s="21"/>
      <c r="S1213" s="21"/>
      <c r="T1213" s="21"/>
      <c r="U1213" s="21"/>
      <c r="V1213" s="21"/>
      <c r="W1213" s="21"/>
      <c r="X1213" s="21"/>
      <c r="Y1213" s="21"/>
      <c r="Z1213" s="21"/>
      <c r="AA1213" s="21"/>
      <c r="AB1213" s="21"/>
      <c r="AC1213" s="21"/>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1"/>
      <c r="BI1213" s="21"/>
      <c r="BJ1213" s="21"/>
      <c r="BK1213" s="21"/>
      <c r="BL1213" s="21"/>
      <c r="BM1213" s="21"/>
      <c r="BN1213" s="21"/>
      <c r="BO1213" s="21"/>
      <c r="BP1213" s="21"/>
      <c r="BQ1213" s="21"/>
      <c r="BR1213" s="21"/>
      <c r="BS1213" s="21"/>
      <c r="BT1213" s="21"/>
      <c r="BU1213" s="21"/>
      <c r="BV1213" s="21"/>
      <c r="BW1213" s="21"/>
      <c r="BX1213" s="21"/>
      <c r="BY1213" s="21"/>
      <c r="BZ1213" s="21"/>
      <c r="CA1213" s="21"/>
      <c r="CB1213" s="21"/>
      <c r="CC1213" s="21"/>
      <c r="CD1213" s="21"/>
      <c r="CE1213" s="21"/>
      <c r="CF1213" s="21"/>
      <c r="CG1213" s="21"/>
      <c r="CH1213" s="21"/>
      <c r="CI1213" s="21"/>
      <c r="CJ1213" s="21"/>
      <c r="CK1213" s="21"/>
      <c r="CL1213" s="21"/>
      <c r="CM1213" s="21"/>
      <c r="CN1213" s="21"/>
      <c r="CO1213" s="21"/>
      <c r="CP1213" s="21"/>
      <c r="CQ1213" s="21"/>
      <c r="CR1213" s="21"/>
      <c r="CS1213" s="21"/>
      <c r="CT1213" s="21"/>
      <c r="CU1213" s="21"/>
      <c r="CV1213" s="21"/>
      <c r="CW1213" s="21"/>
      <c r="CX1213" s="21"/>
      <c r="CY1213" s="21"/>
      <c r="CZ1213" s="21"/>
      <c r="DA1213" s="21"/>
      <c r="DB1213" s="21"/>
      <c r="DC1213" s="21"/>
      <c r="DD1213" s="21"/>
      <c r="DE1213" s="21"/>
      <c r="DF1213" s="21"/>
      <c r="DG1213" s="21"/>
      <c r="DH1213" s="21"/>
      <c r="DI1213" s="21"/>
      <c r="DJ1213" s="21"/>
      <c r="DK1213" s="21"/>
      <c r="DL1213" s="21"/>
      <c r="DM1213" s="21"/>
      <c r="DN1213" s="21"/>
      <c r="DO1213" s="21"/>
      <c r="DP1213" s="21"/>
      <c r="DQ1213" s="21"/>
      <c r="DR1213" s="21"/>
      <c r="DS1213" s="21"/>
      <c r="DT1213" s="21"/>
      <c r="DU1213" s="21"/>
      <c r="DV1213" s="21"/>
      <c r="DW1213" s="21"/>
      <c r="DX1213" s="21"/>
      <c r="DY1213" s="21"/>
      <c r="DZ1213" s="21"/>
      <c r="EA1213" s="21"/>
      <c r="EB1213" s="21"/>
      <c r="EC1213" s="21"/>
      <c r="ED1213" s="21"/>
      <c r="EE1213" s="21"/>
      <c r="EF1213" s="21"/>
      <c r="EG1213" s="21"/>
      <c r="EH1213" s="21"/>
      <c r="EI1213" s="21"/>
      <c r="EJ1213" s="21"/>
      <c r="EK1213" s="21"/>
      <c r="EL1213" s="21"/>
      <c r="EM1213" s="21"/>
      <c r="EN1213" s="21"/>
      <c r="EO1213" s="21"/>
      <c r="EP1213" s="21"/>
      <c r="EQ1213" s="21"/>
      <c r="ER1213" s="21"/>
      <c r="ES1213" s="21"/>
      <c r="ET1213" s="21"/>
      <c r="EU1213" s="21"/>
      <c r="EV1213" s="21"/>
      <c r="EW1213" s="21"/>
      <c r="EX1213" s="21"/>
      <c r="EY1213" s="21"/>
      <c r="EZ1213" s="21"/>
      <c r="FA1213" s="21"/>
      <c r="FB1213" s="21"/>
      <c r="FC1213" s="21"/>
      <c r="FD1213" s="21"/>
      <c r="FE1213" s="21"/>
      <c r="FF1213" s="21"/>
      <c r="FG1213" s="21"/>
      <c r="FH1213" s="21"/>
      <c r="FI1213" s="21"/>
      <c r="FJ1213" s="21"/>
      <c r="FK1213" s="21"/>
      <c r="FL1213" s="21"/>
      <c r="FM1213" s="21"/>
      <c r="FN1213" s="21"/>
      <c r="FO1213" s="21"/>
      <c r="FP1213" s="21"/>
      <c r="FQ1213" s="21"/>
      <c r="FR1213" s="21"/>
      <c r="FS1213" s="21"/>
      <c r="FT1213" s="21"/>
      <c r="FU1213" s="21"/>
      <c r="FV1213" s="21"/>
      <c r="FW1213" s="21"/>
      <c r="FX1213" s="21"/>
      <c r="FY1213" s="21"/>
      <c r="FZ1213" s="21"/>
      <c r="GA1213" s="21"/>
      <c r="GB1213" s="21"/>
      <c r="GC1213" s="21"/>
      <c r="GD1213" s="21"/>
      <c r="GE1213" s="21"/>
      <c r="GF1213" s="21"/>
      <c r="GG1213" s="21"/>
      <c r="GH1213" s="21"/>
      <c r="GI1213" s="21"/>
      <c r="GJ1213" s="21"/>
      <c r="GK1213" s="21"/>
      <c r="GL1213" s="21"/>
      <c r="GM1213" s="21"/>
      <c r="GN1213" s="21"/>
      <c r="GO1213" s="21"/>
      <c r="GP1213" s="21"/>
      <c r="GQ1213" s="21"/>
      <c r="GR1213" s="21"/>
      <c r="GS1213" s="21"/>
      <c r="GT1213" s="21"/>
      <c r="GU1213" s="21"/>
      <c r="GV1213" s="21"/>
      <c r="GW1213" s="21"/>
      <c r="GX1213" s="21"/>
      <c r="GY1213" s="21"/>
      <c r="GZ1213" s="21"/>
      <c r="HA1213" s="21"/>
      <c r="HB1213" s="21"/>
      <c r="HC1213" s="21"/>
      <c r="HD1213" s="21"/>
      <c r="HE1213" s="21"/>
      <c r="HF1213" s="21"/>
      <c r="HG1213" s="21"/>
      <c r="HH1213" s="21"/>
      <c r="HI1213" s="21"/>
      <c r="HJ1213" s="21"/>
      <c r="HK1213" s="21"/>
      <c r="HL1213" s="21"/>
      <c r="HM1213" s="21"/>
      <c r="HN1213" s="21"/>
      <c r="HO1213" s="21"/>
      <c r="HP1213" s="21"/>
      <c r="HQ1213" s="21"/>
      <c r="HR1213" s="21"/>
      <c r="HS1213" s="21"/>
      <c r="HT1213" s="21"/>
      <c r="HU1213" s="21"/>
      <c r="HV1213" s="21"/>
      <c r="HW1213" s="21"/>
      <c r="HX1213" s="21"/>
      <c r="HY1213" s="21"/>
      <c r="HZ1213" s="21"/>
      <c r="IA1213" s="21"/>
      <c r="IB1213" s="21"/>
      <c r="IC1213" s="21"/>
      <c r="ID1213" s="21"/>
      <c r="IE1213" s="21"/>
      <c r="IF1213" s="21"/>
      <c r="IG1213" s="21"/>
      <c r="IH1213" s="21"/>
      <c r="II1213" s="21"/>
      <c r="IJ1213" s="21"/>
      <c r="IK1213" s="21"/>
      <c r="IL1213" s="21"/>
      <c r="IM1213" s="21"/>
      <c r="IN1213" s="21"/>
      <c r="IO1213" s="21"/>
      <c r="IP1213" s="21"/>
      <c r="IQ1213" s="21"/>
      <c r="IR1213" s="21"/>
      <c r="IS1213" s="21"/>
      <c r="IT1213" s="21"/>
      <c r="IU1213" s="21"/>
      <c r="IV1213" s="21"/>
      <c r="IW1213" s="21"/>
      <c r="IX1213" s="21"/>
      <c r="IY1213" s="21"/>
      <c r="IZ1213" s="21"/>
      <c r="JA1213" s="21"/>
      <c r="JB1213" s="21"/>
      <c r="JC1213" s="21"/>
      <c r="JD1213" s="21"/>
      <c r="JE1213" s="21"/>
      <c r="JF1213" s="21"/>
      <c r="JG1213" s="21"/>
      <c r="JH1213" s="21"/>
      <c r="JI1213" s="21"/>
      <c r="JJ1213" s="21"/>
      <c r="JK1213" s="21"/>
      <c r="JL1213" s="21"/>
      <c r="JM1213" s="21"/>
      <c r="JN1213" s="21"/>
      <c r="JO1213" s="21"/>
      <c r="JP1213" s="21"/>
      <c r="JQ1213" s="21"/>
      <c r="JR1213" s="21"/>
      <c r="JS1213" s="21"/>
      <c r="JT1213" s="21"/>
      <c r="JU1213" s="21"/>
      <c r="JV1213" s="21"/>
      <c r="JW1213" s="21"/>
      <c r="JX1213" s="21"/>
      <c r="JY1213" s="21"/>
    </row>
    <row r="1214" spans="1:285" ht="14.1" customHeight="1">
      <c r="A1214" s="21"/>
      <c r="B1214" s="21"/>
      <c r="C1214" s="21"/>
      <c r="D1214" s="21"/>
      <c r="E1214" s="21"/>
      <c r="F1214" s="21"/>
      <c r="G1214" s="21"/>
      <c r="H1214" s="21"/>
      <c r="I1214" s="21"/>
      <c r="J1214" s="21"/>
      <c r="K1214" s="21"/>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21"/>
      <c r="BK1214" s="21"/>
      <c r="BL1214" s="21"/>
      <c r="BM1214" s="21"/>
      <c r="BN1214" s="21"/>
      <c r="BO1214" s="21"/>
      <c r="BP1214" s="21"/>
      <c r="BQ1214" s="21"/>
      <c r="BR1214" s="21"/>
      <c r="BS1214" s="21"/>
      <c r="BT1214" s="21"/>
      <c r="BU1214" s="21"/>
      <c r="BV1214" s="21"/>
      <c r="BW1214" s="21"/>
      <c r="BX1214" s="21"/>
      <c r="BY1214" s="21"/>
      <c r="BZ1214" s="21"/>
      <c r="CA1214" s="21"/>
      <c r="CB1214" s="21"/>
      <c r="CC1214" s="21"/>
      <c r="CD1214" s="21"/>
      <c r="CE1214" s="21"/>
      <c r="CF1214" s="21"/>
      <c r="CG1214" s="21"/>
      <c r="CH1214" s="21"/>
      <c r="CI1214" s="21"/>
      <c r="CJ1214" s="21"/>
      <c r="CK1214" s="21"/>
      <c r="CL1214" s="21"/>
      <c r="CM1214" s="21"/>
      <c r="CN1214" s="21"/>
      <c r="CO1214" s="21"/>
      <c r="CP1214" s="21"/>
      <c r="CQ1214" s="21"/>
      <c r="CR1214" s="21"/>
      <c r="CS1214" s="21"/>
      <c r="CT1214" s="21"/>
      <c r="CU1214" s="21"/>
      <c r="CV1214" s="21"/>
      <c r="CW1214" s="21"/>
      <c r="CX1214" s="21"/>
      <c r="CY1214" s="21"/>
      <c r="CZ1214" s="21"/>
      <c r="DA1214" s="21"/>
      <c r="DB1214" s="21"/>
      <c r="DC1214" s="21"/>
      <c r="DD1214" s="21"/>
      <c r="DE1214" s="21"/>
      <c r="DF1214" s="21"/>
      <c r="DG1214" s="21"/>
      <c r="DH1214" s="21"/>
      <c r="DI1214" s="21"/>
      <c r="DJ1214" s="21"/>
      <c r="DK1214" s="21"/>
      <c r="DL1214" s="21"/>
      <c r="DM1214" s="21"/>
      <c r="DN1214" s="21"/>
      <c r="DO1214" s="21"/>
      <c r="DP1214" s="21"/>
      <c r="DQ1214" s="21"/>
      <c r="DR1214" s="21"/>
      <c r="DS1214" s="21"/>
      <c r="DT1214" s="21"/>
      <c r="DU1214" s="21"/>
      <c r="DV1214" s="21"/>
      <c r="DW1214" s="21"/>
      <c r="DX1214" s="21"/>
      <c r="DY1214" s="21"/>
      <c r="DZ1214" s="21"/>
      <c r="EA1214" s="21"/>
      <c r="EB1214" s="21"/>
      <c r="EC1214" s="21"/>
      <c r="ED1214" s="21"/>
      <c r="EE1214" s="21"/>
      <c r="EF1214" s="21"/>
      <c r="EG1214" s="21"/>
      <c r="EH1214" s="21"/>
      <c r="EI1214" s="21"/>
      <c r="EJ1214" s="21"/>
      <c r="EK1214" s="21"/>
      <c r="EL1214" s="21"/>
      <c r="EM1214" s="21"/>
      <c r="EN1214" s="21"/>
      <c r="EO1214" s="21"/>
      <c r="EP1214" s="21"/>
      <c r="EQ1214" s="21"/>
      <c r="ER1214" s="21"/>
      <c r="ES1214" s="21"/>
      <c r="ET1214" s="21"/>
      <c r="EU1214" s="21"/>
      <c r="EV1214" s="21"/>
      <c r="EW1214" s="21"/>
      <c r="EX1214" s="21"/>
      <c r="EY1214" s="21"/>
      <c r="EZ1214" s="21"/>
      <c r="FA1214" s="21"/>
      <c r="FB1214" s="21"/>
      <c r="FC1214" s="21"/>
      <c r="FD1214" s="21"/>
      <c r="FE1214" s="21"/>
      <c r="FF1214" s="21"/>
      <c r="FG1214" s="21"/>
      <c r="FH1214" s="21"/>
      <c r="FI1214" s="21"/>
      <c r="FJ1214" s="21"/>
      <c r="FK1214" s="21"/>
      <c r="FL1214" s="21"/>
      <c r="FM1214" s="21"/>
      <c r="FN1214" s="21"/>
      <c r="FO1214" s="21"/>
      <c r="FP1214" s="21"/>
      <c r="FQ1214" s="21"/>
      <c r="FR1214" s="21"/>
      <c r="FS1214" s="21"/>
      <c r="FT1214" s="21"/>
      <c r="FU1214" s="21"/>
      <c r="FV1214" s="21"/>
      <c r="FW1214" s="21"/>
      <c r="FX1214" s="21"/>
      <c r="FY1214" s="21"/>
      <c r="FZ1214" s="21"/>
      <c r="GA1214" s="21"/>
      <c r="GB1214" s="21"/>
      <c r="GC1214" s="21"/>
      <c r="GD1214" s="21"/>
      <c r="GE1214" s="21"/>
      <c r="GF1214" s="21"/>
      <c r="GG1214" s="21"/>
      <c r="GH1214" s="21"/>
      <c r="GI1214" s="21"/>
      <c r="GJ1214" s="21"/>
      <c r="GK1214" s="21"/>
      <c r="GL1214" s="21"/>
      <c r="GM1214" s="21"/>
      <c r="GN1214" s="21"/>
      <c r="GO1214" s="21"/>
      <c r="GP1214" s="21"/>
      <c r="GQ1214" s="21"/>
      <c r="GR1214" s="21"/>
      <c r="GS1214" s="21"/>
      <c r="GT1214" s="21"/>
      <c r="GU1214" s="21"/>
      <c r="GV1214" s="21"/>
      <c r="GW1214" s="21"/>
      <c r="GX1214" s="21"/>
      <c r="GY1214" s="21"/>
      <c r="GZ1214" s="21"/>
      <c r="HA1214" s="21"/>
      <c r="HB1214" s="21"/>
      <c r="HC1214" s="21"/>
      <c r="HD1214" s="21"/>
      <c r="HE1214" s="21"/>
      <c r="HF1214" s="21"/>
      <c r="HG1214" s="21"/>
      <c r="HH1214" s="21"/>
      <c r="HI1214" s="21"/>
      <c r="HJ1214" s="21"/>
      <c r="HK1214" s="21"/>
      <c r="HL1214" s="21"/>
      <c r="HM1214" s="21"/>
      <c r="HN1214" s="21"/>
      <c r="HO1214" s="21"/>
      <c r="HP1214" s="21"/>
      <c r="HQ1214" s="21"/>
      <c r="HR1214" s="21"/>
      <c r="HS1214" s="21"/>
      <c r="HT1214" s="21"/>
      <c r="HU1214" s="21"/>
      <c r="HV1214" s="21"/>
      <c r="HW1214" s="21"/>
      <c r="HX1214" s="21"/>
      <c r="HY1214" s="21"/>
      <c r="HZ1214" s="21"/>
      <c r="IA1214" s="21"/>
      <c r="IB1214" s="21"/>
      <c r="IC1214" s="21"/>
      <c r="ID1214" s="21"/>
      <c r="IE1214" s="21"/>
      <c r="IF1214" s="21"/>
      <c r="IG1214" s="21"/>
      <c r="IH1214" s="21"/>
      <c r="II1214" s="21"/>
      <c r="IJ1214" s="21"/>
      <c r="IK1214" s="21"/>
      <c r="IL1214" s="21"/>
      <c r="IM1214" s="21"/>
      <c r="IN1214" s="21"/>
      <c r="IO1214" s="21"/>
      <c r="IP1214" s="21"/>
      <c r="IQ1214" s="21"/>
      <c r="IR1214" s="21"/>
      <c r="IS1214" s="21"/>
      <c r="IT1214" s="21"/>
      <c r="IU1214" s="21"/>
      <c r="IV1214" s="21"/>
      <c r="IW1214" s="21"/>
      <c r="IX1214" s="21"/>
      <c r="IY1214" s="21"/>
      <c r="IZ1214" s="21"/>
      <c r="JA1214" s="21"/>
      <c r="JB1214" s="21"/>
      <c r="JC1214" s="21"/>
      <c r="JD1214" s="21"/>
      <c r="JE1214" s="21"/>
      <c r="JF1214" s="21"/>
      <c r="JG1214" s="21"/>
      <c r="JH1214" s="21"/>
      <c r="JI1214" s="21"/>
      <c r="JJ1214" s="21"/>
      <c r="JK1214" s="21"/>
      <c r="JL1214" s="21"/>
      <c r="JM1214" s="21"/>
      <c r="JN1214" s="21"/>
      <c r="JO1214" s="21"/>
      <c r="JP1214" s="21"/>
      <c r="JQ1214" s="21"/>
      <c r="JR1214" s="21"/>
      <c r="JS1214" s="21"/>
      <c r="JT1214" s="21"/>
      <c r="JU1214" s="21"/>
      <c r="JV1214" s="21"/>
      <c r="JW1214" s="21"/>
      <c r="JX1214" s="21"/>
      <c r="JY1214" s="21"/>
    </row>
    <row r="1215" spans="1:285" ht="14.1" customHeight="1">
      <c r="A1215" s="21"/>
      <c r="B1215" s="21"/>
      <c r="C1215" s="21"/>
      <c r="D1215" s="21"/>
      <c r="E1215" s="21"/>
      <c r="F1215" s="21"/>
      <c r="G1215" s="21"/>
      <c r="H1215" s="21"/>
      <c r="I1215" s="21"/>
      <c r="J1215" s="21"/>
      <c r="K1215" s="21"/>
      <c r="L1215" s="21"/>
      <c r="M1215" s="21"/>
      <c r="N1215" s="21"/>
      <c r="O1215" s="21"/>
      <c r="P1215" s="21"/>
      <c r="Q1215" s="21"/>
      <c r="R1215" s="21"/>
      <c r="S1215" s="21"/>
      <c r="T1215" s="21"/>
      <c r="U1215" s="21"/>
      <c r="V1215" s="21"/>
      <c r="W1215" s="21"/>
      <c r="X1215" s="21"/>
      <c r="Y1215" s="21"/>
      <c r="Z1215" s="21"/>
      <c r="AA1215" s="21"/>
      <c r="AB1215" s="21"/>
      <c r="AC1215" s="21"/>
      <c r="AD1215" s="21"/>
      <c r="AE1215" s="21"/>
      <c r="AF1215" s="21"/>
      <c r="AG1215" s="21"/>
      <c r="AH1215" s="21"/>
      <c r="AI1215" s="21"/>
      <c r="AJ1215" s="21"/>
      <c r="AK1215" s="21"/>
      <c r="AL1215" s="21"/>
      <c r="AM1215" s="21"/>
      <c r="AN1215" s="21"/>
      <c r="AO1215" s="21"/>
      <c r="AP1215" s="21"/>
      <c r="AQ1215" s="21"/>
      <c r="AR1215" s="21"/>
      <c r="AS1215" s="21"/>
      <c r="AT1215" s="21"/>
      <c r="AU1215" s="21"/>
      <c r="AV1215" s="21"/>
      <c r="AW1215" s="21"/>
      <c r="AX1215" s="21"/>
      <c r="AY1215" s="21"/>
      <c r="AZ1215" s="21"/>
      <c r="BA1215" s="21"/>
      <c r="BB1215" s="21"/>
      <c r="BC1215" s="21"/>
      <c r="BD1215" s="21"/>
      <c r="BE1215" s="21"/>
      <c r="BF1215" s="21"/>
      <c r="BG1215" s="21"/>
      <c r="BH1215" s="21"/>
      <c r="BI1215" s="21"/>
      <c r="BJ1215" s="21"/>
      <c r="BK1215" s="21"/>
      <c r="BL1215" s="21"/>
      <c r="BM1215" s="21"/>
      <c r="BN1215" s="21"/>
      <c r="BO1215" s="21"/>
      <c r="BP1215" s="21"/>
      <c r="BQ1215" s="21"/>
      <c r="BR1215" s="21"/>
      <c r="BS1215" s="21"/>
      <c r="BT1215" s="21"/>
      <c r="BU1215" s="21"/>
      <c r="BV1215" s="21"/>
      <c r="BW1215" s="21"/>
      <c r="BX1215" s="21"/>
      <c r="BY1215" s="21"/>
      <c r="BZ1215" s="21"/>
      <c r="CA1215" s="21"/>
      <c r="CB1215" s="21"/>
      <c r="CC1215" s="21"/>
      <c r="CD1215" s="21"/>
      <c r="CE1215" s="21"/>
      <c r="CF1215" s="21"/>
      <c r="CG1215" s="21"/>
      <c r="CH1215" s="21"/>
      <c r="CI1215" s="21"/>
      <c r="CJ1215" s="21"/>
      <c r="CK1215" s="21"/>
      <c r="CL1215" s="21"/>
      <c r="CM1215" s="21"/>
      <c r="CN1215" s="21"/>
      <c r="CO1215" s="21"/>
      <c r="CP1215" s="21"/>
      <c r="CQ1215" s="21"/>
      <c r="CR1215" s="21"/>
      <c r="CS1215" s="21"/>
      <c r="CT1215" s="21"/>
      <c r="CU1215" s="21"/>
      <c r="CV1215" s="21"/>
      <c r="CW1215" s="21"/>
      <c r="CX1215" s="21"/>
      <c r="CY1215" s="21"/>
      <c r="CZ1215" s="21"/>
      <c r="DA1215" s="21"/>
      <c r="DB1215" s="21"/>
      <c r="DC1215" s="21"/>
      <c r="DD1215" s="21"/>
      <c r="DE1215" s="21"/>
      <c r="DF1215" s="21"/>
      <c r="DG1215" s="21"/>
      <c r="DH1215" s="21"/>
      <c r="DI1215" s="21"/>
      <c r="DJ1215" s="21"/>
      <c r="DK1215" s="21"/>
      <c r="DL1215" s="21"/>
      <c r="DM1215" s="21"/>
      <c r="DN1215" s="21"/>
      <c r="DO1215" s="21"/>
      <c r="DP1215" s="21"/>
      <c r="DQ1215" s="21"/>
      <c r="DR1215" s="21"/>
      <c r="DS1215" s="21"/>
      <c r="DT1215" s="21"/>
      <c r="DU1215" s="21"/>
      <c r="DV1215" s="21"/>
      <c r="DW1215" s="21"/>
      <c r="DX1215" s="21"/>
      <c r="DY1215" s="21"/>
      <c r="DZ1215" s="21"/>
      <c r="EA1215" s="21"/>
      <c r="EB1215" s="21"/>
      <c r="EC1215" s="21"/>
      <c r="ED1215" s="21"/>
      <c r="EE1215" s="21"/>
      <c r="EF1215" s="21"/>
      <c r="EG1215" s="21"/>
      <c r="EH1215" s="21"/>
      <c r="EI1215" s="21"/>
      <c r="EJ1215" s="21"/>
      <c r="EK1215" s="21"/>
      <c r="EL1215" s="21"/>
      <c r="EM1215" s="21"/>
      <c r="EN1215" s="21"/>
      <c r="EO1215" s="21"/>
      <c r="EP1215" s="21"/>
      <c r="EQ1215" s="21"/>
      <c r="ER1215" s="21"/>
      <c r="ES1215" s="21"/>
      <c r="ET1215" s="21"/>
      <c r="EU1215" s="21"/>
      <c r="EV1215" s="21"/>
      <c r="EW1215" s="21"/>
      <c r="EX1215" s="21"/>
      <c r="EY1215" s="21"/>
      <c r="EZ1215" s="21"/>
      <c r="FA1215" s="21"/>
      <c r="FB1215" s="21"/>
      <c r="FC1215" s="21"/>
      <c r="FD1215" s="21"/>
      <c r="FE1215" s="21"/>
      <c r="FF1215" s="21"/>
      <c r="FG1215" s="21"/>
      <c r="FH1215" s="21"/>
      <c r="FI1215" s="21"/>
      <c r="FJ1215" s="21"/>
      <c r="FK1215" s="21"/>
      <c r="FL1215" s="21"/>
      <c r="FM1215" s="21"/>
      <c r="FN1215" s="21"/>
      <c r="FO1215" s="21"/>
      <c r="FP1215" s="21"/>
      <c r="FQ1215" s="21"/>
      <c r="FR1215" s="21"/>
      <c r="FS1215" s="21"/>
      <c r="FT1215" s="21"/>
      <c r="FU1215" s="21"/>
      <c r="FV1215" s="21"/>
      <c r="FW1215" s="21"/>
      <c r="FX1215" s="21"/>
      <c r="FY1215" s="21"/>
      <c r="FZ1215" s="21"/>
      <c r="GA1215" s="21"/>
      <c r="GB1215" s="21"/>
      <c r="GC1215" s="21"/>
      <c r="GD1215" s="21"/>
      <c r="GE1215" s="21"/>
      <c r="GF1215" s="21"/>
      <c r="GG1215" s="21"/>
      <c r="GH1215" s="21"/>
      <c r="GI1215" s="21"/>
      <c r="GJ1215" s="21"/>
      <c r="GK1215" s="21"/>
      <c r="GL1215" s="21"/>
      <c r="GM1215" s="21"/>
      <c r="GN1215" s="21"/>
      <c r="GO1215" s="21"/>
      <c r="GP1215" s="21"/>
      <c r="GQ1215" s="21"/>
      <c r="GR1215" s="21"/>
      <c r="GS1215" s="21"/>
      <c r="GT1215" s="21"/>
      <c r="GU1215" s="21"/>
      <c r="GV1215" s="21"/>
      <c r="GW1215" s="21"/>
      <c r="GX1215" s="21"/>
      <c r="GY1215" s="21"/>
      <c r="GZ1215" s="21"/>
      <c r="HA1215" s="21"/>
      <c r="HB1215" s="21"/>
      <c r="HC1215" s="21"/>
      <c r="HD1215" s="21"/>
      <c r="HE1215" s="21"/>
      <c r="HF1215" s="21"/>
      <c r="HG1215" s="21"/>
      <c r="HH1215" s="21"/>
      <c r="HI1215" s="21"/>
      <c r="HJ1215" s="21"/>
      <c r="HK1215" s="21"/>
      <c r="HL1215" s="21"/>
      <c r="HM1215" s="21"/>
      <c r="HN1215" s="21"/>
      <c r="HO1215" s="21"/>
      <c r="HP1215" s="21"/>
      <c r="HQ1215" s="21"/>
      <c r="HR1215" s="21"/>
      <c r="HS1215" s="21"/>
      <c r="HT1215" s="21"/>
      <c r="HU1215" s="21"/>
      <c r="HV1215" s="21"/>
      <c r="HW1215" s="21"/>
      <c r="HX1215" s="21"/>
      <c r="HY1215" s="21"/>
      <c r="HZ1215" s="21"/>
      <c r="IA1215" s="21"/>
      <c r="IB1215" s="21"/>
      <c r="IC1215" s="21"/>
      <c r="ID1215" s="21"/>
      <c r="IE1215" s="21"/>
      <c r="IF1215" s="21"/>
      <c r="IG1215" s="21"/>
      <c r="IH1215" s="21"/>
      <c r="II1215" s="21"/>
      <c r="IJ1215" s="21"/>
      <c r="IK1215" s="21"/>
      <c r="IL1215" s="21"/>
      <c r="IM1215" s="21"/>
      <c r="IN1215" s="21"/>
      <c r="IO1215" s="21"/>
      <c r="IP1215" s="21"/>
      <c r="IQ1215" s="21"/>
      <c r="IR1215" s="21"/>
      <c r="IS1215" s="21"/>
      <c r="IT1215" s="21"/>
      <c r="IU1215" s="21"/>
      <c r="IV1215" s="21"/>
      <c r="IW1215" s="21"/>
      <c r="IX1215" s="21"/>
      <c r="IY1215" s="21"/>
      <c r="IZ1215" s="21"/>
      <c r="JA1215" s="21"/>
      <c r="JB1215" s="21"/>
      <c r="JC1215" s="21"/>
      <c r="JD1215" s="21"/>
      <c r="JE1215" s="21"/>
      <c r="JF1215" s="21"/>
      <c r="JG1215" s="21"/>
      <c r="JH1215" s="21"/>
      <c r="JI1215" s="21"/>
      <c r="JJ1215" s="21"/>
      <c r="JK1215" s="21"/>
      <c r="JL1215" s="21"/>
      <c r="JM1215" s="21"/>
      <c r="JN1215" s="21"/>
      <c r="JO1215" s="21"/>
      <c r="JP1215" s="21"/>
      <c r="JQ1215" s="21"/>
      <c r="JR1215" s="21"/>
      <c r="JS1215" s="21"/>
      <c r="JT1215" s="21"/>
      <c r="JU1215" s="21"/>
      <c r="JV1215" s="21"/>
      <c r="JW1215" s="21"/>
      <c r="JX1215" s="21"/>
      <c r="JY1215" s="21"/>
    </row>
    <row r="1216" spans="1:285" ht="14.1" customHeight="1">
      <c r="A1216" s="21"/>
      <c r="B1216" s="21"/>
      <c r="C1216" s="21"/>
      <c r="D1216" s="21"/>
      <c r="E1216" s="21"/>
      <c r="F1216" s="21"/>
      <c r="G1216" s="21"/>
      <c r="H1216" s="21"/>
      <c r="I1216" s="21"/>
      <c r="J1216" s="21"/>
      <c r="K1216" s="21"/>
      <c r="L1216" s="21"/>
      <c r="M1216" s="21"/>
      <c r="N1216" s="21"/>
      <c r="O1216" s="21"/>
      <c r="P1216" s="21"/>
      <c r="Q1216" s="21"/>
      <c r="R1216" s="21"/>
      <c r="S1216" s="21"/>
      <c r="T1216" s="21"/>
      <c r="U1216" s="21"/>
      <c r="V1216" s="21"/>
      <c r="W1216" s="21"/>
      <c r="X1216" s="21"/>
      <c r="Y1216" s="21"/>
      <c r="Z1216" s="21"/>
      <c r="AA1216" s="21"/>
      <c r="AB1216" s="21"/>
      <c r="AC1216" s="21"/>
      <c r="AD1216" s="21"/>
      <c r="AE1216" s="21"/>
      <c r="AF1216" s="21"/>
      <c r="AG1216" s="21"/>
      <c r="AH1216" s="21"/>
      <c r="AI1216" s="21"/>
      <c r="AJ1216" s="21"/>
      <c r="AK1216" s="21"/>
      <c r="AL1216" s="21"/>
      <c r="AM1216" s="21"/>
      <c r="AN1216" s="21"/>
      <c r="AO1216" s="21"/>
      <c r="AP1216" s="21"/>
      <c r="AQ1216" s="21"/>
      <c r="AR1216" s="21"/>
      <c r="AS1216" s="21"/>
      <c r="AT1216" s="21"/>
      <c r="AU1216" s="21"/>
      <c r="AV1216" s="21"/>
      <c r="AW1216" s="21"/>
      <c r="AX1216" s="21"/>
      <c r="AY1216" s="21"/>
      <c r="AZ1216" s="21"/>
      <c r="BA1216" s="21"/>
      <c r="BB1216" s="21"/>
      <c r="BC1216" s="21"/>
      <c r="BD1216" s="21"/>
      <c r="BE1216" s="21"/>
      <c r="BF1216" s="21"/>
      <c r="BG1216" s="21"/>
      <c r="BH1216" s="21"/>
      <c r="BI1216" s="21"/>
      <c r="BJ1216" s="21"/>
      <c r="BK1216" s="21"/>
      <c r="BL1216" s="21"/>
      <c r="BM1216" s="21"/>
      <c r="BN1216" s="21"/>
      <c r="BO1216" s="21"/>
      <c r="BP1216" s="21"/>
      <c r="BQ1216" s="21"/>
      <c r="BR1216" s="21"/>
      <c r="BS1216" s="21"/>
      <c r="BT1216" s="21"/>
      <c r="BU1216" s="21"/>
      <c r="BV1216" s="21"/>
      <c r="BW1216" s="21"/>
      <c r="BX1216" s="21"/>
      <c r="BY1216" s="21"/>
      <c r="BZ1216" s="21"/>
      <c r="CA1216" s="21"/>
      <c r="CB1216" s="21"/>
      <c r="CC1216" s="21"/>
      <c r="CD1216" s="21"/>
      <c r="CE1216" s="21"/>
      <c r="CF1216" s="21"/>
      <c r="CG1216" s="21"/>
      <c r="CH1216" s="21"/>
      <c r="CI1216" s="21"/>
      <c r="CJ1216" s="21"/>
      <c r="CK1216" s="21"/>
      <c r="CL1216" s="21"/>
      <c r="CM1216" s="21"/>
      <c r="CN1216" s="21"/>
      <c r="CO1216" s="21"/>
      <c r="CP1216" s="21"/>
      <c r="CQ1216" s="21"/>
      <c r="CR1216" s="21"/>
      <c r="CS1216" s="21"/>
      <c r="CT1216" s="21"/>
      <c r="CU1216" s="21"/>
      <c r="CV1216" s="21"/>
      <c r="CW1216" s="21"/>
      <c r="CX1216" s="21"/>
      <c r="CY1216" s="21"/>
      <c r="CZ1216" s="21"/>
      <c r="DA1216" s="21"/>
      <c r="DB1216" s="21"/>
      <c r="DC1216" s="21"/>
      <c r="DD1216" s="21"/>
      <c r="DE1216" s="21"/>
      <c r="DF1216" s="21"/>
      <c r="DG1216" s="21"/>
      <c r="DH1216" s="21"/>
      <c r="DI1216" s="21"/>
      <c r="DJ1216" s="21"/>
      <c r="DK1216" s="21"/>
      <c r="DL1216" s="21"/>
      <c r="DM1216" s="21"/>
      <c r="DN1216" s="21"/>
      <c r="DO1216" s="21"/>
      <c r="DP1216" s="21"/>
      <c r="DQ1216" s="21"/>
      <c r="DR1216" s="21"/>
      <c r="DS1216" s="21"/>
      <c r="DT1216" s="21"/>
      <c r="DU1216" s="21"/>
      <c r="DV1216" s="21"/>
      <c r="DW1216" s="21"/>
      <c r="DX1216" s="21"/>
      <c r="DY1216" s="21"/>
      <c r="DZ1216" s="21"/>
      <c r="EA1216" s="21"/>
      <c r="EB1216" s="21"/>
      <c r="EC1216" s="21"/>
      <c r="ED1216" s="21"/>
      <c r="EE1216" s="21"/>
      <c r="EF1216" s="21"/>
      <c r="EG1216" s="21"/>
      <c r="EH1216" s="21"/>
      <c r="EI1216" s="21"/>
      <c r="EJ1216" s="21"/>
      <c r="EK1216" s="21"/>
      <c r="EL1216" s="21"/>
      <c r="EM1216" s="21"/>
      <c r="EN1216" s="21"/>
      <c r="EO1216" s="21"/>
      <c r="EP1216" s="21"/>
      <c r="EQ1216" s="21"/>
      <c r="ER1216" s="21"/>
      <c r="ES1216" s="21"/>
      <c r="ET1216" s="21"/>
      <c r="EU1216" s="21"/>
      <c r="EV1216" s="21"/>
      <c r="EW1216" s="21"/>
      <c r="EX1216" s="21"/>
      <c r="EY1216" s="21"/>
      <c r="EZ1216" s="21"/>
      <c r="FA1216" s="21"/>
      <c r="FB1216" s="21"/>
      <c r="FC1216" s="21"/>
      <c r="FD1216" s="21"/>
      <c r="FE1216" s="21"/>
      <c r="FF1216" s="21"/>
      <c r="FG1216" s="21"/>
      <c r="FH1216" s="21"/>
      <c r="FI1216" s="21"/>
      <c r="FJ1216" s="21"/>
      <c r="FK1216" s="21"/>
      <c r="FL1216" s="21"/>
      <c r="FM1216" s="21"/>
      <c r="FN1216" s="21"/>
      <c r="FO1216" s="21"/>
      <c r="FP1216" s="21"/>
      <c r="FQ1216" s="21"/>
      <c r="FR1216" s="21"/>
      <c r="FS1216" s="21"/>
      <c r="FT1216" s="21"/>
      <c r="FU1216" s="21"/>
      <c r="FV1216" s="21"/>
      <c r="FW1216" s="21"/>
      <c r="FX1216" s="21"/>
      <c r="FY1216" s="21"/>
      <c r="FZ1216" s="21"/>
      <c r="GA1216" s="21"/>
      <c r="GB1216" s="21"/>
      <c r="GC1216" s="21"/>
      <c r="GD1216" s="21"/>
      <c r="GE1216" s="21"/>
      <c r="GF1216" s="21"/>
      <c r="GG1216" s="21"/>
      <c r="GH1216" s="21"/>
      <c r="GI1216" s="21"/>
      <c r="GJ1216" s="21"/>
      <c r="GK1216" s="21"/>
      <c r="GL1216" s="21"/>
      <c r="GM1216" s="21"/>
      <c r="GN1216" s="21"/>
      <c r="GO1216" s="21"/>
      <c r="GP1216" s="21"/>
      <c r="GQ1216" s="21"/>
      <c r="GR1216" s="21"/>
      <c r="GS1216" s="21"/>
      <c r="GT1216" s="21"/>
      <c r="GU1216" s="21"/>
      <c r="GV1216" s="21"/>
      <c r="GW1216" s="21"/>
      <c r="GX1216" s="21"/>
      <c r="GY1216" s="21"/>
      <c r="GZ1216" s="21"/>
      <c r="HA1216" s="21"/>
      <c r="HB1216" s="21"/>
      <c r="HC1216" s="21"/>
      <c r="HD1216" s="21"/>
      <c r="HE1216" s="21"/>
      <c r="HF1216" s="21"/>
      <c r="HG1216" s="21"/>
      <c r="HH1216" s="21"/>
      <c r="HI1216" s="21"/>
      <c r="HJ1216" s="21"/>
      <c r="HK1216" s="21"/>
      <c r="HL1216" s="21"/>
      <c r="HM1216" s="21"/>
      <c r="HN1216" s="21"/>
      <c r="HO1216" s="21"/>
      <c r="HP1216" s="21"/>
      <c r="HQ1216" s="21"/>
      <c r="HR1216" s="21"/>
      <c r="HS1216" s="21"/>
      <c r="HT1216" s="21"/>
      <c r="HU1216" s="21"/>
      <c r="HV1216" s="21"/>
      <c r="HW1216" s="21"/>
      <c r="HX1216" s="21"/>
      <c r="HY1216" s="21"/>
      <c r="HZ1216" s="21"/>
      <c r="IA1216" s="21"/>
      <c r="IB1216" s="21"/>
      <c r="IC1216" s="21"/>
      <c r="ID1216" s="21"/>
      <c r="IE1216" s="21"/>
      <c r="IF1216" s="21"/>
      <c r="IG1216" s="21"/>
      <c r="IH1216" s="21"/>
      <c r="II1216" s="21"/>
      <c r="IJ1216" s="21"/>
      <c r="IK1216" s="21"/>
      <c r="IL1216" s="21"/>
      <c r="IM1216" s="21"/>
      <c r="IN1216" s="21"/>
      <c r="IO1216" s="21"/>
      <c r="IP1216" s="21"/>
      <c r="IQ1216" s="21"/>
      <c r="IR1216" s="21"/>
      <c r="IS1216" s="21"/>
      <c r="IT1216" s="21"/>
      <c r="IU1216" s="21"/>
      <c r="IV1216" s="21"/>
      <c r="IW1216" s="21"/>
      <c r="IX1216" s="21"/>
      <c r="IY1216" s="21"/>
      <c r="IZ1216" s="21"/>
      <c r="JA1216" s="21"/>
      <c r="JB1216" s="21"/>
      <c r="JC1216" s="21"/>
      <c r="JD1216" s="21"/>
      <c r="JE1216" s="21"/>
      <c r="JF1216" s="21"/>
      <c r="JG1216" s="21"/>
      <c r="JH1216" s="21"/>
      <c r="JI1216" s="21"/>
      <c r="JJ1216" s="21"/>
      <c r="JK1216" s="21"/>
      <c r="JL1216" s="21"/>
      <c r="JM1216" s="21"/>
      <c r="JN1216" s="21"/>
      <c r="JO1216" s="21"/>
      <c r="JP1216" s="21"/>
      <c r="JQ1216" s="21"/>
      <c r="JR1216" s="21"/>
      <c r="JS1216" s="21"/>
      <c r="JT1216" s="21"/>
      <c r="JU1216" s="21"/>
      <c r="JV1216" s="21"/>
      <c r="JW1216" s="21"/>
      <c r="JX1216" s="21"/>
      <c r="JY1216" s="21"/>
    </row>
    <row r="1217" spans="1:285" ht="14.1" customHeight="1">
      <c r="A1217" s="21"/>
      <c r="B1217" s="21"/>
      <c r="C1217" s="21"/>
      <c r="D1217" s="21"/>
      <c r="E1217" s="21"/>
      <c r="F1217" s="21"/>
      <c r="G1217" s="21"/>
      <c r="H1217" s="21"/>
      <c r="I1217" s="21"/>
      <c r="J1217" s="21"/>
      <c r="K1217" s="21"/>
      <c r="L1217" s="21"/>
      <c r="M1217" s="21"/>
      <c r="N1217" s="21"/>
      <c r="O1217" s="21"/>
      <c r="P1217" s="21"/>
      <c r="Q1217" s="21"/>
      <c r="R1217" s="21"/>
      <c r="S1217" s="21"/>
      <c r="T1217" s="21"/>
      <c r="U1217" s="21"/>
      <c r="V1217" s="21"/>
      <c r="W1217" s="21"/>
      <c r="X1217" s="21"/>
      <c r="Y1217" s="21"/>
      <c r="Z1217" s="21"/>
      <c r="AA1217" s="21"/>
      <c r="AB1217" s="21"/>
      <c r="AC1217" s="21"/>
      <c r="AD1217" s="21"/>
      <c r="AE1217" s="21"/>
      <c r="AF1217" s="21"/>
      <c r="AG1217" s="21"/>
      <c r="AH1217" s="21"/>
      <c r="AI1217" s="21"/>
      <c r="AJ1217" s="21"/>
      <c r="AK1217" s="21"/>
      <c r="AL1217" s="21"/>
      <c r="AM1217" s="21"/>
      <c r="AN1217" s="21"/>
      <c r="AO1217" s="21"/>
      <c r="AP1217" s="21"/>
      <c r="AQ1217" s="21"/>
      <c r="AR1217" s="21"/>
      <c r="AS1217" s="21"/>
      <c r="AT1217" s="21"/>
      <c r="AU1217" s="21"/>
      <c r="AV1217" s="21"/>
      <c r="AW1217" s="21"/>
      <c r="AX1217" s="21"/>
      <c r="AY1217" s="21"/>
      <c r="AZ1217" s="21"/>
      <c r="BA1217" s="21"/>
      <c r="BB1217" s="21"/>
      <c r="BC1217" s="21"/>
      <c r="BD1217" s="21"/>
      <c r="BE1217" s="21"/>
      <c r="BF1217" s="21"/>
      <c r="BG1217" s="21"/>
      <c r="BH1217" s="21"/>
      <c r="BI1217" s="21"/>
      <c r="BJ1217" s="21"/>
      <c r="BK1217" s="21"/>
      <c r="BL1217" s="21"/>
      <c r="BM1217" s="21"/>
      <c r="BN1217" s="21"/>
      <c r="BO1217" s="21"/>
      <c r="BP1217" s="21"/>
      <c r="BQ1217" s="21"/>
      <c r="BR1217" s="21"/>
      <c r="BS1217" s="21"/>
      <c r="BT1217" s="21"/>
      <c r="BU1217" s="21"/>
      <c r="BV1217" s="21"/>
      <c r="BW1217" s="21"/>
      <c r="BX1217" s="21"/>
      <c r="BY1217" s="21"/>
      <c r="BZ1217" s="21"/>
      <c r="CA1217" s="21"/>
      <c r="CB1217" s="21"/>
      <c r="CC1217" s="21"/>
      <c r="CD1217" s="21"/>
      <c r="CE1217" s="21"/>
      <c r="CF1217" s="21"/>
      <c r="CG1217" s="21"/>
      <c r="CH1217" s="21"/>
      <c r="CI1217" s="21"/>
      <c r="CJ1217" s="21"/>
      <c r="CK1217" s="21"/>
      <c r="CL1217" s="21"/>
      <c r="CM1217" s="21"/>
      <c r="CN1217" s="21"/>
      <c r="CO1217" s="21"/>
      <c r="CP1217" s="21"/>
      <c r="CQ1217" s="21"/>
      <c r="CR1217" s="21"/>
      <c r="CS1217" s="21"/>
      <c r="CT1217" s="21"/>
      <c r="CU1217" s="21"/>
      <c r="CV1217" s="21"/>
      <c r="CW1217" s="21"/>
      <c r="CX1217" s="21"/>
      <c r="CY1217" s="21"/>
      <c r="CZ1217" s="21"/>
      <c r="DA1217" s="21"/>
      <c r="DB1217" s="21"/>
      <c r="DC1217" s="21"/>
      <c r="DD1217" s="21"/>
      <c r="DE1217" s="21"/>
      <c r="DF1217" s="21"/>
      <c r="DG1217" s="21"/>
      <c r="DH1217" s="21"/>
      <c r="DI1217" s="21"/>
      <c r="DJ1217" s="21"/>
      <c r="DK1217" s="21"/>
      <c r="DL1217" s="21"/>
      <c r="DM1217" s="21"/>
      <c r="DN1217" s="21"/>
      <c r="DO1217" s="21"/>
      <c r="DP1217" s="21"/>
      <c r="DQ1217" s="21"/>
      <c r="DR1217" s="21"/>
      <c r="DS1217" s="21"/>
      <c r="DT1217" s="21"/>
      <c r="DU1217" s="21"/>
      <c r="DV1217" s="21"/>
      <c r="DW1217" s="21"/>
      <c r="DX1217" s="21"/>
      <c r="DY1217" s="21"/>
      <c r="DZ1217" s="21"/>
      <c r="EA1217" s="21"/>
      <c r="EB1217" s="21"/>
      <c r="EC1217" s="21"/>
      <c r="ED1217" s="21"/>
      <c r="EE1217" s="21"/>
      <c r="EF1217" s="21"/>
      <c r="EG1217" s="21"/>
      <c r="EH1217" s="21"/>
      <c r="EI1217" s="21"/>
      <c r="EJ1217" s="21"/>
      <c r="EK1217" s="21"/>
      <c r="EL1217" s="21"/>
      <c r="EM1217" s="21"/>
      <c r="EN1217" s="21"/>
      <c r="EO1217" s="21"/>
      <c r="EP1217" s="21"/>
      <c r="EQ1217" s="21"/>
      <c r="ER1217" s="21"/>
      <c r="ES1217" s="21"/>
      <c r="ET1217" s="21"/>
      <c r="EU1217" s="21"/>
      <c r="EV1217" s="21"/>
      <c r="EW1217" s="21"/>
      <c r="EX1217" s="21"/>
      <c r="EY1217" s="21"/>
      <c r="EZ1217" s="21"/>
      <c r="FA1217" s="21"/>
      <c r="FB1217" s="21"/>
      <c r="FC1217" s="21"/>
      <c r="FD1217" s="21"/>
      <c r="FE1217" s="21"/>
      <c r="FF1217" s="21"/>
      <c r="FG1217" s="21"/>
      <c r="FH1217" s="21"/>
      <c r="FI1217" s="21"/>
      <c r="FJ1217" s="21"/>
      <c r="FK1217" s="21"/>
      <c r="FL1217" s="21"/>
      <c r="FM1217" s="21"/>
      <c r="FN1217" s="21"/>
      <c r="FO1217" s="21"/>
      <c r="FP1217" s="21"/>
      <c r="FQ1217" s="21"/>
      <c r="FR1217" s="21"/>
      <c r="FS1217" s="21"/>
      <c r="FT1217" s="21"/>
      <c r="FU1217" s="21"/>
      <c r="FV1217" s="21"/>
      <c r="FW1217" s="21"/>
      <c r="FX1217" s="21"/>
      <c r="FY1217" s="21"/>
      <c r="FZ1217" s="21"/>
      <c r="GA1217" s="21"/>
      <c r="GB1217" s="21"/>
      <c r="GC1217" s="21"/>
      <c r="GD1217" s="21"/>
      <c r="GE1217" s="21"/>
      <c r="GF1217" s="21"/>
      <c r="GG1217" s="21"/>
      <c r="GH1217" s="21"/>
      <c r="GI1217" s="21"/>
      <c r="GJ1217" s="21"/>
      <c r="GK1217" s="21"/>
      <c r="GL1217" s="21"/>
      <c r="GM1217" s="21"/>
      <c r="GN1217" s="21"/>
      <c r="GO1217" s="21"/>
      <c r="GP1217" s="21"/>
      <c r="GQ1217" s="21"/>
      <c r="GR1217" s="21"/>
      <c r="GS1217" s="21"/>
      <c r="GT1217" s="21"/>
      <c r="GU1217" s="21"/>
      <c r="GV1217" s="21"/>
      <c r="GW1217" s="21"/>
      <c r="GX1217" s="21"/>
      <c r="GY1217" s="21"/>
      <c r="GZ1217" s="21"/>
      <c r="HA1217" s="21"/>
      <c r="HB1217" s="21"/>
      <c r="HC1217" s="21"/>
      <c r="HD1217" s="21"/>
      <c r="HE1217" s="21"/>
      <c r="HF1217" s="21"/>
      <c r="HG1217" s="21"/>
      <c r="HH1217" s="21"/>
      <c r="HI1217" s="21"/>
      <c r="HJ1217" s="21"/>
      <c r="HK1217" s="21"/>
      <c r="HL1217" s="21"/>
      <c r="HM1217" s="21"/>
      <c r="HN1217" s="21"/>
      <c r="HO1217" s="21"/>
      <c r="HP1217" s="21"/>
      <c r="HQ1217" s="21"/>
      <c r="HR1217" s="21"/>
      <c r="HS1217" s="21"/>
      <c r="HT1217" s="21"/>
      <c r="HU1217" s="21"/>
      <c r="HV1217" s="21"/>
      <c r="HW1217" s="21"/>
      <c r="HX1217" s="21"/>
      <c r="HY1217" s="21"/>
      <c r="HZ1217" s="21"/>
      <c r="IA1217" s="21"/>
      <c r="IB1217" s="21"/>
      <c r="IC1217" s="21"/>
      <c r="ID1217" s="21"/>
      <c r="IE1217" s="21"/>
      <c r="IF1217" s="21"/>
      <c r="IG1217" s="21"/>
      <c r="IH1217" s="21"/>
      <c r="II1217" s="21"/>
      <c r="IJ1217" s="21"/>
      <c r="IK1217" s="21"/>
      <c r="IL1217" s="21"/>
      <c r="IM1217" s="21"/>
      <c r="IN1217" s="21"/>
      <c r="IO1217" s="21"/>
      <c r="IP1217" s="21"/>
      <c r="IQ1217" s="21"/>
      <c r="IR1217" s="21"/>
      <c r="IS1217" s="21"/>
      <c r="IT1217" s="21"/>
      <c r="IU1217" s="21"/>
      <c r="IV1217" s="21"/>
      <c r="IW1217" s="21"/>
      <c r="IX1217" s="21"/>
      <c r="IY1217" s="21"/>
      <c r="IZ1217" s="21"/>
      <c r="JA1217" s="21"/>
      <c r="JB1217" s="21"/>
      <c r="JC1217" s="21"/>
      <c r="JD1217" s="21"/>
      <c r="JE1217" s="21"/>
      <c r="JF1217" s="21"/>
      <c r="JG1217" s="21"/>
      <c r="JH1217" s="21"/>
      <c r="JI1217" s="21"/>
      <c r="JJ1217" s="21"/>
      <c r="JK1217" s="21"/>
      <c r="JL1217" s="21"/>
      <c r="JM1217" s="21"/>
      <c r="JN1217" s="21"/>
      <c r="JO1217" s="21"/>
      <c r="JP1217" s="21"/>
      <c r="JQ1217" s="21"/>
      <c r="JR1217" s="21"/>
      <c r="JS1217" s="21"/>
      <c r="JT1217" s="21"/>
      <c r="JU1217" s="21"/>
      <c r="JV1217" s="21"/>
      <c r="JW1217" s="21"/>
      <c r="JX1217" s="21"/>
      <c r="JY1217" s="21"/>
    </row>
    <row r="1218" spans="1:285" ht="14.1" customHeight="1">
      <c r="A1218" s="21"/>
      <c r="B1218" s="21"/>
      <c r="C1218" s="21"/>
      <c r="D1218" s="21"/>
      <c r="E1218" s="21"/>
      <c r="F1218" s="21"/>
      <c r="G1218" s="21"/>
      <c r="H1218" s="21"/>
      <c r="I1218" s="21"/>
      <c r="J1218" s="21"/>
      <c r="K1218" s="21"/>
      <c r="L1218" s="21"/>
      <c r="M1218" s="21"/>
      <c r="N1218" s="21"/>
      <c r="O1218" s="21"/>
      <c r="P1218" s="21"/>
      <c r="Q1218" s="21"/>
      <c r="R1218" s="21"/>
      <c r="S1218" s="21"/>
      <c r="T1218" s="21"/>
      <c r="U1218" s="21"/>
      <c r="V1218" s="21"/>
      <c r="W1218" s="21"/>
      <c r="X1218" s="21"/>
      <c r="Y1218" s="21"/>
      <c r="Z1218" s="21"/>
      <c r="AA1218" s="21"/>
      <c r="AB1218" s="21"/>
      <c r="AC1218" s="21"/>
      <c r="AD1218" s="21"/>
      <c r="AE1218" s="21"/>
      <c r="AF1218" s="21"/>
      <c r="AG1218" s="21"/>
      <c r="AH1218" s="21"/>
      <c r="AI1218" s="21"/>
      <c r="AJ1218" s="21"/>
      <c r="AK1218" s="21"/>
      <c r="AL1218" s="21"/>
      <c r="AM1218" s="21"/>
      <c r="AN1218" s="21"/>
      <c r="AO1218" s="21"/>
      <c r="AP1218" s="21"/>
      <c r="AQ1218" s="21"/>
      <c r="AR1218" s="21"/>
      <c r="AS1218" s="21"/>
      <c r="AT1218" s="21"/>
      <c r="AU1218" s="21"/>
      <c r="AV1218" s="21"/>
      <c r="AW1218" s="21"/>
      <c r="AX1218" s="21"/>
      <c r="AY1218" s="21"/>
      <c r="AZ1218" s="21"/>
      <c r="BA1218" s="21"/>
      <c r="BB1218" s="21"/>
      <c r="BC1218" s="21"/>
      <c r="BD1218" s="21"/>
      <c r="BE1218" s="21"/>
      <c r="BF1218" s="21"/>
      <c r="BG1218" s="21"/>
      <c r="BH1218" s="21"/>
      <c r="BI1218" s="21"/>
      <c r="BJ1218" s="21"/>
      <c r="BK1218" s="21"/>
      <c r="BL1218" s="21"/>
      <c r="BM1218" s="21"/>
      <c r="BN1218" s="21"/>
      <c r="BO1218" s="21"/>
      <c r="BP1218" s="21"/>
      <c r="BQ1218" s="21"/>
      <c r="BR1218" s="21"/>
      <c r="BS1218" s="21"/>
      <c r="BT1218" s="21"/>
      <c r="BU1218" s="21"/>
      <c r="BV1218" s="21"/>
      <c r="BW1218" s="21"/>
      <c r="BX1218" s="21"/>
      <c r="BY1218" s="21"/>
      <c r="BZ1218" s="21"/>
      <c r="CA1218" s="21"/>
      <c r="CB1218" s="21"/>
      <c r="CC1218" s="21"/>
      <c r="CD1218" s="21"/>
      <c r="CE1218" s="21"/>
      <c r="CF1218" s="21"/>
      <c r="CG1218" s="21"/>
      <c r="CH1218" s="21"/>
      <c r="CI1218" s="21"/>
      <c r="CJ1218" s="21"/>
      <c r="CK1218" s="21"/>
      <c r="CL1218" s="21"/>
      <c r="CM1218" s="21"/>
      <c r="CN1218" s="21"/>
      <c r="CO1218" s="21"/>
      <c r="CP1218" s="21"/>
      <c r="CQ1218" s="21"/>
      <c r="CR1218" s="21"/>
      <c r="CS1218" s="21"/>
      <c r="CT1218" s="21"/>
      <c r="CU1218" s="21"/>
      <c r="CV1218" s="21"/>
      <c r="CW1218" s="21"/>
      <c r="CX1218" s="21"/>
      <c r="CY1218" s="21"/>
      <c r="CZ1218" s="21"/>
      <c r="DA1218" s="21"/>
      <c r="DB1218" s="21"/>
      <c r="DC1218" s="21"/>
      <c r="DD1218" s="21"/>
      <c r="DE1218" s="21"/>
      <c r="DF1218" s="21"/>
      <c r="DG1218" s="21"/>
      <c r="DH1218" s="21"/>
      <c r="DI1218" s="21"/>
      <c r="DJ1218" s="21"/>
      <c r="DK1218" s="21"/>
      <c r="DL1218" s="21"/>
      <c r="DM1218" s="21"/>
      <c r="DN1218" s="21"/>
      <c r="DO1218" s="21"/>
      <c r="DP1218" s="21"/>
      <c r="DQ1218" s="21"/>
      <c r="DR1218" s="21"/>
      <c r="DS1218" s="21"/>
      <c r="DT1218" s="21"/>
      <c r="DU1218" s="21"/>
      <c r="DV1218" s="21"/>
      <c r="DW1218" s="21"/>
      <c r="DX1218" s="21"/>
      <c r="DY1218" s="21"/>
      <c r="DZ1218" s="21"/>
      <c r="EA1218" s="21"/>
      <c r="EB1218" s="21"/>
      <c r="EC1218" s="21"/>
      <c r="ED1218" s="21"/>
      <c r="EE1218" s="21"/>
      <c r="EF1218" s="21"/>
      <c r="EG1218" s="21"/>
      <c r="EH1218" s="21"/>
      <c r="EI1218" s="21"/>
      <c r="EJ1218" s="21"/>
      <c r="EK1218" s="21"/>
      <c r="EL1218" s="21"/>
      <c r="EM1218" s="21"/>
      <c r="EN1218" s="21"/>
      <c r="EO1218" s="21"/>
      <c r="EP1218" s="21"/>
      <c r="EQ1218" s="21"/>
      <c r="ER1218" s="21"/>
      <c r="ES1218" s="21"/>
      <c r="ET1218" s="21"/>
      <c r="EU1218" s="21"/>
      <c r="EV1218" s="21"/>
      <c r="EW1218" s="21"/>
      <c r="EX1218" s="21"/>
      <c r="EY1218" s="21"/>
      <c r="EZ1218" s="21"/>
      <c r="FA1218" s="21"/>
      <c r="FB1218" s="21"/>
      <c r="FC1218" s="21"/>
      <c r="FD1218" s="21"/>
      <c r="FE1218" s="21"/>
      <c r="FF1218" s="21"/>
      <c r="FG1218" s="21"/>
      <c r="FH1218" s="21"/>
      <c r="FI1218" s="21"/>
      <c r="FJ1218" s="21"/>
      <c r="FK1218" s="21"/>
      <c r="FL1218" s="21"/>
      <c r="FM1218" s="21"/>
      <c r="FN1218" s="21"/>
      <c r="FO1218" s="21"/>
      <c r="FP1218" s="21"/>
      <c r="FQ1218" s="21"/>
      <c r="FR1218" s="21"/>
      <c r="FS1218" s="21"/>
      <c r="FT1218" s="21"/>
      <c r="FU1218" s="21"/>
      <c r="FV1218" s="21"/>
      <c r="FW1218" s="21"/>
      <c r="FX1218" s="21"/>
      <c r="FY1218" s="21"/>
      <c r="FZ1218" s="21"/>
      <c r="GA1218" s="21"/>
      <c r="GB1218" s="21"/>
      <c r="GC1218" s="21"/>
      <c r="GD1218" s="21"/>
      <c r="GE1218" s="21"/>
      <c r="GF1218" s="21"/>
      <c r="GG1218" s="21"/>
      <c r="GH1218" s="21"/>
      <c r="GI1218" s="21"/>
      <c r="GJ1218" s="21"/>
      <c r="GK1218" s="21"/>
      <c r="GL1218" s="21"/>
      <c r="GM1218" s="21"/>
      <c r="GN1218" s="21"/>
      <c r="GO1218" s="21"/>
      <c r="GP1218" s="21"/>
      <c r="GQ1218" s="21"/>
      <c r="GR1218" s="21"/>
      <c r="GS1218" s="21"/>
      <c r="GT1218" s="21"/>
      <c r="GU1218" s="21"/>
      <c r="GV1218" s="21"/>
      <c r="GW1218" s="21"/>
      <c r="GX1218" s="21"/>
      <c r="GY1218" s="21"/>
      <c r="GZ1218" s="21"/>
      <c r="HA1218" s="21"/>
      <c r="HB1218" s="21"/>
      <c r="HC1218" s="21"/>
      <c r="HD1218" s="21"/>
      <c r="HE1218" s="21"/>
      <c r="HF1218" s="21"/>
      <c r="HG1218" s="21"/>
      <c r="HH1218" s="21"/>
      <c r="HI1218" s="21"/>
      <c r="HJ1218" s="21"/>
      <c r="HK1218" s="21"/>
      <c r="HL1218" s="21"/>
      <c r="HM1218" s="21"/>
      <c r="HN1218" s="21"/>
      <c r="HO1218" s="21"/>
      <c r="HP1218" s="21"/>
      <c r="HQ1218" s="21"/>
      <c r="HR1218" s="21"/>
      <c r="HS1218" s="21"/>
      <c r="HT1218" s="21"/>
      <c r="HU1218" s="21"/>
      <c r="HV1218" s="21"/>
      <c r="HW1218" s="21"/>
      <c r="HX1218" s="21"/>
      <c r="HY1218" s="21"/>
      <c r="HZ1218" s="21"/>
      <c r="IA1218" s="21"/>
      <c r="IB1218" s="21"/>
      <c r="IC1218" s="21"/>
      <c r="ID1218" s="21"/>
      <c r="IE1218" s="21"/>
      <c r="IF1218" s="21"/>
      <c r="IG1218" s="21"/>
      <c r="IH1218" s="21"/>
      <c r="II1218" s="21"/>
      <c r="IJ1218" s="21"/>
      <c r="IK1218" s="21"/>
      <c r="IL1218" s="21"/>
      <c r="IM1218" s="21"/>
      <c r="IN1218" s="21"/>
      <c r="IO1218" s="21"/>
      <c r="IP1218" s="21"/>
      <c r="IQ1218" s="21"/>
      <c r="IR1218" s="21"/>
      <c r="IS1218" s="21"/>
      <c r="IT1218" s="21"/>
      <c r="IU1218" s="21"/>
      <c r="IV1218" s="21"/>
      <c r="IW1218" s="21"/>
      <c r="IX1218" s="21"/>
      <c r="IY1218" s="21"/>
      <c r="IZ1218" s="21"/>
      <c r="JA1218" s="21"/>
      <c r="JB1218" s="21"/>
      <c r="JC1218" s="21"/>
      <c r="JD1218" s="21"/>
      <c r="JE1218" s="21"/>
      <c r="JF1218" s="21"/>
      <c r="JG1218" s="21"/>
      <c r="JH1218" s="21"/>
      <c r="JI1218" s="21"/>
      <c r="JJ1218" s="21"/>
      <c r="JK1218" s="21"/>
      <c r="JL1218" s="21"/>
      <c r="JM1218" s="21"/>
      <c r="JN1218" s="21"/>
      <c r="JO1218" s="21"/>
      <c r="JP1218" s="21"/>
      <c r="JQ1218" s="21"/>
      <c r="JR1218" s="21"/>
      <c r="JS1218" s="21"/>
      <c r="JT1218" s="21"/>
      <c r="JU1218" s="21"/>
      <c r="JV1218" s="21"/>
      <c r="JW1218" s="21"/>
      <c r="JX1218" s="21"/>
      <c r="JY1218" s="21"/>
    </row>
    <row r="1219" spans="1:285" ht="14.1" customHeight="1">
      <c r="A1219" s="21"/>
      <c r="B1219" s="21"/>
      <c r="C1219" s="21"/>
      <c r="D1219" s="21"/>
      <c r="E1219" s="21"/>
      <c r="F1219" s="21"/>
      <c r="G1219" s="21"/>
      <c r="H1219" s="21"/>
      <c r="I1219" s="21"/>
      <c r="J1219" s="21"/>
      <c r="K1219" s="21"/>
      <c r="L1219" s="21"/>
      <c r="M1219" s="21"/>
      <c r="N1219" s="21"/>
      <c r="O1219" s="21"/>
      <c r="P1219" s="21"/>
      <c r="Q1219" s="21"/>
      <c r="R1219" s="21"/>
      <c r="S1219" s="21"/>
      <c r="T1219" s="21"/>
      <c r="U1219" s="21"/>
      <c r="V1219" s="21"/>
      <c r="W1219" s="21"/>
      <c r="X1219" s="21"/>
      <c r="Y1219" s="21"/>
      <c r="Z1219" s="21"/>
      <c r="AA1219" s="21"/>
      <c r="AB1219" s="21"/>
      <c r="AC1219" s="21"/>
      <c r="AD1219" s="21"/>
      <c r="AE1219" s="21"/>
      <c r="AF1219" s="21"/>
      <c r="AG1219" s="21"/>
      <c r="AH1219" s="21"/>
      <c r="AI1219" s="21"/>
      <c r="AJ1219" s="21"/>
      <c r="AK1219" s="21"/>
      <c r="AL1219" s="21"/>
      <c r="AM1219" s="21"/>
      <c r="AN1219" s="21"/>
      <c r="AO1219" s="21"/>
      <c r="AP1219" s="21"/>
      <c r="AQ1219" s="21"/>
      <c r="AR1219" s="21"/>
      <c r="AS1219" s="21"/>
      <c r="AT1219" s="21"/>
      <c r="AU1219" s="21"/>
      <c r="AV1219" s="21"/>
      <c r="AW1219" s="21"/>
      <c r="AX1219" s="21"/>
      <c r="AY1219" s="21"/>
      <c r="AZ1219" s="21"/>
      <c r="BA1219" s="21"/>
      <c r="BB1219" s="21"/>
      <c r="BC1219" s="21"/>
      <c r="BD1219" s="21"/>
      <c r="BE1219" s="21"/>
      <c r="BF1219" s="21"/>
      <c r="BG1219" s="21"/>
      <c r="BH1219" s="21"/>
      <c r="BI1219" s="21"/>
      <c r="BJ1219" s="21"/>
      <c r="BK1219" s="21"/>
      <c r="BL1219" s="21"/>
      <c r="BM1219" s="21"/>
      <c r="BN1219" s="21"/>
      <c r="BO1219" s="21"/>
      <c r="BP1219" s="21"/>
      <c r="BQ1219" s="21"/>
      <c r="BR1219" s="21"/>
      <c r="BS1219" s="21"/>
      <c r="BT1219" s="21"/>
      <c r="BU1219" s="21"/>
      <c r="BV1219" s="21"/>
      <c r="BW1219" s="21"/>
      <c r="BX1219" s="21"/>
      <c r="BY1219" s="21"/>
      <c r="BZ1219" s="21"/>
      <c r="CA1219" s="21"/>
      <c r="CB1219" s="21"/>
      <c r="CC1219" s="21"/>
      <c r="CD1219" s="21"/>
      <c r="CE1219" s="21"/>
      <c r="CF1219" s="21"/>
      <c r="CG1219" s="21"/>
      <c r="CH1219" s="21"/>
      <c r="CI1219" s="21"/>
      <c r="CJ1219" s="21"/>
      <c r="CK1219" s="21"/>
      <c r="CL1219" s="21"/>
      <c r="CM1219" s="21"/>
      <c r="CN1219" s="21"/>
      <c r="CO1219" s="21"/>
      <c r="CP1219" s="21"/>
      <c r="CQ1219" s="21"/>
      <c r="CR1219" s="21"/>
      <c r="CS1219" s="21"/>
      <c r="CT1219" s="21"/>
      <c r="CU1219" s="21"/>
      <c r="CV1219" s="21"/>
      <c r="CW1219" s="21"/>
      <c r="CX1219" s="21"/>
      <c r="CY1219" s="21"/>
      <c r="CZ1219" s="21"/>
      <c r="DA1219" s="21"/>
      <c r="DB1219" s="21"/>
      <c r="DC1219" s="21"/>
      <c r="DD1219" s="21"/>
      <c r="DE1219" s="21"/>
      <c r="DF1219" s="21"/>
      <c r="DG1219" s="21"/>
      <c r="DH1219" s="21"/>
      <c r="DI1219" s="21"/>
      <c r="DJ1219" s="21"/>
      <c r="DK1219" s="21"/>
      <c r="DL1219" s="21"/>
      <c r="DM1219" s="21"/>
      <c r="DN1219" s="21"/>
      <c r="DO1219" s="21"/>
      <c r="DP1219" s="21"/>
      <c r="DQ1219" s="21"/>
      <c r="DR1219" s="21"/>
      <c r="DS1219" s="21"/>
      <c r="DT1219" s="21"/>
      <c r="DU1219" s="21"/>
      <c r="DV1219" s="21"/>
      <c r="DW1219" s="21"/>
      <c r="DX1219" s="21"/>
      <c r="DY1219" s="21"/>
      <c r="DZ1219" s="21"/>
      <c r="EA1219" s="21"/>
      <c r="EB1219" s="21"/>
      <c r="EC1219" s="21"/>
      <c r="ED1219" s="21"/>
      <c r="EE1219" s="21"/>
      <c r="EF1219" s="21"/>
      <c r="EG1219" s="21"/>
      <c r="EH1219" s="21"/>
      <c r="EI1219" s="21"/>
      <c r="EJ1219" s="21"/>
      <c r="EK1219" s="21"/>
      <c r="EL1219" s="21"/>
      <c r="EM1219" s="21"/>
      <c r="EN1219" s="21"/>
      <c r="EO1219" s="21"/>
      <c r="EP1219" s="21"/>
      <c r="EQ1219" s="21"/>
      <c r="ER1219" s="21"/>
      <c r="ES1219" s="21"/>
      <c r="ET1219" s="21"/>
      <c r="EU1219" s="21"/>
      <c r="EV1219" s="21"/>
      <c r="EW1219" s="21"/>
      <c r="EX1219" s="21"/>
      <c r="EY1219" s="21"/>
      <c r="EZ1219" s="21"/>
      <c r="FA1219" s="21"/>
      <c r="FB1219" s="21"/>
      <c r="FC1219" s="21"/>
      <c r="FD1219" s="21"/>
      <c r="FE1219" s="21"/>
      <c r="FF1219" s="21"/>
      <c r="FG1219" s="21"/>
      <c r="FH1219" s="21"/>
      <c r="FI1219" s="21"/>
      <c r="FJ1219" s="21"/>
      <c r="FK1219" s="21"/>
      <c r="FL1219" s="21"/>
      <c r="FM1219" s="21"/>
      <c r="FN1219" s="21"/>
      <c r="FO1219" s="21"/>
      <c r="FP1219" s="21"/>
      <c r="FQ1219" s="21"/>
      <c r="FR1219" s="21"/>
      <c r="FS1219" s="21"/>
      <c r="FT1219" s="21"/>
      <c r="FU1219" s="21"/>
      <c r="FV1219" s="21"/>
      <c r="FW1219" s="21"/>
      <c r="FX1219" s="21"/>
      <c r="FY1219" s="21"/>
      <c r="FZ1219" s="21"/>
      <c r="GA1219" s="21"/>
      <c r="GB1219" s="21"/>
      <c r="GC1219" s="21"/>
      <c r="GD1219" s="21"/>
      <c r="GE1219" s="21"/>
      <c r="GF1219" s="21"/>
      <c r="GG1219" s="21"/>
      <c r="GH1219" s="21"/>
      <c r="GI1219" s="21"/>
      <c r="GJ1219" s="21"/>
      <c r="GK1219" s="21"/>
      <c r="GL1219" s="21"/>
      <c r="GM1219" s="21"/>
      <c r="GN1219" s="21"/>
      <c r="GO1219" s="21"/>
      <c r="GP1219" s="21"/>
      <c r="GQ1219" s="21"/>
      <c r="GR1219" s="21"/>
      <c r="GS1219" s="21"/>
      <c r="GT1219" s="21"/>
      <c r="GU1219" s="21"/>
      <c r="GV1219" s="21"/>
      <c r="GW1219" s="21"/>
      <c r="GX1219" s="21"/>
      <c r="GY1219" s="21"/>
      <c r="GZ1219" s="21"/>
      <c r="HA1219" s="21"/>
      <c r="HB1219" s="21"/>
      <c r="HC1219" s="21"/>
      <c r="HD1219" s="21"/>
      <c r="HE1219" s="21"/>
      <c r="HF1219" s="21"/>
      <c r="HG1219" s="21"/>
      <c r="HH1219" s="21"/>
      <c r="HI1219" s="21"/>
      <c r="HJ1219" s="21"/>
      <c r="HK1219" s="21"/>
      <c r="HL1219" s="21"/>
      <c r="HM1219" s="21"/>
      <c r="HN1219" s="21"/>
      <c r="HO1219" s="21"/>
      <c r="HP1219" s="21"/>
      <c r="HQ1219" s="21"/>
      <c r="HR1219" s="21"/>
      <c r="HS1219" s="21"/>
      <c r="HT1219" s="21"/>
      <c r="HU1219" s="21"/>
      <c r="HV1219" s="21"/>
      <c r="HW1219" s="21"/>
      <c r="HX1219" s="21"/>
      <c r="HY1219" s="21"/>
      <c r="HZ1219" s="21"/>
      <c r="IA1219" s="21"/>
      <c r="IB1219" s="21"/>
      <c r="IC1219" s="21"/>
      <c r="ID1219" s="21"/>
      <c r="IE1219" s="21"/>
      <c r="IF1219" s="21"/>
      <c r="IG1219" s="21"/>
      <c r="IH1219" s="21"/>
      <c r="II1219" s="21"/>
      <c r="IJ1219" s="21"/>
      <c r="IK1219" s="21"/>
      <c r="IL1219" s="21"/>
      <c r="IM1219" s="21"/>
      <c r="IN1219" s="21"/>
      <c r="IO1219" s="21"/>
      <c r="IP1219" s="21"/>
      <c r="IQ1219" s="21"/>
      <c r="IR1219" s="21"/>
      <c r="IS1219" s="21"/>
      <c r="IT1219" s="21"/>
      <c r="IU1219" s="21"/>
      <c r="IV1219" s="21"/>
      <c r="IW1219" s="21"/>
      <c r="IX1219" s="21"/>
      <c r="IY1219" s="21"/>
      <c r="IZ1219" s="21"/>
      <c r="JA1219" s="21"/>
      <c r="JB1219" s="21"/>
      <c r="JC1219" s="21"/>
      <c r="JD1219" s="21"/>
      <c r="JE1219" s="21"/>
      <c r="JF1219" s="21"/>
      <c r="JG1219" s="21"/>
      <c r="JH1219" s="21"/>
      <c r="JI1219" s="21"/>
      <c r="JJ1219" s="21"/>
      <c r="JK1219" s="21"/>
      <c r="JL1219" s="21"/>
      <c r="JM1219" s="21"/>
      <c r="JN1219" s="21"/>
      <c r="JO1219" s="21"/>
      <c r="JP1219" s="21"/>
      <c r="JQ1219" s="21"/>
      <c r="JR1219" s="21"/>
      <c r="JS1219" s="21"/>
      <c r="JT1219" s="21"/>
      <c r="JU1219" s="21"/>
      <c r="JV1219" s="21"/>
      <c r="JW1219" s="21"/>
      <c r="JX1219" s="21"/>
      <c r="JY1219" s="21"/>
    </row>
    <row r="1220" spans="1:285" ht="14.1" customHeight="1">
      <c r="A1220" s="21"/>
      <c r="B1220" s="21"/>
      <c r="C1220" s="21"/>
      <c r="D1220" s="21"/>
      <c r="E1220" s="21"/>
      <c r="F1220" s="21"/>
      <c r="G1220" s="21"/>
      <c r="H1220" s="21"/>
      <c r="I1220" s="21"/>
      <c r="J1220" s="21"/>
      <c r="K1220" s="21"/>
      <c r="L1220" s="21"/>
      <c r="M1220" s="21"/>
      <c r="N1220" s="21"/>
      <c r="O1220" s="21"/>
      <c r="P1220" s="21"/>
      <c r="Q1220" s="21"/>
      <c r="R1220" s="21"/>
      <c r="S1220" s="21"/>
      <c r="T1220" s="21"/>
      <c r="U1220" s="21"/>
      <c r="V1220" s="21"/>
      <c r="W1220" s="21"/>
      <c r="X1220" s="21"/>
      <c r="Y1220" s="21"/>
      <c r="Z1220" s="21"/>
      <c r="AA1220" s="21"/>
      <c r="AB1220" s="21"/>
      <c r="AC1220" s="21"/>
      <c r="AD1220" s="21"/>
      <c r="AE1220" s="21"/>
      <c r="AF1220" s="21"/>
      <c r="AG1220" s="21"/>
      <c r="AH1220" s="21"/>
      <c r="AI1220" s="21"/>
      <c r="AJ1220" s="21"/>
      <c r="AK1220" s="21"/>
      <c r="AL1220" s="21"/>
      <c r="AM1220" s="21"/>
      <c r="AN1220" s="21"/>
      <c r="AO1220" s="21"/>
      <c r="AP1220" s="21"/>
      <c r="AQ1220" s="21"/>
      <c r="AR1220" s="21"/>
      <c r="AS1220" s="21"/>
      <c r="AT1220" s="21"/>
      <c r="AU1220" s="21"/>
      <c r="AV1220" s="21"/>
      <c r="AW1220" s="21"/>
      <c r="AX1220" s="21"/>
      <c r="AY1220" s="21"/>
      <c r="AZ1220" s="21"/>
      <c r="BA1220" s="21"/>
      <c r="BB1220" s="21"/>
      <c r="BC1220" s="21"/>
      <c r="BD1220" s="21"/>
      <c r="BE1220" s="21"/>
      <c r="BF1220" s="21"/>
      <c r="BG1220" s="21"/>
      <c r="BH1220" s="21"/>
      <c r="BI1220" s="21"/>
      <c r="BJ1220" s="21"/>
      <c r="BK1220" s="21"/>
      <c r="BL1220" s="21"/>
      <c r="BM1220" s="21"/>
      <c r="BN1220" s="21"/>
      <c r="BO1220" s="21"/>
      <c r="BP1220" s="21"/>
      <c r="BQ1220" s="21"/>
      <c r="BR1220" s="21"/>
      <c r="BS1220" s="21"/>
      <c r="BT1220" s="21"/>
      <c r="BU1220" s="21"/>
      <c r="BV1220" s="21"/>
      <c r="BW1220" s="21"/>
      <c r="BX1220" s="21"/>
      <c r="BY1220" s="21"/>
      <c r="BZ1220" s="21"/>
      <c r="CA1220" s="21"/>
      <c r="CB1220" s="21"/>
      <c r="CC1220" s="21"/>
      <c r="CD1220" s="21"/>
      <c r="CE1220" s="21"/>
      <c r="CF1220" s="21"/>
      <c r="CG1220" s="21"/>
      <c r="CH1220" s="21"/>
      <c r="CI1220" s="21"/>
      <c r="CJ1220" s="21"/>
      <c r="CK1220" s="21"/>
      <c r="CL1220" s="21"/>
      <c r="CM1220" s="21"/>
      <c r="CN1220" s="21"/>
      <c r="CO1220" s="21"/>
      <c r="CP1220" s="21"/>
      <c r="CQ1220" s="21"/>
      <c r="CR1220" s="21"/>
      <c r="CS1220" s="21"/>
      <c r="CT1220" s="21"/>
      <c r="CU1220" s="21"/>
      <c r="CV1220" s="21"/>
      <c r="CW1220" s="21"/>
      <c r="CX1220" s="21"/>
      <c r="CY1220" s="21"/>
      <c r="CZ1220" s="21"/>
      <c r="DA1220" s="21"/>
      <c r="DB1220" s="21"/>
      <c r="DC1220" s="21"/>
      <c r="DD1220" s="21"/>
      <c r="DE1220" s="21"/>
      <c r="DF1220" s="21"/>
      <c r="DG1220" s="21"/>
      <c r="DH1220" s="21"/>
      <c r="DI1220" s="21"/>
      <c r="DJ1220" s="21"/>
      <c r="DK1220" s="21"/>
      <c r="DL1220" s="21"/>
      <c r="DM1220" s="21"/>
      <c r="DN1220" s="21"/>
      <c r="DO1220" s="21"/>
      <c r="DP1220" s="21"/>
      <c r="DQ1220" s="21"/>
      <c r="DR1220" s="21"/>
      <c r="DS1220" s="21"/>
      <c r="DT1220" s="21"/>
      <c r="DU1220" s="21"/>
      <c r="DV1220" s="21"/>
      <c r="DW1220" s="21"/>
      <c r="DX1220" s="21"/>
      <c r="DY1220" s="21"/>
      <c r="DZ1220" s="21"/>
      <c r="EA1220" s="21"/>
      <c r="EB1220" s="21"/>
      <c r="EC1220" s="21"/>
      <c r="ED1220" s="21"/>
      <c r="EE1220" s="21"/>
      <c r="EF1220" s="21"/>
      <c r="EG1220" s="21"/>
      <c r="EH1220" s="21"/>
      <c r="EI1220" s="21"/>
      <c r="EJ1220" s="21"/>
      <c r="EK1220" s="21"/>
      <c r="EL1220" s="21"/>
      <c r="EM1220" s="21"/>
      <c r="EN1220" s="21"/>
      <c r="EO1220" s="21"/>
      <c r="EP1220" s="21"/>
      <c r="EQ1220" s="21"/>
      <c r="ER1220" s="21"/>
      <c r="ES1220" s="21"/>
      <c r="ET1220" s="21"/>
      <c r="EU1220" s="21"/>
      <c r="EV1220" s="21"/>
      <c r="EW1220" s="21"/>
      <c r="EX1220" s="21"/>
      <c r="EY1220" s="21"/>
      <c r="EZ1220" s="21"/>
      <c r="FA1220" s="21"/>
      <c r="FB1220" s="21"/>
      <c r="FC1220" s="21"/>
      <c r="FD1220" s="21"/>
      <c r="FE1220" s="21"/>
      <c r="FF1220" s="21"/>
      <c r="FG1220" s="21"/>
      <c r="FH1220" s="21"/>
      <c r="FI1220" s="21"/>
      <c r="FJ1220" s="21"/>
      <c r="FK1220" s="21"/>
      <c r="FL1220" s="21"/>
      <c r="FM1220" s="21"/>
      <c r="FN1220" s="21"/>
      <c r="FO1220" s="21"/>
      <c r="FP1220" s="21"/>
      <c r="FQ1220" s="21"/>
      <c r="FR1220" s="21"/>
      <c r="FS1220" s="21"/>
      <c r="FT1220" s="21"/>
      <c r="FU1220" s="21"/>
      <c r="FV1220" s="21"/>
      <c r="FW1220" s="21"/>
      <c r="FX1220" s="21"/>
      <c r="FY1220" s="21"/>
      <c r="FZ1220" s="21"/>
      <c r="GA1220" s="21"/>
      <c r="GB1220" s="21"/>
      <c r="GC1220" s="21"/>
      <c r="GD1220" s="21"/>
      <c r="GE1220" s="21"/>
      <c r="GF1220" s="21"/>
      <c r="GG1220" s="21"/>
      <c r="GH1220" s="21"/>
      <c r="GI1220" s="21"/>
      <c r="GJ1220" s="21"/>
      <c r="GK1220" s="21"/>
      <c r="GL1220" s="21"/>
      <c r="GM1220" s="21"/>
      <c r="GN1220" s="21"/>
      <c r="GO1220" s="21"/>
      <c r="GP1220" s="21"/>
      <c r="GQ1220" s="21"/>
      <c r="GR1220" s="21"/>
      <c r="GS1220" s="21"/>
      <c r="GT1220" s="21"/>
      <c r="GU1220" s="21"/>
      <c r="GV1220" s="21"/>
      <c r="GW1220" s="21"/>
      <c r="GX1220" s="21"/>
      <c r="GY1220" s="21"/>
      <c r="GZ1220" s="21"/>
      <c r="HA1220" s="21"/>
      <c r="HB1220" s="21"/>
      <c r="HC1220" s="21"/>
      <c r="HD1220" s="21"/>
      <c r="HE1220" s="21"/>
      <c r="HF1220" s="21"/>
      <c r="HG1220" s="21"/>
      <c r="HH1220" s="21"/>
      <c r="HI1220" s="21"/>
      <c r="HJ1220" s="21"/>
      <c r="HK1220" s="21"/>
      <c r="HL1220" s="21"/>
      <c r="HM1220" s="21"/>
      <c r="HN1220" s="21"/>
      <c r="HO1220" s="21"/>
      <c r="HP1220" s="21"/>
      <c r="HQ1220" s="21"/>
      <c r="HR1220" s="21"/>
      <c r="HS1220" s="21"/>
      <c r="HT1220" s="21"/>
      <c r="HU1220" s="21"/>
      <c r="HV1220" s="21"/>
      <c r="HW1220" s="21"/>
      <c r="HX1220" s="21"/>
      <c r="HY1220" s="21"/>
      <c r="HZ1220" s="21"/>
      <c r="IA1220" s="21"/>
      <c r="IB1220" s="21"/>
      <c r="IC1220" s="21"/>
      <c r="ID1220" s="21"/>
      <c r="IE1220" s="21"/>
      <c r="IF1220" s="21"/>
      <c r="IG1220" s="21"/>
      <c r="IH1220" s="21"/>
      <c r="II1220" s="21"/>
      <c r="IJ1220" s="21"/>
      <c r="IK1220" s="21"/>
      <c r="IL1220" s="21"/>
      <c r="IM1220" s="21"/>
      <c r="IN1220" s="21"/>
      <c r="IO1220" s="21"/>
      <c r="IP1220" s="21"/>
      <c r="IQ1220" s="21"/>
      <c r="IR1220" s="21"/>
      <c r="IS1220" s="21"/>
      <c r="IT1220" s="21"/>
      <c r="IU1220" s="21"/>
      <c r="IV1220" s="21"/>
      <c r="IW1220" s="21"/>
      <c r="IX1220" s="21"/>
      <c r="IY1220" s="21"/>
      <c r="IZ1220" s="21"/>
      <c r="JA1220" s="21"/>
      <c r="JB1220" s="21"/>
      <c r="JC1220" s="21"/>
      <c r="JD1220" s="21"/>
      <c r="JE1220" s="21"/>
      <c r="JF1220" s="21"/>
      <c r="JG1220" s="21"/>
      <c r="JH1220" s="21"/>
      <c r="JI1220" s="21"/>
      <c r="JJ1220" s="21"/>
      <c r="JK1220" s="21"/>
      <c r="JL1220" s="21"/>
      <c r="JM1220" s="21"/>
      <c r="JN1220" s="21"/>
      <c r="JO1220" s="21"/>
      <c r="JP1220" s="21"/>
      <c r="JQ1220" s="21"/>
      <c r="JR1220" s="21"/>
      <c r="JS1220" s="21"/>
      <c r="JT1220" s="21"/>
      <c r="JU1220" s="21"/>
      <c r="JV1220" s="21"/>
      <c r="JW1220" s="21"/>
      <c r="JX1220" s="21"/>
      <c r="JY1220" s="21"/>
    </row>
    <row r="1221" spans="1:285" ht="14.1" customHeight="1">
      <c r="A1221" s="21"/>
      <c r="B1221" s="21"/>
      <c r="C1221" s="21"/>
      <c r="D1221" s="21"/>
      <c r="E1221" s="21"/>
      <c r="F1221" s="21"/>
      <c r="G1221" s="21"/>
      <c r="H1221" s="21"/>
      <c r="I1221" s="21"/>
      <c r="J1221" s="21"/>
      <c r="K1221" s="21"/>
      <c r="L1221" s="21"/>
      <c r="M1221" s="21"/>
      <c r="N1221" s="21"/>
      <c r="O1221" s="21"/>
      <c r="P1221" s="21"/>
      <c r="Q1221" s="21"/>
      <c r="R1221" s="21"/>
      <c r="S1221" s="21"/>
      <c r="T1221" s="21"/>
      <c r="U1221" s="21"/>
      <c r="V1221" s="21"/>
      <c r="W1221" s="21"/>
      <c r="X1221" s="21"/>
      <c r="Y1221" s="21"/>
      <c r="Z1221" s="21"/>
      <c r="AA1221" s="21"/>
      <c r="AB1221" s="21"/>
      <c r="AC1221" s="21"/>
      <c r="AD1221" s="21"/>
      <c r="AE1221" s="21"/>
      <c r="AF1221" s="21"/>
      <c r="AG1221" s="21"/>
      <c r="AH1221" s="21"/>
      <c r="AI1221" s="21"/>
      <c r="AJ1221" s="21"/>
      <c r="AK1221" s="21"/>
      <c r="AL1221" s="21"/>
      <c r="AM1221" s="21"/>
      <c r="AN1221" s="21"/>
      <c r="AO1221" s="21"/>
      <c r="AP1221" s="21"/>
      <c r="AQ1221" s="21"/>
      <c r="AR1221" s="21"/>
      <c r="AS1221" s="21"/>
      <c r="AT1221" s="21"/>
      <c r="AU1221" s="21"/>
      <c r="AV1221" s="21"/>
      <c r="AW1221" s="21"/>
      <c r="AX1221" s="21"/>
      <c r="AY1221" s="21"/>
      <c r="AZ1221" s="21"/>
      <c r="BA1221" s="21"/>
      <c r="BB1221" s="21"/>
      <c r="BC1221" s="21"/>
      <c r="BD1221" s="21"/>
      <c r="BE1221" s="21"/>
      <c r="BF1221" s="21"/>
      <c r="BG1221" s="21"/>
      <c r="BH1221" s="21"/>
      <c r="BI1221" s="21"/>
      <c r="BJ1221" s="21"/>
      <c r="BK1221" s="21"/>
      <c r="BL1221" s="21"/>
      <c r="BM1221" s="21"/>
      <c r="BN1221" s="21"/>
      <c r="BO1221" s="21"/>
      <c r="BP1221" s="21"/>
      <c r="BQ1221" s="21"/>
      <c r="BR1221" s="21"/>
      <c r="BS1221" s="21"/>
      <c r="BT1221" s="21"/>
      <c r="BU1221" s="21"/>
      <c r="BV1221" s="21"/>
      <c r="BW1221" s="21"/>
      <c r="BX1221" s="21"/>
      <c r="BY1221" s="21"/>
      <c r="BZ1221" s="21"/>
      <c r="CA1221" s="21"/>
      <c r="CB1221" s="21"/>
      <c r="CC1221" s="21"/>
      <c r="CD1221" s="21"/>
      <c r="CE1221" s="21"/>
      <c r="CF1221" s="21"/>
      <c r="CG1221" s="21"/>
      <c r="CH1221" s="21"/>
      <c r="CI1221" s="21"/>
      <c r="CJ1221" s="21"/>
      <c r="CK1221" s="21"/>
      <c r="CL1221" s="21"/>
      <c r="CM1221" s="21"/>
      <c r="CN1221" s="21"/>
      <c r="CO1221" s="21"/>
      <c r="CP1221" s="21"/>
      <c r="CQ1221" s="21"/>
      <c r="CR1221" s="21"/>
      <c r="CS1221" s="21"/>
      <c r="CT1221" s="21"/>
      <c r="CU1221" s="21"/>
      <c r="CV1221" s="21"/>
      <c r="CW1221" s="21"/>
      <c r="CX1221" s="21"/>
      <c r="CY1221" s="21"/>
      <c r="CZ1221" s="21"/>
      <c r="DA1221" s="21"/>
      <c r="DB1221" s="21"/>
      <c r="DC1221" s="21"/>
      <c r="DD1221" s="21"/>
      <c r="DE1221" s="21"/>
      <c r="DF1221" s="21"/>
      <c r="DG1221" s="21"/>
      <c r="DH1221" s="21"/>
      <c r="DI1221" s="21"/>
      <c r="DJ1221" s="21"/>
      <c r="DK1221" s="21"/>
      <c r="DL1221" s="21"/>
      <c r="DM1221" s="21"/>
      <c r="DN1221" s="21"/>
      <c r="DO1221" s="21"/>
      <c r="DP1221" s="21"/>
      <c r="DQ1221" s="21"/>
      <c r="DR1221" s="21"/>
      <c r="DS1221" s="21"/>
      <c r="DT1221" s="21"/>
      <c r="DU1221" s="21"/>
      <c r="DV1221" s="21"/>
      <c r="DW1221" s="21"/>
      <c r="DX1221" s="21"/>
      <c r="DY1221" s="21"/>
      <c r="DZ1221" s="21"/>
      <c r="EA1221" s="21"/>
      <c r="EB1221" s="21"/>
      <c r="EC1221" s="21"/>
      <c r="ED1221" s="21"/>
      <c r="EE1221" s="21"/>
      <c r="EF1221" s="21"/>
      <c r="EG1221" s="21"/>
      <c r="EH1221" s="21"/>
      <c r="EI1221" s="21"/>
      <c r="EJ1221" s="21"/>
      <c r="EK1221" s="21"/>
      <c r="EL1221" s="21"/>
      <c r="EM1221" s="21"/>
      <c r="EN1221" s="21"/>
      <c r="EO1221" s="21"/>
      <c r="EP1221" s="21"/>
      <c r="EQ1221" s="21"/>
      <c r="ER1221" s="21"/>
      <c r="ES1221" s="21"/>
      <c r="ET1221" s="21"/>
      <c r="EU1221" s="21"/>
      <c r="EV1221" s="21"/>
      <c r="EW1221" s="21"/>
      <c r="EX1221" s="21"/>
      <c r="EY1221" s="21"/>
      <c r="EZ1221" s="21"/>
      <c r="FA1221" s="21"/>
      <c r="FB1221" s="21"/>
      <c r="FC1221" s="21"/>
      <c r="FD1221" s="21"/>
      <c r="FE1221" s="21"/>
      <c r="FF1221" s="21"/>
      <c r="FG1221" s="21"/>
      <c r="FH1221" s="21"/>
      <c r="FI1221" s="21"/>
      <c r="FJ1221" s="21"/>
      <c r="FK1221" s="21"/>
      <c r="FL1221" s="21"/>
      <c r="FM1221" s="21"/>
      <c r="FN1221" s="21"/>
      <c r="FO1221" s="21"/>
      <c r="FP1221" s="21"/>
      <c r="FQ1221" s="21"/>
      <c r="FR1221" s="21"/>
      <c r="FS1221" s="21"/>
      <c r="FT1221" s="21"/>
      <c r="FU1221" s="21"/>
      <c r="FV1221" s="21"/>
      <c r="FW1221" s="21"/>
      <c r="FX1221" s="21"/>
      <c r="FY1221" s="21"/>
      <c r="FZ1221" s="21"/>
      <c r="GA1221" s="21"/>
      <c r="GB1221" s="21"/>
      <c r="GC1221" s="21"/>
      <c r="GD1221" s="21"/>
      <c r="GE1221" s="21"/>
      <c r="GF1221" s="21"/>
      <c r="GG1221" s="21"/>
      <c r="GH1221" s="21"/>
      <c r="GI1221" s="21"/>
      <c r="GJ1221" s="21"/>
      <c r="GK1221" s="21"/>
      <c r="GL1221" s="21"/>
      <c r="GM1221" s="21"/>
      <c r="GN1221" s="21"/>
      <c r="GO1221" s="21"/>
      <c r="GP1221" s="21"/>
      <c r="GQ1221" s="21"/>
      <c r="GR1221" s="21"/>
      <c r="GS1221" s="21"/>
      <c r="GT1221" s="21"/>
      <c r="GU1221" s="21"/>
      <c r="GV1221" s="21"/>
      <c r="GW1221" s="21"/>
      <c r="GX1221" s="21"/>
      <c r="GY1221" s="21"/>
      <c r="GZ1221" s="21"/>
      <c r="HA1221" s="21"/>
      <c r="HB1221" s="21"/>
      <c r="HC1221" s="21"/>
      <c r="HD1221" s="21"/>
      <c r="HE1221" s="21"/>
      <c r="HF1221" s="21"/>
      <c r="HG1221" s="21"/>
      <c r="HH1221" s="21"/>
      <c r="HI1221" s="21"/>
      <c r="HJ1221" s="21"/>
      <c r="HK1221" s="21"/>
      <c r="HL1221" s="21"/>
      <c r="HM1221" s="21"/>
      <c r="HN1221" s="21"/>
      <c r="HO1221" s="21"/>
      <c r="HP1221" s="21"/>
      <c r="HQ1221" s="21"/>
      <c r="HR1221" s="21"/>
      <c r="HS1221" s="21"/>
      <c r="HT1221" s="21"/>
      <c r="HU1221" s="21"/>
      <c r="HV1221" s="21"/>
      <c r="HW1221" s="21"/>
      <c r="HX1221" s="21"/>
      <c r="HY1221" s="21"/>
      <c r="HZ1221" s="21"/>
      <c r="IA1221" s="21"/>
      <c r="IB1221" s="21"/>
      <c r="IC1221" s="21"/>
      <c r="ID1221" s="21"/>
      <c r="IE1221" s="21"/>
      <c r="IF1221" s="21"/>
      <c r="IG1221" s="21"/>
      <c r="IH1221" s="21"/>
      <c r="II1221" s="21"/>
      <c r="IJ1221" s="21"/>
      <c r="IK1221" s="21"/>
      <c r="IL1221" s="21"/>
      <c r="IM1221" s="21"/>
      <c r="IN1221" s="21"/>
      <c r="IO1221" s="21"/>
      <c r="IP1221" s="21"/>
      <c r="IQ1221" s="21"/>
      <c r="IR1221" s="21"/>
      <c r="IS1221" s="21"/>
      <c r="IT1221" s="21"/>
      <c r="IU1221" s="21"/>
      <c r="IV1221" s="21"/>
      <c r="IW1221" s="21"/>
      <c r="IX1221" s="21"/>
      <c r="IY1221" s="21"/>
      <c r="IZ1221" s="21"/>
      <c r="JA1221" s="21"/>
      <c r="JB1221" s="21"/>
      <c r="JC1221" s="21"/>
      <c r="JD1221" s="21"/>
      <c r="JE1221" s="21"/>
      <c r="JF1221" s="21"/>
      <c r="JG1221" s="21"/>
      <c r="JH1221" s="21"/>
      <c r="JI1221" s="21"/>
      <c r="JJ1221" s="21"/>
      <c r="JK1221" s="21"/>
      <c r="JL1221" s="21"/>
      <c r="JM1221" s="21"/>
      <c r="JN1221" s="21"/>
      <c r="JO1221" s="21"/>
      <c r="JP1221" s="21"/>
      <c r="JQ1221" s="21"/>
      <c r="JR1221" s="21"/>
      <c r="JS1221" s="21"/>
      <c r="JT1221" s="21"/>
      <c r="JU1221" s="21"/>
      <c r="JV1221" s="21"/>
      <c r="JW1221" s="21"/>
      <c r="JX1221" s="21"/>
      <c r="JY1221" s="21"/>
    </row>
    <row r="1222" spans="1:285" ht="14.1" customHeight="1">
      <c r="A1222" s="21"/>
      <c r="B1222" s="21"/>
      <c r="C1222" s="21"/>
      <c r="D1222" s="21"/>
      <c r="E1222" s="21"/>
      <c r="F1222" s="21"/>
      <c r="G1222" s="21"/>
      <c r="H1222" s="21"/>
      <c r="I1222" s="21"/>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21"/>
      <c r="BK1222" s="21"/>
      <c r="BL1222" s="21"/>
      <c r="BM1222" s="21"/>
      <c r="BN1222" s="21"/>
      <c r="BO1222" s="21"/>
      <c r="BP1222" s="21"/>
      <c r="BQ1222" s="21"/>
      <c r="BR1222" s="21"/>
      <c r="BS1222" s="21"/>
      <c r="BT1222" s="21"/>
      <c r="BU1222" s="21"/>
      <c r="BV1222" s="21"/>
      <c r="BW1222" s="21"/>
      <c r="BX1222" s="21"/>
      <c r="BY1222" s="21"/>
      <c r="BZ1222" s="21"/>
      <c r="CA1222" s="21"/>
      <c r="CB1222" s="21"/>
      <c r="CC1222" s="21"/>
      <c r="CD1222" s="21"/>
      <c r="CE1222" s="21"/>
      <c r="CF1222" s="21"/>
      <c r="CG1222" s="21"/>
      <c r="CH1222" s="21"/>
      <c r="CI1222" s="21"/>
      <c r="CJ1222" s="21"/>
      <c r="CK1222" s="21"/>
      <c r="CL1222" s="21"/>
      <c r="CM1222" s="21"/>
      <c r="CN1222" s="21"/>
      <c r="CO1222" s="21"/>
      <c r="CP1222" s="21"/>
      <c r="CQ1222" s="21"/>
      <c r="CR1222" s="21"/>
      <c r="CS1222" s="21"/>
      <c r="CT1222" s="21"/>
      <c r="CU1222" s="21"/>
      <c r="CV1222" s="21"/>
      <c r="CW1222" s="21"/>
      <c r="CX1222" s="21"/>
      <c r="CY1222" s="21"/>
      <c r="CZ1222" s="21"/>
      <c r="DA1222" s="21"/>
      <c r="DB1222" s="21"/>
      <c r="DC1222" s="21"/>
      <c r="DD1222" s="21"/>
      <c r="DE1222" s="21"/>
      <c r="DF1222" s="21"/>
      <c r="DG1222" s="21"/>
      <c r="DH1222" s="21"/>
      <c r="DI1222" s="21"/>
      <c r="DJ1222" s="21"/>
      <c r="DK1222" s="21"/>
      <c r="DL1222" s="21"/>
      <c r="DM1222" s="21"/>
      <c r="DN1222" s="21"/>
      <c r="DO1222" s="21"/>
      <c r="DP1222" s="21"/>
      <c r="DQ1222" s="21"/>
      <c r="DR1222" s="21"/>
      <c r="DS1222" s="21"/>
      <c r="DT1222" s="21"/>
      <c r="DU1222" s="21"/>
      <c r="DV1222" s="21"/>
      <c r="DW1222" s="21"/>
      <c r="DX1222" s="21"/>
      <c r="DY1222" s="21"/>
      <c r="DZ1222" s="21"/>
      <c r="EA1222" s="21"/>
      <c r="EB1222" s="21"/>
      <c r="EC1222" s="21"/>
      <c r="ED1222" s="21"/>
      <c r="EE1222" s="21"/>
      <c r="EF1222" s="21"/>
      <c r="EG1222" s="21"/>
      <c r="EH1222" s="21"/>
      <c r="EI1222" s="21"/>
      <c r="EJ1222" s="21"/>
      <c r="EK1222" s="21"/>
      <c r="EL1222" s="21"/>
      <c r="EM1222" s="21"/>
      <c r="EN1222" s="21"/>
      <c r="EO1222" s="21"/>
      <c r="EP1222" s="21"/>
      <c r="EQ1222" s="21"/>
      <c r="ER1222" s="21"/>
      <c r="ES1222" s="21"/>
      <c r="ET1222" s="21"/>
      <c r="EU1222" s="21"/>
      <c r="EV1222" s="21"/>
      <c r="EW1222" s="21"/>
      <c r="EX1222" s="21"/>
      <c r="EY1222" s="21"/>
      <c r="EZ1222" s="21"/>
      <c r="FA1222" s="21"/>
      <c r="FB1222" s="21"/>
      <c r="FC1222" s="21"/>
      <c r="FD1222" s="21"/>
      <c r="FE1222" s="21"/>
      <c r="FF1222" s="21"/>
      <c r="FG1222" s="21"/>
      <c r="FH1222" s="21"/>
      <c r="FI1222" s="21"/>
      <c r="FJ1222" s="21"/>
      <c r="FK1222" s="21"/>
      <c r="FL1222" s="21"/>
      <c r="FM1222" s="21"/>
      <c r="FN1222" s="21"/>
      <c r="FO1222" s="21"/>
      <c r="FP1222" s="21"/>
      <c r="FQ1222" s="21"/>
      <c r="FR1222" s="21"/>
      <c r="FS1222" s="21"/>
      <c r="FT1222" s="21"/>
      <c r="FU1222" s="21"/>
      <c r="FV1222" s="21"/>
      <c r="FW1222" s="21"/>
      <c r="FX1222" s="21"/>
      <c r="FY1222" s="21"/>
      <c r="FZ1222" s="21"/>
      <c r="GA1222" s="21"/>
      <c r="GB1222" s="21"/>
      <c r="GC1222" s="21"/>
      <c r="GD1222" s="21"/>
      <c r="GE1222" s="21"/>
      <c r="GF1222" s="21"/>
      <c r="GG1222" s="21"/>
      <c r="GH1222" s="21"/>
      <c r="GI1222" s="21"/>
      <c r="GJ1222" s="21"/>
      <c r="GK1222" s="21"/>
      <c r="GL1222" s="21"/>
      <c r="GM1222" s="21"/>
      <c r="GN1222" s="21"/>
      <c r="GO1222" s="21"/>
      <c r="GP1222" s="21"/>
      <c r="GQ1222" s="21"/>
      <c r="GR1222" s="21"/>
      <c r="GS1222" s="21"/>
      <c r="GT1222" s="21"/>
      <c r="GU1222" s="21"/>
      <c r="GV1222" s="21"/>
      <c r="GW1222" s="21"/>
      <c r="GX1222" s="21"/>
      <c r="GY1222" s="21"/>
      <c r="GZ1222" s="21"/>
      <c r="HA1222" s="21"/>
      <c r="HB1222" s="21"/>
      <c r="HC1222" s="21"/>
      <c r="HD1222" s="21"/>
      <c r="HE1222" s="21"/>
      <c r="HF1222" s="21"/>
      <c r="HG1222" s="21"/>
      <c r="HH1222" s="21"/>
      <c r="HI1222" s="21"/>
      <c r="HJ1222" s="21"/>
      <c r="HK1222" s="21"/>
      <c r="HL1222" s="21"/>
      <c r="HM1222" s="21"/>
      <c r="HN1222" s="21"/>
      <c r="HO1222" s="21"/>
      <c r="HP1222" s="21"/>
      <c r="HQ1222" s="21"/>
      <c r="HR1222" s="21"/>
      <c r="HS1222" s="21"/>
      <c r="HT1222" s="21"/>
      <c r="HU1222" s="21"/>
      <c r="HV1222" s="21"/>
      <c r="HW1222" s="21"/>
      <c r="HX1222" s="21"/>
      <c r="HY1222" s="21"/>
      <c r="HZ1222" s="21"/>
      <c r="IA1222" s="21"/>
      <c r="IB1222" s="21"/>
      <c r="IC1222" s="21"/>
      <c r="ID1222" s="21"/>
      <c r="IE1222" s="21"/>
      <c r="IF1222" s="21"/>
      <c r="IG1222" s="21"/>
      <c r="IH1222" s="21"/>
      <c r="II1222" s="21"/>
      <c r="IJ1222" s="21"/>
      <c r="IK1222" s="21"/>
      <c r="IL1222" s="21"/>
      <c r="IM1222" s="21"/>
      <c r="IN1222" s="21"/>
      <c r="IO1222" s="21"/>
      <c r="IP1222" s="21"/>
      <c r="IQ1222" s="21"/>
      <c r="IR1222" s="21"/>
      <c r="IS1222" s="21"/>
      <c r="IT1222" s="21"/>
      <c r="IU1222" s="21"/>
      <c r="IV1222" s="21"/>
      <c r="IW1222" s="21"/>
      <c r="IX1222" s="21"/>
      <c r="IY1222" s="21"/>
      <c r="IZ1222" s="21"/>
      <c r="JA1222" s="21"/>
      <c r="JB1222" s="21"/>
      <c r="JC1222" s="21"/>
      <c r="JD1222" s="21"/>
      <c r="JE1222" s="21"/>
      <c r="JF1222" s="21"/>
      <c r="JG1222" s="21"/>
      <c r="JH1222" s="21"/>
      <c r="JI1222" s="21"/>
      <c r="JJ1222" s="21"/>
      <c r="JK1222" s="21"/>
      <c r="JL1222" s="21"/>
      <c r="JM1222" s="21"/>
      <c r="JN1222" s="21"/>
      <c r="JO1222" s="21"/>
      <c r="JP1222" s="21"/>
      <c r="JQ1222" s="21"/>
      <c r="JR1222" s="21"/>
      <c r="JS1222" s="21"/>
      <c r="JT1222" s="21"/>
      <c r="JU1222" s="21"/>
      <c r="JV1222" s="21"/>
      <c r="JW1222" s="21"/>
      <c r="JX1222" s="21"/>
      <c r="JY1222" s="21"/>
    </row>
    <row r="1223" spans="1:285" ht="14.1" customHeight="1">
      <c r="A1223" s="21"/>
      <c r="B1223" s="21"/>
      <c r="C1223" s="21"/>
      <c r="D1223" s="21"/>
      <c r="E1223" s="21"/>
      <c r="F1223" s="21"/>
      <c r="G1223" s="21"/>
      <c r="H1223" s="21"/>
      <c r="I1223" s="21"/>
      <c r="J1223" s="21"/>
      <c r="K1223" s="21"/>
      <c r="L1223" s="21"/>
      <c r="M1223" s="21"/>
      <c r="N1223" s="21"/>
      <c r="O1223" s="21"/>
      <c r="P1223" s="21"/>
      <c r="Q1223" s="21"/>
      <c r="R1223" s="21"/>
      <c r="S1223" s="21"/>
      <c r="T1223" s="21"/>
      <c r="U1223" s="21"/>
      <c r="V1223" s="21"/>
      <c r="W1223" s="21"/>
      <c r="X1223" s="21"/>
      <c r="Y1223" s="21"/>
      <c r="Z1223" s="21"/>
      <c r="AA1223" s="21"/>
      <c r="AB1223" s="21"/>
      <c r="AC1223" s="21"/>
      <c r="AD1223" s="21"/>
      <c r="AE1223" s="21"/>
      <c r="AF1223" s="21"/>
      <c r="AG1223" s="21"/>
      <c r="AH1223" s="21"/>
      <c r="AI1223" s="21"/>
      <c r="AJ1223" s="21"/>
      <c r="AK1223" s="21"/>
      <c r="AL1223" s="21"/>
      <c r="AM1223" s="21"/>
      <c r="AN1223" s="21"/>
      <c r="AO1223" s="21"/>
      <c r="AP1223" s="21"/>
      <c r="AQ1223" s="21"/>
      <c r="AR1223" s="21"/>
      <c r="AS1223" s="21"/>
      <c r="AT1223" s="21"/>
      <c r="AU1223" s="21"/>
      <c r="AV1223" s="21"/>
      <c r="AW1223" s="21"/>
      <c r="AX1223" s="21"/>
      <c r="AY1223" s="21"/>
      <c r="AZ1223" s="21"/>
      <c r="BA1223" s="21"/>
      <c r="BB1223" s="21"/>
      <c r="BC1223" s="21"/>
      <c r="BD1223" s="21"/>
      <c r="BE1223" s="21"/>
      <c r="BF1223" s="21"/>
      <c r="BG1223" s="21"/>
      <c r="BH1223" s="21"/>
      <c r="BI1223" s="21"/>
      <c r="BJ1223" s="21"/>
      <c r="BK1223" s="21"/>
      <c r="BL1223" s="21"/>
      <c r="BM1223" s="21"/>
      <c r="BN1223" s="21"/>
      <c r="BO1223" s="21"/>
      <c r="BP1223" s="21"/>
      <c r="BQ1223" s="21"/>
      <c r="BR1223" s="21"/>
      <c r="BS1223" s="21"/>
      <c r="BT1223" s="21"/>
      <c r="BU1223" s="21"/>
      <c r="BV1223" s="21"/>
      <c r="BW1223" s="21"/>
      <c r="BX1223" s="21"/>
      <c r="BY1223" s="21"/>
      <c r="BZ1223" s="21"/>
      <c r="CA1223" s="21"/>
      <c r="CB1223" s="21"/>
      <c r="CC1223" s="21"/>
      <c r="CD1223" s="21"/>
      <c r="CE1223" s="21"/>
      <c r="CF1223" s="21"/>
      <c r="CG1223" s="21"/>
      <c r="CH1223" s="21"/>
      <c r="CI1223" s="21"/>
      <c r="CJ1223" s="21"/>
      <c r="CK1223" s="21"/>
      <c r="CL1223" s="21"/>
      <c r="CM1223" s="21"/>
      <c r="CN1223" s="21"/>
      <c r="CO1223" s="21"/>
      <c r="CP1223" s="21"/>
      <c r="CQ1223" s="21"/>
      <c r="CR1223" s="21"/>
      <c r="CS1223" s="21"/>
      <c r="CT1223" s="21"/>
      <c r="CU1223" s="21"/>
      <c r="CV1223" s="21"/>
      <c r="CW1223" s="21"/>
      <c r="CX1223" s="21"/>
      <c r="CY1223" s="21"/>
      <c r="CZ1223" s="21"/>
      <c r="DA1223" s="21"/>
      <c r="DB1223" s="21"/>
      <c r="DC1223" s="21"/>
      <c r="DD1223" s="21"/>
      <c r="DE1223" s="21"/>
      <c r="DF1223" s="21"/>
      <c r="DG1223" s="21"/>
      <c r="DH1223" s="21"/>
      <c r="DI1223" s="21"/>
      <c r="DJ1223" s="21"/>
      <c r="DK1223" s="21"/>
      <c r="DL1223" s="21"/>
      <c r="DM1223" s="21"/>
      <c r="DN1223" s="21"/>
      <c r="DO1223" s="21"/>
      <c r="DP1223" s="21"/>
      <c r="DQ1223" s="21"/>
      <c r="DR1223" s="21"/>
      <c r="DS1223" s="21"/>
      <c r="DT1223" s="21"/>
      <c r="DU1223" s="21"/>
      <c r="DV1223" s="21"/>
      <c r="DW1223" s="21"/>
      <c r="DX1223" s="21"/>
      <c r="DY1223" s="21"/>
      <c r="DZ1223" s="21"/>
      <c r="EA1223" s="21"/>
      <c r="EB1223" s="21"/>
      <c r="EC1223" s="21"/>
      <c r="ED1223" s="21"/>
      <c r="EE1223" s="21"/>
      <c r="EF1223" s="21"/>
      <c r="EG1223" s="21"/>
      <c r="EH1223" s="21"/>
      <c r="EI1223" s="21"/>
      <c r="EJ1223" s="21"/>
      <c r="EK1223" s="21"/>
      <c r="EL1223" s="21"/>
      <c r="EM1223" s="21"/>
      <c r="EN1223" s="21"/>
      <c r="EO1223" s="21"/>
      <c r="EP1223" s="21"/>
      <c r="EQ1223" s="21"/>
      <c r="ER1223" s="21"/>
      <c r="ES1223" s="21"/>
      <c r="ET1223" s="21"/>
      <c r="EU1223" s="21"/>
      <c r="EV1223" s="21"/>
      <c r="EW1223" s="21"/>
      <c r="EX1223" s="21"/>
      <c r="EY1223" s="21"/>
      <c r="EZ1223" s="21"/>
      <c r="FA1223" s="21"/>
      <c r="FB1223" s="21"/>
      <c r="FC1223" s="21"/>
      <c r="FD1223" s="21"/>
      <c r="FE1223" s="21"/>
      <c r="FF1223" s="21"/>
      <c r="FG1223" s="21"/>
      <c r="FH1223" s="21"/>
      <c r="FI1223" s="21"/>
      <c r="FJ1223" s="21"/>
      <c r="FK1223" s="21"/>
      <c r="FL1223" s="21"/>
      <c r="FM1223" s="21"/>
      <c r="FN1223" s="21"/>
      <c r="FO1223" s="21"/>
      <c r="FP1223" s="21"/>
      <c r="FQ1223" s="21"/>
      <c r="FR1223" s="21"/>
      <c r="FS1223" s="21"/>
      <c r="FT1223" s="21"/>
      <c r="FU1223" s="21"/>
      <c r="FV1223" s="21"/>
      <c r="FW1223" s="21"/>
      <c r="FX1223" s="21"/>
      <c r="FY1223" s="21"/>
      <c r="FZ1223" s="21"/>
      <c r="GA1223" s="21"/>
      <c r="GB1223" s="21"/>
      <c r="GC1223" s="21"/>
      <c r="GD1223" s="21"/>
      <c r="GE1223" s="21"/>
      <c r="GF1223" s="21"/>
      <c r="GG1223" s="21"/>
      <c r="GH1223" s="21"/>
      <c r="GI1223" s="21"/>
      <c r="GJ1223" s="21"/>
      <c r="GK1223" s="21"/>
      <c r="GL1223" s="21"/>
      <c r="GM1223" s="21"/>
      <c r="GN1223" s="21"/>
      <c r="GO1223" s="21"/>
      <c r="GP1223" s="21"/>
      <c r="GQ1223" s="21"/>
      <c r="GR1223" s="21"/>
      <c r="GS1223" s="21"/>
      <c r="GT1223" s="21"/>
      <c r="GU1223" s="21"/>
      <c r="GV1223" s="21"/>
      <c r="GW1223" s="21"/>
      <c r="GX1223" s="21"/>
      <c r="GY1223" s="21"/>
      <c r="GZ1223" s="21"/>
      <c r="HA1223" s="21"/>
      <c r="HB1223" s="21"/>
      <c r="HC1223" s="21"/>
      <c r="HD1223" s="21"/>
      <c r="HE1223" s="21"/>
      <c r="HF1223" s="21"/>
      <c r="HG1223" s="21"/>
      <c r="HH1223" s="21"/>
      <c r="HI1223" s="21"/>
      <c r="HJ1223" s="21"/>
      <c r="HK1223" s="21"/>
      <c r="HL1223" s="21"/>
      <c r="HM1223" s="21"/>
      <c r="HN1223" s="21"/>
      <c r="HO1223" s="21"/>
      <c r="HP1223" s="21"/>
      <c r="HQ1223" s="21"/>
      <c r="HR1223" s="21"/>
      <c r="HS1223" s="21"/>
      <c r="HT1223" s="21"/>
      <c r="HU1223" s="21"/>
      <c r="HV1223" s="21"/>
      <c r="HW1223" s="21"/>
      <c r="HX1223" s="21"/>
      <c r="HY1223" s="21"/>
      <c r="HZ1223" s="21"/>
      <c r="IA1223" s="21"/>
      <c r="IB1223" s="21"/>
      <c r="IC1223" s="21"/>
      <c r="ID1223" s="21"/>
      <c r="IE1223" s="21"/>
      <c r="IF1223" s="21"/>
      <c r="IG1223" s="21"/>
      <c r="IH1223" s="21"/>
      <c r="II1223" s="21"/>
      <c r="IJ1223" s="21"/>
      <c r="IK1223" s="21"/>
      <c r="IL1223" s="21"/>
      <c r="IM1223" s="21"/>
      <c r="IN1223" s="21"/>
      <c r="IO1223" s="21"/>
      <c r="IP1223" s="21"/>
      <c r="IQ1223" s="21"/>
      <c r="IR1223" s="21"/>
      <c r="IS1223" s="21"/>
      <c r="IT1223" s="21"/>
      <c r="IU1223" s="21"/>
      <c r="IV1223" s="21"/>
      <c r="IW1223" s="21"/>
      <c r="IX1223" s="21"/>
      <c r="IY1223" s="21"/>
      <c r="IZ1223" s="21"/>
      <c r="JA1223" s="21"/>
      <c r="JB1223" s="21"/>
      <c r="JC1223" s="21"/>
      <c r="JD1223" s="21"/>
      <c r="JE1223" s="21"/>
      <c r="JF1223" s="21"/>
      <c r="JG1223" s="21"/>
      <c r="JH1223" s="21"/>
      <c r="JI1223" s="21"/>
      <c r="JJ1223" s="21"/>
      <c r="JK1223" s="21"/>
      <c r="JL1223" s="21"/>
      <c r="JM1223" s="21"/>
      <c r="JN1223" s="21"/>
      <c r="JO1223" s="21"/>
      <c r="JP1223" s="21"/>
      <c r="JQ1223" s="21"/>
      <c r="JR1223" s="21"/>
      <c r="JS1223" s="21"/>
      <c r="JT1223" s="21"/>
      <c r="JU1223" s="21"/>
      <c r="JV1223" s="21"/>
      <c r="JW1223" s="21"/>
      <c r="JX1223" s="21"/>
      <c r="JY1223" s="21"/>
    </row>
    <row r="1224" spans="1:285" ht="14.1" customHeight="1">
      <c r="A1224" s="21"/>
      <c r="B1224" s="21"/>
      <c r="C1224" s="21"/>
      <c r="D1224" s="21"/>
      <c r="E1224" s="21"/>
      <c r="F1224" s="21"/>
      <c r="G1224" s="21"/>
      <c r="H1224" s="21"/>
      <c r="I1224" s="21"/>
      <c r="J1224" s="21"/>
      <c r="K1224" s="21"/>
      <c r="L1224" s="21"/>
      <c r="M1224" s="21"/>
      <c r="N1224" s="21"/>
      <c r="O1224" s="21"/>
      <c r="P1224" s="21"/>
      <c r="Q1224" s="21"/>
      <c r="R1224" s="21"/>
      <c r="S1224" s="21"/>
      <c r="T1224" s="21"/>
      <c r="U1224" s="21"/>
      <c r="V1224" s="21"/>
      <c r="W1224" s="21"/>
      <c r="X1224" s="21"/>
      <c r="Y1224" s="21"/>
      <c r="Z1224" s="21"/>
      <c r="AA1224" s="21"/>
      <c r="AB1224" s="21"/>
      <c r="AC1224" s="21"/>
      <c r="AD1224" s="21"/>
      <c r="AE1224" s="21"/>
      <c r="AF1224" s="21"/>
      <c r="AG1224" s="21"/>
      <c r="AH1224" s="21"/>
      <c r="AI1224" s="21"/>
      <c r="AJ1224" s="21"/>
      <c r="AK1224" s="21"/>
      <c r="AL1224" s="21"/>
      <c r="AM1224" s="21"/>
      <c r="AN1224" s="21"/>
      <c r="AO1224" s="21"/>
      <c r="AP1224" s="21"/>
      <c r="AQ1224" s="21"/>
      <c r="AR1224" s="21"/>
      <c r="AS1224" s="21"/>
      <c r="AT1224" s="21"/>
      <c r="AU1224" s="21"/>
      <c r="AV1224" s="21"/>
      <c r="AW1224" s="21"/>
      <c r="AX1224" s="21"/>
      <c r="AY1224" s="21"/>
      <c r="AZ1224" s="21"/>
      <c r="BA1224" s="21"/>
      <c r="BB1224" s="21"/>
      <c r="BC1224" s="21"/>
      <c r="BD1224" s="21"/>
      <c r="BE1224" s="21"/>
      <c r="BF1224" s="21"/>
      <c r="BG1224" s="21"/>
      <c r="BH1224" s="21"/>
      <c r="BI1224" s="21"/>
      <c r="BJ1224" s="21"/>
      <c r="BK1224" s="21"/>
      <c r="BL1224" s="21"/>
      <c r="BM1224" s="21"/>
      <c r="BN1224" s="21"/>
      <c r="BO1224" s="21"/>
      <c r="BP1224" s="21"/>
      <c r="BQ1224" s="21"/>
      <c r="BR1224" s="21"/>
      <c r="BS1224" s="21"/>
      <c r="BT1224" s="21"/>
      <c r="BU1224" s="21"/>
      <c r="BV1224" s="21"/>
      <c r="BW1224" s="21"/>
      <c r="BX1224" s="21"/>
      <c r="BY1224" s="21"/>
      <c r="BZ1224" s="21"/>
      <c r="CA1224" s="21"/>
      <c r="CB1224" s="21"/>
      <c r="CC1224" s="21"/>
      <c r="CD1224" s="21"/>
      <c r="CE1224" s="21"/>
      <c r="CF1224" s="21"/>
      <c r="CG1224" s="21"/>
      <c r="CH1224" s="21"/>
      <c r="CI1224" s="21"/>
      <c r="CJ1224" s="21"/>
      <c r="CK1224" s="21"/>
      <c r="CL1224" s="21"/>
      <c r="CM1224" s="21"/>
      <c r="CN1224" s="21"/>
      <c r="CO1224" s="21"/>
      <c r="CP1224" s="21"/>
      <c r="CQ1224" s="21"/>
      <c r="CR1224" s="21"/>
      <c r="CS1224" s="21"/>
      <c r="CT1224" s="21"/>
      <c r="CU1224" s="21"/>
      <c r="CV1224" s="21"/>
      <c r="CW1224" s="21"/>
      <c r="CX1224" s="21"/>
      <c r="CY1224" s="21"/>
      <c r="CZ1224" s="21"/>
      <c r="DA1224" s="21"/>
      <c r="DB1224" s="21"/>
      <c r="DC1224" s="21"/>
      <c r="DD1224" s="21"/>
      <c r="DE1224" s="21"/>
      <c r="DF1224" s="21"/>
      <c r="DG1224" s="21"/>
      <c r="DH1224" s="21"/>
      <c r="DI1224" s="21"/>
      <c r="DJ1224" s="21"/>
      <c r="DK1224" s="21"/>
      <c r="DL1224" s="21"/>
      <c r="DM1224" s="21"/>
      <c r="DN1224" s="21"/>
      <c r="DO1224" s="21"/>
      <c r="DP1224" s="21"/>
      <c r="DQ1224" s="21"/>
      <c r="DR1224" s="21"/>
      <c r="DS1224" s="21"/>
      <c r="DT1224" s="21"/>
      <c r="DU1224" s="21"/>
      <c r="DV1224" s="21"/>
      <c r="DW1224" s="21"/>
      <c r="DX1224" s="21"/>
      <c r="DY1224" s="21"/>
      <c r="DZ1224" s="21"/>
      <c r="EA1224" s="21"/>
      <c r="EB1224" s="21"/>
      <c r="EC1224" s="21"/>
      <c r="ED1224" s="21"/>
      <c r="EE1224" s="21"/>
      <c r="EF1224" s="21"/>
      <c r="EG1224" s="21"/>
      <c r="EH1224" s="21"/>
      <c r="EI1224" s="21"/>
      <c r="EJ1224" s="21"/>
      <c r="EK1224" s="21"/>
      <c r="EL1224" s="21"/>
      <c r="EM1224" s="21"/>
      <c r="EN1224" s="21"/>
      <c r="EO1224" s="21"/>
      <c r="EP1224" s="21"/>
      <c r="EQ1224" s="21"/>
      <c r="ER1224" s="21"/>
      <c r="ES1224" s="21"/>
      <c r="ET1224" s="21"/>
      <c r="EU1224" s="21"/>
      <c r="EV1224" s="21"/>
      <c r="EW1224" s="21"/>
      <c r="EX1224" s="21"/>
      <c r="EY1224" s="21"/>
      <c r="EZ1224" s="21"/>
      <c r="FA1224" s="21"/>
      <c r="FB1224" s="21"/>
      <c r="FC1224" s="21"/>
      <c r="FD1224" s="21"/>
      <c r="FE1224" s="21"/>
      <c r="FF1224" s="21"/>
      <c r="FG1224" s="21"/>
      <c r="FH1224" s="21"/>
      <c r="FI1224" s="21"/>
      <c r="FJ1224" s="21"/>
      <c r="FK1224" s="21"/>
      <c r="FL1224" s="21"/>
      <c r="FM1224" s="21"/>
      <c r="FN1224" s="21"/>
      <c r="FO1224" s="21"/>
      <c r="FP1224" s="21"/>
      <c r="FQ1224" s="21"/>
      <c r="FR1224" s="21"/>
      <c r="FS1224" s="21"/>
      <c r="FT1224" s="21"/>
      <c r="FU1224" s="21"/>
      <c r="FV1224" s="21"/>
      <c r="FW1224" s="21"/>
      <c r="FX1224" s="21"/>
      <c r="FY1224" s="21"/>
      <c r="FZ1224" s="21"/>
      <c r="GA1224" s="21"/>
      <c r="GB1224" s="21"/>
      <c r="GC1224" s="21"/>
      <c r="GD1224" s="21"/>
      <c r="GE1224" s="21"/>
      <c r="GF1224" s="21"/>
      <c r="GG1224" s="21"/>
      <c r="GH1224" s="21"/>
      <c r="GI1224" s="21"/>
      <c r="GJ1224" s="21"/>
      <c r="GK1224" s="21"/>
      <c r="GL1224" s="21"/>
      <c r="GM1224" s="21"/>
      <c r="GN1224" s="21"/>
      <c r="GO1224" s="21"/>
      <c r="GP1224" s="21"/>
      <c r="GQ1224" s="21"/>
      <c r="GR1224" s="21"/>
      <c r="GS1224" s="21"/>
      <c r="GT1224" s="21"/>
      <c r="GU1224" s="21"/>
      <c r="GV1224" s="21"/>
      <c r="GW1224" s="21"/>
      <c r="GX1224" s="21"/>
      <c r="GY1224" s="21"/>
      <c r="GZ1224" s="21"/>
      <c r="HA1224" s="21"/>
      <c r="HB1224" s="21"/>
      <c r="HC1224" s="21"/>
      <c r="HD1224" s="21"/>
      <c r="HE1224" s="21"/>
      <c r="HF1224" s="21"/>
      <c r="HG1224" s="21"/>
      <c r="HH1224" s="21"/>
      <c r="HI1224" s="21"/>
      <c r="HJ1224" s="21"/>
      <c r="HK1224" s="21"/>
      <c r="HL1224" s="21"/>
      <c r="HM1224" s="21"/>
      <c r="HN1224" s="21"/>
      <c r="HO1224" s="21"/>
      <c r="HP1224" s="21"/>
      <c r="HQ1224" s="21"/>
      <c r="HR1224" s="21"/>
      <c r="HS1224" s="21"/>
      <c r="HT1224" s="21"/>
      <c r="HU1224" s="21"/>
      <c r="HV1224" s="21"/>
      <c r="HW1224" s="21"/>
      <c r="HX1224" s="21"/>
      <c r="HY1224" s="21"/>
      <c r="HZ1224" s="21"/>
      <c r="IA1224" s="21"/>
      <c r="IB1224" s="21"/>
      <c r="IC1224" s="21"/>
      <c r="ID1224" s="21"/>
      <c r="IE1224" s="21"/>
      <c r="IF1224" s="21"/>
      <c r="IG1224" s="21"/>
      <c r="IH1224" s="21"/>
      <c r="II1224" s="21"/>
      <c r="IJ1224" s="21"/>
      <c r="IK1224" s="21"/>
      <c r="IL1224" s="21"/>
      <c r="IM1224" s="21"/>
      <c r="IN1224" s="21"/>
      <c r="IO1224" s="21"/>
      <c r="IP1224" s="21"/>
      <c r="IQ1224" s="21"/>
      <c r="IR1224" s="21"/>
      <c r="IS1224" s="21"/>
      <c r="IT1224" s="21"/>
      <c r="IU1224" s="21"/>
      <c r="IV1224" s="21"/>
      <c r="IW1224" s="21"/>
      <c r="IX1224" s="21"/>
      <c r="IY1224" s="21"/>
      <c r="IZ1224" s="21"/>
      <c r="JA1224" s="21"/>
      <c r="JB1224" s="21"/>
      <c r="JC1224" s="21"/>
      <c r="JD1224" s="21"/>
      <c r="JE1224" s="21"/>
      <c r="JF1224" s="21"/>
      <c r="JG1224" s="21"/>
      <c r="JH1224" s="21"/>
      <c r="JI1224" s="21"/>
      <c r="JJ1224" s="21"/>
      <c r="JK1224" s="21"/>
      <c r="JL1224" s="21"/>
      <c r="JM1224" s="21"/>
      <c r="JN1224" s="21"/>
      <c r="JO1224" s="21"/>
      <c r="JP1224" s="21"/>
      <c r="JQ1224" s="21"/>
      <c r="JR1224" s="21"/>
      <c r="JS1224" s="21"/>
      <c r="JT1224" s="21"/>
      <c r="JU1224" s="21"/>
      <c r="JV1224" s="21"/>
      <c r="JW1224" s="21"/>
      <c r="JX1224" s="21"/>
      <c r="JY1224" s="21"/>
    </row>
    <row r="1225" spans="1:285" ht="14.1" customHeight="1">
      <c r="A1225" s="21"/>
      <c r="B1225" s="21"/>
      <c r="C1225" s="21"/>
      <c r="D1225" s="21"/>
      <c r="E1225" s="21"/>
      <c r="F1225" s="21"/>
      <c r="G1225" s="21"/>
      <c r="H1225" s="21"/>
      <c r="I1225" s="21"/>
      <c r="J1225" s="21"/>
      <c r="K1225" s="21"/>
      <c r="L1225" s="21"/>
      <c r="M1225" s="21"/>
      <c r="N1225" s="21"/>
      <c r="O1225" s="21"/>
      <c r="P1225" s="21"/>
      <c r="Q1225" s="21"/>
      <c r="R1225" s="21"/>
      <c r="S1225" s="21"/>
      <c r="T1225" s="21"/>
      <c r="U1225" s="21"/>
      <c r="V1225" s="21"/>
      <c r="W1225" s="21"/>
      <c r="X1225" s="21"/>
      <c r="Y1225" s="21"/>
      <c r="Z1225" s="21"/>
      <c r="AA1225" s="21"/>
      <c r="AB1225" s="21"/>
      <c r="AC1225" s="21"/>
      <c r="AD1225" s="21"/>
      <c r="AE1225" s="21"/>
      <c r="AF1225" s="21"/>
      <c r="AG1225" s="21"/>
      <c r="AH1225" s="21"/>
      <c r="AI1225" s="21"/>
      <c r="AJ1225" s="21"/>
      <c r="AK1225" s="21"/>
      <c r="AL1225" s="21"/>
      <c r="AM1225" s="21"/>
      <c r="AN1225" s="21"/>
      <c r="AO1225" s="21"/>
      <c r="AP1225" s="21"/>
      <c r="AQ1225" s="21"/>
      <c r="AR1225" s="21"/>
      <c r="AS1225" s="21"/>
      <c r="AT1225" s="21"/>
      <c r="AU1225" s="21"/>
      <c r="AV1225" s="21"/>
      <c r="AW1225" s="21"/>
      <c r="AX1225" s="21"/>
      <c r="AY1225" s="21"/>
      <c r="AZ1225" s="21"/>
      <c r="BA1225" s="21"/>
      <c r="BB1225" s="21"/>
      <c r="BC1225" s="21"/>
      <c r="BD1225" s="21"/>
      <c r="BE1225" s="21"/>
      <c r="BF1225" s="21"/>
      <c r="BG1225" s="21"/>
      <c r="BH1225" s="21"/>
      <c r="BI1225" s="21"/>
      <c r="BJ1225" s="21"/>
      <c r="BK1225" s="21"/>
      <c r="BL1225" s="21"/>
      <c r="BM1225" s="21"/>
      <c r="BN1225" s="21"/>
      <c r="BO1225" s="21"/>
      <c r="BP1225" s="21"/>
      <c r="BQ1225" s="21"/>
      <c r="BR1225" s="21"/>
      <c r="BS1225" s="21"/>
      <c r="BT1225" s="21"/>
      <c r="BU1225" s="21"/>
      <c r="BV1225" s="21"/>
      <c r="BW1225" s="21"/>
      <c r="BX1225" s="21"/>
      <c r="BY1225" s="21"/>
      <c r="BZ1225" s="21"/>
      <c r="CA1225" s="21"/>
      <c r="CB1225" s="21"/>
      <c r="CC1225" s="21"/>
      <c r="CD1225" s="21"/>
      <c r="CE1225" s="21"/>
      <c r="CF1225" s="21"/>
      <c r="CG1225" s="21"/>
      <c r="CH1225" s="21"/>
      <c r="CI1225" s="21"/>
      <c r="CJ1225" s="21"/>
      <c r="CK1225" s="21"/>
      <c r="CL1225" s="21"/>
      <c r="CM1225" s="21"/>
      <c r="CN1225" s="21"/>
      <c r="CO1225" s="21"/>
      <c r="CP1225" s="21"/>
      <c r="CQ1225" s="21"/>
      <c r="CR1225" s="21"/>
      <c r="CS1225" s="21"/>
      <c r="CT1225" s="21"/>
      <c r="CU1225" s="21"/>
      <c r="CV1225" s="21"/>
      <c r="CW1225" s="21"/>
      <c r="CX1225" s="21"/>
      <c r="CY1225" s="21"/>
      <c r="CZ1225" s="21"/>
      <c r="DA1225" s="21"/>
      <c r="DB1225" s="21"/>
      <c r="DC1225" s="21"/>
      <c r="DD1225" s="21"/>
      <c r="DE1225" s="21"/>
      <c r="DF1225" s="21"/>
      <c r="DG1225" s="21"/>
      <c r="DH1225" s="21"/>
      <c r="DI1225" s="21"/>
      <c r="DJ1225" s="21"/>
      <c r="DK1225" s="21"/>
      <c r="DL1225" s="21"/>
      <c r="DM1225" s="21"/>
      <c r="DN1225" s="21"/>
      <c r="DO1225" s="21"/>
      <c r="DP1225" s="21"/>
      <c r="DQ1225" s="21"/>
      <c r="DR1225" s="21"/>
      <c r="DS1225" s="21"/>
      <c r="DT1225" s="21"/>
      <c r="DU1225" s="21"/>
      <c r="DV1225" s="21"/>
      <c r="DW1225" s="21"/>
      <c r="DX1225" s="21"/>
      <c r="DY1225" s="21"/>
      <c r="DZ1225" s="21"/>
      <c r="EA1225" s="21"/>
      <c r="EB1225" s="21"/>
      <c r="EC1225" s="21"/>
      <c r="ED1225" s="21"/>
      <c r="EE1225" s="21"/>
      <c r="EF1225" s="21"/>
      <c r="EG1225" s="21"/>
      <c r="EH1225" s="21"/>
      <c r="EI1225" s="21"/>
      <c r="EJ1225" s="21"/>
      <c r="EK1225" s="21"/>
      <c r="EL1225" s="21"/>
      <c r="EM1225" s="21"/>
      <c r="EN1225" s="21"/>
      <c r="EO1225" s="21"/>
      <c r="EP1225" s="21"/>
      <c r="EQ1225" s="21"/>
      <c r="ER1225" s="21"/>
      <c r="ES1225" s="21"/>
      <c r="ET1225" s="21"/>
      <c r="EU1225" s="21"/>
      <c r="EV1225" s="21"/>
      <c r="EW1225" s="21"/>
      <c r="EX1225" s="21"/>
      <c r="EY1225" s="21"/>
      <c r="EZ1225" s="21"/>
      <c r="FA1225" s="21"/>
      <c r="FB1225" s="21"/>
      <c r="FC1225" s="21"/>
      <c r="FD1225" s="21"/>
      <c r="FE1225" s="21"/>
      <c r="FF1225" s="21"/>
      <c r="FG1225" s="21"/>
      <c r="FH1225" s="21"/>
      <c r="FI1225" s="21"/>
      <c r="FJ1225" s="21"/>
      <c r="FK1225" s="21"/>
      <c r="FL1225" s="21"/>
      <c r="FM1225" s="21"/>
      <c r="FN1225" s="21"/>
      <c r="FO1225" s="21"/>
      <c r="FP1225" s="21"/>
      <c r="FQ1225" s="21"/>
      <c r="FR1225" s="21"/>
      <c r="FS1225" s="21"/>
      <c r="FT1225" s="21"/>
      <c r="FU1225" s="21"/>
      <c r="FV1225" s="21"/>
      <c r="FW1225" s="21"/>
      <c r="FX1225" s="21"/>
      <c r="FY1225" s="21"/>
      <c r="FZ1225" s="21"/>
      <c r="GA1225" s="21"/>
      <c r="GB1225" s="21"/>
      <c r="GC1225" s="21"/>
      <c r="GD1225" s="21"/>
      <c r="GE1225" s="21"/>
      <c r="GF1225" s="21"/>
      <c r="GG1225" s="21"/>
      <c r="GH1225" s="21"/>
      <c r="GI1225" s="21"/>
      <c r="GJ1225" s="21"/>
      <c r="GK1225" s="21"/>
      <c r="GL1225" s="21"/>
      <c r="GM1225" s="21"/>
      <c r="GN1225" s="21"/>
      <c r="GO1225" s="21"/>
      <c r="GP1225" s="21"/>
      <c r="GQ1225" s="21"/>
      <c r="GR1225" s="21"/>
      <c r="GS1225" s="21"/>
      <c r="GT1225" s="21"/>
      <c r="GU1225" s="21"/>
      <c r="GV1225" s="21"/>
      <c r="GW1225" s="21"/>
      <c r="GX1225" s="21"/>
      <c r="GY1225" s="21"/>
      <c r="GZ1225" s="21"/>
      <c r="HA1225" s="21"/>
      <c r="HB1225" s="21"/>
      <c r="HC1225" s="21"/>
      <c r="HD1225" s="21"/>
      <c r="HE1225" s="21"/>
      <c r="HF1225" s="21"/>
      <c r="HG1225" s="21"/>
      <c r="HH1225" s="21"/>
      <c r="HI1225" s="21"/>
      <c r="HJ1225" s="21"/>
      <c r="HK1225" s="21"/>
      <c r="HL1225" s="21"/>
      <c r="HM1225" s="21"/>
      <c r="HN1225" s="21"/>
      <c r="HO1225" s="21"/>
      <c r="HP1225" s="21"/>
      <c r="HQ1225" s="21"/>
      <c r="HR1225" s="21"/>
      <c r="HS1225" s="21"/>
      <c r="HT1225" s="21"/>
      <c r="HU1225" s="21"/>
      <c r="HV1225" s="21"/>
      <c r="HW1225" s="21"/>
      <c r="HX1225" s="21"/>
      <c r="HY1225" s="21"/>
      <c r="HZ1225" s="21"/>
      <c r="IA1225" s="21"/>
      <c r="IB1225" s="21"/>
      <c r="IC1225" s="21"/>
      <c r="ID1225" s="21"/>
      <c r="IE1225" s="21"/>
      <c r="IF1225" s="21"/>
      <c r="IG1225" s="21"/>
      <c r="IH1225" s="21"/>
      <c r="II1225" s="21"/>
      <c r="IJ1225" s="21"/>
      <c r="IK1225" s="21"/>
      <c r="IL1225" s="21"/>
      <c r="IM1225" s="21"/>
      <c r="IN1225" s="21"/>
      <c r="IO1225" s="21"/>
      <c r="IP1225" s="21"/>
      <c r="IQ1225" s="21"/>
      <c r="IR1225" s="21"/>
      <c r="IS1225" s="21"/>
      <c r="IT1225" s="21"/>
      <c r="IU1225" s="21"/>
      <c r="IV1225" s="21"/>
      <c r="IW1225" s="21"/>
      <c r="IX1225" s="21"/>
      <c r="IY1225" s="21"/>
      <c r="IZ1225" s="21"/>
      <c r="JA1225" s="21"/>
      <c r="JB1225" s="21"/>
      <c r="JC1225" s="21"/>
      <c r="JD1225" s="21"/>
      <c r="JE1225" s="21"/>
      <c r="JF1225" s="21"/>
      <c r="JG1225" s="21"/>
      <c r="JH1225" s="21"/>
      <c r="JI1225" s="21"/>
      <c r="JJ1225" s="21"/>
      <c r="JK1225" s="21"/>
      <c r="JL1225" s="21"/>
      <c r="JM1225" s="21"/>
      <c r="JN1225" s="21"/>
      <c r="JO1225" s="21"/>
      <c r="JP1225" s="21"/>
      <c r="JQ1225" s="21"/>
      <c r="JR1225" s="21"/>
      <c r="JS1225" s="21"/>
      <c r="JT1225" s="21"/>
      <c r="JU1225" s="21"/>
      <c r="JV1225" s="21"/>
      <c r="JW1225" s="21"/>
      <c r="JX1225" s="21"/>
      <c r="JY1225" s="21"/>
    </row>
    <row r="1226" spans="1:285" ht="14.1" customHeight="1">
      <c r="A1226" s="21"/>
      <c r="B1226" s="21"/>
      <c r="C1226" s="21"/>
      <c r="D1226" s="21"/>
      <c r="E1226" s="21"/>
      <c r="F1226" s="21"/>
      <c r="G1226" s="21"/>
      <c r="H1226" s="21"/>
      <c r="I1226" s="21"/>
      <c r="J1226" s="21"/>
      <c r="K1226" s="21"/>
      <c r="L1226" s="21"/>
      <c r="M1226" s="21"/>
      <c r="N1226" s="21"/>
      <c r="O1226" s="21"/>
      <c r="P1226" s="21"/>
      <c r="Q1226" s="21"/>
      <c r="R1226" s="21"/>
      <c r="S1226" s="21"/>
      <c r="T1226" s="21"/>
      <c r="U1226" s="21"/>
      <c r="V1226" s="21"/>
      <c r="W1226" s="21"/>
      <c r="X1226" s="21"/>
      <c r="Y1226" s="21"/>
      <c r="Z1226" s="21"/>
      <c r="AA1226" s="21"/>
      <c r="AB1226" s="21"/>
      <c r="AC1226" s="21"/>
      <c r="AD1226" s="21"/>
      <c r="AE1226" s="21"/>
      <c r="AF1226" s="21"/>
      <c r="AG1226" s="21"/>
      <c r="AH1226" s="21"/>
      <c r="AI1226" s="21"/>
      <c r="AJ1226" s="21"/>
      <c r="AK1226" s="21"/>
      <c r="AL1226" s="21"/>
      <c r="AM1226" s="21"/>
      <c r="AN1226" s="21"/>
      <c r="AO1226" s="21"/>
      <c r="AP1226" s="21"/>
      <c r="AQ1226" s="21"/>
      <c r="AR1226" s="21"/>
      <c r="AS1226" s="21"/>
      <c r="AT1226" s="21"/>
      <c r="AU1226" s="21"/>
      <c r="AV1226" s="21"/>
      <c r="AW1226" s="21"/>
      <c r="AX1226" s="21"/>
      <c r="AY1226" s="21"/>
      <c r="AZ1226" s="21"/>
      <c r="BA1226" s="21"/>
      <c r="BB1226" s="21"/>
      <c r="BC1226" s="21"/>
      <c r="BD1226" s="21"/>
      <c r="BE1226" s="21"/>
      <c r="BF1226" s="21"/>
      <c r="BG1226" s="21"/>
      <c r="BH1226" s="21"/>
      <c r="BI1226" s="21"/>
      <c r="BJ1226" s="21"/>
      <c r="BK1226" s="21"/>
      <c r="BL1226" s="21"/>
      <c r="BM1226" s="21"/>
      <c r="BN1226" s="21"/>
      <c r="BO1226" s="21"/>
      <c r="BP1226" s="21"/>
      <c r="BQ1226" s="21"/>
      <c r="BR1226" s="21"/>
      <c r="BS1226" s="21"/>
      <c r="BT1226" s="21"/>
      <c r="BU1226" s="21"/>
      <c r="BV1226" s="21"/>
      <c r="BW1226" s="21"/>
      <c r="BX1226" s="21"/>
      <c r="BY1226" s="21"/>
      <c r="BZ1226" s="21"/>
      <c r="CA1226" s="21"/>
      <c r="CB1226" s="21"/>
      <c r="CC1226" s="21"/>
      <c r="CD1226" s="21"/>
      <c r="CE1226" s="21"/>
      <c r="CF1226" s="21"/>
      <c r="CG1226" s="21"/>
      <c r="CH1226" s="21"/>
      <c r="CI1226" s="21"/>
      <c r="CJ1226" s="21"/>
      <c r="CK1226" s="21"/>
      <c r="CL1226" s="21"/>
      <c r="CM1226" s="21"/>
      <c r="CN1226" s="21"/>
      <c r="CO1226" s="21"/>
      <c r="CP1226" s="21"/>
      <c r="CQ1226" s="21"/>
      <c r="CR1226" s="21"/>
      <c r="CS1226" s="21"/>
      <c r="CT1226" s="21"/>
      <c r="CU1226" s="21"/>
      <c r="CV1226" s="21"/>
      <c r="CW1226" s="21"/>
      <c r="CX1226" s="21"/>
      <c r="CY1226" s="21"/>
      <c r="CZ1226" s="21"/>
      <c r="DA1226" s="21"/>
      <c r="DB1226" s="21"/>
      <c r="DC1226" s="21"/>
      <c r="DD1226" s="21"/>
      <c r="DE1226" s="21"/>
      <c r="DF1226" s="21"/>
      <c r="DG1226" s="21"/>
      <c r="DH1226" s="21"/>
      <c r="DI1226" s="21"/>
      <c r="DJ1226" s="21"/>
      <c r="DK1226" s="21"/>
      <c r="DL1226" s="21"/>
      <c r="DM1226" s="21"/>
      <c r="DN1226" s="21"/>
      <c r="DO1226" s="21"/>
      <c r="DP1226" s="21"/>
      <c r="DQ1226" s="21"/>
      <c r="DR1226" s="21"/>
      <c r="DS1226" s="21"/>
      <c r="DT1226" s="21"/>
      <c r="DU1226" s="21"/>
      <c r="DV1226" s="21"/>
      <c r="DW1226" s="21"/>
      <c r="DX1226" s="21"/>
      <c r="DY1226" s="21"/>
      <c r="DZ1226" s="21"/>
      <c r="EA1226" s="21"/>
      <c r="EB1226" s="21"/>
      <c r="EC1226" s="21"/>
      <c r="ED1226" s="21"/>
      <c r="EE1226" s="21"/>
      <c r="EF1226" s="21"/>
      <c r="EG1226" s="21"/>
      <c r="EH1226" s="21"/>
      <c r="EI1226" s="21"/>
      <c r="EJ1226" s="21"/>
      <c r="EK1226" s="21"/>
      <c r="EL1226" s="21"/>
      <c r="EM1226" s="21"/>
      <c r="EN1226" s="21"/>
      <c r="EO1226" s="21"/>
      <c r="EP1226" s="21"/>
      <c r="EQ1226" s="21"/>
      <c r="ER1226" s="21"/>
      <c r="ES1226" s="21"/>
      <c r="ET1226" s="21"/>
      <c r="EU1226" s="21"/>
      <c r="EV1226" s="21"/>
      <c r="EW1226" s="21"/>
      <c r="EX1226" s="21"/>
      <c r="EY1226" s="21"/>
      <c r="EZ1226" s="21"/>
      <c r="FA1226" s="21"/>
      <c r="FB1226" s="21"/>
      <c r="FC1226" s="21"/>
      <c r="FD1226" s="21"/>
      <c r="FE1226" s="21"/>
      <c r="FF1226" s="21"/>
      <c r="FG1226" s="21"/>
      <c r="FH1226" s="21"/>
      <c r="FI1226" s="21"/>
      <c r="FJ1226" s="21"/>
      <c r="FK1226" s="21"/>
      <c r="FL1226" s="21"/>
      <c r="FM1226" s="21"/>
      <c r="FN1226" s="21"/>
      <c r="FO1226" s="21"/>
      <c r="FP1226" s="21"/>
      <c r="FQ1226" s="21"/>
      <c r="FR1226" s="21"/>
      <c r="FS1226" s="21"/>
      <c r="FT1226" s="21"/>
      <c r="FU1226" s="21"/>
      <c r="FV1226" s="21"/>
      <c r="FW1226" s="21"/>
      <c r="FX1226" s="21"/>
      <c r="FY1226" s="21"/>
      <c r="FZ1226" s="21"/>
      <c r="GA1226" s="21"/>
      <c r="GB1226" s="21"/>
      <c r="GC1226" s="21"/>
      <c r="GD1226" s="21"/>
      <c r="GE1226" s="21"/>
      <c r="GF1226" s="21"/>
      <c r="GG1226" s="21"/>
      <c r="GH1226" s="21"/>
      <c r="GI1226" s="21"/>
      <c r="GJ1226" s="21"/>
      <c r="GK1226" s="21"/>
      <c r="GL1226" s="21"/>
      <c r="GM1226" s="21"/>
      <c r="GN1226" s="21"/>
      <c r="GO1226" s="21"/>
      <c r="GP1226" s="21"/>
      <c r="GQ1226" s="21"/>
      <c r="GR1226" s="21"/>
      <c r="GS1226" s="21"/>
      <c r="GT1226" s="21"/>
      <c r="GU1226" s="21"/>
      <c r="GV1226" s="21"/>
      <c r="GW1226" s="21"/>
      <c r="GX1226" s="21"/>
      <c r="GY1226" s="21"/>
      <c r="GZ1226" s="21"/>
      <c r="HA1226" s="21"/>
      <c r="HB1226" s="21"/>
      <c r="HC1226" s="21"/>
      <c r="HD1226" s="21"/>
      <c r="HE1226" s="21"/>
      <c r="HF1226" s="21"/>
      <c r="HG1226" s="21"/>
      <c r="HH1226" s="21"/>
      <c r="HI1226" s="21"/>
      <c r="HJ1226" s="21"/>
      <c r="HK1226" s="21"/>
      <c r="HL1226" s="21"/>
      <c r="HM1226" s="21"/>
      <c r="HN1226" s="21"/>
      <c r="HO1226" s="21"/>
      <c r="HP1226" s="21"/>
      <c r="HQ1226" s="21"/>
      <c r="HR1226" s="21"/>
      <c r="HS1226" s="21"/>
      <c r="HT1226" s="21"/>
      <c r="HU1226" s="21"/>
      <c r="HV1226" s="21"/>
      <c r="HW1226" s="21"/>
      <c r="HX1226" s="21"/>
      <c r="HY1226" s="21"/>
      <c r="HZ1226" s="21"/>
      <c r="IA1226" s="21"/>
      <c r="IB1226" s="21"/>
      <c r="IC1226" s="21"/>
      <c r="ID1226" s="21"/>
      <c r="IE1226" s="21"/>
      <c r="IF1226" s="21"/>
      <c r="IG1226" s="21"/>
      <c r="IH1226" s="21"/>
      <c r="II1226" s="21"/>
      <c r="IJ1226" s="21"/>
      <c r="IK1226" s="21"/>
      <c r="IL1226" s="21"/>
      <c r="IM1226" s="21"/>
      <c r="IN1226" s="21"/>
      <c r="IO1226" s="21"/>
      <c r="IP1226" s="21"/>
      <c r="IQ1226" s="21"/>
      <c r="IR1226" s="21"/>
      <c r="IS1226" s="21"/>
      <c r="IT1226" s="21"/>
      <c r="IU1226" s="21"/>
      <c r="IV1226" s="21"/>
      <c r="IW1226" s="21"/>
      <c r="IX1226" s="21"/>
      <c r="IY1226" s="21"/>
      <c r="IZ1226" s="21"/>
      <c r="JA1226" s="21"/>
      <c r="JB1226" s="21"/>
      <c r="JC1226" s="21"/>
      <c r="JD1226" s="21"/>
      <c r="JE1226" s="21"/>
      <c r="JF1226" s="21"/>
      <c r="JG1226" s="21"/>
      <c r="JH1226" s="21"/>
      <c r="JI1226" s="21"/>
      <c r="JJ1226" s="21"/>
      <c r="JK1226" s="21"/>
      <c r="JL1226" s="21"/>
      <c r="JM1226" s="21"/>
      <c r="JN1226" s="21"/>
      <c r="JO1226" s="21"/>
      <c r="JP1226" s="21"/>
      <c r="JQ1226" s="21"/>
      <c r="JR1226" s="21"/>
      <c r="JS1226" s="21"/>
      <c r="JT1226" s="21"/>
      <c r="JU1226" s="21"/>
      <c r="JV1226" s="21"/>
      <c r="JW1226" s="21"/>
      <c r="JX1226" s="21"/>
      <c r="JY1226" s="21"/>
    </row>
    <row r="1227" spans="1:285" ht="14.1" customHeight="1">
      <c r="A1227" s="21"/>
      <c r="B1227" s="21"/>
      <c r="C1227" s="21"/>
      <c r="D1227" s="21"/>
      <c r="E1227" s="21"/>
      <c r="F1227" s="21"/>
      <c r="G1227" s="21"/>
      <c r="H1227" s="21"/>
      <c r="I1227" s="21"/>
      <c r="J1227" s="21"/>
      <c r="K1227" s="21"/>
      <c r="L1227" s="21"/>
      <c r="M1227" s="21"/>
      <c r="N1227" s="21"/>
      <c r="O1227" s="21"/>
      <c r="P1227" s="21"/>
      <c r="Q1227" s="21"/>
      <c r="R1227" s="21"/>
      <c r="S1227" s="21"/>
      <c r="T1227" s="21"/>
      <c r="U1227" s="21"/>
      <c r="V1227" s="21"/>
      <c r="W1227" s="21"/>
      <c r="X1227" s="21"/>
      <c r="Y1227" s="21"/>
      <c r="Z1227" s="21"/>
      <c r="AA1227" s="21"/>
      <c r="AB1227" s="21"/>
      <c r="AC1227" s="21"/>
      <c r="AD1227" s="21"/>
      <c r="AE1227" s="21"/>
      <c r="AF1227" s="21"/>
      <c r="AG1227" s="21"/>
      <c r="AH1227" s="21"/>
      <c r="AI1227" s="21"/>
      <c r="AJ1227" s="21"/>
      <c r="AK1227" s="21"/>
      <c r="AL1227" s="21"/>
      <c r="AM1227" s="21"/>
      <c r="AN1227" s="21"/>
      <c r="AO1227" s="21"/>
      <c r="AP1227" s="21"/>
      <c r="AQ1227" s="21"/>
      <c r="AR1227" s="21"/>
      <c r="AS1227" s="21"/>
      <c r="AT1227" s="21"/>
      <c r="AU1227" s="21"/>
      <c r="AV1227" s="21"/>
      <c r="AW1227" s="21"/>
      <c r="AX1227" s="21"/>
      <c r="AY1227" s="21"/>
      <c r="AZ1227" s="21"/>
      <c r="BA1227" s="21"/>
      <c r="BB1227" s="21"/>
      <c r="BC1227" s="21"/>
      <c r="BD1227" s="21"/>
      <c r="BE1227" s="21"/>
      <c r="BF1227" s="21"/>
      <c r="BG1227" s="21"/>
      <c r="BH1227" s="21"/>
      <c r="BI1227" s="21"/>
      <c r="BJ1227" s="21"/>
      <c r="BK1227" s="21"/>
      <c r="BL1227" s="21"/>
      <c r="BM1227" s="21"/>
      <c r="BN1227" s="21"/>
      <c r="BO1227" s="21"/>
      <c r="BP1227" s="21"/>
      <c r="BQ1227" s="21"/>
      <c r="BR1227" s="21"/>
      <c r="BS1227" s="21"/>
      <c r="BT1227" s="21"/>
      <c r="BU1227" s="21"/>
      <c r="BV1227" s="21"/>
      <c r="BW1227" s="21"/>
      <c r="BX1227" s="21"/>
      <c r="BY1227" s="21"/>
      <c r="BZ1227" s="21"/>
      <c r="CA1227" s="21"/>
      <c r="CB1227" s="21"/>
      <c r="CC1227" s="21"/>
      <c r="CD1227" s="21"/>
      <c r="CE1227" s="21"/>
      <c r="CF1227" s="21"/>
      <c r="CG1227" s="21"/>
      <c r="CH1227" s="21"/>
      <c r="CI1227" s="21"/>
      <c r="CJ1227" s="21"/>
      <c r="CK1227" s="21"/>
      <c r="CL1227" s="21"/>
      <c r="CM1227" s="21"/>
      <c r="CN1227" s="21"/>
      <c r="CO1227" s="21"/>
      <c r="CP1227" s="21"/>
      <c r="CQ1227" s="21"/>
      <c r="CR1227" s="21"/>
      <c r="CS1227" s="21"/>
      <c r="CT1227" s="21"/>
      <c r="CU1227" s="21"/>
      <c r="CV1227" s="21"/>
      <c r="CW1227" s="21"/>
      <c r="CX1227" s="21"/>
      <c r="CY1227" s="21"/>
      <c r="CZ1227" s="21"/>
      <c r="DA1227" s="21"/>
      <c r="DB1227" s="21"/>
      <c r="DC1227" s="21"/>
      <c r="DD1227" s="21"/>
      <c r="DE1227" s="21"/>
      <c r="DF1227" s="21"/>
      <c r="DG1227" s="21"/>
      <c r="DH1227" s="21"/>
      <c r="DI1227" s="21"/>
      <c r="DJ1227" s="21"/>
      <c r="DK1227" s="21"/>
      <c r="DL1227" s="21"/>
      <c r="DM1227" s="21"/>
      <c r="DN1227" s="21"/>
      <c r="DO1227" s="21"/>
      <c r="DP1227" s="21"/>
      <c r="DQ1227" s="21"/>
      <c r="DR1227" s="21"/>
      <c r="DS1227" s="21"/>
      <c r="DT1227" s="21"/>
      <c r="DU1227" s="21"/>
      <c r="DV1227" s="21"/>
      <c r="DW1227" s="21"/>
      <c r="DX1227" s="21"/>
      <c r="DY1227" s="21"/>
      <c r="DZ1227" s="21"/>
      <c r="EA1227" s="21"/>
      <c r="EB1227" s="21"/>
      <c r="EC1227" s="21"/>
      <c r="ED1227" s="21"/>
      <c r="EE1227" s="21"/>
      <c r="EF1227" s="21"/>
      <c r="EG1227" s="21"/>
      <c r="EH1227" s="21"/>
      <c r="EI1227" s="21"/>
      <c r="EJ1227" s="21"/>
      <c r="EK1227" s="21"/>
      <c r="EL1227" s="21"/>
      <c r="EM1227" s="21"/>
      <c r="EN1227" s="21"/>
      <c r="EO1227" s="21"/>
      <c r="EP1227" s="21"/>
      <c r="EQ1227" s="21"/>
      <c r="ER1227" s="21"/>
      <c r="ES1227" s="21"/>
      <c r="ET1227" s="21"/>
      <c r="EU1227" s="21"/>
      <c r="EV1227" s="21"/>
      <c r="EW1227" s="21"/>
      <c r="EX1227" s="21"/>
      <c r="EY1227" s="21"/>
      <c r="EZ1227" s="21"/>
      <c r="FA1227" s="21"/>
      <c r="FB1227" s="21"/>
      <c r="FC1227" s="21"/>
      <c r="FD1227" s="21"/>
      <c r="FE1227" s="21"/>
      <c r="FF1227" s="21"/>
      <c r="FG1227" s="21"/>
      <c r="FH1227" s="21"/>
      <c r="FI1227" s="21"/>
      <c r="FJ1227" s="21"/>
      <c r="FK1227" s="21"/>
      <c r="FL1227" s="21"/>
      <c r="FM1227" s="21"/>
      <c r="FN1227" s="21"/>
      <c r="FO1227" s="21"/>
      <c r="FP1227" s="21"/>
      <c r="FQ1227" s="21"/>
      <c r="FR1227" s="21"/>
      <c r="FS1227" s="21"/>
      <c r="FT1227" s="21"/>
      <c r="FU1227" s="21"/>
      <c r="FV1227" s="21"/>
      <c r="FW1227" s="21"/>
      <c r="FX1227" s="21"/>
      <c r="FY1227" s="21"/>
      <c r="FZ1227" s="21"/>
      <c r="GA1227" s="21"/>
      <c r="GB1227" s="21"/>
      <c r="GC1227" s="21"/>
      <c r="GD1227" s="21"/>
      <c r="GE1227" s="21"/>
      <c r="GF1227" s="21"/>
      <c r="GG1227" s="21"/>
      <c r="GH1227" s="21"/>
      <c r="GI1227" s="21"/>
      <c r="GJ1227" s="21"/>
      <c r="GK1227" s="21"/>
      <c r="GL1227" s="21"/>
      <c r="GM1227" s="21"/>
      <c r="GN1227" s="21"/>
      <c r="GO1227" s="21"/>
      <c r="GP1227" s="21"/>
      <c r="GQ1227" s="21"/>
      <c r="GR1227" s="21"/>
      <c r="GS1227" s="21"/>
      <c r="GT1227" s="21"/>
      <c r="GU1227" s="21"/>
      <c r="GV1227" s="21"/>
      <c r="GW1227" s="21"/>
      <c r="GX1227" s="21"/>
      <c r="GY1227" s="21"/>
      <c r="GZ1227" s="21"/>
      <c r="HA1227" s="21"/>
      <c r="HB1227" s="21"/>
      <c r="HC1227" s="21"/>
      <c r="HD1227" s="21"/>
      <c r="HE1227" s="21"/>
      <c r="HF1227" s="21"/>
      <c r="HG1227" s="21"/>
      <c r="HH1227" s="21"/>
      <c r="HI1227" s="21"/>
      <c r="HJ1227" s="21"/>
      <c r="HK1227" s="21"/>
      <c r="HL1227" s="21"/>
      <c r="HM1227" s="21"/>
      <c r="HN1227" s="21"/>
      <c r="HO1227" s="21"/>
      <c r="HP1227" s="21"/>
      <c r="HQ1227" s="21"/>
      <c r="HR1227" s="21"/>
      <c r="HS1227" s="21"/>
      <c r="HT1227" s="21"/>
      <c r="HU1227" s="21"/>
      <c r="HV1227" s="21"/>
      <c r="HW1227" s="21"/>
      <c r="HX1227" s="21"/>
      <c r="HY1227" s="21"/>
      <c r="HZ1227" s="21"/>
      <c r="IA1227" s="21"/>
      <c r="IB1227" s="21"/>
      <c r="IC1227" s="21"/>
      <c r="ID1227" s="21"/>
      <c r="IE1227" s="21"/>
      <c r="IF1227" s="21"/>
      <c r="IG1227" s="21"/>
      <c r="IH1227" s="21"/>
      <c r="II1227" s="21"/>
      <c r="IJ1227" s="21"/>
      <c r="IK1227" s="21"/>
      <c r="IL1227" s="21"/>
      <c r="IM1227" s="21"/>
      <c r="IN1227" s="21"/>
      <c r="IO1227" s="21"/>
      <c r="IP1227" s="21"/>
      <c r="IQ1227" s="21"/>
      <c r="IR1227" s="21"/>
      <c r="IS1227" s="21"/>
      <c r="IT1227" s="21"/>
      <c r="IU1227" s="21"/>
      <c r="IV1227" s="21"/>
      <c r="IW1227" s="21"/>
      <c r="IX1227" s="21"/>
      <c r="IY1227" s="21"/>
      <c r="IZ1227" s="21"/>
      <c r="JA1227" s="21"/>
      <c r="JB1227" s="21"/>
      <c r="JC1227" s="21"/>
      <c r="JD1227" s="21"/>
      <c r="JE1227" s="21"/>
      <c r="JF1227" s="21"/>
      <c r="JG1227" s="21"/>
      <c r="JH1227" s="21"/>
      <c r="JI1227" s="21"/>
      <c r="JJ1227" s="21"/>
      <c r="JK1227" s="21"/>
      <c r="JL1227" s="21"/>
      <c r="JM1227" s="21"/>
      <c r="JN1227" s="21"/>
      <c r="JO1227" s="21"/>
      <c r="JP1227" s="21"/>
      <c r="JQ1227" s="21"/>
      <c r="JR1227" s="21"/>
      <c r="JS1227" s="21"/>
      <c r="JT1227" s="21"/>
      <c r="JU1227" s="21"/>
      <c r="JV1227" s="21"/>
      <c r="JW1227" s="21"/>
      <c r="JX1227" s="21"/>
      <c r="JY1227" s="21"/>
    </row>
    <row r="1228" spans="1:285" ht="14.1" customHeight="1">
      <c r="A1228" s="21"/>
      <c r="B1228" s="21"/>
      <c r="C1228" s="21"/>
      <c r="D1228" s="21"/>
      <c r="E1228" s="21"/>
      <c r="F1228" s="21"/>
      <c r="G1228" s="21"/>
      <c r="H1228" s="21"/>
      <c r="I1228" s="21"/>
      <c r="J1228" s="21"/>
      <c r="K1228" s="21"/>
      <c r="L1228" s="21"/>
      <c r="M1228" s="21"/>
      <c r="N1228" s="21"/>
      <c r="O1228" s="21"/>
      <c r="P1228" s="21"/>
      <c r="Q1228" s="21"/>
      <c r="R1228" s="21"/>
      <c r="S1228" s="21"/>
      <c r="T1228" s="21"/>
      <c r="U1228" s="21"/>
      <c r="V1228" s="21"/>
      <c r="W1228" s="21"/>
      <c r="X1228" s="21"/>
      <c r="Y1228" s="21"/>
      <c r="Z1228" s="21"/>
      <c r="AA1228" s="21"/>
      <c r="AB1228" s="21"/>
      <c r="AC1228" s="21"/>
      <c r="AD1228" s="21"/>
      <c r="AE1228" s="21"/>
      <c r="AF1228" s="21"/>
      <c r="AG1228" s="21"/>
      <c r="AH1228" s="21"/>
      <c r="AI1228" s="21"/>
      <c r="AJ1228" s="21"/>
      <c r="AK1228" s="21"/>
      <c r="AL1228" s="21"/>
      <c r="AM1228" s="21"/>
      <c r="AN1228" s="21"/>
      <c r="AO1228" s="21"/>
      <c r="AP1228" s="21"/>
      <c r="AQ1228" s="21"/>
      <c r="AR1228" s="21"/>
      <c r="AS1228" s="21"/>
      <c r="AT1228" s="21"/>
      <c r="AU1228" s="21"/>
      <c r="AV1228" s="21"/>
      <c r="AW1228" s="21"/>
      <c r="AX1228" s="21"/>
      <c r="AY1228" s="21"/>
      <c r="AZ1228" s="21"/>
      <c r="BA1228" s="21"/>
      <c r="BB1228" s="21"/>
      <c r="BC1228" s="21"/>
      <c r="BD1228" s="21"/>
      <c r="BE1228" s="21"/>
      <c r="BF1228" s="21"/>
      <c r="BG1228" s="21"/>
      <c r="BH1228" s="21"/>
      <c r="BI1228" s="21"/>
      <c r="BJ1228" s="21"/>
      <c r="BK1228" s="21"/>
      <c r="BL1228" s="21"/>
      <c r="BM1228" s="21"/>
      <c r="BN1228" s="21"/>
      <c r="BO1228" s="21"/>
      <c r="BP1228" s="21"/>
      <c r="BQ1228" s="21"/>
      <c r="BR1228" s="21"/>
      <c r="BS1228" s="21"/>
      <c r="BT1228" s="21"/>
      <c r="BU1228" s="21"/>
      <c r="BV1228" s="21"/>
      <c r="BW1228" s="21"/>
      <c r="BX1228" s="21"/>
      <c r="BY1228" s="21"/>
      <c r="BZ1228" s="21"/>
      <c r="CA1228" s="21"/>
      <c r="CB1228" s="21"/>
      <c r="CC1228" s="21"/>
      <c r="CD1228" s="21"/>
      <c r="CE1228" s="21"/>
      <c r="CF1228" s="21"/>
      <c r="CG1228" s="21"/>
      <c r="CH1228" s="21"/>
      <c r="CI1228" s="21"/>
      <c r="CJ1228" s="21"/>
      <c r="CK1228" s="21"/>
      <c r="CL1228" s="21"/>
      <c r="CM1228" s="21"/>
      <c r="CN1228" s="21"/>
      <c r="CO1228" s="21"/>
      <c r="CP1228" s="21"/>
      <c r="CQ1228" s="21"/>
      <c r="CR1228" s="21"/>
      <c r="CS1228" s="21"/>
      <c r="CT1228" s="21"/>
      <c r="CU1228" s="21"/>
      <c r="CV1228" s="21"/>
      <c r="CW1228" s="21"/>
      <c r="CX1228" s="21"/>
      <c r="CY1228" s="21"/>
      <c r="CZ1228" s="21"/>
      <c r="DA1228" s="21"/>
      <c r="DB1228" s="21"/>
      <c r="DC1228" s="21"/>
      <c r="DD1228" s="21"/>
      <c r="DE1228" s="21"/>
      <c r="DF1228" s="21"/>
      <c r="DG1228" s="21"/>
      <c r="DH1228" s="21"/>
      <c r="DI1228" s="21"/>
      <c r="DJ1228" s="21"/>
      <c r="DK1228" s="21"/>
      <c r="DL1228" s="21"/>
      <c r="DM1228" s="21"/>
      <c r="DN1228" s="21"/>
      <c r="DO1228" s="21"/>
      <c r="DP1228" s="21"/>
      <c r="DQ1228" s="21"/>
      <c r="DR1228" s="21"/>
      <c r="DS1228" s="21"/>
      <c r="DT1228" s="21"/>
      <c r="DU1228" s="21"/>
      <c r="DV1228" s="21"/>
      <c r="DW1228" s="21"/>
      <c r="DX1228" s="21"/>
      <c r="DY1228" s="21"/>
      <c r="DZ1228" s="21"/>
      <c r="EA1228" s="21"/>
      <c r="EB1228" s="21"/>
      <c r="EC1228" s="21"/>
      <c r="ED1228" s="21"/>
      <c r="EE1228" s="21"/>
      <c r="EF1228" s="21"/>
      <c r="EG1228" s="21"/>
      <c r="EH1228" s="21"/>
      <c r="EI1228" s="21"/>
      <c r="EJ1228" s="21"/>
      <c r="EK1228" s="21"/>
      <c r="EL1228" s="21"/>
      <c r="EM1228" s="21"/>
      <c r="EN1228" s="21"/>
      <c r="EO1228" s="21"/>
      <c r="EP1228" s="21"/>
      <c r="EQ1228" s="21"/>
      <c r="ER1228" s="21"/>
      <c r="ES1228" s="21"/>
      <c r="ET1228" s="21"/>
      <c r="EU1228" s="21"/>
      <c r="EV1228" s="21"/>
      <c r="EW1228" s="21"/>
      <c r="EX1228" s="21"/>
      <c r="EY1228" s="21"/>
      <c r="EZ1228" s="21"/>
      <c r="FA1228" s="21"/>
      <c r="FB1228" s="21"/>
      <c r="FC1228" s="21"/>
      <c r="FD1228" s="21"/>
      <c r="FE1228" s="21"/>
      <c r="FF1228" s="21"/>
      <c r="FG1228" s="21"/>
      <c r="FH1228" s="21"/>
      <c r="FI1228" s="21"/>
      <c r="FJ1228" s="21"/>
      <c r="FK1228" s="21"/>
      <c r="FL1228" s="21"/>
      <c r="FM1228" s="21"/>
      <c r="FN1228" s="21"/>
      <c r="FO1228" s="21"/>
      <c r="FP1228" s="21"/>
      <c r="FQ1228" s="21"/>
      <c r="FR1228" s="21"/>
      <c r="FS1228" s="21"/>
      <c r="FT1228" s="21"/>
      <c r="FU1228" s="21"/>
      <c r="FV1228" s="21"/>
      <c r="FW1228" s="21"/>
      <c r="FX1228" s="21"/>
      <c r="FY1228" s="21"/>
      <c r="FZ1228" s="21"/>
      <c r="GA1228" s="21"/>
      <c r="GB1228" s="21"/>
      <c r="GC1228" s="21"/>
      <c r="GD1228" s="21"/>
      <c r="GE1228" s="21"/>
      <c r="GF1228" s="21"/>
      <c r="GG1228" s="21"/>
      <c r="GH1228" s="21"/>
      <c r="GI1228" s="21"/>
      <c r="GJ1228" s="21"/>
      <c r="GK1228" s="21"/>
      <c r="GL1228" s="21"/>
      <c r="GM1228" s="21"/>
      <c r="GN1228" s="21"/>
      <c r="GO1228" s="21"/>
      <c r="GP1228" s="21"/>
      <c r="GQ1228" s="21"/>
      <c r="GR1228" s="21"/>
      <c r="GS1228" s="21"/>
      <c r="GT1228" s="21"/>
      <c r="GU1228" s="21"/>
      <c r="GV1228" s="21"/>
      <c r="GW1228" s="21"/>
      <c r="GX1228" s="21"/>
      <c r="GY1228" s="21"/>
      <c r="GZ1228" s="21"/>
      <c r="HA1228" s="21"/>
      <c r="HB1228" s="21"/>
      <c r="HC1228" s="21"/>
      <c r="HD1228" s="21"/>
      <c r="HE1228" s="21"/>
      <c r="HF1228" s="21"/>
      <c r="HG1228" s="21"/>
      <c r="HH1228" s="21"/>
      <c r="HI1228" s="21"/>
      <c r="HJ1228" s="21"/>
      <c r="HK1228" s="21"/>
      <c r="HL1228" s="21"/>
      <c r="HM1228" s="21"/>
      <c r="HN1228" s="21"/>
      <c r="HO1228" s="21"/>
      <c r="HP1228" s="21"/>
      <c r="HQ1228" s="21"/>
      <c r="HR1228" s="21"/>
      <c r="HS1228" s="21"/>
      <c r="HT1228" s="21"/>
      <c r="HU1228" s="21"/>
      <c r="HV1228" s="21"/>
      <c r="HW1228" s="21"/>
      <c r="HX1228" s="21"/>
      <c r="HY1228" s="21"/>
      <c r="HZ1228" s="21"/>
      <c r="IA1228" s="21"/>
      <c r="IB1228" s="21"/>
      <c r="IC1228" s="21"/>
      <c r="ID1228" s="21"/>
      <c r="IE1228" s="21"/>
      <c r="IF1228" s="21"/>
      <c r="IG1228" s="21"/>
      <c r="IH1228" s="21"/>
      <c r="II1228" s="21"/>
      <c r="IJ1228" s="21"/>
      <c r="IK1228" s="21"/>
      <c r="IL1228" s="21"/>
      <c r="IM1228" s="21"/>
      <c r="IN1228" s="21"/>
      <c r="IO1228" s="21"/>
      <c r="IP1228" s="21"/>
      <c r="IQ1228" s="21"/>
      <c r="IR1228" s="21"/>
      <c r="IS1228" s="21"/>
      <c r="IT1228" s="21"/>
      <c r="IU1228" s="21"/>
      <c r="IV1228" s="21"/>
      <c r="IW1228" s="21"/>
      <c r="IX1228" s="21"/>
      <c r="IY1228" s="21"/>
      <c r="IZ1228" s="21"/>
      <c r="JA1228" s="21"/>
      <c r="JB1228" s="21"/>
      <c r="JC1228" s="21"/>
      <c r="JD1228" s="21"/>
      <c r="JE1228" s="21"/>
      <c r="JF1228" s="21"/>
      <c r="JG1228" s="21"/>
      <c r="JH1228" s="21"/>
      <c r="JI1228" s="21"/>
      <c r="JJ1228" s="21"/>
      <c r="JK1228" s="21"/>
      <c r="JL1228" s="21"/>
      <c r="JM1228" s="21"/>
      <c r="JN1228" s="21"/>
      <c r="JO1228" s="21"/>
      <c r="JP1228" s="21"/>
      <c r="JQ1228" s="21"/>
      <c r="JR1228" s="21"/>
      <c r="JS1228" s="21"/>
      <c r="JT1228" s="21"/>
      <c r="JU1228" s="21"/>
      <c r="JV1228" s="21"/>
      <c r="JW1228" s="21"/>
      <c r="JX1228" s="21"/>
      <c r="JY1228" s="21"/>
    </row>
    <row r="1229" spans="1:285" ht="14.1" customHeight="1">
      <c r="A1229" s="21"/>
      <c r="B1229" s="21"/>
      <c r="C1229" s="21"/>
      <c r="D1229" s="21"/>
      <c r="E1229" s="21"/>
      <c r="F1229" s="21"/>
      <c r="G1229" s="21"/>
      <c r="H1229" s="21"/>
      <c r="I1229" s="21"/>
      <c r="J1229" s="21"/>
      <c r="K1229" s="21"/>
      <c r="L1229" s="21"/>
      <c r="M1229" s="21"/>
      <c r="N1229" s="21"/>
      <c r="O1229" s="21"/>
      <c r="P1229" s="21"/>
      <c r="Q1229" s="21"/>
      <c r="R1229" s="21"/>
      <c r="S1229" s="21"/>
      <c r="T1229" s="21"/>
      <c r="U1229" s="21"/>
      <c r="V1229" s="21"/>
      <c r="W1229" s="21"/>
      <c r="X1229" s="21"/>
      <c r="Y1229" s="21"/>
      <c r="Z1229" s="21"/>
      <c r="AA1229" s="21"/>
      <c r="AB1229" s="21"/>
      <c r="AC1229" s="21"/>
      <c r="AD1229" s="21"/>
      <c r="AE1229" s="21"/>
      <c r="AF1229" s="21"/>
      <c r="AG1229" s="21"/>
      <c r="AH1229" s="21"/>
      <c r="AI1229" s="21"/>
      <c r="AJ1229" s="21"/>
      <c r="AK1229" s="21"/>
      <c r="AL1229" s="21"/>
      <c r="AM1229" s="21"/>
      <c r="AN1229" s="21"/>
      <c r="AO1229" s="21"/>
      <c r="AP1229" s="21"/>
      <c r="AQ1229" s="21"/>
      <c r="AR1229" s="21"/>
      <c r="AS1229" s="21"/>
      <c r="AT1229" s="21"/>
      <c r="AU1229" s="21"/>
      <c r="AV1229" s="21"/>
      <c r="AW1229" s="21"/>
      <c r="AX1229" s="21"/>
      <c r="AY1229" s="21"/>
      <c r="AZ1229" s="21"/>
      <c r="BA1229" s="21"/>
      <c r="BB1229" s="21"/>
      <c r="BC1229" s="21"/>
      <c r="BD1229" s="21"/>
      <c r="BE1229" s="21"/>
      <c r="BF1229" s="21"/>
      <c r="BG1229" s="21"/>
      <c r="BH1229" s="21"/>
      <c r="BI1229" s="21"/>
      <c r="BJ1229" s="21"/>
      <c r="BK1229" s="21"/>
      <c r="BL1229" s="21"/>
      <c r="BM1229" s="21"/>
      <c r="BN1229" s="21"/>
      <c r="BO1229" s="21"/>
      <c r="BP1229" s="21"/>
      <c r="BQ1229" s="21"/>
      <c r="BR1229" s="21"/>
      <c r="BS1229" s="21"/>
      <c r="BT1229" s="21"/>
      <c r="BU1229" s="21"/>
      <c r="BV1229" s="21"/>
      <c r="BW1229" s="21"/>
      <c r="BX1229" s="21"/>
      <c r="BY1229" s="21"/>
      <c r="BZ1229" s="21"/>
      <c r="CA1229" s="21"/>
      <c r="CB1229" s="21"/>
      <c r="CC1229" s="21"/>
      <c r="CD1229" s="21"/>
      <c r="CE1229" s="21"/>
      <c r="CF1229" s="21"/>
      <c r="CG1229" s="21"/>
      <c r="CH1229" s="21"/>
      <c r="CI1229" s="21"/>
      <c r="CJ1229" s="21"/>
      <c r="CK1229" s="21"/>
      <c r="CL1229" s="21"/>
      <c r="CM1229" s="21"/>
      <c r="CN1229" s="21"/>
      <c r="CO1229" s="21"/>
      <c r="CP1229" s="21"/>
      <c r="CQ1229" s="21"/>
      <c r="CR1229" s="21"/>
      <c r="CS1229" s="21"/>
      <c r="CT1229" s="21"/>
      <c r="CU1229" s="21"/>
      <c r="CV1229" s="21"/>
      <c r="CW1229" s="21"/>
      <c r="CX1229" s="21"/>
      <c r="CY1229" s="21"/>
      <c r="CZ1229" s="21"/>
      <c r="DA1229" s="21"/>
      <c r="DB1229" s="21"/>
      <c r="DC1229" s="21"/>
      <c r="DD1229" s="21"/>
      <c r="DE1229" s="21"/>
      <c r="DF1229" s="21"/>
      <c r="DG1229" s="21"/>
      <c r="DH1229" s="21"/>
      <c r="DI1229" s="21"/>
      <c r="DJ1229" s="21"/>
      <c r="DK1229" s="21"/>
      <c r="DL1229" s="21"/>
      <c r="DM1229" s="21"/>
      <c r="DN1229" s="21"/>
      <c r="DO1229" s="21"/>
      <c r="DP1229" s="21"/>
      <c r="DQ1229" s="21"/>
      <c r="DR1229" s="21"/>
      <c r="DS1229" s="21"/>
      <c r="DT1229" s="21"/>
      <c r="DU1229" s="21"/>
      <c r="DV1229" s="21"/>
      <c r="DW1229" s="21"/>
      <c r="DX1229" s="21"/>
      <c r="DY1229" s="21"/>
      <c r="DZ1229" s="21"/>
      <c r="EA1229" s="21"/>
      <c r="EB1229" s="21"/>
      <c r="EC1229" s="21"/>
      <c r="ED1229" s="21"/>
      <c r="EE1229" s="21"/>
      <c r="EF1229" s="21"/>
      <c r="EG1229" s="21"/>
      <c r="EH1229" s="21"/>
      <c r="EI1229" s="21"/>
      <c r="EJ1229" s="21"/>
      <c r="EK1229" s="21"/>
      <c r="EL1229" s="21"/>
      <c r="EM1229" s="21"/>
      <c r="EN1229" s="21"/>
      <c r="EO1229" s="21"/>
      <c r="EP1229" s="21"/>
      <c r="EQ1229" s="21"/>
      <c r="ER1229" s="21"/>
      <c r="ES1229" s="21"/>
      <c r="ET1229" s="21"/>
      <c r="EU1229" s="21"/>
      <c r="EV1229" s="21"/>
      <c r="EW1229" s="21"/>
      <c r="EX1229" s="21"/>
      <c r="EY1229" s="21"/>
      <c r="EZ1229" s="21"/>
      <c r="FA1229" s="21"/>
      <c r="FB1229" s="21"/>
      <c r="FC1229" s="21"/>
      <c r="FD1229" s="21"/>
      <c r="FE1229" s="21"/>
      <c r="FF1229" s="21"/>
      <c r="FG1229" s="21"/>
      <c r="FH1229" s="21"/>
      <c r="FI1229" s="21"/>
      <c r="FJ1229" s="21"/>
      <c r="FK1229" s="21"/>
      <c r="FL1229" s="21"/>
      <c r="FM1229" s="21"/>
      <c r="FN1229" s="21"/>
      <c r="FO1229" s="21"/>
      <c r="FP1229" s="21"/>
      <c r="FQ1229" s="21"/>
      <c r="FR1229" s="21"/>
      <c r="FS1229" s="21"/>
      <c r="FT1229" s="21"/>
      <c r="FU1229" s="21"/>
      <c r="FV1229" s="21"/>
      <c r="FW1229" s="21"/>
      <c r="FX1229" s="21"/>
      <c r="FY1229" s="21"/>
      <c r="FZ1229" s="21"/>
      <c r="GA1229" s="21"/>
      <c r="GB1229" s="21"/>
      <c r="GC1229" s="21"/>
      <c r="GD1229" s="21"/>
      <c r="GE1229" s="21"/>
      <c r="GF1229" s="21"/>
      <c r="GG1229" s="21"/>
      <c r="GH1229" s="21"/>
      <c r="GI1229" s="21"/>
      <c r="GJ1229" s="21"/>
      <c r="GK1229" s="21"/>
      <c r="GL1229" s="21"/>
      <c r="GM1229" s="21"/>
      <c r="GN1229" s="21"/>
      <c r="GO1229" s="21"/>
      <c r="GP1229" s="21"/>
      <c r="GQ1229" s="21"/>
      <c r="GR1229" s="21"/>
      <c r="GS1229" s="21"/>
      <c r="GT1229" s="21"/>
      <c r="GU1229" s="21"/>
      <c r="GV1229" s="21"/>
      <c r="GW1229" s="21"/>
      <c r="GX1229" s="21"/>
      <c r="GY1229" s="21"/>
      <c r="GZ1229" s="21"/>
      <c r="HA1229" s="21"/>
      <c r="HB1229" s="21"/>
      <c r="HC1229" s="21"/>
      <c r="HD1229" s="21"/>
      <c r="HE1229" s="21"/>
      <c r="HF1229" s="21"/>
      <c r="HG1229" s="21"/>
      <c r="HH1229" s="21"/>
      <c r="HI1229" s="21"/>
      <c r="HJ1229" s="21"/>
      <c r="HK1229" s="21"/>
      <c r="HL1229" s="21"/>
      <c r="HM1229" s="21"/>
      <c r="HN1229" s="21"/>
      <c r="HO1229" s="21"/>
      <c r="HP1229" s="21"/>
      <c r="HQ1229" s="21"/>
      <c r="HR1229" s="21"/>
      <c r="HS1229" s="21"/>
      <c r="HT1229" s="21"/>
      <c r="HU1229" s="21"/>
      <c r="HV1229" s="21"/>
      <c r="HW1229" s="21"/>
      <c r="HX1229" s="21"/>
      <c r="HY1229" s="21"/>
      <c r="HZ1229" s="21"/>
      <c r="IA1229" s="21"/>
      <c r="IB1229" s="21"/>
      <c r="IC1229" s="21"/>
      <c r="ID1229" s="21"/>
      <c r="IE1229" s="21"/>
      <c r="IF1229" s="21"/>
      <c r="IG1229" s="21"/>
      <c r="IH1229" s="21"/>
      <c r="II1229" s="21"/>
      <c r="IJ1229" s="21"/>
      <c r="IK1229" s="21"/>
      <c r="IL1229" s="21"/>
      <c r="IM1229" s="21"/>
      <c r="IN1229" s="21"/>
      <c r="IO1229" s="21"/>
      <c r="IP1229" s="21"/>
      <c r="IQ1229" s="21"/>
      <c r="IR1229" s="21"/>
      <c r="IS1229" s="21"/>
      <c r="IT1229" s="21"/>
      <c r="IU1229" s="21"/>
      <c r="IV1229" s="21"/>
      <c r="IW1229" s="21"/>
      <c r="IX1229" s="21"/>
      <c r="IY1229" s="21"/>
      <c r="IZ1229" s="21"/>
      <c r="JA1229" s="21"/>
      <c r="JB1229" s="21"/>
      <c r="JC1229" s="21"/>
      <c r="JD1229" s="21"/>
      <c r="JE1229" s="21"/>
      <c r="JF1229" s="21"/>
      <c r="JG1229" s="21"/>
      <c r="JH1229" s="21"/>
      <c r="JI1229" s="21"/>
      <c r="JJ1229" s="21"/>
      <c r="JK1229" s="21"/>
      <c r="JL1229" s="21"/>
      <c r="JM1229" s="21"/>
      <c r="JN1229" s="21"/>
      <c r="JO1229" s="21"/>
      <c r="JP1229" s="21"/>
      <c r="JQ1229" s="21"/>
      <c r="JR1229" s="21"/>
      <c r="JS1229" s="21"/>
      <c r="JT1229" s="21"/>
      <c r="JU1229" s="21"/>
      <c r="JV1229" s="21"/>
      <c r="JW1229" s="21"/>
      <c r="JX1229" s="21"/>
      <c r="JY1229" s="21"/>
    </row>
    <row r="1230" spans="1:285" ht="14.1" customHeight="1">
      <c r="A1230" s="21"/>
      <c r="B1230" s="21"/>
      <c r="C1230" s="21"/>
      <c r="D1230" s="21"/>
      <c r="E1230" s="21"/>
      <c r="F1230" s="21"/>
      <c r="G1230" s="21"/>
      <c r="H1230" s="21"/>
      <c r="I1230" s="21"/>
      <c r="J1230" s="21"/>
      <c r="K1230" s="21"/>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21"/>
      <c r="BK1230" s="21"/>
      <c r="BL1230" s="21"/>
      <c r="BM1230" s="21"/>
      <c r="BN1230" s="21"/>
      <c r="BO1230" s="21"/>
      <c r="BP1230" s="21"/>
      <c r="BQ1230" s="21"/>
      <c r="BR1230" s="21"/>
      <c r="BS1230" s="21"/>
      <c r="BT1230" s="21"/>
      <c r="BU1230" s="21"/>
      <c r="BV1230" s="21"/>
      <c r="BW1230" s="21"/>
      <c r="BX1230" s="21"/>
      <c r="BY1230" s="21"/>
      <c r="BZ1230" s="21"/>
      <c r="CA1230" s="21"/>
      <c r="CB1230" s="21"/>
      <c r="CC1230" s="21"/>
      <c r="CD1230" s="21"/>
      <c r="CE1230" s="21"/>
      <c r="CF1230" s="21"/>
      <c r="CG1230" s="21"/>
      <c r="CH1230" s="21"/>
      <c r="CI1230" s="21"/>
      <c r="CJ1230" s="21"/>
      <c r="CK1230" s="21"/>
      <c r="CL1230" s="21"/>
      <c r="CM1230" s="21"/>
      <c r="CN1230" s="21"/>
      <c r="CO1230" s="21"/>
      <c r="CP1230" s="21"/>
      <c r="CQ1230" s="21"/>
      <c r="CR1230" s="21"/>
      <c r="CS1230" s="21"/>
      <c r="CT1230" s="21"/>
      <c r="CU1230" s="21"/>
      <c r="CV1230" s="21"/>
      <c r="CW1230" s="21"/>
      <c r="CX1230" s="21"/>
      <c r="CY1230" s="21"/>
      <c r="CZ1230" s="21"/>
      <c r="DA1230" s="21"/>
      <c r="DB1230" s="21"/>
      <c r="DC1230" s="21"/>
      <c r="DD1230" s="21"/>
      <c r="DE1230" s="21"/>
      <c r="DF1230" s="21"/>
      <c r="DG1230" s="21"/>
      <c r="DH1230" s="21"/>
      <c r="DI1230" s="21"/>
      <c r="DJ1230" s="21"/>
      <c r="DK1230" s="21"/>
      <c r="DL1230" s="21"/>
      <c r="DM1230" s="21"/>
      <c r="DN1230" s="21"/>
      <c r="DO1230" s="21"/>
      <c r="DP1230" s="21"/>
      <c r="DQ1230" s="21"/>
      <c r="DR1230" s="21"/>
      <c r="DS1230" s="21"/>
      <c r="DT1230" s="21"/>
      <c r="DU1230" s="21"/>
      <c r="DV1230" s="21"/>
      <c r="DW1230" s="21"/>
      <c r="DX1230" s="21"/>
      <c r="DY1230" s="21"/>
      <c r="DZ1230" s="21"/>
      <c r="EA1230" s="21"/>
      <c r="EB1230" s="21"/>
      <c r="EC1230" s="21"/>
      <c r="ED1230" s="21"/>
      <c r="EE1230" s="21"/>
      <c r="EF1230" s="21"/>
      <c r="EG1230" s="21"/>
      <c r="EH1230" s="21"/>
      <c r="EI1230" s="21"/>
      <c r="EJ1230" s="21"/>
      <c r="EK1230" s="21"/>
      <c r="EL1230" s="21"/>
      <c r="EM1230" s="21"/>
      <c r="EN1230" s="21"/>
      <c r="EO1230" s="21"/>
      <c r="EP1230" s="21"/>
      <c r="EQ1230" s="21"/>
      <c r="ER1230" s="21"/>
      <c r="ES1230" s="21"/>
      <c r="ET1230" s="21"/>
      <c r="EU1230" s="21"/>
      <c r="EV1230" s="21"/>
      <c r="EW1230" s="21"/>
      <c r="EX1230" s="21"/>
      <c r="EY1230" s="21"/>
      <c r="EZ1230" s="21"/>
      <c r="FA1230" s="21"/>
      <c r="FB1230" s="21"/>
      <c r="FC1230" s="21"/>
      <c r="FD1230" s="21"/>
      <c r="FE1230" s="21"/>
      <c r="FF1230" s="21"/>
      <c r="FG1230" s="21"/>
      <c r="FH1230" s="21"/>
      <c r="FI1230" s="21"/>
      <c r="FJ1230" s="21"/>
      <c r="FK1230" s="21"/>
      <c r="FL1230" s="21"/>
      <c r="FM1230" s="21"/>
      <c r="FN1230" s="21"/>
      <c r="FO1230" s="21"/>
      <c r="FP1230" s="21"/>
      <c r="FQ1230" s="21"/>
      <c r="FR1230" s="21"/>
      <c r="FS1230" s="21"/>
      <c r="FT1230" s="21"/>
      <c r="FU1230" s="21"/>
      <c r="FV1230" s="21"/>
      <c r="FW1230" s="21"/>
      <c r="FX1230" s="21"/>
      <c r="FY1230" s="21"/>
      <c r="FZ1230" s="21"/>
      <c r="GA1230" s="21"/>
      <c r="GB1230" s="21"/>
      <c r="GC1230" s="21"/>
      <c r="GD1230" s="21"/>
      <c r="GE1230" s="21"/>
      <c r="GF1230" s="21"/>
      <c r="GG1230" s="21"/>
      <c r="GH1230" s="21"/>
      <c r="GI1230" s="21"/>
      <c r="GJ1230" s="21"/>
      <c r="GK1230" s="21"/>
      <c r="GL1230" s="21"/>
      <c r="GM1230" s="21"/>
      <c r="GN1230" s="21"/>
      <c r="GO1230" s="21"/>
      <c r="GP1230" s="21"/>
      <c r="GQ1230" s="21"/>
      <c r="GR1230" s="21"/>
      <c r="GS1230" s="21"/>
      <c r="GT1230" s="21"/>
      <c r="GU1230" s="21"/>
      <c r="GV1230" s="21"/>
      <c r="GW1230" s="21"/>
      <c r="GX1230" s="21"/>
      <c r="GY1230" s="21"/>
      <c r="GZ1230" s="21"/>
      <c r="HA1230" s="21"/>
      <c r="HB1230" s="21"/>
      <c r="HC1230" s="21"/>
      <c r="HD1230" s="21"/>
      <c r="HE1230" s="21"/>
      <c r="HF1230" s="21"/>
      <c r="HG1230" s="21"/>
      <c r="HH1230" s="21"/>
      <c r="HI1230" s="21"/>
      <c r="HJ1230" s="21"/>
      <c r="HK1230" s="21"/>
      <c r="HL1230" s="21"/>
      <c r="HM1230" s="21"/>
      <c r="HN1230" s="21"/>
      <c r="HO1230" s="21"/>
      <c r="HP1230" s="21"/>
      <c r="HQ1230" s="21"/>
      <c r="HR1230" s="21"/>
      <c r="HS1230" s="21"/>
      <c r="HT1230" s="21"/>
      <c r="HU1230" s="21"/>
      <c r="HV1230" s="21"/>
      <c r="HW1230" s="21"/>
      <c r="HX1230" s="21"/>
      <c r="HY1230" s="21"/>
      <c r="HZ1230" s="21"/>
      <c r="IA1230" s="21"/>
      <c r="IB1230" s="21"/>
      <c r="IC1230" s="21"/>
      <c r="ID1230" s="21"/>
      <c r="IE1230" s="21"/>
      <c r="IF1230" s="21"/>
      <c r="IG1230" s="21"/>
      <c r="IH1230" s="21"/>
      <c r="II1230" s="21"/>
      <c r="IJ1230" s="21"/>
      <c r="IK1230" s="21"/>
      <c r="IL1230" s="21"/>
      <c r="IM1230" s="21"/>
      <c r="IN1230" s="21"/>
      <c r="IO1230" s="21"/>
      <c r="IP1230" s="21"/>
      <c r="IQ1230" s="21"/>
      <c r="IR1230" s="21"/>
      <c r="IS1230" s="21"/>
      <c r="IT1230" s="21"/>
      <c r="IU1230" s="21"/>
      <c r="IV1230" s="21"/>
      <c r="IW1230" s="21"/>
      <c r="IX1230" s="21"/>
      <c r="IY1230" s="21"/>
      <c r="IZ1230" s="21"/>
      <c r="JA1230" s="21"/>
      <c r="JB1230" s="21"/>
      <c r="JC1230" s="21"/>
      <c r="JD1230" s="21"/>
      <c r="JE1230" s="21"/>
      <c r="JF1230" s="21"/>
      <c r="JG1230" s="21"/>
      <c r="JH1230" s="21"/>
      <c r="JI1230" s="21"/>
      <c r="JJ1230" s="21"/>
      <c r="JK1230" s="21"/>
      <c r="JL1230" s="21"/>
      <c r="JM1230" s="21"/>
      <c r="JN1230" s="21"/>
      <c r="JO1230" s="21"/>
      <c r="JP1230" s="21"/>
      <c r="JQ1230" s="21"/>
      <c r="JR1230" s="21"/>
      <c r="JS1230" s="21"/>
      <c r="JT1230" s="21"/>
      <c r="JU1230" s="21"/>
      <c r="JV1230" s="21"/>
      <c r="JW1230" s="21"/>
      <c r="JX1230" s="21"/>
      <c r="JY1230" s="21"/>
    </row>
    <row r="1231" spans="1:285" ht="14.1" customHeight="1">
      <c r="A1231" s="21"/>
      <c r="B1231" s="21"/>
      <c r="C1231" s="21"/>
      <c r="D1231" s="21"/>
      <c r="E1231" s="21"/>
      <c r="F1231" s="21"/>
      <c r="G1231" s="21"/>
      <c r="H1231" s="21"/>
      <c r="I1231" s="21"/>
      <c r="J1231" s="21"/>
      <c r="K1231" s="21"/>
      <c r="L1231" s="21"/>
      <c r="M1231" s="21"/>
      <c r="N1231" s="21"/>
      <c r="O1231" s="21"/>
      <c r="P1231" s="21"/>
      <c r="Q1231" s="21"/>
      <c r="R1231" s="21"/>
      <c r="S1231" s="21"/>
      <c r="T1231" s="21"/>
      <c r="U1231" s="21"/>
      <c r="V1231" s="21"/>
      <c r="W1231" s="21"/>
      <c r="X1231" s="21"/>
      <c r="Y1231" s="21"/>
      <c r="Z1231" s="21"/>
      <c r="AA1231" s="21"/>
      <c r="AB1231" s="21"/>
      <c r="AC1231" s="21"/>
      <c r="AD1231" s="21"/>
      <c r="AE1231" s="21"/>
      <c r="AF1231" s="21"/>
      <c r="AG1231" s="21"/>
      <c r="AH1231" s="21"/>
      <c r="AI1231" s="21"/>
      <c r="AJ1231" s="21"/>
      <c r="AK1231" s="21"/>
      <c r="AL1231" s="21"/>
      <c r="AM1231" s="21"/>
      <c r="AN1231" s="21"/>
      <c r="AO1231" s="21"/>
      <c r="AP1231" s="21"/>
      <c r="AQ1231" s="21"/>
      <c r="AR1231" s="21"/>
      <c r="AS1231" s="21"/>
      <c r="AT1231" s="21"/>
      <c r="AU1231" s="21"/>
      <c r="AV1231" s="21"/>
      <c r="AW1231" s="21"/>
      <c r="AX1231" s="21"/>
      <c r="AY1231" s="21"/>
      <c r="AZ1231" s="21"/>
      <c r="BA1231" s="21"/>
      <c r="BB1231" s="21"/>
      <c r="BC1231" s="21"/>
      <c r="BD1231" s="21"/>
      <c r="BE1231" s="21"/>
      <c r="BF1231" s="21"/>
      <c r="BG1231" s="21"/>
      <c r="BH1231" s="21"/>
      <c r="BI1231" s="21"/>
      <c r="BJ1231" s="21"/>
      <c r="BK1231" s="21"/>
      <c r="BL1231" s="21"/>
      <c r="BM1231" s="21"/>
      <c r="BN1231" s="21"/>
      <c r="BO1231" s="21"/>
      <c r="BP1231" s="21"/>
      <c r="BQ1231" s="21"/>
      <c r="BR1231" s="21"/>
      <c r="BS1231" s="21"/>
      <c r="BT1231" s="21"/>
      <c r="BU1231" s="21"/>
      <c r="BV1231" s="21"/>
      <c r="BW1231" s="21"/>
      <c r="BX1231" s="21"/>
      <c r="BY1231" s="21"/>
      <c r="BZ1231" s="21"/>
      <c r="CA1231" s="21"/>
      <c r="CB1231" s="21"/>
      <c r="CC1231" s="21"/>
      <c r="CD1231" s="21"/>
      <c r="CE1231" s="21"/>
      <c r="CF1231" s="21"/>
      <c r="CG1231" s="21"/>
      <c r="CH1231" s="21"/>
      <c r="CI1231" s="21"/>
      <c r="CJ1231" s="21"/>
      <c r="CK1231" s="21"/>
      <c r="CL1231" s="21"/>
      <c r="CM1231" s="21"/>
      <c r="CN1231" s="21"/>
      <c r="CO1231" s="21"/>
      <c r="CP1231" s="21"/>
      <c r="CQ1231" s="21"/>
      <c r="CR1231" s="21"/>
      <c r="CS1231" s="21"/>
      <c r="CT1231" s="21"/>
      <c r="CU1231" s="21"/>
      <c r="CV1231" s="21"/>
      <c r="CW1231" s="21"/>
      <c r="CX1231" s="21"/>
      <c r="CY1231" s="21"/>
      <c r="CZ1231" s="21"/>
      <c r="DA1231" s="21"/>
      <c r="DB1231" s="21"/>
      <c r="DC1231" s="21"/>
      <c r="DD1231" s="21"/>
      <c r="DE1231" s="21"/>
      <c r="DF1231" s="21"/>
      <c r="DG1231" s="21"/>
      <c r="DH1231" s="21"/>
      <c r="DI1231" s="21"/>
      <c r="DJ1231" s="21"/>
      <c r="DK1231" s="21"/>
      <c r="DL1231" s="21"/>
      <c r="DM1231" s="21"/>
      <c r="DN1231" s="21"/>
      <c r="DO1231" s="21"/>
      <c r="DP1231" s="21"/>
      <c r="DQ1231" s="21"/>
      <c r="DR1231" s="21"/>
      <c r="DS1231" s="21"/>
      <c r="DT1231" s="21"/>
      <c r="DU1231" s="21"/>
      <c r="DV1231" s="21"/>
      <c r="DW1231" s="21"/>
      <c r="DX1231" s="21"/>
      <c r="DY1231" s="21"/>
      <c r="DZ1231" s="21"/>
      <c r="EA1231" s="21"/>
      <c r="EB1231" s="21"/>
      <c r="EC1231" s="21"/>
      <c r="ED1231" s="21"/>
      <c r="EE1231" s="21"/>
      <c r="EF1231" s="21"/>
      <c r="EG1231" s="21"/>
      <c r="EH1231" s="21"/>
      <c r="EI1231" s="21"/>
      <c r="EJ1231" s="21"/>
      <c r="EK1231" s="21"/>
      <c r="EL1231" s="21"/>
      <c r="EM1231" s="21"/>
      <c r="EN1231" s="21"/>
      <c r="EO1231" s="21"/>
      <c r="EP1231" s="21"/>
      <c r="EQ1231" s="21"/>
      <c r="ER1231" s="21"/>
      <c r="ES1231" s="21"/>
      <c r="ET1231" s="21"/>
      <c r="EU1231" s="21"/>
      <c r="EV1231" s="21"/>
      <c r="EW1231" s="21"/>
      <c r="EX1231" s="21"/>
      <c r="EY1231" s="21"/>
      <c r="EZ1231" s="21"/>
      <c r="FA1231" s="21"/>
      <c r="FB1231" s="21"/>
      <c r="FC1231" s="21"/>
      <c r="FD1231" s="21"/>
      <c r="FE1231" s="21"/>
      <c r="FF1231" s="21"/>
      <c r="FG1231" s="21"/>
      <c r="FH1231" s="21"/>
      <c r="FI1231" s="21"/>
      <c r="FJ1231" s="21"/>
      <c r="FK1231" s="21"/>
      <c r="FL1231" s="21"/>
      <c r="FM1231" s="21"/>
      <c r="FN1231" s="21"/>
      <c r="FO1231" s="21"/>
      <c r="FP1231" s="21"/>
      <c r="FQ1231" s="21"/>
      <c r="FR1231" s="21"/>
      <c r="FS1231" s="21"/>
      <c r="FT1231" s="21"/>
      <c r="FU1231" s="21"/>
      <c r="FV1231" s="21"/>
      <c r="FW1231" s="21"/>
      <c r="FX1231" s="21"/>
      <c r="FY1231" s="21"/>
      <c r="FZ1231" s="21"/>
      <c r="GA1231" s="21"/>
      <c r="GB1231" s="21"/>
      <c r="GC1231" s="21"/>
      <c r="GD1231" s="21"/>
      <c r="GE1231" s="21"/>
      <c r="GF1231" s="21"/>
      <c r="GG1231" s="21"/>
      <c r="GH1231" s="21"/>
      <c r="GI1231" s="21"/>
      <c r="GJ1231" s="21"/>
      <c r="GK1231" s="21"/>
      <c r="GL1231" s="21"/>
      <c r="GM1231" s="21"/>
      <c r="GN1231" s="21"/>
      <c r="GO1231" s="21"/>
      <c r="GP1231" s="21"/>
      <c r="GQ1231" s="21"/>
      <c r="GR1231" s="21"/>
      <c r="GS1231" s="21"/>
      <c r="GT1231" s="21"/>
      <c r="GU1231" s="21"/>
      <c r="GV1231" s="21"/>
      <c r="GW1231" s="21"/>
      <c r="GX1231" s="21"/>
      <c r="GY1231" s="21"/>
      <c r="GZ1231" s="21"/>
      <c r="HA1231" s="21"/>
      <c r="HB1231" s="21"/>
      <c r="HC1231" s="21"/>
      <c r="HD1231" s="21"/>
      <c r="HE1231" s="21"/>
      <c r="HF1231" s="21"/>
      <c r="HG1231" s="21"/>
      <c r="HH1231" s="21"/>
      <c r="HI1231" s="21"/>
      <c r="HJ1231" s="21"/>
      <c r="HK1231" s="21"/>
      <c r="HL1231" s="21"/>
      <c r="HM1231" s="21"/>
      <c r="HN1231" s="21"/>
      <c r="HO1231" s="21"/>
      <c r="HP1231" s="21"/>
      <c r="HQ1231" s="21"/>
      <c r="HR1231" s="21"/>
      <c r="HS1231" s="21"/>
      <c r="HT1231" s="21"/>
      <c r="HU1231" s="21"/>
      <c r="HV1231" s="21"/>
      <c r="HW1231" s="21"/>
      <c r="HX1231" s="21"/>
      <c r="HY1231" s="21"/>
      <c r="HZ1231" s="21"/>
      <c r="IA1231" s="21"/>
      <c r="IB1231" s="21"/>
      <c r="IC1231" s="21"/>
      <c r="ID1231" s="21"/>
      <c r="IE1231" s="21"/>
      <c r="IF1231" s="21"/>
      <c r="IG1231" s="21"/>
      <c r="IH1231" s="21"/>
      <c r="II1231" s="21"/>
      <c r="IJ1231" s="21"/>
      <c r="IK1231" s="21"/>
      <c r="IL1231" s="21"/>
      <c r="IM1231" s="21"/>
      <c r="IN1231" s="21"/>
      <c r="IO1231" s="21"/>
      <c r="IP1231" s="21"/>
      <c r="IQ1231" s="21"/>
      <c r="IR1231" s="21"/>
      <c r="IS1231" s="21"/>
      <c r="IT1231" s="21"/>
      <c r="IU1231" s="21"/>
      <c r="IV1231" s="21"/>
      <c r="IW1231" s="21"/>
      <c r="IX1231" s="21"/>
      <c r="IY1231" s="21"/>
      <c r="IZ1231" s="21"/>
      <c r="JA1231" s="21"/>
      <c r="JB1231" s="21"/>
      <c r="JC1231" s="21"/>
      <c r="JD1231" s="21"/>
      <c r="JE1231" s="21"/>
      <c r="JF1231" s="21"/>
      <c r="JG1231" s="21"/>
      <c r="JH1231" s="21"/>
      <c r="JI1231" s="21"/>
      <c r="JJ1231" s="21"/>
      <c r="JK1231" s="21"/>
      <c r="JL1231" s="21"/>
      <c r="JM1231" s="21"/>
      <c r="JN1231" s="21"/>
      <c r="JO1231" s="21"/>
      <c r="JP1231" s="21"/>
      <c r="JQ1231" s="21"/>
      <c r="JR1231" s="21"/>
      <c r="JS1231" s="21"/>
      <c r="JT1231" s="21"/>
      <c r="JU1231" s="21"/>
      <c r="JV1231" s="21"/>
      <c r="JW1231" s="21"/>
      <c r="JX1231" s="21"/>
      <c r="JY1231" s="21"/>
    </row>
    <row r="1232" spans="1:285" ht="14.1" customHeight="1">
      <c r="A1232" s="21"/>
      <c r="B1232" s="21"/>
      <c r="C1232" s="21"/>
      <c r="D1232" s="21"/>
      <c r="E1232" s="21"/>
      <c r="F1232" s="21"/>
      <c r="G1232" s="21"/>
      <c r="H1232" s="21"/>
      <c r="I1232" s="21"/>
      <c r="J1232" s="21"/>
      <c r="K1232" s="21"/>
      <c r="L1232" s="21"/>
      <c r="M1232" s="21"/>
      <c r="N1232" s="21"/>
      <c r="O1232" s="21"/>
      <c r="P1232" s="21"/>
      <c r="Q1232" s="21"/>
      <c r="R1232" s="21"/>
      <c r="S1232" s="21"/>
      <c r="T1232" s="21"/>
      <c r="U1232" s="21"/>
      <c r="V1232" s="21"/>
      <c r="W1232" s="21"/>
      <c r="X1232" s="21"/>
      <c r="Y1232" s="21"/>
      <c r="Z1232" s="21"/>
      <c r="AA1232" s="21"/>
      <c r="AB1232" s="21"/>
      <c r="AC1232" s="21"/>
      <c r="AD1232" s="21"/>
      <c r="AE1232" s="21"/>
      <c r="AF1232" s="21"/>
      <c r="AG1232" s="21"/>
      <c r="AH1232" s="21"/>
      <c r="AI1232" s="21"/>
      <c r="AJ1232" s="21"/>
      <c r="AK1232" s="21"/>
      <c r="AL1232" s="21"/>
      <c r="AM1232" s="21"/>
      <c r="AN1232" s="21"/>
      <c r="AO1232" s="21"/>
      <c r="AP1232" s="21"/>
      <c r="AQ1232" s="21"/>
      <c r="AR1232" s="21"/>
      <c r="AS1232" s="21"/>
      <c r="AT1232" s="21"/>
      <c r="AU1232" s="21"/>
      <c r="AV1232" s="21"/>
      <c r="AW1232" s="21"/>
      <c r="AX1232" s="21"/>
      <c r="AY1232" s="21"/>
      <c r="AZ1232" s="21"/>
      <c r="BA1232" s="21"/>
      <c r="BB1232" s="21"/>
      <c r="BC1232" s="21"/>
      <c r="BD1232" s="21"/>
      <c r="BE1232" s="21"/>
      <c r="BF1232" s="21"/>
      <c r="BG1232" s="21"/>
      <c r="BH1232" s="21"/>
      <c r="BI1232" s="21"/>
      <c r="BJ1232" s="21"/>
      <c r="BK1232" s="21"/>
      <c r="BL1232" s="21"/>
      <c r="BM1232" s="21"/>
      <c r="BN1232" s="21"/>
      <c r="BO1232" s="21"/>
      <c r="BP1232" s="21"/>
      <c r="BQ1232" s="21"/>
      <c r="BR1232" s="21"/>
      <c r="BS1232" s="21"/>
      <c r="BT1232" s="21"/>
      <c r="BU1232" s="21"/>
      <c r="BV1232" s="21"/>
      <c r="BW1232" s="21"/>
      <c r="BX1232" s="21"/>
      <c r="BY1232" s="21"/>
      <c r="BZ1232" s="21"/>
      <c r="CA1232" s="21"/>
      <c r="CB1232" s="21"/>
      <c r="CC1232" s="21"/>
      <c r="CD1232" s="21"/>
      <c r="CE1232" s="21"/>
      <c r="CF1232" s="21"/>
      <c r="CG1232" s="21"/>
      <c r="CH1232" s="21"/>
      <c r="CI1232" s="21"/>
      <c r="CJ1232" s="21"/>
      <c r="CK1232" s="21"/>
      <c r="CL1232" s="21"/>
      <c r="CM1232" s="21"/>
      <c r="CN1232" s="21"/>
      <c r="CO1232" s="21"/>
      <c r="CP1232" s="21"/>
      <c r="CQ1232" s="21"/>
      <c r="CR1232" s="21"/>
      <c r="CS1232" s="21"/>
      <c r="CT1232" s="21"/>
      <c r="CU1232" s="21"/>
      <c r="CV1232" s="21"/>
      <c r="CW1232" s="21"/>
      <c r="CX1232" s="21"/>
      <c r="CY1232" s="21"/>
      <c r="CZ1232" s="21"/>
      <c r="DA1232" s="21"/>
      <c r="DB1232" s="21"/>
      <c r="DC1232" s="21"/>
      <c r="DD1232" s="21"/>
      <c r="DE1232" s="21"/>
      <c r="DF1232" s="21"/>
      <c r="DG1232" s="21"/>
      <c r="DH1232" s="21"/>
      <c r="DI1232" s="21"/>
      <c r="DJ1232" s="21"/>
      <c r="DK1232" s="21"/>
      <c r="DL1232" s="21"/>
      <c r="DM1232" s="21"/>
      <c r="DN1232" s="21"/>
      <c r="DO1232" s="21"/>
      <c r="DP1232" s="21"/>
      <c r="DQ1232" s="21"/>
      <c r="DR1232" s="21"/>
      <c r="DS1232" s="21"/>
      <c r="DT1232" s="21"/>
      <c r="DU1232" s="21"/>
      <c r="DV1232" s="21"/>
      <c r="DW1232" s="21"/>
      <c r="DX1232" s="21"/>
      <c r="DY1232" s="21"/>
      <c r="DZ1232" s="21"/>
      <c r="EA1232" s="21"/>
      <c r="EB1232" s="21"/>
      <c r="EC1232" s="21"/>
      <c r="ED1232" s="21"/>
      <c r="EE1232" s="21"/>
      <c r="EF1232" s="21"/>
      <c r="EG1232" s="21"/>
      <c r="EH1232" s="21"/>
      <c r="EI1232" s="21"/>
      <c r="EJ1232" s="21"/>
      <c r="EK1232" s="21"/>
      <c r="EL1232" s="21"/>
      <c r="EM1232" s="21"/>
      <c r="EN1232" s="21"/>
      <c r="EO1232" s="21"/>
      <c r="EP1232" s="21"/>
      <c r="EQ1232" s="21"/>
      <c r="ER1232" s="21"/>
      <c r="ES1232" s="21"/>
      <c r="ET1232" s="21"/>
      <c r="EU1232" s="21"/>
      <c r="EV1232" s="21"/>
      <c r="EW1232" s="21"/>
      <c r="EX1232" s="21"/>
      <c r="EY1232" s="21"/>
      <c r="EZ1232" s="21"/>
      <c r="FA1232" s="21"/>
      <c r="FB1232" s="21"/>
      <c r="FC1232" s="21"/>
      <c r="FD1232" s="21"/>
      <c r="FE1232" s="21"/>
      <c r="FF1232" s="21"/>
      <c r="FG1232" s="21"/>
      <c r="FH1232" s="21"/>
      <c r="FI1232" s="21"/>
      <c r="FJ1232" s="21"/>
      <c r="FK1232" s="21"/>
      <c r="FL1232" s="21"/>
      <c r="FM1232" s="21"/>
      <c r="FN1232" s="21"/>
      <c r="FO1232" s="21"/>
      <c r="FP1232" s="21"/>
      <c r="FQ1232" s="21"/>
      <c r="FR1232" s="21"/>
      <c r="FS1232" s="21"/>
      <c r="FT1232" s="21"/>
      <c r="FU1232" s="21"/>
      <c r="FV1232" s="21"/>
      <c r="FW1232" s="21"/>
      <c r="FX1232" s="21"/>
      <c r="FY1232" s="21"/>
      <c r="FZ1232" s="21"/>
      <c r="GA1232" s="21"/>
      <c r="GB1232" s="21"/>
      <c r="GC1232" s="21"/>
      <c r="GD1232" s="21"/>
      <c r="GE1232" s="21"/>
      <c r="GF1232" s="21"/>
      <c r="GG1232" s="21"/>
      <c r="GH1232" s="21"/>
      <c r="GI1232" s="21"/>
      <c r="GJ1232" s="21"/>
      <c r="GK1232" s="21"/>
      <c r="GL1232" s="21"/>
      <c r="GM1232" s="21"/>
      <c r="GN1232" s="21"/>
      <c r="GO1232" s="21"/>
      <c r="GP1232" s="21"/>
      <c r="GQ1232" s="21"/>
      <c r="GR1232" s="21"/>
      <c r="GS1232" s="21"/>
      <c r="GT1232" s="21"/>
      <c r="GU1232" s="21"/>
      <c r="GV1232" s="21"/>
      <c r="GW1232" s="21"/>
      <c r="GX1232" s="21"/>
      <c r="GY1232" s="21"/>
      <c r="GZ1232" s="21"/>
      <c r="HA1232" s="21"/>
      <c r="HB1232" s="21"/>
      <c r="HC1232" s="21"/>
      <c r="HD1232" s="21"/>
      <c r="HE1232" s="21"/>
      <c r="HF1232" s="21"/>
      <c r="HG1232" s="21"/>
      <c r="HH1232" s="21"/>
      <c r="HI1232" s="21"/>
      <c r="HJ1232" s="21"/>
      <c r="HK1232" s="21"/>
      <c r="HL1232" s="21"/>
      <c r="HM1232" s="21"/>
      <c r="HN1232" s="21"/>
      <c r="HO1232" s="21"/>
      <c r="HP1232" s="21"/>
      <c r="HQ1232" s="21"/>
      <c r="HR1232" s="21"/>
      <c r="HS1232" s="21"/>
      <c r="HT1232" s="21"/>
      <c r="HU1232" s="21"/>
      <c r="HV1232" s="21"/>
      <c r="HW1232" s="21"/>
      <c r="HX1232" s="21"/>
      <c r="HY1232" s="21"/>
      <c r="HZ1232" s="21"/>
      <c r="IA1232" s="21"/>
      <c r="IB1232" s="21"/>
      <c r="IC1232" s="21"/>
      <c r="ID1232" s="21"/>
      <c r="IE1232" s="21"/>
      <c r="IF1232" s="21"/>
      <c r="IG1232" s="21"/>
      <c r="IH1232" s="21"/>
      <c r="II1232" s="21"/>
      <c r="IJ1232" s="21"/>
      <c r="IK1232" s="21"/>
      <c r="IL1232" s="21"/>
      <c r="IM1232" s="21"/>
      <c r="IN1232" s="21"/>
      <c r="IO1232" s="21"/>
      <c r="IP1232" s="21"/>
      <c r="IQ1232" s="21"/>
      <c r="IR1232" s="21"/>
      <c r="IS1232" s="21"/>
      <c r="IT1232" s="21"/>
      <c r="IU1232" s="21"/>
      <c r="IV1232" s="21"/>
      <c r="IW1232" s="21"/>
      <c r="IX1232" s="21"/>
      <c r="IY1232" s="21"/>
      <c r="IZ1232" s="21"/>
      <c r="JA1232" s="21"/>
      <c r="JB1232" s="21"/>
      <c r="JC1232" s="21"/>
      <c r="JD1232" s="21"/>
      <c r="JE1232" s="21"/>
      <c r="JF1232" s="21"/>
      <c r="JG1232" s="21"/>
      <c r="JH1232" s="21"/>
      <c r="JI1232" s="21"/>
      <c r="JJ1232" s="21"/>
      <c r="JK1232" s="21"/>
      <c r="JL1232" s="21"/>
      <c r="JM1232" s="21"/>
      <c r="JN1232" s="21"/>
      <c r="JO1232" s="21"/>
      <c r="JP1232" s="21"/>
      <c r="JQ1232" s="21"/>
      <c r="JR1232" s="21"/>
      <c r="JS1232" s="21"/>
      <c r="JT1232" s="21"/>
      <c r="JU1232" s="21"/>
      <c r="JV1232" s="21"/>
      <c r="JW1232" s="21"/>
      <c r="JX1232" s="21"/>
      <c r="JY1232" s="21"/>
    </row>
    <row r="1233" spans="1:285" ht="14.1" customHeight="1">
      <c r="A1233" s="21"/>
      <c r="B1233" s="21"/>
      <c r="C1233" s="21"/>
      <c r="D1233" s="21"/>
      <c r="E1233" s="21"/>
      <c r="F1233" s="21"/>
      <c r="G1233" s="21"/>
      <c r="H1233" s="21"/>
      <c r="I1233" s="21"/>
      <c r="J1233" s="21"/>
      <c r="K1233" s="21"/>
      <c r="L1233" s="21"/>
      <c r="M1233" s="21"/>
      <c r="N1233" s="21"/>
      <c r="O1233" s="21"/>
      <c r="P1233" s="21"/>
      <c r="Q1233" s="21"/>
      <c r="R1233" s="21"/>
      <c r="S1233" s="21"/>
      <c r="T1233" s="21"/>
      <c r="U1233" s="21"/>
      <c r="V1233" s="21"/>
      <c r="W1233" s="21"/>
      <c r="X1233" s="21"/>
      <c r="Y1233" s="21"/>
      <c r="Z1233" s="21"/>
      <c r="AA1233" s="21"/>
      <c r="AB1233" s="21"/>
      <c r="AC1233" s="21"/>
      <c r="AD1233" s="21"/>
      <c r="AE1233" s="21"/>
      <c r="AF1233" s="21"/>
      <c r="AG1233" s="21"/>
      <c r="AH1233" s="21"/>
      <c r="AI1233" s="21"/>
      <c r="AJ1233" s="21"/>
      <c r="AK1233" s="21"/>
      <c r="AL1233" s="21"/>
      <c r="AM1233" s="21"/>
      <c r="AN1233" s="21"/>
      <c r="AO1233" s="21"/>
      <c r="AP1233" s="21"/>
      <c r="AQ1233" s="21"/>
      <c r="AR1233" s="21"/>
      <c r="AS1233" s="21"/>
      <c r="AT1233" s="21"/>
      <c r="AU1233" s="21"/>
      <c r="AV1233" s="21"/>
      <c r="AW1233" s="21"/>
      <c r="AX1233" s="21"/>
      <c r="AY1233" s="21"/>
      <c r="AZ1233" s="21"/>
      <c r="BA1233" s="21"/>
      <c r="BB1233" s="21"/>
      <c r="BC1233" s="21"/>
      <c r="BD1233" s="21"/>
      <c r="BE1233" s="21"/>
      <c r="BF1233" s="21"/>
      <c r="BG1233" s="21"/>
      <c r="BH1233" s="21"/>
      <c r="BI1233" s="21"/>
      <c r="BJ1233" s="21"/>
      <c r="BK1233" s="21"/>
      <c r="BL1233" s="21"/>
      <c r="BM1233" s="21"/>
      <c r="BN1233" s="21"/>
      <c r="BO1233" s="21"/>
      <c r="BP1233" s="21"/>
      <c r="BQ1233" s="21"/>
      <c r="BR1233" s="21"/>
      <c r="BS1233" s="21"/>
      <c r="BT1233" s="21"/>
      <c r="BU1233" s="21"/>
      <c r="BV1233" s="21"/>
      <c r="BW1233" s="21"/>
      <c r="BX1233" s="21"/>
      <c r="BY1233" s="21"/>
      <c r="BZ1233" s="21"/>
      <c r="CA1233" s="21"/>
      <c r="CB1233" s="21"/>
      <c r="CC1233" s="21"/>
      <c r="CD1233" s="21"/>
      <c r="CE1233" s="21"/>
      <c r="CF1233" s="21"/>
      <c r="CG1233" s="21"/>
      <c r="CH1233" s="21"/>
      <c r="CI1233" s="21"/>
      <c r="CJ1233" s="21"/>
      <c r="CK1233" s="21"/>
      <c r="CL1233" s="21"/>
      <c r="CM1233" s="21"/>
      <c r="CN1233" s="21"/>
      <c r="CO1233" s="21"/>
      <c r="CP1233" s="21"/>
      <c r="CQ1233" s="21"/>
      <c r="CR1233" s="21"/>
      <c r="CS1233" s="21"/>
      <c r="CT1233" s="21"/>
      <c r="CU1233" s="21"/>
      <c r="CV1233" s="21"/>
      <c r="CW1233" s="21"/>
      <c r="CX1233" s="21"/>
      <c r="CY1233" s="21"/>
      <c r="CZ1233" s="21"/>
      <c r="DA1233" s="21"/>
      <c r="DB1233" s="21"/>
      <c r="DC1233" s="21"/>
      <c r="DD1233" s="21"/>
      <c r="DE1233" s="21"/>
      <c r="DF1233" s="21"/>
      <c r="DG1233" s="21"/>
      <c r="DH1233" s="21"/>
      <c r="DI1233" s="21"/>
      <c r="DJ1233" s="21"/>
      <c r="DK1233" s="21"/>
      <c r="DL1233" s="21"/>
      <c r="DM1233" s="21"/>
      <c r="DN1233" s="21"/>
      <c r="DO1233" s="21"/>
      <c r="DP1233" s="21"/>
      <c r="DQ1233" s="21"/>
      <c r="DR1233" s="21"/>
      <c r="DS1233" s="21"/>
      <c r="DT1233" s="21"/>
      <c r="DU1233" s="21"/>
      <c r="DV1233" s="21"/>
      <c r="DW1233" s="21"/>
      <c r="DX1233" s="21"/>
      <c r="DY1233" s="21"/>
      <c r="DZ1233" s="21"/>
      <c r="EA1233" s="21"/>
      <c r="EB1233" s="21"/>
      <c r="EC1233" s="21"/>
      <c r="ED1233" s="21"/>
      <c r="EE1233" s="21"/>
      <c r="EF1233" s="21"/>
      <c r="EG1233" s="21"/>
      <c r="EH1233" s="21"/>
      <c r="EI1233" s="21"/>
      <c r="EJ1233" s="21"/>
      <c r="EK1233" s="21"/>
      <c r="EL1233" s="21"/>
      <c r="EM1233" s="21"/>
      <c r="EN1233" s="21"/>
      <c r="EO1233" s="21"/>
      <c r="EP1233" s="21"/>
      <c r="EQ1233" s="21"/>
      <c r="ER1233" s="21"/>
      <c r="ES1233" s="21"/>
      <c r="ET1233" s="21"/>
      <c r="EU1233" s="21"/>
      <c r="EV1233" s="21"/>
      <c r="EW1233" s="21"/>
      <c r="EX1233" s="21"/>
      <c r="EY1233" s="21"/>
      <c r="EZ1233" s="21"/>
      <c r="FA1233" s="21"/>
      <c r="FB1233" s="21"/>
      <c r="FC1233" s="21"/>
      <c r="FD1233" s="21"/>
      <c r="FE1233" s="21"/>
      <c r="FF1233" s="21"/>
      <c r="FG1233" s="21"/>
      <c r="FH1233" s="21"/>
      <c r="FI1233" s="21"/>
      <c r="FJ1233" s="21"/>
      <c r="FK1233" s="21"/>
      <c r="FL1233" s="21"/>
      <c r="FM1233" s="21"/>
      <c r="FN1233" s="21"/>
      <c r="FO1233" s="21"/>
      <c r="FP1233" s="21"/>
      <c r="FQ1233" s="21"/>
      <c r="FR1233" s="21"/>
      <c r="FS1233" s="21"/>
      <c r="FT1233" s="21"/>
      <c r="FU1233" s="21"/>
      <c r="FV1233" s="21"/>
      <c r="FW1233" s="21"/>
      <c r="FX1233" s="21"/>
      <c r="FY1233" s="21"/>
      <c r="FZ1233" s="21"/>
      <c r="GA1233" s="21"/>
      <c r="GB1233" s="21"/>
      <c r="GC1233" s="21"/>
      <c r="GD1233" s="21"/>
      <c r="GE1233" s="21"/>
      <c r="GF1233" s="21"/>
      <c r="GG1233" s="21"/>
      <c r="GH1233" s="21"/>
      <c r="GI1233" s="21"/>
      <c r="GJ1233" s="21"/>
      <c r="GK1233" s="21"/>
      <c r="GL1233" s="21"/>
      <c r="GM1233" s="21"/>
      <c r="GN1233" s="21"/>
      <c r="GO1233" s="21"/>
      <c r="GP1233" s="21"/>
      <c r="GQ1233" s="21"/>
      <c r="GR1233" s="21"/>
      <c r="GS1233" s="21"/>
      <c r="GT1233" s="21"/>
      <c r="GU1233" s="21"/>
      <c r="GV1233" s="21"/>
      <c r="GW1233" s="21"/>
      <c r="GX1233" s="21"/>
      <c r="GY1233" s="21"/>
      <c r="GZ1233" s="21"/>
      <c r="HA1233" s="21"/>
      <c r="HB1233" s="21"/>
      <c r="HC1233" s="21"/>
      <c r="HD1233" s="21"/>
      <c r="HE1233" s="21"/>
      <c r="HF1233" s="21"/>
      <c r="HG1233" s="21"/>
      <c r="HH1233" s="21"/>
      <c r="HI1233" s="21"/>
      <c r="HJ1233" s="21"/>
      <c r="HK1233" s="21"/>
      <c r="HL1233" s="21"/>
      <c r="HM1233" s="21"/>
      <c r="HN1233" s="21"/>
      <c r="HO1233" s="21"/>
      <c r="HP1233" s="21"/>
      <c r="HQ1233" s="21"/>
      <c r="HR1233" s="21"/>
      <c r="HS1233" s="21"/>
      <c r="HT1233" s="21"/>
      <c r="HU1233" s="21"/>
      <c r="HV1233" s="21"/>
      <c r="HW1233" s="21"/>
      <c r="HX1233" s="21"/>
      <c r="HY1233" s="21"/>
      <c r="HZ1233" s="21"/>
      <c r="IA1233" s="21"/>
      <c r="IB1233" s="21"/>
      <c r="IC1233" s="21"/>
      <c r="ID1233" s="21"/>
      <c r="IE1233" s="21"/>
      <c r="IF1233" s="21"/>
      <c r="IG1233" s="21"/>
      <c r="IH1233" s="21"/>
      <c r="II1233" s="21"/>
      <c r="IJ1233" s="21"/>
      <c r="IK1233" s="21"/>
      <c r="IL1233" s="21"/>
      <c r="IM1233" s="21"/>
      <c r="IN1233" s="21"/>
      <c r="IO1233" s="21"/>
      <c r="IP1233" s="21"/>
      <c r="IQ1233" s="21"/>
      <c r="IR1233" s="21"/>
      <c r="IS1233" s="21"/>
      <c r="IT1233" s="21"/>
      <c r="IU1233" s="21"/>
      <c r="IV1233" s="21"/>
      <c r="IW1233" s="21"/>
      <c r="IX1233" s="21"/>
      <c r="IY1233" s="21"/>
      <c r="IZ1233" s="21"/>
      <c r="JA1233" s="21"/>
      <c r="JB1233" s="21"/>
      <c r="JC1233" s="21"/>
      <c r="JD1233" s="21"/>
      <c r="JE1233" s="21"/>
      <c r="JF1233" s="21"/>
      <c r="JG1233" s="21"/>
      <c r="JH1233" s="21"/>
      <c r="JI1233" s="21"/>
      <c r="JJ1233" s="21"/>
      <c r="JK1233" s="21"/>
      <c r="JL1233" s="21"/>
      <c r="JM1233" s="21"/>
      <c r="JN1233" s="21"/>
      <c r="JO1233" s="21"/>
      <c r="JP1233" s="21"/>
      <c r="JQ1233" s="21"/>
      <c r="JR1233" s="21"/>
      <c r="JS1233" s="21"/>
      <c r="JT1233" s="21"/>
      <c r="JU1233" s="21"/>
      <c r="JV1233" s="21"/>
      <c r="JW1233" s="21"/>
      <c r="JX1233" s="21"/>
      <c r="JY1233" s="21"/>
    </row>
    <row r="1234" spans="1:285" ht="14.1" customHeight="1">
      <c r="A1234" s="21"/>
      <c r="B1234" s="21"/>
      <c r="C1234" s="21"/>
      <c r="D1234" s="21"/>
      <c r="E1234" s="21"/>
      <c r="F1234" s="21"/>
      <c r="G1234" s="21"/>
      <c r="H1234" s="21"/>
      <c r="I1234" s="21"/>
      <c r="J1234" s="21"/>
      <c r="K1234" s="21"/>
      <c r="L1234" s="21"/>
      <c r="M1234" s="21"/>
      <c r="N1234" s="21"/>
      <c r="O1234" s="21"/>
      <c r="P1234" s="21"/>
      <c r="Q1234" s="21"/>
      <c r="R1234" s="21"/>
      <c r="S1234" s="21"/>
      <c r="T1234" s="21"/>
      <c r="U1234" s="21"/>
      <c r="V1234" s="21"/>
      <c r="W1234" s="21"/>
      <c r="X1234" s="21"/>
      <c r="Y1234" s="21"/>
      <c r="Z1234" s="21"/>
      <c r="AA1234" s="21"/>
      <c r="AB1234" s="21"/>
      <c r="AC1234" s="21"/>
      <c r="AD1234" s="21"/>
      <c r="AE1234" s="21"/>
      <c r="AF1234" s="21"/>
      <c r="AG1234" s="21"/>
      <c r="AH1234" s="21"/>
      <c r="AI1234" s="21"/>
      <c r="AJ1234" s="21"/>
      <c r="AK1234" s="21"/>
      <c r="AL1234" s="21"/>
      <c r="AM1234" s="21"/>
      <c r="AN1234" s="21"/>
      <c r="AO1234" s="21"/>
      <c r="AP1234" s="21"/>
      <c r="AQ1234" s="21"/>
      <c r="AR1234" s="21"/>
      <c r="AS1234" s="21"/>
      <c r="AT1234" s="21"/>
      <c r="AU1234" s="21"/>
      <c r="AV1234" s="21"/>
      <c r="AW1234" s="21"/>
      <c r="AX1234" s="21"/>
      <c r="AY1234" s="21"/>
      <c r="AZ1234" s="21"/>
      <c r="BA1234" s="21"/>
      <c r="BB1234" s="21"/>
      <c r="BC1234" s="21"/>
      <c r="BD1234" s="21"/>
      <c r="BE1234" s="21"/>
      <c r="BF1234" s="21"/>
      <c r="BG1234" s="21"/>
      <c r="BH1234" s="21"/>
      <c r="BI1234" s="21"/>
      <c r="BJ1234" s="21"/>
      <c r="BK1234" s="21"/>
      <c r="BL1234" s="21"/>
      <c r="BM1234" s="21"/>
      <c r="BN1234" s="21"/>
      <c r="BO1234" s="21"/>
      <c r="BP1234" s="21"/>
      <c r="BQ1234" s="21"/>
      <c r="BR1234" s="21"/>
      <c r="BS1234" s="21"/>
      <c r="BT1234" s="21"/>
      <c r="BU1234" s="21"/>
      <c r="BV1234" s="21"/>
      <c r="BW1234" s="21"/>
      <c r="BX1234" s="21"/>
      <c r="BY1234" s="21"/>
      <c r="BZ1234" s="21"/>
      <c r="CA1234" s="21"/>
      <c r="CB1234" s="21"/>
      <c r="CC1234" s="21"/>
      <c r="CD1234" s="21"/>
      <c r="CE1234" s="21"/>
      <c r="CF1234" s="21"/>
      <c r="CG1234" s="21"/>
      <c r="CH1234" s="21"/>
      <c r="CI1234" s="21"/>
      <c r="CJ1234" s="21"/>
      <c r="CK1234" s="21"/>
      <c r="CL1234" s="21"/>
      <c r="CM1234" s="21"/>
      <c r="CN1234" s="21"/>
      <c r="CO1234" s="21"/>
      <c r="CP1234" s="21"/>
      <c r="CQ1234" s="21"/>
      <c r="CR1234" s="21"/>
      <c r="CS1234" s="21"/>
      <c r="CT1234" s="21"/>
      <c r="CU1234" s="21"/>
      <c r="CV1234" s="21"/>
      <c r="CW1234" s="21"/>
      <c r="CX1234" s="21"/>
      <c r="CY1234" s="21"/>
      <c r="CZ1234" s="21"/>
      <c r="DA1234" s="21"/>
      <c r="DB1234" s="21"/>
      <c r="DC1234" s="21"/>
      <c r="DD1234" s="21"/>
      <c r="DE1234" s="21"/>
      <c r="DF1234" s="21"/>
      <c r="DG1234" s="21"/>
      <c r="DH1234" s="21"/>
      <c r="DI1234" s="21"/>
      <c r="DJ1234" s="21"/>
      <c r="DK1234" s="21"/>
      <c r="DL1234" s="21"/>
      <c r="DM1234" s="21"/>
      <c r="DN1234" s="21"/>
      <c r="DO1234" s="21"/>
      <c r="DP1234" s="21"/>
      <c r="DQ1234" s="21"/>
      <c r="DR1234" s="21"/>
      <c r="DS1234" s="21"/>
      <c r="DT1234" s="21"/>
      <c r="DU1234" s="21"/>
      <c r="DV1234" s="21"/>
      <c r="DW1234" s="21"/>
      <c r="DX1234" s="21"/>
      <c r="DY1234" s="21"/>
      <c r="DZ1234" s="21"/>
      <c r="EA1234" s="21"/>
      <c r="EB1234" s="21"/>
      <c r="EC1234" s="21"/>
      <c r="ED1234" s="21"/>
      <c r="EE1234" s="21"/>
      <c r="EF1234" s="21"/>
      <c r="EG1234" s="21"/>
      <c r="EH1234" s="21"/>
      <c r="EI1234" s="21"/>
      <c r="EJ1234" s="21"/>
      <c r="EK1234" s="21"/>
      <c r="EL1234" s="21"/>
      <c r="EM1234" s="21"/>
      <c r="EN1234" s="21"/>
      <c r="EO1234" s="21"/>
      <c r="EP1234" s="21"/>
      <c r="EQ1234" s="21"/>
      <c r="ER1234" s="21"/>
      <c r="ES1234" s="21"/>
      <c r="ET1234" s="21"/>
      <c r="EU1234" s="21"/>
      <c r="EV1234" s="21"/>
      <c r="EW1234" s="21"/>
      <c r="EX1234" s="21"/>
      <c r="EY1234" s="21"/>
      <c r="EZ1234" s="21"/>
      <c r="FA1234" s="21"/>
      <c r="FB1234" s="21"/>
      <c r="FC1234" s="21"/>
      <c r="FD1234" s="21"/>
      <c r="FE1234" s="21"/>
      <c r="FF1234" s="21"/>
      <c r="FG1234" s="21"/>
      <c r="FH1234" s="21"/>
      <c r="FI1234" s="21"/>
      <c r="FJ1234" s="21"/>
      <c r="FK1234" s="21"/>
      <c r="FL1234" s="21"/>
      <c r="FM1234" s="21"/>
      <c r="FN1234" s="21"/>
      <c r="FO1234" s="21"/>
      <c r="FP1234" s="21"/>
      <c r="FQ1234" s="21"/>
      <c r="FR1234" s="21"/>
      <c r="FS1234" s="21"/>
      <c r="FT1234" s="21"/>
      <c r="FU1234" s="21"/>
      <c r="FV1234" s="21"/>
      <c r="FW1234" s="21"/>
      <c r="FX1234" s="21"/>
      <c r="FY1234" s="21"/>
      <c r="FZ1234" s="21"/>
      <c r="GA1234" s="21"/>
      <c r="GB1234" s="21"/>
      <c r="GC1234" s="21"/>
      <c r="GD1234" s="21"/>
      <c r="GE1234" s="21"/>
      <c r="GF1234" s="21"/>
      <c r="GG1234" s="21"/>
      <c r="GH1234" s="21"/>
      <c r="GI1234" s="21"/>
      <c r="GJ1234" s="21"/>
      <c r="GK1234" s="21"/>
      <c r="GL1234" s="21"/>
      <c r="GM1234" s="21"/>
      <c r="GN1234" s="21"/>
      <c r="GO1234" s="21"/>
      <c r="GP1234" s="21"/>
      <c r="GQ1234" s="21"/>
      <c r="GR1234" s="21"/>
      <c r="GS1234" s="21"/>
      <c r="GT1234" s="21"/>
      <c r="GU1234" s="21"/>
      <c r="GV1234" s="21"/>
      <c r="GW1234" s="21"/>
      <c r="GX1234" s="21"/>
      <c r="GY1234" s="21"/>
      <c r="GZ1234" s="21"/>
      <c r="HA1234" s="21"/>
      <c r="HB1234" s="21"/>
      <c r="HC1234" s="21"/>
      <c r="HD1234" s="21"/>
      <c r="HE1234" s="21"/>
      <c r="HF1234" s="21"/>
      <c r="HG1234" s="21"/>
      <c r="HH1234" s="21"/>
      <c r="HI1234" s="21"/>
      <c r="HJ1234" s="21"/>
      <c r="HK1234" s="21"/>
      <c r="HL1234" s="21"/>
      <c r="HM1234" s="21"/>
      <c r="HN1234" s="21"/>
      <c r="HO1234" s="21"/>
      <c r="HP1234" s="21"/>
      <c r="HQ1234" s="21"/>
      <c r="HR1234" s="21"/>
      <c r="HS1234" s="21"/>
      <c r="HT1234" s="21"/>
      <c r="HU1234" s="21"/>
      <c r="HV1234" s="21"/>
      <c r="HW1234" s="21"/>
      <c r="HX1234" s="21"/>
      <c r="HY1234" s="21"/>
      <c r="HZ1234" s="21"/>
      <c r="IA1234" s="21"/>
      <c r="IB1234" s="21"/>
      <c r="IC1234" s="21"/>
      <c r="ID1234" s="21"/>
      <c r="IE1234" s="21"/>
      <c r="IF1234" s="21"/>
      <c r="IG1234" s="21"/>
      <c r="IH1234" s="21"/>
      <c r="II1234" s="21"/>
      <c r="IJ1234" s="21"/>
      <c r="IK1234" s="21"/>
      <c r="IL1234" s="21"/>
      <c r="IM1234" s="21"/>
      <c r="IN1234" s="21"/>
      <c r="IO1234" s="21"/>
      <c r="IP1234" s="21"/>
      <c r="IQ1234" s="21"/>
      <c r="IR1234" s="21"/>
      <c r="IS1234" s="21"/>
      <c r="IT1234" s="21"/>
      <c r="IU1234" s="21"/>
      <c r="IV1234" s="21"/>
      <c r="IW1234" s="21"/>
      <c r="IX1234" s="21"/>
      <c r="IY1234" s="21"/>
      <c r="IZ1234" s="21"/>
      <c r="JA1234" s="21"/>
      <c r="JB1234" s="21"/>
      <c r="JC1234" s="21"/>
      <c r="JD1234" s="21"/>
      <c r="JE1234" s="21"/>
      <c r="JF1234" s="21"/>
      <c r="JG1234" s="21"/>
      <c r="JH1234" s="21"/>
      <c r="JI1234" s="21"/>
      <c r="JJ1234" s="21"/>
      <c r="JK1234" s="21"/>
      <c r="JL1234" s="21"/>
      <c r="JM1234" s="21"/>
      <c r="JN1234" s="21"/>
      <c r="JO1234" s="21"/>
      <c r="JP1234" s="21"/>
      <c r="JQ1234" s="21"/>
      <c r="JR1234" s="21"/>
      <c r="JS1234" s="21"/>
      <c r="JT1234" s="21"/>
      <c r="JU1234" s="21"/>
      <c r="JV1234" s="21"/>
      <c r="JW1234" s="21"/>
      <c r="JX1234" s="21"/>
      <c r="JY1234" s="21"/>
    </row>
    <row r="1235" spans="1:285" ht="14.1" customHeight="1">
      <c r="A1235" s="21"/>
      <c r="B1235" s="21"/>
      <c r="C1235" s="21"/>
      <c r="D1235" s="21"/>
      <c r="E1235" s="21"/>
      <c r="F1235" s="21"/>
      <c r="G1235" s="21"/>
      <c r="H1235" s="21"/>
      <c r="I1235" s="21"/>
      <c r="J1235" s="21"/>
      <c r="K1235" s="21"/>
      <c r="L1235" s="21"/>
      <c r="M1235" s="21"/>
      <c r="N1235" s="21"/>
      <c r="O1235" s="21"/>
      <c r="P1235" s="21"/>
      <c r="Q1235" s="21"/>
      <c r="R1235" s="21"/>
      <c r="S1235" s="21"/>
      <c r="T1235" s="21"/>
      <c r="U1235" s="21"/>
      <c r="V1235" s="21"/>
      <c r="W1235" s="21"/>
      <c r="X1235" s="21"/>
      <c r="Y1235" s="21"/>
      <c r="Z1235" s="21"/>
      <c r="AA1235" s="21"/>
      <c r="AB1235" s="21"/>
      <c r="AC1235" s="21"/>
      <c r="AD1235" s="21"/>
      <c r="AE1235" s="21"/>
      <c r="AF1235" s="21"/>
      <c r="AG1235" s="21"/>
      <c r="AH1235" s="21"/>
      <c r="AI1235" s="21"/>
      <c r="AJ1235" s="21"/>
      <c r="AK1235" s="21"/>
      <c r="AL1235" s="21"/>
      <c r="AM1235" s="21"/>
      <c r="AN1235" s="21"/>
      <c r="AO1235" s="21"/>
      <c r="AP1235" s="21"/>
      <c r="AQ1235" s="21"/>
      <c r="AR1235" s="21"/>
      <c r="AS1235" s="21"/>
      <c r="AT1235" s="21"/>
      <c r="AU1235" s="21"/>
      <c r="AV1235" s="21"/>
      <c r="AW1235" s="21"/>
      <c r="AX1235" s="21"/>
      <c r="AY1235" s="21"/>
      <c r="AZ1235" s="21"/>
      <c r="BA1235" s="21"/>
      <c r="BB1235" s="21"/>
      <c r="BC1235" s="21"/>
      <c r="BD1235" s="21"/>
      <c r="BE1235" s="21"/>
      <c r="BF1235" s="21"/>
      <c r="BG1235" s="21"/>
      <c r="BH1235" s="21"/>
      <c r="BI1235" s="21"/>
      <c r="BJ1235" s="21"/>
      <c r="BK1235" s="21"/>
      <c r="BL1235" s="21"/>
      <c r="BM1235" s="21"/>
      <c r="BN1235" s="21"/>
      <c r="BO1235" s="21"/>
      <c r="BP1235" s="21"/>
      <c r="BQ1235" s="21"/>
      <c r="BR1235" s="21"/>
      <c r="BS1235" s="21"/>
      <c r="BT1235" s="21"/>
      <c r="BU1235" s="21"/>
      <c r="BV1235" s="21"/>
      <c r="BW1235" s="21"/>
      <c r="BX1235" s="21"/>
      <c r="BY1235" s="21"/>
      <c r="BZ1235" s="21"/>
      <c r="CA1235" s="21"/>
      <c r="CB1235" s="21"/>
      <c r="CC1235" s="21"/>
      <c r="CD1235" s="21"/>
      <c r="CE1235" s="21"/>
      <c r="CF1235" s="21"/>
      <c r="CG1235" s="21"/>
      <c r="CH1235" s="21"/>
      <c r="CI1235" s="21"/>
      <c r="CJ1235" s="21"/>
      <c r="CK1235" s="21"/>
      <c r="CL1235" s="21"/>
      <c r="CM1235" s="21"/>
      <c r="CN1235" s="21"/>
      <c r="CO1235" s="21"/>
      <c r="CP1235" s="21"/>
      <c r="CQ1235" s="21"/>
      <c r="CR1235" s="21"/>
      <c r="CS1235" s="21"/>
      <c r="CT1235" s="21"/>
      <c r="CU1235" s="21"/>
      <c r="CV1235" s="21"/>
      <c r="CW1235" s="21"/>
      <c r="CX1235" s="21"/>
      <c r="CY1235" s="21"/>
      <c r="CZ1235" s="21"/>
      <c r="DA1235" s="21"/>
      <c r="DB1235" s="21"/>
      <c r="DC1235" s="21"/>
      <c r="DD1235" s="21"/>
      <c r="DE1235" s="21"/>
      <c r="DF1235" s="21"/>
      <c r="DG1235" s="21"/>
      <c r="DH1235" s="21"/>
      <c r="DI1235" s="21"/>
      <c r="DJ1235" s="21"/>
      <c r="DK1235" s="21"/>
      <c r="DL1235" s="21"/>
      <c r="DM1235" s="21"/>
      <c r="DN1235" s="21"/>
      <c r="DO1235" s="21"/>
      <c r="DP1235" s="21"/>
      <c r="DQ1235" s="21"/>
      <c r="DR1235" s="21"/>
      <c r="DS1235" s="21"/>
      <c r="DT1235" s="21"/>
      <c r="DU1235" s="21"/>
      <c r="DV1235" s="21"/>
      <c r="DW1235" s="21"/>
      <c r="DX1235" s="21"/>
      <c r="DY1235" s="21"/>
      <c r="DZ1235" s="21"/>
      <c r="EA1235" s="21"/>
      <c r="EB1235" s="21"/>
      <c r="EC1235" s="21"/>
      <c r="ED1235" s="21"/>
      <c r="EE1235" s="21"/>
      <c r="EF1235" s="21"/>
      <c r="EG1235" s="21"/>
      <c r="EH1235" s="21"/>
      <c r="EI1235" s="21"/>
      <c r="EJ1235" s="21"/>
      <c r="EK1235" s="21"/>
      <c r="EL1235" s="21"/>
      <c r="EM1235" s="21"/>
      <c r="EN1235" s="21"/>
      <c r="EO1235" s="21"/>
      <c r="EP1235" s="21"/>
      <c r="EQ1235" s="21"/>
      <c r="ER1235" s="21"/>
      <c r="ES1235" s="21"/>
      <c r="ET1235" s="21"/>
      <c r="EU1235" s="21"/>
      <c r="EV1235" s="21"/>
      <c r="EW1235" s="21"/>
      <c r="EX1235" s="21"/>
      <c r="EY1235" s="21"/>
      <c r="EZ1235" s="21"/>
      <c r="FA1235" s="21"/>
      <c r="FB1235" s="21"/>
      <c r="FC1235" s="21"/>
      <c r="FD1235" s="21"/>
      <c r="FE1235" s="21"/>
      <c r="FF1235" s="21"/>
      <c r="FG1235" s="21"/>
      <c r="FH1235" s="21"/>
      <c r="FI1235" s="21"/>
      <c r="FJ1235" s="21"/>
      <c r="FK1235" s="21"/>
      <c r="FL1235" s="21"/>
      <c r="FM1235" s="21"/>
      <c r="FN1235" s="21"/>
      <c r="FO1235" s="21"/>
      <c r="FP1235" s="21"/>
      <c r="FQ1235" s="21"/>
      <c r="FR1235" s="21"/>
      <c r="FS1235" s="21"/>
      <c r="FT1235" s="21"/>
      <c r="FU1235" s="21"/>
      <c r="FV1235" s="21"/>
      <c r="FW1235" s="21"/>
      <c r="FX1235" s="21"/>
      <c r="FY1235" s="21"/>
      <c r="FZ1235" s="21"/>
      <c r="GA1235" s="21"/>
      <c r="GB1235" s="21"/>
      <c r="GC1235" s="21"/>
      <c r="GD1235" s="21"/>
      <c r="GE1235" s="21"/>
      <c r="GF1235" s="21"/>
      <c r="GG1235" s="21"/>
      <c r="GH1235" s="21"/>
      <c r="GI1235" s="21"/>
      <c r="GJ1235" s="21"/>
      <c r="GK1235" s="21"/>
      <c r="GL1235" s="21"/>
      <c r="GM1235" s="21"/>
      <c r="GN1235" s="21"/>
      <c r="GO1235" s="21"/>
      <c r="GP1235" s="21"/>
      <c r="GQ1235" s="21"/>
      <c r="GR1235" s="21"/>
      <c r="GS1235" s="21"/>
      <c r="GT1235" s="21"/>
      <c r="GU1235" s="21"/>
      <c r="GV1235" s="21"/>
      <c r="GW1235" s="21"/>
      <c r="GX1235" s="21"/>
      <c r="GY1235" s="21"/>
      <c r="GZ1235" s="21"/>
      <c r="HA1235" s="21"/>
      <c r="HB1235" s="21"/>
      <c r="HC1235" s="21"/>
      <c r="HD1235" s="21"/>
      <c r="HE1235" s="21"/>
      <c r="HF1235" s="21"/>
      <c r="HG1235" s="21"/>
      <c r="HH1235" s="21"/>
      <c r="HI1235" s="21"/>
      <c r="HJ1235" s="21"/>
      <c r="HK1235" s="21"/>
      <c r="HL1235" s="21"/>
      <c r="HM1235" s="21"/>
      <c r="HN1235" s="21"/>
      <c r="HO1235" s="21"/>
      <c r="HP1235" s="21"/>
      <c r="HQ1235" s="21"/>
      <c r="HR1235" s="21"/>
      <c r="HS1235" s="21"/>
      <c r="HT1235" s="21"/>
      <c r="HU1235" s="21"/>
      <c r="HV1235" s="21"/>
      <c r="HW1235" s="21"/>
      <c r="HX1235" s="21"/>
      <c r="HY1235" s="21"/>
      <c r="HZ1235" s="21"/>
      <c r="IA1235" s="21"/>
      <c r="IB1235" s="21"/>
      <c r="IC1235" s="21"/>
      <c r="ID1235" s="21"/>
      <c r="IE1235" s="21"/>
      <c r="IF1235" s="21"/>
      <c r="IG1235" s="21"/>
      <c r="IH1235" s="21"/>
      <c r="II1235" s="21"/>
      <c r="IJ1235" s="21"/>
      <c r="IK1235" s="21"/>
      <c r="IL1235" s="21"/>
      <c r="IM1235" s="21"/>
      <c r="IN1235" s="21"/>
      <c r="IO1235" s="21"/>
      <c r="IP1235" s="21"/>
      <c r="IQ1235" s="21"/>
      <c r="IR1235" s="21"/>
      <c r="IS1235" s="21"/>
      <c r="IT1235" s="21"/>
      <c r="IU1235" s="21"/>
      <c r="IV1235" s="21"/>
      <c r="IW1235" s="21"/>
      <c r="IX1235" s="21"/>
      <c r="IY1235" s="21"/>
      <c r="IZ1235" s="21"/>
      <c r="JA1235" s="21"/>
      <c r="JB1235" s="21"/>
      <c r="JC1235" s="21"/>
      <c r="JD1235" s="21"/>
      <c r="JE1235" s="21"/>
      <c r="JF1235" s="21"/>
      <c r="JG1235" s="21"/>
      <c r="JH1235" s="21"/>
      <c r="JI1235" s="21"/>
      <c r="JJ1235" s="21"/>
      <c r="JK1235" s="21"/>
      <c r="JL1235" s="21"/>
      <c r="JM1235" s="21"/>
      <c r="JN1235" s="21"/>
      <c r="JO1235" s="21"/>
      <c r="JP1235" s="21"/>
      <c r="JQ1235" s="21"/>
      <c r="JR1235" s="21"/>
      <c r="JS1235" s="21"/>
      <c r="JT1235" s="21"/>
      <c r="JU1235" s="21"/>
      <c r="JV1235" s="21"/>
      <c r="JW1235" s="21"/>
      <c r="JX1235" s="21"/>
      <c r="JY1235" s="21"/>
    </row>
    <row r="1236" spans="1:285" ht="14.1" customHeight="1">
      <c r="A1236" s="21"/>
      <c r="B1236" s="21"/>
      <c r="C1236" s="21"/>
      <c r="D1236" s="21"/>
      <c r="E1236" s="21"/>
      <c r="F1236" s="21"/>
      <c r="G1236" s="21"/>
      <c r="H1236" s="21"/>
      <c r="I1236" s="21"/>
      <c r="J1236" s="21"/>
      <c r="K1236" s="21"/>
      <c r="L1236" s="21"/>
      <c r="M1236" s="21"/>
      <c r="N1236" s="21"/>
      <c r="O1236" s="21"/>
      <c r="P1236" s="21"/>
      <c r="Q1236" s="21"/>
      <c r="R1236" s="21"/>
      <c r="S1236" s="21"/>
      <c r="T1236" s="21"/>
      <c r="U1236" s="21"/>
      <c r="V1236" s="21"/>
      <c r="W1236" s="21"/>
      <c r="X1236" s="21"/>
      <c r="Y1236" s="21"/>
      <c r="Z1236" s="21"/>
      <c r="AA1236" s="21"/>
      <c r="AB1236" s="21"/>
      <c r="AC1236" s="21"/>
      <c r="AD1236" s="21"/>
      <c r="AE1236" s="21"/>
      <c r="AF1236" s="21"/>
      <c r="AG1236" s="21"/>
      <c r="AH1236" s="21"/>
      <c r="AI1236" s="21"/>
      <c r="AJ1236" s="21"/>
      <c r="AK1236" s="21"/>
      <c r="AL1236" s="21"/>
      <c r="AM1236" s="21"/>
      <c r="AN1236" s="21"/>
      <c r="AO1236" s="21"/>
      <c r="AP1236" s="21"/>
      <c r="AQ1236" s="21"/>
      <c r="AR1236" s="21"/>
      <c r="AS1236" s="21"/>
      <c r="AT1236" s="21"/>
      <c r="AU1236" s="21"/>
      <c r="AV1236" s="21"/>
      <c r="AW1236" s="21"/>
      <c r="AX1236" s="21"/>
      <c r="AY1236" s="21"/>
      <c r="AZ1236" s="21"/>
      <c r="BA1236" s="21"/>
      <c r="BB1236" s="21"/>
      <c r="BC1236" s="21"/>
      <c r="BD1236" s="21"/>
      <c r="BE1236" s="21"/>
      <c r="BF1236" s="21"/>
      <c r="BG1236" s="21"/>
      <c r="BH1236" s="21"/>
      <c r="BI1236" s="21"/>
      <c r="BJ1236" s="21"/>
      <c r="BK1236" s="21"/>
      <c r="BL1236" s="21"/>
      <c r="BM1236" s="21"/>
      <c r="BN1236" s="21"/>
      <c r="BO1236" s="21"/>
      <c r="BP1236" s="21"/>
      <c r="BQ1236" s="21"/>
      <c r="BR1236" s="21"/>
      <c r="BS1236" s="21"/>
      <c r="BT1236" s="21"/>
      <c r="BU1236" s="21"/>
      <c r="BV1236" s="21"/>
      <c r="BW1236" s="21"/>
      <c r="BX1236" s="21"/>
      <c r="BY1236" s="21"/>
      <c r="BZ1236" s="21"/>
      <c r="CA1236" s="21"/>
      <c r="CB1236" s="21"/>
      <c r="CC1236" s="21"/>
      <c r="CD1236" s="21"/>
      <c r="CE1236" s="21"/>
      <c r="CF1236" s="21"/>
      <c r="CG1236" s="21"/>
      <c r="CH1236" s="21"/>
      <c r="CI1236" s="21"/>
      <c r="CJ1236" s="21"/>
      <c r="CK1236" s="21"/>
      <c r="CL1236" s="21"/>
      <c r="CM1236" s="21"/>
      <c r="CN1236" s="21"/>
      <c r="CO1236" s="21"/>
      <c r="CP1236" s="21"/>
      <c r="CQ1236" s="21"/>
      <c r="CR1236" s="21"/>
      <c r="CS1236" s="21"/>
      <c r="CT1236" s="21"/>
      <c r="CU1236" s="21"/>
      <c r="CV1236" s="21"/>
      <c r="CW1236" s="21"/>
      <c r="CX1236" s="21"/>
      <c r="CY1236" s="21"/>
      <c r="CZ1236" s="21"/>
      <c r="DA1236" s="21"/>
      <c r="DB1236" s="21"/>
      <c r="DC1236" s="21"/>
      <c r="DD1236" s="21"/>
      <c r="DE1236" s="21"/>
      <c r="DF1236" s="21"/>
      <c r="DG1236" s="21"/>
      <c r="DH1236" s="21"/>
      <c r="DI1236" s="21"/>
      <c r="DJ1236" s="21"/>
      <c r="DK1236" s="21"/>
      <c r="DL1236" s="21"/>
      <c r="DM1236" s="21"/>
      <c r="DN1236" s="21"/>
      <c r="DO1236" s="21"/>
      <c r="DP1236" s="21"/>
      <c r="DQ1236" s="21"/>
      <c r="DR1236" s="21"/>
      <c r="DS1236" s="21"/>
      <c r="DT1236" s="21"/>
      <c r="DU1236" s="21"/>
      <c r="DV1236" s="21"/>
      <c r="DW1236" s="21"/>
      <c r="DX1236" s="21"/>
      <c r="DY1236" s="21"/>
      <c r="DZ1236" s="21"/>
      <c r="EA1236" s="21"/>
      <c r="EB1236" s="21"/>
      <c r="EC1236" s="21"/>
      <c r="ED1236" s="21"/>
      <c r="EE1236" s="21"/>
      <c r="EF1236" s="21"/>
      <c r="EG1236" s="21"/>
      <c r="EH1236" s="21"/>
      <c r="EI1236" s="21"/>
      <c r="EJ1236" s="21"/>
      <c r="EK1236" s="21"/>
      <c r="EL1236" s="21"/>
      <c r="EM1236" s="21"/>
      <c r="EN1236" s="21"/>
      <c r="EO1236" s="21"/>
      <c r="EP1236" s="21"/>
      <c r="EQ1236" s="21"/>
      <c r="ER1236" s="21"/>
      <c r="ES1236" s="21"/>
      <c r="ET1236" s="21"/>
      <c r="EU1236" s="21"/>
      <c r="EV1236" s="21"/>
      <c r="EW1236" s="21"/>
      <c r="EX1236" s="21"/>
      <c r="EY1236" s="21"/>
      <c r="EZ1236" s="21"/>
      <c r="FA1236" s="21"/>
      <c r="FB1236" s="21"/>
      <c r="FC1236" s="21"/>
      <c r="FD1236" s="21"/>
      <c r="FE1236" s="21"/>
      <c r="FF1236" s="21"/>
      <c r="FG1236" s="21"/>
      <c r="FH1236" s="21"/>
      <c r="FI1236" s="21"/>
      <c r="FJ1236" s="21"/>
      <c r="FK1236" s="21"/>
      <c r="FL1236" s="21"/>
      <c r="FM1236" s="21"/>
      <c r="FN1236" s="21"/>
      <c r="FO1236" s="21"/>
      <c r="FP1236" s="21"/>
      <c r="FQ1236" s="21"/>
      <c r="FR1236" s="21"/>
      <c r="FS1236" s="21"/>
      <c r="FT1236" s="21"/>
      <c r="FU1236" s="21"/>
      <c r="FV1236" s="21"/>
      <c r="FW1236" s="21"/>
      <c r="FX1236" s="21"/>
      <c r="FY1236" s="21"/>
      <c r="FZ1236" s="21"/>
      <c r="GA1236" s="21"/>
      <c r="GB1236" s="21"/>
      <c r="GC1236" s="21"/>
      <c r="GD1236" s="21"/>
      <c r="GE1236" s="21"/>
      <c r="GF1236" s="21"/>
      <c r="GG1236" s="21"/>
      <c r="GH1236" s="21"/>
      <c r="GI1236" s="21"/>
      <c r="GJ1236" s="21"/>
      <c r="GK1236" s="21"/>
      <c r="GL1236" s="21"/>
      <c r="GM1236" s="21"/>
      <c r="GN1236" s="21"/>
      <c r="GO1236" s="21"/>
      <c r="GP1236" s="21"/>
      <c r="GQ1236" s="21"/>
      <c r="GR1236" s="21"/>
      <c r="GS1236" s="21"/>
      <c r="GT1236" s="21"/>
      <c r="GU1236" s="21"/>
      <c r="GV1236" s="21"/>
      <c r="GW1236" s="21"/>
      <c r="GX1236" s="21"/>
      <c r="GY1236" s="21"/>
      <c r="GZ1236" s="21"/>
      <c r="HA1236" s="21"/>
      <c r="HB1236" s="21"/>
      <c r="HC1236" s="21"/>
      <c r="HD1236" s="21"/>
      <c r="HE1236" s="21"/>
      <c r="HF1236" s="21"/>
      <c r="HG1236" s="21"/>
      <c r="HH1236" s="21"/>
      <c r="HI1236" s="21"/>
      <c r="HJ1236" s="21"/>
      <c r="HK1236" s="21"/>
      <c r="HL1236" s="21"/>
      <c r="HM1236" s="21"/>
      <c r="HN1236" s="21"/>
      <c r="HO1236" s="21"/>
      <c r="HP1236" s="21"/>
      <c r="HQ1236" s="21"/>
      <c r="HR1236" s="21"/>
      <c r="HS1236" s="21"/>
      <c r="HT1236" s="21"/>
      <c r="HU1236" s="21"/>
      <c r="HV1236" s="21"/>
      <c r="HW1236" s="21"/>
      <c r="HX1236" s="21"/>
      <c r="HY1236" s="21"/>
      <c r="HZ1236" s="21"/>
      <c r="IA1236" s="21"/>
      <c r="IB1236" s="21"/>
      <c r="IC1236" s="21"/>
      <c r="ID1236" s="21"/>
      <c r="IE1236" s="21"/>
      <c r="IF1236" s="21"/>
      <c r="IG1236" s="21"/>
      <c r="IH1236" s="21"/>
      <c r="II1236" s="21"/>
      <c r="IJ1236" s="21"/>
      <c r="IK1236" s="21"/>
      <c r="IL1236" s="21"/>
      <c r="IM1236" s="21"/>
      <c r="IN1236" s="21"/>
      <c r="IO1236" s="21"/>
      <c r="IP1236" s="21"/>
      <c r="IQ1236" s="21"/>
      <c r="IR1236" s="21"/>
      <c r="IS1236" s="21"/>
      <c r="IT1236" s="21"/>
      <c r="IU1236" s="21"/>
      <c r="IV1236" s="21"/>
      <c r="IW1236" s="21"/>
      <c r="IX1236" s="21"/>
      <c r="IY1236" s="21"/>
      <c r="IZ1236" s="21"/>
      <c r="JA1236" s="21"/>
      <c r="JB1236" s="21"/>
      <c r="JC1236" s="21"/>
      <c r="JD1236" s="21"/>
      <c r="JE1236" s="21"/>
      <c r="JF1236" s="21"/>
      <c r="JG1236" s="21"/>
      <c r="JH1236" s="21"/>
      <c r="JI1236" s="21"/>
      <c r="JJ1236" s="21"/>
      <c r="JK1236" s="21"/>
      <c r="JL1236" s="21"/>
      <c r="JM1236" s="21"/>
      <c r="JN1236" s="21"/>
      <c r="JO1236" s="21"/>
      <c r="JP1236" s="21"/>
      <c r="JQ1236" s="21"/>
      <c r="JR1236" s="21"/>
      <c r="JS1236" s="21"/>
      <c r="JT1236" s="21"/>
      <c r="JU1236" s="21"/>
      <c r="JV1236" s="21"/>
      <c r="JW1236" s="21"/>
      <c r="JX1236" s="21"/>
      <c r="JY1236" s="21"/>
    </row>
    <row r="1237" spans="1:285" ht="14.1" customHeight="1">
      <c r="A1237" s="21"/>
      <c r="B1237" s="21"/>
      <c r="C1237" s="21"/>
      <c r="D1237" s="21"/>
      <c r="E1237" s="21"/>
      <c r="F1237" s="21"/>
      <c r="G1237" s="21"/>
      <c r="H1237" s="21"/>
      <c r="I1237" s="21"/>
      <c r="J1237" s="21"/>
      <c r="K1237" s="21"/>
      <c r="L1237" s="21"/>
      <c r="M1237" s="21"/>
      <c r="N1237" s="21"/>
      <c r="O1237" s="21"/>
      <c r="P1237" s="21"/>
      <c r="Q1237" s="21"/>
      <c r="R1237" s="21"/>
      <c r="S1237" s="21"/>
      <c r="T1237" s="21"/>
      <c r="U1237" s="21"/>
      <c r="V1237" s="21"/>
      <c r="W1237" s="21"/>
      <c r="X1237" s="21"/>
      <c r="Y1237" s="21"/>
      <c r="Z1237" s="21"/>
      <c r="AA1237" s="21"/>
      <c r="AB1237" s="21"/>
      <c r="AC1237" s="21"/>
      <c r="AD1237" s="21"/>
      <c r="AE1237" s="21"/>
      <c r="AF1237" s="21"/>
      <c r="AG1237" s="21"/>
      <c r="AH1237" s="21"/>
      <c r="AI1237" s="21"/>
      <c r="AJ1237" s="21"/>
      <c r="AK1237" s="21"/>
      <c r="AL1237" s="21"/>
      <c r="AM1237" s="21"/>
      <c r="AN1237" s="21"/>
      <c r="AO1237" s="21"/>
      <c r="AP1237" s="21"/>
      <c r="AQ1237" s="21"/>
      <c r="AR1237" s="21"/>
      <c r="AS1237" s="21"/>
      <c r="AT1237" s="21"/>
      <c r="AU1237" s="21"/>
      <c r="AV1237" s="21"/>
      <c r="AW1237" s="21"/>
      <c r="AX1237" s="21"/>
      <c r="AY1237" s="21"/>
      <c r="AZ1237" s="21"/>
      <c r="BA1237" s="21"/>
      <c r="BB1237" s="21"/>
      <c r="BC1237" s="21"/>
      <c r="BD1237" s="21"/>
      <c r="BE1237" s="21"/>
      <c r="BF1237" s="21"/>
      <c r="BG1237" s="21"/>
      <c r="BH1237" s="21"/>
      <c r="BI1237" s="21"/>
      <c r="BJ1237" s="21"/>
      <c r="BK1237" s="21"/>
      <c r="BL1237" s="21"/>
      <c r="BM1237" s="21"/>
      <c r="BN1237" s="21"/>
      <c r="BO1237" s="21"/>
      <c r="BP1237" s="21"/>
      <c r="BQ1237" s="21"/>
      <c r="BR1237" s="21"/>
      <c r="BS1237" s="21"/>
      <c r="BT1237" s="21"/>
      <c r="BU1237" s="21"/>
      <c r="BV1237" s="21"/>
      <c r="BW1237" s="21"/>
      <c r="BX1237" s="21"/>
      <c r="BY1237" s="21"/>
      <c r="BZ1237" s="21"/>
      <c r="CA1237" s="21"/>
      <c r="CB1237" s="21"/>
      <c r="CC1237" s="21"/>
      <c r="CD1237" s="21"/>
      <c r="CE1237" s="21"/>
      <c r="CF1237" s="21"/>
      <c r="CG1237" s="21"/>
      <c r="CH1237" s="21"/>
      <c r="CI1237" s="21"/>
      <c r="CJ1237" s="21"/>
      <c r="CK1237" s="21"/>
      <c r="CL1237" s="21"/>
      <c r="CM1237" s="21"/>
      <c r="CN1237" s="21"/>
      <c r="CO1237" s="21"/>
      <c r="CP1237" s="21"/>
      <c r="CQ1237" s="21"/>
      <c r="CR1237" s="21"/>
      <c r="CS1237" s="21"/>
      <c r="CT1237" s="21"/>
      <c r="CU1237" s="21"/>
      <c r="CV1237" s="21"/>
      <c r="CW1237" s="21"/>
      <c r="CX1237" s="21"/>
      <c r="CY1237" s="21"/>
      <c r="CZ1237" s="21"/>
      <c r="DA1237" s="21"/>
      <c r="DB1237" s="21"/>
      <c r="DC1237" s="21"/>
      <c r="DD1237" s="21"/>
      <c r="DE1237" s="21"/>
      <c r="DF1237" s="21"/>
      <c r="DG1237" s="21"/>
      <c r="DH1237" s="21"/>
      <c r="DI1237" s="21"/>
      <c r="DJ1237" s="21"/>
      <c r="DK1237" s="21"/>
      <c r="DL1237" s="21"/>
      <c r="DM1237" s="21"/>
      <c r="DN1237" s="21"/>
      <c r="DO1237" s="21"/>
      <c r="DP1237" s="21"/>
      <c r="DQ1237" s="21"/>
      <c r="DR1237" s="21"/>
      <c r="DS1237" s="21"/>
      <c r="DT1237" s="21"/>
      <c r="DU1237" s="21"/>
      <c r="DV1237" s="21"/>
      <c r="DW1237" s="21"/>
      <c r="DX1237" s="21"/>
      <c r="DY1237" s="21"/>
      <c r="DZ1237" s="21"/>
      <c r="EA1237" s="21"/>
      <c r="EB1237" s="21"/>
      <c r="EC1237" s="21"/>
      <c r="ED1237" s="21"/>
      <c r="EE1237" s="21"/>
      <c r="EF1237" s="21"/>
      <c r="EG1237" s="21"/>
      <c r="EH1237" s="21"/>
      <c r="EI1237" s="21"/>
      <c r="EJ1237" s="21"/>
      <c r="EK1237" s="21"/>
      <c r="EL1237" s="21"/>
      <c r="EM1237" s="21"/>
      <c r="EN1237" s="21"/>
      <c r="EO1237" s="21"/>
      <c r="EP1237" s="21"/>
      <c r="EQ1237" s="21"/>
      <c r="ER1237" s="21"/>
      <c r="ES1237" s="21"/>
      <c r="ET1237" s="21"/>
      <c r="EU1237" s="21"/>
      <c r="EV1237" s="21"/>
      <c r="EW1237" s="21"/>
      <c r="EX1237" s="21"/>
      <c r="EY1237" s="21"/>
      <c r="EZ1237" s="21"/>
      <c r="FA1237" s="21"/>
      <c r="FB1237" s="21"/>
      <c r="FC1237" s="21"/>
      <c r="FD1237" s="21"/>
      <c r="FE1237" s="21"/>
      <c r="FF1237" s="21"/>
      <c r="FG1237" s="21"/>
      <c r="FH1237" s="21"/>
      <c r="FI1237" s="21"/>
      <c r="FJ1237" s="21"/>
      <c r="FK1237" s="21"/>
      <c r="FL1237" s="21"/>
      <c r="FM1237" s="21"/>
      <c r="FN1237" s="21"/>
      <c r="FO1237" s="21"/>
      <c r="FP1237" s="21"/>
      <c r="FQ1237" s="21"/>
      <c r="FR1237" s="21"/>
      <c r="FS1237" s="21"/>
      <c r="FT1237" s="21"/>
      <c r="FU1237" s="21"/>
      <c r="FV1237" s="21"/>
      <c r="FW1237" s="21"/>
      <c r="FX1237" s="21"/>
      <c r="FY1237" s="21"/>
      <c r="FZ1237" s="21"/>
      <c r="GA1237" s="21"/>
      <c r="GB1237" s="21"/>
      <c r="GC1237" s="21"/>
      <c r="GD1237" s="21"/>
      <c r="GE1237" s="21"/>
      <c r="GF1237" s="21"/>
      <c r="GG1237" s="21"/>
      <c r="GH1237" s="21"/>
      <c r="GI1237" s="21"/>
      <c r="GJ1237" s="21"/>
      <c r="GK1237" s="21"/>
      <c r="GL1237" s="21"/>
      <c r="GM1237" s="21"/>
      <c r="GN1237" s="21"/>
      <c r="GO1237" s="21"/>
      <c r="GP1237" s="21"/>
      <c r="GQ1237" s="21"/>
      <c r="GR1237" s="21"/>
      <c r="GS1237" s="21"/>
      <c r="GT1237" s="21"/>
      <c r="GU1237" s="21"/>
      <c r="GV1237" s="21"/>
      <c r="GW1237" s="21"/>
      <c r="GX1237" s="21"/>
      <c r="GY1237" s="21"/>
      <c r="GZ1237" s="21"/>
      <c r="HA1237" s="21"/>
      <c r="HB1237" s="21"/>
      <c r="HC1237" s="21"/>
      <c r="HD1237" s="21"/>
      <c r="HE1237" s="21"/>
      <c r="HF1237" s="21"/>
      <c r="HG1237" s="21"/>
      <c r="HH1237" s="21"/>
      <c r="HI1237" s="21"/>
      <c r="HJ1237" s="21"/>
      <c r="HK1237" s="21"/>
      <c r="HL1237" s="21"/>
      <c r="HM1237" s="21"/>
      <c r="HN1237" s="21"/>
      <c r="HO1237" s="21"/>
      <c r="HP1237" s="21"/>
      <c r="HQ1237" s="21"/>
      <c r="HR1237" s="21"/>
      <c r="HS1237" s="21"/>
      <c r="HT1237" s="21"/>
      <c r="HU1237" s="21"/>
      <c r="HV1237" s="21"/>
      <c r="HW1237" s="21"/>
      <c r="HX1237" s="21"/>
      <c r="HY1237" s="21"/>
      <c r="HZ1237" s="21"/>
      <c r="IA1237" s="21"/>
      <c r="IB1237" s="21"/>
      <c r="IC1237" s="21"/>
      <c r="ID1237" s="21"/>
      <c r="IE1237" s="21"/>
      <c r="IF1237" s="21"/>
      <c r="IG1237" s="21"/>
      <c r="IH1237" s="21"/>
      <c r="II1237" s="21"/>
      <c r="IJ1237" s="21"/>
      <c r="IK1237" s="21"/>
      <c r="IL1237" s="21"/>
      <c r="IM1237" s="21"/>
      <c r="IN1237" s="21"/>
      <c r="IO1237" s="21"/>
      <c r="IP1237" s="21"/>
      <c r="IQ1237" s="21"/>
      <c r="IR1237" s="21"/>
      <c r="IS1237" s="21"/>
      <c r="IT1237" s="21"/>
      <c r="IU1237" s="21"/>
      <c r="IV1237" s="21"/>
      <c r="IW1237" s="21"/>
      <c r="IX1237" s="21"/>
      <c r="IY1237" s="21"/>
      <c r="IZ1237" s="21"/>
      <c r="JA1237" s="21"/>
      <c r="JB1237" s="21"/>
      <c r="JC1237" s="21"/>
      <c r="JD1237" s="21"/>
      <c r="JE1237" s="21"/>
      <c r="JF1237" s="21"/>
      <c r="JG1237" s="21"/>
      <c r="JH1237" s="21"/>
      <c r="JI1237" s="21"/>
      <c r="JJ1237" s="21"/>
      <c r="JK1237" s="21"/>
      <c r="JL1237" s="21"/>
      <c r="JM1237" s="21"/>
      <c r="JN1237" s="21"/>
      <c r="JO1237" s="21"/>
      <c r="JP1237" s="21"/>
      <c r="JQ1237" s="21"/>
      <c r="JR1237" s="21"/>
      <c r="JS1237" s="21"/>
      <c r="JT1237" s="21"/>
      <c r="JU1237" s="21"/>
      <c r="JV1237" s="21"/>
      <c r="JW1237" s="21"/>
      <c r="JX1237" s="21"/>
      <c r="JY1237" s="21"/>
    </row>
    <row r="1238" spans="1:285" ht="14.1" customHeight="1">
      <c r="A1238" s="21"/>
      <c r="B1238" s="21"/>
      <c r="C1238" s="21"/>
      <c r="D1238" s="21"/>
      <c r="E1238" s="21"/>
      <c r="F1238" s="21"/>
      <c r="G1238" s="21"/>
      <c r="H1238" s="21"/>
      <c r="I1238" s="21"/>
      <c r="J1238" s="21"/>
      <c r="K1238" s="21"/>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21"/>
      <c r="BK1238" s="21"/>
      <c r="BL1238" s="21"/>
      <c r="BM1238" s="21"/>
      <c r="BN1238" s="21"/>
      <c r="BO1238" s="21"/>
      <c r="BP1238" s="21"/>
      <c r="BQ1238" s="21"/>
      <c r="BR1238" s="21"/>
      <c r="BS1238" s="21"/>
      <c r="BT1238" s="21"/>
      <c r="BU1238" s="21"/>
      <c r="BV1238" s="21"/>
      <c r="BW1238" s="21"/>
      <c r="BX1238" s="21"/>
      <c r="BY1238" s="21"/>
      <c r="BZ1238" s="21"/>
      <c r="CA1238" s="21"/>
      <c r="CB1238" s="21"/>
      <c r="CC1238" s="21"/>
      <c r="CD1238" s="21"/>
      <c r="CE1238" s="21"/>
      <c r="CF1238" s="21"/>
      <c r="CG1238" s="21"/>
      <c r="CH1238" s="21"/>
      <c r="CI1238" s="21"/>
      <c r="CJ1238" s="21"/>
      <c r="CK1238" s="21"/>
      <c r="CL1238" s="21"/>
      <c r="CM1238" s="21"/>
      <c r="CN1238" s="21"/>
      <c r="CO1238" s="21"/>
      <c r="CP1238" s="21"/>
      <c r="CQ1238" s="21"/>
      <c r="CR1238" s="21"/>
      <c r="CS1238" s="21"/>
      <c r="CT1238" s="21"/>
      <c r="CU1238" s="21"/>
      <c r="CV1238" s="21"/>
      <c r="CW1238" s="21"/>
      <c r="CX1238" s="21"/>
      <c r="CY1238" s="21"/>
      <c r="CZ1238" s="21"/>
      <c r="DA1238" s="21"/>
      <c r="DB1238" s="21"/>
      <c r="DC1238" s="21"/>
      <c r="DD1238" s="21"/>
      <c r="DE1238" s="21"/>
      <c r="DF1238" s="21"/>
      <c r="DG1238" s="21"/>
      <c r="DH1238" s="21"/>
      <c r="DI1238" s="21"/>
      <c r="DJ1238" s="21"/>
      <c r="DK1238" s="21"/>
      <c r="DL1238" s="21"/>
      <c r="DM1238" s="21"/>
      <c r="DN1238" s="21"/>
      <c r="DO1238" s="21"/>
      <c r="DP1238" s="21"/>
      <c r="DQ1238" s="21"/>
      <c r="DR1238" s="21"/>
      <c r="DS1238" s="21"/>
      <c r="DT1238" s="21"/>
      <c r="DU1238" s="21"/>
      <c r="DV1238" s="21"/>
      <c r="DW1238" s="21"/>
      <c r="DX1238" s="21"/>
      <c r="DY1238" s="21"/>
      <c r="DZ1238" s="21"/>
      <c r="EA1238" s="21"/>
      <c r="EB1238" s="21"/>
      <c r="EC1238" s="21"/>
      <c r="ED1238" s="21"/>
      <c r="EE1238" s="21"/>
      <c r="EF1238" s="21"/>
      <c r="EG1238" s="21"/>
      <c r="EH1238" s="21"/>
      <c r="EI1238" s="21"/>
      <c r="EJ1238" s="21"/>
      <c r="EK1238" s="21"/>
      <c r="EL1238" s="21"/>
      <c r="EM1238" s="21"/>
      <c r="EN1238" s="21"/>
      <c r="EO1238" s="21"/>
      <c r="EP1238" s="21"/>
      <c r="EQ1238" s="21"/>
      <c r="ER1238" s="21"/>
      <c r="ES1238" s="21"/>
      <c r="ET1238" s="21"/>
      <c r="EU1238" s="21"/>
      <c r="EV1238" s="21"/>
      <c r="EW1238" s="21"/>
      <c r="EX1238" s="21"/>
      <c r="EY1238" s="21"/>
      <c r="EZ1238" s="21"/>
      <c r="FA1238" s="21"/>
      <c r="FB1238" s="21"/>
      <c r="FC1238" s="21"/>
      <c r="FD1238" s="21"/>
      <c r="FE1238" s="21"/>
      <c r="FF1238" s="21"/>
      <c r="FG1238" s="21"/>
      <c r="FH1238" s="21"/>
      <c r="FI1238" s="21"/>
      <c r="FJ1238" s="21"/>
      <c r="FK1238" s="21"/>
      <c r="FL1238" s="21"/>
      <c r="FM1238" s="21"/>
      <c r="FN1238" s="21"/>
      <c r="FO1238" s="21"/>
      <c r="FP1238" s="21"/>
      <c r="FQ1238" s="21"/>
      <c r="FR1238" s="21"/>
      <c r="FS1238" s="21"/>
      <c r="FT1238" s="21"/>
      <c r="FU1238" s="21"/>
      <c r="FV1238" s="21"/>
      <c r="FW1238" s="21"/>
      <c r="FX1238" s="21"/>
      <c r="FY1238" s="21"/>
      <c r="FZ1238" s="21"/>
      <c r="GA1238" s="21"/>
      <c r="GB1238" s="21"/>
      <c r="GC1238" s="21"/>
      <c r="GD1238" s="21"/>
      <c r="GE1238" s="21"/>
      <c r="GF1238" s="21"/>
      <c r="GG1238" s="21"/>
      <c r="GH1238" s="21"/>
      <c r="GI1238" s="21"/>
      <c r="GJ1238" s="21"/>
      <c r="GK1238" s="21"/>
      <c r="GL1238" s="21"/>
      <c r="GM1238" s="21"/>
      <c r="GN1238" s="21"/>
      <c r="GO1238" s="21"/>
      <c r="GP1238" s="21"/>
      <c r="GQ1238" s="21"/>
      <c r="GR1238" s="21"/>
      <c r="GS1238" s="21"/>
      <c r="GT1238" s="21"/>
      <c r="GU1238" s="21"/>
      <c r="GV1238" s="21"/>
      <c r="GW1238" s="21"/>
      <c r="GX1238" s="21"/>
      <c r="GY1238" s="21"/>
      <c r="GZ1238" s="21"/>
      <c r="HA1238" s="21"/>
      <c r="HB1238" s="21"/>
      <c r="HC1238" s="21"/>
      <c r="HD1238" s="21"/>
      <c r="HE1238" s="21"/>
      <c r="HF1238" s="21"/>
      <c r="HG1238" s="21"/>
      <c r="HH1238" s="21"/>
      <c r="HI1238" s="21"/>
      <c r="HJ1238" s="21"/>
      <c r="HK1238" s="21"/>
      <c r="HL1238" s="21"/>
      <c r="HM1238" s="21"/>
      <c r="HN1238" s="21"/>
      <c r="HO1238" s="21"/>
      <c r="HP1238" s="21"/>
      <c r="HQ1238" s="21"/>
      <c r="HR1238" s="21"/>
      <c r="HS1238" s="21"/>
      <c r="HT1238" s="21"/>
      <c r="HU1238" s="21"/>
      <c r="HV1238" s="21"/>
      <c r="HW1238" s="21"/>
      <c r="HX1238" s="21"/>
      <c r="HY1238" s="21"/>
      <c r="HZ1238" s="21"/>
      <c r="IA1238" s="21"/>
      <c r="IB1238" s="21"/>
      <c r="IC1238" s="21"/>
      <c r="ID1238" s="21"/>
      <c r="IE1238" s="21"/>
      <c r="IF1238" s="21"/>
      <c r="IG1238" s="21"/>
      <c r="IH1238" s="21"/>
      <c r="II1238" s="21"/>
      <c r="IJ1238" s="21"/>
      <c r="IK1238" s="21"/>
      <c r="IL1238" s="21"/>
      <c r="IM1238" s="21"/>
      <c r="IN1238" s="21"/>
      <c r="IO1238" s="21"/>
      <c r="IP1238" s="21"/>
      <c r="IQ1238" s="21"/>
      <c r="IR1238" s="21"/>
      <c r="IS1238" s="21"/>
      <c r="IT1238" s="21"/>
      <c r="IU1238" s="21"/>
      <c r="IV1238" s="21"/>
      <c r="IW1238" s="21"/>
      <c r="IX1238" s="21"/>
      <c r="IY1238" s="21"/>
      <c r="IZ1238" s="21"/>
      <c r="JA1238" s="21"/>
      <c r="JB1238" s="21"/>
      <c r="JC1238" s="21"/>
      <c r="JD1238" s="21"/>
      <c r="JE1238" s="21"/>
      <c r="JF1238" s="21"/>
      <c r="JG1238" s="21"/>
      <c r="JH1238" s="21"/>
      <c r="JI1238" s="21"/>
      <c r="JJ1238" s="21"/>
      <c r="JK1238" s="21"/>
      <c r="JL1238" s="21"/>
      <c r="JM1238" s="21"/>
      <c r="JN1238" s="21"/>
      <c r="JO1238" s="21"/>
      <c r="JP1238" s="21"/>
      <c r="JQ1238" s="21"/>
      <c r="JR1238" s="21"/>
      <c r="JS1238" s="21"/>
      <c r="JT1238" s="21"/>
      <c r="JU1238" s="21"/>
      <c r="JV1238" s="21"/>
      <c r="JW1238" s="21"/>
      <c r="JX1238" s="21"/>
      <c r="JY1238" s="21"/>
    </row>
    <row r="1239" spans="1:285" ht="14.1" customHeight="1">
      <c r="A1239" s="21"/>
      <c r="B1239" s="21"/>
      <c r="C1239" s="21"/>
      <c r="D1239" s="21"/>
      <c r="E1239" s="21"/>
      <c r="F1239" s="21"/>
      <c r="G1239" s="21"/>
      <c r="H1239" s="21"/>
      <c r="I1239" s="21"/>
      <c r="J1239" s="21"/>
      <c r="K1239" s="21"/>
      <c r="L1239" s="21"/>
      <c r="M1239" s="21"/>
      <c r="N1239" s="21"/>
      <c r="O1239" s="21"/>
      <c r="P1239" s="21"/>
      <c r="Q1239" s="21"/>
      <c r="R1239" s="21"/>
      <c r="S1239" s="21"/>
      <c r="T1239" s="21"/>
      <c r="U1239" s="21"/>
      <c r="V1239" s="21"/>
      <c r="W1239" s="21"/>
      <c r="X1239" s="21"/>
      <c r="Y1239" s="21"/>
      <c r="Z1239" s="21"/>
      <c r="AA1239" s="21"/>
      <c r="AB1239" s="21"/>
      <c r="AC1239" s="21"/>
      <c r="AD1239" s="21"/>
      <c r="AE1239" s="21"/>
      <c r="AF1239" s="21"/>
      <c r="AG1239" s="21"/>
      <c r="AH1239" s="21"/>
      <c r="AI1239" s="21"/>
      <c r="AJ1239" s="21"/>
      <c r="AK1239" s="21"/>
      <c r="AL1239" s="21"/>
      <c r="AM1239" s="21"/>
      <c r="AN1239" s="21"/>
      <c r="AO1239" s="21"/>
      <c r="AP1239" s="21"/>
      <c r="AQ1239" s="21"/>
      <c r="AR1239" s="21"/>
      <c r="AS1239" s="21"/>
      <c r="AT1239" s="21"/>
      <c r="AU1239" s="21"/>
      <c r="AV1239" s="21"/>
      <c r="AW1239" s="21"/>
      <c r="AX1239" s="21"/>
      <c r="AY1239" s="21"/>
      <c r="AZ1239" s="21"/>
      <c r="BA1239" s="21"/>
      <c r="BB1239" s="21"/>
      <c r="BC1239" s="21"/>
      <c r="BD1239" s="21"/>
      <c r="BE1239" s="21"/>
      <c r="BF1239" s="21"/>
      <c r="BG1239" s="21"/>
      <c r="BH1239" s="21"/>
      <c r="BI1239" s="21"/>
      <c r="BJ1239" s="21"/>
      <c r="BK1239" s="21"/>
      <c r="BL1239" s="21"/>
      <c r="BM1239" s="21"/>
      <c r="BN1239" s="21"/>
      <c r="BO1239" s="21"/>
      <c r="BP1239" s="21"/>
      <c r="BQ1239" s="21"/>
      <c r="BR1239" s="21"/>
      <c r="BS1239" s="21"/>
      <c r="BT1239" s="21"/>
      <c r="BU1239" s="21"/>
      <c r="BV1239" s="21"/>
      <c r="BW1239" s="21"/>
      <c r="BX1239" s="21"/>
      <c r="BY1239" s="21"/>
      <c r="BZ1239" s="21"/>
      <c r="CA1239" s="21"/>
      <c r="CB1239" s="21"/>
      <c r="CC1239" s="21"/>
      <c r="CD1239" s="21"/>
      <c r="CE1239" s="21"/>
      <c r="CF1239" s="21"/>
      <c r="CG1239" s="21"/>
      <c r="CH1239" s="21"/>
      <c r="CI1239" s="21"/>
      <c r="CJ1239" s="21"/>
      <c r="CK1239" s="21"/>
      <c r="CL1239" s="21"/>
      <c r="CM1239" s="21"/>
      <c r="CN1239" s="21"/>
      <c r="CO1239" s="21"/>
      <c r="CP1239" s="21"/>
      <c r="CQ1239" s="21"/>
      <c r="CR1239" s="21"/>
      <c r="CS1239" s="21"/>
      <c r="CT1239" s="21"/>
      <c r="CU1239" s="21"/>
      <c r="CV1239" s="21"/>
      <c r="CW1239" s="21"/>
      <c r="CX1239" s="21"/>
      <c r="CY1239" s="21"/>
      <c r="CZ1239" s="21"/>
      <c r="DA1239" s="21"/>
      <c r="DB1239" s="21"/>
      <c r="DC1239" s="21"/>
      <c r="DD1239" s="21"/>
      <c r="DE1239" s="21"/>
      <c r="DF1239" s="21"/>
      <c r="DG1239" s="21"/>
      <c r="DH1239" s="21"/>
      <c r="DI1239" s="21"/>
      <c r="DJ1239" s="21"/>
      <c r="DK1239" s="21"/>
      <c r="DL1239" s="21"/>
      <c r="DM1239" s="21"/>
      <c r="DN1239" s="21"/>
      <c r="DO1239" s="21"/>
      <c r="DP1239" s="21"/>
      <c r="DQ1239" s="21"/>
      <c r="DR1239" s="21"/>
      <c r="DS1239" s="21"/>
      <c r="DT1239" s="21"/>
      <c r="DU1239" s="21"/>
      <c r="DV1239" s="21"/>
      <c r="DW1239" s="21"/>
      <c r="DX1239" s="21"/>
      <c r="DY1239" s="21"/>
      <c r="DZ1239" s="21"/>
      <c r="EA1239" s="21"/>
      <c r="EB1239" s="21"/>
      <c r="EC1239" s="21"/>
      <c r="ED1239" s="21"/>
      <c r="EE1239" s="21"/>
      <c r="EF1239" s="21"/>
      <c r="EG1239" s="21"/>
      <c r="EH1239" s="21"/>
      <c r="EI1239" s="21"/>
      <c r="EJ1239" s="21"/>
      <c r="EK1239" s="21"/>
      <c r="EL1239" s="21"/>
      <c r="EM1239" s="21"/>
      <c r="EN1239" s="21"/>
      <c r="EO1239" s="21"/>
      <c r="EP1239" s="21"/>
      <c r="EQ1239" s="21"/>
      <c r="ER1239" s="21"/>
      <c r="ES1239" s="21"/>
      <c r="ET1239" s="21"/>
      <c r="EU1239" s="21"/>
      <c r="EV1239" s="21"/>
      <c r="EW1239" s="21"/>
      <c r="EX1239" s="21"/>
      <c r="EY1239" s="21"/>
      <c r="EZ1239" s="21"/>
      <c r="FA1239" s="21"/>
      <c r="FB1239" s="21"/>
      <c r="FC1239" s="21"/>
      <c r="FD1239" s="21"/>
      <c r="FE1239" s="21"/>
      <c r="FF1239" s="21"/>
      <c r="FG1239" s="21"/>
      <c r="FH1239" s="21"/>
      <c r="FI1239" s="21"/>
      <c r="FJ1239" s="21"/>
      <c r="FK1239" s="21"/>
      <c r="FL1239" s="21"/>
      <c r="FM1239" s="21"/>
      <c r="FN1239" s="21"/>
      <c r="FO1239" s="21"/>
      <c r="FP1239" s="21"/>
      <c r="FQ1239" s="21"/>
      <c r="FR1239" s="21"/>
      <c r="FS1239" s="21"/>
      <c r="FT1239" s="21"/>
      <c r="FU1239" s="21"/>
      <c r="FV1239" s="21"/>
      <c r="FW1239" s="21"/>
      <c r="FX1239" s="21"/>
      <c r="FY1239" s="21"/>
      <c r="FZ1239" s="21"/>
      <c r="GA1239" s="21"/>
      <c r="GB1239" s="21"/>
      <c r="GC1239" s="21"/>
      <c r="GD1239" s="21"/>
      <c r="GE1239" s="21"/>
      <c r="GF1239" s="21"/>
      <c r="GG1239" s="21"/>
      <c r="GH1239" s="21"/>
      <c r="GI1239" s="21"/>
      <c r="GJ1239" s="21"/>
      <c r="GK1239" s="21"/>
      <c r="GL1239" s="21"/>
      <c r="GM1239" s="21"/>
      <c r="GN1239" s="21"/>
      <c r="GO1239" s="21"/>
      <c r="GP1239" s="21"/>
      <c r="GQ1239" s="21"/>
      <c r="GR1239" s="21"/>
      <c r="GS1239" s="21"/>
      <c r="GT1239" s="21"/>
      <c r="GU1239" s="21"/>
      <c r="GV1239" s="21"/>
      <c r="GW1239" s="21"/>
      <c r="GX1239" s="21"/>
      <c r="GY1239" s="21"/>
      <c r="GZ1239" s="21"/>
      <c r="HA1239" s="21"/>
      <c r="HB1239" s="21"/>
      <c r="HC1239" s="21"/>
      <c r="HD1239" s="21"/>
      <c r="HE1239" s="21"/>
      <c r="HF1239" s="21"/>
      <c r="HG1239" s="21"/>
      <c r="HH1239" s="21"/>
      <c r="HI1239" s="21"/>
      <c r="HJ1239" s="21"/>
      <c r="HK1239" s="21"/>
      <c r="HL1239" s="21"/>
      <c r="HM1239" s="21"/>
      <c r="HN1239" s="21"/>
      <c r="HO1239" s="21"/>
      <c r="HP1239" s="21"/>
      <c r="HQ1239" s="21"/>
      <c r="HR1239" s="21"/>
      <c r="HS1239" s="21"/>
      <c r="HT1239" s="21"/>
      <c r="HU1239" s="21"/>
      <c r="HV1239" s="21"/>
      <c r="HW1239" s="21"/>
      <c r="HX1239" s="21"/>
      <c r="HY1239" s="21"/>
      <c r="HZ1239" s="21"/>
      <c r="IA1239" s="21"/>
      <c r="IB1239" s="21"/>
      <c r="IC1239" s="21"/>
      <c r="ID1239" s="21"/>
      <c r="IE1239" s="21"/>
      <c r="IF1239" s="21"/>
      <c r="IG1239" s="21"/>
      <c r="IH1239" s="21"/>
      <c r="II1239" s="21"/>
      <c r="IJ1239" s="21"/>
      <c r="IK1239" s="21"/>
      <c r="IL1239" s="21"/>
      <c r="IM1239" s="21"/>
      <c r="IN1239" s="21"/>
      <c r="IO1239" s="21"/>
      <c r="IP1239" s="21"/>
      <c r="IQ1239" s="21"/>
      <c r="IR1239" s="21"/>
      <c r="IS1239" s="21"/>
      <c r="IT1239" s="21"/>
      <c r="IU1239" s="21"/>
      <c r="IV1239" s="21"/>
      <c r="IW1239" s="21"/>
      <c r="IX1239" s="21"/>
      <c r="IY1239" s="21"/>
      <c r="IZ1239" s="21"/>
      <c r="JA1239" s="21"/>
      <c r="JB1239" s="21"/>
      <c r="JC1239" s="21"/>
      <c r="JD1239" s="21"/>
      <c r="JE1239" s="21"/>
      <c r="JF1239" s="21"/>
      <c r="JG1239" s="21"/>
      <c r="JH1239" s="21"/>
      <c r="JI1239" s="21"/>
      <c r="JJ1239" s="21"/>
      <c r="JK1239" s="21"/>
      <c r="JL1239" s="21"/>
      <c r="JM1239" s="21"/>
      <c r="JN1239" s="21"/>
      <c r="JO1239" s="21"/>
      <c r="JP1239" s="21"/>
      <c r="JQ1239" s="21"/>
      <c r="JR1239" s="21"/>
      <c r="JS1239" s="21"/>
      <c r="JT1239" s="21"/>
      <c r="JU1239" s="21"/>
      <c r="JV1239" s="21"/>
      <c r="JW1239" s="21"/>
      <c r="JX1239" s="21"/>
      <c r="JY1239" s="21"/>
    </row>
    <row r="1240" spans="1:285" ht="14.1" customHeight="1">
      <c r="A1240" s="21"/>
      <c r="B1240" s="21"/>
      <c r="C1240" s="21"/>
      <c r="D1240" s="21"/>
      <c r="E1240" s="21"/>
      <c r="F1240" s="21"/>
      <c r="G1240" s="21"/>
      <c r="H1240" s="21"/>
      <c r="I1240" s="21"/>
      <c r="J1240" s="21"/>
      <c r="K1240" s="21"/>
      <c r="L1240" s="21"/>
      <c r="M1240" s="21"/>
      <c r="N1240" s="21"/>
      <c r="O1240" s="21"/>
      <c r="P1240" s="21"/>
      <c r="Q1240" s="21"/>
      <c r="R1240" s="21"/>
      <c r="S1240" s="21"/>
      <c r="T1240" s="21"/>
      <c r="U1240" s="21"/>
      <c r="V1240" s="21"/>
      <c r="W1240" s="21"/>
      <c r="X1240" s="21"/>
      <c r="Y1240" s="21"/>
      <c r="Z1240" s="21"/>
      <c r="AA1240" s="21"/>
      <c r="AB1240" s="21"/>
      <c r="AC1240" s="21"/>
      <c r="AD1240" s="21"/>
      <c r="AE1240" s="21"/>
      <c r="AF1240" s="21"/>
      <c r="AG1240" s="21"/>
      <c r="AH1240" s="21"/>
      <c r="AI1240" s="21"/>
      <c r="AJ1240" s="21"/>
      <c r="AK1240" s="21"/>
      <c r="AL1240" s="21"/>
      <c r="AM1240" s="21"/>
      <c r="AN1240" s="21"/>
      <c r="AO1240" s="21"/>
      <c r="AP1240" s="21"/>
      <c r="AQ1240" s="21"/>
      <c r="AR1240" s="21"/>
      <c r="AS1240" s="21"/>
      <c r="AT1240" s="21"/>
      <c r="AU1240" s="21"/>
      <c r="AV1240" s="21"/>
      <c r="AW1240" s="21"/>
      <c r="AX1240" s="21"/>
      <c r="AY1240" s="21"/>
      <c r="AZ1240" s="21"/>
      <c r="BA1240" s="21"/>
      <c r="BB1240" s="21"/>
      <c r="BC1240" s="21"/>
      <c r="BD1240" s="21"/>
      <c r="BE1240" s="21"/>
      <c r="BF1240" s="21"/>
      <c r="BG1240" s="21"/>
      <c r="BH1240" s="21"/>
      <c r="BI1240" s="21"/>
      <c r="BJ1240" s="21"/>
      <c r="BK1240" s="21"/>
      <c r="BL1240" s="21"/>
      <c r="BM1240" s="21"/>
      <c r="BN1240" s="21"/>
      <c r="BO1240" s="21"/>
      <c r="BP1240" s="21"/>
      <c r="BQ1240" s="21"/>
      <c r="BR1240" s="21"/>
      <c r="BS1240" s="21"/>
      <c r="BT1240" s="21"/>
      <c r="BU1240" s="21"/>
      <c r="BV1240" s="21"/>
      <c r="BW1240" s="21"/>
      <c r="BX1240" s="21"/>
      <c r="BY1240" s="21"/>
      <c r="BZ1240" s="21"/>
      <c r="CA1240" s="21"/>
      <c r="CB1240" s="21"/>
      <c r="CC1240" s="21"/>
      <c r="CD1240" s="21"/>
      <c r="CE1240" s="21"/>
      <c r="CF1240" s="21"/>
      <c r="CG1240" s="21"/>
      <c r="CH1240" s="21"/>
      <c r="CI1240" s="21"/>
      <c r="CJ1240" s="21"/>
      <c r="CK1240" s="21"/>
      <c r="CL1240" s="21"/>
      <c r="CM1240" s="21"/>
      <c r="CN1240" s="21"/>
      <c r="CO1240" s="21"/>
      <c r="CP1240" s="21"/>
      <c r="CQ1240" s="21"/>
      <c r="CR1240" s="21"/>
      <c r="CS1240" s="21"/>
      <c r="CT1240" s="21"/>
      <c r="CU1240" s="21"/>
      <c r="CV1240" s="21"/>
      <c r="CW1240" s="21"/>
      <c r="CX1240" s="21"/>
      <c r="CY1240" s="21"/>
      <c r="CZ1240" s="21"/>
      <c r="DA1240" s="21"/>
      <c r="DB1240" s="21"/>
      <c r="DC1240" s="21"/>
      <c r="DD1240" s="21"/>
      <c r="DE1240" s="21"/>
      <c r="DF1240" s="21"/>
      <c r="DG1240" s="21"/>
      <c r="DH1240" s="21"/>
      <c r="DI1240" s="21"/>
      <c r="DJ1240" s="21"/>
      <c r="DK1240" s="21"/>
      <c r="DL1240" s="21"/>
      <c r="DM1240" s="21"/>
      <c r="DN1240" s="21"/>
      <c r="DO1240" s="21"/>
      <c r="DP1240" s="21"/>
      <c r="DQ1240" s="21"/>
      <c r="DR1240" s="21"/>
      <c r="DS1240" s="21"/>
      <c r="DT1240" s="21"/>
      <c r="DU1240" s="21"/>
      <c r="DV1240" s="21"/>
      <c r="DW1240" s="21"/>
      <c r="DX1240" s="21"/>
      <c r="DY1240" s="21"/>
      <c r="DZ1240" s="21"/>
      <c r="EA1240" s="21"/>
      <c r="EB1240" s="21"/>
      <c r="EC1240" s="21"/>
      <c r="ED1240" s="21"/>
      <c r="EE1240" s="21"/>
      <c r="EF1240" s="21"/>
      <c r="EG1240" s="21"/>
      <c r="EH1240" s="21"/>
      <c r="EI1240" s="21"/>
      <c r="EJ1240" s="21"/>
      <c r="EK1240" s="21"/>
      <c r="EL1240" s="21"/>
      <c r="EM1240" s="21"/>
      <c r="EN1240" s="21"/>
      <c r="EO1240" s="21"/>
      <c r="EP1240" s="21"/>
      <c r="EQ1240" s="21"/>
      <c r="ER1240" s="21"/>
      <c r="ES1240" s="21"/>
      <c r="ET1240" s="21"/>
      <c r="EU1240" s="21"/>
      <c r="EV1240" s="21"/>
      <c r="EW1240" s="21"/>
      <c r="EX1240" s="21"/>
      <c r="EY1240" s="21"/>
      <c r="EZ1240" s="21"/>
      <c r="FA1240" s="21"/>
      <c r="FB1240" s="21"/>
      <c r="FC1240" s="21"/>
      <c r="FD1240" s="21"/>
      <c r="FE1240" s="21"/>
      <c r="FF1240" s="21"/>
      <c r="FG1240" s="21"/>
      <c r="FH1240" s="21"/>
      <c r="FI1240" s="21"/>
      <c r="FJ1240" s="21"/>
      <c r="FK1240" s="21"/>
      <c r="FL1240" s="21"/>
      <c r="FM1240" s="21"/>
      <c r="FN1240" s="21"/>
      <c r="FO1240" s="21"/>
      <c r="FP1240" s="21"/>
      <c r="FQ1240" s="21"/>
      <c r="FR1240" s="21"/>
      <c r="FS1240" s="21"/>
      <c r="FT1240" s="21"/>
      <c r="FU1240" s="21"/>
      <c r="FV1240" s="21"/>
      <c r="FW1240" s="21"/>
      <c r="FX1240" s="21"/>
      <c r="FY1240" s="21"/>
      <c r="FZ1240" s="21"/>
      <c r="GA1240" s="21"/>
      <c r="GB1240" s="21"/>
      <c r="GC1240" s="21"/>
      <c r="GD1240" s="21"/>
      <c r="GE1240" s="21"/>
      <c r="GF1240" s="21"/>
      <c r="GG1240" s="21"/>
      <c r="GH1240" s="21"/>
      <c r="GI1240" s="21"/>
      <c r="GJ1240" s="21"/>
      <c r="GK1240" s="21"/>
      <c r="GL1240" s="21"/>
      <c r="GM1240" s="21"/>
      <c r="GN1240" s="21"/>
      <c r="GO1240" s="21"/>
      <c r="GP1240" s="21"/>
      <c r="GQ1240" s="21"/>
      <c r="GR1240" s="21"/>
      <c r="GS1240" s="21"/>
      <c r="GT1240" s="21"/>
      <c r="GU1240" s="21"/>
      <c r="GV1240" s="21"/>
      <c r="GW1240" s="21"/>
      <c r="GX1240" s="21"/>
      <c r="GY1240" s="21"/>
      <c r="GZ1240" s="21"/>
      <c r="HA1240" s="21"/>
      <c r="HB1240" s="21"/>
      <c r="HC1240" s="21"/>
      <c r="HD1240" s="21"/>
      <c r="HE1240" s="21"/>
      <c r="HF1240" s="21"/>
      <c r="HG1240" s="21"/>
      <c r="HH1240" s="21"/>
      <c r="HI1240" s="21"/>
      <c r="HJ1240" s="21"/>
      <c r="HK1240" s="21"/>
      <c r="HL1240" s="21"/>
      <c r="HM1240" s="21"/>
      <c r="HN1240" s="21"/>
      <c r="HO1240" s="21"/>
      <c r="HP1240" s="21"/>
      <c r="HQ1240" s="21"/>
      <c r="HR1240" s="21"/>
      <c r="HS1240" s="21"/>
      <c r="HT1240" s="21"/>
      <c r="HU1240" s="21"/>
      <c r="HV1240" s="21"/>
      <c r="HW1240" s="21"/>
      <c r="HX1240" s="21"/>
      <c r="HY1240" s="21"/>
      <c r="HZ1240" s="21"/>
      <c r="IA1240" s="21"/>
      <c r="IB1240" s="21"/>
      <c r="IC1240" s="21"/>
      <c r="ID1240" s="21"/>
      <c r="IE1240" s="21"/>
      <c r="IF1240" s="21"/>
      <c r="IG1240" s="21"/>
      <c r="IH1240" s="21"/>
      <c r="II1240" s="21"/>
      <c r="IJ1240" s="21"/>
      <c r="IK1240" s="21"/>
      <c r="IL1240" s="21"/>
      <c r="IM1240" s="21"/>
      <c r="IN1240" s="21"/>
      <c r="IO1240" s="21"/>
      <c r="IP1240" s="21"/>
      <c r="IQ1240" s="21"/>
      <c r="IR1240" s="21"/>
      <c r="IS1240" s="21"/>
      <c r="IT1240" s="21"/>
      <c r="IU1240" s="21"/>
      <c r="IV1240" s="21"/>
      <c r="IW1240" s="21"/>
      <c r="IX1240" s="21"/>
      <c r="IY1240" s="21"/>
      <c r="IZ1240" s="21"/>
      <c r="JA1240" s="21"/>
      <c r="JB1240" s="21"/>
      <c r="JC1240" s="21"/>
      <c r="JD1240" s="21"/>
      <c r="JE1240" s="21"/>
      <c r="JF1240" s="21"/>
      <c r="JG1240" s="21"/>
      <c r="JH1240" s="21"/>
      <c r="JI1240" s="21"/>
      <c r="JJ1240" s="21"/>
      <c r="JK1240" s="21"/>
      <c r="JL1240" s="21"/>
      <c r="JM1240" s="21"/>
      <c r="JN1240" s="21"/>
      <c r="JO1240" s="21"/>
      <c r="JP1240" s="21"/>
      <c r="JQ1240" s="21"/>
      <c r="JR1240" s="21"/>
      <c r="JS1240" s="21"/>
      <c r="JT1240" s="21"/>
      <c r="JU1240" s="21"/>
      <c r="JV1240" s="21"/>
      <c r="JW1240" s="21"/>
      <c r="JX1240" s="21"/>
      <c r="JY1240" s="21"/>
    </row>
    <row r="1241" spans="1:285" ht="14.1" customHeight="1">
      <c r="A1241" s="21"/>
      <c r="B1241" s="21"/>
      <c r="C1241" s="21"/>
      <c r="D1241" s="21"/>
      <c r="E1241" s="21"/>
      <c r="F1241" s="21"/>
      <c r="G1241" s="21"/>
      <c r="H1241" s="21"/>
      <c r="I1241" s="21"/>
      <c r="J1241" s="21"/>
      <c r="K1241" s="21"/>
      <c r="L1241" s="21"/>
      <c r="M1241" s="21"/>
      <c r="N1241" s="21"/>
      <c r="O1241" s="21"/>
      <c r="P1241" s="21"/>
      <c r="Q1241" s="21"/>
      <c r="R1241" s="21"/>
      <c r="S1241" s="21"/>
      <c r="T1241" s="21"/>
      <c r="U1241" s="21"/>
      <c r="V1241" s="21"/>
      <c r="W1241" s="21"/>
      <c r="X1241" s="21"/>
      <c r="Y1241" s="21"/>
      <c r="Z1241" s="21"/>
      <c r="AA1241" s="21"/>
      <c r="AB1241" s="21"/>
      <c r="AC1241" s="21"/>
      <c r="AD1241" s="21"/>
      <c r="AE1241" s="21"/>
      <c r="AF1241" s="21"/>
      <c r="AG1241" s="21"/>
      <c r="AH1241" s="21"/>
      <c r="AI1241" s="21"/>
      <c r="AJ1241" s="21"/>
      <c r="AK1241" s="21"/>
      <c r="AL1241" s="21"/>
      <c r="AM1241" s="21"/>
      <c r="AN1241" s="21"/>
      <c r="AO1241" s="21"/>
      <c r="AP1241" s="21"/>
      <c r="AQ1241" s="21"/>
      <c r="AR1241" s="21"/>
      <c r="AS1241" s="21"/>
      <c r="AT1241" s="21"/>
      <c r="AU1241" s="21"/>
      <c r="AV1241" s="21"/>
      <c r="AW1241" s="21"/>
      <c r="AX1241" s="21"/>
      <c r="AY1241" s="21"/>
      <c r="AZ1241" s="21"/>
      <c r="BA1241" s="21"/>
      <c r="BB1241" s="21"/>
      <c r="BC1241" s="21"/>
      <c r="BD1241" s="21"/>
      <c r="BE1241" s="21"/>
      <c r="BF1241" s="21"/>
      <c r="BG1241" s="21"/>
      <c r="BH1241" s="21"/>
      <c r="BI1241" s="21"/>
      <c r="BJ1241" s="21"/>
      <c r="BK1241" s="21"/>
      <c r="BL1241" s="21"/>
      <c r="BM1241" s="21"/>
      <c r="BN1241" s="21"/>
      <c r="BO1241" s="21"/>
      <c r="BP1241" s="21"/>
      <c r="BQ1241" s="21"/>
      <c r="BR1241" s="21"/>
      <c r="BS1241" s="21"/>
      <c r="BT1241" s="21"/>
      <c r="BU1241" s="21"/>
      <c r="BV1241" s="21"/>
      <c r="BW1241" s="21"/>
      <c r="BX1241" s="21"/>
      <c r="BY1241" s="21"/>
      <c r="BZ1241" s="21"/>
      <c r="CA1241" s="21"/>
      <c r="CB1241" s="21"/>
      <c r="CC1241" s="21"/>
      <c r="CD1241" s="21"/>
      <c r="CE1241" s="21"/>
      <c r="CF1241" s="21"/>
      <c r="CG1241" s="21"/>
      <c r="CH1241" s="21"/>
      <c r="CI1241" s="21"/>
      <c r="CJ1241" s="21"/>
      <c r="CK1241" s="21"/>
      <c r="CL1241" s="21"/>
      <c r="CM1241" s="21"/>
      <c r="CN1241" s="21"/>
      <c r="CO1241" s="21"/>
      <c r="CP1241" s="21"/>
      <c r="CQ1241" s="21"/>
      <c r="CR1241" s="21"/>
      <c r="CS1241" s="21"/>
      <c r="CT1241" s="21"/>
      <c r="CU1241" s="21"/>
      <c r="CV1241" s="21"/>
      <c r="CW1241" s="21"/>
      <c r="CX1241" s="21"/>
      <c r="CY1241" s="21"/>
      <c r="CZ1241" s="21"/>
      <c r="DA1241" s="21"/>
      <c r="DB1241" s="21"/>
      <c r="DC1241" s="21"/>
      <c r="DD1241" s="21"/>
      <c r="DE1241" s="21"/>
      <c r="DF1241" s="21"/>
      <c r="DG1241" s="21"/>
      <c r="DH1241" s="21"/>
      <c r="DI1241" s="21"/>
      <c r="DJ1241" s="21"/>
      <c r="DK1241" s="21"/>
      <c r="DL1241" s="21"/>
      <c r="DM1241" s="21"/>
      <c r="DN1241" s="21"/>
      <c r="DO1241" s="21"/>
      <c r="DP1241" s="21"/>
      <c r="DQ1241" s="21"/>
      <c r="DR1241" s="21"/>
      <c r="DS1241" s="21"/>
      <c r="DT1241" s="21"/>
      <c r="DU1241" s="21"/>
      <c r="DV1241" s="21"/>
      <c r="DW1241" s="21"/>
      <c r="DX1241" s="21"/>
      <c r="DY1241" s="21"/>
      <c r="DZ1241" s="21"/>
      <c r="EA1241" s="21"/>
      <c r="EB1241" s="21"/>
      <c r="EC1241" s="21"/>
      <c r="ED1241" s="21"/>
      <c r="EE1241" s="21"/>
      <c r="EF1241" s="21"/>
      <c r="EG1241" s="21"/>
      <c r="EH1241" s="21"/>
      <c r="EI1241" s="21"/>
      <c r="EJ1241" s="21"/>
      <c r="EK1241" s="21"/>
      <c r="EL1241" s="21"/>
      <c r="EM1241" s="21"/>
      <c r="EN1241" s="21"/>
      <c r="EO1241" s="21"/>
      <c r="EP1241" s="21"/>
      <c r="EQ1241" s="21"/>
      <c r="ER1241" s="21"/>
      <c r="ES1241" s="21"/>
      <c r="ET1241" s="21"/>
      <c r="EU1241" s="21"/>
      <c r="EV1241" s="21"/>
      <c r="EW1241" s="21"/>
      <c r="EX1241" s="21"/>
      <c r="EY1241" s="21"/>
      <c r="EZ1241" s="21"/>
      <c r="FA1241" s="21"/>
      <c r="FB1241" s="21"/>
      <c r="FC1241" s="21"/>
      <c r="FD1241" s="21"/>
      <c r="FE1241" s="21"/>
      <c r="FF1241" s="21"/>
      <c r="FG1241" s="21"/>
      <c r="FH1241" s="21"/>
      <c r="FI1241" s="21"/>
      <c r="FJ1241" s="21"/>
      <c r="FK1241" s="21"/>
      <c r="FL1241" s="21"/>
      <c r="FM1241" s="21"/>
      <c r="FN1241" s="21"/>
      <c r="FO1241" s="21"/>
      <c r="FP1241" s="21"/>
      <c r="FQ1241" s="21"/>
      <c r="FR1241" s="21"/>
      <c r="FS1241" s="21"/>
      <c r="FT1241" s="21"/>
      <c r="FU1241" s="21"/>
      <c r="FV1241" s="21"/>
      <c r="FW1241" s="21"/>
      <c r="FX1241" s="21"/>
      <c r="FY1241" s="21"/>
      <c r="FZ1241" s="21"/>
      <c r="GA1241" s="21"/>
      <c r="GB1241" s="21"/>
      <c r="GC1241" s="21"/>
      <c r="GD1241" s="21"/>
      <c r="GE1241" s="21"/>
      <c r="GF1241" s="21"/>
      <c r="GG1241" s="21"/>
      <c r="GH1241" s="21"/>
      <c r="GI1241" s="21"/>
      <c r="GJ1241" s="21"/>
      <c r="GK1241" s="21"/>
      <c r="GL1241" s="21"/>
      <c r="GM1241" s="21"/>
      <c r="GN1241" s="21"/>
      <c r="GO1241" s="21"/>
      <c r="GP1241" s="21"/>
      <c r="GQ1241" s="21"/>
      <c r="GR1241" s="21"/>
      <c r="GS1241" s="21"/>
      <c r="GT1241" s="21"/>
      <c r="GU1241" s="21"/>
      <c r="GV1241" s="21"/>
      <c r="GW1241" s="21"/>
      <c r="GX1241" s="21"/>
      <c r="GY1241" s="21"/>
      <c r="GZ1241" s="21"/>
      <c r="HA1241" s="21"/>
      <c r="HB1241" s="21"/>
      <c r="HC1241" s="21"/>
      <c r="HD1241" s="21"/>
      <c r="HE1241" s="21"/>
      <c r="HF1241" s="21"/>
      <c r="HG1241" s="21"/>
      <c r="HH1241" s="21"/>
      <c r="HI1241" s="21"/>
      <c r="HJ1241" s="21"/>
      <c r="HK1241" s="21"/>
      <c r="HL1241" s="21"/>
      <c r="HM1241" s="21"/>
      <c r="HN1241" s="21"/>
      <c r="HO1241" s="21"/>
      <c r="HP1241" s="21"/>
      <c r="HQ1241" s="21"/>
      <c r="HR1241" s="21"/>
      <c r="HS1241" s="21"/>
      <c r="HT1241" s="21"/>
      <c r="HU1241" s="21"/>
      <c r="HV1241" s="21"/>
      <c r="HW1241" s="21"/>
      <c r="HX1241" s="21"/>
      <c r="HY1241" s="21"/>
      <c r="HZ1241" s="21"/>
      <c r="IA1241" s="21"/>
      <c r="IB1241" s="21"/>
      <c r="IC1241" s="21"/>
      <c r="ID1241" s="21"/>
      <c r="IE1241" s="21"/>
      <c r="IF1241" s="21"/>
      <c r="IG1241" s="21"/>
      <c r="IH1241" s="21"/>
      <c r="II1241" s="21"/>
      <c r="IJ1241" s="21"/>
      <c r="IK1241" s="21"/>
      <c r="IL1241" s="21"/>
      <c r="IM1241" s="21"/>
      <c r="IN1241" s="21"/>
      <c r="IO1241" s="21"/>
      <c r="IP1241" s="21"/>
      <c r="IQ1241" s="21"/>
      <c r="IR1241" s="21"/>
      <c r="IS1241" s="21"/>
      <c r="IT1241" s="21"/>
      <c r="IU1241" s="21"/>
      <c r="IV1241" s="21"/>
      <c r="IW1241" s="21"/>
      <c r="IX1241" s="21"/>
      <c r="IY1241" s="21"/>
      <c r="IZ1241" s="21"/>
      <c r="JA1241" s="21"/>
      <c r="JB1241" s="21"/>
      <c r="JC1241" s="21"/>
      <c r="JD1241" s="21"/>
      <c r="JE1241" s="21"/>
      <c r="JF1241" s="21"/>
      <c r="JG1241" s="21"/>
      <c r="JH1241" s="21"/>
      <c r="JI1241" s="21"/>
      <c r="JJ1241" s="21"/>
      <c r="JK1241" s="21"/>
      <c r="JL1241" s="21"/>
      <c r="JM1241" s="21"/>
      <c r="JN1241" s="21"/>
      <c r="JO1241" s="21"/>
      <c r="JP1241" s="21"/>
      <c r="JQ1241" s="21"/>
      <c r="JR1241" s="21"/>
      <c r="JS1241" s="21"/>
      <c r="JT1241" s="21"/>
      <c r="JU1241" s="21"/>
      <c r="JV1241" s="21"/>
      <c r="JW1241" s="21"/>
      <c r="JX1241" s="21"/>
      <c r="JY1241" s="21"/>
    </row>
    <row r="1242" spans="1:285" ht="14.1" customHeight="1">
      <c r="A1242" s="21"/>
      <c r="B1242" s="21"/>
      <c r="C1242" s="21"/>
      <c r="D1242" s="21"/>
      <c r="E1242" s="21"/>
      <c r="F1242" s="21"/>
      <c r="G1242" s="21"/>
      <c r="H1242" s="21"/>
      <c r="I1242" s="21"/>
      <c r="J1242" s="21"/>
      <c r="K1242" s="21"/>
      <c r="L1242" s="21"/>
      <c r="M1242" s="21"/>
      <c r="N1242" s="21"/>
      <c r="O1242" s="21"/>
      <c r="P1242" s="21"/>
      <c r="Q1242" s="21"/>
      <c r="R1242" s="21"/>
      <c r="S1242" s="21"/>
      <c r="T1242" s="21"/>
      <c r="U1242" s="21"/>
      <c r="V1242" s="21"/>
      <c r="W1242" s="21"/>
      <c r="X1242" s="21"/>
      <c r="Y1242" s="21"/>
      <c r="Z1242" s="21"/>
      <c r="AA1242" s="21"/>
      <c r="AB1242" s="21"/>
      <c r="AC1242" s="21"/>
      <c r="AD1242" s="21"/>
      <c r="AE1242" s="21"/>
      <c r="AF1242" s="21"/>
      <c r="AG1242" s="21"/>
      <c r="AH1242" s="21"/>
      <c r="AI1242" s="21"/>
      <c r="AJ1242" s="21"/>
      <c r="AK1242" s="21"/>
      <c r="AL1242" s="21"/>
      <c r="AM1242" s="21"/>
      <c r="AN1242" s="21"/>
      <c r="AO1242" s="21"/>
      <c r="AP1242" s="21"/>
      <c r="AQ1242" s="21"/>
      <c r="AR1242" s="21"/>
      <c r="AS1242" s="21"/>
      <c r="AT1242" s="21"/>
      <c r="AU1242" s="21"/>
      <c r="AV1242" s="21"/>
      <c r="AW1242" s="21"/>
      <c r="AX1242" s="21"/>
      <c r="AY1242" s="21"/>
      <c r="AZ1242" s="21"/>
      <c r="BA1242" s="21"/>
      <c r="BB1242" s="21"/>
      <c r="BC1242" s="21"/>
      <c r="BD1242" s="21"/>
      <c r="BE1242" s="21"/>
      <c r="BF1242" s="21"/>
      <c r="BG1242" s="21"/>
      <c r="BH1242" s="21"/>
      <c r="BI1242" s="21"/>
      <c r="BJ1242" s="21"/>
      <c r="BK1242" s="21"/>
      <c r="BL1242" s="21"/>
      <c r="BM1242" s="21"/>
      <c r="BN1242" s="21"/>
      <c r="BO1242" s="21"/>
      <c r="BP1242" s="21"/>
      <c r="BQ1242" s="21"/>
      <c r="BR1242" s="21"/>
      <c r="BS1242" s="21"/>
      <c r="BT1242" s="21"/>
      <c r="BU1242" s="21"/>
      <c r="BV1242" s="21"/>
      <c r="BW1242" s="21"/>
      <c r="BX1242" s="21"/>
      <c r="BY1242" s="21"/>
      <c r="BZ1242" s="21"/>
      <c r="CA1242" s="21"/>
      <c r="CB1242" s="21"/>
      <c r="CC1242" s="21"/>
      <c r="CD1242" s="21"/>
      <c r="CE1242" s="21"/>
      <c r="CF1242" s="21"/>
      <c r="CG1242" s="21"/>
      <c r="CH1242" s="21"/>
      <c r="CI1242" s="21"/>
      <c r="CJ1242" s="21"/>
      <c r="CK1242" s="21"/>
      <c r="CL1242" s="21"/>
      <c r="CM1242" s="21"/>
      <c r="CN1242" s="21"/>
      <c r="CO1242" s="21"/>
      <c r="CP1242" s="21"/>
      <c r="CQ1242" s="21"/>
      <c r="CR1242" s="21"/>
      <c r="CS1242" s="21"/>
      <c r="CT1242" s="21"/>
      <c r="CU1242" s="21"/>
      <c r="CV1242" s="21"/>
      <c r="CW1242" s="21"/>
      <c r="CX1242" s="21"/>
      <c r="CY1242" s="21"/>
      <c r="CZ1242" s="21"/>
      <c r="DA1242" s="21"/>
      <c r="DB1242" s="21"/>
      <c r="DC1242" s="21"/>
      <c r="DD1242" s="21"/>
      <c r="DE1242" s="21"/>
      <c r="DF1242" s="21"/>
      <c r="DG1242" s="21"/>
      <c r="DH1242" s="21"/>
      <c r="DI1242" s="21"/>
      <c r="DJ1242" s="21"/>
      <c r="DK1242" s="21"/>
      <c r="DL1242" s="21"/>
      <c r="DM1242" s="21"/>
      <c r="DN1242" s="21"/>
      <c r="DO1242" s="21"/>
      <c r="DP1242" s="21"/>
      <c r="DQ1242" s="21"/>
      <c r="DR1242" s="21"/>
      <c r="DS1242" s="21"/>
      <c r="DT1242" s="21"/>
      <c r="DU1242" s="21"/>
      <c r="DV1242" s="21"/>
      <c r="DW1242" s="21"/>
      <c r="DX1242" s="21"/>
      <c r="DY1242" s="21"/>
      <c r="DZ1242" s="21"/>
      <c r="EA1242" s="21"/>
      <c r="EB1242" s="21"/>
      <c r="EC1242" s="21"/>
      <c r="ED1242" s="21"/>
      <c r="EE1242" s="21"/>
      <c r="EF1242" s="21"/>
      <c r="EG1242" s="21"/>
      <c r="EH1242" s="21"/>
      <c r="EI1242" s="21"/>
      <c r="EJ1242" s="21"/>
      <c r="EK1242" s="21"/>
      <c r="EL1242" s="21"/>
      <c r="EM1242" s="21"/>
      <c r="EN1242" s="21"/>
      <c r="EO1242" s="21"/>
      <c r="EP1242" s="21"/>
      <c r="EQ1242" s="21"/>
      <c r="ER1242" s="21"/>
      <c r="ES1242" s="21"/>
      <c r="ET1242" s="21"/>
      <c r="EU1242" s="21"/>
      <c r="EV1242" s="21"/>
      <c r="EW1242" s="21"/>
      <c r="EX1242" s="21"/>
      <c r="EY1242" s="21"/>
      <c r="EZ1242" s="21"/>
      <c r="FA1242" s="21"/>
      <c r="FB1242" s="21"/>
      <c r="FC1242" s="21"/>
      <c r="FD1242" s="21"/>
      <c r="FE1242" s="21"/>
      <c r="FF1242" s="21"/>
      <c r="FG1242" s="21"/>
      <c r="FH1242" s="21"/>
      <c r="FI1242" s="21"/>
      <c r="FJ1242" s="21"/>
      <c r="FK1242" s="21"/>
      <c r="FL1242" s="21"/>
      <c r="FM1242" s="21"/>
      <c r="FN1242" s="21"/>
      <c r="FO1242" s="21"/>
      <c r="FP1242" s="21"/>
      <c r="FQ1242" s="21"/>
      <c r="FR1242" s="21"/>
      <c r="FS1242" s="21"/>
      <c r="FT1242" s="21"/>
      <c r="FU1242" s="21"/>
      <c r="FV1242" s="21"/>
      <c r="FW1242" s="21"/>
      <c r="FX1242" s="21"/>
      <c r="FY1242" s="21"/>
      <c r="FZ1242" s="21"/>
      <c r="GA1242" s="21"/>
      <c r="GB1242" s="21"/>
      <c r="GC1242" s="21"/>
      <c r="GD1242" s="21"/>
      <c r="GE1242" s="21"/>
      <c r="GF1242" s="21"/>
      <c r="GG1242" s="21"/>
      <c r="GH1242" s="21"/>
      <c r="GI1242" s="21"/>
      <c r="GJ1242" s="21"/>
      <c r="GK1242" s="21"/>
      <c r="GL1242" s="21"/>
      <c r="GM1242" s="21"/>
      <c r="GN1242" s="21"/>
      <c r="GO1242" s="21"/>
      <c r="GP1242" s="21"/>
      <c r="GQ1242" s="21"/>
      <c r="GR1242" s="21"/>
      <c r="GS1242" s="21"/>
      <c r="GT1242" s="21"/>
      <c r="GU1242" s="21"/>
      <c r="GV1242" s="21"/>
      <c r="GW1242" s="21"/>
      <c r="GX1242" s="21"/>
      <c r="GY1242" s="21"/>
      <c r="GZ1242" s="21"/>
      <c r="HA1242" s="21"/>
      <c r="HB1242" s="21"/>
      <c r="HC1242" s="21"/>
      <c r="HD1242" s="21"/>
      <c r="HE1242" s="21"/>
      <c r="HF1242" s="21"/>
      <c r="HG1242" s="21"/>
      <c r="HH1242" s="21"/>
      <c r="HI1242" s="21"/>
      <c r="HJ1242" s="21"/>
      <c r="HK1242" s="21"/>
      <c r="HL1242" s="21"/>
      <c r="HM1242" s="21"/>
      <c r="HN1242" s="21"/>
      <c r="HO1242" s="21"/>
      <c r="HP1242" s="21"/>
      <c r="HQ1242" s="21"/>
      <c r="HR1242" s="21"/>
      <c r="HS1242" s="21"/>
      <c r="HT1242" s="21"/>
      <c r="HU1242" s="21"/>
      <c r="HV1242" s="21"/>
      <c r="HW1242" s="21"/>
      <c r="HX1242" s="21"/>
      <c r="HY1242" s="21"/>
      <c r="HZ1242" s="21"/>
      <c r="IA1242" s="21"/>
      <c r="IB1242" s="21"/>
      <c r="IC1242" s="21"/>
      <c r="ID1242" s="21"/>
      <c r="IE1242" s="21"/>
      <c r="IF1242" s="21"/>
      <c r="IG1242" s="21"/>
      <c r="IH1242" s="21"/>
      <c r="II1242" s="21"/>
      <c r="IJ1242" s="21"/>
      <c r="IK1242" s="21"/>
      <c r="IL1242" s="21"/>
      <c r="IM1242" s="21"/>
      <c r="IN1242" s="21"/>
      <c r="IO1242" s="21"/>
      <c r="IP1242" s="21"/>
      <c r="IQ1242" s="21"/>
      <c r="IR1242" s="21"/>
      <c r="IS1242" s="21"/>
      <c r="IT1242" s="21"/>
      <c r="IU1242" s="21"/>
      <c r="IV1242" s="21"/>
      <c r="IW1242" s="21"/>
      <c r="IX1242" s="21"/>
      <c r="IY1242" s="21"/>
      <c r="IZ1242" s="21"/>
      <c r="JA1242" s="21"/>
      <c r="JB1242" s="21"/>
      <c r="JC1242" s="21"/>
      <c r="JD1242" s="21"/>
      <c r="JE1242" s="21"/>
      <c r="JF1242" s="21"/>
      <c r="JG1242" s="21"/>
      <c r="JH1242" s="21"/>
      <c r="JI1242" s="21"/>
      <c r="JJ1242" s="21"/>
      <c r="JK1242" s="21"/>
      <c r="JL1242" s="21"/>
      <c r="JM1242" s="21"/>
      <c r="JN1242" s="21"/>
      <c r="JO1242" s="21"/>
      <c r="JP1242" s="21"/>
      <c r="JQ1242" s="21"/>
      <c r="JR1242" s="21"/>
      <c r="JS1242" s="21"/>
      <c r="JT1242" s="21"/>
      <c r="JU1242" s="21"/>
      <c r="JV1242" s="21"/>
      <c r="JW1242" s="21"/>
      <c r="JX1242" s="21"/>
      <c r="JY1242" s="21"/>
    </row>
    <row r="1243" spans="1:285" ht="14.1" customHeight="1">
      <c r="A1243" s="21"/>
      <c r="B1243" s="21"/>
      <c r="C1243" s="21"/>
      <c r="D1243" s="21"/>
      <c r="E1243" s="21"/>
      <c r="F1243" s="21"/>
      <c r="G1243" s="21"/>
      <c r="H1243" s="21"/>
      <c r="I1243" s="21"/>
      <c r="J1243" s="21"/>
      <c r="K1243" s="21"/>
      <c r="L1243" s="21"/>
      <c r="M1243" s="21"/>
      <c r="N1243" s="21"/>
      <c r="O1243" s="21"/>
      <c r="P1243" s="21"/>
      <c r="Q1243" s="21"/>
      <c r="R1243" s="21"/>
      <c r="S1243" s="21"/>
      <c r="T1243" s="21"/>
      <c r="U1243" s="21"/>
      <c r="V1243" s="21"/>
      <c r="W1243" s="21"/>
      <c r="X1243" s="21"/>
      <c r="Y1243" s="21"/>
      <c r="Z1243" s="21"/>
      <c r="AA1243" s="21"/>
      <c r="AB1243" s="21"/>
      <c r="AC1243" s="21"/>
      <c r="AD1243" s="21"/>
      <c r="AE1243" s="21"/>
      <c r="AF1243" s="21"/>
      <c r="AG1243" s="21"/>
      <c r="AH1243" s="21"/>
      <c r="AI1243" s="21"/>
      <c r="AJ1243" s="21"/>
      <c r="AK1243" s="21"/>
      <c r="AL1243" s="21"/>
      <c r="AM1243" s="21"/>
      <c r="AN1243" s="21"/>
      <c r="AO1243" s="21"/>
      <c r="AP1243" s="21"/>
      <c r="AQ1243" s="21"/>
      <c r="AR1243" s="21"/>
      <c r="AS1243" s="21"/>
      <c r="AT1243" s="21"/>
      <c r="AU1243" s="21"/>
      <c r="AV1243" s="21"/>
      <c r="AW1243" s="21"/>
      <c r="AX1243" s="21"/>
      <c r="AY1243" s="21"/>
      <c r="AZ1243" s="21"/>
      <c r="BA1243" s="21"/>
      <c r="BB1243" s="21"/>
      <c r="BC1243" s="21"/>
      <c r="BD1243" s="21"/>
      <c r="BE1243" s="21"/>
      <c r="BF1243" s="21"/>
      <c r="BG1243" s="21"/>
      <c r="BH1243" s="21"/>
      <c r="BI1243" s="21"/>
      <c r="BJ1243" s="21"/>
      <c r="BK1243" s="21"/>
      <c r="BL1243" s="21"/>
      <c r="BM1243" s="21"/>
      <c r="BN1243" s="21"/>
      <c r="BO1243" s="21"/>
      <c r="BP1243" s="21"/>
      <c r="BQ1243" s="21"/>
      <c r="BR1243" s="21"/>
      <c r="BS1243" s="21"/>
      <c r="BT1243" s="21"/>
      <c r="BU1243" s="21"/>
      <c r="BV1243" s="21"/>
      <c r="BW1243" s="21"/>
      <c r="BX1243" s="21"/>
      <c r="BY1243" s="21"/>
      <c r="BZ1243" s="21"/>
      <c r="CA1243" s="21"/>
      <c r="CB1243" s="21"/>
      <c r="CC1243" s="21"/>
      <c r="CD1243" s="21"/>
      <c r="CE1243" s="21"/>
      <c r="CF1243" s="21"/>
      <c r="CG1243" s="21"/>
      <c r="CH1243" s="21"/>
      <c r="CI1243" s="21"/>
      <c r="CJ1243" s="21"/>
      <c r="CK1243" s="21"/>
      <c r="CL1243" s="21"/>
      <c r="CM1243" s="21"/>
      <c r="CN1243" s="21"/>
      <c r="CO1243" s="21"/>
      <c r="CP1243" s="21"/>
      <c r="CQ1243" s="21"/>
      <c r="CR1243" s="21"/>
      <c r="CS1243" s="21"/>
      <c r="CT1243" s="21"/>
      <c r="CU1243" s="21"/>
      <c r="CV1243" s="21"/>
      <c r="CW1243" s="21"/>
      <c r="CX1243" s="21"/>
      <c r="CY1243" s="21"/>
      <c r="CZ1243" s="21"/>
      <c r="DA1243" s="21"/>
      <c r="DB1243" s="21"/>
      <c r="DC1243" s="21"/>
      <c r="DD1243" s="21"/>
      <c r="DE1243" s="21"/>
      <c r="DF1243" s="21"/>
      <c r="DG1243" s="21"/>
      <c r="DH1243" s="21"/>
      <c r="DI1243" s="21"/>
      <c r="DJ1243" s="21"/>
      <c r="DK1243" s="21"/>
      <c r="DL1243" s="21"/>
      <c r="DM1243" s="21"/>
      <c r="DN1243" s="21"/>
      <c r="DO1243" s="21"/>
      <c r="DP1243" s="21"/>
      <c r="DQ1243" s="21"/>
      <c r="DR1243" s="21"/>
      <c r="DS1243" s="21"/>
      <c r="DT1243" s="21"/>
      <c r="DU1243" s="21"/>
      <c r="DV1243" s="21"/>
      <c r="DW1243" s="21"/>
      <c r="DX1243" s="21"/>
      <c r="DY1243" s="21"/>
      <c r="DZ1243" s="21"/>
      <c r="EA1243" s="21"/>
      <c r="EB1243" s="21"/>
      <c r="EC1243" s="21"/>
      <c r="ED1243" s="21"/>
      <c r="EE1243" s="21"/>
      <c r="EF1243" s="21"/>
      <c r="EG1243" s="21"/>
      <c r="EH1243" s="21"/>
      <c r="EI1243" s="21"/>
      <c r="EJ1243" s="21"/>
      <c r="EK1243" s="21"/>
      <c r="EL1243" s="21"/>
      <c r="EM1243" s="21"/>
      <c r="EN1243" s="21"/>
      <c r="EO1243" s="21"/>
      <c r="EP1243" s="21"/>
      <c r="EQ1243" s="21"/>
      <c r="ER1243" s="21"/>
      <c r="ES1243" s="21"/>
      <c r="ET1243" s="21"/>
      <c r="EU1243" s="21"/>
      <c r="EV1243" s="21"/>
      <c r="EW1243" s="21"/>
      <c r="EX1243" s="21"/>
      <c r="EY1243" s="21"/>
      <c r="EZ1243" s="21"/>
      <c r="FA1243" s="21"/>
      <c r="FB1243" s="21"/>
      <c r="FC1243" s="21"/>
      <c r="FD1243" s="21"/>
      <c r="FE1243" s="21"/>
      <c r="FF1243" s="21"/>
      <c r="FG1243" s="21"/>
      <c r="FH1243" s="21"/>
      <c r="FI1243" s="21"/>
      <c r="FJ1243" s="21"/>
      <c r="FK1243" s="21"/>
      <c r="FL1243" s="21"/>
      <c r="FM1243" s="21"/>
      <c r="FN1243" s="21"/>
      <c r="FO1243" s="21"/>
      <c r="FP1243" s="21"/>
      <c r="FQ1243" s="21"/>
      <c r="FR1243" s="21"/>
      <c r="FS1243" s="21"/>
      <c r="FT1243" s="21"/>
      <c r="FU1243" s="21"/>
      <c r="FV1243" s="21"/>
      <c r="FW1243" s="21"/>
      <c r="FX1243" s="21"/>
      <c r="FY1243" s="21"/>
      <c r="FZ1243" s="21"/>
      <c r="GA1243" s="21"/>
      <c r="GB1243" s="21"/>
      <c r="GC1243" s="21"/>
      <c r="GD1243" s="21"/>
      <c r="GE1243" s="21"/>
      <c r="GF1243" s="21"/>
      <c r="GG1243" s="21"/>
      <c r="GH1243" s="21"/>
      <c r="GI1243" s="21"/>
      <c r="GJ1243" s="21"/>
      <c r="GK1243" s="21"/>
      <c r="GL1243" s="21"/>
      <c r="GM1243" s="21"/>
      <c r="GN1243" s="21"/>
      <c r="GO1243" s="21"/>
      <c r="GP1243" s="21"/>
      <c r="GQ1243" s="21"/>
      <c r="GR1243" s="21"/>
      <c r="GS1243" s="21"/>
      <c r="GT1243" s="21"/>
      <c r="GU1243" s="21"/>
      <c r="GV1243" s="21"/>
      <c r="GW1243" s="21"/>
      <c r="GX1243" s="21"/>
      <c r="GY1243" s="21"/>
      <c r="GZ1243" s="21"/>
      <c r="HA1243" s="21"/>
      <c r="HB1243" s="21"/>
      <c r="HC1243" s="21"/>
      <c r="HD1243" s="21"/>
      <c r="HE1243" s="21"/>
      <c r="HF1243" s="21"/>
      <c r="HG1243" s="21"/>
      <c r="HH1243" s="21"/>
      <c r="HI1243" s="21"/>
      <c r="HJ1243" s="21"/>
      <c r="HK1243" s="21"/>
      <c r="HL1243" s="21"/>
      <c r="HM1243" s="21"/>
      <c r="HN1243" s="21"/>
      <c r="HO1243" s="21"/>
      <c r="HP1243" s="21"/>
      <c r="HQ1243" s="21"/>
      <c r="HR1243" s="21"/>
      <c r="HS1243" s="21"/>
      <c r="HT1243" s="21"/>
      <c r="HU1243" s="21"/>
      <c r="HV1243" s="21"/>
      <c r="HW1243" s="21"/>
      <c r="HX1243" s="21"/>
      <c r="HY1243" s="21"/>
      <c r="HZ1243" s="21"/>
      <c r="IA1243" s="21"/>
      <c r="IB1243" s="21"/>
      <c r="IC1243" s="21"/>
      <c r="ID1243" s="21"/>
      <c r="IE1243" s="21"/>
      <c r="IF1243" s="21"/>
      <c r="IG1243" s="21"/>
      <c r="IH1243" s="21"/>
      <c r="II1243" s="21"/>
      <c r="IJ1243" s="21"/>
      <c r="IK1243" s="21"/>
      <c r="IL1243" s="21"/>
      <c r="IM1243" s="21"/>
      <c r="IN1243" s="21"/>
      <c r="IO1243" s="21"/>
      <c r="IP1243" s="21"/>
      <c r="IQ1243" s="21"/>
      <c r="IR1243" s="21"/>
      <c r="IS1243" s="21"/>
      <c r="IT1243" s="21"/>
      <c r="IU1243" s="21"/>
      <c r="IV1243" s="21"/>
      <c r="IW1243" s="21"/>
      <c r="IX1243" s="21"/>
      <c r="IY1243" s="21"/>
      <c r="IZ1243" s="21"/>
      <c r="JA1243" s="21"/>
      <c r="JB1243" s="21"/>
      <c r="JC1243" s="21"/>
      <c r="JD1243" s="21"/>
      <c r="JE1243" s="21"/>
      <c r="JF1243" s="21"/>
      <c r="JG1243" s="21"/>
      <c r="JH1243" s="21"/>
      <c r="JI1243" s="21"/>
      <c r="JJ1243" s="21"/>
      <c r="JK1243" s="21"/>
      <c r="JL1243" s="21"/>
      <c r="JM1243" s="21"/>
      <c r="JN1243" s="21"/>
      <c r="JO1243" s="21"/>
      <c r="JP1243" s="21"/>
      <c r="JQ1243" s="21"/>
      <c r="JR1243" s="21"/>
      <c r="JS1243" s="21"/>
      <c r="JT1243" s="21"/>
      <c r="JU1243" s="21"/>
      <c r="JV1243" s="21"/>
      <c r="JW1243" s="21"/>
      <c r="JX1243" s="21"/>
      <c r="JY1243" s="21"/>
    </row>
    <row r="1244" spans="1:285" ht="14.1" customHeight="1">
      <c r="A1244" s="21"/>
      <c r="B1244" s="21"/>
      <c r="C1244" s="21"/>
      <c r="D1244" s="21"/>
      <c r="E1244" s="21"/>
      <c r="F1244" s="21"/>
      <c r="G1244" s="21"/>
      <c r="H1244" s="21"/>
      <c r="I1244" s="21"/>
      <c r="J1244" s="21"/>
      <c r="K1244" s="21"/>
      <c r="L1244" s="21"/>
      <c r="M1244" s="21"/>
      <c r="N1244" s="21"/>
      <c r="O1244" s="21"/>
      <c r="P1244" s="21"/>
      <c r="Q1244" s="21"/>
      <c r="R1244" s="21"/>
      <c r="S1244" s="21"/>
      <c r="T1244" s="21"/>
      <c r="U1244" s="21"/>
      <c r="V1244" s="21"/>
      <c r="W1244" s="21"/>
      <c r="X1244" s="21"/>
      <c r="Y1244" s="21"/>
      <c r="Z1244" s="21"/>
      <c r="AA1244" s="21"/>
      <c r="AB1244" s="21"/>
      <c r="AC1244" s="21"/>
      <c r="AD1244" s="21"/>
      <c r="AE1244" s="21"/>
      <c r="AF1244" s="21"/>
      <c r="AG1244" s="21"/>
      <c r="AH1244" s="21"/>
      <c r="AI1244" s="21"/>
      <c r="AJ1244" s="21"/>
      <c r="AK1244" s="21"/>
      <c r="AL1244" s="21"/>
      <c r="AM1244" s="21"/>
      <c r="AN1244" s="21"/>
      <c r="AO1244" s="21"/>
      <c r="AP1244" s="21"/>
      <c r="AQ1244" s="21"/>
      <c r="AR1244" s="21"/>
      <c r="AS1244" s="21"/>
      <c r="AT1244" s="21"/>
      <c r="AU1244" s="21"/>
      <c r="AV1244" s="21"/>
      <c r="AW1244" s="21"/>
      <c r="AX1244" s="21"/>
      <c r="AY1244" s="21"/>
      <c r="AZ1244" s="21"/>
      <c r="BA1244" s="21"/>
      <c r="BB1244" s="21"/>
      <c r="BC1244" s="21"/>
      <c r="BD1244" s="21"/>
      <c r="BE1244" s="21"/>
      <c r="BF1244" s="21"/>
      <c r="BG1244" s="21"/>
      <c r="BH1244" s="21"/>
      <c r="BI1244" s="21"/>
      <c r="BJ1244" s="21"/>
      <c r="BK1244" s="21"/>
      <c r="BL1244" s="21"/>
      <c r="BM1244" s="21"/>
      <c r="BN1244" s="21"/>
      <c r="BO1244" s="21"/>
      <c r="BP1244" s="21"/>
      <c r="BQ1244" s="21"/>
      <c r="BR1244" s="21"/>
      <c r="BS1244" s="21"/>
      <c r="BT1244" s="21"/>
      <c r="BU1244" s="21"/>
      <c r="BV1244" s="21"/>
      <c r="BW1244" s="21"/>
      <c r="BX1244" s="21"/>
      <c r="BY1244" s="21"/>
      <c r="BZ1244" s="21"/>
      <c r="CA1244" s="21"/>
      <c r="CB1244" s="21"/>
      <c r="CC1244" s="21"/>
      <c r="CD1244" s="21"/>
      <c r="CE1244" s="21"/>
      <c r="CF1244" s="21"/>
      <c r="CG1244" s="21"/>
      <c r="CH1244" s="21"/>
      <c r="CI1244" s="21"/>
      <c r="CJ1244" s="21"/>
      <c r="CK1244" s="21"/>
      <c r="CL1244" s="21"/>
      <c r="CM1244" s="21"/>
      <c r="CN1244" s="21"/>
      <c r="CO1244" s="21"/>
      <c r="CP1244" s="21"/>
      <c r="CQ1244" s="21"/>
      <c r="CR1244" s="21"/>
      <c r="CS1244" s="21"/>
      <c r="CT1244" s="21"/>
      <c r="CU1244" s="21"/>
      <c r="CV1244" s="21"/>
      <c r="CW1244" s="21"/>
      <c r="CX1244" s="21"/>
      <c r="CY1244" s="21"/>
      <c r="CZ1244" s="21"/>
      <c r="DA1244" s="21"/>
      <c r="DB1244" s="21"/>
      <c r="DC1244" s="21"/>
      <c r="DD1244" s="21"/>
      <c r="DE1244" s="21"/>
      <c r="DF1244" s="21"/>
      <c r="DG1244" s="21"/>
      <c r="DH1244" s="21"/>
      <c r="DI1244" s="21"/>
      <c r="DJ1244" s="21"/>
      <c r="DK1244" s="21"/>
      <c r="DL1244" s="21"/>
      <c r="DM1244" s="21"/>
      <c r="DN1244" s="21"/>
      <c r="DO1244" s="21"/>
      <c r="DP1244" s="21"/>
      <c r="DQ1244" s="21"/>
      <c r="DR1244" s="21"/>
      <c r="DS1244" s="21"/>
      <c r="DT1244" s="21"/>
      <c r="DU1244" s="21"/>
      <c r="DV1244" s="21"/>
      <c r="DW1244" s="21"/>
      <c r="DX1244" s="21"/>
      <c r="DY1244" s="21"/>
      <c r="DZ1244" s="21"/>
      <c r="EA1244" s="21"/>
      <c r="EB1244" s="21"/>
      <c r="EC1244" s="21"/>
      <c r="ED1244" s="21"/>
      <c r="EE1244" s="21"/>
      <c r="EF1244" s="21"/>
      <c r="EG1244" s="21"/>
      <c r="EH1244" s="21"/>
      <c r="EI1244" s="21"/>
      <c r="EJ1244" s="21"/>
      <c r="EK1244" s="21"/>
      <c r="EL1244" s="21"/>
      <c r="EM1244" s="21"/>
      <c r="EN1244" s="21"/>
      <c r="EO1244" s="21"/>
      <c r="EP1244" s="21"/>
      <c r="EQ1244" s="21"/>
      <c r="ER1244" s="21"/>
      <c r="ES1244" s="21"/>
      <c r="ET1244" s="21"/>
      <c r="EU1244" s="21"/>
      <c r="EV1244" s="21"/>
      <c r="EW1244" s="21"/>
      <c r="EX1244" s="21"/>
      <c r="EY1244" s="21"/>
      <c r="EZ1244" s="21"/>
      <c r="FA1244" s="21"/>
      <c r="FB1244" s="21"/>
      <c r="FC1244" s="21"/>
      <c r="FD1244" s="21"/>
      <c r="FE1244" s="21"/>
      <c r="FF1244" s="21"/>
      <c r="FG1244" s="21"/>
      <c r="FH1244" s="21"/>
      <c r="FI1244" s="21"/>
      <c r="FJ1244" s="21"/>
      <c r="FK1244" s="21"/>
      <c r="FL1244" s="21"/>
      <c r="FM1244" s="21"/>
      <c r="FN1244" s="21"/>
      <c r="FO1244" s="21"/>
      <c r="FP1244" s="21"/>
      <c r="FQ1244" s="21"/>
      <c r="FR1244" s="21"/>
      <c r="FS1244" s="21"/>
      <c r="FT1244" s="21"/>
      <c r="FU1244" s="21"/>
      <c r="FV1244" s="21"/>
      <c r="FW1244" s="21"/>
      <c r="FX1244" s="21"/>
      <c r="FY1244" s="21"/>
      <c r="FZ1244" s="21"/>
      <c r="GA1244" s="21"/>
      <c r="GB1244" s="21"/>
      <c r="GC1244" s="21"/>
      <c r="GD1244" s="21"/>
      <c r="GE1244" s="21"/>
      <c r="GF1244" s="21"/>
      <c r="GG1244" s="21"/>
      <c r="GH1244" s="21"/>
      <c r="GI1244" s="21"/>
      <c r="GJ1244" s="21"/>
      <c r="GK1244" s="21"/>
      <c r="GL1244" s="21"/>
      <c r="GM1244" s="21"/>
      <c r="GN1244" s="21"/>
      <c r="GO1244" s="21"/>
      <c r="GP1244" s="21"/>
      <c r="GQ1244" s="21"/>
      <c r="GR1244" s="21"/>
      <c r="GS1244" s="21"/>
      <c r="GT1244" s="21"/>
      <c r="GU1244" s="21"/>
      <c r="GV1244" s="21"/>
      <c r="GW1244" s="21"/>
      <c r="GX1244" s="21"/>
      <c r="GY1244" s="21"/>
      <c r="GZ1244" s="21"/>
      <c r="HA1244" s="21"/>
      <c r="HB1244" s="21"/>
      <c r="HC1244" s="21"/>
      <c r="HD1244" s="21"/>
      <c r="HE1244" s="21"/>
      <c r="HF1244" s="21"/>
      <c r="HG1244" s="21"/>
      <c r="HH1244" s="21"/>
      <c r="HI1244" s="21"/>
      <c r="HJ1244" s="21"/>
      <c r="HK1244" s="21"/>
      <c r="HL1244" s="21"/>
      <c r="HM1244" s="21"/>
      <c r="HN1244" s="21"/>
      <c r="HO1244" s="21"/>
      <c r="HP1244" s="21"/>
      <c r="HQ1244" s="21"/>
      <c r="HR1244" s="21"/>
      <c r="HS1244" s="21"/>
      <c r="HT1244" s="21"/>
      <c r="HU1244" s="21"/>
      <c r="HV1244" s="21"/>
      <c r="HW1244" s="21"/>
      <c r="HX1244" s="21"/>
      <c r="HY1244" s="21"/>
      <c r="HZ1244" s="21"/>
      <c r="IA1244" s="21"/>
      <c r="IB1244" s="21"/>
      <c r="IC1244" s="21"/>
      <c r="ID1244" s="21"/>
      <c r="IE1244" s="21"/>
      <c r="IF1244" s="21"/>
      <c r="IG1244" s="21"/>
      <c r="IH1244" s="21"/>
      <c r="II1244" s="21"/>
      <c r="IJ1244" s="21"/>
      <c r="IK1244" s="21"/>
      <c r="IL1244" s="21"/>
      <c r="IM1244" s="21"/>
      <c r="IN1244" s="21"/>
      <c r="IO1244" s="21"/>
      <c r="IP1244" s="21"/>
      <c r="IQ1244" s="21"/>
      <c r="IR1244" s="21"/>
      <c r="IS1244" s="21"/>
      <c r="IT1244" s="21"/>
      <c r="IU1244" s="21"/>
      <c r="IV1244" s="21"/>
      <c r="IW1244" s="21"/>
      <c r="IX1244" s="21"/>
      <c r="IY1244" s="21"/>
      <c r="IZ1244" s="21"/>
      <c r="JA1244" s="21"/>
      <c r="JB1244" s="21"/>
      <c r="JC1244" s="21"/>
      <c r="JD1244" s="21"/>
      <c r="JE1244" s="21"/>
      <c r="JF1244" s="21"/>
      <c r="JG1244" s="21"/>
      <c r="JH1244" s="21"/>
      <c r="JI1244" s="21"/>
      <c r="JJ1244" s="21"/>
      <c r="JK1244" s="21"/>
      <c r="JL1244" s="21"/>
      <c r="JM1244" s="21"/>
      <c r="JN1244" s="21"/>
      <c r="JO1244" s="21"/>
      <c r="JP1244" s="21"/>
      <c r="JQ1244" s="21"/>
      <c r="JR1244" s="21"/>
      <c r="JS1244" s="21"/>
      <c r="JT1244" s="21"/>
      <c r="JU1244" s="21"/>
      <c r="JV1244" s="21"/>
      <c r="JW1244" s="21"/>
      <c r="JX1244" s="21"/>
      <c r="JY1244" s="21"/>
    </row>
    <row r="1245" spans="1:285" ht="14.1" customHeight="1">
      <c r="A1245" s="21"/>
      <c r="B1245" s="21"/>
      <c r="C1245" s="21"/>
      <c r="D1245" s="21"/>
      <c r="E1245" s="21"/>
      <c r="F1245" s="21"/>
      <c r="G1245" s="21"/>
      <c r="H1245" s="21"/>
      <c r="I1245" s="21"/>
      <c r="J1245" s="21"/>
      <c r="K1245" s="21"/>
      <c r="L1245" s="21"/>
      <c r="M1245" s="21"/>
      <c r="N1245" s="21"/>
      <c r="O1245" s="21"/>
      <c r="P1245" s="21"/>
      <c r="Q1245" s="21"/>
      <c r="R1245" s="21"/>
      <c r="S1245" s="21"/>
      <c r="T1245" s="21"/>
      <c r="U1245" s="21"/>
      <c r="V1245" s="21"/>
      <c r="W1245" s="21"/>
      <c r="X1245" s="21"/>
      <c r="Y1245" s="21"/>
      <c r="Z1245" s="21"/>
      <c r="AA1245" s="21"/>
      <c r="AB1245" s="21"/>
      <c r="AC1245" s="21"/>
      <c r="AD1245" s="21"/>
      <c r="AE1245" s="21"/>
      <c r="AF1245" s="21"/>
      <c r="AG1245" s="21"/>
      <c r="AH1245" s="21"/>
      <c r="AI1245" s="21"/>
      <c r="AJ1245" s="21"/>
      <c r="AK1245" s="21"/>
      <c r="AL1245" s="21"/>
      <c r="AM1245" s="21"/>
      <c r="AN1245" s="21"/>
      <c r="AO1245" s="21"/>
      <c r="AP1245" s="21"/>
      <c r="AQ1245" s="21"/>
      <c r="AR1245" s="21"/>
      <c r="AS1245" s="21"/>
      <c r="AT1245" s="21"/>
      <c r="AU1245" s="21"/>
      <c r="AV1245" s="21"/>
      <c r="AW1245" s="21"/>
      <c r="AX1245" s="21"/>
      <c r="AY1245" s="21"/>
      <c r="AZ1245" s="21"/>
      <c r="BA1245" s="21"/>
      <c r="BB1245" s="21"/>
      <c r="BC1245" s="21"/>
      <c r="BD1245" s="21"/>
      <c r="BE1245" s="21"/>
      <c r="BF1245" s="21"/>
      <c r="BG1245" s="21"/>
      <c r="BH1245" s="21"/>
      <c r="BI1245" s="21"/>
      <c r="BJ1245" s="21"/>
      <c r="BK1245" s="21"/>
      <c r="BL1245" s="21"/>
      <c r="BM1245" s="21"/>
      <c r="BN1245" s="21"/>
      <c r="BO1245" s="21"/>
      <c r="BP1245" s="21"/>
      <c r="BQ1245" s="21"/>
      <c r="BR1245" s="21"/>
      <c r="BS1245" s="21"/>
      <c r="BT1245" s="21"/>
      <c r="BU1245" s="21"/>
      <c r="BV1245" s="21"/>
      <c r="BW1245" s="21"/>
      <c r="BX1245" s="21"/>
      <c r="BY1245" s="21"/>
      <c r="BZ1245" s="21"/>
      <c r="CA1245" s="21"/>
      <c r="CB1245" s="21"/>
      <c r="CC1245" s="21"/>
      <c r="CD1245" s="21"/>
      <c r="CE1245" s="21"/>
      <c r="CF1245" s="21"/>
      <c r="CG1245" s="21"/>
      <c r="CH1245" s="21"/>
      <c r="CI1245" s="21"/>
      <c r="CJ1245" s="21"/>
      <c r="CK1245" s="21"/>
      <c r="CL1245" s="21"/>
      <c r="CM1245" s="21"/>
      <c r="CN1245" s="21"/>
      <c r="CO1245" s="21"/>
      <c r="CP1245" s="21"/>
      <c r="CQ1245" s="21"/>
      <c r="CR1245" s="21"/>
      <c r="CS1245" s="21"/>
      <c r="CT1245" s="21"/>
      <c r="CU1245" s="21"/>
      <c r="CV1245" s="21"/>
      <c r="CW1245" s="21"/>
      <c r="CX1245" s="21"/>
      <c r="CY1245" s="21"/>
      <c r="CZ1245" s="21"/>
      <c r="DA1245" s="21"/>
      <c r="DB1245" s="21"/>
      <c r="DC1245" s="21"/>
      <c r="DD1245" s="21"/>
      <c r="DE1245" s="21"/>
      <c r="DF1245" s="21"/>
      <c r="DG1245" s="21"/>
      <c r="DH1245" s="21"/>
      <c r="DI1245" s="21"/>
      <c r="DJ1245" s="21"/>
      <c r="DK1245" s="21"/>
      <c r="DL1245" s="21"/>
      <c r="DM1245" s="21"/>
      <c r="DN1245" s="21"/>
      <c r="DO1245" s="21"/>
      <c r="DP1245" s="21"/>
      <c r="DQ1245" s="21"/>
      <c r="DR1245" s="21"/>
      <c r="DS1245" s="21"/>
      <c r="DT1245" s="21"/>
      <c r="DU1245" s="21"/>
      <c r="DV1245" s="21"/>
      <c r="DW1245" s="21"/>
      <c r="DX1245" s="21"/>
      <c r="DY1245" s="21"/>
      <c r="DZ1245" s="21"/>
      <c r="EA1245" s="21"/>
      <c r="EB1245" s="21"/>
      <c r="EC1245" s="21"/>
      <c r="ED1245" s="21"/>
      <c r="EE1245" s="21"/>
      <c r="EF1245" s="21"/>
      <c r="EG1245" s="21"/>
      <c r="EH1245" s="21"/>
      <c r="EI1245" s="21"/>
      <c r="EJ1245" s="21"/>
      <c r="EK1245" s="21"/>
      <c r="EL1245" s="21"/>
      <c r="EM1245" s="21"/>
      <c r="EN1245" s="21"/>
      <c r="EO1245" s="21"/>
      <c r="EP1245" s="21"/>
      <c r="EQ1245" s="21"/>
      <c r="ER1245" s="21"/>
      <c r="ES1245" s="21"/>
      <c r="ET1245" s="21"/>
      <c r="EU1245" s="21"/>
      <c r="EV1245" s="21"/>
      <c r="EW1245" s="21"/>
      <c r="EX1245" s="21"/>
      <c r="EY1245" s="21"/>
      <c r="EZ1245" s="21"/>
      <c r="FA1245" s="21"/>
      <c r="FB1245" s="21"/>
      <c r="FC1245" s="21"/>
      <c r="FD1245" s="21"/>
      <c r="FE1245" s="21"/>
      <c r="FF1245" s="21"/>
      <c r="FG1245" s="21"/>
      <c r="FH1245" s="21"/>
      <c r="FI1245" s="21"/>
      <c r="FJ1245" s="21"/>
      <c r="FK1245" s="21"/>
      <c r="FL1245" s="21"/>
      <c r="FM1245" s="21"/>
      <c r="FN1245" s="21"/>
      <c r="FO1245" s="21"/>
      <c r="FP1245" s="21"/>
      <c r="FQ1245" s="21"/>
      <c r="FR1245" s="21"/>
      <c r="FS1245" s="21"/>
      <c r="FT1245" s="21"/>
      <c r="FU1245" s="21"/>
      <c r="FV1245" s="21"/>
      <c r="FW1245" s="21"/>
      <c r="FX1245" s="21"/>
      <c r="FY1245" s="21"/>
      <c r="FZ1245" s="21"/>
      <c r="GA1245" s="21"/>
      <c r="GB1245" s="21"/>
      <c r="GC1245" s="21"/>
      <c r="GD1245" s="21"/>
      <c r="GE1245" s="21"/>
      <c r="GF1245" s="21"/>
      <c r="GG1245" s="21"/>
      <c r="GH1245" s="21"/>
      <c r="GI1245" s="21"/>
      <c r="GJ1245" s="21"/>
      <c r="GK1245" s="21"/>
      <c r="GL1245" s="21"/>
      <c r="GM1245" s="21"/>
      <c r="GN1245" s="21"/>
      <c r="GO1245" s="21"/>
      <c r="GP1245" s="21"/>
      <c r="GQ1245" s="21"/>
      <c r="GR1245" s="21"/>
      <c r="GS1245" s="21"/>
      <c r="GT1245" s="21"/>
      <c r="GU1245" s="21"/>
      <c r="GV1245" s="21"/>
      <c r="GW1245" s="21"/>
      <c r="GX1245" s="21"/>
      <c r="GY1245" s="21"/>
      <c r="GZ1245" s="21"/>
      <c r="HA1245" s="21"/>
      <c r="HB1245" s="21"/>
      <c r="HC1245" s="21"/>
      <c r="HD1245" s="21"/>
      <c r="HE1245" s="21"/>
      <c r="HF1245" s="21"/>
      <c r="HG1245" s="21"/>
      <c r="HH1245" s="21"/>
      <c r="HI1245" s="21"/>
      <c r="HJ1245" s="21"/>
      <c r="HK1245" s="21"/>
      <c r="HL1245" s="21"/>
      <c r="HM1245" s="21"/>
      <c r="HN1245" s="21"/>
      <c r="HO1245" s="21"/>
      <c r="HP1245" s="21"/>
      <c r="HQ1245" s="21"/>
      <c r="HR1245" s="21"/>
      <c r="HS1245" s="21"/>
      <c r="HT1245" s="21"/>
      <c r="HU1245" s="21"/>
      <c r="HV1245" s="21"/>
      <c r="HW1245" s="21"/>
      <c r="HX1245" s="21"/>
      <c r="HY1245" s="21"/>
      <c r="HZ1245" s="21"/>
      <c r="IA1245" s="21"/>
      <c r="IB1245" s="21"/>
      <c r="IC1245" s="21"/>
      <c r="ID1245" s="21"/>
      <c r="IE1245" s="21"/>
      <c r="IF1245" s="21"/>
      <c r="IG1245" s="21"/>
      <c r="IH1245" s="21"/>
      <c r="II1245" s="21"/>
      <c r="IJ1245" s="21"/>
      <c r="IK1245" s="21"/>
      <c r="IL1245" s="21"/>
      <c r="IM1245" s="21"/>
      <c r="IN1245" s="21"/>
      <c r="IO1245" s="21"/>
      <c r="IP1245" s="21"/>
      <c r="IQ1245" s="21"/>
      <c r="IR1245" s="21"/>
      <c r="IS1245" s="21"/>
      <c r="IT1245" s="21"/>
      <c r="IU1245" s="21"/>
      <c r="IV1245" s="21"/>
      <c r="IW1245" s="21"/>
      <c r="IX1245" s="21"/>
      <c r="IY1245" s="21"/>
      <c r="IZ1245" s="21"/>
      <c r="JA1245" s="21"/>
      <c r="JB1245" s="21"/>
      <c r="JC1245" s="21"/>
      <c r="JD1245" s="21"/>
      <c r="JE1245" s="21"/>
      <c r="JF1245" s="21"/>
      <c r="JG1245" s="21"/>
      <c r="JH1245" s="21"/>
      <c r="JI1245" s="21"/>
      <c r="JJ1245" s="21"/>
      <c r="JK1245" s="21"/>
      <c r="JL1245" s="21"/>
      <c r="JM1245" s="21"/>
      <c r="JN1245" s="21"/>
      <c r="JO1245" s="21"/>
      <c r="JP1245" s="21"/>
      <c r="JQ1245" s="21"/>
      <c r="JR1245" s="21"/>
      <c r="JS1245" s="21"/>
      <c r="JT1245" s="21"/>
      <c r="JU1245" s="21"/>
      <c r="JV1245" s="21"/>
      <c r="JW1245" s="21"/>
      <c r="JX1245" s="21"/>
      <c r="JY1245" s="21"/>
    </row>
    <row r="1246" spans="1:285" ht="14.1" customHeight="1">
      <c r="A1246" s="21"/>
      <c r="B1246" s="21"/>
      <c r="C1246" s="21"/>
      <c r="D1246" s="21"/>
      <c r="E1246" s="21"/>
      <c r="F1246" s="21"/>
      <c r="G1246" s="21"/>
      <c r="H1246" s="21"/>
      <c r="I1246" s="21"/>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21"/>
      <c r="BK1246" s="21"/>
      <c r="BL1246" s="21"/>
      <c r="BM1246" s="21"/>
      <c r="BN1246" s="21"/>
      <c r="BO1246" s="21"/>
      <c r="BP1246" s="21"/>
      <c r="BQ1246" s="21"/>
      <c r="BR1246" s="21"/>
      <c r="BS1246" s="21"/>
      <c r="BT1246" s="21"/>
      <c r="BU1246" s="21"/>
      <c r="BV1246" s="21"/>
      <c r="BW1246" s="21"/>
      <c r="BX1246" s="21"/>
      <c r="BY1246" s="21"/>
      <c r="BZ1246" s="21"/>
      <c r="CA1246" s="21"/>
      <c r="CB1246" s="21"/>
      <c r="CC1246" s="21"/>
      <c r="CD1246" s="21"/>
      <c r="CE1246" s="21"/>
      <c r="CF1246" s="21"/>
      <c r="CG1246" s="21"/>
      <c r="CH1246" s="21"/>
      <c r="CI1246" s="21"/>
      <c r="CJ1246" s="21"/>
      <c r="CK1246" s="21"/>
      <c r="CL1246" s="21"/>
      <c r="CM1246" s="21"/>
      <c r="CN1246" s="21"/>
      <c r="CO1246" s="21"/>
      <c r="CP1246" s="21"/>
      <c r="CQ1246" s="21"/>
      <c r="CR1246" s="21"/>
      <c r="CS1246" s="21"/>
      <c r="CT1246" s="21"/>
      <c r="CU1246" s="21"/>
      <c r="CV1246" s="21"/>
      <c r="CW1246" s="21"/>
      <c r="CX1246" s="21"/>
      <c r="CY1246" s="21"/>
      <c r="CZ1246" s="21"/>
      <c r="DA1246" s="21"/>
      <c r="DB1246" s="21"/>
      <c r="DC1246" s="21"/>
      <c r="DD1246" s="21"/>
      <c r="DE1246" s="21"/>
      <c r="DF1246" s="21"/>
      <c r="DG1246" s="21"/>
      <c r="DH1246" s="21"/>
      <c r="DI1246" s="21"/>
      <c r="DJ1246" s="21"/>
      <c r="DK1246" s="21"/>
      <c r="DL1246" s="21"/>
      <c r="DM1246" s="21"/>
      <c r="DN1246" s="21"/>
      <c r="DO1246" s="21"/>
      <c r="DP1246" s="21"/>
      <c r="DQ1246" s="21"/>
      <c r="DR1246" s="21"/>
      <c r="DS1246" s="21"/>
      <c r="DT1246" s="21"/>
      <c r="DU1246" s="21"/>
      <c r="DV1246" s="21"/>
      <c r="DW1246" s="21"/>
      <c r="DX1246" s="21"/>
      <c r="DY1246" s="21"/>
      <c r="DZ1246" s="21"/>
      <c r="EA1246" s="21"/>
      <c r="EB1246" s="21"/>
      <c r="EC1246" s="21"/>
      <c r="ED1246" s="21"/>
      <c r="EE1246" s="21"/>
      <c r="EF1246" s="21"/>
      <c r="EG1246" s="21"/>
      <c r="EH1246" s="21"/>
      <c r="EI1246" s="21"/>
      <c r="EJ1246" s="21"/>
      <c r="EK1246" s="21"/>
      <c r="EL1246" s="21"/>
      <c r="EM1246" s="21"/>
      <c r="EN1246" s="21"/>
      <c r="EO1246" s="21"/>
      <c r="EP1246" s="21"/>
      <c r="EQ1246" s="21"/>
      <c r="ER1246" s="21"/>
      <c r="ES1246" s="21"/>
      <c r="ET1246" s="21"/>
      <c r="EU1246" s="21"/>
      <c r="EV1246" s="21"/>
      <c r="EW1246" s="21"/>
      <c r="EX1246" s="21"/>
      <c r="EY1246" s="21"/>
      <c r="EZ1246" s="21"/>
      <c r="FA1246" s="21"/>
      <c r="FB1246" s="21"/>
      <c r="FC1246" s="21"/>
      <c r="FD1246" s="21"/>
      <c r="FE1246" s="21"/>
      <c r="FF1246" s="21"/>
      <c r="FG1246" s="21"/>
      <c r="FH1246" s="21"/>
      <c r="FI1246" s="21"/>
      <c r="FJ1246" s="21"/>
      <c r="FK1246" s="21"/>
      <c r="FL1246" s="21"/>
      <c r="FM1246" s="21"/>
      <c r="FN1246" s="21"/>
      <c r="FO1246" s="21"/>
      <c r="FP1246" s="21"/>
      <c r="FQ1246" s="21"/>
      <c r="FR1246" s="21"/>
      <c r="FS1246" s="21"/>
      <c r="FT1246" s="21"/>
      <c r="FU1246" s="21"/>
      <c r="FV1246" s="21"/>
      <c r="FW1246" s="21"/>
      <c r="FX1246" s="21"/>
      <c r="FY1246" s="21"/>
      <c r="FZ1246" s="21"/>
      <c r="GA1246" s="21"/>
      <c r="GB1246" s="21"/>
      <c r="GC1246" s="21"/>
      <c r="GD1246" s="21"/>
      <c r="GE1246" s="21"/>
      <c r="GF1246" s="21"/>
      <c r="GG1246" s="21"/>
      <c r="GH1246" s="21"/>
      <c r="GI1246" s="21"/>
      <c r="GJ1246" s="21"/>
      <c r="GK1246" s="21"/>
      <c r="GL1246" s="21"/>
      <c r="GM1246" s="21"/>
      <c r="GN1246" s="21"/>
      <c r="GO1246" s="21"/>
      <c r="GP1246" s="21"/>
      <c r="GQ1246" s="21"/>
      <c r="GR1246" s="21"/>
      <c r="GS1246" s="21"/>
      <c r="GT1246" s="21"/>
      <c r="GU1246" s="21"/>
      <c r="GV1246" s="21"/>
      <c r="GW1246" s="21"/>
      <c r="GX1246" s="21"/>
      <c r="GY1246" s="21"/>
      <c r="GZ1246" s="21"/>
      <c r="HA1246" s="21"/>
      <c r="HB1246" s="21"/>
      <c r="HC1246" s="21"/>
      <c r="HD1246" s="21"/>
      <c r="HE1246" s="21"/>
      <c r="HF1246" s="21"/>
      <c r="HG1246" s="21"/>
      <c r="HH1246" s="21"/>
      <c r="HI1246" s="21"/>
      <c r="HJ1246" s="21"/>
      <c r="HK1246" s="21"/>
      <c r="HL1246" s="21"/>
      <c r="HM1246" s="21"/>
      <c r="HN1246" s="21"/>
      <c r="HO1246" s="21"/>
      <c r="HP1246" s="21"/>
      <c r="HQ1246" s="21"/>
      <c r="HR1246" s="21"/>
      <c r="HS1246" s="21"/>
      <c r="HT1246" s="21"/>
      <c r="HU1246" s="21"/>
      <c r="HV1246" s="21"/>
      <c r="HW1246" s="21"/>
      <c r="HX1246" s="21"/>
      <c r="HY1246" s="21"/>
      <c r="HZ1246" s="21"/>
      <c r="IA1246" s="21"/>
      <c r="IB1246" s="21"/>
      <c r="IC1246" s="21"/>
      <c r="ID1246" s="21"/>
      <c r="IE1246" s="21"/>
      <c r="IF1246" s="21"/>
      <c r="IG1246" s="21"/>
      <c r="IH1246" s="21"/>
      <c r="II1246" s="21"/>
      <c r="IJ1246" s="21"/>
      <c r="IK1246" s="21"/>
      <c r="IL1246" s="21"/>
      <c r="IM1246" s="21"/>
      <c r="IN1246" s="21"/>
      <c r="IO1246" s="21"/>
      <c r="IP1246" s="21"/>
      <c r="IQ1246" s="21"/>
      <c r="IR1246" s="21"/>
      <c r="IS1246" s="21"/>
      <c r="IT1246" s="21"/>
      <c r="IU1246" s="21"/>
      <c r="IV1246" s="21"/>
      <c r="IW1246" s="21"/>
      <c r="IX1246" s="21"/>
      <c r="IY1246" s="21"/>
      <c r="IZ1246" s="21"/>
      <c r="JA1246" s="21"/>
      <c r="JB1246" s="21"/>
      <c r="JC1246" s="21"/>
      <c r="JD1246" s="21"/>
      <c r="JE1246" s="21"/>
      <c r="JF1246" s="21"/>
      <c r="JG1246" s="21"/>
      <c r="JH1246" s="21"/>
      <c r="JI1246" s="21"/>
      <c r="JJ1246" s="21"/>
      <c r="JK1246" s="21"/>
      <c r="JL1246" s="21"/>
      <c r="JM1246" s="21"/>
      <c r="JN1246" s="21"/>
      <c r="JO1246" s="21"/>
      <c r="JP1246" s="21"/>
      <c r="JQ1246" s="21"/>
      <c r="JR1246" s="21"/>
      <c r="JS1246" s="21"/>
      <c r="JT1246" s="21"/>
      <c r="JU1246" s="21"/>
      <c r="JV1246" s="21"/>
      <c r="JW1246" s="21"/>
      <c r="JX1246" s="21"/>
      <c r="JY1246" s="21"/>
    </row>
    <row r="1247" spans="1:285" ht="14.1" customHeight="1">
      <c r="A1247" s="21"/>
      <c r="B1247" s="21"/>
      <c r="C1247" s="21"/>
      <c r="D1247" s="21"/>
      <c r="E1247" s="21"/>
      <c r="F1247" s="21"/>
      <c r="G1247" s="21"/>
      <c r="H1247" s="21"/>
      <c r="I1247" s="21"/>
      <c r="J1247" s="21"/>
      <c r="K1247" s="21"/>
      <c r="L1247" s="21"/>
      <c r="M1247" s="21"/>
      <c r="N1247" s="21"/>
      <c r="O1247" s="21"/>
      <c r="P1247" s="21"/>
      <c r="Q1247" s="21"/>
      <c r="R1247" s="21"/>
      <c r="S1247" s="21"/>
      <c r="T1247" s="21"/>
      <c r="U1247" s="21"/>
      <c r="V1247" s="21"/>
      <c r="W1247" s="21"/>
      <c r="X1247" s="21"/>
      <c r="Y1247" s="21"/>
      <c r="Z1247" s="21"/>
      <c r="AA1247" s="21"/>
      <c r="AB1247" s="21"/>
      <c r="AC1247" s="21"/>
      <c r="AD1247" s="21"/>
      <c r="AE1247" s="21"/>
      <c r="AF1247" s="21"/>
      <c r="AG1247" s="21"/>
      <c r="AH1247" s="21"/>
      <c r="AI1247" s="21"/>
      <c r="AJ1247" s="21"/>
      <c r="AK1247" s="21"/>
      <c r="AL1247" s="21"/>
      <c r="AM1247" s="21"/>
      <c r="AN1247" s="21"/>
      <c r="AO1247" s="21"/>
      <c r="AP1247" s="21"/>
      <c r="AQ1247" s="21"/>
      <c r="AR1247" s="21"/>
      <c r="AS1247" s="21"/>
      <c r="AT1247" s="21"/>
      <c r="AU1247" s="21"/>
      <c r="AV1247" s="21"/>
      <c r="AW1247" s="21"/>
      <c r="AX1247" s="21"/>
      <c r="AY1247" s="21"/>
      <c r="AZ1247" s="21"/>
      <c r="BA1247" s="21"/>
      <c r="BB1247" s="21"/>
      <c r="BC1247" s="21"/>
      <c r="BD1247" s="21"/>
      <c r="BE1247" s="21"/>
      <c r="BF1247" s="21"/>
      <c r="BG1247" s="21"/>
      <c r="BH1247" s="21"/>
      <c r="BI1247" s="21"/>
      <c r="BJ1247" s="21"/>
      <c r="BK1247" s="21"/>
      <c r="BL1247" s="21"/>
      <c r="BM1247" s="21"/>
      <c r="BN1247" s="21"/>
      <c r="BO1247" s="21"/>
      <c r="BP1247" s="21"/>
      <c r="BQ1247" s="21"/>
      <c r="BR1247" s="21"/>
      <c r="BS1247" s="21"/>
      <c r="BT1247" s="21"/>
      <c r="BU1247" s="21"/>
      <c r="BV1247" s="21"/>
      <c r="BW1247" s="21"/>
      <c r="BX1247" s="21"/>
      <c r="BY1247" s="21"/>
      <c r="BZ1247" s="21"/>
      <c r="CA1247" s="21"/>
      <c r="CB1247" s="21"/>
      <c r="CC1247" s="21"/>
      <c r="CD1247" s="21"/>
      <c r="CE1247" s="21"/>
      <c r="CF1247" s="21"/>
      <c r="CG1247" s="21"/>
      <c r="CH1247" s="21"/>
      <c r="CI1247" s="21"/>
      <c r="CJ1247" s="21"/>
      <c r="CK1247" s="21"/>
      <c r="CL1247" s="21"/>
      <c r="CM1247" s="21"/>
      <c r="CN1247" s="21"/>
      <c r="CO1247" s="21"/>
      <c r="CP1247" s="21"/>
      <c r="CQ1247" s="21"/>
      <c r="CR1247" s="21"/>
      <c r="CS1247" s="21"/>
      <c r="CT1247" s="21"/>
      <c r="CU1247" s="21"/>
      <c r="CV1247" s="21"/>
      <c r="CW1247" s="21"/>
      <c r="CX1247" s="21"/>
      <c r="CY1247" s="21"/>
      <c r="CZ1247" s="21"/>
      <c r="DA1247" s="21"/>
      <c r="DB1247" s="21"/>
      <c r="DC1247" s="21"/>
      <c r="DD1247" s="21"/>
      <c r="DE1247" s="21"/>
      <c r="DF1247" s="21"/>
      <c r="DG1247" s="21"/>
      <c r="DH1247" s="21"/>
      <c r="DI1247" s="21"/>
      <c r="DJ1247" s="21"/>
      <c r="DK1247" s="21"/>
      <c r="DL1247" s="21"/>
      <c r="DM1247" s="21"/>
      <c r="DN1247" s="21"/>
      <c r="DO1247" s="21"/>
      <c r="DP1247" s="21"/>
      <c r="DQ1247" s="21"/>
      <c r="DR1247" s="21"/>
      <c r="DS1247" s="21"/>
      <c r="DT1247" s="21"/>
      <c r="DU1247" s="21"/>
      <c r="DV1247" s="21"/>
      <c r="DW1247" s="21"/>
      <c r="DX1247" s="21"/>
      <c r="DY1247" s="21"/>
      <c r="DZ1247" s="21"/>
      <c r="EA1247" s="21"/>
      <c r="EB1247" s="21"/>
      <c r="EC1247" s="21"/>
      <c r="ED1247" s="21"/>
      <c r="EE1247" s="21"/>
      <c r="EF1247" s="21"/>
      <c r="EG1247" s="21"/>
      <c r="EH1247" s="21"/>
      <c r="EI1247" s="21"/>
      <c r="EJ1247" s="21"/>
      <c r="EK1247" s="21"/>
      <c r="EL1247" s="21"/>
      <c r="EM1247" s="21"/>
      <c r="EN1247" s="21"/>
      <c r="EO1247" s="21"/>
      <c r="EP1247" s="21"/>
      <c r="EQ1247" s="21"/>
      <c r="ER1247" s="21"/>
      <c r="ES1247" s="21"/>
      <c r="ET1247" s="21"/>
      <c r="EU1247" s="21"/>
      <c r="EV1247" s="21"/>
      <c r="EW1247" s="21"/>
      <c r="EX1247" s="21"/>
      <c r="EY1247" s="21"/>
      <c r="EZ1247" s="21"/>
      <c r="FA1247" s="21"/>
      <c r="FB1247" s="21"/>
      <c r="FC1247" s="21"/>
      <c r="FD1247" s="21"/>
      <c r="FE1247" s="21"/>
      <c r="FF1247" s="21"/>
      <c r="FG1247" s="21"/>
      <c r="FH1247" s="21"/>
      <c r="FI1247" s="21"/>
      <c r="FJ1247" s="21"/>
      <c r="FK1247" s="21"/>
      <c r="FL1247" s="21"/>
      <c r="FM1247" s="21"/>
      <c r="FN1247" s="21"/>
      <c r="FO1247" s="21"/>
      <c r="FP1247" s="21"/>
      <c r="FQ1247" s="21"/>
      <c r="FR1247" s="21"/>
      <c r="FS1247" s="21"/>
      <c r="FT1247" s="21"/>
      <c r="FU1247" s="21"/>
      <c r="FV1247" s="21"/>
      <c r="FW1247" s="21"/>
      <c r="FX1247" s="21"/>
      <c r="FY1247" s="21"/>
      <c r="FZ1247" s="21"/>
      <c r="GA1247" s="21"/>
      <c r="GB1247" s="21"/>
      <c r="GC1247" s="21"/>
      <c r="GD1247" s="21"/>
      <c r="GE1247" s="21"/>
      <c r="GF1247" s="21"/>
      <c r="GG1247" s="21"/>
      <c r="GH1247" s="21"/>
      <c r="GI1247" s="21"/>
      <c r="GJ1247" s="21"/>
      <c r="GK1247" s="21"/>
      <c r="GL1247" s="21"/>
      <c r="GM1247" s="21"/>
      <c r="GN1247" s="21"/>
      <c r="GO1247" s="21"/>
      <c r="GP1247" s="21"/>
      <c r="GQ1247" s="21"/>
      <c r="GR1247" s="21"/>
      <c r="GS1247" s="21"/>
      <c r="GT1247" s="21"/>
      <c r="GU1247" s="21"/>
      <c r="GV1247" s="21"/>
      <c r="GW1247" s="21"/>
      <c r="GX1247" s="21"/>
      <c r="GY1247" s="21"/>
      <c r="GZ1247" s="21"/>
      <c r="HA1247" s="21"/>
      <c r="HB1247" s="21"/>
      <c r="HC1247" s="21"/>
      <c r="HD1247" s="21"/>
      <c r="HE1247" s="21"/>
      <c r="HF1247" s="21"/>
      <c r="HG1247" s="21"/>
      <c r="HH1247" s="21"/>
      <c r="HI1247" s="21"/>
      <c r="HJ1247" s="21"/>
      <c r="HK1247" s="21"/>
      <c r="HL1247" s="21"/>
      <c r="HM1247" s="21"/>
      <c r="HN1247" s="21"/>
      <c r="HO1247" s="21"/>
      <c r="HP1247" s="21"/>
      <c r="HQ1247" s="21"/>
      <c r="HR1247" s="21"/>
      <c r="HS1247" s="21"/>
      <c r="HT1247" s="21"/>
      <c r="HU1247" s="21"/>
      <c r="HV1247" s="21"/>
      <c r="HW1247" s="21"/>
      <c r="HX1247" s="21"/>
      <c r="HY1247" s="21"/>
      <c r="HZ1247" s="21"/>
      <c r="IA1247" s="21"/>
      <c r="IB1247" s="21"/>
      <c r="IC1247" s="21"/>
      <c r="ID1247" s="21"/>
      <c r="IE1247" s="21"/>
      <c r="IF1247" s="21"/>
      <c r="IG1247" s="21"/>
      <c r="IH1247" s="21"/>
      <c r="II1247" s="21"/>
      <c r="IJ1247" s="21"/>
      <c r="IK1247" s="21"/>
      <c r="IL1247" s="21"/>
      <c r="IM1247" s="21"/>
      <c r="IN1247" s="21"/>
      <c r="IO1247" s="21"/>
      <c r="IP1247" s="21"/>
      <c r="IQ1247" s="21"/>
      <c r="IR1247" s="21"/>
      <c r="IS1247" s="21"/>
      <c r="IT1247" s="21"/>
      <c r="IU1247" s="21"/>
      <c r="IV1247" s="21"/>
      <c r="IW1247" s="21"/>
      <c r="IX1247" s="21"/>
      <c r="IY1247" s="21"/>
      <c r="IZ1247" s="21"/>
      <c r="JA1247" s="21"/>
      <c r="JB1247" s="21"/>
      <c r="JC1247" s="21"/>
      <c r="JD1247" s="21"/>
      <c r="JE1247" s="21"/>
      <c r="JF1247" s="21"/>
      <c r="JG1247" s="21"/>
      <c r="JH1247" s="21"/>
      <c r="JI1247" s="21"/>
      <c r="JJ1247" s="21"/>
      <c r="JK1247" s="21"/>
      <c r="JL1247" s="21"/>
      <c r="JM1247" s="21"/>
      <c r="JN1247" s="21"/>
      <c r="JO1247" s="21"/>
      <c r="JP1247" s="21"/>
      <c r="JQ1247" s="21"/>
      <c r="JR1247" s="21"/>
      <c r="JS1247" s="21"/>
      <c r="JT1247" s="21"/>
      <c r="JU1247" s="21"/>
      <c r="JV1247" s="21"/>
      <c r="JW1247" s="21"/>
      <c r="JX1247" s="21"/>
      <c r="JY1247" s="21"/>
    </row>
    <row r="1248" spans="1:285" ht="14.1" customHeight="1">
      <c r="A1248" s="21"/>
      <c r="B1248" s="21"/>
      <c r="C1248" s="21"/>
      <c r="D1248" s="21"/>
      <c r="E1248" s="21"/>
      <c r="F1248" s="21"/>
      <c r="G1248" s="21"/>
      <c r="H1248" s="21"/>
      <c r="I1248" s="21"/>
      <c r="J1248" s="21"/>
      <c r="K1248" s="21"/>
      <c r="L1248" s="21"/>
      <c r="M1248" s="21"/>
      <c r="N1248" s="21"/>
      <c r="O1248" s="21"/>
      <c r="P1248" s="21"/>
      <c r="Q1248" s="21"/>
      <c r="R1248" s="21"/>
      <c r="S1248" s="21"/>
      <c r="T1248" s="21"/>
      <c r="U1248" s="21"/>
      <c r="V1248" s="21"/>
      <c r="W1248" s="21"/>
      <c r="X1248" s="21"/>
      <c r="Y1248" s="21"/>
      <c r="Z1248" s="21"/>
      <c r="AA1248" s="21"/>
      <c r="AB1248" s="21"/>
      <c r="AC1248" s="21"/>
      <c r="AD1248" s="21"/>
      <c r="AE1248" s="21"/>
      <c r="AF1248" s="21"/>
      <c r="AG1248" s="21"/>
      <c r="AH1248" s="21"/>
      <c r="AI1248" s="21"/>
      <c r="AJ1248" s="21"/>
      <c r="AK1248" s="21"/>
      <c r="AL1248" s="21"/>
      <c r="AM1248" s="21"/>
      <c r="AN1248" s="21"/>
      <c r="AO1248" s="21"/>
      <c r="AP1248" s="21"/>
      <c r="AQ1248" s="21"/>
      <c r="AR1248" s="21"/>
      <c r="AS1248" s="21"/>
      <c r="AT1248" s="21"/>
      <c r="AU1248" s="21"/>
      <c r="AV1248" s="21"/>
      <c r="AW1248" s="21"/>
      <c r="AX1248" s="21"/>
      <c r="AY1248" s="21"/>
      <c r="AZ1248" s="21"/>
      <c r="BA1248" s="21"/>
      <c r="BB1248" s="21"/>
      <c r="BC1248" s="21"/>
      <c r="BD1248" s="21"/>
      <c r="BE1248" s="21"/>
      <c r="BF1248" s="21"/>
      <c r="BG1248" s="21"/>
      <c r="BH1248" s="21"/>
      <c r="BI1248" s="21"/>
      <c r="BJ1248" s="21"/>
      <c r="BK1248" s="21"/>
      <c r="BL1248" s="21"/>
      <c r="BM1248" s="21"/>
      <c r="BN1248" s="21"/>
      <c r="BO1248" s="21"/>
      <c r="BP1248" s="21"/>
      <c r="BQ1248" s="21"/>
      <c r="BR1248" s="21"/>
      <c r="BS1248" s="21"/>
      <c r="BT1248" s="21"/>
      <c r="BU1248" s="21"/>
      <c r="BV1248" s="21"/>
      <c r="BW1248" s="21"/>
      <c r="BX1248" s="21"/>
      <c r="BY1248" s="21"/>
      <c r="BZ1248" s="21"/>
      <c r="CA1248" s="21"/>
      <c r="CB1248" s="21"/>
      <c r="CC1248" s="21"/>
      <c r="CD1248" s="21"/>
      <c r="CE1248" s="21"/>
      <c r="CF1248" s="21"/>
      <c r="CG1248" s="21"/>
      <c r="CH1248" s="21"/>
      <c r="CI1248" s="21"/>
      <c r="CJ1248" s="21"/>
      <c r="CK1248" s="21"/>
      <c r="CL1248" s="21"/>
      <c r="CM1248" s="21"/>
      <c r="CN1248" s="21"/>
      <c r="CO1248" s="21"/>
      <c r="CP1248" s="21"/>
      <c r="CQ1248" s="21"/>
      <c r="CR1248" s="21"/>
      <c r="CS1248" s="21"/>
      <c r="CT1248" s="21"/>
      <c r="CU1248" s="21"/>
      <c r="CV1248" s="21"/>
      <c r="CW1248" s="21"/>
      <c r="CX1248" s="21"/>
      <c r="CY1248" s="21"/>
      <c r="CZ1248" s="21"/>
      <c r="DA1248" s="21"/>
      <c r="DB1248" s="21"/>
      <c r="DC1248" s="21"/>
      <c r="DD1248" s="21"/>
      <c r="DE1248" s="21"/>
      <c r="DF1248" s="21"/>
      <c r="DG1248" s="21"/>
      <c r="DH1248" s="21"/>
      <c r="DI1248" s="21"/>
      <c r="DJ1248" s="21"/>
      <c r="DK1248" s="21"/>
      <c r="DL1248" s="21"/>
      <c r="DM1248" s="21"/>
      <c r="DN1248" s="21"/>
      <c r="DO1248" s="21"/>
      <c r="DP1248" s="21"/>
      <c r="DQ1248" s="21"/>
      <c r="DR1248" s="21"/>
      <c r="DS1248" s="21"/>
      <c r="DT1248" s="21"/>
      <c r="DU1248" s="21"/>
      <c r="DV1248" s="21"/>
      <c r="DW1248" s="21"/>
      <c r="DX1248" s="21"/>
      <c r="DY1248" s="21"/>
      <c r="DZ1248" s="21"/>
      <c r="EA1248" s="21"/>
      <c r="EB1248" s="21"/>
      <c r="EC1248" s="21"/>
      <c r="ED1248" s="21"/>
      <c r="EE1248" s="21"/>
      <c r="EF1248" s="21"/>
      <c r="EG1248" s="21"/>
      <c r="EH1248" s="21"/>
      <c r="EI1248" s="21"/>
      <c r="EJ1248" s="21"/>
      <c r="EK1248" s="21"/>
      <c r="EL1248" s="21"/>
      <c r="EM1248" s="21"/>
      <c r="EN1248" s="21"/>
      <c r="EO1248" s="21"/>
      <c r="EP1248" s="21"/>
      <c r="EQ1248" s="21"/>
      <c r="ER1248" s="21"/>
      <c r="ES1248" s="21"/>
      <c r="ET1248" s="21"/>
      <c r="EU1248" s="21"/>
      <c r="EV1248" s="21"/>
      <c r="EW1248" s="21"/>
      <c r="EX1248" s="21"/>
      <c r="EY1248" s="21"/>
      <c r="EZ1248" s="21"/>
      <c r="FA1248" s="21"/>
      <c r="FB1248" s="21"/>
      <c r="FC1248" s="21"/>
      <c r="FD1248" s="21"/>
      <c r="FE1248" s="21"/>
      <c r="FF1248" s="21"/>
      <c r="FG1248" s="21"/>
      <c r="FH1248" s="21"/>
      <c r="FI1248" s="21"/>
      <c r="FJ1248" s="21"/>
      <c r="FK1248" s="21"/>
      <c r="FL1248" s="21"/>
      <c r="FM1248" s="21"/>
      <c r="FN1248" s="21"/>
      <c r="FO1248" s="21"/>
      <c r="FP1248" s="21"/>
      <c r="FQ1248" s="21"/>
      <c r="FR1248" s="21"/>
      <c r="FS1248" s="21"/>
      <c r="FT1248" s="21"/>
      <c r="FU1248" s="21"/>
      <c r="FV1248" s="21"/>
      <c r="FW1248" s="21"/>
      <c r="FX1248" s="21"/>
      <c r="FY1248" s="21"/>
      <c r="FZ1248" s="21"/>
      <c r="GA1248" s="21"/>
      <c r="GB1248" s="21"/>
      <c r="GC1248" s="21"/>
      <c r="GD1248" s="21"/>
      <c r="GE1248" s="21"/>
      <c r="GF1248" s="21"/>
      <c r="GG1248" s="21"/>
      <c r="GH1248" s="21"/>
      <c r="GI1248" s="21"/>
      <c r="GJ1248" s="21"/>
      <c r="GK1248" s="21"/>
      <c r="GL1248" s="21"/>
      <c r="GM1248" s="21"/>
      <c r="GN1248" s="21"/>
      <c r="GO1248" s="21"/>
      <c r="GP1248" s="21"/>
      <c r="GQ1248" s="21"/>
      <c r="GR1248" s="21"/>
      <c r="GS1248" s="21"/>
      <c r="GT1248" s="21"/>
      <c r="GU1248" s="21"/>
      <c r="GV1248" s="21"/>
      <c r="GW1248" s="21"/>
      <c r="GX1248" s="21"/>
      <c r="GY1248" s="21"/>
      <c r="GZ1248" s="21"/>
      <c r="HA1248" s="21"/>
      <c r="HB1248" s="21"/>
      <c r="HC1248" s="21"/>
      <c r="HD1248" s="21"/>
      <c r="HE1248" s="21"/>
      <c r="HF1248" s="21"/>
      <c r="HG1248" s="21"/>
      <c r="HH1248" s="21"/>
      <c r="HI1248" s="21"/>
      <c r="HJ1248" s="21"/>
      <c r="HK1248" s="21"/>
      <c r="HL1248" s="21"/>
      <c r="HM1248" s="21"/>
      <c r="HN1248" s="21"/>
      <c r="HO1248" s="21"/>
      <c r="HP1248" s="21"/>
      <c r="HQ1248" s="21"/>
      <c r="HR1248" s="21"/>
      <c r="HS1248" s="21"/>
      <c r="HT1248" s="21"/>
      <c r="HU1248" s="21"/>
      <c r="HV1248" s="21"/>
      <c r="HW1248" s="21"/>
      <c r="HX1248" s="21"/>
      <c r="HY1248" s="21"/>
      <c r="HZ1248" s="21"/>
      <c r="IA1248" s="21"/>
      <c r="IB1248" s="21"/>
      <c r="IC1248" s="21"/>
      <c r="ID1248" s="21"/>
      <c r="IE1248" s="21"/>
      <c r="IF1248" s="21"/>
      <c r="IG1248" s="21"/>
      <c r="IH1248" s="21"/>
      <c r="II1248" s="21"/>
      <c r="IJ1248" s="21"/>
      <c r="IK1248" s="21"/>
      <c r="IL1248" s="21"/>
      <c r="IM1248" s="21"/>
      <c r="IN1248" s="21"/>
      <c r="IO1248" s="21"/>
      <c r="IP1248" s="21"/>
      <c r="IQ1248" s="21"/>
      <c r="IR1248" s="21"/>
      <c r="IS1248" s="21"/>
      <c r="IT1248" s="21"/>
      <c r="IU1248" s="21"/>
      <c r="IV1248" s="21"/>
      <c r="IW1248" s="21"/>
      <c r="IX1248" s="21"/>
      <c r="IY1248" s="21"/>
      <c r="IZ1248" s="21"/>
      <c r="JA1248" s="21"/>
      <c r="JB1248" s="21"/>
      <c r="JC1248" s="21"/>
      <c r="JD1248" s="21"/>
      <c r="JE1248" s="21"/>
      <c r="JF1248" s="21"/>
      <c r="JG1248" s="21"/>
      <c r="JH1248" s="21"/>
      <c r="JI1248" s="21"/>
      <c r="JJ1248" s="21"/>
      <c r="JK1248" s="21"/>
      <c r="JL1248" s="21"/>
      <c r="JM1248" s="21"/>
      <c r="JN1248" s="21"/>
      <c r="JO1248" s="21"/>
      <c r="JP1248" s="21"/>
      <c r="JQ1248" s="21"/>
      <c r="JR1248" s="21"/>
      <c r="JS1248" s="21"/>
      <c r="JT1248" s="21"/>
      <c r="JU1248" s="21"/>
      <c r="JV1248" s="21"/>
      <c r="JW1248" s="21"/>
      <c r="JX1248" s="21"/>
      <c r="JY1248" s="21"/>
    </row>
    <row r="1249" spans="1:285" ht="14.1" customHeight="1">
      <c r="A1249" s="21"/>
      <c r="B1249" s="21"/>
      <c r="C1249" s="21"/>
      <c r="D1249" s="21"/>
      <c r="E1249" s="21"/>
      <c r="F1249" s="21"/>
      <c r="G1249" s="21"/>
      <c r="H1249" s="21"/>
      <c r="I1249" s="21"/>
      <c r="J1249" s="21"/>
      <c r="K1249" s="21"/>
      <c r="L1249" s="21"/>
      <c r="M1249" s="21"/>
      <c r="N1249" s="21"/>
      <c r="O1249" s="21"/>
      <c r="P1249" s="21"/>
      <c r="Q1249" s="21"/>
      <c r="R1249" s="21"/>
      <c r="S1249" s="21"/>
      <c r="T1249" s="21"/>
      <c r="U1249" s="21"/>
      <c r="V1249" s="21"/>
      <c r="W1249" s="21"/>
      <c r="X1249" s="21"/>
      <c r="Y1249" s="21"/>
      <c r="Z1249" s="21"/>
      <c r="AA1249" s="21"/>
      <c r="AB1249" s="21"/>
      <c r="AC1249" s="21"/>
      <c r="AD1249" s="21"/>
      <c r="AE1249" s="21"/>
      <c r="AF1249" s="21"/>
      <c r="AG1249" s="21"/>
      <c r="AH1249" s="21"/>
      <c r="AI1249" s="21"/>
      <c r="AJ1249" s="21"/>
      <c r="AK1249" s="21"/>
      <c r="AL1249" s="21"/>
      <c r="AM1249" s="21"/>
      <c r="AN1249" s="21"/>
      <c r="AO1249" s="21"/>
      <c r="AP1249" s="21"/>
      <c r="AQ1249" s="21"/>
      <c r="AR1249" s="21"/>
      <c r="AS1249" s="21"/>
      <c r="AT1249" s="21"/>
      <c r="AU1249" s="21"/>
      <c r="AV1249" s="21"/>
      <c r="AW1249" s="21"/>
      <c r="AX1249" s="21"/>
      <c r="AY1249" s="21"/>
      <c r="AZ1249" s="21"/>
      <c r="BA1249" s="21"/>
      <c r="BB1249" s="21"/>
      <c r="BC1249" s="21"/>
      <c r="BD1249" s="21"/>
      <c r="BE1249" s="21"/>
      <c r="BF1249" s="21"/>
      <c r="BG1249" s="21"/>
      <c r="BH1249" s="21"/>
      <c r="BI1249" s="21"/>
      <c r="BJ1249" s="21"/>
      <c r="BK1249" s="21"/>
      <c r="BL1249" s="21"/>
      <c r="BM1249" s="21"/>
      <c r="BN1249" s="21"/>
      <c r="BO1249" s="21"/>
      <c r="BP1249" s="21"/>
      <c r="BQ1249" s="21"/>
      <c r="BR1249" s="21"/>
      <c r="BS1249" s="21"/>
      <c r="BT1249" s="21"/>
      <c r="BU1249" s="21"/>
      <c r="BV1249" s="21"/>
      <c r="BW1249" s="21"/>
      <c r="BX1249" s="21"/>
      <c r="BY1249" s="21"/>
      <c r="BZ1249" s="21"/>
      <c r="CA1249" s="21"/>
      <c r="CB1249" s="21"/>
      <c r="CC1249" s="21"/>
      <c r="CD1249" s="21"/>
      <c r="CE1249" s="21"/>
      <c r="CF1249" s="21"/>
      <c r="CG1249" s="21"/>
      <c r="CH1249" s="21"/>
      <c r="CI1249" s="21"/>
      <c r="CJ1249" s="21"/>
      <c r="CK1249" s="21"/>
      <c r="CL1249" s="21"/>
      <c r="CM1249" s="21"/>
      <c r="CN1249" s="21"/>
      <c r="CO1249" s="21"/>
      <c r="CP1249" s="21"/>
      <c r="CQ1249" s="21"/>
      <c r="CR1249" s="21"/>
      <c r="CS1249" s="21"/>
      <c r="CT1249" s="21"/>
      <c r="CU1249" s="21"/>
      <c r="CV1249" s="21"/>
      <c r="CW1249" s="21"/>
      <c r="CX1249" s="21"/>
      <c r="CY1249" s="21"/>
      <c r="CZ1249" s="21"/>
      <c r="DA1249" s="21"/>
      <c r="DB1249" s="21"/>
      <c r="DC1249" s="21"/>
      <c r="DD1249" s="21"/>
      <c r="DE1249" s="21"/>
      <c r="DF1249" s="21"/>
      <c r="DG1249" s="21"/>
      <c r="DH1249" s="21"/>
      <c r="DI1249" s="21"/>
      <c r="DJ1249" s="21"/>
      <c r="DK1249" s="21"/>
      <c r="DL1249" s="21"/>
      <c r="DM1249" s="21"/>
      <c r="DN1249" s="21"/>
      <c r="DO1249" s="21"/>
      <c r="DP1249" s="21"/>
      <c r="DQ1249" s="21"/>
      <c r="DR1249" s="21"/>
      <c r="DS1249" s="21"/>
      <c r="DT1249" s="21"/>
      <c r="DU1249" s="21"/>
      <c r="DV1249" s="21"/>
      <c r="DW1249" s="21"/>
      <c r="DX1249" s="21"/>
      <c r="DY1249" s="21"/>
      <c r="DZ1249" s="21"/>
      <c r="EA1249" s="21"/>
      <c r="EB1249" s="21"/>
      <c r="EC1249" s="21"/>
      <c r="ED1249" s="21"/>
      <c r="EE1249" s="21"/>
      <c r="EF1249" s="21"/>
      <c r="EG1249" s="21"/>
      <c r="EH1249" s="21"/>
      <c r="EI1249" s="21"/>
      <c r="EJ1249" s="21"/>
      <c r="EK1249" s="21"/>
      <c r="EL1249" s="21"/>
      <c r="EM1249" s="21"/>
      <c r="EN1249" s="21"/>
      <c r="EO1249" s="21"/>
      <c r="EP1249" s="21"/>
      <c r="EQ1249" s="21"/>
      <c r="ER1249" s="21"/>
      <c r="ES1249" s="21"/>
      <c r="ET1249" s="21"/>
      <c r="EU1249" s="21"/>
      <c r="EV1249" s="21"/>
      <c r="EW1249" s="21"/>
      <c r="EX1249" s="21"/>
      <c r="EY1249" s="21"/>
      <c r="EZ1249" s="21"/>
      <c r="FA1249" s="21"/>
      <c r="FB1249" s="21"/>
      <c r="FC1249" s="21"/>
      <c r="FD1249" s="21"/>
      <c r="FE1249" s="21"/>
      <c r="FF1249" s="21"/>
      <c r="FG1249" s="21"/>
      <c r="FH1249" s="21"/>
      <c r="FI1249" s="21"/>
      <c r="FJ1249" s="21"/>
      <c r="FK1249" s="21"/>
      <c r="FL1249" s="21"/>
      <c r="FM1249" s="21"/>
      <c r="FN1249" s="21"/>
      <c r="FO1249" s="21"/>
      <c r="FP1249" s="21"/>
      <c r="FQ1249" s="21"/>
      <c r="FR1249" s="21"/>
      <c r="FS1249" s="21"/>
      <c r="FT1249" s="21"/>
      <c r="FU1249" s="21"/>
      <c r="FV1249" s="21"/>
      <c r="FW1249" s="21"/>
      <c r="FX1249" s="21"/>
      <c r="FY1249" s="21"/>
      <c r="FZ1249" s="21"/>
      <c r="GA1249" s="21"/>
      <c r="GB1249" s="21"/>
      <c r="GC1249" s="21"/>
      <c r="GD1249" s="21"/>
      <c r="GE1249" s="21"/>
      <c r="GF1249" s="21"/>
      <c r="GG1249" s="21"/>
      <c r="GH1249" s="21"/>
      <c r="GI1249" s="21"/>
      <c r="GJ1249" s="21"/>
      <c r="GK1249" s="21"/>
      <c r="GL1249" s="21"/>
      <c r="GM1249" s="21"/>
      <c r="GN1249" s="21"/>
      <c r="GO1249" s="21"/>
      <c r="GP1249" s="21"/>
      <c r="GQ1249" s="21"/>
      <c r="GR1249" s="21"/>
      <c r="GS1249" s="21"/>
      <c r="GT1249" s="21"/>
      <c r="GU1249" s="21"/>
      <c r="GV1249" s="21"/>
      <c r="GW1249" s="21"/>
      <c r="GX1249" s="21"/>
      <c r="GY1249" s="21"/>
      <c r="GZ1249" s="21"/>
      <c r="HA1249" s="21"/>
      <c r="HB1249" s="21"/>
      <c r="HC1249" s="21"/>
      <c r="HD1249" s="21"/>
      <c r="HE1249" s="21"/>
      <c r="HF1249" s="21"/>
      <c r="HG1249" s="21"/>
      <c r="HH1249" s="21"/>
      <c r="HI1249" s="21"/>
      <c r="HJ1249" s="21"/>
      <c r="HK1249" s="21"/>
      <c r="HL1249" s="21"/>
      <c r="HM1249" s="21"/>
      <c r="HN1249" s="21"/>
      <c r="HO1249" s="21"/>
      <c r="HP1249" s="21"/>
      <c r="HQ1249" s="21"/>
      <c r="HR1249" s="21"/>
      <c r="HS1249" s="21"/>
      <c r="HT1249" s="21"/>
      <c r="HU1249" s="21"/>
      <c r="HV1249" s="21"/>
      <c r="HW1249" s="21"/>
      <c r="HX1249" s="21"/>
      <c r="HY1249" s="21"/>
      <c r="HZ1249" s="21"/>
      <c r="IA1249" s="21"/>
      <c r="IB1249" s="21"/>
      <c r="IC1249" s="21"/>
      <c r="ID1249" s="21"/>
      <c r="IE1249" s="21"/>
      <c r="IF1249" s="21"/>
      <c r="IG1249" s="21"/>
      <c r="IH1249" s="21"/>
      <c r="II1249" s="21"/>
      <c r="IJ1249" s="21"/>
      <c r="IK1249" s="21"/>
      <c r="IL1249" s="21"/>
      <c r="IM1249" s="21"/>
      <c r="IN1249" s="21"/>
      <c r="IO1249" s="21"/>
      <c r="IP1249" s="21"/>
      <c r="IQ1249" s="21"/>
      <c r="IR1249" s="21"/>
      <c r="IS1249" s="21"/>
      <c r="IT1249" s="21"/>
      <c r="IU1249" s="21"/>
      <c r="IV1249" s="21"/>
      <c r="IW1249" s="21"/>
      <c r="IX1249" s="21"/>
      <c r="IY1249" s="21"/>
      <c r="IZ1249" s="21"/>
      <c r="JA1249" s="21"/>
      <c r="JB1249" s="21"/>
      <c r="JC1249" s="21"/>
      <c r="JD1249" s="21"/>
      <c r="JE1249" s="21"/>
      <c r="JF1249" s="21"/>
      <c r="JG1249" s="21"/>
      <c r="JH1249" s="21"/>
      <c r="JI1249" s="21"/>
      <c r="JJ1249" s="21"/>
      <c r="JK1249" s="21"/>
      <c r="JL1249" s="21"/>
      <c r="JM1249" s="21"/>
      <c r="JN1249" s="21"/>
      <c r="JO1249" s="21"/>
      <c r="JP1249" s="21"/>
      <c r="JQ1249" s="21"/>
      <c r="JR1249" s="21"/>
      <c r="JS1249" s="21"/>
      <c r="JT1249" s="21"/>
      <c r="JU1249" s="21"/>
      <c r="JV1249" s="21"/>
      <c r="JW1249" s="21"/>
      <c r="JX1249" s="21"/>
      <c r="JY1249" s="21"/>
    </row>
    <row r="1250" spans="1:285" ht="14.1" customHeight="1">
      <c r="A1250" s="21"/>
      <c r="B1250" s="21"/>
      <c r="C1250" s="21"/>
      <c r="D1250" s="21"/>
      <c r="E1250" s="21"/>
      <c r="F1250" s="21"/>
      <c r="G1250" s="21"/>
      <c r="H1250" s="21"/>
      <c r="I1250" s="21"/>
      <c r="J1250" s="21"/>
      <c r="K1250" s="21"/>
      <c r="L1250" s="21"/>
      <c r="M1250" s="21"/>
      <c r="N1250" s="21"/>
      <c r="O1250" s="21"/>
      <c r="P1250" s="21"/>
      <c r="Q1250" s="21"/>
      <c r="R1250" s="21"/>
      <c r="S1250" s="21"/>
      <c r="T1250" s="21"/>
      <c r="U1250" s="21"/>
      <c r="V1250" s="21"/>
      <c r="W1250" s="21"/>
      <c r="X1250" s="21"/>
      <c r="Y1250" s="21"/>
      <c r="Z1250" s="21"/>
      <c r="AA1250" s="21"/>
      <c r="AB1250" s="21"/>
      <c r="AC1250" s="21"/>
      <c r="AD1250" s="21"/>
      <c r="AE1250" s="21"/>
      <c r="AF1250" s="21"/>
      <c r="AG1250" s="21"/>
      <c r="AH1250" s="21"/>
      <c r="AI1250" s="21"/>
      <c r="AJ1250" s="21"/>
      <c r="AK1250" s="21"/>
      <c r="AL1250" s="21"/>
      <c r="AM1250" s="21"/>
      <c r="AN1250" s="21"/>
      <c r="AO1250" s="21"/>
      <c r="AP1250" s="21"/>
      <c r="AQ1250" s="21"/>
      <c r="AR1250" s="21"/>
      <c r="AS1250" s="21"/>
      <c r="AT1250" s="21"/>
      <c r="AU1250" s="21"/>
      <c r="AV1250" s="21"/>
      <c r="AW1250" s="21"/>
      <c r="AX1250" s="21"/>
      <c r="AY1250" s="21"/>
      <c r="AZ1250" s="21"/>
      <c r="BA1250" s="21"/>
      <c r="BB1250" s="21"/>
      <c r="BC1250" s="21"/>
      <c r="BD1250" s="21"/>
      <c r="BE1250" s="21"/>
      <c r="BF1250" s="21"/>
      <c r="BG1250" s="21"/>
      <c r="BH1250" s="21"/>
      <c r="BI1250" s="21"/>
      <c r="BJ1250" s="21"/>
      <c r="BK1250" s="21"/>
      <c r="BL1250" s="21"/>
      <c r="BM1250" s="21"/>
      <c r="BN1250" s="21"/>
      <c r="BO1250" s="21"/>
      <c r="BP1250" s="21"/>
      <c r="BQ1250" s="21"/>
      <c r="BR1250" s="21"/>
      <c r="BS1250" s="21"/>
      <c r="BT1250" s="21"/>
      <c r="BU1250" s="21"/>
      <c r="BV1250" s="21"/>
      <c r="BW1250" s="21"/>
      <c r="BX1250" s="21"/>
      <c r="BY1250" s="21"/>
      <c r="BZ1250" s="21"/>
      <c r="CA1250" s="21"/>
      <c r="CB1250" s="21"/>
      <c r="CC1250" s="21"/>
      <c r="CD1250" s="21"/>
      <c r="CE1250" s="21"/>
      <c r="CF1250" s="21"/>
      <c r="CG1250" s="21"/>
      <c r="CH1250" s="21"/>
      <c r="CI1250" s="21"/>
      <c r="CJ1250" s="21"/>
      <c r="CK1250" s="21"/>
      <c r="CL1250" s="21"/>
      <c r="CM1250" s="21"/>
      <c r="CN1250" s="21"/>
      <c r="CO1250" s="21"/>
      <c r="CP1250" s="21"/>
      <c r="CQ1250" s="21"/>
      <c r="CR1250" s="21"/>
      <c r="CS1250" s="21"/>
      <c r="CT1250" s="21"/>
      <c r="CU1250" s="21"/>
      <c r="CV1250" s="21"/>
      <c r="CW1250" s="21"/>
      <c r="CX1250" s="21"/>
      <c r="CY1250" s="21"/>
      <c r="CZ1250" s="21"/>
      <c r="DA1250" s="21"/>
      <c r="DB1250" s="21"/>
      <c r="DC1250" s="21"/>
      <c r="DD1250" s="21"/>
      <c r="DE1250" s="21"/>
      <c r="DF1250" s="21"/>
      <c r="DG1250" s="21"/>
      <c r="DH1250" s="21"/>
      <c r="DI1250" s="21"/>
      <c r="DJ1250" s="21"/>
      <c r="DK1250" s="21"/>
      <c r="DL1250" s="21"/>
      <c r="DM1250" s="21"/>
      <c r="DN1250" s="21"/>
      <c r="DO1250" s="21"/>
      <c r="DP1250" s="21"/>
      <c r="DQ1250" s="21"/>
      <c r="DR1250" s="21"/>
      <c r="DS1250" s="21"/>
      <c r="DT1250" s="21"/>
      <c r="DU1250" s="21"/>
      <c r="DV1250" s="21"/>
      <c r="DW1250" s="21"/>
      <c r="DX1250" s="21"/>
      <c r="DY1250" s="21"/>
      <c r="DZ1250" s="21"/>
      <c r="EA1250" s="21"/>
      <c r="EB1250" s="21"/>
      <c r="EC1250" s="21"/>
      <c r="ED1250" s="21"/>
      <c r="EE1250" s="21"/>
      <c r="EF1250" s="21"/>
      <c r="EG1250" s="21"/>
      <c r="EH1250" s="21"/>
      <c r="EI1250" s="21"/>
      <c r="EJ1250" s="21"/>
      <c r="EK1250" s="21"/>
      <c r="EL1250" s="21"/>
      <c r="EM1250" s="21"/>
      <c r="EN1250" s="21"/>
      <c r="EO1250" s="21"/>
      <c r="EP1250" s="21"/>
      <c r="EQ1250" s="21"/>
      <c r="ER1250" s="21"/>
      <c r="ES1250" s="21"/>
      <c r="ET1250" s="21"/>
      <c r="EU1250" s="21"/>
      <c r="EV1250" s="21"/>
      <c r="EW1250" s="21"/>
      <c r="EX1250" s="21"/>
      <c r="EY1250" s="21"/>
      <c r="EZ1250" s="21"/>
      <c r="FA1250" s="21"/>
      <c r="FB1250" s="21"/>
      <c r="FC1250" s="21"/>
      <c r="FD1250" s="21"/>
      <c r="FE1250" s="21"/>
      <c r="FF1250" s="21"/>
      <c r="FG1250" s="21"/>
      <c r="FH1250" s="21"/>
      <c r="FI1250" s="21"/>
      <c r="FJ1250" s="21"/>
      <c r="FK1250" s="21"/>
      <c r="FL1250" s="21"/>
      <c r="FM1250" s="21"/>
      <c r="FN1250" s="21"/>
      <c r="FO1250" s="21"/>
      <c r="FP1250" s="21"/>
      <c r="FQ1250" s="21"/>
      <c r="FR1250" s="21"/>
      <c r="FS1250" s="21"/>
      <c r="FT1250" s="21"/>
      <c r="FU1250" s="21"/>
      <c r="FV1250" s="21"/>
      <c r="FW1250" s="21"/>
      <c r="FX1250" s="21"/>
      <c r="FY1250" s="21"/>
      <c r="FZ1250" s="21"/>
      <c r="GA1250" s="21"/>
      <c r="GB1250" s="21"/>
      <c r="GC1250" s="21"/>
      <c r="GD1250" s="21"/>
      <c r="GE1250" s="21"/>
      <c r="GF1250" s="21"/>
      <c r="GG1250" s="21"/>
      <c r="GH1250" s="21"/>
      <c r="GI1250" s="21"/>
      <c r="GJ1250" s="21"/>
      <c r="GK1250" s="21"/>
      <c r="GL1250" s="21"/>
      <c r="GM1250" s="21"/>
      <c r="GN1250" s="21"/>
      <c r="GO1250" s="21"/>
      <c r="GP1250" s="21"/>
      <c r="GQ1250" s="21"/>
      <c r="GR1250" s="21"/>
      <c r="GS1250" s="21"/>
      <c r="GT1250" s="21"/>
      <c r="GU1250" s="21"/>
      <c r="GV1250" s="21"/>
      <c r="GW1250" s="21"/>
      <c r="GX1250" s="21"/>
      <c r="GY1250" s="21"/>
      <c r="GZ1250" s="21"/>
      <c r="HA1250" s="21"/>
      <c r="HB1250" s="21"/>
      <c r="HC1250" s="21"/>
      <c r="HD1250" s="21"/>
      <c r="HE1250" s="21"/>
      <c r="HF1250" s="21"/>
      <c r="HG1250" s="21"/>
      <c r="HH1250" s="21"/>
      <c r="HI1250" s="21"/>
      <c r="HJ1250" s="21"/>
      <c r="HK1250" s="21"/>
      <c r="HL1250" s="21"/>
      <c r="HM1250" s="21"/>
      <c r="HN1250" s="21"/>
      <c r="HO1250" s="21"/>
      <c r="HP1250" s="21"/>
      <c r="HQ1250" s="21"/>
      <c r="HR1250" s="21"/>
      <c r="HS1250" s="21"/>
      <c r="HT1250" s="21"/>
      <c r="HU1250" s="21"/>
      <c r="HV1250" s="21"/>
      <c r="HW1250" s="21"/>
      <c r="HX1250" s="21"/>
      <c r="HY1250" s="21"/>
      <c r="HZ1250" s="21"/>
      <c r="IA1250" s="21"/>
      <c r="IB1250" s="21"/>
      <c r="IC1250" s="21"/>
      <c r="ID1250" s="21"/>
      <c r="IE1250" s="21"/>
      <c r="IF1250" s="21"/>
      <c r="IG1250" s="21"/>
      <c r="IH1250" s="21"/>
      <c r="II1250" s="21"/>
      <c r="IJ1250" s="21"/>
      <c r="IK1250" s="21"/>
      <c r="IL1250" s="21"/>
      <c r="IM1250" s="21"/>
      <c r="IN1250" s="21"/>
      <c r="IO1250" s="21"/>
      <c r="IP1250" s="21"/>
      <c r="IQ1250" s="21"/>
      <c r="IR1250" s="21"/>
      <c r="IS1250" s="21"/>
      <c r="IT1250" s="21"/>
      <c r="IU1250" s="21"/>
      <c r="IV1250" s="21"/>
      <c r="IW1250" s="21"/>
      <c r="IX1250" s="21"/>
      <c r="IY1250" s="21"/>
      <c r="IZ1250" s="21"/>
      <c r="JA1250" s="21"/>
      <c r="JB1250" s="21"/>
      <c r="JC1250" s="21"/>
      <c r="JD1250" s="21"/>
      <c r="JE1250" s="21"/>
      <c r="JF1250" s="21"/>
      <c r="JG1250" s="21"/>
      <c r="JH1250" s="21"/>
      <c r="JI1250" s="21"/>
      <c r="JJ1250" s="21"/>
      <c r="JK1250" s="21"/>
      <c r="JL1250" s="21"/>
      <c r="JM1250" s="21"/>
      <c r="JN1250" s="21"/>
      <c r="JO1250" s="21"/>
      <c r="JP1250" s="21"/>
      <c r="JQ1250" s="21"/>
      <c r="JR1250" s="21"/>
      <c r="JS1250" s="21"/>
      <c r="JT1250" s="21"/>
      <c r="JU1250" s="21"/>
      <c r="JV1250" s="21"/>
      <c r="JW1250" s="21"/>
      <c r="JX1250" s="21"/>
      <c r="JY1250" s="21"/>
    </row>
    <row r="1251" spans="1:285" ht="14.1" customHeight="1">
      <c r="A1251" s="21"/>
      <c r="B1251" s="21"/>
      <c r="C1251" s="21"/>
      <c r="D1251" s="21"/>
      <c r="E1251" s="21"/>
      <c r="F1251" s="21"/>
      <c r="G1251" s="21"/>
      <c r="H1251" s="21"/>
      <c r="I1251" s="21"/>
      <c r="J1251" s="21"/>
      <c r="K1251" s="21"/>
      <c r="L1251" s="21"/>
      <c r="M1251" s="21"/>
      <c r="N1251" s="21"/>
      <c r="O1251" s="21"/>
      <c r="P1251" s="21"/>
      <c r="Q1251" s="21"/>
      <c r="R1251" s="21"/>
      <c r="S1251" s="21"/>
      <c r="T1251" s="21"/>
      <c r="U1251" s="21"/>
      <c r="V1251" s="21"/>
      <c r="W1251" s="21"/>
      <c r="X1251" s="21"/>
      <c r="Y1251" s="21"/>
      <c r="Z1251" s="21"/>
      <c r="AA1251" s="21"/>
      <c r="AB1251" s="21"/>
      <c r="AC1251" s="21"/>
      <c r="AD1251" s="21"/>
      <c r="AE1251" s="21"/>
      <c r="AF1251" s="21"/>
      <c r="AG1251" s="21"/>
      <c r="AH1251" s="21"/>
      <c r="AI1251" s="21"/>
      <c r="AJ1251" s="21"/>
      <c r="AK1251" s="21"/>
      <c r="AL1251" s="21"/>
      <c r="AM1251" s="21"/>
      <c r="AN1251" s="21"/>
      <c r="AO1251" s="21"/>
      <c r="AP1251" s="21"/>
      <c r="AQ1251" s="21"/>
      <c r="AR1251" s="21"/>
      <c r="AS1251" s="21"/>
      <c r="AT1251" s="21"/>
      <c r="AU1251" s="21"/>
      <c r="AV1251" s="21"/>
      <c r="AW1251" s="21"/>
      <c r="AX1251" s="21"/>
      <c r="AY1251" s="21"/>
      <c r="AZ1251" s="21"/>
      <c r="BA1251" s="21"/>
      <c r="BB1251" s="21"/>
      <c r="BC1251" s="21"/>
      <c r="BD1251" s="21"/>
      <c r="BE1251" s="21"/>
      <c r="BF1251" s="21"/>
      <c r="BG1251" s="21"/>
      <c r="BH1251" s="21"/>
      <c r="BI1251" s="21"/>
      <c r="BJ1251" s="21"/>
      <c r="BK1251" s="21"/>
      <c r="BL1251" s="21"/>
      <c r="BM1251" s="21"/>
      <c r="BN1251" s="21"/>
      <c r="BO1251" s="21"/>
      <c r="BP1251" s="21"/>
      <c r="BQ1251" s="21"/>
      <c r="BR1251" s="21"/>
      <c r="BS1251" s="21"/>
      <c r="BT1251" s="21"/>
      <c r="BU1251" s="21"/>
      <c r="BV1251" s="21"/>
      <c r="BW1251" s="21"/>
      <c r="BX1251" s="21"/>
      <c r="BY1251" s="21"/>
      <c r="BZ1251" s="21"/>
      <c r="CA1251" s="21"/>
      <c r="CB1251" s="21"/>
      <c r="CC1251" s="21"/>
      <c r="CD1251" s="21"/>
      <c r="CE1251" s="21"/>
      <c r="CF1251" s="21"/>
      <c r="CG1251" s="21"/>
      <c r="CH1251" s="21"/>
      <c r="CI1251" s="21"/>
      <c r="CJ1251" s="21"/>
      <c r="CK1251" s="21"/>
      <c r="CL1251" s="21"/>
      <c r="CM1251" s="21"/>
      <c r="CN1251" s="21"/>
      <c r="CO1251" s="21"/>
      <c r="CP1251" s="21"/>
      <c r="CQ1251" s="21"/>
      <c r="CR1251" s="21"/>
      <c r="CS1251" s="21"/>
      <c r="CT1251" s="21"/>
      <c r="CU1251" s="21"/>
      <c r="CV1251" s="21"/>
      <c r="CW1251" s="21"/>
      <c r="CX1251" s="21"/>
      <c r="CY1251" s="21"/>
      <c r="CZ1251" s="21"/>
      <c r="DA1251" s="21"/>
      <c r="DB1251" s="21"/>
      <c r="DC1251" s="21"/>
      <c r="DD1251" s="21"/>
      <c r="DE1251" s="21"/>
      <c r="DF1251" s="21"/>
      <c r="DG1251" s="21"/>
      <c r="DH1251" s="21"/>
      <c r="DI1251" s="21"/>
      <c r="DJ1251" s="21"/>
      <c r="DK1251" s="21"/>
      <c r="DL1251" s="21"/>
      <c r="DM1251" s="21"/>
      <c r="DN1251" s="21"/>
      <c r="DO1251" s="21"/>
      <c r="DP1251" s="21"/>
      <c r="DQ1251" s="21"/>
      <c r="DR1251" s="21"/>
      <c r="DS1251" s="21"/>
      <c r="DT1251" s="21"/>
      <c r="DU1251" s="21"/>
      <c r="DV1251" s="21"/>
      <c r="DW1251" s="21"/>
      <c r="DX1251" s="21"/>
      <c r="DY1251" s="21"/>
      <c r="DZ1251" s="21"/>
      <c r="EA1251" s="21"/>
      <c r="EB1251" s="21"/>
      <c r="EC1251" s="21"/>
      <c r="ED1251" s="21"/>
      <c r="EE1251" s="21"/>
      <c r="EF1251" s="21"/>
      <c r="EG1251" s="21"/>
      <c r="EH1251" s="21"/>
      <c r="EI1251" s="21"/>
      <c r="EJ1251" s="21"/>
      <c r="EK1251" s="21"/>
      <c r="EL1251" s="21"/>
      <c r="EM1251" s="21"/>
      <c r="EN1251" s="21"/>
      <c r="EO1251" s="21"/>
      <c r="EP1251" s="21"/>
      <c r="EQ1251" s="21"/>
      <c r="ER1251" s="21"/>
      <c r="ES1251" s="21"/>
      <c r="ET1251" s="21"/>
      <c r="EU1251" s="21"/>
      <c r="EV1251" s="21"/>
      <c r="EW1251" s="21"/>
      <c r="EX1251" s="21"/>
      <c r="EY1251" s="21"/>
      <c r="EZ1251" s="21"/>
      <c r="FA1251" s="21"/>
      <c r="FB1251" s="21"/>
      <c r="FC1251" s="21"/>
      <c r="FD1251" s="21"/>
      <c r="FE1251" s="21"/>
      <c r="FF1251" s="21"/>
      <c r="FG1251" s="21"/>
      <c r="FH1251" s="21"/>
      <c r="FI1251" s="21"/>
      <c r="FJ1251" s="21"/>
      <c r="FK1251" s="21"/>
      <c r="FL1251" s="21"/>
      <c r="FM1251" s="21"/>
      <c r="FN1251" s="21"/>
      <c r="FO1251" s="21"/>
      <c r="FP1251" s="21"/>
      <c r="FQ1251" s="21"/>
      <c r="FR1251" s="21"/>
      <c r="FS1251" s="21"/>
      <c r="FT1251" s="21"/>
      <c r="FU1251" s="21"/>
      <c r="FV1251" s="21"/>
      <c r="FW1251" s="21"/>
      <c r="FX1251" s="21"/>
      <c r="FY1251" s="21"/>
      <c r="FZ1251" s="21"/>
      <c r="GA1251" s="21"/>
      <c r="GB1251" s="21"/>
      <c r="GC1251" s="21"/>
      <c r="GD1251" s="21"/>
      <c r="GE1251" s="21"/>
      <c r="GF1251" s="21"/>
      <c r="GG1251" s="21"/>
      <c r="GH1251" s="21"/>
      <c r="GI1251" s="21"/>
      <c r="GJ1251" s="21"/>
      <c r="GK1251" s="21"/>
      <c r="GL1251" s="21"/>
      <c r="GM1251" s="21"/>
      <c r="GN1251" s="21"/>
      <c r="GO1251" s="21"/>
      <c r="GP1251" s="21"/>
      <c r="GQ1251" s="21"/>
      <c r="GR1251" s="21"/>
      <c r="GS1251" s="21"/>
      <c r="GT1251" s="21"/>
      <c r="GU1251" s="21"/>
      <c r="GV1251" s="21"/>
      <c r="GW1251" s="21"/>
      <c r="GX1251" s="21"/>
      <c r="GY1251" s="21"/>
      <c r="GZ1251" s="21"/>
      <c r="HA1251" s="21"/>
      <c r="HB1251" s="21"/>
      <c r="HC1251" s="21"/>
      <c r="HD1251" s="21"/>
      <c r="HE1251" s="21"/>
      <c r="HF1251" s="21"/>
      <c r="HG1251" s="21"/>
      <c r="HH1251" s="21"/>
      <c r="HI1251" s="21"/>
      <c r="HJ1251" s="21"/>
      <c r="HK1251" s="21"/>
      <c r="HL1251" s="21"/>
      <c r="HM1251" s="21"/>
      <c r="HN1251" s="21"/>
      <c r="HO1251" s="21"/>
      <c r="HP1251" s="21"/>
      <c r="HQ1251" s="21"/>
      <c r="HR1251" s="21"/>
      <c r="HS1251" s="21"/>
      <c r="HT1251" s="21"/>
      <c r="HU1251" s="21"/>
      <c r="HV1251" s="21"/>
      <c r="HW1251" s="21"/>
      <c r="HX1251" s="21"/>
      <c r="HY1251" s="21"/>
      <c r="HZ1251" s="21"/>
      <c r="IA1251" s="21"/>
      <c r="IB1251" s="21"/>
      <c r="IC1251" s="21"/>
      <c r="ID1251" s="21"/>
      <c r="IE1251" s="21"/>
      <c r="IF1251" s="21"/>
      <c r="IG1251" s="21"/>
      <c r="IH1251" s="21"/>
      <c r="II1251" s="21"/>
      <c r="IJ1251" s="21"/>
      <c r="IK1251" s="21"/>
      <c r="IL1251" s="21"/>
      <c r="IM1251" s="21"/>
      <c r="IN1251" s="21"/>
      <c r="IO1251" s="21"/>
      <c r="IP1251" s="21"/>
      <c r="IQ1251" s="21"/>
      <c r="IR1251" s="21"/>
      <c r="IS1251" s="21"/>
      <c r="IT1251" s="21"/>
      <c r="IU1251" s="21"/>
      <c r="IV1251" s="21"/>
      <c r="IW1251" s="21"/>
      <c r="IX1251" s="21"/>
      <c r="IY1251" s="21"/>
      <c r="IZ1251" s="21"/>
      <c r="JA1251" s="21"/>
      <c r="JB1251" s="21"/>
      <c r="JC1251" s="21"/>
      <c r="JD1251" s="21"/>
      <c r="JE1251" s="21"/>
      <c r="JF1251" s="21"/>
      <c r="JG1251" s="21"/>
      <c r="JH1251" s="21"/>
      <c r="JI1251" s="21"/>
      <c r="JJ1251" s="21"/>
      <c r="JK1251" s="21"/>
      <c r="JL1251" s="21"/>
      <c r="JM1251" s="21"/>
      <c r="JN1251" s="21"/>
      <c r="JO1251" s="21"/>
      <c r="JP1251" s="21"/>
      <c r="JQ1251" s="21"/>
      <c r="JR1251" s="21"/>
      <c r="JS1251" s="21"/>
      <c r="JT1251" s="21"/>
      <c r="JU1251" s="21"/>
      <c r="JV1251" s="21"/>
      <c r="JW1251" s="21"/>
      <c r="JX1251" s="21"/>
      <c r="JY1251" s="21"/>
    </row>
    <row r="1252" spans="1:285" ht="14.1" customHeight="1">
      <c r="A1252" s="21"/>
      <c r="B1252" s="21"/>
      <c r="C1252" s="21"/>
      <c r="D1252" s="21"/>
      <c r="E1252" s="21"/>
      <c r="F1252" s="21"/>
      <c r="G1252" s="21"/>
      <c r="H1252" s="21"/>
      <c r="I1252" s="21"/>
      <c r="J1252" s="21"/>
      <c r="K1252" s="21"/>
      <c r="L1252" s="21"/>
      <c r="M1252" s="21"/>
      <c r="N1252" s="21"/>
      <c r="O1252" s="21"/>
      <c r="P1252" s="21"/>
      <c r="Q1252" s="21"/>
      <c r="R1252" s="21"/>
      <c r="S1252" s="21"/>
      <c r="T1252" s="21"/>
      <c r="U1252" s="21"/>
      <c r="V1252" s="21"/>
      <c r="W1252" s="21"/>
      <c r="X1252" s="21"/>
      <c r="Y1252" s="21"/>
      <c r="Z1252" s="21"/>
      <c r="AA1252" s="21"/>
      <c r="AB1252" s="21"/>
      <c r="AC1252" s="21"/>
      <c r="AD1252" s="21"/>
      <c r="AE1252" s="21"/>
      <c r="AF1252" s="21"/>
      <c r="AG1252" s="21"/>
      <c r="AH1252" s="21"/>
      <c r="AI1252" s="21"/>
      <c r="AJ1252" s="21"/>
      <c r="AK1252" s="21"/>
      <c r="AL1252" s="21"/>
      <c r="AM1252" s="21"/>
      <c r="AN1252" s="21"/>
      <c r="AO1252" s="21"/>
      <c r="AP1252" s="21"/>
      <c r="AQ1252" s="21"/>
      <c r="AR1252" s="21"/>
      <c r="AS1252" s="21"/>
      <c r="AT1252" s="21"/>
      <c r="AU1252" s="21"/>
      <c r="AV1252" s="21"/>
      <c r="AW1252" s="21"/>
      <c r="AX1252" s="21"/>
      <c r="AY1252" s="21"/>
      <c r="AZ1252" s="21"/>
      <c r="BA1252" s="21"/>
      <c r="BB1252" s="21"/>
      <c r="BC1252" s="21"/>
      <c r="BD1252" s="21"/>
      <c r="BE1252" s="21"/>
      <c r="BF1252" s="21"/>
      <c r="BG1252" s="21"/>
      <c r="BH1252" s="21"/>
      <c r="BI1252" s="21"/>
      <c r="BJ1252" s="21"/>
      <c r="BK1252" s="21"/>
      <c r="BL1252" s="21"/>
      <c r="BM1252" s="21"/>
      <c r="BN1252" s="21"/>
      <c r="BO1252" s="21"/>
      <c r="BP1252" s="21"/>
      <c r="BQ1252" s="21"/>
      <c r="BR1252" s="21"/>
      <c r="BS1252" s="21"/>
      <c r="BT1252" s="21"/>
      <c r="BU1252" s="21"/>
      <c r="BV1252" s="21"/>
      <c r="BW1252" s="21"/>
      <c r="BX1252" s="21"/>
      <c r="BY1252" s="21"/>
      <c r="BZ1252" s="21"/>
      <c r="CA1252" s="21"/>
      <c r="CB1252" s="21"/>
      <c r="CC1252" s="21"/>
      <c r="CD1252" s="21"/>
      <c r="CE1252" s="21"/>
      <c r="CF1252" s="21"/>
      <c r="CG1252" s="21"/>
      <c r="CH1252" s="21"/>
      <c r="CI1252" s="21"/>
      <c r="CJ1252" s="21"/>
      <c r="CK1252" s="21"/>
      <c r="CL1252" s="21"/>
      <c r="CM1252" s="21"/>
      <c r="CN1252" s="21"/>
      <c r="CO1252" s="21"/>
      <c r="CP1252" s="21"/>
      <c r="CQ1252" s="21"/>
      <c r="CR1252" s="21"/>
      <c r="CS1252" s="21"/>
      <c r="CT1252" s="21"/>
      <c r="CU1252" s="21"/>
      <c r="CV1252" s="21"/>
      <c r="CW1252" s="21"/>
      <c r="CX1252" s="21"/>
      <c r="CY1252" s="21"/>
      <c r="CZ1252" s="21"/>
      <c r="DA1252" s="21"/>
      <c r="DB1252" s="21"/>
      <c r="DC1252" s="21"/>
      <c r="DD1252" s="21"/>
      <c r="DE1252" s="21"/>
      <c r="DF1252" s="21"/>
      <c r="DG1252" s="21"/>
      <c r="DH1252" s="21"/>
      <c r="DI1252" s="21"/>
      <c r="DJ1252" s="21"/>
      <c r="DK1252" s="21"/>
      <c r="DL1252" s="21"/>
      <c r="DM1252" s="21"/>
      <c r="DN1252" s="21"/>
      <c r="DO1252" s="21"/>
      <c r="DP1252" s="21"/>
      <c r="DQ1252" s="21"/>
      <c r="DR1252" s="21"/>
      <c r="DS1252" s="21"/>
      <c r="DT1252" s="21"/>
      <c r="DU1252" s="21"/>
      <c r="DV1252" s="21"/>
      <c r="DW1252" s="21"/>
      <c r="DX1252" s="21"/>
      <c r="DY1252" s="21"/>
      <c r="DZ1252" s="21"/>
      <c r="EA1252" s="21"/>
      <c r="EB1252" s="21"/>
      <c r="EC1252" s="21"/>
      <c r="ED1252" s="21"/>
      <c r="EE1252" s="21"/>
      <c r="EF1252" s="21"/>
      <c r="EG1252" s="21"/>
      <c r="EH1252" s="21"/>
      <c r="EI1252" s="21"/>
      <c r="EJ1252" s="21"/>
      <c r="EK1252" s="21"/>
      <c r="EL1252" s="21"/>
      <c r="EM1252" s="21"/>
      <c r="EN1252" s="21"/>
      <c r="EO1252" s="21"/>
      <c r="EP1252" s="21"/>
      <c r="EQ1252" s="21"/>
      <c r="ER1252" s="21"/>
      <c r="ES1252" s="21"/>
      <c r="ET1252" s="21"/>
      <c r="EU1252" s="21"/>
      <c r="EV1252" s="21"/>
      <c r="EW1252" s="21"/>
      <c r="EX1252" s="21"/>
      <c r="EY1252" s="21"/>
      <c r="EZ1252" s="21"/>
      <c r="FA1252" s="21"/>
      <c r="FB1252" s="21"/>
      <c r="FC1252" s="21"/>
      <c r="FD1252" s="21"/>
      <c r="FE1252" s="21"/>
      <c r="FF1252" s="21"/>
      <c r="FG1252" s="21"/>
      <c r="FH1252" s="21"/>
      <c r="FI1252" s="21"/>
      <c r="FJ1252" s="21"/>
      <c r="FK1252" s="21"/>
      <c r="FL1252" s="21"/>
      <c r="FM1252" s="21"/>
      <c r="FN1252" s="21"/>
      <c r="FO1252" s="21"/>
      <c r="FP1252" s="21"/>
      <c r="FQ1252" s="21"/>
      <c r="FR1252" s="21"/>
      <c r="FS1252" s="21"/>
      <c r="FT1252" s="21"/>
      <c r="FU1252" s="21"/>
      <c r="FV1252" s="21"/>
      <c r="FW1252" s="21"/>
      <c r="FX1252" s="21"/>
      <c r="FY1252" s="21"/>
      <c r="FZ1252" s="21"/>
      <c r="GA1252" s="21"/>
      <c r="GB1252" s="21"/>
      <c r="GC1252" s="21"/>
      <c r="GD1252" s="21"/>
      <c r="GE1252" s="21"/>
      <c r="GF1252" s="21"/>
      <c r="GG1252" s="21"/>
      <c r="GH1252" s="21"/>
      <c r="GI1252" s="21"/>
      <c r="GJ1252" s="21"/>
      <c r="GK1252" s="21"/>
      <c r="GL1252" s="21"/>
      <c r="GM1252" s="21"/>
      <c r="GN1252" s="21"/>
      <c r="GO1252" s="21"/>
      <c r="GP1252" s="21"/>
      <c r="GQ1252" s="21"/>
      <c r="GR1252" s="21"/>
      <c r="GS1252" s="21"/>
      <c r="GT1252" s="21"/>
      <c r="GU1252" s="21"/>
      <c r="GV1252" s="21"/>
      <c r="GW1252" s="21"/>
      <c r="GX1252" s="21"/>
      <c r="GY1252" s="21"/>
      <c r="GZ1252" s="21"/>
      <c r="HA1252" s="21"/>
      <c r="HB1252" s="21"/>
      <c r="HC1252" s="21"/>
      <c r="HD1252" s="21"/>
      <c r="HE1252" s="21"/>
      <c r="HF1252" s="21"/>
      <c r="HG1252" s="21"/>
      <c r="HH1252" s="21"/>
      <c r="HI1252" s="21"/>
      <c r="HJ1252" s="21"/>
      <c r="HK1252" s="21"/>
      <c r="HL1252" s="21"/>
      <c r="HM1252" s="21"/>
      <c r="HN1252" s="21"/>
      <c r="HO1252" s="21"/>
      <c r="HP1252" s="21"/>
      <c r="HQ1252" s="21"/>
      <c r="HR1252" s="21"/>
      <c r="HS1252" s="21"/>
      <c r="HT1252" s="21"/>
      <c r="HU1252" s="21"/>
      <c r="HV1252" s="21"/>
      <c r="HW1252" s="21"/>
      <c r="HX1252" s="21"/>
      <c r="HY1252" s="21"/>
      <c r="HZ1252" s="21"/>
      <c r="IA1252" s="21"/>
      <c r="IB1252" s="21"/>
      <c r="IC1252" s="21"/>
      <c r="ID1252" s="21"/>
      <c r="IE1252" s="21"/>
      <c r="IF1252" s="21"/>
      <c r="IG1252" s="21"/>
      <c r="IH1252" s="21"/>
      <c r="II1252" s="21"/>
      <c r="IJ1252" s="21"/>
      <c r="IK1252" s="21"/>
      <c r="IL1252" s="21"/>
      <c r="IM1252" s="21"/>
      <c r="IN1252" s="21"/>
      <c r="IO1252" s="21"/>
      <c r="IP1252" s="21"/>
      <c r="IQ1252" s="21"/>
      <c r="IR1252" s="21"/>
      <c r="IS1252" s="21"/>
      <c r="IT1252" s="21"/>
      <c r="IU1252" s="21"/>
      <c r="IV1252" s="21"/>
      <c r="IW1252" s="21"/>
      <c r="IX1252" s="21"/>
      <c r="IY1252" s="21"/>
      <c r="IZ1252" s="21"/>
      <c r="JA1252" s="21"/>
      <c r="JB1252" s="21"/>
      <c r="JC1252" s="21"/>
      <c r="JD1252" s="21"/>
      <c r="JE1252" s="21"/>
      <c r="JF1252" s="21"/>
      <c r="JG1252" s="21"/>
      <c r="JH1252" s="21"/>
      <c r="JI1252" s="21"/>
      <c r="JJ1252" s="21"/>
      <c r="JK1252" s="21"/>
      <c r="JL1252" s="21"/>
      <c r="JM1252" s="21"/>
      <c r="JN1252" s="21"/>
      <c r="JO1252" s="21"/>
      <c r="JP1252" s="21"/>
      <c r="JQ1252" s="21"/>
      <c r="JR1252" s="21"/>
      <c r="JS1252" s="21"/>
      <c r="JT1252" s="21"/>
      <c r="JU1252" s="21"/>
      <c r="JV1252" s="21"/>
      <c r="JW1252" s="21"/>
      <c r="JX1252" s="21"/>
      <c r="JY1252" s="21"/>
    </row>
    <row r="1253" spans="1:285" ht="14.1" customHeight="1">
      <c r="A1253" s="21"/>
      <c r="B1253" s="21"/>
      <c r="C1253" s="21"/>
      <c r="D1253" s="21"/>
      <c r="E1253" s="21"/>
      <c r="F1253" s="21"/>
      <c r="G1253" s="21"/>
      <c r="H1253" s="21"/>
      <c r="I1253" s="21"/>
      <c r="J1253" s="21"/>
      <c r="K1253" s="21"/>
      <c r="L1253" s="21"/>
      <c r="M1253" s="21"/>
      <c r="N1253" s="21"/>
      <c r="O1253" s="21"/>
      <c r="P1253" s="21"/>
      <c r="Q1253" s="21"/>
      <c r="R1253" s="21"/>
      <c r="S1253" s="21"/>
      <c r="T1253" s="21"/>
      <c r="U1253" s="21"/>
      <c r="V1253" s="21"/>
      <c r="W1253" s="21"/>
      <c r="X1253" s="21"/>
      <c r="Y1253" s="21"/>
      <c r="Z1253" s="21"/>
      <c r="AA1253" s="21"/>
      <c r="AB1253" s="21"/>
      <c r="AC1253" s="21"/>
      <c r="AD1253" s="21"/>
      <c r="AE1253" s="21"/>
      <c r="AF1253" s="21"/>
      <c r="AG1253" s="21"/>
      <c r="AH1253" s="21"/>
      <c r="AI1253" s="21"/>
      <c r="AJ1253" s="21"/>
      <c r="AK1253" s="21"/>
      <c r="AL1253" s="21"/>
      <c r="AM1253" s="21"/>
      <c r="AN1253" s="21"/>
      <c r="AO1253" s="21"/>
      <c r="AP1253" s="21"/>
      <c r="AQ1253" s="21"/>
      <c r="AR1253" s="21"/>
      <c r="AS1253" s="21"/>
      <c r="AT1253" s="21"/>
      <c r="AU1253" s="21"/>
      <c r="AV1253" s="21"/>
      <c r="AW1253" s="21"/>
      <c r="AX1253" s="21"/>
      <c r="AY1253" s="21"/>
      <c r="AZ1253" s="21"/>
      <c r="BA1253" s="21"/>
      <c r="BB1253" s="21"/>
      <c r="BC1253" s="21"/>
      <c r="BD1253" s="21"/>
      <c r="BE1253" s="21"/>
      <c r="BF1253" s="21"/>
      <c r="BG1253" s="21"/>
      <c r="BH1253" s="21"/>
      <c r="BI1253" s="21"/>
      <c r="BJ1253" s="21"/>
      <c r="BK1253" s="21"/>
      <c r="BL1253" s="21"/>
      <c r="BM1253" s="21"/>
      <c r="BN1253" s="21"/>
      <c r="BO1253" s="21"/>
      <c r="BP1253" s="21"/>
      <c r="BQ1253" s="21"/>
      <c r="BR1253" s="21"/>
      <c r="BS1253" s="21"/>
      <c r="BT1253" s="21"/>
      <c r="BU1253" s="21"/>
      <c r="BV1253" s="21"/>
      <c r="BW1253" s="21"/>
      <c r="BX1253" s="21"/>
      <c r="BY1253" s="21"/>
      <c r="BZ1253" s="21"/>
      <c r="CA1253" s="21"/>
      <c r="CB1253" s="21"/>
      <c r="CC1253" s="21"/>
      <c r="CD1253" s="21"/>
      <c r="CE1253" s="21"/>
      <c r="CF1253" s="21"/>
      <c r="CG1253" s="21"/>
      <c r="CH1253" s="21"/>
      <c r="CI1253" s="21"/>
      <c r="CJ1253" s="21"/>
      <c r="CK1253" s="21"/>
      <c r="CL1253" s="21"/>
      <c r="CM1253" s="21"/>
      <c r="CN1253" s="21"/>
      <c r="CO1253" s="21"/>
      <c r="CP1253" s="21"/>
      <c r="CQ1253" s="21"/>
      <c r="CR1253" s="21"/>
      <c r="CS1253" s="21"/>
      <c r="CT1253" s="21"/>
      <c r="CU1253" s="21"/>
      <c r="CV1253" s="21"/>
      <c r="CW1253" s="21"/>
      <c r="CX1253" s="21"/>
      <c r="CY1253" s="21"/>
      <c r="CZ1253" s="21"/>
      <c r="DA1253" s="21"/>
      <c r="DB1253" s="21"/>
      <c r="DC1253" s="21"/>
      <c r="DD1253" s="21"/>
      <c r="DE1253" s="21"/>
      <c r="DF1253" s="21"/>
      <c r="DG1253" s="21"/>
      <c r="DH1253" s="21"/>
      <c r="DI1253" s="21"/>
      <c r="DJ1253" s="21"/>
      <c r="DK1253" s="21"/>
      <c r="DL1253" s="21"/>
      <c r="DM1253" s="21"/>
      <c r="DN1253" s="21"/>
      <c r="DO1253" s="21"/>
      <c r="DP1253" s="21"/>
      <c r="DQ1253" s="21"/>
      <c r="DR1253" s="21"/>
      <c r="DS1253" s="21"/>
      <c r="DT1253" s="21"/>
      <c r="DU1253" s="21"/>
      <c r="DV1253" s="21"/>
      <c r="DW1253" s="21"/>
      <c r="DX1253" s="21"/>
      <c r="DY1253" s="21"/>
      <c r="DZ1253" s="21"/>
      <c r="EA1253" s="21"/>
      <c r="EB1253" s="21"/>
      <c r="EC1253" s="21"/>
      <c r="ED1253" s="21"/>
      <c r="EE1253" s="21"/>
      <c r="EF1253" s="21"/>
      <c r="EG1253" s="21"/>
      <c r="EH1253" s="21"/>
      <c r="EI1253" s="21"/>
      <c r="EJ1253" s="21"/>
      <c r="EK1253" s="21"/>
      <c r="EL1253" s="21"/>
      <c r="EM1253" s="21"/>
      <c r="EN1253" s="21"/>
      <c r="EO1253" s="21"/>
      <c r="EP1253" s="21"/>
      <c r="EQ1253" s="21"/>
      <c r="ER1253" s="21"/>
      <c r="ES1253" s="21"/>
      <c r="ET1253" s="21"/>
      <c r="EU1253" s="21"/>
      <c r="EV1253" s="21"/>
      <c r="EW1253" s="21"/>
      <c r="EX1253" s="21"/>
      <c r="EY1253" s="21"/>
      <c r="EZ1253" s="21"/>
      <c r="FA1253" s="21"/>
      <c r="FB1253" s="21"/>
      <c r="FC1253" s="21"/>
      <c r="FD1253" s="21"/>
      <c r="FE1253" s="21"/>
      <c r="FF1253" s="21"/>
      <c r="FG1253" s="21"/>
      <c r="FH1253" s="21"/>
      <c r="FI1253" s="21"/>
      <c r="FJ1253" s="21"/>
      <c r="FK1253" s="21"/>
      <c r="FL1253" s="21"/>
      <c r="FM1253" s="21"/>
      <c r="FN1253" s="21"/>
      <c r="FO1253" s="21"/>
      <c r="FP1253" s="21"/>
      <c r="FQ1253" s="21"/>
      <c r="FR1253" s="21"/>
      <c r="FS1253" s="21"/>
      <c r="FT1253" s="21"/>
      <c r="FU1253" s="21"/>
      <c r="FV1253" s="21"/>
      <c r="FW1253" s="21"/>
      <c r="FX1253" s="21"/>
      <c r="FY1253" s="21"/>
      <c r="FZ1253" s="21"/>
      <c r="GA1253" s="21"/>
      <c r="GB1253" s="21"/>
      <c r="GC1253" s="21"/>
      <c r="GD1253" s="21"/>
      <c r="GE1253" s="21"/>
      <c r="GF1253" s="21"/>
      <c r="GG1253" s="21"/>
      <c r="GH1253" s="21"/>
      <c r="GI1253" s="21"/>
      <c r="GJ1253" s="21"/>
      <c r="GK1253" s="21"/>
      <c r="GL1253" s="21"/>
      <c r="GM1253" s="21"/>
      <c r="GN1253" s="21"/>
      <c r="GO1253" s="21"/>
      <c r="GP1253" s="21"/>
      <c r="GQ1253" s="21"/>
      <c r="GR1253" s="21"/>
      <c r="GS1253" s="21"/>
      <c r="GT1253" s="21"/>
      <c r="GU1253" s="21"/>
      <c r="GV1253" s="21"/>
      <c r="GW1253" s="21"/>
      <c r="GX1253" s="21"/>
      <c r="GY1253" s="21"/>
      <c r="GZ1253" s="21"/>
      <c r="HA1253" s="21"/>
      <c r="HB1253" s="21"/>
      <c r="HC1253" s="21"/>
      <c r="HD1253" s="21"/>
      <c r="HE1253" s="21"/>
      <c r="HF1253" s="21"/>
      <c r="HG1253" s="21"/>
      <c r="HH1253" s="21"/>
      <c r="HI1253" s="21"/>
      <c r="HJ1253" s="21"/>
      <c r="HK1253" s="21"/>
      <c r="HL1253" s="21"/>
      <c r="HM1253" s="21"/>
      <c r="HN1253" s="21"/>
      <c r="HO1253" s="21"/>
      <c r="HP1253" s="21"/>
      <c r="HQ1253" s="21"/>
      <c r="HR1253" s="21"/>
      <c r="HS1253" s="21"/>
      <c r="HT1253" s="21"/>
      <c r="HU1253" s="21"/>
      <c r="HV1253" s="21"/>
      <c r="HW1253" s="21"/>
      <c r="HX1253" s="21"/>
      <c r="HY1253" s="21"/>
      <c r="HZ1253" s="21"/>
      <c r="IA1253" s="21"/>
      <c r="IB1253" s="21"/>
      <c r="IC1253" s="21"/>
      <c r="ID1253" s="21"/>
      <c r="IE1253" s="21"/>
      <c r="IF1253" s="21"/>
      <c r="IG1253" s="21"/>
      <c r="IH1253" s="21"/>
      <c r="II1253" s="21"/>
      <c r="IJ1253" s="21"/>
      <c r="IK1253" s="21"/>
      <c r="IL1253" s="21"/>
      <c r="IM1253" s="21"/>
      <c r="IN1253" s="21"/>
      <c r="IO1253" s="21"/>
      <c r="IP1253" s="21"/>
      <c r="IQ1253" s="21"/>
      <c r="IR1253" s="21"/>
      <c r="IS1253" s="21"/>
      <c r="IT1253" s="21"/>
      <c r="IU1253" s="21"/>
      <c r="IV1253" s="21"/>
      <c r="IW1253" s="21"/>
      <c r="IX1253" s="21"/>
      <c r="IY1253" s="21"/>
      <c r="IZ1253" s="21"/>
      <c r="JA1253" s="21"/>
      <c r="JB1253" s="21"/>
      <c r="JC1253" s="21"/>
      <c r="JD1253" s="21"/>
      <c r="JE1253" s="21"/>
      <c r="JF1253" s="21"/>
      <c r="JG1253" s="21"/>
      <c r="JH1253" s="21"/>
      <c r="JI1253" s="21"/>
      <c r="JJ1253" s="21"/>
      <c r="JK1253" s="21"/>
      <c r="JL1253" s="21"/>
      <c r="JM1253" s="21"/>
      <c r="JN1253" s="21"/>
      <c r="JO1253" s="21"/>
      <c r="JP1253" s="21"/>
      <c r="JQ1253" s="21"/>
      <c r="JR1253" s="21"/>
      <c r="JS1253" s="21"/>
      <c r="JT1253" s="21"/>
      <c r="JU1253" s="21"/>
      <c r="JV1253" s="21"/>
      <c r="JW1253" s="21"/>
      <c r="JX1253" s="21"/>
      <c r="JY1253" s="21"/>
    </row>
    <row r="1254" spans="1:285" ht="14.1" customHeight="1">
      <c r="A1254" s="21"/>
      <c r="B1254" s="21"/>
      <c r="C1254" s="21"/>
      <c r="D1254" s="21"/>
      <c r="E1254" s="21"/>
      <c r="F1254" s="21"/>
      <c r="G1254" s="21"/>
      <c r="H1254" s="21"/>
      <c r="I1254" s="21"/>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21"/>
      <c r="BK1254" s="21"/>
      <c r="BL1254" s="21"/>
      <c r="BM1254" s="21"/>
      <c r="BN1254" s="21"/>
      <c r="BO1254" s="21"/>
      <c r="BP1254" s="21"/>
      <c r="BQ1254" s="21"/>
      <c r="BR1254" s="21"/>
      <c r="BS1254" s="21"/>
      <c r="BT1254" s="21"/>
      <c r="BU1254" s="21"/>
      <c r="BV1254" s="21"/>
      <c r="BW1254" s="21"/>
      <c r="BX1254" s="21"/>
      <c r="BY1254" s="21"/>
      <c r="BZ1254" s="21"/>
      <c r="CA1254" s="21"/>
      <c r="CB1254" s="21"/>
      <c r="CC1254" s="21"/>
      <c r="CD1254" s="21"/>
      <c r="CE1254" s="21"/>
      <c r="CF1254" s="21"/>
      <c r="CG1254" s="21"/>
      <c r="CH1254" s="21"/>
      <c r="CI1254" s="21"/>
      <c r="CJ1254" s="21"/>
      <c r="CK1254" s="21"/>
      <c r="CL1254" s="21"/>
      <c r="CM1254" s="21"/>
      <c r="CN1254" s="21"/>
      <c r="CO1254" s="21"/>
      <c r="CP1254" s="21"/>
      <c r="CQ1254" s="21"/>
      <c r="CR1254" s="21"/>
      <c r="CS1254" s="21"/>
      <c r="CT1254" s="21"/>
      <c r="CU1254" s="21"/>
      <c r="CV1254" s="21"/>
      <c r="CW1254" s="21"/>
      <c r="CX1254" s="21"/>
      <c r="CY1254" s="21"/>
      <c r="CZ1254" s="21"/>
      <c r="DA1254" s="21"/>
      <c r="DB1254" s="21"/>
      <c r="DC1254" s="21"/>
      <c r="DD1254" s="21"/>
      <c r="DE1254" s="21"/>
      <c r="DF1254" s="21"/>
      <c r="DG1254" s="21"/>
      <c r="DH1254" s="21"/>
      <c r="DI1254" s="21"/>
      <c r="DJ1254" s="21"/>
      <c r="DK1254" s="21"/>
      <c r="DL1254" s="21"/>
      <c r="DM1254" s="21"/>
      <c r="DN1254" s="21"/>
      <c r="DO1254" s="21"/>
      <c r="DP1254" s="21"/>
      <c r="DQ1254" s="21"/>
      <c r="DR1254" s="21"/>
      <c r="DS1254" s="21"/>
      <c r="DT1254" s="21"/>
      <c r="DU1254" s="21"/>
      <c r="DV1254" s="21"/>
      <c r="DW1254" s="21"/>
      <c r="DX1254" s="21"/>
      <c r="DY1254" s="21"/>
      <c r="DZ1254" s="21"/>
      <c r="EA1254" s="21"/>
      <c r="EB1254" s="21"/>
      <c r="EC1254" s="21"/>
      <c r="ED1254" s="21"/>
      <c r="EE1254" s="21"/>
      <c r="EF1254" s="21"/>
      <c r="EG1254" s="21"/>
      <c r="EH1254" s="21"/>
      <c r="EI1254" s="21"/>
      <c r="EJ1254" s="21"/>
      <c r="EK1254" s="21"/>
      <c r="EL1254" s="21"/>
      <c r="EM1254" s="21"/>
      <c r="EN1254" s="21"/>
      <c r="EO1254" s="21"/>
      <c r="EP1254" s="21"/>
      <c r="EQ1254" s="21"/>
      <c r="ER1254" s="21"/>
      <c r="ES1254" s="21"/>
      <c r="ET1254" s="21"/>
      <c r="EU1254" s="21"/>
      <c r="EV1254" s="21"/>
      <c r="EW1254" s="21"/>
      <c r="EX1254" s="21"/>
      <c r="EY1254" s="21"/>
      <c r="EZ1254" s="21"/>
      <c r="FA1254" s="21"/>
      <c r="FB1254" s="21"/>
      <c r="FC1254" s="21"/>
      <c r="FD1254" s="21"/>
      <c r="FE1254" s="21"/>
      <c r="FF1254" s="21"/>
      <c r="FG1254" s="21"/>
      <c r="FH1254" s="21"/>
      <c r="FI1254" s="21"/>
      <c r="FJ1254" s="21"/>
      <c r="FK1254" s="21"/>
      <c r="FL1254" s="21"/>
      <c r="FM1254" s="21"/>
      <c r="FN1254" s="21"/>
      <c r="FO1254" s="21"/>
      <c r="FP1254" s="21"/>
      <c r="FQ1254" s="21"/>
      <c r="FR1254" s="21"/>
      <c r="FS1254" s="21"/>
      <c r="FT1254" s="21"/>
      <c r="FU1254" s="21"/>
      <c r="FV1254" s="21"/>
      <c r="FW1254" s="21"/>
      <c r="FX1254" s="21"/>
      <c r="FY1254" s="21"/>
      <c r="FZ1254" s="21"/>
      <c r="GA1254" s="21"/>
      <c r="GB1254" s="21"/>
      <c r="GC1254" s="21"/>
      <c r="GD1254" s="21"/>
      <c r="GE1254" s="21"/>
      <c r="GF1254" s="21"/>
      <c r="GG1254" s="21"/>
      <c r="GH1254" s="21"/>
      <c r="GI1254" s="21"/>
      <c r="GJ1254" s="21"/>
      <c r="GK1254" s="21"/>
      <c r="GL1254" s="21"/>
      <c r="GM1254" s="21"/>
      <c r="GN1254" s="21"/>
      <c r="GO1254" s="21"/>
      <c r="GP1254" s="21"/>
      <c r="GQ1254" s="21"/>
      <c r="GR1254" s="21"/>
      <c r="GS1254" s="21"/>
      <c r="GT1254" s="21"/>
      <c r="GU1254" s="21"/>
      <c r="GV1254" s="21"/>
      <c r="GW1254" s="21"/>
      <c r="GX1254" s="21"/>
      <c r="GY1254" s="21"/>
      <c r="GZ1254" s="21"/>
      <c r="HA1254" s="21"/>
      <c r="HB1254" s="21"/>
      <c r="HC1254" s="21"/>
      <c r="HD1254" s="21"/>
      <c r="HE1254" s="21"/>
      <c r="HF1254" s="21"/>
      <c r="HG1254" s="21"/>
      <c r="HH1254" s="21"/>
      <c r="HI1254" s="21"/>
      <c r="HJ1254" s="21"/>
      <c r="HK1254" s="21"/>
      <c r="HL1254" s="21"/>
      <c r="HM1254" s="21"/>
      <c r="HN1254" s="21"/>
      <c r="HO1254" s="21"/>
      <c r="HP1254" s="21"/>
      <c r="HQ1254" s="21"/>
      <c r="HR1254" s="21"/>
      <c r="HS1254" s="21"/>
      <c r="HT1254" s="21"/>
      <c r="HU1254" s="21"/>
      <c r="HV1254" s="21"/>
      <c r="HW1254" s="21"/>
      <c r="HX1254" s="21"/>
      <c r="HY1254" s="21"/>
      <c r="HZ1254" s="21"/>
      <c r="IA1254" s="21"/>
      <c r="IB1254" s="21"/>
      <c r="IC1254" s="21"/>
      <c r="ID1254" s="21"/>
      <c r="IE1254" s="21"/>
      <c r="IF1254" s="21"/>
      <c r="IG1254" s="21"/>
      <c r="IH1254" s="21"/>
      <c r="II1254" s="21"/>
      <c r="IJ1254" s="21"/>
      <c r="IK1254" s="21"/>
      <c r="IL1254" s="21"/>
      <c r="IM1254" s="21"/>
      <c r="IN1254" s="21"/>
      <c r="IO1254" s="21"/>
      <c r="IP1254" s="21"/>
      <c r="IQ1254" s="21"/>
      <c r="IR1254" s="21"/>
      <c r="IS1254" s="21"/>
      <c r="IT1254" s="21"/>
      <c r="IU1254" s="21"/>
      <c r="IV1254" s="21"/>
      <c r="IW1254" s="21"/>
      <c r="IX1254" s="21"/>
      <c r="IY1254" s="21"/>
      <c r="IZ1254" s="21"/>
      <c r="JA1254" s="21"/>
      <c r="JB1254" s="21"/>
      <c r="JC1254" s="21"/>
      <c r="JD1254" s="21"/>
      <c r="JE1254" s="21"/>
      <c r="JF1254" s="21"/>
      <c r="JG1254" s="21"/>
      <c r="JH1254" s="21"/>
      <c r="JI1254" s="21"/>
      <c r="JJ1254" s="21"/>
      <c r="JK1254" s="21"/>
      <c r="JL1254" s="21"/>
      <c r="JM1254" s="21"/>
      <c r="JN1254" s="21"/>
      <c r="JO1254" s="21"/>
      <c r="JP1254" s="21"/>
      <c r="JQ1254" s="21"/>
      <c r="JR1254" s="21"/>
      <c r="JS1254" s="21"/>
      <c r="JT1254" s="21"/>
      <c r="JU1254" s="21"/>
      <c r="JV1254" s="21"/>
      <c r="JW1254" s="21"/>
      <c r="JX1254" s="21"/>
      <c r="JY1254" s="21"/>
    </row>
    <row r="1255" spans="1:285" ht="14.1" customHeight="1">
      <c r="A1255" s="21"/>
      <c r="B1255" s="21"/>
      <c r="C1255" s="21"/>
      <c r="D1255" s="21"/>
      <c r="E1255" s="21"/>
      <c r="F1255" s="21"/>
      <c r="G1255" s="21"/>
      <c r="H1255" s="21"/>
      <c r="I1255" s="21"/>
      <c r="J1255" s="21"/>
      <c r="K1255" s="21"/>
      <c r="L1255" s="21"/>
      <c r="M1255" s="21"/>
      <c r="N1255" s="21"/>
      <c r="O1255" s="21"/>
      <c r="P1255" s="21"/>
      <c r="Q1255" s="21"/>
      <c r="R1255" s="21"/>
      <c r="S1255" s="21"/>
      <c r="T1255" s="21"/>
      <c r="U1255" s="21"/>
      <c r="V1255" s="21"/>
      <c r="W1255" s="21"/>
      <c r="X1255" s="21"/>
      <c r="Y1255" s="21"/>
      <c r="Z1255" s="21"/>
      <c r="AA1255" s="21"/>
      <c r="AB1255" s="21"/>
      <c r="AC1255" s="21"/>
      <c r="AD1255" s="21"/>
      <c r="AE1255" s="21"/>
      <c r="AF1255" s="21"/>
      <c r="AG1255" s="21"/>
      <c r="AH1255" s="21"/>
      <c r="AI1255" s="21"/>
      <c r="AJ1255" s="21"/>
      <c r="AK1255" s="21"/>
      <c r="AL1255" s="21"/>
      <c r="AM1255" s="21"/>
      <c r="AN1255" s="21"/>
      <c r="AO1255" s="21"/>
      <c r="AP1255" s="21"/>
      <c r="AQ1255" s="21"/>
      <c r="AR1255" s="21"/>
      <c r="AS1255" s="21"/>
      <c r="AT1255" s="21"/>
      <c r="AU1255" s="21"/>
      <c r="AV1255" s="21"/>
      <c r="AW1255" s="21"/>
      <c r="AX1255" s="21"/>
      <c r="AY1255" s="21"/>
      <c r="AZ1255" s="21"/>
      <c r="BA1255" s="21"/>
      <c r="BB1255" s="21"/>
      <c r="BC1255" s="21"/>
      <c r="BD1255" s="21"/>
      <c r="BE1255" s="21"/>
      <c r="BF1255" s="21"/>
      <c r="BG1255" s="21"/>
      <c r="BH1255" s="21"/>
      <c r="BI1255" s="21"/>
      <c r="BJ1255" s="21"/>
      <c r="BK1255" s="21"/>
      <c r="BL1255" s="21"/>
      <c r="BM1255" s="21"/>
      <c r="BN1255" s="21"/>
      <c r="BO1255" s="21"/>
      <c r="BP1255" s="21"/>
      <c r="BQ1255" s="21"/>
      <c r="BR1255" s="21"/>
      <c r="BS1255" s="21"/>
      <c r="BT1255" s="21"/>
      <c r="BU1255" s="21"/>
      <c r="BV1255" s="21"/>
      <c r="BW1255" s="21"/>
      <c r="BX1255" s="21"/>
      <c r="BY1255" s="21"/>
      <c r="BZ1255" s="21"/>
      <c r="CA1255" s="21"/>
      <c r="CB1255" s="21"/>
      <c r="CC1255" s="21"/>
      <c r="CD1255" s="21"/>
      <c r="CE1255" s="21"/>
      <c r="CF1255" s="21"/>
      <c r="CG1255" s="21"/>
      <c r="CH1255" s="21"/>
      <c r="CI1255" s="21"/>
      <c r="CJ1255" s="21"/>
      <c r="CK1255" s="21"/>
      <c r="CL1255" s="21"/>
      <c r="CM1255" s="21"/>
      <c r="CN1255" s="21"/>
      <c r="CO1255" s="21"/>
      <c r="CP1255" s="21"/>
      <c r="CQ1255" s="21"/>
      <c r="CR1255" s="21"/>
      <c r="CS1255" s="21"/>
      <c r="CT1255" s="21"/>
      <c r="CU1255" s="21"/>
      <c r="CV1255" s="21"/>
      <c r="CW1255" s="21"/>
      <c r="CX1255" s="21"/>
      <c r="CY1255" s="21"/>
      <c r="CZ1255" s="21"/>
      <c r="DA1255" s="21"/>
      <c r="DB1255" s="21"/>
      <c r="DC1255" s="21"/>
      <c r="DD1255" s="21"/>
      <c r="DE1255" s="21"/>
      <c r="DF1255" s="21"/>
      <c r="DG1255" s="21"/>
      <c r="DH1255" s="21"/>
      <c r="DI1255" s="21"/>
      <c r="DJ1255" s="21"/>
      <c r="DK1255" s="21"/>
      <c r="DL1255" s="21"/>
      <c r="DM1255" s="21"/>
      <c r="DN1255" s="21"/>
      <c r="DO1255" s="21"/>
      <c r="DP1255" s="21"/>
      <c r="DQ1255" s="21"/>
      <c r="DR1255" s="21"/>
      <c r="DS1255" s="21"/>
      <c r="DT1255" s="21"/>
      <c r="DU1255" s="21"/>
      <c r="DV1255" s="21"/>
      <c r="DW1255" s="21"/>
      <c r="DX1255" s="21"/>
      <c r="DY1255" s="21"/>
      <c r="DZ1255" s="21"/>
      <c r="EA1255" s="21"/>
      <c r="EB1255" s="21"/>
      <c r="EC1255" s="21"/>
      <c r="ED1255" s="21"/>
      <c r="EE1255" s="21"/>
      <c r="EF1255" s="21"/>
      <c r="EG1255" s="21"/>
      <c r="EH1255" s="21"/>
      <c r="EI1255" s="21"/>
      <c r="EJ1255" s="21"/>
      <c r="EK1255" s="21"/>
      <c r="EL1255" s="21"/>
      <c r="EM1255" s="21"/>
      <c r="EN1255" s="21"/>
      <c r="EO1255" s="21"/>
      <c r="EP1255" s="21"/>
      <c r="EQ1255" s="21"/>
      <c r="ER1255" s="21"/>
      <c r="ES1255" s="21"/>
      <c r="ET1255" s="21"/>
      <c r="EU1255" s="21"/>
      <c r="EV1255" s="21"/>
      <c r="EW1255" s="21"/>
      <c r="EX1255" s="21"/>
      <c r="EY1255" s="21"/>
      <c r="EZ1255" s="21"/>
      <c r="FA1255" s="21"/>
      <c r="FB1255" s="21"/>
      <c r="FC1255" s="21"/>
      <c r="FD1255" s="21"/>
      <c r="FE1255" s="21"/>
      <c r="FF1255" s="21"/>
      <c r="FG1255" s="21"/>
      <c r="FH1255" s="21"/>
      <c r="FI1255" s="21"/>
      <c r="FJ1255" s="21"/>
      <c r="FK1255" s="21"/>
      <c r="FL1255" s="21"/>
      <c r="FM1255" s="21"/>
      <c r="FN1255" s="21"/>
      <c r="FO1255" s="21"/>
      <c r="FP1255" s="21"/>
      <c r="FQ1255" s="21"/>
      <c r="FR1255" s="21"/>
      <c r="FS1255" s="21"/>
      <c r="FT1255" s="21"/>
      <c r="FU1255" s="21"/>
      <c r="FV1255" s="21"/>
      <c r="FW1255" s="21"/>
      <c r="FX1255" s="21"/>
      <c r="FY1255" s="21"/>
      <c r="FZ1255" s="21"/>
      <c r="GA1255" s="21"/>
      <c r="GB1255" s="21"/>
      <c r="GC1255" s="21"/>
      <c r="GD1255" s="21"/>
      <c r="GE1255" s="21"/>
      <c r="GF1255" s="21"/>
      <c r="GG1255" s="21"/>
      <c r="GH1255" s="21"/>
      <c r="GI1255" s="21"/>
      <c r="GJ1255" s="21"/>
      <c r="GK1255" s="21"/>
      <c r="GL1255" s="21"/>
      <c r="GM1255" s="21"/>
      <c r="GN1255" s="21"/>
      <c r="GO1255" s="21"/>
      <c r="GP1255" s="21"/>
      <c r="GQ1255" s="21"/>
      <c r="GR1255" s="21"/>
      <c r="GS1255" s="21"/>
      <c r="GT1255" s="21"/>
      <c r="GU1255" s="21"/>
      <c r="GV1255" s="21"/>
      <c r="GW1255" s="21"/>
      <c r="GX1255" s="21"/>
      <c r="GY1255" s="21"/>
      <c r="GZ1255" s="21"/>
      <c r="HA1255" s="21"/>
      <c r="HB1255" s="21"/>
      <c r="HC1255" s="21"/>
      <c r="HD1255" s="21"/>
      <c r="HE1255" s="21"/>
      <c r="HF1255" s="21"/>
      <c r="HG1255" s="21"/>
      <c r="HH1255" s="21"/>
      <c r="HI1255" s="21"/>
      <c r="HJ1255" s="21"/>
      <c r="HK1255" s="21"/>
      <c r="HL1255" s="21"/>
      <c r="HM1255" s="21"/>
      <c r="HN1255" s="21"/>
      <c r="HO1255" s="21"/>
      <c r="HP1255" s="21"/>
      <c r="HQ1255" s="21"/>
      <c r="HR1255" s="21"/>
      <c r="HS1255" s="21"/>
      <c r="HT1255" s="21"/>
      <c r="HU1255" s="21"/>
      <c r="HV1255" s="21"/>
      <c r="HW1255" s="21"/>
      <c r="HX1255" s="21"/>
      <c r="HY1255" s="21"/>
      <c r="HZ1255" s="21"/>
      <c r="IA1255" s="21"/>
      <c r="IB1255" s="21"/>
      <c r="IC1255" s="21"/>
      <c r="ID1255" s="21"/>
      <c r="IE1255" s="21"/>
      <c r="IF1255" s="21"/>
      <c r="IG1255" s="21"/>
      <c r="IH1255" s="21"/>
      <c r="II1255" s="21"/>
      <c r="IJ1255" s="21"/>
      <c r="IK1255" s="21"/>
      <c r="IL1255" s="21"/>
      <c r="IM1255" s="21"/>
      <c r="IN1255" s="21"/>
      <c r="IO1255" s="21"/>
      <c r="IP1255" s="21"/>
      <c r="IQ1255" s="21"/>
      <c r="IR1255" s="21"/>
      <c r="IS1255" s="21"/>
      <c r="IT1255" s="21"/>
      <c r="IU1255" s="21"/>
      <c r="IV1255" s="21"/>
      <c r="IW1255" s="21"/>
      <c r="IX1255" s="21"/>
      <c r="IY1255" s="21"/>
      <c r="IZ1255" s="21"/>
      <c r="JA1255" s="21"/>
      <c r="JB1255" s="21"/>
      <c r="JC1255" s="21"/>
      <c r="JD1255" s="21"/>
      <c r="JE1255" s="21"/>
      <c r="JF1255" s="21"/>
      <c r="JG1255" s="21"/>
      <c r="JH1255" s="21"/>
      <c r="JI1255" s="21"/>
      <c r="JJ1255" s="21"/>
      <c r="JK1255" s="21"/>
      <c r="JL1255" s="21"/>
      <c r="JM1255" s="21"/>
      <c r="JN1255" s="21"/>
      <c r="JO1255" s="21"/>
      <c r="JP1255" s="21"/>
      <c r="JQ1255" s="21"/>
      <c r="JR1255" s="21"/>
      <c r="JS1255" s="21"/>
      <c r="JT1255" s="21"/>
      <c r="JU1255" s="21"/>
      <c r="JV1255" s="21"/>
      <c r="JW1255" s="21"/>
      <c r="JX1255" s="21"/>
      <c r="JY1255" s="21"/>
    </row>
    <row r="1256" spans="1:285" ht="14.1" customHeight="1">
      <c r="A1256" s="21"/>
      <c r="B1256" s="21"/>
      <c r="C1256" s="21"/>
      <c r="D1256" s="21"/>
      <c r="E1256" s="21"/>
      <c r="F1256" s="21"/>
      <c r="G1256" s="21"/>
      <c r="H1256" s="21"/>
      <c r="I1256" s="21"/>
      <c r="J1256" s="21"/>
      <c r="K1256" s="21"/>
      <c r="L1256" s="21"/>
      <c r="M1256" s="21"/>
      <c r="N1256" s="21"/>
      <c r="O1256" s="21"/>
      <c r="P1256" s="21"/>
      <c r="Q1256" s="21"/>
      <c r="R1256" s="21"/>
      <c r="S1256" s="21"/>
      <c r="T1256" s="21"/>
      <c r="U1256" s="21"/>
      <c r="V1256" s="21"/>
      <c r="W1256" s="21"/>
      <c r="X1256" s="21"/>
      <c r="Y1256" s="21"/>
      <c r="Z1256" s="21"/>
      <c r="AA1256" s="21"/>
      <c r="AB1256" s="21"/>
      <c r="AC1256" s="21"/>
      <c r="AD1256" s="21"/>
      <c r="AE1256" s="21"/>
      <c r="AF1256" s="21"/>
      <c r="AG1256" s="21"/>
      <c r="AH1256" s="21"/>
      <c r="AI1256" s="21"/>
      <c r="AJ1256" s="21"/>
      <c r="AK1256" s="21"/>
      <c r="AL1256" s="21"/>
      <c r="AM1256" s="21"/>
      <c r="AN1256" s="21"/>
      <c r="AO1256" s="21"/>
      <c r="AP1256" s="21"/>
      <c r="AQ1256" s="21"/>
      <c r="AR1256" s="21"/>
      <c r="AS1256" s="21"/>
      <c r="AT1256" s="21"/>
      <c r="AU1256" s="21"/>
      <c r="AV1256" s="21"/>
      <c r="AW1256" s="21"/>
      <c r="AX1256" s="21"/>
      <c r="AY1256" s="21"/>
      <c r="AZ1256" s="21"/>
      <c r="BA1256" s="21"/>
      <c r="BB1256" s="21"/>
      <c r="BC1256" s="21"/>
      <c r="BD1256" s="21"/>
      <c r="BE1256" s="21"/>
      <c r="BF1256" s="21"/>
      <c r="BG1256" s="21"/>
      <c r="BH1256" s="21"/>
      <c r="BI1256" s="21"/>
      <c r="BJ1256" s="21"/>
      <c r="BK1256" s="21"/>
      <c r="BL1256" s="21"/>
      <c r="BM1256" s="21"/>
      <c r="BN1256" s="21"/>
      <c r="BO1256" s="21"/>
      <c r="BP1256" s="21"/>
      <c r="BQ1256" s="21"/>
      <c r="BR1256" s="21"/>
      <c r="BS1256" s="21"/>
      <c r="BT1256" s="21"/>
      <c r="BU1256" s="21"/>
      <c r="BV1256" s="21"/>
      <c r="BW1256" s="21"/>
      <c r="BX1256" s="21"/>
      <c r="BY1256" s="21"/>
      <c r="BZ1256" s="21"/>
      <c r="CA1256" s="21"/>
      <c r="CB1256" s="21"/>
      <c r="CC1256" s="21"/>
      <c r="CD1256" s="21"/>
      <c r="CE1256" s="21"/>
      <c r="CF1256" s="21"/>
      <c r="CG1256" s="21"/>
      <c r="CH1256" s="21"/>
      <c r="CI1256" s="21"/>
      <c r="CJ1256" s="21"/>
      <c r="CK1256" s="21"/>
      <c r="CL1256" s="21"/>
      <c r="CM1256" s="21"/>
      <c r="CN1256" s="21"/>
      <c r="CO1256" s="21"/>
      <c r="CP1256" s="21"/>
      <c r="CQ1256" s="21"/>
      <c r="CR1256" s="21"/>
      <c r="CS1256" s="21"/>
      <c r="CT1256" s="21"/>
      <c r="CU1256" s="21"/>
      <c r="CV1256" s="21"/>
      <c r="CW1256" s="21"/>
      <c r="CX1256" s="21"/>
      <c r="CY1256" s="21"/>
      <c r="CZ1256" s="21"/>
      <c r="DA1256" s="21"/>
      <c r="DB1256" s="21"/>
      <c r="DC1256" s="21"/>
      <c r="DD1256" s="21"/>
      <c r="DE1256" s="21"/>
      <c r="DF1256" s="21"/>
      <c r="DG1256" s="21"/>
      <c r="DH1256" s="21"/>
      <c r="DI1256" s="21"/>
      <c r="DJ1256" s="21"/>
      <c r="DK1256" s="21"/>
      <c r="DL1256" s="21"/>
      <c r="DM1256" s="21"/>
      <c r="DN1256" s="21"/>
      <c r="DO1256" s="21"/>
      <c r="DP1256" s="21"/>
      <c r="DQ1256" s="21"/>
      <c r="DR1256" s="21"/>
      <c r="DS1256" s="21"/>
      <c r="DT1256" s="21"/>
      <c r="DU1256" s="21"/>
      <c r="DV1256" s="21"/>
      <c r="DW1256" s="21"/>
      <c r="DX1256" s="21"/>
      <c r="DY1256" s="21"/>
      <c r="DZ1256" s="21"/>
      <c r="EA1256" s="21"/>
      <c r="EB1256" s="21"/>
      <c r="EC1256" s="21"/>
      <c r="ED1256" s="21"/>
      <c r="EE1256" s="21"/>
      <c r="EF1256" s="21"/>
      <c r="EG1256" s="21"/>
      <c r="EH1256" s="21"/>
      <c r="EI1256" s="21"/>
      <c r="EJ1256" s="21"/>
      <c r="EK1256" s="21"/>
      <c r="EL1256" s="21"/>
      <c r="EM1256" s="21"/>
      <c r="EN1256" s="21"/>
      <c r="EO1256" s="21"/>
      <c r="EP1256" s="21"/>
      <c r="EQ1256" s="21"/>
      <c r="ER1256" s="21"/>
      <c r="ES1256" s="21"/>
      <c r="ET1256" s="21"/>
      <c r="EU1256" s="21"/>
      <c r="EV1256" s="21"/>
      <c r="EW1256" s="21"/>
      <c r="EX1256" s="21"/>
      <c r="EY1256" s="21"/>
      <c r="EZ1256" s="21"/>
      <c r="FA1256" s="21"/>
      <c r="FB1256" s="21"/>
      <c r="FC1256" s="21"/>
      <c r="FD1256" s="21"/>
      <c r="FE1256" s="21"/>
      <c r="FF1256" s="21"/>
      <c r="FG1256" s="21"/>
      <c r="FH1256" s="21"/>
      <c r="FI1256" s="21"/>
      <c r="FJ1256" s="21"/>
      <c r="FK1256" s="21"/>
      <c r="FL1256" s="21"/>
      <c r="FM1256" s="21"/>
      <c r="FN1256" s="21"/>
      <c r="FO1256" s="21"/>
      <c r="FP1256" s="21"/>
      <c r="FQ1256" s="21"/>
      <c r="FR1256" s="21"/>
      <c r="FS1256" s="21"/>
      <c r="FT1256" s="21"/>
      <c r="FU1256" s="21"/>
      <c r="FV1256" s="21"/>
      <c r="FW1256" s="21"/>
      <c r="FX1256" s="21"/>
      <c r="FY1256" s="21"/>
      <c r="FZ1256" s="21"/>
      <c r="GA1256" s="21"/>
      <c r="GB1256" s="21"/>
      <c r="GC1256" s="21"/>
      <c r="GD1256" s="21"/>
      <c r="GE1256" s="21"/>
      <c r="GF1256" s="21"/>
      <c r="GG1256" s="21"/>
      <c r="GH1256" s="21"/>
      <c r="GI1256" s="21"/>
      <c r="GJ1256" s="21"/>
      <c r="GK1256" s="21"/>
      <c r="GL1256" s="21"/>
      <c r="GM1256" s="21"/>
      <c r="GN1256" s="21"/>
      <c r="GO1256" s="21"/>
      <c r="GP1256" s="21"/>
      <c r="GQ1256" s="21"/>
      <c r="GR1256" s="21"/>
      <c r="GS1256" s="21"/>
      <c r="GT1256" s="21"/>
      <c r="GU1256" s="21"/>
      <c r="GV1256" s="21"/>
      <c r="GW1256" s="21"/>
      <c r="GX1256" s="21"/>
      <c r="GY1256" s="21"/>
      <c r="GZ1256" s="21"/>
      <c r="HA1256" s="21"/>
      <c r="HB1256" s="21"/>
      <c r="HC1256" s="21"/>
      <c r="HD1256" s="21"/>
      <c r="HE1256" s="21"/>
      <c r="HF1256" s="21"/>
      <c r="HG1256" s="21"/>
      <c r="HH1256" s="21"/>
      <c r="HI1256" s="21"/>
      <c r="HJ1256" s="21"/>
      <c r="HK1256" s="21"/>
      <c r="HL1256" s="21"/>
      <c r="HM1256" s="21"/>
      <c r="HN1256" s="21"/>
      <c r="HO1256" s="21"/>
      <c r="HP1256" s="21"/>
      <c r="HQ1256" s="21"/>
      <c r="HR1256" s="21"/>
      <c r="HS1256" s="21"/>
      <c r="HT1256" s="21"/>
      <c r="HU1256" s="21"/>
      <c r="HV1256" s="21"/>
      <c r="HW1256" s="21"/>
      <c r="HX1256" s="21"/>
      <c r="HY1256" s="21"/>
      <c r="HZ1256" s="21"/>
      <c r="IA1256" s="21"/>
      <c r="IB1256" s="21"/>
      <c r="IC1256" s="21"/>
      <c r="ID1256" s="21"/>
      <c r="IE1256" s="21"/>
      <c r="IF1256" s="21"/>
      <c r="IG1256" s="21"/>
      <c r="IH1256" s="21"/>
      <c r="II1256" s="21"/>
      <c r="IJ1256" s="21"/>
      <c r="IK1256" s="21"/>
      <c r="IL1256" s="21"/>
      <c r="IM1256" s="21"/>
      <c r="IN1256" s="21"/>
      <c r="IO1256" s="21"/>
      <c r="IP1256" s="21"/>
      <c r="IQ1256" s="21"/>
      <c r="IR1256" s="21"/>
      <c r="IS1256" s="21"/>
      <c r="IT1256" s="21"/>
      <c r="IU1256" s="21"/>
      <c r="IV1256" s="21"/>
      <c r="IW1256" s="21"/>
      <c r="IX1256" s="21"/>
      <c r="IY1256" s="21"/>
      <c r="IZ1256" s="21"/>
      <c r="JA1256" s="21"/>
      <c r="JB1256" s="21"/>
      <c r="JC1256" s="21"/>
      <c r="JD1256" s="21"/>
      <c r="JE1256" s="21"/>
      <c r="JF1256" s="21"/>
      <c r="JG1256" s="21"/>
      <c r="JH1256" s="21"/>
      <c r="JI1256" s="21"/>
      <c r="JJ1256" s="21"/>
      <c r="JK1256" s="21"/>
      <c r="JL1256" s="21"/>
      <c r="JM1256" s="21"/>
      <c r="JN1256" s="21"/>
      <c r="JO1256" s="21"/>
      <c r="JP1256" s="21"/>
      <c r="JQ1256" s="21"/>
      <c r="JR1256" s="21"/>
      <c r="JS1256" s="21"/>
      <c r="JT1256" s="21"/>
      <c r="JU1256" s="21"/>
      <c r="JV1256" s="21"/>
      <c r="JW1256" s="21"/>
      <c r="JX1256" s="21"/>
      <c r="JY1256" s="21"/>
    </row>
    <row r="1257" spans="1:285" ht="14.1" customHeight="1">
      <c r="A1257" s="21"/>
      <c r="B1257" s="21"/>
      <c r="C1257" s="21"/>
      <c r="D1257" s="21"/>
      <c r="E1257" s="21"/>
      <c r="F1257" s="21"/>
      <c r="G1257" s="21"/>
      <c r="H1257" s="21"/>
      <c r="I1257" s="21"/>
      <c r="J1257" s="21"/>
      <c r="K1257" s="21"/>
      <c r="L1257" s="21"/>
      <c r="M1257" s="21"/>
      <c r="N1257" s="21"/>
      <c r="O1257" s="21"/>
      <c r="P1257" s="21"/>
      <c r="Q1257" s="21"/>
      <c r="R1257" s="21"/>
      <c r="S1257" s="21"/>
      <c r="T1257" s="21"/>
      <c r="U1257" s="21"/>
      <c r="V1257" s="21"/>
      <c r="W1257" s="21"/>
      <c r="X1257" s="21"/>
      <c r="Y1257" s="21"/>
      <c r="Z1257" s="21"/>
      <c r="AA1257" s="21"/>
      <c r="AB1257" s="21"/>
      <c r="AC1257" s="21"/>
      <c r="AD1257" s="21"/>
      <c r="AE1257" s="21"/>
      <c r="AF1257" s="21"/>
      <c r="AG1257" s="21"/>
      <c r="AH1257" s="21"/>
      <c r="AI1257" s="21"/>
      <c r="AJ1257" s="21"/>
      <c r="AK1257" s="21"/>
      <c r="AL1257" s="21"/>
      <c r="AM1257" s="21"/>
      <c r="AN1257" s="21"/>
      <c r="AO1257" s="21"/>
      <c r="AP1257" s="21"/>
      <c r="AQ1257" s="21"/>
      <c r="AR1257" s="21"/>
      <c r="AS1257" s="21"/>
      <c r="AT1257" s="21"/>
      <c r="AU1257" s="21"/>
      <c r="AV1257" s="21"/>
      <c r="AW1257" s="21"/>
      <c r="AX1257" s="21"/>
      <c r="AY1257" s="21"/>
      <c r="AZ1257" s="21"/>
      <c r="BA1257" s="21"/>
      <c r="BB1257" s="21"/>
      <c r="BC1257" s="21"/>
      <c r="BD1257" s="21"/>
      <c r="BE1257" s="21"/>
      <c r="BF1257" s="21"/>
      <c r="BG1257" s="21"/>
      <c r="BH1257" s="21"/>
      <c r="BI1257" s="21"/>
      <c r="BJ1257" s="21"/>
      <c r="BK1257" s="21"/>
      <c r="BL1257" s="21"/>
      <c r="BM1257" s="21"/>
      <c r="BN1257" s="21"/>
      <c r="BO1257" s="21"/>
      <c r="BP1257" s="21"/>
      <c r="BQ1257" s="21"/>
      <c r="BR1257" s="21"/>
      <c r="BS1257" s="21"/>
      <c r="BT1257" s="21"/>
      <c r="BU1257" s="21"/>
      <c r="BV1257" s="21"/>
      <c r="BW1257" s="21"/>
      <c r="BX1257" s="21"/>
      <c r="BY1257" s="21"/>
      <c r="BZ1257" s="21"/>
      <c r="CA1257" s="21"/>
      <c r="CB1257" s="21"/>
      <c r="CC1257" s="21"/>
      <c r="CD1257" s="21"/>
      <c r="CE1257" s="21"/>
      <c r="CF1257" s="21"/>
      <c r="CG1257" s="21"/>
      <c r="CH1257" s="21"/>
      <c r="CI1257" s="21"/>
      <c r="CJ1257" s="21"/>
      <c r="CK1257" s="21"/>
      <c r="CL1257" s="21"/>
      <c r="CM1257" s="21"/>
      <c r="CN1257" s="21"/>
      <c r="CO1257" s="21"/>
      <c r="CP1257" s="21"/>
      <c r="CQ1257" s="21"/>
      <c r="CR1257" s="21"/>
      <c r="CS1257" s="21"/>
      <c r="CT1257" s="21"/>
      <c r="CU1257" s="21"/>
      <c r="CV1257" s="21"/>
      <c r="CW1257" s="21"/>
      <c r="CX1257" s="21"/>
      <c r="CY1257" s="21"/>
      <c r="CZ1257" s="21"/>
      <c r="DA1257" s="21"/>
      <c r="DB1257" s="21"/>
      <c r="DC1257" s="21"/>
      <c r="DD1257" s="21"/>
      <c r="DE1257" s="21"/>
      <c r="DF1257" s="21"/>
      <c r="DG1257" s="21"/>
      <c r="DH1257" s="21"/>
      <c r="DI1257" s="21"/>
      <c r="DJ1257" s="21"/>
      <c r="DK1257" s="21"/>
      <c r="DL1257" s="21"/>
      <c r="DM1257" s="21"/>
      <c r="DN1257" s="21"/>
      <c r="DO1257" s="21"/>
      <c r="DP1257" s="21"/>
      <c r="DQ1257" s="21"/>
      <c r="DR1257" s="21"/>
      <c r="DS1257" s="21"/>
      <c r="DT1257" s="21"/>
      <c r="DU1257" s="21"/>
      <c r="DV1257" s="21"/>
      <c r="DW1257" s="21"/>
      <c r="DX1257" s="21"/>
      <c r="DY1257" s="21"/>
      <c r="DZ1257" s="21"/>
      <c r="EA1257" s="21"/>
      <c r="EB1257" s="21"/>
      <c r="EC1257" s="21"/>
      <c r="ED1257" s="21"/>
      <c r="EE1257" s="21"/>
      <c r="EF1257" s="21"/>
      <c r="EG1257" s="21"/>
      <c r="EH1257" s="21"/>
      <c r="EI1257" s="21"/>
      <c r="EJ1257" s="21"/>
      <c r="EK1257" s="21"/>
      <c r="EL1257" s="21"/>
      <c r="EM1257" s="21"/>
      <c r="EN1257" s="21"/>
      <c r="EO1257" s="21"/>
      <c r="EP1257" s="21"/>
      <c r="EQ1257" s="21"/>
      <c r="ER1257" s="21"/>
      <c r="ES1257" s="21"/>
      <c r="ET1257" s="21"/>
      <c r="EU1257" s="21"/>
      <c r="EV1257" s="21"/>
      <c r="EW1257" s="21"/>
      <c r="EX1257" s="21"/>
      <c r="EY1257" s="21"/>
      <c r="EZ1257" s="21"/>
      <c r="FA1257" s="21"/>
      <c r="FB1257" s="21"/>
      <c r="FC1257" s="21"/>
      <c r="FD1257" s="21"/>
      <c r="FE1257" s="21"/>
      <c r="FF1257" s="21"/>
      <c r="FG1257" s="21"/>
      <c r="FH1257" s="21"/>
      <c r="FI1257" s="21"/>
      <c r="FJ1257" s="21"/>
      <c r="FK1257" s="21"/>
      <c r="FL1257" s="21"/>
      <c r="FM1257" s="21"/>
      <c r="FN1257" s="21"/>
      <c r="FO1257" s="21"/>
      <c r="FP1257" s="21"/>
      <c r="FQ1257" s="21"/>
      <c r="FR1257" s="21"/>
      <c r="FS1257" s="21"/>
      <c r="FT1257" s="21"/>
      <c r="FU1257" s="21"/>
      <c r="FV1257" s="21"/>
      <c r="FW1257" s="21"/>
      <c r="FX1257" s="21"/>
      <c r="FY1257" s="21"/>
      <c r="FZ1257" s="21"/>
      <c r="GA1257" s="21"/>
      <c r="GB1257" s="21"/>
      <c r="GC1257" s="21"/>
      <c r="GD1257" s="21"/>
      <c r="GE1257" s="21"/>
      <c r="GF1257" s="21"/>
      <c r="GG1257" s="21"/>
      <c r="GH1257" s="21"/>
      <c r="GI1257" s="21"/>
      <c r="GJ1257" s="21"/>
      <c r="GK1257" s="21"/>
      <c r="GL1257" s="21"/>
      <c r="GM1257" s="21"/>
      <c r="GN1257" s="21"/>
      <c r="GO1257" s="21"/>
      <c r="GP1257" s="21"/>
      <c r="GQ1257" s="21"/>
      <c r="GR1257" s="21"/>
      <c r="GS1257" s="21"/>
      <c r="GT1257" s="21"/>
      <c r="GU1257" s="21"/>
      <c r="GV1257" s="21"/>
      <c r="GW1257" s="21"/>
      <c r="GX1257" s="21"/>
      <c r="GY1257" s="21"/>
      <c r="GZ1257" s="21"/>
      <c r="HA1257" s="21"/>
      <c r="HB1257" s="21"/>
      <c r="HC1257" s="21"/>
      <c r="HD1257" s="21"/>
      <c r="HE1257" s="21"/>
      <c r="HF1257" s="21"/>
      <c r="HG1257" s="21"/>
      <c r="HH1257" s="21"/>
      <c r="HI1257" s="21"/>
      <c r="HJ1257" s="21"/>
      <c r="HK1257" s="21"/>
      <c r="HL1257" s="21"/>
      <c r="HM1257" s="21"/>
      <c r="HN1257" s="21"/>
      <c r="HO1257" s="21"/>
      <c r="HP1257" s="21"/>
      <c r="HQ1257" s="21"/>
      <c r="HR1257" s="21"/>
      <c r="HS1257" s="21"/>
      <c r="HT1257" s="21"/>
      <c r="HU1257" s="21"/>
      <c r="HV1257" s="21"/>
      <c r="HW1257" s="21"/>
      <c r="HX1257" s="21"/>
      <c r="HY1257" s="21"/>
      <c r="HZ1257" s="21"/>
      <c r="IA1257" s="21"/>
      <c r="IB1257" s="21"/>
      <c r="IC1257" s="21"/>
      <c r="ID1257" s="21"/>
      <c r="IE1257" s="21"/>
      <c r="IF1257" s="21"/>
      <c r="IG1257" s="21"/>
      <c r="IH1257" s="21"/>
      <c r="II1257" s="21"/>
      <c r="IJ1257" s="21"/>
      <c r="IK1257" s="21"/>
      <c r="IL1257" s="21"/>
      <c r="IM1257" s="21"/>
      <c r="IN1257" s="21"/>
      <c r="IO1257" s="21"/>
      <c r="IP1257" s="21"/>
      <c r="IQ1257" s="21"/>
      <c r="IR1257" s="21"/>
      <c r="IS1257" s="21"/>
      <c r="IT1257" s="21"/>
      <c r="IU1257" s="21"/>
      <c r="IV1257" s="21"/>
      <c r="IW1257" s="21"/>
      <c r="IX1257" s="21"/>
      <c r="IY1257" s="21"/>
      <c r="IZ1257" s="21"/>
      <c r="JA1257" s="21"/>
      <c r="JB1257" s="21"/>
      <c r="JC1257" s="21"/>
      <c r="JD1257" s="21"/>
      <c r="JE1257" s="21"/>
      <c r="JF1257" s="21"/>
      <c r="JG1257" s="21"/>
      <c r="JH1257" s="21"/>
      <c r="JI1257" s="21"/>
      <c r="JJ1257" s="21"/>
      <c r="JK1257" s="21"/>
      <c r="JL1257" s="21"/>
      <c r="JM1257" s="21"/>
      <c r="JN1257" s="21"/>
      <c r="JO1257" s="21"/>
      <c r="JP1257" s="21"/>
      <c r="JQ1257" s="21"/>
      <c r="JR1257" s="21"/>
      <c r="JS1257" s="21"/>
      <c r="JT1257" s="21"/>
      <c r="JU1257" s="21"/>
      <c r="JV1257" s="21"/>
      <c r="JW1257" s="21"/>
      <c r="JX1257" s="21"/>
      <c r="JY1257" s="21"/>
    </row>
    <row r="1258" spans="1:285" ht="14.1" customHeight="1">
      <c r="A1258" s="21"/>
      <c r="B1258" s="21"/>
      <c r="C1258" s="21"/>
      <c r="D1258" s="21"/>
      <c r="E1258" s="21"/>
      <c r="F1258" s="21"/>
      <c r="G1258" s="21"/>
      <c r="H1258" s="21"/>
      <c r="I1258" s="21"/>
      <c r="J1258" s="21"/>
      <c r="K1258" s="21"/>
      <c r="L1258" s="21"/>
      <c r="M1258" s="21"/>
      <c r="N1258" s="21"/>
      <c r="O1258" s="21"/>
      <c r="P1258" s="21"/>
      <c r="Q1258" s="21"/>
      <c r="R1258" s="21"/>
      <c r="S1258" s="21"/>
      <c r="T1258" s="21"/>
      <c r="U1258" s="21"/>
      <c r="V1258" s="21"/>
      <c r="W1258" s="21"/>
      <c r="X1258" s="21"/>
      <c r="Y1258" s="21"/>
      <c r="Z1258" s="21"/>
      <c r="AA1258" s="21"/>
      <c r="AB1258" s="21"/>
      <c r="AC1258" s="21"/>
      <c r="AD1258" s="21"/>
      <c r="AE1258" s="21"/>
      <c r="AF1258" s="21"/>
      <c r="AG1258" s="21"/>
      <c r="AH1258" s="21"/>
      <c r="AI1258" s="21"/>
      <c r="AJ1258" s="21"/>
      <c r="AK1258" s="21"/>
      <c r="AL1258" s="21"/>
      <c r="AM1258" s="21"/>
      <c r="AN1258" s="21"/>
      <c r="AO1258" s="21"/>
      <c r="AP1258" s="21"/>
      <c r="AQ1258" s="21"/>
      <c r="AR1258" s="21"/>
      <c r="AS1258" s="21"/>
      <c r="AT1258" s="21"/>
      <c r="AU1258" s="21"/>
      <c r="AV1258" s="21"/>
      <c r="AW1258" s="21"/>
      <c r="AX1258" s="21"/>
      <c r="AY1258" s="21"/>
      <c r="AZ1258" s="21"/>
      <c r="BA1258" s="21"/>
      <c r="BB1258" s="21"/>
      <c r="BC1258" s="21"/>
      <c r="BD1258" s="21"/>
      <c r="BE1258" s="21"/>
      <c r="BF1258" s="21"/>
      <c r="BG1258" s="21"/>
      <c r="BH1258" s="21"/>
      <c r="BI1258" s="21"/>
      <c r="BJ1258" s="21"/>
      <c r="BK1258" s="21"/>
      <c r="BL1258" s="21"/>
      <c r="BM1258" s="21"/>
      <c r="BN1258" s="21"/>
      <c r="BO1258" s="21"/>
      <c r="BP1258" s="21"/>
      <c r="BQ1258" s="21"/>
      <c r="BR1258" s="21"/>
      <c r="BS1258" s="21"/>
      <c r="BT1258" s="21"/>
      <c r="BU1258" s="21"/>
      <c r="BV1258" s="21"/>
      <c r="BW1258" s="21"/>
      <c r="BX1258" s="21"/>
      <c r="BY1258" s="21"/>
      <c r="BZ1258" s="21"/>
      <c r="CA1258" s="21"/>
      <c r="CB1258" s="21"/>
      <c r="CC1258" s="21"/>
      <c r="CD1258" s="21"/>
      <c r="CE1258" s="21"/>
      <c r="CF1258" s="21"/>
      <c r="CG1258" s="21"/>
      <c r="CH1258" s="21"/>
      <c r="CI1258" s="21"/>
      <c r="CJ1258" s="21"/>
      <c r="CK1258" s="21"/>
      <c r="CL1258" s="21"/>
      <c r="CM1258" s="21"/>
      <c r="CN1258" s="21"/>
      <c r="CO1258" s="21"/>
      <c r="CP1258" s="21"/>
      <c r="CQ1258" s="21"/>
      <c r="CR1258" s="21"/>
      <c r="CS1258" s="21"/>
      <c r="CT1258" s="21"/>
      <c r="CU1258" s="21"/>
      <c r="CV1258" s="21"/>
      <c r="CW1258" s="21"/>
      <c r="CX1258" s="21"/>
      <c r="CY1258" s="21"/>
      <c r="CZ1258" s="21"/>
      <c r="DA1258" s="21"/>
      <c r="DB1258" s="21"/>
      <c r="DC1258" s="21"/>
      <c r="DD1258" s="21"/>
      <c r="DE1258" s="21"/>
      <c r="DF1258" s="21"/>
      <c r="DG1258" s="21"/>
      <c r="DH1258" s="21"/>
      <c r="DI1258" s="21"/>
      <c r="DJ1258" s="21"/>
      <c r="DK1258" s="21"/>
      <c r="DL1258" s="21"/>
      <c r="DM1258" s="21"/>
      <c r="DN1258" s="21"/>
      <c r="DO1258" s="21"/>
      <c r="DP1258" s="21"/>
      <c r="DQ1258" s="21"/>
      <c r="DR1258" s="21"/>
      <c r="DS1258" s="21"/>
      <c r="DT1258" s="21"/>
      <c r="DU1258" s="21"/>
      <c r="DV1258" s="21"/>
      <c r="DW1258" s="21"/>
      <c r="DX1258" s="21"/>
      <c r="DY1258" s="21"/>
      <c r="DZ1258" s="21"/>
      <c r="EA1258" s="21"/>
      <c r="EB1258" s="21"/>
      <c r="EC1258" s="21"/>
      <c r="ED1258" s="21"/>
      <c r="EE1258" s="21"/>
      <c r="EF1258" s="21"/>
      <c r="EG1258" s="21"/>
      <c r="EH1258" s="21"/>
      <c r="EI1258" s="21"/>
      <c r="EJ1258" s="21"/>
      <c r="EK1258" s="21"/>
      <c r="EL1258" s="21"/>
      <c r="EM1258" s="21"/>
      <c r="EN1258" s="21"/>
      <c r="EO1258" s="21"/>
      <c r="EP1258" s="21"/>
      <c r="EQ1258" s="21"/>
      <c r="ER1258" s="21"/>
      <c r="ES1258" s="21"/>
      <c r="ET1258" s="21"/>
      <c r="EU1258" s="21"/>
      <c r="EV1258" s="21"/>
      <c r="EW1258" s="21"/>
      <c r="EX1258" s="21"/>
      <c r="EY1258" s="21"/>
      <c r="EZ1258" s="21"/>
      <c r="FA1258" s="21"/>
      <c r="FB1258" s="21"/>
      <c r="FC1258" s="21"/>
      <c r="FD1258" s="21"/>
      <c r="FE1258" s="21"/>
      <c r="FF1258" s="21"/>
      <c r="FG1258" s="21"/>
      <c r="FH1258" s="21"/>
      <c r="FI1258" s="21"/>
      <c r="FJ1258" s="21"/>
      <c r="FK1258" s="21"/>
      <c r="FL1258" s="21"/>
      <c r="FM1258" s="21"/>
      <c r="FN1258" s="21"/>
      <c r="FO1258" s="21"/>
      <c r="FP1258" s="21"/>
      <c r="FQ1258" s="21"/>
      <c r="FR1258" s="21"/>
      <c r="FS1258" s="21"/>
      <c r="FT1258" s="21"/>
      <c r="FU1258" s="21"/>
      <c r="FV1258" s="21"/>
      <c r="FW1258" s="21"/>
      <c r="FX1258" s="21"/>
      <c r="FY1258" s="21"/>
      <c r="FZ1258" s="21"/>
      <c r="GA1258" s="21"/>
      <c r="GB1258" s="21"/>
      <c r="GC1258" s="21"/>
      <c r="GD1258" s="21"/>
      <c r="GE1258" s="21"/>
      <c r="GF1258" s="21"/>
      <c r="GG1258" s="21"/>
      <c r="GH1258" s="21"/>
      <c r="GI1258" s="21"/>
      <c r="GJ1258" s="21"/>
      <c r="GK1258" s="21"/>
      <c r="GL1258" s="21"/>
      <c r="GM1258" s="21"/>
      <c r="GN1258" s="21"/>
      <c r="GO1258" s="21"/>
      <c r="GP1258" s="21"/>
      <c r="GQ1258" s="21"/>
      <c r="GR1258" s="21"/>
      <c r="GS1258" s="21"/>
      <c r="GT1258" s="21"/>
      <c r="GU1258" s="21"/>
      <c r="GV1258" s="21"/>
      <c r="GW1258" s="21"/>
      <c r="GX1258" s="21"/>
      <c r="GY1258" s="21"/>
      <c r="GZ1258" s="21"/>
      <c r="HA1258" s="21"/>
      <c r="HB1258" s="21"/>
      <c r="HC1258" s="21"/>
      <c r="HD1258" s="21"/>
      <c r="HE1258" s="21"/>
      <c r="HF1258" s="21"/>
      <c r="HG1258" s="21"/>
      <c r="HH1258" s="21"/>
      <c r="HI1258" s="21"/>
      <c r="HJ1258" s="21"/>
      <c r="HK1258" s="21"/>
      <c r="HL1258" s="21"/>
      <c r="HM1258" s="21"/>
      <c r="HN1258" s="21"/>
      <c r="HO1258" s="21"/>
      <c r="HP1258" s="21"/>
      <c r="HQ1258" s="21"/>
      <c r="HR1258" s="21"/>
      <c r="HS1258" s="21"/>
      <c r="HT1258" s="21"/>
      <c r="HU1258" s="21"/>
      <c r="HV1258" s="21"/>
      <c r="HW1258" s="21"/>
      <c r="HX1258" s="21"/>
      <c r="HY1258" s="21"/>
      <c r="HZ1258" s="21"/>
      <c r="IA1258" s="21"/>
      <c r="IB1258" s="21"/>
      <c r="IC1258" s="21"/>
      <c r="ID1258" s="21"/>
      <c r="IE1258" s="21"/>
      <c r="IF1258" s="21"/>
      <c r="IG1258" s="21"/>
      <c r="IH1258" s="21"/>
      <c r="II1258" s="21"/>
      <c r="IJ1258" s="21"/>
      <c r="IK1258" s="21"/>
      <c r="IL1258" s="21"/>
      <c r="IM1258" s="21"/>
      <c r="IN1258" s="21"/>
      <c r="IO1258" s="21"/>
      <c r="IP1258" s="21"/>
      <c r="IQ1258" s="21"/>
      <c r="IR1258" s="21"/>
      <c r="IS1258" s="21"/>
      <c r="IT1258" s="21"/>
      <c r="IU1258" s="21"/>
      <c r="IV1258" s="21"/>
      <c r="IW1258" s="21"/>
      <c r="IX1258" s="21"/>
      <c r="IY1258" s="21"/>
      <c r="IZ1258" s="21"/>
      <c r="JA1258" s="21"/>
      <c r="JB1258" s="21"/>
      <c r="JC1258" s="21"/>
      <c r="JD1258" s="21"/>
      <c r="JE1258" s="21"/>
      <c r="JF1258" s="21"/>
      <c r="JG1258" s="21"/>
      <c r="JH1258" s="21"/>
      <c r="JI1258" s="21"/>
      <c r="JJ1258" s="21"/>
      <c r="JK1258" s="21"/>
      <c r="JL1258" s="21"/>
      <c r="JM1258" s="21"/>
      <c r="JN1258" s="21"/>
      <c r="JO1258" s="21"/>
      <c r="JP1258" s="21"/>
      <c r="JQ1258" s="21"/>
      <c r="JR1258" s="21"/>
      <c r="JS1258" s="21"/>
      <c r="JT1258" s="21"/>
      <c r="JU1258" s="21"/>
      <c r="JV1258" s="21"/>
      <c r="JW1258" s="21"/>
      <c r="JX1258" s="21"/>
      <c r="JY1258" s="21"/>
    </row>
    <row r="1259" spans="1:285" ht="14.1" customHeight="1">
      <c r="A1259" s="21"/>
      <c r="B1259" s="21"/>
      <c r="C1259" s="21"/>
      <c r="D1259" s="21"/>
      <c r="E1259" s="21"/>
      <c r="F1259" s="21"/>
      <c r="G1259" s="21"/>
      <c r="H1259" s="21"/>
      <c r="I1259" s="21"/>
      <c r="J1259" s="21"/>
      <c r="K1259" s="21"/>
      <c r="L1259" s="21"/>
      <c r="M1259" s="21"/>
      <c r="N1259" s="21"/>
      <c r="O1259" s="21"/>
      <c r="P1259" s="21"/>
      <c r="Q1259" s="21"/>
      <c r="R1259" s="21"/>
      <c r="S1259" s="21"/>
      <c r="T1259" s="21"/>
      <c r="U1259" s="21"/>
      <c r="V1259" s="21"/>
      <c r="W1259" s="21"/>
      <c r="X1259" s="21"/>
      <c r="Y1259" s="21"/>
      <c r="Z1259" s="21"/>
      <c r="AA1259" s="21"/>
      <c r="AB1259" s="21"/>
      <c r="AC1259" s="21"/>
      <c r="AD1259" s="21"/>
      <c r="AE1259" s="21"/>
      <c r="AF1259" s="21"/>
      <c r="AG1259" s="21"/>
      <c r="AH1259" s="21"/>
      <c r="AI1259" s="21"/>
      <c r="AJ1259" s="21"/>
      <c r="AK1259" s="21"/>
      <c r="AL1259" s="21"/>
      <c r="AM1259" s="21"/>
      <c r="AN1259" s="21"/>
      <c r="AO1259" s="21"/>
      <c r="AP1259" s="21"/>
      <c r="AQ1259" s="21"/>
      <c r="AR1259" s="21"/>
      <c r="AS1259" s="21"/>
      <c r="AT1259" s="21"/>
      <c r="AU1259" s="21"/>
      <c r="AV1259" s="21"/>
      <c r="AW1259" s="21"/>
      <c r="AX1259" s="21"/>
      <c r="AY1259" s="21"/>
      <c r="AZ1259" s="21"/>
      <c r="BA1259" s="21"/>
      <c r="BB1259" s="21"/>
      <c r="BC1259" s="21"/>
      <c r="BD1259" s="21"/>
      <c r="BE1259" s="21"/>
      <c r="BF1259" s="21"/>
      <c r="BG1259" s="21"/>
      <c r="BH1259" s="21"/>
      <c r="BI1259" s="21"/>
      <c r="BJ1259" s="21"/>
      <c r="BK1259" s="21"/>
      <c r="BL1259" s="21"/>
      <c r="BM1259" s="21"/>
      <c r="BN1259" s="21"/>
      <c r="BO1259" s="21"/>
      <c r="BP1259" s="21"/>
      <c r="BQ1259" s="21"/>
      <c r="BR1259" s="21"/>
      <c r="BS1259" s="21"/>
      <c r="BT1259" s="21"/>
      <c r="BU1259" s="21"/>
      <c r="BV1259" s="21"/>
      <c r="BW1259" s="21"/>
      <c r="BX1259" s="21"/>
      <c r="BY1259" s="21"/>
      <c r="BZ1259" s="21"/>
      <c r="CA1259" s="21"/>
      <c r="CB1259" s="21"/>
      <c r="CC1259" s="21"/>
      <c r="CD1259" s="21"/>
      <c r="CE1259" s="21"/>
      <c r="CF1259" s="21"/>
      <c r="CG1259" s="21"/>
      <c r="CH1259" s="21"/>
      <c r="CI1259" s="21"/>
      <c r="CJ1259" s="21"/>
      <c r="CK1259" s="21"/>
      <c r="CL1259" s="21"/>
      <c r="CM1259" s="21"/>
      <c r="CN1259" s="21"/>
      <c r="CO1259" s="21"/>
      <c r="CP1259" s="21"/>
      <c r="CQ1259" s="21"/>
      <c r="CR1259" s="21"/>
      <c r="CS1259" s="21"/>
      <c r="CT1259" s="21"/>
      <c r="CU1259" s="21"/>
      <c r="CV1259" s="21"/>
      <c r="CW1259" s="21"/>
      <c r="CX1259" s="21"/>
      <c r="CY1259" s="21"/>
      <c r="CZ1259" s="21"/>
      <c r="DA1259" s="21"/>
      <c r="DB1259" s="21"/>
      <c r="DC1259" s="21"/>
      <c r="DD1259" s="21"/>
      <c r="DE1259" s="21"/>
      <c r="DF1259" s="21"/>
      <c r="DG1259" s="21"/>
      <c r="DH1259" s="21"/>
      <c r="DI1259" s="21"/>
      <c r="DJ1259" s="21"/>
      <c r="DK1259" s="21"/>
      <c r="DL1259" s="21"/>
      <c r="DM1259" s="21"/>
      <c r="DN1259" s="21"/>
      <c r="DO1259" s="21"/>
      <c r="DP1259" s="21"/>
      <c r="DQ1259" s="21"/>
      <c r="DR1259" s="21"/>
      <c r="DS1259" s="21"/>
      <c r="DT1259" s="21"/>
      <c r="DU1259" s="21"/>
      <c r="DV1259" s="21"/>
      <c r="DW1259" s="21"/>
      <c r="DX1259" s="21"/>
      <c r="DY1259" s="21"/>
      <c r="DZ1259" s="21"/>
      <c r="EA1259" s="21"/>
      <c r="EB1259" s="21"/>
      <c r="EC1259" s="21"/>
      <c r="ED1259" s="21"/>
      <c r="EE1259" s="21"/>
      <c r="EF1259" s="21"/>
      <c r="EG1259" s="21"/>
      <c r="EH1259" s="21"/>
      <c r="EI1259" s="21"/>
      <c r="EJ1259" s="21"/>
      <c r="EK1259" s="21"/>
      <c r="EL1259" s="21"/>
      <c r="EM1259" s="21"/>
      <c r="EN1259" s="21"/>
      <c r="EO1259" s="21"/>
      <c r="EP1259" s="21"/>
      <c r="EQ1259" s="21"/>
      <c r="ER1259" s="21"/>
      <c r="ES1259" s="21"/>
      <c r="ET1259" s="21"/>
      <c r="EU1259" s="21"/>
      <c r="EV1259" s="21"/>
      <c r="EW1259" s="21"/>
      <c r="EX1259" s="21"/>
      <c r="EY1259" s="21"/>
      <c r="EZ1259" s="21"/>
      <c r="FA1259" s="21"/>
      <c r="FB1259" s="21"/>
      <c r="FC1259" s="21"/>
      <c r="FD1259" s="21"/>
      <c r="FE1259" s="21"/>
      <c r="FF1259" s="21"/>
      <c r="FG1259" s="21"/>
      <c r="FH1259" s="21"/>
      <c r="FI1259" s="21"/>
      <c r="FJ1259" s="21"/>
      <c r="FK1259" s="21"/>
      <c r="FL1259" s="21"/>
      <c r="FM1259" s="21"/>
      <c r="FN1259" s="21"/>
      <c r="FO1259" s="21"/>
      <c r="FP1259" s="21"/>
      <c r="FQ1259" s="21"/>
      <c r="FR1259" s="21"/>
      <c r="FS1259" s="21"/>
      <c r="FT1259" s="21"/>
      <c r="FU1259" s="21"/>
      <c r="FV1259" s="21"/>
      <c r="FW1259" s="21"/>
      <c r="FX1259" s="21"/>
      <c r="FY1259" s="21"/>
      <c r="FZ1259" s="21"/>
      <c r="GA1259" s="21"/>
      <c r="GB1259" s="21"/>
      <c r="GC1259" s="21"/>
      <c r="GD1259" s="21"/>
      <c r="GE1259" s="21"/>
      <c r="GF1259" s="21"/>
      <c r="GG1259" s="21"/>
      <c r="GH1259" s="21"/>
      <c r="GI1259" s="21"/>
      <c r="GJ1259" s="21"/>
      <c r="GK1259" s="21"/>
      <c r="GL1259" s="21"/>
      <c r="GM1259" s="21"/>
      <c r="GN1259" s="21"/>
      <c r="GO1259" s="21"/>
      <c r="GP1259" s="21"/>
      <c r="GQ1259" s="21"/>
      <c r="GR1259" s="21"/>
      <c r="GS1259" s="21"/>
      <c r="GT1259" s="21"/>
      <c r="GU1259" s="21"/>
      <c r="GV1259" s="21"/>
      <c r="GW1259" s="21"/>
      <c r="GX1259" s="21"/>
      <c r="GY1259" s="21"/>
      <c r="GZ1259" s="21"/>
      <c r="HA1259" s="21"/>
      <c r="HB1259" s="21"/>
      <c r="HC1259" s="21"/>
      <c r="HD1259" s="21"/>
      <c r="HE1259" s="21"/>
      <c r="HF1259" s="21"/>
      <c r="HG1259" s="21"/>
      <c r="HH1259" s="21"/>
      <c r="HI1259" s="21"/>
      <c r="HJ1259" s="21"/>
      <c r="HK1259" s="21"/>
      <c r="HL1259" s="21"/>
      <c r="HM1259" s="21"/>
      <c r="HN1259" s="21"/>
      <c r="HO1259" s="21"/>
      <c r="HP1259" s="21"/>
      <c r="HQ1259" s="21"/>
      <c r="HR1259" s="21"/>
      <c r="HS1259" s="21"/>
      <c r="HT1259" s="21"/>
      <c r="HU1259" s="21"/>
      <c r="HV1259" s="21"/>
      <c r="HW1259" s="21"/>
      <c r="HX1259" s="21"/>
      <c r="HY1259" s="21"/>
      <c r="HZ1259" s="21"/>
      <c r="IA1259" s="21"/>
      <c r="IB1259" s="21"/>
      <c r="IC1259" s="21"/>
      <c r="ID1259" s="21"/>
      <c r="IE1259" s="21"/>
      <c r="IF1259" s="21"/>
      <c r="IG1259" s="21"/>
      <c r="IH1259" s="21"/>
      <c r="II1259" s="21"/>
      <c r="IJ1259" s="21"/>
      <c r="IK1259" s="21"/>
      <c r="IL1259" s="21"/>
      <c r="IM1259" s="21"/>
      <c r="IN1259" s="21"/>
      <c r="IO1259" s="21"/>
      <c r="IP1259" s="21"/>
      <c r="IQ1259" s="21"/>
      <c r="IR1259" s="21"/>
      <c r="IS1259" s="21"/>
      <c r="IT1259" s="21"/>
      <c r="IU1259" s="21"/>
      <c r="IV1259" s="21"/>
      <c r="IW1259" s="21"/>
      <c r="IX1259" s="21"/>
      <c r="IY1259" s="21"/>
      <c r="IZ1259" s="21"/>
      <c r="JA1259" s="21"/>
      <c r="JB1259" s="21"/>
      <c r="JC1259" s="21"/>
      <c r="JD1259" s="21"/>
      <c r="JE1259" s="21"/>
      <c r="JF1259" s="21"/>
      <c r="JG1259" s="21"/>
      <c r="JH1259" s="21"/>
      <c r="JI1259" s="21"/>
      <c r="JJ1259" s="21"/>
      <c r="JK1259" s="21"/>
      <c r="JL1259" s="21"/>
      <c r="JM1259" s="21"/>
      <c r="JN1259" s="21"/>
      <c r="JO1259" s="21"/>
      <c r="JP1259" s="21"/>
      <c r="JQ1259" s="21"/>
      <c r="JR1259" s="21"/>
      <c r="JS1259" s="21"/>
      <c r="JT1259" s="21"/>
      <c r="JU1259" s="21"/>
      <c r="JV1259" s="21"/>
      <c r="JW1259" s="21"/>
      <c r="JX1259" s="21"/>
      <c r="JY1259" s="21"/>
    </row>
    <row r="1260" spans="1:285" ht="14.1" customHeight="1">
      <c r="A1260" s="21"/>
      <c r="B1260" s="21"/>
      <c r="C1260" s="21"/>
      <c r="D1260" s="21"/>
      <c r="E1260" s="21"/>
      <c r="F1260" s="21"/>
      <c r="G1260" s="21"/>
      <c r="H1260" s="21"/>
      <c r="I1260" s="21"/>
      <c r="J1260" s="21"/>
      <c r="K1260" s="21"/>
      <c r="L1260" s="21"/>
      <c r="M1260" s="21"/>
      <c r="N1260" s="21"/>
      <c r="O1260" s="21"/>
      <c r="P1260" s="21"/>
      <c r="Q1260" s="21"/>
      <c r="R1260" s="21"/>
      <c r="S1260" s="21"/>
      <c r="T1260" s="21"/>
      <c r="U1260" s="21"/>
      <c r="V1260" s="21"/>
      <c r="W1260" s="21"/>
      <c r="X1260" s="21"/>
      <c r="Y1260" s="21"/>
      <c r="Z1260" s="21"/>
      <c r="AA1260" s="21"/>
      <c r="AB1260" s="21"/>
      <c r="AC1260" s="21"/>
      <c r="AD1260" s="21"/>
      <c r="AE1260" s="21"/>
      <c r="AF1260" s="21"/>
      <c r="AG1260" s="21"/>
      <c r="AH1260" s="21"/>
      <c r="AI1260" s="21"/>
      <c r="AJ1260" s="21"/>
      <c r="AK1260" s="21"/>
      <c r="AL1260" s="21"/>
      <c r="AM1260" s="21"/>
      <c r="AN1260" s="21"/>
      <c r="AO1260" s="21"/>
      <c r="AP1260" s="21"/>
      <c r="AQ1260" s="21"/>
      <c r="AR1260" s="21"/>
      <c r="AS1260" s="21"/>
      <c r="AT1260" s="21"/>
      <c r="AU1260" s="21"/>
      <c r="AV1260" s="21"/>
      <c r="AW1260" s="21"/>
      <c r="AX1260" s="21"/>
      <c r="AY1260" s="21"/>
      <c r="AZ1260" s="21"/>
      <c r="BA1260" s="21"/>
      <c r="BB1260" s="21"/>
      <c r="BC1260" s="21"/>
      <c r="BD1260" s="21"/>
      <c r="BE1260" s="21"/>
      <c r="BF1260" s="21"/>
      <c r="BG1260" s="21"/>
      <c r="BH1260" s="21"/>
      <c r="BI1260" s="21"/>
      <c r="BJ1260" s="21"/>
      <c r="BK1260" s="21"/>
      <c r="BL1260" s="21"/>
      <c r="BM1260" s="21"/>
      <c r="BN1260" s="21"/>
      <c r="BO1260" s="21"/>
      <c r="BP1260" s="21"/>
      <c r="BQ1260" s="21"/>
      <c r="BR1260" s="21"/>
      <c r="BS1260" s="21"/>
      <c r="BT1260" s="21"/>
      <c r="BU1260" s="21"/>
      <c r="BV1260" s="21"/>
      <c r="BW1260" s="21"/>
      <c r="BX1260" s="21"/>
      <c r="BY1260" s="21"/>
      <c r="BZ1260" s="21"/>
      <c r="CA1260" s="21"/>
      <c r="CB1260" s="21"/>
      <c r="CC1260" s="21"/>
      <c r="CD1260" s="21"/>
      <c r="CE1260" s="21"/>
      <c r="CF1260" s="21"/>
      <c r="CG1260" s="21"/>
      <c r="CH1260" s="21"/>
      <c r="CI1260" s="21"/>
      <c r="CJ1260" s="21"/>
      <c r="CK1260" s="21"/>
      <c r="CL1260" s="21"/>
      <c r="CM1260" s="21"/>
      <c r="CN1260" s="21"/>
      <c r="CO1260" s="21"/>
      <c r="CP1260" s="21"/>
      <c r="CQ1260" s="21"/>
      <c r="CR1260" s="21"/>
      <c r="CS1260" s="21"/>
      <c r="CT1260" s="21"/>
      <c r="CU1260" s="21"/>
      <c r="CV1260" s="21"/>
      <c r="CW1260" s="21"/>
      <c r="CX1260" s="21"/>
      <c r="CY1260" s="21"/>
      <c r="CZ1260" s="21"/>
      <c r="DA1260" s="21"/>
      <c r="DB1260" s="21"/>
      <c r="DC1260" s="21"/>
      <c r="DD1260" s="21"/>
      <c r="DE1260" s="21"/>
      <c r="DF1260" s="21"/>
      <c r="DG1260" s="21"/>
      <c r="DH1260" s="21"/>
      <c r="DI1260" s="21"/>
      <c r="DJ1260" s="21"/>
      <c r="DK1260" s="21"/>
      <c r="DL1260" s="21"/>
      <c r="DM1260" s="21"/>
      <c r="DN1260" s="21"/>
      <c r="DO1260" s="21"/>
      <c r="DP1260" s="21"/>
      <c r="DQ1260" s="21"/>
      <c r="DR1260" s="21"/>
      <c r="DS1260" s="21"/>
      <c r="DT1260" s="21"/>
      <c r="DU1260" s="21"/>
      <c r="DV1260" s="21"/>
      <c r="DW1260" s="21"/>
      <c r="DX1260" s="21"/>
      <c r="DY1260" s="21"/>
      <c r="DZ1260" s="21"/>
      <c r="EA1260" s="21"/>
      <c r="EB1260" s="21"/>
      <c r="EC1260" s="21"/>
      <c r="ED1260" s="21"/>
      <c r="EE1260" s="21"/>
      <c r="EF1260" s="21"/>
      <c r="EG1260" s="21"/>
      <c r="EH1260" s="21"/>
      <c r="EI1260" s="21"/>
      <c r="EJ1260" s="21"/>
      <c r="EK1260" s="21"/>
      <c r="EL1260" s="21"/>
      <c r="EM1260" s="21"/>
      <c r="EN1260" s="21"/>
      <c r="EO1260" s="21"/>
      <c r="EP1260" s="21"/>
      <c r="EQ1260" s="21"/>
      <c r="ER1260" s="21"/>
      <c r="ES1260" s="21"/>
      <c r="ET1260" s="21"/>
      <c r="EU1260" s="21"/>
      <c r="EV1260" s="21"/>
      <c r="EW1260" s="21"/>
      <c r="EX1260" s="21"/>
      <c r="EY1260" s="21"/>
      <c r="EZ1260" s="21"/>
      <c r="FA1260" s="21"/>
      <c r="FB1260" s="21"/>
      <c r="FC1260" s="21"/>
      <c r="FD1260" s="21"/>
      <c r="FE1260" s="21"/>
      <c r="FF1260" s="21"/>
      <c r="FG1260" s="21"/>
      <c r="FH1260" s="21"/>
      <c r="FI1260" s="21"/>
      <c r="FJ1260" s="21"/>
      <c r="FK1260" s="21"/>
      <c r="FL1260" s="21"/>
      <c r="FM1260" s="21"/>
      <c r="FN1260" s="21"/>
      <c r="FO1260" s="21"/>
      <c r="FP1260" s="21"/>
      <c r="FQ1260" s="21"/>
      <c r="FR1260" s="21"/>
      <c r="FS1260" s="21"/>
      <c r="FT1260" s="21"/>
      <c r="FU1260" s="21"/>
      <c r="FV1260" s="21"/>
      <c r="FW1260" s="21"/>
      <c r="FX1260" s="21"/>
      <c r="FY1260" s="21"/>
      <c r="FZ1260" s="21"/>
      <c r="GA1260" s="21"/>
      <c r="GB1260" s="21"/>
      <c r="GC1260" s="21"/>
      <c r="GD1260" s="21"/>
      <c r="GE1260" s="21"/>
      <c r="GF1260" s="21"/>
      <c r="GG1260" s="21"/>
      <c r="GH1260" s="21"/>
      <c r="GI1260" s="21"/>
      <c r="GJ1260" s="21"/>
      <c r="GK1260" s="21"/>
      <c r="GL1260" s="21"/>
      <c r="GM1260" s="21"/>
      <c r="GN1260" s="21"/>
      <c r="GO1260" s="21"/>
      <c r="GP1260" s="21"/>
      <c r="GQ1260" s="21"/>
      <c r="GR1260" s="21"/>
      <c r="GS1260" s="21"/>
      <c r="GT1260" s="21"/>
      <c r="GU1260" s="21"/>
      <c r="GV1260" s="21"/>
      <c r="GW1260" s="21"/>
      <c r="GX1260" s="21"/>
      <c r="GY1260" s="21"/>
      <c r="GZ1260" s="21"/>
      <c r="HA1260" s="21"/>
      <c r="HB1260" s="21"/>
      <c r="HC1260" s="21"/>
      <c r="HD1260" s="21"/>
      <c r="HE1260" s="21"/>
      <c r="HF1260" s="21"/>
      <c r="HG1260" s="21"/>
      <c r="HH1260" s="21"/>
      <c r="HI1260" s="21"/>
      <c r="HJ1260" s="21"/>
      <c r="HK1260" s="21"/>
      <c r="HL1260" s="21"/>
      <c r="HM1260" s="21"/>
      <c r="HN1260" s="21"/>
      <c r="HO1260" s="21"/>
      <c r="HP1260" s="21"/>
      <c r="HQ1260" s="21"/>
      <c r="HR1260" s="21"/>
      <c r="HS1260" s="21"/>
      <c r="HT1260" s="21"/>
      <c r="HU1260" s="21"/>
      <c r="HV1260" s="21"/>
      <c r="HW1260" s="21"/>
      <c r="HX1260" s="21"/>
      <c r="HY1260" s="21"/>
      <c r="HZ1260" s="21"/>
      <c r="IA1260" s="21"/>
      <c r="IB1260" s="21"/>
      <c r="IC1260" s="21"/>
      <c r="ID1260" s="21"/>
      <c r="IE1260" s="21"/>
      <c r="IF1260" s="21"/>
      <c r="IG1260" s="21"/>
      <c r="IH1260" s="21"/>
      <c r="II1260" s="21"/>
      <c r="IJ1260" s="21"/>
      <c r="IK1260" s="21"/>
      <c r="IL1260" s="21"/>
      <c r="IM1260" s="21"/>
      <c r="IN1260" s="21"/>
      <c r="IO1260" s="21"/>
      <c r="IP1260" s="21"/>
      <c r="IQ1260" s="21"/>
      <c r="IR1260" s="21"/>
      <c r="IS1260" s="21"/>
      <c r="IT1260" s="21"/>
      <c r="IU1260" s="21"/>
      <c r="IV1260" s="21"/>
      <c r="IW1260" s="21"/>
      <c r="IX1260" s="21"/>
      <c r="IY1260" s="21"/>
      <c r="IZ1260" s="21"/>
      <c r="JA1260" s="21"/>
      <c r="JB1260" s="21"/>
      <c r="JC1260" s="21"/>
      <c r="JD1260" s="21"/>
      <c r="JE1260" s="21"/>
      <c r="JF1260" s="21"/>
      <c r="JG1260" s="21"/>
      <c r="JH1260" s="21"/>
      <c r="JI1260" s="21"/>
      <c r="JJ1260" s="21"/>
      <c r="JK1260" s="21"/>
      <c r="JL1260" s="21"/>
      <c r="JM1260" s="21"/>
      <c r="JN1260" s="21"/>
      <c r="JO1260" s="21"/>
      <c r="JP1260" s="21"/>
      <c r="JQ1260" s="21"/>
      <c r="JR1260" s="21"/>
      <c r="JS1260" s="21"/>
      <c r="JT1260" s="21"/>
      <c r="JU1260" s="21"/>
      <c r="JV1260" s="21"/>
      <c r="JW1260" s="21"/>
      <c r="JX1260" s="21"/>
      <c r="JY1260" s="21"/>
    </row>
    <row r="1261" spans="1:285" ht="14.1" customHeight="1">
      <c r="A1261" s="21"/>
      <c r="B1261" s="21"/>
      <c r="C1261" s="21"/>
      <c r="D1261" s="21"/>
      <c r="E1261" s="21"/>
      <c r="F1261" s="21"/>
      <c r="G1261" s="21"/>
      <c r="H1261" s="21"/>
      <c r="I1261" s="21"/>
      <c r="J1261" s="21"/>
      <c r="K1261" s="21"/>
      <c r="L1261" s="21"/>
      <c r="M1261" s="21"/>
      <c r="N1261" s="21"/>
      <c r="O1261" s="21"/>
      <c r="P1261" s="21"/>
      <c r="Q1261" s="21"/>
      <c r="R1261" s="21"/>
      <c r="S1261" s="21"/>
      <c r="T1261" s="21"/>
      <c r="U1261" s="21"/>
      <c r="V1261" s="21"/>
      <c r="W1261" s="21"/>
      <c r="X1261" s="21"/>
      <c r="Y1261" s="21"/>
      <c r="Z1261" s="21"/>
      <c r="AA1261" s="21"/>
      <c r="AB1261" s="21"/>
      <c r="AC1261" s="21"/>
      <c r="AD1261" s="21"/>
      <c r="AE1261" s="21"/>
      <c r="AF1261" s="21"/>
      <c r="AG1261" s="21"/>
      <c r="AH1261" s="21"/>
      <c r="AI1261" s="21"/>
      <c r="AJ1261" s="21"/>
      <c r="AK1261" s="21"/>
      <c r="AL1261" s="21"/>
      <c r="AM1261" s="21"/>
      <c r="AN1261" s="21"/>
      <c r="AO1261" s="21"/>
      <c r="AP1261" s="21"/>
      <c r="AQ1261" s="21"/>
      <c r="AR1261" s="21"/>
      <c r="AS1261" s="21"/>
      <c r="AT1261" s="21"/>
      <c r="AU1261" s="21"/>
      <c r="AV1261" s="21"/>
      <c r="AW1261" s="21"/>
      <c r="AX1261" s="21"/>
      <c r="AY1261" s="21"/>
      <c r="AZ1261" s="21"/>
      <c r="BA1261" s="21"/>
      <c r="BB1261" s="21"/>
      <c r="BC1261" s="21"/>
      <c r="BD1261" s="21"/>
      <c r="BE1261" s="21"/>
      <c r="BF1261" s="21"/>
      <c r="BG1261" s="21"/>
      <c r="BH1261" s="21"/>
      <c r="BI1261" s="21"/>
      <c r="BJ1261" s="21"/>
      <c r="BK1261" s="21"/>
      <c r="BL1261" s="21"/>
      <c r="BM1261" s="21"/>
      <c r="BN1261" s="21"/>
      <c r="BO1261" s="21"/>
      <c r="BP1261" s="21"/>
      <c r="BQ1261" s="21"/>
      <c r="BR1261" s="21"/>
      <c r="BS1261" s="21"/>
      <c r="BT1261" s="21"/>
      <c r="BU1261" s="21"/>
      <c r="BV1261" s="21"/>
      <c r="BW1261" s="21"/>
      <c r="BX1261" s="21"/>
      <c r="BY1261" s="21"/>
      <c r="BZ1261" s="21"/>
      <c r="CA1261" s="21"/>
      <c r="CB1261" s="21"/>
      <c r="CC1261" s="21"/>
      <c r="CD1261" s="21"/>
      <c r="CE1261" s="21"/>
      <c r="CF1261" s="21"/>
      <c r="CG1261" s="21"/>
      <c r="CH1261" s="21"/>
      <c r="CI1261" s="21"/>
      <c r="CJ1261" s="21"/>
      <c r="CK1261" s="21"/>
      <c r="CL1261" s="21"/>
      <c r="CM1261" s="21"/>
      <c r="CN1261" s="21"/>
      <c r="CO1261" s="21"/>
      <c r="CP1261" s="21"/>
      <c r="CQ1261" s="21"/>
      <c r="CR1261" s="21"/>
      <c r="CS1261" s="21"/>
      <c r="CT1261" s="21"/>
      <c r="CU1261" s="21"/>
      <c r="CV1261" s="21"/>
      <c r="CW1261" s="21"/>
      <c r="CX1261" s="21"/>
      <c r="CY1261" s="21"/>
      <c r="CZ1261" s="21"/>
      <c r="DA1261" s="21"/>
      <c r="DB1261" s="21"/>
      <c r="DC1261" s="21"/>
      <c r="DD1261" s="21"/>
      <c r="DE1261" s="21"/>
      <c r="DF1261" s="21"/>
      <c r="DG1261" s="21"/>
      <c r="DH1261" s="21"/>
      <c r="DI1261" s="21"/>
      <c r="DJ1261" s="21"/>
      <c r="DK1261" s="21"/>
      <c r="DL1261" s="21"/>
      <c r="DM1261" s="21"/>
      <c r="DN1261" s="21"/>
      <c r="DO1261" s="21"/>
      <c r="DP1261" s="21"/>
      <c r="DQ1261" s="21"/>
      <c r="DR1261" s="21"/>
      <c r="DS1261" s="21"/>
      <c r="DT1261" s="21"/>
      <c r="DU1261" s="21"/>
      <c r="DV1261" s="21"/>
      <c r="DW1261" s="21"/>
      <c r="DX1261" s="21"/>
      <c r="DY1261" s="21"/>
      <c r="DZ1261" s="21"/>
      <c r="EA1261" s="21"/>
      <c r="EB1261" s="21"/>
      <c r="EC1261" s="21"/>
      <c r="ED1261" s="21"/>
      <c r="EE1261" s="21"/>
      <c r="EF1261" s="21"/>
      <c r="EG1261" s="21"/>
      <c r="EH1261" s="21"/>
      <c r="EI1261" s="21"/>
      <c r="EJ1261" s="21"/>
      <c r="EK1261" s="21"/>
      <c r="EL1261" s="21"/>
      <c r="EM1261" s="21"/>
      <c r="EN1261" s="21"/>
      <c r="EO1261" s="21"/>
      <c r="EP1261" s="21"/>
      <c r="EQ1261" s="21"/>
      <c r="ER1261" s="21"/>
      <c r="ES1261" s="21"/>
      <c r="ET1261" s="21"/>
      <c r="EU1261" s="21"/>
      <c r="EV1261" s="21"/>
      <c r="EW1261" s="21"/>
      <c r="EX1261" s="21"/>
      <c r="EY1261" s="21"/>
      <c r="EZ1261" s="21"/>
      <c r="FA1261" s="21"/>
      <c r="FB1261" s="21"/>
      <c r="FC1261" s="21"/>
      <c r="FD1261" s="21"/>
      <c r="FE1261" s="21"/>
      <c r="FF1261" s="21"/>
      <c r="FG1261" s="21"/>
      <c r="FH1261" s="21"/>
      <c r="FI1261" s="21"/>
      <c r="FJ1261" s="21"/>
      <c r="FK1261" s="21"/>
      <c r="FL1261" s="21"/>
      <c r="FM1261" s="21"/>
      <c r="FN1261" s="21"/>
      <c r="FO1261" s="21"/>
      <c r="FP1261" s="21"/>
      <c r="FQ1261" s="21"/>
      <c r="FR1261" s="21"/>
      <c r="FS1261" s="21"/>
      <c r="FT1261" s="21"/>
      <c r="FU1261" s="21"/>
      <c r="FV1261" s="21"/>
      <c r="FW1261" s="21"/>
      <c r="FX1261" s="21"/>
      <c r="FY1261" s="21"/>
      <c r="FZ1261" s="21"/>
      <c r="GA1261" s="21"/>
      <c r="GB1261" s="21"/>
      <c r="GC1261" s="21"/>
      <c r="GD1261" s="21"/>
      <c r="GE1261" s="21"/>
      <c r="GF1261" s="21"/>
      <c r="GG1261" s="21"/>
      <c r="GH1261" s="21"/>
      <c r="GI1261" s="21"/>
      <c r="GJ1261" s="21"/>
      <c r="GK1261" s="21"/>
      <c r="GL1261" s="21"/>
      <c r="GM1261" s="21"/>
      <c r="GN1261" s="21"/>
      <c r="GO1261" s="21"/>
      <c r="GP1261" s="21"/>
      <c r="GQ1261" s="21"/>
      <c r="GR1261" s="21"/>
      <c r="GS1261" s="21"/>
      <c r="GT1261" s="21"/>
      <c r="GU1261" s="21"/>
      <c r="GV1261" s="21"/>
      <c r="GW1261" s="21"/>
      <c r="GX1261" s="21"/>
      <c r="GY1261" s="21"/>
      <c r="GZ1261" s="21"/>
      <c r="HA1261" s="21"/>
      <c r="HB1261" s="21"/>
      <c r="HC1261" s="21"/>
      <c r="HD1261" s="21"/>
      <c r="HE1261" s="21"/>
      <c r="HF1261" s="21"/>
      <c r="HG1261" s="21"/>
      <c r="HH1261" s="21"/>
      <c r="HI1261" s="21"/>
      <c r="HJ1261" s="21"/>
      <c r="HK1261" s="21"/>
      <c r="HL1261" s="21"/>
      <c r="HM1261" s="21"/>
      <c r="HN1261" s="21"/>
      <c r="HO1261" s="21"/>
      <c r="HP1261" s="21"/>
      <c r="HQ1261" s="21"/>
      <c r="HR1261" s="21"/>
      <c r="HS1261" s="21"/>
      <c r="HT1261" s="21"/>
      <c r="HU1261" s="21"/>
      <c r="HV1261" s="21"/>
      <c r="HW1261" s="21"/>
      <c r="HX1261" s="21"/>
      <c r="HY1261" s="21"/>
      <c r="HZ1261" s="21"/>
      <c r="IA1261" s="21"/>
      <c r="IB1261" s="21"/>
      <c r="IC1261" s="21"/>
      <c r="ID1261" s="21"/>
      <c r="IE1261" s="21"/>
      <c r="IF1261" s="21"/>
      <c r="IG1261" s="21"/>
      <c r="IH1261" s="21"/>
      <c r="II1261" s="21"/>
      <c r="IJ1261" s="21"/>
      <c r="IK1261" s="21"/>
      <c r="IL1261" s="21"/>
      <c r="IM1261" s="21"/>
      <c r="IN1261" s="21"/>
      <c r="IO1261" s="21"/>
      <c r="IP1261" s="21"/>
      <c r="IQ1261" s="21"/>
      <c r="IR1261" s="21"/>
      <c r="IS1261" s="21"/>
      <c r="IT1261" s="21"/>
      <c r="IU1261" s="21"/>
      <c r="IV1261" s="21"/>
      <c r="IW1261" s="21"/>
      <c r="IX1261" s="21"/>
      <c r="IY1261" s="21"/>
      <c r="IZ1261" s="21"/>
      <c r="JA1261" s="21"/>
      <c r="JB1261" s="21"/>
      <c r="JC1261" s="21"/>
      <c r="JD1261" s="21"/>
      <c r="JE1261" s="21"/>
      <c r="JF1261" s="21"/>
      <c r="JG1261" s="21"/>
      <c r="JH1261" s="21"/>
      <c r="JI1261" s="21"/>
      <c r="JJ1261" s="21"/>
      <c r="JK1261" s="21"/>
      <c r="JL1261" s="21"/>
      <c r="JM1261" s="21"/>
      <c r="JN1261" s="21"/>
      <c r="JO1261" s="21"/>
      <c r="JP1261" s="21"/>
      <c r="JQ1261" s="21"/>
      <c r="JR1261" s="21"/>
      <c r="JS1261" s="21"/>
      <c r="JT1261" s="21"/>
      <c r="JU1261" s="21"/>
      <c r="JV1261" s="21"/>
      <c r="JW1261" s="21"/>
      <c r="JX1261" s="21"/>
      <c r="JY1261" s="21"/>
    </row>
    <row r="1262" spans="1:285" ht="14.1" customHeight="1">
      <c r="A1262" s="21"/>
      <c r="B1262" s="21"/>
      <c r="C1262" s="21"/>
      <c r="D1262" s="21"/>
      <c r="E1262" s="21"/>
      <c r="F1262" s="21"/>
      <c r="G1262" s="21"/>
      <c r="H1262" s="21"/>
      <c r="I1262" s="21"/>
      <c r="J1262" s="21"/>
      <c r="K1262" s="21"/>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21"/>
      <c r="BK1262" s="21"/>
      <c r="BL1262" s="21"/>
      <c r="BM1262" s="21"/>
      <c r="BN1262" s="21"/>
      <c r="BO1262" s="21"/>
      <c r="BP1262" s="21"/>
      <c r="BQ1262" s="21"/>
      <c r="BR1262" s="21"/>
      <c r="BS1262" s="21"/>
      <c r="BT1262" s="21"/>
      <c r="BU1262" s="21"/>
      <c r="BV1262" s="21"/>
      <c r="BW1262" s="21"/>
      <c r="BX1262" s="21"/>
      <c r="BY1262" s="21"/>
      <c r="BZ1262" s="21"/>
      <c r="CA1262" s="21"/>
      <c r="CB1262" s="21"/>
      <c r="CC1262" s="21"/>
      <c r="CD1262" s="21"/>
      <c r="CE1262" s="21"/>
      <c r="CF1262" s="21"/>
      <c r="CG1262" s="21"/>
      <c r="CH1262" s="21"/>
      <c r="CI1262" s="21"/>
      <c r="CJ1262" s="21"/>
      <c r="CK1262" s="21"/>
      <c r="CL1262" s="21"/>
      <c r="CM1262" s="21"/>
      <c r="CN1262" s="21"/>
      <c r="CO1262" s="21"/>
      <c r="CP1262" s="21"/>
      <c r="CQ1262" s="21"/>
      <c r="CR1262" s="21"/>
      <c r="CS1262" s="21"/>
      <c r="CT1262" s="21"/>
      <c r="CU1262" s="21"/>
      <c r="CV1262" s="21"/>
      <c r="CW1262" s="21"/>
      <c r="CX1262" s="21"/>
      <c r="CY1262" s="21"/>
      <c r="CZ1262" s="21"/>
      <c r="DA1262" s="21"/>
      <c r="DB1262" s="21"/>
      <c r="DC1262" s="21"/>
      <c r="DD1262" s="21"/>
      <c r="DE1262" s="21"/>
      <c r="DF1262" s="21"/>
      <c r="DG1262" s="21"/>
      <c r="DH1262" s="21"/>
      <c r="DI1262" s="21"/>
      <c r="DJ1262" s="21"/>
      <c r="DK1262" s="21"/>
      <c r="DL1262" s="21"/>
      <c r="DM1262" s="21"/>
      <c r="DN1262" s="21"/>
      <c r="DO1262" s="21"/>
      <c r="DP1262" s="21"/>
      <c r="DQ1262" s="21"/>
      <c r="DR1262" s="21"/>
      <c r="DS1262" s="21"/>
      <c r="DT1262" s="21"/>
      <c r="DU1262" s="21"/>
      <c r="DV1262" s="21"/>
      <c r="DW1262" s="21"/>
      <c r="DX1262" s="21"/>
      <c r="DY1262" s="21"/>
      <c r="DZ1262" s="21"/>
      <c r="EA1262" s="21"/>
      <c r="EB1262" s="21"/>
      <c r="EC1262" s="21"/>
      <c r="ED1262" s="21"/>
      <c r="EE1262" s="21"/>
      <c r="EF1262" s="21"/>
      <c r="EG1262" s="21"/>
      <c r="EH1262" s="21"/>
      <c r="EI1262" s="21"/>
      <c r="EJ1262" s="21"/>
      <c r="EK1262" s="21"/>
      <c r="EL1262" s="21"/>
      <c r="EM1262" s="21"/>
      <c r="EN1262" s="21"/>
      <c r="EO1262" s="21"/>
      <c r="EP1262" s="21"/>
      <c r="EQ1262" s="21"/>
      <c r="ER1262" s="21"/>
      <c r="ES1262" s="21"/>
      <c r="ET1262" s="21"/>
      <c r="EU1262" s="21"/>
      <c r="EV1262" s="21"/>
      <c r="EW1262" s="21"/>
      <c r="EX1262" s="21"/>
      <c r="EY1262" s="21"/>
      <c r="EZ1262" s="21"/>
      <c r="FA1262" s="21"/>
      <c r="FB1262" s="21"/>
      <c r="FC1262" s="21"/>
      <c r="FD1262" s="21"/>
      <c r="FE1262" s="21"/>
      <c r="FF1262" s="21"/>
      <c r="FG1262" s="21"/>
      <c r="FH1262" s="21"/>
      <c r="FI1262" s="21"/>
      <c r="FJ1262" s="21"/>
      <c r="FK1262" s="21"/>
      <c r="FL1262" s="21"/>
      <c r="FM1262" s="21"/>
      <c r="FN1262" s="21"/>
      <c r="FO1262" s="21"/>
      <c r="FP1262" s="21"/>
      <c r="FQ1262" s="21"/>
      <c r="FR1262" s="21"/>
      <c r="FS1262" s="21"/>
      <c r="FT1262" s="21"/>
      <c r="FU1262" s="21"/>
      <c r="FV1262" s="21"/>
      <c r="FW1262" s="21"/>
      <c r="FX1262" s="21"/>
      <c r="FY1262" s="21"/>
      <c r="FZ1262" s="21"/>
      <c r="GA1262" s="21"/>
      <c r="GB1262" s="21"/>
      <c r="GC1262" s="21"/>
      <c r="GD1262" s="21"/>
      <c r="GE1262" s="21"/>
      <c r="GF1262" s="21"/>
      <c r="GG1262" s="21"/>
      <c r="GH1262" s="21"/>
      <c r="GI1262" s="21"/>
      <c r="GJ1262" s="21"/>
      <c r="GK1262" s="21"/>
      <c r="GL1262" s="21"/>
      <c r="GM1262" s="21"/>
      <c r="GN1262" s="21"/>
      <c r="GO1262" s="21"/>
      <c r="GP1262" s="21"/>
      <c r="GQ1262" s="21"/>
      <c r="GR1262" s="21"/>
      <c r="GS1262" s="21"/>
      <c r="GT1262" s="21"/>
      <c r="GU1262" s="21"/>
      <c r="GV1262" s="21"/>
      <c r="GW1262" s="21"/>
      <c r="GX1262" s="21"/>
      <c r="GY1262" s="21"/>
      <c r="GZ1262" s="21"/>
      <c r="HA1262" s="21"/>
      <c r="HB1262" s="21"/>
      <c r="HC1262" s="21"/>
      <c r="HD1262" s="21"/>
      <c r="HE1262" s="21"/>
      <c r="HF1262" s="21"/>
      <c r="HG1262" s="21"/>
      <c r="HH1262" s="21"/>
      <c r="HI1262" s="21"/>
      <c r="HJ1262" s="21"/>
      <c r="HK1262" s="21"/>
      <c r="HL1262" s="21"/>
      <c r="HM1262" s="21"/>
      <c r="HN1262" s="21"/>
      <c r="HO1262" s="21"/>
      <c r="HP1262" s="21"/>
      <c r="HQ1262" s="21"/>
      <c r="HR1262" s="21"/>
      <c r="HS1262" s="21"/>
      <c r="HT1262" s="21"/>
      <c r="HU1262" s="21"/>
      <c r="HV1262" s="21"/>
      <c r="HW1262" s="21"/>
      <c r="HX1262" s="21"/>
      <c r="HY1262" s="21"/>
      <c r="HZ1262" s="21"/>
      <c r="IA1262" s="21"/>
      <c r="IB1262" s="21"/>
      <c r="IC1262" s="21"/>
      <c r="ID1262" s="21"/>
      <c r="IE1262" s="21"/>
      <c r="IF1262" s="21"/>
      <c r="IG1262" s="21"/>
      <c r="IH1262" s="21"/>
      <c r="II1262" s="21"/>
      <c r="IJ1262" s="21"/>
      <c r="IK1262" s="21"/>
      <c r="IL1262" s="21"/>
      <c r="IM1262" s="21"/>
      <c r="IN1262" s="21"/>
      <c r="IO1262" s="21"/>
      <c r="IP1262" s="21"/>
      <c r="IQ1262" s="21"/>
      <c r="IR1262" s="21"/>
      <c r="IS1262" s="21"/>
      <c r="IT1262" s="21"/>
      <c r="IU1262" s="21"/>
      <c r="IV1262" s="21"/>
      <c r="IW1262" s="21"/>
      <c r="IX1262" s="21"/>
      <c r="IY1262" s="21"/>
      <c r="IZ1262" s="21"/>
      <c r="JA1262" s="21"/>
      <c r="JB1262" s="21"/>
      <c r="JC1262" s="21"/>
      <c r="JD1262" s="21"/>
      <c r="JE1262" s="21"/>
      <c r="JF1262" s="21"/>
      <c r="JG1262" s="21"/>
      <c r="JH1262" s="21"/>
      <c r="JI1262" s="21"/>
      <c r="JJ1262" s="21"/>
      <c r="JK1262" s="21"/>
      <c r="JL1262" s="21"/>
      <c r="JM1262" s="21"/>
      <c r="JN1262" s="21"/>
      <c r="JO1262" s="21"/>
      <c r="JP1262" s="21"/>
      <c r="JQ1262" s="21"/>
      <c r="JR1262" s="21"/>
      <c r="JS1262" s="21"/>
      <c r="JT1262" s="21"/>
      <c r="JU1262" s="21"/>
      <c r="JV1262" s="21"/>
      <c r="JW1262" s="21"/>
      <c r="JX1262" s="21"/>
      <c r="JY1262" s="21"/>
    </row>
    <row r="1263" spans="1:285" ht="14.1" customHeight="1">
      <c r="A1263" s="21"/>
      <c r="B1263" s="21"/>
      <c r="C1263" s="21"/>
      <c r="D1263" s="21"/>
      <c r="E1263" s="21"/>
      <c r="F1263" s="21"/>
      <c r="G1263" s="21"/>
      <c r="H1263" s="21"/>
      <c r="I1263" s="21"/>
      <c r="J1263" s="21"/>
      <c r="K1263" s="21"/>
      <c r="L1263" s="21"/>
      <c r="M1263" s="21"/>
      <c r="N1263" s="21"/>
      <c r="O1263" s="21"/>
      <c r="P1263" s="21"/>
      <c r="Q1263" s="21"/>
      <c r="R1263" s="21"/>
      <c r="S1263" s="21"/>
      <c r="T1263" s="21"/>
      <c r="U1263" s="21"/>
      <c r="V1263" s="21"/>
      <c r="W1263" s="21"/>
      <c r="X1263" s="21"/>
      <c r="Y1263" s="21"/>
      <c r="Z1263" s="21"/>
      <c r="AA1263" s="21"/>
      <c r="AB1263" s="21"/>
      <c r="AC1263" s="21"/>
      <c r="AD1263" s="21"/>
      <c r="AE1263" s="21"/>
      <c r="AF1263" s="21"/>
      <c r="AG1263" s="21"/>
      <c r="AH1263" s="21"/>
      <c r="AI1263" s="21"/>
      <c r="AJ1263" s="21"/>
      <c r="AK1263" s="21"/>
      <c r="AL1263" s="21"/>
      <c r="AM1263" s="21"/>
      <c r="AN1263" s="21"/>
      <c r="AO1263" s="21"/>
      <c r="AP1263" s="21"/>
      <c r="AQ1263" s="21"/>
      <c r="AR1263" s="21"/>
      <c r="AS1263" s="21"/>
      <c r="AT1263" s="21"/>
      <c r="AU1263" s="21"/>
      <c r="AV1263" s="21"/>
      <c r="AW1263" s="21"/>
      <c r="AX1263" s="21"/>
      <c r="AY1263" s="21"/>
      <c r="AZ1263" s="21"/>
      <c r="BA1263" s="21"/>
      <c r="BB1263" s="21"/>
      <c r="BC1263" s="21"/>
      <c r="BD1263" s="21"/>
      <c r="BE1263" s="21"/>
      <c r="BF1263" s="21"/>
      <c r="BG1263" s="21"/>
      <c r="BH1263" s="21"/>
      <c r="BI1263" s="21"/>
      <c r="BJ1263" s="21"/>
      <c r="BK1263" s="21"/>
      <c r="BL1263" s="21"/>
      <c r="BM1263" s="21"/>
      <c r="BN1263" s="21"/>
      <c r="BO1263" s="21"/>
      <c r="BP1263" s="21"/>
      <c r="BQ1263" s="21"/>
      <c r="BR1263" s="21"/>
      <c r="BS1263" s="21"/>
      <c r="BT1263" s="21"/>
      <c r="BU1263" s="21"/>
      <c r="BV1263" s="21"/>
      <c r="BW1263" s="21"/>
      <c r="BX1263" s="21"/>
      <c r="BY1263" s="21"/>
      <c r="BZ1263" s="21"/>
      <c r="CA1263" s="21"/>
      <c r="CB1263" s="21"/>
      <c r="CC1263" s="21"/>
      <c r="CD1263" s="21"/>
      <c r="CE1263" s="21"/>
      <c r="CF1263" s="21"/>
      <c r="CG1263" s="21"/>
      <c r="CH1263" s="21"/>
      <c r="CI1263" s="21"/>
      <c r="CJ1263" s="21"/>
      <c r="CK1263" s="21"/>
      <c r="CL1263" s="21"/>
      <c r="CM1263" s="21"/>
      <c r="CN1263" s="21"/>
      <c r="CO1263" s="21"/>
      <c r="CP1263" s="21"/>
      <c r="CQ1263" s="21"/>
      <c r="CR1263" s="21"/>
      <c r="CS1263" s="21"/>
      <c r="CT1263" s="21"/>
      <c r="CU1263" s="21"/>
      <c r="CV1263" s="21"/>
      <c r="CW1263" s="21"/>
      <c r="CX1263" s="21"/>
      <c r="CY1263" s="21"/>
      <c r="CZ1263" s="21"/>
      <c r="DA1263" s="21"/>
      <c r="DB1263" s="21"/>
      <c r="DC1263" s="21"/>
      <c r="DD1263" s="21"/>
      <c r="DE1263" s="21"/>
      <c r="DF1263" s="21"/>
      <c r="DG1263" s="21"/>
      <c r="DH1263" s="21"/>
      <c r="DI1263" s="21"/>
      <c r="DJ1263" s="21"/>
      <c r="DK1263" s="21"/>
      <c r="DL1263" s="21"/>
      <c r="DM1263" s="21"/>
      <c r="DN1263" s="21"/>
      <c r="DO1263" s="21"/>
      <c r="DP1263" s="21"/>
      <c r="DQ1263" s="21"/>
      <c r="DR1263" s="21"/>
      <c r="DS1263" s="21"/>
      <c r="DT1263" s="21"/>
      <c r="DU1263" s="21"/>
      <c r="DV1263" s="21"/>
      <c r="DW1263" s="21"/>
      <c r="DX1263" s="21"/>
      <c r="DY1263" s="21"/>
      <c r="DZ1263" s="21"/>
      <c r="EA1263" s="21"/>
      <c r="EB1263" s="21"/>
      <c r="EC1263" s="21"/>
      <c r="ED1263" s="21"/>
      <c r="EE1263" s="21"/>
      <c r="EF1263" s="21"/>
      <c r="EG1263" s="21"/>
      <c r="EH1263" s="21"/>
      <c r="EI1263" s="21"/>
      <c r="EJ1263" s="21"/>
      <c r="EK1263" s="21"/>
      <c r="EL1263" s="21"/>
      <c r="EM1263" s="21"/>
      <c r="EN1263" s="21"/>
      <c r="EO1263" s="21"/>
      <c r="EP1263" s="21"/>
      <c r="EQ1263" s="21"/>
      <c r="ER1263" s="21"/>
      <c r="ES1263" s="21"/>
      <c r="ET1263" s="21"/>
      <c r="EU1263" s="21"/>
      <c r="EV1263" s="21"/>
      <c r="EW1263" s="21"/>
      <c r="EX1263" s="21"/>
      <c r="EY1263" s="21"/>
      <c r="EZ1263" s="21"/>
      <c r="FA1263" s="21"/>
      <c r="FB1263" s="21"/>
      <c r="FC1263" s="21"/>
      <c r="FD1263" s="21"/>
      <c r="FE1263" s="21"/>
      <c r="FF1263" s="21"/>
      <c r="FG1263" s="21"/>
      <c r="FH1263" s="21"/>
      <c r="FI1263" s="21"/>
      <c r="FJ1263" s="21"/>
      <c r="FK1263" s="21"/>
      <c r="FL1263" s="21"/>
      <c r="FM1263" s="21"/>
      <c r="FN1263" s="21"/>
      <c r="FO1263" s="21"/>
      <c r="FP1263" s="21"/>
      <c r="FQ1263" s="21"/>
      <c r="FR1263" s="21"/>
      <c r="FS1263" s="21"/>
      <c r="FT1263" s="21"/>
      <c r="FU1263" s="21"/>
      <c r="FV1263" s="21"/>
      <c r="FW1263" s="21"/>
      <c r="FX1263" s="21"/>
      <c r="FY1263" s="21"/>
      <c r="FZ1263" s="21"/>
      <c r="GA1263" s="21"/>
      <c r="GB1263" s="21"/>
      <c r="GC1263" s="21"/>
      <c r="GD1263" s="21"/>
      <c r="GE1263" s="21"/>
      <c r="GF1263" s="21"/>
      <c r="GG1263" s="21"/>
      <c r="GH1263" s="21"/>
      <c r="GI1263" s="21"/>
      <c r="GJ1263" s="21"/>
      <c r="GK1263" s="21"/>
      <c r="GL1263" s="21"/>
      <c r="GM1263" s="21"/>
      <c r="GN1263" s="21"/>
      <c r="GO1263" s="21"/>
      <c r="GP1263" s="21"/>
      <c r="GQ1263" s="21"/>
      <c r="GR1263" s="21"/>
      <c r="GS1263" s="21"/>
      <c r="GT1263" s="21"/>
      <c r="GU1263" s="21"/>
      <c r="GV1263" s="21"/>
      <c r="GW1263" s="21"/>
      <c r="GX1263" s="21"/>
      <c r="GY1263" s="21"/>
      <c r="GZ1263" s="21"/>
      <c r="HA1263" s="21"/>
      <c r="HB1263" s="21"/>
      <c r="HC1263" s="21"/>
      <c r="HD1263" s="21"/>
      <c r="HE1263" s="21"/>
      <c r="HF1263" s="21"/>
      <c r="HG1263" s="21"/>
      <c r="HH1263" s="21"/>
      <c r="HI1263" s="21"/>
      <c r="HJ1263" s="21"/>
      <c r="HK1263" s="21"/>
      <c r="HL1263" s="21"/>
      <c r="HM1263" s="21"/>
      <c r="HN1263" s="21"/>
      <c r="HO1263" s="21"/>
      <c r="HP1263" s="21"/>
      <c r="HQ1263" s="21"/>
      <c r="HR1263" s="21"/>
      <c r="HS1263" s="21"/>
      <c r="HT1263" s="21"/>
      <c r="HU1263" s="21"/>
      <c r="HV1263" s="21"/>
      <c r="HW1263" s="21"/>
      <c r="HX1263" s="21"/>
      <c r="HY1263" s="21"/>
      <c r="HZ1263" s="21"/>
      <c r="IA1263" s="21"/>
      <c r="IB1263" s="21"/>
      <c r="IC1263" s="21"/>
      <c r="ID1263" s="21"/>
      <c r="IE1263" s="21"/>
      <c r="IF1263" s="21"/>
      <c r="IG1263" s="21"/>
      <c r="IH1263" s="21"/>
      <c r="II1263" s="21"/>
      <c r="IJ1263" s="21"/>
      <c r="IK1263" s="21"/>
      <c r="IL1263" s="21"/>
      <c r="IM1263" s="21"/>
      <c r="IN1263" s="21"/>
      <c r="IO1263" s="21"/>
      <c r="IP1263" s="21"/>
      <c r="IQ1263" s="21"/>
      <c r="IR1263" s="21"/>
      <c r="IS1263" s="21"/>
      <c r="IT1263" s="21"/>
      <c r="IU1263" s="21"/>
      <c r="IV1263" s="21"/>
      <c r="IW1263" s="21"/>
      <c r="IX1263" s="21"/>
      <c r="IY1263" s="21"/>
      <c r="IZ1263" s="21"/>
      <c r="JA1263" s="21"/>
      <c r="JB1263" s="21"/>
      <c r="JC1263" s="21"/>
      <c r="JD1263" s="21"/>
      <c r="JE1263" s="21"/>
      <c r="JF1263" s="21"/>
      <c r="JG1263" s="21"/>
      <c r="JH1263" s="21"/>
      <c r="JI1263" s="21"/>
      <c r="JJ1263" s="21"/>
      <c r="JK1263" s="21"/>
      <c r="JL1263" s="21"/>
      <c r="JM1263" s="21"/>
      <c r="JN1263" s="21"/>
      <c r="JO1263" s="21"/>
      <c r="JP1263" s="21"/>
      <c r="JQ1263" s="21"/>
      <c r="JR1263" s="21"/>
      <c r="JS1263" s="21"/>
      <c r="JT1263" s="21"/>
      <c r="JU1263" s="21"/>
      <c r="JV1263" s="21"/>
      <c r="JW1263" s="21"/>
      <c r="JX1263" s="21"/>
      <c r="JY1263" s="21"/>
    </row>
    <row r="1264" spans="1:285" ht="14.1" customHeight="1">
      <c r="A1264" s="21"/>
      <c r="B1264" s="21"/>
      <c r="C1264" s="21"/>
      <c r="D1264" s="21"/>
      <c r="E1264" s="21"/>
      <c r="F1264" s="21"/>
      <c r="G1264" s="21"/>
      <c r="H1264" s="21"/>
      <c r="I1264" s="21"/>
      <c r="J1264" s="21"/>
      <c r="K1264" s="21"/>
      <c r="L1264" s="21"/>
      <c r="M1264" s="21"/>
      <c r="N1264" s="21"/>
      <c r="O1264" s="21"/>
      <c r="P1264" s="21"/>
      <c r="Q1264" s="21"/>
      <c r="R1264" s="21"/>
      <c r="S1264" s="21"/>
      <c r="T1264" s="21"/>
      <c r="U1264" s="21"/>
      <c r="V1264" s="21"/>
      <c r="W1264" s="21"/>
      <c r="X1264" s="21"/>
      <c r="Y1264" s="21"/>
      <c r="Z1264" s="21"/>
      <c r="AA1264" s="21"/>
      <c r="AB1264" s="21"/>
      <c r="AC1264" s="21"/>
      <c r="AD1264" s="21"/>
      <c r="AE1264" s="21"/>
      <c r="AF1264" s="21"/>
      <c r="AG1264" s="21"/>
      <c r="AH1264" s="21"/>
      <c r="AI1264" s="21"/>
      <c r="AJ1264" s="21"/>
      <c r="AK1264" s="21"/>
      <c r="AL1264" s="21"/>
      <c r="AM1264" s="21"/>
      <c r="AN1264" s="21"/>
      <c r="AO1264" s="21"/>
      <c r="AP1264" s="21"/>
      <c r="AQ1264" s="21"/>
      <c r="AR1264" s="21"/>
      <c r="AS1264" s="21"/>
      <c r="AT1264" s="21"/>
      <c r="AU1264" s="21"/>
      <c r="AV1264" s="21"/>
      <c r="AW1264" s="21"/>
      <c r="AX1264" s="21"/>
      <c r="AY1264" s="21"/>
      <c r="AZ1264" s="21"/>
      <c r="BA1264" s="21"/>
      <c r="BB1264" s="21"/>
      <c r="BC1264" s="21"/>
      <c r="BD1264" s="21"/>
      <c r="BE1264" s="21"/>
      <c r="BF1264" s="21"/>
      <c r="BG1264" s="21"/>
      <c r="BH1264" s="21"/>
      <c r="BI1264" s="21"/>
      <c r="BJ1264" s="21"/>
      <c r="BK1264" s="21"/>
      <c r="BL1264" s="21"/>
      <c r="BM1264" s="21"/>
      <c r="BN1264" s="21"/>
      <c r="BO1264" s="21"/>
      <c r="BP1264" s="21"/>
      <c r="BQ1264" s="21"/>
      <c r="BR1264" s="21"/>
      <c r="BS1264" s="21"/>
      <c r="BT1264" s="21"/>
      <c r="BU1264" s="21"/>
      <c r="BV1264" s="21"/>
      <c r="BW1264" s="21"/>
      <c r="BX1264" s="21"/>
      <c r="BY1264" s="21"/>
      <c r="BZ1264" s="21"/>
      <c r="CA1264" s="21"/>
      <c r="CB1264" s="21"/>
      <c r="CC1264" s="21"/>
      <c r="CD1264" s="21"/>
      <c r="CE1264" s="21"/>
      <c r="CF1264" s="21"/>
      <c r="CG1264" s="21"/>
      <c r="CH1264" s="21"/>
      <c r="CI1264" s="21"/>
      <c r="CJ1264" s="21"/>
      <c r="CK1264" s="21"/>
      <c r="CL1264" s="21"/>
      <c r="CM1264" s="21"/>
      <c r="CN1264" s="21"/>
      <c r="CO1264" s="21"/>
      <c r="CP1264" s="21"/>
      <c r="CQ1264" s="21"/>
      <c r="CR1264" s="21"/>
      <c r="CS1264" s="21"/>
      <c r="CT1264" s="21"/>
      <c r="CU1264" s="21"/>
      <c r="CV1264" s="21"/>
      <c r="CW1264" s="21"/>
      <c r="CX1264" s="21"/>
      <c r="CY1264" s="21"/>
      <c r="CZ1264" s="21"/>
      <c r="DA1264" s="21"/>
      <c r="DB1264" s="21"/>
      <c r="DC1264" s="21"/>
      <c r="DD1264" s="21"/>
      <c r="DE1264" s="21"/>
      <c r="DF1264" s="21"/>
      <c r="DG1264" s="21"/>
      <c r="DH1264" s="21"/>
      <c r="DI1264" s="21"/>
      <c r="DJ1264" s="21"/>
      <c r="DK1264" s="21"/>
      <c r="DL1264" s="21"/>
      <c r="DM1264" s="21"/>
      <c r="DN1264" s="21"/>
      <c r="DO1264" s="21"/>
      <c r="DP1264" s="21"/>
      <c r="DQ1264" s="21"/>
      <c r="DR1264" s="21"/>
      <c r="DS1264" s="21"/>
      <c r="DT1264" s="21"/>
      <c r="DU1264" s="21"/>
      <c r="DV1264" s="21"/>
      <c r="DW1264" s="21"/>
      <c r="DX1264" s="21"/>
      <c r="DY1264" s="21"/>
      <c r="DZ1264" s="21"/>
      <c r="EA1264" s="21"/>
      <c r="EB1264" s="21"/>
      <c r="EC1264" s="21"/>
      <c r="ED1264" s="21"/>
      <c r="EE1264" s="21"/>
      <c r="EF1264" s="21"/>
      <c r="EG1264" s="21"/>
      <c r="EH1264" s="21"/>
      <c r="EI1264" s="21"/>
      <c r="EJ1264" s="21"/>
      <c r="EK1264" s="21"/>
      <c r="EL1264" s="21"/>
      <c r="EM1264" s="21"/>
      <c r="EN1264" s="21"/>
      <c r="EO1264" s="21"/>
      <c r="EP1264" s="21"/>
      <c r="EQ1264" s="21"/>
      <c r="ER1264" s="21"/>
      <c r="ES1264" s="21"/>
      <c r="ET1264" s="21"/>
      <c r="EU1264" s="21"/>
      <c r="EV1264" s="21"/>
      <c r="EW1264" s="21"/>
      <c r="EX1264" s="21"/>
      <c r="EY1264" s="21"/>
      <c r="EZ1264" s="21"/>
      <c r="FA1264" s="21"/>
      <c r="FB1264" s="21"/>
      <c r="FC1264" s="21"/>
      <c r="FD1264" s="21"/>
      <c r="FE1264" s="21"/>
      <c r="FF1264" s="21"/>
      <c r="FG1264" s="21"/>
      <c r="FH1264" s="21"/>
      <c r="FI1264" s="21"/>
      <c r="FJ1264" s="21"/>
      <c r="FK1264" s="21"/>
      <c r="FL1264" s="21"/>
      <c r="FM1264" s="21"/>
      <c r="FN1264" s="21"/>
      <c r="FO1264" s="21"/>
      <c r="FP1264" s="21"/>
      <c r="FQ1264" s="21"/>
      <c r="FR1264" s="21"/>
      <c r="FS1264" s="21"/>
      <c r="FT1264" s="21"/>
      <c r="FU1264" s="21"/>
      <c r="FV1264" s="21"/>
      <c r="FW1264" s="21"/>
      <c r="FX1264" s="21"/>
      <c r="FY1264" s="21"/>
      <c r="FZ1264" s="21"/>
      <c r="GA1264" s="21"/>
      <c r="GB1264" s="21"/>
      <c r="GC1264" s="21"/>
      <c r="GD1264" s="21"/>
      <c r="GE1264" s="21"/>
      <c r="GF1264" s="21"/>
      <c r="GG1264" s="21"/>
      <c r="GH1264" s="21"/>
      <c r="GI1264" s="21"/>
      <c r="GJ1264" s="21"/>
      <c r="GK1264" s="21"/>
      <c r="GL1264" s="21"/>
      <c r="GM1264" s="21"/>
      <c r="GN1264" s="21"/>
      <c r="GO1264" s="21"/>
      <c r="GP1264" s="21"/>
      <c r="GQ1264" s="21"/>
      <c r="GR1264" s="21"/>
      <c r="GS1264" s="21"/>
      <c r="GT1264" s="21"/>
      <c r="GU1264" s="21"/>
      <c r="GV1264" s="21"/>
      <c r="GW1264" s="21"/>
      <c r="GX1264" s="21"/>
      <c r="GY1264" s="21"/>
      <c r="GZ1264" s="21"/>
      <c r="HA1264" s="21"/>
      <c r="HB1264" s="21"/>
      <c r="HC1264" s="21"/>
      <c r="HD1264" s="21"/>
      <c r="HE1264" s="21"/>
      <c r="HF1264" s="21"/>
      <c r="HG1264" s="21"/>
      <c r="HH1264" s="21"/>
      <c r="HI1264" s="21"/>
      <c r="HJ1264" s="21"/>
      <c r="HK1264" s="21"/>
      <c r="HL1264" s="21"/>
      <c r="HM1264" s="21"/>
      <c r="HN1264" s="21"/>
      <c r="HO1264" s="21"/>
      <c r="HP1264" s="21"/>
      <c r="HQ1264" s="21"/>
      <c r="HR1264" s="21"/>
      <c r="HS1264" s="21"/>
      <c r="HT1264" s="21"/>
      <c r="HU1264" s="21"/>
      <c r="HV1264" s="21"/>
      <c r="HW1264" s="21"/>
      <c r="HX1264" s="21"/>
      <c r="HY1264" s="21"/>
      <c r="HZ1264" s="21"/>
      <c r="IA1264" s="21"/>
      <c r="IB1264" s="21"/>
      <c r="IC1264" s="21"/>
      <c r="ID1264" s="21"/>
      <c r="IE1264" s="21"/>
      <c r="IF1264" s="21"/>
      <c r="IG1264" s="21"/>
      <c r="IH1264" s="21"/>
      <c r="II1264" s="21"/>
      <c r="IJ1264" s="21"/>
      <c r="IK1264" s="21"/>
      <c r="IL1264" s="21"/>
      <c r="IM1264" s="21"/>
      <c r="IN1264" s="21"/>
      <c r="IO1264" s="21"/>
      <c r="IP1264" s="21"/>
      <c r="IQ1264" s="21"/>
      <c r="IR1264" s="21"/>
      <c r="IS1264" s="21"/>
      <c r="IT1264" s="21"/>
      <c r="IU1264" s="21"/>
      <c r="IV1264" s="21"/>
      <c r="IW1264" s="21"/>
      <c r="IX1264" s="21"/>
      <c r="IY1264" s="21"/>
      <c r="IZ1264" s="21"/>
      <c r="JA1264" s="21"/>
      <c r="JB1264" s="21"/>
      <c r="JC1264" s="21"/>
      <c r="JD1264" s="21"/>
      <c r="JE1264" s="21"/>
      <c r="JF1264" s="21"/>
      <c r="JG1264" s="21"/>
      <c r="JH1264" s="21"/>
      <c r="JI1264" s="21"/>
      <c r="JJ1264" s="21"/>
      <c r="JK1264" s="21"/>
      <c r="JL1264" s="21"/>
      <c r="JM1264" s="21"/>
      <c r="JN1264" s="21"/>
      <c r="JO1264" s="21"/>
      <c r="JP1264" s="21"/>
      <c r="JQ1264" s="21"/>
      <c r="JR1264" s="21"/>
      <c r="JS1264" s="21"/>
      <c r="JT1264" s="21"/>
      <c r="JU1264" s="21"/>
      <c r="JV1264" s="21"/>
      <c r="JW1264" s="21"/>
      <c r="JX1264" s="21"/>
      <c r="JY1264" s="21"/>
    </row>
    <row r="1265" spans="1:285" ht="14.1" customHeight="1">
      <c r="A1265" s="21"/>
      <c r="B1265" s="21"/>
      <c r="C1265" s="21"/>
      <c r="D1265" s="21"/>
      <c r="E1265" s="21"/>
      <c r="F1265" s="21"/>
      <c r="G1265" s="21"/>
      <c r="H1265" s="21"/>
      <c r="I1265" s="21"/>
      <c r="J1265" s="21"/>
      <c r="K1265" s="21"/>
      <c r="L1265" s="21"/>
      <c r="M1265" s="21"/>
      <c r="N1265" s="21"/>
      <c r="O1265" s="21"/>
      <c r="P1265" s="21"/>
      <c r="Q1265" s="21"/>
      <c r="R1265" s="21"/>
      <c r="S1265" s="21"/>
      <c r="T1265" s="21"/>
      <c r="U1265" s="21"/>
      <c r="V1265" s="21"/>
      <c r="W1265" s="21"/>
      <c r="X1265" s="21"/>
      <c r="Y1265" s="21"/>
      <c r="Z1265" s="21"/>
      <c r="AA1265" s="21"/>
      <c r="AB1265" s="21"/>
      <c r="AC1265" s="21"/>
      <c r="AD1265" s="21"/>
      <c r="AE1265" s="21"/>
      <c r="AF1265" s="21"/>
      <c r="AG1265" s="21"/>
      <c r="AH1265" s="21"/>
      <c r="AI1265" s="21"/>
      <c r="AJ1265" s="21"/>
      <c r="AK1265" s="21"/>
      <c r="AL1265" s="21"/>
      <c r="AM1265" s="21"/>
      <c r="AN1265" s="21"/>
      <c r="AO1265" s="21"/>
      <c r="AP1265" s="21"/>
      <c r="AQ1265" s="21"/>
      <c r="AR1265" s="21"/>
      <c r="AS1265" s="21"/>
      <c r="AT1265" s="21"/>
      <c r="AU1265" s="21"/>
      <c r="AV1265" s="21"/>
      <c r="AW1265" s="21"/>
      <c r="AX1265" s="21"/>
      <c r="AY1265" s="21"/>
      <c r="AZ1265" s="21"/>
      <c r="BA1265" s="21"/>
      <c r="BB1265" s="21"/>
      <c r="BC1265" s="21"/>
      <c r="BD1265" s="21"/>
      <c r="BE1265" s="21"/>
      <c r="BF1265" s="21"/>
      <c r="BG1265" s="21"/>
      <c r="BH1265" s="21"/>
      <c r="BI1265" s="21"/>
      <c r="BJ1265" s="21"/>
      <c r="BK1265" s="21"/>
      <c r="BL1265" s="21"/>
      <c r="BM1265" s="21"/>
      <c r="BN1265" s="21"/>
      <c r="BO1265" s="21"/>
      <c r="BP1265" s="21"/>
      <c r="BQ1265" s="21"/>
      <c r="BR1265" s="21"/>
      <c r="BS1265" s="21"/>
      <c r="BT1265" s="21"/>
      <c r="BU1265" s="21"/>
      <c r="BV1265" s="21"/>
      <c r="BW1265" s="21"/>
      <c r="BX1265" s="21"/>
      <c r="BY1265" s="21"/>
      <c r="BZ1265" s="21"/>
      <c r="CA1265" s="21"/>
      <c r="CB1265" s="21"/>
      <c r="CC1265" s="21"/>
      <c r="CD1265" s="21"/>
      <c r="CE1265" s="21"/>
      <c r="CF1265" s="21"/>
      <c r="CG1265" s="21"/>
      <c r="CH1265" s="21"/>
      <c r="CI1265" s="21"/>
      <c r="CJ1265" s="21"/>
      <c r="CK1265" s="21"/>
      <c r="CL1265" s="21"/>
      <c r="CM1265" s="21"/>
      <c r="CN1265" s="21"/>
      <c r="CO1265" s="21"/>
      <c r="CP1265" s="21"/>
      <c r="CQ1265" s="21"/>
      <c r="CR1265" s="21"/>
      <c r="CS1265" s="21"/>
      <c r="CT1265" s="21"/>
      <c r="CU1265" s="21"/>
      <c r="CV1265" s="21"/>
      <c r="CW1265" s="21"/>
      <c r="CX1265" s="21"/>
      <c r="CY1265" s="21"/>
      <c r="CZ1265" s="21"/>
      <c r="DA1265" s="21"/>
      <c r="DB1265" s="21"/>
      <c r="DC1265" s="21"/>
      <c r="DD1265" s="21"/>
      <c r="DE1265" s="21"/>
      <c r="DF1265" s="21"/>
      <c r="DG1265" s="21"/>
      <c r="DH1265" s="21"/>
      <c r="DI1265" s="21"/>
      <c r="DJ1265" s="21"/>
      <c r="DK1265" s="21"/>
      <c r="DL1265" s="21"/>
      <c r="DM1265" s="21"/>
      <c r="DN1265" s="21"/>
      <c r="DO1265" s="21"/>
      <c r="DP1265" s="21"/>
      <c r="DQ1265" s="21"/>
      <c r="DR1265" s="21"/>
      <c r="DS1265" s="21"/>
      <c r="DT1265" s="21"/>
      <c r="DU1265" s="21"/>
      <c r="DV1265" s="21"/>
      <c r="DW1265" s="21"/>
      <c r="DX1265" s="21"/>
      <c r="DY1265" s="21"/>
      <c r="DZ1265" s="21"/>
      <c r="EA1265" s="21"/>
      <c r="EB1265" s="21"/>
      <c r="EC1265" s="21"/>
      <c r="ED1265" s="21"/>
      <c r="EE1265" s="21"/>
      <c r="EF1265" s="21"/>
      <c r="EG1265" s="21"/>
      <c r="EH1265" s="21"/>
      <c r="EI1265" s="21"/>
      <c r="EJ1265" s="21"/>
      <c r="EK1265" s="21"/>
      <c r="EL1265" s="21"/>
      <c r="EM1265" s="21"/>
      <c r="EN1265" s="21"/>
      <c r="EO1265" s="21"/>
      <c r="EP1265" s="21"/>
      <c r="EQ1265" s="21"/>
      <c r="ER1265" s="21"/>
      <c r="ES1265" s="21"/>
      <c r="ET1265" s="21"/>
      <c r="EU1265" s="21"/>
      <c r="EV1265" s="21"/>
      <c r="EW1265" s="21"/>
      <c r="EX1265" s="21"/>
      <c r="EY1265" s="21"/>
      <c r="EZ1265" s="21"/>
      <c r="FA1265" s="21"/>
      <c r="FB1265" s="21"/>
      <c r="FC1265" s="21"/>
      <c r="FD1265" s="21"/>
      <c r="FE1265" s="21"/>
      <c r="FF1265" s="21"/>
      <c r="FG1265" s="21"/>
      <c r="FH1265" s="21"/>
      <c r="FI1265" s="21"/>
      <c r="FJ1265" s="21"/>
      <c r="FK1265" s="21"/>
      <c r="FL1265" s="21"/>
      <c r="FM1265" s="21"/>
      <c r="FN1265" s="21"/>
      <c r="FO1265" s="21"/>
      <c r="FP1265" s="21"/>
      <c r="FQ1265" s="21"/>
      <c r="FR1265" s="21"/>
      <c r="FS1265" s="21"/>
      <c r="FT1265" s="21"/>
      <c r="FU1265" s="21"/>
      <c r="FV1265" s="21"/>
      <c r="FW1265" s="21"/>
      <c r="FX1265" s="21"/>
      <c r="FY1265" s="21"/>
      <c r="FZ1265" s="21"/>
      <c r="GA1265" s="21"/>
      <c r="GB1265" s="21"/>
      <c r="GC1265" s="21"/>
      <c r="GD1265" s="21"/>
      <c r="GE1265" s="21"/>
      <c r="GF1265" s="21"/>
      <c r="GG1265" s="21"/>
      <c r="GH1265" s="21"/>
      <c r="GI1265" s="21"/>
      <c r="GJ1265" s="21"/>
      <c r="GK1265" s="21"/>
      <c r="GL1265" s="21"/>
      <c r="GM1265" s="21"/>
      <c r="GN1265" s="21"/>
      <c r="GO1265" s="21"/>
      <c r="GP1265" s="21"/>
      <c r="GQ1265" s="21"/>
      <c r="GR1265" s="21"/>
      <c r="GS1265" s="21"/>
      <c r="GT1265" s="21"/>
      <c r="GU1265" s="21"/>
      <c r="GV1265" s="21"/>
      <c r="GW1265" s="21"/>
      <c r="GX1265" s="21"/>
      <c r="GY1265" s="21"/>
      <c r="GZ1265" s="21"/>
      <c r="HA1265" s="21"/>
      <c r="HB1265" s="21"/>
      <c r="HC1265" s="21"/>
      <c r="HD1265" s="21"/>
      <c r="HE1265" s="21"/>
      <c r="HF1265" s="21"/>
      <c r="HG1265" s="21"/>
      <c r="HH1265" s="21"/>
      <c r="HI1265" s="21"/>
      <c r="HJ1265" s="21"/>
      <c r="HK1265" s="21"/>
      <c r="HL1265" s="21"/>
      <c r="HM1265" s="21"/>
      <c r="HN1265" s="21"/>
      <c r="HO1265" s="21"/>
      <c r="HP1265" s="21"/>
      <c r="HQ1265" s="21"/>
      <c r="HR1265" s="21"/>
      <c r="HS1265" s="21"/>
      <c r="HT1265" s="21"/>
      <c r="HU1265" s="21"/>
      <c r="HV1265" s="21"/>
      <c r="HW1265" s="21"/>
      <c r="HX1265" s="21"/>
      <c r="HY1265" s="21"/>
      <c r="HZ1265" s="21"/>
      <c r="IA1265" s="21"/>
      <c r="IB1265" s="21"/>
      <c r="IC1265" s="21"/>
      <c r="ID1265" s="21"/>
      <c r="IE1265" s="21"/>
      <c r="IF1265" s="21"/>
      <c r="IG1265" s="21"/>
      <c r="IH1265" s="21"/>
      <c r="II1265" s="21"/>
      <c r="IJ1265" s="21"/>
      <c r="IK1265" s="21"/>
      <c r="IL1265" s="21"/>
      <c r="IM1265" s="21"/>
      <c r="IN1265" s="21"/>
      <c r="IO1265" s="21"/>
      <c r="IP1265" s="21"/>
      <c r="IQ1265" s="21"/>
      <c r="IR1265" s="21"/>
      <c r="IS1265" s="21"/>
      <c r="IT1265" s="21"/>
      <c r="IU1265" s="21"/>
      <c r="IV1265" s="21"/>
      <c r="IW1265" s="21"/>
      <c r="IX1265" s="21"/>
      <c r="IY1265" s="21"/>
      <c r="IZ1265" s="21"/>
      <c r="JA1265" s="21"/>
      <c r="JB1265" s="21"/>
      <c r="JC1265" s="21"/>
      <c r="JD1265" s="21"/>
      <c r="JE1265" s="21"/>
      <c r="JF1265" s="21"/>
      <c r="JG1265" s="21"/>
      <c r="JH1265" s="21"/>
      <c r="JI1265" s="21"/>
      <c r="JJ1265" s="21"/>
      <c r="JK1265" s="21"/>
      <c r="JL1265" s="21"/>
      <c r="JM1265" s="21"/>
      <c r="JN1265" s="21"/>
      <c r="JO1265" s="21"/>
      <c r="JP1265" s="21"/>
      <c r="JQ1265" s="21"/>
      <c r="JR1265" s="21"/>
      <c r="JS1265" s="21"/>
      <c r="JT1265" s="21"/>
      <c r="JU1265" s="21"/>
      <c r="JV1265" s="21"/>
      <c r="JW1265" s="21"/>
      <c r="JX1265" s="21"/>
      <c r="JY1265" s="21"/>
    </row>
    <row r="1266" spans="1:285" ht="14.1" customHeight="1">
      <c r="A1266" s="21"/>
      <c r="B1266" s="21"/>
      <c r="C1266" s="21"/>
      <c r="D1266" s="21"/>
      <c r="E1266" s="21"/>
      <c r="F1266" s="21"/>
      <c r="G1266" s="21"/>
      <c r="H1266" s="21"/>
      <c r="I1266" s="21"/>
      <c r="J1266" s="21"/>
      <c r="K1266" s="21"/>
      <c r="L1266" s="21"/>
      <c r="M1266" s="21"/>
      <c r="N1266" s="21"/>
      <c r="O1266" s="21"/>
      <c r="P1266" s="21"/>
      <c r="Q1266" s="21"/>
      <c r="R1266" s="21"/>
      <c r="S1266" s="21"/>
      <c r="T1266" s="21"/>
      <c r="U1266" s="21"/>
      <c r="V1266" s="21"/>
      <c r="W1266" s="21"/>
      <c r="X1266" s="21"/>
      <c r="Y1266" s="21"/>
      <c r="Z1266" s="21"/>
      <c r="AA1266" s="21"/>
      <c r="AB1266" s="21"/>
      <c r="AC1266" s="21"/>
      <c r="AD1266" s="21"/>
      <c r="AE1266" s="21"/>
      <c r="AF1266" s="21"/>
      <c r="AG1266" s="21"/>
      <c r="AH1266" s="21"/>
      <c r="AI1266" s="21"/>
      <c r="AJ1266" s="21"/>
      <c r="AK1266" s="21"/>
      <c r="AL1266" s="21"/>
      <c r="AM1266" s="21"/>
      <c r="AN1266" s="21"/>
      <c r="AO1266" s="21"/>
      <c r="AP1266" s="21"/>
      <c r="AQ1266" s="21"/>
      <c r="AR1266" s="21"/>
      <c r="AS1266" s="21"/>
      <c r="AT1266" s="21"/>
      <c r="AU1266" s="21"/>
      <c r="AV1266" s="21"/>
      <c r="AW1266" s="21"/>
      <c r="AX1266" s="21"/>
      <c r="AY1266" s="21"/>
      <c r="AZ1266" s="21"/>
      <c r="BA1266" s="21"/>
      <c r="BB1266" s="21"/>
      <c r="BC1266" s="21"/>
      <c r="BD1266" s="21"/>
      <c r="BE1266" s="21"/>
      <c r="BF1266" s="21"/>
      <c r="BG1266" s="21"/>
      <c r="BH1266" s="21"/>
      <c r="BI1266" s="21"/>
      <c r="BJ1266" s="21"/>
      <c r="BK1266" s="21"/>
      <c r="BL1266" s="21"/>
      <c r="BM1266" s="21"/>
      <c r="BN1266" s="21"/>
      <c r="BO1266" s="21"/>
      <c r="BP1266" s="21"/>
      <c r="BQ1266" s="21"/>
      <c r="BR1266" s="21"/>
      <c r="BS1266" s="21"/>
      <c r="BT1266" s="21"/>
      <c r="BU1266" s="21"/>
      <c r="BV1266" s="21"/>
      <c r="BW1266" s="21"/>
      <c r="BX1266" s="21"/>
      <c r="BY1266" s="21"/>
      <c r="BZ1266" s="21"/>
      <c r="CA1266" s="21"/>
      <c r="CB1266" s="21"/>
      <c r="CC1266" s="21"/>
      <c r="CD1266" s="21"/>
      <c r="CE1266" s="21"/>
      <c r="CF1266" s="21"/>
      <c r="CG1266" s="21"/>
      <c r="CH1266" s="21"/>
      <c r="CI1266" s="21"/>
      <c r="CJ1266" s="21"/>
      <c r="CK1266" s="21"/>
      <c r="CL1266" s="21"/>
      <c r="CM1266" s="21"/>
      <c r="CN1266" s="21"/>
      <c r="CO1266" s="21"/>
      <c r="CP1266" s="21"/>
      <c r="CQ1266" s="21"/>
      <c r="CR1266" s="21"/>
      <c r="CS1266" s="21"/>
      <c r="CT1266" s="21"/>
      <c r="CU1266" s="21"/>
      <c r="CV1266" s="21"/>
      <c r="CW1266" s="21"/>
      <c r="CX1266" s="21"/>
      <c r="CY1266" s="21"/>
      <c r="CZ1266" s="21"/>
      <c r="DA1266" s="21"/>
      <c r="DB1266" s="21"/>
      <c r="DC1266" s="21"/>
      <c r="DD1266" s="21"/>
      <c r="DE1266" s="21"/>
      <c r="DF1266" s="21"/>
      <c r="DG1266" s="21"/>
      <c r="DH1266" s="21"/>
      <c r="DI1266" s="21"/>
      <c r="DJ1266" s="21"/>
      <c r="DK1266" s="21"/>
      <c r="DL1266" s="21"/>
      <c r="DM1266" s="21"/>
      <c r="DN1266" s="21"/>
      <c r="DO1266" s="21"/>
      <c r="DP1266" s="21"/>
      <c r="DQ1266" s="21"/>
      <c r="DR1266" s="21"/>
      <c r="DS1266" s="21"/>
      <c r="DT1266" s="21"/>
      <c r="DU1266" s="21"/>
      <c r="DV1266" s="21"/>
      <c r="DW1266" s="21"/>
      <c r="DX1266" s="21"/>
      <c r="DY1266" s="21"/>
      <c r="DZ1266" s="21"/>
      <c r="EA1266" s="21"/>
      <c r="EB1266" s="21"/>
      <c r="EC1266" s="21"/>
      <c r="ED1266" s="21"/>
      <c r="EE1266" s="21"/>
      <c r="EF1266" s="21"/>
      <c r="EG1266" s="21"/>
      <c r="EH1266" s="21"/>
      <c r="EI1266" s="21"/>
      <c r="EJ1266" s="21"/>
      <c r="EK1266" s="21"/>
      <c r="EL1266" s="21"/>
      <c r="EM1266" s="21"/>
      <c r="EN1266" s="21"/>
      <c r="EO1266" s="21"/>
      <c r="EP1266" s="21"/>
      <c r="EQ1266" s="21"/>
      <c r="ER1266" s="21"/>
      <c r="ES1266" s="21"/>
      <c r="ET1266" s="21"/>
      <c r="EU1266" s="21"/>
      <c r="EV1266" s="21"/>
      <c r="EW1266" s="21"/>
      <c r="EX1266" s="21"/>
      <c r="EY1266" s="21"/>
      <c r="EZ1266" s="21"/>
      <c r="FA1266" s="21"/>
      <c r="FB1266" s="21"/>
      <c r="FC1266" s="21"/>
      <c r="FD1266" s="21"/>
      <c r="FE1266" s="21"/>
      <c r="FF1266" s="21"/>
      <c r="FG1266" s="21"/>
      <c r="FH1266" s="21"/>
      <c r="FI1266" s="21"/>
      <c r="FJ1266" s="21"/>
      <c r="FK1266" s="21"/>
      <c r="FL1266" s="21"/>
      <c r="FM1266" s="21"/>
      <c r="FN1266" s="21"/>
      <c r="FO1266" s="21"/>
      <c r="FP1266" s="21"/>
      <c r="FQ1266" s="21"/>
      <c r="FR1266" s="21"/>
      <c r="FS1266" s="21"/>
      <c r="FT1266" s="21"/>
      <c r="FU1266" s="21"/>
      <c r="FV1266" s="21"/>
      <c r="FW1266" s="21"/>
      <c r="FX1266" s="21"/>
      <c r="FY1266" s="21"/>
      <c r="FZ1266" s="21"/>
      <c r="GA1266" s="21"/>
      <c r="GB1266" s="21"/>
      <c r="GC1266" s="21"/>
      <c r="GD1266" s="21"/>
      <c r="GE1266" s="21"/>
      <c r="GF1266" s="21"/>
      <c r="GG1266" s="21"/>
      <c r="GH1266" s="21"/>
      <c r="GI1266" s="21"/>
      <c r="GJ1266" s="21"/>
      <c r="GK1266" s="21"/>
      <c r="GL1266" s="21"/>
      <c r="GM1266" s="21"/>
      <c r="GN1266" s="21"/>
      <c r="GO1266" s="21"/>
      <c r="GP1266" s="21"/>
      <c r="GQ1266" s="21"/>
      <c r="GR1266" s="21"/>
      <c r="GS1266" s="21"/>
      <c r="GT1266" s="21"/>
      <c r="GU1266" s="21"/>
      <c r="GV1266" s="21"/>
      <c r="GW1266" s="21"/>
      <c r="GX1266" s="21"/>
      <c r="GY1266" s="21"/>
      <c r="GZ1266" s="21"/>
      <c r="HA1266" s="21"/>
      <c r="HB1266" s="21"/>
      <c r="HC1266" s="21"/>
      <c r="HD1266" s="21"/>
      <c r="HE1266" s="21"/>
      <c r="HF1266" s="21"/>
      <c r="HG1266" s="21"/>
      <c r="HH1266" s="21"/>
      <c r="HI1266" s="21"/>
      <c r="HJ1266" s="21"/>
      <c r="HK1266" s="21"/>
      <c r="HL1266" s="21"/>
      <c r="HM1266" s="21"/>
      <c r="HN1266" s="21"/>
      <c r="HO1266" s="21"/>
      <c r="HP1266" s="21"/>
      <c r="HQ1266" s="21"/>
      <c r="HR1266" s="21"/>
      <c r="HS1266" s="21"/>
      <c r="HT1266" s="21"/>
      <c r="HU1266" s="21"/>
      <c r="HV1266" s="21"/>
      <c r="HW1266" s="21"/>
      <c r="HX1266" s="21"/>
      <c r="HY1266" s="21"/>
      <c r="HZ1266" s="21"/>
      <c r="IA1266" s="21"/>
      <c r="IB1266" s="21"/>
      <c r="IC1266" s="21"/>
      <c r="ID1266" s="21"/>
      <c r="IE1266" s="21"/>
      <c r="IF1266" s="21"/>
      <c r="IG1266" s="21"/>
      <c r="IH1266" s="21"/>
      <c r="II1266" s="21"/>
      <c r="IJ1266" s="21"/>
      <c r="IK1266" s="21"/>
      <c r="IL1266" s="21"/>
      <c r="IM1266" s="21"/>
      <c r="IN1266" s="21"/>
      <c r="IO1266" s="21"/>
      <c r="IP1266" s="21"/>
      <c r="IQ1266" s="21"/>
      <c r="IR1266" s="21"/>
      <c r="IS1266" s="21"/>
      <c r="IT1266" s="21"/>
      <c r="IU1266" s="21"/>
      <c r="IV1266" s="21"/>
      <c r="IW1266" s="21"/>
      <c r="IX1266" s="21"/>
      <c r="IY1266" s="21"/>
      <c r="IZ1266" s="21"/>
      <c r="JA1266" s="21"/>
      <c r="JB1266" s="21"/>
      <c r="JC1266" s="21"/>
      <c r="JD1266" s="21"/>
      <c r="JE1266" s="21"/>
      <c r="JF1266" s="21"/>
      <c r="JG1266" s="21"/>
      <c r="JH1266" s="21"/>
      <c r="JI1266" s="21"/>
      <c r="JJ1266" s="21"/>
      <c r="JK1266" s="21"/>
      <c r="JL1266" s="21"/>
      <c r="JM1266" s="21"/>
      <c r="JN1266" s="21"/>
      <c r="JO1266" s="21"/>
      <c r="JP1266" s="21"/>
      <c r="JQ1266" s="21"/>
      <c r="JR1266" s="21"/>
      <c r="JS1266" s="21"/>
      <c r="JT1266" s="21"/>
      <c r="JU1266" s="21"/>
      <c r="JV1266" s="21"/>
      <c r="JW1266" s="21"/>
      <c r="JX1266" s="21"/>
      <c r="JY1266" s="21"/>
    </row>
    <row r="1267" spans="1:285" ht="14.1" customHeight="1">
      <c r="A1267" s="21"/>
      <c r="B1267" s="21"/>
      <c r="C1267" s="21"/>
      <c r="D1267" s="21"/>
      <c r="E1267" s="21"/>
      <c r="F1267" s="21"/>
      <c r="G1267" s="21"/>
      <c r="H1267" s="21"/>
      <c r="I1267" s="21"/>
      <c r="J1267" s="21"/>
      <c r="K1267" s="21"/>
      <c r="L1267" s="21"/>
      <c r="M1267" s="21"/>
      <c r="N1267" s="21"/>
      <c r="O1267" s="21"/>
      <c r="P1267" s="21"/>
      <c r="Q1267" s="21"/>
      <c r="R1267" s="21"/>
      <c r="S1267" s="21"/>
      <c r="T1267" s="21"/>
      <c r="U1267" s="21"/>
      <c r="V1267" s="21"/>
      <c r="W1267" s="21"/>
      <c r="X1267" s="21"/>
      <c r="Y1267" s="21"/>
      <c r="Z1267" s="21"/>
      <c r="AA1267" s="21"/>
      <c r="AB1267" s="21"/>
      <c r="AC1267" s="21"/>
      <c r="AD1267" s="21"/>
      <c r="AE1267" s="21"/>
      <c r="AF1267" s="21"/>
      <c r="AG1267" s="21"/>
      <c r="AH1267" s="21"/>
      <c r="AI1267" s="21"/>
      <c r="AJ1267" s="21"/>
      <c r="AK1267" s="21"/>
      <c r="AL1267" s="21"/>
      <c r="AM1267" s="21"/>
      <c r="AN1267" s="21"/>
      <c r="AO1267" s="21"/>
      <c r="AP1267" s="21"/>
      <c r="AQ1267" s="21"/>
      <c r="AR1267" s="21"/>
      <c r="AS1267" s="21"/>
      <c r="AT1267" s="21"/>
      <c r="AU1267" s="21"/>
      <c r="AV1267" s="21"/>
      <c r="AW1267" s="21"/>
      <c r="AX1267" s="21"/>
      <c r="AY1267" s="21"/>
      <c r="AZ1267" s="21"/>
      <c r="BA1267" s="21"/>
      <c r="BB1267" s="21"/>
      <c r="BC1267" s="21"/>
      <c r="BD1267" s="21"/>
      <c r="BE1267" s="21"/>
      <c r="BF1267" s="21"/>
      <c r="BG1267" s="21"/>
      <c r="BH1267" s="21"/>
      <c r="BI1267" s="21"/>
      <c r="BJ1267" s="21"/>
      <c r="BK1267" s="21"/>
      <c r="BL1267" s="21"/>
      <c r="BM1267" s="21"/>
      <c r="BN1267" s="21"/>
      <c r="BO1267" s="21"/>
      <c r="BP1267" s="21"/>
      <c r="BQ1267" s="21"/>
      <c r="BR1267" s="21"/>
      <c r="BS1267" s="21"/>
      <c r="BT1267" s="21"/>
      <c r="BU1267" s="21"/>
      <c r="BV1267" s="21"/>
      <c r="BW1267" s="21"/>
      <c r="BX1267" s="21"/>
      <c r="BY1267" s="21"/>
      <c r="BZ1267" s="21"/>
      <c r="CA1267" s="21"/>
      <c r="CB1267" s="21"/>
      <c r="CC1267" s="21"/>
      <c r="CD1267" s="21"/>
      <c r="CE1267" s="21"/>
      <c r="CF1267" s="21"/>
      <c r="CG1267" s="21"/>
      <c r="CH1267" s="21"/>
      <c r="CI1267" s="21"/>
      <c r="CJ1267" s="21"/>
      <c r="CK1267" s="21"/>
      <c r="CL1267" s="21"/>
      <c r="CM1267" s="21"/>
      <c r="CN1267" s="21"/>
      <c r="CO1267" s="21"/>
      <c r="CP1267" s="21"/>
      <c r="CQ1267" s="21"/>
      <c r="CR1267" s="21"/>
      <c r="CS1267" s="21"/>
      <c r="CT1267" s="21"/>
      <c r="CU1267" s="21"/>
      <c r="CV1267" s="21"/>
      <c r="CW1267" s="21"/>
      <c r="CX1267" s="21"/>
      <c r="CY1267" s="21"/>
      <c r="CZ1267" s="21"/>
      <c r="DA1267" s="21"/>
      <c r="DB1267" s="21"/>
      <c r="DC1267" s="21"/>
      <c r="DD1267" s="21"/>
      <c r="DE1267" s="21"/>
      <c r="DF1267" s="21"/>
      <c r="DG1267" s="21"/>
      <c r="DH1267" s="21"/>
      <c r="DI1267" s="21"/>
      <c r="DJ1267" s="21"/>
      <c r="DK1267" s="21"/>
      <c r="DL1267" s="21"/>
      <c r="DM1267" s="21"/>
      <c r="DN1267" s="21"/>
      <c r="DO1267" s="21"/>
      <c r="DP1267" s="21"/>
      <c r="DQ1267" s="21"/>
      <c r="DR1267" s="21"/>
      <c r="DS1267" s="21"/>
      <c r="DT1267" s="21"/>
      <c r="DU1267" s="21"/>
      <c r="DV1267" s="21"/>
      <c r="DW1267" s="21"/>
      <c r="DX1267" s="21"/>
      <c r="DY1267" s="21"/>
      <c r="DZ1267" s="21"/>
      <c r="EA1267" s="21"/>
      <c r="EB1267" s="21"/>
      <c r="EC1267" s="21"/>
      <c r="ED1267" s="21"/>
      <c r="EE1267" s="21"/>
      <c r="EF1267" s="21"/>
      <c r="EG1267" s="21"/>
      <c r="EH1267" s="21"/>
      <c r="EI1267" s="21"/>
      <c r="EJ1267" s="21"/>
      <c r="EK1267" s="21"/>
      <c r="EL1267" s="21"/>
      <c r="EM1267" s="21"/>
      <c r="EN1267" s="21"/>
      <c r="EO1267" s="21"/>
      <c r="EP1267" s="21"/>
      <c r="EQ1267" s="21"/>
      <c r="ER1267" s="21"/>
      <c r="ES1267" s="21"/>
      <c r="ET1267" s="21"/>
      <c r="EU1267" s="21"/>
      <c r="EV1267" s="21"/>
      <c r="EW1267" s="21"/>
      <c r="EX1267" s="21"/>
      <c r="EY1267" s="21"/>
      <c r="EZ1267" s="21"/>
      <c r="FA1267" s="21"/>
      <c r="FB1267" s="21"/>
      <c r="FC1267" s="21"/>
      <c r="FD1267" s="21"/>
      <c r="FE1267" s="21"/>
      <c r="FF1267" s="21"/>
      <c r="FG1267" s="21"/>
      <c r="FH1267" s="21"/>
      <c r="FI1267" s="21"/>
      <c r="FJ1267" s="21"/>
      <c r="FK1267" s="21"/>
      <c r="FL1267" s="21"/>
      <c r="FM1267" s="21"/>
      <c r="FN1267" s="21"/>
      <c r="FO1267" s="21"/>
      <c r="FP1267" s="21"/>
      <c r="FQ1267" s="21"/>
      <c r="FR1267" s="21"/>
      <c r="FS1267" s="21"/>
      <c r="FT1267" s="21"/>
      <c r="FU1267" s="21"/>
      <c r="FV1267" s="21"/>
      <c r="FW1267" s="21"/>
      <c r="FX1267" s="21"/>
      <c r="FY1267" s="21"/>
      <c r="FZ1267" s="21"/>
      <c r="GA1267" s="21"/>
      <c r="GB1267" s="21"/>
      <c r="GC1267" s="21"/>
      <c r="GD1267" s="21"/>
      <c r="GE1267" s="21"/>
      <c r="GF1267" s="21"/>
      <c r="GG1267" s="21"/>
      <c r="GH1267" s="21"/>
      <c r="GI1267" s="21"/>
      <c r="GJ1267" s="21"/>
      <c r="GK1267" s="21"/>
      <c r="GL1267" s="21"/>
      <c r="GM1267" s="21"/>
      <c r="GN1267" s="21"/>
      <c r="GO1267" s="21"/>
      <c r="GP1267" s="21"/>
      <c r="GQ1267" s="21"/>
      <c r="GR1267" s="21"/>
      <c r="GS1267" s="21"/>
      <c r="GT1267" s="21"/>
      <c r="GU1267" s="21"/>
      <c r="GV1267" s="21"/>
      <c r="GW1267" s="21"/>
      <c r="GX1267" s="21"/>
      <c r="GY1267" s="21"/>
      <c r="GZ1267" s="21"/>
      <c r="HA1267" s="21"/>
      <c r="HB1267" s="21"/>
      <c r="HC1267" s="21"/>
      <c r="HD1267" s="21"/>
      <c r="HE1267" s="21"/>
      <c r="HF1267" s="21"/>
      <c r="HG1267" s="21"/>
      <c r="HH1267" s="21"/>
      <c r="HI1267" s="21"/>
      <c r="HJ1267" s="21"/>
      <c r="HK1267" s="21"/>
      <c r="HL1267" s="21"/>
      <c r="HM1267" s="21"/>
      <c r="HN1267" s="21"/>
      <c r="HO1267" s="21"/>
      <c r="HP1267" s="21"/>
      <c r="HQ1267" s="21"/>
      <c r="HR1267" s="21"/>
      <c r="HS1267" s="21"/>
      <c r="HT1267" s="21"/>
      <c r="HU1267" s="21"/>
      <c r="HV1267" s="21"/>
      <c r="HW1267" s="21"/>
      <c r="HX1267" s="21"/>
      <c r="HY1267" s="21"/>
      <c r="HZ1267" s="21"/>
      <c r="IA1267" s="21"/>
      <c r="IB1267" s="21"/>
      <c r="IC1267" s="21"/>
      <c r="ID1267" s="21"/>
      <c r="IE1267" s="21"/>
      <c r="IF1267" s="21"/>
      <c r="IG1267" s="21"/>
      <c r="IH1267" s="21"/>
      <c r="II1267" s="21"/>
      <c r="IJ1267" s="21"/>
      <c r="IK1267" s="21"/>
      <c r="IL1267" s="21"/>
      <c r="IM1267" s="21"/>
      <c r="IN1267" s="21"/>
      <c r="IO1267" s="21"/>
      <c r="IP1267" s="21"/>
      <c r="IQ1267" s="21"/>
      <c r="IR1267" s="21"/>
      <c r="IS1267" s="21"/>
      <c r="IT1267" s="21"/>
      <c r="IU1267" s="21"/>
      <c r="IV1267" s="21"/>
      <c r="IW1267" s="21"/>
      <c r="IX1267" s="21"/>
      <c r="IY1267" s="21"/>
      <c r="IZ1267" s="21"/>
      <c r="JA1267" s="21"/>
      <c r="JB1267" s="21"/>
      <c r="JC1267" s="21"/>
      <c r="JD1267" s="21"/>
      <c r="JE1267" s="21"/>
      <c r="JF1267" s="21"/>
      <c r="JG1267" s="21"/>
      <c r="JH1267" s="21"/>
      <c r="JI1267" s="21"/>
      <c r="JJ1267" s="21"/>
      <c r="JK1267" s="21"/>
      <c r="JL1267" s="21"/>
      <c r="JM1267" s="21"/>
      <c r="JN1267" s="21"/>
      <c r="JO1267" s="21"/>
      <c r="JP1267" s="21"/>
      <c r="JQ1267" s="21"/>
      <c r="JR1267" s="21"/>
      <c r="JS1267" s="21"/>
      <c r="JT1267" s="21"/>
      <c r="JU1267" s="21"/>
      <c r="JV1267" s="21"/>
      <c r="JW1267" s="21"/>
      <c r="JX1267" s="21"/>
      <c r="JY1267" s="21"/>
    </row>
    <row r="1268" spans="1:285" ht="14.1" customHeight="1">
      <c r="A1268" s="21"/>
      <c r="B1268" s="21"/>
      <c r="C1268" s="21"/>
      <c r="D1268" s="21"/>
      <c r="E1268" s="21"/>
      <c r="F1268" s="21"/>
      <c r="G1268" s="21"/>
      <c r="H1268" s="21"/>
      <c r="I1268" s="21"/>
      <c r="J1268" s="21"/>
      <c r="K1268" s="21"/>
      <c r="L1268" s="21"/>
      <c r="M1268" s="21"/>
      <c r="N1268" s="21"/>
      <c r="O1268" s="21"/>
      <c r="P1268" s="21"/>
      <c r="Q1268" s="21"/>
      <c r="R1268" s="21"/>
      <c r="S1268" s="21"/>
      <c r="T1268" s="21"/>
      <c r="U1268" s="21"/>
      <c r="V1268" s="21"/>
      <c r="W1268" s="21"/>
      <c r="X1268" s="21"/>
      <c r="Y1268" s="21"/>
      <c r="Z1268" s="21"/>
      <c r="AA1268" s="21"/>
      <c r="AB1268" s="21"/>
      <c r="AC1268" s="21"/>
      <c r="AD1268" s="21"/>
      <c r="AE1268" s="21"/>
      <c r="AF1268" s="21"/>
      <c r="AG1268" s="21"/>
      <c r="AH1268" s="21"/>
      <c r="AI1268" s="21"/>
      <c r="AJ1268" s="21"/>
      <c r="AK1268" s="21"/>
      <c r="AL1268" s="21"/>
      <c r="AM1268" s="21"/>
      <c r="AN1268" s="21"/>
      <c r="AO1268" s="21"/>
      <c r="AP1268" s="21"/>
      <c r="AQ1268" s="21"/>
      <c r="AR1268" s="21"/>
      <c r="AS1268" s="21"/>
      <c r="AT1268" s="21"/>
      <c r="AU1268" s="21"/>
      <c r="AV1268" s="21"/>
      <c r="AW1268" s="21"/>
      <c r="AX1268" s="21"/>
      <c r="AY1268" s="21"/>
      <c r="AZ1268" s="21"/>
      <c r="BA1268" s="21"/>
      <c r="BB1268" s="21"/>
      <c r="BC1268" s="21"/>
      <c r="BD1268" s="21"/>
      <c r="BE1268" s="21"/>
      <c r="BF1268" s="21"/>
      <c r="BG1268" s="21"/>
      <c r="BH1268" s="21"/>
      <c r="BI1268" s="21"/>
      <c r="BJ1268" s="21"/>
      <c r="BK1268" s="21"/>
      <c r="BL1268" s="21"/>
      <c r="BM1268" s="21"/>
      <c r="BN1268" s="21"/>
      <c r="BO1268" s="21"/>
      <c r="BP1268" s="21"/>
      <c r="BQ1268" s="21"/>
      <c r="BR1268" s="21"/>
      <c r="BS1268" s="21"/>
      <c r="BT1268" s="21"/>
      <c r="BU1268" s="21"/>
      <c r="BV1268" s="21"/>
      <c r="BW1268" s="21"/>
      <c r="BX1268" s="21"/>
      <c r="BY1268" s="21"/>
      <c r="BZ1268" s="21"/>
      <c r="CA1268" s="21"/>
      <c r="CB1268" s="21"/>
      <c r="CC1268" s="21"/>
      <c r="CD1268" s="21"/>
      <c r="CE1268" s="21"/>
      <c r="CF1268" s="21"/>
      <c r="CG1268" s="21"/>
      <c r="CH1268" s="21"/>
      <c r="CI1268" s="21"/>
      <c r="CJ1268" s="21"/>
      <c r="CK1268" s="21"/>
      <c r="CL1268" s="21"/>
      <c r="CM1268" s="21"/>
      <c r="CN1268" s="21"/>
      <c r="CO1268" s="21"/>
      <c r="CP1268" s="21"/>
      <c r="CQ1268" s="21"/>
      <c r="CR1268" s="21"/>
      <c r="CS1268" s="21"/>
      <c r="CT1268" s="21"/>
      <c r="CU1268" s="21"/>
      <c r="CV1268" s="21"/>
      <c r="CW1268" s="21"/>
      <c r="CX1268" s="21"/>
      <c r="CY1268" s="21"/>
      <c r="CZ1268" s="21"/>
      <c r="DA1268" s="21"/>
      <c r="DB1268" s="21"/>
      <c r="DC1268" s="21"/>
      <c r="DD1268" s="21"/>
      <c r="DE1268" s="21"/>
      <c r="DF1268" s="21"/>
      <c r="DG1268" s="21"/>
      <c r="DH1268" s="21"/>
      <c r="DI1268" s="21"/>
      <c r="DJ1268" s="21"/>
      <c r="DK1268" s="21"/>
      <c r="DL1268" s="21"/>
      <c r="DM1268" s="21"/>
      <c r="DN1268" s="21"/>
      <c r="DO1268" s="21"/>
      <c r="DP1268" s="21"/>
      <c r="DQ1268" s="21"/>
      <c r="DR1268" s="21"/>
      <c r="DS1268" s="21"/>
      <c r="DT1268" s="21"/>
      <c r="DU1268" s="21"/>
      <c r="DV1268" s="21"/>
      <c r="DW1268" s="21"/>
      <c r="DX1268" s="21"/>
      <c r="DY1268" s="21"/>
      <c r="DZ1268" s="21"/>
      <c r="EA1268" s="21"/>
      <c r="EB1268" s="21"/>
      <c r="EC1268" s="21"/>
      <c r="ED1268" s="21"/>
      <c r="EE1268" s="21"/>
      <c r="EF1268" s="21"/>
      <c r="EG1268" s="21"/>
      <c r="EH1268" s="21"/>
      <c r="EI1268" s="21"/>
      <c r="EJ1268" s="21"/>
      <c r="EK1268" s="21"/>
      <c r="EL1268" s="21"/>
      <c r="EM1268" s="21"/>
      <c r="EN1268" s="21"/>
      <c r="EO1268" s="21"/>
      <c r="EP1268" s="21"/>
      <c r="EQ1268" s="21"/>
      <c r="ER1268" s="21"/>
      <c r="ES1268" s="21"/>
      <c r="ET1268" s="21"/>
      <c r="EU1268" s="21"/>
      <c r="EV1268" s="21"/>
      <c r="EW1268" s="21"/>
      <c r="EX1268" s="21"/>
      <c r="EY1268" s="21"/>
      <c r="EZ1268" s="21"/>
      <c r="FA1268" s="21"/>
      <c r="FB1268" s="21"/>
      <c r="FC1268" s="21"/>
      <c r="FD1268" s="21"/>
      <c r="FE1268" s="21"/>
      <c r="FF1268" s="21"/>
      <c r="FG1268" s="21"/>
      <c r="FH1268" s="21"/>
      <c r="FI1268" s="21"/>
      <c r="FJ1268" s="21"/>
      <c r="FK1268" s="21"/>
      <c r="FL1268" s="21"/>
      <c r="FM1268" s="21"/>
      <c r="FN1268" s="21"/>
      <c r="FO1268" s="21"/>
      <c r="FP1268" s="21"/>
      <c r="FQ1268" s="21"/>
      <c r="FR1268" s="21"/>
      <c r="FS1268" s="21"/>
      <c r="FT1268" s="21"/>
      <c r="FU1268" s="21"/>
      <c r="FV1268" s="21"/>
      <c r="FW1268" s="21"/>
      <c r="FX1268" s="21"/>
      <c r="FY1268" s="21"/>
      <c r="FZ1268" s="21"/>
      <c r="GA1268" s="21"/>
      <c r="GB1268" s="21"/>
      <c r="GC1268" s="21"/>
      <c r="GD1268" s="21"/>
      <c r="GE1268" s="21"/>
      <c r="GF1268" s="21"/>
      <c r="GG1268" s="21"/>
      <c r="GH1268" s="21"/>
      <c r="GI1268" s="21"/>
      <c r="GJ1268" s="21"/>
      <c r="GK1268" s="21"/>
      <c r="GL1268" s="21"/>
      <c r="GM1268" s="21"/>
      <c r="GN1268" s="21"/>
      <c r="GO1268" s="21"/>
      <c r="GP1268" s="21"/>
      <c r="GQ1268" s="21"/>
      <c r="GR1268" s="21"/>
      <c r="GS1268" s="21"/>
      <c r="GT1268" s="21"/>
      <c r="GU1268" s="21"/>
      <c r="GV1268" s="21"/>
      <c r="GW1268" s="21"/>
      <c r="GX1268" s="21"/>
      <c r="GY1268" s="21"/>
      <c r="GZ1268" s="21"/>
      <c r="HA1268" s="21"/>
      <c r="HB1268" s="21"/>
      <c r="HC1268" s="21"/>
      <c r="HD1268" s="21"/>
      <c r="HE1268" s="21"/>
      <c r="HF1268" s="21"/>
      <c r="HG1268" s="21"/>
      <c r="HH1268" s="21"/>
      <c r="HI1268" s="21"/>
      <c r="HJ1268" s="21"/>
      <c r="HK1268" s="21"/>
      <c r="HL1268" s="21"/>
      <c r="HM1268" s="21"/>
      <c r="HN1268" s="21"/>
      <c r="HO1268" s="21"/>
      <c r="HP1268" s="21"/>
      <c r="HQ1268" s="21"/>
      <c r="HR1268" s="21"/>
      <c r="HS1268" s="21"/>
      <c r="HT1268" s="21"/>
      <c r="HU1268" s="21"/>
      <c r="HV1268" s="21"/>
      <c r="HW1268" s="21"/>
      <c r="HX1268" s="21"/>
      <c r="HY1268" s="21"/>
      <c r="HZ1268" s="21"/>
      <c r="IA1268" s="21"/>
      <c r="IB1268" s="21"/>
      <c r="IC1268" s="21"/>
      <c r="ID1268" s="21"/>
      <c r="IE1268" s="21"/>
      <c r="IF1268" s="21"/>
      <c r="IG1268" s="21"/>
      <c r="IH1268" s="21"/>
      <c r="II1268" s="21"/>
      <c r="IJ1268" s="21"/>
      <c r="IK1268" s="21"/>
      <c r="IL1268" s="21"/>
      <c r="IM1268" s="21"/>
      <c r="IN1268" s="21"/>
      <c r="IO1268" s="21"/>
      <c r="IP1268" s="21"/>
      <c r="IQ1268" s="21"/>
      <c r="IR1268" s="21"/>
      <c r="IS1268" s="21"/>
      <c r="IT1268" s="21"/>
      <c r="IU1268" s="21"/>
      <c r="IV1268" s="21"/>
      <c r="IW1268" s="21"/>
      <c r="IX1268" s="21"/>
      <c r="IY1268" s="21"/>
      <c r="IZ1268" s="21"/>
      <c r="JA1268" s="21"/>
      <c r="JB1268" s="21"/>
      <c r="JC1268" s="21"/>
      <c r="JD1268" s="21"/>
      <c r="JE1268" s="21"/>
      <c r="JF1268" s="21"/>
      <c r="JG1268" s="21"/>
      <c r="JH1268" s="21"/>
      <c r="JI1268" s="21"/>
      <c r="JJ1268" s="21"/>
      <c r="JK1268" s="21"/>
      <c r="JL1268" s="21"/>
      <c r="JM1268" s="21"/>
      <c r="JN1268" s="21"/>
      <c r="JO1268" s="21"/>
      <c r="JP1268" s="21"/>
      <c r="JQ1268" s="21"/>
      <c r="JR1268" s="21"/>
      <c r="JS1268" s="21"/>
      <c r="JT1268" s="21"/>
      <c r="JU1268" s="21"/>
      <c r="JV1268" s="21"/>
      <c r="JW1268" s="21"/>
      <c r="JX1268" s="21"/>
      <c r="JY1268" s="21"/>
    </row>
    <row r="1269" spans="1:285" ht="14.1" customHeight="1">
      <c r="A1269" s="21"/>
      <c r="B1269" s="21"/>
      <c r="C1269" s="21"/>
      <c r="D1269" s="21"/>
      <c r="E1269" s="21"/>
      <c r="F1269" s="21"/>
      <c r="G1269" s="21"/>
      <c r="H1269" s="21"/>
      <c r="I1269" s="21"/>
      <c r="J1269" s="21"/>
      <c r="K1269" s="21"/>
      <c r="L1269" s="21"/>
      <c r="M1269" s="21"/>
      <c r="N1269" s="21"/>
      <c r="O1269" s="21"/>
      <c r="P1269" s="21"/>
      <c r="Q1269" s="21"/>
      <c r="R1269" s="21"/>
      <c r="S1269" s="21"/>
      <c r="T1269" s="21"/>
      <c r="U1269" s="21"/>
      <c r="V1269" s="21"/>
      <c r="W1269" s="21"/>
      <c r="X1269" s="21"/>
      <c r="Y1269" s="21"/>
      <c r="Z1269" s="21"/>
      <c r="AA1269" s="21"/>
      <c r="AB1269" s="21"/>
      <c r="AC1269" s="21"/>
      <c r="AD1269" s="21"/>
      <c r="AE1269" s="21"/>
      <c r="AF1269" s="21"/>
      <c r="AG1269" s="21"/>
      <c r="AH1269" s="21"/>
      <c r="AI1269" s="21"/>
      <c r="AJ1269" s="21"/>
      <c r="AK1269" s="21"/>
      <c r="AL1269" s="21"/>
      <c r="AM1269" s="21"/>
      <c r="AN1269" s="21"/>
      <c r="AO1269" s="21"/>
      <c r="AP1269" s="21"/>
      <c r="AQ1269" s="21"/>
      <c r="AR1269" s="21"/>
      <c r="AS1269" s="21"/>
      <c r="AT1269" s="21"/>
      <c r="AU1269" s="21"/>
      <c r="AV1269" s="21"/>
      <c r="AW1269" s="21"/>
      <c r="AX1269" s="21"/>
      <c r="AY1269" s="21"/>
      <c r="AZ1269" s="21"/>
      <c r="BA1269" s="21"/>
      <c r="BB1269" s="21"/>
      <c r="BC1269" s="21"/>
      <c r="BD1269" s="21"/>
      <c r="BE1269" s="21"/>
      <c r="BF1269" s="21"/>
      <c r="BG1269" s="21"/>
      <c r="BH1269" s="21"/>
      <c r="BI1269" s="21"/>
      <c r="BJ1269" s="21"/>
      <c r="BK1269" s="21"/>
      <c r="BL1269" s="21"/>
      <c r="BM1269" s="21"/>
      <c r="BN1269" s="21"/>
      <c r="BO1269" s="21"/>
      <c r="BP1269" s="21"/>
      <c r="BQ1269" s="21"/>
      <c r="BR1269" s="21"/>
      <c r="BS1269" s="21"/>
      <c r="BT1269" s="21"/>
      <c r="BU1269" s="21"/>
      <c r="BV1269" s="21"/>
      <c r="BW1269" s="21"/>
      <c r="BX1269" s="21"/>
      <c r="BY1269" s="21"/>
      <c r="BZ1269" s="21"/>
      <c r="CA1269" s="21"/>
      <c r="CB1269" s="21"/>
      <c r="CC1269" s="21"/>
      <c r="CD1269" s="21"/>
      <c r="CE1269" s="21"/>
      <c r="CF1269" s="21"/>
      <c r="CG1269" s="21"/>
      <c r="CH1269" s="21"/>
      <c r="CI1269" s="21"/>
      <c r="CJ1269" s="21"/>
      <c r="CK1269" s="21"/>
      <c r="CL1269" s="21"/>
      <c r="CM1269" s="21"/>
      <c r="CN1269" s="21"/>
      <c r="CO1269" s="21"/>
      <c r="CP1269" s="21"/>
      <c r="CQ1269" s="21"/>
      <c r="CR1269" s="21"/>
      <c r="CS1269" s="21"/>
      <c r="CT1269" s="21"/>
      <c r="CU1269" s="21"/>
      <c r="CV1269" s="21"/>
      <c r="CW1269" s="21"/>
      <c r="CX1269" s="21"/>
      <c r="CY1269" s="21"/>
      <c r="CZ1269" s="21"/>
      <c r="DA1269" s="21"/>
      <c r="DB1269" s="21"/>
      <c r="DC1269" s="21"/>
      <c r="DD1269" s="21"/>
      <c r="DE1269" s="21"/>
      <c r="DF1269" s="21"/>
      <c r="DG1269" s="21"/>
      <c r="DH1269" s="21"/>
      <c r="DI1269" s="21"/>
      <c r="DJ1269" s="21"/>
      <c r="DK1269" s="21"/>
      <c r="DL1269" s="21"/>
      <c r="DM1269" s="21"/>
      <c r="DN1269" s="21"/>
      <c r="DO1269" s="21"/>
      <c r="DP1269" s="21"/>
      <c r="DQ1269" s="21"/>
      <c r="DR1269" s="21"/>
      <c r="DS1269" s="21"/>
      <c r="DT1269" s="21"/>
      <c r="DU1269" s="21"/>
      <c r="DV1269" s="21"/>
      <c r="DW1269" s="21"/>
      <c r="DX1269" s="21"/>
      <c r="DY1269" s="21"/>
      <c r="DZ1269" s="21"/>
      <c r="EA1269" s="21"/>
      <c r="EB1269" s="21"/>
      <c r="EC1269" s="21"/>
      <c r="ED1269" s="21"/>
      <c r="EE1269" s="21"/>
      <c r="EF1269" s="21"/>
      <c r="EG1269" s="21"/>
      <c r="EH1269" s="21"/>
      <c r="EI1269" s="21"/>
      <c r="EJ1269" s="21"/>
      <c r="EK1269" s="21"/>
      <c r="EL1269" s="21"/>
      <c r="EM1269" s="21"/>
      <c r="EN1269" s="21"/>
      <c r="EO1269" s="21"/>
      <c r="EP1269" s="21"/>
      <c r="EQ1269" s="21"/>
      <c r="ER1269" s="21"/>
      <c r="ES1269" s="21"/>
      <c r="ET1269" s="21"/>
      <c r="EU1269" s="21"/>
      <c r="EV1269" s="21"/>
      <c r="EW1269" s="21"/>
      <c r="EX1269" s="21"/>
      <c r="EY1269" s="21"/>
      <c r="EZ1269" s="21"/>
      <c r="FA1269" s="21"/>
      <c r="FB1269" s="21"/>
      <c r="FC1269" s="21"/>
      <c r="FD1269" s="21"/>
      <c r="FE1269" s="21"/>
      <c r="FF1269" s="21"/>
      <c r="FG1269" s="21"/>
      <c r="FH1269" s="21"/>
      <c r="FI1269" s="21"/>
      <c r="FJ1269" s="21"/>
      <c r="FK1269" s="21"/>
      <c r="FL1269" s="21"/>
      <c r="FM1269" s="21"/>
      <c r="FN1269" s="21"/>
      <c r="FO1269" s="21"/>
      <c r="FP1269" s="21"/>
      <c r="FQ1269" s="21"/>
      <c r="FR1269" s="21"/>
      <c r="FS1269" s="21"/>
      <c r="FT1269" s="21"/>
      <c r="FU1269" s="21"/>
      <c r="FV1269" s="21"/>
      <c r="FW1269" s="21"/>
      <c r="FX1269" s="21"/>
      <c r="FY1269" s="21"/>
      <c r="FZ1269" s="21"/>
      <c r="GA1269" s="21"/>
      <c r="GB1269" s="21"/>
      <c r="GC1269" s="21"/>
      <c r="GD1269" s="21"/>
      <c r="GE1269" s="21"/>
      <c r="GF1269" s="21"/>
      <c r="GG1269" s="21"/>
      <c r="GH1269" s="21"/>
      <c r="GI1269" s="21"/>
      <c r="GJ1269" s="21"/>
      <c r="GK1269" s="21"/>
      <c r="GL1269" s="21"/>
      <c r="GM1269" s="21"/>
      <c r="GN1269" s="21"/>
      <c r="GO1269" s="21"/>
      <c r="GP1269" s="21"/>
      <c r="GQ1269" s="21"/>
      <c r="GR1269" s="21"/>
      <c r="GS1269" s="21"/>
      <c r="GT1269" s="21"/>
      <c r="GU1269" s="21"/>
      <c r="GV1269" s="21"/>
      <c r="GW1269" s="21"/>
      <c r="GX1269" s="21"/>
      <c r="GY1269" s="21"/>
      <c r="GZ1269" s="21"/>
      <c r="HA1269" s="21"/>
      <c r="HB1269" s="21"/>
      <c r="HC1269" s="21"/>
      <c r="HD1269" s="21"/>
      <c r="HE1269" s="21"/>
      <c r="HF1269" s="21"/>
      <c r="HG1269" s="21"/>
      <c r="HH1269" s="21"/>
      <c r="HI1269" s="21"/>
      <c r="HJ1269" s="21"/>
      <c r="HK1269" s="21"/>
      <c r="HL1269" s="21"/>
      <c r="HM1269" s="21"/>
      <c r="HN1269" s="21"/>
      <c r="HO1269" s="21"/>
      <c r="HP1269" s="21"/>
      <c r="HQ1269" s="21"/>
      <c r="HR1269" s="21"/>
      <c r="HS1269" s="21"/>
      <c r="HT1269" s="21"/>
      <c r="HU1269" s="21"/>
      <c r="HV1269" s="21"/>
      <c r="HW1269" s="21"/>
      <c r="HX1269" s="21"/>
      <c r="HY1269" s="21"/>
      <c r="HZ1269" s="21"/>
      <c r="IA1269" s="21"/>
      <c r="IB1269" s="21"/>
      <c r="IC1269" s="21"/>
      <c r="ID1269" s="21"/>
      <c r="IE1269" s="21"/>
      <c r="IF1269" s="21"/>
      <c r="IG1269" s="21"/>
      <c r="IH1269" s="21"/>
      <c r="II1269" s="21"/>
      <c r="IJ1269" s="21"/>
      <c r="IK1269" s="21"/>
      <c r="IL1269" s="21"/>
      <c r="IM1269" s="21"/>
      <c r="IN1269" s="21"/>
      <c r="IO1269" s="21"/>
      <c r="IP1269" s="21"/>
      <c r="IQ1269" s="21"/>
      <c r="IR1269" s="21"/>
      <c r="IS1269" s="21"/>
      <c r="IT1269" s="21"/>
      <c r="IU1269" s="21"/>
      <c r="IV1269" s="21"/>
      <c r="IW1269" s="21"/>
      <c r="IX1269" s="21"/>
      <c r="IY1269" s="21"/>
      <c r="IZ1269" s="21"/>
      <c r="JA1269" s="21"/>
      <c r="JB1269" s="21"/>
      <c r="JC1269" s="21"/>
      <c r="JD1269" s="21"/>
      <c r="JE1269" s="21"/>
      <c r="JF1269" s="21"/>
      <c r="JG1269" s="21"/>
      <c r="JH1269" s="21"/>
      <c r="JI1269" s="21"/>
      <c r="JJ1269" s="21"/>
      <c r="JK1269" s="21"/>
      <c r="JL1269" s="21"/>
      <c r="JM1269" s="21"/>
      <c r="JN1269" s="21"/>
      <c r="JO1269" s="21"/>
      <c r="JP1269" s="21"/>
      <c r="JQ1269" s="21"/>
      <c r="JR1269" s="21"/>
      <c r="JS1269" s="21"/>
      <c r="JT1269" s="21"/>
      <c r="JU1269" s="21"/>
      <c r="JV1269" s="21"/>
      <c r="JW1269" s="21"/>
      <c r="JX1269" s="21"/>
      <c r="JY1269" s="21"/>
    </row>
    <row r="1270" spans="1:285" ht="14.1" customHeight="1">
      <c r="A1270" s="21"/>
      <c r="B1270" s="21"/>
      <c r="C1270" s="21"/>
      <c r="D1270" s="21"/>
      <c r="E1270" s="21"/>
      <c r="F1270" s="21"/>
      <c r="G1270" s="21"/>
      <c r="H1270" s="21"/>
      <c r="I1270" s="21"/>
      <c r="J1270" s="21"/>
      <c r="K1270" s="21"/>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21"/>
      <c r="BK1270" s="21"/>
      <c r="BL1270" s="21"/>
      <c r="BM1270" s="21"/>
      <c r="BN1270" s="21"/>
      <c r="BO1270" s="21"/>
      <c r="BP1270" s="21"/>
      <c r="BQ1270" s="21"/>
      <c r="BR1270" s="21"/>
      <c r="BS1270" s="21"/>
      <c r="BT1270" s="21"/>
      <c r="BU1270" s="21"/>
      <c r="BV1270" s="21"/>
      <c r="BW1270" s="21"/>
      <c r="BX1270" s="21"/>
      <c r="BY1270" s="21"/>
      <c r="BZ1270" s="21"/>
      <c r="CA1270" s="21"/>
      <c r="CB1270" s="21"/>
      <c r="CC1270" s="21"/>
      <c r="CD1270" s="21"/>
      <c r="CE1270" s="21"/>
      <c r="CF1270" s="21"/>
      <c r="CG1270" s="21"/>
      <c r="CH1270" s="21"/>
      <c r="CI1270" s="21"/>
      <c r="CJ1270" s="21"/>
      <c r="CK1270" s="21"/>
      <c r="CL1270" s="21"/>
      <c r="CM1270" s="21"/>
      <c r="CN1270" s="21"/>
      <c r="CO1270" s="21"/>
      <c r="CP1270" s="21"/>
      <c r="CQ1270" s="21"/>
      <c r="CR1270" s="21"/>
      <c r="CS1270" s="21"/>
      <c r="CT1270" s="21"/>
      <c r="CU1270" s="21"/>
      <c r="CV1270" s="21"/>
      <c r="CW1270" s="21"/>
      <c r="CX1270" s="21"/>
      <c r="CY1270" s="21"/>
      <c r="CZ1270" s="21"/>
      <c r="DA1270" s="21"/>
      <c r="DB1270" s="21"/>
      <c r="DC1270" s="21"/>
      <c r="DD1270" s="21"/>
      <c r="DE1270" s="21"/>
      <c r="DF1270" s="21"/>
      <c r="DG1270" s="21"/>
      <c r="DH1270" s="21"/>
      <c r="DI1270" s="21"/>
      <c r="DJ1270" s="21"/>
      <c r="DK1270" s="21"/>
      <c r="DL1270" s="21"/>
      <c r="DM1270" s="21"/>
      <c r="DN1270" s="21"/>
      <c r="DO1270" s="21"/>
      <c r="DP1270" s="21"/>
      <c r="DQ1270" s="21"/>
      <c r="DR1270" s="21"/>
      <c r="DS1270" s="21"/>
      <c r="DT1270" s="21"/>
      <c r="DU1270" s="21"/>
      <c r="DV1270" s="21"/>
      <c r="DW1270" s="21"/>
      <c r="DX1270" s="21"/>
      <c r="DY1270" s="21"/>
      <c r="DZ1270" s="21"/>
      <c r="EA1270" s="21"/>
      <c r="EB1270" s="21"/>
      <c r="EC1270" s="21"/>
      <c r="ED1270" s="21"/>
      <c r="EE1270" s="21"/>
      <c r="EF1270" s="21"/>
      <c r="EG1270" s="21"/>
      <c r="EH1270" s="21"/>
      <c r="EI1270" s="21"/>
      <c r="EJ1270" s="21"/>
      <c r="EK1270" s="21"/>
      <c r="EL1270" s="21"/>
      <c r="EM1270" s="21"/>
      <c r="EN1270" s="21"/>
      <c r="EO1270" s="21"/>
      <c r="EP1270" s="21"/>
      <c r="EQ1270" s="21"/>
      <c r="ER1270" s="21"/>
      <c r="ES1270" s="21"/>
      <c r="ET1270" s="21"/>
      <c r="EU1270" s="21"/>
      <c r="EV1270" s="21"/>
      <c r="EW1270" s="21"/>
      <c r="EX1270" s="21"/>
      <c r="EY1270" s="21"/>
      <c r="EZ1270" s="21"/>
      <c r="FA1270" s="21"/>
      <c r="FB1270" s="21"/>
      <c r="FC1270" s="21"/>
      <c r="FD1270" s="21"/>
      <c r="FE1270" s="21"/>
      <c r="FF1270" s="21"/>
      <c r="FG1270" s="21"/>
      <c r="FH1270" s="21"/>
      <c r="FI1270" s="21"/>
      <c r="FJ1270" s="21"/>
      <c r="FK1270" s="21"/>
      <c r="FL1270" s="21"/>
      <c r="FM1270" s="21"/>
      <c r="FN1270" s="21"/>
      <c r="FO1270" s="21"/>
      <c r="FP1270" s="21"/>
      <c r="FQ1270" s="21"/>
      <c r="FR1270" s="21"/>
      <c r="FS1270" s="21"/>
      <c r="FT1270" s="21"/>
      <c r="FU1270" s="21"/>
      <c r="FV1270" s="21"/>
      <c r="FW1270" s="21"/>
      <c r="FX1270" s="21"/>
      <c r="FY1270" s="21"/>
      <c r="FZ1270" s="21"/>
      <c r="GA1270" s="21"/>
      <c r="GB1270" s="21"/>
      <c r="GC1270" s="21"/>
      <c r="GD1270" s="21"/>
      <c r="GE1270" s="21"/>
      <c r="GF1270" s="21"/>
      <c r="GG1270" s="21"/>
      <c r="GH1270" s="21"/>
      <c r="GI1270" s="21"/>
      <c r="GJ1270" s="21"/>
      <c r="GK1270" s="21"/>
      <c r="GL1270" s="21"/>
      <c r="GM1270" s="21"/>
      <c r="GN1270" s="21"/>
      <c r="GO1270" s="21"/>
      <c r="GP1270" s="21"/>
      <c r="GQ1270" s="21"/>
      <c r="GR1270" s="21"/>
      <c r="GS1270" s="21"/>
      <c r="GT1270" s="21"/>
      <c r="GU1270" s="21"/>
      <c r="GV1270" s="21"/>
      <c r="GW1270" s="21"/>
      <c r="GX1270" s="21"/>
      <c r="GY1270" s="21"/>
      <c r="GZ1270" s="21"/>
      <c r="HA1270" s="21"/>
      <c r="HB1270" s="21"/>
      <c r="HC1270" s="21"/>
      <c r="HD1270" s="21"/>
      <c r="HE1270" s="21"/>
      <c r="HF1270" s="21"/>
      <c r="HG1270" s="21"/>
      <c r="HH1270" s="21"/>
      <c r="HI1270" s="21"/>
      <c r="HJ1270" s="21"/>
      <c r="HK1270" s="21"/>
      <c r="HL1270" s="21"/>
      <c r="HM1270" s="21"/>
      <c r="HN1270" s="21"/>
      <c r="HO1270" s="21"/>
      <c r="HP1270" s="21"/>
      <c r="HQ1270" s="21"/>
      <c r="HR1270" s="21"/>
      <c r="HS1270" s="21"/>
      <c r="HT1270" s="21"/>
      <c r="HU1270" s="21"/>
      <c r="HV1270" s="21"/>
      <c r="HW1270" s="21"/>
      <c r="HX1270" s="21"/>
      <c r="HY1270" s="21"/>
      <c r="HZ1270" s="21"/>
      <c r="IA1270" s="21"/>
      <c r="IB1270" s="21"/>
      <c r="IC1270" s="21"/>
      <c r="ID1270" s="21"/>
      <c r="IE1270" s="21"/>
      <c r="IF1270" s="21"/>
      <c r="IG1270" s="21"/>
      <c r="IH1270" s="21"/>
      <c r="II1270" s="21"/>
      <c r="IJ1270" s="21"/>
      <c r="IK1270" s="21"/>
      <c r="IL1270" s="21"/>
      <c r="IM1270" s="21"/>
      <c r="IN1270" s="21"/>
      <c r="IO1270" s="21"/>
      <c r="IP1270" s="21"/>
      <c r="IQ1270" s="21"/>
      <c r="IR1270" s="21"/>
      <c r="IS1270" s="21"/>
      <c r="IT1270" s="21"/>
      <c r="IU1270" s="21"/>
      <c r="IV1270" s="21"/>
      <c r="IW1270" s="21"/>
      <c r="IX1270" s="21"/>
      <c r="IY1270" s="21"/>
      <c r="IZ1270" s="21"/>
      <c r="JA1270" s="21"/>
      <c r="JB1270" s="21"/>
      <c r="JC1270" s="21"/>
      <c r="JD1270" s="21"/>
      <c r="JE1270" s="21"/>
      <c r="JF1270" s="21"/>
      <c r="JG1270" s="21"/>
      <c r="JH1270" s="21"/>
      <c r="JI1270" s="21"/>
      <c r="JJ1270" s="21"/>
      <c r="JK1270" s="21"/>
      <c r="JL1270" s="21"/>
      <c r="JM1270" s="21"/>
      <c r="JN1270" s="21"/>
      <c r="JO1270" s="21"/>
      <c r="JP1270" s="21"/>
      <c r="JQ1270" s="21"/>
      <c r="JR1270" s="21"/>
      <c r="JS1270" s="21"/>
      <c r="JT1270" s="21"/>
      <c r="JU1270" s="21"/>
      <c r="JV1270" s="21"/>
      <c r="JW1270" s="21"/>
      <c r="JX1270" s="21"/>
      <c r="JY1270" s="21"/>
    </row>
    <row r="1271" spans="1:285" ht="14.1" customHeight="1">
      <c r="A1271" s="21"/>
      <c r="B1271" s="21"/>
      <c r="C1271" s="21"/>
      <c r="D1271" s="21"/>
      <c r="E1271" s="21"/>
      <c r="F1271" s="21"/>
      <c r="G1271" s="21"/>
      <c r="H1271" s="21"/>
      <c r="I1271" s="21"/>
      <c r="J1271" s="21"/>
      <c r="K1271" s="21"/>
      <c r="L1271" s="21"/>
      <c r="M1271" s="21"/>
      <c r="N1271" s="21"/>
      <c r="O1271" s="21"/>
      <c r="P1271" s="21"/>
      <c r="Q1271" s="21"/>
      <c r="R1271" s="21"/>
      <c r="S1271" s="21"/>
      <c r="T1271" s="21"/>
      <c r="U1271" s="21"/>
      <c r="V1271" s="21"/>
      <c r="W1271" s="21"/>
      <c r="X1271" s="21"/>
      <c r="Y1271" s="21"/>
      <c r="Z1271" s="21"/>
      <c r="AA1271" s="21"/>
      <c r="AB1271" s="21"/>
      <c r="AC1271" s="21"/>
      <c r="AD1271" s="21"/>
      <c r="AE1271" s="21"/>
      <c r="AF1271" s="21"/>
      <c r="AG1271" s="21"/>
      <c r="AH1271" s="21"/>
      <c r="AI1271" s="21"/>
      <c r="AJ1271" s="21"/>
      <c r="AK1271" s="21"/>
      <c r="AL1271" s="21"/>
      <c r="AM1271" s="21"/>
      <c r="AN1271" s="21"/>
      <c r="AO1271" s="21"/>
      <c r="AP1271" s="21"/>
      <c r="AQ1271" s="21"/>
      <c r="AR1271" s="21"/>
      <c r="AS1271" s="21"/>
      <c r="AT1271" s="21"/>
      <c r="AU1271" s="21"/>
      <c r="AV1271" s="21"/>
      <c r="AW1271" s="21"/>
      <c r="AX1271" s="21"/>
      <c r="AY1271" s="21"/>
      <c r="AZ1271" s="21"/>
      <c r="BA1271" s="21"/>
      <c r="BB1271" s="21"/>
      <c r="BC1271" s="21"/>
      <c r="BD1271" s="21"/>
      <c r="BE1271" s="21"/>
      <c r="BF1271" s="21"/>
      <c r="BG1271" s="21"/>
      <c r="BH1271" s="21"/>
      <c r="BI1271" s="21"/>
      <c r="BJ1271" s="21"/>
      <c r="BK1271" s="21"/>
      <c r="BL1271" s="21"/>
      <c r="BM1271" s="21"/>
      <c r="BN1271" s="21"/>
      <c r="BO1271" s="21"/>
      <c r="BP1271" s="21"/>
      <c r="BQ1271" s="21"/>
      <c r="BR1271" s="21"/>
      <c r="BS1271" s="21"/>
      <c r="BT1271" s="21"/>
      <c r="BU1271" s="21"/>
      <c r="BV1271" s="21"/>
      <c r="BW1271" s="21"/>
      <c r="BX1271" s="21"/>
      <c r="BY1271" s="21"/>
      <c r="BZ1271" s="21"/>
      <c r="CA1271" s="21"/>
      <c r="CB1271" s="21"/>
      <c r="CC1271" s="21"/>
      <c r="CD1271" s="21"/>
      <c r="CE1271" s="21"/>
      <c r="CF1271" s="21"/>
      <c r="CG1271" s="21"/>
      <c r="CH1271" s="21"/>
      <c r="CI1271" s="21"/>
      <c r="CJ1271" s="21"/>
      <c r="CK1271" s="21"/>
      <c r="CL1271" s="21"/>
      <c r="CM1271" s="21"/>
      <c r="CN1271" s="21"/>
      <c r="CO1271" s="21"/>
      <c r="CP1271" s="21"/>
      <c r="CQ1271" s="21"/>
      <c r="CR1271" s="21"/>
      <c r="CS1271" s="21"/>
      <c r="CT1271" s="21"/>
      <c r="CU1271" s="21"/>
      <c r="CV1271" s="21"/>
      <c r="CW1271" s="21"/>
      <c r="CX1271" s="21"/>
      <c r="CY1271" s="21"/>
      <c r="CZ1271" s="21"/>
      <c r="DA1271" s="21"/>
      <c r="DB1271" s="21"/>
      <c r="DC1271" s="21"/>
      <c r="DD1271" s="21"/>
      <c r="DE1271" s="21"/>
      <c r="DF1271" s="21"/>
      <c r="DG1271" s="21"/>
      <c r="DH1271" s="21"/>
      <c r="DI1271" s="21"/>
      <c r="DJ1271" s="21"/>
      <c r="DK1271" s="21"/>
      <c r="DL1271" s="21"/>
      <c r="DM1271" s="21"/>
      <c r="DN1271" s="21"/>
      <c r="DO1271" s="21"/>
      <c r="DP1271" s="21"/>
      <c r="DQ1271" s="21"/>
      <c r="DR1271" s="21"/>
      <c r="DS1271" s="21"/>
      <c r="DT1271" s="21"/>
      <c r="DU1271" s="21"/>
      <c r="DV1271" s="21"/>
      <c r="DW1271" s="21"/>
      <c r="DX1271" s="21"/>
      <c r="DY1271" s="21"/>
      <c r="DZ1271" s="21"/>
      <c r="EA1271" s="21"/>
      <c r="EB1271" s="21"/>
      <c r="EC1271" s="21"/>
      <c r="ED1271" s="21"/>
      <c r="EE1271" s="21"/>
      <c r="EF1271" s="21"/>
      <c r="EG1271" s="21"/>
      <c r="EH1271" s="21"/>
      <c r="EI1271" s="21"/>
      <c r="EJ1271" s="21"/>
      <c r="EK1271" s="21"/>
      <c r="EL1271" s="21"/>
      <c r="EM1271" s="21"/>
      <c r="EN1271" s="21"/>
      <c r="EO1271" s="21"/>
      <c r="EP1271" s="21"/>
      <c r="EQ1271" s="21"/>
      <c r="ER1271" s="21"/>
      <c r="ES1271" s="21"/>
      <c r="ET1271" s="21"/>
      <c r="EU1271" s="21"/>
      <c r="EV1271" s="21"/>
      <c r="EW1271" s="21"/>
      <c r="EX1271" s="21"/>
      <c r="EY1271" s="21"/>
      <c r="EZ1271" s="21"/>
      <c r="FA1271" s="21"/>
      <c r="FB1271" s="21"/>
      <c r="FC1271" s="21"/>
      <c r="FD1271" s="21"/>
      <c r="FE1271" s="21"/>
      <c r="FF1271" s="21"/>
      <c r="FG1271" s="21"/>
      <c r="FH1271" s="21"/>
      <c r="FI1271" s="21"/>
      <c r="FJ1271" s="21"/>
      <c r="FK1271" s="21"/>
      <c r="FL1271" s="21"/>
      <c r="FM1271" s="21"/>
      <c r="FN1271" s="21"/>
      <c r="FO1271" s="21"/>
      <c r="FP1271" s="21"/>
      <c r="FQ1271" s="21"/>
      <c r="FR1271" s="21"/>
      <c r="FS1271" s="21"/>
      <c r="FT1271" s="21"/>
      <c r="FU1271" s="21"/>
      <c r="FV1271" s="21"/>
      <c r="FW1271" s="21"/>
      <c r="FX1271" s="21"/>
      <c r="FY1271" s="21"/>
      <c r="FZ1271" s="21"/>
      <c r="GA1271" s="21"/>
      <c r="GB1271" s="21"/>
      <c r="GC1271" s="21"/>
      <c r="GD1271" s="21"/>
      <c r="GE1271" s="21"/>
      <c r="GF1271" s="21"/>
      <c r="GG1271" s="21"/>
      <c r="GH1271" s="21"/>
      <c r="GI1271" s="21"/>
      <c r="GJ1271" s="21"/>
      <c r="GK1271" s="21"/>
      <c r="GL1271" s="21"/>
      <c r="GM1271" s="21"/>
      <c r="GN1271" s="21"/>
      <c r="GO1271" s="21"/>
      <c r="GP1271" s="21"/>
      <c r="GQ1271" s="21"/>
      <c r="GR1271" s="21"/>
      <c r="GS1271" s="21"/>
      <c r="GT1271" s="21"/>
      <c r="GU1271" s="21"/>
      <c r="GV1271" s="21"/>
      <c r="GW1271" s="21"/>
      <c r="GX1271" s="21"/>
      <c r="GY1271" s="21"/>
      <c r="GZ1271" s="21"/>
      <c r="HA1271" s="21"/>
      <c r="HB1271" s="21"/>
      <c r="HC1271" s="21"/>
      <c r="HD1271" s="21"/>
      <c r="HE1271" s="21"/>
      <c r="HF1271" s="21"/>
      <c r="HG1271" s="21"/>
      <c r="HH1271" s="21"/>
      <c r="HI1271" s="21"/>
      <c r="HJ1271" s="21"/>
      <c r="HK1271" s="21"/>
      <c r="HL1271" s="21"/>
      <c r="HM1271" s="21"/>
      <c r="HN1271" s="21"/>
      <c r="HO1271" s="21"/>
      <c r="HP1271" s="21"/>
      <c r="HQ1271" s="21"/>
      <c r="HR1271" s="21"/>
      <c r="HS1271" s="21"/>
      <c r="HT1271" s="21"/>
      <c r="HU1271" s="21"/>
      <c r="HV1271" s="21"/>
      <c r="HW1271" s="21"/>
      <c r="HX1271" s="21"/>
      <c r="HY1271" s="21"/>
      <c r="HZ1271" s="21"/>
      <c r="IA1271" s="21"/>
      <c r="IB1271" s="21"/>
      <c r="IC1271" s="21"/>
      <c r="ID1271" s="21"/>
      <c r="IE1271" s="21"/>
      <c r="IF1271" s="21"/>
      <c r="IG1271" s="21"/>
      <c r="IH1271" s="21"/>
      <c r="II1271" s="21"/>
      <c r="IJ1271" s="21"/>
      <c r="IK1271" s="21"/>
      <c r="IL1271" s="21"/>
      <c r="IM1271" s="21"/>
      <c r="IN1271" s="21"/>
      <c r="IO1271" s="21"/>
      <c r="IP1271" s="21"/>
      <c r="IQ1271" s="21"/>
      <c r="IR1271" s="21"/>
      <c r="IS1271" s="21"/>
      <c r="IT1271" s="21"/>
      <c r="IU1271" s="21"/>
      <c r="IV1271" s="21"/>
      <c r="IW1271" s="21"/>
      <c r="IX1271" s="21"/>
      <c r="IY1271" s="21"/>
      <c r="IZ1271" s="21"/>
      <c r="JA1271" s="21"/>
      <c r="JB1271" s="21"/>
      <c r="JC1271" s="21"/>
      <c r="JD1271" s="21"/>
      <c r="JE1271" s="21"/>
      <c r="JF1271" s="21"/>
      <c r="JG1271" s="21"/>
      <c r="JH1271" s="21"/>
      <c r="JI1271" s="21"/>
      <c r="JJ1271" s="21"/>
      <c r="JK1271" s="21"/>
      <c r="JL1271" s="21"/>
      <c r="JM1271" s="21"/>
      <c r="JN1271" s="21"/>
      <c r="JO1271" s="21"/>
      <c r="JP1271" s="21"/>
      <c r="JQ1271" s="21"/>
      <c r="JR1271" s="21"/>
      <c r="JS1271" s="21"/>
      <c r="JT1271" s="21"/>
      <c r="JU1271" s="21"/>
      <c r="JV1271" s="21"/>
      <c r="JW1271" s="21"/>
      <c r="JX1271" s="21"/>
      <c r="JY1271" s="21"/>
    </row>
    <row r="1272" spans="1:285" ht="14.1" customHeight="1">
      <c r="A1272" s="21"/>
      <c r="B1272" s="21"/>
      <c r="C1272" s="21"/>
      <c r="D1272" s="21"/>
      <c r="E1272" s="21"/>
      <c r="F1272" s="21"/>
      <c r="G1272" s="21"/>
      <c r="H1272" s="21"/>
      <c r="I1272" s="21"/>
      <c r="J1272" s="21"/>
      <c r="K1272" s="21"/>
      <c r="L1272" s="21"/>
      <c r="M1272" s="21"/>
      <c r="N1272" s="21"/>
      <c r="O1272" s="21"/>
      <c r="P1272" s="21"/>
      <c r="Q1272" s="21"/>
      <c r="R1272" s="21"/>
      <c r="S1272" s="21"/>
      <c r="T1272" s="21"/>
      <c r="U1272" s="21"/>
      <c r="V1272" s="21"/>
      <c r="W1272" s="21"/>
      <c r="X1272" s="21"/>
      <c r="Y1272" s="21"/>
      <c r="Z1272" s="21"/>
      <c r="AA1272" s="21"/>
      <c r="AB1272" s="21"/>
      <c r="AC1272" s="21"/>
      <c r="AD1272" s="21"/>
      <c r="AE1272" s="21"/>
      <c r="AF1272" s="21"/>
      <c r="AG1272" s="21"/>
      <c r="AH1272" s="21"/>
      <c r="AI1272" s="21"/>
      <c r="AJ1272" s="21"/>
      <c r="AK1272" s="21"/>
      <c r="AL1272" s="21"/>
      <c r="AM1272" s="21"/>
      <c r="AN1272" s="21"/>
      <c r="AO1272" s="21"/>
      <c r="AP1272" s="21"/>
      <c r="AQ1272" s="21"/>
      <c r="AR1272" s="21"/>
      <c r="AS1272" s="21"/>
      <c r="AT1272" s="21"/>
      <c r="AU1272" s="21"/>
      <c r="AV1272" s="21"/>
      <c r="AW1272" s="21"/>
      <c r="AX1272" s="21"/>
      <c r="AY1272" s="21"/>
      <c r="AZ1272" s="21"/>
      <c r="BA1272" s="21"/>
      <c r="BB1272" s="21"/>
      <c r="BC1272" s="21"/>
      <c r="BD1272" s="21"/>
      <c r="BE1272" s="21"/>
      <c r="BF1272" s="21"/>
      <c r="BG1272" s="21"/>
      <c r="BH1272" s="21"/>
      <c r="BI1272" s="21"/>
      <c r="BJ1272" s="21"/>
      <c r="BK1272" s="21"/>
      <c r="BL1272" s="21"/>
      <c r="BM1272" s="21"/>
      <c r="BN1272" s="21"/>
      <c r="BO1272" s="21"/>
      <c r="BP1272" s="21"/>
      <c r="BQ1272" s="21"/>
      <c r="BR1272" s="21"/>
      <c r="BS1272" s="21"/>
      <c r="BT1272" s="21"/>
      <c r="BU1272" s="21"/>
      <c r="BV1272" s="21"/>
      <c r="BW1272" s="21"/>
      <c r="BX1272" s="21"/>
      <c r="BY1272" s="21"/>
      <c r="BZ1272" s="21"/>
      <c r="CA1272" s="21"/>
      <c r="CB1272" s="21"/>
      <c r="CC1272" s="21"/>
      <c r="CD1272" s="21"/>
      <c r="CE1272" s="21"/>
      <c r="CF1272" s="21"/>
      <c r="CG1272" s="21"/>
      <c r="CH1272" s="21"/>
      <c r="CI1272" s="21"/>
      <c r="CJ1272" s="21"/>
      <c r="CK1272" s="21"/>
      <c r="CL1272" s="21"/>
      <c r="CM1272" s="21"/>
      <c r="CN1272" s="21"/>
      <c r="CO1272" s="21"/>
      <c r="CP1272" s="21"/>
      <c r="CQ1272" s="21"/>
      <c r="CR1272" s="21"/>
      <c r="CS1272" s="21"/>
      <c r="CT1272" s="21"/>
      <c r="CU1272" s="21"/>
      <c r="CV1272" s="21"/>
      <c r="CW1272" s="21"/>
      <c r="CX1272" s="21"/>
      <c r="CY1272" s="21"/>
      <c r="CZ1272" s="21"/>
      <c r="DA1272" s="21"/>
      <c r="DB1272" s="21"/>
      <c r="DC1272" s="21"/>
      <c r="DD1272" s="21"/>
      <c r="DE1272" s="21"/>
      <c r="DF1272" s="21"/>
      <c r="DG1272" s="21"/>
      <c r="DH1272" s="21"/>
      <c r="DI1272" s="21"/>
      <c r="DJ1272" s="21"/>
      <c r="DK1272" s="21"/>
      <c r="DL1272" s="21"/>
      <c r="DM1272" s="21"/>
      <c r="DN1272" s="21"/>
      <c r="DO1272" s="21"/>
      <c r="DP1272" s="21"/>
      <c r="DQ1272" s="21"/>
      <c r="DR1272" s="21"/>
      <c r="DS1272" s="21"/>
      <c r="DT1272" s="21"/>
      <c r="DU1272" s="21"/>
      <c r="DV1272" s="21"/>
      <c r="DW1272" s="21"/>
      <c r="DX1272" s="21"/>
      <c r="DY1272" s="21"/>
      <c r="DZ1272" s="21"/>
      <c r="EA1272" s="21"/>
      <c r="EB1272" s="21"/>
      <c r="EC1272" s="21"/>
      <c r="ED1272" s="21"/>
      <c r="EE1272" s="21"/>
      <c r="EF1272" s="21"/>
      <c r="EG1272" s="21"/>
      <c r="EH1272" s="21"/>
      <c r="EI1272" s="21"/>
      <c r="EJ1272" s="21"/>
      <c r="EK1272" s="21"/>
      <c r="EL1272" s="21"/>
      <c r="EM1272" s="21"/>
      <c r="EN1272" s="21"/>
      <c r="EO1272" s="21"/>
      <c r="EP1272" s="21"/>
      <c r="EQ1272" s="21"/>
      <c r="ER1272" s="21"/>
      <c r="ES1272" s="21"/>
      <c r="ET1272" s="21"/>
      <c r="EU1272" s="21"/>
      <c r="EV1272" s="21"/>
      <c r="EW1272" s="21"/>
      <c r="EX1272" s="21"/>
      <c r="EY1272" s="21"/>
      <c r="EZ1272" s="21"/>
      <c r="FA1272" s="21"/>
      <c r="FB1272" s="21"/>
      <c r="FC1272" s="21"/>
      <c r="FD1272" s="21"/>
      <c r="FE1272" s="21"/>
      <c r="FF1272" s="21"/>
      <c r="FG1272" s="21"/>
      <c r="FH1272" s="21"/>
      <c r="FI1272" s="21"/>
      <c r="FJ1272" s="21"/>
      <c r="FK1272" s="21"/>
      <c r="FL1272" s="21"/>
      <c r="FM1272" s="21"/>
      <c r="FN1272" s="21"/>
      <c r="FO1272" s="21"/>
      <c r="FP1272" s="21"/>
      <c r="FQ1272" s="21"/>
      <c r="FR1272" s="21"/>
      <c r="FS1272" s="21"/>
      <c r="FT1272" s="21"/>
      <c r="FU1272" s="21"/>
      <c r="FV1272" s="21"/>
      <c r="FW1272" s="21"/>
      <c r="FX1272" s="21"/>
      <c r="FY1272" s="21"/>
      <c r="FZ1272" s="21"/>
      <c r="GA1272" s="21"/>
      <c r="GB1272" s="21"/>
      <c r="GC1272" s="21"/>
      <c r="GD1272" s="21"/>
      <c r="GE1272" s="21"/>
      <c r="GF1272" s="21"/>
      <c r="GG1272" s="21"/>
      <c r="GH1272" s="21"/>
      <c r="GI1272" s="21"/>
      <c r="GJ1272" s="21"/>
      <c r="GK1272" s="21"/>
      <c r="GL1272" s="21"/>
      <c r="GM1272" s="21"/>
      <c r="GN1272" s="21"/>
      <c r="GO1272" s="21"/>
      <c r="GP1272" s="21"/>
      <c r="GQ1272" s="21"/>
      <c r="GR1272" s="21"/>
      <c r="GS1272" s="21"/>
      <c r="GT1272" s="21"/>
      <c r="GU1272" s="21"/>
      <c r="GV1272" s="21"/>
      <c r="GW1272" s="21"/>
      <c r="GX1272" s="21"/>
      <c r="GY1272" s="21"/>
      <c r="GZ1272" s="21"/>
      <c r="HA1272" s="21"/>
      <c r="HB1272" s="21"/>
      <c r="HC1272" s="21"/>
      <c r="HD1272" s="21"/>
      <c r="HE1272" s="21"/>
      <c r="HF1272" s="21"/>
      <c r="HG1272" s="21"/>
      <c r="HH1272" s="21"/>
      <c r="HI1272" s="21"/>
      <c r="HJ1272" s="21"/>
      <c r="HK1272" s="21"/>
      <c r="HL1272" s="21"/>
      <c r="HM1272" s="21"/>
      <c r="HN1272" s="21"/>
      <c r="HO1272" s="21"/>
      <c r="HP1272" s="21"/>
      <c r="HQ1272" s="21"/>
      <c r="HR1272" s="21"/>
      <c r="HS1272" s="21"/>
      <c r="HT1272" s="21"/>
      <c r="HU1272" s="21"/>
      <c r="HV1272" s="21"/>
      <c r="HW1272" s="21"/>
      <c r="HX1272" s="21"/>
      <c r="HY1272" s="21"/>
      <c r="HZ1272" s="21"/>
      <c r="IA1272" s="21"/>
      <c r="IB1272" s="21"/>
      <c r="IC1272" s="21"/>
      <c r="ID1272" s="21"/>
      <c r="IE1272" s="21"/>
      <c r="IF1272" s="21"/>
      <c r="IG1272" s="21"/>
      <c r="IH1272" s="21"/>
      <c r="II1272" s="21"/>
      <c r="IJ1272" s="21"/>
      <c r="IK1272" s="21"/>
      <c r="IL1272" s="21"/>
      <c r="IM1272" s="21"/>
      <c r="IN1272" s="21"/>
      <c r="IO1272" s="21"/>
      <c r="IP1272" s="21"/>
      <c r="IQ1272" s="21"/>
      <c r="IR1272" s="21"/>
      <c r="IS1272" s="21"/>
      <c r="IT1272" s="21"/>
      <c r="IU1272" s="21"/>
      <c r="IV1272" s="21"/>
      <c r="IW1272" s="21"/>
      <c r="IX1272" s="21"/>
      <c r="IY1272" s="21"/>
      <c r="IZ1272" s="21"/>
      <c r="JA1272" s="21"/>
      <c r="JB1272" s="21"/>
      <c r="JC1272" s="21"/>
      <c r="JD1272" s="21"/>
      <c r="JE1272" s="21"/>
      <c r="JF1272" s="21"/>
      <c r="JG1272" s="21"/>
      <c r="JH1272" s="21"/>
      <c r="JI1272" s="21"/>
      <c r="JJ1272" s="21"/>
      <c r="JK1272" s="21"/>
      <c r="JL1272" s="21"/>
      <c r="JM1272" s="21"/>
      <c r="JN1272" s="21"/>
      <c r="JO1272" s="21"/>
      <c r="JP1272" s="21"/>
      <c r="JQ1272" s="21"/>
      <c r="JR1272" s="21"/>
      <c r="JS1272" s="21"/>
      <c r="JT1272" s="21"/>
      <c r="JU1272" s="21"/>
      <c r="JV1272" s="21"/>
      <c r="JW1272" s="21"/>
      <c r="JX1272" s="21"/>
      <c r="JY1272" s="21"/>
    </row>
    <row r="1273" spans="1:285" ht="14.1" customHeight="1">
      <c r="A1273" s="21"/>
      <c r="B1273" s="21"/>
      <c r="C1273" s="21"/>
      <c r="D1273" s="21"/>
      <c r="E1273" s="21"/>
      <c r="F1273" s="21"/>
      <c r="G1273" s="21"/>
      <c r="H1273" s="21"/>
      <c r="I1273" s="21"/>
      <c r="J1273" s="21"/>
      <c r="K1273" s="21"/>
      <c r="L1273" s="21"/>
      <c r="M1273" s="21"/>
      <c r="N1273" s="21"/>
      <c r="O1273" s="21"/>
      <c r="P1273" s="21"/>
      <c r="Q1273" s="21"/>
      <c r="R1273" s="21"/>
      <c r="S1273" s="21"/>
      <c r="T1273" s="21"/>
      <c r="U1273" s="21"/>
      <c r="V1273" s="21"/>
      <c r="W1273" s="21"/>
      <c r="X1273" s="21"/>
      <c r="Y1273" s="21"/>
      <c r="Z1273" s="21"/>
      <c r="AA1273" s="21"/>
      <c r="AB1273" s="21"/>
      <c r="AC1273" s="21"/>
      <c r="AD1273" s="21"/>
      <c r="AE1273" s="21"/>
      <c r="AF1273" s="21"/>
      <c r="AG1273" s="21"/>
      <c r="AH1273" s="21"/>
      <c r="AI1273" s="21"/>
      <c r="AJ1273" s="21"/>
      <c r="AK1273" s="21"/>
      <c r="AL1273" s="21"/>
      <c r="AM1273" s="21"/>
      <c r="AN1273" s="21"/>
      <c r="AO1273" s="21"/>
      <c r="AP1273" s="21"/>
      <c r="AQ1273" s="21"/>
      <c r="AR1273" s="21"/>
      <c r="AS1273" s="21"/>
      <c r="AT1273" s="21"/>
      <c r="AU1273" s="21"/>
      <c r="AV1273" s="21"/>
      <c r="AW1273" s="21"/>
      <c r="AX1273" s="21"/>
      <c r="AY1273" s="21"/>
      <c r="AZ1273" s="21"/>
      <c r="BA1273" s="21"/>
      <c r="BB1273" s="21"/>
      <c r="BC1273" s="21"/>
      <c r="BD1273" s="21"/>
      <c r="BE1273" s="21"/>
      <c r="BF1273" s="21"/>
      <c r="BG1273" s="21"/>
      <c r="BH1273" s="21"/>
      <c r="BI1273" s="21"/>
      <c r="BJ1273" s="21"/>
      <c r="BK1273" s="21"/>
      <c r="BL1273" s="21"/>
      <c r="BM1273" s="21"/>
      <c r="BN1273" s="21"/>
      <c r="BO1273" s="21"/>
      <c r="BP1273" s="21"/>
      <c r="BQ1273" s="21"/>
      <c r="BR1273" s="21"/>
      <c r="BS1273" s="21"/>
      <c r="BT1273" s="21"/>
      <c r="BU1273" s="21"/>
      <c r="BV1273" s="21"/>
      <c r="BW1273" s="21"/>
      <c r="BX1273" s="21"/>
      <c r="BY1273" s="21"/>
      <c r="BZ1273" s="21"/>
      <c r="CA1273" s="21"/>
      <c r="CB1273" s="21"/>
      <c r="CC1273" s="21"/>
      <c r="CD1273" s="21"/>
      <c r="CE1273" s="21"/>
      <c r="CF1273" s="21"/>
      <c r="CG1273" s="21"/>
      <c r="CH1273" s="21"/>
      <c r="CI1273" s="21"/>
      <c r="CJ1273" s="21"/>
      <c r="CK1273" s="21"/>
      <c r="CL1273" s="21"/>
      <c r="CM1273" s="21"/>
      <c r="CN1273" s="21"/>
      <c r="CO1273" s="21"/>
      <c r="CP1273" s="21"/>
      <c r="CQ1273" s="21"/>
      <c r="CR1273" s="21"/>
      <c r="CS1273" s="21"/>
      <c r="CT1273" s="21"/>
      <c r="CU1273" s="21"/>
      <c r="CV1273" s="21"/>
      <c r="CW1273" s="21"/>
      <c r="CX1273" s="21"/>
      <c r="CY1273" s="21"/>
      <c r="CZ1273" s="21"/>
      <c r="DA1273" s="21"/>
      <c r="DB1273" s="21"/>
      <c r="DC1273" s="21"/>
      <c r="DD1273" s="21"/>
      <c r="DE1273" s="21"/>
      <c r="DF1273" s="21"/>
      <c r="DG1273" s="21"/>
      <c r="DH1273" s="21"/>
      <c r="DI1273" s="21"/>
      <c r="DJ1273" s="21"/>
      <c r="DK1273" s="21"/>
      <c r="DL1273" s="21"/>
      <c r="DM1273" s="21"/>
      <c r="DN1273" s="21"/>
      <c r="DO1273" s="21"/>
      <c r="DP1273" s="21"/>
      <c r="DQ1273" s="21"/>
      <c r="DR1273" s="21"/>
      <c r="DS1273" s="21"/>
      <c r="DT1273" s="21"/>
      <c r="DU1273" s="21"/>
      <c r="DV1273" s="21"/>
      <c r="DW1273" s="21"/>
      <c r="DX1273" s="21"/>
      <c r="DY1273" s="21"/>
      <c r="DZ1273" s="21"/>
      <c r="EA1273" s="21"/>
      <c r="EB1273" s="21"/>
      <c r="EC1273" s="21"/>
      <c r="ED1273" s="21"/>
      <c r="EE1273" s="21"/>
      <c r="EF1273" s="21"/>
      <c r="EG1273" s="21"/>
      <c r="EH1273" s="21"/>
      <c r="EI1273" s="21"/>
      <c r="EJ1273" s="21"/>
      <c r="EK1273" s="21"/>
      <c r="EL1273" s="21"/>
      <c r="EM1273" s="21"/>
      <c r="EN1273" s="21"/>
      <c r="EO1273" s="21"/>
      <c r="EP1273" s="21"/>
      <c r="EQ1273" s="21"/>
      <c r="ER1273" s="21"/>
      <c r="ES1273" s="21"/>
      <c r="ET1273" s="21"/>
      <c r="EU1273" s="21"/>
      <c r="EV1273" s="21"/>
      <c r="EW1273" s="21"/>
      <c r="EX1273" s="21"/>
      <c r="EY1273" s="21"/>
      <c r="EZ1273" s="21"/>
      <c r="FA1273" s="21"/>
      <c r="FB1273" s="21"/>
      <c r="FC1273" s="21"/>
      <c r="FD1273" s="21"/>
      <c r="FE1273" s="21"/>
      <c r="FF1273" s="21"/>
      <c r="FG1273" s="21"/>
      <c r="FH1273" s="21"/>
      <c r="FI1273" s="21"/>
      <c r="FJ1273" s="21"/>
      <c r="FK1273" s="21"/>
      <c r="FL1273" s="21"/>
      <c r="FM1273" s="21"/>
      <c r="FN1273" s="21"/>
      <c r="FO1273" s="21"/>
      <c r="FP1273" s="21"/>
      <c r="FQ1273" s="21"/>
      <c r="FR1273" s="21"/>
      <c r="FS1273" s="21"/>
      <c r="FT1273" s="21"/>
      <c r="FU1273" s="21"/>
      <c r="FV1273" s="21"/>
      <c r="FW1273" s="21"/>
      <c r="FX1273" s="21"/>
      <c r="FY1273" s="21"/>
      <c r="FZ1273" s="21"/>
      <c r="GA1273" s="21"/>
      <c r="GB1273" s="21"/>
      <c r="GC1273" s="21"/>
      <c r="GD1273" s="21"/>
      <c r="GE1273" s="21"/>
      <c r="GF1273" s="21"/>
      <c r="GG1273" s="21"/>
      <c r="GH1273" s="21"/>
      <c r="GI1273" s="21"/>
      <c r="GJ1273" s="21"/>
      <c r="GK1273" s="21"/>
      <c r="GL1273" s="21"/>
      <c r="GM1273" s="21"/>
      <c r="GN1273" s="21"/>
      <c r="GO1273" s="21"/>
      <c r="GP1273" s="21"/>
      <c r="GQ1273" s="21"/>
      <c r="GR1273" s="21"/>
      <c r="GS1273" s="21"/>
      <c r="GT1273" s="21"/>
      <c r="GU1273" s="21"/>
      <c r="GV1273" s="21"/>
      <c r="GW1273" s="21"/>
      <c r="GX1273" s="21"/>
      <c r="GY1273" s="21"/>
      <c r="GZ1273" s="21"/>
      <c r="HA1273" s="21"/>
      <c r="HB1273" s="21"/>
      <c r="HC1273" s="21"/>
      <c r="HD1273" s="21"/>
      <c r="HE1273" s="21"/>
      <c r="HF1273" s="21"/>
      <c r="HG1273" s="21"/>
      <c r="HH1273" s="21"/>
      <c r="HI1273" s="21"/>
      <c r="HJ1273" s="21"/>
      <c r="HK1273" s="21"/>
      <c r="HL1273" s="21"/>
      <c r="HM1273" s="21"/>
      <c r="HN1273" s="21"/>
      <c r="HO1273" s="21"/>
      <c r="HP1273" s="21"/>
      <c r="HQ1273" s="21"/>
      <c r="HR1273" s="21"/>
      <c r="HS1273" s="21"/>
      <c r="HT1273" s="21"/>
      <c r="HU1273" s="21"/>
      <c r="HV1273" s="21"/>
      <c r="HW1273" s="21"/>
      <c r="HX1273" s="21"/>
      <c r="HY1273" s="21"/>
      <c r="HZ1273" s="21"/>
      <c r="IA1273" s="21"/>
      <c r="IB1273" s="21"/>
      <c r="IC1273" s="21"/>
      <c r="ID1273" s="21"/>
      <c r="IE1273" s="21"/>
      <c r="IF1273" s="21"/>
      <c r="IG1273" s="21"/>
      <c r="IH1273" s="21"/>
      <c r="II1273" s="21"/>
      <c r="IJ1273" s="21"/>
      <c r="IK1273" s="21"/>
      <c r="IL1273" s="21"/>
      <c r="IM1273" s="21"/>
      <c r="IN1273" s="21"/>
      <c r="IO1273" s="21"/>
      <c r="IP1273" s="21"/>
      <c r="IQ1273" s="21"/>
      <c r="IR1273" s="21"/>
      <c r="IS1273" s="21"/>
      <c r="IT1273" s="21"/>
      <c r="IU1273" s="21"/>
      <c r="IV1273" s="21"/>
      <c r="IW1273" s="21"/>
      <c r="IX1273" s="21"/>
      <c r="IY1273" s="21"/>
      <c r="IZ1273" s="21"/>
      <c r="JA1273" s="21"/>
      <c r="JB1273" s="21"/>
      <c r="JC1273" s="21"/>
      <c r="JD1273" s="21"/>
      <c r="JE1273" s="21"/>
      <c r="JF1273" s="21"/>
      <c r="JG1273" s="21"/>
      <c r="JH1273" s="21"/>
      <c r="JI1273" s="21"/>
      <c r="JJ1273" s="21"/>
      <c r="JK1273" s="21"/>
      <c r="JL1273" s="21"/>
      <c r="JM1273" s="21"/>
      <c r="JN1273" s="21"/>
      <c r="JO1273" s="21"/>
      <c r="JP1273" s="21"/>
      <c r="JQ1273" s="21"/>
      <c r="JR1273" s="21"/>
      <c r="JS1273" s="21"/>
      <c r="JT1273" s="21"/>
      <c r="JU1273" s="21"/>
      <c r="JV1273" s="21"/>
      <c r="JW1273" s="21"/>
      <c r="JX1273" s="21"/>
      <c r="JY1273" s="21"/>
    </row>
    <row r="1274" spans="1:285" ht="14.1" customHeight="1">
      <c r="A1274" s="21"/>
      <c r="B1274" s="21"/>
      <c r="C1274" s="21"/>
      <c r="D1274" s="21"/>
      <c r="E1274" s="21"/>
      <c r="F1274" s="21"/>
      <c r="G1274" s="21"/>
      <c r="H1274" s="21"/>
      <c r="I1274" s="21"/>
      <c r="J1274" s="21"/>
      <c r="K1274" s="21"/>
      <c r="L1274" s="21"/>
      <c r="M1274" s="21"/>
      <c r="N1274" s="21"/>
      <c r="O1274" s="21"/>
      <c r="P1274" s="21"/>
      <c r="Q1274" s="21"/>
      <c r="R1274" s="21"/>
      <c r="S1274" s="21"/>
      <c r="T1274" s="21"/>
      <c r="U1274" s="21"/>
      <c r="V1274" s="21"/>
      <c r="W1274" s="21"/>
      <c r="X1274" s="21"/>
      <c r="Y1274" s="21"/>
      <c r="Z1274" s="21"/>
      <c r="AA1274" s="21"/>
      <c r="AB1274" s="21"/>
      <c r="AC1274" s="21"/>
      <c r="AD1274" s="21"/>
      <c r="AE1274" s="21"/>
      <c r="AF1274" s="21"/>
      <c r="AG1274" s="21"/>
      <c r="AH1274" s="21"/>
      <c r="AI1274" s="21"/>
      <c r="AJ1274" s="21"/>
      <c r="AK1274" s="21"/>
      <c r="AL1274" s="21"/>
      <c r="AM1274" s="21"/>
      <c r="AN1274" s="21"/>
      <c r="AO1274" s="21"/>
      <c r="AP1274" s="21"/>
      <c r="AQ1274" s="21"/>
      <c r="AR1274" s="21"/>
      <c r="AS1274" s="21"/>
      <c r="AT1274" s="21"/>
      <c r="AU1274" s="21"/>
      <c r="AV1274" s="21"/>
      <c r="AW1274" s="21"/>
      <c r="AX1274" s="21"/>
      <c r="AY1274" s="21"/>
      <c r="AZ1274" s="21"/>
      <c r="BA1274" s="21"/>
      <c r="BB1274" s="21"/>
      <c r="BC1274" s="21"/>
      <c r="BD1274" s="21"/>
      <c r="BE1274" s="21"/>
      <c r="BF1274" s="21"/>
      <c r="BG1274" s="21"/>
      <c r="BH1274" s="21"/>
      <c r="BI1274" s="21"/>
      <c r="BJ1274" s="21"/>
      <c r="BK1274" s="21"/>
      <c r="BL1274" s="21"/>
      <c r="BM1274" s="21"/>
      <c r="BN1274" s="21"/>
      <c r="BO1274" s="21"/>
      <c r="BP1274" s="21"/>
      <c r="BQ1274" s="21"/>
      <c r="BR1274" s="21"/>
      <c r="BS1274" s="21"/>
      <c r="BT1274" s="21"/>
      <c r="BU1274" s="21"/>
      <c r="BV1274" s="21"/>
      <c r="BW1274" s="21"/>
      <c r="BX1274" s="21"/>
      <c r="BY1274" s="21"/>
      <c r="BZ1274" s="21"/>
      <c r="CA1274" s="21"/>
      <c r="CB1274" s="21"/>
      <c r="CC1274" s="21"/>
      <c r="CD1274" s="21"/>
      <c r="CE1274" s="21"/>
      <c r="CF1274" s="21"/>
      <c r="CG1274" s="21"/>
      <c r="CH1274" s="21"/>
      <c r="CI1274" s="21"/>
      <c r="CJ1274" s="21"/>
      <c r="CK1274" s="21"/>
      <c r="CL1274" s="21"/>
      <c r="CM1274" s="21"/>
      <c r="CN1274" s="21"/>
      <c r="CO1274" s="21"/>
      <c r="CP1274" s="21"/>
      <c r="CQ1274" s="21"/>
      <c r="CR1274" s="21"/>
      <c r="CS1274" s="21"/>
      <c r="CT1274" s="21"/>
      <c r="CU1274" s="21"/>
      <c r="CV1274" s="21"/>
      <c r="CW1274" s="21"/>
      <c r="CX1274" s="21"/>
      <c r="CY1274" s="21"/>
      <c r="CZ1274" s="21"/>
      <c r="DA1274" s="21"/>
      <c r="DB1274" s="21"/>
      <c r="DC1274" s="21"/>
      <c r="DD1274" s="21"/>
      <c r="DE1274" s="21"/>
      <c r="DF1274" s="21"/>
      <c r="DG1274" s="21"/>
      <c r="DH1274" s="21"/>
      <c r="DI1274" s="21"/>
      <c r="DJ1274" s="21"/>
      <c r="DK1274" s="21"/>
      <c r="DL1274" s="21"/>
      <c r="DM1274" s="21"/>
      <c r="DN1274" s="21"/>
      <c r="DO1274" s="21"/>
      <c r="DP1274" s="21"/>
      <c r="DQ1274" s="21"/>
      <c r="DR1274" s="21"/>
      <c r="DS1274" s="21"/>
      <c r="DT1274" s="21"/>
      <c r="DU1274" s="21"/>
      <c r="DV1274" s="21"/>
      <c r="DW1274" s="21"/>
      <c r="DX1274" s="21"/>
      <c r="DY1274" s="21"/>
      <c r="DZ1274" s="21"/>
      <c r="EA1274" s="21"/>
      <c r="EB1274" s="21"/>
      <c r="EC1274" s="21"/>
      <c r="ED1274" s="21"/>
      <c r="EE1274" s="21"/>
      <c r="EF1274" s="21"/>
      <c r="EG1274" s="21"/>
      <c r="EH1274" s="21"/>
      <c r="EI1274" s="21"/>
      <c r="EJ1274" s="21"/>
      <c r="EK1274" s="21"/>
      <c r="EL1274" s="21"/>
      <c r="EM1274" s="21"/>
      <c r="EN1274" s="21"/>
      <c r="EO1274" s="21"/>
      <c r="EP1274" s="21"/>
      <c r="EQ1274" s="21"/>
      <c r="ER1274" s="21"/>
      <c r="ES1274" s="21"/>
      <c r="ET1274" s="21"/>
      <c r="EU1274" s="21"/>
      <c r="EV1274" s="21"/>
      <c r="EW1274" s="21"/>
      <c r="EX1274" s="21"/>
      <c r="EY1274" s="21"/>
      <c r="EZ1274" s="21"/>
      <c r="FA1274" s="21"/>
      <c r="FB1274" s="21"/>
      <c r="FC1274" s="21"/>
      <c r="FD1274" s="21"/>
      <c r="FE1274" s="21"/>
      <c r="FF1274" s="21"/>
      <c r="FG1274" s="21"/>
      <c r="FH1274" s="21"/>
      <c r="FI1274" s="21"/>
      <c r="FJ1274" s="21"/>
      <c r="FK1274" s="21"/>
      <c r="FL1274" s="21"/>
      <c r="FM1274" s="21"/>
      <c r="FN1274" s="21"/>
      <c r="FO1274" s="21"/>
      <c r="FP1274" s="21"/>
      <c r="FQ1274" s="21"/>
      <c r="FR1274" s="21"/>
      <c r="FS1274" s="21"/>
      <c r="FT1274" s="21"/>
      <c r="FU1274" s="21"/>
      <c r="FV1274" s="21"/>
      <c r="FW1274" s="21"/>
      <c r="FX1274" s="21"/>
      <c r="FY1274" s="21"/>
      <c r="FZ1274" s="21"/>
      <c r="GA1274" s="21"/>
      <c r="GB1274" s="21"/>
      <c r="GC1274" s="21"/>
      <c r="GD1274" s="21"/>
      <c r="GE1274" s="21"/>
      <c r="GF1274" s="21"/>
      <c r="GG1274" s="21"/>
      <c r="GH1274" s="21"/>
      <c r="GI1274" s="21"/>
      <c r="GJ1274" s="21"/>
      <c r="GK1274" s="21"/>
      <c r="GL1274" s="21"/>
      <c r="GM1274" s="21"/>
      <c r="GN1274" s="21"/>
      <c r="GO1274" s="21"/>
      <c r="GP1274" s="21"/>
      <c r="GQ1274" s="21"/>
      <c r="GR1274" s="21"/>
      <c r="GS1274" s="21"/>
      <c r="GT1274" s="21"/>
      <c r="GU1274" s="21"/>
      <c r="GV1274" s="21"/>
      <c r="GW1274" s="21"/>
      <c r="GX1274" s="21"/>
      <c r="GY1274" s="21"/>
      <c r="GZ1274" s="21"/>
      <c r="HA1274" s="21"/>
      <c r="HB1274" s="21"/>
      <c r="HC1274" s="21"/>
      <c r="HD1274" s="21"/>
      <c r="HE1274" s="21"/>
      <c r="HF1274" s="21"/>
      <c r="HG1274" s="21"/>
      <c r="HH1274" s="21"/>
      <c r="HI1274" s="21"/>
      <c r="HJ1274" s="21"/>
      <c r="HK1274" s="21"/>
      <c r="HL1274" s="21"/>
      <c r="HM1274" s="21"/>
      <c r="HN1274" s="21"/>
      <c r="HO1274" s="21"/>
      <c r="HP1274" s="21"/>
      <c r="HQ1274" s="21"/>
      <c r="HR1274" s="21"/>
      <c r="HS1274" s="21"/>
      <c r="HT1274" s="21"/>
      <c r="HU1274" s="21"/>
      <c r="HV1274" s="21"/>
      <c r="HW1274" s="21"/>
      <c r="HX1274" s="21"/>
      <c r="HY1274" s="21"/>
      <c r="HZ1274" s="21"/>
      <c r="IA1274" s="21"/>
      <c r="IB1274" s="21"/>
      <c r="IC1274" s="21"/>
      <c r="ID1274" s="21"/>
      <c r="IE1274" s="21"/>
      <c r="IF1274" s="21"/>
      <c r="IG1274" s="21"/>
      <c r="IH1274" s="21"/>
      <c r="II1274" s="21"/>
      <c r="IJ1274" s="21"/>
      <c r="IK1274" s="21"/>
      <c r="IL1274" s="21"/>
      <c r="IM1274" s="21"/>
      <c r="IN1274" s="21"/>
      <c r="IO1274" s="21"/>
      <c r="IP1274" s="21"/>
      <c r="IQ1274" s="21"/>
      <c r="IR1274" s="21"/>
      <c r="IS1274" s="21"/>
      <c r="IT1274" s="21"/>
      <c r="IU1274" s="21"/>
      <c r="IV1274" s="21"/>
      <c r="IW1274" s="21"/>
      <c r="IX1274" s="21"/>
      <c r="IY1274" s="21"/>
      <c r="IZ1274" s="21"/>
      <c r="JA1274" s="21"/>
      <c r="JB1274" s="21"/>
      <c r="JC1274" s="21"/>
      <c r="JD1274" s="21"/>
      <c r="JE1274" s="21"/>
      <c r="JF1274" s="21"/>
      <c r="JG1274" s="21"/>
      <c r="JH1274" s="21"/>
      <c r="JI1274" s="21"/>
      <c r="JJ1274" s="21"/>
      <c r="JK1274" s="21"/>
      <c r="JL1274" s="21"/>
      <c r="JM1274" s="21"/>
      <c r="JN1274" s="21"/>
      <c r="JO1274" s="21"/>
      <c r="JP1274" s="21"/>
      <c r="JQ1274" s="21"/>
      <c r="JR1274" s="21"/>
      <c r="JS1274" s="21"/>
      <c r="JT1274" s="21"/>
      <c r="JU1274" s="21"/>
      <c r="JV1274" s="21"/>
      <c r="JW1274" s="21"/>
      <c r="JX1274" s="21"/>
      <c r="JY1274" s="21"/>
    </row>
    <row r="1275" spans="1:285" ht="14.1" customHeight="1">
      <c r="A1275" s="21"/>
      <c r="B1275" s="21"/>
      <c r="C1275" s="21"/>
      <c r="D1275" s="21"/>
      <c r="E1275" s="21"/>
      <c r="F1275" s="21"/>
      <c r="G1275" s="21"/>
      <c r="H1275" s="21"/>
      <c r="I1275" s="21"/>
      <c r="J1275" s="21"/>
      <c r="K1275" s="21"/>
      <c r="L1275" s="21"/>
      <c r="M1275" s="21"/>
      <c r="N1275" s="21"/>
      <c r="O1275" s="21"/>
      <c r="P1275" s="21"/>
      <c r="Q1275" s="21"/>
      <c r="R1275" s="21"/>
      <c r="S1275" s="21"/>
      <c r="T1275" s="21"/>
      <c r="U1275" s="21"/>
      <c r="V1275" s="21"/>
      <c r="W1275" s="21"/>
      <c r="X1275" s="21"/>
      <c r="Y1275" s="21"/>
      <c r="Z1275" s="21"/>
      <c r="AA1275" s="21"/>
      <c r="AB1275" s="21"/>
      <c r="AC1275" s="21"/>
      <c r="AD1275" s="21"/>
      <c r="AE1275" s="21"/>
      <c r="AF1275" s="21"/>
      <c r="AG1275" s="21"/>
      <c r="AH1275" s="21"/>
      <c r="AI1275" s="21"/>
      <c r="AJ1275" s="21"/>
      <c r="AK1275" s="21"/>
      <c r="AL1275" s="21"/>
      <c r="AM1275" s="21"/>
      <c r="AN1275" s="21"/>
      <c r="AO1275" s="21"/>
      <c r="AP1275" s="21"/>
      <c r="AQ1275" s="21"/>
      <c r="AR1275" s="21"/>
      <c r="AS1275" s="21"/>
      <c r="AT1275" s="21"/>
      <c r="AU1275" s="21"/>
      <c r="AV1275" s="21"/>
      <c r="AW1275" s="21"/>
      <c r="AX1275" s="21"/>
      <c r="AY1275" s="21"/>
      <c r="AZ1275" s="21"/>
      <c r="BA1275" s="21"/>
      <c r="BB1275" s="21"/>
      <c r="BC1275" s="21"/>
      <c r="BD1275" s="21"/>
      <c r="BE1275" s="21"/>
      <c r="BF1275" s="21"/>
      <c r="BG1275" s="21"/>
      <c r="BH1275" s="21"/>
      <c r="BI1275" s="21"/>
      <c r="BJ1275" s="21"/>
      <c r="BK1275" s="21"/>
      <c r="BL1275" s="21"/>
      <c r="BM1275" s="21"/>
      <c r="BN1275" s="21"/>
      <c r="BO1275" s="21"/>
      <c r="BP1275" s="21"/>
      <c r="BQ1275" s="21"/>
      <c r="BR1275" s="21"/>
      <c r="BS1275" s="21"/>
      <c r="BT1275" s="21"/>
      <c r="BU1275" s="21"/>
      <c r="BV1275" s="21"/>
      <c r="BW1275" s="21"/>
      <c r="BX1275" s="21"/>
      <c r="BY1275" s="21"/>
      <c r="BZ1275" s="21"/>
      <c r="CA1275" s="21"/>
      <c r="CB1275" s="21"/>
      <c r="CC1275" s="21"/>
      <c r="CD1275" s="21"/>
      <c r="CE1275" s="21"/>
      <c r="CF1275" s="21"/>
      <c r="CG1275" s="21"/>
      <c r="CH1275" s="21"/>
      <c r="CI1275" s="21"/>
      <c r="CJ1275" s="21"/>
      <c r="CK1275" s="21"/>
      <c r="CL1275" s="21"/>
      <c r="CM1275" s="21"/>
      <c r="CN1275" s="21"/>
      <c r="CO1275" s="21"/>
      <c r="CP1275" s="21"/>
      <c r="CQ1275" s="21"/>
      <c r="CR1275" s="21"/>
      <c r="CS1275" s="21"/>
      <c r="CT1275" s="21"/>
      <c r="CU1275" s="21"/>
      <c r="CV1275" s="21"/>
      <c r="CW1275" s="21"/>
      <c r="CX1275" s="21"/>
      <c r="CY1275" s="21"/>
      <c r="CZ1275" s="21"/>
      <c r="DA1275" s="21"/>
      <c r="DB1275" s="21"/>
      <c r="DC1275" s="21"/>
      <c r="DD1275" s="21"/>
      <c r="DE1275" s="21"/>
      <c r="DF1275" s="21"/>
      <c r="DG1275" s="21"/>
      <c r="DH1275" s="21"/>
      <c r="DI1275" s="21"/>
      <c r="DJ1275" s="21"/>
      <c r="DK1275" s="21"/>
      <c r="DL1275" s="21"/>
      <c r="DM1275" s="21"/>
      <c r="DN1275" s="21"/>
      <c r="DO1275" s="21"/>
      <c r="DP1275" s="21"/>
      <c r="DQ1275" s="21"/>
      <c r="DR1275" s="21"/>
      <c r="DS1275" s="21"/>
      <c r="DT1275" s="21"/>
      <c r="DU1275" s="21"/>
      <c r="DV1275" s="21"/>
      <c r="DW1275" s="21"/>
      <c r="DX1275" s="21"/>
      <c r="DY1275" s="21"/>
      <c r="DZ1275" s="21"/>
      <c r="EA1275" s="21"/>
      <c r="EB1275" s="21"/>
      <c r="EC1275" s="21"/>
      <c r="ED1275" s="21"/>
      <c r="EE1275" s="21"/>
      <c r="EF1275" s="21"/>
      <c r="EG1275" s="21"/>
      <c r="EH1275" s="21"/>
      <c r="EI1275" s="21"/>
      <c r="EJ1275" s="21"/>
      <c r="EK1275" s="21"/>
      <c r="EL1275" s="21"/>
      <c r="EM1275" s="21"/>
      <c r="EN1275" s="21"/>
      <c r="EO1275" s="21"/>
      <c r="EP1275" s="21"/>
      <c r="EQ1275" s="21"/>
      <c r="ER1275" s="21"/>
      <c r="ES1275" s="21"/>
      <c r="ET1275" s="21"/>
      <c r="EU1275" s="21"/>
      <c r="EV1275" s="21"/>
      <c r="EW1275" s="21"/>
      <c r="EX1275" s="21"/>
      <c r="EY1275" s="21"/>
      <c r="EZ1275" s="21"/>
      <c r="FA1275" s="21"/>
      <c r="FB1275" s="21"/>
      <c r="FC1275" s="21"/>
      <c r="FD1275" s="21"/>
      <c r="FE1275" s="21"/>
      <c r="FF1275" s="21"/>
      <c r="FG1275" s="21"/>
      <c r="FH1275" s="21"/>
      <c r="FI1275" s="21"/>
      <c r="FJ1275" s="21"/>
      <c r="FK1275" s="21"/>
      <c r="FL1275" s="21"/>
      <c r="FM1275" s="21"/>
      <c r="FN1275" s="21"/>
      <c r="FO1275" s="21"/>
      <c r="FP1275" s="21"/>
      <c r="FQ1275" s="21"/>
      <c r="FR1275" s="21"/>
      <c r="FS1275" s="21"/>
      <c r="FT1275" s="21"/>
      <c r="FU1275" s="21"/>
      <c r="FV1275" s="21"/>
      <c r="FW1275" s="21"/>
      <c r="FX1275" s="21"/>
      <c r="FY1275" s="21"/>
      <c r="FZ1275" s="21"/>
      <c r="GA1275" s="21"/>
      <c r="GB1275" s="21"/>
      <c r="GC1275" s="21"/>
      <c r="GD1275" s="21"/>
      <c r="GE1275" s="21"/>
      <c r="GF1275" s="21"/>
      <c r="GG1275" s="21"/>
      <c r="GH1275" s="21"/>
      <c r="GI1275" s="21"/>
      <c r="GJ1275" s="21"/>
      <c r="GK1275" s="21"/>
      <c r="GL1275" s="21"/>
      <c r="GM1275" s="21"/>
      <c r="GN1275" s="21"/>
      <c r="GO1275" s="21"/>
      <c r="GP1275" s="21"/>
      <c r="GQ1275" s="21"/>
      <c r="GR1275" s="21"/>
      <c r="GS1275" s="21"/>
      <c r="GT1275" s="21"/>
      <c r="GU1275" s="21"/>
      <c r="GV1275" s="21"/>
      <c r="GW1275" s="21"/>
      <c r="GX1275" s="21"/>
      <c r="GY1275" s="21"/>
      <c r="GZ1275" s="21"/>
      <c r="HA1275" s="21"/>
      <c r="HB1275" s="21"/>
      <c r="HC1275" s="21"/>
      <c r="HD1275" s="21"/>
      <c r="HE1275" s="21"/>
      <c r="HF1275" s="21"/>
      <c r="HG1275" s="21"/>
      <c r="HH1275" s="21"/>
      <c r="HI1275" s="21"/>
      <c r="HJ1275" s="21"/>
      <c r="HK1275" s="21"/>
      <c r="HL1275" s="21"/>
      <c r="HM1275" s="21"/>
      <c r="HN1275" s="21"/>
      <c r="HO1275" s="21"/>
      <c r="HP1275" s="21"/>
      <c r="HQ1275" s="21"/>
      <c r="HR1275" s="21"/>
      <c r="HS1275" s="21"/>
      <c r="HT1275" s="21"/>
      <c r="HU1275" s="21"/>
      <c r="HV1275" s="21"/>
      <c r="HW1275" s="21"/>
      <c r="HX1275" s="21"/>
      <c r="HY1275" s="21"/>
      <c r="HZ1275" s="21"/>
      <c r="IA1275" s="21"/>
      <c r="IB1275" s="21"/>
      <c r="IC1275" s="21"/>
      <c r="ID1275" s="21"/>
      <c r="IE1275" s="21"/>
      <c r="IF1275" s="21"/>
      <c r="IG1275" s="21"/>
      <c r="IH1275" s="21"/>
      <c r="II1275" s="21"/>
      <c r="IJ1275" s="21"/>
      <c r="IK1275" s="21"/>
      <c r="IL1275" s="21"/>
      <c r="IM1275" s="21"/>
      <c r="IN1275" s="21"/>
      <c r="IO1275" s="21"/>
      <c r="IP1275" s="21"/>
      <c r="IQ1275" s="21"/>
      <c r="IR1275" s="21"/>
      <c r="IS1275" s="21"/>
      <c r="IT1275" s="21"/>
      <c r="IU1275" s="21"/>
      <c r="IV1275" s="21"/>
      <c r="IW1275" s="21"/>
      <c r="IX1275" s="21"/>
      <c r="IY1275" s="21"/>
      <c r="IZ1275" s="21"/>
      <c r="JA1275" s="21"/>
      <c r="JB1275" s="21"/>
      <c r="JC1275" s="21"/>
      <c r="JD1275" s="21"/>
      <c r="JE1275" s="21"/>
      <c r="JF1275" s="21"/>
      <c r="JG1275" s="21"/>
      <c r="JH1275" s="21"/>
      <c r="JI1275" s="21"/>
      <c r="JJ1275" s="21"/>
      <c r="JK1275" s="21"/>
      <c r="JL1275" s="21"/>
      <c r="JM1275" s="21"/>
      <c r="JN1275" s="21"/>
      <c r="JO1275" s="21"/>
      <c r="JP1275" s="21"/>
      <c r="JQ1275" s="21"/>
      <c r="JR1275" s="21"/>
      <c r="JS1275" s="21"/>
      <c r="JT1275" s="21"/>
      <c r="JU1275" s="21"/>
      <c r="JV1275" s="21"/>
      <c r="JW1275" s="21"/>
      <c r="JX1275" s="21"/>
      <c r="JY1275" s="21"/>
    </row>
    <row r="1276" spans="1:285" ht="14.1" customHeight="1">
      <c r="A1276" s="21"/>
      <c r="B1276" s="21"/>
      <c r="C1276" s="21"/>
      <c r="D1276" s="21"/>
      <c r="E1276" s="21"/>
      <c r="F1276" s="21"/>
      <c r="G1276" s="21"/>
      <c r="H1276" s="21"/>
      <c r="I1276" s="21"/>
      <c r="J1276" s="21"/>
      <c r="K1276" s="21"/>
      <c r="L1276" s="21"/>
      <c r="M1276" s="21"/>
      <c r="N1276" s="21"/>
      <c r="O1276" s="21"/>
      <c r="P1276" s="21"/>
      <c r="Q1276" s="21"/>
      <c r="R1276" s="21"/>
      <c r="S1276" s="21"/>
      <c r="T1276" s="21"/>
      <c r="U1276" s="21"/>
      <c r="V1276" s="21"/>
      <c r="W1276" s="21"/>
      <c r="X1276" s="21"/>
      <c r="Y1276" s="21"/>
      <c r="Z1276" s="21"/>
      <c r="AA1276" s="21"/>
      <c r="AB1276" s="21"/>
      <c r="AC1276" s="21"/>
      <c r="AD1276" s="21"/>
      <c r="AE1276" s="21"/>
      <c r="AF1276" s="21"/>
      <c r="AG1276" s="21"/>
      <c r="AH1276" s="21"/>
      <c r="AI1276" s="21"/>
      <c r="AJ1276" s="21"/>
      <c r="AK1276" s="21"/>
      <c r="AL1276" s="21"/>
      <c r="AM1276" s="21"/>
      <c r="AN1276" s="21"/>
      <c r="AO1276" s="21"/>
      <c r="AP1276" s="21"/>
      <c r="AQ1276" s="21"/>
      <c r="AR1276" s="21"/>
      <c r="AS1276" s="21"/>
      <c r="AT1276" s="21"/>
      <c r="AU1276" s="21"/>
      <c r="AV1276" s="21"/>
      <c r="AW1276" s="21"/>
      <c r="AX1276" s="21"/>
      <c r="AY1276" s="21"/>
      <c r="AZ1276" s="21"/>
      <c r="BA1276" s="21"/>
      <c r="BB1276" s="21"/>
      <c r="BC1276" s="21"/>
      <c r="BD1276" s="21"/>
      <c r="BE1276" s="21"/>
      <c r="BF1276" s="21"/>
      <c r="BG1276" s="21"/>
      <c r="BH1276" s="21"/>
      <c r="BI1276" s="21"/>
      <c r="BJ1276" s="21"/>
      <c r="BK1276" s="21"/>
      <c r="BL1276" s="21"/>
      <c r="BM1276" s="21"/>
      <c r="BN1276" s="21"/>
      <c r="BO1276" s="21"/>
      <c r="BP1276" s="21"/>
      <c r="BQ1276" s="21"/>
      <c r="BR1276" s="21"/>
      <c r="BS1276" s="21"/>
      <c r="BT1276" s="21"/>
      <c r="BU1276" s="21"/>
      <c r="BV1276" s="21"/>
      <c r="BW1276" s="21"/>
      <c r="BX1276" s="21"/>
      <c r="BY1276" s="21"/>
      <c r="BZ1276" s="21"/>
      <c r="CA1276" s="21"/>
      <c r="CB1276" s="21"/>
      <c r="CC1276" s="21"/>
      <c r="CD1276" s="21"/>
      <c r="CE1276" s="21"/>
      <c r="CF1276" s="21"/>
      <c r="CG1276" s="21"/>
      <c r="CH1276" s="21"/>
      <c r="CI1276" s="21"/>
      <c r="CJ1276" s="21"/>
      <c r="CK1276" s="21"/>
      <c r="CL1276" s="21"/>
      <c r="CM1276" s="21"/>
      <c r="CN1276" s="21"/>
      <c r="CO1276" s="21"/>
      <c r="CP1276" s="21"/>
      <c r="CQ1276" s="21"/>
      <c r="CR1276" s="21"/>
      <c r="CS1276" s="21"/>
      <c r="CT1276" s="21"/>
      <c r="CU1276" s="21"/>
      <c r="CV1276" s="21"/>
      <c r="CW1276" s="21"/>
      <c r="CX1276" s="21"/>
      <c r="CY1276" s="21"/>
      <c r="CZ1276" s="21"/>
      <c r="DA1276" s="21"/>
      <c r="DB1276" s="21"/>
      <c r="DC1276" s="21"/>
      <c r="DD1276" s="21"/>
      <c r="DE1276" s="21"/>
      <c r="DF1276" s="21"/>
      <c r="DG1276" s="21"/>
      <c r="DH1276" s="21"/>
      <c r="DI1276" s="21"/>
      <c r="DJ1276" s="21"/>
      <c r="DK1276" s="21"/>
      <c r="DL1276" s="21"/>
      <c r="DM1276" s="21"/>
      <c r="DN1276" s="21"/>
      <c r="DO1276" s="21"/>
      <c r="DP1276" s="21"/>
      <c r="DQ1276" s="21"/>
      <c r="DR1276" s="21"/>
      <c r="DS1276" s="21"/>
      <c r="DT1276" s="21"/>
      <c r="DU1276" s="21"/>
      <c r="DV1276" s="21"/>
      <c r="DW1276" s="21"/>
      <c r="DX1276" s="21"/>
      <c r="DY1276" s="21"/>
      <c r="DZ1276" s="21"/>
      <c r="EA1276" s="21"/>
      <c r="EB1276" s="21"/>
      <c r="EC1276" s="21"/>
      <c r="ED1276" s="21"/>
      <c r="EE1276" s="21"/>
      <c r="EF1276" s="21"/>
      <c r="EG1276" s="21"/>
      <c r="EH1276" s="21"/>
      <c r="EI1276" s="21"/>
      <c r="EJ1276" s="21"/>
      <c r="EK1276" s="21"/>
      <c r="EL1276" s="21"/>
      <c r="EM1276" s="21"/>
      <c r="EN1276" s="21"/>
      <c r="EO1276" s="21"/>
      <c r="EP1276" s="21"/>
      <c r="EQ1276" s="21"/>
      <c r="ER1276" s="21"/>
      <c r="ES1276" s="21"/>
      <c r="ET1276" s="21"/>
      <c r="EU1276" s="21"/>
      <c r="EV1276" s="21"/>
      <c r="EW1276" s="21"/>
      <c r="EX1276" s="21"/>
      <c r="EY1276" s="21"/>
      <c r="EZ1276" s="21"/>
      <c r="FA1276" s="21"/>
      <c r="FB1276" s="21"/>
      <c r="FC1276" s="21"/>
      <c r="FD1276" s="21"/>
      <c r="FE1276" s="21"/>
      <c r="FF1276" s="21"/>
      <c r="FG1276" s="21"/>
      <c r="FH1276" s="21"/>
      <c r="FI1276" s="21"/>
      <c r="FJ1276" s="21"/>
      <c r="FK1276" s="21"/>
      <c r="FL1276" s="21"/>
      <c r="FM1276" s="21"/>
      <c r="FN1276" s="21"/>
      <c r="FO1276" s="21"/>
      <c r="FP1276" s="21"/>
      <c r="FQ1276" s="21"/>
      <c r="FR1276" s="21"/>
      <c r="FS1276" s="21"/>
      <c r="FT1276" s="21"/>
      <c r="FU1276" s="21"/>
      <c r="FV1276" s="21"/>
      <c r="FW1276" s="21"/>
      <c r="FX1276" s="21"/>
      <c r="FY1276" s="21"/>
      <c r="FZ1276" s="21"/>
      <c r="GA1276" s="21"/>
      <c r="GB1276" s="21"/>
      <c r="GC1276" s="21"/>
      <c r="GD1276" s="21"/>
      <c r="GE1276" s="21"/>
      <c r="GF1276" s="21"/>
      <c r="GG1276" s="21"/>
      <c r="GH1276" s="21"/>
      <c r="GI1276" s="21"/>
      <c r="GJ1276" s="21"/>
      <c r="GK1276" s="21"/>
      <c r="GL1276" s="21"/>
      <c r="GM1276" s="21"/>
      <c r="GN1276" s="21"/>
      <c r="GO1276" s="21"/>
      <c r="GP1276" s="21"/>
      <c r="GQ1276" s="21"/>
      <c r="GR1276" s="21"/>
      <c r="GS1276" s="21"/>
      <c r="GT1276" s="21"/>
      <c r="GU1276" s="21"/>
      <c r="GV1276" s="21"/>
      <c r="GW1276" s="21"/>
      <c r="GX1276" s="21"/>
      <c r="GY1276" s="21"/>
      <c r="GZ1276" s="21"/>
      <c r="HA1276" s="21"/>
      <c r="HB1276" s="21"/>
      <c r="HC1276" s="21"/>
      <c r="HD1276" s="21"/>
      <c r="HE1276" s="21"/>
      <c r="HF1276" s="21"/>
      <c r="HG1276" s="21"/>
      <c r="HH1276" s="21"/>
      <c r="HI1276" s="21"/>
      <c r="HJ1276" s="21"/>
      <c r="HK1276" s="21"/>
      <c r="HL1276" s="21"/>
      <c r="HM1276" s="21"/>
      <c r="HN1276" s="21"/>
      <c r="HO1276" s="21"/>
      <c r="HP1276" s="21"/>
      <c r="HQ1276" s="21"/>
      <c r="HR1276" s="21"/>
      <c r="HS1276" s="21"/>
      <c r="HT1276" s="21"/>
      <c r="HU1276" s="21"/>
      <c r="HV1276" s="21"/>
      <c r="HW1276" s="21"/>
      <c r="HX1276" s="21"/>
      <c r="HY1276" s="21"/>
      <c r="HZ1276" s="21"/>
      <c r="IA1276" s="21"/>
      <c r="IB1276" s="21"/>
      <c r="IC1276" s="21"/>
      <c r="ID1276" s="21"/>
      <c r="IE1276" s="21"/>
      <c r="IF1276" s="21"/>
      <c r="IG1276" s="21"/>
      <c r="IH1276" s="21"/>
      <c r="II1276" s="21"/>
      <c r="IJ1276" s="21"/>
      <c r="IK1276" s="21"/>
      <c r="IL1276" s="21"/>
      <c r="IM1276" s="21"/>
      <c r="IN1276" s="21"/>
      <c r="IO1276" s="21"/>
      <c r="IP1276" s="21"/>
      <c r="IQ1276" s="21"/>
      <c r="IR1276" s="21"/>
      <c r="IS1276" s="21"/>
      <c r="IT1276" s="21"/>
      <c r="IU1276" s="21"/>
      <c r="IV1276" s="21"/>
      <c r="IW1276" s="21"/>
      <c r="IX1276" s="21"/>
      <c r="IY1276" s="21"/>
      <c r="IZ1276" s="21"/>
      <c r="JA1276" s="21"/>
      <c r="JB1276" s="21"/>
      <c r="JC1276" s="21"/>
      <c r="JD1276" s="21"/>
      <c r="JE1276" s="21"/>
      <c r="JF1276" s="21"/>
      <c r="JG1276" s="21"/>
      <c r="JH1276" s="21"/>
      <c r="JI1276" s="21"/>
      <c r="JJ1276" s="21"/>
      <c r="JK1276" s="21"/>
      <c r="JL1276" s="21"/>
      <c r="JM1276" s="21"/>
      <c r="JN1276" s="21"/>
      <c r="JO1276" s="21"/>
      <c r="JP1276" s="21"/>
      <c r="JQ1276" s="21"/>
      <c r="JR1276" s="21"/>
      <c r="JS1276" s="21"/>
      <c r="JT1276" s="21"/>
      <c r="JU1276" s="21"/>
      <c r="JV1276" s="21"/>
      <c r="JW1276" s="21"/>
      <c r="JX1276" s="21"/>
      <c r="JY1276" s="21"/>
    </row>
    <row r="1277" spans="1:285" ht="14.1" customHeight="1">
      <c r="A1277" s="21"/>
      <c r="B1277" s="21"/>
      <c r="C1277" s="21"/>
      <c r="D1277" s="21"/>
      <c r="E1277" s="21"/>
      <c r="F1277" s="21"/>
      <c r="G1277" s="21"/>
      <c r="H1277" s="21"/>
      <c r="I1277" s="21"/>
      <c r="J1277" s="21"/>
      <c r="K1277" s="21"/>
      <c r="L1277" s="21"/>
      <c r="M1277" s="21"/>
      <c r="N1277" s="21"/>
      <c r="O1277" s="21"/>
      <c r="P1277" s="21"/>
      <c r="Q1277" s="21"/>
      <c r="R1277" s="21"/>
      <c r="S1277" s="21"/>
      <c r="T1277" s="21"/>
      <c r="U1277" s="21"/>
      <c r="V1277" s="21"/>
      <c r="W1277" s="21"/>
      <c r="X1277" s="21"/>
      <c r="Y1277" s="21"/>
      <c r="Z1277" s="21"/>
      <c r="AA1277" s="21"/>
      <c r="AB1277" s="21"/>
      <c r="AC1277" s="21"/>
      <c r="AD1277" s="21"/>
      <c r="AE1277" s="21"/>
      <c r="AF1277" s="21"/>
      <c r="AG1277" s="21"/>
      <c r="AH1277" s="21"/>
      <c r="AI1277" s="21"/>
      <c r="AJ1277" s="21"/>
      <c r="AK1277" s="21"/>
      <c r="AL1277" s="21"/>
      <c r="AM1277" s="21"/>
      <c r="AN1277" s="21"/>
      <c r="AO1277" s="21"/>
      <c r="AP1277" s="21"/>
      <c r="AQ1277" s="21"/>
      <c r="AR1277" s="21"/>
      <c r="AS1277" s="21"/>
      <c r="AT1277" s="21"/>
      <c r="AU1277" s="21"/>
      <c r="AV1277" s="21"/>
      <c r="AW1277" s="21"/>
      <c r="AX1277" s="21"/>
      <c r="AY1277" s="21"/>
      <c r="AZ1277" s="21"/>
      <c r="BA1277" s="21"/>
      <c r="BB1277" s="21"/>
      <c r="BC1277" s="21"/>
      <c r="BD1277" s="21"/>
      <c r="BE1277" s="21"/>
      <c r="BF1277" s="21"/>
      <c r="BG1277" s="21"/>
      <c r="BH1277" s="21"/>
      <c r="BI1277" s="21"/>
      <c r="BJ1277" s="21"/>
      <c r="BK1277" s="21"/>
      <c r="BL1277" s="21"/>
      <c r="BM1277" s="21"/>
      <c r="BN1277" s="21"/>
      <c r="BO1277" s="21"/>
      <c r="BP1277" s="21"/>
      <c r="BQ1277" s="21"/>
      <c r="BR1277" s="21"/>
      <c r="BS1277" s="21"/>
      <c r="BT1277" s="21"/>
      <c r="BU1277" s="21"/>
      <c r="BV1277" s="21"/>
      <c r="BW1277" s="21"/>
      <c r="BX1277" s="21"/>
      <c r="BY1277" s="21"/>
      <c r="BZ1277" s="21"/>
      <c r="CA1277" s="21"/>
      <c r="CB1277" s="21"/>
      <c r="CC1277" s="21"/>
      <c r="CD1277" s="21"/>
      <c r="CE1277" s="21"/>
      <c r="CF1277" s="21"/>
      <c r="CG1277" s="21"/>
      <c r="CH1277" s="21"/>
      <c r="CI1277" s="21"/>
      <c r="CJ1277" s="21"/>
      <c r="CK1277" s="21"/>
      <c r="CL1277" s="21"/>
      <c r="CM1277" s="21"/>
      <c r="CN1277" s="21"/>
      <c r="CO1277" s="21"/>
      <c r="CP1277" s="21"/>
      <c r="CQ1277" s="21"/>
      <c r="CR1277" s="21"/>
      <c r="CS1277" s="21"/>
      <c r="CT1277" s="21"/>
      <c r="CU1277" s="21"/>
      <c r="CV1277" s="21"/>
      <c r="CW1277" s="21"/>
      <c r="CX1277" s="21"/>
      <c r="CY1277" s="21"/>
      <c r="CZ1277" s="21"/>
      <c r="DA1277" s="21"/>
      <c r="DB1277" s="21"/>
      <c r="DC1277" s="21"/>
      <c r="DD1277" s="21"/>
      <c r="DE1277" s="21"/>
      <c r="DF1277" s="21"/>
      <c r="DG1277" s="21"/>
      <c r="DH1277" s="21"/>
      <c r="DI1277" s="21"/>
      <c r="DJ1277" s="21"/>
      <c r="DK1277" s="21"/>
      <c r="DL1277" s="21"/>
      <c r="DM1277" s="21"/>
      <c r="DN1277" s="21"/>
      <c r="DO1277" s="21"/>
      <c r="DP1277" s="21"/>
      <c r="DQ1277" s="21"/>
      <c r="DR1277" s="21"/>
      <c r="DS1277" s="21"/>
      <c r="DT1277" s="21"/>
      <c r="DU1277" s="21"/>
      <c r="DV1277" s="21"/>
      <c r="DW1277" s="21"/>
      <c r="DX1277" s="21"/>
      <c r="DY1277" s="21"/>
      <c r="DZ1277" s="21"/>
      <c r="EA1277" s="21"/>
      <c r="EB1277" s="21"/>
      <c r="EC1277" s="21"/>
      <c r="ED1277" s="21"/>
      <c r="EE1277" s="21"/>
      <c r="EF1277" s="21"/>
      <c r="EG1277" s="21"/>
      <c r="EH1277" s="21"/>
      <c r="EI1277" s="21"/>
      <c r="EJ1277" s="21"/>
      <c r="EK1277" s="21"/>
      <c r="EL1277" s="21"/>
      <c r="EM1277" s="21"/>
      <c r="EN1277" s="21"/>
      <c r="EO1277" s="21"/>
      <c r="EP1277" s="21"/>
      <c r="EQ1277" s="21"/>
      <c r="ER1277" s="21"/>
      <c r="ES1277" s="21"/>
      <c r="ET1277" s="21"/>
      <c r="EU1277" s="21"/>
      <c r="EV1277" s="21"/>
      <c r="EW1277" s="21"/>
      <c r="EX1277" s="21"/>
      <c r="EY1277" s="21"/>
      <c r="EZ1277" s="21"/>
      <c r="FA1277" s="21"/>
      <c r="FB1277" s="21"/>
      <c r="FC1277" s="21"/>
      <c r="FD1277" s="21"/>
      <c r="FE1277" s="21"/>
      <c r="FF1277" s="21"/>
      <c r="FG1277" s="21"/>
      <c r="FH1277" s="21"/>
      <c r="FI1277" s="21"/>
      <c r="FJ1277" s="21"/>
      <c r="FK1277" s="21"/>
      <c r="FL1277" s="21"/>
      <c r="FM1277" s="21"/>
      <c r="FN1277" s="21"/>
      <c r="FO1277" s="21"/>
      <c r="FP1277" s="21"/>
      <c r="FQ1277" s="21"/>
      <c r="FR1277" s="21"/>
      <c r="FS1277" s="21"/>
      <c r="FT1277" s="21"/>
      <c r="FU1277" s="21"/>
      <c r="FV1277" s="21"/>
      <c r="FW1277" s="21"/>
      <c r="FX1277" s="21"/>
      <c r="FY1277" s="21"/>
      <c r="FZ1277" s="21"/>
      <c r="GA1277" s="21"/>
      <c r="GB1277" s="21"/>
      <c r="GC1277" s="21"/>
      <c r="GD1277" s="21"/>
      <c r="GE1277" s="21"/>
      <c r="GF1277" s="21"/>
      <c r="GG1277" s="21"/>
      <c r="GH1277" s="21"/>
      <c r="GI1277" s="21"/>
      <c r="GJ1277" s="21"/>
      <c r="GK1277" s="21"/>
      <c r="GL1277" s="21"/>
      <c r="GM1277" s="21"/>
      <c r="GN1277" s="21"/>
      <c r="GO1277" s="21"/>
      <c r="GP1277" s="21"/>
      <c r="GQ1277" s="21"/>
      <c r="GR1277" s="21"/>
      <c r="GS1277" s="21"/>
      <c r="GT1277" s="21"/>
      <c r="GU1277" s="21"/>
      <c r="GV1277" s="21"/>
      <c r="GW1277" s="21"/>
      <c r="GX1277" s="21"/>
      <c r="GY1277" s="21"/>
      <c r="GZ1277" s="21"/>
      <c r="HA1277" s="21"/>
      <c r="HB1277" s="21"/>
      <c r="HC1277" s="21"/>
      <c r="HD1277" s="21"/>
      <c r="HE1277" s="21"/>
      <c r="HF1277" s="21"/>
      <c r="HG1277" s="21"/>
      <c r="HH1277" s="21"/>
      <c r="HI1277" s="21"/>
      <c r="HJ1277" s="21"/>
      <c r="HK1277" s="21"/>
      <c r="HL1277" s="21"/>
      <c r="HM1277" s="21"/>
      <c r="HN1277" s="21"/>
      <c r="HO1277" s="21"/>
      <c r="HP1277" s="21"/>
      <c r="HQ1277" s="21"/>
      <c r="HR1277" s="21"/>
      <c r="HS1277" s="21"/>
      <c r="HT1277" s="21"/>
      <c r="HU1277" s="21"/>
      <c r="HV1277" s="21"/>
      <c r="HW1277" s="21"/>
      <c r="HX1277" s="21"/>
      <c r="HY1277" s="21"/>
      <c r="HZ1277" s="21"/>
      <c r="IA1277" s="21"/>
      <c r="IB1277" s="21"/>
      <c r="IC1277" s="21"/>
      <c r="ID1277" s="21"/>
      <c r="IE1277" s="21"/>
      <c r="IF1277" s="21"/>
      <c r="IG1277" s="21"/>
      <c r="IH1277" s="21"/>
      <c r="II1277" s="21"/>
      <c r="IJ1277" s="21"/>
      <c r="IK1277" s="21"/>
      <c r="IL1277" s="21"/>
      <c r="IM1277" s="21"/>
      <c r="IN1277" s="21"/>
      <c r="IO1277" s="21"/>
      <c r="IP1277" s="21"/>
      <c r="IQ1277" s="21"/>
      <c r="IR1277" s="21"/>
      <c r="IS1277" s="21"/>
      <c r="IT1277" s="21"/>
      <c r="IU1277" s="21"/>
      <c r="IV1277" s="21"/>
      <c r="IW1277" s="21"/>
      <c r="IX1277" s="21"/>
      <c r="IY1277" s="21"/>
      <c r="IZ1277" s="21"/>
      <c r="JA1277" s="21"/>
      <c r="JB1277" s="21"/>
      <c r="JC1277" s="21"/>
      <c r="JD1277" s="21"/>
      <c r="JE1277" s="21"/>
      <c r="JF1277" s="21"/>
      <c r="JG1277" s="21"/>
      <c r="JH1277" s="21"/>
      <c r="JI1277" s="21"/>
      <c r="JJ1277" s="21"/>
      <c r="JK1277" s="21"/>
      <c r="JL1277" s="21"/>
      <c r="JM1277" s="21"/>
      <c r="JN1277" s="21"/>
      <c r="JO1277" s="21"/>
      <c r="JP1277" s="21"/>
      <c r="JQ1277" s="21"/>
      <c r="JR1277" s="21"/>
      <c r="JS1277" s="21"/>
      <c r="JT1277" s="21"/>
      <c r="JU1277" s="21"/>
      <c r="JV1277" s="21"/>
      <c r="JW1277" s="21"/>
      <c r="JX1277" s="21"/>
      <c r="JY1277" s="21"/>
    </row>
    <row r="1278" spans="1:285" ht="14.1" customHeight="1">
      <c r="A1278" s="21"/>
      <c r="B1278" s="21"/>
      <c r="C1278" s="21"/>
      <c r="D1278" s="21"/>
      <c r="E1278" s="21"/>
      <c r="F1278" s="21"/>
      <c r="G1278" s="21"/>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21"/>
      <c r="BK1278" s="21"/>
      <c r="BL1278" s="21"/>
      <c r="BM1278" s="21"/>
      <c r="BN1278" s="21"/>
      <c r="BO1278" s="21"/>
      <c r="BP1278" s="21"/>
      <c r="BQ1278" s="21"/>
      <c r="BR1278" s="21"/>
      <c r="BS1278" s="21"/>
      <c r="BT1278" s="21"/>
      <c r="BU1278" s="21"/>
      <c r="BV1278" s="21"/>
      <c r="BW1278" s="21"/>
      <c r="BX1278" s="21"/>
      <c r="BY1278" s="21"/>
      <c r="BZ1278" s="21"/>
      <c r="CA1278" s="21"/>
      <c r="CB1278" s="21"/>
      <c r="CC1278" s="21"/>
      <c r="CD1278" s="21"/>
      <c r="CE1278" s="21"/>
      <c r="CF1278" s="21"/>
      <c r="CG1278" s="21"/>
      <c r="CH1278" s="21"/>
      <c r="CI1278" s="21"/>
      <c r="CJ1278" s="21"/>
      <c r="CK1278" s="21"/>
      <c r="CL1278" s="21"/>
      <c r="CM1278" s="21"/>
      <c r="CN1278" s="21"/>
      <c r="CO1278" s="21"/>
      <c r="CP1278" s="21"/>
      <c r="CQ1278" s="21"/>
      <c r="CR1278" s="21"/>
      <c r="CS1278" s="21"/>
      <c r="CT1278" s="21"/>
      <c r="CU1278" s="21"/>
      <c r="CV1278" s="21"/>
      <c r="CW1278" s="21"/>
      <c r="CX1278" s="21"/>
      <c r="CY1278" s="21"/>
      <c r="CZ1278" s="21"/>
      <c r="DA1278" s="21"/>
      <c r="DB1278" s="21"/>
      <c r="DC1278" s="21"/>
      <c r="DD1278" s="21"/>
      <c r="DE1278" s="21"/>
      <c r="DF1278" s="21"/>
      <c r="DG1278" s="21"/>
      <c r="DH1278" s="21"/>
      <c r="DI1278" s="21"/>
      <c r="DJ1278" s="21"/>
      <c r="DK1278" s="21"/>
      <c r="DL1278" s="21"/>
      <c r="DM1278" s="21"/>
      <c r="DN1278" s="21"/>
      <c r="DO1278" s="21"/>
      <c r="DP1278" s="21"/>
      <c r="DQ1278" s="21"/>
      <c r="DR1278" s="21"/>
      <c r="DS1278" s="21"/>
      <c r="DT1278" s="21"/>
      <c r="DU1278" s="21"/>
      <c r="DV1278" s="21"/>
      <c r="DW1278" s="21"/>
      <c r="DX1278" s="21"/>
      <c r="DY1278" s="21"/>
      <c r="DZ1278" s="21"/>
      <c r="EA1278" s="21"/>
      <c r="EB1278" s="21"/>
      <c r="EC1278" s="21"/>
      <c r="ED1278" s="21"/>
      <c r="EE1278" s="21"/>
      <c r="EF1278" s="21"/>
      <c r="EG1278" s="21"/>
      <c r="EH1278" s="21"/>
      <c r="EI1278" s="21"/>
      <c r="EJ1278" s="21"/>
      <c r="EK1278" s="21"/>
      <c r="EL1278" s="21"/>
      <c r="EM1278" s="21"/>
      <c r="EN1278" s="21"/>
      <c r="EO1278" s="21"/>
      <c r="EP1278" s="21"/>
      <c r="EQ1278" s="21"/>
      <c r="ER1278" s="21"/>
      <c r="ES1278" s="21"/>
      <c r="ET1278" s="21"/>
      <c r="EU1278" s="21"/>
      <c r="EV1278" s="21"/>
      <c r="EW1278" s="21"/>
      <c r="EX1278" s="21"/>
      <c r="EY1278" s="21"/>
      <c r="EZ1278" s="21"/>
      <c r="FA1278" s="21"/>
      <c r="FB1278" s="21"/>
      <c r="FC1278" s="21"/>
      <c r="FD1278" s="21"/>
      <c r="FE1278" s="21"/>
      <c r="FF1278" s="21"/>
      <c r="FG1278" s="21"/>
      <c r="FH1278" s="21"/>
      <c r="FI1278" s="21"/>
      <c r="FJ1278" s="21"/>
      <c r="FK1278" s="21"/>
      <c r="FL1278" s="21"/>
      <c r="FM1278" s="21"/>
      <c r="FN1278" s="21"/>
      <c r="FO1278" s="21"/>
      <c r="FP1278" s="21"/>
      <c r="FQ1278" s="21"/>
      <c r="FR1278" s="21"/>
      <c r="FS1278" s="21"/>
      <c r="FT1278" s="21"/>
      <c r="FU1278" s="21"/>
      <c r="FV1278" s="21"/>
      <c r="FW1278" s="21"/>
      <c r="FX1278" s="21"/>
      <c r="FY1278" s="21"/>
      <c r="FZ1278" s="21"/>
      <c r="GA1278" s="21"/>
      <c r="GB1278" s="21"/>
      <c r="GC1278" s="21"/>
      <c r="GD1278" s="21"/>
      <c r="GE1278" s="21"/>
      <c r="GF1278" s="21"/>
      <c r="GG1278" s="21"/>
      <c r="GH1278" s="21"/>
      <c r="GI1278" s="21"/>
      <c r="GJ1278" s="21"/>
      <c r="GK1278" s="21"/>
      <c r="GL1278" s="21"/>
      <c r="GM1278" s="21"/>
      <c r="GN1278" s="21"/>
      <c r="GO1278" s="21"/>
      <c r="GP1278" s="21"/>
      <c r="GQ1278" s="21"/>
      <c r="GR1278" s="21"/>
      <c r="GS1278" s="21"/>
      <c r="GT1278" s="21"/>
      <c r="GU1278" s="21"/>
      <c r="GV1278" s="21"/>
      <c r="GW1278" s="21"/>
      <c r="GX1278" s="21"/>
      <c r="GY1278" s="21"/>
      <c r="GZ1278" s="21"/>
      <c r="HA1278" s="21"/>
      <c r="HB1278" s="21"/>
      <c r="HC1278" s="21"/>
      <c r="HD1278" s="21"/>
      <c r="HE1278" s="21"/>
      <c r="HF1278" s="21"/>
      <c r="HG1278" s="21"/>
      <c r="HH1278" s="21"/>
      <c r="HI1278" s="21"/>
      <c r="HJ1278" s="21"/>
      <c r="HK1278" s="21"/>
      <c r="HL1278" s="21"/>
      <c r="HM1278" s="21"/>
      <c r="HN1278" s="21"/>
      <c r="HO1278" s="21"/>
      <c r="HP1278" s="21"/>
      <c r="HQ1278" s="21"/>
      <c r="HR1278" s="21"/>
      <c r="HS1278" s="21"/>
      <c r="HT1278" s="21"/>
      <c r="HU1278" s="21"/>
      <c r="HV1278" s="21"/>
      <c r="HW1278" s="21"/>
      <c r="HX1278" s="21"/>
      <c r="HY1278" s="21"/>
      <c r="HZ1278" s="21"/>
      <c r="IA1278" s="21"/>
      <c r="IB1278" s="21"/>
      <c r="IC1278" s="21"/>
      <c r="ID1278" s="21"/>
      <c r="IE1278" s="21"/>
      <c r="IF1278" s="21"/>
      <c r="IG1278" s="21"/>
      <c r="IH1278" s="21"/>
      <c r="II1278" s="21"/>
      <c r="IJ1278" s="21"/>
      <c r="IK1278" s="21"/>
      <c r="IL1278" s="21"/>
      <c r="IM1278" s="21"/>
      <c r="IN1278" s="21"/>
      <c r="IO1278" s="21"/>
      <c r="IP1278" s="21"/>
      <c r="IQ1278" s="21"/>
      <c r="IR1278" s="21"/>
      <c r="IS1278" s="21"/>
      <c r="IT1278" s="21"/>
      <c r="IU1278" s="21"/>
      <c r="IV1278" s="21"/>
      <c r="IW1278" s="21"/>
      <c r="IX1278" s="21"/>
      <c r="IY1278" s="21"/>
      <c r="IZ1278" s="21"/>
      <c r="JA1278" s="21"/>
      <c r="JB1278" s="21"/>
      <c r="JC1278" s="21"/>
      <c r="JD1278" s="21"/>
      <c r="JE1278" s="21"/>
      <c r="JF1278" s="21"/>
      <c r="JG1278" s="21"/>
      <c r="JH1278" s="21"/>
      <c r="JI1278" s="21"/>
      <c r="JJ1278" s="21"/>
      <c r="JK1278" s="21"/>
      <c r="JL1278" s="21"/>
      <c r="JM1278" s="21"/>
      <c r="JN1278" s="21"/>
      <c r="JO1278" s="21"/>
      <c r="JP1278" s="21"/>
      <c r="JQ1278" s="21"/>
      <c r="JR1278" s="21"/>
      <c r="JS1278" s="21"/>
      <c r="JT1278" s="21"/>
      <c r="JU1278" s="21"/>
      <c r="JV1278" s="21"/>
      <c r="JW1278" s="21"/>
      <c r="JX1278" s="21"/>
      <c r="JY1278" s="21"/>
    </row>
    <row r="1279" spans="1:285" ht="14.1" customHeight="1">
      <c r="A1279" s="21"/>
      <c r="B1279" s="21"/>
      <c r="C1279" s="21"/>
      <c r="D1279" s="21"/>
      <c r="E1279" s="21"/>
      <c r="F1279" s="21"/>
      <c r="G1279" s="21"/>
      <c r="H1279" s="21"/>
      <c r="I1279" s="21"/>
      <c r="J1279" s="21"/>
      <c r="K1279" s="21"/>
      <c r="L1279" s="21"/>
      <c r="M1279" s="21"/>
      <c r="N1279" s="21"/>
      <c r="O1279" s="21"/>
      <c r="P1279" s="21"/>
      <c r="Q1279" s="21"/>
      <c r="R1279" s="21"/>
      <c r="S1279" s="21"/>
      <c r="T1279" s="21"/>
      <c r="U1279" s="21"/>
      <c r="V1279" s="21"/>
      <c r="W1279" s="21"/>
      <c r="X1279" s="21"/>
      <c r="Y1279" s="21"/>
      <c r="Z1279" s="21"/>
      <c r="AA1279" s="21"/>
      <c r="AB1279" s="21"/>
      <c r="AC1279" s="21"/>
      <c r="AD1279" s="21"/>
      <c r="AE1279" s="21"/>
      <c r="AF1279" s="21"/>
      <c r="AG1279" s="21"/>
      <c r="AH1279" s="21"/>
      <c r="AI1279" s="21"/>
      <c r="AJ1279" s="21"/>
      <c r="AK1279" s="21"/>
      <c r="AL1279" s="21"/>
      <c r="AM1279" s="21"/>
      <c r="AN1279" s="21"/>
      <c r="AO1279" s="21"/>
      <c r="AP1279" s="21"/>
      <c r="AQ1279" s="21"/>
      <c r="AR1279" s="21"/>
      <c r="AS1279" s="21"/>
      <c r="AT1279" s="21"/>
      <c r="AU1279" s="21"/>
      <c r="AV1279" s="21"/>
      <c r="AW1279" s="21"/>
      <c r="AX1279" s="21"/>
      <c r="AY1279" s="21"/>
      <c r="AZ1279" s="21"/>
      <c r="BA1279" s="21"/>
      <c r="BB1279" s="21"/>
      <c r="BC1279" s="21"/>
      <c r="BD1279" s="21"/>
      <c r="BE1279" s="21"/>
      <c r="BF1279" s="21"/>
      <c r="BG1279" s="21"/>
      <c r="BH1279" s="21"/>
      <c r="BI1279" s="21"/>
      <c r="BJ1279" s="21"/>
      <c r="BK1279" s="21"/>
      <c r="BL1279" s="21"/>
      <c r="BM1279" s="21"/>
      <c r="BN1279" s="21"/>
      <c r="BO1279" s="21"/>
      <c r="BP1279" s="21"/>
      <c r="BQ1279" s="21"/>
      <c r="BR1279" s="21"/>
      <c r="BS1279" s="21"/>
      <c r="BT1279" s="21"/>
      <c r="BU1279" s="21"/>
      <c r="BV1279" s="21"/>
      <c r="BW1279" s="21"/>
      <c r="BX1279" s="21"/>
      <c r="BY1279" s="21"/>
      <c r="BZ1279" s="21"/>
      <c r="CA1279" s="21"/>
      <c r="CB1279" s="21"/>
      <c r="CC1279" s="21"/>
      <c r="CD1279" s="21"/>
      <c r="CE1279" s="21"/>
      <c r="CF1279" s="21"/>
      <c r="CG1279" s="21"/>
      <c r="CH1279" s="21"/>
      <c r="CI1279" s="21"/>
      <c r="CJ1279" s="21"/>
      <c r="CK1279" s="21"/>
      <c r="CL1279" s="21"/>
      <c r="CM1279" s="21"/>
      <c r="CN1279" s="21"/>
      <c r="CO1279" s="21"/>
      <c r="CP1279" s="21"/>
      <c r="CQ1279" s="21"/>
      <c r="CR1279" s="21"/>
      <c r="CS1279" s="21"/>
      <c r="CT1279" s="21"/>
      <c r="CU1279" s="21"/>
      <c r="CV1279" s="21"/>
      <c r="CW1279" s="21"/>
      <c r="CX1279" s="21"/>
      <c r="CY1279" s="21"/>
      <c r="CZ1279" s="21"/>
      <c r="DA1279" s="21"/>
      <c r="DB1279" s="21"/>
      <c r="DC1279" s="21"/>
      <c r="DD1279" s="21"/>
      <c r="DE1279" s="21"/>
      <c r="DF1279" s="21"/>
      <c r="DG1279" s="21"/>
      <c r="DH1279" s="21"/>
      <c r="DI1279" s="21"/>
      <c r="DJ1279" s="21"/>
      <c r="DK1279" s="21"/>
      <c r="DL1279" s="21"/>
      <c r="DM1279" s="21"/>
      <c r="DN1279" s="21"/>
      <c r="DO1279" s="21"/>
      <c r="DP1279" s="21"/>
      <c r="DQ1279" s="21"/>
      <c r="DR1279" s="21"/>
      <c r="DS1279" s="21"/>
      <c r="DT1279" s="21"/>
      <c r="DU1279" s="21"/>
      <c r="DV1279" s="21"/>
      <c r="DW1279" s="21"/>
      <c r="DX1279" s="21"/>
      <c r="DY1279" s="21"/>
      <c r="DZ1279" s="21"/>
      <c r="EA1279" s="21"/>
      <c r="EB1279" s="21"/>
      <c r="EC1279" s="21"/>
      <c r="ED1279" s="21"/>
      <c r="EE1279" s="21"/>
      <c r="EF1279" s="21"/>
      <c r="EG1279" s="21"/>
      <c r="EH1279" s="21"/>
      <c r="EI1279" s="21"/>
      <c r="EJ1279" s="21"/>
      <c r="EK1279" s="21"/>
      <c r="EL1279" s="21"/>
      <c r="EM1279" s="21"/>
      <c r="EN1279" s="21"/>
      <c r="EO1279" s="21"/>
      <c r="EP1279" s="21"/>
      <c r="EQ1279" s="21"/>
      <c r="ER1279" s="21"/>
      <c r="ES1279" s="21"/>
      <c r="ET1279" s="21"/>
      <c r="EU1279" s="21"/>
      <c r="EV1279" s="21"/>
      <c r="EW1279" s="21"/>
      <c r="EX1279" s="21"/>
      <c r="EY1279" s="21"/>
      <c r="EZ1279" s="21"/>
      <c r="FA1279" s="21"/>
      <c r="FB1279" s="21"/>
      <c r="FC1279" s="21"/>
      <c r="FD1279" s="21"/>
      <c r="FE1279" s="21"/>
      <c r="FF1279" s="21"/>
      <c r="FG1279" s="21"/>
      <c r="FH1279" s="21"/>
      <c r="FI1279" s="21"/>
      <c r="FJ1279" s="21"/>
      <c r="FK1279" s="21"/>
      <c r="FL1279" s="21"/>
      <c r="FM1279" s="21"/>
      <c r="FN1279" s="21"/>
      <c r="FO1279" s="21"/>
      <c r="FP1279" s="21"/>
      <c r="FQ1279" s="21"/>
      <c r="FR1279" s="21"/>
      <c r="FS1279" s="21"/>
      <c r="FT1279" s="21"/>
      <c r="FU1279" s="21"/>
      <c r="FV1279" s="21"/>
      <c r="FW1279" s="21"/>
      <c r="FX1279" s="21"/>
      <c r="FY1279" s="21"/>
      <c r="FZ1279" s="21"/>
      <c r="GA1279" s="21"/>
      <c r="GB1279" s="21"/>
      <c r="GC1279" s="21"/>
      <c r="GD1279" s="21"/>
      <c r="GE1279" s="21"/>
      <c r="GF1279" s="21"/>
      <c r="GG1279" s="21"/>
      <c r="GH1279" s="21"/>
      <c r="GI1279" s="21"/>
      <c r="GJ1279" s="21"/>
      <c r="GK1279" s="21"/>
      <c r="GL1279" s="21"/>
      <c r="GM1279" s="21"/>
      <c r="GN1279" s="21"/>
      <c r="GO1279" s="21"/>
      <c r="GP1279" s="21"/>
      <c r="GQ1279" s="21"/>
      <c r="GR1279" s="21"/>
      <c r="GS1279" s="21"/>
      <c r="GT1279" s="21"/>
      <c r="GU1279" s="21"/>
      <c r="GV1279" s="21"/>
      <c r="GW1279" s="21"/>
      <c r="GX1279" s="21"/>
      <c r="GY1279" s="21"/>
      <c r="GZ1279" s="21"/>
      <c r="HA1279" s="21"/>
      <c r="HB1279" s="21"/>
      <c r="HC1279" s="21"/>
      <c r="HD1279" s="21"/>
      <c r="HE1279" s="21"/>
      <c r="HF1279" s="21"/>
      <c r="HG1279" s="21"/>
      <c r="HH1279" s="21"/>
      <c r="HI1279" s="21"/>
      <c r="HJ1279" s="21"/>
      <c r="HK1279" s="21"/>
      <c r="HL1279" s="21"/>
      <c r="HM1279" s="21"/>
      <c r="HN1279" s="21"/>
      <c r="HO1279" s="21"/>
      <c r="HP1279" s="21"/>
      <c r="HQ1279" s="21"/>
      <c r="HR1279" s="21"/>
      <c r="HS1279" s="21"/>
      <c r="HT1279" s="21"/>
      <c r="HU1279" s="21"/>
      <c r="HV1279" s="21"/>
      <c r="HW1279" s="21"/>
      <c r="HX1279" s="21"/>
      <c r="HY1279" s="21"/>
      <c r="HZ1279" s="21"/>
      <c r="IA1279" s="21"/>
      <c r="IB1279" s="21"/>
      <c r="IC1279" s="21"/>
      <c r="ID1279" s="21"/>
      <c r="IE1279" s="21"/>
      <c r="IF1279" s="21"/>
      <c r="IG1279" s="21"/>
      <c r="IH1279" s="21"/>
      <c r="II1279" s="21"/>
      <c r="IJ1279" s="21"/>
      <c r="IK1279" s="21"/>
      <c r="IL1279" s="21"/>
      <c r="IM1279" s="21"/>
      <c r="IN1279" s="21"/>
      <c r="IO1279" s="21"/>
      <c r="IP1279" s="21"/>
      <c r="IQ1279" s="21"/>
      <c r="IR1279" s="21"/>
      <c r="IS1279" s="21"/>
      <c r="IT1279" s="21"/>
      <c r="IU1279" s="21"/>
      <c r="IV1279" s="21"/>
      <c r="IW1279" s="21"/>
      <c r="IX1279" s="21"/>
      <c r="IY1279" s="21"/>
      <c r="IZ1279" s="21"/>
      <c r="JA1279" s="21"/>
      <c r="JB1279" s="21"/>
      <c r="JC1279" s="21"/>
      <c r="JD1279" s="21"/>
      <c r="JE1279" s="21"/>
      <c r="JF1279" s="21"/>
      <c r="JG1279" s="21"/>
      <c r="JH1279" s="21"/>
      <c r="JI1279" s="21"/>
      <c r="JJ1279" s="21"/>
      <c r="JK1279" s="21"/>
      <c r="JL1279" s="21"/>
      <c r="JM1279" s="21"/>
      <c r="JN1279" s="21"/>
      <c r="JO1279" s="21"/>
      <c r="JP1279" s="21"/>
      <c r="JQ1279" s="21"/>
      <c r="JR1279" s="21"/>
      <c r="JS1279" s="21"/>
      <c r="JT1279" s="21"/>
      <c r="JU1279" s="21"/>
      <c r="JV1279" s="21"/>
      <c r="JW1279" s="21"/>
      <c r="JX1279" s="21"/>
      <c r="JY1279" s="21"/>
    </row>
    <row r="1280" spans="1:285" ht="14.1" customHeight="1">
      <c r="A1280" s="21"/>
      <c r="B1280" s="21"/>
      <c r="C1280" s="21"/>
      <c r="D1280" s="21"/>
      <c r="E1280" s="21"/>
      <c r="F1280" s="21"/>
      <c r="G1280" s="21"/>
      <c r="H1280" s="21"/>
      <c r="I1280" s="21"/>
      <c r="J1280" s="21"/>
      <c r="K1280" s="21"/>
      <c r="L1280" s="21"/>
      <c r="M1280" s="21"/>
      <c r="N1280" s="21"/>
      <c r="O1280" s="21"/>
      <c r="P1280" s="21"/>
      <c r="Q1280" s="21"/>
      <c r="R1280" s="21"/>
      <c r="S1280" s="21"/>
      <c r="T1280" s="21"/>
      <c r="U1280" s="21"/>
      <c r="V1280" s="21"/>
      <c r="W1280" s="21"/>
      <c r="X1280" s="21"/>
      <c r="Y1280" s="21"/>
      <c r="Z1280" s="21"/>
      <c r="AA1280" s="21"/>
      <c r="AB1280" s="21"/>
      <c r="AC1280" s="21"/>
      <c r="AD1280" s="21"/>
      <c r="AE1280" s="21"/>
      <c r="AF1280" s="21"/>
      <c r="AG1280" s="21"/>
      <c r="AH1280" s="21"/>
      <c r="AI1280" s="21"/>
      <c r="AJ1280" s="21"/>
      <c r="AK1280" s="21"/>
      <c r="AL1280" s="21"/>
      <c r="AM1280" s="21"/>
      <c r="AN1280" s="21"/>
      <c r="AO1280" s="21"/>
      <c r="AP1280" s="21"/>
      <c r="AQ1280" s="21"/>
      <c r="AR1280" s="21"/>
      <c r="AS1280" s="21"/>
      <c r="AT1280" s="21"/>
      <c r="AU1280" s="21"/>
      <c r="AV1280" s="21"/>
      <c r="AW1280" s="21"/>
      <c r="AX1280" s="21"/>
      <c r="AY1280" s="21"/>
      <c r="AZ1280" s="21"/>
      <c r="BA1280" s="21"/>
      <c r="BB1280" s="21"/>
      <c r="BC1280" s="21"/>
      <c r="BD1280" s="21"/>
      <c r="BE1280" s="21"/>
      <c r="BF1280" s="21"/>
      <c r="BG1280" s="21"/>
      <c r="BH1280" s="21"/>
      <c r="BI1280" s="21"/>
      <c r="BJ1280" s="21"/>
      <c r="BK1280" s="21"/>
      <c r="BL1280" s="21"/>
      <c r="BM1280" s="21"/>
      <c r="BN1280" s="21"/>
      <c r="BO1280" s="21"/>
      <c r="BP1280" s="21"/>
      <c r="BQ1280" s="21"/>
      <c r="BR1280" s="21"/>
      <c r="BS1280" s="21"/>
      <c r="BT1280" s="21"/>
      <c r="BU1280" s="21"/>
      <c r="BV1280" s="21"/>
      <c r="BW1280" s="21"/>
      <c r="BX1280" s="21"/>
      <c r="BY1280" s="21"/>
      <c r="BZ1280" s="21"/>
      <c r="CA1280" s="21"/>
      <c r="CB1280" s="21"/>
      <c r="CC1280" s="21"/>
      <c r="CD1280" s="21"/>
      <c r="CE1280" s="21"/>
      <c r="CF1280" s="21"/>
      <c r="CG1280" s="21"/>
      <c r="CH1280" s="21"/>
      <c r="CI1280" s="21"/>
      <c r="CJ1280" s="21"/>
      <c r="CK1280" s="21"/>
      <c r="CL1280" s="21"/>
      <c r="CM1280" s="21"/>
      <c r="CN1280" s="21"/>
      <c r="CO1280" s="21"/>
      <c r="CP1280" s="21"/>
      <c r="CQ1280" s="21"/>
      <c r="CR1280" s="21"/>
      <c r="CS1280" s="21"/>
      <c r="CT1280" s="21"/>
      <c r="CU1280" s="21"/>
      <c r="CV1280" s="21"/>
      <c r="CW1280" s="21"/>
      <c r="CX1280" s="21"/>
      <c r="CY1280" s="21"/>
      <c r="CZ1280" s="21"/>
      <c r="DA1280" s="21"/>
      <c r="DB1280" s="21"/>
      <c r="DC1280" s="21"/>
      <c r="DD1280" s="21"/>
      <c r="DE1280" s="21"/>
      <c r="DF1280" s="21"/>
      <c r="DG1280" s="21"/>
      <c r="DH1280" s="21"/>
      <c r="DI1280" s="21"/>
      <c r="DJ1280" s="21"/>
      <c r="DK1280" s="21"/>
      <c r="DL1280" s="21"/>
      <c r="DM1280" s="21"/>
      <c r="DN1280" s="21"/>
      <c r="DO1280" s="21"/>
      <c r="DP1280" s="21"/>
      <c r="DQ1280" s="21"/>
      <c r="DR1280" s="21"/>
      <c r="DS1280" s="21"/>
      <c r="DT1280" s="21"/>
      <c r="DU1280" s="21"/>
      <c r="DV1280" s="21"/>
      <c r="DW1280" s="21"/>
      <c r="DX1280" s="21"/>
      <c r="DY1280" s="21"/>
      <c r="DZ1280" s="21"/>
      <c r="EA1280" s="21"/>
      <c r="EB1280" s="21"/>
      <c r="EC1280" s="21"/>
      <c r="ED1280" s="21"/>
      <c r="EE1280" s="21"/>
      <c r="EF1280" s="21"/>
      <c r="EG1280" s="21"/>
      <c r="EH1280" s="21"/>
      <c r="EI1280" s="21"/>
      <c r="EJ1280" s="21"/>
      <c r="EK1280" s="21"/>
      <c r="EL1280" s="21"/>
      <c r="EM1280" s="21"/>
      <c r="EN1280" s="21"/>
      <c r="EO1280" s="21"/>
      <c r="EP1280" s="21"/>
      <c r="EQ1280" s="21"/>
      <c r="ER1280" s="21"/>
      <c r="ES1280" s="21"/>
      <c r="ET1280" s="21"/>
      <c r="EU1280" s="21"/>
      <c r="EV1280" s="21"/>
      <c r="EW1280" s="21"/>
      <c r="EX1280" s="21"/>
      <c r="EY1280" s="21"/>
      <c r="EZ1280" s="21"/>
      <c r="FA1280" s="21"/>
      <c r="FB1280" s="21"/>
      <c r="FC1280" s="21"/>
      <c r="FD1280" s="21"/>
      <c r="FE1280" s="21"/>
      <c r="FF1280" s="21"/>
      <c r="FG1280" s="21"/>
      <c r="FH1280" s="21"/>
      <c r="FI1280" s="21"/>
      <c r="FJ1280" s="21"/>
      <c r="FK1280" s="21"/>
      <c r="FL1280" s="21"/>
      <c r="FM1280" s="21"/>
      <c r="FN1280" s="21"/>
      <c r="FO1280" s="21"/>
      <c r="FP1280" s="21"/>
      <c r="FQ1280" s="21"/>
      <c r="FR1280" s="21"/>
      <c r="FS1280" s="21"/>
      <c r="FT1280" s="21"/>
      <c r="FU1280" s="21"/>
      <c r="FV1280" s="21"/>
      <c r="FW1280" s="21"/>
      <c r="FX1280" s="21"/>
      <c r="FY1280" s="21"/>
      <c r="FZ1280" s="21"/>
      <c r="GA1280" s="21"/>
      <c r="GB1280" s="21"/>
      <c r="GC1280" s="21"/>
      <c r="GD1280" s="21"/>
      <c r="GE1280" s="21"/>
      <c r="GF1280" s="21"/>
      <c r="GG1280" s="21"/>
      <c r="GH1280" s="21"/>
      <c r="GI1280" s="21"/>
      <c r="GJ1280" s="21"/>
      <c r="GK1280" s="21"/>
      <c r="GL1280" s="21"/>
      <c r="GM1280" s="21"/>
      <c r="GN1280" s="21"/>
      <c r="GO1280" s="21"/>
      <c r="GP1280" s="21"/>
      <c r="GQ1280" s="21"/>
      <c r="GR1280" s="21"/>
      <c r="GS1280" s="21"/>
      <c r="GT1280" s="21"/>
      <c r="GU1280" s="21"/>
      <c r="GV1280" s="21"/>
      <c r="GW1280" s="21"/>
      <c r="GX1280" s="21"/>
      <c r="GY1280" s="21"/>
      <c r="GZ1280" s="21"/>
      <c r="HA1280" s="21"/>
      <c r="HB1280" s="21"/>
      <c r="HC1280" s="21"/>
      <c r="HD1280" s="21"/>
      <c r="HE1280" s="21"/>
      <c r="HF1280" s="21"/>
      <c r="HG1280" s="21"/>
      <c r="HH1280" s="21"/>
      <c r="HI1280" s="21"/>
      <c r="HJ1280" s="21"/>
      <c r="HK1280" s="21"/>
      <c r="HL1280" s="21"/>
      <c r="HM1280" s="21"/>
      <c r="HN1280" s="21"/>
      <c r="HO1280" s="21"/>
      <c r="HP1280" s="21"/>
      <c r="HQ1280" s="21"/>
      <c r="HR1280" s="21"/>
      <c r="HS1280" s="21"/>
      <c r="HT1280" s="21"/>
      <c r="HU1280" s="21"/>
      <c r="HV1280" s="21"/>
      <c r="HW1280" s="21"/>
      <c r="HX1280" s="21"/>
      <c r="HY1280" s="21"/>
      <c r="HZ1280" s="21"/>
      <c r="IA1280" s="21"/>
      <c r="IB1280" s="21"/>
      <c r="IC1280" s="21"/>
      <c r="ID1280" s="21"/>
      <c r="IE1280" s="21"/>
      <c r="IF1280" s="21"/>
      <c r="IG1280" s="21"/>
      <c r="IH1280" s="21"/>
      <c r="II1280" s="21"/>
      <c r="IJ1280" s="21"/>
      <c r="IK1280" s="21"/>
      <c r="IL1280" s="21"/>
      <c r="IM1280" s="21"/>
      <c r="IN1280" s="21"/>
      <c r="IO1280" s="21"/>
      <c r="IP1280" s="21"/>
      <c r="IQ1280" s="21"/>
      <c r="IR1280" s="21"/>
      <c r="IS1280" s="21"/>
      <c r="IT1280" s="21"/>
      <c r="IU1280" s="21"/>
      <c r="IV1280" s="21"/>
      <c r="IW1280" s="21"/>
      <c r="IX1280" s="21"/>
      <c r="IY1280" s="21"/>
      <c r="IZ1280" s="21"/>
      <c r="JA1280" s="21"/>
      <c r="JB1280" s="21"/>
      <c r="JC1280" s="21"/>
      <c r="JD1280" s="21"/>
      <c r="JE1280" s="21"/>
      <c r="JF1280" s="21"/>
      <c r="JG1280" s="21"/>
      <c r="JH1280" s="21"/>
      <c r="JI1280" s="21"/>
      <c r="JJ1280" s="21"/>
      <c r="JK1280" s="21"/>
      <c r="JL1280" s="21"/>
      <c r="JM1280" s="21"/>
      <c r="JN1280" s="21"/>
      <c r="JO1280" s="21"/>
      <c r="JP1280" s="21"/>
      <c r="JQ1280" s="21"/>
      <c r="JR1280" s="21"/>
      <c r="JS1280" s="21"/>
      <c r="JT1280" s="21"/>
      <c r="JU1280" s="21"/>
      <c r="JV1280" s="21"/>
      <c r="JW1280" s="21"/>
      <c r="JX1280" s="21"/>
      <c r="JY1280" s="21"/>
    </row>
    <row r="1281" spans="1:285" ht="14.1" customHeight="1">
      <c r="A1281" s="21"/>
      <c r="B1281" s="21"/>
      <c r="C1281" s="21"/>
      <c r="D1281" s="21"/>
      <c r="E1281" s="21"/>
      <c r="F1281" s="21"/>
      <c r="G1281" s="21"/>
      <c r="H1281" s="21"/>
      <c r="I1281" s="21"/>
      <c r="J1281" s="21"/>
      <c r="K1281" s="21"/>
      <c r="L1281" s="21"/>
      <c r="M1281" s="21"/>
      <c r="N1281" s="21"/>
      <c r="O1281" s="21"/>
      <c r="P1281" s="21"/>
      <c r="Q1281" s="21"/>
      <c r="R1281" s="21"/>
      <c r="S1281" s="21"/>
      <c r="T1281" s="21"/>
      <c r="U1281" s="21"/>
      <c r="V1281" s="21"/>
      <c r="W1281" s="21"/>
      <c r="X1281" s="21"/>
      <c r="Y1281" s="21"/>
      <c r="Z1281" s="21"/>
      <c r="AA1281" s="21"/>
      <c r="AB1281" s="21"/>
      <c r="AC1281" s="21"/>
      <c r="AD1281" s="21"/>
      <c r="AE1281" s="21"/>
      <c r="AF1281" s="21"/>
      <c r="AG1281" s="21"/>
      <c r="AH1281" s="21"/>
      <c r="AI1281" s="21"/>
      <c r="AJ1281" s="21"/>
      <c r="AK1281" s="21"/>
      <c r="AL1281" s="21"/>
      <c r="AM1281" s="21"/>
      <c r="AN1281" s="21"/>
      <c r="AO1281" s="21"/>
      <c r="AP1281" s="21"/>
      <c r="AQ1281" s="21"/>
      <c r="AR1281" s="21"/>
      <c r="AS1281" s="21"/>
      <c r="AT1281" s="21"/>
      <c r="AU1281" s="21"/>
      <c r="AV1281" s="21"/>
      <c r="AW1281" s="21"/>
      <c r="AX1281" s="21"/>
      <c r="AY1281" s="21"/>
      <c r="AZ1281" s="21"/>
      <c r="BA1281" s="21"/>
      <c r="BB1281" s="21"/>
      <c r="BC1281" s="21"/>
      <c r="BD1281" s="21"/>
      <c r="BE1281" s="21"/>
      <c r="BF1281" s="21"/>
      <c r="BG1281" s="21"/>
      <c r="BH1281" s="21"/>
      <c r="BI1281" s="21"/>
      <c r="BJ1281" s="21"/>
      <c r="BK1281" s="21"/>
      <c r="BL1281" s="21"/>
      <c r="BM1281" s="21"/>
      <c r="BN1281" s="21"/>
      <c r="BO1281" s="21"/>
      <c r="BP1281" s="21"/>
      <c r="BQ1281" s="21"/>
      <c r="BR1281" s="21"/>
      <c r="BS1281" s="21"/>
      <c r="BT1281" s="21"/>
      <c r="BU1281" s="21"/>
      <c r="BV1281" s="21"/>
      <c r="BW1281" s="21"/>
      <c r="BX1281" s="21"/>
      <c r="BY1281" s="21"/>
      <c r="BZ1281" s="21"/>
      <c r="CA1281" s="21"/>
      <c r="CB1281" s="21"/>
      <c r="CC1281" s="21"/>
      <c r="CD1281" s="21"/>
      <c r="CE1281" s="21"/>
      <c r="CF1281" s="21"/>
      <c r="CG1281" s="21"/>
      <c r="CH1281" s="21"/>
      <c r="CI1281" s="21"/>
      <c r="CJ1281" s="21"/>
      <c r="CK1281" s="21"/>
      <c r="CL1281" s="21"/>
      <c r="CM1281" s="21"/>
      <c r="CN1281" s="21"/>
      <c r="CO1281" s="21"/>
      <c r="CP1281" s="21"/>
      <c r="CQ1281" s="21"/>
      <c r="CR1281" s="21"/>
      <c r="CS1281" s="21"/>
      <c r="CT1281" s="21"/>
      <c r="CU1281" s="21"/>
      <c r="CV1281" s="21"/>
      <c r="CW1281" s="21"/>
      <c r="CX1281" s="21"/>
      <c r="CY1281" s="21"/>
      <c r="CZ1281" s="21"/>
      <c r="DA1281" s="21"/>
      <c r="DB1281" s="21"/>
      <c r="DC1281" s="21"/>
      <c r="DD1281" s="21"/>
      <c r="DE1281" s="21"/>
      <c r="DF1281" s="21"/>
      <c r="DG1281" s="21"/>
      <c r="DH1281" s="21"/>
      <c r="DI1281" s="21"/>
      <c r="DJ1281" s="21"/>
      <c r="DK1281" s="21"/>
      <c r="DL1281" s="21"/>
      <c r="DM1281" s="21"/>
      <c r="DN1281" s="21"/>
      <c r="DO1281" s="21"/>
      <c r="DP1281" s="21"/>
      <c r="DQ1281" s="21"/>
      <c r="DR1281" s="21"/>
      <c r="DS1281" s="21"/>
      <c r="DT1281" s="21"/>
      <c r="DU1281" s="21"/>
      <c r="DV1281" s="21"/>
      <c r="DW1281" s="21"/>
      <c r="DX1281" s="21"/>
      <c r="DY1281" s="21"/>
      <c r="DZ1281" s="21"/>
      <c r="EA1281" s="21"/>
      <c r="EB1281" s="21"/>
      <c r="EC1281" s="21"/>
      <c r="ED1281" s="21"/>
      <c r="EE1281" s="21"/>
      <c r="EF1281" s="21"/>
      <c r="EG1281" s="21"/>
      <c r="EH1281" s="21"/>
      <c r="EI1281" s="21"/>
      <c r="EJ1281" s="21"/>
      <c r="EK1281" s="21"/>
      <c r="EL1281" s="21"/>
      <c r="EM1281" s="21"/>
      <c r="EN1281" s="21"/>
      <c r="EO1281" s="21"/>
      <c r="EP1281" s="21"/>
      <c r="EQ1281" s="21"/>
      <c r="ER1281" s="21"/>
      <c r="ES1281" s="21"/>
      <c r="ET1281" s="21"/>
      <c r="EU1281" s="21"/>
      <c r="EV1281" s="21"/>
      <c r="EW1281" s="21"/>
      <c r="EX1281" s="21"/>
      <c r="EY1281" s="21"/>
      <c r="EZ1281" s="21"/>
      <c r="FA1281" s="21"/>
      <c r="FB1281" s="21"/>
      <c r="FC1281" s="21"/>
      <c r="FD1281" s="21"/>
      <c r="FE1281" s="21"/>
      <c r="FF1281" s="21"/>
      <c r="FG1281" s="21"/>
      <c r="FH1281" s="21"/>
      <c r="FI1281" s="21"/>
      <c r="FJ1281" s="21"/>
      <c r="FK1281" s="21"/>
      <c r="FL1281" s="21"/>
      <c r="FM1281" s="21"/>
      <c r="FN1281" s="21"/>
      <c r="FO1281" s="21"/>
      <c r="FP1281" s="21"/>
      <c r="FQ1281" s="21"/>
      <c r="FR1281" s="21"/>
      <c r="FS1281" s="21"/>
      <c r="FT1281" s="21"/>
      <c r="FU1281" s="21"/>
      <c r="FV1281" s="21"/>
      <c r="FW1281" s="21"/>
      <c r="FX1281" s="21"/>
      <c r="FY1281" s="21"/>
      <c r="FZ1281" s="21"/>
      <c r="GA1281" s="21"/>
      <c r="GB1281" s="21"/>
      <c r="GC1281" s="21"/>
      <c r="GD1281" s="21"/>
      <c r="GE1281" s="21"/>
      <c r="GF1281" s="21"/>
      <c r="GG1281" s="21"/>
      <c r="GH1281" s="21"/>
      <c r="GI1281" s="21"/>
      <c r="GJ1281" s="21"/>
      <c r="GK1281" s="21"/>
      <c r="GL1281" s="21"/>
      <c r="GM1281" s="21"/>
      <c r="GN1281" s="21"/>
      <c r="GO1281" s="21"/>
      <c r="GP1281" s="21"/>
      <c r="GQ1281" s="21"/>
      <c r="GR1281" s="21"/>
      <c r="GS1281" s="21"/>
      <c r="GT1281" s="21"/>
      <c r="GU1281" s="21"/>
      <c r="GV1281" s="21"/>
      <c r="GW1281" s="21"/>
      <c r="GX1281" s="21"/>
      <c r="GY1281" s="21"/>
      <c r="GZ1281" s="21"/>
      <c r="HA1281" s="21"/>
      <c r="HB1281" s="21"/>
      <c r="HC1281" s="21"/>
      <c r="HD1281" s="21"/>
      <c r="HE1281" s="21"/>
      <c r="HF1281" s="21"/>
      <c r="HG1281" s="21"/>
      <c r="HH1281" s="21"/>
      <c r="HI1281" s="21"/>
      <c r="HJ1281" s="21"/>
      <c r="HK1281" s="21"/>
      <c r="HL1281" s="21"/>
      <c r="HM1281" s="21"/>
      <c r="HN1281" s="21"/>
      <c r="HO1281" s="21"/>
      <c r="HP1281" s="21"/>
      <c r="HQ1281" s="21"/>
      <c r="HR1281" s="21"/>
      <c r="HS1281" s="21"/>
      <c r="HT1281" s="21"/>
      <c r="HU1281" s="21"/>
      <c r="HV1281" s="21"/>
      <c r="HW1281" s="21"/>
      <c r="HX1281" s="21"/>
      <c r="HY1281" s="21"/>
      <c r="HZ1281" s="21"/>
      <c r="IA1281" s="21"/>
      <c r="IB1281" s="21"/>
      <c r="IC1281" s="21"/>
      <c r="ID1281" s="21"/>
      <c r="IE1281" s="21"/>
      <c r="IF1281" s="21"/>
      <c r="IG1281" s="21"/>
      <c r="IH1281" s="21"/>
      <c r="II1281" s="21"/>
      <c r="IJ1281" s="21"/>
      <c r="IK1281" s="21"/>
      <c r="IL1281" s="21"/>
      <c r="IM1281" s="21"/>
      <c r="IN1281" s="21"/>
      <c r="IO1281" s="21"/>
      <c r="IP1281" s="21"/>
      <c r="IQ1281" s="21"/>
      <c r="IR1281" s="21"/>
      <c r="IS1281" s="21"/>
      <c r="IT1281" s="21"/>
      <c r="IU1281" s="21"/>
      <c r="IV1281" s="21"/>
      <c r="IW1281" s="21"/>
      <c r="IX1281" s="21"/>
      <c r="IY1281" s="21"/>
      <c r="IZ1281" s="21"/>
      <c r="JA1281" s="21"/>
      <c r="JB1281" s="21"/>
      <c r="JC1281" s="21"/>
      <c r="JD1281" s="21"/>
      <c r="JE1281" s="21"/>
      <c r="JF1281" s="21"/>
      <c r="JG1281" s="21"/>
      <c r="JH1281" s="21"/>
      <c r="JI1281" s="21"/>
      <c r="JJ1281" s="21"/>
      <c r="JK1281" s="21"/>
      <c r="JL1281" s="21"/>
      <c r="JM1281" s="21"/>
      <c r="JN1281" s="21"/>
      <c r="JO1281" s="21"/>
      <c r="JP1281" s="21"/>
      <c r="JQ1281" s="21"/>
      <c r="JR1281" s="21"/>
      <c r="JS1281" s="21"/>
      <c r="JT1281" s="21"/>
      <c r="JU1281" s="21"/>
      <c r="JV1281" s="21"/>
      <c r="JW1281" s="21"/>
      <c r="JX1281" s="21"/>
      <c r="JY1281" s="21"/>
    </row>
    <row r="1282" spans="1:285" ht="14.1" customHeight="1">
      <c r="A1282" s="21"/>
      <c r="B1282" s="21"/>
      <c r="C1282" s="21"/>
      <c r="D1282" s="21"/>
      <c r="E1282" s="21"/>
      <c r="F1282" s="21"/>
      <c r="G1282" s="21"/>
      <c r="H1282" s="21"/>
      <c r="I1282" s="21"/>
      <c r="J1282" s="21"/>
      <c r="K1282" s="21"/>
      <c r="L1282" s="21"/>
      <c r="M1282" s="21"/>
      <c r="N1282" s="21"/>
      <c r="O1282" s="21"/>
      <c r="P1282" s="21"/>
      <c r="Q1282" s="21"/>
      <c r="R1282" s="21"/>
      <c r="S1282" s="21"/>
      <c r="T1282" s="21"/>
      <c r="U1282" s="21"/>
      <c r="V1282" s="21"/>
      <c r="W1282" s="21"/>
      <c r="X1282" s="21"/>
      <c r="Y1282" s="21"/>
      <c r="Z1282" s="21"/>
      <c r="AA1282" s="21"/>
      <c r="AB1282" s="21"/>
      <c r="AC1282" s="21"/>
      <c r="AD1282" s="21"/>
      <c r="AE1282" s="21"/>
      <c r="AF1282" s="21"/>
      <c r="AG1282" s="21"/>
      <c r="AH1282" s="21"/>
      <c r="AI1282" s="21"/>
      <c r="AJ1282" s="21"/>
      <c r="AK1282" s="21"/>
      <c r="AL1282" s="21"/>
      <c r="AM1282" s="21"/>
      <c r="AN1282" s="21"/>
      <c r="AO1282" s="21"/>
      <c r="AP1282" s="21"/>
      <c r="AQ1282" s="21"/>
      <c r="AR1282" s="21"/>
      <c r="AS1282" s="21"/>
      <c r="AT1282" s="21"/>
      <c r="AU1282" s="21"/>
      <c r="AV1282" s="21"/>
      <c r="AW1282" s="21"/>
      <c r="AX1282" s="21"/>
      <c r="AY1282" s="21"/>
      <c r="AZ1282" s="21"/>
      <c r="BA1282" s="21"/>
      <c r="BB1282" s="21"/>
      <c r="BC1282" s="21"/>
      <c r="BD1282" s="21"/>
      <c r="BE1282" s="21"/>
      <c r="BF1282" s="21"/>
      <c r="BG1282" s="21"/>
      <c r="BH1282" s="21"/>
      <c r="BI1282" s="21"/>
      <c r="BJ1282" s="21"/>
      <c r="BK1282" s="21"/>
      <c r="BL1282" s="21"/>
      <c r="BM1282" s="21"/>
      <c r="BN1282" s="21"/>
      <c r="BO1282" s="21"/>
      <c r="BP1282" s="21"/>
      <c r="BQ1282" s="21"/>
      <c r="BR1282" s="21"/>
      <c r="BS1282" s="21"/>
      <c r="BT1282" s="21"/>
      <c r="BU1282" s="21"/>
      <c r="BV1282" s="21"/>
      <c r="BW1282" s="21"/>
      <c r="BX1282" s="21"/>
      <c r="BY1282" s="21"/>
      <c r="BZ1282" s="21"/>
      <c r="CA1282" s="21"/>
      <c r="CB1282" s="21"/>
      <c r="CC1282" s="21"/>
      <c r="CD1282" s="21"/>
      <c r="CE1282" s="21"/>
      <c r="CF1282" s="21"/>
      <c r="CG1282" s="21"/>
      <c r="CH1282" s="21"/>
      <c r="CI1282" s="21"/>
      <c r="CJ1282" s="21"/>
      <c r="CK1282" s="21"/>
      <c r="CL1282" s="21"/>
      <c r="CM1282" s="21"/>
      <c r="CN1282" s="21"/>
      <c r="CO1282" s="21"/>
      <c r="CP1282" s="21"/>
      <c r="CQ1282" s="21"/>
      <c r="CR1282" s="21"/>
      <c r="CS1282" s="21"/>
      <c r="CT1282" s="21"/>
      <c r="CU1282" s="21"/>
      <c r="CV1282" s="21"/>
      <c r="CW1282" s="21"/>
      <c r="CX1282" s="21"/>
      <c r="CY1282" s="21"/>
      <c r="CZ1282" s="21"/>
      <c r="DA1282" s="21"/>
      <c r="DB1282" s="21"/>
      <c r="DC1282" s="21"/>
      <c r="DD1282" s="21"/>
      <c r="DE1282" s="21"/>
      <c r="DF1282" s="21"/>
      <c r="DG1282" s="21"/>
      <c r="DH1282" s="21"/>
      <c r="DI1282" s="21"/>
      <c r="DJ1282" s="21"/>
      <c r="DK1282" s="21"/>
      <c r="DL1282" s="21"/>
      <c r="DM1282" s="21"/>
      <c r="DN1282" s="21"/>
      <c r="DO1282" s="21"/>
      <c r="DP1282" s="21"/>
      <c r="DQ1282" s="21"/>
      <c r="DR1282" s="21"/>
      <c r="DS1282" s="21"/>
      <c r="DT1282" s="21"/>
      <c r="DU1282" s="21"/>
      <c r="DV1282" s="21"/>
      <c r="DW1282" s="21"/>
      <c r="DX1282" s="21"/>
      <c r="DY1282" s="21"/>
      <c r="DZ1282" s="21"/>
      <c r="EA1282" s="21"/>
      <c r="EB1282" s="21"/>
      <c r="EC1282" s="21"/>
      <c r="ED1282" s="21"/>
      <c r="EE1282" s="21"/>
      <c r="EF1282" s="21"/>
      <c r="EG1282" s="21"/>
      <c r="EH1282" s="21"/>
      <c r="EI1282" s="21"/>
      <c r="EJ1282" s="21"/>
      <c r="EK1282" s="21"/>
      <c r="EL1282" s="21"/>
      <c r="EM1282" s="21"/>
      <c r="EN1282" s="21"/>
      <c r="EO1282" s="21"/>
      <c r="EP1282" s="21"/>
      <c r="EQ1282" s="21"/>
      <c r="ER1282" s="21"/>
      <c r="ES1282" s="21"/>
      <c r="ET1282" s="21"/>
      <c r="EU1282" s="21"/>
      <c r="EV1282" s="21"/>
      <c r="EW1282" s="21"/>
      <c r="EX1282" s="21"/>
      <c r="EY1282" s="21"/>
      <c r="EZ1282" s="21"/>
      <c r="FA1282" s="21"/>
      <c r="FB1282" s="21"/>
      <c r="FC1282" s="21"/>
      <c r="FD1282" s="21"/>
      <c r="FE1282" s="21"/>
      <c r="FF1282" s="21"/>
      <c r="FG1282" s="21"/>
      <c r="FH1282" s="21"/>
      <c r="FI1282" s="21"/>
      <c r="FJ1282" s="21"/>
      <c r="FK1282" s="21"/>
      <c r="FL1282" s="21"/>
      <c r="FM1282" s="21"/>
      <c r="FN1282" s="21"/>
      <c r="FO1282" s="21"/>
      <c r="FP1282" s="21"/>
      <c r="FQ1282" s="21"/>
      <c r="FR1282" s="21"/>
      <c r="FS1282" s="21"/>
      <c r="FT1282" s="21"/>
      <c r="FU1282" s="21"/>
      <c r="FV1282" s="21"/>
      <c r="FW1282" s="21"/>
      <c r="FX1282" s="21"/>
      <c r="FY1282" s="21"/>
      <c r="FZ1282" s="21"/>
      <c r="GA1282" s="21"/>
      <c r="GB1282" s="21"/>
      <c r="GC1282" s="21"/>
      <c r="GD1282" s="21"/>
      <c r="GE1282" s="21"/>
      <c r="GF1282" s="21"/>
      <c r="GG1282" s="21"/>
      <c r="GH1282" s="21"/>
      <c r="GI1282" s="21"/>
      <c r="GJ1282" s="21"/>
      <c r="GK1282" s="21"/>
      <c r="GL1282" s="21"/>
      <c r="GM1282" s="21"/>
      <c r="GN1282" s="21"/>
      <c r="GO1282" s="21"/>
      <c r="GP1282" s="21"/>
      <c r="GQ1282" s="21"/>
      <c r="GR1282" s="21"/>
      <c r="GS1282" s="21"/>
      <c r="GT1282" s="21"/>
      <c r="GU1282" s="21"/>
      <c r="GV1282" s="21"/>
      <c r="GW1282" s="21"/>
      <c r="GX1282" s="21"/>
      <c r="GY1282" s="21"/>
      <c r="GZ1282" s="21"/>
      <c r="HA1282" s="21"/>
      <c r="HB1282" s="21"/>
      <c r="HC1282" s="21"/>
      <c r="HD1282" s="21"/>
      <c r="HE1282" s="21"/>
      <c r="HF1282" s="21"/>
      <c r="HG1282" s="21"/>
      <c r="HH1282" s="21"/>
      <c r="HI1282" s="21"/>
      <c r="HJ1282" s="21"/>
      <c r="HK1282" s="21"/>
      <c r="HL1282" s="21"/>
      <c r="HM1282" s="21"/>
      <c r="HN1282" s="21"/>
      <c r="HO1282" s="21"/>
      <c r="HP1282" s="21"/>
      <c r="HQ1282" s="21"/>
      <c r="HR1282" s="21"/>
      <c r="HS1282" s="21"/>
      <c r="HT1282" s="21"/>
      <c r="HU1282" s="21"/>
      <c r="HV1282" s="21"/>
      <c r="HW1282" s="21"/>
      <c r="HX1282" s="21"/>
      <c r="HY1282" s="21"/>
      <c r="HZ1282" s="21"/>
      <c r="IA1282" s="21"/>
      <c r="IB1282" s="21"/>
      <c r="IC1282" s="21"/>
      <c r="ID1282" s="21"/>
      <c r="IE1282" s="21"/>
      <c r="IF1282" s="21"/>
      <c r="IG1282" s="21"/>
      <c r="IH1282" s="21"/>
      <c r="II1282" s="21"/>
      <c r="IJ1282" s="21"/>
      <c r="IK1282" s="21"/>
      <c r="IL1282" s="21"/>
      <c r="IM1282" s="21"/>
      <c r="IN1282" s="21"/>
      <c r="IO1282" s="21"/>
      <c r="IP1282" s="21"/>
      <c r="IQ1282" s="21"/>
      <c r="IR1282" s="21"/>
      <c r="IS1282" s="21"/>
      <c r="IT1282" s="21"/>
      <c r="IU1282" s="21"/>
      <c r="IV1282" s="21"/>
      <c r="IW1282" s="21"/>
      <c r="IX1282" s="21"/>
      <c r="IY1282" s="21"/>
      <c r="IZ1282" s="21"/>
      <c r="JA1282" s="21"/>
      <c r="JB1282" s="21"/>
      <c r="JC1282" s="21"/>
      <c r="JD1282" s="21"/>
      <c r="JE1282" s="21"/>
      <c r="JF1282" s="21"/>
      <c r="JG1282" s="21"/>
      <c r="JH1282" s="21"/>
      <c r="JI1282" s="21"/>
      <c r="JJ1282" s="21"/>
      <c r="JK1282" s="21"/>
      <c r="JL1282" s="21"/>
      <c r="JM1282" s="21"/>
      <c r="JN1282" s="21"/>
      <c r="JO1282" s="21"/>
      <c r="JP1282" s="21"/>
      <c r="JQ1282" s="21"/>
      <c r="JR1282" s="21"/>
      <c r="JS1282" s="21"/>
      <c r="JT1282" s="21"/>
      <c r="JU1282" s="21"/>
      <c r="JV1282" s="21"/>
      <c r="JW1282" s="21"/>
      <c r="JX1282" s="21"/>
      <c r="JY1282" s="21"/>
    </row>
    <row r="1283" spans="1:285" ht="14.1" customHeight="1">
      <c r="A1283" s="21"/>
      <c r="B1283" s="21"/>
      <c r="C1283" s="21"/>
      <c r="D1283" s="21"/>
      <c r="E1283" s="21"/>
      <c r="F1283" s="21"/>
      <c r="G1283" s="21"/>
      <c r="H1283" s="21"/>
      <c r="I1283" s="21"/>
      <c r="J1283" s="21"/>
      <c r="K1283" s="21"/>
      <c r="L1283" s="21"/>
      <c r="M1283" s="21"/>
      <c r="N1283" s="21"/>
      <c r="O1283" s="21"/>
      <c r="P1283" s="21"/>
      <c r="Q1283" s="21"/>
      <c r="R1283" s="21"/>
      <c r="S1283" s="21"/>
      <c r="T1283" s="21"/>
      <c r="U1283" s="21"/>
      <c r="V1283" s="21"/>
      <c r="W1283" s="21"/>
      <c r="X1283" s="21"/>
      <c r="Y1283" s="21"/>
      <c r="Z1283" s="21"/>
      <c r="AA1283" s="21"/>
      <c r="AB1283" s="21"/>
      <c r="AC1283" s="21"/>
      <c r="AD1283" s="21"/>
      <c r="AE1283" s="21"/>
      <c r="AF1283" s="21"/>
      <c r="AG1283" s="21"/>
      <c r="AH1283" s="21"/>
      <c r="AI1283" s="21"/>
      <c r="AJ1283" s="21"/>
      <c r="AK1283" s="21"/>
      <c r="AL1283" s="21"/>
      <c r="AM1283" s="21"/>
      <c r="AN1283" s="21"/>
      <c r="AO1283" s="21"/>
      <c r="AP1283" s="21"/>
      <c r="AQ1283" s="21"/>
      <c r="AR1283" s="21"/>
      <c r="AS1283" s="21"/>
      <c r="AT1283" s="21"/>
      <c r="AU1283" s="21"/>
      <c r="AV1283" s="21"/>
      <c r="AW1283" s="21"/>
      <c r="AX1283" s="21"/>
      <c r="AY1283" s="21"/>
      <c r="AZ1283" s="21"/>
      <c r="BA1283" s="21"/>
      <c r="BB1283" s="21"/>
      <c r="BC1283" s="21"/>
      <c r="BD1283" s="21"/>
      <c r="BE1283" s="21"/>
      <c r="BF1283" s="21"/>
      <c r="BG1283" s="21"/>
      <c r="BH1283" s="21"/>
      <c r="BI1283" s="21"/>
      <c r="BJ1283" s="21"/>
      <c r="BK1283" s="21"/>
      <c r="BL1283" s="21"/>
      <c r="BM1283" s="21"/>
      <c r="BN1283" s="21"/>
      <c r="BO1283" s="21"/>
      <c r="BP1283" s="21"/>
      <c r="BQ1283" s="21"/>
      <c r="BR1283" s="21"/>
      <c r="BS1283" s="21"/>
      <c r="BT1283" s="21"/>
      <c r="BU1283" s="21"/>
      <c r="BV1283" s="21"/>
      <c r="BW1283" s="21"/>
      <c r="BX1283" s="21"/>
      <c r="BY1283" s="21"/>
      <c r="BZ1283" s="21"/>
      <c r="CA1283" s="21"/>
      <c r="CB1283" s="21"/>
      <c r="CC1283" s="21"/>
      <c r="CD1283" s="21"/>
      <c r="CE1283" s="21"/>
      <c r="CF1283" s="21"/>
      <c r="CG1283" s="21"/>
      <c r="CH1283" s="21"/>
      <c r="CI1283" s="21"/>
      <c r="CJ1283" s="21"/>
      <c r="CK1283" s="21"/>
      <c r="CL1283" s="21"/>
      <c r="CM1283" s="21"/>
      <c r="CN1283" s="21"/>
      <c r="CO1283" s="21"/>
      <c r="CP1283" s="21"/>
      <c r="CQ1283" s="21"/>
      <c r="CR1283" s="21"/>
      <c r="CS1283" s="21"/>
      <c r="CT1283" s="21"/>
      <c r="CU1283" s="21"/>
      <c r="CV1283" s="21"/>
      <c r="CW1283" s="21"/>
      <c r="CX1283" s="21"/>
      <c r="CY1283" s="21"/>
      <c r="CZ1283" s="21"/>
      <c r="DA1283" s="21"/>
      <c r="DB1283" s="21"/>
      <c r="DC1283" s="21"/>
      <c r="DD1283" s="21"/>
      <c r="DE1283" s="21"/>
      <c r="DF1283" s="21"/>
      <c r="DG1283" s="21"/>
      <c r="DH1283" s="21"/>
      <c r="DI1283" s="21"/>
      <c r="DJ1283" s="21"/>
      <c r="DK1283" s="21"/>
      <c r="DL1283" s="21"/>
      <c r="DM1283" s="21"/>
      <c r="DN1283" s="21"/>
      <c r="DO1283" s="21"/>
      <c r="DP1283" s="21"/>
      <c r="DQ1283" s="21"/>
      <c r="DR1283" s="21"/>
      <c r="DS1283" s="21"/>
      <c r="DT1283" s="21"/>
      <c r="DU1283" s="21"/>
      <c r="DV1283" s="21"/>
      <c r="DW1283" s="21"/>
      <c r="DX1283" s="21"/>
      <c r="DY1283" s="21"/>
      <c r="DZ1283" s="21"/>
      <c r="EA1283" s="21"/>
      <c r="EB1283" s="21"/>
      <c r="EC1283" s="21"/>
      <c r="ED1283" s="21"/>
      <c r="EE1283" s="21"/>
      <c r="EF1283" s="21"/>
      <c r="EG1283" s="21"/>
      <c r="EH1283" s="21"/>
      <c r="EI1283" s="21"/>
      <c r="EJ1283" s="21"/>
      <c r="EK1283" s="21"/>
      <c r="EL1283" s="21"/>
      <c r="EM1283" s="21"/>
      <c r="EN1283" s="21"/>
      <c r="EO1283" s="21"/>
      <c r="EP1283" s="21"/>
      <c r="EQ1283" s="21"/>
      <c r="ER1283" s="21"/>
      <c r="ES1283" s="21"/>
      <c r="ET1283" s="21"/>
      <c r="EU1283" s="21"/>
      <c r="EV1283" s="21"/>
      <c r="EW1283" s="21"/>
      <c r="EX1283" s="21"/>
      <c r="EY1283" s="21"/>
      <c r="EZ1283" s="21"/>
      <c r="FA1283" s="21"/>
      <c r="FB1283" s="21"/>
      <c r="FC1283" s="21"/>
      <c r="FD1283" s="21"/>
      <c r="FE1283" s="21"/>
      <c r="FF1283" s="21"/>
      <c r="FG1283" s="21"/>
      <c r="FH1283" s="21"/>
      <c r="FI1283" s="21"/>
      <c r="FJ1283" s="21"/>
      <c r="FK1283" s="21"/>
      <c r="FL1283" s="21"/>
      <c r="FM1283" s="21"/>
      <c r="FN1283" s="21"/>
      <c r="FO1283" s="21"/>
      <c r="FP1283" s="21"/>
      <c r="FQ1283" s="21"/>
      <c r="FR1283" s="21"/>
      <c r="FS1283" s="21"/>
      <c r="FT1283" s="21"/>
      <c r="FU1283" s="21"/>
      <c r="FV1283" s="21"/>
      <c r="FW1283" s="21"/>
      <c r="FX1283" s="21"/>
      <c r="FY1283" s="21"/>
      <c r="FZ1283" s="21"/>
      <c r="GA1283" s="21"/>
      <c r="GB1283" s="21"/>
      <c r="GC1283" s="21"/>
      <c r="GD1283" s="21"/>
      <c r="GE1283" s="21"/>
      <c r="GF1283" s="21"/>
      <c r="GG1283" s="21"/>
      <c r="GH1283" s="21"/>
      <c r="GI1283" s="21"/>
      <c r="GJ1283" s="21"/>
      <c r="GK1283" s="21"/>
      <c r="GL1283" s="21"/>
      <c r="GM1283" s="21"/>
      <c r="GN1283" s="21"/>
      <c r="GO1283" s="21"/>
      <c r="GP1283" s="21"/>
      <c r="GQ1283" s="21"/>
      <c r="GR1283" s="21"/>
      <c r="GS1283" s="21"/>
      <c r="GT1283" s="21"/>
      <c r="GU1283" s="21"/>
      <c r="GV1283" s="21"/>
      <c r="GW1283" s="21"/>
      <c r="GX1283" s="21"/>
      <c r="GY1283" s="21"/>
      <c r="GZ1283" s="21"/>
      <c r="HA1283" s="21"/>
      <c r="HB1283" s="21"/>
      <c r="HC1283" s="21"/>
      <c r="HD1283" s="21"/>
      <c r="HE1283" s="21"/>
      <c r="HF1283" s="21"/>
      <c r="HG1283" s="21"/>
      <c r="HH1283" s="21"/>
      <c r="HI1283" s="21"/>
      <c r="HJ1283" s="21"/>
      <c r="HK1283" s="21"/>
      <c r="HL1283" s="21"/>
      <c r="HM1283" s="21"/>
      <c r="HN1283" s="21"/>
      <c r="HO1283" s="21"/>
      <c r="HP1283" s="21"/>
      <c r="HQ1283" s="21"/>
      <c r="HR1283" s="21"/>
      <c r="HS1283" s="21"/>
      <c r="HT1283" s="21"/>
      <c r="HU1283" s="21"/>
      <c r="HV1283" s="21"/>
      <c r="HW1283" s="21"/>
      <c r="HX1283" s="21"/>
      <c r="HY1283" s="21"/>
      <c r="HZ1283" s="21"/>
      <c r="IA1283" s="21"/>
      <c r="IB1283" s="21"/>
      <c r="IC1283" s="21"/>
      <c r="ID1283" s="21"/>
      <c r="IE1283" s="21"/>
      <c r="IF1283" s="21"/>
      <c r="IG1283" s="21"/>
      <c r="IH1283" s="21"/>
      <c r="II1283" s="21"/>
      <c r="IJ1283" s="21"/>
      <c r="IK1283" s="21"/>
      <c r="IL1283" s="21"/>
      <c r="IM1283" s="21"/>
      <c r="IN1283" s="21"/>
      <c r="IO1283" s="21"/>
      <c r="IP1283" s="21"/>
      <c r="IQ1283" s="21"/>
      <c r="IR1283" s="21"/>
      <c r="IS1283" s="21"/>
      <c r="IT1283" s="21"/>
      <c r="IU1283" s="21"/>
      <c r="IV1283" s="21"/>
      <c r="IW1283" s="21"/>
      <c r="IX1283" s="21"/>
      <c r="IY1283" s="21"/>
      <c r="IZ1283" s="21"/>
      <c r="JA1283" s="21"/>
      <c r="JB1283" s="21"/>
      <c r="JC1283" s="21"/>
      <c r="JD1283" s="21"/>
      <c r="JE1283" s="21"/>
      <c r="JF1283" s="21"/>
      <c r="JG1283" s="21"/>
      <c r="JH1283" s="21"/>
      <c r="JI1283" s="21"/>
      <c r="JJ1283" s="21"/>
      <c r="JK1283" s="21"/>
      <c r="JL1283" s="21"/>
      <c r="JM1283" s="21"/>
      <c r="JN1283" s="21"/>
      <c r="JO1283" s="21"/>
      <c r="JP1283" s="21"/>
      <c r="JQ1283" s="21"/>
      <c r="JR1283" s="21"/>
      <c r="JS1283" s="21"/>
      <c r="JT1283" s="21"/>
      <c r="JU1283" s="21"/>
      <c r="JV1283" s="21"/>
      <c r="JW1283" s="21"/>
      <c r="JX1283" s="21"/>
      <c r="JY1283" s="21"/>
    </row>
    <row r="1284" spans="1:285" ht="14.1" customHeight="1">
      <c r="A1284" s="21"/>
      <c r="B1284" s="21"/>
      <c r="C1284" s="21"/>
      <c r="D1284" s="21"/>
      <c r="E1284" s="21"/>
      <c r="F1284" s="21"/>
      <c r="G1284" s="21"/>
      <c r="H1284" s="21"/>
      <c r="I1284" s="21"/>
      <c r="J1284" s="21"/>
      <c r="K1284" s="21"/>
      <c r="L1284" s="21"/>
      <c r="M1284" s="21"/>
      <c r="N1284" s="21"/>
      <c r="O1284" s="21"/>
      <c r="P1284" s="21"/>
      <c r="Q1284" s="21"/>
      <c r="R1284" s="21"/>
      <c r="S1284" s="21"/>
      <c r="T1284" s="21"/>
      <c r="U1284" s="21"/>
      <c r="V1284" s="21"/>
      <c r="W1284" s="21"/>
      <c r="X1284" s="21"/>
      <c r="Y1284" s="21"/>
      <c r="Z1284" s="21"/>
      <c r="AA1284" s="21"/>
      <c r="AB1284" s="21"/>
      <c r="AC1284" s="21"/>
      <c r="AD1284" s="21"/>
      <c r="AE1284" s="21"/>
      <c r="AF1284" s="21"/>
      <c r="AG1284" s="21"/>
      <c r="AH1284" s="21"/>
      <c r="AI1284" s="21"/>
      <c r="AJ1284" s="21"/>
      <c r="AK1284" s="21"/>
      <c r="AL1284" s="21"/>
      <c r="AM1284" s="21"/>
      <c r="AN1284" s="21"/>
      <c r="AO1284" s="21"/>
      <c r="AP1284" s="21"/>
      <c r="AQ1284" s="21"/>
      <c r="AR1284" s="21"/>
      <c r="AS1284" s="21"/>
      <c r="AT1284" s="21"/>
      <c r="AU1284" s="21"/>
      <c r="AV1284" s="21"/>
      <c r="AW1284" s="21"/>
      <c r="AX1284" s="21"/>
      <c r="AY1284" s="21"/>
      <c r="AZ1284" s="21"/>
      <c r="BA1284" s="21"/>
      <c r="BB1284" s="21"/>
      <c r="BC1284" s="21"/>
      <c r="BD1284" s="21"/>
      <c r="BE1284" s="21"/>
      <c r="BF1284" s="21"/>
      <c r="BG1284" s="21"/>
      <c r="BH1284" s="21"/>
      <c r="BI1284" s="21"/>
      <c r="BJ1284" s="21"/>
      <c r="BK1284" s="21"/>
      <c r="BL1284" s="21"/>
      <c r="BM1284" s="21"/>
      <c r="BN1284" s="21"/>
      <c r="BO1284" s="21"/>
      <c r="BP1284" s="21"/>
      <c r="BQ1284" s="21"/>
      <c r="BR1284" s="21"/>
      <c r="BS1284" s="21"/>
      <c r="BT1284" s="21"/>
      <c r="BU1284" s="21"/>
      <c r="BV1284" s="21"/>
      <c r="BW1284" s="21"/>
      <c r="BX1284" s="21"/>
      <c r="BY1284" s="21"/>
      <c r="BZ1284" s="21"/>
      <c r="CA1284" s="21"/>
      <c r="CB1284" s="21"/>
      <c r="CC1284" s="21"/>
      <c r="CD1284" s="21"/>
      <c r="CE1284" s="21"/>
      <c r="CF1284" s="21"/>
      <c r="CG1284" s="21"/>
      <c r="CH1284" s="21"/>
      <c r="CI1284" s="21"/>
      <c r="CJ1284" s="21"/>
      <c r="CK1284" s="21"/>
      <c r="CL1284" s="21"/>
      <c r="CM1284" s="21"/>
      <c r="CN1284" s="21"/>
      <c r="CO1284" s="21"/>
      <c r="CP1284" s="21"/>
      <c r="CQ1284" s="21"/>
      <c r="CR1284" s="21"/>
      <c r="CS1284" s="21"/>
      <c r="CT1284" s="21"/>
      <c r="CU1284" s="21"/>
      <c r="CV1284" s="21"/>
      <c r="CW1284" s="21"/>
      <c r="CX1284" s="21"/>
      <c r="CY1284" s="21"/>
      <c r="CZ1284" s="21"/>
      <c r="DA1284" s="21"/>
      <c r="DB1284" s="21"/>
      <c r="DC1284" s="21"/>
      <c r="DD1284" s="21"/>
      <c r="DE1284" s="21"/>
      <c r="DF1284" s="21"/>
      <c r="DG1284" s="21"/>
      <c r="DH1284" s="21"/>
      <c r="DI1284" s="21"/>
      <c r="DJ1284" s="21"/>
      <c r="DK1284" s="21"/>
      <c r="DL1284" s="21"/>
      <c r="DM1284" s="21"/>
      <c r="DN1284" s="21"/>
      <c r="DO1284" s="21"/>
      <c r="DP1284" s="21"/>
      <c r="DQ1284" s="21"/>
      <c r="DR1284" s="21"/>
      <c r="DS1284" s="21"/>
      <c r="DT1284" s="21"/>
      <c r="DU1284" s="21"/>
      <c r="DV1284" s="21"/>
      <c r="DW1284" s="21"/>
      <c r="DX1284" s="21"/>
      <c r="DY1284" s="21"/>
      <c r="DZ1284" s="21"/>
      <c r="EA1284" s="21"/>
      <c r="EB1284" s="21"/>
      <c r="EC1284" s="21"/>
      <c r="ED1284" s="21"/>
      <c r="EE1284" s="21"/>
      <c r="EF1284" s="21"/>
      <c r="EG1284" s="21"/>
      <c r="EH1284" s="21"/>
      <c r="EI1284" s="21"/>
      <c r="EJ1284" s="21"/>
      <c r="EK1284" s="21"/>
      <c r="EL1284" s="21"/>
      <c r="EM1284" s="21"/>
      <c r="EN1284" s="21"/>
      <c r="EO1284" s="21"/>
      <c r="EP1284" s="21"/>
      <c r="EQ1284" s="21"/>
      <c r="ER1284" s="21"/>
      <c r="ES1284" s="21"/>
      <c r="ET1284" s="21"/>
      <c r="EU1284" s="21"/>
      <c r="EV1284" s="21"/>
      <c r="EW1284" s="21"/>
      <c r="EX1284" s="21"/>
      <c r="EY1284" s="21"/>
      <c r="EZ1284" s="21"/>
      <c r="FA1284" s="21"/>
      <c r="FB1284" s="21"/>
      <c r="FC1284" s="21"/>
      <c r="FD1284" s="21"/>
      <c r="FE1284" s="21"/>
      <c r="FF1284" s="21"/>
      <c r="FG1284" s="21"/>
      <c r="FH1284" s="21"/>
      <c r="FI1284" s="21"/>
      <c r="FJ1284" s="21"/>
      <c r="FK1284" s="21"/>
      <c r="FL1284" s="21"/>
      <c r="FM1284" s="21"/>
      <c r="FN1284" s="21"/>
      <c r="FO1284" s="21"/>
      <c r="FP1284" s="21"/>
      <c r="FQ1284" s="21"/>
      <c r="FR1284" s="21"/>
      <c r="FS1284" s="21"/>
      <c r="FT1284" s="21"/>
      <c r="FU1284" s="21"/>
      <c r="FV1284" s="21"/>
      <c r="FW1284" s="21"/>
      <c r="FX1284" s="21"/>
      <c r="FY1284" s="21"/>
      <c r="FZ1284" s="21"/>
      <c r="GA1284" s="21"/>
      <c r="GB1284" s="21"/>
      <c r="GC1284" s="21"/>
      <c r="GD1284" s="21"/>
      <c r="GE1284" s="21"/>
      <c r="GF1284" s="21"/>
      <c r="GG1284" s="21"/>
      <c r="GH1284" s="21"/>
      <c r="GI1284" s="21"/>
      <c r="GJ1284" s="21"/>
      <c r="GK1284" s="21"/>
      <c r="GL1284" s="21"/>
      <c r="GM1284" s="21"/>
      <c r="GN1284" s="21"/>
      <c r="GO1284" s="21"/>
      <c r="GP1284" s="21"/>
      <c r="GQ1284" s="21"/>
      <c r="GR1284" s="21"/>
      <c r="GS1284" s="21"/>
      <c r="GT1284" s="21"/>
      <c r="GU1284" s="21"/>
      <c r="GV1284" s="21"/>
      <c r="GW1284" s="21"/>
      <c r="GX1284" s="21"/>
      <c r="GY1284" s="21"/>
      <c r="GZ1284" s="21"/>
      <c r="HA1284" s="21"/>
      <c r="HB1284" s="21"/>
      <c r="HC1284" s="21"/>
      <c r="HD1284" s="21"/>
      <c r="HE1284" s="21"/>
      <c r="HF1284" s="21"/>
      <c r="HG1284" s="21"/>
      <c r="HH1284" s="21"/>
      <c r="HI1284" s="21"/>
      <c r="HJ1284" s="21"/>
      <c r="HK1284" s="21"/>
      <c r="HL1284" s="21"/>
      <c r="HM1284" s="21"/>
      <c r="HN1284" s="21"/>
      <c r="HO1284" s="21"/>
      <c r="HP1284" s="21"/>
      <c r="HQ1284" s="21"/>
      <c r="HR1284" s="21"/>
      <c r="HS1284" s="21"/>
      <c r="HT1284" s="21"/>
      <c r="HU1284" s="21"/>
      <c r="HV1284" s="21"/>
      <c r="HW1284" s="21"/>
      <c r="HX1284" s="21"/>
      <c r="HY1284" s="21"/>
      <c r="HZ1284" s="21"/>
      <c r="IA1284" s="21"/>
      <c r="IB1284" s="21"/>
      <c r="IC1284" s="21"/>
      <c r="ID1284" s="21"/>
      <c r="IE1284" s="21"/>
      <c r="IF1284" s="21"/>
      <c r="IG1284" s="21"/>
      <c r="IH1284" s="21"/>
      <c r="II1284" s="21"/>
      <c r="IJ1284" s="21"/>
      <c r="IK1284" s="21"/>
      <c r="IL1284" s="21"/>
      <c r="IM1284" s="21"/>
      <c r="IN1284" s="21"/>
      <c r="IO1284" s="21"/>
      <c r="IP1284" s="21"/>
      <c r="IQ1284" s="21"/>
      <c r="IR1284" s="21"/>
      <c r="IS1284" s="21"/>
      <c r="IT1284" s="21"/>
      <c r="IU1284" s="21"/>
      <c r="IV1284" s="21"/>
      <c r="IW1284" s="21"/>
      <c r="IX1284" s="21"/>
      <c r="IY1284" s="21"/>
      <c r="IZ1284" s="21"/>
      <c r="JA1284" s="21"/>
      <c r="JB1284" s="21"/>
      <c r="JC1284" s="21"/>
      <c r="JD1284" s="21"/>
      <c r="JE1284" s="21"/>
      <c r="JF1284" s="21"/>
      <c r="JG1284" s="21"/>
      <c r="JH1284" s="21"/>
      <c r="JI1284" s="21"/>
      <c r="JJ1284" s="21"/>
      <c r="JK1284" s="21"/>
      <c r="JL1284" s="21"/>
      <c r="JM1284" s="21"/>
      <c r="JN1284" s="21"/>
      <c r="JO1284" s="21"/>
      <c r="JP1284" s="21"/>
      <c r="JQ1284" s="21"/>
      <c r="JR1284" s="21"/>
      <c r="JS1284" s="21"/>
      <c r="JT1284" s="21"/>
      <c r="JU1284" s="21"/>
      <c r="JV1284" s="21"/>
      <c r="JW1284" s="21"/>
      <c r="JX1284" s="21"/>
      <c r="JY1284" s="21"/>
    </row>
    <row r="1285" spans="1:285" ht="14.1" customHeight="1">
      <c r="A1285" s="21"/>
      <c r="B1285" s="21"/>
      <c r="C1285" s="21"/>
      <c r="D1285" s="21"/>
      <c r="E1285" s="21"/>
      <c r="F1285" s="21"/>
      <c r="G1285" s="21"/>
      <c r="H1285" s="21"/>
      <c r="I1285" s="21"/>
      <c r="J1285" s="21"/>
      <c r="K1285" s="21"/>
      <c r="L1285" s="21"/>
      <c r="M1285" s="21"/>
      <c r="N1285" s="21"/>
      <c r="O1285" s="21"/>
      <c r="P1285" s="21"/>
      <c r="Q1285" s="21"/>
      <c r="R1285" s="21"/>
      <c r="S1285" s="21"/>
      <c r="T1285" s="21"/>
      <c r="U1285" s="21"/>
      <c r="V1285" s="21"/>
      <c r="W1285" s="21"/>
      <c r="X1285" s="21"/>
      <c r="Y1285" s="21"/>
      <c r="Z1285" s="21"/>
      <c r="AA1285" s="21"/>
      <c r="AB1285" s="21"/>
      <c r="AC1285" s="21"/>
      <c r="AD1285" s="21"/>
      <c r="AE1285" s="21"/>
      <c r="AF1285" s="21"/>
      <c r="AG1285" s="21"/>
      <c r="AH1285" s="21"/>
      <c r="AI1285" s="21"/>
      <c r="AJ1285" s="21"/>
      <c r="AK1285" s="21"/>
      <c r="AL1285" s="21"/>
      <c r="AM1285" s="21"/>
      <c r="AN1285" s="21"/>
      <c r="AO1285" s="21"/>
      <c r="AP1285" s="21"/>
      <c r="AQ1285" s="21"/>
      <c r="AR1285" s="21"/>
      <c r="AS1285" s="21"/>
      <c r="AT1285" s="21"/>
      <c r="AU1285" s="21"/>
      <c r="AV1285" s="21"/>
      <c r="AW1285" s="21"/>
      <c r="AX1285" s="21"/>
      <c r="AY1285" s="21"/>
      <c r="AZ1285" s="21"/>
      <c r="BA1285" s="21"/>
      <c r="BB1285" s="21"/>
      <c r="BC1285" s="21"/>
      <c r="BD1285" s="21"/>
      <c r="BE1285" s="21"/>
      <c r="BF1285" s="21"/>
      <c r="BG1285" s="21"/>
      <c r="BH1285" s="21"/>
      <c r="BI1285" s="21"/>
      <c r="BJ1285" s="21"/>
      <c r="BK1285" s="21"/>
      <c r="BL1285" s="21"/>
      <c r="BM1285" s="21"/>
      <c r="BN1285" s="21"/>
      <c r="BO1285" s="21"/>
      <c r="BP1285" s="21"/>
      <c r="BQ1285" s="21"/>
      <c r="BR1285" s="21"/>
      <c r="BS1285" s="21"/>
      <c r="BT1285" s="21"/>
      <c r="BU1285" s="21"/>
      <c r="BV1285" s="21"/>
      <c r="BW1285" s="21"/>
      <c r="BX1285" s="21"/>
      <c r="BY1285" s="21"/>
      <c r="BZ1285" s="21"/>
      <c r="CA1285" s="21"/>
      <c r="CB1285" s="21"/>
      <c r="CC1285" s="21"/>
      <c r="CD1285" s="21"/>
      <c r="CE1285" s="21"/>
      <c r="CF1285" s="21"/>
      <c r="CG1285" s="21"/>
      <c r="CH1285" s="21"/>
      <c r="CI1285" s="21"/>
      <c r="CJ1285" s="21"/>
      <c r="CK1285" s="21"/>
      <c r="CL1285" s="21"/>
      <c r="CM1285" s="21"/>
      <c r="CN1285" s="21"/>
      <c r="CO1285" s="21"/>
      <c r="CP1285" s="21"/>
      <c r="CQ1285" s="21"/>
      <c r="CR1285" s="21"/>
      <c r="CS1285" s="21"/>
      <c r="CT1285" s="21"/>
      <c r="CU1285" s="21"/>
      <c r="CV1285" s="21"/>
      <c r="CW1285" s="21"/>
      <c r="CX1285" s="21"/>
      <c r="CY1285" s="21"/>
      <c r="CZ1285" s="21"/>
      <c r="DA1285" s="21"/>
      <c r="DB1285" s="21"/>
      <c r="DC1285" s="21"/>
      <c r="DD1285" s="21"/>
      <c r="DE1285" s="21"/>
      <c r="DF1285" s="21"/>
      <c r="DG1285" s="21"/>
      <c r="DH1285" s="21"/>
      <c r="DI1285" s="21"/>
      <c r="DJ1285" s="21"/>
      <c r="DK1285" s="21"/>
      <c r="DL1285" s="21"/>
      <c r="DM1285" s="21"/>
      <c r="DN1285" s="21"/>
      <c r="DO1285" s="21"/>
      <c r="DP1285" s="21"/>
      <c r="DQ1285" s="21"/>
      <c r="DR1285" s="21"/>
      <c r="DS1285" s="21"/>
      <c r="DT1285" s="21"/>
      <c r="DU1285" s="21"/>
      <c r="DV1285" s="21"/>
      <c r="DW1285" s="21"/>
      <c r="DX1285" s="21"/>
      <c r="DY1285" s="21"/>
      <c r="DZ1285" s="21"/>
      <c r="EA1285" s="21"/>
      <c r="EB1285" s="21"/>
      <c r="EC1285" s="21"/>
      <c r="ED1285" s="21"/>
      <c r="EE1285" s="21"/>
      <c r="EF1285" s="21"/>
      <c r="EG1285" s="21"/>
      <c r="EH1285" s="21"/>
      <c r="EI1285" s="21"/>
      <c r="EJ1285" s="21"/>
      <c r="EK1285" s="21"/>
      <c r="EL1285" s="21"/>
      <c r="EM1285" s="21"/>
      <c r="EN1285" s="21"/>
      <c r="EO1285" s="21"/>
      <c r="EP1285" s="21"/>
      <c r="EQ1285" s="21"/>
      <c r="ER1285" s="21"/>
      <c r="ES1285" s="21"/>
      <c r="ET1285" s="21"/>
      <c r="EU1285" s="21"/>
      <c r="EV1285" s="21"/>
      <c r="EW1285" s="21"/>
      <c r="EX1285" s="21"/>
      <c r="EY1285" s="21"/>
      <c r="EZ1285" s="21"/>
      <c r="FA1285" s="21"/>
      <c r="FB1285" s="21"/>
      <c r="FC1285" s="21"/>
      <c r="FD1285" s="21"/>
      <c r="FE1285" s="21"/>
      <c r="FF1285" s="21"/>
      <c r="FG1285" s="21"/>
      <c r="FH1285" s="21"/>
      <c r="FI1285" s="21"/>
      <c r="FJ1285" s="21"/>
      <c r="FK1285" s="21"/>
      <c r="FL1285" s="21"/>
      <c r="FM1285" s="21"/>
      <c r="FN1285" s="21"/>
      <c r="FO1285" s="21"/>
      <c r="FP1285" s="21"/>
      <c r="FQ1285" s="21"/>
      <c r="FR1285" s="21"/>
      <c r="FS1285" s="21"/>
      <c r="FT1285" s="21"/>
      <c r="FU1285" s="21"/>
      <c r="FV1285" s="21"/>
      <c r="FW1285" s="21"/>
      <c r="FX1285" s="21"/>
      <c r="FY1285" s="21"/>
      <c r="FZ1285" s="21"/>
      <c r="GA1285" s="21"/>
      <c r="GB1285" s="21"/>
      <c r="GC1285" s="21"/>
      <c r="GD1285" s="21"/>
      <c r="GE1285" s="21"/>
      <c r="GF1285" s="21"/>
      <c r="GG1285" s="21"/>
      <c r="GH1285" s="21"/>
      <c r="GI1285" s="21"/>
      <c r="GJ1285" s="21"/>
      <c r="GK1285" s="21"/>
      <c r="GL1285" s="21"/>
      <c r="GM1285" s="21"/>
      <c r="GN1285" s="21"/>
      <c r="GO1285" s="21"/>
      <c r="GP1285" s="21"/>
      <c r="GQ1285" s="21"/>
      <c r="GR1285" s="21"/>
      <c r="GS1285" s="21"/>
      <c r="GT1285" s="21"/>
      <c r="GU1285" s="21"/>
      <c r="GV1285" s="21"/>
      <c r="GW1285" s="21"/>
      <c r="GX1285" s="21"/>
      <c r="GY1285" s="21"/>
      <c r="GZ1285" s="21"/>
      <c r="HA1285" s="21"/>
      <c r="HB1285" s="21"/>
      <c r="HC1285" s="21"/>
      <c r="HD1285" s="21"/>
      <c r="HE1285" s="21"/>
      <c r="HF1285" s="21"/>
      <c r="HG1285" s="21"/>
      <c r="HH1285" s="21"/>
      <c r="HI1285" s="21"/>
      <c r="HJ1285" s="21"/>
      <c r="HK1285" s="21"/>
      <c r="HL1285" s="21"/>
      <c r="HM1285" s="21"/>
      <c r="HN1285" s="21"/>
      <c r="HO1285" s="21"/>
      <c r="HP1285" s="21"/>
      <c r="HQ1285" s="21"/>
      <c r="HR1285" s="21"/>
      <c r="HS1285" s="21"/>
      <c r="HT1285" s="21"/>
      <c r="HU1285" s="21"/>
      <c r="HV1285" s="21"/>
      <c r="HW1285" s="21"/>
      <c r="HX1285" s="21"/>
      <c r="HY1285" s="21"/>
      <c r="HZ1285" s="21"/>
      <c r="IA1285" s="21"/>
      <c r="IB1285" s="21"/>
      <c r="IC1285" s="21"/>
      <c r="ID1285" s="21"/>
      <c r="IE1285" s="21"/>
      <c r="IF1285" s="21"/>
      <c r="IG1285" s="21"/>
      <c r="IH1285" s="21"/>
      <c r="II1285" s="21"/>
      <c r="IJ1285" s="21"/>
      <c r="IK1285" s="21"/>
      <c r="IL1285" s="21"/>
      <c r="IM1285" s="21"/>
      <c r="IN1285" s="21"/>
      <c r="IO1285" s="21"/>
      <c r="IP1285" s="21"/>
      <c r="IQ1285" s="21"/>
      <c r="IR1285" s="21"/>
      <c r="IS1285" s="21"/>
      <c r="IT1285" s="21"/>
      <c r="IU1285" s="21"/>
      <c r="IV1285" s="21"/>
      <c r="IW1285" s="21"/>
      <c r="IX1285" s="21"/>
      <c r="IY1285" s="21"/>
      <c r="IZ1285" s="21"/>
      <c r="JA1285" s="21"/>
      <c r="JB1285" s="21"/>
      <c r="JC1285" s="21"/>
      <c r="JD1285" s="21"/>
      <c r="JE1285" s="21"/>
      <c r="JF1285" s="21"/>
      <c r="JG1285" s="21"/>
      <c r="JH1285" s="21"/>
      <c r="JI1285" s="21"/>
      <c r="JJ1285" s="21"/>
      <c r="JK1285" s="21"/>
      <c r="JL1285" s="21"/>
      <c r="JM1285" s="21"/>
      <c r="JN1285" s="21"/>
      <c r="JO1285" s="21"/>
      <c r="JP1285" s="21"/>
      <c r="JQ1285" s="21"/>
      <c r="JR1285" s="21"/>
      <c r="JS1285" s="21"/>
      <c r="JT1285" s="21"/>
      <c r="JU1285" s="21"/>
      <c r="JV1285" s="21"/>
      <c r="JW1285" s="21"/>
      <c r="JX1285" s="21"/>
      <c r="JY1285" s="21"/>
    </row>
    <row r="1286" spans="1:285" ht="14.1" customHeight="1">
      <c r="A1286" s="21"/>
      <c r="B1286" s="21"/>
      <c r="C1286" s="21"/>
      <c r="D1286" s="21"/>
      <c r="E1286" s="21"/>
      <c r="F1286" s="21"/>
      <c r="G1286" s="21"/>
      <c r="H1286" s="21"/>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21"/>
      <c r="BK1286" s="21"/>
      <c r="BL1286" s="21"/>
      <c r="BM1286" s="21"/>
      <c r="BN1286" s="21"/>
      <c r="BO1286" s="21"/>
      <c r="BP1286" s="21"/>
      <c r="BQ1286" s="21"/>
      <c r="BR1286" s="21"/>
      <c r="BS1286" s="21"/>
      <c r="BT1286" s="21"/>
      <c r="BU1286" s="21"/>
      <c r="BV1286" s="21"/>
      <c r="BW1286" s="21"/>
      <c r="BX1286" s="21"/>
      <c r="BY1286" s="21"/>
      <c r="BZ1286" s="21"/>
      <c r="CA1286" s="21"/>
      <c r="CB1286" s="21"/>
      <c r="CC1286" s="21"/>
      <c r="CD1286" s="21"/>
      <c r="CE1286" s="21"/>
      <c r="CF1286" s="21"/>
      <c r="CG1286" s="21"/>
      <c r="CH1286" s="21"/>
      <c r="CI1286" s="21"/>
      <c r="CJ1286" s="21"/>
      <c r="CK1286" s="21"/>
      <c r="CL1286" s="21"/>
      <c r="CM1286" s="21"/>
      <c r="CN1286" s="21"/>
      <c r="CO1286" s="21"/>
      <c r="CP1286" s="21"/>
      <c r="CQ1286" s="21"/>
      <c r="CR1286" s="21"/>
      <c r="CS1286" s="21"/>
      <c r="CT1286" s="21"/>
      <c r="CU1286" s="21"/>
      <c r="CV1286" s="21"/>
      <c r="CW1286" s="21"/>
      <c r="CX1286" s="21"/>
      <c r="CY1286" s="21"/>
      <c r="CZ1286" s="21"/>
      <c r="DA1286" s="21"/>
      <c r="DB1286" s="21"/>
      <c r="DC1286" s="21"/>
      <c r="DD1286" s="21"/>
      <c r="DE1286" s="21"/>
      <c r="DF1286" s="21"/>
      <c r="DG1286" s="21"/>
      <c r="DH1286" s="21"/>
      <c r="DI1286" s="21"/>
      <c r="DJ1286" s="21"/>
      <c r="DK1286" s="21"/>
      <c r="DL1286" s="21"/>
      <c r="DM1286" s="21"/>
      <c r="DN1286" s="21"/>
      <c r="DO1286" s="21"/>
      <c r="DP1286" s="21"/>
      <c r="DQ1286" s="21"/>
      <c r="DR1286" s="21"/>
      <c r="DS1286" s="21"/>
      <c r="DT1286" s="21"/>
      <c r="DU1286" s="21"/>
      <c r="DV1286" s="21"/>
      <c r="DW1286" s="21"/>
      <c r="DX1286" s="21"/>
      <c r="DY1286" s="21"/>
      <c r="DZ1286" s="21"/>
      <c r="EA1286" s="21"/>
      <c r="EB1286" s="21"/>
      <c r="EC1286" s="21"/>
      <c r="ED1286" s="21"/>
      <c r="EE1286" s="21"/>
      <c r="EF1286" s="21"/>
      <c r="EG1286" s="21"/>
      <c r="EH1286" s="21"/>
      <c r="EI1286" s="21"/>
      <c r="EJ1286" s="21"/>
      <c r="EK1286" s="21"/>
      <c r="EL1286" s="21"/>
      <c r="EM1286" s="21"/>
      <c r="EN1286" s="21"/>
      <c r="EO1286" s="21"/>
      <c r="EP1286" s="21"/>
      <c r="EQ1286" s="21"/>
      <c r="ER1286" s="21"/>
      <c r="ES1286" s="21"/>
      <c r="ET1286" s="21"/>
      <c r="EU1286" s="21"/>
      <c r="EV1286" s="21"/>
      <c r="EW1286" s="21"/>
      <c r="EX1286" s="21"/>
      <c r="EY1286" s="21"/>
      <c r="EZ1286" s="21"/>
      <c r="FA1286" s="21"/>
      <c r="FB1286" s="21"/>
      <c r="FC1286" s="21"/>
      <c r="FD1286" s="21"/>
      <c r="FE1286" s="21"/>
      <c r="FF1286" s="21"/>
      <c r="FG1286" s="21"/>
      <c r="FH1286" s="21"/>
      <c r="FI1286" s="21"/>
      <c r="FJ1286" s="21"/>
      <c r="FK1286" s="21"/>
      <c r="FL1286" s="21"/>
      <c r="FM1286" s="21"/>
      <c r="FN1286" s="21"/>
      <c r="FO1286" s="21"/>
      <c r="FP1286" s="21"/>
      <c r="FQ1286" s="21"/>
      <c r="FR1286" s="21"/>
      <c r="FS1286" s="21"/>
      <c r="FT1286" s="21"/>
      <c r="FU1286" s="21"/>
      <c r="FV1286" s="21"/>
      <c r="FW1286" s="21"/>
      <c r="FX1286" s="21"/>
      <c r="FY1286" s="21"/>
      <c r="FZ1286" s="21"/>
      <c r="GA1286" s="21"/>
      <c r="GB1286" s="21"/>
      <c r="GC1286" s="21"/>
      <c r="GD1286" s="21"/>
      <c r="GE1286" s="21"/>
      <c r="GF1286" s="21"/>
      <c r="GG1286" s="21"/>
      <c r="GH1286" s="21"/>
      <c r="GI1286" s="21"/>
      <c r="GJ1286" s="21"/>
      <c r="GK1286" s="21"/>
      <c r="GL1286" s="21"/>
      <c r="GM1286" s="21"/>
      <c r="GN1286" s="21"/>
      <c r="GO1286" s="21"/>
      <c r="GP1286" s="21"/>
      <c r="GQ1286" s="21"/>
      <c r="GR1286" s="21"/>
      <c r="GS1286" s="21"/>
      <c r="GT1286" s="21"/>
      <c r="GU1286" s="21"/>
      <c r="GV1286" s="21"/>
      <c r="GW1286" s="21"/>
      <c r="GX1286" s="21"/>
      <c r="GY1286" s="21"/>
      <c r="GZ1286" s="21"/>
      <c r="HA1286" s="21"/>
      <c r="HB1286" s="21"/>
      <c r="HC1286" s="21"/>
      <c r="HD1286" s="21"/>
      <c r="HE1286" s="21"/>
      <c r="HF1286" s="21"/>
      <c r="HG1286" s="21"/>
      <c r="HH1286" s="21"/>
      <c r="HI1286" s="21"/>
      <c r="HJ1286" s="21"/>
      <c r="HK1286" s="21"/>
      <c r="HL1286" s="21"/>
      <c r="HM1286" s="21"/>
      <c r="HN1286" s="21"/>
      <c r="HO1286" s="21"/>
      <c r="HP1286" s="21"/>
      <c r="HQ1286" s="21"/>
      <c r="HR1286" s="21"/>
      <c r="HS1286" s="21"/>
      <c r="HT1286" s="21"/>
      <c r="HU1286" s="21"/>
      <c r="HV1286" s="21"/>
      <c r="HW1286" s="21"/>
      <c r="HX1286" s="21"/>
      <c r="HY1286" s="21"/>
      <c r="HZ1286" s="21"/>
      <c r="IA1286" s="21"/>
      <c r="IB1286" s="21"/>
      <c r="IC1286" s="21"/>
      <c r="ID1286" s="21"/>
      <c r="IE1286" s="21"/>
      <c r="IF1286" s="21"/>
      <c r="IG1286" s="21"/>
      <c r="IH1286" s="21"/>
      <c r="II1286" s="21"/>
      <c r="IJ1286" s="21"/>
      <c r="IK1286" s="21"/>
      <c r="IL1286" s="21"/>
      <c r="IM1286" s="21"/>
      <c r="IN1286" s="21"/>
      <c r="IO1286" s="21"/>
      <c r="IP1286" s="21"/>
      <c r="IQ1286" s="21"/>
      <c r="IR1286" s="21"/>
      <c r="IS1286" s="21"/>
      <c r="IT1286" s="21"/>
      <c r="IU1286" s="21"/>
      <c r="IV1286" s="21"/>
      <c r="IW1286" s="21"/>
      <c r="IX1286" s="21"/>
      <c r="IY1286" s="21"/>
      <c r="IZ1286" s="21"/>
      <c r="JA1286" s="21"/>
      <c r="JB1286" s="21"/>
      <c r="JC1286" s="21"/>
      <c r="JD1286" s="21"/>
      <c r="JE1286" s="21"/>
      <c r="JF1286" s="21"/>
      <c r="JG1286" s="21"/>
      <c r="JH1286" s="21"/>
      <c r="JI1286" s="21"/>
      <c r="JJ1286" s="21"/>
      <c r="JK1286" s="21"/>
      <c r="JL1286" s="21"/>
      <c r="JM1286" s="21"/>
      <c r="JN1286" s="21"/>
      <c r="JO1286" s="21"/>
      <c r="JP1286" s="21"/>
      <c r="JQ1286" s="21"/>
      <c r="JR1286" s="21"/>
      <c r="JS1286" s="21"/>
      <c r="JT1286" s="21"/>
      <c r="JU1286" s="21"/>
      <c r="JV1286" s="21"/>
      <c r="JW1286" s="21"/>
      <c r="JX1286" s="21"/>
      <c r="JY1286" s="21"/>
    </row>
    <row r="1287" spans="1:285" ht="14.1" customHeight="1">
      <c r="A1287" s="21"/>
      <c r="B1287" s="21"/>
      <c r="C1287" s="21"/>
      <c r="D1287" s="21"/>
      <c r="E1287" s="21"/>
      <c r="F1287" s="21"/>
      <c r="G1287" s="21"/>
      <c r="H1287" s="21"/>
      <c r="I1287" s="21"/>
      <c r="J1287" s="21"/>
      <c r="K1287" s="21"/>
      <c r="L1287" s="21"/>
      <c r="M1287" s="21"/>
      <c r="N1287" s="21"/>
      <c r="O1287" s="21"/>
      <c r="P1287" s="21"/>
      <c r="Q1287" s="21"/>
      <c r="R1287" s="21"/>
      <c r="S1287" s="21"/>
      <c r="T1287" s="21"/>
      <c r="U1287" s="21"/>
      <c r="V1287" s="21"/>
      <c r="W1287" s="21"/>
      <c r="X1287" s="21"/>
      <c r="Y1287" s="21"/>
      <c r="Z1287" s="21"/>
      <c r="AA1287" s="21"/>
      <c r="AB1287" s="21"/>
      <c r="AC1287" s="21"/>
      <c r="AD1287" s="21"/>
      <c r="AE1287" s="21"/>
      <c r="AF1287" s="21"/>
      <c r="AG1287" s="21"/>
      <c r="AH1287" s="21"/>
      <c r="AI1287" s="21"/>
      <c r="AJ1287" s="21"/>
      <c r="AK1287" s="21"/>
      <c r="AL1287" s="21"/>
      <c r="AM1287" s="21"/>
      <c r="AN1287" s="21"/>
      <c r="AO1287" s="21"/>
      <c r="AP1287" s="21"/>
      <c r="AQ1287" s="21"/>
      <c r="AR1287" s="21"/>
      <c r="AS1287" s="21"/>
      <c r="AT1287" s="21"/>
      <c r="AU1287" s="21"/>
      <c r="AV1287" s="21"/>
      <c r="AW1287" s="21"/>
      <c r="AX1287" s="21"/>
      <c r="AY1287" s="21"/>
      <c r="AZ1287" s="21"/>
      <c r="BA1287" s="21"/>
      <c r="BB1287" s="21"/>
      <c r="BC1287" s="21"/>
      <c r="BD1287" s="21"/>
      <c r="BE1287" s="21"/>
      <c r="BF1287" s="21"/>
      <c r="BG1287" s="21"/>
      <c r="BH1287" s="21"/>
      <c r="BI1287" s="21"/>
      <c r="BJ1287" s="21"/>
      <c r="BK1287" s="21"/>
      <c r="BL1287" s="21"/>
      <c r="BM1287" s="21"/>
      <c r="BN1287" s="21"/>
      <c r="BO1287" s="21"/>
      <c r="BP1287" s="21"/>
      <c r="BQ1287" s="21"/>
      <c r="BR1287" s="21"/>
      <c r="BS1287" s="21"/>
      <c r="BT1287" s="21"/>
      <c r="BU1287" s="21"/>
      <c r="BV1287" s="21"/>
      <c r="BW1287" s="21"/>
      <c r="BX1287" s="21"/>
      <c r="BY1287" s="21"/>
      <c r="BZ1287" s="21"/>
      <c r="CA1287" s="21"/>
      <c r="CB1287" s="21"/>
      <c r="CC1287" s="21"/>
      <c r="CD1287" s="21"/>
      <c r="CE1287" s="21"/>
      <c r="CF1287" s="21"/>
      <c r="CG1287" s="21"/>
      <c r="CH1287" s="21"/>
      <c r="CI1287" s="21"/>
      <c r="CJ1287" s="21"/>
      <c r="CK1287" s="21"/>
      <c r="CL1287" s="21"/>
      <c r="CM1287" s="21"/>
      <c r="CN1287" s="21"/>
      <c r="CO1287" s="21"/>
      <c r="CP1287" s="21"/>
      <c r="CQ1287" s="21"/>
      <c r="CR1287" s="21"/>
      <c r="CS1287" s="21"/>
      <c r="CT1287" s="21"/>
      <c r="CU1287" s="21"/>
      <c r="CV1287" s="21"/>
      <c r="CW1287" s="21"/>
      <c r="CX1287" s="21"/>
      <c r="CY1287" s="21"/>
      <c r="CZ1287" s="21"/>
      <c r="DA1287" s="21"/>
      <c r="DB1287" s="21"/>
      <c r="DC1287" s="21"/>
      <c r="DD1287" s="21"/>
      <c r="DE1287" s="21"/>
      <c r="DF1287" s="21"/>
      <c r="DG1287" s="21"/>
      <c r="DH1287" s="21"/>
      <c r="DI1287" s="21"/>
      <c r="DJ1287" s="21"/>
      <c r="DK1287" s="21"/>
      <c r="DL1287" s="21"/>
      <c r="DM1287" s="21"/>
      <c r="DN1287" s="21"/>
      <c r="DO1287" s="21"/>
      <c r="DP1287" s="21"/>
      <c r="DQ1287" s="21"/>
      <c r="DR1287" s="21"/>
      <c r="DS1287" s="21"/>
      <c r="DT1287" s="21"/>
      <c r="DU1287" s="21"/>
      <c r="DV1287" s="21"/>
      <c r="DW1287" s="21"/>
      <c r="DX1287" s="21"/>
      <c r="DY1287" s="21"/>
      <c r="DZ1287" s="21"/>
      <c r="EA1287" s="21"/>
      <c r="EB1287" s="21"/>
      <c r="EC1287" s="21"/>
      <c r="ED1287" s="21"/>
      <c r="EE1287" s="21"/>
      <c r="EF1287" s="21"/>
      <c r="EG1287" s="21"/>
      <c r="EH1287" s="21"/>
      <c r="EI1287" s="21"/>
      <c r="EJ1287" s="21"/>
      <c r="EK1287" s="21"/>
      <c r="EL1287" s="21"/>
      <c r="EM1287" s="21"/>
      <c r="EN1287" s="21"/>
      <c r="EO1287" s="21"/>
      <c r="EP1287" s="21"/>
      <c r="EQ1287" s="21"/>
      <c r="ER1287" s="21"/>
      <c r="ES1287" s="21"/>
      <c r="ET1287" s="21"/>
      <c r="EU1287" s="21"/>
      <c r="EV1287" s="21"/>
      <c r="EW1287" s="21"/>
      <c r="EX1287" s="21"/>
      <c r="EY1287" s="21"/>
      <c r="EZ1287" s="21"/>
      <c r="FA1287" s="21"/>
      <c r="FB1287" s="21"/>
      <c r="FC1287" s="21"/>
      <c r="FD1287" s="21"/>
      <c r="FE1287" s="21"/>
      <c r="FF1287" s="21"/>
      <c r="FG1287" s="21"/>
      <c r="FH1287" s="21"/>
      <c r="FI1287" s="21"/>
      <c r="FJ1287" s="21"/>
      <c r="FK1287" s="21"/>
      <c r="FL1287" s="21"/>
      <c r="FM1287" s="21"/>
      <c r="FN1287" s="21"/>
      <c r="FO1287" s="21"/>
      <c r="FP1287" s="21"/>
      <c r="FQ1287" s="21"/>
      <c r="FR1287" s="21"/>
      <c r="FS1287" s="21"/>
      <c r="FT1287" s="21"/>
      <c r="FU1287" s="21"/>
      <c r="FV1287" s="21"/>
      <c r="FW1287" s="21"/>
      <c r="FX1287" s="21"/>
      <c r="FY1287" s="21"/>
      <c r="FZ1287" s="21"/>
      <c r="GA1287" s="21"/>
      <c r="GB1287" s="21"/>
      <c r="GC1287" s="21"/>
      <c r="GD1287" s="21"/>
      <c r="GE1287" s="21"/>
      <c r="GF1287" s="21"/>
      <c r="GG1287" s="21"/>
      <c r="GH1287" s="21"/>
      <c r="GI1287" s="21"/>
      <c r="GJ1287" s="21"/>
      <c r="GK1287" s="21"/>
      <c r="GL1287" s="21"/>
      <c r="GM1287" s="21"/>
      <c r="GN1287" s="21"/>
      <c r="GO1287" s="21"/>
      <c r="GP1287" s="21"/>
      <c r="GQ1287" s="21"/>
      <c r="GR1287" s="21"/>
      <c r="GS1287" s="21"/>
      <c r="GT1287" s="21"/>
      <c r="GU1287" s="21"/>
      <c r="GV1287" s="21"/>
      <c r="GW1287" s="21"/>
      <c r="GX1287" s="21"/>
      <c r="GY1287" s="21"/>
      <c r="GZ1287" s="21"/>
      <c r="HA1287" s="21"/>
      <c r="HB1287" s="21"/>
      <c r="HC1287" s="21"/>
      <c r="HD1287" s="21"/>
      <c r="HE1287" s="21"/>
      <c r="HF1287" s="21"/>
      <c r="HG1287" s="21"/>
      <c r="HH1287" s="21"/>
      <c r="HI1287" s="21"/>
      <c r="HJ1287" s="21"/>
      <c r="HK1287" s="21"/>
      <c r="HL1287" s="21"/>
      <c r="HM1287" s="21"/>
      <c r="HN1287" s="21"/>
      <c r="HO1287" s="21"/>
      <c r="HP1287" s="21"/>
      <c r="HQ1287" s="21"/>
      <c r="HR1287" s="21"/>
      <c r="HS1287" s="21"/>
      <c r="HT1287" s="21"/>
      <c r="HU1287" s="21"/>
      <c r="HV1287" s="21"/>
      <c r="HW1287" s="21"/>
      <c r="HX1287" s="21"/>
      <c r="HY1287" s="21"/>
      <c r="HZ1287" s="21"/>
      <c r="IA1287" s="21"/>
      <c r="IB1287" s="21"/>
      <c r="IC1287" s="21"/>
      <c r="ID1287" s="21"/>
      <c r="IE1287" s="21"/>
      <c r="IF1287" s="21"/>
      <c r="IG1287" s="21"/>
      <c r="IH1287" s="21"/>
      <c r="II1287" s="21"/>
      <c r="IJ1287" s="21"/>
      <c r="IK1287" s="21"/>
      <c r="IL1287" s="21"/>
      <c r="IM1287" s="21"/>
      <c r="IN1287" s="21"/>
      <c r="IO1287" s="21"/>
      <c r="IP1287" s="21"/>
      <c r="IQ1287" s="21"/>
      <c r="IR1287" s="21"/>
      <c r="IS1287" s="21"/>
      <c r="IT1287" s="21"/>
      <c r="IU1287" s="21"/>
      <c r="IV1287" s="21"/>
      <c r="IW1287" s="21"/>
      <c r="IX1287" s="21"/>
      <c r="IY1287" s="21"/>
      <c r="IZ1287" s="21"/>
      <c r="JA1287" s="21"/>
      <c r="JB1287" s="21"/>
      <c r="JC1287" s="21"/>
      <c r="JD1287" s="21"/>
      <c r="JE1287" s="21"/>
      <c r="JF1287" s="21"/>
      <c r="JG1287" s="21"/>
      <c r="JH1287" s="21"/>
      <c r="JI1287" s="21"/>
      <c r="JJ1287" s="21"/>
      <c r="JK1287" s="21"/>
      <c r="JL1287" s="21"/>
      <c r="JM1287" s="21"/>
      <c r="JN1287" s="21"/>
      <c r="JO1287" s="21"/>
      <c r="JP1287" s="21"/>
      <c r="JQ1287" s="21"/>
      <c r="JR1287" s="21"/>
      <c r="JS1287" s="21"/>
      <c r="JT1287" s="21"/>
      <c r="JU1287" s="21"/>
      <c r="JV1287" s="21"/>
      <c r="JW1287" s="21"/>
      <c r="JX1287" s="21"/>
      <c r="JY1287" s="21"/>
    </row>
    <row r="1288" spans="1:285" ht="14.1" customHeight="1">
      <c r="A1288" s="21"/>
      <c r="B1288" s="21"/>
      <c r="C1288" s="21"/>
      <c r="D1288" s="21"/>
      <c r="E1288" s="21"/>
      <c r="F1288" s="21"/>
      <c r="G1288" s="21"/>
      <c r="H1288" s="21"/>
      <c r="I1288" s="21"/>
      <c r="J1288" s="21"/>
      <c r="K1288" s="21"/>
      <c r="L1288" s="21"/>
      <c r="M1288" s="21"/>
      <c r="N1288" s="21"/>
      <c r="O1288" s="21"/>
      <c r="P1288" s="21"/>
      <c r="Q1288" s="21"/>
      <c r="R1288" s="21"/>
      <c r="S1288" s="21"/>
      <c r="T1288" s="21"/>
      <c r="U1288" s="21"/>
      <c r="V1288" s="21"/>
      <c r="W1288" s="21"/>
      <c r="X1288" s="21"/>
      <c r="Y1288" s="21"/>
      <c r="Z1288" s="21"/>
      <c r="AA1288" s="21"/>
      <c r="AB1288" s="21"/>
      <c r="AC1288" s="21"/>
      <c r="AD1288" s="21"/>
      <c r="AE1288" s="21"/>
      <c r="AF1288" s="21"/>
      <c r="AG1288" s="21"/>
      <c r="AH1288" s="21"/>
      <c r="AI1288" s="21"/>
      <c r="AJ1288" s="21"/>
      <c r="AK1288" s="21"/>
      <c r="AL1288" s="21"/>
      <c r="AM1288" s="21"/>
      <c r="AN1288" s="21"/>
      <c r="AO1288" s="21"/>
      <c r="AP1288" s="21"/>
      <c r="AQ1288" s="21"/>
      <c r="AR1288" s="21"/>
      <c r="AS1288" s="21"/>
      <c r="AT1288" s="21"/>
      <c r="AU1288" s="21"/>
      <c r="AV1288" s="21"/>
      <c r="AW1288" s="21"/>
      <c r="AX1288" s="21"/>
      <c r="AY1288" s="21"/>
      <c r="AZ1288" s="21"/>
      <c r="BA1288" s="21"/>
      <c r="BB1288" s="21"/>
      <c r="BC1288" s="21"/>
      <c r="BD1288" s="21"/>
      <c r="BE1288" s="21"/>
      <c r="BF1288" s="21"/>
      <c r="BG1288" s="21"/>
      <c r="BH1288" s="21"/>
      <c r="BI1288" s="21"/>
      <c r="BJ1288" s="21"/>
      <c r="BK1288" s="21"/>
      <c r="BL1288" s="21"/>
      <c r="BM1288" s="21"/>
      <c r="BN1288" s="21"/>
      <c r="BO1288" s="21"/>
      <c r="BP1288" s="21"/>
      <c r="BQ1288" s="21"/>
      <c r="BR1288" s="21"/>
      <c r="BS1288" s="21"/>
      <c r="BT1288" s="21"/>
      <c r="BU1288" s="21"/>
      <c r="BV1288" s="21"/>
      <c r="BW1288" s="21"/>
      <c r="BX1288" s="21"/>
      <c r="BY1288" s="21"/>
      <c r="BZ1288" s="21"/>
      <c r="CA1288" s="21"/>
      <c r="CB1288" s="21"/>
      <c r="CC1288" s="21"/>
      <c r="CD1288" s="21"/>
      <c r="CE1288" s="21"/>
      <c r="CF1288" s="21"/>
      <c r="CG1288" s="21"/>
      <c r="CH1288" s="21"/>
      <c r="CI1288" s="21"/>
      <c r="CJ1288" s="21"/>
      <c r="CK1288" s="21"/>
      <c r="CL1288" s="21"/>
      <c r="CM1288" s="21"/>
      <c r="CN1288" s="21"/>
      <c r="CO1288" s="21"/>
      <c r="CP1288" s="21"/>
      <c r="CQ1288" s="21"/>
      <c r="CR1288" s="21"/>
      <c r="CS1288" s="21"/>
      <c r="CT1288" s="21"/>
      <c r="CU1288" s="21"/>
      <c r="CV1288" s="21"/>
      <c r="CW1288" s="21"/>
      <c r="CX1288" s="21"/>
      <c r="CY1288" s="21"/>
      <c r="CZ1288" s="21"/>
      <c r="DA1288" s="21"/>
      <c r="DB1288" s="21"/>
      <c r="DC1288" s="21"/>
      <c r="DD1288" s="21"/>
      <c r="DE1288" s="21"/>
      <c r="DF1288" s="21"/>
      <c r="DG1288" s="21"/>
      <c r="DH1288" s="21"/>
      <c r="DI1288" s="21"/>
      <c r="DJ1288" s="21"/>
      <c r="DK1288" s="21"/>
      <c r="DL1288" s="21"/>
      <c r="DM1288" s="21"/>
      <c r="DN1288" s="21"/>
      <c r="DO1288" s="21"/>
      <c r="DP1288" s="21"/>
      <c r="DQ1288" s="21"/>
      <c r="DR1288" s="21"/>
      <c r="DS1288" s="21"/>
      <c r="DT1288" s="21"/>
      <c r="DU1288" s="21"/>
      <c r="DV1288" s="21"/>
      <c r="DW1288" s="21"/>
      <c r="DX1288" s="21"/>
      <c r="DY1288" s="21"/>
      <c r="DZ1288" s="21"/>
      <c r="EA1288" s="21"/>
      <c r="EB1288" s="21"/>
      <c r="EC1288" s="21"/>
      <c r="ED1288" s="21"/>
      <c r="EE1288" s="21"/>
      <c r="EF1288" s="21"/>
      <c r="EG1288" s="21"/>
      <c r="EH1288" s="21"/>
      <c r="EI1288" s="21"/>
      <c r="EJ1288" s="21"/>
      <c r="EK1288" s="21"/>
      <c r="EL1288" s="21"/>
      <c r="EM1288" s="21"/>
      <c r="EN1288" s="21"/>
      <c r="EO1288" s="21"/>
      <c r="EP1288" s="21"/>
      <c r="EQ1288" s="21"/>
      <c r="ER1288" s="21"/>
      <c r="ES1288" s="21"/>
      <c r="ET1288" s="21"/>
      <c r="EU1288" s="21"/>
      <c r="EV1288" s="21"/>
      <c r="EW1288" s="21"/>
      <c r="EX1288" s="21"/>
      <c r="EY1288" s="21"/>
      <c r="EZ1288" s="21"/>
      <c r="FA1288" s="21"/>
      <c r="FB1288" s="21"/>
      <c r="FC1288" s="21"/>
      <c r="FD1288" s="21"/>
      <c r="FE1288" s="21"/>
      <c r="FF1288" s="21"/>
      <c r="FG1288" s="21"/>
      <c r="FH1288" s="21"/>
      <c r="FI1288" s="21"/>
      <c r="FJ1288" s="21"/>
      <c r="FK1288" s="21"/>
      <c r="FL1288" s="21"/>
      <c r="FM1288" s="21"/>
      <c r="FN1288" s="21"/>
      <c r="FO1288" s="21"/>
      <c r="FP1288" s="21"/>
      <c r="FQ1288" s="21"/>
      <c r="FR1288" s="21"/>
      <c r="FS1288" s="21"/>
      <c r="FT1288" s="21"/>
      <c r="FU1288" s="21"/>
      <c r="FV1288" s="21"/>
      <c r="FW1288" s="21"/>
      <c r="FX1288" s="21"/>
      <c r="FY1288" s="21"/>
      <c r="FZ1288" s="21"/>
      <c r="GA1288" s="21"/>
      <c r="GB1288" s="21"/>
      <c r="GC1288" s="21"/>
      <c r="GD1288" s="21"/>
      <c r="GE1288" s="21"/>
      <c r="GF1288" s="21"/>
      <c r="GG1288" s="21"/>
      <c r="GH1288" s="21"/>
      <c r="GI1288" s="21"/>
      <c r="GJ1288" s="21"/>
      <c r="GK1288" s="21"/>
      <c r="GL1288" s="21"/>
      <c r="GM1288" s="21"/>
      <c r="GN1288" s="21"/>
      <c r="GO1288" s="21"/>
      <c r="GP1288" s="21"/>
      <c r="GQ1288" s="21"/>
      <c r="GR1288" s="21"/>
      <c r="GS1288" s="21"/>
      <c r="GT1288" s="21"/>
      <c r="GU1288" s="21"/>
      <c r="GV1288" s="21"/>
      <c r="GW1288" s="21"/>
      <c r="GX1288" s="21"/>
      <c r="GY1288" s="21"/>
      <c r="GZ1288" s="21"/>
      <c r="HA1288" s="21"/>
      <c r="HB1288" s="21"/>
      <c r="HC1288" s="21"/>
      <c r="HD1288" s="21"/>
      <c r="HE1288" s="21"/>
      <c r="HF1288" s="21"/>
      <c r="HG1288" s="21"/>
      <c r="HH1288" s="21"/>
      <c r="HI1288" s="21"/>
      <c r="HJ1288" s="21"/>
      <c r="HK1288" s="21"/>
      <c r="HL1288" s="21"/>
      <c r="HM1288" s="21"/>
      <c r="HN1288" s="21"/>
      <c r="HO1288" s="21"/>
      <c r="HP1288" s="21"/>
      <c r="HQ1288" s="21"/>
      <c r="HR1288" s="21"/>
      <c r="HS1288" s="21"/>
      <c r="HT1288" s="21"/>
      <c r="HU1288" s="21"/>
      <c r="HV1288" s="21"/>
      <c r="HW1288" s="21"/>
      <c r="HX1288" s="21"/>
      <c r="HY1288" s="21"/>
      <c r="HZ1288" s="21"/>
      <c r="IA1288" s="21"/>
      <c r="IB1288" s="21"/>
      <c r="IC1288" s="21"/>
      <c r="ID1288" s="21"/>
      <c r="IE1288" s="21"/>
      <c r="IF1288" s="21"/>
      <c r="IG1288" s="21"/>
      <c r="IH1288" s="21"/>
      <c r="II1288" s="21"/>
      <c r="IJ1288" s="21"/>
      <c r="IK1288" s="21"/>
      <c r="IL1288" s="21"/>
      <c r="IM1288" s="21"/>
      <c r="IN1288" s="21"/>
      <c r="IO1288" s="21"/>
      <c r="IP1288" s="21"/>
      <c r="IQ1288" s="21"/>
      <c r="IR1288" s="21"/>
      <c r="IS1288" s="21"/>
      <c r="IT1288" s="21"/>
      <c r="IU1288" s="21"/>
      <c r="IV1288" s="21"/>
      <c r="IW1288" s="21"/>
      <c r="IX1288" s="21"/>
      <c r="IY1288" s="21"/>
      <c r="IZ1288" s="21"/>
      <c r="JA1288" s="21"/>
      <c r="JB1288" s="21"/>
      <c r="JC1288" s="21"/>
      <c r="JD1288" s="21"/>
      <c r="JE1288" s="21"/>
      <c r="JF1288" s="21"/>
      <c r="JG1288" s="21"/>
      <c r="JH1288" s="21"/>
      <c r="JI1288" s="21"/>
      <c r="JJ1288" s="21"/>
      <c r="JK1288" s="21"/>
      <c r="JL1288" s="21"/>
      <c r="JM1288" s="21"/>
      <c r="JN1288" s="21"/>
      <c r="JO1288" s="21"/>
      <c r="JP1288" s="21"/>
      <c r="JQ1288" s="21"/>
      <c r="JR1288" s="21"/>
      <c r="JS1288" s="21"/>
      <c r="JT1288" s="21"/>
      <c r="JU1288" s="21"/>
      <c r="JV1288" s="21"/>
      <c r="JW1288" s="21"/>
      <c r="JX1288" s="21"/>
      <c r="JY1288" s="21"/>
    </row>
    <row r="1289" spans="1:285" ht="14.1" customHeight="1">
      <c r="A1289" s="21"/>
      <c r="B1289" s="21"/>
      <c r="C1289" s="21"/>
      <c r="D1289" s="21"/>
      <c r="E1289" s="21"/>
      <c r="F1289" s="21"/>
      <c r="G1289" s="21"/>
      <c r="H1289" s="21"/>
      <c r="I1289" s="21"/>
      <c r="J1289" s="21"/>
      <c r="K1289" s="21"/>
      <c r="L1289" s="21"/>
      <c r="M1289" s="21"/>
      <c r="N1289" s="21"/>
      <c r="O1289" s="21"/>
      <c r="P1289" s="21"/>
      <c r="Q1289" s="21"/>
      <c r="R1289" s="21"/>
      <c r="S1289" s="21"/>
      <c r="T1289" s="21"/>
      <c r="U1289" s="21"/>
      <c r="V1289" s="21"/>
      <c r="W1289" s="21"/>
      <c r="X1289" s="21"/>
      <c r="Y1289" s="21"/>
      <c r="Z1289" s="21"/>
      <c r="AA1289" s="21"/>
      <c r="AB1289" s="21"/>
      <c r="AC1289" s="21"/>
      <c r="AD1289" s="21"/>
      <c r="AE1289" s="21"/>
      <c r="AF1289" s="21"/>
      <c r="AG1289" s="21"/>
      <c r="AH1289" s="21"/>
      <c r="AI1289" s="21"/>
      <c r="AJ1289" s="21"/>
      <c r="AK1289" s="21"/>
      <c r="AL1289" s="21"/>
      <c r="AM1289" s="21"/>
      <c r="AN1289" s="21"/>
      <c r="AO1289" s="21"/>
      <c r="AP1289" s="21"/>
      <c r="AQ1289" s="21"/>
      <c r="AR1289" s="21"/>
      <c r="AS1289" s="21"/>
      <c r="AT1289" s="21"/>
      <c r="AU1289" s="21"/>
      <c r="AV1289" s="21"/>
      <c r="AW1289" s="21"/>
      <c r="AX1289" s="21"/>
      <c r="AY1289" s="21"/>
      <c r="AZ1289" s="21"/>
      <c r="BA1289" s="21"/>
      <c r="BB1289" s="21"/>
      <c r="BC1289" s="21"/>
      <c r="BD1289" s="21"/>
      <c r="BE1289" s="21"/>
      <c r="BF1289" s="21"/>
      <c r="BG1289" s="21"/>
      <c r="BH1289" s="21"/>
      <c r="BI1289" s="21"/>
      <c r="BJ1289" s="21"/>
      <c r="BK1289" s="21"/>
      <c r="BL1289" s="21"/>
      <c r="BM1289" s="21"/>
      <c r="BN1289" s="21"/>
      <c r="BO1289" s="21"/>
      <c r="BP1289" s="21"/>
      <c r="BQ1289" s="21"/>
      <c r="BR1289" s="21"/>
      <c r="BS1289" s="21"/>
      <c r="BT1289" s="21"/>
      <c r="BU1289" s="21"/>
      <c r="BV1289" s="21"/>
      <c r="BW1289" s="21"/>
      <c r="BX1289" s="21"/>
      <c r="BY1289" s="21"/>
      <c r="BZ1289" s="21"/>
      <c r="CA1289" s="21"/>
      <c r="CB1289" s="21"/>
      <c r="CC1289" s="21"/>
      <c r="CD1289" s="21"/>
      <c r="CE1289" s="21"/>
      <c r="CF1289" s="21"/>
      <c r="CG1289" s="21"/>
      <c r="CH1289" s="21"/>
      <c r="CI1289" s="21"/>
      <c r="CJ1289" s="21"/>
      <c r="CK1289" s="21"/>
      <c r="CL1289" s="21"/>
      <c r="CM1289" s="21"/>
      <c r="CN1289" s="21"/>
      <c r="CO1289" s="21"/>
      <c r="CP1289" s="21"/>
      <c r="CQ1289" s="21"/>
      <c r="CR1289" s="21"/>
      <c r="CS1289" s="21"/>
      <c r="CT1289" s="21"/>
      <c r="CU1289" s="21"/>
      <c r="CV1289" s="21"/>
      <c r="CW1289" s="21"/>
      <c r="CX1289" s="21"/>
      <c r="CY1289" s="21"/>
      <c r="CZ1289" s="21"/>
      <c r="DA1289" s="21"/>
      <c r="DB1289" s="21"/>
      <c r="DC1289" s="21"/>
      <c r="DD1289" s="21"/>
      <c r="DE1289" s="21"/>
      <c r="DF1289" s="21"/>
      <c r="DG1289" s="21"/>
      <c r="DH1289" s="21"/>
      <c r="DI1289" s="21"/>
      <c r="DJ1289" s="21"/>
      <c r="DK1289" s="21"/>
      <c r="DL1289" s="21"/>
      <c r="DM1289" s="21"/>
      <c r="DN1289" s="21"/>
      <c r="DO1289" s="21"/>
      <c r="DP1289" s="21"/>
      <c r="DQ1289" s="21"/>
      <c r="DR1289" s="21"/>
      <c r="DS1289" s="21"/>
      <c r="DT1289" s="21"/>
      <c r="DU1289" s="21"/>
      <c r="DV1289" s="21"/>
      <c r="DW1289" s="21"/>
      <c r="DX1289" s="21"/>
      <c r="DY1289" s="21"/>
      <c r="DZ1289" s="21"/>
      <c r="EA1289" s="21"/>
      <c r="EB1289" s="21"/>
      <c r="EC1289" s="21"/>
      <c r="ED1289" s="21"/>
      <c r="EE1289" s="21"/>
      <c r="EF1289" s="21"/>
      <c r="EG1289" s="21"/>
      <c r="EH1289" s="21"/>
      <c r="EI1289" s="21"/>
      <c r="EJ1289" s="21"/>
      <c r="EK1289" s="21"/>
      <c r="EL1289" s="21"/>
      <c r="EM1289" s="21"/>
      <c r="EN1289" s="21"/>
      <c r="EO1289" s="21"/>
      <c r="EP1289" s="21"/>
      <c r="EQ1289" s="21"/>
      <c r="ER1289" s="21"/>
      <c r="ES1289" s="21"/>
      <c r="ET1289" s="21"/>
      <c r="EU1289" s="21"/>
      <c r="EV1289" s="21"/>
      <c r="EW1289" s="21"/>
      <c r="EX1289" s="21"/>
      <c r="EY1289" s="21"/>
      <c r="EZ1289" s="21"/>
      <c r="FA1289" s="21"/>
      <c r="FB1289" s="21"/>
      <c r="FC1289" s="21"/>
      <c r="FD1289" s="21"/>
      <c r="FE1289" s="21"/>
      <c r="FF1289" s="21"/>
      <c r="FG1289" s="21"/>
      <c r="FH1289" s="21"/>
      <c r="FI1289" s="21"/>
      <c r="FJ1289" s="21"/>
      <c r="FK1289" s="21"/>
      <c r="FL1289" s="21"/>
      <c r="FM1289" s="21"/>
      <c r="FN1289" s="21"/>
      <c r="FO1289" s="21"/>
      <c r="FP1289" s="21"/>
      <c r="FQ1289" s="21"/>
      <c r="FR1289" s="21"/>
      <c r="FS1289" s="21"/>
      <c r="FT1289" s="21"/>
      <c r="FU1289" s="21"/>
      <c r="FV1289" s="21"/>
      <c r="FW1289" s="21"/>
      <c r="FX1289" s="21"/>
      <c r="FY1289" s="21"/>
      <c r="FZ1289" s="21"/>
      <c r="GA1289" s="21"/>
      <c r="GB1289" s="21"/>
      <c r="GC1289" s="21"/>
      <c r="GD1289" s="21"/>
      <c r="GE1289" s="21"/>
      <c r="GF1289" s="21"/>
      <c r="GG1289" s="21"/>
      <c r="GH1289" s="21"/>
      <c r="GI1289" s="21"/>
      <c r="GJ1289" s="21"/>
      <c r="GK1289" s="21"/>
      <c r="GL1289" s="21"/>
      <c r="GM1289" s="21"/>
      <c r="GN1289" s="21"/>
      <c r="GO1289" s="21"/>
      <c r="GP1289" s="21"/>
      <c r="GQ1289" s="21"/>
      <c r="GR1289" s="21"/>
      <c r="GS1289" s="21"/>
      <c r="GT1289" s="21"/>
      <c r="GU1289" s="21"/>
      <c r="GV1289" s="21"/>
      <c r="GW1289" s="21"/>
      <c r="GX1289" s="21"/>
      <c r="GY1289" s="21"/>
      <c r="GZ1289" s="21"/>
      <c r="HA1289" s="21"/>
      <c r="HB1289" s="21"/>
      <c r="HC1289" s="21"/>
      <c r="HD1289" s="21"/>
      <c r="HE1289" s="21"/>
      <c r="HF1289" s="21"/>
      <c r="HG1289" s="21"/>
      <c r="HH1289" s="21"/>
      <c r="HI1289" s="21"/>
      <c r="HJ1289" s="21"/>
      <c r="HK1289" s="21"/>
      <c r="HL1289" s="21"/>
      <c r="HM1289" s="21"/>
      <c r="HN1289" s="21"/>
      <c r="HO1289" s="21"/>
      <c r="HP1289" s="21"/>
      <c r="HQ1289" s="21"/>
      <c r="HR1289" s="21"/>
      <c r="HS1289" s="21"/>
      <c r="HT1289" s="21"/>
      <c r="HU1289" s="21"/>
      <c r="HV1289" s="21"/>
      <c r="HW1289" s="21"/>
      <c r="HX1289" s="21"/>
      <c r="HY1289" s="21"/>
      <c r="HZ1289" s="21"/>
      <c r="IA1289" s="21"/>
      <c r="IB1289" s="21"/>
      <c r="IC1289" s="21"/>
      <c r="ID1289" s="21"/>
      <c r="IE1289" s="21"/>
      <c r="IF1289" s="21"/>
      <c r="IG1289" s="21"/>
      <c r="IH1289" s="21"/>
      <c r="II1289" s="21"/>
      <c r="IJ1289" s="21"/>
      <c r="IK1289" s="21"/>
      <c r="IL1289" s="21"/>
      <c r="IM1289" s="21"/>
      <c r="IN1289" s="21"/>
      <c r="IO1289" s="21"/>
      <c r="IP1289" s="21"/>
      <c r="IQ1289" s="21"/>
      <c r="IR1289" s="21"/>
      <c r="IS1289" s="21"/>
      <c r="IT1289" s="21"/>
      <c r="IU1289" s="21"/>
      <c r="IV1289" s="21"/>
      <c r="IW1289" s="21"/>
      <c r="IX1289" s="21"/>
      <c r="IY1289" s="21"/>
      <c r="IZ1289" s="21"/>
      <c r="JA1289" s="21"/>
      <c r="JB1289" s="21"/>
      <c r="JC1289" s="21"/>
      <c r="JD1289" s="21"/>
      <c r="JE1289" s="21"/>
      <c r="JF1289" s="21"/>
      <c r="JG1289" s="21"/>
      <c r="JH1289" s="21"/>
      <c r="JI1289" s="21"/>
      <c r="JJ1289" s="21"/>
      <c r="JK1289" s="21"/>
      <c r="JL1289" s="21"/>
      <c r="JM1289" s="21"/>
      <c r="JN1289" s="21"/>
      <c r="JO1289" s="21"/>
      <c r="JP1289" s="21"/>
      <c r="JQ1289" s="21"/>
      <c r="JR1289" s="21"/>
      <c r="JS1289" s="21"/>
      <c r="JT1289" s="21"/>
      <c r="JU1289" s="21"/>
      <c r="JV1289" s="21"/>
      <c r="JW1289" s="21"/>
      <c r="JX1289" s="21"/>
      <c r="JY1289" s="21"/>
    </row>
    <row r="1290" spans="1:285" ht="14.1" customHeight="1">
      <c r="A1290" s="21"/>
      <c r="B1290" s="21"/>
      <c r="C1290" s="21"/>
      <c r="D1290" s="21"/>
      <c r="E1290" s="21"/>
      <c r="F1290" s="21"/>
      <c r="G1290" s="21"/>
      <c r="H1290" s="21"/>
      <c r="I1290" s="21"/>
      <c r="J1290" s="21"/>
      <c r="K1290" s="21"/>
      <c r="L1290" s="21"/>
      <c r="M1290" s="21"/>
      <c r="N1290" s="21"/>
      <c r="O1290" s="21"/>
      <c r="P1290" s="21"/>
      <c r="Q1290" s="21"/>
      <c r="R1290" s="21"/>
      <c r="S1290" s="21"/>
      <c r="T1290" s="21"/>
      <c r="U1290" s="21"/>
      <c r="V1290" s="21"/>
      <c r="W1290" s="21"/>
      <c r="X1290" s="21"/>
      <c r="Y1290" s="21"/>
      <c r="Z1290" s="21"/>
      <c r="AA1290" s="21"/>
      <c r="AB1290" s="21"/>
      <c r="AC1290" s="21"/>
      <c r="AD1290" s="21"/>
      <c r="AE1290" s="21"/>
      <c r="AF1290" s="21"/>
      <c r="AG1290" s="21"/>
      <c r="AH1290" s="21"/>
      <c r="AI1290" s="21"/>
      <c r="AJ1290" s="21"/>
      <c r="AK1290" s="21"/>
      <c r="AL1290" s="21"/>
      <c r="AM1290" s="21"/>
      <c r="AN1290" s="21"/>
      <c r="AO1290" s="21"/>
      <c r="AP1290" s="21"/>
      <c r="AQ1290" s="21"/>
      <c r="AR1290" s="21"/>
      <c r="AS1290" s="21"/>
      <c r="AT1290" s="21"/>
      <c r="AU1290" s="21"/>
      <c r="AV1290" s="21"/>
      <c r="AW1290" s="21"/>
      <c r="AX1290" s="21"/>
      <c r="AY1290" s="21"/>
      <c r="AZ1290" s="21"/>
      <c r="BA1290" s="21"/>
      <c r="BB1290" s="21"/>
      <c r="BC1290" s="21"/>
      <c r="BD1290" s="21"/>
      <c r="BE1290" s="21"/>
      <c r="BF1290" s="21"/>
      <c r="BG1290" s="21"/>
      <c r="BH1290" s="21"/>
      <c r="BI1290" s="21"/>
      <c r="BJ1290" s="21"/>
      <c r="BK1290" s="21"/>
      <c r="BL1290" s="21"/>
      <c r="BM1290" s="21"/>
      <c r="BN1290" s="21"/>
      <c r="BO1290" s="21"/>
      <c r="BP1290" s="21"/>
      <c r="BQ1290" s="21"/>
      <c r="BR1290" s="21"/>
      <c r="BS1290" s="21"/>
      <c r="BT1290" s="21"/>
      <c r="BU1290" s="21"/>
      <c r="BV1290" s="21"/>
      <c r="BW1290" s="21"/>
      <c r="BX1290" s="21"/>
      <c r="BY1290" s="21"/>
      <c r="BZ1290" s="21"/>
      <c r="CA1290" s="21"/>
      <c r="CB1290" s="21"/>
      <c r="CC1290" s="21"/>
      <c r="CD1290" s="21"/>
      <c r="CE1290" s="21"/>
      <c r="CF1290" s="21"/>
      <c r="CG1290" s="21"/>
      <c r="CH1290" s="21"/>
      <c r="CI1290" s="21"/>
      <c r="CJ1290" s="21"/>
      <c r="CK1290" s="21"/>
      <c r="CL1290" s="21"/>
      <c r="CM1290" s="21"/>
      <c r="CN1290" s="21"/>
      <c r="CO1290" s="21"/>
      <c r="CP1290" s="21"/>
      <c r="CQ1290" s="21"/>
      <c r="CR1290" s="21"/>
      <c r="CS1290" s="21"/>
      <c r="CT1290" s="21"/>
      <c r="CU1290" s="21"/>
      <c r="CV1290" s="21"/>
      <c r="CW1290" s="21"/>
      <c r="CX1290" s="21"/>
      <c r="CY1290" s="21"/>
      <c r="CZ1290" s="21"/>
      <c r="DA1290" s="21"/>
      <c r="DB1290" s="21"/>
      <c r="DC1290" s="21"/>
      <c r="DD1290" s="21"/>
      <c r="DE1290" s="21"/>
      <c r="DF1290" s="21"/>
      <c r="DG1290" s="21"/>
      <c r="DH1290" s="21"/>
      <c r="DI1290" s="21"/>
      <c r="DJ1290" s="21"/>
      <c r="DK1290" s="21"/>
      <c r="DL1290" s="21"/>
      <c r="DM1290" s="21"/>
      <c r="DN1290" s="21"/>
      <c r="DO1290" s="21"/>
      <c r="DP1290" s="21"/>
      <c r="DQ1290" s="21"/>
      <c r="DR1290" s="21"/>
      <c r="DS1290" s="21"/>
      <c r="DT1290" s="21"/>
      <c r="DU1290" s="21"/>
      <c r="DV1290" s="21"/>
      <c r="DW1290" s="21"/>
      <c r="DX1290" s="21"/>
      <c r="DY1290" s="21"/>
      <c r="DZ1290" s="21"/>
      <c r="EA1290" s="21"/>
      <c r="EB1290" s="21"/>
      <c r="EC1290" s="21"/>
      <c r="ED1290" s="21"/>
      <c r="EE1290" s="21"/>
      <c r="EF1290" s="21"/>
      <c r="EG1290" s="21"/>
      <c r="EH1290" s="21"/>
      <c r="EI1290" s="21"/>
      <c r="EJ1290" s="21"/>
      <c r="EK1290" s="21"/>
      <c r="EL1290" s="21"/>
      <c r="EM1290" s="21"/>
      <c r="EN1290" s="21"/>
      <c r="EO1290" s="21"/>
      <c r="EP1290" s="21"/>
      <c r="EQ1290" s="21"/>
      <c r="ER1290" s="21"/>
      <c r="ES1290" s="21"/>
      <c r="ET1290" s="21"/>
      <c r="EU1290" s="21"/>
      <c r="EV1290" s="21"/>
      <c r="EW1290" s="21"/>
      <c r="EX1290" s="21"/>
      <c r="EY1290" s="21"/>
      <c r="EZ1290" s="21"/>
      <c r="FA1290" s="21"/>
      <c r="FB1290" s="21"/>
      <c r="FC1290" s="21"/>
      <c r="FD1290" s="21"/>
      <c r="FE1290" s="21"/>
      <c r="FF1290" s="21"/>
      <c r="FG1290" s="21"/>
      <c r="FH1290" s="21"/>
      <c r="FI1290" s="21"/>
      <c r="FJ1290" s="21"/>
      <c r="FK1290" s="21"/>
      <c r="FL1290" s="21"/>
      <c r="FM1290" s="21"/>
      <c r="FN1290" s="21"/>
      <c r="FO1290" s="21"/>
      <c r="FP1290" s="21"/>
      <c r="FQ1290" s="21"/>
      <c r="FR1290" s="21"/>
      <c r="FS1290" s="21"/>
      <c r="FT1290" s="21"/>
      <c r="FU1290" s="21"/>
      <c r="FV1290" s="21"/>
      <c r="FW1290" s="21"/>
      <c r="FX1290" s="21"/>
      <c r="FY1290" s="21"/>
      <c r="FZ1290" s="21"/>
      <c r="GA1290" s="21"/>
      <c r="GB1290" s="21"/>
      <c r="GC1290" s="21"/>
      <c r="GD1290" s="21"/>
      <c r="GE1290" s="21"/>
      <c r="GF1290" s="21"/>
      <c r="GG1290" s="21"/>
      <c r="GH1290" s="21"/>
      <c r="GI1290" s="21"/>
      <c r="GJ1290" s="21"/>
      <c r="GK1290" s="21"/>
      <c r="GL1290" s="21"/>
      <c r="GM1290" s="21"/>
      <c r="GN1290" s="21"/>
      <c r="GO1290" s="21"/>
      <c r="GP1290" s="21"/>
      <c r="GQ1290" s="21"/>
      <c r="GR1290" s="21"/>
      <c r="GS1290" s="21"/>
      <c r="GT1290" s="21"/>
      <c r="GU1290" s="21"/>
      <c r="GV1290" s="21"/>
      <c r="GW1290" s="21"/>
      <c r="GX1290" s="21"/>
      <c r="GY1290" s="21"/>
      <c r="GZ1290" s="21"/>
      <c r="HA1290" s="21"/>
      <c r="HB1290" s="21"/>
      <c r="HC1290" s="21"/>
      <c r="HD1290" s="21"/>
      <c r="HE1290" s="21"/>
      <c r="HF1290" s="21"/>
      <c r="HG1290" s="21"/>
      <c r="HH1290" s="21"/>
      <c r="HI1290" s="21"/>
      <c r="HJ1290" s="21"/>
      <c r="HK1290" s="21"/>
      <c r="HL1290" s="21"/>
      <c r="HM1290" s="21"/>
      <c r="HN1290" s="21"/>
      <c r="HO1290" s="21"/>
      <c r="HP1290" s="21"/>
      <c r="HQ1290" s="21"/>
      <c r="HR1290" s="21"/>
      <c r="HS1290" s="21"/>
      <c r="HT1290" s="21"/>
      <c r="HU1290" s="21"/>
      <c r="HV1290" s="21"/>
      <c r="HW1290" s="21"/>
      <c r="HX1290" s="21"/>
      <c r="HY1290" s="21"/>
      <c r="HZ1290" s="21"/>
      <c r="IA1290" s="21"/>
      <c r="IB1290" s="21"/>
      <c r="IC1290" s="21"/>
      <c r="ID1290" s="21"/>
      <c r="IE1290" s="21"/>
      <c r="IF1290" s="21"/>
      <c r="IG1290" s="21"/>
      <c r="IH1290" s="21"/>
      <c r="II1290" s="21"/>
      <c r="IJ1290" s="21"/>
      <c r="IK1290" s="21"/>
      <c r="IL1290" s="21"/>
      <c r="IM1290" s="21"/>
      <c r="IN1290" s="21"/>
      <c r="IO1290" s="21"/>
      <c r="IP1290" s="21"/>
      <c r="IQ1290" s="21"/>
      <c r="IR1290" s="21"/>
      <c r="IS1290" s="21"/>
      <c r="IT1290" s="21"/>
      <c r="IU1290" s="21"/>
      <c r="IV1290" s="21"/>
      <c r="IW1290" s="21"/>
      <c r="IX1290" s="21"/>
      <c r="IY1290" s="21"/>
      <c r="IZ1290" s="21"/>
      <c r="JA1290" s="21"/>
      <c r="JB1290" s="21"/>
      <c r="JC1290" s="21"/>
      <c r="JD1290" s="21"/>
      <c r="JE1290" s="21"/>
      <c r="JF1290" s="21"/>
      <c r="JG1290" s="21"/>
      <c r="JH1290" s="21"/>
      <c r="JI1290" s="21"/>
      <c r="JJ1290" s="21"/>
      <c r="JK1290" s="21"/>
      <c r="JL1290" s="21"/>
      <c r="JM1290" s="21"/>
      <c r="JN1290" s="21"/>
      <c r="JO1290" s="21"/>
      <c r="JP1290" s="21"/>
      <c r="JQ1290" s="21"/>
      <c r="JR1290" s="21"/>
      <c r="JS1290" s="21"/>
      <c r="JT1290" s="21"/>
      <c r="JU1290" s="21"/>
      <c r="JV1290" s="21"/>
      <c r="JW1290" s="21"/>
      <c r="JX1290" s="21"/>
      <c r="JY1290" s="21"/>
    </row>
    <row r="1291" spans="1:285" ht="14.1" customHeight="1">
      <c r="A1291" s="21"/>
      <c r="B1291" s="21"/>
      <c r="C1291" s="21"/>
      <c r="D1291" s="21"/>
      <c r="E1291" s="21"/>
      <c r="F1291" s="21"/>
      <c r="G1291" s="21"/>
      <c r="H1291" s="21"/>
      <c r="I1291" s="21"/>
      <c r="J1291" s="21"/>
      <c r="K1291" s="21"/>
      <c r="L1291" s="21"/>
      <c r="M1291" s="21"/>
      <c r="N1291" s="21"/>
      <c r="O1291" s="21"/>
      <c r="P1291" s="21"/>
      <c r="Q1291" s="21"/>
      <c r="R1291" s="21"/>
      <c r="S1291" s="21"/>
      <c r="T1291" s="21"/>
      <c r="U1291" s="21"/>
      <c r="V1291" s="21"/>
      <c r="W1291" s="21"/>
      <c r="X1291" s="21"/>
      <c r="Y1291" s="21"/>
      <c r="Z1291" s="21"/>
      <c r="AA1291" s="21"/>
      <c r="AB1291" s="21"/>
      <c r="AC1291" s="21"/>
      <c r="AD1291" s="21"/>
      <c r="AE1291" s="21"/>
      <c r="AF1291" s="21"/>
      <c r="AG1291" s="21"/>
      <c r="AH1291" s="21"/>
      <c r="AI1291" s="21"/>
      <c r="AJ1291" s="21"/>
      <c r="AK1291" s="21"/>
      <c r="AL1291" s="21"/>
      <c r="AM1291" s="21"/>
      <c r="AN1291" s="21"/>
      <c r="AO1291" s="21"/>
      <c r="AP1291" s="21"/>
      <c r="AQ1291" s="21"/>
      <c r="AR1291" s="21"/>
      <c r="AS1291" s="21"/>
      <c r="AT1291" s="21"/>
      <c r="AU1291" s="21"/>
      <c r="AV1291" s="21"/>
      <c r="AW1291" s="21"/>
      <c r="AX1291" s="21"/>
      <c r="AY1291" s="21"/>
      <c r="AZ1291" s="21"/>
      <c r="BA1291" s="21"/>
      <c r="BB1291" s="21"/>
      <c r="BC1291" s="21"/>
      <c r="BD1291" s="21"/>
      <c r="BE1291" s="21"/>
      <c r="BF1291" s="21"/>
      <c r="BG1291" s="21"/>
      <c r="BH1291" s="21"/>
      <c r="BI1291" s="21"/>
      <c r="BJ1291" s="21"/>
      <c r="BK1291" s="21"/>
      <c r="BL1291" s="21"/>
      <c r="BM1291" s="21"/>
      <c r="BN1291" s="21"/>
      <c r="BO1291" s="21"/>
      <c r="BP1291" s="21"/>
      <c r="BQ1291" s="21"/>
      <c r="BR1291" s="21"/>
      <c r="BS1291" s="21"/>
      <c r="BT1291" s="21"/>
      <c r="BU1291" s="21"/>
      <c r="BV1291" s="21"/>
      <c r="BW1291" s="21"/>
      <c r="BX1291" s="21"/>
      <c r="BY1291" s="21"/>
      <c r="BZ1291" s="21"/>
      <c r="CA1291" s="21"/>
      <c r="CB1291" s="21"/>
      <c r="CC1291" s="21"/>
      <c r="CD1291" s="21"/>
      <c r="CE1291" s="21"/>
      <c r="CF1291" s="21"/>
      <c r="CG1291" s="21"/>
      <c r="CH1291" s="21"/>
      <c r="CI1291" s="21"/>
      <c r="CJ1291" s="21"/>
      <c r="CK1291" s="21"/>
      <c r="CL1291" s="21"/>
      <c r="CM1291" s="21"/>
      <c r="CN1291" s="21"/>
      <c r="CO1291" s="21"/>
      <c r="CP1291" s="21"/>
      <c r="CQ1291" s="21"/>
      <c r="CR1291" s="21"/>
      <c r="CS1291" s="21"/>
      <c r="CT1291" s="21"/>
      <c r="CU1291" s="21"/>
      <c r="CV1291" s="21"/>
      <c r="CW1291" s="21"/>
      <c r="CX1291" s="21"/>
      <c r="CY1291" s="21"/>
      <c r="CZ1291" s="21"/>
      <c r="DA1291" s="21"/>
      <c r="DB1291" s="21"/>
      <c r="DC1291" s="21"/>
      <c r="DD1291" s="21"/>
      <c r="DE1291" s="21"/>
      <c r="DF1291" s="21"/>
      <c r="DG1291" s="21"/>
      <c r="DH1291" s="21"/>
      <c r="DI1291" s="21"/>
      <c r="DJ1291" s="21"/>
      <c r="DK1291" s="21"/>
      <c r="DL1291" s="21"/>
      <c r="DM1291" s="21"/>
      <c r="DN1291" s="21"/>
      <c r="DO1291" s="21"/>
      <c r="DP1291" s="21"/>
      <c r="DQ1291" s="21"/>
      <c r="DR1291" s="21"/>
      <c r="DS1291" s="21"/>
      <c r="DT1291" s="21"/>
      <c r="DU1291" s="21"/>
      <c r="DV1291" s="21"/>
      <c r="DW1291" s="21"/>
      <c r="DX1291" s="21"/>
      <c r="DY1291" s="21"/>
      <c r="DZ1291" s="21"/>
      <c r="EA1291" s="21"/>
      <c r="EB1291" s="21"/>
      <c r="EC1291" s="21"/>
      <c r="ED1291" s="21"/>
      <c r="EE1291" s="21"/>
      <c r="EF1291" s="21"/>
      <c r="EG1291" s="21"/>
      <c r="EH1291" s="21"/>
      <c r="EI1291" s="21"/>
      <c r="EJ1291" s="21"/>
      <c r="EK1291" s="21"/>
      <c r="EL1291" s="21"/>
      <c r="EM1291" s="21"/>
      <c r="EN1291" s="21"/>
      <c r="EO1291" s="21"/>
      <c r="EP1291" s="21"/>
      <c r="EQ1291" s="21"/>
      <c r="ER1291" s="21"/>
      <c r="ES1291" s="21"/>
      <c r="ET1291" s="21"/>
      <c r="EU1291" s="21"/>
      <c r="EV1291" s="21"/>
      <c r="EW1291" s="21"/>
      <c r="EX1291" s="21"/>
      <c r="EY1291" s="21"/>
      <c r="EZ1291" s="21"/>
      <c r="FA1291" s="21"/>
      <c r="FB1291" s="21"/>
      <c r="FC1291" s="21"/>
      <c r="FD1291" s="21"/>
      <c r="FE1291" s="21"/>
      <c r="FF1291" s="21"/>
      <c r="FG1291" s="21"/>
      <c r="FH1291" s="21"/>
      <c r="FI1291" s="21"/>
      <c r="FJ1291" s="21"/>
      <c r="FK1291" s="21"/>
      <c r="FL1291" s="21"/>
      <c r="FM1291" s="21"/>
      <c r="FN1291" s="21"/>
      <c r="FO1291" s="21"/>
      <c r="FP1291" s="21"/>
      <c r="FQ1291" s="21"/>
      <c r="FR1291" s="21"/>
      <c r="FS1291" s="21"/>
      <c r="FT1291" s="21"/>
      <c r="FU1291" s="21"/>
      <c r="FV1291" s="21"/>
      <c r="FW1291" s="21"/>
      <c r="FX1291" s="21"/>
      <c r="FY1291" s="21"/>
      <c r="FZ1291" s="21"/>
      <c r="GA1291" s="21"/>
      <c r="GB1291" s="21"/>
      <c r="GC1291" s="21"/>
      <c r="GD1291" s="21"/>
      <c r="GE1291" s="21"/>
      <c r="GF1291" s="21"/>
      <c r="GG1291" s="21"/>
      <c r="GH1291" s="21"/>
      <c r="GI1291" s="21"/>
      <c r="GJ1291" s="21"/>
      <c r="GK1291" s="21"/>
      <c r="GL1291" s="21"/>
      <c r="GM1291" s="21"/>
      <c r="GN1291" s="21"/>
      <c r="GO1291" s="21"/>
      <c r="GP1291" s="21"/>
      <c r="GQ1291" s="21"/>
      <c r="GR1291" s="21"/>
      <c r="GS1291" s="21"/>
      <c r="GT1291" s="21"/>
      <c r="GU1291" s="21"/>
      <c r="GV1291" s="21"/>
      <c r="GW1291" s="21"/>
      <c r="GX1291" s="21"/>
      <c r="GY1291" s="21"/>
      <c r="GZ1291" s="21"/>
      <c r="HA1291" s="21"/>
      <c r="HB1291" s="21"/>
      <c r="HC1291" s="21"/>
      <c r="HD1291" s="21"/>
      <c r="HE1291" s="21"/>
      <c r="HF1291" s="21"/>
      <c r="HG1291" s="21"/>
      <c r="HH1291" s="21"/>
      <c r="HI1291" s="21"/>
      <c r="HJ1291" s="21"/>
      <c r="HK1291" s="21"/>
      <c r="HL1291" s="21"/>
      <c r="HM1291" s="21"/>
      <c r="HN1291" s="21"/>
      <c r="HO1291" s="21"/>
      <c r="HP1291" s="21"/>
      <c r="HQ1291" s="21"/>
      <c r="HR1291" s="21"/>
      <c r="HS1291" s="21"/>
      <c r="HT1291" s="21"/>
      <c r="HU1291" s="21"/>
      <c r="HV1291" s="21"/>
      <c r="HW1291" s="21"/>
      <c r="HX1291" s="21"/>
      <c r="HY1291" s="21"/>
      <c r="HZ1291" s="21"/>
      <c r="IA1291" s="21"/>
      <c r="IB1291" s="21"/>
      <c r="IC1291" s="21"/>
      <c r="ID1291" s="21"/>
      <c r="IE1291" s="21"/>
      <c r="IF1291" s="21"/>
      <c r="IG1291" s="21"/>
      <c r="IH1291" s="21"/>
      <c r="II1291" s="21"/>
      <c r="IJ1291" s="21"/>
      <c r="IK1291" s="21"/>
      <c r="IL1291" s="21"/>
      <c r="IM1291" s="21"/>
      <c r="IN1291" s="21"/>
      <c r="IO1291" s="21"/>
      <c r="IP1291" s="21"/>
      <c r="IQ1291" s="21"/>
      <c r="IR1291" s="21"/>
      <c r="IS1291" s="21"/>
      <c r="IT1291" s="21"/>
      <c r="IU1291" s="21"/>
      <c r="IV1291" s="21"/>
      <c r="IW1291" s="21"/>
      <c r="IX1291" s="21"/>
      <c r="IY1291" s="21"/>
      <c r="IZ1291" s="21"/>
      <c r="JA1291" s="21"/>
      <c r="JB1291" s="21"/>
      <c r="JC1291" s="21"/>
      <c r="JD1291" s="21"/>
      <c r="JE1291" s="21"/>
      <c r="JF1291" s="21"/>
      <c r="JG1291" s="21"/>
      <c r="JH1291" s="21"/>
      <c r="JI1291" s="21"/>
      <c r="JJ1291" s="21"/>
      <c r="JK1291" s="21"/>
      <c r="JL1291" s="21"/>
      <c r="JM1291" s="21"/>
      <c r="JN1291" s="21"/>
      <c r="JO1291" s="21"/>
      <c r="JP1291" s="21"/>
      <c r="JQ1291" s="21"/>
      <c r="JR1291" s="21"/>
      <c r="JS1291" s="21"/>
      <c r="JT1291" s="21"/>
      <c r="JU1291" s="21"/>
      <c r="JV1291" s="21"/>
      <c r="JW1291" s="21"/>
      <c r="JX1291" s="21"/>
      <c r="JY1291" s="21"/>
    </row>
    <row r="1292" spans="1:285" ht="14.1" customHeight="1">
      <c r="A1292" s="21"/>
      <c r="B1292" s="21"/>
      <c r="C1292" s="21"/>
      <c r="D1292" s="21"/>
      <c r="E1292" s="21"/>
      <c r="F1292" s="21"/>
      <c r="G1292" s="21"/>
      <c r="H1292" s="21"/>
      <c r="I1292" s="21"/>
      <c r="J1292" s="21"/>
      <c r="K1292" s="21"/>
      <c r="L1292" s="21"/>
      <c r="M1292" s="21"/>
      <c r="N1292" s="21"/>
      <c r="O1292" s="21"/>
      <c r="P1292" s="21"/>
      <c r="Q1292" s="21"/>
      <c r="R1292" s="21"/>
      <c r="S1292" s="21"/>
      <c r="T1292" s="21"/>
      <c r="U1292" s="21"/>
      <c r="V1292" s="21"/>
      <c r="W1292" s="21"/>
      <c r="X1292" s="21"/>
      <c r="Y1292" s="21"/>
      <c r="Z1292" s="21"/>
      <c r="AA1292" s="21"/>
      <c r="AB1292" s="21"/>
      <c r="AC1292" s="21"/>
      <c r="AD1292" s="21"/>
      <c r="AE1292" s="21"/>
      <c r="AF1292" s="21"/>
      <c r="AG1292" s="21"/>
      <c r="AH1292" s="21"/>
      <c r="AI1292" s="21"/>
      <c r="AJ1292" s="21"/>
      <c r="AK1292" s="21"/>
      <c r="AL1292" s="21"/>
      <c r="AM1292" s="21"/>
      <c r="AN1292" s="21"/>
      <c r="AO1292" s="21"/>
      <c r="AP1292" s="21"/>
      <c r="AQ1292" s="21"/>
      <c r="AR1292" s="21"/>
      <c r="AS1292" s="21"/>
      <c r="AT1292" s="21"/>
      <c r="AU1292" s="21"/>
      <c r="AV1292" s="21"/>
      <c r="AW1292" s="21"/>
      <c r="AX1292" s="21"/>
      <c r="AY1292" s="21"/>
      <c r="AZ1292" s="21"/>
      <c r="BA1292" s="21"/>
      <c r="BB1292" s="21"/>
      <c r="BC1292" s="21"/>
      <c r="BD1292" s="21"/>
      <c r="BE1292" s="21"/>
      <c r="BF1292" s="21"/>
      <c r="BG1292" s="21"/>
      <c r="BH1292" s="21"/>
      <c r="BI1292" s="21"/>
      <c r="BJ1292" s="21"/>
      <c r="BK1292" s="21"/>
      <c r="BL1292" s="21"/>
      <c r="BM1292" s="21"/>
      <c r="BN1292" s="21"/>
      <c r="BO1292" s="21"/>
      <c r="BP1292" s="21"/>
      <c r="BQ1292" s="21"/>
      <c r="BR1292" s="21"/>
      <c r="BS1292" s="21"/>
      <c r="BT1292" s="21"/>
      <c r="BU1292" s="21"/>
      <c r="BV1292" s="21"/>
      <c r="BW1292" s="21"/>
      <c r="BX1292" s="21"/>
      <c r="BY1292" s="21"/>
      <c r="BZ1292" s="21"/>
      <c r="CA1292" s="21"/>
      <c r="CB1292" s="21"/>
      <c r="CC1292" s="21"/>
      <c r="CD1292" s="21"/>
      <c r="CE1292" s="21"/>
      <c r="CF1292" s="21"/>
      <c r="CG1292" s="21"/>
      <c r="CH1292" s="21"/>
      <c r="CI1292" s="21"/>
      <c r="CJ1292" s="21"/>
      <c r="CK1292" s="21"/>
      <c r="CL1292" s="21"/>
      <c r="CM1292" s="21"/>
      <c r="CN1292" s="21"/>
      <c r="CO1292" s="21"/>
      <c r="CP1292" s="21"/>
      <c r="CQ1292" s="21"/>
      <c r="CR1292" s="21"/>
      <c r="CS1292" s="21"/>
      <c r="CT1292" s="21"/>
      <c r="CU1292" s="21"/>
      <c r="CV1292" s="21"/>
      <c r="CW1292" s="21"/>
      <c r="CX1292" s="21"/>
      <c r="CY1292" s="21"/>
      <c r="CZ1292" s="21"/>
      <c r="DA1292" s="21"/>
      <c r="DB1292" s="21"/>
      <c r="DC1292" s="21"/>
      <c r="DD1292" s="21"/>
      <c r="DE1292" s="21"/>
      <c r="DF1292" s="21"/>
      <c r="DG1292" s="21"/>
      <c r="DH1292" s="21"/>
      <c r="DI1292" s="21"/>
      <c r="DJ1292" s="21"/>
      <c r="DK1292" s="21"/>
      <c r="DL1292" s="21"/>
      <c r="DM1292" s="21"/>
      <c r="DN1292" s="21"/>
      <c r="DO1292" s="21"/>
      <c r="DP1292" s="21"/>
      <c r="DQ1292" s="21"/>
      <c r="DR1292" s="21"/>
      <c r="DS1292" s="21"/>
      <c r="DT1292" s="21"/>
      <c r="DU1292" s="21"/>
      <c r="DV1292" s="21"/>
      <c r="DW1292" s="21"/>
      <c r="DX1292" s="21"/>
      <c r="DY1292" s="21"/>
      <c r="DZ1292" s="21"/>
      <c r="EA1292" s="21"/>
      <c r="EB1292" s="21"/>
      <c r="EC1292" s="21"/>
      <c r="ED1292" s="21"/>
      <c r="EE1292" s="21"/>
      <c r="EF1292" s="21"/>
      <c r="EG1292" s="21"/>
      <c r="EH1292" s="21"/>
      <c r="EI1292" s="21"/>
      <c r="EJ1292" s="21"/>
      <c r="EK1292" s="21"/>
      <c r="EL1292" s="21"/>
      <c r="EM1292" s="21"/>
      <c r="EN1292" s="21"/>
      <c r="EO1292" s="21"/>
      <c r="EP1292" s="21"/>
      <c r="EQ1292" s="21"/>
      <c r="ER1292" s="21"/>
      <c r="ES1292" s="21"/>
      <c r="ET1292" s="21"/>
      <c r="EU1292" s="21"/>
      <c r="EV1292" s="21"/>
      <c r="EW1292" s="21"/>
      <c r="EX1292" s="21"/>
      <c r="EY1292" s="21"/>
      <c r="EZ1292" s="21"/>
      <c r="FA1292" s="21"/>
      <c r="FB1292" s="21"/>
      <c r="FC1292" s="21"/>
      <c r="FD1292" s="21"/>
      <c r="FE1292" s="21"/>
      <c r="FF1292" s="21"/>
      <c r="FG1292" s="21"/>
      <c r="FH1292" s="21"/>
      <c r="FI1292" s="21"/>
      <c r="FJ1292" s="21"/>
      <c r="FK1292" s="21"/>
      <c r="FL1292" s="21"/>
      <c r="FM1292" s="21"/>
      <c r="FN1292" s="21"/>
      <c r="FO1292" s="21"/>
      <c r="FP1292" s="21"/>
      <c r="FQ1292" s="21"/>
      <c r="FR1292" s="21"/>
      <c r="FS1292" s="21"/>
      <c r="FT1292" s="21"/>
      <c r="FU1292" s="21"/>
      <c r="FV1292" s="21"/>
      <c r="FW1292" s="21"/>
      <c r="FX1292" s="21"/>
      <c r="FY1292" s="21"/>
      <c r="FZ1292" s="21"/>
      <c r="GA1292" s="21"/>
      <c r="GB1292" s="21"/>
      <c r="GC1292" s="21"/>
      <c r="GD1292" s="21"/>
      <c r="GE1292" s="21"/>
      <c r="GF1292" s="21"/>
      <c r="GG1292" s="21"/>
      <c r="GH1292" s="21"/>
      <c r="GI1292" s="21"/>
      <c r="GJ1292" s="21"/>
      <c r="GK1292" s="21"/>
      <c r="GL1292" s="21"/>
      <c r="GM1292" s="21"/>
      <c r="GN1292" s="21"/>
      <c r="GO1292" s="21"/>
      <c r="GP1292" s="21"/>
      <c r="GQ1292" s="21"/>
      <c r="GR1292" s="21"/>
      <c r="GS1292" s="21"/>
      <c r="GT1292" s="21"/>
      <c r="GU1292" s="21"/>
      <c r="GV1292" s="21"/>
      <c r="GW1292" s="21"/>
      <c r="GX1292" s="21"/>
      <c r="GY1292" s="21"/>
      <c r="GZ1292" s="21"/>
      <c r="HA1292" s="21"/>
      <c r="HB1292" s="21"/>
      <c r="HC1292" s="21"/>
      <c r="HD1292" s="21"/>
      <c r="HE1292" s="21"/>
      <c r="HF1292" s="21"/>
      <c r="HG1292" s="21"/>
      <c r="HH1292" s="21"/>
      <c r="HI1292" s="21"/>
      <c r="HJ1292" s="21"/>
      <c r="HK1292" s="21"/>
      <c r="HL1292" s="21"/>
      <c r="HM1292" s="21"/>
      <c r="HN1292" s="21"/>
      <c r="HO1292" s="21"/>
      <c r="HP1292" s="21"/>
      <c r="HQ1292" s="21"/>
      <c r="HR1292" s="21"/>
      <c r="HS1292" s="21"/>
      <c r="HT1292" s="21"/>
      <c r="HU1292" s="21"/>
      <c r="HV1292" s="21"/>
      <c r="HW1292" s="21"/>
      <c r="HX1292" s="21"/>
      <c r="HY1292" s="21"/>
      <c r="HZ1292" s="21"/>
      <c r="IA1292" s="21"/>
      <c r="IB1292" s="21"/>
      <c r="IC1292" s="21"/>
      <c r="ID1292" s="21"/>
      <c r="IE1292" s="21"/>
      <c r="IF1292" s="21"/>
      <c r="IG1292" s="21"/>
      <c r="IH1292" s="21"/>
      <c r="II1292" s="21"/>
      <c r="IJ1292" s="21"/>
      <c r="IK1292" s="21"/>
      <c r="IL1292" s="21"/>
      <c r="IM1292" s="21"/>
      <c r="IN1292" s="21"/>
      <c r="IO1292" s="21"/>
      <c r="IP1292" s="21"/>
      <c r="IQ1292" s="21"/>
      <c r="IR1292" s="21"/>
      <c r="IS1292" s="21"/>
      <c r="IT1292" s="21"/>
      <c r="IU1292" s="21"/>
      <c r="IV1292" s="21"/>
      <c r="IW1292" s="21"/>
      <c r="IX1292" s="21"/>
      <c r="IY1292" s="21"/>
      <c r="IZ1292" s="21"/>
      <c r="JA1292" s="21"/>
      <c r="JB1292" s="21"/>
      <c r="JC1292" s="21"/>
      <c r="JD1292" s="21"/>
      <c r="JE1292" s="21"/>
      <c r="JF1292" s="21"/>
      <c r="JG1292" s="21"/>
      <c r="JH1292" s="21"/>
      <c r="JI1292" s="21"/>
      <c r="JJ1292" s="21"/>
      <c r="JK1292" s="21"/>
      <c r="JL1292" s="21"/>
      <c r="JM1292" s="21"/>
      <c r="JN1292" s="21"/>
      <c r="JO1292" s="21"/>
      <c r="JP1292" s="21"/>
      <c r="JQ1292" s="21"/>
      <c r="JR1292" s="21"/>
      <c r="JS1292" s="21"/>
      <c r="JT1292" s="21"/>
      <c r="JU1292" s="21"/>
      <c r="JV1292" s="21"/>
      <c r="JW1292" s="21"/>
      <c r="JX1292" s="21"/>
      <c r="JY1292" s="21"/>
    </row>
    <row r="1293" spans="1:285" ht="14.1" customHeight="1">
      <c r="A1293" s="21"/>
      <c r="B1293" s="21"/>
      <c r="C1293" s="21"/>
      <c r="D1293" s="21"/>
      <c r="E1293" s="21"/>
      <c r="F1293" s="21"/>
      <c r="G1293" s="21"/>
      <c r="H1293" s="21"/>
      <c r="I1293" s="21"/>
      <c r="J1293" s="21"/>
      <c r="K1293" s="21"/>
      <c r="L1293" s="21"/>
      <c r="M1293" s="21"/>
      <c r="N1293" s="21"/>
      <c r="O1293" s="21"/>
      <c r="P1293" s="21"/>
      <c r="Q1293" s="21"/>
      <c r="R1293" s="21"/>
      <c r="S1293" s="21"/>
      <c r="T1293" s="21"/>
      <c r="U1293" s="21"/>
      <c r="V1293" s="21"/>
      <c r="W1293" s="21"/>
      <c r="X1293" s="21"/>
      <c r="Y1293" s="21"/>
      <c r="Z1293" s="21"/>
      <c r="AA1293" s="21"/>
      <c r="AB1293" s="21"/>
      <c r="AC1293" s="21"/>
      <c r="AD1293" s="21"/>
      <c r="AE1293" s="21"/>
      <c r="AF1293" s="21"/>
      <c r="AG1293" s="21"/>
      <c r="AH1293" s="21"/>
      <c r="AI1293" s="21"/>
      <c r="AJ1293" s="21"/>
      <c r="AK1293" s="21"/>
      <c r="AL1293" s="21"/>
      <c r="AM1293" s="21"/>
      <c r="AN1293" s="21"/>
      <c r="AO1293" s="21"/>
      <c r="AP1293" s="21"/>
      <c r="AQ1293" s="21"/>
      <c r="AR1293" s="21"/>
      <c r="AS1293" s="21"/>
      <c r="AT1293" s="21"/>
      <c r="AU1293" s="21"/>
      <c r="AV1293" s="21"/>
      <c r="AW1293" s="21"/>
      <c r="AX1293" s="21"/>
      <c r="AY1293" s="21"/>
      <c r="AZ1293" s="21"/>
      <c r="BA1293" s="21"/>
      <c r="BB1293" s="21"/>
      <c r="BC1293" s="21"/>
      <c r="BD1293" s="21"/>
      <c r="BE1293" s="21"/>
      <c r="BF1293" s="21"/>
      <c r="BG1293" s="21"/>
      <c r="BH1293" s="21"/>
      <c r="BI1293" s="21"/>
      <c r="BJ1293" s="21"/>
      <c r="BK1293" s="21"/>
      <c r="BL1293" s="21"/>
      <c r="BM1293" s="21"/>
      <c r="BN1293" s="21"/>
      <c r="BO1293" s="21"/>
      <c r="BP1293" s="21"/>
      <c r="BQ1293" s="21"/>
      <c r="BR1293" s="21"/>
      <c r="BS1293" s="21"/>
      <c r="BT1293" s="21"/>
      <c r="BU1293" s="21"/>
      <c r="BV1293" s="21"/>
      <c r="BW1293" s="21"/>
      <c r="BX1293" s="21"/>
      <c r="BY1293" s="21"/>
      <c r="BZ1293" s="21"/>
      <c r="CA1293" s="21"/>
      <c r="CB1293" s="21"/>
      <c r="CC1293" s="21"/>
      <c r="CD1293" s="21"/>
      <c r="CE1293" s="21"/>
      <c r="CF1293" s="21"/>
      <c r="CG1293" s="21"/>
      <c r="CH1293" s="21"/>
      <c r="CI1293" s="21"/>
      <c r="CJ1293" s="21"/>
      <c r="CK1293" s="21"/>
      <c r="CL1293" s="21"/>
      <c r="CM1293" s="21"/>
      <c r="CN1293" s="21"/>
      <c r="CO1293" s="21"/>
      <c r="CP1293" s="21"/>
      <c r="CQ1293" s="21"/>
      <c r="CR1293" s="21"/>
      <c r="CS1293" s="21"/>
      <c r="CT1293" s="21"/>
      <c r="CU1293" s="21"/>
      <c r="CV1293" s="21"/>
      <c r="CW1293" s="21"/>
      <c r="CX1293" s="21"/>
      <c r="CY1293" s="21"/>
      <c r="CZ1293" s="21"/>
      <c r="DA1293" s="21"/>
      <c r="DB1293" s="21"/>
      <c r="DC1293" s="21"/>
      <c r="DD1293" s="21"/>
      <c r="DE1293" s="21"/>
      <c r="DF1293" s="21"/>
      <c r="DG1293" s="21"/>
      <c r="DH1293" s="21"/>
      <c r="DI1293" s="21"/>
      <c r="DJ1293" s="21"/>
      <c r="DK1293" s="21"/>
      <c r="DL1293" s="21"/>
      <c r="DM1293" s="21"/>
      <c r="DN1293" s="21"/>
      <c r="DO1293" s="21"/>
      <c r="DP1293" s="21"/>
      <c r="DQ1293" s="21"/>
      <c r="DR1293" s="21"/>
      <c r="DS1293" s="21"/>
      <c r="DT1293" s="21"/>
      <c r="DU1293" s="21"/>
      <c r="DV1293" s="21"/>
      <c r="DW1293" s="21"/>
      <c r="DX1293" s="21"/>
      <c r="DY1293" s="21"/>
      <c r="DZ1293" s="21"/>
      <c r="EA1293" s="21"/>
      <c r="EB1293" s="21"/>
      <c r="EC1293" s="21"/>
      <c r="ED1293" s="21"/>
      <c r="EE1293" s="21"/>
      <c r="EF1293" s="21"/>
      <c r="EG1293" s="21"/>
      <c r="EH1293" s="21"/>
      <c r="EI1293" s="21"/>
      <c r="EJ1293" s="21"/>
      <c r="EK1293" s="21"/>
      <c r="EL1293" s="21"/>
      <c r="EM1293" s="21"/>
      <c r="EN1293" s="21"/>
      <c r="EO1293" s="21"/>
      <c r="EP1293" s="21"/>
      <c r="EQ1293" s="21"/>
      <c r="ER1293" s="21"/>
      <c r="ES1293" s="21"/>
      <c r="ET1293" s="21"/>
      <c r="EU1293" s="21"/>
      <c r="EV1293" s="21"/>
      <c r="EW1293" s="21"/>
      <c r="EX1293" s="21"/>
      <c r="EY1293" s="21"/>
      <c r="EZ1293" s="21"/>
      <c r="FA1293" s="21"/>
      <c r="FB1293" s="21"/>
      <c r="FC1293" s="21"/>
      <c r="FD1293" s="21"/>
      <c r="FE1293" s="21"/>
      <c r="FF1293" s="21"/>
      <c r="FG1293" s="21"/>
      <c r="FH1293" s="21"/>
      <c r="FI1293" s="21"/>
      <c r="FJ1293" s="21"/>
      <c r="FK1293" s="21"/>
      <c r="FL1293" s="21"/>
      <c r="FM1293" s="21"/>
      <c r="FN1293" s="21"/>
      <c r="FO1293" s="21"/>
      <c r="FP1293" s="21"/>
      <c r="FQ1293" s="21"/>
      <c r="FR1293" s="21"/>
      <c r="FS1293" s="21"/>
      <c r="FT1293" s="21"/>
      <c r="FU1293" s="21"/>
      <c r="FV1293" s="21"/>
      <c r="FW1293" s="21"/>
      <c r="FX1293" s="21"/>
      <c r="FY1293" s="21"/>
      <c r="FZ1293" s="21"/>
      <c r="GA1293" s="21"/>
      <c r="GB1293" s="21"/>
      <c r="GC1293" s="21"/>
      <c r="GD1293" s="21"/>
      <c r="GE1293" s="21"/>
      <c r="GF1293" s="21"/>
      <c r="GG1293" s="21"/>
      <c r="GH1293" s="21"/>
      <c r="GI1293" s="21"/>
      <c r="GJ1293" s="21"/>
      <c r="GK1293" s="21"/>
      <c r="GL1293" s="21"/>
      <c r="GM1293" s="21"/>
      <c r="GN1293" s="21"/>
      <c r="GO1293" s="21"/>
      <c r="GP1293" s="21"/>
      <c r="GQ1293" s="21"/>
      <c r="GR1293" s="21"/>
      <c r="GS1293" s="21"/>
      <c r="GT1293" s="21"/>
      <c r="GU1293" s="21"/>
      <c r="GV1293" s="21"/>
      <c r="GW1293" s="21"/>
      <c r="GX1293" s="21"/>
      <c r="GY1293" s="21"/>
      <c r="GZ1293" s="21"/>
      <c r="HA1293" s="21"/>
      <c r="HB1293" s="21"/>
      <c r="HC1293" s="21"/>
      <c r="HD1293" s="21"/>
      <c r="HE1293" s="21"/>
      <c r="HF1293" s="21"/>
      <c r="HG1293" s="21"/>
      <c r="HH1293" s="21"/>
      <c r="HI1293" s="21"/>
      <c r="HJ1293" s="21"/>
      <c r="HK1293" s="21"/>
      <c r="HL1293" s="21"/>
      <c r="HM1293" s="21"/>
      <c r="HN1293" s="21"/>
      <c r="HO1293" s="21"/>
      <c r="HP1293" s="21"/>
      <c r="HQ1293" s="21"/>
      <c r="HR1293" s="21"/>
      <c r="HS1293" s="21"/>
      <c r="HT1293" s="21"/>
      <c r="HU1293" s="21"/>
      <c r="HV1293" s="21"/>
      <c r="HW1293" s="21"/>
      <c r="HX1293" s="21"/>
      <c r="HY1293" s="21"/>
      <c r="HZ1293" s="21"/>
      <c r="IA1293" s="21"/>
      <c r="IB1293" s="21"/>
      <c r="IC1293" s="21"/>
      <c r="ID1293" s="21"/>
      <c r="IE1293" s="21"/>
      <c r="IF1293" s="21"/>
      <c r="IG1293" s="21"/>
      <c r="IH1293" s="21"/>
      <c r="II1293" s="21"/>
      <c r="IJ1293" s="21"/>
      <c r="IK1293" s="21"/>
      <c r="IL1293" s="21"/>
      <c r="IM1293" s="21"/>
      <c r="IN1293" s="21"/>
      <c r="IO1293" s="21"/>
      <c r="IP1293" s="21"/>
      <c r="IQ1293" s="21"/>
      <c r="IR1293" s="21"/>
      <c r="IS1293" s="21"/>
      <c r="IT1293" s="21"/>
      <c r="IU1293" s="21"/>
      <c r="IV1293" s="21"/>
      <c r="IW1293" s="21"/>
      <c r="IX1293" s="21"/>
      <c r="IY1293" s="21"/>
      <c r="IZ1293" s="21"/>
      <c r="JA1293" s="21"/>
      <c r="JB1293" s="21"/>
      <c r="JC1293" s="21"/>
      <c r="JD1293" s="21"/>
      <c r="JE1293" s="21"/>
      <c r="JF1293" s="21"/>
      <c r="JG1293" s="21"/>
      <c r="JH1293" s="21"/>
      <c r="JI1293" s="21"/>
      <c r="JJ1293" s="21"/>
      <c r="JK1293" s="21"/>
      <c r="JL1293" s="21"/>
      <c r="JM1293" s="21"/>
      <c r="JN1293" s="21"/>
      <c r="JO1293" s="21"/>
      <c r="JP1293" s="21"/>
      <c r="JQ1293" s="21"/>
      <c r="JR1293" s="21"/>
      <c r="JS1293" s="21"/>
      <c r="JT1293" s="21"/>
      <c r="JU1293" s="21"/>
      <c r="JV1293" s="21"/>
      <c r="JW1293" s="21"/>
      <c r="JX1293" s="21"/>
      <c r="JY1293" s="21"/>
    </row>
    <row r="1294" spans="1:285" ht="14.1" customHeight="1">
      <c r="A1294" s="21"/>
      <c r="B1294" s="21"/>
      <c r="C1294" s="21"/>
      <c r="D1294" s="21"/>
      <c r="E1294" s="21"/>
      <c r="F1294" s="21"/>
      <c r="G1294" s="21"/>
      <c r="H1294" s="21"/>
      <c r="I1294" s="21"/>
      <c r="J1294" s="21"/>
      <c r="K1294" s="21"/>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21"/>
      <c r="BK1294" s="21"/>
      <c r="BL1294" s="21"/>
      <c r="BM1294" s="21"/>
      <c r="BN1294" s="21"/>
      <c r="BO1294" s="21"/>
      <c r="BP1294" s="21"/>
      <c r="BQ1294" s="21"/>
      <c r="BR1294" s="21"/>
      <c r="BS1294" s="21"/>
      <c r="BT1294" s="21"/>
      <c r="BU1294" s="21"/>
      <c r="BV1294" s="21"/>
      <c r="BW1294" s="21"/>
      <c r="BX1294" s="21"/>
      <c r="BY1294" s="21"/>
      <c r="BZ1294" s="21"/>
      <c r="CA1294" s="21"/>
      <c r="CB1294" s="21"/>
      <c r="CC1294" s="21"/>
      <c r="CD1294" s="21"/>
      <c r="CE1294" s="21"/>
      <c r="CF1294" s="21"/>
      <c r="CG1294" s="21"/>
      <c r="CH1294" s="21"/>
      <c r="CI1294" s="21"/>
      <c r="CJ1294" s="21"/>
      <c r="CK1294" s="21"/>
      <c r="CL1294" s="21"/>
      <c r="CM1294" s="21"/>
      <c r="CN1294" s="21"/>
      <c r="CO1294" s="21"/>
      <c r="CP1294" s="21"/>
      <c r="CQ1294" s="21"/>
      <c r="CR1294" s="21"/>
      <c r="CS1294" s="21"/>
      <c r="CT1294" s="21"/>
      <c r="CU1294" s="21"/>
      <c r="CV1294" s="21"/>
      <c r="CW1294" s="21"/>
      <c r="CX1294" s="21"/>
      <c r="CY1294" s="21"/>
      <c r="CZ1294" s="21"/>
      <c r="DA1294" s="21"/>
      <c r="DB1294" s="21"/>
      <c r="DC1294" s="21"/>
      <c r="DD1294" s="21"/>
      <c r="DE1294" s="21"/>
      <c r="DF1294" s="21"/>
      <c r="DG1294" s="21"/>
      <c r="DH1294" s="21"/>
      <c r="DI1294" s="21"/>
      <c r="DJ1294" s="21"/>
      <c r="DK1294" s="21"/>
      <c r="DL1294" s="21"/>
      <c r="DM1294" s="21"/>
      <c r="DN1294" s="21"/>
      <c r="DO1294" s="21"/>
      <c r="DP1294" s="21"/>
      <c r="DQ1294" s="21"/>
      <c r="DR1294" s="21"/>
      <c r="DS1294" s="21"/>
      <c r="DT1294" s="21"/>
      <c r="DU1294" s="21"/>
      <c r="DV1294" s="21"/>
      <c r="DW1294" s="21"/>
      <c r="DX1294" s="21"/>
      <c r="DY1294" s="21"/>
      <c r="DZ1294" s="21"/>
      <c r="EA1294" s="21"/>
      <c r="EB1294" s="21"/>
      <c r="EC1294" s="21"/>
      <c r="ED1294" s="21"/>
      <c r="EE1294" s="21"/>
      <c r="EF1294" s="21"/>
      <c r="EG1294" s="21"/>
      <c r="EH1294" s="21"/>
      <c r="EI1294" s="21"/>
      <c r="EJ1294" s="21"/>
      <c r="EK1294" s="21"/>
      <c r="EL1294" s="21"/>
      <c r="EM1294" s="21"/>
      <c r="EN1294" s="21"/>
      <c r="EO1294" s="21"/>
      <c r="EP1294" s="21"/>
      <c r="EQ1294" s="21"/>
      <c r="ER1294" s="21"/>
      <c r="ES1294" s="21"/>
      <c r="ET1294" s="21"/>
      <c r="EU1294" s="21"/>
      <c r="EV1294" s="21"/>
      <c r="EW1294" s="21"/>
      <c r="EX1294" s="21"/>
      <c r="EY1294" s="21"/>
      <c r="EZ1294" s="21"/>
      <c r="FA1294" s="21"/>
      <c r="FB1294" s="21"/>
      <c r="FC1294" s="21"/>
      <c r="FD1294" s="21"/>
      <c r="FE1294" s="21"/>
      <c r="FF1294" s="21"/>
      <c r="FG1294" s="21"/>
      <c r="FH1294" s="21"/>
      <c r="FI1294" s="21"/>
      <c r="FJ1294" s="21"/>
      <c r="FK1294" s="21"/>
      <c r="FL1294" s="21"/>
      <c r="FM1294" s="21"/>
      <c r="FN1294" s="21"/>
      <c r="FO1294" s="21"/>
      <c r="FP1294" s="21"/>
      <c r="FQ1294" s="21"/>
      <c r="FR1294" s="21"/>
      <c r="FS1294" s="21"/>
      <c r="FT1294" s="21"/>
      <c r="FU1294" s="21"/>
      <c r="FV1294" s="21"/>
      <c r="FW1294" s="21"/>
      <c r="FX1294" s="21"/>
      <c r="FY1294" s="21"/>
      <c r="FZ1294" s="21"/>
      <c r="GA1294" s="21"/>
      <c r="GB1294" s="21"/>
      <c r="GC1294" s="21"/>
      <c r="GD1294" s="21"/>
      <c r="GE1294" s="21"/>
      <c r="GF1294" s="21"/>
      <c r="GG1294" s="21"/>
      <c r="GH1294" s="21"/>
      <c r="GI1294" s="21"/>
      <c r="GJ1294" s="21"/>
      <c r="GK1294" s="21"/>
      <c r="GL1294" s="21"/>
      <c r="GM1294" s="21"/>
      <c r="GN1294" s="21"/>
      <c r="GO1294" s="21"/>
      <c r="GP1294" s="21"/>
      <c r="GQ1294" s="21"/>
      <c r="GR1294" s="21"/>
      <c r="GS1294" s="21"/>
      <c r="GT1294" s="21"/>
      <c r="GU1294" s="21"/>
      <c r="GV1294" s="21"/>
      <c r="GW1294" s="21"/>
      <c r="GX1294" s="21"/>
      <c r="GY1294" s="21"/>
      <c r="GZ1294" s="21"/>
      <c r="HA1294" s="21"/>
      <c r="HB1294" s="21"/>
      <c r="HC1294" s="21"/>
      <c r="HD1294" s="21"/>
      <c r="HE1294" s="21"/>
      <c r="HF1294" s="21"/>
      <c r="HG1294" s="21"/>
      <c r="HH1294" s="21"/>
      <c r="HI1294" s="21"/>
      <c r="HJ1294" s="21"/>
      <c r="HK1294" s="21"/>
      <c r="HL1294" s="21"/>
      <c r="HM1294" s="21"/>
      <c r="HN1294" s="21"/>
      <c r="HO1294" s="21"/>
      <c r="HP1294" s="21"/>
      <c r="HQ1294" s="21"/>
      <c r="HR1294" s="21"/>
      <c r="HS1294" s="21"/>
      <c r="HT1294" s="21"/>
      <c r="HU1294" s="21"/>
      <c r="HV1294" s="21"/>
      <c r="HW1294" s="21"/>
      <c r="HX1294" s="21"/>
      <c r="HY1294" s="21"/>
      <c r="HZ1294" s="21"/>
      <c r="IA1294" s="21"/>
      <c r="IB1294" s="21"/>
      <c r="IC1294" s="21"/>
      <c r="ID1294" s="21"/>
      <c r="IE1294" s="21"/>
      <c r="IF1294" s="21"/>
      <c r="IG1294" s="21"/>
      <c r="IH1294" s="21"/>
      <c r="II1294" s="21"/>
      <c r="IJ1294" s="21"/>
      <c r="IK1294" s="21"/>
      <c r="IL1294" s="21"/>
      <c r="IM1294" s="21"/>
      <c r="IN1294" s="21"/>
      <c r="IO1294" s="21"/>
      <c r="IP1294" s="21"/>
      <c r="IQ1294" s="21"/>
      <c r="IR1294" s="21"/>
      <c r="IS1294" s="21"/>
      <c r="IT1294" s="21"/>
      <c r="IU1294" s="21"/>
      <c r="IV1294" s="21"/>
      <c r="IW1294" s="21"/>
      <c r="IX1294" s="21"/>
      <c r="IY1294" s="21"/>
      <c r="IZ1294" s="21"/>
      <c r="JA1294" s="21"/>
      <c r="JB1294" s="21"/>
      <c r="JC1294" s="21"/>
      <c r="JD1294" s="21"/>
      <c r="JE1294" s="21"/>
      <c r="JF1294" s="21"/>
      <c r="JG1294" s="21"/>
      <c r="JH1294" s="21"/>
      <c r="JI1294" s="21"/>
      <c r="JJ1294" s="21"/>
      <c r="JK1294" s="21"/>
      <c r="JL1294" s="21"/>
      <c r="JM1294" s="21"/>
      <c r="JN1294" s="21"/>
      <c r="JO1294" s="21"/>
      <c r="JP1294" s="21"/>
      <c r="JQ1294" s="21"/>
      <c r="JR1294" s="21"/>
      <c r="JS1294" s="21"/>
      <c r="JT1294" s="21"/>
      <c r="JU1294" s="21"/>
      <c r="JV1294" s="21"/>
      <c r="JW1294" s="21"/>
      <c r="JX1294" s="21"/>
      <c r="JY1294" s="21"/>
    </row>
    <row r="1295" spans="1:285" ht="14.1" customHeight="1">
      <c r="A1295" s="21"/>
      <c r="B1295" s="21"/>
      <c r="C1295" s="21"/>
      <c r="D1295" s="21"/>
      <c r="E1295" s="21"/>
      <c r="F1295" s="21"/>
      <c r="G1295" s="21"/>
      <c r="H1295" s="21"/>
      <c r="I1295" s="21"/>
      <c r="J1295" s="21"/>
      <c r="K1295" s="21"/>
      <c r="L1295" s="21"/>
      <c r="M1295" s="21"/>
      <c r="N1295" s="21"/>
      <c r="O1295" s="21"/>
      <c r="P1295" s="21"/>
      <c r="Q1295" s="21"/>
      <c r="R1295" s="21"/>
      <c r="S1295" s="21"/>
      <c r="T1295" s="21"/>
      <c r="U1295" s="21"/>
      <c r="V1295" s="21"/>
      <c r="W1295" s="21"/>
      <c r="X1295" s="21"/>
      <c r="Y1295" s="21"/>
      <c r="Z1295" s="21"/>
      <c r="AA1295" s="21"/>
      <c r="AB1295" s="21"/>
      <c r="AC1295" s="21"/>
      <c r="AD1295" s="21"/>
      <c r="AE1295" s="21"/>
      <c r="AF1295" s="21"/>
      <c r="AG1295" s="21"/>
      <c r="AH1295" s="21"/>
      <c r="AI1295" s="21"/>
      <c r="AJ1295" s="21"/>
      <c r="AK1295" s="21"/>
      <c r="AL1295" s="21"/>
      <c r="AM1295" s="21"/>
      <c r="AN1295" s="21"/>
      <c r="AO1295" s="21"/>
      <c r="AP1295" s="21"/>
      <c r="AQ1295" s="21"/>
      <c r="AR1295" s="21"/>
      <c r="AS1295" s="21"/>
      <c r="AT1295" s="21"/>
      <c r="AU1295" s="21"/>
      <c r="AV1295" s="21"/>
      <c r="AW1295" s="21"/>
      <c r="AX1295" s="21"/>
      <c r="AY1295" s="21"/>
      <c r="AZ1295" s="21"/>
      <c r="BA1295" s="21"/>
      <c r="BB1295" s="21"/>
      <c r="BC1295" s="21"/>
      <c r="BD1295" s="21"/>
      <c r="BE1295" s="21"/>
      <c r="BF1295" s="21"/>
      <c r="BG1295" s="21"/>
      <c r="BH1295" s="21"/>
      <c r="BI1295" s="21"/>
      <c r="BJ1295" s="21"/>
      <c r="BK1295" s="21"/>
      <c r="BL1295" s="21"/>
      <c r="BM1295" s="21"/>
      <c r="BN1295" s="21"/>
      <c r="BO1295" s="21"/>
      <c r="BP1295" s="21"/>
      <c r="BQ1295" s="21"/>
      <c r="BR1295" s="21"/>
      <c r="BS1295" s="21"/>
      <c r="BT1295" s="21"/>
      <c r="BU1295" s="21"/>
      <c r="BV1295" s="21"/>
      <c r="BW1295" s="21"/>
      <c r="BX1295" s="21"/>
      <c r="BY1295" s="21"/>
      <c r="BZ1295" s="21"/>
      <c r="CA1295" s="21"/>
      <c r="CB1295" s="21"/>
      <c r="CC1295" s="21"/>
      <c r="CD1295" s="21"/>
      <c r="CE1295" s="21"/>
      <c r="CF1295" s="21"/>
      <c r="CG1295" s="21"/>
      <c r="CH1295" s="21"/>
      <c r="CI1295" s="21"/>
      <c r="CJ1295" s="21"/>
      <c r="CK1295" s="21"/>
      <c r="CL1295" s="21"/>
      <c r="CM1295" s="21"/>
      <c r="CN1295" s="21"/>
      <c r="CO1295" s="21"/>
      <c r="CP1295" s="21"/>
      <c r="CQ1295" s="21"/>
      <c r="CR1295" s="21"/>
      <c r="CS1295" s="21"/>
      <c r="CT1295" s="21"/>
      <c r="CU1295" s="21"/>
      <c r="CV1295" s="21"/>
      <c r="CW1295" s="21"/>
      <c r="CX1295" s="21"/>
      <c r="CY1295" s="21"/>
      <c r="CZ1295" s="21"/>
      <c r="DA1295" s="21"/>
      <c r="DB1295" s="21"/>
      <c r="DC1295" s="21"/>
      <c r="DD1295" s="21"/>
      <c r="DE1295" s="21"/>
      <c r="DF1295" s="21"/>
      <c r="DG1295" s="21"/>
      <c r="DH1295" s="21"/>
      <c r="DI1295" s="21"/>
      <c r="DJ1295" s="21"/>
      <c r="DK1295" s="21"/>
      <c r="DL1295" s="21"/>
      <c r="DM1295" s="21"/>
      <c r="DN1295" s="21"/>
      <c r="DO1295" s="21"/>
      <c r="DP1295" s="21"/>
      <c r="DQ1295" s="21"/>
      <c r="DR1295" s="21"/>
      <c r="DS1295" s="21"/>
      <c r="DT1295" s="21"/>
      <c r="DU1295" s="21"/>
      <c r="DV1295" s="21"/>
      <c r="DW1295" s="21"/>
      <c r="DX1295" s="21"/>
      <c r="DY1295" s="21"/>
      <c r="DZ1295" s="21"/>
      <c r="EA1295" s="21"/>
      <c r="EB1295" s="21"/>
      <c r="EC1295" s="21"/>
      <c r="ED1295" s="21"/>
      <c r="EE1295" s="21"/>
      <c r="EF1295" s="21"/>
      <c r="EG1295" s="21"/>
      <c r="EH1295" s="21"/>
      <c r="EI1295" s="21"/>
      <c r="EJ1295" s="21"/>
      <c r="EK1295" s="21"/>
      <c r="EL1295" s="21"/>
      <c r="EM1295" s="21"/>
      <c r="EN1295" s="21"/>
      <c r="EO1295" s="21"/>
      <c r="EP1295" s="21"/>
      <c r="EQ1295" s="21"/>
      <c r="ER1295" s="21"/>
      <c r="ES1295" s="21"/>
      <c r="ET1295" s="21"/>
      <c r="EU1295" s="21"/>
      <c r="EV1295" s="21"/>
      <c r="EW1295" s="21"/>
      <c r="EX1295" s="21"/>
      <c r="EY1295" s="21"/>
      <c r="EZ1295" s="21"/>
      <c r="FA1295" s="21"/>
      <c r="FB1295" s="21"/>
      <c r="FC1295" s="21"/>
      <c r="FD1295" s="21"/>
      <c r="FE1295" s="21"/>
      <c r="FF1295" s="21"/>
      <c r="FG1295" s="21"/>
      <c r="FH1295" s="21"/>
      <c r="FI1295" s="21"/>
      <c r="FJ1295" s="21"/>
      <c r="FK1295" s="21"/>
      <c r="FL1295" s="21"/>
      <c r="FM1295" s="21"/>
      <c r="FN1295" s="21"/>
      <c r="FO1295" s="21"/>
      <c r="FP1295" s="21"/>
      <c r="FQ1295" s="21"/>
      <c r="FR1295" s="21"/>
      <c r="FS1295" s="21"/>
      <c r="FT1295" s="21"/>
      <c r="FU1295" s="21"/>
      <c r="FV1295" s="21"/>
      <c r="FW1295" s="21"/>
      <c r="FX1295" s="21"/>
      <c r="FY1295" s="21"/>
      <c r="FZ1295" s="21"/>
      <c r="GA1295" s="21"/>
      <c r="GB1295" s="21"/>
      <c r="GC1295" s="21"/>
      <c r="GD1295" s="21"/>
      <c r="GE1295" s="21"/>
      <c r="GF1295" s="21"/>
      <c r="GG1295" s="21"/>
      <c r="GH1295" s="21"/>
      <c r="GI1295" s="21"/>
      <c r="GJ1295" s="21"/>
      <c r="GK1295" s="21"/>
      <c r="GL1295" s="21"/>
      <c r="GM1295" s="21"/>
      <c r="GN1295" s="21"/>
      <c r="GO1295" s="21"/>
      <c r="GP1295" s="21"/>
      <c r="GQ1295" s="21"/>
      <c r="GR1295" s="21"/>
      <c r="GS1295" s="21"/>
      <c r="GT1295" s="21"/>
      <c r="GU1295" s="21"/>
      <c r="GV1295" s="21"/>
      <c r="GW1295" s="21"/>
      <c r="GX1295" s="21"/>
      <c r="GY1295" s="21"/>
      <c r="GZ1295" s="21"/>
      <c r="HA1295" s="21"/>
      <c r="HB1295" s="21"/>
      <c r="HC1295" s="21"/>
      <c r="HD1295" s="21"/>
      <c r="HE1295" s="21"/>
      <c r="HF1295" s="21"/>
      <c r="HG1295" s="21"/>
      <c r="HH1295" s="21"/>
      <c r="HI1295" s="21"/>
      <c r="HJ1295" s="21"/>
      <c r="HK1295" s="21"/>
      <c r="HL1295" s="21"/>
      <c r="HM1295" s="21"/>
      <c r="HN1295" s="21"/>
      <c r="HO1295" s="21"/>
      <c r="HP1295" s="21"/>
      <c r="HQ1295" s="21"/>
      <c r="HR1295" s="21"/>
      <c r="HS1295" s="21"/>
      <c r="HT1295" s="21"/>
      <c r="HU1295" s="21"/>
      <c r="HV1295" s="21"/>
      <c r="HW1295" s="21"/>
      <c r="HX1295" s="21"/>
      <c r="HY1295" s="21"/>
      <c r="HZ1295" s="21"/>
      <c r="IA1295" s="21"/>
      <c r="IB1295" s="21"/>
      <c r="IC1295" s="21"/>
      <c r="ID1295" s="21"/>
      <c r="IE1295" s="21"/>
      <c r="IF1295" s="21"/>
      <c r="IG1295" s="21"/>
      <c r="IH1295" s="21"/>
      <c r="II1295" s="21"/>
      <c r="IJ1295" s="21"/>
      <c r="IK1295" s="21"/>
      <c r="IL1295" s="21"/>
      <c r="IM1295" s="21"/>
      <c r="IN1295" s="21"/>
      <c r="IO1295" s="21"/>
      <c r="IP1295" s="21"/>
      <c r="IQ1295" s="21"/>
      <c r="IR1295" s="21"/>
      <c r="IS1295" s="21"/>
      <c r="IT1295" s="21"/>
      <c r="IU1295" s="21"/>
      <c r="IV1295" s="21"/>
      <c r="IW1295" s="21"/>
      <c r="IX1295" s="21"/>
      <c r="IY1295" s="21"/>
      <c r="IZ1295" s="21"/>
      <c r="JA1295" s="21"/>
      <c r="JB1295" s="21"/>
      <c r="JC1295" s="21"/>
      <c r="JD1295" s="21"/>
      <c r="JE1295" s="21"/>
      <c r="JF1295" s="21"/>
      <c r="JG1295" s="21"/>
      <c r="JH1295" s="21"/>
      <c r="JI1295" s="21"/>
      <c r="JJ1295" s="21"/>
      <c r="JK1295" s="21"/>
      <c r="JL1295" s="21"/>
      <c r="JM1295" s="21"/>
      <c r="JN1295" s="21"/>
      <c r="JO1295" s="21"/>
      <c r="JP1295" s="21"/>
      <c r="JQ1295" s="21"/>
      <c r="JR1295" s="21"/>
      <c r="JS1295" s="21"/>
      <c r="JT1295" s="21"/>
      <c r="JU1295" s="21"/>
      <c r="JV1295" s="21"/>
      <c r="JW1295" s="21"/>
      <c r="JX1295" s="21"/>
      <c r="JY1295" s="21"/>
    </row>
    <row r="1296" spans="1:285" ht="14.1" customHeight="1">
      <c r="A1296" s="21"/>
      <c r="B1296" s="21"/>
      <c r="C1296" s="21"/>
      <c r="D1296" s="21"/>
      <c r="E1296" s="21"/>
      <c r="F1296" s="21"/>
      <c r="G1296" s="21"/>
      <c r="H1296" s="21"/>
      <c r="I1296" s="21"/>
      <c r="J1296" s="21"/>
      <c r="K1296" s="21"/>
      <c r="L1296" s="21"/>
      <c r="M1296" s="21"/>
      <c r="N1296" s="21"/>
      <c r="O1296" s="21"/>
      <c r="P1296" s="21"/>
      <c r="Q1296" s="21"/>
      <c r="R1296" s="21"/>
      <c r="S1296" s="21"/>
      <c r="T1296" s="21"/>
      <c r="U1296" s="21"/>
      <c r="V1296" s="21"/>
      <c r="W1296" s="21"/>
      <c r="X1296" s="21"/>
      <c r="Y1296" s="21"/>
      <c r="Z1296" s="21"/>
      <c r="AA1296" s="21"/>
      <c r="AB1296" s="21"/>
      <c r="AC1296" s="21"/>
      <c r="AD1296" s="21"/>
      <c r="AE1296" s="21"/>
      <c r="AF1296" s="21"/>
      <c r="AG1296" s="21"/>
      <c r="AH1296" s="21"/>
      <c r="AI1296" s="21"/>
      <c r="AJ1296" s="21"/>
      <c r="AK1296" s="21"/>
      <c r="AL1296" s="21"/>
      <c r="AM1296" s="21"/>
      <c r="AN1296" s="21"/>
      <c r="AO1296" s="21"/>
      <c r="AP1296" s="21"/>
      <c r="AQ1296" s="21"/>
      <c r="AR1296" s="21"/>
      <c r="AS1296" s="21"/>
      <c r="AT1296" s="21"/>
      <c r="AU1296" s="21"/>
      <c r="AV1296" s="21"/>
      <c r="AW1296" s="21"/>
      <c r="AX1296" s="21"/>
      <c r="AY1296" s="21"/>
      <c r="AZ1296" s="21"/>
      <c r="BA1296" s="21"/>
      <c r="BB1296" s="21"/>
      <c r="BC1296" s="21"/>
      <c r="BD1296" s="21"/>
      <c r="BE1296" s="21"/>
      <c r="BF1296" s="21"/>
      <c r="BG1296" s="21"/>
      <c r="BH1296" s="21"/>
      <c r="BI1296" s="21"/>
      <c r="BJ1296" s="21"/>
      <c r="BK1296" s="21"/>
      <c r="BL1296" s="21"/>
      <c r="BM1296" s="21"/>
      <c r="BN1296" s="21"/>
      <c r="BO1296" s="21"/>
      <c r="BP1296" s="21"/>
      <c r="BQ1296" s="21"/>
      <c r="BR1296" s="21"/>
      <c r="BS1296" s="21"/>
      <c r="BT1296" s="21"/>
      <c r="BU1296" s="21"/>
      <c r="BV1296" s="21"/>
      <c r="BW1296" s="21"/>
      <c r="BX1296" s="21"/>
      <c r="BY1296" s="21"/>
      <c r="BZ1296" s="21"/>
      <c r="CA1296" s="21"/>
      <c r="CB1296" s="21"/>
      <c r="CC1296" s="21"/>
      <c r="CD1296" s="21"/>
      <c r="CE1296" s="21"/>
      <c r="CF1296" s="21"/>
      <c r="CG1296" s="21"/>
      <c r="CH1296" s="21"/>
      <c r="CI1296" s="21"/>
      <c r="CJ1296" s="21"/>
      <c r="CK1296" s="21"/>
      <c r="CL1296" s="21"/>
      <c r="CM1296" s="21"/>
      <c r="CN1296" s="21"/>
      <c r="CO1296" s="21"/>
      <c r="CP1296" s="21"/>
      <c r="CQ1296" s="21"/>
      <c r="CR1296" s="21"/>
      <c r="CS1296" s="21"/>
      <c r="CT1296" s="21"/>
      <c r="CU1296" s="21"/>
      <c r="CV1296" s="21"/>
      <c r="CW1296" s="21"/>
      <c r="CX1296" s="21"/>
      <c r="CY1296" s="21"/>
      <c r="CZ1296" s="21"/>
      <c r="DA1296" s="21"/>
      <c r="DB1296" s="21"/>
      <c r="DC1296" s="21"/>
      <c r="DD1296" s="21"/>
      <c r="DE1296" s="21"/>
      <c r="DF1296" s="21"/>
      <c r="DG1296" s="21"/>
      <c r="DH1296" s="21"/>
      <c r="DI1296" s="21"/>
      <c r="DJ1296" s="21"/>
      <c r="DK1296" s="21"/>
      <c r="DL1296" s="21"/>
      <c r="DM1296" s="21"/>
      <c r="DN1296" s="21"/>
      <c r="DO1296" s="21"/>
      <c r="DP1296" s="21"/>
      <c r="DQ1296" s="21"/>
      <c r="DR1296" s="21"/>
      <c r="DS1296" s="21"/>
      <c r="DT1296" s="21"/>
      <c r="DU1296" s="21"/>
      <c r="DV1296" s="21"/>
      <c r="DW1296" s="21"/>
      <c r="DX1296" s="21"/>
      <c r="DY1296" s="21"/>
      <c r="DZ1296" s="21"/>
      <c r="EA1296" s="21"/>
      <c r="EB1296" s="21"/>
      <c r="EC1296" s="21"/>
      <c r="ED1296" s="21"/>
      <c r="EE1296" s="21"/>
      <c r="EF1296" s="21"/>
      <c r="EG1296" s="21"/>
      <c r="EH1296" s="21"/>
      <c r="EI1296" s="21"/>
      <c r="EJ1296" s="21"/>
      <c r="EK1296" s="21"/>
      <c r="EL1296" s="21"/>
      <c r="EM1296" s="21"/>
      <c r="EN1296" s="21"/>
      <c r="EO1296" s="21"/>
      <c r="EP1296" s="21"/>
      <c r="EQ1296" s="21"/>
      <c r="ER1296" s="21"/>
      <c r="ES1296" s="21"/>
      <c r="ET1296" s="21"/>
      <c r="EU1296" s="21"/>
      <c r="EV1296" s="21"/>
      <c r="EW1296" s="21"/>
      <c r="EX1296" s="21"/>
      <c r="EY1296" s="21"/>
      <c r="EZ1296" s="21"/>
      <c r="FA1296" s="21"/>
      <c r="FB1296" s="21"/>
      <c r="FC1296" s="21"/>
      <c r="FD1296" s="21"/>
      <c r="FE1296" s="21"/>
      <c r="FF1296" s="21"/>
      <c r="FG1296" s="21"/>
      <c r="FH1296" s="21"/>
      <c r="FI1296" s="21"/>
      <c r="FJ1296" s="21"/>
      <c r="FK1296" s="21"/>
      <c r="FL1296" s="21"/>
      <c r="FM1296" s="21"/>
      <c r="FN1296" s="21"/>
      <c r="FO1296" s="21"/>
      <c r="FP1296" s="21"/>
      <c r="FQ1296" s="21"/>
      <c r="FR1296" s="21"/>
      <c r="FS1296" s="21"/>
      <c r="FT1296" s="21"/>
      <c r="FU1296" s="21"/>
      <c r="FV1296" s="21"/>
      <c r="FW1296" s="21"/>
      <c r="FX1296" s="21"/>
      <c r="FY1296" s="21"/>
      <c r="FZ1296" s="21"/>
      <c r="GA1296" s="21"/>
      <c r="GB1296" s="21"/>
      <c r="GC1296" s="21"/>
      <c r="GD1296" s="21"/>
      <c r="GE1296" s="21"/>
      <c r="GF1296" s="21"/>
      <c r="GG1296" s="21"/>
      <c r="GH1296" s="21"/>
      <c r="GI1296" s="21"/>
      <c r="GJ1296" s="21"/>
      <c r="GK1296" s="21"/>
      <c r="GL1296" s="21"/>
      <c r="GM1296" s="21"/>
      <c r="GN1296" s="21"/>
      <c r="GO1296" s="21"/>
      <c r="GP1296" s="21"/>
      <c r="GQ1296" s="21"/>
      <c r="GR1296" s="21"/>
      <c r="GS1296" s="21"/>
      <c r="GT1296" s="21"/>
      <c r="GU1296" s="21"/>
      <c r="GV1296" s="21"/>
      <c r="GW1296" s="21"/>
      <c r="GX1296" s="21"/>
      <c r="GY1296" s="21"/>
      <c r="GZ1296" s="21"/>
      <c r="HA1296" s="21"/>
      <c r="HB1296" s="21"/>
      <c r="HC1296" s="21"/>
      <c r="HD1296" s="21"/>
      <c r="HE1296" s="21"/>
      <c r="HF1296" s="21"/>
      <c r="HG1296" s="21"/>
      <c r="HH1296" s="21"/>
      <c r="HI1296" s="21"/>
      <c r="HJ1296" s="21"/>
      <c r="HK1296" s="21"/>
      <c r="HL1296" s="21"/>
      <c r="HM1296" s="21"/>
      <c r="HN1296" s="21"/>
      <c r="HO1296" s="21"/>
      <c r="HP1296" s="21"/>
      <c r="HQ1296" s="21"/>
      <c r="HR1296" s="21"/>
      <c r="HS1296" s="21"/>
      <c r="HT1296" s="21"/>
      <c r="HU1296" s="21"/>
      <c r="HV1296" s="21"/>
      <c r="HW1296" s="21"/>
      <c r="HX1296" s="21"/>
      <c r="HY1296" s="21"/>
      <c r="HZ1296" s="21"/>
      <c r="IA1296" s="21"/>
      <c r="IB1296" s="21"/>
      <c r="IC1296" s="21"/>
      <c r="ID1296" s="21"/>
      <c r="IE1296" s="21"/>
      <c r="IF1296" s="21"/>
      <c r="IG1296" s="21"/>
      <c r="IH1296" s="21"/>
      <c r="II1296" s="21"/>
      <c r="IJ1296" s="21"/>
      <c r="IK1296" s="21"/>
      <c r="IL1296" s="21"/>
      <c r="IM1296" s="21"/>
      <c r="IN1296" s="21"/>
      <c r="IO1296" s="21"/>
      <c r="IP1296" s="21"/>
      <c r="IQ1296" s="21"/>
      <c r="IR1296" s="21"/>
      <c r="IS1296" s="21"/>
      <c r="IT1296" s="21"/>
      <c r="IU1296" s="21"/>
      <c r="IV1296" s="21"/>
      <c r="IW1296" s="21"/>
      <c r="IX1296" s="21"/>
      <c r="IY1296" s="21"/>
      <c r="IZ1296" s="21"/>
      <c r="JA1296" s="21"/>
      <c r="JB1296" s="21"/>
      <c r="JC1296" s="21"/>
      <c r="JD1296" s="21"/>
      <c r="JE1296" s="21"/>
      <c r="JF1296" s="21"/>
      <c r="JG1296" s="21"/>
      <c r="JH1296" s="21"/>
      <c r="JI1296" s="21"/>
      <c r="JJ1296" s="21"/>
      <c r="JK1296" s="21"/>
      <c r="JL1296" s="21"/>
      <c r="JM1296" s="21"/>
      <c r="JN1296" s="21"/>
      <c r="JO1296" s="21"/>
      <c r="JP1296" s="21"/>
      <c r="JQ1296" s="21"/>
      <c r="JR1296" s="21"/>
      <c r="JS1296" s="21"/>
      <c r="JT1296" s="21"/>
      <c r="JU1296" s="21"/>
      <c r="JV1296" s="21"/>
      <c r="JW1296" s="21"/>
      <c r="JX1296" s="21"/>
      <c r="JY1296" s="21"/>
    </row>
    <row r="1297" spans="1:285" ht="14.1" customHeight="1">
      <c r="A1297" s="21"/>
      <c r="B1297" s="21"/>
      <c r="C1297" s="21"/>
      <c r="D1297" s="21"/>
      <c r="E1297" s="21"/>
      <c r="F1297" s="21"/>
      <c r="G1297" s="21"/>
      <c r="H1297" s="21"/>
      <c r="I1297" s="21"/>
      <c r="J1297" s="21"/>
      <c r="K1297" s="21"/>
      <c r="L1297" s="21"/>
      <c r="M1297" s="21"/>
      <c r="N1297" s="21"/>
      <c r="O1297" s="21"/>
      <c r="P1297" s="21"/>
      <c r="Q1297" s="21"/>
      <c r="R1297" s="21"/>
      <c r="S1297" s="21"/>
      <c r="T1297" s="21"/>
      <c r="U1297" s="21"/>
      <c r="V1297" s="21"/>
      <c r="W1297" s="21"/>
      <c r="X1297" s="21"/>
      <c r="Y1297" s="21"/>
      <c r="Z1297" s="21"/>
      <c r="AA1297" s="21"/>
      <c r="AB1297" s="21"/>
      <c r="AC1297" s="21"/>
      <c r="AD1297" s="21"/>
      <c r="AE1297" s="21"/>
      <c r="AF1297" s="21"/>
      <c r="AG1297" s="21"/>
      <c r="AH1297" s="21"/>
      <c r="AI1297" s="21"/>
      <c r="AJ1297" s="21"/>
      <c r="AK1297" s="21"/>
      <c r="AL1297" s="21"/>
      <c r="AM1297" s="21"/>
      <c r="AN1297" s="21"/>
      <c r="AO1297" s="21"/>
      <c r="AP1297" s="21"/>
      <c r="AQ1297" s="21"/>
      <c r="AR1297" s="21"/>
      <c r="AS1297" s="21"/>
      <c r="AT1297" s="21"/>
      <c r="AU1297" s="21"/>
      <c r="AV1297" s="21"/>
      <c r="AW1297" s="21"/>
      <c r="AX1297" s="21"/>
      <c r="AY1297" s="21"/>
      <c r="AZ1297" s="21"/>
      <c r="BA1297" s="21"/>
      <c r="BB1297" s="21"/>
      <c r="BC1297" s="21"/>
      <c r="BD1297" s="21"/>
      <c r="BE1297" s="21"/>
      <c r="BF1297" s="21"/>
      <c r="BG1297" s="21"/>
      <c r="BH1297" s="21"/>
      <c r="BI1297" s="21"/>
      <c r="BJ1297" s="21"/>
      <c r="BK1297" s="21"/>
      <c r="BL1297" s="21"/>
      <c r="BM1297" s="21"/>
      <c r="BN1297" s="21"/>
      <c r="BO1297" s="21"/>
      <c r="BP1297" s="21"/>
      <c r="BQ1297" s="21"/>
      <c r="BR1297" s="21"/>
      <c r="BS1297" s="21"/>
      <c r="BT1297" s="21"/>
      <c r="BU1297" s="21"/>
      <c r="BV1297" s="21"/>
      <c r="BW1297" s="21"/>
      <c r="BX1297" s="21"/>
      <c r="BY1297" s="21"/>
      <c r="BZ1297" s="21"/>
      <c r="CA1297" s="21"/>
      <c r="CB1297" s="21"/>
      <c r="CC1297" s="21"/>
      <c r="CD1297" s="21"/>
      <c r="CE1297" s="21"/>
      <c r="CF1297" s="21"/>
      <c r="CG1297" s="21"/>
      <c r="CH1297" s="21"/>
      <c r="CI1297" s="21"/>
      <c r="CJ1297" s="21"/>
      <c r="CK1297" s="21"/>
      <c r="CL1297" s="21"/>
      <c r="CM1297" s="21"/>
      <c r="CN1297" s="21"/>
      <c r="CO1297" s="21"/>
      <c r="CP1297" s="21"/>
      <c r="CQ1297" s="21"/>
      <c r="CR1297" s="21"/>
      <c r="CS1297" s="21"/>
      <c r="CT1297" s="21"/>
      <c r="CU1297" s="21"/>
      <c r="CV1297" s="21"/>
      <c r="CW1297" s="21"/>
      <c r="CX1297" s="21"/>
      <c r="CY1297" s="21"/>
      <c r="CZ1297" s="21"/>
      <c r="DA1297" s="21"/>
      <c r="DB1297" s="21"/>
      <c r="DC1297" s="21"/>
      <c r="DD1297" s="21"/>
      <c r="DE1297" s="21"/>
      <c r="DF1297" s="21"/>
      <c r="DG1297" s="21"/>
      <c r="DH1297" s="21"/>
      <c r="DI1297" s="21"/>
      <c r="DJ1297" s="21"/>
      <c r="DK1297" s="21"/>
      <c r="DL1297" s="21"/>
      <c r="DM1297" s="21"/>
      <c r="DN1297" s="21"/>
      <c r="DO1297" s="21"/>
      <c r="DP1297" s="21"/>
      <c r="DQ1297" s="21"/>
      <c r="DR1297" s="21"/>
      <c r="DS1297" s="21"/>
      <c r="DT1297" s="21"/>
      <c r="DU1297" s="21"/>
      <c r="DV1297" s="21"/>
      <c r="DW1297" s="21"/>
      <c r="DX1297" s="21"/>
      <c r="DY1297" s="21"/>
      <c r="DZ1297" s="21"/>
      <c r="EA1297" s="21"/>
      <c r="EB1297" s="21"/>
      <c r="EC1297" s="21"/>
      <c r="ED1297" s="21"/>
      <c r="EE1297" s="21"/>
      <c r="EF1297" s="21"/>
      <c r="EG1297" s="21"/>
      <c r="EH1297" s="21"/>
      <c r="EI1297" s="21"/>
      <c r="EJ1297" s="21"/>
      <c r="EK1297" s="21"/>
      <c r="EL1297" s="21"/>
      <c r="EM1297" s="21"/>
      <c r="EN1297" s="21"/>
      <c r="EO1297" s="21"/>
      <c r="EP1297" s="21"/>
      <c r="EQ1297" s="21"/>
      <c r="ER1297" s="21"/>
      <c r="ES1297" s="21"/>
      <c r="ET1297" s="21"/>
      <c r="EU1297" s="21"/>
      <c r="EV1297" s="21"/>
      <c r="EW1297" s="21"/>
      <c r="EX1297" s="21"/>
      <c r="EY1297" s="21"/>
      <c r="EZ1297" s="21"/>
      <c r="FA1297" s="21"/>
      <c r="FB1297" s="21"/>
      <c r="FC1297" s="21"/>
      <c r="FD1297" s="21"/>
      <c r="FE1297" s="21"/>
      <c r="FF1297" s="21"/>
      <c r="FG1297" s="21"/>
      <c r="FH1297" s="21"/>
      <c r="FI1297" s="21"/>
      <c r="FJ1297" s="21"/>
      <c r="FK1297" s="21"/>
      <c r="FL1297" s="21"/>
      <c r="FM1297" s="21"/>
      <c r="FN1297" s="21"/>
      <c r="FO1297" s="21"/>
      <c r="FP1297" s="21"/>
      <c r="FQ1297" s="21"/>
      <c r="FR1297" s="21"/>
      <c r="FS1297" s="21"/>
      <c r="FT1297" s="21"/>
      <c r="FU1297" s="21"/>
      <c r="FV1297" s="21"/>
      <c r="FW1297" s="21"/>
      <c r="FX1297" s="21"/>
      <c r="FY1297" s="21"/>
      <c r="FZ1297" s="21"/>
      <c r="GA1297" s="21"/>
      <c r="GB1297" s="21"/>
      <c r="GC1297" s="21"/>
      <c r="GD1297" s="21"/>
      <c r="GE1297" s="21"/>
      <c r="GF1297" s="21"/>
      <c r="GG1297" s="21"/>
      <c r="GH1297" s="21"/>
      <c r="GI1297" s="21"/>
      <c r="GJ1297" s="21"/>
      <c r="GK1297" s="21"/>
      <c r="GL1297" s="21"/>
      <c r="GM1297" s="21"/>
      <c r="GN1297" s="21"/>
      <c r="GO1297" s="21"/>
      <c r="GP1297" s="21"/>
      <c r="GQ1297" s="21"/>
      <c r="GR1297" s="21"/>
      <c r="GS1297" s="21"/>
      <c r="GT1297" s="21"/>
      <c r="GU1297" s="21"/>
      <c r="GV1297" s="21"/>
      <c r="GW1297" s="21"/>
      <c r="GX1297" s="21"/>
      <c r="GY1297" s="21"/>
      <c r="GZ1297" s="21"/>
      <c r="HA1297" s="21"/>
      <c r="HB1297" s="21"/>
      <c r="HC1297" s="21"/>
      <c r="HD1297" s="21"/>
      <c r="HE1297" s="21"/>
      <c r="HF1297" s="21"/>
      <c r="HG1297" s="21"/>
      <c r="HH1297" s="21"/>
      <c r="HI1297" s="21"/>
      <c r="HJ1297" s="21"/>
      <c r="HK1297" s="21"/>
      <c r="HL1297" s="21"/>
      <c r="HM1297" s="21"/>
      <c r="HN1297" s="21"/>
      <c r="HO1297" s="21"/>
      <c r="HP1297" s="21"/>
      <c r="HQ1297" s="21"/>
      <c r="HR1297" s="21"/>
      <c r="HS1297" s="21"/>
      <c r="HT1297" s="21"/>
      <c r="HU1297" s="21"/>
      <c r="HV1297" s="21"/>
      <c r="HW1297" s="21"/>
      <c r="HX1297" s="21"/>
      <c r="HY1297" s="21"/>
      <c r="HZ1297" s="21"/>
      <c r="IA1297" s="21"/>
      <c r="IB1297" s="21"/>
      <c r="IC1297" s="21"/>
      <c r="ID1297" s="21"/>
      <c r="IE1297" s="21"/>
      <c r="IF1297" s="21"/>
      <c r="IG1297" s="21"/>
      <c r="IH1297" s="21"/>
      <c r="II1297" s="21"/>
      <c r="IJ1297" s="21"/>
      <c r="IK1297" s="21"/>
      <c r="IL1297" s="21"/>
      <c r="IM1297" s="21"/>
      <c r="IN1297" s="21"/>
      <c r="IO1297" s="21"/>
      <c r="IP1297" s="21"/>
      <c r="IQ1297" s="21"/>
      <c r="IR1297" s="21"/>
      <c r="IS1297" s="21"/>
      <c r="IT1297" s="21"/>
      <c r="IU1297" s="21"/>
      <c r="IV1297" s="21"/>
      <c r="IW1297" s="21"/>
      <c r="IX1297" s="21"/>
      <c r="IY1297" s="21"/>
      <c r="IZ1297" s="21"/>
      <c r="JA1297" s="21"/>
      <c r="JB1297" s="21"/>
      <c r="JC1297" s="21"/>
      <c r="JD1297" s="21"/>
      <c r="JE1297" s="21"/>
      <c r="JF1297" s="21"/>
      <c r="JG1297" s="21"/>
      <c r="JH1297" s="21"/>
      <c r="JI1297" s="21"/>
      <c r="JJ1297" s="21"/>
      <c r="JK1297" s="21"/>
      <c r="JL1297" s="21"/>
      <c r="JM1297" s="21"/>
      <c r="JN1297" s="21"/>
      <c r="JO1297" s="21"/>
      <c r="JP1297" s="21"/>
      <c r="JQ1297" s="21"/>
      <c r="JR1297" s="21"/>
      <c r="JS1297" s="21"/>
      <c r="JT1297" s="21"/>
      <c r="JU1297" s="21"/>
      <c r="JV1297" s="21"/>
      <c r="JW1297" s="21"/>
      <c r="JX1297" s="21"/>
      <c r="JY1297" s="21"/>
    </row>
    <row r="1298" spans="1:285" ht="14.1" customHeight="1">
      <c r="A1298" s="21"/>
      <c r="B1298" s="21"/>
      <c r="C1298" s="21"/>
      <c r="D1298" s="21"/>
      <c r="E1298" s="21"/>
      <c r="F1298" s="21"/>
      <c r="G1298" s="21"/>
      <c r="H1298" s="21"/>
      <c r="I1298" s="21"/>
      <c r="J1298" s="21"/>
      <c r="K1298" s="21"/>
      <c r="L1298" s="21"/>
      <c r="M1298" s="21"/>
      <c r="N1298" s="21"/>
      <c r="O1298" s="21"/>
      <c r="P1298" s="21"/>
      <c r="Q1298" s="21"/>
      <c r="R1298" s="21"/>
      <c r="S1298" s="21"/>
      <c r="T1298" s="21"/>
      <c r="U1298" s="21"/>
      <c r="V1298" s="21"/>
      <c r="W1298" s="21"/>
      <c r="X1298" s="21"/>
      <c r="Y1298" s="21"/>
      <c r="Z1298" s="21"/>
      <c r="AA1298" s="21"/>
      <c r="AB1298" s="21"/>
      <c r="AC1298" s="21"/>
      <c r="AD1298" s="21"/>
      <c r="AE1298" s="21"/>
      <c r="AF1298" s="21"/>
      <c r="AG1298" s="21"/>
      <c r="AH1298" s="21"/>
      <c r="AI1298" s="21"/>
      <c r="AJ1298" s="21"/>
      <c r="AK1298" s="21"/>
      <c r="AL1298" s="21"/>
      <c r="AM1298" s="21"/>
      <c r="AN1298" s="21"/>
      <c r="AO1298" s="21"/>
      <c r="AP1298" s="21"/>
      <c r="AQ1298" s="21"/>
      <c r="AR1298" s="21"/>
      <c r="AS1298" s="21"/>
      <c r="AT1298" s="21"/>
      <c r="AU1298" s="21"/>
      <c r="AV1298" s="21"/>
      <c r="AW1298" s="21"/>
      <c r="AX1298" s="21"/>
      <c r="AY1298" s="21"/>
      <c r="AZ1298" s="21"/>
      <c r="BA1298" s="21"/>
      <c r="BB1298" s="21"/>
      <c r="BC1298" s="21"/>
      <c r="BD1298" s="21"/>
      <c r="BE1298" s="21"/>
      <c r="BF1298" s="21"/>
      <c r="BG1298" s="21"/>
      <c r="BH1298" s="21"/>
      <c r="BI1298" s="21"/>
      <c r="BJ1298" s="21"/>
      <c r="BK1298" s="21"/>
      <c r="BL1298" s="21"/>
      <c r="BM1298" s="21"/>
      <c r="BN1298" s="21"/>
      <c r="BO1298" s="21"/>
      <c r="BP1298" s="21"/>
      <c r="BQ1298" s="21"/>
      <c r="BR1298" s="21"/>
      <c r="BS1298" s="21"/>
      <c r="BT1298" s="21"/>
      <c r="BU1298" s="21"/>
      <c r="BV1298" s="21"/>
      <c r="BW1298" s="21"/>
      <c r="BX1298" s="21"/>
      <c r="BY1298" s="21"/>
      <c r="BZ1298" s="21"/>
      <c r="CA1298" s="21"/>
      <c r="CB1298" s="21"/>
      <c r="CC1298" s="21"/>
      <c r="CD1298" s="21"/>
      <c r="CE1298" s="21"/>
      <c r="CF1298" s="21"/>
      <c r="CG1298" s="21"/>
      <c r="CH1298" s="21"/>
      <c r="CI1298" s="21"/>
      <c r="CJ1298" s="21"/>
      <c r="CK1298" s="21"/>
      <c r="CL1298" s="21"/>
      <c r="CM1298" s="21"/>
      <c r="CN1298" s="21"/>
      <c r="CO1298" s="21"/>
      <c r="CP1298" s="21"/>
      <c r="CQ1298" s="21"/>
      <c r="CR1298" s="21"/>
      <c r="CS1298" s="21"/>
      <c r="CT1298" s="21"/>
      <c r="CU1298" s="21"/>
      <c r="CV1298" s="21"/>
      <c r="CW1298" s="21"/>
      <c r="CX1298" s="21"/>
      <c r="CY1298" s="21"/>
      <c r="CZ1298" s="21"/>
      <c r="DA1298" s="21"/>
      <c r="DB1298" s="21"/>
      <c r="DC1298" s="21"/>
      <c r="DD1298" s="21"/>
      <c r="DE1298" s="21"/>
      <c r="DF1298" s="21"/>
      <c r="DG1298" s="21"/>
      <c r="DH1298" s="21"/>
      <c r="DI1298" s="21"/>
      <c r="DJ1298" s="21"/>
      <c r="DK1298" s="21"/>
      <c r="DL1298" s="21"/>
      <c r="DM1298" s="21"/>
      <c r="DN1298" s="21"/>
      <c r="DO1298" s="21"/>
      <c r="DP1298" s="21"/>
      <c r="DQ1298" s="21"/>
      <c r="DR1298" s="21"/>
      <c r="DS1298" s="21"/>
      <c r="DT1298" s="21"/>
      <c r="DU1298" s="21"/>
      <c r="DV1298" s="21"/>
      <c r="DW1298" s="21"/>
      <c r="DX1298" s="21"/>
      <c r="DY1298" s="21"/>
      <c r="DZ1298" s="21"/>
      <c r="EA1298" s="21"/>
      <c r="EB1298" s="21"/>
      <c r="EC1298" s="21"/>
      <c r="ED1298" s="21"/>
      <c r="EE1298" s="21"/>
      <c r="EF1298" s="21"/>
      <c r="EG1298" s="21"/>
      <c r="EH1298" s="21"/>
      <c r="EI1298" s="21"/>
      <c r="EJ1298" s="21"/>
      <c r="EK1298" s="21"/>
      <c r="EL1298" s="21"/>
      <c r="EM1298" s="21"/>
      <c r="EN1298" s="21"/>
      <c r="EO1298" s="21"/>
      <c r="EP1298" s="21"/>
      <c r="EQ1298" s="21"/>
      <c r="ER1298" s="21"/>
      <c r="ES1298" s="21"/>
      <c r="ET1298" s="21"/>
      <c r="EU1298" s="21"/>
      <c r="EV1298" s="21"/>
      <c r="EW1298" s="21"/>
      <c r="EX1298" s="21"/>
      <c r="EY1298" s="21"/>
      <c r="EZ1298" s="21"/>
      <c r="FA1298" s="21"/>
      <c r="FB1298" s="21"/>
      <c r="FC1298" s="21"/>
      <c r="FD1298" s="21"/>
      <c r="FE1298" s="21"/>
      <c r="FF1298" s="21"/>
      <c r="FG1298" s="21"/>
      <c r="FH1298" s="21"/>
      <c r="FI1298" s="21"/>
      <c r="FJ1298" s="21"/>
      <c r="FK1298" s="21"/>
      <c r="FL1298" s="21"/>
      <c r="FM1298" s="21"/>
      <c r="FN1298" s="21"/>
      <c r="FO1298" s="21"/>
      <c r="FP1298" s="21"/>
      <c r="FQ1298" s="21"/>
      <c r="FR1298" s="21"/>
      <c r="FS1298" s="21"/>
      <c r="FT1298" s="21"/>
      <c r="FU1298" s="21"/>
      <c r="FV1298" s="21"/>
      <c r="FW1298" s="21"/>
      <c r="FX1298" s="21"/>
      <c r="FY1298" s="21"/>
      <c r="FZ1298" s="21"/>
      <c r="GA1298" s="21"/>
      <c r="GB1298" s="21"/>
      <c r="GC1298" s="21"/>
      <c r="GD1298" s="21"/>
      <c r="GE1298" s="21"/>
      <c r="GF1298" s="21"/>
      <c r="GG1298" s="21"/>
      <c r="GH1298" s="21"/>
      <c r="GI1298" s="21"/>
      <c r="GJ1298" s="21"/>
      <c r="GK1298" s="21"/>
      <c r="GL1298" s="21"/>
      <c r="GM1298" s="21"/>
      <c r="GN1298" s="21"/>
      <c r="GO1298" s="21"/>
      <c r="GP1298" s="21"/>
      <c r="GQ1298" s="21"/>
      <c r="GR1298" s="21"/>
      <c r="GS1298" s="21"/>
      <c r="GT1298" s="21"/>
      <c r="GU1298" s="21"/>
      <c r="GV1298" s="21"/>
      <c r="GW1298" s="21"/>
      <c r="GX1298" s="21"/>
      <c r="GY1298" s="21"/>
      <c r="GZ1298" s="21"/>
      <c r="HA1298" s="21"/>
      <c r="HB1298" s="21"/>
      <c r="HC1298" s="21"/>
      <c r="HD1298" s="21"/>
      <c r="HE1298" s="21"/>
      <c r="HF1298" s="21"/>
      <c r="HG1298" s="21"/>
      <c r="HH1298" s="21"/>
      <c r="HI1298" s="21"/>
      <c r="HJ1298" s="21"/>
      <c r="HK1298" s="21"/>
      <c r="HL1298" s="21"/>
      <c r="HM1298" s="21"/>
      <c r="HN1298" s="21"/>
      <c r="HO1298" s="21"/>
      <c r="HP1298" s="21"/>
      <c r="HQ1298" s="21"/>
      <c r="HR1298" s="21"/>
      <c r="HS1298" s="21"/>
      <c r="HT1298" s="21"/>
      <c r="HU1298" s="21"/>
      <c r="HV1298" s="21"/>
      <c r="HW1298" s="21"/>
      <c r="HX1298" s="21"/>
      <c r="HY1298" s="21"/>
      <c r="HZ1298" s="21"/>
      <c r="IA1298" s="21"/>
      <c r="IB1298" s="21"/>
      <c r="IC1298" s="21"/>
      <c r="ID1298" s="21"/>
      <c r="IE1298" s="21"/>
      <c r="IF1298" s="21"/>
      <c r="IG1298" s="21"/>
      <c r="IH1298" s="21"/>
      <c r="II1298" s="21"/>
      <c r="IJ1298" s="21"/>
      <c r="IK1298" s="21"/>
      <c r="IL1298" s="21"/>
      <c r="IM1298" s="21"/>
      <c r="IN1298" s="21"/>
      <c r="IO1298" s="21"/>
      <c r="IP1298" s="21"/>
      <c r="IQ1298" s="21"/>
      <c r="IR1298" s="21"/>
      <c r="IS1298" s="21"/>
      <c r="IT1298" s="21"/>
      <c r="IU1298" s="21"/>
      <c r="IV1298" s="21"/>
      <c r="IW1298" s="21"/>
      <c r="IX1298" s="21"/>
      <c r="IY1298" s="21"/>
      <c r="IZ1298" s="21"/>
      <c r="JA1298" s="21"/>
      <c r="JB1298" s="21"/>
      <c r="JC1298" s="21"/>
      <c r="JD1298" s="21"/>
      <c r="JE1298" s="21"/>
      <c r="JF1298" s="21"/>
      <c r="JG1298" s="21"/>
      <c r="JH1298" s="21"/>
      <c r="JI1298" s="21"/>
      <c r="JJ1298" s="21"/>
      <c r="JK1298" s="21"/>
      <c r="JL1298" s="21"/>
      <c r="JM1298" s="21"/>
      <c r="JN1298" s="21"/>
      <c r="JO1298" s="21"/>
      <c r="JP1298" s="21"/>
      <c r="JQ1298" s="21"/>
      <c r="JR1298" s="21"/>
      <c r="JS1298" s="21"/>
      <c r="JT1298" s="21"/>
      <c r="JU1298" s="21"/>
      <c r="JV1298" s="21"/>
      <c r="JW1298" s="21"/>
      <c r="JX1298" s="21"/>
      <c r="JY1298" s="21"/>
    </row>
    <row r="1299" spans="1:285" ht="14.1" customHeight="1">
      <c r="A1299" s="21"/>
      <c r="B1299" s="21"/>
      <c r="C1299" s="21"/>
      <c r="D1299" s="21"/>
      <c r="E1299" s="21"/>
      <c r="F1299" s="21"/>
      <c r="G1299" s="21"/>
      <c r="H1299" s="21"/>
      <c r="I1299" s="21"/>
      <c r="J1299" s="21"/>
      <c r="K1299" s="21"/>
      <c r="L1299" s="21"/>
      <c r="M1299" s="21"/>
      <c r="N1299" s="21"/>
      <c r="O1299" s="21"/>
      <c r="P1299" s="21"/>
      <c r="Q1299" s="21"/>
      <c r="R1299" s="21"/>
      <c r="S1299" s="21"/>
      <c r="T1299" s="21"/>
      <c r="U1299" s="21"/>
      <c r="V1299" s="21"/>
      <c r="W1299" s="21"/>
      <c r="X1299" s="21"/>
      <c r="Y1299" s="21"/>
      <c r="Z1299" s="21"/>
      <c r="AA1299" s="21"/>
      <c r="AB1299" s="21"/>
      <c r="AC1299" s="21"/>
      <c r="AD1299" s="21"/>
      <c r="AE1299" s="21"/>
      <c r="AF1299" s="21"/>
      <c r="AG1299" s="21"/>
      <c r="AH1299" s="21"/>
      <c r="AI1299" s="21"/>
      <c r="AJ1299" s="21"/>
      <c r="AK1299" s="21"/>
      <c r="AL1299" s="21"/>
      <c r="AM1299" s="21"/>
      <c r="AN1299" s="21"/>
      <c r="AO1299" s="21"/>
      <c r="AP1299" s="21"/>
      <c r="AQ1299" s="21"/>
      <c r="AR1299" s="21"/>
      <c r="AS1299" s="21"/>
      <c r="AT1299" s="21"/>
      <c r="AU1299" s="21"/>
      <c r="AV1299" s="21"/>
      <c r="AW1299" s="21"/>
      <c r="AX1299" s="21"/>
      <c r="AY1299" s="21"/>
      <c r="AZ1299" s="21"/>
      <c r="BA1299" s="21"/>
      <c r="BB1299" s="21"/>
      <c r="BC1299" s="21"/>
      <c r="BD1299" s="21"/>
      <c r="BE1299" s="21"/>
      <c r="BF1299" s="21"/>
      <c r="BG1299" s="21"/>
      <c r="BH1299" s="21"/>
      <c r="BI1299" s="21"/>
      <c r="BJ1299" s="21"/>
      <c r="BK1299" s="21"/>
      <c r="BL1299" s="21"/>
      <c r="BM1299" s="21"/>
      <c r="BN1299" s="21"/>
      <c r="BO1299" s="21"/>
      <c r="BP1299" s="21"/>
      <c r="BQ1299" s="21"/>
      <c r="BR1299" s="21"/>
      <c r="BS1299" s="21"/>
      <c r="BT1299" s="21"/>
      <c r="BU1299" s="21"/>
      <c r="BV1299" s="21"/>
      <c r="BW1299" s="21"/>
      <c r="BX1299" s="21"/>
      <c r="BY1299" s="21"/>
      <c r="BZ1299" s="21"/>
      <c r="CA1299" s="21"/>
      <c r="CB1299" s="21"/>
      <c r="CC1299" s="21"/>
      <c r="CD1299" s="21"/>
      <c r="CE1299" s="21"/>
      <c r="CF1299" s="21"/>
      <c r="CG1299" s="21"/>
      <c r="CH1299" s="21"/>
      <c r="CI1299" s="21"/>
      <c r="CJ1299" s="21"/>
      <c r="CK1299" s="21"/>
      <c r="CL1299" s="21"/>
      <c r="CM1299" s="21"/>
      <c r="CN1299" s="21"/>
      <c r="CO1299" s="21"/>
      <c r="CP1299" s="21"/>
      <c r="CQ1299" s="21"/>
      <c r="CR1299" s="21"/>
      <c r="CS1299" s="21"/>
      <c r="CT1299" s="21"/>
      <c r="CU1299" s="21"/>
      <c r="CV1299" s="21"/>
      <c r="CW1299" s="21"/>
      <c r="CX1299" s="21"/>
      <c r="CY1299" s="21"/>
      <c r="CZ1299" s="21"/>
      <c r="DA1299" s="21"/>
      <c r="DB1299" s="21"/>
      <c r="DC1299" s="21"/>
      <c r="DD1299" s="21"/>
      <c r="DE1299" s="21"/>
      <c r="DF1299" s="21"/>
      <c r="DG1299" s="21"/>
      <c r="DH1299" s="21"/>
      <c r="DI1299" s="21"/>
      <c r="DJ1299" s="21"/>
      <c r="DK1299" s="21"/>
      <c r="DL1299" s="21"/>
      <c r="DM1299" s="21"/>
      <c r="DN1299" s="21"/>
      <c r="DO1299" s="21"/>
      <c r="DP1299" s="21"/>
      <c r="DQ1299" s="21"/>
      <c r="DR1299" s="21"/>
      <c r="DS1299" s="21"/>
      <c r="DT1299" s="21"/>
      <c r="DU1299" s="21"/>
      <c r="DV1299" s="21"/>
      <c r="DW1299" s="21"/>
      <c r="DX1299" s="21"/>
      <c r="DY1299" s="21"/>
      <c r="DZ1299" s="21"/>
      <c r="EA1299" s="21"/>
      <c r="EB1299" s="21"/>
      <c r="EC1299" s="21"/>
      <c r="ED1299" s="21"/>
      <c r="EE1299" s="21"/>
      <c r="EF1299" s="21"/>
      <c r="EG1299" s="21"/>
      <c r="EH1299" s="21"/>
      <c r="EI1299" s="21"/>
      <c r="EJ1299" s="21"/>
      <c r="EK1299" s="21"/>
      <c r="EL1299" s="21"/>
      <c r="EM1299" s="21"/>
      <c r="EN1299" s="21"/>
      <c r="EO1299" s="21"/>
      <c r="EP1299" s="21"/>
      <c r="EQ1299" s="21"/>
      <c r="ER1299" s="21"/>
      <c r="ES1299" s="21"/>
      <c r="ET1299" s="21"/>
      <c r="EU1299" s="21"/>
      <c r="EV1299" s="21"/>
      <c r="EW1299" s="21"/>
      <c r="EX1299" s="21"/>
      <c r="EY1299" s="21"/>
      <c r="EZ1299" s="21"/>
      <c r="FA1299" s="21"/>
      <c r="FB1299" s="21"/>
      <c r="FC1299" s="21"/>
      <c r="FD1299" s="21"/>
      <c r="FE1299" s="21"/>
      <c r="FF1299" s="21"/>
      <c r="FG1299" s="21"/>
      <c r="FH1299" s="21"/>
      <c r="FI1299" s="21"/>
      <c r="FJ1299" s="21"/>
      <c r="FK1299" s="21"/>
      <c r="FL1299" s="21"/>
      <c r="FM1299" s="21"/>
      <c r="FN1299" s="21"/>
      <c r="FO1299" s="21"/>
      <c r="FP1299" s="21"/>
      <c r="FQ1299" s="21"/>
      <c r="FR1299" s="21"/>
      <c r="FS1299" s="21"/>
      <c r="FT1299" s="21"/>
      <c r="FU1299" s="21"/>
      <c r="FV1299" s="21"/>
      <c r="FW1299" s="21"/>
      <c r="FX1299" s="21"/>
      <c r="FY1299" s="21"/>
      <c r="FZ1299" s="21"/>
      <c r="GA1299" s="21"/>
      <c r="GB1299" s="21"/>
      <c r="GC1299" s="21"/>
      <c r="GD1299" s="21"/>
      <c r="GE1299" s="21"/>
      <c r="GF1299" s="21"/>
      <c r="GG1299" s="21"/>
      <c r="GH1299" s="21"/>
      <c r="GI1299" s="21"/>
      <c r="GJ1299" s="21"/>
      <c r="GK1299" s="21"/>
      <c r="GL1299" s="21"/>
      <c r="GM1299" s="21"/>
      <c r="GN1299" s="21"/>
      <c r="GO1299" s="21"/>
      <c r="GP1299" s="21"/>
      <c r="GQ1299" s="21"/>
      <c r="GR1299" s="21"/>
      <c r="GS1299" s="21"/>
      <c r="GT1299" s="21"/>
      <c r="GU1299" s="21"/>
      <c r="GV1299" s="21"/>
      <c r="GW1299" s="21"/>
      <c r="GX1299" s="21"/>
      <c r="GY1299" s="21"/>
      <c r="GZ1299" s="21"/>
      <c r="HA1299" s="21"/>
      <c r="HB1299" s="21"/>
      <c r="HC1299" s="21"/>
      <c r="HD1299" s="21"/>
      <c r="HE1299" s="21"/>
      <c r="HF1299" s="21"/>
      <c r="HG1299" s="21"/>
      <c r="HH1299" s="21"/>
      <c r="HI1299" s="21"/>
      <c r="HJ1299" s="21"/>
      <c r="HK1299" s="21"/>
      <c r="HL1299" s="21"/>
      <c r="HM1299" s="21"/>
      <c r="HN1299" s="21"/>
      <c r="HO1299" s="21"/>
      <c r="HP1299" s="21"/>
      <c r="HQ1299" s="21"/>
      <c r="HR1299" s="21"/>
      <c r="HS1299" s="21"/>
      <c r="HT1299" s="21"/>
      <c r="HU1299" s="21"/>
      <c r="HV1299" s="21"/>
      <c r="HW1299" s="21"/>
      <c r="HX1299" s="21"/>
      <c r="HY1299" s="21"/>
      <c r="HZ1299" s="21"/>
      <c r="IA1299" s="21"/>
      <c r="IB1299" s="21"/>
      <c r="IC1299" s="21"/>
      <c r="ID1299" s="21"/>
      <c r="IE1299" s="21"/>
      <c r="IF1299" s="21"/>
      <c r="IG1299" s="21"/>
      <c r="IH1299" s="21"/>
      <c r="II1299" s="21"/>
      <c r="IJ1299" s="21"/>
      <c r="IK1299" s="21"/>
      <c r="IL1299" s="21"/>
      <c r="IM1299" s="21"/>
      <c r="IN1299" s="21"/>
      <c r="IO1299" s="21"/>
      <c r="IP1299" s="21"/>
      <c r="IQ1299" s="21"/>
      <c r="IR1299" s="21"/>
      <c r="IS1299" s="21"/>
      <c r="IT1299" s="21"/>
      <c r="IU1299" s="21"/>
      <c r="IV1299" s="21"/>
      <c r="IW1299" s="21"/>
      <c r="IX1299" s="21"/>
      <c r="IY1299" s="21"/>
      <c r="IZ1299" s="21"/>
      <c r="JA1299" s="21"/>
      <c r="JB1299" s="21"/>
      <c r="JC1299" s="21"/>
      <c r="JD1299" s="21"/>
      <c r="JE1299" s="21"/>
      <c r="JF1299" s="21"/>
      <c r="JG1299" s="21"/>
      <c r="JH1299" s="21"/>
      <c r="JI1299" s="21"/>
      <c r="JJ1299" s="21"/>
      <c r="JK1299" s="21"/>
      <c r="JL1299" s="21"/>
      <c r="JM1299" s="21"/>
      <c r="JN1299" s="21"/>
      <c r="JO1299" s="21"/>
      <c r="JP1299" s="21"/>
      <c r="JQ1299" s="21"/>
      <c r="JR1299" s="21"/>
      <c r="JS1299" s="21"/>
      <c r="JT1299" s="21"/>
      <c r="JU1299" s="21"/>
      <c r="JV1299" s="21"/>
      <c r="JW1299" s="21"/>
      <c r="JX1299" s="21"/>
      <c r="JY1299" s="21"/>
    </row>
    <row r="1300" spans="1:285" ht="14.1" customHeight="1">
      <c r="A1300" s="21"/>
      <c r="B1300" s="21"/>
      <c r="C1300" s="21"/>
      <c r="D1300" s="21"/>
      <c r="E1300" s="21"/>
      <c r="F1300" s="21"/>
      <c r="G1300" s="21"/>
      <c r="H1300" s="21"/>
      <c r="I1300" s="21"/>
      <c r="J1300" s="21"/>
      <c r="K1300" s="21"/>
      <c r="L1300" s="21"/>
      <c r="M1300" s="21"/>
      <c r="N1300" s="21"/>
      <c r="O1300" s="21"/>
      <c r="P1300" s="21"/>
      <c r="Q1300" s="21"/>
      <c r="R1300" s="21"/>
      <c r="S1300" s="21"/>
      <c r="T1300" s="21"/>
      <c r="U1300" s="21"/>
      <c r="V1300" s="21"/>
      <c r="W1300" s="21"/>
      <c r="X1300" s="21"/>
      <c r="Y1300" s="21"/>
      <c r="Z1300" s="21"/>
      <c r="AA1300" s="21"/>
      <c r="AB1300" s="21"/>
      <c r="AC1300" s="21"/>
      <c r="AD1300" s="21"/>
      <c r="AE1300" s="21"/>
      <c r="AF1300" s="21"/>
      <c r="AG1300" s="21"/>
      <c r="AH1300" s="21"/>
      <c r="AI1300" s="21"/>
      <c r="AJ1300" s="21"/>
      <c r="AK1300" s="21"/>
      <c r="AL1300" s="21"/>
      <c r="AM1300" s="21"/>
      <c r="AN1300" s="21"/>
      <c r="AO1300" s="21"/>
      <c r="AP1300" s="21"/>
      <c r="AQ1300" s="21"/>
      <c r="AR1300" s="21"/>
      <c r="AS1300" s="21"/>
      <c r="AT1300" s="21"/>
      <c r="AU1300" s="21"/>
      <c r="AV1300" s="21"/>
      <c r="AW1300" s="21"/>
      <c r="AX1300" s="21"/>
      <c r="AY1300" s="21"/>
      <c r="AZ1300" s="21"/>
      <c r="BA1300" s="21"/>
      <c r="BB1300" s="21"/>
      <c r="BC1300" s="21"/>
      <c r="BD1300" s="21"/>
      <c r="BE1300" s="21"/>
      <c r="BF1300" s="21"/>
      <c r="BG1300" s="21"/>
      <c r="BH1300" s="21"/>
      <c r="BI1300" s="21"/>
      <c r="BJ1300" s="21"/>
      <c r="BK1300" s="21"/>
      <c r="BL1300" s="21"/>
      <c r="BM1300" s="21"/>
      <c r="BN1300" s="21"/>
      <c r="BO1300" s="21"/>
      <c r="BP1300" s="21"/>
      <c r="BQ1300" s="21"/>
      <c r="BR1300" s="21"/>
      <c r="BS1300" s="21"/>
      <c r="BT1300" s="21"/>
      <c r="BU1300" s="21"/>
      <c r="BV1300" s="21"/>
      <c r="BW1300" s="21"/>
      <c r="BX1300" s="21"/>
      <c r="BY1300" s="21"/>
      <c r="BZ1300" s="21"/>
      <c r="CA1300" s="21"/>
      <c r="CB1300" s="21"/>
      <c r="CC1300" s="21"/>
      <c r="CD1300" s="21"/>
      <c r="CE1300" s="21"/>
      <c r="CF1300" s="21"/>
      <c r="CG1300" s="21"/>
      <c r="CH1300" s="21"/>
      <c r="CI1300" s="21"/>
      <c r="CJ1300" s="21"/>
      <c r="CK1300" s="21"/>
      <c r="CL1300" s="21"/>
      <c r="CM1300" s="21"/>
      <c r="CN1300" s="21"/>
      <c r="CO1300" s="21"/>
      <c r="CP1300" s="21"/>
      <c r="CQ1300" s="21"/>
      <c r="CR1300" s="21"/>
      <c r="CS1300" s="21"/>
      <c r="CT1300" s="21"/>
      <c r="CU1300" s="21"/>
      <c r="CV1300" s="21"/>
      <c r="CW1300" s="21"/>
      <c r="CX1300" s="21"/>
      <c r="CY1300" s="21"/>
      <c r="CZ1300" s="21"/>
      <c r="DA1300" s="21"/>
      <c r="DB1300" s="21"/>
      <c r="DC1300" s="21"/>
      <c r="DD1300" s="21"/>
      <c r="DE1300" s="21"/>
      <c r="DF1300" s="21"/>
      <c r="DG1300" s="21"/>
      <c r="DH1300" s="21"/>
      <c r="DI1300" s="21"/>
      <c r="DJ1300" s="21"/>
      <c r="DK1300" s="21"/>
      <c r="DL1300" s="21"/>
      <c r="DM1300" s="21"/>
      <c r="DN1300" s="21"/>
      <c r="DO1300" s="21"/>
      <c r="DP1300" s="21"/>
      <c r="DQ1300" s="21"/>
      <c r="DR1300" s="21"/>
      <c r="DS1300" s="21"/>
      <c r="DT1300" s="21"/>
      <c r="DU1300" s="21"/>
      <c r="DV1300" s="21"/>
      <c r="DW1300" s="21"/>
      <c r="DX1300" s="21"/>
      <c r="DY1300" s="21"/>
      <c r="DZ1300" s="21"/>
      <c r="EA1300" s="21"/>
      <c r="EB1300" s="21"/>
      <c r="EC1300" s="21"/>
      <c r="ED1300" s="21"/>
      <c r="EE1300" s="21"/>
      <c r="EF1300" s="21"/>
      <c r="EG1300" s="21"/>
      <c r="EH1300" s="21"/>
      <c r="EI1300" s="21"/>
      <c r="EJ1300" s="21"/>
      <c r="EK1300" s="21"/>
      <c r="EL1300" s="21"/>
      <c r="EM1300" s="21"/>
      <c r="EN1300" s="21"/>
      <c r="EO1300" s="21"/>
      <c r="EP1300" s="21"/>
      <c r="EQ1300" s="21"/>
      <c r="ER1300" s="21"/>
      <c r="ES1300" s="21"/>
      <c r="ET1300" s="21"/>
      <c r="EU1300" s="21"/>
      <c r="EV1300" s="21"/>
      <c r="EW1300" s="21"/>
      <c r="EX1300" s="21"/>
      <c r="EY1300" s="21"/>
      <c r="EZ1300" s="21"/>
      <c r="FA1300" s="21"/>
      <c r="FB1300" s="21"/>
      <c r="FC1300" s="21"/>
      <c r="FD1300" s="21"/>
      <c r="FE1300" s="21"/>
      <c r="FF1300" s="21"/>
      <c r="FG1300" s="21"/>
      <c r="FH1300" s="21"/>
      <c r="FI1300" s="21"/>
      <c r="FJ1300" s="21"/>
      <c r="FK1300" s="21"/>
      <c r="FL1300" s="21"/>
      <c r="FM1300" s="21"/>
      <c r="FN1300" s="21"/>
      <c r="FO1300" s="21"/>
      <c r="FP1300" s="21"/>
      <c r="FQ1300" s="21"/>
      <c r="FR1300" s="21"/>
      <c r="FS1300" s="21"/>
      <c r="FT1300" s="21"/>
      <c r="FU1300" s="21"/>
      <c r="FV1300" s="21"/>
      <c r="FW1300" s="21"/>
      <c r="FX1300" s="21"/>
      <c r="FY1300" s="21"/>
      <c r="FZ1300" s="21"/>
      <c r="GA1300" s="21"/>
      <c r="GB1300" s="21"/>
      <c r="GC1300" s="21"/>
      <c r="GD1300" s="21"/>
      <c r="GE1300" s="21"/>
      <c r="GF1300" s="21"/>
      <c r="GG1300" s="21"/>
      <c r="GH1300" s="21"/>
      <c r="GI1300" s="21"/>
      <c r="GJ1300" s="21"/>
      <c r="GK1300" s="21"/>
      <c r="GL1300" s="21"/>
      <c r="GM1300" s="21"/>
      <c r="GN1300" s="21"/>
      <c r="GO1300" s="21"/>
      <c r="GP1300" s="21"/>
      <c r="GQ1300" s="21"/>
      <c r="GR1300" s="21"/>
      <c r="GS1300" s="21"/>
      <c r="GT1300" s="21"/>
      <c r="GU1300" s="21"/>
      <c r="GV1300" s="21"/>
      <c r="GW1300" s="21"/>
      <c r="GX1300" s="21"/>
      <c r="GY1300" s="21"/>
      <c r="GZ1300" s="21"/>
      <c r="HA1300" s="21"/>
      <c r="HB1300" s="21"/>
      <c r="HC1300" s="21"/>
      <c r="HD1300" s="21"/>
      <c r="HE1300" s="21"/>
      <c r="HF1300" s="21"/>
      <c r="HG1300" s="21"/>
      <c r="HH1300" s="21"/>
      <c r="HI1300" s="21"/>
      <c r="HJ1300" s="21"/>
      <c r="HK1300" s="21"/>
      <c r="HL1300" s="21"/>
      <c r="HM1300" s="21"/>
      <c r="HN1300" s="21"/>
      <c r="HO1300" s="21"/>
      <c r="HP1300" s="21"/>
      <c r="HQ1300" s="21"/>
      <c r="HR1300" s="21"/>
      <c r="HS1300" s="21"/>
      <c r="HT1300" s="21"/>
      <c r="HU1300" s="21"/>
      <c r="HV1300" s="21"/>
      <c r="HW1300" s="21"/>
      <c r="HX1300" s="21"/>
      <c r="HY1300" s="21"/>
      <c r="HZ1300" s="21"/>
      <c r="IA1300" s="21"/>
      <c r="IB1300" s="21"/>
      <c r="IC1300" s="21"/>
      <c r="ID1300" s="21"/>
      <c r="IE1300" s="21"/>
      <c r="IF1300" s="21"/>
      <c r="IG1300" s="21"/>
      <c r="IH1300" s="21"/>
      <c r="II1300" s="21"/>
      <c r="IJ1300" s="21"/>
      <c r="IK1300" s="21"/>
      <c r="IL1300" s="21"/>
      <c r="IM1300" s="21"/>
      <c r="IN1300" s="21"/>
      <c r="IO1300" s="21"/>
      <c r="IP1300" s="21"/>
      <c r="IQ1300" s="21"/>
      <c r="IR1300" s="21"/>
      <c r="IS1300" s="21"/>
      <c r="IT1300" s="21"/>
      <c r="IU1300" s="21"/>
      <c r="IV1300" s="21"/>
      <c r="IW1300" s="21"/>
      <c r="IX1300" s="21"/>
      <c r="IY1300" s="21"/>
      <c r="IZ1300" s="21"/>
      <c r="JA1300" s="21"/>
      <c r="JB1300" s="21"/>
      <c r="JC1300" s="21"/>
      <c r="JD1300" s="21"/>
      <c r="JE1300" s="21"/>
      <c r="JF1300" s="21"/>
      <c r="JG1300" s="21"/>
      <c r="JH1300" s="21"/>
      <c r="JI1300" s="21"/>
      <c r="JJ1300" s="21"/>
      <c r="JK1300" s="21"/>
      <c r="JL1300" s="21"/>
      <c r="JM1300" s="21"/>
      <c r="JN1300" s="21"/>
      <c r="JO1300" s="21"/>
      <c r="JP1300" s="21"/>
      <c r="JQ1300" s="21"/>
      <c r="JR1300" s="21"/>
      <c r="JS1300" s="21"/>
      <c r="JT1300" s="21"/>
      <c r="JU1300" s="21"/>
      <c r="JV1300" s="21"/>
      <c r="JW1300" s="21"/>
      <c r="JX1300" s="21"/>
      <c r="JY1300" s="21"/>
    </row>
    <row r="1301" spans="1:285" ht="14.1" customHeight="1">
      <c r="A1301" s="21"/>
      <c r="B1301" s="21"/>
      <c r="C1301" s="21"/>
      <c r="D1301" s="21"/>
      <c r="E1301" s="21"/>
      <c r="F1301" s="21"/>
      <c r="G1301" s="21"/>
      <c r="H1301" s="21"/>
      <c r="I1301" s="21"/>
      <c r="J1301" s="21"/>
      <c r="K1301" s="21"/>
      <c r="L1301" s="21"/>
      <c r="M1301" s="21"/>
      <c r="N1301" s="21"/>
      <c r="O1301" s="21"/>
      <c r="P1301" s="21"/>
      <c r="Q1301" s="21"/>
      <c r="R1301" s="21"/>
      <c r="S1301" s="21"/>
      <c r="T1301" s="21"/>
      <c r="U1301" s="21"/>
      <c r="V1301" s="21"/>
      <c r="W1301" s="21"/>
      <c r="X1301" s="21"/>
      <c r="Y1301" s="21"/>
      <c r="Z1301" s="21"/>
      <c r="AA1301" s="21"/>
      <c r="AB1301" s="21"/>
      <c r="AC1301" s="21"/>
      <c r="AD1301" s="21"/>
      <c r="AE1301" s="21"/>
      <c r="AF1301" s="21"/>
      <c r="AG1301" s="21"/>
      <c r="AH1301" s="21"/>
      <c r="AI1301" s="21"/>
      <c r="AJ1301" s="21"/>
      <c r="AK1301" s="21"/>
      <c r="AL1301" s="21"/>
      <c r="AM1301" s="21"/>
      <c r="AN1301" s="21"/>
      <c r="AO1301" s="21"/>
      <c r="AP1301" s="21"/>
      <c r="AQ1301" s="21"/>
      <c r="AR1301" s="21"/>
      <c r="AS1301" s="21"/>
      <c r="AT1301" s="21"/>
      <c r="AU1301" s="21"/>
      <c r="AV1301" s="21"/>
      <c r="AW1301" s="21"/>
      <c r="AX1301" s="21"/>
      <c r="AY1301" s="21"/>
      <c r="AZ1301" s="21"/>
      <c r="BA1301" s="21"/>
      <c r="BB1301" s="21"/>
      <c r="BC1301" s="21"/>
      <c r="BD1301" s="21"/>
      <c r="BE1301" s="21"/>
      <c r="BF1301" s="21"/>
      <c r="BG1301" s="21"/>
      <c r="BH1301" s="21"/>
      <c r="BI1301" s="21"/>
      <c r="BJ1301" s="21"/>
      <c r="BK1301" s="21"/>
      <c r="BL1301" s="21"/>
      <c r="BM1301" s="21"/>
      <c r="BN1301" s="21"/>
      <c r="BO1301" s="21"/>
      <c r="BP1301" s="21"/>
      <c r="BQ1301" s="21"/>
      <c r="BR1301" s="21"/>
      <c r="BS1301" s="21"/>
      <c r="BT1301" s="21"/>
      <c r="BU1301" s="21"/>
      <c r="BV1301" s="21"/>
      <c r="BW1301" s="21"/>
      <c r="BX1301" s="21"/>
      <c r="BY1301" s="21"/>
      <c r="BZ1301" s="21"/>
      <c r="CA1301" s="21"/>
      <c r="CB1301" s="21"/>
      <c r="CC1301" s="21"/>
      <c r="CD1301" s="21"/>
      <c r="CE1301" s="21"/>
      <c r="CF1301" s="21"/>
      <c r="CG1301" s="21"/>
      <c r="CH1301" s="21"/>
      <c r="CI1301" s="21"/>
      <c r="CJ1301" s="21"/>
      <c r="CK1301" s="21"/>
      <c r="CL1301" s="21"/>
      <c r="CM1301" s="21"/>
      <c r="CN1301" s="21"/>
      <c r="CO1301" s="21"/>
      <c r="CP1301" s="21"/>
      <c r="CQ1301" s="21"/>
      <c r="CR1301" s="21"/>
      <c r="CS1301" s="21"/>
      <c r="CT1301" s="21"/>
      <c r="CU1301" s="21"/>
      <c r="CV1301" s="21"/>
      <c r="CW1301" s="21"/>
      <c r="CX1301" s="21"/>
      <c r="CY1301" s="21"/>
      <c r="CZ1301" s="21"/>
      <c r="DA1301" s="21"/>
      <c r="DB1301" s="21"/>
      <c r="DC1301" s="21"/>
      <c r="DD1301" s="21"/>
      <c r="DE1301" s="21"/>
      <c r="DF1301" s="21"/>
      <c r="DG1301" s="21"/>
      <c r="DH1301" s="21"/>
      <c r="DI1301" s="21"/>
      <c r="DJ1301" s="21"/>
      <c r="DK1301" s="21"/>
      <c r="DL1301" s="21"/>
      <c r="DM1301" s="21"/>
      <c r="DN1301" s="21"/>
      <c r="DO1301" s="21"/>
      <c r="DP1301" s="21"/>
      <c r="DQ1301" s="21"/>
      <c r="DR1301" s="21"/>
      <c r="DS1301" s="21"/>
      <c r="DT1301" s="21"/>
      <c r="DU1301" s="21"/>
      <c r="DV1301" s="21"/>
      <c r="DW1301" s="21"/>
      <c r="DX1301" s="21"/>
      <c r="DY1301" s="21"/>
      <c r="DZ1301" s="21"/>
      <c r="EA1301" s="21"/>
      <c r="EB1301" s="21"/>
      <c r="EC1301" s="21"/>
      <c r="ED1301" s="21"/>
      <c r="EE1301" s="21"/>
      <c r="EF1301" s="21"/>
      <c r="EG1301" s="21"/>
      <c r="EH1301" s="21"/>
      <c r="EI1301" s="21"/>
      <c r="EJ1301" s="21"/>
      <c r="EK1301" s="21"/>
      <c r="EL1301" s="21"/>
      <c r="EM1301" s="21"/>
      <c r="EN1301" s="21"/>
      <c r="EO1301" s="21"/>
      <c r="EP1301" s="21"/>
      <c r="EQ1301" s="21"/>
      <c r="ER1301" s="21"/>
      <c r="ES1301" s="21"/>
      <c r="ET1301" s="21"/>
      <c r="EU1301" s="21"/>
      <c r="EV1301" s="21"/>
      <c r="EW1301" s="21"/>
      <c r="EX1301" s="21"/>
      <c r="EY1301" s="21"/>
      <c r="EZ1301" s="21"/>
      <c r="FA1301" s="21"/>
      <c r="FB1301" s="21"/>
      <c r="FC1301" s="21"/>
      <c r="FD1301" s="21"/>
      <c r="FE1301" s="21"/>
      <c r="FF1301" s="21"/>
      <c r="FG1301" s="21"/>
      <c r="FH1301" s="21"/>
      <c r="FI1301" s="21"/>
      <c r="FJ1301" s="21"/>
      <c r="FK1301" s="21"/>
      <c r="FL1301" s="21"/>
      <c r="FM1301" s="21"/>
      <c r="FN1301" s="21"/>
      <c r="FO1301" s="21"/>
      <c r="FP1301" s="21"/>
      <c r="FQ1301" s="21"/>
      <c r="FR1301" s="21"/>
      <c r="FS1301" s="21"/>
      <c r="FT1301" s="21"/>
      <c r="FU1301" s="21"/>
      <c r="FV1301" s="21"/>
      <c r="FW1301" s="21"/>
      <c r="FX1301" s="21"/>
      <c r="FY1301" s="21"/>
      <c r="FZ1301" s="21"/>
      <c r="GA1301" s="21"/>
      <c r="GB1301" s="21"/>
      <c r="GC1301" s="21"/>
      <c r="GD1301" s="21"/>
      <c r="GE1301" s="21"/>
      <c r="GF1301" s="21"/>
      <c r="GG1301" s="21"/>
      <c r="GH1301" s="21"/>
      <c r="GI1301" s="21"/>
      <c r="GJ1301" s="21"/>
      <c r="GK1301" s="21"/>
      <c r="GL1301" s="21"/>
      <c r="GM1301" s="21"/>
      <c r="GN1301" s="21"/>
      <c r="GO1301" s="21"/>
      <c r="GP1301" s="21"/>
      <c r="GQ1301" s="21"/>
      <c r="GR1301" s="21"/>
      <c r="GS1301" s="21"/>
      <c r="GT1301" s="21"/>
      <c r="GU1301" s="21"/>
      <c r="GV1301" s="21"/>
      <c r="GW1301" s="21"/>
      <c r="GX1301" s="21"/>
      <c r="GY1301" s="21"/>
      <c r="GZ1301" s="21"/>
      <c r="HA1301" s="21"/>
      <c r="HB1301" s="21"/>
      <c r="HC1301" s="21"/>
      <c r="HD1301" s="21"/>
      <c r="HE1301" s="21"/>
      <c r="HF1301" s="21"/>
      <c r="HG1301" s="21"/>
      <c r="HH1301" s="21"/>
      <c r="HI1301" s="21"/>
      <c r="HJ1301" s="21"/>
      <c r="HK1301" s="21"/>
      <c r="HL1301" s="21"/>
      <c r="HM1301" s="21"/>
      <c r="HN1301" s="21"/>
      <c r="HO1301" s="21"/>
      <c r="HP1301" s="21"/>
      <c r="HQ1301" s="21"/>
      <c r="HR1301" s="21"/>
      <c r="HS1301" s="21"/>
      <c r="HT1301" s="21"/>
      <c r="HU1301" s="21"/>
      <c r="HV1301" s="21"/>
      <c r="HW1301" s="21"/>
      <c r="HX1301" s="21"/>
      <c r="HY1301" s="21"/>
      <c r="HZ1301" s="21"/>
      <c r="IA1301" s="21"/>
      <c r="IB1301" s="21"/>
      <c r="IC1301" s="21"/>
      <c r="ID1301" s="21"/>
      <c r="IE1301" s="21"/>
      <c r="IF1301" s="21"/>
      <c r="IG1301" s="21"/>
      <c r="IH1301" s="21"/>
      <c r="II1301" s="21"/>
      <c r="IJ1301" s="21"/>
      <c r="IK1301" s="21"/>
      <c r="IL1301" s="21"/>
      <c r="IM1301" s="21"/>
      <c r="IN1301" s="21"/>
      <c r="IO1301" s="21"/>
      <c r="IP1301" s="21"/>
      <c r="IQ1301" s="21"/>
      <c r="IR1301" s="21"/>
      <c r="IS1301" s="21"/>
      <c r="IT1301" s="21"/>
      <c r="IU1301" s="21"/>
      <c r="IV1301" s="21"/>
      <c r="IW1301" s="21"/>
      <c r="IX1301" s="21"/>
      <c r="IY1301" s="21"/>
      <c r="IZ1301" s="21"/>
      <c r="JA1301" s="21"/>
      <c r="JB1301" s="21"/>
      <c r="JC1301" s="21"/>
      <c r="JD1301" s="21"/>
      <c r="JE1301" s="21"/>
      <c r="JF1301" s="21"/>
      <c r="JG1301" s="21"/>
      <c r="JH1301" s="21"/>
      <c r="JI1301" s="21"/>
      <c r="JJ1301" s="21"/>
      <c r="JK1301" s="21"/>
      <c r="JL1301" s="21"/>
      <c r="JM1301" s="21"/>
      <c r="JN1301" s="21"/>
      <c r="JO1301" s="21"/>
      <c r="JP1301" s="21"/>
      <c r="JQ1301" s="21"/>
      <c r="JR1301" s="21"/>
      <c r="JS1301" s="21"/>
      <c r="JT1301" s="21"/>
      <c r="JU1301" s="21"/>
      <c r="JV1301" s="21"/>
      <c r="JW1301" s="21"/>
      <c r="JX1301" s="21"/>
      <c r="JY1301" s="21"/>
    </row>
    <row r="1302" spans="1:285" ht="14.1" customHeight="1">
      <c r="A1302" s="21"/>
      <c r="B1302" s="21"/>
      <c r="C1302" s="21"/>
      <c r="D1302" s="21"/>
      <c r="E1302" s="21"/>
      <c r="F1302" s="21"/>
      <c r="G1302" s="21"/>
      <c r="H1302" s="21"/>
      <c r="I1302" s="21"/>
      <c r="J1302" s="21"/>
      <c r="K1302" s="21"/>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21"/>
      <c r="BK1302" s="21"/>
      <c r="BL1302" s="21"/>
      <c r="BM1302" s="21"/>
      <c r="BN1302" s="21"/>
      <c r="BO1302" s="21"/>
      <c r="BP1302" s="21"/>
      <c r="BQ1302" s="21"/>
      <c r="BR1302" s="21"/>
      <c r="BS1302" s="21"/>
      <c r="BT1302" s="21"/>
      <c r="BU1302" s="21"/>
      <c r="BV1302" s="21"/>
      <c r="BW1302" s="21"/>
      <c r="BX1302" s="21"/>
      <c r="BY1302" s="21"/>
      <c r="BZ1302" s="21"/>
      <c r="CA1302" s="21"/>
      <c r="CB1302" s="21"/>
      <c r="CC1302" s="21"/>
      <c r="CD1302" s="21"/>
      <c r="CE1302" s="21"/>
      <c r="CF1302" s="21"/>
      <c r="CG1302" s="21"/>
      <c r="CH1302" s="21"/>
      <c r="CI1302" s="21"/>
      <c r="CJ1302" s="21"/>
      <c r="CK1302" s="21"/>
      <c r="CL1302" s="21"/>
      <c r="CM1302" s="21"/>
      <c r="CN1302" s="21"/>
      <c r="CO1302" s="21"/>
      <c r="CP1302" s="21"/>
      <c r="CQ1302" s="21"/>
      <c r="CR1302" s="21"/>
      <c r="CS1302" s="21"/>
      <c r="CT1302" s="21"/>
      <c r="CU1302" s="21"/>
      <c r="CV1302" s="21"/>
      <c r="CW1302" s="21"/>
      <c r="CX1302" s="21"/>
      <c r="CY1302" s="21"/>
      <c r="CZ1302" s="21"/>
      <c r="DA1302" s="21"/>
      <c r="DB1302" s="21"/>
      <c r="DC1302" s="21"/>
      <c r="DD1302" s="21"/>
      <c r="DE1302" s="21"/>
      <c r="DF1302" s="21"/>
      <c r="DG1302" s="21"/>
      <c r="DH1302" s="21"/>
      <c r="DI1302" s="21"/>
      <c r="DJ1302" s="21"/>
      <c r="DK1302" s="21"/>
      <c r="DL1302" s="21"/>
      <c r="DM1302" s="21"/>
      <c r="DN1302" s="21"/>
      <c r="DO1302" s="21"/>
      <c r="DP1302" s="21"/>
      <c r="DQ1302" s="21"/>
      <c r="DR1302" s="21"/>
      <c r="DS1302" s="21"/>
      <c r="DT1302" s="21"/>
      <c r="DU1302" s="21"/>
      <c r="DV1302" s="21"/>
      <c r="DW1302" s="21"/>
      <c r="DX1302" s="21"/>
      <c r="DY1302" s="21"/>
      <c r="DZ1302" s="21"/>
      <c r="EA1302" s="21"/>
      <c r="EB1302" s="21"/>
      <c r="EC1302" s="21"/>
      <c r="ED1302" s="21"/>
      <c r="EE1302" s="21"/>
      <c r="EF1302" s="21"/>
      <c r="EG1302" s="21"/>
      <c r="EH1302" s="21"/>
      <c r="EI1302" s="21"/>
      <c r="EJ1302" s="21"/>
      <c r="EK1302" s="21"/>
      <c r="EL1302" s="21"/>
      <c r="EM1302" s="21"/>
      <c r="EN1302" s="21"/>
      <c r="EO1302" s="21"/>
      <c r="EP1302" s="21"/>
      <c r="EQ1302" s="21"/>
      <c r="ER1302" s="21"/>
      <c r="ES1302" s="21"/>
      <c r="ET1302" s="21"/>
      <c r="EU1302" s="21"/>
      <c r="EV1302" s="21"/>
      <c r="EW1302" s="21"/>
      <c r="EX1302" s="21"/>
      <c r="EY1302" s="21"/>
      <c r="EZ1302" s="21"/>
      <c r="FA1302" s="21"/>
      <c r="FB1302" s="21"/>
      <c r="FC1302" s="21"/>
      <c r="FD1302" s="21"/>
      <c r="FE1302" s="21"/>
      <c r="FF1302" s="21"/>
      <c r="FG1302" s="21"/>
      <c r="FH1302" s="21"/>
      <c r="FI1302" s="21"/>
      <c r="FJ1302" s="21"/>
      <c r="FK1302" s="21"/>
      <c r="FL1302" s="21"/>
      <c r="FM1302" s="21"/>
      <c r="FN1302" s="21"/>
      <c r="FO1302" s="21"/>
      <c r="FP1302" s="21"/>
      <c r="FQ1302" s="21"/>
      <c r="FR1302" s="21"/>
      <c r="FS1302" s="21"/>
      <c r="FT1302" s="21"/>
      <c r="FU1302" s="21"/>
      <c r="FV1302" s="21"/>
      <c r="FW1302" s="21"/>
      <c r="FX1302" s="21"/>
      <c r="FY1302" s="21"/>
      <c r="FZ1302" s="21"/>
      <c r="GA1302" s="21"/>
      <c r="GB1302" s="21"/>
      <c r="GC1302" s="21"/>
      <c r="GD1302" s="21"/>
      <c r="GE1302" s="21"/>
      <c r="GF1302" s="21"/>
      <c r="GG1302" s="21"/>
      <c r="GH1302" s="21"/>
      <c r="GI1302" s="21"/>
      <c r="GJ1302" s="21"/>
      <c r="GK1302" s="21"/>
      <c r="GL1302" s="21"/>
      <c r="GM1302" s="21"/>
      <c r="GN1302" s="21"/>
      <c r="GO1302" s="21"/>
      <c r="GP1302" s="21"/>
      <c r="GQ1302" s="21"/>
      <c r="GR1302" s="21"/>
      <c r="GS1302" s="21"/>
      <c r="GT1302" s="21"/>
      <c r="GU1302" s="21"/>
      <c r="GV1302" s="21"/>
      <c r="GW1302" s="21"/>
      <c r="GX1302" s="21"/>
      <c r="GY1302" s="21"/>
      <c r="GZ1302" s="21"/>
      <c r="HA1302" s="21"/>
      <c r="HB1302" s="21"/>
      <c r="HC1302" s="21"/>
      <c r="HD1302" s="21"/>
      <c r="HE1302" s="21"/>
      <c r="HF1302" s="21"/>
      <c r="HG1302" s="21"/>
      <c r="HH1302" s="21"/>
      <c r="HI1302" s="21"/>
      <c r="HJ1302" s="21"/>
      <c r="HK1302" s="21"/>
      <c r="HL1302" s="21"/>
      <c r="HM1302" s="21"/>
      <c r="HN1302" s="21"/>
      <c r="HO1302" s="21"/>
      <c r="HP1302" s="21"/>
      <c r="HQ1302" s="21"/>
      <c r="HR1302" s="21"/>
      <c r="HS1302" s="21"/>
      <c r="HT1302" s="21"/>
      <c r="HU1302" s="21"/>
      <c r="HV1302" s="21"/>
      <c r="HW1302" s="21"/>
      <c r="HX1302" s="21"/>
      <c r="HY1302" s="21"/>
      <c r="HZ1302" s="21"/>
      <c r="IA1302" s="21"/>
      <c r="IB1302" s="21"/>
      <c r="IC1302" s="21"/>
      <c r="ID1302" s="21"/>
      <c r="IE1302" s="21"/>
      <c r="IF1302" s="21"/>
      <c r="IG1302" s="21"/>
      <c r="IH1302" s="21"/>
      <c r="II1302" s="21"/>
      <c r="IJ1302" s="21"/>
      <c r="IK1302" s="21"/>
      <c r="IL1302" s="21"/>
      <c r="IM1302" s="21"/>
      <c r="IN1302" s="21"/>
      <c r="IO1302" s="21"/>
      <c r="IP1302" s="21"/>
      <c r="IQ1302" s="21"/>
      <c r="IR1302" s="21"/>
      <c r="IS1302" s="21"/>
      <c r="IT1302" s="21"/>
      <c r="IU1302" s="21"/>
      <c r="IV1302" s="21"/>
      <c r="IW1302" s="21"/>
      <c r="IX1302" s="21"/>
      <c r="IY1302" s="21"/>
      <c r="IZ1302" s="21"/>
      <c r="JA1302" s="21"/>
      <c r="JB1302" s="21"/>
      <c r="JC1302" s="21"/>
      <c r="JD1302" s="21"/>
      <c r="JE1302" s="21"/>
      <c r="JF1302" s="21"/>
      <c r="JG1302" s="21"/>
      <c r="JH1302" s="21"/>
      <c r="JI1302" s="21"/>
      <c r="JJ1302" s="21"/>
      <c r="JK1302" s="21"/>
      <c r="JL1302" s="21"/>
      <c r="JM1302" s="21"/>
      <c r="JN1302" s="21"/>
      <c r="JO1302" s="21"/>
      <c r="JP1302" s="21"/>
      <c r="JQ1302" s="21"/>
      <c r="JR1302" s="21"/>
      <c r="JS1302" s="21"/>
      <c r="JT1302" s="21"/>
      <c r="JU1302" s="21"/>
      <c r="JV1302" s="21"/>
      <c r="JW1302" s="21"/>
      <c r="JX1302" s="21"/>
      <c r="JY1302" s="21"/>
    </row>
    <row r="1303" spans="1:285" ht="14.1" customHeight="1">
      <c r="A1303" s="21"/>
      <c r="B1303" s="21"/>
      <c r="C1303" s="21"/>
      <c r="D1303" s="21"/>
      <c r="E1303" s="21"/>
      <c r="F1303" s="21"/>
      <c r="G1303" s="21"/>
      <c r="H1303" s="21"/>
      <c r="I1303" s="21"/>
      <c r="J1303" s="21"/>
      <c r="K1303" s="21"/>
      <c r="L1303" s="21"/>
      <c r="M1303" s="21"/>
      <c r="N1303" s="21"/>
      <c r="O1303" s="21"/>
      <c r="P1303" s="21"/>
      <c r="Q1303" s="21"/>
      <c r="R1303" s="21"/>
      <c r="S1303" s="21"/>
      <c r="T1303" s="21"/>
      <c r="U1303" s="21"/>
      <c r="V1303" s="21"/>
      <c r="W1303" s="21"/>
      <c r="X1303" s="21"/>
      <c r="Y1303" s="21"/>
      <c r="Z1303" s="21"/>
      <c r="AA1303" s="21"/>
      <c r="AB1303" s="21"/>
      <c r="AC1303" s="21"/>
      <c r="AD1303" s="21"/>
      <c r="AE1303" s="21"/>
      <c r="AF1303" s="21"/>
      <c r="AG1303" s="21"/>
      <c r="AH1303" s="21"/>
      <c r="AI1303" s="21"/>
      <c r="AJ1303" s="21"/>
      <c r="AK1303" s="21"/>
      <c r="AL1303" s="21"/>
      <c r="AM1303" s="21"/>
      <c r="AN1303" s="21"/>
      <c r="AO1303" s="21"/>
      <c r="AP1303" s="21"/>
      <c r="AQ1303" s="21"/>
      <c r="AR1303" s="21"/>
      <c r="AS1303" s="21"/>
      <c r="AT1303" s="21"/>
      <c r="AU1303" s="21"/>
      <c r="AV1303" s="21"/>
      <c r="AW1303" s="21"/>
      <c r="AX1303" s="21"/>
      <c r="AY1303" s="21"/>
      <c r="AZ1303" s="21"/>
      <c r="BA1303" s="21"/>
      <c r="BB1303" s="21"/>
      <c r="BC1303" s="21"/>
      <c r="BD1303" s="21"/>
      <c r="BE1303" s="21"/>
      <c r="BF1303" s="21"/>
      <c r="BG1303" s="21"/>
      <c r="BH1303" s="21"/>
      <c r="BI1303" s="21"/>
      <c r="BJ1303" s="21"/>
      <c r="BK1303" s="21"/>
      <c r="BL1303" s="21"/>
      <c r="BM1303" s="21"/>
      <c r="BN1303" s="21"/>
      <c r="BO1303" s="21"/>
      <c r="BP1303" s="21"/>
      <c r="BQ1303" s="21"/>
      <c r="BR1303" s="21"/>
      <c r="BS1303" s="21"/>
      <c r="BT1303" s="21"/>
      <c r="BU1303" s="21"/>
      <c r="BV1303" s="21"/>
      <c r="BW1303" s="21"/>
      <c r="BX1303" s="21"/>
      <c r="BY1303" s="21"/>
      <c r="BZ1303" s="21"/>
      <c r="CA1303" s="21"/>
      <c r="CB1303" s="21"/>
      <c r="CC1303" s="21"/>
      <c r="CD1303" s="21"/>
      <c r="CE1303" s="21"/>
      <c r="CF1303" s="21"/>
      <c r="CG1303" s="21"/>
      <c r="CH1303" s="21"/>
      <c r="CI1303" s="21"/>
      <c r="CJ1303" s="21"/>
      <c r="CK1303" s="21"/>
      <c r="CL1303" s="21"/>
      <c r="CM1303" s="21"/>
      <c r="CN1303" s="21"/>
      <c r="CO1303" s="21"/>
      <c r="CP1303" s="21"/>
      <c r="CQ1303" s="21"/>
      <c r="CR1303" s="21"/>
      <c r="CS1303" s="21"/>
      <c r="CT1303" s="21"/>
      <c r="CU1303" s="21"/>
      <c r="CV1303" s="21"/>
      <c r="CW1303" s="21"/>
      <c r="CX1303" s="21"/>
      <c r="CY1303" s="21"/>
      <c r="CZ1303" s="21"/>
      <c r="DA1303" s="21"/>
      <c r="DB1303" s="21"/>
      <c r="DC1303" s="21"/>
      <c r="DD1303" s="21"/>
      <c r="DE1303" s="21"/>
      <c r="DF1303" s="21"/>
      <c r="DG1303" s="21"/>
      <c r="DH1303" s="21"/>
      <c r="DI1303" s="21"/>
      <c r="DJ1303" s="21"/>
      <c r="DK1303" s="21"/>
      <c r="DL1303" s="21"/>
      <c r="DM1303" s="21"/>
      <c r="DN1303" s="21"/>
      <c r="DO1303" s="21"/>
      <c r="DP1303" s="21"/>
      <c r="DQ1303" s="21"/>
      <c r="DR1303" s="21"/>
      <c r="DS1303" s="21"/>
      <c r="DT1303" s="21"/>
      <c r="DU1303" s="21"/>
      <c r="DV1303" s="21"/>
      <c r="DW1303" s="21"/>
      <c r="DX1303" s="21"/>
      <c r="DY1303" s="21"/>
      <c r="DZ1303" s="21"/>
      <c r="EA1303" s="21"/>
      <c r="EB1303" s="21"/>
      <c r="EC1303" s="21"/>
      <c r="ED1303" s="21"/>
      <c r="EE1303" s="21"/>
      <c r="EF1303" s="21"/>
      <c r="EG1303" s="21"/>
      <c r="EH1303" s="21"/>
      <c r="EI1303" s="21"/>
      <c r="EJ1303" s="21"/>
      <c r="EK1303" s="21"/>
      <c r="EL1303" s="21"/>
      <c r="EM1303" s="21"/>
      <c r="EN1303" s="21"/>
      <c r="EO1303" s="21"/>
      <c r="EP1303" s="21"/>
      <c r="EQ1303" s="21"/>
      <c r="ER1303" s="21"/>
      <c r="ES1303" s="21"/>
      <c r="ET1303" s="21"/>
      <c r="EU1303" s="21"/>
      <c r="EV1303" s="21"/>
      <c r="EW1303" s="21"/>
      <c r="EX1303" s="21"/>
      <c r="EY1303" s="21"/>
      <c r="EZ1303" s="21"/>
      <c r="FA1303" s="21"/>
      <c r="FB1303" s="21"/>
      <c r="FC1303" s="21"/>
      <c r="FD1303" s="21"/>
      <c r="FE1303" s="21"/>
      <c r="FF1303" s="21"/>
      <c r="FG1303" s="21"/>
      <c r="FH1303" s="21"/>
      <c r="FI1303" s="21"/>
      <c r="FJ1303" s="21"/>
      <c r="FK1303" s="21"/>
      <c r="FL1303" s="21"/>
      <c r="FM1303" s="21"/>
      <c r="FN1303" s="21"/>
      <c r="FO1303" s="21"/>
      <c r="FP1303" s="21"/>
      <c r="FQ1303" s="21"/>
      <c r="FR1303" s="21"/>
      <c r="FS1303" s="21"/>
      <c r="FT1303" s="21"/>
      <c r="FU1303" s="21"/>
      <c r="FV1303" s="21"/>
      <c r="FW1303" s="21"/>
      <c r="FX1303" s="21"/>
      <c r="FY1303" s="21"/>
      <c r="FZ1303" s="21"/>
      <c r="GA1303" s="21"/>
      <c r="GB1303" s="21"/>
      <c r="GC1303" s="21"/>
      <c r="GD1303" s="21"/>
      <c r="GE1303" s="21"/>
      <c r="GF1303" s="21"/>
      <c r="GG1303" s="21"/>
      <c r="GH1303" s="21"/>
      <c r="GI1303" s="21"/>
      <c r="GJ1303" s="21"/>
      <c r="GK1303" s="21"/>
      <c r="GL1303" s="21"/>
      <c r="GM1303" s="21"/>
      <c r="GN1303" s="21"/>
      <c r="GO1303" s="21"/>
      <c r="GP1303" s="21"/>
      <c r="GQ1303" s="21"/>
      <c r="GR1303" s="21"/>
      <c r="GS1303" s="21"/>
      <c r="GT1303" s="21"/>
      <c r="GU1303" s="21"/>
      <c r="GV1303" s="21"/>
      <c r="GW1303" s="21"/>
      <c r="GX1303" s="21"/>
      <c r="GY1303" s="21"/>
      <c r="GZ1303" s="21"/>
      <c r="HA1303" s="21"/>
      <c r="HB1303" s="21"/>
      <c r="HC1303" s="21"/>
      <c r="HD1303" s="21"/>
      <c r="HE1303" s="21"/>
      <c r="HF1303" s="21"/>
      <c r="HG1303" s="21"/>
      <c r="HH1303" s="21"/>
      <c r="HI1303" s="21"/>
      <c r="HJ1303" s="21"/>
      <c r="HK1303" s="21"/>
      <c r="HL1303" s="21"/>
      <c r="HM1303" s="21"/>
      <c r="HN1303" s="21"/>
      <c r="HO1303" s="21"/>
      <c r="HP1303" s="21"/>
      <c r="HQ1303" s="21"/>
      <c r="HR1303" s="21"/>
      <c r="HS1303" s="21"/>
      <c r="HT1303" s="21"/>
      <c r="HU1303" s="21"/>
      <c r="HV1303" s="21"/>
      <c r="HW1303" s="21"/>
      <c r="HX1303" s="21"/>
      <c r="HY1303" s="21"/>
      <c r="HZ1303" s="21"/>
      <c r="IA1303" s="21"/>
      <c r="IB1303" s="21"/>
      <c r="IC1303" s="21"/>
      <c r="ID1303" s="21"/>
      <c r="IE1303" s="21"/>
      <c r="IF1303" s="21"/>
      <c r="IG1303" s="21"/>
      <c r="IH1303" s="21"/>
      <c r="II1303" s="21"/>
      <c r="IJ1303" s="21"/>
      <c r="IK1303" s="21"/>
      <c r="IL1303" s="21"/>
      <c r="IM1303" s="21"/>
      <c r="IN1303" s="21"/>
      <c r="IO1303" s="21"/>
      <c r="IP1303" s="21"/>
      <c r="IQ1303" s="21"/>
      <c r="IR1303" s="21"/>
      <c r="IS1303" s="21"/>
      <c r="IT1303" s="21"/>
      <c r="IU1303" s="21"/>
      <c r="IV1303" s="21"/>
      <c r="IW1303" s="21"/>
      <c r="IX1303" s="21"/>
      <c r="IY1303" s="21"/>
      <c r="IZ1303" s="21"/>
      <c r="JA1303" s="21"/>
      <c r="JB1303" s="21"/>
      <c r="JC1303" s="21"/>
      <c r="JD1303" s="21"/>
      <c r="JE1303" s="21"/>
      <c r="JF1303" s="21"/>
      <c r="JG1303" s="21"/>
      <c r="JH1303" s="21"/>
      <c r="JI1303" s="21"/>
      <c r="JJ1303" s="21"/>
      <c r="JK1303" s="21"/>
      <c r="JL1303" s="21"/>
      <c r="JM1303" s="21"/>
      <c r="JN1303" s="21"/>
      <c r="JO1303" s="21"/>
      <c r="JP1303" s="21"/>
      <c r="JQ1303" s="21"/>
      <c r="JR1303" s="21"/>
      <c r="JS1303" s="21"/>
      <c r="JT1303" s="21"/>
      <c r="JU1303" s="21"/>
      <c r="JV1303" s="21"/>
      <c r="JW1303" s="21"/>
      <c r="JX1303" s="21"/>
      <c r="JY1303" s="21"/>
    </row>
    <row r="1304" spans="1:285" ht="14.1" customHeight="1">
      <c r="A1304" s="21"/>
      <c r="B1304" s="21"/>
      <c r="C1304" s="21"/>
      <c r="D1304" s="21"/>
      <c r="E1304" s="21"/>
      <c r="F1304" s="21"/>
      <c r="G1304" s="21"/>
      <c r="H1304" s="21"/>
      <c r="I1304" s="21"/>
      <c r="J1304" s="21"/>
      <c r="K1304" s="21"/>
      <c r="L1304" s="21"/>
      <c r="M1304" s="21"/>
      <c r="N1304" s="21"/>
      <c r="O1304" s="21"/>
      <c r="P1304" s="21"/>
      <c r="Q1304" s="21"/>
      <c r="R1304" s="21"/>
      <c r="S1304" s="21"/>
      <c r="T1304" s="21"/>
      <c r="U1304" s="21"/>
      <c r="V1304" s="21"/>
      <c r="W1304" s="21"/>
      <c r="X1304" s="21"/>
      <c r="Y1304" s="21"/>
      <c r="Z1304" s="21"/>
      <c r="AA1304" s="21"/>
      <c r="AB1304" s="21"/>
      <c r="AC1304" s="21"/>
      <c r="AD1304" s="21"/>
      <c r="AE1304" s="21"/>
      <c r="AF1304" s="21"/>
      <c r="AG1304" s="21"/>
      <c r="AH1304" s="21"/>
      <c r="AI1304" s="21"/>
      <c r="AJ1304" s="21"/>
      <c r="AK1304" s="21"/>
      <c r="AL1304" s="21"/>
      <c r="AM1304" s="21"/>
      <c r="AN1304" s="21"/>
      <c r="AO1304" s="21"/>
      <c r="AP1304" s="21"/>
      <c r="AQ1304" s="21"/>
      <c r="AR1304" s="21"/>
      <c r="AS1304" s="21"/>
      <c r="AT1304" s="21"/>
      <c r="AU1304" s="21"/>
      <c r="AV1304" s="21"/>
      <c r="AW1304" s="21"/>
      <c r="AX1304" s="21"/>
      <c r="AY1304" s="21"/>
      <c r="AZ1304" s="21"/>
      <c r="BA1304" s="21"/>
      <c r="BB1304" s="21"/>
      <c r="BC1304" s="21"/>
      <c r="BD1304" s="21"/>
      <c r="BE1304" s="21"/>
      <c r="BF1304" s="21"/>
      <c r="BG1304" s="21"/>
      <c r="BH1304" s="21"/>
      <c r="BI1304" s="21"/>
      <c r="BJ1304" s="21"/>
      <c r="BK1304" s="21"/>
      <c r="BL1304" s="21"/>
      <c r="BM1304" s="21"/>
      <c r="BN1304" s="21"/>
      <c r="BO1304" s="21"/>
      <c r="BP1304" s="21"/>
      <c r="BQ1304" s="21"/>
      <c r="BR1304" s="21"/>
      <c r="BS1304" s="21"/>
      <c r="BT1304" s="21"/>
      <c r="BU1304" s="21"/>
      <c r="BV1304" s="21"/>
      <c r="BW1304" s="21"/>
      <c r="BX1304" s="21"/>
      <c r="BY1304" s="21"/>
      <c r="BZ1304" s="21"/>
      <c r="CA1304" s="21"/>
      <c r="CB1304" s="21"/>
      <c r="CC1304" s="21"/>
      <c r="CD1304" s="21"/>
      <c r="CE1304" s="21"/>
      <c r="CF1304" s="21"/>
      <c r="CG1304" s="21"/>
      <c r="CH1304" s="21"/>
      <c r="CI1304" s="21"/>
      <c r="CJ1304" s="21"/>
      <c r="CK1304" s="21"/>
      <c r="CL1304" s="21"/>
      <c r="CM1304" s="21"/>
      <c r="CN1304" s="21"/>
      <c r="CO1304" s="21"/>
      <c r="CP1304" s="21"/>
      <c r="CQ1304" s="21"/>
      <c r="CR1304" s="21"/>
      <c r="CS1304" s="21"/>
      <c r="CT1304" s="21"/>
      <c r="CU1304" s="21"/>
      <c r="CV1304" s="21"/>
      <c r="CW1304" s="21"/>
      <c r="CX1304" s="21"/>
      <c r="CY1304" s="21"/>
      <c r="CZ1304" s="21"/>
      <c r="DA1304" s="21"/>
      <c r="DB1304" s="21"/>
      <c r="DC1304" s="21"/>
      <c r="DD1304" s="21"/>
      <c r="DE1304" s="21"/>
      <c r="DF1304" s="21"/>
      <c r="DG1304" s="21"/>
      <c r="DH1304" s="21"/>
      <c r="DI1304" s="21"/>
      <c r="DJ1304" s="21"/>
      <c r="DK1304" s="21"/>
      <c r="DL1304" s="21"/>
      <c r="DM1304" s="21"/>
      <c r="DN1304" s="21"/>
      <c r="DO1304" s="21"/>
      <c r="DP1304" s="21"/>
      <c r="DQ1304" s="21"/>
      <c r="DR1304" s="21"/>
      <c r="DS1304" s="21"/>
      <c r="DT1304" s="21"/>
      <c r="DU1304" s="21"/>
      <c r="DV1304" s="21"/>
      <c r="DW1304" s="21"/>
      <c r="DX1304" s="21"/>
      <c r="DY1304" s="21"/>
      <c r="DZ1304" s="21"/>
      <c r="EA1304" s="21"/>
      <c r="EB1304" s="21"/>
      <c r="EC1304" s="21"/>
      <c r="ED1304" s="21"/>
      <c r="EE1304" s="21"/>
      <c r="EF1304" s="21"/>
      <c r="EG1304" s="21"/>
      <c r="EH1304" s="21"/>
      <c r="EI1304" s="21"/>
      <c r="EJ1304" s="21"/>
      <c r="EK1304" s="21"/>
      <c r="EL1304" s="21"/>
      <c r="EM1304" s="21"/>
      <c r="EN1304" s="21"/>
      <c r="EO1304" s="21"/>
      <c r="EP1304" s="21"/>
      <c r="EQ1304" s="21"/>
      <c r="ER1304" s="21"/>
      <c r="ES1304" s="21"/>
      <c r="ET1304" s="21"/>
      <c r="EU1304" s="21"/>
      <c r="EV1304" s="21"/>
      <c r="EW1304" s="21"/>
      <c r="EX1304" s="21"/>
      <c r="EY1304" s="21"/>
      <c r="EZ1304" s="21"/>
      <c r="FA1304" s="21"/>
      <c r="FB1304" s="21"/>
      <c r="FC1304" s="21"/>
      <c r="FD1304" s="21"/>
      <c r="FE1304" s="21"/>
      <c r="FF1304" s="21"/>
      <c r="FG1304" s="21"/>
      <c r="FH1304" s="21"/>
      <c r="FI1304" s="21"/>
      <c r="FJ1304" s="21"/>
      <c r="FK1304" s="21"/>
      <c r="FL1304" s="21"/>
      <c r="FM1304" s="21"/>
      <c r="FN1304" s="21"/>
      <c r="FO1304" s="21"/>
      <c r="FP1304" s="21"/>
      <c r="FQ1304" s="21"/>
      <c r="FR1304" s="21"/>
      <c r="FS1304" s="21"/>
      <c r="FT1304" s="21"/>
      <c r="FU1304" s="21"/>
      <c r="FV1304" s="21"/>
      <c r="FW1304" s="21"/>
      <c r="FX1304" s="21"/>
      <c r="FY1304" s="21"/>
      <c r="FZ1304" s="21"/>
      <c r="GA1304" s="21"/>
      <c r="GB1304" s="21"/>
      <c r="GC1304" s="21"/>
      <c r="GD1304" s="21"/>
      <c r="GE1304" s="21"/>
      <c r="GF1304" s="21"/>
      <c r="GG1304" s="21"/>
      <c r="GH1304" s="21"/>
      <c r="GI1304" s="21"/>
      <c r="GJ1304" s="21"/>
      <c r="GK1304" s="21"/>
      <c r="GL1304" s="21"/>
      <c r="GM1304" s="21"/>
      <c r="GN1304" s="21"/>
      <c r="GO1304" s="21"/>
      <c r="GP1304" s="21"/>
      <c r="GQ1304" s="21"/>
      <c r="GR1304" s="21"/>
      <c r="GS1304" s="21"/>
      <c r="GT1304" s="21"/>
      <c r="GU1304" s="21"/>
      <c r="GV1304" s="21"/>
      <c r="GW1304" s="21"/>
      <c r="GX1304" s="21"/>
      <c r="GY1304" s="21"/>
      <c r="GZ1304" s="21"/>
      <c r="HA1304" s="21"/>
      <c r="HB1304" s="21"/>
      <c r="HC1304" s="21"/>
      <c r="HD1304" s="21"/>
      <c r="HE1304" s="21"/>
      <c r="HF1304" s="21"/>
      <c r="HG1304" s="21"/>
      <c r="HH1304" s="21"/>
      <c r="HI1304" s="21"/>
      <c r="HJ1304" s="21"/>
      <c r="HK1304" s="21"/>
      <c r="HL1304" s="21"/>
      <c r="HM1304" s="21"/>
      <c r="HN1304" s="21"/>
      <c r="HO1304" s="21"/>
      <c r="HP1304" s="21"/>
      <c r="HQ1304" s="21"/>
      <c r="HR1304" s="21"/>
      <c r="HS1304" s="21"/>
      <c r="HT1304" s="21"/>
      <c r="HU1304" s="21"/>
      <c r="HV1304" s="21"/>
      <c r="HW1304" s="21"/>
      <c r="HX1304" s="21"/>
      <c r="HY1304" s="21"/>
      <c r="HZ1304" s="21"/>
      <c r="IA1304" s="21"/>
      <c r="IB1304" s="21"/>
      <c r="IC1304" s="21"/>
      <c r="ID1304" s="21"/>
      <c r="IE1304" s="21"/>
      <c r="IF1304" s="21"/>
      <c r="IG1304" s="21"/>
      <c r="IH1304" s="21"/>
      <c r="II1304" s="21"/>
      <c r="IJ1304" s="21"/>
      <c r="IK1304" s="21"/>
      <c r="IL1304" s="21"/>
      <c r="IM1304" s="21"/>
      <c r="IN1304" s="21"/>
      <c r="IO1304" s="21"/>
      <c r="IP1304" s="21"/>
      <c r="IQ1304" s="21"/>
      <c r="IR1304" s="21"/>
      <c r="IS1304" s="21"/>
      <c r="IT1304" s="21"/>
      <c r="IU1304" s="21"/>
      <c r="IV1304" s="21"/>
      <c r="IW1304" s="21"/>
      <c r="IX1304" s="21"/>
      <c r="IY1304" s="21"/>
      <c r="IZ1304" s="21"/>
      <c r="JA1304" s="21"/>
      <c r="JB1304" s="21"/>
      <c r="JC1304" s="21"/>
      <c r="JD1304" s="21"/>
      <c r="JE1304" s="21"/>
      <c r="JF1304" s="21"/>
      <c r="JG1304" s="21"/>
      <c r="JH1304" s="21"/>
      <c r="JI1304" s="21"/>
      <c r="JJ1304" s="21"/>
      <c r="JK1304" s="21"/>
      <c r="JL1304" s="21"/>
      <c r="JM1304" s="21"/>
      <c r="JN1304" s="21"/>
      <c r="JO1304" s="21"/>
      <c r="JP1304" s="21"/>
      <c r="JQ1304" s="21"/>
      <c r="JR1304" s="21"/>
      <c r="JS1304" s="21"/>
      <c r="JT1304" s="21"/>
      <c r="JU1304" s="21"/>
      <c r="JV1304" s="21"/>
      <c r="JW1304" s="21"/>
      <c r="JX1304" s="21"/>
      <c r="JY1304" s="21"/>
    </row>
    <row r="1305" spans="1:285" ht="14.1" customHeight="1">
      <c r="A1305" s="21"/>
      <c r="B1305" s="21"/>
      <c r="C1305" s="21"/>
      <c r="D1305" s="21"/>
      <c r="E1305" s="21"/>
      <c r="F1305" s="21"/>
      <c r="G1305" s="21"/>
      <c r="H1305" s="21"/>
      <c r="I1305" s="21"/>
      <c r="J1305" s="21"/>
      <c r="K1305" s="21"/>
      <c r="L1305" s="21"/>
      <c r="M1305" s="21"/>
      <c r="N1305" s="21"/>
      <c r="O1305" s="21"/>
      <c r="P1305" s="21"/>
      <c r="Q1305" s="21"/>
      <c r="R1305" s="21"/>
      <c r="S1305" s="21"/>
      <c r="T1305" s="21"/>
      <c r="U1305" s="21"/>
      <c r="V1305" s="21"/>
      <c r="W1305" s="21"/>
      <c r="X1305" s="21"/>
      <c r="Y1305" s="21"/>
      <c r="Z1305" s="21"/>
      <c r="AA1305" s="21"/>
      <c r="AB1305" s="21"/>
      <c r="AC1305" s="21"/>
      <c r="AD1305" s="21"/>
      <c r="AE1305" s="21"/>
      <c r="AF1305" s="21"/>
      <c r="AG1305" s="21"/>
      <c r="AH1305" s="21"/>
      <c r="AI1305" s="21"/>
      <c r="AJ1305" s="21"/>
      <c r="AK1305" s="21"/>
      <c r="AL1305" s="21"/>
      <c r="AM1305" s="21"/>
      <c r="AN1305" s="21"/>
      <c r="AO1305" s="21"/>
      <c r="AP1305" s="21"/>
      <c r="AQ1305" s="21"/>
      <c r="AR1305" s="21"/>
      <c r="AS1305" s="21"/>
      <c r="AT1305" s="21"/>
      <c r="AU1305" s="21"/>
      <c r="AV1305" s="21"/>
      <c r="AW1305" s="21"/>
      <c r="AX1305" s="21"/>
      <c r="AY1305" s="21"/>
      <c r="AZ1305" s="21"/>
      <c r="BA1305" s="21"/>
      <c r="BB1305" s="21"/>
      <c r="BC1305" s="21"/>
      <c r="BD1305" s="21"/>
      <c r="BE1305" s="21"/>
      <c r="BF1305" s="21"/>
      <c r="BG1305" s="21"/>
      <c r="BH1305" s="21"/>
      <c r="BI1305" s="21"/>
      <c r="BJ1305" s="21"/>
      <c r="BK1305" s="21"/>
      <c r="BL1305" s="21"/>
      <c r="BM1305" s="21"/>
      <c r="BN1305" s="21"/>
      <c r="BO1305" s="21"/>
      <c r="BP1305" s="21"/>
      <c r="BQ1305" s="21"/>
      <c r="BR1305" s="21"/>
      <c r="BS1305" s="21"/>
      <c r="BT1305" s="21"/>
      <c r="BU1305" s="21"/>
      <c r="BV1305" s="21"/>
      <c r="BW1305" s="21"/>
      <c r="BX1305" s="21"/>
      <c r="BY1305" s="21"/>
      <c r="BZ1305" s="21"/>
      <c r="CA1305" s="21"/>
      <c r="CB1305" s="21"/>
      <c r="CC1305" s="21"/>
      <c r="CD1305" s="21"/>
      <c r="CE1305" s="21"/>
      <c r="CF1305" s="21"/>
      <c r="CG1305" s="21"/>
      <c r="CH1305" s="21"/>
      <c r="CI1305" s="21"/>
      <c r="CJ1305" s="21"/>
      <c r="CK1305" s="21"/>
      <c r="CL1305" s="21"/>
      <c r="CM1305" s="21"/>
      <c r="CN1305" s="21"/>
      <c r="CO1305" s="21"/>
      <c r="CP1305" s="21"/>
      <c r="CQ1305" s="21"/>
      <c r="CR1305" s="21"/>
      <c r="CS1305" s="21"/>
      <c r="CT1305" s="21"/>
      <c r="CU1305" s="21"/>
      <c r="CV1305" s="21"/>
      <c r="CW1305" s="21"/>
      <c r="CX1305" s="21"/>
      <c r="CY1305" s="21"/>
      <c r="CZ1305" s="21"/>
      <c r="DA1305" s="21"/>
      <c r="DB1305" s="21"/>
      <c r="DC1305" s="21"/>
      <c r="DD1305" s="21"/>
      <c r="DE1305" s="21"/>
      <c r="DF1305" s="21"/>
      <c r="DG1305" s="21"/>
      <c r="DH1305" s="21"/>
      <c r="DI1305" s="21"/>
      <c r="DJ1305" s="21"/>
      <c r="DK1305" s="21"/>
      <c r="DL1305" s="21"/>
      <c r="DM1305" s="21"/>
      <c r="DN1305" s="21"/>
      <c r="DO1305" s="21"/>
      <c r="DP1305" s="21"/>
      <c r="DQ1305" s="21"/>
      <c r="DR1305" s="21"/>
      <c r="DS1305" s="21"/>
      <c r="DT1305" s="21"/>
      <c r="DU1305" s="21"/>
      <c r="DV1305" s="21"/>
      <c r="DW1305" s="21"/>
      <c r="DX1305" s="21"/>
      <c r="DY1305" s="21"/>
      <c r="DZ1305" s="21"/>
      <c r="EA1305" s="21"/>
      <c r="EB1305" s="21"/>
      <c r="EC1305" s="21"/>
      <c r="ED1305" s="21"/>
      <c r="EE1305" s="21"/>
      <c r="EF1305" s="21"/>
      <c r="EG1305" s="21"/>
      <c r="EH1305" s="21"/>
      <c r="EI1305" s="21"/>
      <c r="EJ1305" s="21"/>
      <c r="EK1305" s="21"/>
      <c r="EL1305" s="21"/>
      <c r="EM1305" s="21"/>
      <c r="EN1305" s="21"/>
      <c r="EO1305" s="21"/>
      <c r="EP1305" s="21"/>
      <c r="EQ1305" s="21"/>
      <c r="ER1305" s="21"/>
      <c r="ES1305" s="21"/>
      <c r="ET1305" s="21"/>
      <c r="EU1305" s="21"/>
      <c r="EV1305" s="21"/>
      <c r="EW1305" s="21"/>
      <c r="EX1305" s="21"/>
      <c r="EY1305" s="21"/>
      <c r="EZ1305" s="21"/>
      <c r="FA1305" s="21"/>
      <c r="FB1305" s="21"/>
      <c r="FC1305" s="21"/>
      <c r="FD1305" s="21"/>
      <c r="FE1305" s="21"/>
      <c r="FF1305" s="21"/>
      <c r="FG1305" s="21"/>
      <c r="FH1305" s="21"/>
      <c r="FI1305" s="21"/>
      <c r="FJ1305" s="21"/>
      <c r="FK1305" s="21"/>
      <c r="FL1305" s="21"/>
      <c r="FM1305" s="21"/>
      <c r="FN1305" s="21"/>
      <c r="FO1305" s="21"/>
      <c r="FP1305" s="21"/>
      <c r="FQ1305" s="21"/>
      <c r="FR1305" s="21"/>
      <c r="FS1305" s="21"/>
      <c r="FT1305" s="21"/>
      <c r="FU1305" s="21"/>
      <c r="FV1305" s="21"/>
      <c r="FW1305" s="21"/>
      <c r="FX1305" s="21"/>
      <c r="FY1305" s="21"/>
      <c r="FZ1305" s="21"/>
      <c r="GA1305" s="21"/>
      <c r="GB1305" s="21"/>
      <c r="GC1305" s="21"/>
      <c r="GD1305" s="21"/>
      <c r="GE1305" s="21"/>
      <c r="GF1305" s="21"/>
      <c r="GG1305" s="21"/>
      <c r="GH1305" s="21"/>
      <c r="GI1305" s="21"/>
      <c r="GJ1305" s="21"/>
      <c r="GK1305" s="21"/>
      <c r="GL1305" s="21"/>
      <c r="GM1305" s="21"/>
      <c r="GN1305" s="21"/>
      <c r="GO1305" s="21"/>
      <c r="GP1305" s="21"/>
      <c r="GQ1305" s="21"/>
      <c r="GR1305" s="21"/>
      <c r="GS1305" s="21"/>
      <c r="GT1305" s="21"/>
      <c r="GU1305" s="21"/>
      <c r="GV1305" s="21"/>
      <c r="GW1305" s="21"/>
      <c r="GX1305" s="21"/>
      <c r="GY1305" s="21"/>
      <c r="GZ1305" s="21"/>
      <c r="HA1305" s="21"/>
      <c r="HB1305" s="21"/>
      <c r="HC1305" s="21"/>
      <c r="HD1305" s="21"/>
      <c r="HE1305" s="21"/>
      <c r="HF1305" s="21"/>
      <c r="HG1305" s="21"/>
      <c r="HH1305" s="21"/>
      <c r="HI1305" s="21"/>
      <c r="HJ1305" s="21"/>
      <c r="HK1305" s="21"/>
      <c r="HL1305" s="21"/>
      <c r="HM1305" s="21"/>
      <c r="HN1305" s="21"/>
      <c r="HO1305" s="21"/>
      <c r="HP1305" s="21"/>
      <c r="HQ1305" s="21"/>
      <c r="HR1305" s="21"/>
      <c r="HS1305" s="21"/>
      <c r="HT1305" s="21"/>
      <c r="HU1305" s="21"/>
      <c r="HV1305" s="21"/>
      <c r="HW1305" s="21"/>
      <c r="HX1305" s="21"/>
      <c r="HY1305" s="21"/>
      <c r="HZ1305" s="21"/>
      <c r="IA1305" s="21"/>
      <c r="IB1305" s="21"/>
      <c r="IC1305" s="21"/>
      <c r="ID1305" s="21"/>
      <c r="IE1305" s="21"/>
      <c r="IF1305" s="21"/>
      <c r="IG1305" s="21"/>
      <c r="IH1305" s="21"/>
      <c r="II1305" s="21"/>
      <c r="IJ1305" s="21"/>
      <c r="IK1305" s="21"/>
      <c r="IL1305" s="21"/>
      <c r="IM1305" s="21"/>
      <c r="IN1305" s="21"/>
      <c r="IO1305" s="21"/>
      <c r="IP1305" s="21"/>
      <c r="IQ1305" s="21"/>
      <c r="IR1305" s="21"/>
      <c r="IS1305" s="21"/>
      <c r="IT1305" s="21"/>
      <c r="IU1305" s="21"/>
      <c r="IV1305" s="21"/>
      <c r="IW1305" s="21"/>
      <c r="IX1305" s="21"/>
      <c r="IY1305" s="21"/>
      <c r="IZ1305" s="21"/>
      <c r="JA1305" s="21"/>
      <c r="JB1305" s="21"/>
      <c r="JC1305" s="21"/>
      <c r="JD1305" s="21"/>
      <c r="JE1305" s="21"/>
      <c r="JF1305" s="21"/>
      <c r="JG1305" s="21"/>
      <c r="JH1305" s="21"/>
      <c r="JI1305" s="21"/>
      <c r="JJ1305" s="21"/>
      <c r="JK1305" s="21"/>
      <c r="JL1305" s="21"/>
      <c r="JM1305" s="21"/>
      <c r="JN1305" s="21"/>
      <c r="JO1305" s="21"/>
      <c r="JP1305" s="21"/>
      <c r="JQ1305" s="21"/>
      <c r="JR1305" s="21"/>
      <c r="JS1305" s="21"/>
      <c r="JT1305" s="21"/>
      <c r="JU1305" s="21"/>
      <c r="JV1305" s="21"/>
      <c r="JW1305" s="21"/>
      <c r="JX1305" s="21"/>
      <c r="JY1305" s="21"/>
    </row>
    <row r="1306" spans="1:285" ht="14.1" customHeight="1">
      <c r="A1306" s="21"/>
      <c r="B1306" s="21"/>
      <c r="C1306" s="21"/>
      <c r="D1306" s="21"/>
      <c r="E1306" s="21"/>
      <c r="F1306" s="21"/>
      <c r="G1306" s="21"/>
      <c r="H1306" s="21"/>
      <c r="I1306" s="21"/>
      <c r="J1306" s="21"/>
      <c r="K1306" s="21"/>
      <c r="L1306" s="21"/>
      <c r="M1306" s="21"/>
      <c r="N1306" s="21"/>
      <c r="O1306" s="21"/>
      <c r="P1306" s="21"/>
      <c r="Q1306" s="21"/>
      <c r="R1306" s="21"/>
      <c r="S1306" s="21"/>
      <c r="T1306" s="21"/>
      <c r="U1306" s="21"/>
      <c r="V1306" s="21"/>
      <c r="W1306" s="21"/>
      <c r="X1306" s="21"/>
      <c r="Y1306" s="21"/>
      <c r="Z1306" s="21"/>
      <c r="AA1306" s="21"/>
      <c r="AB1306" s="21"/>
      <c r="AC1306" s="21"/>
      <c r="AD1306" s="21"/>
      <c r="AE1306" s="21"/>
      <c r="AF1306" s="21"/>
      <c r="AG1306" s="21"/>
      <c r="AH1306" s="21"/>
      <c r="AI1306" s="21"/>
      <c r="AJ1306" s="21"/>
      <c r="AK1306" s="21"/>
      <c r="AL1306" s="21"/>
      <c r="AM1306" s="21"/>
      <c r="AN1306" s="21"/>
      <c r="AO1306" s="21"/>
      <c r="AP1306" s="21"/>
      <c r="AQ1306" s="21"/>
      <c r="AR1306" s="21"/>
      <c r="AS1306" s="21"/>
      <c r="AT1306" s="21"/>
      <c r="AU1306" s="21"/>
      <c r="AV1306" s="21"/>
      <c r="AW1306" s="21"/>
      <c r="AX1306" s="21"/>
      <c r="AY1306" s="21"/>
      <c r="AZ1306" s="21"/>
      <c r="BA1306" s="21"/>
      <c r="BB1306" s="21"/>
      <c r="BC1306" s="21"/>
      <c r="BD1306" s="21"/>
      <c r="BE1306" s="21"/>
      <c r="BF1306" s="21"/>
      <c r="BG1306" s="21"/>
      <c r="BH1306" s="21"/>
      <c r="BI1306" s="21"/>
      <c r="BJ1306" s="21"/>
      <c r="BK1306" s="21"/>
      <c r="BL1306" s="21"/>
      <c r="BM1306" s="21"/>
      <c r="BN1306" s="21"/>
      <c r="BO1306" s="21"/>
      <c r="BP1306" s="21"/>
      <c r="BQ1306" s="21"/>
      <c r="BR1306" s="21"/>
      <c r="BS1306" s="21"/>
      <c r="BT1306" s="21"/>
      <c r="BU1306" s="21"/>
      <c r="BV1306" s="21"/>
      <c r="BW1306" s="21"/>
      <c r="BX1306" s="21"/>
      <c r="BY1306" s="21"/>
      <c r="BZ1306" s="21"/>
      <c r="CA1306" s="21"/>
      <c r="CB1306" s="21"/>
      <c r="CC1306" s="21"/>
      <c r="CD1306" s="21"/>
      <c r="CE1306" s="21"/>
      <c r="CF1306" s="21"/>
      <c r="CG1306" s="21"/>
      <c r="CH1306" s="21"/>
      <c r="CI1306" s="21"/>
      <c r="CJ1306" s="21"/>
      <c r="CK1306" s="21"/>
      <c r="CL1306" s="21"/>
      <c r="CM1306" s="21"/>
      <c r="CN1306" s="21"/>
      <c r="CO1306" s="21"/>
      <c r="CP1306" s="21"/>
      <c r="CQ1306" s="21"/>
      <c r="CR1306" s="21"/>
      <c r="CS1306" s="21"/>
      <c r="CT1306" s="21"/>
      <c r="CU1306" s="21"/>
      <c r="CV1306" s="21"/>
      <c r="CW1306" s="21"/>
      <c r="CX1306" s="21"/>
      <c r="CY1306" s="21"/>
      <c r="CZ1306" s="21"/>
      <c r="DA1306" s="21"/>
      <c r="DB1306" s="21"/>
      <c r="DC1306" s="21"/>
      <c r="DD1306" s="21"/>
      <c r="DE1306" s="21"/>
      <c r="DF1306" s="21"/>
      <c r="DG1306" s="21"/>
      <c r="DH1306" s="21"/>
      <c r="DI1306" s="21"/>
      <c r="DJ1306" s="21"/>
      <c r="DK1306" s="21"/>
      <c r="DL1306" s="21"/>
      <c r="DM1306" s="21"/>
      <c r="DN1306" s="21"/>
      <c r="DO1306" s="21"/>
      <c r="DP1306" s="21"/>
      <c r="DQ1306" s="21"/>
      <c r="DR1306" s="21"/>
      <c r="DS1306" s="21"/>
      <c r="DT1306" s="21"/>
      <c r="DU1306" s="21"/>
      <c r="DV1306" s="21"/>
      <c r="DW1306" s="21"/>
      <c r="DX1306" s="21"/>
      <c r="DY1306" s="21"/>
      <c r="DZ1306" s="21"/>
      <c r="EA1306" s="21"/>
      <c r="EB1306" s="21"/>
      <c r="EC1306" s="21"/>
      <c r="ED1306" s="21"/>
      <c r="EE1306" s="21"/>
      <c r="EF1306" s="21"/>
      <c r="EG1306" s="21"/>
      <c r="EH1306" s="21"/>
      <c r="EI1306" s="21"/>
      <c r="EJ1306" s="21"/>
      <c r="EK1306" s="21"/>
      <c r="EL1306" s="21"/>
      <c r="EM1306" s="21"/>
      <c r="EN1306" s="21"/>
      <c r="EO1306" s="21"/>
      <c r="EP1306" s="21"/>
      <c r="EQ1306" s="21"/>
      <c r="ER1306" s="21"/>
      <c r="ES1306" s="21"/>
      <c r="ET1306" s="21"/>
      <c r="EU1306" s="21"/>
      <c r="EV1306" s="21"/>
      <c r="EW1306" s="21"/>
      <c r="EX1306" s="21"/>
      <c r="EY1306" s="21"/>
      <c r="EZ1306" s="21"/>
      <c r="FA1306" s="21"/>
      <c r="FB1306" s="21"/>
      <c r="FC1306" s="21"/>
      <c r="FD1306" s="21"/>
      <c r="FE1306" s="21"/>
      <c r="FF1306" s="21"/>
      <c r="FG1306" s="21"/>
      <c r="FH1306" s="21"/>
      <c r="FI1306" s="21"/>
      <c r="FJ1306" s="21"/>
      <c r="FK1306" s="21"/>
      <c r="FL1306" s="21"/>
      <c r="FM1306" s="21"/>
      <c r="FN1306" s="21"/>
      <c r="FO1306" s="21"/>
      <c r="FP1306" s="21"/>
      <c r="FQ1306" s="21"/>
      <c r="FR1306" s="21"/>
      <c r="FS1306" s="21"/>
      <c r="FT1306" s="21"/>
      <c r="FU1306" s="21"/>
      <c r="FV1306" s="21"/>
      <c r="FW1306" s="21"/>
      <c r="FX1306" s="21"/>
      <c r="FY1306" s="21"/>
      <c r="FZ1306" s="21"/>
      <c r="GA1306" s="21"/>
      <c r="GB1306" s="21"/>
      <c r="GC1306" s="21"/>
      <c r="GD1306" s="21"/>
      <c r="GE1306" s="21"/>
      <c r="GF1306" s="21"/>
      <c r="GG1306" s="21"/>
      <c r="GH1306" s="21"/>
      <c r="GI1306" s="21"/>
      <c r="GJ1306" s="21"/>
      <c r="GK1306" s="21"/>
      <c r="GL1306" s="21"/>
      <c r="GM1306" s="21"/>
      <c r="GN1306" s="21"/>
      <c r="GO1306" s="21"/>
      <c r="GP1306" s="21"/>
      <c r="GQ1306" s="21"/>
      <c r="GR1306" s="21"/>
      <c r="GS1306" s="21"/>
      <c r="GT1306" s="21"/>
      <c r="GU1306" s="21"/>
      <c r="GV1306" s="21"/>
      <c r="GW1306" s="21"/>
      <c r="GX1306" s="21"/>
      <c r="GY1306" s="21"/>
      <c r="GZ1306" s="21"/>
      <c r="HA1306" s="21"/>
      <c r="HB1306" s="21"/>
      <c r="HC1306" s="21"/>
      <c r="HD1306" s="21"/>
      <c r="HE1306" s="21"/>
      <c r="HF1306" s="21"/>
      <c r="HG1306" s="21"/>
      <c r="HH1306" s="21"/>
      <c r="HI1306" s="21"/>
      <c r="HJ1306" s="21"/>
      <c r="HK1306" s="21"/>
      <c r="HL1306" s="21"/>
      <c r="HM1306" s="21"/>
      <c r="HN1306" s="21"/>
      <c r="HO1306" s="21"/>
      <c r="HP1306" s="21"/>
      <c r="HQ1306" s="21"/>
      <c r="HR1306" s="21"/>
      <c r="HS1306" s="21"/>
      <c r="HT1306" s="21"/>
      <c r="HU1306" s="21"/>
      <c r="HV1306" s="21"/>
      <c r="HW1306" s="21"/>
      <c r="HX1306" s="21"/>
      <c r="HY1306" s="21"/>
      <c r="HZ1306" s="21"/>
      <c r="IA1306" s="21"/>
      <c r="IB1306" s="21"/>
      <c r="IC1306" s="21"/>
      <c r="ID1306" s="21"/>
      <c r="IE1306" s="21"/>
      <c r="IF1306" s="21"/>
      <c r="IG1306" s="21"/>
      <c r="IH1306" s="21"/>
      <c r="II1306" s="21"/>
      <c r="IJ1306" s="21"/>
      <c r="IK1306" s="21"/>
      <c r="IL1306" s="21"/>
      <c r="IM1306" s="21"/>
      <c r="IN1306" s="21"/>
      <c r="IO1306" s="21"/>
      <c r="IP1306" s="21"/>
      <c r="IQ1306" s="21"/>
      <c r="IR1306" s="21"/>
      <c r="IS1306" s="21"/>
      <c r="IT1306" s="21"/>
      <c r="IU1306" s="21"/>
      <c r="IV1306" s="21"/>
      <c r="IW1306" s="21"/>
      <c r="IX1306" s="21"/>
      <c r="IY1306" s="21"/>
      <c r="IZ1306" s="21"/>
      <c r="JA1306" s="21"/>
      <c r="JB1306" s="21"/>
      <c r="JC1306" s="21"/>
      <c r="JD1306" s="21"/>
      <c r="JE1306" s="21"/>
      <c r="JF1306" s="21"/>
      <c r="JG1306" s="21"/>
      <c r="JH1306" s="21"/>
      <c r="JI1306" s="21"/>
      <c r="JJ1306" s="21"/>
      <c r="JK1306" s="21"/>
      <c r="JL1306" s="21"/>
      <c r="JM1306" s="21"/>
      <c r="JN1306" s="21"/>
      <c r="JO1306" s="21"/>
      <c r="JP1306" s="21"/>
      <c r="JQ1306" s="21"/>
      <c r="JR1306" s="21"/>
      <c r="JS1306" s="21"/>
      <c r="JT1306" s="21"/>
      <c r="JU1306" s="21"/>
      <c r="JV1306" s="21"/>
      <c r="JW1306" s="21"/>
      <c r="JX1306" s="21"/>
      <c r="JY1306" s="21"/>
    </row>
    <row r="1307" spans="1:285" ht="14.1" customHeight="1">
      <c r="A1307" s="21"/>
      <c r="B1307" s="21"/>
      <c r="C1307" s="21"/>
      <c r="D1307" s="21"/>
      <c r="E1307" s="21"/>
      <c r="F1307" s="21"/>
      <c r="G1307" s="21"/>
      <c r="H1307" s="21"/>
      <c r="I1307" s="21"/>
      <c r="J1307" s="21"/>
      <c r="K1307" s="21"/>
      <c r="L1307" s="21"/>
      <c r="M1307" s="21"/>
      <c r="N1307" s="21"/>
      <c r="O1307" s="21"/>
      <c r="P1307" s="21"/>
      <c r="Q1307" s="21"/>
      <c r="R1307" s="21"/>
      <c r="S1307" s="21"/>
      <c r="T1307" s="21"/>
      <c r="U1307" s="21"/>
      <c r="V1307" s="21"/>
      <c r="W1307" s="21"/>
      <c r="X1307" s="21"/>
      <c r="Y1307" s="21"/>
      <c r="Z1307" s="21"/>
      <c r="AA1307" s="21"/>
      <c r="AB1307" s="21"/>
      <c r="AC1307" s="21"/>
      <c r="AD1307" s="21"/>
      <c r="AE1307" s="21"/>
      <c r="AF1307" s="21"/>
      <c r="AG1307" s="21"/>
      <c r="AH1307" s="21"/>
      <c r="AI1307" s="21"/>
      <c r="AJ1307" s="21"/>
      <c r="AK1307" s="21"/>
      <c r="AL1307" s="21"/>
      <c r="AM1307" s="21"/>
      <c r="AN1307" s="21"/>
      <c r="AO1307" s="21"/>
      <c r="AP1307" s="21"/>
      <c r="AQ1307" s="21"/>
      <c r="AR1307" s="21"/>
      <c r="AS1307" s="21"/>
      <c r="AT1307" s="21"/>
      <c r="AU1307" s="21"/>
      <c r="AV1307" s="21"/>
      <c r="AW1307" s="21"/>
      <c r="AX1307" s="21"/>
      <c r="AY1307" s="21"/>
      <c r="AZ1307" s="21"/>
      <c r="BA1307" s="21"/>
      <c r="BB1307" s="21"/>
      <c r="BC1307" s="21"/>
      <c r="BD1307" s="21"/>
      <c r="BE1307" s="21"/>
      <c r="BF1307" s="21"/>
      <c r="BG1307" s="21"/>
      <c r="BH1307" s="21"/>
      <c r="BI1307" s="21"/>
      <c r="BJ1307" s="21"/>
      <c r="BK1307" s="21"/>
      <c r="BL1307" s="21"/>
      <c r="BM1307" s="21"/>
      <c r="BN1307" s="21"/>
      <c r="BO1307" s="21"/>
      <c r="BP1307" s="21"/>
      <c r="BQ1307" s="21"/>
      <c r="BR1307" s="21"/>
      <c r="BS1307" s="21"/>
      <c r="BT1307" s="21"/>
      <c r="BU1307" s="21"/>
      <c r="BV1307" s="21"/>
      <c r="BW1307" s="21"/>
      <c r="BX1307" s="21"/>
      <c r="BY1307" s="21"/>
      <c r="BZ1307" s="21"/>
      <c r="CA1307" s="21"/>
      <c r="CB1307" s="21"/>
      <c r="CC1307" s="21"/>
      <c r="CD1307" s="21"/>
      <c r="CE1307" s="21"/>
      <c r="CF1307" s="21"/>
      <c r="CG1307" s="21"/>
      <c r="CH1307" s="21"/>
      <c r="CI1307" s="21"/>
      <c r="CJ1307" s="21"/>
      <c r="CK1307" s="21"/>
      <c r="CL1307" s="21"/>
      <c r="CM1307" s="21"/>
      <c r="CN1307" s="21"/>
      <c r="CO1307" s="21"/>
      <c r="CP1307" s="21"/>
      <c r="CQ1307" s="21"/>
      <c r="CR1307" s="21"/>
      <c r="CS1307" s="21"/>
      <c r="CT1307" s="21"/>
      <c r="CU1307" s="21"/>
      <c r="CV1307" s="21"/>
      <c r="CW1307" s="21"/>
      <c r="CX1307" s="21"/>
      <c r="CY1307" s="21"/>
      <c r="CZ1307" s="21"/>
      <c r="DA1307" s="21"/>
      <c r="DB1307" s="21"/>
      <c r="DC1307" s="21"/>
      <c r="DD1307" s="21"/>
      <c r="DE1307" s="21"/>
      <c r="DF1307" s="21"/>
      <c r="DG1307" s="21"/>
      <c r="DH1307" s="21"/>
      <c r="DI1307" s="21"/>
      <c r="DJ1307" s="21"/>
      <c r="DK1307" s="21"/>
      <c r="DL1307" s="21"/>
      <c r="DM1307" s="21"/>
      <c r="DN1307" s="21"/>
      <c r="DO1307" s="21"/>
      <c r="DP1307" s="21"/>
      <c r="DQ1307" s="21"/>
      <c r="DR1307" s="21"/>
      <c r="DS1307" s="21"/>
      <c r="DT1307" s="21"/>
      <c r="DU1307" s="21"/>
      <c r="DV1307" s="21"/>
      <c r="DW1307" s="21"/>
      <c r="DX1307" s="21"/>
      <c r="DY1307" s="21"/>
      <c r="DZ1307" s="21"/>
      <c r="EA1307" s="21"/>
      <c r="EB1307" s="21"/>
      <c r="EC1307" s="21"/>
      <c r="ED1307" s="21"/>
      <c r="EE1307" s="21"/>
      <c r="EF1307" s="21"/>
      <c r="EG1307" s="21"/>
      <c r="EH1307" s="21"/>
      <c r="EI1307" s="21"/>
      <c r="EJ1307" s="21"/>
      <c r="EK1307" s="21"/>
      <c r="EL1307" s="21"/>
      <c r="EM1307" s="21"/>
      <c r="EN1307" s="21"/>
      <c r="EO1307" s="21"/>
      <c r="EP1307" s="21"/>
      <c r="EQ1307" s="21"/>
      <c r="ER1307" s="21"/>
      <c r="ES1307" s="21"/>
      <c r="ET1307" s="21"/>
      <c r="EU1307" s="21"/>
      <c r="EV1307" s="21"/>
      <c r="EW1307" s="21"/>
      <c r="EX1307" s="21"/>
      <c r="EY1307" s="21"/>
      <c r="EZ1307" s="21"/>
      <c r="FA1307" s="21"/>
      <c r="FB1307" s="21"/>
      <c r="FC1307" s="21"/>
      <c r="FD1307" s="21"/>
      <c r="FE1307" s="21"/>
      <c r="FF1307" s="21"/>
      <c r="FG1307" s="21"/>
      <c r="FH1307" s="21"/>
      <c r="FI1307" s="21"/>
      <c r="FJ1307" s="21"/>
      <c r="FK1307" s="21"/>
      <c r="FL1307" s="21"/>
      <c r="FM1307" s="21"/>
      <c r="FN1307" s="21"/>
      <c r="FO1307" s="21"/>
      <c r="FP1307" s="21"/>
      <c r="FQ1307" s="21"/>
      <c r="FR1307" s="21"/>
      <c r="FS1307" s="21"/>
      <c r="FT1307" s="21"/>
      <c r="FU1307" s="21"/>
      <c r="FV1307" s="21"/>
      <c r="FW1307" s="21"/>
      <c r="FX1307" s="21"/>
      <c r="FY1307" s="21"/>
      <c r="FZ1307" s="21"/>
      <c r="GA1307" s="21"/>
      <c r="GB1307" s="21"/>
      <c r="GC1307" s="21"/>
      <c r="GD1307" s="21"/>
      <c r="GE1307" s="21"/>
      <c r="GF1307" s="21"/>
      <c r="GG1307" s="21"/>
      <c r="GH1307" s="21"/>
      <c r="GI1307" s="21"/>
      <c r="GJ1307" s="21"/>
      <c r="GK1307" s="21"/>
      <c r="GL1307" s="21"/>
      <c r="GM1307" s="21"/>
      <c r="GN1307" s="21"/>
      <c r="GO1307" s="21"/>
      <c r="GP1307" s="21"/>
      <c r="GQ1307" s="21"/>
      <c r="GR1307" s="21"/>
      <c r="GS1307" s="21"/>
      <c r="GT1307" s="21"/>
      <c r="GU1307" s="21"/>
      <c r="GV1307" s="21"/>
      <c r="GW1307" s="21"/>
      <c r="GX1307" s="21"/>
      <c r="GY1307" s="21"/>
      <c r="GZ1307" s="21"/>
      <c r="HA1307" s="21"/>
      <c r="HB1307" s="21"/>
      <c r="HC1307" s="21"/>
      <c r="HD1307" s="21"/>
      <c r="HE1307" s="21"/>
      <c r="HF1307" s="21"/>
      <c r="HG1307" s="21"/>
      <c r="HH1307" s="21"/>
      <c r="HI1307" s="21"/>
      <c r="HJ1307" s="21"/>
      <c r="HK1307" s="21"/>
      <c r="HL1307" s="21"/>
      <c r="HM1307" s="21"/>
      <c r="HN1307" s="21"/>
      <c r="HO1307" s="21"/>
      <c r="HP1307" s="21"/>
      <c r="HQ1307" s="21"/>
      <c r="HR1307" s="21"/>
      <c r="HS1307" s="21"/>
      <c r="HT1307" s="21"/>
      <c r="HU1307" s="21"/>
      <c r="HV1307" s="21"/>
      <c r="HW1307" s="21"/>
      <c r="HX1307" s="21"/>
      <c r="HY1307" s="21"/>
      <c r="HZ1307" s="21"/>
      <c r="IA1307" s="21"/>
      <c r="IB1307" s="21"/>
      <c r="IC1307" s="21"/>
      <c r="ID1307" s="21"/>
      <c r="IE1307" s="21"/>
      <c r="IF1307" s="21"/>
      <c r="IG1307" s="21"/>
      <c r="IH1307" s="21"/>
      <c r="II1307" s="21"/>
      <c r="IJ1307" s="21"/>
      <c r="IK1307" s="21"/>
      <c r="IL1307" s="21"/>
      <c r="IM1307" s="21"/>
      <c r="IN1307" s="21"/>
      <c r="IO1307" s="21"/>
      <c r="IP1307" s="21"/>
      <c r="IQ1307" s="21"/>
      <c r="IR1307" s="21"/>
      <c r="IS1307" s="21"/>
      <c r="IT1307" s="21"/>
      <c r="IU1307" s="21"/>
      <c r="IV1307" s="21"/>
      <c r="IW1307" s="21"/>
      <c r="IX1307" s="21"/>
      <c r="IY1307" s="21"/>
      <c r="IZ1307" s="21"/>
      <c r="JA1307" s="21"/>
      <c r="JB1307" s="21"/>
      <c r="JC1307" s="21"/>
      <c r="JD1307" s="21"/>
      <c r="JE1307" s="21"/>
      <c r="JF1307" s="21"/>
      <c r="JG1307" s="21"/>
      <c r="JH1307" s="21"/>
      <c r="JI1307" s="21"/>
      <c r="JJ1307" s="21"/>
      <c r="JK1307" s="21"/>
      <c r="JL1307" s="21"/>
      <c r="JM1307" s="21"/>
      <c r="JN1307" s="21"/>
      <c r="JO1307" s="21"/>
      <c r="JP1307" s="21"/>
      <c r="JQ1307" s="21"/>
      <c r="JR1307" s="21"/>
      <c r="JS1307" s="21"/>
      <c r="JT1307" s="21"/>
      <c r="JU1307" s="21"/>
      <c r="JV1307" s="21"/>
      <c r="JW1307" s="21"/>
      <c r="JX1307" s="21"/>
      <c r="JY1307" s="21"/>
    </row>
    <row r="1308" spans="1:285" ht="14.1" customHeight="1">
      <c r="A1308" s="21"/>
      <c r="B1308" s="21"/>
      <c r="C1308" s="21"/>
      <c r="D1308" s="21"/>
      <c r="E1308" s="21"/>
      <c r="F1308" s="21"/>
      <c r="G1308" s="21"/>
      <c r="H1308" s="21"/>
      <c r="I1308" s="21"/>
      <c r="J1308" s="21"/>
      <c r="K1308" s="21"/>
      <c r="L1308" s="21"/>
      <c r="M1308" s="21"/>
      <c r="N1308" s="21"/>
      <c r="O1308" s="21"/>
      <c r="P1308" s="21"/>
      <c r="Q1308" s="21"/>
      <c r="R1308" s="21"/>
      <c r="S1308" s="21"/>
      <c r="T1308" s="21"/>
      <c r="U1308" s="21"/>
      <c r="V1308" s="21"/>
      <c r="W1308" s="21"/>
      <c r="X1308" s="21"/>
      <c r="Y1308" s="21"/>
      <c r="Z1308" s="21"/>
      <c r="AA1308" s="21"/>
      <c r="AB1308" s="21"/>
      <c r="AC1308" s="21"/>
      <c r="AD1308" s="21"/>
      <c r="AE1308" s="21"/>
      <c r="AF1308" s="21"/>
      <c r="AG1308" s="21"/>
      <c r="AH1308" s="21"/>
      <c r="AI1308" s="21"/>
      <c r="AJ1308" s="21"/>
      <c r="AK1308" s="21"/>
      <c r="AL1308" s="21"/>
      <c r="AM1308" s="21"/>
      <c r="AN1308" s="21"/>
      <c r="AO1308" s="21"/>
      <c r="AP1308" s="21"/>
      <c r="AQ1308" s="21"/>
      <c r="AR1308" s="21"/>
      <c r="AS1308" s="21"/>
      <c r="AT1308" s="21"/>
      <c r="AU1308" s="21"/>
      <c r="AV1308" s="21"/>
      <c r="AW1308" s="21"/>
      <c r="AX1308" s="21"/>
      <c r="AY1308" s="21"/>
      <c r="AZ1308" s="21"/>
      <c r="BA1308" s="21"/>
      <c r="BB1308" s="21"/>
      <c r="BC1308" s="21"/>
      <c r="BD1308" s="21"/>
      <c r="BE1308" s="21"/>
      <c r="BF1308" s="21"/>
      <c r="BG1308" s="21"/>
      <c r="BH1308" s="21"/>
      <c r="BI1308" s="21"/>
      <c r="BJ1308" s="21"/>
      <c r="BK1308" s="21"/>
      <c r="BL1308" s="21"/>
      <c r="BM1308" s="21"/>
      <c r="BN1308" s="21"/>
      <c r="BO1308" s="21"/>
      <c r="BP1308" s="21"/>
      <c r="BQ1308" s="21"/>
      <c r="BR1308" s="21"/>
      <c r="BS1308" s="21"/>
      <c r="BT1308" s="21"/>
      <c r="BU1308" s="21"/>
      <c r="BV1308" s="21"/>
      <c r="BW1308" s="21"/>
      <c r="BX1308" s="21"/>
      <c r="BY1308" s="21"/>
      <c r="BZ1308" s="21"/>
      <c r="CA1308" s="21"/>
      <c r="CB1308" s="21"/>
      <c r="CC1308" s="21"/>
      <c r="CD1308" s="21"/>
      <c r="CE1308" s="21"/>
      <c r="CF1308" s="21"/>
      <c r="CG1308" s="21"/>
      <c r="CH1308" s="21"/>
      <c r="CI1308" s="21"/>
      <c r="CJ1308" s="21"/>
      <c r="CK1308" s="21"/>
      <c r="CL1308" s="21"/>
      <c r="CM1308" s="21"/>
      <c r="CN1308" s="21"/>
      <c r="CO1308" s="21"/>
      <c r="CP1308" s="21"/>
      <c r="CQ1308" s="21"/>
      <c r="CR1308" s="21"/>
      <c r="CS1308" s="21"/>
      <c r="CT1308" s="21"/>
      <c r="CU1308" s="21"/>
      <c r="CV1308" s="21"/>
      <c r="CW1308" s="21"/>
      <c r="CX1308" s="21"/>
      <c r="CY1308" s="21"/>
      <c r="CZ1308" s="21"/>
      <c r="DA1308" s="21"/>
      <c r="DB1308" s="21"/>
      <c r="DC1308" s="21"/>
      <c r="DD1308" s="21"/>
      <c r="DE1308" s="21"/>
      <c r="DF1308" s="21"/>
      <c r="DG1308" s="21"/>
      <c r="DH1308" s="21"/>
      <c r="DI1308" s="21"/>
      <c r="DJ1308" s="21"/>
      <c r="DK1308" s="21"/>
      <c r="DL1308" s="21"/>
      <c r="DM1308" s="21"/>
      <c r="DN1308" s="21"/>
      <c r="DO1308" s="21"/>
      <c r="DP1308" s="21"/>
      <c r="DQ1308" s="21"/>
      <c r="DR1308" s="21"/>
      <c r="DS1308" s="21"/>
      <c r="DT1308" s="21"/>
      <c r="DU1308" s="21"/>
      <c r="DV1308" s="21"/>
      <c r="DW1308" s="21"/>
      <c r="DX1308" s="21"/>
      <c r="DY1308" s="21"/>
      <c r="DZ1308" s="21"/>
      <c r="EA1308" s="21"/>
      <c r="EB1308" s="21"/>
      <c r="EC1308" s="21"/>
      <c r="ED1308" s="21"/>
      <c r="EE1308" s="21"/>
      <c r="EF1308" s="21"/>
      <c r="EG1308" s="21"/>
      <c r="EH1308" s="21"/>
      <c r="EI1308" s="21"/>
      <c r="EJ1308" s="21"/>
      <c r="EK1308" s="21"/>
      <c r="EL1308" s="21"/>
      <c r="EM1308" s="21"/>
      <c r="EN1308" s="21"/>
      <c r="EO1308" s="21"/>
      <c r="EP1308" s="21"/>
      <c r="EQ1308" s="21"/>
      <c r="ER1308" s="21"/>
      <c r="ES1308" s="21"/>
      <c r="ET1308" s="21"/>
      <c r="EU1308" s="21"/>
      <c r="EV1308" s="21"/>
      <c r="EW1308" s="21"/>
      <c r="EX1308" s="21"/>
      <c r="EY1308" s="21"/>
      <c r="EZ1308" s="21"/>
      <c r="FA1308" s="21"/>
      <c r="FB1308" s="21"/>
      <c r="FC1308" s="21"/>
      <c r="FD1308" s="21"/>
      <c r="FE1308" s="21"/>
      <c r="FF1308" s="21"/>
      <c r="FG1308" s="21"/>
      <c r="FH1308" s="21"/>
      <c r="FI1308" s="21"/>
      <c r="FJ1308" s="21"/>
      <c r="FK1308" s="21"/>
      <c r="FL1308" s="21"/>
      <c r="FM1308" s="21"/>
      <c r="FN1308" s="21"/>
      <c r="FO1308" s="21"/>
      <c r="FP1308" s="21"/>
      <c r="FQ1308" s="21"/>
      <c r="FR1308" s="21"/>
      <c r="FS1308" s="21"/>
      <c r="FT1308" s="21"/>
      <c r="FU1308" s="21"/>
      <c r="FV1308" s="21"/>
      <c r="FW1308" s="21"/>
      <c r="FX1308" s="21"/>
      <c r="FY1308" s="21"/>
      <c r="FZ1308" s="21"/>
      <c r="GA1308" s="21"/>
      <c r="GB1308" s="21"/>
      <c r="GC1308" s="21"/>
      <c r="GD1308" s="21"/>
      <c r="GE1308" s="21"/>
      <c r="GF1308" s="21"/>
      <c r="GG1308" s="21"/>
      <c r="GH1308" s="21"/>
      <c r="GI1308" s="21"/>
      <c r="GJ1308" s="21"/>
      <c r="GK1308" s="21"/>
      <c r="GL1308" s="21"/>
      <c r="GM1308" s="21"/>
      <c r="GN1308" s="21"/>
      <c r="GO1308" s="21"/>
      <c r="GP1308" s="21"/>
      <c r="GQ1308" s="21"/>
      <c r="GR1308" s="21"/>
      <c r="GS1308" s="21"/>
      <c r="GT1308" s="21"/>
      <c r="GU1308" s="21"/>
      <c r="GV1308" s="21"/>
      <c r="GW1308" s="21"/>
      <c r="GX1308" s="21"/>
      <c r="GY1308" s="21"/>
      <c r="GZ1308" s="21"/>
      <c r="HA1308" s="21"/>
      <c r="HB1308" s="21"/>
      <c r="HC1308" s="21"/>
      <c r="HD1308" s="21"/>
      <c r="HE1308" s="21"/>
      <c r="HF1308" s="21"/>
      <c r="HG1308" s="21"/>
      <c r="HH1308" s="21"/>
      <c r="HI1308" s="21"/>
      <c r="HJ1308" s="21"/>
      <c r="HK1308" s="21"/>
      <c r="HL1308" s="21"/>
      <c r="HM1308" s="21"/>
      <c r="HN1308" s="21"/>
      <c r="HO1308" s="21"/>
      <c r="HP1308" s="21"/>
      <c r="HQ1308" s="21"/>
      <c r="HR1308" s="21"/>
      <c r="HS1308" s="21"/>
      <c r="HT1308" s="21"/>
      <c r="HU1308" s="21"/>
      <c r="HV1308" s="21"/>
      <c r="HW1308" s="21"/>
      <c r="HX1308" s="21"/>
      <c r="HY1308" s="21"/>
      <c r="HZ1308" s="21"/>
      <c r="IA1308" s="21"/>
      <c r="IB1308" s="21"/>
      <c r="IC1308" s="21"/>
      <c r="ID1308" s="21"/>
      <c r="IE1308" s="21"/>
      <c r="IF1308" s="21"/>
      <c r="IG1308" s="21"/>
      <c r="IH1308" s="21"/>
      <c r="II1308" s="21"/>
      <c r="IJ1308" s="21"/>
      <c r="IK1308" s="21"/>
      <c r="IL1308" s="21"/>
      <c r="IM1308" s="21"/>
      <c r="IN1308" s="21"/>
      <c r="IO1308" s="21"/>
      <c r="IP1308" s="21"/>
      <c r="IQ1308" s="21"/>
      <c r="IR1308" s="21"/>
      <c r="IS1308" s="21"/>
      <c r="IT1308" s="21"/>
      <c r="IU1308" s="21"/>
      <c r="IV1308" s="21"/>
      <c r="IW1308" s="21"/>
      <c r="IX1308" s="21"/>
      <c r="IY1308" s="21"/>
      <c r="IZ1308" s="21"/>
      <c r="JA1308" s="21"/>
      <c r="JB1308" s="21"/>
      <c r="JC1308" s="21"/>
      <c r="JD1308" s="21"/>
      <c r="JE1308" s="21"/>
      <c r="JF1308" s="21"/>
      <c r="JG1308" s="21"/>
      <c r="JH1308" s="21"/>
      <c r="JI1308" s="21"/>
      <c r="JJ1308" s="21"/>
      <c r="JK1308" s="21"/>
      <c r="JL1308" s="21"/>
      <c r="JM1308" s="21"/>
      <c r="JN1308" s="21"/>
      <c r="JO1308" s="21"/>
      <c r="JP1308" s="21"/>
      <c r="JQ1308" s="21"/>
      <c r="JR1308" s="21"/>
      <c r="JS1308" s="21"/>
      <c r="JT1308" s="21"/>
      <c r="JU1308" s="21"/>
      <c r="JV1308" s="21"/>
      <c r="JW1308" s="21"/>
      <c r="JX1308" s="21"/>
      <c r="JY1308" s="21"/>
    </row>
    <row r="1309" spans="1:285" ht="14.1" customHeight="1">
      <c r="A1309" s="21"/>
      <c r="B1309" s="21"/>
      <c r="C1309" s="21"/>
      <c r="D1309" s="21"/>
      <c r="E1309" s="21"/>
      <c r="F1309" s="21"/>
      <c r="G1309" s="21"/>
      <c r="H1309" s="21"/>
      <c r="I1309" s="21"/>
      <c r="J1309" s="21"/>
      <c r="K1309" s="21"/>
      <c r="L1309" s="21"/>
      <c r="M1309" s="21"/>
      <c r="N1309" s="21"/>
      <c r="O1309" s="21"/>
      <c r="P1309" s="21"/>
      <c r="Q1309" s="21"/>
      <c r="R1309" s="21"/>
      <c r="S1309" s="21"/>
      <c r="T1309" s="21"/>
      <c r="U1309" s="21"/>
      <c r="V1309" s="21"/>
      <c r="W1309" s="21"/>
      <c r="X1309" s="21"/>
      <c r="Y1309" s="21"/>
      <c r="Z1309" s="21"/>
      <c r="AA1309" s="21"/>
      <c r="AB1309" s="21"/>
      <c r="AC1309" s="21"/>
      <c r="AD1309" s="21"/>
      <c r="AE1309" s="21"/>
      <c r="AF1309" s="21"/>
      <c r="AG1309" s="21"/>
      <c r="AH1309" s="21"/>
      <c r="AI1309" s="21"/>
      <c r="AJ1309" s="21"/>
      <c r="AK1309" s="21"/>
      <c r="AL1309" s="21"/>
      <c r="AM1309" s="21"/>
      <c r="AN1309" s="21"/>
      <c r="AO1309" s="21"/>
      <c r="AP1309" s="21"/>
      <c r="AQ1309" s="21"/>
      <c r="AR1309" s="21"/>
      <c r="AS1309" s="21"/>
      <c r="AT1309" s="21"/>
      <c r="AU1309" s="21"/>
      <c r="AV1309" s="21"/>
      <c r="AW1309" s="21"/>
      <c r="AX1309" s="21"/>
      <c r="AY1309" s="21"/>
      <c r="AZ1309" s="21"/>
      <c r="BA1309" s="21"/>
      <c r="BB1309" s="21"/>
      <c r="BC1309" s="21"/>
      <c r="BD1309" s="21"/>
      <c r="BE1309" s="21"/>
      <c r="BF1309" s="21"/>
      <c r="BG1309" s="21"/>
      <c r="BH1309" s="21"/>
      <c r="BI1309" s="21"/>
      <c r="BJ1309" s="21"/>
      <c r="BK1309" s="21"/>
      <c r="BL1309" s="21"/>
      <c r="BM1309" s="21"/>
      <c r="BN1309" s="21"/>
      <c r="BO1309" s="21"/>
      <c r="BP1309" s="21"/>
      <c r="BQ1309" s="21"/>
      <c r="BR1309" s="21"/>
      <c r="BS1309" s="21"/>
      <c r="BT1309" s="21"/>
      <c r="BU1309" s="21"/>
      <c r="BV1309" s="21"/>
      <c r="BW1309" s="21"/>
      <c r="BX1309" s="21"/>
      <c r="BY1309" s="21"/>
      <c r="BZ1309" s="21"/>
      <c r="CA1309" s="21"/>
      <c r="CB1309" s="21"/>
      <c r="CC1309" s="21"/>
      <c r="CD1309" s="21"/>
      <c r="CE1309" s="21"/>
      <c r="CF1309" s="21"/>
      <c r="CG1309" s="21"/>
      <c r="CH1309" s="21"/>
      <c r="CI1309" s="21"/>
      <c r="CJ1309" s="21"/>
      <c r="CK1309" s="21"/>
      <c r="CL1309" s="21"/>
      <c r="CM1309" s="21"/>
      <c r="CN1309" s="21"/>
      <c r="CO1309" s="21"/>
      <c r="CP1309" s="21"/>
      <c r="CQ1309" s="21"/>
      <c r="CR1309" s="21"/>
      <c r="CS1309" s="21"/>
      <c r="CT1309" s="21"/>
      <c r="CU1309" s="21"/>
      <c r="CV1309" s="21"/>
      <c r="CW1309" s="21"/>
      <c r="CX1309" s="21"/>
      <c r="CY1309" s="21"/>
      <c r="CZ1309" s="21"/>
      <c r="DA1309" s="21"/>
      <c r="DB1309" s="21"/>
      <c r="DC1309" s="21"/>
      <c r="DD1309" s="21"/>
      <c r="DE1309" s="21"/>
      <c r="DF1309" s="21"/>
      <c r="DG1309" s="21"/>
      <c r="DH1309" s="21"/>
      <c r="DI1309" s="21"/>
      <c r="DJ1309" s="21"/>
      <c r="DK1309" s="21"/>
      <c r="DL1309" s="21"/>
      <c r="DM1309" s="21"/>
      <c r="DN1309" s="21"/>
      <c r="DO1309" s="21"/>
      <c r="DP1309" s="21"/>
      <c r="DQ1309" s="21"/>
      <c r="DR1309" s="21"/>
      <c r="DS1309" s="21"/>
      <c r="DT1309" s="21"/>
      <c r="DU1309" s="21"/>
      <c r="DV1309" s="21"/>
      <c r="DW1309" s="21"/>
      <c r="DX1309" s="21"/>
      <c r="DY1309" s="21"/>
      <c r="DZ1309" s="21"/>
      <c r="EA1309" s="21"/>
      <c r="EB1309" s="21"/>
      <c r="EC1309" s="21"/>
      <c r="ED1309" s="21"/>
      <c r="EE1309" s="21"/>
      <c r="EF1309" s="21"/>
      <c r="EG1309" s="21"/>
      <c r="EH1309" s="21"/>
      <c r="EI1309" s="21"/>
      <c r="EJ1309" s="21"/>
      <c r="EK1309" s="21"/>
      <c r="EL1309" s="21"/>
      <c r="EM1309" s="21"/>
      <c r="EN1309" s="21"/>
      <c r="EO1309" s="21"/>
      <c r="EP1309" s="21"/>
      <c r="EQ1309" s="21"/>
      <c r="ER1309" s="21"/>
      <c r="ES1309" s="21"/>
      <c r="ET1309" s="21"/>
      <c r="EU1309" s="21"/>
      <c r="EV1309" s="21"/>
      <c r="EW1309" s="21"/>
      <c r="EX1309" s="21"/>
      <c r="EY1309" s="21"/>
      <c r="EZ1309" s="21"/>
      <c r="FA1309" s="21"/>
      <c r="FB1309" s="21"/>
      <c r="FC1309" s="21"/>
      <c r="FD1309" s="21"/>
      <c r="FE1309" s="21"/>
      <c r="FF1309" s="21"/>
      <c r="FG1309" s="21"/>
      <c r="FH1309" s="21"/>
      <c r="FI1309" s="21"/>
      <c r="FJ1309" s="21"/>
      <c r="FK1309" s="21"/>
      <c r="FL1309" s="21"/>
      <c r="FM1309" s="21"/>
      <c r="FN1309" s="21"/>
      <c r="FO1309" s="21"/>
      <c r="FP1309" s="21"/>
      <c r="FQ1309" s="21"/>
      <c r="FR1309" s="21"/>
      <c r="FS1309" s="21"/>
      <c r="FT1309" s="21"/>
      <c r="FU1309" s="21"/>
      <c r="FV1309" s="21"/>
      <c r="FW1309" s="21"/>
      <c r="FX1309" s="21"/>
      <c r="FY1309" s="21"/>
      <c r="FZ1309" s="21"/>
      <c r="GA1309" s="21"/>
      <c r="GB1309" s="21"/>
      <c r="GC1309" s="21"/>
      <c r="GD1309" s="21"/>
      <c r="GE1309" s="21"/>
      <c r="GF1309" s="21"/>
      <c r="GG1309" s="21"/>
      <c r="GH1309" s="21"/>
      <c r="GI1309" s="21"/>
      <c r="GJ1309" s="21"/>
      <c r="GK1309" s="21"/>
      <c r="GL1309" s="21"/>
      <c r="GM1309" s="21"/>
      <c r="GN1309" s="21"/>
      <c r="GO1309" s="21"/>
      <c r="GP1309" s="21"/>
      <c r="GQ1309" s="21"/>
      <c r="GR1309" s="21"/>
      <c r="GS1309" s="21"/>
      <c r="GT1309" s="21"/>
      <c r="GU1309" s="21"/>
      <c r="GV1309" s="21"/>
      <c r="GW1309" s="21"/>
      <c r="GX1309" s="21"/>
      <c r="GY1309" s="21"/>
      <c r="GZ1309" s="21"/>
      <c r="HA1309" s="21"/>
      <c r="HB1309" s="21"/>
      <c r="HC1309" s="21"/>
      <c r="HD1309" s="21"/>
      <c r="HE1309" s="21"/>
      <c r="HF1309" s="21"/>
      <c r="HG1309" s="21"/>
      <c r="HH1309" s="21"/>
      <c r="HI1309" s="21"/>
      <c r="HJ1309" s="21"/>
      <c r="HK1309" s="21"/>
      <c r="HL1309" s="21"/>
      <c r="HM1309" s="21"/>
      <c r="HN1309" s="21"/>
      <c r="HO1309" s="21"/>
      <c r="HP1309" s="21"/>
      <c r="HQ1309" s="21"/>
      <c r="HR1309" s="21"/>
      <c r="HS1309" s="21"/>
      <c r="HT1309" s="21"/>
      <c r="HU1309" s="21"/>
      <c r="HV1309" s="21"/>
      <c r="HW1309" s="21"/>
      <c r="HX1309" s="21"/>
      <c r="HY1309" s="21"/>
      <c r="HZ1309" s="21"/>
      <c r="IA1309" s="21"/>
      <c r="IB1309" s="21"/>
      <c r="IC1309" s="21"/>
      <c r="ID1309" s="21"/>
      <c r="IE1309" s="21"/>
      <c r="IF1309" s="21"/>
      <c r="IG1309" s="21"/>
      <c r="IH1309" s="21"/>
      <c r="II1309" s="21"/>
      <c r="IJ1309" s="21"/>
      <c r="IK1309" s="21"/>
      <c r="IL1309" s="21"/>
      <c r="IM1309" s="21"/>
      <c r="IN1309" s="21"/>
      <c r="IO1309" s="21"/>
      <c r="IP1309" s="21"/>
      <c r="IQ1309" s="21"/>
      <c r="IR1309" s="21"/>
      <c r="IS1309" s="21"/>
      <c r="IT1309" s="21"/>
      <c r="IU1309" s="21"/>
      <c r="IV1309" s="21"/>
      <c r="IW1309" s="21"/>
      <c r="IX1309" s="21"/>
      <c r="IY1309" s="21"/>
      <c r="IZ1309" s="21"/>
      <c r="JA1309" s="21"/>
      <c r="JB1309" s="21"/>
      <c r="JC1309" s="21"/>
      <c r="JD1309" s="21"/>
      <c r="JE1309" s="21"/>
      <c r="JF1309" s="21"/>
      <c r="JG1309" s="21"/>
      <c r="JH1309" s="21"/>
      <c r="JI1309" s="21"/>
      <c r="JJ1309" s="21"/>
      <c r="JK1309" s="21"/>
      <c r="JL1309" s="21"/>
      <c r="JM1309" s="21"/>
      <c r="JN1309" s="21"/>
      <c r="JO1309" s="21"/>
      <c r="JP1309" s="21"/>
      <c r="JQ1309" s="21"/>
      <c r="JR1309" s="21"/>
      <c r="JS1309" s="21"/>
      <c r="JT1309" s="21"/>
      <c r="JU1309" s="21"/>
      <c r="JV1309" s="21"/>
      <c r="JW1309" s="21"/>
      <c r="JX1309" s="21"/>
      <c r="JY1309" s="21"/>
    </row>
    <row r="1310" spans="1:285" ht="14.1" customHeight="1">
      <c r="A1310" s="21"/>
      <c r="B1310" s="21"/>
      <c r="C1310" s="21"/>
      <c r="D1310" s="21"/>
      <c r="E1310" s="21"/>
      <c r="F1310" s="21"/>
      <c r="G1310" s="21"/>
      <c r="H1310" s="21"/>
      <c r="I1310" s="21"/>
      <c r="J1310" s="21"/>
      <c r="K1310" s="21"/>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21"/>
      <c r="BK1310" s="21"/>
      <c r="BL1310" s="21"/>
      <c r="BM1310" s="21"/>
      <c r="BN1310" s="21"/>
      <c r="BO1310" s="21"/>
      <c r="BP1310" s="21"/>
      <c r="BQ1310" s="21"/>
      <c r="BR1310" s="21"/>
      <c r="BS1310" s="21"/>
      <c r="BT1310" s="21"/>
      <c r="BU1310" s="21"/>
      <c r="BV1310" s="21"/>
      <c r="BW1310" s="21"/>
      <c r="BX1310" s="21"/>
      <c r="BY1310" s="21"/>
      <c r="BZ1310" s="21"/>
      <c r="CA1310" s="21"/>
      <c r="CB1310" s="21"/>
      <c r="CC1310" s="21"/>
      <c r="CD1310" s="21"/>
      <c r="CE1310" s="21"/>
      <c r="CF1310" s="21"/>
      <c r="CG1310" s="21"/>
      <c r="CH1310" s="21"/>
      <c r="CI1310" s="21"/>
      <c r="CJ1310" s="21"/>
      <c r="CK1310" s="21"/>
      <c r="CL1310" s="21"/>
      <c r="CM1310" s="21"/>
      <c r="CN1310" s="21"/>
      <c r="CO1310" s="21"/>
      <c r="CP1310" s="21"/>
      <c r="CQ1310" s="21"/>
      <c r="CR1310" s="21"/>
      <c r="CS1310" s="21"/>
      <c r="CT1310" s="21"/>
      <c r="CU1310" s="21"/>
      <c r="CV1310" s="21"/>
      <c r="CW1310" s="21"/>
      <c r="CX1310" s="21"/>
      <c r="CY1310" s="21"/>
      <c r="CZ1310" s="21"/>
      <c r="DA1310" s="21"/>
      <c r="DB1310" s="21"/>
      <c r="DC1310" s="21"/>
      <c r="DD1310" s="21"/>
      <c r="DE1310" s="21"/>
      <c r="DF1310" s="21"/>
      <c r="DG1310" s="21"/>
      <c r="DH1310" s="21"/>
      <c r="DI1310" s="21"/>
      <c r="DJ1310" s="21"/>
      <c r="DK1310" s="21"/>
      <c r="DL1310" s="21"/>
      <c r="DM1310" s="21"/>
      <c r="DN1310" s="21"/>
      <c r="DO1310" s="21"/>
      <c r="DP1310" s="21"/>
      <c r="DQ1310" s="21"/>
      <c r="DR1310" s="21"/>
      <c r="DS1310" s="21"/>
      <c r="DT1310" s="21"/>
      <c r="DU1310" s="21"/>
      <c r="DV1310" s="21"/>
      <c r="DW1310" s="21"/>
      <c r="DX1310" s="21"/>
      <c r="DY1310" s="21"/>
      <c r="DZ1310" s="21"/>
      <c r="EA1310" s="21"/>
      <c r="EB1310" s="21"/>
      <c r="EC1310" s="21"/>
      <c r="ED1310" s="21"/>
      <c r="EE1310" s="21"/>
      <c r="EF1310" s="21"/>
      <c r="EG1310" s="21"/>
      <c r="EH1310" s="21"/>
      <c r="EI1310" s="21"/>
      <c r="EJ1310" s="21"/>
      <c r="EK1310" s="21"/>
      <c r="EL1310" s="21"/>
      <c r="EM1310" s="21"/>
      <c r="EN1310" s="21"/>
      <c r="EO1310" s="21"/>
      <c r="EP1310" s="21"/>
      <c r="EQ1310" s="21"/>
      <c r="ER1310" s="21"/>
      <c r="ES1310" s="21"/>
      <c r="ET1310" s="21"/>
      <c r="EU1310" s="21"/>
      <c r="EV1310" s="21"/>
      <c r="EW1310" s="21"/>
      <c r="EX1310" s="21"/>
      <c r="EY1310" s="21"/>
      <c r="EZ1310" s="21"/>
      <c r="FA1310" s="21"/>
      <c r="FB1310" s="21"/>
      <c r="FC1310" s="21"/>
      <c r="FD1310" s="21"/>
      <c r="FE1310" s="21"/>
      <c r="FF1310" s="21"/>
      <c r="FG1310" s="21"/>
      <c r="FH1310" s="21"/>
      <c r="FI1310" s="21"/>
      <c r="FJ1310" s="21"/>
      <c r="FK1310" s="21"/>
      <c r="FL1310" s="21"/>
      <c r="FM1310" s="21"/>
      <c r="FN1310" s="21"/>
      <c r="FO1310" s="21"/>
      <c r="FP1310" s="21"/>
      <c r="FQ1310" s="21"/>
      <c r="FR1310" s="21"/>
      <c r="FS1310" s="21"/>
      <c r="FT1310" s="21"/>
      <c r="FU1310" s="21"/>
      <c r="FV1310" s="21"/>
      <c r="FW1310" s="21"/>
      <c r="FX1310" s="21"/>
      <c r="FY1310" s="21"/>
      <c r="FZ1310" s="21"/>
      <c r="GA1310" s="21"/>
      <c r="GB1310" s="21"/>
      <c r="GC1310" s="21"/>
      <c r="GD1310" s="21"/>
      <c r="GE1310" s="21"/>
      <c r="GF1310" s="21"/>
      <c r="GG1310" s="21"/>
      <c r="GH1310" s="21"/>
      <c r="GI1310" s="21"/>
      <c r="GJ1310" s="21"/>
      <c r="GK1310" s="21"/>
      <c r="GL1310" s="21"/>
      <c r="GM1310" s="21"/>
      <c r="GN1310" s="21"/>
      <c r="GO1310" s="21"/>
      <c r="GP1310" s="21"/>
      <c r="GQ1310" s="21"/>
      <c r="GR1310" s="21"/>
      <c r="GS1310" s="21"/>
      <c r="GT1310" s="21"/>
      <c r="GU1310" s="21"/>
      <c r="GV1310" s="21"/>
      <c r="GW1310" s="21"/>
      <c r="GX1310" s="21"/>
      <c r="GY1310" s="21"/>
      <c r="GZ1310" s="21"/>
      <c r="HA1310" s="21"/>
      <c r="HB1310" s="21"/>
      <c r="HC1310" s="21"/>
      <c r="HD1310" s="21"/>
      <c r="HE1310" s="21"/>
      <c r="HF1310" s="21"/>
      <c r="HG1310" s="21"/>
      <c r="HH1310" s="21"/>
      <c r="HI1310" s="21"/>
      <c r="HJ1310" s="21"/>
      <c r="HK1310" s="21"/>
      <c r="HL1310" s="21"/>
      <c r="HM1310" s="21"/>
      <c r="HN1310" s="21"/>
      <c r="HO1310" s="21"/>
      <c r="HP1310" s="21"/>
      <c r="HQ1310" s="21"/>
      <c r="HR1310" s="21"/>
      <c r="HS1310" s="21"/>
      <c r="HT1310" s="21"/>
      <c r="HU1310" s="21"/>
      <c r="HV1310" s="21"/>
      <c r="HW1310" s="21"/>
      <c r="HX1310" s="21"/>
      <c r="HY1310" s="21"/>
      <c r="HZ1310" s="21"/>
      <c r="IA1310" s="21"/>
      <c r="IB1310" s="21"/>
      <c r="IC1310" s="21"/>
      <c r="ID1310" s="21"/>
      <c r="IE1310" s="21"/>
      <c r="IF1310" s="21"/>
      <c r="IG1310" s="21"/>
      <c r="IH1310" s="21"/>
      <c r="II1310" s="21"/>
      <c r="IJ1310" s="21"/>
      <c r="IK1310" s="21"/>
      <c r="IL1310" s="21"/>
      <c r="IM1310" s="21"/>
      <c r="IN1310" s="21"/>
      <c r="IO1310" s="21"/>
      <c r="IP1310" s="21"/>
      <c r="IQ1310" s="21"/>
      <c r="IR1310" s="21"/>
      <c r="IS1310" s="21"/>
      <c r="IT1310" s="21"/>
      <c r="IU1310" s="21"/>
      <c r="IV1310" s="21"/>
      <c r="IW1310" s="21"/>
      <c r="IX1310" s="21"/>
      <c r="IY1310" s="21"/>
      <c r="IZ1310" s="21"/>
      <c r="JA1310" s="21"/>
      <c r="JB1310" s="21"/>
      <c r="JC1310" s="21"/>
      <c r="JD1310" s="21"/>
      <c r="JE1310" s="21"/>
      <c r="JF1310" s="21"/>
      <c r="JG1310" s="21"/>
      <c r="JH1310" s="21"/>
      <c r="JI1310" s="21"/>
      <c r="JJ1310" s="21"/>
      <c r="JK1310" s="21"/>
      <c r="JL1310" s="21"/>
      <c r="JM1310" s="21"/>
      <c r="JN1310" s="21"/>
      <c r="JO1310" s="21"/>
      <c r="JP1310" s="21"/>
      <c r="JQ1310" s="21"/>
      <c r="JR1310" s="21"/>
      <c r="JS1310" s="21"/>
      <c r="JT1310" s="21"/>
      <c r="JU1310" s="21"/>
      <c r="JV1310" s="21"/>
      <c r="JW1310" s="21"/>
      <c r="JX1310" s="21"/>
      <c r="JY1310" s="21"/>
    </row>
    <row r="1311" spans="1:285" ht="14.1" customHeight="1">
      <c r="A1311" s="21"/>
      <c r="B1311" s="21"/>
      <c r="C1311" s="21"/>
      <c r="D1311" s="21"/>
      <c r="E1311" s="21"/>
      <c r="F1311" s="21"/>
      <c r="G1311" s="21"/>
      <c r="H1311" s="21"/>
      <c r="I1311" s="21"/>
      <c r="J1311" s="21"/>
      <c r="K1311" s="21"/>
      <c r="L1311" s="21"/>
      <c r="M1311" s="21"/>
      <c r="N1311" s="21"/>
      <c r="O1311" s="21"/>
      <c r="P1311" s="21"/>
      <c r="Q1311" s="21"/>
      <c r="R1311" s="21"/>
      <c r="S1311" s="21"/>
      <c r="T1311" s="21"/>
      <c r="U1311" s="21"/>
      <c r="V1311" s="21"/>
      <c r="W1311" s="21"/>
      <c r="X1311" s="21"/>
      <c r="Y1311" s="21"/>
      <c r="Z1311" s="21"/>
      <c r="AA1311" s="21"/>
      <c r="AB1311" s="21"/>
      <c r="AC1311" s="21"/>
      <c r="AD1311" s="21"/>
      <c r="AE1311" s="21"/>
      <c r="AF1311" s="21"/>
      <c r="AG1311" s="21"/>
      <c r="AH1311" s="21"/>
      <c r="AI1311" s="21"/>
      <c r="AJ1311" s="21"/>
      <c r="AK1311" s="21"/>
      <c r="AL1311" s="21"/>
      <c r="AM1311" s="21"/>
      <c r="AN1311" s="21"/>
      <c r="AO1311" s="21"/>
      <c r="AP1311" s="21"/>
      <c r="AQ1311" s="21"/>
      <c r="AR1311" s="21"/>
      <c r="AS1311" s="21"/>
      <c r="AT1311" s="21"/>
      <c r="AU1311" s="21"/>
      <c r="AV1311" s="21"/>
      <c r="AW1311" s="21"/>
      <c r="AX1311" s="21"/>
      <c r="AY1311" s="21"/>
      <c r="AZ1311" s="21"/>
      <c r="BA1311" s="21"/>
      <c r="BB1311" s="21"/>
      <c r="BC1311" s="21"/>
      <c r="BD1311" s="21"/>
      <c r="BE1311" s="21"/>
      <c r="BF1311" s="21"/>
      <c r="BG1311" s="21"/>
      <c r="BH1311" s="21"/>
      <c r="BI1311" s="21"/>
      <c r="BJ1311" s="21"/>
      <c r="BK1311" s="21"/>
      <c r="BL1311" s="21"/>
      <c r="BM1311" s="21"/>
      <c r="BN1311" s="21"/>
      <c r="BO1311" s="21"/>
      <c r="BP1311" s="21"/>
      <c r="BQ1311" s="21"/>
      <c r="BR1311" s="21"/>
      <c r="BS1311" s="21"/>
      <c r="BT1311" s="21"/>
      <c r="BU1311" s="21"/>
      <c r="BV1311" s="21"/>
      <c r="BW1311" s="21"/>
      <c r="BX1311" s="21"/>
      <c r="BY1311" s="21"/>
      <c r="BZ1311" s="21"/>
      <c r="CA1311" s="21"/>
      <c r="CB1311" s="21"/>
      <c r="CC1311" s="21"/>
      <c r="CD1311" s="21"/>
      <c r="CE1311" s="21"/>
      <c r="CF1311" s="21"/>
      <c r="CG1311" s="21"/>
      <c r="CH1311" s="21"/>
      <c r="CI1311" s="21"/>
      <c r="CJ1311" s="21"/>
      <c r="CK1311" s="21"/>
      <c r="CL1311" s="21"/>
      <c r="CM1311" s="21"/>
      <c r="CN1311" s="21"/>
      <c r="CO1311" s="21"/>
      <c r="CP1311" s="21"/>
      <c r="CQ1311" s="21"/>
      <c r="CR1311" s="21"/>
      <c r="CS1311" s="21"/>
      <c r="CT1311" s="21"/>
      <c r="CU1311" s="21"/>
      <c r="CV1311" s="21"/>
      <c r="CW1311" s="21"/>
      <c r="CX1311" s="21"/>
      <c r="CY1311" s="21"/>
      <c r="CZ1311" s="21"/>
      <c r="DA1311" s="21"/>
      <c r="DB1311" s="21"/>
      <c r="DC1311" s="21"/>
      <c r="DD1311" s="21"/>
      <c r="DE1311" s="21"/>
      <c r="DF1311" s="21"/>
      <c r="DG1311" s="21"/>
      <c r="DH1311" s="21"/>
      <c r="DI1311" s="21"/>
      <c r="DJ1311" s="21"/>
      <c r="DK1311" s="21"/>
      <c r="DL1311" s="21"/>
      <c r="DM1311" s="21"/>
      <c r="DN1311" s="21"/>
      <c r="DO1311" s="21"/>
      <c r="DP1311" s="21"/>
      <c r="DQ1311" s="21"/>
      <c r="DR1311" s="21"/>
      <c r="DS1311" s="21"/>
      <c r="DT1311" s="21"/>
      <c r="DU1311" s="21"/>
      <c r="DV1311" s="21"/>
      <c r="DW1311" s="21"/>
      <c r="DX1311" s="21"/>
      <c r="DY1311" s="21"/>
      <c r="DZ1311" s="21"/>
      <c r="EA1311" s="21"/>
      <c r="EB1311" s="21"/>
      <c r="EC1311" s="21"/>
      <c r="ED1311" s="21"/>
      <c r="EE1311" s="21"/>
      <c r="EF1311" s="21"/>
      <c r="EG1311" s="21"/>
      <c r="EH1311" s="21"/>
      <c r="EI1311" s="21"/>
      <c r="EJ1311" s="21"/>
      <c r="EK1311" s="21"/>
      <c r="EL1311" s="21"/>
      <c r="EM1311" s="21"/>
      <c r="EN1311" s="21"/>
      <c r="EO1311" s="21"/>
      <c r="EP1311" s="21"/>
      <c r="EQ1311" s="21"/>
      <c r="ER1311" s="21"/>
      <c r="ES1311" s="21"/>
      <c r="ET1311" s="21"/>
      <c r="EU1311" s="21"/>
      <c r="EV1311" s="21"/>
      <c r="EW1311" s="21"/>
      <c r="EX1311" s="21"/>
      <c r="EY1311" s="21"/>
      <c r="EZ1311" s="21"/>
      <c r="FA1311" s="21"/>
      <c r="FB1311" s="21"/>
      <c r="FC1311" s="21"/>
      <c r="FD1311" s="21"/>
      <c r="FE1311" s="21"/>
      <c r="FF1311" s="21"/>
      <c r="FG1311" s="21"/>
      <c r="FH1311" s="21"/>
      <c r="FI1311" s="21"/>
      <c r="FJ1311" s="21"/>
      <c r="FK1311" s="21"/>
      <c r="FL1311" s="21"/>
      <c r="FM1311" s="21"/>
      <c r="FN1311" s="21"/>
      <c r="FO1311" s="21"/>
      <c r="FP1311" s="21"/>
      <c r="FQ1311" s="21"/>
      <c r="FR1311" s="21"/>
      <c r="FS1311" s="21"/>
      <c r="FT1311" s="21"/>
      <c r="FU1311" s="21"/>
      <c r="FV1311" s="21"/>
      <c r="FW1311" s="21"/>
      <c r="FX1311" s="21"/>
      <c r="FY1311" s="21"/>
      <c r="FZ1311" s="21"/>
      <c r="GA1311" s="21"/>
      <c r="GB1311" s="21"/>
      <c r="GC1311" s="21"/>
      <c r="GD1311" s="21"/>
      <c r="GE1311" s="21"/>
      <c r="GF1311" s="21"/>
      <c r="GG1311" s="21"/>
      <c r="GH1311" s="21"/>
      <c r="GI1311" s="21"/>
      <c r="GJ1311" s="21"/>
      <c r="GK1311" s="21"/>
      <c r="GL1311" s="21"/>
      <c r="GM1311" s="21"/>
      <c r="GN1311" s="21"/>
      <c r="GO1311" s="21"/>
      <c r="GP1311" s="21"/>
      <c r="GQ1311" s="21"/>
      <c r="GR1311" s="21"/>
      <c r="GS1311" s="21"/>
      <c r="GT1311" s="21"/>
      <c r="GU1311" s="21"/>
      <c r="GV1311" s="21"/>
      <c r="GW1311" s="21"/>
      <c r="GX1311" s="21"/>
      <c r="GY1311" s="21"/>
      <c r="GZ1311" s="21"/>
      <c r="HA1311" s="21"/>
      <c r="HB1311" s="21"/>
      <c r="HC1311" s="21"/>
      <c r="HD1311" s="21"/>
      <c r="HE1311" s="21"/>
      <c r="HF1311" s="21"/>
      <c r="HG1311" s="21"/>
      <c r="HH1311" s="21"/>
      <c r="HI1311" s="21"/>
      <c r="HJ1311" s="21"/>
      <c r="HK1311" s="21"/>
      <c r="HL1311" s="21"/>
      <c r="HM1311" s="21"/>
      <c r="HN1311" s="21"/>
      <c r="HO1311" s="21"/>
      <c r="HP1311" s="21"/>
      <c r="HQ1311" s="21"/>
      <c r="HR1311" s="21"/>
      <c r="HS1311" s="21"/>
      <c r="HT1311" s="21"/>
      <c r="HU1311" s="21"/>
      <c r="HV1311" s="21"/>
      <c r="HW1311" s="21"/>
      <c r="HX1311" s="21"/>
      <c r="HY1311" s="21"/>
      <c r="HZ1311" s="21"/>
      <c r="IA1311" s="21"/>
      <c r="IB1311" s="21"/>
      <c r="IC1311" s="21"/>
      <c r="ID1311" s="21"/>
      <c r="IE1311" s="21"/>
      <c r="IF1311" s="21"/>
      <c r="IG1311" s="21"/>
      <c r="IH1311" s="21"/>
      <c r="II1311" s="21"/>
      <c r="IJ1311" s="21"/>
      <c r="IK1311" s="21"/>
      <c r="IL1311" s="21"/>
      <c r="IM1311" s="21"/>
      <c r="IN1311" s="21"/>
      <c r="IO1311" s="21"/>
      <c r="IP1311" s="21"/>
      <c r="IQ1311" s="21"/>
      <c r="IR1311" s="21"/>
      <c r="IS1311" s="21"/>
      <c r="IT1311" s="21"/>
      <c r="IU1311" s="21"/>
      <c r="IV1311" s="21"/>
      <c r="IW1311" s="21"/>
      <c r="IX1311" s="21"/>
      <c r="IY1311" s="21"/>
      <c r="IZ1311" s="21"/>
      <c r="JA1311" s="21"/>
      <c r="JB1311" s="21"/>
      <c r="JC1311" s="21"/>
      <c r="JD1311" s="21"/>
      <c r="JE1311" s="21"/>
      <c r="JF1311" s="21"/>
      <c r="JG1311" s="21"/>
      <c r="JH1311" s="21"/>
      <c r="JI1311" s="21"/>
      <c r="JJ1311" s="21"/>
      <c r="JK1311" s="21"/>
      <c r="JL1311" s="21"/>
      <c r="JM1311" s="21"/>
      <c r="JN1311" s="21"/>
      <c r="JO1311" s="21"/>
      <c r="JP1311" s="21"/>
      <c r="JQ1311" s="21"/>
      <c r="JR1311" s="21"/>
      <c r="JS1311" s="21"/>
      <c r="JT1311" s="21"/>
      <c r="JU1311" s="21"/>
      <c r="JV1311" s="21"/>
      <c r="JW1311" s="21"/>
      <c r="JX1311" s="21"/>
      <c r="JY1311" s="21"/>
    </row>
    <row r="1312" spans="1:285" ht="14.1" customHeight="1">
      <c r="A1312" s="21"/>
      <c r="B1312" s="21"/>
      <c r="C1312" s="21"/>
      <c r="D1312" s="21"/>
      <c r="E1312" s="21"/>
      <c r="F1312" s="21"/>
      <c r="G1312" s="21"/>
      <c r="H1312" s="21"/>
      <c r="I1312" s="21"/>
      <c r="J1312" s="21"/>
      <c r="K1312" s="21"/>
      <c r="L1312" s="21"/>
      <c r="M1312" s="21"/>
      <c r="N1312" s="21"/>
      <c r="O1312" s="21"/>
      <c r="P1312" s="21"/>
      <c r="Q1312" s="21"/>
      <c r="R1312" s="21"/>
      <c r="S1312" s="21"/>
      <c r="T1312" s="21"/>
      <c r="U1312" s="21"/>
      <c r="V1312" s="21"/>
      <c r="W1312" s="21"/>
      <c r="X1312" s="21"/>
      <c r="Y1312" s="21"/>
      <c r="Z1312" s="21"/>
      <c r="AA1312" s="21"/>
      <c r="AB1312" s="21"/>
      <c r="AC1312" s="21"/>
      <c r="AD1312" s="21"/>
      <c r="AE1312" s="21"/>
      <c r="AF1312" s="21"/>
      <c r="AG1312" s="21"/>
      <c r="AH1312" s="21"/>
      <c r="AI1312" s="21"/>
      <c r="AJ1312" s="21"/>
      <c r="AK1312" s="21"/>
      <c r="AL1312" s="21"/>
      <c r="AM1312" s="21"/>
      <c r="AN1312" s="21"/>
      <c r="AO1312" s="21"/>
      <c r="AP1312" s="21"/>
      <c r="AQ1312" s="21"/>
      <c r="AR1312" s="21"/>
      <c r="AS1312" s="21"/>
      <c r="AT1312" s="21"/>
      <c r="AU1312" s="21"/>
      <c r="AV1312" s="21"/>
      <c r="AW1312" s="21"/>
      <c r="AX1312" s="21"/>
      <c r="AY1312" s="21"/>
      <c r="AZ1312" s="21"/>
      <c r="BA1312" s="21"/>
      <c r="BB1312" s="21"/>
      <c r="BC1312" s="21"/>
      <c r="BD1312" s="21"/>
      <c r="BE1312" s="21"/>
      <c r="BF1312" s="21"/>
      <c r="BG1312" s="21"/>
      <c r="BH1312" s="21"/>
      <c r="BI1312" s="21"/>
      <c r="BJ1312" s="21"/>
      <c r="BK1312" s="21"/>
      <c r="BL1312" s="21"/>
      <c r="BM1312" s="21"/>
      <c r="BN1312" s="21"/>
      <c r="BO1312" s="21"/>
      <c r="BP1312" s="21"/>
      <c r="BQ1312" s="21"/>
      <c r="BR1312" s="21"/>
      <c r="BS1312" s="21"/>
      <c r="BT1312" s="21"/>
      <c r="BU1312" s="21"/>
      <c r="BV1312" s="21"/>
      <c r="BW1312" s="21"/>
      <c r="BX1312" s="21"/>
      <c r="BY1312" s="21"/>
      <c r="BZ1312" s="21"/>
      <c r="CA1312" s="21"/>
      <c r="CB1312" s="21"/>
      <c r="CC1312" s="21"/>
      <c r="CD1312" s="21"/>
      <c r="CE1312" s="21"/>
      <c r="CF1312" s="21"/>
      <c r="CG1312" s="21"/>
      <c r="CH1312" s="21"/>
      <c r="CI1312" s="21"/>
      <c r="CJ1312" s="21"/>
      <c r="CK1312" s="21"/>
      <c r="CL1312" s="21"/>
      <c r="CM1312" s="21"/>
      <c r="CN1312" s="21"/>
      <c r="CO1312" s="21"/>
      <c r="CP1312" s="21"/>
      <c r="CQ1312" s="21"/>
      <c r="CR1312" s="21"/>
      <c r="CS1312" s="21"/>
      <c r="CT1312" s="21"/>
      <c r="CU1312" s="21"/>
      <c r="CV1312" s="21"/>
      <c r="CW1312" s="21"/>
      <c r="CX1312" s="21"/>
      <c r="CY1312" s="21"/>
      <c r="CZ1312" s="21"/>
      <c r="DA1312" s="21"/>
      <c r="DB1312" s="21"/>
      <c r="DC1312" s="21"/>
      <c r="DD1312" s="21"/>
      <c r="DE1312" s="21"/>
      <c r="DF1312" s="21"/>
      <c r="DG1312" s="21"/>
      <c r="DH1312" s="21"/>
      <c r="DI1312" s="21"/>
      <c r="DJ1312" s="21"/>
      <c r="DK1312" s="21"/>
      <c r="DL1312" s="21"/>
      <c r="DM1312" s="21"/>
      <c r="DN1312" s="21"/>
      <c r="DO1312" s="21"/>
      <c r="DP1312" s="21"/>
      <c r="DQ1312" s="21"/>
      <c r="DR1312" s="21"/>
      <c r="DS1312" s="21"/>
      <c r="DT1312" s="21"/>
      <c r="DU1312" s="21"/>
      <c r="DV1312" s="21"/>
      <c r="DW1312" s="21"/>
      <c r="DX1312" s="21"/>
      <c r="DY1312" s="21"/>
      <c r="DZ1312" s="21"/>
      <c r="EA1312" s="21"/>
      <c r="EB1312" s="21"/>
      <c r="EC1312" s="21"/>
      <c r="ED1312" s="21"/>
      <c r="EE1312" s="21"/>
      <c r="EF1312" s="21"/>
      <c r="EG1312" s="21"/>
      <c r="EH1312" s="21"/>
      <c r="EI1312" s="21"/>
      <c r="EJ1312" s="21"/>
      <c r="EK1312" s="21"/>
      <c r="EL1312" s="21"/>
      <c r="EM1312" s="21"/>
      <c r="EN1312" s="21"/>
      <c r="EO1312" s="21"/>
      <c r="EP1312" s="21"/>
      <c r="EQ1312" s="21"/>
      <c r="ER1312" s="21"/>
      <c r="ES1312" s="21"/>
      <c r="ET1312" s="21"/>
      <c r="EU1312" s="21"/>
      <c r="EV1312" s="21"/>
      <c r="EW1312" s="21"/>
      <c r="EX1312" s="21"/>
      <c r="EY1312" s="21"/>
      <c r="EZ1312" s="21"/>
      <c r="FA1312" s="21"/>
      <c r="FB1312" s="21"/>
      <c r="FC1312" s="21"/>
      <c r="FD1312" s="21"/>
      <c r="FE1312" s="21"/>
      <c r="FF1312" s="21"/>
      <c r="FG1312" s="21"/>
      <c r="FH1312" s="21"/>
      <c r="FI1312" s="21"/>
      <c r="FJ1312" s="21"/>
      <c r="FK1312" s="21"/>
      <c r="FL1312" s="21"/>
      <c r="FM1312" s="21"/>
      <c r="FN1312" s="21"/>
      <c r="FO1312" s="21"/>
      <c r="FP1312" s="21"/>
      <c r="FQ1312" s="21"/>
      <c r="FR1312" s="21"/>
      <c r="FS1312" s="21"/>
      <c r="FT1312" s="21"/>
      <c r="FU1312" s="21"/>
      <c r="FV1312" s="21"/>
      <c r="FW1312" s="21"/>
      <c r="FX1312" s="21"/>
      <c r="FY1312" s="21"/>
      <c r="FZ1312" s="21"/>
      <c r="GA1312" s="21"/>
      <c r="GB1312" s="21"/>
      <c r="GC1312" s="21"/>
      <c r="GD1312" s="21"/>
      <c r="GE1312" s="21"/>
      <c r="GF1312" s="21"/>
      <c r="GG1312" s="21"/>
      <c r="GH1312" s="21"/>
      <c r="GI1312" s="21"/>
      <c r="GJ1312" s="21"/>
      <c r="GK1312" s="21"/>
      <c r="GL1312" s="21"/>
      <c r="GM1312" s="21"/>
      <c r="GN1312" s="21"/>
      <c r="GO1312" s="21"/>
      <c r="GP1312" s="21"/>
      <c r="GQ1312" s="21"/>
      <c r="GR1312" s="21"/>
      <c r="GS1312" s="21"/>
      <c r="GT1312" s="21"/>
      <c r="GU1312" s="21"/>
      <c r="GV1312" s="21"/>
      <c r="GW1312" s="21"/>
      <c r="GX1312" s="21"/>
      <c r="GY1312" s="21"/>
      <c r="GZ1312" s="21"/>
      <c r="HA1312" s="21"/>
      <c r="HB1312" s="21"/>
      <c r="HC1312" s="21"/>
      <c r="HD1312" s="21"/>
      <c r="HE1312" s="21"/>
      <c r="HF1312" s="21"/>
      <c r="HG1312" s="21"/>
      <c r="HH1312" s="21"/>
      <c r="HI1312" s="21"/>
      <c r="HJ1312" s="21"/>
      <c r="HK1312" s="21"/>
      <c r="HL1312" s="21"/>
      <c r="HM1312" s="21"/>
      <c r="HN1312" s="21"/>
      <c r="HO1312" s="21"/>
      <c r="HP1312" s="21"/>
      <c r="HQ1312" s="21"/>
      <c r="HR1312" s="21"/>
      <c r="HS1312" s="21"/>
      <c r="HT1312" s="21"/>
      <c r="HU1312" s="21"/>
      <c r="HV1312" s="21"/>
      <c r="HW1312" s="21"/>
      <c r="HX1312" s="21"/>
      <c r="HY1312" s="21"/>
      <c r="HZ1312" s="21"/>
      <c r="IA1312" s="21"/>
      <c r="IB1312" s="21"/>
      <c r="IC1312" s="21"/>
      <c r="ID1312" s="21"/>
      <c r="IE1312" s="21"/>
      <c r="IF1312" s="21"/>
      <c r="IG1312" s="21"/>
      <c r="IH1312" s="21"/>
      <c r="II1312" s="21"/>
      <c r="IJ1312" s="21"/>
      <c r="IK1312" s="21"/>
      <c r="IL1312" s="21"/>
      <c r="IM1312" s="21"/>
      <c r="IN1312" s="21"/>
      <c r="IO1312" s="21"/>
      <c r="IP1312" s="21"/>
      <c r="IQ1312" s="21"/>
      <c r="IR1312" s="21"/>
      <c r="IS1312" s="21"/>
      <c r="IT1312" s="21"/>
      <c r="IU1312" s="21"/>
      <c r="IV1312" s="21"/>
      <c r="IW1312" s="21"/>
      <c r="IX1312" s="21"/>
      <c r="IY1312" s="21"/>
      <c r="IZ1312" s="21"/>
      <c r="JA1312" s="21"/>
      <c r="JB1312" s="21"/>
      <c r="JC1312" s="21"/>
      <c r="JD1312" s="21"/>
      <c r="JE1312" s="21"/>
      <c r="JF1312" s="21"/>
      <c r="JG1312" s="21"/>
      <c r="JH1312" s="21"/>
      <c r="JI1312" s="21"/>
      <c r="JJ1312" s="21"/>
      <c r="JK1312" s="21"/>
      <c r="JL1312" s="21"/>
      <c r="JM1312" s="21"/>
      <c r="JN1312" s="21"/>
      <c r="JO1312" s="21"/>
      <c r="JP1312" s="21"/>
      <c r="JQ1312" s="21"/>
      <c r="JR1312" s="21"/>
      <c r="JS1312" s="21"/>
      <c r="JT1312" s="21"/>
      <c r="JU1312" s="21"/>
      <c r="JV1312" s="21"/>
      <c r="JW1312" s="21"/>
      <c r="JX1312" s="21"/>
      <c r="JY1312" s="21"/>
    </row>
    <row r="1313" spans="1:285" ht="14.1" customHeight="1">
      <c r="A1313" s="21"/>
      <c r="B1313" s="21"/>
      <c r="C1313" s="21"/>
      <c r="D1313" s="21"/>
      <c r="E1313" s="21"/>
      <c r="F1313" s="21"/>
      <c r="G1313" s="21"/>
      <c r="H1313" s="21"/>
      <c r="I1313" s="21"/>
      <c r="J1313" s="21"/>
      <c r="K1313" s="21"/>
      <c r="L1313" s="21"/>
      <c r="M1313" s="21"/>
      <c r="N1313" s="21"/>
      <c r="O1313" s="21"/>
      <c r="P1313" s="21"/>
      <c r="Q1313" s="21"/>
      <c r="R1313" s="21"/>
      <c r="S1313" s="21"/>
      <c r="T1313" s="21"/>
      <c r="U1313" s="21"/>
      <c r="V1313" s="21"/>
      <c r="W1313" s="21"/>
      <c r="X1313" s="21"/>
      <c r="Y1313" s="21"/>
      <c r="Z1313" s="21"/>
      <c r="AA1313" s="21"/>
      <c r="AB1313" s="21"/>
      <c r="AC1313" s="80"/>
      <c r="AD1313" s="21"/>
      <c r="AE1313" s="21"/>
      <c r="AF1313" s="21"/>
      <c r="AG1313" s="21"/>
      <c r="AH1313" s="21"/>
      <c r="AI1313" s="21"/>
      <c r="AJ1313" s="21"/>
      <c r="AK1313" s="21"/>
      <c r="AL1313" s="21"/>
      <c r="AM1313" s="21"/>
      <c r="AN1313" s="21"/>
      <c r="AO1313" s="21"/>
      <c r="AP1313" s="21"/>
      <c r="AQ1313" s="21"/>
      <c r="AR1313" s="21"/>
      <c r="AS1313" s="21"/>
      <c r="AT1313" s="21"/>
      <c r="AU1313" s="21"/>
      <c r="AV1313" s="21"/>
      <c r="AW1313" s="21"/>
      <c r="AX1313" s="21"/>
      <c r="AY1313" s="21"/>
      <c r="AZ1313" s="21"/>
      <c r="BA1313" s="21"/>
      <c r="BB1313" s="21"/>
      <c r="BC1313" s="21"/>
      <c r="BD1313" s="21"/>
      <c r="BE1313" s="21"/>
      <c r="BF1313" s="21"/>
      <c r="BG1313" s="21"/>
      <c r="BH1313" s="21"/>
      <c r="BI1313" s="21"/>
      <c r="BJ1313" s="21"/>
      <c r="BK1313" s="21"/>
      <c r="BL1313" s="21"/>
      <c r="BM1313" s="21"/>
      <c r="BN1313" s="21"/>
      <c r="BO1313" s="21"/>
      <c r="BP1313" s="21"/>
      <c r="BQ1313" s="21"/>
      <c r="BR1313" s="21"/>
      <c r="BS1313" s="21"/>
      <c r="BT1313" s="21"/>
      <c r="BU1313" s="21"/>
      <c r="BV1313" s="21"/>
      <c r="BW1313" s="21"/>
      <c r="BX1313" s="21"/>
      <c r="BY1313" s="21"/>
      <c r="BZ1313" s="21"/>
      <c r="CA1313" s="21"/>
      <c r="CB1313" s="21"/>
      <c r="CC1313" s="21"/>
      <c r="CD1313" s="21"/>
      <c r="CE1313" s="21"/>
      <c r="CF1313" s="21"/>
      <c r="CG1313" s="21"/>
      <c r="CH1313" s="21"/>
      <c r="CI1313" s="21"/>
      <c r="CJ1313" s="21"/>
      <c r="CK1313" s="21"/>
      <c r="CL1313" s="21"/>
      <c r="CM1313" s="21"/>
      <c r="CN1313" s="21"/>
      <c r="CO1313" s="21"/>
      <c r="CP1313" s="21"/>
      <c r="CQ1313" s="21"/>
      <c r="CR1313" s="21"/>
      <c r="CS1313" s="21"/>
      <c r="CT1313" s="21"/>
      <c r="CU1313" s="21"/>
      <c r="CV1313" s="21"/>
      <c r="CW1313" s="21"/>
      <c r="CX1313" s="21"/>
      <c r="CY1313" s="21"/>
      <c r="CZ1313" s="21"/>
      <c r="DA1313" s="21"/>
      <c r="DB1313" s="21"/>
      <c r="DC1313" s="21"/>
      <c r="DD1313" s="21"/>
      <c r="DE1313" s="21"/>
      <c r="DF1313" s="21"/>
      <c r="DG1313" s="21"/>
      <c r="DH1313" s="21"/>
      <c r="DI1313" s="21"/>
      <c r="DJ1313" s="21"/>
      <c r="DK1313" s="21"/>
      <c r="DL1313" s="21"/>
      <c r="DM1313" s="21"/>
      <c r="DN1313" s="21"/>
      <c r="DO1313" s="21"/>
      <c r="DP1313" s="21"/>
      <c r="DQ1313" s="21"/>
      <c r="DR1313" s="21"/>
      <c r="DS1313" s="21"/>
      <c r="DT1313" s="21"/>
      <c r="DU1313" s="21"/>
      <c r="DV1313" s="21"/>
      <c r="DW1313" s="21"/>
      <c r="DX1313" s="21"/>
      <c r="DY1313" s="21"/>
      <c r="DZ1313" s="21"/>
      <c r="EA1313" s="21"/>
      <c r="EB1313" s="21"/>
      <c r="EC1313" s="21"/>
      <c r="ED1313" s="21"/>
      <c r="EE1313" s="21"/>
      <c r="EF1313" s="21"/>
      <c r="EG1313" s="21"/>
      <c r="EH1313" s="21"/>
      <c r="EI1313" s="21"/>
      <c r="EJ1313" s="21"/>
      <c r="EK1313" s="21"/>
      <c r="EL1313" s="21"/>
      <c r="EM1313" s="21"/>
      <c r="EN1313" s="21"/>
      <c r="EO1313" s="21"/>
      <c r="EP1313" s="21"/>
      <c r="EQ1313" s="21"/>
      <c r="ER1313" s="21"/>
      <c r="ES1313" s="21"/>
      <c r="ET1313" s="21"/>
      <c r="EU1313" s="21"/>
      <c r="EV1313" s="21"/>
      <c r="EW1313" s="21"/>
      <c r="EX1313" s="21"/>
      <c r="EY1313" s="21"/>
      <c r="EZ1313" s="21"/>
      <c r="FA1313" s="21"/>
      <c r="FB1313" s="21"/>
      <c r="FC1313" s="21"/>
      <c r="FD1313" s="21"/>
      <c r="FE1313" s="21"/>
      <c r="FF1313" s="21"/>
      <c r="FG1313" s="21"/>
      <c r="FH1313" s="21"/>
      <c r="FI1313" s="21"/>
      <c r="FJ1313" s="21"/>
      <c r="FK1313" s="21"/>
      <c r="FL1313" s="21"/>
      <c r="FM1313" s="21"/>
      <c r="FN1313" s="21"/>
      <c r="FO1313" s="21"/>
      <c r="FP1313" s="21"/>
      <c r="FQ1313" s="21"/>
      <c r="FR1313" s="21"/>
      <c r="FS1313" s="21"/>
      <c r="FT1313" s="21"/>
      <c r="FU1313" s="21"/>
      <c r="FV1313" s="21"/>
      <c r="FW1313" s="21"/>
      <c r="FX1313" s="21"/>
      <c r="FY1313" s="21"/>
      <c r="FZ1313" s="21"/>
      <c r="GA1313" s="21"/>
      <c r="GB1313" s="21"/>
      <c r="GC1313" s="21"/>
      <c r="GD1313" s="21"/>
      <c r="GE1313" s="21"/>
      <c r="GF1313" s="21"/>
      <c r="GG1313" s="21"/>
      <c r="GH1313" s="21"/>
      <c r="GI1313" s="21"/>
      <c r="GJ1313" s="21"/>
      <c r="GK1313" s="21"/>
      <c r="GL1313" s="21"/>
      <c r="GM1313" s="21"/>
      <c r="GN1313" s="21"/>
      <c r="GO1313" s="21"/>
      <c r="GP1313" s="21"/>
      <c r="GQ1313" s="21"/>
      <c r="GR1313" s="21"/>
      <c r="GS1313" s="21"/>
      <c r="GT1313" s="21"/>
      <c r="GU1313" s="21"/>
      <c r="GV1313" s="21"/>
      <c r="GW1313" s="21"/>
      <c r="GX1313" s="21"/>
      <c r="GY1313" s="21"/>
      <c r="GZ1313" s="21"/>
      <c r="HA1313" s="21"/>
      <c r="HB1313" s="21"/>
      <c r="HC1313" s="21"/>
      <c r="HD1313" s="21"/>
      <c r="HE1313" s="21"/>
      <c r="HF1313" s="21"/>
      <c r="HG1313" s="21"/>
      <c r="HH1313" s="21"/>
      <c r="HI1313" s="21"/>
      <c r="HJ1313" s="21"/>
      <c r="HK1313" s="21"/>
      <c r="HL1313" s="21"/>
      <c r="HM1313" s="21"/>
      <c r="HN1313" s="21"/>
      <c r="HO1313" s="21"/>
      <c r="HP1313" s="21"/>
      <c r="HQ1313" s="21"/>
      <c r="HR1313" s="21"/>
      <c r="HS1313" s="21"/>
      <c r="HT1313" s="21"/>
      <c r="HU1313" s="21"/>
      <c r="HV1313" s="21"/>
      <c r="HW1313" s="21"/>
      <c r="HX1313" s="21"/>
      <c r="HY1313" s="21"/>
      <c r="HZ1313" s="21"/>
      <c r="IA1313" s="21"/>
      <c r="IB1313" s="21"/>
      <c r="IC1313" s="21"/>
      <c r="ID1313" s="21"/>
      <c r="IE1313" s="21"/>
      <c r="IF1313" s="21"/>
      <c r="IG1313" s="21"/>
      <c r="IH1313" s="21"/>
      <c r="II1313" s="21"/>
      <c r="IJ1313" s="21"/>
      <c r="IK1313" s="21"/>
      <c r="IL1313" s="21"/>
      <c r="IM1313" s="21"/>
      <c r="IN1313" s="21"/>
      <c r="IO1313" s="21"/>
      <c r="IP1313" s="21"/>
      <c r="IQ1313" s="21"/>
      <c r="IR1313" s="21"/>
      <c r="IS1313" s="21"/>
      <c r="IT1313" s="21"/>
      <c r="IU1313" s="21"/>
      <c r="IV1313" s="21"/>
      <c r="IW1313" s="21"/>
      <c r="IX1313" s="21"/>
      <c r="IY1313" s="21"/>
      <c r="IZ1313" s="21"/>
      <c r="JA1313" s="21"/>
      <c r="JB1313" s="21"/>
      <c r="JC1313" s="21"/>
      <c r="JD1313" s="21"/>
      <c r="JE1313" s="21"/>
      <c r="JF1313" s="21"/>
      <c r="JG1313" s="21"/>
      <c r="JH1313" s="21"/>
      <c r="JI1313" s="21"/>
      <c r="JJ1313" s="21"/>
      <c r="JK1313" s="21"/>
      <c r="JL1313" s="21"/>
      <c r="JM1313" s="21"/>
      <c r="JN1313" s="21"/>
      <c r="JO1313" s="21"/>
      <c r="JP1313" s="21"/>
      <c r="JQ1313" s="21"/>
      <c r="JR1313" s="21"/>
      <c r="JS1313" s="21"/>
      <c r="JT1313" s="21"/>
      <c r="JU1313" s="21"/>
      <c r="JV1313" s="21"/>
      <c r="JW1313" s="21"/>
      <c r="JX1313" s="21"/>
      <c r="JY1313" s="21"/>
    </row>
    <row r="1314" spans="1:285">
      <c r="A1314" s="21"/>
      <c r="B1314" s="21"/>
      <c r="C1314" s="21"/>
      <c r="D1314" s="21"/>
      <c r="E1314" s="21"/>
      <c r="F1314" s="21"/>
      <c r="G1314" s="21"/>
      <c r="H1314" s="21"/>
      <c r="I1314" s="21"/>
      <c r="J1314" s="21"/>
      <c r="K1314" s="21"/>
      <c r="L1314" s="21"/>
      <c r="M1314" s="21"/>
      <c r="N1314" s="21"/>
      <c r="O1314" s="21"/>
      <c r="P1314" s="21"/>
      <c r="Q1314" s="21"/>
      <c r="R1314" s="21"/>
      <c r="S1314" s="21"/>
      <c r="T1314" s="21"/>
      <c r="U1314" s="21"/>
      <c r="V1314" s="21"/>
      <c r="W1314" s="21"/>
      <c r="X1314" s="21"/>
      <c r="Y1314" s="21"/>
      <c r="Z1314" s="21"/>
      <c r="AA1314" s="21"/>
      <c r="AB1314" s="21"/>
      <c r="AC1314" s="80"/>
      <c r="AD1314" s="21"/>
      <c r="AE1314" s="21"/>
      <c r="AF1314" s="21"/>
      <c r="AG1314" s="21"/>
      <c r="AH1314" s="21"/>
      <c r="AI1314" s="21"/>
      <c r="AJ1314" s="21"/>
      <c r="AK1314" s="21"/>
      <c r="AL1314" s="21"/>
      <c r="AM1314" s="21"/>
      <c r="AN1314" s="21"/>
      <c r="AO1314" s="21"/>
      <c r="AP1314" s="21"/>
      <c r="AQ1314" s="21"/>
      <c r="AR1314" s="21"/>
      <c r="AS1314" s="21"/>
      <c r="AT1314" s="21"/>
      <c r="AU1314" s="21"/>
      <c r="AV1314" s="21"/>
      <c r="AW1314" s="21"/>
      <c r="AX1314" s="21"/>
      <c r="AY1314" s="21"/>
      <c r="AZ1314" s="21"/>
      <c r="BA1314" s="21"/>
      <c r="BB1314" s="21"/>
      <c r="BC1314" s="21"/>
      <c r="BD1314" s="21"/>
      <c r="BE1314" s="21"/>
      <c r="BF1314" s="21"/>
      <c r="BG1314" s="21"/>
      <c r="BH1314" s="21"/>
      <c r="BI1314" s="21"/>
      <c r="BJ1314" s="21"/>
      <c r="BK1314" s="21"/>
      <c r="BL1314" s="21"/>
      <c r="BM1314" s="21"/>
      <c r="BN1314" s="21"/>
      <c r="BO1314" s="21"/>
      <c r="BP1314" s="21"/>
      <c r="BQ1314" s="21"/>
      <c r="BR1314" s="21"/>
      <c r="BS1314" s="21"/>
      <c r="BT1314" s="21"/>
      <c r="BU1314" s="21"/>
      <c r="BV1314" s="21"/>
      <c r="BW1314" s="21"/>
      <c r="BX1314" s="21"/>
      <c r="BY1314" s="21"/>
      <c r="BZ1314" s="21"/>
      <c r="CA1314" s="21"/>
      <c r="CB1314" s="21"/>
      <c r="CC1314" s="21"/>
      <c r="CD1314" s="21"/>
      <c r="CE1314" s="21"/>
      <c r="CF1314" s="21"/>
      <c r="CG1314" s="21"/>
      <c r="CH1314" s="21"/>
      <c r="CI1314" s="21"/>
      <c r="CJ1314" s="21"/>
      <c r="CK1314" s="21"/>
      <c r="CL1314" s="21"/>
      <c r="CM1314" s="21"/>
      <c r="CN1314" s="21"/>
      <c r="CO1314" s="21"/>
      <c r="CP1314" s="21"/>
      <c r="CQ1314" s="21"/>
      <c r="CR1314" s="21"/>
      <c r="CS1314" s="21"/>
      <c r="CT1314" s="21"/>
      <c r="CU1314" s="21"/>
      <c r="CV1314" s="21"/>
      <c r="CW1314" s="21"/>
      <c r="CX1314" s="21"/>
      <c r="CY1314" s="21"/>
      <c r="CZ1314" s="21"/>
      <c r="DA1314" s="21"/>
      <c r="DB1314" s="21"/>
      <c r="DC1314" s="21"/>
      <c r="DD1314" s="21"/>
      <c r="DE1314" s="21"/>
      <c r="DF1314" s="21"/>
      <c r="DG1314" s="21"/>
      <c r="DH1314" s="21"/>
      <c r="DI1314" s="21"/>
      <c r="DJ1314" s="21"/>
      <c r="DK1314" s="21"/>
      <c r="DL1314" s="21"/>
      <c r="DM1314" s="21"/>
      <c r="DN1314" s="21"/>
      <c r="DO1314" s="21"/>
      <c r="DP1314" s="21"/>
      <c r="DQ1314" s="21"/>
      <c r="DR1314" s="21"/>
      <c r="DS1314" s="21"/>
      <c r="DT1314" s="21"/>
      <c r="DU1314" s="21"/>
      <c r="DV1314" s="21"/>
      <c r="DW1314" s="21"/>
      <c r="DX1314" s="21"/>
      <c r="DY1314" s="21"/>
      <c r="DZ1314" s="21"/>
      <c r="EA1314" s="21"/>
      <c r="EB1314" s="21"/>
      <c r="EC1314" s="21"/>
      <c r="ED1314" s="21"/>
      <c r="EE1314" s="21"/>
      <c r="EF1314" s="21"/>
      <c r="EG1314" s="21"/>
      <c r="EH1314" s="21"/>
      <c r="EI1314" s="21"/>
      <c r="EJ1314" s="21"/>
      <c r="EK1314" s="21"/>
      <c r="EL1314" s="21"/>
      <c r="EM1314" s="21"/>
      <c r="EN1314" s="21"/>
      <c r="EO1314" s="21"/>
      <c r="EP1314" s="21"/>
      <c r="EQ1314" s="21"/>
      <c r="ER1314" s="21"/>
      <c r="ES1314" s="21"/>
      <c r="ET1314" s="21"/>
      <c r="EU1314" s="21"/>
      <c r="EV1314" s="21"/>
      <c r="EW1314" s="21"/>
      <c r="EX1314" s="21"/>
      <c r="EY1314" s="21"/>
      <c r="EZ1314" s="21"/>
      <c r="FA1314" s="21"/>
      <c r="FB1314" s="21"/>
      <c r="FC1314" s="21"/>
      <c r="FD1314" s="21"/>
      <c r="FE1314" s="21"/>
      <c r="FF1314" s="21"/>
      <c r="FG1314" s="21"/>
      <c r="FH1314" s="21"/>
      <c r="FI1314" s="21"/>
      <c r="FJ1314" s="21"/>
      <c r="FK1314" s="21"/>
      <c r="FL1314" s="21"/>
      <c r="FM1314" s="21"/>
      <c r="FN1314" s="21"/>
      <c r="FO1314" s="21"/>
      <c r="FP1314" s="21"/>
      <c r="FQ1314" s="21"/>
      <c r="FR1314" s="21"/>
      <c r="FS1314" s="21"/>
      <c r="FT1314" s="21"/>
      <c r="FU1314" s="21"/>
      <c r="FV1314" s="21"/>
      <c r="FW1314" s="21"/>
      <c r="FX1314" s="21"/>
      <c r="FY1314" s="21"/>
      <c r="FZ1314" s="21"/>
      <c r="GA1314" s="21"/>
      <c r="GB1314" s="21"/>
      <c r="GC1314" s="21"/>
      <c r="GD1314" s="21"/>
      <c r="GE1314" s="21"/>
      <c r="GF1314" s="21"/>
      <c r="GG1314" s="21"/>
      <c r="GH1314" s="21"/>
      <c r="GI1314" s="21"/>
      <c r="GJ1314" s="21"/>
      <c r="GK1314" s="21"/>
      <c r="GL1314" s="21"/>
      <c r="GM1314" s="21"/>
      <c r="GN1314" s="21"/>
      <c r="GO1314" s="21"/>
      <c r="GP1314" s="21"/>
      <c r="GQ1314" s="21"/>
      <c r="GR1314" s="21"/>
      <c r="GS1314" s="21"/>
      <c r="GT1314" s="21"/>
      <c r="GU1314" s="21"/>
      <c r="GV1314" s="21"/>
      <c r="GW1314" s="21"/>
      <c r="GX1314" s="21"/>
      <c r="GY1314" s="21"/>
      <c r="GZ1314" s="21"/>
      <c r="HA1314" s="21"/>
      <c r="HB1314" s="21"/>
      <c r="HC1314" s="21"/>
      <c r="HD1314" s="21"/>
      <c r="HE1314" s="21"/>
      <c r="HF1314" s="21"/>
      <c r="HG1314" s="21"/>
      <c r="HH1314" s="21"/>
      <c r="HI1314" s="21"/>
      <c r="HJ1314" s="21"/>
      <c r="HK1314" s="21"/>
      <c r="HL1314" s="21"/>
      <c r="HM1314" s="21"/>
      <c r="HN1314" s="21"/>
      <c r="HO1314" s="21"/>
      <c r="HP1314" s="21"/>
      <c r="HQ1314" s="21"/>
      <c r="HR1314" s="21"/>
      <c r="HS1314" s="21"/>
      <c r="HT1314" s="21"/>
      <c r="HU1314" s="21"/>
      <c r="HV1314" s="21"/>
      <c r="HW1314" s="21"/>
      <c r="HX1314" s="21"/>
      <c r="HY1314" s="21"/>
      <c r="HZ1314" s="21"/>
      <c r="IA1314" s="21"/>
      <c r="IB1314" s="21"/>
      <c r="IC1314" s="21"/>
      <c r="ID1314" s="21"/>
      <c r="IE1314" s="21"/>
      <c r="IF1314" s="21"/>
      <c r="IG1314" s="21"/>
      <c r="IH1314" s="21"/>
      <c r="II1314" s="21"/>
      <c r="IJ1314" s="21"/>
      <c r="IK1314" s="21"/>
      <c r="IL1314" s="21"/>
      <c r="IM1314" s="21"/>
      <c r="IN1314" s="21"/>
      <c r="IO1314" s="21"/>
      <c r="IP1314" s="21"/>
      <c r="IQ1314" s="21"/>
      <c r="IR1314" s="21"/>
      <c r="IS1314" s="21"/>
      <c r="IT1314" s="21"/>
      <c r="IU1314" s="21"/>
      <c r="IV1314" s="21"/>
      <c r="IW1314" s="21"/>
      <c r="IX1314" s="21"/>
      <c r="IY1314" s="21"/>
      <c r="IZ1314" s="21"/>
      <c r="JA1314" s="21"/>
      <c r="JB1314" s="21"/>
      <c r="JC1314" s="21"/>
      <c r="JD1314" s="21"/>
      <c r="JE1314" s="21"/>
      <c r="JF1314" s="21"/>
      <c r="JG1314" s="21"/>
      <c r="JH1314" s="21"/>
      <c r="JI1314" s="21"/>
      <c r="JJ1314" s="21"/>
      <c r="JK1314" s="21"/>
      <c r="JL1314" s="21"/>
      <c r="JM1314" s="21"/>
      <c r="JN1314" s="21"/>
      <c r="JO1314" s="21"/>
      <c r="JP1314" s="21"/>
      <c r="JQ1314" s="21"/>
      <c r="JR1314" s="21"/>
      <c r="JS1314" s="21"/>
      <c r="JT1314" s="21"/>
      <c r="JU1314" s="21"/>
      <c r="JV1314" s="21"/>
      <c r="JW1314" s="21"/>
      <c r="JX1314" s="21"/>
      <c r="JY1314" s="21"/>
    </row>
    <row r="1315" spans="1:285">
      <c r="A1315" s="21"/>
      <c r="B1315" s="21"/>
      <c r="C1315" s="21"/>
      <c r="D1315" s="21"/>
      <c r="E1315" s="21"/>
      <c r="F1315" s="21"/>
      <c r="G1315" s="21"/>
      <c r="H1315" s="21"/>
      <c r="I1315" s="21"/>
      <c r="J1315" s="21"/>
      <c r="K1315" s="21"/>
      <c r="L1315" s="21"/>
      <c r="M1315" s="21"/>
      <c r="N1315" s="21"/>
      <c r="O1315" s="21"/>
      <c r="P1315" s="21"/>
      <c r="Q1315" s="21"/>
      <c r="R1315" s="21"/>
      <c r="S1315" s="21"/>
      <c r="T1315" s="21"/>
      <c r="U1315" s="21"/>
      <c r="V1315" s="21"/>
      <c r="W1315" s="21"/>
      <c r="X1315" s="21"/>
      <c r="Y1315" s="21"/>
      <c r="Z1315" s="21"/>
      <c r="AA1315" s="21"/>
      <c r="AB1315" s="21"/>
      <c r="AC1315" s="80"/>
      <c r="AD1315" s="21"/>
      <c r="AE1315" s="21"/>
      <c r="AF1315" s="21"/>
      <c r="AG1315" s="21"/>
      <c r="AH1315" s="21"/>
      <c r="AI1315" s="21"/>
      <c r="AJ1315" s="21"/>
      <c r="AK1315" s="21"/>
      <c r="AL1315" s="21"/>
      <c r="AM1315" s="21"/>
      <c r="AN1315" s="21"/>
      <c r="AO1315" s="21"/>
      <c r="AP1315" s="21"/>
      <c r="AQ1315" s="21"/>
      <c r="AR1315" s="21"/>
      <c r="AS1315" s="21"/>
      <c r="AT1315" s="21"/>
      <c r="AU1315" s="21"/>
      <c r="AV1315" s="21"/>
      <c r="AW1315" s="21"/>
      <c r="AX1315" s="21"/>
      <c r="AY1315" s="21"/>
      <c r="AZ1315" s="21"/>
      <c r="BA1315" s="21"/>
      <c r="BB1315" s="21"/>
      <c r="BC1315" s="21"/>
      <c r="BD1315" s="21"/>
      <c r="BE1315" s="21"/>
      <c r="BF1315" s="21"/>
      <c r="BG1315" s="21"/>
      <c r="BH1315" s="21"/>
      <c r="BI1315" s="21"/>
      <c r="BJ1315" s="21"/>
      <c r="BK1315" s="21"/>
      <c r="BL1315" s="21"/>
      <c r="BM1315" s="21"/>
      <c r="BN1315" s="21"/>
      <c r="BO1315" s="21"/>
      <c r="BP1315" s="21"/>
      <c r="BQ1315" s="21"/>
      <c r="BR1315" s="21"/>
      <c r="BS1315" s="21"/>
      <c r="BT1315" s="21"/>
      <c r="BU1315" s="21"/>
      <c r="BV1315" s="21"/>
      <c r="BW1315" s="21"/>
      <c r="BX1315" s="21"/>
      <c r="BY1315" s="21"/>
      <c r="BZ1315" s="21"/>
      <c r="CA1315" s="21"/>
      <c r="CB1315" s="21"/>
      <c r="CC1315" s="21"/>
      <c r="CD1315" s="21"/>
      <c r="CE1315" s="21"/>
      <c r="CF1315" s="21"/>
      <c r="CG1315" s="21"/>
      <c r="CH1315" s="21"/>
      <c r="CI1315" s="21"/>
      <c r="CJ1315" s="21"/>
      <c r="CK1315" s="21"/>
      <c r="CL1315" s="21"/>
      <c r="CM1315" s="21"/>
      <c r="CN1315" s="21"/>
      <c r="CO1315" s="21"/>
      <c r="CP1315" s="21"/>
      <c r="CQ1315" s="21"/>
      <c r="CR1315" s="21"/>
      <c r="CS1315" s="21"/>
      <c r="CT1315" s="21"/>
      <c r="CU1315" s="21"/>
      <c r="CV1315" s="21"/>
      <c r="CW1315" s="21"/>
      <c r="CX1315" s="21"/>
      <c r="CY1315" s="21"/>
      <c r="CZ1315" s="21"/>
      <c r="DA1315" s="21"/>
      <c r="DB1315" s="21"/>
      <c r="DC1315" s="21"/>
      <c r="DD1315" s="21"/>
      <c r="DE1315" s="21"/>
      <c r="DF1315" s="21"/>
      <c r="DG1315" s="21"/>
      <c r="DH1315" s="21"/>
      <c r="DI1315" s="21"/>
      <c r="DJ1315" s="21"/>
      <c r="DK1315" s="21"/>
      <c r="DL1315" s="21"/>
      <c r="DM1315" s="21"/>
      <c r="DN1315" s="21"/>
      <c r="DO1315" s="21"/>
      <c r="DP1315" s="21"/>
      <c r="DQ1315" s="21"/>
      <c r="DR1315" s="21"/>
      <c r="DS1315" s="21"/>
      <c r="DT1315" s="21"/>
      <c r="DU1315" s="21"/>
      <c r="DV1315" s="21"/>
      <c r="DW1315" s="21"/>
      <c r="DX1315" s="21"/>
      <c r="DY1315" s="21"/>
      <c r="DZ1315" s="21"/>
      <c r="EA1315" s="21"/>
      <c r="EB1315" s="21"/>
      <c r="EC1315" s="21"/>
      <c r="ED1315" s="21"/>
      <c r="EE1315" s="21"/>
      <c r="EF1315" s="21"/>
      <c r="EG1315" s="21"/>
      <c r="EH1315" s="21"/>
      <c r="EI1315" s="21"/>
      <c r="EJ1315" s="21"/>
      <c r="EK1315" s="21"/>
      <c r="EL1315" s="21"/>
      <c r="EM1315" s="21"/>
      <c r="EN1315" s="21"/>
      <c r="EO1315" s="21"/>
      <c r="EP1315" s="21"/>
      <c r="EQ1315" s="21"/>
      <c r="ER1315" s="21"/>
      <c r="ES1315" s="21"/>
      <c r="ET1315" s="21"/>
      <c r="EU1315" s="21"/>
      <c r="EV1315" s="21"/>
      <c r="EW1315" s="21"/>
      <c r="EX1315" s="21"/>
      <c r="EY1315" s="21"/>
      <c r="EZ1315" s="21"/>
      <c r="FA1315" s="21"/>
      <c r="FB1315" s="21"/>
      <c r="FC1315" s="21"/>
      <c r="FD1315" s="21"/>
      <c r="FE1315" s="21"/>
      <c r="FF1315" s="21"/>
      <c r="FG1315" s="21"/>
      <c r="FH1315" s="21"/>
      <c r="FI1315" s="21"/>
      <c r="FJ1315" s="21"/>
      <c r="FK1315" s="21"/>
      <c r="FL1315" s="21"/>
      <c r="FM1315" s="21"/>
      <c r="FN1315" s="21"/>
      <c r="FO1315" s="21"/>
      <c r="FP1315" s="21"/>
      <c r="FQ1315" s="21"/>
      <c r="FR1315" s="21"/>
      <c r="FS1315" s="21"/>
      <c r="FT1315" s="21"/>
      <c r="FU1315" s="21"/>
      <c r="FV1315" s="21"/>
      <c r="FW1315" s="21"/>
      <c r="FX1315" s="21"/>
      <c r="FY1315" s="21"/>
      <c r="FZ1315" s="21"/>
      <c r="GA1315" s="21"/>
      <c r="GB1315" s="21"/>
      <c r="GC1315" s="21"/>
      <c r="GD1315" s="21"/>
      <c r="GE1315" s="21"/>
      <c r="GF1315" s="21"/>
      <c r="GG1315" s="21"/>
      <c r="GH1315" s="21"/>
      <c r="GI1315" s="21"/>
      <c r="GJ1315" s="21"/>
      <c r="GK1315" s="21"/>
      <c r="GL1315" s="21"/>
      <c r="GM1315" s="21"/>
      <c r="GN1315" s="21"/>
      <c r="GO1315" s="21"/>
      <c r="GP1315" s="21"/>
      <c r="GQ1315" s="21"/>
      <c r="GR1315" s="21"/>
      <c r="GS1315" s="21"/>
      <c r="GT1315" s="21"/>
      <c r="GU1315" s="21"/>
      <c r="GV1315" s="21"/>
      <c r="GW1315" s="21"/>
      <c r="GX1315" s="21"/>
      <c r="GY1315" s="21"/>
      <c r="GZ1315" s="21"/>
      <c r="HA1315" s="21"/>
      <c r="HB1315" s="21"/>
      <c r="HC1315" s="21"/>
      <c r="HD1315" s="21"/>
      <c r="HE1315" s="21"/>
      <c r="HF1315" s="21"/>
      <c r="HG1315" s="21"/>
      <c r="HH1315" s="21"/>
      <c r="HI1315" s="21"/>
      <c r="HJ1315" s="21"/>
      <c r="HK1315" s="21"/>
      <c r="HL1315" s="21"/>
      <c r="HM1315" s="21"/>
      <c r="HN1315" s="21"/>
      <c r="HO1315" s="21"/>
      <c r="HP1315" s="21"/>
      <c r="HQ1315" s="21"/>
      <c r="HR1315" s="21"/>
      <c r="HS1315" s="21"/>
      <c r="HT1315" s="21"/>
      <c r="HU1315" s="21"/>
      <c r="HV1315" s="21"/>
      <c r="HW1315" s="21"/>
      <c r="HX1315" s="21"/>
      <c r="HY1315" s="21"/>
      <c r="HZ1315" s="21"/>
      <c r="IA1315" s="21"/>
      <c r="IB1315" s="21"/>
      <c r="IC1315" s="21"/>
      <c r="ID1315" s="21"/>
      <c r="IE1315" s="21"/>
      <c r="IF1315" s="21"/>
      <c r="IG1315" s="21"/>
      <c r="IH1315" s="21"/>
      <c r="II1315" s="21"/>
      <c r="IJ1315" s="21"/>
      <c r="IK1315" s="21"/>
      <c r="IL1315" s="21"/>
      <c r="IM1315" s="21"/>
      <c r="IN1315" s="21"/>
      <c r="IO1315" s="21"/>
      <c r="IP1315" s="21"/>
      <c r="IQ1315" s="21"/>
      <c r="IR1315" s="21"/>
      <c r="IS1315" s="21"/>
      <c r="IT1315" s="21"/>
      <c r="IU1315" s="21"/>
      <c r="IV1315" s="21"/>
      <c r="IW1315" s="21"/>
      <c r="IX1315" s="21"/>
      <c r="IY1315" s="21"/>
      <c r="IZ1315" s="21"/>
      <c r="JA1315" s="21"/>
      <c r="JB1315" s="21"/>
      <c r="JC1315" s="21"/>
      <c r="JD1315" s="21"/>
      <c r="JE1315" s="21"/>
      <c r="JF1315" s="21"/>
      <c r="JG1315" s="21"/>
      <c r="JH1315" s="21"/>
      <c r="JI1315" s="21"/>
      <c r="JJ1315" s="21"/>
      <c r="JK1315" s="21"/>
      <c r="JL1315" s="21"/>
      <c r="JM1315" s="21"/>
      <c r="JN1315" s="21"/>
      <c r="JO1315" s="21"/>
      <c r="JP1315" s="21"/>
      <c r="JQ1315" s="21"/>
      <c r="JR1315" s="21"/>
      <c r="JS1315" s="21"/>
      <c r="JT1315" s="21"/>
      <c r="JU1315" s="21"/>
      <c r="JV1315" s="21"/>
      <c r="JW1315" s="21"/>
      <c r="JX1315" s="21"/>
      <c r="JY1315" s="21"/>
    </row>
    <row r="1316" spans="1:285">
      <c r="A1316" s="21"/>
      <c r="B1316" s="21"/>
      <c r="C1316" s="21"/>
      <c r="D1316" s="21"/>
      <c r="E1316" s="21"/>
      <c r="F1316" s="21"/>
      <c r="G1316" s="21"/>
      <c r="H1316" s="21"/>
      <c r="I1316" s="21"/>
      <c r="J1316" s="21"/>
      <c r="K1316" s="21"/>
      <c r="L1316" s="21"/>
      <c r="M1316" s="21"/>
      <c r="N1316" s="21"/>
      <c r="O1316" s="21"/>
      <c r="P1316" s="21"/>
      <c r="Q1316" s="21"/>
      <c r="R1316" s="21"/>
      <c r="S1316" s="21"/>
      <c r="T1316" s="21"/>
      <c r="U1316" s="21"/>
      <c r="V1316" s="21"/>
      <c r="W1316" s="21"/>
      <c r="X1316" s="21"/>
      <c r="Y1316" s="21"/>
      <c r="Z1316" s="21"/>
      <c r="AA1316" s="21"/>
      <c r="AB1316" s="21"/>
      <c r="AC1316" s="80"/>
      <c r="AD1316" s="21"/>
      <c r="AE1316" s="21"/>
      <c r="AF1316" s="21"/>
      <c r="AG1316" s="21"/>
      <c r="AH1316" s="21"/>
      <c r="AI1316" s="21"/>
      <c r="AJ1316" s="21"/>
      <c r="AK1316" s="21"/>
      <c r="AL1316" s="21"/>
      <c r="AM1316" s="21"/>
      <c r="AN1316" s="21"/>
      <c r="AO1316" s="21"/>
      <c r="AP1316" s="21"/>
      <c r="AQ1316" s="21"/>
      <c r="AR1316" s="21"/>
      <c r="AS1316" s="21"/>
      <c r="AT1316" s="21"/>
      <c r="AU1316" s="21"/>
      <c r="AV1316" s="21"/>
      <c r="AW1316" s="21"/>
      <c r="AX1316" s="21"/>
      <c r="AY1316" s="21"/>
      <c r="AZ1316" s="21"/>
      <c r="BA1316" s="21"/>
      <c r="BB1316" s="21"/>
      <c r="BC1316" s="21"/>
      <c r="BD1316" s="21"/>
      <c r="BE1316" s="21"/>
      <c r="BF1316" s="21"/>
      <c r="BG1316" s="21"/>
      <c r="BH1316" s="21"/>
      <c r="BI1316" s="21"/>
      <c r="BJ1316" s="21"/>
      <c r="BK1316" s="21"/>
      <c r="BL1316" s="21"/>
      <c r="BM1316" s="21"/>
      <c r="BN1316" s="21"/>
      <c r="BO1316" s="21"/>
      <c r="BP1316" s="21"/>
      <c r="BQ1316" s="21"/>
      <c r="BR1316" s="21"/>
      <c r="BS1316" s="21"/>
      <c r="BT1316" s="21"/>
      <c r="BU1316" s="21"/>
      <c r="BV1316" s="21"/>
      <c r="BW1316" s="21"/>
      <c r="BX1316" s="21"/>
      <c r="BY1316" s="21"/>
      <c r="BZ1316" s="21"/>
      <c r="CA1316" s="21"/>
      <c r="CB1316" s="21"/>
      <c r="CC1316" s="21"/>
      <c r="CD1316" s="21"/>
      <c r="CE1316" s="21"/>
      <c r="CF1316" s="21"/>
      <c r="CG1316" s="21"/>
      <c r="CH1316" s="21"/>
      <c r="CI1316" s="21"/>
      <c r="CJ1316" s="21"/>
      <c r="CK1316" s="21"/>
      <c r="CL1316" s="21"/>
      <c r="CM1316" s="21"/>
      <c r="CN1316" s="21"/>
      <c r="CO1316" s="21"/>
      <c r="CP1316" s="21"/>
      <c r="CQ1316" s="21"/>
      <c r="CR1316" s="21"/>
      <c r="CS1316" s="21"/>
      <c r="CT1316" s="21"/>
      <c r="CU1316" s="21"/>
      <c r="CV1316" s="21"/>
      <c r="CW1316" s="21"/>
      <c r="CX1316" s="21"/>
      <c r="CY1316" s="21"/>
      <c r="CZ1316" s="21"/>
      <c r="DA1316" s="21"/>
      <c r="DB1316" s="21"/>
      <c r="DC1316" s="21"/>
      <c r="DD1316" s="21"/>
      <c r="DE1316" s="21"/>
      <c r="DF1316" s="21"/>
      <c r="DG1316" s="21"/>
      <c r="DH1316" s="21"/>
      <c r="DI1316" s="21"/>
      <c r="DJ1316" s="21"/>
      <c r="DK1316" s="21"/>
      <c r="DL1316" s="21"/>
      <c r="DM1316" s="21"/>
      <c r="DN1316" s="21"/>
      <c r="DO1316" s="21"/>
      <c r="DP1316" s="21"/>
      <c r="DQ1316" s="21"/>
      <c r="DR1316" s="21"/>
      <c r="DS1316" s="21"/>
      <c r="DT1316" s="21"/>
      <c r="DU1316" s="21"/>
      <c r="DV1316" s="21"/>
      <c r="DW1316" s="21"/>
      <c r="DX1316" s="21"/>
      <c r="DY1316" s="21"/>
      <c r="DZ1316" s="21"/>
      <c r="EA1316" s="21"/>
      <c r="EB1316" s="21"/>
      <c r="EC1316" s="21"/>
      <c r="ED1316" s="21"/>
      <c r="EE1316" s="21"/>
      <c r="EF1316" s="21"/>
      <c r="EG1316" s="21"/>
      <c r="EH1316" s="21"/>
      <c r="EI1316" s="21"/>
      <c r="EJ1316" s="21"/>
      <c r="EK1316" s="21"/>
      <c r="EL1316" s="21"/>
      <c r="EM1316" s="21"/>
      <c r="EN1316" s="21"/>
      <c r="EO1316" s="21"/>
      <c r="EP1316" s="21"/>
      <c r="EQ1316" s="21"/>
      <c r="ER1316" s="21"/>
      <c r="ES1316" s="21"/>
      <c r="ET1316" s="21"/>
      <c r="EU1316" s="21"/>
      <c r="EV1316" s="21"/>
      <c r="EW1316" s="21"/>
      <c r="EX1316" s="21"/>
      <c r="EY1316" s="21"/>
      <c r="EZ1316" s="21"/>
      <c r="FA1316" s="21"/>
      <c r="FB1316" s="21"/>
      <c r="FC1316" s="21"/>
      <c r="FD1316" s="21"/>
      <c r="FE1316" s="21"/>
      <c r="FF1316" s="21"/>
      <c r="FG1316" s="21"/>
      <c r="FH1316" s="21"/>
      <c r="FI1316" s="21"/>
      <c r="FJ1316" s="21"/>
      <c r="FK1316" s="21"/>
      <c r="FL1316" s="21"/>
      <c r="FM1316" s="21"/>
      <c r="FN1316" s="21"/>
      <c r="FO1316" s="21"/>
      <c r="FP1316" s="21"/>
      <c r="FQ1316" s="21"/>
      <c r="FR1316" s="21"/>
      <c r="FS1316" s="21"/>
      <c r="FT1316" s="21"/>
      <c r="FU1316" s="21"/>
      <c r="FV1316" s="21"/>
      <c r="FW1316" s="21"/>
      <c r="FX1316" s="21"/>
      <c r="FY1316" s="21"/>
      <c r="FZ1316" s="21"/>
      <c r="GA1316" s="21"/>
      <c r="GB1316" s="21"/>
      <c r="GC1316" s="21"/>
      <c r="GD1316" s="21"/>
      <c r="GE1316" s="21"/>
      <c r="GF1316" s="21"/>
      <c r="GG1316" s="21"/>
      <c r="GH1316" s="21"/>
      <c r="GI1316" s="21"/>
      <c r="GJ1316" s="21"/>
      <c r="GK1316" s="21"/>
      <c r="GL1316" s="21"/>
      <c r="GM1316" s="21"/>
      <c r="GN1316" s="21"/>
      <c r="GO1316" s="21"/>
      <c r="GP1316" s="21"/>
      <c r="GQ1316" s="21"/>
      <c r="GR1316" s="21"/>
      <c r="GS1316" s="21"/>
      <c r="GT1316" s="21"/>
      <c r="GU1316" s="21"/>
      <c r="GV1316" s="21"/>
      <c r="GW1316" s="21"/>
      <c r="GX1316" s="21"/>
      <c r="GY1316" s="21"/>
      <c r="GZ1316" s="21"/>
      <c r="HA1316" s="21"/>
      <c r="HB1316" s="21"/>
      <c r="HC1316" s="21"/>
      <c r="HD1316" s="21"/>
      <c r="HE1316" s="21"/>
      <c r="HF1316" s="21"/>
      <c r="HG1316" s="21"/>
      <c r="HH1316" s="21"/>
      <c r="HI1316" s="21"/>
      <c r="HJ1316" s="21"/>
      <c r="HK1316" s="21"/>
      <c r="HL1316" s="21"/>
      <c r="HM1316" s="21"/>
      <c r="HN1316" s="21"/>
      <c r="HO1316" s="21"/>
      <c r="HP1316" s="21"/>
      <c r="HQ1316" s="21"/>
      <c r="HR1316" s="21"/>
      <c r="HS1316" s="21"/>
      <c r="HT1316" s="21"/>
      <c r="HU1316" s="21"/>
      <c r="HV1316" s="21"/>
      <c r="HW1316" s="21"/>
      <c r="HX1316" s="21"/>
      <c r="HY1316" s="21"/>
      <c r="HZ1316" s="21"/>
      <c r="IA1316" s="21"/>
      <c r="IB1316" s="21"/>
      <c r="IC1316" s="21"/>
      <c r="ID1316" s="21"/>
      <c r="IE1316" s="21"/>
      <c r="IF1316" s="21"/>
      <c r="IG1316" s="21"/>
      <c r="IH1316" s="21"/>
      <c r="II1316" s="21"/>
      <c r="IJ1316" s="21"/>
      <c r="IK1316" s="21"/>
      <c r="IL1316" s="21"/>
      <c r="IM1316" s="21"/>
      <c r="IN1316" s="21"/>
      <c r="IO1316" s="21"/>
      <c r="IP1316" s="21"/>
      <c r="IQ1316" s="21"/>
      <c r="IR1316" s="21"/>
      <c r="IS1316" s="21"/>
      <c r="IT1316" s="21"/>
      <c r="IU1316" s="21"/>
      <c r="IV1316" s="21"/>
      <c r="IW1316" s="21"/>
      <c r="IX1316" s="21"/>
      <c r="IY1316" s="21"/>
      <c r="IZ1316" s="21"/>
      <c r="JA1316" s="21"/>
      <c r="JB1316" s="21"/>
      <c r="JC1316" s="21"/>
      <c r="JD1316" s="21"/>
      <c r="JE1316" s="21"/>
      <c r="JF1316" s="21"/>
      <c r="JG1316" s="21"/>
      <c r="JH1316" s="21"/>
      <c r="JI1316" s="21"/>
      <c r="JJ1316" s="21"/>
      <c r="JK1316" s="21"/>
      <c r="JL1316" s="21"/>
      <c r="JM1316" s="21"/>
      <c r="JN1316" s="21"/>
      <c r="JO1316" s="21"/>
      <c r="JP1316" s="21"/>
      <c r="JQ1316" s="21"/>
      <c r="JR1316" s="21"/>
      <c r="JS1316" s="21"/>
      <c r="JT1316" s="21"/>
      <c r="JU1316" s="21"/>
      <c r="JV1316" s="21"/>
      <c r="JW1316" s="21"/>
      <c r="JX1316" s="21"/>
      <c r="JY1316" s="21"/>
    </row>
    <row r="1317" spans="1:285">
      <c r="A1317" s="21"/>
      <c r="B1317" s="21"/>
      <c r="C1317" s="21"/>
      <c r="D1317" s="21"/>
      <c r="E1317" s="21"/>
      <c r="F1317" s="21"/>
      <c r="G1317" s="21"/>
      <c r="H1317" s="21"/>
      <c r="I1317" s="21"/>
      <c r="J1317" s="21"/>
      <c r="K1317" s="21"/>
      <c r="L1317" s="21"/>
      <c r="M1317" s="21"/>
      <c r="N1317" s="21"/>
      <c r="O1317" s="21"/>
      <c r="P1317" s="21"/>
      <c r="Q1317" s="21"/>
      <c r="R1317" s="21"/>
      <c r="S1317" s="21"/>
      <c r="T1317" s="21"/>
      <c r="U1317" s="21"/>
      <c r="V1317" s="21"/>
      <c r="W1317" s="21"/>
      <c r="X1317" s="21"/>
      <c r="Y1317" s="21"/>
      <c r="Z1317" s="21"/>
      <c r="AA1317" s="21"/>
      <c r="AB1317" s="21"/>
      <c r="AC1317" s="80"/>
      <c r="AD1317" s="21"/>
      <c r="AE1317" s="21"/>
      <c r="AF1317" s="21"/>
      <c r="AG1317" s="21"/>
      <c r="AH1317" s="21"/>
      <c r="AI1317" s="21"/>
      <c r="AJ1317" s="21"/>
      <c r="AK1317" s="21"/>
      <c r="AL1317" s="21"/>
      <c r="AM1317" s="21"/>
      <c r="AN1317" s="21"/>
      <c r="AO1317" s="21"/>
      <c r="AP1317" s="21"/>
      <c r="AQ1317" s="21"/>
      <c r="AR1317" s="21"/>
      <c r="AS1317" s="21"/>
      <c r="AT1317" s="21"/>
      <c r="AU1317" s="21"/>
      <c r="AV1317" s="21"/>
      <c r="AW1317" s="21"/>
      <c r="AX1317" s="21"/>
      <c r="AY1317" s="21"/>
      <c r="AZ1317" s="21"/>
      <c r="BA1317" s="21"/>
      <c r="BB1317" s="21"/>
      <c r="BC1317" s="21"/>
      <c r="BD1317" s="21"/>
      <c r="BE1317" s="21"/>
      <c r="BF1317" s="21"/>
      <c r="BG1317" s="21"/>
      <c r="BH1317" s="21"/>
      <c r="BI1317" s="21"/>
      <c r="BJ1317" s="21"/>
      <c r="BK1317" s="21"/>
      <c r="BL1317" s="21"/>
      <c r="BM1317" s="21"/>
      <c r="BN1317" s="21"/>
      <c r="BO1317" s="21"/>
      <c r="BP1317" s="21"/>
      <c r="BQ1317" s="21"/>
      <c r="BR1317" s="21"/>
      <c r="BS1317" s="21"/>
      <c r="BT1317" s="21"/>
      <c r="BU1317" s="21"/>
      <c r="BV1317" s="21"/>
      <c r="BW1317" s="21"/>
      <c r="BX1317" s="21"/>
      <c r="BY1317" s="21"/>
      <c r="BZ1317" s="21"/>
      <c r="CA1317" s="21"/>
      <c r="CB1317" s="21"/>
      <c r="CC1317" s="21"/>
      <c r="CD1317" s="21"/>
      <c r="CE1317" s="21"/>
      <c r="CF1317" s="21"/>
      <c r="CG1317" s="21"/>
      <c r="CH1317" s="21"/>
      <c r="CI1317" s="21"/>
      <c r="CJ1317" s="21"/>
      <c r="CK1317" s="21"/>
      <c r="CL1317" s="21"/>
      <c r="CM1317" s="21"/>
      <c r="CN1317" s="21"/>
      <c r="CO1317" s="21"/>
      <c r="CP1317" s="21"/>
      <c r="CQ1317" s="21"/>
      <c r="CR1317" s="21"/>
      <c r="CS1317" s="21"/>
      <c r="CT1317" s="21"/>
      <c r="CU1317" s="21"/>
      <c r="CV1317" s="21"/>
      <c r="CW1317" s="21"/>
      <c r="CX1317" s="21"/>
      <c r="CY1317" s="21"/>
      <c r="CZ1317" s="21"/>
      <c r="DA1317" s="21"/>
      <c r="DB1317" s="21"/>
      <c r="DC1317" s="21"/>
      <c r="DD1317" s="21"/>
      <c r="DE1317" s="21"/>
      <c r="DF1317" s="21"/>
      <c r="DG1317" s="21"/>
      <c r="DH1317" s="21"/>
      <c r="DI1317" s="21"/>
      <c r="DJ1317" s="21"/>
      <c r="DK1317" s="21"/>
      <c r="DL1317" s="21"/>
      <c r="DM1317" s="21"/>
      <c r="DN1317" s="21"/>
      <c r="DO1317" s="21"/>
      <c r="DP1317" s="21"/>
      <c r="DQ1317" s="21"/>
      <c r="DR1317" s="21"/>
      <c r="DS1317" s="21"/>
      <c r="DT1317" s="21"/>
      <c r="DU1317" s="21"/>
      <c r="DV1317" s="21"/>
      <c r="DW1317" s="21"/>
      <c r="DX1317" s="21"/>
      <c r="DY1317" s="21"/>
      <c r="DZ1317" s="21"/>
      <c r="EA1317" s="21"/>
      <c r="EB1317" s="21"/>
      <c r="EC1317" s="21"/>
      <c r="ED1317" s="21"/>
      <c r="EE1317" s="21"/>
      <c r="EF1317" s="21"/>
      <c r="EG1317" s="21"/>
      <c r="EH1317" s="21"/>
      <c r="EI1317" s="21"/>
      <c r="EJ1317" s="21"/>
      <c r="EK1317" s="21"/>
      <c r="EL1317" s="21"/>
      <c r="EM1317" s="21"/>
      <c r="EN1317" s="21"/>
      <c r="EO1317" s="21"/>
      <c r="EP1317" s="21"/>
      <c r="EQ1317" s="21"/>
      <c r="ER1317" s="21"/>
      <c r="ES1317" s="21"/>
      <c r="ET1317" s="21"/>
      <c r="EU1317" s="21"/>
      <c r="EV1317" s="21"/>
      <c r="EW1317" s="21"/>
      <c r="EX1317" s="21"/>
      <c r="EY1317" s="21"/>
      <c r="EZ1317" s="21"/>
      <c r="FA1317" s="21"/>
      <c r="FB1317" s="21"/>
      <c r="FC1317" s="21"/>
      <c r="FD1317" s="21"/>
      <c r="FE1317" s="21"/>
      <c r="FF1317" s="21"/>
      <c r="FG1317" s="21"/>
      <c r="FH1317" s="21"/>
      <c r="FI1317" s="21"/>
      <c r="FJ1317" s="21"/>
      <c r="FK1317" s="21"/>
      <c r="FL1317" s="21"/>
      <c r="FM1317" s="21"/>
      <c r="FN1317" s="21"/>
      <c r="FO1317" s="21"/>
      <c r="FP1317" s="21"/>
      <c r="FQ1317" s="21"/>
      <c r="FR1317" s="21"/>
      <c r="FS1317" s="21"/>
      <c r="FT1317" s="21"/>
      <c r="FU1317" s="21"/>
      <c r="FV1317" s="21"/>
      <c r="FW1317" s="21"/>
      <c r="FX1317" s="21"/>
      <c r="FY1317" s="21"/>
      <c r="FZ1317" s="21"/>
      <c r="GA1317" s="21"/>
      <c r="GB1317" s="21"/>
      <c r="GC1317" s="21"/>
      <c r="GD1317" s="21"/>
      <c r="GE1317" s="21"/>
      <c r="GF1317" s="21"/>
      <c r="GG1317" s="21"/>
      <c r="GH1317" s="21"/>
      <c r="GI1317" s="21"/>
      <c r="GJ1317" s="21"/>
      <c r="GK1317" s="21"/>
      <c r="GL1317" s="21"/>
      <c r="GM1317" s="21"/>
      <c r="GN1317" s="21"/>
      <c r="GO1317" s="21"/>
      <c r="GP1317" s="21"/>
      <c r="GQ1317" s="21"/>
      <c r="GR1317" s="21"/>
      <c r="GS1317" s="21"/>
      <c r="GT1317" s="21"/>
      <c r="GU1317" s="21"/>
      <c r="GV1317" s="21"/>
      <c r="GW1317" s="21"/>
      <c r="GX1317" s="21"/>
      <c r="GY1317" s="21"/>
      <c r="GZ1317" s="21"/>
      <c r="HA1317" s="21"/>
      <c r="HB1317" s="21"/>
      <c r="HC1317" s="21"/>
      <c r="HD1317" s="21"/>
      <c r="HE1317" s="21"/>
      <c r="HF1317" s="21"/>
      <c r="HG1317" s="21"/>
      <c r="HH1317" s="21"/>
      <c r="HI1317" s="21"/>
      <c r="HJ1317" s="21"/>
      <c r="HK1317" s="21"/>
      <c r="HL1317" s="21"/>
      <c r="HM1317" s="21"/>
      <c r="HN1317" s="21"/>
      <c r="HO1317" s="21"/>
      <c r="HP1317" s="21"/>
      <c r="HQ1317" s="21"/>
      <c r="HR1317" s="21"/>
      <c r="HS1317" s="21"/>
      <c r="HT1317" s="21"/>
      <c r="HU1317" s="21"/>
      <c r="HV1317" s="21"/>
      <c r="HW1317" s="21"/>
      <c r="HX1317" s="21"/>
      <c r="HY1317" s="21"/>
      <c r="HZ1317" s="21"/>
      <c r="IA1317" s="21"/>
      <c r="IB1317" s="21"/>
      <c r="IC1317" s="21"/>
      <c r="ID1317" s="21"/>
      <c r="IE1317" s="21"/>
      <c r="IF1317" s="21"/>
      <c r="IG1317" s="21"/>
      <c r="IH1317" s="21"/>
      <c r="II1317" s="21"/>
      <c r="IJ1317" s="21"/>
      <c r="IK1317" s="21"/>
      <c r="IL1317" s="21"/>
      <c r="IM1317" s="21"/>
      <c r="IN1317" s="21"/>
      <c r="IO1317" s="21"/>
      <c r="IP1317" s="21"/>
      <c r="IQ1317" s="21"/>
      <c r="IR1317" s="21"/>
      <c r="IS1317" s="21"/>
      <c r="IT1317" s="21"/>
      <c r="IU1317" s="21"/>
      <c r="IV1317" s="21"/>
      <c r="IW1317" s="21"/>
      <c r="IX1317" s="21"/>
      <c r="IY1317" s="21"/>
      <c r="IZ1317" s="21"/>
      <c r="JA1317" s="21"/>
      <c r="JB1317" s="21"/>
      <c r="JC1317" s="21"/>
      <c r="JD1317" s="21"/>
      <c r="JE1317" s="21"/>
      <c r="JF1317" s="21"/>
      <c r="JG1317" s="21"/>
      <c r="JH1317" s="21"/>
      <c r="JI1317" s="21"/>
      <c r="JJ1317" s="21"/>
      <c r="JK1317" s="21"/>
      <c r="JL1317" s="21"/>
      <c r="JM1317" s="21"/>
      <c r="JN1317" s="21"/>
      <c r="JO1317" s="21"/>
      <c r="JP1317" s="21"/>
      <c r="JQ1317" s="21"/>
      <c r="JR1317" s="21"/>
      <c r="JS1317" s="21"/>
      <c r="JT1317" s="21"/>
      <c r="JU1317" s="21"/>
      <c r="JV1317" s="21"/>
      <c r="JW1317" s="21"/>
      <c r="JX1317" s="21"/>
      <c r="JY1317" s="21"/>
    </row>
    <row r="1318" spans="1:285">
      <c r="A1318" s="21"/>
      <c r="B1318" s="21"/>
      <c r="C1318" s="21"/>
      <c r="D1318" s="21"/>
      <c r="E1318" s="21"/>
      <c r="F1318" s="21"/>
      <c r="G1318" s="21"/>
      <c r="H1318" s="21"/>
      <c r="I1318" s="21"/>
      <c r="J1318" s="21"/>
      <c r="K1318" s="21"/>
      <c r="L1318" s="21"/>
      <c r="M1318" s="21"/>
      <c r="N1318" s="21"/>
      <c r="O1318" s="21"/>
      <c r="P1318" s="21"/>
      <c r="Q1318" s="21"/>
      <c r="R1318" s="21"/>
      <c r="S1318" s="21"/>
      <c r="T1318" s="21"/>
      <c r="U1318" s="21"/>
      <c r="V1318" s="21"/>
      <c r="W1318" s="21"/>
      <c r="X1318" s="21"/>
      <c r="Y1318" s="21"/>
      <c r="Z1318" s="21"/>
      <c r="AA1318" s="21"/>
      <c r="AB1318" s="21"/>
      <c r="AC1318" s="80"/>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21"/>
      <c r="BK1318" s="21"/>
      <c r="BL1318" s="21"/>
      <c r="BM1318" s="21"/>
      <c r="BN1318" s="21"/>
      <c r="BO1318" s="21"/>
      <c r="BP1318" s="21"/>
      <c r="BQ1318" s="21"/>
      <c r="BR1318" s="21"/>
      <c r="BS1318" s="21"/>
      <c r="BT1318" s="21"/>
      <c r="BU1318" s="21"/>
      <c r="BV1318" s="21"/>
      <c r="BW1318" s="21"/>
      <c r="BX1318" s="21"/>
      <c r="BY1318" s="21"/>
      <c r="BZ1318" s="21"/>
      <c r="CA1318" s="21"/>
      <c r="CB1318" s="21"/>
      <c r="CC1318" s="21"/>
      <c r="CD1318" s="21"/>
      <c r="CE1318" s="21"/>
      <c r="CF1318" s="21"/>
      <c r="CG1318" s="21"/>
      <c r="CH1318" s="21"/>
      <c r="CI1318" s="21"/>
      <c r="CJ1318" s="21"/>
      <c r="CK1318" s="21"/>
      <c r="CL1318" s="21"/>
      <c r="CM1318" s="21"/>
      <c r="CN1318" s="21"/>
      <c r="CO1318" s="21"/>
      <c r="CP1318" s="21"/>
      <c r="CQ1318" s="21"/>
      <c r="CR1318" s="21"/>
      <c r="CS1318" s="21"/>
      <c r="CT1318" s="21"/>
      <c r="CU1318" s="21"/>
      <c r="CV1318" s="21"/>
      <c r="CW1318" s="21"/>
      <c r="CX1318" s="21"/>
      <c r="CY1318" s="21"/>
      <c r="CZ1318" s="21"/>
      <c r="DA1318" s="21"/>
      <c r="DB1318" s="21"/>
      <c r="DC1318" s="21"/>
      <c r="DD1318" s="21"/>
      <c r="DE1318" s="21"/>
      <c r="DF1318" s="21"/>
      <c r="DG1318" s="21"/>
      <c r="DH1318" s="21"/>
      <c r="DI1318" s="21"/>
      <c r="DJ1318" s="21"/>
      <c r="DK1318" s="21"/>
      <c r="DL1318" s="21"/>
      <c r="DM1318" s="21"/>
      <c r="DN1318" s="21"/>
      <c r="DO1318" s="21"/>
      <c r="DP1318" s="21"/>
      <c r="DQ1318" s="21"/>
      <c r="DR1318" s="21"/>
      <c r="DS1318" s="21"/>
      <c r="DT1318" s="21"/>
      <c r="DU1318" s="21"/>
      <c r="DV1318" s="21"/>
      <c r="DW1318" s="21"/>
      <c r="DX1318" s="21"/>
      <c r="DY1318" s="21"/>
      <c r="DZ1318" s="21"/>
      <c r="EA1318" s="21"/>
      <c r="EB1318" s="21"/>
      <c r="EC1318" s="21"/>
      <c r="ED1318" s="21"/>
      <c r="EE1318" s="21"/>
      <c r="EF1318" s="21"/>
      <c r="EG1318" s="21"/>
      <c r="EH1318" s="21"/>
      <c r="EI1318" s="21"/>
      <c r="EJ1318" s="21"/>
      <c r="EK1318" s="21"/>
      <c r="EL1318" s="21"/>
      <c r="EM1318" s="21"/>
      <c r="EN1318" s="21"/>
      <c r="EO1318" s="21"/>
      <c r="EP1318" s="21"/>
      <c r="EQ1318" s="21"/>
      <c r="ER1318" s="21"/>
      <c r="ES1318" s="21"/>
      <c r="ET1318" s="21"/>
      <c r="EU1318" s="21"/>
      <c r="EV1318" s="21"/>
      <c r="EW1318" s="21"/>
      <c r="EX1318" s="21"/>
      <c r="EY1318" s="21"/>
      <c r="EZ1318" s="21"/>
      <c r="FA1318" s="21"/>
      <c r="FB1318" s="21"/>
      <c r="FC1318" s="21"/>
      <c r="FD1318" s="21"/>
      <c r="FE1318" s="21"/>
      <c r="FF1318" s="21"/>
      <c r="FG1318" s="21"/>
      <c r="FH1318" s="21"/>
      <c r="FI1318" s="21"/>
      <c r="FJ1318" s="21"/>
      <c r="FK1318" s="21"/>
      <c r="FL1318" s="21"/>
      <c r="FM1318" s="21"/>
      <c r="FN1318" s="21"/>
      <c r="FO1318" s="21"/>
      <c r="FP1318" s="21"/>
      <c r="FQ1318" s="21"/>
      <c r="FR1318" s="21"/>
      <c r="FS1318" s="21"/>
      <c r="FT1318" s="21"/>
      <c r="FU1318" s="21"/>
      <c r="FV1318" s="21"/>
      <c r="FW1318" s="21"/>
      <c r="FX1318" s="21"/>
      <c r="FY1318" s="21"/>
      <c r="FZ1318" s="21"/>
      <c r="GA1318" s="21"/>
      <c r="GB1318" s="21"/>
      <c r="GC1318" s="21"/>
      <c r="GD1318" s="21"/>
      <c r="GE1318" s="21"/>
      <c r="GF1318" s="21"/>
      <c r="GG1318" s="21"/>
      <c r="GH1318" s="21"/>
      <c r="GI1318" s="21"/>
      <c r="GJ1318" s="21"/>
      <c r="GK1318" s="21"/>
      <c r="GL1318" s="21"/>
      <c r="GM1318" s="21"/>
      <c r="GN1318" s="21"/>
      <c r="GO1318" s="21"/>
      <c r="GP1318" s="21"/>
      <c r="GQ1318" s="21"/>
      <c r="GR1318" s="21"/>
      <c r="GS1318" s="21"/>
      <c r="GT1318" s="21"/>
      <c r="GU1318" s="21"/>
      <c r="GV1318" s="21"/>
      <c r="GW1318" s="21"/>
      <c r="GX1318" s="21"/>
      <c r="GY1318" s="21"/>
      <c r="GZ1318" s="21"/>
      <c r="HA1318" s="21"/>
      <c r="HB1318" s="21"/>
      <c r="HC1318" s="21"/>
      <c r="HD1318" s="21"/>
      <c r="HE1318" s="21"/>
      <c r="HF1318" s="21"/>
      <c r="HG1318" s="21"/>
      <c r="HH1318" s="21"/>
      <c r="HI1318" s="21"/>
      <c r="HJ1318" s="21"/>
      <c r="HK1318" s="21"/>
      <c r="HL1318" s="21"/>
      <c r="HM1318" s="21"/>
      <c r="HN1318" s="21"/>
      <c r="HO1318" s="21"/>
      <c r="HP1318" s="21"/>
      <c r="HQ1318" s="21"/>
      <c r="HR1318" s="21"/>
      <c r="HS1318" s="21"/>
      <c r="HT1318" s="21"/>
      <c r="HU1318" s="21"/>
      <c r="HV1318" s="21"/>
      <c r="HW1318" s="21"/>
      <c r="HX1318" s="21"/>
      <c r="HY1318" s="21"/>
      <c r="HZ1318" s="21"/>
      <c r="IA1318" s="21"/>
      <c r="IB1318" s="21"/>
      <c r="IC1318" s="21"/>
      <c r="ID1318" s="21"/>
      <c r="IE1318" s="21"/>
      <c r="IF1318" s="21"/>
      <c r="IG1318" s="21"/>
      <c r="IH1318" s="21"/>
      <c r="II1318" s="21"/>
      <c r="IJ1318" s="21"/>
      <c r="IK1318" s="21"/>
      <c r="IL1318" s="21"/>
      <c r="IM1318" s="21"/>
      <c r="IN1318" s="21"/>
      <c r="IO1318" s="21"/>
      <c r="IP1318" s="21"/>
      <c r="IQ1318" s="21"/>
      <c r="IR1318" s="21"/>
      <c r="IS1318" s="21"/>
      <c r="IT1318" s="21"/>
      <c r="IU1318" s="21"/>
      <c r="IV1318" s="21"/>
      <c r="IW1318" s="21"/>
      <c r="IX1318" s="21"/>
      <c r="IY1318" s="21"/>
      <c r="IZ1318" s="21"/>
      <c r="JA1318" s="21"/>
      <c r="JB1318" s="21"/>
      <c r="JC1318" s="21"/>
      <c r="JD1318" s="21"/>
      <c r="JE1318" s="21"/>
      <c r="JF1318" s="21"/>
      <c r="JG1318" s="21"/>
      <c r="JH1318" s="21"/>
      <c r="JI1318" s="21"/>
      <c r="JJ1318" s="21"/>
      <c r="JK1318" s="21"/>
      <c r="JL1318" s="21"/>
      <c r="JM1318" s="21"/>
      <c r="JN1318" s="21"/>
      <c r="JO1318" s="21"/>
      <c r="JP1318" s="21"/>
      <c r="JQ1318" s="21"/>
      <c r="JR1318" s="21"/>
      <c r="JS1318" s="21"/>
      <c r="JT1318" s="21"/>
      <c r="JU1318" s="21"/>
      <c r="JV1318" s="21"/>
      <c r="JW1318" s="21"/>
      <c r="JX1318" s="21"/>
      <c r="JY1318" s="21"/>
    </row>
    <row r="1319" spans="1:285">
      <c r="A1319" s="21"/>
      <c r="B1319" s="21"/>
      <c r="C1319" s="21"/>
      <c r="D1319" s="21"/>
      <c r="E1319" s="21"/>
      <c r="F1319" s="21"/>
      <c r="G1319" s="21"/>
      <c r="H1319" s="21"/>
      <c r="I1319" s="21"/>
      <c r="J1319" s="21"/>
      <c r="K1319" s="21"/>
      <c r="L1319" s="21"/>
      <c r="M1319" s="21"/>
      <c r="N1319" s="21"/>
      <c r="O1319" s="21"/>
      <c r="P1319" s="21"/>
      <c r="Q1319" s="21"/>
      <c r="R1319" s="21"/>
      <c r="S1319" s="21"/>
      <c r="T1319" s="21"/>
      <c r="U1319" s="21"/>
      <c r="V1319" s="21"/>
      <c r="W1319" s="21"/>
      <c r="X1319" s="21"/>
      <c r="Y1319" s="21"/>
      <c r="Z1319" s="21"/>
      <c r="AA1319" s="21"/>
      <c r="AB1319" s="21"/>
      <c r="AC1319" s="80"/>
      <c r="AD1319" s="21"/>
      <c r="AE1319" s="21"/>
      <c r="AF1319" s="21"/>
      <c r="AG1319" s="21"/>
      <c r="AH1319" s="21"/>
      <c r="AI1319" s="21"/>
      <c r="AJ1319" s="21"/>
      <c r="AK1319" s="21"/>
      <c r="AL1319" s="21"/>
      <c r="AM1319" s="21"/>
      <c r="AN1319" s="21"/>
      <c r="AO1319" s="21"/>
      <c r="AP1319" s="21"/>
      <c r="AQ1319" s="21"/>
      <c r="AR1319" s="21"/>
      <c r="AS1319" s="21"/>
      <c r="AT1319" s="21"/>
      <c r="AU1319" s="21"/>
      <c r="AV1319" s="21"/>
      <c r="AW1319" s="21"/>
      <c r="AX1319" s="21"/>
      <c r="AY1319" s="21"/>
      <c r="AZ1319" s="21"/>
      <c r="BA1319" s="21"/>
      <c r="BB1319" s="21"/>
      <c r="BC1319" s="21"/>
      <c r="BD1319" s="21"/>
      <c r="BE1319" s="21"/>
      <c r="BF1319" s="21"/>
      <c r="BG1319" s="21"/>
      <c r="BH1319" s="21"/>
      <c r="BI1319" s="21"/>
      <c r="BJ1319" s="21"/>
      <c r="BK1319" s="21"/>
      <c r="BL1319" s="21"/>
      <c r="BM1319" s="21"/>
      <c r="BN1319" s="21"/>
      <c r="BO1319" s="21"/>
      <c r="BP1319" s="21"/>
      <c r="BQ1319" s="21"/>
      <c r="BR1319" s="21"/>
      <c r="BS1319" s="21"/>
      <c r="BT1319" s="21"/>
      <c r="BU1319" s="21"/>
      <c r="BV1319" s="21"/>
      <c r="BW1319" s="21"/>
      <c r="BX1319" s="21"/>
      <c r="BY1319" s="21"/>
      <c r="BZ1319" s="21"/>
      <c r="CA1319" s="21"/>
      <c r="CB1319" s="21"/>
      <c r="CC1319" s="21"/>
      <c r="CD1319" s="21"/>
      <c r="CE1319" s="21"/>
      <c r="CF1319" s="21"/>
      <c r="CG1319" s="21"/>
      <c r="CH1319" s="21"/>
      <c r="CI1319" s="21"/>
      <c r="CJ1319" s="21"/>
      <c r="CK1319" s="21"/>
      <c r="CL1319" s="21"/>
      <c r="CM1319" s="21"/>
      <c r="CN1319" s="21"/>
      <c r="CO1319" s="21"/>
      <c r="CP1319" s="21"/>
      <c r="CQ1319" s="21"/>
      <c r="CR1319" s="21"/>
      <c r="CS1319" s="21"/>
      <c r="CT1319" s="21"/>
      <c r="CU1319" s="21"/>
      <c r="CV1319" s="21"/>
      <c r="CW1319" s="21"/>
      <c r="CX1319" s="21"/>
      <c r="CY1319" s="21"/>
      <c r="CZ1319" s="21"/>
      <c r="DA1319" s="21"/>
      <c r="DB1319" s="21"/>
      <c r="DC1319" s="21"/>
      <c r="DD1319" s="21"/>
      <c r="DE1319" s="21"/>
      <c r="DF1319" s="21"/>
      <c r="DG1319" s="21"/>
      <c r="DH1319" s="21"/>
      <c r="DI1319" s="21"/>
      <c r="DJ1319" s="21"/>
      <c r="DK1319" s="21"/>
      <c r="DL1319" s="21"/>
      <c r="DM1319" s="21"/>
      <c r="DN1319" s="21"/>
      <c r="DO1319" s="21"/>
      <c r="DP1319" s="21"/>
      <c r="DQ1319" s="21"/>
      <c r="DR1319" s="21"/>
      <c r="DS1319" s="21"/>
      <c r="DT1319" s="21"/>
      <c r="DU1319" s="21"/>
      <c r="DV1319" s="21"/>
      <c r="DW1319" s="21"/>
      <c r="DX1319" s="21"/>
      <c r="DY1319" s="21"/>
      <c r="DZ1319" s="21"/>
      <c r="EA1319" s="21"/>
      <c r="EB1319" s="21"/>
      <c r="EC1319" s="21"/>
      <c r="ED1319" s="21"/>
      <c r="EE1319" s="21"/>
      <c r="EF1319" s="21"/>
      <c r="EG1319" s="21"/>
      <c r="EH1319" s="21"/>
      <c r="EI1319" s="21"/>
      <c r="EJ1319" s="21"/>
      <c r="EK1319" s="21"/>
      <c r="EL1319" s="21"/>
      <c r="EM1319" s="21"/>
      <c r="EN1319" s="21"/>
      <c r="EO1319" s="21"/>
      <c r="EP1319" s="21"/>
      <c r="EQ1319" s="21"/>
      <c r="ER1319" s="21"/>
      <c r="ES1319" s="21"/>
      <c r="ET1319" s="21"/>
      <c r="EU1319" s="21"/>
      <c r="EV1319" s="21"/>
      <c r="EW1319" s="21"/>
      <c r="EX1319" s="21"/>
      <c r="EY1319" s="21"/>
      <c r="EZ1319" s="21"/>
      <c r="FA1319" s="21"/>
      <c r="FB1319" s="21"/>
      <c r="FC1319" s="21"/>
      <c r="FD1319" s="21"/>
      <c r="FE1319" s="21"/>
      <c r="FF1319" s="21"/>
      <c r="FG1319" s="21"/>
      <c r="FH1319" s="21"/>
      <c r="FI1319" s="21"/>
      <c r="FJ1319" s="21"/>
      <c r="FK1319" s="21"/>
      <c r="FL1319" s="21"/>
      <c r="FM1319" s="21"/>
      <c r="FN1319" s="21"/>
      <c r="FO1319" s="21"/>
      <c r="FP1319" s="21"/>
      <c r="FQ1319" s="21"/>
      <c r="FR1319" s="21"/>
      <c r="FS1319" s="21"/>
      <c r="FT1319" s="21"/>
      <c r="FU1319" s="21"/>
      <c r="FV1319" s="21"/>
      <c r="FW1319" s="21"/>
      <c r="FX1319" s="21"/>
      <c r="FY1319" s="21"/>
      <c r="FZ1319" s="21"/>
      <c r="GA1319" s="21"/>
      <c r="GB1319" s="21"/>
      <c r="GC1319" s="21"/>
      <c r="GD1319" s="21"/>
      <c r="GE1319" s="21"/>
      <c r="GF1319" s="21"/>
      <c r="GG1319" s="21"/>
      <c r="GH1319" s="21"/>
      <c r="GI1319" s="21"/>
      <c r="GJ1319" s="21"/>
      <c r="GK1319" s="21"/>
      <c r="GL1319" s="21"/>
      <c r="GM1319" s="21"/>
      <c r="GN1319" s="21"/>
      <c r="GO1319" s="21"/>
      <c r="GP1319" s="21"/>
      <c r="GQ1319" s="21"/>
      <c r="GR1319" s="21"/>
      <c r="GS1319" s="21"/>
      <c r="GT1319" s="21"/>
      <c r="GU1319" s="21"/>
      <c r="GV1319" s="21"/>
      <c r="GW1319" s="21"/>
      <c r="GX1319" s="21"/>
      <c r="GY1319" s="21"/>
      <c r="GZ1319" s="21"/>
      <c r="HA1319" s="21"/>
      <c r="HB1319" s="21"/>
      <c r="HC1319" s="21"/>
      <c r="HD1319" s="21"/>
      <c r="HE1319" s="21"/>
      <c r="HF1319" s="21"/>
      <c r="HG1319" s="21"/>
      <c r="HH1319" s="21"/>
      <c r="HI1319" s="21"/>
      <c r="HJ1319" s="21"/>
      <c r="HK1319" s="21"/>
      <c r="HL1319" s="21"/>
      <c r="HM1319" s="21"/>
      <c r="HN1319" s="21"/>
      <c r="HO1319" s="21"/>
      <c r="HP1319" s="21"/>
      <c r="HQ1319" s="21"/>
      <c r="HR1319" s="21"/>
      <c r="HS1319" s="21"/>
      <c r="HT1319" s="21"/>
      <c r="HU1319" s="21"/>
      <c r="HV1319" s="21"/>
      <c r="HW1319" s="21"/>
      <c r="HX1319" s="21"/>
      <c r="HY1319" s="21"/>
      <c r="HZ1319" s="21"/>
      <c r="IA1319" s="21"/>
      <c r="IB1319" s="21"/>
      <c r="IC1319" s="21"/>
      <c r="ID1319" s="21"/>
      <c r="IE1319" s="21"/>
      <c r="IF1319" s="21"/>
      <c r="IG1319" s="21"/>
      <c r="IH1319" s="21"/>
      <c r="II1319" s="21"/>
      <c r="IJ1319" s="21"/>
      <c r="IK1319" s="21"/>
      <c r="IL1319" s="21"/>
      <c r="IM1319" s="21"/>
      <c r="IN1319" s="21"/>
      <c r="IO1319" s="21"/>
      <c r="IP1319" s="21"/>
      <c r="IQ1319" s="21"/>
      <c r="IR1319" s="21"/>
      <c r="IS1319" s="21"/>
      <c r="IT1319" s="21"/>
      <c r="IU1319" s="21"/>
      <c r="IV1319" s="21"/>
      <c r="IW1319" s="21"/>
      <c r="IX1319" s="21"/>
      <c r="IY1319" s="21"/>
      <c r="IZ1319" s="21"/>
      <c r="JA1319" s="21"/>
      <c r="JB1319" s="21"/>
      <c r="JC1319" s="21"/>
      <c r="JD1319" s="21"/>
      <c r="JE1319" s="21"/>
      <c r="JF1319" s="21"/>
      <c r="JG1319" s="21"/>
      <c r="JH1319" s="21"/>
      <c r="JI1319" s="21"/>
      <c r="JJ1319" s="21"/>
      <c r="JK1319" s="21"/>
      <c r="JL1319" s="21"/>
      <c r="JM1319" s="21"/>
      <c r="JN1319" s="21"/>
      <c r="JO1319" s="21"/>
      <c r="JP1319" s="21"/>
      <c r="JQ1319" s="21"/>
      <c r="JR1319" s="21"/>
      <c r="JS1319" s="21"/>
      <c r="JT1319" s="21"/>
      <c r="JU1319" s="21"/>
      <c r="JV1319" s="21"/>
      <c r="JW1319" s="21"/>
      <c r="JX1319" s="21"/>
      <c r="JY1319" s="21"/>
    </row>
    <row r="1320" spans="1:285">
      <c r="A1320" s="21"/>
      <c r="B1320" s="21"/>
      <c r="C1320" s="21"/>
      <c r="D1320" s="21"/>
      <c r="E1320" s="21"/>
      <c r="F1320" s="21"/>
      <c r="G1320" s="21"/>
      <c r="H1320" s="21"/>
      <c r="I1320" s="21"/>
      <c r="J1320" s="21"/>
      <c r="K1320" s="21"/>
      <c r="L1320" s="21"/>
      <c r="M1320" s="21"/>
      <c r="N1320" s="21"/>
      <c r="O1320" s="21"/>
      <c r="P1320" s="21"/>
      <c r="Q1320" s="21"/>
      <c r="R1320" s="21"/>
      <c r="S1320" s="21"/>
      <c r="T1320" s="21"/>
      <c r="U1320" s="21"/>
      <c r="V1320" s="21"/>
      <c r="W1320" s="21"/>
      <c r="X1320" s="21"/>
      <c r="Y1320" s="21"/>
      <c r="Z1320" s="21"/>
      <c r="AA1320" s="21"/>
      <c r="AB1320" s="21"/>
      <c r="AC1320" s="80"/>
      <c r="AD1320" s="21"/>
      <c r="AE1320" s="21"/>
      <c r="AF1320" s="21"/>
      <c r="AG1320" s="21"/>
      <c r="AH1320" s="21"/>
      <c r="AI1320" s="21"/>
      <c r="AJ1320" s="21"/>
      <c r="AK1320" s="21"/>
      <c r="AL1320" s="21"/>
      <c r="AM1320" s="21"/>
      <c r="AN1320" s="21"/>
      <c r="AO1320" s="21"/>
      <c r="AP1320" s="21"/>
      <c r="AQ1320" s="21"/>
      <c r="AR1320" s="21"/>
      <c r="AS1320" s="21"/>
      <c r="AT1320" s="21"/>
      <c r="AU1320" s="21"/>
      <c r="AV1320" s="21"/>
      <c r="AW1320" s="21"/>
      <c r="AX1320" s="21"/>
      <c r="AY1320" s="21"/>
      <c r="AZ1320" s="21"/>
      <c r="BA1320" s="21"/>
      <c r="BB1320" s="21"/>
      <c r="BC1320" s="21"/>
      <c r="BD1320" s="21"/>
      <c r="BE1320" s="21"/>
      <c r="BF1320" s="21"/>
      <c r="BG1320" s="21"/>
      <c r="BH1320" s="21"/>
      <c r="BI1320" s="21"/>
      <c r="BJ1320" s="21"/>
      <c r="BK1320" s="21"/>
      <c r="BL1320" s="21"/>
      <c r="BM1320" s="21"/>
      <c r="BN1320" s="21"/>
      <c r="BO1320" s="21"/>
      <c r="BP1320" s="21"/>
      <c r="BQ1320" s="21"/>
      <c r="BR1320" s="21"/>
      <c r="BS1320" s="21"/>
      <c r="BT1320" s="21"/>
      <c r="BU1320" s="21"/>
      <c r="BV1320" s="21"/>
      <c r="BW1320" s="21"/>
      <c r="BX1320" s="21"/>
      <c r="BY1320" s="21"/>
      <c r="BZ1320" s="21"/>
      <c r="CA1320" s="21"/>
      <c r="CB1320" s="21"/>
      <c r="CC1320" s="21"/>
      <c r="CD1320" s="21"/>
      <c r="CE1320" s="21"/>
      <c r="CF1320" s="21"/>
      <c r="CG1320" s="21"/>
      <c r="CH1320" s="21"/>
      <c r="CI1320" s="21"/>
      <c r="CJ1320" s="21"/>
      <c r="CK1320" s="21"/>
      <c r="CL1320" s="21"/>
      <c r="CM1320" s="21"/>
      <c r="CN1320" s="21"/>
      <c r="CO1320" s="21"/>
      <c r="CP1320" s="21"/>
      <c r="CQ1320" s="21"/>
      <c r="CR1320" s="21"/>
      <c r="CS1320" s="21"/>
      <c r="CT1320" s="21"/>
      <c r="CU1320" s="21"/>
      <c r="CV1320" s="21"/>
      <c r="CW1320" s="21"/>
      <c r="CX1320" s="21"/>
      <c r="CY1320" s="21"/>
      <c r="CZ1320" s="21"/>
      <c r="DA1320" s="21"/>
      <c r="DB1320" s="21"/>
      <c r="DC1320" s="21"/>
      <c r="DD1320" s="21"/>
      <c r="DE1320" s="21"/>
      <c r="DF1320" s="21"/>
      <c r="DG1320" s="21"/>
      <c r="DH1320" s="21"/>
      <c r="DI1320" s="21"/>
      <c r="DJ1320" s="21"/>
      <c r="DK1320" s="21"/>
      <c r="DL1320" s="21"/>
      <c r="DM1320" s="21"/>
      <c r="DN1320" s="21"/>
      <c r="DO1320" s="21"/>
      <c r="DP1320" s="21"/>
      <c r="DQ1320" s="21"/>
      <c r="DR1320" s="21"/>
      <c r="DS1320" s="21"/>
      <c r="DT1320" s="21"/>
      <c r="DU1320" s="21"/>
      <c r="DV1320" s="21"/>
      <c r="DW1320" s="21"/>
      <c r="DX1320" s="21"/>
      <c r="DY1320" s="21"/>
      <c r="DZ1320" s="21"/>
      <c r="EA1320" s="21"/>
      <c r="EB1320" s="21"/>
      <c r="EC1320" s="21"/>
      <c r="ED1320" s="21"/>
      <c r="EE1320" s="21"/>
      <c r="EF1320" s="21"/>
      <c r="EG1320" s="21"/>
      <c r="EH1320" s="21"/>
      <c r="EI1320" s="21"/>
      <c r="EJ1320" s="21"/>
      <c r="EK1320" s="21"/>
      <c r="EL1320" s="21"/>
      <c r="EM1320" s="21"/>
      <c r="EN1320" s="21"/>
      <c r="EO1320" s="21"/>
      <c r="EP1320" s="21"/>
      <c r="EQ1320" s="21"/>
      <c r="ER1320" s="21"/>
      <c r="ES1320" s="21"/>
      <c r="ET1320" s="21"/>
      <c r="EU1320" s="21"/>
      <c r="EV1320" s="21"/>
      <c r="EW1320" s="21"/>
      <c r="EX1320" s="21"/>
      <c r="EY1320" s="21"/>
      <c r="EZ1320" s="21"/>
      <c r="FA1320" s="21"/>
      <c r="FB1320" s="21"/>
      <c r="FC1320" s="21"/>
      <c r="FD1320" s="21"/>
      <c r="FE1320" s="21"/>
      <c r="FF1320" s="21"/>
      <c r="FG1320" s="21"/>
      <c r="FH1320" s="21"/>
      <c r="FI1320" s="21"/>
      <c r="FJ1320" s="21"/>
      <c r="FK1320" s="21"/>
      <c r="FL1320" s="21"/>
      <c r="FM1320" s="21"/>
      <c r="FN1320" s="21"/>
      <c r="FO1320" s="21"/>
      <c r="FP1320" s="21"/>
      <c r="FQ1320" s="21"/>
      <c r="FR1320" s="21"/>
      <c r="FS1320" s="21"/>
      <c r="FT1320" s="21"/>
      <c r="FU1320" s="21"/>
      <c r="FV1320" s="21"/>
      <c r="FW1320" s="21"/>
      <c r="FX1320" s="21"/>
      <c r="FY1320" s="21"/>
      <c r="FZ1320" s="21"/>
      <c r="GA1320" s="21"/>
      <c r="GB1320" s="21"/>
      <c r="GC1320" s="21"/>
      <c r="GD1320" s="21"/>
      <c r="GE1320" s="21"/>
      <c r="GF1320" s="21"/>
      <c r="GG1320" s="21"/>
      <c r="GH1320" s="21"/>
      <c r="GI1320" s="21"/>
      <c r="GJ1320" s="21"/>
      <c r="GK1320" s="21"/>
      <c r="GL1320" s="21"/>
      <c r="GM1320" s="21"/>
      <c r="GN1320" s="21"/>
      <c r="GO1320" s="21"/>
      <c r="GP1320" s="21"/>
      <c r="GQ1320" s="21"/>
      <c r="GR1320" s="21"/>
      <c r="GS1320" s="21"/>
      <c r="GT1320" s="21"/>
      <c r="GU1320" s="21"/>
      <c r="GV1320" s="21"/>
      <c r="GW1320" s="21"/>
      <c r="GX1320" s="21"/>
      <c r="GY1320" s="21"/>
      <c r="GZ1320" s="21"/>
      <c r="HA1320" s="21"/>
      <c r="HB1320" s="21"/>
      <c r="HC1320" s="21"/>
      <c r="HD1320" s="21"/>
      <c r="HE1320" s="21"/>
      <c r="HF1320" s="21"/>
      <c r="HG1320" s="21"/>
      <c r="HH1320" s="21"/>
      <c r="HI1320" s="21"/>
      <c r="HJ1320" s="21"/>
      <c r="HK1320" s="21"/>
      <c r="HL1320" s="21"/>
      <c r="HM1320" s="21"/>
      <c r="HN1320" s="21"/>
      <c r="HO1320" s="21"/>
      <c r="HP1320" s="21"/>
      <c r="HQ1320" s="21"/>
      <c r="HR1320" s="21"/>
      <c r="HS1320" s="21"/>
      <c r="HT1320" s="21"/>
      <c r="HU1320" s="21"/>
      <c r="HV1320" s="21"/>
      <c r="HW1320" s="21"/>
      <c r="HX1320" s="21"/>
      <c r="HY1320" s="21"/>
      <c r="HZ1320" s="21"/>
      <c r="IA1320" s="21"/>
      <c r="IB1320" s="21"/>
      <c r="IC1320" s="21"/>
      <c r="ID1320" s="21"/>
      <c r="IE1320" s="21"/>
      <c r="IF1320" s="21"/>
      <c r="IG1320" s="21"/>
      <c r="IH1320" s="21"/>
      <c r="II1320" s="21"/>
      <c r="IJ1320" s="21"/>
      <c r="IK1320" s="21"/>
      <c r="IL1320" s="21"/>
      <c r="IM1320" s="21"/>
      <c r="IN1320" s="21"/>
      <c r="IO1320" s="21"/>
      <c r="IP1320" s="21"/>
      <c r="IQ1320" s="21"/>
      <c r="IR1320" s="21"/>
      <c r="IS1320" s="21"/>
      <c r="IT1320" s="21"/>
      <c r="IU1320" s="21"/>
      <c r="IV1320" s="21"/>
      <c r="IW1320" s="21"/>
      <c r="IX1320" s="21"/>
      <c r="IY1320" s="21"/>
      <c r="IZ1320" s="21"/>
      <c r="JA1320" s="21"/>
      <c r="JB1320" s="21"/>
      <c r="JC1320" s="21"/>
      <c r="JD1320" s="21"/>
      <c r="JE1320" s="21"/>
      <c r="JF1320" s="21"/>
      <c r="JG1320" s="21"/>
      <c r="JH1320" s="21"/>
      <c r="JI1320" s="21"/>
      <c r="JJ1320" s="21"/>
      <c r="JK1320" s="21"/>
      <c r="JL1320" s="21"/>
      <c r="JM1320" s="21"/>
      <c r="JN1320" s="21"/>
      <c r="JO1320" s="21"/>
      <c r="JP1320" s="21"/>
      <c r="JQ1320" s="21"/>
      <c r="JR1320" s="21"/>
      <c r="JS1320" s="21"/>
      <c r="JT1320" s="21"/>
      <c r="JU1320" s="21"/>
      <c r="JV1320" s="21"/>
      <c r="JW1320" s="21"/>
      <c r="JX1320" s="21"/>
      <c r="JY1320" s="21"/>
    </row>
    <row r="1321" spans="1:285">
      <c r="A1321" s="21"/>
      <c r="B1321" s="21"/>
      <c r="C1321" s="21"/>
      <c r="D1321" s="21"/>
      <c r="E1321" s="21"/>
      <c r="F1321" s="21"/>
      <c r="G1321" s="21"/>
      <c r="H1321" s="21"/>
      <c r="I1321" s="21"/>
      <c r="J1321" s="21"/>
      <c r="K1321" s="21"/>
      <c r="L1321" s="21"/>
      <c r="M1321" s="21"/>
      <c r="N1321" s="21"/>
      <c r="O1321" s="21"/>
      <c r="P1321" s="21"/>
      <c r="Q1321" s="21"/>
      <c r="R1321" s="21"/>
      <c r="S1321" s="21"/>
      <c r="T1321" s="21"/>
      <c r="U1321" s="21"/>
      <c r="V1321" s="21"/>
      <c r="W1321" s="21"/>
      <c r="X1321" s="21"/>
      <c r="Y1321" s="21"/>
      <c r="Z1321" s="21"/>
      <c r="AA1321" s="21"/>
      <c r="AB1321" s="21"/>
      <c r="AC1321" s="80"/>
      <c r="AD1321" s="21"/>
      <c r="AE1321" s="21"/>
      <c r="AF1321" s="21"/>
      <c r="AG1321" s="21"/>
      <c r="AH1321" s="21"/>
      <c r="AI1321" s="21"/>
      <c r="AJ1321" s="21"/>
      <c r="AK1321" s="21"/>
      <c r="AL1321" s="21"/>
      <c r="AM1321" s="21"/>
      <c r="AN1321" s="21"/>
      <c r="AO1321" s="21"/>
      <c r="AP1321" s="21"/>
      <c r="AQ1321" s="21"/>
      <c r="AR1321" s="21"/>
      <c r="AS1321" s="21"/>
      <c r="AT1321" s="21"/>
      <c r="AU1321" s="21"/>
      <c r="AV1321" s="21"/>
      <c r="AW1321" s="21"/>
      <c r="AX1321" s="21"/>
      <c r="AY1321" s="21"/>
      <c r="AZ1321" s="21"/>
      <c r="BA1321" s="21"/>
      <c r="BB1321" s="21"/>
      <c r="BC1321" s="21"/>
      <c r="BD1321" s="21"/>
      <c r="BE1321" s="21"/>
      <c r="BF1321" s="21"/>
      <c r="BG1321" s="21"/>
      <c r="BH1321" s="21"/>
      <c r="BI1321" s="21"/>
      <c r="BJ1321" s="21"/>
      <c r="BK1321" s="21"/>
      <c r="BL1321" s="21"/>
      <c r="BM1321" s="21"/>
      <c r="BN1321" s="21"/>
      <c r="BO1321" s="21"/>
      <c r="BP1321" s="21"/>
      <c r="BQ1321" s="21"/>
      <c r="BR1321" s="21"/>
      <c r="BS1321" s="21"/>
      <c r="BT1321" s="21"/>
      <c r="BU1321" s="21"/>
      <c r="BV1321" s="21"/>
      <c r="BW1321" s="21"/>
      <c r="BX1321" s="21"/>
      <c r="BY1321" s="21"/>
      <c r="BZ1321" s="21"/>
      <c r="CA1321" s="21"/>
      <c r="CB1321" s="21"/>
      <c r="CC1321" s="21"/>
      <c r="CD1321" s="21"/>
      <c r="CE1321" s="21"/>
      <c r="CF1321" s="21"/>
      <c r="CG1321" s="21"/>
      <c r="CH1321" s="21"/>
      <c r="CI1321" s="21"/>
      <c r="CJ1321" s="21"/>
      <c r="CK1321" s="21"/>
      <c r="CL1321" s="21"/>
      <c r="CM1321" s="21"/>
      <c r="CN1321" s="21"/>
      <c r="CO1321" s="21"/>
      <c r="CP1321" s="21"/>
      <c r="CQ1321" s="21"/>
      <c r="CR1321" s="21"/>
      <c r="CS1321" s="21"/>
      <c r="CT1321" s="21"/>
      <c r="CU1321" s="21"/>
      <c r="CV1321" s="21"/>
      <c r="CW1321" s="21"/>
      <c r="CX1321" s="21"/>
      <c r="CY1321" s="21"/>
      <c r="CZ1321" s="21"/>
      <c r="DA1321" s="21"/>
      <c r="DB1321" s="21"/>
      <c r="DC1321" s="21"/>
      <c r="DD1321" s="21"/>
      <c r="DE1321" s="21"/>
      <c r="DF1321" s="21"/>
      <c r="DG1321" s="21"/>
      <c r="DH1321" s="21"/>
      <c r="DI1321" s="21"/>
      <c r="DJ1321" s="21"/>
      <c r="DK1321" s="21"/>
      <c r="DL1321" s="21"/>
      <c r="DM1321" s="21"/>
      <c r="DN1321" s="21"/>
      <c r="DO1321" s="21"/>
      <c r="DP1321" s="21"/>
      <c r="DQ1321" s="21"/>
      <c r="DR1321" s="21"/>
      <c r="DS1321" s="21"/>
      <c r="DT1321" s="21"/>
      <c r="DU1321" s="21"/>
      <c r="DV1321" s="21"/>
      <c r="DW1321" s="21"/>
      <c r="DX1321" s="21"/>
      <c r="DY1321" s="21"/>
      <c r="DZ1321" s="21"/>
      <c r="EA1321" s="21"/>
      <c r="EB1321" s="21"/>
      <c r="EC1321" s="21"/>
      <c r="ED1321" s="21"/>
      <c r="EE1321" s="21"/>
      <c r="EF1321" s="21"/>
      <c r="EG1321" s="21"/>
      <c r="EH1321" s="21"/>
      <c r="EI1321" s="21"/>
      <c r="EJ1321" s="21"/>
      <c r="EK1321" s="21"/>
      <c r="EL1321" s="21"/>
      <c r="EM1321" s="21"/>
      <c r="EN1321" s="21"/>
      <c r="EO1321" s="21"/>
      <c r="EP1321" s="21"/>
      <c r="EQ1321" s="21"/>
      <c r="ER1321" s="21"/>
      <c r="ES1321" s="21"/>
      <c r="ET1321" s="21"/>
      <c r="EU1321" s="21"/>
      <c r="EV1321" s="21"/>
      <c r="EW1321" s="21"/>
      <c r="EX1321" s="21"/>
      <c r="EY1321" s="21"/>
      <c r="EZ1321" s="21"/>
      <c r="FA1321" s="21"/>
      <c r="FB1321" s="21"/>
      <c r="FC1321" s="21"/>
      <c r="FD1321" s="21"/>
      <c r="FE1321" s="21"/>
      <c r="FF1321" s="21"/>
      <c r="FG1321" s="21"/>
      <c r="FH1321" s="21"/>
      <c r="FI1321" s="21"/>
      <c r="FJ1321" s="21"/>
      <c r="FK1321" s="21"/>
      <c r="FL1321" s="21"/>
      <c r="FM1321" s="21"/>
      <c r="FN1321" s="21"/>
      <c r="FO1321" s="21"/>
      <c r="FP1321" s="21"/>
      <c r="FQ1321" s="21"/>
      <c r="FR1321" s="21"/>
      <c r="FS1321" s="21"/>
      <c r="FT1321" s="21"/>
      <c r="FU1321" s="21"/>
      <c r="FV1321" s="21"/>
      <c r="FW1321" s="21"/>
      <c r="FX1321" s="21"/>
      <c r="FY1321" s="21"/>
      <c r="FZ1321" s="21"/>
      <c r="GA1321" s="21"/>
      <c r="GB1321" s="21"/>
      <c r="GC1321" s="21"/>
      <c r="GD1321" s="21"/>
      <c r="GE1321" s="21"/>
      <c r="GF1321" s="21"/>
      <c r="GG1321" s="21"/>
      <c r="GH1321" s="21"/>
      <c r="GI1321" s="21"/>
      <c r="GJ1321" s="21"/>
      <c r="GK1321" s="21"/>
      <c r="GL1321" s="21"/>
      <c r="GM1321" s="21"/>
      <c r="GN1321" s="21"/>
      <c r="GO1321" s="21"/>
      <c r="GP1321" s="21"/>
      <c r="GQ1321" s="21"/>
      <c r="GR1321" s="21"/>
      <c r="GS1321" s="21"/>
      <c r="GT1321" s="21"/>
      <c r="GU1321" s="21"/>
      <c r="GV1321" s="21"/>
      <c r="GW1321" s="21"/>
      <c r="GX1321" s="21"/>
      <c r="GY1321" s="21"/>
      <c r="GZ1321" s="21"/>
      <c r="HA1321" s="21"/>
      <c r="HB1321" s="21"/>
      <c r="HC1321" s="21"/>
      <c r="HD1321" s="21"/>
      <c r="HE1321" s="21"/>
      <c r="HF1321" s="21"/>
      <c r="HG1321" s="21"/>
      <c r="HH1321" s="21"/>
      <c r="HI1321" s="21"/>
      <c r="HJ1321" s="21"/>
      <c r="HK1321" s="21"/>
      <c r="HL1321" s="21"/>
      <c r="HM1321" s="21"/>
      <c r="HN1321" s="21"/>
      <c r="HO1321" s="21"/>
      <c r="HP1321" s="21"/>
      <c r="HQ1321" s="21"/>
      <c r="HR1321" s="21"/>
      <c r="HS1321" s="21"/>
      <c r="HT1321" s="21"/>
      <c r="HU1321" s="21"/>
      <c r="HV1321" s="21"/>
      <c r="HW1321" s="21"/>
      <c r="HX1321" s="21"/>
      <c r="HY1321" s="21"/>
      <c r="HZ1321" s="21"/>
      <c r="IA1321" s="21"/>
      <c r="IB1321" s="21"/>
      <c r="IC1321" s="21"/>
      <c r="ID1321" s="21"/>
      <c r="IE1321" s="21"/>
      <c r="IF1321" s="21"/>
      <c r="IG1321" s="21"/>
      <c r="IH1321" s="21"/>
      <c r="II1321" s="21"/>
      <c r="IJ1321" s="21"/>
      <c r="IK1321" s="21"/>
      <c r="IL1321" s="21"/>
      <c r="IM1321" s="21"/>
      <c r="IN1321" s="21"/>
      <c r="IO1321" s="21"/>
      <c r="IP1321" s="21"/>
      <c r="IQ1321" s="21"/>
      <c r="IR1321" s="21"/>
      <c r="IS1321" s="21"/>
      <c r="IT1321" s="21"/>
      <c r="IU1321" s="21"/>
      <c r="IV1321" s="21"/>
      <c r="IW1321" s="21"/>
      <c r="IX1321" s="21"/>
      <c r="IY1321" s="21"/>
      <c r="IZ1321" s="21"/>
      <c r="JA1321" s="21"/>
      <c r="JB1321" s="21"/>
      <c r="JC1321" s="21"/>
      <c r="JD1321" s="21"/>
      <c r="JE1321" s="21"/>
      <c r="JF1321" s="21"/>
      <c r="JG1321" s="21"/>
      <c r="JH1321" s="21"/>
      <c r="JI1321" s="21"/>
      <c r="JJ1321" s="21"/>
      <c r="JK1321" s="21"/>
      <c r="JL1321" s="21"/>
      <c r="JM1321" s="21"/>
      <c r="JN1321" s="21"/>
      <c r="JO1321" s="21"/>
      <c r="JP1321" s="21"/>
      <c r="JQ1321" s="21"/>
      <c r="JR1321" s="21"/>
      <c r="JS1321" s="21"/>
      <c r="JT1321" s="21"/>
      <c r="JU1321" s="21"/>
      <c r="JV1321" s="21"/>
      <c r="JW1321" s="21"/>
      <c r="JX1321" s="21"/>
      <c r="JY1321" s="21"/>
    </row>
    <row r="1322" spans="1:285">
      <c r="A1322" s="21"/>
      <c r="B1322" s="21"/>
      <c r="C1322" s="21"/>
      <c r="D1322" s="21"/>
      <c r="E1322" s="21"/>
      <c r="F1322" s="21"/>
      <c r="G1322" s="21"/>
      <c r="H1322" s="21"/>
      <c r="I1322" s="21"/>
      <c r="J1322" s="21"/>
      <c r="K1322" s="21"/>
      <c r="L1322" s="21"/>
      <c r="M1322" s="21"/>
      <c r="N1322" s="21"/>
      <c r="O1322" s="21"/>
      <c r="P1322" s="21"/>
      <c r="Q1322" s="21"/>
      <c r="R1322" s="21"/>
      <c r="S1322" s="21"/>
      <c r="T1322" s="21"/>
      <c r="U1322" s="21"/>
      <c r="V1322" s="21"/>
      <c r="W1322" s="21"/>
      <c r="X1322" s="21"/>
      <c r="Y1322" s="21"/>
      <c r="Z1322" s="21"/>
      <c r="AA1322" s="21"/>
      <c r="AB1322" s="21"/>
      <c r="AC1322" s="80"/>
      <c r="AD1322" s="21"/>
      <c r="AE1322" s="21"/>
      <c r="AF1322" s="21"/>
      <c r="AG1322" s="21"/>
      <c r="AH1322" s="21"/>
      <c r="AI1322" s="21"/>
      <c r="AJ1322" s="21"/>
      <c r="AK1322" s="21"/>
      <c r="AL1322" s="21"/>
      <c r="AM1322" s="21"/>
      <c r="AN1322" s="21"/>
      <c r="AO1322" s="21"/>
      <c r="AP1322" s="21"/>
      <c r="AQ1322" s="21"/>
      <c r="AR1322" s="21"/>
      <c r="AS1322" s="21"/>
      <c r="AT1322" s="21"/>
      <c r="AU1322" s="21"/>
      <c r="AV1322" s="21"/>
      <c r="AW1322" s="21"/>
      <c r="AX1322" s="21"/>
      <c r="AY1322" s="21"/>
      <c r="AZ1322" s="21"/>
      <c r="BA1322" s="21"/>
      <c r="BB1322" s="21"/>
      <c r="BC1322" s="21"/>
      <c r="BD1322" s="21"/>
      <c r="BE1322" s="21"/>
      <c r="BF1322" s="21"/>
      <c r="BG1322" s="21"/>
      <c r="BH1322" s="21"/>
      <c r="BI1322" s="21"/>
      <c r="BJ1322" s="21"/>
      <c r="BK1322" s="21"/>
      <c r="BL1322" s="21"/>
      <c r="BM1322" s="21"/>
      <c r="BN1322" s="21"/>
      <c r="BO1322" s="21"/>
      <c r="BP1322" s="21"/>
      <c r="BQ1322" s="21"/>
      <c r="BR1322" s="21"/>
      <c r="BS1322" s="21"/>
      <c r="BT1322" s="21"/>
      <c r="BU1322" s="21"/>
      <c r="BV1322" s="21"/>
      <c r="BW1322" s="21"/>
      <c r="BX1322" s="21"/>
      <c r="BY1322" s="21"/>
      <c r="BZ1322" s="21"/>
      <c r="CA1322" s="21"/>
      <c r="CB1322" s="21"/>
      <c r="CC1322" s="21"/>
      <c r="CD1322" s="21"/>
      <c r="CE1322" s="21"/>
      <c r="CF1322" s="21"/>
      <c r="CG1322" s="21"/>
      <c r="CH1322" s="21"/>
      <c r="CI1322" s="21"/>
      <c r="CJ1322" s="21"/>
      <c r="CK1322" s="21"/>
      <c r="CL1322" s="21"/>
      <c r="CM1322" s="21"/>
      <c r="CN1322" s="21"/>
      <c r="CO1322" s="21"/>
      <c r="CP1322" s="21"/>
      <c r="CQ1322" s="21"/>
      <c r="CR1322" s="21"/>
      <c r="CS1322" s="21"/>
      <c r="CT1322" s="21"/>
      <c r="CU1322" s="21"/>
      <c r="CV1322" s="21"/>
      <c r="CW1322" s="21"/>
      <c r="CX1322" s="21"/>
      <c r="CY1322" s="21"/>
      <c r="CZ1322" s="21"/>
      <c r="DA1322" s="21"/>
      <c r="DB1322" s="21"/>
      <c r="DC1322" s="21"/>
      <c r="DD1322" s="21"/>
      <c r="DE1322" s="21"/>
      <c r="DF1322" s="21"/>
      <c r="DG1322" s="21"/>
      <c r="DH1322" s="21"/>
      <c r="DI1322" s="21"/>
      <c r="DJ1322" s="21"/>
      <c r="DK1322" s="21"/>
      <c r="DL1322" s="21"/>
      <c r="DM1322" s="21"/>
      <c r="DN1322" s="21"/>
      <c r="DO1322" s="21"/>
      <c r="DP1322" s="21"/>
      <c r="DQ1322" s="21"/>
      <c r="DR1322" s="21"/>
      <c r="DS1322" s="21"/>
      <c r="DT1322" s="21"/>
      <c r="DU1322" s="21"/>
      <c r="DV1322" s="21"/>
      <c r="DW1322" s="21"/>
      <c r="DX1322" s="21"/>
      <c r="DY1322" s="21"/>
      <c r="DZ1322" s="21"/>
      <c r="EA1322" s="21"/>
      <c r="EB1322" s="21"/>
      <c r="EC1322" s="21"/>
      <c r="ED1322" s="21"/>
      <c r="EE1322" s="21"/>
      <c r="EF1322" s="21"/>
      <c r="EG1322" s="21"/>
      <c r="EH1322" s="21"/>
      <c r="EI1322" s="21"/>
      <c r="EJ1322" s="21"/>
      <c r="EK1322" s="21"/>
      <c r="EL1322" s="21"/>
      <c r="EM1322" s="21"/>
      <c r="EN1322" s="21"/>
      <c r="EO1322" s="21"/>
      <c r="EP1322" s="21"/>
      <c r="EQ1322" s="21"/>
      <c r="ER1322" s="21"/>
      <c r="ES1322" s="21"/>
      <c r="ET1322" s="21"/>
      <c r="EU1322" s="21"/>
      <c r="EV1322" s="21"/>
      <c r="EW1322" s="21"/>
      <c r="EX1322" s="21"/>
      <c r="EY1322" s="21"/>
      <c r="EZ1322" s="21"/>
      <c r="FA1322" s="21"/>
      <c r="FB1322" s="21"/>
      <c r="FC1322" s="21"/>
      <c r="FD1322" s="21"/>
      <c r="FE1322" s="21"/>
      <c r="FF1322" s="21"/>
      <c r="FG1322" s="21"/>
      <c r="FH1322" s="21"/>
      <c r="FI1322" s="21"/>
      <c r="FJ1322" s="21"/>
      <c r="FK1322" s="21"/>
      <c r="FL1322" s="21"/>
      <c r="FM1322" s="21"/>
      <c r="FN1322" s="21"/>
      <c r="FO1322" s="21"/>
      <c r="FP1322" s="21"/>
      <c r="FQ1322" s="21"/>
      <c r="FR1322" s="21"/>
      <c r="FS1322" s="21"/>
      <c r="FT1322" s="21"/>
      <c r="FU1322" s="21"/>
      <c r="FV1322" s="21"/>
      <c r="FW1322" s="21"/>
      <c r="FX1322" s="21"/>
      <c r="FY1322" s="21"/>
      <c r="FZ1322" s="21"/>
      <c r="GA1322" s="21"/>
      <c r="GB1322" s="21"/>
      <c r="GC1322" s="21"/>
      <c r="GD1322" s="21"/>
      <c r="GE1322" s="21"/>
      <c r="GF1322" s="21"/>
      <c r="GG1322" s="21"/>
      <c r="GH1322" s="21"/>
      <c r="GI1322" s="21"/>
      <c r="GJ1322" s="21"/>
      <c r="GK1322" s="21"/>
      <c r="GL1322" s="21"/>
      <c r="GM1322" s="21"/>
      <c r="GN1322" s="21"/>
      <c r="GO1322" s="21"/>
      <c r="GP1322" s="21"/>
      <c r="GQ1322" s="21"/>
      <c r="GR1322" s="21"/>
      <c r="GS1322" s="21"/>
      <c r="GT1322" s="21"/>
      <c r="GU1322" s="21"/>
      <c r="GV1322" s="21"/>
      <c r="GW1322" s="21"/>
      <c r="GX1322" s="21"/>
      <c r="GY1322" s="21"/>
      <c r="GZ1322" s="21"/>
      <c r="HA1322" s="21"/>
      <c r="HB1322" s="21"/>
      <c r="HC1322" s="21"/>
      <c r="HD1322" s="21"/>
      <c r="HE1322" s="21"/>
      <c r="HF1322" s="21"/>
      <c r="HG1322" s="21"/>
      <c r="HH1322" s="21"/>
      <c r="HI1322" s="21"/>
      <c r="HJ1322" s="21"/>
      <c r="HK1322" s="21"/>
      <c r="HL1322" s="21"/>
      <c r="HM1322" s="21"/>
      <c r="HN1322" s="21"/>
      <c r="HO1322" s="21"/>
      <c r="HP1322" s="21"/>
      <c r="HQ1322" s="21"/>
      <c r="HR1322" s="21"/>
      <c r="HS1322" s="21"/>
      <c r="HT1322" s="21"/>
      <c r="HU1322" s="21"/>
      <c r="HV1322" s="21"/>
      <c r="HW1322" s="21"/>
      <c r="HX1322" s="21"/>
      <c r="HY1322" s="21"/>
      <c r="HZ1322" s="21"/>
      <c r="IA1322" s="21"/>
      <c r="IB1322" s="21"/>
      <c r="IC1322" s="21"/>
      <c r="ID1322" s="21"/>
      <c r="IE1322" s="21"/>
      <c r="IF1322" s="21"/>
      <c r="IG1322" s="21"/>
      <c r="IH1322" s="21"/>
      <c r="II1322" s="21"/>
      <c r="IJ1322" s="21"/>
      <c r="IK1322" s="21"/>
      <c r="IL1322" s="21"/>
      <c r="IM1322" s="21"/>
      <c r="IN1322" s="21"/>
      <c r="IO1322" s="21"/>
      <c r="IP1322" s="21"/>
      <c r="IQ1322" s="21"/>
      <c r="IR1322" s="21"/>
      <c r="IS1322" s="21"/>
      <c r="IT1322" s="21"/>
      <c r="IU1322" s="21"/>
      <c r="IV1322" s="21"/>
      <c r="IW1322" s="21"/>
      <c r="IX1322" s="21"/>
      <c r="IY1322" s="21"/>
      <c r="IZ1322" s="21"/>
      <c r="JA1322" s="21"/>
      <c r="JB1322" s="21"/>
      <c r="JC1322" s="21"/>
      <c r="JD1322" s="21"/>
      <c r="JE1322" s="21"/>
      <c r="JF1322" s="21"/>
      <c r="JG1322" s="21"/>
      <c r="JH1322" s="21"/>
      <c r="JI1322" s="21"/>
      <c r="JJ1322" s="21"/>
      <c r="JK1322" s="21"/>
      <c r="JL1322" s="21"/>
      <c r="JM1322" s="21"/>
      <c r="JN1322" s="21"/>
      <c r="JO1322" s="21"/>
      <c r="JP1322" s="21"/>
      <c r="JQ1322" s="21"/>
      <c r="JR1322" s="21"/>
      <c r="JS1322" s="21"/>
      <c r="JT1322" s="21"/>
      <c r="JU1322" s="21"/>
      <c r="JV1322" s="21"/>
      <c r="JW1322" s="21"/>
      <c r="JX1322" s="21"/>
      <c r="JY1322" s="21"/>
    </row>
    <row r="1323" spans="1:285">
      <c r="A1323" s="21"/>
      <c r="B1323" s="21"/>
      <c r="C1323" s="21"/>
      <c r="D1323" s="21"/>
      <c r="E1323" s="21"/>
      <c r="F1323" s="21"/>
      <c r="G1323" s="21"/>
      <c r="H1323" s="21"/>
      <c r="I1323" s="21"/>
      <c r="J1323" s="21"/>
      <c r="K1323" s="21"/>
      <c r="L1323" s="21"/>
      <c r="M1323" s="21"/>
      <c r="N1323" s="21"/>
      <c r="O1323" s="21"/>
      <c r="P1323" s="21"/>
      <c r="Q1323" s="21"/>
      <c r="R1323" s="21"/>
      <c r="S1323" s="21"/>
      <c r="T1323" s="21"/>
      <c r="U1323" s="21"/>
      <c r="V1323" s="21"/>
      <c r="W1323" s="21"/>
      <c r="X1323" s="21"/>
      <c r="Y1323" s="21"/>
      <c r="Z1323" s="21"/>
      <c r="AA1323" s="21"/>
      <c r="AB1323" s="21"/>
      <c r="AC1323" s="80"/>
      <c r="AD1323" s="21"/>
      <c r="AE1323" s="21"/>
      <c r="AF1323" s="21"/>
      <c r="AG1323" s="21"/>
      <c r="AH1323" s="21"/>
      <c r="AI1323" s="21"/>
      <c r="AJ1323" s="21"/>
      <c r="AK1323" s="21"/>
      <c r="AL1323" s="21"/>
      <c r="AM1323" s="21"/>
      <c r="AN1323" s="21"/>
      <c r="AO1323" s="21"/>
      <c r="AP1323" s="21"/>
      <c r="AQ1323" s="21"/>
      <c r="AR1323" s="21"/>
      <c r="AS1323" s="21"/>
      <c r="AT1323" s="21"/>
      <c r="AU1323" s="21"/>
      <c r="AV1323" s="21"/>
      <c r="AW1323" s="21"/>
      <c r="AX1323" s="21"/>
      <c r="AY1323" s="21"/>
      <c r="AZ1323" s="21"/>
      <c r="BA1323" s="21"/>
      <c r="BB1323" s="21"/>
      <c r="BC1323" s="21"/>
      <c r="BD1323" s="21"/>
      <c r="BE1323" s="21"/>
      <c r="BF1323" s="21"/>
      <c r="BG1323" s="21"/>
      <c r="BH1323" s="21"/>
      <c r="BI1323" s="21"/>
      <c r="BJ1323" s="21"/>
      <c r="BK1323" s="21"/>
      <c r="BL1323" s="21"/>
      <c r="BM1323" s="21"/>
      <c r="BN1323" s="21"/>
      <c r="BO1323" s="21"/>
      <c r="BP1323" s="21"/>
      <c r="BQ1323" s="21"/>
      <c r="BR1323" s="21"/>
      <c r="BS1323" s="21"/>
      <c r="BT1323" s="21"/>
      <c r="BU1323" s="21"/>
      <c r="BV1323" s="21"/>
      <c r="BW1323" s="21"/>
      <c r="BX1323" s="21"/>
      <c r="BY1323" s="21"/>
      <c r="BZ1323" s="21"/>
      <c r="CA1323" s="21"/>
      <c r="CB1323" s="21"/>
      <c r="CC1323" s="21"/>
      <c r="CD1323" s="21"/>
      <c r="CE1323" s="21"/>
      <c r="CF1323" s="21"/>
      <c r="CG1323" s="21"/>
      <c r="CH1323" s="21"/>
      <c r="CI1323" s="21"/>
      <c r="CJ1323" s="21"/>
      <c r="CK1323" s="21"/>
      <c r="CL1323" s="21"/>
      <c r="CM1323" s="21"/>
      <c r="CN1323" s="21"/>
      <c r="CO1323" s="21"/>
      <c r="CP1323" s="21"/>
      <c r="CQ1323" s="21"/>
      <c r="CR1323" s="21"/>
      <c r="CS1323" s="21"/>
      <c r="CT1323" s="21"/>
      <c r="CU1323" s="21"/>
      <c r="CV1323" s="21"/>
      <c r="CW1323" s="21"/>
      <c r="CX1323" s="21"/>
      <c r="CY1323" s="21"/>
      <c r="CZ1323" s="21"/>
      <c r="DA1323" s="21"/>
      <c r="DB1323" s="21"/>
      <c r="DC1323" s="21"/>
      <c r="DD1323" s="21"/>
      <c r="DE1323" s="21"/>
      <c r="DF1323" s="21"/>
      <c r="DG1323" s="21"/>
      <c r="DH1323" s="21"/>
      <c r="DI1323" s="21"/>
      <c r="DJ1323" s="21"/>
      <c r="DK1323" s="21"/>
      <c r="DL1323" s="21"/>
      <c r="DM1323" s="21"/>
      <c r="DN1323" s="21"/>
      <c r="DO1323" s="21"/>
      <c r="DP1323" s="21"/>
      <c r="DQ1323" s="21"/>
      <c r="DR1323" s="21"/>
      <c r="DS1323" s="21"/>
      <c r="DT1323" s="21"/>
      <c r="DU1323" s="21"/>
      <c r="DV1323" s="21"/>
      <c r="DW1323" s="21"/>
      <c r="DX1323" s="21"/>
      <c r="DY1323" s="21"/>
      <c r="DZ1323" s="21"/>
      <c r="EA1323" s="21"/>
      <c r="EB1323" s="21"/>
      <c r="EC1323" s="21"/>
      <c r="ED1323" s="21"/>
      <c r="EE1323" s="21"/>
      <c r="EF1323" s="21"/>
      <c r="EG1323" s="21"/>
      <c r="EH1323" s="21"/>
      <c r="EI1323" s="21"/>
      <c r="EJ1323" s="21"/>
      <c r="EK1323" s="21"/>
      <c r="EL1323" s="21"/>
      <c r="EM1323" s="21"/>
      <c r="EN1323" s="21"/>
      <c r="EO1323" s="21"/>
      <c r="EP1323" s="21"/>
      <c r="EQ1323" s="21"/>
      <c r="ER1323" s="21"/>
      <c r="ES1323" s="21"/>
      <c r="ET1323" s="21"/>
      <c r="EU1323" s="21"/>
      <c r="EV1323" s="21"/>
      <c r="EW1323" s="21"/>
      <c r="EX1323" s="21"/>
      <c r="EY1323" s="21"/>
      <c r="EZ1323" s="21"/>
      <c r="FA1323" s="21"/>
      <c r="FB1323" s="21"/>
      <c r="FC1323" s="21"/>
      <c r="FD1323" s="21"/>
      <c r="FE1323" s="21"/>
      <c r="FF1323" s="21"/>
      <c r="FG1323" s="21"/>
      <c r="FH1323" s="21"/>
      <c r="FI1323" s="21"/>
      <c r="FJ1323" s="21"/>
      <c r="FK1323" s="21"/>
      <c r="FL1323" s="21"/>
      <c r="FM1323" s="21"/>
      <c r="FN1323" s="21"/>
      <c r="FO1323" s="21"/>
      <c r="FP1323" s="21"/>
      <c r="FQ1323" s="21"/>
      <c r="FR1323" s="21"/>
      <c r="FS1323" s="21"/>
      <c r="FT1323" s="21"/>
      <c r="FU1323" s="21"/>
      <c r="FV1323" s="21"/>
      <c r="FW1323" s="21"/>
      <c r="FX1323" s="21"/>
      <c r="FY1323" s="21"/>
      <c r="FZ1323" s="21"/>
      <c r="GA1323" s="21"/>
      <c r="GB1323" s="21"/>
      <c r="GC1323" s="21"/>
      <c r="GD1323" s="21"/>
      <c r="GE1323" s="21"/>
      <c r="GF1323" s="21"/>
      <c r="GG1323" s="21"/>
      <c r="GH1323" s="21"/>
      <c r="GI1323" s="21"/>
      <c r="GJ1323" s="21"/>
      <c r="GK1323" s="21"/>
      <c r="GL1323" s="21"/>
      <c r="GM1323" s="21"/>
      <c r="GN1323" s="21"/>
      <c r="GO1323" s="21"/>
      <c r="GP1323" s="21"/>
      <c r="GQ1323" s="21"/>
      <c r="GR1323" s="21"/>
      <c r="GS1323" s="21"/>
      <c r="GT1323" s="21"/>
      <c r="GU1323" s="21"/>
      <c r="GV1323" s="21"/>
      <c r="GW1323" s="21"/>
      <c r="GX1323" s="21"/>
      <c r="GY1323" s="21"/>
      <c r="GZ1323" s="21"/>
      <c r="HA1323" s="21"/>
      <c r="HB1323" s="21"/>
      <c r="HC1323" s="21"/>
      <c r="HD1323" s="21"/>
      <c r="HE1323" s="21"/>
      <c r="HF1323" s="21"/>
      <c r="HG1323" s="21"/>
      <c r="HH1323" s="21"/>
      <c r="HI1323" s="21"/>
      <c r="HJ1323" s="21"/>
      <c r="HK1323" s="21"/>
      <c r="HL1323" s="21"/>
      <c r="HM1323" s="21"/>
      <c r="HN1323" s="21"/>
      <c r="HO1323" s="21"/>
      <c r="HP1323" s="21"/>
      <c r="HQ1323" s="21"/>
      <c r="HR1323" s="21"/>
      <c r="HS1323" s="21"/>
      <c r="HT1323" s="21"/>
      <c r="HU1323" s="21"/>
      <c r="HV1323" s="21"/>
      <c r="HW1323" s="21"/>
      <c r="HX1323" s="21"/>
      <c r="HY1323" s="21"/>
      <c r="HZ1323" s="21"/>
      <c r="IA1323" s="21"/>
      <c r="IB1323" s="21"/>
      <c r="IC1323" s="21"/>
      <c r="ID1323" s="21"/>
      <c r="IE1323" s="21"/>
      <c r="IF1323" s="21"/>
      <c r="IG1323" s="21"/>
      <c r="IH1323" s="21"/>
      <c r="II1323" s="21"/>
      <c r="IJ1323" s="21"/>
      <c r="IK1323" s="21"/>
      <c r="IL1323" s="21"/>
      <c r="IM1323" s="21"/>
      <c r="IN1323" s="21"/>
      <c r="IO1323" s="21"/>
      <c r="IP1323" s="21"/>
      <c r="IQ1323" s="21"/>
      <c r="IR1323" s="21"/>
      <c r="IS1323" s="21"/>
      <c r="IT1323" s="21"/>
      <c r="IU1323" s="21"/>
      <c r="IV1323" s="21"/>
      <c r="IW1323" s="21"/>
      <c r="IX1323" s="21"/>
      <c r="IY1323" s="21"/>
      <c r="IZ1323" s="21"/>
      <c r="JA1323" s="21"/>
      <c r="JB1323" s="21"/>
      <c r="JC1323" s="21"/>
      <c r="JD1323" s="21"/>
      <c r="JE1323" s="21"/>
      <c r="JF1323" s="21"/>
      <c r="JG1323" s="21"/>
      <c r="JH1323" s="21"/>
      <c r="JI1323" s="21"/>
      <c r="JJ1323" s="21"/>
      <c r="JK1323" s="21"/>
      <c r="JL1323" s="21"/>
      <c r="JM1323" s="21"/>
      <c r="JN1323" s="21"/>
      <c r="JO1323" s="21"/>
      <c r="JP1323" s="21"/>
      <c r="JQ1323" s="21"/>
      <c r="JR1323" s="21"/>
      <c r="JS1323" s="21"/>
      <c r="JT1323" s="21"/>
      <c r="JU1323" s="21"/>
      <c r="JV1323" s="21"/>
      <c r="JW1323" s="21"/>
      <c r="JX1323" s="21"/>
      <c r="JY1323" s="21"/>
    </row>
    <row r="1324" spans="1:285">
      <c r="A1324" s="21"/>
      <c r="B1324" s="21"/>
      <c r="C1324" s="21"/>
      <c r="D1324" s="21"/>
      <c r="E1324" s="21"/>
      <c r="F1324" s="21"/>
      <c r="G1324" s="21"/>
      <c r="H1324" s="21"/>
      <c r="I1324" s="21"/>
      <c r="J1324" s="21"/>
      <c r="K1324" s="21"/>
      <c r="L1324" s="21"/>
      <c r="M1324" s="21"/>
      <c r="N1324" s="21"/>
      <c r="O1324" s="21"/>
      <c r="P1324" s="21"/>
      <c r="Q1324" s="21"/>
      <c r="R1324" s="21"/>
      <c r="S1324" s="21"/>
      <c r="T1324" s="21"/>
      <c r="U1324" s="21"/>
      <c r="V1324" s="21"/>
      <c r="W1324" s="21"/>
      <c r="X1324" s="21"/>
      <c r="Y1324" s="21"/>
      <c r="Z1324" s="21"/>
      <c r="AA1324" s="21"/>
      <c r="AB1324" s="21"/>
      <c r="AC1324" s="80"/>
      <c r="AD1324" s="21"/>
      <c r="AE1324" s="21"/>
      <c r="AF1324" s="21"/>
      <c r="AG1324" s="21"/>
      <c r="AH1324" s="21"/>
      <c r="AI1324" s="21"/>
      <c r="AJ1324" s="21"/>
      <c r="AK1324" s="21"/>
      <c r="AL1324" s="21"/>
      <c r="AM1324" s="21"/>
      <c r="AN1324" s="21"/>
      <c r="AO1324" s="21"/>
      <c r="AP1324" s="21"/>
      <c r="AQ1324" s="21"/>
      <c r="AR1324" s="21"/>
      <c r="AS1324" s="21"/>
      <c r="AT1324" s="21"/>
      <c r="AU1324" s="21"/>
      <c r="AV1324" s="21"/>
      <c r="AW1324" s="21"/>
      <c r="AX1324" s="21"/>
      <c r="AY1324" s="21"/>
      <c r="AZ1324" s="21"/>
      <c r="BA1324" s="21"/>
      <c r="BB1324" s="21"/>
      <c r="BC1324" s="21"/>
      <c r="BD1324" s="21"/>
      <c r="BE1324" s="21"/>
      <c r="BF1324" s="21"/>
      <c r="BG1324" s="21"/>
      <c r="BH1324" s="21"/>
      <c r="BI1324" s="21"/>
      <c r="BJ1324" s="21"/>
      <c r="BK1324" s="21"/>
      <c r="BL1324" s="21"/>
      <c r="BM1324" s="21"/>
      <c r="BN1324" s="21"/>
      <c r="BO1324" s="21"/>
      <c r="BP1324" s="21"/>
      <c r="BQ1324" s="21"/>
      <c r="BR1324" s="21"/>
      <c r="BS1324" s="21"/>
      <c r="BT1324" s="21"/>
      <c r="BU1324" s="21"/>
      <c r="BV1324" s="21"/>
      <c r="BW1324" s="21"/>
      <c r="BX1324" s="21"/>
      <c r="BY1324" s="21"/>
      <c r="BZ1324" s="21"/>
      <c r="CA1324" s="21"/>
      <c r="CB1324" s="21"/>
      <c r="CC1324" s="21"/>
      <c r="CD1324" s="21"/>
      <c r="CE1324" s="21"/>
      <c r="CF1324" s="21"/>
      <c r="CG1324" s="21"/>
      <c r="CH1324" s="21"/>
      <c r="CI1324" s="21"/>
      <c r="CJ1324" s="21"/>
      <c r="CK1324" s="21"/>
      <c r="CL1324" s="21"/>
      <c r="CM1324" s="21"/>
      <c r="CN1324" s="21"/>
      <c r="CO1324" s="21"/>
      <c r="CP1324" s="21"/>
      <c r="CQ1324" s="21"/>
      <c r="CR1324" s="21"/>
      <c r="CS1324" s="21"/>
      <c r="CT1324" s="21"/>
      <c r="CU1324" s="21"/>
      <c r="CV1324" s="21"/>
      <c r="CW1324" s="21"/>
      <c r="CX1324" s="21"/>
      <c r="CY1324" s="21"/>
      <c r="CZ1324" s="21"/>
      <c r="DA1324" s="21"/>
      <c r="DB1324" s="21"/>
      <c r="DC1324" s="21"/>
      <c r="DD1324" s="21"/>
      <c r="DE1324" s="21"/>
      <c r="DF1324" s="21"/>
      <c r="DG1324" s="21"/>
      <c r="DH1324" s="21"/>
      <c r="DI1324" s="21"/>
      <c r="DJ1324" s="21"/>
      <c r="DK1324" s="21"/>
      <c r="DL1324" s="21"/>
      <c r="DM1324" s="21"/>
      <c r="DN1324" s="21"/>
      <c r="DO1324" s="21"/>
      <c r="DP1324" s="21"/>
      <c r="DQ1324" s="21"/>
      <c r="DR1324" s="21"/>
      <c r="DS1324" s="21"/>
      <c r="DT1324" s="21"/>
      <c r="DU1324" s="21"/>
      <c r="DV1324" s="21"/>
      <c r="DW1324" s="21"/>
      <c r="DX1324" s="21"/>
      <c r="DY1324" s="21"/>
      <c r="DZ1324" s="21"/>
      <c r="EA1324" s="21"/>
      <c r="EB1324" s="21"/>
      <c r="EC1324" s="21"/>
      <c r="ED1324" s="21"/>
      <c r="EE1324" s="21"/>
      <c r="EF1324" s="21"/>
      <c r="EG1324" s="21"/>
      <c r="EH1324" s="21"/>
      <c r="EI1324" s="21"/>
      <c r="EJ1324" s="21"/>
      <c r="EK1324" s="21"/>
      <c r="EL1324" s="21"/>
      <c r="EM1324" s="21"/>
      <c r="EN1324" s="21"/>
      <c r="EO1324" s="21"/>
      <c r="EP1324" s="21"/>
      <c r="EQ1324" s="21"/>
      <c r="ER1324" s="21"/>
      <c r="ES1324" s="21"/>
      <c r="ET1324" s="21"/>
      <c r="EU1324" s="21"/>
      <c r="EV1324" s="21"/>
      <c r="EW1324" s="21"/>
      <c r="EX1324" s="21"/>
      <c r="EY1324" s="21"/>
      <c r="EZ1324" s="21"/>
      <c r="FA1324" s="21"/>
      <c r="FB1324" s="21"/>
      <c r="FC1324" s="21"/>
      <c r="FD1324" s="21"/>
      <c r="FE1324" s="21"/>
      <c r="FF1324" s="21"/>
      <c r="FG1324" s="21"/>
      <c r="FH1324" s="21"/>
      <c r="FI1324" s="21"/>
      <c r="FJ1324" s="21"/>
      <c r="FK1324" s="21"/>
      <c r="FL1324" s="21"/>
      <c r="FM1324" s="21"/>
      <c r="FN1324" s="21"/>
      <c r="FO1324" s="21"/>
      <c r="FP1324" s="21"/>
      <c r="FQ1324" s="21"/>
      <c r="FR1324" s="21"/>
      <c r="FS1324" s="21"/>
      <c r="FT1324" s="21"/>
      <c r="FU1324" s="21"/>
      <c r="FV1324" s="21"/>
      <c r="FW1324" s="21"/>
      <c r="FX1324" s="21"/>
      <c r="FY1324" s="21"/>
      <c r="FZ1324" s="21"/>
      <c r="GA1324" s="21"/>
      <c r="GB1324" s="21"/>
      <c r="GC1324" s="21"/>
      <c r="GD1324" s="21"/>
      <c r="GE1324" s="21"/>
      <c r="GF1324" s="21"/>
      <c r="GG1324" s="21"/>
      <c r="GH1324" s="21"/>
      <c r="GI1324" s="21"/>
      <c r="GJ1324" s="21"/>
      <c r="GK1324" s="21"/>
      <c r="GL1324" s="21"/>
      <c r="GM1324" s="21"/>
      <c r="GN1324" s="21"/>
      <c r="GO1324" s="21"/>
      <c r="GP1324" s="21"/>
      <c r="GQ1324" s="21"/>
      <c r="GR1324" s="21"/>
      <c r="GS1324" s="21"/>
      <c r="GT1324" s="21"/>
      <c r="GU1324" s="21"/>
      <c r="GV1324" s="21"/>
      <c r="GW1324" s="21"/>
      <c r="GX1324" s="21"/>
      <c r="GY1324" s="21"/>
      <c r="GZ1324" s="21"/>
      <c r="HA1324" s="21"/>
      <c r="HB1324" s="21"/>
      <c r="HC1324" s="21"/>
      <c r="HD1324" s="21"/>
      <c r="HE1324" s="21"/>
      <c r="HF1324" s="21"/>
      <c r="HG1324" s="21"/>
      <c r="HH1324" s="21"/>
      <c r="HI1324" s="21"/>
      <c r="HJ1324" s="21"/>
      <c r="HK1324" s="21"/>
      <c r="HL1324" s="21"/>
      <c r="HM1324" s="21"/>
      <c r="HN1324" s="21"/>
      <c r="HO1324" s="21"/>
      <c r="HP1324" s="21"/>
      <c r="HQ1324" s="21"/>
      <c r="HR1324" s="21"/>
      <c r="HS1324" s="21"/>
      <c r="HT1324" s="21"/>
      <c r="HU1324" s="21"/>
      <c r="HV1324" s="21"/>
      <c r="HW1324" s="21"/>
      <c r="HX1324" s="21"/>
      <c r="HY1324" s="21"/>
      <c r="HZ1324" s="21"/>
      <c r="IA1324" s="21"/>
      <c r="IB1324" s="21"/>
      <c r="IC1324" s="21"/>
      <c r="ID1324" s="21"/>
      <c r="IE1324" s="21"/>
      <c r="IF1324" s="21"/>
      <c r="IG1324" s="21"/>
      <c r="IH1324" s="21"/>
      <c r="II1324" s="21"/>
      <c r="IJ1324" s="21"/>
      <c r="IK1324" s="21"/>
      <c r="IL1324" s="21"/>
      <c r="IM1324" s="21"/>
      <c r="IN1324" s="21"/>
      <c r="IO1324" s="21"/>
      <c r="IP1324" s="21"/>
      <c r="IQ1324" s="21"/>
      <c r="IR1324" s="21"/>
      <c r="IS1324" s="21"/>
      <c r="IT1324" s="21"/>
      <c r="IU1324" s="21"/>
      <c r="IV1324" s="21"/>
      <c r="IW1324" s="21"/>
      <c r="IX1324" s="21"/>
      <c r="IY1324" s="21"/>
      <c r="IZ1324" s="21"/>
      <c r="JA1324" s="21"/>
      <c r="JB1324" s="21"/>
      <c r="JC1324" s="21"/>
      <c r="JD1324" s="21"/>
      <c r="JE1324" s="21"/>
      <c r="JF1324" s="21"/>
      <c r="JG1324" s="21"/>
      <c r="JH1324" s="21"/>
      <c r="JI1324" s="21"/>
      <c r="JJ1324" s="21"/>
      <c r="JK1324" s="21"/>
      <c r="JL1324" s="21"/>
      <c r="JM1324" s="21"/>
      <c r="JN1324" s="21"/>
      <c r="JO1324" s="21"/>
      <c r="JP1324" s="21"/>
      <c r="JQ1324" s="21"/>
      <c r="JR1324" s="21"/>
      <c r="JS1324" s="21"/>
      <c r="JT1324" s="21"/>
      <c r="JU1324" s="21"/>
      <c r="JV1324" s="21"/>
      <c r="JW1324" s="21"/>
      <c r="JX1324" s="21"/>
      <c r="JY1324" s="21"/>
    </row>
    <row r="1325" spans="1:285">
      <c r="A1325" s="21"/>
      <c r="B1325" s="21"/>
      <c r="C1325" s="21"/>
      <c r="D1325" s="21"/>
      <c r="E1325" s="21"/>
      <c r="F1325" s="21"/>
      <c r="G1325" s="21"/>
      <c r="H1325" s="21"/>
      <c r="I1325" s="21"/>
      <c r="J1325" s="21"/>
      <c r="K1325" s="21"/>
      <c r="L1325" s="21"/>
      <c r="M1325" s="21"/>
      <c r="N1325" s="21"/>
      <c r="O1325" s="21"/>
      <c r="P1325" s="21"/>
      <c r="Q1325" s="21"/>
      <c r="R1325" s="21"/>
      <c r="S1325" s="21"/>
      <c r="T1325" s="21"/>
      <c r="U1325" s="21"/>
      <c r="V1325" s="21"/>
      <c r="W1325" s="21"/>
      <c r="X1325" s="21"/>
      <c r="Y1325" s="21"/>
      <c r="Z1325" s="21"/>
      <c r="AA1325" s="21"/>
      <c r="AB1325" s="21"/>
      <c r="AC1325" s="80"/>
      <c r="AD1325" s="21"/>
      <c r="AE1325" s="21"/>
      <c r="AF1325" s="21"/>
      <c r="AG1325" s="21"/>
      <c r="AH1325" s="21"/>
      <c r="AI1325" s="21"/>
      <c r="AJ1325" s="21"/>
      <c r="AK1325" s="21"/>
      <c r="AL1325" s="21"/>
      <c r="AM1325" s="21"/>
      <c r="AN1325" s="21"/>
      <c r="AO1325" s="21"/>
      <c r="AP1325" s="21"/>
      <c r="AQ1325" s="21"/>
      <c r="AR1325" s="21"/>
      <c r="AS1325" s="21"/>
      <c r="AT1325" s="21"/>
      <c r="AU1325" s="21"/>
      <c r="AV1325" s="21"/>
      <c r="AW1325" s="21"/>
      <c r="AX1325" s="21"/>
      <c r="AY1325" s="21"/>
      <c r="AZ1325" s="21"/>
      <c r="BA1325" s="21"/>
      <c r="BB1325" s="21"/>
      <c r="BC1325" s="21"/>
      <c r="BD1325" s="21"/>
      <c r="BE1325" s="21"/>
      <c r="BF1325" s="21"/>
      <c r="BG1325" s="21"/>
      <c r="BH1325" s="21"/>
      <c r="BI1325" s="21"/>
      <c r="BJ1325" s="21"/>
      <c r="BK1325" s="21"/>
      <c r="BL1325" s="21"/>
      <c r="BM1325" s="21"/>
      <c r="BN1325" s="21"/>
      <c r="BO1325" s="21"/>
      <c r="BP1325" s="21"/>
      <c r="BQ1325" s="21"/>
      <c r="BR1325" s="21"/>
      <c r="BS1325" s="21"/>
      <c r="BT1325" s="21"/>
      <c r="BU1325" s="21"/>
      <c r="BV1325" s="21"/>
      <c r="BW1325" s="21"/>
      <c r="BX1325" s="21"/>
      <c r="BY1325" s="21"/>
      <c r="BZ1325" s="21"/>
      <c r="CA1325" s="21"/>
      <c r="CB1325" s="21"/>
      <c r="CC1325" s="21"/>
      <c r="CD1325" s="21"/>
      <c r="CE1325" s="21"/>
      <c r="CF1325" s="21"/>
      <c r="CG1325" s="21"/>
      <c r="CH1325" s="21"/>
      <c r="CI1325" s="21"/>
      <c r="CJ1325" s="21"/>
      <c r="CK1325" s="21"/>
      <c r="CL1325" s="21"/>
      <c r="CM1325" s="21"/>
      <c r="CN1325" s="21"/>
      <c r="CO1325" s="21"/>
      <c r="CP1325" s="21"/>
      <c r="CQ1325" s="21"/>
      <c r="CR1325" s="21"/>
      <c r="CS1325" s="21"/>
      <c r="CT1325" s="21"/>
      <c r="CU1325" s="21"/>
      <c r="CV1325" s="21"/>
      <c r="CW1325" s="21"/>
      <c r="CX1325" s="21"/>
      <c r="CY1325" s="21"/>
      <c r="CZ1325" s="21"/>
      <c r="DA1325" s="21"/>
      <c r="DB1325" s="21"/>
      <c r="DC1325" s="21"/>
      <c r="DD1325" s="21"/>
      <c r="DE1325" s="21"/>
      <c r="DF1325" s="21"/>
      <c r="DG1325" s="21"/>
      <c r="DH1325" s="21"/>
      <c r="DI1325" s="21"/>
      <c r="DJ1325" s="21"/>
      <c r="DK1325" s="21"/>
      <c r="DL1325" s="21"/>
      <c r="DM1325" s="21"/>
      <c r="DN1325" s="21"/>
      <c r="DO1325" s="21"/>
      <c r="DP1325" s="21"/>
      <c r="DQ1325" s="21"/>
      <c r="DR1325" s="21"/>
      <c r="DS1325" s="21"/>
      <c r="DT1325" s="21"/>
      <c r="DU1325" s="21"/>
      <c r="DV1325" s="21"/>
      <c r="DW1325" s="21"/>
      <c r="DX1325" s="21"/>
      <c r="DY1325" s="21"/>
      <c r="DZ1325" s="21"/>
      <c r="EA1325" s="21"/>
      <c r="EB1325" s="21"/>
      <c r="EC1325" s="21"/>
      <c r="ED1325" s="21"/>
      <c r="EE1325" s="21"/>
      <c r="EF1325" s="21"/>
      <c r="EG1325" s="21"/>
      <c r="EH1325" s="21"/>
      <c r="EI1325" s="21"/>
      <c r="EJ1325" s="21"/>
      <c r="EK1325" s="21"/>
      <c r="EL1325" s="21"/>
      <c r="EM1325" s="21"/>
      <c r="EN1325" s="21"/>
      <c r="EO1325" s="21"/>
      <c r="EP1325" s="21"/>
      <c r="EQ1325" s="21"/>
      <c r="ER1325" s="21"/>
      <c r="ES1325" s="21"/>
      <c r="ET1325" s="21"/>
      <c r="EU1325" s="21"/>
      <c r="EV1325" s="21"/>
      <c r="EW1325" s="21"/>
      <c r="EX1325" s="21"/>
      <c r="EY1325" s="21"/>
      <c r="EZ1325" s="21"/>
      <c r="FA1325" s="21"/>
      <c r="FB1325" s="21"/>
      <c r="FC1325" s="21"/>
      <c r="FD1325" s="21"/>
      <c r="FE1325" s="21"/>
      <c r="FF1325" s="21"/>
      <c r="FG1325" s="21"/>
      <c r="FH1325" s="21"/>
      <c r="FI1325" s="21"/>
      <c r="FJ1325" s="21"/>
      <c r="FK1325" s="21"/>
      <c r="FL1325" s="21"/>
      <c r="FM1325" s="21"/>
      <c r="FN1325" s="21"/>
      <c r="FO1325" s="21"/>
      <c r="FP1325" s="21"/>
      <c r="FQ1325" s="21"/>
      <c r="FR1325" s="21"/>
      <c r="FS1325" s="21"/>
      <c r="FT1325" s="21"/>
      <c r="FU1325" s="21"/>
      <c r="FV1325" s="21"/>
      <c r="FW1325" s="21"/>
      <c r="FX1325" s="21"/>
      <c r="FY1325" s="21"/>
      <c r="FZ1325" s="21"/>
      <c r="GA1325" s="21"/>
      <c r="GB1325" s="21"/>
      <c r="GC1325" s="21"/>
      <c r="GD1325" s="21"/>
      <c r="GE1325" s="21"/>
      <c r="GF1325" s="21"/>
      <c r="GG1325" s="21"/>
      <c r="GH1325" s="21"/>
      <c r="GI1325" s="21"/>
      <c r="GJ1325" s="21"/>
      <c r="GK1325" s="21"/>
      <c r="GL1325" s="21"/>
      <c r="GM1325" s="21"/>
      <c r="GN1325" s="21"/>
      <c r="GO1325" s="21"/>
      <c r="GP1325" s="21"/>
      <c r="GQ1325" s="21"/>
      <c r="GR1325" s="21"/>
      <c r="GS1325" s="21"/>
      <c r="GT1325" s="21"/>
      <c r="GU1325" s="21"/>
      <c r="GV1325" s="21"/>
      <c r="GW1325" s="21"/>
      <c r="GX1325" s="21"/>
      <c r="GY1325" s="21"/>
      <c r="GZ1325" s="21"/>
      <c r="HA1325" s="21"/>
      <c r="HB1325" s="21"/>
      <c r="HC1325" s="21"/>
      <c r="HD1325" s="21"/>
      <c r="HE1325" s="21"/>
      <c r="HF1325" s="21"/>
      <c r="HG1325" s="21"/>
      <c r="HH1325" s="21"/>
      <c r="HI1325" s="21"/>
      <c r="HJ1325" s="21"/>
      <c r="HK1325" s="21"/>
      <c r="HL1325" s="21"/>
      <c r="HM1325" s="21"/>
      <c r="HN1325" s="21"/>
      <c r="HO1325" s="21"/>
      <c r="HP1325" s="21"/>
      <c r="HQ1325" s="21"/>
      <c r="HR1325" s="21"/>
      <c r="HS1325" s="21"/>
      <c r="HT1325" s="21"/>
      <c r="HU1325" s="21"/>
      <c r="HV1325" s="21"/>
      <c r="HW1325" s="21"/>
      <c r="HX1325" s="21"/>
      <c r="HY1325" s="21"/>
      <c r="HZ1325" s="21"/>
      <c r="IA1325" s="21"/>
      <c r="IB1325" s="21"/>
      <c r="IC1325" s="21"/>
      <c r="ID1325" s="21"/>
      <c r="IE1325" s="21"/>
      <c r="IF1325" s="21"/>
      <c r="IG1325" s="21"/>
      <c r="IH1325" s="21"/>
      <c r="II1325" s="21"/>
      <c r="IJ1325" s="21"/>
      <c r="IK1325" s="21"/>
      <c r="IL1325" s="21"/>
      <c r="IM1325" s="21"/>
      <c r="IN1325" s="21"/>
      <c r="IO1325" s="21"/>
      <c r="IP1325" s="21"/>
      <c r="IQ1325" s="21"/>
      <c r="IR1325" s="21"/>
      <c r="IS1325" s="21"/>
      <c r="IT1325" s="21"/>
      <c r="IU1325" s="21"/>
      <c r="IV1325" s="21"/>
      <c r="IW1325" s="21"/>
      <c r="IX1325" s="21"/>
      <c r="IY1325" s="21"/>
      <c r="IZ1325" s="21"/>
      <c r="JA1325" s="21"/>
      <c r="JB1325" s="21"/>
      <c r="JC1325" s="21"/>
      <c r="JD1325" s="21"/>
      <c r="JE1325" s="21"/>
      <c r="JF1325" s="21"/>
      <c r="JG1325" s="21"/>
      <c r="JH1325" s="21"/>
      <c r="JI1325" s="21"/>
      <c r="JJ1325" s="21"/>
      <c r="JK1325" s="21"/>
      <c r="JL1325" s="21"/>
      <c r="JM1325" s="21"/>
      <c r="JN1325" s="21"/>
      <c r="JO1325" s="21"/>
      <c r="JP1325" s="21"/>
      <c r="JQ1325" s="21"/>
      <c r="JR1325" s="21"/>
      <c r="JS1325" s="21"/>
      <c r="JT1325" s="21"/>
      <c r="JU1325" s="21"/>
      <c r="JV1325" s="21"/>
      <c r="JW1325" s="21"/>
      <c r="JX1325" s="21"/>
      <c r="JY1325" s="21"/>
    </row>
    <row r="1326" spans="1:285">
      <c r="A1326" s="21"/>
      <c r="B1326" s="21"/>
      <c r="C1326" s="21"/>
      <c r="D1326" s="21"/>
      <c r="E1326" s="21"/>
      <c r="F1326" s="21"/>
      <c r="G1326" s="21"/>
      <c r="H1326" s="21"/>
      <c r="I1326" s="21"/>
      <c r="J1326" s="21"/>
      <c r="K1326" s="21"/>
      <c r="L1326" s="21"/>
      <c r="M1326" s="21"/>
      <c r="N1326" s="21"/>
      <c r="O1326" s="21"/>
      <c r="P1326" s="21"/>
      <c r="Q1326" s="21"/>
      <c r="R1326" s="21"/>
      <c r="S1326" s="21"/>
      <c r="T1326" s="21"/>
      <c r="U1326" s="21"/>
      <c r="V1326" s="21"/>
      <c r="W1326" s="21"/>
      <c r="X1326" s="21"/>
      <c r="Y1326" s="21"/>
      <c r="Z1326" s="21"/>
      <c r="AA1326" s="21"/>
      <c r="AB1326" s="21"/>
      <c r="AC1326" s="80"/>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21"/>
      <c r="BK1326" s="21"/>
      <c r="BL1326" s="21"/>
      <c r="BM1326" s="21"/>
      <c r="BN1326" s="21"/>
      <c r="BO1326" s="21"/>
      <c r="BP1326" s="21"/>
      <c r="BQ1326" s="21"/>
      <c r="BR1326" s="21"/>
      <c r="BS1326" s="21"/>
      <c r="BT1326" s="21"/>
      <c r="BU1326" s="21"/>
      <c r="BV1326" s="21"/>
      <c r="BW1326" s="21"/>
      <c r="BX1326" s="21"/>
      <c r="BY1326" s="21"/>
      <c r="BZ1326" s="21"/>
      <c r="CA1326" s="21"/>
      <c r="CB1326" s="21"/>
      <c r="CC1326" s="21"/>
      <c r="CD1326" s="21"/>
      <c r="CE1326" s="21"/>
      <c r="CF1326" s="21"/>
      <c r="CG1326" s="21"/>
      <c r="CH1326" s="21"/>
      <c r="CI1326" s="21"/>
      <c r="CJ1326" s="21"/>
      <c r="CK1326" s="21"/>
      <c r="CL1326" s="21"/>
      <c r="CM1326" s="21"/>
      <c r="CN1326" s="21"/>
      <c r="CO1326" s="21"/>
      <c r="CP1326" s="21"/>
      <c r="CQ1326" s="21"/>
      <c r="CR1326" s="21"/>
      <c r="CS1326" s="21"/>
      <c r="CT1326" s="21"/>
      <c r="CU1326" s="21"/>
      <c r="CV1326" s="21"/>
      <c r="CW1326" s="21"/>
      <c r="CX1326" s="21"/>
      <c r="CY1326" s="21"/>
      <c r="CZ1326" s="21"/>
      <c r="DA1326" s="21"/>
      <c r="DB1326" s="21"/>
      <c r="DC1326" s="21"/>
      <c r="DD1326" s="21"/>
      <c r="DE1326" s="21"/>
      <c r="DF1326" s="21"/>
      <c r="DG1326" s="21"/>
      <c r="DH1326" s="21"/>
      <c r="DI1326" s="21"/>
      <c r="DJ1326" s="21"/>
      <c r="DK1326" s="21"/>
      <c r="DL1326" s="21"/>
      <c r="DM1326" s="21"/>
      <c r="DN1326" s="21"/>
      <c r="DO1326" s="21"/>
      <c r="DP1326" s="21"/>
      <c r="DQ1326" s="21"/>
      <c r="DR1326" s="21"/>
      <c r="DS1326" s="21"/>
      <c r="DT1326" s="21"/>
      <c r="DU1326" s="21"/>
      <c r="DV1326" s="21"/>
      <c r="DW1326" s="21"/>
      <c r="DX1326" s="21"/>
      <c r="DY1326" s="21"/>
      <c r="DZ1326" s="21"/>
      <c r="EA1326" s="21"/>
      <c r="EB1326" s="21"/>
      <c r="EC1326" s="21"/>
      <c r="ED1326" s="21"/>
      <c r="EE1326" s="21"/>
      <c r="EF1326" s="21"/>
      <c r="EG1326" s="21"/>
      <c r="EH1326" s="21"/>
      <c r="EI1326" s="21"/>
      <c r="EJ1326" s="21"/>
      <c r="EK1326" s="21"/>
      <c r="EL1326" s="21"/>
      <c r="EM1326" s="21"/>
      <c r="EN1326" s="21"/>
      <c r="EO1326" s="21"/>
      <c r="EP1326" s="21"/>
      <c r="EQ1326" s="21"/>
      <c r="ER1326" s="21"/>
      <c r="ES1326" s="21"/>
      <c r="ET1326" s="21"/>
      <c r="EU1326" s="21"/>
      <c r="EV1326" s="21"/>
      <c r="EW1326" s="21"/>
      <c r="EX1326" s="21"/>
      <c r="EY1326" s="21"/>
      <c r="EZ1326" s="21"/>
      <c r="FA1326" s="21"/>
      <c r="FB1326" s="21"/>
      <c r="FC1326" s="21"/>
      <c r="FD1326" s="21"/>
      <c r="FE1326" s="21"/>
      <c r="FF1326" s="21"/>
      <c r="FG1326" s="21"/>
      <c r="FH1326" s="21"/>
      <c r="FI1326" s="21"/>
      <c r="FJ1326" s="21"/>
      <c r="FK1326" s="21"/>
      <c r="FL1326" s="21"/>
      <c r="FM1326" s="21"/>
      <c r="FN1326" s="21"/>
      <c r="FO1326" s="21"/>
      <c r="FP1326" s="21"/>
      <c r="FQ1326" s="21"/>
      <c r="FR1326" s="21"/>
      <c r="FS1326" s="21"/>
      <c r="FT1326" s="21"/>
      <c r="FU1326" s="21"/>
      <c r="FV1326" s="21"/>
      <c r="FW1326" s="21"/>
      <c r="FX1326" s="21"/>
      <c r="FY1326" s="21"/>
      <c r="FZ1326" s="21"/>
      <c r="GA1326" s="21"/>
      <c r="GB1326" s="21"/>
      <c r="GC1326" s="21"/>
      <c r="GD1326" s="21"/>
      <c r="GE1326" s="21"/>
      <c r="GF1326" s="21"/>
      <c r="GG1326" s="21"/>
      <c r="GH1326" s="21"/>
      <c r="GI1326" s="21"/>
      <c r="GJ1326" s="21"/>
      <c r="GK1326" s="21"/>
      <c r="GL1326" s="21"/>
      <c r="GM1326" s="21"/>
      <c r="GN1326" s="21"/>
      <c r="GO1326" s="21"/>
      <c r="GP1326" s="21"/>
      <c r="GQ1326" s="21"/>
      <c r="GR1326" s="21"/>
      <c r="GS1326" s="21"/>
      <c r="GT1326" s="21"/>
      <c r="GU1326" s="21"/>
      <c r="GV1326" s="21"/>
      <c r="GW1326" s="21"/>
      <c r="GX1326" s="21"/>
      <c r="GY1326" s="21"/>
      <c r="GZ1326" s="21"/>
      <c r="HA1326" s="21"/>
      <c r="HB1326" s="21"/>
      <c r="HC1326" s="21"/>
      <c r="HD1326" s="21"/>
      <c r="HE1326" s="21"/>
      <c r="HF1326" s="21"/>
      <c r="HG1326" s="21"/>
      <c r="HH1326" s="21"/>
      <c r="HI1326" s="21"/>
      <c r="HJ1326" s="21"/>
      <c r="HK1326" s="21"/>
      <c r="HL1326" s="21"/>
      <c r="HM1326" s="21"/>
      <c r="HN1326" s="21"/>
      <c r="HO1326" s="21"/>
      <c r="HP1326" s="21"/>
      <c r="HQ1326" s="21"/>
      <c r="HR1326" s="21"/>
      <c r="HS1326" s="21"/>
      <c r="HT1326" s="21"/>
      <c r="HU1326" s="21"/>
      <c r="HV1326" s="21"/>
      <c r="HW1326" s="21"/>
      <c r="HX1326" s="21"/>
      <c r="HY1326" s="21"/>
      <c r="HZ1326" s="21"/>
      <c r="IA1326" s="21"/>
      <c r="IB1326" s="21"/>
      <c r="IC1326" s="21"/>
      <c r="ID1326" s="21"/>
      <c r="IE1326" s="21"/>
      <c r="IF1326" s="21"/>
      <c r="IG1326" s="21"/>
      <c r="IH1326" s="21"/>
      <c r="II1326" s="21"/>
      <c r="IJ1326" s="21"/>
      <c r="IK1326" s="21"/>
      <c r="IL1326" s="21"/>
      <c r="IM1326" s="21"/>
      <c r="IN1326" s="21"/>
      <c r="IO1326" s="21"/>
      <c r="IP1326" s="21"/>
      <c r="IQ1326" s="21"/>
      <c r="IR1326" s="21"/>
      <c r="IS1326" s="21"/>
      <c r="IT1326" s="21"/>
      <c r="IU1326" s="21"/>
      <c r="IV1326" s="21"/>
      <c r="IW1326" s="21"/>
      <c r="IX1326" s="21"/>
      <c r="IY1326" s="21"/>
      <c r="IZ1326" s="21"/>
      <c r="JA1326" s="21"/>
      <c r="JB1326" s="21"/>
      <c r="JC1326" s="21"/>
      <c r="JD1326" s="21"/>
      <c r="JE1326" s="21"/>
      <c r="JF1326" s="21"/>
      <c r="JG1326" s="21"/>
      <c r="JH1326" s="21"/>
      <c r="JI1326" s="21"/>
      <c r="JJ1326" s="21"/>
      <c r="JK1326" s="21"/>
      <c r="JL1326" s="21"/>
      <c r="JM1326" s="21"/>
      <c r="JN1326" s="21"/>
      <c r="JO1326" s="21"/>
      <c r="JP1326" s="21"/>
      <c r="JQ1326" s="21"/>
      <c r="JR1326" s="21"/>
      <c r="JS1326" s="21"/>
      <c r="JT1326" s="21"/>
      <c r="JU1326" s="21"/>
      <c r="JV1326" s="21"/>
      <c r="JW1326" s="21"/>
      <c r="JX1326" s="21"/>
      <c r="JY1326" s="21"/>
    </row>
    <row r="1327" spans="1:285">
      <c r="A1327" s="21"/>
      <c r="B1327" s="21"/>
      <c r="C1327" s="21"/>
      <c r="D1327" s="21"/>
      <c r="E1327" s="21"/>
      <c r="F1327" s="21"/>
      <c r="G1327" s="21"/>
      <c r="H1327" s="21"/>
      <c r="I1327" s="21"/>
      <c r="J1327" s="21"/>
      <c r="K1327" s="21"/>
      <c r="L1327" s="21"/>
      <c r="M1327" s="21"/>
      <c r="N1327" s="21"/>
      <c r="O1327" s="21"/>
      <c r="P1327" s="21"/>
      <c r="Q1327" s="21"/>
      <c r="R1327" s="21"/>
      <c r="S1327" s="21"/>
      <c r="T1327" s="21"/>
      <c r="U1327" s="21"/>
      <c r="V1327" s="21"/>
      <c r="W1327" s="21"/>
      <c r="X1327" s="21"/>
      <c r="Y1327" s="21"/>
      <c r="Z1327" s="21"/>
      <c r="AA1327" s="21"/>
      <c r="AB1327" s="21"/>
      <c r="AC1327" s="80"/>
      <c r="AD1327" s="21"/>
      <c r="AE1327" s="21"/>
      <c r="AF1327" s="21"/>
      <c r="AG1327" s="21"/>
      <c r="AH1327" s="21"/>
      <c r="AI1327" s="21"/>
      <c r="AJ1327" s="21"/>
      <c r="AK1327" s="21"/>
      <c r="AL1327" s="21"/>
      <c r="AM1327" s="21"/>
      <c r="AN1327" s="21"/>
      <c r="AO1327" s="21"/>
      <c r="AP1327" s="21"/>
      <c r="AQ1327" s="21"/>
      <c r="AR1327" s="21"/>
      <c r="AS1327" s="21"/>
      <c r="AT1327" s="21"/>
      <c r="AU1327" s="21"/>
      <c r="AV1327" s="21"/>
      <c r="AW1327" s="21"/>
      <c r="AX1327" s="21"/>
      <c r="AY1327" s="21"/>
      <c r="AZ1327" s="21"/>
      <c r="BA1327" s="21"/>
      <c r="BB1327" s="21"/>
      <c r="BC1327" s="21"/>
      <c r="BD1327" s="21"/>
      <c r="BE1327" s="21"/>
      <c r="BF1327" s="21"/>
      <c r="BG1327" s="21"/>
      <c r="BH1327" s="21"/>
      <c r="BI1327" s="21"/>
      <c r="BJ1327" s="21"/>
      <c r="BK1327" s="21"/>
      <c r="BL1327" s="21"/>
      <c r="BM1327" s="21"/>
      <c r="BN1327" s="21"/>
      <c r="BO1327" s="21"/>
      <c r="BP1327" s="21"/>
      <c r="BQ1327" s="21"/>
      <c r="BR1327" s="21"/>
      <c r="BS1327" s="21"/>
      <c r="BT1327" s="21"/>
      <c r="BU1327" s="21"/>
      <c r="BV1327" s="21"/>
      <c r="BW1327" s="21"/>
      <c r="BX1327" s="21"/>
      <c r="BY1327" s="21"/>
      <c r="BZ1327" s="21"/>
      <c r="CA1327" s="21"/>
      <c r="CB1327" s="21"/>
      <c r="CC1327" s="21"/>
      <c r="CD1327" s="21"/>
      <c r="CE1327" s="21"/>
      <c r="CF1327" s="21"/>
      <c r="CG1327" s="21"/>
      <c r="CH1327" s="21"/>
      <c r="CI1327" s="21"/>
      <c r="CJ1327" s="21"/>
      <c r="CK1327" s="21"/>
      <c r="CL1327" s="21"/>
      <c r="CM1327" s="21"/>
      <c r="CN1327" s="21"/>
      <c r="CO1327" s="21"/>
      <c r="CP1327" s="21"/>
      <c r="CQ1327" s="21"/>
      <c r="CR1327" s="21"/>
      <c r="CS1327" s="21"/>
      <c r="CT1327" s="21"/>
      <c r="CU1327" s="21"/>
      <c r="CV1327" s="21"/>
      <c r="CW1327" s="21"/>
      <c r="CX1327" s="21"/>
      <c r="CY1327" s="21"/>
      <c r="CZ1327" s="21"/>
      <c r="DA1327" s="21"/>
      <c r="DB1327" s="21"/>
      <c r="DC1327" s="21"/>
      <c r="DD1327" s="21"/>
      <c r="DE1327" s="21"/>
      <c r="DF1327" s="21"/>
      <c r="DG1327" s="21"/>
      <c r="DH1327" s="21"/>
      <c r="DI1327" s="21"/>
      <c r="DJ1327" s="21"/>
      <c r="DK1327" s="21"/>
      <c r="DL1327" s="21"/>
      <c r="DM1327" s="21"/>
      <c r="DN1327" s="21"/>
      <c r="DO1327" s="21"/>
      <c r="DP1327" s="21"/>
      <c r="DQ1327" s="21"/>
      <c r="DR1327" s="21"/>
      <c r="DS1327" s="21"/>
      <c r="DT1327" s="21"/>
      <c r="DU1327" s="21"/>
      <c r="DV1327" s="21"/>
      <c r="DW1327" s="21"/>
      <c r="DX1327" s="21"/>
      <c r="DY1327" s="21"/>
      <c r="DZ1327" s="21"/>
      <c r="EA1327" s="21"/>
      <c r="EB1327" s="21"/>
      <c r="EC1327" s="21"/>
      <c r="ED1327" s="21"/>
      <c r="EE1327" s="21"/>
      <c r="EF1327" s="21"/>
      <c r="EG1327" s="21"/>
      <c r="EH1327" s="21"/>
      <c r="EI1327" s="21"/>
      <c r="EJ1327" s="21"/>
      <c r="EK1327" s="21"/>
      <c r="EL1327" s="21"/>
      <c r="EM1327" s="21"/>
      <c r="EN1327" s="21"/>
      <c r="EO1327" s="21"/>
      <c r="EP1327" s="21"/>
      <c r="EQ1327" s="21"/>
      <c r="ER1327" s="21"/>
      <c r="ES1327" s="21"/>
      <c r="ET1327" s="21"/>
      <c r="EU1327" s="21"/>
      <c r="EV1327" s="21"/>
      <c r="EW1327" s="21"/>
      <c r="EX1327" s="21"/>
      <c r="EY1327" s="21"/>
      <c r="EZ1327" s="21"/>
      <c r="FA1327" s="21"/>
      <c r="FB1327" s="21"/>
      <c r="FC1327" s="21"/>
      <c r="FD1327" s="21"/>
      <c r="FE1327" s="21"/>
      <c r="FF1327" s="21"/>
      <c r="FG1327" s="21"/>
      <c r="FH1327" s="21"/>
      <c r="FI1327" s="21"/>
      <c r="FJ1327" s="21"/>
      <c r="FK1327" s="21"/>
      <c r="FL1327" s="21"/>
      <c r="FM1327" s="21"/>
      <c r="FN1327" s="21"/>
      <c r="FO1327" s="21"/>
      <c r="FP1327" s="21"/>
      <c r="FQ1327" s="21"/>
      <c r="FR1327" s="21"/>
      <c r="FS1327" s="21"/>
      <c r="FT1327" s="21"/>
      <c r="FU1327" s="21"/>
      <c r="FV1327" s="21"/>
      <c r="FW1327" s="21"/>
      <c r="FX1327" s="21"/>
      <c r="FY1327" s="21"/>
      <c r="FZ1327" s="21"/>
      <c r="GA1327" s="21"/>
      <c r="GB1327" s="21"/>
      <c r="GC1327" s="21"/>
      <c r="GD1327" s="21"/>
      <c r="GE1327" s="21"/>
      <c r="GF1327" s="21"/>
      <c r="GG1327" s="21"/>
      <c r="GH1327" s="21"/>
      <c r="GI1327" s="21"/>
      <c r="GJ1327" s="21"/>
      <c r="GK1327" s="21"/>
      <c r="GL1327" s="21"/>
      <c r="GM1327" s="21"/>
      <c r="GN1327" s="21"/>
      <c r="GO1327" s="21"/>
      <c r="GP1327" s="21"/>
      <c r="GQ1327" s="21"/>
      <c r="GR1327" s="21"/>
      <c r="GS1327" s="21"/>
      <c r="GT1327" s="21"/>
      <c r="GU1327" s="21"/>
      <c r="GV1327" s="21"/>
      <c r="GW1327" s="21"/>
      <c r="GX1327" s="21"/>
      <c r="GY1327" s="21"/>
      <c r="GZ1327" s="21"/>
      <c r="HA1327" s="21"/>
      <c r="HB1327" s="21"/>
      <c r="HC1327" s="21"/>
      <c r="HD1327" s="21"/>
      <c r="HE1327" s="21"/>
      <c r="HF1327" s="21"/>
      <c r="HG1327" s="21"/>
      <c r="HH1327" s="21"/>
      <c r="HI1327" s="21"/>
      <c r="HJ1327" s="21"/>
      <c r="HK1327" s="21"/>
      <c r="HL1327" s="21"/>
      <c r="HM1327" s="21"/>
      <c r="HN1327" s="21"/>
      <c r="HO1327" s="21"/>
      <c r="HP1327" s="21"/>
      <c r="HQ1327" s="21"/>
      <c r="HR1327" s="21"/>
      <c r="HS1327" s="21"/>
      <c r="HT1327" s="21"/>
      <c r="HU1327" s="21"/>
      <c r="HV1327" s="21"/>
      <c r="HW1327" s="21"/>
      <c r="HX1327" s="21"/>
      <c r="HY1327" s="21"/>
      <c r="HZ1327" s="21"/>
      <c r="IA1327" s="21"/>
      <c r="IB1327" s="21"/>
      <c r="IC1327" s="21"/>
      <c r="ID1327" s="21"/>
      <c r="IE1327" s="21"/>
      <c r="IF1327" s="21"/>
      <c r="IG1327" s="21"/>
      <c r="IH1327" s="21"/>
      <c r="II1327" s="21"/>
      <c r="IJ1327" s="21"/>
      <c r="IK1327" s="21"/>
      <c r="IL1327" s="21"/>
      <c r="IM1327" s="21"/>
      <c r="IN1327" s="21"/>
      <c r="IO1327" s="21"/>
      <c r="IP1327" s="21"/>
      <c r="IQ1327" s="21"/>
      <c r="IR1327" s="21"/>
      <c r="IS1327" s="21"/>
      <c r="IT1327" s="21"/>
      <c r="IU1327" s="21"/>
      <c r="IV1327" s="21"/>
      <c r="IW1327" s="21"/>
      <c r="IX1327" s="21"/>
      <c r="IY1327" s="21"/>
      <c r="IZ1327" s="21"/>
      <c r="JA1327" s="21"/>
      <c r="JB1327" s="21"/>
      <c r="JC1327" s="21"/>
      <c r="JD1327" s="21"/>
      <c r="JE1327" s="21"/>
      <c r="JF1327" s="21"/>
      <c r="JG1327" s="21"/>
      <c r="JH1327" s="21"/>
      <c r="JI1327" s="21"/>
      <c r="JJ1327" s="21"/>
      <c r="JK1327" s="21"/>
      <c r="JL1327" s="21"/>
      <c r="JM1327" s="21"/>
      <c r="JN1327" s="21"/>
      <c r="JO1327" s="21"/>
      <c r="JP1327" s="21"/>
      <c r="JQ1327" s="21"/>
      <c r="JR1327" s="21"/>
      <c r="JS1327" s="21"/>
      <c r="JT1327" s="21"/>
      <c r="JU1327" s="21"/>
      <c r="JV1327" s="21"/>
      <c r="JW1327" s="21"/>
      <c r="JX1327" s="21"/>
      <c r="JY1327" s="21"/>
    </row>
    <row r="1328" spans="1:285">
      <c r="A1328" s="21"/>
      <c r="B1328" s="21"/>
      <c r="C1328" s="21"/>
      <c r="D1328" s="21"/>
      <c r="E1328" s="21"/>
      <c r="F1328" s="21"/>
      <c r="G1328" s="21"/>
      <c r="H1328" s="21"/>
      <c r="I1328" s="21"/>
      <c r="J1328" s="21"/>
      <c r="K1328" s="21"/>
      <c r="L1328" s="21"/>
      <c r="M1328" s="21"/>
      <c r="N1328" s="21"/>
      <c r="O1328" s="21"/>
      <c r="P1328" s="21"/>
      <c r="Q1328" s="21"/>
      <c r="R1328" s="21"/>
      <c r="S1328" s="21"/>
      <c r="T1328" s="21"/>
      <c r="U1328" s="21"/>
      <c r="V1328" s="21"/>
      <c r="W1328" s="21"/>
      <c r="X1328" s="21"/>
      <c r="Y1328" s="21"/>
      <c r="Z1328" s="21"/>
      <c r="AA1328" s="21"/>
      <c r="AB1328" s="21"/>
      <c r="AC1328" s="80"/>
      <c r="AD1328" s="21"/>
      <c r="AE1328" s="21"/>
      <c r="AF1328" s="21"/>
      <c r="AG1328" s="21"/>
      <c r="AH1328" s="21"/>
      <c r="AI1328" s="21"/>
      <c r="AJ1328" s="21"/>
      <c r="AK1328" s="21"/>
      <c r="AL1328" s="21"/>
      <c r="AM1328" s="21"/>
      <c r="AN1328" s="21"/>
      <c r="AO1328" s="21"/>
      <c r="AP1328" s="21"/>
      <c r="AQ1328" s="21"/>
      <c r="AR1328" s="21"/>
      <c r="AS1328" s="21"/>
      <c r="AT1328" s="21"/>
      <c r="AU1328" s="21"/>
      <c r="AV1328" s="21"/>
      <c r="AW1328" s="21"/>
      <c r="AX1328" s="21"/>
      <c r="AY1328" s="21"/>
      <c r="AZ1328" s="21"/>
      <c r="BA1328" s="21"/>
      <c r="BB1328" s="21"/>
      <c r="BC1328" s="21"/>
      <c r="BD1328" s="21"/>
      <c r="BE1328" s="21"/>
      <c r="BF1328" s="21"/>
      <c r="BG1328" s="21"/>
      <c r="BH1328" s="21"/>
      <c r="BI1328" s="21"/>
      <c r="BJ1328" s="21"/>
      <c r="BK1328" s="21"/>
      <c r="BL1328" s="21"/>
      <c r="BM1328" s="21"/>
      <c r="BN1328" s="21"/>
      <c r="BO1328" s="21"/>
      <c r="BP1328" s="21"/>
      <c r="BQ1328" s="21"/>
      <c r="BR1328" s="21"/>
      <c r="BS1328" s="21"/>
      <c r="BT1328" s="21"/>
      <c r="BU1328" s="21"/>
      <c r="BV1328" s="21"/>
      <c r="BW1328" s="21"/>
      <c r="BX1328" s="21"/>
      <c r="BY1328" s="21"/>
      <c r="BZ1328" s="21"/>
      <c r="CA1328" s="21"/>
      <c r="CB1328" s="21"/>
      <c r="CC1328" s="21"/>
      <c r="CD1328" s="21"/>
      <c r="CE1328" s="21"/>
      <c r="CF1328" s="21"/>
      <c r="CG1328" s="21"/>
      <c r="CH1328" s="21"/>
      <c r="CI1328" s="21"/>
      <c r="CJ1328" s="21"/>
      <c r="CK1328" s="21"/>
      <c r="CL1328" s="21"/>
      <c r="CM1328" s="21"/>
      <c r="CN1328" s="21"/>
      <c r="CO1328" s="21"/>
      <c r="CP1328" s="21"/>
      <c r="CQ1328" s="21"/>
      <c r="CR1328" s="21"/>
      <c r="CS1328" s="21"/>
      <c r="CT1328" s="21"/>
      <c r="CU1328" s="21"/>
      <c r="CV1328" s="21"/>
      <c r="CW1328" s="21"/>
      <c r="CX1328" s="21"/>
      <c r="CY1328" s="21"/>
      <c r="CZ1328" s="21"/>
      <c r="DA1328" s="21"/>
      <c r="DB1328" s="21"/>
      <c r="DC1328" s="21"/>
      <c r="DD1328" s="21"/>
      <c r="DE1328" s="21"/>
      <c r="DF1328" s="21"/>
      <c r="DG1328" s="21"/>
      <c r="DH1328" s="21"/>
      <c r="DI1328" s="21"/>
      <c r="DJ1328" s="21"/>
      <c r="DK1328" s="21"/>
      <c r="DL1328" s="21"/>
      <c r="DM1328" s="21"/>
      <c r="DN1328" s="21"/>
      <c r="DO1328" s="21"/>
      <c r="DP1328" s="21"/>
      <c r="DQ1328" s="21"/>
      <c r="DR1328" s="21"/>
      <c r="DS1328" s="21"/>
      <c r="DT1328" s="21"/>
      <c r="DU1328" s="21"/>
      <c r="DV1328" s="21"/>
      <c r="DW1328" s="21"/>
      <c r="DX1328" s="21"/>
      <c r="DY1328" s="21"/>
      <c r="DZ1328" s="21"/>
      <c r="EA1328" s="21"/>
      <c r="EB1328" s="21"/>
      <c r="EC1328" s="21"/>
      <c r="ED1328" s="21"/>
      <c r="EE1328" s="21"/>
      <c r="EF1328" s="21"/>
      <c r="EG1328" s="21"/>
      <c r="EH1328" s="21"/>
      <c r="EI1328" s="21"/>
      <c r="EJ1328" s="21"/>
      <c r="EK1328" s="21"/>
      <c r="EL1328" s="21"/>
      <c r="EM1328" s="21"/>
      <c r="EN1328" s="21"/>
      <c r="EO1328" s="21"/>
      <c r="EP1328" s="21"/>
      <c r="EQ1328" s="21"/>
      <c r="ER1328" s="21"/>
      <c r="ES1328" s="21"/>
      <c r="ET1328" s="21"/>
      <c r="EU1328" s="21"/>
      <c r="EV1328" s="21"/>
      <c r="EW1328" s="21"/>
      <c r="EX1328" s="21"/>
      <c r="EY1328" s="21"/>
      <c r="EZ1328" s="21"/>
      <c r="FA1328" s="21"/>
      <c r="FB1328" s="21"/>
      <c r="FC1328" s="21"/>
      <c r="FD1328" s="21"/>
      <c r="FE1328" s="21"/>
      <c r="FF1328" s="21"/>
      <c r="FG1328" s="21"/>
      <c r="FH1328" s="21"/>
      <c r="FI1328" s="21"/>
      <c r="FJ1328" s="21"/>
      <c r="FK1328" s="21"/>
      <c r="FL1328" s="21"/>
      <c r="FM1328" s="21"/>
      <c r="FN1328" s="21"/>
      <c r="FO1328" s="21"/>
      <c r="FP1328" s="21"/>
      <c r="FQ1328" s="21"/>
      <c r="FR1328" s="21"/>
      <c r="FS1328" s="21"/>
      <c r="FT1328" s="21"/>
      <c r="FU1328" s="21"/>
      <c r="FV1328" s="21"/>
      <c r="FW1328" s="21"/>
      <c r="FX1328" s="21"/>
      <c r="FY1328" s="21"/>
      <c r="FZ1328" s="21"/>
      <c r="GA1328" s="21"/>
      <c r="GB1328" s="21"/>
      <c r="GC1328" s="21"/>
      <c r="GD1328" s="21"/>
      <c r="GE1328" s="21"/>
      <c r="GF1328" s="21"/>
      <c r="GG1328" s="21"/>
      <c r="GH1328" s="21"/>
      <c r="GI1328" s="21"/>
      <c r="GJ1328" s="21"/>
      <c r="GK1328" s="21"/>
      <c r="GL1328" s="21"/>
      <c r="GM1328" s="21"/>
      <c r="GN1328" s="21"/>
      <c r="GO1328" s="21"/>
      <c r="GP1328" s="21"/>
      <c r="GQ1328" s="21"/>
      <c r="GR1328" s="21"/>
      <c r="GS1328" s="21"/>
      <c r="GT1328" s="21"/>
      <c r="GU1328" s="21"/>
      <c r="GV1328" s="21"/>
      <c r="GW1328" s="21"/>
      <c r="GX1328" s="21"/>
      <c r="GY1328" s="21"/>
      <c r="GZ1328" s="21"/>
      <c r="HA1328" s="21"/>
      <c r="HB1328" s="21"/>
      <c r="HC1328" s="21"/>
      <c r="HD1328" s="21"/>
      <c r="HE1328" s="21"/>
      <c r="HF1328" s="21"/>
      <c r="HG1328" s="21"/>
      <c r="HH1328" s="21"/>
      <c r="HI1328" s="21"/>
      <c r="HJ1328" s="21"/>
      <c r="HK1328" s="21"/>
      <c r="HL1328" s="21"/>
      <c r="HM1328" s="21"/>
      <c r="HN1328" s="21"/>
      <c r="HO1328" s="21"/>
      <c r="HP1328" s="21"/>
      <c r="HQ1328" s="21"/>
      <c r="HR1328" s="21"/>
      <c r="HS1328" s="21"/>
      <c r="HT1328" s="21"/>
      <c r="HU1328" s="21"/>
      <c r="HV1328" s="21"/>
      <c r="HW1328" s="21"/>
      <c r="HX1328" s="21"/>
      <c r="HY1328" s="21"/>
      <c r="HZ1328" s="21"/>
      <c r="IA1328" s="21"/>
      <c r="IB1328" s="21"/>
      <c r="IC1328" s="21"/>
      <c r="ID1328" s="21"/>
      <c r="IE1328" s="21"/>
      <c r="IF1328" s="21"/>
      <c r="IG1328" s="21"/>
      <c r="IH1328" s="21"/>
      <c r="II1328" s="21"/>
      <c r="IJ1328" s="21"/>
      <c r="IK1328" s="21"/>
      <c r="IL1328" s="21"/>
      <c r="IM1328" s="21"/>
      <c r="IN1328" s="21"/>
      <c r="IO1328" s="21"/>
      <c r="IP1328" s="21"/>
      <c r="IQ1328" s="21"/>
      <c r="IR1328" s="21"/>
      <c r="IS1328" s="21"/>
      <c r="IT1328" s="21"/>
      <c r="IU1328" s="21"/>
      <c r="IV1328" s="21"/>
      <c r="IW1328" s="21"/>
      <c r="IX1328" s="21"/>
      <c r="IY1328" s="21"/>
      <c r="IZ1328" s="21"/>
      <c r="JA1328" s="21"/>
      <c r="JB1328" s="21"/>
      <c r="JC1328" s="21"/>
      <c r="JD1328" s="21"/>
      <c r="JE1328" s="21"/>
      <c r="JF1328" s="21"/>
      <c r="JG1328" s="21"/>
      <c r="JH1328" s="21"/>
      <c r="JI1328" s="21"/>
      <c r="JJ1328" s="21"/>
      <c r="JK1328" s="21"/>
      <c r="JL1328" s="21"/>
      <c r="JM1328" s="21"/>
      <c r="JN1328" s="21"/>
      <c r="JO1328" s="21"/>
      <c r="JP1328" s="21"/>
      <c r="JQ1328" s="21"/>
      <c r="JR1328" s="21"/>
      <c r="JS1328" s="21"/>
      <c r="JT1328" s="21"/>
      <c r="JU1328" s="21"/>
      <c r="JV1328" s="21"/>
      <c r="JW1328" s="21"/>
      <c r="JX1328" s="21"/>
      <c r="JY1328" s="21"/>
    </row>
    <row r="1329" spans="1:285">
      <c r="A1329" s="21"/>
      <c r="B1329" s="21"/>
      <c r="C1329" s="21"/>
      <c r="D1329" s="21"/>
      <c r="E1329" s="21"/>
      <c r="F1329" s="21"/>
      <c r="G1329" s="21"/>
      <c r="H1329" s="21"/>
      <c r="I1329" s="21"/>
      <c r="J1329" s="21"/>
      <c r="K1329" s="21"/>
      <c r="L1329" s="21"/>
      <c r="M1329" s="21"/>
      <c r="N1329" s="21"/>
      <c r="O1329" s="21"/>
      <c r="P1329" s="21"/>
      <c r="Q1329" s="21"/>
      <c r="R1329" s="21"/>
      <c r="S1329" s="21"/>
      <c r="T1329" s="21"/>
      <c r="U1329" s="21"/>
      <c r="V1329" s="21"/>
      <c r="W1329" s="21"/>
      <c r="X1329" s="21"/>
      <c r="Y1329" s="21"/>
      <c r="Z1329" s="21"/>
      <c r="AA1329" s="21"/>
      <c r="AB1329" s="21"/>
      <c r="AC1329" s="80"/>
      <c r="AD1329" s="21"/>
      <c r="AE1329" s="21"/>
      <c r="AF1329" s="21"/>
      <c r="AG1329" s="21"/>
      <c r="AH1329" s="21"/>
      <c r="AI1329" s="21"/>
      <c r="AJ1329" s="21"/>
      <c r="AK1329" s="21"/>
      <c r="AL1329" s="21"/>
      <c r="AM1329" s="21"/>
      <c r="AN1329" s="21"/>
      <c r="AO1329" s="21"/>
      <c r="AP1329" s="21"/>
      <c r="AQ1329" s="21"/>
      <c r="AR1329" s="21"/>
      <c r="AS1329" s="21"/>
      <c r="AT1329" s="21"/>
      <c r="AU1329" s="21"/>
      <c r="AV1329" s="21"/>
      <c r="AW1329" s="21"/>
      <c r="AX1329" s="21"/>
      <c r="AY1329" s="21"/>
      <c r="AZ1329" s="21"/>
      <c r="BA1329" s="21"/>
      <c r="BB1329" s="21"/>
      <c r="BC1329" s="21"/>
      <c r="BD1329" s="21"/>
      <c r="BE1329" s="21"/>
      <c r="BF1329" s="21"/>
      <c r="BG1329" s="21"/>
      <c r="BH1329" s="21"/>
      <c r="BI1329" s="21"/>
      <c r="BJ1329" s="21"/>
      <c r="BK1329" s="21"/>
      <c r="BL1329" s="21"/>
      <c r="BM1329" s="21"/>
      <c r="BN1329" s="21"/>
      <c r="BO1329" s="21"/>
      <c r="BP1329" s="21"/>
      <c r="BQ1329" s="21"/>
      <c r="BR1329" s="21"/>
      <c r="BS1329" s="21"/>
      <c r="BT1329" s="21"/>
      <c r="BU1329" s="21"/>
      <c r="BV1329" s="21"/>
      <c r="BW1329" s="21"/>
      <c r="BX1329" s="21"/>
      <c r="BY1329" s="21"/>
      <c r="BZ1329" s="21"/>
      <c r="CA1329" s="21"/>
      <c r="CB1329" s="21"/>
      <c r="CC1329" s="21"/>
      <c r="CD1329" s="21"/>
      <c r="CE1329" s="21"/>
      <c r="CF1329" s="21"/>
      <c r="CG1329" s="21"/>
      <c r="CH1329" s="21"/>
      <c r="CI1329" s="21"/>
      <c r="CJ1329" s="21"/>
      <c r="CK1329" s="21"/>
      <c r="CL1329" s="21"/>
      <c r="CM1329" s="21"/>
      <c r="CN1329" s="21"/>
      <c r="CO1329" s="21"/>
      <c r="CP1329" s="21"/>
      <c r="CQ1329" s="21"/>
      <c r="CR1329" s="21"/>
      <c r="CS1329" s="21"/>
      <c r="CT1329" s="21"/>
      <c r="CU1329" s="21"/>
      <c r="CV1329" s="21"/>
      <c r="CW1329" s="21"/>
      <c r="CX1329" s="21"/>
      <c r="CY1329" s="21"/>
      <c r="CZ1329" s="21"/>
      <c r="DA1329" s="21"/>
      <c r="DB1329" s="21"/>
      <c r="DC1329" s="21"/>
      <c r="DD1329" s="21"/>
      <c r="DE1329" s="21"/>
      <c r="DF1329" s="21"/>
      <c r="DG1329" s="21"/>
      <c r="DH1329" s="21"/>
      <c r="DI1329" s="21"/>
      <c r="DJ1329" s="21"/>
      <c r="DK1329" s="21"/>
      <c r="DL1329" s="21"/>
      <c r="DM1329" s="21"/>
      <c r="DN1329" s="21"/>
      <c r="DO1329" s="21"/>
      <c r="DP1329" s="21"/>
      <c r="DQ1329" s="21"/>
      <c r="DR1329" s="21"/>
      <c r="DS1329" s="21"/>
      <c r="DT1329" s="21"/>
      <c r="DU1329" s="21"/>
      <c r="DV1329" s="21"/>
      <c r="DW1329" s="21"/>
      <c r="DX1329" s="21"/>
      <c r="DY1329" s="21"/>
      <c r="DZ1329" s="21"/>
      <c r="EA1329" s="21"/>
      <c r="EB1329" s="21"/>
      <c r="EC1329" s="21"/>
      <c r="ED1329" s="21"/>
      <c r="EE1329" s="21"/>
      <c r="EF1329" s="21"/>
      <c r="EG1329" s="21"/>
      <c r="EH1329" s="21"/>
      <c r="EI1329" s="21"/>
      <c r="EJ1329" s="21"/>
      <c r="EK1329" s="21"/>
      <c r="EL1329" s="21"/>
      <c r="EM1329" s="21"/>
      <c r="EN1329" s="21"/>
      <c r="EO1329" s="21"/>
      <c r="EP1329" s="21"/>
      <c r="EQ1329" s="21"/>
      <c r="ER1329" s="21"/>
      <c r="ES1329" s="21"/>
      <c r="ET1329" s="21"/>
      <c r="EU1329" s="21"/>
      <c r="EV1329" s="21"/>
      <c r="EW1329" s="21"/>
      <c r="EX1329" s="21"/>
      <c r="EY1329" s="21"/>
      <c r="EZ1329" s="21"/>
      <c r="FA1329" s="21"/>
      <c r="FB1329" s="21"/>
      <c r="FC1329" s="21"/>
      <c r="FD1329" s="21"/>
      <c r="FE1329" s="21"/>
      <c r="FF1329" s="21"/>
      <c r="FG1329" s="21"/>
      <c r="FH1329" s="21"/>
      <c r="FI1329" s="21"/>
      <c r="FJ1329" s="21"/>
      <c r="FK1329" s="21"/>
      <c r="FL1329" s="21"/>
      <c r="FM1329" s="21"/>
      <c r="FN1329" s="21"/>
      <c r="FO1329" s="21"/>
      <c r="FP1329" s="21"/>
      <c r="FQ1329" s="21"/>
      <c r="FR1329" s="21"/>
      <c r="FS1329" s="21"/>
      <c r="FT1329" s="21"/>
      <c r="FU1329" s="21"/>
      <c r="FV1329" s="21"/>
      <c r="FW1329" s="21"/>
      <c r="FX1329" s="21"/>
      <c r="FY1329" s="21"/>
      <c r="FZ1329" s="21"/>
      <c r="GA1329" s="21"/>
      <c r="GB1329" s="21"/>
      <c r="GC1329" s="21"/>
      <c r="GD1329" s="21"/>
      <c r="GE1329" s="21"/>
      <c r="GF1329" s="21"/>
      <c r="GG1329" s="21"/>
      <c r="GH1329" s="21"/>
      <c r="GI1329" s="21"/>
      <c r="GJ1329" s="21"/>
      <c r="GK1329" s="21"/>
      <c r="GL1329" s="21"/>
      <c r="GM1329" s="21"/>
      <c r="GN1329" s="21"/>
      <c r="GO1329" s="21"/>
      <c r="GP1329" s="21"/>
      <c r="GQ1329" s="21"/>
      <c r="GR1329" s="21"/>
      <c r="GS1329" s="21"/>
      <c r="GT1329" s="21"/>
      <c r="GU1329" s="21"/>
      <c r="GV1329" s="21"/>
      <c r="GW1329" s="21"/>
      <c r="GX1329" s="21"/>
      <c r="GY1329" s="21"/>
      <c r="GZ1329" s="21"/>
      <c r="HA1329" s="21"/>
      <c r="HB1329" s="21"/>
      <c r="HC1329" s="21"/>
      <c r="HD1329" s="21"/>
      <c r="HE1329" s="21"/>
      <c r="HF1329" s="21"/>
      <c r="HG1329" s="21"/>
      <c r="HH1329" s="21"/>
      <c r="HI1329" s="21"/>
      <c r="HJ1329" s="21"/>
      <c r="HK1329" s="21"/>
      <c r="HL1329" s="21"/>
      <c r="HM1329" s="21"/>
      <c r="HN1329" s="21"/>
      <c r="HO1329" s="21"/>
      <c r="HP1329" s="21"/>
      <c r="HQ1329" s="21"/>
      <c r="HR1329" s="21"/>
      <c r="HS1329" s="21"/>
      <c r="HT1329" s="21"/>
      <c r="HU1329" s="21"/>
      <c r="HV1329" s="21"/>
      <c r="HW1329" s="21"/>
      <c r="HX1329" s="21"/>
      <c r="HY1329" s="21"/>
      <c r="HZ1329" s="21"/>
      <c r="IA1329" s="21"/>
      <c r="IB1329" s="21"/>
      <c r="IC1329" s="21"/>
      <c r="ID1329" s="21"/>
      <c r="IE1329" s="21"/>
      <c r="IF1329" s="21"/>
      <c r="IG1329" s="21"/>
      <c r="IH1329" s="21"/>
      <c r="II1329" s="21"/>
      <c r="IJ1329" s="21"/>
      <c r="IK1329" s="21"/>
      <c r="IL1329" s="21"/>
      <c r="IM1329" s="21"/>
      <c r="IN1329" s="21"/>
      <c r="IO1329" s="21"/>
      <c r="IP1329" s="21"/>
      <c r="IQ1329" s="21"/>
      <c r="IR1329" s="21"/>
      <c r="IS1329" s="21"/>
      <c r="IT1329" s="21"/>
      <c r="IU1329" s="21"/>
      <c r="IV1329" s="21"/>
      <c r="IW1329" s="21"/>
      <c r="IX1329" s="21"/>
      <c r="IY1329" s="21"/>
      <c r="IZ1329" s="21"/>
      <c r="JA1329" s="21"/>
      <c r="JB1329" s="21"/>
      <c r="JC1329" s="21"/>
      <c r="JD1329" s="21"/>
      <c r="JE1329" s="21"/>
      <c r="JF1329" s="21"/>
      <c r="JG1329" s="21"/>
      <c r="JH1329" s="21"/>
      <c r="JI1329" s="21"/>
      <c r="JJ1329" s="21"/>
      <c r="JK1329" s="21"/>
      <c r="JL1329" s="21"/>
      <c r="JM1329" s="21"/>
      <c r="JN1329" s="21"/>
      <c r="JO1329" s="21"/>
      <c r="JP1329" s="21"/>
      <c r="JQ1329" s="21"/>
      <c r="JR1329" s="21"/>
      <c r="JS1329" s="21"/>
      <c r="JT1329" s="21"/>
      <c r="JU1329" s="21"/>
      <c r="JV1329" s="21"/>
      <c r="JW1329" s="21"/>
      <c r="JX1329" s="21"/>
      <c r="JY1329" s="21"/>
    </row>
    <row r="1330" spans="1:285">
      <c r="A1330" s="21"/>
      <c r="B1330" s="21"/>
      <c r="C1330" s="21"/>
      <c r="D1330" s="21"/>
      <c r="E1330" s="21"/>
      <c r="F1330" s="21"/>
      <c r="G1330" s="21"/>
      <c r="H1330" s="21"/>
      <c r="I1330" s="21"/>
      <c r="J1330" s="21"/>
      <c r="K1330" s="21"/>
      <c r="L1330" s="21"/>
      <c r="M1330" s="21"/>
      <c r="N1330" s="21"/>
      <c r="O1330" s="21"/>
      <c r="P1330" s="21"/>
      <c r="Q1330" s="21"/>
      <c r="R1330" s="21"/>
      <c r="S1330" s="21"/>
      <c r="T1330" s="21"/>
      <c r="U1330" s="21"/>
      <c r="V1330" s="21"/>
      <c r="W1330" s="21"/>
      <c r="X1330" s="21"/>
      <c r="Y1330" s="21"/>
      <c r="Z1330" s="21"/>
      <c r="AA1330" s="21"/>
      <c r="AB1330" s="21"/>
      <c r="AC1330" s="80"/>
      <c r="AD1330" s="21"/>
      <c r="AE1330" s="21"/>
      <c r="AF1330" s="21"/>
      <c r="AG1330" s="21"/>
      <c r="AH1330" s="21"/>
      <c r="AI1330" s="21"/>
      <c r="AJ1330" s="21"/>
      <c r="AK1330" s="21"/>
      <c r="AL1330" s="21"/>
      <c r="AM1330" s="21"/>
      <c r="AN1330" s="21"/>
      <c r="AO1330" s="21"/>
      <c r="AP1330" s="21"/>
      <c r="AQ1330" s="21"/>
      <c r="AR1330" s="21"/>
      <c r="AS1330" s="21"/>
      <c r="AT1330" s="21"/>
      <c r="AU1330" s="21"/>
      <c r="AV1330" s="21"/>
      <c r="AW1330" s="21"/>
      <c r="AX1330" s="21"/>
      <c r="AY1330" s="21"/>
      <c r="AZ1330" s="21"/>
      <c r="BA1330" s="21"/>
      <c r="BB1330" s="21"/>
      <c r="BC1330" s="21"/>
      <c r="BD1330" s="21"/>
      <c r="BE1330" s="21"/>
      <c r="BF1330" s="21"/>
      <c r="BG1330" s="21"/>
      <c r="BH1330" s="21"/>
      <c r="BI1330" s="21"/>
      <c r="BJ1330" s="21"/>
      <c r="BK1330" s="21"/>
      <c r="BL1330" s="21"/>
      <c r="BM1330" s="21"/>
      <c r="BN1330" s="21"/>
      <c r="BO1330" s="21"/>
      <c r="BP1330" s="21"/>
      <c r="BQ1330" s="21"/>
      <c r="BR1330" s="21"/>
      <c r="BS1330" s="21"/>
      <c r="BT1330" s="21"/>
      <c r="BU1330" s="21"/>
      <c r="BV1330" s="21"/>
      <c r="BW1330" s="21"/>
      <c r="BX1330" s="21"/>
      <c r="BY1330" s="21"/>
      <c r="BZ1330" s="21"/>
      <c r="CA1330" s="21"/>
      <c r="CB1330" s="21"/>
      <c r="CC1330" s="21"/>
      <c r="CD1330" s="21"/>
      <c r="CE1330" s="21"/>
      <c r="CF1330" s="21"/>
      <c r="CG1330" s="21"/>
      <c r="CH1330" s="21"/>
      <c r="CI1330" s="21"/>
      <c r="CJ1330" s="21"/>
      <c r="CK1330" s="21"/>
      <c r="CL1330" s="21"/>
      <c r="CM1330" s="21"/>
      <c r="CN1330" s="21"/>
      <c r="CO1330" s="21"/>
      <c r="CP1330" s="21"/>
      <c r="CQ1330" s="21"/>
      <c r="CR1330" s="21"/>
      <c r="CS1330" s="21"/>
      <c r="CT1330" s="21"/>
      <c r="CU1330" s="21"/>
      <c r="CV1330" s="21"/>
      <c r="CW1330" s="21"/>
      <c r="CX1330" s="21"/>
      <c r="CY1330" s="21"/>
      <c r="CZ1330" s="21"/>
      <c r="DA1330" s="21"/>
      <c r="DB1330" s="21"/>
      <c r="DC1330" s="21"/>
      <c r="DD1330" s="21"/>
      <c r="DE1330" s="21"/>
      <c r="DF1330" s="21"/>
      <c r="DG1330" s="21"/>
      <c r="DH1330" s="21"/>
      <c r="DI1330" s="21"/>
      <c r="DJ1330" s="21"/>
      <c r="DK1330" s="21"/>
      <c r="DL1330" s="21"/>
      <c r="DM1330" s="21"/>
      <c r="DN1330" s="21"/>
      <c r="DO1330" s="21"/>
      <c r="DP1330" s="21"/>
      <c r="DQ1330" s="21"/>
      <c r="DR1330" s="21"/>
      <c r="DS1330" s="21"/>
      <c r="DT1330" s="21"/>
      <c r="DU1330" s="21"/>
      <c r="DV1330" s="21"/>
      <c r="DW1330" s="21"/>
      <c r="DX1330" s="21"/>
      <c r="DY1330" s="21"/>
      <c r="DZ1330" s="21"/>
      <c r="EA1330" s="21"/>
      <c r="EB1330" s="21"/>
      <c r="EC1330" s="21"/>
      <c r="ED1330" s="21"/>
      <c r="EE1330" s="21"/>
      <c r="EF1330" s="21"/>
      <c r="EG1330" s="21"/>
      <c r="EH1330" s="21"/>
      <c r="EI1330" s="21"/>
      <c r="EJ1330" s="21"/>
      <c r="EK1330" s="21"/>
      <c r="EL1330" s="21"/>
      <c r="EM1330" s="21"/>
      <c r="EN1330" s="21"/>
      <c r="EO1330" s="21"/>
      <c r="EP1330" s="21"/>
      <c r="EQ1330" s="21"/>
      <c r="ER1330" s="21"/>
      <c r="ES1330" s="21"/>
      <c r="ET1330" s="21"/>
      <c r="EU1330" s="21"/>
      <c r="EV1330" s="21"/>
      <c r="EW1330" s="21"/>
      <c r="EX1330" s="21"/>
      <c r="EY1330" s="21"/>
      <c r="EZ1330" s="21"/>
      <c r="FA1330" s="21"/>
      <c r="FB1330" s="21"/>
      <c r="FC1330" s="21"/>
      <c r="FD1330" s="21"/>
      <c r="FE1330" s="21"/>
      <c r="FF1330" s="21"/>
      <c r="FG1330" s="21"/>
      <c r="FH1330" s="21"/>
      <c r="FI1330" s="21"/>
      <c r="FJ1330" s="21"/>
      <c r="FK1330" s="21"/>
      <c r="FL1330" s="21"/>
      <c r="FM1330" s="21"/>
      <c r="FN1330" s="21"/>
      <c r="FO1330" s="21"/>
      <c r="FP1330" s="21"/>
      <c r="FQ1330" s="21"/>
      <c r="FR1330" s="21"/>
      <c r="FS1330" s="21"/>
      <c r="FT1330" s="21"/>
      <c r="FU1330" s="21"/>
      <c r="FV1330" s="21"/>
      <c r="FW1330" s="21"/>
      <c r="FX1330" s="21"/>
      <c r="FY1330" s="21"/>
      <c r="FZ1330" s="21"/>
      <c r="GA1330" s="21"/>
      <c r="GB1330" s="21"/>
      <c r="GC1330" s="21"/>
      <c r="GD1330" s="21"/>
      <c r="GE1330" s="21"/>
      <c r="GF1330" s="21"/>
      <c r="GG1330" s="21"/>
      <c r="GH1330" s="21"/>
      <c r="GI1330" s="21"/>
      <c r="GJ1330" s="21"/>
      <c r="GK1330" s="21"/>
      <c r="GL1330" s="21"/>
      <c r="GM1330" s="21"/>
      <c r="GN1330" s="21"/>
      <c r="GO1330" s="21"/>
      <c r="GP1330" s="21"/>
      <c r="GQ1330" s="21"/>
      <c r="GR1330" s="21"/>
      <c r="GS1330" s="21"/>
      <c r="GT1330" s="21"/>
      <c r="GU1330" s="21"/>
      <c r="GV1330" s="21"/>
      <c r="GW1330" s="21"/>
      <c r="GX1330" s="21"/>
      <c r="GY1330" s="21"/>
      <c r="GZ1330" s="21"/>
      <c r="HA1330" s="21"/>
      <c r="HB1330" s="21"/>
      <c r="HC1330" s="21"/>
      <c r="HD1330" s="21"/>
      <c r="HE1330" s="21"/>
      <c r="HF1330" s="21"/>
      <c r="HG1330" s="21"/>
      <c r="HH1330" s="21"/>
      <c r="HI1330" s="21"/>
      <c r="HJ1330" s="21"/>
      <c r="HK1330" s="21"/>
      <c r="HL1330" s="21"/>
      <c r="HM1330" s="21"/>
      <c r="HN1330" s="21"/>
      <c r="HO1330" s="21"/>
      <c r="HP1330" s="21"/>
      <c r="HQ1330" s="21"/>
      <c r="HR1330" s="21"/>
      <c r="HS1330" s="21"/>
      <c r="HT1330" s="21"/>
      <c r="HU1330" s="21"/>
      <c r="HV1330" s="21"/>
      <c r="HW1330" s="21"/>
      <c r="HX1330" s="21"/>
      <c r="HY1330" s="21"/>
      <c r="HZ1330" s="21"/>
      <c r="IA1330" s="21"/>
      <c r="IB1330" s="21"/>
      <c r="IC1330" s="21"/>
      <c r="ID1330" s="21"/>
      <c r="IE1330" s="21"/>
      <c r="IF1330" s="21"/>
      <c r="IG1330" s="21"/>
      <c r="IH1330" s="21"/>
      <c r="II1330" s="21"/>
      <c r="IJ1330" s="21"/>
      <c r="IK1330" s="21"/>
      <c r="IL1330" s="21"/>
      <c r="IM1330" s="21"/>
      <c r="IN1330" s="21"/>
      <c r="IO1330" s="21"/>
      <c r="IP1330" s="21"/>
      <c r="IQ1330" s="21"/>
      <c r="IR1330" s="21"/>
      <c r="IS1330" s="21"/>
      <c r="IT1330" s="21"/>
      <c r="IU1330" s="21"/>
      <c r="IV1330" s="21"/>
      <c r="IW1330" s="21"/>
      <c r="IX1330" s="21"/>
      <c r="IY1330" s="21"/>
      <c r="IZ1330" s="21"/>
      <c r="JA1330" s="21"/>
      <c r="JB1330" s="21"/>
      <c r="JC1330" s="21"/>
      <c r="JD1330" s="21"/>
      <c r="JE1330" s="21"/>
      <c r="JF1330" s="21"/>
      <c r="JG1330" s="21"/>
      <c r="JH1330" s="21"/>
      <c r="JI1330" s="21"/>
      <c r="JJ1330" s="21"/>
      <c r="JK1330" s="21"/>
      <c r="JL1330" s="21"/>
      <c r="JM1330" s="21"/>
      <c r="JN1330" s="21"/>
      <c r="JO1330" s="21"/>
      <c r="JP1330" s="21"/>
      <c r="JQ1330" s="21"/>
      <c r="JR1330" s="21"/>
      <c r="JS1330" s="21"/>
      <c r="JT1330" s="21"/>
      <c r="JU1330" s="21"/>
      <c r="JV1330" s="21"/>
      <c r="JW1330" s="21"/>
      <c r="JX1330" s="21"/>
      <c r="JY1330" s="21"/>
    </row>
    <row r="1331" spans="1:285">
      <c r="A1331" s="21"/>
      <c r="B1331" s="21"/>
      <c r="C1331" s="21"/>
      <c r="D1331" s="21"/>
      <c r="E1331" s="21"/>
      <c r="F1331" s="21"/>
      <c r="G1331" s="21"/>
      <c r="H1331" s="21"/>
      <c r="I1331" s="21"/>
      <c r="J1331" s="21"/>
      <c r="K1331" s="21"/>
      <c r="L1331" s="21"/>
      <c r="M1331" s="21"/>
      <c r="N1331" s="21"/>
      <c r="O1331" s="21"/>
      <c r="P1331" s="21"/>
      <c r="Q1331" s="21"/>
      <c r="R1331" s="21"/>
      <c r="S1331" s="21"/>
      <c r="T1331" s="21"/>
      <c r="U1331" s="21"/>
      <c r="V1331" s="21"/>
      <c r="W1331" s="21"/>
      <c r="X1331" s="21"/>
      <c r="Y1331" s="21"/>
      <c r="Z1331" s="21"/>
      <c r="AA1331" s="21"/>
      <c r="AB1331" s="21"/>
      <c r="AC1331" s="80"/>
      <c r="AD1331" s="21"/>
      <c r="AE1331" s="21"/>
      <c r="AF1331" s="21"/>
      <c r="AG1331" s="21"/>
      <c r="AH1331" s="21"/>
      <c r="AI1331" s="21"/>
      <c r="AJ1331" s="21"/>
      <c r="AK1331" s="21"/>
      <c r="AL1331" s="21"/>
      <c r="AM1331" s="21"/>
      <c r="AN1331" s="21"/>
      <c r="AO1331" s="21"/>
      <c r="AP1331" s="21"/>
      <c r="AQ1331" s="21"/>
      <c r="AR1331" s="21"/>
      <c r="AS1331" s="21"/>
      <c r="AT1331" s="21"/>
      <c r="AU1331" s="21"/>
      <c r="AV1331" s="21"/>
      <c r="AW1331" s="21"/>
      <c r="AX1331" s="21"/>
      <c r="AY1331" s="21"/>
      <c r="AZ1331" s="21"/>
      <c r="BA1331" s="21"/>
      <c r="BB1331" s="21"/>
      <c r="BC1331" s="21"/>
      <c r="BD1331" s="21"/>
      <c r="BE1331" s="21"/>
      <c r="BF1331" s="21"/>
      <c r="BG1331" s="21"/>
      <c r="BH1331" s="21"/>
      <c r="BI1331" s="21"/>
      <c r="BJ1331" s="21"/>
      <c r="BK1331" s="21"/>
      <c r="BL1331" s="21"/>
      <c r="BM1331" s="21"/>
      <c r="BN1331" s="21"/>
      <c r="BO1331" s="21"/>
      <c r="BP1331" s="21"/>
      <c r="BQ1331" s="21"/>
      <c r="BR1331" s="21"/>
      <c r="BS1331" s="21"/>
      <c r="BT1331" s="21"/>
      <c r="BU1331" s="21"/>
      <c r="BV1331" s="21"/>
      <c r="BW1331" s="21"/>
      <c r="BX1331" s="21"/>
      <c r="BY1331" s="21"/>
      <c r="BZ1331" s="21"/>
      <c r="CA1331" s="21"/>
      <c r="CB1331" s="21"/>
      <c r="CC1331" s="21"/>
      <c r="CD1331" s="21"/>
      <c r="CE1331" s="21"/>
      <c r="CF1331" s="21"/>
      <c r="CG1331" s="21"/>
      <c r="CH1331" s="21"/>
      <c r="CI1331" s="21"/>
      <c r="CJ1331" s="21"/>
      <c r="CK1331" s="21"/>
      <c r="CL1331" s="21"/>
      <c r="CM1331" s="21"/>
      <c r="CN1331" s="21"/>
      <c r="CO1331" s="21"/>
      <c r="CP1331" s="21"/>
      <c r="CQ1331" s="21"/>
      <c r="CR1331" s="21"/>
      <c r="CS1331" s="21"/>
      <c r="CT1331" s="21"/>
      <c r="CU1331" s="21"/>
      <c r="CV1331" s="21"/>
      <c r="CW1331" s="21"/>
      <c r="CX1331" s="21"/>
      <c r="CY1331" s="21"/>
      <c r="CZ1331" s="21"/>
      <c r="DA1331" s="21"/>
      <c r="DB1331" s="21"/>
      <c r="DC1331" s="21"/>
      <c r="DD1331" s="21"/>
      <c r="DE1331" s="21"/>
      <c r="DF1331" s="21"/>
      <c r="DG1331" s="21"/>
      <c r="DH1331" s="21"/>
      <c r="DI1331" s="21"/>
      <c r="DJ1331" s="21"/>
      <c r="DK1331" s="21"/>
      <c r="DL1331" s="21"/>
      <c r="DM1331" s="21"/>
      <c r="DN1331" s="21"/>
      <c r="DO1331" s="21"/>
      <c r="DP1331" s="21"/>
      <c r="DQ1331" s="21"/>
      <c r="DR1331" s="21"/>
      <c r="DS1331" s="21"/>
      <c r="DT1331" s="21"/>
      <c r="DU1331" s="21"/>
      <c r="DV1331" s="21"/>
      <c r="DW1331" s="21"/>
      <c r="DX1331" s="21"/>
      <c r="DY1331" s="21"/>
      <c r="DZ1331" s="21"/>
      <c r="EA1331" s="21"/>
      <c r="EB1331" s="21"/>
      <c r="EC1331" s="21"/>
      <c r="ED1331" s="21"/>
      <c r="EE1331" s="21"/>
      <c r="EF1331" s="21"/>
      <c r="EG1331" s="21"/>
      <c r="EH1331" s="21"/>
      <c r="EI1331" s="21"/>
      <c r="EJ1331" s="21"/>
      <c r="EK1331" s="21"/>
      <c r="EL1331" s="21"/>
      <c r="EM1331" s="21"/>
      <c r="EN1331" s="21"/>
      <c r="EO1331" s="21"/>
      <c r="EP1331" s="21"/>
      <c r="EQ1331" s="21"/>
      <c r="ER1331" s="21"/>
      <c r="ES1331" s="21"/>
      <c r="ET1331" s="21"/>
      <c r="EU1331" s="21"/>
      <c r="EV1331" s="21"/>
      <c r="EW1331" s="21"/>
      <c r="EX1331" s="21"/>
      <c r="EY1331" s="21"/>
      <c r="EZ1331" s="21"/>
      <c r="FA1331" s="21"/>
      <c r="FB1331" s="21"/>
      <c r="FC1331" s="21"/>
      <c r="FD1331" s="21"/>
      <c r="FE1331" s="21"/>
      <c r="FF1331" s="21"/>
      <c r="FG1331" s="21"/>
      <c r="FH1331" s="21"/>
      <c r="FI1331" s="21"/>
      <c r="FJ1331" s="21"/>
      <c r="FK1331" s="21"/>
      <c r="FL1331" s="21"/>
      <c r="FM1331" s="21"/>
      <c r="FN1331" s="21"/>
      <c r="FO1331" s="21"/>
      <c r="FP1331" s="21"/>
      <c r="FQ1331" s="21"/>
      <c r="FR1331" s="21"/>
      <c r="FS1331" s="21"/>
      <c r="FT1331" s="21"/>
      <c r="FU1331" s="21"/>
      <c r="FV1331" s="21"/>
      <c r="FW1331" s="21"/>
      <c r="FX1331" s="21"/>
      <c r="FY1331" s="21"/>
      <c r="FZ1331" s="21"/>
      <c r="GA1331" s="21"/>
      <c r="GB1331" s="21"/>
      <c r="GC1331" s="21"/>
      <c r="GD1331" s="21"/>
      <c r="GE1331" s="21"/>
      <c r="GF1331" s="21"/>
      <c r="GG1331" s="21"/>
      <c r="GH1331" s="21"/>
      <c r="GI1331" s="21"/>
      <c r="GJ1331" s="21"/>
      <c r="GK1331" s="21"/>
      <c r="GL1331" s="21"/>
      <c r="GM1331" s="21"/>
      <c r="GN1331" s="21"/>
      <c r="GO1331" s="21"/>
      <c r="GP1331" s="21"/>
      <c r="GQ1331" s="21"/>
      <c r="GR1331" s="21"/>
      <c r="GS1331" s="21"/>
      <c r="GT1331" s="21"/>
      <c r="GU1331" s="21"/>
      <c r="GV1331" s="21"/>
      <c r="GW1331" s="21"/>
      <c r="GX1331" s="21"/>
      <c r="GY1331" s="21"/>
      <c r="GZ1331" s="21"/>
      <c r="HA1331" s="21"/>
      <c r="HB1331" s="21"/>
      <c r="HC1331" s="21"/>
      <c r="HD1331" s="21"/>
      <c r="HE1331" s="21"/>
      <c r="HF1331" s="21"/>
      <c r="HG1331" s="21"/>
      <c r="HH1331" s="21"/>
      <c r="HI1331" s="21"/>
      <c r="HJ1331" s="21"/>
      <c r="HK1331" s="21"/>
      <c r="HL1331" s="21"/>
      <c r="HM1331" s="21"/>
      <c r="HN1331" s="21"/>
      <c r="HO1331" s="21"/>
      <c r="HP1331" s="21"/>
      <c r="HQ1331" s="21"/>
      <c r="HR1331" s="21"/>
      <c r="HS1331" s="21"/>
      <c r="HT1331" s="21"/>
      <c r="HU1331" s="21"/>
      <c r="HV1331" s="21"/>
      <c r="HW1331" s="21"/>
      <c r="HX1331" s="21"/>
      <c r="HY1331" s="21"/>
      <c r="HZ1331" s="21"/>
      <c r="IA1331" s="21"/>
      <c r="IB1331" s="21"/>
      <c r="IC1331" s="21"/>
      <c r="ID1331" s="21"/>
      <c r="IE1331" s="21"/>
      <c r="IF1331" s="21"/>
      <c r="IG1331" s="21"/>
      <c r="IH1331" s="21"/>
      <c r="II1331" s="21"/>
      <c r="IJ1331" s="21"/>
      <c r="IK1331" s="21"/>
      <c r="IL1331" s="21"/>
      <c r="IM1331" s="21"/>
      <c r="IN1331" s="21"/>
      <c r="IO1331" s="21"/>
      <c r="IP1331" s="21"/>
      <c r="IQ1331" s="21"/>
      <c r="IR1331" s="21"/>
      <c r="IS1331" s="21"/>
      <c r="IT1331" s="21"/>
      <c r="IU1331" s="21"/>
      <c r="IV1331" s="21"/>
      <c r="IW1331" s="21"/>
      <c r="IX1331" s="21"/>
      <c r="IY1331" s="21"/>
      <c r="IZ1331" s="21"/>
      <c r="JA1331" s="21"/>
      <c r="JB1331" s="21"/>
      <c r="JC1331" s="21"/>
      <c r="JD1331" s="21"/>
      <c r="JE1331" s="21"/>
      <c r="JF1331" s="21"/>
      <c r="JG1331" s="21"/>
      <c r="JH1331" s="21"/>
      <c r="JI1331" s="21"/>
      <c r="JJ1331" s="21"/>
      <c r="JK1331" s="21"/>
      <c r="JL1331" s="21"/>
      <c r="JM1331" s="21"/>
      <c r="JN1331" s="21"/>
      <c r="JO1331" s="21"/>
      <c r="JP1331" s="21"/>
      <c r="JQ1331" s="21"/>
      <c r="JR1331" s="21"/>
      <c r="JS1331" s="21"/>
      <c r="JT1331" s="21"/>
      <c r="JU1331" s="21"/>
      <c r="JV1331" s="21"/>
      <c r="JW1331" s="21"/>
      <c r="JX1331" s="21"/>
      <c r="JY1331" s="21"/>
    </row>
    <row r="1332" spans="1:285">
      <c r="A1332" s="21"/>
      <c r="B1332" s="21"/>
      <c r="C1332" s="21"/>
      <c r="D1332" s="21"/>
      <c r="E1332" s="21"/>
      <c r="F1332" s="21"/>
      <c r="G1332" s="21"/>
      <c r="H1332" s="21"/>
      <c r="I1332" s="21"/>
      <c r="J1332" s="21"/>
      <c r="K1332" s="21"/>
      <c r="L1332" s="21"/>
      <c r="M1332" s="21"/>
      <c r="N1332" s="21"/>
      <c r="O1332" s="21"/>
      <c r="P1332" s="21"/>
      <c r="Q1332" s="21"/>
      <c r="R1332" s="21"/>
      <c r="S1332" s="21"/>
      <c r="T1332" s="21"/>
      <c r="U1332" s="21"/>
      <c r="V1332" s="21"/>
      <c r="W1332" s="21"/>
      <c r="X1332" s="21"/>
      <c r="Y1332" s="21"/>
      <c r="Z1332" s="21"/>
      <c r="AA1332" s="21"/>
      <c r="AB1332" s="21"/>
      <c r="AC1332" s="80"/>
      <c r="AD1332" s="21"/>
      <c r="AE1332" s="21"/>
      <c r="AF1332" s="21"/>
      <c r="AG1332" s="21"/>
      <c r="AH1332" s="21"/>
      <c r="AI1332" s="21"/>
      <c r="AJ1332" s="21"/>
      <c r="AK1332" s="21"/>
      <c r="AL1332" s="21"/>
      <c r="AM1332" s="21"/>
      <c r="AN1332" s="21"/>
      <c r="AO1332" s="21"/>
      <c r="AP1332" s="21"/>
      <c r="AQ1332" s="21"/>
      <c r="AR1332" s="21"/>
      <c r="AS1332" s="21"/>
      <c r="AT1332" s="21"/>
      <c r="AU1332" s="21"/>
      <c r="AV1332" s="21"/>
      <c r="AW1332" s="21"/>
      <c r="AX1332" s="21"/>
      <c r="AY1332" s="21"/>
      <c r="AZ1332" s="21"/>
      <c r="BA1332" s="21"/>
      <c r="BB1332" s="21"/>
      <c r="BC1332" s="21"/>
      <c r="BD1332" s="21"/>
      <c r="BE1332" s="21"/>
      <c r="BF1332" s="21"/>
      <c r="BG1332" s="21"/>
      <c r="BH1332" s="21"/>
      <c r="BI1332" s="21"/>
      <c r="BJ1332" s="21"/>
      <c r="BK1332" s="21"/>
      <c r="BL1332" s="21"/>
      <c r="BM1332" s="21"/>
      <c r="BN1332" s="21"/>
      <c r="BO1332" s="21"/>
      <c r="BP1332" s="21"/>
      <c r="BQ1332" s="21"/>
      <c r="BR1332" s="21"/>
      <c r="BS1332" s="21"/>
      <c r="BT1332" s="21"/>
      <c r="BU1332" s="21"/>
      <c r="BV1332" s="21"/>
      <c r="BW1332" s="21"/>
      <c r="BX1332" s="21"/>
      <c r="BY1332" s="21"/>
      <c r="BZ1332" s="21"/>
      <c r="CA1332" s="21"/>
      <c r="CB1332" s="21"/>
      <c r="CC1332" s="21"/>
      <c r="CD1332" s="21"/>
      <c r="CE1332" s="21"/>
      <c r="CF1332" s="21"/>
      <c r="CG1332" s="21"/>
      <c r="CH1332" s="21"/>
      <c r="CI1332" s="21"/>
      <c r="CJ1332" s="21"/>
      <c r="CK1332" s="21"/>
      <c r="CL1332" s="21"/>
      <c r="CM1332" s="21"/>
      <c r="CN1332" s="21"/>
      <c r="CO1332" s="21"/>
      <c r="CP1332" s="21"/>
      <c r="CQ1332" s="21"/>
      <c r="CR1332" s="21"/>
      <c r="CS1332" s="21"/>
      <c r="CT1332" s="21"/>
      <c r="CU1332" s="21"/>
      <c r="CV1332" s="21"/>
      <c r="CW1332" s="21"/>
      <c r="CX1332" s="21"/>
      <c r="CY1332" s="21"/>
      <c r="CZ1332" s="21"/>
      <c r="DA1332" s="21"/>
      <c r="DB1332" s="21"/>
      <c r="DC1332" s="21"/>
      <c r="DD1332" s="21"/>
      <c r="DE1332" s="21"/>
      <c r="DF1332" s="21"/>
      <c r="DG1332" s="21"/>
      <c r="DH1332" s="21"/>
      <c r="DI1332" s="21"/>
      <c r="DJ1332" s="21"/>
      <c r="DK1332" s="21"/>
      <c r="DL1332" s="21"/>
      <c r="DM1332" s="21"/>
      <c r="DN1332" s="21"/>
      <c r="DO1332" s="21"/>
      <c r="DP1332" s="21"/>
      <c r="DQ1332" s="21"/>
      <c r="DR1332" s="21"/>
      <c r="DS1332" s="21"/>
      <c r="DT1332" s="21"/>
      <c r="DU1332" s="21"/>
      <c r="DV1332" s="21"/>
      <c r="DW1332" s="21"/>
      <c r="DX1332" s="21"/>
      <c r="DY1332" s="21"/>
      <c r="DZ1332" s="21"/>
      <c r="EA1332" s="21"/>
      <c r="EB1332" s="21"/>
      <c r="EC1332" s="21"/>
      <c r="ED1332" s="21"/>
      <c r="EE1332" s="21"/>
      <c r="EF1332" s="21"/>
      <c r="EG1332" s="21"/>
      <c r="EH1332" s="21"/>
      <c r="EI1332" s="21"/>
      <c r="EJ1332" s="21"/>
      <c r="EK1332" s="21"/>
      <c r="EL1332" s="21"/>
      <c r="EM1332" s="21"/>
      <c r="EN1332" s="21"/>
      <c r="EO1332" s="21"/>
      <c r="EP1332" s="21"/>
      <c r="EQ1332" s="21"/>
      <c r="ER1332" s="21"/>
      <c r="ES1332" s="21"/>
      <c r="ET1332" s="21"/>
      <c r="EU1332" s="21"/>
      <c r="EV1332" s="21"/>
      <c r="EW1332" s="21"/>
      <c r="EX1332" s="21"/>
      <c r="EY1332" s="21"/>
      <c r="EZ1332" s="21"/>
      <c r="FA1332" s="21"/>
      <c r="FB1332" s="21"/>
      <c r="FC1332" s="21"/>
      <c r="FD1332" s="21"/>
      <c r="FE1332" s="21"/>
      <c r="FF1332" s="21"/>
      <c r="FG1332" s="21"/>
      <c r="FH1332" s="21"/>
      <c r="FI1332" s="21"/>
      <c r="FJ1332" s="21"/>
      <c r="FK1332" s="21"/>
      <c r="FL1332" s="21"/>
      <c r="FM1332" s="21"/>
      <c r="FN1332" s="21"/>
      <c r="FO1332" s="21"/>
      <c r="FP1332" s="21"/>
      <c r="FQ1332" s="21"/>
      <c r="FR1332" s="21"/>
      <c r="FS1332" s="21"/>
      <c r="FT1332" s="21"/>
      <c r="FU1332" s="21"/>
      <c r="FV1332" s="21"/>
      <c r="FW1332" s="21"/>
      <c r="FX1332" s="21"/>
      <c r="FY1332" s="21"/>
      <c r="FZ1332" s="21"/>
      <c r="GA1332" s="21"/>
      <c r="GB1332" s="21"/>
      <c r="GC1332" s="21"/>
      <c r="GD1332" s="21"/>
      <c r="GE1332" s="21"/>
      <c r="GF1332" s="21"/>
      <c r="GG1332" s="21"/>
      <c r="GH1332" s="21"/>
      <c r="GI1332" s="21"/>
      <c r="GJ1332" s="21"/>
      <c r="GK1332" s="21"/>
      <c r="GL1332" s="21"/>
      <c r="GM1332" s="21"/>
      <c r="GN1332" s="21"/>
      <c r="GO1332" s="21"/>
      <c r="GP1332" s="21"/>
      <c r="GQ1332" s="21"/>
      <c r="GR1332" s="21"/>
      <c r="GS1332" s="21"/>
      <c r="GT1332" s="21"/>
      <c r="GU1332" s="21"/>
      <c r="GV1332" s="21"/>
      <c r="GW1332" s="21"/>
      <c r="GX1332" s="21"/>
      <c r="GY1332" s="21"/>
      <c r="GZ1332" s="21"/>
      <c r="HA1332" s="21"/>
      <c r="HB1332" s="21"/>
      <c r="HC1332" s="21"/>
      <c r="HD1332" s="21"/>
      <c r="HE1332" s="21"/>
      <c r="HF1332" s="21"/>
      <c r="HG1332" s="21"/>
      <c r="HH1332" s="21"/>
      <c r="HI1332" s="21"/>
      <c r="HJ1332" s="21"/>
      <c r="HK1332" s="21"/>
      <c r="HL1332" s="21"/>
      <c r="HM1332" s="21"/>
      <c r="HN1332" s="21"/>
      <c r="HO1332" s="21"/>
      <c r="HP1332" s="21"/>
      <c r="HQ1332" s="21"/>
      <c r="HR1332" s="21"/>
      <c r="HS1332" s="21"/>
      <c r="HT1332" s="21"/>
      <c r="HU1332" s="21"/>
      <c r="HV1332" s="21"/>
      <c r="HW1332" s="21"/>
      <c r="HX1332" s="21"/>
      <c r="HY1332" s="21"/>
      <c r="HZ1332" s="21"/>
      <c r="IA1332" s="21"/>
      <c r="IB1332" s="21"/>
      <c r="IC1332" s="21"/>
      <c r="ID1332" s="21"/>
      <c r="IE1332" s="21"/>
      <c r="IF1332" s="21"/>
      <c r="IG1332" s="21"/>
      <c r="IH1332" s="21"/>
      <c r="II1332" s="21"/>
      <c r="IJ1332" s="21"/>
      <c r="IK1332" s="21"/>
      <c r="IL1332" s="21"/>
      <c r="IM1332" s="21"/>
      <c r="IN1332" s="21"/>
      <c r="IO1332" s="21"/>
      <c r="IP1332" s="21"/>
      <c r="IQ1332" s="21"/>
      <c r="IR1332" s="21"/>
      <c r="IS1332" s="21"/>
      <c r="IT1332" s="21"/>
      <c r="IU1332" s="21"/>
      <c r="IV1332" s="21"/>
      <c r="IW1332" s="21"/>
      <c r="IX1332" s="21"/>
      <c r="IY1332" s="21"/>
      <c r="IZ1332" s="21"/>
      <c r="JA1332" s="21"/>
      <c r="JB1332" s="21"/>
      <c r="JC1332" s="21"/>
      <c r="JD1332" s="21"/>
      <c r="JE1332" s="21"/>
      <c r="JF1332" s="21"/>
      <c r="JG1332" s="21"/>
      <c r="JH1332" s="21"/>
      <c r="JI1332" s="21"/>
      <c r="JJ1332" s="21"/>
      <c r="JK1332" s="21"/>
      <c r="JL1332" s="21"/>
      <c r="JM1332" s="21"/>
      <c r="JN1332" s="21"/>
      <c r="JO1332" s="21"/>
      <c r="JP1332" s="21"/>
      <c r="JQ1332" s="21"/>
      <c r="JR1332" s="21"/>
      <c r="JS1332" s="21"/>
      <c r="JT1332" s="21"/>
      <c r="JU1332" s="21"/>
      <c r="JV1332" s="21"/>
      <c r="JW1332" s="21"/>
      <c r="JX1332" s="21"/>
      <c r="JY1332" s="21"/>
    </row>
    <row r="1333" spans="1:285">
      <c r="A1333" s="21"/>
      <c r="B1333" s="21"/>
      <c r="C1333" s="21"/>
      <c r="D1333" s="21"/>
      <c r="E1333" s="21"/>
      <c r="F1333" s="21"/>
      <c r="G1333" s="21"/>
      <c r="H1333" s="21"/>
      <c r="I1333" s="21"/>
      <c r="J1333" s="21"/>
      <c r="K1333" s="21"/>
      <c r="L1333" s="21"/>
      <c r="M1333" s="21"/>
      <c r="N1333" s="21"/>
      <c r="O1333" s="21"/>
      <c r="P1333" s="21"/>
      <c r="Q1333" s="21"/>
      <c r="R1333" s="21"/>
      <c r="S1333" s="21"/>
      <c r="T1333" s="21"/>
      <c r="U1333" s="21"/>
      <c r="V1333" s="21"/>
      <c r="W1333" s="21"/>
      <c r="X1333" s="21"/>
      <c r="Y1333" s="21"/>
      <c r="Z1333" s="21"/>
      <c r="AA1333" s="21"/>
      <c r="AB1333" s="21"/>
      <c r="AC1333" s="80"/>
      <c r="AD1333" s="21"/>
      <c r="AE1333" s="21"/>
      <c r="AF1333" s="21"/>
      <c r="AG1333" s="21"/>
      <c r="AH1333" s="21"/>
      <c r="AI1333" s="21"/>
      <c r="AJ1333" s="21"/>
      <c r="AK1333" s="21"/>
      <c r="AL1333" s="21"/>
      <c r="AM1333" s="21"/>
      <c r="AN1333" s="21"/>
      <c r="AO1333" s="21"/>
      <c r="AP1333" s="21"/>
      <c r="AQ1333" s="21"/>
      <c r="AR1333" s="21"/>
      <c r="AS1333" s="21"/>
      <c r="AT1333" s="21"/>
      <c r="AU1333" s="21"/>
      <c r="AV1333" s="21"/>
      <c r="AW1333" s="21"/>
      <c r="AX1333" s="21"/>
      <c r="AY1333" s="21"/>
      <c r="AZ1333" s="21"/>
      <c r="BA1333" s="21"/>
      <c r="BB1333" s="21"/>
      <c r="BC1333" s="21"/>
      <c r="BD1333" s="21"/>
      <c r="BE1333" s="21"/>
      <c r="BF1333" s="21"/>
      <c r="BG1333" s="21"/>
      <c r="BH1333" s="21"/>
      <c r="BI1333" s="21"/>
      <c r="BJ1333" s="21"/>
      <c r="BK1333" s="21"/>
      <c r="BL1333" s="21"/>
      <c r="BM1333" s="21"/>
      <c r="BN1333" s="21"/>
      <c r="BO1333" s="21"/>
      <c r="BP1333" s="21"/>
      <c r="BQ1333" s="21"/>
      <c r="BR1333" s="21"/>
      <c r="BS1333" s="21"/>
      <c r="BT1333" s="21"/>
      <c r="BU1333" s="21"/>
      <c r="BV1333" s="21"/>
      <c r="BW1333" s="21"/>
      <c r="BX1333" s="21"/>
      <c r="BY1333" s="21"/>
      <c r="BZ1333" s="21"/>
      <c r="CA1333" s="21"/>
      <c r="CB1333" s="21"/>
      <c r="CC1333" s="21"/>
      <c r="CD1333" s="21"/>
      <c r="CE1333" s="21"/>
      <c r="CF1333" s="21"/>
      <c r="CG1333" s="21"/>
      <c r="CH1333" s="21"/>
      <c r="CI1333" s="21"/>
      <c r="CJ1333" s="21"/>
      <c r="CK1333" s="21"/>
      <c r="CL1333" s="21"/>
      <c r="CM1333" s="21"/>
      <c r="CN1333" s="21"/>
      <c r="CO1333" s="21"/>
      <c r="CP1333" s="21"/>
      <c r="CQ1333" s="21"/>
      <c r="CR1333" s="21"/>
      <c r="CS1333" s="21"/>
      <c r="CT1333" s="21"/>
      <c r="CU1333" s="21"/>
      <c r="CV1333" s="21"/>
      <c r="CW1333" s="21"/>
      <c r="CX1333" s="21"/>
      <c r="CY1333" s="21"/>
      <c r="CZ1333" s="21"/>
      <c r="DA1333" s="21"/>
      <c r="DB1333" s="21"/>
      <c r="DC1333" s="21"/>
      <c r="DD1333" s="21"/>
      <c r="DE1333" s="21"/>
      <c r="DF1333" s="21"/>
      <c r="DG1333" s="21"/>
      <c r="DH1333" s="21"/>
      <c r="DI1333" s="21"/>
      <c r="DJ1333" s="21"/>
      <c r="DK1333" s="21"/>
      <c r="DL1333" s="21"/>
      <c r="DM1333" s="21"/>
      <c r="DN1333" s="21"/>
      <c r="DO1333" s="21"/>
      <c r="DP1333" s="21"/>
      <c r="DQ1333" s="21"/>
      <c r="DR1333" s="21"/>
      <c r="DS1333" s="21"/>
      <c r="DT1333" s="21"/>
      <c r="DU1333" s="21"/>
      <c r="DV1333" s="21"/>
      <c r="DW1333" s="21"/>
      <c r="DX1333" s="21"/>
      <c r="DY1333" s="21"/>
      <c r="DZ1333" s="21"/>
      <c r="EA1333" s="21"/>
      <c r="EB1333" s="21"/>
      <c r="EC1333" s="21"/>
      <c r="ED1333" s="21"/>
      <c r="EE1333" s="21"/>
      <c r="EF1333" s="21"/>
      <c r="EG1333" s="21"/>
      <c r="EH1333" s="21"/>
      <c r="EI1333" s="21"/>
      <c r="EJ1333" s="21"/>
      <c r="EK1333" s="21"/>
      <c r="EL1333" s="21"/>
      <c r="EM1333" s="21"/>
      <c r="EN1333" s="21"/>
      <c r="EO1333" s="21"/>
      <c r="EP1333" s="21"/>
      <c r="EQ1333" s="21"/>
      <c r="ER1333" s="21"/>
      <c r="ES1333" s="21"/>
      <c r="ET1333" s="21"/>
      <c r="EU1333" s="21"/>
      <c r="EV1333" s="21"/>
      <c r="EW1333" s="21"/>
      <c r="EX1333" s="21"/>
      <c r="EY1333" s="21"/>
      <c r="EZ1333" s="21"/>
      <c r="FA1333" s="21"/>
      <c r="FB1333" s="21"/>
      <c r="FC1333" s="21"/>
      <c r="FD1333" s="21"/>
      <c r="FE1333" s="21"/>
      <c r="FF1333" s="21"/>
      <c r="FG1333" s="21"/>
      <c r="FH1333" s="21"/>
      <c r="FI1333" s="21"/>
      <c r="FJ1333" s="21"/>
      <c r="FK1333" s="21"/>
      <c r="FL1333" s="21"/>
      <c r="FM1333" s="21"/>
      <c r="FN1333" s="21"/>
      <c r="FO1333" s="21"/>
      <c r="FP1333" s="21"/>
      <c r="FQ1333" s="21"/>
      <c r="FR1333" s="21"/>
      <c r="FS1333" s="21"/>
      <c r="FT1333" s="21"/>
      <c r="FU1333" s="21"/>
      <c r="FV1333" s="21"/>
      <c r="FW1333" s="21"/>
      <c r="FX1333" s="21"/>
      <c r="FY1333" s="21"/>
      <c r="FZ1333" s="21"/>
      <c r="GA1333" s="21"/>
      <c r="GB1333" s="21"/>
      <c r="GC1333" s="21"/>
      <c r="GD1333" s="21"/>
      <c r="GE1333" s="21"/>
      <c r="GF1333" s="21"/>
      <c r="GG1333" s="21"/>
      <c r="GH1333" s="21"/>
      <c r="GI1333" s="21"/>
      <c r="GJ1333" s="21"/>
      <c r="GK1333" s="21"/>
      <c r="GL1333" s="21"/>
      <c r="GM1333" s="21"/>
      <c r="GN1333" s="21"/>
      <c r="GO1333" s="21"/>
      <c r="GP1333" s="21"/>
      <c r="GQ1333" s="21"/>
      <c r="GR1333" s="21"/>
      <c r="GS1333" s="21"/>
      <c r="GT1333" s="21"/>
      <c r="GU1333" s="21"/>
      <c r="GV1333" s="21"/>
      <c r="GW1333" s="21"/>
      <c r="GX1333" s="21"/>
      <c r="GY1333" s="21"/>
      <c r="GZ1333" s="21"/>
      <c r="HA1333" s="21"/>
      <c r="HB1333" s="21"/>
      <c r="HC1333" s="21"/>
      <c r="HD1333" s="21"/>
      <c r="HE1333" s="21"/>
      <c r="HF1333" s="21"/>
      <c r="HG1333" s="21"/>
      <c r="HH1333" s="21"/>
      <c r="HI1333" s="21"/>
      <c r="HJ1333" s="21"/>
      <c r="HK1333" s="21"/>
      <c r="HL1333" s="21"/>
      <c r="HM1333" s="21"/>
      <c r="HN1333" s="21"/>
      <c r="HO1333" s="21"/>
      <c r="HP1333" s="21"/>
      <c r="HQ1333" s="21"/>
      <c r="HR1333" s="21"/>
      <c r="HS1333" s="21"/>
      <c r="HT1333" s="21"/>
      <c r="HU1333" s="21"/>
      <c r="HV1333" s="21"/>
      <c r="HW1333" s="21"/>
      <c r="HX1333" s="21"/>
      <c r="HY1333" s="21"/>
      <c r="HZ1333" s="21"/>
      <c r="IA1333" s="21"/>
      <c r="IB1333" s="21"/>
      <c r="IC1333" s="21"/>
      <c r="ID1333" s="21"/>
      <c r="IE1333" s="21"/>
      <c r="IF1333" s="21"/>
      <c r="IG1333" s="21"/>
      <c r="IH1333" s="21"/>
      <c r="II1333" s="21"/>
      <c r="IJ1333" s="21"/>
      <c r="IK1333" s="21"/>
      <c r="IL1333" s="21"/>
      <c r="IM1333" s="21"/>
      <c r="IN1333" s="21"/>
      <c r="IO1333" s="21"/>
      <c r="IP1333" s="21"/>
      <c r="IQ1333" s="21"/>
      <c r="IR1333" s="21"/>
      <c r="IS1333" s="21"/>
      <c r="IT1333" s="21"/>
      <c r="IU1333" s="21"/>
      <c r="IV1333" s="21"/>
      <c r="IW1333" s="21"/>
      <c r="IX1333" s="21"/>
      <c r="IY1333" s="21"/>
      <c r="IZ1333" s="21"/>
      <c r="JA1333" s="21"/>
      <c r="JB1333" s="21"/>
      <c r="JC1333" s="21"/>
      <c r="JD1333" s="21"/>
      <c r="JE1333" s="21"/>
      <c r="JF1333" s="21"/>
      <c r="JG1333" s="21"/>
      <c r="JH1333" s="21"/>
      <c r="JI1333" s="21"/>
      <c r="JJ1333" s="21"/>
      <c r="JK1333" s="21"/>
      <c r="JL1333" s="21"/>
      <c r="JM1333" s="21"/>
      <c r="JN1333" s="21"/>
      <c r="JO1333" s="21"/>
      <c r="JP1333" s="21"/>
      <c r="JQ1333" s="21"/>
      <c r="JR1333" s="21"/>
      <c r="JS1333" s="21"/>
      <c r="JT1333" s="21"/>
      <c r="JU1333" s="21"/>
      <c r="JV1333" s="21"/>
      <c r="JW1333" s="21"/>
      <c r="JX1333" s="21"/>
      <c r="JY1333" s="21"/>
    </row>
    <row r="1334" spans="1:285">
      <c r="A1334" s="21"/>
      <c r="B1334" s="21"/>
      <c r="C1334" s="21"/>
      <c r="D1334" s="21"/>
      <c r="E1334" s="21"/>
      <c r="F1334" s="21"/>
      <c r="G1334" s="21"/>
      <c r="H1334" s="21"/>
      <c r="I1334" s="21"/>
      <c r="J1334" s="21"/>
      <c r="K1334" s="21"/>
      <c r="L1334" s="21"/>
      <c r="M1334" s="21"/>
      <c r="N1334" s="21"/>
      <c r="O1334" s="21"/>
      <c r="P1334" s="21"/>
      <c r="Q1334" s="21"/>
      <c r="R1334" s="21"/>
      <c r="S1334" s="21"/>
      <c r="T1334" s="21"/>
      <c r="U1334" s="21"/>
      <c r="V1334" s="21"/>
      <c r="W1334" s="21"/>
      <c r="X1334" s="21"/>
      <c r="Y1334" s="21"/>
      <c r="Z1334" s="21"/>
      <c r="AA1334" s="21"/>
      <c r="AB1334" s="21"/>
      <c r="AC1334" s="80"/>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21"/>
      <c r="BK1334" s="21"/>
      <c r="BL1334" s="21"/>
      <c r="BM1334" s="21"/>
      <c r="BN1334" s="21"/>
      <c r="BO1334" s="21"/>
      <c r="BP1334" s="21"/>
      <c r="BQ1334" s="21"/>
      <c r="BR1334" s="21"/>
      <c r="BS1334" s="21"/>
      <c r="BT1334" s="21"/>
      <c r="BU1334" s="21"/>
      <c r="BV1334" s="21"/>
      <c r="BW1334" s="21"/>
      <c r="BX1334" s="21"/>
      <c r="BY1334" s="21"/>
      <c r="BZ1334" s="21"/>
      <c r="CA1334" s="21"/>
      <c r="CB1334" s="21"/>
      <c r="CC1334" s="21"/>
      <c r="CD1334" s="21"/>
      <c r="CE1334" s="21"/>
      <c r="CF1334" s="21"/>
      <c r="CG1334" s="21"/>
      <c r="CH1334" s="21"/>
      <c r="CI1334" s="21"/>
      <c r="CJ1334" s="21"/>
      <c r="CK1334" s="21"/>
      <c r="CL1334" s="21"/>
      <c r="CM1334" s="21"/>
      <c r="CN1334" s="21"/>
      <c r="CO1334" s="21"/>
      <c r="CP1334" s="21"/>
      <c r="CQ1334" s="21"/>
      <c r="CR1334" s="21"/>
      <c r="CS1334" s="21"/>
      <c r="CT1334" s="21"/>
      <c r="CU1334" s="21"/>
      <c r="CV1334" s="21"/>
      <c r="CW1334" s="21"/>
      <c r="CX1334" s="21"/>
      <c r="CY1334" s="21"/>
      <c r="CZ1334" s="21"/>
      <c r="DA1334" s="21"/>
      <c r="DB1334" s="21"/>
      <c r="DC1334" s="21"/>
      <c r="DD1334" s="21"/>
      <c r="DE1334" s="21"/>
      <c r="DF1334" s="21"/>
      <c r="DG1334" s="21"/>
      <c r="DH1334" s="21"/>
      <c r="DI1334" s="21"/>
      <c r="DJ1334" s="21"/>
      <c r="DK1334" s="21"/>
      <c r="DL1334" s="21"/>
      <c r="DM1334" s="21"/>
      <c r="DN1334" s="21"/>
      <c r="DO1334" s="21"/>
      <c r="DP1334" s="21"/>
      <c r="DQ1334" s="21"/>
      <c r="DR1334" s="21"/>
      <c r="DS1334" s="21"/>
      <c r="DT1334" s="21"/>
      <c r="DU1334" s="21"/>
      <c r="DV1334" s="21"/>
      <c r="DW1334" s="21"/>
      <c r="DX1334" s="21"/>
      <c r="DY1334" s="21"/>
      <c r="DZ1334" s="21"/>
      <c r="EA1334" s="21"/>
      <c r="EB1334" s="21"/>
      <c r="EC1334" s="21"/>
      <c r="ED1334" s="21"/>
      <c r="EE1334" s="21"/>
      <c r="EF1334" s="21"/>
      <c r="EG1334" s="21"/>
      <c r="EH1334" s="21"/>
      <c r="EI1334" s="21"/>
      <c r="EJ1334" s="21"/>
      <c r="EK1334" s="21"/>
      <c r="EL1334" s="21"/>
      <c r="EM1334" s="21"/>
      <c r="EN1334" s="21"/>
      <c r="EO1334" s="21"/>
      <c r="EP1334" s="21"/>
      <c r="EQ1334" s="21"/>
      <c r="ER1334" s="21"/>
      <c r="ES1334" s="21"/>
      <c r="ET1334" s="21"/>
      <c r="EU1334" s="21"/>
      <c r="EV1334" s="21"/>
      <c r="EW1334" s="21"/>
      <c r="EX1334" s="21"/>
      <c r="EY1334" s="21"/>
      <c r="EZ1334" s="21"/>
      <c r="FA1334" s="21"/>
      <c r="FB1334" s="21"/>
      <c r="FC1334" s="21"/>
      <c r="FD1334" s="21"/>
      <c r="FE1334" s="21"/>
      <c r="FF1334" s="21"/>
      <c r="FG1334" s="21"/>
      <c r="FH1334" s="21"/>
      <c r="FI1334" s="21"/>
      <c r="FJ1334" s="21"/>
      <c r="FK1334" s="21"/>
      <c r="FL1334" s="21"/>
      <c r="FM1334" s="21"/>
      <c r="FN1334" s="21"/>
      <c r="FO1334" s="21"/>
      <c r="FP1334" s="21"/>
      <c r="FQ1334" s="21"/>
      <c r="FR1334" s="21"/>
      <c r="FS1334" s="21"/>
      <c r="FT1334" s="21"/>
      <c r="FU1334" s="21"/>
      <c r="FV1334" s="21"/>
      <c r="FW1334" s="21"/>
      <c r="FX1334" s="21"/>
      <c r="FY1334" s="21"/>
      <c r="FZ1334" s="21"/>
      <c r="GA1334" s="21"/>
      <c r="GB1334" s="21"/>
      <c r="GC1334" s="21"/>
      <c r="GD1334" s="21"/>
      <c r="GE1334" s="21"/>
      <c r="GF1334" s="21"/>
      <c r="GG1334" s="21"/>
      <c r="GH1334" s="21"/>
      <c r="GI1334" s="21"/>
      <c r="GJ1334" s="21"/>
      <c r="GK1334" s="21"/>
      <c r="GL1334" s="21"/>
      <c r="GM1334" s="21"/>
      <c r="GN1334" s="21"/>
      <c r="GO1334" s="21"/>
      <c r="GP1334" s="21"/>
      <c r="GQ1334" s="21"/>
      <c r="GR1334" s="21"/>
      <c r="GS1334" s="21"/>
      <c r="GT1334" s="21"/>
      <c r="GU1334" s="21"/>
      <c r="GV1334" s="21"/>
      <c r="GW1334" s="21"/>
      <c r="GX1334" s="21"/>
      <c r="GY1334" s="21"/>
      <c r="GZ1334" s="21"/>
      <c r="HA1334" s="21"/>
      <c r="HB1334" s="21"/>
      <c r="HC1334" s="21"/>
      <c r="HD1334" s="21"/>
      <c r="HE1334" s="21"/>
      <c r="HF1334" s="21"/>
      <c r="HG1334" s="21"/>
      <c r="HH1334" s="21"/>
      <c r="HI1334" s="21"/>
      <c r="HJ1334" s="21"/>
      <c r="HK1334" s="21"/>
      <c r="HL1334" s="21"/>
      <c r="HM1334" s="21"/>
      <c r="HN1334" s="21"/>
      <c r="HO1334" s="21"/>
      <c r="HP1334" s="21"/>
      <c r="HQ1334" s="21"/>
      <c r="HR1334" s="21"/>
      <c r="HS1334" s="21"/>
      <c r="HT1334" s="21"/>
      <c r="HU1334" s="21"/>
      <c r="HV1334" s="21"/>
      <c r="HW1334" s="21"/>
      <c r="HX1334" s="21"/>
      <c r="HY1334" s="21"/>
      <c r="HZ1334" s="21"/>
      <c r="IA1334" s="21"/>
      <c r="IB1334" s="21"/>
      <c r="IC1334" s="21"/>
      <c r="ID1334" s="21"/>
      <c r="IE1334" s="21"/>
      <c r="IF1334" s="21"/>
      <c r="IG1334" s="21"/>
      <c r="IH1334" s="21"/>
      <c r="II1334" s="21"/>
      <c r="IJ1334" s="21"/>
      <c r="IK1334" s="21"/>
      <c r="IL1334" s="21"/>
      <c r="IM1334" s="21"/>
      <c r="IN1334" s="21"/>
      <c r="IO1334" s="21"/>
      <c r="IP1334" s="21"/>
      <c r="IQ1334" s="21"/>
      <c r="IR1334" s="21"/>
      <c r="IS1334" s="21"/>
      <c r="IT1334" s="21"/>
      <c r="IU1334" s="21"/>
      <c r="IV1334" s="21"/>
      <c r="IW1334" s="21"/>
      <c r="IX1334" s="21"/>
      <c r="IY1334" s="21"/>
      <c r="IZ1334" s="21"/>
      <c r="JA1334" s="21"/>
      <c r="JB1334" s="21"/>
      <c r="JC1334" s="21"/>
      <c r="JD1334" s="21"/>
      <c r="JE1334" s="21"/>
      <c r="JF1334" s="21"/>
      <c r="JG1334" s="21"/>
      <c r="JH1334" s="21"/>
      <c r="JI1334" s="21"/>
      <c r="JJ1334" s="21"/>
      <c r="JK1334" s="21"/>
      <c r="JL1334" s="21"/>
      <c r="JM1334" s="21"/>
      <c r="JN1334" s="21"/>
      <c r="JO1334" s="21"/>
      <c r="JP1334" s="21"/>
      <c r="JQ1334" s="21"/>
      <c r="JR1334" s="21"/>
      <c r="JS1334" s="21"/>
      <c r="JT1334" s="21"/>
      <c r="JU1334" s="21"/>
      <c r="JV1334" s="21"/>
      <c r="JW1334" s="21"/>
      <c r="JX1334" s="21"/>
      <c r="JY1334" s="21"/>
    </row>
    <row r="1335" spans="1:285">
      <c r="A1335" s="21"/>
      <c r="B1335" s="21"/>
      <c r="C1335" s="21"/>
      <c r="D1335" s="21"/>
      <c r="E1335" s="21"/>
      <c r="F1335" s="21"/>
      <c r="G1335" s="21"/>
      <c r="H1335" s="21"/>
      <c r="I1335" s="21"/>
      <c r="J1335" s="21"/>
      <c r="K1335" s="21"/>
      <c r="L1335" s="21"/>
      <c r="M1335" s="21"/>
      <c r="N1335" s="21"/>
      <c r="O1335" s="21"/>
      <c r="P1335" s="21"/>
      <c r="Q1335" s="21"/>
      <c r="R1335" s="21"/>
      <c r="S1335" s="21"/>
      <c r="T1335" s="21"/>
      <c r="U1335" s="21"/>
      <c r="V1335" s="21"/>
      <c r="W1335" s="21"/>
      <c r="X1335" s="21"/>
      <c r="Y1335" s="21"/>
      <c r="Z1335" s="21"/>
      <c r="AA1335" s="21"/>
      <c r="AB1335" s="21"/>
      <c r="AC1335" s="80"/>
      <c r="AD1335" s="21"/>
      <c r="AE1335" s="21"/>
      <c r="AF1335" s="21"/>
      <c r="AG1335" s="21"/>
      <c r="AH1335" s="21"/>
      <c r="AI1335" s="21"/>
      <c r="AJ1335" s="21"/>
      <c r="AK1335" s="21"/>
      <c r="AL1335" s="21"/>
      <c r="AM1335" s="21"/>
      <c r="AN1335" s="21"/>
      <c r="AO1335" s="21"/>
      <c r="AP1335" s="21"/>
      <c r="AQ1335" s="21"/>
      <c r="AR1335" s="21"/>
      <c r="AS1335" s="21"/>
      <c r="AT1335" s="21"/>
      <c r="AU1335" s="21"/>
      <c r="AV1335" s="21"/>
      <c r="AW1335" s="21"/>
      <c r="AX1335" s="21"/>
      <c r="AY1335" s="21"/>
      <c r="AZ1335" s="21"/>
      <c r="BA1335" s="21"/>
      <c r="BB1335" s="21"/>
      <c r="BC1335" s="21"/>
      <c r="BD1335" s="21"/>
      <c r="BE1335" s="21"/>
      <c r="BF1335" s="21"/>
      <c r="BG1335" s="21"/>
      <c r="BH1335" s="21"/>
      <c r="BI1335" s="21"/>
      <c r="BJ1335" s="21"/>
      <c r="BK1335" s="21"/>
      <c r="BL1335" s="21"/>
      <c r="BM1335" s="21"/>
      <c r="BN1335" s="21"/>
      <c r="BO1335" s="21"/>
      <c r="BP1335" s="21"/>
      <c r="BQ1335" s="21"/>
      <c r="BR1335" s="21"/>
      <c r="BS1335" s="21"/>
      <c r="BT1335" s="21"/>
      <c r="BU1335" s="21"/>
      <c r="BV1335" s="21"/>
      <c r="BW1335" s="21"/>
      <c r="BX1335" s="21"/>
      <c r="BY1335" s="21"/>
      <c r="BZ1335" s="21"/>
      <c r="CA1335" s="21"/>
      <c r="CB1335" s="21"/>
      <c r="CC1335" s="21"/>
      <c r="CD1335" s="21"/>
      <c r="CE1335" s="21"/>
      <c r="CF1335" s="21"/>
      <c r="CG1335" s="21"/>
      <c r="CH1335" s="21"/>
      <c r="CI1335" s="21"/>
      <c r="CJ1335" s="21"/>
      <c r="CK1335" s="21"/>
      <c r="CL1335" s="21"/>
      <c r="CM1335" s="21"/>
      <c r="CN1335" s="21"/>
      <c r="CO1335" s="21"/>
      <c r="CP1335" s="21"/>
      <c r="CQ1335" s="21"/>
      <c r="CR1335" s="21"/>
      <c r="CS1335" s="21"/>
      <c r="CT1335" s="21"/>
      <c r="CU1335" s="21"/>
      <c r="CV1335" s="21"/>
      <c r="CW1335" s="21"/>
      <c r="CX1335" s="21"/>
      <c r="CY1335" s="21"/>
      <c r="CZ1335" s="21"/>
      <c r="DA1335" s="21"/>
      <c r="DB1335" s="21"/>
      <c r="DC1335" s="21"/>
      <c r="DD1335" s="21"/>
      <c r="DE1335" s="21"/>
      <c r="DF1335" s="21"/>
      <c r="DG1335" s="21"/>
      <c r="DH1335" s="21"/>
      <c r="DI1335" s="21"/>
      <c r="DJ1335" s="21"/>
      <c r="DK1335" s="21"/>
      <c r="DL1335" s="21"/>
      <c r="DM1335" s="21"/>
      <c r="DN1335" s="21"/>
      <c r="DO1335" s="21"/>
      <c r="DP1335" s="21"/>
      <c r="DQ1335" s="21"/>
      <c r="DR1335" s="21"/>
      <c r="DS1335" s="21"/>
      <c r="DT1335" s="21"/>
      <c r="DU1335" s="21"/>
      <c r="DV1335" s="21"/>
      <c r="DW1335" s="21"/>
      <c r="DX1335" s="21"/>
      <c r="DY1335" s="21"/>
      <c r="DZ1335" s="21"/>
      <c r="EA1335" s="21"/>
      <c r="EB1335" s="21"/>
      <c r="EC1335" s="21"/>
      <c r="ED1335" s="21"/>
      <c r="EE1335" s="21"/>
      <c r="EF1335" s="21"/>
      <c r="EG1335" s="21"/>
      <c r="EH1335" s="21"/>
      <c r="EI1335" s="21"/>
      <c r="EJ1335" s="21"/>
      <c r="EK1335" s="21"/>
      <c r="EL1335" s="21"/>
      <c r="EM1335" s="21"/>
      <c r="EN1335" s="21"/>
      <c r="EO1335" s="21"/>
      <c r="EP1335" s="21"/>
      <c r="EQ1335" s="21"/>
      <c r="ER1335" s="21"/>
      <c r="ES1335" s="21"/>
      <c r="ET1335" s="21"/>
      <c r="EU1335" s="21"/>
      <c r="EV1335" s="21"/>
      <c r="EW1335" s="21"/>
      <c r="EX1335" s="21"/>
      <c r="EY1335" s="21"/>
      <c r="EZ1335" s="21"/>
      <c r="FA1335" s="21"/>
      <c r="FB1335" s="21"/>
      <c r="FC1335" s="21"/>
      <c r="FD1335" s="21"/>
      <c r="FE1335" s="21"/>
      <c r="FF1335" s="21"/>
      <c r="FG1335" s="21"/>
      <c r="FH1335" s="21"/>
      <c r="FI1335" s="21"/>
      <c r="FJ1335" s="21"/>
      <c r="FK1335" s="21"/>
      <c r="FL1335" s="21"/>
      <c r="FM1335" s="21"/>
      <c r="FN1335" s="21"/>
      <c r="FO1335" s="21"/>
      <c r="FP1335" s="21"/>
      <c r="FQ1335" s="21"/>
      <c r="FR1335" s="21"/>
      <c r="FS1335" s="21"/>
      <c r="FT1335" s="21"/>
      <c r="FU1335" s="21"/>
      <c r="FV1335" s="21"/>
      <c r="FW1335" s="21"/>
      <c r="FX1335" s="21"/>
      <c r="FY1335" s="21"/>
      <c r="FZ1335" s="21"/>
      <c r="GA1335" s="21"/>
      <c r="GB1335" s="21"/>
      <c r="GC1335" s="21"/>
      <c r="GD1335" s="21"/>
      <c r="GE1335" s="21"/>
      <c r="GF1335" s="21"/>
      <c r="GG1335" s="21"/>
      <c r="GH1335" s="21"/>
      <c r="GI1335" s="21"/>
      <c r="GJ1335" s="21"/>
      <c r="GK1335" s="21"/>
      <c r="GL1335" s="21"/>
      <c r="GM1335" s="21"/>
      <c r="GN1335" s="21"/>
      <c r="GO1335" s="21"/>
      <c r="GP1335" s="21"/>
      <c r="GQ1335" s="21"/>
      <c r="GR1335" s="21"/>
      <c r="GS1335" s="21"/>
      <c r="GT1335" s="21"/>
      <c r="GU1335" s="21"/>
      <c r="GV1335" s="21"/>
      <c r="GW1335" s="21"/>
      <c r="GX1335" s="21"/>
      <c r="GY1335" s="21"/>
      <c r="GZ1335" s="21"/>
      <c r="HA1335" s="21"/>
      <c r="HB1335" s="21"/>
      <c r="HC1335" s="21"/>
      <c r="HD1335" s="21"/>
      <c r="HE1335" s="21"/>
      <c r="HF1335" s="21"/>
      <c r="HG1335" s="21"/>
      <c r="HH1335" s="21"/>
      <c r="HI1335" s="21"/>
      <c r="HJ1335" s="21"/>
      <c r="HK1335" s="21"/>
      <c r="HL1335" s="21"/>
      <c r="HM1335" s="21"/>
      <c r="HN1335" s="21"/>
      <c r="HO1335" s="21"/>
      <c r="HP1335" s="21"/>
      <c r="HQ1335" s="21"/>
      <c r="HR1335" s="21"/>
      <c r="HS1335" s="21"/>
      <c r="HT1335" s="21"/>
      <c r="HU1335" s="21"/>
      <c r="HV1335" s="21"/>
      <c r="HW1335" s="21"/>
      <c r="HX1335" s="21"/>
      <c r="HY1335" s="21"/>
      <c r="HZ1335" s="21"/>
      <c r="IA1335" s="21"/>
      <c r="IB1335" s="21"/>
      <c r="IC1335" s="21"/>
      <c r="ID1335" s="21"/>
      <c r="IE1335" s="21"/>
      <c r="IF1335" s="21"/>
      <c r="IG1335" s="21"/>
      <c r="IH1335" s="21"/>
      <c r="II1335" s="21"/>
      <c r="IJ1335" s="21"/>
      <c r="IK1335" s="21"/>
      <c r="IL1335" s="21"/>
      <c r="IM1335" s="21"/>
      <c r="IN1335" s="21"/>
      <c r="IO1335" s="21"/>
      <c r="IP1335" s="21"/>
      <c r="IQ1335" s="21"/>
      <c r="IR1335" s="21"/>
      <c r="IS1335" s="21"/>
      <c r="IT1335" s="21"/>
      <c r="IU1335" s="21"/>
      <c r="IV1335" s="21"/>
      <c r="IW1335" s="21"/>
      <c r="IX1335" s="21"/>
      <c r="IY1335" s="21"/>
      <c r="IZ1335" s="21"/>
      <c r="JA1335" s="21"/>
      <c r="JB1335" s="21"/>
      <c r="JC1335" s="21"/>
      <c r="JD1335" s="21"/>
      <c r="JE1335" s="21"/>
      <c r="JF1335" s="21"/>
      <c r="JG1335" s="21"/>
      <c r="JH1335" s="21"/>
      <c r="JI1335" s="21"/>
      <c r="JJ1335" s="21"/>
      <c r="JK1335" s="21"/>
      <c r="JL1335" s="21"/>
      <c r="JM1335" s="21"/>
      <c r="JN1335" s="21"/>
      <c r="JO1335" s="21"/>
      <c r="JP1335" s="21"/>
      <c r="JQ1335" s="21"/>
      <c r="JR1335" s="21"/>
      <c r="JS1335" s="21"/>
      <c r="JT1335" s="21"/>
      <c r="JU1335" s="21"/>
      <c r="JV1335" s="21"/>
      <c r="JW1335" s="21"/>
      <c r="JX1335" s="21"/>
      <c r="JY1335" s="21"/>
    </row>
    <row r="1336" spans="1:285">
      <c r="A1336" s="21"/>
      <c r="B1336" s="21"/>
      <c r="C1336" s="21"/>
      <c r="D1336" s="21"/>
      <c r="E1336" s="21"/>
      <c r="F1336" s="21"/>
      <c r="G1336" s="21"/>
      <c r="H1336" s="21"/>
      <c r="I1336" s="21"/>
      <c r="J1336" s="21"/>
      <c r="K1336" s="21"/>
      <c r="L1336" s="21"/>
      <c r="M1336" s="21"/>
      <c r="N1336" s="21"/>
      <c r="O1336" s="21"/>
      <c r="P1336" s="21"/>
      <c r="Q1336" s="21"/>
      <c r="R1336" s="21"/>
      <c r="S1336" s="21"/>
      <c r="T1336" s="21"/>
      <c r="U1336" s="21"/>
      <c r="V1336" s="21"/>
      <c r="W1336" s="21"/>
      <c r="X1336" s="21"/>
      <c r="Y1336" s="21"/>
      <c r="Z1336" s="21"/>
      <c r="AA1336" s="21"/>
      <c r="AB1336" s="21"/>
      <c r="AC1336" s="80"/>
      <c r="AD1336" s="21"/>
      <c r="AE1336" s="21"/>
      <c r="AF1336" s="21"/>
      <c r="AG1336" s="21"/>
      <c r="AH1336" s="21"/>
      <c r="AI1336" s="21"/>
      <c r="AJ1336" s="21"/>
      <c r="AK1336" s="21"/>
      <c r="AL1336" s="21"/>
      <c r="AM1336" s="21"/>
      <c r="AN1336" s="21"/>
      <c r="AO1336" s="21"/>
      <c r="AP1336" s="21"/>
      <c r="AQ1336" s="21"/>
      <c r="AR1336" s="21"/>
      <c r="AS1336" s="21"/>
      <c r="AT1336" s="21"/>
      <c r="AU1336" s="21"/>
      <c r="AV1336" s="21"/>
      <c r="AW1336" s="21"/>
      <c r="AX1336" s="21"/>
      <c r="AY1336" s="21"/>
      <c r="AZ1336" s="21"/>
      <c r="BA1336" s="21"/>
      <c r="BB1336" s="21"/>
      <c r="BC1336" s="21"/>
      <c r="BD1336" s="21"/>
      <c r="BE1336" s="21"/>
      <c r="BF1336" s="21"/>
      <c r="BG1336" s="21"/>
      <c r="BH1336" s="21"/>
      <c r="BI1336" s="21"/>
      <c r="BJ1336" s="21"/>
      <c r="BK1336" s="21"/>
      <c r="BL1336" s="21"/>
      <c r="BM1336" s="21"/>
      <c r="BN1336" s="21"/>
      <c r="BO1336" s="21"/>
      <c r="BP1336" s="21"/>
      <c r="BQ1336" s="21"/>
      <c r="BR1336" s="21"/>
      <c r="BS1336" s="21"/>
      <c r="BT1336" s="21"/>
      <c r="BU1336" s="21"/>
      <c r="BV1336" s="21"/>
      <c r="BW1336" s="21"/>
      <c r="BX1336" s="21"/>
      <c r="BY1336" s="21"/>
      <c r="BZ1336" s="21"/>
      <c r="CA1336" s="21"/>
      <c r="CB1336" s="21"/>
      <c r="CC1336" s="21"/>
      <c r="CD1336" s="21"/>
      <c r="CE1336" s="21"/>
      <c r="CF1336" s="21"/>
      <c r="CG1336" s="21"/>
      <c r="CH1336" s="21"/>
      <c r="CI1336" s="21"/>
      <c r="CJ1336" s="21"/>
      <c r="CK1336" s="21"/>
      <c r="CL1336" s="21"/>
      <c r="CM1336" s="21"/>
      <c r="CN1336" s="21"/>
      <c r="CO1336" s="21"/>
      <c r="CP1336" s="21"/>
      <c r="CQ1336" s="21"/>
      <c r="CR1336" s="21"/>
      <c r="CS1336" s="21"/>
      <c r="CT1336" s="21"/>
      <c r="CU1336" s="21"/>
      <c r="CV1336" s="21"/>
      <c r="CW1336" s="21"/>
      <c r="CX1336" s="21"/>
      <c r="CY1336" s="21"/>
      <c r="CZ1336" s="21"/>
      <c r="DA1336" s="21"/>
      <c r="DB1336" s="21"/>
      <c r="DC1336" s="21"/>
      <c r="DD1336" s="21"/>
      <c r="DE1336" s="21"/>
      <c r="DF1336" s="21"/>
      <c r="DG1336" s="21"/>
      <c r="DH1336" s="21"/>
      <c r="DI1336" s="21"/>
      <c r="DJ1336" s="21"/>
      <c r="DK1336" s="21"/>
      <c r="DL1336" s="21"/>
      <c r="DM1336" s="21"/>
      <c r="DN1336" s="21"/>
      <c r="DO1336" s="21"/>
      <c r="DP1336" s="21"/>
      <c r="DQ1336" s="21"/>
      <c r="DR1336" s="21"/>
      <c r="DS1336" s="21"/>
      <c r="DT1336" s="21"/>
      <c r="DU1336" s="21"/>
      <c r="DV1336" s="21"/>
      <c r="DW1336" s="21"/>
      <c r="DX1336" s="21"/>
      <c r="DY1336" s="21"/>
      <c r="DZ1336" s="21"/>
      <c r="EA1336" s="21"/>
      <c r="EB1336" s="21"/>
      <c r="EC1336" s="21"/>
      <c r="ED1336" s="21"/>
      <c r="EE1336" s="21"/>
      <c r="EF1336" s="21"/>
      <c r="EG1336" s="21"/>
      <c r="EH1336" s="21"/>
      <c r="EI1336" s="21"/>
      <c r="EJ1336" s="21"/>
      <c r="EK1336" s="21"/>
      <c r="EL1336" s="21"/>
      <c r="EM1336" s="21"/>
      <c r="EN1336" s="21"/>
      <c r="EO1336" s="21"/>
      <c r="EP1336" s="21"/>
      <c r="EQ1336" s="21"/>
      <c r="ER1336" s="21"/>
      <c r="ES1336" s="21"/>
      <c r="ET1336" s="21"/>
      <c r="EU1336" s="21"/>
      <c r="EV1336" s="21"/>
      <c r="EW1336" s="21"/>
      <c r="EX1336" s="21"/>
      <c r="EY1336" s="21"/>
      <c r="EZ1336" s="21"/>
      <c r="FA1336" s="21"/>
      <c r="FB1336" s="21"/>
      <c r="FC1336" s="21"/>
      <c r="FD1336" s="21"/>
      <c r="FE1336" s="21"/>
      <c r="FF1336" s="21"/>
      <c r="FG1336" s="21"/>
      <c r="FH1336" s="21"/>
      <c r="FI1336" s="21"/>
      <c r="FJ1336" s="21"/>
      <c r="FK1336" s="21"/>
      <c r="FL1336" s="21"/>
      <c r="FM1336" s="21"/>
      <c r="FN1336" s="21"/>
      <c r="FO1336" s="21"/>
      <c r="FP1336" s="21"/>
      <c r="FQ1336" s="21"/>
      <c r="FR1336" s="21"/>
      <c r="FS1336" s="21"/>
      <c r="FT1336" s="21"/>
      <c r="FU1336" s="21"/>
      <c r="FV1336" s="21"/>
      <c r="FW1336" s="21"/>
      <c r="FX1336" s="21"/>
      <c r="FY1336" s="21"/>
      <c r="FZ1336" s="21"/>
      <c r="GA1336" s="21"/>
      <c r="GB1336" s="21"/>
      <c r="GC1336" s="21"/>
      <c r="GD1336" s="21"/>
      <c r="GE1336" s="21"/>
      <c r="GF1336" s="21"/>
      <c r="GG1336" s="21"/>
      <c r="GH1336" s="21"/>
      <c r="GI1336" s="21"/>
      <c r="GJ1336" s="21"/>
      <c r="GK1336" s="21"/>
      <c r="GL1336" s="21"/>
      <c r="GM1336" s="21"/>
      <c r="GN1336" s="21"/>
      <c r="GO1336" s="21"/>
      <c r="GP1336" s="21"/>
      <c r="GQ1336" s="21"/>
      <c r="GR1336" s="21"/>
      <c r="GS1336" s="21"/>
      <c r="GT1336" s="21"/>
      <c r="GU1336" s="21"/>
      <c r="GV1336" s="21"/>
      <c r="GW1336" s="21"/>
      <c r="GX1336" s="21"/>
      <c r="GY1336" s="21"/>
      <c r="GZ1336" s="21"/>
      <c r="HA1336" s="21"/>
      <c r="HB1336" s="21"/>
      <c r="HC1336" s="21"/>
      <c r="HD1336" s="21"/>
      <c r="HE1336" s="21"/>
      <c r="HF1336" s="21"/>
      <c r="HG1336" s="21"/>
      <c r="HH1336" s="21"/>
      <c r="HI1336" s="21"/>
      <c r="HJ1336" s="21"/>
      <c r="HK1336" s="21"/>
      <c r="HL1336" s="21"/>
      <c r="HM1336" s="21"/>
      <c r="HN1336" s="21"/>
      <c r="HO1336" s="21"/>
      <c r="HP1336" s="21"/>
      <c r="HQ1336" s="21"/>
      <c r="HR1336" s="21"/>
      <c r="HS1336" s="21"/>
      <c r="HT1336" s="21"/>
      <c r="HU1336" s="21"/>
      <c r="HV1336" s="21"/>
      <c r="HW1336" s="21"/>
      <c r="HX1336" s="21"/>
      <c r="HY1336" s="21"/>
      <c r="HZ1336" s="21"/>
      <c r="IA1336" s="21"/>
      <c r="IB1336" s="21"/>
      <c r="IC1336" s="21"/>
      <c r="ID1336" s="21"/>
      <c r="IE1336" s="21"/>
      <c r="IF1336" s="21"/>
      <c r="IG1336" s="21"/>
      <c r="IH1336" s="21"/>
      <c r="II1336" s="21"/>
      <c r="IJ1336" s="21"/>
      <c r="IK1336" s="21"/>
      <c r="IL1336" s="21"/>
      <c r="IM1336" s="21"/>
      <c r="IN1336" s="21"/>
      <c r="IO1336" s="21"/>
      <c r="IP1336" s="21"/>
      <c r="IQ1336" s="21"/>
      <c r="IR1336" s="21"/>
      <c r="IS1336" s="21"/>
      <c r="IT1336" s="21"/>
      <c r="IU1336" s="21"/>
      <c r="IV1336" s="21"/>
      <c r="IW1336" s="21"/>
      <c r="IX1336" s="21"/>
      <c r="IY1336" s="21"/>
      <c r="IZ1336" s="21"/>
      <c r="JA1336" s="21"/>
      <c r="JB1336" s="21"/>
      <c r="JC1336" s="21"/>
      <c r="JD1336" s="21"/>
      <c r="JE1336" s="21"/>
      <c r="JF1336" s="21"/>
      <c r="JG1336" s="21"/>
      <c r="JH1336" s="21"/>
      <c r="JI1336" s="21"/>
      <c r="JJ1336" s="21"/>
      <c r="JK1336" s="21"/>
      <c r="JL1336" s="21"/>
      <c r="JM1336" s="21"/>
      <c r="JN1336" s="21"/>
      <c r="JO1336" s="21"/>
      <c r="JP1336" s="21"/>
      <c r="JQ1336" s="21"/>
      <c r="JR1336" s="21"/>
      <c r="JS1336" s="21"/>
      <c r="JT1336" s="21"/>
      <c r="JU1336" s="21"/>
      <c r="JV1336" s="21"/>
      <c r="JW1336" s="21"/>
      <c r="JX1336" s="21"/>
      <c r="JY1336" s="21"/>
    </row>
    <row r="1337" spans="1:285" ht="14.25" customHeight="1">
      <c r="A1337" s="21"/>
      <c r="B1337" s="21"/>
      <c r="C1337" s="21"/>
      <c r="D1337" s="21"/>
      <c r="E1337" s="21"/>
      <c r="F1337" s="21"/>
      <c r="G1337" s="21"/>
      <c r="H1337" s="21"/>
      <c r="I1337" s="21"/>
      <c r="J1337" s="21"/>
      <c r="K1337" s="21"/>
      <c r="L1337" s="21"/>
      <c r="M1337" s="21"/>
      <c r="N1337" s="21"/>
      <c r="O1337" s="21"/>
      <c r="P1337" s="21"/>
      <c r="Q1337" s="21"/>
      <c r="R1337" s="21"/>
      <c r="S1337" s="21"/>
      <c r="T1337" s="21"/>
      <c r="U1337" s="21"/>
      <c r="V1337" s="21"/>
      <c r="W1337" s="21"/>
      <c r="X1337" s="21"/>
      <c r="Y1337" s="21"/>
      <c r="Z1337" s="21"/>
      <c r="AA1337" s="21"/>
      <c r="AB1337" s="21"/>
      <c r="AC1337" s="80"/>
      <c r="AD1337" s="21"/>
      <c r="AE1337" s="21"/>
      <c r="AF1337" s="21"/>
      <c r="AG1337" s="21"/>
      <c r="AH1337" s="21"/>
      <c r="AI1337" s="21"/>
      <c r="AJ1337" s="21"/>
      <c r="AK1337" s="21"/>
      <c r="AL1337" s="21"/>
      <c r="AM1337" s="21"/>
      <c r="AN1337" s="21"/>
      <c r="AO1337" s="21"/>
      <c r="AP1337" s="21"/>
      <c r="AQ1337" s="21"/>
      <c r="AR1337" s="21"/>
      <c r="AS1337" s="21"/>
      <c r="AT1337" s="21"/>
      <c r="AU1337" s="21"/>
      <c r="AV1337" s="21"/>
      <c r="AW1337" s="21"/>
      <c r="AX1337" s="21"/>
      <c r="AY1337" s="21"/>
      <c r="AZ1337" s="21"/>
      <c r="BA1337" s="21"/>
      <c r="BB1337" s="21"/>
      <c r="BC1337" s="21"/>
      <c r="BD1337" s="21"/>
      <c r="BE1337" s="21"/>
      <c r="BF1337" s="21"/>
      <c r="BG1337" s="21"/>
      <c r="BH1337" s="21"/>
      <c r="BI1337" s="21"/>
      <c r="BJ1337" s="21"/>
      <c r="BK1337" s="21"/>
      <c r="BL1337" s="21"/>
      <c r="BM1337" s="21"/>
      <c r="BN1337" s="21"/>
      <c r="BO1337" s="21"/>
      <c r="BP1337" s="21"/>
      <c r="BQ1337" s="21"/>
      <c r="BR1337" s="21"/>
      <c r="BS1337" s="21"/>
      <c r="BT1337" s="21"/>
      <c r="BU1337" s="21"/>
      <c r="BV1337" s="21"/>
      <c r="BW1337" s="21"/>
      <c r="BX1337" s="21"/>
      <c r="BY1337" s="21"/>
      <c r="BZ1337" s="21"/>
      <c r="CA1337" s="21"/>
      <c r="CB1337" s="21"/>
      <c r="CC1337" s="21"/>
      <c r="CD1337" s="21"/>
      <c r="CE1337" s="21"/>
      <c r="CF1337" s="21"/>
      <c r="CG1337" s="21"/>
      <c r="CH1337" s="21"/>
      <c r="CI1337" s="21"/>
      <c r="CJ1337" s="21"/>
      <c r="CK1337" s="21"/>
      <c r="CL1337" s="21"/>
      <c r="CM1337" s="21"/>
      <c r="CN1337" s="21"/>
      <c r="CO1337" s="21"/>
      <c r="CP1337" s="21"/>
      <c r="CQ1337" s="21"/>
      <c r="CR1337" s="21"/>
      <c r="CS1337" s="21"/>
      <c r="CT1337" s="21"/>
      <c r="CU1337" s="21"/>
      <c r="CV1337" s="21"/>
      <c r="CW1337" s="21"/>
      <c r="CX1337" s="21"/>
      <c r="CY1337" s="21"/>
      <c r="CZ1337" s="21"/>
      <c r="DA1337" s="21"/>
      <c r="DB1337" s="21"/>
      <c r="DC1337" s="21"/>
      <c r="DD1337" s="21"/>
      <c r="DE1337" s="21"/>
      <c r="DF1337" s="21"/>
      <c r="DG1337" s="21"/>
      <c r="DH1337" s="21"/>
      <c r="DI1337" s="21"/>
      <c r="DJ1337" s="21"/>
      <c r="DK1337" s="21"/>
      <c r="DL1337" s="21"/>
      <c r="DM1337" s="21"/>
      <c r="DN1337" s="21"/>
      <c r="DO1337" s="21"/>
      <c r="DP1337" s="21"/>
      <c r="DQ1337" s="21"/>
      <c r="DR1337" s="21"/>
      <c r="DS1337" s="21"/>
      <c r="DT1337" s="21"/>
      <c r="DU1337" s="21"/>
      <c r="DV1337" s="21"/>
      <c r="DW1337" s="21"/>
      <c r="DX1337" s="21"/>
      <c r="DY1337" s="21"/>
      <c r="DZ1337" s="21"/>
      <c r="EA1337" s="21"/>
      <c r="EB1337" s="21"/>
      <c r="EC1337" s="21"/>
      <c r="ED1337" s="21"/>
      <c r="EE1337" s="21"/>
      <c r="EF1337" s="21"/>
      <c r="EG1337" s="21"/>
      <c r="EH1337" s="21"/>
      <c r="EI1337" s="21"/>
      <c r="EJ1337" s="21"/>
      <c r="EK1337" s="21"/>
      <c r="EL1337" s="21"/>
      <c r="EM1337" s="21"/>
      <c r="EN1337" s="21"/>
      <c r="EO1337" s="21"/>
      <c r="EP1337" s="21"/>
      <c r="EQ1337" s="21"/>
      <c r="ER1337" s="21"/>
      <c r="ES1337" s="21"/>
      <c r="ET1337" s="21"/>
      <c r="EU1337" s="21"/>
      <c r="EV1337" s="21"/>
      <c r="EW1337" s="21"/>
      <c r="EX1337" s="21"/>
      <c r="EY1337" s="21"/>
      <c r="EZ1337" s="21"/>
      <c r="FA1337" s="21"/>
      <c r="FB1337" s="21"/>
      <c r="FC1337" s="21"/>
      <c r="FD1337" s="21"/>
      <c r="FE1337" s="21"/>
      <c r="FF1337" s="21"/>
      <c r="FG1337" s="21"/>
      <c r="FH1337" s="21"/>
      <c r="FI1337" s="21"/>
      <c r="FJ1337" s="21"/>
      <c r="FK1337" s="21"/>
      <c r="FL1337" s="21"/>
      <c r="FM1337" s="21"/>
      <c r="FN1337" s="21"/>
      <c r="FO1337" s="21"/>
      <c r="FP1337" s="21"/>
      <c r="FQ1337" s="21"/>
      <c r="FR1337" s="21"/>
      <c r="FS1337" s="21"/>
      <c r="FT1337" s="21"/>
      <c r="FU1337" s="21"/>
      <c r="FV1337" s="21"/>
      <c r="FW1337" s="21"/>
      <c r="FX1337" s="21"/>
      <c r="FY1337" s="21"/>
      <c r="FZ1337" s="21"/>
      <c r="GA1337" s="21"/>
      <c r="GB1337" s="21"/>
      <c r="GC1337" s="21"/>
      <c r="GD1337" s="21"/>
      <c r="GE1337" s="21"/>
      <c r="GF1337" s="21"/>
      <c r="GG1337" s="21"/>
      <c r="GH1337" s="21"/>
      <c r="GI1337" s="21"/>
      <c r="GJ1337" s="21"/>
      <c r="GK1337" s="21"/>
      <c r="GL1337" s="21"/>
      <c r="GM1337" s="21"/>
      <c r="GN1337" s="21"/>
      <c r="GO1337" s="21"/>
      <c r="GP1337" s="21"/>
      <c r="GQ1337" s="21"/>
      <c r="GR1337" s="21"/>
      <c r="GS1337" s="21"/>
      <c r="GT1337" s="21"/>
      <c r="GU1337" s="21"/>
      <c r="GV1337" s="21"/>
      <c r="GW1337" s="21"/>
      <c r="GX1337" s="21"/>
      <c r="GY1337" s="21"/>
      <c r="GZ1337" s="21"/>
      <c r="HA1337" s="21"/>
      <c r="HB1337" s="21"/>
      <c r="HC1337" s="21"/>
      <c r="HD1337" s="21"/>
      <c r="HE1337" s="21"/>
      <c r="HF1337" s="21"/>
      <c r="HG1337" s="21"/>
      <c r="HH1337" s="21"/>
      <c r="HI1337" s="21"/>
      <c r="HJ1337" s="21"/>
      <c r="HK1337" s="21"/>
      <c r="HL1337" s="21"/>
      <c r="HM1337" s="21"/>
      <c r="HN1337" s="21"/>
      <c r="HO1337" s="21"/>
      <c r="HP1337" s="21"/>
      <c r="HQ1337" s="21"/>
      <c r="HR1337" s="21"/>
      <c r="HS1337" s="21"/>
      <c r="HT1337" s="21"/>
      <c r="HU1337" s="21"/>
      <c r="HV1337" s="21"/>
      <c r="HW1337" s="21"/>
      <c r="HX1337" s="21"/>
      <c r="HY1337" s="21"/>
      <c r="HZ1337" s="21"/>
      <c r="IA1337" s="21"/>
      <c r="IB1337" s="21"/>
      <c r="IC1337" s="21"/>
      <c r="ID1337" s="21"/>
      <c r="IE1337" s="21"/>
      <c r="IF1337" s="21"/>
      <c r="IG1337" s="21"/>
      <c r="IH1337" s="21"/>
      <c r="II1337" s="21"/>
      <c r="IJ1337" s="21"/>
      <c r="IK1337" s="21"/>
      <c r="IL1337" s="21"/>
      <c r="IM1337" s="21"/>
      <c r="IN1337" s="21"/>
      <c r="IO1337" s="21"/>
      <c r="IP1337" s="21"/>
      <c r="IQ1337" s="21"/>
      <c r="IR1337" s="21"/>
      <c r="IS1337" s="21"/>
      <c r="IT1337" s="21"/>
      <c r="IU1337" s="21"/>
      <c r="IV1337" s="21"/>
      <c r="IW1337" s="21"/>
      <c r="IX1337" s="21"/>
      <c r="IY1337" s="21"/>
      <c r="IZ1337" s="21"/>
      <c r="JA1337" s="21"/>
      <c r="JB1337" s="21"/>
      <c r="JC1337" s="21"/>
      <c r="JD1337" s="21"/>
      <c r="JE1337" s="21"/>
      <c r="JF1337" s="21"/>
      <c r="JG1337" s="21"/>
      <c r="JH1337" s="21"/>
      <c r="JI1337" s="21"/>
      <c r="JJ1337" s="21"/>
      <c r="JK1337" s="21"/>
      <c r="JL1337" s="21"/>
      <c r="JM1337" s="21"/>
      <c r="JN1337" s="21"/>
      <c r="JO1337" s="21"/>
      <c r="JP1337" s="21"/>
      <c r="JQ1337" s="21"/>
      <c r="JR1337" s="21"/>
      <c r="JS1337" s="21"/>
      <c r="JT1337" s="21"/>
      <c r="JU1337" s="21"/>
      <c r="JV1337" s="21"/>
      <c r="JW1337" s="21"/>
      <c r="JX1337" s="21"/>
      <c r="JY1337" s="21"/>
    </row>
    <row r="1338" spans="1:285" ht="14.25" customHeight="1">
      <c r="A1338" s="21"/>
      <c r="B1338" s="21"/>
      <c r="C1338" s="21"/>
      <c r="D1338" s="21"/>
      <c r="E1338" s="21"/>
      <c r="F1338" s="21"/>
      <c r="G1338" s="21"/>
      <c r="H1338" s="21"/>
      <c r="I1338" s="21"/>
      <c r="J1338" s="21"/>
      <c r="K1338" s="21"/>
      <c r="L1338" s="21"/>
      <c r="M1338" s="21"/>
      <c r="N1338" s="21"/>
      <c r="O1338" s="21"/>
      <c r="P1338" s="21"/>
      <c r="Q1338" s="21"/>
      <c r="R1338" s="21"/>
      <c r="S1338" s="21"/>
      <c r="T1338" s="21"/>
      <c r="U1338" s="21"/>
      <c r="V1338" s="21"/>
      <c r="W1338" s="21"/>
      <c r="X1338" s="21"/>
      <c r="Y1338" s="21"/>
      <c r="Z1338" s="21"/>
      <c r="AA1338" s="21"/>
      <c r="AB1338" s="21"/>
      <c r="AC1338" s="80"/>
      <c r="AD1338" s="21"/>
      <c r="AE1338" s="21"/>
      <c r="AF1338" s="21"/>
      <c r="AG1338" s="21"/>
      <c r="AH1338" s="21"/>
      <c r="AI1338" s="21"/>
      <c r="AJ1338" s="21"/>
      <c r="AK1338" s="21"/>
      <c r="AL1338" s="21"/>
      <c r="AM1338" s="21"/>
      <c r="AN1338" s="21"/>
      <c r="AO1338" s="21"/>
      <c r="AP1338" s="21"/>
      <c r="AQ1338" s="21"/>
      <c r="AR1338" s="21"/>
      <c r="AS1338" s="21"/>
      <c r="AT1338" s="21"/>
      <c r="AU1338" s="21"/>
      <c r="AV1338" s="21"/>
      <c r="AW1338" s="21"/>
      <c r="AX1338" s="21"/>
      <c r="AY1338" s="21"/>
      <c r="AZ1338" s="21"/>
      <c r="BA1338" s="21"/>
      <c r="BB1338" s="21"/>
      <c r="BC1338" s="21"/>
      <c r="BD1338" s="21"/>
      <c r="BE1338" s="21"/>
      <c r="BF1338" s="21"/>
      <c r="BG1338" s="21"/>
      <c r="BH1338" s="21"/>
      <c r="BI1338" s="21"/>
      <c r="BJ1338" s="21"/>
      <c r="BK1338" s="21"/>
      <c r="BL1338" s="21"/>
      <c r="BM1338" s="21"/>
      <c r="BN1338" s="21"/>
      <c r="BO1338" s="21"/>
      <c r="BP1338" s="21"/>
      <c r="BQ1338" s="21"/>
      <c r="BR1338" s="21"/>
      <c r="BS1338" s="21"/>
      <c r="BT1338" s="21"/>
      <c r="BU1338" s="21"/>
      <c r="BV1338" s="21"/>
      <c r="BW1338" s="21"/>
      <c r="BX1338" s="21"/>
      <c r="BY1338" s="21"/>
      <c r="BZ1338" s="21"/>
      <c r="CA1338" s="21"/>
      <c r="CB1338" s="21"/>
      <c r="CC1338" s="21"/>
      <c r="CD1338" s="21"/>
      <c r="CE1338" s="21"/>
      <c r="CF1338" s="21"/>
      <c r="CG1338" s="21"/>
      <c r="CH1338" s="21"/>
      <c r="CI1338" s="21"/>
      <c r="CJ1338" s="21"/>
      <c r="CK1338" s="21"/>
      <c r="CL1338" s="21"/>
      <c r="CM1338" s="21"/>
      <c r="CN1338" s="21"/>
      <c r="CO1338" s="21"/>
      <c r="CP1338" s="21"/>
      <c r="CQ1338" s="21"/>
      <c r="CR1338" s="21"/>
      <c r="CS1338" s="21"/>
      <c r="CT1338" s="21"/>
      <c r="CU1338" s="21"/>
      <c r="CV1338" s="21"/>
      <c r="CW1338" s="21"/>
      <c r="CX1338" s="21"/>
      <c r="CY1338" s="21"/>
      <c r="CZ1338" s="21"/>
      <c r="DA1338" s="21"/>
      <c r="DB1338" s="21"/>
      <c r="DC1338" s="21"/>
      <c r="DD1338" s="21"/>
      <c r="DE1338" s="21"/>
      <c r="DF1338" s="21"/>
      <c r="DG1338" s="21"/>
      <c r="DH1338" s="21"/>
      <c r="DI1338" s="21"/>
      <c r="DJ1338" s="21"/>
      <c r="DK1338" s="21"/>
      <c r="DL1338" s="21"/>
      <c r="DM1338" s="21"/>
      <c r="DN1338" s="21"/>
      <c r="DO1338" s="21"/>
      <c r="DP1338" s="21"/>
      <c r="DQ1338" s="21"/>
      <c r="DR1338" s="21"/>
      <c r="DS1338" s="21"/>
      <c r="DT1338" s="21"/>
      <c r="DU1338" s="21"/>
      <c r="DV1338" s="21"/>
      <c r="DW1338" s="21"/>
      <c r="DX1338" s="21"/>
      <c r="DY1338" s="21"/>
      <c r="DZ1338" s="21"/>
      <c r="EA1338" s="21"/>
      <c r="EB1338" s="21"/>
      <c r="EC1338" s="21"/>
      <c r="ED1338" s="21"/>
      <c r="EE1338" s="21"/>
      <c r="EF1338" s="21"/>
      <c r="EG1338" s="21"/>
      <c r="EH1338" s="21"/>
      <c r="EI1338" s="21"/>
      <c r="EJ1338" s="21"/>
      <c r="EK1338" s="21"/>
      <c r="EL1338" s="21"/>
      <c r="EM1338" s="21"/>
      <c r="EN1338" s="21"/>
      <c r="EO1338" s="21"/>
      <c r="EP1338" s="21"/>
      <c r="EQ1338" s="21"/>
      <c r="ER1338" s="21"/>
      <c r="ES1338" s="21"/>
      <c r="ET1338" s="21"/>
      <c r="EU1338" s="21"/>
      <c r="EV1338" s="21"/>
      <c r="EW1338" s="21"/>
      <c r="EX1338" s="21"/>
      <c r="EY1338" s="21"/>
      <c r="EZ1338" s="21"/>
      <c r="FA1338" s="21"/>
      <c r="FB1338" s="21"/>
      <c r="FC1338" s="21"/>
      <c r="FD1338" s="21"/>
      <c r="FE1338" s="21"/>
      <c r="FF1338" s="21"/>
      <c r="FG1338" s="21"/>
      <c r="FH1338" s="21"/>
      <c r="FI1338" s="21"/>
      <c r="FJ1338" s="21"/>
      <c r="FK1338" s="21"/>
      <c r="FL1338" s="21"/>
      <c r="FM1338" s="21"/>
      <c r="FN1338" s="21"/>
      <c r="FO1338" s="21"/>
      <c r="FP1338" s="21"/>
      <c r="FQ1338" s="21"/>
      <c r="FR1338" s="21"/>
      <c r="FS1338" s="21"/>
      <c r="FT1338" s="21"/>
      <c r="FU1338" s="21"/>
      <c r="FV1338" s="21"/>
      <c r="FW1338" s="21"/>
      <c r="FX1338" s="21"/>
      <c r="FY1338" s="21"/>
      <c r="FZ1338" s="21"/>
      <c r="GA1338" s="21"/>
      <c r="GB1338" s="21"/>
      <c r="GC1338" s="21"/>
      <c r="GD1338" s="21"/>
      <c r="GE1338" s="21"/>
      <c r="GF1338" s="21"/>
      <c r="GG1338" s="21"/>
      <c r="GH1338" s="21"/>
      <c r="GI1338" s="21"/>
      <c r="GJ1338" s="21"/>
      <c r="GK1338" s="21"/>
      <c r="GL1338" s="21"/>
      <c r="GM1338" s="21"/>
      <c r="GN1338" s="21"/>
      <c r="GO1338" s="21"/>
      <c r="GP1338" s="21"/>
      <c r="GQ1338" s="21"/>
      <c r="GR1338" s="21"/>
      <c r="GS1338" s="21"/>
      <c r="GT1338" s="21"/>
      <c r="GU1338" s="21"/>
      <c r="GV1338" s="21"/>
      <c r="GW1338" s="21"/>
      <c r="GX1338" s="21"/>
      <c r="GY1338" s="21"/>
      <c r="GZ1338" s="21"/>
      <c r="HA1338" s="21"/>
      <c r="HB1338" s="21"/>
      <c r="HC1338" s="21"/>
      <c r="HD1338" s="21"/>
      <c r="HE1338" s="21"/>
      <c r="HF1338" s="21"/>
      <c r="HG1338" s="21"/>
      <c r="HH1338" s="21"/>
      <c r="HI1338" s="21"/>
      <c r="HJ1338" s="21"/>
      <c r="HK1338" s="21"/>
      <c r="HL1338" s="21"/>
      <c r="HM1338" s="21"/>
      <c r="HN1338" s="21"/>
      <c r="HO1338" s="21"/>
      <c r="HP1338" s="21"/>
      <c r="HQ1338" s="21"/>
      <c r="HR1338" s="21"/>
      <c r="HS1338" s="21"/>
      <c r="HT1338" s="21"/>
      <c r="HU1338" s="21"/>
      <c r="HV1338" s="21"/>
      <c r="HW1338" s="21"/>
      <c r="HX1338" s="21"/>
      <c r="HY1338" s="21"/>
      <c r="HZ1338" s="21"/>
      <c r="IA1338" s="21"/>
      <c r="IB1338" s="21"/>
      <c r="IC1338" s="21"/>
      <c r="ID1338" s="21"/>
      <c r="IE1338" s="21"/>
      <c r="IF1338" s="21"/>
      <c r="IG1338" s="21"/>
      <c r="IH1338" s="21"/>
      <c r="II1338" s="21"/>
      <c r="IJ1338" s="21"/>
      <c r="IK1338" s="21"/>
      <c r="IL1338" s="21"/>
      <c r="IM1338" s="21"/>
      <c r="IN1338" s="21"/>
      <c r="IO1338" s="21"/>
      <c r="IP1338" s="21"/>
      <c r="IQ1338" s="21"/>
      <c r="IR1338" s="21"/>
      <c r="IS1338" s="21"/>
      <c r="IT1338" s="21"/>
      <c r="IU1338" s="21"/>
      <c r="IV1338" s="21"/>
      <c r="IW1338" s="21"/>
      <c r="IX1338" s="21"/>
      <c r="IY1338" s="21"/>
      <c r="IZ1338" s="21"/>
      <c r="JA1338" s="21"/>
      <c r="JB1338" s="21"/>
      <c r="JC1338" s="21"/>
      <c r="JD1338" s="21"/>
      <c r="JE1338" s="21"/>
      <c r="JF1338" s="21"/>
      <c r="JG1338" s="21"/>
      <c r="JH1338" s="21"/>
      <c r="JI1338" s="21"/>
      <c r="JJ1338" s="21"/>
      <c r="JK1338" s="21"/>
      <c r="JL1338" s="21"/>
      <c r="JM1338" s="21"/>
      <c r="JN1338" s="21"/>
      <c r="JO1338" s="21"/>
      <c r="JP1338" s="21"/>
      <c r="JQ1338" s="21"/>
      <c r="JR1338" s="21"/>
      <c r="JS1338" s="21"/>
      <c r="JT1338" s="21"/>
      <c r="JU1338" s="21"/>
      <c r="JV1338" s="21"/>
      <c r="JW1338" s="21"/>
      <c r="JX1338" s="21"/>
      <c r="JY1338" s="21"/>
    </row>
    <row r="1339" spans="1:285" ht="14.25" customHeight="1">
      <c r="A1339" s="21"/>
      <c r="B1339" s="21"/>
      <c r="C1339" s="21"/>
      <c r="D1339" s="21"/>
      <c r="E1339" s="21"/>
      <c r="F1339" s="21"/>
      <c r="G1339" s="21"/>
      <c r="H1339" s="21"/>
      <c r="I1339" s="21"/>
      <c r="J1339" s="21"/>
      <c r="K1339" s="21"/>
      <c r="L1339" s="21"/>
      <c r="M1339" s="21"/>
      <c r="N1339" s="21"/>
      <c r="O1339" s="21"/>
      <c r="P1339" s="21"/>
      <c r="Q1339" s="21"/>
      <c r="R1339" s="21"/>
      <c r="S1339" s="21"/>
      <c r="T1339" s="21"/>
      <c r="U1339" s="21"/>
      <c r="V1339" s="21"/>
      <c r="W1339" s="21"/>
      <c r="X1339" s="21"/>
      <c r="Y1339" s="21"/>
      <c r="Z1339" s="21"/>
      <c r="AA1339" s="21"/>
      <c r="AB1339" s="21"/>
      <c r="AC1339" s="80"/>
      <c r="AD1339" s="21"/>
      <c r="AE1339" s="21"/>
      <c r="AF1339" s="21"/>
      <c r="AG1339" s="21"/>
      <c r="AH1339" s="21"/>
      <c r="AI1339" s="21"/>
      <c r="AJ1339" s="21"/>
      <c r="AK1339" s="21"/>
      <c r="AL1339" s="21"/>
      <c r="AM1339" s="21"/>
      <c r="AN1339" s="21"/>
      <c r="AO1339" s="21"/>
      <c r="AP1339" s="21"/>
      <c r="AQ1339" s="21"/>
      <c r="AR1339" s="21"/>
      <c r="AS1339" s="21"/>
      <c r="AT1339" s="21"/>
      <c r="AU1339" s="21"/>
      <c r="AV1339" s="21"/>
      <c r="AW1339" s="21"/>
      <c r="AX1339" s="21"/>
      <c r="AY1339" s="21"/>
      <c r="AZ1339" s="21"/>
      <c r="BA1339" s="21"/>
      <c r="BB1339" s="21"/>
      <c r="BC1339" s="21"/>
      <c r="BD1339" s="21"/>
      <c r="BE1339" s="21"/>
      <c r="BF1339" s="21"/>
      <c r="BG1339" s="21"/>
      <c r="BH1339" s="21"/>
      <c r="BI1339" s="21"/>
      <c r="BJ1339" s="21"/>
      <c r="BK1339" s="21"/>
      <c r="BL1339" s="21"/>
      <c r="BM1339" s="21"/>
      <c r="BN1339" s="21"/>
      <c r="BO1339" s="21"/>
      <c r="BP1339" s="21"/>
      <c r="BQ1339" s="21"/>
      <c r="BR1339" s="21"/>
      <c r="BS1339" s="21"/>
      <c r="BT1339" s="21"/>
      <c r="BU1339" s="21"/>
      <c r="BV1339" s="21"/>
      <c r="BW1339" s="21"/>
      <c r="BX1339" s="21"/>
      <c r="BY1339" s="21"/>
      <c r="BZ1339" s="21"/>
      <c r="CA1339" s="21"/>
      <c r="CB1339" s="21"/>
      <c r="CC1339" s="21"/>
      <c r="CD1339" s="21"/>
      <c r="CE1339" s="21"/>
      <c r="CF1339" s="21"/>
      <c r="CG1339" s="21"/>
      <c r="CH1339" s="21"/>
      <c r="CI1339" s="21"/>
      <c r="CJ1339" s="21"/>
      <c r="CK1339" s="21"/>
      <c r="CL1339" s="21"/>
      <c r="CM1339" s="21"/>
      <c r="CN1339" s="21"/>
      <c r="CO1339" s="21"/>
      <c r="CP1339" s="21"/>
      <c r="CQ1339" s="21"/>
      <c r="CR1339" s="21"/>
      <c r="CS1339" s="21"/>
      <c r="CT1339" s="21"/>
      <c r="CU1339" s="21"/>
      <c r="CV1339" s="21"/>
      <c r="CW1339" s="21"/>
      <c r="CX1339" s="21"/>
      <c r="CY1339" s="21"/>
      <c r="CZ1339" s="21"/>
      <c r="DA1339" s="21"/>
      <c r="DB1339" s="21"/>
      <c r="DC1339" s="21"/>
      <c r="DD1339" s="21"/>
      <c r="DE1339" s="21"/>
      <c r="DF1339" s="21"/>
      <c r="DG1339" s="21"/>
      <c r="DH1339" s="21"/>
      <c r="DI1339" s="21"/>
      <c r="DJ1339" s="21"/>
      <c r="DK1339" s="21"/>
      <c r="DL1339" s="21"/>
      <c r="DM1339" s="21"/>
      <c r="DN1339" s="21"/>
      <c r="DO1339" s="21"/>
      <c r="DP1339" s="21"/>
      <c r="DQ1339" s="21"/>
      <c r="DR1339" s="21"/>
      <c r="DS1339" s="21"/>
      <c r="DT1339" s="21"/>
      <c r="DU1339" s="21"/>
      <c r="DV1339" s="21"/>
      <c r="DW1339" s="21"/>
      <c r="DX1339" s="21"/>
      <c r="DY1339" s="21"/>
      <c r="DZ1339" s="21"/>
      <c r="EA1339" s="21"/>
      <c r="EB1339" s="21"/>
      <c r="EC1339" s="21"/>
      <c r="ED1339" s="21"/>
      <c r="EE1339" s="21"/>
      <c r="EF1339" s="21"/>
      <c r="EG1339" s="21"/>
      <c r="EH1339" s="21"/>
      <c r="EI1339" s="21"/>
      <c r="EJ1339" s="21"/>
      <c r="EK1339" s="21"/>
      <c r="EL1339" s="21"/>
      <c r="EM1339" s="21"/>
      <c r="EN1339" s="21"/>
      <c r="EO1339" s="21"/>
      <c r="EP1339" s="21"/>
      <c r="EQ1339" s="21"/>
      <c r="ER1339" s="21"/>
      <c r="ES1339" s="21"/>
      <c r="ET1339" s="21"/>
      <c r="EU1339" s="21"/>
      <c r="EV1339" s="21"/>
      <c r="EW1339" s="21"/>
      <c r="EX1339" s="21"/>
      <c r="EY1339" s="21"/>
      <c r="EZ1339" s="21"/>
      <c r="FA1339" s="21"/>
      <c r="FB1339" s="21"/>
      <c r="FC1339" s="21"/>
      <c r="FD1339" s="21"/>
      <c r="FE1339" s="21"/>
      <c r="FF1339" s="21"/>
      <c r="FG1339" s="21"/>
      <c r="FH1339" s="21"/>
      <c r="FI1339" s="21"/>
      <c r="FJ1339" s="21"/>
      <c r="FK1339" s="21"/>
      <c r="FL1339" s="21"/>
      <c r="FM1339" s="21"/>
      <c r="FN1339" s="21"/>
      <c r="FO1339" s="21"/>
      <c r="FP1339" s="21"/>
      <c r="FQ1339" s="21"/>
      <c r="FR1339" s="21"/>
      <c r="FS1339" s="21"/>
      <c r="FT1339" s="21"/>
      <c r="FU1339" s="21"/>
      <c r="FV1339" s="21"/>
      <c r="FW1339" s="21"/>
      <c r="FX1339" s="21"/>
      <c r="FY1339" s="21"/>
      <c r="FZ1339" s="21"/>
      <c r="GA1339" s="21"/>
      <c r="GB1339" s="21"/>
      <c r="GC1339" s="21"/>
      <c r="GD1339" s="21"/>
      <c r="GE1339" s="21"/>
      <c r="GF1339" s="21"/>
      <c r="GG1339" s="21"/>
      <c r="GH1339" s="21"/>
      <c r="GI1339" s="21"/>
      <c r="GJ1339" s="21"/>
      <c r="GK1339" s="21"/>
      <c r="GL1339" s="21"/>
      <c r="GM1339" s="21"/>
      <c r="GN1339" s="21"/>
      <c r="GO1339" s="21"/>
      <c r="GP1339" s="21"/>
      <c r="GQ1339" s="21"/>
      <c r="GR1339" s="21"/>
      <c r="GS1339" s="21"/>
      <c r="GT1339" s="21"/>
      <c r="GU1339" s="21"/>
      <c r="GV1339" s="21"/>
      <c r="GW1339" s="21"/>
      <c r="GX1339" s="21"/>
      <c r="GY1339" s="21"/>
      <c r="GZ1339" s="21"/>
      <c r="HA1339" s="21"/>
      <c r="HB1339" s="21"/>
      <c r="HC1339" s="21"/>
      <c r="HD1339" s="21"/>
      <c r="HE1339" s="21"/>
      <c r="HF1339" s="21"/>
      <c r="HG1339" s="21"/>
      <c r="HH1339" s="21"/>
      <c r="HI1339" s="21"/>
      <c r="HJ1339" s="21"/>
      <c r="HK1339" s="21"/>
      <c r="HL1339" s="21"/>
      <c r="HM1339" s="21"/>
      <c r="HN1339" s="21"/>
      <c r="HO1339" s="21"/>
      <c r="HP1339" s="21"/>
      <c r="HQ1339" s="21"/>
      <c r="HR1339" s="21"/>
      <c r="HS1339" s="21"/>
      <c r="HT1339" s="21"/>
      <c r="HU1339" s="21"/>
      <c r="HV1339" s="21"/>
      <c r="HW1339" s="21"/>
      <c r="HX1339" s="21"/>
      <c r="HY1339" s="21"/>
      <c r="HZ1339" s="21"/>
      <c r="IA1339" s="21"/>
      <c r="IB1339" s="21"/>
      <c r="IC1339" s="21"/>
      <c r="ID1339" s="21"/>
      <c r="IE1339" s="21"/>
      <c r="IF1339" s="21"/>
      <c r="IG1339" s="21"/>
      <c r="IH1339" s="21"/>
      <c r="II1339" s="21"/>
      <c r="IJ1339" s="21"/>
      <c r="IK1339" s="21"/>
      <c r="IL1339" s="21"/>
      <c r="IM1339" s="21"/>
      <c r="IN1339" s="21"/>
      <c r="IO1339" s="21"/>
      <c r="IP1339" s="21"/>
      <c r="IQ1339" s="21"/>
      <c r="IR1339" s="21"/>
      <c r="IS1339" s="21"/>
      <c r="IT1339" s="21"/>
      <c r="IU1339" s="21"/>
      <c r="IV1339" s="21"/>
      <c r="IW1339" s="21"/>
      <c r="IX1339" s="21"/>
      <c r="IY1339" s="21"/>
      <c r="IZ1339" s="21"/>
      <c r="JA1339" s="21"/>
      <c r="JB1339" s="21"/>
      <c r="JC1339" s="21"/>
      <c r="JD1339" s="21"/>
      <c r="JE1339" s="21"/>
      <c r="JF1339" s="21"/>
      <c r="JG1339" s="21"/>
      <c r="JH1339" s="21"/>
      <c r="JI1339" s="21"/>
      <c r="JJ1339" s="21"/>
      <c r="JK1339" s="21"/>
      <c r="JL1339" s="21"/>
      <c r="JM1339" s="21"/>
      <c r="JN1339" s="21"/>
      <c r="JO1339" s="21"/>
      <c r="JP1339" s="21"/>
      <c r="JQ1339" s="21"/>
      <c r="JR1339" s="21"/>
      <c r="JS1339" s="21"/>
      <c r="JT1339" s="21"/>
      <c r="JU1339" s="21"/>
      <c r="JV1339" s="21"/>
      <c r="JW1339" s="21"/>
      <c r="JX1339" s="21"/>
      <c r="JY1339" s="21"/>
    </row>
    <row r="1340" spans="1:285" ht="14.25" customHeight="1">
      <c r="A1340" s="21"/>
      <c r="B1340" s="21"/>
      <c r="C1340" s="21"/>
      <c r="D1340" s="21"/>
      <c r="E1340" s="21"/>
      <c r="F1340" s="21"/>
      <c r="G1340" s="21"/>
      <c r="H1340" s="21"/>
      <c r="I1340" s="21"/>
      <c r="J1340" s="21"/>
      <c r="K1340" s="21"/>
      <c r="L1340" s="21"/>
      <c r="M1340" s="21"/>
      <c r="N1340" s="21"/>
      <c r="O1340" s="21"/>
      <c r="P1340" s="21"/>
      <c r="Q1340" s="21"/>
      <c r="R1340" s="21"/>
      <c r="S1340" s="21"/>
      <c r="T1340" s="21"/>
      <c r="U1340" s="21"/>
      <c r="V1340" s="21"/>
      <c r="W1340" s="21"/>
      <c r="X1340" s="21"/>
      <c r="Y1340" s="21"/>
      <c r="Z1340" s="21"/>
      <c r="AA1340" s="21"/>
      <c r="AB1340" s="21"/>
      <c r="AC1340" s="80"/>
      <c r="AD1340" s="21"/>
      <c r="AE1340" s="21"/>
      <c r="AF1340" s="21"/>
      <c r="AG1340" s="21"/>
      <c r="AH1340" s="21"/>
      <c r="AI1340" s="21"/>
      <c r="AJ1340" s="21"/>
      <c r="AK1340" s="21"/>
      <c r="AL1340" s="21"/>
      <c r="AM1340" s="21"/>
      <c r="AN1340" s="21"/>
      <c r="AO1340" s="21"/>
      <c r="AP1340" s="21"/>
      <c r="AQ1340" s="21"/>
      <c r="AR1340" s="21"/>
      <c r="AS1340" s="21"/>
      <c r="AT1340" s="21"/>
      <c r="AU1340" s="21"/>
      <c r="AV1340" s="21"/>
      <c r="AW1340" s="21"/>
      <c r="AX1340" s="21"/>
      <c r="AY1340" s="21"/>
      <c r="AZ1340" s="21"/>
      <c r="BA1340" s="21"/>
      <c r="BB1340" s="21"/>
      <c r="BC1340" s="21"/>
      <c r="BD1340" s="21"/>
      <c r="BE1340" s="21"/>
      <c r="BF1340" s="21"/>
      <c r="BG1340" s="21"/>
      <c r="BH1340" s="21"/>
      <c r="BI1340" s="21"/>
      <c r="BJ1340" s="21"/>
      <c r="BK1340" s="21"/>
      <c r="BL1340" s="21"/>
      <c r="BM1340" s="21"/>
      <c r="BN1340" s="21"/>
      <c r="BO1340" s="21"/>
      <c r="BP1340" s="21"/>
      <c r="BQ1340" s="21"/>
      <c r="BR1340" s="21"/>
      <c r="BS1340" s="21"/>
      <c r="BT1340" s="21"/>
      <c r="BU1340" s="21"/>
      <c r="BV1340" s="21"/>
      <c r="BW1340" s="21"/>
      <c r="BX1340" s="21"/>
      <c r="BY1340" s="21"/>
      <c r="BZ1340" s="21"/>
      <c r="CA1340" s="21"/>
      <c r="CB1340" s="21"/>
      <c r="CC1340" s="21"/>
      <c r="CD1340" s="21"/>
      <c r="CE1340" s="21"/>
      <c r="CF1340" s="21"/>
      <c r="CG1340" s="21"/>
      <c r="CH1340" s="21"/>
      <c r="CI1340" s="21"/>
      <c r="CJ1340" s="21"/>
      <c r="CK1340" s="21"/>
      <c r="CL1340" s="21"/>
      <c r="CM1340" s="21"/>
      <c r="CN1340" s="21"/>
      <c r="CO1340" s="21"/>
      <c r="CP1340" s="21"/>
      <c r="CQ1340" s="21"/>
      <c r="CR1340" s="21"/>
      <c r="CS1340" s="21"/>
      <c r="CT1340" s="21"/>
      <c r="CU1340" s="21"/>
      <c r="CV1340" s="21"/>
      <c r="CW1340" s="21"/>
      <c r="CX1340" s="21"/>
      <c r="CY1340" s="21"/>
      <c r="CZ1340" s="21"/>
      <c r="DA1340" s="21"/>
      <c r="DB1340" s="21"/>
      <c r="DC1340" s="21"/>
      <c r="DD1340" s="21"/>
      <c r="DE1340" s="21"/>
      <c r="DF1340" s="21"/>
      <c r="DG1340" s="21"/>
      <c r="DH1340" s="21"/>
      <c r="DI1340" s="21"/>
      <c r="DJ1340" s="21"/>
      <c r="DK1340" s="21"/>
      <c r="DL1340" s="21"/>
      <c r="DM1340" s="21"/>
      <c r="DN1340" s="21"/>
      <c r="DO1340" s="21"/>
      <c r="DP1340" s="21"/>
      <c r="DQ1340" s="21"/>
      <c r="DR1340" s="21"/>
      <c r="DS1340" s="21"/>
      <c r="DT1340" s="21"/>
      <c r="DU1340" s="21"/>
      <c r="DV1340" s="21"/>
      <c r="DW1340" s="21"/>
      <c r="DX1340" s="21"/>
      <c r="DY1340" s="21"/>
      <c r="DZ1340" s="21"/>
      <c r="EA1340" s="21"/>
      <c r="EB1340" s="21"/>
      <c r="EC1340" s="21"/>
      <c r="ED1340" s="21"/>
      <c r="EE1340" s="21"/>
      <c r="EF1340" s="21"/>
      <c r="EG1340" s="21"/>
      <c r="EH1340" s="21"/>
      <c r="EI1340" s="21"/>
      <c r="EJ1340" s="21"/>
      <c r="EK1340" s="21"/>
      <c r="EL1340" s="21"/>
      <c r="EM1340" s="21"/>
      <c r="EN1340" s="21"/>
      <c r="EO1340" s="21"/>
      <c r="EP1340" s="21"/>
      <c r="EQ1340" s="21"/>
      <c r="ER1340" s="21"/>
      <c r="ES1340" s="21"/>
      <c r="ET1340" s="21"/>
      <c r="EU1340" s="21"/>
      <c r="EV1340" s="21"/>
      <c r="EW1340" s="21"/>
      <c r="EX1340" s="21"/>
      <c r="EY1340" s="21"/>
      <c r="EZ1340" s="21"/>
      <c r="FA1340" s="21"/>
      <c r="FB1340" s="21"/>
      <c r="FC1340" s="21"/>
      <c r="FD1340" s="21"/>
      <c r="FE1340" s="21"/>
      <c r="FF1340" s="21"/>
      <c r="FG1340" s="21"/>
      <c r="FH1340" s="21"/>
      <c r="FI1340" s="21"/>
      <c r="FJ1340" s="21"/>
      <c r="FK1340" s="21"/>
      <c r="FL1340" s="21"/>
      <c r="FM1340" s="21"/>
      <c r="FN1340" s="21"/>
      <c r="FO1340" s="21"/>
      <c r="FP1340" s="21"/>
      <c r="FQ1340" s="21"/>
      <c r="FR1340" s="21"/>
      <c r="FS1340" s="21"/>
      <c r="FT1340" s="21"/>
      <c r="FU1340" s="21"/>
      <c r="FV1340" s="21"/>
      <c r="FW1340" s="21"/>
      <c r="FX1340" s="21"/>
      <c r="FY1340" s="21"/>
      <c r="FZ1340" s="21"/>
      <c r="GA1340" s="21"/>
      <c r="GB1340" s="21"/>
      <c r="GC1340" s="21"/>
      <c r="GD1340" s="21"/>
      <c r="GE1340" s="21"/>
      <c r="GF1340" s="21"/>
      <c r="GG1340" s="21"/>
      <c r="GH1340" s="21"/>
      <c r="GI1340" s="21"/>
      <c r="GJ1340" s="21"/>
      <c r="GK1340" s="21"/>
      <c r="GL1340" s="21"/>
      <c r="GM1340" s="21"/>
      <c r="GN1340" s="21"/>
      <c r="GO1340" s="21"/>
      <c r="GP1340" s="21"/>
      <c r="GQ1340" s="21"/>
      <c r="GR1340" s="21"/>
      <c r="GS1340" s="21"/>
      <c r="GT1340" s="21"/>
      <c r="GU1340" s="21"/>
      <c r="GV1340" s="21"/>
      <c r="GW1340" s="21"/>
      <c r="GX1340" s="21"/>
      <c r="GY1340" s="21"/>
      <c r="GZ1340" s="21"/>
      <c r="HA1340" s="21"/>
      <c r="HB1340" s="21"/>
      <c r="HC1340" s="21"/>
      <c r="HD1340" s="21"/>
      <c r="HE1340" s="21"/>
      <c r="HF1340" s="21"/>
      <c r="HG1340" s="21"/>
      <c r="HH1340" s="21"/>
      <c r="HI1340" s="21"/>
      <c r="HJ1340" s="21"/>
      <c r="HK1340" s="21"/>
      <c r="HL1340" s="21"/>
      <c r="HM1340" s="21"/>
      <c r="HN1340" s="21"/>
      <c r="HO1340" s="21"/>
      <c r="HP1340" s="21"/>
      <c r="HQ1340" s="21"/>
      <c r="HR1340" s="21"/>
      <c r="HS1340" s="21"/>
      <c r="HT1340" s="21"/>
      <c r="HU1340" s="21"/>
      <c r="HV1340" s="21"/>
      <c r="HW1340" s="21"/>
      <c r="HX1340" s="21"/>
      <c r="HY1340" s="21"/>
      <c r="HZ1340" s="21"/>
      <c r="IA1340" s="21"/>
      <c r="IB1340" s="21"/>
      <c r="IC1340" s="21"/>
      <c r="ID1340" s="21"/>
      <c r="IE1340" s="21"/>
      <c r="IF1340" s="21"/>
      <c r="IG1340" s="21"/>
      <c r="IH1340" s="21"/>
      <c r="II1340" s="21"/>
      <c r="IJ1340" s="21"/>
      <c r="IK1340" s="21"/>
      <c r="IL1340" s="21"/>
      <c r="IM1340" s="21"/>
      <c r="IN1340" s="21"/>
      <c r="IO1340" s="21"/>
      <c r="IP1340" s="21"/>
      <c r="IQ1340" s="21"/>
      <c r="IR1340" s="21"/>
      <c r="IS1340" s="21"/>
      <c r="IT1340" s="21"/>
      <c r="IU1340" s="21"/>
      <c r="IV1340" s="21"/>
      <c r="IW1340" s="21"/>
      <c r="IX1340" s="21"/>
      <c r="IY1340" s="21"/>
      <c r="IZ1340" s="21"/>
      <c r="JA1340" s="21"/>
      <c r="JB1340" s="21"/>
      <c r="JC1340" s="21"/>
      <c r="JD1340" s="21"/>
      <c r="JE1340" s="21"/>
      <c r="JF1340" s="21"/>
      <c r="JG1340" s="21"/>
      <c r="JH1340" s="21"/>
      <c r="JI1340" s="21"/>
      <c r="JJ1340" s="21"/>
      <c r="JK1340" s="21"/>
      <c r="JL1340" s="21"/>
      <c r="JM1340" s="21"/>
      <c r="JN1340" s="21"/>
      <c r="JO1340" s="21"/>
      <c r="JP1340" s="21"/>
      <c r="JQ1340" s="21"/>
      <c r="JR1340" s="21"/>
      <c r="JS1340" s="21"/>
      <c r="JT1340" s="21"/>
      <c r="JU1340" s="21"/>
      <c r="JV1340" s="21"/>
      <c r="JW1340" s="21"/>
      <c r="JX1340" s="21"/>
      <c r="JY1340" s="21"/>
    </row>
    <row r="1341" spans="1:285" ht="14.25" customHeight="1">
      <c r="A1341" s="21"/>
      <c r="B1341" s="21"/>
      <c r="C1341" s="21"/>
      <c r="D1341" s="21"/>
      <c r="E1341" s="21"/>
      <c r="F1341" s="21"/>
      <c r="G1341" s="21"/>
      <c r="H1341" s="21"/>
      <c r="I1341" s="21"/>
      <c r="J1341" s="21"/>
      <c r="K1341" s="21"/>
      <c r="L1341" s="21"/>
      <c r="M1341" s="21"/>
      <c r="N1341" s="21"/>
      <c r="O1341" s="21"/>
      <c r="P1341" s="21"/>
      <c r="Q1341" s="21"/>
      <c r="R1341" s="21"/>
      <c r="S1341" s="21"/>
      <c r="T1341" s="21"/>
      <c r="U1341" s="21"/>
      <c r="V1341" s="21"/>
      <c r="W1341" s="21"/>
      <c r="X1341" s="21"/>
      <c r="Y1341" s="21"/>
      <c r="Z1341" s="21"/>
      <c r="AA1341" s="21"/>
      <c r="AB1341" s="21"/>
      <c r="AC1341" s="80"/>
      <c r="AD1341" s="21"/>
      <c r="AE1341" s="21"/>
      <c r="AF1341" s="21"/>
      <c r="AG1341" s="21"/>
      <c r="AH1341" s="21"/>
      <c r="AI1341" s="21"/>
      <c r="AJ1341" s="21"/>
      <c r="AK1341" s="21"/>
      <c r="AL1341" s="21"/>
      <c r="AM1341" s="21"/>
      <c r="AN1341" s="21"/>
      <c r="AO1341" s="21"/>
      <c r="AP1341" s="21"/>
      <c r="AQ1341" s="21"/>
      <c r="AR1341" s="21"/>
      <c r="AS1341" s="21"/>
      <c r="AT1341" s="21"/>
      <c r="AU1341" s="21"/>
      <c r="AV1341" s="21"/>
      <c r="AW1341" s="21"/>
      <c r="AX1341" s="21"/>
      <c r="AY1341" s="21"/>
      <c r="AZ1341" s="21"/>
      <c r="BA1341" s="21"/>
      <c r="BB1341" s="21"/>
      <c r="BC1341" s="21"/>
      <c r="BD1341" s="21"/>
      <c r="BE1341" s="21"/>
      <c r="BF1341" s="21"/>
      <c r="BG1341" s="21"/>
      <c r="BH1341" s="21"/>
      <c r="BI1341" s="21"/>
      <c r="BJ1341" s="21"/>
      <c r="BK1341" s="21"/>
      <c r="BL1341" s="21"/>
      <c r="BM1341" s="21"/>
      <c r="BN1341" s="21"/>
      <c r="BO1341" s="21"/>
      <c r="BP1341" s="21"/>
      <c r="BQ1341" s="21"/>
      <c r="BR1341" s="21"/>
      <c r="BS1341" s="21"/>
      <c r="BT1341" s="21"/>
      <c r="BU1341" s="21"/>
      <c r="BV1341" s="21"/>
      <c r="BW1341" s="21"/>
      <c r="BX1341" s="21"/>
      <c r="BY1341" s="21"/>
      <c r="BZ1341" s="21"/>
      <c r="CA1341" s="21"/>
      <c r="CB1341" s="21"/>
      <c r="CC1341" s="21"/>
      <c r="CD1341" s="21"/>
      <c r="CE1341" s="21"/>
      <c r="CF1341" s="21"/>
      <c r="CG1341" s="21"/>
      <c r="CH1341" s="21"/>
      <c r="CI1341" s="21"/>
      <c r="CJ1341" s="21"/>
      <c r="CK1341" s="21"/>
      <c r="CL1341" s="21"/>
      <c r="CM1341" s="21"/>
      <c r="CN1341" s="21"/>
      <c r="CO1341" s="21"/>
      <c r="CP1341" s="21"/>
      <c r="CQ1341" s="21"/>
      <c r="CR1341" s="21"/>
      <c r="CS1341" s="21"/>
      <c r="CT1341" s="21"/>
      <c r="CU1341" s="21"/>
      <c r="CV1341" s="21"/>
      <c r="CW1341" s="21"/>
      <c r="CX1341" s="21"/>
      <c r="CY1341" s="21"/>
      <c r="CZ1341" s="21"/>
      <c r="DA1341" s="21"/>
      <c r="DB1341" s="21"/>
      <c r="DC1341" s="21"/>
      <c r="DD1341" s="21"/>
      <c r="DE1341" s="21"/>
      <c r="DF1341" s="21"/>
      <c r="DG1341" s="21"/>
      <c r="DH1341" s="21"/>
      <c r="DI1341" s="21"/>
      <c r="DJ1341" s="21"/>
      <c r="DK1341" s="21"/>
      <c r="DL1341" s="21"/>
      <c r="DM1341" s="21"/>
      <c r="DN1341" s="21"/>
      <c r="DO1341" s="21"/>
      <c r="DP1341" s="21"/>
      <c r="DQ1341" s="21"/>
      <c r="DR1341" s="21"/>
      <c r="DS1341" s="21"/>
      <c r="DT1341" s="21"/>
      <c r="DU1341" s="21"/>
      <c r="DV1341" s="21"/>
      <c r="DW1341" s="21"/>
      <c r="DX1341" s="21"/>
      <c r="DY1341" s="21"/>
      <c r="DZ1341" s="21"/>
      <c r="EA1341" s="21"/>
      <c r="EB1341" s="21"/>
      <c r="EC1341" s="21"/>
      <c r="ED1341" s="21"/>
      <c r="EE1341" s="21"/>
      <c r="EF1341" s="21"/>
      <c r="EG1341" s="21"/>
      <c r="EH1341" s="21"/>
      <c r="EI1341" s="21"/>
      <c r="EJ1341" s="21"/>
      <c r="EK1341" s="21"/>
      <c r="EL1341" s="21"/>
      <c r="EM1341" s="21"/>
      <c r="EN1341" s="21"/>
      <c r="EO1341" s="21"/>
      <c r="EP1341" s="21"/>
      <c r="EQ1341" s="21"/>
      <c r="ER1341" s="21"/>
      <c r="ES1341" s="21"/>
      <c r="ET1341" s="21"/>
      <c r="EU1341" s="21"/>
      <c r="EV1341" s="21"/>
      <c r="EW1341" s="21"/>
      <c r="EX1341" s="21"/>
      <c r="EY1341" s="21"/>
      <c r="EZ1341" s="21"/>
      <c r="FA1341" s="21"/>
      <c r="FB1341" s="21"/>
      <c r="FC1341" s="21"/>
      <c r="FD1341" s="21"/>
      <c r="FE1341" s="21"/>
      <c r="FF1341" s="21"/>
      <c r="FG1341" s="21"/>
      <c r="FH1341" s="21"/>
      <c r="FI1341" s="21"/>
      <c r="FJ1341" s="21"/>
      <c r="FK1341" s="21"/>
      <c r="FL1341" s="21"/>
      <c r="FM1341" s="21"/>
      <c r="FN1341" s="21"/>
      <c r="FO1341" s="21"/>
      <c r="FP1341" s="21"/>
      <c r="FQ1341" s="21"/>
      <c r="FR1341" s="21"/>
      <c r="FS1341" s="21"/>
      <c r="FT1341" s="21"/>
      <c r="FU1341" s="21"/>
      <c r="FV1341" s="21"/>
      <c r="FW1341" s="21"/>
      <c r="FX1341" s="21"/>
      <c r="FY1341" s="21"/>
      <c r="FZ1341" s="21"/>
      <c r="GA1341" s="21"/>
      <c r="GB1341" s="21"/>
      <c r="GC1341" s="21"/>
      <c r="GD1341" s="21"/>
      <c r="GE1341" s="21"/>
      <c r="GF1341" s="21"/>
      <c r="GG1341" s="21"/>
      <c r="GH1341" s="21"/>
      <c r="GI1341" s="21"/>
      <c r="GJ1341" s="21"/>
      <c r="GK1341" s="21"/>
      <c r="GL1341" s="21"/>
      <c r="GM1341" s="21"/>
      <c r="GN1341" s="21"/>
      <c r="GO1341" s="21"/>
      <c r="GP1341" s="21"/>
      <c r="GQ1341" s="21"/>
      <c r="GR1341" s="21"/>
      <c r="GS1341" s="21"/>
      <c r="GT1341" s="21"/>
      <c r="GU1341" s="21"/>
      <c r="GV1341" s="21"/>
      <c r="GW1341" s="21"/>
      <c r="GX1341" s="21"/>
      <c r="GY1341" s="21"/>
      <c r="GZ1341" s="21"/>
      <c r="HA1341" s="21"/>
      <c r="HB1341" s="21"/>
      <c r="HC1341" s="21"/>
      <c r="HD1341" s="21"/>
      <c r="HE1341" s="21"/>
      <c r="HF1341" s="21"/>
      <c r="HG1341" s="21"/>
      <c r="HH1341" s="21"/>
      <c r="HI1341" s="21"/>
      <c r="HJ1341" s="21"/>
      <c r="HK1341" s="21"/>
      <c r="HL1341" s="21"/>
      <c r="HM1341" s="21"/>
      <c r="HN1341" s="21"/>
      <c r="HO1341" s="21"/>
      <c r="HP1341" s="21"/>
      <c r="HQ1341" s="21"/>
      <c r="HR1341" s="21"/>
      <c r="HS1341" s="21"/>
      <c r="HT1341" s="21"/>
      <c r="HU1341" s="21"/>
      <c r="HV1341" s="21"/>
      <c r="HW1341" s="21"/>
      <c r="HX1341" s="21"/>
      <c r="HY1341" s="21"/>
      <c r="HZ1341" s="21"/>
      <c r="IA1341" s="21"/>
      <c r="IB1341" s="21"/>
      <c r="IC1341" s="21"/>
      <c r="ID1341" s="21"/>
      <c r="IE1341" s="21"/>
      <c r="IF1341" s="21"/>
      <c r="IG1341" s="21"/>
      <c r="IH1341" s="21"/>
      <c r="II1341" s="21"/>
      <c r="IJ1341" s="21"/>
      <c r="IK1341" s="21"/>
      <c r="IL1341" s="21"/>
      <c r="IM1341" s="21"/>
      <c r="IN1341" s="21"/>
      <c r="IO1341" s="21"/>
      <c r="IP1341" s="21"/>
      <c r="IQ1341" s="21"/>
      <c r="IR1341" s="21"/>
      <c r="IS1341" s="21"/>
      <c r="IT1341" s="21"/>
      <c r="IU1341" s="21"/>
      <c r="IV1341" s="21"/>
      <c r="IW1341" s="21"/>
      <c r="IX1341" s="21"/>
      <c r="IY1341" s="21"/>
      <c r="IZ1341" s="21"/>
      <c r="JA1341" s="21"/>
      <c r="JB1341" s="21"/>
      <c r="JC1341" s="21"/>
      <c r="JD1341" s="21"/>
      <c r="JE1341" s="21"/>
      <c r="JF1341" s="21"/>
      <c r="JG1341" s="21"/>
      <c r="JH1341" s="21"/>
      <c r="JI1341" s="21"/>
      <c r="JJ1341" s="21"/>
      <c r="JK1341" s="21"/>
      <c r="JL1341" s="21"/>
      <c r="JM1341" s="21"/>
      <c r="JN1341" s="21"/>
      <c r="JO1341" s="21"/>
      <c r="JP1341" s="21"/>
      <c r="JQ1341" s="21"/>
      <c r="JR1341" s="21"/>
      <c r="JS1341" s="21"/>
      <c r="JT1341" s="21"/>
      <c r="JU1341" s="21"/>
      <c r="JV1341" s="21"/>
      <c r="JW1341" s="21"/>
      <c r="JX1341" s="21"/>
      <c r="JY1341" s="21"/>
    </row>
    <row r="1342" spans="1:285" ht="14.25" customHeight="1">
      <c r="A1342" s="21"/>
      <c r="B1342" s="21"/>
      <c r="C1342" s="21"/>
      <c r="D1342" s="21"/>
      <c r="E1342" s="21"/>
      <c r="F1342" s="21"/>
      <c r="G1342" s="21"/>
      <c r="H1342" s="21"/>
      <c r="I1342" s="21"/>
      <c r="J1342" s="21"/>
      <c r="K1342" s="21"/>
      <c r="L1342" s="21"/>
      <c r="M1342" s="21"/>
      <c r="N1342" s="21"/>
      <c r="O1342" s="21"/>
      <c r="P1342" s="21"/>
      <c r="Q1342" s="21"/>
      <c r="R1342" s="21"/>
      <c r="S1342" s="21"/>
      <c r="T1342" s="21"/>
      <c r="U1342" s="21"/>
      <c r="V1342" s="21"/>
      <c r="W1342" s="21"/>
      <c r="X1342" s="21"/>
      <c r="Y1342" s="21"/>
      <c r="Z1342" s="21"/>
      <c r="AA1342" s="21"/>
      <c r="AB1342" s="21"/>
      <c r="AC1342" s="80"/>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21"/>
      <c r="BK1342" s="21"/>
      <c r="BL1342" s="21"/>
      <c r="BM1342" s="21"/>
      <c r="BN1342" s="21"/>
      <c r="BO1342" s="21"/>
      <c r="BP1342" s="21"/>
      <c r="BQ1342" s="21"/>
      <c r="BR1342" s="21"/>
      <c r="BS1342" s="21"/>
      <c r="BT1342" s="21"/>
      <c r="BU1342" s="21"/>
      <c r="BV1342" s="21"/>
      <c r="BW1342" s="21"/>
      <c r="BX1342" s="21"/>
      <c r="BY1342" s="21"/>
      <c r="BZ1342" s="21"/>
      <c r="CA1342" s="21"/>
      <c r="CB1342" s="21"/>
      <c r="CC1342" s="21"/>
      <c r="CD1342" s="21"/>
      <c r="CE1342" s="21"/>
      <c r="CF1342" s="21"/>
      <c r="CG1342" s="21"/>
      <c r="CH1342" s="21"/>
      <c r="CI1342" s="21"/>
      <c r="CJ1342" s="21"/>
      <c r="CK1342" s="21"/>
      <c r="CL1342" s="21"/>
      <c r="CM1342" s="21"/>
      <c r="CN1342" s="21"/>
      <c r="CO1342" s="21"/>
      <c r="CP1342" s="21"/>
      <c r="CQ1342" s="21"/>
      <c r="CR1342" s="21"/>
      <c r="CS1342" s="21"/>
      <c r="CT1342" s="21"/>
      <c r="CU1342" s="21"/>
      <c r="CV1342" s="21"/>
      <c r="CW1342" s="21"/>
      <c r="CX1342" s="21"/>
      <c r="CY1342" s="21"/>
      <c r="CZ1342" s="21"/>
      <c r="DA1342" s="21"/>
      <c r="DB1342" s="21"/>
      <c r="DC1342" s="21"/>
      <c r="DD1342" s="21"/>
      <c r="DE1342" s="21"/>
      <c r="DF1342" s="21"/>
      <c r="DG1342" s="21"/>
      <c r="DH1342" s="21"/>
      <c r="DI1342" s="21"/>
      <c r="DJ1342" s="21"/>
      <c r="DK1342" s="21"/>
      <c r="DL1342" s="21"/>
      <c r="DM1342" s="21"/>
      <c r="DN1342" s="21"/>
      <c r="DO1342" s="21"/>
      <c r="DP1342" s="21"/>
      <c r="DQ1342" s="21"/>
      <c r="DR1342" s="21"/>
      <c r="DS1342" s="21"/>
      <c r="DT1342" s="21"/>
      <c r="DU1342" s="21"/>
      <c r="DV1342" s="21"/>
      <c r="DW1342" s="21"/>
      <c r="DX1342" s="21"/>
      <c r="DY1342" s="21"/>
      <c r="DZ1342" s="21"/>
      <c r="EA1342" s="21"/>
      <c r="EB1342" s="21"/>
      <c r="EC1342" s="21"/>
      <c r="ED1342" s="21"/>
      <c r="EE1342" s="21"/>
      <c r="EF1342" s="21"/>
      <c r="EG1342" s="21"/>
      <c r="EH1342" s="21"/>
      <c r="EI1342" s="21"/>
      <c r="EJ1342" s="21"/>
      <c r="EK1342" s="21"/>
      <c r="EL1342" s="21"/>
      <c r="EM1342" s="21"/>
      <c r="EN1342" s="21"/>
      <c r="EO1342" s="21"/>
      <c r="EP1342" s="21"/>
      <c r="EQ1342" s="21"/>
      <c r="ER1342" s="21"/>
      <c r="ES1342" s="21"/>
      <c r="ET1342" s="21"/>
      <c r="EU1342" s="21"/>
      <c r="EV1342" s="21"/>
      <c r="EW1342" s="21"/>
      <c r="EX1342" s="21"/>
      <c r="EY1342" s="21"/>
      <c r="EZ1342" s="21"/>
      <c r="FA1342" s="21"/>
      <c r="FB1342" s="21"/>
      <c r="FC1342" s="21"/>
      <c r="FD1342" s="21"/>
      <c r="FE1342" s="21"/>
      <c r="FF1342" s="21"/>
      <c r="FG1342" s="21"/>
      <c r="FH1342" s="21"/>
      <c r="FI1342" s="21"/>
      <c r="FJ1342" s="21"/>
      <c r="FK1342" s="21"/>
      <c r="FL1342" s="21"/>
      <c r="FM1342" s="21"/>
      <c r="FN1342" s="21"/>
      <c r="FO1342" s="21"/>
      <c r="FP1342" s="21"/>
      <c r="FQ1342" s="21"/>
      <c r="FR1342" s="21"/>
      <c r="FS1342" s="21"/>
      <c r="FT1342" s="21"/>
      <c r="FU1342" s="21"/>
      <c r="FV1342" s="21"/>
      <c r="FW1342" s="21"/>
      <c r="FX1342" s="21"/>
      <c r="FY1342" s="21"/>
      <c r="FZ1342" s="21"/>
      <c r="GA1342" s="21"/>
      <c r="GB1342" s="21"/>
      <c r="GC1342" s="21"/>
      <c r="GD1342" s="21"/>
      <c r="GE1342" s="21"/>
      <c r="GF1342" s="21"/>
      <c r="GG1342" s="21"/>
      <c r="GH1342" s="21"/>
      <c r="GI1342" s="21"/>
      <c r="GJ1342" s="21"/>
      <c r="GK1342" s="21"/>
      <c r="GL1342" s="21"/>
      <c r="GM1342" s="21"/>
      <c r="GN1342" s="21"/>
      <c r="GO1342" s="21"/>
      <c r="GP1342" s="21"/>
      <c r="GQ1342" s="21"/>
      <c r="GR1342" s="21"/>
      <c r="GS1342" s="21"/>
      <c r="GT1342" s="21"/>
      <c r="GU1342" s="21"/>
      <c r="GV1342" s="21"/>
      <c r="GW1342" s="21"/>
      <c r="GX1342" s="21"/>
      <c r="GY1342" s="21"/>
      <c r="GZ1342" s="21"/>
      <c r="HA1342" s="21"/>
      <c r="HB1342" s="21"/>
      <c r="HC1342" s="21"/>
      <c r="HD1342" s="21"/>
      <c r="HE1342" s="21"/>
      <c r="HF1342" s="21"/>
      <c r="HG1342" s="21"/>
      <c r="HH1342" s="21"/>
      <c r="HI1342" s="21"/>
      <c r="HJ1342" s="21"/>
      <c r="HK1342" s="21"/>
      <c r="HL1342" s="21"/>
      <c r="HM1342" s="21"/>
      <c r="HN1342" s="21"/>
      <c r="HO1342" s="21"/>
      <c r="HP1342" s="21"/>
      <c r="HQ1342" s="21"/>
      <c r="HR1342" s="21"/>
      <c r="HS1342" s="21"/>
      <c r="HT1342" s="21"/>
      <c r="HU1342" s="21"/>
      <c r="HV1342" s="21"/>
      <c r="HW1342" s="21"/>
      <c r="HX1342" s="21"/>
      <c r="HY1342" s="21"/>
      <c r="HZ1342" s="21"/>
      <c r="IA1342" s="21"/>
      <c r="IB1342" s="21"/>
      <c r="IC1342" s="21"/>
      <c r="ID1342" s="21"/>
      <c r="IE1342" s="21"/>
      <c r="IF1342" s="21"/>
      <c r="IG1342" s="21"/>
      <c r="IH1342" s="21"/>
      <c r="II1342" s="21"/>
      <c r="IJ1342" s="21"/>
      <c r="IK1342" s="21"/>
      <c r="IL1342" s="21"/>
      <c r="IM1342" s="21"/>
      <c r="IN1342" s="21"/>
      <c r="IO1342" s="21"/>
      <c r="IP1342" s="21"/>
      <c r="IQ1342" s="21"/>
      <c r="IR1342" s="21"/>
      <c r="IS1342" s="21"/>
      <c r="IT1342" s="21"/>
      <c r="IU1342" s="21"/>
      <c r="IV1342" s="21"/>
      <c r="IW1342" s="21"/>
      <c r="IX1342" s="21"/>
      <c r="IY1342" s="21"/>
      <c r="IZ1342" s="21"/>
      <c r="JA1342" s="21"/>
      <c r="JB1342" s="21"/>
      <c r="JC1342" s="21"/>
      <c r="JD1342" s="21"/>
      <c r="JE1342" s="21"/>
      <c r="JF1342" s="21"/>
      <c r="JG1342" s="21"/>
      <c r="JH1342" s="21"/>
      <c r="JI1342" s="21"/>
      <c r="JJ1342" s="21"/>
      <c r="JK1342" s="21"/>
      <c r="JL1342" s="21"/>
      <c r="JM1342" s="21"/>
      <c r="JN1342" s="21"/>
      <c r="JO1342" s="21"/>
      <c r="JP1342" s="21"/>
      <c r="JQ1342" s="21"/>
      <c r="JR1342" s="21"/>
      <c r="JS1342" s="21"/>
      <c r="JT1342" s="21"/>
      <c r="JU1342" s="21"/>
      <c r="JV1342" s="21"/>
      <c r="JW1342" s="21"/>
      <c r="JX1342" s="21"/>
      <c r="JY1342" s="21"/>
    </row>
  </sheetData>
  <mergeCells count="10">
    <mergeCell ref="B631:B633"/>
    <mergeCell ref="C631:C633"/>
    <mergeCell ref="D616:D617"/>
    <mergeCell ref="D624:D625"/>
    <mergeCell ref="D653:D654"/>
    <mergeCell ref="D631:D632"/>
    <mergeCell ref="D638:D639"/>
    <mergeCell ref="D646:D647"/>
    <mergeCell ref="D620:D622"/>
    <mergeCell ref="D642:D644"/>
  </mergeCells>
  <hyperlinks>
    <hyperlink ref="B1" location="'All Country Summary (2023)'!A3" display="A. Leadership and Coordination" xr:uid="{E7580499-080E-4DE7-9134-1562F9A5E119}"/>
    <hyperlink ref="C1" location="'All Country Summary (2023)'!A28" display="B. Finance and Procurement" xr:uid="{8BB3B476-779F-418B-8C2E-A7EE4375A879}"/>
    <hyperlink ref="D1" location="'All Country Summary (2023)'!A59" display="C. Commodities" xr:uid="{54B1DBEC-9C0B-4E85-AD4D-4DD5AB9CE695}"/>
    <hyperlink ref="AR2" location="'Zimbabwe'!A1" display="Zimbabwe" xr:uid="{995520D2-FFD9-484D-8DA7-D87852501689}"/>
    <hyperlink ref="AQ2" location="'Zambia'!A1" display="Zambia" xr:uid="{545DE520-AFC2-4AC4-86F7-D04A97BF2A4C}"/>
    <hyperlink ref="AP2" location="'Yemen'!A1" display="Yemen" xr:uid="{019439C0-8D95-4E0A-ABBF-05011CEA316B}"/>
    <hyperlink ref="AO2" location="'Uganda'!A1" display="Uganda" xr:uid="{CD0D12E9-B891-4AE0-ABC5-91FE23176924}"/>
    <hyperlink ref="AN2" location="'Togo'!A1" display="Togo" xr:uid="{AD44D898-6C6D-415A-8893-CB78093377F9}"/>
    <hyperlink ref="AM2" location="'Tanzania'!A1" display="Tanzania" xr:uid="{EFB42901-58EB-46D6-9F56-33C394E133B3}"/>
    <hyperlink ref="AL2" location="'South Sudan'!A1" display="South Sudan" xr:uid="{10FEF6DD-FCB1-4739-8205-CB36A2C1CBBE}"/>
    <hyperlink ref="AK2" location="'Sierra Leone'!A1" display="Sierra Leone" xr:uid="{C66FC0BA-E42C-46F2-8851-7BED05634B89}"/>
    <hyperlink ref="AJ2" location="'Senegal'!A1" display="Senegal" xr:uid="{5B3DAC86-A828-404F-B8C8-159D32DC2966}"/>
    <hyperlink ref="AI2" location="'Rwanda'!A1" display="Rwanda" xr:uid="{19E455B8-EEAC-47C2-8E6F-E33CDFA11FFF}"/>
    <hyperlink ref="AH2" location="'Philippines'!A1" display="Philippines" xr:uid="{9076D8FB-6A83-4FC8-9308-E1C3C1338FCF}"/>
    <hyperlink ref="AG2" location="'Peru'!A1" display="Peru" xr:uid="{C31BCAAB-72FA-4BDE-B4DD-38B6B61B946B}"/>
    <hyperlink ref="AF2" location="'Pakistan'!A1" display="Pakistan" xr:uid="{0AFCACAF-7747-465A-80E8-6A24E4325B86}"/>
    <hyperlink ref="AE2" location="'NIgeria'!A1" display="Nigeria" xr:uid="{2F05738F-5EB3-4284-9C73-6642C372B628}"/>
    <hyperlink ref="AD2" location="'Nepal'!A1" display="Nepal" xr:uid="{5EAF997A-9810-4335-860F-BCA51B2A934C}"/>
    <hyperlink ref="AC2" location="'Mozambique'!A1" display="Mozambique" xr:uid="{FF70FFD9-0A8E-4C04-AC72-757A5D844206}"/>
    <hyperlink ref="AB2" location="'Mauritania'!A1" display="Mauritania" xr:uid="{DB5F1C09-1712-430F-8275-0BD5B3810BAF}"/>
    <hyperlink ref="AA2" location="'Mali'!A1" display="Mali" xr:uid="{FEC8C8A3-93EC-4E15-BC3B-04AF62FC735E}"/>
    <hyperlink ref="Z2" location="'Malawi'!A1" display="Malawi" xr:uid="{098AE9B4-90EC-4CBE-A250-5AF5C8704FC2}"/>
    <hyperlink ref="Y2" location="'Madagascar'!A1" display="Madagascar" xr:uid="{55A5297A-CF84-4DBD-8317-39B96FFB7B1E}"/>
    <hyperlink ref="X2" location="'Liberia'!A1" display="Liberia" xr:uid="{8AE9D195-A806-48CF-B631-E34E1797D692}"/>
    <hyperlink ref="W2" location="'Kyrgyz Republic'!A1" display="Kyrgyz Republic" xr:uid="{B6BA0EA0-6A9C-4BB6-A281-CBDC56BA0199}"/>
    <hyperlink ref="V2" location="'Kenya'!A1" display="Kenya" xr:uid="{076383CD-2576-495A-A9DE-DEAE19D9EAAB}"/>
    <hyperlink ref="U2" location="'Honduras'!A1" display="Honduras" xr:uid="{627052CE-FBF3-45B8-9224-8CA99C796D82}"/>
    <hyperlink ref="T2" location="'Haiti'!A1" display="Haiti" xr:uid="{975B5FC5-7D04-416C-8132-4331B81E113D}"/>
    <hyperlink ref="S2" location="'Guinea'!A1" display="Guinea" xr:uid="{0842B43A-F3EE-49F8-BEDE-3FDCCC436AA0}"/>
    <hyperlink ref="R2" location="'Guatemala'!A1" display="Guatemala" xr:uid="{36E3E5C4-E8D2-4CC9-B812-634BE2AC69FA}"/>
    <hyperlink ref="Q2" location="'Ghana'!A1" display="Ghana" xr:uid="{91C8BCAA-6475-48E7-8C36-825FDE1105A7}"/>
    <hyperlink ref="P2" location="'Ethiopia'!A1" display="Ethiopia" xr:uid="{2FB187BD-6246-45E2-81E6-645A06F0FE36}"/>
    <hyperlink ref="O2" location="'El Salvador'!A1" display="El Salvador" xr:uid="{517BADFB-38C9-44A8-A50C-E3C6F82C436E}"/>
    <hyperlink ref="N2" location="'DRC'!A1" display="DRC" xr:uid="{EB849C6A-57D9-494F-B3F4-D2E22BF4FC3B}"/>
    <hyperlink ref="M2" location="'Dominican Republic'!A1" display="Dominican Republic" xr:uid="{AA703222-7B01-40B9-B7EE-740266D875E0}"/>
    <hyperlink ref="L2" location="'Cote dIvoire'!A1" display="Côte d'Ivoire" xr:uid="{C8869154-ACB4-40B4-BA38-8CFCB7D7F729}"/>
    <hyperlink ref="K2" location="'Cape Verde'!A1" display="Cape Verde" xr:uid="{2D3F207A-4E23-4264-8845-C8605C41A05F}"/>
    <hyperlink ref="J2" location="'Burundi'!A1" display="Burundi" xr:uid="{BDE9DA55-A014-4488-8124-D59AA73C7F76}"/>
    <hyperlink ref="I2" location="'Burkina Faso'!A1" display="Burkina Faso" xr:uid="{A8A074C5-C526-47F6-85ED-50A2D863A44F}"/>
    <hyperlink ref="H2" location="'Botswana'!A1" display="Botswana" xr:uid="{0801862A-9A68-431F-B467-44359636E61A}"/>
    <hyperlink ref="G2" location="'Benin'!A1" display="Benin" xr:uid="{59B340B5-C874-4684-9A53-B9F486AF6ED2}"/>
    <hyperlink ref="F2" location="'Bangladesh'!A1" display="Bangladesh" xr:uid="{138B240B-5A3C-4EC3-9687-776D86678A90}"/>
    <hyperlink ref="E2" location="'Angola'!A1" display="Angola" xr:uid="{AB694E7D-F2DC-4542-9DBF-EC0AAA8D8E45}"/>
    <hyperlink ref="E1" location="'All Country Summary (2023)'!A242" display="D. Policy" xr:uid="{B409458B-FF7E-4A89-842E-12BE7B773530}"/>
    <hyperlink ref="F1" location="'All Country Summary (2023)'!A588" display="E. Supply Chain" xr:uid="{7B86B6E0-393E-4927-8837-34B88D5901B5}"/>
    <hyperlink ref="G1" location="'All Country Summary (2023)'!A674" display="F. Quality" xr:uid="{85D4E90A-4418-4558-BE47-260F62F9E679}"/>
    <hyperlink ref="H1" location="'All Country Summary (2023)'!A703" display="G. Private Sector" xr:uid="{07B0C52F-CA7E-42A6-B81E-CC09B77415A4}"/>
    <hyperlink ref="I1" location="'All Country Summary (2023)'!A800" display="H. Impact of COVID-19 Pandemic" xr:uid="{81F8D60E-1CDA-4764-8BBF-47AF325F2709}"/>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DBA4D-52A0-4E5D-BCF5-B0FE7993BF35}">
  <sheetPr>
    <tabColor rgb="FFCCFFCC"/>
  </sheetPr>
  <dimension ref="A1:Q393"/>
  <sheetViews>
    <sheetView showGridLines="0" zoomScaleNormal="100" workbookViewId="0">
      <selection activeCell="O6" sqref="O6:O18"/>
    </sheetView>
  </sheetViews>
  <sheetFormatPr defaultColWidth="8.85546875" defaultRowHeight="14.45"/>
  <cols>
    <col min="1" max="1" width="2.140625" customWidth="1"/>
    <col min="2" max="2" width="9.42578125" customWidth="1"/>
    <col min="3" max="3" width="3.28515625" customWidth="1"/>
    <col min="4" max="4" width="16.140625" customWidth="1"/>
    <col min="5" max="5" width="61" customWidth="1"/>
    <col min="6" max="6" width="14.85546875" customWidth="1"/>
    <col min="7" max="7" width="20" customWidth="1"/>
    <col min="8" max="8" width="18.28515625" customWidth="1"/>
    <col min="9" max="9" width="16.42578125" customWidth="1"/>
    <col min="10" max="10" width="18.140625" customWidth="1"/>
    <col min="11" max="11" width="19.7109375" customWidth="1"/>
    <col min="12" max="12" width="17.7109375" customWidth="1"/>
    <col min="13" max="13" width="17.85546875" customWidth="1"/>
    <col min="14" max="14" width="39.42578125" customWidth="1"/>
    <col min="15" max="15" width="60.28515625" customWidth="1"/>
    <col min="16" max="16" width="60.42578125" customWidth="1"/>
  </cols>
  <sheetData>
    <row r="1" spans="2:16" ht="60.75" customHeight="1">
      <c r="F1" s="2128"/>
      <c r="G1" s="2128"/>
      <c r="H1" s="2128"/>
      <c r="I1" s="2128"/>
      <c r="J1" s="2128"/>
      <c r="K1" s="2128"/>
      <c r="L1" s="2128"/>
      <c r="M1" s="2128"/>
      <c r="N1" s="2128"/>
    </row>
    <row r="2" spans="2:16" s="172" customFormat="1" ht="52.5" customHeight="1">
      <c r="B2" s="2129" t="s">
        <v>826</v>
      </c>
      <c r="C2" s="2129"/>
      <c r="D2" s="2129"/>
      <c r="E2" s="2129"/>
      <c r="F2" s="2129"/>
      <c r="G2" s="2129"/>
      <c r="H2" s="169"/>
      <c r="I2" s="169"/>
      <c r="J2" s="169"/>
      <c r="K2" s="170"/>
      <c r="L2" s="170"/>
      <c r="M2" s="170"/>
      <c r="N2" s="171"/>
    </row>
    <row r="3" spans="2:16" ht="36" customHeight="1">
      <c r="B3" s="173"/>
      <c r="C3" s="174"/>
      <c r="D3" s="175" t="s">
        <v>827</v>
      </c>
      <c r="E3" s="176" t="s">
        <v>2313</v>
      </c>
      <c r="F3" s="177" t="s">
        <v>829</v>
      </c>
      <c r="G3" s="2130" t="s">
        <v>830</v>
      </c>
      <c r="H3" s="2130"/>
      <c r="I3" s="2130"/>
      <c r="J3" s="2130"/>
      <c r="K3" s="2130"/>
      <c r="L3" s="2130"/>
      <c r="M3" s="2130"/>
      <c r="N3" s="2130"/>
      <c r="O3" s="2130"/>
    </row>
    <row r="4" spans="2:16" ht="39" customHeight="1">
      <c r="B4" s="1402" t="s">
        <v>831</v>
      </c>
      <c r="C4" s="1402"/>
      <c r="D4" s="1402"/>
      <c r="E4" s="1402"/>
      <c r="F4" s="1402"/>
      <c r="G4" s="1402"/>
      <c r="H4" s="1402"/>
      <c r="I4" s="1402"/>
      <c r="J4" s="1402"/>
      <c r="K4" s="1402"/>
      <c r="L4" s="1402"/>
      <c r="M4" s="1402"/>
      <c r="N4" s="1402"/>
    </row>
    <row r="5" spans="2:16" ht="23.25" customHeight="1">
      <c r="B5" s="1416" t="s">
        <v>832</v>
      </c>
      <c r="C5" s="1417"/>
      <c r="D5" s="1417"/>
      <c r="E5" s="1417"/>
      <c r="F5" s="1417"/>
      <c r="G5" s="1417"/>
      <c r="H5" s="1417"/>
      <c r="I5" s="1417"/>
      <c r="J5" s="1417"/>
      <c r="K5" s="1417"/>
      <c r="L5" s="1417"/>
      <c r="M5" s="1417"/>
      <c r="N5" s="1417"/>
      <c r="O5" s="1417"/>
      <c r="P5" s="1418"/>
    </row>
    <row r="6" spans="2:16" s="172" customFormat="1" ht="80.25" customHeight="1">
      <c r="B6" s="182" t="s">
        <v>390</v>
      </c>
      <c r="C6" s="1419" t="s">
        <v>833</v>
      </c>
      <c r="D6" s="1419"/>
      <c r="E6" s="1419"/>
      <c r="F6" s="1419"/>
      <c r="G6" s="1419"/>
      <c r="H6" s="1420"/>
      <c r="I6" s="183" t="s">
        <v>834</v>
      </c>
      <c r="J6" s="184" t="s">
        <v>835</v>
      </c>
      <c r="K6" s="1663" t="s">
        <v>2314</v>
      </c>
      <c r="L6" s="1664"/>
      <c r="M6" s="1664"/>
      <c r="N6" s="1665"/>
      <c r="O6" s="1424" t="s">
        <v>2315</v>
      </c>
      <c r="P6" s="186"/>
    </row>
    <row r="7" spans="2:16" s="172" customFormat="1" ht="24" customHeight="1">
      <c r="B7" s="1427" t="s">
        <v>837</v>
      </c>
      <c r="C7" s="1428"/>
      <c r="D7" s="1428"/>
      <c r="E7" s="1428"/>
      <c r="F7" s="1428"/>
      <c r="G7" s="1428"/>
      <c r="H7" s="1428"/>
      <c r="I7" s="1428"/>
      <c r="J7" s="1428"/>
      <c r="K7" s="1428"/>
      <c r="L7" s="1428"/>
      <c r="M7" s="1428"/>
      <c r="N7" s="1429"/>
      <c r="O7" s="1425"/>
      <c r="P7" s="188"/>
    </row>
    <row r="8" spans="2:16" s="172" customFormat="1" ht="21.75" customHeight="1">
      <c r="B8" s="189" t="s">
        <v>394</v>
      </c>
      <c r="C8" s="1414" t="s">
        <v>838</v>
      </c>
      <c r="D8" s="1414"/>
      <c r="E8" s="1415"/>
      <c r="F8" s="1411" t="s">
        <v>2316</v>
      </c>
      <c r="G8" s="1412"/>
      <c r="H8" s="1412"/>
      <c r="I8" s="1412"/>
      <c r="J8" s="1412"/>
      <c r="K8" s="1412"/>
      <c r="L8" s="1412"/>
      <c r="M8" s="1412"/>
      <c r="N8" s="1413"/>
      <c r="O8" s="1425"/>
      <c r="P8" s="188"/>
    </row>
    <row r="9" spans="2:16" s="172" customFormat="1" ht="29.25" customHeight="1">
      <c r="B9" s="191" t="s">
        <v>396</v>
      </c>
      <c r="C9" s="1414" t="s">
        <v>840</v>
      </c>
      <c r="D9" s="1414"/>
      <c r="E9" s="1414"/>
      <c r="F9" s="1414"/>
      <c r="G9" s="1414"/>
      <c r="H9" s="1415"/>
      <c r="I9" s="192" t="s">
        <v>841</v>
      </c>
      <c r="J9" s="193"/>
      <c r="K9" s="193"/>
      <c r="L9" s="193"/>
      <c r="M9" s="193"/>
      <c r="N9" s="194"/>
      <c r="O9" s="1425"/>
      <c r="P9" s="188"/>
    </row>
    <row r="10" spans="2:16" s="172" customFormat="1" ht="31.5" customHeight="1">
      <c r="B10" s="195" t="s">
        <v>394</v>
      </c>
      <c r="C10" s="1414" t="s">
        <v>842</v>
      </c>
      <c r="D10" s="1414"/>
      <c r="E10" s="1414"/>
      <c r="F10" s="1414"/>
      <c r="G10" s="1414"/>
      <c r="H10" s="1415"/>
      <c r="I10" s="183" t="s">
        <v>848</v>
      </c>
      <c r="J10" s="1409" t="s">
        <v>843</v>
      </c>
      <c r="K10" s="1410"/>
      <c r="L10" s="1791"/>
      <c r="M10" s="1792"/>
      <c r="N10" s="2127"/>
      <c r="O10" s="1425"/>
      <c r="P10" s="188"/>
    </row>
    <row r="11" spans="2:16" s="172" customFormat="1" ht="39.75" customHeight="1">
      <c r="B11" s="198" t="s">
        <v>401</v>
      </c>
      <c r="C11" s="1414" t="s">
        <v>845</v>
      </c>
      <c r="D11" s="1414"/>
      <c r="E11" s="1414"/>
      <c r="F11" s="1414"/>
      <c r="G11" s="1414"/>
      <c r="H11" s="1415"/>
      <c r="I11" s="183" t="s">
        <v>834</v>
      </c>
      <c r="J11" s="1409" t="s">
        <v>843</v>
      </c>
      <c r="K11" s="1410"/>
      <c r="L11" s="1411" t="s">
        <v>2317</v>
      </c>
      <c r="M11" s="1412"/>
      <c r="N11" s="1413"/>
      <c r="O11" s="1425"/>
      <c r="P11" s="188"/>
    </row>
    <row r="12" spans="2:16" s="172" customFormat="1" ht="31.5" customHeight="1">
      <c r="B12" s="198" t="s">
        <v>403</v>
      </c>
      <c r="C12" s="1414" t="s">
        <v>847</v>
      </c>
      <c r="D12" s="1414"/>
      <c r="E12" s="1414"/>
      <c r="F12" s="1414"/>
      <c r="G12" s="1414"/>
      <c r="H12" s="1415"/>
      <c r="I12" s="183" t="s">
        <v>848</v>
      </c>
      <c r="J12" s="1409" t="s">
        <v>843</v>
      </c>
      <c r="K12" s="1410"/>
      <c r="L12" s="1411"/>
      <c r="M12" s="1412"/>
      <c r="N12" s="1413"/>
      <c r="O12" s="1425"/>
      <c r="P12" s="188"/>
    </row>
    <row r="13" spans="2:16" s="172" customFormat="1" ht="33" customHeight="1">
      <c r="B13" s="198" t="s">
        <v>405</v>
      </c>
      <c r="C13" s="1414" t="s">
        <v>849</v>
      </c>
      <c r="D13" s="1414"/>
      <c r="E13" s="1414"/>
      <c r="F13" s="1414"/>
      <c r="G13" s="1414"/>
      <c r="H13" s="1415"/>
      <c r="I13" s="183" t="s">
        <v>848</v>
      </c>
      <c r="J13" s="1409" t="s">
        <v>850</v>
      </c>
      <c r="K13" s="1410"/>
      <c r="L13" s="1411"/>
      <c r="M13" s="1412"/>
      <c r="N13" s="1413"/>
      <c r="O13" s="1425"/>
      <c r="P13" s="188"/>
    </row>
    <row r="14" spans="2:16" s="172" customFormat="1" ht="33" customHeight="1">
      <c r="B14" s="198" t="s">
        <v>408</v>
      </c>
      <c r="C14" s="1414" t="s">
        <v>852</v>
      </c>
      <c r="D14" s="1414"/>
      <c r="E14" s="1414"/>
      <c r="F14" s="1414"/>
      <c r="G14" s="1414"/>
      <c r="H14" s="1415"/>
      <c r="I14" s="183" t="s">
        <v>834</v>
      </c>
      <c r="J14" s="1409" t="s">
        <v>853</v>
      </c>
      <c r="K14" s="1410"/>
      <c r="L14" s="1411" t="s">
        <v>854</v>
      </c>
      <c r="M14" s="1412"/>
      <c r="N14" s="1413"/>
      <c r="O14" s="1425"/>
      <c r="P14" s="188"/>
    </row>
    <row r="15" spans="2:16" s="172" customFormat="1" ht="44.25" customHeight="1">
      <c r="B15" s="198" t="s">
        <v>410</v>
      </c>
      <c r="C15" s="1414" t="s">
        <v>855</v>
      </c>
      <c r="D15" s="1414"/>
      <c r="E15" s="1414"/>
      <c r="F15" s="1414"/>
      <c r="G15" s="1414"/>
      <c r="H15" s="1415"/>
      <c r="I15" s="183" t="s">
        <v>834</v>
      </c>
      <c r="J15" s="1409" t="s">
        <v>856</v>
      </c>
      <c r="K15" s="1410"/>
      <c r="L15" s="1411" t="s">
        <v>2318</v>
      </c>
      <c r="M15" s="1412"/>
      <c r="N15" s="1413"/>
      <c r="O15" s="1425"/>
      <c r="P15" s="188"/>
    </row>
    <row r="16" spans="2:16" s="172" customFormat="1" ht="30" customHeight="1">
      <c r="B16" s="198" t="s">
        <v>413</v>
      </c>
      <c r="C16" s="1414" t="s">
        <v>858</v>
      </c>
      <c r="D16" s="1414"/>
      <c r="E16" s="1414"/>
      <c r="F16" s="1414"/>
      <c r="G16" s="1414"/>
      <c r="H16" s="1415"/>
      <c r="I16" s="183" t="s">
        <v>834</v>
      </c>
      <c r="J16" s="1409" t="s">
        <v>859</v>
      </c>
      <c r="K16" s="1410"/>
      <c r="L16" s="1411" t="s">
        <v>2319</v>
      </c>
      <c r="M16" s="1412"/>
      <c r="N16" s="1413"/>
      <c r="O16" s="1425"/>
      <c r="P16" s="188"/>
    </row>
    <row r="17" spans="2:16" s="172" customFormat="1" ht="30" customHeight="1">
      <c r="B17" s="198" t="s">
        <v>416</v>
      </c>
      <c r="C17" s="1414" t="s">
        <v>861</v>
      </c>
      <c r="D17" s="1414"/>
      <c r="E17" s="1414"/>
      <c r="F17" s="1414"/>
      <c r="G17" s="1414"/>
      <c r="H17" s="1415"/>
      <c r="I17" s="183" t="s">
        <v>2320</v>
      </c>
      <c r="J17" s="1409" t="s">
        <v>859</v>
      </c>
      <c r="K17" s="1410"/>
      <c r="L17" s="1411"/>
      <c r="M17" s="1412"/>
      <c r="N17" s="1413"/>
      <c r="O17" s="1425"/>
      <c r="P17" s="188"/>
    </row>
    <row r="18" spans="2:16" s="172" customFormat="1" ht="30" customHeight="1">
      <c r="B18" s="198" t="s">
        <v>418</v>
      </c>
      <c r="C18" s="1414" t="s">
        <v>863</v>
      </c>
      <c r="D18" s="1414"/>
      <c r="E18" s="1414"/>
      <c r="F18" s="1414"/>
      <c r="G18" s="1414"/>
      <c r="H18" s="1415"/>
      <c r="I18" s="183" t="s">
        <v>848</v>
      </c>
      <c r="J18" s="1409" t="s">
        <v>859</v>
      </c>
      <c r="K18" s="1410"/>
      <c r="L18" s="1411"/>
      <c r="M18" s="1412"/>
      <c r="N18" s="1413"/>
      <c r="O18" s="1426"/>
      <c r="P18" s="200"/>
    </row>
    <row r="19" spans="2:16" s="172" customFormat="1" ht="24" customHeight="1">
      <c r="B19" s="191" t="s">
        <v>420</v>
      </c>
      <c r="C19" s="1414" t="s">
        <v>866</v>
      </c>
      <c r="D19" s="1414"/>
      <c r="E19" s="1414"/>
      <c r="F19" s="1414"/>
      <c r="G19" s="1414"/>
      <c r="H19" s="1414"/>
      <c r="I19" s="183" t="s">
        <v>848</v>
      </c>
      <c r="J19" s="1432" t="s">
        <v>867</v>
      </c>
      <c r="K19" s="2025" t="s">
        <v>2321</v>
      </c>
      <c r="L19" s="2026"/>
      <c r="M19" s="2026"/>
      <c r="N19" s="2027"/>
      <c r="O19" s="201"/>
      <c r="P19" s="202"/>
    </row>
    <row r="20" spans="2:16" s="172" customFormat="1" ht="24" customHeight="1">
      <c r="B20" s="191" t="s">
        <v>423</v>
      </c>
      <c r="C20" s="1414" t="s">
        <v>870</v>
      </c>
      <c r="D20" s="1414"/>
      <c r="E20" s="1414"/>
      <c r="F20" s="1414"/>
      <c r="G20" s="1414"/>
      <c r="H20" s="1414"/>
      <c r="I20" s="183" t="s">
        <v>848</v>
      </c>
      <c r="J20" s="1433"/>
      <c r="K20" s="2037"/>
      <c r="L20" s="2038"/>
      <c r="M20" s="2038"/>
      <c r="N20" s="2039"/>
      <c r="O20" s="201"/>
      <c r="P20" s="202"/>
    </row>
    <row r="21" spans="2:16" s="172" customFormat="1" ht="24" customHeight="1">
      <c r="B21" s="191" t="s">
        <v>425</v>
      </c>
      <c r="C21" s="1414" t="s">
        <v>871</v>
      </c>
      <c r="D21" s="1414"/>
      <c r="E21" s="1414"/>
      <c r="F21" s="1414"/>
      <c r="G21" s="1414"/>
      <c r="H21" s="1414"/>
      <c r="I21" s="203" t="s">
        <v>2322</v>
      </c>
      <c r="J21" s="1433"/>
      <c r="K21" s="2037"/>
      <c r="L21" s="2038"/>
      <c r="M21" s="2038"/>
      <c r="N21" s="2039"/>
      <c r="O21" s="1443" t="s">
        <v>2315</v>
      </c>
      <c r="P21" s="1443"/>
    </row>
    <row r="22" spans="2:16" s="172" customFormat="1" ht="36.6" customHeight="1">
      <c r="B22" s="191" t="s">
        <v>427</v>
      </c>
      <c r="C22" s="1414" t="s">
        <v>873</v>
      </c>
      <c r="D22" s="1414"/>
      <c r="E22" s="1414"/>
      <c r="F22" s="1414"/>
      <c r="G22" s="1414"/>
      <c r="H22" s="1414"/>
      <c r="I22" s="183" t="s">
        <v>848</v>
      </c>
      <c r="J22" s="1433"/>
      <c r="K22" s="2037"/>
      <c r="L22" s="2038"/>
      <c r="M22" s="2038"/>
      <c r="N22" s="2039"/>
      <c r="O22" s="1425"/>
      <c r="P22" s="1425"/>
    </row>
    <row r="23" spans="2:16" s="172" customFormat="1" ht="31.5" customHeight="1">
      <c r="B23" s="205" t="s">
        <v>394</v>
      </c>
      <c r="C23" s="1445" t="s">
        <v>874</v>
      </c>
      <c r="D23" s="1445"/>
      <c r="E23" s="1445"/>
      <c r="F23" s="1445"/>
      <c r="G23" s="1445"/>
      <c r="H23" s="1445"/>
      <c r="I23" s="183" t="s">
        <v>865</v>
      </c>
      <c r="J23" s="1433"/>
      <c r="K23" s="2124"/>
      <c r="L23" s="2125"/>
      <c r="M23" s="2125"/>
      <c r="N23" s="2126"/>
      <c r="O23" s="1444"/>
      <c r="P23" s="1444"/>
    </row>
    <row r="24" spans="2:16" s="172" customFormat="1" ht="24.75" customHeight="1">
      <c r="B24" s="1416" t="s">
        <v>875</v>
      </c>
      <c r="C24" s="1417"/>
      <c r="D24" s="1417"/>
      <c r="E24" s="1417"/>
      <c r="F24" s="1417"/>
      <c r="G24" s="1417"/>
      <c r="H24" s="1417"/>
      <c r="I24" s="1417"/>
      <c r="J24" s="1417"/>
      <c r="K24" s="1417"/>
      <c r="L24" s="1417"/>
      <c r="M24" s="1417"/>
      <c r="N24" s="1417"/>
      <c r="O24" s="1417"/>
      <c r="P24" s="1418"/>
    </row>
    <row r="25" spans="2:16" s="172" customFormat="1" ht="50.45" customHeight="1">
      <c r="B25" s="1446" t="s">
        <v>430</v>
      </c>
      <c r="C25" s="1448" t="s">
        <v>876</v>
      </c>
      <c r="D25" s="1448"/>
      <c r="E25" s="1448"/>
      <c r="F25" s="1449"/>
      <c r="G25" s="208" t="s">
        <v>877</v>
      </c>
      <c r="H25" s="209" t="s">
        <v>878</v>
      </c>
      <c r="I25" s="210" t="s">
        <v>879</v>
      </c>
      <c r="J25" s="209" t="s">
        <v>880</v>
      </c>
      <c r="K25" s="1452" t="s">
        <v>881</v>
      </c>
      <c r="L25" s="2115"/>
      <c r="M25" s="2116"/>
      <c r="N25" s="2117"/>
      <c r="O25" s="212" t="s">
        <v>2323</v>
      </c>
      <c r="P25" s="213"/>
    </row>
    <row r="26" spans="2:16" s="172" customFormat="1" ht="47.45" customHeight="1">
      <c r="B26" s="1447"/>
      <c r="C26" s="1450"/>
      <c r="D26" s="1450"/>
      <c r="E26" s="1450"/>
      <c r="F26" s="1451"/>
      <c r="G26" s="216" t="s">
        <v>884</v>
      </c>
      <c r="H26" s="217">
        <v>2022</v>
      </c>
      <c r="I26" s="216" t="s">
        <v>885</v>
      </c>
      <c r="J26" s="217">
        <v>2022</v>
      </c>
      <c r="K26" s="1453"/>
      <c r="L26" s="2118"/>
      <c r="M26" s="2119"/>
      <c r="N26" s="2120"/>
      <c r="O26" s="199" t="s">
        <v>2323</v>
      </c>
      <c r="P26" s="222"/>
    </row>
    <row r="27" spans="2:16" s="172" customFormat="1" ht="89.25" customHeight="1">
      <c r="B27" s="191" t="s">
        <v>437</v>
      </c>
      <c r="C27" s="1464" t="s">
        <v>886</v>
      </c>
      <c r="D27" s="1464"/>
      <c r="E27" s="1464"/>
      <c r="F27" s="1464"/>
      <c r="G27" s="1464"/>
      <c r="H27" s="1464"/>
      <c r="I27" s="1465"/>
      <c r="J27" s="480">
        <v>450000</v>
      </c>
      <c r="K27" s="1453"/>
      <c r="L27" s="2118"/>
      <c r="M27" s="2119"/>
      <c r="N27" s="2120"/>
      <c r="O27" s="1443" t="s">
        <v>2324</v>
      </c>
      <c r="P27" s="1443"/>
    </row>
    <row r="28" spans="2:16" s="172" customFormat="1" ht="42.75" customHeight="1">
      <c r="B28" s="224"/>
      <c r="C28" s="225" t="s">
        <v>394</v>
      </c>
      <c r="D28" s="1414" t="s">
        <v>888</v>
      </c>
      <c r="E28" s="1414"/>
      <c r="F28" s="1414"/>
      <c r="G28" s="1414"/>
      <c r="H28" s="1414"/>
      <c r="I28" s="1415"/>
      <c r="J28" s="752">
        <v>51518</v>
      </c>
      <c r="K28" s="1453"/>
      <c r="L28" s="2118"/>
      <c r="M28" s="2119"/>
      <c r="N28" s="2120"/>
      <c r="O28" s="1425"/>
      <c r="P28" s="1425"/>
    </row>
    <row r="29" spans="2:16" s="172" customFormat="1" ht="31.5" customHeight="1">
      <c r="B29" s="227" t="s">
        <v>440</v>
      </c>
      <c r="C29" s="1414" t="s">
        <v>889</v>
      </c>
      <c r="D29" s="1414"/>
      <c r="E29" s="1414"/>
      <c r="F29" s="1414"/>
      <c r="G29" s="1415"/>
      <c r="H29" s="1563" t="s">
        <v>890</v>
      </c>
      <c r="I29" s="1655"/>
      <c r="J29" s="1564"/>
      <c r="K29" s="1453"/>
      <c r="L29" s="2118"/>
      <c r="M29" s="2119"/>
      <c r="N29" s="2120"/>
      <c r="O29" s="1426"/>
      <c r="P29" s="1426"/>
    </row>
    <row r="30" spans="2:16" s="172" customFormat="1" ht="35.25" customHeight="1">
      <c r="B30" s="227"/>
      <c r="C30" s="1414" t="s">
        <v>891</v>
      </c>
      <c r="D30" s="1414"/>
      <c r="E30" s="1414"/>
      <c r="F30" s="1414"/>
      <c r="G30" s="1415"/>
      <c r="H30" s="1574" t="s">
        <v>2325</v>
      </c>
      <c r="I30" s="1685"/>
      <c r="J30" s="1575"/>
      <c r="K30" s="1453"/>
      <c r="L30" s="2118"/>
      <c r="M30" s="2119"/>
      <c r="N30" s="2120"/>
      <c r="O30" s="199" t="s">
        <v>2324</v>
      </c>
      <c r="P30" s="187"/>
    </row>
    <row r="31" spans="2:16" s="172" customFormat="1" ht="23.25" customHeight="1">
      <c r="B31" s="198"/>
      <c r="C31" s="1414" t="s">
        <v>893</v>
      </c>
      <c r="D31" s="1414"/>
      <c r="E31" s="1414"/>
      <c r="F31" s="1414"/>
      <c r="G31" s="1415"/>
      <c r="H31" s="1466" t="s">
        <v>894</v>
      </c>
      <c r="I31" s="1467"/>
      <c r="J31" s="1468"/>
      <c r="K31" s="1454"/>
      <c r="L31" s="2121"/>
      <c r="M31" s="2122"/>
      <c r="N31" s="2123"/>
      <c r="O31" s="202" t="s">
        <v>2326</v>
      </c>
      <c r="P31" s="204"/>
    </row>
    <row r="32" spans="2:16" s="172" customFormat="1" ht="33" customHeight="1">
      <c r="B32" s="198"/>
      <c r="C32" s="1414" t="s">
        <v>891</v>
      </c>
      <c r="D32" s="1414"/>
      <c r="E32" s="1414"/>
      <c r="F32" s="1414"/>
      <c r="G32" s="1415"/>
      <c r="H32" s="1574" t="s">
        <v>2325</v>
      </c>
      <c r="I32" s="1685"/>
      <c r="J32" s="1575"/>
      <c r="K32" s="218"/>
      <c r="L32" s="219"/>
      <c r="M32" s="220"/>
      <c r="N32" s="221"/>
      <c r="O32" s="187" t="s">
        <v>2326</v>
      </c>
      <c r="P32" s="204"/>
    </row>
    <row r="33" spans="2:17" s="172" customFormat="1" ht="51" customHeight="1">
      <c r="B33" s="229" t="s">
        <v>444</v>
      </c>
      <c r="C33" s="1472" t="s">
        <v>896</v>
      </c>
      <c r="D33" s="1472"/>
      <c r="E33" s="1472"/>
      <c r="F33" s="1472"/>
      <c r="G33" s="1472"/>
      <c r="H33" s="1472"/>
      <c r="I33" s="1472"/>
      <c r="J33" s="230" t="s">
        <v>834</v>
      </c>
      <c r="K33" s="231" t="s">
        <v>897</v>
      </c>
      <c r="L33" s="2112"/>
      <c r="M33" s="2113"/>
      <c r="N33" s="2114"/>
      <c r="O33" s="206" t="s">
        <v>2327</v>
      </c>
      <c r="P33" s="232"/>
    </row>
    <row r="34" spans="2:17" s="172" customFormat="1" ht="46.5" customHeight="1">
      <c r="B34" s="2105" t="s">
        <v>899</v>
      </c>
      <c r="C34" s="1699"/>
      <c r="D34" s="1699"/>
      <c r="E34" s="1699"/>
      <c r="F34" s="1699"/>
      <c r="G34" s="1699"/>
      <c r="H34" s="1699"/>
      <c r="I34" s="1699"/>
      <c r="J34" s="1699"/>
      <c r="K34" s="1699"/>
      <c r="L34" s="1699"/>
      <c r="M34" s="1699"/>
      <c r="N34" s="1699"/>
      <c r="O34" s="1699"/>
      <c r="P34" s="2106"/>
    </row>
    <row r="35" spans="2:17" s="172" customFormat="1" ht="91.5" customHeight="1">
      <c r="B35" s="233" t="s">
        <v>448</v>
      </c>
      <c r="C35" s="2088" t="s">
        <v>900</v>
      </c>
      <c r="D35" s="2088"/>
      <c r="E35" s="2088"/>
      <c r="F35" s="2088"/>
      <c r="G35" s="2088"/>
      <c r="H35" s="2088"/>
      <c r="I35" s="2088"/>
      <c r="J35" s="234" t="s">
        <v>834</v>
      </c>
      <c r="K35" s="235" t="s">
        <v>897</v>
      </c>
      <c r="L35" s="2107"/>
      <c r="M35" s="2108"/>
      <c r="N35" s="2109"/>
      <c r="O35" s="236" t="s">
        <v>2323</v>
      </c>
      <c r="P35" s="204"/>
    </row>
    <row r="36" spans="2:17" s="172" customFormat="1" ht="26.25" customHeight="1">
      <c r="B36" s="2110" t="s">
        <v>902</v>
      </c>
      <c r="C36" s="1496"/>
      <c r="D36" s="1496"/>
      <c r="E36" s="1496"/>
      <c r="F36" s="1496"/>
      <c r="G36" s="1496"/>
      <c r="H36" s="1496"/>
      <c r="I36" s="1496"/>
      <c r="J36" s="1496"/>
      <c r="K36" s="1496"/>
      <c r="L36" s="1496"/>
      <c r="M36" s="1496"/>
      <c r="N36" s="1496"/>
      <c r="O36" s="1496"/>
      <c r="P36" s="1497"/>
    </row>
    <row r="37" spans="2:17" s="172" customFormat="1" ht="78" customHeight="1">
      <c r="B37" s="233" t="s">
        <v>451</v>
      </c>
      <c r="C37" s="1498" t="s">
        <v>2328</v>
      </c>
      <c r="D37" s="1498"/>
      <c r="E37" s="1498"/>
      <c r="F37" s="1499"/>
      <c r="G37" s="237" t="s">
        <v>904</v>
      </c>
      <c r="H37" s="238" t="s">
        <v>905</v>
      </c>
      <c r="I37" s="1515" t="s">
        <v>906</v>
      </c>
      <c r="J37" s="1516"/>
      <c r="K37" s="1515" t="s">
        <v>907</v>
      </c>
      <c r="L37" s="1531"/>
      <c r="M37" s="1531"/>
      <c r="N37" s="2111"/>
      <c r="O37" s="1504"/>
      <c r="P37" s="1504"/>
    </row>
    <row r="38" spans="2:17" s="172" customFormat="1" ht="49.5" customHeight="1">
      <c r="B38" s="198" t="s">
        <v>394</v>
      </c>
      <c r="C38" s="1414" t="s">
        <v>908</v>
      </c>
      <c r="D38" s="1414"/>
      <c r="E38" s="1414"/>
      <c r="F38" s="1415"/>
      <c r="G38" s="240">
        <v>288525</v>
      </c>
      <c r="H38" s="241" t="s">
        <v>927</v>
      </c>
      <c r="I38" s="1479" t="s">
        <v>2329</v>
      </c>
      <c r="J38" s="1480"/>
      <c r="K38" s="1481"/>
      <c r="L38" s="1482"/>
      <c r="M38" s="1482"/>
      <c r="N38" s="1483"/>
      <c r="O38" s="1505"/>
      <c r="P38" s="1505"/>
    </row>
    <row r="39" spans="2:17" s="172" customFormat="1" ht="63" customHeight="1">
      <c r="B39" s="198" t="s">
        <v>401</v>
      </c>
      <c r="C39" s="1414" t="s">
        <v>911</v>
      </c>
      <c r="D39" s="1414"/>
      <c r="E39" s="1414"/>
      <c r="F39" s="1415"/>
      <c r="G39" s="240">
        <v>0</v>
      </c>
      <c r="H39" s="241" t="s">
        <v>927</v>
      </c>
      <c r="I39" s="1479" t="s">
        <v>92</v>
      </c>
      <c r="J39" s="1480"/>
      <c r="K39" s="1481"/>
      <c r="L39" s="1482"/>
      <c r="M39" s="1482"/>
      <c r="N39" s="1483"/>
      <c r="O39" s="1505"/>
      <c r="P39" s="1505"/>
    </row>
    <row r="40" spans="2:17" s="172" customFormat="1" ht="54" customHeight="1">
      <c r="B40" s="205" t="s">
        <v>403</v>
      </c>
      <c r="C40" s="1484" t="s">
        <v>912</v>
      </c>
      <c r="D40" s="1484"/>
      <c r="E40" s="1484"/>
      <c r="F40" s="1485"/>
      <c r="G40" s="245">
        <f>G38+G39</f>
        <v>288525</v>
      </c>
      <c r="H40" s="246"/>
      <c r="I40" s="1486"/>
      <c r="J40" s="1487"/>
      <c r="K40" s="1486"/>
      <c r="L40" s="1488"/>
      <c r="M40" s="1488"/>
      <c r="N40" s="1489"/>
      <c r="O40" s="1506"/>
      <c r="P40" s="1506"/>
      <c r="Q40" s="250"/>
    </row>
    <row r="41" spans="2:17" s="172" customFormat="1" ht="57.75" customHeight="1">
      <c r="B41" s="1507" t="s">
        <v>913</v>
      </c>
      <c r="C41" s="1508"/>
      <c r="D41" s="1508"/>
      <c r="E41" s="1508"/>
      <c r="F41" s="1508"/>
      <c r="G41" s="1508"/>
      <c r="H41" s="1508"/>
      <c r="I41" s="1508"/>
      <c r="J41" s="1508"/>
      <c r="K41" s="1508"/>
      <c r="L41" s="1508"/>
      <c r="M41" s="1508"/>
      <c r="N41" s="1508"/>
      <c r="O41" s="1508"/>
      <c r="P41" s="1509"/>
    </row>
    <row r="42" spans="2:17" s="172" customFormat="1" ht="103.5" customHeight="1">
      <c r="B42" s="251" t="s">
        <v>460</v>
      </c>
      <c r="C42" s="2088" t="s">
        <v>914</v>
      </c>
      <c r="D42" s="2088"/>
      <c r="E42" s="2088"/>
      <c r="F42" s="2088"/>
      <c r="G42" s="2088"/>
      <c r="H42" s="2088"/>
      <c r="I42" s="183" t="s">
        <v>834</v>
      </c>
      <c r="J42" s="252" t="s">
        <v>897</v>
      </c>
      <c r="K42" s="2089"/>
      <c r="L42" s="2090"/>
      <c r="M42" s="2090"/>
      <c r="N42" s="2091"/>
      <c r="O42" s="236" t="s">
        <v>2330</v>
      </c>
      <c r="P42" s="204"/>
    </row>
    <row r="43" spans="2:17" s="172" customFormat="1" ht="35.25" customHeight="1">
      <c r="B43" s="2092" t="s">
        <v>916</v>
      </c>
      <c r="C43" s="2093"/>
      <c r="D43" s="2093"/>
      <c r="E43" s="2093"/>
      <c r="F43" s="2093"/>
      <c r="G43" s="2093"/>
      <c r="H43" s="2093"/>
      <c r="I43" s="2093"/>
      <c r="J43" s="2093"/>
      <c r="K43" s="2093"/>
      <c r="L43" s="2093"/>
      <c r="M43" s="2093"/>
      <c r="N43" s="2093"/>
      <c r="O43" s="2093"/>
      <c r="P43" s="2094"/>
    </row>
    <row r="44" spans="2:17" s="172" customFormat="1" ht="117.6" customHeight="1">
      <c r="B44" s="253" t="s">
        <v>463</v>
      </c>
      <c r="C44" s="1513" t="s">
        <v>917</v>
      </c>
      <c r="D44" s="1513"/>
      <c r="E44" s="1514"/>
      <c r="F44" s="238" t="s">
        <v>918</v>
      </c>
      <c r="G44" s="1515" t="s">
        <v>919</v>
      </c>
      <c r="H44" s="1516"/>
      <c r="I44" s="1515" t="s">
        <v>920</v>
      </c>
      <c r="J44" s="1516"/>
      <c r="K44" s="1515" t="s">
        <v>921</v>
      </c>
      <c r="L44" s="1531"/>
      <c r="M44" s="254" t="s">
        <v>922</v>
      </c>
      <c r="N44" s="239" t="s">
        <v>923</v>
      </c>
      <c r="O44" s="1443" t="s">
        <v>2331</v>
      </c>
      <c r="P44" s="1443"/>
    </row>
    <row r="45" spans="2:17" s="172" customFormat="1" ht="164.25" customHeight="1">
      <c r="B45" s="198" t="s">
        <v>394</v>
      </c>
      <c r="C45" s="1517" t="s">
        <v>924</v>
      </c>
      <c r="D45" s="1517"/>
      <c r="E45" s="1518"/>
      <c r="F45" s="257" t="s">
        <v>834</v>
      </c>
      <c r="G45" s="2103">
        <v>288525</v>
      </c>
      <c r="H45" s="2104"/>
      <c r="I45" s="1524" t="s">
        <v>927</v>
      </c>
      <c r="J45" s="1480"/>
      <c r="K45" s="1521">
        <v>32435</v>
      </c>
      <c r="L45" s="1522"/>
      <c r="M45" s="258" t="s">
        <v>2332</v>
      </c>
      <c r="N45" s="259" t="s">
        <v>2333</v>
      </c>
      <c r="O45" s="1425"/>
      <c r="P45" s="1425"/>
    </row>
    <row r="46" spans="2:17" s="172" customFormat="1" ht="31.5" customHeight="1">
      <c r="B46" s="260"/>
      <c r="C46" s="1517" t="s">
        <v>925</v>
      </c>
      <c r="D46" s="1517"/>
      <c r="E46" s="1518"/>
      <c r="F46" s="1430" t="s">
        <v>2334</v>
      </c>
      <c r="G46" s="1431"/>
      <c r="H46" s="1431"/>
      <c r="I46" s="1431"/>
      <c r="J46" s="1431"/>
      <c r="K46" s="1431"/>
      <c r="L46" s="1431"/>
      <c r="M46" s="1431"/>
      <c r="N46" s="1523"/>
      <c r="O46" s="1425"/>
      <c r="P46" s="1425"/>
    </row>
    <row r="47" spans="2:17" s="172" customFormat="1" ht="65.25" customHeight="1">
      <c r="B47" s="198" t="s">
        <v>401</v>
      </c>
      <c r="C47" s="1517" t="s">
        <v>926</v>
      </c>
      <c r="D47" s="1517"/>
      <c r="E47" s="1518"/>
      <c r="F47" s="183" t="s">
        <v>848</v>
      </c>
      <c r="G47" s="3050">
        <v>0</v>
      </c>
      <c r="H47" s="3051"/>
      <c r="I47" s="1479" t="s">
        <v>92</v>
      </c>
      <c r="J47" s="1480"/>
      <c r="K47" s="1521">
        <v>0</v>
      </c>
      <c r="L47" s="1522"/>
      <c r="M47" s="258" t="s">
        <v>865</v>
      </c>
      <c r="N47" s="259"/>
      <c r="O47" s="1425"/>
      <c r="P47" s="1425"/>
    </row>
    <row r="48" spans="2:17" s="172" customFormat="1" ht="35.25" customHeight="1">
      <c r="B48" s="260"/>
      <c r="C48" s="1517" t="s">
        <v>930</v>
      </c>
      <c r="D48" s="1517"/>
      <c r="E48" s="1518"/>
      <c r="F48" s="1430"/>
      <c r="G48" s="1431"/>
      <c r="H48" s="1431"/>
      <c r="I48" s="1431"/>
      <c r="J48" s="1431"/>
      <c r="K48" s="1431"/>
      <c r="L48" s="1431"/>
      <c r="M48" s="1431"/>
      <c r="N48" s="1523"/>
      <c r="O48" s="1425"/>
      <c r="P48" s="1425"/>
    </row>
    <row r="49" spans="1:16" s="172" customFormat="1" ht="51" customHeight="1">
      <c r="B49" s="266" t="s">
        <v>403</v>
      </c>
      <c r="C49" s="1525" t="s">
        <v>912</v>
      </c>
      <c r="D49" s="1525"/>
      <c r="E49" s="1526"/>
      <c r="F49" s="267"/>
      <c r="G49" s="1527">
        <f>G45+G47</f>
        <v>288525</v>
      </c>
      <c r="H49" s="1528"/>
      <c r="I49" s="1486"/>
      <c r="J49" s="1487"/>
      <c r="K49" s="1529">
        <f>K45+K47</f>
        <v>32435</v>
      </c>
      <c r="L49" s="1530"/>
      <c r="M49" s="268"/>
      <c r="N49" s="269"/>
      <c r="O49" s="1444"/>
      <c r="P49" s="1444"/>
    </row>
    <row r="50" spans="1:16" s="172" customFormat="1" ht="59.25" customHeight="1">
      <c r="B50" s="2085" t="s">
        <v>931</v>
      </c>
      <c r="C50" s="2086"/>
      <c r="D50" s="2086"/>
      <c r="E50" s="2086"/>
      <c r="F50" s="2086"/>
      <c r="G50" s="2086"/>
      <c r="H50" s="2086"/>
      <c r="I50" s="2086"/>
      <c r="J50" s="2086"/>
      <c r="K50" s="2086"/>
      <c r="L50" s="2086"/>
      <c r="M50" s="2086"/>
      <c r="N50" s="2086"/>
      <c r="O50" s="2086"/>
      <c r="P50" s="2087"/>
    </row>
    <row r="51" spans="1:16" s="270" customFormat="1" ht="103.5" customHeight="1">
      <c r="B51" s="271" t="s">
        <v>476</v>
      </c>
      <c r="C51" s="1513" t="s">
        <v>932</v>
      </c>
      <c r="D51" s="1450"/>
      <c r="E51" s="1451"/>
      <c r="F51" s="254" t="s">
        <v>933</v>
      </c>
      <c r="G51" s="1531" t="s">
        <v>934</v>
      </c>
      <c r="H51" s="1516"/>
      <c r="I51" s="1515" t="s">
        <v>935</v>
      </c>
      <c r="J51" s="1516"/>
      <c r="K51" s="1515" t="s">
        <v>921</v>
      </c>
      <c r="L51" s="1531"/>
      <c r="M51" s="254" t="s">
        <v>922</v>
      </c>
      <c r="N51" s="239" t="s">
        <v>936</v>
      </c>
      <c r="O51" s="272"/>
      <c r="P51" s="273"/>
    </row>
    <row r="52" spans="1:16" s="274" customFormat="1" ht="32.25" customHeight="1">
      <c r="B52" s="198" t="s">
        <v>394</v>
      </c>
      <c r="C52" s="1414" t="s">
        <v>97</v>
      </c>
      <c r="D52" s="1414"/>
      <c r="E52" s="1415"/>
      <c r="F52" s="257" t="s">
        <v>937</v>
      </c>
      <c r="G52" s="1532">
        <v>0</v>
      </c>
      <c r="H52" s="1533"/>
      <c r="I52" s="1479" t="s">
        <v>927</v>
      </c>
      <c r="J52" s="1480"/>
      <c r="K52" s="1521">
        <v>0</v>
      </c>
      <c r="L52" s="1522"/>
      <c r="M52" s="258" t="s">
        <v>928</v>
      </c>
      <c r="N52" s="275"/>
      <c r="O52" s="201" t="s">
        <v>939</v>
      </c>
      <c r="P52" s="202"/>
    </row>
    <row r="53" spans="1:16" s="274" customFormat="1" ht="32.25" customHeight="1">
      <c r="B53" s="198" t="s">
        <v>401</v>
      </c>
      <c r="C53" s="1414" t="s">
        <v>852</v>
      </c>
      <c r="D53" s="1414"/>
      <c r="E53" s="1415"/>
      <c r="F53" s="257" t="s">
        <v>937</v>
      </c>
      <c r="G53" s="1532">
        <v>0</v>
      </c>
      <c r="H53" s="1533"/>
      <c r="I53" s="1479" t="s">
        <v>927</v>
      </c>
      <c r="J53" s="1480"/>
      <c r="K53" s="1521">
        <v>0</v>
      </c>
      <c r="L53" s="1522"/>
      <c r="M53" s="258" t="s">
        <v>928</v>
      </c>
      <c r="N53" s="275"/>
      <c r="O53" s="201" t="s">
        <v>940</v>
      </c>
      <c r="P53" s="202"/>
    </row>
    <row r="54" spans="1:16" s="274" customFormat="1" ht="32.25" customHeight="1">
      <c r="B54" s="198" t="s">
        <v>403</v>
      </c>
      <c r="C54" s="1414" t="s">
        <v>941</v>
      </c>
      <c r="D54" s="1414"/>
      <c r="E54" s="1415"/>
      <c r="F54" s="257" t="s">
        <v>865</v>
      </c>
      <c r="G54" s="1532">
        <v>0</v>
      </c>
      <c r="H54" s="1533"/>
      <c r="I54" s="1479" t="s">
        <v>927</v>
      </c>
      <c r="J54" s="1480"/>
      <c r="K54" s="1521">
        <v>0</v>
      </c>
      <c r="L54" s="1522"/>
      <c r="M54" s="258" t="s">
        <v>865</v>
      </c>
      <c r="N54" s="275"/>
      <c r="O54" s="201" t="s">
        <v>940</v>
      </c>
      <c r="P54" s="202"/>
    </row>
    <row r="55" spans="1:16" s="274" customFormat="1" ht="32.25" customHeight="1">
      <c r="B55" s="198" t="s">
        <v>405</v>
      </c>
      <c r="C55" s="1414" t="s">
        <v>942</v>
      </c>
      <c r="D55" s="1414"/>
      <c r="E55" s="1415"/>
      <c r="F55" s="257" t="s">
        <v>865</v>
      </c>
      <c r="G55" s="1532">
        <v>0</v>
      </c>
      <c r="H55" s="1533"/>
      <c r="I55" s="1479" t="s">
        <v>927</v>
      </c>
      <c r="J55" s="1480"/>
      <c r="K55" s="1521">
        <v>0</v>
      </c>
      <c r="L55" s="1522"/>
      <c r="M55" s="258" t="s">
        <v>865</v>
      </c>
      <c r="N55" s="276"/>
      <c r="O55" s="277"/>
      <c r="P55" s="277"/>
    </row>
    <row r="56" spans="1:16" s="274" customFormat="1" ht="51" customHeight="1">
      <c r="B56" s="198" t="s">
        <v>408</v>
      </c>
      <c r="C56" s="1414" t="s">
        <v>943</v>
      </c>
      <c r="D56" s="1414"/>
      <c r="E56" s="1415"/>
      <c r="F56" s="257" t="s">
        <v>937</v>
      </c>
      <c r="G56" s="1532">
        <v>47520</v>
      </c>
      <c r="H56" s="1533"/>
      <c r="I56" s="3049" t="s">
        <v>927</v>
      </c>
      <c r="J56" s="1480"/>
      <c r="K56" s="1521">
        <v>19083</v>
      </c>
      <c r="L56" s="1522"/>
      <c r="M56" s="258" t="s">
        <v>928</v>
      </c>
      <c r="N56" s="753" t="s">
        <v>2335</v>
      </c>
      <c r="O56" s="201" t="s">
        <v>940</v>
      </c>
      <c r="P56" s="278"/>
    </row>
    <row r="57" spans="1:16" s="172" customFormat="1" ht="53.25" customHeight="1">
      <c r="B57" s="205" t="s">
        <v>410</v>
      </c>
      <c r="C57" s="1484" t="s">
        <v>944</v>
      </c>
      <c r="D57" s="1484"/>
      <c r="E57" s="1485"/>
      <c r="F57" s="279"/>
      <c r="G57" s="1527">
        <f>G52+G53+G54+G55+G56</f>
        <v>47520</v>
      </c>
      <c r="H57" s="1528"/>
      <c r="I57" s="1486"/>
      <c r="J57" s="1487"/>
      <c r="K57" s="1529">
        <f>SUM(K52:L56)</f>
        <v>19083</v>
      </c>
      <c r="L57" s="1530"/>
      <c r="M57" s="268"/>
      <c r="N57" s="269"/>
      <c r="O57" s="280"/>
      <c r="P57" s="280"/>
    </row>
    <row r="58" spans="1:16" s="172" customFormat="1" ht="54.75" customHeight="1">
      <c r="A58" s="281"/>
      <c r="B58" s="2082" t="s">
        <v>945</v>
      </c>
      <c r="C58" s="2083"/>
      <c r="D58" s="2083"/>
      <c r="E58" s="2083"/>
      <c r="F58" s="2083"/>
      <c r="G58" s="2083"/>
      <c r="H58" s="2083"/>
      <c r="I58" s="2083"/>
      <c r="J58" s="2083"/>
      <c r="K58" s="2083"/>
      <c r="L58" s="2083"/>
      <c r="M58" s="2083"/>
      <c r="N58" s="2083"/>
      <c r="O58" s="2083"/>
      <c r="P58" s="2084"/>
    </row>
    <row r="59" spans="1:16" s="172" customFormat="1" ht="64.5" customHeight="1">
      <c r="B59" s="282" t="s">
        <v>486</v>
      </c>
      <c r="C59" s="1543" t="s">
        <v>946</v>
      </c>
      <c r="D59" s="1543"/>
      <c r="E59" s="1543"/>
      <c r="F59" s="1543"/>
      <c r="G59" s="1543"/>
      <c r="H59" s="1543"/>
      <c r="I59" s="1544"/>
      <c r="J59" s="283">
        <f>G49/(G49+G57)</f>
        <v>0.85859036736151406</v>
      </c>
      <c r="K59" s="284" t="s">
        <v>835</v>
      </c>
      <c r="L59" s="1539"/>
      <c r="M59" s="1540"/>
      <c r="N59" s="1541"/>
      <c r="O59" s="1534"/>
      <c r="P59" s="1534"/>
    </row>
    <row r="60" spans="1:16" s="172" customFormat="1" ht="49.5" customHeight="1">
      <c r="B60" s="286" t="s">
        <v>488</v>
      </c>
      <c r="C60" s="1543" t="s">
        <v>947</v>
      </c>
      <c r="D60" s="1543"/>
      <c r="E60" s="1543"/>
      <c r="F60" s="1543"/>
      <c r="G60" s="1543"/>
      <c r="H60" s="1543"/>
      <c r="I60" s="1544"/>
      <c r="J60" s="283">
        <f>G45/G49</f>
        <v>1</v>
      </c>
      <c r="K60" s="284" t="s">
        <v>897</v>
      </c>
      <c r="L60" s="1539"/>
      <c r="M60" s="1540"/>
      <c r="N60" s="1541"/>
      <c r="O60" s="1535"/>
      <c r="P60" s="1535"/>
    </row>
    <row r="61" spans="1:16" s="172" customFormat="1" ht="45" customHeight="1">
      <c r="B61" s="286" t="s">
        <v>490</v>
      </c>
      <c r="C61" s="1537" t="s">
        <v>948</v>
      </c>
      <c r="D61" s="1537"/>
      <c r="E61" s="1537"/>
      <c r="F61" s="1537"/>
      <c r="G61" s="1537"/>
      <c r="H61" s="1537"/>
      <c r="I61" s="1538"/>
      <c r="J61" s="288">
        <f>SUM(G49,G57)</f>
        <v>336045</v>
      </c>
      <c r="K61" s="284" t="s">
        <v>897</v>
      </c>
      <c r="L61" s="1539"/>
      <c r="M61" s="1540"/>
      <c r="N61" s="1541"/>
      <c r="O61" s="1535"/>
      <c r="P61" s="1535"/>
    </row>
    <row r="62" spans="1:16" s="172" customFormat="1" ht="50.25" customHeight="1">
      <c r="B62" s="286" t="s">
        <v>492</v>
      </c>
      <c r="C62" s="1464" t="s">
        <v>949</v>
      </c>
      <c r="D62" s="1464"/>
      <c r="E62" s="1464"/>
      <c r="F62" s="1464"/>
      <c r="G62" s="1464"/>
      <c r="H62" s="1464"/>
      <c r="I62" s="1465"/>
      <c r="J62" s="283">
        <f>(G49+G57)/J27</f>
        <v>0.74676666666666669</v>
      </c>
      <c r="K62" s="284" t="s">
        <v>835</v>
      </c>
      <c r="L62" s="1539"/>
      <c r="M62" s="1540"/>
      <c r="N62" s="1541"/>
      <c r="O62" s="1535"/>
      <c r="P62" s="1535"/>
    </row>
    <row r="63" spans="1:16" s="172" customFormat="1" ht="81.95" customHeight="1">
      <c r="B63" s="289" t="s">
        <v>494</v>
      </c>
      <c r="C63" s="1464" t="s">
        <v>950</v>
      </c>
      <c r="D63" s="1464"/>
      <c r="E63" s="1464"/>
      <c r="F63" s="1464"/>
      <c r="G63" s="1464"/>
      <c r="H63" s="1464"/>
      <c r="I63" s="1465"/>
      <c r="J63" s="290">
        <f>(K49+K57)/J28</f>
        <v>1</v>
      </c>
      <c r="K63" s="284" t="s">
        <v>897</v>
      </c>
      <c r="L63" s="1539"/>
      <c r="M63" s="1540"/>
      <c r="N63" s="1541"/>
      <c r="O63" s="1535"/>
      <c r="P63" s="1535"/>
    </row>
    <row r="64" spans="1:16" s="172" customFormat="1" ht="41.25" customHeight="1">
      <c r="B64" s="289" t="s">
        <v>496</v>
      </c>
      <c r="C64" s="1543" t="s">
        <v>951</v>
      </c>
      <c r="D64" s="1543"/>
      <c r="E64" s="1543"/>
      <c r="F64" s="1543"/>
      <c r="G64" s="1543"/>
      <c r="H64" s="1543"/>
      <c r="I64" s="1544"/>
      <c r="J64" s="283" t="str">
        <f>IF(J62&lt;0.945,"Funding gap","No funding gap")</f>
        <v>Funding gap</v>
      </c>
      <c r="K64" s="284" t="s">
        <v>897</v>
      </c>
      <c r="L64" s="1539"/>
      <c r="M64" s="1540"/>
      <c r="N64" s="1541"/>
      <c r="O64" s="1536"/>
      <c r="P64" s="1536"/>
    </row>
    <row r="65" spans="2:16" s="172" customFormat="1" ht="43.5" customHeight="1">
      <c r="B65" s="289" t="s">
        <v>498</v>
      </c>
      <c r="C65" s="1542" t="s">
        <v>952</v>
      </c>
      <c r="D65" s="1542"/>
      <c r="E65" s="1542"/>
      <c r="F65" s="1542"/>
      <c r="G65" s="1542"/>
      <c r="H65" s="1542"/>
      <c r="I65" s="1542"/>
      <c r="J65" s="292">
        <f>G45/J27</f>
        <v>0.64116666666666666</v>
      </c>
      <c r="K65" s="284" t="s">
        <v>897</v>
      </c>
      <c r="L65" s="1539"/>
      <c r="M65" s="1540"/>
      <c r="N65" s="1541"/>
      <c r="O65" s="287"/>
      <c r="P65" s="287"/>
    </row>
    <row r="66" spans="2:16" s="172" customFormat="1" ht="39" customHeight="1">
      <c r="B66" s="191" t="s">
        <v>953</v>
      </c>
      <c r="C66" s="1414" t="s">
        <v>954</v>
      </c>
      <c r="D66" s="1414"/>
      <c r="E66" s="1414"/>
      <c r="F66" s="1414"/>
      <c r="G66" s="1414"/>
      <c r="H66" s="1414"/>
      <c r="I66" s="1414"/>
      <c r="J66" s="1415"/>
      <c r="K66" s="1545" t="s">
        <v>897</v>
      </c>
      <c r="L66" s="1548"/>
      <c r="M66" s="1549"/>
      <c r="N66" s="1550"/>
      <c r="O66" s="1443" t="s">
        <v>2336</v>
      </c>
      <c r="P66" s="1443"/>
    </row>
    <row r="67" spans="2:16" s="172" customFormat="1" ht="21" customHeight="1">
      <c r="B67" s="198" t="s">
        <v>394</v>
      </c>
      <c r="C67" s="1557" t="s">
        <v>955</v>
      </c>
      <c r="D67" s="1557"/>
      <c r="E67" s="1557"/>
      <c r="F67" s="1557"/>
      <c r="G67" s="1557"/>
      <c r="H67" s="1557"/>
      <c r="I67" s="1557"/>
      <c r="J67" s="183" t="s">
        <v>834</v>
      </c>
      <c r="K67" s="1546"/>
      <c r="L67" s="1551"/>
      <c r="M67" s="1552"/>
      <c r="N67" s="1553"/>
      <c r="O67" s="1425"/>
      <c r="P67" s="1425"/>
    </row>
    <row r="68" spans="2:16" s="172" customFormat="1" ht="21" customHeight="1">
      <c r="B68" s="198" t="s">
        <v>401</v>
      </c>
      <c r="C68" s="1557" t="s">
        <v>956</v>
      </c>
      <c r="D68" s="1557"/>
      <c r="E68" s="1557"/>
      <c r="F68" s="1557"/>
      <c r="G68" s="1557"/>
      <c r="H68" s="1557"/>
      <c r="I68" s="1557"/>
      <c r="J68" s="183" t="s">
        <v>848</v>
      </c>
      <c r="K68" s="1546"/>
      <c r="L68" s="1551"/>
      <c r="M68" s="1552"/>
      <c r="N68" s="1553"/>
      <c r="O68" s="1425"/>
      <c r="P68" s="1425"/>
    </row>
    <row r="69" spans="2:16" s="172" customFormat="1" ht="21" customHeight="1">
      <c r="B69" s="198" t="s">
        <v>403</v>
      </c>
      <c r="C69" s="1557" t="s">
        <v>957</v>
      </c>
      <c r="D69" s="1557"/>
      <c r="E69" s="1557"/>
      <c r="F69" s="1557"/>
      <c r="G69" s="1557"/>
      <c r="H69" s="1557"/>
      <c r="I69" s="1557"/>
      <c r="J69" s="183" t="s">
        <v>848</v>
      </c>
      <c r="K69" s="1546"/>
      <c r="L69" s="1551"/>
      <c r="M69" s="1552"/>
      <c r="N69" s="1553"/>
      <c r="O69" s="1425"/>
      <c r="P69" s="1425"/>
    </row>
    <row r="70" spans="2:16" s="172" customFormat="1" ht="21" customHeight="1">
      <c r="B70" s="198" t="s">
        <v>405</v>
      </c>
      <c r="C70" s="1557" t="s">
        <v>958</v>
      </c>
      <c r="D70" s="1557"/>
      <c r="E70" s="1557"/>
      <c r="F70" s="1557"/>
      <c r="G70" s="1557"/>
      <c r="H70" s="1557"/>
      <c r="I70" s="1557"/>
      <c r="J70" s="183" t="s">
        <v>848</v>
      </c>
      <c r="K70" s="1546"/>
      <c r="L70" s="1551"/>
      <c r="M70" s="1552"/>
      <c r="N70" s="1553"/>
      <c r="O70" s="1425"/>
      <c r="P70" s="1425"/>
    </row>
    <row r="71" spans="2:16" s="172" customFormat="1" ht="21" customHeight="1">
      <c r="B71" s="198" t="s">
        <v>408</v>
      </c>
      <c r="C71" s="1558" t="s">
        <v>959</v>
      </c>
      <c r="D71" s="1558"/>
      <c r="E71" s="1558"/>
      <c r="F71" s="1558"/>
      <c r="G71" s="1559" t="s">
        <v>92</v>
      </c>
      <c r="H71" s="1560"/>
      <c r="I71" s="1560"/>
      <c r="J71" s="1561"/>
      <c r="K71" s="1547"/>
      <c r="L71" s="1554"/>
      <c r="M71" s="1555"/>
      <c r="N71" s="1556"/>
      <c r="O71" s="1426"/>
      <c r="P71" s="1426"/>
    </row>
    <row r="72" spans="2:16" s="172" customFormat="1" ht="35.25" customHeight="1">
      <c r="B72" s="224" t="s">
        <v>960</v>
      </c>
      <c r="C72" s="1414" t="s">
        <v>961</v>
      </c>
      <c r="D72" s="1414"/>
      <c r="E72" s="1414"/>
      <c r="F72" s="1414"/>
      <c r="G72" s="1414"/>
      <c r="H72" s="1414"/>
      <c r="I72" s="1414"/>
      <c r="J72" s="1414"/>
      <c r="K72" s="1414"/>
      <c r="L72" s="1414"/>
      <c r="M72" s="1414"/>
      <c r="N72" s="1562"/>
      <c r="O72" s="291"/>
      <c r="P72" s="297"/>
    </row>
    <row r="73" spans="2:16" s="172" customFormat="1" ht="20.25" customHeight="1">
      <c r="B73" s="205" t="s">
        <v>418</v>
      </c>
      <c r="C73" s="1558" t="s">
        <v>297</v>
      </c>
      <c r="D73" s="1558"/>
      <c r="E73" s="1558"/>
      <c r="F73" s="1574" t="s">
        <v>834</v>
      </c>
      <c r="G73" s="1575"/>
      <c r="H73" s="1545" t="s">
        <v>897</v>
      </c>
      <c r="I73" s="1576"/>
      <c r="J73" s="1577"/>
      <c r="K73" s="1577"/>
      <c r="L73" s="1577"/>
      <c r="M73" s="1577"/>
      <c r="N73" s="1690"/>
      <c r="O73" s="1443" t="s">
        <v>2336</v>
      </c>
      <c r="P73" s="1443"/>
    </row>
    <row r="74" spans="2:16" s="172" customFormat="1" ht="20.25" customHeight="1">
      <c r="B74" s="205" t="s">
        <v>508</v>
      </c>
      <c r="C74" s="1558" t="s">
        <v>962</v>
      </c>
      <c r="D74" s="1558"/>
      <c r="E74" s="1558"/>
      <c r="F74" s="1574" t="s">
        <v>848</v>
      </c>
      <c r="G74" s="1575"/>
      <c r="H74" s="1546"/>
      <c r="I74" s="1691"/>
      <c r="J74" s="1692"/>
      <c r="K74" s="1692"/>
      <c r="L74" s="1692"/>
      <c r="M74" s="1692"/>
      <c r="N74" s="1693"/>
      <c r="O74" s="1425"/>
      <c r="P74" s="1425"/>
    </row>
    <row r="75" spans="2:16" s="172" customFormat="1" ht="20.25" customHeight="1">
      <c r="B75" s="205" t="s">
        <v>510</v>
      </c>
      <c r="C75" s="1558" t="s">
        <v>963</v>
      </c>
      <c r="D75" s="1558"/>
      <c r="E75" s="1558"/>
      <c r="F75" s="1574" t="s">
        <v>848</v>
      </c>
      <c r="G75" s="1575"/>
      <c r="H75" s="1546"/>
      <c r="I75" s="1691"/>
      <c r="J75" s="1692"/>
      <c r="K75" s="1692"/>
      <c r="L75" s="1692"/>
      <c r="M75" s="1692"/>
      <c r="N75" s="1693"/>
      <c r="O75" s="1425"/>
      <c r="P75" s="1425"/>
    </row>
    <row r="76" spans="2:16" s="172" customFormat="1" ht="34.5" customHeight="1">
      <c r="B76" s="205" t="s">
        <v>401</v>
      </c>
      <c r="C76" s="1464" t="s">
        <v>964</v>
      </c>
      <c r="D76" s="1464"/>
      <c r="E76" s="1464"/>
      <c r="F76" s="1464"/>
      <c r="G76" s="1465"/>
      <c r="H76" s="1546"/>
      <c r="I76" s="1691"/>
      <c r="J76" s="1692"/>
      <c r="K76" s="1692"/>
      <c r="L76" s="1692"/>
      <c r="M76" s="1692"/>
      <c r="N76" s="1693"/>
      <c r="O76" s="1425"/>
      <c r="P76" s="1425"/>
    </row>
    <row r="77" spans="2:16" s="172" customFormat="1" ht="21" customHeight="1">
      <c r="B77" s="205" t="s">
        <v>418</v>
      </c>
      <c r="C77" s="1558" t="s">
        <v>297</v>
      </c>
      <c r="D77" s="1558"/>
      <c r="E77" s="1410"/>
      <c r="F77" s="1563" t="s">
        <v>834</v>
      </c>
      <c r="G77" s="1564"/>
      <c r="H77" s="1546"/>
      <c r="I77" s="1691"/>
      <c r="J77" s="1692"/>
      <c r="K77" s="1692"/>
      <c r="L77" s="1692"/>
      <c r="M77" s="1692"/>
      <c r="N77" s="1693"/>
      <c r="O77" s="1425"/>
      <c r="P77" s="1425"/>
    </row>
    <row r="78" spans="2:16" s="172" customFormat="1" ht="21" customHeight="1">
      <c r="B78" s="205" t="s">
        <v>508</v>
      </c>
      <c r="C78" s="1558" t="s">
        <v>965</v>
      </c>
      <c r="D78" s="1558"/>
      <c r="E78" s="1410"/>
      <c r="F78" s="1563" t="s">
        <v>848</v>
      </c>
      <c r="G78" s="1564"/>
      <c r="H78" s="1546"/>
      <c r="I78" s="1691"/>
      <c r="J78" s="1692"/>
      <c r="K78" s="1692"/>
      <c r="L78" s="1692"/>
      <c r="M78" s="1692"/>
      <c r="N78" s="1693"/>
      <c r="O78" s="1425"/>
      <c r="P78" s="1425"/>
    </row>
    <row r="79" spans="2:16" s="172" customFormat="1" ht="21" customHeight="1">
      <c r="B79" s="205" t="s">
        <v>510</v>
      </c>
      <c r="C79" s="1558" t="s">
        <v>966</v>
      </c>
      <c r="D79" s="1558"/>
      <c r="E79" s="1410"/>
      <c r="F79" s="1563" t="s">
        <v>848</v>
      </c>
      <c r="G79" s="1564"/>
      <c r="H79" s="1546"/>
      <c r="I79" s="1691"/>
      <c r="J79" s="1692"/>
      <c r="K79" s="1692"/>
      <c r="L79" s="1692"/>
      <c r="M79" s="1692"/>
      <c r="N79" s="1693"/>
      <c r="O79" s="1425"/>
      <c r="P79" s="1425"/>
    </row>
    <row r="80" spans="2:16" s="172" customFormat="1" ht="21" customHeight="1">
      <c r="B80" s="205" t="s">
        <v>512</v>
      </c>
      <c r="C80" s="1558" t="s">
        <v>958</v>
      </c>
      <c r="D80" s="1558"/>
      <c r="E80" s="1410"/>
      <c r="F80" s="1563" t="s">
        <v>848</v>
      </c>
      <c r="G80" s="1564"/>
      <c r="H80" s="1546"/>
      <c r="I80" s="1691"/>
      <c r="J80" s="1692"/>
      <c r="K80" s="1692"/>
      <c r="L80" s="1692"/>
      <c r="M80" s="1692"/>
      <c r="N80" s="1693"/>
      <c r="O80" s="1425"/>
      <c r="P80" s="1425"/>
    </row>
    <row r="81" spans="2:16" s="172" customFormat="1" ht="26.25" customHeight="1">
      <c r="B81" s="205" t="s">
        <v>513</v>
      </c>
      <c r="C81" s="1558" t="s">
        <v>967</v>
      </c>
      <c r="D81" s="1558"/>
      <c r="E81" s="1410"/>
      <c r="F81" s="1574" t="s">
        <v>865</v>
      </c>
      <c r="G81" s="1575"/>
      <c r="H81" s="1547"/>
      <c r="I81" s="1983"/>
      <c r="J81" s="2049"/>
      <c r="K81" s="2049"/>
      <c r="L81" s="2049"/>
      <c r="M81" s="2049"/>
      <c r="N81" s="1984"/>
      <c r="O81" s="1426"/>
      <c r="P81" s="1426"/>
    </row>
    <row r="82" spans="2:16" s="172" customFormat="1" ht="44.25" customHeight="1">
      <c r="B82" s="298" t="s">
        <v>968</v>
      </c>
      <c r="C82" s="1484" t="s">
        <v>969</v>
      </c>
      <c r="D82" s="1484"/>
      <c r="E82" s="1485"/>
      <c r="F82" s="1576" t="s">
        <v>2337</v>
      </c>
      <c r="G82" s="1577"/>
      <c r="H82" s="1577"/>
      <c r="I82" s="1577"/>
      <c r="J82" s="1577"/>
      <c r="K82" s="1577"/>
      <c r="L82" s="1577"/>
      <c r="M82" s="1577"/>
      <c r="N82" s="1577"/>
      <c r="O82" s="2080"/>
      <c r="P82" s="2081"/>
    </row>
    <row r="83" spans="2:16" s="172" customFormat="1" ht="42" customHeight="1">
      <c r="B83" s="2076" t="s">
        <v>970</v>
      </c>
      <c r="C83" s="2077"/>
      <c r="D83" s="2077"/>
      <c r="E83" s="2077"/>
      <c r="F83" s="2077"/>
      <c r="G83" s="2077"/>
      <c r="H83" s="2077"/>
      <c r="I83" s="2077"/>
      <c r="J83" s="2077"/>
      <c r="K83" s="2077"/>
      <c r="L83" s="2077"/>
      <c r="M83" s="2077"/>
      <c r="N83" s="2077"/>
      <c r="O83" s="2077"/>
      <c r="P83" s="2078"/>
    </row>
    <row r="84" spans="2:16" s="172" customFormat="1" ht="39.75" customHeight="1">
      <c r="B84" s="191" t="s">
        <v>518</v>
      </c>
      <c r="C84" s="1414" t="s">
        <v>971</v>
      </c>
      <c r="D84" s="1414"/>
      <c r="E84" s="1414"/>
      <c r="F84" s="1414"/>
      <c r="G84" s="1415"/>
      <c r="H84" s="299" t="s">
        <v>834</v>
      </c>
      <c r="I84" s="1580" t="s">
        <v>897</v>
      </c>
      <c r="J84" s="1581"/>
      <c r="K84" s="1966"/>
      <c r="L84" s="1967"/>
      <c r="M84" s="1967"/>
      <c r="N84" s="2079"/>
      <c r="O84" s="1443" t="s">
        <v>2323</v>
      </c>
      <c r="P84" s="202"/>
    </row>
    <row r="85" spans="2:16" s="172" customFormat="1" ht="20.25" customHeight="1">
      <c r="B85" s="1585" t="s">
        <v>972</v>
      </c>
      <c r="C85" s="1586"/>
      <c r="D85" s="1586"/>
      <c r="E85" s="1587"/>
      <c r="F85" s="1500" t="s">
        <v>973</v>
      </c>
      <c r="G85" s="1502"/>
      <c r="H85" s="1501"/>
      <c r="I85" s="1500" t="s">
        <v>974</v>
      </c>
      <c r="J85" s="1502"/>
      <c r="K85" s="1500" t="s">
        <v>907</v>
      </c>
      <c r="L85" s="1502"/>
      <c r="M85" s="1502"/>
      <c r="N85" s="1503"/>
      <c r="O85" s="1425"/>
      <c r="P85" s="1534"/>
    </row>
    <row r="86" spans="2:16" s="172" customFormat="1" ht="21" customHeight="1">
      <c r="B86" s="1588"/>
      <c r="C86" s="1589"/>
      <c r="D86" s="1589"/>
      <c r="E86" s="1590"/>
      <c r="F86" s="1594" t="s">
        <v>2338</v>
      </c>
      <c r="G86" s="1595"/>
      <c r="H86" s="1596"/>
      <c r="I86" s="1597">
        <v>340000</v>
      </c>
      <c r="J86" s="1598"/>
      <c r="K86" s="1594"/>
      <c r="L86" s="1595"/>
      <c r="M86" s="1595"/>
      <c r="N86" s="1596"/>
      <c r="O86" s="1425"/>
      <c r="P86" s="1535"/>
    </row>
    <row r="87" spans="2:16" s="172" customFormat="1" ht="21" customHeight="1">
      <c r="B87" s="1588"/>
      <c r="C87" s="1589"/>
      <c r="D87" s="1589"/>
      <c r="E87" s="1590"/>
      <c r="F87" s="1594"/>
      <c r="G87" s="1595"/>
      <c r="H87" s="1596"/>
      <c r="I87" s="1597"/>
      <c r="J87" s="1598"/>
      <c r="K87" s="1594"/>
      <c r="L87" s="1595"/>
      <c r="M87" s="1595"/>
      <c r="N87" s="1596"/>
      <c r="O87" s="1425"/>
      <c r="P87" s="1535"/>
    </row>
    <row r="88" spans="2:16" s="172" customFormat="1" ht="21" customHeight="1">
      <c r="B88" s="1588"/>
      <c r="C88" s="1589"/>
      <c r="D88" s="1589"/>
      <c r="E88" s="1590"/>
      <c r="F88" s="1594"/>
      <c r="G88" s="1595"/>
      <c r="H88" s="1596"/>
      <c r="I88" s="1597"/>
      <c r="J88" s="1598"/>
      <c r="K88" s="1594"/>
      <c r="L88" s="1595"/>
      <c r="M88" s="1595"/>
      <c r="N88" s="1596"/>
      <c r="O88" s="1425"/>
      <c r="P88" s="1535"/>
    </row>
    <row r="89" spans="2:16" s="172" customFormat="1" ht="21.75" customHeight="1">
      <c r="B89" s="1591"/>
      <c r="C89" s="1592"/>
      <c r="D89" s="1592"/>
      <c r="E89" s="1593"/>
      <c r="F89" s="1599"/>
      <c r="G89" s="1600"/>
      <c r="H89" s="1601"/>
      <c r="I89" s="1602"/>
      <c r="J89" s="1603"/>
      <c r="K89" s="1604"/>
      <c r="L89" s="1605"/>
      <c r="M89" s="1605"/>
      <c r="N89" s="1606"/>
      <c r="O89" s="1444"/>
      <c r="P89" s="2075"/>
    </row>
    <row r="90" spans="2:16" s="172" customFormat="1" ht="26.25" customHeight="1">
      <c r="B90" s="1416" t="s">
        <v>975</v>
      </c>
      <c r="C90" s="1417"/>
      <c r="D90" s="1417"/>
      <c r="E90" s="1417"/>
      <c r="F90" s="1417"/>
      <c r="G90" s="1417"/>
      <c r="H90" s="1417"/>
      <c r="I90" s="1417"/>
      <c r="J90" s="1417"/>
      <c r="K90" s="1417"/>
      <c r="L90" s="1417"/>
      <c r="M90" s="1417"/>
      <c r="N90" s="1417"/>
      <c r="O90" s="1882"/>
      <c r="P90" s="1418"/>
    </row>
    <row r="91" spans="2:16" s="172" customFormat="1" ht="57.75" customHeight="1">
      <c r="B91" s="303" t="s">
        <v>523</v>
      </c>
      <c r="C91" s="1632" t="s">
        <v>976</v>
      </c>
      <c r="D91" s="1632"/>
      <c r="E91" s="1632"/>
      <c r="F91" s="1632"/>
      <c r="G91" s="1632"/>
      <c r="H91" s="1632"/>
      <c r="I91" s="1632"/>
      <c r="J91" s="1632"/>
      <c r="K91" s="1632"/>
      <c r="L91" s="1632"/>
      <c r="M91" s="1632"/>
      <c r="N91" s="1632"/>
      <c r="O91" s="3045" t="s">
        <v>2339</v>
      </c>
      <c r="P91" s="1855"/>
    </row>
    <row r="92" spans="2:16" s="172" customFormat="1" ht="20.25" customHeight="1">
      <c r="B92" s="1609" t="s">
        <v>977</v>
      </c>
      <c r="C92" s="1610"/>
      <c r="D92" s="1610"/>
      <c r="E92" s="1610"/>
      <c r="F92" s="1611"/>
      <c r="G92" s="1614" t="s">
        <v>978</v>
      </c>
      <c r="H92" s="1614"/>
      <c r="I92" s="1614"/>
      <c r="J92" s="1614"/>
      <c r="K92" s="1614"/>
      <c r="L92" s="1615"/>
      <c r="M92" s="1615"/>
      <c r="N92" s="1615"/>
      <c r="O92" s="3045"/>
      <c r="P92" s="1608"/>
    </row>
    <row r="93" spans="2:16" s="172" customFormat="1" ht="33.75" customHeight="1">
      <c r="B93" s="2072"/>
      <c r="C93" s="2073"/>
      <c r="D93" s="2073"/>
      <c r="E93" s="2073"/>
      <c r="F93" s="2074"/>
      <c r="G93" s="304" t="s">
        <v>979</v>
      </c>
      <c r="H93" s="304" t="s">
        <v>980</v>
      </c>
      <c r="I93" s="305" t="s">
        <v>981</v>
      </c>
      <c r="J93" s="304" t="s">
        <v>982</v>
      </c>
      <c r="K93" s="1515" t="s">
        <v>907</v>
      </c>
      <c r="L93" s="1531"/>
      <c r="M93" s="1531"/>
      <c r="N93" s="1531"/>
      <c r="O93" s="3045"/>
      <c r="P93" s="1863"/>
    </row>
    <row r="94" spans="2:16" s="172" customFormat="1" ht="58.5" customHeight="1">
      <c r="B94" s="306" t="s">
        <v>394</v>
      </c>
      <c r="C94" s="1711" t="s">
        <v>983</v>
      </c>
      <c r="D94" s="1711"/>
      <c r="E94" s="1711"/>
      <c r="F94" s="1711"/>
      <c r="G94" s="1711"/>
      <c r="H94" s="1711"/>
      <c r="I94" s="1711"/>
      <c r="J94" s="1712"/>
      <c r="K94" s="2054"/>
      <c r="L94" s="2055"/>
      <c r="M94" s="2055"/>
      <c r="N94" s="2055"/>
      <c r="O94" s="3045"/>
      <c r="P94" s="3046"/>
    </row>
    <row r="95" spans="2:16" s="172" customFormat="1" ht="27.75" customHeight="1">
      <c r="B95" s="306"/>
      <c r="C95" s="2021" t="s">
        <v>984</v>
      </c>
      <c r="D95" s="2021"/>
      <c r="E95" s="2021"/>
      <c r="F95" s="2022"/>
      <c r="G95" s="309" t="s">
        <v>834</v>
      </c>
      <c r="H95" s="309" t="s">
        <v>834</v>
      </c>
      <c r="I95" s="309" t="s">
        <v>834</v>
      </c>
      <c r="J95" s="309" t="s">
        <v>848</v>
      </c>
      <c r="K95" s="2056"/>
      <c r="L95" s="2057"/>
      <c r="M95" s="2057"/>
      <c r="N95" s="2057"/>
      <c r="O95" s="3045"/>
      <c r="P95" s="3047"/>
    </row>
    <row r="96" spans="2:16" s="172" customFormat="1" ht="23.25" customHeight="1">
      <c r="B96" s="310"/>
      <c r="C96" s="2044" t="s">
        <v>985</v>
      </c>
      <c r="D96" s="2044"/>
      <c r="E96" s="2044"/>
      <c r="F96" s="2060"/>
      <c r="G96" s="311" t="s">
        <v>834</v>
      </c>
      <c r="H96" s="311" t="s">
        <v>834</v>
      </c>
      <c r="I96" s="311" t="s">
        <v>834</v>
      </c>
      <c r="J96" s="311" t="s">
        <v>848</v>
      </c>
      <c r="K96" s="2058"/>
      <c r="L96" s="2059"/>
      <c r="M96" s="2059"/>
      <c r="N96" s="2059"/>
      <c r="O96" s="3045"/>
      <c r="P96" s="3047"/>
    </row>
    <row r="97" spans="2:16" s="172" customFormat="1" ht="31.5" customHeight="1">
      <c r="B97" s="312" t="s">
        <v>401</v>
      </c>
      <c r="C97" s="2070" t="s">
        <v>986</v>
      </c>
      <c r="D97" s="2070"/>
      <c r="E97" s="2070"/>
      <c r="F97" s="2070"/>
      <c r="G97" s="2070"/>
      <c r="H97" s="2070"/>
      <c r="I97" s="2070"/>
      <c r="J97" s="2071"/>
      <c r="K97" s="2054"/>
      <c r="L97" s="2055"/>
      <c r="M97" s="2055"/>
      <c r="N97" s="2055"/>
      <c r="O97" s="3045"/>
      <c r="P97" s="3047"/>
    </row>
    <row r="98" spans="2:16" s="172" customFormat="1" ht="22.5" customHeight="1">
      <c r="B98" s="306"/>
      <c r="C98" s="2021" t="s">
        <v>984</v>
      </c>
      <c r="D98" s="2021"/>
      <c r="E98" s="2021"/>
      <c r="F98" s="2022"/>
      <c r="G98" s="309" t="s">
        <v>834</v>
      </c>
      <c r="H98" s="309" t="s">
        <v>834</v>
      </c>
      <c r="I98" s="309" t="s">
        <v>834</v>
      </c>
      <c r="J98" s="309" t="s">
        <v>848</v>
      </c>
      <c r="K98" s="2056"/>
      <c r="L98" s="2057"/>
      <c r="M98" s="2057"/>
      <c r="N98" s="2057"/>
      <c r="O98" s="3045"/>
      <c r="P98" s="3047"/>
    </row>
    <row r="99" spans="2:16" s="172" customFormat="1" ht="24.75" customHeight="1">
      <c r="B99" s="310"/>
      <c r="C99" s="2044" t="s">
        <v>985</v>
      </c>
      <c r="D99" s="2044"/>
      <c r="E99" s="2044"/>
      <c r="F99" s="2060"/>
      <c r="G99" s="311" t="s">
        <v>834</v>
      </c>
      <c r="H99" s="311" t="s">
        <v>834</v>
      </c>
      <c r="I99" s="311" t="s">
        <v>834</v>
      </c>
      <c r="J99" s="311" t="s">
        <v>848</v>
      </c>
      <c r="K99" s="2058"/>
      <c r="L99" s="2059"/>
      <c r="M99" s="2059"/>
      <c r="N99" s="2059"/>
      <c r="O99" s="3045"/>
      <c r="P99" s="3047"/>
    </row>
    <row r="100" spans="2:16" s="172" customFormat="1" ht="44.25" customHeight="1">
      <c r="B100" s="312" t="s">
        <v>535</v>
      </c>
      <c r="C100" s="2070" t="s">
        <v>987</v>
      </c>
      <c r="D100" s="2070"/>
      <c r="E100" s="2070"/>
      <c r="F100" s="2070"/>
      <c r="G100" s="2070"/>
      <c r="H100" s="2070"/>
      <c r="I100" s="2070"/>
      <c r="J100" s="2071"/>
      <c r="K100" s="2054"/>
      <c r="L100" s="2055"/>
      <c r="M100" s="2055"/>
      <c r="N100" s="2055"/>
      <c r="O100" s="3045"/>
      <c r="P100" s="3047"/>
    </row>
    <row r="101" spans="2:16" s="172" customFormat="1" ht="23.25" customHeight="1">
      <c r="B101" s="306"/>
      <c r="C101" s="2021" t="s">
        <v>984</v>
      </c>
      <c r="D101" s="2021"/>
      <c r="E101" s="2021"/>
      <c r="F101" s="2022"/>
      <c r="G101" s="309" t="s">
        <v>848</v>
      </c>
      <c r="H101" s="309" t="s">
        <v>834</v>
      </c>
      <c r="I101" s="309" t="s">
        <v>848</v>
      </c>
      <c r="J101" s="309" t="s">
        <v>848</v>
      </c>
      <c r="K101" s="2056"/>
      <c r="L101" s="2057"/>
      <c r="M101" s="2057"/>
      <c r="N101" s="2057"/>
      <c r="O101" s="3045"/>
      <c r="P101" s="3047"/>
    </row>
    <row r="102" spans="2:16" s="172" customFormat="1" ht="22.5" customHeight="1">
      <c r="B102" s="310"/>
      <c r="C102" s="2044" t="s">
        <v>985</v>
      </c>
      <c r="D102" s="2044"/>
      <c r="E102" s="2044"/>
      <c r="F102" s="2060"/>
      <c r="G102" s="311" t="s">
        <v>848</v>
      </c>
      <c r="H102" s="311" t="s">
        <v>834</v>
      </c>
      <c r="I102" s="311" t="s">
        <v>834</v>
      </c>
      <c r="J102" s="311" t="s">
        <v>848</v>
      </c>
      <c r="K102" s="2058"/>
      <c r="L102" s="2059"/>
      <c r="M102" s="2059"/>
      <c r="N102" s="2059"/>
      <c r="O102" s="3045"/>
      <c r="P102" s="3047"/>
    </row>
    <row r="103" spans="2:16" s="172" customFormat="1" ht="33" customHeight="1">
      <c r="B103" s="312" t="s">
        <v>537</v>
      </c>
      <c r="C103" s="2070" t="s">
        <v>988</v>
      </c>
      <c r="D103" s="2070"/>
      <c r="E103" s="2070"/>
      <c r="F103" s="2070"/>
      <c r="G103" s="2070"/>
      <c r="H103" s="2070"/>
      <c r="I103" s="2070"/>
      <c r="J103" s="2071"/>
      <c r="K103" s="2054"/>
      <c r="L103" s="2055"/>
      <c r="M103" s="2055"/>
      <c r="N103" s="2055"/>
      <c r="O103" s="3045"/>
      <c r="P103" s="3047"/>
    </row>
    <row r="104" spans="2:16" s="172" customFormat="1" ht="22.5" customHeight="1">
      <c r="B104" s="306"/>
      <c r="C104" s="2021" t="s">
        <v>984</v>
      </c>
      <c r="D104" s="2021"/>
      <c r="E104" s="2021"/>
      <c r="F104" s="2022"/>
      <c r="G104" s="309" t="s">
        <v>848</v>
      </c>
      <c r="H104" s="309" t="s">
        <v>834</v>
      </c>
      <c r="I104" s="309" t="s">
        <v>848</v>
      </c>
      <c r="J104" s="309" t="s">
        <v>848</v>
      </c>
      <c r="K104" s="2056"/>
      <c r="L104" s="2057"/>
      <c r="M104" s="2057"/>
      <c r="N104" s="2057"/>
      <c r="O104" s="3045"/>
      <c r="P104" s="3047"/>
    </row>
    <row r="105" spans="2:16" s="172" customFormat="1" ht="23.25" customHeight="1">
      <c r="B105" s="310"/>
      <c r="C105" s="2044" t="s">
        <v>985</v>
      </c>
      <c r="D105" s="2044"/>
      <c r="E105" s="2044"/>
      <c r="F105" s="2060"/>
      <c r="G105" s="311" t="s">
        <v>848</v>
      </c>
      <c r="H105" s="311" t="s">
        <v>834</v>
      </c>
      <c r="I105" s="311" t="s">
        <v>834</v>
      </c>
      <c r="J105" s="311" t="s">
        <v>848</v>
      </c>
      <c r="K105" s="2058"/>
      <c r="L105" s="2059"/>
      <c r="M105" s="2059"/>
      <c r="N105" s="2059"/>
      <c r="O105" s="3045"/>
      <c r="P105" s="3047"/>
    </row>
    <row r="106" spans="2:16" s="172" customFormat="1" ht="18.75" customHeight="1">
      <c r="B106" s="312" t="s">
        <v>539</v>
      </c>
      <c r="C106" s="2070" t="s">
        <v>989</v>
      </c>
      <c r="D106" s="2070"/>
      <c r="E106" s="2070"/>
      <c r="F106" s="2070"/>
      <c r="G106" s="2070"/>
      <c r="H106" s="2070"/>
      <c r="I106" s="2070"/>
      <c r="J106" s="2071"/>
      <c r="K106" s="2054"/>
      <c r="L106" s="2055"/>
      <c r="M106" s="2055"/>
      <c r="N106" s="2055"/>
      <c r="O106" s="3045"/>
      <c r="P106" s="3047"/>
    </row>
    <row r="107" spans="2:16" s="172" customFormat="1" ht="24" customHeight="1">
      <c r="B107" s="306"/>
      <c r="C107" s="2021" t="s">
        <v>984</v>
      </c>
      <c r="D107" s="2021"/>
      <c r="E107" s="2021"/>
      <c r="F107" s="2022"/>
      <c r="G107" s="309" t="s">
        <v>848</v>
      </c>
      <c r="H107" s="309" t="s">
        <v>834</v>
      </c>
      <c r="I107" s="309" t="s">
        <v>848</v>
      </c>
      <c r="J107" s="309" t="s">
        <v>848</v>
      </c>
      <c r="K107" s="2056"/>
      <c r="L107" s="2057"/>
      <c r="M107" s="2057"/>
      <c r="N107" s="2057"/>
      <c r="O107" s="3045"/>
      <c r="P107" s="3047"/>
    </row>
    <row r="108" spans="2:16" s="172" customFormat="1" ht="27" customHeight="1">
      <c r="B108" s="310"/>
      <c r="C108" s="2044" t="s">
        <v>985</v>
      </c>
      <c r="D108" s="2044"/>
      <c r="E108" s="2044"/>
      <c r="F108" s="2060"/>
      <c r="G108" s="311" t="s">
        <v>848</v>
      </c>
      <c r="H108" s="311" t="s">
        <v>834</v>
      </c>
      <c r="I108" s="311" t="s">
        <v>834</v>
      </c>
      <c r="J108" s="311" t="s">
        <v>848</v>
      </c>
      <c r="K108" s="2058"/>
      <c r="L108" s="2059"/>
      <c r="M108" s="2059"/>
      <c r="N108" s="2059"/>
      <c r="O108" s="3045"/>
      <c r="P108" s="3047"/>
    </row>
    <row r="109" spans="2:16" s="172" customFormat="1" ht="20.25" customHeight="1">
      <c r="B109" s="312" t="s">
        <v>410</v>
      </c>
      <c r="C109" s="1645" t="s">
        <v>990</v>
      </c>
      <c r="D109" s="1638"/>
      <c r="E109" s="1638"/>
      <c r="F109" s="1638"/>
      <c r="G109" s="1638"/>
      <c r="H109" s="1638"/>
      <c r="I109" s="1638"/>
      <c r="J109" s="1642"/>
      <c r="K109" s="2054"/>
      <c r="L109" s="2055"/>
      <c r="M109" s="2055"/>
      <c r="N109" s="2055"/>
      <c r="O109" s="3045"/>
      <c r="P109" s="3047"/>
    </row>
    <row r="110" spans="2:16" s="172" customFormat="1" ht="24.75" customHeight="1">
      <c r="B110" s="306"/>
      <c r="C110" s="2021" t="s">
        <v>984</v>
      </c>
      <c r="D110" s="2021"/>
      <c r="E110" s="2021"/>
      <c r="F110" s="2022"/>
      <c r="G110" s="309" t="s">
        <v>834</v>
      </c>
      <c r="H110" s="309" t="s">
        <v>834</v>
      </c>
      <c r="I110" s="309" t="s">
        <v>834</v>
      </c>
      <c r="J110" s="309" t="s">
        <v>834</v>
      </c>
      <c r="K110" s="2056"/>
      <c r="L110" s="2057"/>
      <c r="M110" s="2057"/>
      <c r="N110" s="2057"/>
      <c r="O110" s="3045"/>
      <c r="P110" s="3047"/>
    </row>
    <row r="111" spans="2:16" s="172" customFormat="1" ht="24.75" customHeight="1">
      <c r="B111" s="310"/>
      <c r="C111" s="2044" t="s">
        <v>985</v>
      </c>
      <c r="D111" s="2044"/>
      <c r="E111" s="2044"/>
      <c r="F111" s="2060"/>
      <c r="G111" s="311" t="s">
        <v>834</v>
      </c>
      <c r="H111" s="311" t="s">
        <v>834</v>
      </c>
      <c r="I111" s="311" t="s">
        <v>834</v>
      </c>
      <c r="J111" s="311" t="s">
        <v>834</v>
      </c>
      <c r="K111" s="2058"/>
      <c r="L111" s="2059"/>
      <c r="M111" s="2059"/>
      <c r="N111" s="2059"/>
      <c r="O111" s="3045"/>
      <c r="P111" s="3047"/>
    </row>
    <row r="112" spans="2:16" s="172" customFormat="1" ht="24.75" customHeight="1">
      <c r="B112" s="312" t="s">
        <v>413</v>
      </c>
      <c r="C112" s="1645" t="s">
        <v>991</v>
      </c>
      <c r="D112" s="1638"/>
      <c r="E112" s="1638"/>
      <c r="F112" s="1638"/>
      <c r="G112" s="1638"/>
      <c r="H112" s="1638"/>
      <c r="I112" s="1638"/>
      <c r="J112" s="1642"/>
      <c r="K112" s="2054"/>
      <c r="L112" s="2055"/>
      <c r="M112" s="2055"/>
      <c r="N112" s="2055"/>
      <c r="O112" s="3045"/>
      <c r="P112" s="3047"/>
    </row>
    <row r="113" spans="2:16" s="172" customFormat="1" ht="24.75" customHeight="1">
      <c r="B113" s="306"/>
      <c r="C113" s="2021" t="s">
        <v>984</v>
      </c>
      <c r="D113" s="2021"/>
      <c r="E113" s="2021"/>
      <c r="F113" s="2022"/>
      <c r="G113" s="309" t="s">
        <v>848</v>
      </c>
      <c r="H113" s="309" t="s">
        <v>834</v>
      </c>
      <c r="I113" s="309" t="s">
        <v>834</v>
      </c>
      <c r="J113" s="309" t="s">
        <v>848</v>
      </c>
      <c r="K113" s="2056"/>
      <c r="L113" s="2057"/>
      <c r="M113" s="2057"/>
      <c r="N113" s="2057"/>
      <c r="O113" s="3045"/>
      <c r="P113" s="3047"/>
    </row>
    <row r="114" spans="2:16" s="172" customFormat="1" ht="24.75" customHeight="1">
      <c r="B114" s="310"/>
      <c r="C114" s="2044" t="s">
        <v>985</v>
      </c>
      <c r="D114" s="2044"/>
      <c r="E114" s="2044"/>
      <c r="F114" s="2060"/>
      <c r="G114" s="311" t="s">
        <v>848</v>
      </c>
      <c r="H114" s="311" t="s">
        <v>834</v>
      </c>
      <c r="I114" s="311" t="s">
        <v>834</v>
      </c>
      <c r="J114" s="311" t="s">
        <v>848</v>
      </c>
      <c r="K114" s="2058"/>
      <c r="L114" s="2059"/>
      <c r="M114" s="2059"/>
      <c r="N114" s="2059"/>
      <c r="O114" s="3045"/>
      <c r="P114" s="3047"/>
    </row>
    <row r="115" spans="2:16" s="172" customFormat="1" ht="20.25" customHeight="1">
      <c r="B115" s="312" t="s">
        <v>416</v>
      </c>
      <c r="C115" s="1638" t="s">
        <v>992</v>
      </c>
      <c r="D115" s="1638"/>
      <c r="E115" s="1638"/>
      <c r="F115" s="1638"/>
      <c r="G115" s="1638"/>
      <c r="H115" s="1638"/>
      <c r="I115" s="1638"/>
      <c r="J115" s="1642"/>
      <c r="K115" s="2054"/>
      <c r="L115" s="2055"/>
      <c r="M115" s="2055"/>
      <c r="N115" s="2055"/>
      <c r="O115" s="3045"/>
      <c r="P115" s="3047"/>
    </row>
    <row r="116" spans="2:16" s="172" customFormat="1" ht="26.25" customHeight="1">
      <c r="B116" s="306"/>
      <c r="C116" s="2021" t="s">
        <v>984</v>
      </c>
      <c r="D116" s="2021"/>
      <c r="E116" s="2021"/>
      <c r="F116" s="2022"/>
      <c r="G116" s="309" t="s">
        <v>834</v>
      </c>
      <c r="H116" s="309" t="s">
        <v>834</v>
      </c>
      <c r="I116" s="309" t="s">
        <v>834</v>
      </c>
      <c r="J116" s="309" t="s">
        <v>834</v>
      </c>
      <c r="K116" s="2056"/>
      <c r="L116" s="2057"/>
      <c r="M116" s="2057"/>
      <c r="N116" s="2057"/>
      <c r="O116" s="3045"/>
      <c r="P116" s="3047"/>
    </row>
    <row r="117" spans="2:16" s="172" customFormat="1" ht="22.5" customHeight="1">
      <c r="B117" s="310"/>
      <c r="C117" s="2044" t="s">
        <v>993</v>
      </c>
      <c r="D117" s="2044"/>
      <c r="E117" s="2044"/>
      <c r="F117" s="2060"/>
      <c r="G117" s="311" t="s">
        <v>834</v>
      </c>
      <c r="H117" s="311" t="s">
        <v>834</v>
      </c>
      <c r="I117" s="311" t="s">
        <v>834</v>
      </c>
      <c r="J117" s="311" t="s">
        <v>834</v>
      </c>
      <c r="K117" s="2058"/>
      <c r="L117" s="2059"/>
      <c r="M117" s="2059"/>
      <c r="N117" s="2059"/>
      <c r="O117" s="3045"/>
      <c r="P117" s="3047"/>
    </row>
    <row r="118" spans="2:16" s="172" customFormat="1" ht="18.75" customHeight="1">
      <c r="B118" s="312" t="s">
        <v>418</v>
      </c>
      <c r="C118" s="1638" t="s">
        <v>994</v>
      </c>
      <c r="D118" s="1638"/>
      <c r="E118" s="1638"/>
      <c r="F118" s="1638"/>
      <c r="G118" s="1638"/>
      <c r="H118" s="1638"/>
      <c r="I118" s="1638"/>
      <c r="J118" s="1642"/>
      <c r="K118" s="2054"/>
      <c r="L118" s="2055"/>
      <c r="M118" s="2055"/>
      <c r="N118" s="2055"/>
      <c r="O118" s="3045"/>
      <c r="P118" s="3047"/>
    </row>
    <row r="119" spans="2:16" s="172" customFormat="1" ht="24" customHeight="1">
      <c r="B119" s="306"/>
      <c r="C119" s="2021" t="s">
        <v>984</v>
      </c>
      <c r="D119" s="2021"/>
      <c r="E119" s="2021"/>
      <c r="F119" s="2022"/>
      <c r="G119" s="309" t="s">
        <v>848</v>
      </c>
      <c r="H119" s="309" t="s">
        <v>834</v>
      </c>
      <c r="I119" s="309" t="s">
        <v>848</v>
      </c>
      <c r="J119" s="309" t="s">
        <v>848</v>
      </c>
      <c r="K119" s="2056"/>
      <c r="L119" s="2057"/>
      <c r="M119" s="2057"/>
      <c r="N119" s="2057"/>
      <c r="O119" s="3045"/>
      <c r="P119" s="3047"/>
    </row>
    <row r="120" spans="2:16" s="172" customFormat="1" ht="24" customHeight="1">
      <c r="B120" s="310"/>
      <c r="C120" s="2044" t="s">
        <v>985</v>
      </c>
      <c r="D120" s="2044"/>
      <c r="E120" s="2044"/>
      <c r="F120" s="2060"/>
      <c r="G120" s="311" t="s">
        <v>848</v>
      </c>
      <c r="H120" s="311" t="s">
        <v>834</v>
      </c>
      <c r="I120" s="311" t="s">
        <v>848</v>
      </c>
      <c r="J120" s="311" t="s">
        <v>848</v>
      </c>
      <c r="K120" s="2058"/>
      <c r="L120" s="2059"/>
      <c r="M120" s="2059"/>
      <c r="N120" s="2059"/>
      <c r="O120" s="3045"/>
      <c r="P120" s="3047"/>
    </row>
    <row r="121" spans="2:16" s="172" customFormat="1" ht="24" customHeight="1">
      <c r="B121" s="312" t="s">
        <v>544</v>
      </c>
      <c r="C121" s="1638" t="s">
        <v>995</v>
      </c>
      <c r="D121" s="1638"/>
      <c r="E121" s="1638"/>
      <c r="F121" s="1638"/>
      <c r="G121" s="1638"/>
      <c r="H121" s="1638"/>
      <c r="I121" s="1638"/>
      <c r="J121" s="1642"/>
      <c r="K121" s="2054"/>
      <c r="L121" s="2055"/>
      <c r="M121" s="2055"/>
      <c r="N121" s="2055"/>
      <c r="O121" s="3045"/>
      <c r="P121" s="3047"/>
    </row>
    <row r="122" spans="2:16" s="172" customFormat="1" ht="24" customHeight="1">
      <c r="B122" s="306"/>
      <c r="C122" s="2021" t="s">
        <v>984</v>
      </c>
      <c r="D122" s="2021"/>
      <c r="E122" s="2021"/>
      <c r="F122" s="2022"/>
      <c r="G122" s="309" t="s">
        <v>848</v>
      </c>
      <c r="H122" s="309" t="s">
        <v>834</v>
      </c>
      <c r="I122" s="309" t="s">
        <v>848</v>
      </c>
      <c r="J122" s="309" t="s">
        <v>848</v>
      </c>
      <c r="K122" s="2056"/>
      <c r="L122" s="2057"/>
      <c r="M122" s="2057"/>
      <c r="N122" s="2057"/>
      <c r="O122" s="3045"/>
      <c r="P122" s="3047"/>
    </row>
    <row r="123" spans="2:16" s="172" customFormat="1" ht="24" customHeight="1">
      <c r="B123" s="310"/>
      <c r="C123" s="2044" t="s">
        <v>985</v>
      </c>
      <c r="D123" s="2044"/>
      <c r="E123" s="2044"/>
      <c r="F123" s="2060"/>
      <c r="G123" s="311" t="s">
        <v>848</v>
      </c>
      <c r="H123" s="311" t="s">
        <v>834</v>
      </c>
      <c r="I123" s="311" t="s">
        <v>848</v>
      </c>
      <c r="J123" s="311" t="s">
        <v>848</v>
      </c>
      <c r="K123" s="2058"/>
      <c r="L123" s="2059"/>
      <c r="M123" s="2059"/>
      <c r="N123" s="2059"/>
      <c r="O123" s="3045"/>
      <c r="P123" s="3047"/>
    </row>
    <row r="124" spans="2:16" s="172" customFormat="1" ht="21" customHeight="1">
      <c r="B124" s="312" t="s">
        <v>546</v>
      </c>
      <c r="C124" s="1638" t="s">
        <v>996</v>
      </c>
      <c r="D124" s="1638"/>
      <c r="E124" s="1638"/>
      <c r="F124" s="1638"/>
      <c r="G124" s="1638"/>
      <c r="H124" s="1638"/>
      <c r="I124" s="1638"/>
      <c r="J124" s="1642"/>
      <c r="K124" s="2054"/>
      <c r="L124" s="2055"/>
      <c r="M124" s="2055"/>
      <c r="N124" s="2055"/>
      <c r="O124" s="3045"/>
      <c r="P124" s="3047"/>
    </row>
    <row r="125" spans="2:16" s="172" customFormat="1" ht="21" customHeight="1">
      <c r="B125" s="306"/>
      <c r="C125" s="2021" t="s">
        <v>984</v>
      </c>
      <c r="D125" s="2021"/>
      <c r="E125" s="2021"/>
      <c r="F125" s="2022"/>
      <c r="G125" s="309" t="s">
        <v>848</v>
      </c>
      <c r="H125" s="309" t="s">
        <v>848</v>
      </c>
      <c r="I125" s="309" t="s">
        <v>848</v>
      </c>
      <c r="J125" s="309" t="s">
        <v>848</v>
      </c>
      <c r="K125" s="2056"/>
      <c r="L125" s="2057"/>
      <c r="M125" s="2057"/>
      <c r="N125" s="2057"/>
      <c r="O125" s="3045"/>
      <c r="P125" s="3047"/>
    </row>
    <row r="126" spans="2:16" s="172" customFormat="1" ht="21" customHeight="1">
      <c r="B126" s="310"/>
      <c r="C126" s="2044" t="s">
        <v>985</v>
      </c>
      <c r="D126" s="2044"/>
      <c r="E126" s="2044"/>
      <c r="F126" s="2060"/>
      <c r="G126" s="311" t="s">
        <v>848</v>
      </c>
      <c r="H126" s="311" t="s">
        <v>848</v>
      </c>
      <c r="I126" s="311" t="s">
        <v>848</v>
      </c>
      <c r="J126" s="311" t="s">
        <v>848</v>
      </c>
      <c r="K126" s="2058"/>
      <c r="L126" s="2059"/>
      <c r="M126" s="2059"/>
      <c r="N126" s="2059"/>
      <c r="O126" s="3045"/>
      <c r="P126" s="3047"/>
    </row>
    <row r="127" spans="2:16" s="172" customFormat="1" ht="21.75" customHeight="1">
      <c r="B127" s="312" t="s">
        <v>548</v>
      </c>
      <c r="C127" s="1638" t="s">
        <v>997</v>
      </c>
      <c r="D127" s="1638"/>
      <c r="E127" s="1638"/>
      <c r="F127" s="1638"/>
      <c r="G127" s="1638"/>
      <c r="H127" s="1638"/>
      <c r="I127" s="1638"/>
      <c r="J127" s="1642"/>
      <c r="K127" s="2054"/>
      <c r="L127" s="2055"/>
      <c r="M127" s="2055"/>
      <c r="N127" s="2055"/>
      <c r="O127" s="3045"/>
      <c r="P127" s="3047"/>
    </row>
    <row r="128" spans="2:16" s="172" customFormat="1" ht="21.75" customHeight="1">
      <c r="B128" s="306"/>
      <c r="C128" s="2021" t="s">
        <v>984</v>
      </c>
      <c r="D128" s="2021"/>
      <c r="E128" s="2021"/>
      <c r="F128" s="2022"/>
      <c r="G128" s="309" t="s">
        <v>848</v>
      </c>
      <c r="H128" s="309" t="s">
        <v>848</v>
      </c>
      <c r="I128" s="309" t="s">
        <v>848</v>
      </c>
      <c r="J128" s="309" t="s">
        <v>848</v>
      </c>
      <c r="K128" s="2056"/>
      <c r="L128" s="2057"/>
      <c r="M128" s="2057"/>
      <c r="N128" s="2057"/>
      <c r="O128" s="3045"/>
      <c r="P128" s="3047"/>
    </row>
    <row r="129" spans="2:16" s="172" customFormat="1" ht="24" customHeight="1">
      <c r="B129" s="310"/>
      <c r="C129" s="2044" t="s">
        <v>985</v>
      </c>
      <c r="D129" s="2044"/>
      <c r="E129" s="2044"/>
      <c r="F129" s="2060"/>
      <c r="G129" s="311" t="s">
        <v>848</v>
      </c>
      <c r="H129" s="311" t="s">
        <v>848</v>
      </c>
      <c r="I129" s="311" t="s">
        <v>848</v>
      </c>
      <c r="J129" s="311" t="s">
        <v>848</v>
      </c>
      <c r="K129" s="2058"/>
      <c r="L129" s="2059"/>
      <c r="M129" s="2059"/>
      <c r="N129" s="2059"/>
      <c r="O129" s="3045"/>
      <c r="P129" s="3047"/>
    </row>
    <row r="130" spans="2:16" s="172" customFormat="1" ht="21" customHeight="1">
      <c r="B130" s="312" t="s">
        <v>550</v>
      </c>
      <c r="C130" s="1638" t="s">
        <v>998</v>
      </c>
      <c r="D130" s="1638"/>
      <c r="E130" s="1638"/>
      <c r="F130" s="1638"/>
      <c r="G130" s="1638"/>
      <c r="H130" s="1638"/>
      <c r="I130" s="1638"/>
      <c r="J130" s="1642"/>
      <c r="K130" s="2054"/>
      <c r="L130" s="2055"/>
      <c r="M130" s="2055"/>
      <c r="N130" s="2055"/>
      <c r="O130" s="3045"/>
      <c r="P130" s="3047"/>
    </row>
    <row r="131" spans="2:16" s="172" customFormat="1" ht="21" customHeight="1">
      <c r="B131" s="313"/>
      <c r="C131" s="2021" t="s">
        <v>984</v>
      </c>
      <c r="D131" s="2021"/>
      <c r="E131" s="2021"/>
      <c r="F131" s="2022"/>
      <c r="G131" s="314" t="s">
        <v>848</v>
      </c>
      <c r="H131" s="314" t="s">
        <v>848</v>
      </c>
      <c r="I131" s="314" t="s">
        <v>848</v>
      </c>
      <c r="J131" s="314" t="s">
        <v>848</v>
      </c>
      <c r="K131" s="2056"/>
      <c r="L131" s="2057"/>
      <c r="M131" s="2057"/>
      <c r="N131" s="2057"/>
      <c r="O131" s="3045"/>
      <c r="P131" s="3047"/>
    </row>
    <row r="132" spans="2:16" s="172" customFormat="1" ht="21" customHeight="1">
      <c r="B132" s="310"/>
      <c r="C132" s="2044" t="s">
        <v>985</v>
      </c>
      <c r="D132" s="2044"/>
      <c r="E132" s="2044"/>
      <c r="F132" s="2060"/>
      <c r="G132" s="315" t="s">
        <v>848</v>
      </c>
      <c r="H132" s="315" t="s">
        <v>848</v>
      </c>
      <c r="I132" s="315" t="s">
        <v>848</v>
      </c>
      <c r="J132" s="315" t="s">
        <v>848</v>
      </c>
      <c r="K132" s="2058"/>
      <c r="L132" s="2059"/>
      <c r="M132" s="2059"/>
      <c r="N132" s="2059"/>
      <c r="O132" s="3045"/>
      <c r="P132" s="3047"/>
    </row>
    <row r="133" spans="2:16" s="172" customFormat="1" ht="32.25" customHeight="1">
      <c r="B133" s="316" t="s">
        <v>552</v>
      </c>
      <c r="C133" s="1638" t="s">
        <v>999</v>
      </c>
      <c r="D133" s="1638"/>
      <c r="E133" s="1638"/>
      <c r="F133" s="1638"/>
      <c r="G133" s="1638"/>
      <c r="H133" s="1638"/>
      <c r="I133" s="1638"/>
      <c r="J133" s="1638"/>
      <c r="K133" s="1638"/>
      <c r="L133" s="1638"/>
      <c r="M133" s="1638"/>
      <c r="N133" s="1638"/>
      <c r="O133" s="3045"/>
      <c r="P133" s="3047"/>
    </row>
    <row r="134" spans="2:16" s="172" customFormat="1" ht="27.75" customHeight="1">
      <c r="B134" s="317" t="s">
        <v>418</v>
      </c>
      <c r="C134" s="2062" t="s">
        <v>1000</v>
      </c>
      <c r="D134" s="2062"/>
      <c r="E134" s="1811" t="s">
        <v>92</v>
      </c>
      <c r="F134" s="1812"/>
      <c r="G134" s="1812"/>
      <c r="H134" s="1812"/>
      <c r="I134" s="1812"/>
      <c r="J134" s="3044"/>
      <c r="K134" s="2064"/>
      <c r="L134" s="2065"/>
      <c r="M134" s="2065"/>
      <c r="N134" s="2065"/>
      <c r="O134" s="3045"/>
      <c r="P134" s="3047"/>
    </row>
    <row r="135" spans="2:16" s="172" customFormat="1" ht="25.5" customHeight="1">
      <c r="B135" s="306"/>
      <c r="C135" s="2021" t="s">
        <v>984</v>
      </c>
      <c r="D135" s="2021"/>
      <c r="E135" s="2021"/>
      <c r="F135" s="2022"/>
      <c r="G135" s="309"/>
      <c r="H135" s="309"/>
      <c r="I135" s="309"/>
      <c r="J135" s="309"/>
      <c r="K135" s="2064"/>
      <c r="L135" s="2065"/>
      <c r="M135" s="2065"/>
      <c r="N135" s="2065"/>
      <c r="O135" s="3045"/>
      <c r="P135" s="3047"/>
    </row>
    <row r="136" spans="2:16" s="172" customFormat="1" ht="27" customHeight="1">
      <c r="B136" s="310"/>
      <c r="C136" s="2044" t="s">
        <v>985</v>
      </c>
      <c r="D136" s="2044"/>
      <c r="E136" s="2044"/>
      <c r="F136" s="2060"/>
      <c r="G136" s="311"/>
      <c r="H136" s="311"/>
      <c r="I136" s="311"/>
      <c r="J136" s="311"/>
      <c r="K136" s="2067"/>
      <c r="L136" s="2068"/>
      <c r="M136" s="2068"/>
      <c r="N136" s="2068"/>
      <c r="O136" s="3045"/>
      <c r="P136" s="3047"/>
    </row>
    <row r="137" spans="2:16" s="172" customFormat="1" ht="41.25" customHeight="1">
      <c r="B137" s="251" t="s">
        <v>555</v>
      </c>
      <c r="C137" s="1472" t="s">
        <v>1001</v>
      </c>
      <c r="D137" s="1472"/>
      <c r="E137" s="1472"/>
      <c r="F137" s="1653"/>
      <c r="G137" s="1692" t="s">
        <v>2337</v>
      </c>
      <c r="H137" s="1692"/>
      <c r="I137" s="1692"/>
      <c r="J137" s="1692"/>
      <c r="K137" s="1692"/>
      <c r="L137" s="1692"/>
      <c r="M137" s="1692"/>
      <c r="N137" s="1692"/>
      <c r="O137" s="3045"/>
      <c r="P137" s="3048"/>
    </row>
    <row r="138" spans="2:16" s="172" customFormat="1" ht="25.5" customHeight="1">
      <c r="B138" s="1656" t="s">
        <v>1003</v>
      </c>
      <c r="C138" s="1657"/>
      <c r="D138" s="1657"/>
      <c r="E138" s="1657"/>
      <c r="F138" s="1657"/>
      <c r="G138" s="1657"/>
      <c r="H138" s="1657"/>
      <c r="I138" s="1657"/>
      <c r="J138" s="1657"/>
      <c r="K138" s="1657"/>
      <c r="L138" s="1657"/>
      <c r="M138" s="1657"/>
      <c r="N138" s="1657"/>
      <c r="O138" s="1658"/>
      <c r="P138" s="1659"/>
    </row>
    <row r="139" spans="2:16" s="172" customFormat="1" ht="110.25" customHeight="1">
      <c r="B139" s="253" t="s">
        <v>557</v>
      </c>
      <c r="C139" s="1660" t="s">
        <v>1004</v>
      </c>
      <c r="D139" s="1660"/>
      <c r="E139" s="1660"/>
      <c r="F139" s="1660"/>
      <c r="G139" s="299" t="s">
        <v>834</v>
      </c>
      <c r="H139" s="1661" t="s">
        <v>1005</v>
      </c>
      <c r="I139" s="1662"/>
      <c r="J139" s="1663" t="s">
        <v>2340</v>
      </c>
      <c r="K139" s="1664"/>
      <c r="L139" s="1664"/>
      <c r="M139" s="1664"/>
      <c r="N139" s="1665"/>
      <c r="O139" s="318" t="s">
        <v>2341</v>
      </c>
      <c r="P139" s="199"/>
    </row>
    <row r="140" spans="2:16" s="172" customFormat="1" ht="15.75" customHeight="1">
      <c r="B140" s="1686" t="s">
        <v>1008</v>
      </c>
      <c r="C140" s="1687"/>
      <c r="D140" s="1687"/>
      <c r="E140" s="1687"/>
      <c r="F140" s="1687"/>
      <c r="G140" s="1687"/>
      <c r="H140" s="1687"/>
      <c r="I140" s="1687"/>
      <c r="J140" s="1687"/>
      <c r="K140" s="1687"/>
      <c r="L140" s="1687"/>
      <c r="M140" s="1687"/>
      <c r="N140" s="1687"/>
      <c r="O140" s="1687"/>
      <c r="P140" s="1688"/>
    </row>
    <row r="141" spans="2:16" s="172" customFormat="1" ht="19.5" customHeight="1">
      <c r="B141" s="198" t="s">
        <v>561</v>
      </c>
      <c r="C141" s="1464" t="s">
        <v>1009</v>
      </c>
      <c r="D141" s="1464"/>
      <c r="E141" s="1464"/>
      <c r="F141" s="1464"/>
      <c r="G141" s="1464"/>
      <c r="H141" s="1574" t="s">
        <v>2342</v>
      </c>
      <c r="I141" s="1685"/>
      <c r="J141" s="1685"/>
      <c r="K141" s="1689" t="s">
        <v>897</v>
      </c>
      <c r="L141" s="1576"/>
      <c r="M141" s="1577"/>
      <c r="N141" s="1690"/>
      <c r="O141" s="1534"/>
      <c r="P141" s="1534"/>
    </row>
    <row r="142" spans="2:16" s="172" customFormat="1" ht="19.5" customHeight="1">
      <c r="B142" s="198" t="s">
        <v>401</v>
      </c>
      <c r="C142" s="1464" t="s">
        <v>1011</v>
      </c>
      <c r="D142" s="1464"/>
      <c r="E142" s="1464"/>
      <c r="F142" s="1464"/>
      <c r="G142" s="1464"/>
      <c r="H142" s="1574" t="s">
        <v>2343</v>
      </c>
      <c r="I142" s="1685"/>
      <c r="J142" s="1685"/>
      <c r="K142" s="1689"/>
      <c r="L142" s="1691"/>
      <c r="M142" s="1692"/>
      <c r="N142" s="1693"/>
      <c r="O142" s="1535"/>
      <c r="P142" s="1535"/>
    </row>
    <row r="143" spans="2:16" s="172" customFormat="1" ht="19.5" customHeight="1">
      <c r="B143" s="198" t="s">
        <v>403</v>
      </c>
      <c r="C143" s="1464" t="s">
        <v>1013</v>
      </c>
      <c r="D143" s="1464"/>
      <c r="E143" s="1464"/>
      <c r="F143" s="1464"/>
      <c r="G143" s="1464"/>
      <c r="H143" s="1574" t="s">
        <v>834</v>
      </c>
      <c r="I143" s="1685"/>
      <c r="J143" s="1575"/>
      <c r="K143" s="1689"/>
      <c r="L143" s="1691"/>
      <c r="M143" s="1692"/>
      <c r="N143" s="1693"/>
      <c r="O143" s="1535"/>
      <c r="P143" s="1535"/>
    </row>
    <row r="144" spans="2:16" s="172" customFormat="1" ht="34.5" customHeight="1">
      <c r="B144" s="198" t="s">
        <v>405</v>
      </c>
      <c r="C144" s="1464" t="s">
        <v>1014</v>
      </c>
      <c r="D144" s="1464"/>
      <c r="E144" s="1464"/>
      <c r="F144" s="1464"/>
      <c r="G144" s="1465"/>
      <c r="H144" s="1574" t="s">
        <v>2344</v>
      </c>
      <c r="I144" s="1685"/>
      <c r="J144" s="1685"/>
      <c r="K144" s="1689"/>
      <c r="L144" s="1983"/>
      <c r="M144" s="2049"/>
      <c r="N144" s="1984"/>
      <c r="O144" s="1536"/>
      <c r="P144" s="1536"/>
    </row>
    <row r="145" spans="2:16" s="172" customFormat="1" ht="48.75" customHeight="1">
      <c r="B145" s="191" t="s">
        <v>566</v>
      </c>
      <c r="C145" s="1464" t="s">
        <v>1016</v>
      </c>
      <c r="D145" s="1464"/>
      <c r="E145" s="1464"/>
      <c r="F145" s="1464"/>
      <c r="G145" s="1464"/>
      <c r="H145" s="1574" t="s">
        <v>848</v>
      </c>
      <c r="I145" s="1685"/>
      <c r="J145" s="1685"/>
      <c r="K145" s="1689"/>
      <c r="L145" s="2045"/>
      <c r="M145" s="2045"/>
      <c r="N145" s="2046"/>
      <c r="O145" s="1443" t="s">
        <v>2345</v>
      </c>
      <c r="P145" s="1443"/>
    </row>
    <row r="146" spans="2:16" s="172" customFormat="1" ht="72.599999999999994" customHeight="1">
      <c r="B146" s="198" t="s">
        <v>394</v>
      </c>
      <c r="C146" s="1414" t="s">
        <v>1017</v>
      </c>
      <c r="D146" s="1414"/>
      <c r="E146" s="1414"/>
      <c r="F146" s="1414"/>
      <c r="G146" s="1415"/>
      <c r="H146" s="1574" t="s">
        <v>865</v>
      </c>
      <c r="I146" s="1685"/>
      <c r="J146" s="1685"/>
      <c r="K146" s="1689"/>
      <c r="L146" s="2047"/>
      <c r="M146" s="2047"/>
      <c r="N146" s="2048"/>
      <c r="O146" s="1426"/>
      <c r="P146" s="1426"/>
    </row>
    <row r="147" spans="2:16" s="172" customFormat="1" ht="62.25" customHeight="1">
      <c r="B147" s="191" t="s">
        <v>569</v>
      </c>
      <c r="C147" s="1464" t="s">
        <v>1019</v>
      </c>
      <c r="D147" s="1464"/>
      <c r="E147" s="1464"/>
      <c r="F147" s="1464"/>
      <c r="G147" s="1464"/>
      <c r="H147" s="1574" t="s">
        <v>834</v>
      </c>
      <c r="I147" s="1685"/>
      <c r="J147" s="1685"/>
      <c r="K147" s="1689"/>
      <c r="L147" s="2050"/>
      <c r="M147" s="2050"/>
      <c r="N147" s="2051"/>
      <c r="O147" s="1443" t="s">
        <v>2345</v>
      </c>
      <c r="P147" s="1443"/>
    </row>
    <row r="148" spans="2:16" s="172" customFormat="1" ht="80.45" customHeight="1">
      <c r="B148" s="205" t="s">
        <v>394</v>
      </c>
      <c r="C148" s="1484" t="s">
        <v>1020</v>
      </c>
      <c r="D148" s="1484"/>
      <c r="E148" s="1484"/>
      <c r="F148" s="1484"/>
      <c r="G148" s="1485"/>
      <c r="H148" s="1563"/>
      <c r="I148" s="1655"/>
      <c r="J148" s="1655"/>
      <c r="K148" s="1756"/>
      <c r="L148" s="2052"/>
      <c r="M148" s="2052"/>
      <c r="N148" s="2053"/>
      <c r="O148" s="1425"/>
      <c r="P148" s="1425"/>
    </row>
    <row r="149" spans="2:16" s="172" customFormat="1" ht="65.25" customHeight="1">
      <c r="B149" s="1490" t="s">
        <v>1021</v>
      </c>
      <c r="C149" s="1491"/>
      <c r="D149" s="1491"/>
      <c r="E149" s="1491"/>
      <c r="F149" s="1491"/>
      <c r="G149" s="1491"/>
      <c r="H149" s="1491"/>
      <c r="I149" s="1491"/>
      <c r="J149" s="1491"/>
      <c r="K149" s="1491"/>
      <c r="L149" s="1491"/>
      <c r="M149" s="1491"/>
      <c r="N149" s="1491"/>
      <c r="O149" s="1491"/>
      <c r="P149" s="1492"/>
    </row>
    <row r="150" spans="2:16" s="172" customFormat="1" ht="48.75" customHeight="1">
      <c r="B150" s="321" t="s">
        <v>572</v>
      </c>
      <c r="C150" s="1700" t="s">
        <v>1022</v>
      </c>
      <c r="D150" s="1700"/>
      <c r="E150" s="1700"/>
      <c r="F150" s="1701"/>
      <c r="G150" s="1702" t="s">
        <v>1023</v>
      </c>
      <c r="H150" s="1703"/>
      <c r="I150" s="1704"/>
      <c r="J150" s="1702" t="s">
        <v>1024</v>
      </c>
      <c r="K150" s="1703"/>
      <c r="L150" s="1704"/>
      <c r="M150" s="1705" t="s">
        <v>907</v>
      </c>
      <c r="N150" s="1706"/>
      <c r="O150" s="1707" t="s">
        <v>1025</v>
      </c>
      <c r="P150" s="1707"/>
    </row>
    <row r="151" spans="2:16" s="172" customFormat="1" ht="83.25" customHeight="1">
      <c r="B151" s="198" t="s">
        <v>561</v>
      </c>
      <c r="C151" s="2021" t="s">
        <v>1026</v>
      </c>
      <c r="D151" s="2021"/>
      <c r="E151" s="2021"/>
      <c r="F151" s="2022"/>
      <c r="G151" s="1713" t="s">
        <v>1040</v>
      </c>
      <c r="H151" s="1714"/>
      <c r="I151" s="1715"/>
      <c r="J151" s="1713" t="s">
        <v>1040</v>
      </c>
      <c r="K151" s="1714"/>
      <c r="L151" s="1715"/>
      <c r="M151" s="1716" t="s">
        <v>2346</v>
      </c>
      <c r="N151" s="1717"/>
      <c r="O151" s="1627"/>
      <c r="P151" s="1627"/>
    </row>
    <row r="152" spans="2:16" s="172" customFormat="1" ht="42" customHeight="1">
      <c r="B152" s="198" t="s">
        <v>401</v>
      </c>
      <c r="C152" s="2021" t="s">
        <v>1029</v>
      </c>
      <c r="D152" s="2021"/>
      <c r="E152" s="2021"/>
      <c r="F152" s="2022"/>
      <c r="G152" s="1713" t="s">
        <v>1040</v>
      </c>
      <c r="H152" s="1714"/>
      <c r="I152" s="1715"/>
      <c r="J152" s="1713" t="s">
        <v>1040</v>
      </c>
      <c r="K152" s="1714"/>
      <c r="L152" s="1715"/>
      <c r="M152" s="1716" t="s">
        <v>2346</v>
      </c>
      <c r="N152" s="1717"/>
      <c r="O152" s="1627"/>
      <c r="P152" s="1627"/>
    </row>
    <row r="153" spans="2:16" s="172" customFormat="1" ht="31.5" customHeight="1">
      <c r="B153" s="198" t="s">
        <v>403</v>
      </c>
      <c r="C153" s="327" t="s">
        <v>418</v>
      </c>
      <c r="D153" s="2021" t="s">
        <v>1030</v>
      </c>
      <c r="E153" s="2021"/>
      <c r="F153" s="2022"/>
      <c r="G153" s="1713" t="s">
        <v>865</v>
      </c>
      <c r="H153" s="1714"/>
      <c r="I153" s="1715"/>
      <c r="J153" s="1713" t="s">
        <v>865</v>
      </c>
      <c r="K153" s="1714"/>
      <c r="L153" s="1715"/>
      <c r="M153" s="1716"/>
      <c r="N153" s="1717"/>
      <c r="O153" s="1627"/>
      <c r="P153" s="1627"/>
    </row>
    <row r="154" spans="2:16" s="172" customFormat="1" ht="32.25" customHeight="1">
      <c r="B154" s="198"/>
      <c r="C154" s="308" t="s">
        <v>508</v>
      </c>
      <c r="D154" s="2021" t="s">
        <v>1031</v>
      </c>
      <c r="E154" s="2021"/>
      <c r="F154" s="2022"/>
      <c r="G154" s="1713" t="s">
        <v>1040</v>
      </c>
      <c r="H154" s="1714"/>
      <c r="I154" s="1715"/>
      <c r="J154" s="1713" t="s">
        <v>865</v>
      </c>
      <c r="K154" s="1714"/>
      <c r="L154" s="1715"/>
      <c r="M154" s="1716" t="s">
        <v>2346</v>
      </c>
      <c r="N154" s="1717"/>
      <c r="O154" s="1627"/>
      <c r="P154" s="1627"/>
    </row>
    <row r="155" spans="2:16" s="172" customFormat="1" ht="41.25" customHeight="1">
      <c r="B155" s="198" t="s">
        <v>405</v>
      </c>
      <c r="C155" s="2021" t="s">
        <v>1032</v>
      </c>
      <c r="D155" s="2021"/>
      <c r="E155" s="2021"/>
      <c r="F155" s="2022"/>
      <c r="G155" s="1713" t="s">
        <v>1040</v>
      </c>
      <c r="H155" s="1714"/>
      <c r="I155" s="1715"/>
      <c r="J155" s="1713" t="s">
        <v>1040</v>
      </c>
      <c r="K155" s="1714"/>
      <c r="L155" s="1715"/>
      <c r="M155" s="1716" t="s">
        <v>2346</v>
      </c>
      <c r="N155" s="1717"/>
      <c r="O155" s="1627"/>
      <c r="P155" s="1627"/>
    </row>
    <row r="156" spans="2:16" s="172" customFormat="1" ht="29.25" customHeight="1">
      <c r="B156" s="198" t="s">
        <v>408</v>
      </c>
      <c r="C156" s="2021" t="s">
        <v>1033</v>
      </c>
      <c r="D156" s="2021"/>
      <c r="E156" s="2021"/>
      <c r="F156" s="2022"/>
      <c r="G156" s="1713" t="s">
        <v>1040</v>
      </c>
      <c r="H156" s="1714"/>
      <c r="I156" s="1715"/>
      <c r="J156" s="1713" t="s">
        <v>1040</v>
      </c>
      <c r="K156" s="1714"/>
      <c r="L156" s="1715"/>
      <c r="M156" s="1716" t="s">
        <v>2346</v>
      </c>
      <c r="N156" s="1717"/>
      <c r="O156" s="1627"/>
      <c r="P156" s="1627"/>
    </row>
    <row r="157" spans="2:16" s="172" customFormat="1" ht="28.5" customHeight="1">
      <c r="B157" s="198" t="s">
        <v>410</v>
      </c>
      <c r="C157" s="2021" t="s">
        <v>990</v>
      </c>
      <c r="D157" s="2021"/>
      <c r="E157" s="2021"/>
      <c r="F157" s="2022"/>
      <c r="G157" s="1713" t="s">
        <v>2347</v>
      </c>
      <c r="H157" s="1714"/>
      <c r="I157" s="1715"/>
      <c r="J157" s="1713" t="s">
        <v>2347</v>
      </c>
      <c r="K157" s="1714"/>
      <c r="L157" s="1715"/>
      <c r="M157" s="1716"/>
      <c r="N157" s="1717"/>
      <c r="O157" s="1627"/>
      <c r="P157" s="1627"/>
    </row>
    <row r="158" spans="2:16" s="172" customFormat="1" ht="28.5" customHeight="1">
      <c r="B158" s="198" t="s">
        <v>413</v>
      </c>
      <c r="C158" s="2021" t="s">
        <v>1035</v>
      </c>
      <c r="D158" s="2021"/>
      <c r="E158" s="2021"/>
      <c r="F158" s="2022"/>
      <c r="G158" s="1713" t="s">
        <v>2347</v>
      </c>
      <c r="H158" s="1714"/>
      <c r="I158" s="1715"/>
      <c r="J158" s="1713" t="s">
        <v>865</v>
      </c>
      <c r="K158" s="1714"/>
      <c r="L158" s="1715"/>
      <c r="M158" s="1716"/>
      <c r="N158" s="1717"/>
      <c r="O158" s="1627"/>
      <c r="P158" s="1627"/>
    </row>
    <row r="159" spans="2:16" s="172" customFormat="1" ht="28.5" customHeight="1">
      <c r="B159" s="198" t="s">
        <v>416</v>
      </c>
      <c r="C159" s="2021" t="s">
        <v>1036</v>
      </c>
      <c r="D159" s="2021"/>
      <c r="E159" s="2021"/>
      <c r="F159" s="2022"/>
      <c r="G159" s="1713" t="s">
        <v>1040</v>
      </c>
      <c r="H159" s="1714"/>
      <c r="I159" s="1715"/>
      <c r="J159" s="1713" t="s">
        <v>1040</v>
      </c>
      <c r="K159" s="1714"/>
      <c r="L159" s="1715"/>
      <c r="M159" s="1716" t="s">
        <v>2346</v>
      </c>
      <c r="N159" s="1717"/>
      <c r="O159" s="1708"/>
      <c r="P159" s="1708"/>
    </row>
    <row r="160" spans="2:16" s="172" customFormat="1" ht="28.5" customHeight="1">
      <c r="B160" s="198" t="s">
        <v>418</v>
      </c>
      <c r="C160" s="2021" t="s">
        <v>1037</v>
      </c>
      <c r="D160" s="2021"/>
      <c r="E160" s="2021"/>
      <c r="F160" s="2022"/>
      <c r="G160" s="1713" t="s">
        <v>2348</v>
      </c>
      <c r="H160" s="1714"/>
      <c r="I160" s="1715"/>
      <c r="J160" s="1713" t="s">
        <v>865</v>
      </c>
      <c r="K160" s="1714"/>
      <c r="L160" s="1715"/>
      <c r="M160" s="1718"/>
      <c r="N160" s="1717"/>
      <c r="O160" s="1708"/>
      <c r="P160" s="1708"/>
    </row>
    <row r="161" spans="1:16" s="172" customFormat="1" ht="28.5" customHeight="1">
      <c r="B161" s="205" t="s">
        <v>544</v>
      </c>
      <c r="C161" s="2021" t="s">
        <v>1038</v>
      </c>
      <c r="D161" s="2021"/>
      <c r="E161" s="2021"/>
      <c r="F161" s="2022"/>
      <c r="G161" s="1713" t="s">
        <v>2348</v>
      </c>
      <c r="H161" s="1714"/>
      <c r="I161" s="1715"/>
      <c r="J161" s="1713" t="s">
        <v>865</v>
      </c>
      <c r="K161" s="1714"/>
      <c r="L161" s="1715"/>
      <c r="M161" s="1718"/>
      <c r="N161" s="1717"/>
      <c r="O161" s="1708"/>
      <c r="P161" s="1708"/>
    </row>
    <row r="162" spans="1:16" s="172" customFormat="1" ht="28.5" customHeight="1">
      <c r="B162" s="205" t="s">
        <v>546</v>
      </c>
      <c r="C162" s="2021" t="s">
        <v>1039</v>
      </c>
      <c r="D162" s="2021"/>
      <c r="E162" s="2021"/>
      <c r="F162" s="2022"/>
      <c r="G162" s="1713" t="s">
        <v>865</v>
      </c>
      <c r="H162" s="1714"/>
      <c r="I162" s="1715"/>
      <c r="J162" s="1713" t="s">
        <v>865</v>
      </c>
      <c r="K162" s="1714"/>
      <c r="L162" s="1715"/>
      <c r="M162" s="1716"/>
      <c r="N162" s="1717"/>
      <c r="O162" s="1708"/>
      <c r="P162" s="1708"/>
    </row>
    <row r="163" spans="1:16" s="172" customFormat="1" ht="30.95" customHeight="1">
      <c r="B163" s="205" t="s">
        <v>548</v>
      </c>
      <c r="C163" s="2021" t="s">
        <v>1041</v>
      </c>
      <c r="D163" s="2021"/>
      <c r="E163" s="2021"/>
      <c r="F163" s="2022"/>
      <c r="G163" s="1713" t="s">
        <v>865</v>
      </c>
      <c r="H163" s="1714"/>
      <c r="I163" s="1715"/>
      <c r="J163" s="1713" t="s">
        <v>865</v>
      </c>
      <c r="K163" s="1714"/>
      <c r="L163" s="1715"/>
      <c r="M163" s="1716"/>
      <c r="N163" s="1717"/>
      <c r="O163" s="1708"/>
      <c r="P163" s="1708"/>
    </row>
    <row r="164" spans="1:16" s="172" customFormat="1" ht="28.5" customHeight="1">
      <c r="B164" s="205" t="s">
        <v>550</v>
      </c>
      <c r="C164" s="2021" t="s">
        <v>1042</v>
      </c>
      <c r="D164" s="2021"/>
      <c r="E164" s="2021"/>
      <c r="F164" s="2022"/>
      <c r="G164" s="1713" t="s">
        <v>865</v>
      </c>
      <c r="H164" s="1714"/>
      <c r="I164" s="1715"/>
      <c r="J164" s="1713" t="s">
        <v>865</v>
      </c>
      <c r="K164" s="1714"/>
      <c r="L164" s="1715"/>
      <c r="M164" s="1716" t="s">
        <v>2349</v>
      </c>
      <c r="N164" s="1717"/>
      <c r="O164" s="1708"/>
      <c r="P164" s="1708"/>
    </row>
    <row r="165" spans="1:16" s="172" customFormat="1" ht="42.75" customHeight="1">
      <c r="B165" s="266" t="s">
        <v>552</v>
      </c>
      <c r="C165" s="2044" t="s">
        <v>1043</v>
      </c>
      <c r="D165" s="2044"/>
      <c r="E165" s="2044"/>
      <c r="F165" s="329" t="s">
        <v>1044</v>
      </c>
      <c r="G165" s="1599" t="s">
        <v>865</v>
      </c>
      <c r="H165" s="1721"/>
      <c r="I165" s="1720"/>
      <c r="J165" s="1599" t="s">
        <v>865</v>
      </c>
      <c r="K165" s="1721"/>
      <c r="L165" s="1720"/>
      <c r="M165" s="1722"/>
      <c r="N165" s="1723"/>
      <c r="O165" s="1708"/>
      <c r="P165" s="1708"/>
    </row>
    <row r="166" spans="1:16" s="172" customFormat="1" ht="43.5" customHeight="1">
      <c r="B166" s="1724" t="s">
        <v>1045</v>
      </c>
      <c r="C166" s="1725"/>
      <c r="D166" s="1725"/>
      <c r="E166" s="1725"/>
      <c r="F166" s="1725"/>
      <c r="G166" s="1725"/>
      <c r="H166" s="1725"/>
      <c r="I166" s="1725"/>
      <c r="J166" s="1725"/>
      <c r="K166" s="1725"/>
      <c r="L166" s="1725"/>
      <c r="M166" s="1725"/>
      <c r="N166" s="1725"/>
      <c r="O166" s="331"/>
      <c r="P166" s="331"/>
    </row>
    <row r="167" spans="1:16" s="172" customFormat="1" ht="49.5" customHeight="1">
      <c r="A167" s="281"/>
      <c r="B167" s="255" t="s">
        <v>591</v>
      </c>
      <c r="C167" s="1464" t="s">
        <v>1046</v>
      </c>
      <c r="D167" s="1464"/>
      <c r="E167" s="1465"/>
      <c r="F167" s="323" t="s">
        <v>1047</v>
      </c>
      <c r="G167" s="1726" t="s">
        <v>1048</v>
      </c>
      <c r="H167" s="1727"/>
      <c r="I167" s="1727"/>
      <c r="J167" s="1727"/>
      <c r="K167" s="1728"/>
      <c r="L167" s="1729" t="s">
        <v>1049</v>
      </c>
      <c r="M167" s="1730"/>
      <c r="N167" s="1730"/>
      <c r="O167" s="1731" t="s">
        <v>2350</v>
      </c>
      <c r="P167" s="1731"/>
    </row>
    <row r="168" spans="1:16" s="172" customFormat="1" ht="19.5" customHeight="1">
      <c r="A168" s="281"/>
      <c r="B168" s="333" t="s">
        <v>394</v>
      </c>
      <c r="C168" s="1414" t="s">
        <v>1050</v>
      </c>
      <c r="D168" s="1414"/>
      <c r="E168" s="1415"/>
      <c r="F168" s="299" t="s">
        <v>834</v>
      </c>
      <c r="G168" s="3035" t="s">
        <v>2351</v>
      </c>
      <c r="H168" s="3036"/>
      <c r="I168" s="3036"/>
      <c r="J168" s="3036"/>
      <c r="K168" s="3037"/>
      <c r="L168" s="1713" t="s">
        <v>834</v>
      </c>
      <c r="M168" s="1714"/>
      <c r="N168" s="1737"/>
      <c r="O168" s="1731"/>
      <c r="P168" s="1731"/>
    </row>
    <row r="169" spans="1:16" s="172" customFormat="1" ht="92.25" customHeight="1">
      <c r="A169" s="281"/>
      <c r="B169" s="333" t="s">
        <v>401</v>
      </c>
      <c r="C169" s="1414" t="s">
        <v>1052</v>
      </c>
      <c r="D169" s="1414"/>
      <c r="E169" s="1415"/>
      <c r="F169" s="299" t="s">
        <v>834</v>
      </c>
      <c r="G169" s="3038"/>
      <c r="H169" s="3039"/>
      <c r="I169" s="3039"/>
      <c r="J169" s="3039"/>
      <c r="K169" s="3040"/>
      <c r="L169" s="1713" t="s">
        <v>834</v>
      </c>
      <c r="M169" s="1714"/>
      <c r="N169" s="1737"/>
      <c r="O169" s="1731"/>
      <c r="P169" s="1731"/>
    </row>
    <row r="170" spans="1:16" s="172" customFormat="1" ht="19.5" customHeight="1">
      <c r="A170" s="281"/>
      <c r="B170" s="333" t="s">
        <v>403</v>
      </c>
      <c r="C170" s="1414" t="s">
        <v>1053</v>
      </c>
      <c r="D170" s="1414"/>
      <c r="E170" s="1415"/>
      <c r="F170" s="299" t="s">
        <v>834</v>
      </c>
      <c r="G170" s="3035" t="s">
        <v>2352</v>
      </c>
      <c r="H170" s="3036"/>
      <c r="I170" s="3036"/>
      <c r="J170" s="3036"/>
      <c r="K170" s="3037"/>
      <c r="L170" s="1713" t="s">
        <v>834</v>
      </c>
      <c r="M170" s="1714"/>
      <c r="N170" s="1737"/>
      <c r="O170" s="1731"/>
      <c r="P170" s="1731"/>
    </row>
    <row r="171" spans="1:16" s="172" customFormat="1" ht="19.5" customHeight="1">
      <c r="A171" s="281"/>
      <c r="B171" s="333" t="s">
        <v>405</v>
      </c>
      <c r="C171" s="1414" t="s">
        <v>1054</v>
      </c>
      <c r="D171" s="1414"/>
      <c r="E171" s="1415"/>
      <c r="F171" s="299" t="s">
        <v>834</v>
      </c>
      <c r="G171" s="3041"/>
      <c r="H171" s="3042"/>
      <c r="I171" s="3042"/>
      <c r="J171" s="3042"/>
      <c r="K171" s="3043"/>
      <c r="L171" s="1713" t="s">
        <v>834</v>
      </c>
      <c r="M171" s="1714"/>
      <c r="N171" s="1737"/>
      <c r="O171" s="1731"/>
      <c r="P171" s="1731"/>
    </row>
    <row r="172" spans="1:16" s="172" customFormat="1" ht="19.5" customHeight="1">
      <c r="A172" s="281"/>
      <c r="B172" s="334" t="s">
        <v>408</v>
      </c>
      <c r="C172" s="1414" t="s">
        <v>1056</v>
      </c>
      <c r="D172" s="1414"/>
      <c r="E172" s="1415"/>
      <c r="F172" s="299" t="s">
        <v>834</v>
      </c>
      <c r="G172" s="3041"/>
      <c r="H172" s="3042"/>
      <c r="I172" s="3042"/>
      <c r="J172" s="3042"/>
      <c r="K172" s="3043"/>
      <c r="L172" s="1713" t="s">
        <v>834</v>
      </c>
      <c r="M172" s="1714"/>
      <c r="N172" s="1737"/>
      <c r="O172" s="1731"/>
      <c r="P172" s="1731"/>
    </row>
    <row r="173" spans="1:16" s="172" customFormat="1" ht="19.5" customHeight="1">
      <c r="A173" s="281"/>
      <c r="B173" s="335" t="s">
        <v>410</v>
      </c>
      <c r="C173" s="1414" t="s">
        <v>1057</v>
      </c>
      <c r="D173" s="1414"/>
      <c r="E173" s="1415"/>
      <c r="F173" s="299" t="s">
        <v>834</v>
      </c>
      <c r="G173" s="3041"/>
      <c r="H173" s="3042"/>
      <c r="I173" s="3042"/>
      <c r="J173" s="3042"/>
      <c r="K173" s="3043"/>
      <c r="L173" s="1713" t="s">
        <v>834</v>
      </c>
      <c r="M173" s="1714"/>
      <c r="N173" s="1737"/>
      <c r="O173" s="1731"/>
      <c r="P173" s="1731"/>
    </row>
    <row r="174" spans="1:16" s="172" customFormat="1" ht="19.5" customHeight="1">
      <c r="A174" s="281"/>
      <c r="B174" s="335" t="s">
        <v>413</v>
      </c>
      <c r="C174" s="1414" t="s">
        <v>1058</v>
      </c>
      <c r="D174" s="1414"/>
      <c r="E174" s="1415"/>
      <c r="F174" s="299" t="s">
        <v>834</v>
      </c>
      <c r="G174" s="3041"/>
      <c r="H174" s="3042"/>
      <c r="I174" s="3042"/>
      <c r="J174" s="3042"/>
      <c r="K174" s="3043"/>
      <c r="L174" s="1713" t="s">
        <v>834</v>
      </c>
      <c r="M174" s="1714"/>
      <c r="N174" s="1737"/>
      <c r="O174" s="1731"/>
      <c r="P174" s="1731"/>
    </row>
    <row r="175" spans="1:16" s="172" customFormat="1" ht="19.5" customHeight="1">
      <c r="A175" s="281"/>
      <c r="B175" s="335" t="s">
        <v>416</v>
      </c>
      <c r="C175" s="1414" t="s">
        <v>1059</v>
      </c>
      <c r="D175" s="1414"/>
      <c r="E175" s="1415"/>
      <c r="F175" s="299" t="s">
        <v>834</v>
      </c>
      <c r="G175" s="3041"/>
      <c r="H175" s="3042"/>
      <c r="I175" s="3042"/>
      <c r="J175" s="3042"/>
      <c r="K175" s="3043"/>
      <c r="L175" s="1713" t="s">
        <v>834</v>
      </c>
      <c r="M175" s="1714"/>
      <c r="N175" s="1737"/>
      <c r="O175" s="1731"/>
      <c r="P175" s="1731"/>
    </row>
    <row r="176" spans="1:16" s="172" customFormat="1" ht="19.5" customHeight="1">
      <c r="A176" s="281"/>
      <c r="B176" s="335" t="s">
        <v>418</v>
      </c>
      <c r="C176" s="1414" t="s">
        <v>1060</v>
      </c>
      <c r="D176" s="1414"/>
      <c r="E176" s="1415"/>
      <c r="F176" s="299" t="s">
        <v>834</v>
      </c>
      <c r="G176" s="3041"/>
      <c r="H176" s="3042"/>
      <c r="I176" s="3042"/>
      <c r="J176" s="3042"/>
      <c r="K176" s="3043"/>
      <c r="L176" s="1713" t="s">
        <v>834</v>
      </c>
      <c r="M176" s="1714"/>
      <c r="N176" s="1737"/>
      <c r="O176" s="1731"/>
      <c r="P176" s="1731"/>
    </row>
    <row r="177" spans="1:16" s="172" customFormat="1" ht="19.5" customHeight="1">
      <c r="A177" s="281"/>
      <c r="B177" s="335" t="s">
        <v>544</v>
      </c>
      <c r="C177" s="1414" t="s">
        <v>1061</v>
      </c>
      <c r="D177" s="1414"/>
      <c r="E177" s="1415"/>
      <c r="F177" s="299" t="s">
        <v>834</v>
      </c>
      <c r="G177" s="3041"/>
      <c r="H177" s="3042"/>
      <c r="I177" s="3042"/>
      <c r="J177" s="3042"/>
      <c r="K177" s="3043"/>
      <c r="L177" s="1713" t="s">
        <v>834</v>
      </c>
      <c r="M177" s="1714"/>
      <c r="N177" s="1737"/>
      <c r="O177" s="1731"/>
      <c r="P177" s="1731"/>
    </row>
    <row r="178" spans="1:16" s="172" customFormat="1" ht="19.5" customHeight="1">
      <c r="A178" s="281"/>
      <c r="B178" s="334" t="s">
        <v>546</v>
      </c>
      <c r="C178" s="1414" t="s">
        <v>1063</v>
      </c>
      <c r="D178" s="1414"/>
      <c r="E178" s="1415"/>
      <c r="F178" s="299" t="s">
        <v>834</v>
      </c>
      <c r="G178" s="3038"/>
      <c r="H178" s="3039"/>
      <c r="I178" s="3039"/>
      <c r="J178" s="3039"/>
      <c r="K178" s="3040"/>
      <c r="L178" s="1713" t="s">
        <v>834</v>
      </c>
      <c r="M178" s="1714"/>
      <c r="N178" s="1737"/>
      <c r="O178" s="1732"/>
      <c r="P178" s="1732"/>
    </row>
    <row r="179" spans="1:16" s="172" customFormat="1" ht="48" customHeight="1">
      <c r="A179" s="281"/>
      <c r="B179" s="255" t="s">
        <v>599</v>
      </c>
      <c r="C179" s="1464" t="s">
        <v>1064</v>
      </c>
      <c r="D179" s="1464"/>
      <c r="E179" s="1465"/>
      <c r="F179" s="323" t="s">
        <v>1047</v>
      </c>
      <c r="G179" s="1738" t="s">
        <v>1065</v>
      </c>
      <c r="H179" s="1739"/>
      <c r="I179" s="1739"/>
      <c r="J179" s="1739"/>
      <c r="K179" s="1739"/>
      <c r="L179" s="1739"/>
      <c r="M179" s="1739"/>
      <c r="N179" s="1740"/>
      <c r="O179" s="1443" t="s">
        <v>1066</v>
      </c>
      <c r="P179" s="1858" t="s">
        <v>2353</v>
      </c>
    </row>
    <row r="180" spans="1:16" s="172" customFormat="1" ht="18.75" customHeight="1">
      <c r="A180" s="281"/>
      <c r="B180" s="333" t="s">
        <v>394</v>
      </c>
      <c r="C180" s="1414" t="s">
        <v>1050</v>
      </c>
      <c r="D180" s="1414"/>
      <c r="E180" s="1415"/>
      <c r="F180" s="299" t="s">
        <v>834</v>
      </c>
      <c r="G180" s="2025" t="s">
        <v>2354</v>
      </c>
      <c r="H180" s="2026"/>
      <c r="I180" s="2026"/>
      <c r="J180" s="2026"/>
      <c r="K180" s="2026"/>
      <c r="L180" s="2026"/>
      <c r="M180" s="2026"/>
      <c r="N180" s="2027"/>
      <c r="O180" s="1425"/>
      <c r="P180" s="1608"/>
    </row>
    <row r="181" spans="1:16" s="172" customFormat="1" ht="18.75" customHeight="1">
      <c r="A181" s="281"/>
      <c r="B181" s="333" t="s">
        <v>401</v>
      </c>
      <c r="C181" s="1414" t="s">
        <v>1067</v>
      </c>
      <c r="D181" s="1414"/>
      <c r="E181" s="1415"/>
      <c r="F181" s="299" t="s">
        <v>834</v>
      </c>
      <c r="G181" s="2037"/>
      <c r="H181" s="2038"/>
      <c r="I181" s="2038"/>
      <c r="J181" s="2038"/>
      <c r="K181" s="2038"/>
      <c r="L181" s="2038"/>
      <c r="M181" s="2038"/>
      <c r="N181" s="2039"/>
      <c r="O181" s="1425"/>
      <c r="P181" s="1608"/>
    </row>
    <row r="182" spans="1:16" s="172" customFormat="1" ht="18.75" customHeight="1">
      <c r="A182" s="281"/>
      <c r="B182" s="333" t="s">
        <v>403</v>
      </c>
      <c r="C182" s="1414" t="s">
        <v>1053</v>
      </c>
      <c r="D182" s="1414"/>
      <c r="E182" s="1415"/>
      <c r="F182" s="299" t="s">
        <v>834</v>
      </c>
      <c r="G182" s="2037"/>
      <c r="H182" s="2038"/>
      <c r="I182" s="2038"/>
      <c r="J182" s="2038"/>
      <c r="K182" s="2038"/>
      <c r="L182" s="2038"/>
      <c r="M182" s="2038"/>
      <c r="N182" s="2039"/>
      <c r="O182" s="1425"/>
      <c r="P182" s="1608"/>
    </row>
    <row r="183" spans="1:16" s="172" customFormat="1" ht="18.75" customHeight="1">
      <c r="A183" s="281"/>
      <c r="B183" s="333" t="s">
        <v>405</v>
      </c>
      <c r="C183" s="1414" t="s">
        <v>1054</v>
      </c>
      <c r="D183" s="1414"/>
      <c r="E183" s="1415"/>
      <c r="F183" s="299" t="s">
        <v>834</v>
      </c>
      <c r="G183" s="2037"/>
      <c r="H183" s="2038"/>
      <c r="I183" s="2038"/>
      <c r="J183" s="2038"/>
      <c r="K183" s="2038"/>
      <c r="L183" s="2038"/>
      <c r="M183" s="2038"/>
      <c r="N183" s="2039"/>
      <c r="O183" s="1425"/>
      <c r="P183" s="1608"/>
    </row>
    <row r="184" spans="1:16" s="172" customFormat="1" ht="18.75" customHeight="1">
      <c r="A184" s="281"/>
      <c r="B184" s="334" t="s">
        <v>408</v>
      </c>
      <c r="C184" s="1414" t="s">
        <v>1056</v>
      </c>
      <c r="D184" s="1414"/>
      <c r="E184" s="1415"/>
      <c r="F184" s="299" t="s">
        <v>834</v>
      </c>
      <c r="G184" s="2037"/>
      <c r="H184" s="2038"/>
      <c r="I184" s="2038"/>
      <c r="J184" s="2038"/>
      <c r="K184" s="2038"/>
      <c r="L184" s="2038"/>
      <c r="M184" s="2038"/>
      <c r="N184" s="2039"/>
      <c r="O184" s="1425"/>
      <c r="P184" s="1608"/>
    </row>
    <row r="185" spans="1:16" s="172" customFormat="1" ht="18.75" customHeight="1">
      <c r="A185" s="281"/>
      <c r="B185" s="335" t="s">
        <v>410</v>
      </c>
      <c r="C185" s="1414" t="s">
        <v>1057</v>
      </c>
      <c r="D185" s="1414"/>
      <c r="E185" s="1415"/>
      <c r="F185" s="299" t="s">
        <v>834</v>
      </c>
      <c r="G185" s="2037"/>
      <c r="H185" s="2038"/>
      <c r="I185" s="2038"/>
      <c r="J185" s="2038"/>
      <c r="K185" s="2038"/>
      <c r="L185" s="2038"/>
      <c r="M185" s="2038"/>
      <c r="N185" s="2039"/>
      <c r="O185" s="1425"/>
      <c r="P185" s="1608"/>
    </row>
    <row r="186" spans="1:16" s="172" customFormat="1" ht="18.75" customHeight="1">
      <c r="A186" s="281"/>
      <c r="B186" s="335" t="s">
        <v>413</v>
      </c>
      <c r="C186" s="1414" t="s">
        <v>1058</v>
      </c>
      <c r="D186" s="1414"/>
      <c r="E186" s="1415"/>
      <c r="F186" s="299" t="s">
        <v>834</v>
      </c>
      <c r="G186" s="2037"/>
      <c r="H186" s="2038"/>
      <c r="I186" s="2038"/>
      <c r="J186" s="2038"/>
      <c r="K186" s="2038"/>
      <c r="L186" s="2038"/>
      <c r="M186" s="2038"/>
      <c r="N186" s="2039"/>
      <c r="O186" s="1425"/>
      <c r="P186" s="1608"/>
    </row>
    <row r="187" spans="1:16" s="172" customFormat="1" ht="18.75" customHeight="1">
      <c r="A187" s="281"/>
      <c r="B187" s="335" t="s">
        <v>416</v>
      </c>
      <c r="C187" s="1414" t="s">
        <v>1068</v>
      </c>
      <c r="D187" s="1414"/>
      <c r="E187" s="1415"/>
      <c r="F187" s="299" t="s">
        <v>834</v>
      </c>
      <c r="G187" s="2037"/>
      <c r="H187" s="2038"/>
      <c r="I187" s="2038"/>
      <c r="J187" s="2038"/>
      <c r="K187" s="2038"/>
      <c r="L187" s="2038"/>
      <c r="M187" s="2038"/>
      <c r="N187" s="2039"/>
      <c r="O187" s="1425"/>
      <c r="P187" s="1608"/>
    </row>
    <row r="188" spans="1:16" s="172" customFormat="1" ht="18.75" customHeight="1">
      <c r="A188" s="281"/>
      <c r="B188" s="335" t="s">
        <v>418</v>
      </c>
      <c r="C188" s="1414" t="s">
        <v>1060</v>
      </c>
      <c r="D188" s="1414"/>
      <c r="E188" s="1415"/>
      <c r="F188" s="299" t="s">
        <v>834</v>
      </c>
      <c r="G188" s="2037"/>
      <c r="H188" s="2038"/>
      <c r="I188" s="2038"/>
      <c r="J188" s="2038"/>
      <c r="K188" s="2038"/>
      <c r="L188" s="2038"/>
      <c r="M188" s="2038"/>
      <c r="N188" s="2039"/>
      <c r="O188" s="1425"/>
      <c r="P188" s="1608"/>
    </row>
    <row r="189" spans="1:16" s="172" customFormat="1" ht="18.75" customHeight="1">
      <c r="A189" s="281"/>
      <c r="B189" s="335" t="s">
        <v>544</v>
      </c>
      <c r="C189" s="1414" t="s">
        <v>1069</v>
      </c>
      <c r="D189" s="1414"/>
      <c r="E189" s="1415"/>
      <c r="F189" s="299" t="s">
        <v>834</v>
      </c>
      <c r="G189" s="2037"/>
      <c r="H189" s="2038"/>
      <c r="I189" s="2038"/>
      <c r="J189" s="2038"/>
      <c r="K189" s="2038"/>
      <c r="L189" s="2038"/>
      <c r="M189" s="2038"/>
      <c r="N189" s="2039"/>
      <c r="O189" s="1425"/>
      <c r="P189" s="1608"/>
    </row>
    <row r="190" spans="1:16" s="172" customFormat="1" ht="18.75" customHeight="1">
      <c r="A190" s="281"/>
      <c r="B190" s="334" t="s">
        <v>546</v>
      </c>
      <c r="C190" s="1414" t="s">
        <v>1070</v>
      </c>
      <c r="D190" s="1414"/>
      <c r="E190" s="1415"/>
      <c r="F190" s="299" t="s">
        <v>834</v>
      </c>
      <c r="G190" s="2028"/>
      <c r="H190" s="2029"/>
      <c r="I190" s="2029"/>
      <c r="J190" s="2029"/>
      <c r="K190" s="2029"/>
      <c r="L190" s="2029"/>
      <c r="M190" s="2029"/>
      <c r="N190" s="2030"/>
      <c r="O190" s="1426"/>
      <c r="P190" s="1863"/>
    </row>
    <row r="191" spans="1:16" s="172" customFormat="1" ht="47.25" customHeight="1">
      <c r="A191" s="281"/>
      <c r="B191" s="255" t="s">
        <v>602</v>
      </c>
      <c r="C191" s="1464" t="s">
        <v>1071</v>
      </c>
      <c r="D191" s="1464"/>
      <c r="E191" s="1465"/>
      <c r="F191" s="323" t="s">
        <v>1047</v>
      </c>
      <c r="G191" s="1726" t="s">
        <v>1072</v>
      </c>
      <c r="H191" s="1727"/>
      <c r="I191" s="1727"/>
      <c r="J191" s="1727"/>
      <c r="K191" s="1728"/>
      <c r="L191" s="1729" t="s">
        <v>1049</v>
      </c>
      <c r="M191" s="1730"/>
      <c r="N191" s="1741"/>
      <c r="O191" s="1731" t="s">
        <v>2350</v>
      </c>
      <c r="P191" s="1443"/>
    </row>
    <row r="192" spans="1:16" s="172" customFormat="1" ht="20.25" customHeight="1">
      <c r="A192" s="281"/>
      <c r="B192" s="338" t="s">
        <v>394</v>
      </c>
      <c r="C192" s="1414" t="s">
        <v>1050</v>
      </c>
      <c r="D192" s="1414"/>
      <c r="E192" s="1415"/>
      <c r="F192" s="299" t="s">
        <v>848</v>
      </c>
      <c r="G192" s="1734" t="s">
        <v>865</v>
      </c>
      <c r="H192" s="1735"/>
      <c r="I192" s="1735"/>
      <c r="J192" s="1735"/>
      <c r="K192" s="1736"/>
      <c r="L192" s="1713" t="s">
        <v>865</v>
      </c>
      <c r="M192" s="1714"/>
      <c r="N192" s="1737"/>
      <c r="O192" s="1731"/>
      <c r="P192" s="1425"/>
    </row>
    <row r="193" spans="1:16" s="172" customFormat="1" ht="20.25" customHeight="1">
      <c r="A193" s="281"/>
      <c r="B193" s="338" t="s">
        <v>401</v>
      </c>
      <c r="C193" s="1414" t="s">
        <v>1067</v>
      </c>
      <c r="D193" s="1414"/>
      <c r="E193" s="1415"/>
      <c r="F193" s="299" t="s">
        <v>848</v>
      </c>
      <c r="G193" s="1734" t="s">
        <v>865</v>
      </c>
      <c r="H193" s="1735"/>
      <c r="I193" s="1735"/>
      <c r="J193" s="1735"/>
      <c r="K193" s="1736"/>
      <c r="L193" s="1713" t="s">
        <v>865</v>
      </c>
      <c r="M193" s="1714"/>
      <c r="N193" s="1737"/>
      <c r="O193" s="1731"/>
      <c r="P193" s="1425"/>
    </row>
    <row r="194" spans="1:16" s="172" customFormat="1" ht="20.25" customHeight="1">
      <c r="A194" s="281"/>
      <c r="B194" s="338" t="s">
        <v>403</v>
      </c>
      <c r="C194" s="1414" t="s">
        <v>1053</v>
      </c>
      <c r="D194" s="1414"/>
      <c r="E194" s="1415"/>
      <c r="F194" s="299" t="s">
        <v>848</v>
      </c>
      <c r="G194" s="1734" t="s">
        <v>865</v>
      </c>
      <c r="H194" s="1735"/>
      <c r="I194" s="1735"/>
      <c r="J194" s="1735"/>
      <c r="K194" s="1736"/>
      <c r="L194" s="1713" t="s">
        <v>865</v>
      </c>
      <c r="M194" s="1714"/>
      <c r="N194" s="1737"/>
      <c r="O194" s="1731"/>
      <c r="P194" s="1425"/>
    </row>
    <row r="195" spans="1:16" s="172" customFormat="1" ht="20.25" customHeight="1">
      <c r="A195" s="281"/>
      <c r="B195" s="338" t="s">
        <v>405</v>
      </c>
      <c r="C195" s="1414" t="s">
        <v>1054</v>
      </c>
      <c r="D195" s="1414"/>
      <c r="E195" s="1415"/>
      <c r="F195" s="299" t="s">
        <v>848</v>
      </c>
      <c r="G195" s="1734" t="s">
        <v>865</v>
      </c>
      <c r="H195" s="1735"/>
      <c r="I195" s="1735"/>
      <c r="J195" s="1735"/>
      <c r="K195" s="1736"/>
      <c r="L195" s="1713" t="s">
        <v>865</v>
      </c>
      <c r="M195" s="1714"/>
      <c r="N195" s="1737"/>
      <c r="O195" s="1731"/>
      <c r="P195" s="1425"/>
    </row>
    <row r="196" spans="1:16" s="172" customFormat="1" ht="20.25" customHeight="1">
      <c r="A196" s="281"/>
      <c r="B196" s="338" t="s">
        <v>408</v>
      </c>
      <c r="C196" s="1414" t="s">
        <v>1056</v>
      </c>
      <c r="D196" s="1414"/>
      <c r="E196" s="1415"/>
      <c r="F196" s="299" t="s">
        <v>848</v>
      </c>
      <c r="G196" s="1734" t="s">
        <v>865</v>
      </c>
      <c r="H196" s="1735"/>
      <c r="I196" s="1735"/>
      <c r="J196" s="1735"/>
      <c r="K196" s="1736"/>
      <c r="L196" s="1713" t="s">
        <v>865</v>
      </c>
      <c r="M196" s="1714"/>
      <c r="N196" s="1737"/>
      <c r="O196" s="1731"/>
      <c r="P196" s="1425"/>
    </row>
    <row r="197" spans="1:16" s="172" customFormat="1" ht="20.25" customHeight="1">
      <c r="A197" s="281"/>
      <c r="B197" s="195" t="s">
        <v>410</v>
      </c>
      <c r="C197" s="1414" t="s">
        <v>1073</v>
      </c>
      <c r="D197" s="1414"/>
      <c r="E197" s="1415"/>
      <c r="F197" s="299" t="s">
        <v>848</v>
      </c>
      <c r="G197" s="1734" t="s">
        <v>865</v>
      </c>
      <c r="H197" s="1735"/>
      <c r="I197" s="1735"/>
      <c r="J197" s="1735"/>
      <c r="K197" s="1736"/>
      <c r="L197" s="1713" t="s">
        <v>865</v>
      </c>
      <c r="M197" s="1714"/>
      <c r="N197" s="1737"/>
      <c r="O197" s="1731"/>
      <c r="P197" s="1425"/>
    </row>
    <row r="198" spans="1:16" s="172" customFormat="1" ht="20.25" customHeight="1">
      <c r="A198" s="281"/>
      <c r="B198" s="195" t="s">
        <v>413</v>
      </c>
      <c r="C198" s="1414" t="s">
        <v>1058</v>
      </c>
      <c r="D198" s="1414"/>
      <c r="E198" s="1415"/>
      <c r="F198" s="299" t="s">
        <v>848</v>
      </c>
      <c r="G198" s="1734" t="s">
        <v>865</v>
      </c>
      <c r="H198" s="1735"/>
      <c r="I198" s="1735"/>
      <c r="J198" s="1735"/>
      <c r="K198" s="1736"/>
      <c r="L198" s="1713" t="s">
        <v>865</v>
      </c>
      <c r="M198" s="1714"/>
      <c r="N198" s="1737"/>
      <c r="O198" s="1731"/>
      <c r="P198" s="1425"/>
    </row>
    <row r="199" spans="1:16" s="172" customFormat="1" ht="20.25" customHeight="1">
      <c r="A199" s="281"/>
      <c r="B199" s="195" t="s">
        <v>416</v>
      </c>
      <c r="C199" s="1414" t="s">
        <v>1068</v>
      </c>
      <c r="D199" s="1414"/>
      <c r="E199" s="1415"/>
      <c r="F199" s="299" t="s">
        <v>848</v>
      </c>
      <c r="G199" s="1734" t="s">
        <v>865</v>
      </c>
      <c r="H199" s="1735"/>
      <c r="I199" s="1735"/>
      <c r="J199" s="1735"/>
      <c r="K199" s="1736"/>
      <c r="L199" s="1713" t="s">
        <v>865</v>
      </c>
      <c r="M199" s="1714"/>
      <c r="N199" s="1737"/>
      <c r="O199" s="1731"/>
      <c r="P199" s="1425"/>
    </row>
    <row r="200" spans="1:16" s="172" customFormat="1" ht="20.25" customHeight="1">
      <c r="A200" s="281"/>
      <c r="B200" s="195" t="s">
        <v>418</v>
      </c>
      <c r="C200" s="1414" t="s">
        <v>1060</v>
      </c>
      <c r="D200" s="1414"/>
      <c r="E200" s="1415"/>
      <c r="F200" s="299" t="s">
        <v>848</v>
      </c>
      <c r="G200" s="1734" t="s">
        <v>865</v>
      </c>
      <c r="H200" s="1735"/>
      <c r="I200" s="1735"/>
      <c r="J200" s="1735"/>
      <c r="K200" s="1736"/>
      <c r="L200" s="1713" t="s">
        <v>865</v>
      </c>
      <c r="M200" s="1714"/>
      <c r="N200" s="1737"/>
      <c r="O200" s="1731"/>
      <c r="P200" s="1425"/>
    </row>
    <row r="201" spans="1:16" s="172" customFormat="1" ht="20.25" customHeight="1">
      <c r="A201" s="281"/>
      <c r="B201" s="195" t="s">
        <v>544</v>
      </c>
      <c r="C201" s="1414" t="s">
        <v>1074</v>
      </c>
      <c r="D201" s="1414"/>
      <c r="E201" s="1415"/>
      <c r="F201" s="299" t="s">
        <v>848</v>
      </c>
      <c r="G201" s="1734" t="s">
        <v>865</v>
      </c>
      <c r="H201" s="1735"/>
      <c r="I201" s="1735"/>
      <c r="J201" s="1735"/>
      <c r="K201" s="1736"/>
      <c r="L201" s="1713" t="s">
        <v>865</v>
      </c>
      <c r="M201" s="1714"/>
      <c r="N201" s="1737"/>
      <c r="O201" s="1731"/>
      <c r="P201" s="1425"/>
    </row>
    <row r="202" spans="1:16" s="172" customFormat="1" ht="20.25" customHeight="1">
      <c r="A202" s="281"/>
      <c r="B202" s="198" t="s">
        <v>546</v>
      </c>
      <c r="C202" s="1414" t="s">
        <v>1075</v>
      </c>
      <c r="D202" s="1414"/>
      <c r="E202" s="1415"/>
      <c r="F202" s="299" t="s">
        <v>848</v>
      </c>
      <c r="G202" s="1734" t="s">
        <v>865</v>
      </c>
      <c r="H202" s="1735"/>
      <c r="I202" s="1735"/>
      <c r="J202" s="1735"/>
      <c r="K202" s="1736"/>
      <c r="L202" s="1713" t="s">
        <v>865</v>
      </c>
      <c r="M202" s="1714"/>
      <c r="N202" s="1737"/>
      <c r="O202" s="1732"/>
      <c r="P202" s="1426"/>
    </row>
    <row r="203" spans="1:16" s="172" customFormat="1" ht="61.5" customHeight="1">
      <c r="A203" s="281"/>
      <c r="B203" s="339" t="s">
        <v>605</v>
      </c>
      <c r="C203" s="1464" t="s">
        <v>1076</v>
      </c>
      <c r="D203" s="1464"/>
      <c r="E203" s="1465"/>
      <c r="F203" s="323" t="s">
        <v>1047</v>
      </c>
      <c r="G203" s="1738" t="s">
        <v>1077</v>
      </c>
      <c r="H203" s="1739"/>
      <c r="I203" s="1739"/>
      <c r="J203" s="1739"/>
      <c r="K203" s="1739"/>
      <c r="L203" s="1739"/>
      <c r="M203" s="1739"/>
      <c r="N203" s="1740"/>
      <c r="O203" s="1443" t="s">
        <v>1066</v>
      </c>
      <c r="P203" s="1443"/>
    </row>
    <row r="204" spans="1:16" s="172" customFormat="1" ht="21" customHeight="1">
      <c r="A204" s="281"/>
      <c r="B204" s="338" t="s">
        <v>394</v>
      </c>
      <c r="C204" s="1414" t="s">
        <v>1050</v>
      </c>
      <c r="D204" s="1414"/>
      <c r="E204" s="1415"/>
      <c r="F204" s="299" t="s">
        <v>848</v>
      </c>
      <c r="G204" s="1434" t="s">
        <v>865</v>
      </c>
      <c r="H204" s="1435"/>
      <c r="I204" s="1435"/>
      <c r="J204" s="1435"/>
      <c r="K204" s="1435"/>
      <c r="L204" s="1435"/>
      <c r="M204" s="1435"/>
      <c r="N204" s="1436"/>
      <c r="O204" s="1425"/>
      <c r="P204" s="1425"/>
    </row>
    <row r="205" spans="1:16" s="172" customFormat="1" ht="21" customHeight="1">
      <c r="A205" s="281"/>
      <c r="B205" s="338" t="s">
        <v>401</v>
      </c>
      <c r="C205" s="1414" t="s">
        <v>1067</v>
      </c>
      <c r="D205" s="1414"/>
      <c r="E205" s="1415"/>
      <c r="F205" s="299" t="s">
        <v>848</v>
      </c>
      <c r="G205" s="1434" t="s">
        <v>865</v>
      </c>
      <c r="H205" s="1435"/>
      <c r="I205" s="1435"/>
      <c r="J205" s="1435"/>
      <c r="K205" s="1435"/>
      <c r="L205" s="1435"/>
      <c r="M205" s="1435"/>
      <c r="N205" s="1436"/>
      <c r="O205" s="1425"/>
      <c r="P205" s="1425"/>
    </row>
    <row r="206" spans="1:16" s="172" customFormat="1" ht="21" customHeight="1">
      <c r="A206" s="281"/>
      <c r="B206" s="338" t="s">
        <v>403</v>
      </c>
      <c r="C206" s="1414" t="s">
        <v>1053</v>
      </c>
      <c r="D206" s="1414"/>
      <c r="E206" s="1415"/>
      <c r="F206" s="299" t="s">
        <v>848</v>
      </c>
      <c r="G206" s="1434" t="s">
        <v>865</v>
      </c>
      <c r="H206" s="1435"/>
      <c r="I206" s="1435"/>
      <c r="J206" s="1435"/>
      <c r="K206" s="1435"/>
      <c r="L206" s="1435"/>
      <c r="M206" s="1435"/>
      <c r="N206" s="1436"/>
      <c r="O206" s="1425"/>
      <c r="P206" s="1425"/>
    </row>
    <row r="207" spans="1:16" s="172" customFormat="1" ht="21" customHeight="1">
      <c r="A207" s="281"/>
      <c r="B207" s="338" t="s">
        <v>405</v>
      </c>
      <c r="C207" s="1414" t="s">
        <v>1054</v>
      </c>
      <c r="D207" s="1414"/>
      <c r="E207" s="1415"/>
      <c r="F207" s="299" t="s">
        <v>848</v>
      </c>
      <c r="G207" s="1434" t="s">
        <v>865</v>
      </c>
      <c r="H207" s="1435"/>
      <c r="I207" s="1435"/>
      <c r="J207" s="1435"/>
      <c r="K207" s="1435"/>
      <c r="L207" s="1435"/>
      <c r="M207" s="1435"/>
      <c r="N207" s="1436"/>
      <c r="O207" s="1425"/>
      <c r="P207" s="1425"/>
    </row>
    <row r="208" spans="1:16" s="172" customFormat="1" ht="21" customHeight="1">
      <c r="A208" s="281"/>
      <c r="B208" s="198" t="s">
        <v>408</v>
      </c>
      <c r="C208" s="1414" t="s">
        <v>1056</v>
      </c>
      <c r="D208" s="1414"/>
      <c r="E208" s="1415"/>
      <c r="F208" s="299" t="s">
        <v>848</v>
      </c>
      <c r="G208" s="1434" t="s">
        <v>865</v>
      </c>
      <c r="H208" s="1435"/>
      <c r="I208" s="1435"/>
      <c r="J208" s="1435"/>
      <c r="K208" s="1435"/>
      <c r="L208" s="1435"/>
      <c r="M208" s="1435"/>
      <c r="N208" s="1436"/>
      <c r="O208" s="1425"/>
      <c r="P208" s="1425"/>
    </row>
    <row r="209" spans="1:16" s="172" customFormat="1" ht="21" customHeight="1">
      <c r="A209" s="281"/>
      <c r="B209" s="195" t="s">
        <v>410</v>
      </c>
      <c r="C209" s="1414" t="s">
        <v>1081</v>
      </c>
      <c r="D209" s="1414"/>
      <c r="E209" s="1415"/>
      <c r="F209" s="299" t="s">
        <v>848</v>
      </c>
      <c r="G209" s="1434" t="s">
        <v>865</v>
      </c>
      <c r="H209" s="1435"/>
      <c r="I209" s="1435"/>
      <c r="J209" s="1435"/>
      <c r="K209" s="1435"/>
      <c r="L209" s="1435"/>
      <c r="M209" s="1435"/>
      <c r="N209" s="1436"/>
      <c r="O209" s="1425"/>
      <c r="P209" s="1425"/>
    </row>
    <row r="210" spans="1:16" s="172" customFormat="1" ht="21" customHeight="1">
      <c r="A210" s="281"/>
      <c r="B210" s="195" t="s">
        <v>413</v>
      </c>
      <c r="C210" s="1414" t="s">
        <v>1058</v>
      </c>
      <c r="D210" s="1414"/>
      <c r="E210" s="1415"/>
      <c r="F210" s="299" t="s">
        <v>848</v>
      </c>
      <c r="G210" s="1434" t="s">
        <v>865</v>
      </c>
      <c r="H210" s="1435"/>
      <c r="I210" s="1435"/>
      <c r="J210" s="1435"/>
      <c r="K210" s="1435"/>
      <c r="L210" s="1435"/>
      <c r="M210" s="1435"/>
      <c r="N210" s="1436"/>
      <c r="O210" s="1425"/>
      <c r="P210" s="1425"/>
    </row>
    <row r="211" spans="1:16" s="172" customFormat="1" ht="21" customHeight="1">
      <c r="A211" s="281"/>
      <c r="B211" s="195" t="s">
        <v>416</v>
      </c>
      <c r="C211" s="1414" t="s">
        <v>1059</v>
      </c>
      <c r="D211" s="1414"/>
      <c r="E211" s="1415"/>
      <c r="F211" s="299" t="s">
        <v>848</v>
      </c>
      <c r="G211" s="1434" t="s">
        <v>865</v>
      </c>
      <c r="H211" s="1435"/>
      <c r="I211" s="1435"/>
      <c r="J211" s="1435"/>
      <c r="K211" s="1435"/>
      <c r="L211" s="1435"/>
      <c r="M211" s="1435"/>
      <c r="N211" s="1436"/>
      <c r="O211" s="1425"/>
      <c r="P211" s="1425"/>
    </row>
    <row r="212" spans="1:16" s="172" customFormat="1" ht="21" customHeight="1">
      <c r="A212" s="281"/>
      <c r="B212" s="195" t="s">
        <v>418</v>
      </c>
      <c r="C212" s="1414" t="s">
        <v>1060</v>
      </c>
      <c r="D212" s="1414"/>
      <c r="E212" s="1415"/>
      <c r="F212" s="299" t="s">
        <v>848</v>
      </c>
      <c r="G212" s="1434" t="s">
        <v>865</v>
      </c>
      <c r="H212" s="1435"/>
      <c r="I212" s="1435"/>
      <c r="J212" s="1435"/>
      <c r="K212" s="1435"/>
      <c r="L212" s="1435"/>
      <c r="M212" s="1435"/>
      <c r="N212" s="1436"/>
      <c r="O212" s="1425"/>
      <c r="P212" s="1425"/>
    </row>
    <row r="213" spans="1:16" s="172" customFormat="1" ht="21" customHeight="1">
      <c r="A213" s="281"/>
      <c r="B213" s="195" t="s">
        <v>544</v>
      </c>
      <c r="C213" s="1414" t="s">
        <v>1074</v>
      </c>
      <c r="D213" s="1414"/>
      <c r="E213" s="1415"/>
      <c r="F213" s="299" t="s">
        <v>848</v>
      </c>
      <c r="G213" s="1434" t="s">
        <v>865</v>
      </c>
      <c r="H213" s="1435"/>
      <c r="I213" s="1435"/>
      <c r="J213" s="1435"/>
      <c r="K213" s="1435"/>
      <c r="L213" s="1435"/>
      <c r="M213" s="1435"/>
      <c r="N213" s="1436"/>
      <c r="O213" s="1608"/>
      <c r="P213" s="1425"/>
    </row>
    <row r="214" spans="1:16" s="172" customFormat="1" ht="21" customHeight="1">
      <c r="A214" s="281"/>
      <c r="B214" s="266" t="s">
        <v>546</v>
      </c>
      <c r="C214" s="1484" t="s">
        <v>1063</v>
      </c>
      <c r="D214" s="1484"/>
      <c r="E214" s="1485"/>
      <c r="F214" s="299" t="s">
        <v>848</v>
      </c>
      <c r="G214" s="1434" t="s">
        <v>865</v>
      </c>
      <c r="H214" s="1435"/>
      <c r="I214" s="1435"/>
      <c r="J214" s="1435"/>
      <c r="K214" s="1435"/>
      <c r="L214" s="1435"/>
      <c r="M214" s="1435"/>
      <c r="N214" s="1436"/>
      <c r="O214" s="1426"/>
      <c r="P214" s="1425"/>
    </row>
    <row r="215" spans="1:16" s="172" customFormat="1" ht="34.5" customHeight="1">
      <c r="B215" s="191" t="s">
        <v>608</v>
      </c>
      <c r="C215" s="1660" t="s">
        <v>1085</v>
      </c>
      <c r="D215" s="1660"/>
      <c r="E215" s="1660"/>
      <c r="F215" s="1660"/>
      <c r="G215" s="1743"/>
      <c r="H215" s="1744" t="s">
        <v>834</v>
      </c>
      <c r="I215" s="1745"/>
      <c r="J215" s="1746"/>
      <c r="K215" s="1747" t="s">
        <v>897</v>
      </c>
      <c r="L215" s="2034" t="s">
        <v>2355</v>
      </c>
      <c r="M215" s="2035"/>
      <c r="N215" s="2036"/>
      <c r="O215" s="1709" t="s">
        <v>2356</v>
      </c>
      <c r="P215" s="1709" t="s">
        <v>2357</v>
      </c>
    </row>
    <row r="216" spans="1:16" s="172" customFormat="1" ht="25.5" customHeight="1">
      <c r="B216" s="198" t="s">
        <v>394</v>
      </c>
      <c r="C216" s="1414" t="s">
        <v>1086</v>
      </c>
      <c r="D216" s="1414"/>
      <c r="E216" s="1414"/>
      <c r="F216" s="1414"/>
      <c r="G216" s="1414"/>
      <c r="H216" s="1414"/>
      <c r="I216" s="1414"/>
      <c r="J216" s="1415"/>
      <c r="K216" s="1748"/>
      <c r="L216" s="2037"/>
      <c r="M216" s="2038"/>
      <c r="N216" s="2039"/>
      <c r="O216" s="1708"/>
      <c r="P216" s="1708"/>
    </row>
    <row r="217" spans="1:16" s="172" customFormat="1" ht="20.25" customHeight="1">
      <c r="B217" s="198"/>
      <c r="C217" s="339" t="s">
        <v>611</v>
      </c>
      <c r="D217" s="1760" t="s">
        <v>1087</v>
      </c>
      <c r="E217" s="1760"/>
      <c r="F217" s="1760"/>
      <c r="G217" s="1761"/>
      <c r="H217" s="1713" t="s">
        <v>834</v>
      </c>
      <c r="I217" s="1714"/>
      <c r="J217" s="1715"/>
      <c r="K217" s="1748"/>
      <c r="L217" s="2037"/>
      <c r="M217" s="2038"/>
      <c r="N217" s="2039"/>
      <c r="O217" s="1708"/>
      <c r="P217" s="1708"/>
    </row>
    <row r="218" spans="1:16" s="172" customFormat="1" ht="20.25" customHeight="1">
      <c r="B218" s="198"/>
      <c r="C218" s="255" t="s">
        <v>508</v>
      </c>
      <c r="D218" s="1414" t="s">
        <v>1088</v>
      </c>
      <c r="E218" s="1414"/>
      <c r="F218" s="1414"/>
      <c r="G218" s="1415"/>
      <c r="H218" s="1713" t="s">
        <v>864</v>
      </c>
      <c r="I218" s="1714"/>
      <c r="J218" s="1715"/>
      <c r="K218" s="1748"/>
      <c r="L218" s="2037"/>
      <c r="M218" s="2038"/>
      <c r="N218" s="2039"/>
      <c r="O218" s="1708"/>
      <c r="P218" s="1708"/>
    </row>
    <row r="219" spans="1:16" s="172" customFormat="1" ht="20.25" customHeight="1">
      <c r="B219" s="198"/>
      <c r="C219" s="255" t="s">
        <v>510</v>
      </c>
      <c r="D219" s="1414" t="s">
        <v>1089</v>
      </c>
      <c r="E219" s="1414"/>
      <c r="F219" s="1414"/>
      <c r="G219" s="1415"/>
      <c r="H219" s="1713" t="s">
        <v>864</v>
      </c>
      <c r="I219" s="1714"/>
      <c r="J219" s="1715"/>
      <c r="K219" s="1748"/>
      <c r="L219" s="2037"/>
      <c r="M219" s="2038"/>
      <c r="N219" s="2039"/>
      <c r="O219" s="1708"/>
      <c r="P219" s="1708"/>
    </row>
    <row r="220" spans="1:16" s="172" customFormat="1" ht="20.25" customHeight="1">
      <c r="B220" s="198"/>
      <c r="C220" s="255" t="s">
        <v>512</v>
      </c>
      <c r="D220" s="1414" t="s">
        <v>1090</v>
      </c>
      <c r="E220" s="1414"/>
      <c r="F220" s="1414"/>
      <c r="G220" s="1415"/>
      <c r="H220" s="1713" t="s">
        <v>864</v>
      </c>
      <c r="I220" s="1714"/>
      <c r="J220" s="1715"/>
      <c r="K220" s="1748"/>
      <c r="L220" s="2037"/>
      <c r="M220" s="2038"/>
      <c r="N220" s="2039"/>
      <c r="O220" s="1708"/>
      <c r="P220" s="1708"/>
    </row>
    <row r="221" spans="1:16" s="172" customFormat="1" ht="23.25" customHeight="1">
      <c r="B221" s="198" t="s">
        <v>401</v>
      </c>
      <c r="C221" s="1484" t="s">
        <v>1091</v>
      </c>
      <c r="D221" s="1484"/>
      <c r="E221" s="1484"/>
      <c r="F221" s="1484"/>
      <c r="G221" s="1485"/>
      <c r="H221" s="1763">
        <v>0.03</v>
      </c>
      <c r="I221" s="1764"/>
      <c r="J221" s="1765"/>
      <c r="K221" s="1748"/>
      <c r="L221" s="2028"/>
      <c r="M221" s="2029"/>
      <c r="N221" s="2030"/>
      <c r="O221" s="1755"/>
      <c r="P221" s="1755"/>
    </row>
    <row r="222" spans="1:16" s="172" customFormat="1" ht="27" customHeight="1">
      <c r="B222" s="214" t="s">
        <v>614</v>
      </c>
      <c r="C222" s="1414" t="s">
        <v>1092</v>
      </c>
      <c r="D222" s="1414"/>
      <c r="E222" s="1414"/>
      <c r="F222" s="1414"/>
      <c r="G222" s="1414"/>
      <c r="H222" s="1414"/>
      <c r="I222" s="1414"/>
      <c r="J222" s="1414"/>
      <c r="K222" s="1414"/>
      <c r="L222" s="1414"/>
      <c r="M222" s="1414"/>
      <c r="N222" s="1562"/>
      <c r="O222" s="1709" t="s">
        <v>2358</v>
      </c>
      <c r="P222" s="1759"/>
    </row>
    <row r="223" spans="1:16" s="172" customFormat="1" ht="21.75" customHeight="1">
      <c r="B223" s="198" t="s">
        <v>394</v>
      </c>
      <c r="C223" s="1414" t="s">
        <v>1093</v>
      </c>
      <c r="D223" s="1414"/>
      <c r="E223" s="1414"/>
      <c r="F223" s="1414"/>
      <c r="G223" s="1415"/>
      <c r="H223" s="1574" t="s">
        <v>834</v>
      </c>
      <c r="I223" s="1685"/>
      <c r="J223" s="1575"/>
      <c r="K223" s="1756" t="s">
        <v>897</v>
      </c>
      <c r="L223" s="2025" t="s">
        <v>2359</v>
      </c>
      <c r="M223" s="2026"/>
      <c r="N223" s="2027"/>
      <c r="O223" s="1708"/>
      <c r="P223" s="1708"/>
    </row>
    <row r="224" spans="1:16" s="172" customFormat="1" ht="21.75" customHeight="1">
      <c r="B224" s="198" t="s">
        <v>401</v>
      </c>
      <c r="C224" s="1414" t="s">
        <v>1094</v>
      </c>
      <c r="D224" s="1414"/>
      <c r="E224" s="1414"/>
      <c r="F224" s="1414"/>
      <c r="G224" s="1415"/>
      <c r="H224" s="1574" t="s">
        <v>848</v>
      </c>
      <c r="I224" s="1685"/>
      <c r="J224" s="1575"/>
      <c r="K224" s="1757"/>
      <c r="L224" s="2037"/>
      <c r="M224" s="2038"/>
      <c r="N224" s="2039"/>
      <c r="O224" s="1708"/>
      <c r="P224" s="1708"/>
    </row>
    <row r="225" spans="2:16" s="172" customFormat="1" ht="21" customHeight="1">
      <c r="B225" s="198" t="s">
        <v>403</v>
      </c>
      <c r="C225" s="1414" t="s">
        <v>1095</v>
      </c>
      <c r="D225" s="1414"/>
      <c r="E225" s="1414"/>
      <c r="F225" s="1414"/>
      <c r="G225" s="1415"/>
      <c r="H225" s="1574" t="s">
        <v>834</v>
      </c>
      <c r="I225" s="1685"/>
      <c r="J225" s="1575"/>
      <c r="K225" s="1757"/>
      <c r="L225" s="2037"/>
      <c r="M225" s="2038"/>
      <c r="N225" s="2039"/>
      <c r="O225" s="1708"/>
      <c r="P225" s="1708"/>
    </row>
    <row r="226" spans="2:16" s="172" customFormat="1" ht="90.95" customHeight="1">
      <c r="B226" s="191"/>
      <c r="C226" s="1414" t="s">
        <v>1096</v>
      </c>
      <c r="D226" s="1414"/>
      <c r="E226" s="1415"/>
      <c r="F226" s="1430" t="s">
        <v>2360</v>
      </c>
      <c r="G226" s="1431"/>
      <c r="H226" s="1431"/>
      <c r="I226" s="1431"/>
      <c r="J226" s="2043"/>
      <c r="K226" s="1757"/>
      <c r="L226" s="2037"/>
      <c r="M226" s="2038"/>
      <c r="N226" s="2039"/>
      <c r="O226" s="1755"/>
      <c r="P226" s="1755"/>
    </row>
    <row r="227" spans="2:16" s="172" customFormat="1" ht="33" customHeight="1">
      <c r="B227" s="198" t="s">
        <v>405</v>
      </c>
      <c r="C227" s="1464" t="s">
        <v>1097</v>
      </c>
      <c r="D227" s="1464"/>
      <c r="E227" s="1464"/>
      <c r="F227" s="1464"/>
      <c r="G227" s="1464"/>
      <c r="H227" s="1574" t="s">
        <v>848</v>
      </c>
      <c r="I227" s="1685"/>
      <c r="J227" s="1575"/>
      <c r="K227" s="1757"/>
      <c r="L227" s="2037"/>
      <c r="M227" s="2038"/>
      <c r="N227" s="2039"/>
      <c r="O227" s="1707" t="s">
        <v>2361</v>
      </c>
      <c r="P227" s="1709"/>
    </row>
    <row r="228" spans="2:16" s="172" customFormat="1" ht="41.25" customHeight="1">
      <c r="B228" s="344"/>
      <c r="C228" s="1414" t="s">
        <v>1098</v>
      </c>
      <c r="D228" s="1414"/>
      <c r="E228" s="1415"/>
      <c r="F228" s="1430" t="s">
        <v>92</v>
      </c>
      <c r="G228" s="1431"/>
      <c r="H228" s="1431"/>
      <c r="I228" s="1431"/>
      <c r="J228" s="2043"/>
      <c r="K228" s="1758"/>
      <c r="L228" s="2028"/>
      <c r="M228" s="2029"/>
      <c r="N228" s="2030"/>
      <c r="O228" s="1766"/>
      <c r="P228" s="1755"/>
    </row>
    <row r="229" spans="2:16" s="172" customFormat="1" ht="21.75" customHeight="1">
      <c r="B229" s="2023" t="s">
        <v>1099</v>
      </c>
      <c r="C229" s="2024"/>
      <c r="D229" s="2024"/>
      <c r="E229" s="2024"/>
      <c r="F229" s="2024"/>
      <c r="G229" s="2024"/>
      <c r="H229" s="2024"/>
      <c r="I229" s="2024"/>
      <c r="J229" s="2024"/>
      <c r="K229" s="2024"/>
      <c r="L229" s="2024"/>
      <c r="M229" s="2024"/>
      <c r="N229" s="2024"/>
      <c r="O229" s="2024"/>
      <c r="P229" s="2024"/>
    </row>
    <row r="230" spans="2:16" s="172" customFormat="1" ht="36.75" customHeight="1">
      <c r="B230" s="224" t="s">
        <v>623</v>
      </c>
      <c r="C230" s="1771" t="s">
        <v>1100</v>
      </c>
      <c r="D230" s="1771"/>
      <c r="E230" s="1771"/>
      <c r="F230" s="1771"/>
      <c r="G230" s="1771"/>
      <c r="H230" s="1574" t="s">
        <v>834</v>
      </c>
      <c r="I230" s="1685"/>
      <c r="J230" s="1575"/>
      <c r="K230" s="1756" t="s">
        <v>897</v>
      </c>
      <c r="L230" s="2025" t="s">
        <v>2362</v>
      </c>
      <c r="M230" s="2026"/>
      <c r="N230" s="2027"/>
      <c r="O230" s="1627" t="s">
        <v>2363</v>
      </c>
      <c r="P230" s="1708"/>
    </row>
    <row r="231" spans="2:16" s="172" customFormat="1" ht="27" customHeight="1">
      <c r="B231" s="205" t="s">
        <v>394</v>
      </c>
      <c r="C231" s="1414" t="s">
        <v>1101</v>
      </c>
      <c r="D231" s="1414"/>
      <c r="E231" s="1414"/>
      <c r="F231" s="1414"/>
      <c r="G231" s="1414"/>
      <c r="H231" s="2031" t="s">
        <v>864</v>
      </c>
      <c r="I231" s="2032"/>
      <c r="J231" s="2033"/>
      <c r="K231" s="1758"/>
      <c r="L231" s="2028"/>
      <c r="M231" s="2029"/>
      <c r="N231" s="2030"/>
      <c r="O231" s="1766"/>
      <c r="P231" s="1755"/>
    </row>
    <row r="232" spans="2:16" s="172" customFormat="1" ht="24" customHeight="1">
      <c r="B232" s="191" t="s">
        <v>626</v>
      </c>
      <c r="C232" s="1414" t="s">
        <v>1102</v>
      </c>
      <c r="D232" s="1414"/>
      <c r="E232" s="1414"/>
      <c r="F232" s="1414"/>
      <c r="G232" s="1414"/>
      <c r="H232" s="1450"/>
      <c r="I232" s="1450"/>
      <c r="J232" s="1450"/>
      <c r="K232" s="1450"/>
      <c r="L232" s="1450"/>
      <c r="M232" s="1450"/>
      <c r="N232" s="1450"/>
      <c r="O232" s="1709" t="s">
        <v>2364</v>
      </c>
      <c r="P232" s="1709"/>
    </row>
    <row r="233" spans="2:16" s="172" customFormat="1" ht="57.75" customHeight="1">
      <c r="B233" s="347" t="s">
        <v>394</v>
      </c>
      <c r="C233" s="2021" t="s">
        <v>1026</v>
      </c>
      <c r="D233" s="2021"/>
      <c r="E233" s="2021"/>
      <c r="F233" s="2021"/>
      <c r="G233" s="2021"/>
      <c r="H233" s="2021"/>
      <c r="I233" s="2021"/>
      <c r="J233" s="2022"/>
      <c r="K233" s="299" t="s">
        <v>834</v>
      </c>
      <c r="L233" s="1782" t="s">
        <v>897</v>
      </c>
      <c r="M233" s="1763"/>
      <c r="N233" s="1764"/>
      <c r="O233" s="1708"/>
      <c r="P233" s="1708"/>
    </row>
    <row r="234" spans="2:16" s="172" customFormat="1" ht="31.5" customHeight="1">
      <c r="B234" s="347" t="s">
        <v>401</v>
      </c>
      <c r="C234" s="2021" t="s">
        <v>1104</v>
      </c>
      <c r="D234" s="2021"/>
      <c r="E234" s="2021"/>
      <c r="F234" s="2021"/>
      <c r="G234" s="2021"/>
      <c r="H234" s="2021"/>
      <c r="I234" s="2021"/>
      <c r="J234" s="2022"/>
      <c r="K234" s="299" t="s">
        <v>834</v>
      </c>
      <c r="L234" s="1783"/>
      <c r="M234" s="1785"/>
      <c r="N234" s="1786"/>
      <c r="O234" s="1708"/>
      <c r="P234" s="1708"/>
    </row>
    <row r="235" spans="2:16" s="172" customFormat="1" ht="42.75" customHeight="1">
      <c r="B235" s="347" t="s">
        <v>403</v>
      </c>
      <c r="C235" s="2021" t="s">
        <v>1105</v>
      </c>
      <c r="D235" s="2021"/>
      <c r="E235" s="2021"/>
      <c r="F235" s="2021"/>
      <c r="G235" s="2021"/>
      <c r="H235" s="2021"/>
      <c r="I235" s="2021"/>
      <c r="J235" s="2022"/>
      <c r="K235" s="299" t="s">
        <v>834</v>
      </c>
      <c r="L235" s="1783"/>
      <c r="M235" s="1785"/>
      <c r="N235" s="1786"/>
      <c r="O235" s="1708"/>
      <c r="P235" s="1708"/>
    </row>
    <row r="236" spans="2:16" s="172" customFormat="1" ht="21.75" customHeight="1">
      <c r="B236" s="347" t="s">
        <v>405</v>
      </c>
      <c r="C236" s="2021" t="s">
        <v>1106</v>
      </c>
      <c r="D236" s="2021"/>
      <c r="E236" s="2021"/>
      <c r="F236" s="2021"/>
      <c r="G236" s="2021"/>
      <c r="H236" s="2021"/>
      <c r="I236" s="2021"/>
      <c r="J236" s="2022"/>
      <c r="K236" s="299" t="s">
        <v>834</v>
      </c>
      <c r="L236" s="1783"/>
      <c r="M236" s="1785"/>
      <c r="N236" s="1786"/>
      <c r="O236" s="1708"/>
      <c r="P236" s="1708"/>
    </row>
    <row r="237" spans="2:16" s="172" customFormat="1" ht="21.75" customHeight="1">
      <c r="B237" s="347" t="s">
        <v>408</v>
      </c>
      <c r="C237" s="2021" t="s">
        <v>1107</v>
      </c>
      <c r="D237" s="2021"/>
      <c r="E237" s="2021"/>
      <c r="F237" s="2021"/>
      <c r="G237" s="2021"/>
      <c r="H237" s="2021"/>
      <c r="I237" s="2021"/>
      <c r="J237" s="2022"/>
      <c r="K237" s="299" t="s">
        <v>834</v>
      </c>
      <c r="L237" s="1783"/>
      <c r="M237" s="1785"/>
      <c r="N237" s="1786"/>
      <c r="O237" s="1708"/>
      <c r="P237" s="1708"/>
    </row>
    <row r="238" spans="2:16" s="172" customFormat="1" ht="21.75" customHeight="1">
      <c r="B238" s="347" t="s">
        <v>410</v>
      </c>
      <c r="C238" s="2021" t="s">
        <v>1108</v>
      </c>
      <c r="D238" s="2021"/>
      <c r="E238" s="2021"/>
      <c r="F238" s="2021"/>
      <c r="G238" s="2021"/>
      <c r="H238" s="2021"/>
      <c r="I238" s="2021"/>
      <c r="J238" s="2022"/>
      <c r="K238" s="299" t="s">
        <v>834</v>
      </c>
      <c r="L238" s="1783"/>
      <c r="M238" s="1785"/>
      <c r="N238" s="1786"/>
      <c r="O238" s="1708"/>
      <c r="P238" s="1708"/>
    </row>
    <row r="239" spans="2:16" s="172" customFormat="1" ht="21.75" customHeight="1">
      <c r="B239" s="347" t="s">
        <v>413</v>
      </c>
      <c r="C239" s="2021" t="s">
        <v>990</v>
      </c>
      <c r="D239" s="2021"/>
      <c r="E239" s="2021"/>
      <c r="F239" s="2021"/>
      <c r="G239" s="2021"/>
      <c r="H239" s="2021"/>
      <c r="I239" s="2021"/>
      <c r="J239" s="2022"/>
      <c r="K239" s="299" t="s">
        <v>834</v>
      </c>
      <c r="L239" s="1783"/>
      <c r="M239" s="1785"/>
      <c r="N239" s="1786"/>
      <c r="O239" s="1708"/>
      <c r="P239" s="1708"/>
    </row>
    <row r="240" spans="2:16" s="172" customFormat="1" ht="21.75" customHeight="1">
      <c r="B240" s="347" t="s">
        <v>416</v>
      </c>
      <c r="C240" s="2021" t="s">
        <v>1109</v>
      </c>
      <c r="D240" s="2021"/>
      <c r="E240" s="2021"/>
      <c r="F240" s="2021"/>
      <c r="G240" s="2021"/>
      <c r="H240" s="2021"/>
      <c r="I240" s="2021"/>
      <c r="J240" s="2022"/>
      <c r="K240" s="299" t="s">
        <v>834</v>
      </c>
      <c r="L240" s="1783"/>
      <c r="M240" s="1785"/>
      <c r="N240" s="1786"/>
      <c r="O240" s="1708"/>
      <c r="P240" s="1708"/>
    </row>
    <row r="241" spans="2:16" s="172" customFormat="1" ht="21.75" customHeight="1">
      <c r="B241" s="347" t="s">
        <v>418</v>
      </c>
      <c r="C241" s="2021" t="s">
        <v>1110</v>
      </c>
      <c r="D241" s="2021"/>
      <c r="E241" s="2021"/>
      <c r="F241" s="2021"/>
      <c r="G241" s="2021"/>
      <c r="H241" s="2021"/>
      <c r="I241" s="2021"/>
      <c r="J241" s="2022"/>
      <c r="K241" s="299" t="s">
        <v>834</v>
      </c>
      <c r="L241" s="1783"/>
      <c r="M241" s="1785"/>
      <c r="N241" s="1786"/>
      <c r="O241" s="1708"/>
      <c r="P241" s="1708"/>
    </row>
    <row r="242" spans="2:16" s="172" customFormat="1" ht="21.75" customHeight="1">
      <c r="B242" s="347" t="s">
        <v>544</v>
      </c>
      <c r="C242" s="2021" t="s">
        <v>1039</v>
      </c>
      <c r="D242" s="2021"/>
      <c r="E242" s="2021"/>
      <c r="F242" s="2021"/>
      <c r="G242" s="2021"/>
      <c r="H242" s="2021"/>
      <c r="I242" s="2021"/>
      <c r="J242" s="2022"/>
      <c r="K242" s="299" t="s">
        <v>848</v>
      </c>
      <c r="L242" s="1783"/>
      <c r="M242" s="1785"/>
      <c r="N242" s="1786"/>
      <c r="O242" s="1708"/>
      <c r="P242" s="1708"/>
    </row>
    <row r="243" spans="2:16" s="172" customFormat="1" ht="21.75" customHeight="1">
      <c r="B243" s="347" t="s">
        <v>546</v>
      </c>
      <c r="C243" s="2021" t="s">
        <v>1111</v>
      </c>
      <c r="D243" s="2021"/>
      <c r="E243" s="2021"/>
      <c r="F243" s="2021"/>
      <c r="G243" s="2021"/>
      <c r="H243" s="2021"/>
      <c r="I243" s="2021"/>
      <c r="J243" s="2022"/>
      <c r="K243" s="299" t="s">
        <v>848</v>
      </c>
      <c r="L243" s="1783"/>
      <c r="M243" s="1785"/>
      <c r="N243" s="1786"/>
      <c r="O243" s="1708"/>
      <c r="P243" s="1708"/>
    </row>
    <row r="244" spans="2:16" s="172" customFormat="1" ht="21.75" customHeight="1">
      <c r="B244" s="347" t="s">
        <v>636</v>
      </c>
      <c r="C244" s="2021" t="s">
        <v>1042</v>
      </c>
      <c r="D244" s="2021"/>
      <c r="E244" s="2021"/>
      <c r="F244" s="2021"/>
      <c r="G244" s="2021"/>
      <c r="H244" s="2021"/>
      <c r="I244" s="2021"/>
      <c r="J244" s="2022"/>
      <c r="K244" s="299" t="s">
        <v>848</v>
      </c>
      <c r="L244" s="1783"/>
      <c r="M244" s="1785"/>
      <c r="N244" s="1786"/>
      <c r="O244" s="1708"/>
      <c r="P244" s="1708"/>
    </row>
    <row r="245" spans="2:16" s="172" customFormat="1" ht="24" customHeight="1">
      <c r="B245" s="347" t="s">
        <v>550</v>
      </c>
      <c r="C245" s="1414" t="s">
        <v>1112</v>
      </c>
      <c r="D245" s="1414"/>
      <c r="E245" s="1414"/>
      <c r="F245" s="1414"/>
      <c r="G245" s="1414"/>
      <c r="H245" s="1414"/>
      <c r="I245" s="1414"/>
      <c r="J245" s="1415"/>
      <c r="K245" s="299" t="s">
        <v>848</v>
      </c>
      <c r="L245" s="1783"/>
      <c r="M245" s="1785"/>
      <c r="N245" s="1786"/>
      <c r="O245" s="1708"/>
      <c r="P245" s="1708"/>
    </row>
    <row r="246" spans="2:16" s="172" customFormat="1" ht="27" customHeight="1">
      <c r="B246" s="350"/>
      <c r="C246" s="1414" t="s">
        <v>1113</v>
      </c>
      <c r="D246" s="1414"/>
      <c r="E246" s="1415"/>
      <c r="F246" s="1814" t="s">
        <v>92</v>
      </c>
      <c r="G246" s="1815"/>
      <c r="H246" s="1815"/>
      <c r="I246" s="1815"/>
      <c r="J246" s="1815"/>
      <c r="K246" s="1815"/>
      <c r="L246" s="1783"/>
      <c r="M246" s="1785"/>
      <c r="N246" s="1786"/>
      <c r="O246" s="1708"/>
      <c r="P246" s="1708"/>
    </row>
    <row r="247" spans="2:16" s="172" customFormat="1" ht="23.25" customHeight="1">
      <c r="B247" s="351" t="s">
        <v>640</v>
      </c>
      <c r="C247" s="1760" t="s">
        <v>1114</v>
      </c>
      <c r="D247" s="1760"/>
      <c r="E247" s="1760"/>
      <c r="F247" s="1760"/>
      <c r="G247" s="1760"/>
      <c r="H247" s="1760"/>
      <c r="I247" s="1760"/>
      <c r="J247" s="1761"/>
      <c r="K247" s="228">
        <v>2018</v>
      </c>
      <c r="L247" s="1783"/>
      <c r="M247" s="1785"/>
      <c r="N247" s="1786"/>
      <c r="O247" s="1708"/>
      <c r="P247" s="1708"/>
    </row>
    <row r="248" spans="2:16" s="172" customFormat="1" ht="23.25" customHeight="1">
      <c r="B248" s="351" t="s">
        <v>642</v>
      </c>
      <c r="C248" s="1414" t="s">
        <v>1115</v>
      </c>
      <c r="D248" s="1414"/>
      <c r="E248" s="1415"/>
      <c r="F248" s="2172" t="s">
        <v>2365</v>
      </c>
      <c r="G248" s="1907"/>
      <c r="H248" s="1907"/>
      <c r="I248" s="1907"/>
      <c r="J248" s="1907"/>
      <c r="K248" s="1907"/>
      <c r="L248" s="1784"/>
      <c r="M248" s="1787"/>
      <c r="N248" s="1788"/>
      <c r="O248" s="1755"/>
      <c r="P248" s="1708"/>
    </row>
    <row r="249" spans="2:16" s="172" customFormat="1" ht="23.25" customHeight="1">
      <c r="B249" s="351" t="s">
        <v>644</v>
      </c>
      <c r="C249" s="1414" t="s">
        <v>1117</v>
      </c>
      <c r="D249" s="1414"/>
      <c r="E249" s="1414"/>
      <c r="F249" s="1414"/>
      <c r="G249" s="1414"/>
      <c r="H249" s="1414"/>
      <c r="I249" s="1414"/>
      <c r="J249" s="1414"/>
      <c r="K249" s="1414"/>
      <c r="L249" s="1414"/>
      <c r="M249" s="1414"/>
      <c r="N249" s="1562"/>
      <c r="O249" s="1709" t="s">
        <v>1118</v>
      </c>
      <c r="P249" s="1709"/>
    </row>
    <row r="250" spans="2:16" s="172" customFormat="1" ht="27.75" customHeight="1">
      <c r="B250" s="347" t="s">
        <v>394</v>
      </c>
      <c r="C250" s="1558" t="s">
        <v>1119</v>
      </c>
      <c r="D250" s="1558"/>
      <c r="E250" s="1410"/>
      <c r="F250" s="1559" t="s">
        <v>2366</v>
      </c>
      <c r="G250" s="1561"/>
      <c r="H250" s="1586" t="s">
        <v>897</v>
      </c>
      <c r="I250" s="1808"/>
      <c r="J250" s="1809"/>
      <c r="K250" s="1809"/>
      <c r="L250" s="1809"/>
      <c r="M250" s="1809"/>
      <c r="N250" s="1810"/>
      <c r="O250" s="1708"/>
      <c r="P250" s="1708"/>
    </row>
    <row r="251" spans="2:16" s="172" customFormat="1" ht="27.75" customHeight="1">
      <c r="B251" s="347" t="s">
        <v>401</v>
      </c>
      <c r="C251" s="1558" t="s">
        <v>1121</v>
      </c>
      <c r="D251" s="1558"/>
      <c r="E251" s="1410"/>
      <c r="F251" s="1559" t="s">
        <v>1122</v>
      </c>
      <c r="G251" s="1561"/>
      <c r="H251" s="1589"/>
      <c r="I251" s="2000"/>
      <c r="J251" s="2001"/>
      <c r="K251" s="2001"/>
      <c r="L251" s="2001"/>
      <c r="M251" s="2001"/>
      <c r="N251" s="2002"/>
      <c r="O251" s="1708"/>
      <c r="P251" s="1708"/>
    </row>
    <row r="252" spans="2:16" s="172" customFormat="1" ht="27.75" customHeight="1">
      <c r="B252" s="347" t="s">
        <v>403</v>
      </c>
      <c r="C252" s="1558" t="s">
        <v>1123</v>
      </c>
      <c r="D252" s="1558"/>
      <c r="E252" s="1410"/>
      <c r="F252" s="1559" t="s">
        <v>1124</v>
      </c>
      <c r="G252" s="1561"/>
      <c r="H252" s="1589"/>
      <c r="I252" s="2000"/>
      <c r="J252" s="2001"/>
      <c r="K252" s="2001"/>
      <c r="L252" s="2001"/>
      <c r="M252" s="2001"/>
      <c r="N252" s="2002"/>
      <c r="O252" s="1708"/>
      <c r="P252" s="1708"/>
    </row>
    <row r="253" spans="2:16" s="172" customFormat="1" ht="27.75" customHeight="1">
      <c r="B253" s="347" t="s">
        <v>405</v>
      </c>
      <c r="C253" s="1558" t="s">
        <v>1125</v>
      </c>
      <c r="D253" s="1558"/>
      <c r="E253" s="1410"/>
      <c r="F253" s="1559" t="s">
        <v>1126</v>
      </c>
      <c r="G253" s="1561"/>
      <c r="H253" s="1589"/>
      <c r="I253" s="2000"/>
      <c r="J253" s="2001"/>
      <c r="K253" s="2001"/>
      <c r="L253" s="2001"/>
      <c r="M253" s="2001"/>
      <c r="N253" s="2002"/>
      <c r="O253" s="1708"/>
      <c r="P253" s="1708"/>
    </row>
    <row r="254" spans="2:16" s="172" customFormat="1" ht="27.75" customHeight="1">
      <c r="B254" s="347" t="s">
        <v>408</v>
      </c>
      <c r="C254" s="1558" t="s">
        <v>1127</v>
      </c>
      <c r="D254" s="1558"/>
      <c r="E254" s="1410"/>
      <c r="F254" s="1559" t="s">
        <v>864</v>
      </c>
      <c r="G254" s="1561"/>
      <c r="H254" s="1589"/>
      <c r="I254" s="2000"/>
      <c r="J254" s="2001"/>
      <c r="K254" s="2001"/>
      <c r="L254" s="2001"/>
      <c r="M254" s="2001"/>
      <c r="N254" s="2002"/>
      <c r="O254" s="1708"/>
      <c r="P254" s="1708"/>
    </row>
    <row r="255" spans="2:16" s="172" customFormat="1" ht="23.25" customHeight="1">
      <c r="B255" s="351"/>
      <c r="C255" s="1558" t="s">
        <v>1128</v>
      </c>
      <c r="D255" s="1558"/>
      <c r="E255" s="1410"/>
      <c r="F255" s="1559" t="s">
        <v>92</v>
      </c>
      <c r="G255" s="1561"/>
      <c r="H255" s="1700"/>
      <c r="I255" s="1811"/>
      <c r="J255" s="1812"/>
      <c r="K255" s="1812"/>
      <c r="L255" s="1812"/>
      <c r="M255" s="1812"/>
      <c r="N255" s="1813"/>
      <c r="O255" s="1708"/>
      <c r="P255" s="1755"/>
    </row>
    <row r="256" spans="2:16" s="172" customFormat="1" ht="52.5" customHeight="1">
      <c r="B256" s="351" t="s">
        <v>652</v>
      </c>
      <c r="C256" s="1414" t="s">
        <v>1130</v>
      </c>
      <c r="D256" s="1414"/>
      <c r="E256" s="1414"/>
      <c r="F256" s="1414"/>
      <c r="G256" s="353" t="s">
        <v>226</v>
      </c>
      <c r="H256" s="322" t="s">
        <v>897</v>
      </c>
      <c r="I256" s="1804"/>
      <c r="J256" s="1805"/>
      <c r="K256" s="1805"/>
      <c r="L256" s="1805"/>
      <c r="M256" s="1805"/>
      <c r="N256" s="1806"/>
      <c r="O256" s="354" t="s">
        <v>2367</v>
      </c>
      <c r="P256" s="342"/>
    </row>
    <row r="257" spans="1:16" s="172" customFormat="1" ht="33" customHeight="1">
      <c r="B257" s="351" t="s">
        <v>654</v>
      </c>
      <c r="C257" s="1414" t="s">
        <v>1131</v>
      </c>
      <c r="D257" s="1414"/>
      <c r="E257" s="1414"/>
      <c r="F257" s="295" t="s">
        <v>848</v>
      </c>
      <c r="G257" s="1818" t="s">
        <v>897</v>
      </c>
      <c r="H257" s="1808"/>
      <c r="I257" s="1809"/>
      <c r="J257" s="1809"/>
      <c r="K257" s="1809"/>
      <c r="L257" s="1809"/>
      <c r="M257" s="1809"/>
      <c r="N257" s="1810"/>
      <c r="O257" s="1708" t="s">
        <v>1132</v>
      </c>
      <c r="P257" s="2013"/>
    </row>
    <row r="258" spans="1:16" s="172" customFormat="1" ht="33" customHeight="1">
      <c r="A258" s="281"/>
      <c r="B258" s="294" t="s">
        <v>394</v>
      </c>
      <c r="C258" s="1414" t="s">
        <v>1133</v>
      </c>
      <c r="D258" s="1414"/>
      <c r="E258" s="1415"/>
      <c r="F258" s="353" t="s">
        <v>834</v>
      </c>
      <c r="G258" s="1454"/>
      <c r="H258" s="1811"/>
      <c r="I258" s="1812"/>
      <c r="J258" s="1812"/>
      <c r="K258" s="1812"/>
      <c r="L258" s="1812"/>
      <c r="M258" s="1812"/>
      <c r="N258" s="1813"/>
      <c r="O258" s="1708"/>
      <c r="P258" s="2014"/>
    </row>
    <row r="259" spans="1:16" s="172" customFormat="1" ht="26.25" customHeight="1">
      <c r="B259" s="355" t="s">
        <v>657</v>
      </c>
      <c r="C259" s="1414" t="s">
        <v>1134</v>
      </c>
      <c r="D259" s="1414"/>
      <c r="E259" s="1414"/>
      <c r="F259" s="1414"/>
      <c r="G259" s="1414"/>
      <c r="H259" s="1414"/>
      <c r="I259" s="1414"/>
      <c r="J259" s="1414"/>
      <c r="K259" s="1414"/>
      <c r="L259" s="1414"/>
      <c r="M259" s="1414"/>
      <c r="N259" s="1414"/>
      <c r="O259" s="1708"/>
      <c r="P259" s="2014"/>
    </row>
    <row r="260" spans="1:16" s="172" customFormat="1" ht="30" customHeight="1">
      <c r="B260" s="356" t="s">
        <v>394</v>
      </c>
      <c r="C260" s="1414" t="s">
        <v>1135</v>
      </c>
      <c r="D260" s="1414"/>
      <c r="E260" s="1415"/>
      <c r="F260" s="353" t="s">
        <v>834</v>
      </c>
      <c r="G260" s="216" t="s">
        <v>897</v>
      </c>
      <c r="H260" s="1814"/>
      <c r="I260" s="1815"/>
      <c r="J260" s="1815"/>
      <c r="K260" s="1815"/>
      <c r="L260" s="1815"/>
      <c r="M260" s="1815"/>
      <c r="N260" s="1816"/>
      <c r="O260" s="1708"/>
      <c r="P260" s="2014"/>
    </row>
    <row r="261" spans="1:16" s="172" customFormat="1" ht="29.25" customHeight="1">
      <c r="B261" s="205" t="s">
        <v>401</v>
      </c>
      <c r="C261" s="1414" t="s">
        <v>1136</v>
      </c>
      <c r="D261" s="1414"/>
      <c r="E261" s="1414"/>
      <c r="F261" s="353" t="s">
        <v>834</v>
      </c>
      <c r="G261" s="216" t="s">
        <v>897</v>
      </c>
      <c r="H261" s="1814"/>
      <c r="I261" s="1815"/>
      <c r="J261" s="1815"/>
      <c r="K261" s="1815"/>
      <c r="L261" s="1815"/>
      <c r="M261" s="1815"/>
      <c r="N261" s="1816"/>
      <c r="O261" s="1708"/>
      <c r="P261" s="2014"/>
    </row>
    <row r="262" spans="1:16" s="172" customFormat="1" ht="38.450000000000003" customHeight="1">
      <c r="B262" s="205" t="s">
        <v>403</v>
      </c>
      <c r="C262" s="1464" t="s">
        <v>1137</v>
      </c>
      <c r="D262" s="1464"/>
      <c r="E262" s="1464"/>
      <c r="F262" s="353" t="s">
        <v>834</v>
      </c>
      <c r="G262" s="216" t="s">
        <v>897</v>
      </c>
      <c r="H262" s="1814"/>
      <c r="I262" s="1815"/>
      <c r="J262" s="1815"/>
      <c r="K262" s="1815"/>
      <c r="L262" s="1815"/>
      <c r="M262" s="1815"/>
      <c r="N262" s="1816"/>
      <c r="O262" s="1708"/>
      <c r="P262" s="2014"/>
    </row>
    <row r="263" spans="1:16" s="172" customFormat="1" ht="33" customHeight="1">
      <c r="B263" s="355" t="s">
        <v>662</v>
      </c>
      <c r="C263" s="1414" t="s">
        <v>1138</v>
      </c>
      <c r="D263" s="1414"/>
      <c r="E263" s="1414"/>
      <c r="F263" s="295" t="s">
        <v>848</v>
      </c>
      <c r="G263" s="1818" t="s">
        <v>897</v>
      </c>
      <c r="H263" s="1808"/>
      <c r="I263" s="1809"/>
      <c r="J263" s="1809"/>
      <c r="K263" s="1809"/>
      <c r="L263" s="1809"/>
      <c r="M263" s="1809"/>
      <c r="N263" s="1810"/>
      <c r="O263" s="1425" t="s">
        <v>1132</v>
      </c>
      <c r="P263" s="1443"/>
    </row>
    <row r="264" spans="1:16" s="172" customFormat="1" ht="30" customHeight="1">
      <c r="B264" s="347" t="s">
        <v>394</v>
      </c>
      <c r="C264" s="1414" t="s">
        <v>1139</v>
      </c>
      <c r="D264" s="1414"/>
      <c r="E264" s="1415"/>
      <c r="F264" s="257" t="s">
        <v>865</v>
      </c>
      <c r="G264" s="1453"/>
      <c r="H264" s="2000"/>
      <c r="I264" s="2001"/>
      <c r="J264" s="2001"/>
      <c r="K264" s="2001"/>
      <c r="L264" s="2001"/>
      <c r="M264" s="2001"/>
      <c r="N264" s="2002"/>
      <c r="O264" s="1425"/>
      <c r="P264" s="1425"/>
    </row>
    <row r="265" spans="1:16" s="172" customFormat="1" ht="30" customHeight="1">
      <c r="B265" s="347" t="s">
        <v>401</v>
      </c>
      <c r="C265" s="1414" t="s">
        <v>1140</v>
      </c>
      <c r="D265" s="1414"/>
      <c r="E265" s="1415"/>
      <c r="F265" s="257" t="s">
        <v>865</v>
      </c>
      <c r="G265" s="1453"/>
      <c r="H265" s="2000"/>
      <c r="I265" s="2001"/>
      <c r="J265" s="2001"/>
      <c r="K265" s="2001"/>
      <c r="L265" s="2001"/>
      <c r="M265" s="2001"/>
      <c r="N265" s="2002"/>
      <c r="O265" s="1425"/>
      <c r="P265" s="1425"/>
    </row>
    <row r="266" spans="1:16" s="172" customFormat="1" ht="30" customHeight="1">
      <c r="B266" s="347" t="s">
        <v>403</v>
      </c>
      <c r="C266" s="1414" t="s">
        <v>1141</v>
      </c>
      <c r="D266" s="1414"/>
      <c r="E266" s="1415"/>
      <c r="F266" s="257" t="s">
        <v>865</v>
      </c>
      <c r="G266" s="1453"/>
      <c r="H266" s="2000"/>
      <c r="I266" s="2001"/>
      <c r="J266" s="2001"/>
      <c r="K266" s="2001"/>
      <c r="L266" s="2001"/>
      <c r="M266" s="2001"/>
      <c r="N266" s="2002"/>
      <c r="O266" s="1425"/>
      <c r="P266" s="1425"/>
    </row>
    <row r="267" spans="1:16" s="172" customFormat="1" ht="42" customHeight="1">
      <c r="B267" s="357" t="s">
        <v>405</v>
      </c>
      <c r="C267" s="1445" t="s">
        <v>1142</v>
      </c>
      <c r="D267" s="1445"/>
      <c r="E267" s="1817"/>
      <c r="F267" s="257" t="s">
        <v>865</v>
      </c>
      <c r="G267" s="1819"/>
      <c r="H267" s="2003"/>
      <c r="I267" s="2004"/>
      <c r="J267" s="2004"/>
      <c r="K267" s="2004"/>
      <c r="L267" s="2004"/>
      <c r="M267" s="2004"/>
      <c r="N267" s="2005"/>
      <c r="O267" s="1444"/>
      <c r="P267" s="1444"/>
    </row>
    <row r="268" spans="1:16" s="172" customFormat="1" ht="21.75" customHeight="1">
      <c r="B268" s="1416" t="s">
        <v>1143</v>
      </c>
      <c r="C268" s="1417"/>
      <c r="D268" s="1417"/>
      <c r="E268" s="1417"/>
      <c r="F268" s="1417"/>
      <c r="G268" s="1417"/>
      <c r="H268" s="1823"/>
      <c r="I268" s="1823"/>
      <c r="J268" s="1823"/>
      <c r="K268" s="1823"/>
      <c r="L268" s="1823"/>
      <c r="M268" s="1823"/>
      <c r="N268" s="1823"/>
      <c r="O268" s="1417"/>
      <c r="P268" s="1418"/>
    </row>
    <row r="269" spans="1:16" s="172" customFormat="1" ht="33.75" customHeight="1">
      <c r="B269" s="207" t="s">
        <v>668</v>
      </c>
      <c r="C269" s="1660" t="s">
        <v>1144</v>
      </c>
      <c r="D269" s="1660"/>
      <c r="E269" s="1660"/>
      <c r="F269" s="1660"/>
      <c r="G269" s="295" t="s">
        <v>834</v>
      </c>
      <c r="H269" s="211" t="s">
        <v>897</v>
      </c>
      <c r="I269" s="1663"/>
      <c r="J269" s="1664"/>
      <c r="K269" s="1664"/>
      <c r="L269" s="1664"/>
      <c r="M269" s="1664"/>
      <c r="N269" s="1665"/>
      <c r="O269" s="1759" t="s">
        <v>1145</v>
      </c>
      <c r="P269" s="1759"/>
    </row>
    <row r="270" spans="1:16" s="172" customFormat="1" ht="21.75" customHeight="1">
      <c r="B270" s="1427" t="s">
        <v>1146</v>
      </c>
      <c r="C270" s="1428"/>
      <c r="D270" s="1428"/>
      <c r="E270" s="1428"/>
      <c r="F270" s="1428"/>
      <c r="G270" s="1428"/>
      <c r="H270" s="1428"/>
      <c r="I270" s="1428"/>
      <c r="J270" s="1428"/>
      <c r="K270" s="1428"/>
      <c r="L270" s="1428"/>
      <c r="M270" s="1428"/>
      <c r="N270" s="1429"/>
      <c r="O270" s="1708"/>
      <c r="P270" s="1708"/>
    </row>
    <row r="271" spans="1:16" s="172" customFormat="1" ht="63.95" customHeight="1">
      <c r="B271" s="358" t="s">
        <v>394</v>
      </c>
      <c r="C271" s="1450" t="s">
        <v>1147</v>
      </c>
      <c r="D271" s="1450"/>
      <c r="E271" s="1450"/>
      <c r="F271" s="1450"/>
      <c r="G271" s="359" t="s">
        <v>834</v>
      </c>
      <c r="H271" s="1818" t="s">
        <v>897</v>
      </c>
      <c r="I271" s="3029"/>
      <c r="J271" s="3029"/>
      <c r="K271" s="3029"/>
      <c r="L271" s="3029"/>
      <c r="M271" s="3029"/>
      <c r="N271" s="3030"/>
      <c r="O271" s="1708"/>
      <c r="P271" s="1708"/>
    </row>
    <row r="272" spans="1:16" s="172" customFormat="1" ht="33" customHeight="1">
      <c r="B272" s="205" t="s">
        <v>401</v>
      </c>
      <c r="C272" s="1414" t="s">
        <v>1149</v>
      </c>
      <c r="D272" s="1414"/>
      <c r="E272" s="1414"/>
      <c r="F272" s="1414"/>
      <c r="G272" s="1415"/>
      <c r="H272" s="1453"/>
      <c r="I272" s="3031"/>
      <c r="J272" s="3031"/>
      <c r="K272" s="3031"/>
      <c r="L272" s="3031"/>
      <c r="M272" s="3031"/>
      <c r="N272" s="3032"/>
      <c r="O272" s="1708"/>
      <c r="P272" s="1708"/>
    </row>
    <row r="273" spans="2:16" s="172" customFormat="1" ht="28.5" customHeight="1">
      <c r="B273" s="198"/>
      <c r="C273" s="338" t="s">
        <v>418</v>
      </c>
      <c r="D273" s="1450" t="s">
        <v>1087</v>
      </c>
      <c r="E273" s="1450"/>
      <c r="F273" s="1713" t="s">
        <v>1150</v>
      </c>
      <c r="G273" s="1715"/>
      <c r="H273" s="1453"/>
      <c r="I273" s="3031"/>
      <c r="J273" s="3031"/>
      <c r="K273" s="3031"/>
      <c r="L273" s="3031"/>
      <c r="M273" s="3031"/>
      <c r="N273" s="3032"/>
      <c r="O273" s="1708"/>
      <c r="P273" s="1708"/>
    </row>
    <row r="274" spans="2:16" s="172" customFormat="1" ht="28.5" customHeight="1">
      <c r="B274" s="198"/>
      <c r="C274" s="294" t="s">
        <v>508</v>
      </c>
      <c r="D274" s="1414" t="s">
        <v>1151</v>
      </c>
      <c r="E274" s="1415"/>
      <c r="F274" s="1714" t="s">
        <v>2368</v>
      </c>
      <c r="G274" s="1715"/>
      <c r="H274" s="1453"/>
      <c r="I274" s="3031"/>
      <c r="J274" s="3031"/>
      <c r="K274" s="3031"/>
      <c r="L274" s="3031"/>
      <c r="M274" s="3031"/>
      <c r="N274" s="3032"/>
      <c r="O274" s="1708"/>
      <c r="P274" s="1708"/>
    </row>
    <row r="275" spans="2:16" s="172" customFormat="1" ht="28.5" customHeight="1">
      <c r="B275" s="198"/>
      <c r="C275" s="294" t="s">
        <v>510</v>
      </c>
      <c r="D275" s="1414" t="s">
        <v>1152</v>
      </c>
      <c r="E275" s="1415"/>
      <c r="F275" s="1786" t="s">
        <v>2369</v>
      </c>
      <c r="G275" s="1786"/>
      <c r="H275" s="1453"/>
      <c r="I275" s="3031"/>
      <c r="J275" s="3031"/>
      <c r="K275" s="3031"/>
      <c r="L275" s="3031"/>
      <c r="M275" s="3031"/>
      <c r="N275" s="3032"/>
      <c r="O275" s="1708"/>
      <c r="P275" s="1708"/>
    </row>
    <row r="276" spans="2:16" s="172" customFormat="1" ht="29.25" customHeight="1">
      <c r="B276" s="195"/>
      <c r="C276" s="294" t="s">
        <v>512</v>
      </c>
      <c r="D276" s="1414" t="s">
        <v>1153</v>
      </c>
      <c r="E276" s="1414"/>
      <c r="F276" s="1713" t="s">
        <v>1203</v>
      </c>
      <c r="G276" s="1715"/>
      <c r="H276" s="1454"/>
      <c r="I276" s="3033"/>
      <c r="J276" s="3033"/>
      <c r="K276" s="3033"/>
      <c r="L276" s="3033"/>
      <c r="M276" s="3033"/>
      <c r="N276" s="3034"/>
      <c r="O276" s="1708"/>
      <c r="P276" s="1708"/>
    </row>
    <row r="277" spans="2:16" s="172" customFormat="1" ht="102" customHeight="1">
      <c r="B277" s="358" t="s">
        <v>403</v>
      </c>
      <c r="C277" s="1414" t="s">
        <v>1154</v>
      </c>
      <c r="D277" s="1414"/>
      <c r="E277" s="1415"/>
      <c r="F277" s="1714" t="s">
        <v>2370</v>
      </c>
      <c r="G277" s="1715"/>
      <c r="H277" s="216" t="s">
        <v>897</v>
      </c>
      <c r="I277" s="1804"/>
      <c r="J277" s="1805"/>
      <c r="K277" s="1805"/>
      <c r="L277" s="1805"/>
      <c r="M277" s="1805"/>
      <c r="N277" s="1806"/>
      <c r="O277" s="1755"/>
      <c r="P277" s="1755"/>
    </row>
    <row r="278" spans="2:16" s="172" customFormat="1" ht="60" customHeight="1">
      <c r="B278" s="1830" t="s">
        <v>677</v>
      </c>
      <c r="C278" s="1697" t="s">
        <v>1157</v>
      </c>
      <c r="D278" s="1697"/>
      <c r="E278" s="1697"/>
      <c r="F278" s="1697"/>
      <c r="G278" s="1698"/>
      <c r="H278" s="1833" t="s">
        <v>1158</v>
      </c>
      <c r="I278" s="1834"/>
      <c r="J278" s="1835"/>
      <c r="K278" s="1836" t="s">
        <v>1159</v>
      </c>
      <c r="L278" s="1837"/>
      <c r="M278" s="1837"/>
      <c r="N278" s="1838"/>
      <c r="O278" s="361" t="s">
        <v>1160</v>
      </c>
      <c r="P278" s="362" t="s">
        <v>1160</v>
      </c>
    </row>
    <row r="279" spans="2:16" s="172" customFormat="1" ht="108" customHeight="1">
      <c r="B279" s="1447"/>
      <c r="C279" s="1831"/>
      <c r="D279" s="1831"/>
      <c r="E279" s="1831"/>
      <c r="F279" s="1831"/>
      <c r="G279" s="1832"/>
      <c r="H279" s="363" t="s">
        <v>1161</v>
      </c>
      <c r="I279" s="364" t="s">
        <v>1162</v>
      </c>
      <c r="J279" s="364" t="s">
        <v>1163</v>
      </c>
      <c r="K279" s="363" t="s">
        <v>1164</v>
      </c>
      <c r="L279" s="363" t="s">
        <v>1165</v>
      </c>
      <c r="M279" s="364" t="s">
        <v>1166</v>
      </c>
      <c r="N279" s="365" t="s">
        <v>907</v>
      </c>
      <c r="O279" s="342" t="s">
        <v>2371</v>
      </c>
      <c r="P279" s="342"/>
    </row>
    <row r="280" spans="2:16" s="172" customFormat="1" ht="21" customHeight="1">
      <c r="B280" s="366" t="s">
        <v>394</v>
      </c>
      <c r="C280" s="1839" t="s">
        <v>1168</v>
      </c>
      <c r="D280" s="1839"/>
      <c r="E280" s="1839"/>
      <c r="F280" s="1839"/>
      <c r="G280" s="1839"/>
      <c r="H280" s="1839"/>
      <c r="I280" s="1839"/>
      <c r="J280" s="1839"/>
      <c r="K280" s="1839"/>
      <c r="L280" s="1839"/>
      <c r="M280" s="1839"/>
      <c r="N280" s="1840"/>
      <c r="O280" s="1998" t="s">
        <v>2372</v>
      </c>
      <c r="P280" s="1841" t="s">
        <v>1170</v>
      </c>
    </row>
    <row r="281" spans="2:16" s="172" customFormat="1" ht="24.75" customHeight="1">
      <c r="B281" s="335" t="s">
        <v>418</v>
      </c>
      <c r="C281" s="1844" t="s">
        <v>1171</v>
      </c>
      <c r="D281" s="1844"/>
      <c r="E281" s="1844"/>
      <c r="F281" s="1844"/>
      <c r="G281" s="1845"/>
      <c r="H281" s="369">
        <v>0</v>
      </c>
      <c r="I281" s="370">
        <v>4</v>
      </c>
      <c r="J281" s="371">
        <f t="shared" ref="J281:J300" si="0">MIN(H281/I281,1)</f>
        <v>0</v>
      </c>
      <c r="K281" s="754">
        <v>0</v>
      </c>
      <c r="L281" s="754">
        <v>12</v>
      </c>
      <c r="M281" s="373">
        <f>MIN(K281/L281,1)</f>
        <v>0</v>
      </c>
      <c r="N281" s="374"/>
      <c r="O281" s="1996"/>
      <c r="P281" s="1843"/>
    </row>
    <row r="282" spans="2:16" s="172" customFormat="1" ht="27.6" customHeight="1">
      <c r="B282" s="335" t="s">
        <v>508</v>
      </c>
      <c r="C282" s="1844" t="s">
        <v>1172</v>
      </c>
      <c r="D282" s="1844"/>
      <c r="E282" s="1844"/>
      <c r="F282" s="1844"/>
      <c r="G282" s="1845"/>
      <c r="H282" s="755" t="s">
        <v>92</v>
      </c>
      <c r="I282" s="428" t="s">
        <v>92</v>
      </c>
      <c r="J282" s="378" t="s">
        <v>92</v>
      </c>
      <c r="K282" s="755" t="s">
        <v>92</v>
      </c>
      <c r="L282" s="428" t="s">
        <v>92</v>
      </c>
      <c r="M282" s="378" t="s">
        <v>92</v>
      </c>
      <c r="N282" s="756" t="s">
        <v>2373</v>
      </c>
      <c r="O282" s="1627" t="s">
        <v>2371</v>
      </c>
      <c r="P282" s="1708"/>
    </row>
    <row r="283" spans="2:16" s="172" customFormat="1" ht="40.5" customHeight="1">
      <c r="B283" s="335" t="s">
        <v>510</v>
      </c>
      <c r="C283" s="1844" t="s">
        <v>1173</v>
      </c>
      <c r="D283" s="1844"/>
      <c r="E283" s="1845"/>
      <c r="F283" s="1789"/>
      <c r="G283" s="1846"/>
      <c r="H283" s="755" t="s">
        <v>92</v>
      </c>
      <c r="I283" s="428" t="s">
        <v>92</v>
      </c>
      <c r="J283" s="378" t="s">
        <v>92</v>
      </c>
      <c r="K283" s="755" t="s">
        <v>92</v>
      </c>
      <c r="L283" s="428" t="s">
        <v>92</v>
      </c>
      <c r="M283" s="378" t="s">
        <v>92</v>
      </c>
      <c r="N283" s="756" t="s">
        <v>2373</v>
      </c>
      <c r="O283" s="1627"/>
      <c r="P283" s="1708"/>
    </row>
    <row r="284" spans="2:16" s="172" customFormat="1" ht="20.25" customHeight="1">
      <c r="B284" s="380" t="s">
        <v>401</v>
      </c>
      <c r="C284" s="1994" t="s">
        <v>1175</v>
      </c>
      <c r="D284" s="1994"/>
      <c r="E284" s="1994"/>
      <c r="F284" s="1994"/>
      <c r="G284" s="1999"/>
      <c r="H284" s="369">
        <v>0</v>
      </c>
      <c r="I284" s="370">
        <v>4</v>
      </c>
      <c r="J284" s="371">
        <f t="shared" si="0"/>
        <v>0</v>
      </c>
      <c r="K284" s="369">
        <v>0</v>
      </c>
      <c r="L284" s="369">
        <v>12</v>
      </c>
      <c r="M284" s="373">
        <f>MIN(K284/L284,1)</f>
        <v>0</v>
      </c>
      <c r="N284" s="379"/>
      <c r="O284" s="1766"/>
      <c r="P284" s="1755"/>
    </row>
    <row r="285" spans="2:16" s="172" customFormat="1" ht="20.25" customHeight="1">
      <c r="B285" s="380" t="s">
        <v>403</v>
      </c>
      <c r="C285" s="1994" t="s">
        <v>1176</v>
      </c>
      <c r="D285" s="1994"/>
      <c r="E285" s="1994"/>
      <c r="F285" s="1994"/>
      <c r="G285" s="1994"/>
      <c r="H285" s="1994"/>
      <c r="I285" s="1994"/>
      <c r="J285" s="1994"/>
      <c r="K285" s="1994"/>
      <c r="L285" s="1994"/>
      <c r="M285" s="1994"/>
      <c r="N285" s="1995"/>
      <c r="O285" s="1841"/>
      <c r="P285" s="1841"/>
    </row>
    <row r="286" spans="2:16" s="172" customFormat="1" ht="27.6" customHeight="1">
      <c r="B286" s="334" t="s">
        <v>418</v>
      </c>
      <c r="C286" s="1844" t="s">
        <v>1177</v>
      </c>
      <c r="D286" s="1844"/>
      <c r="E286" s="1844"/>
      <c r="F286" s="1844"/>
      <c r="G286" s="1845"/>
      <c r="H286" s="755" t="s">
        <v>92</v>
      </c>
      <c r="I286" s="428" t="s">
        <v>92</v>
      </c>
      <c r="J286" s="378" t="s">
        <v>92</v>
      </c>
      <c r="K286" s="755" t="s">
        <v>92</v>
      </c>
      <c r="L286" s="428" t="s">
        <v>92</v>
      </c>
      <c r="M286" s="378" t="s">
        <v>92</v>
      </c>
      <c r="N286" s="757" t="s">
        <v>2373</v>
      </c>
      <c r="O286" s="1996"/>
      <c r="P286" s="1843"/>
    </row>
    <row r="287" spans="2:16" s="172" customFormat="1" ht="24.75" customHeight="1">
      <c r="B287" s="334" t="s">
        <v>508</v>
      </c>
      <c r="C287" s="1844" t="s">
        <v>1178</v>
      </c>
      <c r="D287" s="1844"/>
      <c r="E287" s="1844"/>
      <c r="F287" s="1844"/>
      <c r="G287" s="368"/>
      <c r="H287" s="369">
        <v>0</v>
      </c>
      <c r="I287" s="370">
        <v>4</v>
      </c>
      <c r="J287" s="371">
        <f t="shared" si="0"/>
        <v>0</v>
      </c>
      <c r="K287" s="369">
        <v>0</v>
      </c>
      <c r="L287" s="369">
        <v>12</v>
      </c>
      <c r="M287" s="373">
        <f>MIN(K287/L287,1)</f>
        <v>0</v>
      </c>
      <c r="N287" s="757"/>
      <c r="O287" s="1996"/>
      <c r="P287" s="1843"/>
    </row>
    <row r="288" spans="2:16" s="172" customFormat="1" ht="27" customHeight="1">
      <c r="B288" s="334" t="s">
        <v>510</v>
      </c>
      <c r="C288" s="1844" t="s">
        <v>1179</v>
      </c>
      <c r="D288" s="1844"/>
      <c r="E288" s="1844"/>
      <c r="F288" s="1844"/>
      <c r="G288" s="1845"/>
      <c r="H288" s="755" t="s">
        <v>92</v>
      </c>
      <c r="I288" s="428" t="s">
        <v>92</v>
      </c>
      <c r="J288" s="378" t="s">
        <v>92</v>
      </c>
      <c r="K288" s="755" t="s">
        <v>92</v>
      </c>
      <c r="L288" s="428" t="s">
        <v>92</v>
      </c>
      <c r="M288" s="378" t="s">
        <v>92</v>
      </c>
      <c r="N288" s="757" t="s">
        <v>2373</v>
      </c>
      <c r="O288" s="1996"/>
      <c r="P288" s="1843"/>
    </row>
    <row r="289" spans="2:16" s="172" customFormat="1" ht="18" customHeight="1">
      <c r="B289" s="380" t="s">
        <v>405</v>
      </c>
      <c r="C289" s="1839" t="s">
        <v>1180</v>
      </c>
      <c r="D289" s="1839"/>
      <c r="E289" s="1839"/>
      <c r="F289" s="1839"/>
      <c r="G289" s="1839"/>
      <c r="H289" s="1839"/>
      <c r="I289" s="1839"/>
      <c r="J289" s="1839"/>
      <c r="K289" s="1839"/>
      <c r="L289" s="1839"/>
      <c r="M289" s="1839"/>
      <c r="N289" s="1840"/>
      <c r="O289" s="1996"/>
      <c r="P289" s="1843"/>
    </row>
    <row r="290" spans="2:16" s="172" customFormat="1" ht="22.5" customHeight="1">
      <c r="B290" s="334" t="s">
        <v>418</v>
      </c>
      <c r="C290" s="1844" t="s">
        <v>1181</v>
      </c>
      <c r="D290" s="1844"/>
      <c r="E290" s="1844"/>
      <c r="F290" s="1844"/>
      <c r="G290" s="1845"/>
      <c r="H290" s="369">
        <v>0</v>
      </c>
      <c r="I290" s="370">
        <v>4</v>
      </c>
      <c r="J290" s="371">
        <f t="shared" si="0"/>
        <v>0</v>
      </c>
      <c r="K290" s="369">
        <v>0</v>
      </c>
      <c r="L290" s="369">
        <v>12</v>
      </c>
      <c r="M290" s="371">
        <f>MIN(K290/L290,1)</f>
        <v>0</v>
      </c>
      <c r="N290" s="758"/>
      <c r="O290" s="1996"/>
      <c r="P290" s="1843"/>
    </row>
    <row r="291" spans="2:16" s="172" customFormat="1" ht="30" customHeight="1">
      <c r="B291" s="334" t="s">
        <v>508</v>
      </c>
      <c r="C291" s="1844" t="s">
        <v>1182</v>
      </c>
      <c r="D291" s="1844"/>
      <c r="E291" s="1844"/>
      <c r="F291" s="1844"/>
      <c r="G291" s="1845"/>
      <c r="H291" s="755" t="s">
        <v>92</v>
      </c>
      <c r="I291" s="428" t="s">
        <v>92</v>
      </c>
      <c r="J291" s="378" t="s">
        <v>92</v>
      </c>
      <c r="K291" s="755" t="s">
        <v>92</v>
      </c>
      <c r="L291" s="428" t="s">
        <v>92</v>
      </c>
      <c r="M291" s="378" t="s">
        <v>92</v>
      </c>
      <c r="N291" s="758" t="s">
        <v>2373</v>
      </c>
      <c r="O291" s="1996"/>
      <c r="P291" s="1843"/>
    </row>
    <row r="292" spans="2:16" s="172" customFormat="1" ht="27" customHeight="1">
      <c r="B292" s="380" t="s">
        <v>408</v>
      </c>
      <c r="C292" s="1839" t="s">
        <v>1183</v>
      </c>
      <c r="D292" s="1839"/>
      <c r="E292" s="1839"/>
      <c r="F292" s="1839"/>
      <c r="G292" s="1839"/>
      <c r="H292" s="369">
        <v>0</v>
      </c>
      <c r="I292" s="370">
        <v>4</v>
      </c>
      <c r="J292" s="371">
        <f t="shared" si="0"/>
        <v>0</v>
      </c>
      <c r="K292" s="369">
        <v>0</v>
      </c>
      <c r="L292" s="369">
        <v>12</v>
      </c>
      <c r="M292" s="371">
        <f>MIN(K292/L292,1)</f>
        <v>0</v>
      </c>
      <c r="N292" s="758"/>
      <c r="O292" s="1996"/>
      <c r="P292" s="1843"/>
    </row>
    <row r="293" spans="2:16" s="172" customFormat="1" ht="27.95" customHeight="1">
      <c r="B293" s="380" t="s">
        <v>410</v>
      </c>
      <c r="C293" s="1839" t="s">
        <v>1184</v>
      </c>
      <c r="D293" s="1839"/>
      <c r="E293" s="1839"/>
      <c r="F293" s="1839"/>
      <c r="G293" s="1839"/>
      <c r="H293" s="755" t="s">
        <v>92</v>
      </c>
      <c r="I293" s="428" t="s">
        <v>92</v>
      </c>
      <c r="J293" s="378" t="s">
        <v>92</v>
      </c>
      <c r="K293" s="755" t="s">
        <v>92</v>
      </c>
      <c r="L293" s="428" t="s">
        <v>92</v>
      </c>
      <c r="M293" s="378" t="s">
        <v>92</v>
      </c>
      <c r="N293" s="758" t="s">
        <v>2374</v>
      </c>
      <c r="O293" s="1996"/>
      <c r="P293" s="1843"/>
    </row>
    <row r="294" spans="2:16" s="172" customFormat="1" ht="22.5" customHeight="1">
      <c r="B294" s="380" t="s">
        <v>413</v>
      </c>
      <c r="C294" s="1839" t="s">
        <v>990</v>
      </c>
      <c r="D294" s="1839"/>
      <c r="E294" s="1839"/>
      <c r="F294" s="1839"/>
      <c r="G294" s="1839"/>
      <c r="H294" s="369">
        <v>0</v>
      </c>
      <c r="I294" s="370">
        <v>4</v>
      </c>
      <c r="J294" s="371">
        <f t="shared" si="0"/>
        <v>0</v>
      </c>
      <c r="K294" s="369">
        <v>0</v>
      </c>
      <c r="L294" s="369">
        <v>12</v>
      </c>
      <c r="M294" s="371">
        <f t="shared" ref="M294:M295" si="1">MIN(K294/L294,1)</f>
        <v>0</v>
      </c>
      <c r="N294" s="758"/>
      <c r="O294" s="1996"/>
      <c r="P294" s="1843"/>
    </row>
    <row r="295" spans="2:16" s="172" customFormat="1" ht="22.5" customHeight="1">
      <c r="B295" s="380" t="s">
        <v>416</v>
      </c>
      <c r="C295" s="1839" t="s">
        <v>1109</v>
      </c>
      <c r="D295" s="1839"/>
      <c r="E295" s="1839"/>
      <c r="F295" s="1839"/>
      <c r="G295" s="1839"/>
      <c r="H295" s="369">
        <v>0</v>
      </c>
      <c r="I295" s="370">
        <v>4</v>
      </c>
      <c r="J295" s="371">
        <f t="shared" si="0"/>
        <v>0</v>
      </c>
      <c r="K295" s="369">
        <v>0</v>
      </c>
      <c r="L295" s="369">
        <v>12</v>
      </c>
      <c r="M295" s="371">
        <f t="shared" si="1"/>
        <v>0</v>
      </c>
      <c r="N295" s="758"/>
      <c r="O295" s="1996"/>
      <c r="P295" s="1843"/>
    </row>
    <row r="296" spans="2:16" s="172" customFormat="1" ht="18.75" customHeight="1">
      <c r="B296" s="380" t="s">
        <v>418</v>
      </c>
      <c r="C296" s="1839" t="s">
        <v>1186</v>
      </c>
      <c r="D296" s="1839"/>
      <c r="E296" s="1839"/>
      <c r="F296" s="1839"/>
      <c r="G296" s="1839"/>
      <c r="H296" s="1839"/>
      <c r="I296" s="1839"/>
      <c r="J296" s="1839"/>
      <c r="K296" s="1839"/>
      <c r="L296" s="1839"/>
      <c r="M296" s="1839"/>
      <c r="N296" s="1840"/>
      <c r="O296" s="1843"/>
      <c r="P296" s="1843"/>
    </row>
    <row r="297" spans="2:16" s="172" customFormat="1" ht="22.5" customHeight="1">
      <c r="B297" s="334" t="s">
        <v>418</v>
      </c>
      <c r="C297" s="1851" t="s">
        <v>1187</v>
      </c>
      <c r="D297" s="1851"/>
      <c r="E297" s="1851"/>
      <c r="F297" s="1851"/>
      <c r="G297" s="1852"/>
      <c r="H297" s="369">
        <v>0</v>
      </c>
      <c r="I297" s="370">
        <v>4</v>
      </c>
      <c r="J297" s="371">
        <f t="shared" si="0"/>
        <v>0</v>
      </c>
      <c r="K297" s="369">
        <v>0</v>
      </c>
      <c r="L297" s="369">
        <v>12</v>
      </c>
      <c r="M297" s="371">
        <f>MIN(K297/L297,1)</f>
        <v>0</v>
      </c>
      <c r="N297" s="757"/>
      <c r="O297" s="1996"/>
      <c r="P297" s="1843"/>
    </row>
    <row r="298" spans="2:16" s="172" customFormat="1" ht="31.5" customHeight="1">
      <c r="B298" s="334" t="s">
        <v>508</v>
      </c>
      <c r="C298" s="1851" t="s">
        <v>1188</v>
      </c>
      <c r="D298" s="1851"/>
      <c r="E298" s="1851"/>
      <c r="F298" s="1851"/>
      <c r="G298" s="1852"/>
      <c r="H298" s="755" t="s">
        <v>92</v>
      </c>
      <c r="I298" s="428" t="s">
        <v>92</v>
      </c>
      <c r="J298" s="378" t="s">
        <v>92</v>
      </c>
      <c r="K298" s="755" t="s">
        <v>92</v>
      </c>
      <c r="L298" s="428" t="s">
        <v>92</v>
      </c>
      <c r="M298" s="378" t="s">
        <v>92</v>
      </c>
      <c r="N298" s="759" t="s">
        <v>2374</v>
      </c>
      <c r="O298" s="1996"/>
      <c r="P298" s="1843"/>
    </row>
    <row r="299" spans="2:16" s="172" customFormat="1" ht="30" customHeight="1">
      <c r="B299" s="380" t="s">
        <v>544</v>
      </c>
      <c r="C299" s="1839" t="s">
        <v>1189</v>
      </c>
      <c r="D299" s="1839"/>
      <c r="E299" s="1839"/>
      <c r="F299" s="1839"/>
      <c r="G299" s="1839"/>
      <c r="H299" s="755" t="s">
        <v>92</v>
      </c>
      <c r="I299" s="428" t="s">
        <v>92</v>
      </c>
      <c r="J299" s="378" t="s">
        <v>92</v>
      </c>
      <c r="K299" s="755" t="s">
        <v>92</v>
      </c>
      <c r="L299" s="428" t="s">
        <v>92</v>
      </c>
      <c r="M299" s="378" t="s">
        <v>92</v>
      </c>
      <c r="N299" s="759" t="s">
        <v>2374</v>
      </c>
      <c r="O299" s="1843"/>
      <c r="P299" s="1843"/>
    </row>
    <row r="300" spans="2:16" s="172" customFormat="1" ht="43.5" customHeight="1">
      <c r="B300" s="205" t="s">
        <v>546</v>
      </c>
      <c r="C300" s="1414" t="s">
        <v>1190</v>
      </c>
      <c r="D300" s="1414"/>
      <c r="E300" s="1414"/>
      <c r="F300" s="1414"/>
      <c r="G300" s="1415"/>
      <c r="H300" s="386">
        <f>SUMIF(H281:H282,"&lt;&gt;")+ SUMIF(H284,"&lt;&gt;")+SUMIF(H286:H288,"&lt;&gt;")+SUMIF(H290:H295,"&lt;&gt;")+SUMIF(H297:H299,"&lt;&gt;")</f>
        <v>0</v>
      </c>
      <c r="I300" s="386">
        <f>SUMIF(I281:I282,"&lt;&gt;")+ SUMIF(I284,"&lt;&gt;")+SUMIF(I286:I288,"&lt;&gt;")+SUMIF(I290:I295,"&lt;&gt;")+SUMIF(I297:I299,"&lt;&gt;")</f>
        <v>32</v>
      </c>
      <c r="J300" s="371">
        <f t="shared" si="0"/>
        <v>0</v>
      </c>
      <c r="K300" s="386">
        <f>SUMIF(K281:K282,"&lt;&gt;")+ SUMIF(K284,"&lt;&gt;")+SUMIF(K286:K288,"&lt;&gt;")+SUMIF(K290:K295,"&lt;&gt;")+SUMIF(K297:K299,"&lt;&gt;")</f>
        <v>0</v>
      </c>
      <c r="L300" s="386">
        <f>SUMIF(L281:L282,"&lt;&gt;")+ SUMIF(L284,"&lt;&gt;")+SUMIF(L286:L288,"&lt;&gt;")+SUMIF(L290:L295,"&lt;&gt;")+SUMIF(L297:L299,"&lt;&gt;")</f>
        <v>96</v>
      </c>
      <c r="M300" s="373">
        <f>MIN(K300/L300,1)</f>
        <v>0</v>
      </c>
      <c r="N300" s="760"/>
      <c r="O300" s="1997"/>
      <c r="P300" s="1997"/>
    </row>
    <row r="301" spans="2:16" s="172" customFormat="1" ht="69.75" customHeight="1">
      <c r="B301" s="388" t="s">
        <v>707</v>
      </c>
      <c r="C301" s="1445" t="s">
        <v>1191</v>
      </c>
      <c r="D301" s="1445"/>
      <c r="E301" s="1445"/>
      <c r="F301" s="1445"/>
      <c r="G301" s="1445"/>
      <c r="H301" s="3023"/>
      <c r="I301" s="3024"/>
      <c r="J301" s="3024"/>
      <c r="K301" s="3024"/>
      <c r="L301" s="3024"/>
      <c r="M301" s="3024"/>
      <c r="N301" s="3025"/>
      <c r="O301" s="389"/>
      <c r="P301" s="390"/>
    </row>
    <row r="302" spans="2:16" s="172" customFormat="1" ht="68.25" customHeight="1">
      <c r="B302" s="391" t="s">
        <v>709</v>
      </c>
      <c r="C302" s="1912" t="s">
        <v>1193</v>
      </c>
      <c r="D302" s="1912"/>
      <c r="E302" s="1912"/>
      <c r="F302" s="1912"/>
      <c r="G302" s="1912"/>
      <c r="H302" s="3026"/>
      <c r="I302" s="3027"/>
      <c r="J302" s="3027"/>
      <c r="K302" s="3027"/>
      <c r="L302" s="3027"/>
      <c r="M302" s="3027"/>
      <c r="N302" s="3028"/>
      <c r="O302" s="392"/>
      <c r="P302" s="393"/>
    </row>
    <row r="303" spans="2:16" s="172" customFormat="1" ht="24" customHeight="1">
      <c r="B303" s="1416" t="s">
        <v>1194</v>
      </c>
      <c r="C303" s="1417"/>
      <c r="D303" s="1417"/>
      <c r="E303" s="1417"/>
      <c r="F303" s="1417"/>
      <c r="G303" s="1417"/>
      <c r="H303" s="1417"/>
      <c r="I303" s="1417"/>
      <c r="J303" s="1417"/>
      <c r="K303" s="1417"/>
      <c r="L303" s="1417"/>
      <c r="M303" s="1417"/>
      <c r="N303" s="1417"/>
      <c r="O303" s="1417"/>
      <c r="P303" s="1418"/>
    </row>
    <row r="304" spans="2:16" s="172" customFormat="1" ht="44.25" customHeight="1">
      <c r="B304" s="298" t="s">
        <v>712</v>
      </c>
      <c r="C304" s="1414" t="s">
        <v>1195</v>
      </c>
      <c r="D304" s="1414"/>
      <c r="E304" s="1414"/>
      <c r="F304" s="1414"/>
      <c r="G304" s="1415"/>
      <c r="H304" s="1574" t="s">
        <v>834</v>
      </c>
      <c r="I304" s="1685"/>
      <c r="J304" s="1575"/>
      <c r="K304" s="394" t="s">
        <v>897</v>
      </c>
      <c r="L304" s="1985"/>
      <c r="M304" s="1986"/>
      <c r="N304" s="1987"/>
      <c r="O304" s="395" t="s">
        <v>2375</v>
      </c>
      <c r="P304" s="328"/>
    </row>
    <row r="305" spans="2:16" s="172" customFormat="1" ht="34.5" customHeight="1">
      <c r="B305" s="227" t="s">
        <v>714</v>
      </c>
      <c r="C305" s="1414" t="s">
        <v>1196</v>
      </c>
      <c r="D305" s="1414"/>
      <c r="E305" s="1414"/>
      <c r="F305" s="1414"/>
      <c r="G305" s="1415"/>
      <c r="H305" s="1574" t="s">
        <v>834</v>
      </c>
      <c r="I305" s="1685"/>
      <c r="J305" s="1575"/>
      <c r="K305" s="1756" t="s">
        <v>897</v>
      </c>
      <c r="L305" s="1931"/>
      <c r="M305" s="1932"/>
      <c r="N305" s="1933"/>
      <c r="O305" s="1708" t="s">
        <v>2376</v>
      </c>
      <c r="P305" s="1709"/>
    </row>
    <row r="306" spans="2:16" s="172" customFormat="1" ht="37.5" customHeight="1">
      <c r="B306" s="195" t="s">
        <v>394</v>
      </c>
      <c r="C306" s="1450" t="s">
        <v>1197</v>
      </c>
      <c r="D306" s="1450"/>
      <c r="E306" s="1450"/>
      <c r="F306" s="1450"/>
      <c r="G306" s="1451"/>
      <c r="H306" s="1574" t="s">
        <v>848</v>
      </c>
      <c r="I306" s="1685"/>
      <c r="J306" s="1575"/>
      <c r="K306" s="1757"/>
      <c r="L306" s="1941"/>
      <c r="M306" s="1942"/>
      <c r="N306" s="1943"/>
      <c r="O306" s="1708"/>
      <c r="P306" s="1708"/>
    </row>
    <row r="307" spans="2:16" s="172" customFormat="1" ht="37.5" customHeight="1">
      <c r="B307" s="198" t="s">
        <v>401</v>
      </c>
      <c r="C307" s="1414" t="s">
        <v>1198</v>
      </c>
      <c r="D307" s="1414"/>
      <c r="E307" s="1414"/>
      <c r="F307" s="1414"/>
      <c r="G307" s="1415"/>
      <c r="H307" s="1574" t="s">
        <v>865</v>
      </c>
      <c r="I307" s="1685"/>
      <c r="J307" s="1575"/>
      <c r="K307" s="1758"/>
      <c r="L307" s="1934"/>
      <c r="M307" s="1935"/>
      <c r="N307" s="1936"/>
      <c r="O307" s="1708"/>
      <c r="P307" s="1708"/>
    </row>
    <row r="308" spans="2:16" s="172" customFormat="1" ht="37.5" customHeight="1">
      <c r="B308" s="233" t="s">
        <v>718</v>
      </c>
      <c r="C308" s="1414" t="s">
        <v>1199</v>
      </c>
      <c r="D308" s="1414"/>
      <c r="E308" s="1414"/>
      <c r="F308" s="1414"/>
      <c r="G308" s="1415"/>
      <c r="H308" s="1574" t="s">
        <v>2377</v>
      </c>
      <c r="I308" s="1685"/>
      <c r="J308" s="1575"/>
      <c r="K308" s="319" t="s">
        <v>897</v>
      </c>
      <c r="L308" s="1931"/>
      <c r="M308" s="1932"/>
      <c r="N308" s="1933"/>
      <c r="O308" s="1708"/>
      <c r="P308" s="1708"/>
    </row>
    <row r="309" spans="2:16" s="172" customFormat="1" ht="37.5" customHeight="1">
      <c r="B309" s="227" t="s">
        <v>720</v>
      </c>
      <c r="C309" s="1414" t="s">
        <v>1200</v>
      </c>
      <c r="D309" s="1414"/>
      <c r="E309" s="1414"/>
      <c r="F309" s="1414"/>
      <c r="G309" s="1415"/>
      <c r="H309" s="1574" t="s">
        <v>834</v>
      </c>
      <c r="I309" s="1685"/>
      <c r="J309" s="1575"/>
      <c r="K309" s="319" t="s">
        <v>897</v>
      </c>
      <c r="L309" s="1928"/>
      <c r="M309" s="1929"/>
      <c r="N309" s="1930"/>
      <c r="O309" s="1708"/>
      <c r="P309" s="1755"/>
    </row>
    <row r="310" spans="2:16" s="172" customFormat="1" ht="39" customHeight="1">
      <c r="B310" s="253" t="s">
        <v>722</v>
      </c>
      <c r="C310" s="1450" t="s">
        <v>1201</v>
      </c>
      <c r="D310" s="1450"/>
      <c r="E310" s="1450"/>
      <c r="F310" s="1450"/>
      <c r="G310" s="1451"/>
      <c r="H310" s="1574" t="s">
        <v>848</v>
      </c>
      <c r="I310" s="1685"/>
      <c r="J310" s="1575"/>
      <c r="K310" s="1756" t="s">
        <v>897</v>
      </c>
      <c r="L310" s="1931"/>
      <c r="M310" s="1932"/>
      <c r="N310" s="1933"/>
      <c r="O310" s="1709" t="s">
        <v>2378</v>
      </c>
      <c r="P310" s="1709"/>
    </row>
    <row r="311" spans="2:16" s="172" customFormat="1" ht="39" customHeight="1">
      <c r="B311" s="191" t="s">
        <v>724</v>
      </c>
      <c r="C311" s="1414" t="s">
        <v>1202</v>
      </c>
      <c r="D311" s="1414"/>
      <c r="E311" s="1414"/>
      <c r="F311" s="1414"/>
      <c r="G311" s="1415"/>
      <c r="H311" s="1574" t="s">
        <v>1203</v>
      </c>
      <c r="I311" s="1685"/>
      <c r="J311" s="1575"/>
      <c r="K311" s="1757"/>
      <c r="L311" s="1941"/>
      <c r="M311" s="1942"/>
      <c r="N311" s="1943"/>
      <c r="O311" s="1708"/>
      <c r="P311" s="1708"/>
    </row>
    <row r="312" spans="2:16" s="172" customFormat="1" ht="39" customHeight="1">
      <c r="B312" s="214" t="s">
        <v>726</v>
      </c>
      <c r="C312" s="1414" t="s">
        <v>1204</v>
      </c>
      <c r="D312" s="1414"/>
      <c r="E312" s="1414"/>
      <c r="F312" s="1414"/>
      <c r="G312" s="1415"/>
      <c r="H312" s="1574" t="s">
        <v>2379</v>
      </c>
      <c r="I312" s="1685"/>
      <c r="J312" s="1575"/>
      <c r="K312" s="1757"/>
      <c r="L312" s="1941"/>
      <c r="M312" s="1942"/>
      <c r="N312" s="1943"/>
      <c r="O312" s="1708"/>
      <c r="P312" s="1708"/>
    </row>
    <row r="313" spans="2:16" s="172" customFormat="1" ht="39" customHeight="1">
      <c r="B313" s="358" t="s">
        <v>394</v>
      </c>
      <c r="C313" s="1414" t="s">
        <v>1205</v>
      </c>
      <c r="D313" s="1414"/>
      <c r="E313" s="1414"/>
      <c r="F313" s="1414"/>
      <c r="G313" s="1415"/>
      <c r="H313" s="1574" t="s">
        <v>2379</v>
      </c>
      <c r="I313" s="1685"/>
      <c r="J313" s="1575"/>
      <c r="K313" s="1757"/>
      <c r="L313" s="1941"/>
      <c r="M313" s="1942"/>
      <c r="N313" s="1943"/>
      <c r="O313" s="1708"/>
      <c r="P313" s="1755"/>
    </row>
    <row r="314" spans="2:16" s="172" customFormat="1" ht="51" customHeight="1">
      <c r="B314" s="298" t="s">
        <v>729</v>
      </c>
      <c r="C314" s="1414" t="s">
        <v>1206</v>
      </c>
      <c r="D314" s="1414"/>
      <c r="E314" s="1414"/>
      <c r="F314" s="1414"/>
      <c r="G314" s="1415"/>
      <c r="H314" s="1574" t="s">
        <v>848</v>
      </c>
      <c r="I314" s="1685"/>
      <c r="J314" s="1575"/>
      <c r="K314" s="1757"/>
      <c r="L314" s="1941"/>
      <c r="M314" s="1942"/>
      <c r="N314" s="1943"/>
      <c r="O314" s="1443" t="s">
        <v>2380</v>
      </c>
      <c r="P314" s="1443"/>
    </row>
    <row r="315" spans="2:16" s="172" customFormat="1" ht="38.25" customHeight="1">
      <c r="B315" s="266" t="s">
        <v>394</v>
      </c>
      <c r="C315" s="1445" t="s">
        <v>1207</v>
      </c>
      <c r="D315" s="1445"/>
      <c r="E315" s="1445"/>
      <c r="F315" s="1445"/>
      <c r="G315" s="1817"/>
      <c r="H315" s="1574"/>
      <c r="I315" s="1685"/>
      <c r="J315" s="1575"/>
      <c r="K315" s="1870"/>
      <c r="L315" s="1944"/>
      <c r="M315" s="1945"/>
      <c r="N315" s="1946"/>
      <c r="O315" s="1444"/>
      <c r="P315" s="1444"/>
    </row>
    <row r="316" spans="2:16" s="172" customFormat="1" ht="21.75" customHeight="1">
      <c r="B316" s="1416" t="s">
        <v>1209</v>
      </c>
      <c r="C316" s="1417"/>
      <c r="D316" s="1417"/>
      <c r="E316" s="1417"/>
      <c r="F316" s="1417"/>
      <c r="G316" s="1417"/>
      <c r="H316" s="1417"/>
      <c r="I316" s="1417"/>
      <c r="J316" s="1417"/>
      <c r="K316" s="1882"/>
      <c r="L316" s="1417"/>
      <c r="M316" s="1417"/>
      <c r="N316" s="1417"/>
      <c r="O316" s="1417"/>
      <c r="P316" s="1418"/>
    </row>
    <row r="317" spans="2:16" s="172" customFormat="1" ht="28.5" customHeight="1">
      <c r="B317" s="214" t="s">
        <v>733</v>
      </c>
      <c r="C317" s="1450" t="s">
        <v>1210</v>
      </c>
      <c r="D317" s="1450"/>
      <c r="E317" s="1450"/>
      <c r="F317" s="1450"/>
      <c r="G317" s="1450"/>
      <c r="H317" s="1574">
        <v>1</v>
      </c>
      <c r="I317" s="1685"/>
      <c r="J317" s="1685"/>
      <c r="K317" s="1885" t="s">
        <v>897</v>
      </c>
      <c r="L317" s="1886"/>
      <c r="M317" s="1887"/>
      <c r="N317" s="1888"/>
      <c r="O317" s="1759" t="s">
        <v>2381</v>
      </c>
      <c r="P317" s="1759"/>
    </row>
    <row r="318" spans="2:16" s="172" customFormat="1" ht="30.75" customHeight="1">
      <c r="B318" s="195" t="s">
        <v>394</v>
      </c>
      <c r="C318" s="1450" t="s">
        <v>1212</v>
      </c>
      <c r="D318" s="1450"/>
      <c r="E318" s="1450"/>
      <c r="F318" s="1450"/>
      <c r="G318" s="1450"/>
      <c r="H318" s="1574" t="s">
        <v>834</v>
      </c>
      <c r="I318" s="1685"/>
      <c r="J318" s="1575"/>
      <c r="K318" s="1757"/>
      <c r="L318" s="1568"/>
      <c r="M318" s="1569"/>
      <c r="N318" s="1570"/>
      <c r="O318" s="1708"/>
      <c r="P318" s="1708"/>
    </row>
    <row r="319" spans="2:16" s="172" customFormat="1" ht="39" customHeight="1">
      <c r="B319" s="195" t="s">
        <v>401</v>
      </c>
      <c r="C319" s="1414" t="s">
        <v>1213</v>
      </c>
      <c r="D319" s="1414"/>
      <c r="E319" s="1414"/>
      <c r="F319" s="1414"/>
      <c r="G319" s="1415"/>
      <c r="H319" s="1574" t="s">
        <v>337</v>
      </c>
      <c r="I319" s="1685"/>
      <c r="J319" s="1575"/>
      <c r="K319" s="1757"/>
      <c r="L319" s="1568"/>
      <c r="M319" s="1569"/>
      <c r="N319" s="1570"/>
      <c r="O319" s="1708"/>
      <c r="P319" s="1708"/>
    </row>
    <row r="320" spans="2:16" s="172" customFormat="1" ht="35.25" customHeight="1">
      <c r="B320" s="214" t="s">
        <v>737</v>
      </c>
      <c r="C320" s="1464" t="s">
        <v>1214</v>
      </c>
      <c r="D320" s="1464"/>
      <c r="E320" s="1464"/>
      <c r="F320" s="1464"/>
      <c r="G320" s="1465"/>
      <c r="H320" s="1574" t="s">
        <v>848</v>
      </c>
      <c r="I320" s="1685"/>
      <c r="J320" s="1575"/>
      <c r="K320" s="1757"/>
      <c r="L320" s="1571"/>
      <c r="M320" s="1572"/>
      <c r="N320" s="1573"/>
      <c r="O320" s="1708"/>
      <c r="P320" s="1708"/>
    </row>
    <row r="321" spans="1:16" s="172" customFormat="1" ht="39" customHeight="1">
      <c r="B321" s="195" t="s">
        <v>394</v>
      </c>
      <c r="C321" s="1414" t="s">
        <v>1215</v>
      </c>
      <c r="D321" s="1414"/>
      <c r="E321" s="1414"/>
      <c r="F321" s="1414"/>
      <c r="G321" s="1415"/>
      <c r="H321" s="1574" t="s">
        <v>865</v>
      </c>
      <c r="I321" s="1685"/>
      <c r="J321" s="1575"/>
      <c r="K321" s="1756" t="s">
        <v>897</v>
      </c>
      <c r="L321" s="1576"/>
      <c r="M321" s="1577"/>
      <c r="N321" s="1690"/>
      <c r="O321" s="1708"/>
      <c r="P321" s="1708"/>
    </row>
    <row r="322" spans="1:16" s="172" customFormat="1" ht="31.5" customHeight="1">
      <c r="B322" s="198" t="s">
        <v>401</v>
      </c>
      <c r="C322" s="1414" t="s">
        <v>1216</v>
      </c>
      <c r="D322" s="1414"/>
      <c r="E322" s="1414"/>
      <c r="F322" s="1414"/>
      <c r="G322" s="1415"/>
      <c r="H322" s="1563" t="s">
        <v>848</v>
      </c>
      <c r="I322" s="1655"/>
      <c r="J322" s="1564"/>
      <c r="K322" s="1757"/>
      <c r="L322" s="1691"/>
      <c r="M322" s="1692"/>
      <c r="N322" s="1693"/>
      <c r="O322" s="1755"/>
      <c r="P322" s="1755"/>
    </row>
    <row r="323" spans="1:16" s="172" customFormat="1" ht="48.75" customHeight="1">
      <c r="B323" s="1889" t="s">
        <v>1217</v>
      </c>
      <c r="C323" s="1890"/>
      <c r="D323" s="1890"/>
      <c r="E323" s="1890"/>
      <c r="F323" s="1890"/>
      <c r="G323" s="1890"/>
      <c r="H323" s="1890"/>
      <c r="I323" s="1890"/>
      <c r="J323" s="1890"/>
      <c r="K323" s="1890"/>
      <c r="L323" s="1890"/>
      <c r="M323" s="1890"/>
      <c r="N323" s="1891"/>
      <c r="O323" s="375"/>
      <c r="P323" s="375"/>
    </row>
    <row r="324" spans="1:16" s="172" customFormat="1" ht="108" customHeight="1">
      <c r="B324" s="233" t="s">
        <v>742</v>
      </c>
      <c r="C324" s="1414" t="s">
        <v>1218</v>
      </c>
      <c r="D324" s="1414"/>
      <c r="E324" s="1414"/>
      <c r="F324" s="1414"/>
      <c r="G324" s="1414"/>
      <c r="H324" s="1414"/>
      <c r="I324" s="1414"/>
      <c r="J324" s="1414"/>
      <c r="K324" s="1414"/>
      <c r="L324" s="1414"/>
      <c r="M324" s="1414"/>
      <c r="N324" s="1562"/>
      <c r="O324" s="1709" t="s">
        <v>2375</v>
      </c>
      <c r="P324" s="1709"/>
    </row>
    <row r="325" spans="1:16" s="172" customFormat="1" ht="39.75" customHeight="1">
      <c r="A325" s="281"/>
      <c r="B325" s="397" t="s">
        <v>394</v>
      </c>
      <c r="C325" s="1484" t="s">
        <v>1219</v>
      </c>
      <c r="D325" s="1484"/>
      <c r="E325" s="1484"/>
      <c r="F325" s="1484"/>
      <c r="G325" s="1484"/>
      <c r="H325" s="1484"/>
      <c r="I325" s="1484"/>
      <c r="J325" s="1484"/>
      <c r="K325" s="1484"/>
      <c r="L325" s="1900" t="s">
        <v>897</v>
      </c>
      <c r="M325" s="1576"/>
      <c r="N325" s="1690"/>
      <c r="O325" s="1708"/>
      <c r="P325" s="1708"/>
    </row>
    <row r="326" spans="1:16" s="172" customFormat="1" ht="28.5" customHeight="1">
      <c r="A326" s="281"/>
      <c r="B326" s="397"/>
      <c r="C326" s="294" t="s">
        <v>418</v>
      </c>
      <c r="D326" s="1414" t="s">
        <v>1220</v>
      </c>
      <c r="E326" s="1414"/>
      <c r="F326" s="1414"/>
      <c r="G326" s="1414"/>
      <c r="H326" s="1414"/>
      <c r="I326" s="1415"/>
      <c r="J326" s="1574" t="s">
        <v>2382</v>
      </c>
      <c r="K326" s="1575"/>
      <c r="L326" s="1901"/>
      <c r="M326" s="1691"/>
      <c r="N326" s="1693"/>
      <c r="O326" s="1708"/>
      <c r="P326" s="1708"/>
    </row>
    <row r="327" spans="1:16" s="172" customFormat="1" ht="28.5" customHeight="1">
      <c r="A327" s="281"/>
      <c r="B327" s="397"/>
      <c r="C327" s="397" t="s">
        <v>508</v>
      </c>
      <c r="D327" s="1414" t="s">
        <v>1221</v>
      </c>
      <c r="E327" s="1414"/>
      <c r="F327" s="1414"/>
      <c r="G327" s="1414"/>
      <c r="H327" s="1484"/>
      <c r="I327" s="1485"/>
      <c r="J327" s="1883" t="s">
        <v>864</v>
      </c>
      <c r="K327" s="1903"/>
      <c r="L327" s="1901"/>
      <c r="M327" s="1691"/>
      <c r="N327" s="1693"/>
      <c r="O327" s="1708"/>
      <c r="P327" s="1708"/>
    </row>
    <row r="328" spans="1:16" s="172" customFormat="1" ht="21" customHeight="1">
      <c r="A328" s="281"/>
      <c r="B328" s="397"/>
      <c r="C328" s="397" t="s">
        <v>510</v>
      </c>
      <c r="D328" s="1414" t="s">
        <v>1222</v>
      </c>
      <c r="E328" s="1414"/>
      <c r="F328" s="1414"/>
      <c r="G328" s="1414"/>
      <c r="H328" s="1981" t="s">
        <v>1223</v>
      </c>
      <c r="I328" s="1981"/>
      <c r="J328" s="1981" t="s">
        <v>1224</v>
      </c>
      <c r="K328" s="1981"/>
      <c r="L328" s="1901"/>
      <c r="M328" s="1691"/>
      <c r="N328" s="1693"/>
      <c r="O328" s="1708"/>
      <c r="P328" s="1708"/>
    </row>
    <row r="329" spans="1:16" s="172" customFormat="1" ht="41.25" customHeight="1">
      <c r="A329" s="281"/>
      <c r="B329" s="397"/>
      <c r="C329" s="1982" t="s">
        <v>1225</v>
      </c>
      <c r="D329" s="1982"/>
      <c r="E329" s="1982"/>
      <c r="F329" s="1982"/>
      <c r="G329" s="1982"/>
      <c r="H329" s="1559" t="s">
        <v>2383</v>
      </c>
      <c r="I329" s="1561"/>
      <c r="J329" s="1559" t="s">
        <v>2384</v>
      </c>
      <c r="K329" s="1561"/>
      <c r="L329" s="1901"/>
      <c r="M329" s="1691"/>
      <c r="N329" s="1693"/>
      <c r="O329" s="1708"/>
      <c r="P329" s="1708"/>
    </row>
    <row r="330" spans="1:16" s="172" customFormat="1" ht="24.75" customHeight="1">
      <c r="A330" s="281"/>
      <c r="B330" s="397"/>
      <c r="C330" s="397" t="s">
        <v>512</v>
      </c>
      <c r="D330" s="1414" t="s">
        <v>1226</v>
      </c>
      <c r="E330" s="1414"/>
      <c r="F330" s="1414"/>
      <c r="G330" s="1414"/>
      <c r="H330" s="1414"/>
      <c r="I330" s="1414"/>
      <c r="J330" s="1574">
        <v>0</v>
      </c>
      <c r="K330" s="1575"/>
      <c r="L330" s="1901"/>
      <c r="M330" s="1691"/>
      <c r="N330" s="1693"/>
      <c r="O330" s="1708"/>
      <c r="P330" s="1708"/>
    </row>
    <row r="331" spans="1:16" s="172" customFormat="1" ht="34.5" customHeight="1">
      <c r="A331" s="281"/>
      <c r="B331" s="397" t="s">
        <v>401</v>
      </c>
      <c r="C331" s="1484" t="s">
        <v>1227</v>
      </c>
      <c r="D331" s="1484"/>
      <c r="E331" s="1484"/>
      <c r="F331" s="1484"/>
      <c r="G331" s="1484"/>
      <c r="H331" s="1484"/>
      <c r="I331" s="1484"/>
      <c r="J331" s="1484"/>
      <c r="K331" s="1485"/>
      <c r="L331" s="1901"/>
      <c r="M331" s="1691"/>
      <c r="N331" s="1693"/>
      <c r="O331" s="1708"/>
      <c r="P331" s="1708"/>
    </row>
    <row r="332" spans="1:16" s="172" customFormat="1" ht="28.5" customHeight="1">
      <c r="A332" s="281"/>
      <c r="B332" s="397"/>
      <c r="C332" s="397" t="s">
        <v>418</v>
      </c>
      <c r="D332" s="1414" t="s">
        <v>1228</v>
      </c>
      <c r="E332" s="1414"/>
      <c r="F332" s="1414"/>
      <c r="G332" s="1414"/>
      <c r="H332" s="1414"/>
      <c r="I332" s="1415"/>
      <c r="J332" s="1574" t="s">
        <v>2382</v>
      </c>
      <c r="K332" s="1575"/>
      <c r="L332" s="1901"/>
      <c r="M332" s="1691"/>
      <c r="N332" s="1693"/>
      <c r="O332" s="1708"/>
      <c r="P332" s="1708"/>
    </row>
    <row r="333" spans="1:16" s="172" customFormat="1" ht="28.5" customHeight="1">
      <c r="A333" s="281"/>
      <c r="B333" s="397"/>
      <c r="C333" s="397" t="s">
        <v>508</v>
      </c>
      <c r="D333" s="1414" t="s">
        <v>1230</v>
      </c>
      <c r="E333" s="1414"/>
      <c r="F333" s="1414"/>
      <c r="G333" s="1414"/>
      <c r="H333" s="1414"/>
      <c r="I333" s="1415"/>
      <c r="J333" s="1883" t="s">
        <v>864</v>
      </c>
      <c r="K333" s="1903"/>
      <c r="L333" s="1901"/>
      <c r="M333" s="1691"/>
      <c r="N333" s="1693"/>
      <c r="O333" s="1708"/>
      <c r="P333" s="1708"/>
    </row>
    <row r="334" spans="1:16" s="172" customFormat="1" ht="21" customHeight="1">
      <c r="A334" s="281"/>
      <c r="B334" s="397"/>
      <c r="C334" s="397" t="s">
        <v>510</v>
      </c>
      <c r="D334" s="1484" t="s">
        <v>1222</v>
      </c>
      <c r="E334" s="1484"/>
      <c r="F334" s="1484"/>
      <c r="G334" s="1484"/>
      <c r="H334" s="1981" t="s">
        <v>1223</v>
      </c>
      <c r="I334" s="1981"/>
      <c r="J334" s="1981" t="s">
        <v>1224</v>
      </c>
      <c r="K334" s="1981"/>
      <c r="L334" s="1901"/>
      <c r="M334" s="1691"/>
      <c r="N334" s="1693"/>
      <c r="O334" s="1708"/>
      <c r="P334" s="1708"/>
    </row>
    <row r="335" spans="1:16" s="172" customFormat="1" ht="25.5" customHeight="1">
      <c r="A335" s="281"/>
      <c r="B335" s="397"/>
      <c r="C335" s="397"/>
      <c r="D335" s="225"/>
      <c r="E335" s="225"/>
      <c r="F335" s="225"/>
      <c r="G335" s="225"/>
      <c r="H335" s="1559" t="s">
        <v>2385</v>
      </c>
      <c r="I335" s="1561"/>
      <c r="J335" s="1559" t="s">
        <v>2386</v>
      </c>
      <c r="K335" s="1561"/>
      <c r="L335" s="1901"/>
      <c r="M335" s="1691"/>
      <c r="N335" s="1693"/>
      <c r="O335" s="1708"/>
      <c r="P335" s="1708"/>
    </row>
    <row r="336" spans="1:16" s="172" customFormat="1" ht="28.5" customHeight="1">
      <c r="A336" s="281"/>
      <c r="B336" s="397"/>
      <c r="C336" s="397" t="s">
        <v>512</v>
      </c>
      <c r="D336" s="1414" t="s">
        <v>1232</v>
      </c>
      <c r="E336" s="1414"/>
      <c r="F336" s="1414"/>
      <c r="G336" s="1414"/>
      <c r="H336" s="1414"/>
      <c r="I336" s="1414"/>
      <c r="J336" s="1574">
        <v>0</v>
      </c>
      <c r="K336" s="1575"/>
      <c r="L336" s="1901"/>
      <c r="M336" s="1691"/>
      <c r="N336" s="1693"/>
      <c r="O336" s="1708"/>
      <c r="P336" s="1708"/>
    </row>
    <row r="337" spans="1:16" s="172" customFormat="1" ht="39.75" customHeight="1">
      <c r="A337" s="281"/>
      <c r="B337" s="397" t="s">
        <v>403</v>
      </c>
      <c r="C337" s="1414" t="s">
        <v>1233</v>
      </c>
      <c r="D337" s="1414"/>
      <c r="E337" s="1414"/>
      <c r="F337" s="1414"/>
      <c r="G337" s="1414"/>
      <c r="H337" s="1414"/>
      <c r="I337" s="1414"/>
      <c r="J337" s="1414"/>
      <c r="K337" s="1415"/>
      <c r="L337" s="1901"/>
      <c r="M337" s="1691"/>
      <c r="N337" s="1693"/>
      <c r="O337" s="1708"/>
      <c r="P337" s="1708"/>
    </row>
    <row r="338" spans="1:16" s="172" customFormat="1" ht="28.5" customHeight="1">
      <c r="A338" s="281"/>
      <c r="B338" s="205"/>
      <c r="C338" s="397" t="s">
        <v>418</v>
      </c>
      <c r="D338" s="1414" t="s">
        <v>745</v>
      </c>
      <c r="E338" s="1414"/>
      <c r="F338" s="1414"/>
      <c r="G338" s="1414"/>
      <c r="H338" s="1414"/>
      <c r="I338" s="1415"/>
      <c r="J338" s="1574" t="s">
        <v>2382</v>
      </c>
      <c r="K338" s="1575"/>
      <c r="L338" s="1901"/>
      <c r="M338" s="1691"/>
      <c r="N338" s="1693"/>
      <c r="O338" s="1708"/>
      <c r="P338" s="1708"/>
    </row>
    <row r="339" spans="1:16" s="172" customFormat="1" ht="28.5" customHeight="1">
      <c r="A339" s="281"/>
      <c r="B339" s="205"/>
      <c r="C339" s="397" t="s">
        <v>508</v>
      </c>
      <c r="D339" s="1414" t="s">
        <v>1230</v>
      </c>
      <c r="E339" s="1414"/>
      <c r="F339" s="1414"/>
      <c r="G339" s="1414"/>
      <c r="H339" s="1414"/>
      <c r="I339" s="1415"/>
      <c r="J339" s="1883" t="s">
        <v>864</v>
      </c>
      <c r="K339" s="1903"/>
      <c r="L339" s="1901"/>
      <c r="M339" s="1691"/>
      <c r="N339" s="1693"/>
      <c r="O339" s="1708"/>
      <c r="P339" s="1708"/>
    </row>
    <row r="340" spans="1:16" s="172" customFormat="1" ht="21" customHeight="1">
      <c r="A340" s="281"/>
      <c r="B340" s="198"/>
      <c r="C340" s="397" t="s">
        <v>510</v>
      </c>
      <c r="D340" s="1414" t="s">
        <v>1222</v>
      </c>
      <c r="E340" s="1414"/>
      <c r="F340" s="1414"/>
      <c r="G340" s="1414"/>
      <c r="H340" s="1981" t="s">
        <v>1223</v>
      </c>
      <c r="I340" s="1981"/>
      <c r="J340" s="1981" t="s">
        <v>1224</v>
      </c>
      <c r="K340" s="1981"/>
      <c r="L340" s="1901"/>
      <c r="M340" s="1691"/>
      <c r="N340" s="1693"/>
      <c r="O340" s="1708"/>
      <c r="P340" s="1708"/>
    </row>
    <row r="341" spans="1:16" s="172" customFormat="1" ht="28.5" customHeight="1">
      <c r="A341" s="281"/>
      <c r="B341" s="205"/>
      <c r="C341" s="397"/>
      <c r="D341" s="190"/>
      <c r="E341" s="190"/>
      <c r="F341" s="190"/>
      <c r="G341" s="190"/>
      <c r="H341" s="1559" t="s">
        <v>2387</v>
      </c>
      <c r="I341" s="1561"/>
      <c r="J341" s="1559" t="s">
        <v>2388</v>
      </c>
      <c r="K341" s="1561"/>
      <c r="L341" s="1901"/>
      <c r="M341" s="1691"/>
      <c r="N341" s="1693"/>
      <c r="O341" s="1708"/>
      <c r="P341" s="1708"/>
    </row>
    <row r="342" spans="1:16" s="172" customFormat="1" ht="28.5" customHeight="1">
      <c r="A342" s="281"/>
      <c r="B342" s="205"/>
      <c r="C342" s="397" t="s">
        <v>512</v>
      </c>
      <c r="D342" s="1414" t="s">
        <v>1234</v>
      </c>
      <c r="E342" s="1414"/>
      <c r="F342" s="1414"/>
      <c r="G342" s="1414"/>
      <c r="H342" s="1414"/>
      <c r="I342" s="1414"/>
      <c r="J342" s="1574">
        <v>0</v>
      </c>
      <c r="K342" s="1575"/>
      <c r="L342" s="1901"/>
      <c r="M342" s="1691"/>
      <c r="N342" s="1693"/>
      <c r="O342" s="1708"/>
      <c r="P342" s="1708"/>
    </row>
    <row r="343" spans="1:16" s="172" customFormat="1" ht="34.5" customHeight="1">
      <c r="A343" s="281"/>
      <c r="B343" s="205" t="s">
        <v>405</v>
      </c>
      <c r="C343" s="1414" t="s">
        <v>1032</v>
      </c>
      <c r="D343" s="1414"/>
      <c r="E343" s="1414"/>
      <c r="F343" s="1414"/>
      <c r="G343" s="1414"/>
      <c r="H343" s="1414"/>
      <c r="I343" s="1414"/>
      <c r="J343" s="1414"/>
      <c r="K343" s="1415"/>
      <c r="L343" s="1901"/>
      <c r="M343" s="1691"/>
      <c r="N343" s="1693"/>
      <c r="O343" s="1708"/>
      <c r="P343" s="1708"/>
    </row>
    <row r="344" spans="1:16" s="172" customFormat="1" ht="28.5" customHeight="1">
      <c r="A344" s="281"/>
      <c r="B344" s="205"/>
      <c r="C344" s="397" t="s">
        <v>418</v>
      </c>
      <c r="D344" s="1414" t="s">
        <v>1228</v>
      </c>
      <c r="E344" s="1414"/>
      <c r="F344" s="1414"/>
      <c r="G344" s="1414"/>
      <c r="H344" s="1414"/>
      <c r="I344" s="1415"/>
      <c r="J344" s="1574" t="s">
        <v>2382</v>
      </c>
      <c r="K344" s="1575"/>
      <c r="L344" s="1901"/>
      <c r="M344" s="1691"/>
      <c r="N344" s="1693"/>
      <c r="O344" s="1708"/>
      <c r="P344" s="1708"/>
    </row>
    <row r="345" spans="1:16" s="172" customFormat="1" ht="28.5" customHeight="1">
      <c r="A345" s="281"/>
      <c r="B345" s="205"/>
      <c r="C345" s="397" t="s">
        <v>508</v>
      </c>
      <c r="D345" s="1414" t="s">
        <v>1230</v>
      </c>
      <c r="E345" s="1414"/>
      <c r="F345" s="1414"/>
      <c r="G345" s="1414"/>
      <c r="H345" s="1414"/>
      <c r="I345" s="1415"/>
      <c r="J345" s="1883" t="s">
        <v>864</v>
      </c>
      <c r="K345" s="1903"/>
      <c r="L345" s="1901"/>
      <c r="M345" s="1691"/>
      <c r="N345" s="1693"/>
      <c r="O345" s="1708"/>
      <c r="P345" s="1708"/>
    </row>
    <row r="346" spans="1:16" s="172" customFormat="1" ht="21" customHeight="1">
      <c r="A346" s="281"/>
      <c r="B346" s="198"/>
      <c r="C346" s="397" t="s">
        <v>510</v>
      </c>
      <c r="D346" s="1414" t="s">
        <v>1222</v>
      </c>
      <c r="E346" s="1414"/>
      <c r="F346" s="1414"/>
      <c r="G346" s="1414"/>
      <c r="H346" s="1981" t="s">
        <v>1223</v>
      </c>
      <c r="I346" s="1981"/>
      <c r="J346" s="1981" t="s">
        <v>1224</v>
      </c>
      <c r="K346" s="1981"/>
      <c r="L346" s="1901"/>
      <c r="M346" s="1691"/>
      <c r="N346" s="1693"/>
      <c r="O346" s="1708"/>
      <c r="P346" s="1708"/>
    </row>
    <row r="347" spans="1:16" s="172" customFormat="1" ht="28.5" customHeight="1">
      <c r="A347" s="281"/>
      <c r="B347" s="205"/>
      <c r="C347" s="397"/>
      <c r="D347" s="190"/>
      <c r="E347" s="190"/>
      <c r="F347" s="190"/>
      <c r="G347" s="190"/>
      <c r="H347" s="1559" t="s">
        <v>2389</v>
      </c>
      <c r="I347" s="1561"/>
      <c r="J347" s="1559" t="s">
        <v>2390</v>
      </c>
      <c r="K347" s="1561"/>
      <c r="L347" s="1901"/>
      <c r="M347" s="1691"/>
      <c r="N347" s="1693"/>
      <c r="O347" s="1708"/>
      <c r="P347" s="1708"/>
    </row>
    <row r="348" spans="1:16" s="172" customFormat="1" ht="28.5" customHeight="1">
      <c r="A348" s="281"/>
      <c r="B348" s="205"/>
      <c r="C348" s="397" t="s">
        <v>512</v>
      </c>
      <c r="D348" s="1414" t="s">
        <v>1235</v>
      </c>
      <c r="E348" s="1414"/>
      <c r="F348" s="1414"/>
      <c r="G348" s="1414"/>
      <c r="H348" s="1414"/>
      <c r="I348" s="1414"/>
      <c r="J348" s="1574">
        <v>0</v>
      </c>
      <c r="K348" s="1575"/>
      <c r="L348" s="1901"/>
      <c r="M348" s="1691"/>
      <c r="N348" s="1693"/>
      <c r="O348" s="1708"/>
      <c r="P348" s="1708"/>
    </row>
    <row r="349" spans="1:16" s="172" customFormat="1" ht="31.5" customHeight="1">
      <c r="A349" s="281"/>
      <c r="B349" s="205" t="s">
        <v>408</v>
      </c>
      <c r="C349" s="1414" t="s">
        <v>1033</v>
      </c>
      <c r="D349" s="1414"/>
      <c r="E349" s="1414"/>
      <c r="F349" s="1414"/>
      <c r="G349" s="1414"/>
      <c r="H349" s="1414"/>
      <c r="I349" s="1414"/>
      <c r="J349" s="1414"/>
      <c r="K349" s="1415"/>
      <c r="L349" s="1901"/>
      <c r="M349" s="1691"/>
      <c r="N349" s="1693"/>
      <c r="O349" s="1708"/>
      <c r="P349" s="1708"/>
    </row>
    <row r="350" spans="1:16" s="172" customFormat="1" ht="28.5" customHeight="1">
      <c r="A350" s="281"/>
      <c r="B350" s="205"/>
      <c r="C350" s="398" t="s">
        <v>418</v>
      </c>
      <c r="D350" s="1414" t="s">
        <v>1228</v>
      </c>
      <c r="E350" s="1414"/>
      <c r="F350" s="1414"/>
      <c r="G350" s="1414"/>
      <c r="H350" s="1414"/>
      <c r="I350" s="1415"/>
      <c r="J350" s="1574" t="s">
        <v>2382</v>
      </c>
      <c r="K350" s="1575"/>
      <c r="L350" s="1901"/>
      <c r="M350" s="1691"/>
      <c r="N350" s="1693"/>
      <c r="O350" s="1708"/>
      <c r="P350" s="1708"/>
    </row>
    <row r="351" spans="1:16" s="172" customFormat="1" ht="28.5" customHeight="1">
      <c r="A351" s="281"/>
      <c r="B351" s="205"/>
      <c r="C351" s="397" t="s">
        <v>508</v>
      </c>
      <c r="D351" s="1414" t="s">
        <v>1230</v>
      </c>
      <c r="E351" s="1414"/>
      <c r="F351" s="1414"/>
      <c r="G351" s="1414"/>
      <c r="H351" s="1414"/>
      <c r="I351" s="1415"/>
      <c r="J351" s="1883" t="s">
        <v>864</v>
      </c>
      <c r="K351" s="1903"/>
      <c r="L351" s="1901"/>
      <c r="M351" s="1691"/>
      <c r="N351" s="1693"/>
      <c r="O351" s="1708"/>
      <c r="P351" s="1708"/>
    </row>
    <row r="352" spans="1:16" s="172" customFormat="1" ht="21" customHeight="1">
      <c r="A352" s="281"/>
      <c r="B352" s="198"/>
      <c r="C352" s="397" t="s">
        <v>510</v>
      </c>
      <c r="D352" s="1414" t="s">
        <v>1222</v>
      </c>
      <c r="E352" s="1414"/>
      <c r="F352" s="1414"/>
      <c r="G352" s="1414"/>
      <c r="H352" s="1981" t="s">
        <v>1223</v>
      </c>
      <c r="I352" s="1981"/>
      <c r="J352" s="1981" t="s">
        <v>1224</v>
      </c>
      <c r="K352" s="1981"/>
      <c r="L352" s="1901"/>
      <c r="M352" s="1691"/>
      <c r="N352" s="1693"/>
      <c r="O352" s="1708"/>
      <c r="P352" s="1708"/>
    </row>
    <row r="353" spans="1:16" s="172" customFormat="1" ht="28.5" customHeight="1">
      <c r="A353" s="281"/>
      <c r="B353" s="205"/>
      <c r="C353" s="397"/>
      <c r="D353" s="190"/>
      <c r="E353" s="190"/>
      <c r="F353" s="190"/>
      <c r="G353" s="190"/>
      <c r="H353" s="1559" t="s">
        <v>2391</v>
      </c>
      <c r="I353" s="1561"/>
      <c r="J353" s="1559" t="s">
        <v>2392</v>
      </c>
      <c r="K353" s="1561"/>
      <c r="L353" s="1901"/>
      <c r="M353" s="1691"/>
      <c r="N353" s="1693"/>
      <c r="O353" s="1708"/>
      <c r="P353" s="1708"/>
    </row>
    <row r="354" spans="1:16" s="172" customFormat="1" ht="28.5" customHeight="1">
      <c r="A354" s="281"/>
      <c r="B354" s="205"/>
      <c r="C354" s="397" t="s">
        <v>512</v>
      </c>
      <c r="D354" s="1414" t="s">
        <v>1236</v>
      </c>
      <c r="E354" s="1414"/>
      <c r="F354" s="1414"/>
      <c r="G354" s="1414"/>
      <c r="H354" s="1414"/>
      <c r="I354" s="1414"/>
      <c r="J354" s="1574">
        <v>0</v>
      </c>
      <c r="K354" s="1575"/>
      <c r="L354" s="1901"/>
      <c r="M354" s="1691"/>
      <c r="N354" s="1693"/>
      <c r="O354" s="1708"/>
      <c r="P354" s="1708"/>
    </row>
    <row r="355" spans="1:16" s="172" customFormat="1" ht="21" customHeight="1">
      <c r="A355" s="281"/>
      <c r="B355" s="205" t="s">
        <v>410</v>
      </c>
      <c r="C355" s="1414" t="s">
        <v>990</v>
      </c>
      <c r="D355" s="1414"/>
      <c r="E355" s="1414"/>
      <c r="F355" s="1414"/>
      <c r="G355" s="1414"/>
      <c r="H355" s="1414"/>
      <c r="I355" s="1414"/>
      <c r="J355" s="1414"/>
      <c r="K355" s="1415"/>
      <c r="L355" s="1901"/>
      <c r="M355" s="1691"/>
      <c r="N355" s="1693"/>
      <c r="O355" s="1708"/>
      <c r="P355" s="1708"/>
    </row>
    <row r="356" spans="1:16" s="172" customFormat="1" ht="28.5" customHeight="1">
      <c r="A356" s="281"/>
      <c r="B356" s="205"/>
      <c r="C356" s="398" t="s">
        <v>418</v>
      </c>
      <c r="D356" s="1414" t="s">
        <v>753</v>
      </c>
      <c r="E356" s="1414"/>
      <c r="F356" s="1414"/>
      <c r="G356" s="1414"/>
      <c r="H356" s="1414"/>
      <c r="I356" s="1415"/>
      <c r="J356" s="1574" t="s">
        <v>864</v>
      </c>
      <c r="K356" s="1575"/>
      <c r="L356" s="1901"/>
      <c r="M356" s="1691"/>
      <c r="N356" s="1693"/>
      <c r="O356" s="1708"/>
      <c r="P356" s="1708"/>
    </row>
    <row r="357" spans="1:16" s="172" customFormat="1" ht="28.5" customHeight="1">
      <c r="A357" s="281"/>
      <c r="B357" s="205"/>
      <c r="C357" s="397" t="s">
        <v>508</v>
      </c>
      <c r="D357" s="1414" t="s">
        <v>1230</v>
      </c>
      <c r="E357" s="1414"/>
      <c r="F357" s="1414"/>
      <c r="G357" s="1414"/>
      <c r="H357" s="1414"/>
      <c r="I357" s="1415"/>
      <c r="J357" s="1883" t="s">
        <v>864</v>
      </c>
      <c r="K357" s="1903"/>
      <c r="L357" s="1901"/>
      <c r="M357" s="1691"/>
      <c r="N357" s="1693"/>
      <c r="O357" s="1708"/>
      <c r="P357" s="1708"/>
    </row>
    <row r="358" spans="1:16" s="172" customFormat="1" ht="21" customHeight="1">
      <c r="A358" s="281"/>
      <c r="B358" s="205"/>
      <c r="C358" s="397" t="s">
        <v>510</v>
      </c>
      <c r="D358" s="1414" t="s">
        <v>1222</v>
      </c>
      <c r="E358" s="1414"/>
      <c r="F358" s="1414"/>
      <c r="G358" s="1414"/>
      <c r="H358" s="1981" t="s">
        <v>1223</v>
      </c>
      <c r="I358" s="1981"/>
      <c r="J358" s="1981" t="s">
        <v>1224</v>
      </c>
      <c r="K358" s="1981"/>
      <c r="L358" s="1901"/>
      <c r="M358" s="1691"/>
      <c r="N358" s="1693"/>
      <c r="O358" s="1708"/>
      <c r="P358" s="1708"/>
    </row>
    <row r="359" spans="1:16" s="172" customFormat="1" ht="25.5" customHeight="1">
      <c r="A359" s="281"/>
      <c r="B359" s="205"/>
      <c r="C359" s="397"/>
      <c r="D359" s="190"/>
      <c r="E359" s="190"/>
      <c r="F359" s="190"/>
      <c r="G359" s="190"/>
      <c r="H359" s="1559" t="s">
        <v>2393</v>
      </c>
      <c r="I359" s="1561"/>
      <c r="J359" s="1559" t="s">
        <v>864</v>
      </c>
      <c r="K359" s="1561"/>
      <c r="L359" s="1901"/>
      <c r="M359" s="1691"/>
      <c r="N359" s="1693"/>
      <c r="O359" s="1708"/>
      <c r="P359" s="1708"/>
    </row>
    <row r="360" spans="1:16" s="172" customFormat="1" ht="28.5" customHeight="1">
      <c r="A360" s="281"/>
      <c r="B360" s="205"/>
      <c r="C360" s="397" t="s">
        <v>512</v>
      </c>
      <c r="D360" s="1414" t="s">
        <v>1237</v>
      </c>
      <c r="E360" s="1414"/>
      <c r="F360" s="1414"/>
      <c r="G360" s="1414"/>
      <c r="H360" s="1414"/>
      <c r="I360" s="1414"/>
      <c r="J360" s="1574">
        <v>0</v>
      </c>
      <c r="K360" s="1575"/>
      <c r="L360" s="1901"/>
      <c r="M360" s="1691"/>
      <c r="N360" s="1693"/>
      <c r="O360" s="1708"/>
      <c r="P360" s="1708"/>
    </row>
    <row r="361" spans="1:16" s="172" customFormat="1" ht="25.5" customHeight="1">
      <c r="A361" s="281"/>
      <c r="B361" s="205" t="s">
        <v>413</v>
      </c>
      <c r="C361" s="1414" t="s">
        <v>1109</v>
      </c>
      <c r="D361" s="1414"/>
      <c r="E361" s="1414"/>
      <c r="F361" s="1414"/>
      <c r="G361" s="1414"/>
      <c r="H361" s="1414"/>
      <c r="I361" s="1414"/>
      <c r="J361" s="1414"/>
      <c r="K361" s="1415"/>
      <c r="L361" s="1901"/>
      <c r="M361" s="1691"/>
      <c r="N361" s="1693"/>
      <c r="O361" s="1708"/>
      <c r="P361" s="1708"/>
    </row>
    <row r="362" spans="1:16" s="172" customFormat="1" ht="28.5" customHeight="1">
      <c r="A362" s="281"/>
      <c r="B362" s="205"/>
      <c r="C362" s="398" t="s">
        <v>418</v>
      </c>
      <c r="D362" s="1414" t="s">
        <v>1228</v>
      </c>
      <c r="E362" s="1414"/>
      <c r="F362" s="1414"/>
      <c r="G362" s="1414"/>
      <c r="H362" s="1414"/>
      <c r="I362" s="1415"/>
      <c r="J362" s="1574" t="s">
        <v>2382</v>
      </c>
      <c r="K362" s="1575"/>
      <c r="L362" s="1901"/>
      <c r="M362" s="1691"/>
      <c r="N362" s="1693"/>
      <c r="O362" s="1708"/>
      <c r="P362" s="1708"/>
    </row>
    <row r="363" spans="1:16" s="172" customFormat="1" ht="28.5" customHeight="1">
      <c r="A363" s="281"/>
      <c r="B363" s="205"/>
      <c r="C363" s="397" t="s">
        <v>508</v>
      </c>
      <c r="D363" s="1414" t="s">
        <v>1230</v>
      </c>
      <c r="E363" s="1414"/>
      <c r="F363" s="1414"/>
      <c r="G363" s="1414"/>
      <c r="H363" s="1414"/>
      <c r="I363" s="1415"/>
      <c r="J363" s="1883" t="s">
        <v>864</v>
      </c>
      <c r="K363" s="1903"/>
      <c r="L363" s="1901"/>
      <c r="M363" s="1691"/>
      <c r="N363" s="1693"/>
      <c r="O363" s="1708"/>
      <c r="P363" s="1708"/>
    </row>
    <row r="364" spans="1:16" s="172" customFormat="1" ht="21" customHeight="1">
      <c r="A364" s="281"/>
      <c r="B364" s="205"/>
      <c r="C364" s="397" t="s">
        <v>510</v>
      </c>
      <c r="D364" s="1414" t="s">
        <v>1222</v>
      </c>
      <c r="E364" s="1414"/>
      <c r="F364" s="1414"/>
      <c r="G364" s="1414"/>
      <c r="H364" s="1981" t="s">
        <v>1223</v>
      </c>
      <c r="I364" s="1981"/>
      <c r="J364" s="1981" t="s">
        <v>1224</v>
      </c>
      <c r="K364" s="1981"/>
      <c r="L364" s="1901"/>
      <c r="M364" s="1691"/>
      <c r="N364" s="1693"/>
      <c r="O364" s="1708"/>
      <c r="P364" s="1708"/>
    </row>
    <row r="365" spans="1:16" s="172" customFormat="1" ht="23.25" customHeight="1">
      <c r="A365" s="281"/>
      <c r="B365" s="205"/>
      <c r="C365" s="397"/>
      <c r="D365" s="190"/>
      <c r="E365" s="190"/>
      <c r="F365" s="190"/>
      <c r="G365" s="190"/>
      <c r="H365" s="1559" t="s">
        <v>2394</v>
      </c>
      <c r="I365" s="1561"/>
      <c r="J365" s="1559" t="s">
        <v>864</v>
      </c>
      <c r="K365" s="1561"/>
      <c r="L365" s="1901"/>
      <c r="M365" s="1691"/>
      <c r="N365" s="1693"/>
      <c r="O365" s="1708"/>
      <c r="P365" s="1708"/>
    </row>
    <row r="366" spans="1:16" s="172" customFormat="1" ht="28.5" customHeight="1">
      <c r="A366" s="281"/>
      <c r="B366" s="205"/>
      <c r="C366" s="397" t="s">
        <v>512</v>
      </c>
      <c r="D366" s="1414" t="s">
        <v>1238</v>
      </c>
      <c r="E366" s="1414"/>
      <c r="F366" s="1414"/>
      <c r="G366" s="1414"/>
      <c r="H366" s="1414"/>
      <c r="I366" s="1414"/>
      <c r="J366" s="1574">
        <v>0</v>
      </c>
      <c r="K366" s="1575"/>
      <c r="L366" s="1901"/>
      <c r="M366" s="1691"/>
      <c r="N366" s="1693"/>
      <c r="O366" s="1708"/>
      <c r="P366" s="1708"/>
    </row>
    <row r="367" spans="1:16" s="172" customFormat="1" ht="35.25" customHeight="1">
      <c r="A367" s="281"/>
      <c r="B367" s="198" t="s">
        <v>416</v>
      </c>
      <c r="C367" s="1414" t="s">
        <v>1239</v>
      </c>
      <c r="D367" s="1414"/>
      <c r="E367" s="1414"/>
      <c r="F367" s="1414"/>
      <c r="G367" s="1414"/>
      <c r="H367" s="1414"/>
      <c r="I367" s="1414"/>
      <c r="J367" s="1414"/>
      <c r="K367" s="1415"/>
      <c r="L367" s="1901"/>
      <c r="M367" s="1691"/>
      <c r="N367" s="1693"/>
      <c r="O367" s="1708"/>
      <c r="P367" s="1708"/>
    </row>
    <row r="368" spans="1:16" s="172" customFormat="1" ht="28.5" customHeight="1">
      <c r="A368" s="281"/>
      <c r="B368" s="205"/>
      <c r="C368" s="398" t="s">
        <v>418</v>
      </c>
      <c r="D368" s="1414" t="s">
        <v>1228</v>
      </c>
      <c r="E368" s="1414"/>
      <c r="F368" s="1414"/>
      <c r="G368" s="1414"/>
      <c r="H368" s="1414"/>
      <c r="I368" s="1415"/>
      <c r="J368" s="1574" t="s">
        <v>2382</v>
      </c>
      <c r="K368" s="1575"/>
      <c r="L368" s="1901"/>
      <c r="M368" s="1691"/>
      <c r="N368" s="1693"/>
      <c r="O368" s="1708"/>
      <c r="P368" s="1708"/>
    </row>
    <row r="369" spans="1:16" s="172" customFormat="1" ht="28.5" customHeight="1">
      <c r="A369" s="281"/>
      <c r="B369" s="205"/>
      <c r="C369" s="397" t="s">
        <v>508</v>
      </c>
      <c r="D369" s="1414" t="s">
        <v>1230</v>
      </c>
      <c r="E369" s="1414"/>
      <c r="F369" s="1414"/>
      <c r="G369" s="1414"/>
      <c r="H369" s="1414"/>
      <c r="I369" s="1415"/>
      <c r="J369" s="1883" t="s">
        <v>864</v>
      </c>
      <c r="K369" s="1903"/>
      <c r="L369" s="1901"/>
      <c r="M369" s="1691"/>
      <c r="N369" s="1693"/>
      <c r="O369" s="1708"/>
      <c r="P369" s="1708"/>
    </row>
    <row r="370" spans="1:16" s="172" customFormat="1" ht="20.25" customHeight="1">
      <c r="A370" s="281"/>
      <c r="B370" s="198"/>
      <c r="C370" s="294" t="s">
        <v>510</v>
      </c>
      <c r="D370" s="1414" t="s">
        <v>1222</v>
      </c>
      <c r="E370" s="1414"/>
      <c r="F370" s="1414"/>
      <c r="G370" s="1414"/>
      <c r="H370" s="1981" t="s">
        <v>1223</v>
      </c>
      <c r="I370" s="1981"/>
      <c r="J370" s="1981" t="s">
        <v>1224</v>
      </c>
      <c r="K370" s="1981"/>
      <c r="L370" s="1901"/>
      <c r="M370" s="1691"/>
      <c r="N370" s="1693"/>
      <c r="O370" s="1708"/>
      <c r="P370" s="1708"/>
    </row>
    <row r="371" spans="1:16" s="172" customFormat="1" ht="28.5" customHeight="1">
      <c r="A371" s="281"/>
      <c r="B371" s="397"/>
      <c r="C371" s="397"/>
      <c r="D371" s="190"/>
      <c r="E371" s="190"/>
      <c r="F371" s="190"/>
      <c r="G371" s="190"/>
      <c r="H371" s="1559" t="s">
        <v>864</v>
      </c>
      <c r="I371" s="1561"/>
      <c r="J371" s="1559" t="s">
        <v>2395</v>
      </c>
      <c r="K371" s="1561"/>
      <c r="L371" s="1901"/>
      <c r="M371" s="1691"/>
      <c r="N371" s="1693"/>
      <c r="O371" s="1708"/>
      <c r="P371" s="1708"/>
    </row>
    <row r="372" spans="1:16" s="172" customFormat="1" ht="28.5" customHeight="1">
      <c r="A372" s="281"/>
      <c r="B372" s="397"/>
      <c r="C372" s="397" t="s">
        <v>512</v>
      </c>
      <c r="D372" s="1414" t="s">
        <v>1240</v>
      </c>
      <c r="E372" s="1414"/>
      <c r="F372" s="1414"/>
      <c r="G372" s="1414"/>
      <c r="H372" s="1414"/>
      <c r="I372" s="1414"/>
      <c r="J372" s="1574">
        <v>0</v>
      </c>
      <c r="K372" s="1575"/>
      <c r="L372" s="1902"/>
      <c r="M372" s="1983"/>
      <c r="N372" s="1984"/>
      <c r="O372" s="1755"/>
      <c r="P372" s="1755"/>
    </row>
    <row r="373" spans="1:16" s="172" customFormat="1" ht="54" customHeight="1">
      <c r="A373" s="281"/>
      <c r="B373" s="225" t="s">
        <v>764</v>
      </c>
      <c r="C373" s="1414" t="s">
        <v>1241</v>
      </c>
      <c r="D373" s="1414"/>
      <c r="E373" s="1414"/>
      <c r="F373" s="1414"/>
      <c r="G373" s="1414"/>
      <c r="H373" s="399" t="s">
        <v>848</v>
      </c>
      <c r="I373" s="400" t="s">
        <v>1242</v>
      </c>
      <c r="J373" s="1815" t="s">
        <v>865</v>
      </c>
      <c r="K373" s="1815"/>
      <c r="L373" s="1815"/>
      <c r="M373" s="1815"/>
      <c r="N373" s="1816"/>
      <c r="O373" s="328" t="s">
        <v>2376</v>
      </c>
      <c r="P373" s="328"/>
    </row>
    <row r="374" spans="1:16" s="172" customFormat="1" ht="125.25" customHeight="1">
      <c r="A374" s="281"/>
      <c r="B374" s="225" t="s">
        <v>767</v>
      </c>
      <c r="C374" s="1484" t="s">
        <v>1243</v>
      </c>
      <c r="D374" s="1484"/>
      <c r="E374" s="1484"/>
      <c r="F374" s="1484"/>
      <c r="G374" s="1485"/>
      <c r="H374" s="399" t="s">
        <v>834</v>
      </c>
      <c r="I374" s="319" t="s">
        <v>897</v>
      </c>
      <c r="J374" s="1412"/>
      <c r="K374" s="1412"/>
      <c r="L374" s="1412"/>
      <c r="M374" s="1412"/>
      <c r="N374" s="1413"/>
      <c r="O374" s="1709" t="s">
        <v>2396</v>
      </c>
      <c r="P374" s="1709"/>
    </row>
    <row r="375" spans="1:16" s="172" customFormat="1" ht="65.25" customHeight="1">
      <c r="A375" s="281"/>
      <c r="B375" s="198" t="s">
        <v>394</v>
      </c>
      <c r="C375" s="1485" t="s">
        <v>1245</v>
      </c>
      <c r="D375" s="1432"/>
      <c r="E375" s="1432"/>
      <c r="F375" s="1432"/>
      <c r="G375" s="1432"/>
      <c r="H375" s="2173" t="s">
        <v>2317</v>
      </c>
      <c r="I375" s="2173"/>
      <c r="J375" s="2173"/>
      <c r="K375" s="2173"/>
      <c r="L375" s="2173"/>
      <c r="M375" s="1411"/>
      <c r="N375" s="2174"/>
      <c r="O375" s="1755"/>
      <c r="P375" s="1755"/>
    </row>
    <row r="376" spans="1:16" s="172" customFormat="1" ht="60.75" customHeight="1">
      <c r="A376" s="281"/>
      <c r="B376" s="190" t="s">
        <v>770</v>
      </c>
      <c r="C376" s="1414" t="s">
        <v>1246</v>
      </c>
      <c r="D376" s="1414"/>
      <c r="E376" s="1414"/>
      <c r="F376" s="1414"/>
      <c r="G376" s="1415"/>
      <c r="H376" s="1574" t="s">
        <v>2397</v>
      </c>
      <c r="I376" s="1575"/>
      <c r="J376" s="1921" t="s">
        <v>897</v>
      </c>
      <c r="K376" s="1576"/>
      <c r="L376" s="1577"/>
      <c r="M376" s="1577"/>
      <c r="N376" s="1690"/>
      <c r="O376" s="1709" t="s">
        <v>2398</v>
      </c>
      <c r="P376" s="1707"/>
    </row>
    <row r="377" spans="1:16" s="172" customFormat="1" ht="42.75" customHeight="1">
      <c r="A377" s="281"/>
      <c r="B377" s="266" t="s">
        <v>394</v>
      </c>
      <c r="C377" s="1445" t="s">
        <v>1247</v>
      </c>
      <c r="D377" s="1445"/>
      <c r="E377" s="1445"/>
      <c r="F377" s="1445"/>
      <c r="G377" s="1817"/>
      <c r="H377" s="1927"/>
      <c r="I377" s="1881"/>
      <c r="J377" s="1922"/>
      <c r="K377" s="1694"/>
      <c r="L377" s="1695"/>
      <c r="M377" s="1695"/>
      <c r="N377" s="1696"/>
      <c r="O377" s="1710"/>
      <c r="P377" s="1629"/>
    </row>
    <row r="378" spans="1:16" s="172" customFormat="1" ht="99.95" customHeight="1">
      <c r="B378" s="1911" t="s">
        <v>1248</v>
      </c>
      <c r="C378" s="1912"/>
      <c r="D378" s="1912"/>
      <c r="E378" s="1912"/>
      <c r="F378" s="1912"/>
      <c r="G378" s="1912"/>
      <c r="H378" s="3020" t="s">
        <v>2399</v>
      </c>
      <c r="I378" s="3021"/>
      <c r="J378" s="3021"/>
      <c r="K378" s="3021"/>
      <c r="L378" s="3021"/>
      <c r="M378" s="3021"/>
      <c r="N378" s="3022"/>
      <c r="O378" s="1916"/>
      <c r="P378" s="1917"/>
    </row>
    <row r="379" spans="1:16" s="172" customFormat="1" ht="42.75" customHeight="1">
      <c r="B379" s="1416" t="s">
        <v>1249</v>
      </c>
      <c r="C379" s="1417"/>
      <c r="D379" s="1417"/>
      <c r="E379" s="1417"/>
      <c r="F379" s="1417"/>
      <c r="G379" s="1417"/>
      <c r="H379" s="1417"/>
      <c r="I379" s="1417"/>
      <c r="J379" s="1882"/>
      <c r="K379" s="1882"/>
      <c r="L379" s="1417"/>
      <c r="M379" s="1417"/>
      <c r="N379" s="1417"/>
      <c r="O379" s="1417"/>
      <c r="P379" s="1418"/>
    </row>
    <row r="380" spans="1:16" s="172" customFormat="1" ht="39.75" customHeight="1">
      <c r="A380" s="281"/>
      <c r="B380" s="190" t="s">
        <v>774</v>
      </c>
      <c r="C380" s="1414" t="s">
        <v>1250</v>
      </c>
      <c r="D380" s="1414"/>
      <c r="E380" s="1414"/>
      <c r="F380" s="1414"/>
      <c r="G380" s="1415"/>
      <c r="H380" s="1574" t="s">
        <v>834</v>
      </c>
      <c r="I380" s="1575"/>
      <c r="J380" s="394" t="s">
        <v>897</v>
      </c>
      <c r="K380" s="1972"/>
      <c r="L380" s="1973"/>
      <c r="M380" s="1973"/>
      <c r="N380" s="1974"/>
      <c r="O380" s="1975"/>
      <c r="P380" s="1976"/>
    </row>
    <row r="381" spans="1:16" s="172" customFormat="1" ht="42.75" customHeight="1">
      <c r="A381" s="281"/>
      <c r="B381" s="190" t="s">
        <v>776</v>
      </c>
      <c r="C381" s="1414" t="s">
        <v>1251</v>
      </c>
      <c r="D381" s="1414"/>
      <c r="E381" s="1414"/>
      <c r="F381" s="1414"/>
      <c r="G381" s="1415"/>
      <c r="H381" s="1574" t="s">
        <v>2400</v>
      </c>
      <c r="I381" s="1575"/>
      <c r="J381" s="343" t="s">
        <v>897</v>
      </c>
      <c r="K381" s="1966"/>
      <c r="L381" s="1967"/>
      <c r="M381" s="1967"/>
      <c r="N381" s="1968"/>
      <c r="O381" s="1977"/>
      <c r="P381" s="1978"/>
    </row>
    <row r="382" spans="1:16" s="172" customFormat="1" ht="42.75" customHeight="1">
      <c r="A382" s="281"/>
      <c r="B382" s="190" t="s">
        <v>778</v>
      </c>
      <c r="C382" s="1414" t="s">
        <v>1252</v>
      </c>
      <c r="D382" s="1414"/>
      <c r="E382" s="1414"/>
      <c r="F382" s="1414"/>
      <c r="G382" s="1415"/>
      <c r="H382" s="1574" t="s">
        <v>834</v>
      </c>
      <c r="I382" s="1575"/>
      <c r="J382" s="320" t="s">
        <v>897</v>
      </c>
      <c r="K382" s="1966"/>
      <c r="L382" s="1967"/>
      <c r="M382" s="1967"/>
      <c r="N382" s="1968"/>
      <c r="O382" s="1977"/>
      <c r="P382" s="1978"/>
    </row>
    <row r="383" spans="1:16" s="172" customFormat="1" ht="63.75" customHeight="1">
      <c r="A383" s="281"/>
      <c r="B383" s="190"/>
      <c r="C383" s="190" t="s">
        <v>394</v>
      </c>
      <c r="D383" s="1414" t="s">
        <v>1253</v>
      </c>
      <c r="E383" s="1414"/>
      <c r="F383" s="1414"/>
      <c r="G383" s="1415"/>
      <c r="H383" s="1574" t="s">
        <v>834</v>
      </c>
      <c r="I383" s="1575"/>
      <c r="J383" s="320"/>
      <c r="K383" s="300"/>
      <c r="L383" s="301"/>
      <c r="M383" s="301"/>
      <c r="N383" s="403"/>
      <c r="O383" s="1977"/>
      <c r="P383" s="1978"/>
    </row>
    <row r="384" spans="1:16" s="172" customFormat="1" ht="42.75" customHeight="1">
      <c r="A384" s="281"/>
      <c r="B384" s="190" t="s">
        <v>781</v>
      </c>
      <c r="C384" s="1414" t="s">
        <v>1254</v>
      </c>
      <c r="D384" s="1414"/>
      <c r="E384" s="1414"/>
      <c r="F384" s="1414"/>
      <c r="G384" s="1415"/>
      <c r="H384" s="1867" t="s">
        <v>2401</v>
      </c>
      <c r="I384" s="1869"/>
      <c r="J384" s="320" t="s">
        <v>897</v>
      </c>
      <c r="K384" s="1966"/>
      <c r="L384" s="1967"/>
      <c r="M384" s="1967"/>
      <c r="N384" s="1968"/>
      <c r="O384" s="1977"/>
      <c r="P384" s="1978"/>
    </row>
    <row r="385" spans="1:16" s="172" customFormat="1" ht="45.75" customHeight="1">
      <c r="A385" s="281"/>
      <c r="B385" s="190" t="s">
        <v>783</v>
      </c>
      <c r="C385" s="1414" t="s">
        <v>1256</v>
      </c>
      <c r="D385" s="1414"/>
      <c r="E385" s="1414"/>
      <c r="F385" s="1414"/>
      <c r="G385" s="1415"/>
      <c r="H385" s="1574" t="s">
        <v>2402</v>
      </c>
      <c r="I385" s="1575"/>
      <c r="J385" s="320" t="s">
        <v>897</v>
      </c>
      <c r="K385" s="1966"/>
      <c r="L385" s="1967"/>
      <c r="M385" s="1967"/>
      <c r="N385" s="1968"/>
      <c r="O385" s="1977"/>
      <c r="P385" s="1978"/>
    </row>
    <row r="386" spans="1:16" s="172" customFormat="1" ht="49.5" customHeight="1">
      <c r="A386" s="281"/>
      <c r="B386" s="190" t="s">
        <v>785</v>
      </c>
      <c r="C386" s="1414" t="s">
        <v>1258</v>
      </c>
      <c r="D386" s="1414"/>
      <c r="E386" s="1414"/>
      <c r="F386" s="1414"/>
      <c r="G386" s="1415"/>
      <c r="H386" s="1574" t="s">
        <v>1259</v>
      </c>
      <c r="I386" s="1575"/>
      <c r="J386" s="320" t="s">
        <v>897</v>
      </c>
      <c r="K386" s="1966"/>
      <c r="L386" s="1967"/>
      <c r="M386" s="1967"/>
      <c r="N386" s="1968"/>
      <c r="O386" s="1977"/>
      <c r="P386" s="1978"/>
    </row>
    <row r="387" spans="1:16" s="172" customFormat="1" ht="47.25" customHeight="1">
      <c r="A387" s="281"/>
      <c r="B387" s="190" t="s">
        <v>787</v>
      </c>
      <c r="C387" s="1414" t="s">
        <v>1260</v>
      </c>
      <c r="D387" s="1414"/>
      <c r="E387" s="1414"/>
      <c r="F387" s="1414"/>
      <c r="G387" s="1414"/>
      <c r="H387" s="1414"/>
      <c r="I387" s="1415"/>
      <c r="J387" s="319" t="s">
        <v>897</v>
      </c>
      <c r="K387" s="1966"/>
      <c r="L387" s="1967"/>
      <c r="M387" s="1967"/>
      <c r="N387" s="1968"/>
      <c r="O387" s="1977"/>
      <c r="P387" s="1978"/>
    </row>
    <row r="388" spans="1:16" s="172" customFormat="1" ht="31.5" customHeight="1">
      <c r="A388" s="281"/>
      <c r="B388" s="225"/>
      <c r="C388" s="225" t="s">
        <v>394</v>
      </c>
      <c r="D388" s="1414" t="s">
        <v>2403</v>
      </c>
      <c r="E388" s="1414"/>
      <c r="F388" s="1414"/>
      <c r="G388" s="1415"/>
      <c r="H388" s="1574" t="s">
        <v>1262</v>
      </c>
      <c r="I388" s="1575"/>
      <c r="J388" s="319" t="s">
        <v>897</v>
      </c>
      <c r="K388" s="405"/>
      <c r="L388" s="406"/>
      <c r="M388" s="406"/>
      <c r="N388" s="406"/>
      <c r="O388" s="1977"/>
      <c r="P388" s="1978"/>
    </row>
    <row r="389" spans="1:16" s="172" customFormat="1" ht="25.5" customHeight="1">
      <c r="A389" s="281"/>
      <c r="B389" s="225"/>
      <c r="C389" s="225" t="s">
        <v>401</v>
      </c>
      <c r="D389" s="1414" t="s">
        <v>2404</v>
      </c>
      <c r="E389" s="1414"/>
      <c r="F389" s="1414"/>
      <c r="G389" s="1415"/>
      <c r="H389" s="1574" t="s">
        <v>1262</v>
      </c>
      <c r="I389" s="1575"/>
      <c r="J389" s="319" t="s">
        <v>897</v>
      </c>
      <c r="K389" s="405"/>
      <c r="L389" s="406"/>
      <c r="M389" s="406"/>
      <c r="N389" s="406"/>
      <c r="O389" s="1977"/>
      <c r="P389" s="1978"/>
    </row>
    <row r="390" spans="1:16" s="172" customFormat="1" ht="33.75" customHeight="1">
      <c r="A390" s="281"/>
      <c r="B390" s="225"/>
      <c r="C390" s="225" t="s">
        <v>403</v>
      </c>
      <c r="D390" s="1414" t="s">
        <v>2405</v>
      </c>
      <c r="E390" s="1414"/>
      <c r="F390" s="1414"/>
      <c r="G390" s="1415"/>
      <c r="H390" s="1574" t="s">
        <v>1262</v>
      </c>
      <c r="I390" s="1575"/>
      <c r="J390" s="319" t="s">
        <v>897</v>
      </c>
      <c r="K390" s="405"/>
      <c r="L390" s="406"/>
      <c r="M390" s="406"/>
      <c r="N390" s="406"/>
      <c r="O390" s="1977"/>
      <c r="P390" s="1978"/>
    </row>
    <row r="391" spans="1:16" ht="31.5" customHeight="1">
      <c r="B391" s="1939" t="s">
        <v>1266</v>
      </c>
      <c r="C391" s="1940"/>
      <c r="D391" s="1940"/>
      <c r="E391" s="1940"/>
      <c r="F391" s="1940"/>
      <c r="G391" s="1940"/>
      <c r="H391" s="1940"/>
      <c r="I391" s="1940"/>
      <c r="J391" s="1940"/>
      <c r="K391" s="1940"/>
      <c r="L391" s="1940"/>
      <c r="M391" s="1940"/>
      <c r="N391" s="1940"/>
      <c r="O391" s="1940"/>
      <c r="P391" s="407"/>
    </row>
    <row r="392" spans="1:16" ht="15"/>
    <row r="393" spans="1:16" ht="15"/>
  </sheetData>
  <protectedRanges>
    <protectedRange algorithmName="SHA-512" hashValue="Vy4WNnMLetCeG+ng9ui6x3+uqKOOyXkr9ydS0hpE1nBblJqWNCsRpMCB+kdhYYAjvYZVZFDOlkpNDEp6qTa4+w==" saltValue="f8i8fDNrQTExav3GvUuKAA==" spinCount="100000" sqref="J59:J65" name="Range1_3"/>
  </protectedRanges>
  <mergeCells count="867">
    <mergeCell ref="F1:N1"/>
    <mergeCell ref="B2:G2"/>
    <mergeCell ref="B4:N4"/>
    <mergeCell ref="L10:N10"/>
    <mergeCell ref="C11:H11"/>
    <mergeCell ref="J11:K11"/>
    <mergeCell ref="L11:N11"/>
    <mergeCell ref="G3:O3"/>
    <mergeCell ref="C12:H12"/>
    <mergeCell ref="J12:K12"/>
    <mergeCell ref="L12:N12"/>
    <mergeCell ref="B5:P5"/>
    <mergeCell ref="C6:H6"/>
    <mergeCell ref="K6:N6"/>
    <mergeCell ref="O6:O18"/>
    <mergeCell ref="B7:N7"/>
    <mergeCell ref="C8:E8"/>
    <mergeCell ref="F8:N8"/>
    <mergeCell ref="C9:H9"/>
    <mergeCell ref="C10:H10"/>
    <mergeCell ref="J10:K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1"/>
    <mergeCell ref="L25:N31"/>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52:E52"/>
    <mergeCell ref="G52:H52"/>
    <mergeCell ref="I52:J52"/>
    <mergeCell ref="K52:L52"/>
    <mergeCell ref="C53:E53"/>
    <mergeCell ref="G53:H53"/>
    <mergeCell ref="I53:J53"/>
    <mergeCell ref="K53:L53"/>
    <mergeCell ref="C49:E49"/>
    <mergeCell ref="G49:H49"/>
    <mergeCell ref="I49:J49"/>
    <mergeCell ref="K49:L49"/>
    <mergeCell ref="B50:P50"/>
    <mergeCell ref="C51:E51"/>
    <mergeCell ref="G51:H51"/>
    <mergeCell ref="I51:J51"/>
    <mergeCell ref="K51:L51"/>
    <mergeCell ref="C56:E56"/>
    <mergeCell ref="G56:H56"/>
    <mergeCell ref="I56:J56"/>
    <mergeCell ref="K56:L56"/>
    <mergeCell ref="C57:E57"/>
    <mergeCell ref="G57:H57"/>
    <mergeCell ref="I57:J57"/>
    <mergeCell ref="K57:L57"/>
    <mergeCell ref="C54:E54"/>
    <mergeCell ref="G54:H54"/>
    <mergeCell ref="I54:J54"/>
    <mergeCell ref="K54:L54"/>
    <mergeCell ref="C55:E55"/>
    <mergeCell ref="G55:H55"/>
    <mergeCell ref="I55:J55"/>
    <mergeCell ref="K55:L55"/>
    <mergeCell ref="L62:N62"/>
    <mergeCell ref="C63:I63"/>
    <mergeCell ref="L63:N63"/>
    <mergeCell ref="C64:I64"/>
    <mergeCell ref="L64:N64"/>
    <mergeCell ref="C65:I65"/>
    <mergeCell ref="L65:N65"/>
    <mergeCell ref="B58:P58"/>
    <mergeCell ref="C59:I59"/>
    <mergeCell ref="L59:N59"/>
    <mergeCell ref="O59:O64"/>
    <mergeCell ref="P59:P64"/>
    <mergeCell ref="C60:I60"/>
    <mergeCell ref="L60:N60"/>
    <mergeCell ref="C61:I61"/>
    <mergeCell ref="L61:N61"/>
    <mergeCell ref="C62:I62"/>
    <mergeCell ref="C66:J66"/>
    <mergeCell ref="K66:K71"/>
    <mergeCell ref="L66:N71"/>
    <mergeCell ref="O66:O71"/>
    <mergeCell ref="P66:P71"/>
    <mergeCell ref="C67:I67"/>
    <mergeCell ref="C68:I68"/>
    <mergeCell ref="C69:I69"/>
    <mergeCell ref="C70:I70"/>
    <mergeCell ref="C71:F71"/>
    <mergeCell ref="G71:J71"/>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B85:E89"/>
    <mergeCell ref="F85:H85"/>
    <mergeCell ref="I85:J85"/>
    <mergeCell ref="K85:N85"/>
    <mergeCell ref="P85:P89"/>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93"/>
    <mergeCell ref="B92:F93"/>
    <mergeCell ref="G92:N92"/>
    <mergeCell ref="K93:N93"/>
    <mergeCell ref="C94:J94"/>
    <mergeCell ref="K94:N96"/>
    <mergeCell ref="P94:P137"/>
    <mergeCell ref="C100:J100"/>
    <mergeCell ref="K100:N102"/>
    <mergeCell ref="C101:F101"/>
    <mergeCell ref="C102:F102"/>
    <mergeCell ref="C103:J103"/>
    <mergeCell ref="K103:N105"/>
    <mergeCell ref="C104:F104"/>
    <mergeCell ref="C105:F105"/>
    <mergeCell ref="C95:F95"/>
    <mergeCell ref="C96:F96"/>
    <mergeCell ref="C97:J97"/>
    <mergeCell ref="K97:N99"/>
    <mergeCell ref="C98:F98"/>
    <mergeCell ref="C99:F99"/>
    <mergeCell ref="C112:J112"/>
    <mergeCell ref="K112:N114"/>
    <mergeCell ref="C113:F113"/>
    <mergeCell ref="C114:F114"/>
    <mergeCell ref="C115:J115"/>
    <mergeCell ref="K115:N117"/>
    <mergeCell ref="C116:F116"/>
    <mergeCell ref="C117:F117"/>
    <mergeCell ref="C106:J106"/>
    <mergeCell ref="K106:N108"/>
    <mergeCell ref="C107:F107"/>
    <mergeCell ref="C108:F108"/>
    <mergeCell ref="C109:J109"/>
    <mergeCell ref="K109:N111"/>
    <mergeCell ref="C110:F110"/>
    <mergeCell ref="C111:F111"/>
    <mergeCell ref="C124:J124"/>
    <mergeCell ref="K124:N126"/>
    <mergeCell ref="C125:F125"/>
    <mergeCell ref="C126:F126"/>
    <mergeCell ref="C127:J127"/>
    <mergeCell ref="K127:N129"/>
    <mergeCell ref="C128:F128"/>
    <mergeCell ref="C129:F129"/>
    <mergeCell ref="C118:J118"/>
    <mergeCell ref="K118:N120"/>
    <mergeCell ref="C119:F119"/>
    <mergeCell ref="C120:F120"/>
    <mergeCell ref="C121:J121"/>
    <mergeCell ref="K121:N123"/>
    <mergeCell ref="C122:F122"/>
    <mergeCell ref="C123:F123"/>
    <mergeCell ref="C137:F137"/>
    <mergeCell ref="G137:N137"/>
    <mergeCell ref="B138:P138"/>
    <mergeCell ref="C139:F139"/>
    <mergeCell ref="H139:I139"/>
    <mergeCell ref="J139:N139"/>
    <mergeCell ref="C130:J130"/>
    <mergeCell ref="K130:N132"/>
    <mergeCell ref="C131:F131"/>
    <mergeCell ref="C132:F132"/>
    <mergeCell ref="C133:N133"/>
    <mergeCell ref="C134:D134"/>
    <mergeCell ref="E134:J134"/>
    <mergeCell ref="K134:N136"/>
    <mergeCell ref="C135:F135"/>
    <mergeCell ref="C136:F136"/>
    <mergeCell ref="H143:J143"/>
    <mergeCell ref="C144:G144"/>
    <mergeCell ref="H144:J144"/>
    <mergeCell ref="C145:G145"/>
    <mergeCell ref="H145:J145"/>
    <mergeCell ref="L145:N146"/>
    <mergeCell ref="B140:P140"/>
    <mergeCell ref="C141:G141"/>
    <mergeCell ref="H141:J141"/>
    <mergeCell ref="K141:K148"/>
    <mergeCell ref="L141:N144"/>
    <mergeCell ref="O141:O144"/>
    <mergeCell ref="P141:P144"/>
    <mergeCell ref="C142:G142"/>
    <mergeCell ref="H142:J142"/>
    <mergeCell ref="C143:G143"/>
    <mergeCell ref="O145:O146"/>
    <mergeCell ref="P145:P146"/>
    <mergeCell ref="C146:G146"/>
    <mergeCell ref="H146:J146"/>
    <mergeCell ref="C147:G147"/>
    <mergeCell ref="H147:J147"/>
    <mergeCell ref="L147:N148"/>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D153:F153"/>
    <mergeCell ref="G153:I153"/>
    <mergeCell ref="J153:L153"/>
    <mergeCell ref="M153:N153"/>
    <mergeCell ref="D154:F154"/>
    <mergeCell ref="G154:I154"/>
    <mergeCell ref="J154:L154"/>
    <mergeCell ref="M154:N154"/>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F161"/>
    <mergeCell ref="G161:I161"/>
    <mergeCell ref="J161:L161"/>
    <mergeCell ref="M161:N161"/>
    <mergeCell ref="C162:F162"/>
    <mergeCell ref="G162:I162"/>
    <mergeCell ref="J162:L162"/>
    <mergeCell ref="M162:N162"/>
    <mergeCell ref="C159:F159"/>
    <mergeCell ref="G159:I159"/>
    <mergeCell ref="J159:L159"/>
    <mergeCell ref="M159:N159"/>
    <mergeCell ref="C160:F160"/>
    <mergeCell ref="G160:I160"/>
    <mergeCell ref="J160:L160"/>
    <mergeCell ref="M160:N160"/>
    <mergeCell ref="C165:E165"/>
    <mergeCell ref="G165:I165"/>
    <mergeCell ref="J165:L165"/>
    <mergeCell ref="M165:N165"/>
    <mergeCell ref="B166:N166"/>
    <mergeCell ref="C167:E167"/>
    <mergeCell ref="G167:K167"/>
    <mergeCell ref="L167:N167"/>
    <mergeCell ref="C163:F163"/>
    <mergeCell ref="G163:I163"/>
    <mergeCell ref="J163:L163"/>
    <mergeCell ref="M163:N163"/>
    <mergeCell ref="C164:F164"/>
    <mergeCell ref="G164:I164"/>
    <mergeCell ref="J164:L164"/>
    <mergeCell ref="M164:N164"/>
    <mergeCell ref="C171:E171"/>
    <mergeCell ref="L171:N171"/>
    <mergeCell ref="C172:E172"/>
    <mergeCell ref="L172:N172"/>
    <mergeCell ref="C173:E173"/>
    <mergeCell ref="L173:N173"/>
    <mergeCell ref="O167:O178"/>
    <mergeCell ref="P167:P178"/>
    <mergeCell ref="C168:E168"/>
    <mergeCell ref="G168:K169"/>
    <mergeCell ref="L168:N168"/>
    <mergeCell ref="C169:E169"/>
    <mergeCell ref="L169:N169"/>
    <mergeCell ref="C170:E170"/>
    <mergeCell ref="G170:K178"/>
    <mergeCell ref="L170:N170"/>
    <mergeCell ref="C177:E177"/>
    <mergeCell ref="L177:N177"/>
    <mergeCell ref="C178:E178"/>
    <mergeCell ref="L178:N178"/>
    <mergeCell ref="C179:E179"/>
    <mergeCell ref="G179:N179"/>
    <mergeCell ref="C174:E174"/>
    <mergeCell ref="L174:N174"/>
    <mergeCell ref="C175:E175"/>
    <mergeCell ref="L175:N175"/>
    <mergeCell ref="C176:E176"/>
    <mergeCell ref="L176:N176"/>
    <mergeCell ref="C187:E187"/>
    <mergeCell ref="C188:E188"/>
    <mergeCell ref="C189:E189"/>
    <mergeCell ref="C190:E190"/>
    <mergeCell ref="C191:E191"/>
    <mergeCell ref="G191:K191"/>
    <mergeCell ref="O179:O190"/>
    <mergeCell ref="P179:P190"/>
    <mergeCell ref="C180:E180"/>
    <mergeCell ref="G180:N190"/>
    <mergeCell ref="C181:E181"/>
    <mergeCell ref="C182:E182"/>
    <mergeCell ref="C183:E183"/>
    <mergeCell ref="C184:E184"/>
    <mergeCell ref="C185:E185"/>
    <mergeCell ref="C186:E186"/>
    <mergeCell ref="L191:N191"/>
    <mergeCell ref="O191:O202"/>
    <mergeCell ref="P191:P202"/>
    <mergeCell ref="C192:E192"/>
    <mergeCell ref="G192:K192"/>
    <mergeCell ref="L192:N192"/>
    <mergeCell ref="C193:E193"/>
    <mergeCell ref="G193:K193"/>
    <mergeCell ref="L193:N193"/>
    <mergeCell ref="C194:E194"/>
    <mergeCell ref="C197:E197"/>
    <mergeCell ref="G197:K197"/>
    <mergeCell ref="L197:N197"/>
    <mergeCell ref="C198:E198"/>
    <mergeCell ref="G198:K198"/>
    <mergeCell ref="L198:N198"/>
    <mergeCell ref="G194:K194"/>
    <mergeCell ref="L194:N194"/>
    <mergeCell ref="C195:E195"/>
    <mergeCell ref="G195:K195"/>
    <mergeCell ref="L195:N195"/>
    <mergeCell ref="C196:E196"/>
    <mergeCell ref="G196:K196"/>
    <mergeCell ref="L196:N196"/>
    <mergeCell ref="C201:E201"/>
    <mergeCell ref="G201:K201"/>
    <mergeCell ref="L201:N201"/>
    <mergeCell ref="C202:E202"/>
    <mergeCell ref="G202:K202"/>
    <mergeCell ref="L202:N202"/>
    <mergeCell ref="C199:E199"/>
    <mergeCell ref="G199:K199"/>
    <mergeCell ref="L199:N199"/>
    <mergeCell ref="C200:E200"/>
    <mergeCell ref="G200:K200"/>
    <mergeCell ref="L200:N200"/>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N259"/>
    <mergeCell ref="C260:E260"/>
    <mergeCell ref="H260:N260"/>
    <mergeCell ref="C261:E261"/>
    <mergeCell ref="O263:O267"/>
    <mergeCell ref="P263:P267"/>
    <mergeCell ref="C264:E264"/>
    <mergeCell ref="C265:E265"/>
    <mergeCell ref="C266:E266"/>
    <mergeCell ref="C267:E267"/>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C329:G329"/>
    <mergeCell ref="H329:I329"/>
    <mergeCell ref="J329:K329"/>
    <mergeCell ref="P324:P372"/>
    <mergeCell ref="C325:K325"/>
    <mergeCell ref="L325:L372"/>
    <mergeCell ref="M325:N372"/>
    <mergeCell ref="D326:I326"/>
    <mergeCell ref="J326:K326"/>
    <mergeCell ref="D327:I327"/>
    <mergeCell ref="J327:K327"/>
    <mergeCell ref="D328:G328"/>
    <mergeCell ref="H328:I328"/>
    <mergeCell ref="D334:G334"/>
    <mergeCell ref="H334:I334"/>
    <mergeCell ref="J334:K334"/>
    <mergeCell ref="H335:I335"/>
    <mergeCell ref="J335:K335"/>
    <mergeCell ref="D336:I336"/>
    <mergeCell ref="J336:K336"/>
    <mergeCell ref="D330:I330"/>
    <mergeCell ref="J330:K330"/>
    <mergeCell ref="C331:K331"/>
    <mergeCell ref="D332:I332"/>
    <mergeCell ref="J332:K332"/>
    <mergeCell ref="D333:I333"/>
    <mergeCell ref="J333:K333"/>
    <mergeCell ref="H341:I341"/>
    <mergeCell ref="J341:K341"/>
    <mergeCell ref="D342:I342"/>
    <mergeCell ref="J342:K342"/>
    <mergeCell ref="C343:K343"/>
    <mergeCell ref="D344:I344"/>
    <mergeCell ref="J344:K344"/>
    <mergeCell ref="C337:K337"/>
    <mergeCell ref="D338:I338"/>
    <mergeCell ref="J338:K338"/>
    <mergeCell ref="D339:I339"/>
    <mergeCell ref="J339:K339"/>
    <mergeCell ref="D340:G340"/>
    <mergeCell ref="H340:I340"/>
    <mergeCell ref="J340:K340"/>
    <mergeCell ref="D348:I348"/>
    <mergeCell ref="J348:K348"/>
    <mergeCell ref="C349:K349"/>
    <mergeCell ref="D350:I350"/>
    <mergeCell ref="J350:K350"/>
    <mergeCell ref="D351:I351"/>
    <mergeCell ref="J351:K351"/>
    <mergeCell ref="D345:I345"/>
    <mergeCell ref="J345:K345"/>
    <mergeCell ref="D346:G346"/>
    <mergeCell ref="H346:I346"/>
    <mergeCell ref="J346:K346"/>
    <mergeCell ref="H347:I347"/>
    <mergeCell ref="J347:K347"/>
    <mergeCell ref="C355:K355"/>
    <mergeCell ref="D356:I356"/>
    <mergeCell ref="J356:K356"/>
    <mergeCell ref="D357:I357"/>
    <mergeCell ref="J357:K357"/>
    <mergeCell ref="D358:G358"/>
    <mergeCell ref="H358:I358"/>
    <mergeCell ref="J358:K358"/>
    <mergeCell ref="D352:G352"/>
    <mergeCell ref="H352:I352"/>
    <mergeCell ref="J352:K352"/>
    <mergeCell ref="H353:I353"/>
    <mergeCell ref="J353:K353"/>
    <mergeCell ref="D354:I354"/>
    <mergeCell ref="J354:K354"/>
    <mergeCell ref="D363:I363"/>
    <mergeCell ref="J363:K363"/>
    <mergeCell ref="D364:G364"/>
    <mergeCell ref="H364:I364"/>
    <mergeCell ref="J364:K364"/>
    <mergeCell ref="H365:I365"/>
    <mergeCell ref="J365:K365"/>
    <mergeCell ref="H359:I359"/>
    <mergeCell ref="J359:K359"/>
    <mergeCell ref="D360:I360"/>
    <mergeCell ref="J360:K360"/>
    <mergeCell ref="C361:K361"/>
    <mergeCell ref="D362:I362"/>
    <mergeCell ref="J362:K362"/>
    <mergeCell ref="D370:G370"/>
    <mergeCell ref="H370:I370"/>
    <mergeCell ref="J370:K370"/>
    <mergeCell ref="H371:I371"/>
    <mergeCell ref="J371:K371"/>
    <mergeCell ref="D372:I372"/>
    <mergeCell ref="J372:K372"/>
    <mergeCell ref="D366:I366"/>
    <mergeCell ref="J366:K366"/>
    <mergeCell ref="C367:K367"/>
    <mergeCell ref="D368:I368"/>
    <mergeCell ref="J368:K368"/>
    <mergeCell ref="D369:I369"/>
    <mergeCell ref="J369:K369"/>
    <mergeCell ref="C376:G376"/>
    <mergeCell ref="H376:I376"/>
    <mergeCell ref="J376:J377"/>
    <mergeCell ref="K376:N377"/>
    <mergeCell ref="O376:O377"/>
    <mergeCell ref="P376:P377"/>
    <mergeCell ref="C377:G377"/>
    <mergeCell ref="H377:I377"/>
    <mergeCell ref="C373:G373"/>
    <mergeCell ref="J373:N373"/>
    <mergeCell ref="C374:G374"/>
    <mergeCell ref="J374:N374"/>
    <mergeCell ref="O374:O375"/>
    <mergeCell ref="P374:P375"/>
    <mergeCell ref="C375:G375"/>
    <mergeCell ref="H375:N375"/>
    <mergeCell ref="B378:G378"/>
    <mergeCell ref="H378:N378"/>
    <mergeCell ref="O378:P378"/>
    <mergeCell ref="B379:P379"/>
    <mergeCell ref="C380:G380"/>
    <mergeCell ref="H380:I380"/>
    <mergeCell ref="K380:N380"/>
    <mergeCell ref="O380:P390"/>
    <mergeCell ref="C381:G381"/>
    <mergeCell ref="H381:I381"/>
    <mergeCell ref="C384:G384"/>
    <mergeCell ref="H384:I384"/>
    <mergeCell ref="K384:N384"/>
    <mergeCell ref="C385:G385"/>
    <mergeCell ref="H385:I385"/>
    <mergeCell ref="K385:N385"/>
    <mergeCell ref="K381:N381"/>
    <mergeCell ref="C382:G382"/>
    <mergeCell ref="H382:I382"/>
    <mergeCell ref="K382:N382"/>
    <mergeCell ref="D383:G383"/>
    <mergeCell ref="H383:I383"/>
    <mergeCell ref="D389:G389"/>
    <mergeCell ref="H389:I389"/>
    <mergeCell ref="D390:G390"/>
    <mergeCell ref="H390:I390"/>
    <mergeCell ref="B391:O391"/>
    <mergeCell ref="C386:G386"/>
    <mergeCell ref="H386:I386"/>
    <mergeCell ref="K386:N386"/>
    <mergeCell ref="C387:I387"/>
    <mergeCell ref="K387:N387"/>
    <mergeCell ref="D388:G388"/>
    <mergeCell ref="H388:I388"/>
  </mergeCells>
  <phoneticPr fontId="21" type="noConversion"/>
  <conditionalFormatting sqref="F8">
    <cfRule type="containsBlanks" dxfId="7049" priority="230">
      <formula>LEN(TRIM(F8))=0</formula>
    </cfRule>
    <cfRule type="expression" dxfId="7048" priority="231">
      <formula>$N$13="No"</formula>
    </cfRule>
    <cfRule type="expression" dxfId="7047" priority="232">
      <formula>$N$13="Not applicable"</formula>
    </cfRule>
    <cfRule type="expression" dxfId="7046" priority="233">
      <formula>$N$13="Don't know"</formula>
    </cfRule>
    <cfRule type="expression" dxfId="7045" priority="234">
      <formula>$F$16="Not applicable"</formula>
    </cfRule>
    <cfRule type="expression" dxfId="7044" priority="235">
      <formula>$F$16="Don't know"</formula>
    </cfRule>
    <cfRule type="expression" dxfId="7043" priority="236">
      <formula>$F$16="No"</formula>
    </cfRule>
  </conditionalFormatting>
  <conditionalFormatting sqref="F47">
    <cfRule type="expression" dxfId="7042" priority="180">
      <formula>$N$13="No"</formula>
    </cfRule>
    <cfRule type="expression" dxfId="7041" priority="181">
      <formula>$N$13="Not applicable"</formula>
    </cfRule>
    <cfRule type="expression" dxfId="7040" priority="182">
      <formula>$N$13="Don't know"</formula>
    </cfRule>
  </conditionalFormatting>
  <conditionalFormatting sqref="F73:F75">
    <cfRule type="containsBlanks" dxfId="7039" priority="175">
      <formula>LEN(TRIM(F73))=0</formula>
    </cfRule>
  </conditionalFormatting>
  <conditionalFormatting sqref="F77:F80">
    <cfRule type="containsBlanks" dxfId="7038" priority="174">
      <formula>LEN(TRIM(F77))=0</formula>
    </cfRule>
  </conditionalFormatting>
  <conditionalFormatting sqref="F168:F178">
    <cfRule type="containsBlanks" dxfId="7037" priority="169">
      <formula>LEN(TRIM(F168))=0</formula>
    </cfRule>
  </conditionalFormatting>
  <conditionalFormatting sqref="F180:F190">
    <cfRule type="containsBlanks" dxfId="7036" priority="168">
      <formula>LEN(TRIM(F180))=0</formula>
    </cfRule>
  </conditionalFormatting>
  <conditionalFormatting sqref="F192:F202">
    <cfRule type="containsBlanks" dxfId="7035" priority="167">
      <formula>LEN(TRIM(F192))=0</formula>
    </cfRule>
  </conditionalFormatting>
  <conditionalFormatting sqref="F204:F214">
    <cfRule type="containsBlanks" dxfId="7034" priority="166">
      <formula>LEN(TRIM(F204))=0</formula>
    </cfRule>
  </conditionalFormatting>
  <conditionalFormatting sqref="F257:F258">
    <cfRule type="containsBlanks" dxfId="7033" priority="198">
      <formula>LEN(TRIM(F257))=0</formula>
    </cfRule>
  </conditionalFormatting>
  <conditionalFormatting sqref="F258">
    <cfRule type="expression" dxfId="7032" priority="49">
      <formula>#REF!="Sim"</formula>
    </cfRule>
  </conditionalFormatting>
  <conditionalFormatting sqref="F260:F267">
    <cfRule type="containsBlanks" dxfId="7031" priority="48">
      <formula>LEN(TRIM(F260))=0</formula>
    </cfRule>
  </conditionalFormatting>
  <conditionalFormatting sqref="F264:F267">
    <cfRule type="expression" dxfId="7030" priority="47">
      <formula>$F$263="Não"</formula>
    </cfRule>
  </conditionalFormatting>
  <conditionalFormatting sqref="F273:F277">
    <cfRule type="containsBlanks" dxfId="7029" priority="44">
      <formula>LEN(TRIM(F273))=0</formula>
    </cfRule>
  </conditionalFormatting>
  <conditionalFormatting sqref="F250:G250 F251 F252:G252 F253 F254:G254">
    <cfRule type="containsBlanks" dxfId="7028" priority="209">
      <formula>LEN(TRIM(F250))=0</formula>
    </cfRule>
  </conditionalFormatting>
  <conditionalFormatting sqref="F273:G277">
    <cfRule type="expression" dxfId="7027" priority="41">
      <formula>OR($G$271="Não",$G$271="Não sei",$G$271="Não se aplica (não há um LMIS)")</formula>
    </cfRule>
    <cfRule type="expression" dxfId="7026" priority="42">
      <formula>OR($G$271="No",$G$271="Don't know")</formula>
    </cfRule>
    <cfRule type="expression" dxfId="7025" priority="43">
      <formula>OR($G$269="Não",$G$269="Não sei")</formula>
    </cfRule>
  </conditionalFormatting>
  <conditionalFormatting sqref="F45:H45 K45:M45">
    <cfRule type="expression" dxfId="7024" priority="115">
      <formula>OR($I$42="Não",$I$42="Não sei")</formula>
    </cfRule>
  </conditionalFormatting>
  <conditionalFormatting sqref="F45:H45">
    <cfRule type="containsBlanks" dxfId="7023" priority="117">
      <formula>LEN(TRIM(F45))=0</formula>
    </cfRule>
  </conditionalFormatting>
  <conditionalFormatting sqref="F52:J56 K53 K54:L56 H84 O279 H281:I284 K281:L284 O282 H286:I288 K286:L288 H290:I295 K290:L295 H297:I299 K297:L299 O304:O305 O310 O314 O317">
    <cfRule type="containsBlanks" dxfId="7022" priority="237">
      <formula>LEN(TRIM(F52))=0</formula>
    </cfRule>
  </conditionalFormatting>
  <conditionalFormatting sqref="F86:J86">
    <cfRule type="containsBlanks" dxfId="7021" priority="3">
      <formula>LEN(TRIM(F86))=0</formula>
    </cfRule>
  </conditionalFormatting>
  <conditionalFormatting sqref="F47:L47">
    <cfRule type="containsBlanks" dxfId="7020" priority="183">
      <formula>LEN(TRIM(F47))=0</formula>
    </cfRule>
  </conditionalFormatting>
  <conditionalFormatting sqref="F47:M47">
    <cfRule type="expression" dxfId="7019" priority="113">
      <formula>OR($I$42="Não",$I$42="Não sei")</formula>
    </cfRule>
  </conditionalFormatting>
  <conditionalFormatting sqref="F8:N8 K19:N23">
    <cfRule type="expression" dxfId="7018" priority="142">
      <formula>OR($I$6="Não",$I$6="Não sei")</formula>
    </cfRule>
  </conditionalFormatting>
  <conditionalFormatting sqref="F86:N89">
    <cfRule type="expression" dxfId="7017" priority="2">
      <formula>OR($H$84="Não",$H$84="Não sei")</formula>
    </cfRule>
  </conditionalFormatting>
  <conditionalFormatting sqref="G38:G39">
    <cfRule type="expression" dxfId="7016" priority="119">
      <formula>$J$35="Não"</formula>
    </cfRule>
  </conditionalFormatting>
  <conditionalFormatting sqref="G139">
    <cfRule type="containsBlanks" dxfId="7015" priority="173">
      <formula>LEN(TRIM(G139))=0</formula>
    </cfRule>
  </conditionalFormatting>
  <conditionalFormatting sqref="G151:G153 J151:J153">
    <cfRule type="containsBlanks" dxfId="7014" priority="101">
      <formula>LEN(TRIM(G151))=0</formula>
    </cfRule>
  </conditionalFormatting>
  <conditionalFormatting sqref="G154:G164">
    <cfRule type="containsBlanks" dxfId="7013" priority="96">
      <formula>LEN(TRIM(G154))=0</formula>
    </cfRule>
  </conditionalFormatting>
  <conditionalFormatting sqref="G168 G170">
    <cfRule type="expression" dxfId="7012" priority="68">
      <formula>OR($F168="Não",$F168="Não sei")</formula>
    </cfRule>
  </conditionalFormatting>
  <conditionalFormatting sqref="G180">
    <cfRule type="expression" dxfId="7011" priority="67">
      <formula>OR($F180="Não",$F180="Não sei")</formula>
    </cfRule>
  </conditionalFormatting>
  <conditionalFormatting sqref="G256">
    <cfRule type="containsBlanks" dxfId="7010" priority="208">
      <formula>LEN(TRIM(G256))=0</formula>
    </cfRule>
  </conditionalFormatting>
  <conditionalFormatting sqref="G269">
    <cfRule type="containsBlanks" dxfId="7009" priority="164">
      <formula>LEN(TRIM(G269))=0</formula>
    </cfRule>
  </conditionalFormatting>
  <conditionalFormatting sqref="G271">
    <cfRule type="expression" dxfId="7008" priority="45">
      <formula>OR($G$269="Não",$G$269="Não sei")</formula>
    </cfRule>
    <cfRule type="containsBlanks" dxfId="7007" priority="46">
      <formula>LEN(TRIM(G271))=0</formula>
    </cfRule>
  </conditionalFormatting>
  <conditionalFormatting sqref="G151:I151">
    <cfRule type="expression" dxfId="7006" priority="100">
      <formula>OR($I$94="Não",$I$94="Não sei")</formula>
    </cfRule>
  </conditionalFormatting>
  <conditionalFormatting sqref="G152:I152">
    <cfRule type="expression" dxfId="7005" priority="98">
      <formula>OR($I$97="Não",$I$97="Não sei")</formula>
    </cfRule>
  </conditionalFormatting>
  <conditionalFormatting sqref="G153:I154">
    <cfRule type="expression" dxfId="7004" priority="95">
      <formula>OR($I$100="Não",$I$100="Não sei")</formula>
    </cfRule>
  </conditionalFormatting>
  <conditionalFormatting sqref="G155:I155">
    <cfRule type="expression" dxfId="7003" priority="92">
      <formula>OR($I$103="Não",$I$103="Não sei")</formula>
    </cfRule>
  </conditionalFormatting>
  <conditionalFormatting sqref="G156:I156">
    <cfRule type="expression" dxfId="7002" priority="90">
      <formula>OR($I$106="Não",$I$106="Não sei")</formula>
    </cfRule>
  </conditionalFormatting>
  <conditionalFormatting sqref="G157:I157">
    <cfRule type="expression" dxfId="7001" priority="88">
      <formula>OR($I$109="Não",$I$109="Não sei")</formula>
    </cfRule>
  </conditionalFormatting>
  <conditionalFormatting sqref="G158:I158">
    <cfRule type="expression" dxfId="7000" priority="86">
      <formula>OR($I$112="Não",$I$112="Não sei")</formula>
    </cfRule>
  </conditionalFormatting>
  <conditionalFormatting sqref="G159:I159">
    <cfRule type="expression" dxfId="6999" priority="84">
      <formula>OR($I$115="Não",$I$115="Não sei")</formula>
    </cfRule>
  </conditionalFormatting>
  <conditionalFormatting sqref="G160:I160">
    <cfRule type="expression" dxfId="6998" priority="82">
      <formula>OR($I$118="Não",$I$118="Não sei")</formula>
    </cfRule>
  </conditionalFormatting>
  <conditionalFormatting sqref="G161:I161">
    <cfRule type="expression" dxfId="6997" priority="80">
      <formula>OR($I$121="Não",$I$121="Não sei")</formula>
    </cfRule>
  </conditionalFormatting>
  <conditionalFormatting sqref="G162:I162">
    <cfRule type="expression" dxfId="6996" priority="78">
      <formula>OR($I$124="Não",$I$124="Não sei")</formula>
    </cfRule>
  </conditionalFormatting>
  <conditionalFormatting sqref="G163:I163">
    <cfRule type="expression" dxfId="6995" priority="75">
      <formula>OR($I$127="Não",$I$127="Não sei")</formula>
    </cfRule>
  </conditionalFormatting>
  <conditionalFormatting sqref="G164:I164">
    <cfRule type="expression" dxfId="6994" priority="74">
      <formula>OR($I$130="Não",$I$130="Não sei")</formula>
    </cfRule>
  </conditionalFormatting>
  <conditionalFormatting sqref="G38:J39">
    <cfRule type="expression" dxfId="6993" priority="118">
      <formula>OR($J$35="Não",$J$35="Não sei")</formula>
    </cfRule>
    <cfRule type="containsBlanks" dxfId="6992" priority="120">
      <formula>LEN(TRIM(G38))=0</formula>
    </cfRule>
  </conditionalFormatting>
  <conditionalFormatting sqref="G71:J71">
    <cfRule type="containsBlanks" dxfId="6991" priority="210">
      <formula>LEN(TRIM(G71))=0</formula>
    </cfRule>
  </conditionalFormatting>
  <conditionalFormatting sqref="G95:J96 G98:J99 G101:J102 G104:J105 G107:J108 G110:J111 G113:J114 G116:J117 G119:J120 G122:J123 G125:J126 G128:J129 G131:J132">
    <cfRule type="containsBlanks" dxfId="6990" priority="143">
      <formula>LEN(TRIM(G95))=0</formula>
    </cfRule>
  </conditionalFormatting>
  <conditionalFormatting sqref="G192:N202">
    <cfRule type="expression" dxfId="6989" priority="61">
      <formula>OR($F192="Não",$F192="Não sei")</formula>
    </cfRule>
  </conditionalFormatting>
  <conditionalFormatting sqref="G204:N214">
    <cfRule type="expression" dxfId="6988" priority="60">
      <formula>OR($F204="Não",$F204="Não sei")</formula>
    </cfRule>
  </conditionalFormatting>
  <conditionalFormatting sqref="H25:H26">
    <cfRule type="containsBlanks" dxfId="6987" priority="199">
      <formula>LEN(TRIM(H25))=0</formula>
    </cfRule>
  </conditionalFormatting>
  <conditionalFormatting sqref="H29:H32">
    <cfRule type="containsBlanks" dxfId="6986" priority="7">
      <formula>LEN(TRIM(H29))=0</formula>
    </cfRule>
  </conditionalFormatting>
  <conditionalFormatting sqref="H141:H145">
    <cfRule type="expression" dxfId="6985" priority="105">
      <formula>#REF!="Don't know"</formula>
    </cfRule>
    <cfRule type="expression" dxfId="6984" priority="106">
      <formula>#REF!="No"</formula>
    </cfRule>
    <cfRule type="containsBlanks" dxfId="6983" priority="107">
      <formula>LEN(TRIM(H141))=0</formula>
    </cfRule>
  </conditionalFormatting>
  <conditionalFormatting sqref="H147">
    <cfRule type="expression" dxfId="6982" priority="170">
      <formula>#REF!="Don't know"</formula>
    </cfRule>
    <cfRule type="expression" dxfId="6981" priority="171">
      <formula>#REF!="No"</formula>
    </cfRule>
    <cfRule type="containsBlanks" dxfId="6980" priority="172">
      <formula>LEN(TRIM(H147))=0</formula>
    </cfRule>
  </conditionalFormatting>
  <conditionalFormatting sqref="H215">
    <cfRule type="containsBlanks" dxfId="6979" priority="217">
      <formula>LEN(TRIM(H215))=0</formula>
    </cfRule>
    <cfRule type="expression" dxfId="6978" priority="218">
      <formula>#REF!="Don't know"</formula>
    </cfRule>
    <cfRule type="expression" dxfId="6977" priority="219">
      <formula>#REF!="No"</formula>
    </cfRule>
  </conditionalFormatting>
  <conditionalFormatting sqref="H217:H220">
    <cfRule type="containsBlanks" dxfId="6976" priority="57">
      <formula>LEN(TRIM(H217))=0</formula>
    </cfRule>
    <cfRule type="expression" dxfId="6975" priority="58">
      <formula>$H$148="Don't know"</formula>
    </cfRule>
    <cfRule type="expression" dxfId="6974" priority="59">
      <formula>$H$148="no"</formula>
    </cfRule>
  </conditionalFormatting>
  <conditionalFormatting sqref="H223:H225">
    <cfRule type="containsBlanks" dxfId="6973" priority="55">
      <formula>LEN(TRIM(H223))=0</formula>
    </cfRule>
  </conditionalFormatting>
  <conditionalFormatting sqref="H227">
    <cfRule type="containsBlanks" dxfId="6972" priority="53">
      <formula>LEN(TRIM(H227))=0</formula>
    </cfRule>
  </conditionalFormatting>
  <conditionalFormatting sqref="H230">
    <cfRule type="containsBlanks" dxfId="6971" priority="52">
      <formula>LEN(TRIM(H230))=0</formula>
    </cfRule>
  </conditionalFormatting>
  <conditionalFormatting sqref="H304:H306">
    <cfRule type="containsBlanks" dxfId="6970" priority="40">
      <formula>LEN(TRIM(H304))=0</formula>
    </cfRule>
  </conditionalFormatting>
  <conditionalFormatting sqref="H308:H315">
    <cfRule type="containsBlanks" dxfId="6969" priority="37">
      <formula>LEN(TRIM(H308))=0</formula>
    </cfRule>
  </conditionalFormatting>
  <conditionalFormatting sqref="H317:H318">
    <cfRule type="containsBlanks" dxfId="6968" priority="163">
      <formula>LEN(TRIM(H317))=0</formula>
    </cfRule>
  </conditionalFormatting>
  <conditionalFormatting sqref="H320">
    <cfRule type="containsBlanks" dxfId="6967" priority="162">
      <formula>LEN(TRIM(H320))=0</formula>
    </cfRule>
  </conditionalFormatting>
  <conditionalFormatting sqref="H373:H374">
    <cfRule type="containsBlanks" dxfId="6966" priority="147">
      <formula>LEN(TRIM(H373))=0</formula>
    </cfRule>
  </conditionalFormatting>
  <conditionalFormatting sqref="H377 H376:I376">
    <cfRule type="containsBlanks" dxfId="6965" priority="215">
      <formula>LEN(TRIM(H376))=0</formula>
    </cfRule>
  </conditionalFormatting>
  <conditionalFormatting sqref="H380:H381">
    <cfRule type="containsBlanks" dxfId="6964" priority="24">
      <formula>LEN(TRIM(H380))=0</formula>
    </cfRule>
  </conditionalFormatting>
  <conditionalFormatting sqref="H380:H386">
    <cfRule type="containsBlanks" priority="25">
      <formula>LEN(TRIM(H380))=0</formula>
    </cfRule>
  </conditionalFormatting>
  <conditionalFormatting sqref="H382:H386">
    <cfRule type="containsBlanks" dxfId="6963" priority="27">
      <formula>LEN(TRIM(H382))=0</formula>
    </cfRule>
  </conditionalFormatting>
  <conditionalFormatting sqref="H388:H390">
    <cfRule type="containsBlanks" dxfId="6962" priority="195">
      <formula>LEN(TRIM(H388))=0</formula>
    </cfRule>
    <cfRule type="containsBlanks" priority="196">
      <formula>LEN(TRIM(H388))=0</formula>
    </cfRule>
  </conditionalFormatting>
  <conditionalFormatting sqref="H376:I376 H377">
    <cfRule type="containsBlanks" priority="216">
      <formula>LEN(TRIM(H376))=0</formula>
    </cfRule>
  </conditionalFormatting>
  <conditionalFormatting sqref="H377:I377">
    <cfRule type="expression" dxfId="6961" priority="28">
      <formula>OR($H$376="Não Plano PSE iniciado / desenvolvido",$H$376="Sim plano PSE mas nenhum componente FP / RH",$H$376="Não sei")</formula>
    </cfRule>
  </conditionalFormatting>
  <conditionalFormatting sqref="H381:I381">
    <cfRule type="expression" dxfId="6960" priority="23">
      <formula>OR($H$380="Não",$H$380="Não sei")</formula>
    </cfRule>
  </conditionalFormatting>
  <conditionalFormatting sqref="H384:I384">
    <cfRule type="expression" dxfId="6959" priority="26">
      <formula>OR($I$6="Não",$I$6="Não sei")</formula>
    </cfRule>
  </conditionalFormatting>
  <conditionalFormatting sqref="H141:J144">
    <cfRule type="expression" dxfId="6958" priority="104">
      <formula>OR($G$139="Não",$G$139="Não sei")</formula>
    </cfRule>
  </conditionalFormatting>
  <conditionalFormatting sqref="H146:J146">
    <cfRule type="expression" dxfId="6957" priority="103">
      <formula>OR($H$145="Não",$H$145="Não sei")</formula>
    </cfRule>
  </conditionalFormatting>
  <conditionalFormatting sqref="H148:J148">
    <cfRule type="expression" dxfId="6956" priority="102">
      <formula>OR($H$147="Não",$H$147="Não sei")</formula>
    </cfRule>
  </conditionalFormatting>
  <conditionalFormatting sqref="H217:J221">
    <cfRule type="expression" dxfId="6955" priority="56">
      <formula>OR($H$215="Não",$H$215="Não sei")</formula>
    </cfRule>
  </conditionalFormatting>
  <conditionalFormatting sqref="H225:J225">
    <cfRule type="expression" dxfId="6954" priority="54">
      <formula>AND($H$223="Não",$H$224="Não")</formula>
    </cfRule>
  </conditionalFormatting>
  <conditionalFormatting sqref="H230:J231">
    <cfRule type="expression" dxfId="6953" priority="51">
      <formula>AND($H$223="Não",$H$224="Não")</formula>
    </cfRule>
  </conditionalFormatting>
  <conditionalFormatting sqref="H231:J231">
    <cfRule type="expression" dxfId="6952" priority="50">
      <formula>OR($H$230="No","Don't know")</formula>
    </cfRule>
  </conditionalFormatting>
  <conditionalFormatting sqref="H306:J306">
    <cfRule type="expression" dxfId="6951" priority="38">
      <formula>OR($H$305="Não",$H$305="Não sei")</formula>
    </cfRule>
  </conditionalFormatting>
  <conditionalFormatting sqref="H307:J307">
    <cfRule type="expression" dxfId="6950" priority="39">
      <formula>OR($H$306="Não",$H$306="Não sei",$H$305="Não",$H$305="Não sei")</formula>
    </cfRule>
  </conditionalFormatting>
  <conditionalFormatting sqref="H315:J315">
    <cfRule type="expression" dxfId="6949" priority="36">
      <formula>OR($H$314="Não",$H$314="Não sei")</formula>
    </cfRule>
  </conditionalFormatting>
  <conditionalFormatting sqref="H319:J319">
    <cfRule type="expression" dxfId="6948" priority="34">
      <formula>OR($H$318="Não",$H$318="Não sei")</formula>
    </cfRule>
    <cfRule type="containsBlanks" dxfId="6947" priority="35">
      <formula>LEN(TRIM(H319))=0</formula>
    </cfRule>
  </conditionalFormatting>
  <conditionalFormatting sqref="H321:J321">
    <cfRule type="expression" dxfId="6946" priority="33">
      <formula>OR($H$320="Não",$H$320="Não sei",$H$320="Não aplicável")</formula>
    </cfRule>
  </conditionalFormatting>
  <conditionalFormatting sqref="H322:J322">
    <cfRule type="expression" dxfId="6945" priority="31">
      <formula>$H$320="Sim"</formula>
    </cfRule>
    <cfRule type="containsBlanks" dxfId="6944" priority="32">
      <formula>LEN(TRIM(H322))=0</formula>
    </cfRule>
  </conditionalFormatting>
  <conditionalFormatting sqref="H375:N375">
    <cfRule type="expression" dxfId="6943" priority="29">
      <formula>OR($H$374="Não",$H$374="Não sei")</formula>
    </cfRule>
  </conditionalFormatting>
  <conditionalFormatting sqref="I6">
    <cfRule type="expression" dxfId="6942" priority="138">
      <formula>$N$13="No"</formula>
    </cfRule>
    <cfRule type="expression" dxfId="6941" priority="139">
      <formula>$N$13="Not applicable"</formula>
    </cfRule>
    <cfRule type="expression" dxfId="6940" priority="140">
      <formula>$N$13="Don't know"</formula>
    </cfRule>
    <cfRule type="containsBlanks" dxfId="6939" priority="141">
      <formula>LEN(TRIM(I6))=0</formula>
    </cfRule>
  </conditionalFormatting>
  <conditionalFormatting sqref="I10:I20">
    <cfRule type="expression" dxfId="6938" priority="135">
      <formula>$N$13="No"</formula>
    </cfRule>
    <cfRule type="expression" dxfId="6937" priority="136">
      <formula>$N$13="Not applicable"</formula>
    </cfRule>
    <cfRule type="expression" dxfId="6936" priority="137">
      <formula>$N$13="Don't know"</formula>
    </cfRule>
  </conditionalFormatting>
  <conditionalFormatting sqref="I10:I23">
    <cfRule type="expression" dxfId="6935" priority="133">
      <formula>OR($I$6="Não",$I$6="Não sei")</formula>
    </cfRule>
    <cfRule type="containsBlanks" dxfId="6934" priority="134">
      <formula>LEN(TRIM(I10))=0</formula>
    </cfRule>
  </conditionalFormatting>
  <conditionalFormatting sqref="I21">
    <cfRule type="expression" dxfId="6933" priority="211">
      <formula>$M$13="No"</formula>
    </cfRule>
    <cfRule type="expression" dxfId="6932" priority="212">
      <formula>$M$13="Not applicable"</formula>
    </cfRule>
    <cfRule type="expression" dxfId="6931" priority="213">
      <formula>$M$13="Don't know"</formula>
    </cfRule>
  </conditionalFormatting>
  <conditionalFormatting sqref="I22:I23">
    <cfRule type="expression" dxfId="6930" priority="192">
      <formula>$N$13="No"</formula>
    </cfRule>
    <cfRule type="expression" dxfId="6929" priority="193">
      <formula>$N$13="Not applicable"</formula>
    </cfRule>
    <cfRule type="expression" dxfId="6928" priority="194">
      <formula>$N$13="Don't know"</formula>
    </cfRule>
  </conditionalFormatting>
  <conditionalFormatting sqref="I23">
    <cfRule type="expression" dxfId="6927" priority="121">
      <formula>OR($I$22="Não",$I$22="Não sei")</formula>
    </cfRule>
  </conditionalFormatting>
  <conditionalFormatting sqref="I42">
    <cfRule type="expression" dxfId="6926" priority="184">
      <formula>$N$13="No"</formula>
    </cfRule>
    <cfRule type="expression" dxfId="6925" priority="185">
      <formula>$N$13="Not applicable"</formula>
    </cfRule>
    <cfRule type="expression" dxfId="6924" priority="186">
      <formula>$N$13="Don't know"</formula>
    </cfRule>
    <cfRule type="containsBlanks" dxfId="6923" priority="187">
      <formula>LEN(TRIM(I42))=0</formula>
    </cfRule>
  </conditionalFormatting>
  <conditionalFormatting sqref="I45:J45">
    <cfRule type="expression" dxfId="6922" priority="5">
      <formula>OR($I$40="Não",$I$40="Não sei")</formula>
    </cfRule>
    <cfRule type="containsBlanks" dxfId="6921" priority="6">
      <formula>LEN(TRIM(I45))=0</formula>
    </cfRule>
  </conditionalFormatting>
  <conditionalFormatting sqref="J25:J28">
    <cfRule type="containsBlanks" dxfId="6920" priority="4">
      <formula>LEN(TRIM(J25))=0</formula>
    </cfRule>
  </conditionalFormatting>
  <conditionalFormatting sqref="J33">
    <cfRule type="expression" dxfId="6919" priority="188">
      <formula>$N$13="No"</formula>
    </cfRule>
    <cfRule type="expression" dxfId="6918" priority="189">
      <formula>$N$13="Not applicable"</formula>
    </cfRule>
    <cfRule type="expression" dxfId="6917" priority="190">
      <formula>$N$13="Don't know"</formula>
    </cfRule>
    <cfRule type="containsBlanks" dxfId="6916" priority="191">
      <formula>LEN(TRIM(J33))=0</formula>
    </cfRule>
  </conditionalFormatting>
  <conditionalFormatting sqref="J35">
    <cfRule type="containsBlanks" dxfId="6915" priority="227">
      <formula>LEN(TRIM(J35))=0</formula>
    </cfRule>
  </conditionalFormatting>
  <conditionalFormatting sqref="J67:J70">
    <cfRule type="containsBlanks" dxfId="6914" priority="176">
      <formula>LEN(TRIM(J67))=0</formula>
    </cfRule>
    <cfRule type="expression" dxfId="6913" priority="177">
      <formula>$N$13="No"</formula>
    </cfRule>
    <cfRule type="expression" dxfId="6912" priority="178">
      <formula>$N$13="Not applicable"</formula>
    </cfRule>
    <cfRule type="expression" dxfId="6911" priority="179">
      <formula>$N$13="Don't know"</formula>
    </cfRule>
  </conditionalFormatting>
  <conditionalFormatting sqref="J154:J164">
    <cfRule type="containsBlanks" dxfId="6910" priority="94">
      <formula>LEN(TRIM(J154))=0</formula>
    </cfRule>
  </conditionalFormatting>
  <conditionalFormatting sqref="J326:J327">
    <cfRule type="containsBlanks" dxfId="6909" priority="206">
      <formula>LEN(TRIM(J326))=0</formula>
    </cfRule>
  </conditionalFormatting>
  <conditionalFormatting sqref="J330">
    <cfRule type="containsBlanks" dxfId="6908" priority="205">
      <formula>LEN(TRIM(J330))=0</formula>
    </cfRule>
  </conditionalFormatting>
  <conditionalFormatting sqref="J332:J333">
    <cfRule type="containsBlanks" dxfId="6907" priority="161">
      <formula>LEN(TRIM(J332))=0</formula>
    </cfRule>
  </conditionalFormatting>
  <conditionalFormatting sqref="J336">
    <cfRule type="containsBlanks" dxfId="6906" priority="160">
      <formula>LEN(TRIM(J336))=0</formula>
    </cfRule>
  </conditionalFormatting>
  <conditionalFormatting sqref="J338:J339">
    <cfRule type="containsBlanks" dxfId="6905" priority="159">
      <formula>LEN(TRIM(J338))=0</formula>
    </cfRule>
  </conditionalFormatting>
  <conditionalFormatting sqref="J342">
    <cfRule type="containsBlanks" dxfId="6904" priority="158">
      <formula>LEN(TRIM(J342))=0</formula>
    </cfRule>
  </conditionalFormatting>
  <conditionalFormatting sqref="J344:J345">
    <cfRule type="containsBlanks" dxfId="6903" priority="157">
      <formula>LEN(TRIM(J344))=0</formula>
    </cfRule>
  </conditionalFormatting>
  <conditionalFormatting sqref="J348">
    <cfRule type="containsBlanks" dxfId="6902" priority="156">
      <formula>LEN(TRIM(J348))=0</formula>
    </cfRule>
  </conditionalFormatting>
  <conditionalFormatting sqref="J350:J351">
    <cfRule type="containsBlanks" dxfId="6901" priority="155">
      <formula>LEN(TRIM(J350))=0</formula>
    </cfRule>
  </conditionalFormatting>
  <conditionalFormatting sqref="J354">
    <cfRule type="containsBlanks" dxfId="6900" priority="154">
      <formula>LEN(TRIM(J354))=0</formula>
    </cfRule>
  </conditionalFormatting>
  <conditionalFormatting sqref="J356:J357">
    <cfRule type="containsBlanks" dxfId="6899" priority="153">
      <formula>LEN(TRIM(J356))=0</formula>
    </cfRule>
  </conditionalFormatting>
  <conditionalFormatting sqref="J360">
    <cfRule type="containsBlanks" dxfId="6898" priority="150">
      <formula>LEN(TRIM(J360))=0</formula>
    </cfRule>
  </conditionalFormatting>
  <conditionalFormatting sqref="J362:J363">
    <cfRule type="containsBlanks" dxfId="6897" priority="152">
      <formula>LEN(TRIM(J362))=0</formula>
    </cfRule>
  </conditionalFormatting>
  <conditionalFormatting sqref="J366">
    <cfRule type="containsBlanks" dxfId="6896" priority="149">
      <formula>LEN(TRIM(J366))=0</formula>
    </cfRule>
  </conditionalFormatting>
  <conditionalFormatting sqref="J368:J369">
    <cfRule type="containsBlanks" dxfId="6895" priority="151">
      <formula>LEN(TRIM(J368))=0</formula>
    </cfRule>
  </conditionalFormatting>
  <conditionalFormatting sqref="J372">
    <cfRule type="containsBlanks" dxfId="6894" priority="148">
      <formula>LEN(TRIM(J372))=0</formula>
    </cfRule>
  </conditionalFormatting>
  <conditionalFormatting sqref="J151:L151">
    <cfRule type="expression" dxfId="6893" priority="99">
      <formula>OR($G$94="Não",$G$94="Não sei")</formula>
    </cfRule>
  </conditionalFormatting>
  <conditionalFormatting sqref="J152:L152">
    <cfRule type="expression" dxfId="6892" priority="97">
      <formula>OR($G$97="Não",$G$97="Não sei")</formula>
    </cfRule>
  </conditionalFormatting>
  <conditionalFormatting sqref="J153:L154">
    <cfRule type="expression" dxfId="6891" priority="93">
      <formula>OR($G$100="Não",$G$100="Não sei")</formula>
    </cfRule>
  </conditionalFormatting>
  <conditionalFormatting sqref="J155:L155">
    <cfRule type="expression" dxfId="6890" priority="91">
      <formula>OR($G$103="Não",$G$103="Não sei")</formula>
    </cfRule>
  </conditionalFormatting>
  <conditionalFormatting sqref="J156:L156">
    <cfRule type="expression" dxfId="6889" priority="89">
      <formula>OR($G$106="Não",$G$106="Não sei")</formula>
    </cfRule>
  </conditionalFormatting>
  <conditionalFormatting sqref="J157:L157">
    <cfRule type="expression" dxfId="6888" priority="87">
      <formula>OR($G$109="Não",$G$109="Não sei")</formula>
    </cfRule>
  </conditionalFormatting>
  <conditionalFormatting sqref="J158:L158">
    <cfRule type="expression" dxfId="6887" priority="85">
      <formula>OR($G$112="Não",$G$112="Não sei")</formula>
    </cfRule>
  </conditionalFormatting>
  <conditionalFormatting sqref="J159:L159">
    <cfRule type="expression" dxfId="6886" priority="83">
      <formula>OR($G$115="Não",$G$115="Não sei")</formula>
    </cfRule>
  </conditionalFormatting>
  <conditionalFormatting sqref="J160:L160">
    <cfRule type="expression" dxfId="6885" priority="81">
      <formula>OR($G$118="Não",$G$118="Não sei")</formula>
    </cfRule>
  </conditionalFormatting>
  <conditionalFormatting sqref="J161:L161">
    <cfRule type="expression" dxfId="6884" priority="79">
      <formula>OR($G$121="Não",$G$121="Não sei")</formula>
    </cfRule>
  </conditionalFormatting>
  <conditionalFormatting sqref="J162:L162">
    <cfRule type="expression" dxfId="6883" priority="77">
      <formula>OR($G$124="Não",$G$124="Não sei")</formula>
    </cfRule>
  </conditionalFormatting>
  <conditionalFormatting sqref="J163:L163">
    <cfRule type="expression" dxfId="6882" priority="76">
      <formula>OR($G$127="Não",$G$127="Não sei")</formula>
    </cfRule>
  </conditionalFormatting>
  <conditionalFormatting sqref="J164:L164">
    <cfRule type="expression" dxfId="6881" priority="73">
      <formula>OR($G$130="Não",$G$130="Não sei")</formula>
    </cfRule>
  </conditionalFormatting>
  <conditionalFormatting sqref="J139:N139">
    <cfRule type="expression" dxfId="6880" priority="110">
      <formula>OR($G$139="Não",$G$139="Não sei")</formula>
    </cfRule>
  </conditionalFormatting>
  <conditionalFormatting sqref="J373:N373">
    <cfRule type="expression" dxfId="6879" priority="30">
      <formula>OR($H$373="Não",$H$373="Não sei")</formula>
    </cfRule>
  </conditionalFormatting>
  <conditionalFormatting sqref="K94">
    <cfRule type="expression" dxfId="6878" priority="21">
      <formula>OR($H$84="Não",$H$84="Não sei")</formula>
    </cfRule>
  </conditionalFormatting>
  <conditionalFormatting sqref="K97">
    <cfRule type="expression" dxfId="6877" priority="20">
      <formula>OR($H$84="Não",$H$84="Não sei")</formula>
    </cfRule>
  </conditionalFormatting>
  <conditionalFormatting sqref="K100">
    <cfRule type="expression" dxfId="6876" priority="19">
      <formula>OR($H$84="Não",$H$84="Não sei")</formula>
    </cfRule>
  </conditionalFormatting>
  <conditionalFormatting sqref="K103">
    <cfRule type="expression" dxfId="6875" priority="18">
      <formula>OR($H$84="Não",$H$84="Não sei")</formula>
    </cfRule>
  </conditionalFormatting>
  <conditionalFormatting sqref="K106">
    <cfRule type="expression" dxfId="6874" priority="17">
      <formula>OR($H$84="Não",$H$84="Não sei")</formula>
    </cfRule>
  </conditionalFormatting>
  <conditionalFormatting sqref="K109">
    <cfRule type="expression" dxfId="6873" priority="16">
      <formula>OR($H$84="Não",$H$84="Não sei")</formula>
    </cfRule>
  </conditionalFormatting>
  <conditionalFormatting sqref="K112">
    <cfRule type="expression" dxfId="6872" priority="15">
      <formula>OR($H$84="Não",$H$84="Não sei")</formula>
    </cfRule>
  </conditionalFormatting>
  <conditionalFormatting sqref="K115">
    <cfRule type="expression" dxfId="6871" priority="14">
      <formula>OR($H$84="Não",$H$84="Não sei")</formula>
    </cfRule>
  </conditionalFormatting>
  <conditionalFormatting sqref="K118">
    <cfRule type="expression" dxfId="6870" priority="13">
      <formula>OR($H$84="Não",$H$84="Não sei")</formula>
    </cfRule>
  </conditionalFormatting>
  <conditionalFormatting sqref="K121">
    <cfRule type="expression" dxfId="6869" priority="12">
      <formula>OR($H$84="Não",$H$84="Não sei")</formula>
    </cfRule>
  </conditionalFormatting>
  <conditionalFormatting sqref="K124">
    <cfRule type="expression" dxfId="6868" priority="11">
      <formula>OR($H$84="Não",$H$84="Não sei")</formula>
    </cfRule>
  </conditionalFormatting>
  <conditionalFormatting sqref="K127">
    <cfRule type="expression" dxfId="6867" priority="10">
      <formula>OR($H$84="Não",$H$84="Não sei")</formula>
    </cfRule>
  </conditionalFormatting>
  <conditionalFormatting sqref="K130">
    <cfRule type="expression" dxfId="6866" priority="9">
      <formula>OR($H$84="Não",$H$84="Não sei")</formula>
    </cfRule>
  </conditionalFormatting>
  <conditionalFormatting sqref="K141 K223 F248">
    <cfRule type="containsBlanks" dxfId="6865" priority="228">
      <formula>LEN(TRIM(F141))=0</formula>
    </cfRule>
  </conditionalFormatting>
  <conditionalFormatting sqref="K141">
    <cfRule type="expression" dxfId="6864" priority="225">
      <formula>#REF!="Don't know"</formula>
    </cfRule>
    <cfRule type="expression" dxfId="6863" priority="226">
      <formula>#REF!="No"</formula>
    </cfRule>
  </conditionalFormatting>
  <conditionalFormatting sqref="K233:K245">
    <cfRule type="containsBlanks" dxfId="6862" priority="165">
      <formula>LEN(TRIM(K233))=0</formula>
    </cfRule>
  </conditionalFormatting>
  <conditionalFormatting sqref="K247">
    <cfRule type="containsBlanks" dxfId="6861" priority="224">
      <formula>LEN(TRIM(K247))=0</formula>
    </cfRule>
  </conditionalFormatting>
  <conditionalFormatting sqref="K52:L52">
    <cfRule type="containsBlanks" dxfId="6860" priority="1">
      <formula>LEN(TRIM(K52))=0</formula>
    </cfRule>
  </conditionalFormatting>
  <conditionalFormatting sqref="K45:M45">
    <cfRule type="containsBlanks" dxfId="6859" priority="116">
      <formula>LEN(TRIM(K45))=0</formula>
    </cfRule>
  </conditionalFormatting>
  <conditionalFormatting sqref="K19:N23">
    <cfRule type="containsBlanks" dxfId="6858" priority="203">
      <formula>LEN(TRIM(K19))=0</formula>
    </cfRule>
  </conditionalFormatting>
  <conditionalFormatting sqref="L10">
    <cfRule type="expression" dxfId="6857" priority="132">
      <formula>OR($I$6="Não",$I$6="Não sei")</formula>
    </cfRule>
  </conditionalFormatting>
  <conditionalFormatting sqref="L168:L178">
    <cfRule type="containsBlanks" dxfId="6856" priority="70">
      <formula>LEN(TRIM(L168))=0</formula>
    </cfRule>
    <cfRule type="expression" dxfId="6855" priority="71">
      <formula>$F$225="Don't know"</formula>
    </cfRule>
    <cfRule type="expression" dxfId="6854" priority="72">
      <formula>$F$225="No"</formula>
    </cfRule>
  </conditionalFormatting>
  <conditionalFormatting sqref="L192:M202">
    <cfRule type="expression" dxfId="6853" priority="62">
      <formula>$F$225="Don't know"</formula>
    </cfRule>
    <cfRule type="expression" dxfId="6852" priority="63">
      <formula>$F$225="No"</formula>
    </cfRule>
    <cfRule type="expression" dxfId="6851" priority="65">
      <formula>$F$225="Don't know"</formula>
    </cfRule>
    <cfRule type="expression" dxfId="6850" priority="66">
      <formula>$F$225="No"</formula>
    </cfRule>
  </conditionalFormatting>
  <conditionalFormatting sqref="L10:N10">
    <cfRule type="expression" dxfId="6849" priority="131">
      <formula>OR($I$10="Não",$I$10="Não sei")</formula>
    </cfRule>
  </conditionalFormatting>
  <conditionalFormatting sqref="L11:N11">
    <cfRule type="expression" dxfId="6848" priority="130">
      <formula>OR($I$11="Não",$I$11="Não sei")</formula>
    </cfRule>
  </conditionalFormatting>
  <conditionalFormatting sqref="L11:N18">
    <cfRule type="expression" dxfId="6847" priority="122">
      <formula>OR($I$6="Não",$I$6="Não sei")</formula>
    </cfRule>
  </conditionalFormatting>
  <conditionalFormatting sqref="L12:N12">
    <cfRule type="expression" dxfId="6846" priority="129">
      <formula>OR($I$12="Não",$I$12="Não sei")</formula>
    </cfRule>
  </conditionalFormatting>
  <conditionalFormatting sqref="L13:N13">
    <cfRule type="expression" dxfId="6845" priority="128">
      <formula>OR($I$13="Não",$I$13="Não sei")</formula>
    </cfRule>
  </conditionalFormatting>
  <conditionalFormatting sqref="L14:N14">
    <cfRule type="expression" dxfId="6844" priority="127">
      <formula>OR($I$14="Não",$I$14="Não sei")</formula>
    </cfRule>
  </conditionalFormatting>
  <conditionalFormatting sqref="L15:N15">
    <cfRule type="expression" dxfId="6843" priority="126">
      <formula>OR($I$15="Não",$I$15="Não sei")</formula>
    </cfRule>
  </conditionalFormatting>
  <conditionalFormatting sqref="L16:N16">
    <cfRule type="expression" dxfId="6842" priority="125">
      <formula>OR($I$16="Não",$I$16="Não sei")</formula>
    </cfRule>
  </conditionalFormatting>
  <conditionalFormatting sqref="L17:N17">
    <cfRule type="expression" dxfId="6841" priority="123">
      <formula>OR($I$17="Nenhum dos dois",$I$17="Não sei")</formula>
    </cfRule>
  </conditionalFormatting>
  <conditionalFormatting sqref="L18:N18">
    <cfRule type="expression" dxfId="6840" priority="124">
      <formula>OR($I$18="Não",$I$18="Não sei")</formula>
    </cfRule>
  </conditionalFormatting>
  <conditionalFormatting sqref="L168:N178">
    <cfRule type="expression" dxfId="6839" priority="69">
      <formula>OR($F168="Não",$F168="Não sei")</formula>
    </cfRule>
  </conditionalFormatting>
  <conditionalFormatting sqref="L192:N202">
    <cfRule type="containsBlanks" dxfId="6838" priority="64">
      <formula>LEN(TRIM(L192))=0</formula>
    </cfRule>
  </conditionalFormatting>
  <conditionalFormatting sqref="M47">
    <cfRule type="containsBlanks" dxfId="6837" priority="114">
      <formula>LEN(TRIM(M47))=0</formula>
    </cfRule>
  </conditionalFormatting>
  <conditionalFormatting sqref="M52:M56">
    <cfRule type="expression" dxfId="6836" priority="111">
      <formula>OR($I$42="Não",$I$42="Não sei")</formula>
    </cfRule>
    <cfRule type="containsBlanks" dxfId="6835" priority="112">
      <formula>LEN(TRIM(M52))=0</formula>
    </cfRule>
  </conditionalFormatting>
  <conditionalFormatting sqref="O25:O28">
    <cfRule type="containsBlanks" dxfId="6834" priority="146">
      <formula>LEN(TRIM(O25))=0</formula>
    </cfRule>
  </conditionalFormatting>
  <conditionalFormatting sqref="O31:O33 O35 O66:O70 O84 O91 O139 O145 O147 O150:O165 O222 O230:O232 O263">
    <cfRule type="containsBlanks" dxfId="6833" priority="229">
      <formula>LEN(TRIM(O31))=0</formula>
    </cfRule>
  </conditionalFormatting>
  <conditionalFormatting sqref="O42">
    <cfRule type="containsBlanks" dxfId="6832" priority="223">
      <formula>LEN(TRIM(O42))=0</formula>
    </cfRule>
  </conditionalFormatting>
  <conditionalFormatting sqref="O44:O49">
    <cfRule type="containsBlanks" dxfId="6831" priority="201">
      <formula>LEN(TRIM(O44))=0</formula>
    </cfRule>
  </conditionalFormatting>
  <conditionalFormatting sqref="O52:O54 O56">
    <cfRule type="containsBlanks" dxfId="6830" priority="8">
      <formula>LEN(TRIM(O52))=0</formula>
    </cfRule>
  </conditionalFormatting>
  <conditionalFormatting sqref="O73">
    <cfRule type="containsBlanks" dxfId="6829" priority="202">
      <formula>LEN(TRIM(O73))=0</formula>
    </cfRule>
  </conditionalFormatting>
  <conditionalFormatting sqref="O167">
    <cfRule type="containsBlanks" dxfId="6828" priority="214">
      <formula>LEN(TRIM(O167))=0</formula>
    </cfRule>
  </conditionalFormatting>
  <conditionalFormatting sqref="O179">
    <cfRule type="containsBlanks" dxfId="6827" priority="221">
      <formula>LEN(TRIM(O179))=0</formula>
    </cfRule>
  </conditionalFormatting>
  <conditionalFormatting sqref="O191">
    <cfRule type="containsBlanks" dxfId="6826" priority="145">
      <formula>LEN(TRIM(O191))=0</formula>
    </cfRule>
  </conditionalFormatting>
  <conditionalFormatting sqref="O203">
    <cfRule type="containsBlanks" dxfId="6825" priority="144">
      <formula>LEN(TRIM(O203))=0</formula>
    </cfRule>
  </conditionalFormatting>
  <conditionalFormatting sqref="O215">
    <cfRule type="containsBlanks" dxfId="6824" priority="220">
      <formula>LEN(TRIM(O215))=0</formula>
    </cfRule>
  </conditionalFormatting>
  <conditionalFormatting sqref="O227:O228">
    <cfRule type="containsBlanks" dxfId="6823" priority="222">
      <formula>LEN(TRIM(O227))=0</formula>
    </cfRule>
  </conditionalFormatting>
  <conditionalFormatting sqref="O249 O256">
    <cfRule type="containsBlanks" dxfId="6822" priority="207">
      <formula>LEN(TRIM(O249))=0</formula>
    </cfRule>
  </conditionalFormatting>
  <conditionalFormatting sqref="O269:O271">
    <cfRule type="containsBlanks" dxfId="6821" priority="197">
      <formula>LEN(TRIM(O269))=0</formula>
    </cfRule>
  </conditionalFormatting>
  <conditionalFormatting sqref="O324:O374">
    <cfRule type="containsBlanks" dxfId="6820" priority="204">
      <formula>LEN(TRIM(O324))=0</formula>
    </cfRule>
  </conditionalFormatting>
  <conditionalFormatting sqref="O376">
    <cfRule type="containsBlanks" dxfId="6819" priority="200">
      <formula>LEN(TRIM(O376))=0</formula>
    </cfRule>
  </conditionalFormatting>
  <dataValidations count="95">
    <dataValidation type="list" allowBlank="1" showInputMessage="1" showErrorMessage="1" sqref="H377:I377" xr:uid="{5FE51CE1-9D45-4CBF-811D-575CF8EAD689}">
      <formula1>"A maioria das ações está sendo implementada, Algumas ações estão sendo implementadas, Poucas ações estão sendo implementadas, Nenhuma ação foi implementada, Não sei, Não se aplica (nenhum PSE em vigor ou sem FP / RH)"</formula1>
    </dataValidation>
    <dataValidation type="list" allowBlank="1" showInputMessage="1" showErrorMessage="1" sqref="H223:H224 H373:H374 H380:I380 G128:J129 G131:J132 F47 I42 F45 J33 I6 J35 H84 G139 H145:J145 H147:J147 F168:F178 F180:F190 F192:F202 F204:F214 H215:J215 G269 K233:K245 F254:G254 I382 H227:J227 G135:J136 G95:J96 G98:J99 G101:J102 G104:J105 G107:J108 G110:J111 G113:J114 G116:J117 G119:J120 G122:J123 G125:J126 H382:H383" xr:uid="{ADDB8428-56EF-4ED2-A9C6-217140C53F2F}">
      <formula1>"Sim, Não, Não sei"</formula1>
    </dataValidation>
    <dataValidation type="list" allowBlank="1" showInputMessage="1" showErrorMessage="1" sqref="H311:J311" xr:uid="{8D60149B-994E-4F51-9BB2-C1BA8AF9CB8D}">
      <formula1>"Sim - certificado ISO, Sim - WHO-PQ, Sim - certificado ISO e WHO-PQ, Nenhum, Não sei, Não aplicável"</formula1>
    </dataValidation>
    <dataValidation type="list" allowBlank="1" showInputMessage="1" showErrorMessage="1" sqref="F253:G253" xr:uid="{2E3D5ACA-D2F4-4688-A0C4-CFDA62BADE24}">
      <formula1>"Sim: ampla mobilização / envolvimento da comunidade, Sim: alguma mobilização / envolvimento da comunidade, Não, Não sei"</formula1>
    </dataValidation>
    <dataValidation type="list" allowBlank="1" showInputMessage="1" showErrorMessage="1" sqref="F251:G251" xr:uid="{AF445208-89B9-486C-8044-332A4F245B62}">
      <formula1>"Sim: meios de comunicação de massa extensos, Sim: alguns meios de comunicação de massa, Não, Não sei"</formula1>
    </dataValidation>
    <dataValidation type="list" allowBlank="1" showInputMessage="1" showErrorMessage="1" sqref="H144:J144" xr:uid="{37A26DEF-D579-4581-A752-365F449C19F1}">
      <formula1>"Sim - alto nível de implementação, Sim - alguma implementação, Mínima ou nenhuma implementação, Não sei, Não aplicável (nenhuma estratégia)"</formula1>
    </dataValidation>
    <dataValidation type="list" allowBlank="1" showInputMessage="1" showErrorMessage="1" error="Please choose from the dropdown list." prompt="Please select from the dropdown list" sqref="G68:I70" xr:uid="{57577F80-BEB3-4C28-91A3-376B8F0C7ACB}">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277:G277" xr:uid="{3F109CEE-09AE-45AB-B352-BEBAF475CD28}">
      <formula1>"Todas as instalações comunicam de forma eletrónica, A maioria das instalações comunica de forma eletrónica, Algumas instalações, Poucas instalações, Nenhum instalações , Não sei , Não aplicável (sem LMIS ou sem relatórios a nível do SDP)"</formula1>
    </dataValidation>
    <dataValidation type="list" allowBlank="1" showInputMessage="1" showErrorMessage="1" sqref="G256" xr:uid="{262BE44E-7F12-4646-89C4-49BBCD5FAF9A}">
      <formula1>"0%,1-10%,11-20%,21-30%,31-40%,41-50%,51-60%,61-70%,71-80%,81-100%, Não sei, Não aplicável"</formula1>
    </dataValidation>
    <dataValidation type="list" allowBlank="1" showInputMessage="1" showErrorMessage="1" sqref="F252:G252" xr:uid="{A371BABF-F505-49EB-8E29-8C0C2A99C724}">
      <formula1>" Sim:  Tarefa/Educação extensiva pelo telemóvel, Sim: Algumas tarefas/Educação pelo telemóvel, Não, Não sei"</formula1>
    </dataValidation>
    <dataValidation type="list" allowBlank="1" showInputMessage="1" showErrorMessage="1" sqref="F250:G250" xr:uid="{FF9F7F9D-56D0-488B-99E7-509CCD3A69D1}">
      <formula1>"Sim: marketing social abrangente, Sim: algum marketing social, Não, Não sei"</formula1>
    </dataValidation>
    <dataValidation allowBlank="1" showInputMessage="1" showErrorMessage="1" error="Please choose from the dropdown list." sqref="K19:N23" xr:uid="{5BAD42B9-B6D6-4B79-8441-7C6C9BC36239}"/>
    <dataValidation type="list" allowBlank="1" showInputMessage="1" showErrorMessage="1" sqref="F276:G276" xr:uid="{EE16FE7E-48FC-432F-8BC2-7029D138391F}">
      <formula1>"Sim: todos os sites de marketing social incluídos, Sim: alguns sites de marketing social incluídos, Nenhum, Não sei, Não aplicável (sem LMIS)"</formula1>
    </dataValidation>
    <dataValidation type="list" allowBlank="1" showInputMessage="1" showErrorMessage="1" sqref="F275:G275" xr:uid="{4D42C40A-BFD7-404C-8AB0-D02C857C1FCB}">
      <formula1>"Sim: Todas as instalações de ONGs incluídas, Sim: Algumas instalações de ONGs incluídas, Nenhum, Não sei, Não se aplica (sem LMIS)"</formula1>
    </dataValidation>
    <dataValidation type="list" allowBlank="1" showInputMessage="1" showErrorMessage="1" sqref="F274:G274" xr:uid="{8EB4CA5E-2680-4941-9D6D-E161D1942641}">
      <formula1>"Sim: Todas as instalações do setor privado incluídas, Sim: Algumas instalações do setor privado incluídas, Nenhuma, Não sei, Não aplicável (sem LMIS)"</formula1>
    </dataValidation>
    <dataValidation type="list" allowBlank="1" showInputMessage="1" showErrorMessage="1" sqref="F273:G273" xr:uid="{D42EED17-7920-43BB-BB64-BDF679623963}">
      <formula1>"Sim: Todas as instalações do setor público incluídas, Sim: Algumas instalações do setor público incluídas, Nenhum, Não sei, Não aplicável (sem LMIS)"</formula1>
    </dataValidation>
    <dataValidation type="list" allowBlank="1" showInputMessage="1" showErrorMessage="1" sqref="H376:I376" xr:uid="{11DBFB0B-E77C-44CE-AB35-2F590499F604}">
      <formula1>"Sim (plano PSE com componente FP / RH), Não Plano PSE iniciado / desenvolvido, Sim plano PSE mas nenhum componente FP / RH, Não sei"</formula1>
    </dataValidation>
    <dataValidation type="list" allowBlank="1" showInputMessage="1" showErrorMessage="1" sqref="H319:J319" xr:uid="{0829D3F3-CF16-4587-BE04-13617AD2FDFC}">
      <formula1>"0-25%, 26-50%, 51-75%, 76-100%, Não sei, Não aplicável"</formula1>
    </dataValidation>
    <dataValidation type="list" allowBlank="1" showInputMessage="1" showErrorMessage="1" sqref="H315:J315" xr:uid="{D930DC16-63BD-4189-8AEE-7EFE757FD901}">
      <formula1>"Medidas de execução extensivas tomadas,Algumas medidas de execução,Medidas de execução limitadas,Nenhuma medida de execução,Não aplicável (nenhuma constatação merece execução),Não aplicável (nenhuma vigilância de campo conduzida),Não sei"</formula1>
    </dataValidation>
    <dataValidation type="list" allowBlank="1" showInputMessage="1" showErrorMessage="1" sqref="H317:J317 J327:K327 J333:K333 J339:K339 J345:K345 J351:K351 J357:K357 J363:K363 J369:K369" xr:uid="{C21AE7AE-47F2-44BE-BD88-D286C93D5382}">
      <formula1>"0,1,2-3, Mais de 3, Não sei"</formula1>
    </dataValidation>
    <dataValidation type="list" allowBlank="1" showInputMessage="1" showErrorMessage="1" sqref="H308:J308" xr:uid="{80ACA6B7-50FD-42FC-8076-B5C6801EB5A4}">
      <formula1>"Menos de 6 meses, 6 meses a menos de 1 ano, 1 ano a 18 meses, Mais de 18 meses, Não sei, Não aplicável"</formula1>
    </dataValidation>
    <dataValidation type="list" allowBlank="1" showInputMessage="1" showErrorMessage="1" sqref="J165:L165" xr:uid="{ADB872F2-A4FE-49E2-B2A2-C56E8115B3AD}">
      <formula1>"Community Health Worker (or equivalent), Nurse, Auxiliary Nurse, Auxiliary Nurse Midwife, Clinical Officer, Doctor, Don't know, Not applicable"</formula1>
    </dataValidation>
    <dataValidation type="list" allowBlank="1" showInputMessage="1" showErrorMessage="1" sqref="H31:J31" xr:uid="{3D7A14DD-1627-4CA4-B9C7-1317825EF4D4}">
      <formula1>"Anualmente, Duas vezes por ano, Trimestralmente, Mensalmente, Não sei, Outros"</formula1>
    </dataValidation>
    <dataValidation type="list" allowBlank="1" showInputMessage="1" showErrorMessage="1" error="Please choose from the dropdown list." sqref="I21" xr:uid="{E0FE2176-EA62-49B6-8552-A8068753F9E3}">
      <formula1>"0 vezes, 1 vez, 2-3 vezes, 4 ou mais vezes, Não sei"</formula1>
    </dataValidation>
    <dataValidation type="list" allowBlank="1" showInputMessage="1" showErrorMessage="1" sqref="F258 F260:F262 F264:F267 H305:J306 H309:J310 H314:J314 H318:J318 H320:J320 H322:J322 H230:J230 F77:G80 I22:I23 F73:G75 J67:J70 H143:J143 L168:N178 I18:I20 H225 I10:I16 L192:N202" xr:uid="{9557A1AA-7697-4BE3-942C-CCDC3E5B79A3}">
      <formula1>"Sim, Não, Não sei, Não aplicável"</formula1>
    </dataValidation>
    <dataValidation type="list" allowBlank="1" showInputMessage="1" showErrorMessage="1" sqref="G271" xr:uid="{8768921A-5868-4191-856F-5B5EB0A21E7C}">
      <formula1>"Sim, Não, Não sei, Não se aplica (não há um LMIS)"</formula1>
    </dataValidation>
    <dataValidation type="list" allowBlank="1" showInputMessage="1" showErrorMessage="1" sqref="H384:I384" xr:uid="{D017D78D-44E5-4C8E-8C9D-3AE7FA949D97}">
      <formula1>"Nenhum impacto, Frequência reduzida das reuniões, Impediu a realização de reuniões, Não sei, Não aplicável (nenhum comité) "</formula1>
    </dataValidation>
    <dataValidation type="list" allowBlank="1" showInputMessage="1" showErrorMessage="1" sqref="H385:I385" xr:uid="{9A7E05D9-6A31-4BBE-B35B-00A605BCCDCB}">
      <formula1>"Toda /a maior parte do orçamento foi deslocada para à COVID, Parte do orçamento foi deslocada, Nenhuma do orçamento foi deslocada (sem impacto), Não sei, Não aplicável"</formula1>
    </dataValidation>
    <dataValidation type="list" allowBlank="1" showInputMessage="1" showErrorMessage="1" sqref="H25 J25" xr:uid="{8E0B594D-EAAD-4ECB-A979-3A6DC88E1E88}">
      <formula1>"Janeiro, Fevereiro, Março, Abril, Maio, Junho, Julho, Agosto, Setembro, Outubro, Novembro, Dezembro"</formula1>
    </dataValidation>
    <dataValidation type="decimal" allowBlank="1" showInputMessage="1" showErrorMessage="1" error="Enter a numeric quantity here only." sqref="K45:L45 K47:L47" xr:uid="{15EC0F5F-56AB-4B7D-87F0-1D40A8510C1A}">
      <formula1>0</formula1>
      <formula2>1000000000</formula2>
    </dataValidation>
    <dataValidation type="list" allowBlank="1" showInputMessage="1" showErrorMessage="1" sqref="F52:F56" xr:uid="{35F3E8D3-6775-44C6-ACC0-88E7C9031042}">
      <formula1>"Em espécie, Dinheiro, Não sei, Não aplicável"</formula1>
    </dataValidation>
    <dataValidation type="list" allowBlank="1" showInputMessage="1" showErrorMessage="1" sqref="G151:L164" xr:uid="{D47B6982-4E8D-42E8-B69C-44778B238B30}">
      <formula1>"Agente de saúde comunitário (ou equivalente), Enfermeira Auxiliar, Enfermeira Parteira Auxiliar, Enfermeira, Farmacêutico, Oficial clínico, Médico, Não sei, Não aplicável"</formula1>
    </dataValidation>
    <dataValidation type="list" allowBlank="1" showInputMessage="1" showErrorMessage="1" sqref="H312:J313" xr:uid="{6D7E6A99-B2D6-41D1-9FEB-075ED2743CBC}">
      <formula1>"A maioria foi testada, Alguns foram testados, Nenhum foi testado, Não sei, Não aplicável"</formula1>
    </dataValidation>
    <dataValidation type="list" allowBlank="1" showInputMessage="1" showErrorMessage="1" sqref="J326:K326 J332:K332 J338:K338 J344:K344 J350:K350 J356:K356 J362:K362 J368:K368" xr:uid="{DB0F2ECE-0175-4ACC-B8BA-2CB8A6CEDFF6}">
      <formula1>"WHO pré-qualificado, SRA, Ambos WHO-PQ e SRA, Nenhum produto SRA ou WHO-PQ registrado, Não sei"</formula1>
    </dataValidation>
    <dataValidation type="list" allowBlank="1" showInputMessage="1" showErrorMessage="1" sqref="J330:K330 J336:K336 J342:K342 J348:K348 J354:K354 J360:K360 J366:K366 J372:K372" xr:uid="{C77B1437-F832-4A31-9B89-783AE382A341}">
      <formula1>"0,1,2 ou mais, Não sei"</formula1>
    </dataValidation>
    <dataValidation type="list" allowBlank="1" showInputMessage="1" showErrorMessage="1" sqref="H386:I386" xr:uid="{B4312CF4-F992-4C16-B6CA-48EECB6AF507}">
      <formula1>"Impacto elevado,  Impacto médio,  Impacto baixo, Sem impacto,  Não sei"</formula1>
    </dataValidation>
    <dataValidation type="list" allowBlank="1" showInputMessage="1" showErrorMessage="1" sqref="I17" xr:uid="{4B0C5D29-3E03-40C2-AA4C-DB760144A947}">
      <formula1>"Ministério das Finanças, Ministério do Planeamento, Nenhum dos dois, Não sei, Não aplicável"</formula1>
    </dataValidation>
    <dataValidation type="list" allowBlank="1" showInputMessage="1" showErrorMessage="1" sqref="J26 H26" xr:uid="{E5BA5909-4007-4C9F-8691-AD051C5153A4}">
      <formula1>"2017,2018,2019,2020,2021,2022,2023"</formula1>
    </dataValidation>
    <dataValidation type="decimal" allowBlank="1" showInputMessage="1" showErrorMessage="1" error="Introduza aqui apenas o valor numérico (em USD)." sqref="J27" xr:uid="{5124EF75-F463-4A0B-AA76-ABA3CE7BE5BD}">
      <formula1>0</formula1>
      <formula2>100000000</formula2>
    </dataValidation>
    <dataValidation type="list" allowBlank="1" showInputMessage="1" showErrorMessage="1" sqref="M45 M47 M52:M56" xr:uid="{2AAD16F4-890E-403A-ABB4-A53DDC3A3A4F}">
      <formula1>"Compra / P.O. data, Data de embarque, Data de entrega, Outro, Não sei, Não aplicável"</formula1>
    </dataValidation>
    <dataValidation allowBlank="1" showInputMessage="1" showErrorMessage="1" error="Introduza aqui apenas o valor numérico (em USD)." sqref="G47:H47 G38:G39 G45:H45 G52:H56" xr:uid="{E6900FE7-0C37-475E-8535-18734023807A}"/>
    <dataValidation type="list" allowBlank="1" showInputMessage="1" showErrorMessage="1" sqref="F263 F257" xr:uid="{14688962-384F-4B40-8B6B-7E148948DD0A}">
      <formula1>"Sim, Não"</formula1>
    </dataValidation>
    <dataValidation type="custom" allowBlank="1" showInputMessage="1" showErrorMessage="1" error="Este número deve ser maior ou igual ao número de observações de ruptura de stock (coluna H)." sqref="L293 L282:L283 I286:I288 I281:I284 I290:I295 L286 L288 L291 I297:I299 L298:L299" xr:uid="{5BCFDF23-897D-4D03-BAAB-88A6FAE99568}">
      <formula1>I281&gt;=H281</formula1>
    </dataValidation>
    <dataValidation type="custom" operator="lessThanOrEqual" allowBlank="1" showInputMessage="1" showErrorMessage="1" error="Este número não pode exceder o número total de observações do estado do stock (coluna I)." sqref="K293 K282:K283 H286:H288 H281:H284 H290:H295 K286 K288 K291 H297:H299 K298:K299" xr:uid="{E52CC792-0482-44A7-8717-FAB53CDE4611}">
      <formula1>H281&lt;=I281</formula1>
    </dataValidation>
    <dataValidation type="custom" allowBlank="1" showInputMessage="1" showErrorMessage="1" error="Este número deve ser maior ou igual ao número total de observações de ruptura de stock  (Coluna K)." sqref="L294:L295 L284 L287 L281 L290 L292 L297" xr:uid="{8757F689-6BA8-4F5C-8796-7C58B4A5BC42}">
      <formula1>L281&gt;=K281</formula1>
    </dataValidation>
    <dataValidation type="custom" allowBlank="1" showInputMessage="1" showErrorMessage="1" error="Este número deve ser inferior ou igual ao número total de SDPs que reportam (observações de stocks) (Coluna L)." sqref="K294:K295 K284 K287 K281 K290 K292 K297" xr:uid="{FA853B13-27ED-48C4-99D2-8BABE364E220}">
      <formula1>K281&lt;=L281</formula1>
    </dataValidation>
    <dataValidation type="list" allowBlank="1" showInputMessage="1" showErrorMessage="1" sqref="H304:J304" xr:uid="{30F69462-1669-4F29-ABB8-7568B31B160B}">
      <formula1>"Sim, Não, Não sei, Não aplicável (Sem NMRA)"</formula1>
    </dataValidation>
    <dataValidation type="list" allowBlank="1" showInputMessage="1" showErrorMessage="1" sqref="H217:J220" xr:uid="{1A454BD7-DFFD-40B6-868C-6DE109AF1441}">
      <formula1>"Sim, Não, Não sei,Não aplicável"</formula1>
    </dataValidation>
    <dataValidation type="list" allowBlank="1" showInputMessage="1" showErrorMessage="1" sqref="H29:J29" xr:uid="{4C7A246E-8F45-46FE-BA73-30221AA8C83F}">
      <formula1>"Governo - Nível Central, Governo - Nível Subnacional, Governo dos EU (USG), UNFPA, Outros donativos, Outros, Não sei"</formula1>
    </dataValidation>
    <dataValidation type="list" allowBlank="1" showInputMessage="1" showErrorMessage="1" sqref="H388:I390" xr:uid="{3A8F90BA-4779-4615-B517-1D66476F758F}">
      <formula1>"Mantido, Escalado, Integrado, Reducido (escalado atrás), Eliminado, Não sei, Não aplicável"</formula1>
    </dataValidation>
    <dataValidation type="decimal" allowBlank="1" showInputMessage="1" showErrorMessage="1" error="Introduzir apenas uma quantidade numérica." sqref="K52:K56 L54:L56 L52" xr:uid="{5ABF69F8-B65F-4244-96DC-930877DC01FD}">
      <formula1>0</formula1>
      <formula2>1000000000</formula2>
    </dataValidation>
    <dataValidation type="list" allowBlank="1" showInputMessage="1" showErrorMessage="1" sqref="O6:O18" xr:uid="{374E4985-AA52-42F3-940E-D3096B44EA31}">
      <formula1>$B$3:$B$5</formula1>
    </dataValidation>
    <dataValidation type="list" allowBlank="1" showInputMessage="1" showErrorMessage="1" sqref="O19" xr:uid="{1BC8A294-F081-4274-A6B3-81AF0B5660FC}">
      <formula1>$C$3:$C$5</formula1>
    </dataValidation>
    <dataValidation type="list" allowBlank="1" showInputMessage="1" showErrorMessage="1" sqref="O20" xr:uid="{803173DA-4915-4042-BD39-C688A5D19D0B}">
      <formula1>$D$3:$D$4</formula1>
    </dataValidation>
    <dataValidation type="list" allowBlank="1" showInputMessage="1" showErrorMessage="1" sqref="O25:O26" xr:uid="{ADEED91E-EC6E-4116-8CBE-98B0E83C871E}">
      <formula1>$F$3:$F$6</formula1>
    </dataValidation>
    <dataValidation type="list" allowBlank="1" showInputMessage="1" showErrorMessage="1" sqref="O27:O30" xr:uid="{0AA824E0-6074-46EA-9052-6F4E9832EB7E}">
      <formula1>$G$3:$G$6</formula1>
    </dataValidation>
    <dataValidation type="list" allowBlank="1" showInputMessage="1" showErrorMessage="1" sqref="O31:O32" xr:uid="{B770A21B-67D2-479E-A251-F33086EBBE55}">
      <formula1>$H$3:$H$4</formula1>
    </dataValidation>
    <dataValidation type="list" allowBlank="1" showInputMessage="1" showErrorMessage="1" sqref="O33" xr:uid="{CB85509F-DB11-4835-92E8-320A150D55A7}">
      <formula1>$I$3:$I$4</formula1>
    </dataValidation>
    <dataValidation type="list" allowBlank="1" showInputMessage="1" showErrorMessage="1" sqref="O35 O42" xr:uid="{7453962E-2E43-4AD7-A114-DABED8D223E1}">
      <formula1>$J$3:$J$7</formula1>
    </dataValidation>
    <dataValidation type="list" allowBlank="1" showInputMessage="1" showErrorMessage="1" sqref="O44:O49" xr:uid="{A91BD5FE-3095-4D62-9563-013A4CA1DEF0}">
      <formula1>$K$3:$K$7</formula1>
    </dataValidation>
    <dataValidation type="list" allowBlank="1" showInputMessage="1" showErrorMessage="1" sqref="O52" xr:uid="{C7C560B1-9A87-4C92-BE7A-6CCD4308B3BA}">
      <formula1>$L$3:$L$4</formula1>
    </dataValidation>
    <dataValidation type="list" allowBlank="1" showInputMessage="1" showErrorMessage="1" sqref="O53:O54" xr:uid="{FDD51F1E-119C-492D-84D9-864233A25B62}">
      <formula1>$M$3:$M$4</formula1>
    </dataValidation>
    <dataValidation type="list" allowBlank="1" showInputMessage="1" showErrorMessage="1" sqref="O55:O56" xr:uid="{11F4DA3C-0218-41D9-84ED-45231EBCFB14}">
      <formula1>$O$3:$O$4</formula1>
    </dataValidation>
    <dataValidation type="list" allowBlank="1" showInputMessage="1" showErrorMessage="1" sqref="O73:O81" xr:uid="{4E789307-C164-4A5C-9BC3-C0761DB47ED4}">
      <formula1>$P$3:$P$6</formula1>
    </dataValidation>
    <dataValidation type="list" allowBlank="1" showInputMessage="1" showErrorMessage="1" sqref="O84:O89" xr:uid="{AA172FD5-7195-41F9-839C-47849DF56EE3}">
      <formula1>$Q$3:$Q$6</formula1>
    </dataValidation>
    <dataValidation type="list" allowBlank="1" showInputMessage="1" showErrorMessage="1" sqref="O139" xr:uid="{170C0CFE-BEEB-41CD-8A11-6C48E2D53470}">
      <formula1>$S$3:$S$4</formula1>
    </dataValidation>
    <dataValidation type="list" allowBlank="1" showInputMessage="1" showErrorMessage="1" sqref="O145:O148" xr:uid="{D2FA0BE5-0E46-4E69-A455-BB19CEB44E10}">
      <formula1>$T$3:$T$8</formula1>
    </dataValidation>
    <dataValidation type="list" allowBlank="1" showInputMessage="1" showErrorMessage="1" sqref="O150:O165" xr:uid="{46E038A3-0E75-4F8D-8B6D-EA198E538FEA}">
      <formula1>$U$3:$U$5</formula1>
    </dataValidation>
    <dataValidation type="list" allowBlank="1" showInputMessage="1" showErrorMessage="1" sqref="O167:O178 O191:O202" xr:uid="{0604D03D-E451-4B48-8F37-8260ED57DFD5}">
      <formula1>$V$3:$V$8</formula1>
    </dataValidation>
    <dataValidation type="list" allowBlank="1" showInputMessage="1" showErrorMessage="1" sqref="O179:O190 O203:O214" xr:uid="{3F65EACC-0259-47F9-8B54-D2FE5A54B29F}">
      <formula1>$W$3:$W$6</formula1>
    </dataValidation>
    <dataValidation type="list" allowBlank="1" showInputMessage="1" showErrorMessage="1" sqref="O215:O221" xr:uid="{C412F9E1-1BAB-4A17-A0E3-16881E44AA8F}">
      <formula1>$X$3:$X$4</formula1>
    </dataValidation>
    <dataValidation type="list" allowBlank="1" showInputMessage="1" showErrorMessage="1" sqref="O222:O226" xr:uid="{8B96F255-EFE4-4096-8B42-C53F97CC7A6F}">
      <formula1>$Y$3:$Y$6</formula1>
    </dataValidation>
    <dataValidation type="list" allowBlank="1" showInputMessage="1" showErrorMessage="1" sqref="O227:O228" xr:uid="{1D961DAA-C6E2-4466-A64D-E367983C676E}">
      <formula1>$Z$3:$Z$5</formula1>
    </dataValidation>
    <dataValidation type="list" allowBlank="1" showInputMessage="1" showErrorMessage="1" sqref="O230:O231" xr:uid="{5C0CF914-7146-4B92-8E38-8AC8605FE2FC}">
      <formula1>$AA$3:$AA$4</formula1>
    </dataValidation>
    <dataValidation type="list" allowBlank="1" showInputMessage="1" showErrorMessage="1" sqref="O232:O248" xr:uid="{53288B13-88D6-4E1F-B36B-3A8550BD53F4}">
      <formula1>$AB$3:$AB$4</formula1>
    </dataValidation>
    <dataValidation type="list" allowBlank="1" showInputMessage="1" showErrorMessage="1" sqref="O249:O255" xr:uid="{A72313FE-80CB-4A4B-BA54-56A72A33B06E}">
      <formula1>$AC$3:$AC$7</formula1>
    </dataValidation>
    <dataValidation type="list" allowBlank="1" showInputMessage="1" showErrorMessage="1" sqref="O256" xr:uid="{1F89844E-2484-4C92-A2C6-FFDC019E69D2}">
      <formula1>$AD$3:$AD$5</formula1>
    </dataValidation>
    <dataValidation type="list" allowBlank="1" showInputMessage="1" showErrorMessage="1" sqref="O263:O267" xr:uid="{083521E2-5A6B-41AF-AD88-1E3EE414C969}">
      <formula1>$AF$3:$AF$4</formula1>
    </dataValidation>
    <dataValidation type="list" allowBlank="1" showInputMessage="1" showErrorMessage="1" sqref="O269:O277" xr:uid="{328BFA1A-4F5B-4819-B562-D4B9BB70389E}">
      <formula1>$AG$3:$AG$4</formula1>
    </dataValidation>
    <dataValidation type="list" allowBlank="1" showInputMessage="1" showErrorMessage="1" sqref="O279" xr:uid="{F52F0E7C-7208-47A9-B001-B7FA8570324D}">
      <formula1>$AH$3:$AH$7</formula1>
    </dataValidation>
    <dataValidation type="list" allowBlank="1" showInputMessage="1" showErrorMessage="1" sqref="O282:O284" xr:uid="{5F2BCB77-D0DA-45E2-84A2-C31614A04450}">
      <formula1>$AI$3:$AI$8</formula1>
    </dataValidation>
    <dataValidation type="list" allowBlank="1" showInputMessage="1" showErrorMessage="1" sqref="O304" xr:uid="{8699135E-DE87-4BC8-91B3-A528DB5B54A9}">
      <formula1>$AJ$3:$AJ$4</formula1>
    </dataValidation>
    <dataValidation type="list" allowBlank="1" showInputMessage="1" showErrorMessage="1" sqref="O305:O309" xr:uid="{060037E7-0980-4A37-B227-6A6E7F3061D1}">
      <formula1>$AK$3:$AK$4</formula1>
    </dataValidation>
    <dataValidation type="list" allowBlank="1" showInputMessage="1" showErrorMessage="1" sqref="O310:O313" xr:uid="{937A4DDD-4D46-46A1-8A20-043D22D530F5}">
      <formula1>$AL$3:$AL$5</formula1>
    </dataValidation>
    <dataValidation type="list" allowBlank="1" showInputMessage="1" showErrorMessage="1" sqref="O314:O315" xr:uid="{D79462F0-4A6B-4068-A156-B292CE2B25FC}">
      <formula1>$AM$3:$AM$4</formula1>
    </dataValidation>
    <dataValidation type="list" allowBlank="1" showInputMessage="1" showErrorMessage="1" sqref="O317:O322" xr:uid="{1EAF196C-166F-4567-AEFC-55835297E381}">
      <formula1>$AN$3:$AN$5</formula1>
    </dataValidation>
    <dataValidation type="list" allowBlank="1" showInputMessage="1" showErrorMessage="1" sqref="O324:O372" xr:uid="{D32B1C66-84D7-40A7-BE7B-33C5FF3146DF}">
      <formula1>$AO$3:$AO$4</formula1>
    </dataValidation>
    <dataValidation type="list" allowBlank="1" showInputMessage="1" showErrorMessage="1" sqref="O373" xr:uid="{8C7BFFB6-108D-44CA-976A-9081432B4796}">
      <formula1>$AP$3:$AP$4</formula1>
    </dataValidation>
    <dataValidation type="list" allowBlank="1" showInputMessage="1" showErrorMessage="1" sqref="O374:O375" xr:uid="{A5963484-5D0E-4BDC-97E6-D123C95F08F2}">
      <formula1>$AQ$3:$AQ$5</formula1>
    </dataValidation>
    <dataValidation type="list" allowBlank="1" showInputMessage="1" showErrorMessage="1" sqref="O376:O377" xr:uid="{84697878-8533-4689-8397-9607FE2DF038}">
      <formula1>$AR$3:$AR$4</formula1>
    </dataValidation>
    <dataValidation type="list" allowBlank="1" showInputMessage="1" showErrorMessage="1" sqref="O66:O71" xr:uid="{F47AF4A6-62B1-49E5-897B-2F1B57AAF131}">
      <formula1>$P$3:$P$7</formula1>
    </dataValidation>
    <dataValidation type="list" allowBlank="1" showInputMessage="1" showErrorMessage="1" sqref="O91:O137" xr:uid="{8DE38A88-9972-4D4A-B3EC-C7BE608FB60D}">
      <formula1>$R$3:$R$8</formula1>
    </dataValidation>
    <dataValidation type="list" allowBlank="1" showInputMessage="1" showErrorMessage="1" sqref="O257:O262" xr:uid="{AF0D5A93-60BA-471A-90FC-7608978C7E51}">
      <formula1>$AE$3:$AE$5</formula1>
    </dataValidation>
    <dataValidation type="list" allowBlank="1" showInputMessage="1" showErrorMessage="1" sqref="O21:O23 P7 P270:P271 P28 P258" xr:uid="{F62EDD8F-37CC-432D-B94B-DC92D3CAA034}">
      <formula1>#REF!</formula1>
    </dataValidation>
    <dataValidation type="list" allowBlank="1" showInputMessage="1" showErrorMessage="1" sqref="E3" xr:uid="{BB73C5FC-953E-4A2F-B25C-51CAF1EC9614}">
      <formula1>$A$3:$A$134</formula1>
    </dataValidation>
  </dataValidations>
  <hyperlinks>
    <hyperlink ref="G3:O3" location="'All Country Summary (2023)'!A1" display="Go to summary page" xr:uid="{D47CCC80-77C3-41CB-9548-5BF64DE76FCD}"/>
  </hyperlinks>
  <pageMargins left="0.7" right="0.7" top="0.75" bottom="0.75" header="0.3" footer="0.3"/>
  <pageSetup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F05E8-D1A9-46EF-9981-44696E11E988}">
  <sheetPr>
    <tabColor rgb="FFCCFF99"/>
  </sheetPr>
  <dimension ref="A1:Q390"/>
  <sheetViews>
    <sheetView showGridLines="0" zoomScaleNormal="100" workbookViewId="0">
      <selection activeCell="F1" sqref="F1:N1"/>
    </sheetView>
  </sheetViews>
  <sheetFormatPr defaultColWidth="8.85546875" defaultRowHeight="14.45"/>
  <cols>
    <col min="1" max="1" width="2.140625" customWidth="1"/>
    <col min="2" max="2" width="6.42578125" customWidth="1"/>
    <col min="3" max="3" width="3.28515625" customWidth="1"/>
    <col min="4" max="4" width="16.140625" customWidth="1"/>
    <col min="5" max="5" width="61" customWidth="1"/>
    <col min="6" max="6" width="16.28515625" customWidth="1"/>
    <col min="7" max="7" width="24.28515625" customWidth="1"/>
    <col min="8" max="8" width="22" customWidth="1"/>
    <col min="9" max="10" width="19.140625" customWidth="1"/>
    <col min="11" max="11" width="19.5703125" customWidth="1"/>
    <col min="12" max="12" width="17.42578125" customWidth="1"/>
    <col min="13" max="13" width="19.28515625" customWidth="1"/>
    <col min="14" max="14" width="27.28515625" customWidth="1"/>
    <col min="15" max="15" width="60.28515625" customWidth="1"/>
    <col min="16" max="16" width="60.42578125" customWidth="1"/>
  </cols>
  <sheetData>
    <row r="1" spans="2:16" ht="53.25" customHeight="1">
      <c r="F1" s="2128"/>
      <c r="G1" s="2128"/>
      <c r="H1" s="2128"/>
      <c r="I1" s="2128"/>
      <c r="J1" s="2128"/>
      <c r="K1" s="2128"/>
      <c r="L1" s="2128"/>
      <c r="M1" s="2128"/>
      <c r="N1" s="2128"/>
    </row>
    <row r="2" spans="2:16" ht="37.5" customHeight="1">
      <c r="B2" s="408" t="s">
        <v>1376</v>
      </c>
      <c r="C2" s="479"/>
      <c r="D2" s="479"/>
      <c r="E2" s="479"/>
      <c r="F2" s="179"/>
      <c r="G2" s="178"/>
      <c r="H2" s="179"/>
      <c r="I2" s="179"/>
      <c r="J2" s="179"/>
      <c r="K2" s="180"/>
      <c r="L2" s="180"/>
      <c r="M2" s="180"/>
      <c r="N2" s="181"/>
    </row>
    <row r="3" spans="2:16" ht="45.75" customHeight="1">
      <c r="B3" s="173"/>
      <c r="C3" s="174"/>
      <c r="D3" s="175" t="s">
        <v>1377</v>
      </c>
      <c r="E3" s="176" t="s">
        <v>2406</v>
      </c>
      <c r="F3" s="177" t="s">
        <v>1379</v>
      </c>
      <c r="G3" s="2130" t="s">
        <v>830</v>
      </c>
      <c r="H3" s="2130"/>
      <c r="I3" s="2130"/>
      <c r="J3" s="2130"/>
      <c r="K3" s="2130"/>
      <c r="L3" s="2130"/>
      <c r="M3" s="2130"/>
      <c r="N3" s="2130"/>
      <c r="O3" s="2130"/>
    </row>
    <row r="4" spans="2:16" ht="39" customHeight="1">
      <c r="B4" s="1402" t="s">
        <v>1380</v>
      </c>
      <c r="C4" s="1402"/>
      <c r="D4" s="1402"/>
      <c r="E4" s="1402"/>
      <c r="F4" s="1402"/>
      <c r="G4" s="1402"/>
      <c r="H4" s="1402"/>
      <c r="I4" s="1402"/>
      <c r="J4" s="1402"/>
      <c r="K4" s="1402"/>
      <c r="L4" s="1402"/>
      <c r="M4" s="1402"/>
      <c r="N4" s="1402"/>
      <c r="O4" t="s">
        <v>1381</v>
      </c>
    </row>
    <row r="5" spans="2:16" ht="15.75">
      <c r="B5" s="1416" t="s">
        <v>1382</v>
      </c>
      <c r="C5" s="1417"/>
      <c r="D5" s="1417"/>
      <c r="E5" s="1417"/>
      <c r="F5" s="1417"/>
      <c r="G5" s="1417"/>
      <c r="H5" s="1417"/>
      <c r="I5" s="1417"/>
      <c r="J5" s="1417"/>
      <c r="K5" s="1417"/>
      <c r="L5" s="1417"/>
      <c r="M5" s="1417"/>
      <c r="N5" s="1417"/>
      <c r="O5" s="1417"/>
      <c r="P5" s="1418"/>
    </row>
    <row r="6" spans="2:16" ht="70.5" customHeight="1">
      <c r="B6" s="182" t="s">
        <v>1383</v>
      </c>
      <c r="C6" s="1419" t="s">
        <v>1384</v>
      </c>
      <c r="D6" s="1419"/>
      <c r="E6" s="1419"/>
      <c r="F6" s="1419"/>
      <c r="G6" s="1419"/>
      <c r="H6" s="1420"/>
      <c r="I6" s="183" t="s">
        <v>1385</v>
      </c>
      <c r="J6" s="184" t="s">
        <v>1386</v>
      </c>
      <c r="K6" s="2309" t="s">
        <v>2407</v>
      </c>
      <c r="L6" s="2310"/>
      <c r="M6" s="2310"/>
      <c r="N6" s="2311"/>
      <c r="O6" s="1424" t="s">
        <v>1475</v>
      </c>
      <c r="P6" s="1424"/>
    </row>
    <row r="7" spans="2:16" ht="27" customHeight="1">
      <c r="B7" s="1427" t="s">
        <v>1388</v>
      </c>
      <c r="C7" s="1428"/>
      <c r="D7" s="1428"/>
      <c r="E7" s="1428"/>
      <c r="F7" s="1428"/>
      <c r="G7" s="1428"/>
      <c r="H7" s="1428"/>
      <c r="I7" s="1428"/>
      <c r="J7" s="1428"/>
      <c r="K7" s="1428"/>
      <c r="L7" s="1428"/>
      <c r="M7" s="1428"/>
      <c r="N7" s="1429"/>
      <c r="O7" s="1425"/>
      <c r="P7" s="1425"/>
    </row>
    <row r="8" spans="2:16" ht="21.75" customHeight="1">
      <c r="B8" s="205" t="s">
        <v>394</v>
      </c>
      <c r="C8" s="1414" t="s">
        <v>1389</v>
      </c>
      <c r="D8" s="1414"/>
      <c r="E8" s="1415"/>
      <c r="F8" s="1430" t="s">
        <v>2408</v>
      </c>
      <c r="G8" s="1431"/>
      <c r="H8" s="1431"/>
      <c r="I8" s="1431"/>
      <c r="J8" s="1431"/>
      <c r="K8" s="1431"/>
      <c r="L8" s="1431"/>
      <c r="M8" s="1431"/>
      <c r="N8" s="1431"/>
      <c r="O8" s="1425"/>
      <c r="P8" s="1425"/>
    </row>
    <row r="9" spans="2:16" ht="27.95">
      <c r="B9" s="191" t="s">
        <v>396</v>
      </c>
      <c r="C9" s="1414" t="s">
        <v>1391</v>
      </c>
      <c r="D9" s="1414"/>
      <c r="E9" s="1414"/>
      <c r="F9" s="1414"/>
      <c r="G9" s="1414"/>
      <c r="H9" s="1415"/>
      <c r="I9" s="192" t="s">
        <v>1392</v>
      </c>
      <c r="J9" s="2306"/>
      <c r="K9" s="2307"/>
      <c r="L9" s="2307"/>
      <c r="M9" s="2307"/>
      <c r="N9" s="2308"/>
      <c r="O9" s="1425"/>
      <c r="P9" s="1425"/>
    </row>
    <row r="10" spans="2:16" ht="34.5" customHeight="1">
      <c r="B10" s="195" t="s">
        <v>394</v>
      </c>
      <c r="C10" s="1414" t="s">
        <v>1393</v>
      </c>
      <c r="D10" s="1414"/>
      <c r="E10" s="1414"/>
      <c r="F10" s="1414"/>
      <c r="G10" s="1414"/>
      <c r="H10" s="1415"/>
      <c r="I10" s="203" t="s">
        <v>1385</v>
      </c>
      <c r="J10" s="1409" t="s">
        <v>1394</v>
      </c>
      <c r="K10" s="1410"/>
      <c r="L10" s="1411" t="s">
        <v>2409</v>
      </c>
      <c r="M10" s="1412"/>
      <c r="N10" s="1413"/>
      <c r="O10" s="1425"/>
      <c r="P10" s="1425"/>
    </row>
    <row r="11" spans="2:16" ht="43.5" customHeight="1">
      <c r="B11" s="198" t="s">
        <v>401</v>
      </c>
      <c r="C11" s="1414" t="s">
        <v>1396</v>
      </c>
      <c r="D11" s="1414"/>
      <c r="E11" s="1414"/>
      <c r="F11" s="1414"/>
      <c r="G11" s="1414"/>
      <c r="H11" s="1415"/>
      <c r="I11" s="203" t="s">
        <v>1385</v>
      </c>
      <c r="J11" s="1409" t="s">
        <v>1394</v>
      </c>
      <c r="K11" s="1410"/>
      <c r="L11" s="1411" t="s">
        <v>2410</v>
      </c>
      <c r="M11" s="1412"/>
      <c r="N11" s="1413"/>
      <c r="O11" s="1425"/>
      <c r="P11" s="1425"/>
    </row>
    <row r="12" spans="2:16" ht="35.25" customHeight="1">
      <c r="B12" s="347" t="s">
        <v>403</v>
      </c>
      <c r="C12" s="1414" t="s">
        <v>1398</v>
      </c>
      <c r="D12" s="1414"/>
      <c r="E12" s="1414"/>
      <c r="F12" s="1414"/>
      <c r="G12" s="1414"/>
      <c r="H12" s="1415"/>
      <c r="I12" s="203" t="s">
        <v>1520</v>
      </c>
      <c r="J12" s="1409" t="s">
        <v>1394</v>
      </c>
      <c r="K12" s="1410"/>
      <c r="L12" s="1411"/>
      <c r="M12" s="1412"/>
      <c r="N12" s="1413"/>
      <c r="O12" s="1425"/>
      <c r="P12" s="1425"/>
    </row>
    <row r="13" spans="2:16" ht="33" customHeight="1">
      <c r="B13" s="198" t="s">
        <v>405</v>
      </c>
      <c r="C13" s="1414" t="s">
        <v>1400</v>
      </c>
      <c r="D13" s="1414"/>
      <c r="E13" s="1414"/>
      <c r="F13" s="1414"/>
      <c r="G13" s="1414"/>
      <c r="H13" s="1415"/>
      <c r="I13" s="203" t="s">
        <v>1385</v>
      </c>
      <c r="J13" s="1409" t="s">
        <v>1401</v>
      </c>
      <c r="K13" s="1410"/>
      <c r="L13" s="1411" t="s">
        <v>2411</v>
      </c>
      <c r="M13" s="1412"/>
      <c r="N13" s="1413"/>
      <c r="O13" s="1425"/>
      <c r="P13" s="1425"/>
    </row>
    <row r="14" spans="2:16" ht="33" customHeight="1">
      <c r="B14" s="198" t="s">
        <v>408</v>
      </c>
      <c r="C14" s="1414" t="s">
        <v>1403</v>
      </c>
      <c r="D14" s="1414"/>
      <c r="E14" s="1414"/>
      <c r="F14" s="1414"/>
      <c r="G14" s="1414"/>
      <c r="H14" s="1415"/>
      <c r="I14" s="203" t="s">
        <v>1385</v>
      </c>
      <c r="J14" s="1409" t="s">
        <v>1404</v>
      </c>
      <c r="K14" s="1410"/>
      <c r="L14" s="1411" t="s">
        <v>2412</v>
      </c>
      <c r="M14" s="1412"/>
      <c r="N14" s="1413"/>
      <c r="O14" s="1425"/>
      <c r="P14" s="1425"/>
    </row>
    <row r="15" spans="2:16" ht="44.25" customHeight="1">
      <c r="B15" s="198" t="s">
        <v>410</v>
      </c>
      <c r="C15" s="1414" t="s">
        <v>1406</v>
      </c>
      <c r="D15" s="1414"/>
      <c r="E15" s="1414"/>
      <c r="F15" s="1414"/>
      <c r="G15" s="1414"/>
      <c r="H15" s="1415"/>
      <c r="I15" s="203" t="s">
        <v>1385</v>
      </c>
      <c r="J15" s="1409" t="s">
        <v>1407</v>
      </c>
      <c r="K15" s="1410"/>
      <c r="L15" s="1411" t="s">
        <v>2413</v>
      </c>
      <c r="M15" s="1412"/>
      <c r="N15" s="1413"/>
      <c r="O15" s="1425"/>
      <c r="P15" s="1425"/>
    </row>
    <row r="16" spans="2:16" ht="26.25" customHeight="1">
      <c r="B16" s="198" t="s">
        <v>413</v>
      </c>
      <c r="C16" s="1414" t="s">
        <v>1409</v>
      </c>
      <c r="D16" s="1414"/>
      <c r="E16" s="1414"/>
      <c r="F16" s="1414"/>
      <c r="G16" s="1414"/>
      <c r="H16" s="1415"/>
      <c r="I16" s="203" t="s">
        <v>1385</v>
      </c>
      <c r="J16" s="1409" t="s">
        <v>1410</v>
      </c>
      <c r="K16" s="1410"/>
      <c r="L16" s="1411" t="s">
        <v>2414</v>
      </c>
      <c r="M16" s="1412"/>
      <c r="N16" s="1413"/>
      <c r="O16" s="1425"/>
      <c r="P16" s="1425"/>
    </row>
    <row r="17" spans="2:16" ht="33.75" customHeight="1">
      <c r="B17" s="198" t="s">
        <v>416</v>
      </c>
      <c r="C17" s="1414" t="s">
        <v>1412</v>
      </c>
      <c r="D17" s="1414"/>
      <c r="E17" s="1414"/>
      <c r="F17" s="1414"/>
      <c r="G17" s="1414"/>
      <c r="H17" s="1415"/>
      <c r="I17" s="203" t="s">
        <v>2192</v>
      </c>
      <c r="J17" s="1409" t="s">
        <v>1410</v>
      </c>
      <c r="K17" s="1410"/>
      <c r="L17" s="1411" t="s">
        <v>2415</v>
      </c>
      <c r="M17" s="1412"/>
      <c r="N17" s="1413"/>
      <c r="O17" s="1425"/>
      <c r="P17" s="1425"/>
    </row>
    <row r="18" spans="2:16" ht="31.15" customHeight="1">
      <c r="B18" s="198" t="s">
        <v>418</v>
      </c>
      <c r="C18" s="1414" t="s">
        <v>1414</v>
      </c>
      <c r="D18" s="1414"/>
      <c r="E18" s="1414"/>
      <c r="F18" s="1414"/>
      <c r="G18" s="1414"/>
      <c r="H18" s="1415"/>
      <c r="I18" s="203" t="s">
        <v>1385</v>
      </c>
      <c r="J18" s="1409" t="s">
        <v>1410</v>
      </c>
      <c r="K18" s="1410"/>
      <c r="L18" s="1411" t="s">
        <v>2416</v>
      </c>
      <c r="M18" s="1412"/>
      <c r="N18" s="1413"/>
      <c r="O18" s="1426"/>
      <c r="P18" s="1426"/>
    </row>
    <row r="19" spans="2:16" ht="24" customHeight="1">
      <c r="B19" s="191" t="s">
        <v>420</v>
      </c>
      <c r="C19" s="1414" t="s">
        <v>1416</v>
      </c>
      <c r="D19" s="1414"/>
      <c r="E19" s="1414"/>
      <c r="F19" s="1414"/>
      <c r="G19" s="1414"/>
      <c r="H19" s="1415"/>
      <c r="I19" s="203" t="s">
        <v>1385</v>
      </c>
      <c r="J19" s="1432" t="s">
        <v>1417</v>
      </c>
      <c r="K19" s="2025" t="s">
        <v>2417</v>
      </c>
      <c r="L19" s="2026"/>
      <c r="M19" s="2026"/>
      <c r="N19" s="2027"/>
      <c r="O19" s="201" t="s">
        <v>1419</v>
      </c>
      <c r="P19" s="202"/>
    </row>
    <row r="20" spans="2:16" ht="24" customHeight="1">
      <c r="B20" s="191" t="s">
        <v>423</v>
      </c>
      <c r="C20" s="1414" t="s">
        <v>1420</v>
      </c>
      <c r="D20" s="1414"/>
      <c r="E20" s="1414"/>
      <c r="F20" s="1414"/>
      <c r="G20" s="1414"/>
      <c r="H20" s="1415"/>
      <c r="I20" s="203" t="s">
        <v>1385</v>
      </c>
      <c r="J20" s="1433"/>
      <c r="K20" s="2037"/>
      <c r="L20" s="2038"/>
      <c r="M20" s="2038"/>
      <c r="N20" s="2039"/>
      <c r="O20" s="201" t="s">
        <v>1945</v>
      </c>
      <c r="P20" s="202"/>
    </row>
    <row r="21" spans="2:16" ht="24" customHeight="1">
      <c r="B21" s="191" t="s">
        <v>425</v>
      </c>
      <c r="C21" s="1414" t="s">
        <v>1421</v>
      </c>
      <c r="D21" s="1414"/>
      <c r="E21" s="1414"/>
      <c r="F21" s="1414"/>
      <c r="G21" s="1414"/>
      <c r="H21" s="1415"/>
      <c r="I21" s="203" t="s">
        <v>1422</v>
      </c>
      <c r="J21" s="1433"/>
      <c r="K21" s="2037"/>
      <c r="L21" s="2038"/>
      <c r="M21" s="2038"/>
      <c r="N21" s="2039"/>
      <c r="O21" s="1443" t="s">
        <v>2197</v>
      </c>
      <c r="P21" s="1443"/>
    </row>
    <row r="22" spans="2:16" ht="34.5" customHeight="1">
      <c r="B22" s="191" t="s">
        <v>427</v>
      </c>
      <c r="C22" s="1414" t="s">
        <v>1424</v>
      </c>
      <c r="D22" s="1414"/>
      <c r="E22" s="1414"/>
      <c r="F22" s="1414"/>
      <c r="G22" s="1414"/>
      <c r="H22" s="1415"/>
      <c r="I22" s="203" t="s">
        <v>1385</v>
      </c>
      <c r="J22" s="1433"/>
      <c r="K22" s="2037"/>
      <c r="L22" s="2038"/>
      <c r="M22" s="2038"/>
      <c r="N22" s="2039"/>
      <c r="O22" s="1425"/>
      <c r="P22" s="1425"/>
    </row>
    <row r="23" spans="2:16" ht="33.75" customHeight="1">
      <c r="B23" s="205" t="s">
        <v>394</v>
      </c>
      <c r="C23" s="2088" t="s">
        <v>1425</v>
      </c>
      <c r="D23" s="2088"/>
      <c r="E23" s="2088"/>
      <c r="F23" s="2088"/>
      <c r="G23" s="2088"/>
      <c r="H23" s="2220"/>
      <c r="I23" s="203" t="s">
        <v>1385</v>
      </c>
      <c r="J23" s="1433"/>
      <c r="K23" s="2124"/>
      <c r="L23" s="2125"/>
      <c r="M23" s="2125"/>
      <c r="N23" s="2126"/>
      <c r="O23" s="1444"/>
      <c r="P23" s="1444"/>
    </row>
    <row r="24" spans="2:16" ht="24.75" customHeight="1">
      <c r="B24" s="1416" t="s">
        <v>1426</v>
      </c>
      <c r="C24" s="1417"/>
      <c r="D24" s="1417"/>
      <c r="E24" s="1417"/>
      <c r="F24" s="1417"/>
      <c r="G24" s="1417"/>
      <c r="H24" s="1417"/>
      <c r="I24" s="1417"/>
      <c r="J24" s="1417"/>
      <c r="K24" s="1417"/>
      <c r="L24" s="1417"/>
      <c r="M24" s="1417"/>
      <c r="N24" s="1417"/>
      <c r="O24" s="1417"/>
      <c r="P24" s="1418"/>
    </row>
    <row r="25" spans="2:16" ht="45.75" customHeight="1">
      <c r="B25" s="1446" t="s">
        <v>430</v>
      </c>
      <c r="C25" s="1448" t="s">
        <v>1427</v>
      </c>
      <c r="D25" s="1448"/>
      <c r="E25" s="1448"/>
      <c r="F25" s="1449"/>
      <c r="G25" s="208"/>
      <c r="H25" s="209" t="s">
        <v>1429</v>
      </c>
      <c r="I25" s="210" t="s">
        <v>1430</v>
      </c>
      <c r="J25" s="209" t="s">
        <v>1431</v>
      </c>
      <c r="K25" s="1452" t="s">
        <v>1432</v>
      </c>
      <c r="L25" s="1985" t="s">
        <v>2418</v>
      </c>
      <c r="M25" s="1986"/>
      <c r="N25" s="1987"/>
      <c r="O25" s="212" t="s">
        <v>2419</v>
      </c>
      <c r="P25" s="213"/>
    </row>
    <row r="26" spans="2:16" ht="75" customHeight="1">
      <c r="B26" s="1447"/>
      <c r="C26" s="1450"/>
      <c r="D26" s="1450"/>
      <c r="E26" s="1450"/>
      <c r="F26" s="1451"/>
      <c r="G26" s="216" t="s">
        <v>1435</v>
      </c>
      <c r="H26" s="217">
        <v>2022</v>
      </c>
      <c r="I26" s="216" t="s">
        <v>1436</v>
      </c>
      <c r="J26" s="217">
        <v>2022</v>
      </c>
      <c r="K26" s="1453"/>
      <c r="L26" s="1941"/>
      <c r="M26" s="1942"/>
      <c r="N26" s="1943"/>
      <c r="O26" s="187" t="s">
        <v>2419</v>
      </c>
      <c r="P26" s="222"/>
    </row>
    <row r="27" spans="2:16" ht="69.75" customHeight="1">
      <c r="B27" s="191" t="s">
        <v>437</v>
      </c>
      <c r="C27" s="1414" t="s">
        <v>1437</v>
      </c>
      <c r="D27" s="1414"/>
      <c r="E27" s="1414"/>
      <c r="F27" s="1414"/>
      <c r="G27" s="1414"/>
      <c r="H27" s="1414"/>
      <c r="I27" s="1415"/>
      <c r="J27" s="480">
        <v>8500525</v>
      </c>
      <c r="K27" s="1453"/>
      <c r="L27" s="1941"/>
      <c r="M27" s="1942"/>
      <c r="N27" s="1943"/>
      <c r="O27" s="1443" t="s">
        <v>1952</v>
      </c>
      <c r="P27" s="1443"/>
    </row>
    <row r="28" spans="2:16" ht="32.25" customHeight="1">
      <c r="B28" s="224"/>
      <c r="C28" s="225" t="s">
        <v>394</v>
      </c>
      <c r="D28" s="1414" t="s">
        <v>1439</v>
      </c>
      <c r="E28" s="1414"/>
      <c r="F28" s="1414"/>
      <c r="G28" s="1414"/>
      <c r="H28" s="1414"/>
      <c r="I28" s="1415"/>
      <c r="J28" s="413" t="s">
        <v>2420</v>
      </c>
      <c r="K28" s="1453"/>
      <c r="L28" s="1941"/>
      <c r="M28" s="1942"/>
      <c r="N28" s="1943"/>
      <c r="O28" s="1425"/>
      <c r="P28" s="1425"/>
    </row>
    <row r="29" spans="2:16" ht="49.5" customHeight="1">
      <c r="B29" s="227" t="s">
        <v>440</v>
      </c>
      <c r="C29" s="1414" t="s">
        <v>1440</v>
      </c>
      <c r="D29" s="1414"/>
      <c r="E29" s="1414"/>
      <c r="F29" s="1414"/>
      <c r="G29" s="1415"/>
      <c r="H29" s="1563" t="s">
        <v>1441</v>
      </c>
      <c r="I29" s="1655"/>
      <c r="J29" s="1564"/>
      <c r="K29" s="1453"/>
      <c r="L29" s="1941"/>
      <c r="M29" s="1942"/>
      <c r="N29" s="1943"/>
      <c r="O29" s="1426"/>
      <c r="P29" s="1426"/>
    </row>
    <row r="30" spans="2:16" ht="21" customHeight="1">
      <c r="B30" s="227"/>
      <c r="C30" s="225"/>
      <c r="D30" s="1414" t="s">
        <v>1442</v>
      </c>
      <c r="E30" s="1414"/>
      <c r="F30" s="225"/>
      <c r="G30" s="244"/>
      <c r="H30" s="1574" t="s">
        <v>92</v>
      </c>
      <c r="I30" s="1685"/>
      <c r="J30" s="1575"/>
      <c r="K30" s="1453"/>
      <c r="L30" s="1941"/>
      <c r="M30" s="1942"/>
      <c r="N30" s="1943"/>
      <c r="O30" s="1443" t="s">
        <v>1446</v>
      </c>
      <c r="P30" s="199"/>
    </row>
    <row r="31" spans="2:16" ht="28.5" customHeight="1">
      <c r="B31" s="334"/>
      <c r="C31" s="1484" t="s">
        <v>1444</v>
      </c>
      <c r="D31" s="1484"/>
      <c r="E31" s="1484"/>
      <c r="F31" s="1484"/>
      <c r="G31" s="1485"/>
      <c r="H31" s="2291" t="s">
        <v>1445</v>
      </c>
      <c r="I31" s="2292"/>
      <c r="J31" s="2293"/>
      <c r="K31" s="1453"/>
      <c r="L31" s="1941"/>
      <c r="M31" s="1942"/>
      <c r="N31" s="1943"/>
      <c r="O31" s="1425"/>
      <c r="P31" s="202"/>
    </row>
    <row r="32" spans="2:16" ht="21" customHeight="1">
      <c r="B32" s="334"/>
      <c r="C32" s="225"/>
      <c r="D32" s="1414" t="s">
        <v>1442</v>
      </c>
      <c r="E32" s="1414"/>
      <c r="F32" s="225"/>
      <c r="G32" s="225"/>
      <c r="H32" s="1979" t="s">
        <v>92</v>
      </c>
      <c r="I32" s="1979"/>
      <c r="J32" s="1979"/>
      <c r="K32" s="218"/>
      <c r="L32" s="1934"/>
      <c r="M32" s="1935"/>
      <c r="N32" s="1936"/>
      <c r="O32" s="1425"/>
      <c r="P32" s="187"/>
    </row>
    <row r="33" spans="2:17" ht="51" customHeight="1">
      <c r="B33" s="229" t="s">
        <v>444</v>
      </c>
      <c r="C33" s="1445" t="s">
        <v>1448</v>
      </c>
      <c r="D33" s="1445"/>
      <c r="E33" s="1445"/>
      <c r="F33" s="1445"/>
      <c r="G33" s="1445"/>
      <c r="H33" s="1445"/>
      <c r="I33" s="1817"/>
      <c r="J33" s="481" t="s">
        <v>1385</v>
      </c>
      <c r="K33" s="235" t="s">
        <v>1449</v>
      </c>
      <c r="L33" s="2112" t="s">
        <v>2421</v>
      </c>
      <c r="M33" s="2113"/>
      <c r="N33" s="2114"/>
      <c r="O33" s="232" t="s">
        <v>1959</v>
      </c>
      <c r="P33" s="206"/>
    </row>
    <row r="34" spans="2:17" ht="46.5" customHeight="1">
      <c r="B34" s="1490" t="s">
        <v>1450</v>
      </c>
      <c r="C34" s="1491"/>
      <c r="D34" s="1491"/>
      <c r="E34" s="1491"/>
      <c r="F34" s="1491"/>
      <c r="G34" s="1491"/>
      <c r="H34" s="1491"/>
      <c r="I34" s="1491"/>
      <c r="J34" s="1491"/>
      <c r="K34" s="2283"/>
      <c r="L34" s="1491"/>
      <c r="M34" s="1491"/>
      <c r="N34" s="1491"/>
      <c r="O34" s="1491"/>
      <c r="P34" s="1492"/>
    </row>
    <row r="35" spans="2:17" ht="90.6" customHeight="1">
      <c r="B35" s="233" t="s">
        <v>448</v>
      </c>
      <c r="C35" s="2088" t="s">
        <v>1451</v>
      </c>
      <c r="D35" s="2088"/>
      <c r="E35" s="2088"/>
      <c r="F35" s="2088"/>
      <c r="G35" s="2088"/>
      <c r="H35" s="2088"/>
      <c r="I35" s="2220"/>
      <c r="J35" s="234" t="s">
        <v>1385</v>
      </c>
      <c r="K35" s="482" t="s">
        <v>1449</v>
      </c>
      <c r="L35" s="3067" t="s">
        <v>2421</v>
      </c>
      <c r="M35" s="3068"/>
      <c r="N35" s="3069"/>
      <c r="O35" s="236" t="s">
        <v>1466</v>
      </c>
      <c r="P35" s="204"/>
    </row>
    <row r="36" spans="2:17" ht="26.25" customHeight="1">
      <c r="B36" s="2110" t="s">
        <v>1453</v>
      </c>
      <c r="C36" s="1496"/>
      <c r="D36" s="1496"/>
      <c r="E36" s="1496"/>
      <c r="F36" s="1496"/>
      <c r="G36" s="1496"/>
      <c r="H36" s="1496"/>
      <c r="I36" s="1496"/>
      <c r="J36" s="1496"/>
      <c r="K36" s="2276"/>
      <c r="L36" s="1496"/>
      <c r="M36" s="1496"/>
      <c r="N36" s="1496"/>
      <c r="O36" s="1496"/>
      <c r="P36" s="1497"/>
    </row>
    <row r="37" spans="2:17" ht="68.25" customHeight="1">
      <c r="B37" s="233" t="s">
        <v>451</v>
      </c>
      <c r="C37" s="1498" t="s">
        <v>1454</v>
      </c>
      <c r="D37" s="1498"/>
      <c r="E37" s="1498"/>
      <c r="F37" s="1499"/>
      <c r="G37" s="237" t="s">
        <v>1455</v>
      </c>
      <c r="H37" s="483" t="s">
        <v>1456</v>
      </c>
      <c r="I37" s="1515" t="s">
        <v>1457</v>
      </c>
      <c r="J37" s="1516"/>
      <c r="K37" s="1515" t="s">
        <v>1458</v>
      </c>
      <c r="L37" s="1531"/>
      <c r="M37" s="1531"/>
      <c r="N37" s="2111"/>
      <c r="O37" s="1504"/>
      <c r="P37" s="1504"/>
    </row>
    <row r="38" spans="2:17" ht="36" customHeight="1">
      <c r="B38" s="198" t="s">
        <v>394</v>
      </c>
      <c r="C38" s="1414" t="s">
        <v>1459</v>
      </c>
      <c r="D38" s="1414"/>
      <c r="E38" s="1414"/>
      <c r="F38" s="1415"/>
      <c r="G38" s="240">
        <v>800000</v>
      </c>
      <c r="H38" s="241" t="s">
        <v>2422</v>
      </c>
      <c r="I38" s="1479" t="s">
        <v>2423</v>
      </c>
      <c r="J38" s="1480"/>
      <c r="K38" s="1481"/>
      <c r="L38" s="1482"/>
      <c r="M38" s="1482"/>
      <c r="N38" s="1483"/>
      <c r="O38" s="1505"/>
      <c r="P38" s="1505"/>
    </row>
    <row r="39" spans="2:17" ht="60" customHeight="1">
      <c r="B39" s="198" t="s">
        <v>401</v>
      </c>
      <c r="C39" s="1414" t="s">
        <v>1462</v>
      </c>
      <c r="D39" s="1414"/>
      <c r="E39" s="1414"/>
      <c r="F39" s="1415"/>
      <c r="G39" s="761">
        <v>0</v>
      </c>
      <c r="H39" s="241" t="s">
        <v>2422</v>
      </c>
      <c r="I39" s="3065" t="s">
        <v>92</v>
      </c>
      <c r="J39" s="3066"/>
      <c r="K39" s="1481"/>
      <c r="L39" s="1482"/>
      <c r="M39" s="1482"/>
      <c r="N39" s="1483"/>
      <c r="O39" s="1505"/>
      <c r="P39" s="1505"/>
    </row>
    <row r="40" spans="2:17" ht="42" customHeight="1">
      <c r="B40" s="205" t="s">
        <v>403</v>
      </c>
      <c r="C40" s="1484" t="s">
        <v>1463</v>
      </c>
      <c r="D40" s="1484"/>
      <c r="E40" s="1484"/>
      <c r="F40" s="1485"/>
      <c r="G40" s="245">
        <f>G38+G39</f>
        <v>800000</v>
      </c>
      <c r="H40" s="246"/>
      <c r="I40" s="1486"/>
      <c r="J40" s="1487"/>
      <c r="K40" s="1486"/>
      <c r="L40" s="1488"/>
      <c r="M40" s="1488"/>
      <c r="N40" s="1489"/>
      <c r="O40" s="1506"/>
      <c r="P40" s="1506"/>
      <c r="Q40" s="584"/>
    </row>
    <row r="41" spans="2:17" ht="57.75" customHeight="1">
      <c r="B41" s="1507" t="s">
        <v>1464</v>
      </c>
      <c r="C41" s="1508"/>
      <c r="D41" s="1508"/>
      <c r="E41" s="1508"/>
      <c r="F41" s="1508"/>
      <c r="G41" s="1508"/>
      <c r="H41" s="1508"/>
      <c r="I41" s="1508"/>
      <c r="J41" s="1508"/>
      <c r="K41" s="1508"/>
      <c r="L41" s="1508"/>
      <c r="M41" s="1508"/>
      <c r="N41" s="1508"/>
      <c r="O41" s="1508"/>
      <c r="P41" s="1509"/>
    </row>
    <row r="42" spans="2:17" ht="104.1" customHeight="1">
      <c r="B42" s="251" t="s">
        <v>460</v>
      </c>
      <c r="C42" s="2088" t="s">
        <v>1465</v>
      </c>
      <c r="D42" s="2088"/>
      <c r="E42" s="2088"/>
      <c r="F42" s="2088"/>
      <c r="G42" s="2088"/>
      <c r="H42" s="2220"/>
      <c r="I42" s="234" t="s">
        <v>1385</v>
      </c>
      <c r="J42" s="252" t="s">
        <v>1449</v>
      </c>
      <c r="K42" s="2089"/>
      <c r="L42" s="2090"/>
      <c r="M42" s="2090"/>
      <c r="N42" s="2091"/>
      <c r="O42" s="236"/>
      <c r="P42" s="204"/>
    </row>
    <row r="43" spans="2:17" ht="25.15" customHeight="1">
      <c r="B43" s="2110" t="s">
        <v>1467</v>
      </c>
      <c r="C43" s="1496"/>
      <c r="D43" s="1496"/>
      <c r="E43" s="1496"/>
      <c r="F43" s="1496"/>
      <c r="G43" s="1496"/>
      <c r="H43" s="1496"/>
      <c r="I43" s="1496"/>
      <c r="J43" s="1496"/>
      <c r="K43" s="2276"/>
      <c r="L43" s="1496"/>
      <c r="M43" s="1496"/>
      <c r="N43" s="1496"/>
      <c r="O43" s="1496"/>
      <c r="P43" s="1497"/>
    </row>
    <row r="44" spans="2:17" ht="84" customHeight="1">
      <c r="B44" s="253" t="s">
        <v>463</v>
      </c>
      <c r="C44" s="1513" t="s">
        <v>1468</v>
      </c>
      <c r="D44" s="1513"/>
      <c r="E44" s="1514"/>
      <c r="F44" s="238" t="s">
        <v>1469</v>
      </c>
      <c r="G44" s="1515" t="s">
        <v>1470</v>
      </c>
      <c r="H44" s="1516"/>
      <c r="I44" s="1515" t="s">
        <v>1471</v>
      </c>
      <c r="J44" s="1516"/>
      <c r="K44" s="1515" t="s">
        <v>1472</v>
      </c>
      <c r="L44" s="1516"/>
      <c r="M44" s="239" t="s">
        <v>1473</v>
      </c>
      <c r="N44" s="302" t="s">
        <v>1474</v>
      </c>
      <c r="O44" s="1443" t="s">
        <v>2424</v>
      </c>
      <c r="P44" s="1443"/>
    </row>
    <row r="45" spans="2:17" ht="28.5" customHeight="1">
      <c r="B45" s="198" t="s">
        <v>394</v>
      </c>
      <c r="C45" s="1517" t="s">
        <v>1476</v>
      </c>
      <c r="D45" s="1517"/>
      <c r="E45" s="1518"/>
      <c r="F45" s="257" t="s">
        <v>1385</v>
      </c>
      <c r="G45" s="2103">
        <v>800000</v>
      </c>
      <c r="H45" s="2104"/>
      <c r="I45" s="1524" t="s">
        <v>2422</v>
      </c>
      <c r="J45" s="1480"/>
      <c r="K45" s="2281" t="s">
        <v>2420</v>
      </c>
      <c r="L45" s="2282"/>
      <c r="M45" s="258" t="s">
        <v>2420</v>
      </c>
      <c r="N45" s="243"/>
      <c r="O45" s="1425"/>
      <c r="P45" s="1425"/>
    </row>
    <row r="46" spans="2:17" ht="31.5" customHeight="1">
      <c r="B46" s="260"/>
      <c r="C46" s="2277" t="s">
        <v>1480</v>
      </c>
      <c r="D46" s="2277"/>
      <c r="E46" s="2278"/>
      <c r="F46" s="1430"/>
      <c r="G46" s="1431"/>
      <c r="H46" s="1431"/>
      <c r="I46" s="1431"/>
      <c r="J46" s="1431"/>
      <c r="K46" s="1431"/>
      <c r="L46" s="1431"/>
      <c r="M46" s="1431"/>
      <c r="N46" s="1523"/>
      <c r="O46" s="1425"/>
      <c r="P46" s="1425"/>
    </row>
    <row r="47" spans="2:17" ht="65.25" customHeight="1">
      <c r="B47" s="198" t="s">
        <v>401</v>
      </c>
      <c r="C47" s="2277" t="s">
        <v>1481</v>
      </c>
      <c r="D47" s="2277"/>
      <c r="E47" s="2278"/>
      <c r="F47" s="203" t="s">
        <v>1520</v>
      </c>
      <c r="G47" s="2097">
        <v>0</v>
      </c>
      <c r="H47" s="2098"/>
      <c r="I47" s="3064" t="s">
        <v>2422</v>
      </c>
      <c r="J47" s="2100"/>
      <c r="K47" s="1521">
        <v>0</v>
      </c>
      <c r="L47" s="1522"/>
      <c r="M47" s="258" t="s">
        <v>1496</v>
      </c>
      <c r="N47" s="243"/>
      <c r="O47" s="1425"/>
      <c r="P47" s="1425"/>
    </row>
    <row r="48" spans="2:17" ht="35.25" customHeight="1">
      <c r="B48" s="260"/>
      <c r="C48" s="2277" t="s">
        <v>1483</v>
      </c>
      <c r="D48" s="2277"/>
      <c r="E48" s="2278"/>
      <c r="F48" s="1430"/>
      <c r="G48" s="1431"/>
      <c r="H48" s="1431"/>
      <c r="I48" s="1431"/>
      <c r="J48" s="1431"/>
      <c r="K48" s="1431"/>
      <c r="L48" s="1431"/>
      <c r="M48" s="1431"/>
      <c r="N48" s="1523"/>
      <c r="O48" s="1425"/>
      <c r="P48" s="1425"/>
    </row>
    <row r="49" spans="1:16" ht="42.75" customHeight="1">
      <c r="B49" s="266" t="s">
        <v>403</v>
      </c>
      <c r="C49" s="1525" t="s">
        <v>1484</v>
      </c>
      <c r="D49" s="1525"/>
      <c r="E49" s="1526"/>
      <c r="F49" s="267"/>
      <c r="G49" s="1527">
        <f>G45+G47</f>
        <v>800000</v>
      </c>
      <c r="H49" s="1528"/>
      <c r="I49" s="1486"/>
      <c r="J49" s="1487"/>
      <c r="K49" s="3062" t="s">
        <v>92</v>
      </c>
      <c r="L49" s="3063"/>
      <c r="M49" s="268"/>
      <c r="N49" s="269"/>
      <c r="O49" s="1444"/>
      <c r="P49" s="1444"/>
    </row>
    <row r="50" spans="1:16" ht="56.25" customHeight="1">
      <c r="B50" s="2273" t="s">
        <v>1485</v>
      </c>
      <c r="C50" s="2274"/>
      <c r="D50" s="2274"/>
      <c r="E50" s="2274"/>
      <c r="F50" s="2274"/>
      <c r="G50" s="2274"/>
      <c r="H50" s="2274"/>
      <c r="I50" s="2274"/>
      <c r="J50" s="2274"/>
      <c r="K50" s="2274"/>
      <c r="L50" s="2274"/>
      <c r="M50" s="2274"/>
      <c r="N50" s="2274"/>
      <c r="O50" s="2274"/>
      <c r="P50" s="2275"/>
    </row>
    <row r="51" spans="1:16" ht="72.75" customHeight="1">
      <c r="B51" s="253" t="s">
        <v>476</v>
      </c>
      <c r="C51" s="1513" t="s">
        <v>1486</v>
      </c>
      <c r="D51" s="1450"/>
      <c r="E51" s="1451"/>
      <c r="F51" s="254" t="s">
        <v>1487</v>
      </c>
      <c r="G51" s="1515" t="s">
        <v>1488</v>
      </c>
      <c r="H51" s="1516"/>
      <c r="I51" s="1515" t="s">
        <v>1471</v>
      </c>
      <c r="J51" s="1516"/>
      <c r="K51" s="1515" t="s">
        <v>1472</v>
      </c>
      <c r="L51" s="1516"/>
      <c r="M51" s="239" t="s">
        <v>1473</v>
      </c>
      <c r="N51" s="239" t="s">
        <v>1489</v>
      </c>
      <c r="O51" s="272"/>
      <c r="P51" s="273"/>
    </row>
    <row r="52" spans="1:16" s="603" customFormat="1" ht="72" customHeight="1">
      <c r="B52" s="198" t="s">
        <v>394</v>
      </c>
      <c r="C52" s="1414" t="s">
        <v>97</v>
      </c>
      <c r="D52" s="1414"/>
      <c r="E52" s="1415"/>
      <c r="F52" s="257" t="s">
        <v>1490</v>
      </c>
      <c r="G52" s="1532">
        <v>1495852</v>
      </c>
      <c r="H52" s="1533"/>
      <c r="I52" s="1479" t="s">
        <v>927</v>
      </c>
      <c r="J52" s="1480"/>
      <c r="K52" s="1521">
        <v>323174.91666666669</v>
      </c>
      <c r="L52" s="1522"/>
      <c r="M52" s="258" t="s">
        <v>1491</v>
      </c>
      <c r="N52" s="468" t="s">
        <v>2425</v>
      </c>
      <c r="O52" s="201" t="s">
        <v>1493</v>
      </c>
      <c r="P52" s="202"/>
    </row>
    <row r="53" spans="1:16" s="603" customFormat="1" ht="80.25" customHeight="1">
      <c r="B53" s="198" t="s">
        <v>401</v>
      </c>
      <c r="C53" s="1414" t="s">
        <v>1403</v>
      </c>
      <c r="D53" s="1414"/>
      <c r="E53" s="1415"/>
      <c r="F53" s="257" t="s">
        <v>1490</v>
      </c>
      <c r="G53" s="1532">
        <v>1475413</v>
      </c>
      <c r="H53" s="1533"/>
      <c r="I53" s="1479" t="s">
        <v>927</v>
      </c>
      <c r="J53" s="1480"/>
      <c r="K53" s="1521">
        <v>448239</v>
      </c>
      <c r="L53" s="1522"/>
      <c r="M53" s="258" t="s">
        <v>1491</v>
      </c>
      <c r="N53" s="468" t="s">
        <v>2426</v>
      </c>
      <c r="O53" s="201" t="s">
        <v>940</v>
      </c>
      <c r="P53" s="202"/>
    </row>
    <row r="54" spans="1:16" s="603" customFormat="1" ht="32.25" customHeight="1">
      <c r="B54" s="198" t="s">
        <v>403</v>
      </c>
      <c r="C54" s="1414" t="s">
        <v>1495</v>
      </c>
      <c r="D54" s="1414"/>
      <c r="E54" s="1415"/>
      <c r="F54" s="257" t="s">
        <v>1496</v>
      </c>
      <c r="G54" s="1532">
        <v>0</v>
      </c>
      <c r="H54" s="1533"/>
      <c r="I54" s="1479" t="s">
        <v>92</v>
      </c>
      <c r="J54" s="1480"/>
      <c r="K54" s="1521">
        <v>0</v>
      </c>
      <c r="L54" s="1522"/>
      <c r="M54" s="258" t="s">
        <v>1496</v>
      </c>
      <c r="N54" s="275"/>
      <c r="O54" s="201" t="s">
        <v>940</v>
      </c>
      <c r="P54" s="202"/>
    </row>
    <row r="55" spans="1:16" s="603" customFormat="1" ht="32.25" customHeight="1">
      <c r="B55" s="198" t="s">
        <v>405</v>
      </c>
      <c r="C55" s="1414" t="s">
        <v>1497</v>
      </c>
      <c r="D55" s="1414"/>
      <c r="E55" s="1415"/>
      <c r="F55" s="257" t="s">
        <v>1496</v>
      </c>
      <c r="G55" s="1532">
        <v>0</v>
      </c>
      <c r="H55" s="1533"/>
      <c r="I55" s="1479" t="s">
        <v>92</v>
      </c>
      <c r="J55" s="1480"/>
      <c r="K55" s="1521">
        <v>0</v>
      </c>
      <c r="L55" s="1522"/>
      <c r="M55" s="258" t="s">
        <v>1496</v>
      </c>
      <c r="N55" s="276"/>
      <c r="O55" s="204" t="s">
        <v>940</v>
      </c>
      <c r="P55" s="278"/>
    </row>
    <row r="56" spans="1:16" s="603" customFormat="1" ht="62.25" customHeight="1">
      <c r="B56" s="198" t="s">
        <v>408</v>
      </c>
      <c r="C56" s="1414" t="s">
        <v>1514</v>
      </c>
      <c r="D56" s="1414"/>
      <c r="E56" s="1415"/>
      <c r="F56" s="257" t="s">
        <v>1490</v>
      </c>
      <c r="G56" s="1532">
        <v>672355</v>
      </c>
      <c r="H56" s="1533"/>
      <c r="I56" s="1479" t="s">
        <v>927</v>
      </c>
      <c r="J56" s="1480"/>
      <c r="K56" s="1521">
        <v>138448</v>
      </c>
      <c r="L56" s="1522"/>
      <c r="M56" s="258" t="s">
        <v>1491</v>
      </c>
      <c r="N56" s="468" t="s">
        <v>2427</v>
      </c>
      <c r="O56" s="202" t="s">
        <v>940</v>
      </c>
      <c r="P56" s="485"/>
    </row>
    <row r="57" spans="1:16" ht="61.5" customHeight="1">
      <c r="B57" s="205" t="s">
        <v>410</v>
      </c>
      <c r="C57" s="1697" t="s">
        <v>1500</v>
      </c>
      <c r="D57" s="1697"/>
      <c r="E57" s="1698"/>
      <c r="F57" s="279"/>
      <c r="G57" s="1527">
        <f>G52+G53+G54+G55+G56</f>
        <v>3643620</v>
      </c>
      <c r="H57" s="1528"/>
      <c r="I57" s="1486"/>
      <c r="J57" s="1487"/>
      <c r="K57" s="1529">
        <f>K52+K53+K54+K55+K56</f>
        <v>909861.91666666674</v>
      </c>
      <c r="L57" s="1530"/>
      <c r="M57" s="268"/>
      <c r="N57" s="269"/>
      <c r="O57" s="280"/>
      <c r="P57" s="280"/>
    </row>
    <row r="58" spans="1:16" ht="50.25" customHeight="1">
      <c r="A58" s="611"/>
      <c r="B58" s="2270" t="s">
        <v>1501</v>
      </c>
      <c r="C58" s="2271"/>
      <c r="D58" s="2271"/>
      <c r="E58" s="2271"/>
      <c r="F58" s="2271"/>
      <c r="G58" s="2271"/>
      <c r="H58" s="2271"/>
      <c r="I58" s="2271"/>
      <c r="J58" s="2271"/>
      <c r="K58" s="2271"/>
      <c r="L58" s="2271"/>
      <c r="M58" s="2271"/>
      <c r="N58" s="2271"/>
      <c r="O58" s="2271"/>
      <c r="P58" s="2272"/>
    </row>
    <row r="59" spans="1:16" ht="64.5" customHeight="1">
      <c r="B59" s="282" t="s">
        <v>486</v>
      </c>
      <c r="C59" s="1543" t="s">
        <v>1502</v>
      </c>
      <c r="D59" s="1543"/>
      <c r="E59" s="1543"/>
      <c r="F59" s="1543"/>
      <c r="G59" s="1543"/>
      <c r="H59" s="1543"/>
      <c r="I59" s="1544"/>
      <c r="J59" s="283">
        <f>G49/(G49+G57)</f>
        <v>0.18003339619499417</v>
      </c>
      <c r="K59" s="284" t="s">
        <v>1386</v>
      </c>
      <c r="L59" s="1539"/>
      <c r="M59" s="1540"/>
      <c r="N59" s="1541"/>
      <c r="O59" s="1534"/>
      <c r="P59" s="1534"/>
    </row>
    <row r="60" spans="1:16" ht="49.5" customHeight="1">
      <c r="B60" s="286" t="s">
        <v>488</v>
      </c>
      <c r="C60" s="1543" t="s">
        <v>1503</v>
      </c>
      <c r="D60" s="1543"/>
      <c r="E60" s="1543"/>
      <c r="F60" s="1543"/>
      <c r="G60" s="1543"/>
      <c r="H60" s="1543"/>
      <c r="I60" s="1544"/>
      <c r="J60" s="283">
        <f>G45/G49</f>
        <v>1</v>
      </c>
      <c r="K60" s="284" t="s">
        <v>1449</v>
      </c>
      <c r="L60" s="1539"/>
      <c r="M60" s="1540"/>
      <c r="N60" s="1541"/>
      <c r="O60" s="1535"/>
      <c r="P60" s="1535"/>
    </row>
    <row r="61" spans="1:16" ht="45" customHeight="1">
      <c r="B61" s="286" t="s">
        <v>490</v>
      </c>
      <c r="C61" s="1414" t="s">
        <v>1504</v>
      </c>
      <c r="D61" s="1414"/>
      <c r="E61" s="1414"/>
      <c r="F61" s="1414"/>
      <c r="G61" s="1414"/>
      <c r="H61" s="1414"/>
      <c r="I61" s="1415"/>
      <c r="J61" s="288">
        <f>SUM(G49,G57)</f>
        <v>4443620</v>
      </c>
      <c r="K61" s="284" t="s">
        <v>1386</v>
      </c>
      <c r="L61" s="1539"/>
      <c r="M61" s="1540"/>
      <c r="N61" s="1541"/>
      <c r="O61" s="1535"/>
      <c r="P61" s="1535"/>
    </row>
    <row r="62" spans="1:16" ht="57" customHeight="1">
      <c r="B62" s="286" t="s">
        <v>492</v>
      </c>
      <c r="C62" s="1414" t="s">
        <v>1505</v>
      </c>
      <c r="D62" s="1414"/>
      <c r="E62" s="1414"/>
      <c r="F62" s="1414"/>
      <c r="G62" s="1414"/>
      <c r="H62" s="1414"/>
      <c r="I62" s="1415"/>
      <c r="J62" s="283">
        <f>(G49+G57)/J27</f>
        <v>0.52274653624334966</v>
      </c>
      <c r="K62" s="284" t="s">
        <v>1386</v>
      </c>
      <c r="L62" s="1539"/>
      <c r="M62" s="1540"/>
      <c r="N62" s="1541"/>
      <c r="O62" s="1535"/>
      <c r="P62" s="1535"/>
    </row>
    <row r="63" spans="1:16" ht="69" customHeight="1">
      <c r="B63" s="289" t="s">
        <v>494</v>
      </c>
      <c r="C63" s="1414" t="s">
        <v>1506</v>
      </c>
      <c r="D63" s="1414"/>
      <c r="E63" s="1414"/>
      <c r="F63" s="1414"/>
      <c r="G63" s="1414"/>
      <c r="H63" s="1414"/>
      <c r="I63" s="1415"/>
      <c r="J63" s="486" t="s">
        <v>92</v>
      </c>
      <c r="K63" s="284" t="s">
        <v>1386</v>
      </c>
      <c r="L63" s="1539"/>
      <c r="M63" s="1540"/>
      <c r="N63" s="1541"/>
      <c r="O63" s="1535"/>
      <c r="P63" s="1535"/>
    </row>
    <row r="64" spans="1:16" ht="42.75" customHeight="1">
      <c r="B64" s="289" t="s">
        <v>496</v>
      </c>
      <c r="C64" s="1537" t="s">
        <v>1507</v>
      </c>
      <c r="D64" s="1537"/>
      <c r="E64" s="1537"/>
      <c r="F64" s="1537"/>
      <c r="G64" s="1537"/>
      <c r="H64" s="1537"/>
      <c r="I64" s="1538"/>
      <c r="J64" s="426" t="str">
        <f>IF(J62&lt;0.945,"Funding gap","No funding gap")</f>
        <v>Funding gap</v>
      </c>
      <c r="K64" s="293" t="s">
        <v>1449</v>
      </c>
      <c r="L64" s="1539"/>
      <c r="M64" s="1540"/>
      <c r="N64" s="1541"/>
      <c r="O64" s="1536"/>
      <c r="P64" s="1536"/>
    </row>
    <row r="65" spans="2:16" ht="53.25" customHeight="1">
      <c r="B65" s="289" t="s">
        <v>498</v>
      </c>
      <c r="C65" s="1542" t="s">
        <v>1508</v>
      </c>
      <c r="D65" s="1542"/>
      <c r="E65" s="1542"/>
      <c r="F65" s="1542"/>
      <c r="G65" s="1542"/>
      <c r="H65" s="1542"/>
      <c r="I65" s="2269"/>
      <c r="J65" s="292">
        <f>G45/J27</f>
        <v>9.4111834269059849E-2</v>
      </c>
      <c r="K65" s="284" t="s">
        <v>1386</v>
      </c>
      <c r="L65" s="1539"/>
      <c r="M65" s="1540"/>
      <c r="N65" s="1541"/>
      <c r="O65" s="287"/>
      <c r="P65" s="287"/>
    </row>
    <row r="66" spans="2:16" ht="39" customHeight="1">
      <c r="B66" s="191" t="s">
        <v>500</v>
      </c>
      <c r="C66" s="1464" t="s">
        <v>1509</v>
      </c>
      <c r="D66" s="1464"/>
      <c r="E66" s="1464"/>
      <c r="F66" s="1464"/>
      <c r="G66" s="1464"/>
      <c r="H66" s="1464"/>
      <c r="I66" s="1464"/>
      <c r="J66" s="1465"/>
      <c r="K66" s="1545" t="s">
        <v>1449</v>
      </c>
      <c r="L66" s="1548" t="s">
        <v>2428</v>
      </c>
      <c r="M66" s="1549"/>
      <c r="N66" s="1550"/>
      <c r="O66" s="1443" t="s">
        <v>2429</v>
      </c>
      <c r="P66" s="1443"/>
    </row>
    <row r="67" spans="2:16" ht="21" customHeight="1">
      <c r="B67" s="198" t="s">
        <v>394</v>
      </c>
      <c r="C67" s="1557" t="s">
        <v>1511</v>
      </c>
      <c r="D67" s="1557"/>
      <c r="E67" s="1557"/>
      <c r="F67" s="1557"/>
      <c r="G67" s="1557"/>
      <c r="H67" s="1557"/>
      <c r="I67" s="2268"/>
      <c r="J67" s="299" t="s">
        <v>1520</v>
      </c>
      <c r="K67" s="1546"/>
      <c r="L67" s="1551"/>
      <c r="M67" s="1552"/>
      <c r="N67" s="1553"/>
      <c r="O67" s="1425"/>
      <c r="P67" s="1425"/>
    </row>
    <row r="68" spans="2:16" ht="21" customHeight="1">
      <c r="B68" s="198" t="s">
        <v>401</v>
      </c>
      <c r="C68" s="1557" t="s">
        <v>1512</v>
      </c>
      <c r="D68" s="1557"/>
      <c r="E68" s="1557"/>
      <c r="F68" s="1557"/>
      <c r="G68" s="1557"/>
      <c r="H68" s="1557"/>
      <c r="I68" s="2268"/>
      <c r="J68" s="299" t="s">
        <v>1385</v>
      </c>
      <c r="K68" s="1546"/>
      <c r="L68" s="1551"/>
      <c r="M68" s="1552"/>
      <c r="N68" s="1553"/>
      <c r="O68" s="1425"/>
      <c r="P68" s="1425"/>
    </row>
    <row r="69" spans="2:16" ht="21" customHeight="1">
      <c r="B69" s="198" t="s">
        <v>403</v>
      </c>
      <c r="C69" s="1557" t="s">
        <v>1513</v>
      </c>
      <c r="D69" s="1557"/>
      <c r="E69" s="1557"/>
      <c r="F69" s="1557"/>
      <c r="G69" s="1557"/>
      <c r="H69" s="1557"/>
      <c r="I69" s="2268"/>
      <c r="J69" s="299" t="s">
        <v>1520</v>
      </c>
      <c r="K69" s="1546"/>
      <c r="L69" s="1551"/>
      <c r="M69" s="1552"/>
      <c r="N69" s="1553"/>
      <c r="O69" s="1425"/>
      <c r="P69" s="1425"/>
    </row>
    <row r="70" spans="2:16" ht="21" customHeight="1">
      <c r="B70" s="198" t="s">
        <v>405</v>
      </c>
      <c r="C70" s="1557" t="s">
        <v>1514</v>
      </c>
      <c r="D70" s="1557"/>
      <c r="E70" s="1557"/>
      <c r="F70" s="1557"/>
      <c r="G70" s="1557"/>
      <c r="H70" s="1557"/>
      <c r="I70" s="2268"/>
      <c r="J70" s="299" t="s">
        <v>1520</v>
      </c>
      <c r="K70" s="1546"/>
      <c r="L70" s="1551"/>
      <c r="M70" s="1552"/>
      <c r="N70" s="1553"/>
      <c r="O70" s="1425"/>
      <c r="P70" s="1425"/>
    </row>
    <row r="71" spans="2:16" ht="21" customHeight="1">
      <c r="B71" s="198" t="s">
        <v>408</v>
      </c>
      <c r="C71" s="1558" t="s">
        <v>1515</v>
      </c>
      <c r="D71" s="1558"/>
      <c r="E71" s="1558"/>
      <c r="F71" s="1410"/>
      <c r="G71" s="1559" t="s">
        <v>92</v>
      </c>
      <c r="H71" s="1560"/>
      <c r="I71" s="1560"/>
      <c r="J71" s="1561"/>
      <c r="K71" s="1547"/>
      <c r="L71" s="1554"/>
      <c r="M71" s="1555"/>
      <c r="N71" s="1556"/>
      <c r="O71" s="1426"/>
      <c r="P71" s="1426"/>
    </row>
    <row r="72" spans="2:16" ht="35.25" customHeight="1">
      <c r="B72" s="224" t="s">
        <v>1516</v>
      </c>
      <c r="C72" s="255" t="s">
        <v>561</v>
      </c>
      <c r="D72" s="1414" t="s">
        <v>1517</v>
      </c>
      <c r="E72" s="1414"/>
      <c r="F72" s="1414"/>
      <c r="G72" s="1414"/>
      <c r="H72" s="1414"/>
      <c r="I72" s="1414"/>
      <c r="J72" s="1414"/>
      <c r="K72" s="1414"/>
      <c r="L72" s="1414"/>
      <c r="M72" s="1414"/>
      <c r="N72" s="1562"/>
      <c r="O72" s="291"/>
      <c r="P72" s="297"/>
    </row>
    <row r="73" spans="2:16" ht="20.25" customHeight="1">
      <c r="B73" s="205" t="s">
        <v>418</v>
      </c>
      <c r="C73" s="1558" t="s">
        <v>1518</v>
      </c>
      <c r="D73" s="1558"/>
      <c r="E73" s="1558"/>
      <c r="F73" s="1574" t="s">
        <v>1385</v>
      </c>
      <c r="G73" s="1575"/>
      <c r="H73" s="1545" t="s">
        <v>1449</v>
      </c>
      <c r="I73" s="1576"/>
      <c r="J73" s="1577"/>
      <c r="K73" s="1577"/>
      <c r="L73" s="1577"/>
      <c r="M73" s="1577"/>
      <c r="N73" s="1690"/>
      <c r="O73" s="1443" t="s">
        <v>2429</v>
      </c>
      <c r="P73" s="1443"/>
    </row>
    <row r="74" spans="2:16" ht="20.25" customHeight="1">
      <c r="B74" s="205" t="s">
        <v>508</v>
      </c>
      <c r="C74" s="1558" t="s">
        <v>1519</v>
      </c>
      <c r="D74" s="1558"/>
      <c r="E74" s="1558"/>
      <c r="F74" s="1574" t="s">
        <v>1520</v>
      </c>
      <c r="G74" s="1575"/>
      <c r="H74" s="1546"/>
      <c r="I74" s="1691"/>
      <c r="J74" s="1692"/>
      <c r="K74" s="1692"/>
      <c r="L74" s="1692"/>
      <c r="M74" s="1692"/>
      <c r="N74" s="1693"/>
      <c r="O74" s="1425"/>
      <c r="P74" s="1425"/>
    </row>
    <row r="75" spans="2:16" ht="20.25" customHeight="1">
      <c r="B75" s="205" t="s">
        <v>510</v>
      </c>
      <c r="C75" s="1558" t="s">
        <v>1521</v>
      </c>
      <c r="D75" s="1558"/>
      <c r="E75" s="1558"/>
      <c r="F75" s="1574" t="s">
        <v>1520</v>
      </c>
      <c r="G75" s="1575"/>
      <c r="H75" s="1546"/>
      <c r="I75" s="1691"/>
      <c r="J75" s="1692"/>
      <c r="K75" s="1692"/>
      <c r="L75" s="1692"/>
      <c r="M75" s="1692"/>
      <c r="N75" s="1693"/>
      <c r="O75" s="1425"/>
      <c r="P75" s="1425"/>
    </row>
    <row r="76" spans="2:16" ht="34.5" customHeight="1">
      <c r="B76" s="189"/>
      <c r="C76" s="484" t="s">
        <v>401</v>
      </c>
      <c r="D76" s="1464" t="s">
        <v>1522</v>
      </c>
      <c r="E76" s="1464"/>
      <c r="F76" s="1464"/>
      <c r="G76" s="1465"/>
      <c r="H76" s="1546"/>
      <c r="I76" s="1691"/>
      <c r="J76" s="1692"/>
      <c r="K76" s="1692"/>
      <c r="L76" s="1692"/>
      <c r="M76" s="1692"/>
      <c r="N76" s="1693"/>
      <c r="O76" s="1425"/>
      <c r="P76" s="1425"/>
    </row>
    <row r="77" spans="2:16" ht="21" customHeight="1">
      <c r="B77" s="205" t="s">
        <v>418</v>
      </c>
      <c r="C77" s="1558" t="s">
        <v>1518</v>
      </c>
      <c r="D77" s="1558"/>
      <c r="E77" s="1410"/>
      <c r="F77" s="1574" t="s">
        <v>1385</v>
      </c>
      <c r="G77" s="1575"/>
      <c r="H77" s="1546"/>
      <c r="I77" s="1691"/>
      <c r="J77" s="1692"/>
      <c r="K77" s="1692"/>
      <c r="L77" s="1692"/>
      <c r="M77" s="1692"/>
      <c r="N77" s="1693"/>
      <c r="O77" s="1425"/>
      <c r="P77" s="1425"/>
    </row>
    <row r="78" spans="2:16" ht="21" customHeight="1">
      <c r="B78" s="205" t="s">
        <v>508</v>
      </c>
      <c r="C78" s="1558" t="s">
        <v>1519</v>
      </c>
      <c r="D78" s="1558"/>
      <c r="E78" s="1410"/>
      <c r="F78" s="1574" t="s">
        <v>1520</v>
      </c>
      <c r="G78" s="1575"/>
      <c r="H78" s="1546"/>
      <c r="I78" s="1691"/>
      <c r="J78" s="1692"/>
      <c r="K78" s="1692"/>
      <c r="L78" s="1692"/>
      <c r="M78" s="1692"/>
      <c r="N78" s="1693"/>
      <c r="O78" s="1425"/>
      <c r="P78" s="1425"/>
    </row>
    <row r="79" spans="2:16" ht="21" customHeight="1">
      <c r="B79" s="205" t="s">
        <v>510</v>
      </c>
      <c r="C79" s="1558" t="s">
        <v>1523</v>
      </c>
      <c r="D79" s="1558"/>
      <c r="E79" s="1410"/>
      <c r="F79" s="1574" t="s">
        <v>1520</v>
      </c>
      <c r="G79" s="1575"/>
      <c r="H79" s="1546"/>
      <c r="I79" s="1691"/>
      <c r="J79" s="1692"/>
      <c r="K79" s="1692"/>
      <c r="L79" s="1692"/>
      <c r="M79" s="1692"/>
      <c r="N79" s="1693"/>
      <c r="O79" s="1425"/>
      <c r="P79" s="1425"/>
    </row>
    <row r="80" spans="2:16" ht="21" customHeight="1">
      <c r="B80" s="205" t="s">
        <v>512</v>
      </c>
      <c r="C80" s="1558" t="s">
        <v>1514</v>
      </c>
      <c r="D80" s="1558"/>
      <c r="E80" s="1410"/>
      <c r="F80" s="1574" t="s">
        <v>1520</v>
      </c>
      <c r="G80" s="1575"/>
      <c r="H80" s="1546"/>
      <c r="I80" s="1691"/>
      <c r="J80" s="1692"/>
      <c r="K80" s="1692"/>
      <c r="L80" s="1692"/>
      <c r="M80" s="1692"/>
      <c r="N80" s="1693"/>
      <c r="O80" s="1425"/>
      <c r="P80" s="1425"/>
    </row>
    <row r="81" spans="2:16" ht="26.25" customHeight="1">
      <c r="B81" s="205" t="s">
        <v>513</v>
      </c>
      <c r="C81" s="1558" t="s">
        <v>1524</v>
      </c>
      <c r="D81" s="1558"/>
      <c r="E81" s="1410"/>
      <c r="F81" s="1574" t="s">
        <v>92</v>
      </c>
      <c r="G81" s="1575"/>
      <c r="H81" s="1547"/>
      <c r="I81" s="1983"/>
      <c r="J81" s="2049"/>
      <c r="K81" s="2049"/>
      <c r="L81" s="2049"/>
      <c r="M81" s="2049"/>
      <c r="N81" s="1984"/>
      <c r="O81" s="1426"/>
      <c r="P81" s="1426"/>
    </row>
    <row r="82" spans="2:16" ht="44.25" customHeight="1">
      <c r="B82" s="298" t="s">
        <v>968</v>
      </c>
      <c r="C82" s="2266" t="s">
        <v>1525</v>
      </c>
      <c r="D82" s="2266"/>
      <c r="E82" s="2267"/>
      <c r="F82" s="1411"/>
      <c r="G82" s="1412"/>
      <c r="H82" s="1412"/>
      <c r="I82" s="1412"/>
      <c r="J82" s="1412"/>
      <c r="K82" s="1412"/>
      <c r="L82" s="1412"/>
      <c r="M82" s="1412"/>
      <c r="N82" s="1413"/>
      <c r="O82" s="2080"/>
      <c r="P82" s="2081"/>
    </row>
    <row r="83" spans="2:16" ht="42" customHeight="1">
      <c r="B83" s="2076" t="s">
        <v>1526</v>
      </c>
      <c r="C83" s="2077"/>
      <c r="D83" s="2077"/>
      <c r="E83" s="2077"/>
      <c r="F83" s="2077"/>
      <c r="G83" s="2077"/>
      <c r="H83" s="2077"/>
      <c r="I83" s="2077"/>
      <c r="J83" s="2077"/>
      <c r="K83" s="2077"/>
      <c r="L83" s="2077"/>
      <c r="M83" s="2077"/>
      <c r="N83" s="2077"/>
      <c r="O83" s="2077"/>
      <c r="P83" s="2078"/>
    </row>
    <row r="84" spans="2:16" ht="39.75" customHeight="1">
      <c r="B84" s="191" t="s">
        <v>518</v>
      </c>
      <c r="C84" s="1414" t="s">
        <v>1527</v>
      </c>
      <c r="D84" s="1414"/>
      <c r="E84" s="1414"/>
      <c r="F84" s="1414"/>
      <c r="G84" s="1415"/>
      <c r="H84" s="299" t="s">
        <v>1520</v>
      </c>
      <c r="I84" s="1580" t="s">
        <v>1449</v>
      </c>
      <c r="J84" s="1581"/>
      <c r="K84" s="1966"/>
      <c r="L84" s="1967"/>
      <c r="M84" s="1967"/>
      <c r="N84" s="1968"/>
      <c r="O84" s="201"/>
      <c r="P84" s="202"/>
    </row>
    <row r="85" spans="2:16" ht="20.25" customHeight="1">
      <c r="B85" s="1585" t="s">
        <v>1528</v>
      </c>
      <c r="C85" s="1586"/>
      <c r="D85" s="1586"/>
      <c r="E85" s="1587"/>
      <c r="F85" s="1500" t="s">
        <v>1529</v>
      </c>
      <c r="G85" s="1502"/>
      <c r="H85" s="1501"/>
      <c r="I85" s="1500" t="s">
        <v>1530</v>
      </c>
      <c r="J85" s="1502"/>
      <c r="K85" s="1500" t="s">
        <v>1458</v>
      </c>
      <c r="L85" s="1502"/>
      <c r="M85" s="1502"/>
      <c r="N85" s="1503"/>
      <c r="O85" s="1534"/>
      <c r="P85" s="1534"/>
    </row>
    <row r="86" spans="2:16" ht="21" customHeight="1">
      <c r="B86" s="1588"/>
      <c r="C86" s="1589"/>
      <c r="D86" s="1589"/>
      <c r="E86" s="1590"/>
      <c r="F86" s="1594" t="s">
        <v>2430</v>
      </c>
      <c r="G86" s="1595"/>
      <c r="H86" s="1596"/>
      <c r="I86" s="1597"/>
      <c r="J86" s="1598"/>
      <c r="K86" s="2260"/>
      <c r="L86" s="2261"/>
      <c r="M86" s="2261"/>
      <c r="N86" s="2262"/>
      <c r="O86" s="1535"/>
      <c r="P86" s="1535"/>
    </row>
    <row r="87" spans="2:16" ht="21" customHeight="1">
      <c r="B87" s="1588"/>
      <c r="C87" s="1589"/>
      <c r="D87" s="1589"/>
      <c r="E87" s="1590"/>
      <c r="F87" s="1594"/>
      <c r="G87" s="1595"/>
      <c r="H87" s="1596"/>
      <c r="I87" s="1597"/>
      <c r="J87" s="1598"/>
      <c r="K87" s="2260"/>
      <c r="L87" s="2261"/>
      <c r="M87" s="2261"/>
      <c r="N87" s="2262"/>
      <c r="O87" s="1535"/>
      <c r="P87" s="1535"/>
    </row>
    <row r="88" spans="2:16" ht="21" customHeight="1">
      <c r="B88" s="1588"/>
      <c r="C88" s="1589"/>
      <c r="D88" s="1589"/>
      <c r="E88" s="1590"/>
      <c r="F88" s="1594"/>
      <c r="G88" s="1595"/>
      <c r="H88" s="1596"/>
      <c r="I88" s="1597"/>
      <c r="J88" s="1598"/>
      <c r="K88" s="2260"/>
      <c r="L88" s="2261"/>
      <c r="M88" s="2261"/>
      <c r="N88" s="2262"/>
      <c r="O88" s="1535"/>
      <c r="P88" s="1535"/>
    </row>
    <row r="89" spans="2:16" ht="21.75" customHeight="1">
      <c r="B89" s="1591"/>
      <c r="C89" s="1592"/>
      <c r="D89" s="1592"/>
      <c r="E89" s="1593"/>
      <c r="F89" s="1599"/>
      <c r="G89" s="1600"/>
      <c r="H89" s="1601"/>
      <c r="I89" s="1602"/>
      <c r="J89" s="1603"/>
      <c r="K89" s="2263"/>
      <c r="L89" s="2264"/>
      <c r="M89" s="2264"/>
      <c r="N89" s="2265"/>
      <c r="O89" s="2075"/>
      <c r="P89" s="2075"/>
    </row>
    <row r="90" spans="2:16" ht="26.25" customHeight="1">
      <c r="B90" s="1416" t="s">
        <v>1533</v>
      </c>
      <c r="C90" s="1417"/>
      <c r="D90" s="1417"/>
      <c r="E90" s="1417"/>
      <c r="F90" s="1417"/>
      <c r="G90" s="1417"/>
      <c r="H90" s="1417"/>
      <c r="I90" s="1417"/>
      <c r="J90" s="1417"/>
      <c r="K90" s="1417"/>
      <c r="L90" s="1417"/>
      <c r="M90" s="1417"/>
      <c r="N90" s="1417"/>
      <c r="O90" s="1417"/>
      <c r="P90" s="1418"/>
    </row>
    <row r="91" spans="2:16" ht="63.75" customHeight="1">
      <c r="B91" s="303" t="s">
        <v>523</v>
      </c>
      <c r="C91" s="1638" t="s">
        <v>1534</v>
      </c>
      <c r="D91" s="1638"/>
      <c r="E91" s="1638"/>
      <c r="F91" s="1638"/>
      <c r="G91" s="1638"/>
      <c r="H91" s="1638"/>
      <c r="I91" s="1638"/>
      <c r="J91" s="1638"/>
      <c r="K91" s="1638"/>
      <c r="L91" s="1638"/>
      <c r="M91" s="1638"/>
      <c r="N91" s="2061"/>
      <c r="O91" s="1424"/>
      <c r="P91" s="1424"/>
    </row>
    <row r="92" spans="2:16" ht="20.25" customHeight="1">
      <c r="B92" s="1609" t="s">
        <v>1536</v>
      </c>
      <c r="C92" s="1610"/>
      <c r="D92" s="1610"/>
      <c r="E92" s="1610"/>
      <c r="F92" s="1611"/>
      <c r="G92" s="2257" t="s">
        <v>1537</v>
      </c>
      <c r="H92" s="2258"/>
      <c r="I92" s="2258"/>
      <c r="J92" s="2258"/>
      <c r="K92" s="2258"/>
      <c r="L92" s="2258"/>
      <c r="M92" s="2258"/>
      <c r="N92" s="2259"/>
      <c r="O92" s="1425"/>
      <c r="P92" s="1425"/>
    </row>
    <row r="93" spans="2:16" ht="29.25" customHeight="1">
      <c r="B93" s="2072"/>
      <c r="C93" s="2073"/>
      <c r="D93" s="2073"/>
      <c r="E93" s="2073"/>
      <c r="F93" s="2074"/>
      <c r="G93" s="489" t="s">
        <v>1538</v>
      </c>
      <c r="H93" s="489" t="s">
        <v>1539</v>
      </c>
      <c r="I93" s="489" t="s">
        <v>981</v>
      </c>
      <c r="J93" s="489" t="s">
        <v>1540</v>
      </c>
      <c r="K93" s="2257" t="s">
        <v>1449</v>
      </c>
      <c r="L93" s="2258"/>
      <c r="M93" s="2258"/>
      <c r="N93" s="2259"/>
      <c r="O93" s="1425"/>
      <c r="P93" s="1426"/>
    </row>
    <row r="94" spans="2:16" ht="60" customHeight="1">
      <c r="B94" s="432" t="s">
        <v>394</v>
      </c>
      <c r="C94" s="2021" t="s">
        <v>2431</v>
      </c>
      <c r="D94" s="2021"/>
      <c r="E94" s="2021"/>
      <c r="F94" s="2021"/>
      <c r="G94" s="2021"/>
      <c r="H94" s="2021"/>
      <c r="I94" s="2021"/>
      <c r="J94" s="2022"/>
      <c r="K94" s="2247"/>
      <c r="L94" s="2248"/>
      <c r="M94" s="2248"/>
      <c r="N94" s="2249"/>
      <c r="O94" s="1425"/>
      <c r="P94" s="1534"/>
    </row>
    <row r="95" spans="2:16" ht="21.75" customHeight="1">
      <c r="B95" s="432" t="s">
        <v>530</v>
      </c>
      <c r="C95" s="2021" t="s">
        <v>1542</v>
      </c>
      <c r="D95" s="2021"/>
      <c r="E95" s="2021"/>
      <c r="F95" s="2022"/>
      <c r="G95" s="399" t="s">
        <v>1385</v>
      </c>
      <c r="H95" s="399" t="s">
        <v>1385</v>
      </c>
      <c r="I95" s="399" t="s">
        <v>1385</v>
      </c>
      <c r="J95" s="399" t="s">
        <v>1385</v>
      </c>
      <c r="K95" s="2250"/>
      <c r="L95" s="1649"/>
      <c r="M95" s="1649"/>
      <c r="N95" s="1650"/>
      <c r="O95" s="1425"/>
      <c r="P95" s="1535"/>
    </row>
    <row r="96" spans="2:16" ht="21.75" customHeight="1">
      <c r="B96" s="434" t="s">
        <v>532</v>
      </c>
      <c r="C96" s="2044" t="s">
        <v>1543</v>
      </c>
      <c r="D96" s="2044"/>
      <c r="E96" s="2044"/>
      <c r="F96" s="2060"/>
      <c r="G96" s="435" t="s">
        <v>1385</v>
      </c>
      <c r="H96" s="435" t="s">
        <v>1385</v>
      </c>
      <c r="I96" s="435" t="s">
        <v>1385</v>
      </c>
      <c r="J96" s="435" t="s">
        <v>1385</v>
      </c>
      <c r="K96" s="2251"/>
      <c r="L96" s="1651"/>
      <c r="M96" s="1651"/>
      <c r="N96" s="1652"/>
      <c r="O96" s="1425"/>
      <c r="P96" s="1535"/>
    </row>
    <row r="97" spans="2:16" ht="42" customHeight="1">
      <c r="B97" s="438" t="s">
        <v>401</v>
      </c>
      <c r="C97" s="1638" t="s">
        <v>1544</v>
      </c>
      <c r="D97" s="1638"/>
      <c r="E97" s="1638"/>
      <c r="F97" s="1638"/>
      <c r="G97" s="1638"/>
      <c r="H97" s="1638"/>
      <c r="I97" s="1638"/>
      <c r="J97" s="1642"/>
      <c r="K97" s="2247"/>
      <c r="L97" s="2248"/>
      <c r="M97" s="2248"/>
      <c r="N97" s="2249"/>
      <c r="O97" s="1425"/>
      <c r="P97" s="1535"/>
    </row>
    <row r="98" spans="2:16" ht="21" customHeight="1">
      <c r="B98" s="432" t="s">
        <v>530</v>
      </c>
      <c r="C98" s="2021" t="s">
        <v>1542</v>
      </c>
      <c r="D98" s="2021"/>
      <c r="E98" s="2021"/>
      <c r="F98" s="2022"/>
      <c r="G98" s="399" t="s">
        <v>1385</v>
      </c>
      <c r="H98" s="399" t="s">
        <v>1385</v>
      </c>
      <c r="I98" s="399" t="s">
        <v>1385</v>
      </c>
      <c r="J98" s="399" t="s">
        <v>1385</v>
      </c>
      <c r="K98" s="2250"/>
      <c r="L98" s="1649"/>
      <c r="M98" s="1649"/>
      <c r="N98" s="1650"/>
      <c r="O98" s="1425"/>
      <c r="P98" s="1535"/>
    </row>
    <row r="99" spans="2:16" ht="20.25" customHeight="1">
      <c r="B99" s="434" t="s">
        <v>532</v>
      </c>
      <c r="C99" s="2044" t="s">
        <v>1543</v>
      </c>
      <c r="D99" s="2044"/>
      <c r="E99" s="2044"/>
      <c r="F99" s="2060"/>
      <c r="G99" s="435" t="s">
        <v>1385</v>
      </c>
      <c r="H99" s="435" t="s">
        <v>1385</v>
      </c>
      <c r="I99" s="435" t="s">
        <v>1385</v>
      </c>
      <c r="J99" s="435" t="s">
        <v>1385</v>
      </c>
      <c r="K99" s="2251"/>
      <c r="L99" s="1651"/>
      <c r="M99" s="1651"/>
      <c r="N99" s="1652"/>
      <c r="O99" s="1425"/>
      <c r="P99" s="1535"/>
    </row>
    <row r="100" spans="2:16" ht="44.25" customHeight="1">
      <c r="B100" s="436" t="s">
        <v>535</v>
      </c>
      <c r="C100" s="1632" t="s">
        <v>1545</v>
      </c>
      <c r="D100" s="1632"/>
      <c r="E100" s="1632"/>
      <c r="F100" s="1632"/>
      <c r="G100" s="1632"/>
      <c r="H100" s="1632"/>
      <c r="I100" s="1632"/>
      <c r="J100" s="1633"/>
      <c r="K100" s="2247"/>
      <c r="L100" s="2248"/>
      <c r="M100" s="2248"/>
      <c r="N100" s="2249"/>
      <c r="O100" s="1425"/>
      <c r="P100" s="1535"/>
    </row>
    <row r="101" spans="2:16" ht="21.75" customHeight="1">
      <c r="B101" s="432" t="s">
        <v>530</v>
      </c>
      <c r="C101" s="2021" t="s">
        <v>1542</v>
      </c>
      <c r="D101" s="2021"/>
      <c r="E101" s="2021"/>
      <c r="F101" s="2022"/>
      <c r="G101" s="399" t="s">
        <v>1385</v>
      </c>
      <c r="H101" s="399" t="s">
        <v>1385</v>
      </c>
      <c r="I101" s="399" t="s">
        <v>1385</v>
      </c>
      <c r="J101" s="399" t="s">
        <v>1385</v>
      </c>
      <c r="K101" s="2250"/>
      <c r="L101" s="1649"/>
      <c r="M101" s="1649"/>
      <c r="N101" s="1650"/>
      <c r="O101" s="1425"/>
      <c r="P101" s="1535"/>
    </row>
    <row r="102" spans="2:16" ht="21" customHeight="1">
      <c r="B102" s="434" t="s">
        <v>532</v>
      </c>
      <c r="C102" s="2044" t="s">
        <v>1543</v>
      </c>
      <c r="D102" s="2044"/>
      <c r="E102" s="2044"/>
      <c r="F102" s="2060"/>
      <c r="G102" s="435" t="s">
        <v>1385</v>
      </c>
      <c r="H102" s="435" t="s">
        <v>1385</v>
      </c>
      <c r="I102" s="435" t="s">
        <v>1385</v>
      </c>
      <c r="J102" s="435" t="s">
        <v>1385</v>
      </c>
      <c r="K102" s="2251"/>
      <c r="L102" s="1651"/>
      <c r="M102" s="1651"/>
      <c r="N102" s="1652"/>
      <c r="O102" s="1425"/>
      <c r="P102" s="1535"/>
    </row>
    <row r="103" spans="2:16" ht="38.25" customHeight="1">
      <c r="B103" s="436" t="s">
        <v>537</v>
      </c>
      <c r="C103" s="1632" t="s">
        <v>1546</v>
      </c>
      <c r="D103" s="1632"/>
      <c r="E103" s="1632"/>
      <c r="F103" s="1632"/>
      <c r="G103" s="1632"/>
      <c r="H103" s="1632"/>
      <c r="I103" s="1632"/>
      <c r="J103" s="1633"/>
      <c r="K103" s="2247"/>
      <c r="L103" s="2248"/>
      <c r="M103" s="2248"/>
      <c r="N103" s="2249"/>
      <c r="O103" s="1425"/>
      <c r="P103" s="1535"/>
    </row>
    <row r="104" spans="2:16" ht="21" customHeight="1">
      <c r="B104" s="432" t="s">
        <v>530</v>
      </c>
      <c r="C104" s="2021" t="s">
        <v>1542</v>
      </c>
      <c r="D104" s="2021"/>
      <c r="E104" s="2021"/>
      <c r="F104" s="2022"/>
      <c r="G104" s="399" t="s">
        <v>1385</v>
      </c>
      <c r="H104" s="399" t="s">
        <v>1385</v>
      </c>
      <c r="I104" s="399" t="s">
        <v>1385</v>
      </c>
      <c r="J104" s="399" t="s">
        <v>1385</v>
      </c>
      <c r="K104" s="2250"/>
      <c r="L104" s="1649"/>
      <c r="M104" s="1649"/>
      <c r="N104" s="1650"/>
      <c r="O104" s="1425"/>
      <c r="P104" s="1535"/>
    </row>
    <row r="105" spans="2:16" ht="21" customHeight="1">
      <c r="B105" s="434" t="s">
        <v>532</v>
      </c>
      <c r="C105" s="2044" t="s">
        <v>1543</v>
      </c>
      <c r="D105" s="2044"/>
      <c r="E105" s="2044"/>
      <c r="F105" s="2060"/>
      <c r="G105" s="435" t="s">
        <v>1385</v>
      </c>
      <c r="H105" s="435" t="s">
        <v>1385</v>
      </c>
      <c r="I105" s="435" t="s">
        <v>1385</v>
      </c>
      <c r="J105" s="435" t="s">
        <v>1385</v>
      </c>
      <c r="K105" s="2251"/>
      <c r="L105" s="1651"/>
      <c r="M105" s="1651"/>
      <c r="N105" s="1652"/>
      <c r="O105" s="1425"/>
      <c r="P105" s="1535"/>
    </row>
    <row r="106" spans="2:16" ht="30.75" customHeight="1">
      <c r="B106" s="436" t="s">
        <v>539</v>
      </c>
      <c r="C106" s="1632" t="s">
        <v>1547</v>
      </c>
      <c r="D106" s="1632"/>
      <c r="E106" s="1632"/>
      <c r="F106" s="1632"/>
      <c r="G106" s="1632"/>
      <c r="H106" s="1632"/>
      <c r="I106" s="1632"/>
      <c r="J106" s="1633"/>
      <c r="K106" s="2247"/>
      <c r="L106" s="2248"/>
      <c r="M106" s="2248"/>
      <c r="N106" s="2249"/>
      <c r="O106" s="1425"/>
      <c r="P106" s="1535"/>
    </row>
    <row r="107" spans="2:16" ht="20.25" customHeight="1">
      <c r="B107" s="432" t="s">
        <v>530</v>
      </c>
      <c r="C107" s="2021" t="s">
        <v>1542</v>
      </c>
      <c r="D107" s="2021"/>
      <c r="E107" s="2021"/>
      <c r="F107" s="2022"/>
      <c r="G107" s="399" t="s">
        <v>1385</v>
      </c>
      <c r="H107" s="399" t="s">
        <v>1385</v>
      </c>
      <c r="I107" s="399" t="s">
        <v>1385</v>
      </c>
      <c r="J107" s="399" t="s">
        <v>1385</v>
      </c>
      <c r="K107" s="2250"/>
      <c r="L107" s="1649"/>
      <c r="M107" s="1649"/>
      <c r="N107" s="1650"/>
      <c r="O107" s="1425"/>
      <c r="P107" s="1535"/>
    </row>
    <row r="108" spans="2:16" ht="21" customHeight="1">
      <c r="B108" s="434" t="s">
        <v>532</v>
      </c>
      <c r="C108" s="2044" t="s">
        <v>1543</v>
      </c>
      <c r="D108" s="2044"/>
      <c r="E108" s="2044"/>
      <c r="F108" s="2060"/>
      <c r="G108" s="435" t="s">
        <v>1385</v>
      </c>
      <c r="H108" s="435" t="s">
        <v>1385</v>
      </c>
      <c r="I108" s="435" t="s">
        <v>1385</v>
      </c>
      <c r="J108" s="435" t="s">
        <v>1385</v>
      </c>
      <c r="K108" s="2251"/>
      <c r="L108" s="1651"/>
      <c r="M108" s="1651"/>
      <c r="N108" s="1652"/>
      <c r="O108" s="1425"/>
      <c r="P108" s="1535"/>
    </row>
    <row r="109" spans="2:16" ht="24.75" customHeight="1">
      <c r="B109" s="436" t="s">
        <v>410</v>
      </c>
      <c r="C109" s="2255" t="s">
        <v>1548</v>
      </c>
      <c r="D109" s="1632"/>
      <c r="E109" s="1632"/>
      <c r="F109" s="1632"/>
      <c r="G109" s="1632"/>
      <c r="H109" s="1632"/>
      <c r="I109" s="1632"/>
      <c r="J109" s="1633"/>
      <c r="K109" s="2247"/>
      <c r="L109" s="2248"/>
      <c r="M109" s="2248"/>
      <c r="N109" s="2249"/>
      <c r="O109" s="1425"/>
      <c r="P109" s="1535"/>
    </row>
    <row r="110" spans="2:16" ht="21.75" customHeight="1">
      <c r="B110" s="432" t="s">
        <v>530</v>
      </c>
      <c r="C110" s="2021" t="s">
        <v>1542</v>
      </c>
      <c r="D110" s="2021"/>
      <c r="E110" s="2021"/>
      <c r="F110" s="2022"/>
      <c r="G110" s="399" t="s">
        <v>1385</v>
      </c>
      <c r="H110" s="399" t="s">
        <v>1385</v>
      </c>
      <c r="I110" s="399" t="s">
        <v>1385</v>
      </c>
      <c r="J110" s="399" t="s">
        <v>1385</v>
      </c>
      <c r="K110" s="2250"/>
      <c r="L110" s="1649"/>
      <c r="M110" s="1649"/>
      <c r="N110" s="1650"/>
      <c r="O110" s="1425"/>
      <c r="P110" s="1535"/>
    </row>
    <row r="111" spans="2:16" ht="21.75" customHeight="1">
      <c r="B111" s="434" t="s">
        <v>532</v>
      </c>
      <c r="C111" s="2044" t="s">
        <v>1543</v>
      </c>
      <c r="D111" s="2044"/>
      <c r="E111" s="2044"/>
      <c r="F111" s="2060"/>
      <c r="G111" s="435" t="s">
        <v>1385</v>
      </c>
      <c r="H111" s="435" t="s">
        <v>1385</v>
      </c>
      <c r="I111" s="435" t="s">
        <v>1385</v>
      </c>
      <c r="J111" s="435" t="s">
        <v>1385</v>
      </c>
      <c r="K111" s="2251"/>
      <c r="L111" s="1651"/>
      <c r="M111" s="1651"/>
      <c r="N111" s="1652"/>
      <c r="O111" s="1425"/>
      <c r="P111" s="1535"/>
    </row>
    <row r="112" spans="2:16" ht="24.75" customHeight="1">
      <c r="B112" s="438" t="s">
        <v>413</v>
      </c>
      <c r="C112" s="1645" t="s">
        <v>1549</v>
      </c>
      <c r="D112" s="1638"/>
      <c r="E112" s="1638"/>
      <c r="F112" s="1638"/>
      <c r="G112" s="1638"/>
      <c r="H112" s="1638"/>
      <c r="I112" s="1638"/>
      <c r="J112" s="1642"/>
      <c r="K112" s="2247"/>
      <c r="L112" s="2248"/>
      <c r="M112" s="2248"/>
      <c r="N112" s="2249"/>
      <c r="O112" s="1425"/>
      <c r="P112" s="1535"/>
    </row>
    <row r="113" spans="2:16" ht="21.75" customHeight="1">
      <c r="B113" s="432" t="s">
        <v>530</v>
      </c>
      <c r="C113" s="2021" t="s">
        <v>1542</v>
      </c>
      <c r="D113" s="2021"/>
      <c r="E113" s="2021"/>
      <c r="F113" s="2022"/>
      <c r="G113" s="399" t="s">
        <v>1385</v>
      </c>
      <c r="H113" s="399" t="s">
        <v>1385</v>
      </c>
      <c r="I113" s="399" t="s">
        <v>1385</v>
      </c>
      <c r="J113" s="399" t="s">
        <v>1385</v>
      </c>
      <c r="K113" s="2250"/>
      <c r="L113" s="1649"/>
      <c r="M113" s="1649"/>
      <c r="N113" s="1650"/>
      <c r="O113" s="1425"/>
      <c r="P113" s="1535"/>
    </row>
    <row r="114" spans="2:16" ht="21.75" customHeight="1">
      <c r="B114" s="434" t="s">
        <v>532</v>
      </c>
      <c r="C114" s="2044" t="s">
        <v>1543</v>
      </c>
      <c r="D114" s="2044"/>
      <c r="E114" s="2044"/>
      <c r="F114" s="2060"/>
      <c r="G114" s="435" t="s">
        <v>1385</v>
      </c>
      <c r="H114" s="435" t="s">
        <v>1385</v>
      </c>
      <c r="I114" s="435" t="s">
        <v>1385</v>
      </c>
      <c r="J114" s="435" t="s">
        <v>1385</v>
      </c>
      <c r="K114" s="2251"/>
      <c r="L114" s="1651"/>
      <c r="M114" s="1651"/>
      <c r="N114" s="1652"/>
      <c r="O114" s="1425"/>
      <c r="P114" s="1535"/>
    </row>
    <row r="115" spans="2:16" ht="24" customHeight="1">
      <c r="B115" s="436" t="s">
        <v>416</v>
      </c>
      <c r="C115" s="1632" t="s">
        <v>1550</v>
      </c>
      <c r="D115" s="1632"/>
      <c r="E115" s="1632"/>
      <c r="F115" s="1632"/>
      <c r="G115" s="1632"/>
      <c r="H115" s="1632"/>
      <c r="I115" s="1632"/>
      <c r="J115" s="1633"/>
      <c r="K115" s="2247"/>
      <c r="L115" s="2248"/>
      <c r="M115" s="2248"/>
      <c r="N115" s="2249"/>
      <c r="O115" s="1425"/>
      <c r="P115" s="1535"/>
    </row>
    <row r="116" spans="2:16" ht="24" customHeight="1">
      <c r="B116" s="432" t="s">
        <v>530</v>
      </c>
      <c r="C116" s="2021" t="s">
        <v>1542</v>
      </c>
      <c r="D116" s="2021"/>
      <c r="E116" s="2021"/>
      <c r="F116" s="2022"/>
      <c r="G116" s="399" t="s">
        <v>1385</v>
      </c>
      <c r="H116" s="399" t="s">
        <v>1385</v>
      </c>
      <c r="I116" s="399" t="s">
        <v>1385</v>
      </c>
      <c r="J116" s="399" t="s">
        <v>1385</v>
      </c>
      <c r="K116" s="2250"/>
      <c r="L116" s="1649"/>
      <c r="M116" s="1649"/>
      <c r="N116" s="1650"/>
      <c r="O116" s="1425"/>
      <c r="P116" s="1535"/>
    </row>
    <row r="117" spans="2:16" ht="24" customHeight="1">
      <c r="B117" s="434" t="s">
        <v>532</v>
      </c>
      <c r="C117" s="2044" t="s">
        <v>1551</v>
      </c>
      <c r="D117" s="2044"/>
      <c r="E117" s="2044"/>
      <c r="F117" s="2060"/>
      <c r="G117" s="435" t="s">
        <v>1385</v>
      </c>
      <c r="H117" s="435" t="s">
        <v>1385</v>
      </c>
      <c r="I117" s="435" t="s">
        <v>1385</v>
      </c>
      <c r="J117" s="435" t="s">
        <v>1385</v>
      </c>
      <c r="K117" s="2251"/>
      <c r="L117" s="1651"/>
      <c r="M117" s="1651"/>
      <c r="N117" s="1652"/>
      <c r="O117" s="1425"/>
      <c r="P117" s="1535"/>
    </row>
    <row r="118" spans="2:16" ht="24" customHeight="1">
      <c r="B118" s="436" t="s">
        <v>418</v>
      </c>
      <c r="C118" s="1632" t="s">
        <v>1552</v>
      </c>
      <c r="D118" s="1632"/>
      <c r="E118" s="1632"/>
      <c r="F118" s="1632"/>
      <c r="G118" s="1632"/>
      <c r="H118" s="1632"/>
      <c r="I118" s="1632"/>
      <c r="J118" s="1633"/>
      <c r="K118" s="2247"/>
      <c r="L118" s="2248"/>
      <c r="M118" s="2248"/>
      <c r="N118" s="2249"/>
      <c r="O118" s="1425"/>
      <c r="P118" s="1535"/>
    </row>
    <row r="119" spans="2:16" ht="24" customHeight="1">
      <c r="B119" s="432" t="s">
        <v>530</v>
      </c>
      <c r="C119" s="2021" t="s">
        <v>1542</v>
      </c>
      <c r="D119" s="2021"/>
      <c r="E119" s="2021"/>
      <c r="F119" s="2022"/>
      <c r="G119" s="399" t="s">
        <v>1482</v>
      </c>
      <c r="H119" s="399" t="s">
        <v>1482</v>
      </c>
      <c r="I119" s="399" t="s">
        <v>1482</v>
      </c>
      <c r="J119" s="399" t="s">
        <v>1482</v>
      </c>
      <c r="K119" s="2250"/>
      <c r="L119" s="1649"/>
      <c r="M119" s="1649"/>
      <c r="N119" s="1650"/>
      <c r="O119" s="1425"/>
      <c r="P119" s="1535"/>
    </row>
    <row r="120" spans="2:16" ht="24" customHeight="1">
      <c r="B120" s="434" t="s">
        <v>532</v>
      </c>
      <c r="C120" s="2044" t="s">
        <v>1543</v>
      </c>
      <c r="D120" s="2044"/>
      <c r="E120" s="2044"/>
      <c r="F120" s="2060"/>
      <c r="G120" s="435" t="s">
        <v>1482</v>
      </c>
      <c r="H120" s="435" t="s">
        <v>1482</v>
      </c>
      <c r="I120" s="435" t="s">
        <v>1482</v>
      </c>
      <c r="J120" s="435" t="s">
        <v>1482</v>
      </c>
      <c r="K120" s="2251"/>
      <c r="L120" s="1651"/>
      <c r="M120" s="1651"/>
      <c r="N120" s="1652"/>
      <c r="O120" s="1425"/>
      <c r="P120" s="1535"/>
    </row>
    <row r="121" spans="2:16" ht="24" customHeight="1">
      <c r="B121" s="436" t="s">
        <v>544</v>
      </c>
      <c r="C121" s="1632" t="s">
        <v>1554</v>
      </c>
      <c r="D121" s="1632"/>
      <c r="E121" s="1632"/>
      <c r="F121" s="1632"/>
      <c r="G121" s="1632"/>
      <c r="H121" s="1632"/>
      <c r="I121" s="1632"/>
      <c r="J121" s="1633"/>
      <c r="K121" s="2247"/>
      <c r="L121" s="2248"/>
      <c r="M121" s="2248"/>
      <c r="N121" s="2249"/>
      <c r="O121" s="1425"/>
      <c r="P121" s="1535"/>
    </row>
    <row r="122" spans="2:16" ht="20.25" customHeight="1">
      <c r="B122" s="432" t="s">
        <v>530</v>
      </c>
      <c r="C122" s="2021" t="s">
        <v>1542</v>
      </c>
      <c r="D122" s="2021"/>
      <c r="E122" s="2021"/>
      <c r="F122" s="2022"/>
      <c r="G122" s="399" t="s">
        <v>1482</v>
      </c>
      <c r="H122" s="399" t="s">
        <v>1482</v>
      </c>
      <c r="I122" s="399" t="s">
        <v>1482</v>
      </c>
      <c r="J122" s="399" t="s">
        <v>1482</v>
      </c>
      <c r="K122" s="2250"/>
      <c r="L122" s="1649"/>
      <c r="M122" s="1649"/>
      <c r="N122" s="1650"/>
      <c r="O122" s="1425"/>
      <c r="P122" s="1535"/>
    </row>
    <row r="123" spans="2:16" ht="21" customHeight="1">
      <c r="B123" s="434" t="s">
        <v>532</v>
      </c>
      <c r="C123" s="2044" t="s">
        <v>1543</v>
      </c>
      <c r="D123" s="2044"/>
      <c r="E123" s="2044"/>
      <c r="F123" s="2060"/>
      <c r="G123" s="435" t="s">
        <v>1482</v>
      </c>
      <c r="H123" s="435" t="s">
        <v>1482</v>
      </c>
      <c r="I123" s="435" t="s">
        <v>1482</v>
      </c>
      <c r="J123" s="435" t="s">
        <v>1482</v>
      </c>
      <c r="K123" s="2251"/>
      <c r="L123" s="1651"/>
      <c r="M123" s="1651"/>
      <c r="N123" s="1652"/>
      <c r="O123" s="1425"/>
      <c r="P123" s="1535"/>
    </row>
    <row r="124" spans="2:16" ht="21" customHeight="1">
      <c r="B124" s="436" t="s">
        <v>546</v>
      </c>
      <c r="C124" s="1632" t="s">
        <v>1555</v>
      </c>
      <c r="D124" s="1632"/>
      <c r="E124" s="1632"/>
      <c r="F124" s="1632"/>
      <c r="G124" s="1632"/>
      <c r="H124" s="1632"/>
      <c r="I124" s="1632"/>
      <c r="J124" s="1633"/>
      <c r="K124" s="2247"/>
      <c r="L124" s="2248"/>
      <c r="M124" s="2248"/>
      <c r="N124" s="2249"/>
      <c r="O124" s="1425"/>
      <c r="P124" s="1535"/>
    </row>
    <row r="125" spans="2:16" ht="21" customHeight="1">
      <c r="B125" s="432" t="s">
        <v>530</v>
      </c>
      <c r="C125" s="2021" t="s">
        <v>1542</v>
      </c>
      <c r="D125" s="2021"/>
      <c r="E125" s="2021"/>
      <c r="F125" s="2022"/>
      <c r="G125" s="399" t="s">
        <v>1482</v>
      </c>
      <c r="H125" s="399" t="s">
        <v>1482</v>
      </c>
      <c r="I125" s="399" t="s">
        <v>1482</v>
      </c>
      <c r="J125" s="399" t="s">
        <v>1482</v>
      </c>
      <c r="K125" s="2250"/>
      <c r="L125" s="1649"/>
      <c r="M125" s="1649"/>
      <c r="N125" s="1650"/>
      <c r="O125" s="1425"/>
      <c r="P125" s="1535"/>
    </row>
    <row r="126" spans="2:16" ht="21" customHeight="1">
      <c r="B126" s="434" t="s">
        <v>532</v>
      </c>
      <c r="C126" s="2044" t="s">
        <v>1543</v>
      </c>
      <c r="D126" s="2044"/>
      <c r="E126" s="2044"/>
      <c r="F126" s="2060"/>
      <c r="G126" s="435" t="s">
        <v>1482</v>
      </c>
      <c r="H126" s="435" t="s">
        <v>1482</v>
      </c>
      <c r="I126" s="435" t="s">
        <v>1482</v>
      </c>
      <c r="J126" s="435" t="s">
        <v>1482</v>
      </c>
      <c r="K126" s="2251"/>
      <c r="L126" s="1651"/>
      <c r="M126" s="1651"/>
      <c r="N126" s="1652"/>
      <c r="O126" s="1425"/>
      <c r="P126" s="1535"/>
    </row>
    <row r="127" spans="2:16" ht="21" customHeight="1">
      <c r="B127" s="436" t="s">
        <v>548</v>
      </c>
      <c r="C127" s="1632" t="s">
        <v>1556</v>
      </c>
      <c r="D127" s="1632"/>
      <c r="E127" s="1632"/>
      <c r="F127" s="1632"/>
      <c r="G127" s="1632"/>
      <c r="H127" s="1632"/>
      <c r="I127" s="1632"/>
      <c r="J127" s="1633"/>
      <c r="K127" s="2247"/>
      <c r="L127" s="2248"/>
      <c r="M127" s="2248"/>
      <c r="N127" s="2249"/>
      <c r="O127" s="1425"/>
      <c r="P127" s="1535"/>
    </row>
    <row r="128" spans="2:16" ht="21.75" customHeight="1">
      <c r="B128" s="432" t="s">
        <v>530</v>
      </c>
      <c r="C128" s="2021" t="s">
        <v>1542</v>
      </c>
      <c r="D128" s="2021"/>
      <c r="E128" s="2021"/>
      <c r="F128" s="2022"/>
      <c r="G128" s="399" t="s">
        <v>1482</v>
      </c>
      <c r="H128" s="399" t="s">
        <v>1482</v>
      </c>
      <c r="I128" s="399" t="s">
        <v>1482</v>
      </c>
      <c r="J128" s="399" t="s">
        <v>1482</v>
      </c>
      <c r="K128" s="2250"/>
      <c r="L128" s="1649"/>
      <c r="M128" s="1649"/>
      <c r="N128" s="1650"/>
      <c r="O128" s="1425"/>
      <c r="P128" s="1535"/>
    </row>
    <row r="129" spans="2:16" ht="21.75" customHeight="1">
      <c r="B129" s="434" t="s">
        <v>532</v>
      </c>
      <c r="C129" s="2044" t="s">
        <v>1543</v>
      </c>
      <c r="D129" s="2044"/>
      <c r="E129" s="2044"/>
      <c r="F129" s="2060"/>
      <c r="G129" s="435" t="s">
        <v>1482</v>
      </c>
      <c r="H129" s="435" t="s">
        <v>1482</v>
      </c>
      <c r="I129" s="435" t="s">
        <v>1482</v>
      </c>
      <c r="J129" s="435" t="s">
        <v>1482</v>
      </c>
      <c r="K129" s="2251"/>
      <c r="L129" s="1651"/>
      <c r="M129" s="1651"/>
      <c r="N129" s="1652"/>
      <c r="O129" s="1425"/>
      <c r="P129" s="1535"/>
    </row>
    <row r="130" spans="2:16" ht="21" customHeight="1">
      <c r="B130" s="436" t="s">
        <v>550</v>
      </c>
      <c r="C130" s="1632" t="s">
        <v>1557</v>
      </c>
      <c r="D130" s="1632"/>
      <c r="E130" s="1632"/>
      <c r="F130" s="1632"/>
      <c r="G130" s="1632"/>
      <c r="H130" s="1632"/>
      <c r="I130" s="1632"/>
      <c r="J130" s="1633"/>
      <c r="K130" s="2247"/>
      <c r="L130" s="2248"/>
      <c r="M130" s="2248"/>
      <c r="N130" s="2249"/>
      <c r="O130" s="1425"/>
      <c r="P130" s="1535"/>
    </row>
    <row r="131" spans="2:16" ht="21" customHeight="1">
      <c r="B131" s="432" t="s">
        <v>530</v>
      </c>
      <c r="C131" s="2021" t="s">
        <v>1542</v>
      </c>
      <c r="D131" s="2021"/>
      <c r="E131" s="2021"/>
      <c r="F131" s="2022"/>
      <c r="G131" s="399" t="s">
        <v>1482</v>
      </c>
      <c r="H131" s="399" t="s">
        <v>1482</v>
      </c>
      <c r="I131" s="399" t="s">
        <v>1482</v>
      </c>
      <c r="J131" s="399" t="s">
        <v>1482</v>
      </c>
      <c r="K131" s="2250"/>
      <c r="L131" s="1649"/>
      <c r="M131" s="1649"/>
      <c r="N131" s="1650"/>
      <c r="O131" s="1425"/>
      <c r="P131" s="1535"/>
    </row>
    <row r="132" spans="2:16" ht="21" customHeight="1">
      <c r="B132" s="434" t="s">
        <v>532</v>
      </c>
      <c r="C132" s="2044" t="s">
        <v>1543</v>
      </c>
      <c r="D132" s="2044"/>
      <c r="E132" s="2044"/>
      <c r="F132" s="2060"/>
      <c r="G132" s="435" t="s">
        <v>1482</v>
      </c>
      <c r="H132" s="435" t="s">
        <v>1482</v>
      </c>
      <c r="I132" s="435" t="s">
        <v>1482</v>
      </c>
      <c r="J132" s="435" t="s">
        <v>1482</v>
      </c>
      <c r="K132" s="2251"/>
      <c r="L132" s="1651"/>
      <c r="M132" s="1651"/>
      <c r="N132" s="1652"/>
      <c r="O132" s="1425"/>
      <c r="P132" s="1535"/>
    </row>
    <row r="133" spans="2:16" ht="32.25" customHeight="1">
      <c r="B133" s="439" t="s">
        <v>552</v>
      </c>
      <c r="C133" s="1607" t="s">
        <v>1558</v>
      </c>
      <c r="D133" s="1607"/>
      <c r="E133" s="1607"/>
      <c r="F133" s="1607"/>
      <c r="G133" s="1607"/>
      <c r="H133" s="1607"/>
      <c r="I133" s="1607"/>
      <c r="J133" s="1607"/>
      <c r="K133" s="1607"/>
      <c r="L133" s="1607"/>
      <c r="M133" s="1607"/>
      <c r="N133" s="2252"/>
      <c r="O133" s="1425"/>
      <c r="P133" s="1535"/>
    </row>
    <row r="134" spans="2:16" ht="27.75" customHeight="1">
      <c r="B134" s="317" t="s">
        <v>418</v>
      </c>
      <c r="C134" s="2253" t="s">
        <v>1559</v>
      </c>
      <c r="D134" s="2253"/>
      <c r="E134" s="1814" t="s">
        <v>2432</v>
      </c>
      <c r="F134" s="1815"/>
      <c r="G134" s="1815"/>
      <c r="H134" s="1815"/>
      <c r="I134" s="1815"/>
      <c r="J134" s="2254"/>
      <c r="K134" s="1763"/>
      <c r="L134" s="1764"/>
      <c r="M134" s="1764"/>
      <c r="N134" s="2221"/>
      <c r="O134" s="1425"/>
      <c r="P134" s="1535"/>
    </row>
    <row r="135" spans="2:16" ht="27.75" customHeight="1">
      <c r="B135" s="432" t="s">
        <v>530</v>
      </c>
      <c r="C135" s="2021" t="s">
        <v>1542</v>
      </c>
      <c r="D135" s="2021"/>
      <c r="E135" s="2021"/>
      <c r="F135" s="2022"/>
      <c r="G135" s="399"/>
      <c r="H135" s="324"/>
      <c r="I135" s="399"/>
      <c r="J135" s="324"/>
      <c r="K135" s="1785"/>
      <c r="L135" s="1786"/>
      <c r="M135" s="1786"/>
      <c r="N135" s="2222"/>
      <c r="O135" s="1425"/>
      <c r="P135" s="1535"/>
    </row>
    <row r="136" spans="2:16" ht="27.75" customHeight="1">
      <c r="B136" s="432" t="s">
        <v>532</v>
      </c>
      <c r="C136" s="2021" t="s">
        <v>1543</v>
      </c>
      <c r="D136" s="2021"/>
      <c r="E136" s="2021"/>
      <c r="F136" s="2022"/>
      <c r="G136" s="399"/>
      <c r="H136" s="324"/>
      <c r="I136" s="399"/>
      <c r="J136" s="324"/>
      <c r="K136" s="1787"/>
      <c r="L136" s="1788"/>
      <c r="M136" s="1788"/>
      <c r="N136" s="2223"/>
      <c r="O136" s="1425"/>
      <c r="P136" s="1535"/>
    </row>
    <row r="137" spans="2:16" ht="39.75" customHeight="1">
      <c r="B137" s="298" t="s">
        <v>555</v>
      </c>
      <c r="C137" s="1445" t="s">
        <v>1560</v>
      </c>
      <c r="D137" s="1445"/>
      <c r="E137" s="1445"/>
      <c r="F137" s="1817"/>
      <c r="G137" s="3061"/>
      <c r="H137" s="2243"/>
      <c r="I137" s="2243"/>
      <c r="J137" s="2243"/>
      <c r="K137" s="2243"/>
      <c r="L137" s="2243"/>
      <c r="M137" s="2243"/>
      <c r="N137" s="2245"/>
      <c r="O137" s="1444"/>
      <c r="P137" s="2075"/>
    </row>
    <row r="138" spans="2:16" ht="25.5" customHeight="1">
      <c r="B138" s="1656" t="s">
        <v>1561</v>
      </c>
      <c r="C138" s="1657"/>
      <c r="D138" s="1657"/>
      <c r="E138" s="1657"/>
      <c r="F138" s="1657"/>
      <c r="G138" s="1657"/>
      <c r="H138" s="1657"/>
      <c r="I138" s="1657"/>
      <c r="J138" s="1657"/>
      <c r="K138" s="1657"/>
      <c r="L138" s="1657"/>
      <c r="M138" s="1657"/>
      <c r="N138" s="1657"/>
      <c r="O138" s="1657"/>
      <c r="P138" s="1659"/>
    </row>
    <row r="139" spans="2:16" ht="90" customHeight="1">
      <c r="B139" s="253" t="s">
        <v>557</v>
      </c>
      <c r="C139" s="1660" t="s">
        <v>1562</v>
      </c>
      <c r="D139" s="1660"/>
      <c r="E139" s="1660"/>
      <c r="F139" s="1743"/>
      <c r="G139" s="209" t="s">
        <v>1385</v>
      </c>
      <c r="H139" s="2246" t="s">
        <v>1563</v>
      </c>
      <c r="I139" s="1743"/>
      <c r="J139" s="1663" t="s">
        <v>2433</v>
      </c>
      <c r="K139" s="1664"/>
      <c r="L139" s="1664"/>
      <c r="M139" s="1664"/>
      <c r="N139" s="1665"/>
      <c r="O139" s="318"/>
      <c r="P139" s="199"/>
    </row>
    <row r="140" spans="2:16" ht="15.75" customHeight="1">
      <c r="B140" s="1686" t="s">
        <v>1566</v>
      </c>
      <c r="C140" s="1687"/>
      <c r="D140" s="1687"/>
      <c r="E140" s="1687"/>
      <c r="F140" s="1687"/>
      <c r="G140" s="1687"/>
      <c r="H140" s="1687"/>
      <c r="I140" s="1687"/>
      <c r="J140" s="1687"/>
      <c r="K140" s="1687"/>
      <c r="L140" s="1687"/>
      <c r="M140" s="1687"/>
      <c r="N140" s="1687"/>
      <c r="O140" s="1687"/>
      <c r="P140" s="1688"/>
    </row>
    <row r="141" spans="2:16" ht="19.5" customHeight="1">
      <c r="B141" s="198" t="s">
        <v>561</v>
      </c>
      <c r="C141" s="1414" t="s">
        <v>1567</v>
      </c>
      <c r="D141" s="1414"/>
      <c r="E141" s="1414"/>
      <c r="F141" s="1414"/>
      <c r="G141" s="1415"/>
      <c r="H141" s="1574" t="s">
        <v>2434</v>
      </c>
      <c r="I141" s="1685"/>
      <c r="J141" s="1685"/>
      <c r="K141" s="1689" t="s">
        <v>1449</v>
      </c>
      <c r="L141" s="1576" t="s">
        <v>2435</v>
      </c>
      <c r="M141" s="1577"/>
      <c r="N141" s="1690"/>
      <c r="O141" s="1534"/>
      <c r="P141" s="1534"/>
    </row>
    <row r="142" spans="2:16" ht="19.5" customHeight="1">
      <c r="B142" s="198" t="s">
        <v>401</v>
      </c>
      <c r="C142" s="1414" t="s">
        <v>1570</v>
      </c>
      <c r="D142" s="1414"/>
      <c r="E142" s="1414"/>
      <c r="F142" s="1414"/>
      <c r="G142" s="1415"/>
      <c r="H142" s="1574" t="s">
        <v>2436</v>
      </c>
      <c r="I142" s="1685"/>
      <c r="J142" s="1685"/>
      <c r="K142" s="1689"/>
      <c r="L142" s="1691"/>
      <c r="M142" s="1692"/>
      <c r="N142" s="1693"/>
      <c r="O142" s="1535"/>
      <c r="P142" s="1535"/>
    </row>
    <row r="143" spans="2:16" ht="19.5" customHeight="1">
      <c r="B143" s="198" t="s">
        <v>403</v>
      </c>
      <c r="C143" s="1414" t="s">
        <v>1572</v>
      </c>
      <c r="D143" s="1414"/>
      <c r="E143" s="1414"/>
      <c r="F143" s="1414"/>
      <c r="G143" s="1415"/>
      <c r="H143" s="1574" t="s">
        <v>1385</v>
      </c>
      <c r="I143" s="1685"/>
      <c r="J143" s="1575"/>
      <c r="K143" s="1689"/>
      <c r="L143" s="1983"/>
      <c r="M143" s="2049"/>
      <c r="N143" s="1984"/>
      <c r="O143" s="1535"/>
      <c r="P143" s="1535"/>
    </row>
    <row r="144" spans="2:16" ht="34.5" customHeight="1">
      <c r="B144" s="198" t="s">
        <v>405</v>
      </c>
      <c r="C144" s="1414" t="s">
        <v>1573</v>
      </c>
      <c r="D144" s="1414"/>
      <c r="E144" s="1414"/>
      <c r="F144" s="1414"/>
      <c r="G144" s="1415"/>
      <c r="H144" s="1574" t="s">
        <v>2237</v>
      </c>
      <c r="I144" s="1685"/>
      <c r="J144" s="1685"/>
      <c r="K144" s="1689"/>
      <c r="L144" s="1789"/>
      <c r="M144" s="1790"/>
      <c r="N144" s="2241"/>
      <c r="O144" s="1536"/>
      <c r="P144" s="1536"/>
    </row>
    <row r="145" spans="1:16" ht="44.25" customHeight="1">
      <c r="B145" s="191" t="s">
        <v>566</v>
      </c>
      <c r="C145" s="1414" t="s">
        <v>1575</v>
      </c>
      <c r="D145" s="1414"/>
      <c r="E145" s="1414"/>
      <c r="F145" s="1414"/>
      <c r="G145" s="1415"/>
      <c r="H145" s="1574" t="s">
        <v>1520</v>
      </c>
      <c r="I145" s="1685"/>
      <c r="J145" s="1685"/>
      <c r="K145" s="1689"/>
      <c r="L145" s="1563"/>
      <c r="M145" s="1655"/>
      <c r="N145" s="1923"/>
      <c r="O145" s="1443" t="s">
        <v>2036</v>
      </c>
      <c r="P145" s="1443"/>
    </row>
    <row r="146" spans="1:16" ht="72.599999999999994" customHeight="1">
      <c r="B146" s="198" t="s">
        <v>394</v>
      </c>
      <c r="C146" s="1414" t="s">
        <v>1577</v>
      </c>
      <c r="D146" s="1414"/>
      <c r="E146" s="1414"/>
      <c r="F146" s="1414"/>
      <c r="G146" s="1415"/>
      <c r="H146" s="1574" t="s">
        <v>92</v>
      </c>
      <c r="I146" s="1685"/>
      <c r="J146" s="1685"/>
      <c r="K146" s="1689"/>
      <c r="L146" s="1867"/>
      <c r="M146" s="1868"/>
      <c r="N146" s="2141"/>
      <c r="O146" s="1426"/>
      <c r="P146" s="1426"/>
    </row>
    <row r="147" spans="1:16" ht="69" customHeight="1">
      <c r="B147" s="191" t="s">
        <v>569</v>
      </c>
      <c r="C147" s="1414" t="s">
        <v>1579</v>
      </c>
      <c r="D147" s="1414"/>
      <c r="E147" s="1414"/>
      <c r="F147" s="1414"/>
      <c r="G147" s="1415"/>
      <c r="H147" s="1574" t="s">
        <v>1385</v>
      </c>
      <c r="I147" s="1685"/>
      <c r="J147" s="1685"/>
      <c r="K147" s="1689"/>
      <c r="L147" s="1763"/>
      <c r="M147" s="1764"/>
      <c r="N147" s="2221"/>
      <c r="O147" s="1443" t="s">
        <v>2036</v>
      </c>
      <c r="P147" s="1443"/>
    </row>
    <row r="148" spans="1:16" ht="80.650000000000006" customHeight="1">
      <c r="A148" s="652"/>
      <c r="B148" s="198" t="s">
        <v>394</v>
      </c>
      <c r="C148" s="1414" t="s">
        <v>1577</v>
      </c>
      <c r="D148" s="1414"/>
      <c r="E148" s="1414"/>
      <c r="F148" s="1414"/>
      <c r="G148" s="1415"/>
      <c r="H148" s="1574" t="s">
        <v>2437</v>
      </c>
      <c r="I148" s="1685"/>
      <c r="J148" s="1685"/>
      <c r="K148" s="1689"/>
      <c r="L148" s="1787"/>
      <c r="M148" s="1788"/>
      <c r="N148" s="2223"/>
      <c r="O148" s="1426"/>
      <c r="P148" s="1426"/>
    </row>
    <row r="149" spans="1:16" ht="49.5" customHeight="1">
      <c r="B149" s="2105" t="s">
        <v>1580</v>
      </c>
      <c r="C149" s="1699"/>
      <c r="D149" s="1699"/>
      <c r="E149" s="1699"/>
      <c r="F149" s="1699"/>
      <c r="G149" s="1699"/>
      <c r="H149" s="1699"/>
      <c r="I149" s="1699"/>
      <c r="J149" s="1699"/>
      <c r="K149" s="1699"/>
      <c r="L149" s="1699"/>
      <c r="M149" s="1699"/>
      <c r="N149" s="1699"/>
      <c r="O149" s="1699"/>
      <c r="P149" s="2106"/>
    </row>
    <row r="150" spans="1:16" ht="48" customHeight="1">
      <c r="B150" s="321" t="s">
        <v>572</v>
      </c>
      <c r="C150" s="1700" t="s">
        <v>1581</v>
      </c>
      <c r="D150" s="1700"/>
      <c r="E150" s="1700"/>
      <c r="F150" s="1701"/>
      <c r="G150" s="1702" t="s">
        <v>1582</v>
      </c>
      <c r="H150" s="1703"/>
      <c r="I150" s="1704"/>
      <c r="J150" s="1702" t="s">
        <v>1583</v>
      </c>
      <c r="K150" s="1703"/>
      <c r="L150" s="1704"/>
      <c r="M150" s="1705" t="s">
        <v>1458</v>
      </c>
      <c r="N150" s="1706"/>
      <c r="O150" s="1707" t="s">
        <v>2042</v>
      </c>
      <c r="P150" s="1707"/>
    </row>
    <row r="151" spans="1:16" ht="83.25" customHeight="1">
      <c r="B151" s="198" t="s">
        <v>561</v>
      </c>
      <c r="C151" s="2021" t="s">
        <v>1585</v>
      </c>
      <c r="D151" s="2021"/>
      <c r="E151" s="2021"/>
      <c r="F151" s="2022"/>
      <c r="G151" s="1713" t="s">
        <v>1586</v>
      </c>
      <c r="H151" s="1714"/>
      <c r="I151" s="1715"/>
      <c r="J151" s="1713" t="s">
        <v>2438</v>
      </c>
      <c r="K151" s="1714"/>
      <c r="L151" s="1715"/>
      <c r="M151" s="1716"/>
      <c r="N151" s="1717"/>
      <c r="O151" s="1627"/>
      <c r="P151" s="1627"/>
    </row>
    <row r="152" spans="1:16" ht="42" customHeight="1">
      <c r="B152" s="198" t="s">
        <v>401</v>
      </c>
      <c r="C152" s="2021" t="s">
        <v>1588</v>
      </c>
      <c r="D152" s="2021"/>
      <c r="E152" s="2021"/>
      <c r="F152" s="2022"/>
      <c r="G152" s="1713" t="s">
        <v>1587</v>
      </c>
      <c r="H152" s="1714"/>
      <c r="I152" s="1715"/>
      <c r="J152" s="1713" t="s">
        <v>1587</v>
      </c>
      <c r="K152" s="1714"/>
      <c r="L152" s="1715"/>
      <c r="M152" s="1716"/>
      <c r="N152" s="1717"/>
      <c r="O152" s="1627"/>
      <c r="P152" s="1627"/>
    </row>
    <row r="153" spans="1:16" ht="31.5" customHeight="1">
      <c r="B153" s="198" t="s">
        <v>403</v>
      </c>
      <c r="C153" s="327" t="s">
        <v>418</v>
      </c>
      <c r="D153" s="2021" t="s">
        <v>1589</v>
      </c>
      <c r="E153" s="2021"/>
      <c r="F153" s="2022"/>
      <c r="G153" s="1713" t="s">
        <v>1587</v>
      </c>
      <c r="H153" s="1714"/>
      <c r="I153" s="1715"/>
      <c r="J153" s="1713" t="s">
        <v>1587</v>
      </c>
      <c r="K153" s="1714"/>
      <c r="L153" s="1715"/>
      <c r="M153" s="1716"/>
      <c r="N153" s="1717"/>
      <c r="O153" s="1627"/>
      <c r="P153" s="1627"/>
    </row>
    <row r="154" spans="1:16" ht="32.25" customHeight="1">
      <c r="B154" s="198"/>
      <c r="C154" s="308" t="s">
        <v>508</v>
      </c>
      <c r="D154" s="2021" t="s">
        <v>1590</v>
      </c>
      <c r="E154" s="2021"/>
      <c r="F154" s="2022"/>
      <c r="G154" s="1713" t="s">
        <v>1587</v>
      </c>
      <c r="H154" s="1714"/>
      <c r="I154" s="1715"/>
      <c r="J154" s="1713" t="s">
        <v>2438</v>
      </c>
      <c r="K154" s="1714"/>
      <c r="L154" s="1715"/>
      <c r="M154" s="325"/>
      <c r="N154" s="326"/>
      <c r="O154" s="1627"/>
      <c r="P154" s="1627"/>
    </row>
    <row r="155" spans="1:16" ht="41.25" customHeight="1">
      <c r="B155" s="198" t="s">
        <v>405</v>
      </c>
      <c r="C155" s="2021" t="s">
        <v>1591</v>
      </c>
      <c r="D155" s="2021"/>
      <c r="E155" s="2021"/>
      <c r="F155" s="2022"/>
      <c r="G155" s="1713" t="s">
        <v>1587</v>
      </c>
      <c r="H155" s="1714"/>
      <c r="I155" s="1715"/>
      <c r="J155" s="1713" t="s">
        <v>1587</v>
      </c>
      <c r="K155" s="1714"/>
      <c r="L155" s="1715"/>
      <c r="M155" s="1716"/>
      <c r="N155" s="1717"/>
      <c r="O155" s="1627"/>
      <c r="P155" s="1627"/>
    </row>
    <row r="156" spans="1:16" ht="29.25" customHeight="1">
      <c r="B156" s="198" t="s">
        <v>408</v>
      </c>
      <c r="C156" s="2021" t="s">
        <v>1592</v>
      </c>
      <c r="D156" s="2021"/>
      <c r="E156" s="2021"/>
      <c r="F156" s="2022"/>
      <c r="G156" s="1713" t="s">
        <v>1587</v>
      </c>
      <c r="H156" s="1714"/>
      <c r="I156" s="1715"/>
      <c r="J156" s="1713" t="s">
        <v>1587</v>
      </c>
      <c r="K156" s="1714"/>
      <c r="L156" s="1715"/>
      <c r="M156" s="1716"/>
      <c r="N156" s="1717"/>
      <c r="O156" s="1627"/>
      <c r="P156" s="1627"/>
    </row>
    <row r="157" spans="1:16" ht="28.5" customHeight="1">
      <c r="B157" s="198" t="s">
        <v>410</v>
      </c>
      <c r="C157" s="2021" t="s">
        <v>1548</v>
      </c>
      <c r="D157" s="2021"/>
      <c r="E157" s="2021"/>
      <c r="F157" s="2022"/>
      <c r="G157" s="1713" t="s">
        <v>1586</v>
      </c>
      <c r="H157" s="1714"/>
      <c r="I157" s="1715"/>
      <c r="J157" s="1713" t="s">
        <v>1587</v>
      </c>
      <c r="K157" s="1714"/>
      <c r="L157" s="1715"/>
      <c r="M157" s="1716"/>
      <c r="N157" s="1717"/>
      <c r="O157" s="1627"/>
      <c r="P157" s="1627"/>
    </row>
    <row r="158" spans="1:16" ht="28.5" customHeight="1">
      <c r="B158" s="198" t="s">
        <v>413</v>
      </c>
      <c r="C158" s="2021" t="s">
        <v>1549</v>
      </c>
      <c r="D158" s="2021"/>
      <c r="E158" s="2021"/>
      <c r="F158" s="2022"/>
      <c r="G158" s="1713" t="s">
        <v>1586</v>
      </c>
      <c r="H158" s="1714"/>
      <c r="I158" s="1715"/>
      <c r="J158" s="1713" t="s">
        <v>1587</v>
      </c>
      <c r="K158" s="1714"/>
      <c r="L158" s="1715"/>
      <c r="M158" s="1716"/>
      <c r="N158" s="1717"/>
      <c r="O158" s="1627"/>
      <c r="P158" s="1627"/>
    </row>
    <row r="159" spans="1:16" ht="28.5" customHeight="1">
      <c r="B159" s="198" t="s">
        <v>416</v>
      </c>
      <c r="C159" s="2021" t="s">
        <v>1593</v>
      </c>
      <c r="D159" s="2021"/>
      <c r="E159" s="2021"/>
      <c r="F159" s="2022"/>
      <c r="G159" s="1713" t="s">
        <v>1587</v>
      </c>
      <c r="H159" s="1714"/>
      <c r="I159" s="1715"/>
      <c r="J159" s="1713" t="s">
        <v>1587</v>
      </c>
      <c r="K159" s="1714"/>
      <c r="L159" s="1715"/>
      <c r="M159" s="1716"/>
      <c r="N159" s="1717"/>
      <c r="O159" s="1708"/>
      <c r="P159" s="1708"/>
    </row>
    <row r="160" spans="1:16" ht="28.5" customHeight="1">
      <c r="B160" s="198" t="s">
        <v>418</v>
      </c>
      <c r="C160" s="2021" t="s">
        <v>1594</v>
      </c>
      <c r="D160" s="2021"/>
      <c r="E160" s="2021"/>
      <c r="F160" s="2022"/>
      <c r="G160" s="1713" t="s">
        <v>1496</v>
      </c>
      <c r="H160" s="1714"/>
      <c r="I160" s="1715"/>
      <c r="J160" s="1713" t="s">
        <v>1587</v>
      </c>
      <c r="K160" s="1714"/>
      <c r="L160" s="1715"/>
      <c r="M160" s="1716"/>
      <c r="N160" s="1717"/>
      <c r="O160" s="1708"/>
      <c r="P160" s="1708"/>
    </row>
    <row r="161" spans="1:16" ht="28.5" customHeight="1">
      <c r="B161" s="205" t="s">
        <v>544</v>
      </c>
      <c r="C161" s="2021" t="s">
        <v>1596</v>
      </c>
      <c r="D161" s="2021"/>
      <c r="E161" s="2021"/>
      <c r="F161" s="2022"/>
      <c r="G161" s="1713" t="s">
        <v>1496</v>
      </c>
      <c r="H161" s="1714"/>
      <c r="I161" s="1715"/>
      <c r="J161" s="1713" t="s">
        <v>1587</v>
      </c>
      <c r="K161" s="1714"/>
      <c r="L161" s="1715"/>
      <c r="M161" s="1716"/>
      <c r="N161" s="1717"/>
      <c r="O161" s="1708"/>
      <c r="P161" s="1708"/>
    </row>
    <row r="162" spans="1:16" ht="28.5" customHeight="1">
      <c r="B162" s="205" t="s">
        <v>546</v>
      </c>
      <c r="C162" s="2021" t="s">
        <v>1597</v>
      </c>
      <c r="D162" s="2021"/>
      <c r="E162" s="2021"/>
      <c r="F162" s="2022"/>
      <c r="G162" s="1713" t="s">
        <v>1496</v>
      </c>
      <c r="H162" s="1714"/>
      <c r="I162" s="1715"/>
      <c r="J162" s="1713" t="s">
        <v>1587</v>
      </c>
      <c r="K162" s="1714"/>
      <c r="L162" s="1715"/>
      <c r="M162" s="1716"/>
      <c r="N162" s="1717"/>
      <c r="O162" s="1708"/>
      <c r="P162" s="1708"/>
    </row>
    <row r="163" spans="1:16" ht="28.5" customHeight="1">
      <c r="B163" s="205" t="s">
        <v>548</v>
      </c>
      <c r="C163" s="2021" t="s">
        <v>1598</v>
      </c>
      <c r="D163" s="2021"/>
      <c r="E163" s="2021"/>
      <c r="F163" s="2022"/>
      <c r="G163" s="1713" t="s">
        <v>1496</v>
      </c>
      <c r="H163" s="1714"/>
      <c r="I163" s="1715"/>
      <c r="J163" s="1713" t="s">
        <v>1587</v>
      </c>
      <c r="K163" s="1714"/>
      <c r="L163" s="1715"/>
      <c r="M163" s="1716"/>
      <c r="N163" s="1717"/>
      <c r="O163" s="1708"/>
      <c r="P163" s="1708"/>
    </row>
    <row r="164" spans="1:16" ht="28.5" customHeight="1">
      <c r="B164" s="205" t="s">
        <v>550</v>
      </c>
      <c r="C164" s="2021" t="s">
        <v>1599</v>
      </c>
      <c r="D164" s="2021"/>
      <c r="E164" s="2021"/>
      <c r="F164" s="2022"/>
      <c r="G164" s="1713" t="s">
        <v>1496</v>
      </c>
      <c r="H164" s="1714"/>
      <c r="I164" s="1715"/>
      <c r="J164" s="1713" t="s">
        <v>1587</v>
      </c>
      <c r="K164" s="1714"/>
      <c r="L164" s="1715"/>
      <c r="M164" s="1716"/>
      <c r="N164" s="1717"/>
      <c r="O164" s="1708"/>
      <c r="P164" s="1708"/>
    </row>
    <row r="165" spans="1:16" ht="42.75" customHeight="1">
      <c r="B165" s="266" t="s">
        <v>552</v>
      </c>
      <c r="C165" s="2044" t="s">
        <v>1600</v>
      </c>
      <c r="D165" s="2044"/>
      <c r="E165" s="2044"/>
      <c r="F165" s="329" t="s">
        <v>1601</v>
      </c>
      <c r="G165" s="1599" t="s">
        <v>1496</v>
      </c>
      <c r="H165" s="1721"/>
      <c r="I165" s="1720"/>
      <c r="J165" s="1599" t="s">
        <v>1496</v>
      </c>
      <c r="K165" s="1721"/>
      <c r="L165" s="1720"/>
      <c r="M165" s="2239"/>
      <c r="N165" s="1723"/>
      <c r="O165" s="1708"/>
      <c r="P165" s="1708"/>
    </row>
    <row r="166" spans="1:16" ht="43.5" customHeight="1">
      <c r="B166" s="1724" t="s">
        <v>1602</v>
      </c>
      <c r="C166" s="1725"/>
      <c r="D166" s="1725"/>
      <c r="E166" s="1725"/>
      <c r="F166" s="1725"/>
      <c r="G166" s="1725"/>
      <c r="H166" s="1725"/>
      <c r="I166" s="1725"/>
      <c r="J166" s="1725"/>
      <c r="K166" s="1725"/>
      <c r="L166" s="1725"/>
      <c r="M166" s="1725"/>
      <c r="N166" s="2240"/>
      <c r="O166" s="331"/>
      <c r="P166" s="331"/>
    </row>
    <row r="167" spans="1:16" ht="49.5" customHeight="1">
      <c r="A167" s="611"/>
      <c r="B167" s="255" t="s">
        <v>591</v>
      </c>
      <c r="C167" s="1464" t="s">
        <v>1603</v>
      </c>
      <c r="D167" s="1464"/>
      <c r="E167" s="1465"/>
      <c r="F167" s="323" t="s">
        <v>1604</v>
      </c>
      <c r="G167" s="1726" t="s">
        <v>1605</v>
      </c>
      <c r="H167" s="1727"/>
      <c r="I167" s="1727"/>
      <c r="J167" s="1727"/>
      <c r="K167" s="1728"/>
      <c r="L167" s="1729" t="s">
        <v>1606</v>
      </c>
      <c r="M167" s="1730"/>
      <c r="N167" s="1741"/>
      <c r="O167" s="1731" t="s">
        <v>1475</v>
      </c>
      <c r="P167" s="1731"/>
    </row>
    <row r="168" spans="1:16" ht="51.75" customHeight="1">
      <c r="A168" s="611"/>
      <c r="B168" s="338" t="s">
        <v>394</v>
      </c>
      <c r="C168" s="1414" t="s">
        <v>1608</v>
      </c>
      <c r="D168" s="1414"/>
      <c r="E168" s="1415"/>
      <c r="F168" s="257" t="s">
        <v>1385</v>
      </c>
      <c r="G168" s="1734" t="s">
        <v>2439</v>
      </c>
      <c r="H168" s="1735"/>
      <c r="I168" s="1735"/>
      <c r="J168" s="1735"/>
      <c r="K168" s="1736"/>
      <c r="L168" s="1713" t="s">
        <v>1482</v>
      </c>
      <c r="M168" s="1714"/>
      <c r="N168" s="1737"/>
      <c r="O168" s="1731"/>
      <c r="P168" s="1731"/>
    </row>
    <row r="169" spans="1:16" ht="19.5" customHeight="1">
      <c r="A169" s="611"/>
      <c r="B169" s="338" t="s">
        <v>401</v>
      </c>
      <c r="C169" s="1414" t="s">
        <v>1610</v>
      </c>
      <c r="D169" s="1414"/>
      <c r="E169" s="1415"/>
      <c r="F169" s="257" t="s">
        <v>1385</v>
      </c>
      <c r="G169" s="1734" t="s">
        <v>2440</v>
      </c>
      <c r="H169" s="1735"/>
      <c r="I169" s="1735"/>
      <c r="J169" s="1735"/>
      <c r="K169" s="1736"/>
      <c r="L169" s="1713" t="s">
        <v>1482</v>
      </c>
      <c r="M169" s="1714"/>
      <c r="N169" s="1737"/>
      <c r="O169" s="1731"/>
      <c r="P169" s="1731"/>
    </row>
    <row r="170" spans="1:16" ht="19.5" customHeight="1">
      <c r="A170" s="611"/>
      <c r="B170" s="338" t="s">
        <v>403</v>
      </c>
      <c r="C170" s="1414" t="s">
        <v>1611</v>
      </c>
      <c r="D170" s="1414"/>
      <c r="E170" s="1415"/>
      <c r="F170" s="257" t="s">
        <v>1385</v>
      </c>
      <c r="G170" s="1734" t="s">
        <v>2440</v>
      </c>
      <c r="H170" s="1735"/>
      <c r="I170" s="1735"/>
      <c r="J170" s="1735"/>
      <c r="K170" s="1736"/>
      <c r="L170" s="1713" t="s">
        <v>1482</v>
      </c>
      <c r="M170" s="1714"/>
      <c r="N170" s="1737"/>
      <c r="O170" s="1731"/>
      <c r="P170" s="1731"/>
    </row>
    <row r="171" spans="1:16" ht="19.5" customHeight="1">
      <c r="A171" s="611"/>
      <c r="B171" s="338" t="s">
        <v>405</v>
      </c>
      <c r="C171" s="1414" t="s">
        <v>1612</v>
      </c>
      <c r="D171" s="1414"/>
      <c r="E171" s="1415"/>
      <c r="F171" s="257" t="s">
        <v>1385</v>
      </c>
      <c r="G171" s="1734" t="s">
        <v>2440</v>
      </c>
      <c r="H171" s="1735"/>
      <c r="I171" s="1735"/>
      <c r="J171" s="1735"/>
      <c r="K171" s="1736"/>
      <c r="L171" s="1713" t="s">
        <v>1482</v>
      </c>
      <c r="M171" s="1714"/>
      <c r="N171" s="1737"/>
      <c r="O171" s="1731"/>
      <c r="P171" s="1731"/>
    </row>
    <row r="172" spans="1:16" ht="19.5" customHeight="1">
      <c r="A172" s="611"/>
      <c r="B172" s="198" t="s">
        <v>408</v>
      </c>
      <c r="C172" s="1414" t="s">
        <v>1613</v>
      </c>
      <c r="D172" s="1414"/>
      <c r="E172" s="1415"/>
      <c r="F172" s="352" t="s">
        <v>1385</v>
      </c>
      <c r="G172" s="1734" t="s">
        <v>2440</v>
      </c>
      <c r="H172" s="1735"/>
      <c r="I172" s="1735"/>
      <c r="J172" s="1735"/>
      <c r="K172" s="1736"/>
      <c r="L172" s="1713" t="s">
        <v>1482</v>
      </c>
      <c r="M172" s="1714"/>
      <c r="N172" s="1737"/>
      <c r="O172" s="1731"/>
      <c r="P172" s="1731"/>
    </row>
    <row r="173" spans="1:16" ht="30.75" customHeight="1">
      <c r="A173" s="611"/>
      <c r="B173" s="195" t="s">
        <v>410</v>
      </c>
      <c r="C173" s="1464" t="s">
        <v>1614</v>
      </c>
      <c r="D173" s="1464"/>
      <c r="E173" s="1465"/>
      <c r="F173" s="352" t="s">
        <v>1385</v>
      </c>
      <c r="G173" s="1734" t="s">
        <v>2440</v>
      </c>
      <c r="H173" s="1735"/>
      <c r="I173" s="1735"/>
      <c r="J173" s="1735"/>
      <c r="K173" s="1736"/>
      <c r="L173" s="1713" t="s">
        <v>1482</v>
      </c>
      <c r="M173" s="1714"/>
      <c r="N173" s="1737"/>
      <c r="O173" s="1731"/>
      <c r="P173" s="1731"/>
    </row>
    <row r="174" spans="1:16" ht="19.5" customHeight="1">
      <c r="A174" s="611"/>
      <c r="B174" s="195" t="s">
        <v>413</v>
      </c>
      <c r="C174" s="1414" t="s">
        <v>1615</v>
      </c>
      <c r="D174" s="1414"/>
      <c r="E174" s="1415"/>
      <c r="F174" s="352" t="s">
        <v>1385</v>
      </c>
      <c r="G174" s="1734" t="s">
        <v>2440</v>
      </c>
      <c r="H174" s="1735"/>
      <c r="I174" s="1735"/>
      <c r="J174" s="1735"/>
      <c r="K174" s="1736"/>
      <c r="L174" s="1713" t="s">
        <v>1482</v>
      </c>
      <c r="M174" s="1714"/>
      <c r="N174" s="1737"/>
      <c r="O174" s="1731"/>
      <c r="P174" s="1731"/>
    </row>
    <row r="175" spans="1:16" ht="19.5" customHeight="1">
      <c r="A175" s="611"/>
      <c r="B175" s="195" t="s">
        <v>416</v>
      </c>
      <c r="C175" s="1414" t="s">
        <v>1616</v>
      </c>
      <c r="D175" s="1414"/>
      <c r="E175" s="1415"/>
      <c r="F175" s="352" t="s">
        <v>1385</v>
      </c>
      <c r="G175" s="1734" t="s">
        <v>2440</v>
      </c>
      <c r="H175" s="1735"/>
      <c r="I175" s="1735"/>
      <c r="J175" s="1735"/>
      <c r="K175" s="1736"/>
      <c r="L175" s="1713" t="s">
        <v>1482</v>
      </c>
      <c r="M175" s="1714"/>
      <c r="N175" s="1737"/>
      <c r="O175" s="1731"/>
      <c r="P175" s="1731"/>
    </row>
    <row r="176" spans="1:16" ht="19.5" customHeight="1">
      <c r="A176" s="611"/>
      <c r="B176" s="195" t="s">
        <v>418</v>
      </c>
      <c r="C176" s="1414" t="s">
        <v>1617</v>
      </c>
      <c r="D176" s="1414"/>
      <c r="E176" s="1415"/>
      <c r="F176" s="352" t="s">
        <v>1385</v>
      </c>
      <c r="G176" s="1734" t="s">
        <v>2440</v>
      </c>
      <c r="H176" s="1735"/>
      <c r="I176" s="1735"/>
      <c r="J176" s="1735"/>
      <c r="K176" s="1736"/>
      <c r="L176" s="1713" t="s">
        <v>1482</v>
      </c>
      <c r="M176" s="1714"/>
      <c r="N176" s="1737"/>
      <c r="O176" s="1731"/>
      <c r="P176" s="1731"/>
    </row>
    <row r="177" spans="1:16" ht="19.5" customHeight="1">
      <c r="A177" s="611"/>
      <c r="B177" s="195" t="s">
        <v>544</v>
      </c>
      <c r="C177" s="1414" t="s">
        <v>1618</v>
      </c>
      <c r="D177" s="1414"/>
      <c r="E177" s="1415"/>
      <c r="F177" s="352" t="s">
        <v>1385</v>
      </c>
      <c r="G177" s="1734" t="s">
        <v>2440</v>
      </c>
      <c r="H177" s="1735"/>
      <c r="I177" s="1735"/>
      <c r="J177" s="1735"/>
      <c r="K177" s="1736"/>
      <c r="L177" s="1713" t="s">
        <v>1482</v>
      </c>
      <c r="M177" s="1714"/>
      <c r="N177" s="1737"/>
      <c r="O177" s="1731"/>
      <c r="P177" s="1731"/>
    </row>
    <row r="178" spans="1:16" ht="19.5" customHeight="1">
      <c r="A178" s="611"/>
      <c r="B178" s="198" t="s">
        <v>546</v>
      </c>
      <c r="C178" s="1414" t="s">
        <v>1619</v>
      </c>
      <c r="D178" s="1414"/>
      <c r="E178" s="1415"/>
      <c r="F178" s="352" t="s">
        <v>1385</v>
      </c>
      <c r="G178" s="1734" t="s">
        <v>2440</v>
      </c>
      <c r="H178" s="1735"/>
      <c r="I178" s="1735"/>
      <c r="J178" s="1735"/>
      <c r="K178" s="1736"/>
      <c r="L178" s="1713" t="s">
        <v>1482</v>
      </c>
      <c r="M178" s="1714"/>
      <c r="N178" s="1737"/>
      <c r="O178" s="1732"/>
      <c r="P178" s="1732"/>
    </row>
    <row r="179" spans="1:16" ht="48" customHeight="1">
      <c r="A179" s="611"/>
      <c r="B179" s="255" t="s">
        <v>599</v>
      </c>
      <c r="C179" s="1464" t="s">
        <v>1620</v>
      </c>
      <c r="D179" s="1464"/>
      <c r="E179" s="1465"/>
      <c r="F179" s="323" t="s">
        <v>1604</v>
      </c>
      <c r="G179" s="1726" t="s">
        <v>1621</v>
      </c>
      <c r="H179" s="1727"/>
      <c r="I179" s="1727"/>
      <c r="J179" s="1727"/>
      <c r="K179" s="1727"/>
      <c r="L179" s="1727"/>
      <c r="M179" s="1727"/>
      <c r="N179" s="2226"/>
      <c r="O179" s="1443" t="s">
        <v>1514</v>
      </c>
      <c r="P179" s="1858"/>
    </row>
    <row r="180" spans="1:16" ht="38.25" customHeight="1">
      <c r="A180" s="611"/>
      <c r="B180" s="338" t="s">
        <v>394</v>
      </c>
      <c r="C180" s="1414" t="s">
        <v>1608</v>
      </c>
      <c r="D180" s="1414"/>
      <c r="E180" s="1415"/>
      <c r="F180" s="399" t="s">
        <v>1385</v>
      </c>
      <c r="G180" s="1434" t="s">
        <v>2441</v>
      </c>
      <c r="H180" s="1435"/>
      <c r="I180" s="1435"/>
      <c r="J180" s="1435"/>
      <c r="K180" s="1435"/>
      <c r="L180" s="1435"/>
      <c r="M180" s="1435"/>
      <c r="N180" s="1436"/>
      <c r="O180" s="1425"/>
      <c r="P180" s="1608"/>
    </row>
    <row r="181" spans="1:16" ht="18.75" customHeight="1">
      <c r="A181" s="611"/>
      <c r="B181" s="338" t="s">
        <v>401</v>
      </c>
      <c r="C181" s="1414" t="s">
        <v>1610</v>
      </c>
      <c r="D181" s="1414"/>
      <c r="E181" s="1415"/>
      <c r="F181" s="399" t="s">
        <v>1385</v>
      </c>
      <c r="G181" s="1434"/>
      <c r="H181" s="1435"/>
      <c r="I181" s="1435"/>
      <c r="J181" s="1435"/>
      <c r="K181" s="1435"/>
      <c r="L181" s="1435"/>
      <c r="M181" s="1435"/>
      <c r="N181" s="1436"/>
      <c r="O181" s="1425"/>
      <c r="P181" s="1608"/>
    </row>
    <row r="182" spans="1:16" ht="18.75" customHeight="1">
      <c r="A182" s="611"/>
      <c r="B182" s="338" t="s">
        <v>403</v>
      </c>
      <c r="C182" s="1414" t="s">
        <v>1611</v>
      </c>
      <c r="D182" s="1414"/>
      <c r="E182" s="1415"/>
      <c r="F182" s="399" t="s">
        <v>1385</v>
      </c>
      <c r="G182" s="1434"/>
      <c r="H182" s="1435"/>
      <c r="I182" s="1435"/>
      <c r="J182" s="1435"/>
      <c r="K182" s="1435"/>
      <c r="L182" s="1435"/>
      <c r="M182" s="1435"/>
      <c r="N182" s="1436"/>
      <c r="O182" s="1425"/>
      <c r="P182" s="1608"/>
    </row>
    <row r="183" spans="1:16" ht="18.75" customHeight="1">
      <c r="A183" s="611"/>
      <c r="B183" s="338" t="s">
        <v>405</v>
      </c>
      <c r="C183" s="1414" t="s">
        <v>1612</v>
      </c>
      <c r="D183" s="1414"/>
      <c r="E183" s="1415"/>
      <c r="F183" s="399" t="s">
        <v>1385</v>
      </c>
      <c r="G183" s="1434"/>
      <c r="H183" s="1435"/>
      <c r="I183" s="1435"/>
      <c r="J183" s="1435"/>
      <c r="K183" s="1435"/>
      <c r="L183" s="1435"/>
      <c r="M183" s="1435"/>
      <c r="N183" s="1436"/>
      <c r="O183" s="1425"/>
      <c r="P183" s="1608"/>
    </row>
    <row r="184" spans="1:16" ht="18.75" customHeight="1">
      <c r="A184" s="611"/>
      <c r="B184" s="198" t="s">
        <v>408</v>
      </c>
      <c r="C184" s="1414" t="s">
        <v>1613</v>
      </c>
      <c r="D184" s="1414"/>
      <c r="E184" s="1415"/>
      <c r="F184" s="399" t="s">
        <v>1385</v>
      </c>
      <c r="G184" s="1434"/>
      <c r="H184" s="1435"/>
      <c r="I184" s="1435"/>
      <c r="J184" s="1435"/>
      <c r="K184" s="1435"/>
      <c r="L184" s="1435"/>
      <c r="M184" s="1435"/>
      <c r="N184" s="1436"/>
      <c r="O184" s="1425"/>
      <c r="P184" s="1608"/>
    </row>
    <row r="185" spans="1:16" ht="28.5" customHeight="1">
      <c r="A185" s="611"/>
      <c r="B185" s="195" t="s">
        <v>410</v>
      </c>
      <c r="C185" s="1464" t="s">
        <v>1614</v>
      </c>
      <c r="D185" s="1464"/>
      <c r="E185" s="1465"/>
      <c r="F185" s="399" t="s">
        <v>1385</v>
      </c>
      <c r="G185" s="1434"/>
      <c r="H185" s="1435"/>
      <c r="I185" s="1435"/>
      <c r="J185" s="1435"/>
      <c r="K185" s="1435"/>
      <c r="L185" s="1435"/>
      <c r="M185" s="1435"/>
      <c r="N185" s="1436"/>
      <c r="O185" s="1425"/>
      <c r="P185" s="1608"/>
    </row>
    <row r="186" spans="1:16" ht="18.75" customHeight="1">
      <c r="A186" s="611"/>
      <c r="B186" s="195" t="s">
        <v>413</v>
      </c>
      <c r="C186" s="1414" t="s">
        <v>1615</v>
      </c>
      <c r="D186" s="1414"/>
      <c r="E186" s="1415"/>
      <c r="F186" s="399" t="s">
        <v>1385</v>
      </c>
      <c r="G186" s="1434"/>
      <c r="H186" s="1435"/>
      <c r="I186" s="1435"/>
      <c r="J186" s="1435"/>
      <c r="K186" s="1435"/>
      <c r="L186" s="1435"/>
      <c r="M186" s="1435"/>
      <c r="N186" s="1436"/>
      <c r="O186" s="1425"/>
      <c r="P186" s="1608"/>
    </row>
    <row r="187" spans="1:16" ht="18.75" customHeight="1">
      <c r="A187" s="611"/>
      <c r="B187" s="195" t="s">
        <v>416</v>
      </c>
      <c r="C187" s="1414" t="s">
        <v>1616</v>
      </c>
      <c r="D187" s="1414"/>
      <c r="E187" s="1415"/>
      <c r="F187" s="399" t="s">
        <v>1385</v>
      </c>
      <c r="G187" s="1434"/>
      <c r="H187" s="1435"/>
      <c r="I187" s="1435"/>
      <c r="J187" s="1435"/>
      <c r="K187" s="1435"/>
      <c r="L187" s="1435"/>
      <c r="M187" s="1435"/>
      <c r="N187" s="1436"/>
      <c r="O187" s="1425"/>
      <c r="P187" s="1608"/>
    </row>
    <row r="188" spans="1:16" ht="18.75" customHeight="1">
      <c r="A188" s="611"/>
      <c r="B188" s="195" t="s">
        <v>418</v>
      </c>
      <c r="C188" s="1414" t="s">
        <v>1617</v>
      </c>
      <c r="D188" s="1414"/>
      <c r="E188" s="1415"/>
      <c r="F188" s="399" t="s">
        <v>1385</v>
      </c>
      <c r="G188" s="1434"/>
      <c r="H188" s="1435"/>
      <c r="I188" s="1435"/>
      <c r="J188" s="1435"/>
      <c r="K188" s="1435"/>
      <c r="L188" s="1435"/>
      <c r="M188" s="1435"/>
      <c r="N188" s="1436"/>
      <c r="O188" s="1425"/>
      <c r="P188" s="1608"/>
    </row>
    <row r="189" spans="1:16" ht="18.75" customHeight="1">
      <c r="A189" s="611"/>
      <c r="B189" s="195" t="s">
        <v>544</v>
      </c>
      <c r="C189" s="1414" t="s">
        <v>1618</v>
      </c>
      <c r="D189" s="1414"/>
      <c r="E189" s="1415"/>
      <c r="F189" s="399" t="s">
        <v>1385</v>
      </c>
      <c r="G189" s="1434"/>
      <c r="H189" s="1435"/>
      <c r="I189" s="1435"/>
      <c r="J189" s="1435"/>
      <c r="K189" s="1435"/>
      <c r="L189" s="1435"/>
      <c r="M189" s="1435"/>
      <c r="N189" s="1436"/>
      <c r="O189" s="1425"/>
      <c r="P189" s="1608"/>
    </row>
    <row r="190" spans="1:16" ht="18.75" customHeight="1">
      <c r="A190" s="611"/>
      <c r="B190" s="198" t="s">
        <v>546</v>
      </c>
      <c r="C190" s="1414" t="s">
        <v>1619</v>
      </c>
      <c r="D190" s="1414"/>
      <c r="E190" s="1415"/>
      <c r="F190" s="399" t="s">
        <v>1385</v>
      </c>
      <c r="G190" s="1434"/>
      <c r="H190" s="1435"/>
      <c r="I190" s="1435"/>
      <c r="J190" s="1435"/>
      <c r="K190" s="1435"/>
      <c r="L190" s="1435"/>
      <c r="M190" s="1435"/>
      <c r="N190" s="1436"/>
      <c r="O190" s="1426"/>
      <c r="P190" s="1863"/>
    </row>
    <row r="191" spans="1:16" ht="47.25" customHeight="1">
      <c r="A191" s="611"/>
      <c r="B191" s="255" t="s">
        <v>602</v>
      </c>
      <c r="C191" s="1464" t="s">
        <v>1624</v>
      </c>
      <c r="D191" s="1464"/>
      <c r="E191" s="1465"/>
      <c r="F191" s="323" t="s">
        <v>1604</v>
      </c>
      <c r="G191" s="1726" t="s">
        <v>1605</v>
      </c>
      <c r="H191" s="1727"/>
      <c r="I191" s="1727"/>
      <c r="J191" s="1727"/>
      <c r="K191" s="1728"/>
      <c r="L191" s="1729" t="s">
        <v>1606</v>
      </c>
      <c r="M191" s="1730"/>
      <c r="N191" s="1741"/>
      <c r="O191" s="1731"/>
      <c r="P191" s="1443"/>
    </row>
    <row r="192" spans="1:16" ht="20.25" customHeight="1">
      <c r="A192" s="611"/>
      <c r="B192" s="338" t="s">
        <v>394</v>
      </c>
      <c r="C192" s="1414" t="s">
        <v>1608</v>
      </c>
      <c r="D192" s="1414"/>
      <c r="E192" s="1415"/>
      <c r="F192" s="257" t="s">
        <v>1520</v>
      </c>
      <c r="G192" s="1734" t="s">
        <v>1496</v>
      </c>
      <c r="H192" s="1735"/>
      <c r="I192" s="1735"/>
      <c r="J192" s="1735"/>
      <c r="K192" s="1736"/>
      <c r="L192" s="1713" t="s">
        <v>1496</v>
      </c>
      <c r="M192" s="1714"/>
      <c r="N192" s="1737"/>
      <c r="O192" s="1731"/>
      <c r="P192" s="1425"/>
    </row>
    <row r="193" spans="1:16" ht="20.25" customHeight="1">
      <c r="A193" s="611"/>
      <c r="B193" s="338" t="s">
        <v>401</v>
      </c>
      <c r="C193" s="1414" t="s">
        <v>1610</v>
      </c>
      <c r="D193" s="1414"/>
      <c r="E193" s="1415"/>
      <c r="F193" s="257" t="s">
        <v>1520</v>
      </c>
      <c r="G193" s="1734" t="s">
        <v>1496</v>
      </c>
      <c r="H193" s="1735"/>
      <c r="I193" s="1735"/>
      <c r="J193" s="1735"/>
      <c r="K193" s="1736"/>
      <c r="L193" s="1713" t="s">
        <v>1496</v>
      </c>
      <c r="M193" s="1714"/>
      <c r="N193" s="1737"/>
      <c r="O193" s="1731"/>
      <c r="P193" s="1425"/>
    </row>
    <row r="194" spans="1:16" ht="20.25" customHeight="1">
      <c r="A194" s="611"/>
      <c r="B194" s="338" t="s">
        <v>403</v>
      </c>
      <c r="C194" s="1414" t="s">
        <v>1611</v>
      </c>
      <c r="D194" s="1414"/>
      <c r="E194" s="1415"/>
      <c r="F194" s="257" t="s">
        <v>1520</v>
      </c>
      <c r="G194" s="1734" t="s">
        <v>1496</v>
      </c>
      <c r="H194" s="1735"/>
      <c r="I194" s="1735"/>
      <c r="J194" s="1735"/>
      <c r="K194" s="1736"/>
      <c r="L194" s="1713" t="s">
        <v>1496</v>
      </c>
      <c r="M194" s="1714"/>
      <c r="N194" s="1737"/>
      <c r="O194" s="1731"/>
      <c r="P194" s="1425"/>
    </row>
    <row r="195" spans="1:16" ht="20.25" customHeight="1">
      <c r="A195" s="611"/>
      <c r="B195" s="338" t="s">
        <v>405</v>
      </c>
      <c r="C195" s="1414" t="s">
        <v>1612</v>
      </c>
      <c r="D195" s="1414"/>
      <c r="E195" s="1415"/>
      <c r="F195" s="257" t="s">
        <v>1520</v>
      </c>
      <c r="G195" s="1734" t="s">
        <v>1496</v>
      </c>
      <c r="H195" s="1735"/>
      <c r="I195" s="1735"/>
      <c r="J195" s="1735"/>
      <c r="K195" s="1736"/>
      <c r="L195" s="1713" t="s">
        <v>1496</v>
      </c>
      <c r="M195" s="1714"/>
      <c r="N195" s="1737"/>
      <c r="O195" s="1731"/>
      <c r="P195" s="1425"/>
    </row>
    <row r="196" spans="1:16" ht="20.25" customHeight="1">
      <c r="A196" s="611"/>
      <c r="B196" s="338" t="s">
        <v>408</v>
      </c>
      <c r="C196" s="1414" t="s">
        <v>1613</v>
      </c>
      <c r="D196" s="1414"/>
      <c r="E196" s="1415"/>
      <c r="F196" s="352" t="s">
        <v>1520</v>
      </c>
      <c r="G196" s="1734" t="s">
        <v>1496</v>
      </c>
      <c r="H196" s="1735"/>
      <c r="I196" s="1735"/>
      <c r="J196" s="1735"/>
      <c r="K196" s="1736"/>
      <c r="L196" s="1713" t="s">
        <v>1496</v>
      </c>
      <c r="M196" s="1714"/>
      <c r="N196" s="1737"/>
      <c r="O196" s="1731"/>
      <c r="P196" s="1425"/>
    </row>
    <row r="197" spans="1:16" ht="36" customHeight="1">
      <c r="A197" s="611"/>
      <c r="B197" s="195" t="s">
        <v>410</v>
      </c>
      <c r="C197" s="1464" t="s">
        <v>1614</v>
      </c>
      <c r="D197" s="1464"/>
      <c r="E197" s="1465"/>
      <c r="F197" s="352" t="s">
        <v>1520</v>
      </c>
      <c r="G197" s="2227" t="s">
        <v>1496</v>
      </c>
      <c r="H197" s="2228"/>
      <c r="I197" s="2228"/>
      <c r="J197" s="2228"/>
      <c r="K197" s="2229"/>
      <c r="L197" s="1713" t="s">
        <v>1496</v>
      </c>
      <c r="M197" s="1714"/>
      <c r="N197" s="1737"/>
      <c r="O197" s="1731"/>
      <c r="P197" s="1425"/>
    </row>
    <row r="198" spans="1:16" ht="20.25" customHeight="1">
      <c r="A198" s="611"/>
      <c r="B198" s="195" t="s">
        <v>413</v>
      </c>
      <c r="C198" s="1414" t="s">
        <v>1615</v>
      </c>
      <c r="D198" s="1414"/>
      <c r="E198" s="1415"/>
      <c r="F198" s="352" t="s">
        <v>1520</v>
      </c>
      <c r="G198" s="1734" t="s">
        <v>1496</v>
      </c>
      <c r="H198" s="1735"/>
      <c r="I198" s="1735"/>
      <c r="J198" s="1735"/>
      <c r="K198" s="1736"/>
      <c r="L198" s="1713" t="s">
        <v>1496</v>
      </c>
      <c r="M198" s="1714"/>
      <c r="N198" s="1737"/>
      <c r="O198" s="1731"/>
      <c r="P198" s="1425"/>
    </row>
    <row r="199" spans="1:16" ht="20.25" customHeight="1">
      <c r="A199" s="611"/>
      <c r="B199" s="195" t="s">
        <v>416</v>
      </c>
      <c r="C199" s="1414" t="s">
        <v>1616</v>
      </c>
      <c r="D199" s="1414"/>
      <c r="E199" s="1415"/>
      <c r="F199" s="352" t="s">
        <v>1520</v>
      </c>
      <c r="G199" s="1734" t="s">
        <v>1496</v>
      </c>
      <c r="H199" s="1735"/>
      <c r="I199" s="1735"/>
      <c r="J199" s="1735"/>
      <c r="K199" s="1736"/>
      <c r="L199" s="1713" t="s">
        <v>1496</v>
      </c>
      <c r="M199" s="1714"/>
      <c r="N199" s="1737"/>
      <c r="O199" s="1731"/>
      <c r="P199" s="1425"/>
    </row>
    <row r="200" spans="1:16" ht="20.25" customHeight="1">
      <c r="A200" s="611"/>
      <c r="B200" s="195" t="s">
        <v>418</v>
      </c>
      <c r="C200" s="1414" t="s">
        <v>1617</v>
      </c>
      <c r="D200" s="1414"/>
      <c r="E200" s="1415"/>
      <c r="F200" s="352" t="s">
        <v>1520</v>
      </c>
      <c r="G200" s="1734" t="s">
        <v>1496</v>
      </c>
      <c r="H200" s="1735"/>
      <c r="I200" s="1735"/>
      <c r="J200" s="1735"/>
      <c r="K200" s="1736"/>
      <c r="L200" s="1713" t="s">
        <v>1496</v>
      </c>
      <c r="M200" s="1714"/>
      <c r="N200" s="1737"/>
      <c r="O200" s="1731"/>
      <c r="P200" s="1425"/>
    </row>
    <row r="201" spans="1:16" ht="20.25" customHeight="1">
      <c r="A201" s="611"/>
      <c r="B201" s="195" t="s">
        <v>544</v>
      </c>
      <c r="C201" s="1414" t="s">
        <v>1618</v>
      </c>
      <c r="D201" s="1414"/>
      <c r="E201" s="1415"/>
      <c r="F201" s="352" t="s">
        <v>1520</v>
      </c>
      <c r="G201" s="1734" t="s">
        <v>1496</v>
      </c>
      <c r="H201" s="1735"/>
      <c r="I201" s="1735"/>
      <c r="J201" s="1735"/>
      <c r="K201" s="1736"/>
      <c r="L201" s="1713" t="s">
        <v>1496</v>
      </c>
      <c r="M201" s="1714"/>
      <c r="N201" s="1737"/>
      <c r="O201" s="1731"/>
      <c r="P201" s="1425"/>
    </row>
    <row r="202" spans="1:16" ht="20.25" customHeight="1">
      <c r="A202" s="611"/>
      <c r="B202" s="198" t="s">
        <v>546</v>
      </c>
      <c r="C202" s="1414" t="s">
        <v>1619</v>
      </c>
      <c r="D202" s="1414"/>
      <c r="E202" s="1415"/>
      <c r="F202" s="352" t="s">
        <v>1520</v>
      </c>
      <c r="G202" s="1734" t="s">
        <v>1496</v>
      </c>
      <c r="H202" s="1735"/>
      <c r="I202" s="1735"/>
      <c r="J202" s="1735"/>
      <c r="K202" s="1736"/>
      <c r="L202" s="1713" t="s">
        <v>1496</v>
      </c>
      <c r="M202" s="1714"/>
      <c r="N202" s="1737"/>
      <c r="O202" s="1732"/>
      <c r="P202" s="1426"/>
    </row>
    <row r="203" spans="1:16" ht="61.5" customHeight="1">
      <c r="A203" s="611"/>
      <c r="B203" s="339" t="s">
        <v>605</v>
      </c>
      <c r="C203" s="1464" t="s">
        <v>1626</v>
      </c>
      <c r="D203" s="1464"/>
      <c r="E203" s="1465"/>
      <c r="F203" s="323" t="s">
        <v>1604</v>
      </c>
      <c r="G203" s="1726" t="s">
        <v>2070</v>
      </c>
      <c r="H203" s="1727"/>
      <c r="I203" s="1727"/>
      <c r="J203" s="1727"/>
      <c r="K203" s="1727"/>
      <c r="L203" s="1727"/>
      <c r="M203" s="1727"/>
      <c r="N203" s="2226"/>
      <c r="O203" s="1443"/>
      <c r="P203" s="1443"/>
    </row>
    <row r="204" spans="1:16" ht="21" customHeight="1">
      <c r="A204" s="611"/>
      <c r="B204" s="338" t="s">
        <v>394</v>
      </c>
      <c r="C204" s="1414" t="s">
        <v>1608</v>
      </c>
      <c r="D204" s="1414"/>
      <c r="E204" s="1415"/>
      <c r="F204" s="399" t="s">
        <v>1520</v>
      </c>
      <c r="G204" s="1434" t="s">
        <v>1496</v>
      </c>
      <c r="H204" s="1435"/>
      <c r="I204" s="1435"/>
      <c r="J204" s="1435"/>
      <c r="K204" s="1435"/>
      <c r="L204" s="1435"/>
      <c r="M204" s="1435"/>
      <c r="N204" s="1436"/>
      <c r="O204" s="1425"/>
      <c r="P204" s="1425"/>
    </row>
    <row r="205" spans="1:16" ht="21" customHeight="1">
      <c r="A205" s="611"/>
      <c r="B205" s="338" t="s">
        <v>401</v>
      </c>
      <c r="C205" s="1414" t="s">
        <v>1610</v>
      </c>
      <c r="D205" s="1414"/>
      <c r="E205" s="1415"/>
      <c r="F205" s="399" t="s">
        <v>1520</v>
      </c>
      <c r="G205" s="1434" t="s">
        <v>1496</v>
      </c>
      <c r="H205" s="1435"/>
      <c r="I205" s="1435"/>
      <c r="J205" s="1435"/>
      <c r="K205" s="1435"/>
      <c r="L205" s="1435"/>
      <c r="M205" s="1435"/>
      <c r="N205" s="1436"/>
      <c r="O205" s="1425"/>
      <c r="P205" s="1425"/>
    </row>
    <row r="206" spans="1:16" ht="21" customHeight="1">
      <c r="A206" s="611"/>
      <c r="B206" s="338" t="s">
        <v>403</v>
      </c>
      <c r="C206" s="1414" t="s">
        <v>1611</v>
      </c>
      <c r="D206" s="1414"/>
      <c r="E206" s="1415"/>
      <c r="F206" s="399" t="s">
        <v>1520</v>
      </c>
      <c r="G206" s="1434" t="s">
        <v>1496</v>
      </c>
      <c r="H206" s="1435"/>
      <c r="I206" s="1435"/>
      <c r="J206" s="1435"/>
      <c r="K206" s="1435"/>
      <c r="L206" s="1435"/>
      <c r="M206" s="1435"/>
      <c r="N206" s="1436"/>
      <c r="O206" s="1425"/>
      <c r="P206" s="1425"/>
    </row>
    <row r="207" spans="1:16" ht="21" customHeight="1">
      <c r="A207" s="611"/>
      <c r="B207" s="338" t="s">
        <v>405</v>
      </c>
      <c r="C207" s="1414" t="s">
        <v>1612</v>
      </c>
      <c r="D207" s="1414"/>
      <c r="E207" s="1415"/>
      <c r="F207" s="399" t="s">
        <v>1520</v>
      </c>
      <c r="G207" s="1434" t="s">
        <v>1496</v>
      </c>
      <c r="H207" s="1435"/>
      <c r="I207" s="1435"/>
      <c r="J207" s="1435"/>
      <c r="K207" s="1435"/>
      <c r="L207" s="1435"/>
      <c r="M207" s="1435"/>
      <c r="N207" s="1436"/>
      <c r="O207" s="1425"/>
      <c r="P207" s="1425"/>
    </row>
    <row r="208" spans="1:16" ht="21" customHeight="1">
      <c r="A208" s="611"/>
      <c r="B208" s="198" t="s">
        <v>408</v>
      </c>
      <c r="C208" s="1414" t="s">
        <v>1613</v>
      </c>
      <c r="D208" s="1414"/>
      <c r="E208" s="1415"/>
      <c r="F208" s="399" t="s">
        <v>1520</v>
      </c>
      <c r="G208" s="1434" t="s">
        <v>1496</v>
      </c>
      <c r="H208" s="1435"/>
      <c r="I208" s="1435"/>
      <c r="J208" s="1435"/>
      <c r="K208" s="1435"/>
      <c r="L208" s="1435"/>
      <c r="M208" s="1435"/>
      <c r="N208" s="1436"/>
      <c r="O208" s="1425"/>
      <c r="P208" s="1425"/>
    </row>
    <row r="209" spans="1:16" ht="30.75" customHeight="1">
      <c r="A209" s="611"/>
      <c r="B209" s="195" t="s">
        <v>410</v>
      </c>
      <c r="C209" s="1464" t="s">
        <v>1614</v>
      </c>
      <c r="D209" s="1464"/>
      <c r="E209" s="1465"/>
      <c r="F209" s="399" t="s">
        <v>1520</v>
      </c>
      <c r="G209" s="1763" t="s">
        <v>1496</v>
      </c>
      <c r="H209" s="1764"/>
      <c r="I209" s="1764"/>
      <c r="J209" s="1764"/>
      <c r="K209" s="1764"/>
      <c r="L209" s="1764"/>
      <c r="M209" s="1764"/>
      <c r="N209" s="2221"/>
      <c r="O209" s="1425"/>
      <c r="P209" s="1425"/>
    </row>
    <row r="210" spans="1:16" ht="21" customHeight="1">
      <c r="A210" s="611"/>
      <c r="B210" s="195" t="s">
        <v>413</v>
      </c>
      <c r="C210" s="1414" t="s">
        <v>1615</v>
      </c>
      <c r="D210" s="1414"/>
      <c r="E210" s="1415"/>
      <c r="F210" s="399" t="s">
        <v>1520</v>
      </c>
      <c r="G210" s="1434" t="s">
        <v>1496</v>
      </c>
      <c r="H210" s="1435"/>
      <c r="I210" s="1435"/>
      <c r="J210" s="1435"/>
      <c r="K210" s="1435"/>
      <c r="L210" s="1435"/>
      <c r="M210" s="1435"/>
      <c r="N210" s="1436"/>
      <c r="O210" s="1425"/>
      <c r="P210" s="1425"/>
    </row>
    <row r="211" spans="1:16" ht="21" customHeight="1">
      <c r="A211" s="611"/>
      <c r="B211" s="195" t="s">
        <v>416</v>
      </c>
      <c r="C211" s="1414" t="s">
        <v>1616</v>
      </c>
      <c r="D211" s="1414"/>
      <c r="E211" s="1415"/>
      <c r="F211" s="399" t="s">
        <v>1520</v>
      </c>
      <c r="G211" s="1434" t="s">
        <v>1496</v>
      </c>
      <c r="H211" s="1435"/>
      <c r="I211" s="1435"/>
      <c r="J211" s="1435"/>
      <c r="K211" s="1435"/>
      <c r="L211" s="1435"/>
      <c r="M211" s="1435"/>
      <c r="N211" s="1436"/>
      <c r="O211" s="1425"/>
      <c r="P211" s="1425"/>
    </row>
    <row r="212" spans="1:16" ht="21" customHeight="1">
      <c r="A212" s="611"/>
      <c r="B212" s="195" t="s">
        <v>418</v>
      </c>
      <c r="C212" s="1414" t="s">
        <v>1617</v>
      </c>
      <c r="D212" s="1414"/>
      <c r="E212" s="1415"/>
      <c r="F212" s="399" t="s">
        <v>1520</v>
      </c>
      <c r="G212" s="1434" t="s">
        <v>1496</v>
      </c>
      <c r="H212" s="1435"/>
      <c r="I212" s="1435"/>
      <c r="J212" s="1435"/>
      <c r="K212" s="1435"/>
      <c r="L212" s="1435"/>
      <c r="M212" s="1435"/>
      <c r="N212" s="1436"/>
      <c r="O212" s="1425"/>
      <c r="P212" s="1425"/>
    </row>
    <row r="213" spans="1:16" ht="21" customHeight="1">
      <c r="A213" s="611"/>
      <c r="B213" s="195" t="s">
        <v>544</v>
      </c>
      <c r="C213" s="1414" t="s">
        <v>1618</v>
      </c>
      <c r="D213" s="1414"/>
      <c r="E213" s="1415"/>
      <c r="F213" s="399" t="s">
        <v>1520</v>
      </c>
      <c r="G213" s="1434" t="s">
        <v>1496</v>
      </c>
      <c r="H213" s="1435"/>
      <c r="I213" s="1435"/>
      <c r="J213" s="1435"/>
      <c r="K213" s="1435"/>
      <c r="L213" s="1435"/>
      <c r="M213" s="1435"/>
      <c r="N213" s="1436"/>
      <c r="O213" s="1425"/>
      <c r="P213" s="1425"/>
    </row>
    <row r="214" spans="1:16" ht="21" customHeight="1">
      <c r="A214" s="611"/>
      <c r="B214" s="266" t="s">
        <v>546</v>
      </c>
      <c r="C214" s="1445" t="s">
        <v>1619</v>
      </c>
      <c r="D214" s="1445"/>
      <c r="E214" s="1817"/>
      <c r="F214" s="435" t="s">
        <v>1520</v>
      </c>
      <c r="G214" s="1434" t="s">
        <v>1496</v>
      </c>
      <c r="H214" s="1435"/>
      <c r="I214" s="1435"/>
      <c r="J214" s="1435"/>
      <c r="K214" s="1435"/>
      <c r="L214" s="1435"/>
      <c r="M214" s="1435"/>
      <c r="N214" s="1436"/>
      <c r="O214" s="1426"/>
      <c r="P214" s="1425"/>
    </row>
    <row r="215" spans="1:16" ht="34.5" customHeight="1">
      <c r="B215" s="191" t="s">
        <v>608</v>
      </c>
      <c r="C215" s="1660" t="s">
        <v>1630</v>
      </c>
      <c r="D215" s="1660"/>
      <c r="E215" s="1660"/>
      <c r="F215" s="1660"/>
      <c r="G215" s="1743"/>
      <c r="H215" s="1744" t="s">
        <v>1520</v>
      </c>
      <c r="I215" s="1745"/>
      <c r="J215" s="1746"/>
      <c r="K215" s="1747" t="s">
        <v>1449</v>
      </c>
      <c r="L215" s="1749"/>
      <c r="M215" s="1750"/>
      <c r="N215" s="1751"/>
      <c r="O215" s="1709"/>
      <c r="P215" s="1709"/>
    </row>
    <row r="216" spans="1:16" ht="25.5" customHeight="1">
      <c r="B216" s="198" t="s">
        <v>394</v>
      </c>
      <c r="C216" s="1414" t="s">
        <v>1631</v>
      </c>
      <c r="D216" s="1414"/>
      <c r="E216" s="1414"/>
      <c r="F216" s="1414"/>
      <c r="G216" s="1414"/>
      <c r="H216" s="1414"/>
      <c r="I216" s="1414"/>
      <c r="J216" s="1415"/>
      <c r="K216" s="1748"/>
      <c r="L216" s="1437"/>
      <c r="M216" s="1438"/>
      <c r="N216" s="1439"/>
      <c r="O216" s="1708"/>
      <c r="P216" s="1708"/>
    </row>
    <row r="217" spans="1:16" ht="20.25" customHeight="1">
      <c r="B217" s="198"/>
      <c r="C217" s="255" t="s">
        <v>611</v>
      </c>
      <c r="D217" s="1760" t="s">
        <v>1632</v>
      </c>
      <c r="E217" s="1760"/>
      <c r="F217" s="1760"/>
      <c r="G217" s="1761"/>
      <c r="H217" s="1713" t="s">
        <v>1496</v>
      </c>
      <c r="I217" s="1714"/>
      <c r="J217" s="1715"/>
      <c r="K217" s="1748"/>
      <c r="L217" s="1437"/>
      <c r="M217" s="1438"/>
      <c r="N217" s="1439"/>
      <c r="O217" s="1708"/>
      <c r="P217" s="1708"/>
    </row>
    <row r="218" spans="1:16" ht="20.25" customHeight="1">
      <c r="B218" s="198"/>
      <c r="C218" s="255" t="s">
        <v>508</v>
      </c>
      <c r="D218" s="1414" t="s">
        <v>981</v>
      </c>
      <c r="E218" s="1414"/>
      <c r="F218" s="1414"/>
      <c r="G218" s="1415"/>
      <c r="H218" s="1713" t="s">
        <v>1385</v>
      </c>
      <c r="I218" s="1714"/>
      <c r="J218" s="1715"/>
      <c r="K218" s="1748"/>
      <c r="L218" s="1437"/>
      <c r="M218" s="1438"/>
      <c r="N218" s="1439"/>
      <c r="O218" s="1708"/>
      <c r="P218" s="1708"/>
    </row>
    <row r="219" spans="1:16" ht="20.25" customHeight="1">
      <c r="B219" s="198"/>
      <c r="C219" s="255" t="s">
        <v>510</v>
      </c>
      <c r="D219" s="1414" t="s">
        <v>1540</v>
      </c>
      <c r="E219" s="1414"/>
      <c r="F219" s="1414"/>
      <c r="G219" s="1415"/>
      <c r="H219" s="1713" t="s">
        <v>1385</v>
      </c>
      <c r="I219" s="1714"/>
      <c r="J219" s="1715"/>
      <c r="K219" s="1748"/>
      <c r="L219" s="1437"/>
      <c r="M219" s="1438"/>
      <c r="N219" s="1439"/>
      <c r="O219" s="1708"/>
      <c r="P219" s="1708"/>
    </row>
    <row r="220" spans="1:16" ht="20.25" customHeight="1">
      <c r="B220" s="198"/>
      <c r="C220" s="255" t="s">
        <v>512</v>
      </c>
      <c r="D220" s="1414" t="s">
        <v>1538</v>
      </c>
      <c r="E220" s="1414"/>
      <c r="F220" s="1414"/>
      <c r="G220" s="1415"/>
      <c r="H220" s="1713" t="s">
        <v>1385</v>
      </c>
      <c r="I220" s="1714"/>
      <c r="J220" s="1715"/>
      <c r="K220" s="1748"/>
      <c r="L220" s="1437"/>
      <c r="M220" s="1438"/>
      <c r="N220" s="1439"/>
      <c r="O220" s="1708"/>
      <c r="P220" s="1708"/>
    </row>
    <row r="221" spans="1:16" ht="23.25" customHeight="1">
      <c r="B221" s="198" t="s">
        <v>401</v>
      </c>
      <c r="C221" s="1414" t="s">
        <v>1633</v>
      </c>
      <c r="D221" s="1414"/>
      <c r="E221" s="1414"/>
      <c r="F221" s="1414"/>
      <c r="G221" s="1415"/>
      <c r="H221" s="1713" t="s">
        <v>1385</v>
      </c>
      <c r="I221" s="1714"/>
      <c r="J221" s="1715"/>
      <c r="K221" s="1748"/>
      <c r="L221" s="1752"/>
      <c r="M221" s="1753"/>
      <c r="N221" s="1754"/>
      <c r="O221" s="1755"/>
      <c r="P221" s="1755"/>
    </row>
    <row r="222" spans="1:16" ht="27" customHeight="1">
      <c r="B222" s="214" t="s">
        <v>614</v>
      </c>
      <c r="C222" s="1414" t="s">
        <v>1634</v>
      </c>
      <c r="D222" s="1414"/>
      <c r="E222" s="1414"/>
      <c r="F222" s="1414"/>
      <c r="G222" s="1414"/>
      <c r="H222" s="1414"/>
      <c r="I222" s="1414"/>
      <c r="J222" s="1414"/>
      <c r="K222" s="1414"/>
      <c r="L222" s="1414"/>
      <c r="M222" s="1414"/>
      <c r="N222" s="1562"/>
      <c r="O222" s="1709" t="s">
        <v>1475</v>
      </c>
      <c r="P222" s="1759"/>
    </row>
    <row r="223" spans="1:16" ht="23.25" customHeight="1">
      <c r="B223" s="198" t="s">
        <v>394</v>
      </c>
      <c r="C223" s="1414" t="s">
        <v>1635</v>
      </c>
      <c r="D223" s="1414"/>
      <c r="E223" s="1414"/>
      <c r="F223" s="1414"/>
      <c r="G223" s="1415"/>
      <c r="H223" s="1574" t="s">
        <v>1385</v>
      </c>
      <c r="I223" s="1685"/>
      <c r="J223" s="1575"/>
      <c r="K223" s="1756" t="s">
        <v>1449</v>
      </c>
      <c r="L223" s="2025" t="s">
        <v>2442</v>
      </c>
      <c r="M223" s="2026"/>
      <c r="N223" s="2027"/>
      <c r="O223" s="1708"/>
      <c r="P223" s="1708"/>
    </row>
    <row r="224" spans="1:16" ht="23.25" customHeight="1">
      <c r="B224" s="198" t="s">
        <v>401</v>
      </c>
      <c r="C224" s="1414" t="s">
        <v>1636</v>
      </c>
      <c r="D224" s="1414"/>
      <c r="E224" s="1414"/>
      <c r="F224" s="1414"/>
      <c r="G224" s="1415"/>
      <c r="H224" s="1574" t="s">
        <v>1385</v>
      </c>
      <c r="I224" s="1685"/>
      <c r="J224" s="1575"/>
      <c r="K224" s="1757"/>
      <c r="L224" s="2037"/>
      <c r="M224" s="2038"/>
      <c r="N224" s="2039"/>
      <c r="O224" s="1708"/>
      <c r="P224" s="1708"/>
    </row>
    <row r="225" spans="2:16" ht="23.25" customHeight="1">
      <c r="B225" s="198" t="s">
        <v>403</v>
      </c>
      <c r="C225" s="1414" t="s">
        <v>1637</v>
      </c>
      <c r="D225" s="1414"/>
      <c r="E225" s="1414"/>
      <c r="F225" s="1414"/>
      <c r="G225" s="1415"/>
      <c r="H225" s="1574" t="s">
        <v>1385</v>
      </c>
      <c r="I225" s="1685"/>
      <c r="J225" s="1575"/>
      <c r="K225" s="1757"/>
      <c r="L225" s="2037"/>
      <c r="M225" s="2038"/>
      <c r="N225" s="2039"/>
      <c r="O225" s="1708"/>
      <c r="P225" s="1708"/>
    </row>
    <row r="226" spans="2:16" ht="37.5" customHeight="1">
      <c r="B226" s="191"/>
      <c r="C226" s="1414" t="s">
        <v>1638</v>
      </c>
      <c r="D226" s="1414"/>
      <c r="E226" s="1415"/>
      <c r="F226" s="1716" t="s">
        <v>92</v>
      </c>
      <c r="G226" s="1718"/>
      <c r="H226" s="1718"/>
      <c r="I226" s="1718"/>
      <c r="J226" s="1762"/>
      <c r="K226" s="1757"/>
      <c r="L226" s="2037"/>
      <c r="M226" s="2038"/>
      <c r="N226" s="2039"/>
      <c r="O226" s="1755"/>
      <c r="P226" s="1755"/>
    </row>
    <row r="227" spans="2:16" ht="33.75" customHeight="1">
      <c r="B227" s="198" t="s">
        <v>405</v>
      </c>
      <c r="C227" s="1414" t="s">
        <v>1640</v>
      </c>
      <c r="D227" s="1414"/>
      <c r="E227" s="1414"/>
      <c r="F227" s="1414"/>
      <c r="G227" s="1415"/>
      <c r="H227" s="1574" t="s">
        <v>1520</v>
      </c>
      <c r="I227" s="1685"/>
      <c r="J227" s="1575"/>
      <c r="K227" s="1757"/>
      <c r="L227" s="2037"/>
      <c r="M227" s="2038"/>
      <c r="N227" s="2039"/>
      <c r="O227" s="1707"/>
      <c r="P227" s="1709"/>
    </row>
    <row r="228" spans="2:16" ht="38.25" customHeight="1">
      <c r="B228" s="344"/>
      <c r="C228" s="1414" t="s">
        <v>1641</v>
      </c>
      <c r="D228" s="1414"/>
      <c r="E228" s="1415"/>
      <c r="F228" s="1713" t="s">
        <v>92</v>
      </c>
      <c r="G228" s="1714"/>
      <c r="H228" s="1714"/>
      <c r="I228" s="1714"/>
      <c r="J228" s="1715"/>
      <c r="K228" s="1758"/>
      <c r="L228" s="2028"/>
      <c r="M228" s="2029"/>
      <c r="N228" s="2030"/>
      <c r="O228" s="1766"/>
      <c r="P228" s="1755"/>
    </row>
    <row r="229" spans="2:16" ht="15.6">
      <c r="B229" s="2224" t="s">
        <v>1642</v>
      </c>
      <c r="C229" s="2225"/>
      <c r="D229" s="2225"/>
      <c r="E229" s="2225"/>
      <c r="F229" s="2225"/>
      <c r="G229" s="2225"/>
      <c r="H229" s="2225"/>
      <c r="I229" s="2225"/>
      <c r="J229" s="2225"/>
      <c r="K229" s="2225"/>
      <c r="L229" s="2225"/>
      <c r="M229" s="2225"/>
      <c r="N229" s="2225"/>
      <c r="O229" s="2225"/>
      <c r="P229" s="2225"/>
    </row>
    <row r="230" spans="2:16" ht="36.75" customHeight="1">
      <c r="B230" s="224" t="s">
        <v>623</v>
      </c>
      <c r="C230" s="1414" t="s">
        <v>1643</v>
      </c>
      <c r="D230" s="1414"/>
      <c r="E230" s="1414"/>
      <c r="F230" s="1414"/>
      <c r="G230" s="1415"/>
      <c r="H230" s="1466" t="s">
        <v>1520</v>
      </c>
      <c r="I230" s="1467"/>
      <c r="J230" s="1468"/>
      <c r="K230" s="1756" t="s">
        <v>1449</v>
      </c>
      <c r="L230" s="2025"/>
      <c r="M230" s="2026"/>
      <c r="N230" s="2027"/>
      <c r="O230" s="1627" t="s">
        <v>1475</v>
      </c>
      <c r="P230" s="1708"/>
    </row>
    <row r="231" spans="2:16" ht="27" customHeight="1">
      <c r="B231" s="205" t="s">
        <v>394</v>
      </c>
      <c r="C231" s="1414" t="s">
        <v>1645</v>
      </c>
      <c r="D231" s="1414"/>
      <c r="E231" s="1414"/>
      <c r="F231" s="1414"/>
      <c r="G231" s="1415"/>
      <c r="H231" s="1466" t="s">
        <v>92</v>
      </c>
      <c r="I231" s="1467"/>
      <c r="J231" s="1468"/>
      <c r="K231" s="1758"/>
      <c r="L231" s="2028"/>
      <c r="M231" s="2029"/>
      <c r="N231" s="2030"/>
      <c r="O231" s="1766"/>
      <c r="P231" s="1755"/>
    </row>
    <row r="232" spans="2:16" ht="31.5" customHeight="1">
      <c r="B232" s="191" t="s">
        <v>626</v>
      </c>
      <c r="C232" s="1414" t="s">
        <v>1646</v>
      </c>
      <c r="D232" s="1414"/>
      <c r="E232" s="1414"/>
      <c r="F232" s="1414"/>
      <c r="G232" s="1414"/>
      <c r="H232" s="1414"/>
      <c r="I232" s="1414"/>
      <c r="J232" s="1414"/>
      <c r="K232" s="1414"/>
      <c r="L232" s="1414"/>
      <c r="M232" s="1414"/>
      <c r="N232" s="1562"/>
      <c r="O232" s="1709" t="s">
        <v>1475</v>
      </c>
      <c r="P232" s="1709"/>
    </row>
    <row r="233" spans="2:16" ht="57.75" customHeight="1">
      <c r="B233" s="350" t="s">
        <v>394</v>
      </c>
      <c r="C233" s="1711" t="s">
        <v>1585</v>
      </c>
      <c r="D233" s="1711"/>
      <c r="E233" s="1711"/>
      <c r="F233" s="1711"/>
      <c r="G233" s="1711"/>
      <c r="H233" s="1711"/>
      <c r="I233" s="1711"/>
      <c r="J233" s="1712"/>
      <c r="K233" s="203" t="s">
        <v>1385</v>
      </c>
      <c r="L233" s="1782" t="s">
        <v>1449</v>
      </c>
      <c r="M233" s="1763" t="s">
        <v>2443</v>
      </c>
      <c r="N233" s="2221"/>
      <c r="O233" s="1708"/>
      <c r="P233" s="1708"/>
    </row>
    <row r="234" spans="2:16" ht="31.5" customHeight="1">
      <c r="B234" s="350" t="s">
        <v>401</v>
      </c>
      <c r="C234" s="1711" t="s">
        <v>1588</v>
      </c>
      <c r="D234" s="1711"/>
      <c r="E234" s="1711"/>
      <c r="F234" s="1711"/>
      <c r="G234" s="1711"/>
      <c r="H234" s="1711"/>
      <c r="I234" s="1711"/>
      <c r="J234" s="1712"/>
      <c r="K234" s="203" t="s">
        <v>1385</v>
      </c>
      <c r="L234" s="1783"/>
      <c r="M234" s="1785"/>
      <c r="N234" s="2222"/>
      <c r="O234" s="1708"/>
      <c r="P234" s="1708"/>
    </row>
    <row r="235" spans="2:16" ht="42.75" customHeight="1">
      <c r="B235" s="350" t="s">
        <v>403</v>
      </c>
      <c r="C235" s="1711" t="s">
        <v>1648</v>
      </c>
      <c r="D235" s="1711"/>
      <c r="E235" s="1711"/>
      <c r="F235" s="1711"/>
      <c r="G235" s="1711"/>
      <c r="H235" s="1711"/>
      <c r="I235" s="1711"/>
      <c r="J235" s="1712"/>
      <c r="K235" s="203" t="s">
        <v>1385</v>
      </c>
      <c r="L235" s="1783"/>
      <c r="M235" s="1785"/>
      <c r="N235" s="2222"/>
      <c r="O235" s="1708"/>
      <c r="P235" s="1708"/>
    </row>
    <row r="236" spans="2:16" ht="21.75" customHeight="1">
      <c r="B236" s="350" t="s">
        <v>405</v>
      </c>
      <c r="C236" s="1711" t="s">
        <v>1649</v>
      </c>
      <c r="D236" s="1711"/>
      <c r="E236" s="1711"/>
      <c r="F236" s="1711"/>
      <c r="G236" s="1711"/>
      <c r="H236" s="1711"/>
      <c r="I236" s="1711"/>
      <c r="J236" s="1712"/>
      <c r="K236" s="203" t="s">
        <v>1385</v>
      </c>
      <c r="L236" s="1783"/>
      <c r="M236" s="1785"/>
      <c r="N236" s="2222"/>
      <c r="O236" s="1708"/>
      <c r="P236" s="1708"/>
    </row>
    <row r="237" spans="2:16" ht="21.75" customHeight="1">
      <c r="B237" s="350" t="s">
        <v>408</v>
      </c>
      <c r="C237" s="1711" t="s">
        <v>1650</v>
      </c>
      <c r="D237" s="1711"/>
      <c r="E237" s="1711"/>
      <c r="F237" s="1711"/>
      <c r="G237" s="1711"/>
      <c r="H237" s="1711"/>
      <c r="I237" s="1711"/>
      <c r="J237" s="1712"/>
      <c r="K237" s="203" t="s">
        <v>1385</v>
      </c>
      <c r="L237" s="1783"/>
      <c r="M237" s="1785"/>
      <c r="N237" s="2222"/>
      <c r="O237" s="1708"/>
      <c r="P237" s="1708"/>
    </row>
    <row r="238" spans="2:16" ht="21.75" customHeight="1">
      <c r="B238" s="350" t="s">
        <v>410</v>
      </c>
      <c r="C238" s="1711" t="s">
        <v>1651</v>
      </c>
      <c r="D238" s="1711"/>
      <c r="E238" s="1711"/>
      <c r="F238" s="1711"/>
      <c r="G238" s="1711"/>
      <c r="H238" s="1711"/>
      <c r="I238" s="1711"/>
      <c r="J238" s="1712"/>
      <c r="K238" s="203" t="s">
        <v>1520</v>
      </c>
      <c r="L238" s="1783"/>
      <c r="M238" s="1785"/>
      <c r="N238" s="2222"/>
      <c r="O238" s="1708"/>
      <c r="P238" s="1708"/>
    </row>
    <row r="239" spans="2:16" ht="21.75" customHeight="1">
      <c r="B239" s="350" t="s">
        <v>413</v>
      </c>
      <c r="C239" s="1711" t="s">
        <v>1548</v>
      </c>
      <c r="D239" s="1711"/>
      <c r="E239" s="1711"/>
      <c r="F239" s="1711"/>
      <c r="G239" s="1711"/>
      <c r="H239" s="1711"/>
      <c r="I239" s="1711"/>
      <c r="J239" s="1712"/>
      <c r="K239" s="203" t="s">
        <v>1385</v>
      </c>
      <c r="L239" s="1783"/>
      <c r="M239" s="1785"/>
      <c r="N239" s="2222"/>
      <c r="O239" s="1708"/>
      <c r="P239" s="1708"/>
    </row>
    <row r="240" spans="2:16" ht="21.75" customHeight="1">
      <c r="B240" s="350" t="s">
        <v>416</v>
      </c>
      <c r="C240" s="1711" t="s">
        <v>1549</v>
      </c>
      <c r="D240" s="1711"/>
      <c r="E240" s="1711"/>
      <c r="F240" s="1711"/>
      <c r="G240" s="1711"/>
      <c r="H240" s="1711"/>
      <c r="I240" s="1711"/>
      <c r="J240" s="1712"/>
      <c r="K240" s="203" t="s">
        <v>1385</v>
      </c>
      <c r="L240" s="1783"/>
      <c r="M240" s="1785"/>
      <c r="N240" s="2222"/>
      <c r="O240" s="1708"/>
      <c r="P240" s="1708"/>
    </row>
    <row r="241" spans="2:16" ht="21.75" customHeight="1">
      <c r="B241" s="350" t="s">
        <v>418</v>
      </c>
      <c r="C241" s="1711" t="s">
        <v>1652</v>
      </c>
      <c r="D241" s="1711"/>
      <c r="E241" s="1711"/>
      <c r="F241" s="1711"/>
      <c r="G241" s="1711"/>
      <c r="H241" s="1711"/>
      <c r="I241" s="1711"/>
      <c r="J241" s="1712"/>
      <c r="K241" s="203" t="s">
        <v>1385</v>
      </c>
      <c r="L241" s="1783"/>
      <c r="M241" s="1785"/>
      <c r="N241" s="2222"/>
      <c r="O241" s="1708"/>
      <c r="P241" s="1708"/>
    </row>
    <row r="242" spans="2:16" ht="21.75" customHeight="1">
      <c r="B242" s="350" t="s">
        <v>544</v>
      </c>
      <c r="C242" s="1711" t="s">
        <v>1597</v>
      </c>
      <c r="D242" s="1711"/>
      <c r="E242" s="1711"/>
      <c r="F242" s="1711"/>
      <c r="G242" s="1711"/>
      <c r="H242" s="1711"/>
      <c r="I242" s="1711"/>
      <c r="J242" s="1712"/>
      <c r="K242" s="203" t="s">
        <v>1520</v>
      </c>
      <c r="L242" s="1783"/>
      <c r="M242" s="1785"/>
      <c r="N242" s="2222"/>
      <c r="O242" s="1708"/>
      <c r="P242" s="1708"/>
    </row>
    <row r="243" spans="2:16" ht="21.75" customHeight="1">
      <c r="B243" s="350" t="s">
        <v>546</v>
      </c>
      <c r="C243" s="1711" t="s">
        <v>1598</v>
      </c>
      <c r="D243" s="1711"/>
      <c r="E243" s="1711"/>
      <c r="F243" s="1711"/>
      <c r="G243" s="1711"/>
      <c r="H243" s="1711"/>
      <c r="I243" s="1711"/>
      <c r="J243" s="1712"/>
      <c r="K243" s="203" t="s">
        <v>1520</v>
      </c>
      <c r="L243" s="1783"/>
      <c r="M243" s="1785"/>
      <c r="N243" s="2222"/>
      <c r="O243" s="1708"/>
      <c r="P243" s="1708"/>
    </row>
    <row r="244" spans="2:16" ht="21.75" customHeight="1">
      <c r="B244" s="350" t="s">
        <v>636</v>
      </c>
      <c r="C244" s="1711" t="s">
        <v>1599</v>
      </c>
      <c r="D244" s="1711"/>
      <c r="E244" s="1711"/>
      <c r="F244" s="1711"/>
      <c r="G244" s="1711"/>
      <c r="H244" s="1711"/>
      <c r="I244" s="1711"/>
      <c r="J244" s="1712"/>
      <c r="K244" s="203" t="s">
        <v>1520</v>
      </c>
      <c r="L244" s="1783"/>
      <c r="M244" s="1785"/>
      <c r="N244" s="2222"/>
      <c r="O244" s="1708"/>
      <c r="P244" s="1708"/>
    </row>
    <row r="245" spans="2:16" ht="24" customHeight="1">
      <c r="B245" s="347" t="s">
        <v>550</v>
      </c>
      <c r="C245" s="1414" t="s">
        <v>1653</v>
      </c>
      <c r="D245" s="1414"/>
      <c r="E245" s="1414"/>
      <c r="F245" s="1414"/>
      <c r="G245" s="1414"/>
      <c r="H245" s="1414"/>
      <c r="I245" s="1414"/>
      <c r="J245" s="1415"/>
      <c r="K245" s="203" t="s">
        <v>1520</v>
      </c>
      <c r="L245" s="1783"/>
      <c r="M245" s="1785"/>
      <c r="N245" s="2222"/>
      <c r="O245" s="1708"/>
      <c r="P245" s="1708"/>
    </row>
    <row r="246" spans="2:16" ht="27" customHeight="1">
      <c r="B246" s="350"/>
      <c r="C246" s="1414" t="s">
        <v>1654</v>
      </c>
      <c r="D246" s="1414"/>
      <c r="E246" s="1415"/>
      <c r="F246" s="1434" t="s">
        <v>92</v>
      </c>
      <c r="G246" s="1435"/>
      <c r="H246" s="1435"/>
      <c r="I246" s="1435"/>
      <c r="J246" s="1435"/>
      <c r="K246" s="1435"/>
      <c r="L246" s="1783"/>
      <c r="M246" s="1785"/>
      <c r="N246" s="2222"/>
      <c r="O246" s="1708"/>
      <c r="P246" s="1708"/>
    </row>
    <row r="247" spans="2:16" ht="23.25" customHeight="1">
      <c r="B247" s="351" t="s">
        <v>640</v>
      </c>
      <c r="C247" s="1760" t="s">
        <v>1655</v>
      </c>
      <c r="D247" s="1760"/>
      <c r="E247" s="1760"/>
      <c r="F247" s="1760"/>
      <c r="G247" s="1760"/>
      <c r="H247" s="1760"/>
      <c r="I247" s="1760"/>
      <c r="J247" s="1761"/>
      <c r="K247" s="762" t="s">
        <v>2444</v>
      </c>
      <c r="L247" s="1783"/>
      <c r="M247" s="1785"/>
      <c r="N247" s="2222"/>
      <c r="O247" s="1708"/>
      <c r="P247" s="1708"/>
    </row>
    <row r="248" spans="2:16" ht="23.25" customHeight="1">
      <c r="B248" s="351" t="s">
        <v>642</v>
      </c>
      <c r="C248" s="1414" t="s">
        <v>1656</v>
      </c>
      <c r="D248" s="1414"/>
      <c r="E248" s="1415"/>
      <c r="F248" s="1574" t="s">
        <v>2445</v>
      </c>
      <c r="G248" s="1685"/>
      <c r="H248" s="1685"/>
      <c r="I248" s="1685"/>
      <c r="J248" s="1685"/>
      <c r="K248" s="1575"/>
      <c r="L248" s="1784"/>
      <c r="M248" s="1787"/>
      <c r="N248" s="2223"/>
      <c r="O248" s="1755"/>
      <c r="P248" s="1708"/>
    </row>
    <row r="249" spans="2:16" ht="23.25" customHeight="1">
      <c r="B249" s="351" t="s">
        <v>644</v>
      </c>
      <c r="C249" s="1414" t="s">
        <v>1658</v>
      </c>
      <c r="D249" s="1414"/>
      <c r="E249" s="1414"/>
      <c r="F249" s="1414"/>
      <c r="G249" s="1414"/>
      <c r="H249" s="1414"/>
      <c r="I249" s="1414"/>
      <c r="J249" s="1414"/>
      <c r="K249" s="1414"/>
      <c r="L249" s="1414"/>
      <c r="M249" s="1414"/>
      <c r="N249" s="1562"/>
      <c r="O249" s="1709" t="s">
        <v>1475</v>
      </c>
      <c r="P249" s="1709"/>
    </row>
    <row r="250" spans="2:16" ht="23.25" customHeight="1">
      <c r="B250" s="347" t="s">
        <v>394</v>
      </c>
      <c r="C250" s="1558" t="s">
        <v>1540</v>
      </c>
      <c r="D250" s="1558"/>
      <c r="E250" s="1410"/>
      <c r="F250" s="1559" t="s">
        <v>1660</v>
      </c>
      <c r="G250" s="1561"/>
      <c r="H250" s="1586" t="s">
        <v>1449</v>
      </c>
      <c r="I250" s="1808"/>
      <c r="J250" s="1809"/>
      <c r="K250" s="1809"/>
      <c r="L250" s="1809"/>
      <c r="M250" s="1809"/>
      <c r="N250" s="1810"/>
      <c r="O250" s="1708"/>
      <c r="P250" s="1708"/>
    </row>
    <row r="251" spans="2:16" ht="23.25" customHeight="1">
      <c r="B251" s="347" t="s">
        <v>401</v>
      </c>
      <c r="C251" s="1558" t="s">
        <v>1661</v>
      </c>
      <c r="D251" s="1558"/>
      <c r="E251" s="1410"/>
      <c r="F251" s="1559" t="s">
        <v>1662</v>
      </c>
      <c r="G251" s="1561"/>
      <c r="H251" s="1589"/>
      <c r="I251" s="2000"/>
      <c r="J251" s="2001"/>
      <c r="K251" s="2001"/>
      <c r="L251" s="2001"/>
      <c r="M251" s="2001"/>
      <c r="N251" s="2002"/>
      <c r="O251" s="1708"/>
      <c r="P251" s="1708"/>
    </row>
    <row r="252" spans="2:16" ht="33" customHeight="1">
      <c r="B252" s="347" t="s">
        <v>403</v>
      </c>
      <c r="C252" s="1558" t="s">
        <v>1663</v>
      </c>
      <c r="D252" s="1558"/>
      <c r="E252" s="1410"/>
      <c r="F252" s="1559" t="s">
        <v>2086</v>
      </c>
      <c r="G252" s="1561"/>
      <c r="H252" s="1589"/>
      <c r="I252" s="2000"/>
      <c r="J252" s="2001"/>
      <c r="K252" s="2001"/>
      <c r="L252" s="2001"/>
      <c r="M252" s="2001"/>
      <c r="N252" s="2002"/>
      <c r="O252" s="1708"/>
      <c r="P252" s="1708"/>
    </row>
    <row r="253" spans="2:16" ht="39" customHeight="1">
      <c r="B253" s="347" t="s">
        <v>405</v>
      </c>
      <c r="C253" s="1558" t="s">
        <v>1665</v>
      </c>
      <c r="D253" s="1558"/>
      <c r="E253" s="1410"/>
      <c r="F253" s="1559" t="s">
        <v>1666</v>
      </c>
      <c r="G253" s="1561"/>
      <c r="H253" s="1589"/>
      <c r="I253" s="2000"/>
      <c r="J253" s="2001"/>
      <c r="K253" s="2001"/>
      <c r="L253" s="2001"/>
      <c r="M253" s="2001"/>
      <c r="N253" s="2002"/>
      <c r="O253" s="1708"/>
      <c r="P253" s="1708"/>
    </row>
    <row r="254" spans="2:16" ht="23.25" customHeight="1">
      <c r="B254" s="347" t="s">
        <v>408</v>
      </c>
      <c r="C254" s="1558" t="s">
        <v>1498</v>
      </c>
      <c r="D254" s="1558"/>
      <c r="E254" s="1410"/>
      <c r="F254" s="1559" t="s">
        <v>1520</v>
      </c>
      <c r="G254" s="1561"/>
      <c r="H254" s="1589"/>
      <c r="I254" s="2000"/>
      <c r="J254" s="2001"/>
      <c r="K254" s="2001"/>
      <c r="L254" s="2001"/>
      <c r="M254" s="2001"/>
      <c r="N254" s="2002"/>
      <c r="O254" s="1708"/>
      <c r="P254" s="1708"/>
    </row>
    <row r="255" spans="2:16" ht="23.25" customHeight="1">
      <c r="B255" s="351"/>
      <c r="C255" s="1558" t="s">
        <v>1524</v>
      </c>
      <c r="D255" s="1558"/>
      <c r="E255" s="1410"/>
      <c r="F255" s="1559"/>
      <c r="G255" s="1561"/>
      <c r="H255" s="1700"/>
      <c r="I255" s="1811"/>
      <c r="J255" s="1812"/>
      <c r="K255" s="1812"/>
      <c r="L255" s="1812"/>
      <c r="M255" s="1812"/>
      <c r="N255" s="1813"/>
      <c r="O255" s="1708"/>
      <c r="P255" s="1755"/>
    </row>
    <row r="256" spans="2:16" ht="52.5" customHeight="1">
      <c r="B256" s="351" t="s">
        <v>652</v>
      </c>
      <c r="C256" s="1464" t="s">
        <v>1667</v>
      </c>
      <c r="D256" s="1464"/>
      <c r="E256" s="1464"/>
      <c r="F256" s="1464"/>
      <c r="G256" s="353" t="s">
        <v>1668</v>
      </c>
      <c r="H256" s="322" t="s">
        <v>1449</v>
      </c>
      <c r="I256" s="1814"/>
      <c r="J256" s="1815"/>
      <c r="K256" s="1815"/>
      <c r="L256" s="1815"/>
      <c r="M256" s="1815"/>
      <c r="N256" s="1816"/>
      <c r="O256" s="354" t="s">
        <v>1475</v>
      </c>
      <c r="P256" s="342"/>
    </row>
    <row r="257" spans="1:16" ht="33" customHeight="1">
      <c r="B257" s="351" t="s">
        <v>654</v>
      </c>
      <c r="C257" s="1414" t="s">
        <v>1669</v>
      </c>
      <c r="D257" s="1414"/>
      <c r="E257" s="1414"/>
      <c r="F257" s="353" t="s">
        <v>1385</v>
      </c>
      <c r="G257" s="1818" t="s">
        <v>1449</v>
      </c>
      <c r="H257" s="1808"/>
      <c r="I257" s="1809"/>
      <c r="J257" s="1809"/>
      <c r="K257" s="1809"/>
      <c r="L257" s="1809"/>
      <c r="M257" s="1809"/>
      <c r="N257" s="1810"/>
      <c r="O257" s="1708" t="s">
        <v>1475</v>
      </c>
      <c r="P257" s="1708"/>
    </row>
    <row r="258" spans="1:16" ht="30.75" customHeight="1">
      <c r="A258" s="611"/>
      <c r="B258" s="294" t="s">
        <v>394</v>
      </c>
      <c r="C258" s="1414" t="s">
        <v>1671</v>
      </c>
      <c r="D258" s="1414"/>
      <c r="E258" s="1415"/>
      <c r="F258" s="353" t="s">
        <v>1496</v>
      </c>
      <c r="G258" s="1454"/>
      <c r="H258" s="1811"/>
      <c r="I258" s="1812"/>
      <c r="J258" s="1812"/>
      <c r="K258" s="1812"/>
      <c r="L258" s="1812"/>
      <c r="M258" s="1812"/>
      <c r="N258" s="1813"/>
      <c r="O258" s="1708"/>
      <c r="P258" s="1708"/>
    </row>
    <row r="259" spans="1:16" ht="26.25" customHeight="1">
      <c r="B259" s="355" t="s">
        <v>657</v>
      </c>
      <c r="C259" s="1414" t="s">
        <v>1672</v>
      </c>
      <c r="D259" s="1414"/>
      <c r="E259" s="1414"/>
      <c r="F259" s="1414"/>
      <c r="G259" s="1414"/>
      <c r="H259" s="1414"/>
      <c r="I259" s="1414"/>
      <c r="J259" s="1414"/>
      <c r="K259" s="1414"/>
      <c r="L259" s="1414"/>
      <c r="M259" s="1414"/>
      <c r="N259" s="1562"/>
      <c r="O259" s="1708"/>
      <c r="P259" s="1708"/>
    </row>
    <row r="260" spans="1:16" ht="27" customHeight="1">
      <c r="B260" s="356" t="s">
        <v>394</v>
      </c>
      <c r="C260" s="1414" t="s">
        <v>1673</v>
      </c>
      <c r="D260" s="1414"/>
      <c r="E260" s="1415"/>
      <c r="F260" s="353" t="s">
        <v>1385</v>
      </c>
      <c r="G260" s="216" t="s">
        <v>1449</v>
      </c>
      <c r="H260" s="1804" t="s">
        <v>2446</v>
      </c>
      <c r="I260" s="1805"/>
      <c r="J260" s="1805"/>
      <c r="K260" s="1805"/>
      <c r="L260" s="1805"/>
      <c r="M260" s="1805"/>
      <c r="N260" s="1806"/>
      <c r="O260" s="1708"/>
      <c r="P260" s="1708"/>
    </row>
    <row r="261" spans="1:16" ht="27" customHeight="1">
      <c r="B261" s="205" t="s">
        <v>401</v>
      </c>
      <c r="C261" s="1414" t="s">
        <v>1675</v>
      </c>
      <c r="D261" s="1414"/>
      <c r="E261" s="1414"/>
      <c r="F261" s="353" t="s">
        <v>1385</v>
      </c>
      <c r="G261" s="216" t="s">
        <v>1449</v>
      </c>
      <c r="H261" s="1804" t="s">
        <v>2447</v>
      </c>
      <c r="I261" s="1805"/>
      <c r="J261" s="1805"/>
      <c r="K261" s="1805"/>
      <c r="L261" s="1805"/>
      <c r="M261" s="1805"/>
      <c r="N261" s="1806"/>
      <c r="O261" s="1708"/>
      <c r="P261" s="1708"/>
    </row>
    <row r="262" spans="1:16" ht="49.5" customHeight="1">
      <c r="B262" s="205" t="s">
        <v>403</v>
      </c>
      <c r="C262" s="1414" t="s">
        <v>1677</v>
      </c>
      <c r="D262" s="1414"/>
      <c r="E262" s="1415"/>
      <c r="F262" s="353" t="s">
        <v>1385</v>
      </c>
      <c r="G262" s="216" t="s">
        <v>1449</v>
      </c>
      <c r="H262" s="1804"/>
      <c r="I262" s="1805"/>
      <c r="J262" s="1805"/>
      <c r="K262" s="1805"/>
      <c r="L262" s="1805"/>
      <c r="M262" s="1805"/>
      <c r="N262" s="1806"/>
      <c r="O262" s="1708"/>
      <c r="P262" s="1755"/>
    </row>
    <row r="263" spans="1:16" ht="33" customHeight="1">
      <c r="B263" s="355" t="s">
        <v>662</v>
      </c>
      <c r="C263" s="1414" t="s">
        <v>1678</v>
      </c>
      <c r="D263" s="1414"/>
      <c r="E263" s="1414"/>
      <c r="F263" s="295" t="s">
        <v>1385</v>
      </c>
      <c r="G263" s="1818" t="s">
        <v>1449</v>
      </c>
      <c r="H263" s="1820"/>
      <c r="I263" s="1821"/>
      <c r="J263" s="1821"/>
      <c r="K263" s="1821"/>
      <c r="L263" s="1821"/>
      <c r="M263" s="1821"/>
      <c r="N263" s="1822"/>
      <c r="O263" s="1443" t="s">
        <v>1475</v>
      </c>
      <c r="P263" s="1443"/>
    </row>
    <row r="264" spans="1:16" ht="30" customHeight="1">
      <c r="B264" s="347" t="s">
        <v>394</v>
      </c>
      <c r="C264" s="1414" t="s">
        <v>1679</v>
      </c>
      <c r="D264" s="1414"/>
      <c r="E264" s="1415"/>
      <c r="F264" s="257" t="s">
        <v>1385</v>
      </c>
      <c r="G264" s="1453"/>
      <c r="H264" s="1671"/>
      <c r="I264" s="1672"/>
      <c r="J264" s="1672"/>
      <c r="K264" s="1672"/>
      <c r="L264" s="1672"/>
      <c r="M264" s="1672"/>
      <c r="N264" s="1673"/>
      <c r="O264" s="1425"/>
      <c r="P264" s="1425"/>
    </row>
    <row r="265" spans="1:16" ht="30" customHeight="1">
      <c r="B265" s="347" t="s">
        <v>401</v>
      </c>
      <c r="C265" s="1414" t="s">
        <v>1680</v>
      </c>
      <c r="D265" s="1414"/>
      <c r="E265" s="1415"/>
      <c r="F265" s="257" t="s">
        <v>1385</v>
      </c>
      <c r="G265" s="1453"/>
      <c r="H265" s="1671"/>
      <c r="I265" s="1672"/>
      <c r="J265" s="1672"/>
      <c r="K265" s="1672"/>
      <c r="L265" s="1672"/>
      <c r="M265" s="1672"/>
      <c r="N265" s="1673"/>
      <c r="O265" s="1425"/>
      <c r="P265" s="1425"/>
    </row>
    <row r="266" spans="1:16" ht="30" customHeight="1">
      <c r="B266" s="347" t="s">
        <v>403</v>
      </c>
      <c r="C266" s="1414" t="s">
        <v>1681</v>
      </c>
      <c r="D266" s="1414"/>
      <c r="E266" s="1415"/>
      <c r="F266" s="257" t="s">
        <v>1385</v>
      </c>
      <c r="G266" s="1453"/>
      <c r="H266" s="1671"/>
      <c r="I266" s="1672"/>
      <c r="J266" s="1672"/>
      <c r="K266" s="1672"/>
      <c r="L266" s="1672"/>
      <c r="M266" s="1672"/>
      <c r="N266" s="1673"/>
      <c r="O266" s="1425"/>
      <c r="P266" s="1425"/>
    </row>
    <row r="267" spans="1:16" ht="42" customHeight="1">
      <c r="B267" s="492" t="s">
        <v>405</v>
      </c>
      <c r="C267" s="2088" t="s">
        <v>1682</v>
      </c>
      <c r="D267" s="2088"/>
      <c r="E267" s="2220"/>
      <c r="F267" s="257" t="s">
        <v>1385</v>
      </c>
      <c r="G267" s="1819"/>
      <c r="H267" s="1674"/>
      <c r="I267" s="1675"/>
      <c r="J267" s="1675"/>
      <c r="K267" s="1675"/>
      <c r="L267" s="1675"/>
      <c r="M267" s="1675"/>
      <c r="N267" s="1676"/>
      <c r="O267" s="1444"/>
      <c r="P267" s="1444"/>
    </row>
    <row r="268" spans="1:16" ht="21.75" customHeight="1">
      <c r="B268" s="1416" t="s">
        <v>1683</v>
      </c>
      <c r="C268" s="1417"/>
      <c r="D268" s="1417"/>
      <c r="E268" s="1417"/>
      <c r="F268" s="1417"/>
      <c r="G268" s="1417"/>
      <c r="H268" s="1417"/>
      <c r="I268" s="1417"/>
      <c r="J268" s="1417"/>
      <c r="K268" s="1417"/>
      <c r="L268" s="1417"/>
      <c r="M268" s="1417"/>
      <c r="N268" s="1417"/>
      <c r="O268" s="1882"/>
      <c r="P268" s="1418"/>
    </row>
    <row r="269" spans="1:16" ht="33.75" customHeight="1">
      <c r="B269" s="207" t="s">
        <v>668</v>
      </c>
      <c r="C269" s="1419" t="s">
        <v>1684</v>
      </c>
      <c r="D269" s="1419"/>
      <c r="E269" s="1419"/>
      <c r="F269" s="1419"/>
      <c r="G269" s="493" t="s">
        <v>1385</v>
      </c>
      <c r="H269" s="211" t="s">
        <v>1449</v>
      </c>
      <c r="I269" s="1663"/>
      <c r="J269" s="1664"/>
      <c r="K269" s="1664"/>
      <c r="L269" s="1664"/>
      <c r="M269" s="1664"/>
      <c r="N269" s="1664"/>
      <c r="O269" s="1781" t="s">
        <v>2270</v>
      </c>
      <c r="P269" s="1624"/>
    </row>
    <row r="270" spans="1:16" ht="21.75" customHeight="1">
      <c r="B270" s="1427" t="s">
        <v>1687</v>
      </c>
      <c r="C270" s="1428"/>
      <c r="D270" s="1428"/>
      <c r="E270" s="1428"/>
      <c r="F270" s="1428"/>
      <c r="G270" s="1428"/>
      <c r="H270" s="1428"/>
      <c r="I270" s="1428"/>
      <c r="J270" s="1428"/>
      <c r="K270" s="1428"/>
      <c r="L270" s="1428"/>
      <c r="M270" s="1428"/>
      <c r="N270" s="1428"/>
      <c r="O270" s="1781"/>
      <c r="P270" s="1627"/>
    </row>
    <row r="271" spans="1:16" ht="63.6" customHeight="1">
      <c r="B271" s="358" t="s">
        <v>394</v>
      </c>
      <c r="C271" s="1450" t="s">
        <v>1688</v>
      </c>
      <c r="D271" s="1450"/>
      <c r="E271" s="1450"/>
      <c r="F271" s="1450"/>
      <c r="G271" s="359" t="s">
        <v>1385</v>
      </c>
      <c r="H271" s="2217" t="s">
        <v>1449</v>
      </c>
      <c r="I271" s="1808"/>
      <c r="J271" s="1809"/>
      <c r="K271" s="1809"/>
      <c r="L271" s="1809"/>
      <c r="M271" s="1809"/>
      <c r="N271" s="1809"/>
      <c r="O271" s="1781"/>
      <c r="P271" s="1627"/>
    </row>
    <row r="272" spans="1:16" ht="36.75" customHeight="1">
      <c r="B272" s="205" t="s">
        <v>401</v>
      </c>
      <c r="C272" s="1414" t="s">
        <v>1690</v>
      </c>
      <c r="D272" s="1414"/>
      <c r="E272" s="1414"/>
      <c r="F272" s="1414"/>
      <c r="G272" s="1415"/>
      <c r="H272" s="2218"/>
      <c r="I272" s="2000"/>
      <c r="J272" s="2001"/>
      <c r="K272" s="2001"/>
      <c r="L272" s="2001"/>
      <c r="M272" s="2001"/>
      <c r="N272" s="2001"/>
      <c r="O272" s="1781"/>
      <c r="P272" s="1627"/>
    </row>
    <row r="273" spans="2:16" ht="34.5" customHeight="1">
      <c r="B273" s="198"/>
      <c r="C273" s="338" t="s">
        <v>418</v>
      </c>
      <c r="D273" s="1450" t="s">
        <v>1632</v>
      </c>
      <c r="E273" s="1450"/>
      <c r="F273" s="1713" t="s">
        <v>1691</v>
      </c>
      <c r="G273" s="1715"/>
      <c r="H273" s="2218"/>
      <c r="I273" s="2000"/>
      <c r="J273" s="2001"/>
      <c r="K273" s="2001"/>
      <c r="L273" s="2001"/>
      <c r="M273" s="2001"/>
      <c r="N273" s="2001"/>
      <c r="O273" s="1781"/>
      <c r="P273" s="1627"/>
    </row>
    <row r="274" spans="2:16" ht="30" customHeight="1">
      <c r="B274" s="198"/>
      <c r="C274" s="294" t="s">
        <v>508</v>
      </c>
      <c r="D274" s="1414" t="s">
        <v>1692</v>
      </c>
      <c r="E274" s="1415"/>
      <c r="F274" s="1714" t="s">
        <v>1693</v>
      </c>
      <c r="G274" s="1715"/>
      <c r="H274" s="2218"/>
      <c r="I274" s="2000"/>
      <c r="J274" s="2001"/>
      <c r="K274" s="2001"/>
      <c r="L274" s="2001"/>
      <c r="M274" s="2001"/>
      <c r="N274" s="2001"/>
      <c r="O274" s="1781"/>
      <c r="P274" s="1627"/>
    </row>
    <row r="275" spans="2:16" ht="28.5" customHeight="1">
      <c r="B275" s="198"/>
      <c r="C275" s="294" t="s">
        <v>510</v>
      </c>
      <c r="D275" s="1414" t="s">
        <v>1694</v>
      </c>
      <c r="E275" s="1415"/>
      <c r="F275" s="1786" t="s">
        <v>1482</v>
      </c>
      <c r="G275" s="1786"/>
      <c r="H275" s="2218"/>
      <c r="I275" s="2000"/>
      <c r="J275" s="2001"/>
      <c r="K275" s="2001"/>
      <c r="L275" s="2001"/>
      <c r="M275" s="2001"/>
      <c r="N275" s="2001"/>
      <c r="O275" s="1781"/>
      <c r="P275" s="1627"/>
    </row>
    <row r="276" spans="2:16" ht="29.25" customHeight="1">
      <c r="B276" s="195"/>
      <c r="C276" s="294" t="s">
        <v>512</v>
      </c>
      <c r="D276" s="1414" t="s">
        <v>1696</v>
      </c>
      <c r="E276" s="1414"/>
      <c r="F276" s="1713" t="s">
        <v>2102</v>
      </c>
      <c r="G276" s="1715"/>
      <c r="H276" s="2219"/>
      <c r="I276" s="1811"/>
      <c r="J276" s="1812"/>
      <c r="K276" s="1812"/>
      <c r="L276" s="1812"/>
      <c r="M276" s="1812"/>
      <c r="N276" s="1812"/>
      <c r="O276" s="1781"/>
      <c r="P276" s="1627"/>
    </row>
    <row r="277" spans="2:16" ht="90" customHeight="1">
      <c r="B277" s="358" t="s">
        <v>403</v>
      </c>
      <c r="C277" s="1414" t="s">
        <v>1697</v>
      </c>
      <c r="D277" s="1414"/>
      <c r="E277" s="1415"/>
      <c r="F277" s="1714" t="s">
        <v>2273</v>
      </c>
      <c r="G277" s="1715"/>
      <c r="H277" s="216" t="s">
        <v>1449</v>
      </c>
      <c r="I277" s="1814" t="s">
        <v>2448</v>
      </c>
      <c r="J277" s="1815"/>
      <c r="K277" s="1815"/>
      <c r="L277" s="1815"/>
      <c r="M277" s="1815"/>
      <c r="N277" s="1815"/>
      <c r="O277" s="1781"/>
      <c r="P277" s="1766"/>
    </row>
    <row r="278" spans="2:16" ht="78" customHeight="1">
      <c r="B278" s="2215" t="s">
        <v>677</v>
      </c>
      <c r="C278" s="1697" t="s">
        <v>1699</v>
      </c>
      <c r="D278" s="1697"/>
      <c r="E278" s="1697"/>
      <c r="F278" s="1697"/>
      <c r="G278" s="1698"/>
      <c r="H278" s="1833" t="s">
        <v>1700</v>
      </c>
      <c r="I278" s="1834"/>
      <c r="J278" s="1835"/>
      <c r="K278" s="1836" t="s">
        <v>1701</v>
      </c>
      <c r="L278" s="1837"/>
      <c r="M278" s="1837"/>
      <c r="N278" s="1838"/>
      <c r="O278" s="361" t="s">
        <v>1702</v>
      </c>
      <c r="P278" s="362" t="s">
        <v>1702</v>
      </c>
    </row>
    <row r="279" spans="2:16" ht="126.75" customHeight="1">
      <c r="B279" s="2216"/>
      <c r="C279" s="1831"/>
      <c r="D279" s="1831"/>
      <c r="E279" s="1831"/>
      <c r="F279" s="1831"/>
      <c r="G279" s="1832"/>
      <c r="H279" s="363" t="s">
        <v>1703</v>
      </c>
      <c r="I279" s="364" t="s">
        <v>1704</v>
      </c>
      <c r="J279" s="364" t="s">
        <v>1705</v>
      </c>
      <c r="K279" s="363" t="s">
        <v>1706</v>
      </c>
      <c r="L279" s="363" t="s">
        <v>1707</v>
      </c>
      <c r="M279" s="364" t="s">
        <v>1708</v>
      </c>
      <c r="N279" s="495" t="s">
        <v>1458</v>
      </c>
      <c r="O279" s="342" t="s">
        <v>1714</v>
      </c>
      <c r="P279" s="342"/>
    </row>
    <row r="280" spans="2:16" ht="21" customHeight="1">
      <c r="B280" s="366" t="s">
        <v>394</v>
      </c>
      <c r="C280" s="1839" t="s">
        <v>1710</v>
      </c>
      <c r="D280" s="1839"/>
      <c r="E280" s="1839"/>
      <c r="F280" s="1839"/>
      <c r="G280" s="1839"/>
      <c r="H280" s="1839"/>
      <c r="I280" s="1839"/>
      <c r="J280" s="1839"/>
      <c r="K280" s="1839"/>
      <c r="L280" s="1839"/>
      <c r="M280" s="1839"/>
      <c r="N280" s="1840"/>
      <c r="O280" s="1841" t="s">
        <v>1711</v>
      </c>
      <c r="P280" s="1841" t="s">
        <v>1711</v>
      </c>
    </row>
    <row r="281" spans="2:16" ht="24.75" customHeight="1">
      <c r="B281" s="335" t="s">
        <v>418</v>
      </c>
      <c r="C281" s="1844" t="s">
        <v>1712</v>
      </c>
      <c r="D281" s="1844"/>
      <c r="E281" s="1844"/>
      <c r="F281" s="1844"/>
      <c r="G281" s="1845"/>
      <c r="H281" s="369">
        <v>12</v>
      </c>
      <c r="I281" s="370">
        <v>12</v>
      </c>
      <c r="J281" s="371">
        <f t="shared" ref="J281:J300" si="0">MIN(H281/I281,1)</f>
        <v>1</v>
      </c>
      <c r="K281" s="376" t="s">
        <v>92</v>
      </c>
      <c r="L281" s="377" t="s">
        <v>92</v>
      </c>
      <c r="M281" s="453" t="s">
        <v>92</v>
      </c>
      <c r="N281" s="496"/>
      <c r="O281" s="1843"/>
      <c r="P281" s="1843"/>
    </row>
    <row r="282" spans="2:16" ht="24.75" customHeight="1">
      <c r="B282" s="335" t="s">
        <v>508</v>
      </c>
      <c r="C282" s="1844" t="s">
        <v>1713</v>
      </c>
      <c r="D282" s="1844"/>
      <c r="E282" s="1844"/>
      <c r="F282" s="1844"/>
      <c r="G282" s="1845"/>
      <c r="H282" s="376" t="s">
        <v>92</v>
      </c>
      <c r="I282" s="377" t="s">
        <v>92</v>
      </c>
      <c r="J282" s="453" t="s">
        <v>92</v>
      </c>
      <c r="K282" s="376" t="s">
        <v>92</v>
      </c>
      <c r="L282" s="377" t="s">
        <v>92</v>
      </c>
      <c r="M282" s="453" t="s">
        <v>92</v>
      </c>
      <c r="N282" s="496"/>
      <c r="O282" s="1708" t="s">
        <v>1714</v>
      </c>
      <c r="P282" s="1708"/>
    </row>
    <row r="283" spans="2:16" ht="36" customHeight="1">
      <c r="B283" s="335" t="s">
        <v>510</v>
      </c>
      <c r="C283" s="1844" t="s">
        <v>1715</v>
      </c>
      <c r="D283" s="1844"/>
      <c r="E283" s="1845"/>
      <c r="F283" s="1789"/>
      <c r="G283" s="1846"/>
      <c r="H283" s="376" t="s">
        <v>92</v>
      </c>
      <c r="I283" s="377" t="s">
        <v>92</v>
      </c>
      <c r="J283" s="453" t="s">
        <v>92</v>
      </c>
      <c r="K283" s="376" t="s">
        <v>92</v>
      </c>
      <c r="L283" s="377" t="s">
        <v>92</v>
      </c>
      <c r="M283" s="453" t="s">
        <v>92</v>
      </c>
      <c r="N283" s="379"/>
      <c r="O283" s="1708"/>
      <c r="P283" s="1708"/>
    </row>
    <row r="284" spans="2:16" ht="20.25" customHeight="1">
      <c r="B284" s="380" t="s">
        <v>401</v>
      </c>
      <c r="C284" s="1839" t="s">
        <v>1716</v>
      </c>
      <c r="D284" s="1839"/>
      <c r="E284" s="1839"/>
      <c r="F284" s="1839"/>
      <c r="G284" s="2144"/>
      <c r="H284" s="376">
        <v>8</v>
      </c>
      <c r="I284" s="377">
        <v>12</v>
      </c>
      <c r="J284" s="477">
        <f t="shared" si="0"/>
        <v>0.66666666666666663</v>
      </c>
      <c r="K284" s="376" t="s">
        <v>92</v>
      </c>
      <c r="L284" s="377" t="s">
        <v>92</v>
      </c>
      <c r="M284" s="453" t="s">
        <v>92</v>
      </c>
      <c r="N284" s="499"/>
      <c r="O284" s="1755"/>
      <c r="P284" s="1755"/>
    </row>
    <row r="285" spans="2:16" ht="15" customHeight="1">
      <c r="B285" s="380" t="s">
        <v>403</v>
      </c>
      <c r="C285" s="1839" t="s">
        <v>1717</v>
      </c>
      <c r="D285" s="1839"/>
      <c r="E285" s="1839"/>
      <c r="F285" s="1839"/>
      <c r="G285" s="1839"/>
      <c r="H285" s="1839"/>
      <c r="I285" s="1839"/>
      <c r="J285" s="1839"/>
      <c r="K285" s="1839"/>
      <c r="L285" s="1839"/>
      <c r="M285" s="1839"/>
      <c r="N285" s="1840"/>
      <c r="O285" s="1841"/>
      <c r="P285" s="1841"/>
    </row>
    <row r="286" spans="2:16" ht="24.75" customHeight="1">
      <c r="B286" s="334" t="s">
        <v>418</v>
      </c>
      <c r="C286" s="1844" t="s">
        <v>1718</v>
      </c>
      <c r="D286" s="1844"/>
      <c r="E286" s="1844"/>
      <c r="F286" s="1844"/>
      <c r="G286" s="1845"/>
      <c r="H286" s="369">
        <v>12</v>
      </c>
      <c r="I286" s="370">
        <v>12</v>
      </c>
      <c r="J286" s="371">
        <f t="shared" si="0"/>
        <v>1</v>
      </c>
      <c r="K286" s="376" t="s">
        <v>92</v>
      </c>
      <c r="L286" s="377" t="s">
        <v>92</v>
      </c>
      <c r="M286" s="453" t="s">
        <v>92</v>
      </c>
      <c r="N286" s="500"/>
      <c r="O286" s="1843"/>
      <c r="P286" s="1843"/>
    </row>
    <row r="287" spans="2:16" ht="24.75" customHeight="1">
      <c r="B287" s="334" t="s">
        <v>508</v>
      </c>
      <c r="C287" s="1844" t="s">
        <v>1719</v>
      </c>
      <c r="D287" s="1844"/>
      <c r="E287" s="1844"/>
      <c r="F287" s="1844"/>
      <c r="G287" s="368"/>
      <c r="H287" s="369">
        <v>7</v>
      </c>
      <c r="I287" s="370">
        <v>12</v>
      </c>
      <c r="J287" s="371">
        <f t="shared" si="0"/>
        <v>0.58333333333333337</v>
      </c>
      <c r="K287" s="376" t="s">
        <v>92</v>
      </c>
      <c r="L287" s="377" t="s">
        <v>92</v>
      </c>
      <c r="M287" s="453" t="s">
        <v>92</v>
      </c>
      <c r="N287" s="501"/>
      <c r="O287" s="1843"/>
      <c r="P287" s="1843"/>
    </row>
    <row r="288" spans="2:16" ht="24.75" customHeight="1">
      <c r="B288" s="334" t="s">
        <v>510</v>
      </c>
      <c r="C288" s="1844" t="s">
        <v>1720</v>
      </c>
      <c r="D288" s="1844"/>
      <c r="E288" s="1844"/>
      <c r="F288" s="1844"/>
      <c r="G288" s="1845"/>
      <c r="H288" s="369">
        <v>12</v>
      </c>
      <c r="I288" s="370">
        <v>12</v>
      </c>
      <c r="J288" s="371">
        <f t="shared" si="0"/>
        <v>1</v>
      </c>
      <c r="K288" s="376" t="s">
        <v>92</v>
      </c>
      <c r="L288" s="377" t="s">
        <v>92</v>
      </c>
      <c r="M288" s="453" t="s">
        <v>92</v>
      </c>
      <c r="N288" s="500"/>
      <c r="O288" s="1843"/>
      <c r="P288" s="1843"/>
    </row>
    <row r="289" spans="2:16" ht="18" customHeight="1">
      <c r="B289" s="380" t="s">
        <v>405</v>
      </c>
      <c r="C289" s="1839" t="s">
        <v>1721</v>
      </c>
      <c r="D289" s="1839"/>
      <c r="E289" s="1839"/>
      <c r="F289" s="1839"/>
      <c r="G289" s="1839"/>
      <c r="H289" s="1839"/>
      <c r="I289" s="1839"/>
      <c r="J289" s="1839"/>
      <c r="K289" s="1839"/>
      <c r="L289" s="1839"/>
      <c r="M289" s="1839"/>
      <c r="N289" s="1840"/>
      <c r="O289" s="1843"/>
      <c r="P289" s="1843"/>
    </row>
    <row r="290" spans="2:16" ht="22.5" customHeight="1">
      <c r="B290" s="334" t="s">
        <v>418</v>
      </c>
      <c r="C290" s="1844" t="s">
        <v>1722</v>
      </c>
      <c r="D290" s="1844"/>
      <c r="E290" s="1844"/>
      <c r="F290" s="1844"/>
      <c r="G290" s="1845"/>
      <c r="H290" s="369">
        <v>11</v>
      </c>
      <c r="I290" s="370">
        <v>12</v>
      </c>
      <c r="J290" s="371">
        <f t="shared" si="0"/>
        <v>0.91666666666666663</v>
      </c>
      <c r="K290" s="376" t="s">
        <v>92</v>
      </c>
      <c r="L290" s="377" t="s">
        <v>92</v>
      </c>
      <c r="M290" s="453" t="s">
        <v>92</v>
      </c>
      <c r="N290" s="502"/>
      <c r="O290" s="1843"/>
      <c r="P290" s="1843"/>
    </row>
    <row r="291" spans="2:16" ht="22.5" customHeight="1">
      <c r="B291" s="334" t="s">
        <v>508</v>
      </c>
      <c r="C291" s="1844" t="s">
        <v>1723</v>
      </c>
      <c r="D291" s="1844"/>
      <c r="E291" s="1844"/>
      <c r="F291" s="1844"/>
      <c r="G291" s="1845"/>
      <c r="H291" s="369">
        <v>4</v>
      </c>
      <c r="I291" s="370">
        <v>12</v>
      </c>
      <c r="J291" s="371">
        <f t="shared" si="0"/>
        <v>0.33333333333333331</v>
      </c>
      <c r="K291" s="376" t="s">
        <v>92</v>
      </c>
      <c r="L291" s="377" t="s">
        <v>92</v>
      </c>
      <c r="M291" s="453" t="s">
        <v>92</v>
      </c>
      <c r="N291" s="500"/>
      <c r="O291" s="1843"/>
      <c r="P291" s="1843"/>
    </row>
    <row r="292" spans="2:16" ht="22.5" customHeight="1">
      <c r="B292" s="380" t="s">
        <v>408</v>
      </c>
      <c r="C292" s="1839" t="s">
        <v>1724</v>
      </c>
      <c r="D292" s="1839"/>
      <c r="E292" s="1839"/>
      <c r="F292" s="1839"/>
      <c r="G292" s="2144"/>
      <c r="H292" s="369">
        <v>11</v>
      </c>
      <c r="I292" s="370">
        <v>12</v>
      </c>
      <c r="J292" s="371">
        <f t="shared" si="0"/>
        <v>0.91666666666666663</v>
      </c>
      <c r="K292" s="376" t="s">
        <v>92</v>
      </c>
      <c r="L292" s="377" t="s">
        <v>92</v>
      </c>
      <c r="M292" s="457" t="s">
        <v>92</v>
      </c>
      <c r="N292" s="503"/>
      <c r="O292" s="1843"/>
      <c r="P292" s="1843"/>
    </row>
    <row r="293" spans="2:16" ht="22.5" customHeight="1">
      <c r="B293" s="380" t="s">
        <v>410</v>
      </c>
      <c r="C293" s="1839" t="s">
        <v>1725</v>
      </c>
      <c r="D293" s="1839"/>
      <c r="E293" s="1839"/>
      <c r="F293" s="1839"/>
      <c r="G293" s="2144"/>
      <c r="H293" s="376" t="s">
        <v>92</v>
      </c>
      <c r="I293" s="377" t="s">
        <v>92</v>
      </c>
      <c r="J293" s="453" t="s">
        <v>92</v>
      </c>
      <c r="K293" s="376" t="s">
        <v>92</v>
      </c>
      <c r="L293" s="377" t="s">
        <v>92</v>
      </c>
      <c r="M293" s="457" t="s">
        <v>92</v>
      </c>
      <c r="N293" s="763"/>
      <c r="O293" s="1843"/>
      <c r="P293" s="1843"/>
    </row>
    <row r="294" spans="2:16" ht="22.5" customHeight="1">
      <c r="B294" s="380" t="s">
        <v>413</v>
      </c>
      <c r="C294" s="1839" t="s">
        <v>1548</v>
      </c>
      <c r="D294" s="1839"/>
      <c r="E294" s="1839"/>
      <c r="F294" s="1839"/>
      <c r="G294" s="2144"/>
      <c r="H294" s="369">
        <v>12</v>
      </c>
      <c r="I294" s="370">
        <v>12</v>
      </c>
      <c r="J294" s="371">
        <f t="shared" si="0"/>
        <v>1</v>
      </c>
      <c r="K294" s="376" t="s">
        <v>92</v>
      </c>
      <c r="L294" s="377" t="s">
        <v>92</v>
      </c>
      <c r="M294" s="457" t="s">
        <v>92</v>
      </c>
      <c r="N294" s="503"/>
      <c r="O294" s="1843"/>
      <c r="P294" s="1843"/>
    </row>
    <row r="295" spans="2:16" ht="22.5" customHeight="1">
      <c r="B295" s="380" t="s">
        <v>416</v>
      </c>
      <c r="C295" s="1839" t="s">
        <v>1549</v>
      </c>
      <c r="D295" s="1839"/>
      <c r="E295" s="1839"/>
      <c r="F295" s="1839"/>
      <c r="G295" s="2144"/>
      <c r="H295" s="369">
        <v>12</v>
      </c>
      <c r="I295" s="370">
        <v>12</v>
      </c>
      <c r="J295" s="371">
        <f t="shared" si="0"/>
        <v>1</v>
      </c>
      <c r="K295" s="376" t="s">
        <v>92</v>
      </c>
      <c r="L295" s="377" t="s">
        <v>92</v>
      </c>
      <c r="M295" s="457" t="s">
        <v>92</v>
      </c>
      <c r="N295" s="503"/>
      <c r="O295" s="1843"/>
      <c r="P295" s="1843"/>
    </row>
    <row r="296" spans="2:16" ht="18.75" customHeight="1">
      <c r="B296" s="380" t="s">
        <v>418</v>
      </c>
      <c r="C296" s="1839" t="s">
        <v>1726</v>
      </c>
      <c r="D296" s="1839"/>
      <c r="E296" s="1839"/>
      <c r="F296" s="1839"/>
      <c r="G296" s="1839"/>
      <c r="H296" s="1839"/>
      <c r="I296" s="1839"/>
      <c r="J296" s="1839"/>
      <c r="K296" s="1839"/>
      <c r="L296" s="1839"/>
      <c r="M296" s="1839"/>
      <c r="N296" s="1840"/>
      <c r="O296" s="1843"/>
      <c r="P296" s="1843"/>
    </row>
    <row r="297" spans="2:16" ht="22.5" customHeight="1">
      <c r="B297" s="334" t="s">
        <v>418</v>
      </c>
      <c r="C297" s="1851" t="s">
        <v>1727</v>
      </c>
      <c r="D297" s="1851"/>
      <c r="E297" s="1851"/>
      <c r="F297" s="1851"/>
      <c r="G297" s="1852"/>
      <c r="H297" s="369">
        <v>3</v>
      </c>
      <c r="I297" s="370">
        <v>12</v>
      </c>
      <c r="J297" s="371">
        <f t="shared" si="0"/>
        <v>0.25</v>
      </c>
      <c r="K297" s="376" t="s">
        <v>92</v>
      </c>
      <c r="L297" s="377" t="s">
        <v>92</v>
      </c>
      <c r="M297" s="453" t="s">
        <v>92</v>
      </c>
      <c r="N297" s="502"/>
      <c r="O297" s="1843"/>
      <c r="P297" s="1843"/>
    </row>
    <row r="298" spans="2:16" ht="22.5" customHeight="1">
      <c r="B298" s="334" t="s">
        <v>508</v>
      </c>
      <c r="C298" s="1851" t="s">
        <v>1728</v>
      </c>
      <c r="D298" s="1851"/>
      <c r="E298" s="1851"/>
      <c r="F298" s="1851"/>
      <c r="G298" s="1852"/>
      <c r="H298" s="376" t="s">
        <v>92</v>
      </c>
      <c r="I298" s="377" t="s">
        <v>92</v>
      </c>
      <c r="J298" s="453" t="s">
        <v>92</v>
      </c>
      <c r="K298" s="376" t="s">
        <v>92</v>
      </c>
      <c r="L298" s="377" t="s">
        <v>92</v>
      </c>
      <c r="M298" s="453" t="s">
        <v>92</v>
      </c>
      <c r="N298" s="500"/>
      <c r="O298" s="1843"/>
      <c r="P298" s="1843"/>
    </row>
    <row r="299" spans="2:16" ht="22.5" customHeight="1">
      <c r="B299" s="380" t="s">
        <v>544</v>
      </c>
      <c r="C299" s="1839" t="s">
        <v>1599</v>
      </c>
      <c r="D299" s="1839"/>
      <c r="E299" s="1839"/>
      <c r="F299" s="1839"/>
      <c r="G299" s="2144"/>
      <c r="H299" s="376" t="s">
        <v>92</v>
      </c>
      <c r="I299" s="377" t="s">
        <v>92</v>
      </c>
      <c r="J299" s="453" t="s">
        <v>92</v>
      </c>
      <c r="K299" s="376" t="s">
        <v>92</v>
      </c>
      <c r="L299" s="377" t="s">
        <v>92</v>
      </c>
      <c r="M299" s="453" t="s">
        <v>92</v>
      </c>
      <c r="N299" s="500"/>
      <c r="O299" s="1843"/>
      <c r="P299" s="1843"/>
    </row>
    <row r="300" spans="2:16" ht="48" customHeight="1">
      <c r="B300" s="189" t="s">
        <v>546</v>
      </c>
      <c r="C300" s="1414" t="s">
        <v>1729</v>
      </c>
      <c r="D300" s="1414"/>
      <c r="E300" s="1414"/>
      <c r="F300" s="1414"/>
      <c r="G300" s="1415"/>
      <c r="H300" s="386">
        <f>SUMIF(H281:H282,"&lt;&gt;")+ SUMIF(H284,"&lt;&gt;")+SUMIF(H286:H288,"&lt;&gt;")+SUMIF(H290:H295,"&lt;&gt;")+SUMIF(H297:H299,"&lt;&gt;")</f>
        <v>104</v>
      </c>
      <c r="I300" s="386">
        <f>SUMIF(I281:I282,"&lt;&gt;")+ SUMIF(I284,"&lt;&gt;")+SUMIF(I286:I288,"&lt;&gt;")+SUMIF(I290:I295,"&lt;&gt;")+SUMIF(I297:I299,"&lt;&gt;")</f>
        <v>132</v>
      </c>
      <c r="J300" s="371">
        <f t="shared" si="0"/>
        <v>0.78787878787878785</v>
      </c>
      <c r="K300" s="764" t="s">
        <v>92</v>
      </c>
      <c r="L300" s="764" t="s">
        <v>92</v>
      </c>
      <c r="M300" s="457" t="s">
        <v>92</v>
      </c>
      <c r="N300" s="504"/>
      <c r="O300" s="1843"/>
      <c r="P300" s="1843"/>
    </row>
    <row r="301" spans="2:16" ht="62.25" customHeight="1">
      <c r="B301" s="198" t="s">
        <v>707</v>
      </c>
      <c r="C301" s="1484" t="s">
        <v>1730</v>
      </c>
      <c r="D301" s="1484"/>
      <c r="E301" s="1484"/>
      <c r="F301" s="1484"/>
      <c r="G301" s="1485"/>
      <c r="H301" s="3055"/>
      <c r="I301" s="3056"/>
      <c r="J301" s="3056"/>
      <c r="K301" s="3056"/>
      <c r="L301" s="3056"/>
      <c r="M301" s="3056"/>
      <c r="N301" s="3057"/>
      <c r="O301" s="375"/>
      <c r="P301" s="375"/>
    </row>
    <row r="302" spans="2:16" ht="62.25" customHeight="1">
      <c r="B302" s="505" t="s">
        <v>709</v>
      </c>
      <c r="C302" s="1445" t="s">
        <v>1732</v>
      </c>
      <c r="D302" s="1445"/>
      <c r="E302" s="1445"/>
      <c r="F302" s="1445"/>
      <c r="G302" s="1817"/>
      <c r="H302" s="3058"/>
      <c r="I302" s="3059"/>
      <c r="J302" s="3059"/>
      <c r="K302" s="3059"/>
      <c r="L302" s="3059"/>
      <c r="M302" s="3059"/>
      <c r="N302" s="3060"/>
      <c r="O302" s="387"/>
      <c r="P302" s="393"/>
    </row>
    <row r="303" spans="2:16" ht="24" customHeight="1">
      <c r="B303" s="1416" t="s">
        <v>1734</v>
      </c>
      <c r="C303" s="1417"/>
      <c r="D303" s="1417"/>
      <c r="E303" s="1417"/>
      <c r="F303" s="1417"/>
      <c r="G303" s="1417"/>
      <c r="H303" s="1417"/>
      <c r="I303" s="1417"/>
      <c r="J303" s="1417"/>
      <c r="K303" s="1417"/>
      <c r="L303" s="1417"/>
      <c r="M303" s="1417"/>
      <c r="N303" s="1417"/>
      <c r="O303" s="1417"/>
      <c r="P303" s="1418"/>
    </row>
    <row r="304" spans="2:16" ht="36" customHeight="1">
      <c r="B304" s="298" t="s">
        <v>712</v>
      </c>
      <c r="C304" s="1419" t="s">
        <v>1735</v>
      </c>
      <c r="D304" s="1419"/>
      <c r="E304" s="1419"/>
      <c r="F304" s="1419"/>
      <c r="G304" s="1420"/>
      <c r="H304" s="1574" t="s">
        <v>1385</v>
      </c>
      <c r="I304" s="1685"/>
      <c r="J304" s="1575"/>
      <c r="K304" s="394" t="s">
        <v>1449</v>
      </c>
      <c r="L304" s="2203" t="s">
        <v>2449</v>
      </c>
      <c r="M304" s="2204"/>
      <c r="N304" s="2205"/>
      <c r="O304" s="395"/>
      <c r="P304" s="328"/>
    </row>
    <row r="305" spans="2:16" ht="24" customHeight="1">
      <c r="B305" s="227" t="s">
        <v>714</v>
      </c>
      <c r="C305" s="1414" t="s">
        <v>1737</v>
      </c>
      <c r="D305" s="1414"/>
      <c r="E305" s="1414"/>
      <c r="F305" s="1414"/>
      <c r="G305" s="1415"/>
      <c r="H305" s="1574" t="s">
        <v>1385</v>
      </c>
      <c r="I305" s="1685"/>
      <c r="J305" s="1575"/>
      <c r="K305" s="1756" t="s">
        <v>1449</v>
      </c>
      <c r="L305" s="2194"/>
      <c r="M305" s="2195"/>
      <c r="N305" s="2196"/>
      <c r="O305" s="1708"/>
      <c r="P305" s="1709"/>
    </row>
    <row r="306" spans="2:16" ht="24.75" customHeight="1">
      <c r="B306" s="195" t="s">
        <v>394</v>
      </c>
      <c r="C306" s="1414" t="s">
        <v>1738</v>
      </c>
      <c r="D306" s="1414"/>
      <c r="E306" s="1414"/>
      <c r="F306" s="1414"/>
      <c r="G306" s="1415"/>
      <c r="H306" s="1574" t="s">
        <v>1520</v>
      </c>
      <c r="I306" s="1685"/>
      <c r="J306" s="1575"/>
      <c r="K306" s="1757"/>
      <c r="L306" s="2197"/>
      <c r="M306" s="2198"/>
      <c r="N306" s="2199"/>
      <c r="O306" s="1708"/>
      <c r="P306" s="1708"/>
    </row>
    <row r="307" spans="2:16" ht="40.5" customHeight="1">
      <c r="B307" s="198" t="s">
        <v>401</v>
      </c>
      <c r="C307" s="1414" t="s">
        <v>1739</v>
      </c>
      <c r="D307" s="1414"/>
      <c r="E307" s="1414"/>
      <c r="F307" s="1414"/>
      <c r="G307" s="1415"/>
      <c r="H307" s="1574" t="s">
        <v>92</v>
      </c>
      <c r="I307" s="1685"/>
      <c r="J307" s="1575"/>
      <c r="K307" s="1758"/>
      <c r="L307" s="2206"/>
      <c r="M307" s="2207"/>
      <c r="N307" s="2208"/>
      <c r="O307" s="1708"/>
      <c r="P307" s="1708"/>
    </row>
    <row r="308" spans="2:16" ht="37.5" customHeight="1">
      <c r="B308" s="233" t="s">
        <v>718</v>
      </c>
      <c r="C308" s="1414" t="s">
        <v>1741</v>
      </c>
      <c r="D308" s="1414"/>
      <c r="E308" s="1414"/>
      <c r="F308" s="1414"/>
      <c r="G308" s="1415"/>
      <c r="H308" s="1574" t="s">
        <v>1742</v>
      </c>
      <c r="I308" s="1685"/>
      <c r="J308" s="1575"/>
      <c r="K308" s="319" t="s">
        <v>1449</v>
      </c>
      <c r="L308" s="2191"/>
      <c r="M308" s="2192"/>
      <c r="N308" s="2193"/>
      <c r="O308" s="1708"/>
      <c r="P308" s="1708"/>
    </row>
    <row r="309" spans="2:16" ht="31.5" customHeight="1">
      <c r="B309" s="227" t="s">
        <v>720</v>
      </c>
      <c r="C309" s="1414" t="s">
        <v>1743</v>
      </c>
      <c r="D309" s="1414"/>
      <c r="E309" s="1414"/>
      <c r="F309" s="1414"/>
      <c r="G309" s="1415"/>
      <c r="H309" s="1574" t="s">
        <v>1385</v>
      </c>
      <c r="I309" s="1685"/>
      <c r="J309" s="1575"/>
      <c r="K309" s="319" t="s">
        <v>1449</v>
      </c>
      <c r="L309" s="2191"/>
      <c r="M309" s="2192"/>
      <c r="N309" s="2193"/>
      <c r="O309" s="1708"/>
      <c r="P309" s="1755"/>
    </row>
    <row r="310" spans="2:16" ht="39" customHeight="1">
      <c r="B310" s="253" t="s">
        <v>722</v>
      </c>
      <c r="C310" s="1414" t="s">
        <v>1744</v>
      </c>
      <c r="D310" s="1414"/>
      <c r="E310" s="1414"/>
      <c r="F310" s="1414"/>
      <c r="G310" s="1415"/>
      <c r="H310" s="1867" t="s">
        <v>1385</v>
      </c>
      <c r="I310" s="1868"/>
      <c r="J310" s="1869"/>
      <c r="K310" s="1756" t="s">
        <v>1449</v>
      </c>
      <c r="L310" s="2194" t="s">
        <v>2450</v>
      </c>
      <c r="M310" s="2195"/>
      <c r="N310" s="2196"/>
      <c r="O310" s="1709"/>
      <c r="P310" s="1709"/>
    </row>
    <row r="311" spans="2:16" ht="39" customHeight="1">
      <c r="B311" s="191" t="s">
        <v>724</v>
      </c>
      <c r="C311" s="1414" t="s">
        <v>1746</v>
      </c>
      <c r="D311" s="1414"/>
      <c r="E311" s="1414"/>
      <c r="F311" s="1414"/>
      <c r="G311" s="1415"/>
      <c r="H311" s="1574" t="s">
        <v>1413</v>
      </c>
      <c r="I311" s="1685"/>
      <c r="J311" s="1575"/>
      <c r="K311" s="1757"/>
      <c r="L311" s="2197"/>
      <c r="M311" s="2198"/>
      <c r="N311" s="2199"/>
      <c r="O311" s="1708"/>
      <c r="P311" s="1708"/>
    </row>
    <row r="312" spans="2:16" ht="39" customHeight="1">
      <c r="B312" s="214" t="s">
        <v>726</v>
      </c>
      <c r="C312" s="1414" t="s">
        <v>1747</v>
      </c>
      <c r="D312" s="1414"/>
      <c r="E312" s="1414"/>
      <c r="F312" s="1414"/>
      <c r="G312" s="1415"/>
      <c r="H312" s="1574" t="s">
        <v>2451</v>
      </c>
      <c r="I312" s="1685"/>
      <c r="J312" s="1575"/>
      <c r="K312" s="1757"/>
      <c r="L312" s="2197"/>
      <c r="M312" s="2198"/>
      <c r="N312" s="2199"/>
      <c r="O312" s="1708"/>
      <c r="P312" s="1708"/>
    </row>
    <row r="313" spans="2:16" ht="39" customHeight="1">
      <c r="B313" s="358" t="s">
        <v>394</v>
      </c>
      <c r="C313" s="1414" t="s">
        <v>1748</v>
      </c>
      <c r="D313" s="1414"/>
      <c r="E313" s="1414"/>
      <c r="F313" s="1414"/>
      <c r="G313" s="1415"/>
      <c r="H313" s="1574" t="s">
        <v>2451</v>
      </c>
      <c r="I313" s="1685"/>
      <c r="J313" s="1575"/>
      <c r="K313" s="1757"/>
      <c r="L313" s="2197"/>
      <c r="M313" s="2198"/>
      <c r="N313" s="2199"/>
      <c r="O313" s="1708"/>
      <c r="P313" s="1755"/>
    </row>
    <row r="314" spans="2:16" ht="52.5" customHeight="1">
      <c r="B314" s="298" t="s">
        <v>729</v>
      </c>
      <c r="C314" s="1414" t="s">
        <v>1749</v>
      </c>
      <c r="D314" s="1414"/>
      <c r="E314" s="1414"/>
      <c r="F314" s="1414"/>
      <c r="G314" s="1415"/>
      <c r="H314" s="1563" t="s">
        <v>1385</v>
      </c>
      <c r="I314" s="1655"/>
      <c r="J314" s="1564"/>
      <c r="K314" s="1757"/>
      <c r="L314" s="2197"/>
      <c r="M314" s="2198"/>
      <c r="N314" s="2199"/>
      <c r="O314" s="1443"/>
      <c r="P314" s="1443"/>
    </row>
    <row r="315" spans="2:16" ht="32.25" customHeight="1">
      <c r="B315" s="266" t="s">
        <v>394</v>
      </c>
      <c r="C315" s="1445" t="s">
        <v>1750</v>
      </c>
      <c r="D315" s="1445"/>
      <c r="E315" s="1445"/>
      <c r="F315" s="1445"/>
      <c r="G315" s="1817"/>
      <c r="H315" s="1574" t="s">
        <v>1482</v>
      </c>
      <c r="I315" s="1685"/>
      <c r="J315" s="1575"/>
      <c r="K315" s="1870"/>
      <c r="L315" s="2200"/>
      <c r="M315" s="2201"/>
      <c r="N315" s="2202"/>
      <c r="O315" s="1444"/>
      <c r="P315" s="1444"/>
    </row>
    <row r="316" spans="2:16" ht="21.75" customHeight="1">
      <c r="B316" s="1416" t="s">
        <v>1751</v>
      </c>
      <c r="C316" s="1417"/>
      <c r="D316" s="1417"/>
      <c r="E316" s="1417"/>
      <c r="F316" s="1417"/>
      <c r="G316" s="1417"/>
      <c r="H316" s="1417"/>
      <c r="I316" s="1417"/>
      <c r="J316" s="1417"/>
      <c r="K316" s="1417"/>
      <c r="L316" s="1417"/>
      <c r="M316" s="1417"/>
      <c r="N316" s="1417"/>
      <c r="O316" s="1417"/>
      <c r="P316" s="1418"/>
    </row>
    <row r="317" spans="2:16" ht="34.5" customHeight="1">
      <c r="B317" s="214" t="s">
        <v>733</v>
      </c>
      <c r="C317" s="1660" t="s">
        <v>1752</v>
      </c>
      <c r="D317" s="1660"/>
      <c r="E317" s="1660"/>
      <c r="F317" s="1660"/>
      <c r="G317" s="1743"/>
      <c r="H317" s="1574" t="s">
        <v>1779</v>
      </c>
      <c r="I317" s="1685"/>
      <c r="J317" s="1685"/>
      <c r="K317" s="1885" t="s">
        <v>1449</v>
      </c>
      <c r="L317" s="2188"/>
      <c r="M317" s="2189"/>
      <c r="N317" s="2190"/>
      <c r="O317" s="1759" t="s">
        <v>1475</v>
      </c>
      <c r="P317" s="1759"/>
    </row>
    <row r="318" spans="2:16" ht="30.75" customHeight="1">
      <c r="B318" s="195" t="s">
        <v>394</v>
      </c>
      <c r="C318" s="1414" t="s">
        <v>1755</v>
      </c>
      <c r="D318" s="1414"/>
      <c r="E318" s="1414"/>
      <c r="F318" s="1414"/>
      <c r="G318" s="1415"/>
      <c r="H318" s="1574" t="s">
        <v>1385</v>
      </c>
      <c r="I318" s="1685"/>
      <c r="J318" s="1575"/>
      <c r="K318" s="1757"/>
      <c r="L318" s="1691"/>
      <c r="M318" s="1692"/>
      <c r="N318" s="1693"/>
      <c r="O318" s="1708"/>
      <c r="P318" s="1708"/>
    </row>
    <row r="319" spans="2:16" ht="39" customHeight="1">
      <c r="B319" s="195" t="s">
        <v>401</v>
      </c>
      <c r="C319" s="1414" t="s">
        <v>1756</v>
      </c>
      <c r="D319" s="1414"/>
      <c r="E319" s="1414"/>
      <c r="F319" s="1414"/>
      <c r="G319" s="1415"/>
      <c r="H319" s="1574" t="s">
        <v>2452</v>
      </c>
      <c r="I319" s="1685"/>
      <c r="J319" s="1575"/>
      <c r="K319" s="1757"/>
      <c r="L319" s="1691"/>
      <c r="M319" s="1692"/>
      <c r="N319" s="1693"/>
      <c r="O319" s="1708"/>
      <c r="P319" s="1708"/>
    </row>
    <row r="320" spans="2:16" ht="35.25" customHeight="1">
      <c r="B320" s="214" t="s">
        <v>737</v>
      </c>
      <c r="C320" s="1414" t="s">
        <v>1757</v>
      </c>
      <c r="D320" s="1414"/>
      <c r="E320" s="1414"/>
      <c r="F320" s="1414"/>
      <c r="G320" s="1415"/>
      <c r="H320" s="1574" t="s">
        <v>1520</v>
      </c>
      <c r="I320" s="1685"/>
      <c r="J320" s="1575"/>
      <c r="K320" s="1757"/>
      <c r="L320" s="1983"/>
      <c r="M320" s="2049"/>
      <c r="N320" s="1984"/>
      <c r="O320" s="1708"/>
      <c r="P320" s="1708"/>
    </row>
    <row r="321" spans="1:16" ht="39" customHeight="1">
      <c r="B321" s="195" t="s">
        <v>394</v>
      </c>
      <c r="C321" s="1414" t="s">
        <v>1758</v>
      </c>
      <c r="D321" s="1414"/>
      <c r="E321" s="1414"/>
      <c r="F321" s="1414"/>
      <c r="G321" s="1415"/>
      <c r="H321" s="1574" t="s">
        <v>92</v>
      </c>
      <c r="I321" s="1685"/>
      <c r="J321" s="1575"/>
      <c r="K321" s="1756" t="s">
        <v>1449</v>
      </c>
      <c r="L321" s="1576"/>
      <c r="M321" s="1577"/>
      <c r="N321" s="1690"/>
      <c r="O321" s="1708"/>
      <c r="P321" s="1708"/>
    </row>
    <row r="322" spans="1:16" ht="31.5" customHeight="1">
      <c r="B322" s="198" t="s">
        <v>401</v>
      </c>
      <c r="C322" s="1414" t="s">
        <v>1760</v>
      </c>
      <c r="D322" s="1414"/>
      <c r="E322" s="1414"/>
      <c r="F322" s="1414"/>
      <c r="G322" s="1415"/>
      <c r="H322" s="1563" t="s">
        <v>1520</v>
      </c>
      <c r="I322" s="1655"/>
      <c r="J322" s="1564"/>
      <c r="K322" s="1757"/>
      <c r="L322" s="1983"/>
      <c r="M322" s="2049"/>
      <c r="N322" s="1984"/>
      <c r="O322" s="1755"/>
      <c r="P322" s="1755"/>
    </row>
    <row r="323" spans="1:16" ht="54" customHeight="1">
      <c r="B323" s="2182" t="s">
        <v>1761</v>
      </c>
      <c r="C323" s="2183"/>
      <c r="D323" s="2183"/>
      <c r="E323" s="2183"/>
      <c r="F323" s="2183"/>
      <c r="G323" s="2183"/>
      <c r="H323" s="2183"/>
      <c r="I323" s="2183"/>
      <c r="J323" s="2183"/>
      <c r="K323" s="2183"/>
      <c r="L323" s="2183"/>
      <c r="M323" s="2183"/>
      <c r="N323" s="2184"/>
      <c r="O323" s="375"/>
      <c r="P323" s="375"/>
    </row>
    <row r="324" spans="1:16" ht="112.5" customHeight="1">
      <c r="B324" s="508" t="s">
        <v>742</v>
      </c>
      <c r="C324" s="1464" t="s">
        <v>1762</v>
      </c>
      <c r="D324" s="1464"/>
      <c r="E324" s="1464"/>
      <c r="F324" s="1464"/>
      <c r="G324" s="1464"/>
      <c r="H324" s="1464"/>
      <c r="I324" s="1464"/>
      <c r="J324" s="1464"/>
      <c r="K324" s="1464"/>
      <c r="L324" s="1464"/>
      <c r="M324" s="1464"/>
      <c r="N324" s="2185"/>
      <c r="O324" s="1709"/>
      <c r="P324" s="1709"/>
    </row>
    <row r="325" spans="1:16" ht="42" customHeight="1">
      <c r="A325" s="611"/>
      <c r="B325" s="509" t="s">
        <v>394</v>
      </c>
      <c r="C325" s="1464" t="s">
        <v>2453</v>
      </c>
      <c r="D325" s="1464"/>
      <c r="E325" s="1464"/>
      <c r="F325" s="1464"/>
      <c r="G325" s="1464"/>
      <c r="H325" s="1464"/>
      <c r="I325" s="1464"/>
      <c r="J325" s="1464"/>
      <c r="K325" s="1465"/>
      <c r="L325" s="1900" t="s">
        <v>1449</v>
      </c>
      <c r="M325" s="1576"/>
      <c r="N325" s="1690"/>
      <c r="O325" s="1708"/>
      <c r="P325" s="1708"/>
    </row>
    <row r="326" spans="1:16" ht="28.5" customHeight="1">
      <c r="A326" s="611"/>
      <c r="B326" s="397"/>
      <c r="C326" s="294" t="s">
        <v>418</v>
      </c>
      <c r="D326" s="1414" t="s">
        <v>1764</v>
      </c>
      <c r="E326" s="1414"/>
      <c r="F326" s="1414"/>
      <c r="G326" s="1414"/>
      <c r="H326" s="1414"/>
      <c r="I326" s="1415"/>
      <c r="J326" s="1574" t="s">
        <v>1765</v>
      </c>
      <c r="K326" s="1575"/>
      <c r="L326" s="1901"/>
      <c r="M326" s="1691"/>
      <c r="N326" s="1693"/>
      <c r="O326" s="1708"/>
      <c r="P326" s="1708"/>
    </row>
    <row r="327" spans="1:16" ht="28.5" customHeight="1">
      <c r="A327" s="611"/>
      <c r="B327" s="397"/>
      <c r="C327" s="397" t="s">
        <v>508</v>
      </c>
      <c r="D327" s="1414" t="s">
        <v>1766</v>
      </c>
      <c r="E327" s="1414"/>
      <c r="F327" s="1414"/>
      <c r="G327" s="1414"/>
      <c r="H327" s="1414"/>
      <c r="I327" s="1415"/>
      <c r="J327" s="1574">
        <v>0</v>
      </c>
      <c r="K327" s="1575"/>
      <c r="L327" s="1901"/>
      <c r="M327" s="1691"/>
      <c r="N327" s="1693"/>
      <c r="O327" s="1708"/>
      <c r="P327" s="1708"/>
    </row>
    <row r="328" spans="1:16" ht="28.5" customHeight="1">
      <c r="A328" s="611"/>
      <c r="B328" s="397"/>
      <c r="C328" s="397" t="s">
        <v>510</v>
      </c>
      <c r="D328" s="1414" t="s">
        <v>1767</v>
      </c>
      <c r="E328" s="1414"/>
      <c r="F328" s="1414"/>
      <c r="G328" s="1415"/>
      <c r="H328" s="2175" t="s">
        <v>1768</v>
      </c>
      <c r="I328" s="2176"/>
      <c r="J328" s="3054" t="s">
        <v>749</v>
      </c>
      <c r="K328" s="2176"/>
      <c r="L328" s="1901"/>
      <c r="M328" s="1691"/>
      <c r="N328" s="1693"/>
      <c r="O328" s="1708"/>
      <c r="P328" s="1708"/>
    </row>
    <row r="329" spans="1:16" ht="33.75" customHeight="1">
      <c r="A329" s="611"/>
      <c r="B329" s="397"/>
      <c r="C329" s="397"/>
      <c r="D329" s="1414" t="s">
        <v>1769</v>
      </c>
      <c r="E329" s="1414"/>
      <c r="F329" s="1414"/>
      <c r="G329" s="1414"/>
      <c r="H329" s="1559"/>
      <c r="I329" s="1560"/>
      <c r="J329" s="1559"/>
      <c r="K329" s="1561"/>
      <c r="L329" s="1901"/>
      <c r="M329" s="1691"/>
      <c r="N329" s="1693"/>
      <c r="O329" s="1708"/>
      <c r="P329" s="1708"/>
    </row>
    <row r="330" spans="1:16" ht="28.5" customHeight="1">
      <c r="A330" s="611"/>
      <c r="B330" s="397"/>
      <c r="C330" s="397" t="s">
        <v>512</v>
      </c>
      <c r="D330" s="1414" t="s">
        <v>1771</v>
      </c>
      <c r="E330" s="1414"/>
      <c r="F330" s="1414"/>
      <c r="G330" s="1414"/>
      <c r="H330" s="1414"/>
      <c r="I330" s="1415"/>
      <c r="J330" s="1574">
        <v>0</v>
      </c>
      <c r="K330" s="1575"/>
      <c r="L330" s="1901"/>
      <c r="M330" s="1691"/>
      <c r="N330" s="1693"/>
      <c r="O330" s="1708"/>
      <c r="P330" s="1708"/>
    </row>
    <row r="331" spans="1:16" ht="34.5" customHeight="1">
      <c r="A331" s="611"/>
      <c r="B331" s="509" t="s">
        <v>401</v>
      </c>
      <c r="C331" s="1464" t="s">
        <v>1772</v>
      </c>
      <c r="D331" s="1464"/>
      <c r="E331" s="1464"/>
      <c r="F331" s="1464"/>
      <c r="G331" s="1464"/>
      <c r="H331" s="1464"/>
      <c r="I331" s="1464"/>
      <c r="J331" s="1464"/>
      <c r="K331" s="1465"/>
      <c r="L331" s="1901"/>
      <c r="M331" s="1691"/>
      <c r="N331" s="1693"/>
      <c r="O331" s="1708"/>
      <c r="P331" s="1708"/>
    </row>
    <row r="332" spans="1:16" ht="34.5" customHeight="1">
      <c r="A332" s="611"/>
      <c r="B332" s="397"/>
      <c r="C332" s="397" t="s">
        <v>418</v>
      </c>
      <c r="D332" s="1414" t="s">
        <v>1764</v>
      </c>
      <c r="E332" s="1414"/>
      <c r="F332" s="1414"/>
      <c r="G332" s="1414"/>
      <c r="H332" s="1414"/>
      <c r="I332" s="1415"/>
      <c r="J332" s="1563" t="s">
        <v>1765</v>
      </c>
      <c r="K332" s="1564"/>
      <c r="L332" s="1901"/>
      <c r="M332" s="1691"/>
      <c r="N332" s="1693"/>
      <c r="O332" s="1708"/>
      <c r="P332" s="1708"/>
    </row>
    <row r="333" spans="1:16" ht="28.5" customHeight="1">
      <c r="A333" s="611"/>
      <c r="B333" s="397"/>
      <c r="C333" s="397" t="s">
        <v>508</v>
      </c>
      <c r="D333" s="1414" t="s">
        <v>1766</v>
      </c>
      <c r="E333" s="1414"/>
      <c r="F333" s="1414"/>
      <c r="G333" s="1414"/>
      <c r="H333" s="1414"/>
      <c r="I333" s="1415"/>
      <c r="J333" s="1574" t="s">
        <v>1779</v>
      </c>
      <c r="K333" s="1575"/>
      <c r="L333" s="1901"/>
      <c r="M333" s="1691"/>
      <c r="N333" s="1693"/>
      <c r="O333" s="1708"/>
      <c r="P333" s="1708"/>
    </row>
    <row r="334" spans="1:16" ht="28.5" customHeight="1">
      <c r="A334" s="611"/>
      <c r="B334" s="397"/>
      <c r="C334" s="397" t="s">
        <v>510</v>
      </c>
      <c r="D334" s="1414" t="s">
        <v>1767</v>
      </c>
      <c r="E334" s="1414"/>
      <c r="F334" s="1414"/>
      <c r="G334" s="1415"/>
      <c r="H334" s="2175" t="s">
        <v>1768</v>
      </c>
      <c r="I334" s="2176"/>
      <c r="J334" s="3054" t="s">
        <v>749</v>
      </c>
      <c r="K334" s="2176"/>
      <c r="L334" s="1901"/>
      <c r="M334" s="1691"/>
      <c r="N334" s="1693"/>
      <c r="O334" s="1708"/>
      <c r="P334" s="1708"/>
    </row>
    <row r="335" spans="1:16" ht="28.5" customHeight="1">
      <c r="A335" s="611"/>
      <c r="B335" s="510"/>
      <c r="C335" s="510"/>
      <c r="D335" s="511"/>
      <c r="E335" s="511"/>
      <c r="F335" s="511"/>
      <c r="G335" s="511"/>
      <c r="H335" s="2179"/>
      <c r="I335" s="2180"/>
      <c r="J335" s="2179"/>
      <c r="K335" s="2181"/>
      <c r="L335" s="1901"/>
      <c r="M335" s="1691"/>
      <c r="N335" s="1693"/>
      <c r="O335" s="1708"/>
      <c r="P335" s="1708"/>
    </row>
    <row r="336" spans="1:16" ht="28.5" customHeight="1">
      <c r="A336" s="611"/>
      <c r="B336" s="397"/>
      <c r="C336" s="397" t="s">
        <v>512</v>
      </c>
      <c r="D336" s="1414" t="s">
        <v>1774</v>
      </c>
      <c r="E336" s="1414"/>
      <c r="F336" s="1414"/>
      <c r="G336" s="1414"/>
      <c r="H336" s="1414"/>
      <c r="I336" s="1415"/>
      <c r="J336" s="1574">
        <v>0</v>
      </c>
      <c r="K336" s="1575"/>
      <c r="L336" s="1901"/>
      <c r="M336" s="1691"/>
      <c r="N336" s="1693"/>
      <c r="O336" s="1708"/>
      <c r="P336" s="1708"/>
    </row>
    <row r="337" spans="1:16" ht="39.75" customHeight="1">
      <c r="A337" s="611"/>
      <c r="B337" s="509" t="s">
        <v>403</v>
      </c>
      <c r="C337" s="1464" t="s">
        <v>1775</v>
      </c>
      <c r="D337" s="1464"/>
      <c r="E337" s="1464"/>
      <c r="F337" s="1464"/>
      <c r="G337" s="1464"/>
      <c r="H337" s="1464"/>
      <c r="I337" s="1464"/>
      <c r="J337" s="1464"/>
      <c r="K337" s="1465"/>
      <c r="L337" s="1901"/>
      <c r="M337" s="1691"/>
      <c r="N337" s="1693"/>
      <c r="O337" s="1708"/>
      <c r="P337" s="1708"/>
    </row>
    <row r="338" spans="1:16" ht="28.5" customHeight="1">
      <c r="A338" s="611"/>
      <c r="B338" s="205"/>
      <c r="C338" s="397" t="s">
        <v>418</v>
      </c>
      <c r="D338" s="1414" t="s">
        <v>1764</v>
      </c>
      <c r="E338" s="1414"/>
      <c r="F338" s="1414"/>
      <c r="G338" s="1414"/>
      <c r="H338" s="1414"/>
      <c r="I338" s="1415"/>
      <c r="J338" s="1574" t="s">
        <v>1765</v>
      </c>
      <c r="K338" s="1575"/>
      <c r="L338" s="1901"/>
      <c r="M338" s="1691"/>
      <c r="N338" s="1693"/>
      <c r="O338" s="1708"/>
      <c r="P338" s="1708"/>
    </row>
    <row r="339" spans="1:16" ht="28.5" customHeight="1">
      <c r="A339" s="611"/>
      <c r="B339" s="205"/>
      <c r="C339" s="397" t="s">
        <v>508</v>
      </c>
      <c r="D339" s="1414" t="s">
        <v>1766</v>
      </c>
      <c r="E339" s="1414"/>
      <c r="F339" s="1414"/>
      <c r="G339" s="1414"/>
      <c r="H339" s="1414"/>
      <c r="I339" s="1415"/>
      <c r="J339" s="1574" t="s">
        <v>1779</v>
      </c>
      <c r="K339" s="1575"/>
      <c r="L339" s="1901"/>
      <c r="M339" s="1691"/>
      <c r="N339" s="1693"/>
      <c r="O339" s="1708"/>
      <c r="P339" s="1708"/>
    </row>
    <row r="340" spans="1:16" ht="28.5" customHeight="1">
      <c r="A340" s="611"/>
      <c r="B340" s="198"/>
      <c r="C340" s="397" t="s">
        <v>510</v>
      </c>
      <c r="D340" s="1414" t="s">
        <v>1767</v>
      </c>
      <c r="E340" s="1414"/>
      <c r="F340" s="1414"/>
      <c r="G340" s="1415"/>
      <c r="H340" s="2175" t="s">
        <v>1768</v>
      </c>
      <c r="I340" s="2176"/>
      <c r="J340" s="3054" t="s">
        <v>749</v>
      </c>
      <c r="K340" s="2176"/>
      <c r="L340" s="1901"/>
      <c r="M340" s="1691"/>
      <c r="N340" s="1693"/>
      <c r="O340" s="1708"/>
      <c r="P340" s="1708"/>
    </row>
    <row r="341" spans="1:16" ht="28.5" customHeight="1">
      <c r="A341" s="611"/>
      <c r="B341" s="510"/>
      <c r="C341" s="510"/>
      <c r="D341" s="511"/>
      <c r="E341" s="511"/>
      <c r="F341" s="511"/>
      <c r="G341" s="511"/>
      <c r="H341" s="2179"/>
      <c r="I341" s="2180"/>
      <c r="J341" s="2179"/>
      <c r="K341" s="2181"/>
      <c r="L341" s="1901"/>
      <c r="M341" s="1691"/>
      <c r="N341" s="1693"/>
      <c r="O341" s="1708"/>
      <c r="P341" s="1708"/>
    </row>
    <row r="342" spans="1:16" ht="28.5" customHeight="1">
      <c r="A342" s="611"/>
      <c r="B342" s="205"/>
      <c r="C342" s="397" t="s">
        <v>512</v>
      </c>
      <c r="D342" s="1414" t="s">
        <v>1777</v>
      </c>
      <c r="E342" s="1414"/>
      <c r="F342" s="1414"/>
      <c r="G342" s="1414"/>
      <c r="H342" s="1414"/>
      <c r="I342" s="1415"/>
      <c r="J342" s="1574">
        <v>0</v>
      </c>
      <c r="K342" s="1575"/>
      <c r="L342" s="1901"/>
      <c r="M342" s="1691"/>
      <c r="N342" s="1693"/>
      <c r="O342" s="1708"/>
      <c r="P342" s="1708"/>
    </row>
    <row r="343" spans="1:16" ht="39.75" customHeight="1">
      <c r="A343" s="611"/>
      <c r="B343" s="189" t="s">
        <v>405</v>
      </c>
      <c r="C343" s="1464" t="s">
        <v>1778</v>
      </c>
      <c r="D343" s="1464"/>
      <c r="E343" s="1464"/>
      <c r="F343" s="1464"/>
      <c r="G343" s="1464"/>
      <c r="H343" s="1464"/>
      <c r="I343" s="1464"/>
      <c r="J343" s="1464"/>
      <c r="K343" s="1465"/>
      <c r="L343" s="1901"/>
      <c r="M343" s="1691"/>
      <c r="N343" s="1693"/>
      <c r="O343" s="1708"/>
      <c r="P343" s="1708"/>
    </row>
    <row r="344" spans="1:16" ht="28.5" customHeight="1">
      <c r="A344" s="611"/>
      <c r="B344" s="205"/>
      <c r="C344" s="397" t="s">
        <v>418</v>
      </c>
      <c r="D344" s="1414" t="s">
        <v>1764</v>
      </c>
      <c r="E344" s="1414"/>
      <c r="F344" s="1414"/>
      <c r="G344" s="1414"/>
      <c r="H344" s="1414"/>
      <c r="I344" s="1415"/>
      <c r="J344" s="1574" t="s">
        <v>1765</v>
      </c>
      <c r="K344" s="1575"/>
      <c r="L344" s="1901"/>
      <c r="M344" s="1691"/>
      <c r="N344" s="1693"/>
      <c r="O344" s="1708"/>
      <c r="P344" s="1708"/>
    </row>
    <row r="345" spans="1:16" ht="28.5" customHeight="1">
      <c r="A345" s="611"/>
      <c r="B345" s="205"/>
      <c r="C345" s="397" t="s">
        <v>508</v>
      </c>
      <c r="D345" s="1414" t="s">
        <v>1766</v>
      </c>
      <c r="E345" s="1414"/>
      <c r="F345" s="1414"/>
      <c r="G345" s="1414"/>
      <c r="H345" s="1414"/>
      <c r="I345" s="1415"/>
      <c r="J345" s="1574" t="s">
        <v>1779</v>
      </c>
      <c r="K345" s="1575"/>
      <c r="L345" s="1901"/>
      <c r="M345" s="1691"/>
      <c r="N345" s="1693"/>
      <c r="O345" s="1708"/>
      <c r="P345" s="1708"/>
    </row>
    <row r="346" spans="1:16" ht="28.5" customHeight="1">
      <c r="A346" s="611"/>
      <c r="B346" s="198"/>
      <c r="C346" s="397" t="s">
        <v>510</v>
      </c>
      <c r="D346" s="1414" t="s">
        <v>1767</v>
      </c>
      <c r="E346" s="1414"/>
      <c r="F346" s="1414"/>
      <c r="G346" s="1415"/>
      <c r="H346" s="2175" t="s">
        <v>1768</v>
      </c>
      <c r="I346" s="2176"/>
      <c r="J346" s="3054" t="s">
        <v>749</v>
      </c>
      <c r="K346" s="2176"/>
      <c r="L346" s="1901"/>
      <c r="M346" s="1691"/>
      <c r="N346" s="1693"/>
      <c r="O346" s="1708"/>
      <c r="P346" s="1708"/>
    </row>
    <row r="347" spans="1:16" ht="28.5" customHeight="1">
      <c r="A347" s="611"/>
      <c r="B347" s="510"/>
      <c r="C347" s="510"/>
      <c r="D347" s="511"/>
      <c r="E347" s="511"/>
      <c r="F347" s="511"/>
      <c r="G347" s="511"/>
      <c r="H347" s="2179"/>
      <c r="I347" s="2180"/>
      <c r="J347" s="2179"/>
      <c r="K347" s="2181"/>
      <c r="L347" s="1901"/>
      <c r="M347" s="1691"/>
      <c r="N347" s="1693"/>
      <c r="O347" s="1708"/>
      <c r="P347" s="1708"/>
    </row>
    <row r="348" spans="1:16" ht="28.5" customHeight="1">
      <c r="A348" s="611"/>
      <c r="B348" s="205"/>
      <c r="C348" s="397" t="s">
        <v>512</v>
      </c>
      <c r="D348" s="1414" t="s">
        <v>1781</v>
      </c>
      <c r="E348" s="1414"/>
      <c r="F348" s="1414"/>
      <c r="G348" s="1414"/>
      <c r="H348" s="1414"/>
      <c r="I348" s="1415"/>
      <c r="J348" s="1574">
        <v>0</v>
      </c>
      <c r="K348" s="1575"/>
      <c r="L348" s="1901"/>
      <c r="M348" s="1691"/>
      <c r="N348" s="1693"/>
      <c r="O348" s="1708"/>
      <c r="P348" s="1708"/>
    </row>
    <row r="349" spans="1:16" ht="39.75" customHeight="1">
      <c r="A349" s="611"/>
      <c r="B349" s="189" t="s">
        <v>408</v>
      </c>
      <c r="C349" s="1464" t="s">
        <v>1782</v>
      </c>
      <c r="D349" s="1464"/>
      <c r="E349" s="1464"/>
      <c r="F349" s="1464"/>
      <c r="G349" s="1464"/>
      <c r="H349" s="1464"/>
      <c r="I349" s="1464"/>
      <c r="J349" s="1464"/>
      <c r="K349" s="1465"/>
      <c r="L349" s="1901"/>
      <c r="M349" s="1691"/>
      <c r="N349" s="1693"/>
      <c r="O349" s="1708"/>
      <c r="P349" s="1708"/>
    </row>
    <row r="350" spans="1:16" ht="28.5" customHeight="1">
      <c r="A350" s="611"/>
      <c r="B350" s="205"/>
      <c r="C350" s="398" t="s">
        <v>418</v>
      </c>
      <c r="D350" s="1414" t="s">
        <v>1764</v>
      </c>
      <c r="E350" s="1414"/>
      <c r="F350" s="1414"/>
      <c r="G350" s="1414"/>
      <c r="H350" s="1414"/>
      <c r="I350" s="1415"/>
      <c r="J350" s="1574" t="s">
        <v>1765</v>
      </c>
      <c r="K350" s="1575"/>
      <c r="L350" s="1901"/>
      <c r="M350" s="1691"/>
      <c r="N350" s="1693"/>
      <c r="O350" s="1708"/>
      <c r="P350" s="1708"/>
    </row>
    <row r="351" spans="1:16" ht="28.5" customHeight="1">
      <c r="A351" s="611"/>
      <c r="B351" s="205"/>
      <c r="C351" s="397" t="s">
        <v>508</v>
      </c>
      <c r="D351" s="1414" t="s">
        <v>1766</v>
      </c>
      <c r="E351" s="1414"/>
      <c r="F351" s="1414"/>
      <c r="G351" s="1414"/>
      <c r="H351" s="1414"/>
      <c r="I351" s="1415"/>
      <c r="J351" s="1574" t="s">
        <v>1779</v>
      </c>
      <c r="K351" s="1575"/>
      <c r="L351" s="1901"/>
      <c r="M351" s="1691"/>
      <c r="N351" s="1693"/>
      <c r="O351" s="1708"/>
      <c r="P351" s="1708"/>
    </row>
    <row r="352" spans="1:16" ht="28.5" customHeight="1">
      <c r="A352" s="611"/>
      <c r="B352" s="198"/>
      <c r="C352" s="397" t="s">
        <v>510</v>
      </c>
      <c r="D352" s="1414" t="s">
        <v>1767</v>
      </c>
      <c r="E352" s="1414"/>
      <c r="F352" s="1414"/>
      <c r="G352" s="1415"/>
      <c r="H352" s="2175" t="s">
        <v>1768</v>
      </c>
      <c r="I352" s="2176"/>
      <c r="J352" s="3054" t="s">
        <v>749</v>
      </c>
      <c r="K352" s="2176"/>
      <c r="L352" s="1901"/>
      <c r="M352" s="1691"/>
      <c r="N352" s="1693"/>
      <c r="O352" s="1708"/>
      <c r="P352" s="1708"/>
    </row>
    <row r="353" spans="1:16" ht="28.5" customHeight="1">
      <c r="A353" s="611"/>
      <c r="B353" s="510"/>
      <c r="C353" s="510"/>
      <c r="D353" s="511"/>
      <c r="E353" s="511"/>
      <c r="F353" s="511"/>
      <c r="G353" s="511"/>
      <c r="H353" s="2179"/>
      <c r="I353" s="2180"/>
      <c r="J353" s="2179"/>
      <c r="K353" s="2181"/>
      <c r="L353" s="1901"/>
      <c r="M353" s="1691"/>
      <c r="N353" s="1693"/>
      <c r="O353" s="1708"/>
      <c r="P353" s="1708"/>
    </row>
    <row r="354" spans="1:16" ht="28.5" customHeight="1">
      <c r="A354" s="611"/>
      <c r="B354" s="205"/>
      <c r="C354" s="397" t="s">
        <v>512</v>
      </c>
      <c r="D354" s="1414" t="s">
        <v>1781</v>
      </c>
      <c r="E354" s="1414"/>
      <c r="F354" s="1414"/>
      <c r="G354" s="1414"/>
      <c r="H354" s="1414"/>
      <c r="I354" s="1415"/>
      <c r="J354" s="1574">
        <v>0</v>
      </c>
      <c r="K354" s="1575"/>
      <c r="L354" s="1901"/>
      <c r="M354" s="1691"/>
      <c r="N354" s="1693"/>
      <c r="O354" s="1708"/>
      <c r="P354" s="1708"/>
    </row>
    <row r="355" spans="1:16" ht="25.5" customHeight="1">
      <c r="A355" s="611"/>
      <c r="B355" s="205" t="s">
        <v>410</v>
      </c>
      <c r="C355" s="1414" t="s">
        <v>1548</v>
      </c>
      <c r="D355" s="1414"/>
      <c r="E355" s="1414"/>
      <c r="F355" s="1414"/>
      <c r="G355" s="1414"/>
      <c r="H355" s="1414"/>
      <c r="I355" s="1414"/>
      <c r="J355" s="1414"/>
      <c r="K355" s="1415"/>
      <c r="L355" s="1901"/>
      <c r="M355" s="1691"/>
      <c r="N355" s="1693"/>
      <c r="O355" s="1708"/>
      <c r="P355" s="1708"/>
    </row>
    <row r="356" spans="1:16" ht="28.5" customHeight="1">
      <c r="A356" s="611"/>
      <c r="B356" s="205"/>
      <c r="C356" s="398" t="s">
        <v>418</v>
      </c>
      <c r="D356" s="1414" t="s">
        <v>1764</v>
      </c>
      <c r="E356" s="1414"/>
      <c r="F356" s="1414"/>
      <c r="G356" s="1414"/>
      <c r="H356" s="1414"/>
      <c r="I356" s="1415"/>
      <c r="J356" s="1574" t="s">
        <v>1765</v>
      </c>
      <c r="K356" s="1575"/>
      <c r="L356" s="1901"/>
      <c r="M356" s="1691"/>
      <c r="N356" s="1693"/>
      <c r="O356" s="1708"/>
      <c r="P356" s="1708"/>
    </row>
    <row r="357" spans="1:16" ht="28.5" customHeight="1">
      <c r="A357" s="611"/>
      <c r="B357" s="205"/>
      <c r="C357" s="397" t="s">
        <v>508</v>
      </c>
      <c r="D357" s="1414" t="s">
        <v>1766</v>
      </c>
      <c r="E357" s="1414"/>
      <c r="F357" s="1414"/>
      <c r="G357" s="1414"/>
      <c r="H357" s="1414"/>
      <c r="I357" s="1415"/>
      <c r="J357" s="1574" t="s">
        <v>1779</v>
      </c>
      <c r="K357" s="1575"/>
      <c r="L357" s="1901"/>
      <c r="M357" s="1691"/>
      <c r="N357" s="1693"/>
      <c r="O357" s="1708"/>
      <c r="P357" s="1708"/>
    </row>
    <row r="358" spans="1:16" ht="28.5" customHeight="1">
      <c r="A358" s="611"/>
      <c r="B358" s="205"/>
      <c r="C358" s="397" t="s">
        <v>510</v>
      </c>
      <c r="D358" s="1414" t="s">
        <v>1767</v>
      </c>
      <c r="E358" s="1414"/>
      <c r="F358" s="1414"/>
      <c r="G358" s="1415"/>
      <c r="H358" s="2175" t="s">
        <v>1768</v>
      </c>
      <c r="I358" s="2176"/>
      <c r="J358" s="3054" t="s">
        <v>749</v>
      </c>
      <c r="K358" s="2176"/>
      <c r="L358" s="1901"/>
      <c r="M358" s="1691"/>
      <c r="N358" s="1693"/>
      <c r="O358" s="1708"/>
      <c r="P358" s="1708"/>
    </row>
    <row r="359" spans="1:16" ht="28.5" customHeight="1">
      <c r="A359" s="611"/>
      <c r="B359" s="510"/>
      <c r="C359" s="510"/>
      <c r="D359" s="511"/>
      <c r="E359" s="511"/>
      <c r="F359" s="511"/>
      <c r="G359" s="511"/>
      <c r="H359" s="2179"/>
      <c r="I359" s="2180"/>
      <c r="J359" s="2179"/>
      <c r="K359" s="2181"/>
      <c r="L359" s="1901"/>
      <c r="M359" s="1691"/>
      <c r="N359" s="1693"/>
      <c r="O359" s="1708"/>
      <c r="P359" s="1708"/>
    </row>
    <row r="360" spans="1:16" ht="28.5" customHeight="1">
      <c r="A360" s="611"/>
      <c r="B360" s="205"/>
      <c r="C360" s="397" t="s">
        <v>512</v>
      </c>
      <c r="D360" s="1414" t="s">
        <v>1785</v>
      </c>
      <c r="E360" s="1414"/>
      <c r="F360" s="1414"/>
      <c r="G360" s="1414"/>
      <c r="H360" s="1414"/>
      <c r="I360" s="1415"/>
      <c r="J360" s="1574">
        <v>0</v>
      </c>
      <c r="K360" s="1575"/>
      <c r="L360" s="1901"/>
      <c r="M360" s="1691"/>
      <c r="N360" s="1693"/>
      <c r="O360" s="1708"/>
      <c r="P360" s="1708"/>
    </row>
    <row r="361" spans="1:16" ht="25.5" customHeight="1">
      <c r="A361" s="611"/>
      <c r="B361" s="205" t="s">
        <v>413</v>
      </c>
      <c r="C361" s="1414" t="s">
        <v>1549</v>
      </c>
      <c r="D361" s="1414"/>
      <c r="E361" s="1414"/>
      <c r="F361" s="1414"/>
      <c r="G361" s="1414"/>
      <c r="H361" s="1414"/>
      <c r="I361" s="1414"/>
      <c r="J361" s="1414"/>
      <c r="K361" s="1415"/>
      <c r="L361" s="1901"/>
      <c r="M361" s="1691"/>
      <c r="N361" s="1693"/>
      <c r="O361" s="1708"/>
      <c r="P361" s="1708"/>
    </row>
    <row r="362" spans="1:16" ht="28.5" customHeight="1">
      <c r="A362" s="611"/>
      <c r="B362" s="205"/>
      <c r="C362" s="398" t="s">
        <v>418</v>
      </c>
      <c r="D362" s="1414" t="s">
        <v>1764</v>
      </c>
      <c r="E362" s="1414"/>
      <c r="F362" s="1414"/>
      <c r="G362" s="1414"/>
      <c r="H362" s="1414"/>
      <c r="I362" s="1415"/>
      <c r="J362" s="1574" t="s">
        <v>1765</v>
      </c>
      <c r="K362" s="1575"/>
      <c r="L362" s="1901"/>
      <c r="M362" s="1691"/>
      <c r="N362" s="1693"/>
      <c r="O362" s="1708"/>
      <c r="P362" s="1708"/>
    </row>
    <row r="363" spans="1:16" ht="28.5" customHeight="1">
      <c r="A363" s="611"/>
      <c r="B363" s="205"/>
      <c r="C363" s="397" t="s">
        <v>508</v>
      </c>
      <c r="D363" s="1414" t="s">
        <v>1766</v>
      </c>
      <c r="E363" s="1414"/>
      <c r="F363" s="1414"/>
      <c r="G363" s="1414"/>
      <c r="H363" s="1414"/>
      <c r="I363" s="1415"/>
      <c r="J363" s="1574" t="s">
        <v>1779</v>
      </c>
      <c r="K363" s="1575"/>
      <c r="L363" s="1901"/>
      <c r="M363" s="1691"/>
      <c r="N363" s="1693"/>
      <c r="O363" s="1708"/>
      <c r="P363" s="1708"/>
    </row>
    <row r="364" spans="1:16" ht="28.5" customHeight="1">
      <c r="A364" s="611"/>
      <c r="B364" s="205"/>
      <c r="C364" s="397" t="s">
        <v>510</v>
      </c>
      <c r="D364" s="1414" t="s">
        <v>1767</v>
      </c>
      <c r="E364" s="1414"/>
      <c r="F364" s="1414"/>
      <c r="G364" s="1415"/>
      <c r="H364" s="2175" t="s">
        <v>1768</v>
      </c>
      <c r="I364" s="2176"/>
      <c r="J364" s="3054" t="s">
        <v>749</v>
      </c>
      <c r="K364" s="2176"/>
      <c r="L364" s="1901"/>
      <c r="M364" s="1691"/>
      <c r="N364" s="1693"/>
      <c r="O364" s="1708"/>
      <c r="P364" s="1708"/>
    </row>
    <row r="365" spans="1:16" ht="28.5" customHeight="1">
      <c r="A365" s="611"/>
      <c r="B365" s="510"/>
      <c r="C365" s="510"/>
      <c r="D365" s="511"/>
      <c r="E365" s="511"/>
      <c r="F365" s="511"/>
      <c r="G365" s="511"/>
      <c r="H365" s="2179"/>
      <c r="I365" s="2180"/>
      <c r="J365" s="2179"/>
      <c r="K365" s="2181"/>
      <c r="L365" s="1901"/>
      <c r="M365" s="1691"/>
      <c r="N365" s="1693"/>
      <c r="O365" s="1708"/>
      <c r="P365" s="1708"/>
    </row>
    <row r="366" spans="1:16" ht="28.5" customHeight="1">
      <c r="A366" s="611"/>
      <c r="B366" s="205"/>
      <c r="C366" s="397" t="s">
        <v>512</v>
      </c>
      <c r="D366" s="1414" t="s">
        <v>1787</v>
      </c>
      <c r="E366" s="1414"/>
      <c r="F366" s="1414"/>
      <c r="G366" s="1414"/>
      <c r="H366" s="1414"/>
      <c r="I366" s="1415"/>
      <c r="J366" s="1574">
        <v>0</v>
      </c>
      <c r="K366" s="1575"/>
      <c r="L366" s="1901"/>
      <c r="M366" s="1691"/>
      <c r="N366" s="1693"/>
      <c r="O366" s="1708"/>
      <c r="P366" s="1708"/>
    </row>
    <row r="367" spans="1:16" ht="32.25" customHeight="1">
      <c r="A367" s="611"/>
      <c r="B367" s="334" t="s">
        <v>416</v>
      </c>
      <c r="C367" s="1464" t="s">
        <v>1788</v>
      </c>
      <c r="D367" s="1464"/>
      <c r="E367" s="1464"/>
      <c r="F367" s="1464"/>
      <c r="G367" s="1464"/>
      <c r="H367" s="1464"/>
      <c r="I367" s="1464"/>
      <c r="J367" s="1464"/>
      <c r="K367" s="1465"/>
      <c r="L367" s="1901"/>
      <c r="M367" s="1691"/>
      <c r="N367" s="1693"/>
      <c r="O367" s="1708"/>
      <c r="P367" s="1708"/>
    </row>
    <row r="368" spans="1:16" ht="28.5" customHeight="1">
      <c r="A368" s="611"/>
      <c r="B368" s="205"/>
      <c r="C368" s="398" t="s">
        <v>418</v>
      </c>
      <c r="D368" s="1414" t="s">
        <v>1764</v>
      </c>
      <c r="E368" s="1414"/>
      <c r="F368" s="1414"/>
      <c r="G368" s="1414"/>
      <c r="H368" s="1414"/>
      <c r="I368" s="1415"/>
      <c r="J368" s="1574" t="s">
        <v>1765</v>
      </c>
      <c r="K368" s="1575"/>
      <c r="L368" s="1901"/>
      <c r="M368" s="1691"/>
      <c r="N368" s="1693"/>
      <c r="O368" s="1708"/>
      <c r="P368" s="1708"/>
    </row>
    <row r="369" spans="1:16" ht="28.5" customHeight="1">
      <c r="A369" s="611"/>
      <c r="B369" s="205"/>
      <c r="C369" s="397" t="s">
        <v>508</v>
      </c>
      <c r="D369" s="1414" t="s">
        <v>1766</v>
      </c>
      <c r="E369" s="1414"/>
      <c r="F369" s="1414"/>
      <c r="G369" s="1414"/>
      <c r="H369" s="1414"/>
      <c r="I369" s="1415"/>
      <c r="J369" s="1574" t="s">
        <v>1779</v>
      </c>
      <c r="K369" s="1575"/>
      <c r="L369" s="1901"/>
      <c r="M369" s="1691"/>
      <c r="N369" s="1693"/>
      <c r="O369" s="1708"/>
      <c r="P369" s="1708"/>
    </row>
    <row r="370" spans="1:16" ht="28.5" customHeight="1">
      <c r="A370" s="611"/>
      <c r="B370" s="198"/>
      <c r="C370" s="294" t="s">
        <v>510</v>
      </c>
      <c r="D370" s="1414" t="s">
        <v>1767</v>
      </c>
      <c r="E370" s="1414"/>
      <c r="F370" s="1414"/>
      <c r="G370" s="1415"/>
      <c r="H370" s="2175" t="s">
        <v>1768</v>
      </c>
      <c r="I370" s="2176"/>
      <c r="J370" s="3054" t="s">
        <v>749</v>
      </c>
      <c r="K370" s="2176"/>
      <c r="L370" s="1901"/>
      <c r="M370" s="1691"/>
      <c r="N370" s="1693"/>
      <c r="O370" s="1708"/>
      <c r="P370" s="1708"/>
    </row>
    <row r="371" spans="1:16" ht="28.5" customHeight="1">
      <c r="A371" s="611"/>
      <c r="B371" s="510"/>
      <c r="C371" s="510"/>
      <c r="D371" s="511"/>
      <c r="E371" s="511"/>
      <c r="F371" s="511"/>
      <c r="G371" s="511"/>
      <c r="H371" s="2179"/>
      <c r="I371" s="2180"/>
      <c r="J371" s="2179"/>
      <c r="K371" s="2181"/>
      <c r="L371" s="1901"/>
      <c r="M371" s="1691"/>
      <c r="N371" s="1693"/>
      <c r="O371" s="1708"/>
      <c r="P371" s="1708"/>
    </row>
    <row r="372" spans="1:16" ht="28.5" customHeight="1">
      <c r="A372" s="611"/>
      <c r="B372" s="397"/>
      <c r="C372" s="397" t="s">
        <v>512</v>
      </c>
      <c r="D372" s="1414" t="s">
        <v>1790</v>
      </c>
      <c r="E372" s="1414"/>
      <c r="F372" s="1414"/>
      <c r="G372" s="1414"/>
      <c r="H372" s="1414"/>
      <c r="I372" s="1415"/>
      <c r="J372" s="1574">
        <v>0</v>
      </c>
      <c r="K372" s="1575"/>
      <c r="L372" s="1902"/>
      <c r="M372" s="1983"/>
      <c r="N372" s="1984"/>
      <c r="O372" s="1755"/>
      <c r="P372" s="1755"/>
    </row>
    <row r="373" spans="1:16" ht="49.5" customHeight="1">
      <c r="A373" s="611"/>
      <c r="B373" s="225" t="s">
        <v>764</v>
      </c>
      <c r="C373" s="1414" t="s">
        <v>1791</v>
      </c>
      <c r="D373" s="1414"/>
      <c r="E373" s="1414"/>
      <c r="F373" s="1414"/>
      <c r="G373" s="1415"/>
      <c r="H373" s="399" t="s">
        <v>1482</v>
      </c>
      <c r="I373" s="400" t="s">
        <v>1792</v>
      </c>
      <c r="J373" s="1804" t="s">
        <v>92</v>
      </c>
      <c r="K373" s="1805"/>
      <c r="L373" s="1805"/>
      <c r="M373" s="1805"/>
      <c r="N373" s="1806"/>
      <c r="O373" s="328"/>
      <c r="P373" s="328"/>
    </row>
    <row r="374" spans="1:16" ht="102" customHeight="1">
      <c r="A374" s="611"/>
      <c r="B374" s="225" t="s">
        <v>767</v>
      </c>
      <c r="C374" s="1464" t="s">
        <v>1793</v>
      </c>
      <c r="D374" s="1464"/>
      <c r="E374" s="1464"/>
      <c r="F374" s="1464"/>
      <c r="G374" s="1465"/>
      <c r="H374" s="299" t="s">
        <v>1482</v>
      </c>
      <c r="I374" s="319" t="s">
        <v>1449</v>
      </c>
      <c r="J374" s="1411"/>
      <c r="K374" s="1412"/>
      <c r="L374" s="1412"/>
      <c r="M374" s="1412"/>
      <c r="N374" s="1413"/>
      <c r="O374" s="1709"/>
      <c r="P374" s="1709"/>
    </row>
    <row r="375" spans="1:16" ht="48.75" customHeight="1">
      <c r="A375" s="611"/>
      <c r="B375" s="198" t="s">
        <v>394</v>
      </c>
      <c r="C375" s="1414" t="s">
        <v>1796</v>
      </c>
      <c r="D375" s="1414"/>
      <c r="E375" s="1414"/>
      <c r="F375" s="1414"/>
      <c r="G375" s="1415"/>
      <c r="H375" s="3052" t="s">
        <v>92</v>
      </c>
      <c r="I375" s="3052"/>
      <c r="J375" s="3052"/>
      <c r="K375" s="3052"/>
      <c r="L375" s="3052"/>
      <c r="M375" s="2172"/>
      <c r="N375" s="3053"/>
      <c r="O375" s="1755"/>
      <c r="P375" s="1755"/>
    </row>
    <row r="376" spans="1:16" ht="48" customHeight="1">
      <c r="A376" s="611"/>
      <c r="B376" s="190" t="s">
        <v>770</v>
      </c>
      <c r="C376" s="1414" t="s">
        <v>1798</v>
      </c>
      <c r="D376" s="1414"/>
      <c r="E376" s="1414"/>
      <c r="F376" s="1414"/>
      <c r="G376" s="1415"/>
      <c r="H376" s="1574" t="s">
        <v>1482</v>
      </c>
      <c r="I376" s="1685"/>
      <c r="J376" s="512" t="s">
        <v>1449</v>
      </c>
      <c r="K376" s="1576"/>
      <c r="L376" s="1577"/>
      <c r="M376" s="1577"/>
      <c r="N376" s="1690"/>
      <c r="O376" s="1709"/>
      <c r="P376" s="1709"/>
    </row>
    <row r="377" spans="1:16" ht="54" customHeight="1">
      <c r="B377" s="198" t="s">
        <v>394</v>
      </c>
      <c r="C377" s="1445" t="s">
        <v>1800</v>
      </c>
      <c r="D377" s="1445"/>
      <c r="E377" s="1445"/>
      <c r="F377" s="1445"/>
      <c r="G377" s="1817"/>
      <c r="H377" s="1927" t="s">
        <v>1477</v>
      </c>
      <c r="I377" s="1880"/>
      <c r="J377" s="512" t="s">
        <v>1449</v>
      </c>
      <c r="K377" s="1694"/>
      <c r="L377" s="1695"/>
      <c r="M377" s="1695"/>
      <c r="N377" s="1696"/>
      <c r="O377" s="1710"/>
      <c r="P377" s="1710"/>
    </row>
    <row r="378" spans="1:16" ht="48" customHeight="1">
      <c r="B378" s="1911" t="s">
        <v>1802</v>
      </c>
      <c r="C378" s="1912"/>
      <c r="D378" s="1912"/>
      <c r="E378" s="1912"/>
      <c r="F378" s="1912"/>
      <c r="G378" s="1913"/>
      <c r="H378" s="2164"/>
      <c r="I378" s="2165"/>
      <c r="J378" s="2165"/>
      <c r="K378" s="2165"/>
      <c r="L378" s="2165"/>
      <c r="M378" s="2165"/>
      <c r="N378" s="2166"/>
      <c r="O378" s="1916"/>
      <c r="P378" s="1917"/>
    </row>
    <row r="379" spans="1:16" ht="24" customHeight="1">
      <c r="B379" s="1416" t="s">
        <v>1803</v>
      </c>
      <c r="C379" s="1417"/>
      <c r="D379" s="1417"/>
      <c r="E379" s="1417"/>
      <c r="F379" s="1417"/>
      <c r="G379" s="1417"/>
      <c r="H379" s="1417"/>
      <c r="I379" s="1417"/>
      <c r="J379" s="1417"/>
      <c r="K379" s="1417"/>
      <c r="L379" s="1417"/>
      <c r="M379" s="1417"/>
      <c r="N379" s="1417"/>
      <c r="O379" s="1417"/>
      <c r="P379" s="1418"/>
    </row>
    <row r="380" spans="1:16" ht="37.5" customHeight="1">
      <c r="A380" s="611"/>
      <c r="B380" s="190" t="s">
        <v>774</v>
      </c>
      <c r="C380" s="1660" t="s">
        <v>1804</v>
      </c>
      <c r="D380" s="1660"/>
      <c r="E380" s="1660"/>
      <c r="F380" s="1660"/>
      <c r="G380" s="1743"/>
      <c r="H380" s="1574" t="s">
        <v>1385</v>
      </c>
      <c r="I380" s="1575"/>
      <c r="J380" s="513" t="s">
        <v>1449</v>
      </c>
      <c r="K380" s="1918"/>
      <c r="L380" s="1919"/>
      <c r="M380" s="1919"/>
      <c r="N380" s="1920"/>
      <c r="O380" s="1975"/>
      <c r="P380" s="1976"/>
    </row>
    <row r="381" spans="1:16" ht="72.75" customHeight="1">
      <c r="A381" s="611"/>
      <c r="B381" s="190" t="s">
        <v>776</v>
      </c>
      <c r="C381" s="1414" t="s">
        <v>1805</v>
      </c>
      <c r="D381" s="1414"/>
      <c r="E381" s="1414"/>
      <c r="F381" s="1414"/>
      <c r="G381" s="1415"/>
      <c r="H381" s="1574" t="s">
        <v>2454</v>
      </c>
      <c r="I381" s="1575"/>
      <c r="J381" s="401" t="s">
        <v>1449</v>
      </c>
      <c r="K381" s="1928"/>
      <c r="L381" s="1929"/>
      <c r="M381" s="1929"/>
      <c r="N381" s="1930"/>
      <c r="O381" s="1977"/>
      <c r="P381" s="1978"/>
    </row>
    <row r="382" spans="1:16" ht="72.75" customHeight="1">
      <c r="A382" s="611"/>
      <c r="B382" s="190" t="s">
        <v>778</v>
      </c>
      <c r="C382" s="1414" t="s">
        <v>1806</v>
      </c>
      <c r="D382" s="1414"/>
      <c r="E382" s="1414"/>
      <c r="F382" s="1414"/>
      <c r="G382" s="1415"/>
      <c r="H382" s="1574" t="s">
        <v>1385</v>
      </c>
      <c r="I382" s="1575"/>
      <c r="J382" s="401" t="s">
        <v>1449</v>
      </c>
      <c r="K382" s="1928"/>
      <c r="L382" s="1929"/>
      <c r="M382" s="1929"/>
      <c r="N382" s="1930"/>
      <c r="O382" s="1977"/>
      <c r="P382" s="1978"/>
    </row>
    <row r="383" spans="1:16" ht="72.75" customHeight="1">
      <c r="A383" s="611"/>
      <c r="B383" s="190"/>
      <c r="C383" s="190"/>
      <c r="D383" s="1414" t="s">
        <v>1808</v>
      </c>
      <c r="E383" s="1414"/>
      <c r="F383" s="1414"/>
      <c r="G383" s="1415"/>
      <c r="H383" s="1574" t="s">
        <v>1385</v>
      </c>
      <c r="I383" s="1575"/>
      <c r="J383" s="401" t="s">
        <v>1449</v>
      </c>
      <c r="K383" s="1928"/>
      <c r="L383" s="1929"/>
      <c r="M383" s="1929"/>
      <c r="N383" s="1930"/>
      <c r="O383" s="1977"/>
      <c r="P383" s="1978"/>
    </row>
    <row r="384" spans="1:16" ht="72.75" customHeight="1">
      <c r="A384" s="611"/>
      <c r="B384" s="190" t="s">
        <v>781</v>
      </c>
      <c r="C384" s="1414" t="s">
        <v>1809</v>
      </c>
      <c r="D384" s="1414"/>
      <c r="E384" s="1414"/>
      <c r="F384" s="1414"/>
      <c r="G384" s="1415"/>
      <c r="H384" s="1867" t="s">
        <v>2455</v>
      </c>
      <c r="I384" s="1869"/>
      <c r="J384" s="401" t="s">
        <v>1449</v>
      </c>
      <c r="K384" s="1928"/>
      <c r="L384" s="1929"/>
      <c r="M384" s="1929"/>
      <c r="N384" s="1930"/>
      <c r="O384" s="1977"/>
      <c r="P384" s="1978"/>
    </row>
    <row r="385" spans="1:16" ht="64.5" customHeight="1">
      <c r="A385" s="611"/>
      <c r="B385" s="190" t="s">
        <v>783</v>
      </c>
      <c r="C385" s="1414" t="s">
        <v>1811</v>
      </c>
      <c r="D385" s="1414"/>
      <c r="E385" s="1414"/>
      <c r="F385" s="1414"/>
      <c r="G385" s="1415"/>
      <c r="H385" s="1937" t="s">
        <v>2456</v>
      </c>
      <c r="I385" s="1938"/>
      <c r="J385" s="401" t="s">
        <v>1449</v>
      </c>
      <c r="K385" s="1928"/>
      <c r="L385" s="1929"/>
      <c r="M385" s="1929"/>
      <c r="N385" s="1930"/>
      <c r="O385" s="1977"/>
      <c r="P385" s="1978"/>
    </row>
    <row r="386" spans="1:16" ht="63.75" customHeight="1">
      <c r="A386" s="611"/>
      <c r="B386" s="190" t="s">
        <v>785</v>
      </c>
      <c r="C386" s="1414" t="s">
        <v>1813</v>
      </c>
      <c r="D386" s="1414"/>
      <c r="E386" s="1414"/>
      <c r="F386" s="1414"/>
      <c r="G386" s="1415"/>
      <c r="H386" s="1563" t="s">
        <v>2457</v>
      </c>
      <c r="I386" s="1564"/>
      <c r="J386" s="401" t="s">
        <v>1449</v>
      </c>
      <c r="K386" s="1928"/>
      <c r="L386" s="1929"/>
      <c r="M386" s="1929"/>
      <c r="N386" s="1930"/>
      <c r="O386" s="1977"/>
      <c r="P386" s="1978"/>
    </row>
    <row r="387" spans="1:16" ht="87.75" customHeight="1">
      <c r="A387" s="611"/>
      <c r="B387" s="225" t="s">
        <v>787</v>
      </c>
      <c r="C387" s="1414" t="s">
        <v>2458</v>
      </c>
      <c r="D387" s="1414"/>
      <c r="E387" s="1414"/>
      <c r="F387" s="1414"/>
      <c r="G387" s="1415"/>
      <c r="H387" s="1685" t="s">
        <v>2459</v>
      </c>
      <c r="I387" s="1575"/>
      <c r="J387" s="401" t="s">
        <v>1449</v>
      </c>
      <c r="K387" s="1928"/>
      <c r="L387" s="1929"/>
      <c r="M387" s="1929"/>
      <c r="N387" s="1930"/>
      <c r="O387" s="2167"/>
      <c r="P387" s="1978"/>
    </row>
    <row r="388" spans="1:16" ht="31.5" customHeight="1">
      <c r="B388" s="1939" t="s">
        <v>1817</v>
      </c>
      <c r="C388" s="1940"/>
      <c r="D388" s="1940"/>
      <c r="E388" s="1940"/>
      <c r="F388" s="1940"/>
      <c r="G388" s="1940"/>
      <c r="H388" s="1940"/>
      <c r="I388" s="1940"/>
      <c r="J388" s="1940"/>
      <c r="K388" s="1940"/>
      <c r="L388" s="1940"/>
      <c r="M388" s="1940"/>
      <c r="N388" s="1940"/>
      <c r="O388" s="1940"/>
      <c r="P388" s="407"/>
    </row>
    <row r="389" spans="1:16" ht="15"/>
    <row r="390" spans="1:16" ht="15"/>
  </sheetData>
  <protectedRanges>
    <protectedRange algorithmName="SHA-512" hashValue="Vy4WNnMLetCeG+ng9ui6x3+uqKOOyXkr9ydS0hpE1nBblJqWNCsRpMCB+kdhYYAjvYZVZFDOlkpNDEp6qTa4+w==" saltValue="f8i8fDNrQTExav3GvUuKAA==" spinCount="100000" sqref="J59:J65" name="Range1_2"/>
  </protectedRanges>
  <mergeCells count="883">
    <mergeCell ref="P6:P18"/>
    <mergeCell ref="B7:N7"/>
    <mergeCell ref="C8:E8"/>
    <mergeCell ref="F8:N8"/>
    <mergeCell ref="C9:H9"/>
    <mergeCell ref="J9:N9"/>
    <mergeCell ref="C10:H10"/>
    <mergeCell ref="F1:N1"/>
    <mergeCell ref="B4:N4"/>
    <mergeCell ref="B5:P5"/>
    <mergeCell ref="J10:K10"/>
    <mergeCell ref="L10:N10"/>
    <mergeCell ref="C11:H11"/>
    <mergeCell ref="J11:K11"/>
    <mergeCell ref="L11:N11"/>
    <mergeCell ref="C12:H12"/>
    <mergeCell ref="J12:K12"/>
    <mergeCell ref="L12:N12"/>
    <mergeCell ref="C6:H6"/>
    <mergeCell ref="K6:N6"/>
    <mergeCell ref="C15:H15"/>
    <mergeCell ref="C19:H19"/>
    <mergeCell ref="J19:J23"/>
    <mergeCell ref="K19:N23"/>
    <mergeCell ref="C20:H20"/>
    <mergeCell ref="C21:H21"/>
    <mergeCell ref="O21:O23"/>
    <mergeCell ref="C17:H17"/>
    <mergeCell ref="J17:K17"/>
    <mergeCell ref="L17:N17"/>
    <mergeCell ref="C18:H18"/>
    <mergeCell ref="J18:K18"/>
    <mergeCell ref="L18:N18"/>
    <mergeCell ref="O6:O18"/>
    <mergeCell ref="J15:K15"/>
    <mergeCell ref="L15:N15"/>
    <mergeCell ref="C16:H16"/>
    <mergeCell ref="J16:K16"/>
    <mergeCell ref="L16:N16"/>
    <mergeCell ref="C13:H13"/>
    <mergeCell ref="J13:K13"/>
    <mergeCell ref="L13:N13"/>
    <mergeCell ref="C14:H14"/>
    <mergeCell ref="J14:K14"/>
    <mergeCell ref="L14:N14"/>
    <mergeCell ref="P21:P23"/>
    <mergeCell ref="C22:H22"/>
    <mergeCell ref="C23:H23"/>
    <mergeCell ref="B24:P24"/>
    <mergeCell ref="B25:B26"/>
    <mergeCell ref="C25:F26"/>
    <mergeCell ref="K25:K31"/>
    <mergeCell ref="L25:N32"/>
    <mergeCell ref="C27:I27"/>
    <mergeCell ref="O27:O29"/>
    <mergeCell ref="H32:J32"/>
    <mergeCell ref="C33:I33"/>
    <mergeCell ref="L33:N33"/>
    <mergeCell ref="B34:P34"/>
    <mergeCell ref="C35:I35"/>
    <mergeCell ref="L35:N35"/>
    <mergeCell ref="P27:P29"/>
    <mergeCell ref="D28:I28"/>
    <mergeCell ref="C29:G29"/>
    <mergeCell ref="H29:J29"/>
    <mergeCell ref="D30:E30"/>
    <mergeCell ref="H30:J30"/>
    <mergeCell ref="O30:O32"/>
    <mergeCell ref="C31:G31"/>
    <mergeCell ref="H31:J31"/>
    <mergeCell ref="D32:E32"/>
    <mergeCell ref="I39:J39"/>
    <mergeCell ref="K39:N39"/>
    <mergeCell ref="C40:F40"/>
    <mergeCell ref="I40:J40"/>
    <mergeCell ref="K40:N40"/>
    <mergeCell ref="B41:P41"/>
    <mergeCell ref="B36:P36"/>
    <mergeCell ref="C37:F37"/>
    <mergeCell ref="I37:J37"/>
    <mergeCell ref="K37:N37"/>
    <mergeCell ref="O37:O40"/>
    <mergeCell ref="P37:P40"/>
    <mergeCell ref="C38:F38"/>
    <mergeCell ref="I38:J38"/>
    <mergeCell ref="K38:N38"/>
    <mergeCell ref="C39:F39"/>
    <mergeCell ref="C42:H42"/>
    <mergeCell ref="K42:N42"/>
    <mergeCell ref="B43:P43"/>
    <mergeCell ref="C44:E44"/>
    <mergeCell ref="G44:H44"/>
    <mergeCell ref="I44:J44"/>
    <mergeCell ref="K44:L44"/>
    <mergeCell ref="O44:O49"/>
    <mergeCell ref="P44:P49"/>
    <mergeCell ref="C45:E45"/>
    <mergeCell ref="C48:E48"/>
    <mergeCell ref="F48:N48"/>
    <mergeCell ref="C49:E49"/>
    <mergeCell ref="G49:H49"/>
    <mergeCell ref="I49:J49"/>
    <mergeCell ref="K49:L49"/>
    <mergeCell ref="G45:H45"/>
    <mergeCell ref="I45:J45"/>
    <mergeCell ref="K45:L45"/>
    <mergeCell ref="C46:E46"/>
    <mergeCell ref="F46:N46"/>
    <mergeCell ref="C47:E47"/>
    <mergeCell ref="G47:H47"/>
    <mergeCell ref="I47:J47"/>
    <mergeCell ref="K47:L47"/>
    <mergeCell ref="B50:P50"/>
    <mergeCell ref="C51:E51"/>
    <mergeCell ref="G51:H51"/>
    <mergeCell ref="I51:J51"/>
    <mergeCell ref="K51:L51"/>
    <mergeCell ref="C52:E52"/>
    <mergeCell ref="G52:H52"/>
    <mergeCell ref="I52:J52"/>
    <mergeCell ref="K52:L52"/>
    <mergeCell ref="C55:E55"/>
    <mergeCell ref="G55:H55"/>
    <mergeCell ref="I55:J55"/>
    <mergeCell ref="K55:L55"/>
    <mergeCell ref="C56:E56"/>
    <mergeCell ref="G56:H56"/>
    <mergeCell ref="I56:J56"/>
    <mergeCell ref="K56:L56"/>
    <mergeCell ref="C53:E53"/>
    <mergeCell ref="G53:H53"/>
    <mergeCell ref="I53:J53"/>
    <mergeCell ref="K53:L53"/>
    <mergeCell ref="C54:E54"/>
    <mergeCell ref="G54:H54"/>
    <mergeCell ref="I54:J54"/>
    <mergeCell ref="K54:L54"/>
    <mergeCell ref="L60:N60"/>
    <mergeCell ref="C61:I61"/>
    <mergeCell ref="L61:N61"/>
    <mergeCell ref="C62:I62"/>
    <mergeCell ref="L62:N62"/>
    <mergeCell ref="C63:I63"/>
    <mergeCell ref="L63:N63"/>
    <mergeCell ref="C57:E57"/>
    <mergeCell ref="G57:H57"/>
    <mergeCell ref="I57:J57"/>
    <mergeCell ref="K57:L57"/>
    <mergeCell ref="B58:P58"/>
    <mergeCell ref="C59:I59"/>
    <mergeCell ref="L59:N59"/>
    <mergeCell ref="O59:O64"/>
    <mergeCell ref="P59:P64"/>
    <mergeCell ref="C60:I60"/>
    <mergeCell ref="O66:O71"/>
    <mergeCell ref="P66:P71"/>
    <mergeCell ref="C67:I67"/>
    <mergeCell ref="C68:I68"/>
    <mergeCell ref="C69:I69"/>
    <mergeCell ref="C70:I70"/>
    <mergeCell ref="C71:F71"/>
    <mergeCell ref="G71:J71"/>
    <mergeCell ref="C64:I64"/>
    <mergeCell ref="L64:N64"/>
    <mergeCell ref="C65:I65"/>
    <mergeCell ref="L65:N65"/>
    <mergeCell ref="C66:J66"/>
    <mergeCell ref="K66:K71"/>
    <mergeCell ref="L66:N71"/>
    <mergeCell ref="D72:N72"/>
    <mergeCell ref="C73:E73"/>
    <mergeCell ref="F73:G73"/>
    <mergeCell ref="H73:H81"/>
    <mergeCell ref="I73:N81"/>
    <mergeCell ref="O73:O81"/>
    <mergeCell ref="C79:E79"/>
    <mergeCell ref="F79:G79"/>
    <mergeCell ref="C80:E80"/>
    <mergeCell ref="F80:G80"/>
    <mergeCell ref="C81:E81"/>
    <mergeCell ref="F81:G81"/>
    <mergeCell ref="C82:E82"/>
    <mergeCell ref="F82:N82"/>
    <mergeCell ref="O82:P82"/>
    <mergeCell ref="B83:P83"/>
    <mergeCell ref="P73:P81"/>
    <mergeCell ref="C74:E74"/>
    <mergeCell ref="F74:G74"/>
    <mergeCell ref="C75:E75"/>
    <mergeCell ref="F75:G75"/>
    <mergeCell ref="D76:G76"/>
    <mergeCell ref="C77:E77"/>
    <mergeCell ref="F77:G77"/>
    <mergeCell ref="C78:E78"/>
    <mergeCell ref="F78:G78"/>
    <mergeCell ref="C84:G84"/>
    <mergeCell ref="I84:J84"/>
    <mergeCell ref="K84:N84"/>
    <mergeCell ref="B85:E89"/>
    <mergeCell ref="F85:H85"/>
    <mergeCell ref="I85:J85"/>
    <mergeCell ref="K85:N85"/>
    <mergeCell ref="K88:N88"/>
    <mergeCell ref="F89:H89"/>
    <mergeCell ref="I89:J89"/>
    <mergeCell ref="K89:N89"/>
    <mergeCell ref="B90:P90"/>
    <mergeCell ref="C91:N91"/>
    <mergeCell ref="O91:O137"/>
    <mergeCell ref="P91:P93"/>
    <mergeCell ref="B92:F93"/>
    <mergeCell ref="G92:N92"/>
    <mergeCell ref="K93:N93"/>
    <mergeCell ref="C94:J94"/>
    <mergeCell ref="K94:N96"/>
    <mergeCell ref="C102:F102"/>
    <mergeCell ref="C103:J103"/>
    <mergeCell ref="K103:N105"/>
    <mergeCell ref="C104:F104"/>
    <mergeCell ref="C105:F105"/>
    <mergeCell ref="C106:J106"/>
    <mergeCell ref="K106:N108"/>
    <mergeCell ref="C107:F107"/>
    <mergeCell ref="C108:F108"/>
    <mergeCell ref="K100:N102"/>
    <mergeCell ref="C101:F101"/>
    <mergeCell ref="C115:J115"/>
    <mergeCell ref="K115:N117"/>
    <mergeCell ref="C116:F116"/>
    <mergeCell ref="C117:F117"/>
    <mergeCell ref="O85:O89"/>
    <mergeCell ref="P85:P89"/>
    <mergeCell ref="F86:H86"/>
    <mergeCell ref="I86:J86"/>
    <mergeCell ref="K86:N86"/>
    <mergeCell ref="F87:H87"/>
    <mergeCell ref="I87:J87"/>
    <mergeCell ref="K87:N87"/>
    <mergeCell ref="F88:H88"/>
    <mergeCell ref="I88:J88"/>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N133"/>
    <mergeCell ref="C134:D134"/>
    <mergeCell ref="E134:J134"/>
    <mergeCell ref="K134:N136"/>
    <mergeCell ref="C135:F135"/>
    <mergeCell ref="C136:F136"/>
    <mergeCell ref="P94:P137"/>
    <mergeCell ref="C95:F95"/>
    <mergeCell ref="C96:F96"/>
    <mergeCell ref="C97:J97"/>
    <mergeCell ref="K97:N99"/>
    <mergeCell ref="C98:F98"/>
    <mergeCell ref="C99:F99"/>
    <mergeCell ref="C100:J100"/>
    <mergeCell ref="C127:J127"/>
    <mergeCell ref="K127:N129"/>
    <mergeCell ref="C128:F128"/>
    <mergeCell ref="C129:F129"/>
    <mergeCell ref="H143:J143"/>
    <mergeCell ref="C144:G144"/>
    <mergeCell ref="H144:J144"/>
    <mergeCell ref="L144:N144"/>
    <mergeCell ref="C145:G145"/>
    <mergeCell ref="H145:J145"/>
    <mergeCell ref="L145:N146"/>
    <mergeCell ref="B140:P140"/>
    <mergeCell ref="C141:G141"/>
    <mergeCell ref="H141:J141"/>
    <mergeCell ref="K141:K148"/>
    <mergeCell ref="L141:N143"/>
    <mergeCell ref="O141:O144"/>
    <mergeCell ref="P141:P144"/>
    <mergeCell ref="C142:G142"/>
    <mergeCell ref="H142:J142"/>
    <mergeCell ref="C143:G143"/>
    <mergeCell ref="O145:O146"/>
    <mergeCell ref="P145:P146"/>
    <mergeCell ref="C146:G146"/>
    <mergeCell ref="H146:J146"/>
    <mergeCell ref="C147:G147"/>
    <mergeCell ref="H147:J147"/>
    <mergeCell ref="L147:N148"/>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D153:F153"/>
    <mergeCell ref="G153:I153"/>
    <mergeCell ref="J153:L153"/>
    <mergeCell ref="M153:N153"/>
    <mergeCell ref="D154:F154"/>
    <mergeCell ref="G154:I154"/>
    <mergeCell ref="J154:L154"/>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F161"/>
    <mergeCell ref="G161:I161"/>
    <mergeCell ref="J161:L161"/>
    <mergeCell ref="M161:N161"/>
    <mergeCell ref="C162:F162"/>
    <mergeCell ref="G162:I162"/>
    <mergeCell ref="J162:L162"/>
    <mergeCell ref="M162:N162"/>
    <mergeCell ref="C159:F159"/>
    <mergeCell ref="G159:I159"/>
    <mergeCell ref="J159:L159"/>
    <mergeCell ref="M159:N159"/>
    <mergeCell ref="C160:F160"/>
    <mergeCell ref="G160:I160"/>
    <mergeCell ref="J160:L160"/>
    <mergeCell ref="M160:N160"/>
    <mergeCell ref="C165:E165"/>
    <mergeCell ref="G165:I165"/>
    <mergeCell ref="J165:L165"/>
    <mergeCell ref="M165:N165"/>
    <mergeCell ref="B166:N166"/>
    <mergeCell ref="C167:E167"/>
    <mergeCell ref="G167:K167"/>
    <mergeCell ref="L167:N167"/>
    <mergeCell ref="C163:F163"/>
    <mergeCell ref="G163:I163"/>
    <mergeCell ref="J163:L163"/>
    <mergeCell ref="M163:N163"/>
    <mergeCell ref="C164:F164"/>
    <mergeCell ref="G164:I164"/>
    <mergeCell ref="J164:L164"/>
    <mergeCell ref="M164:N164"/>
    <mergeCell ref="L170:N170"/>
    <mergeCell ref="C171:E171"/>
    <mergeCell ref="G171:K171"/>
    <mergeCell ref="L171:N171"/>
    <mergeCell ref="C172:E172"/>
    <mergeCell ref="G172:K172"/>
    <mergeCell ref="L172:N172"/>
    <mergeCell ref="O167:O178"/>
    <mergeCell ref="P167:P178"/>
    <mergeCell ref="C168:E168"/>
    <mergeCell ref="G168:K168"/>
    <mergeCell ref="L168:N168"/>
    <mergeCell ref="C169:E169"/>
    <mergeCell ref="G169:K169"/>
    <mergeCell ref="L169:N169"/>
    <mergeCell ref="C170:E170"/>
    <mergeCell ref="G170:K170"/>
    <mergeCell ref="C175:E175"/>
    <mergeCell ref="G175:K175"/>
    <mergeCell ref="L175:N175"/>
    <mergeCell ref="C176:E176"/>
    <mergeCell ref="G176:K176"/>
    <mergeCell ref="L176:N176"/>
    <mergeCell ref="C173:E173"/>
    <mergeCell ref="G173:K173"/>
    <mergeCell ref="L173:N173"/>
    <mergeCell ref="C174:E174"/>
    <mergeCell ref="G174:K174"/>
    <mergeCell ref="L174:N174"/>
    <mergeCell ref="P179:P190"/>
    <mergeCell ref="C180:E180"/>
    <mergeCell ref="G180:N180"/>
    <mergeCell ref="C181:E181"/>
    <mergeCell ref="G181:N181"/>
    <mergeCell ref="C182:E182"/>
    <mergeCell ref="G182:N182"/>
    <mergeCell ref="C177:E177"/>
    <mergeCell ref="G177:K177"/>
    <mergeCell ref="L177:N177"/>
    <mergeCell ref="C178:E178"/>
    <mergeCell ref="G178:K178"/>
    <mergeCell ref="L178:N178"/>
    <mergeCell ref="C183:E183"/>
    <mergeCell ref="G183:N183"/>
    <mergeCell ref="C184:E184"/>
    <mergeCell ref="G184:N184"/>
    <mergeCell ref="C185:E185"/>
    <mergeCell ref="G185:N185"/>
    <mergeCell ref="C179:E179"/>
    <mergeCell ref="G179:N179"/>
    <mergeCell ref="O179:O190"/>
    <mergeCell ref="C189:E189"/>
    <mergeCell ref="G189:N189"/>
    <mergeCell ref="C190:E190"/>
    <mergeCell ref="G190:N190"/>
    <mergeCell ref="C191:E191"/>
    <mergeCell ref="G191:K191"/>
    <mergeCell ref="L191:N191"/>
    <mergeCell ref="C186:E186"/>
    <mergeCell ref="G186:N186"/>
    <mergeCell ref="C187:E187"/>
    <mergeCell ref="G187:N187"/>
    <mergeCell ref="C188:E188"/>
    <mergeCell ref="G188:N188"/>
    <mergeCell ref="O191:O202"/>
    <mergeCell ref="L201:N201"/>
    <mergeCell ref="C202:E202"/>
    <mergeCell ref="G202:K202"/>
    <mergeCell ref="L202:N202"/>
    <mergeCell ref="C199:E199"/>
    <mergeCell ref="G199:K199"/>
    <mergeCell ref="L199:N199"/>
    <mergeCell ref="P191:P202"/>
    <mergeCell ref="C192:E192"/>
    <mergeCell ref="G192:K192"/>
    <mergeCell ref="L192:N192"/>
    <mergeCell ref="C193:E193"/>
    <mergeCell ref="G193:K193"/>
    <mergeCell ref="L193:N193"/>
    <mergeCell ref="C194:E194"/>
    <mergeCell ref="G194:K194"/>
    <mergeCell ref="C197:E197"/>
    <mergeCell ref="G197:K197"/>
    <mergeCell ref="L197:N197"/>
    <mergeCell ref="C198:E198"/>
    <mergeCell ref="G198:K198"/>
    <mergeCell ref="L198:N198"/>
    <mergeCell ref="L194:N194"/>
    <mergeCell ref="C195:E195"/>
    <mergeCell ref="G195:K195"/>
    <mergeCell ref="L195:N195"/>
    <mergeCell ref="C196:E196"/>
    <mergeCell ref="G196:K196"/>
    <mergeCell ref="L196:N196"/>
    <mergeCell ref="C201:E201"/>
    <mergeCell ref="G201:K201"/>
    <mergeCell ref="C200:E200"/>
    <mergeCell ref="G200:K200"/>
    <mergeCell ref="L200:N200"/>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F226:J226"/>
    <mergeCell ref="C227:G227"/>
    <mergeCell ref="H227:J227"/>
    <mergeCell ref="H221:J221"/>
    <mergeCell ref="G209:N209"/>
    <mergeCell ref="C213:E213"/>
    <mergeCell ref="G213:N213"/>
    <mergeCell ref="C214:E214"/>
    <mergeCell ref="G214:N214"/>
    <mergeCell ref="C215:G215"/>
    <mergeCell ref="H215:J215"/>
    <mergeCell ref="K215:K221"/>
    <mergeCell ref="L215:N221"/>
    <mergeCell ref="H220:J220"/>
    <mergeCell ref="C221:G221"/>
    <mergeCell ref="C222:N222"/>
    <mergeCell ref="O215:O221"/>
    <mergeCell ref="P215:P221"/>
    <mergeCell ref="C216:J216"/>
    <mergeCell ref="D217:G217"/>
    <mergeCell ref="H217:J217"/>
    <mergeCell ref="D218:G218"/>
    <mergeCell ref="H218:J218"/>
    <mergeCell ref="D219:G219"/>
    <mergeCell ref="H219:J219"/>
    <mergeCell ref="D220:G220"/>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P222:P226"/>
    <mergeCell ref="C223:G223"/>
    <mergeCell ref="H223:J223"/>
    <mergeCell ref="K223:K228"/>
    <mergeCell ref="L223:N228"/>
    <mergeCell ref="C224:G224"/>
    <mergeCell ref="H224:J224"/>
    <mergeCell ref="C225:G225"/>
    <mergeCell ref="H225:J225"/>
    <mergeCell ref="C226:E226"/>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N259"/>
    <mergeCell ref="C260:E260"/>
    <mergeCell ref="H260:N260"/>
    <mergeCell ref="C261:E261"/>
    <mergeCell ref="O263:O267"/>
    <mergeCell ref="P263:P267"/>
    <mergeCell ref="C264:E264"/>
    <mergeCell ref="C265:E265"/>
    <mergeCell ref="C266:E266"/>
    <mergeCell ref="C267:E267"/>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H341:I341"/>
    <mergeCell ref="J341:K341"/>
    <mergeCell ref="D339:I339"/>
    <mergeCell ref="J339:K339"/>
    <mergeCell ref="D340:G340"/>
    <mergeCell ref="H340:I340"/>
    <mergeCell ref="J340:K340"/>
    <mergeCell ref="D334:G334"/>
    <mergeCell ref="H334:I334"/>
    <mergeCell ref="J334:K334"/>
    <mergeCell ref="H335:I335"/>
    <mergeCell ref="J335:K335"/>
    <mergeCell ref="D336:I336"/>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H328:I328"/>
    <mergeCell ref="C337:K337"/>
    <mergeCell ref="D338:I338"/>
    <mergeCell ref="J338:K338"/>
    <mergeCell ref="D366:I366"/>
    <mergeCell ref="O376:O377"/>
    <mergeCell ref="P376:P377"/>
    <mergeCell ref="C377:G377"/>
    <mergeCell ref="H377:I377"/>
    <mergeCell ref="K381:N381"/>
    <mergeCell ref="C382:G382"/>
    <mergeCell ref="H382:I382"/>
    <mergeCell ref="K382:N382"/>
    <mergeCell ref="G3:O3"/>
    <mergeCell ref="O378:P378"/>
    <mergeCell ref="B379:P379"/>
    <mergeCell ref="C380:G380"/>
    <mergeCell ref="H380:I380"/>
    <mergeCell ref="K380:N380"/>
    <mergeCell ref="C376:G376"/>
    <mergeCell ref="H376:I376"/>
    <mergeCell ref="B378:G378"/>
    <mergeCell ref="H378:N378"/>
    <mergeCell ref="C373:G373"/>
    <mergeCell ref="J373:N373"/>
    <mergeCell ref="C374:G374"/>
    <mergeCell ref="J374:N374"/>
    <mergeCell ref="K376:N377"/>
    <mergeCell ref="O374:O375"/>
    <mergeCell ref="B388:O388"/>
    <mergeCell ref="C386:G386"/>
    <mergeCell ref="H386:I386"/>
    <mergeCell ref="K386:N386"/>
    <mergeCell ref="C387:G387"/>
    <mergeCell ref="H387:I387"/>
    <mergeCell ref="K387:N387"/>
    <mergeCell ref="C384:G384"/>
    <mergeCell ref="H384:I384"/>
    <mergeCell ref="K384:N384"/>
    <mergeCell ref="C385:G385"/>
    <mergeCell ref="H385:I385"/>
    <mergeCell ref="K385:N385"/>
    <mergeCell ref="O380:P387"/>
    <mergeCell ref="C381:G381"/>
    <mergeCell ref="H381:I381"/>
    <mergeCell ref="D383:G383"/>
    <mergeCell ref="H383:I383"/>
    <mergeCell ref="K383:N383"/>
  </mergeCells>
  <phoneticPr fontId="26" type="noConversion"/>
  <conditionalFormatting sqref="F73:F75">
    <cfRule type="containsBlanks" dxfId="6818" priority="176">
      <formula>LEN(TRIM(F73))=0</formula>
    </cfRule>
  </conditionalFormatting>
  <conditionalFormatting sqref="F77:F80">
    <cfRule type="containsBlanks" dxfId="6817" priority="175">
      <formula>LEN(TRIM(F77))=0</formula>
    </cfRule>
  </conditionalFormatting>
  <conditionalFormatting sqref="F168:F178">
    <cfRule type="containsBlanks" dxfId="6816" priority="178">
      <formula>LEN(TRIM(F168))=0</formula>
    </cfRule>
  </conditionalFormatting>
  <conditionalFormatting sqref="F180:F190">
    <cfRule type="containsBlanks" dxfId="6815" priority="177">
      <formula>LEN(TRIM(F180))=0</formula>
    </cfRule>
  </conditionalFormatting>
  <conditionalFormatting sqref="F257:F258 O6 H29:H32 O30 O33 H84 G95:J96 G98:J99 G101:J102 G107:J108 G110:J111 G113:J114 G116:J117 G119:J120 G122:J123 G125:J126 G128:J129 G131:J132 F192:F202 O279 H281:I284 K281:L284 O282 H286:I288 K286:L288 H290:I295 K290:L295 H297:I299 K297:L299 O317">
    <cfRule type="containsBlanks" dxfId="6814" priority="194">
      <formula>LEN(TRIM(F6))=0</formula>
    </cfRule>
  </conditionalFormatting>
  <conditionalFormatting sqref="F258">
    <cfRule type="expression" dxfId="6813" priority="27">
      <formula>#REF!="Oui"</formula>
    </cfRule>
  </conditionalFormatting>
  <conditionalFormatting sqref="F260:F267">
    <cfRule type="containsBlanks" dxfId="6812" priority="138">
      <formula>LEN(TRIM(F260))=0</formula>
    </cfRule>
  </conditionalFormatting>
  <conditionalFormatting sqref="F264:F267">
    <cfRule type="expression" dxfId="6811" priority="70">
      <formula>OR($F$263="Non",$F$263="Ne sais pas")</formula>
    </cfRule>
  </conditionalFormatting>
  <conditionalFormatting sqref="F273:F277">
    <cfRule type="containsBlanks" dxfId="6810" priority="67">
      <formula>LEN(TRIM(F273))=0</formula>
    </cfRule>
  </conditionalFormatting>
  <conditionalFormatting sqref="F250:G250 F251 F252:G252 F253 F254:G254">
    <cfRule type="containsBlanks" dxfId="6809" priority="166">
      <formula>LEN(TRIM(F250))=0</formula>
    </cfRule>
  </conditionalFormatting>
  <conditionalFormatting sqref="F273:G277">
    <cfRule type="expression" dxfId="6808" priority="64">
      <formula>OR($G$271="Non",$G$271="Ne sais pas",$G$271="Non applicable (no LMIS)")</formula>
    </cfRule>
    <cfRule type="expression" dxfId="6807" priority="65">
      <formula>OR($G$271="Non",$G$271="Ne sais pas",$G$271="Non applicable (aucun LMIS)")</formula>
    </cfRule>
    <cfRule type="expression" dxfId="6806" priority="66">
      <formula>OR($G$269="Non",$G$269="Ne sais pas")</formula>
    </cfRule>
  </conditionalFormatting>
  <conditionalFormatting sqref="F47:H47">
    <cfRule type="containsBlanks" dxfId="6805" priority="101">
      <formula>LEN(TRIM(F47))=0</formula>
    </cfRule>
  </conditionalFormatting>
  <conditionalFormatting sqref="F86:J86">
    <cfRule type="containsBlanks" dxfId="6804" priority="99">
      <formula>LEN(TRIM(F86))=0</formula>
    </cfRule>
  </conditionalFormatting>
  <conditionalFormatting sqref="F228:J228">
    <cfRule type="expression" dxfId="6803" priority="73">
      <formula>$H$227="Non"</formula>
    </cfRule>
  </conditionalFormatting>
  <conditionalFormatting sqref="F246:K246">
    <cfRule type="expression" dxfId="6802" priority="71">
      <formula>OR($K245="Non",$K245="Ne sais pas")</formula>
    </cfRule>
  </conditionalFormatting>
  <conditionalFormatting sqref="F45:M45">
    <cfRule type="expression" dxfId="6801" priority="102">
      <formula>OR($I$42="Non",$I$42="Ne sais pas")</formula>
    </cfRule>
    <cfRule type="containsBlanks" dxfId="6800" priority="103">
      <formula>LEN(TRIM(F45))=0</formula>
    </cfRule>
  </conditionalFormatting>
  <conditionalFormatting sqref="F47:M47">
    <cfRule type="expression" dxfId="6799" priority="3">
      <formula>OR($I$42="Non",$I$42="Ne sais pas")</formula>
    </cfRule>
  </conditionalFormatting>
  <conditionalFormatting sqref="F52:M56">
    <cfRule type="containsBlanks" dxfId="6798" priority="139">
      <formula>LEN(TRIM(F52))=0</formula>
    </cfRule>
  </conditionalFormatting>
  <conditionalFormatting sqref="F8:N8">
    <cfRule type="expression" dxfId="6797" priority="107">
      <formula>OR($I$6="Non",$I$6="Ne sais pas")</formula>
    </cfRule>
    <cfRule type="expression" dxfId="6796" priority="108">
      <formula>$N$13="No"</formula>
    </cfRule>
    <cfRule type="expression" dxfId="6795" priority="109">
      <formula>$N$13="Non applicable"</formula>
    </cfRule>
    <cfRule type="expression" dxfId="6794" priority="110">
      <formula>$N$13="Ne sais pas"</formula>
    </cfRule>
    <cfRule type="containsBlanks" dxfId="6793" priority="200">
      <formula>LEN(TRIM(F8))=0</formula>
    </cfRule>
  </conditionalFormatting>
  <conditionalFormatting sqref="F86:N89">
    <cfRule type="expression" dxfId="6792" priority="98">
      <formula>OR($H$84="Non",$H$84="Ne sais pas")</formula>
    </cfRule>
  </conditionalFormatting>
  <conditionalFormatting sqref="G38:G39">
    <cfRule type="expression" dxfId="6791" priority="105">
      <formula>$J$35="Non"</formula>
    </cfRule>
  </conditionalFormatting>
  <conditionalFormatting sqref="G139">
    <cfRule type="containsBlanks" dxfId="6790" priority="191">
      <formula>LEN(TRIM(G139))=0</formula>
    </cfRule>
  </conditionalFormatting>
  <conditionalFormatting sqref="G151:G153 J151:J153">
    <cfRule type="containsBlanks" dxfId="6789" priority="53">
      <formula>LEN(TRIM(G151))=0</formula>
    </cfRule>
  </conditionalFormatting>
  <conditionalFormatting sqref="G154:G164">
    <cfRule type="containsBlanks" dxfId="6788" priority="48">
      <formula>LEN(TRIM(G154))=0</formula>
    </cfRule>
  </conditionalFormatting>
  <conditionalFormatting sqref="G256">
    <cfRule type="containsBlanks" dxfId="6787" priority="165">
      <formula>LEN(TRIM(G256))=0</formula>
    </cfRule>
  </conditionalFormatting>
  <conditionalFormatting sqref="G269">
    <cfRule type="containsBlanks" dxfId="6786" priority="168">
      <formula>LEN(TRIM(G269))=0</formula>
    </cfRule>
  </conditionalFormatting>
  <conditionalFormatting sqref="G271">
    <cfRule type="expression" dxfId="6785" priority="68">
      <formula>OR($G$269="Non",$G$269="Ne sais pas")</formula>
    </cfRule>
    <cfRule type="containsBlanks" dxfId="6784" priority="69">
      <formula>LEN(TRIM(G271))=0</formula>
    </cfRule>
  </conditionalFormatting>
  <conditionalFormatting sqref="G47:H47 K47:N47">
    <cfRule type="expression" dxfId="6783" priority="30">
      <formula>$F$47="Non"</formula>
    </cfRule>
  </conditionalFormatting>
  <conditionalFormatting sqref="G151:I151">
    <cfRule type="expression" dxfId="6782" priority="52">
      <formula>OR($I$94="Non",$I$94="Ne sais pas")</formula>
    </cfRule>
  </conditionalFormatting>
  <conditionalFormatting sqref="G152:I152">
    <cfRule type="expression" dxfId="6781" priority="50">
      <formula>OR($I$97="Non",$I$97="Ne sais pas")</formula>
    </cfRule>
  </conditionalFormatting>
  <conditionalFormatting sqref="G153:I154">
    <cfRule type="expression" dxfId="6780" priority="47">
      <formula>OR($I$100="Non",$I$100="Ne sais pas")</formula>
    </cfRule>
  </conditionalFormatting>
  <conditionalFormatting sqref="G155:I155">
    <cfRule type="expression" dxfId="6779" priority="44">
      <formula>OR($I$103="Non",$I$103="Ne sais pas")</formula>
    </cfRule>
  </conditionalFormatting>
  <conditionalFormatting sqref="G156:I156">
    <cfRule type="expression" dxfId="6778" priority="42">
      <formula>OR($I$106="Non",$I$106="Ne sais pas")</formula>
    </cfRule>
  </conditionalFormatting>
  <conditionalFormatting sqref="G157:I157">
    <cfRule type="expression" dxfId="6777" priority="41">
      <formula>OR($I$109="Non",$I$109="Ne sais pas")</formula>
    </cfRule>
  </conditionalFormatting>
  <conditionalFormatting sqref="G158:I158">
    <cfRule type="expression" dxfId="6776" priority="40">
      <formula>OR($I$112="Non",$I$112="Ne sais pas")</formula>
    </cfRule>
  </conditionalFormatting>
  <conditionalFormatting sqref="G159:I159">
    <cfRule type="expression" dxfId="6775" priority="39">
      <formula>OR($I$115="Non",$I$115="Ne sais pas")</formula>
    </cfRule>
  </conditionalFormatting>
  <conditionalFormatting sqref="G160:I160">
    <cfRule type="expression" dxfId="6774" priority="38">
      <formula>OR($I$118="Non",$I$118="Ne sais pas")</formula>
    </cfRule>
  </conditionalFormatting>
  <conditionalFormatting sqref="G161:I161">
    <cfRule type="expression" dxfId="6773" priority="37">
      <formula>OR($I$121="Non",$I$121="Ne sais pas")</formula>
    </cfRule>
  </conditionalFormatting>
  <conditionalFormatting sqref="G162:I162">
    <cfRule type="expression" dxfId="6772" priority="36">
      <formula>OR($I$124="Non",$I$124="Ne sais pas")</formula>
    </cfRule>
  </conditionalFormatting>
  <conditionalFormatting sqref="G163:I163">
    <cfRule type="expression" dxfId="6771" priority="35">
      <formula>OR($I$127="Non",$I$127="Ne sais pas")</formula>
    </cfRule>
  </conditionalFormatting>
  <conditionalFormatting sqref="G164:I164">
    <cfRule type="expression" dxfId="6770" priority="34">
      <formula>OR($I$130="Non",$I$130="Ne sais pas")</formula>
    </cfRule>
  </conditionalFormatting>
  <conditionalFormatting sqref="G38:J39">
    <cfRule type="expression" dxfId="6769" priority="104">
      <formula>OR($J$35="Non",$J$35="Ne sais pas")</formula>
    </cfRule>
    <cfRule type="containsBlanks" dxfId="6768" priority="106">
      <formula>LEN(TRIM(G38))=0</formula>
    </cfRule>
  </conditionalFormatting>
  <conditionalFormatting sqref="G71:J71">
    <cfRule type="containsBlanks" dxfId="6767" priority="167">
      <formula>LEN(TRIM(G71))=0</formula>
    </cfRule>
  </conditionalFormatting>
  <conditionalFormatting sqref="G104:J105">
    <cfRule type="containsBlanks" dxfId="6766" priority="18">
      <formula>LEN(TRIM(G104))=0</formula>
    </cfRule>
  </conditionalFormatting>
  <conditionalFormatting sqref="G168:K178">
    <cfRule type="expression" dxfId="6765" priority="1">
      <formula>OR($F168="Non",$F168="Ne sais pas")</formula>
    </cfRule>
  </conditionalFormatting>
  <conditionalFormatting sqref="G45:N45">
    <cfRule type="expression" dxfId="6764" priority="31">
      <formula>$F$45="Non"</formula>
    </cfRule>
  </conditionalFormatting>
  <conditionalFormatting sqref="G180:N190">
    <cfRule type="expression" dxfId="6763" priority="85">
      <formula>OR($F180="Non",$F180="Ne sais pas")</formula>
    </cfRule>
  </conditionalFormatting>
  <conditionalFormatting sqref="G192:N202">
    <cfRule type="expression" dxfId="6762" priority="82">
      <formula>OR($F192="Non",$F192="Ne sais pas")</formula>
    </cfRule>
  </conditionalFormatting>
  <conditionalFormatting sqref="G204:N214">
    <cfRule type="expression" dxfId="6761" priority="81">
      <formula>OR($F204="Non",$F204="Ne sais pas")</formula>
    </cfRule>
  </conditionalFormatting>
  <conditionalFormatting sqref="H25:H26">
    <cfRule type="containsBlanks" dxfId="6760" priority="141">
      <formula>LEN(TRIM(H25))=0</formula>
    </cfRule>
  </conditionalFormatting>
  <conditionalFormatting sqref="H141:H142">
    <cfRule type="expression" dxfId="6759" priority="95">
      <formula>#REF!="Don't know"</formula>
    </cfRule>
  </conditionalFormatting>
  <conditionalFormatting sqref="H141:H144">
    <cfRule type="expression" dxfId="6758" priority="94">
      <formula>#REF!="Non"</formula>
    </cfRule>
  </conditionalFormatting>
  <conditionalFormatting sqref="H141:H145">
    <cfRule type="containsBlanks" dxfId="6757" priority="96">
      <formula>LEN(TRIM(H141))=0</formula>
    </cfRule>
  </conditionalFormatting>
  <conditionalFormatting sqref="H143:H144">
    <cfRule type="expression" dxfId="6756" priority="93">
      <formula>#REF!="Ne sais pas"</formula>
    </cfRule>
  </conditionalFormatting>
  <conditionalFormatting sqref="H145">
    <cfRule type="expression" dxfId="6755" priority="184">
      <formula>#REF!="Don't know"</formula>
    </cfRule>
    <cfRule type="expression" dxfId="6754" priority="185">
      <formula>#REF!="No"</formula>
    </cfRule>
  </conditionalFormatting>
  <conditionalFormatting sqref="H147 K141">
    <cfRule type="expression" dxfId="6753" priority="187">
      <formula>#REF!="Don't know"</formula>
    </cfRule>
    <cfRule type="expression" dxfId="6752" priority="188">
      <formula>#REF!="No"</formula>
    </cfRule>
  </conditionalFormatting>
  <conditionalFormatting sqref="H147">
    <cfRule type="containsBlanks" dxfId="6751" priority="186">
      <formula>LEN(TRIM(H147))=0</formula>
    </cfRule>
  </conditionalFormatting>
  <conditionalFormatting sqref="H215">
    <cfRule type="containsBlanks" dxfId="6750" priority="172">
      <formula>LEN(TRIM(H215))=0</formula>
    </cfRule>
    <cfRule type="expression" dxfId="6749" priority="173">
      <formula>#REF!="Don't know"</formula>
    </cfRule>
    <cfRule type="expression" dxfId="6748" priority="174">
      <formula>#REF!="No"</formula>
    </cfRule>
  </conditionalFormatting>
  <conditionalFormatting sqref="H217:H221">
    <cfRule type="containsBlanks" dxfId="6747" priority="78">
      <formula>LEN(TRIM(H217))=0</formula>
    </cfRule>
    <cfRule type="expression" dxfId="6746" priority="79">
      <formula>$H$148="Ne sais pas"</formula>
    </cfRule>
    <cfRule type="expression" dxfId="6745" priority="80">
      <formula>$H$148="Non"</formula>
    </cfRule>
  </conditionalFormatting>
  <conditionalFormatting sqref="H223:H225">
    <cfRule type="containsBlanks" dxfId="6744" priority="76">
      <formula>LEN(TRIM(H223))=0</formula>
    </cfRule>
  </conditionalFormatting>
  <conditionalFormatting sqref="H227">
    <cfRule type="containsBlanks" dxfId="6743" priority="74">
      <formula>LEN(TRIM(H227))=0</formula>
    </cfRule>
  </conditionalFormatting>
  <conditionalFormatting sqref="H304:H306">
    <cfRule type="containsBlanks" dxfId="6742" priority="63">
      <formula>LEN(TRIM(H304))=0</formula>
    </cfRule>
  </conditionalFormatting>
  <conditionalFormatting sqref="H308">
    <cfRule type="containsBlanks" dxfId="6741" priority="26">
      <formula>LEN(TRIM(H308))=0</formula>
    </cfRule>
  </conditionalFormatting>
  <conditionalFormatting sqref="H309:H315">
    <cfRule type="containsBlanks" dxfId="6740" priority="61">
      <formula>LEN(TRIM(H309))=0</formula>
    </cfRule>
  </conditionalFormatting>
  <conditionalFormatting sqref="H317:H318">
    <cfRule type="containsBlanks" dxfId="6739" priority="182">
      <formula>LEN(TRIM(H317))=0</formula>
    </cfRule>
  </conditionalFormatting>
  <conditionalFormatting sqref="H320">
    <cfRule type="containsBlanks" dxfId="6738" priority="180">
      <formula>LEN(TRIM(H320))=0</formula>
    </cfRule>
  </conditionalFormatting>
  <conditionalFormatting sqref="H373:H374">
    <cfRule type="containsBlanks" dxfId="6737" priority="147">
      <formula>LEN(TRIM(H373))=0</formula>
    </cfRule>
  </conditionalFormatting>
  <conditionalFormatting sqref="H377">
    <cfRule type="containsBlanks" dxfId="6736" priority="133">
      <formula>LEN(TRIM(H377))=0</formula>
    </cfRule>
    <cfRule type="containsBlanks" priority="134">
      <formula>LEN(TRIM(H377))=0</formula>
    </cfRule>
  </conditionalFormatting>
  <conditionalFormatting sqref="H380:H387">
    <cfRule type="containsBlanks" dxfId="6735" priority="55">
      <formula>LEN(TRIM(H380))=0</formula>
    </cfRule>
    <cfRule type="containsBlanks" priority="132">
      <formula>LEN(TRIM(H380))=0</formula>
    </cfRule>
  </conditionalFormatting>
  <conditionalFormatting sqref="H376:I376">
    <cfRule type="containsBlanks" dxfId="6734" priority="170">
      <formula>LEN(TRIM(H376))=0</formula>
    </cfRule>
    <cfRule type="containsBlanks" priority="171">
      <formula>LEN(TRIM(H376))=0</formula>
    </cfRule>
  </conditionalFormatting>
  <conditionalFormatting sqref="H377:I377">
    <cfRule type="expression" dxfId="6733" priority="21">
      <formula>OR($H$376="Aucun plan PSE commencé/élaboré",$H$376="Oui plan PSE mais aucun composant FP/RH",$H$376="Ne sais pas")</formula>
    </cfRule>
  </conditionalFormatting>
  <conditionalFormatting sqref="H381:I381">
    <cfRule type="expression" dxfId="6732" priority="54">
      <formula>OR($H$380="Non",$H$380="Ne sais pas")</formula>
    </cfRule>
  </conditionalFormatting>
  <conditionalFormatting sqref="H384:I384">
    <cfRule type="expression" dxfId="6731" priority="20">
      <formula>$I$6="Non"</formula>
    </cfRule>
  </conditionalFormatting>
  <conditionalFormatting sqref="H141:J144">
    <cfRule type="expression" dxfId="6730" priority="92">
      <formula>OR($G$139="Non",$G$139="Ne sais pas")</formula>
    </cfRule>
  </conditionalFormatting>
  <conditionalFormatting sqref="H146:J146">
    <cfRule type="expression" dxfId="6729" priority="90">
      <formula>OR($H$145="Non",$H$145="Ne sais pas")</formula>
    </cfRule>
  </conditionalFormatting>
  <conditionalFormatting sqref="H148:J148">
    <cfRule type="expression" dxfId="6728" priority="89">
      <formula>OR($H$147="Non",$H$147="Ne sais pas")</formula>
    </cfRule>
  </conditionalFormatting>
  <conditionalFormatting sqref="H217:J221">
    <cfRule type="expression" dxfId="6727" priority="77">
      <formula>OR($H$215="Non",$H$215="Ne sais pas")</formula>
    </cfRule>
  </conditionalFormatting>
  <conditionalFormatting sqref="H225:J225">
    <cfRule type="expression" dxfId="6726" priority="75">
      <formula>AND($H$223="Non",$H$224="Non")</formula>
    </cfRule>
  </conditionalFormatting>
  <conditionalFormatting sqref="H230:J230">
    <cfRule type="containsBlanks" dxfId="6725" priority="28">
      <formula>LEN(TRIM(H230))=0</formula>
    </cfRule>
  </conditionalFormatting>
  <conditionalFormatting sqref="H230:J231">
    <cfRule type="expression" dxfId="6724" priority="29">
      <formula>AND($H$223="Non",$H$224="Non")</formula>
    </cfRule>
  </conditionalFormatting>
  <conditionalFormatting sqref="H231:J231">
    <cfRule type="expression" dxfId="6723" priority="72">
      <formula>OR($H$230="Non",$H$230="Ne sais pas")</formula>
    </cfRule>
  </conditionalFormatting>
  <conditionalFormatting sqref="H306:J306">
    <cfRule type="expression" dxfId="6722" priority="62">
      <formula>OR($H$305="Non",$H$305="Ne sais pas")</formula>
    </cfRule>
  </conditionalFormatting>
  <conditionalFormatting sqref="H307:J307">
    <cfRule type="expression" dxfId="6721" priority="25">
      <formula>OR($H$306="Non",$H$306="Ne sais pas",$H$305="Non",$H$305="Ne sais pas")</formula>
    </cfRule>
  </conditionalFormatting>
  <conditionalFormatting sqref="H315:J315">
    <cfRule type="expression" dxfId="6720" priority="60">
      <formula>OR($H$314="Non",$H$314="Ne sais pas")</formula>
    </cfRule>
  </conditionalFormatting>
  <conditionalFormatting sqref="H319:J319">
    <cfRule type="expression" dxfId="6719" priority="58">
      <formula>OR($H$318="Non",$H$318="Ne sais pas")</formula>
    </cfRule>
    <cfRule type="containsBlanks" dxfId="6718" priority="59">
      <formula>LEN(TRIM(H319))=0</formula>
    </cfRule>
  </conditionalFormatting>
  <conditionalFormatting sqref="H321:J321">
    <cfRule type="expression" dxfId="6717" priority="57">
      <formula>OR($H$320="Non",$H$320="Ne sais pas",$H$320="Non applicable")</formula>
    </cfRule>
  </conditionalFormatting>
  <conditionalFormatting sqref="H322:J322">
    <cfRule type="expression" dxfId="6716" priority="23">
      <formula>$H$320="Oui"</formula>
    </cfRule>
    <cfRule type="containsBlanks" dxfId="6715" priority="24">
      <formula>LEN(TRIM(H322))=0</formula>
    </cfRule>
  </conditionalFormatting>
  <conditionalFormatting sqref="H375:N375">
    <cfRule type="expression" dxfId="6714" priority="56">
      <formula>OR($H$374="Non",$H$374="Ne sais pas")</formula>
    </cfRule>
  </conditionalFormatting>
  <conditionalFormatting sqref="I6">
    <cfRule type="containsBlanks" dxfId="6713" priority="179">
      <formula>LEN(TRIM(I6))=0</formula>
    </cfRule>
    <cfRule type="expression" dxfId="6712" priority="195">
      <formula>$N$13="Ne sais pas"</formula>
    </cfRule>
    <cfRule type="expression" dxfId="6711" priority="196">
      <formula>$N$13="Non applicable"</formula>
    </cfRule>
    <cfRule type="expression" dxfId="6710" priority="197">
      <formula>$N$13="Non"</formula>
    </cfRule>
  </conditionalFormatting>
  <conditionalFormatting sqref="I10:I11">
    <cfRule type="expression" dxfId="6709" priority="128">
      <formula>$I$6="Non"</formula>
    </cfRule>
  </conditionalFormatting>
  <conditionalFormatting sqref="I10:I18">
    <cfRule type="expression" dxfId="6708" priority="129">
      <formula>$N$13="Non"</formula>
    </cfRule>
    <cfRule type="expression" dxfId="6707" priority="130">
      <formula>$N$13="Non applicable"</formula>
    </cfRule>
    <cfRule type="expression" dxfId="6706" priority="131">
      <formula>$N$13="Ne sais pas"</formula>
    </cfRule>
  </conditionalFormatting>
  <conditionalFormatting sqref="I10:I23">
    <cfRule type="expression" dxfId="6705" priority="122">
      <formula>OR($I$6="Non",$I$6="Ne sais pas")</formula>
    </cfRule>
    <cfRule type="containsBlanks" dxfId="6704" priority="198">
      <formula>LEN(TRIM(I10))=0</formula>
    </cfRule>
  </conditionalFormatting>
  <conditionalFormatting sqref="I12">
    <cfRule type="expression" dxfId="6703" priority="127">
      <formula>$I$6="No"</formula>
    </cfRule>
  </conditionalFormatting>
  <conditionalFormatting sqref="I19:I23">
    <cfRule type="expression" dxfId="6702" priority="123">
      <formula>$I$6="Non"</formula>
    </cfRule>
    <cfRule type="expression" dxfId="6701" priority="124">
      <formula>$N$13="No"</formula>
    </cfRule>
    <cfRule type="expression" dxfId="6700" priority="125">
      <formula>$N$13="Non applicable"</formula>
    </cfRule>
    <cfRule type="expression" dxfId="6699" priority="126">
      <formula>$N$13="Ne sais pas"</formula>
    </cfRule>
  </conditionalFormatting>
  <conditionalFormatting sqref="I23">
    <cfRule type="expression" dxfId="6698" priority="32">
      <formula>OR($I$22="Non",$I$22="Ne sais pas",$I$22="Non applicable")</formula>
    </cfRule>
  </conditionalFormatting>
  <conditionalFormatting sqref="I42">
    <cfRule type="containsBlanks" dxfId="6697" priority="181">
      <formula>LEN(TRIM(I42))=0</formula>
    </cfRule>
  </conditionalFormatting>
  <conditionalFormatting sqref="I47:J47">
    <cfRule type="expression" dxfId="6696" priority="2">
      <formula>$F$45="Non"</formula>
    </cfRule>
    <cfRule type="containsBlanks" dxfId="6695" priority="4">
      <formula>LEN(TRIM(I47))=0</formula>
    </cfRule>
  </conditionalFormatting>
  <conditionalFormatting sqref="J25:J28">
    <cfRule type="containsBlanks" dxfId="6694" priority="140">
      <formula>LEN(TRIM(J25))=0</formula>
    </cfRule>
  </conditionalFormatting>
  <conditionalFormatting sqref="J33">
    <cfRule type="containsBlanks" dxfId="6693" priority="190">
      <formula>LEN(TRIM(J33))=0</formula>
    </cfRule>
  </conditionalFormatting>
  <conditionalFormatting sqref="J35">
    <cfRule type="containsBlanks" dxfId="6692" priority="189">
      <formula>LEN(TRIM(J35))=0</formula>
    </cfRule>
  </conditionalFormatting>
  <conditionalFormatting sqref="J67:J70">
    <cfRule type="containsBlanks" dxfId="6691" priority="155">
      <formula>LEN(TRIM(J67))=0</formula>
    </cfRule>
  </conditionalFormatting>
  <conditionalFormatting sqref="J154:J164">
    <cfRule type="containsBlanks" dxfId="6690" priority="46">
      <formula>LEN(TRIM(J154))=0</formula>
    </cfRule>
  </conditionalFormatting>
  <conditionalFormatting sqref="J326:J327">
    <cfRule type="containsBlanks" dxfId="6689" priority="163">
      <formula>LEN(TRIM(J326))=0</formula>
    </cfRule>
  </conditionalFormatting>
  <conditionalFormatting sqref="J330">
    <cfRule type="containsBlanks" dxfId="6688" priority="154">
      <formula>LEN(TRIM(J330))=0</formula>
    </cfRule>
  </conditionalFormatting>
  <conditionalFormatting sqref="J332:J333">
    <cfRule type="containsBlanks" dxfId="6687" priority="162">
      <formula>LEN(TRIM(J332))=0</formula>
    </cfRule>
  </conditionalFormatting>
  <conditionalFormatting sqref="J336">
    <cfRule type="containsBlanks" dxfId="6686" priority="153">
      <formula>LEN(TRIM(J336))=0</formula>
    </cfRule>
  </conditionalFormatting>
  <conditionalFormatting sqref="J338:J339">
    <cfRule type="containsBlanks" dxfId="6685" priority="161">
      <formula>LEN(TRIM(J338))=0</formula>
    </cfRule>
  </conditionalFormatting>
  <conditionalFormatting sqref="J342">
    <cfRule type="containsBlanks" dxfId="6684" priority="152">
      <formula>LEN(TRIM(J342))=0</formula>
    </cfRule>
  </conditionalFormatting>
  <conditionalFormatting sqref="J344:J345">
    <cfRule type="containsBlanks" dxfId="6683" priority="160">
      <formula>LEN(TRIM(J344))=0</formula>
    </cfRule>
  </conditionalFormatting>
  <conditionalFormatting sqref="J348">
    <cfRule type="containsBlanks" dxfId="6682" priority="151">
      <formula>LEN(TRIM(J348))=0</formula>
    </cfRule>
  </conditionalFormatting>
  <conditionalFormatting sqref="J350:J351">
    <cfRule type="containsBlanks" dxfId="6681" priority="159">
      <formula>LEN(TRIM(J350))=0</formula>
    </cfRule>
  </conditionalFormatting>
  <conditionalFormatting sqref="J354">
    <cfRule type="containsBlanks" dxfId="6680" priority="146">
      <formula>LEN(TRIM(J354))=0</formula>
    </cfRule>
  </conditionalFormatting>
  <conditionalFormatting sqref="J356:J357">
    <cfRule type="containsBlanks" dxfId="6679" priority="158">
      <formula>LEN(TRIM(J356))=0</formula>
    </cfRule>
  </conditionalFormatting>
  <conditionalFormatting sqref="J360">
    <cfRule type="containsBlanks" dxfId="6678" priority="150">
      <formula>LEN(TRIM(J360))=0</formula>
    </cfRule>
  </conditionalFormatting>
  <conditionalFormatting sqref="J362:J363">
    <cfRule type="containsBlanks" dxfId="6677" priority="157">
      <formula>LEN(TRIM(J362))=0</formula>
    </cfRule>
  </conditionalFormatting>
  <conditionalFormatting sqref="J366">
    <cfRule type="containsBlanks" dxfId="6676" priority="149">
      <formula>LEN(TRIM(J366))=0</formula>
    </cfRule>
  </conditionalFormatting>
  <conditionalFormatting sqref="J368:J369">
    <cfRule type="containsBlanks" dxfId="6675" priority="156">
      <formula>LEN(TRIM(J368))=0</formula>
    </cfRule>
  </conditionalFormatting>
  <conditionalFormatting sqref="J372">
    <cfRule type="containsBlanks" dxfId="6674" priority="148">
      <formula>LEN(TRIM(J372))=0</formula>
    </cfRule>
  </conditionalFormatting>
  <conditionalFormatting sqref="J151:L151">
    <cfRule type="expression" dxfId="6673" priority="51">
      <formula>OR($G$94="Non",$G$94="Ne sais pas")</formula>
    </cfRule>
  </conditionalFormatting>
  <conditionalFormatting sqref="J152:L152">
    <cfRule type="expression" dxfId="6672" priority="49">
      <formula>OR($G$97="Non",$G$97="Ne sais pas")</formula>
    </cfRule>
  </conditionalFormatting>
  <conditionalFormatting sqref="J153:L154">
    <cfRule type="expression" dxfId="6671" priority="45">
      <formula>OR($G$100="Non",$G$100="Ne sais pas")</formula>
    </cfRule>
  </conditionalFormatting>
  <conditionalFormatting sqref="J155:L164">
    <cfRule type="expression" dxfId="6670" priority="43">
      <formula>OR($G$103="Non",$G$103="Ne sais pas")</formula>
    </cfRule>
  </conditionalFormatting>
  <conditionalFormatting sqref="J139:N139">
    <cfRule type="expression" dxfId="6669" priority="91">
      <formula>OR($G$139="Non",$G$139="Ne sais pas")</formula>
    </cfRule>
  </conditionalFormatting>
  <conditionalFormatting sqref="J373:N373">
    <cfRule type="expression" dxfId="6668" priority="22">
      <formula>OR($H$373="Non",$H$373="Ne sais pas")</formula>
    </cfRule>
  </conditionalFormatting>
  <conditionalFormatting sqref="K94">
    <cfRule type="expression" dxfId="6667" priority="17">
      <formula>OR($H$84="Non",$H$84="Ne sais pas")</formula>
    </cfRule>
  </conditionalFormatting>
  <conditionalFormatting sqref="K97">
    <cfRule type="expression" dxfId="6666" priority="16">
      <formula>OR($H$84="Non",$H$84="Ne sais pas")</formula>
    </cfRule>
  </conditionalFormatting>
  <conditionalFormatting sqref="K100">
    <cfRule type="expression" dxfId="6665" priority="15">
      <formula>OR($H$84="Non",$H$84="Ne sais pas")</formula>
    </cfRule>
  </conditionalFormatting>
  <conditionalFormatting sqref="K103">
    <cfRule type="expression" dxfId="6664" priority="14">
      <formula>OR($H$84="Non",$H$84="Ne sais pas")</formula>
    </cfRule>
  </conditionalFormatting>
  <conditionalFormatting sqref="K106">
    <cfRule type="expression" dxfId="6663" priority="13">
      <formula>OR($H$84="Non",$H$84="Ne sais pas")</formula>
    </cfRule>
  </conditionalFormatting>
  <conditionalFormatting sqref="K109">
    <cfRule type="expression" dxfId="6662" priority="12">
      <formula>OR($H$84="Non",$H$84="Ne sais pas")</formula>
    </cfRule>
  </conditionalFormatting>
  <conditionalFormatting sqref="K112">
    <cfRule type="expression" dxfId="6661" priority="11">
      <formula>OR($H$84="Non",$H$84="Ne sais pas")</formula>
    </cfRule>
  </conditionalFormatting>
  <conditionalFormatting sqref="K115">
    <cfRule type="expression" dxfId="6660" priority="10">
      <formula>OR($H$84="Non",$H$84="Ne sais pas")</formula>
    </cfRule>
  </conditionalFormatting>
  <conditionalFormatting sqref="K118">
    <cfRule type="expression" dxfId="6659" priority="9">
      <formula>OR($H$84="Non",$H$84="Ne sais pas")</formula>
    </cfRule>
  </conditionalFormatting>
  <conditionalFormatting sqref="K121">
    <cfRule type="expression" dxfId="6658" priority="8">
      <formula>OR($H$84="Non",$H$84="Ne sais pas")</formula>
    </cfRule>
  </conditionalFormatting>
  <conditionalFormatting sqref="K124">
    <cfRule type="expression" dxfId="6657" priority="7">
      <formula>OR($H$84="Non",$H$84="Ne sais pas")</formula>
    </cfRule>
  </conditionalFormatting>
  <conditionalFormatting sqref="K127">
    <cfRule type="expression" dxfId="6656" priority="6">
      <formula>OR($H$84="Non",$H$84="Ne sais pas")</formula>
    </cfRule>
  </conditionalFormatting>
  <conditionalFormatting sqref="K130">
    <cfRule type="expression" dxfId="6655" priority="5">
      <formula>OR($H$84="Non",$H$84="Ne sais pas")</formula>
    </cfRule>
  </conditionalFormatting>
  <conditionalFormatting sqref="K141 F204:F214 K223 K233:K245 F248">
    <cfRule type="containsBlanks" dxfId="6654" priority="192">
      <formula>LEN(TRIM(F141))=0</formula>
    </cfRule>
  </conditionalFormatting>
  <conditionalFormatting sqref="K247">
    <cfRule type="containsBlanks" dxfId="6653" priority="183">
      <formula>LEN(TRIM(K247))=0</formula>
    </cfRule>
  </conditionalFormatting>
  <conditionalFormatting sqref="K47:M47">
    <cfRule type="containsBlanks" dxfId="6652" priority="100">
      <formula>LEN(TRIM(K47))=0</formula>
    </cfRule>
  </conditionalFormatting>
  <conditionalFormatting sqref="K19:N23">
    <cfRule type="expression" dxfId="6651" priority="111">
      <formula>OR($I$6="Non",$I$6="Ne sais pas")</formula>
    </cfRule>
    <cfRule type="containsBlanks" dxfId="6650" priority="199">
      <formula>LEN(TRIM(K19))=0</formula>
    </cfRule>
  </conditionalFormatting>
  <conditionalFormatting sqref="L168:L178">
    <cfRule type="expression" dxfId="6649" priority="87">
      <formula>$F$225="Don't know"</formula>
    </cfRule>
    <cfRule type="expression" dxfId="6648" priority="88">
      <formula>$F$225="Non"</formula>
    </cfRule>
    <cfRule type="containsBlanks" dxfId="6647" priority="201">
      <formula>LEN(TRIM(L168))=0</formula>
    </cfRule>
  </conditionalFormatting>
  <conditionalFormatting sqref="L192:M202">
    <cfRule type="expression" dxfId="6646" priority="83">
      <formula>$F$225="Ne sais pas"</formula>
    </cfRule>
    <cfRule type="expression" dxfId="6645" priority="84">
      <formula>$F$225="Non"</formula>
    </cfRule>
  </conditionalFormatting>
  <conditionalFormatting sqref="L10:N10">
    <cfRule type="expression" dxfId="6644" priority="121">
      <formula>OR($I$10="Non",$I$10="Ne sais pas",$I$10="Non applicable")</formula>
    </cfRule>
  </conditionalFormatting>
  <conditionalFormatting sqref="L10:N18">
    <cfRule type="expression" dxfId="6643" priority="112">
      <formula>OR($I$6="Non",$I$6="Ne sais pas")</formula>
    </cfRule>
  </conditionalFormatting>
  <conditionalFormatting sqref="L11:N11">
    <cfRule type="expression" dxfId="6642" priority="120">
      <formula>OR($I$11="Non",$I$11="Ne sais pas",$I$11="Non applicable")</formula>
    </cfRule>
  </conditionalFormatting>
  <conditionalFormatting sqref="L12:N12">
    <cfRule type="expression" dxfId="6641" priority="119">
      <formula>OR($I$12="Non",$I$12="Ne sais pas",$I$12="Non applicable")</formula>
    </cfRule>
  </conditionalFormatting>
  <conditionalFormatting sqref="L13:N13">
    <cfRule type="expression" dxfId="6640" priority="118">
      <formula>OR($I$13="Non",$I$13="Ne sais pas",$I$13="Non applicable")</formula>
    </cfRule>
  </conditionalFormatting>
  <conditionalFormatting sqref="L14:N14">
    <cfRule type="expression" dxfId="6639" priority="117">
      <formula>OR($I$14="Non",$I$14="Ne sais pas",$I$14="Non applicable")</formula>
    </cfRule>
  </conditionalFormatting>
  <conditionalFormatting sqref="L15:N15">
    <cfRule type="expression" dxfId="6638" priority="116">
      <formula>OR($I$15="Non",$I$15="Ne sais pas",$I$15="Non applicable")</formula>
    </cfRule>
  </conditionalFormatting>
  <conditionalFormatting sqref="L16:N16">
    <cfRule type="expression" dxfId="6637" priority="115">
      <formula>OR($I$16="Non",$I$16="Ne sais pas",$I$16="Non applicable")</formula>
    </cfRule>
  </conditionalFormatting>
  <conditionalFormatting sqref="L17:N17">
    <cfRule type="expression" dxfId="6636" priority="113">
      <formula>OR($I$17="Ni l'un ni l'autre",$I$17="Ne sais pas",$I$17="Non applicable")</formula>
    </cfRule>
  </conditionalFormatting>
  <conditionalFormatting sqref="L18:N18">
    <cfRule type="expression" dxfId="6635" priority="33">
      <formula>OR($I$16="No",$I$16="Don't know",$I$16="Not applicable")</formula>
    </cfRule>
    <cfRule type="expression" dxfId="6634" priority="114">
      <formula>OR($I$18="Non",$I$18="Ne sais pas",$I$18="Non applicable")</formula>
    </cfRule>
  </conditionalFormatting>
  <conditionalFormatting sqref="L168:N178">
    <cfRule type="expression" dxfId="6633" priority="86">
      <formula>OR($F168="Non",$F168="Ne sais pas")</formula>
    </cfRule>
  </conditionalFormatting>
  <conditionalFormatting sqref="L192:N202">
    <cfRule type="containsBlanks" dxfId="6632" priority="202">
      <formula>LEN(TRIM(L192))=0</formula>
    </cfRule>
  </conditionalFormatting>
  <conditionalFormatting sqref="O19:O21 O35 O66:O70 O145 O150:O165 O222 O230:O232 O263">
    <cfRule type="containsBlanks" dxfId="6631" priority="193">
      <formula>LEN(TRIM(O19))=0</formula>
    </cfRule>
  </conditionalFormatting>
  <conditionalFormatting sqref="O25:O28">
    <cfRule type="containsBlanks" dxfId="6630" priority="143">
      <formula>LEN(TRIM(O25))=0</formula>
    </cfRule>
  </conditionalFormatting>
  <conditionalFormatting sqref="O44:O49">
    <cfRule type="containsBlanks" dxfId="6629" priority="144">
      <formula>LEN(TRIM(O44))=0</formula>
    </cfRule>
  </conditionalFormatting>
  <conditionalFormatting sqref="O52:O56">
    <cfRule type="containsBlanks" dxfId="6628" priority="135">
      <formula>LEN(TRIM(O52))=0</formula>
    </cfRule>
  </conditionalFormatting>
  <conditionalFormatting sqref="O73">
    <cfRule type="containsBlanks" dxfId="6627" priority="145">
      <formula>LEN(TRIM(O73))=0</formula>
    </cfRule>
  </conditionalFormatting>
  <conditionalFormatting sqref="O147">
    <cfRule type="containsBlanks" dxfId="6626" priority="137">
      <formula>LEN(TRIM(O147))=0</formula>
    </cfRule>
  </conditionalFormatting>
  <conditionalFormatting sqref="O167">
    <cfRule type="containsBlanks" dxfId="6625" priority="169">
      <formula>LEN(TRIM(O167))=0</formula>
    </cfRule>
  </conditionalFormatting>
  <conditionalFormatting sqref="O179:O190">
    <cfRule type="containsBlanks" dxfId="6624" priority="136">
      <formula>LEN(TRIM(O179))=0</formula>
    </cfRule>
  </conditionalFormatting>
  <conditionalFormatting sqref="O249 O256">
    <cfRule type="containsBlanks" dxfId="6623" priority="164">
      <formula>LEN(TRIM(O249))=0</formula>
    </cfRule>
  </conditionalFormatting>
  <conditionalFormatting sqref="O269:O271">
    <cfRule type="containsBlanks" dxfId="6622" priority="142">
      <formula>LEN(TRIM(O269))=0</formula>
    </cfRule>
  </conditionalFormatting>
  <dataValidations count="100">
    <dataValidation type="list" allowBlank="1" showInputMessage="1" showErrorMessage="1" sqref="J326:K326 J332:K332 J338:K338 J344:K344 J350:K350 J356:K356 J362:K362 J368:K368" xr:uid="{3A6042E9-89F3-426E-97CB-1AF30B085A55}">
      <formula1>"Présélectionné par l'OMS, SRA, Présélectionné par l'OMS et SRA,Aucun produit préselectionné par l'OMS ou SRA enregistré,Ne sais pas"</formula1>
    </dataValidation>
    <dataValidation type="list" allowBlank="1" showInputMessage="1" showErrorMessage="1" sqref="J330:K330 J336:K336 J342:K342 J348:K348 J360:K360 J366:K366 J372:K372 J354:K354" xr:uid="{56EDAB27-DED4-405E-86B3-BEBB98B296D6}">
      <formula1>"0,1,2 ou plus,Ne sais pas"</formula1>
    </dataValidation>
    <dataValidation type="list" allowBlank="1" showInputMessage="1" showErrorMessage="1" sqref="H311:J311" xr:uid="{F2461A7A-F4BF-4E90-8839-0E686F1EA0E4}">
      <formula1>"Oui certifié ISO, Oui présélectioné par l'OMS, Oui certifié ISO et présélectionné par l'OMS,Ni l'un ni l'autre, Ne sais pas, Non applicable"</formula1>
    </dataValidation>
    <dataValidation type="list" allowBlank="1" showInputMessage="1" showErrorMessage="1" sqref="F253:G253" xr:uid="{63BC82A1-0B27-4B1C-A1C2-5A067C273412}">
      <formula1>"Oui : Mobilisation/implication communautaire importante,Oui : Une certaine mobilisation/implication communautaire,Non,Ne sais pas"</formula1>
    </dataValidation>
    <dataValidation type="list" allowBlank="1" showInputMessage="1" showErrorMessage="1" sqref="F251:G251" xr:uid="{4760A02E-9457-48F9-B564-E43D6BB0C7A6}">
      <formula1>"Oui : Médias importants,Oui : Certains médias,Non,Ne sais pas"</formula1>
    </dataValidation>
    <dataValidation type="list" allowBlank="1" showInputMessage="1" showErrorMessage="1" sqref="G151:G164 H155:I164 H151:I153 K155:L164 K151:L153 J151:J164" xr:uid="{DCD86435-1AE7-4AC7-AFA2-8ED35EFDBDB0}">
      <formula1>"Travailleur de santé communautaire (ou équivalent),Infirmier auxiliaire,Sage-femme infirmière auxiliaire,Infirmier,Pharmacie, Responsable médical, Médecin, Ne sais pas, Non applicable"</formula1>
    </dataValidation>
    <dataValidation type="list" allowBlank="1" showInputMessage="1" showErrorMessage="1" sqref="H144:J144" xr:uid="{46387975-F08A-4C95-A75B-5D42FEA7E771}">
      <formula1>"Oui un niveau élevé de mise en œuvre, Oui une certaine mise en œuvre,Mise en œuvre minimale ou inexistante, Ne sais pas, Non applicable (aucune stratégie)"</formula1>
    </dataValidation>
    <dataValidation type="list" allowBlank="1" showInputMessage="1" showErrorMessage="1" sqref="J67:J70" xr:uid="{276235C3-1CD6-498F-A5F7-34474777BDC7}">
      <formula1>"Oui, Non, Ne sais pas,Non applicable"</formula1>
    </dataValidation>
    <dataValidation type="list" allowBlank="1" showInputMessage="1" showErrorMessage="1" error="Choisissez une réponse dans la liste déroulante." prompt="Choisissez une réponse dans la liste déroulante." sqref="G68:I70" xr:uid="{B7B60C6F-32E5-4F4C-B472-79EE409B03C6}">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I17" xr:uid="{BB35444F-A9D0-44FA-AC9F-0786B76BA121}">
      <formula1>"Ministère des Finances, Ministère de la Planification,Les deux,Ni l'un ni l'autre,Ne sais pas, Non applicable"</formula1>
    </dataValidation>
    <dataValidation type="list" allowBlank="1" showInputMessage="1" showErrorMessage="1" sqref="F277:G277" xr:uid="{1C9C1E33-4907-42DC-91E7-A5F75995D782}">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allowBlank="1" showInputMessage="1" showErrorMessage="1" sqref="G256" xr:uid="{9EBF6C97-2598-4E71-B459-51B7E5D714FD}">
      <formula1>"0 %,1 à 10 %,11 à 20 %,21 à 30 %,31 à 40 %,41 à 50 %,51 à 60 %,61 à 70 %,71 à 80 %,81 à 100 %,Ne sais pas,Non applicable"</formula1>
    </dataValidation>
    <dataValidation type="list" allowBlank="1" showInputMessage="1" showErrorMessage="1" sqref="F254:G254 H380:I380 H382:H383 I382" xr:uid="{1E235E53-252D-4085-A581-45DC5A2391B2}">
      <formula1>"Oui,Non,Ne sais pas"</formula1>
    </dataValidation>
    <dataValidation type="list" allowBlank="1" showInputMessage="1" showErrorMessage="1" sqref="F252:G252" xr:uid="{65A08C06-9C8B-402E-B5B8-5229B88B05F6}">
      <formula1>"Oui : Sensibilisation/éducation intensive par téléphone, Oui : Une certaine sensibilisation/éducation par téléphone, Non, Ne sais pas"</formula1>
    </dataValidation>
    <dataValidation type="list" allowBlank="1" showInputMessage="1" showErrorMessage="1" sqref="F250:G250" xr:uid="{94651DA0-FC14-4EB4-8DC2-73B8336C11D7}">
      <formula1>"Oui : Marketing social important,Oui : Un certain marketing social,Non,Ne sais pas"</formula1>
    </dataValidation>
    <dataValidation allowBlank="1" showInputMessage="1" showErrorMessage="1" error="Choisissez une réponse dans la liste déroulante." sqref="K19" xr:uid="{E9D180E1-004C-4BAA-A3DB-A8254BC661F0}"/>
    <dataValidation type="list" allowBlank="1" showInputMessage="1" showErrorMessage="1" sqref="F276:G276" xr:uid="{DE2F41AE-950B-4DEC-A9CE-66AEA7FFB14A}">
      <formula1>"Oui : Tous les sites de marketing social sont inclus, Oui : Certains sites de marketing social sont inclus,Aucun, Ne sais pas, Non applicable (aucun LMIS)"</formula1>
    </dataValidation>
    <dataValidation type="list" allowBlank="1" showInputMessage="1" showErrorMessage="1" sqref="F275:G275" xr:uid="{CE1A6769-A660-4044-9E38-71024720BE24}">
      <formula1>"Oui : Toutes les installations des ONG sont incluses, Oui : Certaines des installations des ONG sont incluses,Aucun, Ne sais pas, Non applicable (aucun LMIS)"</formula1>
    </dataValidation>
    <dataValidation type="list" allowBlank="1" showInputMessage="1" showErrorMessage="1" sqref="F274:G274" xr:uid="{41343F24-0947-4669-90C4-052929086406}">
      <formula1>"Oui : Tous les installations du secteur privé sont incluses, Oui : Certaines installations du secteur privé sont incluses,Aucun, Ne sais pas, Non applicable (aucun LMIS)"</formula1>
    </dataValidation>
    <dataValidation type="list" allowBlank="1" showInputMessage="1" showErrorMessage="1" sqref="F273:G273" xr:uid="{0F0D9CA2-7D64-49E6-87FC-D30297081A35}">
      <formula1>"Oui : Tous les installations du secteur public sont incluses, Oui : Certaines installations du secteur public sont incluses,Aucun, Ne sais pas, Non applicable (aucun LMIS)"</formula1>
    </dataValidation>
    <dataValidation type="list" allowBlank="1" showInputMessage="1" showErrorMessage="1" sqref="H376:I376" xr:uid="{4279DB3E-AF23-4C12-99C3-65CC8E6F515B}">
      <formula1>"Oui (plan PSE avec composant FP/RH),Aucun plan PSE commencé/élaboré,Oui plan PSE mais aucun composant FP/RH,Ne sais pas"</formula1>
    </dataValidation>
    <dataValidation type="list" allowBlank="1" showInputMessage="1" showErrorMessage="1" sqref="H319:J319" xr:uid="{BE2D3086-68B7-44BB-ABFD-4FE7DD8DA4A2}">
      <formula1>"0 à 25 %,26 à 50 %,51 à 75 %,76 à 100 %, Ne sais pas, Non applicable"</formula1>
    </dataValidation>
    <dataValidation type="list" allowBlank="1" showInputMessage="1" showErrorMessage="1" sqref="H309:J309 F73:F75 H217:J221" xr:uid="{80422F59-BA12-4DAE-92DD-C0023CB27DAA}">
      <formula1>"Oui,Non,Ne sais pas,Non applicable"</formula1>
    </dataValidation>
    <dataValidation type="list" allowBlank="1" showInputMessage="1" showErrorMessage="1" sqref="H315:J315" xr:uid="{A768B9F8-C5F3-4019-B487-291A57FEDD84}">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7:J317" xr:uid="{04B95E79-08E3-49CB-BA22-FC7C6838B127}">
      <formula1>"0,1,2 à 3,Plus de 3, Ne sais pas"</formula1>
    </dataValidation>
    <dataValidation type="list" allowBlank="1" showInputMessage="1" showErrorMessage="1" sqref="J363 J369 J333 J339 J345 J351 J357 J327" xr:uid="{C9E80403-4286-4D46-9953-E6219272EC95}">
      <formula1>"0,1,2 à 3,Plus de 3,Ne sais pas"</formula1>
    </dataValidation>
    <dataValidation type="list" allowBlank="1" showInputMessage="1" showErrorMessage="1" sqref="H309" xr:uid="{ADF21F2E-6783-4FBD-A52B-2FC41C189917}">
      <formula1>"Oui,Non,Ne sais pas, Non applicable"</formula1>
    </dataValidation>
    <dataValidation type="list" allowBlank="1" showInputMessage="1" showErrorMessage="1" sqref="H308:J308" xr:uid="{67640645-23C5-475B-8457-B1248464F649}">
      <formula1>"Moins de 6 mois, De 6 mois à moins d'1 an, D'1 an à 18 mois, Plus de 18 mois,Ne sais pas, Non applicable"</formula1>
    </dataValidation>
    <dataValidation type="list" allowBlank="1" showInputMessage="1" showErrorMessage="1" error="Choisissez une réponse dans la liste déroulante." sqref="I19:I20" xr:uid="{D59B1E31-DAA9-41D0-A995-40DE28D7E38C}">
      <formula1>"Oui, Non, Ne sais pas, Non applicable"</formula1>
    </dataValidation>
    <dataValidation type="list" allowBlank="1" showInputMessage="1" showErrorMessage="1" sqref="H312:J313" xr:uid="{60F96DE4-6DC4-49D5-B9B1-3FBD14D92B8E}">
      <formula1>"La plupart ont été testés, Certains ont été testés, Aucun n'a été testé, Ne sais pas, Non applicable"</formula1>
    </dataValidation>
    <dataValidation type="list" allowBlank="1" showInputMessage="1" showErrorMessage="1" sqref="G165 J165:L165" xr:uid="{237E73BC-7469-4CA2-A14D-D4B8B7534C28}">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52:F56" xr:uid="{1985FDB5-1919-4059-B1FD-D47E539ADB84}">
      <formula1>"En nature, Argent liquide, Ne sais pas, Non applicable"</formula1>
    </dataValidation>
    <dataValidation type="list" allowBlank="1" showInputMessage="1" showErrorMessage="1" sqref="F168:F178 I6 I42 F192:F202 K233:K245 H373:H374 G139 H147:J147 H145:J145 J33 F263 F180:F190 F204:F214 H215:J215 G269 H84 G122:J123 J35 F45 F47 G128:J129 G135:J136 G125:J126 G95:J96 G98:J99 G101:J102 G104:J105 G107:J108 G110:J111 G113:J114 G116:J117 G119:J120 G131:J132" xr:uid="{EE77873E-E94D-4525-9B77-41D561D1D681}">
      <formula1>"Oui, Non, Ne sais pas"</formula1>
    </dataValidation>
    <dataValidation type="list" allowBlank="1" showInputMessage="1" showErrorMessage="1" sqref="H31:J31" xr:uid="{5B3A3847-3E9D-4724-B482-FD5FD656DDB2}">
      <formula1>"Une fois par an, Deux fois par an, Une fois par trimestre, Une fois par mois, Autre, Ne sais pas"</formula1>
    </dataValidation>
    <dataValidation type="list" allowBlank="1" showInputMessage="1" showErrorMessage="1" sqref="J25 H25" xr:uid="{C53667EA-0F6C-469B-99BB-98A3F9DA4EC9}">
      <formula1>"Janvier, Février, Mars, Avril, Mai, Juin, Juillet, Août, Septembre, Octobre, Novembre, Décembre"</formula1>
    </dataValidation>
    <dataValidation type="list" allowBlank="1" showInputMessage="1" showErrorMessage="1" error="Choisissez une réponse dans la liste déroulante." sqref="I21" xr:uid="{F566479A-0971-489A-88D7-65D32AAD4D08}">
      <formula1>"0 fois, 1 fois, 2 à 3 fois, 4 fois ou plus, Ne sais pas"</formula1>
    </dataValidation>
    <dataValidation type="list" allowBlank="1" showInputMessage="1" showErrorMessage="1" sqref="F264:F267 H318 F258 H310 H223:H225 H230 H227 I22:I23 F77:G80 H320 H143:J143 I18 H322 H314 L168:N178 I10:I16 H305:H306 F260:F262 L192:N202" xr:uid="{6E555AE6-13FA-4843-A7F6-AC73CF8C9391}">
      <formula1>"Oui, Non, Ne sais pas, Non applicable"</formula1>
    </dataValidation>
    <dataValidation type="list" allowBlank="1" showInputMessage="1" showErrorMessage="1" sqref="G271" xr:uid="{972D3F41-B4EF-4EEA-AE3E-9DBDC483512A}">
      <formula1>"Oui, Non, Ne sais pas, Non applicable (aucun LMIS)"</formula1>
    </dataValidation>
    <dataValidation type="list" allowBlank="1" showInputMessage="1" showErrorMessage="1" sqref="H26 J26" xr:uid="{59A2BEB0-A848-40C6-959B-427E21000250}">
      <formula1>"2017,2018,2019,2020,2021,2022,2023"</formula1>
    </dataValidation>
    <dataValidation type="list" allowBlank="1" showInputMessage="1" showErrorMessage="1" sqref="M47 M45 M52:M56" xr:uid="{250BF201-068F-4078-A15F-376FAA6E92B2}">
      <formula1>"Achat/B.P. date,Date d'expédition,Date de livraison,Autre,Inconnu,Non applicable"</formula1>
    </dataValidation>
    <dataValidation type="list" allowBlank="1" showInputMessage="1" showErrorMessage="1" sqref="F257" xr:uid="{17AC2048-F70D-40C2-849B-2592E65687AF}">
      <formula1>"Oui, Non"</formula1>
    </dataValidation>
    <dataValidation type="list" allowBlank="1" showInputMessage="1" showErrorMessage="1" sqref="P28 P270:P271" xr:uid="{1331C71B-6B6F-4CB4-9C6B-8E660024FD44}">
      <formula1>#REF!</formula1>
    </dataValidation>
    <dataValidation type="list" allowBlank="1" showInputMessage="1" showErrorMessage="1" sqref="H377:I377" xr:uid="{3CA28D35-F244-4014-BCC0-327555C0BD40}">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H385:I385" xr:uid="{D1843A27-47F9-4E96-9D21-F7C0FF83B161}">
      <formula1>"Totalité ou majorité de la ligne budgétaire transférée à la réponse COVID, Une partie du budget a été transférée, Aucune partie du budget n'a été transférée (c'est-à-dire aucun impact), Inconnu, Non applicable"</formula1>
    </dataValidation>
    <dataValidation type="list" allowBlank="1" showInputMessage="1" showErrorMessage="1" sqref="H386:I386" xr:uid="{53F161B3-88FC-4DEC-8E7B-81F47F42817D}">
      <formula1>"Impact élevé, Impact moyen, Impact faible, Aucun impact, Inconnu"</formula1>
    </dataValidation>
    <dataValidation type="list" allowBlank="1" showInputMessage="1" showErrorMessage="1" sqref="H384:I384" xr:uid="{78F34BCA-A6DB-4DDB-B9BA-899449DB9E97}">
      <formula1>"Aucun impact, Réunions moins fréquentes, Réunions impossibles, Ne sais pas, Non applicable (pas de comité)"</formula1>
    </dataValidation>
    <dataValidation type="decimal" allowBlank="1" showInputMessage="1" showErrorMessage="1" error="Entrez une valeur numérique ici uniquement (en USD)." sqref="J27" xr:uid="{0111AA5D-9309-4181-B2BE-1463130EF135}">
      <formula1>0</formula1>
      <formula2>100000000</formula2>
    </dataValidation>
    <dataValidation type="decimal" allowBlank="1" showInputMessage="1" showErrorMessage="1" error="Entrez une valeur numérique ici seulement (en USD)." sqref="I86:J86" xr:uid="{8257564A-BD44-4E28-9DFE-A4FD705E0D95}">
      <formula1>0</formula1>
      <formula2>100000000</formula2>
    </dataValidation>
    <dataValidation type="decimal" allowBlank="1" showInputMessage="1" showErrorMessage="1" error="Entrez une quantité numérique ici seulement." sqref="K52:L56 K47:L47" xr:uid="{18409917-A1BB-4E8E-8864-40948E5A9DC3}">
      <formula1>0</formula1>
      <formula2>1000000000</formula2>
    </dataValidation>
    <dataValidation type="custom" allowBlank="1" showInputMessage="1" showErrorMessage="1" error="Ce nombre doit être supérieur ou égal au nombre d'observations de rupture de stock (Colonne H)." sqref="I290:I295 I286:I288 L297:L299 I281:I284 L281:L284 L286:L288 L290:L295 I297:I299" xr:uid="{A58B61DC-B9B5-4433-AD58-94928225398A}">
      <formula1>I281&gt;=H281</formula1>
    </dataValidation>
    <dataValidation type="custom" operator="lessThanOrEqual" allowBlank="1" showInputMessage="1" showErrorMessage="1" error="Ce nombre ne peut pas dépasser le nombre total d'observations du statut des stocks (colonne I)." sqref="H290:H295 H286:H288 K297:K299 H281:H284 K281:K284 K286:K288 K290:K295 H297:H299" xr:uid="{C56134C9-08F0-49CA-91E4-4D5F461A23F6}">
      <formula1>H281&lt;=I281</formula1>
    </dataValidation>
    <dataValidation type="list" allowBlank="1" showInputMessage="1" showErrorMessage="1" sqref="H304:J304" xr:uid="{A5185F77-4C02-4423-89F5-0E0D1F2AE1DF}">
      <formula1>"Oui, Non, Ne sais pas, Non applicable (pas d'ANRP)"</formula1>
    </dataValidation>
    <dataValidation type="list" allowBlank="1" showInputMessage="1" showErrorMessage="1" sqref="H29:J29" xr:uid="{F68F4638-9124-4BE7-BA09-3F8028317981}">
      <formula1>"Gouvernement - Niveau central, Gouvernement - Niveau infranational, Gouvernement des États-Unis (USG), UNFPA, Autres bailleurs de fonds, Autre, Ne sais pas"</formula1>
    </dataValidation>
    <dataValidation allowBlank="1" showInputMessage="1" showErrorMessage="1" error="Entrez une valeur numérique ici seulement (en USD)." sqref="G38:G39 G45:H45 G47:H47 G52:H56" xr:uid="{373D2CFE-D2E2-4900-ACEC-5A732F177B88}"/>
    <dataValidation allowBlank="1" showInputMessage="1" showErrorMessage="1" error="Entrez une valeur numérique ici uniquement (en USD)." sqref="H231:J231" xr:uid="{74D74CC3-1477-4116-8BFE-F6E9544ECD75}"/>
    <dataValidation allowBlank="1" showInputMessage="1" showErrorMessage="1" error="Entrez une quantité numérique ici seulement." sqref="K45:L45" xr:uid="{C23BFC21-2EDC-4496-B514-0A6CABE3117E}"/>
    <dataValidation type="list" allowBlank="1" showInputMessage="1" showErrorMessage="1" sqref="O19" xr:uid="{58816530-C058-4A2A-8FE8-5BAFAD95F79E}">
      <formula1>$C$3:$C$5</formula1>
    </dataValidation>
    <dataValidation type="list" allowBlank="1" showInputMessage="1" showErrorMessage="1" sqref="O20" xr:uid="{0E22CF01-021A-469B-A1C2-C84A46E5CC02}">
      <formula1>$D$3:$D$4</formula1>
    </dataValidation>
    <dataValidation type="list" allowBlank="1" showInputMessage="1" showErrorMessage="1" sqref="O21:O23" xr:uid="{6910D31D-2766-445D-8042-DAC310BB27E6}">
      <formula1>$E$3:$E$4</formula1>
    </dataValidation>
    <dataValidation type="list" allowBlank="1" showInputMessage="1" showErrorMessage="1" sqref="O25:O26" xr:uid="{E08B9744-67AF-435A-A85A-BE624E1EDDC5}">
      <formula1>$F$3:$F$6</formula1>
    </dataValidation>
    <dataValidation type="list" allowBlank="1" showInputMessage="1" showErrorMessage="1" sqref="O33" xr:uid="{C7A6E9E5-9847-43AC-81FF-7E21C0FB665C}">
      <formula1>$I$3:$I$4</formula1>
    </dataValidation>
    <dataValidation type="list" allowBlank="1" showInputMessage="1" showErrorMessage="1" sqref="O35 O42" xr:uid="{F42C9EAA-F0B3-4CDD-9561-3551DA11EF91}">
      <formula1>$J$3:$J$7</formula1>
    </dataValidation>
    <dataValidation type="list" allowBlank="1" showInputMessage="1" showErrorMessage="1" sqref="O44:O49" xr:uid="{FBCEE829-E728-4F58-95E7-7A99ACAC891C}">
      <formula1>$K$3:$K$7</formula1>
    </dataValidation>
    <dataValidation type="list" allowBlank="1" showInputMessage="1" showErrorMessage="1" sqref="O52" xr:uid="{F5C12E2A-02C0-4393-8F0C-B4B7F923BBEA}">
      <formula1>$L$3:$L$4</formula1>
    </dataValidation>
    <dataValidation type="list" allowBlank="1" showInputMessage="1" showErrorMessage="1" sqref="O53" xr:uid="{47457B6D-6F85-44DC-8834-1AB35380AD76}">
      <formula1>$M$3:$M$4</formula1>
    </dataValidation>
    <dataValidation type="list" allowBlank="1" showInputMessage="1" showErrorMessage="1" sqref="O54" xr:uid="{D3A2A498-78C8-4F66-8D59-9F7EDB8F8899}">
      <formula1>$N$3:$N$4</formula1>
    </dataValidation>
    <dataValidation type="list" allowBlank="1" showInputMessage="1" showErrorMessage="1" sqref="O55:O56" xr:uid="{6BF36096-C41A-41C7-AA24-4E325EC3BB9B}">
      <formula1>$O$3:$O$4</formula1>
    </dataValidation>
    <dataValidation type="list" allowBlank="1" showInputMessage="1" showErrorMessage="1" sqref="O73:O81 O66:O71" xr:uid="{62EA072D-20C6-46CD-927A-14785C8DCEE4}">
      <formula1>$P$3:$P$7</formula1>
    </dataValidation>
    <dataValidation type="list" allowBlank="1" showInputMessage="1" showErrorMessage="1" sqref="O84" xr:uid="{9ACEE3C7-D949-4E08-8D7F-A620F84F77F1}">
      <formula1>$Q$3:$Q$6</formula1>
    </dataValidation>
    <dataValidation type="list" allowBlank="1" showInputMessage="1" showErrorMessage="1" sqref="O91" xr:uid="{9B20360F-2C76-418D-ACD2-DB4EA8FDCD2D}">
      <formula1>$R$3:$R$8</formula1>
    </dataValidation>
    <dataValidation type="list" allowBlank="1" showInputMessage="1" showErrorMessage="1" sqref="O139" xr:uid="{CA8BA54C-451F-437C-9B6F-21FEEF3269DD}">
      <formula1>$S$3:$S$4</formula1>
    </dataValidation>
    <dataValidation type="list" allowBlank="1" showInputMessage="1" showErrorMessage="1" sqref="O145:O148" xr:uid="{603B18A6-EEC1-44B7-8948-D0DCCD77B553}">
      <formula1>$T$3:$T$8</formula1>
    </dataValidation>
    <dataValidation type="list" allowBlank="1" showInputMessage="1" showErrorMessage="1" sqref="O150:O165" xr:uid="{72357D40-565D-458E-AC25-7FC86EB97AA7}">
      <formula1>$U$3:$U$5</formula1>
    </dataValidation>
    <dataValidation type="list" allowBlank="1" showInputMessage="1" showErrorMessage="1" sqref="O167:O178 O191:O202" xr:uid="{02324B24-718E-4B4B-91A3-C033FF979FDD}">
      <formula1>$V$3:$V$8</formula1>
    </dataValidation>
    <dataValidation type="list" allowBlank="1" showInputMessage="1" showErrorMessage="1" sqref="O179:O190 O203:O214" xr:uid="{6CE6B589-A8BA-4D84-9E98-FE30E2FCF0FC}">
      <formula1>$W$3:$W$6</formula1>
    </dataValidation>
    <dataValidation type="list" allowBlank="1" showInputMessage="1" showErrorMessage="1" sqref="O215:O221" xr:uid="{EFB188D7-05D4-4431-AB4B-CF44619884D3}">
      <formula1>$X$3:$X$4</formula1>
    </dataValidation>
    <dataValidation type="list" allowBlank="1" showInputMessage="1" showErrorMessage="1" sqref="O222:O226" xr:uid="{A4BF8D80-14E9-4053-B977-160DF7AB5920}">
      <formula1>$Y$3:$Y$6</formula1>
    </dataValidation>
    <dataValidation type="list" allowBlank="1" showInputMessage="1" showErrorMessage="1" sqref="O227:O228" xr:uid="{76CAE89C-86EE-4F2C-9D29-F957666D503C}">
      <formula1>$Z$3:$Z$5</formula1>
    </dataValidation>
    <dataValidation type="list" allowBlank="1" showInputMessage="1" showErrorMessage="1" sqref="O230:O231" xr:uid="{79E36EE7-3B7D-4650-B70D-15D0D7D1D4CA}">
      <formula1>$AA$3:$AA$4</formula1>
    </dataValidation>
    <dataValidation type="list" allowBlank="1" showInputMessage="1" showErrorMessage="1" sqref="O232:O248" xr:uid="{11FB55D9-85BD-40AC-868D-359E2D664145}">
      <formula1>$AB$3:$AB$4</formula1>
    </dataValidation>
    <dataValidation type="list" allowBlank="1" showInputMessage="1" showErrorMessage="1" sqref="O249:O255" xr:uid="{017FC9B7-5C3B-4072-8C6E-CBF2FD9B56EB}">
      <formula1>$AC$3:$AC$7</formula1>
    </dataValidation>
    <dataValidation type="list" allowBlank="1" showInputMessage="1" showErrorMessage="1" sqref="O256" xr:uid="{D3BE0C7F-B079-4607-9E06-52676FED4CA6}">
      <formula1>$AD$3:$AD$5</formula1>
    </dataValidation>
    <dataValidation type="list" allowBlank="1" showInputMessage="1" showErrorMessage="1" sqref="O263:O267" xr:uid="{52567631-CD71-4389-8FC4-27B696AB4DD3}">
      <formula1>$AF$3:$AF$4</formula1>
    </dataValidation>
    <dataValidation type="list" allowBlank="1" showInputMessage="1" showErrorMessage="1" sqref="O269:O277" xr:uid="{5B7BF4A9-DF19-4CEB-A5A2-581CE3680C13}">
      <formula1>$AG$3:$AG$4</formula1>
    </dataValidation>
    <dataValidation type="list" allowBlank="1" showInputMessage="1" showErrorMessage="1" sqref="O279" xr:uid="{63DE96D6-2B55-45B8-8A67-A467126E79E5}">
      <formula1>$AH$3:$AH$7</formula1>
    </dataValidation>
    <dataValidation type="list" allowBlank="1" showInputMessage="1" showErrorMessage="1" sqref="O304" xr:uid="{E0AB0061-24B4-46E2-B573-635C39B009C2}">
      <formula1>$AJ$3:$AJ$4</formula1>
    </dataValidation>
    <dataValidation type="list" allowBlank="1" showInputMessage="1" showErrorMessage="1" sqref="O305:O309" xr:uid="{A9F88499-A4F4-4B39-8165-B30E19E52942}">
      <formula1>$AK$3:$AK$4</formula1>
    </dataValidation>
    <dataValidation type="list" allowBlank="1" showInputMessage="1" showErrorMessage="1" sqref="O310:O313" xr:uid="{C31EB57B-0B2B-4B60-9775-0640B6E8BEE5}">
      <formula1>$AL$3:$AL$5</formula1>
    </dataValidation>
    <dataValidation type="list" allowBlank="1" showInputMessage="1" showErrorMessage="1" sqref="O314:O315" xr:uid="{87CD8755-3235-4978-9336-D48BA99A24A7}">
      <formula1>$AM$3:$AM$4</formula1>
    </dataValidation>
    <dataValidation type="list" allowBlank="1" showInputMessage="1" showErrorMessage="1" sqref="O317:O322" xr:uid="{6BB01DC3-2C13-45F1-B4FA-0263C78F7365}">
      <formula1>$AN$3:$AN$5</formula1>
    </dataValidation>
    <dataValidation type="list" allowBlank="1" showInputMessage="1" showErrorMessage="1" sqref="O324:O372" xr:uid="{C375B3AD-1A00-4FCF-853B-E60FD9128AA5}">
      <formula1>$AO$3:$AO$4</formula1>
    </dataValidation>
    <dataValidation type="list" allowBlank="1" showInputMessage="1" showErrorMessage="1" sqref="O373" xr:uid="{1A65D416-9D72-4179-8A29-7F446F54C2D6}">
      <formula1>$AP$3:$AP$4</formula1>
    </dataValidation>
    <dataValidation type="list" allowBlank="1" showInputMessage="1" showErrorMessage="1" sqref="O374:O375" xr:uid="{24F2251E-08B0-4D08-9AFF-8A23A4D4AFDF}">
      <formula1>$AQ$3:$AQ$5</formula1>
    </dataValidation>
    <dataValidation type="list" allowBlank="1" showInputMessage="1" showErrorMessage="1" sqref="O376" xr:uid="{75D2292B-BB8B-4F3C-A06E-7CB87A2725F7}">
      <formula1>$AR$3:$AR$4</formula1>
    </dataValidation>
    <dataValidation type="list" allowBlank="1" showInputMessage="1" showErrorMessage="1" sqref="O6" xr:uid="{A5CAF7F9-4F33-4A61-971D-9A088CE9FCF2}">
      <formula1>$B$3:$B$5</formula1>
    </dataValidation>
    <dataValidation type="list" allowBlank="1" showInputMessage="1" showErrorMessage="1" sqref="O282:O284" xr:uid="{A9ADB747-E2A3-4CBC-867C-2CBA61085364}">
      <formula1>$AI$3:$AI$8</formula1>
    </dataValidation>
    <dataValidation type="list" allowBlank="1" showInputMessage="1" showErrorMessage="1" sqref="O27:O29" xr:uid="{6B676044-E80C-44B3-87F4-1779AF2523EE}">
      <formula1>$G$3:$G$6</formula1>
    </dataValidation>
    <dataValidation type="list" allowBlank="1" showInputMessage="1" showErrorMessage="1" sqref="O257:O262" xr:uid="{A12CAD93-996A-476A-89E3-55A2E7181722}">
      <formula1>$AE$3:$AE$5</formula1>
    </dataValidation>
    <dataValidation type="list" allowBlank="1" showInputMessage="1" showErrorMessage="1" sqref="O30" xr:uid="{00264F81-FFAA-48BE-A6A6-44742642D9D5}">
      <formula1>$H$3:$H$4</formula1>
    </dataValidation>
    <dataValidation type="list" allowBlank="1" showInputMessage="1" showErrorMessage="1" sqref="E3" xr:uid="{6C656E3C-A44F-4163-AFC3-9F14B0849E25}">
      <formula1>$A$3:$A$133</formula1>
    </dataValidation>
  </dataValidations>
  <hyperlinks>
    <hyperlink ref="G3:O3" location="'All Country Summary (2023)'!A1" display="Go to summary page" xr:uid="{30692456-64CB-4B0F-A00B-6011C13E487E}"/>
  </hyperlinks>
  <pageMargins left="0.25" right="0.25" top="0.75" bottom="0.75" header="0.3" footer="0.3"/>
  <pageSetup paperSize="141" scale="75"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6BB32-7849-4164-8BAE-57B84D18FDD0}">
  <sheetPr>
    <tabColor rgb="FF99FF66"/>
  </sheetPr>
  <dimension ref="A1:Q394"/>
  <sheetViews>
    <sheetView showGridLines="0" zoomScaleNormal="100" workbookViewId="0">
      <selection activeCell="K6" sqref="K6:N6"/>
    </sheetView>
  </sheetViews>
  <sheetFormatPr defaultColWidth="8.7109375" defaultRowHeight="14.45"/>
  <cols>
    <col min="1" max="1" width="2.140625" customWidth="1"/>
    <col min="2" max="2" width="6.5703125" customWidth="1"/>
    <col min="3" max="3" width="3.28515625" customWidth="1"/>
    <col min="4" max="4" width="16.140625" customWidth="1"/>
    <col min="5" max="5" width="61" customWidth="1"/>
    <col min="6" max="6" width="16.28515625" customWidth="1"/>
    <col min="7" max="7" width="24.28515625" customWidth="1"/>
    <col min="8" max="8" width="22" customWidth="1"/>
    <col min="9" max="9" width="19.140625" customWidth="1"/>
    <col min="10" max="10" width="22.42578125" customWidth="1"/>
    <col min="11" max="11" width="19.7109375" customWidth="1"/>
    <col min="12" max="12" width="17.5703125" customWidth="1"/>
    <col min="13" max="13" width="19.28515625" customWidth="1"/>
    <col min="14" max="14" width="28.42578125" customWidth="1"/>
    <col min="15" max="15" width="60.28515625" customWidth="1"/>
    <col min="16" max="16" width="60.42578125" customWidth="1"/>
  </cols>
  <sheetData>
    <row r="1" spans="2:16" ht="53.25" customHeight="1">
      <c r="F1" s="2128"/>
      <c r="G1" s="2128"/>
      <c r="H1" s="2128"/>
      <c r="I1" s="2128"/>
      <c r="J1" s="2128"/>
      <c r="K1" s="2128"/>
      <c r="L1" s="2128"/>
      <c r="M1" s="2128"/>
      <c r="N1" s="2128"/>
    </row>
    <row r="2" spans="2:16" ht="37.5" customHeight="1">
      <c r="B2" s="408" t="s">
        <v>1376</v>
      </c>
      <c r="C2" s="479"/>
      <c r="D2" s="479"/>
      <c r="E2" s="479"/>
      <c r="F2" s="179"/>
      <c r="G2" s="178"/>
      <c r="H2" s="179"/>
      <c r="I2" s="179"/>
      <c r="J2" s="179"/>
      <c r="K2" s="180"/>
      <c r="L2" s="180"/>
      <c r="M2" s="180"/>
      <c r="N2" s="181"/>
    </row>
    <row r="3" spans="2:16" ht="39" customHeight="1">
      <c r="B3" s="173"/>
      <c r="C3" s="174"/>
      <c r="D3" s="175" t="s">
        <v>1377</v>
      </c>
      <c r="E3" s="176" t="s">
        <v>2460</v>
      </c>
      <c r="F3" s="177" t="s">
        <v>1379</v>
      </c>
      <c r="G3" s="2130" t="s">
        <v>830</v>
      </c>
      <c r="H3" s="2130"/>
      <c r="I3" s="2130"/>
      <c r="J3" s="2130"/>
      <c r="K3" s="2130"/>
      <c r="L3" s="2130"/>
      <c r="M3" s="2130"/>
      <c r="N3" s="2130"/>
      <c r="O3" s="2130"/>
    </row>
    <row r="4" spans="2:16" ht="39" customHeight="1">
      <c r="B4" s="1402" t="s">
        <v>1380</v>
      </c>
      <c r="C4" s="1402"/>
      <c r="D4" s="1402"/>
      <c r="E4" s="1402"/>
      <c r="F4" s="1402"/>
      <c r="G4" s="1402"/>
      <c r="H4" s="1402"/>
      <c r="I4" s="1402"/>
      <c r="J4" s="1402"/>
      <c r="K4" s="1402"/>
      <c r="L4" s="1402"/>
      <c r="M4" s="1402"/>
      <c r="N4" s="1402"/>
      <c r="O4" t="s">
        <v>1381</v>
      </c>
    </row>
    <row r="5" spans="2:16" ht="15.75">
      <c r="B5" s="1416" t="s">
        <v>2461</v>
      </c>
      <c r="C5" s="1417"/>
      <c r="D5" s="1417"/>
      <c r="E5" s="1417"/>
      <c r="F5" s="1417"/>
      <c r="G5" s="1417"/>
      <c r="H5" s="1417"/>
      <c r="I5" s="1417"/>
      <c r="J5" s="1417"/>
      <c r="K5" s="1417"/>
      <c r="L5" s="1417"/>
      <c r="M5" s="1417"/>
      <c r="N5" s="1417"/>
      <c r="O5" s="1417"/>
      <c r="P5" s="1418"/>
    </row>
    <row r="6" spans="2:16" ht="108.75" customHeight="1">
      <c r="B6" s="182" t="s">
        <v>2462</v>
      </c>
      <c r="C6" s="1419" t="s">
        <v>1384</v>
      </c>
      <c r="D6" s="1419"/>
      <c r="E6" s="1419"/>
      <c r="F6" s="1419"/>
      <c r="G6" s="1419"/>
      <c r="H6" s="1420"/>
      <c r="I6" s="183" t="s">
        <v>1385</v>
      </c>
      <c r="J6" s="765" t="s">
        <v>2463</v>
      </c>
      <c r="K6" s="2330" t="s">
        <v>2464</v>
      </c>
      <c r="L6" s="2331"/>
      <c r="M6" s="2331"/>
      <c r="N6" s="2332"/>
      <c r="O6" s="1424" t="s">
        <v>2197</v>
      </c>
      <c r="P6" s="1424"/>
    </row>
    <row r="7" spans="2:16" ht="27" customHeight="1">
      <c r="B7" s="1427" t="s">
        <v>1388</v>
      </c>
      <c r="C7" s="1428"/>
      <c r="D7" s="1428"/>
      <c r="E7" s="1428"/>
      <c r="F7" s="1428"/>
      <c r="G7" s="1428"/>
      <c r="H7" s="1428"/>
      <c r="I7" s="1428"/>
      <c r="J7" s="1428"/>
      <c r="K7" s="1428"/>
      <c r="L7" s="1428"/>
      <c r="M7" s="1428"/>
      <c r="N7" s="1429"/>
      <c r="O7" s="1425"/>
      <c r="P7" s="1425"/>
    </row>
    <row r="8" spans="2:16" ht="21.75" customHeight="1">
      <c r="B8" s="205" t="s">
        <v>2465</v>
      </c>
      <c r="C8" s="1414" t="s">
        <v>2466</v>
      </c>
      <c r="D8" s="1414"/>
      <c r="E8" s="1415"/>
      <c r="F8" s="1430" t="s">
        <v>2463</v>
      </c>
      <c r="G8" s="1431"/>
      <c r="H8" s="1431"/>
      <c r="I8" s="1431"/>
      <c r="J8" s="1431"/>
      <c r="K8" s="1431"/>
      <c r="L8" s="1431"/>
      <c r="M8" s="1431"/>
      <c r="N8" s="1431"/>
      <c r="O8" s="1425"/>
      <c r="P8" s="1425"/>
    </row>
    <row r="9" spans="2:16" ht="27.95">
      <c r="B9" s="191" t="s">
        <v>2467</v>
      </c>
      <c r="C9" s="1414" t="s">
        <v>2468</v>
      </c>
      <c r="D9" s="1414"/>
      <c r="E9" s="1414"/>
      <c r="F9" s="1414"/>
      <c r="G9" s="1414"/>
      <c r="H9" s="1415"/>
      <c r="I9" s="192" t="s">
        <v>2469</v>
      </c>
      <c r="J9" s="2306"/>
      <c r="K9" s="2307"/>
      <c r="L9" s="2307"/>
      <c r="M9" s="2307"/>
      <c r="N9" s="2308"/>
      <c r="O9" s="1425"/>
      <c r="P9" s="1425"/>
    </row>
    <row r="10" spans="2:16" ht="34.5" customHeight="1">
      <c r="B10" s="195" t="s">
        <v>2465</v>
      </c>
      <c r="C10" s="1414" t="s">
        <v>1393</v>
      </c>
      <c r="D10" s="1414"/>
      <c r="E10" s="1414"/>
      <c r="F10" s="1414"/>
      <c r="G10" s="1414"/>
      <c r="H10" s="1415"/>
      <c r="I10" s="203" t="s">
        <v>1385</v>
      </c>
      <c r="J10" s="1409" t="s">
        <v>2470</v>
      </c>
      <c r="K10" s="1410"/>
      <c r="L10" s="1411" t="s">
        <v>2471</v>
      </c>
      <c r="M10" s="1412"/>
      <c r="N10" s="1413"/>
      <c r="O10" s="1425"/>
      <c r="P10" s="1425"/>
    </row>
    <row r="11" spans="2:16" ht="43.5" customHeight="1">
      <c r="B11" s="198" t="s">
        <v>2472</v>
      </c>
      <c r="C11" s="1414" t="s">
        <v>2473</v>
      </c>
      <c r="D11" s="1414"/>
      <c r="E11" s="1414"/>
      <c r="F11" s="1414"/>
      <c r="G11" s="1414"/>
      <c r="H11" s="1415"/>
      <c r="I11" s="203" t="s">
        <v>1385</v>
      </c>
      <c r="J11" s="1409" t="s">
        <v>2470</v>
      </c>
      <c r="K11" s="1410"/>
      <c r="L11" s="2172" t="s">
        <v>2474</v>
      </c>
      <c r="M11" s="1907"/>
      <c r="N11" s="1908"/>
      <c r="O11" s="1425"/>
      <c r="P11" s="1425"/>
    </row>
    <row r="12" spans="2:16" ht="35.25" customHeight="1">
      <c r="B12" s="347" t="s">
        <v>2475</v>
      </c>
      <c r="C12" s="1414" t="s">
        <v>2476</v>
      </c>
      <c r="D12" s="1414"/>
      <c r="E12" s="1414"/>
      <c r="F12" s="1414"/>
      <c r="G12" s="1414"/>
      <c r="H12" s="1415"/>
      <c r="I12" s="203" t="s">
        <v>1520</v>
      </c>
      <c r="J12" s="1409" t="s">
        <v>2470</v>
      </c>
      <c r="K12" s="1410"/>
      <c r="L12" s="1411" t="s">
        <v>92</v>
      </c>
      <c r="M12" s="1412"/>
      <c r="N12" s="1413"/>
      <c r="O12" s="1425"/>
      <c r="P12" s="1425"/>
    </row>
    <row r="13" spans="2:16" ht="33" customHeight="1">
      <c r="B13" s="198" t="s">
        <v>2477</v>
      </c>
      <c r="C13" s="1414" t="s">
        <v>2478</v>
      </c>
      <c r="D13" s="1414"/>
      <c r="E13" s="1414"/>
      <c r="F13" s="1414"/>
      <c r="G13" s="1414"/>
      <c r="H13" s="1415"/>
      <c r="I13" s="203" t="s">
        <v>1385</v>
      </c>
      <c r="J13" s="1409" t="s">
        <v>2479</v>
      </c>
      <c r="K13" s="1410"/>
      <c r="L13" s="1411" t="s">
        <v>2480</v>
      </c>
      <c r="M13" s="1412"/>
      <c r="N13" s="1413"/>
      <c r="O13" s="1425"/>
      <c r="P13" s="1425"/>
    </row>
    <row r="14" spans="2:16" ht="33" customHeight="1">
      <c r="B14" s="198" t="s">
        <v>2481</v>
      </c>
      <c r="C14" s="1414" t="s">
        <v>2482</v>
      </c>
      <c r="D14" s="1414"/>
      <c r="E14" s="1414"/>
      <c r="F14" s="1414"/>
      <c r="G14" s="1414"/>
      <c r="H14" s="1415"/>
      <c r="I14" s="203" t="s">
        <v>1385</v>
      </c>
      <c r="J14" s="1409" t="s">
        <v>2483</v>
      </c>
      <c r="K14" s="1410"/>
      <c r="L14" s="1411" t="s">
        <v>2484</v>
      </c>
      <c r="M14" s="1412"/>
      <c r="N14" s="1413"/>
      <c r="O14" s="1425"/>
      <c r="P14" s="1425"/>
    </row>
    <row r="15" spans="2:16" ht="113.25" customHeight="1">
      <c r="B15" s="198" t="s">
        <v>2485</v>
      </c>
      <c r="C15" s="1414" t="s">
        <v>2486</v>
      </c>
      <c r="D15" s="1414"/>
      <c r="E15" s="1414"/>
      <c r="F15" s="1414"/>
      <c r="G15" s="1414"/>
      <c r="H15" s="1415"/>
      <c r="I15" s="203" t="s">
        <v>1385</v>
      </c>
      <c r="J15" s="1409" t="s">
        <v>2487</v>
      </c>
      <c r="K15" s="1410"/>
      <c r="L15" s="1411" t="s">
        <v>2488</v>
      </c>
      <c r="M15" s="1412"/>
      <c r="N15" s="1413"/>
      <c r="O15" s="1425"/>
      <c r="P15" s="1425"/>
    </row>
    <row r="16" spans="2:16" ht="26.25" customHeight="1">
      <c r="B16" s="198" t="s">
        <v>2489</v>
      </c>
      <c r="C16" s="1414" t="s">
        <v>2490</v>
      </c>
      <c r="D16" s="1414"/>
      <c r="E16" s="1414"/>
      <c r="F16" s="1414"/>
      <c r="G16" s="1414"/>
      <c r="H16" s="1415"/>
      <c r="I16" s="203" t="s">
        <v>1520</v>
      </c>
      <c r="J16" s="1409" t="s">
        <v>2491</v>
      </c>
      <c r="K16" s="1410"/>
      <c r="L16" s="1411"/>
      <c r="M16" s="1412"/>
      <c r="N16" s="1413"/>
      <c r="O16" s="1425"/>
      <c r="P16" s="1425"/>
    </row>
    <row r="17" spans="2:16" ht="26.25" customHeight="1">
      <c r="B17" s="198" t="s">
        <v>2492</v>
      </c>
      <c r="C17" s="1414" t="s">
        <v>2493</v>
      </c>
      <c r="D17" s="1414"/>
      <c r="E17" s="1414"/>
      <c r="F17" s="1414"/>
      <c r="G17" s="1414"/>
      <c r="H17" s="1415"/>
      <c r="I17" s="203" t="s">
        <v>1413</v>
      </c>
      <c r="J17" s="1409" t="s">
        <v>2491</v>
      </c>
      <c r="K17" s="1410"/>
      <c r="L17" s="1411"/>
      <c r="M17" s="1412"/>
      <c r="N17" s="1413"/>
      <c r="O17" s="1425"/>
      <c r="P17" s="1425"/>
    </row>
    <row r="18" spans="2:16" ht="30.95" customHeight="1">
      <c r="B18" s="198" t="s">
        <v>418</v>
      </c>
      <c r="C18" s="1414" t="s">
        <v>1414</v>
      </c>
      <c r="D18" s="1414"/>
      <c r="E18" s="1414"/>
      <c r="F18" s="1414"/>
      <c r="G18" s="1414"/>
      <c r="H18" s="1415"/>
      <c r="I18" s="203" t="s">
        <v>1520</v>
      </c>
      <c r="J18" s="1409" t="s">
        <v>2491</v>
      </c>
      <c r="K18" s="1410"/>
      <c r="L18" s="1411"/>
      <c r="M18" s="1412"/>
      <c r="N18" s="1413"/>
      <c r="O18" s="1426"/>
      <c r="P18" s="1426"/>
    </row>
    <row r="19" spans="2:16" ht="24" customHeight="1">
      <c r="B19" s="191" t="s">
        <v>2494</v>
      </c>
      <c r="C19" s="1414" t="s">
        <v>2495</v>
      </c>
      <c r="D19" s="1414"/>
      <c r="E19" s="1414"/>
      <c r="F19" s="1414"/>
      <c r="G19" s="1414"/>
      <c r="H19" s="1415"/>
      <c r="I19" s="203" t="s">
        <v>1520</v>
      </c>
      <c r="J19" s="1432" t="s">
        <v>2496</v>
      </c>
      <c r="K19" s="2025" t="s">
        <v>2497</v>
      </c>
      <c r="L19" s="2026"/>
      <c r="M19" s="2026"/>
      <c r="N19" s="2027"/>
      <c r="O19" s="201" t="s">
        <v>1475</v>
      </c>
      <c r="P19" s="202"/>
    </row>
    <row r="20" spans="2:16" ht="24" customHeight="1">
      <c r="B20" s="191" t="s">
        <v>2498</v>
      </c>
      <c r="C20" s="1414" t="s">
        <v>2499</v>
      </c>
      <c r="D20" s="1414"/>
      <c r="E20" s="1414"/>
      <c r="F20" s="1414"/>
      <c r="G20" s="1414"/>
      <c r="H20" s="1415"/>
      <c r="I20" s="203" t="s">
        <v>1385</v>
      </c>
      <c r="J20" s="1433"/>
      <c r="K20" s="2037"/>
      <c r="L20" s="2038"/>
      <c r="M20" s="2038"/>
      <c r="N20" s="2039"/>
      <c r="O20" s="201" t="s">
        <v>1945</v>
      </c>
      <c r="P20" s="202" t="s">
        <v>2500</v>
      </c>
    </row>
    <row r="21" spans="2:16" ht="24" customHeight="1">
      <c r="B21" s="191" t="s">
        <v>2501</v>
      </c>
      <c r="C21" s="1414" t="s">
        <v>2502</v>
      </c>
      <c r="D21" s="1414"/>
      <c r="E21" s="1414"/>
      <c r="F21" s="1414"/>
      <c r="G21" s="1414"/>
      <c r="H21" s="1415"/>
      <c r="I21" s="203" t="s">
        <v>1422</v>
      </c>
      <c r="J21" s="1433"/>
      <c r="K21" s="2037"/>
      <c r="L21" s="2038"/>
      <c r="M21" s="2038"/>
      <c r="N21" s="2039"/>
      <c r="O21" s="1443" t="s">
        <v>2197</v>
      </c>
      <c r="P21" s="1443"/>
    </row>
    <row r="22" spans="2:16" ht="34.5" customHeight="1">
      <c r="B22" s="191" t="s">
        <v>2503</v>
      </c>
      <c r="C22" s="1414" t="s">
        <v>1424</v>
      </c>
      <c r="D22" s="1414"/>
      <c r="E22" s="1414"/>
      <c r="F22" s="1414"/>
      <c r="G22" s="1414"/>
      <c r="H22" s="1415"/>
      <c r="I22" s="203" t="s">
        <v>1385</v>
      </c>
      <c r="J22" s="1433"/>
      <c r="K22" s="2037"/>
      <c r="L22" s="2038"/>
      <c r="M22" s="2038"/>
      <c r="N22" s="2039"/>
      <c r="O22" s="1425"/>
      <c r="P22" s="1425"/>
    </row>
    <row r="23" spans="2:16" ht="61.5" customHeight="1">
      <c r="B23" s="205" t="s">
        <v>2465</v>
      </c>
      <c r="C23" s="2088" t="s">
        <v>1425</v>
      </c>
      <c r="D23" s="2088"/>
      <c r="E23" s="2088"/>
      <c r="F23" s="2088"/>
      <c r="G23" s="2088"/>
      <c r="H23" s="2220"/>
      <c r="I23" s="203" t="s">
        <v>1385</v>
      </c>
      <c r="J23" s="1433"/>
      <c r="K23" s="2124"/>
      <c r="L23" s="2125"/>
      <c r="M23" s="2125"/>
      <c r="N23" s="2126"/>
      <c r="O23" s="1444"/>
      <c r="P23" s="1444"/>
    </row>
    <row r="24" spans="2:16" ht="24.75" customHeight="1">
      <c r="B24" s="1416" t="s">
        <v>2504</v>
      </c>
      <c r="C24" s="1417"/>
      <c r="D24" s="1417"/>
      <c r="E24" s="1417"/>
      <c r="F24" s="1417"/>
      <c r="G24" s="1417"/>
      <c r="H24" s="1417"/>
      <c r="I24" s="1417"/>
      <c r="J24" s="1417"/>
      <c r="K24" s="1417"/>
      <c r="L24" s="1882"/>
      <c r="M24" s="1882"/>
      <c r="N24" s="1882"/>
      <c r="O24" s="1417"/>
      <c r="P24" s="1418"/>
    </row>
    <row r="25" spans="2:16" ht="60" customHeight="1">
      <c r="B25" s="1446" t="s">
        <v>2505</v>
      </c>
      <c r="C25" s="1448" t="s">
        <v>1427</v>
      </c>
      <c r="D25" s="1448"/>
      <c r="E25" s="1448"/>
      <c r="F25" s="1449"/>
      <c r="G25" s="208" t="s">
        <v>2506</v>
      </c>
      <c r="H25" s="209" t="s">
        <v>2507</v>
      </c>
      <c r="I25" s="210" t="s">
        <v>2508</v>
      </c>
      <c r="J25" s="209" t="s">
        <v>2509</v>
      </c>
      <c r="K25" s="1452" t="s">
        <v>1432</v>
      </c>
      <c r="L25" s="3083" t="s">
        <v>2510</v>
      </c>
      <c r="M25" s="3084"/>
      <c r="N25" s="3085"/>
      <c r="O25" s="521" t="s">
        <v>1475</v>
      </c>
      <c r="P25" s="213" t="s">
        <v>2511</v>
      </c>
    </row>
    <row r="26" spans="2:16" ht="67.5" customHeight="1">
      <c r="B26" s="1447"/>
      <c r="C26" s="1450"/>
      <c r="D26" s="1450"/>
      <c r="E26" s="1450"/>
      <c r="F26" s="1451"/>
      <c r="G26" s="216" t="s">
        <v>1435</v>
      </c>
      <c r="H26" s="217">
        <v>2022</v>
      </c>
      <c r="I26" s="216" t="s">
        <v>1436</v>
      </c>
      <c r="J26" s="217">
        <v>2023</v>
      </c>
      <c r="K26" s="1453"/>
      <c r="L26" s="2381"/>
      <c r="M26" s="2382"/>
      <c r="N26" s="2383"/>
      <c r="O26" s="222" t="s">
        <v>1438</v>
      </c>
      <c r="P26" s="222"/>
    </row>
    <row r="27" spans="2:16" ht="81" customHeight="1">
      <c r="B27" s="191" t="s">
        <v>2512</v>
      </c>
      <c r="C27" s="1414" t="s">
        <v>1437</v>
      </c>
      <c r="D27" s="1414"/>
      <c r="E27" s="1414"/>
      <c r="F27" s="1414"/>
      <c r="G27" s="1414"/>
      <c r="H27" s="1414"/>
      <c r="I27" s="1415"/>
      <c r="J27" s="766">
        <v>35427364</v>
      </c>
      <c r="K27" s="1453"/>
      <c r="L27" s="2381"/>
      <c r="M27" s="2382"/>
      <c r="N27" s="2383"/>
      <c r="O27" s="1858" t="s">
        <v>1438</v>
      </c>
      <c r="P27" s="1443"/>
    </row>
    <row r="28" spans="2:16" ht="32.25" customHeight="1">
      <c r="B28" s="224"/>
      <c r="C28" s="225" t="s">
        <v>394</v>
      </c>
      <c r="D28" s="1414" t="s">
        <v>1439</v>
      </c>
      <c r="E28" s="1414"/>
      <c r="F28" s="1414"/>
      <c r="G28" s="1414"/>
      <c r="H28" s="1414"/>
      <c r="I28" s="1415"/>
      <c r="J28" s="467">
        <v>6893210</v>
      </c>
      <c r="K28" s="1453"/>
      <c r="L28" s="2381"/>
      <c r="M28" s="2382"/>
      <c r="N28" s="2383"/>
      <c r="O28" s="1608"/>
      <c r="P28" s="1425"/>
    </row>
    <row r="29" spans="2:16" ht="44.25" customHeight="1">
      <c r="B29" s="227" t="s">
        <v>440</v>
      </c>
      <c r="C29" s="1414" t="s">
        <v>1440</v>
      </c>
      <c r="D29" s="1414"/>
      <c r="E29" s="1414"/>
      <c r="F29" s="1414"/>
      <c r="G29" s="1415"/>
      <c r="H29" s="1563" t="s">
        <v>1441</v>
      </c>
      <c r="I29" s="1655"/>
      <c r="J29" s="1564"/>
      <c r="K29" s="1453"/>
      <c r="L29" s="2381"/>
      <c r="M29" s="2382"/>
      <c r="N29" s="2383"/>
      <c r="O29" s="1863"/>
      <c r="P29" s="1426"/>
    </row>
    <row r="30" spans="2:16" ht="15.6">
      <c r="B30" s="227"/>
      <c r="C30" s="225"/>
      <c r="D30" s="1414" t="s">
        <v>1442</v>
      </c>
      <c r="E30" s="1414"/>
      <c r="F30" s="225"/>
      <c r="G30" s="244"/>
      <c r="H30" s="1563" t="s">
        <v>2513</v>
      </c>
      <c r="I30" s="1655"/>
      <c r="J30" s="1564"/>
      <c r="K30" s="1453"/>
      <c r="L30" s="2381"/>
      <c r="M30" s="2382"/>
      <c r="N30" s="2383"/>
      <c r="O30" s="213" t="s">
        <v>1952</v>
      </c>
      <c r="P30" s="199"/>
    </row>
    <row r="31" spans="2:16" ht="28.5" customHeight="1">
      <c r="B31" s="334"/>
      <c r="C31" s="1484" t="s">
        <v>1444</v>
      </c>
      <c r="D31" s="1484"/>
      <c r="E31" s="1484"/>
      <c r="F31" s="1484"/>
      <c r="G31" s="1485"/>
      <c r="H31" s="2291" t="s">
        <v>1445</v>
      </c>
      <c r="I31" s="2292"/>
      <c r="J31" s="2293"/>
      <c r="K31" s="1453"/>
      <c r="L31" s="2381"/>
      <c r="M31" s="2382"/>
      <c r="N31" s="2383"/>
      <c r="O31" s="414" t="s">
        <v>2514</v>
      </c>
      <c r="P31" s="202"/>
    </row>
    <row r="32" spans="2:16" ht="15.6">
      <c r="B32" s="334"/>
      <c r="C32" s="225"/>
      <c r="D32" s="1414" t="s">
        <v>1442</v>
      </c>
      <c r="E32" s="1414"/>
      <c r="F32" s="225"/>
      <c r="G32" s="225"/>
      <c r="H32" s="2287" t="s">
        <v>1496</v>
      </c>
      <c r="I32" s="2287"/>
      <c r="J32" s="2287"/>
      <c r="K32" s="218"/>
      <c r="L32" s="3086"/>
      <c r="M32" s="3087"/>
      <c r="N32" s="3088"/>
      <c r="O32" s="222" t="s">
        <v>2514</v>
      </c>
      <c r="P32" s="187"/>
    </row>
    <row r="33" spans="2:17" ht="51" customHeight="1">
      <c r="B33" s="229" t="s">
        <v>2515</v>
      </c>
      <c r="C33" s="1445" t="s">
        <v>1448</v>
      </c>
      <c r="D33" s="1445"/>
      <c r="E33" s="1445"/>
      <c r="F33" s="1445"/>
      <c r="G33" s="1445"/>
      <c r="H33" s="1445"/>
      <c r="I33" s="1817"/>
      <c r="J33" s="481" t="s">
        <v>1385</v>
      </c>
      <c r="K33" s="235" t="s">
        <v>2516</v>
      </c>
      <c r="L33" s="2112" t="s">
        <v>2517</v>
      </c>
      <c r="M33" s="2113"/>
      <c r="N33" s="2114"/>
      <c r="O33" s="206" t="s">
        <v>1959</v>
      </c>
      <c r="P33" s="206"/>
    </row>
    <row r="34" spans="2:17" ht="46.5" customHeight="1">
      <c r="B34" s="1490" t="s">
        <v>2518</v>
      </c>
      <c r="C34" s="1491"/>
      <c r="D34" s="1491"/>
      <c r="E34" s="1491"/>
      <c r="F34" s="1491"/>
      <c r="G34" s="1491"/>
      <c r="H34" s="1491"/>
      <c r="I34" s="1491"/>
      <c r="J34" s="1491"/>
      <c r="K34" s="2283"/>
      <c r="L34" s="1491"/>
      <c r="M34" s="1491"/>
      <c r="N34" s="1491"/>
      <c r="O34" s="1491"/>
      <c r="P34" s="1492"/>
    </row>
    <row r="35" spans="2:17" ht="90.6" customHeight="1">
      <c r="B35" s="233" t="s">
        <v>2519</v>
      </c>
      <c r="C35" s="2088" t="s">
        <v>1451</v>
      </c>
      <c r="D35" s="2088"/>
      <c r="E35" s="2088"/>
      <c r="F35" s="2088"/>
      <c r="G35" s="2088"/>
      <c r="H35" s="2088"/>
      <c r="I35" s="2220"/>
      <c r="J35" s="234" t="s">
        <v>1385</v>
      </c>
      <c r="K35" s="482" t="s">
        <v>2516</v>
      </c>
      <c r="L35" s="2284"/>
      <c r="M35" s="2285"/>
      <c r="N35" s="2286"/>
      <c r="O35" s="236" t="s">
        <v>1975</v>
      </c>
      <c r="P35" s="204"/>
    </row>
    <row r="36" spans="2:17" ht="26.25" customHeight="1">
      <c r="B36" s="2110" t="s">
        <v>2520</v>
      </c>
      <c r="C36" s="1496"/>
      <c r="D36" s="1496"/>
      <c r="E36" s="1496"/>
      <c r="F36" s="1496"/>
      <c r="G36" s="1496"/>
      <c r="H36" s="1496"/>
      <c r="I36" s="1496"/>
      <c r="J36" s="1496"/>
      <c r="K36" s="2276"/>
      <c r="L36" s="1496"/>
      <c r="M36" s="1496"/>
      <c r="N36" s="1496"/>
      <c r="O36" s="1496"/>
      <c r="P36" s="1497"/>
    </row>
    <row r="37" spans="2:17" ht="68.25" customHeight="1">
      <c r="B37" s="233" t="s">
        <v>2521</v>
      </c>
      <c r="C37" s="1498" t="s">
        <v>2522</v>
      </c>
      <c r="D37" s="1498"/>
      <c r="E37" s="1498"/>
      <c r="F37" s="1499"/>
      <c r="G37" s="237" t="s">
        <v>1381</v>
      </c>
      <c r="H37" s="483" t="s">
        <v>1456</v>
      </c>
      <c r="I37" s="1515" t="s">
        <v>2523</v>
      </c>
      <c r="J37" s="1516"/>
      <c r="K37" s="1515" t="s">
        <v>2524</v>
      </c>
      <c r="L37" s="1531"/>
      <c r="M37" s="1531"/>
      <c r="N37" s="2111"/>
      <c r="O37" s="1504"/>
      <c r="P37" s="1504"/>
    </row>
    <row r="38" spans="2:17" ht="36" customHeight="1">
      <c r="B38" s="198" t="s">
        <v>2465</v>
      </c>
      <c r="C38" s="1414" t="s">
        <v>2525</v>
      </c>
      <c r="D38" s="1414"/>
      <c r="E38" s="1414"/>
      <c r="F38" s="1415"/>
      <c r="G38" s="240">
        <v>5317251</v>
      </c>
      <c r="H38" s="241" t="s">
        <v>2526</v>
      </c>
      <c r="I38" s="1479" t="s">
        <v>2527</v>
      </c>
      <c r="J38" s="1480"/>
      <c r="K38" s="1481"/>
      <c r="L38" s="1482"/>
      <c r="M38" s="1482"/>
      <c r="N38" s="1483"/>
      <c r="O38" s="1505"/>
      <c r="P38" s="1505"/>
    </row>
    <row r="39" spans="2:17" ht="60" customHeight="1">
      <c r="B39" s="198" t="s">
        <v>2472</v>
      </c>
      <c r="C39" s="1414" t="s">
        <v>2528</v>
      </c>
      <c r="D39" s="1414"/>
      <c r="E39" s="1414"/>
      <c r="F39" s="1415"/>
      <c r="G39" s="761">
        <v>0</v>
      </c>
      <c r="H39" s="241" t="s">
        <v>2526</v>
      </c>
      <c r="I39" s="1479" t="s">
        <v>92</v>
      </c>
      <c r="J39" s="1480"/>
      <c r="K39" s="1481"/>
      <c r="L39" s="1482"/>
      <c r="M39" s="1482"/>
      <c r="N39" s="1483"/>
      <c r="O39" s="1505"/>
      <c r="P39" s="1505"/>
    </row>
    <row r="40" spans="2:17" ht="42" customHeight="1">
      <c r="B40" s="205" t="s">
        <v>2475</v>
      </c>
      <c r="C40" s="1484" t="s">
        <v>1463</v>
      </c>
      <c r="D40" s="1484"/>
      <c r="E40" s="1484"/>
      <c r="F40" s="1485"/>
      <c r="G40" s="240">
        <f>G38+G39</f>
        <v>5317251</v>
      </c>
      <c r="H40" s="246"/>
      <c r="I40" s="1486"/>
      <c r="J40" s="1487"/>
      <c r="K40" s="1486"/>
      <c r="L40" s="1488"/>
      <c r="M40" s="1488"/>
      <c r="N40" s="1489"/>
      <c r="O40" s="1506"/>
      <c r="P40" s="1506"/>
      <c r="Q40" s="584"/>
    </row>
    <row r="41" spans="2:17" ht="57.75" customHeight="1">
      <c r="B41" s="1507" t="s">
        <v>2529</v>
      </c>
      <c r="C41" s="1508"/>
      <c r="D41" s="1508"/>
      <c r="E41" s="1508"/>
      <c r="F41" s="1508"/>
      <c r="G41" s="1508"/>
      <c r="H41" s="1508"/>
      <c r="I41" s="1508"/>
      <c r="J41" s="1508"/>
      <c r="K41" s="1508"/>
      <c r="L41" s="1508"/>
      <c r="M41" s="1508"/>
      <c r="N41" s="1508"/>
      <c r="O41" s="1508"/>
      <c r="P41" s="1509"/>
    </row>
    <row r="42" spans="2:17" ht="104.1" customHeight="1">
      <c r="B42" s="251" t="s">
        <v>2530</v>
      </c>
      <c r="C42" s="2088" t="s">
        <v>1465</v>
      </c>
      <c r="D42" s="2088"/>
      <c r="E42" s="2088"/>
      <c r="F42" s="2088"/>
      <c r="G42" s="2088"/>
      <c r="H42" s="2220"/>
      <c r="I42" s="234" t="s">
        <v>1385</v>
      </c>
      <c r="J42" s="252" t="s">
        <v>2516</v>
      </c>
      <c r="K42" s="3079" t="s">
        <v>2531</v>
      </c>
      <c r="L42" s="3080"/>
      <c r="M42" s="3080"/>
      <c r="N42" s="3081"/>
      <c r="O42" s="236" t="s">
        <v>2205</v>
      </c>
      <c r="P42" s="204"/>
    </row>
    <row r="43" spans="2:17" ht="24.95" customHeight="1">
      <c r="B43" s="2110" t="s">
        <v>1467</v>
      </c>
      <c r="C43" s="1496"/>
      <c r="D43" s="1496"/>
      <c r="E43" s="1496"/>
      <c r="F43" s="1496"/>
      <c r="G43" s="1496"/>
      <c r="H43" s="1496"/>
      <c r="I43" s="1496"/>
      <c r="J43" s="1496"/>
      <c r="K43" s="2276"/>
      <c r="L43" s="1496"/>
      <c r="M43" s="1496"/>
      <c r="N43" s="1496"/>
      <c r="O43" s="1496"/>
      <c r="P43" s="1497"/>
    </row>
    <row r="44" spans="2:17" ht="77.25" customHeight="1">
      <c r="B44" s="253" t="s">
        <v>2532</v>
      </c>
      <c r="C44" s="1513" t="s">
        <v>2533</v>
      </c>
      <c r="D44" s="1513"/>
      <c r="E44" s="1514"/>
      <c r="F44" s="238" t="s">
        <v>2534</v>
      </c>
      <c r="G44" s="1515" t="s">
        <v>1470</v>
      </c>
      <c r="H44" s="1516"/>
      <c r="I44" s="1515" t="s">
        <v>1471</v>
      </c>
      <c r="J44" s="1516"/>
      <c r="K44" s="1515" t="s">
        <v>1472</v>
      </c>
      <c r="L44" s="1516"/>
      <c r="M44" s="239" t="s">
        <v>1473</v>
      </c>
      <c r="N44" s="302" t="s">
        <v>1474</v>
      </c>
      <c r="O44" s="1443" t="s">
        <v>2424</v>
      </c>
      <c r="P44" s="1443"/>
    </row>
    <row r="45" spans="2:17" ht="28.5" customHeight="1">
      <c r="B45" s="198" t="s">
        <v>2465</v>
      </c>
      <c r="C45" s="1517" t="s">
        <v>2535</v>
      </c>
      <c r="D45" s="1517"/>
      <c r="E45" s="1518"/>
      <c r="F45" s="257" t="s">
        <v>1385</v>
      </c>
      <c r="G45" s="2103">
        <v>2097680</v>
      </c>
      <c r="H45" s="2104"/>
      <c r="I45" s="1524" t="s">
        <v>2526</v>
      </c>
      <c r="J45" s="1480"/>
      <c r="K45" s="1521">
        <v>472346</v>
      </c>
      <c r="L45" s="1522"/>
      <c r="M45" s="258" t="s">
        <v>1478</v>
      </c>
      <c r="N45" s="242" t="s">
        <v>2536</v>
      </c>
      <c r="O45" s="1425"/>
      <c r="P45" s="1425"/>
    </row>
    <row r="46" spans="2:17" ht="31.5" customHeight="1">
      <c r="B46" s="260"/>
      <c r="C46" s="2277" t="s">
        <v>2537</v>
      </c>
      <c r="D46" s="2277"/>
      <c r="E46" s="2278"/>
      <c r="F46" s="3082"/>
      <c r="G46" s="3082"/>
      <c r="H46" s="3082"/>
      <c r="I46" s="3082"/>
      <c r="J46" s="3082"/>
      <c r="K46" s="3082"/>
      <c r="L46" s="3082"/>
      <c r="M46" s="3082"/>
      <c r="N46" s="1430"/>
      <c r="O46" s="1425"/>
      <c r="P46" s="1425"/>
    </row>
    <row r="47" spans="2:17" ht="65.25" customHeight="1">
      <c r="B47" s="198" t="s">
        <v>2472</v>
      </c>
      <c r="C47" s="2277" t="s">
        <v>2538</v>
      </c>
      <c r="D47" s="2277"/>
      <c r="E47" s="2278"/>
      <c r="F47" s="203" t="s">
        <v>1482</v>
      </c>
      <c r="G47" s="2103">
        <v>0</v>
      </c>
      <c r="H47" s="2104"/>
      <c r="I47" s="1524" t="s">
        <v>2526</v>
      </c>
      <c r="J47" s="1480"/>
      <c r="K47" s="1521">
        <v>0</v>
      </c>
      <c r="L47" s="1522"/>
      <c r="M47" s="258" t="s">
        <v>1491</v>
      </c>
      <c r="N47" s="242"/>
      <c r="O47" s="1425"/>
      <c r="P47" s="1425"/>
    </row>
    <row r="48" spans="2:17" ht="35.25" customHeight="1">
      <c r="B48" s="260"/>
      <c r="C48" s="2277" t="s">
        <v>2539</v>
      </c>
      <c r="D48" s="2277"/>
      <c r="E48" s="2278"/>
      <c r="F48" s="1430"/>
      <c r="G48" s="1431"/>
      <c r="H48" s="1431"/>
      <c r="I48" s="1431"/>
      <c r="J48" s="1431"/>
      <c r="K48" s="1431"/>
      <c r="L48" s="1431"/>
      <c r="M48" s="1431"/>
      <c r="N48" s="1431"/>
      <c r="O48" s="1425"/>
      <c r="P48" s="1425"/>
    </row>
    <row r="49" spans="1:16" ht="42.75" customHeight="1">
      <c r="B49" s="266" t="s">
        <v>2475</v>
      </c>
      <c r="C49" s="1525" t="s">
        <v>1484</v>
      </c>
      <c r="D49" s="1525"/>
      <c r="E49" s="1526"/>
      <c r="F49" s="267"/>
      <c r="G49" s="1527">
        <f>G45+G47</f>
        <v>2097680</v>
      </c>
      <c r="H49" s="1528"/>
      <c r="I49" s="1486"/>
      <c r="J49" s="1487"/>
      <c r="K49" s="1529">
        <f>K45+K47</f>
        <v>472346</v>
      </c>
      <c r="L49" s="1530"/>
      <c r="M49" s="268"/>
      <c r="N49" s="767"/>
      <c r="O49" s="1444"/>
      <c r="P49" s="1444"/>
    </row>
    <row r="50" spans="1:16" ht="56.25" customHeight="1">
      <c r="B50" s="2273" t="s">
        <v>1485</v>
      </c>
      <c r="C50" s="2274"/>
      <c r="D50" s="2274"/>
      <c r="E50" s="2274"/>
      <c r="F50" s="2274"/>
      <c r="G50" s="2274"/>
      <c r="H50" s="2274"/>
      <c r="I50" s="2274"/>
      <c r="J50" s="2274"/>
      <c r="K50" s="2274"/>
      <c r="L50" s="2274"/>
      <c r="M50" s="2274"/>
      <c r="N50" s="2274"/>
      <c r="O50" s="2274"/>
      <c r="P50" s="2275"/>
    </row>
    <row r="51" spans="1:16" ht="92.25" customHeight="1">
      <c r="B51" s="253" t="s">
        <v>2540</v>
      </c>
      <c r="C51" s="1513" t="s">
        <v>2541</v>
      </c>
      <c r="D51" s="1450"/>
      <c r="E51" s="1451"/>
      <c r="F51" s="254" t="s">
        <v>1487</v>
      </c>
      <c r="G51" s="1515" t="s">
        <v>1488</v>
      </c>
      <c r="H51" s="1516"/>
      <c r="I51" s="1515" t="s">
        <v>1471</v>
      </c>
      <c r="J51" s="1516"/>
      <c r="K51" s="1515" t="s">
        <v>1472</v>
      </c>
      <c r="L51" s="1516"/>
      <c r="M51" s="239" t="s">
        <v>1473</v>
      </c>
      <c r="N51" s="239" t="s">
        <v>1489</v>
      </c>
      <c r="O51" s="272"/>
      <c r="P51" s="273"/>
    </row>
    <row r="52" spans="1:16" s="603" customFormat="1" ht="110.25" customHeight="1">
      <c r="B52" s="198" t="s">
        <v>2465</v>
      </c>
      <c r="C52" s="1414" t="s">
        <v>2542</v>
      </c>
      <c r="D52" s="1414"/>
      <c r="E52" s="1415"/>
      <c r="F52" s="257" t="s">
        <v>1490</v>
      </c>
      <c r="G52" s="2160">
        <v>5143756</v>
      </c>
      <c r="H52" s="2161"/>
      <c r="I52" s="1479" t="s">
        <v>2526</v>
      </c>
      <c r="J52" s="1480"/>
      <c r="K52" s="1521">
        <v>1735121</v>
      </c>
      <c r="L52" s="1522"/>
      <c r="M52" s="258" t="s">
        <v>1491</v>
      </c>
      <c r="N52" s="468" t="s">
        <v>2543</v>
      </c>
      <c r="O52" s="201" t="s">
        <v>1493</v>
      </c>
      <c r="P52" s="202"/>
    </row>
    <row r="53" spans="1:16" s="603" customFormat="1" ht="105.75" customHeight="1">
      <c r="B53" s="198" t="s">
        <v>2472</v>
      </c>
      <c r="C53" s="1414" t="s">
        <v>2544</v>
      </c>
      <c r="D53" s="1414"/>
      <c r="E53" s="1415"/>
      <c r="F53" s="257" t="s">
        <v>1490</v>
      </c>
      <c r="G53" s="2160">
        <f>1009619+17034115</f>
        <v>18043734</v>
      </c>
      <c r="H53" s="2161"/>
      <c r="I53" s="1479" t="s">
        <v>2526</v>
      </c>
      <c r="J53" s="1480"/>
      <c r="K53" s="1521">
        <v>7214694</v>
      </c>
      <c r="L53" s="1522"/>
      <c r="M53" s="258" t="s">
        <v>1491</v>
      </c>
      <c r="N53" s="468" t="s">
        <v>2545</v>
      </c>
      <c r="O53" s="201" t="s">
        <v>940</v>
      </c>
      <c r="P53" s="202"/>
    </row>
    <row r="54" spans="1:16" s="603" customFormat="1" ht="40.5" customHeight="1">
      <c r="B54" s="198" t="s">
        <v>2475</v>
      </c>
      <c r="C54" s="1414" t="s">
        <v>2546</v>
      </c>
      <c r="D54" s="1414"/>
      <c r="E54" s="1415"/>
      <c r="F54" s="257" t="s">
        <v>1490</v>
      </c>
      <c r="G54" s="2160">
        <v>2207373</v>
      </c>
      <c r="H54" s="2161"/>
      <c r="I54" s="1479" t="s">
        <v>2526</v>
      </c>
      <c r="J54" s="1480"/>
      <c r="K54" s="1521">
        <v>564257</v>
      </c>
      <c r="L54" s="1522"/>
      <c r="M54" s="258" t="s">
        <v>1491</v>
      </c>
      <c r="N54" s="468" t="s">
        <v>1548</v>
      </c>
      <c r="O54" s="201" t="s">
        <v>940</v>
      </c>
      <c r="P54" s="202"/>
    </row>
    <row r="55" spans="1:16" s="603" customFormat="1" ht="32.25" customHeight="1">
      <c r="B55" s="198" t="s">
        <v>2477</v>
      </c>
      <c r="C55" s="1414" t="s">
        <v>1497</v>
      </c>
      <c r="D55" s="1414"/>
      <c r="E55" s="1415"/>
      <c r="F55" s="257" t="s">
        <v>1482</v>
      </c>
      <c r="G55" s="2160">
        <v>0</v>
      </c>
      <c r="H55" s="2161"/>
      <c r="I55" s="1479" t="s">
        <v>2526</v>
      </c>
      <c r="J55" s="1480"/>
      <c r="K55" s="1521">
        <v>0</v>
      </c>
      <c r="L55" s="1522"/>
      <c r="M55" s="258" t="s">
        <v>2420</v>
      </c>
      <c r="N55" s="768"/>
      <c r="O55" s="204" t="s">
        <v>1475</v>
      </c>
      <c r="P55" s="278"/>
    </row>
    <row r="56" spans="1:16" s="603" customFormat="1" ht="104.25" customHeight="1">
      <c r="B56" s="198" t="s">
        <v>2481</v>
      </c>
      <c r="C56" s="1414" t="s">
        <v>2547</v>
      </c>
      <c r="D56" s="1414"/>
      <c r="E56" s="1415"/>
      <c r="F56" s="257" t="s">
        <v>1490</v>
      </c>
      <c r="G56" s="2160">
        <f>1809000+46944</f>
        <v>1855944</v>
      </c>
      <c r="H56" s="2161"/>
      <c r="I56" s="1479" t="s">
        <v>2526</v>
      </c>
      <c r="J56" s="1480"/>
      <c r="K56" s="1521">
        <v>687000</v>
      </c>
      <c r="L56" s="1522"/>
      <c r="M56" s="258" t="s">
        <v>1491</v>
      </c>
      <c r="N56" s="468" t="s">
        <v>2548</v>
      </c>
      <c r="O56" s="202" t="s">
        <v>940</v>
      </c>
      <c r="P56" s="485"/>
    </row>
    <row r="57" spans="1:16" ht="61.5" customHeight="1">
      <c r="B57" s="205" t="s">
        <v>2485</v>
      </c>
      <c r="C57" s="1697" t="s">
        <v>2549</v>
      </c>
      <c r="D57" s="1697"/>
      <c r="E57" s="1698"/>
      <c r="F57" s="279"/>
      <c r="G57" s="1527">
        <f>G52+G53+G54+G55+G56</f>
        <v>27250807</v>
      </c>
      <c r="H57" s="1528"/>
      <c r="I57" s="1486"/>
      <c r="J57" s="1487"/>
      <c r="K57" s="1529">
        <f>K52+K53+K54+K55+K56</f>
        <v>10201072</v>
      </c>
      <c r="L57" s="2411"/>
      <c r="M57" s="268"/>
      <c r="N57" s="269"/>
      <c r="O57" s="280"/>
      <c r="P57" s="280"/>
    </row>
    <row r="58" spans="1:16" ht="50.25" customHeight="1">
      <c r="A58" s="611"/>
      <c r="B58" s="2270" t="s">
        <v>1501</v>
      </c>
      <c r="C58" s="2271"/>
      <c r="D58" s="2271"/>
      <c r="E58" s="2271"/>
      <c r="F58" s="2271"/>
      <c r="G58" s="2271"/>
      <c r="H58" s="2271"/>
      <c r="I58" s="2271"/>
      <c r="J58" s="2271"/>
      <c r="K58" s="2271"/>
      <c r="L58" s="2271"/>
      <c r="M58" s="2271"/>
      <c r="N58" s="2271"/>
      <c r="O58" s="2271"/>
      <c r="P58" s="2272"/>
    </row>
    <row r="59" spans="1:16" ht="64.5" customHeight="1">
      <c r="B59" s="282" t="s">
        <v>2550</v>
      </c>
      <c r="C59" s="1543" t="s">
        <v>1502</v>
      </c>
      <c r="D59" s="1543"/>
      <c r="E59" s="1543"/>
      <c r="F59" s="1543"/>
      <c r="G59" s="1543"/>
      <c r="H59" s="1543"/>
      <c r="I59" s="1544"/>
      <c r="J59" s="283">
        <f>G49/(G49+G57)</f>
        <v>7.1474894089088817E-2</v>
      </c>
      <c r="K59" s="284" t="s">
        <v>2551</v>
      </c>
      <c r="L59" s="1539"/>
      <c r="M59" s="1540"/>
      <c r="N59" s="1541"/>
      <c r="O59" s="1534"/>
      <c r="P59" s="1534"/>
    </row>
    <row r="60" spans="1:16" ht="49.5" customHeight="1">
      <c r="B60" s="286" t="s">
        <v>2552</v>
      </c>
      <c r="C60" s="1543" t="s">
        <v>1503</v>
      </c>
      <c r="D60" s="1543"/>
      <c r="E60" s="1543"/>
      <c r="F60" s="1543"/>
      <c r="G60" s="1543"/>
      <c r="H60" s="1543"/>
      <c r="I60" s="1544"/>
      <c r="J60" s="283">
        <f>G45/G49</f>
        <v>1</v>
      </c>
      <c r="K60" s="284" t="s">
        <v>2516</v>
      </c>
      <c r="L60" s="1539"/>
      <c r="M60" s="1540"/>
      <c r="N60" s="1541"/>
      <c r="O60" s="1535"/>
      <c r="P60" s="1535"/>
    </row>
    <row r="61" spans="1:16" ht="45" customHeight="1">
      <c r="B61" s="286" t="s">
        <v>2553</v>
      </c>
      <c r="C61" s="1414" t="s">
        <v>1504</v>
      </c>
      <c r="D61" s="1414"/>
      <c r="E61" s="1414"/>
      <c r="F61" s="1414"/>
      <c r="G61" s="1414"/>
      <c r="H61" s="1414"/>
      <c r="I61" s="1415"/>
      <c r="J61" s="288">
        <f>SUM(G49,G57)</f>
        <v>29348487</v>
      </c>
      <c r="K61" s="284" t="s">
        <v>2551</v>
      </c>
      <c r="L61" s="1539"/>
      <c r="M61" s="1540"/>
      <c r="N61" s="1541"/>
      <c r="O61" s="1535"/>
      <c r="P61" s="1535"/>
    </row>
    <row r="62" spans="1:16" ht="57" customHeight="1">
      <c r="B62" s="286" t="s">
        <v>492</v>
      </c>
      <c r="C62" s="1414" t="s">
        <v>1505</v>
      </c>
      <c r="D62" s="1414"/>
      <c r="E62" s="1414"/>
      <c r="F62" s="1414"/>
      <c r="G62" s="1414"/>
      <c r="H62" s="1414"/>
      <c r="I62" s="1415"/>
      <c r="J62" s="283">
        <f>(G49+G57)/J27</f>
        <v>0.82841294655735609</v>
      </c>
      <c r="K62" s="284" t="s">
        <v>2551</v>
      </c>
      <c r="L62" s="1539"/>
      <c r="M62" s="1540"/>
      <c r="N62" s="1541"/>
      <c r="O62" s="1535"/>
      <c r="P62" s="1535"/>
    </row>
    <row r="63" spans="1:16" ht="84" customHeight="1">
      <c r="B63" s="289" t="s">
        <v>494</v>
      </c>
      <c r="C63" s="1414" t="s">
        <v>1506</v>
      </c>
      <c r="D63" s="1414"/>
      <c r="E63" s="1414"/>
      <c r="F63" s="1414"/>
      <c r="G63" s="1414"/>
      <c r="H63" s="1414"/>
      <c r="I63" s="1415"/>
      <c r="J63" s="290">
        <f>(K49+K57)/J28</f>
        <v>1.5483958852261863</v>
      </c>
      <c r="K63" s="284" t="s">
        <v>2551</v>
      </c>
      <c r="L63" s="1539"/>
      <c r="M63" s="1540"/>
      <c r="N63" s="1541"/>
      <c r="O63" s="1535"/>
      <c r="P63" s="1535"/>
    </row>
    <row r="64" spans="1:16" ht="42.75" customHeight="1">
      <c r="B64" s="289" t="s">
        <v>496</v>
      </c>
      <c r="C64" s="1537" t="s">
        <v>1507</v>
      </c>
      <c r="D64" s="1537"/>
      <c r="E64" s="1537"/>
      <c r="F64" s="1537"/>
      <c r="G64" s="1537"/>
      <c r="H64" s="1537"/>
      <c r="I64" s="1538"/>
      <c r="J64" s="426" t="str">
        <f>IF(J62&lt;0.945,"Funding gap","No funding gap")</f>
        <v>Funding gap</v>
      </c>
      <c r="K64" s="293" t="s">
        <v>2516</v>
      </c>
      <c r="L64" s="1539"/>
      <c r="M64" s="1540"/>
      <c r="N64" s="1541"/>
      <c r="O64" s="1536"/>
      <c r="P64" s="1536"/>
    </row>
    <row r="65" spans="2:16" ht="53.25" customHeight="1">
      <c r="B65" s="289" t="s">
        <v>498</v>
      </c>
      <c r="C65" s="1542" t="s">
        <v>1508</v>
      </c>
      <c r="D65" s="1542"/>
      <c r="E65" s="1542"/>
      <c r="F65" s="1542"/>
      <c r="G65" s="1542"/>
      <c r="H65" s="1542"/>
      <c r="I65" s="2269"/>
      <c r="J65" s="292">
        <f>G45/J27</f>
        <v>5.9210727617217018E-2</v>
      </c>
      <c r="K65" s="284" t="s">
        <v>2551</v>
      </c>
      <c r="L65" s="1539"/>
      <c r="M65" s="1540"/>
      <c r="N65" s="1541"/>
      <c r="O65" s="287"/>
      <c r="P65" s="287"/>
    </row>
    <row r="66" spans="2:16" ht="39" customHeight="1">
      <c r="B66" s="191" t="s">
        <v>500</v>
      </c>
      <c r="C66" s="1464" t="s">
        <v>1509</v>
      </c>
      <c r="D66" s="1464"/>
      <c r="E66" s="1464"/>
      <c r="F66" s="1464"/>
      <c r="G66" s="1464"/>
      <c r="H66" s="1464"/>
      <c r="I66" s="1464"/>
      <c r="J66" s="1465"/>
      <c r="K66" s="1545" t="s">
        <v>2516</v>
      </c>
      <c r="L66" s="1548"/>
      <c r="M66" s="1549"/>
      <c r="N66" s="1550"/>
      <c r="O66" s="1443" t="s">
        <v>2006</v>
      </c>
      <c r="P66" s="1443"/>
    </row>
    <row r="67" spans="2:16" ht="21" customHeight="1">
      <c r="B67" s="198" t="s">
        <v>2465</v>
      </c>
      <c r="C67" s="1557" t="s">
        <v>2554</v>
      </c>
      <c r="D67" s="1557"/>
      <c r="E67" s="1557"/>
      <c r="F67" s="1557"/>
      <c r="G67" s="1557"/>
      <c r="H67" s="1557"/>
      <c r="I67" s="2268"/>
      <c r="J67" s="299" t="s">
        <v>1520</v>
      </c>
      <c r="K67" s="1546"/>
      <c r="L67" s="1551"/>
      <c r="M67" s="1552"/>
      <c r="N67" s="1553"/>
      <c r="O67" s="1425"/>
      <c r="P67" s="1425"/>
    </row>
    <row r="68" spans="2:16" ht="21" customHeight="1">
      <c r="B68" s="198" t="s">
        <v>2472</v>
      </c>
      <c r="C68" s="1557" t="s">
        <v>1512</v>
      </c>
      <c r="D68" s="1557"/>
      <c r="E68" s="1557"/>
      <c r="F68" s="1557"/>
      <c r="G68" s="1557"/>
      <c r="H68" s="1557"/>
      <c r="I68" s="2268"/>
      <c r="J68" s="299" t="s">
        <v>1385</v>
      </c>
      <c r="K68" s="1546"/>
      <c r="L68" s="1551"/>
      <c r="M68" s="1552"/>
      <c r="N68" s="1553"/>
      <c r="O68" s="1425"/>
      <c r="P68" s="1425"/>
    </row>
    <row r="69" spans="2:16" ht="21" customHeight="1">
      <c r="B69" s="198" t="s">
        <v>2475</v>
      </c>
      <c r="C69" s="1557" t="s">
        <v>2555</v>
      </c>
      <c r="D69" s="1557"/>
      <c r="E69" s="1557"/>
      <c r="F69" s="1557"/>
      <c r="G69" s="1557"/>
      <c r="H69" s="1557"/>
      <c r="I69" s="2268"/>
      <c r="J69" s="299" t="s">
        <v>1385</v>
      </c>
      <c r="K69" s="1546"/>
      <c r="L69" s="1551"/>
      <c r="M69" s="1552"/>
      <c r="N69" s="1553"/>
      <c r="O69" s="1425"/>
      <c r="P69" s="1425"/>
    </row>
    <row r="70" spans="2:16" ht="21" customHeight="1">
      <c r="B70" s="198" t="s">
        <v>2477</v>
      </c>
      <c r="C70" s="1557" t="s">
        <v>2556</v>
      </c>
      <c r="D70" s="1557"/>
      <c r="E70" s="1557"/>
      <c r="F70" s="1557"/>
      <c r="G70" s="1557"/>
      <c r="H70" s="1557"/>
      <c r="I70" s="2268"/>
      <c r="J70" s="299" t="s">
        <v>1520</v>
      </c>
      <c r="K70" s="1546"/>
      <c r="L70" s="1551"/>
      <c r="M70" s="1552"/>
      <c r="N70" s="1553"/>
      <c r="O70" s="1425"/>
      <c r="P70" s="1425"/>
    </row>
    <row r="71" spans="2:16" ht="21" customHeight="1">
      <c r="B71" s="198" t="s">
        <v>2481</v>
      </c>
      <c r="C71" s="1558" t="s">
        <v>2557</v>
      </c>
      <c r="D71" s="1558"/>
      <c r="E71" s="1558"/>
      <c r="F71" s="1410"/>
      <c r="G71" s="1559" t="s">
        <v>854</v>
      </c>
      <c r="H71" s="1560"/>
      <c r="I71" s="1560"/>
      <c r="J71" s="1561"/>
      <c r="K71" s="1547"/>
      <c r="L71" s="1554"/>
      <c r="M71" s="1555"/>
      <c r="N71" s="1556"/>
      <c r="O71" s="1426"/>
      <c r="P71" s="1426"/>
    </row>
    <row r="72" spans="2:16" ht="35.25" customHeight="1">
      <c r="B72" s="224" t="s">
        <v>1516</v>
      </c>
      <c r="C72" s="255" t="s">
        <v>561</v>
      </c>
      <c r="D72" s="1414" t="s">
        <v>1517</v>
      </c>
      <c r="E72" s="1414"/>
      <c r="F72" s="1414"/>
      <c r="G72" s="1414"/>
      <c r="H72" s="1414"/>
      <c r="I72" s="1414"/>
      <c r="J72" s="1414"/>
      <c r="K72" s="1414"/>
      <c r="L72" s="1414"/>
      <c r="M72" s="1414"/>
      <c r="N72" s="1562"/>
      <c r="O72" s="291"/>
      <c r="P72" s="297"/>
    </row>
    <row r="73" spans="2:16" ht="20.25" customHeight="1">
      <c r="B73" s="205" t="s">
        <v>418</v>
      </c>
      <c r="C73" s="1558" t="s">
        <v>2558</v>
      </c>
      <c r="D73" s="1558"/>
      <c r="E73" s="1558"/>
      <c r="F73" s="1574" t="s">
        <v>1385</v>
      </c>
      <c r="G73" s="1575"/>
      <c r="H73" s="1545" t="s">
        <v>2516</v>
      </c>
      <c r="I73" s="1576"/>
      <c r="J73" s="1577"/>
      <c r="K73" s="1577"/>
      <c r="L73" s="1577"/>
      <c r="M73" s="1577"/>
      <c r="N73" s="1690"/>
      <c r="O73" s="1443" t="s">
        <v>2006</v>
      </c>
      <c r="P73" s="1443"/>
    </row>
    <row r="74" spans="2:16" ht="20.25" customHeight="1">
      <c r="B74" s="205" t="s">
        <v>508</v>
      </c>
      <c r="C74" s="1558" t="s">
        <v>2559</v>
      </c>
      <c r="D74" s="1558"/>
      <c r="E74" s="1558"/>
      <c r="F74" s="1574" t="s">
        <v>1520</v>
      </c>
      <c r="G74" s="1575"/>
      <c r="H74" s="1546"/>
      <c r="I74" s="1691"/>
      <c r="J74" s="1692"/>
      <c r="K74" s="1692"/>
      <c r="L74" s="1692"/>
      <c r="M74" s="1692"/>
      <c r="N74" s="1693"/>
      <c r="O74" s="1425"/>
      <c r="P74" s="1425"/>
    </row>
    <row r="75" spans="2:16" ht="20.25" customHeight="1">
      <c r="B75" s="205" t="s">
        <v>510</v>
      </c>
      <c r="C75" s="1558" t="s">
        <v>1521</v>
      </c>
      <c r="D75" s="1558"/>
      <c r="E75" s="1558"/>
      <c r="F75" s="1574" t="s">
        <v>1520</v>
      </c>
      <c r="G75" s="1575"/>
      <c r="H75" s="1546"/>
      <c r="I75" s="1691"/>
      <c r="J75" s="1692"/>
      <c r="K75" s="1692"/>
      <c r="L75" s="1692"/>
      <c r="M75" s="1692"/>
      <c r="N75" s="1693"/>
      <c r="O75" s="1425"/>
      <c r="P75" s="1425"/>
    </row>
    <row r="76" spans="2:16" ht="34.5" customHeight="1">
      <c r="B76" s="769"/>
      <c r="C76" s="484" t="s">
        <v>401</v>
      </c>
      <c r="D76" s="1464" t="s">
        <v>1522</v>
      </c>
      <c r="E76" s="1464"/>
      <c r="F76" s="1464"/>
      <c r="G76" s="1465"/>
      <c r="H76" s="1546"/>
      <c r="I76" s="1691"/>
      <c r="J76" s="1692"/>
      <c r="K76" s="1692"/>
      <c r="L76" s="1692"/>
      <c r="M76" s="1692"/>
      <c r="N76" s="1693"/>
      <c r="O76" s="1425"/>
      <c r="P76" s="1425"/>
    </row>
    <row r="77" spans="2:16" ht="21" customHeight="1">
      <c r="B77" s="205" t="s">
        <v>418</v>
      </c>
      <c r="C77" s="1558" t="s">
        <v>2558</v>
      </c>
      <c r="D77" s="1558"/>
      <c r="E77" s="1410"/>
      <c r="F77" s="1574" t="s">
        <v>1385</v>
      </c>
      <c r="G77" s="1575"/>
      <c r="H77" s="1546"/>
      <c r="I77" s="1691"/>
      <c r="J77" s="1692"/>
      <c r="K77" s="1692"/>
      <c r="L77" s="1692"/>
      <c r="M77" s="1692"/>
      <c r="N77" s="1693"/>
      <c r="O77" s="1425"/>
      <c r="P77" s="1425"/>
    </row>
    <row r="78" spans="2:16" ht="21" customHeight="1">
      <c r="B78" s="205" t="s">
        <v>508</v>
      </c>
      <c r="C78" s="1558" t="s">
        <v>2559</v>
      </c>
      <c r="D78" s="1558"/>
      <c r="E78" s="1410"/>
      <c r="F78" s="1574" t="s">
        <v>1520</v>
      </c>
      <c r="G78" s="1575"/>
      <c r="H78" s="1546"/>
      <c r="I78" s="1691"/>
      <c r="J78" s="1692"/>
      <c r="K78" s="1692"/>
      <c r="L78" s="1692"/>
      <c r="M78" s="1692"/>
      <c r="N78" s="1693"/>
      <c r="O78" s="1425"/>
      <c r="P78" s="1425"/>
    </row>
    <row r="79" spans="2:16" ht="21" customHeight="1">
      <c r="B79" s="205" t="s">
        <v>510</v>
      </c>
      <c r="C79" s="1558" t="s">
        <v>2560</v>
      </c>
      <c r="D79" s="1558"/>
      <c r="E79" s="1410"/>
      <c r="F79" s="1574" t="s">
        <v>1520</v>
      </c>
      <c r="G79" s="1575"/>
      <c r="H79" s="1546"/>
      <c r="I79" s="1691"/>
      <c r="J79" s="1692"/>
      <c r="K79" s="1692"/>
      <c r="L79" s="1692"/>
      <c r="M79" s="1692"/>
      <c r="N79" s="1693"/>
      <c r="O79" s="1425"/>
      <c r="P79" s="1425"/>
    </row>
    <row r="80" spans="2:16" ht="21" customHeight="1">
      <c r="B80" s="205" t="s">
        <v>512</v>
      </c>
      <c r="C80" s="1558" t="s">
        <v>2556</v>
      </c>
      <c r="D80" s="1558"/>
      <c r="E80" s="1410"/>
      <c r="F80" s="1574" t="s">
        <v>1520</v>
      </c>
      <c r="G80" s="1575"/>
      <c r="H80" s="1546"/>
      <c r="I80" s="1691"/>
      <c r="J80" s="1692"/>
      <c r="K80" s="1692"/>
      <c r="L80" s="1692"/>
      <c r="M80" s="1692"/>
      <c r="N80" s="1693"/>
      <c r="O80" s="1425"/>
      <c r="P80" s="1425"/>
    </row>
    <row r="81" spans="2:16" ht="26.25" customHeight="1">
      <c r="B81" s="205" t="s">
        <v>513</v>
      </c>
      <c r="C81" s="1558" t="s">
        <v>2561</v>
      </c>
      <c r="D81" s="1558"/>
      <c r="E81" s="1410"/>
      <c r="F81" s="1574" t="s">
        <v>1381</v>
      </c>
      <c r="G81" s="1575"/>
      <c r="H81" s="1547"/>
      <c r="I81" s="1983"/>
      <c r="J81" s="2049"/>
      <c r="K81" s="2049"/>
      <c r="L81" s="2049"/>
      <c r="M81" s="2049"/>
      <c r="N81" s="1984"/>
      <c r="O81" s="1426"/>
      <c r="P81" s="1426"/>
    </row>
    <row r="82" spans="2:16" ht="44.25" customHeight="1">
      <c r="B82" s="298" t="s">
        <v>968</v>
      </c>
      <c r="C82" s="2266" t="s">
        <v>2562</v>
      </c>
      <c r="D82" s="2266"/>
      <c r="E82" s="2267"/>
      <c r="F82" s="1411"/>
      <c r="G82" s="1412"/>
      <c r="H82" s="1412"/>
      <c r="I82" s="1412"/>
      <c r="J82" s="1412"/>
      <c r="K82" s="1412"/>
      <c r="L82" s="1412"/>
      <c r="M82" s="1412"/>
      <c r="N82" s="1413"/>
      <c r="O82" s="2080"/>
      <c r="P82" s="2081"/>
    </row>
    <row r="83" spans="2:16" ht="42" customHeight="1">
      <c r="B83" s="2076" t="s">
        <v>1526</v>
      </c>
      <c r="C83" s="2077"/>
      <c r="D83" s="2077"/>
      <c r="E83" s="2077"/>
      <c r="F83" s="2077"/>
      <c r="G83" s="2077"/>
      <c r="H83" s="2077"/>
      <c r="I83" s="2077"/>
      <c r="J83" s="2077"/>
      <c r="K83" s="2077"/>
      <c r="L83" s="2077"/>
      <c r="M83" s="2077"/>
      <c r="N83" s="2077"/>
      <c r="O83" s="2077"/>
      <c r="P83" s="2078"/>
    </row>
    <row r="84" spans="2:16" ht="39.75" customHeight="1">
      <c r="B84" s="191" t="s">
        <v>518</v>
      </c>
      <c r="C84" s="1414" t="s">
        <v>2563</v>
      </c>
      <c r="D84" s="1414"/>
      <c r="E84" s="1414"/>
      <c r="F84" s="1414"/>
      <c r="G84" s="1415"/>
      <c r="H84" s="299" t="s">
        <v>1385</v>
      </c>
      <c r="I84" s="1580" t="s">
        <v>1449</v>
      </c>
      <c r="J84" s="1581"/>
      <c r="K84" s="1966"/>
      <c r="L84" s="1967"/>
      <c r="M84" s="1967"/>
      <c r="N84" s="1968"/>
      <c r="O84" s="201" t="s">
        <v>1975</v>
      </c>
      <c r="P84" s="202"/>
    </row>
    <row r="85" spans="2:16" ht="20.25" customHeight="1">
      <c r="B85" s="1585" t="s">
        <v>2564</v>
      </c>
      <c r="C85" s="1586"/>
      <c r="D85" s="1586"/>
      <c r="E85" s="1587"/>
      <c r="F85" s="1500" t="s">
        <v>2565</v>
      </c>
      <c r="G85" s="1502"/>
      <c r="H85" s="1501"/>
      <c r="K85" s="1500" t="s">
        <v>2524</v>
      </c>
      <c r="L85" s="1502"/>
      <c r="M85" s="1502"/>
      <c r="N85" s="1503"/>
      <c r="O85" s="1534"/>
      <c r="P85" s="1534"/>
    </row>
    <row r="86" spans="2:16" ht="21" customHeight="1">
      <c r="B86" s="1588"/>
      <c r="C86" s="1589"/>
      <c r="D86" s="1589"/>
      <c r="E86" s="1590"/>
      <c r="F86" s="1594" t="s">
        <v>2566</v>
      </c>
      <c r="G86" s="1595"/>
      <c r="H86" s="1596"/>
      <c r="I86" s="1597">
        <v>5317251</v>
      </c>
      <c r="J86" s="1598"/>
      <c r="K86" s="2260"/>
      <c r="L86" s="2261"/>
      <c r="M86" s="2261"/>
      <c r="N86" s="2262"/>
      <c r="O86" s="1535"/>
      <c r="P86" s="1535"/>
    </row>
    <row r="87" spans="2:16" ht="21" customHeight="1">
      <c r="B87" s="1588"/>
      <c r="C87" s="1589"/>
      <c r="D87" s="1589"/>
      <c r="E87" s="1590"/>
      <c r="F87" s="1594"/>
      <c r="G87" s="1595"/>
      <c r="H87" s="1596"/>
      <c r="I87" s="1597"/>
      <c r="J87" s="1598"/>
      <c r="K87" s="2260"/>
      <c r="L87" s="2261"/>
      <c r="M87" s="2261"/>
      <c r="N87" s="2262"/>
      <c r="O87" s="1535"/>
      <c r="P87" s="1535"/>
    </row>
    <row r="88" spans="2:16" ht="21" customHeight="1">
      <c r="B88" s="1588"/>
      <c r="C88" s="1589"/>
      <c r="D88" s="1589"/>
      <c r="E88" s="1590"/>
      <c r="F88" s="1594"/>
      <c r="G88" s="1595"/>
      <c r="H88" s="1596"/>
      <c r="I88" s="1597"/>
      <c r="J88" s="1598"/>
      <c r="K88" s="2260"/>
      <c r="L88" s="2261"/>
      <c r="M88" s="2261"/>
      <c r="N88" s="2262"/>
      <c r="O88" s="1535"/>
      <c r="P88" s="1535"/>
    </row>
    <row r="89" spans="2:16" ht="21.75" customHeight="1">
      <c r="B89" s="1591"/>
      <c r="C89" s="1592"/>
      <c r="D89" s="1592"/>
      <c r="E89" s="1593"/>
      <c r="F89" s="1599"/>
      <c r="G89" s="1600"/>
      <c r="H89" s="1601"/>
      <c r="I89" s="1602"/>
      <c r="J89" s="1603"/>
      <c r="K89" s="2263"/>
      <c r="L89" s="2264"/>
      <c r="M89" s="2264"/>
      <c r="N89" s="2265"/>
      <c r="O89" s="2075"/>
      <c r="P89" s="2075"/>
    </row>
    <row r="90" spans="2:16" ht="26.25" customHeight="1">
      <c r="B90" s="1416" t="s">
        <v>1533</v>
      </c>
      <c r="C90" s="1417"/>
      <c r="D90" s="1417"/>
      <c r="E90" s="1417"/>
      <c r="F90" s="1417"/>
      <c r="G90" s="1417"/>
      <c r="H90" s="1417"/>
      <c r="I90" s="1417"/>
      <c r="J90" s="1417"/>
      <c r="K90" s="1417"/>
      <c r="L90" s="1417"/>
      <c r="M90" s="1417"/>
      <c r="N90" s="1417"/>
      <c r="O90" s="1417"/>
      <c r="P90" s="1418"/>
    </row>
    <row r="91" spans="2:16" ht="50.25" customHeight="1">
      <c r="B91" s="488" t="s">
        <v>523</v>
      </c>
      <c r="C91" s="1638" t="s">
        <v>1534</v>
      </c>
      <c r="D91" s="1638"/>
      <c r="E91" s="1638"/>
      <c r="F91" s="1638"/>
      <c r="G91" s="1638"/>
      <c r="H91" s="1638"/>
      <c r="I91" s="1638"/>
      <c r="J91" s="1638"/>
      <c r="K91" s="1638"/>
      <c r="L91" s="1638"/>
      <c r="M91" s="1638"/>
      <c r="N91" s="2061"/>
      <c r="O91" s="1424" t="s">
        <v>2016</v>
      </c>
      <c r="P91" s="1424"/>
    </row>
    <row r="92" spans="2:16" ht="20.25" customHeight="1">
      <c r="B92" s="1609" t="s">
        <v>1536</v>
      </c>
      <c r="C92" s="1610"/>
      <c r="D92" s="1610"/>
      <c r="E92" s="1610"/>
      <c r="F92" s="1611"/>
      <c r="G92" s="2257" t="s">
        <v>1537</v>
      </c>
      <c r="H92" s="2258"/>
      <c r="I92" s="2258"/>
      <c r="J92" s="2258"/>
      <c r="K92" s="2258"/>
      <c r="L92" s="2258"/>
      <c r="M92" s="2258"/>
      <c r="N92" s="2259"/>
      <c r="O92" s="1425"/>
      <c r="P92" s="1425"/>
    </row>
    <row r="93" spans="2:16" ht="29.25" customHeight="1">
      <c r="B93" s="2072"/>
      <c r="C93" s="2073"/>
      <c r="D93" s="2073"/>
      <c r="E93" s="2073"/>
      <c r="F93" s="2074"/>
      <c r="G93" s="489" t="s">
        <v>1538</v>
      </c>
      <c r="H93" s="489" t="s">
        <v>1539</v>
      </c>
      <c r="I93" s="489" t="s">
        <v>981</v>
      </c>
      <c r="J93" s="489" t="s">
        <v>1540</v>
      </c>
      <c r="K93" s="2257" t="s">
        <v>1449</v>
      </c>
      <c r="L93" s="2258"/>
      <c r="M93" s="2258"/>
      <c r="N93" s="2259"/>
      <c r="O93" s="1425"/>
      <c r="P93" s="1426"/>
    </row>
    <row r="94" spans="2:16" ht="60" customHeight="1">
      <c r="B94" s="432" t="s">
        <v>394</v>
      </c>
      <c r="C94" s="2021" t="s">
        <v>2431</v>
      </c>
      <c r="D94" s="2021"/>
      <c r="E94" s="2021"/>
      <c r="F94" s="2021"/>
      <c r="G94" s="2021"/>
      <c r="H94" s="2021"/>
      <c r="I94" s="2021"/>
      <c r="J94" s="2022"/>
      <c r="K94" s="2247"/>
      <c r="L94" s="2248"/>
      <c r="M94" s="2248"/>
      <c r="N94" s="2249"/>
      <c r="O94" s="1425"/>
      <c r="P94" s="1534"/>
    </row>
    <row r="95" spans="2:16" ht="21.75" customHeight="1">
      <c r="B95" s="432" t="s">
        <v>530</v>
      </c>
      <c r="C95" s="2021" t="s">
        <v>1542</v>
      </c>
      <c r="D95" s="2021"/>
      <c r="E95" s="2021"/>
      <c r="F95" s="2022"/>
      <c r="G95" s="399" t="s">
        <v>1385</v>
      </c>
      <c r="H95" s="399" t="s">
        <v>1385</v>
      </c>
      <c r="I95" s="399" t="s">
        <v>1385</v>
      </c>
      <c r="J95" s="399" t="s">
        <v>1385</v>
      </c>
      <c r="K95" s="2250"/>
      <c r="L95" s="1649"/>
      <c r="M95" s="1649"/>
      <c r="N95" s="1650"/>
      <c r="O95" s="1425"/>
      <c r="P95" s="1535"/>
    </row>
    <row r="96" spans="2:16" ht="21.75" customHeight="1">
      <c r="B96" s="434" t="s">
        <v>532</v>
      </c>
      <c r="C96" s="2044" t="s">
        <v>1543</v>
      </c>
      <c r="D96" s="2044"/>
      <c r="E96" s="2044"/>
      <c r="F96" s="2060"/>
      <c r="G96" s="435" t="s">
        <v>1385</v>
      </c>
      <c r="H96" s="435" t="s">
        <v>1385</v>
      </c>
      <c r="I96" s="435" t="s">
        <v>1385</v>
      </c>
      <c r="J96" s="435" t="s">
        <v>1385</v>
      </c>
      <c r="K96" s="2251"/>
      <c r="L96" s="1651"/>
      <c r="M96" s="1651"/>
      <c r="N96" s="1652"/>
      <c r="O96" s="1425"/>
      <c r="P96" s="1535"/>
    </row>
    <row r="97" spans="2:16" ht="42" customHeight="1">
      <c r="B97" s="438" t="s">
        <v>401</v>
      </c>
      <c r="C97" s="1638" t="s">
        <v>1544</v>
      </c>
      <c r="D97" s="1638"/>
      <c r="E97" s="1638"/>
      <c r="F97" s="1638"/>
      <c r="G97" s="1638"/>
      <c r="H97" s="1638"/>
      <c r="I97" s="1638"/>
      <c r="J97" s="1642"/>
      <c r="K97" s="2247"/>
      <c r="L97" s="2248"/>
      <c r="M97" s="2248"/>
      <c r="N97" s="2249"/>
      <c r="O97" s="1425"/>
      <c r="P97" s="1535"/>
    </row>
    <row r="98" spans="2:16" ht="21" customHeight="1">
      <c r="B98" s="432" t="s">
        <v>530</v>
      </c>
      <c r="C98" s="2021" t="s">
        <v>1542</v>
      </c>
      <c r="D98" s="2021"/>
      <c r="E98" s="2021"/>
      <c r="F98" s="2022"/>
      <c r="G98" s="399" t="s">
        <v>1385</v>
      </c>
      <c r="H98" s="399" t="s">
        <v>1385</v>
      </c>
      <c r="I98" s="399" t="s">
        <v>1385</v>
      </c>
      <c r="J98" s="399" t="s">
        <v>1385</v>
      </c>
      <c r="K98" s="2250"/>
      <c r="L98" s="1649"/>
      <c r="M98" s="1649"/>
      <c r="N98" s="1650"/>
      <c r="O98" s="1425"/>
      <c r="P98" s="1535"/>
    </row>
    <row r="99" spans="2:16" ht="20.25" customHeight="1">
      <c r="B99" s="434" t="s">
        <v>532</v>
      </c>
      <c r="C99" s="2044" t="s">
        <v>1543</v>
      </c>
      <c r="D99" s="2044"/>
      <c r="E99" s="2044"/>
      <c r="F99" s="2060"/>
      <c r="G99" s="435" t="s">
        <v>1385</v>
      </c>
      <c r="H99" s="435" t="s">
        <v>1385</v>
      </c>
      <c r="I99" s="435" t="s">
        <v>1385</v>
      </c>
      <c r="J99" s="435" t="s">
        <v>1385</v>
      </c>
      <c r="K99" s="2251"/>
      <c r="L99" s="1651"/>
      <c r="M99" s="1651"/>
      <c r="N99" s="1652"/>
      <c r="O99" s="1425"/>
      <c r="P99" s="1535"/>
    </row>
    <row r="100" spans="2:16" ht="44.25" customHeight="1">
      <c r="B100" s="436" t="s">
        <v>535</v>
      </c>
      <c r="C100" s="1632" t="s">
        <v>1545</v>
      </c>
      <c r="D100" s="1632"/>
      <c r="E100" s="1632"/>
      <c r="F100" s="1632"/>
      <c r="G100" s="1632"/>
      <c r="H100" s="1632"/>
      <c r="I100" s="1632"/>
      <c r="J100" s="1633"/>
      <c r="K100" s="2247"/>
      <c r="L100" s="2248"/>
      <c r="M100" s="2248"/>
      <c r="N100" s="2249"/>
      <c r="O100" s="1425"/>
      <c r="P100" s="1535"/>
    </row>
    <row r="101" spans="2:16" ht="21.75" customHeight="1">
      <c r="B101" s="432" t="s">
        <v>530</v>
      </c>
      <c r="C101" s="2021" t="s">
        <v>1542</v>
      </c>
      <c r="D101" s="2021"/>
      <c r="E101" s="2021"/>
      <c r="F101" s="2022"/>
      <c r="G101" s="399" t="s">
        <v>1385</v>
      </c>
      <c r="H101" s="399" t="s">
        <v>1385</v>
      </c>
      <c r="I101" s="399" t="s">
        <v>1385</v>
      </c>
      <c r="J101" s="399" t="s">
        <v>1385</v>
      </c>
      <c r="K101" s="2250"/>
      <c r="L101" s="1649"/>
      <c r="M101" s="1649"/>
      <c r="N101" s="1650"/>
      <c r="O101" s="1425"/>
      <c r="P101" s="1535"/>
    </row>
    <row r="102" spans="2:16" ht="21" customHeight="1">
      <c r="B102" s="434" t="s">
        <v>532</v>
      </c>
      <c r="C102" s="2044" t="s">
        <v>1543</v>
      </c>
      <c r="D102" s="2044"/>
      <c r="E102" s="2044"/>
      <c r="F102" s="2060"/>
      <c r="G102" s="435" t="s">
        <v>1385</v>
      </c>
      <c r="H102" s="435" t="s">
        <v>1385</v>
      </c>
      <c r="I102" s="435" t="s">
        <v>1385</v>
      </c>
      <c r="J102" s="435" t="s">
        <v>1385</v>
      </c>
      <c r="K102" s="2251"/>
      <c r="L102" s="1651"/>
      <c r="M102" s="1651"/>
      <c r="N102" s="1652"/>
      <c r="O102" s="1425"/>
      <c r="P102" s="1535"/>
    </row>
    <row r="103" spans="2:16" ht="38.25" customHeight="1">
      <c r="B103" s="436" t="s">
        <v>537</v>
      </c>
      <c r="C103" s="1632" t="s">
        <v>1546</v>
      </c>
      <c r="D103" s="1632"/>
      <c r="E103" s="1632"/>
      <c r="F103" s="1632"/>
      <c r="G103" s="1632"/>
      <c r="H103" s="1632"/>
      <c r="I103" s="1632"/>
      <c r="J103" s="1633"/>
      <c r="K103" s="2247"/>
      <c r="L103" s="2248"/>
      <c r="M103" s="2248"/>
      <c r="N103" s="2249"/>
      <c r="O103" s="1425"/>
      <c r="P103" s="1535"/>
    </row>
    <row r="104" spans="2:16" ht="21" customHeight="1">
      <c r="B104" s="432" t="s">
        <v>530</v>
      </c>
      <c r="C104" s="2021" t="s">
        <v>1542</v>
      </c>
      <c r="D104" s="2021"/>
      <c r="E104" s="2021"/>
      <c r="F104" s="2022"/>
      <c r="G104" s="399" t="s">
        <v>1385</v>
      </c>
      <c r="H104" s="399" t="s">
        <v>1385</v>
      </c>
      <c r="I104" s="399" t="s">
        <v>1385</v>
      </c>
      <c r="J104" s="399" t="s">
        <v>1385</v>
      </c>
      <c r="K104" s="2250"/>
      <c r="L104" s="1649"/>
      <c r="M104" s="1649"/>
      <c r="N104" s="1650"/>
      <c r="O104" s="1425"/>
      <c r="P104" s="1535"/>
    </row>
    <row r="105" spans="2:16" ht="21" customHeight="1">
      <c r="B105" s="434" t="s">
        <v>532</v>
      </c>
      <c r="C105" s="2044" t="s">
        <v>1543</v>
      </c>
      <c r="D105" s="2044"/>
      <c r="E105" s="2044"/>
      <c r="F105" s="2060"/>
      <c r="G105" s="435" t="s">
        <v>1385</v>
      </c>
      <c r="H105" s="435" t="s">
        <v>1385</v>
      </c>
      <c r="I105" s="435" t="s">
        <v>1385</v>
      </c>
      <c r="J105" s="435" t="s">
        <v>1385</v>
      </c>
      <c r="K105" s="2251"/>
      <c r="L105" s="1651"/>
      <c r="M105" s="1651"/>
      <c r="N105" s="1652"/>
      <c r="O105" s="1425"/>
      <c r="P105" s="1535"/>
    </row>
    <row r="106" spans="2:16" ht="30.75" customHeight="1">
      <c r="B106" s="436" t="s">
        <v>539</v>
      </c>
      <c r="C106" s="1632" t="s">
        <v>2567</v>
      </c>
      <c r="D106" s="1632"/>
      <c r="E106" s="1632"/>
      <c r="F106" s="1632"/>
      <c r="G106" s="1632"/>
      <c r="H106" s="1632"/>
      <c r="I106" s="1632"/>
      <c r="J106" s="1633"/>
      <c r="K106" s="2247"/>
      <c r="L106" s="2248"/>
      <c r="M106" s="2248"/>
      <c r="N106" s="2249"/>
      <c r="O106" s="1425"/>
      <c r="P106" s="1535"/>
    </row>
    <row r="107" spans="2:16" ht="20.25" customHeight="1">
      <c r="B107" s="432" t="s">
        <v>530</v>
      </c>
      <c r="C107" s="2021" t="s">
        <v>1542</v>
      </c>
      <c r="D107" s="2021"/>
      <c r="E107" s="2021"/>
      <c r="F107" s="2022"/>
      <c r="G107" s="399" t="s">
        <v>1385</v>
      </c>
      <c r="H107" s="399" t="s">
        <v>1385</v>
      </c>
      <c r="I107" s="399" t="s">
        <v>1385</v>
      </c>
      <c r="J107" s="399" t="s">
        <v>1385</v>
      </c>
      <c r="K107" s="2250"/>
      <c r="L107" s="1649"/>
      <c r="M107" s="1649"/>
      <c r="N107" s="1650"/>
      <c r="O107" s="1425"/>
      <c r="P107" s="1535"/>
    </row>
    <row r="108" spans="2:16" ht="21" customHeight="1">
      <c r="B108" s="434" t="s">
        <v>532</v>
      </c>
      <c r="C108" s="2044" t="s">
        <v>1543</v>
      </c>
      <c r="D108" s="2044"/>
      <c r="E108" s="2044"/>
      <c r="F108" s="2060"/>
      <c r="G108" s="435" t="s">
        <v>1385</v>
      </c>
      <c r="H108" s="435" t="s">
        <v>1385</v>
      </c>
      <c r="I108" s="435" t="s">
        <v>1385</v>
      </c>
      <c r="J108" s="435" t="s">
        <v>1385</v>
      </c>
      <c r="K108" s="2251"/>
      <c r="L108" s="1651"/>
      <c r="M108" s="1651"/>
      <c r="N108" s="1652"/>
      <c r="O108" s="1425"/>
      <c r="P108" s="1535"/>
    </row>
    <row r="109" spans="2:16" ht="24.75" customHeight="1">
      <c r="B109" s="436" t="s">
        <v>410</v>
      </c>
      <c r="C109" s="2255" t="s">
        <v>1548</v>
      </c>
      <c r="D109" s="1632"/>
      <c r="E109" s="1632"/>
      <c r="F109" s="1632"/>
      <c r="G109" s="1632"/>
      <c r="H109" s="1632"/>
      <c r="I109" s="1632"/>
      <c r="J109" s="1633"/>
      <c r="K109" s="2247"/>
      <c r="L109" s="2248"/>
      <c r="M109" s="2248"/>
      <c r="N109" s="2249"/>
      <c r="O109" s="1425"/>
      <c r="P109" s="1535"/>
    </row>
    <row r="110" spans="2:16" ht="21.75" customHeight="1">
      <c r="B110" s="432" t="s">
        <v>530</v>
      </c>
      <c r="C110" s="2021" t="s">
        <v>1542</v>
      </c>
      <c r="D110" s="2021"/>
      <c r="E110" s="2021"/>
      <c r="F110" s="2022"/>
      <c r="G110" s="399" t="s">
        <v>1385</v>
      </c>
      <c r="H110" s="399" t="s">
        <v>1385</v>
      </c>
      <c r="I110" s="399" t="s">
        <v>1385</v>
      </c>
      <c r="J110" s="399" t="s">
        <v>1385</v>
      </c>
      <c r="K110" s="2250"/>
      <c r="L110" s="1649"/>
      <c r="M110" s="1649"/>
      <c r="N110" s="1650"/>
      <c r="O110" s="1425"/>
      <c r="P110" s="1535"/>
    </row>
    <row r="111" spans="2:16" ht="21.75" customHeight="1">
      <c r="B111" s="434" t="s">
        <v>532</v>
      </c>
      <c r="C111" s="2044" t="s">
        <v>1543</v>
      </c>
      <c r="D111" s="2044"/>
      <c r="E111" s="2044"/>
      <c r="F111" s="2060"/>
      <c r="G111" s="435" t="s">
        <v>1385</v>
      </c>
      <c r="H111" s="435" t="s">
        <v>1385</v>
      </c>
      <c r="I111" s="435" t="s">
        <v>1385</v>
      </c>
      <c r="J111" s="435" t="s">
        <v>1385</v>
      </c>
      <c r="K111" s="2251"/>
      <c r="L111" s="1651"/>
      <c r="M111" s="1651"/>
      <c r="N111" s="1652"/>
      <c r="O111" s="1425"/>
      <c r="P111" s="1535"/>
    </row>
    <row r="112" spans="2:16" ht="24.75" customHeight="1">
      <c r="B112" s="438" t="s">
        <v>413</v>
      </c>
      <c r="C112" s="1645" t="s">
        <v>1549</v>
      </c>
      <c r="D112" s="1638"/>
      <c r="E112" s="1638"/>
      <c r="F112" s="1638"/>
      <c r="G112" s="1638"/>
      <c r="H112" s="1638"/>
      <c r="I112" s="1638"/>
      <c r="J112" s="1642"/>
      <c r="K112" s="2247"/>
      <c r="L112" s="2248"/>
      <c r="M112" s="2248"/>
      <c r="N112" s="2249"/>
      <c r="O112" s="1425"/>
      <c r="P112" s="1535"/>
    </row>
    <row r="113" spans="2:16" ht="21.75" customHeight="1">
      <c r="B113" s="432" t="s">
        <v>530</v>
      </c>
      <c r="C113" s="2021" t="s">
        <v>1542</v>
      </c>
      <c r="D113" s="2021"/>
      <c r="E113" s="2021"/>
      <c r="F113" s="2022"/>
      <c r="G113" s="399" t="s">
        <v>1385</v>
      </c>
      <c r="H113" s="399" t="s">
        <v>1385</v>
      </c>
      <c r="I113" s="399" t="s">
        <v>1385</v>
      </c>
      <c r="J113" s="399" t="s">
        <v>1385</v>
      </c>
      <c r="K113" s="2250"/>
      <c r="L113" s="1649"/>
      <c r="M113" s="1649"/>
      <c r="N113" s="1650"/>
      <c r="O113" s="1425"/>
      <c r="P113" s="1535"/>
    </row>
    <row r="114" spans="2:16" ht="21.75" customHeight="1">
      <c r="B114" s="434" t="s">
        <v>532</v>
      </c>
      <c r="C114" s="2044" t="s">
        <v>1543</v>
      </c>
      <c r="D114" s="2044"/>
      <c r="E114" s="2044"/>
      <c r="F114" s="2060"/>
      <c r="G114" s="435" t="s">
        <v>1385</v>
      </c>
      <c r="H114" s="435" t="s">
        <v>1385</v>
      </c>
      <c r="I114" s="435" t="s">
        <v>1385</v>
      </c>
      <c r="J114" s="435" t="s">
        <v>1385</v>
      </c>
      <c r="K114" s="2251"/>
      <c r="L114" s="1651"/>
      <c r="M114" s="1651"/>
      <c r="N114" s="1652"/>
      <c r="O114" s="1425"/>
      <c r="P114" s="1535"/>
    </row>
    <row r="115" spans="2:16" ht="24" customHeight="1">
      <c r="B115" s="436" t="s">
        <v>416</v>
      </c>
      <c r="C115" s="1632" t="s">
        <v>2568</v>
      </c>
      <c r="D115" s="1632"/>
      <c r="E115" s="1632"/>
      <c r="F115" s="1632"/>
      <c r="G115" s="1632"/>
      <c r="H115" s="1632"/>
      <c r="I115" s="1632"/>
      <c r="J115" s="1633"/>
      <c r="K115" s="2247"/>
      <c r="L115" s="2248"/>
      <c r="M115" s="2248"/>
      <c r="N115" s="2249"/>
      <c r="O115" s="1425"/>
      <c r="P115" s="1535"/>
    </row>
    <row r="116" spans="2:16" ht="24" customHeight="1">
      <c r="B116" s="432" t="s">
        <v>530</v>
      </c>
      <c r="C116" s="2021" t="s">
        <v>1542</v>
      </c>
      <c r="D116" s="2021"/>
      <c r="E116" s="2021"/>
      <c r="F116" s="2022"/>
      <c r="G116" s="399" t="s">
        <v>1385</v>
      </c>
      <c r="H116" s="399" t="s">
        <v>1385</v>
      </c>
      <c r="I116" s="399" t="s">
        <v>1385</v>
      </c>
      <c r="J116" s="399" t="s">
        <v>1385</v>
      </c>
      <c r="K116" s="2250"/>
      <c r="L116" s="1649"/>
      <c r="M116" s="1649"/>
      <c r="N116" s="1650"/>
      <c r="O116" s="1425"/>
      <c r="P116" s="1535"/>
    </row>
    <row r="117" spans="2:16" ht="24" customHeight="1">
      <c r="B117" s="434" t="s">
        <v>532</v>
      </c>
      <c r="C117" s="2044" t="s">
        <v>1551</v>
      </c>
      <c r="D117" s="2044"/>
      <c r="E117" s="2044"/>
      <c r="F117" s="2060"/>
      <c r="G117" s="435" t="s">
        <v>1385</v>
      </c>
      <c r="H117" s="435" t="s">
        <v>1385</v>
      </c>
      <c r="I117" s="435" t="s">
        <v>1385</v>
      </c>
      <c r="J117" s="435" t="s">
        <v>1385</v>
      </c>
      <c r="K117" s="2251"/>
      <c r="L117" s="1651"/>
      <c r="M117" s="1651"/>
      <c r="N117" s="1652"/>
      <c r="O117" s="1425"/>
      <c r="P117" s="1535"/>
    </row>
    <row r="118" spans="2:16" ht="24" customHeight="1">
      <c r="B118" s="436" t="s">
        <v>418</v>
      </c>
      <c r="C118" s="1632" t="s">
        <v>2569</v>
      </c>
      <c r="D118" s="1632"/>
      <c r="E118" s="1632"/>
      <c r="F118" s="1632"/>
      <c r="G118" s="1632"/>
      <c r="H118" s="1632"/>
      <c r="I118" s="1632"/>
      <c r="J118" s="1633"/>
      <c r="K118" s="2247"/>
      <c r="L118" s="2248"/>
      <c r="M118" s="2248"/>
      <c r="N118" s="2249"/>
      <c r="O118" s="1425"/>
      <c r="P118" s="1535"/>
    </row>
    <row r="119" spans="2:16" ht="24" customHeight="1">
      <c r="B119" s="432" t="s">
        <v>530</v>
      </c>
      <c r="C119" s="2021" t="s">
        <v>1542</v>
      </c>
      <c r="D119" s="2021"/>
      <c r="E119" s="2021"/>
      <c r="F119" s="2022"/>
      <c r="G119" s="399" t="s">
        <v>1385</v>
      </c>
      <c r="H119" s="399" t="s">
        <v>1385</v>
      </c>
      <c r="I119" s="399" t="s">
        <v>1520</v>
      </c>
      <c r="J119" s="399" t="s">
        <v>1520</v>
      </c>
      <c r="K119" s="2250"/>
      <c r="L119" s="1649"/>
      <c r="M119" s="1649"/>
      <c r="N119" s="1650"/>
      <c r="O119" s="1425"/>
      <c r="P119" s="1535"/>
    </row>
    <row r="120" spans="2:16" ht="24" customHeight="1">
      <c r="B120" s="434" t="s">
        <v>532</v>
      </c>
      <c r="C120" s="2044" t="s">
        <v>1543</v>
      </c>
      <c r="D120" s="2044"/>
      <c r="E120" s="2044"/>
      <c r="F120" s="2060"/>
      <c r="G120" s="435" t="s">
        <v>1385</v>
      </c>
      <c r="H120" s="435" t="s">
        <v>1385</v>
      </c>
      <c r="I120" s="435" t="s">
        <v>1520</v>
      </c>
      <c r="J120" s="435" t="s">
        <v>1520</v>
      </c>
      <c r="K120" s="2251"/>
      <c r="L120" s="1651"/>
      <c r="M120" s="1651"/>
      <c r="N120" s="1652"/>
      <c r="O120" s="1425"/>
      <c r="P120" s="1535"/>
    </row>
    <row r="121" spans="2:16" ht="24" customHeight="1">
      <c r="B121" s="436" t="s">
        <v>544</v>
      </c>
      <c r="C121" s="1632" t="s">
        <v>1554</v>
      </c>
      <c r="D121" s="1632"/>
      <c r="E121" s="1632"/>
      <c r="F121" s="1632"/>
      <c r="G121" s="1632"/>
      <c r="H121" s="1632"/>
      <c r="I121" s="1632"/>
      <c r="J121" s="1633"/>
      <c r="K121" s="2247"/>
      <c r="L121" s="2248"/>
      <c r="M121" s="2248"/>
      <c r="N121" s="2249"/>
      <c r="O121" s="1425"/>
      <c r="P121" s="1535"/>
    </row>
    <row r="122" spans="2:16" ht="20.25" customHeight="1">
      <c r="B122" s="432" t="s">
        <v>530</v>
      </c>
      <c r="C122" s="2021" t="s">
        <v>1542</v>
      </c>
      <c r="D122" s="2021"/>
      <c r="E122" s="2021"/>
      <c r="F122" s="2022"/>
      <c r="G122" s="399" t="s">
        <v>1385</v>
      </c>
      <c r="H122" s="399" t="s">
        <v>1385</v>
      </c>
      <c r="I122" s="399" t="s">
        <v>1520</v>
      </c>
      <c r="J122" s="399" t="s">
        <v>1520</v>
      </c>
      <c r="K122" s="2250"/>
      <c r="L122" s="1649"/>
      <c r="M122" s="1649"/>
      <c r="N122" s="1650"/>
      <c r="O122" s="1425"/>
      <c r="P122" s="1535"/>
    </row>
    <row r="123" spans="2:16" ht="21" customHeight="1">
      <c r="B123" s="434" t="s">
        <v>532</v>
      </c>
      <c r="C123" s="2044" t="s">
        <v>1543</v>
      </c>
      <c r="D123" s="2044"/>
      <c r="E123" s="2044"/>
      <c r="F123" s="2060"/>
      <c r="G123" s="435" t="s">
        <v>1385</v>
      </c>
      <c r="H123" s="435" t="s">
        <v>1385</v>
      </c>
      <c r="I123" s="435" t="s">
        <v>1520</v>
      </c>
      <c r="J123" s="435" t="s">
        <v>1520</v>
      </c>
      <c r="K123" s="2251"/>
      <c r="L123" s="1651"/>
      <c r="M123" s="1651"/>
      <c r="N123" s="1652"/>
      <c r="O123" s="1425"/>
      <c r="P123" s="1535"/>
    </row>
    <row r="124" spans="2:16" ht="21" customHeight="1">
      <c r="B124" s="436" t="s">
        <v>546</v>
      </c>
      <c r="C124" s="1632" t="s">
        <v>2570</v>
      </c>
      <c r="D124" s="1632"/>
      <c r="E124" s="1632"/>
      <c r="F124" s="1632"/>
      <c r="G124" s="1632"/>
      <c r="H124" s="1632"/>
      <c r="I124" s="1632"/>
      <c r="J124" s="1633"/>
      <c r="K124" s="2247"/>
      <c r="L124" s="2248"/>
      <c r="M124" s="2248"/>
      <c r="N124" s="2249"/>
      <c r="O124" s="1425"/>
      <c r="P124" s="1535"/>
    </row>
    <row r="125" spans="2:16" ht="21" customHeight="1">
      <c r="B125" s="432" t="s">
        <v>530</v>
      </c>
      <c r="C125" s="2021" t="s">
        <v>1542</v>
      </c>
      <c r="D125" s="2021"/>
      <c r="E125" s="2021"/>
      <c r="F125" s="2022"/>
      <c r="G125" s="399" t="s">
        <v>1520</v>
      </c>
      <c r="H125" s="399" t="s">
        <v>1520</v>
      </c>
      <c r="I125" s="399" t="s">
        <v>1520</v>
      </c>
      <c r="J125" s="399" t="s">
        <v>1520</v>
      </c>
      <c r="K125" s="2250"/>
      <c r="L125" s="1649"/>
      <c r="M125" s="1649"/>
      <c r="N125" s="1650"/>
      <c r="O125" s="1425"/>
      <c r="P125" s="1535"/>
    </row>
    <row r="126" spans="2:16" ht="21" customHeight="1">
      <c r="B126" s="434" t="s">
        <v>532</v>
      </c>
      <c r="C126" s="2044" t="s">
        <v>1543</v>
      </c>
      <c r="D126" s="2044"/>
      <c r="E126" s="2044"/>
      <c r="F126" s="2060"/>
      <c r="G126" s="435" t="s">
        <v>1520</v>
      </c>
      <c r="H126" s="435" t="s">
        <v>1520</v>
      </c>
      <c r="I126" s="435" t="s">
        <v>1520</v>
      </c>
      <c r="J126" s="435" t="s">
        <v>1520</v>
      </c>
      <c r="K126" s="2251"/>
      <c r="L126" s="1651"/>
      <c r="M126" s="1651"/>
      <c r="N126" s="1652"/>
      <c r="O126" s="1425"/>
      <c r="P126" s="1535"/>
    </row>
    <row r="127" spans="2:16" ht="21" customHeight="1">
      <c r="B127" s="436" t="s">
        <v>548</v>
      </c>
      <c r="C127" s="1632" t="s">
        <v>1556</v>
      </c>
      <c r="D127" s="1632"/>
      <c r="E127" s="1632"/>
      <c r="F127" s="1632"/>
      <c r="G127" s="1632"/>
      <c r="H127" s="1632"/>
      <c r="I127" s="1632"/>
      <c r="J127" s="1633"/>
      <c r="K127" s="2247"/>
      <c r="L127" s="2248"/>
      <c r="M127" s="2248"/>
      <c r="N127" s="2249"/>
      <c r="O127" s="1425"/>
      <c r="P127" s="1535"/>
    </row>
    <row r="128" spans="2:16" ht="21.75" customHeight="1">
      <c r="B128" s="432" t="s">
        <v>530</v>
      </c>
      <c r="C128" s="2021" t="s">
        <v>1542</v>
      </c>
      <c r="D128" s="2021"/>
      <c r="E128" s="2021"/>
      <c r="F128" s="2022"/>
      <c r="G128" s="399" t="s">
        <v>1520</v>
      </c>
      <c r="H128" s="399" t="s">
        <v>1520</v>
      </c>
      <c r="I128" s="399" t="s">
        <v>1520</v>
      </c>
      <c r="J128" s="399" t="s">
        <v>1520</v>
      </c>
      <c r="K128" s="2250"/>
      <c r="L128" s="1649"/>
      <c r="M128" s="1649"/>
      <c r="N128" s="1650"/>
      <c r="O128" s="1425"/>
      <c r="P128" s="1535"/>
    </row>
    <row r="129" spans="2:16" ht="21.75" customHeight="1">
      <c r="B129" s="434" t="s">
        <v>532</v>
      </c>
      <c r="C129" s="2044" t="s">
        <v>1543</v>
      </c>
      <c r="D129" s="2044"/>
      <c r="E129" s="2044"/>
      <c r="F129" s="2060"/>
      <c r="G129" s="435" t="s">
        <v>1520</v>
      </c>
      <c r="H129" s="435" t="s">
        <v>1520</v>
      </c>
      <c r="I129" s="435" t="s">
        <v>1520</v>
      </c>
      <c r="J129" s="435" t="s">
        <v>1520</v>
      </c>
      <c r="K129" s="2251"/>
      <c r="L129" s="1651"/>
      <c r="M129" s="1651"/>
      <c r="N129" s="1652"/>
      <c r="O129" s="1425"/>
      <c r="P129" s="1535"/>
    </row>
    <row r="130" spans="2:16" ht="21" customHeight="1">
      <c r="B130" s="436" t="s">
        <v>550</v>
      </c>
      <c r="C130" s="1632" t="s">
        <v>1557</v>
      </c>
      <c r="D130" s="1632"/>
      <c r="E130" s="1632"/>
      <c r="F130" s="1632"/>
      <c r="G130" s="1632"/>
      <c r="H130" s="1632"/>
      <c r="I130" s="1632"/>
      <c r="J130" s="1633"/>
      <c r="K130" s="2247"/>
      <c r="L130" s="2248"/>
      <c r="M130" s="2248"/>
      <c r="N130" s="2249"/>
      <c r="O130" s="1425"/>
      <c r="P130" s="1535"/>
    </row>
    <row r="131" spans="2:16" ht="21" customHeight="1">
      <c r="B131" s="432" t="s">
        <v>530</v>
      </c>
      <c r="C131" s="2021" t="s">
        <v>1542</v>
      </c>
      <c r="D131" s="2021"/>
      <c r="E131" s="2021"/>
      <c r="F131" s="2022"/>
      <c r="G131" s="399" t="s">
        <v>1385</v>
      </c>
      <c r="H131" s="399" t="s">
        <v>1385</v>
      </c>
      <c r="I131" s="399" t="s">
        <v>1385</v>
      </c>
      <c r="J131" s="399" t="s">
        <v>1385</v>
      </c>
      <c r="K131" s="2250"/>
      <c r="L131" s="1649"/>
      <c r="M131" s="1649"/>
      <c r="N131" s="1650"/>
      <c r="O131" s="1425"/>
      <c r="P131" s="1535"/>
    </row>
    <row r="132" spans="2:16" ht="21" customHeight="1">
      <c r="B132" s="434" t="s">
        <v>532</v>
      </c>
      <c r="C132" s="2044" t="s">
        <v>1543</v>
      </c>
      <c r="D132" s="2044"/>
      <c r="E132" s="2044"/>
      <c r="F132" s="2060"/>
      <c r="G132" s="435" t="s">
        <v>1385</v>
      </c>
      <c r="H132" s="435" t="s">
        <v>1385</v>
      </c>
      <c r="I132" s="435" t="s">
        <v>1385</v>
      </c>
      <c r="J132" s="435" t="s">
        <v>1385</v>
      </c>
      <c r="K132" s="2251"/>
      <c r="L132" s="1651"/>
      <c r="M132" s="1651"/>
      <c r="N132" s="1652"/>
      <c r="O132" s="1425"/>
      <c r="P132" s="1535"/>
    </row>
    <row r="133" spans="2:16" ht="32.25" customHeight="1">
      <c r="B133" s="439" t="s">
        <v>552</v>
      </c>
      <c r="C133" s="1607" t="s">
        <v>1558</v>
      </c>
      <c r="D133" s="1607"/>
      <c r="E133" s="1607"/>
      <c r="F133" s="1607"/>
      <c r="G133" s="1607"/>
      <c r="H133" s="1607"/>
      <c r="I133" s="1607"/>
      <c r="J133" s="1607"/>
      <c r="K133" s="1607"/>
      <c r="L133" s="1607"/>
      <c r="M133" s="1607"/>
      <c r="N133" s="2252"/>
      <c r="O133" s="1425"/>
      <c r="P133" s="1535"/>
    </row>
    <row r="134" spans="2:16" ht="27.75" customHeight="1">
      <c r="B134" s="317" t="s">
        <v>418</v>
      </c>
      <c r="C134" s="2253" t="s">
        <v>1559</v>
      </c>
      <c r="D134" s="2253"/>
      <c r="E134" s="1814"/>
      <c r="F134" s="1815"/>
      <c r="G134" s="1815"/>
      <c r="H134" s="1815"/>
      <c r="I134" s="1815"/>
      <c r="J134" s="2254"/>
      <c r="K134" s="2025"/>
      <c r="L134" s="2026"/>
      <c r="M134" s="2026"/>
      <c r="N134" s="2027"/>
      <c r="O134" s="1425"/>
      <c r="P134" s="1535"/>
    </row>
    <row r="135" spans="2:16" ht="27.75" customHeight="1">
      <c r="B135" s="432" t="s">
        <v>530</v>
      </c>
      <c r="C135" s="2021" t="s">
        <v>1542</v>
      </c>
      <c r="D135" s="2021"/>
      <c r="E135" s="2021"/>
      <c r="F135" s="2022"/>
      <c r="G135" s="399"/>
      <c r="H135" s="324"/>
      <c r="I135" s="203"/>
      <c r="J135" s="399"/>
      <c r="K135" s="2037"/>
      <c r="L135" s="2038"/>
      <c r="M135" s="2038"/>
      <c r="N135" s="2039"/>
      <c r="O135" s="1425"/>
      <c r="P135" s="1535"/>
    </row>
    <row r="136" spans="2:16" ht="27.75" customHeight="1">
      <c r="B136" s="432" t="s">
        <v>532</v>
      </c>
      <c r="C136" s="2021" t="s">
        <v>1543</v>
      </c>
      <c r="D136" s="2021"/>
      <c r="E136" s="2021"/>
      <c r="F136" s="2022"/>
      <c r="G136" s="399"/>
      <c r="H136" s="324"/>
      <c r="I136" s="203"/>
      <c r="J136" s="399"/>
      <c r="K136" s="2028"/>
      <c r="L136" s="2029"/>
      <c r="M136" s="2029"/>
      <c r="N136" s="2030"/>
      <c r="O136" s="1425"/>
      <c r="P136" s="1535"/>
    </row>
    <row r="137" spans="2:16" ht="39.75" customHeight="1">
      <c r="B137" s="298" t="s">
        <v>555</v>
      </c>
      <c r="C137" s="1445" t="s">
        <v>1560</v>
      </c>
      <c r="D137" s="1445"/>
      <c r="E137" s="1445"/>
      <c r="F137" s="1817"/>
      <c r="G137" s="1927" t="s">
        <v>2571</v>
      </c>
      <c r="H137" s="1880"/>
      <c r="I137" s="1880"/>
      <c r="J137" s="1880"/>
      <c r="K137" s="1880"/>
      <c r="L137" s="1880"/>
      <c r="M137" s="1880"/>
      <c r="N137" s="3078"/>
      <c r="O137" s="1444"/>
      <c r="P137" s="2075"/>
    </row>
    <row r="138" spans="2:16" ht="25.5" customHeight="1">
      <c r="B138" s="1656" t="s">
        <v>2572</v>
      </c>
      <c r="C138" s="1657"/>
      <c r="D138" s="1657"/>
      <c r="E138" s="1657"/>
      <c r="F138" s="1657"/>
      <c r="G138" s="1657"/>
      <c r="H138" s="1657"/>
      <c r="I138" s="1657"/>
      <c r="J138" s="1657"/>
      <c r="K138" s="1657"/>
      <c r="L138" s="1657"/>
      <c r="M138" s="1657"/>
      <c r="N138" s="1657"/>
      <c r="O138" s="1657"/>
      <c r="P138" s="1659"/>
    </row>
    <row r="139" spans="2:16" ht="90" customHeight="1">
      <c r="B139" s="253" t="s">
        <v>2573</v>
      </c>
      <c r="C139" s="1660" t="s">
        <v>2574</v>
      </c>
      <c r="D139" s="1660"/>
      <c r="E139" s="1660"/>
      <c r="F139" s="1743"/>
      <c r="G139" s="209" t="s">
        <v>1385</v>
      </c>
      <c r="H139" s="2246" t="s">
        <v>2575</v>
      </c>
      <c r="I139" s="1743"/>
      <c r="J139" s="2366" t="s">
        <v>2576</v>
      </c>
      <c r="K139" s="2367"/>
      <c r="L139" s="2367"/>
      <c r="M139" s="2367"/>
      <c r="N139" s="2368"/>
      <c r="O139" s="318" t="s">
        <v>2030</v>
      </c>
      <c r="P139" s="199"/>
    </row>
    <row r="140" spans="2:16" ht="15.75" customHeight="1">
      <c r="B140" s="1686" t="s">
        <v>1566</v>
      </c>
      <c r="C140" s="1687"/>
      <c r="D140" s="1687"/>
      <c r="E140" s="1687"/>
      <c r="F140" s="1687"/>
      <c r="G140" s="1687"/>
      <c r="H140" s="1687"/>
      <c r="I140" s="1687"/>
      <c r="J140" s="1687"/>
      <c r="K140" s="1687"/>
      <c r="L140" s="1687"/>
      <c r="M140" s="1687"/>
      <c r="N140" s="1687"/>
      <c r="O140" s="1687"/>
      <c r="P140" s="1688"/>
    </row>
    <row r="141" spans="2:16" ht="42" customHeight="1">
      <c r="B141" s="198" t="s">
        <v>2577</v>
      </c>
      <c r="C141" s="1414" t="s">
        <v>2578</v>
      </c>
      <c r="D141" s="1414"/>
      <c r="E141" s="1414"/>
      <c r="F141" s="1414"/>
      <c r="G141" s="1415"/>
      <c r="H141" s="1574" t="s">
        <v>2579</v>
      </c>
      <c r="I141" s="1685"/>
      <c r="J141" s="1685"/>
      <c r="K141" s="1689" t="s">
        <v>2516</v>
      </c>
      <c r="L141" s="1565"/>
      <c r="M141" s="1566"/>
      <c r="N141" s="1567"/>
      <c r="O141" s="1534"/>
      <c r="P141" s="1534"/>
    </row>
    <row r="142" spans="2:16" ht="19.5" customHeight="1">
      <c r="B142" s="198" t="s">
        <v>2472</v>
      </c>
      <c r="C142" s="1414" t="s">
        <v>2580</v>
      </c>
      <c r="D142" s="1414"/>
      <c r="E142" s="1414"/>
      <c r="F142" s="1414"/>
      <c r="G142" s="1415"/>
      <c r="H142" s="1574" t="s">
        <v>2581</v>
      </c>
      <c r="I142" s="1685"/>
      <c r="J142" s="1685"/>
      <c r="K142" s="1689"/>
      <c r="L142" s="1568"/>
      <c r="M142" s="1569"/>
      <c r="N142" s="1570"/>
      <c r="O142" s="1535"/>
      <c r="P142" s="1535"/>
    </row>
    <row r="143" spans="2:16" ht="19.5" customHeight="1">
      <c r="B143" s="198" t="s">
        <v>2475</v>
      </c>
      <c r="C143" s="1414" t="s">
        <v>2582</v>
      </c>
      <c r="D143" s="1414"/>
      <c r="E143" s="1414"/>
      <c r="F143" s="1414"/>
      <c r="G143" s="1415"/>
      <c r="H143" s="1574" t="s">
        <v>1385</v>
      </c>
      <c r="I143" s="1685"/>
      <c r="J143" s="1575"/>
      <c r="K143" s="1689"/>
      <c r="L143" s="1571"/>
      <c r="M143" s="1572"/>
      <c r="N143" s="1573"/>
      <c r="O143" s="1535"/>
      <c r="P143" s="1535"/>
    </row>
    <row r="144" spans="2:16" ht="34.5" customHeight="1">
      <c r="B144" s="198" t="s">
        <v>2477</v>
      </c>
      <c r="C144" s="1414" t="s">
        <v>2583</v>
      </c>
      <c r="D144" s="1414"/>
      <c r="E144" s="1414"/>
      <c r="F144" s="1414"/>
      <c r="G144" s="1415"/>
      <c r="H144" s="1574" t="s">
        <v>2237</v>
      </c>
      <c r="I144" s="1685"/>
      <c r="J144" s="1685"/>
      <c r="K144" s="1689"/>
      <c r="L144" s="1789"/>
      <c r="M144" s="1790"/>
      <c r="N144" s="2241"/>
      <c r="O144" s="1536"/>
      <c r="P144" s="1536"/>
    </row>
    <row r="145" spans="1:16" ht="44.25" customHeight="1">
      <c r="B145" s="191" t="s">
        <v>2584</v>
      </c>
      <c r="C145" s="1414" t="s">
        <v>2585</v>
      </c>
      <c r="D145" s="1414"/>
      <c r="E145" s="1414"/>
      <c r="F145" s="1414"/>
      <c r="G145" s="1415"/>
      <c r="H145" s="1574" t="s">
        <v>1520</v>
      </c>
      <c r="I145" s="1685"/>
      <c r="J145" s="1685"/>
      <c r="K145" s="1689"/>
      <c r="L145" s="1563"/>
      <c r="M145" s="1655"/>
      <c r="N145" s="1923"/>
      <c r="O145" s="1443" t="s">
        <v>2036</v>
      </c>
      <c r="P145" s="1443"/>
    </row>
    <row r="146" spans="1:16" ht="72.599999999999994" customHeight="1">
      <c r="B146" s="198" t="s">
        <v>2465</v>
      </c>
      <c r="C146" s="1414" t="s">
        <v>2586</v>
      </c>
      <c r="D146" s="1414"/>
      <c r="E146" s="1414"/>
      <c r="F146" s="1414"/>
      <c r="G146" s="1415"/>
      <c r="H146" s="1574" t="s">
        <v>92</v>
      </c>
      <c r="I146" s="1685"/>
      <c r="J146" s="1685"/>
      <c r="K146" s="1689"/>
      <c r="L146" s="1867"/>
      <c r="M146" s="1868"/>
      <c r="N146" s="2141"/>
      <c r="O146" s="1426"/>
      <c r="P146" s="1426"/>
    </row>
    <row r="147" spans="1:16" ht="69" customHeight="1">
      <c r="B147" s="191" t="s">
        <v>2587</v>
      </c>
      <c r="C147" s="1414" t="s">
        <v>2588</v>
      </c>
      <c r="D147" s="1414"/>
      <c r="E147" s="1414"/>
      <c r="F147" s="1414"/>
      <c r="G147" s="1415"/>
      <c r="H147" s="1574" t="s">
        <v>1520</v>
      </c>
      <c r="I147" s="1685"/>
      <c r="J147" s="1685"/>
      <c r="K147" s="1689"/>
      <c r="L147" s="1763"/>
      <c r="M147" s="1764"/>
      <c r="N147" s="2221"/>
      <c r="O147" s="1443" t="s">
        <v>2036</v>
      </c>
      <c r="P147" s="1443"/>
    </row>
    <row r="148" spans="1:16" ht="80.45" customHeight="1">
      <c r="A148" s="652"/>
      <c r="B148" s="198" t="s">
        <v>2465</v>
      </c>
      <c r="C148" s="1414" t="s">
        <v>2586</v>
      </c>
      <c r="D148" s="1414"/>
      <c r="E148" s="1414"/>
      <c r="F148" s="1414"/>
      <c r="G148" s="1415"/>
      <c r="H148" s="1574" t="s">
        <v>92</v>
      </c>
      <c r="I148" s="1685"/>
      <c r="J148" s="1685"/>
      <c r="K148" s="1689"/>
      <c r="L148" s="1787"/>
      <c r="M148" s="1788"/>
      <c r="N148" s="2223"/>
      <c r="O148" s="1426"/>
      <c r="P148" s="1426"/>
    </row>
    <row r="149" spans="1:16" ht="49.5" customHeight="1">
      <c r="B149" s="2105" t="s">
        <v>1580</v>
      </c>
      <c r="C149" s="1699"/>
      <c r="D149" s="1699"/>
      <c r="E149" s="1699"/>
      <c r="F149" s="1699"/>
      <c r="G149" s="1699"/>
      <c r="H149" s="1699"/>
      <c r="I149" s="1699"/>
      <c r="J149" s="1699"/>
      <c r="K149" s="1699"/>
      <c r="L149" s="1699"/>
      <c r="M149" s="1699"/>
      <c r="N149" s="1699"/>
      <c r="O149" s="1699"/>
      <c r="P149" s="2106"/>
    </row>
    <row r="150" spans="1:16" ht="48" customHeight="1">
      <c r="B150" s="321" t="s">
        <v>2589</v>
      </c>
      <c r="C150" s="1700" t="s">
        <v>2590</v>
      </c>
      <c r="D150" s="1700"/>
      <c r="E150" s="1700"/>
      <c r="F150" s="1701"/>
      <c r="G150" s="1702" t="s">
        <v>2591</v>
      </c>
      <c r="H150" s="1703"/>
      <c r="I150" s="1704"/>
      <c r="J150" s="1702" t="s">
        <v>2592</v>
      </c>
      <c r="K150" s="1703"/>
      <c r="L150" s="1704"/>
      <c r="M150" s="1705" t="s">
        <v>2593</v>
      </c>
      <c r="N150" s="1706"/>
      <c r="O150" s="1707" t="s">
        <v>2042</v>
      </c>
      <c r="P150" s="1707"/>
    </row>
    <row r="151" spans="1:16" ht="83.25" customHeight="1">
      <c r="B151" s="198" t="s">
        <v>2577</v>
      </c>
      <c r="C151" s="2021" t="s">
        <v>1585</v>
      </c>
      <c r="D151" s="2021"/>
      <c r="E151" s="2021"/>
      <c r="F151" s="2022"/>
      <c r="G151" s="1713" t="s">
        <v>1586</v>
      </c>
      <c r="H151" s="1714"/>
      <c r="I151" s="1715"/>
      <c r="J151" s="1713" t="s">
        <v>2438</v>
      </c>
      <c r="K151" s="1714"/>
      <c r="L151" s="1715"/>
      <c r="M151" s="1716"/>
      <c r="N151" s="1717"/>
      <c r="O151" s="1627"/>
      <c r="P151" s="1627"/>
    </row>
    <row r="152" spans="1:16" ht="42" customHeight="1">
      <c r="B152" s="198" t="s">
        <v>2472</v>
      </c>
      <c r="C152" s="2021" t="s">
        <v>1588</v>
      </c>
      <c r="D152" s="2021"/>
      <c r="E152" s="2021"/>
      <c r="F152" s="2022"/>
      <c r="G152" s="1713" t="s">
        <v>1586</v>
      </c>
      <c r="H152" s="1714"/>
      <c r="I152" s="1715"/>
      <c r="J152" s="1713" t="s">
        <v>2438</v>
      </c>
      <c r="K152" s="1714"/>
      <c r="L152" s="1715"/>
      <c r="M152" s="1716"/>
      <c r="N152" s="1717"/>
      <c r="O152" s="1627"/>
      <c r="P152" s="1627"/>
    </row>
    <row r="153" spans="1:16" ht="31.5" customHeight="1">
      <c r="B153" s="198" t="s">
        <v>2475</v>
      </c>
      <c r="C153" s="327" t="s">
        <v>2594</v>
      </c>
      <c r="D153" s="2021" t="s">
        <v>1589</v>
      </c>
      <c r="E153" s="2021"/>
      <c r="F153" s="2022"/>
      <c r="G153" s="1713" t="s">
        <v>1586</v>
      </c>
      <c r="H153" s="1714"/>
      <c r="I153" s="1715"/>
      <c r="J153" s="1713" t="s">
        <v>2438</v>
      </c>
      <c r="K153" s="1714"/>
      <c r="L153" s="1715"/>
      <c r="M153" s="1716"/>
      <c r="N153" s="1717"/>
      <c r="O153" s="1627"/>
      <c r="P153" s="1627"/>
    </row>
    <row r="154" spans="1:16" ht="32.25" customHeight="1">
      <c r="B154" s="198"/>
      <c r="C154" s="308" t="s">
        <v>2595</v>
      </c>
      <c r="D154" s="2021" t="s">
        <v>2596</v>
      </c>
      <c r="E154" s="2021"/>
      <c r="F154" s="2022"/>
      <c r="G154" s="1713" t="s">
        <v>2597</v>
      </c>
      <c r="H154" s="1714"/>
      <c r="I154" s="1715"/>
      <c r="J154" s="1713" t="s">
        <v>2438</v>
      </c>
      <c r="K154" s="1714"/>
      <c r="L154" s="1715"/>
      <c r="M154" s="325"/>
      <c r="N154" s="326"/>
      <c r="O154" s="1627"/>
      <c r="P154" s="1627"/>
    </row>
    <row r="155" spans="1:16" ht="41.25" customHeight="1">
      <c r="B155" s="198" t="s">
        <v>2477</v>
      </c>
      <c r="C155" s="2021" t="s">
        <v>1591</v>
      </c>
      <c r="D155" s="2021"/>
      <c r="E155" s="2021"/>
      <c r="F155" s="2022"/>
      <c r="G155" s="1713" t="s">
        <v>2597</v>
      </c>
      <c r="H155" s="1714"/>
      <c r="I155" s="1715"/>
      <c r="J155" s="1713" t="s">
        <v>2438</v>
      </c>
      <c r="K155" s="1714"/>
      <c r="L155" s="1715"/>
      <c r="M155" s="1716"/>
      <c r="N155" s="1717"/>
      <c r="O155" s="1627"/>
      <c r="P155" s="1627"/>
    </row>
    <row r="156" spans="1:16" ht="29.25" customHeight="1">
      <c r="B156" s="198" t="s">
        <v>2481</v>
      </c>
      <c r="C156" s="2021" t="s">
        <v>1592</v>
      </c>
      <c r="D156" s="2021"/>
      <c r="E156" s="2021"/>
      <c r="F156" s="2022"/>
      <c r="G156" s="1713" t="s">
        <v>2597</v>
      </c>
      <c r="H156" s="1714"/>
      <c r="I156" s="1715"/>
      <c r="J156" s="1713" t="s">
        <v>2438</v>
      </c>
      <c r="K156" s="1714"/>
      <c r="L156" s="1715"/>
      <c r="M156" s="1716"/>
      <c r="N156" s="1717"/>
      <c r="O156" s="1627"/>
      <c r="P156" s="1627"/>
    </row>
    <row r="157" spans="1:16" ht="28.5" customHeight="1">
      <c r="B157" s="198" t="s">
        <v>2485</v>
      </c>
      <c r="C157" s="2021" t="s">
        <v>1548</v>
      </c>
      <c r="D157" s="2021"/>
      <c r="E157" s="2021"/>
      <c r="F157" s="2022"/>
      <c r="G157" s="1713" t="s">
        <v>1586</v>
      </c>
      <c r="H157" s="1714"/>
      <c r="I157" s="1715"/>
      <c r="J157" s="1713" t="s">
        <v>2438</v>
      </c>
      <c r="K157" s="1714"/>
      <c r="L157" s="1715"/>
      <c r="M157" s="1716"/>
      <c r="N157" s="1717"/>
      <c r="O157" s="1627"/>
      <c r="P157" s="1627"/>
    </row>
    <row r="158" spans="1:16" ht="28.5" customHeight="1">
      <c r="B158" s="198" t="s">
        <v>2489</v>
      </c>
      <c r="C158" s="2021" t="s">
        <v>1549</v>
      </c>
      <c r="D158" s="2021"/>
      <c r="E158" s="2021"/>
      <c r="F158" s="2022"/>
      <c r="G158" s="1713" t="s">
        <v>1586</v>
      </c>
      <c r="H158" s="1714"/>
      <c r="I158" s="1715"/>
      <c r="J158" s="1713" t="s">
        <v>2438</v>
      </c>
      <c r="K158" s="1714"/>
      <c r="L158" s="1715"/>
      <c r="M158" s="1716"/>
      <c r="N158" s="1717"/>
      <c r="O158" s="1627"/>
      <c r="P158" s="1627"/>
    </row>
    <row r="159" spans="1:16" ht="28.5" customHeight="1">
      <c r="B159" s="198" t="s">
        <v>2492</v>
      </c>
      <c r="C159" s="2021" t="s">
        <v>1593</v>
      </c>
      <c r="D159" s="2021"/>
      <c r="E159" s="2021"/>
      <c r="F159" s="2022"/>
      <c r="G159" s="1713" t="s">
        <v>2597</v>
      </c>
      <c r="H159" s="1714"/>
      <c r="I159" s="1715"/>
      <c r="J159" s="1713" t="s">
        <v>2438</v>
      </c>
      <c r="K159" s="1714"/>
      <c r="L159" s="1715"/>
      <c r="M159" s="1716"/>
      <c r="N159" s="1717"/>
      <c r="O159" s="1708"/>
      <c r="P159" s="1708"/>
    </row>
    <row r="160" spans="1:16" ht="28.5" customHeight="1">
      <c r="B160" s="198" t="s">
        <v>2594</v>
      </c>
      <c r="C160" s="2021" t="s">
        <v>2598</v>
      </c>
      <c r="D160" s="2021"/>
      <c r="E160" s="2021"/>
      <c r="F160" s="2022"/>
      <c r="G160" s="1713" t="s">
        <v>1595</v>
      </c>
      <c r="H160" s="1714"/>
      <c r="I160" s="1715"/>
      <c r="J160" s="1713" t="s">
        <v>1595</v>
      </c>
      <c r="K160" s="1714"/>
      <c r="L160" s="1715"/>
      <c r="M160" s="1716"/>
      <c r="N160" s="1717"/>
      <c r="O160" s="1708"/>
      <c r="P160" s="1708"/>
    </row>
    <row r="161" spans="1:16" ht="28.5" customHeight="1">
      <c r="B161" s="205" t="s">
        <v>2599</v>
      </c>
      <c r="C161" s="2021" t="s">
        <v>2600</v>
      </c>
      <c r="D161" s="2021"/>
      <c r="E161" s="2021"/>
      <c r="F161" s="2022"/>
      <c r="G161" s="1713" t="s">
        <v>1595</v>
      </c>
      <c r="H161" s="1714"/>
      <c r="I161" s="1715"/>
      <c r="J161" s="1713" t="s">
        <v>1595</v>
      </c>
      <c r="K161" s="1714"/>
      <c r="L161" s="1715"/>
      <c r="M161" s="1716"/>
      <c r="N161" s="1717"/>
      <c r="O161" s="1708"/>
      <c r="P161" s="1708"/>
    </row>
    <row r="162" spans="1:16" ht="28.5" customHeight="1">
      <c r="B162" s="205" t="s">
        <v>2601</v>
      </c>
      <c r="C162" s="2021" t="s">
        <v>2602</v>
      </c>
      <c r="D162" s="2021"/>
      <c r="E162" s="2021"/>
      <c r="F162" s="2022"/>
      <c r="G162" s="1713" t="s">
        <v>1496</v>
      </c>
      <c r="H162" s="1714"/>
      <c r="I162" s="1715"/>
      <c r="J162" s="1713" t="s">
        <v>1496</v>
      </c>
      <c r="K162" s="1714"/>
      <c r="L162" s="1715"/>
      <c r="M162" s="1716"/>
      <c r="N162" s="1717"/>
      <c r="O162" s="1708"/>
      <c r="P162" s="1708"/>
    </row>
    <row r="163" spans="1:16" ht="28.5" customHeight="1">
      <c r="B163" s="205" t="s">
        <v>2603</v>
      </c>
      <c r="C163" s="2021" t="s">
        <v>2604</v>
      </c>
      <c r="D163" s="2021"/>
      <c r="E163" s="2021"/>
      <c r="F163" s="2022"/>
      <c r="G163" s="1713" t="s">
        <v>1496</v>
      </c>
      <c r="H163" s="1714"/>
      <c r="I163" s="1715"/>
      <c r="J163" s="1713" t="s">
        <v>1496</v>
      </c>
      <c r="K163" s="1714"/>
      <c r="L163" s="1715"/>
      <c r="M163" s="1716"/>
      <c r="N163" s="1717"/>
      <c r="O163" s="1708"/>
      <c r="P163" s="1708"/>
    </row>
    <row r="164" spans="1:16" ht="28.5" customHeight="1">
      <c r="B164" s="205" t="s">
        <v>2605</v>
      </c>
      <c r="C164" s="2021" t="s">
        <v>1599</v>
      </c>
      <c r="D164" s="2021"/>
      <c r="E164" s="2021"/>
      <c r="F164" s="2022"/>
      <c r="G164" s="1713" t="s">
        <v>1586</v>
      </c>
      <c r="H164" s="1714"/>
      <c r="I164" s="1715"/>
      <c r="J164" s="1713" t="s">
        <v>1586</v>
      </c>
      <c r="K164" s="1714"/>
      <c r="L164" s="1715"/>
      <c r="M164" s="1716"/>
      <c r="N164" s="1717"/>
      <c r="O164" s="1708"/>
      <c r="P164" s="1708"/>
    </row>
    <row r="165" spans="1:16" ht="42.75" customHeight="1">
      <c r="B165" s="266" t="s">
        <v>2606</v>
      </c>
      <c r="C165" s="2044" t="s">
        <v>2607</v>
      </c>
      <c r="D165" s="2044"/>
      <c r="E165" s="2044"/>
      <c r="F165" s="329" t="s">
        <v>2608</v>
      </c>
      <c r="G165" s="448"/>
      <c r="H165" s="1599" t="s">
        <v>1496</v>
      </c>
      <c r="I165" s="1720"/>
      <c r="J165" s="1599" t="s">
        <v>1496</v>
      </c>
      <c r="K165" s="1721"/>
      <c r="L165" s="1720"/>
      <c r="M165" s="2239"/>
      <c r="N165" s="1723"/>
      <c r="O165" s="1708"/>
      <c r="P165" s="1708"/>
    </row>
    <row r="166" spans="1:16" ht="43.5" customHeight="1">
      <c r="B166" s="1724" t="s">
        <v>2609</v>
      </c>
      <c r="C166" s="1725"/>
      <c r="D166" s="1725"/>
      <c r="E166" s="1725"/>
      <c r="F166" s="1725"/>
      <c r="G166" s="1725"/>
      <c r="H166" s="1725"/>
      <c r="I166" s="1725"/>
      <c r="J166" s="1725"/>
      <c r="K166" s="1725"/>
      <c r="L166" s="1725"/>
      <c r="M166" s="1725"/>
      <c r="N166" s="2240"/>
      <c r="O166" s="331"/>
      <c r="P166" s="331"/>
    </row>
    <row r="167" spans="1:16" ht="49.5" customHeight="1">
      <c r="A167" s="611"/>
      <c r="B167" s="255" t="s">
        <v>2610</v>
      </c>
      <c r="C167" s="1464" t="s">
        <v>2611</v>
      </c>
      <c r="D167" s="1464"/>
      <c r="E167" s="1465"/>
      <c r="F167" s="323" t="s">
        <v>1627</v>
      </c>
      <c r="G167" s="1726" t="s">
        <v>1628</v>
      </c>
      <c r="H167" s="1727"/>
      <c r="I167" s="1727"/>
      <c r="J167" s="1727"/>
      <c r="K167" s="1728"/>
      <c r="L167" s="1729" t="s">
        <v>2612</v>
      </c>
      <c r="M167" s="1730"/>
      <c r="N167" s="1741"/>
      <c r="O167" s="1731" t="s">
        <v>1607</v>
      </c>
      <c r="P167" s="1731"/>
    </row>
    <row r="168" spans="1:16" ht="19.5" customHeight="1">
      <c r="A168" s="611"/>
      <c r="B168" s="338" t="s">
        <v>2465</v>
      </c>
      <c r="C168" s="1414" t="s">
        <v>2613</v>
      </c>
      <c r="D168" s="1414"/>
      <c r="E168" s="1415"/>
      <c r="F168" s="257" t="s">
        <v>1385</v>
      </c>
      <c r="G168" s="1734" t="s">
        <v>2614</v>
      </c>
      <c r="H168" s="1735"/>
      <c r="I168" s="1735"/>
      <c r="J168" s="1735"/>
      <c r="K168" s="1736"/>
      <c r="L168" s="1713" t="s">
        <v>1385</v>
      </c>
      <c r="M168" s="1714"/>
      <c r="N168" s="1737"/>
      <c r="O168" s="1731"/>
      <c r="P168" s="1731"/>
    </row>
    <row r="169" spans="1:16" ht="19.5" customHeight="1">
      <c r="A169" s="611"/>
      <c r="B169" s="338" t="s">
        <v>2472</v>
      </c>
      <c r="C169" s="1414" t="s">
        <v>2615</v>
      </c>
      <c r="D169" s="1414"/>
      <c r="E169" s="1415"/>
      <c r="F169" s="257" t="s">
        <v>1385</v>
      </c>
      <c r="G169" s="1734" t="s">
        <v>2614</v>
      </c>
      <c r="H169" s="1735"/>
      <c r="I169" s="1735"/>
      <c r="J169" s="1735"/>
      <c r="K169" s="1736"/>
      <c r="L169" s="1713" t="s">
        <v>1385</v>
      </c>
      <c r="M169" s="1714"/>
      <c r="N169" s="1737"/>
      <c r="O169" s="1731"/>
      <c r="P169" s="1731"/>
    </row>
    <row r="170" spans="1:16" ht="19.5" customHeight="1">
      <c r="A170" s="611"/>
      <c r="B170" s="338" t="s">
        <v>2475</v>
      </c>
      <c r="C170" s="1414" t="s">
        <v>2616</v>
      </c>
      <c r="D170" s="1414"/>
      <c r="E170" s="1415"/>
      <c r="F170" s="257" t="s">
        <v>1385</v>
      </c>
      <c r="G170" s="1734" t="s">
        <v>2614</v>
      </c>
      <c r="H170" s="1735"/>
      <c r="I170" s="1735"/>
      <c r="J170" s="1735"/>
      <c r="K170" s="1736"/>
      <c r="L170" s="1713" t="s">
        <v>1385</v>
      </c>
      <c r="M170" s="1714"/>
      <c r="N170" s="1737"/>
      <c r="O170" s="1731"/>
      <c r="P170" s="1731"/>
    </row>
    <row r="171" spans="1:16" ht="19.5" customHeight="1">
      <c r="A171" s="611"/>
      <c r="B171" s="338" t="s">
        <v>2477</v>
      </c>
      <c r="C171" s="1414" t="s">
        <v>2617</v>
      </c>
      <c r="D171" s="1414"/>
      <c r="E171" s="1415"/>
      <c r="F171" s="257" t="s">
        <v>1385</v>
      </c>
      <c r="G171" s="1734" t="s">
        <v>2614</v>
      </c>
      <c r="H171" s="1735"/>
      <c r="I171" s="1735"/>
      <c r="J171" s="1735"/>
      <c r="K171" s="1736"/>
      <c r="L171" s="1713" t="s">
        <v>1385</v>
      </c>
      <c r="M171" s="1714"/>
      <c r="N171" s="1737"/>
      <c r="O171" s="1731"/>
      <c r="P171" s="1731"/>
    </row>
    <row r="172" spans="1:16" ht="19.5" customHeight="1">
      <c r="A172" s="611"/>
      <c r="B172" s="198" t="s">
        <v>2481</v>
      </c>
      <c r="C172" s="1414" t="s">
        <v>2618</v>
      </c>
      <c r="D172" s="1414"/>
      <c r="E172" s="1415"/>
      <c r="F172" s="352" t="s">
        <v>1385</v>
      </c>
      <c r="G172" s="1734" t="s">
        <v>2614</v>
      </c>
      <c r="H172" s="1735"/>
      <c r="I172" s="1735"/>
      <c r="J172" s="1735"/>
      <c r="K172" s="1736"/>
      <c r="L172" s="1713" t="s">
        <v>1385</v>
      </c>
      <c r="M172" s="1714"/>
      <c r="N172" s="1737"/>
      <c r="O172" s="1731"/>
      <c r="P172" s="1731"/>
    </row>
    <row r="173" spans="1:16" ht="31.5" customHeight="1">
      <c r="A173" s="611"/>
      <c r="B173" s="195" t="s">
        <v>2485</v>
      </c>
      <c r="C173" s="1464" t="s">
        <v>2619</v>
      </c>
      <c r="D173" s="1464"/>
      <c r="E173" s="1465"/>
      <c r="F173" s="352" t="s">
        <v>1385</v>
      </c>
      <c r="G173" s="1734" t="s">
        <v>2614</v>
      </c>
      <c r="H173" s="1735"/>
      <c r="I173" s="1735"/>
      <c r="J173" s="1735"/>
      <c r="K173" s="1736"/>
      <c r="L173" s="1713" t="s">
        <v>1385</v>
      </c>
      <c r="M173" s="1714"/>
      <c r="N173" s="1737"/>
      <c r="O173" s="1731"/>
      <c r="P173" s="1731"/>
    </row>
    <row r="174" spans="1:16" ht="19.5" customHeight="1">
      <c r="A174" s="611"/>
      <c r="B174" s="195" t="s">
        <v>2489</v>
      </c>
      <c r="C174" s="1414" t="s">
        <v>2620</v>
      </c>
      <c r="D174" s="1414"/>
      <c r="E174" s="1415"/>
      <c r="F174" s="352" t="s">
        <v>1385</v>
      </c>
      <c r="G174" s="1734" t="s">
        <v>2614</v>
      </c>
      <c r="H174" s="1735"/>
      <c r="I174" s="1735"/>
      <c r="J174" s="1735"/>
      <c r="K174" s="1736"/>
      <c r="L174" s="1713" t="s">
        <v>1385</v>
      </c>
      <c r="M174" s="1714"/>
      <c r="N174" s="1737"/>
      <c r="O174" s="1731"/>
      <c r="P174" s="1731"/>
    </row>
    <row r="175" spans="1:16" ht="19.5" customHeight="1">
      <c r="A175" s="611"/>
      <c r="B175" s="195" t="s">
        <v>2492</v>
      </c>
      <c r="C175" s="1414" t="s">
        <v>2621</v>
      </c>
      <c r="D175" s="1414"/>
      <c r="E175" s="1415"/>
      <c r="F175" s="352" t="s">
        <v>1385</v>
      </c>
      <c r="G175" s="1734" t="s">
        <v>2614</v>
      </c>
      <c r="H175" s="1735"/>
      <c r="I175" s="1735"/>
      <c r="J175" s="1735"/>
      <c r="K175" s="1736"/>
      <c r="L175" s="1713" t="s">
        <v>1385</v>
      </c>
      <c r="M175" s="1714"/>
      <c r="N175" s="1737"/>
      <c r="O175" s="1731"/>
      <c r="P175" s="1731"/>
    </row>
    <row r="176" spans="1:16" ht="19.5" customHeight="1">
      <c r="A176" s="611"/>
      <c r="B176" s="195" t="s">
        <v>2594</v>
      </c>
      <c r="C176" s="1414" t="s">
        <v>2622</v>
      </c>
      <c r="D176" s="1414"/>
      <c r="E176" s="1415"/>
      <c r="F176" s="352" t="s">
        <v>1385</v>
      </c>
      <c r="G176" s="1734" t="s">
        <v>2614</v>
      </c>
      <c r="H176" s="1735"/>
      <c r="I176" s="1735"/>
      <c r="J176" s="1735"/>
      <c r="K176" s="1736"/>
      <c r="L176" s="1713" t="s">
        <v>1385</v>
      </c>
      <c r="M176" s="1714"/>
      <c r="N176" s="1737"/>
      <c r="O176" s="1731"/>
      <c r="P176" s="1731"/>
    </row>
    <row r="177" spans="1:16" ht="19.5" customHeight="1">
      <c r="A177" s="611"/>
      <c r="B177" s="195" t="s">
        <v>2599</v>
      </c>
      <c r="C177" s="1414" t="s">
        <v>2623</v>
      </c>
      <c r="D177" s="1414"/>
      <c r="E177" s="1415"/>
      <c r="F177" s="352" t="s">
        <v>1385</v>
      </c>
      <c r="G177" s="1734" t="s">
        <v>2614</v>
      </c>
      <c r="H177" s="1735"/>
      <c r="I177" s="1735"/>
      <c r="J177" s="1735"/>
      <c r="K177" s="1736"/>
      <c r="L177" s="1713" t="s">
        <v>1385</v>
      </c>
      <c r="M177" s="1714"/>
      <c r="N177" s="1737"/>
      <c r="O177" s="1731"/>
      <c r="P177" s="1731"/>
    </row>
    <row r="178" spans="1:16" ht="19.5" customHeight="1">
      <c r="A178" s="611"/>
      <c r="B178" s="198" t="s">
        <v>2601</v>
      </c>
      <c r="C178" s="1414" t="s">
        <v>2624</v>
      </c>
      <c r="D178" s="1414"/>
      <c r="E178" s="1415"/>
      <c r="F178" s="352" t="s">
        <v>1385</v>
      </c>
      <c r="G178" s="1734" t="s">
        <v>2614</v>
      </c>
      <c r="H178" s="1735"/>
      <c r="I178" s="1735"/>
      <c r="J178" s="1735"/>
      <c r="K178" s="1736"/>
      <c r="L178" s="1713" t="s">
        <v>1385</v>
      </c>
      <c r="M178" s="1714"/>
      <c r="N178" s="1737"/>
      <c r="O178" s="1732"/>
      <c r="P178" s="1732"/>
    </row>
    <row r="179" spans="1:16" ht="48" customHeight="1">
      <c r="A179" s="611"/>
      <c r="B179" s="255" t="s">
        <v>2625</v>
      </c>
      <c r="C179" s="1464" t="s">
        <v>2626</v>
      </c>
      <c r="D179" s="1464"/>
      <c r="E179" s="1465"/>
      <c r="F179" s="323" t="s">
        <v>1627</v>
      </c>
      <c r="G179" s="1726" t="s">
        <v>2627</v>
      </c>
      <c r="H179" s="1727"/>
      <c r="I179" s="1727"/>
      <c r="J179" s="1727"/>
      <c r="K179" s="1727"/>
      <c r="L179" s="1727"/>
      <c r="M179" s="1727"/>
      <c r="N179" s="2226"/>
      <c r="O179" s="1443" t="s">
        <v>1514</v>
      </c>
      <c r="P179" s="1858"/>
    </row>
    <row r="180" spans="1:16" ht="18.75" customHeight="1">
      <c r="A180" s="611"/>
      <c r="B180" s="338" t="s">
        <v>2465</v>
      </c>
      <c r="C180" s="1414" t="s">
        <v>2613</v>
      </c>
      <c r="D180" s="1414"/>
      <c r="E180" s="1415"/>
      <c r="F180" s="399" t="s">
        <v>1385</v>
      </c>
      <c r="G180" s="1434" t="s">
        <v>2628</v>
      </c>
      <c r="H180" s="1435"/>
      <c r="I180" s="1435"/>
      <c r="J180" s="1435"/>
      <c r="K180" s="1435"/>
      <c r="L180" s="1435"/>
      <c r="M180" s="1435"/>
      <c r="N180" s="1436"/>
      <c r="O180" s="1425"/>
      <c r="P180" s="1608"/>
    </row>
    <row r="181" spans="1:16" ht="18.75" customHeight="1">
      <c r="A181" s="611"/>
      <c r="B181" s="338" t="s">
        <v>2472</v>
      </c>
      <c r="C181" s="1414" t="s">
        <v>2615</v>
      </c>
      <c r="D181" s="1414"/>
      <c r="E181" s="1415"/>
      <c r="F181" s="399" t="s">
        <v>1385</v>
      </c>
      <c r="G181" s="1434" t="s">
        <v>2629</v>
      </c>
      <c r="H181" s="1435"/>
      <c r="I181" s="1435"/>
      <c r="J181" s="1435"/>
      <c r="K181" s="1435"/>
      <c r="L181" s="1435"/>
      <c r="M181" s="1435"/>
      <c r="N181" s="1436"/>
      <c r="O181" s="1425"/>
      <c r="P181" s="1608"/>
    </row>
    <row r="182" spans="1:16" ht="18.75" customHeight="1">
      <c r="A182" s="611"/>
      <c r="B182" s="338" t="s">
        <v>2475</v>
      </c>
      <c r="C182" s="1414" t="s">
        <v>2616</v>
      </c>
      <c r="D182" s="1414"/>
      <c r="E182" s="1415"/>
      <c r="F182" s="399" t="s">
        <v>1385</v>
      </c>
      <c r="G182" s="1434" t="s">
        <v>2629</v>
      </c>
      <c r="H182" s="1435"/>
      <c r="I182" s="1435"/>
      <c r="J182" s="1435"/>
      <c r="K182" s="1435"/>
      <c r="L182" s="1435"/>
      <c r="M182" s="1435"/>
      <c r="N182" s="1436"/>
      <c r="O182" s="1425"/>
      <c r="P182" s="1608"/>
    </row>
    <row r="183" spans="1:16" ht="18.75" customHeight="1">
      <c r="A183" s="611"/>
      <c r="B183" s="338" t="s">
        <v>2477</v>
      </c>
      <c r="C183" s="1414" t="s">
        <v>2617</v>
      </c>
      <c r="D183" s="1414"/>
      <c r="E183" s="1415"/>
      <c r="F183" s="399" t="s">
        <v>1385</v>
      </c>
      <c r="G183" s="1434" t="s">
        <v>2629</v>
      </c>
      <c r="H183" s="1435"/>
      <c r="I183" s="1435"/>
      <c r="J183" s="1435"/>
      <c r="K183" s="1435"/>
      <c r="L183" s="1435"/>
      <c r="M183" s="1435"/>
      <c r="N183" s="1436"/>
      <c r="O183" s="1425"/>
      <c r="P183" s="1608"/>
    </row>
    <row r="184" spans="1:16" ht="18.75" customHeight="1">
      <c r="A184" s="611"/>
      <c r="B184" s="198" t="s">
        <v>2481</v>
      </c>
      <c r="C184" s="1414" t="s">
        <v>2618</v>
      </c>
      <c r="D184" s="1414"/>
      <c r="E184" s="1415"/>
      <c r="F184" s="399" t="s">
        <v>1385</v>
      </c>
      <c r="G184" s="1434" t="s">
        <v>2629</v>
      </c>
      <c r="H184" s="1435"/>
      <c r="I184" s="1435"/>
      <c r="J184" s="1435"/>
      <c r="K184" s="1435"/>
      <c r="L184" s="1435"/>
      <c r="M184" s="1435"/>
      <c r="N184" s="1436"/>
      <c r="O184" s="1425"/>
      <c r="P184" s="1608"/>
    </row>
    <row r="185" spans="1:16" ht="31.5" customHeight="1">
      <c r="A185" s="611"/>
      <c r="B185" s="195" t="s">
        <v>2485</v>
      </c>
      <c r="C185" s="1464" t="s">
        <v>2619</v>
      </c>
      <c r="D185" s="1464"/>
      <c r="E185" s="1465"/>
      <c r="F185" s="399" t="s">
        <v>1385</v>
      </c>
      <c r="G185" s="1434" t="s">
        <v>2629</v>
      </c>
      <c r="H185" s="1435"/>
      <c r="I185" s="1435"/>
      <c r="J185" s="1435"/>
      <c r="K185" s="1435"/>
      <c r="L185" s="1435"/>
      <c r="M185" s="1435"/>
      <c r="N185" s="1436"/>
      <c r="O185" s="1425"/>
      <c r="P185" s="1608"/>
    </row>
    <row r="186" spans="1:16" ht="18.75" customHeight="1">
      <c r="A186" s="611"/>
      <c r="B186" s="195" t="s">
        <v>2489</v>
      </c>
      <c r="C186" s="1414" t="s">
        <v>2620</v>
      </c>
      <c r="D186" s="1414"/>
      <c r="E186" s="1415"/>
      <c r="F186" s="399" t="s">
        <v>1385</v>
      </c>
      <c r="G186" s="1434" t="s">
        <v>2629</v>
      </c>
      <c r="H186" s="1435"/>
      <c r="I186" s="1435"/>
      <c r="J186" s="1435"/>
      <c r="K186" s="1435"/>
      <c r="L186" s="1435"/>
      <c r="M186" s="1435"/>
      <c r="N186" s="1436"/>
      <c r="O186" s="1425"/>
      <c r="P186" s="1608"/>
    </row>
    <row r="187" spans="1:16" ht="18.75" customHeight="1">
      <c r="A187" s="611"/>
      <c r="B187" s="195" t="s">
        <v>2492</v>
      </c>
      <c r="C187" s="1414" t="s">
        <v>2621</v>
      </c>
      <c r="D187" s="1414"/>
      <c r="E187" s="1415"/>
      <c r="F187" s="399" t="s">
        <v>1385</v>
      </c>
      <c r="G187" s="1434" t="s">
        <v>2629</v>
      </c>
      <c r="H187" s="1435"/>
      <c r="I187" s="1435"/>
      <c r="J187" s="1435"/>
      <c r="K187" s="1435"/>
      <c r="L187" s="1435"/>
      <c r="M187" s="1435"/>
      <c r="N187" s="1436"/>
      <c r="O187" s="1425"/>
      <c r="P187" s="1608"/>
    </row>
    <row r="188" spans="1:16" ht="18.75" customHeight="1">
      <c r="A188" s="611"/>
      <c r="B188" s="195" t="s">
        <v>2594</v>
      </c>
      <c r="C188" s="1414" t="s">
        <v>2622</v>
      </c>
      <c r="D188" s="1414"/>
      <c r="E188" s="1415"/>
      <c r="F188" s="399" t="s">
        <v>1385</v>
      </c>
      <c r="G188" s="1434" t="s">
        <v>2629</v>
      </c>
      <c r="H188" s="1435"/>
      <c r="I188" s="1435"/>
      <c r="J188" s="1435"/>
      <c r="K188" s="1435"/>
      <c r="L188" s="1435"/>
      <c r="M188" s="1435"/>
      <c r="N188" s="1436"/>
      <c r="O188" s="1425"/>
      <c r="P188" s="1608"/>
    </row>
    <row r="189" spans="1:16" ht="18.75" customHeight="1">
      <c r="A189" s="611"/>
      <c r="B189" s="195" t="s">
        <v>2599</v>
      </c>
      <c r="C189" s="1414" t="s">
        <v>2623</v>
      </c>
      <c r="D189" s="1414"/>
      <c r="E189" s="1415"/>
      <c r="F189" s="399" t="s">
        <v>1385</v>
      </c>
      <c r="G189" s="1434" t="s">
        <v>2629</v>
      </c>
      <c r="H189" s="1435"/>
      <c r="I189" s="1435"/>
      <c r="J189" s="1435"/>
      <c r="K189" s="1435"/>
      <c r="L189" s="1435"/>
      <c r="M189" s="1435"/>
      <c r="N189" s="1436"/>
      <c r="O189" s="1425"/>
      <c r="P189" s="1608"/>
    </row>
    <row r="190" spans="1:16" ht="18.75" customHeight="1">
      <c r="A190" s="611"/>
      <c r="B190" s="198" t="s">
        <v>2601</v>
      </c>
      <c r="C190" s="1414" t="s">
        <v>2624</v>
      </c>
      <c r="D190" s="1414"/>
      <c r="E190" s="1415"/>
      <c r="F190" s="399" t="s">
        <v>1385</v>
      </c>
      <c r="G190" s="1434" t="s">
        <v>2629</v>
      </c>
      <c r="H190" s="1435"/>
      <c r="I190" s="1435"/>
      <c r="J190" s="1435"/>
      <c r="K190" s="1435"/>
      <c r="L190" s="1435"/>
      <c r="M190" s="1435"/>
      <c r="N190" s="1436"/>
      <c r="O190" s="1426"/>
      <c r="P190" s="1863"/>
    </row>
    <row r="191" spans="1:16" ht="47.25" customHeight="1">
      <c r="A191" s="611"/>
      <c r="B191" s="255" t="s">
        <v>2630</v>
      </c>
      <c r="C191" s="1464" t="s">
        <v>2631</v>
      </c>
      <c r="D191" s="1464"/>
      <c r="E191" s="1465"/>
      <c r="F191" s="323" t="s">
        <v>1627</v>
      </c>
      <c r="G191" s="1726" t="s">
        <v>1628</v>
      </c>
      <c r="H191" s="1727"/>
      <c r="I191" s="1727"/>
      <c r="J191" s="1727"/>
      <c r="K191" s="1728"/>
      <c r="L191" s="1729" t="s">
        <v>2612</v>
      </c>
      <c r="M191" s="1730"/>
      <c r="N191" s="1741"/>
      <c r="O191" s="1731" t="s">
        <v>1475</v>
      </c>
      <c r="P191" s="1443"/>
    </row>
    <row r="192" spans="1:16" ht="20.25" customHeight="1">
      <c r="A192" s="611"/>
      <c r="B192" s="338" t="s">
        <v>2465</v>
      </c>
      <c r="C192" s="1414" t="s">
        <v>2613</v>
      </c>
      <c r="D192" s="1414"/>
      <c r="E192" s="1415"/>
      <c r="F192" s="257" t="s">
        <v>1520</v>
      </c>
      <c r="G192" s="1734" t="s">
        <v>1496</v>
      </c>
      <c r="H192" s="1735"/>
      <c r="I192" s="1735"/>
      <c r="J192" s="1735"/>
      <c r="K192" s="1736"/>
      <c r="L192" s="1713" t="s">
        <v>1496</v>
      </c>
      <c r="M192" s="1714"/>
      <c r="N192" s="1737"/>
      <c r="O192" s="1731"/>
      <c r="P192" s="1425"/>
    </row>
    <row r="193" spans="1:16" ht="20.25" customHeight="1">
      <c r="A193" s="611"/>
      <c r="B193" s="338" t="s">
        <v>2472</v>
      </c>
      <c r="C193" s="1414" t="s">
        <v>2615</v>
      </c>
      <c r="D193" s="1414"/>
      <c r="E193" s="1415"/>
      <c r="F193" s="257" t="s">
        <v>1520</v>
      </c>
      <c r="G193" s="1734" t="s">
        <v>1496</v>
      </c>
      <c r="H193" s="1735"/>
      <c r="I193" s="1735"/>
      <c r="J193" s="1735"/>
      <c r="K193" s="1736"/>
      <c r="L193" s="1713" t="s">
        <v>1496</v>
      </c>
      <c r="M193" s="1714"/>
      <c r="N193" s="1737"/>
      <c r="O193" s="1731"/>
      <c r="P193" s="1425"/>
    </row>
    <row r="194" spans="1:16" ht="20.25" customHeight="1">
      <c r="A194" s="611"/>
      <c r="B194" s="338" t="s">
        <v>2475</v>
      </c>
      <c r="C194" s="1414" t="s">
        <v>2616</v>
      </c>
      <c r="D194" s="1414"/>
      <c r="E194" s="1415"/>
      <c r="F194" s="257" t="s">
        <v>1520</v>
      </c>
      <c r="G194" s="1734" t="s">
        <v>1496</v>
      </c>
      <c r="H194" s="1735"/>
      <c r="I194" s="1735"/>
      <c r="J194" s="1735"/>
      <c r="K194" s="1736"/>
      <c r="L194" s="1713" t="s">
        <v>1496</v>
      </c>
      <c r="M194" s="1714"/>
      <c r="N194" s="1737"/>
      <c r="O194" s="1731"/>
      <c r="P194" s="1425"/>
    </row>
    <row r="195" spans="1:16" ht="20.25" customHeight="1">
      <c r="A195" s="611"/>
      <c r="B195" s="338" t="s">
        <v>2477</v>
      </c>
      <c r="C195" s="1414" t="s">
        <v>2617</v>
      </c>
      <c r="D195" s="1414"/>
      <c r="E195" s="1415"/>
      <c r="F195" s="257" t="s">
        <v>1520</v>
      </c>
      <c r="G195" s="1734" t="s">
        <v>1496</v>
      </c>
      <c r="H195" s="1735"/>
      <c r="I195" s="1735"/>
      <c r="J195" s="1735"/>
      <c r="K195" s="1736"/>
      <c r="L195" s="1713" t="s">
        <v>1496</v>
      </c>
      <c r="M195" s="1714"/>
      <c r="N195" s="1737"/>
      <c r="O195" s="1731"/>
      <c r="P195" s="1425"/>
    </row>
    <row r="196" spans="1:16" ht="20.25" customHeight="1">
      <c r="A196" s="611"/>
      <c r="B196" s="338" t="s">
        <v>2481</v>
      </c>
      <c r="C196" s="1414" t="s">
        <v>2618</v>
      </c>
      <c r="D196" s="1414"/>
      <c r="E196" s="1415"/>
      <c r="F196" s="352" t="s">
        <v>1520</v>
      </c>
      <c r="G196" s="1734" t="s">
        <v>1496</v>
      </c>
      <c r="H196" s="1735"/>
      <c r="I196" s="1735"/>
      <c r="J196" s="1735"/>
      <c r="K196" s="1736"/>
      <c r="L196" s="1713" t="s">
        <v>1496</v>
      </c>
      <c r="M196" s="1714"/>
      <c r="N196" s="1737"/>
      <c r="O196" s="1731"/>
      <c r="P196" s="1425"/>
    </row>
    <row r="197" spans="1:16" ht="28.5" customHeight="1">
      <c r="A197" s="611"/>
      <c r="B197" s="195" t="s">
        <v>2485</v>
      </c>
      <c r="C197" s="1464" t="s">
        <v>2619</v>
      </c>
      <c r="D197" s="1464"/>
      <c r="E197" s="1465"/>
      <c r="F197" s="352" t="s">
        <v>1520</v>
      </c>
      <c r="G197" s="1734" t="s">
        <v>1496</v>
      </c>
      <c r="H197" s="1735"/>
      <c r="I197" s="1735"/>
      <c r="J197" s="1735"/>
      <c r="K197" s="1736"/>
      <c r="L197" s="1713" t="s">
        <v>1496</v>
      </c>
      <c r="M197" s="1714"/>
      <c r="N197" s="1737"/>
      <c r="O197" s="1731"/>
      <c r="P197" s="1425"/>
    </row>
    <row r="198" spans="1:16" ht="20.25" customHeight="1">
      <c r="A198" s="611"/>
      <c r="B198" s="195" t="s">
        <v>2489</v>
      </c>
      <c r="C198" s="1414" t="s">
        <v>2620</v>
      </c>
      <c r="D198" s="1414"/>
      <c r="E198" s="1415"/>
      <c r="F198" s="352" t="s">
        <v>1520</v>
      </c>
      <c r="G198" s="1734" t="s">
        <v>1496</v>
      </c>
      <c r="H198" s="1735"/>
      <c r="I198" s="1735"/>
      <c r="J198" s="1735"/>
      <c r="K198" s="1736"/>
      <c r="L198" s="1713" t="s">
        <v>1496</v>
      </c>
      <c r="M198" s="1714"/>
      <c r="N198" s="1737"/>
      <c r="O198" s="1731"/>
      <c r="P198" s="1425"/>
    </row>
    <row r="199" spans="1:16" ht="20.25" customHeight="1">
      <c r="A199" s="611"/>
      <c r="B199" s="195" t="s">
        <v>2492</v>
      </c>
      <c r="C199" s="1414" t="s">
        <v>2621</v>
      </c>
      <c r="D199" s="1414"/>
      <c r="E199" s="1415"/>
      <c r="F199" s="352" t="s">
        <v>1520</v>
      </c>
      <c r="G199" s="1734" t="s">
        <v>1496</v>
      </c>
      <c r="H199" s="1735"/>
      <c r="I199" s="1735"/>
      <c r="J199" s="1735"/>
      <c r="K199" s="1736"/>
      <c r="L199" s="1713" t="s">
        <v>1496</v>
      </c>
      <c r="M199" s="1714"/>
      <c r="N199" s="1737"/>
      <c r="O199" s="1731"/>
      <c r="P199" s="1425"/>
    </row>
    <row r="200" spans="1:16" ht="20.25" customHeight="1">
      <c r="A200" s="611"/>
      <c r="B200" s="195" t="s">
        <v>2594</v>
      </c>
      <c r="C200" s="1414" t="s">
        <v>2622</v>
      </c>
      <c r="D200" s="1414"/>
      <c r="E200" s="1415"/>
      <c r="F200" s="352" t="s">
        <v>1520</v>
      </c>
      <c r="G200" s="1734" t="s">
        <v>1496</v>
      </c>
      <c r="H200" s="1735"/>
      <c r="I200" s="1735"/>
      <c r="J200" s="1735"/>
      <c r="K200" s="1736"/>
      <c r="L200" s="1713" t="s">
        <v>1496</v>
      </c>
      <c r="M200" s="1714"/>
      <c r="N200" s="1737"/>
      <c r="O200" s="1731"/>
      <c r="P200" s="1425"/>
    </row>
    <row r="201" spans="1:16" ht="20.25" customHeight="1">
      <c r="A201" s="611"/>
      <c r="B201" s="195" t="s">
        <v>2599</v>
      </c>
      <c r="C201" s="1414" t="s">
        <v>2623</v>
      </c>
      <c r="D201" s="1414"/>
      <c r="E201" s="1415"/>
      <c r="F201" s="352" t="s">
        <v>1520</v>
      </c>
      <c r="G201" s="1734" t="s">
        <v>1496</v>
      </c>
      <c r="H201" s="1735"/>
      <c r="I201" s="1735"/>
      <c r="J201" s="1735"/>
      <c r="K201" s="1736"/>
      <c r="L201" s="1713" t="s">
        <v>1496</v>
      </c>
      <c r="M201" s="1714"/>
      <c r="N201" s="1737"/>
      <c r="O201" s="1731"/>
      <c r="P201" s="1425"/>
    </row>
    <row r="202" spans="1:16" ht="20.25" customHeight="1">
      <c r="A202" s="611"/>
      <c r="B202" s="198" t="s">
        <v>2601</v>
      </c>
      <c r="C202" s="1414" t="s">
        <v>2624</v>
      </c>
      <c r="D202" s="1414"/>
      <c r="E202" s="1415"/>
      <c r="F202" s="352" t="s">
        <v>1520</v>
      </c>
      <c r="G202" s="1734" t="s">
        <v>1496</v>
      </c>
      <c r="H202" s="1735"/>
      <c r="I202" s="1735"/>
      <c r="J202" s="1735"/>
      <c r="K202" s="1736"/>
      <c r="L202" s="1713" t="s">
        <v>1496</v>
      </c>
      <c r="M202" s="1714"/>
      <c r="N202" s="1737"/>
      <c r="O202" s="1732"/>
      <c r="P202" s="1426"/>
    </row>
    <row r="203" spans="1:16" ht="61.5" customHeight="1">
      <c r="A203" s="611"/>
      <c r="B203" s="339" t="s">
        <v>2632</v>
      </c>
      <c r="C203" s="1464" t="s">
        <v>2633</v>
      </c>
      <c r="D203" s="1464"/>
      <c r="E203" s="1465"/>
      <c r="F203" s="323" t="s">
        <v>1627</v>
      </c>
      <c r="G203" s="1726" t="s">
        <v>2634</v>
      </c>
      <c r="H203" s="1727"/>
      <c r="I203" s="1727"/>
      <c r="J203" s="1727"/>
      <c r="K203" s="1727"/>
      <c r="L203" s="1727"/>
      <c r="M203" s="1727"/>
      <c r="N203" s="2226"/>
      <c r="O203" s="1443" t="s">
        <v>1514</v>
      </c>
      <c r="P203" s="1443"/>
    </row>
    <row r="204" spans="1:16" ht="21" customHeight="1">
      <c r="A204" s="611"/>
      <c r="B204" s="338" t="s">
        <v>2465</v>
      </c>
      <c r="C204" s="1414" t="s">
        <v>2613</v>
      </c>
      <c r="D204" s="1414"/>
      <c r="E204" s="1415"/>
      <c r="F204" s="399" t="s">
        <v>1520</v>
      </c>
      <c r="G204" s="1434" t="s">
        <v>1496</v>
      </c>
      <c r="H204" s="1435"/>
      <c r="I204" s="1435"/>
      <c r="J204" s="1435"/>
      <c r="K204" s="1435"/>
      <c r="L204" s="1435"/>
      <c r="M204" s="1435"/>
      <c r="N204" s="1436"/>
      <c r="O204" s="1425"/>
      <c r="P204" s="1425"/>
    </row>
    <row r="205" spans="1:16" ht="21" customHeight="1">
      <c r="A205" s="611"/>
      <c r="B205" s="338" t="s">
        <v>2472</v>
      </c>
      <c r="C205" s="1414" t="s">
        <v>2615</v>
      </c>
      <c r="D205" s="1414"/>
      <c r="E205" s="1415"/>
      <c r="F205" s="399" t="s">
        <v>1520</v>
      </c>
      <c r="G205" s="1434" t="s">
        <v>1496</v>
      </c>
      <c r="H205" s="1435"/>
      <c r="I205" s="1435"/>
      <c r="J205" s="1435"/>
      <c r="K205" s="1435"/>
      <c r="L205" s="1435"/>
      <c r="M205" s="1435"/>
      <c r="N205" s="1436"/>
      <c r="O205" s="1425"/>
      <c r="P205" s="1425"/>
    </row>
    <row r="206" spans="1:16" ht="21" customHeight="1">
      <c r="A206" s="611"/>
      <c r="B206" s="338" t="s">
        <v>2475</v>
      </c>
      <c r="C206" s="1414" t="s">
        <v>2616</v>
      </c>
      <c r="D206" s="1414"/>
      <c r="E206" s="1415"/>
      <c r="F206" s="399" t="s">
        <v>1520</v>
      </c>
      <c r="G206" s="1434" t="s">
        <v>1496</v>
      </c>
      <c r="H206" s="1435"/>
      <c r="I206" s="1435"/>
      <c r="J206" s="1435"/>
      <c r="K206" s="1435"/>
      <c r="L206" s="1435"/>
      <c r="M206" s="1435"/>
      <c r="N206" s="1436"/>
      <c r="O206" s="1425"/>
      <c r="P206" s="1425"/>
    </row>
    <row r="207" spans="1:16" ht="21" customHeight="1">
      <c r="A207" s="611"/>
      <c r="B207" s="338" t="s">
        <v>2477</v>
      </c>
      <c r="C207" s="1414" t="s">
        <v>2617</v>
      </c>
      <c r="D207" s="1414"/>
      <c r="E207" s="1415"/>
      <c r="F207" s="399" t="s">
        <v>1520</v>
      </c>
      <c r="G207" s="1434" t="s">
        <v>1496</v>
      </c>
      <c r="H207" s="1435"/>
      <c r="I207" s="1435"/>
      <c r="J207" s="1435"/>
      <c r="K207" s="1435"/>
      <c r="L207" s="1435"/>
      <c r="M207" s="1435"/>
      <c r="N207" s="1436"/>
      <c r="O207" s="1425"/>
      <c r="P207" s="1425"/>
    </row>
    <row r="208" spans="1:16" ht="21" customHeight="1">
      <c r="A208" s="611"/>
      <c r="B208" s="198" t="s">
        <v>2481</v>
      </c>
      <c r="C208" s="1414" t="s">
        <v>2618</v>
      </c>
      <c r="D208" s="1414"/>
      <c r="E208" s="1415"/>
      <c r="F208" s="399" t="s">
        <v>1520</v>
      </c>
      <c r="G208" s="1434" t="s">
        <v>1496</v>
      </c>
      <c r="H208" s="1435"/>
      <c r="I208" s="1435"/>
      <c r="J208" s="1435"/>
      <c r="K208" s="1435"/>
      <c r="L208" s="1435"/>
      <c r="M208" s="1435"/>
      <c r="N208" s="1436"/>
      <c r="O208" s="1425"/>
      <c r="P208" s="1425"/>
    </row>
    <row r="209" spans="1:16" ht="30.75" customHeight="1">
      <c r="A209" s="611"/>
      <c r="B209" s="195" t="s">
        <v>2485</v>
      </c>
      <c r="C209" s="1464" t="s">
        <v>2619</v>
      </c>
      <c r="D209" s="1464"/>
      <c r="E209" s="1465"/>
      <c r="F209" s="399" t="s">
        <v>1520</v>
      </c>
      <c r="G209" s="1434" t="s">
        <v>1496</v>
      </c>
      <c r="H209" s="1435"/>
      <c r="I209" s="1435"/>
      <c r="J209" s="1435"/>
      <c r="K209" s="1435"/>
      <c r="L209" s="1435"/>
      <c r="M209" s="1435"/>
      <c r="N209" s="1436"/>
      <c r="O209" s="1425"/>
      <c r="P209" s="1425"/>
    </row>
    <row r="210" spans="1:16" ht="21" customHeight="1">
      <c r="A210" s="611"/>
      <c r="B210" s="195" t="s">
        <v>2489</v>
      </c>
      <c r="C210" s="1414" t="s">
        <v>2620</v>
      </c>
      <c r="D210" s="1414"/>
      <c r="E210" s="1415"/>
      <c r="F210" s="399" t="s">
        <v>1520</v>
      </c>
      <c r="G210" s="1434" t="s">
        <v>1496</v>
      </c>
      <c r="H210" s="1435"/>
      <c r="I210" s="1435"/>
      <c r="J210" s="1435"/>
      <c r="K210" s="1435"/>
      <c r="L210" s="1435"/>
      <c r="M210" s="1435"/>
      <c r="N210" s="1436"/>
      <c r="O210" s="1425"/>
      <c r="P210" s="1425"/>
    </row>
    <row r="211" spans="1:16" ht="21" customHeight="1">
      <c r="A211" s="611"/>
      <c r="B211" s="195" t="s">
        <v>2492</v>
      </c>
      <c r="C211" s="1414" t="s">
        <v>2621</v>
      </c>
      <c r="D211" s="1414"/>
      <c r="E211" s="1415"/>
      <c r="F211" s="399" t="s">
        <v>1520</v>
      </c>
      <c r="G211" s="1434" t="s">
        <v>1496</v>
      </c>
      <c r="H211" s="1435"/>
      <c r="I211" s="1435"/>
      <c r="J211" s="1435"/>
      <c r="K211" s="1435"/>
      <c r="L211" s="1435"/>
      <c r="M211" s="1435"/>
      <c r="N211" s="1436"/>
      <c r="O211" s="1425"/>
      <c r="P211" s="1425"/>
    </row>
    <row r="212" spans="1:16" ht="21" customHeight="1">
      <c r="A212" s="611"/>
      <c r="B212" s="195" t="s">
        <v>2594</v>
      </c>
      <c r="C212" s="1414" t="s">
        <v>2622</v>
      </c>
      <c r="D212" s="1414"/>
      <c r="E212" s="1415"/>
      <c r="F212" s="399" t="s">
        <v>1520</v>
      </c>
      <c r="G212" s="1434" t="s">
        <v>1496</v>
      </c>
      <c r="H212" s="1435"/>
      <c r="I212" s="1435"/>
      <c r="J212" s="1435"/>
      <c r="K212" s="1435"/>
      <c r="L212" s="1435"/>
      <c r="M212" s="1435"/>
      <c r="N212" s="1436"/>
      <c r="O212" s="1425"/>
      <c r="P212" s="1425"/>
    </row>
    <row r="213" spans="1:16" ht="21" customHeight="1">
      <c r="A213" s="611"/>
      <c r="B213" s="195" t="s">
        <v>2599</v>
      </c>
      <c r="C213" s="1414" t="s">
        <v>2623</v>
      </c>
      <c r="D213" s="1414"/>
      <c r="E213" s="1415"/>
      <c r="F213" s="399" t="s">
        <v>1520</v>
      </c>
      <c r="G213" s="1434" t="s">
        <v>1496</v>
      </c>
      <c r="H213" s="1435"/>
      <c r="I213" s="1435"/>
      <c r="J213" s="1435"/>
      <c r="K213" s="1435"/>
      <c r="L213" s="1435"/>
      <c r="M213" s="1435"/>
      <c r="N213" s="1436"/>
      <c r="O213" s="1425"/>
      <c r="P213" s="1425"/>
    </row>
    <row r="214" spans="1:16" ht="21" customHeight="1">
      <c r="A214" s="611"/>
      <c r="B214" s="266" t="s">
        <v>2601</v>
      </c>
      <c r="C214" s="1445" t="s">
        <v>2624</v>
      </c>
      <c r="D214" s="1445"/>
      <c r="E214" s="1817"/>
      <c r="F214" s="435" t="s">
        <v>1520</v>
      </c>
      <c r="G214" s="1434" t="s">
        <v>1496</v>
      </c>
      <c r="H214" s="1435"/>
      <c r="I214" s="1435"/>
      <c r="J214" s="1435"/>
      <c r="K214" s="1435"/>
      <c r="L214" s="1435"/>
      <c r="M214" s="1435"/>
      <c r="N214" s="1436"/>
      <c r="O214" s="1426"/>
      <c r="P214" s="1425"/>
    </row>
    <row r="215" spans="1:16" ht="34.5" customHeight="1">
      <c r="B215" s="191" t="s">
        <v>608</v>
      </c>
      <c r="C215" s="1660" t="s">
        <v>1630</v>
      </c>
      <c r="D215" s="1660"/>
      <c r="E215" s="1660"/>
      <c r="F215" s="1660"/>
      <c r="G215" s="1743"/>
      <c r="H215" s="1744" t="s">
        <v>1385</v>
      </c>
      <c r="I215" s="1745"/>
      <c r="J215" s="1746"/>
      <c r="K215" s="1747" t="s">
        <v>1449</v>
      </c>
      <c r="L215" s="3075" t="s">
        <v>2635</v>
      </c>
      <c r="M215" s="3076"/>
      <c r="N215" s="3077"/>
      <c r="O215" s="1709" t="s">
        <v>1475</v>
      </c>
      <c r="P215" s="1709"/>
    </row>
    <row r="216" spans="1:16" ht="25.5" customHeight="1">
      <c r="B216" s="198" t="s">
        <v>394</v>
      </c>
      <c r="C216" s="1414" t="s">
        <v>1631</v>
      </c>
      <c r="D216" s="1414"/>
      <c r="E216" s="1414"/>
      <c r="F216" s="1414"/>
      <c r="G216" s="1414"/>
      <c r="H216" s="1414"/>
      <c r="I216" s="1414"/>
      <c r="J216" s="1415"/>
      <c r="K216" s="1748"/>
      <c r="L216" s="1785"/>
      <c r="M216" s="1786"/>
      <c r="N216" s="2222"/>
      <c r="O216" s="1708"/>
      <c r="P216" s="1708"/>
    </row>
    <row r="217" spans="1:16" ht="20.25" customHeight="1">
      <c r="B217" s="198"/>
      <c r="C217" s="255" t="s">
        <v>611</v>
      </c>
      <c r="D217" s="1760" t="s">
        <v>1632</v>
      </c>
      <c r="E217" s="1760"/>
      <c r="F217" s="1760"/>
      <c r="G217" s="1761"/>
      <c r="H217" s="1713" t="s">
        <v>1520</v>
      </c>
      <c r="I217" s="1714"/>
      <c r="J217" s="1715"/>
      <c r="K217" s="1748"/>
      <c r="L217" s="1785"/>
      <c r="M217" s="1786"/>
      <c r="N217" s="2222"/>
      <c r="O217" s="1708"/>
      <c r="P217" s="1708"/>
    </row>
    <row r="218" spans="1:16" ht="20.25" customHeight="1">
      <c r="B218" s="198"/>
      <c r="C218" s="255" t="s">
        <v>508</v>
      </c>
      <c r="D218" s="1414" t="s">
        <v>981</v>
      </c>
      <c r="E218" s="1414"/>
      <c r="F218" s="1414"/>
      <c r="G218" s="1415"/>
      <c r="H218" s="1713" t="s">
        <v>1520</v>
      </c>
      <c r="I218" s="1714"/>
      <c r="J218" s="1715"/>
      <c r="K218" s="1748"/>
      <c r="L218" s="1785"/>
      <c r="M218" s="1786"/>
      <c r="N218" s="2222"/>
      <c r="O218" s="1708"/>
      <c r="P218" s="1708"/>
    </row>
    <row r="219" spans="1:16" ht="20.25" customHeight="1">
      <c r="B219" s="198"/>
      <c r="C219" s="255" t="s">
        <v>510</v>
      </c>
      <c r="D219" s="1414" t="s">
        <v>1540</v>
      </c>
      <c r="E219" s="1414"/>
      <c r="F219" s="1414"/>
      <c r="G219" s="1415"/>
      <c r="H219" s="1713" t="s">
        <v>1385</v>
      </c>
      <c r="I219" s="1714"/>
      <c r="J219" s="1715"/>
      <c r="K219" s="1748"/>
      <c r="L219" s="1785"/>
      <c r="M219" s="1786"/>
      <c r="N219" s="2222"/>
      <c r="O219" s="1708"/>
      <c r="P219" s="1708"/>
    </row>
    <row r="220" spans="1:16" ht="20.25" customHeight="1">
      <c r="B220" s="198"/>
      <c r="C220" s="255" t="s">
        <v>512</v>
      </c>
      <c r="D220" s="1414" t="s">
        <v>1538</v>
      </c>
      <c r="E220" s="1414"/>
      <c r="F220" s="1414"/>
      <c r="G220" s="1415"/>
      <c r="H220" s="1713" t="s">
        <v>1385</v>
      </c>
      <c r="I220" s="1714"/>
      <c r="J220" s="1715"/>
      <c r="K220" s="1748"/>
      <c r="L220" s="1785"/>
      <c r="M220" s="1786"/>
      <c r="N220" s="2222"/>
      <c r="O220" s="1708"/>
      <c r="P220" s="1708"/>
    </row>
    <row r="221" spans="1:16" ht="23.25" customHeight="1">
      <c r="B221" s="198" t="s">
        <v>401</v>
      </c>
      <c r="C221" s="1414" t="s">
        <v>1633</v>
      </c>
      <c r="D221" s="1414"/>
      <c r="E221" s="1414"/>
      <c r="F221" s="1414"/>
      <c r="G221" s="1415"/>
      <c r="H221" s="1763">
        <v>0.05</v>
      </c>
      <c r="I221" s="1764"/>
      <c r="J221" s="1765"/>
      <c r="K221" s="1748"/>
      <c r="L221" s="1787"/>
      <c r="M221" s="1788"/>
      <c r="N221" s="2223"/>
      <c r="O221" s="1755"/>
      <c r="P221" s="1708"/>
    </row>
    <row r="222" spans="1:16" ht="27" customHeight="1">
      <c r="B222" s="214" t="s">
        <v>614</v>
      </c>
      <c r="C222" s="1414" t="s">
        <v>1634</v>
      </c>
      <c r="D222" s="1414"/>
      <c r="E222" s="1414"/>
      <c r="F222" s="1414"/>
      <c r="G222" s="1414"/>
      <c r="H222" s="1414"/>
      <c r="I222" s="1414"/>
      <c r="J222" s="1414"/>
      <c r="K222" s="1414"/>
      <c r="L222" s="1414"/>
      <c r="M222" s="1414"/>
      <c r="N222" s="1562"/>
      <c r="O222" s="1709" t="s">
        <v>2258</v>
      </c>
      <c r="P222" s="1709" t="s">
        <v>2636</v>
      </c>
    </row>
    <row r="223" spans="1:16" ht="23.25" customHeight="1">
      <c r="B223" s="198" t="s">
        <v>394</v>
      </c>
      <c r="C223" s="1414" t="s">
        <v>1635</v>
      </c>
      <c r="D223" s="1414"/>
      <c r="E223" s="1414"/>
      <c r="F223" s="1414"/>
      <c r="G223" s="1415"/>
      <c r="H223" s="1574" t="s">
        <v>1385</v>
      </c>
      <c r="I223" s="1685"/>
      <c r="J223" s="1575"/>
      <c r="K223" s="1756" t="s">
        <v>1449</v>
      </c>
      <c r="L223" s="2025"/>
      <c r="M223" s="2026"/>
      <c r="N223" s="2027"/>
      <c r="O223" s="1708"/>
      <c r="P223" s="1708"/>
    </row>
    <row r="224" spans="1:16" ht="23.25" customHeight="1">
      <c r="B224" s="198" t="s">
        <v>401</v>
      </c>
      <c r="C224" s="1414" t="s">
        <v>1636</v>
      </c>
      <c r="D224" s="1414"/>
      <c r="E224" s="1414"/>
      <c r="F224" s="1414"/>
      <c r="G224" s="1415"/>
      <c r="H224" s="1574" t="s">
        <v>1520</v>
      </c>
      <c r="I224" s="1685"/>
      <c r="J224" s="1575"/>
      <c r="K224" s="1757"/>
      <c r="L224" s="2037"/>
      <c r="M224" s="2038"/>
      <c r="N224" s="2039"/>
      <c r="O224" s="1708"/>
      <c r="P224" s="1708"/>
    </row>
    <row r="225" spans="2:16" ht="23.25" customHeight="1">
      <c r="B225" s="198" t="s">
        <v>403</v>
      </c>
      <c r="C225" s="1414" t="s">
        <v>1637</v>
      </c>
      <c r="D225" s="1414"/>
      <c r="E225" s="1414"/>
      <c r="F225" s="1414"/>
      <c r="G225" s="1415"/>
      <c r="H225" s="1574" t="s">
        <v>1520</v>
      </c>
      <c r="I225" s="1685"/>
      <c r="J225" s="1575"/>
      <c r="K225" s="1757"/>
      <c r="L225" s="2037"/>
      <c r="M225" s="2038"/>
      <c r="N225" s="2039"/>
      <c r="O225" s="1708"/>
      <c r="P225" s="1708"/>
    </row>
    <row r="226" spans="2:16" ht="37.5" customHeight="1">
      <c r="B226" s="191"/>
      <c r="C226" s="1414" t="s">
        <v>1638</v>
      </c>
      <c r="D226" s="1414"/>
      <c r="E226" s="1415"/>
      <c r="F226" s="1713" t="s">
        <v>92</v>
      </c>
      <c r="G226" s="1714"/>
      <c r="H226" s="1714"/>
      <c r="I226" s="1714"/>
      <c r="J226" s="1715"/>
      <c r="K226" s="1757"/>
      <c r="L226" s="2037"/>
      <c r="M226" s="2038"/>
      <c r="N226" s="2039"/>
      <c r="O226" s="1755"/>
      <c r="P226" s="1755"/>
    </row>
    <row r="227" spans="2:16" ht="33.75" customHeight="1">
      <c r="B227" s="198" t="s">
        <v>405</v>
      </c>
      <c r="C227" s="1414" t="s">
        <v>1640</v>
      </c>
      <c r="D227" s="1414"/>
      <c r="E227" s="1414"/>
      <c r="F227" s="1414"/>
      <c r="G227" s="1415"/>
      <c r="H227" s="1574" t="s">
        <v>1520</v>
      </c>
      <c r="I227" s="1685"/>
      <c r="J227" s="1575"/>
      <c r="K227" s="1757"/>
      <c r="L227" s="2037"/>
      <c r="M227" s="2038"/>
      <c r="N227" s="2039"/>
      <c r="O227" s="1707" t="s">
        <v>2258</v>
      </c>
      <c r="P227" s="1709" t="s">
        <v>2636</v>
      </c>
    </row>
    <row r="228" spans="2:16" ht="38.25" customHeight="1">
      <c r="B228" s="344"/>
      <c r="C228" s="1414" t="s">
        <v>1641</v>
      </c>
      <c r="D228" s="1414"/>
      <c r="E228" s="1415"/>
      <c r="F228" s="1713" t="s">
        <v>92</v>
      </c>
      <c r="G228" s="1714"/>
      <c r="H228" s="1714"/>
      <c r="I228" s="1714"/>
      <c r="J228" s="1715"/>
      <c r="K228" s="1758"/>
      <c r="L228" s="2028"/>
      <c r="M228" s="2029"/>
      <c r="N228" s="2030"/>
      <c r="O228" s="1766"/>
      <c r="P228" s="1755"/>
    </row>
    <row r="229" spans="2:16" ht="15.6">
      <c r="B229" s="2224" t="s">
        <v>1642</v>
      </c>
      <c r="C229" s="2225"/>
      <c r="D229" s="2225"/>
      <c r="E229" s="2225"/>
      <c r="F229" s="2225"/>
      <c r="G229" s="2225"/>
      <c r="H229" s="2225"/>
      <c r="I229" s="2225"/>
      <c r="J229" s="2225"/>
      <c r="K229" s="2225"/>
      <c r="L229" s="2225"/>
      <c r="M229" s="2225"/>
      <c r="N229" s="2225"/>
      <c r="O229" s="2225"/>
      <c r="P229" s="2225"/>
    </row>
    <row r="230" spans="2:16" ht="36.75" customHeight="1">
      <c r="B230" s="224" t="s">
        <v>623</v>
      </c>
      <c r="C230" s="1414" t="s">
        <v>1643</v>
      </c>
      <c r="D230" s="1414"/>
      <c r="E230" s="1414"/>
      <c r="F230" s="1414"/>
      <c r="G230" s="1415"/>
      <c r="H230" s="1574" t="s">
        <v>1520</v>
      </c>
      <c r="I230" s="1685"/>
      <c r="J230" s="1575"/>
      <c r="K230" s="1756" t="s">
        <v>1449</v>
      </c>
      <c r="L230" s="2025"/>
      <c r="M230" s="2026"/>
      <c r="N230" s="2027"/>
      <c r="O230" s="1627" t="s">
        <v>2076</v>
      </c>
      <c r="P230" s="1708"/>
    </row>
    <row r="231" spans="2:16" ht="27" customHeight="1">
      <c r="B231" s="205" t="s">
        <v>394</v>
      </c>
      <c r="C231" s="1414" t="s">
        <v>1645</v>
      </c>
      <c r="D231" s="1414"/>
      <c r="E231" s="1414"/>
      <c r="F231" s="1414"/>
      <c r="G231" s="1415"/>
      <c r="H231" s="1466" t="s">
        <v>92</v>
      </c>
      <c r="I231" s="1467"/>
      <c r="J231" s="1468"/>
      <c r="K231" s="1758"/>
      <c r="L231" s="2028"/>
      <c r="M231" s="2029"/>
      <c r="N231" s="2030"/>
      <c r="O231" s="1766"/>
      <c r="P231" s="1755"/>
    </row>
    <row r="232" spans="2:16" ht="31.5" customHeight="1">
      <c r="B232" s="191" t="s">
        <v>2637</v>
      </c>
      <c r="C232" s="1414" t="s">
        <v>2638</v>
      </c>
      <c r="D232" s="1414"/>
      <c r="E232" s="1414"/>
      <c r="F232" s="1414"/>
      <c r="G232" s="1414"/>
      <c r="H232" s="1414"/>
      <c r="I232" s="1414"/>
      <c r="J232" s="1414"/>
      <c r="K232" s="1414"/>
      <c r="L232" s="1414"/>
      <c r="M232" s="1414"/>
      <c r="N232" s="1562"/>
      <c r="O232" s="1709" t="s">
        <v>1647</v>
      </c>
      <c r="P232" s="1709"/>
    </row>
    <row r="233" spans="2:16" ht="57.75" customHeight="1">
      <c r="B233" s="350" t="s">
        <v>2465</v>
      </c>
      <c r="C233" s="1711" t="s">
        <v>2639</v>
      </c>
      <c r="D233" s="1711"/>
      <c r="E233" s="1711"/>
      <c r="F233" s="1711"/>
      <c r="G233" s="1711"/>
      <c r="H233" s="1711"/>
      <c r="I233" s="1711"/>
      <c r="J233" s="1712"/>
      <c r="K233" s="203" t="s">
        <v>1385</v>
      </c>
      <c r="L233" s="1782" t="s">
        <v>2516</v>
      </c>
      <c r="M233" s="1763"/>
      <c r="N233" s="2221"/>
      <c r="O233" s="1708"/>
      <c r="P233" s="1708"/>
    </row>
    <row r="234" spans="2:16" ht="31.5" customHeight="1">
      <c r="B234" s="350" t="s">
        <v>2472</v>
      </c>
      <c r="C234" s="1711" t="s">
        <v>2640</v>
      </c>
      <c r="D234" s="1711"/>
      <c r="E234" s="1711"/>
      <c r="F234" s="1711"/>
      <c r="G234" s="1711"/>
      <c r="H234" s="1711"/>
      <c r="I234" s="1711"/>
      <c r="J234" s="1712"/>
      <c r="K234" s="203" t="s">
        <v>1385</v>
      </c>
      <c r="L234" s="1783"/>
      <c r="M234" s="1785"/>
      <c r="N234" s="2222"/>
      <c r="O234" s="1708"/>
      <c r="P234" s="1708"/>
    </row>
    <row r="235" spans="2:16" ht="42.75" customHeight="1">
      <c r="B235" s="350" t="s">
        <v>2475</v>
      </c>
      <c r="C235" s="1711" t="s">
        <v>2641</v>
      </c>
      <c r="D235" s="1711"/>
      <c r="E235" s="1711"/>
      <c r="F235" s="1711"/>
      <c r="G235" s="1711"/>
      <c r="H235" s="1711"/>
      <c r="I235" s="1711"/>
      <c r="J235" s="1712"/>
      <c r="K235" s="203" t="s">
        <v>1385</v>
      </c>
      <c r="L235" s="1783"/>
      <c r="M235" s="1785"/>
      <c r="N235" s="2222"/>
      <c r="O235" s="1708"/>
      <c r="P235" s="1708"/>
    </row>
    <row r="236" spans="2:16" ht="21.75" customHeight="1">
      <c r="B236" s="350" t="s">
        <v>2477</v>
      </c>
      <c r="C236" s="1711" t="s">
        <v>2642</v>
      </c>
      <c r="D236" s="1711"/>
      <c r="E236" s="1711"/>
      <c r="F236" s="1711"/>
      <c r="G236" s="1711"/>
      <c r="H236" s="1711"/>
      <c r="I236" s="1711"/>
      <c r="J236" s="1712"/>
      <c r="K236" s="203" t="s">
        <v>1385</v>
      </c>
      <c r="L236" s="1783"/>
      <c r="M236" s="1785"/>
      <c r="N236" s="2222"/>
      <c r="O236" s="1708"/>
      <c r="P236" s="1708"/>
    </row>
    <row r="237" spans="2:16" ht="21.75" customHeight="1">
      <c r="B237" s="350" t="s">
        <v>2481</v>
      </c>
      <c r="C237" s="1711" t="s">
        <v>2643</v>
      </c>
      <c r="D237" s="1711"/>
      <c r="E237" s="1711"/>
      <c r="F237" s="1711"/>
      <c r="G237" s="1711"/>
      <c r="H237" s="1711"/>
      <c r="I237" s="1711"/>
      <c r="J237" s="1712"/>
      <c r="K237" s="203" t="s">
        <v>1385</v>
      </c>
      <c r="L237" s="1783"/>
      <c r="M237" s="1785"/>
      <c r="N237" s="2222"/>
      <c r="O237" s="1708"/>
      <c r="P237" s="1708"/>
    </row>
    <row r="238" spans="2:16" ht="21.75" customHeight="1">
      <c r="B238" s="350" t="s">
        <v>2485</v>
      </c>
      <c r="C238" s="1711" t="s">
        <v>2644</v>
      </c>
      <c r="D238" s="1711"/>
      <c r="E238" s="1711"/>
      <c r="F238" s="1711"/>
      <c r="G238" s="1711"/>
      <c r="H238" s="1711"/>
      <c r="I238" s="1711"/>
      <c r="J238" s="1712"/>
      <c r="K238" s="203" t="s">
        <v>1385</v>
      </c>
      <c r="L238" s="1783"/>
      <c r="M238" s="1785"/>
      <c r="N238" s="2222"/>
      <c r="O238" s="1708"/>
      <c r="P238" s="1708"/>
    </row>
    <row r="239" spans="2:16" ht="21.75" customHeight="1">
      <c r="B239" s="350" t="s">
        <v>2489</v>
      </c>
      <c r="C239" s="1711" t="s">
        <v>2645</v>
      </c>
      <c r="D239" s="1711"/>
      <c r="E239" s="1711"/>
      <c r="F239" s="1711"/>
      <c r="G239" s="1711"/>
      <c r="H239" s="1711"/>
      <c r="I239" s="1711"/>
      <c r="J239" s="1712"/>
      <c r="K239" s="203" t="s">
        <v>1385</v>
      </c>
      <c r="L239" s="1783"/>
      <c r="M239" s="1785"/>
      <c r="N239" s="2222"/>
      <c r="O239" s="1708"/>
      <c r="P239" s="1708"/>
    </row>
    <row r="240" spans="2:16" ht="21.75" customHeight="1">
      <c r="B240" s="350" t="s">
        <v>2492</v>
      </c>
      <c r="C240" s="1711" t="s">
        <v>2646</v>
      </c>
      <c r="D240" s="1711"/>
      <c r="E240" s="1711"/>
      <c r="F240" s="1711"/>
      <c r="G240" s="1711"/>
      <c r="H240" s="1711"/>
      <c r="I240" s="1711"/>
      <c r="J240" s="1712"/>
      <c r="K240" s="203" t="s">
        <v>1385</v>
      </c>
      <c r="L240" s="1783"/>
      <c r="M240" s="1785"/>
      <c r="N240" s="2222"/>
      <c r="O240" s="1708"/>
      <c r="P240" s="1708"/>
    </row>
    <row r="241" spans="2:16" ht="21.75" customHeight="1">
      <c r="B241" s="350" t="s">
        <v>2594</v>
      </c>
      <c r="C241" s="1711" t="s">
        <v>2647</v>
      </c>
      <c r="D241" s="1711"/>
      <c r="E241" s="1711"/>
      <c r="F241" s="1711"/>
      <c r="G241" s="1711"/>
      <c r="H241" s="1711"/>
      <c r="I241" s="1711"/>
      <c r="J241" s="1712"/>
      <c r="K241" s="203" t="s">
        <v>1385</v>
      </c>
      <c r="L241" s="1783"/>
      <c r="M241" s="1785"/>
      <c r="N241" s="2222"/>
      <c r="O241" s="1708"/>
      <c r="P241" s="1708"/>
    </row>
    <row r="242" spans="2:16" ht="21.75" customHeight="1">
      <c r="B242" s="350" t="s">
        <v>2599</v>
      </c>
      <c r="C242" s="1711" t="s">
        <v>2602</v>
      </c>
      <c r="D242" s="1711"/>
      <c r="E242" s="1711"/>
      <c r="F242" s="1711"/>
      <c r="G242" s="1711"/>
      <c r="H242" s="1711"/>
      <c r="I242" s="1711"/>
      <c r="J242" s="1712"/>
      <c r="K242" s="203" t="s">
        <v>1520</v>
      </c>
      <c r="L242" s="1783"/>
      <c r="M242" s="1785"/>
      <c r="N242" s="2222"/>
      <c r="O242" s="1708"/>
      <c r="P242" s="1708"/>
    </row>
    <row r="243" spans="2:16" ht="21.75" customHeight="1">
      <c r="B243" s="350" t="s">
        <v>2601</v>
      </c>
      <c r="C243" s="1711" t="s">
        <v>2604</v>
      </c>
      <c r="D243" s="1711"/>
      <c r="E243" s="1711"/>
      <c r="F243" s="1711"/>
      <c r="G243" s="1711"/>
      <c r="H243" s="1711"/>
      <c r="I243" s="1711"/>
      <c r="J243" s="1712"/>
      <c r="K243" s="203" t="s">
        <v>1520</v>
      </c>
      <c r="L243" s="1783"/>
      <c r="M243" s="1785"/>
      <c r="N243" s="2222"/>
      <c r="O243" s="1708"/>
      <c r="P243" s="1708"/>
    </row>
    <row r="244" spans="2:16" ht="21.75" customHeight="1">
      <c r="B244" s="350" t="s">
        <v>2648</v>
      </c>
      <c r="C244" s="1711" t="s">
        <v>2649</v>
      </c>
      <c r="D244" s="1711"/>
      <c r="E244" s="1711"/>
      <c r="F244" s="1711"/>
      <c r="G244" s="1711"/>
      <c r="H244" s="1711"/>
      <c r="I244" s="1711"/>
      <c r="J244" s="1712"/>
      <c r="K244" s="203" t="s">
        <v>1385</v>
      </c>
      <c r="L244" s="1783"/>
      <c r="M244" s="1785"/>
      <c r="N244" s="2222"/>
      <c r="O244" s="1708"/>
      <c r="P244" s="1708"/>
    </row>
    <row r="245" spans="2:16" ht="24" customHeight="1">
      <c r="B245" s="347" t="s">
        <v>2605</v>
      </c>
      <c r="C245" s="1414" t="s">
        <v>2650</v>
      </c>
      <c r="D245" s="1414"/>
      <c r="E245" s="1414"/>
      <c r="F245" s="1414"/>
      <c r="G245" s="1414"/>
      <c r="H245" s="1414"/>
      <c r="I245" s="1414"/>
      <c r="J245" s="1415"/>
      <c r="K245" s="203" t="s">
        <v>1520</v>
      </c>
      <c r="L245" s="1783"/>
      <c r="M245" s="1785"/>
      <c r="N245" s="2222"/>
      <c r="O245" s="1708"/>
      <c r="P245" s="1708"/>
    </row>
    <row r="246" spans="2:16" ht="27" customHeight="1">
      <c r="B246" s="350"/>
      <c r="C246" s="1414" t="s">
        <v>2651</v>
      </c>
      <c r="D246" s="1414"/>
      <c r="E246" s="1415"/>
      <c r="F246" s="1763" t="s">
        <v>92</v>
      </c>
      <c r="G246" s="1764"/>
      <c r="H246" s="1764"/>
      <c r="I246" s="1764"/>
      <c r="J246" s="1764"/>
      <c r="K246" s="1764"/>
      <c r="L246" s="1783"/>
      <c r="M246" s="1785"/>
      <c r="N246" s="2222"/>
      <c r="O246" s="1708"/>
      <c r="P246" s="1708"/>
    </row>
    <row r="247" spans="2:16" ht="23.25" customHeight="1">
      <c r="B247" s="351" t="s">
        <v>2652</v>
      </c>
      <c r="C247" s="1760" t="s">
        <v>1655</v>
      </c>
      <c r="D247" s="1760"/>
      <c r="E247" s="1760"/>
      <c r="F247" s="1760"/>
      <c r="G247" s="1760"/>
      <c r="H247" s="1760"/>
      <c r="I247" s="1760"/>
      <c r="J247" s="1761"/>
      <c r="K247" s="449">
        <v>44105</v>
      </c>
      <c r="L247" s="1783"/>
      <c r="M247" s="1785"/>
      <c r="N247" s="2222"/>
      <c r="O247" s="1708"/>
      <c r="P247" s="1708"/>
    </row>
    <row r="248" spans="2:16" ht="23.25" customHeight="1">
      <c r="B248" s="351" t="s">
        <v>2653</v>
      </c>
      <c r="C248" s="1414" t="s">
        <v>2654</v>
      </c>
      <c r="D248" s="1414"/>
      <c r="E248" s="1415"/>
      <c r="F248" s="1574" t="s">
        <v>2655</v>
      </c>
      <c r="G248" s="1685"/>
      <c r="H248" s="1685"/>
      <c r="I248" s="1685"/>
      <c r="J248" s="1685"/>
      <c r="K248" s="1575"/>
      <c r="L248" s="1784"/>
      <c r="M248" s="1787"/>
      <c r="N248" s="2223"/>
      <c r="O248" s="1755"/>
      <c r="P248" s="1708"/>
    </row>
    <row r="249" spans="2:16" ht="23.25" customHeight="1">
      <c r="B249" s="351" t="s">
        <v>2656</v>
      </c>
      <c r="C249" s="1414" t="s">
        <v>2657</v>
      </c>
      <c r="D249" s="1414"/>
      <c r="E249" s="1414"/>
      <c r="F249" s="1414"/>
      <c r="G249" s="1414"/>
      <c r="H249" s="1414"/>
      <c r="I249" s="1414"/>
      <c r="J249" s="1414"/>
      <c r="K249" s="1414"/>
      <c r="L249" s="1414"/>
      <c r="M249" s="1414"/>
      <c r="N249" s="1562"/>
      <c r="O249" s="1709" t="s">
        <v>2085</v>
      </c>
      <c r="P249" s="1709"/>
    </row>
    <row r="250" spans="2:16" ht="23.25" customHeight="1">
      <c r="B250" s="347" t="s">
        <v>2465</v>
      </c>
      <c r="C250" s="1558" t="s">
        <v>2658</v>
      </c>
      <c r="D250" s="1558"/>
      <c r="E250" s="1410"/>
      <c r="F250" s="1559" t="s">
        <v>1660</v>
      </c>
      <c r="G250" s="1561"/>
      <c r="H250" s="1586" t="s">
        <v>2516</v>
      </c>
      <c r="I250" s="1808"/>
      <c r="J250" s="1809"/>
      <c r="K250" s="1809"/>
      <c r="L250" s="1809"/>
      <c r="M250" s="1809"/>
      <c r="N250" s="1810"/>
      <c r="O250" s="1708"/>
      <c r="P250" s="1708"/>
    </row>
    <row r="251" spans="2:16" ht="23.25" customHeight="1">
      <c r="B251" s="347" t="s">
        <v>2472</v>
      </c>
      <c r="C251" s="1558" t="s">
        <v>2659</v>
      </c>
      <c r="D251" s="1558"/>
      <c r="E251" s="1410"/>
      <c r="F251" s="1559" t="s">
        <v>1662</v>
      </c>
      <c r="G251" s="1561"/>
      <c r="H251" s="1589"/>
      <c r="I251" s="2000"/>
      <c r="J251" s="2001"/>
      <c r="K251" s="2001"/>
      <c r="L251" s="2001"/>
      <c r="M251" s="2001"/>
      <c r="N251" s="2002"/>
      <c r="O251" s="1708"/>
      <c r="P251" s="1708"/>
    </row>
    <row r="252" spans="2:16" ht="28.5" customHeight="1">
      <c r="B252" s="347" t="s">
        <v>2475</v>
      </c>
      <c r="C252" s="1558" t="s">
        <v>1663</v>
      </c>
      <c r="D252" s="1558"/>
      <c r="E252" s="1410"/>
      <c r="F252" s="1559" t="s">
        <v>2262</v>
      </c>
      <c r="G252" s="1561"/>
      <c r="H252" s="1589"/>
      <c r="I252" s="2000"/>
      <c r="J252" s="2001"/>
      <c r="K252" s="2001"/>
      <c r="L252" s="2001"/>
      <c r="M252" s="2001"/>
      <c r="N252" s="2002"/>
      <c r="O252" s="1708"/>
      <c r="P252" s="1708"/>
    </row>
    <row r="253" spans="2:16" ht="28.5" customHeight="1">
      <c r="B253" s="347" t="s">
        <v>2477</v>
      </c>
      <c r="C253" s="1558" t="s">
        <v>2660</v>
      </c>
      <c r="D253" s="1558"/>
      <c r="E253" s="1410"/>
      <c r="F253" s="1559" t="s">
        <v>1666</v>
      </c>
      <c r="G253" s="1561"/>
      <c r="H253" s="1589"/>
      <c r="I253" s="2000"/>
      <c r="J253" s="2001"/>
      <c r="K253" s="2001"/>
      <c r="L253" s="2001"/>
      <c r="M253" s="2001"/>
      <c r="N253" s="2002"/>
      <c r="O253" s="1708"/>
      <c r="P253" s="1708"/>
    </row>
    <row r="254" spans="2:16" ht="23.25" customHeight="1">
      <c r="B254" s="347" t="s">
        <v>2481</v>
      </c>
      <c r="C254" s="1558" t="s">
        <v>2661</v>
      </c>
      <c r="D254" s="1558"/>
      <c r="E254" s="1410"/>
      <c r="F254" s="1559" t="s">
        <v>1385</v>
      </c>
      <c r="G254" s="1561"/>
      <c r="H254" s="1589"/>
      <c r="I254" s="2000"/>
      <c r="J254" s="2001"/>
      <c r="K254" s="2001"/>
      <c r="L254" s="2001"/>
      <c r="M254" s="2001"/>
      <c r="N254" s="2002"/>
      <c r="O254" s="1708"/>
      <c r="P254" s="1708"/>
    </row>
    <row r="255" spans="2:16" ht="23.25" customHeight="1">
      <c r="B255" s="351"/>
      <c r="C255" s="1558" t="s">
        <v>2561</v>
      </c>
      <c r="D255" s="1558"/>
      <c r="E255" s="1410"/>
      <c r="F255" s="1559" t="s">
        <v>2662</v>
      </c>
      <c r="G255" s="1561"/>
      <c r="H255" s="1700"/>
      <c r="I255" s="1811"/>
      <c r="J255" s="1812"/>
      <c r="K255" s="1812"/>
      <c r="L255" s="1812"/>
      <c r="M255" s="1812"/>
      <c r="N255" s="1813"/>
      <c r="O255" s="1708"/>
      <c r="P255" s="1755"/>
    </row>
    <row r="256" spans="2:16" ht="52.5" customHeight="1">
      <c r="B256" s="770" t="s">
        <v>2663</v>
      </c>
      <c r="C256" s="1464" t="s">
        <v>2664</v>
      </c>
      <c r="D256" s="1464"/>
      <c r="E256" s="1464"/>
      <c r="F256" s="1464"/>
      <c r="G256" s="353" t="s">
        <v>2665</v>
      </c>
      <c r="H256" s="322" t="s">
        <v>2516</v>
      </c>
      <c r="I256" s="1814"/>
      <c r="J256" s="1815"/>
      <c r="K256" s="1815"/>
      <c r="L256" s="1815"/>
      <c r="M256" s="1815"/>
      <c r="N256" s="1816"/>
      <c r="O256" s="354" t="s">
        <v>1475</v>
      </c>
      <c r="P256" s="342"/>
    </row>
    <row r="257" spans="1:16" ht="35.25" customHeight="1">
      <c r="B257" s="351" t="s">
        <v>2666</v>
      </c>
      <c r="C257" s="1414" t="s">
        <v>1669</v>
      </c>
      <c r="D257" s="1414"/>
      <c r="E257" s="1414"/>
      <c r="F257" s="353" t="s">
        <v>1385</v>
      </c>
      <c r="G257" s="1818" t="s">
        <v>2516</v>
      </c>
      <c r="H257" s="1808"/>
      <c r="I257" s="1809"/>
      <c r="J257" s="1809"/>
      <c r="K257" s="1809"/>
      <c r="L257" s="1809"/>
      <c r="M257" s="1809"/>
      <c r="N257" s="1810"/>
      <c r="O257" s="1708" t="s">
        <v>1475</v>
      </c>
      <c r="P257" s="1708"/>
    </row>
    <row r="258" spans="1:16" ht="33" customHeight="1">
      <c r="A258" s="611"/>
      <c r="B258" s="294" t="s">
        <v>394</v>
      </c>
      <c r="C258" s="1414" t="s">
        <v>1671</v>
      </c>
      <c r="D258" s="1414"/>
      <c r="E258" s="1415"/>
      <c r="F258" s="353" t="s">
        <v>1496</v>
      </c>
      <c r="G258" s="1454"/>
      <c r="H258" s="1811"/>
      <c r="I258" s="1812"/>
      <c r="J258" s="1812"/>
      <c r="K258" s="1812"/>
      <c r="L258" s="1812"/>
      <c r="M258" s="1812"/>
      <c r="N258" s="1813"/>
      <c r="O258" s="1708"/>
      <c r="P258" s="1708"/>
    </row>
    <row r="259" spans="1:16" ht="26.25" customHeight="1">
      <c r="B259" s="355" t="s">
        <v>2667</v>
      </c>
      <c r="C259" s="1414" t="s">
        <v>1672</v>
      </c>
      <c r="D259" s="1414"/>
      <c r="E259" s="1414"/>
      <c r="F259" s="1414"/>
      <c r="G259" s="1414"/>
      <c r="H259" s="1414"/>
      <c r="I259" s="1414"/>
      <c r="J259" s="1414"/>
      <c r="K259" s="1414"/>
      <c r="L259" s="1414"/>
      <c r="M259" s="1414"/>
      <c r="N259" s="1562"/>
      <c r="O259" s="1708"/>
      <c r="P259" s="1708"/>
    </row>
    <row r="260" spans="1:16" ht="27" customHeight="1">
      <c r="B260" s="356" t="s">
        <v>2465</v>
      </c>
      <c r="C260" s="1414" t="s">
        <v>1673</v>
      </c>
      <c r="D260" s="1414"/>
      <c r="E260" s="1415"/>
      <c r="F260" s="353" t="s">
        <v>1385</v>
      </c>
      <c r="G260" s="216" t="s">
        <v>2516</v>
      </c>
      <c r="H260" s="1804"/>
      <c r="I260" s="1805"/>
      <c r="J260" s="1805"/>
      <c r="K260" s="1805"/>
      <c r="L260" s="1805"/>
      <c r="M260" s="1805"/>
      <c r="N260" s="1806"/>
      <c r="O260" s="1708"/>
      <c r="P260" s="1708"/>
    </row>
    <row r="261" spans="1:16" ht="27" customHeight="1">
      <c r="B261" s="205" t="s">
        <v>2472</v>
      </c>
      <c r="C261" s="1414" t="s">
        <v>1675</v>
      </c>
      <c r="D261" s="1414"/>
      <c r="E261" s="1414"/>
      <c r="F261" s="353" t="s">
        <v>1385</v>
      </c>
      <c r="G261" s="216" t="s">
        <v>2516</v>
      </c>
      <c r="H261" s="1804"/>
      <c r="I261" s="1805"/>
      <c r="J261" s="1805"/>
      <c r="K261" s="1805"/>
      <c r="L261" s="1805"/>
      <c r="M261" s="1805"/>
      <c r="N261" s="1806"/>
      <c r="O261" s="1708"/>
      <c r="P261" s="1708"/>
    </row>
    <row r="262" spans="1:16" ht="49.5" customHeight="1">
      <c r="B262" s="205" t="s">
        <v>2475</v>
      </c>
      <c r="C262" s="1414" t="s">
        <v>1677</v>
      </c>
      <c r="D262" s="1414"/>
      <c r="E262" s="1415"/>
      <c r="F262" s="353" t="s">
        <v>1385</v>
      </c>
      <c r="G262" s="216" t="s">
        <v>2516</v>
      </c>
      <c r="H262" s="1804"/>
      <c r="I262" s="1805"/>
      <c r="J262" s="1805"/>
      <c r="K262" s="1805"/>
      <c r="L262" s="1805"/>
      <c r="M262" s="1805"/>
      <c r="N262" s="1806"/>
      <c r="O262" s="1708"/>
      <c r="P262" s="1755"/>
    </row>
    <row r="263" spans="1:16" ht="33" customHeight="1">
      <c r="B263" s="355" t="s">
        <v>2668</v>
      </c>
      <c r="C263" s="1414" t="s">
        <v>2669</v>
      </c>
      <c r="D263" s="1414"/>
      <c r="E263" s="1414"/>
      <c r="F263" s="295" t="s">
        <v>1385</v>
      </c>
      <c r="G263" s="1818" t="s">
        <v>2516</v>
      </c>
      <c r="H263" s="1820"/>
      <c r="I263" s="1821"/>
      <c r="J263" s="1821"/>
      <c r="K263" s="1821"/>
      <c r="L263" s="1821"/>
      <c r="M263" s="1821"/>
      <c r="N263" s="1822"/>
      <c r="O263" s="1443" t="s">
        <v>2092</v>
      </c>
      <c r="P263" s="1443"/>
    </row>
    <row r="264" spans="1:16" ht="30" customHeight="1">
      <c r="B264" s="347" t="s">
        <v>2465</v>
      </c>
      <c r="C264" s="1414" t="s">
        <v>2670</v>
      </c>
      <c r="D264" s="1414"/>
      <c r="E264" s="1415"/>
      <c r="F264" s="257" t="s">
        <v>1385</v>
      </c>
      <c r="G264" s="1453"/>
      <c r="H264" s="1671"/>
      <c r="I264" s="1672"/>
      <c r="J264" s="1672"/>
      <c r="K264" s="1672"/>
      <c r="L264" s="1672"/>
      <c r="M264" s="1672"/>
      <c r="N264" s="1673"/>
      <c r="O264" s="1425"/>
      <c r="P264" s="1425"/>
    </row>
    <row r="265" spans="1:16" ht="30" customHeight="1">
      <c r="B265" s="347" t="s">
        <v>2472</v>
      </c>
      <c r="C265" s="1414" t="s">
        <v>2671</v>
      </c>
      <c r="D265" s="1414"/>
      <c r="E265" s="1415"/>
      <c r="F265" s="257" t="s">
        <v>1385</v>
      </c>
      <c r="G265" s="1453"/>
      <c r="H265" s="1671"/>
      <c r="I265" s="1672"/>
      <c r="J265" s="1672"/>
      <c r="K265" s="1672"/>
      <c r="L265" s="1672"/>
      <c r="M265" s="1672"/>
      <c r="N265" s="1673"/>
      <c r="O265" s="1425"/>
      <c r="P265" s="1425"/>
    </row>
    <row r="266" spans="1:16" ht="30" customHeight="1">
      <c r="B266" s="347" t="s">
        <v>2475</v>
      </c>
      <c r="C266" s="1414" t="s">
        <v>2672</v>
      </c>
      <c r="D266" s="1414"/>
      <c r="E266" s="1415"/>
      <c r="F266" s="257" t="s">
        <v>1385</v>
      </c>
      <c r="G266" s="1453"/>
      <c r="H266" s="1671"/>
      <c r="I266" s="1672"/>
      <c r="J266" s="1672"/>
      <c r="K266" s="1672"/>
      <c r="L266" s="1672"/>
      <c r="M266" s="1672"/>
      <c r="N266" s="1673"/>
      <c r="O266" s="1425"/>
      <c r="P266" s="1425"/>
    </row>
    <row r="267" spans="1:16" ht="42" customHeight="1">
      <c r="B267" s="492" t="s">
        <v>2477</v>
      </c>
      <c r="C267" s="2088" t="s">
        <v>2673</v>
      </c>
      <c r="D267" s="2088"/>
      <c r="E267" s="2220"/>
      <c r="F267" s="257" t="s">
        <v>1385</v>
      </c>
      <c r="G267" s="1819"/>
      <c r="H267" s="1674"/>
      <c r="I267" s="1675"/>
      <c r="J267" s="1675"/>
      <c r="K267" s="1675"/>
      <c r="L267" s="1675"/>
      <c r="M267" s="1675"/>
      <c r="N267" s="1676"/>
      <c r="O267" s="1444"/>
      <c r="P267" s="1444"/>
    </row>
    <row r="268" spans="1:16" ht="21.75" customHeight="1">
      <c r="B268" s="1416" t="s">
        <v>2674</v>
      </c>
      <c r="C268" s="1417"/>
      <c r="D268" s="1417"/>
      <c r="E268" s="1417"/>
      <c r="F268" s="1417"/>
      <c r="G268" s="1417"/>
      <c r="H268" s="1417"/>
      <c r="I268" s="1417"/>
      <c r="J268" s="1417"/>
      <c r="K268" s="1417"/>
      <c r="L268" s="1417"/>
      <c r="M268" s="1417"/>
      <c r="N268" s="1417"/>
      <c r="O268" s="1417"/>
      <c r="P268" s="1418"/>
    </row>
    <row r="269" spans="1:16" ht="33.75" customHeight="1">
      <c r="B269" s="207" t="s">
        <v>2675</v>
      </c>
      <c r="C269" s="1419" t="s">
        <v>2676</v>
      </c>
      <c r="D269" s="1419"/>
      <c r="E269" s="1419"/>
      <c r="F269" s="1419"/>
      <c r="G269" s="493" t="s">
        <v>1385</v>
      </c>
      <c r="H269" s="211" t="s">
        <v>2516</v>
      </c>
      <c r="I269" s="1663" t="s">
        <v>2677</v>
      </c>
      <c r="J269" s="1664"/>
      <c r="K269" s="1664"/>
      <c r="L269" s="1664"/>
      <c r="M269" s="1664"/>
      <c r="N269" s="1664"/>
      <c r="O269" s="1759" t="s">
        <v>2270</v>
      </c>
      <c r="P269" s="1759"/>
    </row>
    <row r="270" spans="1:16" ht="21.75" customHeight="1">
      <c r="B270" s="1427" t="s">
        <v>1687</v>
      </c>
      <c r="C270" s="1428"/>
      <c r="D270" s="1428"/>
      <c r="E270" s="1428"/>
      <c r="F270" s="1428"/>
      <c r="G270" s="1428"/>
      <c r="H270" s="1428"/>
      <c r="I270" s="1428"/>
      <c r="J270" s="1428"/>
      <c r="K270" s="1428"/>
      <c r="L270" s="1428"/>
      <c r="M270" s="1428"/>
      <c r="N270" s="1428"/>
      <c r="O270" s="1708"/>
      <c r="P270" s="1708"/>
    </row>
    <row r="271" spans="1:16" ht="63.6" customHeight="1">
      <c r="B271" s="358" t="s">
        <v>394</v>
      </c>
      <c r="C271" s="1450" t="s">
        <v>1688</v>
      </c>
      <c r="D271" s="1450"/>
      <c r="E271" s="1450"/>
      <c r="F271" s="1450"/>
      <c r="G271" s="359" t="s">
        <v>1385</v>
      </c>
      <c r="H271" s="2217" t="s">
        <v>2678</v>
      </c>
      <c r="I271" s="1808" t="s">
        <v>2679</v>
      </c>
      <c r="J271" s="1809"/>
      <c r="K271" s="1809"/>
      <c r="L271" s="1809"/>
      <c r="M271" s="1809"/>
      <c r="N271" s="1809"/>
      <c r="O271" s="1708"/>
      <c r="P271" s="1708"/>
    </row>
    <row r="272" spans="1:16" ht="36.75" customHeight="1">
      <c r="B272" s="205" t="s">
        <v>401</v>
      </c>
      <c r="C272" s="1414" t="s">
        <v>2680</v>
      </c>
      <c r="D272" s="1414"/>
      <c r="E272" s="1414"/>
      <c r="F272" s="1414"/>
      <c r="G272" s="1415"/>
      <c r="H272" s="2218"/>
      <c r="I272" s="2000"/>
      <c r="J272" s="2001"/>
      <c r="K272" s="2001"/>
      <c r="L272" s="2001"/>
      <c r="M272" s="2001"/>
      <c r="N272" s="2001"/>
      <c r="O272" s="1708"/>
      <c r="P272" s="1708"/>
    </row>
    <row r="273" spans="2:16" ht="39" customHeight="1">
      <c r="B273" s="198"/>
      <c r="C273" s="338" t="s">
        <v>2594</v>
      </c>
      <c r="D273" s="1450" t="s">
        <v>2681</v>
      </c>
      <c r="E273" s="1450"/>
      <c r="F273" s="1713" t="s">
        <v>1691</v>
      </c>
      <c r="G273" s="1715"/>
      <c r="H273" s="2218"/>
      <c r="I273" s="2000"/>
      <c r="J273" s="2001"/>
      <c r="K273" s="2001"/>
      <c r="L273" s="2001"/>
      <c r="M273" s="2001"/>
      <c r="N273" s="2001"/>
      <c r="O273" s="1708"/>
      <c r="P273" s="1708"/>
    </row>
    <row r="274" spans="2:16" ht="28.5" customHeight="1">
      <c r="B274" s="198"/>
      <c r="C274" s="294" t="s">
        <v>2595</v>
      </c>
      <c r="D274" s="1414" t="s">
        <v>2682</v>
      </c>
      <c r="E274" s="1415"/>
      <c r="F274" s="1714" t="s">
        <v>1693</v>
      </c>
      <c r="G274" s="1715"/>
      <c r="H274" s="2218"/>
      <c r="I274" s="2000"/>
      <c r="J274" s="2001"/>
      <c r="K274" s="2001"/>
      <c r="L274" s="2001"/>
      <c r="M274" s="2001"/>
      <c r="N274" s="2001"/>
      <c r="O274" s="1708"/>
      <c r="P274" s="1708"/>
    </row>
    <row r="275" spans="2:16" ht="28.5" customHeight="1">
      <c r="B275" s="198"/>
      <c r="C275" s="294" t="s">
        <v>2683</v>
      </c>
      <c r="D275" s="1414" t="s">
        <v>2684</v>
      </c>
      <c r="E275" s="1415"/>
      <c r="F275" s="1786" t="s">
        <v>1695</v>
      </c>
      <c r="G275" s="1786"/>
      <c r="H275" s="2218"/>
      <c r="I275" s="2000"/>
      <c r="J275" s="2001"/>
      <c r="K275" s="2001"/>
      <c r="L275" s="2001"/>
      <c r="M275" s="2001"/>
      <c r="N275" s="2001"/>
      <c r="O275" s="1708"/>
      <c r="P275" s="1708"/>
    </row>
    <row r="276" spans="2:16" ht="29.25" customHeight="1">
      <c r="B276" s="195"/>
      <c r="C276" s="294" t="s">
        <v>2685</v>
      </c>
      <c r="D276" s="1414" t="s">
        <v>2686</v>
      </c>
      <c r="E276" s="1414"/>
      <c r="F276" s="1713" t="s">
        <v>1695</v>
      </c>
      <c r="G276" s="1715"/>
      <c r="H276" s="2219"/>
      <c r="I276" s="1811"/>
      <c r="J276" s="1812"/>
      <c r="K276" s="1812"/>
      <c r="L276" s="1812"/>
      <c r="M276" s="1812"/>
      <c r="N276" s="1812"/>
      <c r="O276" s="1708"/>
      <c r="P276" s="1708"/>
    </row>
    <row r="277" spans="2:16" ht="90" customHeight="1">
      <c r="B277" s="358" t="s">
        <v>403</v>
      </c>
      <c r="C277" s="1414" t="s">
        <v>1697</v>
      </c>
      <c r="D277" s="1414"/>
      <c r="E277" s="1415"/>
      <c r="F277" s="1714" t="s">
        <v>2273</v>
      </c>
      <c r="G277" s="1715"/>
      <c r="H277" s="216" t="s">
        <v>1449</v>
      </c>
      <c r="I277" s="1814"/>
      <c r="J277" s="1815"/>
      <c r="K277" s="1815"/>
      <c r="L277" s="1815"/>
      <c r="M277" s="1815"/>
      <c r="N277" s="1815"/>
      <c r="O277" s="1755"/>
      <c r="P277" s="1755"/>
    </row>
    <row r="278" spans="2:16" ht="78" customHeight="1">
      <c r="B278" s="2215" t="s">
        <v>2687</v>
      </c>
      <c r="C278" s="1697" t="s">
        <v>1699</v>
      </c>
      <c r="D278" s="1697"/>
      <c r="E278" s="1697"/>
      <c r="F278" s="1697"/>
      <c r="G278" s="1698"/>
      <c r="H278" s="1833" t="s">
        <v>1700</v>
      </c>
      <c r="I278" s="1834"/>
      <c r="J278" s="1835"/>
      <c r="K278" s="1836" t="s">
        <v>1701</v>
      </c>
      <c r="L278" s="1837"/>
      <c r="M278" s="1837"/>
      <c r="N278" s="1838"/>
      <c r="O278" s="361" t="s">
        <v>2688</v>
      </c>
      <c r="P278" s="452" t="s">
        <v>2688</v>
      </c>
    </row>
    <row r="279" spans="2:16" ht="126.75" customHeight="1">
      <c r="B279" s="2216"/>
      <c r="C279" s="1831"/>
      <c r="D279" s="1831"/>
      <c r="E279" s="1831"/>
      <c r="F279" s="1831"/>
      <c r="G279" s="1832"/>
      <c r="H279" s="363" t="s">
        <v>1703</v>
      </c>
      <c r="I279" s="364" t="s">
        <v>1704</v>
      </c>
      <c r="J279" s="364" t="s">
        <v>2689</v>
      </c>
      <c r="K279" s="363" t="s">
        <v>1706</v>
      </c>
      <c r="L279" s="363" t="s">
        <v>1707</v>
      </c>
      <c r="M279" s="364" t="s">
        <v>1708</v>
      </c>
      <c r="N279" s="495" t="s">
        <v>1458</v>
      </c>
      <c r="O279" s="354" t="s">
        <v>1714</v>
      </c>
      <c r="P279" s="342"/>
    </row>
    <row r="280" spans="2:16" ht="21" customHeight="1">
      <c r="B280" s="366" t="s">
        <v>2465</v>
      </c>
      <c r="C280" s="1839" t="s">
        <v>1656</v>
      </c>
      <c r="D280" s="1839"/>
      <c r="E280" s="1839"/>
      <c r="F280" s="1839"/>
      <c r="G280" s="1839"/>
      <c r="H280" s="1839"/>
      <c r="I280" s="1839"/>
      <c r="J280" s="1839"/>
      <c r="K280" s="1839"/>
      <c r="L280" s="1839"/>
      <c r="M280" s="1839"/>
      <c r="N280" s="1840"/>
      <c r="O280" s="1841" t="s">
        <v>2690</v>
      </c>
      <c r="P280" s="1841" t="s">
        <v>2690</v>
      </c>
    </row>
    <row r="281" spans="2:16" ht="31.5" customHeight="1">
      <c r="B281" s="335" t="s">
        <v>2594</v>
      </c>
      <c r="C281" s="1844" t="s">
        <v>1712</v>
      </c>
      <c r="D281" s="1844"/>
      <c r="E281" s="1844"/>
      <c r="F281" s="1844"/>
      <c r="G281" s="1845"/>
      <c r="H281" s="369">
        <v>8</v>
      </c>
      <c r="I281" s="370">
        <v>33</v>
      </c>
      <c r="J281" s="771">
        <f t="shared" ref="J281:J300" si="0">MIN(H281/I281,1)</f>
        <v>0.24242424242424243</v>
      </c>
      <c r="K281" s="772">
        <v>9071</v>
      </c>
      <c r="L281" s="772">
        <v>26214</v>
      </c>
      <c r="M281" s="771">
        <f t="shared" ref="M281:M287" si="1">MIN(K281/L281,1)</f>
        <v>0.3460364690623331</v>
      </c>
      <c r="N281" s="496" t="s">
        <v>2691</v>
      </c>
      <c r="O281" s="1842"/>
      <c r="P281" s="1842"/>
    </row>
    <row r="282" spans="2:16" ht="24.75" customHeight="1">
      <c r="B282" s="335" t="s">
        <v>2595</v>
      </c>
      <c r="C282" s="1844" t="s">
        <v>2692</v>
      </c>
      <c r="D282" s="1844"/>
      <c r="E282" s="1844"/>
      <c r="F282" s="1844"/>
      <c r="G282" s="1845"/>
      <c r="H282" s="376" t="s">
        <v>92</v>
      </c>
      <c r="I282" s="376" t="s">
        <v>92</v>
      </c>
      <c r="J282" s="453" t="s">
        <v>92</v>
      </c>
      <c r="K282" s="772">
        <v>8987</v>
      </c>
      <c r="L282" s="772">
        <v>15303</v>
      </c>
      <c r="M282" s="771">
        <f t="shared" si="1"/>
        <v>0.58727046984251452</v>
      </c>
      <c r="N282" s="496"/>
      <c r="O282" s="1708" t="s">
        <v>1475</v>
      </c>
      <c r="P282" s="1708" t="s">
        <v>2693</v>
      </c>
    </row>
    <row r="283" spans="2:16" ht="29.25" customHeight="1">
      <c r="B283" s="335" t="s">
        <v>2683</v>
      </c>
      <c r="C283" s="1844" t="s">
        <v>2694</v>
      </c>
      <c r="D283" s="1844"/>
      <c r="E283" s="1845"/>
      <c r="F283" s="1789"/>
      <c r="G283" s="1846"/>
      <c r="H283" s="376" t="s">
        <v>92</v>
      </c>
      <c r="I283" s="376" t="s">
        <v>92</v>
      </c>
      <c r="J283" s="453" t="s">
        <v>92</v>
      </c>
      <c r="K283" s="376" t="s">
        <v>92</v>
      </c>
      <c r="L283" s="376" t="s">
        <v>92</v>
      </c>
      <c r="M283" s="453" t="s">
        <v>92</v>
      </c>
      <c r="N283" s="379"/>
      <c r="O283" s="1708"/>
      <c r="P283" s="1708"/>
    </row>
    <row r="284" spans="2:16" ht="20.25" customHeight="1">
      <c r="B284" s="380" t="s">
        <v>2472</v>
      </c>
      <c r="C284" s="1839" t="s">
        <v>2695</v>
      </c>
      <c r="D284" s="1839"/>
      <c r="E284" s="1839"/>
      <c r="F284" s="1839"/>
      <c r="G284" s="2144"/>
      <c r="H284" s="369">
        <v>6</v>
      </c>
      <c r="I284" s="370">
        <v>33</v>
      </c>
      <c r="J284" s="773">
        <f t="shared" si="0"/>
        <v>0.18181818181818182</v>
      </c>
      <c r="K284" s="772">
        <v>13933</v>
      </c>
      <c r="L284" s="772">
        <v>34718</v>
      </c>
      <c r="M284" s="771">
        <f t="shared" si="1"/>
        <v>0.40131920041477043</v>
      </c>
      <c r="N284" s="499"/>
      <c r="O284" s="1755"/>
      <c r="P284" s="1755"/>
    </row>
    <row r="285" spans="2:16" ht="15" customHeight="1">
      <c r="B285" s="380" t="s">
        <v>2475</v>
      </c>
      <c r="C285" s="1839" t="s">
        <v>2696</v>
      </c>
      <c r="D285" s="1839"/>
      <c r="E285" s="1839"/>
      <c r="F285" s="1839"/>
      <c r="G285" s="1839"/>
      <c r="H285" s="1839"/>
      <c r="I285" s="1839"/>
      <c r="J285" s="1839"/>
      <c r="K285" s="1839"/>
      <c r="L285" s="1839"/>
      <c r="M285" s="1839"/>
      <c r="N285" s="1840"/>
      <c r="O285" s="1841"/>
      <c r="P285" s="1841"/>
    </row>
    <row r="286" spans="2:16" ht="24.75" customHeight="1">
      <c r="B286" s="334" t="s">
        <v>2594</v>
      </c>
      <c r="C286" s="1844" t="s">
        <v>2697</v>
      </c>
      <c r="D286" s="1844"/>
      <c r="E286" s="1844"/>
      <c r="F286" s="1844"/>
      <c r="G286" s="1845"/>
      <c r="H286" s="369">
        <v>8</v>
      </c>
      <c r="I286" s="370">
        <v>33</v>
      </c>
      <c r="J286" s="771">
        <f t="shared" si="0"/>
        <v>0.24242424242424243</v>
      </c>
      <c r="K286" s="772">
        <v>19489</v>
      </c>
      <c r="L286" s="772">
        <v>42865</v>
      </c>
      <c r="M286" s="771">
        <f t="shared" si="1"/>
        <v>0.4546599790038493</v>
      </c>
      <c r="N286" s="500"/>
      <c r="O286" s="1843"/>
      <c r="P286" s="1843"/>
    </row>
    <row r="287" spans="2:16" ht="24.75" customHeight="1">
      <c r="B287" s="334" t="s">
        <v>2595</v>
      </c>
      <c r="C287" s="1844" t="s">
        <v>2698</v>
      </c>
      <c r="D287" s="1844"/>
      <c r="E287" s="1844"/>
      <c r="F287" s="1844"/>
      <c r="G287" s="368"/>
      <c r="H287" s="369">
        <v>6</v>
      </c>
      <c r="I287" s="370">
        <v>33</v>
      </c>
      <c r="J287" s="771">
        <f t="shared" si="0"/>
        <v>0.18181818181818182</v>
      </c>
      <c r="K287" s="772">
        <v>17855</v>
      </c>
      <c r="L287" s="772">
        <v>42963</v>
      </c>
      <c r="M287" s="771">
        <f t="shared" si="1"/>
        <v>0.41559015897400087</v>
      </c>
      <c r="N287" s="501"/>
      <c r="O287" s="1843"/>
      <c r="P287" s="1843"/>
    </row>
    <row r="288" spans="2:16" ht="24.75" customHeight="1">
      <c r="B288" s="334" t="s">
        <v>2683</v>
      </c>
      <c r="C288" s="1844" t="s">
        <v>2699</v>
      </c>
      <c r="D288" s="1844"/>
      <c r="E288" s="1844"/>
      <c r="F288" s="1844"/>
      <c r="G288" s="1845"/>
      <c r="H288" s="376" t="s">
        <v>92</v>
      </c>
      <c r="I288" s="376" t="s">
        <v>92</v>
      </c>
      <c r="J288" s="453" t="s">
        <v>92</v>
      </c>
      <c r="K288" s="376" t="s">
        <v>92</v>
      </c>
      <c r="L288" s="376" t="s">
        <v>92</v>
      </c>
      <c r="M288" s="453" t="s">
        <v>92</v>
      </c>
      <c r="N288" s="500"/>
      <c r="O288" s="1843"/>
      <c r="P288" s="1843"/>
    </row>
    <row r="289" spans="2:16" ht="18" customHeight="1">
      <c r="B289" s="380" t="s">
        <v>2477</v>
      </c>
      <c r="C289" s="1839" t="s">
        <v>2700</v>
      </c>
      <c r="D289" s="1839"/>
      <c r="E289" s="1839"/>
      <c r="F289" s="1839"/>
      <c r="G289" s="1839"/>
      <c r="H289" s="1839"/>
      <c r="I289" s="1839"/>
      <c r="J289" s="1839"/>
      <c r="K289" s="1839"/>
      <c r="L289" s="1839"/>
      <c r="M289" s="1839"/>
      <c r="N289" s="1840"/>
      <c r="O289" s="1843"/>
      <c r="P289" s="1843"/>
    </row>
    <row r="290" spans="2:16" ht="22.5" customHeight="1">
      <c r="B290" s="334" t="s">
        <v>2594</v>
      </c>
      <c r="C290" s="1844" t="s">
        <v>2701</v>
      </c>
      <c r="D290" s="1844"/>
      <c r="E290" s="1844"/>
      <c r="F290" s="1844"/>
      <c r="G290" s="1845"/>
      <c r="H290" s="369">
        <v>1</v>
      </c>
      <c r="I290" s="370">
        <v>33</v>
      </c>
      <c r="J290" s="771">
        <f t="shared" si="0"/>
        <v>3.0303030303030304E-2</v>
      </c>
      <c r="K290" s="772">
        <v>15154</v>
      </c>
      <c r="L290" s="772">
        <v>37219</v>
      </c>
      <c r="M290" s="771">
        <f t="shared" ref="M290" si="2">MIN(K290/L290,1)</f>
        <v>0.40715763454149762</v>
      </c>
      <c r="N290" s="502"/>
      <c r="O290" s="1843"/>
      <c r="P290" s="1843"/>
    </row>
    <row r="291" spans="2:16" ht="22.5" customHeight="1">
      <c r="B291" s="334" t="s">
        <v>2595</v>
      </c>
      <c r="C291" s="1844" t="s">
        <v>2702</v>
      </c>
      <c r="D291" s="1844"/>
      <c r="E291" s="1844"/>
      <c r="F291" s="1844"/>
      <c r="G291" s="1845"/>
      <c r="H291" s="376">
        <v>6</v>
      </c>
      <c r="I291" s="370">
        <v>33</v>
      </c>
      <c r="J291" s="771">
        <f t="shared" si="0"/>
        <v>0.18181818181818182</v>
      </c>
      <c r="K291" s="772">
        <v>19399</v>
      </c>
      <c r="L291" s="772">
        <v>42979</v>
      </c>
      <c r="M291" s="453" t="s">
        <v>92</v>
      </c>
      <c r="N291" s="500"/>
      <c r="O291" s="1843"/>
      <c r="P291" s="1843"/>
    </row>
    <row r="292" spans="2:16" ht="22.5" customHeight="1">
      <c r="B292" s="380" t="s">
        <v>2481</v>
      </c>
      <c r="C292" s="1839" t="s">
        <v>2703</v>
      </c>
      <c r="D292" s="1839"/>
      <c r="E292" s="1839"/>
      <c r="F292" s="1839"/>
      <c r="G292" s="2144"/>
      <c r="H292" s="369">
        <v>2</v>
      </c>
      <c r="I292" s="370">
        <v>28</v>
      </c>
      <c r="J292" s="771">
        <f t="shared" si="0"/>
        <v>7.1428571428571425E-2</v>
      </c>
      <c r="K292" s="772">
        <v>19257</v>
      </c>
      <c r="L292" s="772">
        <v>34438</v>
      </c>
      <c r="M292" s="771">
        <f t="shared" ref="M292" si="3">MIN(K292/L292,1)</f>
        <v>0.55917881410070269</v>
      </c>
      <c r="N292" s="502"/>
      <c r="O292" s="1843"/>
      <c r="P292" s="1843"/>
    </row>
    <row r="293" spans="2:16" ht="22.5" customHeight="1">
      <c r="B293" s="380" t="s">
        <v>2485</v>
      </c>
      <c r="C293" s="1839" t="s">
        <v>2704</v>
      </c>
      <c r="D293" s="1839"/>
      <c r="E293" s="1839"/>
      <c r="F293" s="1839"/>
      <c r="G293" s="2144"/>
      <c r="H293" s="376">
        <v>0</v>
      </c>
      <c r="I293" s="376">
        <v>4</v>
      </c>
      <c r="J293" s="771">
        <f t="shared" si="0"/>
        <v>0</v>
      </c>
      <c r="K293" s="376" t="s">
        <v>92</v>
      </c>
      <c r="L293" s="376" t="s">
        <v>92</v>
      </c>
      <c r="M293" s="453" t="s">
        <v>92</v>
      </c>
      <c r="N293" s="500"/>
      <c r="O293" s="1843"/>
      <c r="P293" s="1843"/>
    </row>
    <row r="294" spans="2:16" ht="22.5" customHeight="1">
      <c r="B294" s="380" t="s">
        <v>2489</v>
      </c>
      <c r="C294" s="1839" t="s">
        <v>2645</v>
      </c>
      <c r="D294" s="1839"/>
      <c r="E294" s="1839"/>
      <c r="F294" s="1839"/>
      <c r="G294" s="2144"/>
      <c r="H294" s="369">
        <v>8</v>
      </c>
      <c r="I294" s="370">
        <v>33</v>
      </c>
      <c r="J294" s="771">
        <f t="shared" si="0"/>
        <v>0.24242424242424243</v>
      </c>
      <c r="K294" s="772">
        <v>19416</v>
      </c>
      <c r="L294" s="772">
        <v>42967</v>
      </c>
      <c r="M294" s="771">
        <f t="shared" ref="M294:M295" si="4">MIN(K294/L294,1)</f>
        <v>0.45188167663555751</v>
      </c>
      <c r="N294" s="500"/>
      <c r="O294" s="1843"/>
      <c r="P294" s="1843"/>
    </row>
    <row r="295" spans="2:16" ht="22.5" customHeight="1">
      <c r="B295" s="380" t="s">
        <v>2492</v>
      </c>
      <c r="C295" s="1839" t="s">
        <v>2646</v>
      </c>
      <c r="D295" s="1839"/>
      <c r="E295" s="1839"/>
      <c r="F295" s="1839"/>
      <c r="G295" s="2144"/>
      <c r="H295" s="369">
        <v>7</v>
      </c>
      <c r="I295" s="370">
        <v>33</v>
      </c>
      <c r="J295" s="771">
        <f t="shared" si="0"/>
        <v>0.21212121212121213</v>
      </c>
      <c r="K295" s="772">
        <v>20222</v>
      </c>
      <c r="L295" s="772">
        <v>42967</v>
      </c>
      <c r="M295" s="771">
        <f t="shared" si="4"/>
        <v>0.4706402588032676</v>
      </c>
      <c r="N295" s="500"/>
      <c r="O295" s="1843"/>
      <c r="P295" s="1843"/>
    </row>
    <row r="296" spans="2:16" ht="18.75" customHeight="1">
      <c r="B296" s="380" t="s">
        <v>2594</v>
      </c>
      <c r="C296" s="1839" t="s">
        <v>2705</v>
      </c>
      <c r="D296" s="1839"/>
      <c r="E296" s="1839"/>
      <c r="F296" s="1839"/>
      <c r="G296" s="1839"/>
      <c r="H296" s="1839"/>
      <c r="I296" s="1839"/>
      <c r="J296" s="1839"/>
      <c r="K296" s="1839"/>
      <c r="L296" s="1839"/>
      <c r="M296" s="1839"/>
      <c r="N296" s="1840"/>
      <c r="O296" s="1843"/>
      <c r="P296" s="1843"/>
    </row>
    <row r="297" spans="2:16" ht="22.5" customHeight="1">
      <c r="B297" s="334" t="s">
        <v>2594</v>
      </c>
      <c r="C297" s="1851" t="s">
        <v>2706</v>
      </c>
      <c r="D297" s="1851"/>
      <c r="E297" s="1851"/>
      <c r="F297" s="1851"/>
      <c r="G297" s="1852"/>
      <c r="H297" s="376" t="s">
        <v>92</v>
      </c>
      <c r="I297" s="376" t="s">
        <v>92</v>
      </c>
      <c r="J297" s="453" t="s">
        <v>92</v>
      </c>
      <c r="K297" s="772">
        <v>3262</v>
      </c>
      <c r="L297" s="772">
        <v>5655</v>
      </c>
      <c r="M297" s="771">
        <f t="shared" ref="M297:M300" si="5">MIN(K297/L297,1)</f>
        <v>0.57683465959328029</v>
      </c>
      <c r="N297" s="502"/>
      <c r="O297" s="1843"/>
      <c r="P297" s="1843"/>
    </row>
    <row r="298" spans="2:16" ht="22.5" customHeight="1">
      <c r="B298" s="334" t="s">
        <v>2595</v>
      </c>
      <c r="C298" s="1851" t="s">
        <v>2707</v>
      </c>
      <c r="D298" s="1851"/>
      <c r="E298" s="1851"/>
      <c r="F298" s="1851"/>
      <c r="G298" s="1852"/>
      <c r="H298" s="369">
        <v>8</v>
      </c>
      <c r="I298" s="370">
        <v>33</v>
      </c>
      <c r="J298" s="771">
        <f t="shared" si="0"/>
        <v>0.24242424242424243</v>
      </c>
      <c r="K298" s="772">
        <v>24277</v>
      </c>
      <c r="L298" s="772">
        <v>48009</v>
      </c>
      <c r="M298" s="771">
        <f t="shared" si="5"/>
        <v>0.5056760190797559</v>
      </c>
      <c r="N298" s="500"/>
      <c r="O298" s="1843"/>
      <c r="P298" s="1843"/>
    </row>
    <row r="299" spans="2:16" ht="22.5" customHeight="1">
      <c r="B299" s="380" t="s">
        <v>2599</v>
      </c>
      <c r="C299" s="1839" t="s">
        <v>2649</v>
      </c>
      <c r="D299" s="1839"/>
      <c r="E299" s="1839"/>
      <c r="F299" s="1839"/>
      <c r="G299" s="2144"/>
      <c r="H299" s="376">
        <v>5</v>
      </c>
      <c r="I299" s="376">
        <v>33</v>
      </c>
      <c r="J299" s="771">
        <f t="shared" si="0"/>
        <v>0.15151515151515152</v>
      </c>
      <c r="K299" s="772">
        <v>14878</v>
      </c>
      <c r="L299" s="772">
        <v>42938</v>
      </c>
      <c r="M299" s="771">
        <f t="shared" si="5"/>
        <v>0.34649960408030184</v>
      </c>
      <c r="N299" s="500"/>
      <c r="O299" s="1843"/>
      <c r="P299" s="1843"/>
    </row>
    <row r="300" spans="2:16" ht="48" customHeight="1">
      <c r="B300" s="189" t="s">
        <v>2601</v>
      </c>
      <c r="C300" s="1414" t="s">
        <v>2708</v>
      </c>
      <c r="D300" s="1414"/>
      <c r="E300" s="1414"/>
      <c r="F300" s="1414"/>
      <c r="G300" s="1415"/>
      <c r="H300" s="386">
        <f>SUMIF(H281:H282,"&lt;&gt;")+ SUMIF(H284,"&lt;&gt;")+SUMIF(H286:H288,"&lt;&gt;")+SUMIF(H290:H295,"&lt;&gt;")+SUMIF(H297:H299,"&lt;&gt;")</f>
        <v>65</v>
      </c>
      <c r="I300" s="386">
        <f>SUMIF(I281:I282,"&lt;&gt;")+ SUMIF(I284,"&lt;&gt;")+SUMIF(I286:I288,"&lt;&gt;")+SUMIF(I290:I295,"&lt;&gt;")+SUMIF(I297:I299,"&lt;&gt;")</f>
        <v>362</v>
      </c>
      <c r="J300" s="771">
        <f t="shared" si="0"/>
        <v>0.17955801104972377</v>
      </c>
      <c r="K300" s="774">
        <f>SUMIF(K281:K282,"&lt;&gt;")+ SUMIF(K284,"&lt;&gt;")+SUMIF(K286:K288,"&lt;&gt;")+SUMIF(K290:K295,"&lt;&gt;")+SUMIF(K297:K299,"&lt;&gt;")</f>
        <v>205200</v>
      </c>
      <c r="L300" s="774">
        <f>SUMIF(L281:L282,"&lt;&gt;")+ SUMIF(L284,"&lt;&gt;")+SUMIF(L286:L288,"&lt;&gt;")+SUMIF(L290:L295,"&lt;&gt;")+SUMIF(L297:L299,"&lt;&gt;")</f>
        <v>459235</v>
      </c>
      <c r="M300" s="771">
        <f t="shared" si="5"/>
        <v>0.44683005432948275</v>
      </c>
      <c r="N300" s="775"/>
      <c r="O300" s="1843"/>
      <c r="P300" s="1843"/>
    </row>
    <row r="301" spans="2:16" ht="76.5" customHeight="1">
      <c r="B301" s="198" t="s">
        <v>707</v>
      </c>
      <c r="C301" s="1484" t="s">
        <v>2709</v>
      </c>
      <c r="D301" s="1484"/>
      <c r="E301" s="1484"/>
      <c r="F301" s="1484"/>
      <c r="G301" s="1485"/>
      <c r="H301" s="2209" t="s">
        <v>2710</v>
      </c>
      <c r="I301" s="3070"/>
      <c r="J301" s="3070"/>
      <c r="K301" s="3070"/>
      <c r="L301" s="3070"/>
      <c r="M301" s="3070"/>
      <c r="N301" s="3071"/>
      <c r="O301" s="375"/>
      <c r="P301" s="375"/>
    </row>
    <row r="302" spans="2:16" ht="76.5" customHeight="1">
      <c r="B302" s="505" t="s">
        <v>709</v>
      </c>
      <c r="C302" s="1445" t="s">
        <v>2711</v>
      </c>
      <c r="D302" s="1445"/>
      <c r="E302" s="1445"/>
      <c r="F302" s="1445"/>
      <c r="G302" s="1817"/>
      <c r="H302" s="3072"/>
      <c r="I302" s="3073"/>
      <c r="J302" s="3073"/>
      <c r="K302" s="3073"/>
      <c r="L302" s="3073"/>
      <c r="M302" s="3073"/>
      <c r="N302" s="3074"/>
      <c r="O302" s="387"/>
      <c r="P302" s="393"/>
    </row>
    <row r="303" spans="2:16" ht="24" customHeight="1">
      <c r="B303" s="1416" t="s">
        <v>2712</v>
      </c>
      <c r="C303" s="1417"/>
      <c r="D303" s="1417"/>
      <c r="E303" s="1417"/>
      <c r="F303" s="1417"/>
      <c r="G303" s="1417"/>
      <c r="H303" s="1417"/>
      <c r="I303" s="1417"/>
      <c r="J303" s="1417"/>
      <c r="K303" s="1417"/>
      <c r="L303" s="1417"/>
      <c r="M303" s="1417"/>
      <c r="N303" s="1417"/>
      <c r="O303" s="1417"/>
      <c r="P303" s="1418"/>
    </row>
    <row r="304" spans="2:16" ht="36" customHeight="1">
      <c r="B304" s="298" t="s">
        <v>2713</v>
      </c>
      <c r="C304" s="1419" t="s">
        <v>2714</v>
      </c>
      <c r="D304" s="1419"/>
      <c r="E304" s="1419"/>
      <c r="F304" s="1419"/>
      <c r="G304" s="1420"/>
      <c r="H304" s="1574" t="s">
        <v>1385</v>
      </c>
      <c r="I304" s="1685"/>
      <c r="J304" s="1575"/>
      <c r="K304" s="394" t="s">
        <v>2516</v>
      </c>
      <c r="L304" s="2203"/>
      <c r="M304" s="2204"/>
      <c r="N304" s="2205"/>
      <c r="O304" s="395" t="s">
        <v>1736</v>
      </c>
      <c r="P304" s="328"/>
    </row>
    <row r="305" spans="2:16" ht="24" customHeight="1">
      <c r="B305" s="227" t="s">
        <v>2715</v>
      </c>
      <c r="C305" s="1414" t="s">
        <v>2716</v>
      </c>
      <c r="D305" s="1414"/>
      <c r="E305" s="1414"/>
      <c r="F305" s="1414"/>
      <c r="G305" s="1415"/>
      <c r="H305" s="1574" t="s">
        <v>1385</v>
      </c>
      <c r="I305" s="1685"/>
      <c r="J305" s="1575"/>
      <c r="K305" s="1756" t="s">
        <v>2516</v>
      </c>
      <c r="L305" s="2194"/>
      <c r="M305" s="2195"/>
      <c r="N305" s="2196"/>
      <c r="O305" s="1708" t="s">
        <v>1754</v>
      </c>
      <c r="P305" s="1709"/>
    </row>
    <row r="306" spans="2:16" ht="24.75" customHeight="1">
      <c r="B306" s="195" t="s">
        <v>2465</v>
      </c>
      <c r="C306" s="1414" t="s">
        <v>2717</v>
      </c>
      <c r="D306" s="1414"/>
      <c r="E306" s="1414"/>
      <c r="F306" s="1414"/>
      <c r="G306" s="1415"/>
      <c r="H306" s="1574" t="s">
        <v>1520</v>
      </c>
      <c r="I306" s="1685"/>
      <c r="J306" s="1575"/>
      <c r="K306" s="1757"/>
      <c r="L306" s="2197"/>
      <c r="M306" s="2198"/>
      <c r="N306" s="2199"/>
      <c r="O306" s="1708"/>
      <c r="P306" s="1708"/>
    </row>
    <row r="307" spans="2:16" ht="40.5" customHeight="1">
      <c r="B307" s="198" t="s">
        <v>2472</v>
      </c>
      <c r="C307" s="1414" t="s">
        <v>2718</v>
      </c>
      <c r="D307" s="1414"/>
      <c r="E307" s="1414"/>
      <c r="F307" s="1414"/>
      <c r="G307" s="1415"/>
      <c r="H307" s="1574" t="s">
        <v>92</v>
      </c>
      <c r="I307" s="1685"/>
      <c r="J307" s="1575"/>
      <c r="K307" s="1758"/>
      <c r="L307" s="2206"/>
      <c r="M307" s="2207"/>
      <c r="N307" s="2208"/>
      <c r="O307" s="1708"/>
      <c r="P307" s="1708"/>
    </row>
    <row r="308" spans="2:16" ht="37.5" customHeight="1">
      <c r="B308" s="233" t="s">
        <v>2719</v>
      </c>
      <c r="C308" s="1414" t="s">
        <v>2720</v>
      </c>
      <c r="D308" s="1414"/>
      <c r="E308" s="1414"/>
      <c r="F308" s="1414"/>
      <c r="G308" s="1415"/>
      <c r="H308" s="1574" t="s">
        <v>1742</v>
      </c>
      <c r="I308" s="1685"/>
      <c r="J308" s="1575"/>
      <c r="K308" s="319" t="s">
        <v>2516</v>
      </c>
      <c r="L308" s="2191"/>
      <c r="M308" s="2192"/>
      <c r="N308" s="2193"/>
      <c r="O308" s="1708"/>
      <c r="P308" s="1708"/>
    </row>
    <row r="309" spans="2:16" ht="31.5" customHeight="1">
      <c r="B309" s="227" t="s">
        <v>2721</v>
      </c>
      <c r="C309" s="1414" t="s">
        <v>2722</v>
      </c>
      <c r="D309" s="1414"/>
      <c r="E309" s="1414"/>
      <c r="F309" s="1414"/>
      <c r="G309" s="1415"/>
      <c r="H309" s="1574" t="s">
        <v>1385</v>
      </c>
      <c r="I309" s="1685"/>
      <c r="J309" s="1575"/>
      <c r="K309" s="319" t="s">
        <v>2516</v>
      </c>
      <c r="L309" s="2191"/>
      <c r="M309" s="2192"/>
      <c r="N309" s="2193"/>
      <c r="O309" s="1708"/>
      <c r="P309" s="1755"/>
    </row>
    <row r="310" spans="2:16" ht="39" customHeight="1">
      <c r="B310" s="253" t="s">
        <v>2723</v>
      </c>
      <c r="C310" s="1414" t="s">
        <v>2724</v>
      </c>
      <c r="D310" s="1414"/>
      <c r="E310" s="1414"/>
      <c r="F310" s="1414"/>
      <c r="G310" s="1415"/>
      <c r="H310" s="1867" t="s">
        <v>1385</v>
      </c>
      <c r="I310" s="1868"/>
      <c r="J310" s="1869"/>
      <c r="K310" s="1756" t="s">
        <v>2516</v>
      </c>
      <c r="L310" s="2194"/>
      <c r="M310" s="2195"/>
      <c r="N310" s="2196"/>
      <c r="O310" s="1709" t="s">
        <v>2137</v>
      </c>
      <c r="P310" s="1709"/>
    </row>
    <row r="311" spans="2:16" ht="39" customHeight="1">
      <c r="B311" s="191" t="s">
        <v>2725</v>
      </c>
      <c r="C311" s="1414" t="s">
        <v>2726</v>
      </c>
      <c r="D311" s="1414"/>
      <c r="E311" s="1414"/>
      <c r="F311" s="1414"/>
      <c r="G311" s="1415"/>
      <c r="H311" s="1574" t="s">
        <v>1413</v>
      </c>
      <c r="I311" s="1685"/>
      <c r="J311" s="1575"/>
      <c r="K311" s="1757"/>
      <c r="L311" s="2197"/>
      <c r="M311" s="2198"/>
      <c r="N311" s="2199"/>
      <c r="O311" s="1708"/>
      <c r="P311" s="1708"/>
    </row>
    <row r="312" spans="2:16" ht="39" customHeight="1">
      <c r="B312" s="214" t="s">
        <v>2727</v>
      </c>
      <c r="C312" s="1414" t="s">
        <v>2728</v>
      </c>
      <c r="D312" s="1414"/>
      <c r="E312" s="1414"/>
      <c r="F312" s="1414"/>
      <c r="G312" s="1415"/>
      <c r="H312" s="1574" t="s">
        <v>2451</v>
      </c>
      <c r="I312" s="1685"/>
      <c r="J312" s="1575"/>
      <c r="K312" s="1757"/>
      <c r="L312" s="2197"/>
      <c r="M312" s="2198"/>
      <c r="N312" s="2199"/>
      <c r="O312" s="1708"/>
      <c r="P312" s="1708"/>
    </row>
    <row r="313" spans="2:16" ht="39" customHeight="1">
      <c r="B313" s="358" t="s">
        <v>2465</v>
      </c>
      <c r="C313" s="1414" t="s">
        <v>2729</v>
      </c>
      <c r="D313" s="1414"/>
      <c r="E313" s="1414"/>
      <c r="F313" s="1414"/>
      <c r="G313" s="1415"/>
      <c r="H313" s="1574" t="s">
        <v>2451</v>
      </c>
      <c r="I313" s="1685"/>
      <c r="J313" s="1575"/>
      <c r="K313" s="1757"/>
      <c r="L313" s="2197"/>
      <c r="M313" s="2198"/>
      <c r="N313" s="2199"/>
      <c r="O313" s="1708"/>
      <c r="P313" s="1755"/>
    </row>
    <row r="314" spans="2:16" ht="52.5" customHeight="1">
      <c r="B314" s="298" t="s">
        <v>2730</v>
      </c>
      <c r="C314" s="1414" t="s">
        <v>1749</v>
      </c>
      <c r="D314" s="1414"/>
      <c r="E314" s="1414"/>
      <c r="F314" s="1414"/>
      <c r="G314" s="1415"/>
      <c r="H314" s="1563" t="s">
        <v>1385</v>
      </c>
      <c r="I314" s="1655"/>
      <c r="J314" s="1564"/>
      <c r="K314" s="1757"/>
      <c r="L314" s="2197"/>
      <c r="M314" s="2198"/>
      <c r="N314" s="2199"/>
      <c r="O314" s="1443" t="s">
        <v>1754</v>
      </c>
      <c r="P314" s="1443"/>
    </row>
    <row r="315" spans="2:16" ht="32.25" customHeight="1">
      <c r="B315" s="266" t="s">
        <v>2465</v>
      </c>
      <c r="C315" s="1445" t="s">
        <v>2731</v>
      </c>
      <c r="D315" s="1445"/>
      <c r="E315" s="1445"/>
      <c r="F315" s="1445"/>
      <c r="G315" s="1817"/>
      <c r="H315" s="1574" t="s">
        <v>2732</v>
      </c>
      <c r="I315" s="1685"/>
      <c r="J315" s="1575"/>
      <c r="K315" s="1870"/>
      <c r="L315" s="2200"/>
      <c r="M315" s="2201"/>
      <c r="N315" s="2202"/>
      <c r="O315" s="1444"/>
      <c r="P315" s="1444"/>
    </row>
    <row r="316" spans="2:16" ht="21.75" customHeight="1">
      <c r="B316" s="1416" t="s">
        <v>2733</v>
      </c>
      <c r="C316" s="1417"/>
      <c r="D316" s="1417"/>
      <c r="E316" s="1417"/>
      <c r="F316" s="1417"/>
      <c r="G316" s="1417"/>
      <c r="H316" s="1417"/>
      <c r="I316" s="1417"/>
      <c r="J316" s="1417"/>
      <c r="K316" s="1417"/>
      <c r="L316" s="1417"/>
      <c r="M316" s="1417"/>
      <c r="N316" s="1417"/>
      <c r="O316" s="1417"/>
      <c r="P316" s="1418"/>
    </row>
    <row r="317" spans="2:16" ht="34.5" customHeight="1">
      <c r="B317" s="214" t="s">
        <v>2734</v>
      </c>
      <c r="C317" s="1660" t="s">
        <v>2735</v>
      </c>
      <c r="D317" s="1660"/>
      <c r="E317" s="1660"/>
      <c r="F317" s="1660"/>
      <c r="G317" s="1743"/>
      <c r="H317" s="1574" t="s">
        <v>1779</v>
      </c>
      <c r="I317" s="1685"/>
      <c r="J317" s="1685"/>
      <c r="K317" s="1885" t="s">
        <v>2516</v>
      </c>
      <c r="L317" s="2188"/>
      <c r="M317" s="2189"/>
      <c r="N317" s="2190"/>
      <c r="O317" s="1759" t="s">
        <v>1754</v>
      </c>
      <c r="P317" s="1759"/>
    </row>
    <row r="318" spans="2:16" ht="30.75" customHeight="1">
      <c r="B318" s="195" t="s">
        <v>2465</v>
      </c>
      <c r="C318" s="1414" t="s">
        <v>2736</v>
      </c>
      <c r="D318" s="1414"/>
      <c r="E318" s="1414"/>
      <c r="F318" s="1414"/>
      <c r="G318" s="1415"/>
      <c r="H318" s="1574" t="s">
        <v>1385</v>
      </c>
      <c r="I318" s="1685"/>
      <c r="J318" s="1575"/>
      <c r="K318" s="1757"/>
      <c r="L318" s="1691"/>
      <c r="M318" s="1692"/>
      <c r="N318" s="1693"/>
      <c r="O318" s="1708"/>
      <c r="P318" s="1708"/>
    </row>
    <row r="319" spans="2:16" ht="39" customHeight="1">
      <c r="B319" s="195" t="s">
        <v>2472</v>
      </c>
      <c r="C319" s="1414" t="s">
        <v>2737</v>
      </c>
      <c r="D319" s="1414"/>
      <c r="E319" s="1414"/>
      <c r="F319" s="1414"/>
      <c r="G319" s="1415"/>
      <c r="H319" s="1574" t="s">
        <v>2141</v>
      </c>
      <c r="I319" s="1685"/>
      <c r="J319" s="1575"/>
      <c r="K319" s="1757"/>
      <c r="L319" s="1691"/>
      <c r="M319" s="1692"/>
      <c r="N319" s="1693"/>
      <c r="O319" s="1708"/>
      <c r="P319" s="1708"/>
    </row>
    <row r="320" spans="2:16" ht="35.25" customHeight="1">
      <c r="B320" s="214" t="s">
        <v>2738</v>
      </c>
      <c r="C320" s="1414" t="s">
        <v>2739</v>
      </c>
      <c r="D320" s="1414"/>
      <c r="E320" s="1414"/>
      <c r="F320" s="1414"/>
      <c r="G320" s="1415"/>
      <c r="H320" s="1574" t="s">
        <v>1520</v>
      </c>
      <c r="I320" s="1685"/>
      <c r="J320" s="1575"/>
      <c r="K320" s="1757"/>
      <c r="L320" s="1983"/>
      <c r="M320" s="2049"/>
      <c r="N320" s="1984"/>
      <c r="O320" s="1708"/>
      <c r="P320" s="1708"/>
    </row>
    <row r="321" spans="1:16" ht="39" customHeight="1">
      <c r="B321" s="195" t="s">
        <v>2465</v>
      </c>
      <c r="C321" s="1414" t="s">
        <v>2740</v>
      </c>
      <c r="D321" s="1414"/>
      <c r="E321" s="1414"/>
      <c r="F321" s="1414"/>
      <c r="G321" s="1415"/>
      <c r="H321" s="1574" t="s">
        <v>92</v>
      </c>
      <c r="I321" s="1685"/>
      <c r="J321" s="1575"/>
      <c r="K321" s="1756" t="s">
        <v>2516</v>
      </c>
      <c r="L321" s="1576"/>
      <c r="M321" s="1577"/>
      <c r="N321" s="1690"/>
      <c r="O321" s="1708"/>
      <c r="P321" s="1708"/>
    </row>
    <row r="322" spans="1:16" ht="31.5" customHeight="1">
      <c r="B322" s="198" t="s">
        <v>2472</v>
      </c>
      <c r="C322" s="1414" t="s">
        <v>2741</v>
      </c>
      <c r="D322" s="1414"/>
      <c r="E322" s="1414"/>
      <c r="F322" s="1414"/>
      <c r="G322" s="1415"/>
      <c r="H322" s="1563" t="s">
        <v>1520</v>
      </c>
      <c r="I322" s="1655"/>
      <c r="J322" s="1564"/>
      <c r="K322" s="1757"/>
      <c r="L322" s="1983"/>
      <c r="M322" s="2049"/>
      <c r="N322" s="1984"/>
      <c r="O322" s="1755"/>
      <c r="P322" s="1755"/>
    </row>
    <row r="323" spans="1:16" ht="54" customHeight="1">
      <c r="B323" s="2182" t="s">
        <v>1761</v>
      </c>
      <c r="C323" s="2183"/>
      <c r="D323" s="2183"/>
      <c r="E323" s="2183"/>
      <c r="F323" s="2183"/>
      <c r="G323" s="2183"/>
      <c r="H323" s="2183"/>
      <c r="I323" s="2183"/>
      <c r="J323" s="2183"/>
      <c r="K323" s="2183"/>
      <c r="L323" s="2183"/>
      <c r="M323" s="2183"/>
      <c r="N323" s="2184"/>
      <c r="O323" s="375"/>
      <c r="P323" s="375"/>
    </row>
    <row r="324" spans="1:16" ht="112.5" customHeight="1">
      <c r="B324" s="508" t="s">
        <v>2742</v>
      </c>
      <c r="C324" s="1464" t="s">
        <v>1762</v>
      </c>
      <c r="D324" s="1464"/>
      <c r="E324" s="1464"/>
      <c r="F324" s="1464"/>
      <c r="G324" s="1464"/>
      <c r="H324" s="1464"/>
      <c r="I324" s="1464"/>
      <c r="J324" s="1464"/>
      <c r="K324" s="1464"/>
      <c r="L324" s="1464"/>
      <c r="M324" s="1464"/>
      <c r="N324" s="2185"/>
      <c r="O324" s="1709" t="s">
        <v>1736</v>
      </c>
      <c r="P324" s="1709"/>
    </row>
    <row r="325" spans="1:16" ht="42" customHeight="1">
      <c r="A325" s="611"/>
      <c r="B325" s="509" t="s">
        <v>2465</v>
      </c>
      <c r="C325" s="1464" t="s">
        <v>2453</v>
      </c>
      <c r="D325" s="1464"/>
      <c r="E325" s="1464"/>
      <c r="F325" s="1464"/>
      <c r="G325" s="1464"/>
      <c r="H325" s="1464"/>
      <c r="I325" s="1464"/>
      <c r="J325" s="1464"/>
      <c r="K325" s="1465"/>
      <c r="L325" s="1900" t="s">
        <v>1449</v>
      </c>
      <c r="M325" s="1576"/>
      <c r="N325" s="1690"/>
      <c r="O325" s="1708"/>
      <c r="P325" s="1708"/>
    </row>
    <row r="326" spans="1:16" ht="28.5" customHeight="1">
      <c r="A326" s="611"/>
      <c r="B326" s="397"/>
      <c r="C326" s="294" t="s">
        <v>418</v>
      </c>
      <c r="D326" s="1414" t="s">
        <v>1764</v>
      </c>
      <c r="E326" s="1414"/>
      <c r="F326" s="1414"/>
      <c r="G326" s="1414"/>
      <c r="H326" s="1414"/>
      <c r="I326" s="1415"/>
      <c r="J326" s="1574" t="s">
        <v>1765</v>
      </c>
      <c r="K326" s="1575"/>
      <c r="L326" s="1901"/>
      <c r="M326" s="1691"/>
      <c r="N326" s="1693"/>
      <c r="O326" s="1708"/>
      <c r="P326" s="1708"/>
    </row>
    <row r="327" spans="1:16" ht="28.5" customHeight="1">
      <c r="A327" s="611"/>
      <c r="B327" s="397"/>
      <c r="C327" s="397" t="s">
        <v>508</v>
      </c>
      <c r="D327" s="1414" t="s">
        <v>1766</v>
      </c>
      <c r="E327" s="1414"/>
      <c r="F327" s="1414"/>
      <c r="G327" s="1414"/>
      <c r="H327" s="1414"/>
      <c r="I327" s="1415"/>
      <c r="J327" s="1574">
        <v>0</v>
      </c>
      <c r="K327" s="1575"/>
      <c r="L327" s="1901"/>
      <c r="M327" s="1691"/>
      <c r="N327" s="1693"/>
      <c r="O327" s="1708"/>
      <c r="P327" s="1708"/>
    </row>
    <row r="328" spans="1:16" ht="28.5" customHeight="1">
      <c r="A328" s="611"/>
      <c r="B328" s="397"/>
      <c r="C328" s="397" t="s">
        <v>510</v>
      </c>
      <c r="D328" s="1414" t="s">
        <v>1767</v>
      </c>
      <c r="E328" s="1414"/>
      <c r="F328" s="1414"/>
      <c r="G328" s="1415"/>
      <c r="H328" s="2175" t="s">
        <v>1768</v>
      </c>
      <c r="I328" s="2176"/>
      <c r="J328" s="3054" t="s">
        <v>749</v>
      </c>
      <c r="K328" s="2176"/>
      <c r="L328" s="1901"/>
      <c r="M328" s="1691"/>
      <c r="N328" s="1693"/>
      <c r="O328" s="1708"/>
      <c r="P328" s="1708"/>
    </row>
    <row r="329" spans="1:16" ht="33.75" customHeight="1">
      <c r="A329" s="611"/>
      <c r="B329" s="397"/>
      <c r="C329" s="397"/>
      <c r="D329" s="1414" t="s">
        <v>1769</v>
      </c>
      <c r="E329" s="1414"/>
      <c r="F329" s="1414"/>
      <c r="G329" s="1414"/>
      <c r="H329" s="1559"/>
      <c r="I329" s="1560"/>
      <c r="J329" s="1559"/>
      <c r="K329" s="1561"/>
      <c r="L329" s="1901"/>
      <c r="M329" s="1691"/>
      <c r="N329" s="1693"/>
      <c r="O329" s="1708"/>
      <c r="P329" s="1708"/>
    </row>
    <row r="330" spans="1:16" ht="28.5" customHeight="1">
      <c r="A330" s="611"/>
      <c r="B330" s="397"/>
      <c r="C330" s="397" t="s">
        <v>512</v>
      </c>
      <c r="D330" s="1414" t="s">
        <v>1771</v>
      </c>
      <c r="E330" s="1414"/>
      <c r="F330" s="1414"/>
      <c r="G330" s="1414"/>
      <c r="H330" s="1414"/>
      <c r="I330" s="1415"/>
      <c r="J330" s="1574">
        <v>0</v>
      </c>
      <c r="K330" s="1575"/>
      <c r="L330" s="1901"/>
      <c r="M330" s="1691"/>
      <c r="N330" s="1693"/>
      <c r="O330" s="1708"/>
      <c r="P330" s="1708"/>
    </row>
    <row r="331" spans="1:16" ht="34.5" customHeight="1">
      <c r="A331" s="611"/>
      <c r="B331" s="509" t="s">
        <v>2472</v>
      </c>
      <c r="C331" s="1464" t="s">
        <v>1772</v>
      </c>
      <c r="D331" s="1464"/>
      <c r="E331" s="1464"/>
      <c r="F331" s="1464"/>
      <c r="G331" s="1464"/>
      <c r="H331" s="1464"/>
      <c r="I331" s="1464"/>
      <c r="J331" s="1464"/>
      <c r="K331" s="1465"/>
      <c r="L331" s="1901"/>
      <c r="M331" s="1691"/>
      <c r="N331" s="1693"/>
      <c r="O331" s="1708"/>
      <c r="P331" s="1708"/>
    </row>
    <row r="332" spans="1:16" ht="34.5" customHeight="1">
      <c r="A332" s="611"/>
      <c r="B332" s="397"/>
      <c r="C332" s="397" t="s">
        <v>418</v>
      </c>
      <c r="D332" s="1414" t="s">
        <v>1764</v>
      </c>
      <c r="E332" s="1414"/>
      <c r="F332" s="1414"/>
      <c r="G332" s="1414"/>
      <c r="H332" s="1414"/>
      <c r="I332" s="1415"/>
      <c r="J332" s="1563" t="s">
        <v>1765</v>
      </c>
      <c r="K332" s="1564"/>
      <c r="L332" s="1901"/>
      <c r="M332" s="1691"/>
      <c r="N332" s="1693"/>
      <c r="O332" s="1708"/>
      <c r="P332" s="1708"/>
    </row>
    <row r="333" spans="1:16" ht="28.5" customHeight="1">
      <c r="A333" s="611"/>
      <c r="B333" s="397"/>
      <c r="C333" s="397" t="s">
        <v>508</v>
      </c>
      <c r="D333" s="1414" t="s">
        <v>1766</v>
      </c>
      <c r="E333" s="1414"/>
      <c r="F333" s="1414"/>
      <c r="G333" s="1414"/>
      <c r="H333" s="1414"/>
      <c r="I333" s="1415"/>
      <c r="J333" s="1574">
        <v>0</v>
      </c>
      <c r="K333" s="1575"/>
      <c r="L333" s="1901"/>
      <c r="M333" s="1691"/>
      <c r="N333" s="1693"/>
      <c r="O333" s="1708"/>
      <c r="P333" s="1708"/>
    </row>
    <row r="334" spans="1:16" ht="28.5" customHeight="1">
      <c r="A334" s="611"/>
      <c r="B334" s="397"/>
      <c r="C334" s="397" t="s">
        <v>510</v>
      </c>
      <c r="D334" s="1414" t="s">
        <v>1767</v>
      </c>
      <c r="E334" s="1414"/>
      <c r="F334" s="1414"/>
      <c r="G334" s="1415"/>
      <c r="H334" s="2175" t="s">
        <v>1768</v>
      </c>
      <c r="I334" s="2176"/>
      <c r="J334" s="3054" t="s">
        <v>749</v>
      </c>
      <c r="K334" s="2176"/>
      <c r="L334" s="1901"/>
      <c r="M334" s="1691"/>
      <c r="N334" s="1693"/>
      <c r="O334" s="1708"/>
      <c r="P334" s="1708"/>
    </row>
    <row r="335" spans="1:16" ht="28.5" customHeight="1">
      <c r="A335" s="611"/>
      <c r="B335" s="510"/>
      <c r="C335" s="510"/>
      <c r="D335" s="511"/>
      <c r="E335" s="511"/>
      <c r="F335" s="511"/>
      <c r="G335" s="511"/>
      <c r="H335" s="2179"/>
      <c r="I335" s="2180"/>
      <c r="J335" s="2179"/>
      <c r="K335" s="2181"/>
      <c r="L335" s="1901"/>
      <c r="M335" s="1691"/>
      <c r="N335" s="1693"/>
      <c r="O335" s="1708"/>
      <c r="P335" s="1708"/>
    </row>
    <row r="336" spans="1:16" ht="28.5" customHeight="1">
      <c r="A336" s="611"/>
      <c r="B336" s="397"/>
      <c r="C336" s="397" t="s">
        <v>512</v>
      </c>
      <c r="D336" s="1414" t="s">
        <v>1774</v>
      </c>
      <c r="E336" s="1414"/>
      <c r="F336" s="1414"/>
      <c r="G336" s="1414"/>
      <c r="H336" s="1414"/>
      <c r="I336" s="1415"/>
      <c r="J336" s="1574">
        <v>0</v>
      </c>
      <c r="K336" s="1575"/>
      <c r="L336" s="1901"/>
      <c r="M336" s="1691"/>
      <c r="N336" s="1693"/>
      <c r="O336" s="1708"/>
      <c r="P336" s="1708"/>
    </row>
    <row r="337" spans="1:16" ht="39.75" customHeight="1">
      <c r="A337" s="611"/>
      <c r="B337" s="509" t="s">
        <v>2475</v>
      </c>
      <c r="C337" s="1464" t="s">
        <v>1775</v>
      </c>
      <c r="D337" s="1464"/>
      <c r="E337" s="1464"/>
      <c r="F337" s="1464"/>
      <c r="G337" s="1464"/>
      <c r="H337" s="1464"/>
      <c r="I337" s="1464"/>
      <c r="J337" s="1464"/>
      <c r="K337" s="1465"/>
      <c r="L337" s="1901"/>
      <c r="M337" s="1691"/>
      <c r="N337" s="1693"/>
      <c r="O337" s="1708"/>
      <c r="P337" s="1708"/>
    </row>
    <row r="338" spans="1:16" ht="28.5" customHeight="1">
      <c r="A338" s="611"/>
      <c r="B338" s="205"/>
      <c r="C338" s="397" t="s">
        <v>418</v>
      </c>
      <c r="D338" s="1414" t="s">
        <v>1764</v>
      </c>
      <c r="E338" s="1414"/>
      <c r="F338" s="1414"/>
      <c r="G338" s="1414"/>
      <c r="H338" s="1414"/>
      <c r="I338" s="1415"/>
      <c r="J338" s="1574" t="s">
        <v>1765</v>
      </c>
      <c r="K338" s="1575"/>
      <c r="L338" s="1901"/>
      <c r="M338" s="1691"/>
      <c r="N338" s="1693"/>
      <c r="O338" s="1708"/>
      <c r="P338" s="1708"/>
    </row>
    <row r="339" spans="1:16" ht="28.5" customHeight="1">
      <c r="A339" s="611"/>
      <c r="B339" s="205"/>
      <c r="C339" s="397" t="s">
        <v>508</v>
      </c>
      <c r="D339" s="1414" t="s">
        <v>1766</v>
      </c>
      <c r="E339" s="1414"/>
      <c r="F339" s="1414"/>
      <c r="G339" s="1414"/>
      <c r="H339" s="1414"/>
      <c r="I339" s="1415"/>
      <c r="J339" s="1574">
        <v>0</v>
      </c>
      <c r="K339" s="1575"/>
      <c r="L339" s="1901"/>
      <c r="M339" s="1691"/>
      <c r="N339" s="1693"/>
      <c r="O339" s="1708"/>
      <c r="P339" s="1708"/>
    </row>
    <row r="340" spans="1:16" ht="28.5" customHeight="1">
      <c r="A340" s="611"/>
      <c r="B340" s="198"/>
      <c r="C340" s="397" t="s">
        <v>510</v>
      </c>
      <c r="D340" s="1414" t="s">
        <v>1767</v>
      </c>
      <c r="E340" s="1414"/>
      <c r="F340" s="1414"/>
      <c r="G340" s="1415"/>
      <c r="H340" s="2175" t="s">
        <v>1768</v>
      </c>
      <c r="I340" s="2176"/>
      <c r="J340" s="3054" t="s">
        <v>749</v>
      </c>
      <c r="K340" s="2176"/>
      <c r="L340" s="1901"/>
      <c r="M340" s="1691"/>
      <c r="N340" s="1693"/>
      <c r="O340" s="1708"/>
      <c r="P340" s="1708"/>
    </row>
    <row r="341" spans="1:16" ht="28.5" customHeight="1">
      <c r="A341" s="611"/>
      <c r="B341" s="510"/>
      <c r="C341" s="510"/>
      <c r="D341" s="511"/>
      <c r="E341" s="511"/>
      <c r="F341" s="511"/>
      <c r="G341" s="511"/>
      <c r="H341" s="2179"/>
      <c r="I341" s="2181"/>
      <c r="J341" s="2180"/>
      <c r="K341" s="2181"/>
      <c r="L341" s="1901"/>
      <c r="M341" s="1691"/>
      <c r="N341" s="1693"/>
      <c r="O341" s="1708"/>
      <c r="P341" s="1708"/>
    </row>
    <row r="342" spans="1:16" ht="28.5" customHeight="1">
      <c r="A342" s="611"/>
      <c r="B342" s="205"/>
      <c r="C342" s="397" t="s">
        <v>512</v>
      </c>
      <c r="D342" s="1414" t="s">
        <v>1777</v>
      </c>
      <c r="E342" s="1414"/>
      <c r="F342" s="1414"/>
      <c r="G342" s="1414"/>
      <c r="H342" s="1414"/>
      <c r="I342" s="1415"/>
      <c r="J342" s="1574">
        <v>0</v>
      </c>
      <c r="K342" s="1575"/>
      <c r="L342" s="1901"/>
      <c r="M342" s="1691"/>
      <c r="N342" s="1693"/>
      <c r="O342" s="1708"/>
      <c r="P342" s="1708"/>
    </row>
    <row r="343" spans="1:16" ht="39.75" customHeight="1">
      <c r="A343" s="611"/>
      <c r="B343" s="189" t="s">
        <v>2477</v>
      </c>
      <c r="C343" s="1464" t="s">
        <v>1778</v>
      </c>
      <c r="D343" s="1464"/>
      <c r="E343" s="1464"/>
      <c r="F343" s="1464"/>
      <c r="G343" s="1464"/>
      <c r="H343" s="1464"/>
      <c r="I343" s="1464"/>
      <c r="J343" s="1464"/>
      <c r="K343" s="1465"/>
      <c r="L343" s="1901"/>
      <c r="M343" s="1691"/>
      <c r="N343" s="1693"/>
      <c r="O343" s="1708"/>
      <c r="P343" s="1708"/>
    </row>
    <row r="344" spans="1:16" ht="28.5" customHeight="1">
      <c r="A344" s="611"/>
      <c r="B344" s="205"/>
      <c r="C344" s="397" t="s">
        <v>418</v>
      </c>
      <c r="D344" s="1414" t="s">
        <v>1764</v>
      </c>
      <c r="E344" s="1414"/>
      <c r="F344" s="1414"/>
      <c r="G344" s="1414"/>
      <c r="H344" s="1414"/>
      <c r="I344" s="1415"/>
      <c r="J344" s="1574" t="s">
        <v>1765</v>
      </c>
      <c r="K344" s="1575"/>
      <c r="L344" s="1901"/>
      <c r="M344" s="1691"/>
      <c r="N344" s="1693"/>
      <c r="O344" s="1708"/>
      <c r="P344" s="1708"/>
    </row>
    <row r="345" spans="1:16" ht="28.5" customHeight="1">
      <c r="A345" s="611"/>
      <c r="B345" s="205"/>
      <c r="C345" s="397" t="s">
        <v>508</v>
      </c>
      <c r="D345" s="1414" t="s">
        <v>1766</v>
      </c>
      <c r="E345" s="1414"/>
      <c r="F345" s="1414"/>
      <c r="G345" s="1414"/>
      <c r="H345" s="1414"/>
      <c r="I345" s="1415"/>
      <c r="J345" s="1574">
        <v>0</v>
      </c>
      <c r="K345" s="1575"/>
      <c r="L345" s="1901"/>
      <c r="M345" s="1691"/>
      <c r="N345" s="1693"/>
      <c r="O345" s="1708"/>
      <c r="P345" s="1708"/>
    </row>
    <row r="346" spans="1:16" ht="28.5" customHeight="1">
      <c r="A346" s="611"/>
      <c r="B346" s="198"/>
      <c r="C346" s="397" t="s">
        <v>510</v>
      </c>
      <c r="D346" s="1414" t="s">
        <v>1767</v>
      </c>
      <c r="E346" s="1414"/>
      <c r="F346" s="1414"/>
      <c r="G346" s="1415"/>
      <c r="H346" s="2175" t="s">
        <v>1768</v>
      </c>
      <c r="I346" s="2176"/>
      <c r="J346" s="3054" t="s">
        <v>749</v>
      </c>
      <c r="K346" s="2176"/>
      <c r="L346" s="1901"/>
      <c r="M346" s="1691"/>
      <c r="N346" s="1693"/>
      <c r="O346" s="1708"/>
      <c r="P346" s="1708"/>
    </row>
    <row r="347" spans="1:16" ht="28.5" customHeight="1">
      <c r="A347" s="611"/>
      <c r="B347" s="510"/>
      <c r="C347" s="510"/>
      <c r="D347" s="511"/>
      <c r="E347" s="511"/>
      <c r="F347" s="511"/>
      <c r="G347" s="511"/>
      <c r="H347" s="2179"/>
      <c r="I347" s="2180"/>
      <c r="J347" s="2179"/>
      <c r="K347" s="2181"/>
      <c r="L347" s="1901"/>
      <c r="M347" s="1691"/>
      <c r="N347" s="1693"/>
      <c r="O347" s="1708"/>
      <c r="P347" s="1708"/>
    </row>
    <row r="348" spans="1:16" ht="28.5" customHeight="1">
      <c r="A348" s="611"/>
      <c r="B348" s="205"/>
      <c r="C348" s="397" t="s">
        <v>512</v>
      </c>
      <c r="D348" s="1414" t="s">
        <v>1781</v>
      </c>
      <c r="E348" s="1414"/>
      <c r="F348" s="1414"/>
      <c r="G348" s="1414"/>
      <c r="H348" s="1414"/>
      <c r="I348" s="1415"/>
      <c r="J348" s="1574">
        <v>0</v>
      </c>
      <c r="K348" s="1575"/>
      <c r="L348" s="1901"/>
      <c r="M348" s="1691"/>
      <c r="N348" s="1693"/>
      <c r="O348" s="1708"/>
      <c r="P348" s="1708"/>
    </row>
    <row r="349" spans="1:16" ht="39.75" customHeight="1">
      <c r="A349" s="611"/>
      <c r="B349" s="189" t="s">
        <v>2481</v>
      </c>
      <c r="C349" s="1464" t="s">
        <v>1782</v>
      </c>
      <c r="D349" s="1464"/>
      <c r="E349" s="1464"/>
      <c r="F349" s="1464"/>
      <c r="G349" s="1464"/>
      <c r="H349" s="1464"/>
      <c r="I349" s="1464"/>
      <c r="J349" s="1464"/>
      <c r="K349" s="1465"/>
      <c r="L349" s="1901"/>
      <c r="M349" s="1691"/>
      <c r="N349" s="1693"/>
      <c r="O349" s="1708"/>
      <c r="P349" s="1708"/>
    </row>
    <row r="350" spans="1:16" ht="28.5" customHeight="1">
      <c r="A350" s="611"/>
      <c r="B350" s="205"/>
      <c r="C350" s="398" t="s">
        <v>418</v>
      </c>
      <c r="D350" s="1414" t="s">
        <v>1764</v>
      </c>
      <c r="E350" s="1414"/>
      <c r="F350" s="1414"/>
      <c r="G350" s="1414"/>
      <c r="H350" s="1414"/>
      <c r="I350" s="1415"/>
      <c r="J350" s="1574" t="s">
        <v>1765</v>
      </c>
      <c r="K350" s="1575"/>
      <c r="L350" s="1901"/>
      <c r="M350" s="1691"/>
      <c r="N350" s="1693"/>
      <c r="O350" s="1708"/>
      <c r="P350" s="1708"/>
    </row>
    <row r="351" spans="1:16" ht="28.5" customHeight="1">
      <c r="A351" s="611"/>
      <c r="B351" s="205"/>
      <c r="C351" s="397" t="s">
        <v>508</v>
      </c>
      <c r="D351" s="1414" t="s">
        <v>1766</v>
      </c>
      <c r="E351" s="1414"/>
      <c r="F351" s="1414"/>
      <c r="G351" s="1414"/>
      <c r="H351" s="1414"/>
      <c r="I351" s="1415"/>
      <c r="J351" s="1574">
        <v>0</v>
      </c>
      <c r="K351" s="1575"/>
      <c r="L351" s="1901"/>
      <c r="M351" s="1691"/>
      <c r="N351" s="1693"/>
      <c r="O351" s="1708"/>
      <c r="P351" s="1708"/>
    </row>
    <row r="352" spans="1:16" ht="28.5" customHeight="1">
      <c r="A352" s="611"/>
      <c r="B352" s="198"/>
      <c r="C352" s="397" t="s">
        <v>510</v>
      </c>
      <c r="D352" s="1414" t="s">
        <v>1767</v>
      </c>
      <c r="E352" s="1414"/>
      <c r="F352" s="1414"/>
      <c r="G352" s="1415"/>
      <c r="H352" s="2175" t="s">
        <v>1768</v>
      </c>
      <c r="I352" s="2176"/>
      <c r="J352" s="3054" t="s">
        <v>749</v>
      </c>
      <c r="K352" s="2176"/>
      <c r="L352" s="1901"/>
      <c r="M352" s="1691"/>
      <c r="N352" s="1693"/>
      <c r="O352" s="1708"/>
      <c r="P352" s="1708"/>
    </row>
    <row r="353" spans="1:16" ht="28.5" customHeight="1">
      <c r="A353" s="611"/>
      <c r="B353" s="510"/>
      <c r="C353" s="510"/>
      <c r="D353" s="511"/>
      <c r="E353" s="511"/>
      <c r="F353" s="511"/>
      <c r="G353" s="511"/>
      <c r="H353" s="2179"/>
      <c r="I353" s="2181"/>
      <c r="J353" s="2180"/>
      <c r="K353" s="2181"/>
      <c r="L353" s="1901"/>
      <c r="M353" s="1691"/>
      <c r="N353" s="1693"/>
      <c r="O353" s="1708"/>
      <c r="P353" s="1708"/>
    </row>
    <row r="354" spans="1:16" ht="28.5" customHeight="1">
      <c r="A354" s="611"/>
      <c r="B354" s="205"/>
      <c r="C354" s="397" t="s">
        <v>512</v>
      </c>
      <c r="D354" s="1414" t="s">
        <v>1781</v>
      </c>
      <c r="E354" s="1414"/>
      <c r="F354" s="1414"/>
      <c r="G354" s="1414"/>
      <c r="H354" s="1414"/>
      <c r="I354" s="1415"/>
      <c r="J354" s="1574">
        <v>0</v>
      </c>
      <c r="K354" s="1575"/>
      <c r="L354" s="1901"/>
      <c r="M354" s="1691"/>
      <c r="N354" s="1693"/>
      <c r="O354" s="1708"/>
      <c r="P354" s="1708"/>
    </row>
    <row r="355" spans="1:16" ht="25.5" customHeight="1">
      <c r="A355" s="611"/>
      <c r="B355" s="205" t="s">
        <v>2485</v>
      </c>
      <c r="C355" s="1414" t="s">
        <v>1548</v>
      </c>
      <c r="D355" s="1414"/>
      <c r="E355" s="1414"/>
      <c r="F355" s="1414"/>
      <c r="G355" s="1414"/>
      <c r="H355" s="1414"/>
      <c r="I355" s="1414"/>
      <c r="J355" s="1414"/>
      <c r="K355" s="1415"/>
      <c r="L355" s="1901"/>
      <c r="M355" s="1691"/>
      <c r="N355" s="1693"/>
      <c r="O355" s="1708"/>
      <c r="P355" s="1708"/>
    </row>
    <row r="356" spans="1:16" ht="28.5" customHeight="1">
      <c r="A356" s="611"/>
      <c r="B356" s="205"/>
      <c r="C356" s="398" t="s">
        <v>418</v>
      </c>
      <c r="D356" s="1414" t="s">
        <v>1764</v>
      </c>
      <c r="E356" s="1414"/>
      <c r="F356" s="1414"/>
      <c r="G356" s="1414"/>
      <c r="H356" s="1414"/>
      <c r="I356" s="1415"/>
      <c r="J356" s="1574" t="s">
        <v>1765</v>
      </c>
      <c r="K356" s="1575"/>
      <c r="L356" s="1901"/>
      <c r="M356" s="1691"/>
      <c r="N356" s="1693"/>
      <c r="O356" s="1708"/>
      <c r="P356" s="1708"/>
    </row>
    <row r="357" spans="1:16" ht="28.5" customHeight="1">
      <c r="A357" s="611"/>
      <c r="B357" s="205"/>
      <c r="C357" s="397" t="s">
        <v>508</v>
      </c>
      <c r="D357" s="1414" t="s">
        <v>1766</v>
      </c>
      <c r="E357" s="1414"/>
      <c r="F357" s="1414"/>
      <c r="G357" s="1414"/>
      <c r="H357" s="1414"/>
      <c r="I357" s="1415"/>
      <c r="J357" s="1574">
        <v>0</v>
      </c>
      <c r="K357" s="1575"/>
      <c r="L357" s="1901"/>
      <c r="M357" s="1691"/>
      <c r="N357" s="1693"/>
      <c r="O357" s="1708"/>
      <c r="P357" s="1708"/>
    </row>
    <row r="358" spans="1:16" ht="28.5" customHeight="1">
      <c r="A358" s="611"/>
      <c r="B358" s="205"/>
      <c r="C358" s="397" t="s">
        <v>510</v>
      </c>
      <c r="D358" s="1414" t="s">
        <v>1767</v>
      </c>
      <c r="E358" s="1414"/>
      <c r="F358" s="1414"/>
      <c r="G358" s="1415"/>
      <c r="H358" s="2175" t="s">
        <v>1768</v>
      </c>
      <c r="I358" s="2176"/>
      <c r="J358" s="3054" t="s">
        <v>749</v>
      </c>
      <c r="K358" s="2176"/>
      <c r="L358" s="1901"/>
      <c r="M358" s="1691"/>
      <c r="N358" s="1693"/>
      <c r="O358" s="1708"/>
      <c r="P358" s="1708"/>
    </row>
    <row r="359" spans="1:16" ht="28.5" customHeight="1">
      <c r="A359" s="611"/>
      <c r="B359" s="510"/>
      <c r="C359" s="510"/>
      <c r="D359" s="511"/>
      <c r="E359" s="511"/>
      <c r="F359" s="511"/>
      <c r="G359" s="511"/>
      <c r="H359" s="2179"/>
      <c r="I359" s="2181"/>
      <c r="J359" s="2180"/>
      <c r="K359" s="2181"/>
      <c r="L359" s="1901"/>
      <c r="M359" s="1691"/>
      <c r="N359" s="1693"/>
      <c r="O359" s="1708"/>
      <c r="P359" s="1708"/>
    </row>
    <row r="360" spans="1:16" ht="28.5" customHeight="1">
      <c r="A360" s="611"/>
      <c r="B360" s="205"/>
      <c r="C360" s="397" t="s">
        <v>512</v>
      </c>
      <c r="D360" s="1414" t="s">
        <v>1785</v>
      </c>
      <c r="E360" s="1414"/>
      <c r="F360" s="1414"/>
      <c r="G360" s="1414"/>
      <c r="H360" s="1414"/>
      <c r="I360" s="1415"/>
      <c r="J360" s="1574">
        <v>0</v>
      </c>
      <c r="K360" s="1575"/>
      <c r="L360" s="1901"/>
      <c r="M360" s="1691"/>
      <c r="N360" s="1693"/>
      <c r="O360" s="1708"/>
      <c r="P360" s="1708"/>
    </row>
    <row r="361" spans="1:16" ht="25.5" customHeight="1">
      <c r="A361" s="611"/>
      <c r="B361" s="205" t="s">
        <v>2489</v>
      </c>
      <c r="C361" s="1414" t="s">
        <v>1549</v>
      </c>
      <c r="D361" s="1414"/>
      <c r="E361" s="1414"/>
      <c r="F361" s="1414"/>
      <c r="G361" s="1414"/>
      <c r="H361" s="1414"/>
      <c r="I361" s="1414"/>
      <c r="J361" s="1414"/>
      <c r="K361" s="1415"/>
      <c r="L361" s="1901"/>
      <c r="M361" s="1691"/>
      <c r="N361" s="1693"/>
      <c r="O361" s="1708"/>
      <c r="P361" s="1708"/>
    </row>
    <row r="362" spans="1:16" ht="28.5" customHeight="1">
      <c r="A362" s="611"/>
      <c r="B362" s="205"/>
      <c r="C362" s="398" t="s">
        <v>418</v>
      </c>
      <c r="D362" s="1414" t="s">
        <v>1764</v>
      </c>
      <c r="E362" s="1414"/>
      <c r="F362" s="1414"/>
      <c r="G362" s="1414"/>
      <c r="H362" s="1414"/>
      <c r="I362" s="1415"/>
      <c r="J362" s="1574" t="s">
        <v>1765</v>
      </c>
      <c r="K362" s="1575"/>
      <c r="L362" s="1901"/>
      <c r="M362" s="1691"/>
      <c r="N362" s="1693"/>
      <c r="O362" s="1708"/>
      <c r="P362" s="1708"/>
    </row>
    <row r="363" spans="1:16" ht="28.5" customHeight="1">
      <c r="A363" s="611"/>
      <c r="B363" s="205"/>
      <c r="C363" s="397" t="s">
        <v>508</v>
      </c>
      <c r="D363" s="1414" t="s">
        <v>1766</v>
      </c>
      <c r="E363" s="1414"/>
      <c r="F363" s="1414"/>
      <c r="G363" s="1414"/>
      <c r="H363" s="1414"/>
      <c r="I363" s="1415"/>
      <c r="J363" s="1574">
        <v>0</v>
      </c>
      <c r="K363" s="1575"/>
      <c r="L363" s="1901"/>
      <c r="M363" s="1691"/>
      <c r="N363" s="1693"/>
      <c r="O363" s="1708"/>
      <c r="P363" s="1708"/>
    </row>
    <row r="364" spans="1:16" ht="28.5" customHeight="1">
      <c r="A364" s="611"/>
      <c r="B364" s="205"/>
      <c r="C364" s="397" t="s">
        <v>510</v>
      </c>
      <c r="D364" s="1414" t="s">
        <v>1767</v>
      </c>
      <c r="E364" s="1414"/>
      <c r="F364" s="1414"/>
      <c r="G364" s="1415"/>
      <c r="H364" s="2175" t="s">
        <v>1768</v>
      </c>
      <c r="I364" s="2176"/>
      <c r="J364" s="3054" t="s">
        <v>749</v>
      </c>
      <c r="K364" s="2176"/>
      <c r="L364" s="1901"/>
      <c r="M364" s="1691"/>
      <c r="N364" s="1693"/>
      <c r="O364" s="1708"/>
      <c r="P364" s="1708"/>
    </row>
    <row r="365" spans="1:16" ht="28.5" customHeight="1">
      <c r="A365" s="611"/>
      <c r="B365" s="510"/>
      <c r="C365" s="510"/>
      <c r="D365" s="511"/>
      <c r="E365" s="511"/>
      <c r="F365" s="511"/>
      <c r="G365" s="511"/>
      <c r="H365" s="2179"/>
      <c r="I365" s="2181"/>
      <c r="J365" s="2180"/>
      <c r="K365" s="2181"/>
      <c r="L365" s="1901"/>
      <c r="M365" s="1691"/>
      <c r="N365" s="1693"/>
      <c r="O365" s="1708"/>
      <c r="P365" s="1708"/>
    </row>
    <row r="366" spans="1:16" ht="28.5" customHeight="1">
      <c r="A366" s="611"/>
      <c r="B366" s="205"/>
      <c r="C366" s="397" t="s">
        <v>512</v>
      </c>
      <c r="D366" s="1414" t="s">
        <v>1787</v>
      </c>
      <c r="E366" s="1414"/>
      <c r="F366" s="1414"/>
      <c r="G366" s="1414"/>
      <c r="H366" s="1414"/>
      <c r="I366" s="1415"/>
      <c r="J366" s="1574">
        <v>0</v>
      </c>
      <c r="K366" s="1575"/>
      <c r="L366" s="1901"/>
      <c r="M366" s="1691"/>
      <c r="N366" s="1693"/>
      <c r="O366" s="1708"/>
      <c r="P366" s="1708"/>
    </row>
    <row r="367" spans="1:16" ht="32.25" customHeight="1">
      <c r="A367" s="611"/>
      <c r="B367" s="334" t="s">
        <v>2492</v>
      </c>
      <c r="C367" s="1464" t="s">
        <v>1788</v>
      </c>
      <c r="D367" s="1464"/>
      <c r="E367" s="1464"/>
      <c r="F367" s="1464"/>
      <c r="G367" s="1464"/>
      <c r="H367" s="1464"/>
      <c r="I367" s="1464"/>
      <c r="J367" s="1464"/>
      <c r="K367" s="1465"/>
      <c r="L367" s="1901"/>
      <c r="M367" s="1691"/>
      <c r="N367" s="1693"/>
      <c r="O367" s="1708"/>
      <c r="P367" s="1708"/>
    </row>
    <row r="368" spans="1:16" ht="28.5" customHeight="1">
      <c r="A368" s="611"/>
      <c r="B368" s="205"/>
      <c r="C368" s="398" t="s">
        <v>418</v>
      </c>
      <c r="D368" s="1414" t="s">
        <v>1764</v>
      </c>
      <c r="E368" s="1414"/>
      <c r="F368" s="1414"/>
      <c r="G368" s="1414"/>
      <c r="H368" s="1414"/>
      <c r="I368" s="1415"/>
      <c r="J368" s="1574" t="s">
        <v>1765</v>
      </c>
      <c r="K368" s="1575"/>
      <c r="L368" s="1901"/>
      <c r="M368" s="1691"/>
      <c r="N368" s="1693"/>
      <c r="O368" s="1708"/>
      <c r="P368" s="1708"/>
    </row>
    <row r="369" spans="1:16" ht="28.5" customHeight="1">
      <c r="A369" s="611"/>
      <c r="B369" s="205"/>
      <c r="C369" s="397" t="s">
        <v>508</v>
      </c>
      <c r="D369" s="1414" t="s">
        <v>1766</v>
      </c>
      <c r="E369" s="1414"/>
      <c r="F369" s="1414"/>
      <c r="G369" s="1414"/>
      <c r="H369" s="1414"/>
      <c r="I369" s="1415"/>
      <c r="J369" s="1574">
        <v>0</v>
      </c>
      <c r="K369" s="1575"/>
      <c r="L369" s="1901"/>
      <c r="M369" s="1691"/>
      <c r="N369" s="1693"/>
      <c r="O369" s="1708"/>
      <c r="P369" s="1708"/>
    </row>
    <row r="370" spans="1:16" ht="28.5" customHeight="1">
      <c r="A370" s="611"/>
      <c r="B370" s="198"/>
      <c r="C370" s="294" t="s">
        <v>510</v>
      </c>
      <c r="D370" s="1414" t="s">
        <v>1767</v>
      </c>
      <c r="E370" s="1414"/>
      <c r="F370" s="1414"/>
      <c r="G370" s="1415"/>
      <c r="H370" s="2175" t="s">
        <v>1768</v>
      </c>
      <c r="I370" s="2176"/>
      <c r="J370" s="3054" t="s">
        <v>749</v>
      </c>
      <c r="K370" s="2176"/>
      <c r="L370" s="1901"/>
      <c r="M370" s="1691"/>
      <c r="N370" s="1693"/>
      <c r="O370" s="1708"/>
      <c r="P370" s="1708"/>
    </row>
    <row r="371" spans="1:16" ht="28.5" customHeight="1">
      <c r="A371" s="611"/>
      <c r="B371" s="510"/>
      <c r="C371" s="510"/>
      <c r="D371" s="511"/>
      <c r="E371" s="511"/>
      <c r="F371" s="511"/>
      <c r="G371" s="511"/>
      <c r="H371" s="2179"/>
      <c r="I371" s="2181"/>
      <c r="J371" s="2180"/>
      <c r="K371" s="2181"/>
      <c r="L371" s="1901"/>
      <c r="M371" s="1691"/>
      <c r="N371" s="1693"/>
      <c r="O371" s="1708"/>
      <c r="P371" s="1708"/>
    </row>
    <row r="372" spans="1:16" ht="28.5" customHeight="1">
      <c r="A372" s="611"/>
      <c r="B372" s="397"/>
      <c r="C372" s="397" t="s">
        <v>512</v>
      </c>
      <c r="D372" s="1414" t="s">
        <v>1790</v>
      </c>
      <c r="E372" s="1414"/>
      <c r="F372" s="1414"/>
      <c r="G372" s="1414"/>
      <c r="H372" s="1414"/>
      <c r="I372" s="1415"/>
      <c r="J372" s="1574">
        <v>0</v>
      </c>
      <c r="K372" s="1575"/>
      <c r="L372" s="1902"/>
      <c r="M372" s="1983"/>
      <c r="N372" s="1984"/>
      <c r="O372" s="1755"/>
      <c r="P372" s="1755"/>
    </row>
    <row r="373" spans="1:16" ht="45.75" customHeight="1">
      <c r="A373" s="611"/>
      <c r="B373" s="225" t="s">
        <v>2743</v>
      </c>
      <c r="C373" s="1414" t="s">
        <v>2744</v>
      </c>
      <c r="D373" s="1414"/>
      <c r="E373" s="1414"/>
      <c r="F373" s="1414"/>
      <c r="G373" s="1415"/>
      <c r="H373" s="399" t="s">
        <v>1520</v>
      </c>
      <c r="I373" s="400" t="s">
        <v>2745</v>
      </c>
      <c r="J373" s="1804" t="s">
        <v>92</v>
      </c>
      <c r="K373" s="1805"/>
      <c r="L373" s="1805"/>
      <c r="M373" s="1805"/>
      <c r="N373" s="1806"/>
      <c r="O373" s="328" t="s">
        <v>1754</v>
      </c>
      <c r="P373" s="328"/>
    </row>
    <row r="374" spans="1:16" ht="102" customHeight="1">
      <c r="A374" s="611"/>
      <c r="B374" s="225" t="s">
        <v>2746</v>
      </c>
      <c r="C374" s="1464" t="s">
        <v>2747</v>
      </c>
      <c r="D374" s="1464"/>
      <c r="E374" s="1464"/>
      <c r="F374" s="1464"/>
      <c r="G374" s="1465"/>
      <c r="H374" s="299" t="s">
        <v>1385</v>
      </c>
      <c r="I374" s="319" t="s">
        <v>2516</v>
      </c>
      <c r="J374" s="2172"/>
      <c r="K374" s="1907"/>
      <c r="L374" s="1907"/>
      <c r="M374" s="1907"/>
      <c r="N374" s="1908"/>
      <c r="O374" s="1709" t="s">
        <v>2072</v>
      </c>
      <c r="P374" s="1709"/>
    </row>
    <row r="375" spans="1:16" ht="34.5" customHeight="1">
      <c r="A375" s="611"/>
      <c r="B375" s="198" t="s">
        <v>2465</v>
      </c>
      <c r="C375" s="1414" t="s">
        <v>2748</v>
      </c>
      <c r="D375" s="1414"/>
      <c r="E375" s="1414"/>
      <c r="F375" s="1414"/>
      <c r="G375" s="1415"/>
      <c r="H375" s="3052" t="s">
        <v>2749</v>
      </c>
      <c r="I375" s="3052"/>
      <c r="J375" s="3052"/>
      <c r="K375" s="3052"/>
      <c r="L375" s="3052"/>
      <c r="M375" s="2172"/>
      <c r="N375" s="3053"/>
      <c r="O375" s="1755"/>
      <c r="P375" s="1755"/>
    </row>
    <row r="376" spans="1:16" ht="49.5" customHeight="1">
      <c r="A376" s="611"/>
      <c r="B376" s="190" t="s">
        <v>2750</v>
      </c>
      <c r="C376" s="1414" t="s">
        <v>2751</v>
      </c>
      <c r="D376" s="1414"/>
      <c r="E376" s="1414"/>
      <c r="F376" s="1414"/>
      <c r="G376" s="1415"/>
      <c r="H376" s="1574" t="s">
        <v>1799</v>
      </c>
      <c r="I376" s="1685"/>
      <c r="J376" s="512" t="s">
        <v>2516</v>
      </c>
      <c r="K376" s="1576"/>
      <c r="L376" s="1577"/>
      <c r="M376" s="1577"/>
      <c r="N376" s="1690"/>
      <c r="O376" s="1709" t="s">
        <v>2170</v>
      </c>
      <c r="P376" s="1709"/>
    </row>
    <row r="377" spans="1:16" ht="49.5" customHeight="1">
      <c r="B377" s="198" t="s">
        <v>2465</v>
      </c>
      <c r="C377" s="1445" t="s">
        <v>1800</v>
      </c>
      <c r="D377" s="1445"/>
      <c r="E377" s="1445"/>
      <c r="F377" s="1445"/>
      <c r="G377" s="1817"/>
      <c r="H377" s="1927" t="s">
        <v>1801</v>
      </c>
      <c r="I377" s="1880"/>
      <c r="J377" s="512" t="s">
        <v>2516</v>
      </c>
      <c r="K377" s="1694"/>
      <c r="L377" s="1695"/>
      <c r="M377" s="1695"/>
      <c r="N377" s="1696"/>
      <c r="O377" s="1710"/>
      <c r="P377" s="1710"/>
    </row>
    <row r="378" spans="1:16" ht="57" customHeight="1">
      <c r="B378" s="1911" t="s">
        <v>2752</v>
      </c>
      <c r="C378" s="1912"/>
      <c r="D378" s="1912"/>
      <c r="E378" s="1912"/>
      <c r="F378" s="1912"/>
      <c r="G378" s="1913"/>
      <c r="H378" s="2164"/>
      <c r="I378" s="2165"/>
      <c r="J378" s="2165"/>
      <c r="K378" s="2165"/>
      <c r="L378" s="2165"/>
      <c r="M378" s="2165"/>
      <c r="N378" s="2166"/>
      <c r="O378" s="1916"/>
      <c r="P378" s="1917"/>
    </row>
    <row r="379" spans="1:16" ht="24" customHeight="1">
      <c r="B379" s="1416" t="s">
        <v>1803</v>
      </c>
      <c r="C379" s="1417"/>
      <c r="D379" s="1417"/>
      <c r="E379" s="1417"/>
      <c r="F379" s="1417"/>
      <c r="G379" s="1417"/>
      <c r="H379" s="1417"/>
      <c r="I379" s="1417"/>
      <c r="J379" s="1417"/>
      <c r="K379" s="1417"/>
      <c r="L379" s="1417"/>
      <c r="M379" s="1417"/>
      <c r="N379" s="1417"/>
      <c r="O379" s="1417"/>
      <c r="P379" s="1418"/>
    </row>
    <row r="380" spans="1:16" ht="37.5" customHeight="1">
      <c r="A380" s="611"/>
      <c r="B380" s="190" t="s">
        <v>774</v>
      </c>
      <c r="C380" s="1660" t="s">
        <v>1804</v>
      </c>
      <c r="D380" s="1660"/>
      <c r="E380" s="1660"/>
      <c r="F380" s="1660"/>
      <c r="G380" s="1743"/>
      <c r="H380" s="1574" t="s">
        <v>1385</v>
      </c>
      <c r="I380" s="1575"/>
      <c r="J380" s="513" t="s">
        <v>2516</v>
      </c>
      <c r="K380" s="1918"/>
      <c r="L380" s="1919"/>
      <c r="M380" s="1919"/>
      <c r="N380" s="1920"/>
      <c r="O380" s="1975"/>
      <c r="P380" s="1976"/>
    </row>
    <row r="381" spans="1:16" ht="56.25" customHeight="1">
      <c r="A381" s="611"/>
      <c r="B381" s="190" t="s">
        <v>776</v>
      </c>
      <c r="C381" s="1414" t="s">
        <v>1805</v>
      </c>
      <c r="D381" s="1414"/>
      <c r="E381" s="1414"/>
      <c r="F381" s="1414"/>
      <c r="G381" s="1415"/>
      <c r="H381" s="1574" t="s">
        <v>2753</v>
      </c>
      <c r="I381" s="1575"/>
      <c r="J381" s="401" t="s">
        <v>2516</v>
      </c>
      <c r="K381" s="1928"/>
      <c r="L381" s="1929"/>
      <c r="M381" s="1929"/>
      <c r="N381" s="1930"/>
      <c r="O381" s="1977"/>
      <c r="P381" s="1978"/>
    </row>
    <row r="382" spans="1:16" ht="57" customHeight="1">
      <c r="A382" s="611"/>
      <c r="B382" s="190" t="s">
        <v>778</v>
      </c>
      <c r="C382" s="1414" t="s">
        <v>1806</v>
      </c>
      <c r="D382" s="1414"/>
      <c r="E382" s="1414"/>
      <c r="F382" s="1414"/>
      <c r="G382" s="1415"/>
      <c r="H382" s="1574" t="s">
        <v>1385</v>
      </c>
      <c r="I382" s="1575"/>
      <c r="J382" s="401" t="s">
        <v>2516</v>
      </c>
      <c r="K382" s="1928"/>
      <c r="L382" s="1929"/>
      <c r="M382" s="1929"/>
      <c r="N382" s="1930"/>
      <c r="O382" s="1977"/>
      <c r="P382" s="1978"/>
    </row>
    <row r="383" spans="1:16" ht="72.75" customHeight="1">
      <c r="A383" s="611"/>
      <c r="B383" s="190"/>
      <c r="C383" s="190"/>
      <c r="D383" s="1414" t="s">
        <v>1808</v>
      </c>
      <c r="E383" s="1414"/>
      <c r="F383" s="1414"/>
      <c r="G383" s="1415"/>
      <c r="H383" s="1574" t="s">
        <v>1385</v>
      </c>
      <c r="I383" s="1575"/>
      <c r="J383" s="401" t="s">
        <v>2516</v>
      </c>
      <c r="K383" s="1928"/>
      <c r="L383" s="1929"/>
      <c r="M383" s="1929"/>
      <c r="N383" s="1930"/>
      <c r="O383" s="1977"/>
      <c r="P383" s="1978"/>
    </row>
    <row r="384" spans="1:16" ht="60" customHeight="1">
      <c r="A384" s="611"/>
      <c r="B384" s="190" t="s">
        <v>781</v>
      </c>
      <c r="C384" s="1414" t="s">
        <v>1809</v>
      </c>
      <c r="D384" s="1414"/>
      <c r="E384" s="1414"/>
      <c r="F384" s="1414"/>
      <c r="G384" s="1415"/>
      <c r="H384" s="1867" t="s">
        <v>2455</v>
      </c>
      <c r="I384" s="1869"/>
      <c r="J384" s="401" t="s">
        <v>2516</v>
      </c>
      <c r="K384" s="1928"/>
      <c r="L384" s="1929"/>
      <c r="M384" s="1929"/>
      <c r="N384" s="1930"/>
      <c r="O384" s="1977"/>
      <c r="P384" s="1978"/>
    </row>
    <row r="385" spans="1:16" ht="64.5" customHeight="1">
      <c r="A385" s="611"/>
      <c r="B385" s="190" t="s">
        <v>783</v>
      </c>
      <c r="C385" s="1414" t="s">
        <v>1811</v>
      </c>
      <c r="D385" s="1414"/>
      <c r="E385" s="1414"/>
      <c r="F385" s="1414"/>
      <c r="G385" s="1415"/>
      <c r="H385" s="1937" t="s">
        <v>2754</v>
      </c>
      <c r="I385" s="1938"/>
      <c r="J385" s="401" t="s">
        <v>2516</v>
      </c>
      <c r="K385" s="1928"/>
      <c r="L385" s="1929"/>
      <c r="M385" s="1929"/>
      <c r="N385" s="1930"/>
      <c r="O385" s="1977"/>
      <c r="P385" s="1978"/>
    </row>
    <row r="386" spans="1:16" ht="63.75" customHeight="1">
      <c r="A386" s="611"/>
      <c r="B386" s="190" t="s">
        <v>785</v>
      </c>
      <c r="C386" s="1414" t="s">
        <v>1813</v>
      </c>
      <c r="D386" s="1414"/>
      <c r="E386" s="1414"/>
      <c r="F386" s="1414"/>
      <c r="G386" s="1415"/>
      <c r="H386" s="1563" t="s">
        <v>2457</v>
      </c>
      <c r="I386" s="1564"/>
      <c r="J386" s="401" t="s">
        <v>2516</v>
      </c>
      <c r="K386" s="1928"/>
      <c r="L386" s="1929"/>
      <c r="M386" s="1929"/>
      <c r="N386" s="1930"/>
      <c r="O386" s="1977"/>
      <c r="P386" s="1978"/>
    </row>
    <row r="387" spans="1:16" ht="75" customHeight="1">
      <c r="A387" s="611"/>
      <c r="B387" s="225" t="s">
        <v>787</v>
      </c>
      <c r="C387" s="1414" t="s">
        <v>1814</v>
      </c>
      <c r="D387" s="1414"/>
      <c r="E387" s="1414"/>
      <c r="F387" s="1414"/>
      <c r="G387" s="1414"/>
      <c r="H387" s="1414"/>
      <c r="I387" s="1415"/>
      <c r="J387" s="1921" t="s">
        <v>2516</v>
      </c>
      <c r="K387" s="2131"/>
      <c r="L387" s="2132"/>
      <c r="M387" s="2132"/>
      <c r="N387" s="2133"/>
      <c r="O387" s="2167"/>
      <c r="P387" s="1978"/>
    </row>
    <row r="388" spans="1:16" ht="34.5" customHeight="1">
      <c r="B388" s="227"/>
      <c r="C388" s="190" t="s">
        <v>394</v>
      </c>
      <c r="D388" s="1414" t="s">
        <v>2755</v>
      </c>
      <c r="E388" s="1414"/>
      <c r="F388" s="1414"/>
      <c r="G388" s="1415"/>
      <c r="H388" s="1574" t="s">
        <v>2756</v>
      </c>
      <c r="I388" s="1575"/>
      <c r="J388" s="2171"/>
      <c r="K388" s="2134"/>
      <c r="L388" s="2135"/>
      <c r="M388" s="2135"/>
      <c r="N388" s="2136"/>
      <c r="O388" s="514"/>
      <c r="P388" s="404"/>
    </row>
    <row r="389" spans="1:16" ht="21" customHeight="1">
      <c r="A389" s="611"/>
      <c r="B389" s="190"/>
      <c r="C389" s="190" t="s">
        <v>401</v>
      </c>
      <c r="D389" s="1414" t="s">
        <v>2757</v>
      </c>
      <c r="E389" s="1414"/>
      <c r="F389" s="1414"/>
      <c r="G389" s="1415"/>
      <c r="H389" s="1574" t="s">
        <v>2758</v>
      </c>
      <c r="I389" s="1575"/>
      <c r="J389" s="2171"/>
      <c r="K389" s="2134"/>
      <c r="L389" s="2135"/>
      <c r="M389" s="2135"/>
      <c r="N389" s="2136"/>
      <c r="O389" s="514"/>
      <c r="P389" s="404"/>
    </row>
    <row r="390" spans="1:16" ht="24.75" customHeight="1">
      <c r="A390" s="611"/>
      <c r="B390" s="190"/>
      <c r="C390" s="190" t="s">
        <v>403</v>
      </c>
      <c r="D390" s="1414" t="s">
        <v>2759</v>
      </c>
      <c r="E390" s="1414"/>
      <c r="F390" s="1414"/>
      <c r="G390" s="1415"/>
      <c r="H390" s="1574" t="s">
        <v>2756</v>
      </c>
      <c r="I390" s="1575"/>
      <c r="J390" s="2171"/>
      <c r="K390" s="2134"/>
      <c r="L390" s="2135"/>
      <c r="M390" s="2135"/>
      <c r="N390" s="2136"/>
      <c r="O390" s="514"/>
      <c r="P390" s="404"/>
    </row>
    <row r="391" spans="1:16" ht="27.75" customHeight="1">
      <c r="B391" s="233"/>
      <c r="C391" s="346" t="s">
        <v>405</v>
      </c>
      <c r="D391" s="1484" t="s">
        <v>2760</v>
      </c>
      <c r="E391" s="1484"/>
      <c r="F391" s="1484"/>
      <c r="G391" s="1485"/>
      <c r="H391" s="1563" t="s">
        <v>2180</v>
      </c>
      <c r="I391" s="1564"/>
      <c r="J391" s="2171"/>
      <c r="K391" s="2134"/>
      <c r="L391" s="2135"/>
      <c r="M391" s="2135"/>
      <c r="N391" s="2136"/>
      <c r="O391" s="514"/>
      <c r="P391" s="404"/>
    </row>
    <row r="392" spans="1:16" ht="31.5" customHeight="1">
      <c r="B392" s="1939" t="s">
        <v>1817</v>
      </c>
      <c r="C392" s="1940"/>
      <c r="D392" s="1940"/>
      <c r="E392" s="1940"/>
      <c r="F392" s="1940"/>
      <c r="G392" s="1940"/>
      <c r="H392" s="1940"/>
      <c r="I392" s="1940"/>
      <c r="J392" s="1940"/>
      <c r="K392" s="1940"/>
      <c r="L392" s="1940"/>
      <c r="M392" s="1940"/>
      <c r="N392" s="1940"/>
      <c r="O392" s="1940"/>
      <c r="P392" s="407"/>
    </row>
    <row r="393" spans="1:16" ht="15"/>
    <row r="394" spans="1:16" ht="15"/>
  </sheetData>
  <protectedRanges>
    <protectedRange algorithmName="SHA-512" hashValue="Vy4WNnMLetCeG+ng9ui6x3+uqKOOyXkr9ydS0hpE1nBblJqWNCsRpMCB+kdhYYAjvYZVZFDOlkpNDEp6qTa4+w==" saltValue="f8i8fDNrQTExav3GvUuKAA==" spinCount="100000" sqref="J59:J65" name="Range1_2"/>
  </protectedRanges>
  <mergeCells count="889">
    <mergeCell ref="P6:P18"/>
    <mergeCell ref="B7:N7"/>
    <mergeCell ref="C8:E8"/>
    <mergeCell ref="F8:N8"/>
    <mergeCell ref="C9:H9"/>
    <mergeCell ref="J9:N9"/>
    <mergeCell ref="C10:H10"/>
    <mergeCell ref="F1:N1"/>
    <mergeCell ref="B4:N4"/>
    <mergeCell ref="B5:P5"/>
    <mergeCell ref="J10:K10"/>
    <mergeCell ref="L10:N10"/>
    <mergeCell ref="C11:H11"/>
    <mergeCell ref="J11:K11"/>
    <mergeCell ref="L11:N11"/>
    <mergeCell ref="C12:H12"/>
    <mergeCell ref="J12:K12"/>
    <mergeCell ref="L12:N12"/>
    <mergeCell ref="C6:H6"/>
    <mergeCell ref="K6:N6"/>
    <mergeCell ref="C15:H15"/>
    <mergeCell ref="G3:O3"/>
    <mergeCell ref="C19:H19"/>
    <mergeCell ref="J19:J23"/>
    <mergeCell ref="K19:N23"/>
    <mergeCell ref="C20:H20"/>
    <mergeCell ref="C21:H21"/>
    <mergeCell ref="O21:O23"/>
    <mergeCell ref="C17:H17"/>
    <mergeCell ref="J17:K17"/>
    <mergeCell ref="L17:N17"/>
    <mergeCell ref="C18:H18"/>
    <mergeCell ref="J18:K18"/>
    <mergeCell ref="L18:N18"/>
    <mergeCell ref="O6:O18"/>
    <mergeCell ref="J15:K15"/>
    <mergeCell ref="L15:N15"/>
    <mergeCell ref="C16:H16"/>
    <mergeCell ref="J16:K16"/>
    <mergeCell ref="L16:N16"/>
    <mergeCell ref="C13:H13"/>
    <mergeCell ref="J13:K13"/>
    <mergeCell ref="L13:N13"/>
    <mergeCell ref="C14:H14"/>
    <mergeCell ref="J14:K14"/>
    <mergeCell ref="L14:N14"/>
    <mergeCell ref="P21:P23"/>
    <mergeCell ref="C22:H22"/>
    <mergeCell ref="C23:H23"/>
    <mergeCell ref="B24:P24"/>
    <mergeCell ref="B25:B26"/>
    <mergeCell ref="C25:F26"/>
    <mergeCell ref="K25:K31"/>
    <mergeCell ref="L25:N32"/>
    <mergeCell ref="C27:I27"/>
    <mergeCell ref="O27:O29"/>
    <mergeCell ref="C31:G31"/>
    <mergeCell ref="H31:J31"/>
    <mergeCell ref="D32:E32"/>
    <mergeCell ref="H32:J32"/>
    <mergeCell ref="C33:I33"/>
    <mergeCell ref="L33:N33"/>
    <mergeCell ref="P27:P29"/>
    <mergeCell ref="D28:I28"/>
    <mergeCell ref="C29:G29"/>
    <mergeCell ref="H29:J29"/>
    <mergeCell ref="D30:E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52:E52"/>
    <mergeCell ref="G52:H52"/>
    <mergeCell ref="I52:J52"/>
    <mergeCell ref="K52:L52"/>
    <mergeCell ref="C53:E53"/>
    <mergeCell ref="G53:H53"/>
    <mergeCell ref="I53:J53"/>
    <mergeCell ref="K53:L53"/>
    <mergeCell ref="C49:E49"/>
    <mergeCell ref="G49:H49"/>
    <mergeCell ref="I49:J49"/>
    <mergeCell ref="K49:L49"/>
    <mergeCell ref="B50:P50"/>
    <mergeCell ref="C51:E51"/>
    <mergeCell ref="G51:H51"/>
    <mergeCell ref="I51:J51"/>
    <mergeCell ref="K51:L51"/>
    <mergeCell ref="C56:E56"/>
    <mergeCell ref="G56:H56"/>
    <mergeCell ref="I56:J56"/>
    <mergeCell ref="K56:L56"/>
    <mergeCell ref="C57:E57"/>
    <mergeCell ref="G57:H57"/>
    <mergeCell ref="I57:J57"/>
    <mergeCell ref="K57:L57"/>
    <mergeCell ref="C54:E54"/>
    <mergeCell ref="G54:H54"/>
    <mergeCell ref="I54:J54"/>
    <mergeCell ref="K54:L54"/>
    <mergeCell ref="C55:E55"/>
    <mergeCell ref="G55:H55"/>
    <mergeCell ref="I55:J55"/>
    <mergeCell ref="K55:L55"/>
    <mergeCell ref="L62:N62"/>
    <mergeCell ref="C63:I63"/>
    <mergeCell ref="L63:N63"/>
    <mergeCell ref="C64:I64"/>
    <mergeCell ref="L64:N64"/>
    <mergeCell ref="C65:I65"/>
    <mergeCell ref="L65:N65"/>
    <mergeCell ref="B58:P58"/>
    <mergeCell ref="C59:I59"/>
    <mergeCell ref="L59:N59"/>
    <mergeCell ref="O59:O64"/>
    <mergeCell ref="P59:P64"/>
    <mergeCell ref="C60:I60"/>
    <mergeCell ref="L60:N60"/>
    <mergeCell ref="C61:I61"/>
    <mergeCell ref="L61:N61"/>
    <mergeCell ref="C62:I62"/>
    <mergeCell ref="C66:J66"/>
    <mergeCell ref="K66:K71"/>
    <mergeCell ref="L66:N71"/>
    <mergeCell ref="O66:O71"/>
    <mergeCell ref="P66:P71"/>
    <mergeCell ref="C67:I67"/>
    <mergeCell ref="C68:I68"/>
    <mergeCell ref="C69:I69"/>
    <mergeCell ref="C70:I70"/>
    <mergeCell ref="C71:F71"/>
    <mergeCell ref="G71:J71"/>
    <mergeCell ref="D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D76:G76"/>
    <mergeCell ref="C77:E77"/>
    <mergeCell ref="F77:G77"/>
    <mergeCell ref="C78:E78"/>
    <mergeCell ref="I86:J86"/>
    <mergeCell ref="K86:N86"/>
    <mergeCell ref="F87:H87"/>
    <mergeCell ref="I87:J87"/>
    <mergeCell ref="K87:N87"/>
    <mergeCell ref="F88:H88"/>
    <mergeCell ref="I88:J88"/>
    <mergeCell ref="K88:N88"/>
    <mergeCell ref="B83:P83"/>
    <mergeCell ref="C84:G84"/>
    <mergeCell ref="I84:J84"/>
    <mergeCell ref="K84:N84"/>
    <mergeCell ref="B85:E89"/>
    <mergeCell ref="F85:H85"/>
    <mergeCell ref="K85:N85"/>
    <mergeCell ref="O85:O89"/>
    <mergeCell ref="P85:P89"/>
    <mergeCell ref="F86:H86"/>
    <mergeCell ref="F89:H89"/>
    <mergeCell ref="I89:J89"/>
    <mergeCell ref="K89:N89"/>
    <mergeCell ref="B90:P90"/>
    <mergeCell ref="C91:N91"/>
    <mergeCell ref="O91:O137"/>
    <mergeCell ref="P91:P93"/>
    <mergeCell ref="B92:F93"/>
    <mergeCell ref="G92:N92"/>
    <mergeCell ref="K93:N93"/>
    <mergeCell ref="K100:N102"/>
    <mergeCell ref="C101:F101"/>
    <mergeCell ref="C102:F102"/>
    <mergeCell ref="C103:J103"/>
    <mergeCell ref="K103:N105"/>
    <mergeCell ref="C104:F104"/>
    <mergeCell ref="C105:F105"/>
    <mergeCell ref="C94:J94"/>
    <mergeCell ref="K94:N96"/>
    <mergeCell ref="C95:F95"/>
    <mergeCell ref="C96:F96"/>
    <mergeCell ref="C97:J97"/>
    <mergeCell ref="K97:N99"/>
    <mergeCell ref="C98:F98"/>
    <mergeCell ref="C99:F99"/>
    <mergeCell ref="C100:J100"/>
    <mergeCell ref="C112:J112"/>
    <mergeCell ref="K112:N114"/>
    <mergeCell ref="C113:F113"/>
    <mergeCell ref="C114:F114"/>
    <mergeCell ref="C115:J115"/>
    <mergeCell ref="K115:N117"/>
    <mergeCell ref="C116:F116"/>
    <mergeCell ref="C117:F117"/>
    <mergeCell ref="C106:J106"/>
    <mergeCell ref="K106:N108"/>
    <mergeCell ref="C107:F107"/>
    <mergeCell ref="C108:F108"/>
    <mergeCell ref="C109:J109"/>
    <mergeCell ref="K109:N111"/>
    <mergeCell ref="C110:F110"/>
    <mergeCell ref="C111:F111"/>
    <mergeCell ref="C129:F129"/>
    <mergeCell ref="C118:J118"/>
    <mergeCell ref="K118:N120"/>
    <mergeCell ref="C119:F119"/>
    <mergeCell ref="C120:F120"/>
    <mergeCell ref="C121:J121"/>
    <mergeCell ref="K121:N123"/>
    <mergeCell ref="C122:F122"/>
    <mergeCell ref="C123:F123"/>
    <mergeCell ref="C137:F137"/>
    <mergeCell ref="G137:N137"/>
    <mergeCell ref="B138:P138"/>
    <mergeCell ref="C139:F139"/>
    <mergeCell ref="H139:I139"/>
    <mergeCell ref="J139:N139"/>
    <mergeCell ref="C130:J130"/>
    <mergeCell ref="K130:N132"/>
    <mergeCell ref="C131:F131"/>
    <mergeCell ref="C132:F132"/>
    <mergeCell ref="C133:N133"/>
    <mergeCell ref="C134:D134"/>
    <mergeCell ref="E134:J134"/>
    <mergeCell ref="K134:N136"/>
    <mergeCell ref="C135:F135"/>
    <mergeCell ref="C136:F136"/>
    <mergeCell ref="P94:P137"/>
    <mergeCell ref="C124:J124"/>
    <mergeCell ref="K124:N126"/>
    <mergeCell ref="C125:F125"/>
    <mergeCell ref="C126:F126"/>
    <mergeCell ref="C127:J127"/>
    <mergeCell ref="K127:N129"/>
    <mergeCell ref="C128:F128"/>
    <mergeCell ref="H143:J143"/>
    <mergeCell ref="C144:G144"/>
    <mergeCell ref="H144:J144"/>
    <mergeCell ref="L144:N144"/>
    <mergeCell ref="C145:G145"/>
    <mergeCell ref="H145:J145"/>
    <mergeCell ref="L145:N146"/>
    <mergeCell ref="B140:P140"/>
    <mergeCell ref="C141:G141"/>
    <mergeCell ref="H141:J141"/>
    <mergeCell ref="K141:K148"/>
    <mergeCell ref="L141:N143"/>
    <mergeCell ref="O141:O144"/>
    <mergeCell ref="P141:P144"/>
    <mergeCell ref="C142:G142"/>
    <mergeCell ref="H142:J142"/>
    <mergeCell ref="C143:G143"/>
    <mergeCell ref="O145:O146"/>
    <mergeCell ref="P145:P146"/>
    <mergeCell ref="C146:G146"/>
    <mergeCell ref="H146:J146"/>
    <mergeCell ref="C147:G147"/>
    <mergeCell ref="H147:J147"/>
    <mergeCell ref="L147:N148"/>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D153:F153"/>
    <mergeCell ref="G153:I153"/>
    <mergeCell ref="J153:L153"/>
    <mergeCell ref="M153:N153"/>
    <mergeCell ref="D154:F154"/>
    <mergeCell ref="G154:I154"/>
    <mergeCell ref="J154:L154"/>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F161"/>
    <mergeCell ref="G161:I161"/>
    <mergeCell ref="J161:L161"/>
    <mergeCell ref="M161:N161"/>
    <mergeCell ref="C162:F162"/>
    <mergeCell ref="G162:I162"/>
    <mergeCell ref="J162:L162"/>
    <mergeCell ref="M162:N162"/>
    <mergeCell ref="C159:F159"/>
    <mergeCell ref="G159:I159"/>
    <mergeCell ref="J159:L159"/>
    <mergeCell ref="M159:N159"/>
    <mergeCell ref="C160:F160"/>
    <mergeCell ref="G160:I160"/>
    <mergeCell ref="J160:L160"/>
    <mergeCell ref="M160:N160"/>
    <mergeCell ref="C165:E165"/>
    <mergeCell ref="H165:I165"/>
    <mergeCell ref="J165:L165"/>
    <mergeCell ref="M165:N165"/>
    <mergeCell ref="B166:N166"/>
    <mergeCell ref="C167:E167"/>
    <mergeCell ref="G167:K167"/>
    <mergeCell ref="L167:N167"/>
    <mergeCell ref="C163:F163"/>
    <mergeCell ref="G163:I163"/>
    <mergeCell ref="J163:L163"/>
    <mergeCell ref="M163:N163"/>
    <mergeCell ref="C164:F164"/>
    <mergeCell ref="G164:I164"/>
    <mergeCell ref="J164:L164"/>
    <mergeCell ref="M164:N164"/>
    <mergeCell ref="L170:N170"/>
    <mergeCell ref="C171:E171"/>
    <mergeCell ref="G171:K171"/>
    <mergeCell ref="L171:N171"/>
    <mergeCell ref="C172:E172"/>
    <mergeCell ref="G172:K172"/>
    <mergeCell ref="L172:N172"/>
    <mergeCell ref="O167:O178"/>
    <mergeCell ref="P167:P178"/>
    <mergeCell ref="C168:E168"/>
    <mergeCell ref="G168:K168"/>
    <mergeCell ref="L168:N168"/>
    <mergeCell ref="C169:E169"/>
    <mergeCell ref="G169:K169"/>
    <mergeCell ref="L169:N169"/>
    <mergeCell ref="C170:E170"/>
    <mergeCell ref="G170:K170"/>
    <mergeCell ref="C175:E175"/>
    <mergeCell ref="G175:K175"/>
    <mergeCell ref="L175:N175"/>
    <mergeCell ref="C176:E176"/>
    <mergeCell ref="G176:K176"/>
    <mergeCell ref="L176:N176"/>
    <mergeCell ref="C173:E173"/>
    <mergeCell ref="G173:K173"/>
    <mergeCell ref="L173:N173"/>
    <mergeCell ref="C174:E174"/>
    <mergeCell ref="G174:K174"/>
    <mergeCell ref="L174:N174"/>
    <mergeCell ref="P179:P190"/>
    <mergeCell ref="C180:E180"/>
    <mergeCell ref="G180:N180"/>
    <mergeCell ref="C181:E181"/>
    <mergeCell ref="G181:N181"/>
    <mergeCell ref="C182:E182"/>
    <mergeCell ref="G182:N182"/>
    <mergeCell ref="C177:E177"/>
    <mergeCell ref="G177:K177"/>
    <mergeCell ref="L177:N177"/>
    <mergeCell ref="C178:E178"/>
    <mergeCell ref="G178:K178"/>
    <mergeCell ref="L178:N178"/>
    <mergeCell ref="C183:E183"/>
    <mergeCell ref="G183:N183"/>
    <mergeCell ref="C184:E184"/>
    <mergeCell ref="G184:N184"/>
    <mergeCell ref="C185:E185"/>
    <mergeCell ref="G185:N185"/>
    <mergeCell ref="C179:E179"/>
    <mergeCell ref="G179:N179"/>
    <mergeCell ref="O179:O190"/>
    <mergeCell ref="C189:E189"/>
    <mergeCell ref="G189:N189"/>
    <mergeCell ref="C190:E190"/>
    <mergeCell ref="G190:N190"/>
    <mergeCell ref="C191:E191"/>
    <mergeCell ref="G191:K191"/>
    <mergeCell ref="L191:N191"/>
    <mergeCell ref="C186:E186"/>
    <mergeCell ref="G186:N186"/>
    <mergeCell ref="C187:E187"/>
    <mergeCell ref="G187:N187"/>
    <mergeCell ref="C188:E188"/>
    <mergeCell ref="G188:N188"/>
    <mergeCell ref="O191:O202"/>
    <mergeCell ref="L201:N201"/>
    <mergeCell ref="C202:E202"/>
    <mergeCell ref="G202:K202"/>
    <mergeCell ref="L202:N202"/>
    <mergeCell ref="C199:E199"/>
    <mergeCell ref="G199:K199"/>
    <mergeCell ref="L199:N199"/>
    <mergeCell ref="P191:P202"/>
    <mergeCell ref="C192:E192"/>
    <mergeCell ref="G192:K192"/>
    <mergeCell ref="L192:N192"/>
    <mergeCell ref="C193:E193"/>
    <mergeCell ref="G193:K193"/>
    <mergeCell ref="L193:N193"/>
    <mergeCell ref="C194:E194"/>
    <mergeCell ref="G194:K194"/>
    <mergeCell ref="C197:E197"/>
    <mergeCell ref="G197:K197"/>
    <mergeCell ref="L197:N197"/>
    <mergeCell ref="C198:E198"/>
    <mergeCell ref="G198:K198"/>
    <mergeCell ref="L198:N198"/>
    <mergeCell ref="L194:N194"/>
    <mergeCell ref="C195:E195"/>
    <mergeCell ref="G195:K195"/>
    <mergeCell ref="L195:N195"/>
    <mergeCell ref="C196:E196"/>
    <mergeCell ref="G196:K196"/>
    <mergeCell ref="L196:N196"/>
    <mergeCell ref="C201:E201"/>
    <mergeCell ref="G201:K201"/>
    <mergeCell ref="C200:E200"/>
    <mergeCell ref="G200:K200"/>
    <mergeCell ref="L200:N200"/>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F226:J226"/>
    <mergeCell ref="C227:G227"/>
    <mergeCell ref="H227:J227"/>
    <mergeCell ref="H221:J221"/>
    <mergeCell ref="G209:N209"/>
    <mergeCell ref="C213:E213"/>
    <mergeCell ref="G213:N213"/>
    <mergeCell ref="C214:E214"/>
    <mergeCell ref="G214:N214"/>
    <mergeCell ref="C215:G215"/>
    <mergeCell ref="H215:J215"/>
    <mergeCell ref="K215:K221"/>
    <mergeCell ref="L215:N221"/>
    <mergeCell ref="H220:J220"/>
    <mergeCell ref="C221:G221"/>
    <mergeCell ref="C222:N222"/>
    <mergeCell ref="O215:O221"/>
    <mergeCell ref="P215:P221"/>
    <mergeCell ref="C216:J216"/>
    <mergeCell ref="D217:G217"/>
    <mergeCell ref="H217:J217"/>
    <mergeCell ref="D218:G218"/>
    <mergeCell ref="H218:J218"/>
    <mergeCell ref="D219:G219"/>
    <mergeCell ref="H219:J219"/>
    <mergeCell ref="D220:G220"/>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P222:P226"/>
    <mergeCell ref="C223:G223"/>
    <mergeCell ref="H223:J223"/>
    <mergeCell ref="K223:K228"/>
    <mergeCell ref="L223:N228"/>
    <mergeCell ref="C224:G224"/>
    <mergeCell ref="H224:J224"/>
    <mergeCell ref="C225:G225"/>
    <mergeCell ref="H225:J225"/>
    <mergeCell ref="C226:E226"/>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N259"/>
    <mergeCell ref="C260:E260"/>
    <mergeCell ref="H260:N260"/>
    <mergeCell ref="C261:E261"/>
    <mergeCell ref="O263:O267"/>
    <mergeCell ref="P263:P267"/>
    <mergeCell ref="C264:E264"/>
    <mergeCell ref="C265:E265"/>
    <mergeCell ref="C266:E266"/>
    <mergeCell ref="C267:E267"/>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H341:I341"/>
    <mergeCell ref="J341:K341"/>
    <mergeCell ref="B323:N323"/>
    <mergeCell ref="C324:N324"/>
    <mergeCell ref="O324:O372"/>
    <mergeCell ref="J328:K328"/>
    <mergeCell ref="D329:G329"/>
    <mergeCell ref="H329:I329"/>
    <mergeCell ref="J329:K329"/>
    <mergeCell ref="C325:K325"/>
    <mergeCell ref="L325:L372"/>
    <mergeCell ref="M325:N372"/>
    <mergeCell ref="D326:I326"/>
    <mergeCell ref="J326:K326"/>
    <mergeCell ref="D327:I327"/>
    <mergeCell ref="J327:K327"/>
    <mergeCell ref="D328:G328"/>
    <mergeCell ref="H328:I328"/>
    <mergeCell ref="D334:G334"/>
    <mergeCell ref="H334:I334"/>
    <mergeCell ref="J334:K334"/>
    <mergeCell ref="H335:I335"/>
    <mergeCell ref="J335:K335"/>
    <mergeCell ref="D336:I336"/>
    <mergeCell ref="C337:K337"/>
    <mergeCell ref="D338:I338"/>
    <mergeCell ref="J338:K338"/>
    <mergeCell ref="D339:I339"/>
    <mergeCell ref="J339:K339"/>
    <mergeCell ref="D340:G340"/>
    <mergeCell ref="H340:I340"/>
    <mergeCell ref="J340:K340"/>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O378:P378"/>
    <mergeCell ref="B379:P379"/>
    <mergeCell ref="C380:G380"/>
    <mergeCell ref="H380:I380"/>
    <mergeCell ref="K380:N380"/>
    <mergeCell ref="K381:N381"/>
    <mergeCell ref="D370:G370"/>
    <mergeCell ref="H370:I370"/>
    <mergeCell ref="J370:K370"/>
    <mergeCell ref="H371:I371"/>
    <mergeCell ref="J371:K371"/>
    <mergeCell ref="D372:I372"/>
    <mergeCell ref="J372:K372"/>
    <mergeCell ref="P324:P372"/>
    <mergeCell ref="O376:O377"/>
    <mergeCell ref="P376:P377"/>
    <mergeCell ref="C377:G377"/>
    <mergeCell ref="H377:I377"/>
    <mergeCell ref="C373:G373"/>
    <mergeCell ref="J373:N373"/>
    <mergeCell ref="C374:G374"/>
    <mergeCell ref="J374:N374"/>
    <mergeCell ref="O374:O375"/>
    <mergeCell ref="P374:P375"/>
    <mergeCell ref="C375:G375"/>
    <mergeCell ref="H375:N375"/>
    <mergeCell ref="H384:I384"/>
    <mergeCell ref="K384:N384"/>
    <mergeCell ref="C385:G385"/>
    <mergeCell ref="H385:I385"/>
    <mergeCell ref="K385:N385"/>
    <mergeCell ref="K383:N383"/>
    <mergeCell ref="C376:G376"/>
    <mergeCell ref="H376:I376"/>
    <mergeCell ref="K376:N377"/>
    <mergeCell ref="B378:G378"/>
    <mergeCell ref="H378:N378"/>
    <mergeCell ref="C382:G382"/>
    <mergeCell ref="H382:I382"/>
    <mergeCell ref="K382:N382"/>
    <mergeCell ref="D383:G383"/>
    <mergeCell ref="H383:I383"/>
    <mergeCell ref="D391:G391"/>
    <mergeCell ref="H391:I391"/>
    <mergeCell ref="B392:O392"/>
    <mergeCell ref="C386:G386"/>
    <mergeCell ref="H386:I386"/>
    <mergeCell ref="K386:N386"/>
    <mergeCell ref="C387:I387"/>
    <mergeCell ref="J387:J391"/>
    <mergeCell ref="K387:N391"/>
    <mergeCell ref="D388:G388"/>
    <mergeCell ref="H388:I388"/>
    <mergeCell ref="D389:G389"/>
    <mergeCell ref="H389:I389"/>
    <mergeCell ref="O380:P387"/>
    <mergeCell ref="D390:G390"/>
    <mergeCell ref="H390:I390"/>
    <mergeCell ref="C381:G381"/>
    <mergeCell ref="H381:I381"/>
    <mergeCell ref="C384:G384"/>
  </mergeCells>
  <phoneticPr fontId="25" type="noConversion"/>
  <conditionalFormatting sqref="F73:F75">
    <cfRule type="containsBlanks" dxfId="6621" priority="196">
      <formula>LEN(TRIM(F73))=0</formula>
    </cfRule>
  </conditionalFormatting>
  <conditionalFormatting sqref="F77:F80">
    <cfRule type="containsBlanks" dxfId="6620" priority="195">
      <formula>LEN(TRIM(F77))=0</formula>
    </cfRule>
  </conditionalFormatting>
  <conditionalFormatting sqref="F168:F178">
    <cfRule type="containsBlanks" dxfId="6619" priority="198">
      <formula>LEN(TRIM(F168))=0</formula>
    </cfRule>
  </conditionalFormatting>
  <conditionalFormatting sqref="F180:F190">
    <cfRule type="containsBlanks" dxfId="6618" priority="197">
      <formula>LEN(TRIM(F180))=0</formula>
    </cfRule>
  </conditionalFormatting>
  <conditionalFormatting sqref="F257:F258 O6 H84 G95:J96 G98:J99 G101:J102 G107:J108 G110:J111 G113:J114 G116:J117 G119:J120 G122:J123 G125:J126 G128:J129 G131:J132 F192:F202 O279 H281:I284 K281:L284 O282 H286:I288 K286:L288 H290:I295 K290:L295 H297:I299 K297:L299 O304:O305 O310 O314 O317">
    <cfRule type="containsBlanks" dxfId="6617" priority="216">
      <formula>LEN(TRIM(F6))=0</formula>
    </cfRule>
  </conditionalFormatting>
  <conditionalFormatting sqref="F258">
    <cfRule type="expression" dxfId="6616" priority="36">
      <formula>#REF!="Oui"</formula>
    </cfRule>
  </conditionalFormatting>
  <conditionalFormatting sqref="F260:F267">
    <cfRule type="containsBlanks" dxfId="6615" priority="154">
      <formula>LEN(TRIM(F260))=0</formula>
    </cfRule>
  </conditionalFormatting>
  <conditionalFormatting sqref="F264:F267">
    <cfRule type="expression" dxfId="6614" priority="88">
      <formula>OR($F$263="Non",$F$263="Ne sais pas")</formula>
    </cfRule>
  </conditionalFormatting>
  <conditionalFormatting sqref="F273:F277">
    <cfRule type="containsBlanks" dxfId="6613" priority="85">
      <formula>LEN(TRIM(F273))=0</formula>
    </cfRule>
  </conditionalFormatting>
  <conditionalFormatting sqref="F250:G250 F251 F252:G252 F253 F254:G254">
    <cfRule type="containsBlanks" dxfId="6612" priority="186">
      <formula>LEN(TRIM(F250))=0</formula>
    </cfRule>
  </conditionalFormatting>
  <conditionalFormatting sqref="F273:G277">
    <cfRule type="expression" dxfId="6611" priority="82">
      <formula>OR($G$271="Non",$G$271="Ne sais pas",$G$271="Non applicable (no LMIS)")</formula>
    </cfRule>
    <cfRule type="expression" dxfId="6610" priority="83">
      <formula>OR($G$271="Non",$G$271="Ne sais pas",$G$271="Non applicable (aucun LMIS)")</formula>
    </cfRule>
    <cfRule type="expression" dxfId="6609" priority="84">
      <formula>OR($G$269="Non",$G$269="Ne sais pas")</formula>
    </cfRule>
  </conditionalFormatting>
  <conditionalFormatting sqref="F47:H47 K47:M47">
    <cfRule type="containsBlanks" dxfId="6608" priority="118">
      <formula>LEN(TRIM(F47))=0</formula>
    </cfRule>
  </conditionalFormatting>
  <conditionalFormatting sqref="F86:J86">
    <cfRule type="containsBlanks" dxfId="6607" priority="117">
      <formula>LEN(TRIM(F86))=0</formula>
    </cfRule>
  </conditionalFormatting>
  <conditionalFormatting sqref="F228:J228">
    <cfRule type="expression" dxfId="6606" priority="91">
      <formula>$H$227="Non"</formula>
    </cfRule>
  </conditionalFormatting>
  <conditionalFormatting sqref="F246:K246">
    <cfRule type="expression" dxfId="6605" priority="89">
      <formula>OR($K245="Non",$K245="Ne sais pas")</formula>
    </cfRule>
  </conditionalFormatting>
  <conditionalFormatting sqref="F45:M45">
    <cfRule type="expression" dxfId="6604" priority="119">
      <formula>OR($I$42="Non",$I$42="Ne sais pas")</formula>
    </cfRule>
    <cfRule type="containsBlanks" dxfId="6603" priority="120">
      <formula>LEN(TRIM(F45))=0</formula>
    </cfRule>
  </conditionalFormatting>
  <conditionalFormatting sqref="F47:M47">
    <cfRule type="expression" dxfId="6602" priority="2">
      <formula>OR($I$42="Non",$I$42="Ne sais pas")</formula>
    </cfRule>
  </conditionalFormatting>
  <conditionalFormatting sqref="F52:M56">
    <cfRule type="containsBlanks" dxfId="6601" priority="155">
      <formula>LEN(TRIM(F52))=0</formula>
    </cfRule>
  </conditionalFormatting>
  <conditionalFormatting sqref="F8:N8">
    <cfRule type="expression" dxfId="6600" priority="124">
      <formula>OR($I$6="Non",$I$6="Ne sais pas")</formula>
    </cfRule>
    <cfRule type="expression" dxfId="6599" priority="125">
      <formula>$N$13="No"</formula>
    </cfRule>
    <cfRule type="expression" dxfId="6598" priority="126">
      <formula>$N$13="Non applicable"</formula>
    </cfRule>
    <cfRule type="expression" dxfId="6597" priority="127">
      <formula>$N$13="Ne sais pas"</formula>
    </cfRule>
    <cfRule type="containsBlanks" dxfId="6596" priority="222">
      <formula>LEN(TRIM(F8))=0</formula>
    </cfRule>
  </conditionalFormatting>
  <conditionalFormatting sqref="F86:N89">
    <cfRule type="expression" dxfId="6595" priority="116">
      <formula>OR($H$84="Non",$H$84="Ne sais pas")</formula>
    </cfRule>
  </conditionalFormatting>
  <conditionalFormatting sqref="G38:G40">
    <cfRule type="expression" dxfId="6594" priority="122">
      <formula>$J$35="Non"</formula>
    </cfRule>
  </conditionalFormatting>
  <conditionalFormatting sqref="G40">
    <cfRule type="expression" dxfId="6593" priority="4">
      <formula>OR($J$35="Non",$J$35="Ne sais pas")</formula>
    </cfRule>
    <cfRule type="containsBlanks" dxfId="6592" priority="5">
      <formula>LEN(TRIM(G40))=0</formula>
    </cfRule>
    <cfRule type="expression" dxfId="6591" priority="7">
      <formula>OR($J$35="Non",$J$35="Ne sais pas")</formula>
    </cfRule>
    <cfRule type="containsBlanks" dxfId="6590" priority="8">
      <formula>LEN(TRIM(G40))=0</formula>
    </cfRule>
    <cfRule type="expression" dxfId="6589" priority="9">
      <formula>OR($J$35="Non",$J$35="Ne sais pas")</formula>
    </cfRule>
    <cfRule type="containsBlanks" dxfId="6588" priority="10">
      <formula>LEN(TRIM(G40))=0</formula>
    </cfRule>
  </conditionalFormatting>
  <conditionalFormatting sqref="G139">
    <cfRule type="containsBlanks" dxfId="6587" priority="213">
      <formula>LEN(TRIM(G139))=0</formula>
    </cfRule>
  </conditionalFormatting>
  <conditionalFormatting sqref="G151:G153 J151:J153">
    <cfRule type="containsBlanks" dxfId="6586" priority="71">
      <formula>LEN(TRIM(G151))=0</formula>
    </cfRule>
  </conditionalFormatting>
  <conditionalFormatting sqref="G154:G164">
    <cfRule type="containsBlanks" dxfId="6585" priority="66">
      <formula>LEN(TRIM(G154))=0</formula>
    </cfRule>
  </conditionalFormatting>
  <conditionalFormatting sqref="G256">
    <cfRule type="containsBlanks" dxfId="6584" priority="185">
      <formula>LEN(TRIM(G256))=0</formula>
    </cfRule>
  </conditionalFormatting>
  <conditionalFormatting sqref="G269">
    <cfRule type="containsBlanks" dxfId="6583" priority="188">
      <formula>LEN(TRIM(G269))=0</formula>
    </cfRule>
  </conditionalFormatting>
  <conditionalFormatting sqref="G271">
    <cfRule type="expression" dxfId="6582" priority="86">
      <formula>OR($G$269="Non",$G$269="Ne sais pas")</formula>
    </cfRule>
    <cfRule type="containsBlanks" dxfId="6581" priority="87">
      <formula>LEN(TRIM(G271))=0</formula>
    </cfRule>
  </conditionalFormatting>
  <conditionalFormatting sqref="G47:H47 K47:N47">
    <cfRule type="expression" dxfId="6580" priority="39">
      <formula>$F$47="Non"</formula>
    </cfRule>
  </conditionalFormatting>
  <conditionalFormatting sqref="G151:I151">
    <cfRule type="expression" dxfId="6579" priority="70">
      <formula>OR($I$94="Non",$I$94="Ne sais pas")</formula>
    </cfRule>
  </conditionalFormatting>
  <conditionalFormatting sqref="G152:I152">
    <cfRule type="expression" dxfId="6578" priority="68">
      <formula>OR($I$97="Non",$I$97="Ne sais pas")</formula>
    </cfRule>
  </conditionalFormatting>
  <conditionalFormatting sqref="G153:I154">
    <cfRule type="expression" dxfId="6577" priority="65">
      <formula>OR($I$100="Non",$I$100="Ne sais pas")</formula>
    </cfRule>
  </conditionalFormatting>
  <conditionalFormatting sqref="G155:I155">
    <cfRule type="expression" dxfId="6576" priority="62">
      <formula>OR($I$103="Non",$I$103="Ne sais pas")</formula>
    </cfRule>
  </conditionalFormatting>
  <conditionalFormatting sqref="G156:I156">
    <cfRule type="expression" dxfId="6575" priority="60">
      <formula>OR($I$106="Non",$I$106="Ne sais pas")</formula>
    </cfRule>
  </conditionalFormatting>
  <conditionalFormatting sqref="G157:I157">
    <cfRule type="expression" dxfId="6574" priority="58">
      <formula>OR($I$109="Non",$I$109="Ne sais pas")</formula>
    </cfRule>
  </conditionalFormatting>
  <conditionalFormatting sqref="G158:I158">
    <cfRule type="expression" dxfId="6573" priority="56">
      <formula>OR($I$112="Non",$I$112="Ne sais pas")</formula>
    </cfRule>
  </conditionalFormatting>
  <conditionalFormatting sqref="G159:I159">
    <cfRule type="expression" dxfId="6572" priority="54">
      <formula>OR($I$115="Non",$I$115="Ne sais pas")</formula>
    </cfRule>
  </conditionalFormatting>
  <conditionalFormatting sqref="G160:I160">
    <cfRule type="expression" dxfId="6571" priority="52">
      <formula>OR($I$118="Non",$I$118="Ne sais pas")</formula>
    </cfRule>
  </conditionalFormatting>
  <conditionalFormatting sqref="G161:I161">
    <cfRule type="expression" dxfId="6570" priority="50">
      <formula>OR($I$121="Non",$I$121="Ne sais pas")</formula>
    </cfRule>
  </conditionalFormatting>
  <conditionalFormatting sqref="G162:I162">
    <cfRule type="expression" dxfId="6569" priority="48">
      <formula>OR($I$124="Non",$I$124="Ne sais pas")</formula>
    </cfRule>
  </conditionalFormatting>
  <conditionalFormatting sqref="G163:I163">
    <cfRule type="expression" dxfId="6568" priority="45">
      <formula>OR($I$127="Non",$I$127="Ne sais pas")</formula>
    </cfRule>
  </conditionalFormatting>
  <conditionalFormatting sqref="G164:I164">
    <cfRule type="expression" dxfId="6567" priority="44">
      <formula>OR($I$130="Non",$I$130="Ne sais pas")</formula>
    </cfRule>
  </conditionalFormatting>
  <conditionalFormatting sqref="G38:J39">
    <cfRule type="expression" dxfId="6566" priority="121">
      <formula>OR($J$35="Non",$J$35="Ne sais pas")</formula>
    </cfRule>
    <cfRule type="containsBlanks" dxfId="6565" priority="123">
      <formula>LEN(TRIM(G38))=0</formula>
    </cfRule>
  </conditionalFormatting>
  <conditionalFormatting sqref="G71:J71">
    <cfRule type="containsBlanks" dxfId="6564" priority="187">
      <formula>LEN(TRIM(G71))=0</formula>
    </cfRule>
  </conditionalFormatting>
  <conditionalFormatting sqref="G104:J105">
    <cfRule type="containsBlanks" dxfId="6563" priority="28">
      <formula>LEN(TRIM(G104))=0</formula>
    </cfRule>
  </conditionalFormatting>
  <conditionalFormatting sqref="G45:N45">
    <cfRule type="expression" dxfId="6562" priority="40">
      <formula>$F$45="Non"</formula>
    </cfRule>
  </conditionalFormatting>
  <conditionalFormatting sqref="G168:N178">
    <cfRule type="expression" dxfId="6561" priority="104">
      <formula>OR($F168="Non",$F168="Ne sais pas")</formula>
    </cfRule>
  </conditionalFormatting>
  <conditionalFormatting sqref="G180:N190">
    <cfRule type="expression" dxfId="6560" priority="103">
      <formula>OR($F180="Non",$F180="Ne sais pas")</formula>
    </cfRule>
  </conditionalFormatting>
  <conditionalFormatting sqref="G192:N202">
    <cfRule type="expression" dxfId="6559" priority="100">
      <formula>OR($F192="Non",$F192="Ne sais pas")</formula>
    </cfRule>
  </conditionalFormatting>
  <conditionalFormatting sqref="G204:N214">
    <cfRule type="expression" dxfId="6558" priority="99">
      <formula>OR($F204="Non",$F204="Ne sais pas")</formula>
    </cfRule>
  </conditionalFormatting>
  <conditionalFormatting sqref="H25:H26">
    <cfRule type="containsBlanks" dxfId="6557" priority="157">
      <formula>LEN(TRIM(H25))=0</formula>
    </cfRule>
  </conditionalFormatting>
  <conditionalFormatting sqref="H29:H32">
    <cfRule type="containsBlanks" dxfId="6556" priority="11">
      <formula>LEN(TRIM(H29))=0</formula>
    </cfRule>
  </conditionalFormatting>
  <conditionalFormatting sqref="H141:H142">
    <cfRule type="expression" dxfId="6555" priority="113">
      <formula>#REF!="Don't know"</formula>
    </cfRule>
  </conditionalFormatting>
  <conditionalFormatting sqref="H141:H144">
    <cfRule type="expression" dxfId="6554" priority="112">
      <formula>#REF!="Non"</formula>
    </cfRule>
  </conditionalFormatting>
  <conditionalFormatting sqref="H141:H145">
    <cfRule type="containsBlanks" dxfId="6553" priority="114">
      <formula>LEN(TRIM(H141))=0</formula>
    </cfRule>
  </conditionalFormatting>
  <conditionalFormatting sqref="H143:H144">
    <cfRule type="expression" dxfId="6552" priority="111">
      <formula>#REF!="Ne sais pas"</formula>
    </cfRule>
  </conditionalFormatting>
  <conditionalFormatting sqref="H145">
    <cfRule type="expression" dxfId="6551" priority="206">
      <formula>#REF!="Don't know"</formula>
    </cfRule>
    <cfRule type="expression" dxfId="6550" priority="207">
      <formula>#REF!="No"</formula>
    </cfRule>
  </conditionalFormatting>
  <conditionalFormatting sqref="H147 K141">
    <cfRule type="expression" dxfId="6549" priority="209">
      <formula>#REF!="Don't know"</formula>
    </cfRule>
    <cfRule type="expression" dxfId="6548" priority="210">
      <formula>#REF!="No"</formula>
    </cfRule>
  </conditionalFormatting>
  <conditionalFormatting sqref="H147">
    <cfRule type="containsBlanks" dxfId="6547" priority="208">
      <formula>LEN(TRIM(H147))=0</formula>
    </cfRule>
  </conditionalFormatting>
  <conditionalFormatting sqref="H215">
    <cfRule type="containsBlanks" dxfId="6546" priority="192">
      <formula>LEN(TRIM(H215))=0</formula>
    </cfRule>
    <cfRule type="expression" dxfId="6545" priority="193">
      <formula>#REF!="Don't know"</formula>
    </cfRule>
    <cfRule type="expression" dxfId="6544" priority="194">
      <formula>#REF!="No"</formula>
    </cfRule>
  </conditionalFormatting>
  <conditionalFormatting sqref="H217:H220">
    <cfRule type="containsBlanks" dxfId="6543" priority="96">
      <formula>LEN(TRIM(H217))=0</formula>
    </cfRule>
    <cfRule type="expression" dxfId="6542" priority="97">
      <formula>$H$148="Ne sais pas"</formula>
    </cfRule>
    <cfRule type="expression" dxfId="6541" priority="98">
      <formula>$H$148="Non"</formula>
    </cfRule>
  </conditionalFormatting>
  <conditionalFormatting sqref="H223:H225">
    <cfRule type="containsBlanks" dxfId="6540" priority="94">
      <formula>LEN(TRIM(H223))=0</formula>
    </cfRule>
  </conditionalFormatting>
  <conditionalFormatting sqref="H227">
    <cfRule type="containsBlanks" dxfId="6539" priority="92">
      <formula>LEN(TRIM(H227))=0</formula>
    </cfRule>
  </conditionalFormatting>
  <conditionalFormatting sqref="H304:H306">
    <cfRule type="containsBlanks" dxfId="6538" priority="81">
      <formula>LEN(TRIM(H304))=0</formula>
    </cfRule>
  </conditionalFormatting>
  <conditionalFormatting sqref="H308">
    <cfRule type="containsBlanks" dxfId="6537" priority="35">
      <formula>LEN(TRIM(H308))=0</formula>
    </cfRule>
  </conditionalFormatting>
  <conditionalFormatting sqref="H309:H315">
    <cfRule type="containsBlanks" dxfId="6536" priority="79">
      <formula>LEN(TRIM(H309))=0</formula>
    </cfRule>
  </conditionalFormatting>
  <conditionalFormatting sqref="H317:H318">
    <cfRule type="containsBlanks" dxfId="6535" priority="204">
      <formula>LEN(TRIM(H317))=0</formula>
    </cfRule>
  </conditionalFormatting>
  <conditionalFormatting sqref="H320">
    <cfRule type="containsBlanks" dxfId="6534" priority="200">
      <formula>LEN(TRIM(H320))=0</formula>
    </cfRule>
  </conditionalFormatting>
  <conditionalFormatting sqref="H373:H374">
    <cfRule type="containsBlanks" dxfId="6533" priority="166">
      <formula>LEN(TRIM(H373))=0</formula>
    </cfRule>
  </conditionalFormatting>
  <conditionalFormatting sqref="H377">
    <cfRule type="containsBlanks" dxfId="6532" priority="148">
      <formula>LEN(TRIM(H377))=0</formula>
    </cfRule>
    <cfRule type="containsBlanks" priority="149">
      <formula>LEN(TRIM(H377))=0</formula>
    </cfRule>
  </conditionalFormatting>
  <conditionalFormatting sqref="H380:H383">
    <cfRule type="containsBlanks" dxfId="6531" priority="73">
      <formula>LEN(TRIM(H380))=0</formula>
    </cfRule>
  </conditionalFormatting>
  <conditionalFormatting sqref="H380:H386">
    <cfRule type="containsBlanks" priority="14">
      <formula>LEN(TRIM(H380))=0</formula>
    </cfRule>
  </conditionalFormatting>
  <conditionalFormatting sqref="H384:H386">
    <cfRule type="containsBlanks" dxfId="6530" priority="13">
      <formula>LEN(TRIM(H384))=0</formula>
    </cfRule>
  </conditionalFormatting>
  <conditionalFormatting sqref="H388:H391">
    <cfRule type="containsBlanks" dxfId="6529" priority="158">
      <formula>LEN(TRIM(H388))=0</formula>
    </cfRule>
    <cfRule type="containsBlanks" priority="159">
      <formula>LEN(TRIM(H388))=0</formula>
    </cfRule>
  </conditionalFormatting>
  <conditionalFormatting sqref="H376:I376">
    <cfRule type="containsBlanks" dxfId="6528" priority="190">
      <formula>LEN(TRIM(H376))=0</formula>
    </cfRule>
    <cfRule type="containsBlanks" priority="191">
      <formula>LEN(TRIM(H376))=0</formula>
    </cfRule>
  </conditionalFormatting>
  <conditionalFormatting sqref="H377:I377">
    <cfRule type="expression" dxfId="6527" priority="30">
      <formula>OR($H$376="Aucun plan PSE commencé/élaboré",$H$376="Oui plan PSE mais aucun composant FP/RH",$H$376="Ne sais pas")</formula>
    </cfRule>
  </conditionalFormatting>
  <conditionalFormatting sqref="H381:I381">
    <cfRule type="expression" dxfId="6526" priority="72">
      <formula>OR($H$380="Non",$H$380="Ne sais pas")</formula>
    </cfRule>
  </conditionalFormatting>
  <conditionalFormatting sqref="H384:I384">
    <cfRule type="expression" dxfId="6525" priority="12">
      <formula>$I$6="Non"</formula>
    </cfRule>
  </conditionalFormatting>
  <conditionalFormatting sqref="H141:J144">
    <cfRule type="expression" dxfId="6524" priority="110">
      <formula>OR($G$139="Non",$G$139="Ne sais pas")</formula>
    </cfRule>
  </conditionalFormatting>
  <conditionalFormatting sqref="H146:J146">
    <cfRule type="expression" dxfId="6523" priority="108">
      <formula>OR($H$145="Non",$H$145="Ne sais pas")</formula>
    </cfRule>
  </conditionalFormatting>
  <conditionalFormatting sqref="H148:J148">
    <cfRule type="expression" dxfId="6522" priority="107">
      <formula>OR($H$147="Non",$H$147="Ne sais pas")</formula>
    </cfRule>
  </conditionalFormatting>
  <conditionalFormatting sqref="H217:J221">
    <cfRule type="expression" dxfId="6521" priority="95">
      <formula>OR($H$215="Non",$H$215="Ne sais pas")</formula>
    </cfRule>
  </conditionalFormatting>
  <conditionalFormatting sqref="H225:J225">
    <cfRule type="expression" dxfId="6520" priority="93">
      <formula>AND($H$223="Non",$H$224="Non")</formula>
    </cfRule>
  </conditionalFormatting>
  <conditionalFormatting sqref="H230:J230">
    <cfRule type="containsBlanks" dxfId="6519" priority="37">
      <formula>LEN(TRIM(H230))=0</formula>
    </cfRule>
  </conditionalFormatting>
  <conditionalFormatting sqref="H230:J231">
    <cfRule type="expression" dxfId="6518" priority="38">
      <formula>AND($H$223="Non",$H$224="Non")</formula>
    </cfRule>
  </conditionalFormatting>
  <conditionalFormatting sqref="H231:J231">
    <cfRule type="expression" dxfId="6517" priority="90">
      <formula>OR($H$230="Non",$H$230="Ne sais pas")</formula>
    </cfRule>
  </conditionalFormatting>
  <conditionalFormatting sqref="H306:J306">
    <cfRule type="expression" dxfId="6516" priority="80">
      <formula>OR($H$305="Non",$H$305="Ne sais pas")</formula>
    </cfRule>
  </conditionalFormatting>
  <conditionalFormatting sqref="H307:J307">
    <cfRule type="expression" dxfId="6515" priority="34">
      <formula>OR($H$306="Non",$H$306="Ne sais pas",$H$305="Non",$H$305="Ne sais pas")</formula>
    </cfRule>
  </conditionalFormatting>
  <conditionalFormatting sqref="H315:J315">
    <cfRule type="expression" dxfId="6514" priority="78">
      <formula>OR($H$314="Non",$H$314="Ne sais pas")</formula>
    </cfRule>
  </conditionalFormatting>
  <conditionalFormatting sqref="H319:J319">
    <cfRule type="expression" dxfId="6513" priority="76">
      <formula>OR($H$318="Non",$H$318="Ne sais pas")</formula>
    </cfRule>
    <cfRule type="containsBlanks" dxfId="6512" priority="77">
      <formula>LEN(TRIM(H319))=0</formula>
    </cfRule>
  </conditionalFormatting>
  <conditionalFormatting sqref="H321:J321">
    <cfRule type="expression" dxfId="6511" priority="75">
      <formula>OR($H$320="Non",$H$320="Ne sais pas",$H$320="Non applicable")</formula>
    </cfRule>
  </conditionalFormatting>
  <conditionalFormatting sqref="H322:J322">
    <cfRule type="expression" dxfId="6510" priority="32">
      <formula>$H$320="Oui"</formula>
    </cfRule>
    <cfRule type="containsBlanks" dxfId="6509" priority="33">
      <formula>LEN(TRIM(H322))=0</formula>
    </cfRule>
  </conditionalFormatting>
  <conditionalFormatting sqref="H375:N375">
    <cfRule type="expression" dxfId="6508" priority="74">
      <formula>OR($H$374="Non",$H$374="Ne sais pas")</formula>
    </cfRule>
  </conditionalFormatting>
  <conditionalFormatting sqref="I6">
    <cfRule type="containsBlanks" dxfId="6507" priority="199">
      <formula>LEN(TRIM(I6))=0</formula>
    </cfRule>
    <cfRule type="expression" dxfId="6506" priority="217">
      <formula>$N$13="Ne sais pas"</formula>
    </cfRule>
    <cfRule type="expression" dxfId="6505" priority="218">
      <formula>$N$13="Non applicable"</formula>
    </cfRule>
    <cfRule type="expression" dxfId="6504" priority="219">
      <formula>$N$13="Non"</formula>
    </cfRule>
  </conditionalFormatting>
  <conditionalFormatting sqref="I10:I11">
    <cfRule type="expression" dxfId="6503" priority="144">
      <formula>$I$6="Non"</formula>
    </cfRule>
  </conditionalFormatting>
  <conditionalFormatting sqref="I10:I18">
    <cfRule type="expression" dxfId="6502" priority="145">
      <formula>$N$13="Non"</formula>
    </cfRule>
    <cfRule type="expression" dxfId="6501" priority="146">
      <formula>$N$13="Non applicable"</formula>
    </cfRule>
    <cfRule type="expression" dxfId="6500" priority="147">
      <formula>$N$13="Ne sais pas"</formula>
    </cfRule>
  </conditionalFormatting>
  <conditionalFormatting sqref="I10:I23">
    <cfRule type="expression" dxfId="6499" priority="138">
      <formula>OR($I$6="Non",$I$6="Ne sais pas")</formula>
    </cfRule>
    <cfRule type="containsBlanks" dxfId="6498" priority="220">
      <formula>LEN(TRIM(I10))=0</formula>
    </cfRule>
  </conditionalFormatting>
  <conditionalFormatting sqref="I12">
    <cfRule type="expression" dxfId="6497" priority="143">
      <formula>$I$6="No"</formula>
    </cfRule>
  </conditionalFormatting>
  <conditionalFormatting sqref="I19:I23">
    <cfRule type="expression" dxfId="6496" priority="139">
      <formula>$I$6="Non"</formula>
    </cfRule>
    <cfRule type="expression" dxfId="6495" priority="140">
      <formula>$N$13="No"</formula>
    </cfRule>
    <cfRule type="expression" dxfId="6494" priority="141">
      <formula>$N$13="Non applicable"</formula>
    </cfRule>
    <cfRule type="expression" dxfId="6493" priority="142">
      <formula>$N$13="Ne sais pas"</formula>
    </cfRule>
  </conditionalFormatting>
  <conditionalFormatting sqref="I23">
    <cfRule type="expression" dxfId="6492" priority="41">
      <formula>OR($I$22="Non",$I$22="Ne sais pas",$I$22="Non applicable")</formula>
    </cfRule>
  </conditionalFormatting>
  <conditionalFormatting sqref="I42">
    <cfRule type="containsBlanks" dxfId="6491" priority="201">
      <formula>LEN(TRIM(I42))=0</formula>
    </cfRule>
  </conditionalFormatting>
  <conditionalFormatting sqref="I47:J47">
    <cfRule type="expression" dxfId="6490" priority="1">
      <formula>$F$45="Non"</formula>
    </cfRule>
    <cfRule type="containsBlanks" dxfId="6489" priority="3">
      <formula>LEN(TRIM(I47))=0</formula>
    </cfRule>
  </conditionalFormatting>
  <conditionalFormatting sqref="J25:J28">
    <cfRule type="containsBlanks" dxfId="6488" priority="156">
      <formula>LEN(TRIM(J25))=0</formula>
    </cfRule>
  </conditionalFormatting>
  <conditionalFormatting sqref="J33">
    <cfRule type="containsBlanks" dxfId="6487" priority="212">
      <formula>LEN(TRIM(J33))=0</formula>
    </cfRule>
  </conditionalFormatting>
  <conditionalFormatting sqref="J35">
    <cfRule type="containsBlanks" dxfId="6486" priority="211">
      <formula>LEN(TRIM(J35))=0</formula>
    </cfRule>
  </conditionalFormatting>
  <conditionalFormatting sqref="J67:J70">
    <cfRule type="containsBlanks" dxfId="6485" priority="175">
      <formula>LEN(TRIM(J67))=0</formula>
    </cfRule>
  </conditionalFormatting>
  <conditionalFormatting sqref="J154:J164">
    <cfRule type="containsBlanks" dxfId="6484" priority="64">
      <formula>LEN(TRIM(J154))=0</formula>
    </cfRule>
  </conditionalFormatting>
  <conditionalFormatting sqref="J326:J327">
    <cfRule type="containsBlanks" dxfId="6483" priority="183">
      <formula>LEN(TRIM(J326))=0</formula>
    </cfRule>
  </conditionalFormatting>
  <conditionalFormatting sqref="J330">
    <cfRule type="containsBlanks" dxfId="6482" priority="174">
      <formula>LEN(TRIM(J330))=0</formula>
    </cfRule>
  </conditionalFormatting>
  <conditionalFormatting sqref="J332:J333">
    <cfRule type="containsBlanks" dxfId="6481" priority="182">
      <formula>LEN(TRIM(J332))=0</formula>
    </cfRule>
  </conditionalFormatting>
  <conditionalFormatting sqref="J336">
    <cfRule type="containsBlanks" dxfId="6480" priority="173">
      <formula>LEN(TRIM(J336))=0</formula>
    </cfRule>
  </conditionalFormatting>
  <conditionalFormatting sqref="J338:J339">
    <cfRule type="containsBlanks" dxfId="6479" priority="181">
      <formula>LEN(TRIM(J338))=0</formula>
    </cfRule>
  </conditionalFormatting>
  <conditionalFormatting sqref="J342">
    <cfRule type="containsBlanks" dxfId="6478" priority="172">
      <formula>LEN(TRIM(J342))=0</formula>
    </cfRule>
  </conditionalFormatting>
  <conditionalFormatting sqref="J344:J345">
    <cfRule type="containsBlanks" dxfId="6477" priority="180">
      <formula>LEN(TRIM(J344))=0</formula>
    </cfRule>
  </conditionalFormatting>
  <conditionalFormatting sqref="J348">
    <cfRule type="containsBlanks" dxfId="6476" priority="171">
      <formula>LEN(TRIM(J348))=0</formula>
    </cfRule>
  </conditionalFormatting>
  <conditionalFormatting sqref="J350:J351">
    <cfRule type="containsBlanks" dxfId="6475" priority="179">
      <formula>LEN(TRIM(J350))=0</formula>
    </cfRule>
  </conditionalFormatting>
  <conditionalFormatting sqref="J354">
    <cfRule type="containsBlanks" dxfId="6474" priority="165">
      <formula>LEN(TRIM(J354))=0</formula>
    </cfRule>
  </conditionalFormatting>
  <conditionalFormatting sqref="J356:J357">
    <cfRule type="containsBlanks" dxfId="6473" priority="178">
      <formula>LEN(TRIM(J356))=0</formula>
    </cfRule>
  </conditionalFormatting>
  <conditionalFormatting sqref="J360">
    <cfRule type="containsBlanks" dxfId="6472" priority="170">
      <formula>LEN(TRIM(J360))=0</formula>
    </cfRule>
  </conditionalFormatting>
  <conditionalFormatting sqref="J362:J363">
    <cfRule type="containsBlanks" dxfId="6471" priority="177">
      <formula>LEN(TRIM(J362))=0</formula>
    </cfRule>
  </conditionalFormatting>
  <conditionalFormatting sqref="J366">
    <cfRule type="containsBlanks" dxfId="6470" priority="169">
      <formula>LEN(TRIM(J366))=0</formula>
    </cfRule>
  </conditionalFormatting>
  <conditionalFormatting sqref="J368:J369">
    <cfRule type="containsBlanks" dxfId="6469" priority="176">
      <formula>LEN(TRIM(J368))=0</formula>
    </cfRule>
  </conditionalFormatting>
  <conditionalFormatting sqref="J372">
    <cfRule type="containsBlanks" dxfId="6468" priority="168">
      <formula>LEN(TRIM(J372))=0</formula>
    </cfRule>
  </conditionalFormatting>
  <conditionalFormatting sqref="J151:L151">
    <cfRule type="expression" dxfId="6467" priority="69">
      <formula>OR($G$94="Non",$G$94="Ne sais pas")</formula>
    </cfRule>
  </conditionalFormatting>
  <conditionalFormatting sqref="J152:L152">
    <cfRule type="expression" dxfId="6466" priority="67">
      <formula>OR($G$97="Non",$G$97="Ne sais pas")</formula>
    </cfRule>
  </conditionalFormatting>
  <conditionalFormatting sqref="J153:L154">
    <cfRule type="expression" dxfId="6465" priority="63">
      <formula>OR($G$100="Non",$G$100="Ne sais pas")</formula>
    </cfRule>
  </conditionalFormatting>
  <conditionalFormatting sqref="J155:L155">
    <cfRule type="expression" dxfId="6464" priority="61">
      <formula>OR($G$103="Non",$G$103="Ne sais pas")</formula>
    </cfRule>
  </conditionalFormatting>
  <conditionalFormatting sqref="J156:L156">
    <cfRule type="expression" dxfId="6463" priority="59">
      <formula>OR($G$106="Non",$G$106="Ne sais pas")</formula>
    </cfRule>
  </conditionalFormatting>
  <conditionalFormatting sqref="J157:L157">
    <cfRule type="expression" dxfId="6462" priority="57">
      <formula>OR($G$109="Non",$G$109="Ne sais pas")</formula>
    </cfRule>
  </conditionalFormatting>
  <conditionalFormatting sqref="J158:L158">
    <cfRule type="expression" dxfId="6461" priority="55">
      <formula>OR($G$112="Non",$G$112="Ne sais pas")</formula>
    </cfRule>
  </conditionalFormatting>
  <conditionalFormatting sqref="J159:L159">
    <cfRule type="expression" dxfId="6460" priority="53">
      <formula>OR($G$115="Non",$G$115="Ne sais pas")</formula>
    </cfRule>
  </conditionalFormatting>
  <conditionalFormatting sqref="J160:L160">
    <cfRule type="expression" dxfId="6459" priority="51">
      <formula>OR($G$118="Non",$G$118="Ne sais pas")</formula>
    </cfRule>
  </conditionalFormatting>
  <conditionalFormatting sqref="J161:L161">
    <cfRule type="expression" dxfId="6458" priority="49">
      <formula>OR($G$121="Non",$G$121="Ne sais pas")</formula>
    </cfRule>
  </conditionalFormatting>
  <conditionalFormatting sqref="J162:L162">
    <cfRule type="expression" dxfId="6457" priority="47">
      <formula>OR($G$124="Non",$G$124="Ne sais pas")</formula>
    </cfRule>
  </conditionalFormatting>
  <conditionalFormatting sqref="J163:L163">
    <cfRule type="expression" dxfId="6456" priority="46">
      <formula>OR($G$127="Non",$G$127="Ne sais pas")</formula>
    </cfRule>
  </conditionalFormatting>
  <conditionalFormatting sqref="J164:L164">
    <cfRule type="expression" dxfId="6455" priority="43">
      <formula>OR($G$130="Non",$G$130="Ne sais pas")</formula>
    </cfRule>
  </conditionalFormatting>
  <conditionalFormatting sqref="J139:N139">
    <cfRule type="expression" dxfId="6454" priority="109">
      <formula>OR($G$139="Non",$G$139="Ne sais pas")</formula>
    </cfRule>
  </conditionalFormatting>
  <conditionalFormatting sqref="J373:N373">
    <cfRule type="expression" dxfId="6453" priority="31">
      <formula>OR($H$373="Non",$H$373="Ne sais pas")</formula>
    </cfRule>
  </conditionalFormatting>
  <conditionalFormatting sqref="K94">
    <cfRule type="expression" dxfId="6452" priority="27">
      <formula>OR($H$84="Non",$H$84="Ne sais pas")</formula>
    </cfRule>
  </conditionalFormatting>
  <conditionalFormatting sqref="K97">
    <cfRule type="expression" dxfId="6451" priority="26">
      <formula>OR($H$84="Non",$H$84="Ne sais pas")</formula>
    </cfRule>
  </conditionalFormatting>
  <conditionalFormatting sqref="K100">
    <cfRule type="expression" dxfId="6450" priority="25">
      <formula>OR($H$84="Non",$H$84="Ne sais pas")</formula>
    </cfRule>
  </conditionalFormatting>
  <conditionalFormatting sqref="K103">
    <cfRule type="expression" dxfId="6449" priority="24">
      <formula>OR($H$84="Non",$H$84="Ne sais pas")</formula>
    </cfRule>
  </conditionalFormatting>
  <conditionalFormatting sqref="K106">
    <cfRule type="expression" dxfId="6448" priority="23">
      <formula>OR($H$84="Non",$H$84="Ne sais pas")</formula>
    </cfRule>
  </conditionalFormatting>
  <conditionalFormatting sqref="K109">
    <cfRule type="expression" dxfId="6447" priority="22">
      <formula>OR($H$84="Non",$H$84="Ne sais pas")</formula>
    </cfRule>
  </conditionalFormatting>
  <conditionalFormatting sqref="K112">
    <cfRule type="expression" dxfId="6446" priority="21">
      <formula>OR($H$84="Non",$H$84="Ne sais pas")</formula>
    </cfRule>
  </conditionalFormatting>
  <conditionalFormatting sqref="K115">
    <cfRule type="expression" dxfId="6445" priority="20">
      <formula>OR($H$84="Non",$H$84="Ne sais pas")</formula>
    </cfRule>
  </conditionalFormatting>
  <conditionalFormatting sqref="K118">
    <cfRule type="expression" dxfId="6444" priority="19">
      <formula>OR($H$84="Non",$H$84="Ne sais pas")</formula>
    </cfRule>
  </conditionalFormatting>
  <conditionalFormatting sqref="K121">
    <cfRule type="expression" dxfId="6443" priority="18">
      <formula>OR($H$84="Non",$H$84="Ne sais pas")</formula>
    </cfRule>
  </conditionalFormatting>
  <conditionalFormatting sqref="K124">
    <cfRule type="expression" dxfId="6442" priority="17">
      <formula>OR($H$84="Non",$H$84="Ne sais pas")</formula>
    </cfRule>
  </conditionalFormatting>
  <conditionalFormatting sqref="K127">
    <cfRule type="expression" dxfId="6441" priority="16">
      <formula>OR($H$84="Non",$H$84="Ne sais pas")</formula>
    </cfRule>
  </conditionalFormatting>
  <conditionalFormatting sqref="K130">
    <cfRule type="expression" dxfId="6440" priority="15">
      <formula>OR($H$84="Non",$H$84="Ne sais pas")</formula>
    </cfRule>
  </conditionalFormatting>
  <conditionalFormatting sqref="K141 F204:F214 K223 K233:K245 F248">
    <cfRule type="containsBlanks" dxfId="6439" priority="214">
      <formula>LEN(TRIM(F141))=0</formula>
    </cfRule>
  </conditionalFormatting>
  <conditionalFormatting sqref="K247">
    <cfRule type="containsBlanks" dxfId="6438" priority="205">
      <formula>LEN(TRIM(K247))=0</formula>
    </cfRule>
  </conditionalFormatting>
  <conditionalFormatting sqref="K19:N23">
    <cfRule type="expression" dxfId="6437" priority="128">
      <formula>OR($I$6="Non",$I$6="Ne sais pas")</formula>
    </cfRule>
    <cfRule type="containsBlanks" dxfId="6436" priority="221">
      <formula>LEN(TRIM(K19))=0</formula>
    </cfRule>
  </conditionalFormatting>
  <conditionalFormatting sqref="L168:L178">
    <cfRule type="expression" dxfId="6435" priority="105">
      <formula>$F$225="Don't know"</formula>
    </cfRule>
    <cfRule type="expression" dxfId="6434" priority="106">
      <formula>$F$225="Non"</formula>
    </cfRule>
    <cfRule type="containsBlanks" dxfId="6433" priority="223">
      <formula>LEN(TRIM(L168))=0</formula>
    </cfRule>
  </conditionalFormatting>
  <conditionalFormatting sqref="L192:M202">
    <cfRule type="expression" dxfId="6432" priority="101">
      <formula>$F$225="Ne sais pas"</formula>
    </cfRule>
    <cfRule type="expression" dxfId="6431" priority="102">
      <formula>$F$225="Non"</formula>
    </cfRule>
  </conditionalFormatting>
  <conditionalFormatting sqref="L10:N10">
    <cfRule type="expression" dxfId="6430" priority="137">
      <formula>OR($I$10="Non",$I$10="Ne sais pas",$I$10="Non applicable")</formula>
    </cfRule>
  </conditionalFormatting>
  <conditionalFormatting sqref="L10:N18">
    <cfRule type="expression" dxfId="6429" priority="129">
      <formula>OR($I$6="Non",$I$6="Ne sais pas")</formula>
    </cfRule>
  </conditionalFormatting>
  <conditionalFormatting sqref="L11:N11">
    <cfRule type="expression" dxfId="6428" priority="136">
      <formula>OR($I$11="Non",$I$11="Ne sais pas",$I$11="Non applicable")</formula>
    </cfRule>
  </conditionalFormatting>
  <conditionalFormatting sqref="L12:N12">
    <cfRule type="expression" dxfId="6427" priority="135">
      <formula>OR($I$12="Non",$I$12="Ne sais pas",$I$12="Non applicable")</formula>
    </cfRule>
  </conditionalFormatting>
  <conditionalFormatting sqref="L13:N14">
    <cfRule type="expression" dxfId="6426" priority="6">
      <formula>OR($I$13="Non",$I$13="Ne sais pas",$I$13="Non applicable")</formula>
    </cfRule>
  </conditionalFormatting>
  <conditionalFormatting sqref="L14:N14">
    <cfRule type="expression" dxfId="6425" priority="134">
      <formula>OR($I$14="Non",$I$14="Ne sais pas",$I$14="Non applicable")</formula>
    </cfRule>
  </conditionalFormatting>
  <conditionalFormatting sqref="L15:N15">
    <cfRule type="expression" dxfId="6424" priority="133">
      <formula>OR($I$15="Non",$I$15="Ne sais pas",$I$15="Non applicable")</formula>
    </cfRule>
  </conditionalFormatting>
  <conditionalFormatting sqref="L16:N16">
    <cfRule type="expression" dxfId="6423" priority="132">
      <formula>OR($I$16="Non",$I$16="Ne sais pas",$I$16="Non applicable")</formula>
    </cfRule>
  </conditionalFormatting>
  <conditionalFormatting sqref="L17:N17">
    <cfRule type="expression" dxfId="6422" priority="130">
      <formula>OR($I$17="Ni l'un ni l'autre",$I$17="Ne sais pas",$I$17="Non applicable")</formula>
    </cfRule>
  </conditionalFormatting>
  <conditionalFormatting sqref="L18:N18">
    <cfRule type="expression" dxfId="6421" priority="42">
      <formula>OR($I$16="No",$I$16="Don't know",$I$16="Not applicable")</formula>
    </cfRule>
    <cfRule type="expression" dxfId="6420" priority="131">
      <formula>OR($I$18="Non",$I$18="Ne sais pas",$I$18="Non applicable")</formula>
    </cfRule>
  </conditionalFormatting>
  <conditionalFormatting sqref="L192:N202">
    <cfRule type="containsBlanks" dxfId="6419" priority="224">
      <formula>LEN(TRIM(L192))=0</formula>
    </cfRule>
  </conditionalFormatting>
  <conditionalFormatting sqref="O19:O21 O31:O33 O35 O66:O70 O84 O91 O139 O145 O150:O165 O222 O230:O232 O263">
    <cfRule type="containsBlanks" dxfId="6418" priority="215">
      <formula>LEN(TRIM(O19))=0</formula>
    </cfRule>
  </conditionalFormatting>
  <conditionalFormatting sqref="O25:O28">
    <cfRule type="containsBlanks" dxfId="6417" priority="161">
      <formula>LEN(TRIM(O25))=0</formula>
    </cfRule>
  </conditionalFormatting>
  <conditionalFormatting sqref="O42">
    <cfRule type="containsBlanks" dxfId="6416" priority="203">
      <formula>LEN(TRIM(O42))=0</formula>
    </cfRule>
  </conditionalFormatting>
  <conditionalFormatting sqref="O44:O49">
    <cfRule type="containsBlanks" dxfId="6415" priority="163">
      <formula>LEN(TRIM(O44))=0</formula>
    </cfRule>
  </conditionalFormatting>
  <conditionalFormatting sqref="O52:O56">
    <cfRule type="containsBlanks" dxfId="6414" priority="150">
      <formula>LEN(TRIM(O52))=0</formula>
    </cfRule>
  </conditionalFormatting>
  <conditionalFormatting sqref="O73">
    <cfRule type="containsBlanks" dxfId="6413" priority="164">
      <formula>LEN(TRIM(O73))=0</formula>
    </cfRule>
  </conditionalFormatting>
  <conditionalFormatting sqref="O147">
    <cfRule type="containsBlanks" dxfId="6412" priority="153">
      <formula>LEN(TRIM(O147))=0</formula>
    </cfRule>
  </conditionalFormatting>
  <conditionalFormatting sqref="O167">
    <cfRule type="containsBlanks" dxfId="6411" priority="189">
      <formula>LEN(TRIM(O167))=0</formula>
    </cfRule>
  </conditionalFormatting>
  <conditionalFormatting sqref="O179:O191">
    <cfRule type="containsBlanks" dxfId="6410" priority="152">
      <formula>LEN(TRIM(O179))=0</formula>
    </cfRule>
  </conditionalFormatting>
  <conditionalFormatting sqref="O203:O215">
    <cfRule type="containsBlanks" dxfId="6409" priority="151">
      <formula>LEN(TRIM(O203))=0</formula>
    </cfRule>
  </conditionalFormatting>
  <conditionalFormatting sqref="O227:O228">
    <cfRule type="containsBlanks" dxfId="6408" priority="202">
      <formula>LEN(TRIM(O227))=0</formula>
    </cfRule>
  </conditionalFormatting>
  <conditionalFormatting sqref="O249 O256">
    <cfRule type="containsBlanks" dxfId="6407" priority="184">
      <formula>LEN(TRIM(O249))=0</formula>
    </cfRule>
  </conditionalFormatting>
  <conditionalFormatting sqref="O269:O271">
    <cfRule type="containsBlanks" dxfId="6406" priority="160">
      <formula>LEN(TRIM(O269))=0</formula>
    </cfRule>
  </conditionalFormatting>
  <conditionalFormatting sqref="O324:O374">
    <cfRule type="containsBlanks" dxfId="6405" priority="167">
      <formula>LEN(TRIM(O324))=0</formula>
    </cfRule>
  </conditionalFormatting>
  <conditionalFormatting sqref="O376">
    <cfRule type="containsBlanks" dxfId="6404" priority="162">
      <formula>LEN(TRIM(O376))=0</formula>
    </cfRule>
  </conditionalFormatting>
  <dataValidations count="101">
    <dataValidation type="list" allowBlank="1" showInputMessage="1" showErrorMessage="1" sqref="J326:K326 J332:K332 J338:K338 J344:K344 J350:K350 J356:K356 J362:K362 J368:K368" xr:uid="{1255DE41-1973-448C-8321-790786B7F422}">
      <formula1>"Présélectionné par l'OMS, SRA, Présélectionné par l'OMS et SRA,Aucun produit préselectionné par l'OMS ou SRA enregistré,Ne sais pas"</formula1>
    </dataValidation>
    <dataValidation type="list" allowBlank="1" showInputMessage="1" showErrorMessage="1" sqref="J330:K330 J336:K336 J342:K342 J348:K348 J360:K360 J366:K366 J372:K372 J354:K354" xr:uid="{38BAEB9F-B7EE-47F3-974F-3E4AEFCAE4A0}">
      <formula1>"0,1,2 ou plus,Ne sais pas"</formula1>
    </dataValidation>
    <dataValidation type="list" allowBlank="1" showInputMessage="1" showErrorMessage="1" sqref="H311:J311" xr:uid="{1B4B0EDC-3CD2-451F-BF09-225AF1BE94D4}">
      <formula1>"Oui certifié ISO, Oui présélectioné par l'OMS, Oui certifié ISO et présélectionné par l'OMS,Ni l'un ni l'autre, Ne sais pas, Non applicable"</formula1>
    </dataValidation>
    <dataValidation type="list" allowBlank="1" showInputMessage="1" showErrorMessage="1" sqref="F253:G253" xr:uid="{AB3C1939-EE6B-4FAD-826B-227A470EA850}">
      <formula1>"Oui : Mobilisation/implication communautaire importante,Oui : Une certaine mobilisation/implication communautaire,Non,Ne sais pas"</formula1>
    </dataValidation>
    <dataValidation type="list" allowBlank="1" showInputMessage="1" showErrorMessage="1" sqref="F251:G251" xr:uid="{D264B9F3-BB37-4D86-8332-99E03E37DC33}">
      <formula1>"Oui : Médias importants,Oui : Certains médias,Non,Ne sais pas"</formula1>
    </dataValidation>
    <dataValidation type="list" allowBlank="1" showInputMessage="1" showErrorMessage="1" sqref="G151:G164 H155:I164 H151:I153 J151:J164 K151:L153 K155:L164" xr:uid="{7338CACC-D757-4C78-B087-20E7E19F373B}">
      <formula1>"Travailleur de santé communautaire (ou équivalent),Infirmier auxiliaire,Sage-femme infirmière auxiliaire,Infirmier,Pharmacie, Responsable médical, Médecin, Ne sais pas, Non applicable"</formula1>
    </dataValidation>
    <dataValidation type="list" allowBlank="1" showInputMessage="1" showErrorMessage="1" sqref="H144:J144" xr:uid="{6AC91F43-4D81-47C5-ADC3-314407C4CF92}">
      <formula1>"Oui un niveau élevé de mise en œuvre, Oui une certaine mise en œuvre,Mise en œuvre minimale ou inexistante, Ne sais pas, Non applicable (aucune stratégie)"</formula1>
    </dataValidation>
    <dataValidation type="list" allowBlank="1" showInputMessage="1" showErrorMessage="1" sqref="J67:J70" xr:uid="{50708506-570A-4072-AC47-639C46D73DA2}">
      <formula1>"Oui, Non, Ne sais pas,Non applicable"</formula1>
    </dataValidation>
    <dataValidation type="list" allowBlank="1" showInputMessage="1" showErrorMessage="1" error="Choisissez une réponse dans la liste déroulante." prompt="Choisissez une réponse dans la liste déroulante." sqref="G68:I70" xr:uid="{1EFB095A-347D-48F8-81D2-FA02CE38E416}">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I17" xr:uid="{CF1EDB01-C77A-43C1-9C21-731E4234A4F4}">
      <formula1>"Ministère des Finances, Ministère de la Planification,Les deux,Ni l'un ni l'autre,Ne sais pas, Non applicable"</formula1>
    </dataValidation>
    <dataValidation type="list" allowBlank="1" showInputMessage="1" showErrorMessage="1" sqref="F277:G277" xr:uid="{56585CCE-2AA0-410E-99B9-451897EDF5C6}">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allowBlank="1" showInputMessage="1" showErrorMessage="1" sqref="G256" xr:uid="{A9FF0FAD-B8DD-4D19-8CF8-87BE4D7EE26B}">
      <formula1>"0 %,1 à 10 %,11 à 20 %,21 à 30 %,31 à 40 %,41 à 50 %,51 à 60 %,61 à 70 %,71 à 80 %,81 à 100 %,Ne sais pas,Non applicable"</formula1>
    </dataValidation>
    <dataValidation type="list" allowBlank="1" showInputMessage="1" showErrorMessage="1" sqref="F254:G254 H380:I380 H382:H383 I382" xr:uid="{A07EE9BB-8686-4959-964D-7F4E4F26C51E}">
      <formula1>"Oui,Non,Ne sais pas"</formula1>
    </dataValidation>
    <dataValidation type="list" allowBlank="1" showInputMessage="1" showErrorMessage="1" sqref="F252:G252" xr:uid="{D8BDF32D-EB39-4140-807C-2326A9790157}">
      <formula1>"Oui : Sensibilisation/éducation intensive par téléphone, Oui : Une certaine sensibilisation/éducation par téléphone, Non, Ne sais pas"</formula1>
    </dataValidation>
    <dataValidation type="list" allowBlank="1" showInputMessage="1" showErrorMessage="1" sqref="F250:G250" xr:uid="{0EB62859-5198-4228-9ED5-378A7C3BD243}">
      <formula1>"Oui : Marketing social important,Oui : Un certain marketing social,Non,Ne sais pas"</formula1>
    </dataValidation>
    <dataValidation allowBlank="1" showInputMessage="1" showErrorMessage="1" error="Choisissez une réponse dans la liste déroulante." sqref="K19" xr:uid="{60444DB3-2341-498F-B886-BF03E6234261}"/>
    <dataValidation type="list" allowBlank="1" showInputMessage="1" showErrorMessage="1" sqref="F276:G276" xr:uid="{EA661499-311C-46CF-A303-6082A9701C96}">
      <formula1>"Oui : Tous les sites de marketing social sont inclus, Oui : Certains sites de marketing social sont inclus,Aucun, Ne sais pas, Non applicable (aucun LMIS)"</formula1>
    </dataValidation>
    <dataValidation type="list" allowBlank="1" showInputMessage="1" showErrorMessage="1" sqref="F275:G275" xr:uid="{077110FC-9065-4E1A-B1A7-8D3416D940DF}">
      <formula1>"Oui : Toutes les installations des ONG sont incluses, Oui : Certaines des installations des ONG sont incluses,Aucun, Ne sais pas, Non applicable (aucun LMIS)"</formula1>
    </dataValidation>
    <dataValidation type="list" allowBlank="1" showInputMessage="1" showErrorMessage="1" sqref="F274:G274" xr:uid="{EE081E41-B75C-4C38-A4DF-8D4292014A45}">
      <formula1>"Oui : Tous les installations du secteur privé sont incluses, Oui : Certaines installations du secteur privé sont incluses,Aucun, Ne sais pas, Non applicable (aucun LMIS)"</formula1>
    </dataValidation>
    <dataValidation type="list" allowBlank="1" showInputMessage="1" showErrorMessage="1" sqref="F273:G273" xr:uid="{E59E888E-7F19-49A2-BEBD-27E3D92F6EC2}">
      <formula1>"Oui : Tous les installations du secteur public sont incluses, Oui : Certaines installations du secteur public sont incluses,Aucun, Ne sais pas, Non applicable (aucun LMIS)"</formula1>
    </dataValidation>
    <dataValidation type="list" allowBlank="1" showInputMessage="1" showErrorMessage="1" sqref="H376:I376" xr:uid="{4E043D76-CD24-4236-B251-5A62E3622EFF}">
      <formula1>"Oui (plan PSE avec composant FP/RH),Aucun plan PSE commencé/élaboré,Oui plan PSE mais aucun composant FP/RH,Ne sais pas"</formula1>
    </dataValidation>
    <dataValidation type="list" allowBlank="1" showInputMessage="1" showErrorMessage="1" sqref="H319:J319" xr:uid="{CCC06E7B-D473-435A-89B5-4AA9C1B2A522}">
      <formula1>"0 à 25 %,26 à 50 %,51 à 75 %,76 à 100 %, Ne sais pas, Non applicable"</formula1>
    </dataValidation>
    <dataValidation type="list" allowBlank="1" showInputMessage="1" showErrorMessage="1" sqref="H309:J309 F73:F75 H217:J220" xr:uid="{8BECCFA3-0146-4901-BEEC-1D682746A243}">
      <formula1>"Oui,Non,Ne sais pas,Non applicable"</formula1>
    </dataValidation>
    <dataValidation type="list" allowBlank="1" showInputMessage="1" showErrorMessage="1" sqref="H315:J315" xr:uid="{E2A822B1-9C2F-48D4-A099-8963B73F7257}">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7:J317" xr:uid="{90DC2679-B61F-4D4B-AE66-C4D41925915E}">
      <formula1>"0,1,2 à 3,Plus de 3, Ne sais pas"</formula1>
    </dataValidation>
    <dataValidation type="list" allowBlank="1" showInputMessage="1" showErrorMessage="1" sqref="J363 J369 J333 J339 J345 J351 J357 J327" xr:uid="{E24AC3E1-6157-4F17-A9E0-E8A179DC7E5A}">
      <formula1>"0,1,2 à 3,Plus de 3,Ne sais pas"</formula1>
    </dataValidation>
    <dataValidation type="list" allowBlank="1" showInputMessage="1" showErrorMessage="1" sqref="H309" xr:uid="{63E9F85A-8F2D-4D38-8C54-E4600EEABD55}">
      <formula1>"Oui,Non,Ne sais pas, Non applicable"</formula1>
    </dataValidation>
    <dataValidation type="list" allowBlank="1" showInputMessage="1" showErrorMessage="1" sqref="H308:J308" xr:uid="{1C4A4AAC-0F47-4027-BFE5-A67D0BB54D6E}">
      <formula1>"Moins de 6 mois, De 6 mois à moins d'1 an, D'1 an à 18 mois, Plus de 18 mois,Ne sais pas, Non applicable"</formula1>
    </dataValidation>
    <dataValidation type="list" allowBlank="1" showInputMessage="1" showErrorMessage="1" error="Choisissez une réponse dans la liste déroulante." sqref="I19:I20" xr:uid="{DD9EB4E8-8191-4742-A2A4-D96EA1F6BAB1}">
      <formula1>"Oui, Non, Ne sais pas, Non applicable"</formula1>
    </dataValidation>
    <dataValidation type="list" allowBlank="1" showInputMessage="1" showErrorMessage="1" sqref="H312:J313" xr:uid="{5F4A4FBC-9441-415A-91A0-D7707DD4FF91}">
      <formula1>"La plupart ont été testés, Certains ont été testés, Aucun n'a été testé, Ne sais pas, Non applicable"</formula1>
    </dataValidation>
    <dataValidation type="list" allowBlank="1" showInputMessage="1" showErrorMessage="1" sqref="H165 J165:L165" xr:uid="{96D37F98-C033-4CB2-8FFC-0F698D065D7A}">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52:F56" xr:uid="{6D3223ED-EABE-470E-9AE4-C485D73D0E46}">
      <formula1>"En nature, Argent liquide, Ne sais pas, Non applicable"</formula1>
    </dataValidation>
    <dataValidation type="list" allowBlank="1" showInputMessage="1" showErrorMessage="1" sqref="F168:F178 I6 I42 F192:F202 K233:K245 H373:H374 G139 H147:J147 H145:J145 J33 F263 F180:F190 F204:F214 H215:J215 G269 H84 G125:J126 J35 F45 F47 G131:J132 G95:J96 G128:J129 G98:J99 G101:J102 G104:J105 G107:J108 G110:J111 G113:J114 G116:J117 G119:J120 G122:J123 G135:J136" xr:uid="{F00F8B17-3D2A-4C9B-ADA2-288499712E51}">
      <formula1>"Oui, Non, Ne sais pas"</formula1>
    </dataValidation>
    <dataValidation type="list" allowBlank="1" showInputMessage="1" showErrorMessage="1" sqref="H31:J31" xr:uid="{C6A484CC-64F4-414C-AEFD-F4FB7C9EE823}">
      <formula1>"Une fois par an, Deux fois par an, Une fois par trimestre, Une fois par mois, Autre, Ne sais pas"</formula1>
    </dataValidation>
    <dataValidation type="list" allowBlank="1" showInputMessage="1" showErrorMessage="1" sqref="J25 H25" xr:uid="{C022E7E5-0B8C-4FE4-BF7D-81E9F1DF7EBF}">
      <formula1>"Janvier, Février, Mars, Avril, Mai, Juin, Juillet, Août, Septembre, Octobre, Novembre, Décembre"</formula1>
    </dataValidation>
    <dataValidation type="list" allowBlank="1" showInputMessage="1" showErrorMessage="1" error="Choisissez une réponse dans la liste déroulante." sqref="I21" xr:uid="{60C2E067-0CEA-49DA-A15E-44D91BEAAC8C}">
      <formula1>"0 fois, 1 fois, 2 à 3 fois, 4 fois ou plus, Ne sais pas"</formula1>
    </dataValidation>
    <dataValidation type="list" allowBlank="1" showInputMessage="1" showErrorMessage="1" sqref="F264:F267 H318 L168:L178 H310 H223:H225 H230 H227 I22:I23 F77:G80 H320 H143:J143 I18 H322 H314 F258 M168:N168 I10:I16 H305:H306 F260:F262 L192:N202" xr:uid="{5F5C9CF4-3D85-4797-8E07-030AEEFFC2B5}">
      <formula1>"Oui, Non, Ne sais pas, Non applicable"</formula1>
    </dataValidation>
    <dataValidation type="list" allowBlank="1" showInputMessage="1" showErrorMessage="1" sqref="G271" xr:uid="{F548D50D-6771-4FD9-B190-C88F568F40B6}">
      <formula1>"Oui, Non, Ne sais pas, Non applicable (aucun LMIS)"</formula1>
    </dataValidation>
    <dataValidation type="list" allowBlank="1" showInputMessage="1" showErrorMessage="1" sqref="H26 J26" xr:uid="{E804048F-B3C5-4184-84B5-A36BE392F127}">
      <formula1>"2017,2018,2019,2020,2021,2022,2023"</formula1>
    </dataValidation>
    <dataValidation type="list" allowBlank="1" showInputMessage="1" showErrorMessage="1" sqref="M52:M56 M45 M47" xr:uid="{93B09FBA-80B9-40A4-8C89-219568BC408E}">
      <formula1>"Achat/B.P. date,Date d'expédition,Date de livraison,Autre,Inconnu,Non applicable"</formula1>
    </dataValidation>
    <dataValidation type="list" allowBlank="1" showInputMessage="1" showErrorMessage="1" sqref="F257" xr:uid="{FBA50E2D-B6CD-4626-BD2B-E71A3D0D58F3}">
      <formula1>"Oui, Non"</formula1>
    </dataValidation>
    <dataValidation type="list" allowBlank="1" showInputMessage="1" showErrorMessage="1" sqref="P28 P270:P271" xr:uid="{03C1C5AB-1D26-4DDA-841B-22BECF300249}">
      <formula1>#REF!</formula1>
    </dataValidation>
    <dataValidation type="list" allowBlank="1" showInputMessage="1" showErrorMessage="1" sqref="H377:I377" xr:uid="{2B8089EC-3709-4BD2-8A73-E450FD3DDCBE}">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H385:I385" xr:uid="{96840B39-C975-4F1D-A459-9AAD42FD2011}">
      <formula1>"Totalité ou majorité de la ligne budgétaire transférée à la réponse COVID, Une partie du budget a été transférée, Aucune partie du budget n'a été transférée (c'est-à-dire aucun impact), Inconnu, Non applicable"</formula1>
    </dataValidation>
    <dataValidation type="list" allowBlank="1" showInputMessage="1" showErrorMessage="1" sqref="H386:I386" xr:uid="{64CCD418-6E12-43B2-AB0A-49FD218234D6}">
      <formula1>"Impact élevé, Impact moyen, Impact faible, Aucun impact, Inconnu"</formula1>
    </dataValidation>
    <dataValidation type="decimal" allowBlank="1" showInputMessage="1" showErrorMessage="1" error="Entrez une valeur numérique ici uniquement (en USD)." sqref="J27" xr:uid="{14CF034D-2999-438A-97B8-4FDAE1D5CC9A}">
      <formula1>0</formula1>
      <formula2>100000000</formula2>
    </dataValidation>
    <dataValidation type="decimal" allowBlank="1" showInputMessage="1" showErrorMessage="1" error="Entrez une valeur numérique ici seulement (en USD)." sqref="I86:J86" xr:uid="{6793ABAB-C453-46B5-8F95-4078E5EE93E3}">
      <formula1>0</formula1>
      <formula2>100000000</formula2>
    </dataValidation>
    <dataValidation type="decimal" allowBlank="1" showInputMessage="1" showErrorMessage="1" error="Entrez une quantité numérique ici seulement." sqref="K45:L45 K47:L47 K52:L56" xr:uid="{58AF7DA1-3D90-4A06-9F1F-12D0A810C46C}">
      <formula1>0</formula1>
      <formula2>1000000000</formula2>
    </dataValidation>
    <dataValidation type="custom" allowBlank="1" showInputMessage="1" showErrorMessage="1" error="Ce nombre doit être supérieur ou égal au nombre d'observations de rupture de stock (Colonne H)." sqref="I294:I295 I298 I284 I281 I290 I292 I286:I287" xr:uid="{2ABF1E8E-A930-4806-B75A-FAB9245D34CF}">
      <formula1>I281&gt;=H281</formula1>
    </dataValidation>
    <dataValidation type="custom" operator="lessThanOrEqual" allowBlank="1" showInputMessage="1" showErrorMessage="1" error="Ce nombre ne peut pas dépasser le nombre total d'observations du statut des stocks (colonne I)." sqref="I293 I282:I283 K297:L299 H298:H299 K281:L284 H288:I288 K290:L295 K286:L288 H290:H295 H281:H284 H286:H287 H297:I297" xr:uid="{55B0BEEA-EC54-409A-B23D-F7D11C862CBE}">
      <formula1>H281&lt;=I281</formula1>
    </dataValidation>
    <dataValidation type="list" allowBlank="1" showInputMessage="1" showErrorMessage="1" sqref="H304:J304" xr:uid="{B654B3FC-0B95-410B-B074-FE4484115A7D}">
      <formula1>"Oui, Non, Ne sais pas, Non applicable (pas d'ANRP)"</formula1>
    </dataValidation>
    <dataValidation type="list" allowBlank="1" showInputMessage="1" showErrorMessage="1" sqref="H29:J29" xr:uid="{15EC7B8F-6C09-491E-8C0E-89E89FECB3A1}">
      <formula1>"Gouvernement - Niveau central, Gouvernement - Niveau infranational, Gouvernement des États-Unis (USG), UNFPA, Autres bailleurs de fonds, Autre, Ne sais pas"</formula1>
    </dataValidation>
    <dataValidation type="list" allowBlank="1" showInputMessage="1" showErrorMessage="1" sqref="H388:I391" xr:uid="{8A459223-30EE-4A44-9574-19C0387BADFE}">
      <formula1>"Maintien, Augmentation, Intégration, Réduction, Élimination, Ne sais pas,Non applicable"</formula1>
    </dataValidation>
    <dataValidation allowBlank="1" showInputMessage="1" showErrorMessage="1" error="Entrez une valeur numérique ici seulement (en USD)." sqref="G52:H56 G45:H45 G47:H47 G38:G40" xr:uid="{3D95B182-AB31-4324-9C7D-73115213F067}"/>
    <dataValidation type="list" allowBlank="1" showInputMessage="1" showErrorMessage="1" sqref="H384:I384" xr:uid="{28CC4D8F-3BB7-4EF9-B45D-0DEF40926D23}">
      <formula1>"Aucun impact, Réunions moins fréquentes, Réunions impossibles, Ne sais pas, Non applicable (pas de comité)"</formula1>
    </dataValidation>
    <dataValidation operator="lessThanOrEqual" allowBlank="1" showInputMessage="1" showErrorMessage="1" error="Ce nombre ne peut pas dépasser le nombre total d'observations du statut des stocks (colonne I)." sqref="I291 I299" xr:uid="{A27AB241-1D44-43A3-8899-84CCEF40ABD0}"/>
    <dataValidation allowBlank="1" showInputMessage="1" showErrorMessage="1" error="Entrez une valeur numérique ici uniquement (en USD)." sqref="H231:J231" xr:uid="{B84AD954-5469-425D-909C-8A68B6398C53}"/>
    <dataValidation type="list" allowBlank="1" showInputMessage="1" showErrorMessage="1" sqref="O19" xr:uid="{A5C76B96-6B81-4BD0-9E8B-57C810168D79}">
      <formula1>$C$3:$C$5</formula1>
    </dataValidation>
    <dataValidation type="list" allowBlank="1" showInputMessage="1" showErrorMessage="1" sqref="O20" xr:uid="{EB9A0993-9AED-4796-9BB0-28B7F7CBBFA1}">
      <formula1>$D$3:$D$4</formula1>
    </dataValidation>
    <dataValidation type="list" allowBlank="1" showInputMessage="1" showErrorMessage="1" sqref="O21:O23" xr:uid="{98C05BFA-B9D4-4E58-9F2A-44DB249912AB}">
      <formula1>$E$3:$E$4</formula1>
    </dataValidation>
    <dataValidation type="list" allowBlank="1" showInputMessage="1" showErrorMessage="1" sqref="O25:O26" xr:uid="{DE87E38C-C4B6-44B1-8402-6B2DE262B031}">
      <formula1>$F$3:$F$6</formula1>
    </dataValidation>
    <dataValidation type="list" allowBlank="1" showInputMessage="1" showErrorMessage="1" sqref="O31:O32" xr:uid="{E1F2414A-25E7-41E2-B974-A7132D31DB61}">
      <formula1>$H$3:$H$4</formula1>
    </dataValidation>
    <dataValidation type="list" allowBlank="1" showInputMessage="1" showErrorMessage="1" sqref="O33" xr:uid="{A9CE0D82-BD1D-459A-B501-593D2C903CA0}">
      <formula1>$I$3:$I$4</formula1>
    </dataValidation>
    <dataValidation type="list" allowBlank="1" showInputMessage="1" showErrorMessage="1" sqref="O35 O42" xr:uid="{1297C51E-45AF-4831-B0CE-62C043839B1C}">
      <formula1>$J$3:$J$7</formula1>
    </dataValidation>
    <dataValidation type="list" allowBlank="1" showInputMessage="1" showErrorMessage="1" sqref="O44:O49" xr:uid="{A44921D0-D00E-4207-881E-A519AB0559E9}">
      <formula1>$K$3:$K$7</formula1>
    </dataValidation>
    <dataValidation type="list" allowBlank="1" showInputMessage="1" showErrorMessage="1" sqref="O52" xr:uid="{3EDEA684-A6B8-49B1-88A3-8810C7B4C2D1}">
      <formula1>$L$3:$L$4</formula1>
    </dataValidation>
    <dataValidation type="list" allowBlank="1" showInputMessage="1" showErrorMessage="1" sqref="O53" xr:uid="{A6C39F21-AFF4-4EB5-895C-EC55AFE6089C}">
      <formula1>$M$3:$M$4</formula1>
    </dataValidation>
    <dataValidation type="list" allowBlank="1" showInputMessage="1" showErrorMessage="1" sqref="O54" xr:uid="{1D22BA1C-C5BC-44B4-8FD7-F2A4EF34DF2D}">
      <formula1>$N$3:$N$4</formula1>
    </dataValidation>
    <dataValidation type="list" allowBlank="1" showInputMessage="1" showErrorMessage="1" sqref="O55:O56" xr:uid="{1662BEB0-550A-4C5F-AE36-8A52BB88DA8D}">
      <formula1>$O$3:$O$4</formula1>
    </dataValidation>
    <dataValidation type="list" allowBlank="1" showInputMessage="1" showErrorMessage="1" sqref="O73:O81 O66:O71" xr:uid="{65583A85-E3AE-4302-9691-35805825344A}">
      <formula1>$P$3:$P$7</formula1>
    </dataValidation>
    <dataValidation type="list" allowBlank="1" showInputMessage="1" showErrorMessage="1" sqref="O84" xr:uid="{98ED6603-FA46-499C-9B84-67920DDF6F19}">
      <formula1>$Q$3:$Q$6</formula1>
    </dataValidation>
    <dataValidation type="list" allowBlank="1" showInputMessage="1" showErrorMessage="1" sqref="O91" xr:uid="{F571711C-3792-4F32-BF58-9F1BE42CDE93}">
      <formula1>$R$3:$R$8</formula1>
    </dataValidation>
    <dataValidation type="list" allowBlank="1" showInputMessage="1" showErrorMessage="1" sqref="O139" xr:uid="{02F680D8-52D6-444F-BB72-B15D6EB2F3F0}">
      <formula1>$S$3:$S$4</formula1>
    </dataValidation>
    <dataValidation type="list" allowBlank="1" showInputMessage="1" showErrorMessage="1" sqref="O145:O148" xr:uid="{89EA6A19-6CA6-4568-8A3A-7A7DA1BDF2F1}">
      <formula1>$T$3:$T$8</formula1>
    </dataValidation>
    <dataValidation type="list" allowBlank="1" showInputMessage="1" showErrorMessage="1" sqref="O150:O165" xr:uid="{6969BE9A-1683-48D0-BA84-F043D63FD9BF}">
      <formula1>$U$3:$U$5</formula1>
    </dataValidation>
    <dataValidation type="list" allowBlank="1" showInputMessage="1" showErrorMessage="1" sqref="O167:O178 O191:O202" xr:uid="{CC344CDC-C9D6-4B7B-8E55-AF66C8D964B8}">
      <formula1>$V$3:$V$8</formula1>
    </dataValidation>
    <dataValidation type="list" allowBlank="1" showInputMessage="1" showErrorMessage="1" sqref="O179:O190 O203:O214" xr:uid="{F07F5F03-92A4-4152-9E45-E497958B30B7}">
      <formula1>$W$3:$W$6</formula1>
    </dataValidation>
    <dataValidation type="list" allowBlank="1" showInputMessage="1" showErrorMessage="1" sqref="O215:O221" xr:uid="{D46F8AEF-74BC-46DA-B916-2E2E58DEC67C}">
      <formula1>$X$3:$X$4</formula1>
    </dataValidation>
    <dataValidation type="list" allowBlank="1" showInputMessage="1" showErrorMessage="1" sqref="O222:O226" xr:uid="{DAD53E54-D982-4FE3-BAE4-C622906B22EA}">
      <formula1>$Y$3:$Y$6</formula1>
    </dataValidation>
    <dataValidation type="list" allowBlank="1" showInputMessage="1" showErrorMessage="1" sqref="O227:O228" xr:uid="{907396CA-DC9E-4871-B9FF-43AD8E55CDC6}">
      <formula1>$Z$3:$Z$5</formula1>
    </dataValidation>
    <dataValidation type="list" allowBlank="1" showInputMessage="1" showErrorMessage="1" sqref="O230:O231" xr:uid="{4E9E736D-1175-4CF3-B7FD-E7BB75517AD6}">
      <formula1>$AA$3:$AA$4</formula1>
    </dataValidation>
    <dataValidation type="list" allowBlank="1" showInputMessage="1" showErrorMessage="1" sqref="O232:O248" xr:uid="{1E576866-4416-4361-A14D-0713EFDF737B}">
      <formula1>$AB$3:$AB$4</formula1>
    </dataValidation>
    <dataValidation type="list" allowBlank="1" showInputMessage="1" showErrorMessage="1" sqref="O249:O255" xr:uid="{9C7F39B7-FF50-4180-82E4-3B31342335A0}">
      <formula1>$AC$3:$AC$7</formula1>
    </dataValidation>
    <dataValidation type="list" allowBlank="1" showInputMessage="1" showErrorMessage="1" sqref="O256" xr:uid="{42272747-9953-4570-A49B-DD06D7103DDA}">
      <formula1>$AD$3:$AD$5</formula1>
    </dataValidation>
    <dataValidation type="list" allowBlank="1" showInputMessage="1" showErrorMessage="1" sqref="O263:O267" xr:uid="{1D86C51E-FB64-402E-84DE-C7804B15948C}">
      <formula1>$AF$3:$AF$4</formula1>
    </dataValidation>
    <dataValidation type="list" allowBlank="1" showInputMessage="1" showErrorMessage="1" sqref="O269:O277" xr:uid="{7F6A2A69-8F7E-44CF-B896-8D76E420580C}">
      <formula1>$AG$3:$AG$4</formula1>
    </dataValidation>
    <dataValidation type="list" allowBlank="1" showInputMessage="1" showErrorMessage="1" sqref="O279" xr:uid="{DF9680E6-56E0-479F-937B-B35029ADAE55}">
      <formula1>$AH$3:$AH$7</formula1>
    </dataValidation>
    <dataValidation type="list" allowBlank="1" showInputMessage="1" showErrorMessage="1" sqref="O304" xr:uid="{1F642DC4-42D6-4482-9916-F005C90C32DC}">
      <formula1>$AJ$3:$AJ$4</formula1>
    </dataValidation>
    <dataValidation type="list" allowBlank="1" showInputMessage="1" showErrorMessage="1" sqref="O305:O309" xr:uid="{B65AC2AD-4FF0-4920-8324-046178E0F287}">
      <formula1>$AK$3:$AK$4</formula1>
    </dataValidation>
    <dataValidation type="list" allowBlank="1" showInputMessage="1" showErrorMessage="1" sqref="O310:O313" xr:uid="{AFE13FBD-2785-4928-A6C6-7D35BEE3A330}">
      <formula1>$AL$3:$AL$5</formula1>
    </dataValidation>
    <dataValidation type="list" allowBlank="1" showInputMessage="1" showErrorMessage="1" sqref="O314:O315" xr:uid="{76956884-9533-4A25-949F-16865F56390A}">
      <formula1>$AM$3:$AM$4</formula1>
    </dataValidation>
    <dataValidation type="list" allowBlank="1" showInputMessage="1" showErrorMessage="1" sqref="O317:O322" xr:uid="{C8BAFDBB-D227-4DB5-844D-C028B5FB3DE5}">
      <formula1>$AN$3:$AN$5</formula1>
    </dataValidation>
    <dataValidation type="list" allowBlank="1" showInputMessage="1" showErrorMessage="1" sqref="O324:O372" xr:uid="{9F73AB62-E931-4EF7-AA23-35F60C756848}">
      <formula1>$AO$3:$AO$4</formula1>
    </dataValidation>
    <dataValidation type="list" allowBlank="1" showInputMessage="1" showErrorMessage="1" sqref="O373" xr:uid="{BDA63FD1-31FF-473A-91D2-0A628F8340DE}">
      <formula1>$AP$3:$AP$4</formula1>
    </dataValidation>
    <dataValidation type="list" allowBlank="1" showInputMessage="1" showErrorMessage="1" sqref="O374:O375" xr:uid="{504071B9-5568-4CC1-B6CD-6180B6B9A20B}">
      <formula1>$AQ$3:$AQ$5</formula1>
    </dataValidation>
    <dataValidation type="list" allowBlank="1" showInputMessage="1" showErrorMessage="1" sqref="O376" xr:uid="{214D137D-6352-41EA-9B82-4ADC6D6AD8F5}">
      <formula1>$AR$3:$AR$4</formula1>
    </dataValidation>
    <dataValidation type="list" allowBlank="1" showInputMessage="1" showErrorMessage="1" sqref="O6" xr:uid="{4174AB88-6F39-41CF-82EB-4FDA7A826C88}">
      <formula1>$B$3:$B$5</formula1>
    </dataValidation>
    <dataValidation type="list" allowBlank="1" showInputMessage="1" showErrorMessage="1" sqref="O282:O284" xr:uid="{34E97379-E916-4DB6-B7A9-90B62FC792BD}">
      <formula1>$AI$3:$AI$8</formula1>
    </dataValidation>
    <dataValidation type="list" allowBlank="1" showInputMessage="1" showErrorMessage="1" sqref="O27:O30" xr:uid="{C7B02481-DC92-4984-8544-F91854701490}">
      <formula1>$G$3:$G$6</formula1>
    </dataValidation>
    <dataValidation type="list" allowBlank="1" showInputMessage="1" showErrorMessage="1" sqref="O257:O262" xr:uid="{146F95C6-D578-4EA6-8CE4-D9FA98882F06}">
      <formula1>$AE$3:$AE$5</formula1>
    </dataValidation>
    <dataValidation type="list" allowBlank="1" showInputMessage="1" showErrorMessage="1" sqref="E3" xr:uid="{D7AC8996-C83F-4F75-8241-434830841268}">
      <formula1>$A$3:$A$133</formula1>
    </dataValidation>
  </dataValidations>
  <hyperlinks>
    <hyperlink ref="G3:O3" location="'All Country Summary (2023)'!A1" display="Go to summary page" xr:uid="{B232C2FF-4E31-4A91-8952-799F6C06CA2D}"/>
  </hyperlinks>
  <pageMargins left="0.25" right="0.25" top="0.75" bottom="0.75" header="0.3" footer="0.3"/>
  <pageSetup paperSize="141" scale="75"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BA642-EEB4-462B-BEFA-A90C71ED2B0C}">
  <sheetPr>
    <tabColor rgb="FF00CC66"/>
  </sheetPr>
  <dimension ref="A1:Q394"/>
  <sheetViews>
    <sheetView showGridLines="0" zoomScaleNormal="100" workbookViewId="0">
      <selection activeCell="L13" sqref="L13:N13"/>
    </sheetView>
  </sheetViews>
  <sheetFormatPr defaultColWidth="8.7109375" defaultRowHeight="14.45"/>
  <cols>
    <col min="1" max="1" width="2.140625" customWidth="1"/>
    <col min="2" max="2" width="6.5703125" customWidth="1"/>
    <col min="3" max="3" width="3.28515625" customWidth="1"/>
    <col min="4" max="4" width="16.140625" customWidth="1"/>
    <col min="5" max="5" width="61" customWidth="1"/>
    <col min="6" max="6" width="16.28515625" customWidth="1"/>
    <col min="7" max="7" width="24.28515625" customWidth="1"/>
    <col min="8" max="8" width="22" customWidth="1"/>
    <col min="9" max="9" width="19.140625" customWidth="1"/>
    <col min="10" max="10" width="22.42578125" customWidth="1"/>
    <col min="11" max="11" width="19.7109375" customWidth="1"/>
    <col min="12" max="12" width="17.5703125" customWidth="1"/>
    <col min="13" max="13" width="19.28515625" customWidth="1"/>
    <col min="14" max="14" width="28.42578125" customWidth="1"/>
    <col min="15" max="15" width="60.28515625" customWidth="1"/>
    <col min="16" max="16" width="60.42578125" customWidth="1"/>
  </cols>
  <sheetData>
    <row r="1" spans="2:16" ht="53.25" customHeight="1">
      <c r="F1" s="2128"/>
      <c r="G1" s="2128"/>
      <c r="H1" s="2128"/>
      <c r="I1" s="2128"/>
      <c r="J1" s="2128"/>
      <c r="K1" s="2128"/>
      <c r="L1" s="2128"/>
      <c r="M1" s="2128"/>
      <c r="N1" s="2128"/>
    </row>
    <row r="2" spans="2:16" ht="37.5" customHeight="1">
      <c r="B2" s="408" t="s">
        <v>1376</v>
      </c>
      <c r="C2" s="479"/>
      <c r="D2" s="479"/>
      <c r="E2" s="479"/>
      <c r="F2" s="179"/>
      <c r="G2" s="178"/>
      <c r="H2" s="179"/>
      <c r="I2" s="179"/>
      <c r="J2" s="179"/>
      <c r="K2" s="180"/>
      <c r="L2" s="180"/>
      <c r="M2" s="180"/>
      <c r="N2" s="181"/>
    </row>
    <row r="3" spans="2:16" ht="39" customHeight="1">
      <c r="B3" s="173"/>
      <c r="C3" s="174"/>
      <c r="D3" s="175" t="s">
        <v>1377</v>
      </c>
      <c r="E3" s="176" t="s">
        <v>2460</v>
      </c>
      <c r="F3" s="177" t="s">
        <v>1379</v>
      </c>
      <c r="G3" s="2130" t="s">
        <v>830</v>
      </c>
      <c r="H3" s="2130"/>
      <c r="I3" s="2130"/>
      <c r="J3" s="2130"/>
      <c r="K3" s="2130"/>
      <c r="L3" s="2130"/>
      <c r="M3" s="2130"/>
      <c r="N3" s="2130"/>
      <c r="O3" s="2130"/>
    </row>
    <row r="4" spans="2:16" ht="39" customHeight="1">
      <c r="B4" s="1402" t="s">
        <v>1380</v>
      </c>
      <c r="C4" s="1402"/>
      <c r="D4" s="1402"/>
      <c r="E4" s="1402"/>
      <c r="F4" s="1402"/>
      <c r="G4" s="1402"/>
      <c r="H4" s="1402"/>
      <c r="I4" s="1402"/>
      <c r="J4" s="1402"/>
      <c r="K4" s="1402"/>
      <c r="L4" s="1402"/>
      <c r="M4" s="1402"/>
      <c r="N4" s="1402"/>
      <c r="O4" t="s">
        <v>1381</v>
      </c>
    </row>
    <row r="5" spans="2:16" ht="15.75">
      <c r="B5" s="1416" t="s">
        <v>2461</v>
      </c>
      <c r="C5" s="1417"/>
      <c r="D5" s="1417"/>
      <c r="E5" s="1417"/>
      <c r="F5" s="1417"/>
      <c r="G5" s="1417"/>
      <c r="H5" s="1417"/>
      <c r="I5" s="1417"/>
      <c r="J5" s="1417"/>
      <c r="K5" s="1417"/>
      <c r="L5" s="1417"/>
      <c r="M5" s="1417"/>
      <c r="N5" s="1417"/>
      <c r="O5" s="1417"/>
      <c r="P5" s="1418"/>
    </row>
    <row r="6" spans="2:16" ht="108.75" customHeight="1">
      <c r="B6" s="182" t="s">
        <v>2462</v>
      </c>
      <c r="C6" s="1419" t="s">
        <v>1384</v>
      </c>
      <c r="D6" s="1419"/>
      <c r="E6" s="1419"/>
      <c r="F6" s="1419"/>
      <c r="G6" s="1419"/>
      <c r="H6" s="1420"/>
      <c r="I6" s="183" t="s">
        <v>1385</v>
      </c>
      <c r="J6" s="765" t="s">
        <v>2463</v>
      </c>
      <c r="K6" s="2330" t="s">
        <v>2464</v>
      </c>
      <c r="L6" s="2331"/>
      <c r="M6" s="2331"/>
      <c r="N6" s="2332"/>
      <c r="O6" s="1424" t="s">
        <v>2197</v>
      </c>
      <c r="P6" s="1424"/>
    </row>
    <row r="7" spans="2:16" ht="27" customHeight="1">
      <c r="B7" s="1427" t="s">
        <v>1388</v>
      </c>
      <c r="C7" s="1428"/>
      <c r="D7" s="1428"/>
      <c r="E7" s="1428"/>
      <c r="F7" s="1428"/>
      <c r="G7" s="1428"/>
      <c r="H7" s="1428"/>
      <c r="I7" s="1428"/>
      <c r="J7" s="1428"/>
      <c r="K7" s="1428"/>
      <c r="L7" s="1428"/>
      <c r="M7" s="1428"/>
      <c r="N7" s="1429"/>
      <c r="O7" s="1425"/>
      <c r="P7" s="1425"/>
    </row>
    <row r="8" spans="2:16" ht="21.75" customHeight="1">
      <c r="B8" s="205" t="s">
        <v>2465</v>
      </c>
      <c r="C8" s="1414" t="s">
        <v>2466</v>
      </c>
      <c r="D8" s="1414"/>
      <c r="E8" s="1415"/>
      <c r="F8" s="1430" t="s">
        <v>2463</v>
      </c>
      <c r="G8" s="1431"/>
      <c r="H8" s="1431"/>
      <c r="I8" s="1431"/>
      <c r="J8" s="1431"/>
      <c r="K8" s="1431"/>
      <c r="L8" s="1431"/>
      <c r="M8" s="1431"/>
      <c r="N8" s="1431"/>
      <c r="O8" s="1425"/>
      <c r="P8" s="1425"/>
    </row>
    <row r="9" spans="2:16" ht="27.95">
      <c r="B9" s="191" t="s">
        <v>2467</v>
      </c>
      <c r="C9" s="1414" t="s">
        <v>2468</v>
      </c>
      <c r="D9" s="1414"/>
      <c r="E9" s="1414"/>
      <c r="F9" s="1414"/>
      <c r="G9" s="1414"/>
      <c r="H9" s="1415"/>
      <c r="I9" s="192" t="s">
        <v>2469</v>
      </c>
      <c r="J9" s="2306"/>
      <c r="K9" s="2307"/>
      <c r="L9" s="2307"/>
      <c r="M9" s="2307"/>
      <c r="N9" s="2308"/>
      <c r="O9" s="1425"/>
      <c r="P9" s="1425"/>
    </row>
    <row r="10" spans="2:16" ht="34.5" customHeight="1">
      <c r="B10" s="195" t="s">
        <v>2465</v>
      </c>
      <c r="C10" s="1414" t="s">
        <v>1393</v>
      </c>
      <c r="D10" s="1414"/>
      <c r="E10" s="1414"/>
      <c r="F10" s="1414"/>
      <c r="G10" s="1414"/>
      <c r="H10" s="1415"/>
      <c r="I10" s="203" t="s">
        <v>1385</v>
      </c>
      <c r="J10" s="1409" t="s">
        <v>2470</v>
      </c>
      <c r="K10" s="1410"/>
      <c r="L10" s="1411" t="s">
        <v>2471</v>
      </c>
      <c r="M10" s="1412"/>
      <c r="N10" s="1413"/>
      <c r="O10" s="1425"/>
      <c r="P10" s="1425"/>
    </row>
    <row r="11" spans="2:16" ht="43.5" customHeight="1">
      <c r="B11" s="198" t="s">
        <v>2472</v>
      </c>
      <c r="C11" s="1414" t="s">
        <v>2473</v>
      </c>
      <c r="D11" s="1414"/>
      <c r="E11" s="1414"/>
      <c r="F11" s="1414"/>
      <c r="G11" s="1414"/>
      <c r="H11" s="1415"/>
      <c r="I11" s="203" t="s">
        <v>1385</v>
      </c>
      <c r="J11" s="1409" t="s">
        <v>2470</v>
      </c>
      <c r="K11" s="1410"/>
      <c r="L11" s="2172" t="s">
        <v>2474</v>
      </c>
      <c r="M11" s="1907"/>
      <c r="N11" s="1908"/>
      <c r="O11" s="1425"/>
      <c r="P11" s="1425"/>
    </row>
    <row r="12" spans="2:16" ht="35.25" customHeight="1">
      <c r="B12" s="347" t="s">
        <v>2475</v>
      </c>
      <c r="C12" s="1414" t="s">
        <v>2476</v>
      </c>
      <c r="D12" s="1414"/>
      <c r="E12" s="1414"/>
      <c r="F12" s="1414"/>
      <c r="G12" s="1414"/>
      <c r="H12" s="1415"/>
      <c r="I12" s="203" t="s">
        <v>1520</v>
      </c>
      <c r="J12" s="1409" t="s">
        <v>2470</v>
      </c>
      <c r="K12" s="1410"/>
      <c r="L12" s="1411" t="s">
        <v>92</v>
      </c>
      <c r="M12" s="1412"/>
      <c r="N12" s="1413"/>
      <c r="O12" s="1425"/>
      <c r="P12" s="1425"/>
    </row>
    <row r="13" spans="2:16" ht="33" customHeight="1">
      <c r="B13" s="198" t="s">
        <v>2477</v>
      </c>
      <c r="C13" s="1414" t="s">
        <v>2478</v>
      </c>
      <c r="D13" s="1414"/>
      <c r="E13" s="1414"/>
      <c r="F13" s="1414"/>
      <c r="G13" s="1414"/>
      <c r="H13" s="1415"/>
      <c r="I13" s="203" t="s">
        <v>1385</v>
      </c>
      <c r="J13" s="1409" t="s">
        <v>2479</v>
      </c>
      <c r="K13" s="1410"/>
      <c r="L13" s="1411" t="s">
        <v>2480</v>
      </c>
      <c r="M13" s="1412"/>
      <c r="N13" s="1413"/>
      <c r="O13" s="1425"/>
      <c r="P13" s="1425"/>
    </row>
    <row r="14" spans="2:16" ht="33" customHeight="1">
      <c r="B14" s="198" t="s">
        <v>2481</v>
      </c>
      <c r="C14" s="1414" t="s">
        <v>2482</v>
      </c>
      <c r="D14" s="1414"/>
      <c r="E14" s="1414"/>
      <c r="F14" s="1414"/>
      <c r="G14" s="1414"/>
      <c r="H14" s="1415"/>
      <c r="I14" s="203" t="s">
        <v>1385</v>
      </c>
      <c r="J14" s="1409" t="s">
        <v>2483</v>
      </c>
      <c r="K14" s="1410"/>
      <c r="L14" s="1411" t="s">
        <v>2484</v>
      </c>
      <c r="M14" s="1412"/>
      <c r="N14" s="1413"/>
      <c r="O14" s="1425"/>
      <c r="P14" s="1425"/>
    </row>
    <row r="15" spans="2:16" ht="113.25" customHeight="1">
      <c r="B15" s="198" t="s">
        <v>2485</v>
      </c>
      <c r="C15" s="1414" t="s">
        <v>2486</v>
      </c>
      <c r="D15" s="1414"/>
      <c r="E15" s="1414"/>
      <c r="F15" s="1414"/>
      <c r="G15" s="1414"/>
      <c r="H15" s="1415"/>
      <c r="I15" s="203" t="s">
        <v>1385</v>
      </c>
      <c r="J15" s="1409" t="s">
        <v>2487</v>
      </c>
      <c r="K15" s="1410"/>
      <c r="L15" s="1411" t="s">
        <v>2488</v>
      </c>
      <c r="M15" s="1412"/>
      <c r="N15" s="1413"/>
      <c r="O15" s="1425"/>
      <c r="P15" s="1425"/>
    </row>
    <row r="16" spans="2:16" ht="26.25" customHeight="1">
      <c r="B16" s="198" t="s">
        <v>2489</v>
      </c>
      <c r="C16" s="1414" t="s">
        <v>2490</v>
      </c>
      <c r="D16" s="1414"/>
      <c r="E16" s="1414"/>
      <c r="F16" s="1414"/>
      <c r="G16" s="1414"/>
      <c r="H16" s="1415"/>
      <c r="I16" s="203" t="s">
        <v>1520</v>
      </c>
      <c r="J16" s="1409" t="s">
        <v>2491</v>
      </c>
      <c r="K16" s="1410"/>
      <c r="L16" s="1411"/>
      <c r="M16" s="1412"/>
      <c r="N16" s="1413"/>
      <c r="O16" s="1425"/>
      <c r="P16" s="1425"/>
    </row>
    <row r="17" spans="2:16" ht="26.25" customHeight="1">
      <c r="B17" s="198" t="s">
        <v>2492</v>
      </c>
      <c r="C17" s="1414" t="s">
        <v>2493</v>
      </c>
      <c r="D17" s="1414"/>
      <c r="E17" s="1414"/>
      <c r="F17" s="1414"/>
      <c r="G17" s="1414"/>
      <c r="H17" s="1415"/>
      <c r="I17" s="203" t="s">
        <v>1413</v>
      </c>
      <c r="J17" s="1409" t="s">
        <v>2491</v>
      </c>
      <c r="K17" s="1410"/>
      <c r="L17" s="1411"/>
      <c r="M17" s="1412"/>
      <c r="N17" s="1413"/>
      <c r="O17" s="1425"/>
      <c r="P17" s="1425"/>
    </row>
    <row r="18" spans="2:16" ht="30.95" customHeight="1">
      <c r="B18" s="198" t="s">
        <v>418</v>
      </c>
      <c r="C18" s="1414" t="s">
        <v>1414</v>
      </c>
      <c r="D18" s="1414"/>
      <c r="E18" s="1414"/>
      <c r="F18" s="1414"/>
      <c r="G18" s="1414"/>
      <c r="H18" s="1415"/>
      <c r="I18" s="203" t="s">
        <v>1520</v>
      </c>
      <c r="J18" s="1409" t="s">
        <v>2491</v>
      </c>
      <c r="K18" s="1410"/>
      <c r="L18" s="1411"/>
      <c r="M18" s="1412"/>
      <c r="N18" s="1413"/>
      <c r="O18" s="1426"/>
      <c r="P18" s="1426"/>
    </row>
    <row r="19" spans="2:16" ht="24" customHeight="1">
      <c r="B19" s="191" t="s">
        <v>2494</v>
      </c>
      <c r="C19" s="1414" t="s">
        <v>2495</v>
      </c>
      <c r="D19" s="1414"/>
      <c r="E19" s="1414"/>
      <c r="F19" s="1414"/>
      <c r="G19" s="1414"/>
      <c r="H19" s="1415"/>
      <c r="I19" s="203" t="s">
        <v>1520</v>
      </c>
      <c r="J19" s="1432" t="s">
        <v>2496</v>
      </c>
      <c r="K19" s="2025" t="s">
        <v>2497</v>
      </c>
      <c r="L19" s="2026"/>
      <c r="M19" s="2026"/>
      <c r="N19" s="2027"/>
      <c r="O19" s="201" t="s">
        <v>1475</v>
      </c>
      <c r="P19" s="202"/>
    </row>
    <row r="20" spans="2:16" ht="24" customHeight="1">
      <c r="B20" s="191" t="s">
        <v>2498</v>
      </c>
      <c r="C20" s="1414" t="s">
        <v>2499</v>
      </c>
      <c r="D20" s="1414"/>
      <c r="E20" s="1414"/>
      <c r="F20" s="1414"/>
      <c r="G20" s="1414"/>
      <c r="H20" s="1415"/>
      <c r="I20" s="203" t="s">
        <v>1385</v>
      </c>
      <c r="J20" s="1433"/>
      <c r="K20" s="2037"/>
      <c r="L20" s="2038"/>
      <c r="M20" s="2038"/>
      <c r="N20" s="2039"/>
      <c r="O20" s="201" t="s">
        <v>1945</v>
      </c>
      <c r="P20" s="202" t="s">
        <v>2500</v>
      </c>
    </row>
    <row r="21" spans="2:16" ht="24" customHeight="1">
      <c r="B21" s="191" t="s">
        <v>2501</v>
      </c>
      <c r="C21" s="1414" t="s">
        <v>2502</v>
      </c>
      <c r="D21" s="1414"/>
      <c r="E21" s="1414"/>
      <c r="F21" s="1414"/>
      <c r="G21" s="1414"/>
      <c r="H21" s="1415"/>
      <c r="I21" s="203" t="s">
        <v>1422</v>
      </c>
      <c r="J21" s="1433"/>
      <c r="K21" s="2037"/>
      <c r="L21" s="2038"/>
      <c r="M21" s="2038"/>
      <c r="N21" s="2039"/>
      <c r="O21" s="1443" t="s">
        <v>2197</v>
      </c>
      <c r="P21" s="1443"/>
    </row>
    <row r="22" spans="2:16" ht="34.5" customHeight="1">
      <c r="B22" s="191" t="s">
        <v>2503</v>
      </c>
      <c r="C22" s="1414" t="s">
        <v>1424</v>
      </c>
      <c r="D22" s="1414"/>
      <c r="E22" s="1414"/>
      <c r="F22" s="1414"/>
      <c r="G22" s="1414"/>
      <c r="H22" s="1415"/>
      <c r="I22" s="203" t="s">
        <v>1385</v>
      </c>
      <c r="J22" s="1433"/>
      <c r="K22" s="2037"/>
      <c r="L22" s="2038"/>
      <c r="M22" s="2038"/>
      <c r="N22" s="2039"/>
      <c r="O22" s="1425"/>
      <c r="P22" s="1425"/>
    </row>
    <row r="23" spans="2:16" ht="61.5" customHeight="1">
      <c r="B23" s="205" t="s">
        <v>2465</v>
      </c>
      <c r="C23" s="2088" t="s">
        <v>1425</v>
      </c>
      <c r="D23" s="2088"/>
      <c r="E23" s="2088"/>
      <c r="F23" s="2088"/>
      <c r="G23" s="2088"/>
      <c r="H23" s="2220"/>
      <c r="I23" s="203" t="s">
        <v>1385</v>
      </c>
      <c r="J23" s="1433"/>
      <c r="K23" s="2124"/>
      <c r="L23" s="2125"/>
      <c r="M23" s="2125"/>
      <c r="N23" s="2126"/>
      <c r="O23" s="1444"/>
      <c r="P23" s="1444"/>
    </row>
    <row r="24" spans="2:16" ht="24.75" customHeight="1">
      <c r="B24" s="1416" t="s">
        <v>2504</v>
      </c>
      <c r="C24" s="1417"/>
      <c r="D24" s="1417"/>
      <c r="E24" s="1417"/>
      <c r="F24" s="1417"/>
      <c r="G24" s="1417"/>
      <c r="H24" s="1417"/>
      <c r="I24" s="1417"/>
      <c r="J24" s="1417"/>
      <c r="K24" s="1417"/>
      <c r="L24" s="1882"/>
      <c r="M24" s="1882"/>
      <c r="N24" s="1882"/>
      <c r="O24" s="1417"/>
      <c r="P24" s="1418"/>
    </row>
    <row r="25" spans="2:16" ht="60" customHeight="1">
      <c r="B25" s="1446" t="s">
        <v>2505</v>
      </c>
      <c r="C25" s="1448" t="s">
        <v>1427</v>
      </c>
      <c r="D25" s="1448"/>
      <c r="E25" s="1448"/>
      <c r="F25" s="1449"/>
      <c r="G25" s="208" t="s">
        <v>2506</v>
      </c>
      <c r="H25" s="209" t="s">
        <v>2507</v>
      </c>
      <c r="I25" s="210" t="s">
        <v>2508</v>
      </c>
      <c r="J25" s="209" t="s">
        <v>2509</v>
      </c>
      <c r="K25" s="1452" t="s">
        <v>1432</v>
      </c>
      <c r="L25" s="3083" t="s">
        <v>2510</v>
      </c>
      <c r="M25" s="3084"/>
      <c r="N25" s="3085"/>
      <c r="O25" s="521" t="s">
        <v>1475</v>
      </c>
      <c r="P25" s="213" t="s">
        <v>2511</v>
      </c>
    </row>
    <row r="26" spans="2:16" ht="67.5" customHeight="1">
      <c r="B26" s="1447"/>
      <c r="C26" s="1450"/>
      <c r="D26" s="1450"/>
      <c r="E26" s="1450"/>
      <c r="F26" s="1451"/>
      <c r="G26" s="216" t="s">
        <v>1435</v>
      </c>
      <c r="H26" s="217">
        <v>2022</v>
      </c>
      <c r="I26" s="216" t="s">
        <v>1436</v>
      </c>
      <c r="J26" s="217">
        <v>2023</v>
      </c>
      <c r="K26" s="1453"/>
      <c r="L26" s="2381"/>
      <c r="M26" s="2382"/>
      <c r="N26" s="2383"/>
      <c r="O26" s="222" t="s">
        <v>1438</v>
      </c>
      <c r="P26" s="222"/>
    </row>
    <row r="27" spans="2:16" ht="81" customHeight="1">
      <c r="B27" s="191" t="s">
        <v>2512</v>
      </c>
      <c r="C27" s="1414" t="s">
        <v>1437</v>
      </c>
      <c r="D27" s="1414"/>
      <c r="E27" s="1414"/>
      <c r="F27" s="1414"/>
      <c r="G27" s="1414"/>
      <c r="H27" s="1414"/>
      <c r="I27" s="1415"/>
      <c r="J27" s="766">
        <v>35427364</v>
      </c>
      <c r="K27" s="1453"/>
      <c r="L27" s="2381"/>
      <c r="M27" s="2382"/>
      <c r="N27" s="2383"/>
      <c r="O27" s="1858" t="s">
        <v>1438</v>
      </c>
      <c r="P27" s="1443"/>
    </row>
    <row r="28" spans="2:16" ht="32.25" customHeight="1">
      <c r="B28" s="224"/>
      <c r="C28" s="225" t="s">
        <v>394</v>
      </c>
      <c r="D28" s="1414" t="s">
        <v>1439</v>
      </c>
      <c r="E28" s="1414"/>
      <c r="F28" s="1414"/>
      <c r="G28" s="1414"/>
      <c r="H28" s="1414"/>
      <c r="I28" s="1415"/>
      <c r="J28" s="467">
        <v>6893210</v>
      </c>
      <c r="K28" s="1453"/>
      <c r="L28" s="2381"/>
      <c r="M28" s="2382"/>
      <c r="N28" s="2383"/>
      <c r="O28" s="1608"/>
      <c r="P28" s="1425"/>
    </row>
    <row r="29" spans="2:16" ht="44.25" customHeight="1">
      <c r="B29" s="227" t="s">
        <v>440</v>
      </c>
      <c r="C29" s="1414" t="s">
        <v>1440</v>
      </c>
      <c r="D29" s="1414"/>
      <c r="E29" s="1414"/>
      <c r="F29" s="1414"/>
      <c r="G29" s="1415"/>
      <c r="H29" s="1563" t="s">
        <v>1441</v>
      </c>
      <c r="I29" s="1655"/>
      <c r="J29" s="1564"/>
      <c r="K29" s="1453"/>
      <c r="L29" s="2381"/>
      <c r="M29" s="2382"/>
      <c r="N29" s="2383"/>
      <c r="O29" s="1863"/>
      <c r="P29" s="1426"/>
    </row>
    <row r="30" spans="2:16" ht="15.6">
      <c r="B30" s="227"/>
      <c r="C30" s="225"/>
      <c r="D30" s="1414" t="s">
        <v>1442</v>
      </c>
      <c r="E30" s="1414"/>
      <c r="F30" s="225"/>
      <c r="G30" s="244"/>
      <c r="H30" s="1563" t="s">
        <v>2513</v>
      </c>
      <c r="I30" s="1655"/>
      <c r="J30" s="1564"/>
      <c r="K30" s="1453"/>
      <c r="L30" s="2381"/>
      <c r="M30" s="2382"/>
      <c r="N30" s="2383"/>
      <c r="O30" s="213" t="s">
        <v>1952</v>
      </c>
      <c r="P30" s="199"/>
    </row>
    <row r="31" spans="2:16" ht="28.5" customHeight="1">
      <c r="B31" s="334"/>
      <c r="C31" s="1484" t="s">
        <v>1444</v>
      </c>
      <c r="D31" s="1484"/>
      <c r="E31" s="1484"/>
      <c r="F31" s="1484"/>
      <c r="G31" s="1485"/>
      <c r="H31" s="2291" t="s">
        <v>1445</v>
      </c>
      <c r="I31" s="2292"/>
      <c r="J31" s="2293"/>
      <c r="K31" s="1453"/>
      <c r="L31" s="2381"/>
      <c r="M31" s="2382"/>
      <c r="N31" s="2383"/>
      <c r="O31" s="414" t="s">
        <v>2514</v>
      </c>
      <c r="P31" s="202"/>
    </row>
    <row r="32" spans="2:16" ht="15.6">
      <c r="B32" s="334"/>
      <c r="C32" s="225"/>
      <c r="D32" s="1414" t="s">
        <v>1442</v>
      </c>
      <c r="E32" s="1414"/>
      <c r="F32" s="225"/>
      <c r="G32" s="225"/>
      <c r="H32" s="2287" t="s">
        <v>1496</v>
      </c>
      <c r="I32" s="2287"/>
      <c r="J32" s="2287"/>
      <c r="K32" s="218"/>
      <c r="L32" s="3086"/>
      <c r="M32" s="3087"/>
      <c r="N32" s="3088"/>
      <c r="O32" s="222" t="s">
        <v>2514</v>
      </c>
      <c r="P32" s="187"/>
    </row>
    <row r="33" spans="2:17" ht="51" customHeight="1">
      <c r="B33" s="229" t="s">
        <v>2515</v>
      </c>
      <c r="C33" s="1445" t="s">
        <v>1448</v>
      </c>
      <c r="D33" s="1445"/>
      <c r="E33" s="1445"/>
      <c r="F33" s="1445"/>
      <c r="G33" s="1445"/>
      <c r="H33" s="1445"/>
      <c r="I33" s="1817"/>
      <c r="J33" s="481" t="s">
        <v>1385</v>
      </c>
      <c r="K33" s="235" t="s">
        <v>2516</v>
      </c>
      <c r="L33" s="2112" t="s">
        <v>2517</v>
      </c>
      <c r="M33" s="2113"/>
      <c r="N33" s="2114"/>
      <c r="O33" s="206" t="s">
        <v>1959</v>
      </c>
      <c r="P33" s="206"/>
    </row>
    <row r="34" spans="2:17" ht="46.5" customHeight="1">
      <c r="B34" s="1490" t="s">
        <v>2518</v>
      </c>
      <c r="C34" s="1491"/>
      <c r="D34" s="1491"/>
      <c r="E34" s="1491"/>
      <c r="F34" s="1491"/>
      <c r="G34" s="1491"/>
      <c r="H34" s="1491"/>
      <c r="I34" s="1491"/>
      <c r="J34" s="1491"/>
      <c r="K34" s="2283"/>
      <c r="L34" s="1491"/>
      <c r="M34" s="1491"/>
      <c r="N34" s="1491"/>
      <c r="O34" s="1491"/>
      <c r="P34" s="1492"/>
    </row>
    <row r="35" spans="2:17" ht="90.6" customHeight="1">
      <c r="B35" s="233" t="s">
        <v>2519</v>
      </c>
      <c r="C35" s="2088" t="s">
        <v>1451</v>
      </c>
      <c r="D35" s="2088"/>
      <c r="E35" s="2088"/>
      <c r="F35" s="2088"/>
      <c r="G35" s="2088"/>
      <c r="H35" s="2088"/>
      <c r="I35" s="2220"/>
      <c r="J35" s="234" t="s">
        <v>1385</v>
      </c>
      <c r="K35" s="482" t="s">
        <v>2516</v>
      </c>
      <c r="L35" s="2284"/>
      <c r="M35" s="2285"/>
      <c r="N35" s="2286"/>
      <c r="O35" s="236" t="s">
        <v>1975</v>
      </c>
      <c r="P35" s="204"/>
    </row>
    <row r="36" spans="2:17" ht="26.25" customHeight="1">
      <c r="B36" s="2110" t="s">
        <v>2520</v>
      </c>
      <c r="C36" s="1496"/>
      <c r="D36" s="1496"/>
      <c r="E36" s="1496"/>
      <c r="F36" s="1496"/>
      <c r="G36" s="1496"/>
      <c r="H36" s="1496"/>
      <c r="I36" s="1496"/>
      <c r="J36" s="1496"/>
      <c r="K36" s="2276"/>
      <c r="L36" s="1496"/>
      <c r="M36" s="1496"/>
      <c r="N36" s="1496"/>
      <c r="O36" s="1496"/>
      <c r="P36" s="1497"/>
    </row>
    <row r="37" spans="2:17" ht="68.25" customHeight="1">
      <c r="B37" s="233" t="s">
        <v>2521</v>
      </c>
      <c r="C37" s="1498" t="s">
        <v>2522</v>
      </c>
      <c r="D37" s="1498"/>
      <c r="E37" s="1498"/>
      <c r="F37" s="1499"/>
      <c r="G37" s="237" t="s">
        <v>1381</v>
      </c>
      <c r="H37" s="483" t="s">
        <v>1456</v>
      </c>
      <c r="I37" s="1515" t="s">
        <v>2523</v>
      </c>
      <c r="J37" s="1516"/>
      <c r="K37" s="1515" t="s">
        <v>2524</v>
      </c>
      <c r="L37" s="1531"/>
      <c r="M37" s="1531"/>
      <c r="N37" s="2111"/>
      <c r="O37" s="1504"/>
      <c r="P37" s="1504"/>
    </row>
    <row r="38" spans="2:17" ht="36" customHeight="1">
      <c r="B38" s="198" t="s">
        <v>2465</v>
      </c>
      <c r="C38" s="1414" t="s">
        <v>2525</v>
      </c>
      <c r="D38" s="1414"/>
      <c r="E38" s="1414"/>
      <c r="F38" s="1415"/>
      <c r="G38" s="240">
        <v>5317251</v>
      </c>
      <c r="H38" s="241" t="s">
        <v>2526</v>
      </c>
      <c r="I38" s="1479" t="s">
        <v>2527</v>
      </c>
      <c r="J38" s="1480"/>
      <c r="K38" s="1481"/>
      <c r="L38" s="1482"/>
      <c r="M38" s="1482"/>
      <c r="N38" s="1483"/>
      <c r="O38" s="1505"/>
      <c r="P38" s="1505"/>
    </row>
    <row r="39" spans="2:17" ht="60" customHeight="1">
      <c r="B39" s="198" t="s">
        <v>2472</v>
      </c>
      <c r="C39" s="1414" t="s">
        <v>2528</v>
      </c>
      <c r="D39" s="1414"/>
      <c r="E39" s="1414"/>
      <c r="F39" s="1415"/>
      <c r="G39" s="761">
        <v>0</v>
      </c>
      <c r="H39" s="241" t="s">
        <v>2526</v>
      </c>
      <c r="I39" s="1479" t="s">
        <v>92</v>
      </c>
      <c r="J39" s="1480"/>
      <c r="K39" s="1481"/>
      <c r="L39" s="1482"/>
      <c r="M39" s="1482"/>
      <c r="N39" s="1483"/>
      <c r="O39" s="1505"/>
      <c r="P39" s="1505"/>
    </row>
    <row r="40" spans="2:17" ht="42" customHeight="1">
      <c r="B40" s="205" t="s">
        <v>2475</v>
      </c>
      <c r="C40" s="1484" t="s">
        <v>1463</v>
      </c>
      <c r="D40" s="1484"/>
      <c r="E40" s="1484"/>
      <c r="F40" s="1485"/>
      <c r="G40" s="240">
        <f>G38+G39</f>
        <v>5317251</v>
      </c>
      <c r="H40" s="246"/>
      <c r="I40" s="1486"/>
      <c r="J40" s="1487"/>
      <c r="K40" s="1486"/>
      <c r="L40" s="1488"/>
      <c r="M40" s="1488"/>
      <c r="N40" s="1489"/>
      <c r="O40" s="1506"/>
      <c r="P40" s="1506"/>
      <c r="Q40" s="584"/>
    </row>
    <row r="41" spans="2:17" ht="57.75" customHeight="1">
      <c r="B41" s="1507" t="s">
        <v>2529</v>
      </c>
      <c r="C41" s="1508"/>
      <c r="D41" s="1508"/>
      <c r="E41" s="1508"/>
      <c r="F41" s="1508"/>
      <c r="G41" s="1508"/>
      <c r="H41" s="1508"/>
      <c r="I41" s="1508"/>
      <c r="J41" s="1508"/>
      <c r="K41" s="1508"/>
      <c r="L41" s="1508"/>
      <c r="M41" s="1508"/>
      <c r="N41" s="1508"/>
      <c r="O41" s="1508"/>
      <c r="P41" s="1509"/>
    </row>
    <row r="42" spans="2:17" ht="104.1" customHeight="1">
      <c r="B42" s="251" t="s">
        <v>2530</v>
      </c>
      <c r="C42" s="2088" t="s">
        <v>1465</v>
      </c>
      <c r="D42" s="2088"/>
      <c r="E42" s="2088"/>
      <c r="F42" s="2088"/>
      <c r="G42" s="2088"/>
      <c r="H42" s="2220"/>
      <c r="I42" s="234" t="s">
        <v>1385</v>
      </c>
      <c r="J42" s="252" t="s">
        <v>2516</v>
      </c>
      <c r="K42" s="3079" t="s">
        <v>2531</v>
      </c>
      <c r="L42" s="3080"/>
      <c r="M42" s="3080"/>
      <c r="N42" s="3081"/>
      <c r="O42" s="236" t="s">
        <v>2205</v>
      </c>
      <c r="P42" s="204"/>
    </row>
    <row r="43" spans="2:17" ht="24.95" customHeight="1">
      <c r="B43" s="2110" t="s">
        <v>1467</v>
      </c>
      <c r="C43" s="1496"/>
      <c r="D43" s="1496"/>
      <c r="E43" s="1496"/>
      <c r="F43" s="1496"/>
      <c r="G43" s="1496"/>
      <c r="H43" s="1496"/>
      <c r="I43" s="1496"/>
      <c r="J43" s="1496"/>
      <c r="K43" s="2276"/>
      <c r="L43" s="1496"/>
      <c r="M43" s="1496"/>
      <c r="N43" s="1496"/>
      <c r="O43" s="1496"/>
      <c r="P43" s="1497"/>
    </row>
    <row r="44" spans="2:17" ht="77.25" customHeight="1">
      <c r="B44" s="253" t="s">
        <v>2532</v>
      </c>
      <c r="C44" s="1513" t="s">
        <v>2533</v>
      </c>
      <c r="D44" s="1513"/>
      <c r="E44" s="1514"/>
      <c r="F44" s="238" t="s">
        <v>2534</v>
      </c>
      <c r="G44" s="1515" t="s">
        <v>1470</v>
      </c>
      <c r="H44" s="1516"/>
      <c r="I44" s="1515" t="s">
        <v>1471</v>
      </c>
      <c r="J44" s="1516"/>
      <c r="K44" s="1515" t="s">
        <v>1472</v>
      </c>
      <c r="L44" s="1516"/>
      <c r="M44" s="239" t="s">
        <v>1473</v>
      </c>
      <c r="N44" s="302" t="s">
        <v>1474</v>
      </c>
      <c r="O44" s="1443" t="s">
        <v>2424</v>
      </c>
      <c r="P44" s="1443"/>
    </row>
    <row r="45" spans="2:17" ht="28.5" customHeight="1">
      <c r="B45" s="198" t="s">
        <v>2465</v>
      </c>
      <c r="C45" s="1517" t="s">
        <v>2535</v>
      </c>
      <c r="D45" s="1517"/>
      <c r="E45" s="1518"/>
      <c r="F45" s="257" t="s">
        <v>1385</v>
      </c>
      <c r="G45" s="2103">
        <v>2097680</v>
      </c>
      <c r="H45" s="2104"/>
      <c r="I45" s="1524" t="s">
        <v>2526</v>
      </c>
      <c r="J45" s="1480"/>
      <c r="K45" s="1521">
        <v>472346</v>
      </c>
      <c r="L45" s="1522"/>
      <c r="M45" s="258" t="s">
        <v>1478</v>
      </c>
      <c r="N45" s="242" t="s">
        <v>2536</v>
      </c>
      <c r="O45" s="1425"/>
      <c r="P45" s="1425"/>
    </row>
    <row r="46" spans="2:17" ht="31.5" customHeight="1">
      <c r="B46" s="260"/>
      <c r="C46" s="2277" t="s">
        <v>2537</v>
      </c>
      <c r="D46" s="2277"/>
      <c r="E46" s="2278"/>
      <c r="F46" s="3082"/>
      <c r="G46" s="3082"/>
      <c r="H46" s="3082"/>
      <c r="I46" s="3082"/>
      <c r="J46" s="3082"/>
      <c r="K46" s="3082"/>
      <c r="L46" s="3082"/>
      <c r="M46" s="3082"/>
      <c r="N46" s="1430"/>
      <c r="O46" s="1425"/>
      <c r="P46" s="1425"/>
    </row>
    <row r="47" spans="2:17" ht="65.25" customHeight="1">
      <c r="B47" s="198" t="s">
        <v>2472</v>
      </c>
      <c r="C47" s="2277" t="s">
        <v>2538</v>
      </c>
      <c r="D47" s="2277"/>
      <c r="E47" s="2278"/>
      <c r="F47" s="203" t="s">
        <v>1482</v>
      </c>
      <c r="G47" s="2103">
        <v>0</v>
      </c>
      <c r="H47" s="2104"/>
      <c r="I47" s="1524" t="s">
        <v>2526</v>
      </c>
      <c r="J47" s="1480"/>
      <c r="K47" s="1521">
        <v>0</v>
      </c>
      <c r="L47" s="1522"/>
      <c r="M47" s="258" t="s">
        <v>1491</v>
      </c>
      <c r="N47" s="242"/>
      <c r="O47" s="1425"/>
      <c r="P47" s="1425"/>
    </row>
    <row r="48" spans="2:17" ht="35.25" customHeight="1">
      <c r="B48" s="260"/>
      <c r="C48" s="2277" t="s">
        <v>2539</v>
      </c>
      <c r="D48" s="2277"/>
      <c r="E48" s="2278"/>
      <c r="F48" s="1430"/>
      <c r="G48" s="1431"/>
      <c r="H48" s="1431"/>
      <c r="I48" s="1431"/>
      <c r="J48" s="1431"/>
      <c r="K48" s="1431"/>
      <c r="L48" s="1431"/>
      <c r="M48" s="1431"/>
      <c r="N48" s="1431"/>
      <c r="O48" s="1425"/>
      <c r="P48" s="1425"/>
    </row>
    <row r="49" spans="1:16" ht="42.75" customHeight="1">
      <c r="B49" s="266" t="s">
        <v>2475</v>
      </c>
      <c r="C49" s="1525" t="s">
        <v>1484</v>
      </c>
      <c r="D49" s="1525"/>
      <c r="E49" s="1526"/>
      <c r="F49" s="267"/>
      <c r="G49" s="1527">
        <f>G45+G47</f>
        <v>2097680</v>
      </c>
      <c r="H49" s="1528"/>
      <c r="I49" s="1486"/>
      <c r="J49" s="1487"/>
      <c r="K49" s="1529">
        <f>K45+K47</f>
        <v>472346</v>
      </c>
      <c r="L49" s="1530"/>
      <c r="M49" s="268"/>
      <c r="N49" s="767"/>
      <c r="O49" s="1444"/>
      <c r="P49" s="1444"/>
    </row>
    <row r="50" spans="1:16" ht="56.25" customHeight="1">
      <c r="B50" s="2273" t="s">
        <v>1485</v>
      </c>
      <c r="C50" s="2274"/>
      <c r="D50" s="2274"/>
      <c r="E50" s="2274"/>
      <c r="F50" s="2274"/>
      <c r="G50" s="2274"/>
      <c r="H50" s="2274"/>
      <c r="I50" s="2274"/>
      <c r="J50" s="2274"/>
      <c r="K50" s="2274"/>
      <c r="L50" s="2274"/>
      <c r="M50" s="2274"/>
      <c r="N50" s="2274"/>
      <c r="O50" s="2274"/>
      <c r="P50" s="2275"/>
    </row>
    <row r="51" spans="1:16" ht="92.25" customHeight="1">
      <c r="B51" s="253" t="s">
        <v>2540</v>
      </c>
      <c r="C51" s="1513" t="s">
        <v>2541</v>
      </c>
      <c r="D51" s="1450"/>
      <c r="E51" s="1451"/>
      <c r="F51" s="254" t="s">
        <v>1487</v>
      </c>
      <c r="G51" s="1515" t="s">
        <v>1488</v>
      </c>
      <c r="H51" s="1516"/>
      <c r="I51" s="1515" t="s">
        <v>1471</v>
      </c>
      <c r="J51" s="1516"/>
      <c r="K51" s="1515" t="s">
        <v>1472</v>
      </c>
      <c r="L51" s="1516"/>
      <c r="M51" s="239" t="s">
        <v>1473</v>
      </c>
      <c r="N51" s="239" t="s">
        <v>1489</v>
      </c>
      <c r="O51" s="272"/>
      <c r="P51" s="273"/>
    </row>
    <row r="52" spans="1:16" s="603" customFormat="1" ht="110.25" customHeight="1">
      <c r="B52" s="198" t="s">
        <v>2465</v>
      </c>
      <c r="C52" s="1414" t="s">
        <v>2542</v>
      </c>
      <c r="D52" s="1414"/>
      <c r="E52" s="1415"/>
      <c r="F52" s="257" t="s">
        <v>1490</v>
      </c>
      <c r="G52" s="2160">
        <v>5143756</v>
      </c>
      <c r="H52" s="2161"/>
      <c r="I52" s="1479" t="s">
        <v>2526</v>
      </c>
      <c r="J52" s="1480"/>
      <c r="K52" s="1521">
        <v>1735121</v>
      </c>
      <c r="L52" s="1522"/>
      <c r="M52" s="258" t="s">
        <v>1491</v>
      </c>
      <c r="N52" s="468" t="s">
        <v>2543</v>
      </c>
      <c r="O52" s="201" t="s">
        <v>1493</v>
      </c>
      <c r="P52" s="202"/>
    </row>
    <row r="53" spans="1:16" s="603" customFormat="1" ht="105.75" customHeight="1">
      <c r="B53" s="198" t="s">
        <v>2472</v>
      </c>
      <c r="C53" s="1414" t="s">
        <v>2544</v>
      </c>
      <c r="D53" s="1414"/>
      <c r="E53" s="1415"/>
      <c r="F53" s="257" t="s">
        <v>1490</v>
      </c>
      <c r="G53" s="2160">
        <f>1009619+17034115</f>
        <v>18043734</v>
      </c>
      <c r="H53" s="2161"/>
      <c r="I53" s="1479" t="s">
        <v>2526</v>
      </c>
      <c r="J53" s="1480"/>
      <c r="K53" s="1521">
        <v>7214694</v>
      </c>
      <c r="L53" s="1522"/>
      <c r="M53" s="258" t="s">
        <v>1491</v>
      </c>
      <c r="N53" s="468" t="s">
        <v>2545</v>
      </c>
      <c r="O53" s="201" t="s">
        <v>940</v>
      </c>
      <c r="P53" s="202"/>
    </row>
    <row r="54" spans="1:16" s="603" customFormat="1" ht="40.5" customHeight="1">
      <c r="B54" s="198" t="s">
        <v>2475</v>
      </c>
      <c r="C54" s="1414" t="s">
        <v>2546</v>
      </c>
      <c r="D54" s="1414"/>
      <c r="E54" s="1415"/>
      <c r="F54" s="257" t="s">
        <v>1490</v>
      </c>
      <c r="G54" s="2160">
        <v>2207373</v>
      </c>
      <c r="H54" s="2161"/>
      <c r="I54" s="1479" t="s">
        <v>2526</v>
      </c>
      <c r="J54" s="1480"/>
      <c r="K54" s="1521">
        <v>564257</v>
      </c>
      <c r="L54" s="1522"/>
      <c r="M54" s="258" t="s">
        <v>1491</v>
      </c>
      <c r="N54" s="468" t="s">
        <v>1548</v>
      </c>
      <c r="O54" s="201" t="s">
        <v>940</v>
      </c>
      <c r="P54" s="202"/>
    </row>
    <row r="55" spans="1:16" s="603" customFormat="1" ht="32.25" customHeight="1">
      <c r="B55" s="198" t="s">
        <v>2477</v>
      </c>
      <c r="C55" s="1414" t="s">
        <v>1497</v>
      </c>
      <c r="D55" s="1414"/>
      <c r="E55" s="1415"/>
      <c r="F55" s="257" t="s">
        <v>1482</v>
      </c>
      <c r="G55" s="2160">
        <v>0</v>
      </c>
      <c r="H55" s="2161"/>
      <c r="I55" s="1479" t="s">
        <v>2526</v>
      </c>
      <c r="J55" s="1480"/>
      <c r="K55" s="1521">
        <v>0</v>
      </c>
      <c r="L55" s="1522"/>
      <c r="M55" s="258" t="s">
        <v>2420</v>
      </c>
      <c r="N55" s="768"/>
      <c r="O55" s="204" t="s">
        <v>1475</v>
      </c>
      <c r="P55" s="278"/>
    </row>
    <row r="56" spans="1:16" s="603" customFormat="1" ht="104.25" customHeight="1">
      <c r="B56" s="198" t="s">
        <v>2481</v>
      </c>
      <c r="C56" s="1414" t="s">
        <v>2547</v>
      </c>
      <c r="D56" s="1414"/>
      <c r="E56" s="1415"/>
      <c r="F56" s="257" t="s">
        <v>1490</v>
      </c>
      <c r="G56" s="2160">
        <f>1809000+46944</f>
        <v>1855944</v>
      </c>
      <c r="H56" s="2161"/>
      <c r="I56" s="1479" t="s">
        <v>2526</v>
      </c>
      <c r="J56" s="1480"/>
      <c r="K56" s="1521">
        <v>687000</v>
      </c>
      <c r="L56" s="1522"/>
      <c r="M56" s="258" t="s">
        <v>1491</v>
      </c>
      <c r="N56" s="468" t="s">
        <v>2548</v>
      </c>
      <c r="O56" s="202" t="s">
        <v>940</v>
      </c>
      <c r="P56" s="485"/>
    </row>
    <row r="57" spans="1:16" ht="61.5" customHeight="1">
      <c r="B57" s="205" t="s">
        <v>2485</v>
      </c>
      <c r="C57" s="1697" t="s">
        <v>2549</v>
      </c>
      <c r="D57" s="1697"/>
      <c r="E57" s="1698"/>
      <c r="F57" s="279"/>
      <c r="G57" s="1527">
        <f>G52+G53+G54+G55+G56</f>
        <v>27250807</v>
      </c>
      <c r="H57" s="1528"/>
      <c r="I57" s="1486"/>
      <c r="J57" s="1487"/>
      <c r="K57" s="1529">
        <f>K52+K53+K54+K55+K56</f>
        <v>10201072</v>
      </c>
      <c r="L57" s="2411"/>
      <c r="M57" s="268"/>
      <c r="N57" s="269"/>
      <c r="O57" s="280"/>
      <c r="P57" s="280"/>
    </row>
    <row r="58" spans="1:16" ht="50.25" customHeight="1">
      <c r="A58" s="611"/>
      <c r="B58" s="2270" t="s">
        <v>1501</v>
      </c>
      <c r="C58" s="2271"/>
      <c r="D58" s="2271"/>
      <c r="E58" s="2271"/>
      <c r="F58" s="2271"/>
      <c r="G58" s="2271"/>
      <c r="H58" s="2271"/>
      <c r="I58" s="2271"/>
      <c r="J58" s="2271"/>
      <c r="K58" s="2271"/>
      <c r="L58" s="2271"/>
      <c r="M58" s="2271"/>
      <c r="N58" s="2271"/>
      <c r="O58" s="2271"/>
      <c r="P58" s="2272"/>
    </row>
    <row r="59" spans="1:16" ht="64.5" customHeight="1">
      <c r="B59" s="282" t="s">
        <v>2550</v>
      </c>
      <c r="C59" s="1543" t="s">
        <v>1502</v>
      </c>
      <c r="D59" s="1543"/>
      <c r="E59" s="1543"/>
      <c r="F59" s="1543"/>
      <c r="G59" s="1543"/>
      <c r="H59" s="1543"/>
      <c r="I59" s="1544"/>
      <c r="J59" s="283">
        <f>G49/(G49+G57)</f>
        <v>7.1474894089088817E-2</v>
      </c>
      <c r="K59" s="284" t="s">
        <v>2551</v>
      </c>
      <c r="L59" s="1539"/>
      <c r="M59" s="1540"/>
      <c r="N59" s="1541"/>
      <c r="O59" s="1534"/>
      <c r="P59" s="1534"/>
    </row>
    <row r="60" spans="1:16" ht="49.5" customHeight="1">
      <c r="B60" s="286" t="s">
        <v>2552</v>
      </c>
      <c r="C60" s="1543" t="s">
        <v>1503</v>
      </c>
      <c r="D60" s="1543"/>
      <c r="E60" s="1543"/>
      <c r="F60" s="1543"/>
      <c r="G60" s="1543"/>
      <c r="H60" s="1543"/>
      <c r="I60" s="1544"/>
      <c r="J60" s="283">
        <f>G45/G49</f>
        <v>1</v>
      </c>
      <c r="K60" s="284" t="s">
        <v>2516</v>
      </c>
      <c r="L60" s="1539"/>
      <c r="M60" s="1540"/>
      <c r="N60" s="1541"/>
      <c r="O60" s="1535"/>
      <c r="P60" s="1535"/>
    </row>
    <row r="61" spans="1:16" ht="45" customHeight="1">
      <c r="B61" s="286" t="s">
        <v>2553</v>
      </c>
      <c r="C61" s="1414" t="s">
        <v>1504</v>
      </c>
      <c r="D61" s="1414"/>
      <c r="E61" s="1414"/>
      <c r="F61" s="1414"/>
      <c r="G61" s="1414"/>
      <c r="H61" s="1414"/>
      <c r="I61" s="1415"/>
      <c r="J61" s="288">
        <f>SUM(G49,G57)</f>
        <v>29348487</v>
      </c>
      <c r="K61" s="284" t="s">
        <v>2551</v>
      </c>
      <c r="L61" s="1539"/>
      <c r="M61" s="1540"/>
      <c r="N61" s="1541"/>
      <c r="O61" s="1535"/>
      <c r="P61" s="1535"/>
    </row>
    <row r="62" spans="1:16" ht="57" customHeight="1">
      <c r="B62" s="286" t="s">
        <v>492</v>
      </c>
      <c r="C62" s="1414" t="s">
        <v>1505</v>
      </c>
      <c r="D62" s="1414"/>
      <c r="E62" s="1414"/>
      <c r="F62" s="1414"/>
      <c r="G62" s="1414"/>
      <c r="H62" s="1414"/>
      <c r="I62" s="1415"/>
      <c r="J62" s="283">
        <f>(G49+G57)/J27</f>
        <v>0.82841294655735609</v>
      </c>
      <c r="K62" s="284" t="s">
        <v>2551</v>
      </c>
      <c r="L62" s="1539"/>
      <c r="M62" s="1540"/>
      <c r="N62" s="1541"/>
      <c r="O62" s="1535"/>
      <c r="P62" s="1535"/>
    </row>
    <row r="63" spans="1:16" ht="84" customHeight="1">
      <c r="B63" s="289" t="s">
        <v>494</v>
      </c>
      <c r="C63" s="1414" t="s">
        <v>1506</v>
      </c>
      <c r="D63" s="1414"/>
      <c r="E63" s="1414"/>
      <c r="F63" s="1414"/>
      <c r="G63" s="1414"/>
      <c r="H63" s="1414"/>
      <c r="I63" s="1415"/>
      <c r="J63" s="290">
        <f>(K49+K57)/J28</f>
        <v>1.5483958852261863</v>
      </c>
      <c r="K63" s="284" t="s">
        <v>2551</v>
      </c>
      <c r="L63" s="1539"/>
      <c r="M63" s="1540"/>
      <c r="N63" s="1541"/>
      <c r="O63" s="1535"/>
      <c r="P63" s="1535"/>
    </row>
    <row r="64" spans="1:16" ht="42.75" customHeight="1">
      <c r="B64" s="289" t="s">
        <v>496</v>
      </c>
      <c r="C64" s="1537" t="s">
        <v>1507</v>
      </c>
      <c r="D64" s="1537"/>
      <c r="E64" s="1537"/>
      <c r="F64" s="1537"/>
      <c r="G64" s="1537"/>
      <c r="H64" s="1537"/>
      <c r="I64" s="1538"/>
      <c r="J64" s="426" t="str">
        <f>IF(J62&lt;0.945,"Funding gap","No funding gap")</f>
        <v>Funding gap</v>
      </c>
      <c r="K64" s="293" t="s">
        <v>2516</v>
      </c>
      <c r="L64" s="1539"/>
      <c r="M64" s="1540"/>
      <c r="N64" s="1541"/>
      <c r="O64" s="1536"/>
      <c r="P64" s="1536"/>
    </row>
    <row r="65" spans="2:16" ht="53.25" customHeight="1">
      <c r="B65" s="289" t="s">
        <v>498</v>
      </c>
      <c r="C65" s="1542" t="s">
        <v>1508</v>
      </c>
      <c r="D65" s="1542"/>
      <c r="E65" s="1542"/>
      <c r="F65" s="1542"/>
      <c r="G65" s="1542"/>
      <c r="H65" s="1542"/>
      <c r="I65" s="2269"/>
      <c r="J65" s="292">
        <f>G45/J27</f>
        <v>5.9210727617217018E-2</v>
      </c>
      <c r="K65" s="284" t="s">
        <v>2551</v>
      </c>
      <c r="L65" s="1539"/>
      <c r="M65" s="1540"/>
      <c r="N65" s="1541"/>
      <c r="O65" s="287"/>
      <c r="P65" s="287"/>
    </row>
    <row r="66" spans="2:16" ht="39" customHeight="1">
      <c r="B66" s="191" t="s">
        <v>500</v>
      </c>
      <c r="C66" s="1464" t="s">
        <v>1509</v>
      </c>
      <c r="D66" s="1464"/>
      <c r="E66" s="1464"/>
      <c r="F66" s="1464"/>
      <c r="G66" s="1464"/>
      <c r="H66" s="1464"/>
      <c r="I66" s="1464"/>
      <c r="J66" s="1465"/>
      <c r="K66" s="1545" t="s">
        <v>2516</v>
      </c>
      <c r="L66" s="1548"/>
      <c r="M66" s="1549"/>
      <c r="N66" s="1550"/>
      <c r="O66" s="1443" t="s">
        <v>2006</v>
      </c>
      <c r="P66" s="1443"/>
    </row>
    <row r="67" spans="2:16" ht="21" customHeight="1">
      <c r="B67" s="198" t="s">
        <v>2465</v>
      </c>
      <c r="C67" s="1557" t="s">
        <v>2554</v>
      </c>
      <c r="D67" s="1557"/>
      <c r="E67" s="1557"/>
      <c r="F67" s="1557"/>
      <c r="G67" s="1557"/>
      <c r="H67" s="1557"/>
      <c r="I67" s="2268"/>
      <c r="J67" s="299" t="s">
        <v>1520</v>
      </c>
      <c r="K67" s="1546"/>
      <c r="L67" s="1551"/>
      <c r="M67" s="1552"/>
      <c r="N67" s="1553"/>
      <c r="O67" s="1425"/>
      <c r="P67" s="1425"/>
    </row>
    <row r="68" spans="2:16" ht="21" customHeight="1">
      <c r="B68" s="198" t="s">
        <v>2472</v>
      </c>
      <c r="C68" s="1557" t="s">
        <v>1512</v>
      </c>
      <c r="D68" s="1557"/>
      <c r="E68" s="1557"/>
      <c r="F68" s="1557"/>
      <c r="G68" s="1557"/>
      <c r="H68" s="1557"/>
      <c r="I68" s="2268"/>
      <c r="J68" s="299" t="s">
        <v>1385</v>
      </c>
      <c r="K68" s="1546"/>
      <c r="L68" s="1551"/>
      <c r="M68" s="1552"/>
      <c r="N68" s="1553"/>
      <c r="O68" s="1425"/>
      <c r="P68" s="1425"/>
    </row>
    <row r="69" spans="2:16" ht="21" customHeight="1">
      <c r="B69" s="198" t="s">
        <v>2475</v>
      </c>
      <c r="C69" s="1557" t="s">
        <v>2555</v>
      </c>
      <c r="D69" s="1557"/>
      <c r="E69" s="1557"/>
      <c r="F69" s="1557"/>
      <c r="G69" s="1557"/>
      <c r="H69" s="1557"/>
      <c r="I69" s="2268"/>
      <c r="J69" s="299" t="s">
        <v>1385</v>
      </c>
      <c r="K69" s="1546"/>
      <c r="L69" s="1551"/>
      <c r="M69" s="1552"/>
      <c r="N69" s="1553"/>
      <c r="O69" s="1425"/>
      <c r="P69" s="1425"/>
    </row>
    <row r="70" spans="2:16" ht="21" customHeight="1">
      <c r="B70" s="198" t="s">
        <v>2477</v>
      </c>
      <c r="C70" s="1557" t="s">
        <v>2556</v>
      </c>
      <c r="D70" s="1557"/>
      <c r="E70" s="1557"/>
      <c r="F70" s="1557"/>
      <c r="G70" s="1557"/>
      <c r="H70" s="1557"/>
      <c r="I70" s="2268"/>
      <c r="J70" s="299" t="s">
        <v>1520</v>
      </c>
      <c r="K70" s="1546"/>
      <c r="L70" s="1551"/>
      <c r="M70" s="1552"/>
      <c r="N70" s="1553"/>
      <c r="O70" s="1425"/>
      <c r="P70" s="1425"/>
    </row>
    <row r="71" spans="2:16" ht="21" customHeight="1">
      <c r="B71" s="198" t="s">
        <v>2481</v>
      </c>
      <c r="C71" s="1558" t="s">
        <v>2557</v>
      </c>
      <c r="D71" s="1558"/>
      <c r="E71" s="1558"/>
      <c r="F71" s="1410"/>
      <c r="G71" s="1559" t="s">
        <v>854</v>
      </c>
      <c r="H71" s="1560"/>
      <c r="I71" s="1560"/>
      <c r="J71" s="1561"/>
      <c r="K71" s="1547"/>
      <c r="L71" s="1554"/>
      <c r="M71" s="1555"/>
      <c r="N71" s="1556"/>
      <c r="O71" s="1426"/>
      <c r="P71" s="1426"/>
    </row>
    <row r="72" spans="2:16" ht="35.25" customHeight="1">
      <c r="B72" s="224" t="s">
        <v>1516</v>
      </c>
      <c r="C72" s="255" t="s">
        <v>561</v>
      </c>
      <c r="D72" s="1414" t="s">
        <v>1517</v>
      </c>
      <c r="E72" s="1414"/>
      <c r="F72" s="1414"/>
      <c r="G72" s="1414"/>
      <c r="H72" s="1414"/>
      <c r="I72" s="1414"/>
      <c r="J72" s="1414"/>
      <c r="K72" s="1414"/>
      <c r="L72" s="1414"/>
      <c r="M72" s="1414"/>
      <c r="N72" s="1562"/>
      <c r="O72" s="291"/>
      <c r="P72" s="297"/>
    </row>
    <row r="73" spans="2:16" ht="20.25" customHeight="1">
      <c r="B73" s="205" t="s">
        <v>418</v>
      </c>
      <c r="C73" s="1558" t="s">
        <v>2558</v>
      </c>
      <c r="D73" s="1558"/>
      <c r="E73" s="1558"/>
      <c r="F73" s="1574" t="s">
        <v>1385</v>
      </c>
      <c r="G73" s="1575"/>
      <c r="H73" s="1545" t="s">
        <v>2516</v>
      </c>
      <c r="I73" s="1576"/>
      <c r="J73" s="1577"/>
      <c r="K73" s="1577"/>
      <c r="L73" s="1577"/>
      <c r="M73" s="1577"/>
      <c r="N73" s="1690"/>
      <c r="O73" s="1443" t="s">
        <v>2006</v>
      </c>
      <c r="P73" s="1443"/>
    </row>
    <row r="74" spans="2:16" ht="20.25" customHeight="1">
      <c r="B74" s="205" t="s">
        <v>508</v>
      </c>
      <c r="C74" s="1558" t="s">
        <v>2559</v>
      </c>
      <c r="D74" s="1558"/>
      <c r="E74" s="1558"/>
      <c r="F74" s="1574" t="s">
        <v>1520</v>
      </c>
      <c r="G74" s="1575"/>
      <c r="H74" s="1546"/>
      <c r="I74" s="1691"/>
      <c r="J74" s="1692"/>
      <c r="K74" s="1692"/>
      <c r="L74" s="1692"/>
      <c r="M74" s="1692"/>
      <c r="N74" s="1693"/>
      <c r="O74" s="1425"/>
      <c r="P74" s="1425"/>
    </row>
    <row r="75" spans="2:16" ht="20.25" customHeight="1">
      <c r="B75" s="205" t="s">
        <v>510</v>
      </c>
      <c r="C75" s="1558" t="s">
        <v>1521</v>
      </c>
      <c r="D75" s="1558"/>
      <c r="E75" s="1558"/>
      <c r="F75" s="1574" t="s">
        <v>1520</v>
      </c>
      <c r="G75" s="1575"/>
      <c r="H75" s="1546"/>
      <c r="I75" s="1691"/>
      <c r="J75" s="1692"/>
      <c r="K75" s="1692"/>
      <c r="L75" s="1692"/>
      <c r="M75" s="1692"/>
      <c r="N75" s="1693"/>
      <c r="O75" s="1425"/>
      <c r="P75" s="1425"/>
    </row>
    <row r="76" spans="2:16" ht="34.5" customHeight="1">
      <c r="B76" s="769"/>
      <c r="C76" s="484" t="s">
        <v>401</v>
      </c>
      <c r="D76" s="1464" t="s">
        <v>1522</v>
      </c>
      <c r="E76" s="1464"/>
      <c r="F76" s="1464"/>
      <c r="G76" s="1465"/>
      <c r="H76" s="1546"/>
      <c r="I76" s="1691"/>
      <c r="J76" s="1692"/>
      <c r="K76" s="1692"/>
      <c r="L76" s="1692"/>
      <c r="M76" s="1692"/>
      <c r="N76" s="1693"/>
      <c r="O76" s="1425"/>
      <c r="P76" s="1425"/>
    </row>
    <row r="77" spans="2:16" ht="21" customHeight="1">
      <c r="B77" s="205" t="s">
        <v>418</v>
      </c>
      <c r="C77" s="1558" t="s">
        <v>2558</v>
      </c>
      <c r="D77" s="1558"/>
      <c r="E77" s="1410"/>
      <c r="F77" s="1574" t="s">
        <v>1385</v>
      </c>
      <c r="G77" s="1575"/>
      <c r="H77" s="1546"/>
      <c r="I77" s="1691"/>
      <c r="J77" s="1692"/>
      <c r="K77" s="1692"/>
      <c r="L77" s="1692"/>
      <c r="M77" s="1692"/>
      <c r="N77" s="1693"/>
      <c r="O77" s="1425"/>
      <c r="P77" s="1425"/>
    </row>
    <row r="78" spans="2:16" ht="21" customHeight="1">
      <c r="B78" s="205" t="s">
        <v>508</v>
      </c>
      <c r="C78" s="1558" t="s">
        <v>2559</v>
      </c>
      <c r="D78" s="1558"/>
      <c r="E78" s="1410"/>
      <c r="F78" s="1574" t="s">
        <v>1520</v>
      </c>
      <c r="G78" s="1575"/>
      <c r="H78" s="1546"/>
      <c r="I78" s="1691"/>
      <c r="J78" s="1692"/>
      <c r="K78" s="1692"/>
      <c r="L78" s="1692"/>
      <c r="M78" s="1692"/>
      <c r="N78" s="1693"/>
      <c r="O78" s="1425"/>
      <c r="P78" s="1425"/>
    </row>
    <row r="79" spans="2:16" ht="21" customHeight="1">
      <c r="B79" s="205" t="s">
        <v>510</v>
      </c>
      <c r="C79" s="1558" t="s">
        <v>2560</v>
      </c>
      <c r="D79" s="1558"/>
      <c r="E79" s="1410"/>
      <c r="F79" s="1574" t="s">
        <v>1520</v>
      </c>
      <c r="G79" s="1575"/>
      <c r="H79" s="1546"/>
      <c r="I79" s="1691"/>
      <c r="J79" s="1692"/>
      <c r="K79" s="1692"/>
      <c r="L79" s="1692"/>
      <c r="M79" s="1692"/>
      <c r="N79" s="1693"/>
      <c r="O79" s="1425"/>
      <c r="P79" s="1425"/>
    </row>
    <row r="80" spans="2:16" ht="21" customHeight="1">
      <c r="B80" s="205" t="s">
        <v>512</v>
      </c>
      <c r="C80" s="1558" t="s">
        <v>2556</v>
      </c>
      <c r="D80" s="1558"/>
      <c r="E80" s="1410"/>
      <c r="F80" s="1574" t="s">
        <v>1520</v>
      </c>
      <c r="G80" s="1575"/>
      <c r="H80" s="1546"/>
      <c r="I80" s="1691"/>
      <c r="J80" s="1692"/>
      <c r="K80" s="1692"/>
      <c r="L80" s="1692"/>
      <c r="M80" s="1692"/>
      <c r="N80" s="1693"/>
      <c r="O80" s="1425"/>
      <c r="P80" s="1425"/>
    </row>
    <row r="81" spans="2:16" ht="26.25" customHeight="1">
      <c r="B81" s="205" t="s">
        <v>513</v>
      </c>
      <c r="C81" s="1558" t="s">
        <v>2561</v>
      </c>
      <c r="D81" s="1558"/>
      <c r="E81" s="1410"/>
      <c r="F81" s="1574" t="s">
        <v>1381</v>
      </c>
      <c r="G81" s="1575"/>
      <c r="H81" s="1547"/>
      <c r="I81" s="1983"/>
      <c r="J81" s="2049"/>
      <c r="K81" s="2049"/>
      <c r="L81" s="2049"/>
      <c r="M81" s="2049"/>
      <c r="N81" s="1984"/>
      <c r="O81" s="1426"/>
      <c r="P81" s="1426"/>
    </row>
    <row r="82" spans="2:16" ht="44.25" customHeight="1">
      <c r="B82" s="298" t="s">
        <v>968</v>
      </c>
      <c r="C82" s="2266" t="s">
        <v>2562</v>
      </c>
      <c r="D82" s="2266"/>
      <c r="E82" s="2267"/>
      <c r="F82" s="1411"/>
      <c r="G82" s="1412"/>
      <c r="H82" s="1412"/>
      <c r="I82" s="1412"/>
      <c r="J82" s="1412"/>
      <c r="K82" s="1412"/>
      <c r="L82" s="1412"/>
      <c r="M82" s="1412"/>
      <c r="N82" s="1413"/>
      <c r="O82" s="2080"/>
      <c r="P82" s="2081"/>
    </row>
    <row r="83" spans="2:16" ht="42" customHeight="1">
      <c r="B83" s="2076" t="s">
        <v>1526</v>
      </c>
      <c r="C83" s="2077"/>
      <c r="D83" s="2077"/>
      <c r="E83" s="2077"/>
      <c r="F83" s="2077"/>
      <c r="G83" s="2077"/>
      <c r="H83" s="2077"/>
      <c r="I83" s="2077"/>
      <c r="J83" s="2077"/>
      <c r="K83" s="2077"/>
      <c r="L83" s="2077"/>
      <c r="M83" s="2077"/>
      <c r="N83" s="2077"/>
      <c r="O83" s="2077"/>
      <c r="P83" s="2078"/>
    </row>
    <row r="84" spans="2:16" ht="39.75" customHeight="1">
      <c r="B84" s="191" t="s">
        <v>518</v>
      </c>
      <c r="C84" s="1414" t="s">
        <v>2563</v>
      </c>
      <c r="D84" s="1414"/>
      <c r="E84" s="1414"/>
      <c r="F84" s="1414"/>
      <c r="G84" s="1415"/>
      <c r="H84" s="299" t="s">
        <v>1385</v>
      </c>
      <c r="I84" s="1580" t="s">
        <v>1449</v>
      </c>
      <c r="J84" s="1581"/>
      <c r="K84" s="1966"/>
      <c r="L84" s="1967"/>
      <c r="M84" s="1967"/>
      <c r="N84" s="1968"/>
      <c r="O84" s="201" t="s">
        <v>1975</v>
      </c>
      <c r="P84" s="202"/>
    </row>
    <row r="85" spans="2:16" ht="20.25" customHeight="1">
      <c r="B85" s="1585" t="s">
        <v>2564</v>
      </c>
      <c r="C85" s="1586"/>
      <c r="D85" s="1586"/>
      <c r="E85" s="1587"/>
      <c r="F85" s="1500" t="s">
        <v>2565</v>
      </c>
      <c r="G85" s="1502"/>
      <c r="H85" s="1501"/>
      <c r="K85" s="1500" t="s">
        <v>2524</v>
      </c>
      <c r="L85" s="1502"/>
      <c r="M85" s="1502"/>
      <c r="N85" s="1503"/>
      <c r="O85" s="1534"/>
      <c r="P85" s="1534"/>
    </row>
    <row r="86" spans="2:16" ht="21" customHeight="1">
      <c r="B86" s="1588"/>
      <c r="C86" s="1589"/>
      <c r="D86" s="1589"/>
      <c r="E86" s="1590"/>
      <c r="F86" s="1594" t="s">
        <v>2566</v>
      </c>
      <c r="G86" s="1595"/>
      <c r="H86" s="1596"/>
      <c r="I86" s="1597">
        <v>5317251</v>
      </c>
      <c r="J86" s="1598"/>
      <c r="K86" s="2260"/>
      <c r="L86" s="2261"/>
      <c r="M86" s="2261"/>
      <c r="N86" s="2262"/>
      <c r="O86" s="1535"/>
      <c r="P86" s="1535"/>
    </row>
    <row r="87" spans="2:16" ht="21" customHeight="1">
      <c r="B87" s="1588"/>
      <c r="C87" s="1589"/>
      <c r="D87" s="1589"/>
      <c r="E87" s="1590"/>
      <c r="F87" s="1594"/>
      <c r="G87" s="1595"/>
      <c r="H87" s="1596"/>
      <c r="I87" s="1597"/>
      <c r="J87" s="1598"/>
      <c r="K87" s="2260"/>
      <c r="L87" s="2261"/>
      <c r="M87" s="2261"/>
      <c r="N87" s="2262"/>
      <c r="O87" s="1535"/>
      <c r="P87" s="1535"/>
    </row>
    <row r="88" spans="2:16" ht="21" customHeight="1">
      <c r="B88" s="1588"/>
      <c r="C88" s="1589"/>
      <c r="D88" s="1589"/>
      <c r="E88" s="1590"/>
      <c r="F88" s="1594"/>
      <c r="G88" s="1595"/>
      <c r="H88" s="1596"/>
      <c r="I88" s="1597"/>
      <c r="J88" s="1598"/>
      <c r="K88" s="2260"/>
      <c r="L88" s="2261"/>
      <c r="M88" s="2261"/>
      <c r="N88" s="2262"/>
      <c r="O88" s="1535"/>
      <c r="P88" s="1535"/>
    </row>
    <row r="89" spans="2:16" ht="21.75" customHeight="1">
      <c r="B89" s="1591"/>
      <c r="C89" s="1592"/>
      <c r="D89" s="1592"/>
      <c r="E89" s="1593"/>
      <c r="F89" s="1599"/>
      <c r="G89" s="1600"/>
      <c r="H89" s="1601"/>
      <c r="I89" s="1602"/>
      <c r="J89" s="1603"/>
      <c r="K89" s="2263"/>
      <c r="L89" s="2264"/>
      <c r="M89" s="2264"/>
      <c r="N89" s="2265"/>
      <c r="O89" s="2075"/>
      <c r="P89" s="2075"/>
    </row>
    <row r="90" spans="2:16" ht="26.25" customHeight="1">
      <c r="B90" s="1416" t="s">
        <v>1533</v>
      </c>
      <c r="C90" s="1417"/>
      <c r="D90" s="1417"/>
      <c r="E90" s="1417"/>
      <c r="F90" s="1417"/>
      <c r="G90" s="1417"/>
      <c r="H90" s="1417"/>
      <c r="I90" s="1417"/>
      <c r="J90" s="1417"/>
      <c r="K90" s="1417"/>
      <c r="L90" s="1417"/>
      <c r="M90" s="1417"/>
      <c r="N90" s="1417"/>
      <c r="O90" s="1417"/>
      <c r="P90" s="1418"/>
    </row>
    <row r="91" spans="2:16" ht="50.25" customHeight="1">
      <c r="B91" s="488" t="s">
        <v>523</v>
      </c>
      <c r="C91" s="1638" t="s">
        <v>1534</v>
      </c>
      <c r="D91" s="1638"/>
      <c r="E91" s="1638"/>
      <c r="F91" s="1638"/>
      <c r="G91" s="1638"/>
      <c r="H91" s="1638"/>
      <c r="I91" s="1638"/>
      <c r="J91" s="1638"/>
      <c r="K91" s="1638"/>
      <c r="L91" s="1638"/>
      <c r="M91" s="1638"/>
      <c r="N91" s="2061"/>
      <c r="O91" s="1424" t="s">
        <v>2016</v>
      </c>
      <c r="P91" s="1424"/>
    </row>
    <row r="92" spans="2:16" ht="20.25" customHeight="1">
      <c r="B92" s="1609" t="s">
        <v>1536</v>
      </c>
      <c r="C92" s="1610"/>
      <c r="D92" s="1610"/>
      <c r="E92" s="1610"/>
      <c r="F92" s="1611"/>
      <c r="G92" s="2257" t="s">
        <v>1537</v>
      </c>
      <c r="H92" s="2258"/>
      <c r="I92" s="2258"/>
      <c r="J92" s="2258"/>
      <c r="K92" s="2258"/>
      <c r="L92" s="2258"/>
      <c r="M92" s="2258"/>
      <c r="N92" s="2259"/>
      <c r="O92" s="1425"/>
      <c r="P92" s="1425"/>
    </row>
    <row r="93" spans="2:16" ht="29.25" customHeight="1">
      <c r="B93" s="2072"/>
      <c r="C93" s="2073"/>
      <c r="D93" s="2073"/>
      <c r="E93" s="2073"/>
      <c r="F93" s="2074"/>
      <c r="G93" s="489" t="s">
        <v>1538</v>
      </c>
      <c r="H93" s="489" t="s">
        <v>1539</v>
      </c>
      <c r="I93" s="489" t="s">
        <v>981</v>
      </c>
      <c r="J93" s="489" t="s">
        <v>1540</v>
      </c>
      <c r="K93" s="2257" t="s">
        <v>1449</v>
      </c>
      <c r="L93" s="2258"/>
      <c r="M93" s="2258"/>
      <c r="N93" s="2259"/>
      <c r="O93" s="1425"/>
      <c r="P93" s="1426"/>
    </row>
    <row r="94" spans="2:16" ht="60" customHeight="1">
      <c r="B94" s="432" t="s">
        <v>394</v>
      </c>
      <c r="C94" s="2021" t="s">
        <v>2431</v>
      </c>
      <c r="D94" s="2021"/>
      <c r="E94" s="2021"/>
      <c r="F94" s="2021"/>
      <c r="G94" s="2021"/>
      <c r="H94" s="2021"/>
      <c r="I94" s="2021"/>
      <c r="J94" s="2022"/>
      <c r="K94" s="2247"/>
      <c r="L94" s="2248"/>
      <c r="M94" s="2248"/>
      <c r="N94" s="2249"/>
      <c r="O94" s="1425"/>
      <c r="P94" s="1534"/>
    </row>
    <row r="95" spans="2:16" ht="21.75" customHeight="1">
      <c r="B95" s="432" t="s">
        <v>530</v>
      </c>
      <c r="C95" s="2021" t="s">
        <v>1542</v>
      </c>
      <c r="D95" s="2021"/>
      <c r="E95" s="2021"/>
      <c r="F95" s="2022"/>
      <c r="G95" s="399" t="s">
        <v>1385</v>
      </c>
      <c r="H95" s="399" t="s">
        <v>1385</v>
      </c>
      <c r="I95" s="399" t="s">
        <v>1385</v>
      </c>
      <c r="J95" s="399" t="s">
        <v>1385</v>
      </c>
      <c r="K95" s="2250"/>
      <c r="L95" s="1649"/>
      <c r="M95" s="1649"/>
      <c r="N95" s="1650"/>
      <c r="O95" s="1425"/>
      <c r="P95" s="1535"/>
    </row>
    <row r="96" spans="2:16" ht="21.75" customHeight="1">
      <c r="B96" s="434" t="s">
        <v>532</v>
      </c>
      <c r="C96" s="2044" t="s">
        <v>1543</v>
      </c>
      <c r="D96" s="2044"/>
      <c r="E96" s="2044"/>
      <c r="F96" s="2060"/>
      <c r="G96" s="435" t="s">
        <v>1385</v>
      </c>
      <c r="H96" s="435" t="s">
        <v>1385</v>
      </c>
      <c r="I96" s="435" t="s">
        <v>1385</v>
      </c>
      <c r="J96" s="435" t="s">
        <v>1385</v>
      </c>
      <c r="K96" s="2251"/>
      <c r="L96" s="1651"/>
      <c r="M96" s="1651"/>
      <c r="N96" s="1652"/>
      <c r="O96" s="1425"/>
      <c r="P96" s="1535"/>
    </row>
    <row r="97" spans="2:16" ht="42" customHeight="1">
      <c r="B97" s="438" t="s">
        <v>401</v>
      </c>
      <c r="C97" s="1638" t="s">
        <v>1544</v>
      </c>
      <c r="D97" s="1638"/>
      <c r="E97" s="1638"/>
      <c r="F97" s="1638"/>
      <c r="G97" s="1638"/>
      <c r="H97" s="1638"/>
      <c r="I97" s="1638"/>
      <c r="J97" s="1642"/>
      <c r="K97" s="2247"/>
      <c r="L97" s="2248"/>
      <c r="M97" s="2248"/>
      <c r="N97" s="2249"/>
      <c r="O97" s="1425"/>
      <c r="P97" s="1535"/>
    </row>
    <row r="98" spans="2:16" ht="21" customHeight="1">
      <c r="B98" s="432" t="s">
        <v>530</v>
      </c>
      <c r="C98" s="2021" t="s">
        <v>1542</v>
      </c>
      <c r="D98" s="2021"/>
      <c r="E98" s="2021"/>
      <c r="F98" s="2022"/>
      <c r="G98" s="399" t="s">
        <v>1385</v>
      </c>
      <c r="H98" s="399" t="s">
        <v>1385</v>
      </c>
      <c r="I98" s="399" t="s">
        <v>1385</v>
      </c>
      <c r="J98" s="399" t="s">
        <v>1385</v>
      </c>
      <c r="K98" s="2250"/>
      <c r="L98" s="1649"/>
      <c r="M98" s="1649"/>
      <c r="N98" s="1650"/>
      <c r="O98" s="1425"/>
      <c r="P98" s="1535"/>
    </row>
    <row r="99" spans="2:16" ht="20.25" customHeight="1">
      <c r="B99" s="434" t="s">
        <v>532</v>
      </c>
      <c r="C99" s="2044" t="s">
        <v>1543</v>
      </c>
      <c r="D99" s="2044"/>
      <c r="E99" s="2044"/>
      <c r="F99" s="2060"/>
      <c r="G99" s="435" t="s">
        <v>1385</v>
      </c>
      <c r="H99" s="435" t="s">
        <v>1385</v>
      </c>
      <c r="I99" s="435" t="s">
        <v>1385</v>
      </c>
      <c r="J99" s="435" t="s">
        <v>1385</v>
      </c>
      <c r="K99" s="2251"/>
      <c r="L99" s="1651"/>
      <c r="M99" s="1651"/>
      <c r="N99" s="1652"/>
      <c r="O99" s="1425"/>
      <c r="P99" s="1535"/>
    </row>
    <row r="100" spans="2:16" ht="44.25" customHeight="1">
      <c r="B100" s="436" t="s">
        <v>535</v>
      </c>
      <c r="C100" s="1632" t="s">
        <v>1545</v>
      </c>
      <c r="D100" s="1632"/>
      <c r="E100" s="1632"/>
      <c r="F100" s="1632"/>
      <c r="G100" s="1632"/>
      <c r="H100" s="1632"/>
      <c r="I100" s="1632"/>
      <c r="J100" s="1633"/>
      <c r="K100" s="2247"/>
      <c r="L100" s="2248"/>
      <c r="M100" s="2248"/>
      <c r="N100" s="2249"/>
      <c r="O100" s="1425"/>
      <c r="P100" s="1535"/>
    </row>
    <row r="101" spans="2:16" ht="21.75" customHeight="1">
      <c r="B101" s="432" t="s">
        <v>530</v>
      </c>
      <c r="C101" s="2021" t="s">
        <v>1542</v>
      </c>
      <c r="D101" s="2021"/>
      <c r="E101" s="2021"/>
      <c r="F101" s="2022"/>
      <c r="G101" s="399" t="s">
        <v>1385</v>
      </c>
      <c r="H101" s="399" t="s">
        <v>1385</v>
      </c>
      <c r="I101" s="399" t="s">
        <v>1385</v>
      </c>
      <c r="J101" s="399" t="s">
        <v>1385</v>
      </c>
      <c r="K101" s="2250"/>
      <c r="L101" s="1649"/>
      <c r="M101" s="1649"/>
      <c r="N101" s="1650"/>
      <c r="O101" s="1425"/>
      <c r="P101" s="1535"/>
    </row>
    <row r="102" spans="2:16" ht="21" customHeight="1">
      <c r="B102" s="434" t="s">
        <v>532</v>
      </c>
      <c r="C102" s="2044" t="s">
        <v>1543</v>
      </c>
      <c r="D102" s="2044"/>
      <c r="E102" s="2044"/>
      <c r="F102" s="2060"/>
      <c r="G102" s="435" t="s">
        <v>1385</v>
      </c>
      <c r="H102" s="435" t="s">
        <v>1385</v>
      </c>
      <c r="I102" s="435" t="s">
        <v>1385</v>
      </c>
      <c r="J102" s="435" t="s">
        <v>1385</v>
      </c>
      <c r="K102" s="2251"/>
      <c r="L102" s="1651"/>
      <c r="M102" s="1651"/>
      <c r="N102" s="1652"/>
      <c r="O102" s="1425"/>
      <c r="P102" s="1535"/>
    </row>
    <row r="103" spans="2:16" ht="38.25" customHeight="1">
      <c r="B103" s="436" t="s">
        <v>537</v>
      </c>
      <c r="C103" s="1632" t="s">
        <v>1546</v>
      </c>
      <c r="D103" s="1632"/>
      <c r="E103" s="1632"/>
      <c r="F103" s="1632"/>
      <c r="G103" s="1632"/>
      <c r="H103" s="1632"/>
      <c r="I103" s="1632"/>
      <c r="J103" s="1633"/>
      <c r="K103" s="2247"/>
      <c r="L103" s="2248"/>
      <c r="M103" s="2248"/>
      <c r="N103" s="2249"/>
      <c r="O103" s="1425"/>
      <c r="P103" s="1535"/>
    </row>
    <row r="104" spans="2:16" ht="21" customHeight="1">
      <c r="B104" s="432" t="s">
        <v>530</v>
      </c>
      <c r="C104" s="2021" t="s">
        <v>1542</v>
      </c>
      <c r="D104" s="2021"/>
      <c r="E104" s="2021"/>
      <c r="F104" s="2022"/>
      <c r="G104" s="399" t="s">
        <v>1385</v>
      </c>
      <c r="H104" s="399" t="s">
        <v>1385</v>
      </c>
      <c r="I104" s="399" t="s">
        <v>1385</v>
      </c>
      <c r="J104" s="399" t="s">
        <v>1385</v>
      </c>
      <c r="K104" s="2250"/>
      <c r="L104" s="1649"/>
      <c r="M104" s="1649"/>
      <c r="N104" s="1650"/>
      <c r="O104" s="1425"/>
      <c r="P104" s="1535"/>
    </row>
    <row r="105" spans="2:16" ht="21" customHeight="1">
      <c r="B105" s="434" t="s">
        <v>532</v>
      </c>
      <c r="C105" s="2044" t="s">
        <v>1543</v>
      </c>
      <c r="D105" s="2044"/>
      <c r="E105" s="2044"/>
      <c r="F105" s="2060"/>
      <c r="G105" s="435" t="s">
        <v>1385</v>
      </c>
      <c r="H105" s="435" t="s">
        <v>1385</v>
      </c>
      <c r="I105" s="435" t="s">
        <v>1385</v>
      </c>
      <c r="J105" s="435" t="s">
        <v>1385</v>
      </c>
      <c r="K105" s="2251"/>
      <c r="L105" s="1651"/>
      <c r="M105" s="1651"/>
      <c r="N105" s="1652"/>
      <c r="O105" s="1425"/>
      <c r="P105" s="1535"/>
    </row>
    <row r="106" spans="2:16" ht="30.75" customHeight="1">
      <c r="B106" s="436" t="s">
        <v>539</v>
      </c>
      <c r="C106" s="1632" t="s">
        <v>2567</v>
      </c>
      <c r="D106" s="1632"/>
      <c r="E106" s="1632"/>
      <c r="F106" s="1632"/>
      <c r="G106" s="1632"/>
      <c r="H106" s="1632"/>
      <c r="I106" s="1632"/>
      <c r="J106" s="1633"/>
      <c r="K106" s="2247"/>
      <c r="L106" s="2248"/>
      <c r="M106" s="2248"/>
      <c r="N106" s="2249"/>
      <c r="O106" s="1425"/>
      <c r="P106" s="1535"/>
    </row>
    <row r="107" spans="2:16" ht="20.25" customHeight="1">
      <c r="B107" s="432" t="s">
        <v>530</v>
      </c>
      <c r="C107" s="2021" t="s">
        <v>1542</v>
      </c>
      <c r="D107" s="2021"/>
      <c r="E107" s="2021"/>
      <c r="F107" s="2022"/>
      <c r="G107" s="399" t="s">
        <v>1385</v>
      </c>
      <c r="H107" s="399" t="s">
        <v>1385</v>
      </c>
      <c r="I107" s="399" t="s">
        <v>1385</v>
      </c>
      <c r="J107" s="399" t="s">
        <v>1385</v>
      </c>
      <c r="K107" s="2250"/>
      <c r="L107" s="1649"/>
      <c r="M107" s="1649"/>
      <c r="N107" s="1650"/>
      <c r="O107" s="1425"/>
      <c r="P107" s="1535"/>
    </row>
    <row r="108" spans="2:16" ht="21" customHeight="1">
      <c r="B108" s="434" t="s">
        <v>532</v>
      </c>
      <c r="C108" s="2044" t="s">
        <v>1543</v>
      </c>
      <c r="D108" s="2044"/>
      <c r="E108" s="2044"/>
      <c r="F108" s="2060"/>
      <c r="G108" s="435" t="s">
        <v>1385</v>
      </c>
      <c r="H108" s="435" t="s">
        <v>1385</v>
      </c>
      <c r="I108" s="435" t="s">
        <v>1385</v>
      </c>
      <c r="J108" s="435" t="s">
        <v>1385</v>
      </c>
      <c r="K108" s="2251"/>
      <c r="L108" s="1651"/>
      <c r="M108" s="1651"/>
      <c r="N108" s="1652"/>
      <c r="O108" s="1425"/>
      <c r="P108" s="1535"/>
    </row>
    <row r="109" spans="2:16" ht="24.75" customHeight="1">
      <c r="B109" s="436" t="s">
        <v>410</v>
      </c>
      <c r="C109" s="2255" t="s">
        <v>1548</v>
      </c>
      <c r="D109" s="1632"/>
      <c r="E109" s="1632"/>
      <c r="F109" s="1632"/>
      <c r="G109" s="1632"/>
      <c r="H109" s="1632"/>
      <c r="I109" s="1632"/>
      <c r="J109" s="1633"/>
      <c r="K109" s="2247"/>
      <c r="L109" s="2248"/>
      <c r="M109" s="2248"/>
      <c r="N109" s="2249"/>
      <c r="O109" s="1425"/>
      <c r="P109" s="1535"/>
    </row>
    <row r="110" spans="2:16" ht="21.75" customHeight="1">
      <c r="B110" s="432" t="s">
        <v>530</v>
      </c>
      <c r="C110" s="2021" t="s">
        <v>1542</v>
      </c>
      <c r="D110" s="2021"/>
      <c r="E110" s="2021"/>
      <c r="F110" s="2022"/>
      <c r="G110" s="399" t="s">
        <v>1385</v>
      </c>
      <c r="H110" s="399" t="s">
        <v>1385</v>
      </c>
      <c r="I110" s="399" t="s">
        <v>1385</v>
      </c>
      <c r="J110" s="399" t="s">
        <v>1385</v>
      </c>
      <c r="K110" s="2250"/>
      <c r="L110" s="1649"/>
      <c r="M110" s="1649"/>
      <c r="N110" s="1650"/>
      <c r="O110" s="1425"/>
      <c r="P110" s="1535"/>
    </row>
    <row r="111" spans="2:16" ht="21.75" customHeight="1">
      <c r="B111" s="434" t="s">
        <v>532</v>
      </c>
      <c r="C111" s="2044" t="s">
        <v>1543</v>
      </c>
      <c r="D111" s="2044"/>
      <c r="E111" s="2044"/>
      <c r="F111" s="2060"/>
      <c r="G111" s="435" t="s">
        <v>1385</v>
      </c>
      <c r="H111" s="435" t="s">
        <v>1385</v>
      </c>
      <c r="I111" s="435" t="s">
        <v>1385</v>
      </c>
      <c r="J111" s="435" t="s">
        <v>1385</v>
      </c>
      <c r="K111" s="2251"/>
      <c r="L111" s="1651"/>
      <c r="M111" s="1651"/>
      <c r="N111" s="1652"/>
      <c r="O111" s="1425"/>
      <c r="P111" s="1535"/>
    </row>
    <row r="112" spans="2:16" ht="24.75" customHeight="1">
      <c r="B112" s="438" t="s">
        <v>413</v>
      </c>
      <c r="C112" s="1645" t="s">
        <v>1549</v>
      </c>
      <c r="D112" s="1638"/>
      <c r="E112" s="1638"/>
      <c r="F112" s="1638"/>
      <c r="G112" s="1638"/>
      <c r="H112" s="1638"/>
      <c r="I112" s="1638"/>
      <c r="J112" s="1642"/>
      <c r="K112" s="2247"/>
      <c r="L112" s="2248"/>
      <c r="M112" s="2248"/>
      <c r="N112" s="2249"/>
      <c r="O112" s="1425"/>
      <c r="P112" s="1535"/>
    </row>
    <row r="113" spans="2:16" ht="21.75" customHeight="1">
      <c r="B113" s="432" t="s">
        <v>530</v>
      </c>
      <c r="C113" s="2021" t="s">
        <v>1542</v>
      </c>
      <c r="D113" s="2021"/>
      <c r="E113" s="2021"/>
      <c r="F113" s="2022"/>
      <c r="G113" s="399" t="s">
        <v>1385</v>
      </c>
      <c r="H113" s="399" t="s">
        <v>1385</v>
      </c>
      <c r="I113" s="399" t="s">
        <v>1385</v>
      </c>
      <c r="J113" s="399" t="s">
        <v>1385</v>
      </c>
      <c r="K113" s="2250"/>
      <c r="L113" s="1649"/>
      <c r="M113" s="1649"/>
      <c r="N113" s="1650"/>
      <c r="O113" s="1425"/>
      <c r="P113" s="1535"/>
    </row>
    <row r="114" spans="2:16" ht="21.75" customHeight="1">
      <c r="B114" s="434" t="s">
        <v>532</v>
      </c>
      <c r="C114" s="2044" t="s">
        <v>1543</v>
      </c>
      <c r="D114" s="2044"/>
      <c r="E114" s="2044"/>
      <c r="F114" s="2060"/>
      <c r="G114" s="435" t="s">
        <v>1385</v>
      </c>
      <c r="H114" s="435" t="s">
        <v>1385</v>
      </c>
      <c r="I114" s="435" t="s">
        <v>1385</v>
      </c>
      <c r="J114" s="435" t="s">
        <v>1385</v>
      </c>
      <c r="K114" s="2251"/>
      <c r="L114" s="1651"/>
      <c r="M114" s="1651"/>
      <c r="N114" s="1652"/>
      <c r="O114" s="1425"/>
      <c r="P114" s="1535"/>
    </row>
    <row r="115" spans="2:16" ht="24" customHeight="1">
      <c r="B115" s="436" t="s">
        <v>416</v>
      </c>
      <c r="C115" s="1632" t="s">
        <v>2568</v>
      </c>
      <c r="D115" s="1632"/>
      <c r="E115" s="1632"/>
      <c r="F115" s="1632"/>
      <c r="G115" s="1632"/>
      <c r="H115" s="1632"/>
      <c r="I115" s="1632"/>
      <c r="J115" s="1633"/>
      <c r="K115" s="2247"/>
      <c r="L115" s="2248"/>
      <c r="M115" s="2248"/>
      <c r="N115" s="2249"/>
      <c r="O115" s="1425"/>
      <c r="P115" s="1535"/>
    </row>
    <row r="116" spans="2:16" ht="24" customHeight="1">
      <c r="B116" s="432" t="s">
        <v>530</v>
      </c>
      <c r="C116" s="2021" t="s">
        <v>1542</v>
      </c>
      <c r="D116" s="2021"/>
      <c r="E116" s="2021"/>
      <c r="F116" s="2022"/>
      <c r="G116" s="399" t="s">
        <v>1385</v>
      </c>
      <c r="H116" s="399" t="s">
        <v>1385</v>
      </c>
      <c r="I116" s="399" t="s">
        <v>1385</v>
      </c>
      <c r="J116" s="399" t="s">
        <v>1385</v>
      </c>
      <c r="K116" s="2250"/>
      <c r="L116" s="1649"/>
      <c r="M116" s="1649"/>
      <c r="N116" s="1650"/>
      <c r="O116" s="1425"/>
      <c r="P116" s="1535"/>
    </row>
    <row r="117" spans="2:16" ht="24" customHeight="1">
      <c r="B117" s="434" t="s">
        <v>532</v>
      </c>
      <c r="C117" s="2044" t="s">
        <v>1551</v>
      </c>
      <c r="D117" s="2044"/>
      <c r="E117" s="2044"/>
      <c r="F117" s="2060"/>
      <c r="G117" s="435" t="s">
        <v>1385</v>
      </c>
      <c r="H117" s="435" t="s">
        <v>1385</v>
      </c>
      <c r="I117" s="435" t="s">
        <v>1385</v>
      </c>
      <c r="J117" s="435" t="s">
        <v>1385</v>
      </c>
      <c r="K117" s="2251"/>
      <c r="L117" s="1651"/>
      <c r="M117" s="1651"/>
      <c r="N117" s="1652"/>
      <c r="O117" s="1425"/>
      <c r="P117" s="1535"/>
    </row>
    <row r="118" spans="2:16" ht="24" customHeight="1">
      <c r="B118" s="436" t="s">
        <v>418</v>
      </c>
      <c r="C118" s="1632" t="s">
        <v>2569</v>
      </c>
      <c r="D118" s="1632"/>
      <c r="E118" s="1632"/>
      <c r="F118" s="1632"/>
      <c r="G118" s="1632"/>
      <c r="H118" s="1632"/>
      <c r="I118" s="1632"/>
      <c r="J118" s="1633"/>
      <c r="K118" s="2247"/>
      <c r="L118" s="2248"/>
      <c r="M118" s="2248"/>
      <c r="N118" s="2249"/>
      <c r="O118" s="1425"/>
      <c r="P118" s="1535"/>
    </row>
    <row r="119" spans="2:16" ht="24" customHeight="1">
      <c r="B119" s="432" t="s">
        <v>530</v>
      </c>
      <c r="C119" s="2021" t="s">
        <v>1542</v>
      </c>
      <c r="D119" s="2021"/>
      <c r="E119" s="2021"/>
      <c r="F119" s="2022"/>
      <c r="G119" s="399" t="s">
        <v>1385</v>
      </c>
      <c r="H119" s="399" t="s">
        <v>1385</v>
      </c>
      <c r="I119" s="399" t="s">
        <v>1520</v>
      </c>
      <c r="J119" s="399" t="s">
        <v>1520</v>
      </c>
      <c r="K119" s="2250"/>
      <c r="L119" s="1649"/>
      <c r="M119" s="1649"/>
      <c r="N119" s="1650"/>
      <c r="O119" s="1425"/>
      <c r="P119" s="1535"/>
    </row>
    <row r="120" spans="2:16" ht="24" customHeight="1">
      <c r="B120" s="434" t="s">
        <v>532</v>
      </c>
      <c r="C120" s="2044" t="s">
        <v>1543</v>
      </c>
      <c r="D120" s="2044"/>
      <c r="E120" s="2044"/>
      <c r="F120" s="2060"/>
      <c r="G120" s="435" t="s">
        <v>1385</v>
      </c>
      <c r="H120" s="435" t="s">
        <v>1385</v>
      </c>
      <c r="I120" s="435" t="s">
        <v>1520</v>
      </c>
      <c r="J120" s="435" t="s">
        <v>1520</v>
      </c>
      <c r="K120" s="2251"/>
      <c r="L120" s="1651"/>
      <c r="M120" s="1651"/>
      <c r="N120" s="1652"/>
      <c r="O120" s="1425"/>
      <c r="P120" s="1535"/>
    </row>
    <row r="121" spans="2:16" ht="24" customHeight="1">
      <c r="B121" s="436" t="s">
        <v>544</v>
      </c>
      <c r="C121" s="1632" t="s">
        <v>1554</v>
      </c>
      <c r="D121" s="1632"/>
      <c r="E121" s="1632"/>
      <c r="F121" s="1632"/>
      <c r="G121" s="1632"/>
      <c r="H121" s="1632"/>
      <c r="I121" s="1632"/>
      <c r="J121" s="1633"/>
      <c r="K121" s="2247"/>
      <c r="L121" s="2248"/>
      <c r="M121" s="2248"/>
      <c r="N121" s="2249"/>
      <c r="O121" s="1425"/>
      <c r="P121" s="1535"/>
    </row>
    <row r="122" spans="2:16" ht="20.25" customHeight="1">
      <c r="B122" s="432" t="s">
        <v>530</v>
      </c>
      <c r="C122" s="2021" t="s">
        <v>1542</v>
      </c>
      <c r="D122" s="2021"/>
      <c r="E122" s="2021"/>
      <c r="F122" s="2022"/>
      <c r="G122" s="399" t="s">
        <v>1385</v>
      </c>
      <c r="H122" s="399" t="s">
        <v>1385</v>
      </c>
      <c r="I122" s="399" t="s">
        <v>1520</v>
      </c>
      <c r="J122" s="399" t="s">
        <v>1520</v>
      </c>
      <c r="K122" s="2250"/>
      <c r="L122" s="1649"/>
      <c r="M122" s="1649"/>
      <c r="N122" s="1650"/>
      <c r="O122" s="1425"/>
      <c r="P122" s="1535"/>
    </row>
    <row r="123" spans="2:16" ht="21" customHeight="1">
      <c r="B123" s="434" t="s">
        <v>532</v>
      </c>
      <c r="C123" s="2044" t="s">
        <v>1543</v>
      </c>
      <c r="D123" s="2044"/>
      <c r="E123" s="2044"/>
      <c r="F123" s="2060"/>
      <c r="G123" s="435" t="s">
        <v>1385</v>
      </c>
      <c r="H123" s="435" t="s">
        <v>1385</v>
      </c>
      <c r="I123" s="435" t="s">
        <v>1520</v>
      </c>
      <c r="J123" s="435" t="s">
        <v>1520</v>
      </c>
      <c r="K123" s="2251"/>
      <c r="L123" s="1651"/>
      <c r="M123" s="1651"/>
      <c r="N123" s="1652"/>
      <c r="O123" s="1425"/>
      <c r="P123" s="1535"/>
    </row>
    <row r="124" spans="2:16" ht="21" customHeight="1">
      <c r="B124" s="436" t="s">
        <v>546</v>
      </c>
      <c r="C124" s="1632" t="s">
        <v>2570</v>
      </c>
      <c r="D124" s="1632"/>
      <c r="E124" s="1632"/>
      <c r="F124" s="1632"/>
      <c r="G124" s="1632"/>
      <c r="H124" s="1632"/>
      <c r="I124" s="1632"/>
      <c r="J124" s="1633"/>
      <c r="K124" s="2247"/>
      <c r="L124" s="2248"/>
      <c r="M124" s="2248"/>
      <c r="N124" s="2249"/>
      <c r="O124" s="1425"/>
      <c r="P124" s="1535"/>
    </row>
    <row r="125" spans="2:16" ht="21" customHeight="1">
      <c r="B125" s="432" t="s">
        <v>530</v>
      </c>
      <c r="C125" s="2021" t="s">
        <v>1542</v>
      </c>
      <c r="D125" s="2021"/>
      <c r="E125" s="2021"/>
      <c r="F125" s="2022"/>
      <c r="G125" s="399" t="s">
        <v>1520</v>
      </c>
      <c r="H125" s="399" t="s">
        <v>1520</v>
      </c>
      <c r="I125" s="399" t="s">
        <v>1520</v>
      </c>
      <c r="J125" s="399" t="s">
        <v>1520</v>
      </c>
      <c r="K125" s="2250"/>
      <c r="L125" s="1649"/>
      <c r="M125" s="1649"/>
      <c r="N125" s="1650"/>
      <c r="O125" s="1425"/>
      <c r="P125" s="1535"/>
    </row>
    <row r="126" spans="2:16" ht="21" customHeight="1">
      <c r="B126" s="434" t="s">
        <v>532</v>
      </c>
      <c r="C126" s="2044" t="s">
        <v>1543</v>
      </c>
      <c r="D126" s="2044"/>
      <c r="E126" s="2044"/>
      <c r="F126" s="2060"/>
      <c r="G126" s="435" t="s">
        <v>1520</v>
      </c>
      <c r="H126" s="435" t="s">
        <v>1520</v>
      </c>
      <c r="I126" s="435" t="s">
        <v>1520</v>
      </c>
      <c r="J126" s="435" t="s">
        <v>1520</v>
      </c>
      <c r="K126" s="2251"/>
      <c r="L126" s="1651"/>
      <c r="M126" s="1651"/>
      <c r="N126" s="1652"/>
      <c r="O126" s="1425"/>
      <c r="P126" s="1535"/>
    </row>
    <row r="127" spans="2:16" ht="21" customHeight="1">
      <c r="B127" s="436" t="s">
        <v>548</v>
      </c>
      <c r="C127" s="1632" t="s">
        <v>1556</v>
      </c>
      <c r="D127" s="1632"/>
      <c r="E127" s="1632"/>
      <c r="F127" s="1632"/>
      <c r="G127" s="1632"/>
      <c r="H127" s="1632"/>
      <c r="I127" s="1632"/>
      <c r="J127" s="1633"/>
      <c r="K127" s="2247"/>
      <c r="L127" s="2248"/>
      <c r="M127" s="2248"/>
      <c r="N127" s="2249"/>
      <c r="O127" s="1425"/>
      <c r="P127" s="1535"/>
    </row>
    <row r="128" spans="2:16" ht="21.75" customHeight="1">
      <c r="B128" s="432" t="s">
        <v>530</v>
      </c>
      <c r="C128" s="2021" t="s">
        <v>1542</v>
      </c>
      <c r="D128" s="2021"/>
      <c r="E128" s="2021"/>
      <c r="F128" s="2022"/>
      <c r="G128" s="399" t="s">
        <v>1520</v>
      </c>
      <c r="H128" s="399" t="s">
        <v>1520</v>
      </c>
      <c r="I128" s="399" t="s">
        <v>1520</v>
      </c>
      <c r="J128" s="399" t="s">
        <v>1520</v>
      </c>
      <c r="K128" s="2250"/>
      <c r="L128" s="1649"/>
      <c r="M128" s="1649"/>
      <c r="N128" s="1650"/>
      <c r="O128" s="1425"/>
      <c r="P128" s="1535"/>
    </row>
    <row r="129" spans="2:16" ht="21.75" customHeight="1">
      <c r="B129" s="434" t="s">
        <v>532</v>
      </c>
      <c r="C129" s="2044" t="s">
        <v>1543</v>
      </c>
      <c r="D129" s="2044"/>
      <c r="E129" s="2044"/>
      <c r="F129" s="2060"/>
      <c r="G129" s="435" t="s">
        <v>1520</v>
      </c>
      <c r="H129" s="435" t="s">
        <v>1520</v>
      </c>
      <c r="I129" s="435" t="s">
        <v>1520</v>
      </c>
      <c r="J129" s="435" t="s">
        <v>1520</v>
      </c>
      <c r="K129" s="2251"/>
      <c r="L129" s="1651"/>
      <c r="M129" s="1651"/>
      <c r="N129" s="1652"/>
      <c r="O129" s="1425"/>
      <c r="P129" s="1535"/>
    </row>
    <row r="130" spans="2:16" ht="21" customHeight="1">
      <c r="B130" s="436" t="s">
        <v>550</v>
      </c>
      <c r="C130" s="1632" t="s">
        <v>1557</v>
      </c>
      <c r="D130" s="1632"/>
      <c r="E130" s="1632"/>
      <c r="F130" s="1632"/>
      <c r="G130" s="1632"/>
      <c r="H130" s="1632"/>
      <c r="I130" s="1632"/>
      <c r="J130" s="1633"/>
      <c r="K130" s="2247"/>
      <c r="L130" s="2248"/>
      <c r="M130" s="2248"/>
      <c r="N130" s="2249"/>
      <c r="O130" s="1425"/>
      <c r="P130" s="1535"/>
    </row>
    <row r="131" spans="2:16" ht="21" customHeight="1">
      <c r="B131" s="432" t="s">
        <v>530</v>
      </c>
      <c r="C131" s="2021" t="s">
        <v>1542</v>
      </c>
      <c r="D131" s="2021"/>
      <c r="E131" s="2021"/>
      <c r="F131" s="2022"/>
      <c r="G131" s="399" t="s">
        <v>1385</v>
      </c>
      <c r="H131" s="399" t="s">
        <v>1385</v>
      </c>
      <c r="I131" s="399" t="s">
        <v>1385</v>
      </c>
      <c r="J131" s="399" t="s">
        <v>1385</v>
      </c>
      <c r="K131" s="2250"/>
      <c r="L131" s="1649"/>
      <c r="M131" s="1649"/>
      <c r="N131" s="1650"/>
      <c r="O131" s="1425"/>
      <c r="P131" s="1535"/>
    </row>
    <row r="132" spans="2:16" ht="21" customHeight="1">
      <c r="B132" s="434" t="s">
        <v>532</v>
      </c>
      <c r="C132" s="2044" t="s">
        <v>1543</v>
      </c>
      <c r="D132" s="2044"/>
      <c r="E132" s="2044"/>
      <c r="F132" s="2060"/>
      <c r="G132" s="435" t="s">
        <v>1385</v>
      </c>
      <c r="H132" s="435" t="s">
        <v>1385</v>
      </c>
      <c r="I132" s="435" t="s">
        <v>1385</v>
      </c>
      <c r="J132" s="435" t="s">
        <v>1385</v>
      </c>
      <c r="K132" s="2251"/>
      <c r="L132" s="1651"/>
      <c r="M132" s="1651"/>
      <c r="N132" s="1652"/>
      <c r="O132" s="1425"/>
      <c r="P132" s="1535"/>
    </row>
    <row r="133" spans="2:16" ht="32.25" customHeight="1">
      <c r="B133" s="439" t="s">
        <v>552</v>
      </c>
      <c r="C133" s="1607" t="s">
        <v>1558</v>
      </c>
      <c r="D133" s="1607"/>
      <c r="E133" s="1607"/>
      <c r="F133" s="1607"/>
      <c r="G133" s="1607"/>
      <c r="H133" s="1607"/>
      <c r="I133" s="1607"/>
      <c r="J133" s="1607"/>
      <c r="K133" s="1607"/>
      <c r="L133" s="1607"/>
      <c r="M133" s="1607"/>
      <c r="N133" s="2252"/>
      <c r="O133" s="1425"/>
      <c r="P133" s="1535"/>
    </row>
    <row r="134" spans="2:16" ht="27.75" customHeight="1">
      <c r="B134" s="317" t="s">
        <v>418</v>
      </c>
      <c r="C134" s="2253" t="s">
        <v>1559</v>
      </c>
      <c r="D134" s="2253"/>
      <c r="E134" s="1814"/>
      <c r="F134" s="1815"/>
      <c r="G134" s="1815"/>
      <c r="H134" s="1815"/>
      <c r="I134" s="1815"/>
      <c r="J134" s="2254"/>
      <c r="K134" s="2025"/>
      <c r="L134" s="2026"/>
      <c r="M134" s="2026"/>
      <c r="N134" s="2027"/>
      <c r="O134" s="1425"/>
      <c r="P134" s="1535"/>
    </row>
    <row r="135" spans="2:16" ht="27.75" customHeight="1">
      <c r="B135" s="432" t="s">
        <v>530</v>
      </c>
      <c r="C135" s="2021" t="s">
        <v>1542</v>
      </c>
      <c r="D135" s="2021"/>
      <c r="E135" s="2021"/>
      <c r="F135" s="2022"/>
      <c r="G135" s="399"/>
      <c r="H135" s="324"/>
      <c r="I135" s="203"/>
      <c r="J135" s="399"/>
      <c r="K135" s="2037"/>
      <c r="L135" s="2038"/>
      <c r="M135" s="2038"/>
      <c r="N135" s="2039"/>
      <c r="O135" s="1425"/>
      <c r="P135" s="1535"/>
    </row>
    <row r="136" spans="2:16" ht="27.75" customHeight="1">
      <c r="B136" s="432" t="s">
        <v>532</v>
      </c>
      <c r="C136" s="2021" t="s">
        <v>1543</v>
      </c>
      <c r="D136" s="2021"/>
      <c r="E136" s="2021"/>
      <c r="F136" s="2022"/>
      <c r="G136" s="399"/>
      <c r="H136" s="324"/>
      <c r="I136" s="203"/>
      <c r="J136" s="399"/>
      <c r="K136" s="2028"/>
      <c r="L136" s="2029"/>
      <c r="M136" s="2029"/>
      <c r="N136" s="2030"/>
      <c r="O136" s="1425"/>
      <c r="P136" s="1535"/>
    </row>
    <row r="137" spans="2:16" ht="39.75" customHeight="1">
      <c r="B137" s="298" t="s">
        <v>555</v>
      </c>
      <c r="C137" s="1445" t="s">
        <v>1560</v>
      </c>
      <c r="D137" s="1445"/>
      <c r="E137" s="1445"/>
      <c r="F137" s="1817"/>
      <c r="G137" s="1927" t="s">
        <v>2571</v>
      </c>
      <c r="H137" s="1880"/>
      <c r="I137" s="1880"/>
      <c r="J137" s="1880"/>
      <c r="K137" s="1880"/>
      <c r="L137" s="1880"/>
      <c r="M137" s="1880"/>
      <c r="N137" s="3078"/>
      <c r="O137" s="1444"/>
      <c r="P137" s="2075"/>
    </row>
    <row r="138" spans="2:16" ht="25.5" customHeight="1">
      <c r="B138" s="1656" t="s">
        <v>2572</v>
      </c>
      <c r="C138" s="1657"/>
      <c r="D138" s="1657"/>
      <c r="E138" s="1657"/>
      <c r="F138" s="1657"/>
      <c r="G138" s="1657"/>
      <c r="H138" s="1657"/>
      <c r="I138" s="1657"/>
      <c r="J138" s="1657"/>
      <c r="K138" s="1657"/>
      <c r="L138" s="1657"/>
      <c r="M138" s="1657"/>
      <c r="N138" s="1657"/>
      <c r="O138" s="1657"/>
      <c r="P138" s="1659"/>
    </row>
    <row r="139" spans="2:16" ht="90" customHeight="1">
      <c r="B139" s="253" t="s">
        <v>2573</v>
      </c>
      <c r="C139" s="1660" t="s">
        <v>2574</v>
      </c>
      <c r="D139" s="1660"/>
      <c r="E139" s="1660"/>
      <c r="F139" s="1743"/>
      <c r="G139" s="209" t="s">
        <v>1385</v>
      </c>
      <c r="H139" s="2246" t="s">
        <v>2575</v>
      </c>
      <c r="I139" s="1743"/>
      <c r="J139" s="2366" t="s">
        <v>2576</v>
      </c>
      <c r="K139" s="2367"/>
      <c r="L139" s="2367"/>
      <c r="M139" s="2367"/>
      <c r="N139" s="2368"/>
      <c r="O139" s="318" t="s">
        <v>2030</v>
      </c>
      <c r="P139" s="199"/>
    </row>
    <row r="140" spans="2:16" ht="15.75" customHeight="1">
      <c r="B140" s="1686" t="s">
        <v>1566</v>
      </c>
      <c r="C140" s="1687"/>
      <c r="D140" s="1687"/>
      <c r="E140" s="1687"/>
      <c r="F140" s="1687"/>
      <c r="G140" s="1687"/>
      <c r="H140" s="1687"/>
      <c r="I140" s="1687"/>
      <c r="J140" s="1687"/>
      <c r="K140" s="1687"/>
      <c r="L140" s="1687"/>
      <c r="M140" s="1687"/>
      <c r="N140" s="1687"/>
      <c r="O140" s="1687"/>
      <c r="P140" s="1688"/>
    </row>
    <row r="141" spans="2:16" ht="42" customHeight="1">
      <c r="B141" s="198" t="s">
        <v>2577</v>
      </c>
      <c r="C141" s="1414" t="s">
        <v>2578</v>
      </c>
      <c r="D141" s="1414"/>
      <c r="E141" s="1414"/>
      <c r="F141" s="1414"/>
      <c r="G141" s="1415"/>
      <c r="H141" s="1574" t="s">
        <v>2579</v>
      </c>
      <c r="I141" s="1685"/>
      <c r="J141" s="1685"/>
      <c r="K141" s="1689" t="s">
        <v>2516</v>
      </c>
      <c r="L141" s="1565"/>
      <c r="M141" s="1566"/>
      <c r="N141" s="1567"/>
      <c r="O141" s="1534"/>
      <c r="P141" s="1534"/>
    </row>
    <row r="142" spans="2:16" ht="19.5" customHeight="1">
      <c r="B142" s="198" t="s">
        <v>2472</v>
      </c>
      <c r="C142" s="1414" t="s">
        <v>2580</v>
      </c>
      <c r="D142" s="1414"/>
      <c r="E142" s="1414"/>
      <c r="F142" s="1414"/>
      <c r="G142" s="1415"/>
      <c r="H142" s="1574" t="s">
        <v>2581</v>
      </c>
      <c r="I142" s="1685"/>
      <c r="J142" s="1685"/>
      <c r="K142" s="1689"/>
      <c r="L142" s="1568"/>
      <c r="M142" s="1569"/>
      <c r="N142" s="1570"/>
      <c r="O142" s="1535"/>
      <c r="P142" s="1535"/>
    </row>
    <row r="143" spans="2:16" ht="19.5" customHeight="1">
      <c r="B143" s="198" t="s">
        <v>2475</v>
      </c>
      <c r="C143" s="1414" t="s">
        <v>2582</v>
      </c>
      <c r="D143" s="1414"/>
      <c r="E143" s="1414"/>
      <c r="F143" s="1414"/>
      <c r="G143" s="1415"/>
      <c r="H143" s="1574" t="s">
        <v>1385</v>
      </c>
      <c r="I143" s="1685"/>
      <c r="J143" s="1575"/>
      <c r="K143" s="1689"/>
      <c r="L143" s="1571"/>
      <c r="M143" s="1572"/>
      <c r="N143" s="1573"/>
      <c r="O143" s="1535"/>
      <c r="P143" s="1535"/>
    </row>
    <row r="144" spans="2:16" ht="34.5" customHeight="1">
      <c r="B144" s="198" t="s">
        <v>2477</v>
      </c>
      <c r="C144" s="1414" t="s">
        <v>2583</v>
      </c>
      <c r="D144" s="1414"/>
      <c r="E144" s="1414"/>
      <c r="F144" s="1414"/>
      <c r="G144" s="1415"/>
      <c r="H144" s="1574" t="s">
        <v>2237</v>
      </c>
      <c r="I144" s="1685"/>
      <c r="J144" s="1685"/>
      <c r="K144" s="1689"/>
      <c r="L144" s="1789"/>
      <c r="M144" s="1790"/>
      <c r="N144" s="2241"/>
      <c r="O144" s="1536"/>
      <c r="P144" s="1536"/>
    </row>
    <row r="145" spans="1:16" ht="44.25" customHeight="1">
      <c r="B145" s="191" t="s">
        <v>2584</v>
      </c>
      <c r="C145" s="1414" t="s">
        <v>2585</v>
      </c>
      <c r="D145" s="1414"/>
      <c r="E145" s="1414"/>
      <c r="F145" s="1414"/>
      <c r="G145" s="1415"/>
      <c r="H145" s="1574" t="s">
        <v>1520</v>
      </c>
      <c r="I145" s="1685"/>
      <c r="J145" s="1685"/>
      <c r="K145" s="1689"/>
      <c r="L145" s="1563"/>
      <c r="M145" s="1655"/>
      <c r="N145" s="1923"/>
      <c r="O145" s="1443" t="s">
        <v>2036</v>
      </c>
      <c r="P145" s="1443"/>
    </row>
    <row r="146" spans="1:16" ht="72.599999999999994" customHeight="1">
      <c r="B146" s="198" t="s">
        <v>2465</v>
      </c>
      <c r="C146" s="1414" t="s">
        <v>2586</v>
      </c>
      <c r="D146" s="1414"/>
      <c r="E146" s="1414"/>
      <c r="F146" s="1414"/>
      <c r="G146" s="1415"/>
      <c r="H146" s="1574" t="s">
        <v>92</v>
      </c>
      <c r="I146" s="1685"/>
      <c r="J146" s="1685"/>
      <c r="K146" s="1689"/>
      <c r="L146" s="1867"/>
      <c r="M146" s="1868"/>
      <c r="N146" s="2141"/>
      <c r="O146" s="1426"/>
      <c r="P146" s="1426"/>
    </row>
    <row r="147" spans="1:16" ht="69" customHeight="1">
      <c r="B147" s="191" t="s">
        <v>2587</v>
      </c>
      <c r="C147" s="1414" t="s">
        <v>2588</v>
      </c>
      <c r="D147" s="1414"/>
      <c r="E147" s="1414"/>
      <c r="F147" s="1414"/>
      <c r="G147" s="1415"/>
      <c r="H147" s="1574" t="s">
        <v>1520</v>
      </c>
      <c r="I147" s="1685"/>
      <c r="J147" s="1685"/>
      <c r="K147" s="1689"/>
      <c r="L147" s="1763"/>
      <c r="M147" s="1764"/>
      <c r="N147" s="2221"/>
      <c r="O147" s="1443" t="s">
        <v>2036</v>
      </c>
      <c r="P147" s="1443"/>
    </row>
    <row r="148" spans="1:16" ht="80.45" customHeight="1">
      <c r="A148" s="652"/>
      <c r="B148" s="198" t="s">
        <v>2465</v>
      </c>
      <c r="C148" s="1414" t="s">
        <v>2586</v>
      </c>
      <c r="D148" s="1414"/>
      <c r="E148" s="1414"/>
      <c r="F148" s="1414"/>
      <c r="G148" s="1415"/>
      <c r="H148" s="1574" t="s">
        <v>92</v>
      </c>
      <c r="I148" s="1685"/>
      <c r="J148" s="1685"/>
      <c r="K148" s="1689"/>
      <c r="L148" s="1787"/>
      <c r="M148" s="1788"/>
      <c r="N148" s="2223"/>
      <c r="O148" s="1426"/>
      <c r="P148" s="1426"/>
    </row>
    <row r="149" spans="1:16" ht="49.5" customHeight="1">
      <c r="B149" s="2105" t="s">
        <v>1580</v>
      </c>
      <c r="C149" s="1699"/>
      <c r="D149" s="1699"/>
      <c r="E149" s="1699"/>
      <c r="F149" s="1699"/>
      <c r="G149" s="1699"/>
      <c r="H149" s="1699"/>
      <c r="I149" s="1699"/>
      <c r="J149" s="1699"/>
      <c r="K149" s="1699"/>
      <c r="L149" s="1699"/>
      <c r="M149" s="1699"/>
      <c r="N149" s="1699"/>
      <c r="O149" s="1699"/>
      <c r="P149" s="2106"/>
    </row>
    <row r="150" spans="1:16" ht="48" customHeight="1">
      <c r="B150" s="321" t="s">
        <v>2589</v>
      </c>
      <c r="C150" s="1700" t="s">
        <v>2590</v>
      </c>
      <c r="D150" s="1700"/>
      <c r="E150" s="1700"/>
      <c r="F150" s="1701"/>
      <c r="G150" s="1702" t="s">
        <v>2591</v>
      </c>
      <c r="H150" s="1703"/>
      <c r="I150" s="1704"/>
      <c r="J150" s="1702" t="s">
        <v>2592</v>
      </c>
      <c r="K150" s="1703"/>
      <c r="L150" s="1704"/>
      <c r="M150" s="1705" t="s">
        <v>2593</v>
      </c>
      <c r="N150" s="1706"/>
      <c r="O150" s="1707" t="s">
        <v>2042</v>
      </c>
      <c r="P150" s="1707"/>
    </row>
    <row r="151" spans="1:16" ht="83.25" customHeight="1">
      <c r="B151" s="198" t="s">
        <v>2577</v>
      </c>
      <c r="C151" s="2021" t="s">
        <v>1585</v>
      </c>
      <c r="D151" s="2021"/>
      <c r="E151" s="2021"/>
      <c r="F151" s="2022"/>
      <c r="G151" s="1713" t="s">
        <v>1586</v>
      </c>
      <c r="H151" s="1714"/>
      <c r="I151" s="1715"/>
      <c r="J151" s="1713" t="s">
        <v>2438</v>
      </c>
      <c r="K151" s="1714"/>
      <c r="L151" s="1715"/>
      <c r="M151" s="1716"/>
      <c r="N151" s="1717"/>
      <c r="O151" s="1627"/>
      <c r="P151" s="1627"/>
    </row>
    <row r="152" spans="1:16" ht="42" customHeight="1">
      <c r="B152" s="198" t="s">
        <v>2472</v>
      </c>
      <c r="C152" s="2021" t="s">
        <v>1588</v>
      </c>
      <c r="D152" s="2021"/>
      <c r="E152" s="2021"/>
      <c r="F152" s="2022"/>
      <c r="G152" s="1713" t="s">
        <v>1586</v>
      </c>
      <c r="H152" s="1714"/>
      <c r="I152" s="1715"/>
      <c r="J152" s="1713" t="s">
        <v>2438</v>
      </c>
      <c r="K152" s="1714"/>
      <c r="L152" s="1715"/>
      <c r="M152" s="1716"/>
      <c r="N152" s="1717"/>
      <c r="O152" s="1627"/>
      <c r="P152" s="1627"/>
    </row>
    <row r="153" spans="1:16" ht="31.5" customHeight="1">
      <c r="B153" s="198" t="s">
        <v>2475</v>
      </c>
      <c r="C153" s="327" t="s">
        <v>2594</v>
      </c>
      <c r="D153" s="2021" t="s">
        <v>1589</v>
      </c>
      <c r="E153" s="2021"/>
      <c r="F153" s="2022"/>
      <c r="G153" s="1713" t="s">
        <v>1586</v>
      </c>
      <c r="H153" s="1714"/>
      <c r="I153" s="1715"/>
      <c r="J153" s="1713" t="s">
        <v>2438</v>
      </c>
      <c r="K153" s="1714"/>
      <c r="L153" s="1715"/>
      <c r="M153" s="1716"/>
      <c r="N153" s="1717"/>
      <c r="O153" s="1627"/>
      <c r="P153" s="1627"/>
    </row>
    <row r="154" spans="1:16" ht="32.25" customHeight="1">
      <c r="B154" s="198"/>
      <c r="C154" s="308" t="s">
        <v>2595</v>
      </c>
      <c r="D154" s="2021" t="s">
        <v>2596</v>
      </c>
      <c r="E154" s="2021"/>
      <c r="F154" s="2022"/>
      <c r="G154" s="1713" t="s">
        <v>2597</v>
      </c>
      <c r="H154" s="1714"/>
      <c r="I154" s="1715"/>
      <c r="J154" s="1713" t="s">
        <v>2438</v>
      </c>
      <c r="K154" s="1714"/>
      <c r="L154" s="1715"/>
      <c r="M154" s="325"/>
      <c r="N154" s="326"/>
      <c r="O154" s="1627"/>
      <c r="P154" s="1627"/>
    </row>
    <row r="155" spans="1:16" ht="41.25" customHeight="1">
      <c r="B155" s="198" t="s">
        <v>2477</v>
      </c>
      <c r="C155" s="2021" t="s">
        <v>1591</v>
      </c>
      <c r="D155" s="2021"/>
      <c r="E155" s="2021"/>
      <c r="F155" s="2022"/>
      <c r="G155" s="1713" t="s">
        <v>2597</v>
      </c>
      <c r="H155" s="1714"/>
      <c r="I155" s="1715"/>
      <c r="J155" s="1713" t="s">
        <v>2438</v>
      </c>
      <c r="K155" s="1714"/>
      <c r="L155" s="1715"/>
      <c r="M155" s="1716"/>
      <c r="N155" s="1717"/>
      <c r="O155" s="1627"/>
      <c r="P155" s="1627"/>
    </row>
    <row r="156" spans="1:16" ht="29.25" customHeight="1">
      <c r="B156" s="198" t="s">
        <v>2481</v>
      </c>
      <c r="C156" s="2021" t="s">
        <v>1592</v>
      </c>
      <c r="D156" s="2021"/>
      <c r="E156" s="2021"/>
      <c r="F156" s="2022"/>
      <c r="G156" s="1713" t="s">
        <v>2597</v>
      </c>
      <c r="H156" s="1714"/>
      <c r="I156" s="1715"/>
      <c r="J156" s="1713" t="s">
        <v>2438</v>
      </c>
      <c r="K156" s="1714"/>
      <c r="L156" s="1715"/>
      <c r="M156" s="1716"/>
      <c r="N156" s="1717"/>
      <c r="O156" s="1627"/>
      <c r="P156" s="1627"/>
    </row>
    <row r="157" spans="1:16" ht="28.5" customHeight="1">
      <c r="B157" s="198" t="s">
        <v>2485</v>
      </c>
      <c r="C157" s="2021" t="s">
        <v>1548</v>
      </c>
      <c r="D157" s="2021"/>
      <c r="E157" s="2021"/>
      <c r="F157" s="2022"/>
      <c r="G157" s="1713" t="s">
        <v>1586</v>
      </c>
      <c r="H157" s="1714"/>
      <c r="I157" s="1715"/>
      <c r="J157" s="1713" t="s">
        <v>2438</v>
      </c>
      <c r="K157" s="1714"/>
      <c r="L157" s="1715"/>
      <c r="M157" s="1716"/>
      <c r="N157" s="1717"/>
      <c r="O157" s="1627"/>
      <c r="P157" s="1627"/>
    </row>
    <row r="158" spans="1:16" ht="28.5" customHeight="1">
      <c r="B158" s="198" t="s">
        <v>2489</v>
      </c>
      <c r="C158" s="2021" t="s">
        <v>1549</v>
      </c>
      <c r="D158" s="2021"/>
      <c r="E158" s="2021"/>
      <c r="F158" s="2022"/>
      <c r="G158" s="1713" t="s">
        <v>1586</v>
      </c>
      <c r="H158" s="1714"/>
      <c r="I158" s="1715"/>
      <c r="J158" s="1713" t="s">
        <v>2438</v>
      </c>
      <c r="K158" s="1714"/>
      <c r="L158" s="1715"/>
      <c r="M158" s="1716"/>
      <c r="N158" s="1717"/>
      <c r="O158" s="1627"/>
      <c r="P158" s="1627"/>
    </row>
    <row r="159" spans="1:16" ht="28.5" customHeight="1">
      <c r="B159" s="198" t="s">
        <v>2492</v>
      </c>
      <c r="C159" s="2021" t="s">
        <v>1593</v>
      </c>
      <c r="D159" s="2021"/>
      <c r="E159" s="2021"/>
      <c r="F159" s="2022"/>
      <c r="G159" s="1713" t="s">
        <v>2597</v>
      </c>
      <c r="H159" s="1714"/>
      <c r="I159" s="1715"/>
      <c r="J159" s="1713" t="s">
        <v>2438</v>
      </c>
      <c r="K159" s="1714"/>
      <c r="L159" s="1715"/>
      <c r="M159" s="1716"/>
      <c r="N159" s="1717"/>
      <c r="O159" s="1708"/>
      <c r="P159" s="1708"/>
    </row>
    <row r="160" spans="1:16" ht="28.5" customHeight="1">
      <c r="B160" s="198" t="s">
        <v>2594</v>
      </c>
      <c r="C160" s="2021" t="s">
        <v>2598</v>
      </c>
      <c r="D160" s="2021"/>
      <c r="E160" s="2021"/>
      <c r="F160" s="2022"/>
      <c r="G160" s="1713" t="s">
        <v>1595</v>
      </c>
      <c r="H160" s="1714"/>
      <c r="I160" s="1715"/>
      <c r="J160" s="1713" t="s">
        <v>1595</v>
      </c>
      <c r="K160" s="1714"/>
      <c r="L160" s="1715"/>
      <c r="M160" s="1716"/>
      <c r="N160" s="1717"/>
      <c r="O160" s="1708"/>
      <c r="P160" s="1708"/>
    </row>
    <row r="161" spans="1:16" ht="28.5" customHeight="1">
      <c r="B161" s="205" t="s">
        <v>2599</v>
      </c>
      <c r="C161" s="2021" t="s">
        <v>2600</v>
      </c>
      <c r="D161" s="2021"/>
      <c r="E161" s="2021"/>
      <c r="F161" s="2022"/>
      <c r="G161" s="1713" t="s">
        <v>1595</v>
      </c>
      <c r="H161" s="1714"/>
      <c r="I161" s="1715"/>
      <c r="J161" s="1713" t="s">
        <v>1595</v>
      </c>
      <c r="K161" s="1714"/>
      <c r="L161" s="1715"/>
      <c r="M161" s="1716"/>
      <c r="N161" s="1717"/>
      <c r="O161" s="1708"/>
      <c r="P161" s="1708"/>
    </row>
    <row r="162" spans="1:16" ht="28.5" customHeight="1">
      <c r="B162" s="205" t="s">
        <v>2601</v>
      </c>
      <c r="C162" s="2021" t="s">
        <v>2602</v>
      </c>
      <c r="D162" s="2021"/>
      <c r="E162" s="2021"/>
      <c r="F162" s="2022"/>
      <c r="G162" s="1713" t="s">
        <v>1496</v>
      </c>
      <c r="H162" s="1714"/>
      <c r="I162" s="1715"/>
      <c r="J162" s="1713" t="s">
        <v>1496</v>
      </c>
      <c r="K162" s="1714"/>
      <c r="L162" s="1715"/>
      <c r="M162" s="1716"/>
      <c r="N162" s="1717"/>
      <c r="O162" s="1708"/>
      <c r="P162" s="1708"/>
    </row>
    <row r="163" spans="1:16" ht="28.5" customHeight="1">
      <c r="B163" s="205" t="s">
        <v>2603</v>
      </c>
      <c r="C163" s="2021" t="s">
        <v>2604</v>
      </c>
      <c r="D163" s="2021"/>
      <c r="E163" s="2021"/>
      <c r="F163" s="2022"/>
      <c r="G163" s="1713" t="s">
        <v>1496</v>
      </c>
      <c r="H163" s="1714"/>
      <c r="I163" s="1715"/>
      <c r="J163" s="1713" t="s">
        <v>1496</v>
      </c>
      <c r="K163" s="1714"/>
      <c r="L163" s="1715"/>
      <c r="M163" s="1716"/>
      <c r="N163" s="1717"/>
      <c r="O163" s="1708"/>
      <c r="P163" s="1708"/>
    </row>
    <row r="164" spans="1:16" ht="28.5" customHeight="1">
      <c r="B164" s="205" t="s">
        <v>2605</v>
      </c>
      <c r="C164" s="2021" t="s">
        <v>1599</v>
      </c>
      <c r="D164" s="2021"/>
      <c r="E164" s="2021"/>
      <c r="F164" s="2022"/>
      <c r="G164" s="1713" t="s">
        <v>1586</v>
      </c>
      <c r="H164" s="1714"/>
      <c r="I164" s="1715"/>
      <c r="J164" s="1713" t="s">
        <v>1586</v>
      </c>
      <c r="K164" s="1714"/>
      <c r="L164" s="1715"/>
      <c r="M164" s="1716"/>
      <c r="N164" s="1717"/>
      <c r="O164" s="1708"/>
      <c r="P164" s="1708"/>
    </row>
    <row r="165" spans="1:16" ht="42.75" customHeight="1">
      <c r="B165" s="266" t="s">
        <v>2606</v>
      </c>
      <c r="C165" s="2044" t="s">
        <v>2607</v>
      </c>
      <c r="D165" s="2044"/>
      <c r="E165" s="2044"/>
      <c r="F165" s="329" t="s">
        <v>2608</v>
      </c>
      <c r="G165" s="448"/>
      <c r="H165" s="1599" t="s">
        <v>1496</v>
      </c>
      <c r="I165" s="1720"/>
      <c r="J165" s="1599" t="s">
        <v>1496</v>
      </c>
      <c r="K165" s="1721"/>
      <c r="L165" s="1720"/>
      <c r="M165" s="2239"/>
      <c r="N165" s="1723"/>
      <c r="O165" s="1708"/>
      <c r="P165" s="1708"/>
    </row>
    <row r="166" spans="1:16" ht="43.5" customHeight="1">
      <c r="B166" s="1724" t="s">
        <v>2609</v>
      </c>
      <c r="C166" s="1725"/>
      <c r="D166" s="1725"/>
      <c r="E166" s="1725"/>
      <c r="F166" s="1725"/>
      <c r="G166" s="1725"/>
      <c r="H166" s="1725"/>
      <c r="I166" s="1725"/>
      <c r="J166" s="1725"/>
      <c r="K166" s="1725"/>
      <c r="L166" s="1725"/>
      <c r="M166" s="1725"/>
      <c r="N166" s="2240"/>
      <c r="O166" s="331"/>
      <c r="P166" s="331"/>
    </row>
    <row r="167" spans="1:16" ht="49.5" customHeight="1">
      <c r="A167" s="611"/>
      <c r="B167" s="255" t="s">
        <v>2610</v>
      </c>
      <c r="C167" s="1464" t="s">
        <v>2611</v>
      </c>
      <c r="D167" s="1464"/>
      <c r="E167" s="1465"/>
      <c r="F167" s="323" t="s">
        <v>1627</v>
      </c>
      <c r="G167" s="1726" t="s">
        <v>1628</v>
      </c>
      <c r="H167" s="1727"/>
      <c r="I167" s="1727"/>
      <c r="J167" s="1727"/>
      <c r="K167" s="1728"/>
      <c r="L167" s="1729" t="s">
        <v>2612</v>
      </c>
      <c r="M167" s="1730"/>
      <c r="N167" s="1741"/>
      <c r="O167" s="1731" t="s">
        <v>1607</v>
      </c>
      <c r="P167" s="1731"/>
    </row>
    <row r="168" spans="1:16" ht="19.5" customHeight="1">
      <c r="A168" s="611"/>
      <c r="B168" s="338" t="s">
        <v>2465</v>
      </c>
      <c r="C168" s="1414" t="s">
        <v>2613</v>
      </c>
      <c r="D168" s="1414"/>
      <c r="E168" s="1415"/>
      <c r="F168" s="257" t="s">
        <v>1385</v>
      </c>
      <c r="G168" s="1734" t="s">
        <v>2614</v>
      </c>
      <c r="H168" s="1735"/>
      <c r="I168" s="1735"/>
      <c r="J168" s="1735"/>
      <c r="K168" s="1736"/>
      <c r="L168" s="1713" t="s">
        <v>1385</v>
      </c>
      <c r="M168" s="1714"/>
      <c r="N168" s="1737"/>
      <c r="O168" s="1731"/>
      <c r="P168" s="1731"/>
    </row>
    <row r="169" spans="1:16" ht="19.5" customHeight="1">
      <c r="A169" s="611"/>
      <c r="B169" s="338" t="s">
        <v>2472</v>
      </c>
      <c r="C169" s="1414" t="s">
        <v>2615</v>
      </c>
      <c r="D169" s="1414"/>
      <c r="E169" s="1415"/>
      <c r="F169" s="257" t="s">
        <v>1385</v>
      </c>
      <c r="G169" s="1734" t="s">
        <v>2614</v>
      </c>
      <c r="H169" s="1735"/>
      <c r="I169" s="1735"/>
      <c r="J169" s="1735"/>
      <c r="K169" s="1736"/>
      <c r="L169" s="1713" t="s">
        <v>1385</v>
      </c>
      <c r="M169" s="1714"/>
      <c r="N169" s="1737"/>
      <c r="O169" s="1731"/>
      <c r="P169" s="1731"/>
    </row>
    <row r="170" spans="1:16" ht="19.5" customHeight="1">
      <c r="A170" s="611"/>
      <c r="B170" s="338" t="s">
        <v>2475</v>
      </c>
      <c r="C170" s="1414" t="s">
        <v>2616</v>
      </c>
      <c r="D170" s="1414"/>
      <c r="E170" s="1415"/>
      <c r="F170" s="257" t="s">
        <v>1385</v>
      </c>
      <c r="G170" s="1734" t="s">
        <v>2614</v>
      </c>
      <c r="H170" s="1735"/>
      <c r="I170" s="1735"/>
      <c r="J170" s="1735"/>
      <c r="K170" s="1736"/>
      <c r="L170" s="1713" t="s">
        <v>1385</v>
      </c>
      <c r="M170" s="1714"/>
      <c r="N170" s="1737"/>
      <c r="O170" s="1731"/>
      <c r="P170" s="1731"/>
    </row>
    <row r="171" spans="1:16" ht="19.5" customHeight="1">
      <c r="A171" s="611"/>
      <c r="B171" s="338" t="s">
        <v>2477</v>
      </c>
      <c r="C171" s="1414" t="s">
        <v>2617</v>
      </c>
      <c r="D171" s="1414"/>
      <c r="E171" s="1415"/>
      <c r="F171" s="257" t="s">
        <v>1385</v>
      </c>
      <c r="G171" s="1734" t="s">
        <v>2614</v>
      </c>
      <c r="H171" s="1735"/>
      <c r="I171" s="1735"/>
      <c r="J171" s="1735"/>
      <c r="K171" s="1736"/>
      <c r="L171" s="1713" t="s">
        <v>1385</v>
      </c>
      <c r="M171" s="1714"/>
      <c r="N171" s="1737"/>
      <c r="O171" s="1731"/>
      <c r="P171" s="1731"/>
    </row>
    <row r="172" spans="1:16" ht="19.5" customHeight="1">
      <c r="A172" s="611"/>
      <c r="B172" s="198" t="s">
        <v>2481</v>
      </c>
      <c r="C172" s="1414" t="s">
        <v>2618</v>
      </c>
      <c r="D172" s="1414"/>
      <c r="E172" s="1415"/>
      <c r="F172" s="352" t="s">
        <v>1385</v>
      </c>
      <c r="G172" s="1734" t="s">
        <v>2614</v>
      </c>
      <c r="H172" s="1735"/>
      <c r="I172" s="1735"/>
      <c r="J172" s="1735"/>
      <c r="K172" s="1736"/>
      <c r="L172" s="1713" t="s">
        <v>1385</v>
      </c>
      <c r="M172" s="1714"/>
      <c r="N172" s="1737"/>
      <c r="O172" s="1731"/>
      <c r="P172" s="1731"/>
    </row>
    <row r="173" spans="1:16" ht="31.5" customHeight="1">
      <c r="A173" s="611"/>
      <c r="B173" s="195" t="s">
        <v>2485</v>
      </c>
      <c r="C173" s="1464" t="s">
        <v>2619</v>
      </c>
      <c r="D173" s="1464"/>
      <c r="E173" s="1465"/>
      <c r="F173" s="352" t="s">
        <v>1385</v>
      </c>
      <c r="G173" s="1734" t="s">
        <v>2614</v>
      </c>
      <c r="H173" s="1735"/>
      <c r="I173" s="1735"/>
      <c r="J173" s="1735"/>
      <c r="K173" s="1736"/>
      <c r="L173" s="1713" t="s">
        <v>1385</v>
      </c>
      <c r="M173" s="1714"/>
      <c r="N173" s="1737"/>
      <c r="O173" s="1731"/>
      <c r="P173" s="1731"/>
    </row>
    <row r="174" spans="1:16" ht="19.5" customHeight="1">
      <c r="A174" s="611"/>
      <c r="B174" s="195" t="s">
        <v>2489</v>
      </c>
      <c r="C174" s="1414" t="s">
        <v>2620</v>
      </c>
      <c r="D174" s="1414"/>
      <c r="E174" s="1415"/>
      <c r="F174" s="352" t="s">
        <v>1385</v>
      </c>
      <c r="G174" s="1734" t="s">
        <v>2614</v>
      </c>
      <c r="H174" s="1735"/>
      <c r="I174" s="1735"/>
      <c r="J174" s="1735"/>
      <c r="K174" s="1736"/>
      <c r="L174" s="1713" t="s">
        <v>1385</v>
      </c>
      <c r="M174" s="1714"/>
      <c r="N174" s="1737"/>
      <c r="O174" s="1731"/>
      <c r="P174" s="1731"/>
    </row>
    <row r="175" spans="1:16" ht="19.5" customHeight="1">
      <c r="A175" s="611"/>
      <c r="B175" s="195" t="s">
        <v>2492</v>
      </c>
      <c r="C175" s="1414" t="s">
        <v>2621</v>
      </c>
      <c r="D175" s="1414"/>
      <c r="E175" s="1415"/>
      <c r="F175" s="352" t="s">
        <v>1385</v>
      </c>
      <c r="G175" s="1734" t="s">
        <v>2614</v>
      </c>
      <c r="H175" s="1735"/>
      <c r="I175" s="1735"/>
      <c r="J175" s="1735"/>
      <c r="K175" s="1736"/>
      <c r="L175" s="1713" t="s">
        <v>1385</v>
      </c>
      <c r="M175" s="1714"/>
      <c r="N175" s="1737"/>
      <c r="O175" s="1731"/>
      <c r="P175" s="1731"/>
    </row>
    <row r="176" spans="1:16" ht="19.5" customHeight="1">
      <c r="A176" s="611"/>
      <c r="B176" s="195" t="s">
        <v>2594</v>
      </c>
      <c r="C176" s="1414" t="s">
        <v>2622</v>
      </c>
      <c r="D176" s="1414"/>
      <c r="E176" s="1415"/>
      <c r="F176" s="352" t="s">
        <v>1385</v>
      </c>
      <c r="G176" s="1734" t="s">
        <v>2614</v>
      </c>
      <c r="H176" s="1735"/>
      <c r="I176" s="1735"/>
      <c r="J176" s="1735"/>
      <c r="K176" s="1736"/>
      <c r="L176" s="1713" t="s">
        <v>1385</v>
      </c>
      <c r="M176" s="1714"/>
      <c r="N176" s="1737"/>
      <c r="O176" s="1731"/>
      <c r="P176" s="1731"/>
    </row>
    <row r="177" spans="1:16" ht="19.5" customHeight="1">
      <c r="A177" s="611"/>
      <c r="B177" s="195" t="s">
        <v>2599</v>
      </c>
      <c r="C177" s="1414" t="s">
        <v>2623</v>
      </c>
      <c r="D177" s="1414"/>
      <c r="E177" s="1415"/>
      <c r="F177" s="352" t="s">
        <v>1385</v>
      </c>
      <c r="G177" s="1734" t="s">
        <v>2614</v>
      </c>
      <c r="H177" s="1735"/>
      <c r="I177" s="1735"/>
      <c r="J177" s="1735"/>
      <c r="K177" s="1736"/>
      <c r="L177" s="1713" t="s">
        <v>1385</v>
      </c>
      <c r="M177" s="1714"/>
      <c r="N177" s="1737"/>
      <c r="O177" s="1731"/>
      <c r="P177" s="1731"/>
    </row>
    <row r="178" spans="1:16" ht="19.5" customHeight="1">
      <c r="A178" s="611"/>
      <c r="B178" s="198" t="s">
        <v>2601</v>
      </c>
      <c r="C178" s="1414" t="s">
        <v>2624</v>
      </c>
      <c r="D178" s="1414"/>
      <c r="E178" s="1415"/>
      <c r="F178" s="352" t="s">
        <v>1385</v>
      </c>
      <c r="G178" s="1734" t="s">
        <v>2614</v>
      </c>
      <c r="H178" s="1735"/>
      <c r="I178" s="1735"/>
      <c r="J178" s="1735"/>
      <c r="K178" s="1736"/>
      <c r="L178" s="1713" t="s">
        <v>1385</v>
      </c>
      <c r="M178" s="1714"/>
      <c r="N178" s="1737"/>
      <c r="O178" s="1732"/>
      <c r="P178" s="1732"/>
    </row>
    <row r="179" spans="1:16" ht="48" customHeight="1">
      <c r="A179" s="611"/>
      <c r="B179" s="255" t="s">
        <v>2625</v>
      </c>
      <c r="C179" s="1464" t="s">
        <v>2626</v>
      </c>
      <c r="D179" s="1464"/>
      <c r="E179" s="1465"/>
      <c r="F179" s="323" t="s">
        <v>1627</v>
      </c>
      <c r="G179" s="1726" t="s">
        <v>2627</v>
      </c>
      <c r="H179" s="1727"/>
      <c r="I179" s="1727"/>
      <c r="J179" s="1727"/>
      <c r="K179" s="1727"/>
      <c r="L179" s="1727"/>
      <c r="M179" s="1727"/>
      <c r="N179" s="2226"/>
      <c r="O179" s="1443" t="s">
        <v>1514</v>
      </c>
      <c r="P179" s="1858"/>
    </row>
    <row r="180" spans="1:16" ht="18.75" customHeight="1">
      <c r="A180" s="611"/>
      <c r="B180" s="338" t="s">
        <v>2465</v>
      </c>
      <c r="C180" s="1414" t="s">
        <v>2613</v>
      </c>
      <c r="D180" s="1414"/>
      <c r="E180" s="1415"/>
      <c r="F180" s="399" t="s">
        <v>1385</v>
      </c>
      <c r="G180" s="1434" t="s">
        <v>2628</v>
      </c>
      <c r="H180" s="1435"/>
      <c r="I180" s="1435"/>
      <c r="J180" s="1435"/>
      <c r="K180" s="1435"/>
      <c r="L180" s="1435"/>
      <c r="M180" s="1435"/>
      <c r="N180" s="1436"/>
      <c r="O180" s="1425"/>
      <c r="P180" s="1608"/>
    </row>
    <row r="181" spans="1:16" ht="18.75" customHeight="1">
      <c r="A181" s="611"/>
      <c r="B181" s="338" t="s">
        <v>2472</v>
      </c>
      <c r="C181" s="1414" t="s">
        <v>2615</v>
      </c>
      <c r="D181" s="1414"/>
      <c r="E181" s="1415"/>
      <c r="F181" s="399" t="s">
        <v>1385</v>
      </c>
      <c r="G181" s="1434" t="s">
        <v>2629</v>
      </c>
      <c r="H181" s="1435"/>
      <c r="I181" s="1435"/>
      <c r="J181" s="1435"/>
      <c r="K181" s="1435"/>
      <c r="L181" s="1435"/>
      <c r="M181" s="1435"/>
      <c r="N181" s="1436"/>
      <c r="O181" s="1425"/>
      <c r="P181" s="1608"/>
    </row>
    <row r="182" spans="1:16" ht="18.75" customHeight="1">
      <c r="A182" s="611"/>
      <c r="B182" s="338" t="s">
        <v>2475</v>
      </c>
      <c r="C182" s="1414" t="s">
        <v>2616</v>
      </c>
      <c r="D182" s="1414"/>
      <c r="E182" s="1415"/>
      <c r="F182" s="399" t="s">
        <v>1385</v>
      </c>
      <c r="G182" s="1434" t="s">
        <v>2629</v>
      </c>
      <c r="H182" s="1435"/>
      <c r="I182" s="1435"/>
      <c r="J182" s="1435"/>
      <c r="K182" s="1435"/>
      <c r="L182" s="1435"/>
      <c r="M182" s="1435"/>
      <c r="N182" s="1436"/>
      <c r="O182" s="1425"/>
      <c r="P182" s="1608"/>
    </row>
    <row r="183" spans="1:16" ht="18.75" customHeight="1">
      <c r="A183" s="611"/>
      <c r="B183" s="338" t="s">
        <v>2477</v>
      </c>
      <c r="C183" s="1414" t="s">
        <v>2617</v>
      </c>
      <c r="D183" s="1414"/>
      <c r="E183" s="1415"/>
      <c r="F183" s="399" t="s">
        <v>1385</v>
      </c>
      <c r="G183" s="1434" t="s">
        <v>2629</v>
      </c>
      <c r="H183" s="1435"/>
      <c r="I183" s="1435"/>
      <c r="J183" s="1435"/>
      <c r="K183" s="1435"/>
      <c r="L183" s="1435"/>
      <c r="M183" s="1435"/>
      <c r="N183" s="1436"/>
      <c r="O183" s="1425"/>
      <c r="P183" s="1608"/>
    </row>
    <row r="184" spans="1:16" ht="18.75" customHeight="1">
      <c r="A184" s="611"/>
      <c r="B184" s="198" t="s">
        <v>2481</v>
      </c>
      <c r="C184" s="1414" t="s">
        <v>2618</v>
      </c>
      <c r="D184" s="1414"/>
      <c r="E184" s="1415"/>
      <c r="F184" s="399" t="s">
        <v>1385</v>
      </c>
      <c r="G184" s="1434" t="s">
        <v>2629</v>
      </c>
      <c r="H184" s="1435"/>
      <c r="I184" s="1435"/>
      <c r="J184" s="1435"/>
      <c r="K184" s="1435"/>
      <c r="L184" s="1435"/>
      <c r="M184" s="1435"/>
      <c r="N184" s="1436"/>
      <c r="O184" s="1425"/>
      <c r="P184" s="1608"/>
    </row>
    <row r="185" spans="1:16" ht="31.5" customHeight="1">
      <c r="A185" s="611"/>
      <c r="B185" s="195" t="s">
        <v>2485</v>
      </c>
      <c r="C185" s="1464" t="s">
        <v>2619</v>
      </c>
      <c r="D185" s="1464"/>
      <c r="E185" s="1465"/>
      <c r="F185" s="399" t="s">
        <v>1385</v>
      </c>
      <c r="G185" s="1434" t="s">
        <v>2629</v>
      </c>
      <c r="H185" s="1435"/>
      <c r="I185" s="1435"/>
      <c r="J185" s="1435"/>
      <c r="K185" s="1435"/>
      <c r="L185" s="1435"/>
      <c r="M185" s="1435"/>
      <c r="N185" s="1436"/>
      <c r="O185" s="1425"/>
      <c r="P185" s="1608"/>
    </row>
    <row r="186" spans="1:16" ht="18.75" customHeight="1">
      <c r="A186" s="611"/>
      <c r="B186" s="195" t="s">
        <v>2489</v>
      </c>
      <c r="C186" s="1414" t="s">
        <v>2620</v>
      </c>
      <c r="D186" s="1414"/>
      <c r="E186" s="1415"/>
      <c r="F186" s="399" t="s">
        <v>1385</v>
      </c>
      <c r="G186" s="1434" t="s">
        <v>2629</v>
      </c>
      <c r="H186" s="1435"/>
      <c r="I186" s="1435"/>
      <c r="J186" s="1435"/>
      <c r="K186" s="1435"/>
      <c r="L186" s="1435"/>
      <c r="M186" s="1435"/>
      <c r="N186" s="1436"/>
      <c r="O186" s="1425"/>
      <c r="P186" s="1608"/>
    </row>
    <row r="187" spans="1:16" ht="18.75" customHeight="1">
      <c r="A187" s="611"/>
      <c r="B187" s="195" t="s">
        <v>2492</v>
      </c>
      <c r="C187" s="1414" t="s">
        <v>2621</v>
      </c>
      <c r="D187" s="1414"/>
      <c r="E187" s="1415"/>
      <c r="F187" s="399" t="s">
        <v>1385</v>
      </c>
      <c r="G187" s="1434" t="s">
        <v>2629</v>
      </c>
      <c r="H187" s="1435"/>
      <c r="I187" s="1435"/>
      <c r="J187" s="1435"/>
      <c r="K187" s="1435"/>
      <c r="L187" s="1435"/>
      <c r="M187" s="1435"/>
      <c r="N187" s="1436"/>
      <c r="O187" s="1425"/>
      <c r="P187" s="1608"/>
    </row>
    <row r="188" spans="1:16" ht="18.75" customHeight="1">
      <c r="A188" s="611"/>
      <c r="B188" s="195" t="s">
        <v>2594</v>
      </c>
      <c r="C188" s="1414" t="s">
        <v>2622</v>
      </c>
      <c r="D188" s="1414"/>
      <c r="E188" s="1415"/>
      <c r="F188" s="399" t="s">
        <v>1385</v>
      </c>
      <c r="G188" s="1434" t="s">
        <v>2629</v>
      </c>
      <c r="H188" s="1435"/>
      <c r="I188" s="1435"/>
      <c r="J188" s="1435"/>
      <c r="K188" s="1435"/>
      <c r="L188" s="1435"/>
      <c r="M188" s="1435"/>
      <c r="N188" s="1436"/>
      <c r="O188" s="1425"/>
      <c r="P188" s="1608"/>
    </row>
    <row r="189" spans="1:16" ht="18.75" customHeight="1">
      <c r="A189" s="611"/>
      <c r="B189" s="195" t="s">
        <v>2599</v>
      </c>
      <c r="C189" s="1414" t="s">
        <v>2623</v>
      </c>
      <c r="D189" s="1414"/>
      <c r="E189" s="1415"/>
      <c r="F189" s="399" t="s">
        <v>1385</v>
      </c>
      <c r="G189" s="1434" t="s">
        <v>2629</v>
      </c>
      <c r="H189" s="1435"/>
      <c r="I189" s="1435"/>
      <c r="J189" s="1435"/>
      <c r="K189" s="1435"/>
      <c r="L189" s="1435"/>
      <c r="M189" s="1435"/>
      <c r="N189" s="1436"/>
      <c r="O189" s="1425"/>
      <c r="P189" s="1608"/>
    </row>
    <row r="190" spans="1:16" ht="18.75" customHeight="1">
      <c r="A190" s="611"/>
      <c r="B190" s="198" t="s">
        <v>2601</v>
      </c>
      <c r="C190" s="1414" t="s">
        <v>2624</v>
      </c>
      <c r="D190" s="1414"/>
      <c r="E190" s="1415"/>
      <c r="F190" s="399" t="s">
        <v>1385</v>
      </c>
      <c r="G190" s="1434" t="s">
        <v>2629</v>
      </c>
      <c r="H190" s="1435"/>
      <c r="I190" s="1435"/>
      <c r="J190" s="1435"/>
      <c r="K190" s="1435"/>
      <c r="L190" s="1435"/>
      <c r="M190" s="1435"/>
      <c r="N190" s="1436"/>
      <c r="O190" s="1426"/>
      <c r="P190" s="1863"/>
    </row>
    <row r="191" spans="1:16" ht="47.25" customHeight="1">
      <c r="A191" s="611"/>
      <c r="B191" s="255" t="s">
        <v>2630</v>
      </c>
      <c r="C191" s="1464" t="s">
        <v>2631</v>
      </c>
      <c r="D191" s="1464"/>
      <c r="E191" s="1465"/>
      <c r="F191" s="323" t="s">
        <v>1627</v>
      </c>
      <c r="G191" s="1726" t="s">
        <v>1628</v>
      </c>
      <c r="H191" s="1727"/>
      <c r="I191" s="1727"/>
      <c r="J191" s="1727"/>
      <c r="K191" s="1728"/>
      <c r="L191" s="1729" t="s">
        <v>2612</v>
      </c>
      <c r="M191" s="1730"/>
      <c r="N191" s="1741"/>
      <c r="O191" s="1731" t="s">
        <v>1475</v>
      </c>
      <c r="P191" s="1443"/>
    </row>
    <row r="192" spans="1:16" ht="20.25" customHeight="1">
      <c r="A192" s="611"/>
      <c r="B192" s="338" t="s">
        <v>2465</v>
      </c>
      <c r="C192" s="1414" t="s">
        <v>2613</v>
      </c>
      <c r="D192" s="1414"/>
      <c r="E192" s="1415"/>
      <c r="F192" s="257" t="s">
        <v>1520</v>
      </c>
      <c r="G192" s="1734" t="s">
        <v>1496</v>
      </c>
      <c r="H192" s="1735"/>
      <c r="I192" s="1735"/>
      <c r="J192" s="1735"/>
      <c r="K192" s="1736"/>
      <c r="L192" s="1713" t="s">
        <v>1496</v>
      </c>
      <c r="M192" s="1714"/>
      <c r="N192" s="1737"/>
      <c r="O192" s="1731"/>
      <c r="P192" s="1425"/>
    </row>
    <row r="193" spans="1:16" ht="20.25" customHeight="1">
      <c r="A193" s="611"/>
      <c r="B193" s="338" t="s">
        <v>2472</v>
      </c>
      <c r="C193" s="1414" t="s">
        <v>2615</v>
      </c>
      <c r="D193" s="1414"/>
      <c r="E193" s="1415"/>
      <c r="F193" s="257" t="s">
        <v>1520</v>
      </c>
      <c r="G193" s="1734" t="s">
        <v>1496</v>
      </c>
      <c r="H193" s="1735"/>
      <c r="I193" s="1735"/>
      <c r="J193" s="1735"/>
      <c r="K193" s="1736"/>
      <c r="L193" s="1713" t="s">
        <v>1496</v>
      </c>
      <c r="M193" s="1714"/>
      <c r="N193" s="1737"/>
      <c r="O193" s="1731"/>
      <c r="P193" s="1425"/>
    </row>
    <row r="194" spans="1:16" ht="20.25" customHeight="1">
      <c r="A194" s="611"/>
      <c r="B194" s="338" t="s">
        <v>2475</v>
      </c>
      <c r="C194" s="1414" t="s">
        <v>2616</v>
      </c>
      <c r="D194" s="1414"/>
      <c r="E194" s="1415"/>
      <c r="F194" s="257" t="s">
        <v>1520</v>
      </c>
      <c r="G194" s="1734" t="s">
        <v>1496</v>
      </c>
      <c r="H194" s="1735"/>
      <c r="I194" s="1735"/>
      <c r="J194" s="1735"/>
      <c r="K194" s="1736"/>
      <c r="L194" s="1713" t="s">
        <v>1496</v>
      </c>
      <c r="M194" s="1714"/>
      <c r="N194" s="1737"/>
      <c r="O194" s="1731"/>
      <c r="P194" s="1425"/>
    </row>
    <row r="195" spans="1:16" ht="20.25" customHeight="1">
      <c r="A195" s="611"/>
      <c r="B195" s="338" t="s">
        <v>2477</v>
      </c>
      <c r="C195" s="1414" t="s">
        <v>2617</v>
      </c>
      <c r="D195" s="1414"/>
      <c r="E195" s="1415"/>
      <c r="F195" s="257" t="s">
        <v>1520</v>
      </c>
      <c r="G195" s="1734" t="s">
        <v>1496</v>
      </c>
      <c r="H195" s="1735"/>
      <c r="I195" s="1735"/>
      <c r="J195" s="1735"/>
      <c r="K195" s="1736"/>
      <c r="L195" s="1713" t="s">
        <v>1496</v>
      </c>
      <c r="M195" s="1714"/>
      <c r="N195" s="1737"/>
      <c r="O195" s="1731"/>
      <c r="P195" s="1425"/>
    </row>
    <row r="196" spans="1:16" ht="20.25" customHeight="1">
      <c r="A196" s="611"/>
      <c r="B196" s="338" t="s">
        <v>2481</v>
      </c>
      <c r="C196" s="1414" t="s">
        <v>2618</v>
      </c>
      <c r="D196" s="1414"/>
      <c r="E196" s="1415"/>
      <c r="F196" s="352" t="s">
        <v>1520</v>
      </c>
      <c r="G196" s="1734" t="s">
        <v>1496</v>
      </c>
      <c r="H196" s="1735"/>
      <c r="I196" s="1735"/>
      <c r="J196" s="1735"/>
      <c r="K196" s="1736"/>
      <c r="L196" s="1713" t="s">
        <v>1496</v>
      </c>
      <c r="M196" s="1714"/>
      <c r="N196" s="1737"/>
      <c r="O196" s="1731"/>
      <c r="P196" s="1425"/>
    </row>
    <row r="197" spans="1:16" ht="28.5" customHeight="1">
      <c r="A197" s="611"/>
      <c r="B197" s="195" t="s">
        <v>2485</v>
      </c>
      <c r="C197" s="1464" t="s">
        <v>2619</v>
      </c>
      <c r="D197" s="1464"/>
      <c r="E197" s="1465"/>
      <c r="F197" s="352" t="s">
        <v>1520</v>
      </c>
      <c r="G197" s="1734" t="s">
        <v>1496</v>
      </c>
      <c r="H197" s="1735"/>
      <c r="I197" s="1735"/>
      <c r="J197" s="1735"/>
      <c r="K197" s="1736"/>
      <c r="L197" s="1713" t="s">
        <v>1496</v>
      </c>
      <c r="M197" s="1714"/>
      <c r="N197" s="1737"/>
      <c r="O197" s="1731"/>
      <c r="P197" s="1425"/>
    </row>
    <row r="198" spans="1:16" ht="20.25" customHeight="1">
      <c r="A198" s="611"/>
      <c r="B198" s="195" t="s">
        <v>2489</v>
      </c>
      <c r="C198" s="1414" t="s">
        <v>2620</v>
      </c>
      <c r="D198" s="1414"/>
      <c r="E198" s="1415"/>
      <c r="F198" s="352" t="s">
        <v>1520</v>
      </c>
      <c r="G198" s="1734" t="s">
        <v>1496</v>
      </c>
      <c r="H198" s="1735"/>
      <c r="I198" s="1735"/>
      <c r="J198" s="1735"/>
      <c r="K198" s="1736"/>
      <c r="L198" s="1713" t="s">
        <v>1496</v>
      </c>
      <c r="M198" s="1714"/>
      <c r="N198" s="1737"/>
      <c r="O198" s="1731"/>
      <c r="P198" s="1425"/>
    </row>
    <row r="199" spans="1:16" ht="20.25" customHeight="1">
      <c r="A199" s="611"/>
      <c r="B199" s="195" t="s">
        <v>2492</v>
      </c>
      <c r="C199" s="1414" t="s">
        <v>2621</v>
      </c>
      <c r="D199" s="1414"/>
      <c r="E199" s="1415"/>
      <c r="F199" s="352" t="s">
        <v>1520</v>
      </c>
      <c r="G199" s="1734" t="s">
        <v>1496</v>
      </c>
      <c r="H199" s="1735"/>
      <c r="I199" s="1735"/>
      <c r="J199" s="1735"/>
      <c r="K199" s="1736"/>
      <c r="L199" s="1713" t="s">
        <v>1496</v>
      </c>
      <c r="M199" s="1714"/>
      <c r="N199" s="1737"/>
      <c r="O199" s="1731"/>
      <c r="P199" s="1425"/>
    </row>
    <row r="200" spans="1:16" ht="20.25" customHeight="1">
      <c r="A200" s="611"/>
      <c r="B200" s="195" t="s">
        <v>2594</v>
      </c>
      <c r="C200" s="1414" t="s">
        <v>2622</v>
      </c>
      <c r="D200" s="1414"/>
      <c r="E200" s="1415"/>
      <c r="F200" s="352" t="s">
        <v>1520</v>
      </c>
      <c r="G200" s="1734" t="s">
        <v>1496</v>
      </c>
      <c r="H200" s="1735"/>
      <c r="I200" s="1735"/>
      <c r="J200" s="1735"/>
      <c r="K200" s="1736"/>
      <c r="L200" s="1713" t="s">
        <v>1496</v>
      </c>
      <c r="M200" s="1714"/>
      <c r="N200" s="1737"/>
      <c r="O200" s="1731"/>
      <c r="P200" s="1425"/>
    </row>
    <row r="201" spans="1:16" ht="20.25" customHeight="1">
      <c r="A201" s="611"/>
      <c r="B201" s="195" t="s">
        <v>2599</v>
      </c>
      <c r="C201" s="1414" t="s">
        <v>2623</v>
      </c>
      <c r="D201" s="1414"/>
      <c r="E201" s="1415"/>
      <c r="F201" s="352" t="s">
        <v>1520</v>
      </c>
      <c r="G201" s="1734" t="s">
        <v>1496</v>
      </c>
      <c r="H201" s="1735"/>
      <c r="I201" s="1735"/>
      <c r="J201" s="1735"/>
      <c r="K201" s="1736"/>
      <c r="L201" s="1713" t="s">
        <v>1496</v>
      </c>
      <c r="M201" s="1714"/>
      <c r="N201" s="1737"/>
      <c r="O201" s="1731"/>
      <c r="P201" s="1425"/>
    </row>
    <row r="202" spans="1:16" ht="20.25" customHeight="1">
      <c r="A202" s="611"/>
      <c r="B202" s="198" t="s">
        <v>2601</v>
      </c>
      <c r="C202" s="1414" t="s">
        <v>2624</v>
      </c>
      <c r="D202" s="1414"/>
      <c r="E202" s="1415"/>
      <c r="F202" s="352" t="s">
        <v>1520</v>
      </c>
      <c r="G202" s="1734" t="s">
        <v>1496</v>
      </c>
      <c r="H202" s="1735"/>
      <c r="I202" s="1735"/>
      <c r="J202" s="1735"/>
      <c r="K202" s="1736"/>
      <c r="L202" s="1713" t="s">
        <v>1496</v>
      </c>
      <c r="M202" s="1714"/>
      <c r="N202" s="1737"/>
      <c r="O202" s="1732"/>
      <c r="P202" s="1426"/>
    </row>
    <row r="203" spans="1:16" ht="61.5" customHeight="1">
      <c r="A203" s="611"/>
      <c r="B203" s="339" t="s">
        <v>2632</v>
      </c>
      <c r="C203" s="1464" t="s">
        <v>2633</v>
      </c>
      <c r="D203" s="1464"/>
      <c r="E203" s="1465"/>
      <c r="F203" s="323" t="s">
        <v>1627</v>
      </c>
      <c r="G203" s="1726" t="s">
        <v>2634</v>
      </c>
      <c r="H203" s="1727"/>
      <c r="I203" s="1727"/>
      <c r="J203" s="1727"/>
      <c r="K203" s="1727"/>
      <c r="L203" s="1727"/>
      <c r="M203" s="1727"/>
      <c r="N203" s="2226"/>
      <c r="O203" s="1443" t="s">
        <v>1514</v>
      </c>
      <c r="P203" s="1443"/>
    </row>
    <row r="204" spans="1:16" ht="21" customHeight="1">
      <c r="A204" s="611"/>
      <c r="B204" s="338" t="s">
        <v>2465</v>
      </c>
      <c r="C204" s="1414" t="s">
        <v>2613</v>
      </c>
      <c r="D204" s="1414"/>
      <c r="E204" s="1415"/>
      <c r="F204" s="399" t="s">
        <v>1520</v>
      </c>
      <c r="G204" s="1434" t="s">
        <v>1496</v>
      </c>
      <c r="H204" s="1435"/>
      <c r="I204" s="1435"/>
      <c r="J204" s="1435"/>
      <c r="K204" s="1435"/>
      <c r="L204" s="1435"/>
      <c r="M204" s="1435"/>
      <c r="N204" s="1436"/>
      <c r="O204" s="1425"/>
      <c r="P204" s="1425"/>
    </row>
    <row r="205" spans="1:16" ht="21" customHeight="1">
      <c r="A205" s="611"/>
      <c r="B205" s="338" t="s">
        <v>2472</v>
      </c>
      <c r="C205" s="1414" t="s">
        <v>2615</v>
      </c>
      <c r="D205" s="1414"/>
      <c r="E205" s="1415"/>
      <c r="F205" s="399" t="s">
        <v>1520</v>
      </c>
      <c r="G205" s="1434" t="s">
        <v>1496</v>
      </c>
      <c r="H205" s="1435"/>
      <c r="I205" s="1435"/>
      <c r="J205" s="1435"/>
      <c r="K205" s="1435"/>
      <c r="L205" s="1435"/>
      <c r="M205" s="1435"/>
      <c r="N205" s="1436"/>
      <c r="O205" s="1425"/>
      <c r="P205" s="1425"/>
    </row>
    <row r="206" spans="1:16" ht="21" customHeight="1">
      <c r="A206" s="611"/>
      <c r="B206" s="338" t="s">
        <v>2475</v>
      </c>
      <c r="C206" s="1414" t="s">
        <v>2616</v>
      </c>
      <c r="D206" s="1414"/>
      <c r="E206" s="1415"/>
      <c r="F206" s="399" t="s">
        <v>1520</v>
      </c>
      <c r="G206" s="1434" t="s">
        <v>1496</v>
      </c>
      <c r="H206" s="1435"/>
      <c r="I206" s="1435"/>
      <c r="J206" s="1435"/>
      <c r="K206" s="1435"/>
      <c r="L206" s="1435"/>
      <c r="M206" s="1435"/>
      <c r="N206" s="1436"/>
      <c r="O206" s="1425"/>
      <c r="P206" s="1425"/>
    </row>
    <row r="207" spans="1:16" ht="21" customHeight="1">
      <c r="A207" s="611"/>
      <c r="B207" s="338" t="s">
        <v>2477</v>
      </c>
      <c r="C207" s="1414" t="s">
        <v>2617</v>
      </c>
      <c r="D207" s="1414"/>
      <c r="E207" s="1415"/>
      <c r="F207" s="399" t="s">
        <v>1520</v>
      </c>
      <c r="G207" s="1434" t="s">
        <v>1496</v>
      </c>
      <c r="H207" s="1435"/>
      <c r="I207" s="1435"/>
      <c r="J207" s="1435"/>
      <c r="K207" s="1435"/>
      <c r="L207" s="1435"/>
      <c r="M207" s="1435"/>
      <c r="N207" s="1436"/>
      <c r="O207" s="1425"/>
      <c r="P207" s="1425"/>
    </row>
    <row r="208" spans="1:16" ht="21" customHeight="1">
      <c r="A208" s="611"/>
      <c r="B208" s="198" t="s">
        <v>2481</v>
      </c>
      <c r="C208" s="1414" t="s">
        <v>2618</v>
      </c>
      <c r="D208" s="1414"/>
      <c r="E208" s="1415"/>
      <c r="F208" s="399" t="s">
        <v>1520</v>
      </c>
      <c r="G208" s="1434" t="s">
        <v>1496</v>
      </c>
      <c r="H208" s="1435"/>
      <c r="I208" s="1435"/>
      <c r="J208" s="1435"/>
      <c r="K208" s="1435"/>
      <c r="L208" s="1435"/>
      <c r="M208" s="1435"/>
      <c r="N208" s="1436"/>
      <c r="O208" s="1425"/>
      <c r="P208" s="1425"/>
    </row>
    <row r="209" spans="1:16" ht="30.75" customHeight="1">
      <c r="A209" s="611"/>
      <c r="B209" s="195" t="s">
        <v>2485</v>
      </c>
      <c r="C209" s="1464" t="s">
        <v>2619</v>
      </c>
      <c r="D209" s="1464"/>
      <c r="E209" s="1465"/>
      <c r="F209" s="399" t="s">
        <v>1520</v>
      </c>
      <c r="G209" s="1434" t="s">
        <v>1496</v>
      </c>
      <c r="H209" s="1435"/>
      <c r="I209" s="1435"/>
      <c r="J209" s="1435"/>
      <c r="K209" s="1435"/>
      <c r="L209" s="1435"/>
      <c r="M209" s="1435"/>
      <c r="N209" s="1436"/>
      <c r="O209" s="1425"/>
      <c r="P209" s="1425"/>
    </row>
    <row r="210" spans="1:16" ht="21" customHeight="1">
      <c r="A210" s="611"/>
      <c r="B210" s="195" t="s">
        <v>2489</v>
      </c>
      <c r="C210" s="1414" t="s">
        <v>2620</v>
      </c>
      <c r="D210" s="1414"/>
      <c r="E210" s="1415"/>
      <c r="F210" s="399" t="s">
        <v>1520</v>
      </c>
      <c r="G210" s="1434" t="s">
        <v>1496</v>
      </c>
      <c r="H210" s="1435"/>
      <c r="I210" s="1435"/>
      <c r="J210" s="1435"/>
      <c r="K210" s="1435"/>
      <c r="L210" s="1435"/>
      <c r="M210" s="1435"/>
      <c r="N210" s="1436"/>
      <c r="O210" s="1425"/>
      <c r="P210" s="1425"/>
    </row>
    <row r="211" spans="1:16" ht="21" customHeight="1">
      <c r="A211" s="611"/>
      <c r="B211" s="195" t="s">
        <v>2492</v>
      </c>
      <c r="C211" s="1414" t="s">
        <v>2621</v>
      </c>
      <c r="D211" s="1414"/>
      <c r="E211" s="1415"/>
      <c r="F211" s="399" t="s">
        <v>1520</v>
      </c>
      <c r="G211" s="1434" t="s">
        <v>1496</v>
      </c>
      <c r="H211" s="1435"/>
      <c r="I211" s="1435"/>
      <c r="J211" s="1435"/>
      <c r="K211" s="1435"/>
      <c r="L211" s="1435"/>
      <c r="M211" s="1435"/>
      <c r="N211" s="1436"/>
      <c r="O211" s="1425"/>
      <c r="P211" s="1425"/>
    </row>
    <row r="212" spans="1:16" ht="21" customHeight="1">
      <c r="A212" s="611"/>
      <c r="B212" s="195" t="s">
        <v>2594</v>
      </c>
      <c r="C212" s="1414" t="s">
        <v>2622</v>
      </c>
      <c r="D212" s="1414"/>
      <c r="E212" s="1415"/>
      <c r="F212" s="399" t="s">
        <v>1520</v>
      </c>
      <c r="G212" s="1434" t="s">
        <v>1496</v>
      </c>
      <c r="H212" s="1435"/>
      <c r="I212" s="1435"/>
      <c r="J212" s="1435"/>
      <c r="K212" s="1435"/>
      <c r="L212" s="1435"/>
      <c r="M212" s="1435"/>
      <c r="N212" s="1436"/>
      <c r="O212" s="1425"/>
      <c r="P212" s="1425"/>
    </row>
    <row r="213" spans="1:16" ht="21" customHeight="1">
      <c r="A213" s="611"/>
      <c r="B213" s="195" t="s">
        <v>2599</v>
      </c>
      <c r="C213" s="1414" t="s">
        <v>2623</v>
      </c>
      <c r="D213" s="1414"/>
      <c r="E213" s="1415"/>
      <c r="F213" s="399" t="s">
        <v>1520</v>
      </c>
      <c r="G213" s="1434" t="s">
        <v>1496</v>
      </c>
      <c r="H213" s="1435"/>
      <c r="I213" s="1435"/>
      <c r="J213" s="1435"/>
      <c r="K213" s="1435"/>
      <c r="L213" s="1435"/>
      <c r="M213" s="1435"/>
      <c r="N213" s="1436"/>
      <c r="O213" s="1425"/>
      <c r="P213" s="1425"/>
    </row>
    <row r="214" spans="1:16" ht="21" customHeight="1">
      <c r="A214" s="611"/>
      <c r="B214" s="266" t="s">
        <v>2601</v>
      </c>
      <c r="C214" s="1445" t="s">
        <v>2624</v>
      </c>
      <c r="D214" s="1445"/>
      <c r="E214" s="1817"/>
      <c r="F214" s="435" t="s">
        <v>1520</v>
      </c>
      <c r="G214" s="1434" t="s">
        <v>1496</v>
      </c>
      <c r="H214" s="1435"/>
      <c r="I214" s="1435"/>
      <c r="J214" s="1435"/>
      <c r="K214" s="1435"/>
      <c r="L214" s="1435"/>
      <c r="M214" s="1435"/>
      <c r="N214" s="1436"/>
      <c r="O214" s="1426"/>
      <c r="P214" s="1425"/>
    </row>
    <row r="215" spans="1:16" ht="34.5" customHeight="1">
      <c r="B215" s="191" t="s">
        <v>608</v>
      </c>
      <c r="C215" s="1660" t="s">
        <v>1630</v>
      </c>
      <c r="D215" s="1660"/>
      <c r="E215" s="1660"/>
      <c r="F215" s="1660"/>
      <c r="G215" s="1743"/>
      <c r="H215" s="1744" t="s">
        <v>1385</v>
      </c>
      <c r="I215" s="1745"/>
      <c r="J215" s="1746"/>
      <c r="K215" s="1747" t="s">
        <v>1449</v>
      </c>
      <c r="L215" s="3075" t="s">
        <v>2635</v>
      </c>
      <c r="M215" s="3076"/>
      <c r="N215" s="3077"/>
      <c r="O215" s="1709" t="s">
        <v>1475</v>
      </c>
      <c r="P215" s="1709"/>
    </row>
    <row r="216" spans="1:16" ht="25.5" customHeight="1">
      <c r="B216" s="198" t="s">
        <v>394</v>
      </c>
      <c r="C216" s="1414" t="s">
        <v>1631</v>
      </c>
      <c r="D216" s="1414"/>
      <c r="E216" s="1414"/>
      <c r="F216" s="1414"/>
      <c r="G216" s="1414"/>
      <c r="H216" s="1414"/>
      <c r="I216" s="1414"/>
      <c r="J216" s="1415"/>
      <c r="K216" s="1748"/>
      <c r="L216" s="1785"/>
      <c r="M216" s="1786"/>
      <c r="N216" s="2222"/>
      <c r="O216" s="1708"/>
      <c r="P216" s="1708"/>
    </row>
    <row r="217" spans="1:16" ht="20.25" customHeight="1">
      <c r="B217" s="198"/>
      <c r="C217" s="255" t="s">
        <v>611</v>
      </c>
      <c r="D217" s="1760" t="s">
        <v>1632</v>
      </c>
      <c r="E217" s="1760"/>
      <c r="F217" s="1760"/>
      <c r="G217" s="1761"/>
      <c r="H217" s="1713" t="s">
        <v>1520</v>
      </c>
      <c r="I217" s="1714"/>
      <c r="J217" s="1715"/>
      <c r="K217" s="1748"/>
      <c r="L217" s="1785"/>
      <c r="M217" s="1786"/>
      <c r="N217" s="2222"/>
      <c r="O217" s="1708"/>
      <c r="P217" s="1708"/>
    </row>
    <row r="218" spans="1:16" ht="20.25" customHeight="1">
      <c r="B218" s="198"/>
      <c r="C218" s="255" t="s">
        <v>508</v>
      </c>
      <c r="D218" s="1414" t="s">
        <v>981</v>
      </c>
      <c r="E218" s="1414"/>
      <c r="F218" s="1414"/>
      <c r="G218" s="1415"/>
      <c r="H218" s="1713" t="s">
        <v>1520</v>
      </c>
      <c r="I218" s="1714"/>
      <c r="J218" s="1715"/>
      <c r="K218" s="1748"/>
      <c r="L218" s="1785"/>
      <c r="M218" s="1786"/>
      <c r="N218" s="2222"/>
      <c r="O218" s="1708"/>
      <c r="P218" s="1708"/>
    </row>
    <row r="219" spans="1:16" ht="20.25" customHeight="1">
      <c r="B219" s="198"/>
      <c r="C219" s="255" t="s">
        <v>510</v>
      </c>
      <c r="D219" s="1414" t="s">
        <v>1540</v>
      </c>
      <c r="E219" s="1414"/>
      <c r="F219" s="1414"/>
      <c r="G219" s="1415"/>
      <c r="H219" s="1713" t="s">
        <v>1385</v>
      </c>
      <c r="I219" s="1714"/>
      <c r="J219" s="1715"/>
      <c r="K219" s="1748"/>
      <c r="L219" s="1785"/>
      <c r="M219" s="1786"/>
      <c r="N219" s="2222"/>
      <c r="O219" s="1708"/>
      <c r="P219" s="1708"/>
    </row>
    <row r="220" spans="1:16" ht="20.25" customHeight="1">
      <c r="B220" s="198"/>
      <c r="C220" s="255" t="s">
        <v>512</v>
      </c>
      <c r="D220" s="1414" t="s">
        <v>1538</v>
      </c>
      <c r="E220" s="1414"/>
      <c r="F220" s="1414"/>
      <c r="G220" s="1415"/>
      <c r="H220" s="1713" t="s">
        <v>1385</v>
      </c>
      <c r="I220" s="1714"/>
      <c r="J220" s="1715"/>
      <c r="K220" s="1748"/>
      <c r="L220" s="1785"/>
      <c r="M220" s="1786"/>
      <c r="N220" s="2222"/>
      <c r="O220" s="1708"/>
      <c r="P220" s="1708"/>
    </row>
    <row r="221" spans="1:16" ht="23.25" customHeight="1">
      <c r="B221" s="198" t="s">
        <v>401</v>
      </c>
      <c r="C221" s="1414" t="s">
        <v>1633</v>
      </c>
      <c r="D221" s="1414"/>
      <c r="E221" s="1414"/>
      <c r="F221" s="1414"/>
      <c r="G221" s="1415"/>
      <c r="H221" s="1763">
        <v>0.05</v>
      </c>
      <c r="I221" s="1764"/>
      <c r="J221" s="1765"/>
      <c r="K221" s="1748"/>
      <c r="L221" s="1787"/>
      <c r="M221" s="1788"/>
      <c r="N221" s="2223"/>
      <c r="O221" s="1755"/>
      <c r="P221" s="1708"/>
    </row>
    <row r="222" spans="1:16" ht="27" customHeight="1">
      <c r="B222" s="214" t="s">
        <v>614</v>
      </c>
      <c r="C222" s="1414" t="s">
        <v>1634</v>
      </c>
      <c r="D222" s="1414"/>
      <c r="E222" s="1414"/>
      <c r="F222" s="1414"/>
      <c r="G222" s="1414"/>
      <c r="H222" s="1414"/>
      <c r="I222" s="1414"/>
      <c r="J222" s="1414"/>
      <c r="K222" s="1414"/>
      <c r="L222" s="1414"/>
      <c r="M222" s="1414"/>
      <c r="N222" s="1562"/>
      <c r="O222" s="1709" t="s">
        <v>2258</v>
      </c>
      <c r="P222" s="1709" t="s">
        <v>2636</v>
      </c>
    </row>
    <row r="223" spans="1:16" ht="23.25" customHeight="1">
      <c r="B223" s="198" t="s">
        <v>394</v>
      </c>
      <c r="C223" s="1414" t="s">
        <v>1635</v>
      </c>
      <c r="D223" s="1414"/>
      <c r="E223" s="1414"/>
      <c r="F223" s="1414"/>
      <c r="G223" s="1415"/>
      <c r="H223" s="1574" t="s">
        <v>1385</v>
      </c>
      <c r="I223" s="1685"/>
      <c r="J223" s="1575"/>
      <c r="K223" s="1756" t="s">
        <v>1449</v>
      </c>
      <c r="L223" s="2025"/>
      <c r="M223" s="2026"/>
      <c r="N223" s="2027"/>
      <c r="O223" s="1708"/>
      <c r="P223" s="1708"/>
    </row>
    <row r="224" spans="1:16" ht="23.25" customHeight="1">
      <c r="B224" s="198" t="s">
        <v>401</v>
      </c>
      <c r="C224" s="1414" t="s">
        <v>1636</v>
      </c>
      <c r="D224" s="1414"/>
      <c r="E224" s="1414"/>
      <c r="F224" s="1414"/>
      <c r="G224" s="1415"/>
      <c r="H224" s="1574" t="s">
        <v>1520</v>
      </c>
      <c r="I224" s="1685"/>
      <c r="J224" s="1575"/>
      <c r="K224" s="1757"/>
      <c r="L224" s="2037"/>
      <c r="M224" s="2038"/>
      <c r="N224" s="2039"/>
      <c r="O224" s="1708"/>
      <c r="P224" s="1708"/>
    </row>
    <row r="225" spans="2:16" ht="23.25" customHeight="1">
      <c r="B225" s="198" t="s">
        <v>403</v>
      </c>
      <c r="C225" s="1414" t="s">
        <v>1637</v>
      </c>
      <c r="D225" s="1414"/>
      <c r="E225" s="1414"/>
      <c r="F225" s="1414"/>
      <c r="G225" s="1415"/>
      <c r="H225" s="1574" t="s">
        <v>1520</v>
      </c>
      <c r="I225" s="1685"/>
      <c r="J225" s="1575"/>
      <c r="K225" s="1757"/>
      <c r="L225" s="2037"/>
      <c r="M225" s="2038"/>
      <c r="N225" s="2039"/>
      <c r="O225" s="1708"/>
      <c r="P225" s="1708"/>
    </row>
    <row r="226" spans="2:16" ht="37.5" customHeight="1">
      <c r="B226" s="191"/>
      <c r="C226" s="1414" t="s">
        <v>1638</v>
      </c>
      <c r="D226" s="1414"/>
      <c r="E226" s="1415"/>
      <c r="F226" s="1713" t="s">
        <v>92</v>
      </c>
      <c r="G226" s="1714"/>
      <c r="H226" s="1714"/>
      <c r="I226" s="1714"/>
      <c r="J226" s="1715"/>
      <c r="K226" s="1757"/>
      <c r="L226" s="2037"/>
      <c r="M226" s="2038"/>
      <c r="N226" s="2039"/>
      <c r="O226" s="1755"/>
      <c r="P226" s="1755"/>
    </row>
    <row r="227" spans="2:16" ht="33.75" customHeight="1">
      <c r="B227" s="198" t="s">
        <v>405</v>
      </c>
      <c r="C227" s="1414" t="s">
        <v>1640</v>
      </c>
      <c r="D227" s="1414"/>
      <c r="E227" s="1414"/>
      <c r="F227" s="1414"/>
      <c r="G227" s="1415"/>
      <c r="H227" s="1574" t="s">
        <v>1520</v>
      </c>
      <c r="I227" s="1685"/>
      <c r="J227" s="1575"/>
      <c r="K227" s="1757"/>
      <c r="L227" s="2037"/>
      <c r="M227" s="2038"/>
      <c r="N227" s="2039"/>
      <c r="O227" s="1707" t="s">
        <v>2258</v>
      </c>
      <c r="P227" s="1709" t="s">
        <v>2636</v>
      </c>
    </row>
    <row r="228" spans="2:16" ht="38.25" customHeight="1">
      <c r="B228" s="344"/>
      <c r="C228" s="1414" t="s">
        <v>1641</v>
      </c>
      <c r="D228" s="1414"/>
      <c r="E228" s="1415"/>
      <c r="F228" s="1713" t="s">
        <v>92</v>
      </c>
      <c r="G228" s="1714"/>
      <c r="H228" s="1714"/>
      <c r="I228" s="1714"/>
      <c r="J228" s="1715"/>
      <c r="K228" s="1758"/>
      <c r="L228" s="2028"/>
      <c r="M228" s="2029"/>
      <c r="N228" s="2030"/>
      <c r="O228" s="1766"/>
      <c r="P228" s="1755"/>
    </row>
    <row r="229" spans="2:16" ht="15.6">
      <c r="B229" s="2224" t="s">
        <v>1642</v>
      </c>
      <c r="C229" s="2225"/>
      <c r="D229" s="2225"/>
      <c r="E229" s="2225"/>
      <c r="F229" s="2225"/>
      <c r="G229" s="2225"/>
      <c r="H229" s="2225"/>
      <c r="I229" s="2225"/>
      <c r="J229" s="2225"/>
      <c r="K229" s="2225"/>
      <c r="L229" s="2225"/>
      <c r="M229" s="2225"/>
      <c r="N229" s="2225"/>
      <c r="O229" s="2225"/>
      <c r="P229" s="2225"/>
    </row>
    <row r="230" spans="2:16" ht="36.75" customHeight="1">
      <c r="B230" s="224" t="s">
        <v>623</v>
      </c>
      <c r="C230" s="1414" t="s">
        <v>1643</v>
      </c>
      <c r="D230" s="1414"/>
      <c r="E230" s="1414"/>
      <c r="F230" s="1414"/>
      <c r="G230" s="1415"/>
      <c r="H230" s="1574" t="s">
        <v>1520</v>
      </c>
      <c r="I230" s="1685"/>
      <c r="J230" s="1575"/>
      <c r="K230" s="1756" t="s">
        <v>1449</v>
      </c>
      <c r="L230" s="2025"/>
      <c r="M230" s="2026"/>
      <c r="N230" s="2027"/>
      <c r="O230" s="1627" t="s">
        <v>2076</v>
      </c>
      <c r="P230" s="1708"/>
    </row>
    <row r="231" spans="2:16" ht="27" customHeight="1">
      <c r="B231" s="205" t="s">
        <v>394</v>
      </c>
      <c r="C231" s="1414" t="s">
        <v>1645</v>
      </c>
      <c r="D231" s="1414"/>
      <c r="E231" s="1414"/>
      <c r="F231" s="1414"/>
      <c r="G231" s="1415"/>
      <c r="H231" s="1466" t="s">
        <v>92</v>
      </c>
      <c r="I231" s="1467"/>
      <c r="J231" s="1468"/>
      <c r="K231" s="1758"/>
      <c r="L231" s="2028"/>
      <c r="M231" s="2029"/>
      <c r="N231" s="2030"/>
      <c r="O231" s="1766"/>
      <c r="P231" s="1755"/>
    </row>
    <row r="232" spans="2:16" ht="31.5" customHeight="1">
      <c r="B232" s="191" t="s">
        <v>2637</v>
      </c>
      <c r="C232" s="1414" t="s">
        <v>2638</v>
      </c>
      <c r="D232" s="1414"/>
      <c r="E232" s="1414"/>
      <c r="F232" s="1414"/>
      <c r="G232" s="1414"/>
      <c r="H232" s="1414"/>
      <c r="I232" s="1414"/>
      <c r="J232" s="1414"/>
      <c r="K232" s="1414"/>
      <c r="L232" s="1414"/>
      <c r="M232" s="1414"/>
      <c r="N232" s="1562"/>
      <c r="O232" s="1709" t="s">
        <v>1647</v>
      </c>
      <c r="P232" s="1709"/>
    </row>
    <row r="233" spans="2:16" ht="57.75" customHeight="1">
      <c r="B233" s="350" t="s">
        <v>2465</v>
      </c>
      <c r="C233" s="1711" t="s">
        <v>2639</v>
      </c>
      <c r="D233" s="1711"/>
      <c r="E233" s="1711"/>
      <c r="F233" s="1711"/>
      <c r="G233" s="1711"/>
      <c r="H233" s="1711"/>
      <c r="I233" s="1711"/>
      <c r="J233" s="1712"/>
      <c r="K233" s="203" t="s">
        <v>1385</v>
      </c>
      <c r="L233" s="1782" t="s">
        <v>2516</v>
      </c>
      <c r="M233" s="1763"/>
      <c r="N233" s="2221"/>
      <c r="O233" s="1708"/>
      <c r="P233" s="1708"/>
    </row>
    <row r="234" spans="2:16" ht="31.5" customHeight="1">
      <c r="B234" s="350" t="s">
        <v>2472</v>
      </c>
      <c r="C234" s="1711" t="s">
        <v>2640</v>
      </c>
      <c r="D234" s="1711"/>
      <c r="E234" s="1711"/>
      <c r="F234" s="1711"/>
      <c r="G234" s="1711"/>
      <c r="H234" s="1711"/>
      <c r="I234" s="1711"/>
      <c r="J234" s="1712"/>
      <c r="K234" s="203" t="s">
        <v>1385</v>
      </c>
      <c r="L234" s="1783"/>
      <c r="M234" s="1785"/>
      <c r="N234" s="2222"/>
      <c r="O234" s="1708"/>
      <c r="P234" s="1708"/>
    </row>
    <row r="235" spans="2:16" ht="42.75" customHeight="1">
      <c r="B235" s="350" t="s">
        <v>2475</v>
      </c>
      <c r="C235" s="1711" t="s">
        <v>2641</v>
      </c>
      <c r="D235" s="1711"/>
      <c r="E235" s="1711"/>
      <c r="F235" s="1711"/>
      <c r="G235" s="1711"/>
      <c r="H235" s="1711"/>
      <c r="I235" s="1711"/>
      <c r="J235" s="1712"/>
      <c r="K235" s="203" t="s">
        <v>1385</v>
      </c>
      <c r="L235" s="1783"/>
      <c r="M235" s="1785"/>
      <c r="N235" s="2222"/>
      <c r="O235" s="1708"/>
      <c r="P235" s="1708"/>
    </row>
    <row r="236" spans="2:16" ht="21.75" customHeight="1">
      <c r="B236" s="350" t="s">
        <v>2477</v>
      </c>
      <c r="C236" s="1711" t="s">
        <v>2642</v>
      </c>
      <c r="D236" s="1711"/>
      <c r="E236" s="1711"/>
      <c r="F236" s="1711"/>
      <c r="G236" s="1711"/>
      <c r="H236" s="1711"/>
      <c r="I236" s="1711"/>
      <c r="J236" s="1712"/>
      <c r="K236" s="203" t="s">
        <v>1385</v>
      </c>
      <c r="L236" s="1783"/>
      <c r="M236" s="1785"/>
      <c r="N236" s="2222"/>
      <c r="O236" s="1708"/>
      <c r="P236" s="1708"/>
    </row>
    <row r="237" spans="2:16" ht="21.75" customHeight="1">
      <c r="B237" s="350" t="s">
        <v>2481</v>
      </c>
      <c r="C237" s="1711" t="s">
        <v>2643</v>
      </c>
      <c r="D237" s="1711"/>
      <c r="E237" s="1711"/>
      <c r="F237" s="1711"/>
      <c r="G237" s="1711"/>
      <c r="H237" s="1711"/>
      <c r="I237" s="1711"/>
      <c r="J237" s="1712"/>
      <c r="K237" s="203" t="s">
        <v>1385</v>
      </c>
      <c r="L237" s="1783"/>
      <c r="M237" s="1785"/>
      <c r="N237" s="2222"/>
      <c r="O237" s="1708"/>
      <c r="P237" s="1708"/>
    </row>
    <row r="238" spans="2:16" ht="21.75" customHeight="1">
      <c r="B238" s="350" t="s">
        <v>2485</v>
      </c>
      <c r="C238" s="1711" t="s">
        <v>2644</v>
      </c>
      <c r="D238" s="1711"/>
      <c r="E238" s="1711"/>
      <c r="F238" s="1711"/>
      <c r="G238" s="1711"/>
      <c r="H238" s="1711"/>
      <c r="I238" s="1711"/>
      <c r="J238" s="1712"/>
      <c r="K238" s="203" t="s">
        <v>1385</v>
      </c>
      <c r="L238" s="1783"/>
      <c r="M238" s="1785"/>
      <c r="N238" s="2222"/>
      <c r="O238" s="1708"/>
      <c r="P238" s="1708"/>
    </row>
    <row r="239" spans="2:16" ht="21.75" customHeight="1">
      <c r="B239" s="350" t="s">
        <v>2489</v>
      </c>
      <c r="C239" s="1711" t="s">
        <v>2645</v>
      </c>
      <c r="D239" s="1711"/>
      <c r="E239" s="1711"/>
      <c r="F239" s="1711"/>
      <c r="G239" s="1711"/>
      <c r="H239" s="1711"/>
      <c r="I239" s="1711"/>
      <c r="J239" s="1712"/>
      <c r="K239" s="203" t="s">
        <v>1385</v>
      </c>
      <c r="L239" s="1783"/>
      <c r="M239" s="1785"/>
      <c r="N239" s="2222"/>
      <c r="O239" s="1708"/>
      <c r="P239" s="1708"/>
    </row>
    <row r="240" spans="2:16" ht="21.75" customHeight="1">
      <c r="B240" s="350" t="s">
        <v>2492</v>
      </c>
      <c r="C240" s="1711" t="s">
        <v>2646</v>
      </c>
      <c r="D240" s="1711"/>
      <c r="E240" s="1711"/>
      <c r="F240" s="1711"/>
      <c r="G240" s="1711"/>
      <c r="H240" s="1711"/>
      <c r="I240" s="1711"/>
      <c r="J240" s="1712"/>
      <c r="K240" s="203" t="s">
        <v>1385</v>
      </c>
      <c r="L240" s="1783"/>
      <c r="M240" s="1785"/>
      <c r="N240" s="2222"/>
      <c r="O240" s="1708"/>
      <c r="P240" s="1708"/>
    </row>
    <row r="241" spans="2:16" ht="21.75" customHeight="1">
      <c r="B241" s="350" t="s">
        <v>2594</v>
      </c>
      <c r="C241" s="1711" t="s">
        <v>2647</v>
      </c>
      <c r="D241" s="1711"/>
      <c r="E241" s="1711"/>
      <c r="F241" s="1711"/>
      <c r="G241" s="1711"/>
      <c r="H241" s="1711"/>
      <c r="I241" s="1711"/>
      <c r="J241" s="1712"/>
      <c r="K241" s="203" t="s">
        <v>1385</v>
      </c>
      <c r="L241" s="1783"/>
      <c r="M241" s="1785"/>
      <c r="N241" s="2222"/>
      <c r="O241" s="1708"/>
      <c r="P241" s="1708"/>
    </row>
    <row r="242" spans="2:16" ht="21.75" customHeight="1">
      <c r="B242" s="350" t="s">
        <v>2599</v>
      </c>
      <c r="C242" s="1711" t="s">
        <v>2602</v>
      </c>
      <c r="D242" s="1711"/>
      <c r="E242" s="1711"/>
      <c r="F242" s="1711"/>
      <c r="G242" s="1711"/>
      <c r="H242" s="1711"/>
      <c r="I242" s="1711"/>
      <c r="J242" s="1712"/>
      <c r="K242" s="203" t="s">
        <v>1520</v>
      </c>
      <c r="L242" s="1783"/>
      <c r="M242" s="1785"/>
      <c r="N242" s="2222"/>
      <c r="O242" s="1708"/>
      <c r="P242" s="1708"/>
    </row>
    <row r="243" spans="2:16" ht="21.75" customHeight="1">
      <c r="B243" s="350" t="s">
        <v>2601</v>
      </c>
      <c r="C243" s="1711" t="s">
        <v>2604</v>
      </c>
      <c r="D243" s="1711"/>
      <c r="E243" s="1711"/>
      <c r="F243" s="1711"/>
      <c r="G243" s="1711"/>
      <c r="H243" s="1711"/>
      <c r="I243" s="1711"/>
      <c r="J243" s="1712"/>
      <c r="K243" s="203" t="s">
        <v>1520</v>
      </c>
      <c r="L243" s="1783"/>
      <c r="M243" s="1785"/>
      <c r="N243" s="2222"/>
      <c r="O243" s="1708"/>
      <c r="P243" s="1708"/>
    </row>
    <row r="244" spans="2:16" ht="21.75" customHeight="1">
      <c r="B244" s="350" t="s">
        <v>2648</v>
      </c>
      <c r="C244" s="1711" t="s">
        <v>2649</v>
      </c>
      <c r="D244" s="1711"/>
      <c r="E244" s="1711"/>
      <c r="F244" s="1711"/>
      <c r="G244" s="1711"/>
      <c r="H244" s="1711"/>
      <c r="I244" s="1711"/>
      <c r="J244" s="1712"/>
      <c r="K244" s="203" t="s">
        <v>1385</v>
      </c>
      <c r="L244" s="1783"/>
      <c r="M244" s="1785"/>
      <c r="N244" s="2222"/>
      <c r="O244" s="1708"/>
      <c r="P244" s="1708"/>
    </row>
    <row r="245" spans="2:16" ht="24" customHeight="1">
      <c r="B245" s="347" t="s">
        <v>2605</v>
      </c>
      <c r="C245" s="1414" t="s">
        <v>2650</v>
      </c>
      <c r="D245" s="1414"/>
      <c r="E245" s="1414"/>
      <c r="F245" s="1414"/>
      <c r="G245" s="1414"/>
      <c r="H245" s="1414"/>
      <c r="I245" s="1414"/>
      <c r="J245" s="1415"/>
      <c r="K245" s="203" t="s">
        <v>1520</v>
      </c>
      <c r="L245" s="1783"/>
      <c r="M245" s="1785"/>
      <c r="N245" s="2222"/>
      <c r="O245" s="1708"/>
      <c r="P245" s="1708"/>
    </row>
    <row r="246" spans="2:16" ht="27" customHeight="1">
      <c r="B246" s="350"/>
      <c r="C246" s="1414" t="s">
        <v>2651</v>
      </c>
      <c r="D246" s="1414"/>
      <c r="E246" s="1415"/>
      <c r="F246" s="1763" t="s">
        <v>92</v>
      </c>
      <c r="G246" s="1764"/>
      <c r="H246" s="1764"/>
      <c r="I246" s="1764"/>
      <c r="J246" s="1764"/>
      <c r="K246" s="1764"/>
      <c r="L246" s="1783"/>
      <c r="M246" s="1785"/>
      <c r="N246" s="2222"/>
      <c r="O246" s="1708"/>
      <c r="P246" s="1708"/>
    </row>
    <row r="247" spans="2:16" ht="23.25" customHeight="1">
      <c r="B247" s="351" t="s">
        <v>2652</v>
      </c>
      <c r="C247" s="1760" t="s">
        <v>1655</v>
      </c>
      <c r="D247" s="1760"/>
      <c r="E247" s="1760"/>
      <c r="F247" s="1760"/>
      <c r="G247" s="1760"/>
      <c r="H247" s="1760"/>
      <c r="I247" s="1760"/>
      <c r="J247" s="1761"/>
      <c r="K247" s="449">
        <v>44105</v>
      </c>
      <c r="L247" s="1783"/>
      <c r="M247" s="1785"/>
      <c r="N247" s="2222"/>
      <c r="O247" s="1708"/>
      <c r="P247" s="1708"/>
    </row>
    <row r="248" spans="2:16" ht="23.25" customHeight="1">
      <c r="B248" s="351" t="s">
        <v>2653</v>
      </c>
      <c r="C248" s="1414" t="s">
        <v>2654</v>
      </c>
      <c r="D248" s="1414"/>
      <c r="E248" s="1415"/>
      <c r="F248" s="1574" t="s">
        <v>2655</v>
      </c>
      <c r="G248" s="1685"/>
      <c r="H248" s="1685"/>
      <c r="I248" s="1685"/>
      <c r="J248" s="1685"/>
      <c r="K248" s="1575"/>
      <c r="L248" s="1784"/>
      <c r="M248" s="1787"/>
      <c r="N248" s="2223"/>
      <c r="O248" s="1755"/>
      <c r="P248" s="1708"/>
    </row>
    <row r="249" spans="2:16" ht="23.25" customHeight="1">
      <c r="B249" s="351" t="s">
        <v>2656</v>
      </c>
      <c r="C249" s="1414" t="s">
        <v>2657</v>
      </c>
      <c r="D249" s="1414"/>
      <c r="E249" s="1414"/>
      <c r="F249" s="1414"/>
      <c r="G249" s="1414"/>
      <c r="H249" s="1414"/>
      <c r="I249" s="1414"/>
      <c r="J249" s="1414"/>
      <c r="K249" s="1414"/>
      <c r="L249" s="1414"/>
      <c r="M249" s="1414"/>
      <c r="N249" s="1562"/>
      <c r="O249" s="1709" t="s">
        <v>2085</v>
      </c>
      <c r="P249" s="1709"/>
    </row>
    <row r="250" spans="2:16" ht="23.25" customHeight="1">
      <c r="B250" s="347" t="s">
        <v>2465</v>
      </c>
      <c r="C250" s="1558" t="s">
        <v>2658</v>
      </c>
      <c r="D250" s="1558"/>
      <c r="E250" s="1410"/>
      <c r="F250" s="1559" t="s">
        <v>1660</v>
      </c>
      <c r="G250" s="1561"/>
      <c r="H250" s="1586" t="s">
        <v>2516</v>
      </c>
      <c r="I250" s="1808"/>
      <c r="J250" s="1809"/>
      <c r="K250" s="1809"/>
      <c r="L250" s="1809"/>
      <c r="M250" s="1809"/>
      <c r="N250" s="1810"/>
      <c r="O250" s="1708"/>
      <c r="P250" s="1708"/>
    </row>
    <row r="251" spans="2:16" ht="23.25" customHeight="1">
      <c r="B251" s="347" t="s">
        <v>2472</v>
      </c>
      <c r="C251" s="1558" t="s">
        <v>2659</v>
      </c>
      <c r="D251" s="1558"/>
      <c r="E251" s="1410"/>
      <c r="F251" s="1559" t="s">
        <v>1662</v>
      </c>
      <c r="G251" s="1561"/>
      <c r="H251" s="1589"/>
      <c r="I251" s="2000"/>
      <c r="J251" s="2001"/>
      <c r="K251" s="2001"/>
      <c r="L251" s="2001"/>
      <c r="M251" s="2001"/>
      <c r="N251" s="2002"/>
      <c r="O251" s="1708"/>
      <c r="P251" s="1708"/>
    </row>
    <row r="252" spans="2:16" ht="28.5" customHeight="1">
      <c r="B252" s="347" t="s">
        <v>2475</v>
      </c>
      <c r="C252" s="1558" t="s">
        <v>1663</v>
      </c>
      <c r="D252" s="1558"/>
      <c r="E252" s="1410"/>
      <c r="F252" s="1559" t="s">
        <v>2262</v>
      </c>
      <c r="G252" s="1561"/>
      <c r="H252" s="1589"/>
      <c r="I252" s="2000"/>
      <c r="J252" s="2001"/>
      <c r="K252" s="2001"/>
      <c r="L252" s="2001"/>
      <c r="M252" s="2001"/>
      <c r="N252" s="2002"/>
      <c r="O252" s="1708"/>
      <c r="P252" s="1708"/>
    </row>
    <row r="253" spans="2:16" ht="28.5" customHeight="1">
      <c r="B253" s="347" t="s">
        <v>2477</v>
      </c>
      <c r="C253" s="1558" t="s">
        <v>2660</v>
      </c>
      <c r="D253" s="1558"/>
      <c r="E253" s="1410"/>
      <c r="F253" s="1559" t="s">
        <v>1666</v>
      </c>
      <c r="G253" s="1561"/>
      <c r="H253" s="1589"/>
      <c r="I253" s="2000"/>
      <c r="J253" s="2001"/>
      <c r="K253" s="2001"/>
      <c r="L253" s="2001"/>
      <c r="M253" s="2001"/>
      <c r="N253" s="2002"/>
      <c r="O253" s="1708"/>
      <c r="P253" s="1708"/>
    </row>
    <row r="254" spans="2:16" ht="23.25" customHeight="1">
      <c r="B254" s="347" t="s">
        <v>2481</v>
      </c>
      <c r="C254" s="1558" t="s">
        <v>2661</v>
      </c>
      <c r="D254" s="1558"/>
      <c r="E254" s="1410"/>
      <c r="F254" s="1559" t="s">
        <v>1385</v>
      </c>
      <c r="G254" s="1561"/>
      <c r="H254" s="1589"/>
      <c r="I254" s="2000"/>
      <c r="J254" s="2001"/>
      <c r="K254" s="2001"/>
      <c r="L254" s="2001"/>
      <c r="M254" s="2001"/>
      <c r="N254" s="2002"/>
      <c r="O254" s="1708"/>
      <c r="P254" s="1708"/>
    </row>
    <row r="255" spans="2:16" ht="23.25" customHeight="1">
      <c r="B255" s="351"/>
      <c r="C255" s="1558" t="s">
        <v>2561</v>
      </c>
      <c r="D255" s="1558"/>
      <c r="E255" s="1410"/>
      <c r="F255" s="1559" t="s">
        <v>2662</v>
      </c>
      <c r="G255" s="1561"/>
      <c r="H255" s="1700"/>
      <c r="I255" s="1811"/>
      <c r="J255" s="1812"/>
      <c r="K255" s="1812"/>
      <c r="L255" s="1812"/>
      <c r="M255" s="1812"/>
      <c r="N255" s="1813"/>
      <c r="O255" s="1708"/>
      <c r="P255" s="1755"/>
    </row>
    <row r="256" spans="2:16" ht="52.5" customHeight="1">
      <c r="B256" s="770" t="s">
        <v>2663</v>
      </c>
      <c r="C256" s="1464" t="s">
        <v>2664</v>
      </c>
      <c r="D256" s="1464"/>
      <c r="E256" s="1464"/>
      <c r="F256" s="1464"/>
      <c r="G256" s="353" t="s">
        <v>2665</v>
      </c>
      <c r="H256" s="322" t="s">
        <v>2516</v>
      </c>
      <c r="I256" s="1814"/>
      <c r="J256" s="1815"/>
      <c r="K256" s="1815"/>
      <c r="L256" s="1815"/>
      <c r="M256" s="1815"/>
      <c r="N256" s="1816"/>
      <c r="O256" s="354" t="s">
        <v>1475</v>
      </c>
      <c r="P256" s="342"/>
    </row>
    <row r="257" spans="1:16" ht="35.25" customHeight="1">
      <c r="B257" s="351" t="s">
        <v>2666</v>
      </c>
      <c r="C257" s="1414" t="s">
        <v>1669</v>
      </c>
      <c r="D257" s="1414"/>
      <c r="E257" s="1414"/>
      <c r="F257" s="353" t="s">
        <v>1385</v>
      </c>
      <c r="G257" s="1818" t="s">
        <v>2516</v>
      </c>
      <c r="H257" s="1808"/>
      <c r="I257" s="1809"/>
      <c r="J257" s="1809"/>
      <c r="K257" s="1809"/>
      <c r="L257" s="1809"/>
      <c r="M257" s="1809"/>
      <c r="N257" s="1810"/>
      <c r="O257" s="1708" t="s">
        <v>1475</v>
      </c>
      <c r="P257" s="1708"/>
    </row>
    <row r="258" spans="1:16" ht="33" customHeight="1">
      <c r="A258" s="611"/>
      <c r="B258" s="294" t="s">
        <v>394</v>
      </c>
      <c r="C258" s="1414" t="s">
        <v>1671</v>
      </c>
      <c r="D258" s="1414"/>
      <c r="E258" s="1415"/>
      <c r="F258" s="353" t="s">
        <v>1496</v>
      </c>
      <c r="G258" s="1454"/>
      <c r="H258" s="1811"/>
      <c r="I258" s="1812"/>
      <c r="J258" s="1812"/>
      <c r="K258" s="1812"/>
      <c r="L258" s="1812"/>
      <c r="M258" s="1812"/>
      <c r="N258" s="1813"/>
      <c r="O258" s="1708"/>
      <c r="P258" s="1708"/>
    </row>
    <row r="259" spans="1:16" ht="26.25" customHeight="1">
      <c r="B259" s="355" t="s">
        <v>2667</v>
      </c>
      <c r="C259" s="1414" t="s">
        <v>1672</v>
      </c>
      <c r="D259" s="1414"/>
      <c r="E259" s="1414"/>
      <c r="F259" s="1414"/>
      <c r="G259" s="1414"/>
      <c r="H259" s="1414"/>
      <c r="I259" s="1414"/>
      <c r="J259" s="1414"/>
      <c r="K259" s="1414"/>
      <c r="L259" s="1414"/>
      <c r="M259" s="1414"/>
      <c r="N259" s="1562"/>
      <c r="O259" s="1708"/>
      <c r="P259" s="1708"/>
    </row>
    <row r="260" spans="1:16" ht="27" customHeight="1">
      <c r="B260" s="356" t="s">
        <v>2465</v>
      </c>
      <c r="C260" s="1414" t="s">
        <v>1673</v>
      </c>
      <c r="D260" s="1414"/>
      <c r="E260" s="1415"/>
      <c r="F260" s="353" t="s">
        <v>1385</v>
      </c>
      <c r="G260" s="216" t="s">
        <v>2516</v>
      </c>
      <c r="H260" s="1804"/>
      <c r="I260" s="1805"/>
      <c r="J260" s="1805"/>
      <c r="K260" s="1805"/>
      <c r="L260" s="1805"/>
      <c r="M260" s="1805"/>
      <c r="N260" s="1806"/>
      <c r="O260" s="1708"/>
      <c r="P260" s="1708"/>
    </row>
    <row r="261" spans="1:16" ht="27" customHeight="1">
      <c r="B261" s="205" t="s">
        <v>2472</v>
      </c>
      <c r="C261" s="1414" t="s">
        <v>1675</v>
      </c>
      <c r="D261" s="1414"/>
      <c r="E261" s="1414"/>
      <c r="F261" s="353" t="s">
        <v>1385</v>
      </c>
      <c r="G261" s="216" t="s">
        <v>2516</v>
      </c>
      <c r="H261" s="1804"/>
      <c r="I261" s="1805"/>
      <c r="J261" s="1805"/>
      <c r="K261" s="1805"/>
      <c r="L261" s="1805"/>
      <c r="M261" s="1805"/>
      <c r="N261" s="1806"/>
      <c r="O261" s="1708"/>
      <c r="P261" s="1708"/>
    </row>
    <row r="262" spans="1:16" ht="49.5" customHeight="1">
      <c r="B262" s="205" t="s">
        <v>2475</v>
      </c>
      <c r="C262" s="1414" t="s">
        <v>1677</v>
      </c>
      <c r="D262" s="1414"/>
      <c r="E262" s="1415"/>
      <c r="F262" s="353" t="s">
        <v>1385</v>
      </c>
      <c r="G262" s="216" t="s">
        <v>2516</v>
      </c>
      <c r="H262" s="1804"/>
      <c r="I262" s="1805"/>
      <c r="J262" s="1805"/>
      <c r="K262" s="1805"/>
      <c r="L262" s="1805"/>
      <c r="M262" s="1805"/>
      <c r="N262" s="1806"/>
      <c r="O262" s="1708"/>
      <c r="P262" s="1755"/>
    </row>
    <row r="263" spans="1:16" ht="33" customHeight="1">
      <c r="B263" s="355" t="s">
        <v>2668</v>
      </c>
      <c r="C263" s="1414" t="s">
        <v>2669</v>
      </c>
      <c r="D263" s="1414"/>
      <c r="E263" s="1414"/>
      <c r="F263" s="295" t="s">
        <v>1385</v>
      </c>
      <c r="G263" s="1818" t="s">
        <v>2516</v>
      </c>
      <c r="H263" s="1820"/>
      <c r="I263" s="1821"/>
      <c r="J263" s="1821"/>
      <c r="K263" s="1821"/>
      <c r="L263" s="1821"/>
      <c r="M263" s="1821"/>
      <c r="N263" s="1822"/>
      <c r="O263" s="1443" t="s">
        <v>2092</v>
      </c>
      <c r="P263" s="1443"/>
    </row>
    <row r="264" spans="1:16" ht="30" customHeight="1">
      <c r="B264" s="347" t="s">
        <v>2465</v>
      </c>
      <c r="C264" s="1414" t="s">
        <v>2670</v>
      </c>
      <c r="D264" s="1414"/>
      <c r="E264" s="1415"/>
      <c r="F264" s="257" t="s">
        <v>1385</v>
      </c>
      <c r="G264" s="1453"/>
      <c r="H264" s="1671"/>
      <c r="I264" s="1672"/>
      <c r="J264" s="1672"/>
      <c r="K264" s="1672"/>
      <c r="L264" s="1672"/>
      <c r="M264" s="1672"/>
      <c r="N264" s="1673"/>
      <c r="O264" s="1425"/>
      <c r="P264" s="1425"/>
    </row>
    <row r="265" spans="1:16" ht="30" customHeight="1">
      <c r="B265" s="347" t="s">
        <v>2472</v>
      </c>
      <c r="C265" s="1414" t="s">
        <v>2671</v>
      </c>
      <c r="D265" s="1414"/>
      <c r="E265" s="1415"/>
      <c r="F265" s="257" t="s">
        <v>1385</v>
      </c>
      <c r="G265" s="1453"/>
      <c r="H265" s="1671"/>
      <c r="I265" s="1672"/>
      <c r="J265" s="1672"/>
      <c r="K265" s="1672"/>
      <c r="L265" s="1672"/>
      <c r="M265" s="1672"/>
      <c r="N265" s="1673"/>
      <c r="O265" s="1425"/>
      <c r="P265" s="1425"/>
    </row>
    <row r="266" spans="1:16" ht="30" customHeight="1">
      <c r="B266" s="347" t="s">
        <v>2475</v>
      </c>
      <c r="C266" s="1414" t="s">
        <v>2672</v>
      </c>
      <c r="D266" s="1414"/>
      <c r="E266" s="1415"/>
      <c r="F266" s="257" t="s">
        <v>1385</v>
      </c>
      <c r="G266" s="1453"/>
      <c r="H266" s="1671"/>
      <c r="I266" s="1672"/>
      <c r="J266" s="1672"/>
      <c r="K266" s="1672"/>
      <c r="L266" s="1672"/>
      <c r="M266" s="1672"/>
      <c r="N266" s="1673"/>
      <c r="O266" s="1425"/>
      <c r="P266" s="1425"/>
    </row>
    <row r="267" spans="1:16" ht="42" customHeight="1">
      <c r="B267" s="492" t="s">
        <v>2477</v>
      </c>
      <c r="C267" s="2088" t="s">
        <v>2673</v>
      </c>
      <c r="D267" s="2088"/>
      <c r="E267" s="2220"/>
      <c r="F267" s="257" t="s">
        <v>1385</v>
      </c>
      <c r="G267" s="1819"/>
      <c r="H267" s="1674"/>
      <c r="I267" s="1675"/>
      <c r="J267" s="1675"/>
      <c r="K267" s="1675"/>
      <c r="L267" s="1675"/>
      <c r="M267" s="1675"/>
      <c r="N267" s="1676"/>
      <c r="O267" s="1444"/>
      <c r="P267" s="1444"/>
    </row>
    <row r="268" spans="1:16" ht="21.75" customHeight="1">
      <c r="B268" s="1416" t="s">
        <v>2674</v>
      </c>
      <c r="C268" s="1417"/>
      <c r="D268" s="1417"/>
      <c r="E268" s="1417"/>
      <c r="F268" s="1417"/>
      <c r="G268" s="1417"/>
      <c r="H268" s="1417"/>
      <c r="I268" s="1417"/>
      <c r="J268" s="1417"/>
      <c r="K268" s="1417"/>
      <c r="L268" s="1417"/>
      <c r="M268" s="1417"/>
      <c r="N268" s="1417"/>
      <c r="O268" s="1417"/>
      <c r="P268" s="1418"/>
    </row>
    <row r="269" spans="1:16" ht="33.75" customHeight="1">
      <c r="B269" s="207" t="s">
        <v>2675</v>
      </c>
      <c r="C269" s="1419" t="s">
        <v>2676</v>
      </c>
      <c r="D269" s="1419"/>
      <c r="E269" s="1419"/>
      <c r="F269" s="1419"/>
      <c r="G269" s="493" t="s">
        <v>1385</v>
      </c>
      <c r="H269" s="211" t="s">
        <v>2516</v>
      </c>
      <c r="I269" s="1663" t="s">
        <v>2677</v>
      </c>
      <c r="J269" s="1664"/>
      <c r="K269" s="1664"/>
      <c r="L269" s="1664"/>
      <c r="M269" s="1664"/>
      <c r="N269" s="1664"/>
      <c r="O269" s="1759" t="s">
        <v>2270</v>
      </c>
      <c r="P269" s="1759"/>
    </row>
    <row r="270" spans="1:16" ht="21.75" customHeight="1">
      <c r="B270" s="1427" t="s">
        <v>1687</v>
      </c>
      <c r="C270" s="1428"/>
      <c r="D270" s="1428"/>
      <c r="E270" s="1428"/>
      <c r="F270" s="1428"/>
      <c r="G270" s="1428"/>
      <c r="H270" s="1428"/>
      <c r="I270" s="1428"/>
      <c r="J270" s="1428"/>
      <c r="K270" s="1428"/>
      <c r="L270" s="1428"/>
      <c r="M270" s="1428"/>
      <c r="N270" s="1428"/>
      <c r="O270" s="1708"/>
      <c r="P270" s="1708"/>
    </row>
    <row r="271" spans="1:16" ht="63.6" customHeight="1">
      <c r="B271" s="358" t="s">
        <v>394</v>
      </c>
      <c r="C271" s="1450" t="s">
        <v>1688</v>
      </c>
      <c r="D271" s="1450"/>
      <c r="E271" s="1450"/>
      <c r="F271" s="1450"/>
      <c r="G271" s="359" t="s">
        <v>1385</v>
      </c>
      <c r="H271" s="2217" t="s">
        <v>2678</v>
      </c>
      <c r="I271" s="1808" t="s">
        <v>2679</v>
      </c>
      <c r="J271" s="1809"/>
      <c r="K271" s="1809"/>
      <c r="L271" s="1809"/>
      <c r="M271" s="1809"/>
      <c r="N271" s="1809"/>
      <c r="O271" s="1708"/>
      <c r="P271" s="1708"/>
    </row>
    <row r="272" spans="1:16" ht="36.75" customHeight="1">
      <c r="B272" s="205" t="s">
        <v>401</v>
      </c>
      <c r="C272" s="1414" t="s">
        <v>2680</v>
      </c>
      <c r="D272" s="1414"/>
      <c r="E272" s="1414"/>
      <c r="F272" s="1414"/>
      <c r="G272" s="1415"/>
      <c r="H272" s="2218"/>
      <c r="I272" s="2000"/>
      <c r="J272" s="2001"/>
      <c r="K272" s="2001"/>
      <c r="L272" s="2001"/>
      <c r="M272" s="2001"/>
      <c r="N272" s="2001"/>
      <c r="O272" s="1708"/>
      <c r="P272" s="1708"/>
    </row>
    <row r="273" spans="2:16" ht="28.5" customHeight="1">
      <c r="B273" s="198"/>
      <c r="C273" s="338" t="s">
        <v>2594</v>
      </c>
      <c r="D273" s="1450" t="s">
        <v>2681</v>
      </c>
      <c r="E273" s="1450"/>
      <c r="F273" s="1713" t="s">
        <v>1691</v>
      </c>
      <c r="G273" s="1715"/>
      <c r="H273" s="2218"/>
      <c r="I273" s="2000"/>
      <c r="J273" s="2001"/>
      <c r="K273" s="2001"/>
      <c r="L273" s="2001"/>
      <c r="M273" s="2001"/>
      <c r="N273" s="2001"/>
      <c r="O273" s="1708"/>
      <c r="P273" s="1708"/>
    </row>
    <row r="274" spans="2:16" ht="28.5" customHeight="1">
      <c r="B274" s="198"/>
      <c r="C274" s="294" t="s">
        <v>2595</v>
      </c>
      <c r="D274" s="1414" t="s">
        <v>2682</v>
      </c>
      <c r="E274" s="1415"/>
      <c r="F274" s="1714" t="s">
        <v>1693</v>
      </c>
      <c r="G274" s="1715"/>
      <c r="H274" s="2218"/>
      <c r="I274" s="2000"/>
      <c r="J274" s="2001"/>
      <c r="K274" s="2001"/>
      <c r="L274" s="2001"/>
      <c r="M274" s="2001"/>
      <c r="N274" s="2001"/>
      <c r="O274" s="1708"/>
      <c r="P274" s="1708"/>
    </row>
    <row r="275" spans="2:16" ht="28.5" customHeight="1">
      <c r="B275" s="198"/>
      <c r="C275" s="294" t="s">
        <v>2683</v>
      </c>
      <c r="D275" s="1414" t="s">
        <v>2684</v>
      </c>
      <c r="E275" s="1415"/>
      <c r="F275" s="1786" t="s">
        <v>1695</v>
      </c>
      <c r="G275" s="1786"/>
      <c r="H275" s="2218"/>
      <c r="I275" s="2000"/>
      <c r="J275" s="2001"/>
      <c r="K275" s="2001"/>
      <c r="L275" s="2001"/>
      <c r="M275" s="2001"/>
      <c r="N275" s="2001"/>
      <c r="O275" s="1708"/>
      <c r="P275" s="1708"/>
    </row>
    <row r="276" spans="2:16" ht="29.25" customHeight="1">
      <c r="B276" s="195"/>
      <c r="C276" s="294" t="s">
        <v>2685</v>
      </c>
      <c r="D276" s="1414" t="s">
        <v>2686</v>
      </c>
      <c r="E276" s="1414"/>
      <c r="F276" s="1713" t="s">
        <v>1695</v>
      </c>
      <c r="G276" s="1715"/>
      <c r="H276" s="2219"/>
      <c r="I276" s="1811"/>
      <c r="J276" s="1812"/>
      <c r="K276" s="1812"/>
      <c r="L276" s="1812"/>
      <c r="M276" s="1812"/>
      <c r="N276" s="1812"/>
      <c r="O276" s="1708"/>
      <c r="P276" s="1708"/>
    </row>
    <row r="277" spans="2:16" ht="90" customHeight="1">
      <c r="B277" s="358" t="s">
        <v>403</v>
      </c>
      <c r="C277" s="1414" t="s">
        <v>1697</v>
      </c>
      <c r="D277" s="1414"/>
      <c r="E277" s="1415"/>
      <c r="F277" s="1714" t="s">
        <v>2273</v>
      </c>
      <c r="G277" s="1715"/>
      <c r="H277" s="216" t="s">
        <v>1449</v>
      </c>
      <c r="I277" s="1814"/>
      <c r="J277" s="1815"/>
      <c r="K277" s="1815"/>
      <c r="L277" s="1815"/>
      <c r="M277" s="1815"/>
      <c r="N277" s="1815"/>
      <c r="O277" s="1755"/>
      <c r="P277" s="1755"/>
    </row>
    <row r="278" spans="2:16" ht="78" customHeight="1">
      <c r="B278" s="2215" t="s">
        <v>2687</v>
      </c>
      <c r="C278" s="1697" t="s">
        <v>1699</v>
      </c>
      <c r="D278" s="1697"/>
      <c r="E278" s="1697"/>
      <c r="F278" s="1697"/>
      <c r="G278" s="1698"/>
      <c r="H278" s="1833" t="s">
        <v>1700</v>
      </c>
      <c r="I278" s="1834"/>
      <c r="J278" s="1835"/>
      <c r="K278" s="1836" t="s">
        <v>1701</v>
      </c>
      <c r="L278" s="1837"/>
      <c r="M278" s="1837"/>
      <c r="N278" s="1838"/>
      <c r="O278" s="361" t="s">
        <v>2688</v>
      </c>
      <c r="P278" s="452" t="s">
        <v>2688</v>
      </c>
    </row>
    <row r="279" spans="2:16" ht="126.75" customHeight="1">
      <c r="B279" s="2216"/>
      <c r="C279" s="1831"/>
      <c r="D279" s="1831"/>
      <c r="E279" s="1831"/>
      <c r="F279" s="1831"/>
      <c r="G279" s="1832"/>
      <c r="H279" s="363" t="s">
        <v>1703</v>
      </c>
      <c r="I279" s="364" t="s">
        <v>1704</v>
      </c>
      <c r="J279" s="364" t="s">
        <v>2689</v>
      </c>
      <c r="K279" s="363" t="s">
        <v>1706</v>
      </c>
      <c r="L279" s="363" t="s">
        <v>1707</v>
      </c>
      <c r="M279" s="364" t="s">
        <v>1708</v>
      </c>
      <c r="N279" s="495" t="s">
        <v>1458</v>
      </c>
      <c r="O279" s="354" t="s">
        <v>1714</v>
      </c>
      <c r="P279" s="342"/>
    </row>
    <row r="280" spans="2:16" ht="21" customHeight="1">
      <c r="B280" s="366" t="s">
        <v>2465</v>
      </c>
      <c r="C280" s="1839" t="s">
        <v>1656</v>
      </c>
      <c r="D280" s="1839"/>
      <c r="E280" s="1839"/>
      <c r="F280" s="1839"/>
      <c r="G280" s="1839"/>
      <c r="H280" s="1839"/>
      <c r="I280" s="1839"/>
      <c r="J280" s="1839"/>
      <c r="K280" s="1839"/>
      <c r="L280" s="1839"/>
      <c r="M280" s="1839"/>
      <c r="N280" s="1840"/>
      <c r="O280" s="1841" t="s">
        <v>2690</v>
      </c>
      <c r="P280" s="1841" t="s">
        <v>2690</v>
      </c>
    </row>
    <row r="281" spans="2:16" ht="31.5" customHeight="1">
      <c r="B281" s="335" t="s">
        <v>2594</v>
      </c>
      <c r="C281" s="1844" t="s">
        <v>1712</v>
      </c>
      <c r="D281" s="1844"/>
      <c r="E281" s="1844"/>
      <c r="F281" s="1844"/>
      <c r="G281" s="1845"/>
      <c r="H281" s="369">
        <v>8</v>
      </c>
      <c r="I281" s="370">
        <v>33</v>
      </c>
      <c r="J281" s="771">
        <f t="shared" ref="J281:J300" si="0">MIN(H281/I281,1)</f>
        <v>0.24242424242424243</v>
      </c>
      <c r="K281" s="772">
        <v>9071</v>
      </c>
      <c r="L281" s="772">
        <v>26214</v>
      </c>
      <c r="M281" s="771">
        <f t="shared" ref="M281:M287" si="1">MIN(K281/L281,1)</f>
        <v>0.3460364690623331</v>
      </c>
      <c r="N281" s="496" t="s">
        <v>2691</v>
      </c>
      <c r="O281" s="1842"/>
      <c r="P281" s="1842"/>
    </row>
    <row r="282" spans="2:16" ht="24.75" customHeight="1">
      <c r="B282" s="335" t="s">
        <v>2595</v>
      </c>
      <c r="C282" s="1844" t="s">
        <v>2692</v>
      </c>
      <c r="D282" s="1844"/>
      <c r="E282" s="1844"/>
      <c r="F282" s="1844"/>
      <c r="G282" s="1845"/>
      <c r="H282" s="376" t="s">
        <v>92</v>
      </c>
      <c r="I282" s="376" t="s">
        <v>92</v>
      </c>
      <c r="J282" s="453" t="s">
        <v>92</v>
      </c>
      <c r="K282" s="772">
        <v>8987</v>
      </c>
      <c r="L282" s="772">
        <v>15303</v>
      </c>
      <c r="M282" s="771">
        <f t="shared" si="1"/>
        <v>0.58727046984251452</v>
      </c>
      <c r="N282" s="496"/>
      <c r="O282" s="1708" t="s">
        <v>1475</v>
      </c>
      <c r="P282" s="1708" t="s">
        <v>2693</v>
      </c>
    </row>
    <row r="283" spans="2:16" ht="29.25" customHeight="1">
      <c r="B283" s="335" t="s">
        <v>2683</v>
      </c>
      <c r="C283" s="1844" t="s">
        <v>2694</v>
      </c>
      <c r="D283" s="1844"/>
      <c r="E283" s="1845"/>
      <c r="F283" s="1789"/>
      <c r="G283" s="1846"/>
      <c r="H283" s="376" t="s">
        <v>92</v>
      </c>
      <c r="I283" s="376" t="s">
        <v>92</v>
      </c>
      <c r="J283" s="453" t="s">
        <v>92</v>
      </c>
      <c r="K283" s="376" t="s">
        <v>92</v>
      </c>
      <c r="L283" s="376" t="s">
        <v>92</v>
      </c>
      <c r="M283" s="453" t="s">
        <v>92</v>
      </c>
      <c r="N283" s="379"/>
      <c r="O283" s="1708"/>
      <c r="P283" s="1708"/>
    </row>
    <row r="284" spans="2:16" ht="20.25" customHeight="1">
      <c r="B284" s="380" t="s">
        <v>2472</v>
      </c>
      <c r="C284" s="1839" t="s">
        <v>2695</v>
      </c>
      <c r="D284" s="1839"/>
      <c r="E284" s="1839"/>
      <c r="F284" s="1839"/>
      <c r="G284" s="2144"/>
      <c r="H284" s="369">
        <v>6</v>
      </c>
      <c r="I284" s="370">
        <v>33</v>
      </c>
      <c r="J284" s="773">
        <f t="shared" si="0"/>
        <v>0.18181818181818182</v>
      </c>
      <c r="K284" s="772">
        <v>13933</v>
      </c>
      <c r="L284" s="772">
        <v>34718</v>
      </c>
      <c r="M284" s="771">
        <f t="shared" si="1"/>
        <v>0.40131920041477043</v>
      </c>
      <c r="N284" s="499"/>
      <c r="O284" s="1755"/>
      <c r="P284" s="1755"/>
    </row>
    <row r="285" spans="2:16" ht="15" customHeight="1">
      <c r="B285" s="380" t="s">
        <v>2475</v>
      </c>
      <c r="C285" s="1839" t="s">
        <v>2696</v>
      </c>
      <c r="D285" s="1839"/>
      <c r="E285" s="1839"/>
      <c r="F285" s="1839"/>
      <c r="G285" s="1839"/>
      <c r="H285" s="1839"/>
      <c r="I285" s="1839"/>
      <c r="J285" s="1839"/>
      <c r="K285" s="1839"/>
      <c r="L285" s="1839"/>
      <c r="M285" s="1839"/>
      <c r="N285" s="1840"/>
      <c r="O285" s="1841"/>
      <c r="P285" s="1841"/>
    </row>
    <row r="286" spans="2:16" ht="24.75" customHeight="1">
      <c r="B286" s="334" t="s">
        <v>2594</v>
      </c>
      <c r="C286" s="1844" t="s">
        <v>2697</v>
      </c>
      <c r="D286" s="1844"/>
      <c r="E286" s="1844"/>
      <c r="F286" s="1844"/>
      <c r="G286" s="1845"/>
      <c r="H286" s="369">
        <v>8</v>
      </c>
      <c r="I286" s="370">
        <v>33</v>
      </c>
      <c r="J286" s="771">
        <f t="shared" si="0"/>
        <v>0.24242424242424243</v>
      </c>
      <c r="K286" s="772">
        <v>19489</v>
      </c>
      <c r="L286" s="772">
        <v>42865</v>
      </c>
      <c r="M286" s="771">
        <f t="shared" si="1"/>
        <v>0.4546599790038493</v>
      </c>
      <c r="N286" s="500"/>
      <c r="O286" s="1843"/>
      <c r="P286" s="1843"/>
    </row>
    <row r="287" spans="2:16" ht="24.75" customHeight="1">
      <c r="B287" s="334" t="s">
        <v>2595</v>
      </c>
      <c r="C287" s="1844" t="s">
        <v>2698</v>
      </c>
      <c r="D287" s="1844"/>
      <c r="E287" s="1844"/>
      <c r="F287" s="1844"/>
      <c r="G287" s="368"/>
      <c r="H287" s="369">
        <v>6</v>
      </c>
      <c r="I287" s="370">
        <v>33</v>
      </c>
      <c r="J287" s="771">
        <f t="shared" si="0"/>
        <v>0.18181818181818182</v>
      </c>
      <c r="K287" s="772">
        <v>17855</v>
      </c>
      <c r="L287" s="772">
        <v>42963</v>
      </c>
      <c r="M287" s="771">
        <f t="shared" si="1"/>
        <v>0.41559015897400087</v>
      </c>
      <c r="N287" s="501"/>
      <c r="O287" s="1843"/>
      <c r="P287" s="1843"/>
    </row>
    <row r="288" spans="2:16" ht="24.75" customHeight="1">
      <c r="B288" s="334" t="s">
        <v>2683</v>
      </c>
      <c r="C288" s="1844" t="s">
        <v>2699</v>
      </c>
      <c r="D288" s="1844"/>
      <c r="E288" s="1844"/>
      <c r="F288" s="1844"/>
      <c r="G288" s="1845"/>
      <c r="H288" s="376" t="s">
        <v>92</v>
      </c>
      <c r="I288" s="376" t="s">
        <v>92</v>
      </c>
      <c r="J288" s="453" t="s">
        <v>92</v>
      </c>
      <c r="K288" s="376" t="s">
        <v>92</v>
      </c>
      <c r="L288" s="376" t="s">
        <v>92</v>
      </c>
      <c r="M288" s="453" t="s">
        <v>92</v>
      </c>
      <c r="N288" s="500"/>
      <c r="O288" s="1843"/>
      <c r="P288" s="1843"/>
    </row>
    <row r="289" spans="2:16" ht="18" customHeight="1">
      <c r="B289" s="380" t="s">
        <v>2477</v>
      </c>
      <c r="C289" s="1839" t="s">
        <v>2700</v>
      </c>
      <c r="D289" s="1839"/>
      <c r="E289" s="1839"/>
      <c r="F289" s="1839"/>
      <c r="G289" s="1839"/>
      <c r="H289" s="1839"/>
      <c r="I289" s="1839"/>
      <c r="J289" s="1839"/>
      <c r="K289" s="1839"/>
      <c r="L289" s="1839"/>
      <c r="M289" s="1839"/>
      <c r="N289" s="1840"/>
      <c r="O289" s="1843"/>
      <c r="P289" s="1843"/>
    </row>
    <row r="290" spans="2:16" ht="22.5" customHeight="1">
      <c r="B290" s="334" t="s">
        <v>2594</v>
      </c>
      <c r="C290" s="1844" t="s">
        <v>2701</v>
      </c>
      <c r="D290" s="1844"/>
      <c r="E290" s="1844"/>
      <c r="F290" s="1844"/>
      <c r="G290" s="1845"/>
      <c r="H290" s="369">
        <v>1</v>
      </c>
      <c r="I290" s="370">
        <v>33</v>
      </c>
      <c r="J290" s="771">
        <f t="shared" si="0"/>
        <v>3.0303030303030304E-2</v>
      </c>
      <c r="K290" s="772">
        <v>15154</v>
      </c>
      <c r="L290" s="772">
        <v>37219</v>
      </c>
      <c r="M290" s="771">
        <f t="shared" ref="M290" si="2">MIN(K290/L290,1)</f>
        <v>0.40715763454149762</v>
      </c>
      <c r="N290" s="502"/>
      <c r="O290" s="1843"/>
      <c r="P290" s="1843"/>
    </row>
    <row r="291" spans="2:16" ht="22.5" customHeight="1">
      <c r="B291" s="334" t="s">
        <v>2595</v>
      </c>
      <c r="C291" s="1844" t="s">
        <v>2702</v>
      </c>
      <c r="D291" s="1844"/>
      <c r="E291" s="1844"/>
      <c r="F291" s="1844"/>
      <c r="G291" s="1845"/>
      <c r="H291" s="376">
        <v>6</v>
      </c>
      <c r="I291" s="370">
        <v>33</v>
      </c>
      <c r="J291" s="771">
        <f t="shared" si="0"/>
        <v>0.18181818181818182</v>
      </c>
      <c r="K291" s="772">
        <v>19399</v>
      </c>
      <c r="L291" s="772">
        <v>42979</v>
      </c>
      <c r="M291" s="453" t="s">
        <v>92</v>
      </c>
      <c r="N291" s="500"/>
      <c r="O291" s="1843"/>
      <c r="P291" s="1843"/>
    </row>
    <row r="292" spans="2:16" ht="22.5" customHeight="1">
      <c r="B292" s="380" t="s">
        <v>2481</v>
      </c>
      <c r="C292" s="1839" t="s">
        <v>2703</v>
      </c>
      <c r="D292" s="1839"/>
      <c r="E292" s="1839"/>
      <c r="F292" s="1839"/>
      <c r="G292" s="2144"/>
      <c r="H292" s="369">
        <v>2</v>
      </c>
      <c r="I292" s="370">
        <v>28</v>
      </c>
      <c r="J292" s="771">
        <f t="shared" si="0"/>
        <v>7.1428571428571425E-2</v>
      </c>
      <c r="K292" s="772">
        <v>19257</v>
      </c>
      <c r="L292" s="772">
        <v>34438</v>
      </c>
      <c r="M292" s="771">
        <f t="shared" ref="M292" si="3">MIN(K292/L292,1)</f>
        <v>0.55917881410070269</v>
      </c>
      <c r="N292" s="502"/>
      <c r="O292" s="1843"/>
      <c r="P292" s="1843"/>
    </row>
    <row r="293" spans="2:16" ht="22.5" customHeight="1">
      <c r="B293" s="380" t="s">
        <v>2485</v>
      </c>
      <c r="C293" s="1839" t="s">
        <v>2704</v>
      </c>
      <c r="D293" s="1839"/>
      <c r="E293" s="1839"/>
      <c r="F293" s="1839"/>
      <c r="G293" s="2144"/>
      <c r="H293" s="376">
        <v>0</v>
      </c>
      <c r="I293" s="376">
        <v>4</v>
      </c>
      <c r="J293" s="771">
        <f t="shared" si="0"/>
        <v>0</v>
      </c>
      <c r="K293" s="376" t="s">
        <v>92</v>
      </c>
      <c r="L293" s="376" t="s">
        <v>92</v>
      </c>
      <c r="M293" s="453" t="s">
        <v>92</v>
      </c>
      <c r="N293" s="500"/>
      <c r="O293" s="1843"/>
      <c r="P293" s="1843"/>
    </row>
    <row r="294" spans="2:16" ht="22.5" customHeight="1">
      <c r="B294" s="380" t="s">
        <v>2489</v>
      </c>
      <c r="C294" s="1839" t="s">
        <v>2645</v>
      </c>
      <c r="D294" s="1839"/>
      <c r="E294" s="1839"/>
      <c r="F294" s="1839"/>
      <c r="G294" s="2144"/>
      <c r="H294" s="369">
        <v>8</v>
      </c>
      <c r="I294" s="370">
        <v>33</v>
      </c>
      <c r="J294" s="771">
        <f t="shared" si="0"/>
        <v>0.24242424242424243</v>
      </c>
      <c r="K294" s="772">
        <v>19416</v>
      </c>
      <c r="L294" s="772">
        <v>42967</v>
      </c>
      <c r="M294" s="771">
        <f t="shared" ref="M294:M295" si="4">MIN(K294/L294,1)</f>
        <v>0.45188167663555751</v>
      </c>
      <c r="N294" s="500"/>
      <c r="O294" s="1843"/>
      <c r="P294" s="1843"/>
    </row>
    <row r="295" spans="2:16" ht="22.5" customHeight="1">
      <c r="B295" s="380" t="s">
        <v>2492</v>
      </c>
      <c r="C295" s="1839" t="s">
        <v>2646</v>
      </c>
      <c r="D295" s="1839"/>
      <c r="E295" s="1839"/>
      <c r="F295" s="1839"/>
      <c r="G295" s="2144"/>
      <c r="H295" s="369">
        <v>7</v>
      </c>
      <c r="I295" s="370">
        <v>33</v>
      </c>
      <c r="J295" s="771">
        <f t="shared" si="0"/>
        <v>0.21212121212121213</v>
      </c>
      <c r="K295" s="772">
        <v>20222</v>
      </c>
      <c r="L295" s="772">
        <v>42967</v>
      </c>
      <c r="M295" s="771">
        <f t="shared" si="4"/>
        <v>0.4706402588032676</v>
      </c>
      <c r="N295" s="500"/>
      <c r="O295" s="1843"/>
      <c r="P295" s="1843"/>
    </row>
    <row r="296" spans="2:16" ht="18.75" customHeight="1">
      <c r="B296" s="380" t="s">
        <v>2594</v>
      </c>
      <c r="C296" s="1839" t="s">
        <v>2705</v>
      </c>
      <c r="D296" s="1839"/>
      <c r="E296" s="1839"/>
      <c r="F296" s="1839"/>
      <c r="G296" s="1839"/>
      <c r="H296" s="1839"/>
      <c r="I296" s="1839"/>
      <c r="J296" s="1839"/>
      <c r="K296" s="1839"/>
      <c r="L296" s="1839"/>
      <c r="M296" s="1839"/>
      <c r="N296" s="1840"/>
      <c r="O296" s="1843"/>
      <c r="P296" s="1843"/>
    </row>
    <row r="297" spans="2:16" ht="22.5" customHeight="1">
      <c r="B297" s="334" t="s">
        <v>2594</v>
      </c>
      <c r="C297" s="1851" t="s">
        <v>2706</v>
      </c>
      <c r="D297" s="1851"/>
      <c r="E297" s="1851"/>
      <c r="F297" s="1851"/>
      <c r="G297" s="1852"/>
      <c r="H297" s="376" t="s">
        <v>92</v>
      </c>
      <c r="I297" s="376" t="s">
        <v>92</v>
      </c>
      <c r="J297" s="453" t="s">
        <v>92</v>
      </c>
      <c r="K297" s="772">
        <v>3262</v>
      </c>
      <c r="L297" s="772">
        <v>5655</v>
      </c>
      <c r="M297" s="771">
        <f t="shared" ref="M297:M300" si="5">MIN(K297/L297,1)</f>
        <v>0.57683465959328029</v>
      </c>
      <c r="N297" s="502"/>
      <c r="O297" s="1843"/>
      <c r="P297" s="1843"/>
    </row>
    <row r="298" spans="2:16" ht="22.5" customHeight="1">
      <c r="B298" s="334" t="s">
        <v>2595</v>
      </c>
      <c r="C298" s="1851" t="s">
        <v>2707</v>
      </c>
      <c r="D298" s="1851"/>
      <c r="E298" s="1851"/>
      <c r="F298" s="1851"/>
      <c r="G298" s="1852"/>
      <c r="H298" s="369">
        <v>8</v>
      </c>
      <c r="I298" s="370">
        <v>33</v>
      </c>
      <c r="J298" s="771">
        <f t="shared" si="0"/>
        <v>0.24242424242424243</v>
      </c>
      <c r="K298" s="772">
        <v>24277</v>
      </c>
      <c r="L298" s="772">
        <v>48009</v>
      </c>
      <c r="M298" s="771">
        <f t="shared" si="5"/>
        <v>0.5056760190797559</v>
      </c>
      <c r="N298" s="500"/>
      <c r="O298" s="1843"/>
      <c r="P298" s="1843"/>
    </row>
    <row r="299" spans="2:16" ht="22.5" customHeight="1">
      <c r="B299" s="380" t="s">
        <v>2599</v>
      </c>
      <c r="C299" s="1839" t="s">
        <v>2649</v>
      </c>
      <c r="D299" s="1839"/>
      <c r="E299" s="1839"/>
      <c r="F299" s="1839"/>
      <c r="G299" s="2144"/>
      <c r="H299" s="376">
        <v>5</v>
      </c>
      <c r="I299" s="376">
        <v>33</v>
      </c>
      <c r="J299" s="771">
        <f t="shared" si="0"/>
        <v>0.15151515151515152</v>
      </c>
      <c r="K299" s="772">
        <v>14878</v>
      </c>
      <c r="L299" s="772">
        <v>42938</v>
      </c>
      <c r="M299" s="771">
        <f t="shared" si="5"/>
        <v>0.34649960408030184</v>
      </c>
      <c r="N299" s="500"/>
      <c r="O299" s="1843"/>
      <c r="P299" s="1843"/>
    </row>
    <row r="300" spans="2:16" ht="48" customHeight="1">
      <c r="B300" s="189" t="s">
        <v>2601</v>
      </c>
      <c r="C300" s="1414" t="s">
        <v>2708</v>
      </c>
      <c r="D300" s="1414"/>
      <c r="E300" s="1414"/>
      <c r="F300" s="1414"/>
      <c r="G300" s="1415"/>
      <c r="H300" s="386">
        <f>SUMIF(H281:H282,"&lt;&gt;")+ SUMIF(H284,"&lt;&gt;")+SUMIF(H286:H288,"&lt;&gt;")+SUMIF(H290:H295,"&lt;&gt;")+SUMIF(H297:H299,"&lt;&gt;")</f>
        <v>65</v>
      </c>
      <c r="I300" s="386">
        <f>SUMIF(I281:I282,"&lt;&gt;")+ SUMIF(I284,"&lt;&gt;")+SUMIF(I286:I288,"&lt;&gt;")+SUMIF(I290:I295,"&lt;&gt;")+SUMIF(I297:I299,"&lt;&gt;")</f>
        <v>362</v>
      </c>
      <c r="J300" s="771">
        <f t="shared" si="0"/>
        <v>0.17955801104972377</v>
      </c>
      <c r="K300" s="774">
        <f>SUMIF(K281:K282,"&lt;&gt;")+ SUMIF(K284,"&lt;&gt;")+SUMIF(K286:K288,"&lt;&gt;")+SUMIF(K290:K295,"&lt;&gt;")+SUMIF(K297:K299,"&lt;&gt;")</f>
        <v>205200</v>
      </c>
      <c r="L300" s="774">
        <f>SUMIF(L281:L282,"&lt;&gt;")+ SUMIF(L284,"&lt;&gt;")+SUMIF(L286:L288,"&lt;&gt;")+SUMIF(L290:L295,"&lt;&gt;")+SUMIF(L297:L299,"&lt;&gt;")</f>
        <v>459235</v>
      </c>
      <c r="M300" s="771">
        <f t="shared" si="5"/>
        <v>0.44683005432948275</v>
      </c>
      <c r="N300" s="775"/>
      <c r="O300" s="1843"/>
      <c r="P300" s="1843"/>
    </row>
    <row r="301" spans="2:16" ht="76.5" customHeight="1">
      <c r="B301" s="198" t="s">
        <v>707</v>
      </c>
      <c r="C301" s="1484" t="s">
        <v>2709</v>
      </c>
      <c r="D301" s="1484"/>
      <c r="E301" s="1484"/>
      <c r="F301" s="1484"/>
      <c r="G301" s="1485"/>
      <c r="H301" s="2209" t="s">
        <v>2710</v>
      </c>
      <c r="I301" s="3070"/>
      <c r="J301" s="3070"/>
      <c r="K301" s="3070"/>
      <c r="L301" s="3070"/>
      <c r="M301" s="3070"/>
      <c r="N301" s="3071"/>
      <c r="O301" s="375"/>
      <c r="P301" s="375"/>
    </row>
    <row r="302" spans="2:16" ht="76.5" customHeight="1">
      <c r="B302" s="505" t="s">
        <v>709</v>
      </c>
      <c r="C302" s="1445" t="s">
        <v>2711</v>
      </c>
      <c r="D302" s="1445"/>
      <c r="E302" s="1445"/>
      <c r="F302" s="1445"/>
      <c r="G302" s="1817"/>
      <c r="H302" s="3072"/>
      <c r="I302" s="3073"/>
      <c r="J302" s="3073"/>
      <c r="K302" s="3073"/>
      <c r="L302" s="3073"/>
      <c r="M302" s="3073"/>
      <c r="N302" s="3074"/>
      <c r="O302" s="387"/>
      <c r="P302" s="393"/>
    </row>
    <row r="303" spans="2:16" ht="24" customHeight="1">
      <c r="B303" s="1416" t="s">
        <v>2712</v>
      </c>
      <c r="C303" s="1417"/>
      <c r="D303" s="1417"/>
      <c r="E303" s="1417"/>
      <c r="F303" s="1417"/>
      <c r="G303" s="1417"/>
      <c r="H303" s="1417"/>
      <c r="I303" s="1417"/>
      <c r="J303" s="1417"/>
      <c r="K303" s="1417"/>
      <c r="L303" s="1417"/>
      <c r="M303" s="1417"/>
      <c r="N303" s="1417"/>
      <c r="O303" s="1417"/>
      <c r="P303" s="1418"/>
    </row>
    <row r="304" spans="2:16" ht="36" customHeight="1">
      <c r="B304" s="298" t="s">
        <v>2713</v>
      </c>
      <c r="C304" s="1419" t="s">
        <v>2714</v>
      </c>
      <c r="D304" s="1419"/>
      <c r="E304" s="1419"/>
      <c r="F304" s="1419"/>
      <c r="G304" s="1420"/>
      <c r="H304" s="1574" t="s">
        <v>1385</v>
      </c>
      <c r="I304" s="1685"/>
      <c r="J304" s="1575"/>
      <c r="K304" s="394" t="s">
        <v>2516</v>
      </c>
      <c r="L304" s="2203"/>
      <c r="M304" s="2204"/>
      <c r="N304" s="2205"/>
      <c r="O304" s="395" t="s">
        <v>1736</v>
      </c>
      <c r="P304" s="328"/>
    </row>
    <row r="305" spans="2:16" ht="24" customHeight="1">
      <c r="B305" s="227" t="s">
        <v>2715</v>
      </c>
      <c r="C305" s="1414" t="s">
        <v>2716</v>
      </c>
      <c r="D305" s="1414"/>
      <c r="E305" s="1414"/>
      <c r="F305" s="1414"/>
      <c r="G305" s="1415"/>
      <c r="H305" s="1574" t="s">
        <v>1385</v>
      </c>
      <c r="I305" s="1685"/>
      <c r="J305" s="1575"/>
      <c r="K305" s="1756" t="s">
        <v>2516</v>
      </c>
      <c r="L305" s="2194"/>
      <c r="M305" s="2195"/>
      <c r="N305" s="2196"/>
      <c r="O305" s="1708" t="s">
        <v>1754</v>
      </c>
      <c r="P305" s="1709"/>
    </row>
    <row r="306" spans="2:16" ht="24.75" customHeight="1">
      <c r="B306" s="195" t="s">
        <v>2465</v>
      </c>
      <c r="C306" s="1414" t="s">
        <v>2717</v>
      </c>
      <c r="D306" s="1414"/>
      <c r="E306" s="1414"/>
      <c r="F306" s="1414"/>
      <c r="G306" s="1415"/>
      <c r="H306" s="1574" t="s">
        <v>1520</v>
      </c>
      <c r="I306" s="1685"/>
      <c r="J306" s="1575"/>
      <c r="K306" s="1757"/>
      <c r="L306" s="2197"/>
      <c r="M306" s="2198"/>
      <c r="N306" s="2199"/>
      <c r="O306" s="1708"/>
      <c r="P306" s="1708"/>
    </row>
    <row r="307" spans="2:16" ht="40.5" customHeight="1">
      <c r="B307" s="198" t="s">
        <v>2472</v>
      </c>
      <c r="C307" s="1414" t="s">
        <v>2718</v>
      </c>
      <c r="D307" s="1414"/>
      <c r="E307" s="1414"/>
      <c r="F307" s="1414"/>
      <c r="G307" s="1415"/>
      <c r="H307" s="1574" t="s">
        <v>92</v>
      </c>
      <c r="I307" s="1685"/>
      <c r="J307" s="1575"/>
      <c r="K307" s="1758"/>
      <c r="L307" s="2206"/>
      <c r="M307" s="2207"/>
      <c r="N307" s="2208"/>
      <c r="O307" s="1708"/>
      <c r="P307" s="1708"/>
    </row>
    <row r="308" spans="2:16" ht="37.5" customHeight="1">
      <c r="B308" s="233" t="s">
        <v>2719</v>
      </c>
      <c r="C308" s="1414" t="s">
        <v>2720</v>
      </c>
      <c r="D308" s="1414"/>
      <c r="E308" s="1414"/>
      <c r="F308" s="1414"/>
      <c r="G308" s="1415"/>
      <c r="H308" s="1574" t="s">
        <v>1742</v>
      </c>
      <c r="I308" s="1685"/>
      <c r="J308" s="1575"/>
      <c r="K308" s="319" t="s">
        <v>2516</v>
      </c>
      <c r="L308" s="2191"/>
      <c r="M308" s="2192"/>
      <c r="N308" s="2193"/>
      <c r="O308" s="1708"/>
      <c r="P308" s="1708"/>
    </row>
    <row r="309" spans="2:16" ht="31.5" customHeight="1">
      <c r="B309" s="227" t="s">
        <v>2721</v>
      </c>
      <c r="C309" s="1414" t="s">
        <v>2722</v>
      </c>
      <c r="D309" s="1414"/>
      <c r="E309" s="1414"/>
      <c r="F309" s="1414"/>
      <c r="G309" s="1415"/>
      <c r="H309" s="1574" t="s">
        <v>1385</v>
      </c>
      <c r="I309" s="1685"/>
      <c r="J309" s="1575"/>
      <c r="K309" s="319" t="s">
        <v>2516</v>
      </c>
      <c r="L309" s="2191"/>
      <c r="M309" s="2192"/>
      <c r="N309" s="2193"/>
      <c r="O309" s="1708"/>
      <c r="P309" s="1755"/>
    </row>
    <row r="310" spans="2:16" ht="39" customHeight="1">
      <c r="B310" s="253" t="s">
        <v>2723</v>
      </c>
      <c r="C310" s="1414" t="s">
        <v>2724</v>
      </c>
      <c r="D310" s="1414"/>
      <c r="E310" s="1414"/>
      <c r="F310" s="1414"/>
      <c r="G310" s="1415"/>
      <c r="H310" s="1867" t="s">
        <v>1385</v>
      </c>
      <c r="I310" s="1868"/>
      <c r="J310" s="1869"/>
      <c r="K310" s="1756" t="s">
        <v>2516</v>
      </c>
      <c r="L310" s="2194"/>
      <c r="M310" s="2195"/>
      <c r="N310" s="2196"/>
      <c r="O310" s="1709" t="s">
        <v>2137</v>
      </c>
      <c r="P310" s="1709"/>
    </row>
    <row r="311" spans="2:16" ht="39" customHeight="1">
      <c r="B311" s="191" t="s">
        <v>2725</v>
      </c>
      <c r="C311" s="1414" t="s">
        <v>2726</v>
      </c>
      <c r="D311" s="1414"/>
      <c r="E311" s="1414"/>
      <c r="F311" s="1414"/>
      <c r="G311" s="1415"/>
      <c r="H311" s="1574" t="s">
        <v>1413</v>
      </c>
      <c r="I311" s="1685"/>
      <c r="J311" s="1575"/>
      <c r="K311" s="1757"/>
      <c r="L311" s="2197"/>
      <c r="M311" s="2198"/>
      <c r="N311" s="2199"/>
      <c r="O311" s="1708"/>
      <c r="P311" s="1708"/>
    </row>
    <row r="312" spans="2:16" ht="39" customHeight="1">
      <c r="B312" s="214" t="s">
        <v>2727</v>
      </c>
      <c r="C312" s="1414" t="s">
        <v>2728</v>
      </c>
      <c r="D312" s="1414"/>
      <c r="E312" s="1414"/>
      <c r="F312" s="1414"/>
      <c r="G312" s="1415"/>
      <c r="H312" s="1574" t="s">
        <v>2451</v>
      </c>
      <c r="I312" s="1685"/>
      <c r="J312" s="1575"/>
      <c r="K312" s="1757"/>
      <c r="L312" s="2197"/>
      <c r="M312" s="2198"/>
      <c r="N312" s="2199"/>
      <c r="O312" s="1708"/>
      <c r="P312" s="1708"/>
    </row>
    <row r="313" spans="2:16" ht="39" customHeight="1">
      <c r="B313" s="358" t="s">
        <v>2465</v>
      </c>
      <c r="C313" s="1414" t="s">
        <v>2729</v>
      </c>
      <c r="D313" s="1414"/>
      <c r="E313" s="1414"/>
      <c r="F313" s="1414"/>
      <c r="G313" s="1415"/>
      <c r="H313" s="1574" t="s">
        <v>2451</v>
      </c>
      <c r="I313" s="1685"/>
      <c r="J313" s="1575"/>
      <c r="K313" s="1757"/>
      <c r="L313" s="2197"/>
      <c r="M313" s="2198"/>
      <c r="N313" s="2199"/>
      <c r="O313" s="1708"/>
      <c r="P313" s="1755"/>
    </row>
    <row r="314" spans="2:16" ht="52.5" customHeight="1">
      <c r="B314" s="298" t="s">
        <v>2730</v>
      </c>
      <c r="C314" s="1414" t="s">
        <v>1749</v>
      </c>
      <c r="D314" s="1414"/>
      <c r="E314" s="1414"/>
      <c r="F314" s="1414"/>
      <c r="G314" s="1415"/>
      <c r="H314" s="1563" t="s">
        <v>1385</v>
      </c>
      <c r="I314" s="1655"/>
      <c r="J314" s="1564"/>
      <c r="K314" s="1757"/>
      <c r="L314" s="2197"/>
      <c r="M314" s="2198"/>
      <c r="N314" s="2199"/>
      <c r="O314" s="1443" t="s">
        <v>1754</v>
      </c>
      <c r="P314" s="1443"/>
    </row>
    <row r="315" spans="2:16" ht="32.25" customHeight="1">
      <c r="B315" s="266" t="s">
        <v>2465</v>
      </c>
      <c r="C315" s="1445" t="s">
        <v>2731</v>
      </c>
      <c r="D315" s="1445"/>
      <c r="E315" s="1445"/>
      <c r="F315" s="1445"/>
      <c r="G315" s="1817"/>
      <c r="H315" s="1574" t="s">
        <v>2732</v>
      </c>
      <c r="I315" s="1685"/>
      <c r="J315" s="1575"/>
      <c r="K315" s="1870"/>
      <c r="L315" s="2200"/>
      <c r="M315" s="2201"/>
      <c r="N315" s="2202"/>
      <c r="O315" s="1444"/>
      <c r="P315" s="1444"/>
    </row>
    <row r="316" spans="2:16" ht="21.75" customHeight="1">
      <c r="B316" s="1416" t="s">
        <v>2733</v>
      </c>
      <c r="C316" s="1417"/>
      <c r="D316" s="1417"/>
      <c r="E316" s="1417"/>
      <c r="F316" s="1417"/>
      <c r="G316" s="1417"/>
      <c r="H316" s="1417"/>
      <c r="I316" s="1417"/>
      <c r="J316" s="1417"/>
      <c r="K316" s="1417"/>
      <c r="L316" s="1417"/>
      <c r="M316" s="1417"/>
      <c r="N316" s="1417"/>
      <c r="O316" s="1417"/>
      <c r="P316" s="1418"/>
    </row>
    <row r="317" spans="2:16" ht="34.5" customHeight="1">
      <c r="B317" s="214" t="s">
        <v>2734</v>
      </c>
      <c r="C317" s="1660" t="s">
        <v>2735</v>
      </c>
      <c r="D317" s="1660"/>
      <c r="E317" s="1660"/>
      <c r="F317" s="1660"/>
      <c r="G317" s="1743"/>
      <c r="H317" s="1574" t="s">
        <v>1779</v>
      </c>
      <c r="I317" s="1685"/>
      <c r="J317" s="1685"/>
      <c r="K317" s="1885" t="s">
        <v>2516</v>
      </c>
      <c r="L317" s="2188"/>
      <c r="M317" s="2189"/>
      <c r="N317" s="2190"/>
      <c r="O317" s="1759" t="s">
        <v>1754</v>
      </c>
      <c r="P317" s="1759"/>
    </row>
    <row r="318" spans="2:16" ht="30.75" customHeight="1">
      <c r="B318" s="195" t="s">
        <v>2465</v>
      </c>
      <c r="C318" s="1414" t="s">
        <v>2736</v>
      </c>
      <c r="D318" s="1414"/>
      <c r="E318" s="1414"/>
      <c r="F318" s="1414"/>
      <c r="G318" s="1415"/>
      <c r="H318" s="1574" t="s">
        <v>1385</v>
      </c>
      <c r="I318" s="1685"/>
      <c r="J318" s="1575"/>
      <c r="K318" s="1757"/>
      <c r="L318" s="1691"/>
      <c r="M318" s="1692"/>
      <c r="N318" s="1693"/>
      <c r="O318" s="1708"/>
      <c r="P318" s="1708"/>
    </row>
    <row r="319" spans="2:16" ht="39" customHeight="1">
      <c r="B319" s="195" t="s">
        <v>2472</v>
      </c>
      <c r="C319" s="1414" t="s">
        <v>2737</v>
      </c>
      <c r="D319" s="1414"/>
      <c r="E319" s="1414"/>
      <c r="F319" s="1414"/>
      <c r="G319" s="1415"/>
      <c r="H319" s="1574" t="s">
        <v>2141</v>
      </c>
      <c r="I319" s="1685"/>
      <c r="J319" s="1575"/>
      <c r="K319" s="1757"/>
      <c r="L319" s="1691"/>
      <c r="M319" s="1692"/>
      <c r="N319" s="1693"/>
      <c r="O319" s="1708"/>
      <c r="P319" s="1708"/>
    </row>
    <row r="320" spans="2:16" ht="35.25" customHeight="1">
      <c r="B320" s="214" t="s">
        <v>2738</v>
      </c>
      <c r="C320" s="1414" t="s">
        <v>2739</v>
      </c>
      <c r="D320" s="1414"/>
      <c r="E320" s="1414"/>
      <c r="F320" s="1414"/>
      <c r="G320" s="1415"/>
      <c r="H320" s="1574" t="s">
        <v>1520</v>
      </c>
      <c r="I320" s="1685"/>
      <c r="J320" s="1575"/>
      <c r="K320" s="1757"/>
      <c r="L320" s="1983"/>
      <c r="M320" s="2049"/>
      <c r="N320" s="1984"/>
      <c r="O320" s="1708"/>
      <c r="P320" s="1708"/>
    </row>
    <row r="321" spans="1:16" ht="39" customHeight="1">
      <c r="B321" s="195" t="s">
        <v>2465</v>
      </c>
      <c r="C321" s="1414" t="s">
        <v>2740</v>
      </c>
      <c r="D321" s="1414"/>
      <c r="E321" s="1414"/>
      <c r="F321" s="1414"/>
      <c r="G321" s="1415"/>
      <c r="H321" s="1574" t="s">
        <v>92</v>
      </c>
      <c r="I321" s="1685"/>
      <c r="J321" s="1575"/>
      <c r="K321" s="1756" t="s">
        <v>2516</v>
      </c>
      <c r="L321" s="1576"/>
      <c r="M321" s="1577"/>
      <c r="N321" s="1690"/>
      <c r="O321" s="1708"/>
      <c r="P321" s="1708"/>
    </row>
    <row r="322" spans="1:16" ht="31.5" customHeight="1">
      <c r="B322" s="198" t="s">
        <v>2472</v>
      </c>
      <c r="C322" s="1414" t="s">
        <v>2741</v>
      </c>
      <c r="D322" s="1414"/>
      <c r="E322" s="1414"/>
      <c r="F322" s="1414"/>
      <c r="G322" s="1415"/>
      <c r="H322" s="1563" t="s">
        <v>1520</v>
      </c>
      <c r="I322" s="1655"/>
      <c r="J322" s="1564"/>
      <c r="K322" s="1757"/>
      <c r="L322" s="1983"/>
      <c r="M322" s="2049"/>
      <c r="N322" s="1984"/>
      <c r="O322" s="1755"/>
      <c r="P322" s="1755"/>
    </row>
    <row r="323" spans="1:16" ht="54" customHeight="1">
      <c r="B323" s="2182" t="s">
        <v>1761</v>
      </c>
      <c r="C323" s="2183"/>
      <c r="D323" s="2183"/>
      <c r="E323" s="2183"/>
      <c r="F323" s="2183"/>
      <c r="G323" s="2183"/>
      <c r="H323" s="2183"/>
      <c r="I323" s="2183"/>
      <c r="J323" s="2183"/>
      <c r="K323" s="2183"/>
      <c r="L323" s="2183"/>
      <c r="M323" s="2183"/>
      <c r="N323" s="2184"/>
      <c r="O323" s="375"/>
      <c r="P323" s="375"/>
    </row>
    <row r="324" spans="1:16" ht="112.5" customHeight="1">
      <c r="B324" s="508" t="s">
        <v>2742</v>
      </c>
      <c r="C324" s="1464" t="s">
        <v>1762</v>
      </c>
      <c r="D324" s="1464"/>
      <c r="E324" s="1464"/>
      <c r="F324" s="1464"/>
      <c r="G324" s="1464"/>
      <c r="H324" s="1464"/>
      <c r="I324" s="1464"/>
      <c r="J324" s="1464"/>
      <c r="K324" s="1464"/>
      <c r="L324" s="1464"/>
      <c r="M324" s="1464"/>
      <c r="N324" s="2185"/>
      <c r="O324" s="1709" t="s">
        <v>1736</v>
      </c>
      <c r="P324" s="1709"/>
    </row>
    <row r="325" spans="1:16" ht="42" customHeight="1">
      <c r="A325" s="611"/>
      <c r="B325" s="509" t="s">
        <v>2465</v>
      </c>
      <c r="C325" s="1464" t="s">
        <v>2453</v>
      </c>
      <c r="D325" s="1464"/>
      <c r="E325" s="1464"/>
      <c r="F325" s="1464"/>
      <c r="G325" s="1464"/>
      <c r="H325" s="1464"/>
      <c r="I325" s="1464"/>
      <c r="J325" s="1464"/>
      <c r="K325" s="1465"/>
      <c r="L325" s="1900" t="s">
        <v>1449</v>
      </c>
      <c r="M325" s="1576"/>
      <c r="N325" s="1690"/>
      <c r="O325" s="1708"/>
      <c r="P325" s="1708"/>
    </row>
    <row r="326" spans="1:16" ht="28.5" customHeight="1">
      <c r="A326" s="611"/>
      <c r="B326" s="397"/>
      <c r="C326" s="294" t="s">
        <v>418</v>
      </c>
      <c r="D326" s="1414" t="s">
        <v>1764</v>
      </c>
      <c r="E326" s="1414"/>
      <c r="F326" s="1414"/>
      <c r="G326" s="1414"/>
      <c r="H326" s="1414"/>
      <c r="I326" s="1415"/>
      <c r="J326" s="1574" t="s">
        <v>1765</v>
      </c>
      <c r="K326" s="1575"/>
      <c r="L326" s="1901"/>
      <c r="M326" s="1691"/>
      <c r="N326" s="1693"/>
      <c r="O326" s="1708"/>
      <c r="P326" s="1708"/>
    </row>
    <row r="327" spans="1:16" ht="28.5" customHeight="1">
      <c r="A327" s="611"/>
      <c r="B327" s="397"/>
      <c r="C327" s="397" t="s">
        <v>508</v>
      </c>
      <c r="D327" s="1414" t="s">
        <v>1766</v>
      </c>
      <c r="E327" s="1414"/>
      <c r="F327" s="1414"/>
      <c r="G327" s="1414"/>
      <c r="H327" s="1414"/>
      <c r="I327" s="1415"/>
      <c r="J327" s="1574">
        <v>0</v>
      </c>
      <c r="K327" s="1575"/>
      <c r="L327" s="1901"/>
      <c r="M327" s="1691"/>
      <c r="N327" s="1693"/>
      <c r="O327" s="1708"/>
      <c r="P327" s="1708"/>
    </row>
    <row r="328" spans="1:16" ht="28.5" customHeight="1">
      <c r="A328" s="611"/>
      <c r="B328" s="397"/>
      <c r="C328" s="397" t="s">
        <v>510</v>
      </c>
      <c r="D328" s="1414" t="s">
        <v>1767</v>
      </c>
      <c r="E328" s="1414"/>
      <c r="F328" s="1414"/>
      <c r="G328" s="1415"/>
      <c r="H328" s="2175" t="s">
        <v>1768</v>
      </c>
      <c r="I328" s="2176"/>
      <c r="J328" s="3054" t="s">
        <v>749</v>
      </c>
      <c r="K328" s="2176"/>
      <c r="L328" s="1901"/>
      <c r="M328" s="1691"/>
      <c r="N328" s="1693"/>
      <c r="O328" s="1708"/>
      <c r="P328" s="1708"/>
    </row>
    <row r="329" spans="1:16" ht="33.75" customHeight="1">
      <c r="A329" s="611"/>
      <c r="B329" s="397"/>
      <c r="C329" s="397"/>
      <c r="D329" s="1414" t="s">
        <v>1769</v>
      </c>
      <c r="E329" s="1414"/>
      <c r="F329" s="1414"/>
      <c r="G329" s="1414"/>
      <c r="H329" s="1559"/>
      <c r="I329" s="1560"/>
      <c r="J329" s="1559"/>
      <c r="K329" s="1561"/>
      <c r="L329" s="1901"/>
      <c r="M329" s="1691"/>
      <c r="N329" s="1693"/>
      <c r="O329" s="1708"/>
      <c r="P329" s="1708"/>
    </row>
    <row r="330" spans="1:16" ht="28.5" customHeight="1">
      <c r="A330" s="611"/>
      <c r="B330" s="397"/>
      <c r="C330" s="397" t="s">
        <v>512</v>
      </c>
      <c r="D330" s="1414" t="s">
        <v>1771</v>
      </c>
      <c r="E330" s="1414"/>
      <c r="F330" s="1414"/>
      <c r="G330" s="1414"/>
      <c r="H330" s="1414"/>
      <c r="I330" s="1415"/>
      <c r="J330" s="1574">
        <v>0</v>
      </c>
      <c r="K330" s="1575"/>
      <c r="L330" s="1901"/>
      <c r="M330" s="1691"/>
      <c r="N330" s="1693"/>
      <c r="O330" s="1708"/>
      <c r="P330" s="1708"/>
    </row>
    <row r="331" spans="1:16" ht="34.5" customHeight="1">
      <c r="A331" s="611"/>
      <c r="B331" s="509" t="s">
        <v>2472</v>
      </c>
      <c r="C331" s="1464" t="s">
        <v>1772</v>
      </c>
      <c r="D331" s="1464"/>
      <c r="E331" s="1464"/>
      <c r="F331" s="1464"/>
      <c r="G331" s="1464"/>
      <c r="H331" s="1464"/>
      <c r="I331" s="1464"/>
      <c r="J331" s="1464"/>
      <c r="K331" s="1465"/>
      <c r="L331" s="1901"/>
      <c r="M331" s="1691"/>
      <c r="N331" s="1693"/>
      <c r="O331" s="1708"/>
      <c r="P331" s="1708"/>
    </row>
    <row r="332" spans="1:16" ht="34.5" customHeight="1">
      <c r="A332" s="611"/>
      <c r="B332" s="397"/>
      <c r="C332" s="397" t="s">
        <v>418</v>
      </c>
      <c r="D332" s="1414" t="s">
        <v>1764</v>
      </c>
      <c r="E332" s="1414"/>
      <c r="F332" s="1414"/>
      <c r="G332" s="1414"/>
      <c r="H332" s="1414"/>
      <c r="I332" s="1415"/>
      <c r="J332" s="1563" t="s">
        <v>1765</v>
      </c>
      <c r="K332" s="1564"/>
      <c r="L332" s="1901"/>
      <c r="M332" s="1691"/>
      <c r="N332" s="1693"/>
      <c r="O332" s="1708"/>
      <c r="P332" s="1708"/>
    </row>
    <row r="333" spans="1:16" ht="28.5" customHeight="1">
      <c r="A333" s="611"/>
      <c r="B333" s="397"/>
      <c r="C333" s="397" t="s">
        <v>508</v>
      </c>
      <c r="D333" s="1414" t="s">
        <v>1766</v>
      </c>
      <c r="E333" s="1414"/>
      <c r="F333" s="1414"/>
      <c r="G333" s="1414"/>
      <c r="H333" s="1414"/>
      <c r="I333" s="1415"/>
      <c r="J333" s="1574">
        <v>0</v>
      </c>
      <c r="K333" s="1575"/>
      <c r="L333" s="1901"/>
      <c r="M333" s="1691"/>
      <c r="N333" s="1693"/>
      <c r="O333" s="1708"/>
      <c r="P333" s="1708"/>
    </row>
    <row r="334" spans="1:16" ht="28.5" customHeight="1">
      <c r="A334" s="611"/>
      <c r="B334" s="397"/>
      <c r="C334" s="397" t="s">
        <v>510</v>
      </c>
      <c r="D334" s="1414" t="s">
        <v>1767</v>
      </c>
      <c r="E334" s="1414"/>
      <c r="F334" s="1414"/>
      <c r="G334" s="1415"/>
      <c r="H334" s="2175" t="s">
        <v>1768</v>
      </c>
      <c r="I334" s="2176"/>
      <c r="J334" s="3054" t="s">
        <v>749</v>
      </c>
      <c r="K334" s="2176"/>
      <c r="L334" s="1901"/>
      <c r="M334" s="1691"/>
      <c r="N334" s="1693"/>
      <c r="O334" s="1708"/>
      <c r="P334" s="1708"/>
    </row>
    <row r="335" spans="1:16" ht="28.5" customHeight="1">
      <c r="A335" s="611"/>
      <c r="B335" s="510"/>
      <c r="C335" s="510"/>
      <c r="D335" s="511"/>
      <c r="E335" s="511"/>
      <c r="F335" s="511"/>
      <c r="G335" s="511"/>
      <c r="H335" s="2179"/>
      <c r="I335" s="2180"/>
      <c r="J335" s="2179"/>
      <c r="K335" s="2181"/>
      <c r="L335" s="1901"/>
      <c r="M335" s="1691"/>
      <c r="N335" s="1693"/>
      <c r="O335" s="1708"/>
      <c r="P335" s="1708"/>
    </row>
    <row r="336" spans="1:16" ht="28.5" customHeight="1">
      <c r="A336" s="611"/>
      <c r="B336" s="397"/>
      <c r="C336" s="397" t="s">
        <v>512</v>
      </c>
      <c r="D336" s="1414" t="s">
        <v>1774</v>
      </c>
      <c r="E336" s="1414"/>
      <c r="F336" s="1414"/>
      <c r="G336" s="1414"/>
      <c r="H336" s="1414"/>
      <c r="I336" s="1415"/>
      <c r="J336" s="1574">
        <v>0</v>
      </c>
      <c r="K336" s="1575"/>
      <c r="L336" s="1901"/>
      <c r="M336" s="1691"/>
      <c r="N336" s="1693"/>
      <c r="O336" s="1708"/>
      <c r="P336" s="1708"/>
    </row>
    <row r="337" spans="1:16" ht="39.75" customHeight="1">
      <c r="A337" s="611"/>
      <c r="B337" s="509" t="s">
        <v>2475</v>
      </c>
      <c r="C337" s="1464" t="s">
        <v>1775</v>
      </c>
      <c r="D337" s="1464"/>
      <c r="E337" s="1464"/>
      <c r="F337" s="1464"/>
      <c r="G337" s="1464"/>
      <c r="H337" s="1464"/>
      <c r="I337" s="1464"/>
      <c r="J337" s="1464"/>
      <c r="K337" s="1465"/>
      <c r="L337" s="1901"/>
      <c r="M337" s="1691"/>
      <c r="N337" s="1693"/>
      <c r="O337" s="1708"/>
      <c r="P337" s="1708"/>
    </row>
    <row r="338" spans="1:16" ht="28.5" customHeight="1">
      <c r="A338" s="611"/>
      <c r="B338" s="205"/>
      <c r="C338" s="397" t="s">
        <v>418</v>
      </c>
      <c r="D338" s="1414" t="s">
        <v>1764</v>
      </c>
      <c r="E338" s="1414"/>
      <c r="F338" s="1414"/>
      <c r="G338" s="1414"/>
      <c r="H338" s="1414"/>
      <c r="I338" s="1415"/>
      <c r="J338" s="1574" t="s">
        <v>1765</v>
      </c>
      <c r="K338" s="1575"/>
      <c r="L338" s="1901"/>
      <c r="M338" s="1691"/>
      <c r="N338" s="1693"/>
      <c r="O338" s="1708"/>
      <c r="P338" s="1708"/>
    </row>
    <row r="339" spans="1:16" ht="28.5" customHeight="1">
      <c r="A339" s="611"/>
      <c r="B339" s="205"/>
      <c r="C339" s="397" t="s">
        <v>508</v>
      </c>
      <c r="D339" s="1414" t="s">
        <v>1766</v>
      </c>
      <c r="E339" s="1414"/>
      <c r="F339" s="1414"/>
      <c r="G339" s="1414"/>
      <c r="H339" s="1414"/>
      <c r="I339" s="1415"/>
      <c r="J339" s="1574">
        <v>0</v>
      </c>
      <c r="K339" s="1575"/>
      <c r="L339" s="1901"/>
      <c r="M339" s="1691"/>
      <c r="N339" s="1693"/>
      <c r="O339" s="1708"/>
      <c r="P339" s="1708"/>
    </row>
    <row r="340" spans="1:16" ht="28.5" customHeight="1">
      <c r="A340" s="611"/>
      <c r="B340" s="198"/>
      <c r="C340" s="397" t="s">
        <v>510</v>
      </c>
      <c r="D340" s="1414" t="s">
        <v>1767</v>
      </c>
      <c r="E340" s="1414"/>
      <c r="F340" s="1414"/>
      <c r="G340" s="1415"/>
      <c r="H340" s="2175" t="s">
        <v>1768</v>
      </c>
      <c r="I340" s="2176"/>
      <c r="J340" s="3054" t="s">
        <v>749</v>
      </c>
      <c r="K340" s="2176"/>
      <c r="L340" s="1901"/>
      <c r="M340" s="1691"/>
      <c r="N340" s="1693"/>
      <c r="O340" s="1708"/>
      <c r="P340" s="1708"/>
    </row>
    <row r="341" spans="1:16" ht="28.5" customHeight="1">
      <c r="A341" s="611"/>
      <c r="B341" s="510"/>
      <c r="C341" s="510"/>
      <c r="D341" s="511"/>
      <c r="E341" s="511"/>
      <c r="F341" s="511"/>
      <c r="G341" s="511"/>
      <c r="H341" s="2179"/>
      <c r="I341" s="2181"/>
      <c r="J341" s="2180"/>
      <c r="K341" s="2181"/>
      <c r="L341" s="1901"/>
      <c r="M341" s="1691"/>
      <c r="N341" s="1693"/>
      <c r="O341" s="1708"/>
      <c r="P341" s="1708"/>
    </row>
    <row r="342" spans="1:16" ht="28.5" customHeight="1">
      <c r="A342" s="611"/>
      <c r="B342" s="205"/>
      <c r="C342" s="397" t="s">
        <v>512</v>
      </c>
      <c r="D342" s="1414" t="s">
        <v>1777</v>
      </c>
      <c r="E342" s="1414"/>
      <c r="F342" s="1414"/>
      <c r="G342" s="1414"/>
      <c r="H342" s="1414"/>
      <c r="I342" s="1415"/>
      <c r="J342" s="1574">
        <v>0</v>
      </c>
      <c r="K342" s="1575"/>
      <c r="L342" s="1901"/>
      <c r="M342" s="1691"/>
      <c r="N342" s="1693"/>
      <c r="O342" s="1708"/>
      <c r="P342" s="1708"/>
    </row>
    <row r="343" spans="1:16" ht="39.75" customHeight="1">
      <c r="A343" s="611"/>
      <c r="B343" s="189" t="s">
        <v>2477</v>
      </c>
      <c r="C343" s="1464" t="s">
        <v>1778</v>
      </c>
      <c r="D343" s="1464"/>
      <c r="E343" s="1464"/>
      <c r="F343" s="1464"/>
      <c r="G343" s="1464"/>
      <c r="H343" s="1464"/>
      <c r="I343" s="1464"/>
      <c r="J343" s="1464"/>
      <c r="K343" s="1465"/>
      <c r="L343" s="1901"/>
      <c r="M343" s="1691"/>
      <c r="N343" s="1693"/>
      <c r="O343" s="1708"/>
      <c r="P343" s="1708"/>
    </row>
    <row r="344" spans="1:16" ht="28.5" customHeight="1">
      <c r="A344" s="611"/>
      <c r="B344" s="205"/>
      <c r="C344" s="397" t="s">
        <v>418</v>
      </c>
      <c r="D344" s="1414" t="s">
        <v>1764</v>
      </c>
      <c r="E344" s="1414"/>
      <c r="F344" s="1414"/>
      <c r="G344" s="1414"/>
      <c r="H344" s="1414"/>
      <c r="I344" s="1415"/>
      <c r="J344" s="1574" t="s">
        <v>1765</v>
      </c>
      <c r="K344" s="1575"/>
      <c r="L344" s="1901"/>
      <c r="M344" s="1691"/>
      <c r="N344" s="1693"/>
      <c r="O344" s="1708"/>
      <c r="P344" s="1708"/>
    </row>
    <row r="345" spans="1:16" ht="28.5" customHeight="1">
      <c r="A345" s="611"/>
      <c r="B345" s="205"/>
      <c r="C345" s="397" t="s">
        <v>508</v>
      </c>
      <c r="D345" s="1414" t="s">
        <v>1766</v>
      </c>
      <c r="E345" s="1414"/>
      <c r="F345" s="1414"/>
      <c r="G345" s="1414"/>
      <c r="H345" s="1414"/>
      <c r="I345" s="1415"/>
      <c r="J345" s="1574">
        <v>0</v>
      </c>
      <c r="K345" s="1575"/>
      <c r="L345" s="1901"/>
      <c r="M345" s="1691"/>
      <c r="N345" s="1693"/>
      <c r="O345" s="1708"/>
      <c r="P345" s="1708"/>
    </row>
    <row r="346" spans="1:16" ht="28.5" customHeight="1">
      <c r="A346" s="611"/>
      <c r="B346" s="198"/>
      <c r="C346" s="397" t="s">
        <v>510</v>
      </c>
      <c r="D346" s="1414" t="s">
        <v>1767</v>
      </c>
      <c r="E346" s="1414"/>
      <c r="F346" s="1414"/>
      <c r="G346" s="1415"/>
      <c r="H346" s="2175" t="s">
        <v>1768</v>
      </c>
      <c r="I346" s="2176"/>
      <c r="J346" s="3054" t="s">
        <v>749</v>
      </c>
      <c r="K346" s="2176"/>
      <c r="L346" s="1901"/>
      <c r="M346" s="1691"/>
      <c r="N346" s="1693"/>
      <c r="O346" s="1708"/>
      <c r="P346" s="1708"/>
    </row>
    <row r="347" spans="1:16" ht="28.5" customHeight="1">
      <c r="A347" s="611"/>
      <c r="B347" s="510"/>
      <c r="C347" s="510"/>
      <c r="D347" s="511"/>
      <c r="E347" s="511"/>
      <c r="F347" s="511"/>
      <c r="G347" s="511"/>
      <c r="H347" s="2179"/>
      <c r="I347" s="2180"/>
      <c r="J347" s="2179"/>
      <c r="K347" s="2181"/>
      <c r="L347" s="1901"/>
      <c r="M347" s="1691"/>
      <c r="N347" s="1693"/>
      <c r="O347" s="1708"/>
      <c r="P347" s="1708"/>
    </row>
    <row r="348" spans="1:16" ht="28.5" customHeight="1">
      <c r="A348" s="611"/>
      <c r="B348" s="205"/>
      <c r="C348" s="397" t="s">
        <v>512</v>
      </c>
      <c r="D348" s="1414" t="s">
        <v>1781</v>
      </c>
      <c r="E348" s="1414"/>
      <c r="F348" s="1414"/>
      <c r="G348" s="1414"/>
      <c r="H348" s="1414"/>
      <c r="I348" s="1415"/>
      <c r="J348" s="1574">
        <v>0</v>
      </c>
      <c r="K348" s="1575"/>
      <c r="L348" s="1901"/>
      <c r="M348" s="1691"/>
      <c r="N348" s="1693"/>
      <c r="O348" s="1708"/>
      <c r="P348" s="1708"/>
    </row>
    <row r="349" spans="1:16" ht="39.75" customHeight="1">
      <c r="A349" s="611"/>
      <c r="B349" s="189" t="s">
        <v>2481</v>
      </c>
      <c r="C349" s="1464" t="s">
        <v>1782</v>
      </c>
      <c r="D349" s="1464"/>
      <c r="E349" s="1464"/>
      <c r="F349" s="1464"/>
      <c r="G349" s="1464"/>
      <c r="H349" s="1464"/>
      <c r="I349" s="1464"/>
      <c r="J349" s="1464"/>
      <c r="K349" s="1465"/>
      <c r="L349" s="1901"/>
      <c r="M349" s="1691"/>
      <c r="N349" s="1693"/>
      <c r="O349" s="1708"/>
      <c r="P349" s="1708"/>
    </row>
    <row r="350" spans="1:16" ht="28.5" customHeight="1">
      <c r="A350" s="611"/>
      <c r="B350" s="205"/>
      <c r="C350" s="398" t="s">
        <v>418</v>
      </c>
      <c r="D350" s="1414" t="s">
        <v>1764</v>
      </c>
      <c r="E350" s="1414"/>
      <c r="F350" s="1414"/>
      <c r="G350" s="1414"/>
      <c r="H350" s="1414"/>
      <c r="I350" s="1415"/>
      <c r="J350" s="1574" t="s">
        <v>1765</v>
      </c>
      <c r="K350" s="1575"/>
      <c r="L350" s="1901"/>
      <c r="M350" s="1691"/>
      <c r="N350" s="1693"/>
      <c r="O350" s="1708"/>
      <c r="P350" s="1708"/>
    </row>
    <row r="351" spans="1:16" ht="28.5" customHeight="1">
      <c r="A351" s="611"/>
      <c r="B351" s="205"/>
      <c r="C351" s="397" t="s">
        <v>508</v>
      </c>
      <c r="D351" s="1414" t="s">
        <v>1766</v>
      </c>
      <c r="E351" s="1414"/>
      <c r="F351" s="1414"/>
      <c r="G351" s="1414"/>
      <c r="H351" s="1414"/>
      <c r="I351" s="1415"/>
      <c r="J351" s="1574">
        <v>0</v>
      </c>
      <c r="K351" s="1575"/>
      <c r="L351" s="1901"/>
      <c r="M351" s="1691"/>
      <c r="N351" s="1693"/>
      <c r="O351" s="1708"/>
      <c r="P351" s="1708"/>
    </row>
    <row r="352" spans="1:16" ht="28.5" customHeight="1">
      <c r="A352" s="611"/>
      <c r="B352" s="198"/>
      <c r="C352" s="397" t="s">
        <v>510</v>
      </c>
      <c r="D352" s="1414" t="s">
        <v>1767</v>
      </c>
      <c r="E352" s="1414"/>
      <c r="F352" s="1414"/>
      <c r="G352" s="1415"/>
      <c r="H352" s="2175" t="s">
        <v>1768</v>
      </c>
      <c r="I352" s="2176"/>
      <c r="J352" s="3054" t="s">
        <v>749</v>
      </c>
      <c r="K352" s="2176"/>
      <c r="L352" s="1901"/>
      <c r="M352" s="1691"/>
      <c r="N352" s="1693"/>
      <c r="O352" s="1708"/>
      <c r="P352" s="1708"/>
    </row>
    <row r="353" spans="1:16" ht="28.5" customHeight="1">
      <c r="A353" s="611"/>
      <c r="B353" s="510"/>
      <c r="C353" s="510"/>
      <c r="D353" s="511"/>
      <c r="E353" s="511"/>
      <c r="F353" s="511"/>
      <c r="G353" s="511"/>
      <c r="H353" s="2179"/>
      <c r="I353" s="2181"/>
      <c r="J353" s="2180"/>
      <c r="K353" s="2181"/>
      <c r="L353" s="1901"/>
      <c r="M353" s="1691"/>
      <c r="N353" s="1693"/>
      <c r="O353" s="1708"/>
      <c r="P353" s="1708"/>
    </row>
    <row r="354" spans="1:16" ht="28.5" customHeight="1">
      <c r="A354" s="611"/>
      <c r="B354" s="205"/>
      <c r="C354" s="397" t="s">
        <v>512</v>
      </c>
      <c r="D354" s="1414" t="s">
        <v>1781</v>
      </c>
      <c r="E354" s="1414"/>
      <c r="F354" s="1414"/>
      <c r="G354" s="1414"/>
      <c r="H354" s="1414"/>
      <c r="I354" s="1415"/>
      <c r="J354" s="1574">
        <v>0</v>
      </c>
      <c r="K354" s="1575"/>
      <c r="L354" s="1901"/>
      <c r="M354" s="1691"/>
      <c r="N354" s="1693"/>
      <c r="O354" s="1708"/>
      <c r="P354" s="1708"/>
    </row>
    <row r="355" spans="1:16" ht="25.5" customHeight="1">
      <c r="A355" s="611"/>
      <c r="B355" s="205" t="s">
        <v>2485</v>
      </c>
      <c r="C355" s="1414" t="s">
        <v>1548</v>
      </c>
      <c r="D355" s="1414"/>
      <c r="E355" s="1414"/>
      <c r="F355" s="1414"/>
      <c r="G355" s="1414"/>
      <c r="H355" s="1414"/>
      <c r="I355" s="1414"/>
      <c r="J355" s="1414"/>
      <c r="K355" s="1415"/>
      <c r="L355" s="1901"/>
      <c r="M355" s="1691"/>
      <c r="N355" s="1693"/>
      <c r="O355" s="1708"/>
      <c r="P355" s="1708"/>
    </row>
    <row r="356" spans="1:16" ht="28.5" customHeight="1">
      <c r="A356" s="611"/>
      <c r="B356" s="205"/>
      <c r="C356" s="398" t="s">
        <v>418</v>
      </c>
      <c r="D356" s="1414" t="s">
        <v>1764</v>
      </c>
      <c r="E356" s="1414"/>
      <c r="F356" s="1414"/>
      <c r="G356" s="1414"/>
      <c r="H356" s="1414"/>
      <c r="I356" s="1415"/>
      <c r="J356" s="1574" t="s">
        <v>1765</v>
      </c>
      <c r="K356" s="1575"/>
      <c r="L356" s="1901"/>
      <c r="M356" s="1691"/>
      <c r="N356" s="1693"/>
      <c r="O356" s="1708"/>
      <c r="P356" s="1708"/>
    </row>
    <row r="357" spans="1:16" ht="28.5" customHeight="1">
      <c r="A357" s="611"/>
      <c r="B357" s="205"/>
      <c r="C357" s="397" t="s">
        <v>508</v>
      </c>
      <c r="D357" s="1414" t="s">
        <v>1766</v>
      </c>
      <c r="E357" s="1414"/>
      <c r="F357" s="1414"/>
      <c r="G357" s="1414"/>
      <c r="H357" s="1414"/>
      <c r="I357" s="1415"/>
      <c r="J357" s="1574">
        <v>0</v>
      </c>
      <c r="K357" s="1575"/>
      <c r="L357" s="1901"/>
      <c r="M357" s="1691"/>
      <c r="N357" s="1693"/>
      <c r="O357" s="1708"/>
      <c r="P357" s="1708"/>
    </row>
    <row r="358" spans="1:16" ht="28.5" customHeight="1">
      <c r="A358" s="611"/>
      <c r="B358" s="205"/>
      <c r="C358" s="397" t="s">
        <v>510</v>
      </c>
      <c r="D358" s="1414" t="s">
        <v>1767</v>
      </c>
      <c r="E358" s="1414"/>
      <c r="F358" s="1414"/>
      <c r="G358" s="1415"/>
      <c r="H358" s="2175" t="s">
        <v>1768</v>
      </c>
      <c r="I358" s="2176"/>
      <c r="J358" s="3054" t="s">
        <v>749</v>
      </c>
      <c r="K358" s="2176"/>
      <c r="L358" s="1901"/>
      <c r="M358" s="1691"/>
      <c r="N358" s="1693"/>
      <c r="O358" s="1708"/>
      <c r="P358" s="1708"/>
    </row>
    <row r="359" spans="1:16" ht="28.5" customHeight="1">
      <c r="A359" s="611"/>
      <c r="B359" s="510"/>
      <c r="C359" s="510"/>
      <c r="D359" s="511"/>
      <c r="E359" s="511"/>
      <c r="F359" s="511"/>
      <c r="G359" s="511"/>
      <c r="H359" s="2179"/>
      <c r="I359" s="2181"/>
      <c r="J359" s="2180"/>
      <c r="K359" s="2181"/>
      <c r="L359" s="1901"/>
      <c r="M359" s="1691"/>
      <c r="N359" s="1693"/>
      <c r="O359" s="1708"/>
      <c r="P359" s="1708"/>
    </row>
    <row r="360" spans="1:16" ht="28.5" customHeight="1">
      <c r="A360" s="611"/>
      <c r="B360" s="205"/>
      <c r="C360" s="397" t="s">
        <v>512</v>
      </c>
      <c r="D360" s="1414" t="s">
        <v>1785</v>
      </c>
      <c r="E360" s="1414"/>
      <c r="F360" s="1414"/>
      <c r="G360" s="1414"/>
      <c r="H360" s="1414"/>
      <c r="I360" s="1415"/>
      <c r="J360" s="1574">
        <v>0</v>
      </c>
      <c r="K360" s="1575"/>
      <c r="L360" s="1901"/>
      <c r="M360" s="1691"/>
      <c r="N360" s="1693"/>
      <c r="O360" s="1708"/>
      <c r="P360" s="1708"/>
    </row>
    <row r="361" spans="1:16" ht="25.5" customHeight="1">
      <c r="A361" s="611"/>
      <c r="B361" s="205" t="s">
        <v>2489</v>
      </c>
      <c r="C361" s="1414" t="s">
        <v>1549</v>
      </c>
      <c r="D361" s="1414"/>
      <c r="E361" s="1414"/>
      <c r="F361" s="1414"/>
      <c r="G361" s="1414"/>
      <c r="H361" s="1414"/>
      <c r="I361" s="1414"/>
      <c r="J361" s="1414"/>
      <c r="K361" s="1415"/>
      <c r="L361" s="1901"/>
      <c r="M361" s="1691"/>
      <c r="N361" s="1693"/>
      <c r="O361" s="1708"/>
      <c r="P361" s="1708"/>
    </row>
    <row r="362" spans="1:16" ht="28.5" customHeight="1">
      <c r="A362" s="611"/>
      <c r="B362" s="205"/>
      <c r="C362" s="398" t="s">
        <v>418</v>
      </c>
      <c r="D362" s="1414" t="s">
        <v>1764</v>
      </c>
      <c r="E362" s="1414"/>
      <c r="F362" s="1414"/>
      <c r="G362" s="1414"/>
      <c r="H362" s="1414"/>
      <c r="I362" s="1415"/>
      <c r="J362" s="1574" t="s">
        <v>1765</v>
      </c>
      <c r="K362" s="1575"/>
      <c r="L362" s="1901"/>
      <c r="M362" s="1691"/>
      <c r="N362" s="1693"/>
      <c r="O362" s="1708"/>
      <c r="P362" s="1708"/>
    </row>
    <row r="363" spans="1:16" ht="28.5" customHeight="1">
      <c r="A363" s="611"/>
      <c r="B363" s="205"/>
      <c r="C363" s="397" t="s">
        <v>508</v>
      </c>
      <c r="D363" s="1414" t="s">
        <v>1766</v>
      </c>
      <c r="E363" s="1414"/>
      <c r="F363" s="1414"/>
      <c r="G363" s="1414"/>
      <c r="H363" s="1414"/>
      <c r="I363" s="1415"/>
      <c r="J363" s="1574">
        <v>0</v>
      </c>
      <c r="K363" s="1575"/>
      <c r="L363" s="1901"/>
      <c r="M363" s="1691"/>
      <c r="N363" s="1693"/>
      <c r="O363" s="1708"/>
      <c r="P363" s="1708"/>
    </row>
    <row r="364" spans="1:16" ht="28.5" customHeight="1">
      <c r="A364" s="611"/>
      <c r="B364" s="205"/>
      <c r="C364" s="397" t="s">
        <v>510</v>
      </c>
      <c r="D364" s="1414" t="s">
        <v>1767</v>
      </c>
      <c r="E364" s="1414"/>
      <c r="F364" s="1414"/>
      <c r="G364" s="1415"/>
      <c r="H364" s="2175" t="s">
        <v>1768</v>
      </c>
      <c r="I364" s="2176"/>
      <c r="J364" s="3054" t="s">
        <v>749</v>
      </c>
      <c r="K364" s="2176"/>
      <c r="L364" s="1901"/>
      <c r="M364" s="1691"/>
      <c r="N364" s="1693"/>
      <c r="O364" s="1708"/>
      <c r="P364" s="1708"/>
    </row>
    <row r="365" spans="1:16" ht="28.5" customHeight="1">
      <c r="A365" s="611"/>
      <c r="B365" s="510"/>
      <c r="C365" s="510"/>
      <c r="D365" s="511"/>
      <c r="E365" s="511"/>
      <c r="F365" s="511"/>
      <c r="G365" s="511"/>
      <c r="H365" s="2179"/>
      <c r="I365" s="2181"/>
      <c r="J365" s="2180"/>
      <c r="K365" s="2181"/>
      <c r="L365" s="1901"/>
      <c r="M365" s="1691"/>
      <c r="N365" s="1693"/>
      <c r="O365" s="1708"/>
      <c r="P365" s="1708"/>
    </row>
    <row r="366" spans="1:16" ht="28.5" customHeight="1">
      <c r="A366" s="611"/>
      <c r="B366" s="205"/>
      <c r="C366" s="397" t="s">
        <v>512</v>
      </c>
      <c r="D366" s="1414" t="s">
        <v>1787</v>
      </c>
      <c r="E366" s="1414"/>
      <c r="F366" s="1414"/>
      <c r="G366" s="1414"/>
      <c r="H366" s="1414"/>
      <c r="I366" s="1415"/>
      <c r="J366" s="1574">
        <v>0</v>
      </c>
      <c r="K366" s="1575"/>
      <c r="L366" s="1901"/>
      <c r="M366" s="1691"/>
      <c r="N366" s="1693"/>
      <c r="O366" s="1708"/>
      <c r="P366" s="1708"/>
    </row>
    <row r="367" spans="1:16" ht="32.25" customHeight="1">
      <c r="A367" s="611"/>
      <c r="B367" s="334" t="s">
        <v>2492</v>
      </c>
      <c r="C367" s="1464" t="s">
        <v>1788</v>
      </c>
      <c r="D367" s="1464"/>
      <c r="E367" s="1464"/>
      <c r="F367" s="1464"/>
      <c r="G367" s="1464"/>
      <c r="H367" s="1464"/>
      <c r="I367" s="1464"/>
      <c r="J367" s="1464"/>
      <c r="K367" s="1465"/>
      <c r="L367" s="1901"/>
      <c r="M367" s="1691"/>
      <c r="N367" s="1693"/>
      <c r="O367" s="1708"/>
      <c r="P367" s="1708"/>
    </row>
    <row r="368" spans="1:16" ht="28.5" customHeight="1">
      <c r="A368" s="611"/>
      <c r="B368" s="205"/>
      <c r="C368" s="398" t="s">
        <v>418</v>
      </c>
      <c r="D368" s="1414" t="s">
        <v>1764</v>
      </c>
      <c r="E368" s="1414"/>
      <c r="F368" s="1414"/>
      <c r="G368" s="1414"/>
      <c r="H368" s="1414"/>
      <c r="I368" s="1415"/>
      <c r="J368" s="1574" t="s">
        <v>1765</v>
      </c>
      <c r="K368" s="1575"/>
      <c r="L368" s="1901"/>
      <c r="M368" s="1691"/>
      <c r="N368" s="1693"/>
      <c r="O368" s="1708"/>
      <c r="P368" s="1708"/>
    </row>
    <row r="369" spans="1:16" ht="28.5" customHeight="1">
      <c r="A369" s="611"/>
      <c r="B369" s="205"/>
      <c r="C369" s="397" t="s">
        <v>508</v>
      </c>
      <c r="D369" s="1414" t="s">
        <v>1766</v>
      </c>
      <c r="E369" s="1414"/>
      <c r="F369" s="1414"/>
      <c r="G369" s="1414"/>
      <c r="H369" s="1414"/>
      <c r="I369" s="1415"/>
      <c r="J369" s="1574">
        <v>0</v>
      </c>
      <c r="K369" s="1575"/>
      <c r="L369" s="1901"/>
      <c r="M369" s="1691"/>
      <c r="N369" s="1693"/>
      <c r="O369" s="1708"/>
      <c r="P369" s="1708"/>
    </row>
    <row r="370" spans="1:16" ht="28.5" customHeight="1">
      <c r="A370" s="611"/>
      <c r="B370" s="198"/>
      <c r="C370" s="294" t="s">
        <v>510</v>
      </c>
      <c r="D370" s="1414" t="s">
        <v>1767</v>
      </c>
      <c r="E370" s="1414"/>
      <c r="F370" s="1414"/>
      <c r="G370" s="1415"/>
      <c r="H370" s="2175" t="s">
        <v>1768</v>
      </c>
      <c r="I370" s="2176"/>
      <c r="J370" s="3054" t="s">
        <v>749</v>
      </c>
      <c r="K370" s="2176"/>
      <c r="L370" s="1901"/>
      <c r="M370" s="1691"/>
      <c r="N370" s="1693"/>
      <c r="O370" s="1708"/>
      <c r="P370" s="1708"/>
    </row>
    <row r="371" spans="1:16" ht="28.5" customHeight="1">
      <c r="A371" s="611"/>
      <c r="B371" s="510"/>
      <c r="C371" s="510"/>
      <c r="D371" s="511"/>
      <c r="E371" s="511"/>
      <c r="F371" s="511"/>
      <c r="G371" s="511"/>
      <c r="H371" s="2179"/>
      <c r="I371" s="2181"/>
      <c r="J371" s="2180"/>
      <c r="K371" s="2181"/>
      <c r="L371" s="1901"/>
      <c r="M371" s="1691"/>
      <c r="N371" s="1693"/>
      <c r="O371" s="1708"/>
      <c r="P371" s="1708"/>
    </row>
    <row r="372" spans="1:16" ht="28.5" customHeight="1">
      <c r="A372" s="611"/>
      <c r="B372" s="397"/>
      <c r="C372" s="397" t="s">
        <v>512</v>
      </c>
      <c r="D372" s="1414" t="s">
        <v>1790</v>
      </c>
      <c r="E372" s="1414"/>
      <c r="F372" s="1414"/>
      <c r="G372" s="1414"/>
      <c r="H372" s="1414"/>
      <c r="I372" s="1415"/>
      <c r="J372" s="1574">
        <v>0</v>
      </c>
      <c r="K372" s="1575"/>
      <c r="L372" s="1902"/>
      <c r="M372" s="1983"/>
      <c r="N372" s="1984"/>
      <c r="O372" s="1755"/>
      <c r="P372" s="1755"/>
    </row>
    <row r="373" spans="1:16" ht="45.75" customHeight="1">
      <c r="A373" s="611"/>
      <c r="B373" s="225" t="s">
        <v>2743</v>
      </c>
      <c r="C373" s="1414" t="s">
        <v>2744</v>
      </c>
      <c r="D373" s="1414"/>
      <c r="E373" s="1414"/>
      <c r="F373" s="1414"/>
      <c r="G373" s="1415"/>
      <c r="H373" s="399" t="s">
        <v>1520</v>
      </c>
      <c r="I373" s="400" t="s">
        <v>2745</v>
      </c>
      <c r="J373" s="1804" t="s">
        <v>92</v>
      </c>
      <c r="K373" s="1805"/>
      <c r="L373" s="1805"/>
      <c r="M373" s="1805"/>
      <c r="N373" s="1806"/>
      <c r="O373" s="328" t="s">
        <v>1754</v>
      </c>
      <c r="P373" s="328"/>
    </row>
    <row r="374" spans="1:16" ht="102" customHeight="1">
      <c r="A374" s="611"/>
      <c r="B374" s="225" t="s">
        <v>2746</v>
      </c>
      <c r="C374" s="1464" t="s">
        <v>2747</v>
      </c>
      <c r="D374" s="1464"/>
      <c r="E374" s="1464"/>
      <c r="F374" s="1464"/>
      <c r="G374" s="1465"/>
      <c r="H374" s="299" t="s">
        <v>1385</v>
      </c>
      <c r="I374" s="319" t="s">
        <v>2516</v>
      </c>
      <c r="J374" s="2172"/>
      <c r="K374" s="1907"/>
      <c r="L374" s="1907"/>
      <c r="M374" s="1907"/>
      <c r="N374" s="1908"/>
      <c r="O374" s="1709" t="s">
        <v>2072</v>
      </c>
      <c r="P374" s="1709"/>
    </row>
    <row r="375" spans="1:16" ht="34.5" customHeight="1">
      <c r="A375" s="611"/>
      <c r="B375" s="198" t="s">
        <v>2465</v>
      </c>
      <c r="C375" s="1414" t="s">
        <v>2748</v>
      </c>
      <c r="D375" s="1414"/>
      <c r="E375" s="1414"/>
      <c r="F375" s="1414"/>
      <c r="G375" s="1415"/>
      <c r="H375" s="3052" t="s">
        <v>2749</v>
      </c>
      <c r="I375" s="3052"/>
      <c r="J375" s="3052"/>
      <c r="K375" s="3052"/>
      <c r="L375" s="3052"/>
      <c r="M375" s="2172"/>
      <c r="N375" s="3053"/>
      <c r="O375" s="1755"/>
      <c r="P375" s="1755"/>
    </row>
    <row r="376" spans="1:16" ht="49.5" customHeight="1">
      <c r="A376" s="611"/>
      <c r="B376" s="190" t="s">
        <v>2750</v>
      </c>
      <c r="C376" s="1414" t="s">
        <v>2751</v>
      </c>
      <c r="D376" s="1414"/>
      <c r="E376" s="1414"/>
      <c r="F376" s="1414"/>
      <c r="G376" s="1415"/>
      <c r="H376" s="1574" t="s">
        <v>1799</v>
      </c>
      <c r="I376" s="1685"/>
      <c r="J376" s="512" t="s">
        <v>2516</v>
      </c>
      <c r="K376" s="1576"/>
      <c r="L376" s="1577"/>
      <c r="M376" s="1577"/>
      <c r="N376" s="1690"/>
      <c r="O376" s="1709" t="s">
        <v>2170</v>
      </c>
      <c r="P376" s="1709"/>
    </row>
    <row r="377" spans="1:16" ht="49.5" customHeight="1">
      <c r="B377" s="198" t="s">
        <v>2465</v>
      </c>
      <c r="C377" s="1445" t="s">
        <v>1800</v>
      </c>
      <c r="D377" s="1445"/>
      <c r="E377" s="1445"/>
      <c r="F377" s="1445"/>
      <c r="G377" s="1817"/>
      <c r="H377" s="1927" t="s">
        <v>1801</v>
      </c>
      <c r="I377" s="1880"/>
      <c r="J377" s="512" t="s">
        <v>2516</v>
      </c>
      <c r="K377" s="1694"/>
      <c r="L377" s="1695"/>
      <c r="M377" s="1695"/>
      <c r="N377" s="1696"/>
      <c r="O377" s="1710"/>
      <c r="P377" s="1710"/>
    </row>
    <row r="378" spans="1:16" ht="57" customHeight="1">
      <c r="B378" s="1911" t="s">
        <v>2752</v>
      </c>
      <c r="C378" s="1912"/>
      <c r="D378" s="1912"/>
      <c r="E378" s="1912"/>
      <c r="F378" s="1912"/>
      <c r="G378" s="1913"/>
      <c r="H378" s="2164"/>
      <c r="I378" s="2165"/>
      <c r="J378" s="2165"/>
      <c r="K378" s="2165"/>
      <c r="L378" s="2165"/>
      <c r="M378" s="2165"/>
      <c r="N378" s="2166"/>
      <c r="O378" s="1916"/>
      <c r="P378" s="1917"/>
    </row>
    <row r="379" spans="1:16" ht="24" customHeight="1">
      <c r="B379" s="1416" t="s">
        <v>1803</v>
      </c>
      <c r="C379" s="1417"/>
      <c r="D379" s="1417"/>
      <c r="E379" s="1417"/>
      <c r="F379" s="1417"/>
      <c r="G379" s="1417"/>
      <c r="H379" s="1417"/>
      <c r="I379" s="1417"/>
      <c r="J379" s="1417"/>
      <c r="K379" s="1417"/>
      <c r="L379" s="1417"/>
      <c r="M379" s="1417"/>
      <c r="N379" s="1417"/>
      <c r="O379" s="1417"/>
      <c r="P379" s="1418"/>
    </row>
    <row r="380" spans="1:16" ht="37.5" customHeight="1">
      <c r="A380" s="611"/>
      <c r="B380" s="190" t="s">
        <v>774</v>
      </c>
      <c r="C380" s="1660" t="s">
        <v>1804</v>
      </c>
      <c r="D380" s="1660"/>
      <c r="E380" s="1660"/>
      <c r="F380" s="1660"/>
      <c r="G380" s="1743"/>
      <c r="H380" s="1574" t="s">
        <v>1385</v>
      </c>
      <c r="I380" s="1575"/>
      <c r="J380" s="513" t="s">
        <v>2516</v>
      </c>
      <c r="K380" s="1918"/>
      <c r="L380" s="1919"/>
      <c r="M380" s="1919"/>
      <c r="N380" s="1920"/>
      <c r="O380" s="1975"/>
      <c r="P380" s="1976"/>
    </row>
    <row r="381" spans="1:16" ht="56.25" customHeight="1">
      <c r="A381" s="611"/>
      <c r="B381" s="190" t="s">
        <v>776</v>
      </c>
      <c r="C381" s="1414" t="s">
        <v>1805</v>
      </c>
      <c r="D381" s="1414"/>
      <c r="E381" s="1414"/>
      <c r="F381" s="1414"/>
      <c r="G381" s="1415"/>
      <c r="H381" s="1574" t="s">
        <v>2753</v>
      </c>
      <c r="I381" s="1575"/>
      <c r="J381" s="401" t="s">
        <v>2516</v>
      </c>
      <c r="K381" s="1928"/>
      <c r="L381" s="1929"/>
      <c r="M381" s="1929"/>
      <c r="N381" s="1930"/>
      <c r="O381" s="1977"/>
      <c r="P381" s="1978"/>
    </row>
    <row r="382" spans="1:16" ht="57" customHeight="1">
      <c r="A382" s="611"/>
      <c r="B382" s="190" t="s">
        <v>778</v>
      </c>
      <c r="C382" s="1414" t="s">
        <v>1806</v>
      </c>
      <c r="D382" s="1414"/>
      <c r="E382" s="1414"/>
      <c r="F382" s="1414"/>
      <c r="G382" s="1415"/>
      <c r="H382" s="1574" t="s">
        <v>1385</v>
      </c>
      <c r="I382" s="1575"/>
      <c r="J382" s="401" t="s">
        <v>2516</v>
      </c>
      <c r="K382" s="1928"/>
      <c r="L382" s="1929"/>
      <c r="M382" s="1929"/>
      <c r="N382" s="1930"/>
      <c r="O382" s="1977"/>
      <c r="P382" s="1978"/>
    </row>
    <row r="383" spans="1:16" ht="72.75" customHeight="1">
      <c r="A383" s="611"/>
      <c r="B383" s="190"/>
      <c r="C383" s="190"/>
      <c r="D383" s="1414" t="s">
        <v>1808</v>
      </c>
      <c r="E383" s="1414"/>
      <c r="F383" s="1414"/>
      <c r="G383" s="1415"/>
      <c r="H383" s="1574" t="s">
        <v>1385</v>
      </c>
      <c r="I383" s="1575"/>
      <c r="J383" s="401" t="s">
        <v>2516</v>
      </c>
      <c r="K383" s="1928"/>
      <c r="L383" s="1929"/>
      <c r="M383" s="1929"/>
      <c r="N383" s="1930"/>
      <c r="O383" s="1977"/>
      <c r="P383" s="1978"/>
    </row>
    <row r="384" spans="1:16" ht="60" customHeight="1">
      <c r="A384" s="611"/>
      <c r="B384" s="190" t="s">
        <v>781</v>
      </c>
      <c r="C384" s="1414" t="s">
        <v>1809</v>
      </c>
      <c r="D384" s="1414"/>
      <c r="E384" s="1414"/>
      <c r="F384" s="1414"/>
      <c r="G384" s="1415"/>
      <c r="H384" s="1867" t="s">
        <v>2455</v>
      </c>
      <c r="I384" s="1869"/>
      <c r="J384" s="401" t="s">
        <v>2516</v>
      </c>
      <c r="K384" s="1928"/>
      <c r="L384" s="1929"/>
      <c r="M384" s="1929"/>
      <c r="N384" s="1930"/>
      <c r="O384" s="1977"/>
      <c r="P384" s="1978"/>
    </row>
    <row r="385" spans="1:16" ht="64.5" customHeight="1">
      <c r="A385" s="611"/>
      <c r="B385" s="190" t="s">
        <v>783</v>
      </c>
      <c r="C385" s="1414" t="s">
        <v>1811</v>
      </c>
      <c r="D385" s="1414"/>
      <c r="E385" s="1414"/>
      <c r="F385" s="1414"/>
      <c r="G385" s="1415"/>
      <c r="H385" s="1937" t="s">
        <v>2754</v>
      </c>
      <c r="I385" s="1938"/>
      <c r="J385" s="401" t="s">
        <v>2516</v>
      </c>
      <c r="K385" s="1928"/>
      <c r="L385" s="1929"/>
      <c r="M385" s="1929"/>
      <c r="N385" s="1930"/>
      <c r="O385" s="1977"/>
      <c r="P385" s="1978"/>
    </row>
    <row r="386" spans="1:16" ht="63.75" customHeight="1">
      <c r="A386" s="611"/>
      <c r="B386" s="190" t="s">
        <v>785</v>
      </c>
      <c r="C386" s="1414" t="s">
        <v>1813</v>
      </c>
      <c r="D386" s="1414"/>
      <c r="E386" s="1414"/>
      <c r="F386" s="1414"/>
      <c r="G386" s="1415"/>
      <c r="H386" s="1563" t="s">
        <v>2457</v>
      </c>
      <c r="I386" s="1564"/>
      <c r="J386" s="401" t="s">
        <v>2516</v>
      </c>
      <c r="K386" s="1928"/>
      <c r="L386" s="1929"/>
      <c r="M386" s="1929"/>
      <c r="N386" s="1930"/>
      <c r="O386" s="1977"/>
      <c r="P386" s="1978"/>
    </row>
    <row r="387" spans="1:16" ht="75" customHeight="1">
      <c r="A387" s="611"/>
      <c r="B387" s="225" t="s">
        <v>787</v>
      </c>
      <c r="C387" s="1414" t="s">
        <v>1814</v>
      </c>
      <c r="D387" s="1414"/>
      <c r="E387" s="1414"/>
      <c r="F387" s="1414"/>
      <c r="G387" s="1414"/>
      <c r="H387" s="1414"/>
      <c r="I387" s="1415"/>
      <c r="J387" s="1921" t="s">
        <v>2516</v>
      </c>
      <c r="K387" s="2131"/>
      <c r="L387" s="2132"/>
      <c r="M387" s="2132"/>
      <c r="N387" s="2133"/>
      <c r="O387" s="2167"/>
      <c r="P387" s="1978"/>
    </row>
    <row r="388" spans="1:16" ht="34.5" customHeight="1">
      <c r="B388" s="227"/>
      <c r="C388" s="190" t="s">
        <v>394</v>
      </c>
      <c r="D388" s="1414" t="s">
        <v>2755</v>
      </c>
      <c r="E388" s="1414"/>
      <c r="F388" s="1414"/>
      <c r="G388" s="1415"/>
      <c r="H388" s="1574" t="s">
        <v>2756</v>
      </c>
      <c r="I388" s="1575"/>
      <c r="J388" s="2171"/>
      <c r="K388" s="2134"/>
      <c r="L388" s="2135"/>
      <c r="M388" s="2135"/>
      <c r="N388" s="2136"/>
      <c r="O388" s="514"/>
      <c r="P388" s="404"/>
    </row>
    <row r="389" spans="1:16" ht="21" customHeight="1">
      <c r="A389" s="611"/>
      <c r="B389" s="190"/>
      <c r="C389" s="190" t="s">
        <v>401</v>
      </c>
      <c r="D389" s="1414" t="s">
        <v>2757</v>
      </c>
      <c r="E389" s="1414"/>
      <c r="F389" s="1414"/>
      <c r="G389" s="1415"/>
      <c r="H389" s="1574" t="s">
        <v>2758</v>
      </c>
      <c r="I389" s="1575"/>
      <c r="J389" s="2171"/>
      <c r="K389" s="2134"/>
      <c r="L389" s="2135"/>
      <c r="M389" s="2135"/>
      <c r="N389" s="2136"/>
      <c r="O389" s="514"/>
      <c r="P389" s="404"/>
    </row>
    <row r="390" spans="1:16" ht="24.75" customHeight="1">
      <c r="A390" s="611"/>
      <c r="B390" s="190"/>
      <c r="C390" s="190" t="s">
        <v>403</v>
      </c>
      <c r="D390" s="1414" t="s">
        <v>2759</v>
      </c>
      <c r="E390" s="1414"/>
      <c r="F390" s="1414"/>
      <c r="G390" s="1415"/>
      <c r="H390" s="1574" t="s">
        <v>2756</v>
      </c>
      <c r="I390" s="1575"/>
      <c r="J390" s="2171"/>
      <c r="K390" s="2134"/>
      <c r="L390" s="2135"/>
      <c r="M390" s="2135"/>
      <c r="N390" s="2136"/>
      <c r="O390" s="514"/>
      <c r="P390" s="404"/>
    </row>
    <row r="391" spans="1:16" ht="27.75" customHeight="1">
      <c r="B391" s="233"/>
      <c r="C391" s="346" t="s">
        <v>405</v>
      </c>
      <c r="D391" s="1484" t="s">
        <v>2760</v>
      </c>
      <c r="E391" s="1484"/>
      <c r="F391" s="1484"/>
      <c r="G391" s="1485"/>
      <c r="H391" s="1563" t="s">
        <v>2180</v>
      </c>
      <c r="I391" s="1564"/>
      <c r="J391" s="2171"/>
      <c r="K391" s="2134"/>
      <c r="L391" s="2135"/>
      <c r="M391" s="2135"/>
      <c r="N391" s="2136"/>
      <c r="O391" s="514"/>
      <c r="P391" s="404"/>
    </row>
    <row r="392" spans="1:16" ht="31.5" customHeight="1">
      <c r="B392" s="1939" t="s">
        <v>1817</v>
      </c>
      <c r="C392" s="1940"/>
      <c r="D392" s="1940"/>
      <c r="E392" s="1940"/>
      <c r="F392" s="1940"/>
      <c r="G392" s="1940"/>
      <c r="H392" s="1940"/>
      <c r="I392" s="1940"/>
      <c r="J392" s="1940"/>
      <c r="K392" s="1940"/>
      <c r="L392" s="1940"/>
      <c r="M392" s="1940"/>
      <c r="N392" s="1940"/>
      <c r="O392" s="1940"/>
      <c r="P392" s="407"/>
    </row>
    <row r="393" spans="1:16" ht="15"/>
    <row r="394" spans="1:16" ht="15"/>
  </sheetData>
  <protectedRanges>
    <protectedRange algorithmName="SHA-512" hashValue="Vy4WNnMLetCeG+ng9ui6x3+uqKOOyXkr9ydS0hpE1nBblJqWNCsRpMCB+kdhYYAjvYZVZFDOlkpNDEp6qTa4+w==" saltValue="f8i8fDNrQTExav3GvUuKAA==" spinCount="100000" sqref="J59:J65" name="Range1_2"/>
  </protectedRanges>
  <mergeCells count="889">
    <mergeCell ref="P6:P18"/>
    <mergeCell ref="B7:N7"/>
    <mergeCell ref="C8:E8"/>
    <mergeCell ref="F8:N8"/>
    <mergeCell ref="C9:H9"/>
    <mergeCell ref="J9:N9"/>
    <mergeCell ref="C10:H10"/>
    <mergeCell ref="F1:N1"/>
    <mergeCell ref="B4:N4"/>
    <mergeCell ref="B5:P5"/>
    <mergeCell ref="J10:K10"/>
    <mergeCell ref="L10:N10"/>
    <mergeCell ref="C11:H11"/>
    <mergeCell ref="J11:K11"/>
    <mergeCell ref="L11:N11"/>
    <mergeCell ref="C12:H12"/>
    <mergeCell ref="J12:K12"/>
    <mergeCell ref="L12:N12"/>
    <mergeCell ref="C6:H6"/>
    <mergeCell ref="K6:N6"/>
    <mergeCell ref="C15:H15"/>
    <mergeCell ref="G3:O3"/>
    <mergeCell ref="C19:H19"/>
    <mergeCell ref="J19:J23"/>
    <mergeCell ref="K19:N23"/>
    <mergeCell ref="C20:H20"/>
    <mergeCell ref="C21:H21"/>
    <mergeCell ref="O21:O23"/>
    <mergeCell ref="C17:H17"/>
    <mergeCell ref="J17:K17"/>
    <mergeCell ref="L17:N17"/>
    <mergeCell ref="C18:H18"/>
    <mergeCell ref="J18:K18"/>
    <mergeCell ref="L18:N18"/>
    <mergeCell ref="O6:O18"/>
    <mergeCell ref="J15:K15"/>
    <mergeCell ref="L15:N15"/>
    <mergeCell ref="C16:H16"/>
    <mergeCell ref="J16:K16"/>
    <mergeCell ref="L16:N16"/>
    <mergeCell ref="C13:H13"/>
    <mergeCell ref="J13:K13"/>
    <mergeCell ref="L13:N13"/>
    <mergeCell ref="C14:H14"/>
    <mergeCell ref="J14:K14"/>
    <mergeCell ref="L14:N14"/>
    <mergeCell ref="P21:P23"/>
    <mergeCell ref="C22:H22"/>
    <mergeCell ref="C23:H23"/>
    <mergeCell ref="B24:P24"/>
    <mergeCell ref="B25:B26"/>
    <mergeCell ref="C25:F26"/>
    <mergeCell ref="K25:K31"/>
    <mergeCell ref="L25:N32"/>
    <mergeCell ref="C27:I27"/>
    <mergeCell ref="O27:O29"/>
    <mergeCell ref="C31:G31"/>
    <mergeCell ref="H31:J31"/>
    <mergeCell ref="D32:E32"/>
    <mergeCell ref="H32:J32"/>
    <mergeCell ref="C33:I33"/>
    <mergeCell ref="L33:N33"/>
    <mergeCell ref="P27:P29"/>
    <mergeCell ref="D28:I28"/>
    <mergeCell ref="C29:G29"/>
    <mergeCell ref="H29:J29"/>
    <mergeCell ref="D30:E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52:E52"/>
    <mergeCell ref="G52:H52"/>
    <mergeCell ref="I52:J52"/>
    <mergeCell ref="K52:L52"/>
    <mergeCell ref="C53:E53"/>
    <mergeCell ref="G53:H53"/>
    <mergeCell ref="I53:J53"/>
    <mergeCell ref="K53:L53"/>
    <mergeCell ref="C49:E49"/>
    <mergeCell ref="G49:H49"/>
    <mergeCell ref="I49:J49"/>
    <mergeCell ref="K49:L49"/>
    <mergeCell ref="B50:P50"/>
    <mergeCell ref="C51:E51"/>
    <mergeCell ref="G51:H51"/>
    <mergeCell ref="I51:J51"/>
    <mergeCell ref="K51:L51"/>
    <mergeCell ref="C56:E56"/>
    <mergeCell ref="G56:H56"/>
    <mergeCell ref="I56:J56"/>
    <mergeCell ref="K56:L56"/>
    <mergeCell ref="C57:E57"/>
    <mergeCell ref="G57:H57"/>
    <mergeCell ref="I57:J57"/>
    <mergeCell ref="K57:L57"/>
    <mergeCell ref="C54:E54"/>
    <mergeCell ref="G54:H54"/>
    <mergeCell ref="I54:J54"/>
    <mergeCell ref="K54:L54"/>
    <mergeCell ref="C55:E55"/>
    <mergeCell ref="G55:H55"/>
    <mergeCell ref="I55:J55"/>
    <mergeCell ref="K55:L55"/>
    <mergeCell ref="L62:N62"/>
    <mergeCell ref="C63:I63"/>
    <mergeCell ref="L63:N63"/>
    <mergeCell ref="C64:I64"/>
    <mergeCell ref="L64:N64"/>
    <mergeCell ref="C65:I65"/>
    <mergeCell ref="L65:N65"/>
    <mergeCell ref="B58:P58"/>
    <mergeCell ref="C59:I59"/>
    <mergeCell ref="L59:N59"/>
    <mergeCell ref="O59:O64"/>
    <mergeCell ref="P59:P64"/>
    <mergeCell ref="C60:I60"/>
    <mergeCell ref="L60:N60"/>
    <mergeCell ref="C61:I61"/>
    <mergeCell ref="L61:N61"/>
    <mergeCell ref="C62:I62"/>
    <mergeCell ref="C66:J66"/>
    <mergeCell ref="K66:K71"/>
    <mergeCell ref="L66:N71"/>
    <mergeCell ref="O66:O71"/>
    <mergeCell ref="P66:P71"/>
    <mergeCell ref="C67:I67"/>
    <mergeCell ref="C68:I68"/>
    <mergeCell ref="C69:I69"/>
    <mergeCell ref="C70:I70"/>
    <mergeCell ref="C71:F71"/>
    <mergeCell ref="G71:J71"/>
    <mergeCell ref="D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D76:G76"/>
    <mergeCell ref="C77:E77"/>
    <mergeCell ref="F77:G77"/>
    <mergeCell ref="C78:E78"/>
    <mergeCell ref="I86:J86"/>
    <mergeCell ref="K86:N86"/>
    <mergeCell ref="F87:H87"/>
    <mergeCell ref="I87:J87"/>
    <mergeCell ref="K87:N87"/>
    <mergeCell ref="F88:H88"/>
    <mergeCell ref="I88:J88"/>
    <mergeCell ref="K88:N88"/>
    <mergeCell ref="B83:P83"/>
    <mergeCell ref="C84:G84"/>
    <mergeCell ref="I84:J84"/>
    <mergeCell ref="K84:N84"/>
    <mergeCell ref="B85:E89"/>
    <mergeCell ref="F85:H85"/>
    <mergeCell ref="K85:N85"/>
    <mergeCell ref="O85:O89"/>
    <mergeCell ref="P85:P89"/>
    <mergeCell ref="F86:H86"/>
    <mergeCell ref="F89:H89"/>
    <mergeCell ref="I89:J89"/>
    <mergeCell ref="K89:N89"/>
    <mergeCell ref="B90:P90"/>
    <mergeCell ref="C91:N91"/>
    <mergeCell ref="O91:O137"/>
    <mergeCell ref="P91:P93"/>
    <mergeCell ref="B92:F93"/>
    <mergeCell ref="G92:N92"/>
    <mergeCell ref="K93:N93"/>
    <mergeCell ref="K100:N102"/>
    <mergeCell ref="C101:F101"/>
    <mergeCell ref="C102:F102"/>
    <mergeCell ref="C103:J103"/>
    <mergeCell ref="K103:N105"/>
    <mergeCell ref="C104:F104"/>
    <mergeCell ref="C105:F105"/>
    <mergeCell ref="C94:J94"/>
    <mergeCell ref="K94:N96"/>
    <mergeCell ref="C95:F95"/>
    <mergeCell ref="C96:F96"/>
    <mergeCell ref="C97:J97"/>
    <mergeCell ref="K97:N99"/>
    <mergeCell ref="C98:F98"/>
    <mergeCell ref="C99:F99"/>
    <mergeCell ref="C100:J100"/>
    <mergeCell ref="C112:J112"/>
    <mergeCell ref="K112:N114"/>
    <mergeCell ref="C113:F113"/>
    <mergeCell ref="C114:F114"/>
    <mergeCell ref="C115:J115"/>
    <mergeCell ref="K115:N117"/>
    <mergeCell ref="C116:F116"/>
    <mergeCell ref="C117:F117"/>
    <mergeCell ref="C106:J106"/>
    <mergeCell ref="K106:N108"/>
    <mergeCell ref="C107:F107"/>
    <mergeCell ref="C108:F108"/>
    <mergeCell ref="C109:J109"/>
    <mergeCell ref="K109:N111"/>
    <mergeCell ref="C110:F110"/>
    <mergeCell ref="C111:F111"/>
    <mergeCell ref="C129:F129"/>
    <mergeCell ref="C118:J118"/>
    <mergeCell ref="K118:N120"/>
    <mergeCell ref="C119:F119"/>
    <mergeCell ref="C120:F120"/>
    <mergeCell ref="C121:J121"/>
    <mergeCell ref="K121:N123"/>
    <mergeCell ref="C122:F122"/>
    <mergeCell ref="C123:F123"/>
    <mergeCell ref="C137:F137"/>
    <mergeCell ref="G137:N137"/>
    <mergeCell ref="B138:P138"/>
    <mergeCell ref="C139:F139"/>
    <mergeCell ref="H139:I139"/>
    <mergeCell ref="J139:N139"/>
    <mergeCell ref="C130:J130"/>
    <mergeCell ref="K130:N132"/>
    <mergeCell ref="C131:F131"/>
    <mergeCell ref="C132:F132"/>
    <mergeCell ref="C133:N133"/>
    <mergeCell ref="C134:D134"/>
    <mergeCell ref="E134:J134"/>
    <mergeCell ref="K134:N136"/>
    <mergeCell ref="C135:F135"/>
    <mergeCell ref="C136:F136"/>
    <mergeCell ref="P94:P137"/>
    <mergeCell ref="C124:J124"/>
    <mergeCell ref="K124:N126"/>
    <mergeCell ref="C125:F125"/>
    <mergeCell ref="C126:F126"/>
    <mergeCell ref="C127:J127"/>
    <mergeCell ref="K127:N129"/>
    <mergeCell ref="C128:F128"/>
    <mergeCell ref="H143:J143"/>
    <mergeCell ref="C144:G144"/>
    <mergeCell ref="H144:J144"/>
    <mergeCell ref="L144:N144"/>
    <mergeCell ref="C145:G145"/>
    <mergeCell ref="H145:J145"/>
    <mergeCell ref="L145:N146"/>
    <mergeCell ref="B140:P140"/>
    <mergeCell ref="C141:G141"/>
    <mergeCell ref="H141:J141"/>
    <mergeCell ref="K141:K148"/>
    <mergeCell ref="L141:N143"/>
    <mergeCell ref="O141:O144"/>
    <mergeCell ref="P141:P144"/>
    <mergeCell ref="C142:G142"/>
    <mergeCell ref="H142:J142"/>
    <mergeCell ref="C143:G143"/>
    <mergeCell ref="O145:O146"/>
    <mergeCell ref="P145:P146"/>
    <mergeCell ref="C146:G146"/>
    <mergeCell ref="H146:J146"/>
    <mergeCell ref="C147:G147"/>
    <mergeCell ref="H147:J147"/>
    <mergeCell ref="L147:N148"/>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D153:F153"/>
    <mergeCell ref="G153:I153"/>
    <mergeCell ref="J153:L153"/>
    <mergeCell ref="M153:N153"/>
    <mergeCell ref="D154:F154"/>
    <mergeCell ref="G154:I154"/>
    <mergeCell ref="J154:L154"/>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F161"/>
    <mergeCell ref="G161:I161"/>
    <mergeCell ref="J161:L161"/>
    <mergeCell ref="M161:N161"/>
    <mergeCell ref="C162:F162"/>
    <mergeCell ref="G162:I162"/>
    <mergeCell ref="J162:L162"/>
    <mergeCell ref="M162:N162"/>
    <mergeCell ref="C159:F159"/>
    <mergeCell ref="G159:I159"/>
    <mergeCell ref="J159:L159"/>
    <mergeCell ref="M159:N159"/>
    <mergeCell ref="C160:F160"/>
    <mergeCell ref="G160:I160"/>
    <mergeCell ref="J160:L160"/>
    <mergeCell ref="M160:N160"/>
    <mergeCell ref="C165:E165"/>
    <mergeCell ref="H165:I165"/>
    <mergeCell ref="J165:L165"/>
    <mergeCell ref="M165:N165"/>
    <mergeCell ref="B166:N166"/>
    <mergeCell ref="C167:E167"/>
    <mergeCell ref="G167:K167"/>
    <mergeCell ref="L167:N167"/>
    <mergeCell ref="C163:F163"/>
    <mergeCell ref="G163:I163"/>
    <mergeCell ref="J163:L163"/>
    <mergeCell ref="M163:N163"/>
    <mergeCell ref="C164:F164"/>
    <mergeCell ref="G164:I164"/>
    <mergeCell ref="J164:L164"/>
    <mergeCell ref="M164:N164"/>
    <mergeCell ref="L170:N170"/>
    <mergeCell ref="C171:E171"/>
    <mergeCell ref="G171:K171"/>
    <mergeCell ref="L171:N171"/>
    <mergeCell ref="C172:E172"/>
    <mergeCell ref="G172:K172"/>
    <mergeCell ref="L172:N172"/>
    <mergeCell ref="O167:O178"/>
    <mergeCell ref="P167:P178"/>
    <mergeCell ref="C168:E168"/>
    <mergeCell ref="G168:K168"/>
    <mergeCell ref="L168:N168"/>
    <mergeCell ref="C169:E169"/>
    <mergeCell ref="G169:K169"/>
    <mergeCell ref="L169:N169"/>
    <mergeCell ref="C170:E170"/>
    <mergeCell ref="G170:K170"/>
    <mergeCell ref="C175:E175"/>
    <mergeCell ref="G175:K175"/>
    <mergeCell ref="L175:N175"/>
    <mergeCell ref="C176:E176"/>
    <mergeCell ref="G176:K176"/>
    <mergeCell ref="L176:N176"/>
    <mergeCell ref="C173:E173"/>
    <mergeCell ref="G173:K173"/>
    <mergeCell ref="L173:N173"/>
    <mergeCell ref="C174:E174"/>
    <mergeCell ref="G174:K174"/>
    <mergeCell ref="L174:N174"/>
    <mergeCell ref="P179:P190"/>
    <mergeCell ref="C180:E180"/>
    <mergeCell ref="G180:N180"/>
    <mergeCell ref="C181:E181"/>
    <mergeCell ref="G181:N181"/>
    <mergeCell ref="C182:E182"/>
    <mergeCell ref="G182:N182"/>
    <mergeCell ref="C177:E177"/>
    <mergeCell ref="G177:K177"/>
    <mergeCell ref="L177:N177"/>
    <mergeCell ref="C178:E178"/>
    <mergeCell ref="G178:K178"/>
    <mergeCell ref="L178:N178"/>
    <mergeCell ref="C183:E183"/>
    <mergeCell ref="G183:N183"/>
    <mergeCell ref="C184:E184"/>
    <mergeCell ref="G184:N184"/>
    <mergeCell ref="C185:E185"/>
    <mergeCell ref="G185:N185"/>
    <mergeCell ref="C179:E179"/>
    <mergeCell ref="G179:N179"/>
    <mergeCell ref="O179:O190"/>
    <mergeCell ref="C189:E189"/>
    <mergeCell ref="G189:N189"/>
    <mergeCell ref="C190:E190"/>
    <mergeCell ref="G190:N190"/>
    <mergeCell ref="C191:E191"/>
    <mergeCell ref="G191:K191"/>
    <mergeCell ref="L191:N191"/>
    <mergeCell ref="C186:E186"/>
    <mergeCell ref="G186:N186"/>
    <mergeCell ref="C187:E187"/>
    <mergeCell ref="G187:N187"/>
    <mergeCell ref="C188:E188"/>
    <mergeCell ref="G188:N188"/>
    <mergeCell ref="O191:O202"/>
    <mergeCell ref="L201:N201"/>
    <mergeCell ref="C202:E202"/>
    <mergeCell ref="G202:K202"/>
    <mergeCell ref="L202:N202"/>
    <mergeCell ref="C199:E199"/>
    <mergeCell ref="G199:K199"/>
    <mergeCell ref="L199:N199"/>
    <mergeCell ref="P191:P202"/>
    <mergeCell ref="C192:E192"/>
    <mergeCell ref="G192:K192"/>
    <mergeCell ref="L192:N192"/>
    <mergeCell ref="C193:E193"/>
    <mergeCell ref="G193:K193"/>
    <mergeCell ref="L193:N193"/>
    <mergeCell ref="C194:E194"/>
    <mergeCell ref="G194:K194"/>
    <mergeCell ref="C197:E197"/>
    <mergeCell ref="G197:K197"/>
    <mergeCell ref="L197:N197"/>
    <mergeCell ref="C198:E198"/>
    <mergeCell ref="G198:K198"/>
    <mergeCell ref="L198:N198"/>
    <mergeCell ref="L194:N194"/>
    <mergeCell ref="C195:E195"/>
    <mergeCell ref="G195:K195"/>
    <mergeCell ref="L195:N195"/>
    <mergeCell ref="C196:E196"/>
    <mergeCell ref="G196:K196"/>
    <mergeCell ref="L196:N196"/>
    <mergeCell ref="C201:E201"/>
    <mergeCell ref="G201:K201"/>
    <mergeCell ref="C200:E200"/>
    <mergeCell ref="G200:K200"/>
    <mergeCell ref="L200:N200"/>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F226:J226"/>
    <mergeCell ref="C227:G227"/>
    <mergeCell ref="H227:J227"/>
    <mergeCell ref="H221:J221"/>
    <mergeCell ref="G209:N209"/>
    <mergeCell ref="C213:E213"/>
    <mergeCell ref="G213:N213"/>
    <mergeCell ref="C214:E214"/>
    <mergeCell ref="G214:N214"/>
    <mergeCell ref="C215:G215"/>
    <mergeCell ref="H215:J215"/>
    <mergeCell ref="K215:K221"/>
    <mergeCell ref="L215:N221"/>
    <mergeCell ref="H220:J220"/>
    <mergeCell ref="C221:G221"/>
    <mergeCell ref="C222:N222"/>
    <mergeCell ref="O215:O221"/>
    <mergeCell ref="P215:P221"/>
    <mergeCell ref="C216:J216"/>
    <mergeCell ref="D217:G217"/>
    <mergeCell ref="H217:J217"/>
    <mergeCell ref="D218:G218"/>
    <mergeCell ref="H218:J218"/>
    <mergeCell ref="D219:G219"/>
    <mergeCell ref="H219:J219"/>
    <mergeCell ref="D220:G220"/>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P222:P226"/>
    <mergeCell ref="C223:G223"/>
    <mergeCell ref="H223:J223"/>
    <mergeCell ref="K223:K228"/>
    <mergeCell ref="L223:N228"/>
    <mergeCell ref="C224:G224"/>
    <mergeCell ref="H224:J224"/>
    <mergeCell ref="C225:G225"/>
    <mergeCell ref="H225:J225"/>
    <mergeCell ref="C226:E226"/>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N259"/>
    <mergeCell ref="C260:E260"/>
    <mergeCell ref="H260:N260"/>
    <mergeCell ref="C261:E261"/>
    <mergeCell ref="O263:O267"/>
    <mergeCell ref="P263:P267"/>
    <mergeCell ref="C264:E264"/>
    <mergeCell ref="C265:E265"/>
    <mergeCell ref="C266:E266"/>
    <mergeCell ref="C267:E267"/>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H341:I341"/>
    <mergeCell ref="J341:K341"/>
    <mergeCell ref="B323:N323"/>
    <mergeCell ref="C324:N324"/>
    <mergeCell ref="O324:O372"/>
    <mergeCell ref="J328:K328"/>
    <mergeCell ref="D329:G329"/>
    <mergeCell ref="H329:I329"/>
    <mergeCell ref="J329:K329"/>
    <mergeCell ref="C325:K325"/>
    <mergeCell ref="L325:L372"/>
    <mergeCell ref="M325:N372"/>
    <mergeCell ref="D326:I326"/>
    <mergeCell ref="J326:K326"/>
    <mergeCell ref="D327:I327"/>
    <mergeCell ref="J327:K327"/>
    <mergeCell ref="D328:G328"/>
    <mergeCell ref="H328:I328"/>
    <mergeCell ref="D334:G334"/>
    <mergeCell ref="H334:I334"/>
    <mergeCell ref="J334:K334"/>
    <mergeCell ref="H335:I335"/>
    <mergeCell ref="J335:K335"/>
    <mergeCell ref="D336:I336"/>
    <mergeCell ref="C337:K337"/>
    <mergeCell ref="D338:I338"/>
    <mergeCell ref="J338:K338"/>
    <mergeCell ref="D339:I339"/>
    <mergeCell ref="J339:K339"/>
    <mergeCell ref="D340:G340"/>
    <mergeCell ref="H340:I340"/>
    <mergeCell ref="J340:K340"/>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O378:P378"/>
    <mergeCell ref="B379:P379"/>
    <mergeCell ref="C380:G380"/>
    <mergeCell ref="H380:I380"/>
    <mergeCell ref="K380:N380"/>
    <mergeCell ref="K381:N381"/>
    <mergeCell ref="D370:G370"/>
    <mergeCell ref="H370:I370"/>
    <mergeCell ref="J370:K370"/>
    <mergeCell ref="H371:I371"/>
    <mergeCell ref="J371:K371"/>
    <mergeCell ref="D372:I372"/>
    <mergeCell ref="J372:K372"/>
    <mergeCell ref="P324:P372"/>
    <mergeCell ref="O376:O377"/>
    <mergeCell ref="P376:P377"/>
    <mergeCell ref="C377:G377"/>
    <mergeCell ref="H377:I377"/>
    <mergeCell ref="C373:G373"/>
    <mergeCell ref="J373:N373"/>
    <mergeCell ref="C374:G374"/>
    <mergeCell ref="J374:N374"/>
    <mergeCell ref="O374:O375"/>
    <mergeCell ref="P374:P375"/>
    <mergeCell ref="C375:G375"/>
    <mergeCell ref="H375:N375"/>
    <mergeCell ref="H384:I384"/>
    <mergeCell ref="K384:N384"/>
    <mergeCell ref="C385:G385"/>
    <mergeCell ref="H385:I385"/>
    <mergeCell ref="K385:N385"/>
    <mergeCell ref="K383:N383"/>
    <mergeCell ref="C376:G376"/>
    <mergeCell ref="H376:I376"/>
    <mergeCell ref="K376:N377"/>
    <mergeCell ref="B378:G378"/>
    <mergeCell ref="H378:N378"/>
    <mergeCell ref="C382:G382"/>
    <mergeCell ref="H382:I382"/>
    <mergeCell ref="K382:N382"/>
    <mergeCell ref="D383:G383"/>
    <mergeCell ref="H383:I383"/>
    <mergeCell ref="D391:G391"/>
    <mergeCell ref="H391:I391"/>
    <mergeCell ref="B392:O392"/>
    <mergeCell ref="C386:G386"/>
    <mergeCell ref="H386:I386"/>
    <mergeCell ref="K386:N386"/>
    <mergeCell ref="C387:I387"/>
    <mergeCell ref="J387:J391"/>
    <mergeCell ref="K387:N391"/>
    <mergeCell ref="D388:G388"/>
    <mergeCell ref="H388:I388"/>
    <mergeCell ref="D389:G389"/>
    <mergeCell ref="H389:I389"/>
    <mergeCell ref="O380:P387"/>
    <mergeCell ref="D390:G390"/>
    <mergeCell ref="H390:I390"/>
    <mergeCell ref="C381:G381"/>
    <mergeCell ref="H381:I381"/>
    <mergeCell ref="C384:G384"/>
  </mergeCells>
  <phoneticPr fontId="25" type="noConversion"/>
  <conditionalFormatting sqref="F73:F75">
    <cfRule type="containsBlanks" dxfId="6403" priority="196">
      <formula>LEN(TRIM(F73))=0</formula>
    </cfRule>
  </conditionalFormatting>
  <conditionalFormatting sqref="F77:F80">
    <cfRule type="containsBlanks" dxfId="6402" priority="195">
      <formula>LEN(TRIM(F77))=0</formula>
    </cfRule>
  </conditionalFormatting>
  <conditionalFormatting sqref="F168:F178">
    <cfRule type="containsBlanks" dxfId="6401" priority="198">
      <formula>LEN(TRIM(F168))=0</formula>
    </cfRule>
  </conditionalFormatting>
  <conditionalFormatting sqref="F180:F190">
    <cfRule type="containsBlanks" dxfId="6400" priority="197">
      <formula>LEN(TRIM(F180))=0</formula>
    </cfRule>
  </conditionalFormatting>
  <conditionalFormatting sqref="F257:F258 O6 H84 G95:J96 G98:J99 G101:J102 G107:J108 G110:J111 G113:J114 G116:J117 G119:J120 G122:J123 G125:J126 G128:J129 G131:J132 F192:F202 O279 H281:I284 K281:L284 O282 H286:I288 K286:L288 H290:I295 K290:L295 H297:I299 K297:L299 O304:O305 O310 O314 O317">
    <cfRule type="containsBlanks" dxfId="6399" priority="216">
      <formula>LEN(TRIM(F6))=0</formula>
    </cfRule>
  </conditionalFormatting>
  <conditionalFormatting sqref="F258">
    <cfRule type="expression" dxfId="6398" priority="36">
      <formula>#REF!="Oui"</formula>
    </cfRule>
  </conditionalFormatting>
  <conditionalFormatting sqref="F260:F267">
    <cfRule type="containsBlanks" dxfId="6397" priority="154">
      <formula>LEN(TRIM(F260))=0</formula>
    </cfRule>
  </conditionalFormatting>
  <conditionalFormatting sqref="F264:F267">
    <cfRule type="expression" dxfId="6396" priority="88">
      <formula>OR($F$263="Non",$F$263="Ne sais pas")</formula>
    </cfRule>
  </conditionalFormatting>
  <conditionalFormatting sqref="F273:F277">
    <cfRule type="containsBlanks" dxfId="6395" priority="85">
      <formula>LEN(TRIM(F273))=0</formula>
    </cfRule>
  </conditionalFormatting>
  <conditionalFormatting sqref="F250:G250 F251 F252:G252 F253 F254:G254">
    <cfRule type="containsBlanks" dxfId="6394" priority="186">
      <formula>LEN(TRIM(F250))=0</formula>
    </cfRule>
  </conditionalFormatting>
  <conditionalFormatting sqref="F273:G277">
    <cfRule type="expression" dxfId="6393" priority="82">
      <formula>OR($G$271="Non",$G$271="Ne sais pas",$G$271="Non applicable (no LMIS)")</formula>
    </cfRule>
    <cfRule type="expression" dxfId="6392" priority="83">
      <formula>OR($G$271="Non",$G$271="Ne sais pas",$G$271="Non applicable (aucun LMIS)")</formula>
    </cfRule>
    <cfRule type="expression" dxfId="6391" priority="84">
      <formula>OR($G$269="Non",$G$269="Ne sais pas")</formula>
    </cfRule>
  </conditionalFormatting>
  <conditionalFormatting sqref="F47:H47 K47:M47">
    <cfRule type="containsBlanks" dxfId="6390" priority="118">
      <formula>LEN(TRIM(F47))=0</formula>
    </cfRule>
  </conditionalFormatting>
  <conditionalFormatting sqref="F86:J86">
    <cfRule type="containsBlanks" dxfId="6389" priority="117">
      <formula>LEN(TRIM(F86))=0</formula>
    </cfRule>
  </conditionalFormatting>
  <conditionalFormatting sqref="F228:J228">
    <cfRule type="expression" dxfId="6388" priority="91">
      <formula>$H$227="Non"</formula>
    </cfRule>
  </conditionalFormatting>
  <conditionalFormatting sqref="F246:K246">
    <cfRule type="expression" dxfId="6387" priority="89">
      <formula>OR($K245="Non",$K245="Ne sais pas")</formula>
    </cfRule>
  </conditionalFormatting>
  <conditionalFormatting sqref="F45:M45">
    <cfRule type="expression" dxfId="6386" priority="119">
      <formula>OR($I$42="Non",$I$42="Ne sais pas")</formula>
    </cfRule>
    <cfRule type="containsBlanks" dxfId="6385" priority="120">
      <formula>LEN(TRIM(F45))=0</formula>
    </cfRule>
  </conditionalFormatting>
  <conditionalFormatting sqref="F47:M47">
    <cfRule type="expression" dxfId="6384" priority="2">
      <formula>OR($I$42="Non",$I$42="Ne sais pas")</formula>
    </cfRule>
  </conditionalFormatting>
  <conditionalFormatting sqref="F52:M56">
    <cfRule type="containsBlanks" dxfId="6383" priority="155">
      <formula>LEN(TRIM(F52))=0</formula>
    </cfRule>
  </conditionalFormatting>
  <conditionalFormatting sqref="F8:N8">
    <cfRule type="expression" dxfId="6382" priority="124">
      <formula>OR($I$6="Non",$I$6="Ne sais pas")</formula>
    </cfRule>
    <cfRule type="expression" dxfId="6381" priority="125">
      <formula>$N$13="No"</formula>
    </cfRule>
    <cfRule type="expression" dxfId="6380" priority="126">
      <formula>$N$13="Non applicable"</formula>
    </cfRule>
    <cfRule type="expression" dxfId="6379" priority="127">
      <formula>$N$13="Ne sais pas"</formula>
    </cfRule>
    <cfRule type="containsBlanks" dxfId="6378" priority="222">
      <formula>LEN(TRIM(F8))=0</formula>
    </cfRule>
  </conditionalFormatting>
  <conditionalFormatting sqref="F86:N89">
    <cfRule type="expression" dxfId="6377" priority="116">
      <formula>OR($H$84="Non",$H$84="Ne sais pas")</formula>
    </cfRule>
  </conditionalFormatting>
  <conditionalFormatting sqref="G38:G40">
    <cfRule type="expression" dxfId="6376" priority="122">
      <formula>$J$35="Non"</formula>
    </cfRule>
  </conditionalFormatting>
  <conditionalFormatting sqref="G40">
    <cfRule type="expression" dxfId="6375" priority="4">
      <formula>OR($J$35="Non",$J$35="Ne sais pas")</formula>
    </cfRule>
    <cfRule type="containsBlanks" dxfId="6374" priority="5">
      <formula>LEN(TRIM(G40))=0</formula>
    </cfRule>
    <cfRule type="expression" dxfId="6373" priority="7">
      <formula>OR($J$35="Non",$J$35="Ne sais pas")</formula>
    </cfRule>
    <cfRule type="containsBlanks" dxfId="6372" priority="8">
      <formula>LEN(TRIM(G40))=0</formula>
    </cfRule>
    <cfRule type="expression" dxfId="6371" priority="9">
      <formula>OR($J$35="Non",$J$35="Ne sais pas")</formula>
    </cfRule>
    <cfRule type="containsBlanks" dxfId="6370" priority="10">
      <formula>LEN(TRIM(G40))=0</formula>
    </cfRule>
  </conditionalFormatting>
  <conditionalFormatting sqref="G139">
    <cfRule type="containsBlanks" dxfId="6369" priority="213">
      <formula>LEN(TRIM(G139))=0</formula>
    </cfRule>
  </conditionalFormatting>
  <conditionalFormatting sqref="G151:G153 J151:J153">
    <cfRule type="containsBlanks" dxfId="6368" priority="71">
      <formula>LEN(TRIM(G151))=0</formula>
    </cfRule>
  </conditionalFormatting>
  <conditionalFormatting sqref="G154:G164">
    <cfRule type="containsBlanks" dxfId="6367" priority="66">
      <formula>LEN(TRIM(G154))=0</formula>
    </cfRule>
  </conditionalFormatting>
  <conditionalFormatting sqref="G256">
    <cfRule type="containsBlanks" dxfId="6366" priority="185">
      <formula>LEN(TRIM(G256))=0</formula>
    </cfRule>
  </conditionalFormatting>
  <conditionalFormatting sqref="G269">
    <cfRule type="containsBlanks" dxfId="6365" priority="188">
      <formula>LEN(TRIM(G269))=0</formula>
    </cfRule>
  </conditionalFormatting>
  <conditionalFormatting sqref="G271">
    <cfRule type="expression" dxfId="6364" priority="86">
      <formula>OR($G$269="Non",$G$269="Ne sais pas")</formula>
    </cfRule>
    <cfRule type="containsBlanks" dxfId="6363" priority="87">
      <formula>LEN(TRIM(G271))=0</formula>
    </cfRule>
  </conditionalFormatting>
  <conditionalFormatting sqref="G47:H47 K47:N47">
    <cfRule type="expression" dxfId="6362" priority="39">
      <formula>$F$47="Non"</formula>
    </cfRule>
  </conditionalFormatting>
  <conditionalFormatting sqref="G151:I151">
    <cfRule type="expression" dxfId="6361" priority="70">
      <formula>OR($I$94="Non",$I$94="Ne sais pas")</formula>
    </cfRule>
  </conditionalFormatting>
  <conditionalFormatting sqref="G152:I152">
    <cfRule type="expression" dxfId="6360" priority="68">
      <formula>OR($I$97="Non",$I$97="Ne sais pas")</formula>
    </cfRule>
  </conditionalFormatting>
  <conditionalFormatting sqref="G153:I154">
    <cfRule type="expression" dxfId="6359" priority="65">
      <formula>OR($I$100="Non",$I$100="Ne sais pas")</formula>
    </cfRule>
  </conditionalFormatting>
  <conditionalFormatting sqref="G155:I155">
    <cfRule type="expression" dxfId="6358" priority="62">
      <formula>OR($I$103="Non",$I$103="Ne sais pas")</formula>
    </cfRule>
  </conditionalFormatting>
  <conditionalFormatting sqref="G156:I156">
    <cfRule type="expression" dxfId="6357" priority="60">
      <formula>OR($I$106="Non",$I$106="Ne sais pas")</formula>
    </cfRule>
  </conditionalFormatting>
  <conditionalFormatting sqref="G157:I157">
    <cfRule type="expression" dxfId="6356" priority="58">
      <formula>OR($I$109="Non",$I$109="Ne sais pas")</formula>
    </cfRule>
  </conditionalFormatting>
  <conditionalFormatting sqref="G158:I158">
    <cfRule type="expression" dxfId="6355" priority="56">
      <formula>OR($I$112="Non",$I$112="Ne sais pas")</formula>
    </cfRule>
  </conditionalFormatting>
  <conditionalFormatting sqref="G159:I159">
    <cfRule type="expression" dxfId="6354" priority="54">
      <formula>OR($I$115="Non",$I$115="Ne sais pas")</formula>
    </cfRule>
  </conditionalFormatting>
  <conditionalFormatting sqref="G160:I160">
    <cfRule type="expression" dxfId="6353" priority="52">
      <formula>OR($I$118="Non",$I$118="Ne sais pas")</formula>
    </cfRule>
  </conditionalFormatting>
  <conditionalFormatting sqref="G161:I161">
    <cfRule type="expression" dxfId="6352" priority="50">
      <formula>OR($I$121="Non",$I$121="Ne sais pas")</formula>
    </cfRule>
  </conditionalFormatting>
  <conditionalFormatting sqref="G162:I162">
    <cfRule type="expression" dxfId="6351" priority="48">
      <formula>OR($I$124="Non",$I$124="Ne sais pas")</formula>
    </cfRule>
  </conditionalFormatting>
  <conditionalFormatting sqref="G163:I163">
    <cfRule type="expression" dxfId="6350" priority="45">
      <formula>OR($I$127="Non",$I$127="Ne sais pas")</formula>
    </cfRule>
  </conditionalFormatting>
  <conditionalFormatting sqref="G164:I164">
    <cfRule type="expression" dxfId="6349" priority="44">
      <formula>OR($I$130="Non",$I$130="Ne sais pas")</formula>
    </cfRule>
  </conditionalFormatting>
  <conditionalFormatting sqref="G38:J39">
    <cfRule type="expression" dxfId="6348" priority="121">
      <formula>OR($J$35="Non",$J$35="Ne sais pas")</formula>
    </cfRule>
    <cfRule type="containsBlanks" dxfId="6347" priority="123">
      <formula>LEN(TRIM(G38))=0</formula>
    </cfRule>
  </conditionalFormatting>
  <conditionalFormatting sqref="G71:J71">
    <cfRule type="containsBlanks" dxfId="6346" priority="187">
      <formula>LEN(TRIM(G71))=0</formula>
    </cfRule>
  </conditionalFormatting>
  <conditionalFormatting sqref="G104:J105">
    <cfRule type="containsBlanks" dxfId="6345" priority="28">
      <formula>LEN(TRIM(G104))=0</formula>
    </cfRule>
  </conditionalFormatting>
  <conditionalFormatting sqref="G45:N45">
    <cfRule type="expression" dxfId="6344" priority="40">
      <formula>$F$45="Non"</formula>
    </cfRule>
  </conditionalFormatting>
  <conditionalFormatting sqref="G168:N178">
    <cfRule type="expression" dxfId="6343" priority="104">
      <formula>OR($F168="Non",$F168="Ne sais pas")</formula>
    </cfRule>
  </conditionalFormatting>
  <conditionalFormatting sqref="G180:N190">
    <cfRule type="expression" dxfId="6342" priority="103">
      <formula>OR($F180="Non",$F180="Ne sais pas")</formula>
    </cfRule>
  </conditionalFormatting>
  <conditionalFormatting sqref="G192:N202">
    <cfRule type="expression" dxfId="6341" priority="100">
      <formula>OR($F192="Non",$F192="Ne sais pas")</formula>
    </cfRule>
  </conditionalFormatting>
  <conditionalFormatting sqref="G204:N214">
    <cfRule type="expression" dxfId="6340" priority="99">
      <formula>OR($F204="Non",$F204="Ne sais pas")</formula>
    </cfRule>
  </conditionalFormatting>
  <conditionalFormatting sqref="H25:H26">
    <cfRule type="containsBlanks" dxfId="6339" priority="157">
      <formula>LEN(TRIM(H25))=0</formula>
    </cfRule>
  </conditionalFormatting>
  <conditionalFormatting sqref="H29:H32">
    <cfRule type="containsBlanks" dxfId="6338" priority="11">
      <formula>LEN(TRIM(H29))=0</formula>
    </cfRule>
  </conditionalFormatting>
  <conditionalFormatting sqref="H141:H142">
    <cfRule type="expression" dxfId="6337" priority="113">
      <formula>#REF!="Don't know"</formula>
    </cfRule>
  </conditionalFormatting>
  <conditionalFormatting sqref="H141:H144">
    <cfRule type="expression" dxfId="6336" priority="112">
      <formula>#REF!="Non"</formula>
    </cfRule>
  </conditionalFormatting>
  <conditionalFormatting sqref="H141:H145">
    <cfRule type="containsBlanks" dxfId="6335" priority="114">
      <formula>LEN(TRIM(H141))=0</formula>
    </cfRule>
  </conditionalFormatting>
  <conditionalFormatting sqref="H143:H144">
    <cfRule type="expression" dxfId="6334" priority="111">
      <formula>#REF!="Ne sais pas"</formula>
    </cfRule>
  </conditionalFormatting>
  <conditionalFormatting sqref="H145">
    <cfRule type="expression" dxfId="6333" priority="206">
      <formula>#REF!="Don't know"</formula>
    </cfRule>
    <cfRule type="expression" dxfId="6332" priority="207">
      <formula>#REF!="No"</formula>
    </cfRule>
  </conditionalFormatting>
  <conditionalFormatting sqref="H147 K141">
    <cfRule type="expression" dxfId="6331" priority="209">
      <formula>#REF!="Don't know"</formula>
    </cfRule>
    <cfRule type="expression" dxfId="6330" priority="210">
      <formula>#REF!="No"</formula>
    </cfRule>
  </conditionalFormatting>
  <conditionalFormatting sqref="H147">
    <cfRule type="containsBlanks" dxfId="6329" priority="208">
      <formula>LEN(TRIM(H147))=0</formula>
    </cfRule>
  </conditionalFormatting>
  <conditionalFormatting sqref="H215">
    <cfRule type="containsBlanks" dxfId="6328" priority="192">
      <formula>LEN(TRIM(H215))=0</formula>
    </cfRule>
    <cfRule type="expression" dxfId="6327" priority="193">
      <formula>#REF!="Don't know"</formula>
    </cfRule>
    <cfRule type="expression" dxfId="6326" priority="194">
      <formula>#REF!="No"</formula>
    </cfRule>
  </conditionalFormatting>
  <conditionalFormatting sqref="H217:H220">
    <cfRule type="containsBlanks" dxfId="6325" priority="96">
      <formula>LEN(TRIM(H217))=0</formula>
    </cfRule>
    <cfRule type="expression" dxfId="6324" priority="97">
      <formula>$H$148="Ne sais pas"</formula>
    </cfRule>
    <cfRule type="expression" dxfId="6323" priority="98">
      <formula>$H$148="Non"</formula>
    </cfRule>
  </conditionalFormatting>
  <conditionalFormatting sqref="H223:H225">
    <cfRule type="containsBlanks" dxfId="6322" priority="94">
      <formula>LEN(TRIM(H223))=0</formula>
    </cfRule>
  </conditionalFormatting>
  <conditionalFormatting sqref="H227">
    <cfRule type="containsBlanks" dxfId="6321" priority="92">
      <formula>LEN(TRIM(H227))=0</formula>
    </cfRule>
  </conditionalFormatting>
  <conditionalFormatting sqref="H304:H306">
    <cfRule type="containsBlanks" dxfId="6320" priority="81">
      <formula>LEN(TRIM(H304))=0</formula>
    </cfRule>
  </conditionalFormatting>
  <conditionalFormatting sqref="H308">
    <cfRule type="containsBlanks" dxfId="6319" priority="35">
      <formula>LEN(TRIM(H308))=0</formula>
    </cfRule>
  </conditionalFormatting>
  <conditionalFormatting sqref="H309:H315">
    <cfRule type="containsBlanks" dxfId="6318" priority="79">
      <formula>LEN(TRIM(H309))=0</formula>
    </cfRule>
  </conditionalFormatting>
  <conditionalFormatting sqref="H317:H318">
    <cfRule type="containsBlanks" dxfId="6317" priority="204">
      <formula>LEN(TRIM(H317))=0</formula>
    </cfRule>
  </conditionalFormatting>
  <conditionalFormatting sqref="H320">
    <cfRule type="containsBlanks" dxfId="6316" priority="200">
      <formula>LEN(TRIM(H320))=0</formula>
    </cfRule>
  </conditionalFormatting>
  <conditionalFormatting sqref="H373:H374">
    <cfRule type="containsBlanks" dxfId="6315" priority="166">
      <formula>LEN(TRIM(H373))=0</formula>
    </cfRule>
  </conditionalFormatting>
  <conditionalFormatting sqref="H377">
    <cfRule type="containsBlanks" dxfId="6314" priority="148">
      <formula>LEN(TRIM(H377))=0</formula>
    </cfRule>
    <cfRule type="containsBlanks" priority="149">
      <formula>LEN(TRIM(H377))=0</formula>
    </cfRule>
  </conditionalFormatting>
  <conditionalFormatting sqref="H380:H383">
    <cfRule type="containsBlanks" dxfId="6313" priority="73">
      <formula>LEN(TRIM(H380))=0</formula>
    </cfRule>
  </conditionalFormatting>
  <conditionalFormatting sqref="H380:H386">
    <cfRule type="containsBlanks" priority="14">
      <formula>LEN(TRIM(H380))=0</formula>
    </cfRule>
  </conditionalFormatting>
  <conditionalFormatting sqref="H384:H386">
    <cfRule type="containsBlanks" dxfId="6312" priority="13">
      <formula>LEN(TRIM(H384))=0</formula>
    </cfRule>
  </conditionalFormatting>
  <conditionalFormatting sqref="H388:H391">
    <cfRule type="containsBlanks" dxfId="6311" priority="158">
      <formula>LEN(TRIM(H388))=0</formula>
    </cfRule>
    <cfRule type="containsBlanks" priority="159">
      <formula>LEN(TRIM(H388))=0</formula>
    </cfRule>
  </conditionalFormatting>
  <conditionalFormatting sqref="H376:I376">
    <cfRule type="containsBlanks" dxfId="6310" priority="190">
      <formula>LEN(TRIM(H376))=0</formula>
    </cfRule>
    <cfRule type="containsBlanks" priority="191">
      <formula>LEN(TRIM(H376))=0</formula>
    </cfRule>
  </conditionalFormatting>
  <conditionalFormatting sqref="H377:I377">
    <cfRule type="expression" dxfId="6309" priority="30">
      <formula>OR($H$376="Aucun plan PSE commencé/élaboré",$H$376="Oui plan PSE mais aucun composant FP/RH",$H$376="Ne sais pas")</formula>
    </cfRule>
  </conditionalFormatting>
  <conditionalFormatting sqref="H381:I381">
    <cfRule type="expression" dxfId="6308" priority="72">
      <formula>OR($H$380="Non",$H$380="Ne sais pas")</formula>
    </cfRule>
  </conditionalFormatting>
  <conditionalFormatting sqref="H384:I384">
    <cfRule type="expression" dxfId="6307" priority="12">
      <formula>$I$6="Non"</formula>
    </cfRule>
  </conditionalFormatting>
  <conditionalFormatting sqref="H141:J144">
    <cfRule type="expression" dxfId="6306" priority="110">
      <formula>OR($G$139="Non",$G$139="Ne sais pas")</formula>
    </cfRule>
  </conditionalFormatting>
  <conditionalFormatting sqref="H146:J146">
    <cfRule type="expression" dxfId="6305" priority="108">
      <formula>OR($H$145="Non",$H$145="Ne sais pas")</formula>
    </cfRule>
  </conditionalFormatting>
  <conditionalFormatting sqref="H148:J148">
    <cfRule type="expression" dxfId="6304" priority="107">
      <formula>OR($H$147="Non",$H$147="Ne sais pas")</formula>
    </cfRule>
  </conditionalFormatting>
  <conditionalFormatting sqref="H217:J221">
    <cfRule type="expression" dxfId="6303" priority="95">
      <formula>OR($H$215="Non",$H$215="Ne sais pas")</formula>
    </cfRule>
  </conditionalFormatting>
  <conditionalFormatting sqref="H225:J225">
    <cfRule type="expression" dxfId="6302" priority="93">
      <formula>AND($H$223="Non",$H$224="Non")</formula>
    </cfRule>
  </conditionalFormatting>
  <conditionalFormatting sqref="H230:J230">
    <cfRule type="containsBlanks" dxfId="6301" priority="37">
      <formula>LEN(TRIM(H230))=0</formula>
    </cfRule>
  </conditionalFormatting>
  <conditionalFormatting sqref="H230:J231">
    <cfRule type="expression" dxfId="6300" priority="38">
      <formula>AND($H$223="Non",$H$224="Non")</formula>
    </cfRule>
  </conditionalFormatting>
  <conditionalFormatting sqref="H231:J231">
    <cfRule type="expression" dxfId="6299" priority="90">
      <formula>OR($H$230="Non",$H$230="Ne sais pas")</formula>
    </cfRule>
  </conditionalFormatting>
  <conditionalFormatting sqref="H306:J306">
    <cfRule type="expression" dxfId="6298" priority="80">
      <formula>OR($H$305="Non",$H$305="Ne sais pas")</formula>
    </cfRule>
  </conditionalFormatting>
  <conditionalFormatting sqref="H307:J307">
    <cfRule type="expression" dxfId="6297" priority="34">
      <formula>OR($H$306="Non",$H$306="Ne sais pas",$H$305="Non",$H$305="Ne sais pas")</formula>
    </cfRule>
  </conditionalFormatting>
  <conditionalFormatting sqref="H315:J315">
    <cfRule type="expression" dxfId="6296" priority="78">
      <formula>OR($H$314="Non",$H$314="Ne sais pas")</formula>
    </cfRule>
  </conditionalFormatting>
  <conditionalFormatting sqref="H319:J319">
    <cfRule type="expression" dxfId="6295" priority="76">
      <formula>OR($H$318="Non",$H$318="Ne sais pas")</formula>
    </cfRule>
    <cfRule type="containsBlanks" dxfId="6294" priority="77">
      <formula>LEN(TRIM(H319))=0</formula>
    </cfRule>
  </conditionalFormatting>
  <conditionalFormatting sqref="H321:J321">
    <cfRule type="expression" dxfId="6293" priority="75">
      <formula>OR($H$320="Non",$H$320="Ne sais pas",$H$320="Non applicable")</formula>
    </cfRule>
  </conditionalFormatting>
  <conditionalFormatting sqref="H322:J322">
    <cfRule type="expression" dxfId="6292" priority="32">
      <formula>$H$320="Oui"</formula>
    </cfRule>
    <cfRule type="containsBlanks" dxfId="6291" priority="33">
      <formula>LEN(TRIM(H322))=0</formula>
    </cfRule>
  </conditionalFormatting>
  <conditionalFormatting sqref="H375:N375">
    <cfRule type="expression" dxfId="6290" priority="74">
      <formula>OR($H$374="Non",$H$374="Ne sais pas")</formula>
    </cfRule>
  </conditionalFormatting>
  <conditionalFormatting sqref="I6">
    <cfRule type="containsBlanks" dxfId="6289" priority="199">
      <formula>LEN(TRIM(I6))=0</formula>
    </cfRule>
    <cfRule type="expression" dxfId="6288" priority="217">
      <formula>$N$13="Ne sais pas"</formula>
    </cfRule>
    <cfRule type="expression" dxfId="6287" priority="218">
      <formula>$N$13="Non applicable"</formula>
    </cfRule>
    <cfRule type="expression" dxfId="6286" priority="219">
      <formula>$N$13="Non"</formula>
    </cfRule>
  </conditionalFormatting>
  <conditionalFormatting sqref="I10:I11">
    <cfRule type="expression" dxfId="6285" priority="144">
      <formula>$I$6="Non"</formula>
    </cfRule>
  </conditionalFormatting>
  <conditionalFormatting sqref="I10:I18">
    <cfRule type="expression" dxfId="6284" priority="145">
      <formula>$N$13="Non"</formula>
    </cfRule>
    <cfRule type="expression" dxfId="6283" priority="146">
      <formula>$N$13="Non applicable"</formula>
    </cfRule>
    <cfRule type="expression" dxfId="6282" priority="147">
      <formula>$N$13="Ne sais pas"</formula>
    </cfRule>
  </conditionalFormatting>
  <conditionalFormatting sqref="I10:I23">
    <cfRule type="expression" dxfId="6281" priority="138">
      <formula>OR($I$6="Non",$I$6="Ne sais pas")</formula>
    </cfRule>
    <cfRule type="containsBlanks" dxfId="6280" priority="220">
      <formula>LEN(TRIM(I10))=0</formula>
    </cfRule>
  </conditionalFormatting>
  <conditionalFormatting sqref="I12">
    <cfRule type="expression" dxfId="6279" priority="143">
      <formula>$I$6="No"</formula>
    </cfRule>
  </conditionalFormatting>
  <conditionalFormatting sqref="I19:I23">
    <cfRule type="expression" dxfId="6278" priority="139">
      <formula>$I$6="Non"</formula>
    </cfRule>
    <cfRule type="expression" dxfId="6277" priority="140">
      <formula>$N$13="No"</formula>
    </cfRule>
    <cfRule type="expression" dxfId="6276" priority="141">
      <formula>$N$13="Non applicable"</formula>
    </cfRule>
    <cfRule type="expression" dxfId="6275" priority="142">
      <formula>$N$13="Ne sais pas"</formula>
    </cfRule>
  </conditionalFormatting>
  <conditionalFormatting sqref="I23">
    <cfRule type="expression" dxfId="6274" priority="41">
      <formula>OR($I$22="Non",$I$22="Ne sais pas",$I$22="Non applicable")</formula>
    </cfRule>
  </conditionalFormatting>
  <conditionalFormatting sqref="I42">
    <cfRule type="containsBlanks" dxfId="6273" priority="201">
      <formula>LEN(TRIM(I42))=0</formula>
    </cfRule>
  </conditionalFormatting>
  <conditionalFormatting sqref="I47:J47">
    <cfRule type="expression" dxfId="6272" priority="1">
      <formula>$F$45="Non"</formula>
    </cfRule>
    <cfRule type="containsBlanks" dxfId="6271" priority="3">
      <formula>LEN(TRIM(I47))=0</formula>
    </cfRule>
  </conditionalFormatting>
  <conditionalFormatting sqref="J25:J28">
    <cfRule type="containsBlanks" dxfId="6270" priority="156">
      <formula>LEN(TRIM(J25))=0</formula>
    </cfRule>
  </conditionalFormatting>
  <conditionalFormatting sqref="J33">
    <cfRule type="containsBlanks" dxfId="6269" priority="212">
      <formula>LEN(TRIM(J33))=0</formula>
    </cfRule>
  </conditionalFormatting>
  <conditionalFormatting sqref="J35">
    <cfRule type="containsBlanks" dxfId="6268" priority="211">
      <formula>LEN(TRIM(J35))=0</formula>
    </cfRule>
  </conditionalFormatting>
  <conditionalFormatting sqref="J67:J70">
    <cfRule type="containsBlanks" dxfId="6267" priority="175">
      <formula>LEN(TRIM(J67))=0</formula>
    </cfRule>
  </conditionalFormatting>
  <conditionalFormatting sqref="J154:J164">
    <cfRule type="containsBlanks" dxfId="6266" priority="64">
      <formula>LEN(TRIM(J154))=0</formula>
    </cfRule>
  </conditionalFormatting>
  <conditionalFormatting sqref="J326:J327">
    <cfRule type="containsBlanks" dxfId="6265" priority="183">
      <formula>LEN(TRIM(J326))=0</formula>
    </cfRule>
  </conditionalFormatting>
  <conditionalFormatting sqref="J330">
    <cfRule type="containsBlanks" dxfId="6264" priority="174">
      <formula>LEN(TRIM(J330))=0</formula>
    </cfRule>
  </conditionalFormatting>
  <conditionalFormatting sqref="J332:J333">
    <cfRule type="containsBlanks" dxfId="6263" priority="182">
      <formula>LEN(TRIM(J332))=0</formula>
    </cfRule>
  </conditionalFormatting>
  <conditionalFormatting sqref="J336">
    <cfRule type="containsBlanks" dxfId="6262" priority="173">
      <formula>LEN(TRIM(J336))=0</formula>
    </cfRule>
  </conditionalFormatting>
  <conditionalFormatting sqref="J338:J339">
    <cfRule type="containsBlanks" dxfId="6261" priority="181">
      <formula>LEN(TRIM(J338))=0</formula>
    </cfRule>
  </conditionalFormatting>
  <conditionalFormatting sqref="J342">
    <cfRule type="containsBlanks" dxfId="6260" priority="172">
      <formula>LEN(TRIM(J342))=0</formula>
    </cfRule>
  </conditionalFormatting>
  <conditionalFormatting sqref="J344:J345">
    <cfRule type="containsBlanks" dxfId="6259" priority="180">
      <formula>LEN(TRIM(J344))=0</formula>
    </cfRule>
  </conditionalFormatting>
  <conditionalFormatting sqref="J348">
    <cfRule type="containsBlanks" dxfId="6258" priority="171">
      <formula>LEN(TRIM(J348))=0</formula>
    </cfRule>
  </conditionalFormatting>
  <conditionalFormatting sqref="J350:J351">
    <cfRule type="containsBlanks" dxfId="6257" priority="179">
      <formula>LEN(TRIM(J350))=0</formula>
    </cfRule>
  </conditionalFormatting>
  <conditionalFormatting sqref="J354">
    <cfRule type="containsBlanks" dxfId="6256" priority="165">
      <formula>LEN(TRIM(J354))=0</formula>
    </cfRule>
  </conditionalFormatting>
  <conditionalFormatting sqref="J356:J357">
    <cfRule type="containsBlanks" dxfId="6255" priority="178">
      <formula>LEN(TRIM(J356))=0</formula>
    </cfRule>
  </conditionalFormatting>
  <conditionalFormatting sqref="J360">
    <cfRule type="containsBlanks" dxfId="6254" priority="170">
      <formula>LEN(TRIM(J360))=0</formula>
    </cfRule>
  </conditionalFormatting>
  <conditionalFormatting sqref="J362:J363">
    <cfRule type="containsBlanks" dxfId="6253" priority="177">
      <formula>LEN(TRIM(J362))=0</formula>
    </cfRule>
  </conditionalFormatting>
  <conditionalFormatting sqref="J366">
    <cfRule type="containsBlanks" dxfId="6252" priority="169">
      <formula>LEN(TRIM(J366))=0</formula>
    </cfRule>
  </conditionalFormatting>
  <conditionalFormatting sqref="J368:J369">
    <cfRule type="containsBlanks" dxfId="6251" priority="176">
      <formula>LEN(TRIM(J368))=0</formula>
    </cfRule>
  </conditionalFormatting>
  <conditionalFormatting sqref="J372">
    <cfRule type="containsBlanks" dxfId="6250" priority="168">
      <formula>LEN(TRIM(J372))=0</formula>
    </cfRule>
  </conditionalFormatting>
  <conditionalFormatting sqref="J151:L151">
    <cfRule type="expression" dxfId="6249" priority="69">
      <formula>OR($G$94="Non",$G$94="Ne sais pas")</formula>
    </cfRule>
  </conditionalFormatting>
  <conditionalFormatting sqref="J152:L152">
    <cfRule type="expression" dxfId="6248" priority="67">
      <formula>OR($G$97="Non",$G$97="Ne sais pas")</formula>
    </cfRule>
  </conditionalFormatting>
  <conditionalFormatting sqref="J153:L154">
    <cfRule type="expression" dxfId="6247" priority="63">
      <formula>OR($G$100="Non",$G$100="Ne sais pas")</formula>
    </cfRule>
  </conditionalFormatting>
  <conditionalFormatting sqref="J155:L155">
    <cfRule type="expression" dxfId="6246" priority="61">
      <formula>OR($G$103="Non",$G$103="Ne sais pas")</formula>
    </cfRule>
  </conditionalFormatting>
  <conditionalFormatting sqref="J156:L156">
    <cfRule type="expression" dxfId="6245" priority="59">
      <formula>OR($G$106="Non",$G$106="Ne sais pas")</formula>
    </cfRule>
  </conditionalFormatting>
  <conditionalFormatting sqref="J157:L157">
    <cfRule type="expression" dxfId="6244" priority="57">
      <formula>OR($G$109="Non",$G$109="Ne sais pas")</formula>
    </cfRule>
  </conditionalFormatting>
  <conditionalFormatting sqref="J158:L158">
    <cfRule type="expression" dxfId="6243" priority="55">
      <formula>OR($G$112="Non",$G$112="Ne sais pas")</formula>
    </cfRule>
  </conditionalFormatting>
  <conditionalFormatting sqref="J159:L159">
    <cfRule type="expression" dxfId="6242" priority="53">
      <formula>OR($G$115="Non",$G$115="Ne sais pas")</formula>
    </cfRule>
  </conditionalFormatting>
  <conditionalFormatting sqref="J160:L160">
    <cfRule type="expression" dxfId="6241" priority="51">
      <formula>OR($G$118="Non",$G$118="Ne sais pas")</formula>
    </cfRule>
  </conditionalFormatting>
  <conditionalFormatting sqref="J161:L161">
    <cfRule type="expression" dxfId="6240" priority="49">
      <formula>OR($G$121="Non",$G$121="Ne sais pas")</formula>
    </cfRule>
  </conditionalFormatting>
  <conditionalFormatting sqref="J162:L162">
    <cfRule type="expression" dxfId="6239" priority="47">
      <formula>OR($G$124="Non",$G$124="Ne sais pas")</formula>
    </cfRule>
  </conditionalFormatting>
  <conditionalFormatting sqref="J163:L163">
    <cfRule type="expression" dxfId="6238" priority="46">
      <formula>OR($G$127="Non",$G$127="Ne sais pas")</formula>
    </cfRule>
  </conditionalFormatting>
  <conditionalFormatting sqref="J164:L164">
    <cfRule type="expression" dxfId="6237" priority="43">
      <formula>OR($G$130="Non",$G$130="Ne sais pas")</formula>
    </cfRule>
  </conditionalFormatting>
  <conditionalFormatting sqref="J139:N139">
    <cfRule type="expression" dxfId="6236" priority="109">
      <formula>OR($G$139="Non",$G$139="Ne sais pas")</formula>
    </cfRule>
  </conditionalFormatting>
  <conditionalFormatting sqref="J373:N373">
    <cfRule type="expression" dxfId="6235" priority="31">
      <formula>OR($H$373="Non",$H$373="Ne sais pas")</formula>
    </cfRule>
  </conditionalFormatting>
  <conditionalFormatting sqref="K94">
    <cfRule type="expression" dxfId="6234" priority="27">
      <formula>OR($H$84="Non",$H$84="Ne sais pas")</formula>
    </cfRule>
  </conditionalFormatting>
  <conditionalFormatting sqref="K97">
    <cfRule type="expression" dxfId="6233" priority="26">
      <formula>OR($H$84="Non",$H$84="Ne sais pas")</formula>
    </cfRule>
  </conditionalFormatting>
  <conditionalFormatting sqref="K100">
    <cfRule type="expression" dxfId="6232" priority="25">
      <formula>OR($H$84="Non",$H$84="Ne sais pas")</formula>
    </cfRule>
  </conditionalFormatting>
  <conditionalFormatting sqref="K103">
    <cfRule type="expression" dxfId="6231" priority="24">
      <formula>OR($H$84="Non",$H$84="Ne sais pas")</formula>
    </cfRule>
  </conditionalFormatting>
  <conditionalFormatting sqref="K106">
    <cfRule type="expression" dxfId="6230" priority="23">
      <formula>OR($H$84="Non",$H$84="Ne sais pas")</formula>
    </cfRule>
  </conditionalFormatting>
  <conditionalFormatting sqref="K109">
    <cfRule type="expression" dxfId="6229" priority="22">
      <formula>OR($H$84="Non",$H$84="Ne sais pas")</formula>
    </cfRule>
  </conditionalFormatting>
  <conditionalFormatting sqref="K112">
    <cfRule type="expression" dxfId="6228" priority="21">
      <formula>OR($H$84="Non",$H$84="Ne sais pas")</formula>
    </cfRule>
  </conditionalFormatting>
  <conditionalFormatting sqref="K115">
    <cfRule type="expression" dxfId="6227" priority="20">
      <formula>OR($H$84="Non",$H$84="Ne sais pas")</formula>
    </cfRule>
  </conditionalFormatting>
  <conditionalFormatting sqref="K118">
    <cfRule type="expression" dxfId="6226" priority="19">
      <formula>OR($H$84="Non",$H$84="Ne sais pas")</formula>
    </cfRule>
  </conditionalFormatting>
  <conditionalFormatting sqref="K121">
    <cfRule type="expression" dxfId="6225" priority="18">
      <formula>OR($H$84="Non",$H$84="Ne sais pas")</formula>
    </cfRule>
  </conditionalFormatting>
  <conditionalFormatting sqref="K124">
    <cfRule type="expression" dxfId="6224" priority="17">
      <formula>OR($H$84="Non",$H$84="Ne sais pas")</formula>
    </cfRule>
  </conditionalFormatting>
  <conditionalFormatting sqref="K127">
    <cfRule type="expression" dxfId="6223" priority="16">
      <formula>OR($H$84="Non",$H$84="Ne sais pas")</formula>
    </cfRule>
  </conditionalFormatting>
  <conditionalFormatting sqref="K130">
    <cfRule type="expression" dxfId="6222" priority="15">
      <formula>OR($H$84="Non",$H$84="Ne sais pas")</formula>
    </cfRule>
  </conditionalFormatting>
  <conditionalFormatting sqref="K141 F204:F214 K223 K233:K245 F248">
    <cfRule type="containsBlanks" dxfId="6221" priority="214">
      <formula>LEN(TRIM(F141))=0</formula>
    </cfRule>
  </conditionalFormatting>
  <conditionalFormatting sqref="K247">
    <cfRule type="containsBlanks" dxfId="6220" priority="205">
      <formula>LEN(TRIM(K247))=0</formula>
    </cfRule>
  </conditionalFormatting>
  <conditionalFormatting sqref="K19:N23">
    <cfRule type="expression" dxfId="6219" priority="128">
      <formula>OR($I$6="Non",$I$6="Ne sais pas")</formula>
    </cfRule>
    <cfRule type="containsBlanks" dxfId="6218" priority="221">
      <formula>LEN(TRIM(K19))=0</formula>
    </cfRule>
  </conditionalFormatting>
  <conditionalFormatting sqref="L168:L178">
    <cfRule type="expression" dxfId="6217" priority="105">
      <formula>$F$225="Don't know"</formula>
    </cfRule>
    <cfRule type="expression" dxfId="6216" priority="106">
      <formula>$F$225="Non"</formula>
    </cfRule>
    <cfRule type="containsBlanks" dxfId="6215" priority="223">
      <formula>LEN(TRIM(L168))=0</formula>
    </cfRule>
  </conditionalFormatting>
  <conditionalFormatting sqref="L192:M202">
    <cfRule type="expression" dxfId="6214" priority="101">
      <formula>$F$225="Ne sais pas"</formula>
    </cfRule>
    <cfRule type="expression" dxfId="6213" priority="102">
      <formula>$F$225="Non"</formula>
    </cfRule>
  </conditionalFormatting>
  <conditionalFormatting sqref="L10:N10">
    <cfRule type="expression" dxfId="6212" priority="137">
      <formula>OR($I$10="Non",$I$10="Ne sais pas",$I$10="Non applicable")</formula>
    </cfRule>
  </conditionalFormatting>
  <conditionalFormatting sqref="L10:N18">
    <cfRule type="expression" dxfId="6211" priority="129">
      <formula>OR($I$6="Non",$I$6="Ne sais pas")</formula>
    </cfRule>
  </conditionalFormatting>
  <conditionalFormatting sqref="L11:N11">
    <cfRule type="expression" dxfId="6210" priority="136">
      <formula>OR($I$11="Non",$I$11="Ne sais pas",$I$11="Non applicable")</formula>
    </cfRule>
  </conditionalFormatting>
  <conditionalFormatting sqref="L12:N12">
    <cfRule type="expression" dxfId="6209" priority="135">
      <formula>OR($I$12="Non",$I$12="Ne sais pas",$I$12="Non applicable")</formula>
    </cfRule>
  </conditionalFormatting>
  <conditionalFormatting sqref="L13:N14">
    <cfRule type="expression" dxfId="6208" priority="6">
      <formula>OR($I$13="Non",$I$13="Ne sais pas",$I$13="Non applicable")</formula>
    </cfRule>
  </conditionalFormatting>
  <conditionalFormatting sqref="L14:N14">
    <cfRule type="expression" dxfId="6207" priority="134">
      <formula>OR($I$14="Non",$I$14="Ne sais pas",$I$14="Non applicable")</formula>
    </cfRule>
  </conditionalFormatting>
  <conditionalFormatting sqref="L15:N15">
    <cfRule type="expression" dxfId="6206" priority="133">
      <formula>OR($I$15="Non",$I$15="Ne sais pas",$I$15="Non applicable")</formula>
    </cfRule>
  </conditionalFormatting>
  <conditionalFormatting sqref="L16:N16">
    <cfRule type="expression" dxfId="6205" priority="132">
      <formula>OR($I$16="Non",$I$16="Ne sais pas",$I$16="Non applicable")</formula>
    </cfRule>
  </conditionalFormatting>
  <conditionalFormatting sqref="L17:N17">
    <cfRule type="expression" dxfId="6204" priority="130">
      <formula>OR($I$17="Ni l'un ni l'autre",$I$17="Ne sais pas",$I$17="Non applicable")</formula>
    </cfRule>
  </conditionalFormatting>
  <conditionalFormatting sqref="L18:N18">
    <cfRule type="expression" dxfId="6203" priority="42">
      <formula>OR($I$16="No",$I$16="Don't know",$I$16="Not applicable")</formula>
    </cfRule>
    <cfRule type="expression" dxfId="6202" priority="131">
      <formula>OR($I$18="Non",$I$18="Ne sais pas",$I$18="Non applicable")</formula>
    </cfRule>
  </conditionalFormatting>
  <conditionalFormatting sqref="L192:N202">
    <cfRule type="containsBlanks" dxfId="6201" priority="224">
      <formula>LEN(TRIM(L192))=0</formula>
    </cfRule>
  </conditionalFormatting>
  <conditionalFormatting sqref="O19:O21 O31:O33 O35 O66:O70 O84 O91 O139 O145 O150:O165 O222 O230:O232 O263">
    <cfRule type="containsBlanks" dxfId="6200" priority="215">
      <formula>LEN(TRIM(O19))=0</formula>
    </cfRule>
  </conditionalFormatting>
  <conditionalFormatting sqref="O25:O28">
    <cfRule type="containsBlanks" dxfId="6199" priority="161">
      <formula>LEN(TRIM(O25))=0</formula>
    </cfRule>
  </conditionalFormatting>
  <conditionalFormatting sqref="O42">
    <cfRule type="containsBlanks" dxfId="6198" priority="203">
      <formula>LEN(TRIM(O42))=0</formula>
    </cfRule>
  </conditionalFormatting>
  <conditionalFormatting sqref="O44:O49">
    <cfRule type="containsBlanks" dxfId="6197" priority="163">
      <formula>LEN(TRIM(O44))=0</formula>
    </cfRule>
  </conditionalFormatting>
  <conditionalFormatting sqref="O52:O56">
    <cfRule type="containsBlanks" dxfId="6196" priority="150">
      <formula>LEN(TRIM(O52))=0</formula>
    </cfRule>
  </conditionalFormatting>
  <conditionalFormatting sqref="O73">
    <cfRule type="containsBlanks" dxfId="6195" priority="164">
      <formula>LEN(TRIM(O73))=0</formula>
    </cfRule>
  </conditionalFormatting>
  <conditionalFormatting sqref="O147">
    <cfRule type="containsBlanks" dxfId="6194" priority="153">
      <formula>LEN(TRIM(O147))=0</formula>
    </cfRule>
  </conditionalFormatting>
  <conditionalFormatting sqref="O167">
    <cfRule type="containsBlanks" dxfId="6193" priority="189">
      <formula>LEN(TRIM(O167))=0</formula>
    </cfRule>
  </conditionalFormatting>
  <conditionalFormatting sqref="O179:O191">
    <cfRule type="containsBlanks" dxfId="6192" priority="152">
      <formula>LEN(TRIM(O179))=0</formula>
    </cfRule>
  </conditionalFormatting>
  <conditionalFormatting sqref="O203:O215">
    <cfRule type="containsBlanks" dxfId="6191" priority="151">
      <formula>LEN(TRIM(O203))=0</formula>
    </cfRule>
  </conditionalFormatting>
  <conditionalFormatting sqref="O227:O228">
    <cfRule type="containsBlanks" dxfId="6190" priority="202">
      <formula>LEN(TRIM(O227))=0</formula>
    </cfRule>
  </conditionalFormatting>
  <conditionalFormatting sqref="O249 O256">
    <cfRule type="containsBlanks" dxfId="6189" priority="184">
      <formula>LEN(TRIM(O249))=0</formula>
    </cfRule>
  </conditionalFormatting>
  <conditionalFormatting sqref="O269:O271">
    <cfRule type="containsBlanks" dxfId="6188" priority="160">
      <formula>LEN(TRIM(O269))=0</formula>
    </cfRule>
  </conditionalFormatting>
  <conditionalFormatting sqref="O324:O374">
    <cfRule type="containsBlanks" dxfId="6187" priority="167">
      <formula>LEN(TRIM(O324))=0</formula>
    </cfRule>
  </conditionalFormatting>
  <conditionalFormatting sqref="O376">
    <cfRule type="containsBlanks" dxfId="6186" priority="162">
      <formula>LEN(TRIM(O376))=0</formula>
    </cfRule>
  </conditionalFormatting>
  <dataValidations count="101">
    <dataValidation type="list" allowBlank="1" showInputMessage="1" showErrorMessage="1" sqref="J326:K326 J332:K332 J338:K338 J344:K344 J350:K350 J356:K356 J362:K362 J368:K368" xr:uid="{64255ED4-C918-4293-B621-FA369F4A092C}">
      <formula1>"Présélectionné par l'OMS, SRA, Présélectionné par l'OMS et SRA,Aucun produit préselectionné par l'OMS ou SRA enregistré,Ne sais pas"</formula1>
    </dataValidation>
    <dataValidation type="list" allowBlank="1" showInputMessage="1" showErrorMessage="1" sqref="J330:K330 J336:K336 J342:K342 J348:K348 J360:K360 J366:K366 J372:K372 J354:K354" xr:uid="{30EB0C29-E5F6-4A20-8053-2526562710BF}">
      <formula1>"0,1,2 ou plus,Ne sais pas"</formula1>
    </dataValidation>
    <dataValidation type="list" allowBlank="1" showInputMessage="1" showErrorMessage="1" sqref="H311:J311" xr:uid="{F143CFA1-EA54-4058-82DF-0C5C774CBFD8}">
      <formula1>"Oui certifié ISO, Oui présélectioné par l'OMS, Oui certifié ISO et présélectionné par l'OMS,Ni l'un ni l'autre, Ne sais pas, Non applicable"</formula1>
    </dataValidation>
    <dataValidation type="list" allowBlank="1" showInputMessage="1" showErrorMessage="1" sqref="F253:G253" xr:uid="{0AD3F2C1-3217-4E9D-99CF-81A05AC7D839}">
      <formula1>"Oui : Mobilisation/implication communautaire importante,Oui : Une certaine mobilisation/implication communautaire,Non,Ne sais pas"</formula1>
    </dataValidation>
    <dataValidation type="list" allowBlank="1" showInputMessage="1" showErrorMessage="1" sqref="F251:G251" xr:uid="{D8BA3F52-8862-4165-B607-8E8747219A05}">
      <formula1>"Oui : Médias importants,Oui : Certains médias,Non,Ne sais pas"</formula1>
    </dataValidation>
    <dataValidation type="list" allowBlank="1" showInputMessage="1" showErrorMessage="1" sqref="G151:G164 H155:I164 H151:I153 J151:J164 K151:L153 K155:L164" xr:uid="{FE55C22F-7B87-4BC4-9FE3-78F681ECA98B}">
      <formula1>"Travailleur de santé communautaire (ou équivalent),Infirmier auxiliaire,Sage-femme infirmière auxiliaire,Infirmier,Pharmacie, Responsable médical, Médecin, Ne sais pas, Non applicable"</formula1>
    </dataValidation>
    <dataValidation type="list" allowBlank="1" showInputMessage="1" showErrorMessage="1" sqref="H144:J144" xr:uid="{CC27B9FB-2802-4C17-BCC9-48161B67D81E}">
      <formula1>"Oui un niveau élevé de mise en œuvre, Oui une certaine mise en œuvre,Mise en œuvre minimale ou inexistante, Ne sais pas, Non applicable (aucune stratégie)"</formula1>
    </dataValidation>
    <dataValidation type="list" allowBlank="1" showInputMessage="1" showErrorMessage="1" sqref="J67:J70" xr:uid="{71BA87BC-4627-42D4-B368-4AF87061CB70}">
      <formula1>"Oui, Non, Ne sais pas,Non applicable"</formula1>
    </dataValidation>
    <dataValidation type="list" allowBlank="1" showInputMessage="1" showErrorMessage="1" error="Choisissez une réponse dans la liste déroulante." prompt="Choisissez une réponse dans la liste déroulante." sqref="G68:I70" xr:uid="{ABB45884-76FE-4060-A228-9403A8F860FA}">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I17" xr:uid="{D746EB48-2556-4CEF-A367-6AB473AD8759}">
      <formula1>"Ministère des Finances, Ministère de la Planification,Les deux,Ni l'un ni l'autre,Ne sais pas, Non applicable"</formula1>
    </dataValidation>
    <dataValidation type="list" allowBlank="1" showInputMessage="1" showErrorMessage="1" sqref="F277:G277" xr:uid="{B9E7FD53-D560-4706-8FA6-FF5D28C36FDE}">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allowBlank="1" showInputMessage="1" showErrorMessage="1" sqref="G256" xr:uid="{76C260E7-A96F-4CA5-A4F8-44987D97B57B}">
      <formula1>"0 %,1 à 10 %,11 à 20 %,21 à 30 %,31 à 40 %,41 à 50 %,51 à 60 %,61 à 70 %,71 à 80 %,81 à 100 %,Ne sais pas,Non applicable"</formula1>
    </dataValidation>
    <dataValidation type="list" allowBlank="1" showInputMessage="1" showErrorMessage="1" sqref="F254:G254 H380:I380 H382:H383 I382" xr:uid="{A7B39249-915B-4D61-AEEE-AB506200240B}">
      <formula1>"Oui,Non,Ne sais pas"</formula1>
    </dataValidation>
    <dataValidation type="list" allowBlank="1" showInputMessage="1" showErrorMessage="1" sqref="F252:G252" xr:uid="{C0D46934-40E1-4BE8-918F-7885174A6B1F}">
      <formula1>"Oui : Sensibilisation/éducation intensive par téléphone, Oui : Une certaine sensibilisation/éducation par téléphone, Non, Ne sais pas"</formula1>
    </dataValidation>
    <dataValidation type="list" allowBlank="1" showInputMessage="1" showErrorMessage="1" sqref="F250:G250" xr:uid="{54B513F6-07EE-448E-9D50-0B986765A7CA}">
      <formula1>"Oui : Marketing social important,Oui : Un certain marketing social,Non,Ne sais pas"</formula1>
    </dataValidation>
    <dataValidation allowBlank="1" showInputMessage="1" showErrorMessage="1" error="Choisissez une réponse dans la liste déroulante." sqref="K19" xr:uid="{C4EC6BE4-3748-4E85-AE3F-7A7785B40534}"/>
    <dataValidation type="list" allowBlank="1" showInputMessage="1" showErrorMessage="1" sqref="F276:G276" xr:uid="{A1E18926-039E-4865-A41B-AAA0CE2F6CA8}">
      <formula1>"Oui : Tous les sites de marketing social sont inclus, Oui : Certains sites de marketing social sont inclus,Aucun, Ne sais pas, Non applicable (aucun LMIS)"</formula1>
    </dataValidation>
    <dataValidation type="list" allowBlank="1" showInputMessage="1" showErrorMessage="1" sqref="F275:G275" xr:uid="{0EAE16E6-5C54-4345-B1FA-FFCAA83452B5}">
      <formula1>"Oui : Toutes les installations des ONG sont incluses, Oui : Certaines des installations des ONG sont incluses,Aucun, Ne sais pas, Non applicable (aucun LMIS)"</formula1>
    </dataValidation>
    <dataValidation type="list" allowBlank="1" showInputMessage="1" showErrorMessage="1" sqref="F274:G274" xr:uid="{C3559C4C-1833-493B-9D50-C58902B5B5FD}">
      <formula1>"Oui : Tous les installations du secteur privé sont incluses, Oui : Certaines installations du secteur privé sont incluses,Aucun, Ne sais pas, Non applicable (aucun LMIS)"</formula1>
    </dataValidation>
    <dataValidation type="list" allowBlank="1" showInputMessage="1" showErrorMessage="1" sqref="F273:G273" xr:uid="{F4B51E7C-F881-4B46-BC17-886231278028}">
      <formula1>"Oui : Tous les installations du secteur public sont incluses, Oui : Certaines installations du secteur public sont incluses,Aucun, Ne sais pas, Non applicable (aucun LMIS)"</formula1>
    </dataValidation>
    <dataValidation type="list" allowBlank="1" showInputMessage="1" showErrorMessage="1" sqref="H376:I376" xr:uid="{BE56826F-8210-43CA-99F7-5D29C7A7EC31}">
      <formula1>"Oui (plan PSE avec composant FP/RH),Aucun plan PSE commencé/élaboré,Oui plan PSE mais aucun composant FP/RH,Ne sais pas"</formula1>
    </dataValidation>
    <dataValidation type="list" allowBlank="1" showInputMessage="1" showErrorMessage="1" sqref="H319:J319" xr:uid="{77A7FF32-64C6-4DD4-AE90-064C883FF62A}">
      <formula1>"0 à 25 %,26 à 50 %,51 à 75 %,76 à 100 %, Ne sais pas, Non applicable"</formula1>
    </dataValidation>
    <dataValidation type="list" allowBlank="1" showInputMessage="1" showErrorMessage="1" sqref="H309:J309 F73:F75 H217:J220" xr:uid="{29272513-A1A4-4C5B-B156-63CA64623E29}">
      <formula1>"Oui,Non,Ne sais pas,Non applicable"</formula1>
    </dataValidation>
    <dataValidation type="list" allowBlank="1" showInputMessage="1" showErrorMessage="1" sqref="H315:J315" xr:uid="{F38FEDBF-20E6-48D1-BFFD-F486EABDB560}">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7:J317" xr:uid="{0C35CB7D-E35D-4A20-8BCA-2DB2572C5BF0}">
      <formula1>"0,1,2 à 3,Plus de 3, Ne sais pas"</formula1>
    </dataValidation>
    <dataValidation type="list" allowBlank="1" showInputMessage="1" showErrorMessage="1" sqref="J363 J369 J333 J339 J345 J351 J357 J327" xr:uid="{3CD8850E-5AB3-4FA6-9F5F-DF05B67EAA92}">
      <formula1>"0,1,2 à 3,Plus de 3,Ne sais pas"</formula1>
    </dataValidation>
    <dataValidation type="list" allowBlank="1" showInputMessage="1" showErrorMessage="1" sqref="H309" xr:uid="{D97D8D2A-94EF-4A8F-835C-5E1E4A314802}">
      <formula1>"Oui,Non,Ne sais pas, Non applicable"</formula1>
    </dataValidation>
    <dataValidation type="list" allowBlank="1" showInputMessage="1" showErrorMessage="1" sqref="H308:J308" xr:uid="{644ED0D0-3C96-4F8E-AEEF-01369D5AA51C}">
      <formula1>"Moins de 6 mois, De 6 mois à moins d'1 an, D'1 an à 18 mois, Plus de 18 mois,Ne sais pas, Non applicable"</formula1>
    </dataValidation>
    <dataValidation type="list" allowBlank="1" showInputMessage="1" showErrorMessage="1" error="Choisissez une réponse dans la liste déroulante." sqref="I19:I20" xr:uid="{98A4649F-F5D7-4127-B98D-2D9E2445BA84}">
      <formula1>"Oui, Non, Ne sais pas, Non applicable"</formula1>
    </dataValidation>
    <dataValidation type="list" allowBlank="1" showInputMessage="1" showErrorMessage="1" sqref="H312:J313" xr:uid="{2FEC1694-16D3-46B4-96F8-772560477246}">
      <formula1>"La plupart ont été testés, Certains ont été testés, Aucun n'a été testé, Ne sais pas, Non applicable"</formula1>
    </dataValidation>
    <dataValidation type="list" allowBlank="1" showInputMessage="1" showErrorMessage="1" sqref="H165 J165:L165" xr:uid="{77BFACFB-A66D-491A-BF86-1DCF051DDDC6}">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52:F56" xr:uid="{3037A5DE-9D77-4956-83EF-3BC8C047F374}">
      <formula1>"En nature, Argent liquide, Ne sais pas, Non applicable"</formula1>
    </dataValidation>
    <dataValidation type="list" allowBlank="1" showInputMessage="1" showErrorMessage="1" sqref="F168:F178 I6 I42 F192:F202 K233:K245 H373:H374 G139 H147:J147 H145:J145 J33 F263 F180:F190 F204:F214 H215:J215 G269 H84 G125:J126 J35 F45 F47 G131:J132 G95:J96 G128:J129 G98:J99 G101:J102 G104:J105 G107:J108 G110:J111 G113:J114 G116:J117 G119:J120 G122:J123 G135:J136" xr:uid="{4F3D460E-962A-4AB0-8912-EBC81393D11E}">
      <formula1>"Oui, Non, Ne sais pas"</formula1>
    </dataValidation>
    <dataValidation type="list" allowBlank="1" showInputMessage="1" showErrorMessage="1" sqref="H31:J31" xr:uid="{606E8329-A203-4FD8-9B12-5EF4EB07A601}">
      <formula1>"Une fois par an, Deux fois par an, Une fois par trimestre, Une fois par mois, Autre, Ne sais pas"</formula1>
    </dataValidation>
    <dataValidation type="list" allowBlank="1" showInputMessage="1" showErrorMessage="1" sqref="J25 H25" xr:uid="{16897C46-66D5-4A35-9076-F2CFFA0800FE}">
      <formula1>"Janvier, Février, Mars, Avril, Mai, Juin, Juillet, Août, Septembre, Octobre, Novembre, Décembre"</formula1>
    </dataValidation>
    <dataValidation type="list" allowBlank="1" showInputMessage="1" showErrorMessage="1" error="Choisissez une réponse dans la liste déroulante." sqref="I21" xr:uid="{A80915FE-9C60-43DC-A8FD-E0CDED3B78C1}">
      <formula1>"0 fois, 1 fois, 2 à 3 fois, 4 fois ou plus, Ne sais pas"</formula1>
    </dataValidation>
    <dataValidation type="list" allowBlank="1" showInputMessage="1" showErrorMessage="1" sqref="F264:F267 H318 L168:L178 H310 H223:H225 H230 H227 I22:I23 F77:G80 H320 H143:J143 I18 H322 H314 F258 M168:N168 I10:I16 H305:H306 F260:F262 L192:N202" xr:uid="{78635DBD-02E7-4C47-BB01-25AE3E8A9512}">
      <formula1>"Oui, Non, Ne sais pas, Non applicable"</formula1>
    </dataValidation>
    <dataValidation type="list" allowBlank="1" showInputMessage="1" showErrorMessage="1" sqref="G271" xr:uid="{0052B713-F745-456C-A6C9-9A71AB51DEE3}">
      <formula1>"Oui, Non, Ne sais pas, Non applicable (aucun LMIS)"</formula1>
    </dataValidation>
    <dataValidation type="list" allowBlank="1" showInputMessage="1" showErrorMessage="1" sqref="H26 J26" xr:uid="{CF40D67F-13A2-4093-AA73-5B53523E1195}">
      <formula1>"2017,2018,2019,2020,2021,2022,2023"</formula1>
    </dataValidation>
    <dataValidation type="list" allowBlank="1" showInputMessage="1" showErrorMessage="1" sqref="M52:M56 M45 M47" xr:uid="{8EC29401-CB6A-4385-9935-55ABB53EF624}">
      <formula1>"Achat/B.P. date,Date d'expédition,Date de livraison,Autre,Inconnu,Non applicable"</formula1>
    </dataValidation>
    <dataValidation type="list" allowBlank="1" showInputMessage="1" showErrorMessage="1" sqref="F257" xr:uid="{7253C26E-A61A-4913-A5D3-9D7638CDA851}">
      <formula1>"Oui, Non"</formula1>
    </dataValidation>
    <dataValidation type="list" allowBlank="1" showInputMessage="1" showErrorMessage="1" sqref="P28 P270:P271" xr:uid="{63206D21-3964-4B6C-B9F6-DC9F5D454C8F}">
      <formula1>#REF!</formula1>
    </dataValidation>
    <dataValidation type="list" allowBlank="1" showInputMessage="1" showErrorMessage="1" sqref="H377:I377" xr:uid="{D52DD2BD-FA32-486E-9D2A-64C44BCA0E26}">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H385:I385" xr:uid="{A0F516F1-FF9E-4202-A0E5-F8929FFA39E7}">
      <formula1>"Totalité ou majorité de la ligne budgétaire transférée à la réponse COVID, Une partie du budget a été transférée, Aucune partie du budget n'a été transférée (c'est-à-dire aucun impact), Inconnu, Non applicable"</formula1>
    </dataValidation>
    <dataValidation type="list" allowBlank="1" showInputMessage="1" showErrorMessage="1" sqref="H386:I386" xr:uid="{763AEF10-0AE0-4D0D-90CB-D90211B7E271}">
      <formula1>"Impact élevé, Impact moyen, Impact faible, Aucun impact, Inconnu"</formula1>
    </dataValidation>
    <dataValidation type="decimal" allowBlank="1" showInputMessage="1" showErrorMessage="1" error="Entrez une valeur numérique ici uniquement (en USD)." sqref="J27" xr:uid="{3B35218B-2449-4186-8112-6E5BCC708EB0}">
      <formula1>0</formula1>
      <formula2>100000000</formula2>
    </dataValidation>
    <dataValidation type="decimal" allowBlank="1" showInputMessage="1" showErrorMessage="1" error="Entrez une valeur numérique ici seulement (en USD)." sqref="I86:J86" xr:uid="{23C6FB02-0CAD-4159-8BCE-E8AADFB09B50}">
      <formula1>0</formula1>
      <formula2>100000000</formula2>
    </dataValidation>
    <dataValidation type="decimal" allowBlank="1" showInputMessage="1" showErrorMessage="1" error="Entrez une quantité numérique ici seulement." sqref="K45:L45 K47:L47 K52:L56" xr:uid="{E2D9D700-625D-454E-AD62-8A742B9E6467}">
      <formula1>0</formula1>
      <formula2>1000000000</formula2>
    </dataValidation>
    <dataValidation type="custom" allowBlank="1" showInputMessage="1" showErrorMessage="1" error="Ce nombre doit être supérieur ou égal au nombre d'observations de rupture de stock (Colonne H)." sqref="I294:I295 I298 I284 I281 I290 I292 I286:I287" xr:uid="{25FFC049-2E48-48BE-ABE8-50222698BAF1}">
      <formula1>I281&gt;=H281</formula1>
    </dataValidation>
    <dataValidation type="custom" operator="lessThanOrEqual" allowBlank="1" showInputMessage="1" showErrorMessage="1" error="Ce nombre ne peut pas dépasser le nombre total d'observations du statut des stocks (colonne I)." sqref="I293 I282:I283 K297:L299 H298:H299 K281:L284 H288:I288 K290:L295 K286:L288 H290:H295 H281:H284 H286:H287 H297:I297" xr:uid="{F06B35CD-E8D0-4E78-A04F-E4A8F02EC59D}">
      <formula1>H281&lt;=I281</formula1>
    </dataValidation>
    <dataValidation type="list" allowBlank="1" showInputMessage="1" showErrorMessage="1" sqref="H304:J304" xr:uid="{00E74674-55E5-4438-8A29-C0A2513D7399}">
      <formula1>"Oui, Non, Ne sais pas, Non applicable (pas d'ANRP)"</formula1>
    </dataValidation>
    <dataValidation type="list" allowBlank="1" showInputMessage="1" showErrorMessage="1" sqref="H29:J29" xr:uid="{AF1B4F1B-4EC6-49DF-B46B-271D39C6211C}">
      <formula1>"Gouvernement - Niveau central, Gouvernement - Niveau infranational, Gouvernement des États-Unis (USG), UNFPA, Autres bailleurs de fonds, Autre, Ne sais pas"</formula1>
    </dataValidation>
    <dataValidation type="list" allowBlank="1" showInputMessage="1" showErrorMessage="1" sqref="H388:I391" xr:uid="{749D8CD0-FA82-4ABB-9709-5C15A4D4ACFA}">
      <formula1>"Maintien, Augmentation, Intégration, Réduction, Élimination, Ne sais pas,Non applicable"</formula1>
    </dataValidation>
    <dataValidation allowBlank="1" showInputMessage="1" showErrorMessage="1" error="Entrez une valeur numérique ici seulement (en USD)." sqref="G52:H56 G45:H45 G47:H47 G38:G40" xr:uid="{81E7738F-2C42-4133-9F0E-5703EE1D41AA}"/>
    <dataValidation type="list" allowBlank="1" showInputMessage="1" showErrorMessage="1" sqref="H384:I384" xr:uid="{8E0BD2AC-11DC-49BE-99A7-C57F4039C2ED}">
      <formula1>"Aucun impact, Réunions moins fréquentes, Réunions impossibles, Ne sais pas, Non applicable (pas de comité)"</formula1>
    </dataValidation>
    <dataValidation operator="lessThanOrEqual" allowBlank="1" showInputMessage="1" showErrorMessage="1" error="Ce nombre ne peut pas dépasser le nombre total d'observations du statut des stocks (colonne I)." sqref="I291 I299" xr:uid="{7E4B4AF4-0C74-450E-B128-27292C58E9EA}"/>
    <dataValidation allowBlank="1" showInputMessage="1" showErrorMessage="1" error="Entrez une valeur numérique ici uniquement (en USD)." sqref="H231:J231" xr:uid="{AC0F1C64-A56C-404A-A8C5-76B186E5755A}"/>
    <dataValidation type="list" allowBlank="1" showInputMessage="1" showErrorMessage="1" sqref="O19" xr:uid="{F318F630-F0DA-4250-8385-6E24FEF149C3}">
      <formula1>$C$3:$C$5</formula1>
    </dataValidation>
    <dataValidation type="list" allowBlank="1" showInputMessage="1" showErrorMessage="1" sqref="O20" xr:uid="{404FC180-27A4-4592-97ED-F32656ECDA6A}">
      <formula1>$D$3:$D$4</formula1>
    </dataValidation>
    <dataValidation type="list" allowBlank="1" showInputMessage="1" showErrorMessage="1" sqref="O21:O23" xr:uid="{E2013E53-1895-46D0-8538-3A11CDB2450E}">
      <formula1>$E$3:$E$4</formula1>
    </dataValidation>
    <dataValidation type="list" allowBlank="1" showInputMessage="1" showErrorMessage="1" sqref="O25:O26" xr:uid="{AD07EC04-DB41-453E-A70D-84BB5A62ABC8}">
      <formula1>$F$3:$F$6</formula1>
    </dataValidation>
    <dataValidation type="list" allowBlank="1" showInputMessage="1" showErrorMessage="1" sqref="O31:O32" xr:uid="{5EE2E6DA-27A6-4541-A861-50B1B11E1246}">
      <formula1>$H$3:$H$4</formula1>
    </dataValidation>
    <dataValidation type="list" allowBlank="1" showInputMessage="1" showErrorMessage="1" sqref="O33" xr:uid="{C220670A-D5D0-4ED0-9A23-0F314935A9E4}">
      <formula1>$I$3:$I$4</formula1>
    </dataValidation>
    <dataValidation type="list" allowBlank="1" showInputMessage="1" showErrorMessage="1" sqref="O35 O42" xr:uid="{20743142-97CE-4F97-803B-E0CEC5453DC2}">
      <formula1>$J$3:$J$7</formula1>
    </dataValidation>
    <dataValidation type="list" allowBlank="1" showInputMessage="1" showErrorMessage="1" sqref="O44:O49" xr:uid="{0E329FC8-8529-49DF-98A6-A3DACAB8D56C}">
      <formula1>$K$3:$K$7</formula1>
    </dataValidation>
    <dataValidation type="list" allowBlank="1" showInputMessage="1" showErrorMessage="1" sqref="O52" xr:uid="{B5473B9B-8165-4ACE-9D05-EB666C38955C}">
      <formula1>$L$3:$L$4</formula1>
    </dataValidation>
    <dataValidation type="list" allowBlank="1" showInputMessage="1" showErrorMessage="1" sqref="O53" xr:uid="{DB983395-7F43-4A6C-B949-D166AD655C58}">
      <formula1>$M$3:$M$4</formula1>
    </dataValidation>
    <dataValidation type="list" allowBlank="1" showInputMessage="1" showErrorMessage="1" sqref="O54" xr:uid="{B3BCACC1-046C-4BB1-A828-529C2A98663F}">
      <formula1>$N$3:$N$4</formula1>
    </dataValidation>
    <dataValidation type="list" allowBlank="1" showInputMessage="1" showErrorMessage="1" sqref="O55:O56" xr:uid="{C3523355-605D-4E58-B5BF-4994EAAA618A}">
      <formula1>$O$3:$O$4</formula1>
    </dataValidation>
    <dataValidation type="list" allowBlank="1" showInputMessage="1" showErrorMessage="1" sqref="O73:O81 O66:O71" xr:uid="{5553E08A-F637-4DF6-BFCA-4643DF385BB2}">
      <formula1>$P$3:$P$7</formula1>
    </dataValidation>
    <dataValidation type="list" allowBlank="1" showInputMessage="1" showErrorMessage="1" sqref="O84" xr:uid="{37782B2D-305D-4ADE-B095-5A2F84856FAD}">
      <formula1>$Q$3:$Q$6</formula1>
    </dataValidation>
    <dataValidation type="list" allowBlank="1" showInputMessage="1" showErrorMessage="1" sqref="O91" xr:uid="{C263E57A-004F-4C10-A2F4-D126946BCE6A}">
      <formula1>$R$3:$R$8</formula1>
    </dataValidation>
    <dataValidation type="list" allowBlank="1" showInputMessage="1" showErrorMessage="1" sqref="O139" xr:uid="{63315C5A-9D32-420E-A82F-81B91B6CD8CA}">
      <formula1>$S$3:$S$4</formula1>
    </dataValidation>
    <dataValidation type="list" allowBlank="1" showInputMessage="1" showErrorMessage="1" sqref="O145:O148" xr:uid="{6A4A11ED-2A7F-423A-9665-B061BE4E9043}">
      <formula1>$T$3:$T$8</formula1>
    </dataValidation>
    <dataValidation type="list" allowBlank="1" showInputMessage="1" showErrorMessage="1" sqref="O150:O165" xr:uid="{9E6858B1-BCB0-4E95-BCA2-EFD93D5151BB}">
      <formula1>$U$3:$U$5</formula1>
    </dataValidation>
    <dataValidation type="list" allowBlank="1" showInputMessage="1" showErrorMessage="1" sqref="O167:O178 O191:O202" xr:uid="{DDEBFFF5-EB61-4B0E-B1A3-8AAF126AED72}">
      <formula1>$V$3:$V$8</formula1>
    </dataValidation>
    <dataValidation type="list" allowBlank="1" showInputMessage="1" showErrorMessage="1" sqref="O179:O190 O203:O214" xr:uid="{27F67C17-4F00-4613-8002-2C41F72C118F}">
      <formula1>$W$3:$W$6</formula1>
    </dataValidation>
    <dataValidation type="list" allowBlank="1" showInputMessage="1" showErrorMessage="1" sqref="O215:O221" xr:uid="{BB1750C8-A76B-4FCA-8EB4-E115B0CF54F9}">
      <formula1>$X$3:$X$4</formula1>
    </dataValidation>
    <dataValidation type="list" allowBlank="1" showInputMessage="1" showErrorMessage="1" sqref="O222:O226" xr:uid="{7CE71511-3649-4CCC-9EEC-87FB7EAFD44C}">
      <formula1>$Y$3:$Y$6</formula1>
    </dataValidation>
    <dataValidation type="list" allowBlank="1" showInputMessage="1" showErrorMessage="1" sqref="O227:O228" xr:uid="{084DEB48-85A9-4497-9191-CA91B6130BE6}">
      <formula1>$Z$3:$Z$5</formula1>
    </dataValidation>
    <dataValidation type="list" allowBlank="1" showInputMessage="1" showErrorMessage="1" sqref="O230:O231" xr:uid="{0FCA7CCC-BFAF-468A-B059-19384779E488}">
      <formula1>$AA$3:$AA$4</formula1>
    </dataValidation>
    <dataValidation type="list" allowBlank="1" showInputMessage="1" showErrorMessage="1" sqref="O232:O248" xr:uid="{2BE01B8E-149E-4EB1-AF40-3FAD4B7FC13F}">
      <formula1>$AB$3:$AB$4</formula1>
    </dataValidation>
    <dataValidation type="list" allowBlank="1" showInputMessage="1" showErrorMessage="1" sqref="O249:O255" xr:uid="{76BC3CC5-7E7B-4340-A42E-C92542FF9A98}">
      <formula1>$AC$3:$AC$7</formula1>
    </dataValidation>
    <dataValidation type="list" allowBlank="1" showInputMessage="1" showErrorMessage="1" sqref="O256" xr:uid="{5985C033-45DC-45E8-9D4D-54997994E045}">
      <formula1>$AD$3:$AD$5</formula1>
    </dataValidation>
    <dataValidation type="list" allowBlank="1" showInputMessage="1" showErrorMessage="1" sqref="O263:O267" xr:uid="{C108492D-CEBD-4648-9416-9CA874CBC1FD}">
      <formula1>$AF$3:$AF$4</formula1>
    </dataValidation>
    <dataValidation type="list" allowBlank="1" showInputMessage="1" showErrorMessage="1" sqref="O269:O277" xr:uid="{F564E98A-276A-48DA-8868-EC9C4A0DA4DC}">
      <formula1>$AG$3:$AG$4</formula1>
    </dataValidation>
    <dataValidation type="list" allowBlank="1" showInputMessage="1" showErrorMessage="1" sqref="O279" xr:uid="{491538A3-40AE-45A9-9218-4F25F24EFEE4}">
      <formula1>$AH$3:$AH$7</formula1>
    </dataValidation>
    <dataValidation type="list" allowBlank="1" showInputMessage="1" showErrorMessage="1" sqref="O304" xr:uid="{624019B8-01EF-46CB-9B5C-B8D1A178444C}">
      <formula1>$AJ$3:$AJ$4</formula1>
    </dataValidation>
    <dataValidation type="list" allowBlank="1" showInputMessage="1" showErrorMessage="1" sqref="O305:O309" xr:uid="{1AA8C4B5-968B-4288-87F8-C8B5677CA396}">
      <formula1>$AK$3:$AK$4</formula1>
    </dataValidation>
    <dataValidation type="list" allowBlank="1" showInputMessage="1" showErrorMessage="1" sqref="O310:O313" xr:uid="{0FABBC2C-6016-40CC-9388-656691FF526B}">
      <formula1>$AL$3:$AL$5</formula1>
    </dataValidation>
    <dataValidation type="list" allowBlank="1" showInputMessage="1" showErrorMessage="1" sqref="O314:O315" xr:uid="{6284CF7E-6846-46EE-B62F-7B6456C0869C}">
      <formula1>$AM$3:$AM$4</formula1>
    </dataValidation>
    <dataValidation type="list" allowBlank="1" showInputMessage="1" showErrorMessage="1" sqref="O317:O322" xr:uid="{37793D21-F6AA-4F33-893F-86C060854C17}">
      <formula1>$AN$3:$AN$5</formula1>
    </dataValidation>
    <dataValidation type="list" allowBlank="1" showInputMessage="1" showErrorMessage="1" sqref="O324:O372" xr:uid="{0EEE634D-F3CB-4941-89EF-89F19A77A59F}">
      <formula1>$AO$3:$AO$4</formula1>
    </dataValidation>
    <dataValidation type="list" allowBlank="1" showInputMessage="1" showErrorMessage="1" sqref="O373" xr:uid="{F91BD2FD-B2F9-4426-A663-28137A34D95B}">
      <formula1>$AP$3:$AP$4</formula1>
    </dataValidation>
    <dataValidation type="list" allowBlank="1" showInputMessage="1" showErrorMessage="1" sqref="O374:O375" xr:uid="{7F7B4385-41E4-4BDE-BDBB-AD5F2D195453}">
      <formula1>$AQ$3:$AQ$5</formula1>
    </dataValidation>
    <dataValidation type="list" allowBlank="1" showInputMessage="1" showErrorMessage="1" sqref="O376" xr:uid="{16726C0D-01BD-41A7-933C-99F9ED5CFFEA}">
      <formula1>$AR$3:$AR$4</formula1>
    </dataValidation>
    <dataValidation type="list" allowBlank="1" showInputMessage="1" showErrorMessage="1" sqref="O6" xr:uid="{115C5966-872B-408F-A6D3-62C99728285C}">
      <formula1>$B$3:$B$5</formula1>
    </dataValidation>
    <dataValidation type="list" allowBlank="1" showInputMessage="1" showErrorMessage="1" sqref="O282:O284" xr:uid="{9D1D05E6-5BDD-4E91-A6C1-8E40A49CD945}">
      <formula1>$AI$3:$AI$8</formula1>
    </dataValidation>
    <dataValidation type="list" allowBlank="1" showInputMessage="1" showErrorMessage="1" sqref="O27:O30" xr:uid="{75DD9AF0-2B12-4CE3-9732-82F0CE7EA3A3}">
      <formula1>$G$3:$G$6</formula1>
    </dataValidation>
    <dataValidation type="list" allowBlank="1" showInputMessage="1" showErrorMessage="1" sqref="O257:O262" xr:uid="{249433D7-CF49-45C7-8636-CF731D0E6603}">
      <formula1>$AE$3:$AE$5</formula1>
    </dataValidation>
    <dataValidation type="list" allowBlank="1" showInputMessage="1" showErrorMessage="1" sqref="E3" xr:uid="{A48F53EC-F25A-4DDE-9874-B2762594983F}">
      <formula1>$A$3:$A$133</formula1>
    </dataValidation>
  </dataValidations>
  <hyperlinks>
    <hyperlink ref="G3:O3" location="'All Country Summary (2023)'!A1" display="Go to summary page" xr:uid="{E8CFE264-2C5B-44BD-84B2-72D43EF3337D}"/>
  </hyperlinks>
  <pageMargins left="0.25" right="0.25" top="0.75" bottom="0.75" header="0.3" footer="0.3"/>
  <pageSetup paperSize="141" scale="75"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605BB-034C-42B5-9DBF-17159AA29534}">
  <sheetPr>
    <tabColor rgb="FF339933"/>
  </sheetPr>
  <dimension ref="A1:Q391"/>
  <sheetViews>
    <sheetView showGridLines="0" zoomScaleNormal="100" workbookViewId="0">
      <selection activeCell="L12" sqref="L12:N12"/>
    </sheetView>
  </sheetViews>
  <sheetFormatPr defaultColWidth="9.140625" defaultRowHeight="14.45"/>
  <cols>
    <col min="1" max="1" width="2.140625" customWidth="1"/>
    <col min="3" max="3" width="3.42578125" customWidth="1"/>
    <col min="4" max="4" width="16.140625" customWidth="1"/>
    <col min="5" max="5" width="61" customWidth="1"/>
    <col min="6" max="6" width="18.140625" customWidth="1"/>
    <col min="7" max="7" width="28" customWidth="1"/>
    <col min="8" max="11" width="24.85546875" customWidth="1"/>
    <col min="12" max="12" width="17.140625" customWidth="1"/>
    <col min="13" max="13" width="17.42578125" customWidth="1"/>
    <col min="14" max="14" width="19.42578125" customWidth="1"/>
    <col min="15" max="15" width="60.42578125" customWidth="1"/>
    <col min="16" max="16" width="56.5703125" customWidth="1"/>
  </cols>
  <sheetData>
    <row r="1" spans="2:16" ht="60.75" customHeight="1">
      <c r="F1" s="2128"/>
      <c r="G1" s="2128"/>
      <c r="H1" s="2128"/>
      <c r="I1" s="2128"/>
      <c r="J1" s="2128"/>
      <c r="K1" s="2128"/>
      <c r="L1" s="2128"/>
      <c r="M1" s="2128"/>
      <c r="N1" s="2128"/>
    </row>
    <row r="2" spans="2:16" ht="56.25" customHeight="1">
      <c r="B2" s="2129" t="s">
        <v>2761</v>
      </c>
      <c r="C2" s="2129"/>
      <c r="D2" s="2129"/>
      <c r="E2" s="2129"/>
      <c r="F2" s="2129"/>
      <c r="G2" s="2129"/>
      <c r="H2" s="2129"/>
      <c r="I2" s="179"/>
      <c r="J2" s="179"/>
      <c r="K2" s="180"/>
      <c r="L2" s="180"/>
      <c r="M2" s="180"/>
      <c r="N2" s="181"/>
    </row>
    <row r="3" spans="2:16" ht="39.75" customHeight="1">
      <c r="B3" s="173"/>
      <c r="C3" s="174"/>
      <c r="D3" s="175" t="s">
        <v>2762</v>
      </c>
      <c r="E3" s="176" t="s">
        <v>2763</v>
      </c>
      <c r="F3" s="177" t="s">
        <v>2764</v>
      </c>
      <c r="G3" s="2130" t="s">
        <v>830</v>
      </c>
      <c r="H3" s="2130"/>
      <c r="I3" s="2130"/>
      <c r="J3" s="2130"/>
      <c r="K3" s="2130"/>
      <c r="L3" s="2130"/>
      <c r="M3" s="2130"/>
      <c r="N3" s="2130"/>
      <c r="O3" s="2130"/>
    </row>
    <row r="4" spans="2:16" ht="39" customHeight="1">
      <c r="B4" s="1402" t="s">
        <v>2765</v>
      </c>
      <c r="C4" s="1402"/>
      <c r="D4" s="1402"/>
      <c r="E4" s="1402"/>
      <c r="F4" s="1402"/>
      <c r="G4" s="1402"/>
      <c r="H4" s="1402"/>
      <c r="I4" s="1402"/>
      <c r="J4" s="1402"/>
      <c r="K4" s="1402"/>
      <c r="L4" s="1402"/>
      <c r="M4" s="1402"/>
      <c r="N4" s="1402"/>
    </row>
    <row r="5" spans="2:16" ht="23.25" customHeight="1">
      <c r="B5" s="1416" t="s">
        <v>2766</v>
      </c>
      <c r="C5" s="1417"/>
      <c r="D5" s="1417"/>
      <c r="E5" s="1417"/>
      <c r="F5" s="1417"/>
      <c r="G5" s="1417"/>
      <c r="H5" s="1417"/>
      <c r="I5" s="1417"/>
      <c r="J5" s="1417"/>
      <c r="K5" s="1417"/>
      <c r="L5" s="1417"/>
      <c r="M5" s="1417"/>
      <c r="N5" s="1417"/>
      <c r="O5" s="1417"/>
      <c r="P5" s="1418"/>
    </row>
    <row r="6" spans="2:16" s="172" customFormat="1" ht="72" customHeight="1">
      <c r="B6" s="182" t="s">
        <v>1383</v>
      </c>
      <c r="C6" s="1419" t="s">
        <v>2767</v>
      </c>
      <c r="D6" s="1419"/>
      <c r="E6" s="1419"/>
      <c r="F6" s="1419"/>
      <c r="G6" s="1419"/>
      <c r="H6" s="1420"/>
      <c r="I6" s="183" t="s">
        <v>2768</v>
      </c>
      <c r="J6" s="184" t="s">
        <v>2769</v>
      </c>
      <c r="K6" s="1663" t="s">
        <v>2770</v>
      </c>
      <c r="L6" s="1664"/>
      <c r="M6" s="1664"/>
      <c r="N6" s="1665"/>
      <c r="O6" s="1424" t="s">
        <v>2771</v>
      </c>
      <c r="P6" s="3167"/>
    </row>
    <row r="7" spans="2:16" s="172" customFormat="1" ht="22.5" customHeight="1">
      <c r="B7" s="1427" t="s">
        <v>2772</v>
      </c>
      <c r="C7" s="1428"/>
      <c r="D7" s="1428"/>
      <c r="E7" s="1428"/>
      <c r="F7" s="1428"/>
      <c r="G7" s="1428"/>
      <c r="H7" s="1428"/>
      <c r="I7" s="1428"/>
      <c r="J7" s="1428"/>
      <c r="K7" s="1428"/>
      <c r="L7" s="1428"/>
      <c r="M7" s="1428"/>
      <c r="N7" s="1429"/>
      <c r="O7" s="1425"/>
      <c r="P7" s="3168"/>
    </row>
    <row r="8" spans="2:16" s="172" customFormat="1" ht="21.75" customHeight="1">
      <c r="B8" s="189" t="s">
        <v>394</v>
      </c>
      <c r="C8" s="1414" t="s">
        <v>2773</v>
      </c>
      <c r="D8" s="1414"/>
      <c r="E8" s="1415"/>
      <c r="F8" s="1430" t="s">
        <v>2774</v>
      </c>
      <c r="G8" s="1431"/>
      <c r="H8" s="1431"/>
      <c r="I8" s="1431"/>
      <c r="J8" s="1431"/>
      <c r="K8" s="1431"/>
      <c r="L8" s="1431"/>
      <c r="M8" s="1431"/>
      <c r="N8" s="1431"/>
      <c r="O8" s="1425"/>
      <c r="P8" s="3168"/>
    </row>
    <row r="9" spans="2:16" s="172" customFormat="1" ht="29.25" customHeight="1">
      <c r="B9" s="191" t="s">
        <v>396</v>
      </c>
      <c r="C9" s="1414" t="s">
        <v>2775</v>
      </c>
      <c r="D9" s="1414"/>
      <c r="E9" s="1414"/>
      <c r="F9" s="1414"/>
      <c r="G9" s="1414"/>
      <c r="H9" s="1415"/>
      <c r="I9" s="192" t="s">
        <v>2776</v>
      </c>
      <c r="J9" s="193"/>
      <c r="K9" s="193"/>
      <c r="L9" s="193"/>
      <c r="M9" s="193"/>
      <c r="N9" s="194"/>
      <c r="O9" s="1425"/>
      <c r="P9" s="3168"/>
    </row>
    <row r="10" spans="2:16" s="172" customFormat="1" ht="32.25" customHeight="1">
      <c r="B10" s="195" t="s">
        <v>394</v>
      </c>
      <c r="C10" s="1414" t="s">
        <v>2777</v>
      </c>
      <c r="D10" s="1414"/>
      <c r="E10" s="1414"/>
      <c r="F10" s="1414"/>
      <c r="G10" s="1414"/>
      <c r="H10" s="1415"/>
      <c r="I10" s="203" t="s">
        <v>54</v>
      </c>
      <c r="J10" s="3165" t="s">
        <v>2778</v>
      </c>
      <c r="K10" s="3166"/>
      <c r="L10" s="1411"/>
      <c r="M10" s="1412"/>
      <c r="N10" s="1413"/>
      <c r="O10" s="1425"/>
      <c r="P10" s="3168"/>
    </row>
    <row r="11" spans="2:16" s="172" customFormat="1" ht="32.25" customHeight="1">
      <c r="B11" s="198" t="s">
        <v>401</v>
      </c>
      <c r="C11" s="1414" t="s">
        <v>2779</v>
      </c>
      <c r="D11" s="1414"/>
      <c r="E11" s="1414"/>
      <c r="F11" s="1414"/>
      <c r="G11" s="1414"/>
      <c r="H11" s="1415"/>
      <c r="I11" s="203" t="s">
        <v>54</v>
      </c>
      <c r="J11" s="3165" t="s">
        <v>2778</v>
      </c>
      <c r="K11" s="3166"/>
      <c r="L11" s="3170"/>
      <c r="M11" s="3171"/>
      <c r="N11" s="3172"/>
      <c r="O11" s="1425"/>
      <c r="P11" s="3168"/>
    </row>
    <row r="12" spans="2:16" s="172" customFormat="1" ht="32.25" customHeight="1">
      <c r="B12" s="198" t="s">
        <v>403</v>
      </c>
      <c r="C12" s="1414" t="s">
        <v>2780</v>
      </c>
      <c r="D12" s="1414"/>
      <c r="E12" s="1414"/>
      <c r="F12" s="1414"/>
      <c r="G12" s="1414"/>
      <c r="H12" s="1415"/>
      <c r="I12" s="203" t="s">
        <v>54</v>
      </c>
      <c r="J12" s="3165" t="s">
        <v>2778</v>
      </c>
      <c r="K12" s="3166"/>
      <c r="L12" s="1411"/>
      <c r="M12" s="1412"/>
      <c r="N12" s="1413"/>
      <c r="O12" s="1425"/>
      <c r="P12" s="3168"/>
    </row>
    <row r="13" spans="2:16" s="172" customFormat="1" ht="32.25" customHeight="1">
      <c r="B13" s="198" t="s">
        <v>405</v>
      </c>
      <c r="C13" s="1414" t="s">
        <v>2781</v>
      </c>
      <c r="D13" s="1414"/>
      <c r="E13" s="1414"/>
      <c r="F13" s="1414"/>
      <c r="G13" s="1414"/>
      <c r="H13" s="1415"/>
      <c r="I13" s="203" t="s">
        <v>54</v>
      </c>
      <c r="J13" s="3165" t="s">
        <v>2778</v>
      </c>
      <c r="K13" s="3166"/>
      <c r="L13" s="1411"/>
      <c r="M13" s="1412"/>
      <c r="N13" s="1413"/>
      <c r="O13" s="1425"/>
      <c r="P13" s="3168"/>
    </row>
    <row r="14" spans="2:16" s="172" customFormat="1" ht="32.25" customHeight="1">
      <c r="B14" s="198" t="s">
        <v>408</v>
      </c>
      <c r="C14" s="1414" t="s">
        <v>2782</v>
      </c>
      <c r="D14" s="1414"/>
      <c r="E14" s="1414"/>
      <c r="F14" s="1414"/>
      <c r="G14" s="1414"/>
      <c r="H14" s="1415"/>
      <c r="I14" s="203" t="s">
        <v>2768</v>
      </c>
      <c r="J14" s="3165" t="s">
        <v>2778</v>
      </c>
      <c r="K14" s="3166"/>
      <c r="L14" s="1411" t="s">
        <v>2783</v>
      </c>
      <c r="M14" s="1412"/>
      <c r="N14" s="1413"/>
      <c r="O14" s="1425"/>
      <c r="P14" s="3168"/>
    </row>
    <row r="15" spans="2:16" s="172" customFormat="1" ht="32.25" customHeight="1">
      <c r="B15" s="198" t="s">
        <v>410</v>
      </c>
      <c r="C15" s="1414" t="s">
        <v>2784</v>
      </c>
      <c r="D15" s="1414"/>
      <c r="E15" s="1414"/>
      <c r="F15" s="1414"/>
      <c r="G15" s="1414"/>
      <c r="H15" s="1415"/>
      <c r="I15" s="203" t="s">
        <v>2768</v>
      </c>
      <c r="J15" s="3165" t="s">
        <v>2778</v>
      </c>
      <c r="K15" s="3166"/>
      <c r="L15" s="1411" t="s">
        <v>2785</v>
      </c>
      <c r="M15" s="1412"/>
      <c r="N15" s="1413"/>
      <c r="O15" s="1425"/>
      <c r="P15" s="3168"/>
    </row>
    <row r="16" spans="2:16" s="172" customFormat="1" ht="32.25" customHeight="1">
      <c r="B16" s="198" t="s">
        <v>413</v>
      </c>
      <c r="C16" s="1414" t="s">
        <v>2786</v>
      </c>
      <c r="D16" s="1414"/>
      <c r="E16" s="1414"/>
      <c r="F16" s="1414"/>
      <c r="G16" s="1414"/>
      <c r="H16" s="1415"/>
      <c r="I16" s="203" t="s">
        <v>2768</v>
      </c>
      <c r="J16" s="3165" t="s">
        <v>2778</v>
      </c>
      <c r="K16" s="3166"/>
      <c r="L16" s="1411" t="s">
        <v>2787</v>
      </c>
      <c r="M16" s="1412"/>
      <c r="N16" s="1413"/>
      <c r="O16" s="1425"/>
      <c r="P16" s="3168"/>
    </row>
    <row r="17" spans="2:16" s="172" customFormat="1" ht="32.25" customHeight="1">
      <c r="B17" s="198" t="s">
        <v>416</v>
      </c>
      <c r="C17" s="1414" t="s">
        <v>2788</v>
      </c>
      <c r="D17" s="1414"/>
      <c r="E17" s="1414"/>
      <c r="F17" s="1414"/>
      <c r="G17" s="1414"/>
      <c r="H17" s="1415"/>
      <c r="I17" s="203" t="s">
        <v>2789</v>
      </c>
      <c r="J17" s="3165" t="s">
        <v>2778</v>
      </c>
      <c r="K17" s="3166"/>
      <c r="L17" s="1411"/>
      <c r="M17" s="1412"/>
      <c r="N17" s="1413"/>
      <c r="O17" s="1425"/>
      <c r="P17" s="3168"/>
    </row>
    <row r="18" spans="2:16" s="172" customFormat="1" ht="32.25" customHeight="1">
      <c r="B18" s="198" t="s">
        <v>418</v>
      </c>
      <c r="C18" s="1414" t="s">
        <v>2790</v>
      </c>
      <c r="D18" s="1414"/>
      <c r="E18" s="1414"/>
      <c r="F18" s="1414"/>
      <c r="G18" s="1414"/>
      <c r="H18" s="1415"/>
      <c r="I18" s="203" t="s">
        <v>54</v>
      </c>
      <c r="J18" s="3165" t="s">
        <v>2778</v>
      </c>
      <c r="K18" s="3166"/>
      <c r="L18" s="1411"/>
      <c r="M18" s="1412"/>
      <c r="N18" s="1413"/>
      <c r="O18" s="1426"/>
      <c r="P18" s="3169"/>
    </row>
    <row r="19" spans="2:16" s="172" customFormat="1" ht="36.75" customHeight="1">
      <c r="B19" s="191" t="s">
        <v>420</v>
      </c>
      <c r="C19" s="1414" t="s">
        <v>2791</v>
      </c>
      <c r="D19" s="1414"/>
      <c r="E19" s="1414"/>
      <c r="F19" s="1414"/>
      <c r="G19" s="1414"/>
      <c r="H19" s="1414"/>
      <c r="I19" s="203" t="s">
        <v>2792</v>
      </c>
      <c r="J19" s="1432" t="s">
        <v>2793</v>
      </c>
      <c r="K19" s="2025" t="s">
        <v>2794</v>
      </c>
      <c r="L19" s="2026"/>
      <c r="M19" s="2026"/>
      <c r="N19" s="2027"/>
      <c r="O19" s="201" t="s">
        <v>2795</v>
      </c>
      <c r="P19" s="202" t="s">
        <v>2796</v>
      </c>
    </row>
    <row r="20" spans="2:16" s="172" customFormat="1" ht="36.75" customHeight="1">
      <c r="B20" s="191" t="s">
        <v>423</v>
      </c>
      <c r="C20" s="1414" t="s">
        <v>2797</v>
      </c>
      <c r="D20" s="1414"/>
      <c r="E20" s="1414"/>
      <c r="F20" s="1414"/>
      <c r="G20" s="1414"/>
      <c r="H20" s="1414"/>
      <c r="I20" s="203" t="s">
        <v>2792</v>
      </c>
      <c r="J20" s="1433"/>
      <c r="K20" s="2037"/>
      <c r="L20" s="2038"/>
      <c r="M20" s="2038"/>
      <c r="N20" s="2039"/>
      <c r="O20" s="201" t="s">
        <v>2795</v>
      </c>
      <c r="P20" s="202" t="s">
        <v>2798</v>
      </c>
    </row>
    <row r="21" spans="2:16" s="172" customFormat="1" ht="36.75" customHeight="1">
      <c r="B21" s="191" t="s">
        <v>425</v>
      </c>
      <c r="C21" s="1414" t="s">
        <v>2799</v>
      </c>
      <c r="D21" s="1414"/>
      <c r="E21" s="1414"/>
      <c r="F21" s="1414"/>
      <c r="G21" s="1414"/>
      <c r="H21" s="1414"/>
      <c r="I21" s="203" t="s">
        <v>2800</v>
      </c>
      <c r="J21" s="1433"/>
      <c r="K21" s="2037"/>
      <c r="L21" s="2038"/>
      <c r="M21" s="2038"/>
      <c r="N21" s="2039"/>
      <c r="O21" s="1443" t="s">
        <v>2801</v>
      </c>
      <c r="P21" s="1443"/>
    </row>
    <row r="22" spans="2:16" s="172" customFormat="1" ht="36.75" customHeight="1">
      <c r="B22" s="191" t="s">
        <v>427</v>
      </c>
      <c r="C22" s="1414" t="s">
        <v>2802</v>
      </c>
      <c r="D22" s="1414"/>
      <c r="E22" s="1414"/>
      <c r="F22" s="1414"/>
      <c r="G22" s="1414"/>
      <c r="H22" s="1414"/>
      <c r="I22" s="203" t="s">
        <v>2768</v>
      </c>
      <c r="J22" s="1433"/>
      <c r="K22" s="2037"/>
      <c r="L22" s="2038"/>
      <c r="M22" s="2038"/>
      <c r="N22" s="2039"/>
      <c r="O22" s="1425"/>
      <c r="P22" s="1425"/>
    </row>
    <row r="23" spans="2:16" s="172" customFormat="1" ht="31.5" customHeight="1">
      <c r="B23" s="205" t="s">
        <v>394</v>
      </c>
      <c r="C23" s="1445" t="s">
        <v>2803</v>
      </c>
      <c r="D23" s="1445"/>
      <c r="E23" s="1445"/>
      <c r="F23" s="1445"/>
      <c r="G23" s="1445"/>
      <c r="H23" s="1445"/>
      <c r="I23" s="203" t="s">
        <v>2800</v>
      </c>
      <c r="J23" s="1433"/>
      <c r="K23" s="2124"/>
      <c r="L23" s="2125"/>
      <c r="M23" s="2125"/>
      <c r="N23" s="2126"/>
      <c r="O23" s="1444"/>
      <c r="P23" s="1444"/>
    </row>
    <row r="24" spans="2:16" s="172" customFormat="1" ht="24.75" customHeight="1">
      <c r="B24" s="1416" t="s">
        <v>2804</v>
      </c>
      <c r="C24" s="1417"/>
      <c r="D24" s="1417"/>
      <c r="E24" s="1417"/>
      <c r="F24" s="1417"/>
      <c r="G24" s="1417"/>
      <c r="H24" s="1417"/>
      <c r="I24" s="1417"/>
      <c r="J24" s="1417"/>
      <c r="K24" s="1417"/>
      <c r="L24" s="1417"/>
      <c r="M24" s="1417"/>
      <c r="N24" s="1417"/>
      <c r="O24" s="1417"/>
      <c r="P24" s="1418"/>
    </row>
    <row r="25" spans="2:16" s="172" customFormat="1" ht="53.45" customHeight="1">
      <c r="B25" s="1446" t="s">
        <v>430</v>
      </c>
      <c r="C25" s="1448" t="s">
        <v>2805</v>
      </c>
      <c r="D25" s="1448"/>
      <c r="E25" s="1448"/>
      <c r="F25" s="1449"/>
      <c r="G25" s="208" t="s">
        <v>2806</v>
      </c>
      <c r="H25" s="209" t="s">
        <v>2807</v>
      </c>
      <c r="I25" s="210" t="s">
        <v>2808</v>
      </c>
      <c r="J25" s="209" t="s">
        <v>2809</v>
      </c>
      <c r="K25" s="1452" t="s">
        <v>2810</v>
      </c>
      <c r="L25" s="776"/>
      <c r="M25" s="777"/>
      <c r="N25" s="778"/>
      <c r="O25" s="185" t="s">
        <v>2811</v>
      </c>
      <c r="P25" s="213"/>
    </row>
    <row r="26" spans="2:16" s="172" customFormat="1" ht="53.1" customHeight="1">
      <c r="B26" s="1447"/>
      <c r="C26" s="1450"/>
      <c r="D26" s="1450"/>
      <c r="E26" s="1450"/>
      <c r="F26" s="1451"/>
      <c r="G26" s="216" t="s">
        <v>2812</v>
      </c>
      <c r="H26" s="217">
        <v>2022</v>
      </c>
      <c r="I26" s="216" t="s">
        <v>2813</v>
      </c>
      <c r="J26" s="217">
        <v>2022</v>
      </c>
      <c r="K26" s="1453"/>
      <c r="L26" s="779"/>
      <c r="M26" s="780"/>
      <c r="N26" s="781"/>
      <c r="O26" s="202" t="s">
        <v>2811</v>
      </c>
      <c r="P26" s="222"/>
    </row>
    <row r="27" spans="2:16" s="172" customFormat="1" ht="75.75" customHeight="1">
      <c r="B27" s="191" t="s">
        <v>437</v>
      </c>
      <c r="C27" s="1464" t="s">
        <v>2814</v>
      </c>
      <c r="D27" s="1464"/>
      <c r="E27" s="1464"/>
      <c r="F27" s="1464"/>
      <c r="G27" s="1464"/>
      <c r="H27" s="1464"/>
      <c r="I27" s="1465"/>
      <c r="J27" s="782">
        <v>1500000</v>
      </c>
      <c r="K27" s="1453"/>
      <c r="L27" s="779"/>
      <c r="M27" s="780"/>
      <c r="N27" s="781"/>
      <c r="O27" s="1443" t="s">
        <v>2795</v>
      </c>
      <c r="P27" s="1443" t="s">
        <v>2815</v>
      </c>
    </row>
    <row r="28" spans="2:16" s="172" customFormat="1" ht="32.25" customHeight="1">
      <c r="B28" s="224"/>
      <c r="C28" s="225" t="s">
        <v>394</v>
      </c>
      <c r="D28" s="1414" t="s">
        <v>2816</v>
      </c>
      <c r="E28" s="1414"/>
      <c r="F28" s="1414"/>
      <c r="G28" s="1414"/>
      <c r="H28" s="1414"/>
      <c r="I28" s="1415"/>
      <c r="J28" s="467">
        <v>342171</v>
      </c>
      <c r="K28" s="1453"/>
      <c r="L28" s="1941" t="s">
        <v>2817</v>
      </c>
      <c r="M28" s="1942"/>
      <c r="N28" s="1943"/>
      <c r="O28" s="1425"/>
      <c r="P28" s="1425"/>
    </row>
    <row r="29" spans="2:16" s="172" customFormat="1" ht="29.25" customHeight="1">
      <c r="B29" s="227" t="s">
        <v>440</v>
      </c>
      <c r="C29" s="1414" t="s">
        <v>2818</v>
      </c>
      <c r="D29" s="1414"/>
      <c r="E29" s="1414"/>
      <c r="F29" s="1414"/>
      <c r="G29" s="1415"/>
      <c r="H29" s="1476" t="s">
        <v>2819</v>
      </c>
      <c r="I29" s="1477"/>
      <c r="J29" s="1478"/>
      <c r="K29" s="1453"/>
      <c r="L29" s="779"/>
      <c r="M29" s="780"/>
      <c r="N29" s="781"/>
      <c r="O29" s="1426"/>
      <c r="P29" s="1425"/>
    </row>
    <row r="30" spans="2:16" s="172" customFormat="1" ht="29.25" customHeight="1">
      <c r="B30" s="227"/>
      <c r="C30" s="1414" t="s">
        <v>2820</v>
      </c>
      <c r="D30" s="1414"/>
      <c r="E30" s="1414"/>
      <c r="F30" s="1414"/>
      <c r="G30" s="1415"/>
      <c r="H30" s="2288" t="s">
        <v>92</v>
      </c>
      <c r="I30" s="2289"/>
      <c r="J30" s="2290"/>
      <c r="K30" s="1453"/>
      <c r="L30" s="779"/>
      <c r="M30" s="780"/>
      <c r="N30" s="781"/>
      <c r="O30" s="187"/>
      <c r="P30" s="187"/>
    </row>
    <row r="31" spans="2:16" s="172" customFormat="1" ht="25.5" customHeight="1">
      <c r="B31" s="198"/>
      <c r="C31" s="1414" t="s">
        <v>2821</v>
      </c>
      <c r="D31" s="1414"/>
      <c r="E31" s="1414"/>
      <c r="F31" s="1414"/>
      <c r="G31" s="1415"/>
      <c r="H31" s="1466" t="s">
        <v>2822</v>
      </c>
      <c r="I31" s="1467"/>
      <c r="J31" s="2293"/>
      <c r="K31" s="1453"/>
      <c r="L31" s="779"/>
      <c r="M31" s="780"/>
      <c r="N31" s="781"/>
      <c r="O31" s="783" t="s">
        <v>2795</v>
      </c>
      <c r="P31" s="278" t="s">
        <v>2823</v>
      </c>
    </row>
    <row r="32" spans="2:16" s="172" customFormat="1" ht="25.5" customHeight="1">
      <c r="B32" s="198"/>
      <c r="C32" s="1414" t="s">
        <v>2820</v>
      </c>
      <c r="D32" s="1414"/>
      <c r="E32" s="1414"/>
      <c r="F32" s="1414"/>
      <c r="G32" s="1415"/>
      <c r="H32" s="2288" t="s">
        <v>92</v>
      </c>
      <c r="I32" s="2289"/>
      <c r="J32" s="2290"/>
      <c r="K32" s="218"/>
      <c r="L32" s="219"/>
      <c r="M32" s="220"/>
      <c r="N32" s="221"/>
      <c r="O32" s="783" t="s">
        <v>2795</v>
      </c>
      <c r="P32" s="277" t="s">
        <v>2823</v>
      </c>
    </row>
    <row r="33" spans="2:17" s="172" customFormat="1" ht="51" customHeight="1">
      <c r="B33" s="229" t="s">
        <v>444</v>
      </c>
      <c r="C33" s="1472" t="s">
        <v>2824</v>
      </c>
      <c r="D33" s="1472"/>
      <c r="E33" s="1472"/>
      <c r="F33" s="1472"/>
      <c r="G33" s="1472"/>
      <c r="H33" s="1472"/>
      <c r="I33" s="1472"/>
      <c r="J33" s="481" t="s">
        <v>54</v>
      </c>
      <c r="K33" s="235" t="s">
        <v>2825</v>
      </c>
      <c r="L33" s="3079"/>
      <c r="M33" s="3080"/>
      <c r="N33" s="3081"/>
      <c r="O33" s="232" t="s">
        <v>2826</v>
      </c>
      <c r="P33" s="232" t="s">
        <v>2827</v>
      </c>
    </row>
    <row r="34" spans="2:17" s="172" customFormat="1" ht="46.5" customHeight="1">
      <c r="B34" s="2105" t="s">
        <v>2828</v>
      </c>
      <c r="C34" s="1699"/>
      <c r="D34" s="1699"/>
      <c r="E34" s="1699"/>
      <c r="F34" s="1699"/>
      <c r="G34" s="1699"/>
      <c r="H34" s="1699"/>
      <c r="I34" s="1699"/>
      <c r="J34" s="1699"/>
      <c r="K34" s="1699"/>
      <c r="L34" s="1699"/>
      <c r="M34" s="1699"/>
      <c r="N34" s="1699"/>
      <c r="O34" s="1699"/>
      <c r="P34" s="2106"/>
    </row>
    <row r="35" spans="2:17" s="172" customFormat="1" ht="95.45" customHeight="1">
      <c r="B35" s="233" t="s">
        <v>448</v>
      </c>
      <c r="C35" s="2088" t="s">
        <v>2829</v>
      </c>
      <c r="D35" s="2088"/>
      <c r="E35" s="2088"/>
      <c r="F35" s="2088"/>
      <c r="G35" s="2088"/>
      <c r="H35" s="2088"/>
      <c r="I35" s="2088"/>
      <c r="J35" s="234" t="s">
        <v>2768</v>
      </c>
      <c r="K35" s="235" t="s">
        <v>2825</v>
      </c>
      <c r="L35" s="3162"/>
      <c r="M35" s="3163"/>
      <c r="N35" s="3164"/>
      <c r="O35" s="236" t="s">
        <v>2830</v>
      </c>
      <c r="P35" s="204"/>
    </row>
    <row r="36" spans="2:17" s="172" customFormat="1" ht="26.25" customHeight="1">
      <c r="B36" s="2110" t="s">
        <v>2831</v>
      </c>
      <c r="C36" s="1496"/>
      <c r="D36" s="1496"/>
      <c r="E36" s="1496"/>
      <c r="F36" s="1496"/>
      <c r="G36" s="1496"/>
      <c r="H36" s="1496"/>
      <c r="I36" s="1496"/>
      <c r="J36" s="1496"/>
      <c r="K36" s="1496"/>
      <c r="L36" s="1496"/>
      <c r="M36" s="1496"/>
      <c r="N36" s="1496"/>
      <c r="O36" s="1496"/>
      <c r="P36" s="1497"/>
    </row>
    <row r="37" spans="2:17" s="172" customFormat="1" ht="75" customHeight="1">
      <c r="B37" s="233" t="s">
        <v>451</v>
      </c>
      <c r="C37" s="1498" t="s">
        <v>2832</v>
      </c>
      <c r="D37" s="1498"/>
      <c r="E37" s="1498"/>
      <c r="F37" s="1499"/>
      <c r="G37" s="237" t="s">
        <v>2833</v>
      </c>
      <c r="H37" s="418" t="s">
        <v>2834</v>
      </c>
      <c r="I37" s="1515" t="s">
        <v>2835</v>
      </c>
      <c r="J37" s="1516"/>
      <c r="K37" s="1515" t="s">
        <v>2810</v>
      </c>
      <c r="L37" s="1531"/>
      <c r="M37" s="1531"/>
      <c r="N37" s="2111"/>
      <c r="O37" s="1504"/>
      <c r="P37" s="1504"/>
    </row>
    <row r="38" spans="2:17" s="172" customFormat="1" ht="49.5" customHeight="1">
      <c r="B38" s="198" t="s">
        <v>394</v>
      </c>
      <c r="C38" s="1414" t="s">
        <v>2836</v>
      </c>
      <c r="D38" s="1414"/>
      <c r="E38" s="1414"/>
      <c r="F38" s="1415"/>
      <c r="G38" s="784">
        <v>0</v>
      </c>
      <c r="H38" s="785">
        <v>2022</v>
      </c>
      <c r="I38" s="1479" t="s">
        <v>92</v>
      </c>
      <c r="J38" s="1480"/>
      <c r="K38" s="1481"/>
      <c r="L38" s="1482"/>
      <c r="M38" s="1482"/>
      <c r="N38" s="1483"/>
      <c r="O38" s="1505"/>
      <c r="P38" s="1505"/>
    </row>
    <row r="39" spans="2:17" s="172" customFormat="1" ht="67.5" customHeight="1">
      <c r="B39" s="198" t="s">
        <v>401</v>
      </c>
      <c r="C39" s="1414" t="s">
        <v>2837</v>
      </c>
      <c r="D39" s="1414"/>
      <c r="E39" s="1414"/>
      <c r="F39" s="1415"/>
      <c r="G39" s="784">
        <v>1500000</v>
      </c>
      <c r="H39" s="785">
        <v>2022</v>
      </c>
      <c r="I39" s="1479" t="s">
        <v>2838</v>
      </c>
      <c r="J39" s="1480"/>
      <c r="K39" s="1481" t="s">
        <v>2839</v>
      </c>
      <c r="L39" s="1482"/>
      <c r="M39" s="1482"/>
      <c r="N39" s="1483"/>
      <c r="O39" s="1505"/>
      <c r="P39" s="1505"/>
    </row>
    <row r="40" spans="2:17" s="172" customFormat="1" ht="54" customHeight="1">
      <c r="B40" s="205" t="s">
        <v>403</v>
      </c>
      <c r="C40" s="1484" t="s">
        <v>2840</v>
      </c>
      <c r="D40" s="1484"/>
      <c r="E40" s="1484"/>
      <c r="F40" s="1485"/>
      <c r="G40" s="419">
        <f>G38+G39</f>
        <v>1500000</v>
      </c>
      <c r="H40" s="246"/>
      <c r="I40" s="1486"/>
      <c r="J40" s="1487"/>
      <c r="K40" s="1486"/>
      <c r="L40" s="1488"/>
      <c r="M40" s="1488"/>
      <c r="N40" s="1489"/>
      <c r="O40" s="1506"/>
      <c r="P40" s="1506"/>
      <c r="Q40" s="250"/>
    </row>
    <row r="41" spans="2:17" s="172" customFormat="1" ht="57.75" customHeight="1">
      <c r="B41" s="1507" t="s">
        <v>2841</v>
      </c>
      <c r="C41" s="1508"/>
      <c r="D41" s="1508"/>
      <c r="E41" s="1508"/>
      <c r="F41" s="1508"/>
      <c r="G41" s="1508"/>
      <c r="H41" s="1508"/>
      <c r="I41" s="1508"/>
      <c r="J41" s="1508"/>
      <c r="K41" s="1508"/>
      <c r="L41" s="1508"/>
      <c r="M41" s="1508"/>
      <c r="N41" s="1508"/>
      <c r="O41" s="1508"/>
      <c r="P41" s="1509"/>
    </row>
    <row r="42" spans="2:17" s="172" customFormat="1" ht="102" customHeight="1">
      <c r="B42" s="251" t="s">
        <v>460</v>
      </c>
      <c r="C42" s="2088" t="s">
        <v>2842</v>
      </c>
      <c r="D42" s="2088"/>
      <c r="E42" s="2088"/>
      <c r="F42" s="2088"/>
      <c r="G42" s="2088"/>
      <c r="H42" s="2088"/>
      <c r="I42" s="234" t="s">
        <v>54</v>
      </c>
      <c r="J42" s="252" t="s">
        <v>2825</v>
      </c>
      <c r="K42" s="1510" t="s">
        <v>2843</v>
      </c>
      <c r="L42" s="1511"/>
      <c r="M42" s="1511"/>
      <c r="N42" s="1512"/>
      <c r="O42" s="236" t="s">
        <v>2844</v>
      </c>
      <c r="P42" s="204"/>
    </row>
    <row r="43" spans="2:17" s="172" customFormat="1" ht="21.75" customHeight="1">
      <c r="B43" s="2092" t="s">
        <v>2845</v>
      </c>
      <c r="C43" s="2093"/>
      <c r="D43" s="2093"/>
      <c r="E43" s="2093"/>
      <c r="F43" s="2093"/>
      <c r="G43" s="2093"/>
      <c r="H43" s="2093"/>
      <c r="I43" s="2093"/>
      <c r="J43" s="2093"/>
      <c r="K43" s="2093"/>
      <c r="L43" s="2093"/>
      <c r="M43" s="2093"/>
      <c r="N43" s="2093"/>
      <c r="O43" s="2093"/>
      <c r="P43" s="2094"/>
    </row>
    <row r="44" spans="2:17" s="172" customFormat="1" ht="118.5" customHeight="1">
      <c r="B44" s="253" t="s">
        <v>463</v>
      </c>
      <c r="C44" s="1513" t="s">
        <v>2846</v>
      </c>
      <c r="D44" s="1513"/>
      <c r="E44" s="1514"/>
      <c r="F44" s="238" t="s">
        <v>2847</v>
      </c>
      <c r="G44" s="1515" t="s">
        <v>2848</v>
      </c>
      <c r="H44" s="1516"/>
      <c r="I44" s="1515" t="s">
        <v>2849</v>
      </c>
      <c r="J44" s="1516"/>
      <c r="K44" s="1515" t="s">
        <v>2850</v>
      </c>
      <c r="L44" s="1516"/>
      <c r="M44" s="239" t="s">
        <v>2851</v>
      </c>
      <c r="N44" s="786" t="s">
        <v>2852</v>
      </c>
      <c r="O44" s="1443" t="s">
        <v>2853</v>
      </c>
      <c r="P44" s="1443" t="s">
        <v>2854</v>
      </c>
    </row>
    <row r="45" spans="2:17" s="172" customFormat="1" ht="39" customHeight="1">
      <c r="B45" s="198" t="s">
        <v>394</v>
      </c>
      <c r="C45" s="1517" t="s">
        <v>2855</v>
      </c>
      <c r="D45" s="1517"/>
      <c r="E45" s="1518"/>
      <c r="F45" s="257" t="s">
        <v>54</v>
      </c>
      <c r="G45" s="1521">
        <v>0</v>
      </c>
      <c r="H45" s="1522"/>
      <c r="I45" s="1524" t="s">
        <v>92</v>
      </c>
      <c r="J45" s="1480"/>
      <c r="K45" s="1521">
        <v>0</v>
      </c>
      <c r="L45" s="1522"/>
      <c r="M45" s="258" t="s">
        <v>2792</v>
      </c>
      <c r="N45" s="787"/>
      <c r="O45" s="1425"/>
      <c r="P45" s="1425"/>
    </row>
    <row r="46" spans="2:17" s="172" customFormat="1" ht="39" customHeight="1">
      <c r="B46" s="260"/>
      <c r="C46" s="1517" t="s">
        <v>2856</v>
      </c>
      <c r="D46" s="1517"/>
      <c r="E46" s="1518"/>
      <c r="F46" s="1430" t="s">
        <v>2857</v>
      </c>
      <c r="G46" s="1431"/>
      <c r="H46" s="1431"/>
      <c r="I46" s="1431"/>
      <c r="J46" s="1431"/>
      <c r="K46" s="1431"/>
      <c r="L46" s="1431"/>
      <c r="M46" s="1431"/>
      <c r="N46" s="1523"/>
      <c r="O46" s="1425"/>
      <c r="P46" s="1425"/>
    </row>
    <row r="47" spans="2:17" s="172" customFormat="1" ht="72" customHeight="1">
      <c r="B47" s="198" t="s">
        <v>401</v>
      </c>
      <c r="C47" s="1517" t="s">
        <v>2858</v>
      </c>
      <c r="D47" s="1517"/>
      <c r="E47" s="1518"/>
      <c r="F47" s="257" t="s">
        <v>54</v>
      </c>
      <c r="G47" s="1521">
        <v>0</v>
      </c>
      <c r="H47" s="1522"/>
      <c r="I47" s="1524" t="s">
        <v>92</v>
      </c>
      <c r="J47" s="1480"/>
      <c r="K47" s="1521">
        <v>0</v>
      </c>
      <c r="L47" s="1522"/>
      <c r="M47" s="258" t="s">
        <v>2792</v>
      </c>
      <c r="N47" s="787"/>
      <c r="O47" s="1425"/>
      <c r="P47" s="1425"/>
    </row>
    <row r="48" spans="2:17" s="172" customFormat="1" ht="39" customHeight="1">
      <c r="B48" s="260"/>
      <c r="C48" s="1517" t="s">
        <v>2859</v>
      </c>
      <c r="D48" s="1517"/>
      <c r="E48" s="1518"/>
      <c r="F48" s="1430" t="s">
        <v>2860</v>
      </c>
      <c r="G48" s="1431"/>
      <c r="H48" s="1431"/>
      <c r="I48" s="1431"/>
      <c r="J48" s="1431"/>
      <c r="K48" s="1431"/>
      <c r="L48" s="1431"/>
      <c r="M48" s="1431"/>
      <c r="N48" s="1523"/>
      <c r="O48" s="1425"/>
      <c r="P48" s="1425"/>
    </row>
    <row r="49" spans="1:16" s="172" customFormat="1" ht="57" customHeight="1">
      <c r="B49" s="266" t="s">
        <v>403</v>
      </c>
      <c r="C49" s="1525" t="s">
        <v>2861</v>
      </c>
      <c r="D49" s="1525"/>
      <c r="E49" s="1526"/>
      <c r="F49" s="267"/>
      <c r="G49" s="1527">
        <f>G45+G47</f>
        <v>0</v>
      </c>
      <c r="H49" s="1528"/>
      <c r="I49" s="1486"/>
      <c r="J49" s="1487"/>
      <c r="K49" s="1529">
        <f>K45+K47</f>
        <v>0</v>
      </c>
      <c r="L49" s="1530"/>
      <c r="M49" s="247"/>
      <c r="N49" s="249"/>
      <c r="O49" s="1444"/>
      <c r="P49" s="1444"/>
    </row>
    <row r="50" spans="1:16" s="172" customFormat="1" ht="56.25" customHeight="1">
      <c r="B50" s="2273" t="s">
        <v>2862</v>
      </c>
      <c r="C50" s="2274"/>
      <c r="D50" s="2274"/>
      <c r="E50" s="2274"/>
      <c r="F50" s="2274"/>
      <c r="G50" s="2274"/>
      <c r="H50" s="2274"/>
      <c r="I50" s="2274"/>
      <c r="J50" s="2274"/>
      <c r="K50" s="2274"/>
      <c r="L50" s="2274"/>
      <c r="M50" s="2274"/>
      <c r="N50" s="2274"/>
      <c r="O50" s="2274"/>
      <c r="P50" s="2275"/>
    </row>
    <row r="51" spans="1:16" s="172" customFormat="1" ht="112.5" customHeight="1">
      <c r="B51" s="253" t="s">
        <v>476</v>
      </c>
      <c r="C51" s="1513" t="s">
        <v>2863</v>
      </c>
      <c r="D51" s="1450"/>
      <c r="E51" s="1451"/>
      <c r="F51" s="254" t="s">
        <v>2864</v>
      </c>
      <c r="G51" s="1531" t="s">
        <v>2865</v>
      </c>
      <c r="H51" s="1516"/>
      <c r="I51" s="1515" t="s">
        <v>2849</v>
      </c>
      <c r="J51" s="1516"/>
      <c r="K51" s="1515" t="s">
        <v>2850</v>
      </c>
      <c r="L51" s="1516"/>
      <c r="M51" s="239" t="s">
        <v>2851</v>
      </c>
      <c r="N51" s="786" t="s">
        <v>2866</v>
      </c>
      <c r="O51" s="272"/>
      <c r="P51" s="273"/>
    </row>
    <row r="52" spans="1:16" s="274" customFormat="1" ht="32.25" customHeight="1">
      <c r="B52" s="198" t="s">
        <v>394</v>
      </c>
      <c r="C52" s="1414" t="s">
        <v>97</v>
      </c>
      <c r="D52" s="1414"/>
      <c r="E52" s="1415"/>
      <c r="F52" s="257" t="s">
        <v>2792</v>
      </c>
      <c r="G52" s="1532">
        <v>0</v>
      </c>
      <c r="H52" s="1533"/>
      <c r="I52" s="1479" t="s">
        <v>927</v>
      </c>
      <c r="J52" s="1480"/>
      <c r="K52" s="1521">
        <v>0</v>
      </c>
      <c r="L52" s="1522"/>
      <c r="M52" s="258" t="s">
        <v>2867</v>
      </c>
      <c r="N52" s="788"/>
      <c r="O52" s="201" t="s">
        <v>2868</v>
      </c>
      <c r="P52" s="202"/>
    </row>
    <row r="53" spans="1:16" s="274" customFormat="1" ht="60" customHeight="1">
      <c r="B53" s="198" t="s">
        <v>401</v>
      </c>
      <c r="C53" s="1414" t="s">
        <v>2869</v>
      </c>
      <c r="D53" s="1414"/>
      <c r="E53" s="1415"/>
      <c r="F53" s="257" t="s">
        <v>2870</v>
      </c>
      <c r="G53" s="1532">
        <v>269940</v>
      </c>
      <c r="H53" s="1533"/>
      <c r="I53" s="1479" t="s">
        <v>927</v>
      </c>
      <c r="J53" s="1480"/>
      <c r="K53" s="1521">
        <v>94835</v>
      </c>
      <c r="L53" s="1522"/>
      <c r="M53" s="258" t="s">
        <v>2867</v>
      </c>
      <c r="N53" s="285" t="s">
        <v>2871</v>
      </c>
      <c r="O53" s="201" t="s">
        <v>940</v>
      </c>
      <c r="P53" s="202"/>
    </row>
    <row r="54" spans="1:16" s="274" customFormat="1" ht="32.25" customHeight="1">
      <c r="B54" s="198" t="s">
        <v>403</v>
      </c>
      <c r="C54" s="1414" t="s">
        <v>2872</v>
      </c>
      <c r="D54" s="1414"/>
      <c r="E54" s="1415"/>
      <c r="F54" s="257" t="s">
        <v>2870</v>
      </c>
      <c r="G54" s="1532">
        <v>96268</v>
      </c>
      <c r="H54" s="1533"/>
      <c r="I54" s="1479" t="s">
        <v>927</v>
      </c>
      <c r="J54" s="1480"/>
      <c r="K54" s="1521">
        <v>24608</v>
      </c>
      <c r="L54" s="1522"/>
      <c r="M54" s="258" t="s">
        <v>2867</v>
      </c>
      <c r="N54" s="285" t="s">
        <v>2873</v>
      </c>
      <c r="O54" s="201" t="s">
        <v>940</v>
      </c>
      <c r="P54" s="202"/>
    </row>
    <row r="55" spans="1:16" s="274" customFormat="1" ht="32.25" customHeight="1">
      <c r="B55" s="198" t="s">
        <v>405</v>
      </c>
      <c r="C55" s="1414" t="s">
        <v>2874</v>
      </c>
      <c r="D55" s="1414"/>
      <c r="E55" s="1415"/>
      <c r="F55" s="257" t="s">
        <v>2792</v>
      </c>
      <c r="G55" s="1532">
        <v>0</v>
      </c>
      <c r="H55" s="1533"/>
      <c r="I55" s="1479" t="s">
        <v>927</v>
      </c>
      <c r="J55" s="1480"/>
      <c r="K55" s="1521">
        <v>0</v>
      </c>
      <c r="L55" s="1522"/>
      <c r="M55" s="258" t="s">
        <v>2867</v>
      </c>
      <c r="N55" s="789"/>
      <c r="O55" s="204" t="s">
        <v>940</v>
      </c>
      <c r="P55" s="277"/>
    </row>
    <row r="56" spans="1:16" s="274" customFormat="1" ht="145.5" customHeight="1">
      <c r="B56" s="198" t="s">
        <v>408</v>
      </c>
      <c r="C56" s="1414" t="s">
        <v>2875</v>
      </c>
      <c r="D56" s="1414"/>
      <c r="E56" s="1415"/>
      <c r="F56" s="257" t="s">
        <v>2870</v>
      </c>
      <c r="G56" s="1532">
        <v>318395</v>
      </c>
      <c r="H56" s="1533"/>
      <c r="I56" s="1479" t="s">
        <v>927</v>
      </c>
      <c r="J56" s="1480"/>
      <c r="K56" s="1521">
        <v>63259</v>
      </c>
      <c r="L56" s="1522"/>
      <c r="M56" s="258" t="s">
        <v>2867</v>
      </c>
      <c r="N56" s="285" t="s">
        <v>2876</v>
      </c>
      <c r="O56" s="204" t="s">
        <v>940</v>
      </c>
      <c r="P56" s="277"/>
    </row>
    <row r="57" spans="1:16" s="172" customFormat="1" ht="70.5" customHeight="1">
      <c r="B57" s="205" t="s">
        <v>410</v>
      </c>
      <c r="C57" s="1484" t="s">
        <v>2877</v>
      </c>
      <c r="D57" s="1484"/>
      <c r="E57" s="1485"/>
      <c r="F57" s="279"/>
      <c r="G57" s="1527">
        <f>G52+G53+G54+G55+G56</f>
        <v>684603</v>
      </c>
      <c r="H57" s="1528"/>
      <c r="I57" s="1486"/>
      <c r="J57" s="1487"/>
      <c r="K57" s="1529">
        <f>K52+K53+K54+K55+K56</f>
        <v>182702</v>
      </c>
      <c r="L57" s="1530"/>
      <c r="M57" s="268"/>
      <c r="N57" s="269"/>
      <c r="O57" s="423"/>
      <c r="P57" s="423"/>
    </row>
    <row r="58" spans="1:16" s="172" customFormat="1" ht="54.75" customHeight="1">
      <c r="A58" s="281"/>
      <c r="B58" s="2085" t="s">
        <v>2878</v>
      </c>
      <c r="C58" s="2086"/>
      <c r="D58" s="2086"/>
      <c r="E58" s="2086"/>
      <c r="F58" s="2086"/>
      <c r="G58" s="2086"/>
      <c r="H58" s="2086"/>
      <c r="I58" s="2086"/>
      <c r="J58" s="2086"/>
      <c r="K58" s="2086"/>
      <c r="L58" s="2086"/>
      <c r="M58" s="2086"/>
      <c r="N58" s="2086"/>
      <c r="O58" s="2086"/>
      <c r="P58" s="2087"/>
    </row>
    <row r="59" spans="1:16" s="172" customFormat="1" ht="64.5" customHeight="1">
      <c r="B59" s="282" t="s">
        <v>486</v>
      </c>
      <c r="C59" s="1543" t="s">
        <v>2879</v>
      </c>
      <c r="D59" s="1543"/>
      <c r="E59" s="1543"/>
      <c r="F59" s="1543"/>
      <c r="G59" s="1543"/>
      <c r="H59" s="1543"/>
      <c r="I59" s="1544"/>
      <c r="J59" s="283">
        <v>0</v>
      </c>
      <c r="K59" s="284" t="s">
        <v>2769</v>
      </c>
      <c r="L59" s="1539"/>
      <c r="M59" s="1540"/>
      <c r="N59" s="1541"/>
      <c r="O59" s="1534"/>
      <c r="P59" s="1534"/>
    </row>
    <row r="60" spans="1:16" s="172" customFormat="1" ht="51.75" customHeight="1">
      <c r="B60" s="286" t="s">
        <v>488</v>
      </c>
      <c r="C60" s="1543" t="s">
        <v>2880</v>
      </c>
      <c r="D60" s="1543"/>
      <c r="E60" s="1543"/>
      <c r="F60" s="1543"/>
      <c r="G60" s="1543"/>
      <c r="H60" s="1543"/>
      <c r="I60" s="1544"/>
      <c r="J60" s="426" t="s">
        <v>92</v>
      </c>
      <c r="K60" s="284" t="s">
        <v>2825</v>
      </c>
      <c r="L60" s="1539" t="s">
        <v>2881</v>
      </c>
      <c r="M60" s="1540"/>
      <c r="N60" s="1541"/>
      <c r="O60" s="1535"/>
      <c r="P60" s="1535"/>
    </row>
    <row r="61" spans="1:16" s="172" customFormat="1" ht="53.25" customHeight="1">
      <c r="B61" s="286" t="s">
        <v>490</v>
      </c>
      <c r="C61" s="1537" t="s">
        <v>2882</v>
      </c>
      <c r="D61" s="1537"/>
      <c r="E61" s="1537"/>
      <c r="F61" s="1537"/>
      <c r="G61" s="1537"/>
      <c r="H61" s="1537"/>
      <c r="I61" s="1538"/>
      <c r="J61" s="288">
        <f>SUM(G49,G57)</f>
        <v>684603</v>
      </c>
      <c r="K61" s="284" t="s">
        <v>2769</v>
      </c>
      <c r="L61" s="1539" t="s">
        <v>2881</v>
      </c>
      <c r="M61" s="1540"/>
      <c r="N61" s="1541"/>
      <c r="O61" s="1535"/>
      <c r="P61" s="1535"/>
    </row>
    <row r="62" spans="1:16" s="172" customFormat="1" ht="50.25" customHeight="1">
      <c r="B62" s="286" t="s">
        <v>492</v>
      </c>
      <c r="C62" s="1464" t="s">
        <v>2883</v>
      </c>
      <c r="D62" s="1464"/>
      <c r="E62" s="1464"/>
      <c r="F62" s="1464"/>
      <c r="G62" s="1464"/>
      <c r="H62" s="1464"/>
      <c r="I62" s="1465"/>
      <c r="J62" s="283">
        <f>(G49+G57)/J27</f>
        <v>0.45640199999999997</v>
      </c>
      <c r="K62" s="284" t="s">
        <v>2769</v>
      </c>
      <c r="L62" s="1539" t="s">
        <v>2881</v>
      </c>
      <c r="M62" s="1540"/>
      <c r="N62" s="1541"/>
      <c r="O62" s="1535"/>
      <c r="P62" s="1535"/>
    </row>
    <row r="63" spans="1:16" s="172" customFormat="1" ht="87" customHeight="1">
      <c r="B63" s="289" t="s">
        <v>494</v>
      </c>
      <c r="C63" s="1464" t="s">
        <v>2884</v>
      </c>
      <c r="D63" s="1464"/>
      <c r="E63" s="1464"/>
      <c r="F63" s="1464"/>
      <c r="G63" s="1464"/>
      <c r="H63" s="1464"/>
      <c r="I63" s="1465"/>
      <c r="J63" s="290">
        <f>(K49+K57)/J28</f>
        <v>0.53394939956922127</v>
      </c>
      <c r="K63" s="284" t="s">
        <v>2769</v>
      </c>
      <c r="L63" s="1539" t="s">
        <v>2817</v>
      </c>
      <c r="M63" s="1540"/>
      <c r="N63" s="1541"/>
      <c r="O63" s="1535"/>
      <c r="P63" s="1535"/>
    </row>
    <row r="64" spans="1:16" s="172" customFormat="1" ht="34.5" customHeight="1">
      <c r="B64" s="289" t="s">
        <v>496</v>
      </c>
      <c r="C64" s="1543" t="s">
        <v>2885</v>
      </c>
      <c r="D64" s="1543"/>
      <c r="E64" s="1543"/>
      <c r="F64" s="1543"/>
      <c r="G64" s="1543"/>
      <c r="H64" s="1543"/>
      <c r="I64" s="1544"/>
      <c r="J64" s="426" t="str">
        <f>IF(J62&lt;0.945,"Funding gap","No funding gap")</f>
        <v>Funding gap</v>
      </c>
      <c r="K64" s="284" t="s">
        <v>2769</v>
      </c>
      <c r="L64" s="3159"/>
      <c r="M64" s="3160"/>
      <c r="N64" s="3161"/>
      <c r="O64" s="1536"/>
      <c r="P64" s="1536"/>
    </row>
    <row r="65" spans="2:16" s="172" customFormat="1" ht="53.25" customHeight="1">
      <c r="B65" s="289" t="s">
        <v>498</v>
      </c>
      <c r="C65" s="1542" t="s">
        <v>2886</v>
      </c>
      <c r="D65" s="1542"/>
      <c r="E65" s="1542"/>
      <c r="F65" s="1542"/>
      <c r="G65" s="1542"/>
      <c r="H65" s="1542"/>
      <c r="I65" s="1542"/>
      <c r="J65" s="292">
        <f>G45/J27</f>
        <v>0</v>
      </c>
      <c r="K65" s="293" t="s">
        <v>2769</v>
      </c>
      <c r="L65" s="1539"/>
      <c r="M65" s="1540"/>
      <c r="N65" s="1541"/>
      <c r="O65" s="287"/>
      <c r="P65" s="287"/>
    </row>
    <row r="66" spans="2:16" s="172" customFormat="1" ht="46.5" customHeight="1">
      <c r="B66" s="191" t="s">
        <v>953</v>
      </c>
      <c r="C66" s="1414" t="s">
        <v>2887</v>
      </c>
      <c r="D66" s="1414"/>
      <c r="E66" s="1414"/>
      <c r="F66" s="1414"/>
      <c r="G66" s="1414"/>
      <c r="H66" s="1414"/>
      <c r="I66" s="1414"/>
      <c r="J66" s="1415"/>
      <c r="K66" s="1545" t="s">
        <v>2825</v>
      </c>
      <c r="L66" s="1548" t="s">
        <v>2888</v>
      </c>
      <c r="M66" s="1549"/>
      <c r="N66" s="1550"/>
      <c r="O66" s="1443" t="s">
        <v>2889</v>
      </c>
      <c r="P66" s="1443"/>
    </row>
    <row r="67" spans="2:16" s="172" customFormat="1" ht="21" customHeight="1">
      <c r="B67" s="198" t="s">
        <v>394</v>
      </c>
      <c r="C67" s="1557" t="s">
        <v>2890</v>
      </c>
      <c r="D67" s="1557"/>
      <c r="E67" s="1557"/>
      <c r="F67" s="1557"/>
      <c r="G67" s="1557"/>
      <c r="H67" s="1557"/>
      <c r="I67" s="1557"/>
      <c r="J67" s="183" t="s">
        <v>2792</v>
      </c>
      <c r="K67" s="1546"/>
      <c r="L67" s="1551"/>
      <c r="M67" s="1552"/>
      <c r="N67" s="1553"/>
      <c r="O67" s="1425"/>
      <c r="P67" s="1425"/>
    </row>
    <row r="68" spans="2:16" s="172" customFormat="1" ht="21" customHeight="1">
      <c r="B68" s="198" t="s">
        <v>401</v>
      </c>
      <c r="C68" s="1557" t="s">
        <v>2891</v>
      </c>
      <c r="D68" s="1557"/>
      <c r="E68" s="1557"/>
      <c r="F68" s="1557"/>
      <c r="G68" s="1557"/>
      <c r="H68" s="1557"/>
      <c r="I68" s="1557"/>
      <c r="J68" s="183" t="s">
        <v>2792</v>
      </c>
      <c r="K68" s="1546"/>
      <c r="L68" s="1551"/>
      <c r="M68" s="1552"/>
      <c r="N68" s="1553"/>
      <c r="O68" s="1425"/>
      <c r="P68" s="1425"/>
    </row>
    <row r="69" spans="2:16" s="172" customFormat="1" ht="21" customHeight="1">
      <c r="B69" s="198" t="s">
        <v>403</v>
      </c>
      <c r="C69" s="1557" t="s">
        <v>2892</v>
      </c>
      <c r="D69" s="1557"/>
      <c r="E69" s="1557"/>
      <c r="F69" s="1557"/>
      <c r="G69" s="1557"/>
      <c r="H69" s="1557"/>
      <c r="I69" s="1557"/>
      <c r="J69" s="183" t="s">
        <v>2792</v>
      </c>
      <c r="K69" s="1546"/>
      <c r="L69" s="1551"/>
      <c r="M69" s="1552"/>
      <c r="N69" s="1553"/>
      <c r="O69" s="1425"/>
      <c r="P69" s="1425"/>
    </row>
    <row r="70" spans="2:16" s="172" customFormat="1" ht="21" customHeight="1">
      <c r="B70" s="198" t="s">
        <v>405</v>
      </c>
      <c r="C70" s="1557" t="s">
        <v>2875</v>
      </c>
      <c r="D70" s="1557"/>
      <c r="E70" s="1557"/>
      <c r="F70" s="1557"/>
      <c r="G70" s="1557"/>
      <c r="H70" s="1557"/>
      <c r="I70" s="1557"/>
      <c r="J70" s="183" t="s">
        <v>2792</v>
      </c>
      <c r="K70" s="1546"/>
      <c r="L70" s="1551"/>
      <c r="M70" s="1552"/>
      <c r="N70" s="1553"/>
      <c r="O70" s="1425"/>
      <c r="P70" s="1425"/>
    </row>
    <row r="71" spans="2:16" s="172" customFormat="1" ht="21" customHeight="1">
      <c r="B71" s="198" t="s">
        <v>408</v>
      </c>
      <c r="C71" s="1558" t="s">
        <v>2893</v>
      </c>
      <c r="D71" s="1558"/>
      <c r="E71" s="1558"/>
      <c r="F71" s="1558"/>
      <c r="G71" s="1559" t="s">
        <v>92</v>
      </c>
      <c r="H71" s="1560"/>
      <c r="I71" s="1560"/>
      <c r="J71" s="1561"/>
      <c r="K71" s="1547"/>
      <c r="L71" s="1554"/>
      <c r="M71" s="1555"/>
      <c r="N71" s="1556"/>
      <c r="O71" s="1426"/>
      <c r="P71" s="1426"/>
    </row>
    <row r="72" spans="2:16" s="172" customFormat="1" ht="35.25" customHeight="1">
      <c r="B72" s="224" t="s">
        <v>1516</v>
      </c>
      <c r="C72" s="255" t="s">
        <v>561</v>
      </c>
      <c r="D72" s="1414" t="s">
        <v>2894</v>
      </c>
      <c r="E72" s="1414"/>
      <c r="F72" s="1414"/>
      <c r="G72" s="1414"/>
      <c r="H72" s="1414"/>
      <c r="I72" s="1414"/>
      <c r="J72" s="1414"/>
      <c r="K72" s="1414"/>
      <c r="L72" s="1414"/>
      <c r="M72" s="1414"/>
      <c r="N72" s="1562"/>
      <c r="O72" s="291"/>
      <c r="P72" s="297"/>
    </row>
    <row r="73" spans="2:16" s="172" customFormat="1" ht="20.25" customHeight="1">
      <c r="B73" s="224"/>
      <c r="C73" s="255" t="s">
        <v>418</v>
      </c>
      <c r="D73" s="1558" t="s">
        <v>297</v>
      </c>
      <c r="E73" s="1410"/>
      <c r="F73" s="1563" t="s">
        <v>2792</v>
      </c>
      <c r="G73" s="1564"/>
      <c r="H73" s="1545" t="s">
        <v>2825</v>
      </c>
      <c r="I73" s="1576" t="s">
        <v>2895</v>
      </c>
      <c r="J73" s="1577"/>
      <c r="K73" s="1577"/>
      <c r="L73" s="1577"/>
      <c r="M73" s="1577"/>
      <c r="N73" s="1690"/>
      <c r="O73" s="1443" t="s">
        <v>2889</v>
      </c>
      <c r="P73" s="1443"/>
    </row>
    <row r="74" spans="2:16" s="172" customFormat="1" ht="20.25" customHeight="1">
      <c r="B74" s="224"/>
      <c r="C74" s="255" t="s">
        <v>508</v>
      </c>
      <c r="D74" s="1558" t="s">
        <v>2896</v>
      </c>
      <c r="E74" s="1410"/>
      <c r="F74" s="1563" t="s">
        <v>2792</v>
      </c>
      <c r="G74" s="1564"/>
      <c r="H74" s="1546"/>
      <c r="I74" s="1691"/>
      <c r="J74" s="1692"/>
      <c r="K74" s="1692"/>
      <c r="L74" s="1692"/>
      <c r="M74" s="1692"/>
      <c r="N74" s="1693"/>
      <c r="O74" s="1425"/>
      <c r="P74" s="1425"/>
    </row>
    <row r="75" spans="2:16" s="172" customFormat="1" ht="20.25" customHeight="1">
      <c r="B75" s="224"/>
      <c r="C75" s="255" t="s">
        <v>510</v>
      </c>
      <c r="D75" s="1558" t="s">
        <v>2897</v>
      </c>
      <c r="E75" s="1410"/>
      <c r="F75" s="1563" t="s">
        <v>2792</v>
      </c>
      <c r="G75" s="1564"/>
      <c r="H75" s="1546"/>
      <c r="I75" s="1691"/>
      <c r="J75" s="1692"/>
      <c r="K75" s="1692"/>
      <c r="L75" s="1692"/>
      <c r="M75" s="1692"/>
      <c r="N75" s="1693"/>
      <c r="O75" s="1425"/>
      <c r="P75" s="1425"/>
    </row>
    <row r="76" spans="2:16" s="172" customFormat="1" ht="36" customHeight="1">
      <c r="B76" s="205"/>
      <c r="C76" s="484" t="s">
        <v>401</v>
      </c>
      <c r="D76" s="1464" t="s">
        <v>2898</v>
      </c>
      <c r="E76" s="1464"/>
      <c r="F76" s="1464"/>
      <c r="G76" s="1465"/>
      <c r="H76" s="1546"/>
      <c r="I76" s="1691"/>
      <c r="J76" s="1692"/>
      <c r="K76" s="1692"/>
      <c r="L76" s="1692"/>
      <c r="M76" s="1692"/>
      <c r="N76" s="1693"/>
      <c r="O76" s="1425"/>
      <c r="P76" s="1425"/>
    </row>
    <row r="77" spans="2:16" s="172" customFormat="1" ht="21" customHeight="1">
      <c r="B77" s="205"/>
      <c r="C77" s="255" t="s">
        <v>418</v>
      </c>
      <c r="D77" s="1558" t="s">
        <v>297</v>
      </c>
      <c r="E77" s="1410"/>
      <c r="F77" s="1563" t="s">
        <v>2792</v>
      </c>
      <c r="G77" s="1564"/>
      <c r="H77" s="1546"/>
      <c r="I77" s="1691"/>
      <c r="J77" s="1692"/>
      <c r="K77" s="1692"/>
      <c r="L77" s="1692"/>
      <c r="M77" s="1692"/>
      <c r="N77" s="1693"/>
      <c r="O77" s="1425"/>
      <c r="P77" s="1425"/>
    </row>
    <row r="78" spans="2:16" s="172" customFormat="1" ht="21" customHeight="1">
      <c r="B78" s="205"/>
      <c r="C78" s="255" t="s">
        <v>508</v>
      </c>
      <c r="D78" s="1558" t="s">
        <v>2896</v>
      </c>
      <c r="E78" s="1410"/>
      <c r="F78" s="1563" t="s">
        <v>2792</v>
      </c>
      <c r="G78" s="1564"/>
      <c r="H78" s="1546"/>
      <c r="I78" s="1691"/>
      <c r="J78" s="1692"/>
      <c r="K78" s="1692"/>
      <c r="L78" s="1692"/>
      <c r="M78" s="1692"/>
      <c r="N78" s="1693"/>
      <c r="O78" s="1425"/>
      <c r="P78" s="1425"/>
    </row>
    <row r="79" spans="2:16" s="172" customFormat="1" ht="21" customHeight="1">
      <c r="B79" s="205"/>
      <c r="C79" s="255" t="s">
        <v>510</v>
      </c>
      <c r="D79" s="1558" t="s">
        <v>2899</v>
      </c>
      <c r="E79" s="1410"/>
      <c r="F79" s="1563" t="s">
        <v>2792</v>
      </c>
      <c r="G79" s="1564"/>
      <c r="H79" s="1546"/>
      <c r="I79" s="1691"/>
      <c r="J79" s="1692"/>
      <c r="K79" s="1692"/>
      <c r="L79" s="1692"/>
      <c r="M79" s="1692"/>
      <c r="N79" s="1693"/>
      <c r="O79" s="1425"/>
      <c r="P79" s="1425"/>
    </row>
    <row r="80" spans="2:16" s="172" customFormat="1" ht="21" customHeight="1">
      <c r="B80" s="205"/>
      <c r="C80" s="255" t="s">
        <v>512</v>
      </c>
      <c r="D80" s="1558" t="s">
        <v>2875</v>
      </c>
      <c r="E80" s="1410"/>
      <c r="F80" s="1563" t="s">
        <v>2792</v>
      </c>
      <c r="G80" s="1564"/>
      <c r="H80" s="1546"/>
      <c r="I80" s="1691"/>
      <c r="J80" s="1692"/>
      <c r="K80" s="1692"/>
      <c r="L80" s="1692"/>
      <c r="M80" s="1692"/>
      <c r="N80" s="1693"/>
      <c r="O80" s="1425"/>
      <c r="P80" s="1425"/>
    </row>
    <row r="81" spans="2:16" s="172" customFormat="1" ht="26.25" customHeight="1">
      <c r="B81" s="205"/>
      <c r="C81" s="255" t="s">
        <v>513</v>
      </c>
      <c r="D81" s="1558" t="s">
        <v>2900</v>
      </c>
      <c r="E81" s="1410"/>
      <c r="F81" s="1574" t="s">
        <v>92</v>
      </c>
      <c r="G81" s="1575"/>
      <c r="H81" s="1547"/>
      <c r="I81" s="1983"/>
      <c r="J81" s="2049"/>
      <c r="K81" s="2049"/>
      <c r="L81" s="2049"/>
      <c r="M81" s="2049"/>
      <c r="N81" s="1984"/>
      <c r="O81" s="1426"/>
      <c r="P81" s="1426"/>
    </row>
    <row r="82" spans="2:16" s="172" customFormat="1" ht="44.25" customHeight="1">
      <c r="B82" s="298" t="s">
        <v>968</v>
      </c>
      <c r="C82" s="1484" t="s">
        <v>2901</v>
      </c>
      <c r="D82" s="1484"/>
      <c r="E82" s="1485"/>
      <c r="F82" s="1576"/>
      <c r="G82" s="1577"/>
      <c r="H82" s="1577"/>
      <c r="I82" s="1577"/>
      <c r="J82" s="1577"/>
      <c r="K82" s="1577"/>
      <c r="L82" s="1577"/>
      <c r="M82" s="1577"/>
      <c r="N82" s="1577"/>
      <c r="O82" s="2080"/>
      <c r="P82" s="2081"/>
    </row>
    <row r="83" spans="2:16" s="172" customFormat="1" ht="42" customHeight="1">
      <c r="B83" s="2076" t="s">
        <v>2902</v>
      </c>
      <c r="C83" s="2077"/>
      <c r="D83" s="2077"/>
      <c r="E83" s="2077"/>
      <c r="F83" s="2077"/>
      <c r="G83" s="2077"/>
      <c r="H83" s="2077"/>
      <c r="I83" s="2077"/>
      <c r="J83" s="2077"/>
      <c r="K83" s="2077"/>
      <c r="L83" s="2077"/>
      <c r="M83" s="2077"/>
      <c r="N83" s="2077"/>
      <c r="O83" s="2077"/>
      <c r="P83" s="2078"/>
    </row>
    <row r="84" spans="2:16" s="172" customFormat="1" ht="39.75" customHeight="1">
      <c r="B84" s="191" t="s">
        <v>518</v>
      </c>
      <c r="C84" s="1414" t="s">
        <v>2903</v>
      </c>
      <c r="D84" s="1414"/>
      <c r="E84" s="1414"/>
      <c r="F84" s="1414"/>
      <c r="G84" s="1415"/>
      <c r="H84" s="299" t="s">
        <v>2768</v>
      </c>
      <c r="I84" s="1580" t="s">
        <v>2825</v>
      </c>
      <c r="J84" s="1581"/>
      <c r="K84" s="3147"/>
      <c r="L84" s="3148"/>
      <c r="M84" s="3148"/>
      <c r="N84" s="3149"/>
      <c r="O84" s="201" t="s">
        <v>2844</v>
      </c>
      <c r="P84" s="202" t="s">
        <v>2904</v>
      </c>
    </row>
    <row r="85" spans="2:16" s="172" customFormat="1" ht="20.25" customHeight="1">
      <c r="B85" s="1585" t="s">
        <v>2905</v>
      </c>
      <c r="C85" s="1586"/>
      <c r="D85" s="1586"/>
      <c r="E85" s="1587"/>
      <c r="F85" s="1500" t="s">
        <v>2906</v>
      </c>
      <c r="G85" s="1502"/>
      <c r="H85" s="1501"/>
      <c r="I85" s="1500" t="s">
        <v>2907</v>
      </c>
      <c r="J85" s="1502"/>
      <c r="K85" s="1500" t="s">
        <v>2810</v>
      </c>
      <c r="L85" s="1502"/>
      <c r="M85" s="1502"/>
      <c r="N85" s="1503"/>
      <c r="O85" s="1534"/>
      <c r="P85" s="1534"/>
    </row>
    <row r="86" spans="2:16" s="172" customFormat="1" ht="41.1" customHeight="1">
      <c r="B86" s="1588"/>
      <c r="C86" s="1589"/>
      <c r="D86" s="1589"/>
      <c r="E86" s="1590"/>
      <c r="F86" s="2179" t="s">
        <v>2908</v>
      </c>
      <c r="G86" s="3157"/>
      <c r="H86" s="3158"/>
      <c r="I86" s="3150">
        <v>153489.06</v>
      </c>
      <c r="J86" s="3151"/>
      <c r="K86" s="2168" t="s">
        <v>2909</v>
      </c>
      <c r="L86" s="2261"/>
      <c r="M86" s="2261"/>
      <c r="N86" s="2262"/>
      <c r="O86" s="1535"/>
      <c r="P86" s="1535"/>
    </row>
    <row r="87" spans="2:16" s="172" customFormat="1" ht="21" customHeight="1">
      <c r="B87" s="1588"/>
      <c r="C87" s="1589"/>
      <c r="D87" s="1589"/>
      <c r="E87" s="1590"/>
      <c r="F87" s="2260"/>
      <c r="G87" s="2261"/>
      <c r="H87" s="2262"/>
      <c r="I87" s="3150"/>
      <c r="J87" s="3151"/>
      <c r="K87" s="2260"/>
      <c r="L87" s="2261"/>
      <c r="M87" s="2261"/>
      <c r="N87" s="2262"/>
      <c r="O87" s="1535"/>
      <c r="P87" s="1535"/>
    </row>
    <row r="88" spans="2:16" s="172" customFormat="1" ht="21" customHeight="1">
      <c r="B88" s="1588"/>
      <c r="C88" s="1589"/>
      <c r="D88" s="1589"/>
      <c r="E88" s="1590"/>
      <c r="F88" s="2260"/>
      <c r="G88" s="2261"/>
      <c r="H88" s="2262"/>
      <c r="I88" s="3150"/>
      <c r="J88" s="3151"/>
      <c r="K88" s="2260"/>
      <c r="L88" s="2261"/>
      <c r="M88" s="2261"/>
      <c r="N88" s="2262"/>
      <c r="O88" s="1535"/>
      <c r="P88" s="1535"/>
    </row>
    <row r="89" spans="2:16" s="172" customFormat="1" ht="21.75" customHeight="1">
      <c r="B89" s="1591"/>
      <c r="C89" s="1592"/>
      <c r="D89" s="1592"/>
      <c r="E89" s="1593"/>
      <c r="F89" s="3152"/>
      <c r="G89" s="3153"/>
      <c r="H89" s="3154"/>
      <c r="I89" s="3155"/>
      <c r="J89" s="3156"/>
      <c r="K89" s="2263"/>
      <c r="L89" s="2264"/>
      <c r="M89" s="2264"/>
      <c r="N89" s="2265"/>
      <c r="O89" s="2075"/>
      <c r="P89" s="2075"/>
    </row>
    <row r="90" spans="2:16" s="172" customFormat="1" ht="26.25" customHeight="1">
      <c r="B90" s="1416" t="s">
        <v>2910</v>
      </c>
      <c r="C90" s="1417"/>
      <c r="D90" s="1417"/>
      <c r="E90" s="1417"/>
      <c r="F90" s="1417"/>
      <c r="G90" s="1417"/>
      <c r="H90" s="1417"/>
      <c r="I90" s="1417"/>
      <c r="J90" s="1417"/>
      <c r="K90" s="1417"/>
      <c r="L90" s="1417"/>
      <c r="M90" s="1417"/>
      <c r="N90" s="1417"/>
      <c r="O90" s="1417"/>
      <c r="P90" s="1418"/>
    </row>
    <row r="91" spans="2:16" s="172" customFormat="1" ht="57" customHeight="1">
      <c r="B91" s="303" t="s">
        <v>523</v>
      </c>
      <c r="C91" s="1632" t="s">
        <v>2911</v>
      </c>
      <c r="D91" s="1632"/>
      <c r="E91" s="1632"/>
      <c r="F91" s="1632"/>
      <c r="G91" s="1632"/>
      <c r="H91" s="1632"/>
      <c r="I91" s="1632"/>
      <c r="J91" s="1632"/>
      <c r="K91" s="1632"/>
      <c r="L91" s="1632"/>
      <c r="M91" s="1632"/>
      <c r="N91" s="1632"/>
      <c r="O91" s="1424" t="s">
        <v>2912</v>
      </c>
      <c r="P91" s="1424"/>
    </row>
    <row r="92" spans="2:16" s="172" customFormat="1" ht="20.25" customHeight="1">
      <c r="B92" s="1609" t="s">
        <v>2913</v>
      </c>
      <c r="C92" s="1610"/>
      <c r="D92" s="1610"/>
      <c r="E92" s="1610"/>
      <c r="F92" s="1611"/>
      <c r="G92" s="3137" t="s">
        <v>2914</v>
      </c>
      <c r="H92" s="3137"/>
      <c r="I92" s="3137"/>
      <c r="J92" s="3137"/>
      <c r="K92" s="3137"/>
      <c r="L92" s="2257"/>
      <c r="M92" s="2257"/>
      <c r="N92" s="2257"/>
      <c r="O92" s="1425"/>
      <c r="P92" s="1425"/>
    </row>
    <row r="93" spans="2:16" s="172" customFormat="1" ht="33.75" customHeight="1">
      <c r="B93" s="2072"/>
      <c r="C93" s="2073"/>
      <c r="D93" s="2073"/>
      <c r="E93" s="2073"/>
      <c r="F93" s="2074"/>
      <c r="G93" s="304" t="s">
        <v>2915</v>
      </c>
      <c r="H93" s="304" t="s">
        <v>2916</v>
      </c>
      <c r="I93" s="304" t="s">
        <v>981</v>
      </c>
      <c r="J93" s="304" t="s">
        <v>2917</v>
      </c>
      <c r="K93" s="2257" t="s">
        <v>2825</v>
      </c>
      <c r="L93" s="2258"/>
      <c r="M93" s="2258"/>
      <c r="N93" s="2259"/>
      <c r="O93" s="1425"/>
      <c r="P93" s="1426"/>
    </row>
    <row r="94" spans="2:16" s="172" customFormat="1" ht="58.5" customHeight="1">
      <c r="B94" s="306" t="s">
        <v>394</v>
      </c>
      <c r="C94" s="1711" t="s">
        <v>2918</v>
      </c>
      <c r="D94" s="1711"/>
      <c r="E94" s="1711"/>
      <c r="F94" s="1711"/>
      <c r="G94" s="1711"/>
      <c r="H94" s="1711"/>
      <c r="I94" s="1711"/>
      <c r="J94" s="1712"/>
      <c r="K94" s="3138" t="s">
        <v>2919</v>
      </c>
      <c r="L94" s="3139"/>
      <c r="M94" s="3139"/>
      <c r="N94" s="3140"/>
      <c r="O94" s="1425"/>
      <c r="P94" s="1534"/>
    </row>
    <row r="95" spans="2:16" s="172" customFormat="1" ht="21.75" customHeight="1">
      <c r="B95" s="306" t="s">
        <v>530</v>
      </c>
      <c r="C95" s="1711" t="s">
        <v>2920</v>
      </c>
      <c r="D95" s="1711"/>
      <c r="E95" s="1711"/>
      <c r="F95" s="1712"/>
      <c r="G95" s="399" t="s">
        <v>54</v>
      </c>
      <c r="H95" s="399" t="s">
        <v>2768</v>
      </c>
      <c r="I95" s="399" t="s">
        <v>2768</v>
      </c>
      <c r="J95" s="399" t="s">
        <v>54</v>
      </c>
      <c r="K95" s="3141"/>
      <c r="L95" s="3142"/>
      <c r="M95" s="3142"/>
      <c r="N95" s="3143"/>
      <c r="O95" s="1425"/>
      <c r="P95" s="1535"/>
    </row>
    <row r="96" spans="2:16" s="172" customFormat="1" ht="21.75" customHeight="1">
      <c r="B96" s="310" t="s">
        <v>532</v>
      </c>
      <c r="C96" s="1719" t="s">
        <v>2921</v>
      </c>
      <c r="D96" s="1719"/>
      <c r="E96" s="1719"/>
      <c r="F96" s="2364"/>
      <c r="G96" s="435" t="s">
        <v>2768</v>
      </c>
      <c r="H96" s="435" t="s">
        <v>2768</v>
      </c>
      <c r="I96" s="435" t="s">
        <v>2768</v>
      </c>
      <c r="J96" s="435" t="s">
        <v>2768</v>
      </c>
      <c r="K96" s="3144"/>
      <c r="L96" s="3145"/>
      <c r="M96" s="3145"/>
      <c r="N96" s="3146"/>
      <c r="O96" s="1425"/>
      <c r="P96" s="1535"/>
    </row>
    <row r="97" spans="2:16" s="172" customFormat="1" ht="37.5" customHeight="1">
      <c r="B97" s="790" t="s">
        <v>401</v>
      </c>
      <c r="C97" s="1607" t="s">
        <v>2922</v>
      </c>
      <c r="D97" s="1607"/>
      <c r="E97" s="1607"/>
      <c r="F97" s="1607"/>
      <c r="G97" s="1607"/>
      <c r="H97" s="1607"/>
      <c r="I97" s="1607"/>
      <c r="J97" s="3124"/>
      <c r="K97" s="3125"/>
      <c r="L97" s="3126"/>
      <c r="M97" s="3126"/>
      <c r="N97" s="3127"/>
      <c r="O97" s="1425"/>
      <c r="P97" s="1535"/>
    </row>
    <row r="98" spans="2:16" s="172" customFormat="1" ht="21.75" customHeight="1">
      <c r="B98" s="306" t="s">
        <v>530</v>
      </c>
      <c r="C98" s="1711" t="s">
        <v>2920</v>
      </c>
      <c r="D98" s="1711"/>
      <c r="E98" s="1711"/>
      <c r="F98" s="1712"/>
      <c r="G98" s="399" t="s">
        <v>54</v>
      </c>
      <c r="H98" s="399" t="s">
        <v>2768</v>
      </c>
      <c r="I98" s="399" t="s">
        <v>2768</v>
      </c>
      <c r="J98" s="399" t="s">
        <v>54</v>
      </c>
      <c r="K98" s="3128"/>
      <c r="L98" s="3129"/>
      <c r="M98" s="3129"/>
      <c r="N98" s="3130"/>
      <c r="O98" s="1425"/>
      <c r="P98" s="1535"/>
    </row>
    <row r="99" spans="2:16" s="172" customFormat="1" ht="21.75" customHeight="1">
      <c r="B99" s="310" t="s">
        <v>532</v>
      </c>
      <c r="C99" s="1719" t="s">
        <v>2921</v>
      </c>
      <c r="D99" s="1719"/>
      <c r="E99" s="1719"/>
      <c r="F99" s="2364"/>
      <c r="G99" s="435" t="s">
        <v>2768</v>
      </c>
      <c r="H99" s="435" t="s">
        <v>2768</v>
      </c>
      <c r="I99" s="435" t="s">
        <v>2800</v>
      </c>
      <c r="J99" s="435" t="s">
        <v>54</v>
      </c>
      <c r="K99" s="3131"/>
      <c r="L99" s="3132"/>
      <c r="M99" s="3132"/>
      <c r="N99" s="3133"/>
      <c r="O99" s="1425"/>
      <c r="P99" s="1535"/>
    </row>
    <row r="100" spans="2:16" s="172" customFormat="1" ht="41.25" customHeight="1">
      <c r="B100" s="312" t="s">
        <v>535</v>
      </c>
      <c r="C100" s="2070" t="s">
        <v>2923</v>
      </c>
      <c r="D100" s="2070"/>
      <c r="E100" s="2070"/>
      <c r="F100" s="2070"/>
      <c r="G100" s="2070"/>
      <c r="H100" s="2070"/>
      <c r="I100" s="2070"/>
      <c r="J100" s="2071"/>
      <c r="K100" s="3125"/>
      <c r="L100" s="3126"/>
      <c r="M100" s="3126"/>
      <c r="N100" s="3127"/>
      <c r="O100" s="1425"/>
      <c r="P100" s="1535"/>
    </row>
    <row r="101" spans="2:16" s="172" customFormat="1" ht="21" customHeight="1">
      <c r="B101" s="306" t="s">
        <v>530</v>
      </c>
      <c r="C101" s="1711" t="s">
        <v>2920</v>
      </c>
      <c r="D101" s="1711"/>
      <c r="E101" s="1711"/>
      <c r="F101" s="1712"/>
      <c r="G101" s="399" t="s">
        <v>54</v>
      </c>
      <c r="H101" s="399" t="s">
        <v>2768</v>
      </c>
      <c r="I101" s="399" t="s">
        <v>2768</v>
      </c>
      <c r="J101" s="399" t="s">
        <v>54</v>
      </c>
      <c r="K101" s="3128"/>
      <c r="L101" s="3129"/>
      <c r="M101" s="3129"/>
      <c r="N101" s="3130"/>
      <c r="O101" s="1425"/>
      <c r="P101" s="1535"/>
    </row>
    <row r="102" spans="2:16" s="172" customFormat="1" ht="21.75" customHeight="1">
      <c r="B102" s="310" t="s">
        <v>532</v>
      </c>
      <c r="C102" s="1719" t="s">
        <v>2921</v>
      </c>
      <c r="D102" s="1719"/>
      <c r="E102" s="1719"/>
      <c r="F102" s="2364"/>
      <c r="G102" s="435" t="s">
        <v>2768</v>
      </c>
      <c r="H102" s="435" t="s">
        <v>2768</v>
      </c>
      <c r="I102" s="435" t="s">
        <v>2768</v>
      </c>
      <c r="J102" s="435" t="s">
        <v>2768</v>
      </c>
      <c r="K102" s="3131"/>
      <c r="L102" s="3132"/>
      <c r="M102" s="3132"/>
      <c r="N102" s="3133"/>
      <c r="O102" s="1425"/>
      <c r="P102" s="1535"/>
    </row>
    <row r="103" spans="2:16" s="172" customFormat="1" ht="36.75" customHeight="1">
      <c r="B103" s="312" t="s">
        <v>537</v>
      </c>
      <c r="C103" s="2070" t="s">
        <v>2924</v>
      </c>
      <c r="D103" s="2070"/>
      <c r="E103" s="2070"/>
      <c r="F103" s="2070"/>
      <c r="G103" s="2070"/>
      <c r="H103" s="2070"/>
      <c r="I103" s="2070"/>
      <c r="J103" s="2071"/>
      <c r="K103" s="3125"/>
      <c r="L103" s="3126"/>
      <c r="M103" s="3126"/>
      <c r="N103" s="3127"/>
      <c r="O103" s="1425"/>
      <c r="P103" s="1535"/>
    </row>
    <row r="104" spans="2:16" s="172" customFormat="1" ht="21.75" customHeight="1">
      <c r="B104" s="306" t="s">
        <v>530</v>
      </c>
      <c r="C104" s="1711" t="s">
        <v>2920</v>
      </c>
      <c r="D104" s="1711"/>
      <c r="E104" s="1711"/>
      <c r="F104" s="1712"/>
      <c r="G104" s="399" t="s">
        <v>54</v>
      </c>
      <c r="H104" s="399" t="s">
        <v>2768</v>
      </c>
      <c r="I104" s="399" t="s">
        <v>2768</v>
      </c>
      <c r="J104" s="399" t="s">
        <v>54</v>
      </c>
      <c r="K104" s="3128"/>
      <c r="L104" s="3129"/>
      <c r="M104" s="3129"/>
      <c r="N104" s="3130"/>
      <c r="O104" s="1425"/>
      <c r="P104" s="1535"/>
    </row>
    <row r="105" spans="2:16" s="172" customFormat="1" ht="21.75" customHeight="1">
      <c r="B105" s="310" t="s">
        <v>532</v>
      </c>
      <c r="C105" s="1719" t="s">
        <v>2921</v>
      </c>
      <c r="D105" s="1719"/>
      <c r="E105" s="1719"/>
      <c r="F105" s="2364"/>
      <c r="G105" s="435" t="s">
        <v>2800</v>
      </c>
      <c r="H105" s="435" t="s">
        <v>2768</v>
      </c>
      <c r="I105" s="435" t="s">
        <v>2768</v>
      </c>
      <c r="J105" s="435" t="s">
        <v>2768</v>
      </c>
      <c r="K105" s="3131"/>
      <c r="L105" s="3132"/>
      <c r="M105" s="3132"/>
      <c r="N105" s="3133"/>
      <c r="O105" s="1425"/>
      <c r="P105" s="1535"/>
    </row>
    <row r="106" spans="2:16" s="172" customFormat="1" ht="23.25" customHeight="1">
      <c r="B106" s="790" t="s">
        <v>539</v>
      </c>
      <c r="C106" s="1607" t="s">
        <v>2925</v>
      </c>
      <c r="D106" s="1607"/>
      <c r="E106" s="1607"/>
      <c r="F106" s="1607"/>
      <c r="G106" s="1607"/>
      <c r="H106" s="1607"/>
      <c r="I106" s="1607"/>
      <c r="J106" s="3124"/>
      <c r="K106" s="3125"/>
      <c r="L106" s="3126"/>
      <c r="M106" s="3126"/>
      <c r="N106" s="3127"/>
      <c r="O106" s="1425"/>
      <c r="P106" s="1535"/>
    </row>
    <row r="107" spans="2:16" s="172" customFormat="1" ht="23.25" customHeight="1">
      <c r="B107" s="306" t="s">
        <v>530</v>
      </c>
      <c r="C107" s="1711" t="s">
        <v>2920</v>
      </c>
      <c r="D107" s="1711"/>
      <c r="E107" s="1711"/>
      <c r="F107" s="1712"/>
      <c r="G107" s="399" t="s">
        <v>54</v>
      </c>
      <c r="H107" s="399" t="s">
        <v>2768</v>
      </c>
      <c r="I107" s="399" t="s">
        <v>2768</v>
      </c>
      <c r="J107" s="399" t="s">
        <v>54</v>
      </c>
      <c r="K107" s="3128"/>
      <c r="L107" s="3129"/>
      <c r="M107" s="3129"/>
      <c r="N107" s="3130"/>
      <c r="O107" s="1425"/>
      <c r="P107" s="1535"/>
    </row>
    <row r="108" spans="2:16" s="172" customFormat="1" ht="23.25" customHeight="1">
      <c r="B108" s="310" t="s">
        <v>532</v>
      </c>
      <c r="C108" s="1719" t="s">
        <v>2921</v>
      </c>
      <c r="D108" s="1719"/>
      <c r="E108" s="1719"/>
      <c r="F108" s="2364"/>
      <c r="G108" s="435" t="s">
        <v>2768</v>
      </c>
      <c r="H108" s="435" t="s">
        <v>2768</v>
      </c>
      <c r="I108" s="435" t="s">
        <v>2768</v>
      </c>
      <c r="J108" s="435" t="s">
        <v>2768</v>
      </c>
      <c r="K108" s="3131"/>
      <c r="L108" s="3132"/>
      <c r="M108" s="3132"/>
      <c r="N108" s="3133"/>
      <c r="O108" s="1425"/>
      <c r="P108" s="1535"/>
    </row>
    <row r="109" spans="2:16" s="172" customFormat="1" ht="24.75" customHeight="1">
      <c r="B109" s="790" t="s">
        <v>410</v>
      </c>
      <c r="C109" s="3136" t="s">
        <v>2926</v>
      </c>
      <c r="D109" s="1607"/>
      <c r="E109" s="1607"/>
      <c r="F109" s="1607"/>
      <c r="G109" s="1607"/>
      <c r="H109" s="1607"/>
      <c r="I109" s="1607"/>
      <c r="J109" s="3124"/>
      <c r="K109" s="3125"/>
      <c r="L109" s="3126"/>
      <c r="M109" s="3126"/>
      <c r="N109" s="3127"/>
      <c r="O109" s="1425"/>
      <c r="P109" s="1535"/>
    </row>
    <row r="110" spans="2:16" s="172" customFormat="1" ht="24.75" customHeight="1">
      <c r="B110" s="306" t="s">
        <v>530</v>
      </c>
      <c r="C110" s="1711" t="s">
        <v>2920</v>
      </c>
      <c r="D110" s="1711"/>
      <c r="E110" s="1711"/>
      <c r="F110" s="1712"/>
      <c r="G110" s="399" t="s">
        <v>54</v>
      </c>
      <c r="H110" s="399" t="s">
        <v>2768</v>
      </c>
      <c r="I110" s="399" t="s">
        <v>2768</v>
      </c>
      <c r="J110" s="399" t="s">
        <v>54</v>
      </c>
      <c r="K110" s="3128"/>
      <c r="L110" s="3129"/>
      <c r="M110" s="3129"/>
      <c r="N110" s="3130"/>
      <c r="O110" s="1425"/>
      <c r="P110" s="1535"/>
    </row>
    <row r="111" spans="2:16" s="172" customFormat="1" ht="24.75" customHeight="1">
      <c r="B111" s="310" t="s">
        <v>532</v>
      </c>
      <c r="C111" s="1719" t="s">
        <v>2921</v>
      </c>
      <c r="D111" s="1719"/>
      <c r="E111" s="1719"/>
      <c r="F111" s="2364"/>
      <c r="G111" s="435" t="s">
        <v>2768</v>
      </c>
      <c r="H111" s="435" t="s">
        <v>2768</v>
      </c>
      <c r="I111" s="435" t="s">
        <v>2768</v>
      </c>
      <c r="J111" s="435" t="s">
        <v>2768</v>
      </c>
      <c r="K111" s="3131"/>
      <c r="L111" s="3132"/>
      <c r="M111" s="3132"/>
      <c r="N111" s="3133"/>
      <c r="O111" s="1425"/>
      <c r="P111" s="1535"/>
    </row>
    <row r="112" spans="2:16" s="172" customFormat="1" ht="24.75" customHeight="1">
      <c r="B112" s="790" t="s">
        <v>413</v>
      </c>
      <c r="C112" s="3136" t="s">
        <v>2927</v>
      </c>
      <c r="D112" s="1607"/>
      <c r="E112" s="1607"/>
      <c r="F112" s="1607"/>
      <c r="G112" s="1607"/>
      <c r="H112" s="1607"/>
      <c r="I112" s="1607"/>
      <c r="J112" s="3124"/>
      <c r="K112" s="3125"/>
      <c r="L112" s="3126"/>
      <c r="M112" s="3126"/>
      <c r="N112" s="3127"/>
      <c r="O112" s="1425"/>
      <c r="P112" s="1535"/>
    </row>
    <row r="113" spans="1:16" s="172" customFormat="1" ht="24.75" customHeight="1">
      <c r="B113" s="306" t="s">
        <v>530</v>
      </c>
      <c r="C113" s="1711" t="s">
        <v>2920</v>
      </c>
      <c r="D113" s="1711"/>
      <c r="E113" s="1711"/>
      <c r="F113" s="1712"/>
      <c r="G113" s="399" t="s">
        <v>54</v>
      </c>
      <c r="H113" s="399" t="s">
        <v>2768</v>
      </c>
      <c r="I113" s="399" t="s">
        <v>2768</v>
      </c>
      <c r="J113" s="399" t="s">
        <v>54</v>
      </c>
      <c r="K113" s="3128"/>
      <c r="L113" s="3129"/>
      <c r="M113" s="3129"/>
      <c r="N113" s="3130"/>
      <c r="O113" s="1425"/>
      <c r="P113" s="1535"/>
    </row>
    <row r="114" spans="1:16" s="172" customFormat="1" ht="24.75" customHeight="1">
      <c r="B114" s="310" t="s">
        <v>532</v>
      </c>
      <c r="C114" s="1719" t="s">
        <v>2921</v>
      </c>
      <c r="D114" s="1719"/>
      <c r="E114" s="1719"/>
      <c r="F114" s="2364"/>
      <c r="G114" s="435" t="s">
        <v>54</v>
      </c>
      <c r="H114" s="435" t="s">
        <v>2768</v>
      </c>
      <c r="I114" s="435" t="s">
        <v>54</v>
      </c>
      <c r="J114" s="435" t="s">
        <v>54</v>
      </c>
      <c r="K114" s="3131"/>
      <c r="L114" s="3132"/>
      <c r="M114" s="3132"/>
      <c r="N114" s="3133"/>
      <c r="O114" s="1425"/>
      <c r="P114" s="1535"/>
    </row>
    <row r="115" spans="1:16" s="172" customFormat="1" ht="32.25" customHeight="1">
      <c r="B115" s="790" t="s">
        <v>416</v>
      </c>
      <c r="C115" s="1607" t="s">
        <v>2928</v>
      </c>
      <c r="D115" s="1607"/>
      <c r="E115" s="1607"/>
      <c r="F115" s="1607"/>
      <c r="G115" s="1607"/>
      <c r="H115" s="1607"/>
      <c r="I115" s="1607"/>
      <c r="J115" s="3124"/>
      <c r="K115" s="3125"/>
      <c r="L115" s="3126"/>
      <c r="M115" s="3126"/>
      <c r="N115" s="3127"/>
      <c r="O115" s="1425"/>
      <c r="P115" s="1535"/>
    </row>
    <row r="116" spans="1:16" s="172" customFormat="1" ht="21.75" customHeight="1">
      <c r="B116" s="306" t="s">
        <v>530</v>
      </c>
      <c r="C116" s="1711" t="s">
        <v>2920</v>
      </c>
      <c r="D116" s="1711"/>
      <c r="E116" s="1711"/>
      <c r="F116" s="1712"/>
      <c r="G116" s="399" t="s">
        <v>54</v>
      </c>
      <c r="H116" s="399" t="s">
        <v>2768</v>
      </c>
      <c r="I116" s="399" t="s">
        <v>2768</v>
      </c>
      <c r="J116" s="399" t="s">
        <v>54</v>
      </c>
      <c r="K116" s="3128"/>
      <c r="L116" s="3129"/>
      <c r="M116" s="3129"/>
      <c r="N116" s="3130"/>
      <c r="O116" s="1425"/>
      <c r="P116" s="1535"/>
    </row>
    <row r="117" spans="1:16" s="172" customFormat="1" ht="21.75" customHeight="1">
      <c r="B117" s="310" t="s">
        <v>532</v>
      </c>
      <c r="C117" s="1719" t="s">
        <v>2929</v>
      </c>
      <c r="D117" s="1719"/>
      <c r="E117" s="1719"/>
      <c r="F117" s="2364"/>
      <c r="G117" s="435" t="s">
        <v>2768</v>
      </c>
      <c r="H117" s="638" t="s">
        <v>2768</v>
      </c>
      <c r="I117" s="435" t="s">
        <v>2768</v>
      </c>
      <c r="J117" s="435" t="s">
        <v>54</v>
      </c>
      <c r="K117" s="3131"/>
      <c r="L117" s="3132"/>
      <c r="M117" s="3132"/>
      <c r="N117" s="3133"/>
      <c r="O117" s="1425"/>
      <c r="P117" s="1535"/>
    </row>
    <row r="118" spans="1:16" s="172" customFormat="1" ht="24" customHeight="1">
      <c r="B118" s="790" t="s">
        <v>418</v>
      </c>
      <c r="C118" s="2070" t="s">
        <v>2930</v>
      </c>
      <c r="D118" s="2070"/>
      <c r="E118" s="2070"/>
      <c r="F118" s="2070"/>
      <c r="G118" s="2070"/>
      <c r="H118" s="2070"/>
      <c r="I118" s="2070"/>
      <c r="J118" s="2071"/>
      <c r="K118" s="3125"/>
      <c r="L118" s="3126"/>
      <c r="M118" s="3126"/>
      <c r="N118" s="3127"/>
      <c r="O118" s="1425"/>
      <c r="P118" s="1535"/>
    </row>
    <row r="119" spans="1:16" s="172" customFormat="1" ht="24" customHeight="1">
      <c r="B119" s="306" t="s">
        <v>530</v>
      </c>
      <c r="C119" s="1711" t="s">
        <v>2920</v>
      </c>
      <c r="D119" s="1711"/>
      <c r="E119" s="1711"/>
      <c r="F119" s="1712"/>
      <c r="G119" s="399" t="s">
        <v>54</v>
      </c>
      <c r="H119" s="399" t="s">
        <v>2768</v>
      </c>
      <c r="I119" s="399" t="s">
        <v>2768</v>
      </c>
      <c r="J119" s="399" t="s">
        <v>54</v>
      </c>
      <c r="K119" s="3128"/>
      <c r="L119" s="3129"/>
      <c r="M119" s="3129"/>
      <c r="N119" s="3130"/>
      <c r="O119" s="1425"/>
      <c r="P119" s="1535"/>
    </row>
    <row r="120" spans="1:16" s="172" customFormat="1" ht="24" customHeight="1">
      <c r="B120" s="310" t="s">
        <v>532</v>
      </c>
      <c r="C120" s="1719" t="s">
        <v>2921</v>
      </c>
      <c r="D120" s="1719"/>
      <c r="E120" s="1719"/>
      <c r="F120" s="2364"/>
      <c r="G120" s="435" t="s">
        <v>2768</v>
      </c>
      <c r="H120" s="435" t="s">
        <v>2768</v>
      </c>
      <c r="I120" s="435" t="s">
        <v>2768</v>
      </c>
      <c r="J120" s="435" t="s">
        <v>54</v>
      </c>
      <c r="K120" s="3131"/>
      <c r="L120" s="3132"/>
      <c r="M120" s="3132"/>
      <c r="N120" s="3133"/>
      <c r="O120" s="1425"/>
      <c r="P120" s="1535"/>
    </row>
    <row r="121" spans="1:16" s="172" customFormat="1" ht="24" customHeight="1">
      <c r="B121" s="790" t="s">
        <v>544</v>
      </c>
      <c r="C121" s="1607" t="s">
        <v>2931</v>
      </c>
      <c r="D121" s="1607"/>
      <c r="E121" s="1607"/>
      <c r="F121" s="1607"/>
      <c r="G121" s="1607"/>
      <c r="H121" s="1607"/>
      <c r="I121" s="1607"/>
      <c r="J121" s="3124"/>
      <c r="K121" s="3125"/>
      <c r="L121" s="3126"/>
      <c r="M121" s="3126"/>
      <c r="N121" s="3127"/>
      <c r="O121" s="1425"/>
      <c r="P121" s="1535"/>
    </row>
    <row r="122" spans="1:16" s="172" customFormat="1" ht="24" customHeight="1">
      <c r="B122" s="306" t="s">
        <v>530</v>
      </c>
      <c r="C122" s="1711" t="s">
        <v>2920</v>
      </c>
      <c r="D122" s="1711"/>
      <c r="E122" s="1711"/>
      <c r="F122" s="1712"/>
      <c r="G122" s="399" t="s">
        <v>54</v>
      </c>
      <c r="H122" s="399" t="s">
        <v>2768</v>
      </c>
      <c r="I122" s="399" t="s">
        <v>2768</v>
      </c>
      <c r="J122" s="399" t="s">
        <v>54</v>
      </c>
      <c r="K122" s="3128"/>
      <c r="L122" s="3129"/>
      <c r="M122" s="3129"/>
      <c r="N122" s="3130"/>
      <c r="O122" s="1425"/>
      <c r="P122" s="1535"/>
    </row>
    <row r="123" spans="1:16" s="172" customFormat="1" ht="24" customHeight="1">
      <c r="A123" s="791"/>
      <c r="B123" s="310" t="s">
        <v>532</v>
      </c>
      <c r="C123" s="1719" t="s">
        <v>2921</v>
      </c>
      <c r="D123" s="1719"/>
      <c r="E123" s="1719"/>
      <c r="F123" s="2364"/>
      <c r="G123" s="435" t="s">
        <v>2768</v>
      </c>
      <c r="H123" s="435" t="s">
        <v>2768</v>
      </c>
      <c r="I123" s="435" t="s">
        <v>2768</v>
      </c>
      <c r="J123" s="435" t="s">
        <v>54</v>
      </c>
      <c r="K123" s="3131"/>
      <c r="L123" s="3132"/>
      <c r="M123" s="3132"/>
      <c r="N123" s="3133"/>
      <c r="O123" s="1425"/>
      <c r="P123" s="1535"/>
    </row>
    <row r="124" spans="1:16" s="172" customFormat="1" ht="21" customHeight="1">
      <c r="B124" s="790" t="s">
        <v>546</v>
      </c>
      <c r="C124" s="1607" t="s">
        <v>2932</v>
      </c>
      <c r="D124" s="1607"/>
      <c r="E124" s="1607"/>
      <c r="F124" s="1607"/>
      <c r="G124" s="1607"/>
      <c r="H124" s="1607"/>
      <c r="I124" s="1607"/>
      <c r="J124" s="3124"/>
      <c r="K124" s="3125"/>
      <c r="L124" s="3126"/>
      <c r="M124" s="3126"/>
      <c r="N124" s="3127"/>
      <c r="O124" s="1425"/>
      <c r="P124" s="1535"/>
    </row>
    <row r="125" spans="1:16" s="172" customFormat="1" ht="21" customHeight="1">
      <c r="B125" s="306" t="s">
        <v>530</v>
      </c>
      <c r="C125" s="1711" t="s">
        <v>2920</v>
      </c>
      <c r="D125" s="1711"/>
      <c r="E125" s="1711"/>
      <c r="F125" s="1712"/>
      <c r="G125" s="399" t="s">
        <v>54</v>
      </c>
      <c r="H125" s="399" t="s">
        <v>54</v>
      </c>
      <c r="I125" s="399" t="s">
        <v>2768</v>
      </c>
      <c r="J125" s="399" t="s">
        <v>54</v>
      </c>
      <c r="K125" s="3128"/>
      <c r="L125" s="3129"/>
      <c r="M125" s="3129"/>
      <c r="N125" s="3130"/>
      <c r="O125" s="1425"/>
      <c r="P125" s="1535"/>
    </row>
    <row r="126" spans="1:16" s="172" customFormat="1" ht="21" customHeight="1">
      <c r="B126" s="310" t="s">
        <v>532</v>
      </c>
      <c r="C126" s="1719" t="s">
        <v>2921</v>
      </c>
      <c r="D126" s="1719"/>
      <c r="E126" s="1719"/>
      <c r="F126" s="2364"/>
      <c r="G126" s="435" t="s">
        <v>2800</v>
      </c>
      <c r="H126" s="435" t="s">
        <v>54</v>
      </c>
      <c r="I126" s="435" t="s">
        <v>54</v>
      </c>
      <c r="J126" s="435" t="s">
        <v>54</v>
      </c>
      <c r="K126" s="3131"/>
      <c r="L126" s="3132"/>
      <c r="M126" s="3132"/>
      <c r="N126" s="3133"/>
      <c r="O126" s="1425"/>
      <c r="P126" s="1535"/>
    </row>
    <row r="127" spans="1:16" s="172" customFormat="1" ht="21" customHeight="1">
      <c r="B127" s="790" t="s">
        <v>548</v>
      </c>
      <c r="C127" s="1607" t="s">
        <v>2933</v>
      </c>
      <c r="D127" s="1607"/>
      <c r="E127" s="1607"/>
      <c r="F127" s="1607"/>
      <c r="G127" s="1607"/>
      <c r="H127" s="1607"/>
      <c r="I127" s="1607"/>
      <c r="J127" s="3124"/>
      <c r="K127" s="3125"/>
      <c r="L127" s="3126"/>
      <c r="M127" s="3126"/>
      <c r="N127" s="3127"/>
      <c r="O127" s="1425"/>
      <c r="P127" s="1535"/>
    </row>
    <row r="128" spans="1:16" s="172" customFormat="1" ht="21" customHeight="1">
      <c r="B128" s="306" t="s">
        <v>530</v>
      </c>
      <c r="C128" s="1711" t="s">
        <v>2920</v>
      </c>
      <c r="D128" s="1711"/>
      <c r="E128" s="1711"/>
      <c r="F128" s="1712"/>
      <c r="G128" s="399" t="s">
        <v>54</v>
      </c>
      <c r="H128" s="399" t="s">
        <v>54</v>
      </c>
      <c r="I128" s="399" t="s">
        <v>2768</v>
      </c>
      <c r="J128" s="399" t="s">
        <v>54</v>
      </c>
      <c r="K128" s="3128"/>
      <c r="L128" s="3129"/>
      <c r="M128" s="3129"/>
      <c r="N128" s="3130"/>
      <c r="O128" s="1425"/>
      <c r="P128" s="1535"/>
    </row>
    <row r="129" spans="2:16" s="172" customFormat="1" ht="20.25" customHeight="1">
      <c r="B129" s="310" t="s">
        <v>532</v>
      </c>
      <c r="C129" s="1719" t="s">
        <v>2921</v>
      </c>
      <c r="D129" s="1719"/>
      <c r="E129" s="1719"/>
      <c r="F129" s="2364"/>
      <c r="G129" s="435" t="s">
        <v>54</v>
      </c>
      <c r="H129" s="435" t="s">
        <v>54</v>
      </c>
      <c r="I129" s="435" t="s">
        <v>54</v>
      </c>
      <c r="J129" s="435" t="s">
        <v>54</v>
      </c>
      <c r="K129" s="3131"/>
      <c r="L129" s="3132"/>
      <c r="M129" s="3132"/>
      <c r="N129" s="3133"/>
      <c r="O129" s="1425"/>
      <c r="P129" s="1535"/>
    </row>
    <row r="130" spans="2:16" s="172" customFormat="1" ht="21" customHeight="1">
      <c r="B130" s="790" t="s">
        <v>550</v>
      </c>
      <c r="C130" s="1607" t="s">
        <v>2934</v>
      </c>
      <c r="D130" s="1607"/>
      <c r="E130" s="1607"/>
      <c r="F130" s="1607"/>
      <c r="G130" s="1607"/>
      <c r="H130" s="1607"/>
      <c r="I130" s="1607"/>
      <c r="J130" s="3124"/>
      <c r="K130" s="3125"/>
      <c r="L130" s="3126"/>
      <c r="M130" s="3126"/>
      <c r="N130" s="3127"/>
      <c r="O130" s="1425"/>
      <c r="P130" s="1535"/>
    </row>
    <row r="131" spans="2:16" s="172" customFormat="1" ht="21" customHeight="1">
      <c r="B131" s="306" t="s">
        <v>530</v>
      </c>
      <c r="C131" s="1711" t="s">
        <v>2920</v>
      </c>
      <c r="D131" s="1711"/>
      <c r="E131" s="1711"/>
      <c r="F131" s="1712"/>
      <c r="G131" s="399" t="s">
        <v>54</v>
      </c>
      <c r="H131" s="399" t="s">
        <v>2768</v>
      </c>
      <c r="I131" s="399" t="s">
        <v>2768</v>
      </c>
      <c r="J131" s="399" t="s">
        <v>54</v>
      </c>
      <c r="K131" s="3128"/>
      <c r="L131" s="3129"/>
      <c r="M131" s="3129"/>
      <c r="N131" s="3130"/>
      <c r="O131" s="1425"/>
      <c r="P131" s="1535"/>
    </row>
    <row r="132" spans="2:16" s="172" customFormat="1" ht="21" customHeight="1">
      <c r="B132" s="310" t="s">
        <v>532</v>
      </c>
      <c r="C132" s="1719" t="s">
        <v>2921</v>
      </c>
      <c r="D132" s="1719"/>
      <c r="E132" s="1719"/>
      <c r="F132" s="2364"/>
      <c r="G132" s="435" t="s">
        <v>2768</v>
      </c>
      <c r="H132" s="435" t="s">
        <v>2768</v>
      </c>
      <c r="I132" s="435" t="s">
        <v>54</v>
      </c>
      <c r="J132" s="435" t="s">
        <v>54</v>
      </c>
      <c r="K132" s="3131"/>
      <c r="L132" s="3132"/>
      <c r="M132" s="3132"/>
      <c r="N132" s="3133"/>
      <c r="O132" s="1425"/>
      <c r="P132" s="1535"/>
    </row>
    <row r="133" spans="2:16" s="172" customFormat="1" ht="32.25" customHeight="1">
      <c r="B133" s="316" t="s">
        <v>552</v>
      </c>
      <c r="C133" s="2070" t="s">
        <v>2935</v>
      </c>
      <c r="D133" s="2070"/>
      <c r="E133" s="2070"/>
      <c r="F133" s="2070"/>
      <c r="G133" s="2070"/>
      <c r="H133" s="2070"/>
      <c r="I133" s="2070"/>
      <c r="J133" s="2070"/>
      <c r="K133" s="2070"/>
      <c r="L133" s="2070"/>
      <c r="M133" s="2070"/>
      <c r="N133" s="2071"/>
      <c r="O133" s="1608"/>
      <c r="P133" s="1535"/>
    </row>
    <row r="134" spans="2:16" s="172" customFormat="1" ht="33" customHeight="1">
      <c r="B134" s="317" t="s">
        <v>418</v>
      </c>
      <c r="C134" s="2062" t="s">
        <v>2936</v>
      </c>
      <c r="D134" s="2062"/>
      <c r="E134" s="2018" t="s">
        <v>92</v>
      </c>
      <c r="F134" s="2019"/>
      <c r="G134" s="2019"/>
      <c r="H134" s="2019"/>
      <c r="I134" s="2019"/>
      <c r="J134" s="2063"/>
      <c r="K134" s="3128"/>
      <c r="L134" s="3129"/>
      <c r="M134" s="3129"/>
      <c r="N134" s="3134"/>
      <c r="O134" s="1608"/>
      <c r="P134" s="1535"/>
    </row>
    <row r="135" spans="2:16" s="172" customFormat="1" ht="24.75" customHeight="1">
      <c r="B135" s="306" t="s">
        <v>530</v>
      </c>
      <c r="C135" s="1711" t="s">
        <v>2920</v>
      </c>
      <c r="D135" s="1711"/>
      <c r="E135" s="1711"/>
      <c r="F135" s="1712"/>
      <c r="G135" s="399"/>
      <c r="H135" s="399"/>
      <c r="I135" s="399"/>
      <c r="J135" s="203"/>
      <c r="K135" s="3128"/>
      <c r="L135" s="3129"/>
      <c r="M135" s="3129"/>
      <c r="N135" s="3134"/>
      <c r="O135" s="1608"/>
      <c r="P135" s="1535"/>
    </row>
    <row r="136" spans="2:16" s="172" customFormat="1" ht="24.75" customHeight="1">
      <c r="B136" s="310" t="s">
        <v>532</v>
      </c>
      <c r="C136" s="1719" t="s">
        <v>2921</v>
      </c>
      <c r="D136" s="1719"/>
      <c r="E136" s="1719"/>
      <c r="F136" s="2364"/>
      <c r="G136" s="435"/>
      <c r="H136" s="435"/>
      <c r="I136" s="435"/>
      <c r="J136" s="330"/>
      <c r="K136" s="3131"/>
      <c r="L136" s="3132"/>
      <c r="M136" s="3132"/>
      <c r="N136" s="3135"/>
      <c r="O136" s="1608"/>
      <c r="P136" s="1535"/>
    </row>
    <row r="137" spans="2:16" s="172" customFormat="1" ht="39.75" customHeight="1">
      <c r="B137" s="251" t="s">
        <v>555</v>
      </c>
      <c r="C137" s="1472" t="s">
        <v>2937</v>
      </c>
      <c r="D137" s="1472"/>
      <c r="E137" s="1472"/>
      <c r="F137" s="1653"/>
      <c r="G137" s="1692"/>
      <c r="H137" s="1692"/>
      <c r="I137" s="1692"/>
      <c r="J137" s="1692"/>
      <c r="K137" s="1692"/>
      <c r="L137" s="1692"/>
      <c r="M137" s="1692"/>
      <c r="N137" s="1692"/>
      <c r="O137" s="1444"/>
      <c r="P137" s="2075"/>
    </row>
    <row r="138" spans="2:16" s="172" customFormat="1" ht="25.5" customHeight="1">
      <c r="B138" s="1656" t="s">
        <v>1003</v>
      </c>
      <c r="C138" s="1657"/>
      <c r="D138" s="1657"/>
      <c r="E138" s="1657"/>
      <c r="F138" s="1657"/>
      <c r="G138" s="1657"/>
      <c r="H138" s="1657"/>
      <c r="I138" s="1657"/>
      <c r="J138" s="1657"/>
      <c r="K138" s="1657"/>
      <c r="L138" s="1657"/>
      <c r="M138" s="1657"/>
      <c r="N138" s="1657"/>
      <c r="O138" s="1657"/>
      <c r="P138" s="1659"/>
    </row>
    <row r="139" spans="2:16" s="172" customFormat="1" ht="176.25" customHeight="1">
      <c r="B139" s="253" t="s">
        <v>557</v>
      </c>
      <c r="C139" s="1660" t="s">
        <v>2938</v>
      </c>
      <c r="D139" s="1660"/>
      <c r="E139" s="1660"/>
      <c r="F139" s="1660"/>
      <c r="G139" s="209" t="s">
        <v>2768</v>
      </c>
      <c r="H139" s="2246" t="s">
        <v>2939</v>
      </c>
      <c r="I139" s="1743"/>
      <c r="J139" s="1663" t="s">
        <v>2940</v>
      </c>
      <c r="K139" s="1664"/>
      <c r="L139" s="1664"/>
      <c r="M139" s="1664"/>
      <c r="N139" s="1665"/>
      <c r="O139" s="318" t="s">
        <v>2941</v>
      </c>
      <c r="P139" s="199"/>
    </row>
    <row r="140" spans="2:16" s="172" customFormat="1" ht="15.75" customHeight="1">
      <c r="B140" s="1686" t="s">
        <v>2942</v>
      </c>
      <c r="C140" s="1687"/>
      <c r="D140" s="1687"/>
      <c r="E140" s="1687"/>
      <c r="F140" s="1687"/>
      <c r="G140" s="1687"/>
      <c r="H140" s="1687"/>
      <c r="I140" s="1687"/>
      <c r="J140" s="1687"/>
      <c r="K140" s="1687"/>
      <c r="L140" s="1687"/>
      <c r="M140" s="1687"/>
      <c r="N140" s="1687"/>
      <c r="O140" s="1687"/>
      <c r="P140" s="1688"/>
    </row>
    <row r="141" spans="2:16" s="172" customFormat="1" ht="33.75" customHeight="1">
      <c r="B141" s="198" t="s">
        <v>561</v>
      </c>
      <c r="C141" s="1464" t="s">
        <v>2943</v>
      </c>
      <c r="D141" s="1464"/>
      <c r="E141" s="1464"/>
      <c r="F141" s="1464"/>
      <c r="G141" s="1464"/>
      <c r="H141" s="2172" t="s">
        <v>2944</v>
      </c>
      <c r="I141" s="1907"/>
      <c r="J141" s="1907"/>
      <c r="K141" s="1689" t="s">
        <v>2825</v>
      </c>
      <c r="L141" s="1577" t="s">
        <v>2945</v>
      </c>
      <c r="M141" s="1577"/>
      <c r="N141" s="1690"/>
      <c r="O141" s="1534" t="s">
        <v>2946</v>
      </c>
      <c r="P141" s="1534"/>
    </row>
    <row r="142" spans="2:16" s="172" customFormat="1" ht="19.5" customHeight="1">
      <c r="B142" s="198" t="s">
        <v>401</v>
      </c>
      <c r="C142" s="1464" t="s">
        <v>2947</v>
      </c>
      <c r="D142" s="1464"/>
      <c r="E142" s="1464"/>
      <c r="F142" s="1464"/>
      <c r="G142" s="1464"/>
      <c r="H142" s="1574">
        <v>2016</v>
      </c>
      <c r="I142" s="1685"/>
      <c r="J142" s="1685"/>
      <c r="K142" s="1689"/>
      <c r="L142" s="1692"/>
      <c r="M142" s="1692"/>
      <c r="N142" s="1693"/>
      <c r="O142" s="1535"/>
      <c r="P142" s="1535"/>
    </row>
    <row r="143" spans="2:16" s="172" customFormat="1" ht="19.5" customHeight="1">
      <c r="B143" s="198" t="s">
        <v>403</v>
      </c>
      <c r="C143" s="1464" t="s">
        <v>2948</v>
      </c>
      <c r="D143" s="1464"/>
      <c r="E143" s="1464"/>
      <c r="F143" s="1464"/>
      <c r="G143" s="1464"/>
      <c r="H143" s="1574" t="s">
        <v>2768</v>
      </c>
      <c r="I143" s="1685"/>
      <c r="J143" s="1575"/>
      <c r="K143" s="1689"/>
      <c r="L143" s="2049"/>
      <c r="M143" s="2049"/>
      <c r="N143" s="1984"/>
      <c r="O143" s="1535"/>
      <c r="P143" s="1535"/>
    </row>
    <row r="144" spans="2:16" s="172" customFormat="1" ht="34.5" customHeight="1">
      <c r="B144" s="198" t="s">
        <v>405</v>
      </c>
      <c r="C144" s="1464" t="s">
        <v>2949</v>
      </c>
      <c r="D144" s="1464"/>
      <c r="E144" s="1464"/>
      <c r="F144" s="1464"/>
      <c r="G144" s="1465"/>
      <c r="H144" s="1574" t="s">
        <v>2950</v>
      </c>
      <c r="I144" s="1685"/>
      <c r="J144" s="1685"/>
      <c r="K144" s="1689"/>
      <c r="L144" s="2018"/>
      <c r="M144" s="2019"/>
      <c r="N144" s="2020"/>
      <c r="O144" s="1536"/>
      <c r="P144" s="1536"/>
    </row>
    <row r="145" spans="2:16" s="172" customFormat="1" ht="51.75" customHeight="1">
      <c r="B145" s="191" t="s">
        <v>566</v>
      </c>
      <c r="C145" s="1464" t="s">
        <v>2951</v>
      </c>
      <c r="D145" s="1464"/>
      <c r="E145" s="1464"/>
      <c r="F145" s="1464"/>
      <c r="G145" s="1464"/>
      <c r="H145" s="1574" t="s">
        <v>54</v>
      </c>
      <c r="I145" s="1685"/>
      <c r="J145" s="1685"/>
      <c r="K145" s="1689"/>
      <c r="L145" s="1655"/>
      <c r="M145" s="1655"/>
      <c r="N145" s="1923"/>
      <c r="O145" s="1443" t="s">
        <v>2952</v>
      </c>
      <c r="P145" s="1443"/>
    </row>
    <row r="146" spans="2:16" s="172" customFormat="1" ht="72.599999999999994" customHeight="1">
      <c r="B146" s="334" t="s">
        <v>394</v>
      </c>
      <c r="C146" s="1464" t="s">
        <v>2953</v>
      </c>
      <c r="D146" s="1464"/>
      <c r="E146" s="1464"/>
      <c r="F146" s="1464"/>
      <c r="G146" s="1465"/>
      <c r="H146" s="1574" t="s">
        <v>92</v>
      </c>
      <c r="I146" s="1685"/>
      <c r="J146" s="1685"/>
      <c r="K146" s="1689"/>
      <c r="L146" s="1868"/>
      <c r="M146" s="1868"/>
      <c r="N146" s="2141"/>
      <c r="O146" s="1426"/>
      <c r="P146" s="1426"/>
    </row>
    <row r="147" spans="2:16" s="172" customFormat="1" ht="75" customHeight="1">
      <c r="B147" s="191" t="s">
        <v>569</v>
      </c>
      <c r="C147" s="1464" t="s">
        <v>2954</v>
      </c>
      <c r="D147" s="1464"/>
      <c r="E147" s="1464"/>
      <c r="F147" s="1464"/>
      <c r="G147" s="1464"/>
      <c r="H147" s="1574" t="s">
        <v>54</v>
      </c>
      <c r="I147" s="1685"/>
      <c r="J147" s="1685"/>
      <c r="K147" s="1689"/>
      <c r="L147" s="1764"/>
      <c r="M147" s="1764"/>
      <c r="N147" s="2221"/>
      <c r="O147" s="1443" t="s">
        <v>2795</v>
      </c>
      <c r="P147" s="1443" t="s">
        <v>2955</v>
      </c>
    </row>
    <row r="148" spans="2:16" s="172" customFormat="1" ht="80.45" customHeight="1">
      <c r="B148" s="189" t="s">
        <v>394</v>
      </c>
      <c r="C148" s="1697" t="s">
        <v>2953</v>
      </c>
      <c r="D148" s="1697"/>
      <c r="E148" s="1697"/>
      <c r="F148" s="1697"/>
      <c r="G148" s="1698"/>
      <c r="H148" s="1574" t="s">
        <v>92</v>
      </c>
      <c r="I148" s="1685"/>
      <c r="J148" s="1685"/>
      <c r="K148" s="1689"/>
      <c r="L148" s="1788"/>
      <c r="M148" s="1788"/>
      <c r="N148" s="2223"/>
      <c r="O148" s="1426"/>
      <c r="P148" s="1425"/>
    </row>
    <row r="149" spans="2:16" s="172" customFormat="1" ht="49.5" customHeight="1">
      <c r="B149" s="1490" t="s">
        <v>2956</v>
      </c>
      <c r="C149" s="1491"/>
      <c r="D149" s="1491"/>
      <c r="E149" s="1491"/>
      <c r="F149" s="1491"/>
      <c r="G149" s="1491"/>
      <c r="H149" s="1491"/>
      <c r="I149" s="1491"/>
      <c r="J149" s="1491"/>
      <c r="K149" s="1699"/>
      <c r="L149" s="1491"/>
      <c r="M149" s="1491"/>
      <c r="N149" s="1491"/>
      <c r="O149" s="1491"/>
      <c r="P149" s="1492"/>
    </row>
    <row r="150" spans="2:16" s="172" customFormat="1" ht="52.5" customHeight="1">
      <c r="B150" s="321" t="s">
        <v>572</v>
      </c>
      <c r="C150" s="1700" t="s">
        <v>2957</v>
      </c>
      <c r="D150" s="1700"/>
      <c r="E150" s="1700"/>
      <c r="F150" s="1701"/>
      <c r="G150" s="1702" t="s">
        <v>2958</v>
      </c>
      <c r="H150" s="1703"/>
      <c r="I150" s="1704"/>
      <c r="J150" s="1702" t="s">
        <v>2959</v>
      </c>
      <c r="K150" s="1703"/>
      <c r="L150" s="1704"/>
      <c r="M150" s="1705" t="s">
        <v>2810</v>
      </c>
      <c r="N150" s="1706"/>
      <c r="O150" s="1707" t="s">
        <v>2795</v>
      </c>
      <c r="P150" s="1707" t="s">
        <v>2960</v>
      </c>
    </row>
    <row r="151" spans="2:16" s="172" customFormat="1" ht="83.25" customHeight="1">
      <c r="B151" s="334" t="s">
        <v>561</v>
      </c>
      <c r="C151" s="1711" t="s">
        <v>2961</v>
      </c>
      <c r="D151" s="1711"/>
      <c r="E151" s="1711"/>
      <c r="F151" s="1712"/>
      <c r="G151" s="1713" t="s">
        <v>2962</v>
      </c>
      <c r="H151" s="1714"/>
      <c r="I151" s="1715"/>
      <c r="J151" s="1713" t="s">
        <v>2963</v>
      </c>
      <c r="K151" s="1714"/>
      <c r="L151" s="1715"/>
      <c r="M151" s="1716"/>
      <c r="N151" s="1717"/>
      <c r="O151" s="1627"/>
      <c r="P151" s="1627"/>
    </row>
    <row r="152" spans="2:16" s="172" customFormat="1" ht="42" customHeight="1">
      <c r="B152" s="334" t="s">
        <v>401</v>
      </c>
      <c r="C152" s="1711" t="s">
        <v>2964</v>
      </c>
      <c r="D152" s="1711"/>
      <c r="E152" s="1711"/>
      <c r="F152" s="1712"/>
      <c r="G152" s="1713" t="s">
        <v>2962</v>
      </c>
      <c r="H152" s="1714"/>
      <c r="I152" s="1715"/>
      <c r="J152" s="1713" t="s">
        <v>2963</v>
      </c>
      <c r="K152" s="1714"/>
      <c r="L152" s="1715"/>
      <c r="M152" s="1716"/>
      <c r="N152" s="1717"/>
      <c r="O152" s="1627"/>
      <c r="P152" s="1627"/>
    </row>
    <row r="153" spans="2:16" s="172" customFormat="1" ht="31.5" customHeight="1">
      <c r="B153" s="334" t="s">
        <v>403</v>
      </c>
      <c r="C153" s="446" t="s">
        <v>418</v>
      </c>
      <c r="D153" s="1711" t="s">
        <v>2965</v>
      </c>
      <c r="E153" s="1711"/>
      <c r="F153" s="1712"/>
      <c r="G153" s="1713" t="s">
        <v>2962</v>
      </c>
      <c r="H153" s="1714"/>
      <c r="I153" s="1715"/>
      <c r="J153" s="1713" t="s">
        <v>2963</v>
      </c>
      <c r="K153" s="1714"/>
      <c r="L153" s="1715"/>
      <c r="M153" s="1716"/>
      <c r="N153" s="1717"/>
      <c r="O153" s="1627"/>
      <c r="P153" s="1627"/>
    </row>
    <row r="154" spans="2:16" s="172" customFormat="1" ht="32.25" customHeight="1">
      <c r="B154" s="334"/>
      <c r="C154" s="307" t="s">
        <v>508</v>
      </c>
      <c r="D154" s="1711" t="s">
        <v>2966</v>
      </c>
      <c r="E154" s="1711"/>
      <c r="F154" s="1712"/>
      <c r="G154" s="1713" t="s">
        <v>2962</v>
      </c>
      <c r="H154" s="1714"/>
      <c r="I154" s="1715"/>
      <c r="J154" s="1713" t="s">
        <v>2963</v>
      </c>
      <c r="K154" s="1714"/>
      <c r="L154" s="1715"/>
      <c r="M154" s="325"/>
      <c r="N154" s="326"/>
      <c r="O154" s="1627"/>
      <c r="P154" s="1627"/>
    </row>
    <row r="155" spans="2:16" s="172" customFormat="1" ht="41.25" customHeight="1">
      <c r="B155" s="334" t="s">
        <v>405</v>
      </c>
      <c r="C155" s="1711" t="s">
        <v>2967</v>
      </c>
      <c r="D155" s="1711"/>
      <c r="E155" s="1711"/>
      <c r="F155" s="1712"/>
      <c r="G155" s="1713" t="s">
        <v>2968</v>
      </c>
      <c r="H155" s="1714"/>
      <c r="I155" s="1715"/>
      <c r="J155" s="1713" t="s">
        <v>2348</v>
      </c>
      <c r="K155" s="1714"/>
      <c r="L155" s="1715"/>
      <c r="M155" s="1716" t="s">
        <v>2969</v>
      </c>
      <c r="N155" s="1717"/>
      <c r="O155" s="1627"/>
      <c r="P155" s="1627"/>
    </row>
    <row r="156" spans="2:16" s="172" customFormat="1" ht="29.25" customHeight="1">
      <c r="B156" s="334" t="s">
        <v>408</v>
      </c>
      <c r="C156" s="1711" t="s">
        <v>2970</v>
      </c>
      <c r="D156" s="1711"/>
      <c r="E156" s="1711"/>
      <c r="F156" s="1712"/>
      <c r="G156" s="1713" t="s">
        <v>2968</v>
      </c>
      <c r="H156" s="1714"/>
      <c r="I156" s="1715"/>
      <c r="J156" s="1713" t="s">
        <v>2348</v>
      </c>
      <c r="K156" s="1714"/>
      <c r="L156" s="1715"/>
      <c r="M156" s="1716"/>
      <c r="N156" s="1717"/>
      <c r="O156" s="1627"/>
      <c r="P156" s="1627"/>
    </row>
    <row r="157" spans="2:16" s="172" customFormat="1" ht="28.5" customHeight="1">
      <c r="B157" s="334" t="s">
        <v>410</v>
      </c>
      <c r="C157" s="1711" t="s">
        <v>2926</v>
      </c>
      <c r="D157" s="1711"/>
      <c r="E157" s="1711"/>
      <c r="F157" s="1712"/>
      <c r="G157" s="1713" t="s">
        <v>2962</v>
      </c>
      <c r="H157" s="1714"/>
      <c r="I157" s="1715"/>
      <c r="J157" s="1713" t="s">
        <v>2963</v>
      </c>
      <c r="K157" s="1714"/>
      <c r="L157" s="1715"/>
      <c r="M157" s="1716"/>
      <c r="N157" s="1717"/>
      <c r="O157" s="1627"/>
      <c r="P157" s="1627"/>
    </row>
    <row r="158" spans="2:16" s="172" customFormat="1" ht="28.5" customHeight="1">
      <c r="B158" s="334" t="s">
        <v>413</v>
      </c>
      <c r="C158" s="1711" t="s">
        <v>2927</v>
      </c>
      <c r="D158" s="1711"/>
      <c r="E158" s="1711"/>
      <c r="F158" s="1712"/>
      <c r="G158" s="1713" t="s">
        <v>2968</v>
      </c>
      <c r="H158" s="1714"/>
      <c r="I158" s="1715"/>
      <c r="J158" s="1713" t="s">
        <v>2800</v>
      </c>
      <c r="K158" s="1714"/>
      <c r="L158" s="1715"/>
      <c r="M158" s="1716"/>
      <c r="N158" s="1717"/>
      <c r="O158" s="1627"/>
      <c r="P158" s="1627"/>
    </row>
    <row r="159" spans="2:16" s="172" customFormat="1" ht="28.5" customHeight="1">
      <c r="B159" s="334" t="s">
        <v>416</v>
      </c>
      <c r="C159" s="1711" t="s">
        <v>2971</v>
      </c>
      <c r="D159" s="1711"/>
      <c r="E159" s="1711"/>
      <c r="F159" s="1712"/>
      <c r="G159" s="1713" t="s">
        <v>2968</v>
      </c>
      <c r="H159" s="1714"/>
      <c r="I159" s="1715"/>
      <c r="J159" s="1713" t="s">
        <v>2963</v>
      </c>
      <c r="K159" s="1714"/>
      <c r="L159" s="1715"/>
      <c r="M159" s="1718"/>
      <c r="N159" s="1717"/>
      <c r="O159" s="1708"/>
      <c r="P159" s="1708"/>
    </row>
    <row r="160" spans="2:16" s="172" customFormat="1" ht="28.5" customHeight="1">
      <c r="B160" s="334" t="s">
        <v>418</v>
      </c>
      <c r="C160" s="1711" t="s">
        <v>2972</v>
      </c>
      <c r="D160" s="1711"/>
      <c r="E160" s="1711"/>
      <c r="F160" s="1712"/>
      <c r="G160" s="1713" t="s">
        <v>2348</v>
      </c>
      <c r="H160" s="1714"/>
      <c r="I160" s="1715"/>
      <c r="J160" s="1713" t="s">
        <v>2348</v>
      </c>
      <c r="K160" s="1714"/>
      <c r="L160" s="1715"/>
      <c r="M160" s="1718"/>
      <c r="N160" s="1717"/>
      <c r="O160" s="1708"/>
      <c r="P160" s="1708"/>
    </row>
    <row r="161" spans="1:16" s="172" customFormat="1" ht="28.5" customHeight="1">
      <c r="B161" s="189" t="s">
        <v>544</v>
      </c>
      <c r="C161" s="1711" t="s">
        <v>2973</v>
      </c>
      <c r="D161" s="1711"/>
      <c r="E161" s="1711"/>
      <c r="F161" s="1712"/>
      <c r="G161" s="1713" t="s">
        <v>2348</v>
      </c>
      <c r="H161" s="1714"/>
      <c r="I161" s="1715"/>
      <c r="J161" s="1713" t="s">
        <v>2348</v>
      </c>
      <c r="K161" s="1714"/>
      <c r="L161" s="1715"/>
      <c r="M161" s="1718"/>
      <c r="N161" s="1717"/>
      <c r="O161" s="1708"/>
      <c r="P161" s="1708"/>
    </row>
    <row r="162" spans="1:16" s="172" customFormat="1" ht="28.5" customHeight="1">
      <c r="B162" s="189" t="s">
        <v>546</v>
      </c>
      <c r="C162" s="1711" t="s">
        <v>2974</v>
      </c>
      <c r="D162" s="1711"/>
      <c r="E162" s="1711"/>
      <c r="F162" s="1712"/>
      <c r="G162" s="1713" t="s">
        <v>2800</v>
      </c>
      <c r="H162" s="1714"/>
      <c r="I162" s="1715"/>
      <c r="J162" s="1713" t="s">
        <v>2800</v>
      </c>
      <c r="K162" s="1714"/>
      <c r="L162" s="1715"/>
      <c r="M162" s="1718"/>
      <c r="N162" s="1717"/>
      <c r="O162" s="1708"/>
      <c r="P162" s="1708"/>
    </row>
    <row r="163" spans="1:16" s="172" customFormat="1" ht="33" customHeight="1">
      <c r="B163" s="189" t="s">
        <v>548</v>
      </c>
      <c r="C163" s="1711" t="s">
        <v>2975</v>
      </c>
      <c r="D163" s="1711"/>
      <c r="E163" s="1711"/>
      <c r="F163" s="1712"/>
      <c r="G163" s="1713" t="s">
        <v>2800</v>
      </c>
      <c r="H163" s="1714"/>
      <c r="I163" s="1715"/>
      <c r="J163" s="1713" t="s">
        <v>2800</v>
      </c>
      <c r="K163" s="1714"/>
      <c r="L163" s="1715"/>
      <c r="M163" s="1718" t="s">
        <v>2976</v>
      </c>
      <c r="N163" s="1717"/>
      <c r="O163" s="1708"/>
      <c r="P163" s="1708"/>
    </row>
    <row r="164" spans="1:16" s="172" customFormat="1" ht="28.5" customHeight="1">
      <c r="B164" s="189" t="s">
        <v>550</v>
      </c>
      <c r="C164" s="1711" t="s">
        <v>2977</v>
      </c>
      <c r="D164" s="1711"/>
      <c r="E164" s="1711"/>
      <c r="F164" s="1712"/>
      <c r="G164" s="1713" t="s">
        <v>2962</v>
      </c>
      <c r="H164" s="1714"/>
      <c r="I164" s="1715"/>
      <c r="J164" s="1713" t="s">
        <v>2978</v>
      </c>
      <c r="K164" s="1714"/>
      <c r="L164" s="1715"/>
      <c r="M164" s="1718"/>
      <c r="N164" s="1717"/>
      <c r="O164" s="1708"/>
      <c r="P164" s="1708"/>
    </row>
    <row r="165" spans="1:16" s="172" customFormat="1" ht="47.25" customHeight="1">
      <c r="B165" s="447" t="s">
        <v>552</v>
      </c>
      <c r="C165" s="1719" t="s">
        <v>2979</v>
      </c>
      <c r="D165" s="1719"/>
      <c r="E165" s="1719"/>
      <c r="F165" s="792" t="s">
        <v>2980</v>
      </c>
      <c r="G165" s="448"/>
      <c r="H165" s="1599"/>
      <c r="I165" s="1720"/>
      <c r="J165" s="1599"/>
      <c r="K165" s="1721"/>
      <c r="L165" s="1720"/>
      <c r="M165" s="1722"/>
      <c r="N165" s="1723"/>
      <c r="O165" s="1708"/>
      <c r="P165" s="1708"/>
    </row>
    <row r="166" spans="1:16" s="172" customFormat="1" ht="43.5" customHeight="1">
      <c r="B166" s="1724" t="s">
        <v>2981</v>
      </c>
      <c r="C166" s="1725"/>
      <c r="D166" s="1725"/>
      <c r="E166" s="1725"/>
      <c r="F166" s="1725"/>
      <c r="G166" s="1725"/>
      <c r="H166" s="1725"/>
      <c r="I166" s="1725"/>
      <c r="J166" s="1725"/>
      <c r="K166" s="1725"/>
      <c r="L166" s="1725"/>
      <c r="M166" s="1725"/>
      <c r="N166" s="1725"/>
      <c r="O166" s="331"/>
      <c r="P166" s="331"/>
    </row>
    <row r="167" spans="1:16" s="172" customFormat="1" ht="49.5" customHeight="1">
      <c r="A167" s="281"/>
      <c r="B167" s="255" t="s">
        <v>591</v>
      </c>
      <c r="C167" s="1464" t="s">
        <v>2982</v>
      </c>
      <c r="D167" s="1464"/>
      <c r="E167" s="1465"/>
      <c r="F167" s="323" t="s">
        <v>2983</v>
      </c>
      <c r="G167" s="1726" t="s">
        <v>2984</v>
      </c>
      <c r="H167" s="1727"/>
      <c r="I167" s="1727"/>
      <c r="J167" s="1727"/>
      <c r="K167" s="1728"/>
      <c r="L167" s="1729" t="s">
        <v>2985</v>
      </c>
      <c r="M167" s="1730"/>
      <c r="N167" s="1730"/>
      <c r="O167" s="1731" t="s">
        <v>2986</v>
      </c>
      <c r="P167" s="1731" t="s">
        <v>2987</v>
      </c>
    </row>
    <row r="168" spans="1:16" s="172" customFormat="1" ht="19.5" customHeight="1">
      <c r="A168" s="281"/>
      <c r="B168" s="333" t="s">
        <v>394</v>
      </c>
      <c r="C168" s="1414" t="s">
        <v>2988</v>
      </c>
      <c r="D168" s="1414"/>
      <c r="E168" s="1415"/>
      <c r="F168" s="257" t="s">
        <v>2768</v>
      </c>
      <c r="G168" s="1734" t="s">
        <v>2989</v>
      </c>
      <c r="H168" s="1735"/>
      <c r="I168" s="1735"/>
      <c r="J168" s="1735"/>
      <c r="K168" s="1736"/>
      <c r="L168" s="1713" t="s">
        <v>2768</v>
      </c>
      <c r="M168" s="1714"/>
      <c r="N168" s="1737"/>
      <c r="O168" s="1731"/>
      <c r="P168" s="1731"/>
    </row>
    <row r="169" spans="1:16" s="172" customFormat="1" ht="19.5" customHeight="1">
      <c r="A169" s="281"/>
      <c r="B169" s="333" t="s">
        <v>401</v>
      </c>
      <c r="C169" s="1414" t="s">
        <v>2990</v>
      </c>
      <c r="D169" s="1414"/>
      <c r="E169" s="1415"/>
      <c r="F169" s="257" t="s">
        <v>2768</v>
      </c>
      <c r="G169" s="1734" t="s">
        <v>2991</v>
      </c>
      <c r="H169" s="1735"/>
      <c r="I169" s="1735"/>
      <c r="J169" s="1735"/>
      <c r="K169" s="1736"/>
      <c r="L169" s="1713" t="s">
        <v>2768</v>
      </c>
      <c r="M169" s="1714"/>
      <c r="N169" s="1737"/>
      <c r="O169" s="1731"/>
      <c r="P169" s="1731"/>
    </row>
    <row r="170" spans="1:16" s="172" customFormat="1" ht="19.5" customHeight="1">
      <c r="A170" s="281"/>
      <c r="B170" s="333" t="s">
        <v>403</v>
      </c>
      <c r="C170" s="1414" t="s">
        <v>2992</v>
      </c>
      <c r="D170" s="1414"/>
      <c r="E170" s="1415"/>
      <c r="F170" s="257" t="s">
        <v>2768</v>
      </c>
      <c r="G170" s="1734" t="s">
        <v>2991</v>
      </c>
      <c r="H170" s="1735"/>
      <c r="I170" s="1735"/>
      <c r="J170" s="1735"/>
      <c r="K170" s="1736"/>
      <c r="L170" s="1713" t="s">
        <v>2768</v>
      </c>
      <c r="M170" s="1714"/>
      <c r="N170" s="1737"/>
      <c r="O170" s="1731"/>
      <c r="P170" s="1731"/>
    </row>
    <row r="171" spans="1:16" s="172" customFormat="1" ht="19.5" customHeight="1">
      <c r="A171" s="281"/>
      <c r="B171" s="333" t="s">
        <v>405</v>
      </c>
      <c r="C171" s="1414" t="s">
        <v>2993</v>
      </c>
      <c r="D171" s="1414"/>
      <c r="E171" s="1415"/>
      <c r="F171" s="257" t="s">
        <v>2768</v>
      </c>
      <c r="G171" s="1734" t="s">
        <v>2991</v>
      </c>
      <c r="H171" s="1735"/>
      <c r="I171" s="1735"/>
      <c r="J171" s="1735"/>
      <c r="K171" s="1736"/>
      <c r="L171" s="1713" t="s">
        <v>2768</v>
      </c>
      <c r="M171" s="1714"/>
      <c r="N171" s="1737"/>
      <c r="O171" s="1731"/>
      <c r="P171" s="1731"/>
    </row>
    <row r="172" spans="1:16" s="172" customFormat="1" ht="19.5" customHeight="1">
      <c r="A172" s="281"/>
      <c r="B172" s="334" t="s">
        <v>408</v>
      </c>
      <c r="C172" s="1414" t="s">
        <v>2994</v>
      </c>
      <c r="D172" s="1414"/>
      <c r="E172" s="1415"/>
      <c r="F172" s="257" t="s">
        <v>54</v>
      </c>
      <c r="G172" s="3118" t="s">
        <v>2792</v>
      </c>
      <c r="H172" s="3119"/>
      <c r="I172" s="3119"/>
      <c r="J172" s="3119"/>
      <c r="K172" s="3120"/>
      <c r="L172" s="3121" t="s">
        <v>2792</v>
      </c>
      <c r="M172" s="3122"/>
      <c r="N172" s="3123"/>
      <c r="O172" s="1731"/>
      <c r="P172" s="1731"/>
    </row>
    <row r="173" spans="1:16" s="172" customFormat="1" ht="33" customHeight="1">
      <c r="A173" s="281"/>
      <c r="B173" s="335" t="s">
        <v>410</v>
      </c>
      <c r="C173" s="1414" t="s">
        <v>2995</v>
      </c>
      <c r="D173" s="1414"/>
      <c r="E173" s="1415"/>
      <c r="F173" s="257" t="s">
        <v>54</v>
      </c>
      <c r="G173" s="3118" t="s">
        <v>2792</v>
      </c>
      <c r="H173" s="3119"/>
      <c r="I173" s="3119"/>
      <c r="J173" s="3119"/>
      <c r="K173" s="3120"/>
      <c r="L173" s="3121" t="s">
        <v>2792</v>
      </c>
      <c r="M173" s="3122"/>
      <c r="N173" s="3123"/>
      <c r="O173" s="1731"/>
      <c r="P173" s="1731"/>
    </row>
    <row r="174" spans="1:16" s="172" customFormat="1" ht="19.5" customHeight="1">
      <c r="A174" s="281"/>
      <c r="B174" s="335" t="s">
        <v>413</v>
      </c>
      <c r="C174" s="1414" t="s">
        <v>2996</v>
      </c>
      <c r="D174" s="1414"/>
      <c r="E174" s="1415"/>
      <c r="F174" s="257" t="s">
        <v>54</v>
      </c>
      <c r="G174" s="3118" t="s">
        <v>2792</v>
      </c>
      <c r="H174" s="3119"/>
      <c r="I174" s="3119"/>
      <c r="J174" s="3119"/>
      <c r="K174" s="3120"/>
      <c r="L174" s="3121" t="s">
        <v>2792</v>
      </c>
      <c r="M174" s="3122"/>
      <c r="N174" s="3123"/>
      <c r="O174" s="1731"/>
      <c r="P174" s="1731"/>
    </row>
    <row r="175" spans="1:16" s="172" customFormat="1" ht="19.5" customHeight="1">
      <c r="A175" s="281"/>
      <c r="B175" s="335" t="s">
        <v>416</v>
      </c>
      <c r="C175" s="1414" t="s">
        <v>2997</v>
      </c>
      <c r="D175" s="1414"/>
      <c r="E175" s="1415"/>
      <c r="F175" s="257" t="s">
        <v>54</v>
      </c>
      <c r="G175" s="3118" t="s">
        <v>2792</v>
      </c>
      <c r="H175" s="3119"/>
      <c r="I175" s="3119"/>
      <c r="J175" s="3119"/>
      <c r="K175" s="3120"/>
      <c r="L175" s="3121" t="s">
        <v>2792</v>
      </c>
      <c r="M175" s="3122"/>
      <c r="N175" s="3123"/>
      <c r="O175" s="1731"/>
      <c r="P175" s="1731"/>
    </row>
    <row r="176" spans="1:16" s="172" customFormat="1" ht="19.5" customHeight="1">
      <c r="A176" s="281"/>
      <c r="B176" s="335" t="s">
        <v>418</v>
      </c>
      <c r="C176" s="1414" t="s">
        <v>2998</v>
      </c>
      <c r="D176" s="1414"/>
      <c r="E176" s="1415"/>
      <c r="F176" s="257" t="s">
        <v>2768</v>
      </c>
      <c r="G176" s="1734" t="s">
        <v>2991</v>
      </c>
      <c r="H176" s="1735"/>
      <c r="I176" s="1735"/>
      <c r="J176" s="1735"/>
      <c r="K176" s="1736"/>
      <c r="L176" s="1713" t="s">
        <v>2768</v>
      </c>
      <c r="M176" s="1714"/>
      <c r="N176" s="1737"/>
      <c r="O176" s="1731"/>
      <c r="P176" s="1731"/>
    </row>
    <row r="177" spans="1:16" s="172" customFormat="1" ht="19.5" customHeight="1">
      <c r="A177" s="281"/>
      <c r="B177" s="335" t="s">
        <v>544</v>
      </c>
      <c r="C177" s="1414" t="s">
        <v>2999</v>
      </c>
      <c r="D177" s="1414"/>
      <c r="E177" s="1415"/>
      <c r="F177" s="257" t="s">
        <v>54</v>
      </c>
      <c r="G177" s="3118" t="s">
        <v>2792</v>
      </c>
      <c r="H177" s="3119"/>
      <c r="I177" s="3119"/>
      <c r="J177" s="3119"/>
      <c r="K177" s="3120"/>
      <c r="L177" s="3121" t="s">
        <v>2792</v>
      </c>
      <c r="M177" s="3122"/>
      <c r="N177" s="3123"/>
      <c r="O177" s="1731"/>
      <c r="P177" s="1731"/>
    </row>
    <row r="178" spans="1:16" s="172" customFormat="1" ht="19.5" customHeight="1">
      <c r="A178" s="281"/>
      <c r="B178" s="334" t="s">
        <v>546</v>
      </c>
      <c r="C178" s="1414" t="s">
        <v>3000</v>
      </c>
      <c r="D178" s="1414"/>
      <c r="E178" s="1415"/>
      <c r="F178" s="257" t="s">
        <v>54</v>
      </c>
      <c r="G178" s="3118" t="s">
        <v>2792</v>
      </c>
      <c r="H178" s="3119"/>
      <c r="I178" s="3119"/>
      <c r="J178" s="3119"/>
      <c r="K178" s="3120"/>
      <c r="L178" s="3121" t="s">
        <v>2792</v>
      </c>
      <c r="M178" s="3122"/>
      <c r="N178" s="3123"/>
      <c r="O178" s="1732"/>
      <c r="P178" s="1732"/>
    </row>
    <row r="179" spans="1:16" s="172" customFormat="1" ht="51" customHeight="1">
      <c r="A179" s="281"/>
      <c r="B179" s="255" t="s">
        <v>599</v>
      </c>
      <c r="C179" s="1464" t="s">
        <v>3001</v>
      </c>
      <c r="D179" s="1464"/>
      <c r="E179" s="1465"/>
      <c r="F179" s="323" t="s">
        <v>2983</v>
      </c>
      <c r="G179" s="1738" t="s">
        <v>3002</v>
      </c>
      <c r="H179" s="1739"/>
      <c r="I179" s="1739"/>
      <c r="J179" s="1739"/>
      <c r="K179" s="1739"/>
      <c r="L179" s="1739"/>
      <c r="M179" s="1739"/>
      <c r="N179" s="1740"/>
      <c r="O179" s="1443" t="s">
        <v>3003</v>
      </c>
      <c r="P179" s="1858"/>
    </row>
    <row r="180" spans="1:16" s="172" customFormat="1" ht="18.75" customHeight="1">
      <c r="A180" s="281"/>
      <c r="B180" s="333" t="s">
        <v>394</v>
      </c>
      <c r="C180" s="1414" t="s">
        <v>2988</v>
      </c>
      <c r="D180" s="1414"/>
      <c r="E180" s="1415"/>
      <c r="F180" s="257" t="s">
        <v>2768</v>
      </c>
      <c r="G180" s="1434" t="s">
        <v>3004</v>
      </c>
      <c r="H180" s="1435"/>
      <c r="I180" s="1435"/>
      <c r="J180" s="1435"/>
      <c r="K180" s="1435"/>
      <c r="L180" s="1435"/>
      <c r="M180" s="1435"/>
      <c r="N180" s="1436"/>
      <c r="O180" s="1425"/>
      <c r="P180" s="1608"/>
    </row>
    <row r="181" spans="1:16" s="172" customFormat="1" ht="18.75" customHeight="1">
      <c r="A181" s="281"/>
      <c r="B181" s="333" t="s">
        <v>401</v>
      </c>
      <c r="C181" s="1414" t="s">
        <v>2990</v>
      </c>
      <c r="D181" s="1414"/>
      <c r="E181" s="1415"/>
      <c r="F181" s="257" t="s">
        <v>2768</v>
      </c>
      <c r="G181" s="1434" t="s">
        <v>3004</v>
      </c>
      <c r="H181" s="1435"/>
      <c r="I181" s="1435"/>
      <c r="J181" s="1435"/>
      <c r="K181" s="1435"/>
      <c r="L181" s="1435"/>
      <c r="M181" s="1435"/>
      <c r="N181" s="1436"/>
      <c r="O181" s="1425"/>
      <c r="P181" s="1608"/>
    </row>
    <row r="182" spans="1:16" s="172" customFormat="1" ht="18.75" customHeight="1">
      <c r="A182" s="281"/>
      <c r="B182" s="333" t="s">
        <v>403</v>
      </c>
      <c r="C182" s="1414" t="s">
        <v>2992</v>
      </c>
      <c r="D182" s="1414"/>
      <c r="E182" s="1415"/>
      <c r="F182" s="257" t="s">
        <v>2768</v>
      </c>
      <c r="G182" s="1434" t="s">
        <v>3004</v>
      </c>
      <c r="H182" s="1435"/>
      <c r="I182" s="1435"/>
      <c r="J182" s="1435"/>
      <c r="K182" s="1435"/>
      <c r="L182" s="1435"/>
      <c r="M182" s="1435"/>
      <c r="N182" s="1436"/>
      <c r="O182" s="1425"/>
      <c r="P182" s="1608"/>
    </row>
    <row r="183" spans="1:16" s="172" customFormat="1" ht="18.75" customHeight="1">
      <c r="A183" s="281"/>
      <c r="B183" s="333" t="s">
        <v>405</v>
      </c>
      <c r="C183" s="1414" t="s">
        <v>2993</v>
      </c>
      <c r="D183" s="1414"/>
      <c r="E183" s="1415"/>
      <c r="F183" s="257" t="s">
        <v>2768</v>
      </c>
      <c r="G183" s="1434" t="s">
        <v>3004</v>
      </c>
      <c r="H183" s="1435"/>
      <c r="I183" s="1435"/>
      <c r="J183" s="1435"/>
      <c r="K183" s="1435"/>
      <c r="L183" s="1435"/>
      <c r="M183" s="1435"/>
      <c r="N183" s="1436"/>
      <c r="O183" s="1425"/>
      <c r="P183" s="1608"/>
    </row>
    <row r="184" spans="1:16" s="172" customFormat="1" ht="18.75" customHeight="1">
      <c r="A184" s="281"/>
      <c r="B184" s="334" t="s">
        <v>408</v>
      </c>
      <c r="C184" s="1414" t="s">
        <v>2994</v>
      </c>
      <c r="D184" s="1414"/>
      <c r="E184" s="1415"/>
      <c r="F184" s="257" t="s">
        <v>2768</v>
      </c>
      <c r="G184" s="1434" t="s">
        <v>3004</v>
      </c>
      <c r="H184" s="1435"/>
      <c r="I184" s="1435"/>
      <c r="J184" s="1435"/>
      <c r="K184" s="1435"/>
      <c r="L184" s="1435"/>
      <c r="M184" s="1435"/>
      <c r="N184" s="1436"/>
      <c r="O184" s="1425"/>
      <c r="P184" s="1608"/>
    </row>
    <row r="185" spans="1:16" s="172" customFormat="1" ht="30.75" customHeight="1">
      <c r="A185" s="281"/>
      <c r="B185" s="335" t="s">
        <v>410</v>
      </c>
      <c r="C185" s="1414" t="s">
        <v>2995</v>
      </c>
      <c r="D185" s="1414"/>
      <c r="E185" s="1415"/>
      <c r="F185" s="257" t="s">
        <v>2768</v>
      </c>
      <c r="G185" s="1434" t="s">
        <v>3004</v>
      </c>
      <c r="H185" s="1435"/>
      <c r="I185" s="1435"/>
      <c r="J185" s="1435"/>
      <c r="K185" s="1435"/>
      <c r="L185" s="1435"/>
      <c r="M185" s="1435"/>
      <c r="N185" s="1436"/>
      <c r="O185" s="1425"/>
      <c r="P185" s="1608"/>
    </row>
    <row r="186" spans="1:16" s="172" customFormat="1" ht="18.75" customHeight="1">
      <c r="A186" s="281"/>
      <c r="B186" s="335" t="s">
        <v>413</v>
      </c>
      <c r="C186" s="1414" t="s">
        <v>2996</v>
      </c>
      <c r="D186" s="1414"/>
      <c r="E186" s="1415"/>
      <c r="F186" s="257" t="s">
        <v>2768</v>
      </c>
      <c r="G186" s="1434" t="s">
        <v>3004</v>
      </c>
      <c r="H186" s="1435"/>
      <c r="I186" s="1435"/>
      <c r="J186" s="1435"/>
      <c r="K186" s="1435"/>
      <c r="L186" s="1435"/>
      <c r="M186" s="1435"/>
      <c r="N186" s="1436"/>
      <c r="O186" s="1425"/>
      <c r="P186" s="1608"/>
    </row>
    <row r="187" spans="1:16" s="172" customFormat="1" ht="18.75" customHeight="1">
      <c r="A187" s="281"/>
      <c r="B187" s="335" t="s">
        <v>416</v>
      </c>
      <c r="C187" s="1414" t="s">
        <v>2997</v>
      </c>
      <c r="D187" s="1414"/>
      <c r="E187" s="1415"/>
      <c r="F187" s="257" t="s">
        <v>2768</v>
      </c>
      <c r="G187" s="1434" t="s">
        <v>3004</v>
      </c>
      <c r="H187" s="1435"/>
      <c r="I187" s="1435"/>
      <c r="J187" s="1435"/>
      <c r="K187" s="1435"/>
      <c r="L187" s="1435"/>
      <c r="M187" s="1435"/>
      <c r="N187" s="1436"/>
      <c r="O187" s="1425"/>
      <c r="P187" s="1608"/>
    </row>
    <row r="188" spans="1:16" s="172" customFormat="1" ht="18.75" customHeight="1">
      <c r="A188" s="281"/>
      <c r="B188" s="335" t="s">
        <v>418</v>
      </c>
      <c r="C188" s="1414" t="s">
        <v>2998</v>
      </c>
      <c r="D188" s="1414"/>
      <c r="E188" s="1415"/>
      <c r="F188" s="257" t="s">
        <v>2768</v>
      </c>
      <c r="G188" s="1434" t="s">
        <v>3004</v>
      </c>
      <c r="H188" s="1435"/>
      <c r="I188" s="1435"/>
      <c r="J188" s="1435"/>
      <c r="K188" s="1435"/>
      <c r="L188" s="1435"/>
      <c r="M188" s="1435"/>
      <c r="N188" s="1436"/>
      <c r="O188" s="1425"/>
      <c r="P188" s="1608"/>
    </row>
    <row r="189" spans="1:16" s="172" customFormat="1" ht="18.75" customHeight="1">
      <c r="A189" s="281"/>
      <c r="B189" s="335" t="s">
        <v>544</v>
      </c>
      <c r="C189" s="1414" t="s">
        <v>2999</v>
      </c>
      <c r="D189" s="1414"/>
      <c r="E189" s="1415"/>
      <c r="F189" s="257" t="s">
        <v>2768</v>
      </c>
      <c r="G189" s="1434" t="s">
        <v>3004</v>
      </c>
      <c r="H189" s="1435"/>
      <c r="I189" s="1435"/>
      <c r="J189" s="1435"/>
      <c r="K189" s="1435"/>
      <c r="L189" s="1435"/>
      <c r="M189" s="1435"/>
      <c r="N189" s="1436"/>
      <c r="O189" s="1425"/>
      <c r="P189" s="1608"/>
    </row>
    <row r="190" spans="1:16" s="172" customFormat="1" ht="18.75" customHeight="1">
      <c r="A190" s="281"/>
      <c r="B190" s="334" t="s">
        <v>546</v>
      </c>
      <c r="C190" s="1414" t="s">
        <v>3000</v>
      </c>
      <c r="D190" s="1414"/>
      <c r="E190" s="1415"/>
      <c r="F190" s="257" t="s">
        <v>2768</v>
      </c>
      <c r="G190" s="1434" t="s">
        <v>3004</v>
      </c>
      <c r="H190" s="1435"/>
      <c r="I190" s="1435"/>
      <c r="J190" s="1435"/>
      <c r="K190" s="1435"/>
      <c r="L190" s="1435"/>
      <c r="M190" s="1435"/>
      <c r="N190" s="1436"/>
      <c r="O190" s="1426"/>
      <c r="P190" s="1863"/>
    </row>
    <row r="191" spans="1:16" s="172" customFormat="1" ht="50.25" customHeight="1">
      <c r="A191" s="281"/>
      <c r="B191" s="255" t="s">
        <v>602</v>
      </c>
      <c r="C191" s="1464" t="s">
        <v>3005</v>
      </c>
      <c r="D191" s="1464"/>
      <c r="E191" s="1465"/>
      <c r="F191" s="323" t="s">
        <v>2983</v>
      </c>
      <c r="G191" s="1726" t="s">
        <v>3006</v>
      </c>
      <c r="H191" s="1727"/>
      <c r="I191" s="1727"/>
      <c r="J191" s="1727"/>
      <c r="K191" s="1728"/>
      <c r="L191" s="1729" t="s">
        <v>2985</v>
      </c>
      <c r="M191" s="1730"/>
      <c r="N191" s="1741"/>
      <c r="O191" s="1731" t="s">
        <v>2986</v>
      </c>
      <c r="P191" s="1443"/>
    </row>
    <row r="192" spans="1:16" s="172" customFormat="1" ht="20.25" customHeight="1">
      <c r="A192" s="281"/>
      <c r="B192" s="338" t="s">
        <v>394</v>
      </c>
      <c r="C192" s="1414" t="s">
        <v>2988</v>
      </c>
      <c r="D192" s="1414"/>
      <c r="E192" s="1415"/>
      <c r="F192" s="257" t="s">
        <v>54</v>
      </c>
      <c r="G192" s="3118" t="s">
        <v>2792</v>
      </c>
      <c r="H192" s="3119"/>
      <c r="I192" s="3119"/>
      <c r="J192" s="3119"/>
      <c r="K192" s="3120"/>
      <c r="L192" s="3121" t="s">
        <v>2792</v>
      </c>
      <c r="M192" s="3122"/>
      <c r="N192" s="3123"/>
      <c r="O192" s="1731"/>
      <c r="P192" s="1425"/>
    </row>
    <row r="193" spans="1:16" s="172" customFormat="1" ht="20.25" customHeight="1">
      <c r="A193" s="281"/>
      <c r="B193" s="338" t="s">
        <v>401</v>
      </c>
      <c r="C193" s="1414" t="s">
        <v>2990</v>
      </c>
      <c r="D193" s="1414"/>
      <c r="E193" s="1415"/>
      <c r="F193" s="257" t="s">
        <v>54</v>
      </c>
      <c r="G193" s="3118" t="s">
        <v>2792</v>
      </c>
      <c r="H193" s="3119"/>
      <c r="I193" s="3119"/>
      <c r="J193" s="3119"/>
      <c r="K193" s="3120"/>
      <c r="L193" s="3121" t="s">
        <v>2792</v>
      </c>
      <c r="M193" s="3122"/>
      <c r="N193" s="3123"/>
      <c r="O193" s="1731"/>
      <c r="P193" s="1425"/>
    </row>
    <row r="194" spans="1:16" s="172" customFormat="1" ht="20.25" customHeight="1">
      <c r="A194" s="281"/>
      <c r="B194" s="338" t="s">
        <v>403</v>
      </c>
      <c r="C194" s="1414" t="s">
        <v>2992</v>
      </c>
      <c r="D194" s="1414"/>
      <c r="E194" s="1415"/>
      <c r="F194" s="257" t="s">
        <v>54</v>
      </c>
      <c r="G194" s="3118" t="s">
        <v>2792</v>
      </c>
      <c r="H194" s="3119"/>
      <c r="I194" s="3119"/>
      <c r="J194" s="3119"/>
      <c r="K194" s="3120"/>
      <c r="L194" s="3121" t="s">
        <v>2792</v>
      </c>
      <c r="M194" s="3122"/>
      <c r="N194" s="3123"/>
      <c r="O194" s="1731"/>
      <c r="P194" s="1425"/>
    </row>
    <row r="195" spans="1:16" s="172" customFormat="1" ht="20.25" customHeight="1">
      <c r="A195" s="281"/>
      <c r="B195" s="338" t="s">
        <v>405</v>
      </c>
      <c r="C195" s="1414" t="s">
        <v>2993</v>
      </c>
      <c r="D195" s="1414"/>
      <c r="E195" s="1415"/>
      <c r="F195" s="257" t="s">
        <v>54</v>
      </c>
      <c r="G195" s="3118" t="s">
        <v>2792</v>
      </c>
      <c r="H195" s="3119"/>
      <c r="I195" s="3119"/>
      <c r="J195" s="3119"/>
      <c r="K195" s="3120"/>
      <c r="L195" s="3121" t="s">
        <v>2792</v>
      </c>
      <c r="M195" s="3122"/>
      <c r="N195" s="3123"/>
      <c r="O195" s="1731"/>
      <c r="P195" s="1425"/>
    </row>
    <row r="196" spans="1:16" s="172" customFormat="1" ht="20.25" customHeight="1">
      <c r="A196" s="281"/>
      <c r="B196" s="338" t="s">
        <v>408</v>
      </c>
      <c r="C196" s="1414" t="s">
        <v>2994</v>
      </c>
      <c r="D196" s="1414"/>
      <c r="E196" s="1415"/>
      <c r="F196" s="257" t="s">
        <v>54</v>
      </c>
      <c r="G196" s="3118" t="s">
        <v>2792</v>
      </c>
      <c r="H196" s="3119"/>
      <c r="I196" s="3119"/>
      <c r="J196" s="3119"/>
      <c r="K196" s="3120"/>
      <c r="L196" s="3121" t="s">
        <v>2792</v>
      </c>
      <c r="M196" s="3122"/>
      <c r="N196" s="3123"/>
      <c r="O196" s="1731"/>
      <c r="P196" s="1425"/>
    </row>
    <row r="197" spans="1:16" s="172" customFormat="1" ht="30.75" customHeight="1">
      <c r="A197" s="281"/>
      <c r="B197" s="195" t="s">
        <v>410</v>
      </c>
      <c r="C197" s="1414" t="s">
        <v>2995</v>
      </c>
      <c r="D197" s="1414"/>
      <c r="E197" s="1415"/>
      <c r="F197" s="257" t="s">
        <v>54</v>
      </c>
      <c r="G197" s="3118" t="s">
        <v>2792</v>
      </c>
      <c r="H197" s="3119"/>
      <c r="I197" s="3119"/>
      <c r="J197" s="3119"/>
      <c r="K197" s="3120"/>
      <c r="L197" s="3121" t="s">
        <v>2792</v>
      </c>
      <c r="M197" s="3122"/>
      <c r="N197" s="3123"/>
      <c r="O197" s="1731"/>
      <c r="P197" s="1425"/>
    </row>
    <row r="198" spans="1:16" s="172" customFormat="1" ht="20.25" customHeight="1">
      <c r="A198" s="281"/>
      <c r="B198" s="195" t="s">
        <v>413</v>
      </c>
      <c r="C198" s="1414" t="s">
        <v>2996</v>
      </c>
      <c r="D198" s="1414"/>
      <c r="E198" s="1415"/>
      <c r="F198" s="257" t="s">
        <v>54</v>
      </c>
      <c r="G198" s="3118" t="s">
        <v>2792</v>
      </c>
      <c r="H198" s="3119"/>
      <c r="I198" s="3119"/>
      <c r="J198" s="3119"/>
      <c r="K198" s="3120"/>
      <c r="L198" s="3121" t="s">
        <v>2792</v>
      </c>
      <c r="M198" s="3122"/>
      <c r="N198" s="3123"/>
      <c r="O198" s="1731"/>
      <c r="P198" s="1425"/>
    </row>
    <row r="199" spans="1:16" s="172" customFormat="1" ht="20.25" customHeight="1">
      <c r="A199" s="281"/>
      <c r="B199" s="195" t="s">
        <v>416</v>
      </c>
      <c r="C199" s="1414" t="s">
        <v>2997</v>
      </c>
      <c r="D199" s="1414"/>
      <c r="E199" s="1415"/>
      <c r="F199" s="257" t="s">
        <v>54</v>
      </c>
      <c r="G199" s="3118" t="s">
        <v>2792</v>
      </c>
      <c r="H199" s="3119"/>
      <c r="I199" s="3119"/>
      <c r="J199" s="3119"/>
      <c r="K199" s="3120"/>
      <c r="L199" s="3121" t="s">
        <v>2792</v>
      </c>
      <c r="M199" s="3122"/>
      <c r="N199" s="3123"/>
      <c r="O199" s="1731"/>
      <c r="P199" s="1425"/>
    </row>
    <row r="200" spans="1:16" s="172" customFormat="1" ht="20.25" customHeight="1">
      <c r="A200" s="281"/>
      <c r="B200" s="195" t="s">
        <v>418</v>
      </c>
      <c r="C200" s="1414" t="s">
        <v>2998</v>
      </c>
      <c r="D200" s="1414"/>
      <c r="E200" s="1415"/>
      <c r="F200" s="257" t="s">
        <v>54</v>
      </c>
      <c r="G200" s="3118" t="s">
        <v>2792</v>
      </c>
      <c r="H200" s="3119"/>
      <c r="I200" s="3119"/>
      <c r="J200" s="3119"/>
      <c r="K200" s="3120"/>
      <c r="L200" s="3121" t="s">
        <v>2792</v>
      </c>
      <c r="M200" s="3122"/>
      <c r="N200" s="3123"/>
      <c r="O200" s="1731"/>
      <c r="P200" s="1425"/>
    </row>
    <row r="201" spans="1:16" s="172" customFormat="1" ht="20.25" customHeight="1">
      <c r="A201" s="281"/>
      <c r="B201" s="195" t="s">
        <v>544</v>
      </c>
      <c r="C201" s="1414" t="s">
        <v>2999</v>
      </c>
      <c r="D201" s="1414"/>
      <c r="E201" s="1415"/>
      <c r="F201" s="257" t="s">
        <v>54</v>
      </c>
      <c r="G201" s="3118" t="s">
        <v>2792</v>
      </c>
      <c r="H201" s="3119"/>
      <c r="I201" s="3119"/>
      <c r="J201" s="3119"/>
      <c r="K201" s="3120"/>
      <c r="L201" s="3121" t="s">
        <v>2792</v>
      </c>
      <c r="M201" s="3122"/>
      <c r="N201" s="3123"/>
      <c r="O201" s="1731"/>
      <c r="P201" s="1425"/>
    </row>
    <row r="202" spans="1:16" s="172" customFormat="1" ht="20.25" customHeight="1">
      <c r="A202" s="281"/>
      <c r="B202" s="198" t="s">
        <v>546</v>
      </c>
      <c r="C202" s="1414" t="s">
        <v>3000</v>
      </c>
      <c r="D202" s="1414"/>
      <c r="E202" s="1415"/>
      <c r="F202" s="257" t="s">
        <v>54</v>
      </c>
      <c r="G202" s="3118" t="s">
        <v>2792</v>
      </c>
      <c r="H202" s="3119"/>
      <c r="I202" s="3119"/>
      <c r="J202" s="3119"/>
      <c r="K202" s="3120"/>
      <c r="L202" s="3121" t="s">
        <v>2792</v>
      </c>
      <c r="M202" s="3122"/>
      <c r="N202" s="3123"/>
      <c r="O202" s="1732"/>
      <c r="P202" s="1426"/>
    </row>
    <row r="203" spans="1:16" s="172" customFormat="1" ht="61.5" customHeight="1">
      <c r="A203" s="281"/>
      <c r="B203" s="339" t="s">
        <v>605</v>
      </c>
      <c r="C203" s="1464" t="s">
        <v>3007</v>
      </c>
      <c r="D203" s="1464"/>
      <c r="E203" s="1465"/>
      <c r="F203" s="323" t="s">
        <v>2983</v>
      </c>
      <c r="G203" s="1738" t="s">
        <v>3008</v>
      </c>
      <c r="H203" s="1739"/>
      <c r="I203" s="1739"/>
      <c r="J203" s="1739"/>
      <c r="K203" s="1739"/>
      <c r="L203" s="1739"/>
      <c r="M203" s="1739"/>
      <c r="N203" s="1740"/>
      <c r="O203" s="1443" t="s">
        <v>3003</v>
      </c>
      <c r="P203" s="1443"/>
    </row>
    <row r="204" spans="1:16" s="172" customFormat="1" ht="21" customHeight="1">
      <c r="A204" s="281"/>
      <c r="B204" s="338" t="s">
        <v>394</v>
      </c>
      <c r="C204" s="1414" t="s">
        <v>2988</v>
      </c>
      <c r="D204" s="1414"/>
      <c r="E204" s="1415"/>
      <c r="F204" s="257" t="s">
        <v>54</v>
      </c>
      <c r="G204" s="1434" t="s">
        <v>2792</v>
      </c>
      <c r="H204" s="1435"/>
      <c r="I204" s="1435"/>
      <c r="J204" s="1435"/>
      <c r="K204" s="1435"/>
      <c r="L204" s="1435"/>
      <c r="M204" s="1435"/>
      <c r="N204" s="1436"/>
      <c r="O204" s="1425"/>
      <c r="P204" s="1425"/>
    </row>
    <row r="205" spans="1:16" s="172" customFormat="1" ht="21" customHeight="1">
      <c r="A205" s="281"/>
      <c r="B205" s="338" t="s">
        <v>401</v>
      </c>
      <c r="C205" s="1414" t="s">
        <v>2990</v>
      </c>
      <c r="D205" s="1414"/>
      <c r="E205" s="1415"/>
      <c r="F205" s="399" t="s">
        <v>54</v>
      </c>
      <c r="G205" s="1434" t="s">
        <v>2792</v>
      </c>
      <c r="H205" s="1435"/>
      <c r="I205" s="1435"/>
      <c r="J205" s="1435"/>
      <c r="K205" s="1435"/>
      <c r="L205" s="1435"/>
      <c r="M205" s="1435"/>
      <c r="N205" s="1436"/>
      <c r="O205" s="1425"/>
      <c r="P205" s="1425"/>
    </row>
    <row r="206" spans="1:16" s="172" customFormat="1" ht="21" customHeight="1">
      <c r="A206" s="281"/>
      <c r="B206" s="338" t="s">
        <v>403</v>
      </c>
      <c r="C206" s="1414" t="s">
        <v>2992</v>
      </c>
      <c r="D206" s="1414"/>
      <c r="E206" s="1415"/>
      <c r="F206" s="399" t="s">
        <v>54</v>
      </c>
      <c r="G206" s="1434" t="s">
        <v>2792</v>
      </c>
      <c r="H206" s="1435"/>
      <c r="I206" s="1435"/>
      <c r="J206" s="1435"/>
      <c r="K206" s="1435"/>
      <c r="L206" s="1435"/>
      <c r="M206" s="1435"/>
      <c r="N206" s="1436"/>
      <c r="O206" s="1425"/>
      <c r="P206" s="1425"/>
    </row>
    <row r="207" spans="1:16" s="172" customFormat="1" ht="21" customHeight="1">
      <c r="A207" s="281"/>
      <c r="B207" s="338" t="s">
        <v>405</v>
      </c>
      <c r="C207" s="1414" t="s">
        <v>2993</v>
      </c>
      <c r="D207" s="1414"/>
      <c r="E207" s="1415"/>
      <c r="F207" s="399" t="s">
        <v>54</v>
      </c>
      <c r="G207" s="1434" t="s">
        <v>2792</v>
      </c>
      <c r="H207" s="1435"/>
      <c r="I207" s="1435"/>
      <c r="J207" s="1435"/>
      <c r="K207" s="1435"/>
      <c r="L207" s="1435"/>
      <c r="M207" s="1435"/>
      <c r="N207" s="1436"/>
      <c r="O207" s="1425"/>
      <c r="P207" s="1425"/>
    </row>
    <row r="208" spans="1:16" s="172" customFormat="1" ht="21" customHeight="1">
      <c r="A208" s="281"/>
      <c r="B208" s="198" t="s">
        <v>408</v>
      </c>
      <c r="C208" s="1414" t="s">
        <v>2994</v>
      </c>
      <c r="D208" s="1414"/>
      <c r="E208" s="1415"/>
      <c r="F208" s="399" t="s">
        <v>54</v>
      </c>
      <c r="G208" s="1434" t="s">
        <v>2792</v>
      </c>
      <c r="H208" s="1435"/>
      <c r="I208" s="1435"/>
      <c r="J208" s="1435"/>
      <c r="K208" s="1435"/>
      <c r="L208" s="1435"/>
      <c r="M208" s="1435"/>
      <c r="N208" s="1436"/>
      <c r="O208" s="1425"/>
      <c r="P208" s="1425"/>
    </row>
    <row r="209" spans="1:16" s="172" customFormat="1" ht="36" customHeight="1">
      <c r="A209" s="281"/>
      <c r="B209" s="195" t="s">
        <v>410</v>
      </c>
      <c r="C209" s="1414" t="s">
        <v>2995</v>
      </c>
      <c r="D209" s="1414"/>
      <c r="E209" s="1415"/>
      <c r="F209" s="399" t="s">
        <v>54</v>
      </c>
      <c r="G209" s="1434" t="s">
        <v>2792</v>
      </c>
      <c r="H209" s="1435"/>
      <c r="I209" s="1435"/>
      <c r="J209" s="1435"/>
      <c r="K209" s="1435"/>
      <c r="L209" s="1435"/>
      <c r="M209" s="1435"/>
      <c r="N209" s="1436"/>
      <c r="O209" s="1425"/>
      <c r="P209" s="1425"/>
    </row>
    <row r="210" spans="1:16" s="172" customFormat="1" ht="21" customHeight="1">
      <c r="A210" s="281"/>
      <c r="B210" s="195" t="s">
        <v>413</v>
      </c>
      <c r="C210" s="1414" t="s">
        <v>2996</v>
      </c>
      <c r="D210" s="1414"/>
      <c r="E210" s="1415"/>
      <c r="F210" s="399" t="s">
        <v>54</v>
      </c>
      <c r="G210" s="1434" t="s">
        <v>2792</v>
      </c>
      <c r="H210" s="1435"/>
      <c r="I210" s="1435"/>
      <c r="J210" s="1435"/>
      <c r="K210" s="1435"/>
      <c r="L210" s="1435"/>
      <c r="M210" s="1435"/>
      <c r="N210" s="1436"/>
      <c r="O210" s="1425"/>
      <c r="P210" s="1425"/>
    </row>
    <row r="211" spans="1:16" s="172" customFormat="1" ht="21" customHeight="1">
      <c r="A211" s="281"/>
      <c r="B211" s="195" t="s">
        <v>416</v>
      </c>
      <c r="C211" s="1414" t="s">
        <v>2997</v>
      </c>
      <c r="D211" s="1414"/>
      <c r="E211" s="1415"/>
      <c r="F211" s="399" t="s">
        <v>54</v>
      </c>
      <c r="G211" s="1434" t="s">
        <v>2792</v>
      </c>
      <c r="H211" s="1435"/>
      <c r="I211" s="1435"/>
      <c r="J211" s="1435"/>
      <c r="K211" s="1435"/>
      <c r="L211" s="1435"/>
      <c r="M211" s="1435"/>
      <c r="N211" s="1436"/>
      <c r="O211" s="1425"/>
      <c r="P211" s="1425"/>
    </row>
    <row r="212" spans="1:16" s="172" customFormat="1" ht="21" customHeight="1">
      <c r="A212" s="281"/>
      <c r="B212" s="195" t="s">
        <v>418</v>
      </c>
      <c r="C212" s="1414" t="s">
        <v>2998</v>
      </c>
      <c r="D212" s="1414"/>
      <c r="E212" s="1415"/>
      <c r="F212" s="399" t="s">
        <v>54</v>
      </c>
      <c r="G212" s="1434" t="s">
        <v>2792</v>
      </c>
      <c r="H212" s="1435"/>
      <c r="I212" s="1435"/>
      <c r="J212" s="1435"/>
      <c r="K212" s="1435"/>
      <c r="L212" s="1435"/>
      <c r="M212" s="1435"/>
      <c r="N212" s="1436"/>
      <c r="O212" s="1425"/>
      <c r="P212" s="1425"/>
    </row>
    <row r="213" spans="1:16" s="172" customFormat="1" ht="21" customHeight="1">
      <c r="A213" s="281"/>
      <c r="B213" s="195" t="s">
        <v>544</v>
      </c>
      <c r="C213" s="1414" t="s">
        <v>2999</v>
      </c>
      <c r="D213" s="1414"/>
      <c r="E213" s="1415"/>
      <c r="F213" s="399" t="s">
        <v>54</v>
      </c>
      <c r="G213" s="1716" t="s">
        <v>2792</v>
      </c>
      <c r="H213" s="1718"/>
      <c r="I213" s="1718"/>
      <c r="J213" s="1718"/>
      <c r="K213" s="1718"/>
      <c r="L213" s="1718"/>
      <c r="M213" s="1718"/>
      <c r="N213" s="1717"/>
      <c r="O213" s="1425"/>
      <c r="P213" s="1425"/>
    </row>
    <row r="214" spans="1:16" s="172" customFormat="1" ht="21" customHeight="1">
      <c r="A214" s="281"/>
      <c r="B214" s="266" t="s">
        <v>546</v>
      </c>
      <c r="C214" s="1445" t="s">
        <v>3000</v>
      </c>
      <c r="D214" s="1445"/>
      <c r="E214" s="1817"/>
      <c r="F214" s="435" t="s">
        <v>54</v>
      </c>
      <c r="G214" s="1441" t="s">
        <v>2792</v>
      </c>
      <c r="H214" s="1441"/>
      <c r="I214" s="1441"/>
      <c r="J214" s="1441"/>
      <c r="K214" s="1441"/>
      <c r="L214" s="1441"/>
      <c r="M214" s="1441"/>
      <c r="N214" s="1442"/>
      <c r="O214" s="1444"/>
      <c r="P214" s="1425"/>
    </row>
    <row r="215" spans="1:16" s="172" customFormat="1" ht="34.5" customHeight="1">
      <c r="B215" s="191" t="s">
        <v>608</v>
      </c>
      <c r="C215" s="1414" t="s">
        <v>3009</v>
      </c>
      <c r="D215" s="1414"/>
      <c r="E215" s="1414"/>
      <c r="F215" s="1414"/>
      <c r="G215" s="1451"/>
      <c r="H215" s="1867" t="s">
        <v>2768</v>
      </c>
      <c r="I215" s="1868"/>
      <c r="J215" s="1869"/>
      <c r="K215" s="1748" t="s">
        <v>2825</v>
      </c>
      <c r="L215" s="1437"/>
      <c r="M215" s="1438"/>
      <c r="N215" s="1439"/>
      <c r="O215" s="1708" t="s">
        <v>3010</v>
      </c>
      <c r="P215" s="1759"/>
    </row>
    <row r="216" spans="1:16" s="172" customFormat="1" ht="25.5" customHeight="1">
      <c r="B216" s="198" t="s">
        <v>394</v>
      </c>
      <c r="C216" s="1414" t="s">
        <v>3011</v>
      </c>
      <c r="D216" s="1414"/>
      <c r="E216" s="1414"/>
      <c r="F216" s="1414"/>
      <c r="G216" s="1414"/>
      <c r="H216" s="1414"/>
      <c r="I216" s="1414"/>
      <c r="J216" s="1415"/>
      <c r="K216" s="1748"/>
      <c r="L216" s="1437"/>
      <c r="M216" s="1438"/>
      <c r="N216" s="1439"/>
      <c r="O216" s="1708"/>
      <c r="P216" s="1708"/>
    </row>
    <row r="217" spans="1:16" s="172" customFormat="1" ht="20.25" customHeight="1">
      <c r="B217" s="198"/>
      <c r="C217" s="255" t="s">
        <v>611</v>
      </c>
      <c r="D217" s="1760" t="s">
        <v>3012</v>
      </c>
      <c r="E217" s="1760"/>
      <c r="F217" s="1760"/>
      <c r="G217" s="1761"/>
      <c r="H217" s="1713" t="s">
        <v>54</v>
      </c>
      <c r="I217" s="1714"/>
      <c r="J217" s="1715"/>
      <c r="K217" s="1748"/>
      <c r="L217" s="1437"/>
      <c r="M217" s="1438"/>
      <c r="N217" s="1439"/>
      <c r="O217" s="1708"/>
      <c r="P217" s="1708"/>
    </row>
    <row r="218" spans="1:16" s="172" customFormat="1" ht="20.25" customHeight="1">
      <c r="B218" s="198"/>
      <c r="C218" s="255" t="s">
        <v>508</v>
      </c>
      <c r="D218" s="1414" t="s">
        <v>1088</v>
      </c>
      <c r="E218" s="1414"/>
      <c r="F218" s="1414"/>
      <c r="G218" s="1415"/>
      <c r="H218" s="1713" t="s">
        <v>54</v>
      </c>
      <c r="I218" s="1714"/>
      <c r="J218" s="1715"/>
      <c r="K218" s="1748"/>
      <c r="L218" s="1437"/>
      <c r="M218" s="1438"/>
      <c r="N218" s="1439"/>
      <c r="O218" s="1708"/>
      <c r="P218" s="1708"/>
    </row>
    <row r="219" spans="1:16" s="172" customFormat="1" ht="20.25" customHeight="1">
      <c r="B219" s="198"/>
      <c r="C219" s="255" t="s">
        <v>510</v>
      </c>
      <c r="D219" s="1414" t="s">
        <v>3013</v>
      </c>
      <c r="E219" s="1414"/>
      <c r="F219" s="1414"/>
      <c r="G219" s="1415"/>
      <c r="H219" s="1713" t="s">
        <v>2768</v>
      </c>
      <c r="I219" s="1714"/>
      <c r="J219" s="1715"/>
      <c r="K219" s="1748"/>
      <c r="L219" s="1437"/>
      <c r="M219" s="1438"/>
      <c r="N219" s="1439"/>
      <c r="O219" s="1708"/>
      <c r="P219" s="1708"/>
    </row>
    <row r="220" spans="1:16" s="172" customFormat="1" ht="20.25" customHeight="1">
      <c r="B220" s="198"/>
      <c r="C220" s="255" t="s">
        <v>512</v>
      </c>
      <c r="D220" s="1414" t="s">
        <v>2915</v>
      </c>
      <c r="E220" s="1414"/>
      <c r="F220" s="1414"/>
      <c r="G220" s="1415"/>
      <c r="H220" s="1713" t="s">
        <v>2768</v>
      </c>
      <c r="I220" s="1714"/>
      <c r="J220" s="1715"/>
      <c r="K220" s="1748"/>
      <c r="L220" s="1437"/>
      <c r="M220" s="1438"/>
      <c r="N220" s="1439"/>
      <c r="O220" s="1708"/>
      <c r="P220" s="1708"/>
    </row>
    <row r="221" spans="1:16" s="172" customFormat="1" ht="23.25" customHeight="1">
      <c r="B221" s="198" t="s">
        <v>401</v>
      </c>
      <c r="C221" s="1484" t="s">
        <v>3014</v>
      </c>
      <c r="D221" s="1484"/>
      <c r="E221" s="1484"/>
      <c r="F221" s="1484"/>
      <c r="G221" s="1485"/>
      <c r="H221" s="1763" t="s">
        <v>3015</v>
      </c>
      <c r="I221" s="1764"/>
      <c r="J221" s="1765"/>
      <c r="K221" s="1748"/>
      <c r="L221" s="1437"/>
      <c r="M221" s="1438"/>
      <c r="N221" s="1439"/>
      <c r="O221" s="1755"/>
      <c r="P221" s="1708"/>
    </row>
    <row r="222" spans="1:16" s="172" customFormat="1" ht="27" customHeight="1">
      <c r="B222" s="214" t="s">
        <v>614</v>
      </c>
      <c r="C222" s="1414" t="s">
        <v>3016</v>
      </c>
      <c r="D222" s="1414"/>
      <c r="E222" s="1414"/>
      <c r="F222" s="1414"/>
      <c r="G222" s="1414"/>
      <c r="H222" s="1414"/>
      <c r="I222" s="1414"/>
      <c r="J222" s="1414"/>
      <c r="K222" s="1414"/>
      <c r="L222" s="1414"/>
      <c r="M222" s="1414"/>
      <c r="N222" s="1562"/>
      <c r="O222" s="1709" t="s">
        <v>3017</v>
      </c>
      <c r="P222" s="1709"/>
    </row>
    <row r="223" spans="1:16" s="172" customFormat="1" ht="21.75" customHeight="1">
      <c r="B223" s="198" t="s">
        <v>394</v>
      </c>
      <c r="C223" s="1414" t="s">
        <v>3018</v>
      </c>
      <c r="D223" s="1414"/>
      <c r="E223" s="1414"/>
      <c r="F223" s="1414"/>
      <c r="G223" s="1414"/>
      <c r="H223" s="1574" t="s">
        <v>54</v>
      </c>
      <c r="I223" s="1685"/>
      <c r="J223" s="1575"/>
      <c r="K223" s="1756" t="s">
        <v>2825</v>
      </c>
      <c r="L223" s="1434"/>
      <c r="M223" s="1435"/>
      <c r="N223" s="1436"/>
      <c r="O223" s="1708"/>
      <c r="P223" s="1708"/>
    </row>
    <row r="224" spans="1:16" s="172" customFormat="1" ht="21.75" customHeight="1">
      <c r="B224" s="198" t="s">
        <v>401</v>
      </c>
      <c r="C224" s="1414" t="s">
        <v>3019</v>
      </c>
      <c r="D224" s="1414"/>
      <c r="E224" s="1414"/>
      <c r="F224" s="1414"/>
      <c r="G224" s="1414"/>
      <c r="H224" s="1574" t="s">
        <v>54</v>
      </c>
      <c r="I224" s="1685"/>
      <c r="J224" s="1575"/>
      <c r="K224" s="1757"/>
      <c r="L224" s="1437"/>
      <c r="M224" s="1438"/>
      <c r="N224" s="1439"/>
      <c r="O224" s="1708"/>
      <c r="P224" s="1708"/>
    </row>
    <row r="225" spans="2:16" s="172" customFormat="1" ht="21.75" customHeight="1">
      <c r="B225" s="198" t="s">
        <v>403</v>
      </c>
      <c r="C225" s="1414" t="s">
        <v>3020</v>
      </c>
      <c r="D225" s="1414"/>
      <c r="E225" s="1414"/>
      <c r="F225" s="1414"/>
      <c r="G225" s="1414"/>
      <c r="H225" s="1574"/>
      <c r="I225" s="1685"/>
      <c r="J225" s="1575"/>
      <c r="K225" s="1757"/>
      <c r="L225" s="1437"/>
      <c r="M225" s="1438"/>
      <c r="N225" s="1439"/>
      <c r="O225" s="1708"/>
      <c r="P225" s="1708"/>
    </row>
    <row r="226" spans="2:16" s="172" customFormat="1" ht="30" customHeight="1">
      <c r="B226" s="191"/>
      <c r="C226" s="1414" t="s">
        <v>3021</v>
      </c>
      <c r="D226" s="1414"/>
      <c r="E226" s="1415"/>
      <c r="F226" s="1716" t="s">
        <v>92</v>
      </c>
      <c r="G226" s="1718"/>
      <c r="H226" s="1718"/>
      <c r="I226" s="1718"/>
      <c r="J226" s="1762"/>
      <c r="K226" s="1757"/>
      <c r="L226" s="1437"/>
      <c r="M226" s="1438"/>
      <c r="N226" s="1439"/>
      <c r="O226" s="1755"/>
      <c r="P226" s="1755"/>
    </row>
    <row r="227" spans="2:16" s="172" customFormat="1" ht="33" customHeight="1">
      <c r="B227" s="198" t="s">
        <v>405</v>
      </c>
      <c r="C227" s="1464" t="s">
        <v>3022</v>
      </c>
      <c r="D227" s="1464"/>
      <c r="E227" s="1464"/>
      <c r="F227" s="1464"/>
      <c r="G227" s="1464"/>
      <c r="H227" s="1574" t="s">
        <v>54</v>
      </c>
      <c r="I227" s="1685"/>
      <c r="J227" s="1575"/>
      <c r="K227" s="1757"/>
      <c r="L227" s="1437"/>
      <c r="M227" s="1438"/>
      <c r="N227" s="1439"/>
      <c r="O227" s="1707" t="s">
        <v>2811</v>
      </c>
      <c r="P227" s="1709"/>
    </row>
    <row r="228" spans="2:16" s="172" customFormat="1" ht="27.75" customHeight="1">
      <c r="B228" s="344"/>
      <c r="C228" s="1414" t="s">
        <v>3023</v>
      </c>
      <c r="D228" s="1414"/>
      <c r="E228" s="1415"/>
      <c r="F228" s="1716" t="s">
        <v>92</v>
      </c>
      <c r="G228" s="1718"/>
      <c r="H228" s="1718"/>
      <c r="I228" s="1718"/>
      <c r="J228" s="1762"/>
      <c r="K228" s="1758"/>
      <c r="L228" s="1752"/>
      <c r="M228" s="1753"/>
      <c r="N228" s="1754"/>
      <c r="O228" s="1766"/>
      <c r="P228" s="1755"/>
    </row>
    <row r="229" spans="2:16" s="172" customFormat="1" ht="16.5" customHeight="1">
      <c r="B229" s="2224" t="s">
        <v>3024</v>
      </c>
      <c r="C229" s="2225"/>
      <c r="D229" s="2225"/>
      <c r="E229" s="2225"/>
      <c r="F229" s="2225"/>
      <c r="G229" s="2225"/>
      <c r="H229" s="2225"/>
      <c r="I229" s="2225"/>
      <c r="J229" s="2225"/>
      <c r="K229" s="2225"/>
      <c r="L229" s="2225"/>
      <c r="M229" s="2225"/>
      <c r="N229" s="2225"/>
      <c r="O229" s="2225"/>
      <c r="P229" s="2225"/>
    </row>
    <row r="230" spans="2:16" s="172" customFormat="1" ht="36.75" customHeight="1">
      <c r="B230" s="224" t="s">
        <v>623</v>
      </c>
      <c r="C230" s="1771" t="s">
        <v>3025</v>
      </c>
      <c r="D230" s="1771"/>
      <c r="E230" s="1771"/>
      <c r="F230" s="1771"/>
      <c r="G230" s="1771"/>
      <c r="H230" s="1466" t="s">
        <v>92</v>
      </c>
      <c r="I230" s="1467"/>
      <c r="J230" s="1468"/>
      <c r="K230" s="1756" t="s">
        <v>2825</v>
      </c>
      <c r="L230" s="1434"/>
      <c r="M230" s="1435"/>
      <c r="N230" s="1436"/>
      <c r="O230" s="1627" t="s">
        <v>3026</v>
      </c>
      <c r="P230" s="1708"/>
    </row>
    <row r="231" spans="2:16" s="172" customFormat="1" ht="27" customHeight="1">
      <c r="B231" s="189" t="s">
        <v>394</v>
      </c>
      <c r="C231" s="1414" t="s">
        <v>3027</v>
      </c>
      <c r="D231" s="1414"/>
      <c r="E231" s="1414"/>
      <c r="F231" s="1414"/>
      <c r="G231" s="1414"/>
      <c r="H231" s="1466" t="s">
        <v>92</v>
      </c>
      <c r="I231" s="1467"/>
      <c r="J231" s="1468"/>
      <c r="K231" s="1758"/>
      <c r="L231" s="1752"/>
      <c r="M231" s="1753"/>
      <c r="N231" s="1754"/>
      <c r="O231" s="1766"/>
      <c r="P231" s="1755"/>
    </row>
    <row r="232" spans="2:16" s="172" customFormat="1" ht="36" customHeight="1">
      <c r="B232" s="191" t="s">
        <v>626</v>
      </c>
      <c r="C232" s="1414" t="s">
        <v>3028</v>
      </c>
      <c r="D232" s="1414"/>
      <c r="E232" s="1414"/>
      <c r="F232" s="1414"/>
      <c r="G232" s="1414"/>
      <c r="H232" s="1450"/>
      <c r="I232" s="1450"/>
      <c r="J232" s="1450"/>
      <c r="K232" s="1450"/>
      <c r="L232" s="1450"/>
      <c r="M232" s="1450"/>
      <c r="N232" s="1450"/>
      <c r="O232" s="1709" t="s">
        <v>3029</v>
      </c>
      <c r="P232" s="1709"/>
    </row>
    <row r="233" spans="2:16" s="172" customFormat="1" ht="57.75" customHeight="1">
      <c r="B233" s="350" t="s">
        <v>394</v>
      </c>
      <c r="C233" s="1711" t="s">
        <v>2961</v>
      </c>
      <c r="D233" s="1711"/>
      <c r="E233" s="1711"/>
      <c r="F233" s="1711"/>
      <c r="G233" s="1711"/>
      <c r="H233" s="1711"/>
      <c r="I233" s="1711"/>
      <c r="J233" s="1712"/>
      <c r="K233" s="203" t="s">
        <v>2768</v>
      </c>
      <c r="L233" s="1782" t="s">
        <v>2825</v>
      </c>
      <c r="M233" s="3112" t="s">
        <v>3030</v>
      </c>
      <c r="N233" s="3113"/>
      <c r="O233" s="1708"/>
      <c r="P233" s="1708"/>
    </row>
    <row r="234" spans="2:16" s="172" customFormat="1" ht="31.5" customHeight="1">
      <c r="B234" s="350" t="s">
        <v>401</v>
      </c>
      <c r="C234" s="1711" t="s">
        <v>2964</v>
      </c>
      <c r="D234" s="1711"/>
      <c r="E234" s="1711"/>
      <c r="F234" s="1711"/>
      <c r="G234" s="1711"/>
      <c r="H234" s="1711"/>
      <c r="I234" s="1711"/>
      <c r="J234" s="1712"/>
      <c r="K234" s="203" t="s">
        <v>54</v>
      </c>
      <c r="L234" s="1783"/>
      <c r="M234" s="3114"/>
      <c r="N234" s="3115"/>
      <c r="O234" s="1708"/>
      <c r="P234" s="1708"/>
    </row>
    <row r="235" spans="2:16" s="172" customFormat="1" ht="46.5" customHeight="1">
      <c r="B235" s="350" t="s">
        <v>403</v>
      </c>
      <c r="C235" s="1711" t="s">
        <v>3031</v>
      </c>
      <c r="D235" s="1711"/>
      <c r="E235" s="1711"/>
      <c r="F235" s="1711"/>
      <c r="G235" s="1711"/>
      <c r="H235" s="1711"/>
      <c r="I235" s="1711"/>
      <c r="J235" s="1712"/>
      <c r="K235" s="203" t="s">
        <v>2768</v>
      </c>
      <c r="L235" s="1783"/>
      <c r="M235" s="3114"/>
      <c r="N235" s="3115"/>
      <c r="O235" s="1708"/>
      <c r="P235" s="1708"/>
    </row>
    <row r="236" spans="2:16" s="172" customFormat="1" ht="21.75" customHeight="1">
      <c r="B236" s="350" t="s">
        <v>405</v>
      </c>
      <c r="C236" s="1711" t="s">
        <v>3032</v>
      </c>
      <c r="D236" s="1711"/>
      <c r="E236" s="1711"/>
      <c r="F236" s="1711"/>
      <c r="G236" s="1711"/>
      <c r="H236" s="1711"/>
      <c r="I236" s="1711"/>
      <c r="J236" s="1712"/>
      <c r="K236" s="203" t="s">
        <v>2768</v>
      </c>
      <c r="L236" s="1783"/>
      <c r="M236" s="3114"/>
      <c r="N236" s="3115"/>
      <c r="O236" s="1708"/>
      <c r="P236" s="1708"/>
    </row>
    <row r="237" spans="2:16" s="172" customFormat="1" ht="21.75" customHeight="1">
      <c r="B237" s="350" t="s">
        <v>408</v>
      </c>
      <c r="C237" s="1711" t="s">
        <v>3033</v>
      </c>
      <c r="D237" s="1711"/>
      <c r="E237" s="1711"/>
      <c r="F237" s="1711"/>
      <c r="G237" s="1711"/>
      <c r="H237" s="1711"/>
      <c r="I237" s="1711"/>
      <c r="J237" s="1712"/>
      <c r="K237" s="203" t="s">
        <v>2768</v>
      </c>
      <c r="L237" s="1783"/>
      <c r="M237" s="3114"/>
      <c r="N237" s="3115"/>
      <c r="O237" s="1708"/>
      <c r="P237" s="1708"/>
    </row>
    <row r="238" spans="2:16" s="172" customFormat="1" ht="21.75" customHeight="1">
      <c r="B238" s="350" t="s">
        <v>410</v>
      </c>
      <c r="C238" s="1711" t="s">
        <v>3034</v>
      </c>
      <c r="D238" s="1711"/>
      <c r="E238" s="1711"/>
      <c r="F238" s="1711"/>
      <c r="G238" s="1711"/>
      <c r="H238" s="1711"/>
      <c r="I238" s="1711"/>
      <c r="J238" s="1712"/>
      <c r="K238" s="203" t="s">
        <v>54</v>
      </c>
      <c r="L238" s="1783"/>
      <c r="M238" s="3114"/>
      <c r="N238" s="3115"/>
      <c r="O238" s="1708"/>
      <c r="P238" s="1708"/>
    </row>
    <row r="239" spans="2:16" s="172" customFormat="1" ht="21.75" customHeight="1">
      <c r="B239" s="350" t="s">
        <v>413</v>
      </c>
      <c r="C239" s="1711" t="s">
        <v>2926</v>
      </c>
      <c r="D239" s="1711"/>
      <c r="E239" s="1711"/>
      <c r="F239" s="1711"/>
      <c r="G239" s="1711"/>
      <c r="H239" s="1711"/>
      <c r="I239" s="1711"/>
      <c r="J239" s="1712"/>
      <c r="K239" s="203" t="s">
        <v>2768</v>
      </c>
      <c r="L239" s="1783"/>
      <c r="M239" s="3114"/>
      <c r="N239" s="3115"/>
      <c r="O239" s="1708"/>
      <c r="P239" s="1708"/>
    </row>
    <row r="240" spans="2:16" s="172" customFormat="1" ht="21.75" customHeight="1">
      <c r="B240" s="350" t="s">
        <v>416</v>
      </c>
      <c r="C240" s="1711" t="s">
        <v>2927</v>
      </c>
      <c r="D240" s="1711"/>
      <c r="E240" s="1711"/>
      <c r="F240" s="1711"/>
      <c r="G240" s="1711"/>
      <c r="H240" s="1711"/>
      <c r="I240" s="1711"/>
      <c r="J240" s="1712"/>
      <c r="K240" s="203" t="s">
        <v>2768</v>
      </c>
      <c r="L240" s="1783"/>
      <c r="M240" s="3114"/>
      <c r="N240" s="3115"/>
      <c r="O240" s="1708"/>
      <c r="P240" s="1708"/>
    </row>
    <row r="241" spans="2:16" s="172" customFormat="1" ht="21.75" customHeight="1">
      <c r="B241" s="350" t="s">
        <v>418</v>
      </c>
      <c r="C241" s="1711" t="s">
        <v>3035</v>
      </c>
      <c r="D241" s="1711"/>
      <c r="E241" s="1711"/>
      <c r="F241" s="1711"/>
      <c r="G241" s="1711"/>
      <c r="H241" s="1711"/>
      <c r="I241" s="1711"/>
      <c r="J241" s="1712"/>
      <c r="K241" s="203" t="s">
        <v>2768</v>
      </c>
      <c r="L241" s="1783"/>
      <c r="M241" s="3114"/>
      <c r="N241" s="3115"/>
      <c r="O241" s="1708"/>
      <c r="P241" s="1708"/>
    </row>
    <row r="242" spans="2:16" s="172" customFormat="1" ht="21.75" customHeight="1">
      <c r="B242" s="350" t="s">
        <v>544</v>
      </c>
      <c r="C242" s="1711" t="s">
        <v>2974</v>
      </c>
      <c r="D242" s="1711"/>
      <c r="E242" s="1711"/>
      <c r="F242" s="1711"/>
      <c r="G242" s="1711"/>
      <c r="H242" s="1711"/>
      <c r="I242" s="1711"/>
      <c r="J242" s="1712"/>
      <c r="K242" s="203" t="s">
        <v>54</v>
      </c>
      <c r="L242" s="1783"/>
      <c r="M242" s="3114"/>
      <c r="N242" s="3115"/>
      <c r="O242" s="1708"/>
      <c r="P242" s="1708"/>
    </row>
    <row r="243" spans="2:16" s="172" customFormat="1" ht="21.75" customHeight="1">
      <c r="B243" s="350" t="s">
        <v>546</v>
      </c>
      <c r="C243" s="1711" t="s">
        <v>3036</v>
      </c>
      <c r="D243" s="1711"/>
      <c r="E243" s="1711"/>
      <c r="F243" s="1711"/>
      <c r="G243" s="1711"/>
      <c r="H243" s="1711"/>
      <c r="I243" s="1711"/>
      <c r="J243" s="1712"/>
      <c r="K243" s="203" t="s">
        <v>54</v>
      </c>
      <c r="L243" s="1783"/>
      <c r="M243" s="3114"/>
      <c r="N243" s="3115"/>
      <c r="O243" s="1708"/>
      <c r="P243" s="1708"/>
    </row>
    <row r="244" spans="2:16" s="172" customFormat="1" ht="21.75" customHeight="1">
      <c r="B244" s="350" t="s">
        <v>636</v>
      </c>
      <c r="C244" s="1711" t="s">
        <v>2977</v>
      </c>
      <c r="D244" s="1711"/>
      <c r="E244" s="1711"/>
      <c r="F244" s="1711"/>
      <c r="G244" s="1711"/>
      <c r="H244" s="1711"/>
      <c r="I244" s="1711"/>
      <c r="J244" s="1712"/>
      <c r="K244" s="203" t="s">
        <v>2768</v>
      </c>
      <c r="L244" s="1783"/>
      <c r="M244" s="3114"/>
      <c r="N244" s="3115"/>
      <c r="O244" s="1708"/>
      <c r="P244" s="1708"/>
    </row>
    <row r="245" spans="2:16" s="172" customFormat="1" ht="24" customHeight="1">
      <c r="B245" s="347" t="s">
        <v>550</v>
      </c>
      <c r="C245" s="1414" t="s">
        <v>3037</v>
      </c>
      <c r="D245" s="1414"/>
      <c r="E245" s="1414"/>
      <c r="F245" s="1414"/>
      <c r="G245" s="1414"/>
      <c r="H245" s="1414"/>
      <c r="I245" s="1414"/>
      <c r="J245" s="1415"/>
      <c r="K245" s="203" t="s">
        <v>54</v>
      </c>
      <c r="L245" s="1783"/>
      <c r="M245" s="3114"/>
      <c r="N245" s="3115"/>
      <c r="O245" s="1708"/>
      <c r="P245" s="1708"/>
    </row>
    <row r="246" spans="2:16" s="172" customFormat="1" ht="34.5" customHeight="1">
      <c r="B246" s="350"/>
      <c r="C246" s="1414" t="s">
        <v>3038</v>
      </c>
      <c r="D246" s="1414"/>
      <c r="E246" s="1415"/>
      <c r="F246" s="1789" t="s">
        <v>92</v>
      </c>
      <c r="G246" s="1790"/>
      <c r="H246" s="1790"/>
      <c r="I246" s="1790"/>
      <c r="J246" s="1790"/>
      <c r="K246" s="1790"/>
      <c r="L246" s="1783"/>
      <c r="M246" s="3114"/>
      <c r="N246" s="3115"/>
      <c r="O246" s="1708"/>
      <c r="P246" s="1708"/>
    </row>
    <row r="247" spans="2:16" s="172" customFormat="1" ht="23.25" customHeight="1">
      <c r="B247" s="351" t="s">
        <v>640</v>
      </c>
      <c r="C247" s="1760" t="s">
        <v>3039</v>
      </c>
      <c r="D247" s="1760"/>
      <c r="E247" s="1760"/>
      <c r="F247" s="1760"/>
      <c r="G247" s="1760"/>
      <c r="H247" s="1760"/>
      <c r="I247" s="1760"/>
      <c r="J247" s="1761"/>
      <c r="K247" s="449">
        <v>44927</v>
      </c>
      <c r="L247" s="1783"/>
      <c r="M247" s="3114"/>
      <c r="N247" s="3115"/>
      <c r="O247" s="1708"/>
      <c r="P247" s="1708"/>
    </row>
    <row r="248" spans="2:16" s="172" customFormat="1" ht="23.25" customHeight="1">
      <c r="B248" s="351" t="s">
        <v>642</v>
      </c>
      <c r="C248" s="1414" t="s">
        <v>3040</v>
      </c>
      <c r="D248" s="1414"/>
      <c r="E248" s="1415"/>
      <c r="F248" s="1791" t="s">
        <v>3041</v>
      </c>
      <c r="G248" s="1792"/>
      <c r="H248" s="1792"/>
      <c r="I248" s="1792"/>
      <c r="J248" s="1792"/>
      <c r="K248" s="1792"/>
      <c r="L248" s="1784"/>
      <c r="M248" s="3116"/>
      <c r="N248" s="3117"/>
      <c r="O248" s="1755"/>
      <c r="P248" s="1708"/>
    </row>
    <row r="249" spans="2:16" s="172" customFormat="1" ht="23.25" customHeight="1">
      <c r="B249" s="351" t="s">
        <v>644</v>
      </c>
      <c r="C249" s="1414" t="s">
        <v>3042</v>
      </c>
      <c r="D249" s="1414"/>
      <c r="E249" s="1414"/>
      <c r="F249" s="1414"/>
      <c r="G249" s="1414"/>
      <c r="H249" s="1414"/>
      <c r="I249" s="1414"/>
      <c r="J249" s="1414"/>
      <c r="K249" s="1414"/>
      <c r="L249" s="1414"/>
      <c r="M249" s="1414"/>
      <c r="N249" s="1562"/>
      <c r="O249" s="1709" t="s">
        <v>3043</v>
      </c>
      <c r="P249" s="1709"/>
    </row>
    <row r="250" spans="2:16" s="172" customFormat="1" ht="29.25" customHeight="1">
      <c r="B250" s="347" t="s">
        <v>394</v>
      </c>
      <c r="C250" s="1558" t="s">
        <v>2917</v>
      </c>
      <c r="D250" s="1558"/>
      <c r="E250" s="1410"/>
      <c r="F250" s="1559" t="s">
        <v>54</v>
      </c>
      <c r="G250" s="1561"/>
      <c r="H250" s="1586" t="s">
        <v>2825</v>
      </c>
      <c r="I250" s="1794"/>
      <c r="J250" s="1795"/>
      <c r="K250" s="1795"/>
      <c r="L250" s="1795"/>
      <c r="M250" s="1795"/>
      <c r="N250" s="1796"/>
      <c r="O250" s="1708"/>
      <c r="P250" s="1708"/>
    </row>
    <row r="251" spans="2:16" s="172" customFormat="1" ht="29.25" customHeight="1">
      <c r="B251" s="347" t="s">
        <v>401</v>
      </c>
      <c r="C251" s="1558" t="s">
        <v>3044</v>
      </c>
      <c r="D251" s="1558"/>
      <c r="E251" s="1410"/>
      <c r="F251" s="1559" t="s">
        <v>54</v>
      </c>
      <c r="G251" s="1561"/>
      <c r="H251" s="1589"/>
      <c r="I251" s="1797"/>
      <c r="J251" s="1798"/>
      <c r="K251" s="1798"/>
      <c r="L251" s="1798"/>
      <c r="M251" s="1798"/>
      <c r="N251" s="1799"/>
      <c r="O251" s="1708"/>
      <c r="P251" s="1708"/>
    </row>
    <row r="252" spans="2:16" s="172" customFormat="1" ht="29.25" customHeight="1">
      <c r="B252" s="347" t="s">
        <v>403</v>
      </c>
      <c r="C252" s="1558" t="s">
        <v>3045</v>
      </c>
      <c r="D252" s="1558"/>
      <c r="E252" s="1410"/>
      <c r="F252" s="1559" t="s">
        <v>3046</v>
      </c>
      <c r="G252" s="1561"/>
      <c r="H252" s="1589"/>
      <c r="I252" s="1797"/>
      <c r="J252" s="1798"/>
      <c r="K252" s="1798"/>
      <c r="L252" s="1798"/>
      <c r="M252" s="1798"/>
      <c r="N252" s="1799"/>
      <c r="O252" s="1708"/>
      <c r="P252" s="1708"/>
    </row>
    <row r="253" spans="2:16" s="172" customFormat="1" ht="29.25" customHeight="1">
      <c r="B253" s="347" t="s">
        <v>405</v>
      </c>
      <c r="C253" s="1558" t="s">
        <v>3047</v>
      </c>
      <c r="D253" s="1558"/>
      <c r="E253" s="1410"/>
      <c r="F253" s="1559" t="s">
        <v>54</v>
      </c>
      <c r="G253" s="1561"/>
      <c r="H253" s="1589"/>
      <c r="I253" s="1797"/>
      <c r="J253" s="1798"/>
      <c r="K253" s="1798"/>
      <c r="L253" s="1798"/>
      <c r="M253" s="1798"/>
      <c r="N253" s="1799"/>
      <c r="O253" s="1708"/>
      <c r="P253" s="1708"/>
    </row>
    <row r="254" spans="2:16" s="172" customFormat="1" ht="29.25" customHeight="1">
      <c r="B254" s="347" t="s">
        <v>408</v>
      </c>
      <c r="C254" s="1558" t="s">
        <v>3048</v>
      </c>
      <c r="D254" s="1558"/>
      <c r="E254" s="1410"/>
      <c r="F254" s="1559" t="s">
        <v>2800</v>
      </c>
      <c r="G254" s="1561"/>
      <c r="H254" s="1589"/>
      <c r="I254" s="1797"/>
      <c r="J254" s="1798"/>
      <c r="K254" s="1798"/>
      <c r="L254" s="1798"/>
      <c r="M254" s="1798"/>
      <c r="N254" s="1799"/>
      <c r="O254" s="1708"/>
      <c r="P254" s="1708"/>
    </row>
    <row r="255" spans="2:16" s="172" customFormat="1" ht="23.25" customHeight="1">
      <c r="B255" s="351"/>
      <c r="C255" s="1558" t="s">
        <v>3049</v>
      </c>
      <c r="D255" s="1558"/>
      <c r="E255" s="1410"/>
      <c r="F255" s="1559"/>
      <c r="G255" s="1561"/>
      <c r="H255" s="1700"/>
      <c r="I255" s="1800"/>
      <c r="J255" s="1801"/>
      <c r="K255" s="1801"/>
      <c r="L255" s="1801"/>
      <c r="M255" s="1801"/>
      <c r="N255" s="1802"/>
      <c r="O255" s="1708"/>
      <c r="P255" s="1755"/>
    </row>
    <row r="256" spans="2:16" s="172" customFormat="1" ht="52.5" customHeight="1">
      <c r="B256" s="351" t="s">
        <v>652</v>
      </c>
      <c r="C256" s="1414" t="s">
        <v>3050</v>
      </c>
      <c r="D256" s="1414"/>
      <c r="E256" s="1414"/>
      <c r="F256" s="1414"/>
      <c r="G256" s="353" t="s">
        <v>3051</v>
      </c>
      <c r="H256" s="322" t="s">
        <v>2825</v>
      </c>
      <c r="I256" s="1804" t="s">
        <v>3052</v>
      </c>
      <c r="J256" s="1805"/>
      <c r="K256" s="1805"/>
      <c r="L256" s="1805"/>
      <c r="M256" s="1805"/>
      <c r="N256" s="1806"/>
      <c r="O256" s="354" t="s">
        <v>2795</v>
      </c>
      <c r="P256" s="342"/>
    </row>
    <row r="257" spans="1:16" s="172" customFormat="1" ht="33" customHeight="1">
      <c r="B257" s="351" t="s">
        <v>654</v>
      </c>
      <c r="C257" s="1414" t="s">
        <v>3053</v>
      </c>
      <c r="D257" s="1414"/>
      <c r="E257" s="1414"/>
      <c r="F257" s="295" t="s">
        <v>54</v>
      </c>
      <c r="G257" s="1818" t="s">
        <v>2825</v>
      </c>
      <c r="H257" s="2015"/>
      <c r="I257" s="2016"/>
      <c r="J257" s="2016"/>
      <c r="K257" s="2016"/>
      <c r="L257" s="2016"/>
      <c r="M257" s="2016"/>
      <c r="N257" s="2017"/>
      <c r="O257" s="1708"/>
      <c r="P257" s="1708"/>
    </row>
    <row r="258" spans="1:16" s="172" customFormat="1" ht="30.75" customHeight="1">
      <c r="A258" s="281"/>
      <c r="B258" s="294" t="s">
        <v>394</v>
      </c>
      <c r="C258" s="1414" t="s">
        <v>3054</v>
      </c>
      <c r="D258" s="1414"/>
      <c r="E258" s="1415"/>
      <c r="F258" s="295" t="s">
        <v>2800</v>
      </c>
      <c r="G258" s="1454"/>
      <c r="H258" s="2018"/>
      <c r="I258" s="2019"/>
      <c r="J258" s="2019"/>
      <c r="K258" s="2019"/>
      <c r="L258" s="2019"/>
      <c r="M258" s="2019"/>
      <c r="N258" s="2020"/>
      <c r="O258" s="1708"/>
      <c r="P258" s="1708"/>
    </row>
    <row r="259" spans="1:16" s="172" customFormat="1" ht="40.5" customHeight="1">
      <c r="B259" s="355" t="s">
        <v>657</v>
      </c>
      <c r="C259" s="1414" t="s">
        <v>3055</v>
      </c>
      <c r="D259" s="1414"/>
      <c r="E259" s="1414"/>
      <c r="F259" s="1414"/>
      <c r="G259" s="1414"/>
      <c r="H259" s="1414"/>
      <c r="I259" s="1414"/>
      <c r="J259" s="1414"/>
      <c r="K259" s="1414"/>
      <c r="L259" s="1414"/>
      <c r="M259" s="1414"/>
      <c r="N259" s="1562"/>
      <c r="O259" s="1708"/>
      <c r="P259" s="1708"/>
    </row>
    <row r="260" spans="1:16" s="172" customFormat="1" ht="27" customHeight="1">
      <c r="B260" s="356" t="s">
        <v>394</v>
      </c>
      <c r="C260" s="1414" t="s">
        <v>3056</v>
      </c>
      <c r="D260" s="1414"/>
      <c r="E260" s="1415"/>
      <c r="F260" s="399" t="s">
        <v>2768</v>
      </c>
      <c r="G260" s="216" t="s">
        <v>2825</v>
      </c>
      <c r="H260" s="1804" t="s">
        <v>3057</v>
      </c>
      <c r="I260" s="1805"/>
      <c r="J260" s="1805"/>
      <c r="K260" s="1805"/>
      <c r="L260" s="1805"/>
      <c r="M260" s="1805"/>
      <c r="N260" s="1806"/>
      <c r="O260" s="1708"/>
      <c r="P260" s="1708"/>
    </row>
    <row r="261" spans="1:16" s="172" customFormat="1" ht="27" customHeight="1">
      <c r="B261" s="205" t="s">
        <v>401</v>
      </c>
      <c r="C261" s="1414" t="s">
        <v>3058</v>
      </c>
      <c r="D261" s="1414"/>
      <c r="E261" s="1414"/>
      <c r="F261" s="399" t="s">
        <v>2768</v>
      </c>
      <c r="G261" s="216" t="s">
        <v>2825</v>
      </c>
      <c r="H261" s="1804" t="s">
        <v>3059</v>
      </c>
      <c r="I261" s="1805"/>
      <c r="J261" s="1805"/>
      <c r="K261" s="1805"/>
      <c r="L261" s="1805"/>
      <c r="M261" s="1805"/>
      <c r="N261" s="1806"/>
      <c r="O261" s="1708"/>
      <c r="P261" s="1708"/>
    </row>
    <row r="262" spans="1:16" s="172" customFormat="1" ht="40.5" customHeight="1">
      <c r="B262" s="205" t="s">
        <v>403</v>
      </c>
      <c r="C262" s="1414" t="s">
        <v>3060</v>
      </c>
      <c r="D262" s="1414"/>
      <c r="E262" s="1414"/>
      <c r="F262" s="399" t="s">
        <v>2768</v>
      </c>
      <c r="G262" s="216" t="s">
        <v>2825</v>
      </c>
      <c r="H262" s="1804" t="s">
        <v>3061</v>
      </c>
      <c r="I262" s="1805"/>
      <c r="J262" s="1805"/>
      <c r="K262" s="1805"/>
      <c r="L262" s="1805"/>
      <c r="M262" s="1805"/>
      <c r="N262" s="1806"/>
      <c r="O262" s="1708"/>
      <c r="P262" s="1755"/>
    </row>
    <row r="263" spans="1:16" s="172" customFormat="1" ht="39.75" customHeight="1">
      <c r="B263" s="355" t="s">
        <v>662</v>
      </c>
      <c r="C263" s="1414" t="s">
        <v>3062</v>
      </c>
      <c r="D263" s="1414"/>
      <c r="E263" s="1414"/>
      <c r="F263" s="295" t="s">
        <v>54</v>
      </c>
      <c r="G263" s="1818" t="s">
        <v>2825</v>
      </c>
      <c r="H263" s="1820"/>
      <c r="I263" s="1821"/>
      <c r="J263" s="1821"/>
      <c r="K263" s="1821"/>
      <c r="L263" s="1821"/>
      <c r="M263" s="1821"/>
      <c r="N263" s="1822"/>
      <c r="O263" s="1443" t="s">
        <v>3063</v>
      </c>
      <c r="P263" s="1443"/>
    </row>
    <row r="264" spans="1:16" s="172" customFormat="1" ht="39.75" customHeight="1">
      <c r="B264" s="347" t="s">
        <v>394</v>
      </c>
      <c r="C264" s="1414" t="s">
        <v>3064</v>
      </c>
      <c r="D264" s="1414"/>
      <c r="E264" s="1415"/>
      <c r="F264" s="257" t="s">
        <v>2792</v>
      </c>
      <c r="G264" s="1453"/>
      <c r="H264" s="1671"/>
      <c r="I264" s="1672"/>
      <c r="J264" s="1672"/>
      <c r="K264" s="1672"/>
      <c r="L264" s="1672"/>
      <c r="M264" s="1672"/>
      <c r="N264" s="1673"/>
      <c r="O264" s="1425"/>
      <c r="P264" s="1425"/>
    </row>
    <row r="265" spans="1:16" s="172" customFormat="1" ht="30" customHeight="1">
      <c r="B265" s="347" t="s">
        <v>401</v>
      </c>
      <c r="C265" s="1414" t="s">
        <v>3065</v>
      </c>
      <c r="D265" s="1414"/>
      <c r="E265" s="1415"/>
      <c r="F265" s="257" t="s">
        <v>2792</v>
      </c>
      <c r="G265" s="1453"/>
      <c r="H265" s="1671"/>
      <c r="I265" s="1672"/>
      <c r="J265" s="1672"/>
      <c r="K265" s="1672"/>
      <c r="L265" s="1672"/>
      <c r="M265" s="1672"/>
      <c r="N265" s="1673"/>
      <c r="O265" s="1425"/>
      <c r="P265" s="1425"/>
    </row>
    <row r="266" spans="1:16" s="172" customFormat="1" ht="39.75" customHeight="1">
      <c r="B266" s="347" t="s">
        <v>403</v>
      </c>
      <c r="C266" s="1414" t="s">
        <v>3066</v>
      </c>
      <c r="D266" s="1414"/>
      <c r="E266" s="1415"/>
      <c r="F266" s="257" t="s">
        <v>2792</v>
      </c>
      <c r="G266" s="1453"/>
      <c r="H266" s="1671"/>
      <c r="I266" s="1672"/>
      <c r="J266" s="1672"/>
      <c r="K266" s="1672"/>
      <c r="L266" s="1672"/>
      <c r="M266" s="1672"/>
      <c r="N266" s="1673"/>
      <c r="O266" s="1425"/>
      <c r="P266" s="1425"/>
    </row>
    <row r="267" spans="1:16" s="172" customFormat="1" ht="39.75" customHeight="1">
      <c r="B267" s="357" t="s">
        <v>405</v>
      </c>
      <c r="C267" s="1445" t="s">
        <v>3067</v>
      </c>
      <c r="D267" s="1445"/>
      <c r="E267" s="1817"/>
      <c r="F267" s="257" t="s">
        <v>2792</v>
      </c>
      <c r="G267" s="1819"/>
      <c r="H267" s="1674"/>
      <c r="I267" s="1675"/>
      <c r="J267" s="1675"/>
      <c r="K267" s="1675"/>
      <c r="L267" s="1675"/>
      <c r="M267" s="1675"/>
      <c r="N267" s="1676"/>
      <c r="O267" s="1444"/>
      <c r="P267" s="1444"/>
    </row>
    <row r="268" spans="1:16" s="172" customFormat="1" ht="21.75" customHeight="1">
      <c r="B268" s="1416" t="s">
        <v>3068</v>
      </c>
      <c r="C268" s="1417"/>
      <c r="D268" s="1417"/>
      <c r="E268" s="1417"/>
      <c r="F268" s="1417"/>
      <c r="G268" s="1417"/>
      <c r="H268" s="1823"/>
      <c r="I268" s="1823"/>
      <c r="J268" s="1823"/>
      <c r="K268" s="1823"/>
      <c r="L268" s="1823"/>
      <c r="M268" s="1823"/>
      <c r="N268" s="1823"/>
      <c r="O268" s="1417"/>
      <c r="P268" s="1418"/>
    </row>
    <row r="269" spans="1:16" s="172" customFormat="1" ht="38.25" customHeight="1">
      <c r="B269" s="207" t="s">
        <v>668</v>
      </c>
      <c r="C269" s="1660" t="s">
        <v>3069</v>
      </c>
      <c r="D269" s="1660"/>
      <c r="E269" s="1660"/>
      <c r="F269" s="1660"/>
      <c r="G269" s="493" t="s">
        <v>2768</v>
      </c>
      <c r="H269" s="211" t="s">
        <v>2825</v>
      </c>
      <c r="I269" s="3105" t="s">
        <v>3070</v>
      </c>
      <c r="J269" s="3106"/>
      <c r="K269" s="3106"/>
      <c r="L269" s="3106"/>
      <c r="M269" s="3106"/>
      <c r="N269" s="3107"/>
      <c r="O269" s="1759" t="s">
        <v>3071</v>
      </c>
      <c r="P269" s="1759"/>
    </row>
    <row r="270" spans="1:16" s="172" customFormat="1" ht="21.75" customHeight="1">
      <c r="B270" s="1427" t="s">
        <v>3072</v>
      </c>
      <c r="C270" s="1428"/>
      <c r="D270" s="1428"/>
      <c r="E270" s="1428"/>
      <c r="F270" s="1428"/>
      <c r="G270" s="3108"/>
      <c r="H270" s="1428"/>
      <c r="I270" s="1428"/>
      <c r="J270" s="1428"/>
      <c r="K270" s="1428"/>
      <c r="L270" s="1428"/>
      <c r="M270" s="1428"/>
      <c r="N270" s="1429"/>
      <c r="O270" s="1708"/>
      <c r="P270" s="1708"/>
    </row>
    <row r="271" spans="1:16" s="172" customFormat="1" ht="68.099999999999994" customHeight="1">
      <c r="B271" s="358" t="s">
        <v>394</v>
      </c>
      <c r="C271" s="1450" t="s">
        <v>3073</v>
      </c>
      <c r="D271" s="1450"/>
      <c r="E271" s="1450"/>
      <c r="F271" s="1450"/>
      <c r="G271" s="399" t="s">
        <v>2768</v>
      </c>
      <c r="H271" s="1818" t="s">
        <v>2825</v>
      </c>
      <c r="I271" s="3109"/>
      <c r="J271" s="3029"/>
      <c r="K271" s="3029"/>
      <c r="L271" s="3029"/>
      <c r="M271" s="3029"/>
      <c r="N271" s="3030"/>
      <c r="O271" s="1708"/>
      <c r="P271" s="1708"/>
    </row>
    <row r="272" spans="1:16" s="172" customFormat="1" ht="38.25" customHeight="1">
      <c r="B272" s="205" t="s">
        <v>401</v>
      </c>
      <c r="C272" s="1414" t="s">
        <v>3074</v>
      </c>
      <c r="D272" s="1414"/>
      <c r="E272" s="1414"/>
      <c r="F272" s="1414"/>
      <c r="G272" s="1415"/>
      <c r="H272" s="1453"/>
      <c r="I272" s="3110"/>
      <c r="J272" s="3031"/>
      <c r="K272" s="3031"/>
      <c r="L272" s="3031"/>
      <c r="M272" s="3031"/>
      <c r="N272" s="3032"/>
      <c r="O272" s="1708"/>
      <c r="P272" s="1708"/>
    </row>
    <row r="273" spans="2:16" s="172" customFormat="1" ht="28.5" customHeight="1">
      <c r="B273" s="198"/>
      <c r="C273" s="338" t="s">
        <v>418</v>
      </c>
      <c r="D273" s="1450" t="s">
        <v>3012</v>
      </c>
      <c r="E273" s="1450"/>
      <c r="F273" s="1713" t="s">
        <v>3075</v>
      </c>
      <c r="G273" s="1715"/>
      <c r="H273" s="1453"/>
      <c r="I273" s="3110"/>
      <c r="J273" s="3031"/>
      <c r="K273" s="3031"/>
      <c r="L273" s="3031"/>
      <c r="M273" s="3031"/>
      <c r="N273" s="3032"/>
      <c r="O273" s="1708"/>
      <c r="P273" s="1708"/>
    </row>
    <row r="274" spans="2:16" s="172" customFormat="1" ht="28.5" customHeight="1">
      <c r="B274" s="198"/>
      <c r="C274" s="294" t="s">
        <v>508</v>
      </c>
      <c r="D274" s="1414" t="s">
        <v>3076</v>
      </c>
      <c r="E274" s="1415"/>
      <c r="F274" s="1714" t="s">
        <v>3077</v>
      </c>
      <c r="G274" s="1715"/>
      <c r="H274" s="1453"/>
      <c r="I274" s="3110"/>
      <c r="J274" s="3031"/>
      <c r="K274" s="3031"/>
      <c r="L274" s="3031"/>
      <c r="M274" s="3031"/>
      <c r="N274" s="3032"/>
      <c r="O274" s="1708"/>
      <c r="P274" s="1708"/>
    </row>
    <row r="275" spans="2:16" s="172" customFormat="1" ht="28.5" customHeight="1">
      <c r="B275" s="198"/>
      <c r="C275" s="294" t="s">
        <v>510</v>
      </c>
      <c r="D275" s="1414" t="s">
        <v>3078</v>
      </c>
      <c r="E275" s="1415"/>
      <c r="F275" s="1714" t="s">
        <v>3077</v>
      </c>
      <c r="G275" s="1715"/>
      <c r="H275" s="1453"/>
      <c r="I275" s="3110"/>
      <c r="J275" s="3031"/>
      <c r="K275" s="3031"/>
      <c r="L275" s="3031"/>
      <c r="M275" s="3031"/>
      <c r="N275" s="3032"/>
      <c r="O275" s="1708"/>
      <c r="P275" s="1708"/>
    </row>
    <row r="276" spans="2:16" s="172" customFormat="1" ht="29.25" customHeight="1">
      <c r="B276" s="195"/>
      <c r="C276" s="294" t="s">
        <v>512</v>
      </c>
      <c r="D276" s="1414" t="s">
        <v>3079</v>
      </c>
      <c r="E276" s="1414"/>
      <c r="F276" s="1714" t="s">
        <v>3077</v>
      </c>
      <c r="G276" s="1715"/>
      <c r="H276" s="1454"/>
      <c r="I276" s="3111"/>
      <c r="J276" s="3033"/>
      <c r="K276" s="3033"/>
      <c r="L276" s="3033"/>
      <c r="M276" s="3033"/>
      <c r="N276" s="3034"/>
      <c r="O276" s="1708"/>
      <c r="P276" s="1708"/>
    </row>
    <row r="277" spans="2:16" s="172" customFormat="1" ht="106.5" customHeight="1">
      <c r="B277" s="358" t="s">
        <v>403</v>
      </c>
      <c r="C277" s="1414" t="s">
        <v>3080</v>
      </c>
      <c r="D277" s="1414"/>
      <c r="E277" s="1415"/>
      <c r="F277" s="1714" t="s">
        <v>3081</v>
      </c>
      <c r="G277" s="1715"/>
      <c r="H277" s="216" t="s">
        <v>2825</v>
      </c>
      <c r="I277" s="1804" t="s">
        <v>3082</v>
      </c>
      <c r="J277" s="1805"/>
      <c r="K277" s="1805"/>
      <c r="L277" s="1805"/>
      <c r="M277" s="1805"/>
      <c r="N277" s="1806"/>
      <c r="O277" s="1755"/>
      <c r="P277" s="1755"/>
    </row>
    <row r="278" spans="2:16" s="172" customFormat="1" ht="64.5" customHeight="1">
      <c r="B278" s="1830" t="s">
        <v>677</v>
      </c>
      <c r="C278" s="1697" t="s">
        <v>3083</v>
      </c>
      <c r="D278" s="1697"/>
      <c r="E278" s="1697"/>
      <c r="F278" s="1697"/>
      <c r="G278" s="1698"/>
      <c r="H278" s="1833" t="s">
        <v>3084</v>
      </c>
      <c r="I278" s="1834"/>
      <c r="J278" s="1835"/>
      <c r="K278" s="1836" t="s">
        <v>3085</v>
      </c>
      <c r="L278" s="1837"/>
      <c r="M278" s="1837"/>
      <c r="N278" s="1838"/>
      <c r="O278" s="361" t="s">
        <v>3086</v>
      </c>
      <c r="P278" s="362" t="s">
        <v>3086</v>
      </c>
    </row>
    <row r="279" spans="2:16" s="172" customFormat="1" ht="129.75" customHeight="1">
      <c r="B279" s="1447"/>
      <c r="C279" s="1831"/>
      <c r="D279" s="1831"/>
      <c r="E279" s="1831"/>
      <c r="F279" s="1831"/>
      <c r="G279" s="1832"/>
      <c r="H279" s="363" t="s">
        <v>3087</v>
      </c>
      <c r="I279" s="364" t="s">
        <v>3088</v>
      </c>
      <c r="J279" s="364" t="s">
        <v>3089</v>
      </c>
      <c r="K279" s="363" t="s">
        <v>3090</v>
      </c>
      <c r="L279" s="363" t="s">
        <v>3091</v>
      </c>
      <c r="M279" s="364" t="s">
        <v>3092</v>
      </c>
      <c r="N279" s="365" t="s">
        <v>2810</v>
      </c>
      <c r="O279" s="342" t="s">
        <v>2795</v>
      </c>
      <c r="P279" s="342" t="s">
        <v>3093</v>
      </c>
    </row>
    <row r="280" spans="2:16" s="172" customFormat="1" ht="21" customHeight="1">
      <c r="B280" s="366" t="s">
        <v>394</v>
      </c>
      <c r="C280" s="1839" t="s">
        <v>3094</v>
      </c>
      <c r="D280" s="1839"/>
      <c r="E280" s="1839"/>
      <c r="F280" s="1839"/>
      <c r="G280" s="1839"/>
      <c r="H280" s="1839"/>
      <c r="I280" s="1839"/>
      <c r="J280" s="1839"/>
      <c r="K280" s="1839"/>
      <c r="L280" s="1839"/>
      <c r="M280" s="1839"/>
      <c r="N280" s="1840"/>
      <c r="O280" s="1841" t="s">
        <v>3095</v>
      </c>
      <c r="P280" s="1841" t="s">
        <v>3095</v>
      </c>
    </row>
    <row r="281" spans="2:16" s="172" customFormat="1" ht="24.75" customHeight="1">
      <c r="B281" s="335" t="s">
        <v>418</v>
      </c>
      <c r="C281" s="1844" t="s">
        <v>3096</v>
      </c>
      <c r="D281" s="1844"/>
      <c r="E281" s="1844"/>
      <c r="F281" s="1844"/>
      <c r="G281" s="1845"/>
      <c r="H281" s="369">
        <v>294</v>
      </c>
      <c r="I281" s="370">
        <v>650</v>
      </c>
      <c r="J281" s="371">
        <f t="shared" ref="J281:J300" si="0">MIN(H281/I281,1)</f>
        <v>0.4523076923076923</v>
      </c>
      <c r="K281" s="369">
        <v>356</v>
      </c>
      <c r="L281" s="369">
        <v>650</v>
      </c>
      <c r="M281" s="373">
        <f>MIN(K281/L281,1)</f>
        <v>0.5476923076923077</v>
      </c>
      <c r="N281" s="3102"/>
      <c r="O281" s="1843"/>
      <c r="P281" s="1843"/>
    </row>
    <row r="282" spans="2:16" s="172" customFormat="1" ht="24.75" customHeight="1">
      <c r="B282" s="335" t="s">
        <v>508</v>
      </c>
      <c r="C282" s="1844" t="s">
        <v>3097</v>
      </c>
      <c r="D282" s="1844"/>
      <c r="E282" s="1844"/>
      <c r="F282" s="1844"/>
      <c r="G282" s="1845"/>
      <c r="H282" s="749" t="s">
        <v>92</v>
      </c>
      <c r="I282" s="750" t="s">
        <v>92</v>
      </c>
      <c r="J282" s="382" t="s">
        <v>92</v>
      </c>
      <c r="K282" s="749" t="s">
        <v>92</v>
      </c>
      <c r="L282" s="750" t="s">
        <v>92</v>
      </c>
      <c r="M282" s="382" t="s">
        <v>92</v>
      </c>
      <c r="N282" s="3103"/>
      <c r="O282" s="1708" t="s">
        <v>2795</v>
      </c>
      <c r="P282" s="1708" t="s">
        <v>3093</v>
      </c>
    </row>
    <row r="283" spans="2:16" s="172" customFormat="1" ht="54.75" customHeight="1">
      <c r="B283" s="335" t="s">
        <v>510</v>
      </c>
      <c r="C283" s="1844" t="s">
        <v>3098</v>
      </c>
      <c r="D283" s="1844"/>
      <c r="E283" s="1845"/>
      <c r="F283" s="1789"/>
      <c r="G283" s="1846"/>
      <c r="H283" s="755" t="s">
        <v>92</v>
      </c>
      <c r="I283" s="428" t="s">
        <v>92</v>
      </c>
      <c r="J283" s="378" t="s">
        <v>92</v>
      </c>
      <c r="K283" s="755" t="s">
        <v>92</v>
      </c>
      <c r="L283" s="428" t="s">
        <v>92</v>
      </c>
      <c r="M283" s="378" t="s">
        <v>92</v>
      </c>
      <c r="N283" s="3103"/>
      <c r="O283" s="1708"/>
      <c r="P283" s="1708"/>
    </row>
    <row r="284" spans="2:16" s="172" customFormat="1" ht="20.25" customHeight="1">
      <c r="B284" s="380" t="s">
        <v>401</v>
      </c>
      <c r="C284" s="1839" t="s">
        <v>3099</v>
      </c>
      <c r="D284" s="1839"/>
      <c r="E284" s="1839"/>
      <c r="F284" s="1839"/>
      <c r="G284" s="1847"/>
      <c r="H284" s="749" t="s">
        <v>92</v>
      </c>
      <c r="I284" s="750" t="s">
        <v>92</v>
      </c>
      <c r="J284" s="382" t="s">
        <v>92</v>
      </c>
      <c r="K284" s="749" t="s">
        <v>92</v>
      </c>
      <c r="L284" s="750" t="s">
        <v>92</v>
      </c>
      <c r="M284" s="382" t="s">
        <v>92</v>
      </c>
      <c r="N284" s="3104"/>
      <c r="O284" s="1755"/>
      <c r="P284" s="1755"/>
    </row>
    <row r="285" spans="2:16" s="172" customFormat="1" ht="18" customHeight="1">
      <c r="B285" s="380" t="s">
        <v>403</v>
      </c>
      <c r="C285" s="1839" t="s">
        <v>3100</v>
      </c>
      <c r="D285" s="1839"/>
      <c r="E285" s="1839"/>
      <c r="F285" s="1839"/>
      <c r="G285" s="1839"/>
      <c r="H285" s="1839"/>
      <c r="I285" s="1839"/>
      <c r="J285" s="1839"/>
      <c r="K285" s="1839"/>
      <c r="L285" s="1839"/>
      <c r="M285" s="1839"/>
      <c r="N285" s="1840"/>
      <c r="O285" s="1841"/>
      <c r="P285" s="1841" t="s">
        <v>3101</v>
      </c>
    </row>
    <row r="286" spans="2:16" s="172" customFormat="1" ht="24.75" customHeight="1">
      <c r="B286" s="334" t="s">
        <v>418</v>
      </c>
      <c r="C286" s="1844" t="s">
        <v>3102</v>
      </c>
      <c r="D286" s="1844"/>
      <c r="E286" s="1844"/>
      <c r="F286" s="1844"/>
      <c r="G286" s="1845"/>
      <c r="H286" s="749" t="s">
        <v>92</v>
      </c>
      <c r="I286" s="750" t="s">
        <v>92</v>
      </c>
      <c r="J286" s="382" t="s">
        <v>92</v>
      </c>
      <c r="K286" s="749" t="s">
        <v>92</v>
      </c>
      <c r="L286" s="750" t="s">
        <v>92</v>
      </c>
      <c r="M286" s="382" t="s">
        <v>92</v>
      </c>
      <c r="N286" s="3097" t="s">
        <v>3103</v>
      </c>
      <c r="O286" s="1843"/>
      <c r="P286" s="1843"/>
    </row>
    <row r="287" spans="2:16" s="172" customFormat="1" ht="24.75" customHeight="1">
      <c r="B287" s="334" t="s">
        <v>508</v>
      </c>
      <c r="C287" s="1844" t="s">
        <v>3104</v>
      </c>
      <c r="D287" s="1844"/>
      <c r="E287" s="1844"/>
      <c r="F287" s="1844"/>
      <c r="G287" s="368"/>
      <c r="H287" s="369">
        <v>190</v>
      </c>
      <c r="I287" s="370">
        <v>650</v>
      </c>
      <c r="J287" s="371">
        <f t="shared" si="0"/>
        <v>0.29230769230769232</v>
      </c>
      <c r="K287" s="369">
        <v>460</v>
      </c>
      <c r="L287" s="369">
        <v>650</v>
      </c>
      <c r="M287" s="373">
        <f>MIN(K287/L287,1)</f>
        <v>0.70769230769230773</v>
      </c>
      <c r="N287" s="3098"/>
      <c r="O287" s="1843"/>
      <c r="P287" s="1843"/>
    </row>
    <row r="288" spans="2:16" s="172" customFormat="1" ht="24.75" customHeight="1">
      <c r="B288" s="334" t="s">
        <v>510</v>
      </c>
      <c r="C288" s="1844" t="s">
        <v>3105</v>
      </c>
      <c r="D288" s="1844"/>
      <c r="E288" s="1844"/>
      <c r="F288" s="1844"/>
      <c r="G288" s="1845"/>
      <c r="H288" s="749" t="s">
        <v>92</v>
      </c>
      <c r="I288" s="750" t="s">
        <v>92</v>
      </c>
      <c r="J288" s="382" t="s">
        <v>92</v>
      </c>
      <c r="K288" s="749" t="s">
        <v>92</v>
      </c>
      <c r="L288" s="750" t="s">
        <v>92</v>
      </c>
      <c r="M288" s="382" t="s">
        <v>92</v>
      </c>
      <c r="N288" s="3098"/>
      <c r="O288" s="1843"/>
      <c r="P288" s="1843"/>
    </row>
    <row r="289" spans="2:16" s="172" customFormat="1" ht="18" customHeight="1">
      <c r="B289" s="380" t="s">
        <v>405</v>
      </c>
      <c r="C289" s="1839" t="s">
        <v>3106</v>
      </c>
      <c r="D289" s="1839"/>
      <c r="E289" s="1839"/>
      <c r="F289" s="1839"/>
      <c r="G289" s="1839"/>
      <c r="H289" s="1839"/>
      <c r="I289" s="1839"/>
      <c r="J289" s="1839"/>
      <c r="K289" s="1839"/>
      <c r="L289" s="1839"/>
      <c r="M289" s="1839"/>
      <c r="N289" s="1840"/>
      <c r="O289" s="1843"/>
      <c r="P289" s="1843"/>
    </row>
    <row r="290" spans="2:16" s="172" customFormat="1" ht="22.5" customHeight="1">
      <c r="B290" s="334" t="s">
        <v>418</v>
      </c>
      <c r="C290" s="1844" t="s">
        <v>3107</v>
      </c>
      <c r="D290" s="1844"/>
      <c r="E290" s="1844"/>
      <c r="F290" s="1844"/>
      <c r="G290" s="1845"/>
      <c r="H290" s="369">
        <v>263</v>
      </c>
      <c r="I290" s="370">
        <v>650</v>
      </c>
      <c r="J290" s="371">
        <f t="shared" si="0"/>
        <v>0.4046153846153846</v>
      </c>
      <c r="K290" s="369">
        <v>387</v>
      </c>
      <c r="L290" s="369">
        <v>650</v>
      </c>
      <c r="M290" s="373">
        <f>MIN(K290/L290,1)</f>
        <v>0.5953846153846154</v>
      </c>
      <c r="N290" s="3100"/>
      <c r="O290" s="1843"/>
      <c r="P290" s="1843"/>
    </row>
    <row r="291" spans="2:16" s="172" customFormat="1" ht="22.5" customHeight="1">
      <c r="B291" s="334" t="s">
        <v>508</v>
      </c>
      <c r="C291" s="1844" t="s">
        <v>3108</v>
      </c>
      <c r="D291" s="1844"/>
      <c r="E291" s="1844"/>
      <c r="F291" s="1844"/>
      <c r="G291" s="1845"/>
      <c r="H291" s="369">
        <v>325</v>
      </c>
      <c r="I291" s="370">
        <v>650</v>
      </c>
      <c r="J291" s="371">
        <f t="shared" si="0"/>
        <v>0.5</v>
      </c>
      <c r="K291" s="369">
        <v>325</v>
      </c>
      <c r="L291" s="369">
        <v>650</v>
      </c>
      <c r="M291" s="373">
        <f>MIN(K291/L291,1)</f>
        <v>0.5</v>
      </c>
      <c r="N291" s="3101"/>
      <c r="O291" s="1843"/>
      <c r="P291" s="1843"/>
    </row>
    <row r="292" spans="2:16" s="172" customFormat="1" ht="22.5" customHeight="1">
      <c r="B292" s="380" t="s">
        <v>408</v>
      </c>
      <c r="C292" s="1839" t="s">
        <v>3109</v>
      </c>
      <c r="D292" s="1839"/>
      <c r="E292" s="1839"/>
      <c r="F292" s="1839"/>
      <c r="G292" s="1839"/>
      <c r="H292" s="369">
        <v>168</v>
      </c>
      <c r="I292" s="370">
        <v>650</v>
      </c>
      <c r="J292" s="371">
        <f t="shared" si="0"/>
        <v>0.25846153846153846</v>
      </c>
      <c r="K292" s="369">
        <v>482</v>
      </c>
      <c r="L292" s="369">
        <v>650</v>
      </c>
      <c r="M292" s="373">
        <f>MIN(K292/L292,1)</f>
        <v>0.74153846153846159</v>
      </c>
      <c r="N292" s="384"/>
      <c r="O292" s="1843"/>
      <c r="P292" s="1843"/>
    </row>
    <row r="293" spans="2:16" s="172" customFormat="1" ht="32.450000000000003" customHeight="1">
      <c r="B293" s="380" t="s">
        <v>410</v>
      </c>
      <c r="C293" s="1839" t="s">
        <v>3110</v>
      </c>
      <c r="D293" s="1839"/>
      <c r="E293" s="1839"/>
      <c r="F293" s="1839"/>
      <c r="G293" s="1839"/>
      <c r="H293" s="749" t="s">
        <v>92</v>
      </c>
      <c r="I293" s="750" t="s">
        <v>92</v>
      </c>
      <c r="J293" s="382" t="s">
        <v>92</v>
      </c>
      <c r="K293" s="749" t="s">
        <v>92</v>
      </c>
      <c r="L293" s="750" t="s">
        <v>92</v>
      </c>
      <c r="M293" s="382" t="s">
        <v>92</v>
      </c>
      <c r="N293" s="793" t="s">
        <v>3111</v>
      </c>
      <c r="O293" s="1843"/>
      <c r="P293" s="1843"/>
    </row>
    <row r="294" spans="2:16" s="172" customFormat="1" ht="22.5" customHeight="1">
      <c r="B294" s="380" t="s">
        <v>413</v>
      </c>
      <c r="C294" s="1839" t="s">
        <v>2926</v>
      </c>
      <c r="D294" s="1839"/>
      <c r="E294" s="1839"/>
      <c r="F294" s="1839"/>
      <c r="G294" s="1839"/>
      <c r="H294" s="369">
        <v>32</v>
      </c>
      <c r="I294" s="370">
        <v>650</v>
      </c>
      <c r="J294" s="371">
        <f t="shared" si="0"/>
        <v>4.9230769230769231E-2</v>
      </c>
      <c r="K294" s="369">
        <v>500</v>
      </c>
      <c r="L294" s="369">
        <v>650</v>
      </c>
      <c r="M294" s="373">
        <f t="shared" ref="M294:M295" si="1">MIN(K294/L294,1)</f>
        <v>0.76923076923076927</v>
      </c>
      <c r="N294" s="384"/>
      <c r="O294" s="1843"/>
      <c r="P294" s="1843"/>
    </row>
    <row r="295" spans="2:16" s="172" customFormat="1" ht="22.5" customHeight="1">
      <c r="B295" s="380" t="s">
        <v>416</v>
      </c>
      <c r="C295" s="1839" t="s">
        <v>2927</v>
      </c>
      <c r="D295" s="1839"/>
      <c r="E295" s="1839"/>
      <c r="F295" s="1839"/>
      <c r="G295" s="1839"/>
      <c r="H295" s="369">
        <v>150</v>
      </c>
      <c r="I295" s="370">
        <v>650</v>
      </c>
      <c r="J295" s="371">
        <f t="shared" si="0"/>
        <v>0.23076923076923078</v>
      </c>
      <c r="K295" s="369">
        <v>111</v>
      </c>
      <c r="L295" s="369">
        <v>650</v>
      </c>
      <c r="M295" s="373">
        <f t="shared" si="1"/>
        <v>0.17076923076923076</v>
      </c>
      <c r="N295" s="384"/>
      <c r="O295" s="1843"/>
      <c r="P295" s="1843"/>
    </row>
    <row r="296" spans="2:16" s="172" customFormat="1" ht="18.75" customHeight="1">
      <c r="B296" s="380" t="s">
        <v>418</v>
      </c>
      <c r="C296" s="1839" t="s">
        <v>3112</v>
      </c>
      <c r="D296" s="1839"/>
      <c r="E296" s="1839"/>
      <c r="F296" s="1839"/>
      <c r="G296" s="1839"/>
      <c r="H296" s="1839"/>
      <c r="I296" s="1839"/>
      <c r="J296" s="1839"/>
      <c r="K296" s="1839"/>
      <c r="L296" s="1839"/>
      <c r="M296" s="1839"/>
      <c r="N296" s="1840"/>
      <c r="O296" s="1843"/>
      <c r="P296" s="1843"/>
    </row>
    <row r="297" spans="2:16" s="172" customFormat="1" ht="33" customHeight="1">
      <c r="B297" s="334" t="s">
        <v>418</v>
      </c>
      <c r="C297" s="1851" t="s">
        <v>3113</v>
      </c>
      <c r="D297" s="1851"/>
      <c r="E297" s="1851"/>
      <c r="F297" s="1851"/>
      <c r="G297" s="1852"/>
      <c r="H297" s="749" t="s">
        <v>92</v>
      </c>
      <c r="I297" s="750" t="s">
        <v>92</v>
      </c>
      <c r="J297" s="382" t="s">
        <v>92</v>
      </c>
      <c r="K297" s="749" t="s">
        <v>92</v>
      </c>
      <c r="L297" s="750" t="s">
        <v>92</v>
      </c>
      <c r="M297" s="382" t="s">
        <v>92</v>
      </c>
      <c r="N297" s="3097" t="s">
        <v>3114</v>
      </c>
      <c r="O297" s="1843"/>
      <c r="P297" s="1843"/>
    </row>
    <row r="298" spans="2:16" s="172" customFormat="1" ht="33" customHeight="1">
      <c r="B298" s="334" t="s">
        <v>508</v>
      </c>
      <c r="C298" s="1851" t="s">
        <v>3115</v>
      </c>
      <c r="D298" s="1851"/>
      <c r="E298" s="1851"/>
      <c r="F298" s="1851"/>
      <c r="G298" s="1852"/>
      <c r="H298" s="749" t="s">
        <v>92</v>
      </c>
      <c r="I298" s="750" t="s">
        <v>92</v>
      </c>
      <c r="J298" s="382" t="s">
        <v>92</v>
      </c>
      <c r="K298" s="749" t="s">
        <v>92</v>
      </c>
      <c r="L298" s="750" t="s">
        <v>92</v>
      </c>
      <c r="M298" s="382" t="s">
        <v>92</v>
      </c>
      <c r="N298" s="3099"/>
      <c r="O298" s="1843"/>
      <c r="P298" s="1843"/>
    </row>
    <row r="299" spans="2:16" s="172" customFormat="1" ht="22.5" customHeight="1">
      <c r="B299" s="380" t="s">
        <v>544</v>
      </c>
      <c r="C299" s="1839" t="s">
        <v>2977</v>
      </c>
      <c r="D299" s="1839"/>
      <c r="E299" s="1839"/>
      <c r="F299" s="1839"/>
      <c r="G299" s="1839"/>
      <c r="H299" s="749" t="s">
        <v>92</v>
      </c>
      <c r="I299" s="750" t="s">
        <v>92</v>
      </c>
      <c r="J299" s="382" t="s">
        <v>92</v>
      </c>
      <c r="K299" s="749" t="s">
        <v>92</v>
      </c>
      <c r="L299" s="750" t="s">
        <v>92</v>
      </c>
      <c r="M299" s="382" t="s">
        <v>92</v>
      </c>
      <c r="N299" s="794"/>
      <c r="O299" s="1843"/>
      <c r="P299" s="1843"/>
    </row>
    <row r="300" spans="2:16" s="172" customFormat="1" ht="43.5" customHeight="1">
      <c r="B300" s="205" t="s">
        <v>546</v>
      </c>
      <c r="C300" s="1414" t="s">
        <v>3116</v>
      </c>
      <c r="D300" s="1414"/>
      <c r="E300" s="1414"/>
      <c r="F300" s="1414"/>
      <c r="G300" s="1415"/>
      <c r="H300" s="386">
        <f>SUMIF(H281:H282,"&lt;&gt;")+ SUMIF(H284,"&lt;&gt;")+SUMIF(H286:H288,"&lt;&gt;")+SUMIF(H290:H295,"&lt;&gt;")+SUMIF(H297:H299,"&lt;&gt;")</f>
        <v>1422</v>
      </c>
      <c r="I300" s="386">
        <f>SUMIF(I281:I282,"&lt;&gt;")+ SUMIF(I284,"&lt;&gt;")+SUMIF(I286:I288,"&lt;&gt;")+SUMIF(I290:I295,"&lt;&gt;")+SUMIF(I297:I299,"&lt;&gt;")</f>
        <v>4550</v>
      </c>
      <c r="J300" s="371">
        <f t="shared" si="0"/>
        <v>0.31252747252747254</v>
      </c>
      <c r="K300" s="386">
        <f>SUMIF(K281:K282,"&lt;&gt;")+ SUMIF(K284,"&lt;&gt;")+SUMIF(K286:K288,"&lt;&gt;")+SUMIF(K290:K295,"&lt;&gt;")+SUMIF(K297:K299,"&lt;&gt;")</f>
        <v>2621</v>
      </c>
      <c r="L300" s="386">
        <f>SUMIF(L281:L282,"&lt;&gt;")+ SUMIF(L284,"&lt;&gt;")+SUMIF(L286:L288,"&lt;&gt;")+SUMIF(L290:L295,"&lt;&gt;")+SUMIF(L297:L299,"&lt;&gt;")</f>
        <v>4550</v>
      </c>
      <c r="M300" s="373">
        <f>MIN(K300/L300,1)</f>
        <v>0.57604395604395608</v>
      </c>
      <c r="N300" s="384"/>
      <c r="O300" s="1842"/>
      <c r="P300" s="1843"/>
    </row>
    <row r="301" spans="2:16" s="172" customFormat="1" ht="76.5" customHeight="1">
      <c r="B301" s="196" t="s">
        <v>707</v>
      </c>
      <c r="C301" s="1414" t="s">
        <v>3117</v>
      </c>
      <c r="D301" s="1414"/>
      <c r="E301" s="1414"/>
      <c r="F301" s="1414"/>
      <c r="G301" s="1415"/>
      <c r="H301" s="2209" t="s">
        <v>3118</v>
      </c>
      <c r="I301" s="2210"/>
      <c r="J301" s="2210"/>
      <c r="K301" s="2210"/>
      <c r="L301" s="2210"/>
      <c r="M301" s="2210"/>
      <c r="N301" s="2211"/>
      <c r="O301" s="795"/>
      <c r="P301" s="796"/>
    </row>
    <row r="302" spans="2:16" s="172" customFormat="1" ht="76.5" customHeight="1">
      <c r="B302" s="797" t="s">
        <v>3119</v>
      </c>
      <c r="C302" s="1445" t="s">
        <v>3120</v>
      </c>
      <c r="D302" s="1445"/>
      <c r="E302" s="1445"/>
      <c r="F302" s="1445"/>
      <c r="G302" s="1817"/>
      <c r="H302" s="3093" t="s">
        <v>3121</v>
      </c>
      <c r="I302" s="3094"/>
      <c r="J302" s="3094"/>
      <c r="K302" s="3094"/>
      <c r="L302" s="3094"/>
      <c r="M302" s="3094"/>
      <c r="N302" s="3095"/>
      <c r="O302" s="798"/>
      <c r="P302" s="393"/>
    </row>
    <row r="303" spans="2:16" s="172" customFormat="1" ht="24" customHeight="1">
      <c r="B303" s="3096" t="s">
        <v>3122</v>
      </c>
      <c r="C303" s="1823"/>
      <c r="D303" s="1823"/>
      <c r="E303" s="1823"/>
      <c r="F303" s="1823"/>
      <c r="G303" s="1823"/>
      <c r="H303" s="1417"/>
      <c r="I303" s="1417"/>
      <c r="J303" s="1417"/>
      <c r="K303" s="1417"/>
      <c r="L303" s="1417"/>
      <c r="M303" s="1417"/>
      <c r="N303" s="1417"/>
      <c r="O303" s="1417"/>
      <c r="P303" s="1418"/>
    </row>
    <row r="304" spans="2:16" s="172" customFormat="1" ht="51" customHeight="1">
      <c r="B304" s="298" t="s">
        <v>712</v>
      </c>
      <c r="C304" s="1414" t="s">
        <v>3123</v>
      </c>
      <c r="D304" s="1414"/>
      <c r="E304" s="1414"/>
      <c r="F304" s="1414"/>
      <c r="G304" s="1415"/>
      <c r="H304" s="1574" t="s">
        <v>2768</v>
      </c>
      <c r="I304" s="1685"/>
      <c r="J304" s="1575"/>
      <c r="K304" s="394" t="s">
        <v>2825</v>
      </c>
      <c r="L304" s="1853" t="s">
        <v>3124</v>
      </c>
      <c r="M304" s="1854"/>
      <c r="N304" s="1855"/>
      <c r="O304" s="395" t="s">
        <v>3125</v>
      </c>
      <c r="P304" s="328"/>
    </row>
    <row r="305" spans="2:16" s="172" customFormat="1" ht="34.5" customHeight="1">
      <c r="B305" s="227" t="s">
        <v>714</v>
      </c>
      <c r="C305" s="1414" t="s">
        <v>3126</v>
      </c>
      <c r="D305" s="1414"/>
      <c r="E305" s="1414"/>
      <c r="F305" s="1414"/>
      <c r="G305" s="1415"/>
      <c r="H305" s="1574" t="s">
        <v>2768</v>
      </c>
      <c r="I305" s="1685"/>
      <c r="J305" s="1575"/>
      <c r="K305" s="1756" t="s">
        <v>2825</v>
      </c>
      <c r="L305" s="1856"/>
      <c r="M305" s="1857"/>
      <c r="N305" s="1858"/>
      <c r="O305" s="1708" t="s">
        <v>3125</v>
      </c>
      <c r="P305" s="1709"/>
    </row>
    <row r="306" spans="2:16" s="172" customFormat="1" ht="37.5" customHeight="1">
      <c r="B306" s="195" t="s">
        <v>394</v>
      </c>
      <c r="C306" s="1450" t="s">
        <v>3127</v>
      </c>
      <c r="D306" s="1450"/>
      <c r="E306" s="1450"/>
      <c r="F306" s="1450"/>
      <c r="G306" s="1451"/>
      <c r="H306" s="1574" t="s">
        <v>54</v>
      </c>
      <c r="I306" s="1685"/>
      <c r="J306" s="1575"/>
      <c r="K306" s="1757"/>
      <c r="L306" s="1859"/>
      <c r="M306" s="1860"/>
      <c r="N306" s="1608"/>
      <c r="O306" s="1708"/>
      <c r="P306" s="1708"/>
    </row>
    <row r="307" spans="2:16" s="172" customFormat="1" ht="37.5" customHeight="1">
      <c r="B307" s="198" t="s">
        <v>401</v>
      </c>
      <c r="C307" s="1414" t="s">
        <v>3128</v>
      </c>
      <c r="D307" s="1414"/>
      <c r="E307" s="1414"/>
      <c r="F307" s="1414"/>
      <c r="G307" s="1415"/>
      <c r="H307" s="1574"/>
      <c r="I307" s="1685"/>
      <c r="J307" s="1575"/>
      <c r="K307" s="1758"/>
      <c r="L307" s="1861"/>
      <c r="M307" s="1862"/>
      <c r="N307" s="1863"/>
      <c r="O307" s="1708"/>
      <c r="P307" s="1708"/>
    </row>
    <row r="308" spans="2:16" s="172" customFormat="1" ht="37.5" customHeight="1">
      <c r="B308" s="233" t="s">
        <v>718</v>
      </c>
      <c r="C308" s="1414" t="s">
        <v>3129</v>
      </c>
      <c r="D308" s="1414"/>
      <c r="E308" s="1414"/>
      <c r="F308" s="1414"/>
      <c r="G308" s="1415"/>
      <c r="H308" s="1574" t="s">
        <v>2377</v>
      </c>
      <c r="I308" s="1685"/>
      <c r="J308" s="1575"/>
      <c r="K308" s="319" t="s">
        <v>2825</v>
      </c>
      <c r="L308" s="1856"/>
      <c r="M308" s="1857"/>
      <c r="N308" s="1858"/>
      <c r="O308" s="1708"/>
      <c r="P308" s="1708"/>
    </row>
    <row r="309" spans="2:16" s="172" customFormat="1" ht="37.5" customHeight="1">
      <c r="B309" s="227" t="s">
        <v>720</v>
      </c>
      <c r="C309" s="1414" t="s">
        <v>3130</v>
      </c>
      <c r="D309" s="1414"/>
      <c r="E309" s="1414"/>
      <c r="F309" s="1414"/>
      <c r="G309" s="1415"/>
      <c r="H309" s="1574" t="s">
        <v>2768</v>
      </c>
      <c r="I309" s="1685"/>
      <c r="J309" s="1575"/>
      <c r="K309" s="319" t="s">
        <v>2825</v>
      </c>
      <c r="L309" s="1864"/>
      <c r="M309" s="1865"/>
      <c r="N309" s="1866"/>
      <c r="O309" s="1708"/>
      <c r="P309" s="1755"/>
    </row>
    <row r="310" spans="2:16" s="172" customFormat="1" ht="39" customHeight="1">
      <c r="B310" s="253" t="s">
        <v>722</v>
      </c>
      <c r="C310" s="1450" t="s">
        <v>3131</v>
      </c>
      <c r="D310" s="1450"/>
      <c r="E310" s="1450"/>
      <c r="F310" s="1450"/>
      <c r="G310" s="1451"/>
      <c r="H310" s="1574" t="s">
        <v>2768</v>
      </c>
      <c r="I310" s="1685"/>
      <c r="J310" s="1575"/>
      <c r="K310" s="1756" t="s">
        <v>2825</v>
      </c>
      <c r="L310" s="1871"/>
      <c r="M310" s="1872"/>
      <c r="N310" s="1873"/>
      <c r="O310" s="1709" t="s">
        <v>2795</v>
      </c>
      <c r="P310" s="1709" t="s">
        <v>3132</v>
      </c>
    </row>
    <row r="311" spans="2:16" s="172" customFormat="1" ht="39" customHeight="1">
      <c r="B311" s="191" t="s">
        <v>724</v>
      </c>
      <c r="C311" s="1414" t="s">
        <v>3133</v>
      </c>
      <c r="D311" s="1414"/>
      <c r="E311" s="1414"/>
      <c r="F311" s="1414"/>
      <c r="G311" s="1415"/>
      <c r="H311" s="1574" t="s">
        <v>3077</v>
      </c>
      <c r="I311" s="1685"/>
      <c r="J311" s="1575"/>
      <c r="K311" s="1757"/>
      <c r="L311" s="1874"/>
      <c r="M311" s="1875"/>
      <c r="N311" s="1876"/>
      <c r="O311" s="1708"/>
      <c r="P311" s="1708"/>
    </row>
    <row r="312" spans="2:16" s="172" customFormat="1" ht="39" customHeight="1">
      <c r="B312" s="214" t="s">
        <v>726</v>
      </c>
      <c r="C312" s="1414" t="s">
        <v>3134</v>
      </c>
      <c r="D312" s="1414"/>
      <c r="E312" s="1414"/>
      <c r="F312" s="1414"/>
      <c r="G312" s="1415"/>
      <c r="H312" s="1574" t="s">
        <v>3135</v>
      </c>
      <c r="I312" s="1685"/>
      <c r="J312" s="1575"/>
      <c r="K312" s="1757"/>
      <c r="L312" s="1874"/>
      <c r="M312" s="1875"/>
      <c r="N312" s="1876"/>
      <c r="O312" s="1708"/>
      <c r="P312" s="1708"/>
    </row>
    <row r="313" spans="2:16" s="172" customFormat="1" ht="39" customHeight="1">
      <c r="B313" s="358" t="s">
        <v>394</v>
      </c>
      <c r="C313" s="1414" t="s">
        <v>3136</v>
      </c>
      <c r="D313" s="1414"/>
      <c r="E313" s="1414"/>
      <c r="F313" s="1414"/>
      <c r="G313" s="1415"/>
      <c r="H313" s="1574" t="s">
        <v>3137</v>
      </c>
      <c r="I313" s="1685"/>
      <c r="J313" s="1575"/>
      <c r="K313" s="1757"/>
      <c r="L313" s="1874"/>
      <c r="M313" s="1875"/>
      <c r="N313" s="1876"/>
      <c r="O313" s="1708"/>
      <c r="P313" s="1755"/>
    </row>
    <row r="314" spans="2:16" s="172" customFormat="1" ht="51" customHeight="1">
      <c r="B314" s="298" t="s">
        <v>729</v>
      </c>
      <c r="C314" s="1414" t="s">
        <v>3138</v>
      </c>
      <c r="D314" s="1414"/>
      <c r="E314" s="1414"/>
      <c r="F314" s="1414"/>
      <c r="G314" s="1415"/>
      <c r="H314" s="1563" t="s">
        <v>2768</v>
      </c>
      <c r="I314" s="1655"/>
      <c r="J314" s="1564"/>
      <c r="K314" s="1757"/>
      <c r="L314" s="1874"/>
      <c r="M314" s="1875"/>
      <c r="N314" s="1876"/>
      <c r="O314" s="1443" t="s">
        <v>2795</v>
      </c>
      <c r="P314" s="1443" t="s">
        <v>3132</v>
      </c>
    </row>
    <row r="315" spans="2:16" s="172" customFormat="1" ht="40.5" customHeight="1">
      <c r="B315" s="266" t="s">
        <v>394</v>
      </c>
      <c r="C315" s="1445" t="s">
        <v>3139</v>
      </c>
      <c r="D315" s="1445"/>
      <c r="E315" s="1445"/>
      <c r="F315" s="1445"/>
      <c r="G315" s="1817"/>
      <c r="H315" s="1574" t="s">
        <v>3140</v>
      </c>
      <c r="I315" s="1685"/>
      <c r="J315" s="1575"/>
      <c r="K315" s="1870"/>
      <c r="L315" s="1877"/>
      <c r="M315" s="1878"/>
      <c r="N315" s="1879"/>
      <c r="O315" s="1444"/>
      <c r="P315" s="1444"/>
    </row>
    <row r="316" spans="2:16" s="172" customFormat="1" ht="21.75" customHeight="1">
      <c r="B316" s="1416" t="s">
        <v>1209</v>
      </c>
      <c r="C316" s="1417"/>
      <c r="D316" s="1417"/>
      <c r="E316" s="1417"/>
      <c r="F316" s="1417"/>
      <c r="G316" s="1417"/>
      <c r="H316" s="1417"/>
      <c r="I316" s="1417"/>
      <c r="J316" s="1417"/>
      <c r="K316" s="1882"/>
      <c r="L316" s="1417"/>
      <c r="M316" s="1417"/>
      <c r="N316" s="1417"/>
      <c r="O316" s="1417"/>
      <c r="P316" s="1418"/>
    </row>
    <row r="317" spans="2:16" s="172" customFormat="1" ht="28.5" customHeight="1">
      <c r="B317" s="214" t="s">
        <v>733</v>
      </c>
      <c r="C317" s="1450" t="s">
        <v>3141</v>
      </c>
      <c r="D317" s="1450"/>
      <c r="E317" s="1450"/>
      <c r="F317" s="1450"/>
      <c r="G317" s="1450"/>
      <c r="H317" s="1574" t="s">
        <v>3142</v>
      </c>
      <c r="I317" s="1685"/>
      <c r="J317" s="1685"/>
      <c r="K317" s="1885" t="s">
        <v>2825</v>
      </c>
      <c r="L317" s="1886"/>
      <c r="M317" s="1887"/>
      <c r="N317" s="1888"/>
      <c r="O317" s="1759" t="s">
        <v>2795</v>
      </c>
      <c r="P317" s="1759" t="s">
        <v>3143</v>
      </c>
    </row>
    <row r="318" spans="2:16" s="172" customFormat="1" ht="30.75" customHeight="1">
      <c r="B318" s="195" t="s">
        <v>394</v>
      </c>
      <c r="C318" s="1450" t="s">
        <v>3144</v>
      </c>
      <c r="D318" s="1450"/>
      <c r="E318" s="1450"/>
      <c r="F318" s="1450"/>
      <c r="G318" s="1450"/>
      <c r="H318" s="1563" t="s">
        <v>54</v>
      </c>
      <c r="I318" s="1655"/>
      <c r="J318" s="1564"/>
      <c r="K318" s="1757"/>
      <c r="L318" s="1568"/>
      <c r="M318" s="1569"/>
      <c r="N318" s="1570"/>
      <c r="O318" s="1708"/>
      <c r="P318" s="1708"/>
    </row>
    <row r="319" spans="2:16" s="172" customFormat="1" ht="39" customHeight="1">
      <c r="B319" s="195" t="s">
        <v>401</v>
      </c>
      <c r="C319" s="1414" t="s">
        <v>3145</v>
      </c>
      <c r="D319" s="1414"/>
      <c r="E319" s="1414"/>
      <c r="F319" s="1414"/>
      <c r="G319" s="1415"/>
      <c r="H319" s="1574" t="s">
        <v>2792</v>
      </c>
      <c r="I319" s="1685"/>
      <c r="J319" s="1575"/>
      <c r="K319" s="1757"/>
      <c r="L319" s="1568"/>
      <c r="M319" s="1569"/>
      <c r="N319" s="1570"/>
      <c r="O319" s="1708"/>
      <c r="P319" s="1708"/>
    </row>
    <row r="320" spans="2:16" s="172" customFormat="1" ht="35.25" customHeight="1">
      <c r="B320" s="214" t="s">
        <v>737</v>
      </c>
      <c r="C320" s="1464" t="s">
        <v>3146</v>
      </c>
      <c r="D320" s="1464"/>
      <c r="E320" s="1464"/>
      <c r="F320" s="1464"/>
      <c r="G320" s="1465"/>
      <c r="H320" s="1563" t="s">
        <v>2800</v>
      </c>
      <c r="I320" s="1655"/>
      <c r="J320" s="1564"/>
      <c r="K320" s="1757"/>
      <c r="L320" s="1571"/>
      <c r="M320" s="1572"/>
      <c r="N320" s="1573"/>
      <c r="O320" s="1708"/>
      <c r="P320" s="1708"/>
    </row>
    <row r="321" spans="1:16" s="172" customFormat="1" ht="39" customHeight="1">
      <c r="B321" s="195" t="s">
        <v>394</v>
      </c>
      <c r="C321" s="1414" t="s">
        <v>3147</v>
      </c>
      <c r="D321" s="1414"/>
      <c r="E321" s="1414"/>
      <c r="F321" s="1414"/>
      <c r="G321" s="1415"/>
      <c r="H321" s="1574" t="s">
        <v>2800</v>
      </c>
      <c r="I321" s="1685"/>
      <c r="J321" s="1575"/>
      <c r="K321" s="1756" t="s">
        <v>2825</v>
      </c>
      <c r="L321" s="1576"/>
      <c r="M321" s="1577"/>
      <c r="N321" s="1690"/>
      <c r="O321" s="1708"/>
      <c r="P321" s="1708"/>
    </row>
    <row r="322" spans="1:16" s="172" customFormat="1" ht="31.5" customHeight="1">
      <c r="B322" s="198" t="s">
        <v>401</v>
      </c>
      <c r="C322" s="1414" t="s">
        <v>3148</v>
      </c>
      <c r="D322" s="1414"/>
      <c r="E322" s="1414"/>
      <c r="F322" s="1414"/>
      <c r="G322" s="1415"/>
      <c r="H322" s="1563" t="s">
        <v>2800</v>
      </c>
      <c r="I322" s="1655"/>
      <c r="J322" s="1564"/>
      <c r="K322" s="1757"/>
      <c r="L322" s="1691"/>
      <c r="M322" s="1692"/>
      <c r="N322" s="1693"/>
      <c r="O322" s="1755"/>
      <c r="P322" s="1755"/>
    </row>
    <row r="323" spans="1:16" s="172" customFormat="1" ht="54" customHeight="1">
      <c r="B323" s="1889" t="s">
        <v>3149</v>
      </c>
      <c r="C323" s="1890"/>
      <c r="D323" s="1890"/>
      <c r="E323" s="1890"/>
      <c r="F323" s="1890"/>
      <c r="G323" s="1890"/>
      <c r="H323" s="1890"/>
      <c r="I323" s="1890"/>
      <c r="J323" s="1890"/>
      <c r="K323" s="1890"/>
      <c r="L323" s="1890"/>
      <c r="M323" s="1890"/>
      <c r="N323" s="1891"/>
      <c r="O323" s="375"/>
      <c r="P323" s="375"/>
    </row>
    <row r="324" spans="1:16" s="172" customFormat="1" ht="114" customHeight="1">
      <c r="B324" s="233" t="s">
        <v>742</v>
      </c>
      <c r="C324" s="1414" t="s">
        <v>3150</v>
      </c>
      <c r="D324" s="1414"/>
      <c r="E324" s="1414"/>
      <c r="F324" s="1414"/>
      <c r="G324" s="1414"/>
      <c r="H324" s="1414"/>
      <c r="I324" s="1414"/>
      <c r="J324" s="1414"/>
      <c r="K324" s="1414"/>
      <c r="L324" s="1414"/>
      <c r="M324" s="1414"/>
      <c r="N324" s="1562"/>
      <c r="O324" s="1709" t="s">
        <v>3151</v>
      </c>
      <c r="P324" s="1709"/>
    </row>
    <row r="325" spans="1:16" s="172" customFormat="1" ht="47.25" customHeight="1">
      <c r="A325" s="281"/>
      <c r="B325" s="397" t="s">
        <v>394</v>
      </c>
      <c r="C325" s="1484" t="s">
        <v>3152</v>
      </c>
      <c r="D325" s="1484"/>
      <c r="E325" s="1484"/>
      <c r="F325" s="1484"/>
      <c r="G325" s="1484"/>
      <c r="H325" s="1484"/>
      <c r="I325" s="1484"/>
      <c r="J325" s="1484"/>
      <c r="K325" s="1484"/>
      <c r="L325" s="1900" t="s">
        <v>2825</v>
      </c>
      <c r="M325" s="1565"/>
      <c r="N325" s="1567"/>
      <c r="O325" s="1708"/>
      <c r="P325" s="1708"/>
    </row>
    <row r="326" spans="1:16" s="172" customFormat="1" ht="28.5" customHeight="1">
      <c r="A326" s="281"/>
      <c r="B326" s="397"/>
      <c r="C326" s="294" t="s">
        <v>418</v>
      </c>
      <c r="D326" s="1414" t="s">
        <v>3153</v>
      </c>
      <c r="E326" s="1414"/>
      <c r="F326" s="1414"/>
      <c r="G326" s="1414"/>
      <c r="H326" s="1414"/>
      <c r="I326" s="1415"/>
      <c r="J326" s="1574" t="s">
        <v>3154</v>
      </c>
      <c r="K326" s="1575"/>
      <c r="L326" s="1901"/>
      <c r="M326" s="1568"/>
      <c r="N326" s="1570"/>
      <c r="O326" s="1708"/>
      <c r="P326" s="1708"/>
    </row>
    <row r="327" spans="1:16" s="172" customFormat="1" ht="40.5" customHeight="1">
      <c r="A327" s="281"/>
      <c r="B327" s="397"/>
      <c r="C327" s="397" t="s">
        <v>508</v>
      </c>
      <c r="D327" s="1414" t="s">
        <v>3155</v>
      </c>
      <c r="E327" s="1414"/>
      <c r="F327" s="1414"/>
      <c r="G327" s="1414"/>
      <c r="H327" s="1484"/>
      <c r="I327" s="1485"/>
      <c r="J327" s="1905" t="s">
        <v>3142</v>
      </c>
      <c r="K327" s="1903"/>
      <c r="L327" s="1901"/>
      <c r="M327" s="1568"/>
      <c r="N327" s="1570"/>
      <c r="O327" s="1708"/>
      <c r="P327" s="1708"/>
    </row>
    <row r="328" spans="1:16" s="172" customFormat="1" ht="28.5" customHeight="1">
      <c r="A328" s="281"/>
      <c r="B328" s="397"/>
      <c r="C328" s="397" t="s">
        <v>510</v>
      </c>
      <c r="D328" s="1414" t="s">
        <v>3156</v>
      </c>
      <c r="E328" s="1414"/>
      <c r="F328" s="1414"/>
      <c r="G328" s="1414"/>
      <c r="H328" s="1904" t="s">
        <v>1223</v>
      </c>
      <c r="I328" s="1894"/>
      <c r="J328" s="1904" t="s">
        <v>3157</v>
      </c>
      <c r="K328" s="1894"/>
      <c r="L328" s="1901"/>
      <c r="M328" s="1568"/>
      <c r="N328" s="1570"/>
      <c r="O328" s="1708"/>
      <c r="P328" s="1708"/>
    </row>
    <row r="329" spans="1:16" s="172" customFormat="1" ht="47.25" customHeight="1">
      <c r="A329" s="281"/>
      <c r="B329" s="397"/>
      <c r="C329" s="3092" t="s">
        <v>3158</v>
      </c>
      <c r="D329" s="3092"/>
      <c r="E329" s="3092"/>
      <c r="F329" s="3092"/>
      <c r="G329" s="3092"/>
      <c r="H329" s="1559" t="s">
        <v>3159</v>
      </c>
      <c r="I329" s="1561"/>
      <c r="J329" s="1559" t="s">
        <v>3160</v>
      </c>
      <c r="K329" s="1561"/>
      <c r="L329" s="1901"/>
      <c r="M329" s="1568"/>
      <c r="N329" s="1570"/>
      <c r="O329" s="1708"/>
      <c r="P329" s="1708"/>
    </row>
    <row r="330" spans="1:16" s="172" customFormat="1" ht="28.5" customHeight="1">
      <c r="A330" s="281"/>
      <c r="B330" s="397"/>
      <c r="C330" s="397" t="s">
        <v>512</v>
      </c>
      <c r="D330" s="1414" t="s">
        <v>3161</v>
      </c>
      <c r="E330" s="1414"/>
      <c r="F330" s="1414"/>
      <c r="G330" s="1414"/>
      <c r="H330" s="1414"/>
      <c r="I330" s="1414"/>
      <c r="J330" s="1574">
        <v>1</v>
      </c>
      <c r="K330" s="1575"/>
      <c r="L330" s="1901"/>
      <c r="M330" s="1568"/>
      <c r="N330" s="1570"/>
      <c r="O330" s="1708"/>
      <c r="P330" s="1708"/>
    </row>
    <row r="331" spans="1:16" s="172" customFormat="1" ht="34.5" customHeight="1">
      <c r="A331" s="281"/>
      <c r="B331" s="397" t="s">
        <v>401</v>
      </c>
      <c r="C331" s="1484" t="s">
        <v>3162</v>
      </c>
      <c r="D331" s="1484"/>
      <c r="E331" s="1484"/>
      <c r="F331" s="1484"/>
      <c r="G331" s="1484"/>
      <c r="H331" s="1484"/>
      <c r="I331" s="1484"/>
      <c r="J331" s="1484"/>
      <c r="K331" s="1485"/>
      <c r="L331" s="1901"/>
      <c r="M331" s="1568"/>
      <c r="N331" s="1570"/>
      <c r="O331" s="1708"/>
      <c r="P331" s="1708"/>
    </row>
    <row r="332" spans="1:16" s="172" customFormat="1" ht="28.5" customHeight="1">
      <c r="A332" s="281"/>
      <c r="B332" s="397"/>
      <c r="C332" s="397" t="s">
        <v>418</v>
      </c>
      <c r="D332" s="1414" t="s">
        <v>3153</v>
      </c>
      <c r="E332" s="1414"/>
      <c r="F332" s="1414"/>
      <c r="G332" s="1414"/>
      <c r="H332" s="1414"/>
      <c r="I332" s="1415"/>
      <c r="J332" s="1574" t="s">
        <v>3154</v>
      </c>
      <c r="K332" s="1575"/>
      <c r="L332" s="1901"/>
      <c r="M332" s="1568"/>
      <c r="N332" s="1570"/>
      <c r="O332" s="1708"/>
      <c r="P332" s="1708"/>
    </row>
    <row r="333" spans="1:16" s="172" customFormat="1" ht="28.5" customHeight="1">
      <c r="A333" s="281"/>
      <c r="B333" s="397"/>
      <c r="C333" s="397" t="s">
        <v>508</v>
      </c>
      <c r="D333" s="1414" t="s">
        <v>3163</v>
      </c>
      <c r="E333" s="1414"/>
      <c r="F333" s="1414"/>
      <c r="G333" s="1414"/>
      <c r="H333" s="1414"/>
      <c r="I333" s="1415"/>
      <c r="J333" s="1905" t="s">
        <v>3142</v>
      </c>
      <c r="K333" s="1903"/>
      <c r="L333" s="1901"/>
      <c r="M333" s="1568"/>
      <c r="N333" s="1570"/>
      <c r="O333" s="1708"/>
      <c r="P333" s="1708"/>
    </row>
    <row r="334" spans="1:16" s="172" customFormat="1" ht="24.75" customHeight="1">
      <c r="A334" s="281"/>
      <c r="B334" s="397"/>
      <c r="C334" s="397" t="s">
        <v>510</v>
      </c>
      <c r="D334" s="1484" t="s">
        <v>3156</v>
      </c>
      <c r="E334" s="1484"/>
      <c r="F334" s="1484"/>
      <c r="G334" s="1484"/>
      <c r="H334" s="1904" t="s">
        <v>1223</v>
      </c>
      <c r="I334" s="1894"/>
      <c r="J334" s="1904" t="s">
        <v>3157</v>
      </c>
      <c r="K334" s="1894"/>
      <c r="L334" s="1901"/>
      <c r="M334" s="1568"/>
      <c r="N334" s="1570"/>
      <c r="O334" s="1708"/>
      <c r="P334" s="1708"/>
    </row>
    <row r="335" spans="1:16" s="172" customFormat="1" ht="130.5" customHeight="1">
      <c r="A335" s="281"/>
      <c r="B335" s="397"/>
      <c r="C335" s="397"/>
      <c r="D335" s="225"/>
      <c r="E335" s="225"/>
      <c r="F335" s="225"/>
      <c r="G335" s="225"/>
      <c r="H335" s="1789" t="s">
        <v>3164</v>
      </c>
      <c r="I335" s="1846"/>
      <c r="J335" s="1789" t="s">
        <v>3160</v>
      </c>
      <c r="K335" s="1846"/>
      <c r="L335" s="1901"/>
      <c r="M335" s="1568"/>
      <c r="N335" s="1570"/>
      <c r="O335" s="1708"/>
      <c r="P335" s="1708"/>
    </row>
    <row r="336" spans="1:16" s="172" customFormat="1" ht="28.5" customHeight="1">
      <c r="A336" s="281"/>
      <c r="B336" s="397"/>
      <c r="C336" s="397" t="s">
        <v>512</v>
      </c>
      <c r="D336" s="1414" t="s">
        <v>3165</v>
      </c>
      <c r="E336" s="1414"/>
      <c r="F336" s="1414"/>
      <c r="G336" s="1414"/>
      <c r="H336" s="1414"/>
      <c r="I336" s="1414"/>
      <c r="J336" s="1574">
        <v>1</v>
      </c>
      <c r="K336" s="1575"/>
      <c r="L336" s="1901"/>
      <c r="M336" s="1568"/>
      <c r="N336" s="1570"/>
      <c r="O336" s="1708"/>
      <c r="P336" s="1708"/>
    </row>
    <row r="337" spans="1:16" s="172" customFormat="1" ht="48" customHeight="1">
      <c r="A337" s="281"/>
      <c r="B337" s="397" t="s">
        <v>403</v>
      </c>
      <c r="C337" s="1414" t="s">
        <v>3166</v>
      </c>
      <c r="D337" s="1414"/>
      <c r="E337" s="1414"/>
      <c r="F337" s="1414"/>
      <c r="G337" s="1414"/>
      <c r="H337" s="1414"/>
      <c r="I337" s="1414"/>
      <c r="J337" s="1414"/>
      <c r="K337" s="1415"/>
      <c r="L337" s="1901"/>
      <c r="M337" s="1568"/>
      <c r="N337" s="1570"/>
      <c r="O337" s="1708"/>
      <c r="P337" s="1708"/>
    </row>
    <row r="338" spans="1:16" s="172" customFormat="1" ht="28.5" customHeight="1">
      <c r="A338" s="281"/>
      <c r="B338" s="205"/>
      <c r="C338" s="397" t="s">
        <v>418</v>
      </c>
      <c r="D338" s="1414" t="s">
        <v>3153</v>
      </c>
      <c r="E338" s="1414"/>
      <c r="F338" s="1414"/>
      <c r="G338" s="1414"/>
      <c r="H338" s="1414"/>
      <c r="I338" s="1415"/>
      <c r="J338" s="1574" t="s">
        <v>3154</v>
      </c>
      <c r="K338" s="1575"/>
      <c r="L338" s="1901"/>
      <c r="M338" s="1568"/>
      <c r="N338" s="1570"/>
      <c r="O338" s="1708"/>
      <c r="P338" s="1708"/>
    </row>
    <row r="339" spans="1:16" s="172" customFormat="1" ht="28.5" customHeight="1">
      <c r="A339" s="281"/>
      <c r="B339" s="205"/>
      <c r="C339" s="397" t="s">
        <v>508</v>
      </c>
      <c r="D339" s="1414" t="s">
        <v>3163</v>
      </c>
      <c r="E339" s="1414"/>
      <c r="F339" s="1414"/>
      <c r="G339" s="1414"/>
      <c r="H339" s="1414"/>
      <c r="I339" s="1415"/>
      <c r="J339" s="1883" t="s">
        <v>3142</v>
      </c>
      <c r="K339" s="1903"/>
      <c r="L339" s="1901"/>
      <c r="M339" s="1568"/>
      <c r="N339" s="1570"/>
      <c r="O339" s="1708"/>
      <c r="P339" s="1708"/>
    </row>
    <row r="340" spans="1:16" s="172" customFormat="1" ht="28.5" customHeight="1">
      <c r="A340" s="281"/>
      <c r="B340" s="198"/>
      <c r="C340" s="397" t="s">
        <v>510</v>
      </c>
      <c r="D340" s="1414" t="s">
        <v>3156</v>
      </c>
      <c r="E340" s="1414"/>
      <c r="F340" s="1414"/>
      <c r="G340" s="1414"/>
      <c r="H340" s="1904" t="s">
        <v>1223</v>
      </c>
      <c r="I340" s="1894"/>
      <c r="J340" s="1904" t="s">
        <v>3157</v>
      </c>
      <c r="K340" s="1894"/>
      <c r="L340" s="1901"/>
      <c r="M340" s="1568"/>
      <c r="N340" s="1570"/>
      <c r="O340" s="1708"/>
      <c r="P340" s="1708"/>
    </row>
    <row r="341" spans="1:16" s="172" customFormat="1" ht="154.5" customHeight="1">
      <c r="A341" s="281"/>
      <c r="B341" s="205"/>
      <c r="C341" s="397"/>
      <c r="D341" s="190"/>
      <c r="E341" s="190"/>
      <c r="F341" s="190"/>
      <c r="G341" s="190"/>
      <c r="H341" s="1789" t="s">
        <v>3167</v>
      </c>
      <c r="I341" s="1846"/>
      <c r="J341" s="1789" t="s">
        <v>3168</v>
      </c>
      <c r="K341" s="1846"/>
      <c r="L341" s="1901"/>
      <c r="M341" s="1568"/>
      <c r="N341" s="1570"/>
      <c r="O341" s="1708"/>
      <c r="P341" s="1708"/>
    </row>
    <row r="342" spans="1:16" s="172" customFormat="1" ht="28.5" customHeight="1">
      <c r="A342" s="281"/>
      <c r="B342" s="205"/>
      <c r="C342" s="397" t="s">
        <v>512</v>
      </c>
      <c r="D342" s="1414" t="s">
        <v>3169</v>
      </c>
      <c r="E342" s="1414"/>
      <c r="F342" s="1414"/>
      <c r="G342" s="1414"/>
      <c r="H342" s="1414"/>
      <c r="I342" s="1414"/>
      <c r="J342" s="1574" t="s">
        <v>3170</v>
      </c>
      <c r="K342" s="1575"/>
      <c r="L342" s="1901"/>
      <c r="M342" s="1568"/>
      <c r="N342" s="1570"/>
      <c r="O342" s="1708"/>
      <c r="P342" s="1708"/>
    </row>
    <row r="343" spans="1:16" s="172" customFormat="1" ht="39.75" customHeight="1">
      <c r="A343" s="281"/>
      <c r="B343" s="205" t="s">
        <v>405</v>
      </c>
      <c r="C343" s="1414" t="s">
        <v>3171</v>
      </c>
      <c r="D343" s="1414"/>
      <c r="E343" s="1414"/>
      <c r="F343" s="1414"/>
      <c r="G343" s="1414"/>
      <c r="H343" s="1414"/>
      <c r="I343" s="1414"/>
      <c r="J343" s="1414"/>
      <c r="K343" s="1415"/>
      <c r="L343" s="1901"/>
      <c r="M343" s="1568"/>
      <c r="N343" s="1570"/>
      <c r="O343" s="1708"/>
      <c r="P343" s="1708"/>
    </row>
    <row r="344" spans="1:16" s="172" customFormat="1" ht="28.5" customHeight="1">
      <c r="A344" s="281"/>
      <c r="B344" s="205"/>
      <c r="C344" s="397" t="s">
        <v>418</v>
      </c>
      <c r="D344" s="1414" t="s">
        <v>3153</v>
      </c>
      <c r="E344" s="1414"/>
      <c r="F344" s="1414"/>
      <c r="G344" s="1414"/>
      <c r="H344" s="1414"/>
      <c r="I344" s="1415"/>
      <c r="J344" s="1574" t="s">
        <v>3154</v>
      </c>
      <c r="K344" s="1575"/>
      <c r="L344" s="1901"/>
      <c r="M344" s="1568"/>
      <c r="N344" s="1570"/>
      <c r="O344" s="1708"/>
      <c r="P344" s="1708"/>
    </row>
    <row r="345" spans="1:16" s="172" customFormat="1" ht="28.5" customHeight="1">
      <c r="A345" s="281"/>
      <c r="B345" s="205"/>
      <c r="C345" s="397" t="s">
        <v>508</v>
      </c>
      <c r="D345" s="1414" t="s">
        <v>3163</v>
      </c>
      <c r="E345" s="1414"/>
      <c r="F345" s="1414"/>
      <c r="G345" s="1414"/>
      <c r="H345" s="1414"/>
      <c r="I345" s="1415"/>
      <c r="J345" s="1883" t="s">
        <v>335</v>
      </c>
      <c r="K345" s="1903"/>
      <c r="L345" s="1901"/>
      <c r="M345" s="1568"/>
      <c r="N345" s="1570"/>
      <c r="O345" s="1708"/>
      <c r="P345" s="1708"/>
    </row>
    <row r="346" spans="1:16" s="172" customFormat="1" ht="28.5" customHeight="1">
      <c r="A346" s="281"/>
      <c r="B346" s="198"/>
      <c r="C346" s="397" t="s">
        <v>510</v>
      </c>
      <c r="D346" s="1414" t="s">
        <v>3156</v>
      </c>
      <c r="E346" s="1414"/>
      <c r="F346" s="1414"/>
      <c r="G346" s="1414"/>
      <c r="H346" s="1904" t="s">
        <v>1223</v>
      </c>
      <c r="I346" s="1894"/>
      <c r="J346" s="1904" t="s">
        <v>3157</v>
      </c>
      <c r="K346" s="1894"/>
      <c r="L346" s="1901"/>
      <c r="M346" s="1568"/>
      <c r="N346" s="1570"/>
      <c r="O346" s="1708"/>
      <c r="P346" s="1708"/>
    </row>
    <row r="347" spans="1:16" s="172" customFormat="1" ht="69" customHeight="1">
      <c r="A347" s="281"/>
      <c r="B347" s="205"/>
      <c r="C347" s="397"/>
      <c r="D347" s="190"/>
      <c r="E347" s="190"/>
      <c r="F347" s="190"/>
      <c r="G347" s="190"/>
      <c r="H347" s="1789" t="s">
        <v>3172</v>
      </c>
      <c r="I347" s="1846"/>
      <c r="J347" s="1789" t="s">
        <v>3173</v>
      </c>
      <c r="K347" s="1846"/>
      <c r="L347" s="1901"/>
      <c r="M347" s="1568"/>
      <c r="N347" s="1570"/>
      <c r="O347" s="1708"/>
      <c r="P347" s="1708"/>
    </row>
    <row r="348" spans="1:16" s="172" customFormat="1" ht="28.5" customHeight="1">
      <c r="A348" s="281"/>
      <c r="B348" s="205"/>
      <c r="C348" s="397" t="s">
        <v>512</v>
      </c>
      <c r="D348" s="1414" t="s">
        <v>3174</v>
      </c>
      <c r="E348" s="1414"/>
      <c r="F348" s="1414"/>
      <c r="G348" s="1414"/>
      <c r="H348" s="1414"/>
      <c r="I348" s="1414"/>
      <c r="J348" s="1574">
        <v>0</v>
      </c>
      <c r="K348" s="1575"/>
      <c r="L348" s="1901"/>
      <c r="M348" s="1568"/>
      <c r="N348" s="1570"/>
      <c r="O348" s="1708"/>
      <c r="P348" s="1708"/>
    </row>
    <row r="349" spans="1:16" s="172" customFormat="1" ht="39.75" customHeight="1">
      <c r="A349" s="281"/>
      <c r="B349" s="205" t="s">
        <v>408</v>
      </c>
      <c r="C349" s="1414" t="s">
        <v>3175</v>
      </c>
      <c r="D349" s="1414"/>
      <c r="E349" s="1414"/>
      <c r="F349" s="1414"/>
      <c r="G349" s="1414"/>
      <c r="H349" s="1414"/>
      <c r="I349" s="1414"/>
      <c r="J349" s="1414"/>
      <c r="K349" s="1415"/>
      <c r="L349" s="1901"/>
      <c r="M349" s="1568"/>
      <c r="N349" s="1570"/>
      <c r="O349" s="1708"/>
      <c r="P349" s="1708"/>
    </row>
    <row r="350" spans="1:16" s="172" customFormat="1" ht="28.5" customHeight="1">
      <c r="A350" s="281"/>
      <c r="B350" s="205"/>
      <c r="C350" s="398" t="s">
        <v>418</v>
      </c>
      <c r="D350" s="1414" t="s">
        <v>3153</v>
      </c>
      <c r="E350" s="1414"/>
      <c r="F350" s="1414"/>
      <c r="G350" s="1414"/>
      <c r="H350" s="1414"/>
      <c r="I350" s="1415"/>
      <c r="J350" s="1574" t="s">
        <v>3154</v>
      </c>
      <c r="K350" s="1575"/>
      <c r="L350" s="1901"/>
      <c r="M350" s="1568"/>
      <c r="N350" s="1570"/>
      <c r="O350" s="1708"/>
      <c r="P350" s="1708"/>
    </row>
    <row r="351" spans="1:16" s="172" customFormat="1" ht="28.5" customHeight="1">
      <c r="A351" s="281"/>
      <c r="B351" s="205"/>
      <c r="C351" s="397" t="s">
        <v>508</v>
      </c>
      <c r="D351" s="1414" t="s">
        <v>3163</v>
      </c>
      <c r="E351" s="1414"/>
      <c r="F351" s="1414"/>
      <c r="G351" s="1414"/>
      <c r="H351" s="1414"/>
      <c r="I351" s="1415"/>
      <c r="J351" s="1883" t="s">
        <v>1362</v>
      </c>
      <c r="K351" s="1903"/>
      <c r="L351" s="1901"/>
      <c r="M351" s="1568"/>
      <c r="N351" s="1570"/>
      <c r="O351" s="1708"/>
      <c r="P351" s="1708"/>
    </row>
    <row r="352" spans="1:16" s="172" customFormat="1" ht="28.5" customHeight="1">
      <c r="A352" s="281"/>
      <c r="B352" s="198"/>
      <c r="C352" s="397" t="s">
        <v>510</v>
      </c>
      <c r="D352" s="1414" t="s">
        <v>3156</v>
      </c>
      <c r="E352" s="1414"/>
      <c r="F352" s="1414"/>
      <c r="G352" s="1414"/>
      <c r="H352" s="1904" t="s">
        <v>1223</v>
      </c>
      <c r="I352" s="1894"/>
      <c r="J352" s="1904" t="s">
        <v>3157</v>
      </c>
      <c r="K352" s="1894"/>
      <c r="L352" s="1901"/>
      <c r="M352" s="1568"/>
      <c r="N352" s="1570"/>
      <c r="O352" s="1708"/>
      <c r="P352" s="1708"/>
    </row>
    <row r="353" spans="1:16" s="172" customFormat="1" ht="28.5" customHeight="1">
      <c r="A353" s="281"/>
      <c r="B353" s="205"/>
      <c r="C353" s="397"/>
      <c r="D353" s="190"/>
      <c r="E353" s="190"/>
      <c r="F353" s="190"/>
      <c r="G353" s="190"/>
      <c r="H353" s="1559" t="s">
        <v>3176</v>
      </c>
      <c r="I353" s="1561"/>
      <c r="J353" s="1559" t="s">
        <v>3177</v>
      </c>
      <c r="K353" s="1561"/>
      <c r="L353" s="1901"/>
      <c r="M353" s="1568"/>
      <c r="N353" s="1570"/>
      <c r="O353" s="1708"/>
      <c r="P353" s="1708"/>
    </row>
    <row r="354" spans="1:16" s="172" customFormat="1" ht="28.5" customHeight="1">
      <c r="A354" s="281"/>
      <c r="B354" s="205"/>
      <c r="C354" s="397" t="s">
        <v>512</v>
      </c>
      <c r="D354" s="1414" t="s">
        <v>3174</v>
      </c>
      <c r="E354" s="1414"/>
      <c r="F354" s="1414"/>
      <c r="G354" s="1414"/>
      <c r="H354" s="1414"/>
      <c r="I354" s="1414"/>
      <c r="J354" s="1574">
        <v>0</v>
      </c>
      <c r="K354" s="1575"/>
      <c r="L354" s="1901"/>
      <c r="M354" s="1568"/>
      <c r="N354" s="1570"/>
      <c r="O354" s="1708"/>
      <c r="P354" s="1708"/>
    </row>
    <row r="355" spans="1:16" s="172" customFormat="1" ht="25.5" customHeight="1">
      <c r="A355" s="281"/>
      <c r="B355" s="205" t="s">
        <v>410</v>
      </c>
      <c r="C355" s="1414" t="s">
        <v>2926</v>
      </c>
      <c r="D355" s="1414"/>
      <c r="E355" s="1414"/>
      <c r="F355" s="1414"/>
      <c r="G355" s="1414"/>
      <c r="H355" s="1414"/>
      <c r="I355" s="1414"/>
      <c r="J355" s="1414"/>
      <c r="K355" s="1415"/>
      <c r="L355" s="1901"/>
      <c r="M355" s="1568"/>
      <c r="N355" s="1570"/>
      <c r="O355" s="1708"/>
      <c r="P355" s="1708"/>
    </row>
    <row r="356" spans="1:16" s="172" customFormat="1" ht="28.5" customHeight="1">
      <c r="A356" s="281"/>
      <c r="B356" s="205"/>
      <c r="C356" s="398" t="s">
        <v>418</v>
      </c>
      <c r="D356" s="1414" t="s">
        <v>3153</v>
      </c>
      <c r="E356" s="1414"/>
      <c r="F356" s="1414"/>
      <c r="G356" s="1414"/>
      <c r="H356" s="1414"/>
      <c r="I356" s="1415"/>
      <c r="J356" s="1574" t="s">
        <v>3154</v>
      </c>
      <c r="K356" s="1575"/>
      <c r="L356" s="1901"/>
      <c r="M356" s="1568"/>
      <c r="N356" s="1570"/>
      <c r="O356" s="1708"/>
      <c r="P356" s="1708"/>
    </row>
    <row r="357" spans="1:16" s="172" customFormat="1" ht="28.5" customHeight="1">
      <c r="A357" s="281"/>
      <c r="B357" s="205"/>
      <c r="C357" s="397" t="s">
        <v>508</v>
      </c>
      <c r="D357" s="1414" t="s">
        <v>3163</v>
      </c>
      <c r="E357" s="1414"/>
      <c r="F357" s="1414"/>
      <c r="G357" s="1414"/>
      <c r="H357" s="1414"/>
      <c r="I357" s="1415"/>
      <c r="J357" s="1883" t="s">
        <v>3142</v>
      </c>
      <c r="K357" s="1903"/>
      <c r="L357" s="1901"/>
      <c r="M357" s="1568"/>
      <c r="N357" s="1570"/>
      <c r="O357" s="1708"/>
      <c r="P357" s="1708"/>
    </row>
    <row r="358" spans="1:16" s="172" customFormat="1" ht="28.5" customHeight="1">
      <c r="A358" s="281"/>
      <c r="B358" s="205"/>
      <c r="C358" s="397" t="s">
        <v>510</v>
      </c>
      <c r="D358" s="1414" t="s">
        <v>3156</v>
      </c>
      <c r="E358" s="1414"/>
      <c r="F358" s="1414"/>
      <c r="G358" s="1414"/>
      <c r="H358" s="1904" t="s">
        <v>1223</v>
      </c>
      <c r="I358" s="1894"/>
      <c r="J358" s="1904" t="s">
        <v>3157</v>
      </c>
      <c r="K358" s="1894"/>
      <c r="L358" s="1901"/>
      <c r="M358" s="1568"/>
      <c r="N358" s="1570"/>
      <c r="O358" s="1708"/>
      <c r="P358" s="1708"/>
    </row>
    <row r="359" spans="1:16" s="172" customFormat="1" ht="28.5" customHeight="1">
      <c r="A359" s="281"/>
      <c r="B359" s="205"/>
      <c r="C359" s="397"/>
      <c r="D359" s="190"/>
      <c r="E359" s="190"/>
      <c r="F359" s="190"/>
      <c r="G359" s="190"/>
      <c r="H359" s="1559" t="s">
        <v>2792</v>
      </c>
      <c r="I359" s="1561"/>
      <c r="J359" s="1559" t="s">
        <v>2792</v>
      </c>
      <c r="K359" s="1561"/>
      <c r="L359" s="1901"/>
      <c r="M359" s="1568"/>
      <c r="N359" s="1570"/>
      <c r="O359" s="1708"/>
      <c r="P359" s="1708"/>
    </row>
    <row r="360" spans="1:16" s="172" customFormat="1" ht="28.5" customHeight="1">
      <c r="A360" s="281"/>
      <c r="B360" s="205"/>
      <c r="C360" s="397" t="s">
        <v>512</v>
      </c>
      <c r="D360" s="1414" t="s">
        <v>3178</v>
      </c>
      <c r="E360" s="1414"/>
      <c r="F360" s="1414"/>
      <c r="G360" s="1414"/>
      <c r="H360" s="1414"/>
      <c r="I360" s="1414"/>
      <c r="J360" s="1574">
        <v>0</v>
      </c>
      <c r="K360" s="1575"/>
      <c r="L360" s="1901"/>
      <c r="M360" s="1568"/>
      <c r="N360" s="1570"/>
      <c r="O360" s="1708"/>
      <c r="P360" s="1708"/>
    </row>
    <row r="361" spans="1:16" s="172" customFormat="1" ht="25.5" customHeight="1">
      <c r="A361" s="281"/>
      <c r="B361" s="205" t="s">
        <v>413</v>
      </c>
      <c r="C361" s="1414" t="s">
        <v>2927</v>
      </c>
      <c r="D361" s="1414"/>
      <c r="E361" s="1414"/>
      <c r="F361" s="1414"/>
      <c r="G361" s="1414"/>
      <c r="H361" s="1414"/>
      <c r="I361" s="1414"/>
      <c r="J361" s="1414"/>
      <c r="K361" s="1415"/>
      <c r="L361" s="1901"/>
      <c r="M361" s="1568"/>
      <c r="N361" s="1570"/>
      <c r="O361" s="1708"/>
      <c r="P361" s="1708"/>
    </row>
    <row r="362" spans="1:16" s="172" customFormat="1" ht="28.5" customHeight="1">
      <c r="A362" s="281"/>
      <c r="B362" s="205"/>
      <c r="C362" s="398" t="s">
        <v>418</v>
      </c>
      <c r="D362" s="1414" t="s">
        <v>3153</v>
      </c>
      <c r="E362" s="1414"/>
      <c r="F362" s="1414"/>
      <c r="G362" s="1414"/>
      <c r="H362" s="1414"/>
      <c r="I362" s="1415"/>
      <c r="J362" s="1574" t="s">
        <v>3154</v>
      </c>
      <c r="K362" s="1575"/>
      <c r="L362" s="1901"/>
      <c r="M362" s="1568"/>
      <c r="N362" s="1570"/>
      <c r="O362" s="1708"/>
      <c r="P362" s="1708"/>
    </row>
    <row r="363" spans="1:16" s="172" customFormat="1" ht="28.5" customHeight="1">
      <c r="A363" s="281"/>
      <c r="B363" s="205"/>
      <c r="C363" s="397" t="s">
        <v>508</v>
      </c>
      <c r="D363" s="1414" t="s">
        <v>3163</v>
      </c>
      <c r="E363" s="1414"/>
      <c r="F363" s="1414"/>
      <c r="G363" s="1414"/>
      <c r="H363" s="1414"/>
      <c r="I363" s="1415"/>
      <c r="J363" s="1883" t="s">
        <v>1365</v>
      </c>
      <c r="K363" s="1903"/>
      <c r="L363" s="1901"/>
      <c r="M363" s="1568"/>
      <c r="N363" s="1570"/>
      <c r="O363" s="1708"/>
      <c r="P363" s="1708"/>
    </row>
    <row r="364" spans="1:16" s="172" customFormat="1" ht="28.5" customHeight="1">
      <c r="A364" s="281"/>
      <c r="B364" s="205"/>
      <c r="C364" s="397" t="s">
        <v>510</v>
      </c>
      <c r="D364" s="1414" t="s">
        <v>3156</v>
      </c>
      <c r="E364" s="1414"/>
      <c r="F364" s="1414"/>
      <c r="G364" s="1414"/>
      <c r="H364" s="1904" t="s">
        <v>1223</v>
      </c>
      <c r="I364" s="1894"/>
      <c r="J364" s="1904" t="s">
        <v>3157</v>
      </c>
      <c r="K364" s="1894"/>
      <c r="L364" s="1901"/>
      <c r="M364" s="1568"/>
      <c r="N364" s="1570"/>
      <c r="O364" s="1708"/>
      <c r="P364" s="1708"/>
    </row>
    <row r="365" spans="1:16" s="172" customFormat="1" ht="28.5" customHeight="1">
      <c r="A365" s="281"/>
      <c r="B365" s="205"/>
      <c r="C365" s="397"/>
      <c r="D365" s="190"/>
      <c r="E365" s="190"/>
      <c r="F365" s="190"/>
      <c r="G365" s="190"/>
      <c r="H365" s="1559" t="s">
        <v>2792</v>
      </c>
      <c r="I365" s="1561"/>
      <c r="J365" s="1559" t="s">
        <v>2792</v>
      </c>
      <c r="K365" s="1561"/>
      <c r="L365" s="1901"/>
      <c r="M365" s="1568"/>
      <c r="N365" s="1570"/>
      <c r="O365" s="1708"/>
      <c r="P365" s="1708"/>
    </row>
    <row r="366" spans="1:16" s="172" customFormat="1" ht="28.5" customHeight="1">
      <c r="A366" s="281"/>
      <c r="B366" s="205"/>
      <c r="C366" s="397" t="s">
        <v>512</v>
      </c>
      <c r="D366" s="1414" t="s">
        <v>3179</v>
      </c>
      <c r="E366" s="1414"/>
      <c r="F366" s="1414"/>
      <c r="G366" s="1414"/>
      <c r="H366" s="1414"/>
      <c r="I366" s="1414"/>
      <c r="J366" s="1574">
        <v>0</v>
      </c>
      <c r="K366" s="1575"/>
      <c r="L366" s="1901"/>
      <c r="M366" s="1568"/>
      <c r="N366" s="1570"/>
      <c r="O366" s="1708"/>
      <c r="P366" s="1708"/>
    </row>
    <row r="367" spans="1:16" s="172" customFormat="1" ht="34.5" customHeight="1">
      <c r="A367" s="281"/>
      <c r="B367" s="198" t="s">
        <v>416</v>
      </c>
      <c r="C367" s="1414" t="s">
        <v>3180</v>
      </c>
      <c r="D367" s="1414"/>
      <c r="E367" s="1414"/>
      <c r="F367" s="1414"/>
      <c r="G367" s="1414"/>
      <c r="H367" s="1414"/>
      <c r="I367" s="1414"/>
      <c r="J367" s="1414"/>
      <c r="K367" s="1415"/>
      <c r="L367" s="1901"/>
      <c r="M367" s="1568"/>
      <c r="N367" s="1570"/>
      <c r="O367" s="1708"/>
      <c r="P367" s="1708"/>
    </row>
    <row r="368" spans="1:16" s="172" customFormat="1" ht="28.5" customHeight="1">
      <c r="A368" s="281"/>
      <c r="B368" s="205"/>
      <c r="C368" s="398" t="s">
        <v>418</v>
      </c>
      <c r="D368" s="1414" t="s">
        <v>3153</v>
      </c>
      <c r="E368" s="1414"/>
      <c r="F368" s="1414"/>
      <c r="G368" s="1414"/>
      <c r="H368" s="1414"/>
      <c r="I368" s="1415"/>
      <c r="J368" s="1574" t="s">
        <v>3154</v>
      </c>
      <c r="K368" s="1575"/>
      <c r="L368" s="1901"/>
      <c r="M368" s="1568"/>
      <c r="N368" s="1570"/>
      <c r="O368" s="1708"/>
      <c r="P368" s="1708"/>
    </row>
    <row r="369" spans="1:16" s="172" customFormat="1" ht="28.5" customHeight="1">
      <c r="A369" s="281"/>
      <c r="B369" s="205"/>
      <c r="C369" s="397" t="s">
        <v>508</v>
      </c>
      <c r="D369" s="1414" t="s">
        <v>3163</v>
      </c>
      <c r="E369" s="1414"/>
      <c r="F369" s="1414"/>
      <c r="G369" s="1414"/>
      <c r="H369" s="1414"/>
      <c r="I369" s="1415"/>
      <c r="J369" s="1883" t="s">
        <v>3142</v>
      </c>
      <c r="K369" s="1903"/>
      <c r="L369" s="1901"/>
      <c r="M369" s="1568"/>
      <c r="N369" s="1570"/>
      <c r="O369" s="1708"/>
      <c r="P369" s="1708"/>
    </row>
    <row r="370" spans="1:16" s="172" customFormat="1" ht="28.5" customHeight="1">
      <c r="A370" s="281"/>
      <c r="B370" s="198"/>
      <c r="C370" s="294" t="s">
        <v>510</v>
      </c>
      <c r="D370" s="1414" t="s">
        <v>3156</v>
      </c>
      <c r="E370" s="1414"/>
      <c r="F370" s="1414"/>
      <c r="G370" s="1414"/>
      <c r="H370" s="1904" t="s">
        <v>1223</v>
      </c>
      <c r="I370" s="1894"/>
      <c r="J370" s="1904" t="s">
        <v>3157</v>
      </c>
      <c r="K370" s="1894"/>
      <c r="L370" s="1901"/>
      <c r="M370" s="1568"/>
      <c r="N370" s="1570"/>
      <c r="O370" s="1708"/>
      <c r="P370" s="1708"/>
    </row>
    <row r="371" spans="1:16" s="172" customFormat="1" ht="239.25" customHeight="1">
      <c r="A371" s="281"/>
      <c r="B371" s="397"/>
      <c r="C371" s="397"/>
      <c r="D371" s="190"/>
      <c r="E371" s="190"/>
      <c r="F371" s="190"/>
      <c r="G371" s="190"/>
      <c r="H371" s="1559" t="s">
        <v>3181</v>
      </c>
      <c r="I371" s="1561"/>
      <c r="J371" s="1559" t="s">
        <v>3182</v>
      </c>
      <c r="K371" s="1561"/>
      <c r="L371" s="1901"/>
      <c r="M371" s="1568"/>
      <c r="N371" s="1570"/>
      <c r="O371" s="1708"/>
      <c r="P371" s="1708"/>
    </row>
    <row r="372" spans="1:16" s="172" customFormat="1" ht="28.5" customHeight="1">
      <c r="A372" s="281"/>
      <c r="B372" s="397"/>
      <c r="C372" s="397" t="s">
        <v>512</v>
      </c>
      <c r="D372" s="1414" t="s">
        <v>3183</v>
      </c>
      <c r="E372" s="1414"/>
      <c r="F372" s="1414"/>
      <c r="G372" s="1414"/>
      <c r="H372" s="1414"/>
      <c r="I372" s="1414"/>
      <c r="J372" s="1574">
        <v>1</v>
      </c>
      <c r="K372" s="1575"/>
      <c r="L372" s="1902"/>
      <c r="M372" s="1571"/>
      <c r="N372" s="1573"/>
      <c r="O372" s="1755"/>
      <c r="P372" s="1755"/>
    </row>
    <row r="373" spans="1:16" s="172" customFormat="1" ht="54" customHeight="1">
      <c r="A373" s="281"/>
      <c r="B373" s="225" t="s">
        <v>764</v>
      </c>
      <c r="C373" s="1414" t="s">
        <v>3184</v>
      </c>
      <c r="D373" s="1414"/>
      <c r="E373" s="1414"/>
      <c r="F373" s="1414"/>
      <c r="G373" s="1414"/>
      <c r="H373" s="399" t="s">
        <v>2800</v>
      </c>
      <c r="I373" s="400" t="s">
        <v>3185</v>
      </c>
      <c r="J373" s="1560"/>
      <c r="K373" s="1560"/>
      <c r="L373" s="1560"/>
      <c r="M373" s="1560"/>
      <c r="N373" s="1906"/>
      <c r="O373" s="328" t="s">
        <v>3186</v>
      </c>
      <c r="P373" s="328"/>
    </row>
    <row r="374" spans="1:16" s="172" customFormat="1" ht="107.25" customHeight="1">
      <c r="A374" s="281"/>
      <c r="B374" s="225" t="s">
        <v>767</v>
      </c>
      <c r="C374" s="1484" t="s">
        <v>3187</v>
      </c>
      <c r="D374" s="1484"/>
      <c r="E374" s="1484"/>
      <c r="F374" s="1484"/>
      <c r="G374" s="1485"/>
      <c r="H374" s="299" t="s">
        <v>2800</v>
      </c>
      <c r="I374" s="319" t="s">
        <v>2825</v>
      </c>
      <c r="J374" s="1907"/>
      <c r="K374" s="1907"/>
      <c r="L374" s="1907"/>
      <c r="M374" s="1907"/>
      <c r="N374" s="1908"/>
      <c r="O374" s="1709" t="s">
        <v>2795</v>
      </c>
      <c r="P374" s="1709" t="s">
        <v>3188</v>
      </c>
    </row>
    <row r="375" spans="1:16" s="172" customFormat="1" ht="65.25" customHeight="1">
      <c r="A375" s="281"/>
      <c r="B375" s="198" t="s">
        <v>394</v>
      </c>
      <c r="C375" s="1485" t="s">
        <v>3189</v>
      </c>
      <c r="D375" s="1432"/>
      <c r="E375" s="1432"/>
      <c r="F375" s="1432"/>
      <c r="G375" s="1432"/>
      <c r="H375" s="1909"/>
      <c r="I375" s="1909"/>
      <c r="J375" s="1909"/>
      <c r="K375" s="1909"/>
      <c r="L375" s="1909"/>
      <c r="M375" s="1791"/>
      <c r="N375" s="1910"/>
      <c r="O375" s="1755"/>
      <c r="P375" s="1755"/>
    </row>
    <row r="376" spans="1:16" s="172" customFormat="1" ht="60.75" customHeight="1">
      <c r="A376" s="281"/>
      <c r="B376" s="190" t="s">
        <v>770</v>
      </c>
      <c r="C376" s="1414" t="s">
        <v>3190</v>
      </c>
      <c r="D376" s="1414"/>
      <c r="E376" s="1414"/>
      <c r="F376" s="1414"/>
      <c r="G376" s="1415"/>
      <c r="H376" s="1574" t="s">
        <v>2800</v>
      </c>
      <c r="I376" s="1575"/>
      <c r="J376" s="1921" t="s">
        <v>2825</v>
      </c>
      <c r="K376" s="1655"/>
      <c r="L376" s="1655"/>
      <c r="M376" s="1655"/>
      <c r="N376" s="1923"/>
      <c r="O376" s="1709" t="s">
        <v>2875</v>
      </c>
      <c r="P376" s="1709" t="s">
        <v>3132</v>
      </c>
    </row>
    <row r="377" spans="1:16" s="172" customFormat="1" ht="42" customHeight="1">
      <c r="A377" s="281"/>
      <c r="B377" s="398" t="s">
        <v>394</v>
      </c>
      <c r="C377" s="1484" t="s">
        <v>3191</v>
      </c>
      <c r="D377" s="1484"/>
      <c r="E377" s="1484"/>
      <c r="F377" s="1484"/>
      <c r="G377" s="1485"/>
      <c r="H377" s="1927"/>
      <c r="I377" s="1881"/>
      <c r="J377" s="1922"/>
      <c r="K377" s="1925"/>
      <c r="L377" s="1925"/>
      <c r="M377" s="1925"/>
      <c r="N377" s="1926"/>
      <c r="O377" s="1710"/>
      <c r="P377" s="1710"/>
    </row>
    <row r="378" spans="1:16" s="172" customFormat="1" ht="42" customHeight="1">
      <c r="B378" s="799" t="s">
        <v>3192</v>
      </c>
      <c r="C378" s="1912" t="s">
        <v>3193</v>
      </c>
      <c r="D378" s="1912"/>
      <c r="E378" s="1912"/>
      <c r="F378" s="1912"/>
      <c r="G378" s="1913"/>
      <c r="H378" s="3020"/>
      <c r="I378" s="3021"/>
      <c r="J378" s="3021"/>
      <c r="K378" s="3021"/>
      <c r="L378" s="3021"/>
      <c r="M378" s="3021"/>
      <c r="N378" s="3022"/>
      <c r="O378" s="1916"/>
      <c r="P378" s="1917"/>
    </row>
    <row r="379" spans="1:16" s="172" customFormat="1" ht="24" customHeight="1">
      <c r="B379" s="1416" t="s">
        <v>3194</v>
      </c>
      <c r="C379" s="1417"/>
      <c r="D379" s="1417"/>
      <c r="E379" s="1417"/>
      <c r="F379" s="1417"/>
      <c r="G379" s="1417"/>
      <c r="H379" s="1417"/>
      <c r="I379" s="1417"/>
      <c r="J379" s="1417"/>
      <c r="K379" s="1417"/>
      <c r="L379" s="1417"/>
      <c r="M379" s="1417"/>
      <c r="N379" s="1417"/>
      <c r="O379" s="1417"/>
      <c r="P379" s="1418"/>
    </row>
    <row r="380" spans="1:16" s="172" customFormat="1" ht="64.5" customHeight="1">
      <c r="A380" s="281"/>
      <c r="B380" s="215" t="s">
        <v>774</v>
      </c>
      <c r="C380" s="1450" t="s">
        <v>3195</v>
      </c>
      <c r="D380" s="1450"/>
      <c r="E380" s="1450"/>
      <c r="F380" s="1450"/>
      <c r="G380" s="1451"/>
      <c r="H380" s="1867" t="s">
        <v>2768</v>
      </c>
      <c r="I380" s="1869"/>
      <c r="J380" s="345" t="s">
        <v>2825</v>
      </c>
      <c r="K380" s="3091" t="s">
        <v>3196</v>
      </c>
      <c r="L380" s="2204"/>
      <c r="M380" s="2204"/>
      <c r="N380" s="2204"/>
      <c r="O380" s="1975"/>
      <c r="P380" s="1976"/>
    </row>
    <row r="381" spans="1:16" s="172" customFormat="1" ht="72.75" customHeight="1">
      <c r="A381" s="281"/>
      <c r="B381" s="190" t="s">
        <v>776</v>
      </c>
      <c r="C381" s="1414" t="s">
        <v>3197</v>
      </c>
      <c r="D381" s="1414"/>
      <c r="E381" s="1414"/>
      <c r="F381" s="1414"/>
      <c r="G381" s="1415"/>
      <c r="H381" s="1574" t="s">
        <v>3198</v>
      </c>
      <c r="I381" s="1575"/>
      <c r="J381" s="319" t="s">
        <v>2825</v>
      </c>
      <c r="K381" s="2191"/>
      <c r="L381" s="2192"/>
      <c r="M381" s="2192"/>
      <c r="N381" s="2192"/>
      <c r="O381" s="1977"/>
      <c r="P381" s="1978"/>
    </row>
    <row r="382" spans="1:16" s="172" customFormat="1" ht="72.75" customHeight="1">
      <c r="A382" s="281"/>
      <c r="B382" s="190" t="s">
        <v>778</v>
      </c>
      <c r="C382" s="1414" t="s">
        <v>3199</v>
      </c>
      <c r="D382" s="1414"/>
      <c r="E382" s="1414"/>
      <c r="F382" s="1414"/>
      <c r="G382" s="1415"/>
      <c r="H382" s="1574" t="s">
        <v>2768</v>
      </c>
      <c r="I382" s="1575"/>
      <c r="J382" s="1756" t="s">
        <v>2825</v>
      </c>
      <c r="K382" s="2191"/>
      <c r="L382" s="2192"/>
      <c r="M382" s="2192"/>
      <c r="N382" s="2192"/>
      <c r="O382" s="1977"/>
      <c r="P382" s="1978"/>
    </row>
    <row r="383" spans="1:16" s="172" customFormat="1" ht="72.75" customHeight="1">
      <c r="A383" s="281"/>
      <c r="B383" s="190"/>
      <c r="C383" s="190" t="s">
        <v>394</v>
      </c>
      <c r="D383" s="1414" t="s">
        <v>3200</v>
      </c>
      <c r="E383" s="1414"/>
      <c r="F383" s="1414"/>
      <c r="G383" s="1415"/>
      <c r="H383" s="1574" t="s">
        <v>2768</v>
      </c>
      <c r="I383" s="1575"/>
      <c r="J383" s="1758"/>
      <c r="K383" s="506"/>
      <c r="L383" s="507"/>
      <c r="M383" s="507"/>
      <c r="N383" s="507"/>
      <c r="O383" s="1977"/>
      <c r="P383" s="1978"/>
    </row>
    <row r="384" spans="1:16" s="172" customFormat="1" ht="72.75" customHeight="1">
      <c r="A384" s="281"/>
      <c r="B384" s="190" t="s">
        <v>781</v>
      </c>
      <c r="C384" s="1414" t="s">
        <v>3201</v>
      </c>
      <c r="D384" s="1414"/>
      <c r="E384" s="1414"/>
      <c r="F384" s="1414"/>
      <c r="G384" s="1415"/>
      <c r="H384" s="1867" t="s">
        <v>3202</v>
      </c>
      <c r="I384" s="1869"/>
      <c r="J384" s="319" t="s">
        <v>2825</v>
      </c>
      <c r="K384" s="2191"/>
      <c r="L384" s="2192"/>
      <c r="M384" s="2192"/>
      <c r="N384" s="2192"/>
      <c r="O384" s="1977"/>
      <c r="P384" s="1978"/>
    </row>
    <row r="385" spans="1:16" s="172" customFormat="1" ht="64.5" customHeight="1">
      <c r="A385" s="281"/>
      <c r="B385" s="190" t="s">
        <v>783</v>
      </c>
      <c r="C385" s="1414" t="s">
        <v>3203</v>
      </c>
      <c r="D385" s="1414"/>
      <c r="E385" s="1414"/>
      <c r="F385" s="1414"/>
      <c r="G385" s="1415"/>
      <c r="H385" s="1937" t="s">
        <v>2800</v>
      </c>
      <c r="I385" s="1938"/>
      <c r="J385" s="319" t="s">
        <v>2825</v>
      </c>
      <c r="K385" s="2191"/>
      <c r="L385" s="2192"/>
      <c r="M385" s="2192"/>
      <c r="N385" s="2192"/>
      <c r="O385" s="1977"/>
      <c r="P385" s="1978"/>
    </row>
    <row r="386" spans="1:16" s="172" customFormat="1" ht="63.75" customHeight="1">
      <c r="A386" s="281"/>
      <c r="B386" s="190" t="s">
        <v>785</v>
      </c>
      <c r="C386" s="1414" t="s">
        <v>3204</v>
      </c>
      <c r="D386" s="1414"/>
      <c r="E386" s="1414"/>
      <c r="F386" s="1414"/>
      <c r="G386" s="1415"/>
      <c r="H386" s="1563" t="s">
        <v>3205</v>
      </c>
      <c r="I386" s="1564"/>
      <c r="J386" s="319" t="s">
        <v>2825</v>
      </c>
      <c r="K386" s="2191"/>
      <c r="L386" s="2192"/>
      <c r="M386" s="2192"/>
      <c r="N386" s="2192"/>
      <c r="O386" s="1977"/>
      <c r="P386" s="1978"/>
    </row>
    <row r="387" spans="1:16" s="172" customFormat="1" ht="63.75" customHeight="1">
      <c r="A387" s="281"/>
      <c r="B387" s="190" t="s">
        <v>787</v>
      </c>
      <c r="C387" s="1414" t="s">
        <v>3206</v>
      </c>
      <c r="D387" s="1414"/>
      <c r="E387" s="1414"/>
      <c r="F387" s="1414"/>
      <c r="G387" s="1414"/>
      <c r="H387" s="1414"/>
      <c r="I387" s="1415"/>
      <c r="J387" s="1900" t="s">
        <v>2825</v>
      </c>
      <c r="K387" s="2194" t="s">
        <v>3207</v>
      </c>
      <c r="L387" s="2195"/>
      <c r="M387" s="2195"/>
      <c r="N387" s="2196"/>
      <c r="O387" s="2167"/>
      <c r="P387" s="1978"/>
    </row>
    <row r="388" spans="1:16" s="172" customFormat="1" ht="30.75" customHeight="1">
      <c r="A388" s="281"/>
      <c r="B388" s="225"/>
      <c r="C388" s="225" t="s">
        <v>394</v>
      </c>
      <c r="D388" s="1414" t="s">
        <v>3208</v>
      </c>
      <c r="E388" s="1414"/>
      <c r="F388" s="1414"/>
      <c r="G388" s="1415"/>
      <c r="H388" s="1574" t="s">
        <v>3209</v>
      </c>
      <c r="I388" s="1575"/>
      <c r="J388" s="1901"/>
      <c r="K388" s="2197"/>
      <c r="L388" s="2198"/>
      <c r="M388" s="2198"/>
      <c r="N388" s="2199"/>
      <c r="O388" s="2167"/>
      <c r="P388" s="1978"/>
    </row>
    <row r="389" spans="1:16" ht="31.5" customHeight="1">
      <c r="B389" s="3089" t="s">
        <v>3210</v>
      </c>
      <c r="C389" s="3090"/>
      <c r="D389" s="3090"/>
      <c r="E389" s="3090"/>
      <c r="F389" s="3090"/>
      <c r="G389" s="3090"/>
      <c r="H389" s="3090"/>
      <c r="I389" s="3090"/>
      <c r="J389" s="3090"/>
      <c r="K389" s="3090"/>
      <c r="L389" s="3090"/>
      <c r="M389" s="3090"/>
      <c r="N389" s="3090"/>
      <c r="O389" s="1940"/>
      <c r="P389" s="407"/>
    </row>
    <row r="390" spans="1:16" ht="15"/>
    <row r="391" spans="1:16" ht="15"/>
  </sheetData>
  <protectedRanges>
    <protectedRange algorithmName="SHA-512" hashValue="Vy4WNnMLetCeG+ng9ui6x3+uqKOOyXkr9ydS0hpE1nBblJqWNCsRpMCB+kdhYYAjvYZVZFDOlkpNDEp6qTa4+w==" saltValue="f8i8fDNrQTExav3GvUuKAA==" spinCount="100000" sqref="J59:J65" name="Range1_2"/>
  </protectedRanges>
  <mergeCells count="889">
    <mergeCell ref="F1:N1"/>
    <mergeCell ref="B2:H2"/>
    <mergeCell ref="B4:N4"/>
    <mergeCell ref="J10:K10"/>
    <mergeCell ref="L10:N10"/>
    <mergeCell ref="C11:H11"/>
    <mergeCell ref="J11:K11"/>
    <mergeCell ref="L11:N11"/>
    <mergeCell ref="G3:O3"/>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1"/>
    <mergeCell ref="C27:I27"/>
    <mergeCell ref="O27:O29"/>
    <mergeCell ref="P27:P29"/>
    <mergeCell ref="C31:G31"/>
    <mergeCell ref="H31:J31"/>
    <mergeCell ref="C32:G32"/>
    <mergeCell ref="H32:J32"/>
    <mergeCell ref="C33:I33"/>
    <mergeCell ref="L33:N33"/>
    <mergeCell ref="D28:I28"/>
    <mergeCell ref="L28:N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52:E52"/>
    <mergeCell ref="G52:H52"/>
    <mergeCell ref="I52:J52"/>
    <mergeCell ref="K52:L52"/>
    <mergeCell ref="C53:E53"/>
    <mergeCell ref="G53:H53"/>
    <mergeCell ref="I53:J53"/>
    <mergeCell ref="K53:L53"/>
    <mergeCell ref="C49:E49"/>
    <mergeCell ref="G49:H49"/>
    <mergeCell ref="I49:J49"/>
    <mergeCell ref="K49:L49"/>
    <mergeCell ref="B50:P50"/>
    <mergeCell ref="C51:E51"/>
    <mergeCell ref="G51:H51"/>
    <mergeCell ref="I51:J51"/>
    <mergeCell ref="K51:L51"/>
    <mergeCell ref="C56:E56"/>
    <mergeCell ref="G56:H56"/>
    <mergeCell ref="I56:J56"/>
    <mergeCell ref="K56:L56"/>
    <mergeCell ref="C57:E57"/>
    <mergeCell ref="G57:H57"/>
    <mergeCell ref="I57:J57"/>
    <mergeCell ref="K57:L57"/>
    <mergeCell ref="C54:E54"/>
    <mergeCell ref="G54:H54"/>
    <mergeCell ref="I54:J54"/>
    <mergeCell ref="K54:L54"/>
    <mergeCell ref="C55:E55"/>
    <mergeCell ref="G55:H55"/>
    <mergeCell ref="I55:J55"/>
    <mergeCell ref="K55:L55"/>
    <mergeCell ref="L62:N62"/>
    <mergeCell ref="C63:I63"/>
    <mergeCell ref="L63:N63"/>
    <mergeCell ref="C64:I64"/>
    <mergeCell ref="L64:N64"/>
    <mergeCell ref="C65:I65"/>
    <mergeCell ref="L65:N65"/>
    <mergeCell ref="B58:P58"/>
    <mergeCell ref="C59:I59"/>
    <mergeCell ref="L59:N59"/>
    <mergeCell ref="O59:O64"/>
    <mergeCell ref="P59:P64"/>
    <mergeCell ref="C60:I60"/>
    <mergeCell ref="L60:N60"/>
    <mergeCell ref="C61:I61"/>
    <mergeCell ref="L61:N61"/>
    <mergeCell ref="C62:I62"/>
    <mergeCell ref="C66:J66"/>
    <mergeCell ref="K66:K71"/>
    <mergeCell ref="L66:N71"/>
    <mergeCell ref="O66:O71"/>
    <mergeCell ref="P66:P71"/>
    <mergeCell ref="C67:I67"/>
    <mergeCell ref="C68:I68"/>
    <mergeCell ref="C69:I69"/>
    <mergeCell ref="C70:I70"/>
    <mergeCell ref="C71:F71"/>
    <mergeCell ref="G71:J71"/>
    <mergeCell ref="D72:N72"/>
    <mergeCell ref="D73:E73"/>
    <mergeCell ref="F73:G73"/>
    <mergeCell ref="H73:H81"/>
    <mergeCell ref="I73:N81"/>
    <mergeCell ref="F78:G78"/>
    <mergeCell ref="D79:E79"/>
    <mergeCell ref="F79:G79"/>
    <mergeCell ref="D80:E80"/>
    <mergeCell ref="F80:G80"/>
    <mergeCell ref="D81:E81"/>
    <mergeCell ref="F81:G81"/>
    <mergeCell ref="C82:E82"/>
    <mergeCell ref="F82:N82"/>
    <mergeCell ref="O82:P82"/>
    <mergeCell ref="O73:O81"/>
    <mergeCell ref="P73:P81"/>
    <mergeCell ref="D74:E74"/>
    <mergeCell ref="F74:G74"/>
    <mergeCell ref="D75:E75"/>
    <mergeCell ref="F75:G75"/>
    <mergeCell ref="D76:G76"/>
    <mergeCell ref="D77:E77"/>
    <mergeCell ref="F77:G77"/>
    <mergeCell ref="D78:E78"/>
    <mergeCell ref="B83:P83"/>
    <mergeCell ref="C84:G84"/>
    <mergeCell ref="I84:J84"/>
    <mergeCell ref="K84:N84"/>
    <mergeCell ref="B85:E89"/>
    <mergeCell ref="F85:H85"/>
    <mergeCell ref="I85:J85"/>
    <mergeCell ref="K85:N85"/>
    <mergeCell ref="O85:O89"/>
    <mergeCell ref="P85:P89"/>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93"/>
    <mergeCell ref="B92:F93"/>
    <mergeCell ref="G92:N92"/>
    <mergeCell ref="K93:N93"/>
    <mergeCell ref="C94:J94"/>
    <mergeCell ref="K94:N96"/>
    <mergeCell ref="P94:P137"/>
    <mergeCell ref="C100:J100"/>
    <mergeCell ref="K100:N102"/>
    <mergeCell ref="C101:F101"/>
    <mergeCell ref="C102:F102"/>
    <mergeCell ref="C103:J103"/>
    <mergeCell ref="K103:N105"/>
    <mergeCell ref="C104:F104"/>
    <mergeCell ref="C105:F105"/>
    <mergeCell ref="C95:F95"/>
    <mergeCell ref="C96:F96"/>
    <mergeCell ref="C97:J97"/>
    <mergeCell ref="K97:N99"/>
    <mergeCell ref="C98:F98"/>
    <mergeCell ref="C99:F99"/>
    <mergeCell ref="C112:J112"/>
    <mergeCell ref="K112:N114"/>
    <mergeCell ref="C113:F113"/>
    <mergeCell ref="C114:F114"/>
    <mergeCell ref="C115:J115"/>
    <mergeCell ref="K115:N117"/>
    <mergeCell ref="C116:F116"/>
    <mergeCell ref="C117:F117"/>
    <mergeCell ref="C106:J106"/>
    <mergeCell ref="K106:N108"/>
    <mergeCell ref="C107:F107"/>
    <mergeCell ref="C108:F108"/>
    <mergeCell ref="C109:J109"/>
    <mergeCell ref="K109:N111"/>
    <mergeCell ref="C110:F110"/>
    <mergeCell ref="C111:F111"/>
    <mergeCell ref="C124:J124"/>
    <mergeCell ref="K124:N126"/>
    <mergeCell ref="C125:F125"/>
    <mergeCell ref="C126:F126"/>
    <mergeCell ref="C127:J127"/>
    <mergeCell ref="K127:N129"/>
    <mergeCell ref="C128:F128"/>
    <mergeCell ref="C129:F129"/>
    <mergeCell ref="C118:J118"/>
    <mergeCell ref="K118:N120"/>
    <mergeCell ref="C119:F119"/>
    <mergeCell ref="C120:F120"/>
    <mergeCell ref="C121:J121"/>
    <mergeCell ref="K121:N123"/>
    <mergeCell ref="C122:F122"/>
    <mergeCell ref="C123:F123"/>
    <mergeCell ref="C137:F137"/>
    <mergeCell ref="G137:N137"/>
    <mergeCell ref="B138:P138"/>
    <mergeCell ref="C139:F139"/>
    <mergeCell ref="H139:I139"/>
    <mergeCell ref="J139:N139"/>
    <mergeCell ref="C130:J130"/>
    <mergeCell ref="K130:N132"/>
    <mergeCell ref="C131:F131"/>
    <mergeCell ref="C132:F132"/>
    <mergeCell ref="C133:N133"/>
    <mergeCell ref="C134:D134"/>
    <mergeCell ref="E134:J134"/>
    <mergeCell ref="K134:N136"/>
    <mergeCell ref="C135:F135"/>
    <mergeCell ref="C136:F136"/>
    <mergeCell ref="H143:J143"/>
    <mergeCell ref="C144:G144"/>
    <mergeCell ref="H144:J144"/>
    <mergeCell ref="L144:N144"/>
    <mergeCell ref="C145:G145"/>
    <mergeCell ref="H145:J145"/>
    <mergeCell ref="L145:N146"/>
    <mergeCell ref="B140:P140"/>
    <mergeCell ref="C141:G141"/>
    <mergeCell ref="H141:J141"/>
    <mergeCell ref="K141:K148"/>
    <mergeCell ref="L141:N143"/>
    <mergeCell ref="O141:O144"/>
    <mergeCell ref="P141:P144"/>
    <mergeCell ref="C142:G142"/>
    <mergeCell ref="H142:J142"/>
    <mergeCell ref="C143:G143"/>
    <mergeCell ref="O145:O146"/>
    <mergeCell ref="P145:P146"/>
    <mergeCell ref="C146:G146"/>
    <mergeCell ref="H146:J146"/>
    <mergeCell ref="C147:G147"/>
    <mergeCell ref="H147:J147"/>
    <mergeCell ref="L147:N148"/>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D153:F153"/>
    <mergeCell ref="G153:I153"/>
    <mergeCell ref="J153:L153"/>
    <mergeCell ref="M153:N153"/>
    <mergeCell ref="D154:F154"/>
    <mergeCell ref="G154:I154"/>
    <mergeCell ref="J154:L154"/>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F161"/>
    <mergeCell ref="G161:I161"/>
    <mergeCell ref="J161:L161"/>
    <mergeCell ref="M161:N161"/>
    <mergeCell ref="C162:F162"/>
    <mergeCell ref="G162:I162"/>
    <mergeCell ref="J162:L162"/>
    <mergeCell ref="M162:N162"/>
    <mergeCell ref="C159:F159"/>
    <mergeCell ref="G159:I159"/>
    <mergeCell ref="J159:L159"/>
    <mergeCell ref="M159:N159"/>
    <mergeCell ref="C160:F160"/>
    <mergeCell ref="G160:I160"/>
    <mergeCell ref="J160:L160"/>
    <mergeCell ref="M160:N160"/>
    <mergeCell ref="C165:E165"/>
    <mergeCell ref="H165:I165"/>
    <mergeCell ref="J165:L165"/>
    <mergeCell ref="M165:N165"/>
    <mergeCell ref="B166:N166"/>
    <mergeCell ref="C167:E167"/>
    <mergeCell ref="G167:K167"/>
    <mergeCell ref="L167:N167"/>
    <mergeCell ref="C163:F163"/>
    <mergeCell ref="G163:I163"/>
    <mergeCell ref="J163:L163"/>
    <mergeCell ref="M163:N163"/>
    <mergeCell ref="C164:F164"/>
    <mergeCell ref="G164:I164"/>
    <mergeCell ref="J164:L164"/>
    <mergeCell ref="M164:N164"/>
    <mergeCell ref="L170:N170"/>
    <mergeCell ref="C171:E171"/>
    <mergeCell ref="G171:K171"/>
    <mergeCell ref="L171:N171"/>
    <mergeCell ref="C172:E172"/>
    <mergeCell ref="G172:K172"/>
    <mergeCell ref="L172:N172"/>
    <mergeCell ref="O167:O178"/>
    <mergeCell ref="P167:P178"/>
    <mergeCell ref="C168:E168"/>
    <mergeCell ref="G168:K168"/>
    <mergeCell ref="L168:N168"/>
    <mergeCell ref="C169:E169"/>
    <mergeCell ref="G169:K169"/>
    <mergeCell ref="L169:N169"/>
    <mergeCell ref="C170:E170"/>
    <mergeCell ref="G170:K170"/>
    <mergeCell ref="C175:E175"/>
    <mergeCell ref="G175:K175"/>
    <mergeCell ref="L175:N175"/>
    <mergeCell ref="C176:E176"/>
    <mergeCell ref="G176:K176"/>
    <mergeCell ref="L176:N176"/>
    <mergeCell ref="C173:E173"/>
    <mergeCell ref="G173:K173"/>
    <mergeCell ref="L173:N173"/>
    <mergeCell ref="C174:E174"/>
    <mergeCell ref="G174:K174"/>
    <mergeCell ref="L174:N174"/>
    <mergeCell ref="P179:P190"/>
    <mergeCell ref="C180:E180"/>
    <mergeCell ref="G180:N180"/>
    <mergeCell ref="C181:E181"/>
    <mergeCell ref="G181:N181"/>
    <mergeCell ref="C182:E182"/>
    <mergeCell ref="G182:N182"/>
    <mergeCell ref="C177:E177"/>
    <mergeCell ref="G177:K177"/>
    <mergeCell ref="L177:N177"/>
    <mergeCell ref="C178:E178"/>
    <mergeCell ref="G178:K178"/>
    <mergeCell ref="L178:N178"/>
    <mergeCell ref="C183:E183"/>
    <mergeCell ref="G183:N183"/>
    <mergeCell ref="C184:E184"/>
    <mergeCell ref="G184:N184"/>
    <mergeCell ref="C185:E185"/>
    <mergeCell ref="G185:N185"/>
    <mergeCell ref="C179:E179"/>
    <mergeCell ref="G179:N179"/>
    <mergeCell ref="O179:O190"/>
    <mergeCell ref="C189:E189"/>
    <mergeCell ref="G189:N189"/>
    <mergeCell ref="C190:E190"/>
    <mergeCell ref="G190:N190"/>
    <mergeCell ref="C191:E191"/>
    <mergeCell ref="G191:K191"/>
    <mergeCell ref="L191:N191"/>
    <mergeCell ref="C186:E186"/>
    <mergeCell ref="G186:N186"/>
    <mergeCell ref="C187:E187"/>
    <mergeCell ref="G187:N187"/>
    <mergeCell ref="C188:E188"/>
    <mergeCell ref="G188:N188"/>
    <mergeCell ref="O191:O202"/>
    <mergeCell ref="L201:N201"/>
    <mergeCell ref="C202:E202"/>
    <mergeCell ref="G202:K202"/>
    <mergeCell ref="L202:N202"/>
    <mergeCell ref="C199:E199"/>
    <mergeCell ref="G199:K199"/>
    <mergeCell ref="L199:N199"/>
    <mergeCell ref="P191:P202"/>
    <mergeCell ref="C192:E192"/>
    <mergeCell ref="G192:K192"/>
    <mergeCell ref="L192:N192"/>
    <mergeCell ref="C193:E193"/>
    <mergeCell ref="G193:K193"/>
    <mergeCell ref="L193:N193"/>
    <mergeCell ref="C194:E194"/>
    <mergeCell ref="G194:K194"/>
    <mergeCell ref="C197:E197"/>
    <mergeCell ref="G197:K197"/>
    <mergeCell ref="L197:N197"/>
    <mergeCell ref="C198:E198"/>
    <mergeCell ref="G198:K198"/>
    <mergeCell ref="L198:N198"/>
    <mergeCell ref="L194:N194"/>
    <mergeCell ref="C195:E195"/>
    <mergeCell ref="G195:K195"/>
    <mergeCell ref="L195:N195"/>
    <mergeCell ref="C196:E196"/>
    <mergeCell ref="G196:K196"/>
    <mergeCell ref="L196:N196"/>
    <mergeCell ref="C201:E201"/>
    <mergeCell ref="G201:K201"/>
    <mergeCell ref="C200:E200"/>
    <mergeCell ref="G200:K200"/>
    <mergeCell ref="L200:N200"/>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F226:J226"/>
    <mergeCell ref="C227:G227"/>
    <mergeCell ref="H227:J227"/>
    <mergeCell ref="H221:J221"/>
    <mergeCell ref="G209:N209"/>
    <mergeCell ref="C213:E213"/>
    <mergeCell ref="G213:N213"/>
    <mergeCell ref="C214:E214"/>
    <mergeCell ref="G214:N214"/>
    <mergeCell ref="C215:G215"/>
    <mergeCell ref="H215:J215"/>
    <mergeCell ref="K215:K221"/>
    <mergeCell ref="L215:N221"/>
    <mergeCell ref="H220:J220"/>
    <mergeCell ref="C221:G221"/>
    <mergeCell ref="C222:N222"/>
    <mergeCell ref="O215:O221"/>
    <mergeCell ref="P215:P221"/>
    <mergeCell ref="C216:J216"/>
    <mergeCell ref="D217:G217"/>
    <mergeCell ref="H217:J217"/>
    <mergeCell ref="D218:G218"/>
    <mergeCell ref="H218:J218"/>
    <mergeCell ref="D219:G219"/>
    <mergeCell ref="H219:J219"/>
    <mergeCell ref="D220:G220"/>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P222:P226"/>
    <mergeCell ref="C223:G223"/>
    <mergeCell ref="H223:J223"/>
    <mergeCell ref="K223:K228"/>
    <mergeCell ref="L223:N228"/>
    <mergeCell ref="C224:G224"/>
    <mergeCell ref="H224:J224"/>
    <mergeCell ref="C225:G225"/>
    <mergeCell ref="H225:J225"/>
    <mergeCell ref="C226:E226"/>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N259"/>
    <mergeCell ref="C260:E260"/>
    <mergeCell ref="H260:N260"/>
    <mergeCell ref="C261:E261"/>
    <mergeCell ref="O263:O267"/>
    <mergeCell ref="P263:P267"/>
    <mergeCell ref="C264:E264"/>
    <mergeCell ref="C265:E265"/>
    <mergeCell ref="C266:E266"/>
    <mergeCell ref="C267:E267"/>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N281:N284"/>
    <mergeCell ref="C282:G282"/>
    <mergeCell ref="O282:O284"/>
    <mergeCell ref="P282:P284"/>
    <mergeCell ref="C283:E283"/>
    <mergeCell ref="F283:G283"/>
    <mergeCell ref="C284:G284"/>
    <mergeCell ref="C285:N285"/>
    <mergeCell ref="O285:O300"/>
    <mergeCell ref="P285:P300"/>
    <mergeCell ref="C286:G286"/>
    <mergeCell ref="N286:N288"/>
    <mergeCell ref="C287:F287"/>
    <mergeCell ref="C288:G288"/>
    <mergeCell ref="C289:N289"/>
    <mergeCell ref="C290:G290"/>
    <mergeCell ref="C296:N296"/>
    <mergeCell ref="C297:G297"/>
    <mergeCell ref="N297:N298"/>
    <mergeCell ref="C298:G298"/>
    <mergeCell ref="C299:G299"/>
    <mergeCell ref="C300:G300"/>
    <mergeCell ref="N290:N291"/>
    <mergeCell ref="C291:G291"/>
    <mergeCell ref="C292:G292"/>
    <mergeCell ref="C293:G293"/>
    <mergeCell ref="C294:G294"/>
    <mergeCell ref="C295:G295"/>
    <mergeCell ref="O305:O309"/>
    <mergeCell ref="P305:P309"/>
    <mergeCell ref="C306:G306"/>
    <mergeCell ref="H306:J306"/>
    <mergeCell ref="C307:G307"/>
    <mergeCell ref="H307:J307"/>
    <mergeCell ref="C301:G301"/>
    <mergeCell ref="H301:N301"/>
    <mergeCell ref="C302:G302"/>
    <mergeCell ref="H302:N302"/>
    <mergeCell ref="B303:P303"/>
    <mergeCell ref="C304:G304"/>
    <mergeCell ref="H304:J304"/>
    <mergeCell ref="L304:N304"/>
    <mergeCell ref="C308:G308"/>
    <mergeCell ref="H308:J308"/>
    <mergeCell ref="L308:N308"/>
    <mergeCell ref="C309:G309"/>
    <mergeCell ref="H309:J309"/>
    <mergeCell ref="L309:N309"/>
    <mergeCell ref="C305:G305"/>
    <mergeCell ref="H305:J305"/>
    <mergeCell ref="K305:K307"/>
    <mergeCell ref="L305:N307"/>
    <mergeCell ref="C313:G313"/>
    <mergeCell ref="H313:J313"/>
    <mergeCell ref="C314:G314"/>
    <mergeCell ref="H314:J314"/>
    <mergeCell ref="O314:O315"/>
    <mergeCell ref="P314:P315"/>
    <mergeCell ref="C315:G315"/>
    <mergeCell ref="H315:J315"/>
    <mergeCell ref="C310:G310"/>
    <mergeCell ref="H310:J310"/>
    <mergeCell ref="K310:K315"/>
    <mergeCell ref="L310:N315"/>
    <mergeCell ref="O310:O313"/>
    <mergeCell ref="P310:P313"/>
    <mergeCell ref="C311:G311"/>
    <mergeCell ref="H311:J311"/>
    <mergeCell ref="C312:G312"/>
    <mergeCell ref="H312:J312"/>
    <mergeCell ref="H319:J319"/>
    <mergeCell ref="C320:G320"/>
    <mergeCell ref="H320:J320"/>
    <mergeCell ref="C321:G321"/>
    <mergeCell ref="H321:J321"/>
    <mergeCell ref="K321:K322"/>
    <mergeCell ref="B316:P316"/>
    <mergeCell ref="C317:G317"/>
    <mergeCell ref="H317:J317"/>
    <mergeCell ref="K317:K320"/>
    <mergeCell ref="L317:N320"/>
    <mergeCell ref="O317:O322"/>
    <mergeCell ref="P317:P322"/>
    <mergeCell ref="C318:G318"/>
    <mergeCell ref="H318:J318"/>
    <mergeCell ref="C319:G319"/>
    <mergeCell ref="L321:N322"/>
    <mergeCell ref="C322:G322"/>
    <mergeCell ref="H322:J322"/>
    <mergeCell ref="B323:N323"/>
    <mergeCell ref="C324:N324"/>
    <mergeCell ref="O324:O372"/>
    <mergeCell ref="J328:K328"/>
    <mergeCell ref="C329:G329"/>
    <mergeCell ref="H329:I329"/>
    <mergeCell ref="J329:K329"/>
    <mergeCell ref="P324:P372"/>
    <mergeCell ref="C325:K325"/>
    <mergeCell ref="L325:L372"/>
    <mergeCell ref="M325:N372"/>
    <mergeCell ref="D326:I326"/>
    <mergeCell ref="J326:K326"/>
    <mergeCell ref="D327:I327"/>
    <mergeCell ref="J327:K327"/>
    <mergeCell ref="D328:G328"/>
    <mergeCell ref="H328:I328"/>
    <mergeCell ref="D334:G334"/>
    <mergeCell ref="H334:I334"/>
    <mergeCell ref="J334:K334"/>
    <mergeCell ref="H335:I335"/>
    <mergeCell ref="J335:K335"/>
    <mergeCell ref="D336:I336"/>
    <mergeCell ref="J336:K336"/>
    <mergeCell ref="D330:I330"/>
    <mergeCell ref="J330:K330"/>
    <mergeCell ref="C331:K331"/>
    <mergeCell ref="D332:I332"/>
    <mergeCell ref="J332:K332"/>
    <mergeCell ref="D333:I333"/>
    <mergeCell ref="J333:K333"/>
    <mergeCell ref="H341:I341"/>
    <mergeCell ref="J341:K341"/>
    <mergeCell ref="D342:I342"/>
    <mergeCell ref="J342:K342"/>
    <mergeCell ref="C343:K343"/>
    <mergeCell ref="D344:I344"/>
    <mergeCell ref="J344:K344"/>
    <mergeCell ref="C337:K337"/>
    <mergeCell ref="D338:I338"/>
    <mergeCell ref="J338:K338"/>
    <mergeCell ref="D339:I339"/>
    <mergeCell ref="J339:K339"/>
    <mergeCell ref="D340:G340"/>
    <mergeCell ref="H340:I340"/>
    <mergeCell ref="J340:K340"/>
    <mergeCell ref="D348:I348"/>
    <mergeCell ref="J348:K348"/>
    <mergeCell ref="C349:K349"/>
    <mergeCell ref="D350:I350"/>
    <mergeCell ref="J350:K350"/>
    <mergeCell ref="D351:I351"/>
    <mergeCell ref="J351:K351"/>
    <mergeCell ref="D345:I345"/>
    <mergeCell ref="J345:K345"/>
    <mergeCell ref="D346:G346"/>
    <mergeCell ref="H346:I346"/>
    <mergeCell ref="J346:K346"/>
    <mergeCell ref="H347:I347"/>
    <mergeCell ref="J347:K347"/>
    <mergeCell ref="C355:K355"/>
    <mergeCell ref="D356:I356"/>
    <mergeCell ref="J356:K356"/>
    <mergeCell ref="D357:I357"/>
    <mergeCell ref="J357:K357"/>
    <mergeCell ref="D358:G358"/>
    <mergeCell ref="H358:I358"/>
    <mergeCell ref="J358:K358"/>
    <mergeCell ref="D352:G352"/>
    <mergeCell ref="H352:I352"/>
    <mergeCell ref="J352:K352"/>
    <mergeCell ref="H353:I353"/>
    <mergeCell ref="J353:K353"/>
    <mergeCell ref="D354:I354"/>
    <mergeCell ref="J354:K354"/>
    <mergeCell ref="D363:I363"/>
    <mergeCell ref="J363:K363"/>
    <mergeCell ref="D364:G364"/>
    <mergeCell ref="H364:I364"/>
    <mergeCell ref="J364:K364"/>
    <mergeCell ref="H365:I365"/>
    <mergeCell ref="J365:K365"/>
    <mergeCell ref="H359:I359"/>
    <mergeCell ref="J359:K359"/>
    <mergeCell ref="D360:I360"/>
    <mergeCell ref="J360:K360"/>
    <mergeCell ref="C361:K361"/>
    <mergeCell ref="D362:I362"/>
    <mergeCell ref="J362:K362"/>
    <mergeCell ref="D370:G370"/>
    <mergeCell ref="H370:I370"/>
    <mergeCell ref="J370:K370"/>
    <mergeCell ref="H371:I371"/>
    <mergeCell ref="J371:K371"/>
    <mergeCell ref="D372:I372"/>
    <mergeCell ref="J372:K372"/>
    <mergeCell ref="D366:I366"/>
    <mergeCell ref="J366:K366"/>
    <mergeCell ref="C367:K367"/>
    <mergeCell ref="D368:I368"/>
    <mergeCell ref="J368:K368"/>
    <mergeCell ref="D369:I369"/>
    <mergeCell ref="J369:K369"/>
    <mergeCell ref="C376:G376"/>
    <mergeCell ref="H376:I376"/>
    <mergeCell ref="J376:J377"/>
    <mergeCell ref="K376:N377"/>
    <mergeCell ref="O376:O377"/>
    <mergeCell ref="P376:P377"/>
    <mergeCell ref="C377:G377"/>
    <mergeCell ref="H377:I377"/>
    <mergeCell ref="C373:G373"/>
    <mergeCell ref="J373:N373"/>
    <mergeCell ref="C374:G374"/>
    <mergeCell ref="J374:N374"/>
    <mergeCell ref="O374:O375"/>
    <mergeCell ref="P374:P375"/>
    <mergeCell ref="C375:G375"/>
    <mergeCell ref="H375:N375"/>
    <mergeCell ref="C378:G378"/>
    <mergeCell ref="H378:N378"/>
    <mergeCell ref="O378:P378"/>
    <mergeCell ref="B379:P379"/>
    <mergeCell ref="C380:G380"/>
    <mergeCell ref="H380:I380"/>
    <mergeCell ref="K380:N380"/>
    <mergeCell ref="O380:P388"/>
    <mergeCell ref="C381:G381"/>
    <mergeCell ref="H381:I381"/>
    <mergeCell ref="C384:G384"/>
    <mergeCell ref="H384:I384"/>
    <mergeCell ref="K384:N384"/>
    <mergeCell ref="C385:G385"/>
    <mergeCell ref="H385:I385"/>
    <mergeCell ref="K385:N385"/>
    <mergeCell ref="K381:N381"/>
    <mergeCell ref="C382:G382"/>
    <mergeCell ref="H382:I382"/>
    <mergeCell ref="J382:J383"/>
    <mergeCell ref="K382:N382"/>
    <mergeCell ref="D383:G383"/>
    <mergeCell ref="H383:I383"/>
    <mergeCell ref="B389:O389"/>
    <mergeCell ref="C386:G386"/>
    <mergeCell ref="H386:I386"/>
    <mergeCell ref="K386:N386"/>
    <mergeCell ref="C387:I387"/>
    <mergeCell ref="J387:J388"/>
    <mergeCell ref="K387:N388"/>
    <mergeCell ref="D388:G388"/>
    <mergeCell ref="H388:I388"/>
  </mergeCells>
  <conditionalFormatting sqref="F73:F75">
    <cfRule type="containsBlanks" dxfId="6185" priority="171">
      <formula>LEN(TRIM(F73))=0</formula>
    </cfRule>
  </conditionalFormatting>
  <conditionalFormatting sqref="F77:F80">
    <cfRule type="containsBlanks" dxfId="6184" priority="170">
      <formula>LEN(TRIM(F77))=0</formula>
    </cfRule>
  </conditionalFormatting>
  <conditionalFormatting sqref="F168:F178">
    <cfRule type="containsBlanks" dxfId="6183" priority="173">
      <formula>LEN(TRIM(F168))=0</formula>
    </cfRule>
  </conditionalFormatting>
  <conditionalFormatting sqref="F180:F190">
    <cfRule type="containsBlanks" dxfId="6182" priority="145">
      <formula>LEN(TRIM(F180))=0</formula>
    </cfRule>
  </conditionalFormatting>
  <conditionalFormatting sqref="F192:F202">
    <cfRule type="containsBlanks" dxfId="6181" priority="144">
      <formula>LEN(TRIM(F192))=0</formula>
    </cfRule>
  </conditionalFormatting>
  <conditionalFormatting sqref="F204:F214">
    <cfRule type="containsBlanks" dxfId="6180" priority="143">
      <formula>LEN(TRIM(F204))=0</formula>
    </cfRule>
  </conditionalFormatting>
  <conditionalFormatting sqref="F257:F258">
    <cfRule type="containsBlanks" dxfId="6179" priority="118">
      <formula>LEN(TRIM(F257))=0</formula>
    </cfRule>
  </conditionalFormatting>
  <conditionalFormatting sqref="F258">
    <cfRule type="expression" dxfId="6178" priority="52">
      <formula>#REF!="Sí"</formula>
    </cfRule>
  </conditionalFormatting>
  <conditionalFormatting sqref="F260:F267">
    <cfRule type="containsBlanks" dxfId="6177" priority="51">
      <formula>LEN(TRIM(F260))=0</formula>
    </cfRule>
  </conditionalFormatting>
  <conditionalFormatting sqref="F264:F267">
    <cfRule type="expression" dxfId="6176" priority="50">
      <formula>$F$263="No"</formula>
    </cfRule>
  </conditionalFormatting>
  <conditionalFormatting sqref="F273:F277">
    <cfRule type="containsBlanks" dxfId="6175" priority="47">
      <formula>LEN(TRIM(F273))=0</formula>
    </cfRule>
  </conditionalFormatting>
  <conditionalFormatting sqref="F250:G250 F251 F252:G252 F253 F254:G254">
    <cfRule type="containsBlanks" dxfId="6174" priority="160">
      <formula>LEN(TRIM(F250))=0</formula>
    </cfRule>
  </conditionalFormatting>
  <conditionalFormatting sqref="F273:G276">
    <cfRule type="expression" dxfId="6173" priority="45">
      <formula>OR($G$271="No",$G$271="Don't know")</formula>
    </cfRule>
  </conditionalFormatting>
  <conditionalFormatting sqref="F273:G277">
    <cfRule type="expression" dxfId="6172" priority="43">
      <formula>OR($G$271="No",$G$271="No sé",$G$271="No aplica (no hay ningún LMIS)")</formula>
    </cfRule>
    <cfRule type="expression" dxfId="6171" priority="46">
      <formula>OR($G$269="No",$G$269="No sé")</formula>
    </cfRule>
  </conditionalFormatting>
  <conditionalFormatting sqref="F277:G277">
    <cfRule type="expression" dxfId="6170" priority="44">
      <formula>OR($G$271="No",$G$271="No sé", $G$271="No aplica (no hay ningún LMIS)")</formula>
    </cfRule>
  </conditionalFormatting>
  <conditionalFormatting sqref="F45:M45">
    <cfRule type="expression" dxfId="6169" priority="76">
      <formula>OR($I$42="No",$I$42="No sé")</formula>
    </cfRule>
    <cfRule type="containsBlanks" dxfId="6168" priority="77">
      <formula>LEN(TRIM(F45))=0</formula>
    </cfRule>
  </conditionalFormatting>
  <conditionalFormatting sqref="F47:M47">
    <cfRule type="expression" dxfId="6167" priority="9">
      <formula>OR($I$42="No",$I$42="No sé")</formula>
    </cfRule>
    <cfRule type="containsBlanks" dxfId="6166" priority="10">
      <formula>LEN(TRIM(F47))=0</formula>
    </cfRule>
  </conditionalFormatting>
  <conditionalFormatting sqref="F52:M56">
    <cfRule type="containsBlanks" dxfId="6165" priority="119">
      <formula>LEN(TRIM(F52))=0</formula>
    </cfRule>
  </conditionalFormatting>
  <conditionalFormatting sqref="F8:N8">
    <cfRule type="containsBlanks" dxfId="6164" priority="188">
      <formula>LEN(TRIM(F8))=0</formula>
    </cfRule>
    <cfRule type="expression" dxfId="6163" priority="190">
      <formula>$N$13="No"</formula>
    </cfRule>
    <cfRule type="expression" dxfId="6162" priority="191">
      <formula>$N$13="Not applicable"</formula>
    </cfRule>
    <cfRule type="expression" dxfId="6161" priority="192">
      <formula>$N$13="Don't know"</formula>
    </cfRule>
  </conditionalFormatting>
  <conditionalFormatting sqref="G139">
    <cfRule type="containsBlanks" dxfId="6160" priority="184">
      <formula>LEN(TRIM(G139))=0</formula>
    </cfRule>
  </conditionalFormatting>
  <conditionalFormatting sqref="G151:G164 J151:J164">
    <cfRule type="containsBlanks" dxfId="6159" priority="69">
      <formula>LEN(TRIM(G151))=0</formula>
    </cfRule>
  </conditionalFormatting>
  <conditionalFormatting sqref="G256">
    <cfRule type="containsBlanks" dxfId="6158" priority="159">
      <formula>LEN(TRIM(G256))=0</formula>
    </cfRule>
  </conditionalFormatting>
  <conditionalFormatting sqref="G269">
    <cfRule type="containsBlanks" dxfId="6157" priority="162">
      <formula>LEN(TRIM(G269))=0</formula>
    </cfRule>
  </conditionalFormatting>
  <conditionalFormatting sqref="G271">
    <cfRule type="expression" dxfId="6156" priority="48">
      <formula>OR($G$269="No",$G$269="No sé")</formula>
    </cfRule>
    <cfRule type="containsBlanks" dxfId="6155" priority="49">
      <formula>LEN(TRIM(G271))=0</formula>
    </cfRule>
  </conditionalFormatting>
  <conditionalFormatting sqref="G38:J39">
    <cfRule type="expression" dxfId="6154" priority="25">
      <formula>OR($J$35="No",$J$35="No sé")</formula>
    </cfRule>
    <cfRule type="containsBlanks" dxfId="6153" priority="186">
      <formula>LEN(TRIM(G38))=0</formula>
    </cfRule>
  </conditionalFormatting>
  <conditionalFormatting sqref="G71:J71">
    <cfRule type="containsBlanks" dxfId="6152" priority="161">
      <formula>LEN(TRIM(G71))=0</formula>
    </cfRule>
  </conditionalFormatting>
  <conditionalFormatting sqref="G98:J99">
    <cfRule type="containsBlanks" dxfId="6151" priority="22">
      <formula>LEN(TRIM(G98))=0</formula>
    </cfRule>
  </conditionalFormatting>
  <conditionalFormatting sqref="G101:J102">
    <cfRule type="containsBlanks" dxfId="6150" priority="20">
      <formula>LEN(TRIM(G101))=0</formula>
    </cfRule>
  </conditionalFormatting>
  <conditionalFormatting sqref="G104:J105">
    <cfRule type="containsBlanks" dxfId="6149" priority="18">
      <formula>LEN(TRIM(G104))=0</formula>
    </cfRule>
  </conditionalFormatting>
  <conditionalFormatting sqref="G107:J108">
    <cfRule type="containsBlanks" dxfId="6148" priority="21">
      <formula>LEN(TRIM(G107))=0</formula>
    </cfRule>
  </conditionalFormatting>
  <conditionalFormatting sqref="G110:J111">
    <cfRule type="containsBlanks" dxfId="6147" priority="19">
      <formula>LEN(TRIM(G110))=0</formula>
    </cfRule>
  </conditionalFormatting>
  <conditionalFormatting sqref="G113:J114">
    <cfRule type="containsBlanks" dxfId="6146" priority="16">
      <formula>LEN(TRIM(G113))=0</formula>
    </cfRule>
  </conditionalFormatting>
  <conditionalFormatting sqref="G116:J117">
    <cfRule type="containsBlanks" dxfId="6145" priority="17">
      <formula>LEN(TRIM(G116))=0</formula>
    </cfRule>
  </conditionalFormatting>
  <conditionalFormatting sqref="G151:L164">
    <cfRule type="expression" dxfId="6144" priority="15">
      <formula>OR($I$94="No",$I$94="No sé")</formula>
    </cfRule>
  </conditionalFormatting>
  <conditionalFormatting sqref="G168:N171 G176:N176">
    <cfRule type="expression" dxfId="6143" priority="65">
      <formula>OR($F168="No",$F168="No sé")</formula>
    </cfRule>
  </conditionalFormatting>
  <conditionalFormatting sqref="G180:N190">
    <cfRule type="expression" dxfId="6142" priority="64">
      <formula>OR($F180="No",$F180="No sé")</formula>
    </cfRule>
  </conditionalFormatting>
  <conditionalFormatting sqref="G204:N214">
    <cfRule type="expression" dxfId="6141" priority="63">
      <formula>OR($F204="No",$F204="No sé")</formula>
    </cfRule>
  </conditionalFormatting>
  <conditionalFormatting sqref="H25:H26">
    <cfRule type="containsBlanks" dxfId="6140" priority="124">
      <formula>LEN(TRIM(H25))=0</formula>
    </cfRule>
  </conditionalFormatting>
  <conditionalFormatting sqref="H29:H32">
    <cfRule type="containsBlanks" dxfId="6139" priority="23">
      <formula>LEN(TRIM(H29))=0</formula>
    </cfRule>
  </conditionalFormatting>
  <conditionalFormatting sqref="H84 G95:J96 G119:J120 G122:J123 G125:J126 G128:J129 G131:J132 O279 O282 O304:O305 O310 O314 O317">
    <cfRule type="containsBlanks" dxfId="6138" priority="189">
      <formula>LEN(TRIM(G84))=0</formula>
    </cfRule>
  </conditionalFormatting>
  <conditionalFormatting sqref="H141">
    <cfRule type="containsBlanks" dxfId="6137" priority="14">
      <formula>LEN(TRIM(H141))=0</formula>
    </cfRule>
  </conditionalFormatting>
  <conditionalFormatting sqref="H141:H144">
    <cfRule type="expression" dxfId="6136" priority="12">
      <formula>#REF!="Don't know"</formula>
    </cfRule>
    <cfRule type="expression" dxfId="6135" priority="13">
      <formula>#REF!="No"</formula>
    </cfRule>
  </conditionalFormatting>
  <conditionalFormatting sqref="H142:H145">
    <cfRule type="containsBlanks" dxfId="6134" priority="73">
      <formula>LEN(TRIM(H142))=0</formula>
    </cfRule>
  </conditionalFormatting>
  <conditionalFormatting sqref="H145">
    <cfRule type="expression" dxfId="6133" priority="177">
      <formula>#REF!="Don't know"</formula>
    </cfRule>
    <cfRule type="expression" dxfId="6132" priority="178">
      <formula>#REF!="No"</formula>
    </cfRule>
  </conditionalFormatting>
  <conditionalFormatting sqref="H147 K141">
    <cfRule type="expression" dxfId="6131" priority="180">
      <formula>#REF!="Don't know"</formula>
    </cfRule>
    <cfRule type="expression" dxfId="6130" priority="181">
      <formula>#REF!="No"</formula>
    </cfRule>
  </conditionalFormatting>
  <conditionalFormatting sqref="H147">
    <cfRule type="containsBlanks" dxfId="6129" priority="179">
      <formula>LEN(TRIM(H147))=0</formula>
    </cfRule>
  </conditionalFormatting>
  <conditionalFormatting sqref="H215">
    <cfRule type="containsBlanks" dxfId="6128" priority="166">
      <formula>LEN(TRIM(H215))=0</formula>
    </cfRule>
    <cfRule type="expression" dxfId="6127" priority="167">
      <formula>#REF!="Don't know"</formula>
    </cfRule>
    <cfRule type="expression" dxfId="6126" priority="168">
      <formula>#REF!="No"</formula>
    </cfRule>
  </conditionalFormatting>
  <conditionalFormatting sqref="H217:H220">
    <cfRule type="containsBlanks" dxfId="6125" priority="60">
      <formula>LEN(TRIM(H217))=0</formula>
    </cfRule>
    <cfRule type="expression" dxfId="6124" priority="61">
      <formula>$H$148="Don't know"</formula>
    </cfRule>
    <cfRule type="expression" dxfId="6123" priority="62">
      <formula>$H$148="no"</formula>
    </cfRule>
  </conditionalFormatting>
  <conditionalFormatting sqref="H223:H225">
    <cfRule type="containsBlanks" dxfId="6122" priority="58">
      <formula>LEN(TRIM(H223))=0</formula>
    </cfRule>
  </conditionalFormatting>
  <conditionalFormatting sqref="H227">
    <cfRule type="containsBlanks" dxfId="6121" priority="56">
      <formula>LEN(TRIM(H227))=0</formula>
    </cfRule>
  </conditionalFormatting>
  <conditionalFormatting sqref="H230">
    <cfRule type="containsBlanks" dxfId="6120" priority="55">
      <formula>LEN(TRIM(H230))=0</formula>
    </cfRule>
  </conditionalFormatting>
  <conditionalFormatting sqref="H304:H306">
    <cfRule type="containsBlanks" dxfId="6119" priority="32">
      <formula>LEN(TRIM(H304))=0</formula>
    </cfRule>
  </conditionalFormatting>
  <conditionalFormatting sqref="H308:H315">
    <cfRule type="containsBlanks" dxfId="6118" priority="41">
      <formula>LEN(TRIM(H308))=0</formula>
    </cfRule>
  </conditionalFormatting>
  <conditionalFormatting sqref="H317:H318">
    <cfRule type="containsBlanks" dxfId="6117" priority="142">
      <formula>LEN(TRIM(H317))=0</formula>
    </cfRule>
  </conditionalFormatting>
  <conditionalFormatting sqref="H320">
    <cfRule type="containsBlanks" dxfId="6116" priority="141">
      <formula>LEN(TRIM(H320))=0</formula>
    </cfRule>
  </conditionalFormatting>
  <conditionalFormatting sqref="H373:H374">
    <cfRule type="containsBlanks" dxfId="6115" priority="154">
      <formula>LEN(TRIM(H373))=0</formula>
    </cfRule>
  </conditionalFormatting>
  <conditionalFormatting sqref="H377 H376:I376">
    <cfRule type="containsBlanks" dxfId="6114" priority="164">
      <formula>LEN(TRIM(H376))=0</formula>
    </cfRule>
  </conditionalFormatting>
  <conditionalFormatting sqref="H380:H386">
    <cfRule type="containsBlanks" dxfId="6113" priority="34">
      <formula>LEN(TRIM(H380))=0</formula>
    </cfRule>
    <cfRule type="containsBlanks" priority="35">
      <formula>LEN(TRIM(H380))=0</formula>
    </cfRule>
  </conditionalFormatting>
  <conditionalFormatting sqref="H388">
    <cfRule type="containsBlanks" dxfId="6112" priority="120">
      <formula>LEN(TRIM(H388))=0</formula>
    </cfRule>
    <cfRule type="containsBlanks" priority="121">
      <formula>LEN(TRIM(H388))=0</formula>
    </cfRule>
  </conditionalFormatting>
  <conditionalFormatting sqref="H281:I284">
    <cfRule type="containsBlanks" dxfId="6111" priority="42">
      <formula>LEN(TRIM(H281))=0</formula>
    </cfRule>
  </conditionalFormatting>
  <conditionalFormatting sqref="H286:I288">
    <cfRule type="containsBlanks" dxfId="6110" priority="8">
      <formula>LEN(TRIM(H286))=0</formula>
    </cfRule>
  </conditionalFormatting>
  <conditionalFormatting sqref="H290:I295">
    <cfRule type="containsBlanks" dxfId="6109" priority="2">
      <formula>LEN(TRIM(H290))=0</formula>
    </cfRule>
  </conditionalFormatting>
  <conditionalFormatting sqref="H297:I299">
    <cfRule type="containsBlanks" dxfId="6108" priority="3">
      <formula>LEN(TRIM(H297))=0</formula>
    </cfRule>
  </conditionalFormatting>
  <conditionalFormatting sqref="H376:I376 H377">
    <cfRule type="containsBlanks" priority="165">
      <formula>LEN(TRIM(H376))=0</formula>
    </cfRule>
  </conditionalFormatting>
  <conditionalFormatting sqref="H377:I377">
    <cfRule type="expression" dxfId="6107" priority="26">
      <formula>OR($H$376="No hay plan de PSE iniciado/desarrollado",$H$376="Sí hay un plan de PSE pero sin componentes de FP/RH",$H$376="No sé")</formula>
    </cfRule>
  </conditionalFormatting>
  <conditionalFormatting sqref="H381:I381">
    <cfRule type="expression" dxfId="6106" priority="33">
      <formula>OR($H$380="No",$H$380="No sé")</formula>
    </cfRule>
  </conditionalFormatting>
  <conditionalFormatting sqref="H141:J141">
    <cfRule type="expression" dxfId="6105" priority="11">
      <formula>OR($G$111="No",$G$111="No sé")</formula>
    </cfRule>
  </conditionalFormatting>
  <conditionalFormatting sqref="H142:J144">
    <cfRule type="expression" dxfId="6104" priority="72">
      <formula>OR($G$139="No",$G$139="No sé")</formula>
    </cfRule>
  </conditionalFormatting>
  <conditionalFormatting sqref="H146:J146">
    <cfRule type="expression" dxfId="6103" priority="71">
      <formula>OR($H$145="No",$H$145="No sé")</formula>
    </cfRule>
  </conditionalFormatting>
  <conditionalFormatting sqref="H148:J148">
    <cfRule type="expression" dxfId="6102" priority="70">
      <formula>OR($H$147="No",$H$147="No sé")</formula>
    </cfRule>
  </conditionalFormatting>
  <conditionalFormatting sqref="H217:J220">
    <cfRule type="expression" dxfId="6101" priority="59">
      <formula>OR($H$215="No",$H$215="No sé")</formula>
    </cfRule>
  </conditionalFormatting>
  <conditionalFormatting sqref="H225:J225">
    <cfRule type="expression" dxfId="6100" priority="57">
      <formula>AND($H$223="No",$H$224="No")</formula>
    </cfRule>
  </conditionalFormatting>
  <conditionalFormatting sqref="H230:J231">
    <cfRule type="expression" dxfId="6099" priority="1">
      <formula>OR($H$230="No","Don't know")</formula>
    </cfRule>
    <cfRule type="expression" dxfId="6098" priority="54">
      <formula>AND($H$223="No",$H$224="No")</formula>
    </cfRule>
  </conditionalFormatting>
  <conditionalFormatting sqref="H306:J306">
    <cfRule type="expression" dxfId="6097" priority="30">
      <formula>OR($H$305="No",$H$305="No sé")</formula>
    </cfRule>
  </conditionalFormatting>
  <conditionalFormatting sqref="H307:J307">
    <cfRule type="expression" dxfId="6096" priority="31">
      <formula>OR($H$306="No",$H$306="No sé",$H$305="No",$H$305="No sé")</formula>
    </cfRule>
  </conditionalFormatting>
  <conditionalFormatting sqref="H315:J315">
    <cfRule type="expression" dxfId="6095" priority="40">
      <formula>OR($H$314="No",$H$314="No sé")</formula>
    </cfRule>
  </conditionalFormatting>
  <conditionalFormatting sqref="H319:J319">
    <cfRule type="expression" dxfId="6094" priority="38">
      <formula>OR($H$318="No",$H$318="No sé")</formula>
    </cfRule>
    <cfRule type="containsBlanks" dxfId="6093" priority="39">
      <formula>LEN(TRIM(H319))=0</formula>
    </cfRule>
  </conditionalFormatting>
  <conditionalFormatting sqref="H321:J321">
    <cfRule type="expression" dxfId="6092" priority="37">
      <formula>OR($H$320="No",$H$320="No sé",$H$320="No aplica")</formula>
    </cfRule>
  </conditionalFormatting>
  <conditionalFormatting sqref="H322:J322">
    <cfRule type="expression" dxfId="6091" priority="28">
      <formula>$H$320="Sí"</formula>
    </cfRule>
    <cfRule type="containsBlanks" dxfId="6090" priority="29">
      <formula>LEN(TRIM(H322))=0</formula>
    </cfRule>
  </conditionalFormatting>
  <conditionalFormatting sqref="H375:N375">
    <cfRule type="expression" dxfId="6089" priority="27">
      <formula>OR($H$374="No",$H$374="No sé")</formula>
    </cfRule>
  </conditionalFormatting>
  <conditionalFormatting sqref="I6">
    <cfRule type="expression" dxfId="6088" priority="108">
      <formula>$N$13="No"</formula>
    </cfRule>
    <cfRule type="expression" dxfId="6087" priority="109">
      <formula>$N$13="Not applicable"</formula>
    </cfRule>
    <cfRule type="expression" dxfId="6086" priority="110">
      <formula>$N$13="Don't know"</formula>
    </cfRule>
    <cfRule type="containsBlanks" dxfId="6085" priority="111">
      <formula>LEN(TRIM(I6))=0</formula>
    </cfRule>
  </conditionalFormatting>
  <conditionalFormatting sqref="I10:I16 I18">
    <cfRule type="containsBlanks" dxfId="6084" priority="112">
      <formula>LEN(TRIM(I10))=0</formula>
    </cfRule>
  </conditionalFormatting>
  <conditionalFormatting sqref="I10:I17">
    <cfRule type="containsBlanks" dxfId="6083" priority="92">
      <formula>LEN(TRIM(I10))=0</formula>
    </cfRule>
  </conditionalFormatting>
  <conditionalFormatting sqref="I10:I18">
    <cfRule type="expression" dxfId="6082" priority="87">
      <formula>$I$6="No"</formula>
    </cfRule>
  </conditionalFormatting>
  <conditionalFormatting sqref="I10:I23">
    <cfRule type="expression" dxfId="6081" priority="81">
      <formula>OR($I$6="No",$I$6="Don't know")</formula>
    </cfRule>
  </conditionalFormatting>
  <conditionalFormatting sqref="I17">
    <cfRule type="containsBlanks" dxfId="6080" priority="88">
      <formula>LEN(TRIM(I17))=0</formula>
    </cfRule>
    <cfRule type="expression" dxfId="6079" priority="89">
      <formula>$N$13="No"</formula>
    </cfRule>
    <cfRule type="expression" dxfId="6078" priority="90">
      <formula>$N$13="Not applicable"</formula>
    </cfRule>
    <cfRule type="expression" dxfId="6077" priority="91">
      <formula>$N$13="Don't know"</formula>
    </cfRule>
  </conditionalFormatting>
  <conditionalFormatting sqref="I18 I10:I16">
    <cfRule type="expression" dxfId="6076" priority="105">
      <formula>$N$13="No"</formula>
    </cfRule>
    <cfRule type="expression" dxfId="6075" priority="106">
      <formula>$N$13="Not applicable"</formula>
    </cfRule>
    <cfRule type="expression" dxfId="6074" priority="107">
      <formula>$N$13="Don't know"</formula>
    </cfRule>
  </conditionalFormatting>
  <conditionalFormatting sqref="I18">
    <cfRule type="expression" dxfId="6073" priority="103">
      <formula>OR($I$6="No",$I$6="Don't know")</formula>
    </cfRule>
    <cfRule type="containsBlanks" dxfId="6072" priority="104">
      <formula>LEN(TRIM(I18))=0</formula>
    </cfRule>
  </conditionalFormatting>
  <conditionalFormatting sqref="I19:I23">
    <cfRule type="expression" dxfId="6071" priority="80">
      <formula>$I$6="No"</formula>
    </cfRule>
    <cfRule type="containsBlanks" dxfId="6070" priority="82">
      <formula>LEN(TRIM(I19))=0</formula>
    </cfRule>
    <cfRule type="expression" dxfId="6069" priority="83">
      <formula>$N$13="No"</formula>
    </cfRule>
    <cfRule type="expression" dxfId="6068" priority="84">
      <formula>$N$13="Not applicable"</formula>
    </cfRule>
    <cfRule type="expression" dxfId="6067" priority="85">
      <formula>$N$13="Don't know"</formula>
    </cfRule>
    <cfRule type="containsBlanks" dxfId="6066" priority="86">
      <formula>LEN(TRIM(I19))=0</formula>
    </cfRule>
  </conditionalFormatting>
  <conditionalFormatting sqref="I23">
    <cfRule type="expression" dxfId="6065" priority="79">
      <formula>OR($I$22="No", $I$22="No sé")</formula>
    </cfRule>
  </conditionalFormatting>
  <conditionalFormatting sqref="I42">
    <cfRule type="containsBlanks" dxfId="6064" priority="174">
      <formula>LEN(TRIM(I42))=0</formula>
    </cfRule>
  </conditionalFormatting>
  <conditionalFormatting sqref="J25:J28">
    <cfRule type="containsBlanks" dxfId="6063" priority="123">
      <formula>LEN(TRIM(J25))=0</formula>
    </cfRule>
  </conditionalFormatting>
  <conditionalFormatting sqref="J33">
    <cfRule type="containsBlanks" dxfId="6062" priority="183">
      <formula>LEN(TRIM(J33))=0</formula>
    </cfRule>
  </conditionalFormatting>
  <conditionalFormatting sqref="J35">
    <cfRule type="containsBlanks" dxfId="6061" priority="182">
      <formula>LEN(TRIM(J35))=0</formula>
    </cfRule>
  </conditionalFormatting>
  <conditionalFormatting sqref="J67:J70">
    <cfRule type="expression" dxfId="6060" priority="146">
      <formula>$N$13="No"</formula>
    </cfRule>
    <cfRule type="expression" dxfId="6059" priority="147">
      <formula>$N$13="Not applicable"</formula>
    </cfRule>
    <cfRule type="expression" dxfId="6058" priority="148">
      <formula>$N$13="Don't know"</formula>
    </cfRule>
    <cfRule type="containsBlanks" dxfId="6057" priority="149">
      <formula>LEN(TRIM(J67))=0</formula>
    </cfRule>
  </conditionalFormatting>
  <conditionalFormatting sqref="J326:J327">
    <cfRule type="containsBlanks" dxfId="6056" priority="157">
      <formula>LEN(TRIM(J326))=0</formula>
    </cfRule>
  </conditionalFormatting>
  <conditionalFormatting sqref="J330">
    <cfRule type="containsBlanks" dxfId="6055" priority="156">
      <formula>LEN(TRIM(J330))=0</formula>
    </cfRule>
  </conditionalFormatting>
  <conditionalFormatting sqref="J332:J333">
    <cfRule type="containsBlanks" dxfId="6054" priority="132">
      <formula>LEN(TRIM(J332))=0</formula>
    </cfRule>
  </conditionalFormatting>
  <conditionalFormatting sqref="J336">
    <cfRule type="containsBlanks" dxfId="6053" priority="139">
      <formula>LEN(TRIM(J336))=0</formula>
    </cfRule>
  </conditionalFormatting>
  <conditionalFormatting sqref="J338:J339">
    <cfRule type="containsBlanks" dxfId="6052" priority="140">
      <formula>LEN(TRIM(J338))=0</formula>
    </cfRule>
  </conditionalFormatting>
  <conditionalFormatting sqref="J342">
    <cfRule type="containsBlanks" dxfId="6051" priority="138">
      <formula>LEN(TRIM(J342))=0</formula>
    </cfRule>
  </conditionalFormatting>
  <conditionalFormatting sqref="J344:J345">
    <cfRule type="containsBlanks" dxfId="6050" priority="131">
      <formula>LEN(TRIM(J344))=0</formula>
    </cfRule>
  </conditionalFormatting>
  <conditionalFormatting sqref="J348">
    <cfRule type="containsBlanks" dxfId="6049" priority="137">
      <formula>LEN(TRIM(J348))=0</formula>
    </cfRule>
  </conditionalFormatting>
  <conditionalFormatting sqref="J350:J351">
    <cfRule type="containsBlanks" dxfId="6048" priority="130">
      <formula>LEN(TRIM(J350))=0</formula>
    </cfRule>
  </conditionalFormatting>
  <conditionalFormatting sqref="J354">
    <cfRule type="containsBlanks" dxfId="6047" priority="136">
      <formula>LEN(TRIM(J354))=0</formula>
    </cfRule>
  </conditionalFormatting>
  <conditionalFormatting sqref="J356:J357">
    <cfRule type="containsBlanks" dxfId="6046" priority="129">
      <formula>LEN(TRIM(J356))=0</formula>
    </cfRule>
  </conditionalFormatting>
  <conditionalFormatting sqref="J360">
    <cfRule type="containsBlanks" dxfId="6045" priority="135">
      <formula>LEN(TRIM(J360))=0</formula>
    </cfRule>
  </conditionalFormatting>
  <conditionalFormatting sqref="J362:J363">
    <cfRule type="containsBlanks" dxfId="6044" priority="128">
      <formula>LEN(TRIM(J362))=0</formula>
    </cfRule>
  </conditionalFormatting>
  <conditionalFormatting sqref="J366">
    <cfRule type="containsBlanks" dxfId="6043" priority="134">
      <formula>LEN(TRIM(J366))=0</formula>
    </cfRule>
  </conditionalFormatting>
  <conditionalFormatting sqref="J368:J369">
    <cfRule type="containsBlanks" dxfId="6042" priority="127">
      <formula>LEN(TRIM(J368))=0</formula>
    </cfRule>
  </conditionalFormatting>
  <conditionalFormatting sqref="J372">
    <cfRule type="containsBlanks" dxfId="6041" priority="133">
      <formula>LEN(TRIM(J372))=0</formula>
    </cfRule>
  </conditionalFormatting>
  <conditionalFormatting sqref="J373:N373">
    <cfRule type="expression" dxfId="6040" priority="36">
      <formula>OR($H$373="No",$H$373="No sé")</formula>
    </cfRule>
  </conditionalFormatting>
  <conditionalFormatting sqref="K141 K223 K233:K245 F248">
    <cfRule type="containsBlanks" dxfId="6039" priority="185">
      <formula>LEN(TRIM(F141))=0</formula>
    </cfRule>
  </conditionalFormatting>
  <conditionalFormatting sqref="K247">
    <cfRule type="containsBlanks" dxfId="6038" priority="176">
      <formula>LEN(TRIM(K247))=0</formula>
    </cfRule>
  </conditionalFormatting>
  <conditionalFormatting sqref="K281:L284">
    <cfRule type="containsBlanks" dxfId="6037" priority="7">
      <formula>LEN(TRIM(K281))=0</formula>
    </cfRule>
  </conditionalFormatting>
  <conditionalFormatting sqref="K286:L288">
    <cfRule type="containsBlanks" dxfId="6036" priority="6">
      <formula>LEN(TRIM(K286))=0</formula>
    </cfRule>
  </conditionalFormatting>
  <conditionalFormatting sqref="K290:L295">
    <cfRule type="containsBlanks" dxfId="6035" priority="5">
      <formula>LEN(TRIM(K290))=0</formula>
    </cfRule>
  </conditionalFormatting>
  <conditionalFormatting sqref="K297:L299">
    <cfRule type="containsBlanks" dxfId="6034" priority="4">
      <formula>LEN(TRIM(K297))=0</formula>
    </cfRule>
  </conditionalFormatting>
  <conditionalFormatting sqref="K19:N23">
    <cfRule type="containsBlanks" dxfId="6033" priority="153">
      <formula>LEN(TRIM(K19))=0</formula>
    </cfRule>
  </conditionalFormatting>
  <conditionalFormatting sqref="L10:L18">
    <cfRule type="expression" dxfId="6032" priority="126">
      <formula>IF($F$10,"No")</formula>
    </cfRule>
  </conditionalFormatting>
  <conditionalFormatting sqref="L168:L171 L176">
    <cfRule type="containsBlanks" dxfId="6031" priority="66">
      <formula>LEN(TRIM(L168))=0</formula>
    </cfRule>
    <cfRule type="expression" dxfId="6030" priority="67">
      <formula>$F$225="Don't know"</formula>
    </cfRule>
    <cfRule type="expression" dxfId="6029" priority="68">
      <formula>$F$225="No"</formula>
    </cfRule>
  </conditionalFormatting>
  <conditionalFormatting sqref="L10:N10">
    <cfRule type="expression" dxfId="6028" priority="102">
      <formula>OR($I$10="No",$I$10="No sé",$I$10="No aplica")</formula>
    </cfRule>
  </conditionalFormatting>
  <conditionalFormatting sqref="L10:N18 I10:I23">
    <cfRule type="expression" dxfId="6027" priority="78">
      <formula>OR($I$6="No",$I$6="No sé")</formula>
    </cfRule>
  </conditionalFormatting>
  <conditionalFormatting sqref="L10:N18">
    <cfRule type="expression" dxfId="6026" priority="93">
      <formula>OR($I$6="No",$I$6="Don't know")</formula>
    </cfRule>
  </conditionalFormatting>
  <conditionalFormatting sqref="L11:N11">
    <cfRule type="expression" dxfId="6025" priority="101">
      <formula>OR($I$11="No",$I$11="No sé",$I$11="Not aplica")</formula>
    </cfRule>
  </conditionalFormatting>
  <conditionalFormatting sqref="L12:N12">
    <cfRule type="expression" dxfId="6024" priority="100">
      <formula>OR($I$12="No",$I$12="No sé",$I$12="No aplica")</formula>
    </cfRule>
  </conditionalFormatting>
  <conditionalFormatting sqref="L13:N13">
    <cfRule type="expression" dxfId="6023" priority="99">
      <formula>OR($I$13="No",$I$13="No sé",$I$13="No aplica")</formula>
    </cfRule>
  </conditionalFormatting>
  <conditionalFormatting sqref="L14:N14">
    <cfRule type="expression" dxfId="6022" priority="98">
      <formula>OR($I$14="No",$I$14="No sé",$I$14="No aplica")</formula>
    </cfRule>
  </conditionalFormatting>
  <conditionalFormatting sqref="L15:N15">
    <cfRule type="expression" dxfId="6021" priority="97">
      <formula>OR($I$15="No",$I$15="No sé",$I$15="No aplica")</formula>
    </cfRule>
  </conditionalFormatting>
  <conditionalFormatting sqref="L16:N16">
    <cfRule type="expression" dxfId="6020" priority="96">
      <formula>OR($I$16="No",$I$16="No sé",$I$16="No aplica")</formula>
    </cfRule>
  </conditionalFormatting>
  <conditionalFormatting sqref="L17:N17">
    <cfRule type="expression" dxfId="6019" priority="94">
      <formula>OR($I$17="ninguno de los dos",$I$17="No sé",$I$17="No aplica")</formula>
    </cfRule>
  </conditionalFormatting>
  <conditionalFormatting sqref="L18:N18">
    <cfRule type="expression" dxfId="6018" priority="95">
      <formula>OR($I$18="No",$I$18="No sé",$I$18="No aplica")</formula>
    </cfRule>
  </conditionalFormatting>
  <conditionalFormatting sqref="O6:O7">
    <cfRule type="containsBlanks" dxfId="6017" priority="125">
      <formula>LEN(TRIM(O6))=0</formula>
    </cfRule>
  </conditionalFormatting>
  <conditionalFormatting sqref="O19:O21 O25:O27 O33 O35 O66:O70 O84 O91 O139 O145 O150:O165 O222 O230:O232 O263">
    <cfRule type="containsBlanks" dxfId="6016" priority="187">
      <formula>LEN(TRIM(O19))=0</formula>
    </cfRule>
  </conditionalFormatting>
  <conditionalFormatting sqref="O42">
    <cfRule type="containsBlanks" dxfId="6015" priority="117">
      <formula>LEN(TRIM(O42))=0</formula>
    </cfRule>
  </conditionalFormatting>
  <conditionalFormatting sqref="O44:O49">
    <cfRule type="containsBlanks" dxfId="6014" priority="151">
      <formula>LEN(TRIM(O44))=0</formula>
    </cfRule>
  </conditionalFormatting>
  <conditionalFormatting sqref="O52:O56">
    <cfRule type="containsBlanks" dxfId="6013" priority="116">
      <formula>LEN(TRIM(O52))=0</formula>
    </cfRule>
  </conditionalFormatting>
  <conditionalFormatting sqref="O73">
    <cfRule type="containsBlanks" dxfId="6012" priority="152">
      <formula>LEN(TRIM(O73))=0</formula>
    </cfRule>
  </conditionalFormatting>
  <conditionalFormatting sqref="O147">
    <cfRule type="containsBlanks" dxfId="6011" priority="115">
      <formula>LEN(TRIM(O147))=0</formula>
    </cfRule>
  </conditionalFormatting>
  <conditionalFormatting sqref="O167">
    <cfRule type="containsBlanks" dxfId="6010" priority="163">
      <formula>LEN(TRIM(O167))=0</formula>
    </cfRule>
  </conditionalFormatting>
  <conditionalFormatting sqref="O179">
    <cfRule type="containsBlanks" dxfId="6009" priority="172">
      <formula>LEN(TRIM(O179))=0</formula>
    </cfRule>
  </conditionalFormatting>
  <conditionalFormatting sqref="O191">
    <cfRule type="containsBlanks" dxfId="6008" priority="114">
      <formula>LEN(TRIM(O191))=0</formula>
    </cfRule>
  </conditionalFormatting>
  <conditionalFormatting sqref="O203">
    <cfRule type="containsBlanks" dxfId="6007" priority="113">
      <formula>LEN(TRIM(O203))=0</formula>
    </cfRule>
  </conditionalFormatting>
  <conditionalFormatting sqref="O215">
    <cfRule type="containsBlanks" dxfId="6006" priority="169">
      <formula>LEN(TRIM(O215))=0</formula>
    </cfRule>
  </conditionalFormatting>
  <conditionalFormatting sqref="O227:O228">
    <cfRule type="containsBlanks" dxfId="6005" priority="175">
      <formula>LEN(TRIM(O227))=0</formula>
    </cfRule>
  </conditionalFormatting>
  <conditionalFormatting sqref="O249 O256">
    <cfRule type="containsBlanks" dxfId="6004" priority="158">
      <formula>LEN(TRIM(O249))=0</formula>
    </cfRule>
  </conditionalFormatting>
  <conditionalFormatting sqref="O269:O271">
    <cfRule type="containsBlanks" dxfId="6003" priority="122">
      <formula>LEN(TRIM(O269))=0</formula>
    </cfRule>
  </conditionalFormatting>
  <conditionalFormatting sqref="O324:O374">
    <cfRule type="containsBlanks" dxfId="6002" priority="155">
      <formula>LEN(TRIM(O324))=0</formula>
    </cfRule>
  </conditionalFormatting>
  <conditionalFormatting sqref="O376">
    <cfRule type="containsBlanks" dxfId="6001" priority="150">
      <formula>LEN(TRIM(O376))=0</formula>
    </cfRule>
  </conditionalFormatting>
  <dataValidations count="96">
    <dataValidation type="list" allowBlank="1" showInputMessage="1" showErrorMessage="1" sqref="I17" xr:uid="{68436137-8835-423C-B1E2-02A9F0829174}">
      <formula1>"Ministerio de Finanza, Ministerio de Planificación, ambos ministerios, ninguno de los dos, No sé, No aplica"</formula1>
    </dataValidation>
    <dataValidation type="list" allowBlank="1" showInputMessage="1" showErrorMessage="1" sqref="H376:I376" xr:uid="{857E2905-A559-40F0-8586-2686EB780186}">
      <formula1>"Sí (Plan de PSE con componente de FP/RH),No hay plan de PSE iniciado/desarrollado,Sí hay un plan de PSE pero sin componentes de FP/RH, No sé"</formula1>
    </dataValidation>
    <dataValidation type="list" allowBlank="1" showInputMessage="1" showErrorMessage="1" sqref="H377:I377" xr:uid="{4EF74A7A-2F60-4EC0-9ACF-FEFEA4DF76AD}">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26:K326 J332:K332 J344:K344 J350:K350 J356:K356 J362:K362 J368:K368" xr:uid="{911EA5CB-0A0E-4068-BC24-C2B2C6F37115}">
      <formula1>"Precalificados por la OMS, SRA, Precalificados por la OMS y SRA,No se registraron productos precalificados por la OMS o SRA,No sé"</formula1>
    </dataValidation>
    <dataValidation type="list" allowBlank="1" showInputMessage="1" showErrorMessage="1" sqref="J330:K330 J336:K336 J342:K342 J348:K348 J354:K354 J360:K360 J366:K366 J372:K372" xr:uid="{C24E62DF-F9AE-43E1-A250-11CE02662EFE}">
      <formula1>"0,1,2 o más,No sé"</formula1>
    </dataValidation>
    <dataValidation type="list" allowBlank="1" showInputMessage="1" showErrorMessage="1" sqref="J369:K369 J333:K333 J339:K339 J345:K345 J351:K351 J357:K357 J363:K363 J327:K327" xr:uid="{C6EF49E0-DAE9-437E-A45D-70317FCE7CCD}">
      <formula1>"0,1,2-3,Más de 3,No sé"</formula1>
    </dataValidation>
    <dataValidation type="list" allowBlank="1" showInputMessage="1" showErrorMessage="1" sqref="J338:K338" xr:uid="{98F0EE40-E72A-4603-AC6B-7487AB783A3D}">
      <formula1>"Precalificados por la OMS, SRA, Precalificados por la OMS y SRA,No se registraron productos precalificados por la OMS o SRA,No sé, No aplica"</formula1>
    </dataValidation>
    <dataValidation type="list" allowBlank="1" showInputMessage="1" showErrorMessage="1" sqref="F73:G75 H217:J220 F77:G80" xr:uid="{E78E228B-F81C-45C8-9B0D-2C64476124EF}">
      <formula1>"Sí,No,No sé,No aplica"</formula1>
    </dataValidation>
    <dataValidation type="list" allowBlank="1" showInputMessage="1" showErrorMessage="1" sqref="F52:F56" xr:uid="{A7B49A8B-BDD1-4AE1-B82F-65B188BFAFDB}">
      <formula1>"En especie, En efectivo, No sé, No aplica"</formula1>
    </dataValidation>
    <dataValidation type="list" allowBlank="1" showInputMessage="1" showErrorMessage="1" sqref="H318:J318 H305:J306 H322:J322 H320:J320 H309:J310 I18:I20 F264:F267 F258 H143:J143 J67:J70 L192:N202 I22:I23 H314:J314 L168:N178 F260:F262 I10:I16" xr:uid="{A5E46D68-A909-4DB9-8FB2-5DF8693526DE}">
      <formula1>"Sí, No, No sé, No aplica"</formula1>
    </dataValidation>
    <dataValidation type="list" allowBlank="1" showInputMessage="1" showErrorMessage="1" sqref="H26 J26" xr:uid="{5255E19E-18BC-4D71-8771-D85312B7F196}">
      <formula1>"2017,2018,2019,2020,2021,2022,2023"</formula1>
    </dataValidation>
    <dataValidation type="list" allowBlank="1" showInputMessage="1" showErrorMessage="1" sqref="H311:J311" xr:uid="{BFD9C247-D49B-4087-906F-55E27C4D52E5}">
      <formula1>"Sí; certificación de las normas ISO, Sí; precalificación de la OMS, Sí; certificación de las normas ISO y precalificación de la OMS,Ninguno, No sé, No aplica"</formula1>
    </dataValidation>
    <dataValidation type="list" allowBlank="1" showInputMessage="1" showErrorMessage="1" sqref="F253:G253" xr:uid="{F7B3DF37-D4D8-4905-8514-20850221A7B4}">
      <formula1>"Sí: Amplia promoción/educación por teléfono móvil, Sí: Algo de promoción/educación por teléfono móvil, No, No sé"</formula1>
    </dataValidation>
    <dataValidation type="list" allowBlank="1" showInputMessage="1" showErrorMessage="1" sqref="F251:G251" xr:uid="{B3B33525-6036-4573-91D3-9225C2971462}">
      <formula1>"Sí: Numerosas actividades en medios de comunicación,Sí: Algunas actividades en medios de comunicación,No,No sé"</formula1>
    </dataValidation>
    <dataValidation type="list" allowBlank="1" showInputMessage="1" showErrorMessage="1" sqref="H144:J144" xr:uid="{6FEB8179-9608-418C-9BE5-BFE3D4F28EF8}">
      <formula1>"Sí - alto nivel de implementación, Sí -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68:I70" xr:uid="{531D7EF5-3549-4F7C-A41F-AF9A4D01B02C}">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7:G277" xr:uid="{360DB74C-A3B1-40AD-958B-0E23A75834DE}">
      <formula1>"Todos los sitios se informan electrónicamente, La mayoría de los sitios se informan electrónicamente, Algunos sitios se informan electrónicamente, Pocos sitios se informan electrónicamente, Ningún sitio se informa electrónicamente,  No corresponde"</formula1>
    </dataValidation>
    <dataValidation type="list" allowBlank="1" showInputMessage="1" showErrorMessage="1" sqref="G256" xr:uid="{5EC142D7-0800-446D-8784-AAF9F0522DC1}">
      <formula1>"0 %,1-10 %,11-20 %,21-30 %,31-40 %,41-50 %,51-60 %,61-70 %,71-80 %,81-100 %,No sé,No aplica"</formula1>
    </dataValidation>
    <dataValidation type="list" allowBlank="1" showInputMessage="1" showErrorMessage="1" sqref="F254:G254" xr:uid="{D07128C0-0A10-49AF-909C-F4D20E924C9C}">
      <formula1>"Sí,No,No sé"</formula1>
    </dataValidation>
    <dataValidation type="list" allowBlank="1" showInputMessage="1" showErrorMessage="1" sqref="F252:G252" xr:uid="{9A62B092-996D-4BAF-B7A4-A861EF9F4739}">
      <formula1>"Sí: Numerosas actividades de promoción/educación móvil,Sí: Algunas actividades de promoción/educación móvil,No,No sé"</formula1>
    </dataValidation>
    <dataValidation type="list" allowBlank="1" showInputMessage="1" showErrorMessage="1" sqref="F250:G250" xr:uid="{94EE96E9-85A0-46D1-B5CC-AF471B7ADEAC}">
      <formula1>"Sí: Numerosas actividades de mercadeo social,Sí: Algunas actividades de mercadeo social,No,No sé"</formula1>
    </dataValidation>
    <dataValidation allowBlank="1" showInputMessage="1" showErrorMessage="1" error="Seleccione una opción de la lista desplegable." sqref="K19:N23" xr:uid="{2AB71FEE-A063-44E1-BF86-B170260B3985}"/>
    <dataValidation type="list" allowBlank="1" showInputMessage="1" showErrorMessage="1" sqref="F274:G276" xr:uid="{8471D7DB-35B2-4453-91BC-F7B152D3AF1C}">
      <formula1>"Sí: Se incluyen todas las instalaciones del sector privado, Sí: Se incluyen algunas de las instalaciones del sector privado,Ninguno, No sé, No aplica (no hay un LMIS)"</formula1>
    </dataValidation>
    <dataValidation type="list" allowBlank="1" showInputMessage="1" showErrorMessage="1" sqref="F273:G273" xr:uid="{E532EC74-4BE5-44B1-8339-7D9F1DE82EF4}">
      <formula1>"Sí: Se incluyen todas las instalaciones del sector público, Sí: Se incluyen algunas de las instalaciones del sector público,Ninguno, No sé, No aplica (no hay un LMIS)"</formula1>
    </dataValidation>
    <dataValidation type="list" allowBlank="1" showInputMessage="1" showErrorMessage="1" sqref="H319:J319" xr:uid="{F2728A02-E079-4514-9D69-28BEF839F136}">
      <formula1>"0-25 %,26-50 %,51-75 %,76-100 %, No sé, No aplica"</formula1>
    </dataValidation>
    <dataValidation type="list" allowBlank="1" showInputMessage="1" showErrorMessage="1" sqref="H315:J315" xr:uid="{98A83148-01C7-4C55-9AEE-4DBB72FF18A2}">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7:J317" xr:uid="{D280B141-59BA-4534-A5B6-54B78941C4E2}">
      <formula1>"0,1,2-3,Más de 3, No sé"</formula1>
    </dataValidation>
    <dataValidation type="list" allowBlank="1" showInputMessage="1" showErrorMessage="1" sqref="H308:J308" xr:uid="{42500463-0A4A-4DE9-B2C8-859DAD1A5262}">
      <formula1>"Menos de 6 meses, De 6 meses a menos de 1 año, De 1 año a 18 meses, Más de 18 meses,No sé,No aplica"</formula1>
    </dataValidation>
    <dataValidation type="list" allowBlank="1" showInputMessage="1" showErrorMessage="1" sqref="H312:J313" xr:uid="{31A2B398-21C6-463B-9C2C-28093CCB0DE3}">
      <formula1>"La mayoría fueron examinados, Algunos fueron examinados, Ninguno fue examinado, No sé, No aplica"</formula1>
    </dataValidation>
    <dataValidation type="list" allowBlank="1" showInputMessage="1" showErrorMessage="1" sqref="H165 J165:L165" xr:uid="{A16F72E2-92E4-4937-B16B-5C8439535BE2}">
      <formula1>"Trabajador sanitario comunitario (o equivalente), Enfermero, Auxiliar de enfermería, Partera auxiliar de enfermería, Oficial clínico, Médico, No sabe, No corresponde"</formula1>
    </dataValidation>
    <dataValidation type="list" allowBlank="1" showInputMessage="1" showErrorMessage="1" sqref="H304:J304 H373:H374 J33 I6 I42 H84 G139 H145:J145 H147:J147 F168:F178 F180:F190 F192:F202 F204:F214 H215:J215 K233:K245 F47 F263 G269 H380:I380 G113:J114 J35 F45 G135:J136 G95:J96 G98:J99 G101:J102 G128:J129 G107:J108 G110:J111 G119:J120 G104:J105 G131:J132 G122:J123 G125:J126 G116:J117 H382:I383 H223:J225 H227:J227" xr:uid="{A0A09CFB-6933-45BD-9A21-FA2A78257925}">
      <formula1>"Sí, No, No sé"</formula1>
    </dataValidation>
    <dataValidation type="list" allowBlank="1" showInputMessage="1" showErrorMessage="1" sqref="J25 H25" xr:uid="{8B468AE7-9E5D-426C-8759-AA93DF48AAE3}">
      <formula1>"Enero, Febrero, Marzo, Abril, Mayo, Junio, Julio, Agosto, Septiembre, Octubre, Noviembre, Diciembre"</formula1>
    </dataValidation>
    <dataValidation type="list" allowBlank="1" showInputMessage="1" showErrorMessage="1" error="Seleccione una opción de la lista desplegable." sqref="I21" xr:uid="{C631D281-B44B-41D0-B573-90D3B6C25C8D}">
      <formula1>"0 veces, 1 vez, 2-3 veces, 4 o más veces, No sé, No aplica"</formula1>
    </dataValidation>
    <dataValidation type="list" allowBlank="1" showInputMessage="1" showErrorMessage="1" sqref="H386:I386" xr:uid="{9614CFF8-0E03-4DD0-8982-1E270B3B6667}">
      <formula1>"Alto impacto, Mediano impacto, Bajo impacto, Sin impacto, No sé"</formula1>
    </dataValidation>
    <dataValidation type="list" allowBlank="1" showInputMessage="1" showErrorMessage="1" sqref="H384:I384" xr:uid="{DFD9641C-0360-42B6-AE1C-0922769EF567}">
      <formula1>"No afectó, Redujo la frecuencia de las reuniones, Impidió la capacidad de reunirse, No sé, No aplica (no hay ningún comité)"</formula1>
    </dataValidation>
    <dataValidation type="list" allowBlank="1" showInputMessage="1" showErrorMessage="1" sqref="H31:J31" xr:uid="{4AC56B04-7423-4F19-941C-7974EBC4C56C}">
      <formula1>" Anual, Dos veces al año, Trimestral, Mensual, No sabe, Otros"</formula1>
    </dataValidation>
    <dataValidation type="decimal" allowBlank="1" showInputMessage="1" showErrorMessage="1" error="Introduzca una cantidad numérica solamente." sqref="K52:L56 K45:L45 K47:L47" xr:uid="{0AA66BB2-539F-4EED-A67A-D12BB18350AD}">
      <formula1>0</formula1>
      <formula2>1000000000</formula2>
    </dataValidation>
    <dataValidation type="list" allowBlank="1" showInputMessage="1" showErrorMessage="1" sqref="F257" xr:uid="{D9EA9CF1-9963-4207-8D56-97B1071117DE}">
      <formula1>"Sí, No"</formula1>
    </dataValidation>
    <dataValidation type="list" allowBlank="1" showInputMessage="1" showErrorMessage="1" sqref="G271" xr:uid="{4B3B6C1A-2FCD-4325-A7A7-BCE177876AAB}">
      <formula1>"Sí, No, No sé, No aplica (no hay ningún LMIS) "</formula1>
    </dataValidation>
    <dataValidation type="list" allowBlank="1" showInputMessage="1" showErrorMessage="1" sqref="P7 P270:P271" xr:uid="{D6E11D77-288F-4E93-871B-354B18F0F737}">
      <formula1>#REF!</formula1>
    </dataValidation>
    <dataValidation type="list" allowBlank="1" showInputMessage="1" showErrorMessage="1" sqref="H385:I385" xr:uid="{8CC20F39-39CA-4B52-A8B7-8A363560160F}">
      <formula1>"Toda o la mayor parte de la línea presupuestaria se ha desplazado a la respuesta de COVID, Parte del presupuesto se ha desplazado, Nada del presupuesto se ha desplazado (ningún impacto), No sé, No aplica"</formula1>
    </dataValidation>
    <dataValidation type="list" allowBlank="1" showInputMessage="1" showErrorMessage="1" sqref="M47 M45 M52:M56" xr:uid="{D295A449-A2FA-4F60-BA9F-9474658C80A9}">
      <formula1>"Compra / P.O. fecha, Fecha de envío, Fecha de entrega, Otro, No sé, No aplica"</formula1>
    </dataValidation>
    <dataValidation type="decimal" allowBlank="1" showInputMessage="1" showErrorMessage="1" error="Introduzca aquí sólo el valor numérico (en USD)." sqref="J27" xr:uid="{588C76EC-1965-4991-A471-321D521847C6}">
      <formula1>0</formula1>
      <formula2>100000000</formula2>
    </dataValidation>
    <dataValidation allowBlank="1" showInputMessage="1" showErrorMessage="1" error="Introduzca aquí sólo el valor numérico (en USD)." sqref="G47:H47 G52:H56 G45:H45 G38:H39" xr:uid="{A6C24EAF-22C5-40E5-858C-22F71BEF4DD2}"/>
    <dataValidation type="custom" operator="lessThanOrEqual" allowBlank="1" showInputMessage="1" showErrorMessage="1" error="Este número no puede exceder el número total de observaciones del estado del stock (columna I)." sqref="K293 H281:H284 H297:H299 K297:K299 H286:H288 K282:K284 K286 K288 H290:H295" xr:uid="{7BF59B34-90A6-4D62-B531-B24E83634BA0}">
      <formula1>H281&lt;=I281</formula1>
    </dataValidation>
    <dataValidation type="custom" allowBlank="1" showInputMessage="1" showErrorMessage="1" error="Este número debe ser mayor o igual al número de observaciones desabastecidas (Columna H)." sqref="I297:I299 I281:I284 I286:I288 L282:L284 L286 L288 L293 L297:L299 I290:I295" xr:uid="{8FC0A138-7A6F-458E-AC73-DBAD0CCDA7DE}">
      <formula1>I281&gt;=H281</formula1>
    </dataValidation>
    <dataValidation type="custom" allowBlank="1" showInputMessage="1" showErrorMessage="1" error="Este número debe ser mayor o igual al número total de obviaciones desabastecidas (Columna K)." sqref="L287 L281 L290:L292 L294:L295" xr:uid="{DFF78573-F53E-493D-9C1A-EA36BC820B74}">
      <formula1>L281&gt;=K281</formula1>
    </dataValidation>
    <dataValidation type="custom" allowBlank="1" showInputMessage="1" showErrorMessage="1" error="Este número debe ser menor o igual al número total de SDP que informan (observaciones de stock) (Columna L)." sqref="K287 K281 K290:K292 K294:K295" xr:uid="{3A1D8D2A-8975-420D-9A98-C4E0260B82A7}">
      <formula1>K281&lt;=L281</formula1>
    </dataValidation>
    <dataValidation type="list" allowBlank="1" showInputMessage="1" showErrorMessage="1" sqref="H29:J29" xr:uid="{5E8B9B36-03F8-44C3-B654-AFCD1B1276C2}">
      <formula1>"Gobierno: nivel central, Gobierno: nivel subnacional, Gobierno de los EE. UU. (USG), UNFPA, Otros donantes, Otros, No sé"</formula1>
    </dataValidation>
    <dataValidation type="list" allowBlank="1" showInputMessage="1" showErrorMessage="1" sqref="H388:I388" xr:uid="{D0504D8B-2562-4A59-9FF0-F90BF289E2DA}">
      <formula1>"Mantenido, Escalado, Integrado, Reducido (condensado), Eliminado, No sé, No aplica"</formula1>
    </dataValidation>
    <dataValidation type="list" allowBlank="1" showInputMessage="1" showErrorMessage="1" sqref="G151:L164" xr:uid="{79E225D0-1C06-4ED6-9B05-DD429A50775C}">
      <formula1>"Trabajador sanitario comunitario (o equivalente),Auxiliar de enfermería,Partera auxiliar de enfermería,Enfermero,Farmacéutico, Oficial clínico, Médico, No sé, No aplica"</formula1>
    </dataValidation>
    <dataValidation type="list" allowBlank="1" showInputMessage="1" showErrorMessage="1" sqref="O6:O18" xr:uid="{08A6F3D5-1EE7-4204-BC09-496146515064}">
      <formula1>$B$3:$B$5</formula1>
    </dataValidation>
    <dataValidation type="list" allowBlank="1" showInputMessage="1" showErrorMessage="1" sqref="O19" xr:uid="{38662E94-08FA-4015-BD6A-EE7F62486412}">
      <formula1>$C$3:$C$5</formula1>
    </dataValidation>
    <dataValidation type="list" allowBlank="1" showInputMessage="1" showErrorMessage="1" sqref="O20" xr:uid="{0DDB1943-BE72-4620-9DA3-F5E8CC1E273C}">
      <formula1>$D$3:$D$4</formula1>
    </dataValidation>
    <dataValidation type="list" allowBlank="1" showInputMessage="1" showErrorMessage="1" sqref="O21:O23" xr:uid="{B951AB2D-FBF9-4559-A161-890198B9B72B}">
      <formula1>$E$3:$E$4</formula1>
    </dataValidation>
    <dataValidation type="list" allowBlank="1" showInputMessage="1" showErrorMessage="1" sqref="O25:O26" xr:uid="{2BBE09A3-5FCC-4B66-A89E-A8BC94B4A4DA}">
      <formula1>$F$3:$F$6</formula1>
    </dataValidation>
    <dataValidation type="list" allowBlank="1" showInputMessage="1" showErrorMessage="1" sqref="O31:O32" xr:uid="{4AD25013-CA03-4857-951B-91C33C940CAD}">
      <formula1>$H$3:$H$4</formula1>
    </dataValidation>
    <dataValidation type="list" allowBlank="1" showInputMessage="1" showErrorMessage="1" sqref="O27:O30" xr:uid="{F1CCFF7A-78E6-4BDC-89E3-F956B79983B4}">
      <formula1>$G$3:$G$6</formula1>
    </dataValidation>
    <dataValidation type="list" allowBlank="1" showInputMessage="1" showErrorMessage="1" sqref="O33" xr:uid="{2A19F537-BF67-49E1-9068-C5927A31CD72}">
      <formula1>$I$3:$I$4</formula1>
    </dataValidation>
    <dataValidation type="list" allowBlank="1" showInputMessage="1" showErrorMessage="1" sqref="O35 O42" xr:uid="{61EB0730-C7E7-4D29-8B26-E6DD4E09C696}">
      <formula1>$J$3:$J$7</formula1>
    </dataValidation>
    <dataValidation type="list" allowBlank="1" showInputMessage="1" showErrorMessage="1" sqref="O44:O49" xr:uid="{3F6689A1-AD5F-4387-B904-AAD3BAA7D2FE}">
      <formula1>$K$3:$K$7</formula1>
    </dataValidation>
    <dataValidation type="list" allowBlank="1" showInputMessage="1" showErrorMessage="1" sqref="O52:P52" xr:uid="{41748E3C-49F0-42AD-94AB-1D4BC7E47B98}">
      <formula1>$L$3:$L$4</formula1>
    </dataValidation>
    <dataValidation type="list" allowBlank="1" showInputMessage="1" showErrorMessage="1" sqref="O53:P53" xr:uid="{A2BF9FAD-5D29-432C-A6EF-D587DF03906B}">
      <formula1>$M$3:$M$4</formula1>
    </dataValidation>
    <dataValidation type="list" allowBlank="1" showInputMessage="1" showErrorMessage="1" sqref="O54:P54" xr:uid="{F9D91962-2EE8-4DC5-9A5D-2E16B01E70EF}">
      <formula1>$N$3:$N$4</formula1>
    </dataValidation>
    <dataValidation type="list" allowBlank="1" showInputMessage="1" showErrorMessage="1" sqref="O55:P56" xr:uid="{5A6F3901-A0D5-40BF-8564-A65F97C1828B}">
      <formula1>$O$3:$O$4</formula1>
    </dataValidation>
    <dataValidation type="list" allowBlank="1" showInputMessage="1" showErrorMessage="1" sqref="O73:O81" xr:uid="{4205F66A-DFAA-4133-9DF8-0E4FDA0B2C91}">
      <formula1>$P$3:$P$6</formula1>
    </dataValidation>
    <dataValidation type="list" allowBlank="1" showInputMessage="1" showErrorMessage="1" sqref="O84" xr:uid="{C165B9A5-5927-49F0-84AF-963C2D21DA81}">
      <formula1>$Q$3:$Q$6</formula1>
    </dataValidation>
    <dataValidation type="list" allowBlank="1" showInputMessage="1" showErrorMessage="1" sqref="O139" xr:uid="{260C7549-42F9-4466-BEF9-888467CCC309}">
      <formula1>$S$3:$S$4</formula1>
    </dataValidation>
    <dataValidation type="list" allowBlank="1" showInputMessage="1" showErrorMessage="1" sqref="O145:O148" xr:uid="{5DCD8E56-3B46-45DB-A914-0F5D76AEA119}">
      <formula1>$T$3:$T$8</formula1>
    </dataValidation>
    <dataValidation type="list" allowBlank="1" showInputMessage="1" showErrorMessage="1" sqref="O150:O165" xr:uid="{7E35F0A7-7218-4B10-BD0D-1E8E2B6489B2}">
      <formula1>$U$3:$U$5</formula1>
    </dataValidation>
    <dataValidation type="list" allowBlank="1" showInputMessage="1" showErrorMessage="1" sqref="O167:O178 O191:O202" xr:uid="{428E1D0C-27EF-4237-881C-4510279018D7}">
      <formula1>$V$3:$V$8</formula1>
    </dataValidation>
    <dataValidation type="list" allowBlank="1" showInputMessage="1" showErrorMessage="1" sqref="O179:O190 O203:O214" xr:uid="{0F8FC6C6-0869-4CE5-825A-0A3D396D9B97}">
      <formula1>$W$3:$W$6</formula1>
    </dataValidation>
    <dataValidation type="list" allowBlank="1" showInputMessage="1" showErrorMessage="1" sqref="O215:O221" xr:uid="{51DBF389-DAEF-40E0-88B0-BED620281145}">
      <formula1>$X$3:$X$4</formula1>
    </dataValidation>
    <dataValidation type="list" allowBlank="1" showInputMessage="1" showErrorMessage="1" sqref="O222:O226" xr:uid="{4923D6D2-13C1-4CD9-8355-48E5C70B3893}">
      <formula1>$Y$3:$Y$6</formula1>
    </dataValidation>
    <dataValidation type="list" allowBlank="1" showInputMessage="1" showErrorMessage="1" sqref="O227:O228" xr:uid="{2A79D14C-F2FA-429D-B3BB-CFF749C2E5A4}">
      <formula1>$Z$3:$Z$5</formula1>
    </dataValidation>
    <dataValidation type="list" allowBlank="1" showInputMessage="1" showErrorMessage="1" sqref="O230:O231" xr:uid="{1636F6CA-F5D3-4885-8296-61412E6D4330}">
      <formula1>$AA$3:$AA$4</formula1>
    </dataValidation>
    <dataValidation type="list" allowBlank="1" showInputMessage="1" showErrorMessage="1" sqref="O232:O248" xr:uid="{F7CB19C9-3368-4AC5-B3C0-A6E704F02503}">
      <formula1>$AB$3:$AB$4</formula1>
    </dataValidation>
    <dataValidation type="list" allowBlank="1" showInputMessage="1" showErrorMessage="1" sqref="O249:O255" xr:uid="{1BF62FAE-86AE-426D-AE8A-5F2D11C77BE9}">
      <formula1>$AC$3:$AC$7</formula1>
    </dataValidation>
    <dataValidation type="list" allowBlank="1" showInputMessage="1" showErrorMessage="1" sqref="O256" xr:uid="{AE48A8C3-DB3D-4BB2-8C0B-C87E4263CDBA}">
      <formula1>$AD$3:$AD$5</formula1>
    </dataValidation>
    <dataValidation type="list" allowBlank="1" showInputMessage="1" showErrorMessage="1" sqref="O263:O267" xr:uid="{13C9C156-0EFB-412B-BA76-A5242CBD40EE}">
      <formula1>$AF$3:$AF$4</formula1>
    </dataValidation>
    <dataValidation type="list" allowBlank="1" showInputMessage="1" showErrorMessage="1" sqref="O269:O277" xr:uid="{C7199B97-674E-4E0A-A69D-A609E6D7D51F}">
      <formula1>$AG$3:$AG$4</formula1>
    </dataValidation>
    <dataValidation type="list" allowBlank="1" showInputMessage="1" showErrorMessage="1" sqref="O279" xr:uid="{BA1D4FEE-A49B-448D-92A7-72B1707B31A4}">
      <formula1>$AH$3:$AH$7</formula1>
    </dataValidation>
    <dataValidation type="list" allowBlank="1" showInputMessage="1" showErrorMessage="1" sqref="O282:O284" xr:uid="{3235A645-B658-464F-8D56-C8FEB2B10E37}">
      <formula1>$AI$3:$AI$8</formula1>
    </dataValidation>
    <dataValidation type="list" allowBlank="1" showInputMessage="1" showErrorMessage="1" sqref="O304" xr:uid="{05E51B18-9B25-4288-A851-CB68F320DCDC}">
      <formula1>$AJ$3:$AJ$4</formula1>
    </dataValidation>
    <dataValidation type="list" allowBlank="1" showInputMessage="1" showErrorMessage="1" sqref="O305:O309" xr:uid="{B6A68369-EDA6-4623-8D91-F6CF074F3888}">
      <formula1>$AK$3:$AK$4</formula1>
    </dataValidation>
    <dataValidation type="list" allowBlank="1" showInputMessage="1" showErrorMessage="1" sqref="O310:O313" xr:uid="{C54B5FC6-A025-44F7-BF86-FB8898A0478F}">
      <formula1>$AL$3:$AL$5</formula1>
    </dataValidation>
    <dataValidation type="list" allowBlank="1" showInputMessage="1" showErrorMessage="1" sqref="O314:O315" xr:uid="{B4CF00A9-F681-437E-8A60-56FB68A2A928}">
      <formula1>$AM$3:$AM$4</formula1>
    </dataValidation>
    <dataValidation type="list" allowBlank="1" showInputMessage="1" showErrorMessage="1" sqref="O317:O322" xr:uid="{17626081-16C2-4E26-9F86-C0843CC891B3}">
      <formula1>$AN$3:$AN$5</formula1>
    </dataValidation>
    <dataValidation type="list" allowBlank="1" showInputMessage="1" showErrorMessage="1" sqref="O324:O372" xr:uid="{B26740B3-4EBE-4D49-AF41-A5BD4A5407CA}">
      <formula1>$AO$3:$AO$4</formula1>
    </dataValidation>
    <dataValidation type="list" allowBlank="1" showInputMessage="1" showErrorMessage="1" sqref="O373" xr:uid="{76FE4DDA-06DE-4C36-A443-7FC4C838FE39}">
      <formula1>$AP$3:$AP$4</formula1>
    </dataValidation>
    <dataValidation type="list" allowBlank="1" showInputMessage="1" showErrorMessage="1" sqref="O374:O375" xr:uid="{E7378B89-144D-4BE7-A24E-23C87548528B}">
      <formula1>$AQ$3:$AQ$5</formula1>
    </dataValidation>
    <dataValidation type="list" allowBlank="1" showInputMessage="1" showErrorMessage="1" sqref="O376:O377" xr:uid="{DF065FCF-773F-4E0B-B358-A8C70CCAC579}">
      <formula1>$AR$3:$AR$4</formula1>
    </dataValidation>
    <dataValidation type="list" allowBlank="1" showInputMessage="1" showErrorMessage="1" sqref="O66:O71" xr:uid="{58609204-32ED-487F-88C0-C838ED44511D}">
      <formula1>$P$3:$P$7</formula1>
    </dataValidation>
    <dataValidation type="list" allowBlank="1" showInputMessage="1" showErrorMessage="1" sqref="O91:O137" xr:uid="{005BF66D-5B44-44ED-BB29-DE49F35E9386}">
      <formula1>$R$3:$R$8</formula1>
    </dataValidation>
    <dataValidation type="list" allowBlank="1" showInputMessage="1" showErrorMessage="1" sqref="O257:O262" xr:uid="{F8B4E5FF-5607-4CF2-AA03-AF4AE31C280F}">
      <formula1>$AE$3:$AE$5</formula1>
    </dataValidation>
    <dataValidation type="list" allowBlank="1" showInputMessage="1" showErrorMessage="1" sqref="E3" xr:uid="{17B393A7-D868-47A9-BC46-22BAA78AFFD6}">
      <formula1>$A$3:$A$134</formula1>
    </dataValidation>
  </dataValidations>
  <hyperlinks>
    <hyperlink ref="G3:O3" location="'All Country Summary (2023)'!A1" display="Go to summary page" xr:uid="{A8CD31E1-2286-4982-A8C2-5D3F7A1164D2}"/>
  </hyperlinks>
  <pageMargins left="0.7" right="0.7" top="0.75" bottom="0.75" header="0.3" footer="0.3"/>
  <pageSetup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1E662-7541-4872-B3AB-71743A6CE2F8}">
  <sheetPr>
    <tabColor rgb="FF006600"/>
  </sheetPr>
  <dimension ref="A1:Q394"/>
  <sheetViews>
    <sheetView showGridLines="0" zoomScaleNormal="100" zoomScaleSheetLayoutView="100" workbookViewId="0">
      <selection activeCell="L2" sqref="L2"/>
    </sheetView>
  </sheetViews>
  <sheetFormatPr defaultColWidth="9.140625" defaultRowHeight="14.45"/>
  <cols>
    <col min="1" max="1" width="2.140625" style="172" customWidth="1"/>
    <col min="2" max="2" width="9.140625" style="172"/>
    <col min="3" max="3" width="3.28515625" style="172" customWidth="1"/>
    <col min="4" max="4" width="16.140625" style="172" customWidth="1"/>
    <col min="5" max="5" width="61.42578125" style="172" customWidth="1"/>
    <col min="6" max="6" width="16.5703125" style="172" customWidth="1"/>
    <col min="7" max="7" width="24.42578125" style="172" customWidth="1"/>
    <col min="8" max="8" width="19.42578125" style="172" customWidth="1"/>
    <col min="9" max="9" width="18.7109375" style="172" customWidth="1"/>
    <col min="10" max="10" width="20.7109375" style="172" customWidth="1"/>
    <col min="11" max="11" width="21.5703125" style="172" customWidth="1"/>
    <col min="12" max="12" width="14.85546875" style="172" customWidth="1"/>
    <col min="13" max="13" width="22.5703125" style="172" customWidth="1"/>
    <col min="14" max="14" width="35.85546875" style="172" customWidth="1"/>
    <col min="15" max="15" width="60.28515625" style="172" customWidth="1"/>
    <col min="16" max="16" width="49.28515625" style="172" customWidth="1"/>
    <col min="17" max="16384" width="9.140625" style="172"/>
  </cols>
  <sheetData>
    <row r="1" spans="2:16" ht="62.25" customHeight="1">
      <c r="F1" s="2130" t="s">
        <v>830</v>
      </c>
      <c r="G1" s="2130"/>
      <c r="H1" s="2130"/>
      <c r="I1" s="2130"/>
      <c r="J1" s="2130"/>
      <c r="K1" s="2130"/>
      <c r="L1" s="2130"/>
      <c r="M1" s="2130"/>
      <c r="N1" s="2130"/>
    </row>
    <row r="2" spans="2:16" ht="37.5" customHeight="1">
      <c r="B2" s="408" t="s">
        <v>381</v>
      </c>
      <c r="C2" s="174"/>
      <c r="D2" s="174"/>
      <c r="E2" s="174"/>
      <c r="F2" s="1401"/>
      <c r="G2" s="1401"/>
      <c r="H2" s="169"/>
      <c r="I2" s="169"/>
      <c r="J2" s="169"/>
      <c r="K2" s="170"/>
      <c r="L2" s="170"/>
      <c r="M2" s="170"/>
      <c r="N2" s="171"/>
    </row>
    <row r="3" spans="2:16" ht="26.25" customHeight="1">
      <c r="B3" s="408"/>
      <c r="C3" s="174"/>
      <c r="D3" s="175" t="s">
        <v>382</v>
      </c>
      <c r="E3" s="409" t="s">
        <v>3211</v>
      </c>
      <c r="F3" s="410" t="s">
        <v>383</v>
      </c>
      <c r="G3" s="411"/>
      <c r="H3" s="169"/>
      <c r="I3" s="169"/>
      <c r="J3" s="169"/>
      <c r="K3" s="170"/>
      <c r="L3" s="170"/>
      <c r="M3" s="170"/>
      <c r="N3" s="171"/>
    </row>
    <row r="4" spans="2:16" ht="36" customHeight="1">
      <c r="B4" s="1402" t="s">
        <v>384</v>
      </c>
      <c r="C4" s="1402"/>
      <c r="D4" s="1402"/>
      <c r="E4" s="1402"/>
      <c r="F4" s="1402"/>
      <c r="G4" s="1402"/>
      <c r="H4" s="1402"/>
      <c r="I4" s="1402"/>
      <c r="J4" s="1402"/>
      <c r="K4" s="1402"/>
      <c r="L4" s="1402"/>
      <c r="M4" s="1402"/>
      <c r="N4" s="1402"/>
    </row>
    <row r="5" spans="2:16" ht="23.25" customHeight="1">
      <c r="B5" s="1416" t="s">
        <v>0</v>
      </c>
      <c r="C5" s="1417"/>
      <c r="D5" s="1417"/>
      <c r="E5" s="1417"/>
      <c r="F5" s="1417"/>
      <c r="G5" s="1417"/>
      <c r="H5" s="1417"/>
      <c r="I5" s="1417"/>
      <c r="J5" s="1417"/>
      <c r="K5" s="1417"/>
      <c r="L5" s="1417"/>
      <c r="M5" s="1417"/>
      <c r="N5" s="1417"/>
      <c r="O5" s="1417"/>
      <c r="P5" s="1418"/>
    </row>
    <row r="6" spans="2:16" ht="72" customHeight="1">
      <c r="B6" s="182" t="s">
        <v>390</v>
      </c>
      <c r="C6" s="1419" t="s">
        <v>391</v>
      </c>
      <c r="D6" s="1419"/>
      <c r="E6" s="1419"/>
      <c r="F6" s="1419"/>
      <c r="G6" s="1419"/>
      <c r="H6" s="1420"/>
      <c r="I6" s="183" t="s">
        <v>53</v>
      </c>
      <c r="J6" s="184" t="s">
        <v>392</v>
      </c>
      <c r="K6" s="3213" t="s">
        <v>3212</v>
      </c>
      <c r="L6" s="3214"/>
      <c r="M6" s="3214"/>
      <c r="N6" s="3215"/>
      <c r="O6" s="1424" t="s">
        <v>3213</v>
      </c>
      <c r="P6" s="1424" t="s">
        <v>1268</v>
      </c>
    </row>
    <row r="7" spans="2:16" ht="22.5" customHeight="1">
      <c r="B7" s="1427" t="s">
        <v>393</v>
      </c>
      <c r="C7" s="1428"/>
      <c r="D7" s="1428"/>
      <c r="E7" s="1428"/>
      <c r="F7" s="1428"/>
      <c r="G7" s="1428"/>
      <c r="H7" s="1428"/>
      <c r="I7" s="1428"/>
      <c r="J7" s="1428"/>
      <c r="K7" s="1428"/>
      <c r="L7" s="1428"/>
      <c r="M7" s="1428"/>
      <c r="N7" s="1429"/>
      <c r="O7" s="1425"/>
      <c r="P7" s="1425"/>
    </row>
    <row r="8" spans="2:16" ht="21.75" customHeight="1">
      <c r="B8" s="205" t="s">
        <v>394</v>
      </c>
      <c r="C8" s="1414" t="s">
        <v>395</v>
      </c>
      <c r="D8" s="1414"/>
      <c r="E8" s="1415"/>
      <c r="F8" s="1430" t="s">
        <v>3214</v>
      </c>
      <c r="G8" s="1431"/>
      <c r="H8" s="1431"/>
      <c r="I8" s="1431"/>
      <c r="J8" s="1431"/>
      <c r="K8" s="1431"/>
      <c r="L8" s="1431"/>
      <c r="M8" s="1431"/>
      <c r="N8" s="1431"/>
      <c r="O8" s="1425"/>
      <c r="P8" s="1425"/>
    </row>
    <row r="9" spans="2:16" ht="29.25" customHeight="1">
      <c r="B9" s="191" t="s">
        <v>396</v>
      </c>
      <c r="C9" s="1414" t="s">
        <v>397</v>
      </c>
      <c r="D9" s="1414"/>
      <c r="E9" s="1414"/>
      <c r="F9" s="1414"/>
      <c r="G9" s="1414"/>
      <c r="H9" s="1415"/>
      <c r="I9" s="192" t="s">
        <v>398</v>
      </c>
      <c r="J9" s="193"/>
      <c r="K9" s="193"/>
      <c r="L9" s="193"/>
      <c r="M9" s="193"/>
      <c r="N9" s="194"/>
      <c r="O9" s="1425"/>
      <c r="P9" s="1425"/>
    </row>
    <row r="10" spans="2:16" ht="28.5" customHeight="1">
      <c r="B10" s="195" t="s">
        <v>394</v>
      </c>
      <c r="C10" s="1414" t="s">
        <v>399</v>
      </c>
      <c r="D10" s="1414"/>
      <c r="E10" s="1414"/>
      <c r="F10" s="1414"/>
      <c r="G10" s="1414"/>
      <c r="H10" s="1415"/>
      <c r="I10" s="203" t="s">
        <v>53</v>
      </c>
      <c r="J10" s="1409" t="s">
        <v>400</v>
      </c>
      <c r="K10" s="1410"/>
      <c r="L10" s="1411" t="s">
        <v>3215</v>
      </c>
      <c r="M10" s="1412"/>
      <c r="N10" s="1413"/>
      <c r="O10" s="1425"/>
      <c r="P10" s="1425"/>
    </row>
    <row r="11" spans="2:16" ht="32.25" customHeight="1">
      <c r="B11" s="198" t="s">
        <v>401</v>
      </c>
      <c r="C11" s="1414" t="s">
        <v>402</v>
      </c>
      <c r="D11" s="1414"/>
      <c r="E11" s="1414"/>
      <c r="F11" s="1414"/>
      <c r="G11" s="1414"/>
      <c r="H11" s="1415"/>
      <c r="I11" s="203" t="s">
        <v>53</v>
      </c>
      <c r="J11" s="1409" t="s">
        <v>400</v>
      </c>
      <c r="K11" s="1410"/>
      <c r="L11" s="1411" t="s">
        <v>3216</v>
      </c>
      <c r="M11" s="1412"/>
      <c r="N11" s="1413"/>
      <c r="O11" s="1425"/>
      <c r="P11" s="1425"/>
    </row>
    <row r="12" spans="2:16" ht="28.5" customHeight="1">
      <c r="B12" s="198" t="s">
        <v>403</v>
      </c>
      <c r="C12" s="1414" t="s">
        <v>404</v>
      </c>
      <c r="D12" s="1414"/>
      <c r="E12" s="1414"/>
      <c r="F12" s="1414"/>
      <c r="G12" s="1414"/>
      <c r="H12" s="1415"/>
      <c r="I12" s="203" t="s">
        <v>54</v>
      </c>
      <c r="J12" s="1409" t="s">
        <v>400</v>
      </c>
      <c r="K12" s="1410"/>
      <c r="L12" s="1411"/>
      <c r="M12" s="1412"/>
      <c r="N12" s="1413"/>
      <c r="O12" s="1425"/>
      <c r="P12" s="1425"/>
    </row>
    <row r="13" spans="2:16" ht="28.5" customHeight="1">
      <c r="B13" s="198" t="s">
        <v>405</v>
      </c>
      <c r="C13" s="1414" t="s">
        <v>406</v>
      </c>
      <c r="D13" s="1414"/>
      <c r="E13" s="1414"/>
      <c r="F13" s="1414"/>
      <c r="G13" s="1414"/>
      <c r="H13" s="1415"/>
      <c r="I13" s="203" t="s">
        <v>53</v>
      </c>
      <c r="J13" s="1409" t="s">
        <v>407</v>
      </c>
      <c r="K13" s="1410"/>
      <c r="L13" s="1411" t="s">
        <v>3217</v>
      </c>
      <c r="M13" s="1412"/>
      <c r="N13" s="1413"/>
      <c r="O13" s="1425"/>
      <c r="P13" s="1425"/>
    </row>
    <row r="14" spans="2:16" ht="28.5" customHeight="1">
      <c r="B14" s="198" t="s">
        <v>408</v>
      </c>
      <c r="C14" s="1414" t="s">
        <v>62</v>
      </c>
      <c r="D14" s="1414"/>
      <c r="E14" s="1414"/>
      <c r="F14" s="1414"/>
      <c r="G14" s="1414"/>
      <c r="H14" s="1415"/>
      <c r="I14" s="203" t="s">
        <v>53</v>
      </c>
      <c r="J14" s="1409" t="s">
        <v>409</v>
      </c>
      <c r="K14" s="1410"/>
      <c r="L14" s="1411" t="s">
        <v>854</v>
      </c>
      <c r="M14" s="1412"/>
      <c r="N14" s="1413"/>
      <c r="O14" s="1425"/>
      <c r="P14" s="1425"/>
    </row>
    <row r="15" spans="2:16" ht="35.25" customHeight="1">
      <c r="B15" s="198" t="s">
        <v>410</v>
      </c>
      <c r="C15" s="1414" t="s">
        <v>411</v>
      </c>
      <c r="D15" s="1414"/>
      <c r="E15" s="1414"/>
      <c r="F15" s="1414"/>
      <c r="G15" s="1414"/>
      <c r="H15" s="1415"/>
      <c r="I15" s="203" t="s">
        <v>53</v>
      </c>
      <c r="J15" s="1409" t="s">
        <v>412</v>
      </c>
      <c r="K15" s="1410"/>
      <c r="L15" s="1411" t="s">
        <v>3218</v>
      </c>
      <c r="M15" s="1412"/>
      <c r="N15" s="1413"/>
      <c r="O15" s="1425"/>
      <c r="P15" s="1425"/>
    </row>
    <row r="16" spans="2:16" ht="47.25" customHeight="1">
      <c r="B16" s="198" t="s">
        <v>413</v>
      </c>
      <c r="C16" s="1414" t="s">
        <v>414</v>
      </c>
      <c r="D16" s="1414"/>
      <c r="E16" s="1414"/>
      <c r="F16" s="1414"/>
      <c r="G16" s="1414"/>
      <c r="H16" s="1415"/>
      <c r="I16" s="203" t="s">
        <v>53</v>
      </c>
      <c r="J16" s="1409" t="s">
        <v>415</v>
      </c>
      <c r="K16" s="1410"/>
      <c r="L16" s="1411" t="s">
        <v>3219</v>
      </c>
      <c r="M16" s="1412"/>
      <c r="N16" s="1413"/>
      <c r="O16" s="1425"/>
      <c r="P16" s="1425"/>
    </row>
    <row r="17" spans="2:16" ht="30.75" customHeight="1">
      <c r="B17" s="198" t="s">
        <v>416</v>
      </c>
      <c r="C17" s="1414" t="s">
        <v>417</v>
      </c>
      <c r="D17" s="1414"/>
      <c r="E17" s="1414"/>
      <c r="F17" s="1414"/>
      <c r="G17" s="1414"/>
      <c r="H17" s="1415"/>
      <c r="I17" s="203" t="s">
        <v>67</v>
      </c>
      <c r="J17" s="1409" t="s">
        <v>415</v>
      </c>
      <c r="K17" s="1410"/>
      <c r="L17" s="1411" t="s">
        <v>92</v>
      </c>
      <c r="M17" s="1412"/>
      <c r="N17" s="1413"/>
      <c r="O17" s="1425"/>
      <c r="P17" s="1425"/>
    </row>
    <row r="18" spans="2:16" ht="30" customHeight="1">
      <c r="B18" s="198" t="s">
        <v>418</v>
      </c>
      <c r="C18" s="1414" t="s">
        <v>419</v>
      </c>
      <c r="D18" s="1414"/>
      <c r="E18" s="1414"/>
      <c r="F18" s="1414"/>
      <c r="G18" s="1414"/>
      <c r="H18" s="1415"/>
      <c r="I18" s="203" t="s">
        <v>54</v>
      </c>
      <c r="J18" s="1409" t="s">
        <v>415</v>
      </c>
      <c r="K18" s="1410"/>
      <c r="L18" s="1411" t="s">
        <v>92</v>
      </c>
      <c r="M18" s="1412"/>
      <c r="N18" s="1413"/>
      <c r="O18" s="1426"/>
      <c r="P18" s="1426"/>
    </row>
    <row r="19" spans="2:16" ht="24" customHeight="1">
      <c r="B19" s="191" t="s">
        <v>420</v>
      </c>
      <c r="C19" s="1414" t="s">
        <v>421</v>
      </c>
      <c r="D19" s="1414"/>
      <c r="E19" s="1414"/>
      <c r="F19" s="1414"/>
      <c r="G19" s="1414"/>
      <c r="H19" s="1414"/>
      <c r="I19" s="203" t="s">
        <v>53</v>
      </c>
      <c r="J19" s="1432" t="s">
        <v>422</v>
      </c>
      <c r="K19" s="2025" t="s">
        <v>3220</v>
      </c>
      <c r="L19" s="2026"/>
      <c r="M19" s="2026"/>
      <c r="N19" s="2027"/>
      <c r="O19" s="201" t="s">
        <v>1279</v>
      </c>
      <c r="P19" s="202"/>
    </row>
    <row r="20" spans="2:16" ht="24" customHeight="1">
      <c r="B20" s="191" t="s">
        <v>423</v>
      </c>
      <c r="C20" s="1414" t="s">
        <v>424</v>
      </c>
      <c r="D20" s="1414"/>
      <c r="E20" s="1414"/>
      <c r="F20" s="1414"/>
      <c r="G20" s="1414"/>
      <c r="H20" s="1414"/>
      <c r="I20" s="203" t="s">
        <v>53</v>
      </c>
      <c r="J20" s="1433"/>
      <c r="K20" s="2037"/>
      <c r="L20" s="2038"/>
      <c r="M20" s="2038"/>
      <c r="N20" s="2039"/>
      <c r="O20" s="201" t="s">
        <v>1278</v>
      </c>
      <c r="P20" s="202"/>
    </row>
    <row r="21" spans="2:16" ht="24" customHeight="1">
      <c r="B21" s="191" t="s">
        <v>425</v>
      </c>
      <c r="C21" s="1414" t="s">
        <v>426</v>
      </c>
      <c r="D21" s="1414"/>
      <c r="E21" s="1414"/>
      <c r="F21" s="1414"/>
      <c r="G21" s="1414"/>
      <c r="H21" s="1414"/>
      <c r="I21" s="203" t="s">
        <v>80</v>
      </c>
      <c r="J21" s="1433"/>
      <c r="K21" s="2037"/>
      <c r="L21" s="2038"/>
      <c r="M21" s="2038"/>
      <c r="N21" s="2039"/>
      <c r="O21" s="1443" t="s">
        <v>1820</v>
      </c>
      <c r="P21" s="1443" t="s">
        <v>1279</v>
      </c>
    </row>
    <row r="22" spans="2:16" ht="25.5" customHeight="1">
      <c r="B22" s="191" t="s">
        <v>427</v>
      </c>
      <c r="C22" s="1414" t="s">
        <v>428</v>
      </c>
      <c r="D22" s="1414"/>
      <c r="E22" s="1414"/>
      <c r="F22" s="1414"/>
      <c r="G22" s="1414"/>
      <c r="H22" s="1414"/>
      <c r="I22" s="203" t="s">
        <v>53</v>
      </c>
      <c r="J22" s="1433"/>
      <c r="K22" s="2037"/>
      <c r="L22" s="2038"/>
      <c r="M22" s="2038"/>
      <c r="N22" s="2039"/>
      <c r="O22" s="1425"/>
      <c r="P22" s="1425"/>
    </row>
    <row r="23" spans="2:16" ht="37.5" customHeight="1">
      <c r="B23" s="205" t="s">
        <v>394</v>
      </c>
      <c r="C23" s="1445" t="s">
        <v>429</v>
      </c>
      <c r="D23" s="1445"/>
      <c r="E23" s="1445"/>
      <c r="F23" s="1445"/>
      <c r="G23" s="1445"/>
      <c r="H23" s="1445"/>
      <c r="I23" s="203" t="s">
        <v>53</v>
      </c>
      <c r="J23" s="1433"/>
      <c r="K23" s="2124"/>
      <c r="L23" s="2125"/>
      <c r="M23" s="2125"/>
      <c r="N23" s="2126"/>
      <c r="O23" s="1444"/>
      <c r="P23" s="1444"/>
    </row>
    <row r="24" spans="2:16" ht="24.75" customHeight="1">
      <c r="B24" s="1416" t="s">
        <v>1</v>
      </c>
      <c r="C24" s="1417"/>
      <c r="D24" s="1417"/>
      <c r="E24" s="1417"/>
      <c r="F24" s="1417"/>
      <c r="G24" s="1417"/>
      <c r="H24" s="1417"/>
      <c r="I24" s="1417"/>
      <c r="J24" s="1417"/>
      <c r="K24" s="1417"/>
      <c r="L24" s="1417"/>
      <c r="M24" s="1417"/>
      <c r="N24" s="1417"/>
      <c r="O24" s="1417"/>
      <c r="P24" s="1418"/>
    </row>
    <row r="25" spans="2:16" ht="46.5" customHeight="1">
      <c r="B25" s="1446" t="s">
        <v>430</v>
      </c>
      <c r="C25" s="1448" t="s">
        <v>431</v>
      </c>
      <c r="D25" s="1448"/>
      <c r="E25" s="1448"/>
      <c r="F25" s="1449"/>
      <c r="G25" s="216" t="s">
        <v>432</v>
      </c>
      <c r="H25" s="209" t="s">
        <v>1280</v>
      </c>
      <c r="I25" s="412" t="s">
        <v>433</v>
      </c>
      <c r="J25" s="399" t="s">
        <v>1281</v>
      </c>
      <c r="K25" s="1452" t="s">
        <v>434</v>
      </c>
      <c r="L25" s="1455"/>
      <c r="M25" s="1456"/>
      <c r="N25" s="1457"/>
      <c r="O25" s="212" t="s">
        <v>3221</v>
      </c>
      <c r="P25" s="212" t="s">
        <v>1831</v>
      </c>
    </row>
    <row r="26" spans="2:16" ht="54.75" customHeight="1">
      <c r="B26" s="1447"/>
      <c r="C26" s="1450"/>
      <c r="D26" s="1450"/>
      <c r="E26" s="1450"/>
      <c r="F26" s="1451"/>
      <c r="G26" s="216" t="s">
        <v>435</v>
      </c>
      <c r="H26" s="217">
        <v>2022</v>
      </c>
      <c r="I26" s="412" t="s">
        <v>436</v>
      </c>
      <c r="J26" s="217">
        <v>2023</v>
      </c>
      <c r="K26" s="1453"/>
      <c r="L26" s="1458"/>
      <c r="M26" s="1459"/>
      <c r="N26" s="1460"/>
      <c r="O26" s="187" t="s">
        <v>3221</v>
      </c>
      <c r="P26" s="187" t="s">
        <v>1831</v>
      </c>
    </row>
    <row r="27" spans="2:16" ht="75" customHeight="1">
      <c r="B27" s="191" t="s">
        <v>437</v>
      </c>
      <c r="C27" s="1464" t="s">
        <v>438</v>
      </c>
      <c r="D27" s="1464"/>
      <c r="E27" s="1464"/>
      <c r="F27" s="1464"/>
      <c r="G27" s="1464"/>
      <c r="H27" s="1464"/>
      <c r="I27" s="1465"/>
      <c r="J27" s="515">
        <v>40954064.590000004</v>
      </c>
      <c r="K27" s="1453"/>
      <c r="L27" s="1458"/>
      <c r="M27" s="1459"/>
      <c r="N27" s="1460"/>
      <c r="O27" s="1443" t="s">
        <v>1285</v>
      </c>
      <c r="P27" s="1443" t="s">
        <v>3222</v>
      </c>
    </row>
    <row r="28" spans="2:16" ht="32.25" customHeight="1">
      <c r="B28" s="224"/>
      <c r="C28" s="225" t="s">
        <v>394</v>
      </c>
      <c r="D28" s="1414" t="s">
        <v>439</v>
      </c>
      <c r="E28" s="1414"/>
      <c r="F28" s="1414"/>
      <c r="G28" s="1414"/>
      <c r="H28" s="1414"/>
      <c r="I28" s="1415"/>
      <c r="J28" s="467">
        <v>11280741.041666666</v>
      </c>
      <c r="K28" s="1453"/>
      <c r="L28" s="1458"/>
      <c r="M28" s="1459"/>
      <c r="N28" s="1460"/>
      <c r="O28" s="1425"/>
      <c r="P28" s="1425"/>
    </row>
    <row r="29" spans="2:16" ht="32.1" customHeight="1">
      <c r="B29" s="227" t="s">
        <v>440</v>
      </c>
      <c r="C29" s="1414" t="s">
        <v>441</v>
      </c>
      <c r="D29" s="1414"/>
      <c r="E29" s="1414"/>
      <c r="F29" s="1414"/>
      <c r="G29" s="1415"/>
      <c r="H29" s="1563" t="s">
        <v>1286</v>
      </c>
      <c r="I29" s="1655"/>
      <c r="J29" s="1564"/>
      <c r="K29" s="1453"/>
      <c r="L29" s="1458"/>
      <c r="M29" s="1459"/>
      <c r="N29" s="1460"/>
      <c r="O29" s="1426"/>
      <c r="P29" s="1426"/>
    </row>
    <row r="30" spans="2:16" ht="26.25" customHeight="1">
      <c r="B30" s="227"/>
      <c r="C30" s="1469" t="s">
        <v>442</v>
      </c>
      <c r="D30" s="1469"/>
      <c r="E30" s="1469"/>
      <c r="F30" s="1469"/>
      <c r="G30" s="1470"/>
      <c r="H30" s="1466" t="s">
        <v>92</v>
      </c>
      <c r="I30" s="1467"/>
      <c r="J30" s="1468"/>
      <c r="K30" s="1453"/>
      <c r="L30" s="1458"/>
      <c r="M30" s="1459"/>
      <c r="N30" s="1460"/>
      <c r="O30" s="199" t="s">
        <v>1285</v>
      </c>
      <c r="P30" s="213" t="s">
        <v>3222</v>
      </c>
    </row>
    <row r="31" spans="2:16" ht="29.25" customHeight="1">
      <c r="B31" s="198"/>
      <c r="C31" s="1414" t="s">
        <v>443</v>
      </c>
      <c r="D31" s="1414"/>
      <c r="E31" s="1414"/>
      <c r="F31" s="1414"/>
      <c r="G31" s="1415"/>
      <c r="H31" s="1466" t="s">
        <v>307</v>
      </c>
      <c r="I31" s="1467"/>
      <c r="J31" s="1468"/>
      <c r="K31" s="1453"/>
      <c r="L31" s="1458"/>
      <c r="M31" s="1459"/>
      <c r="N31" s="1460"/>
      <c r="O31" s="202" t="s">
        <v>3223</v>
      </c>
      <c r="P31" s="414" t="s">
        <v>1288</v>
      </c>
    </row>
    <row r="32" spans="2:16" ht="27" customHeight="1">
      <c r="B32" s="198"/>
      <c r="C32" s="1469" t="s">
        <v>442</v>
      </c>
      <c r="D32" s="1469"/>
      <c r="E32" s="1469"/>
      <c r="F32" s="1469"/>
      <c r="G32" s="1470"/>
      <c r="H32" s="1471" t="s">
        <v>92</v>
      </c>
      <c r="I32" s="1471"/>
      <c r="J32" s="1471"/>
      <c r="K32" s="1454"/>
      <c r="L32" s="1461"/>
      <c r="M32" s="1462"/>
      <c r="N32" s="1463"/>
      <c r="O32" s="204" t="s">
        <v>1288</v>
      </c>
      <c r="P32" s="337"/>
    </row>
    <row r="33" spans="2:17" ht="59.25" customHeight="1">
      <c r="B33" s="229" t="s">
        <v>444</v>
      </c>
      <c r="C33" s="1472" t="s">
        <v>445</v>
      </c>
      <c r="D33" s="1472"/>
      <c r="E33" s="1472"/>
      <c r="F33" s="1472"/>
      <c r="G33" s="1472"/>
      <c r="H33" s="1472"/>
      <c r="I33" s="1472"/>
      <c r="J33" s="415" t="s">
        <v>53</v>
      </c>
      <c r="K33" s="235" t="s">
        <v>446</v>
      </c>
      <c r="L33" s="1473"/>
      <c r="M33" s="1474"/>
      <c r="N33" s="1475"/>
      <c r="O33" s="232" t="s">
        <v>3224</v>
      </c>
      <c r="P33" s="232"/>
    </row>
    <row r="34" spans="2:17" ht="46.5" customHeight="1">
      <c r="B34" s="1490" t="s">
        <v>447</v>
      </c>
      <c r="C34" s="1491"/>
      <c r="D34" s="1491"/>
      <c r="E34" s="1491"/>
      <c r="F34" s="1491"/>
      <c r="G34" s="1491"/>
      <c r="H34" s="1491"/>
      <c r="I34" s="1491"/>
      <c r="J34" s="1491"/>
      <c r="K34" s="1491"/>
      <c r="L34" s="1491"/>
      <c r="M34" s="1491"/>
      <c r="N34" s="1491"/>
      <c r="O34" s="1491"/>
      <c r="P34" s="1492"/>
    </row>
    <row r="35" spans="2:17" ht="92.25" customHeight="1">
      <c r="B35" s="233" t="s">
        <v>448</v>
      </c>
      <c r="C35" s="1472" t="s">
        <v>449</v>
      </c>
      <c r="D35" s="1472"/>
      <c r="E35" s="1472"/>
      <c r="F35" s="1472"/>
      <c r="G35" s="1472"/>
      <c r="H35" s="1472"/>
      <c r="I35" s="1472"/>
      <c r="J35" s="415" t="s">
        <v>53</v>
      </c>
      <c r="K35" s="231" t="s">
        <v>446</v>
      </c>
      <c r="L35" s="1493"/>
      <c r="M35" s="1494"/>
      <c r="N35" s="1495"/>
      <c r="O35" s="416" t="s">
        <v>1292</v>
      </c>
      <c r="P35" s="187" t="s">
        <v>1296</v>
      </c>
    </row>
    <row r="36" spans="2:17" ht="30.75" customHeight="1">
      <c r="B36" s="1490" t="s">
        <v>450</v>
      </c>
      <c r="C36" s="1496"/>
      <c r="D36" s="1496"/>
      <c r="E36" s="1496"/>
      <c r="F36" s="1496"/>
      <c r="G36" s="1496"/>
      <c r="H36" s="1496"/>
      <c r="I36" s="1496"/>
      <c r="J36" s="1496"/>
      <c r="K36" s="1496"/>
      <c r="L36" s="1496"/>
      <c r="M36" s="1496"/>
      <c r="N36" s="1496"/>
      <c r="O36" s="1496"/>
      <c r="P36" s="1497"/>
    </row>
    <row r="37" spans="2:17" ht="60.75" customHeight="1">
      <c r="B37" s="233" t="s">
        <v>451</v>
      </c>
      <c r="C37" s="1498" t="s">
        <v>452</v>
      </c>
      <c r="D37" s="1498"/>
      <c r="E37" s="1498"/>
      <c r="F37" s="1499"/>
      <c r="G37" s="417" t="s">
        <v>453</v>
      </c>
      <c r="H37" s="418" t="s">
        <v>454</v>
      </c>
      <c r="I37" s="1500" t="s">
        <v>455</v>
      </c>
      <c r="J37" s="1501"/>
      <c r="K37" s="1500" t="s">
        <v>434</v>
      </c>
      <c r="L37" s="1502"/>
      <c r="M37" s="1502"/>
      <c r="N37" s="1503"/>
      <c r="O37" s="1504"/>
      <c r="P37" s="1504"/>
    </row>
    <row r="38" spans="2:17" ht="63.75" customHeight="1">
      <c r="B38" s="198" t="s">
        <v>394</v>
      </c>
      <c r="C38" s="1414" t="s">
        <v>456</v>
      </c>
      <c r="D38" s="1414"/>
      <c r="E38" s="1414"/>
      <c r="F38" s="1415"/>
      <c r="G38" s="240">
        <v>1941785</v>
      </c>
      <c r="H38" s="241" t="s">
        <v>3225</v>
      </c>
      <c r="I38" s="1479" t="s">
        <v>3226</v>
      </c>
      <c r="J38" s="1480"/>
      <c r="K38" s="3210" t="s">
        <v>3227</v>
      </c>
      <c r="L38" s="3211"/>
      <c r="M38" s="3211"/>
      <c r="N38" s="3212"/>
      <c r="O38" s="1505"/>
      <c r="P38" s="1505"/>
    </row>
    <row r="39" spans="2:17" ht="107.25" customHeight="1">
      <c r="B39" s="198" t="s">
        <v>401</v>
      </c>
      <c r="C39" s="1414" t="s">
        <v>457</v>
      </c>
      <c r="D39" s="1414"/>
      <c r="E39" s="1414"/>
      <c r="F39" s="1415"/>
      <c r="G39" s="240">
        <v>14719570.48</v>
      </c>
      <c r="H39" s="241" t="s">
        <v>3225</v>
      </c>
      <c r="I39" s="1479" t="s">
        <v>3228</v>
      </c>
      <c r="J39" s="1480"/>
      <c r="K39" s="3210" t="s">
        <v>3229</v>
      </c>
      <c r="L39" s="3211"/>
      <c r="M39" s="3211"/>
      <c r="N39" s="3212"/>
      <c r="O39" s="1505"/>
      <c r="P39" s="1505"/>
    </row>
    <row r="40" spans="2:17" ht="45" customHeight="1">
      <c r="B40" s="205" t="s">
        <v>403</v>
      </c>
      <c r="C40" s="1484" t="s">
        <v>458</v>
      </c>
      <c r="D40" s="1484"/>
      <c r="E40" s="1484"/>
      <c r="F40" s="1485"/>
      <c r="G40" s="419">
        <f>G38+G39</f>
        <v>16661355.48</v>
      </c>
      <c r="H40" s="246"/>
      <c r="I40" s="1486"/>
      <c r="J40" s="1487"/>
      <c r="K40" s="1486"/>
      <c r="L40" s="1488"/>
      <c r="M40" s="1488"/>
      <c r="N40" s="1489"/>
      <c r="O40" s="1506"/>
      <c r="P40" s="1506"/>
      <c r="Q40" s="250">
        <f>7023370.48+5000000+2696200</f>
        <v>14719570.48</v>
      </c>
    </row>
    <row r="41" spans="2:17" ht="57.75" customHeight="1">
      <c r="B41" s="1507" t="s">
        <v>459</v>
      </c>
      <c r="C41" s="1508"/>
      <c r="D41" s="1508"/>
      <c r="E41" s="1508"/>
      <c r="F41" s="1508"/>
      <c r="G41" s="1508"/>
      <c r="H41" s="1508"/>
      <c r="I41" s="1508"/>
      <c r="J41" s="1508"/>
      <c r="K41" s="1508"/>
      <c r="L41" s="1508"/>
      <c r="M41" s="1508"/>
      <c r="N41" s="1508"/>
      <c r="O41" s="1508"/>
      <c r="P41" s="1509"/>
    </row>
    <row r="42" spans="2:17" ht="108.75" customHeight="1">
      <c r="B42" s="251" t="s">
        <v>460</v>
      </c>
      <c r="C42" s="1445" t="s">
        <v>461</v>
      </c>
      <c r="D42" s="1445"/>
      <c r="E42" s="1445"/>
      <c r="F42" s="1445"/>
      <c r="G42" s="1445"/>
      <c r="H42" s="1445"/>
      <c r="I42" s="234" t="s">
        <v>53</v>
      </c>
      <c r="J42" s="252" t="s">
        <v>446</v>
      </c>
      <c r="K42" s="1510"/>
      <c r="L42" s="1511"/>
      <c r="M42" s="1511"/>
      <c r="N42" s="1512"/>
      <c r="O42" s="236" t="s">
        <v>1841</v>
      </c>
      <c r="P42" s="204" t="s">
        <v>1296</v>
      </c>
    </row>
    <row r="43" spans="2:17" ht="36.75" customHeight="1">
      <c r="B43" s="1490" t="s">
        <v>462</v>
      </c>
      <c r="C43" s="1496"/>
      <c r="D43" s="1496"/>
      <c r="E43" s="1496"/>
      <c r="F43" s="1496"/>
      <c r="G43" s="1496"/>
      <c r="H43" s="1496"/>
      <c r="I43" s="1496"/>
      <c r="J43" s="1496"/>
      <c r="K43" s="1496"/>
      <c r="L43" s="1496"/>
      <c r="M43" s="1496"/>
      <c r="N43" s="1496"/>
      <c r="O43" s="1496"/>
      <c r="P43" s="1497"/>
    </row>
    <row r="44" spans="2:17" ht="61.5" customHeight="1">
      <c r="B44" s="253" t="s">
        <v>463</v>
      </c>
      <c r="C44" s="1513" t="s">
        <v>464</v>
      </c>
      <c r="D44" s="1513"/>
      <c r="E44" s="1514"/>
      <c r="F44" s="238" t="s">
        <v>465</v>
      </c>
      <c r="G44" s="1515" t="s">
        <v>466</v>
      </c>
      <c r="H44" s="1516"/>
      <c r="I44" s="1500" t="s">
        <v>454</v>
      </c>
      <c r="J44" s="1501"/>
      <c r="K44" s="1515" t="s">
        <v>467</v>
      </c>
      <c r="L44" s="1516"/>
      <c r="M44" s="239" t="s">
        <v>468</v>
      </c>
      <c r="N44" s="420" t="s">
        <v>469</v>
      </c>
      <c r="O44" s="1443" t="s">
        <v>3230</v>
      </c>
      <c r="P44" s="1443" t="s">
        <v>3231</v>
      </c>
    </row>
    <row r="45" spans="2:17" ht="42.75" customHeight="1">
      <c r="B45" s="198" t="s">
        <v>394</v>
      </c>
      <c r="C45" s="1517" t="s">
        <v>470</v>
      </c>
      <c r="D45" s="1517"/>
      <c r="E45" s="1518"/>
      <c r="F45" s="257" t="s">
        <v>53</v>
      </c>
      <c r="G45" s="2103">
        <v>1895064.2340225563</v>
      </c>
      <c r="H45" s="2104"/>
      <c r="I45" s="1524" t="s">
        <v>3225</v>
      </c>
      <c r="J45" s="1480"/>
      <c r="K45" s="1521">
        <v>394822</v>
      </c>
      <c r="L45" s="1522"/>
      <c r="M45" s="258" t="s">
        <v>1302</v>
      </c>
      <c r="N45" s="800" t="s">
        <v>3232</v>
      </c>
      <c r="O45" s="1425"/>
      <c r="P45" s="1425"/>
    </row>
    <row r="46" spans="2:17" ht="31.5" customHeight="1">
      <c r="B46" s="260"/>
      <c r="C46" s="1517" t="s">
        <v>471</v>
      </c>
      <c r="D46" s="1517"/>
      <c r="E46" s="1518"/>
      <c r="F46" s="1678" t="s">
        <v>3233</v>
      </c>
      <c r="G46" s="1679"/>
      <c r="H46" s="1679"/>
      <c r="I46" s="1679"/>
      <c r="J46" s="1679"/>
      <c r="K46" s="1679"/>
      <c r="L46" s="1679"/>
      <c r="M46" s="1679"/>
      <c r="N46" s="2415"/>
      <c r="O46" s="1425"/>
      <c r="P46" s="1425"/>
    </row>
    <row r="47" spans="2:17" ht="65.25" customHeight="1">
      <c r="B47" s="198" t="s">
        <v>401</v>
      </c>
      <c r="C47" s="1517" t="s">
        <v>472</v>
      </c>
      <c r="D47" s="1517"/>
      <c r="E47" s="1518"/>
      <c r="F47" s="203" t="s">
        <v>53</v>
      </c>
      <c r="G47" s="2103">
        <v>13164357.3242481</v>
      </c>
      <c r="H47" s="2104"/>
      <c r="I47" s="1524" t="s">
        <v>3225</v>
      </c>
      <c r="J47" s="1480"/>
      <c r="K47" s="1521">
        <v>3943221.9333333299</v>
      </c>
      <c r="L47" s="1522"/>
      <c r="M47" s="258" t="s">
        <v>1302</v>
      </c>
      <c r="N47" s="800" t="s">
        <v>3234</v>
      </c>
      <c r="O47" s="1425"/>
      <c r="P47" s="1425"/>
    </row>
    <row r="48" spans="2:17" ht="35.25" customHeight="1">
      <c r="B48" s="260"/>
      <c r="C48" s="1517" t="s">
        <v>473</v>
      </c>
      <c r="D48" s="1517"/>
      <c r="E48" s="1518"/>
      <c r="F48" s="1678" t="s">
        <v>3235</v>
      </c>
      <c r="G48" s="1679"/>
      <c r="H48" s="1679"/>
      <c r="I48" s="1679"/>
      <c r="J48" s="1679"/>
      <c r="K48" s="1679"/>
      <c r="L48" s="1679"/>
      <c r="M48" s="1679"/>
      <c r="N48" s="2415"/>
      <c r="O48" s="1425"/>
      <c r="P48" s="1425"/>
    </row>
    <row r="49" spans="1:16" ht="44.25" customHeight="1">
      <c r="B49" s="266" t="s">
        <v>403</v>
      </c>
      <c r="C49" s="1525" t="s">
        <v>474</v>
      </c>
      <c r="D49" s="1525"/>
      <c r="E49" s="1526"/>
      <c r="F49" s="267"/>
      <c r="G49" s="1527">
        <f>G45+G47</f>
        <v>15059421.558270656</v>
      </c>
      <c r="H49" s="1528"/>
      <c r="I49" s="1486"/>
      <c r="J49" s="1487"/>
      <c r="K49" s="1529">
        <f>K45+K47</f>
        <v>4338043.9333333299</v>
      </c>
      <c r="L49" s="1530"/>
      <c r="M49" s="268"/>
      <c r="N49" s="269"/>
      <c r="O49" s="1444"/>
      <c r="P49" s="1444"/>
    </row>
    <row r="50" spans="1:16" ht="56.25" customHeight="1">
      <c r="B50" s="1490" t="s">
        <v>475</v>
      </c>
      <c r="C50" s="1491"/>
      <c r="D50" s="1491"/>
      <c r="E50" s="1491"/>
      <c r="F50" s="1491"/>
      <c r="G50" s="1491"/>
      <c r="H50" s="1491"/>
      <c r="I50" s="1491"/>
      <c r="J50" s="1491"/>
      <c r="K50" s="1491"/>
      <c r="L50" s="1491"/>
      <c r="M50" s="1491"/>
      <c r="N50" s="1491"/>
      <c r="O50" s="1491"/>
      <c r="P50" s="1492"/>
    </row>
    <row r="51" spans="1:16" ht="69.75" customHeight="1">
      <c r="B51" s="253" t="s">
        <v>476</v>
      </c>
      <c r="C51" s="1513" t="s">
        <v>477</v>
      </c>
      <c r="D51" s="1450"/>
      <c r="E51" s="1451"/>
      <c r="F51" s="254" t="s">
        <v>478</v>
      </c>
      <c r="G51" s="1531" t="s">
        <v>479</v>
      </c>
      <c r="H51" s="1516"/>
      <c r="I51" s="1515" t="s">
        <v>480</v>
      </c>
      <c r="J51" s="1516"/>
      <c r="K51" s="1515" t="s">
        <v>481</v>
      </c>
      <c r="L51" s="1516"/>
      <c r="M51" s="239" t="s">
        <v>468</v>
      </c>
      <c r="N51" s="302" t="s">
        <v>482</v>
      </c>
      <c r="O51" s="422"/>
      <c r="P51" s="273"/>
    </row>
    <row r="52" spans="1:16" s="274" customFormat="1" ht="53.25" customHeight="1">
      <c r="B52" s="198" t="s">
        <v>394</v>
      </c>
      <c r="C52" s="1414" t="s">
        <v>97</v>
      </c>
      <c r="D52" s="1414"/>
      <c r="E52" s="1415"/>
      <c r="F52" s="257" t="s">
        <v>1301</v>
      </c>
      <c r="G52" s="2160">
        <v>0</v>
      </c>
      <c r="H52" s="2161"/>
      <c r="I52" s="1479" t="s">
        <v>1293</v>
      </c>
      <c r="J52" s="1480"/>
      <c r="K52" s="2101">
        <v>0</v>
      </c>
      <c r="L52" s="2102"/>
      <c r="M52" s="258" t="s">
        <v>1302</v>
      </c>
      <c r="N52" s="468" t="s">
        <v>3236</v>
      </c>
      <c r="O52" s="201" t="s">
        <v>939</v>
      </c>
      <c r="P52" s="202"/>
    </row>
    <row r="53" spans="1:16" s="274" customFormat="1" ht="78" customHeight="1">
      <c r="B53" s="198" t="s">
        <v>401</v>
      </c>
      <c r="C53" s="1414" t="s">
        <v>62</v>
      </c>
      <c r="D53" s="1414"/>
      <c r="E53" s="1415"/>
      <c r="F53" s="257" t="s">
        <v>1301</v>
      </c>
      <c r="G53" s="2160">
        <v>12067720</v>
      </c>
      <c r="H53" s="2161"/>
      <c r="I53" s="1479" t="s">
        <v>1293</v>
      </c>
      <c r="J53" s="1480"/>
      <c r="K53" s="2101">
        <v>3914176.65</v>
      </c>
      <c r="L53" s="2102"/>
      <c r="M53" s="258" t="s">
        <v>1302</v>
      </c>
      <c r="N53" s="468" t="s">
        <v>3237</v>
      </c>
      <c r="O53" s="201" t="s">
        <v>940</v>
      </c>
      <c r="P53" s="202"/>
    </row>
    <row r="54" spans="1:16" s="274" customFormat="1" ht="32.25" customHeight="1">
      <c r="B54" s="198" t="s">
        <v>403</v>
      </c>
      <c r="C54" s="1414" t="s">
        <v>99</v>
      </c>
      <c r="D54" s="1414"/>
      <c r="E54" s="1415"/>
      <c r="F54" s="257" t="s">
        <v>57</v>
      </c>
      <c r="G54" s="1532">
        <v>0</v>
      </c>
      <c r="H54" s="1533"/>
      <c r="I54" s="1479">
        <v>0</v>
      </c>
      <c r="J54" s="1480"/>
      <c r="K54" s="1521">
        <v>0</v>
      </c>
      <c r="L54" s="1522"/>
      <c r="M54" s="258" t="s">
        <v>57</v>
      </c>
      <c r="N54" s="275"/>
      <c r="O54" s="201" t="s">
        <v>302</v>
      </c>
      <c r="P54" s="202"/>
    </row>
    <row r="55" spans="1:16" s="274" customFormat="1" ht="40.5" customHeight="1">
      <c r="B55" s="198" t="s">
        <v>405</v>
      </c>
      <c r="C55" s="1414" t="s">
        <v>483</v>
      </c>
      <c r="D55" s="1414"/>
      <c r="E55" s="1415"/>
      <c r="F55" s="257" t="s">
        <v>1301</v>
      </c>
      <c r="G55" s="1532">
        <v>1029201.1278195488</v>
      </c>
      <c r="H55" s="1533"/>
      <c r="I55" s="1479" t="s">
        <v>1293</v>
      </c>
      <c r="J55" s="1480"/>
      <c r="K55" s="1521">
        <v>587500</v>
      </c>
      <c r="L55" s="1522"/>
      <c r="M55" s="258" t="s">
        <v>1302</v>
      </c>
      <c r="N55" s="468" t="s">
        <v>3238</v>
      </c>
      <c r="O55" s="201" t="s">
        <v>302</v>
      </c>
      <c r="P55" s="277"/>
    </row>
    <row r="56" spans="1:16" s="274" customFormat="1" ht="45" customHeight="1">
      <c r="B56" s="198" t="s">
        <v>408</v>
      </c>
      <c r="C56" s="1414" t="s">
        <v>302</v>
      </c>
      <c r="D56" s="1414"/>
      <c r="E56" s="1415"/>
      <c r="F56" s="257" t="s">
        <v>1301</v>
      </c>
      <c r="G56" s="3206"/>
      <c r="H56" s="3207"/>
      <c r="I56" s="1479" t="s">
        <v>1293</v>
      </c>
      <c r="J56" s="1480"/>
      <c r="K56" s="3208"/>
      <c r="L56" s="3209"/>
      <c r="M56" s="258" t="s">
        <v>1302</v>
      </c>
      <c r="N56" s="468" t="s">
        <v>3239</v>
      </c>
      <c r="O56" s="204" t="s">
        <v>940</v>
      </c>
      <c r="P56" s="277"/>
    </row>
    <row r="57" spans="1:16" ht="46.5" customHeight="1">
      <c r="B57" s="205" t="s">
        <v>410</v>
      </c>
      <c r="C57" s="1484" t="s">
        <v>484</v>
      </c>
      <c r="D57" s="1484"/>
      <c r="E57" s="1485"/>
      <c r="F57" s="279"/>
      <c r="G57" s="1527">
        <f>G52+G53+G54+G55+G56</f>
        <v>13096921.127819549</v>
      </c>
      <c r="H57" s="1528"/>
      <c r="I57" s="1486"/>
      <c r="J57" s="1487"/>
      <c r="K57" s="1529">
        <f>K52+K53+K54+K55+K56</f>
        <v>4501676.6500000004</v>
      </c>
      <c r="L57" s="1530"/>
      <c r="M57" s="268"/>
      <c r="N57" s="269"/>
      <c r="O57" s="423"/>
      <c r="P57" s="423"/>
    </row>
    <row r="58" spans="1:16" ht="54.75" customHeight="1">
      <c r="A58" s="281"/>
      <c r="B58" s="1507" t="s">
        <v>485</v>
      </c>
      <c r="C58" s="1508"/>
      <c r="D58" s="1508"/>
      <c r="E58" s="1508"/>
      <c r="F58" s="1508"/>
      <c r="G58" s="1508"/>
      <c r="H58" s="1508"/>
      <c r="I58" s="1508"/>
      <c r="J58" s="1508"/>
      <c r="K58" s="1508"/>
      <c r="L58" s="1508"/>
      <c r="M58" s="1508"/>
      <c r="N58" s="1508"/>
      <c r="O58" s="424"/>
      <c r="P58" s="425"/>
    </row>
    <row r="59" spans="1:16" ht="62.25" customHeight="1">
      <c r="B59" s="282" t="s">
        <v>486</v>
      </c>
      <c r="C59" s="1543" t="s">
        <v>487</v>
      </c>
      <c r="D59" s="1543"/>
      <c r="E59" s="1543"/>
      <c r="F59" s="1543"/>
      <c r="G59" s="1543"/>
      <c r="H59" s="1543"/>
      <c r="I59" s="1544"/>
      <c r="J59" s="283">
        <f>G49/(G49+G57)</f>
        <v>0.53485005940456576</v>
      </c>
      <c r="K59" s="284" t="s">
        <v>392</v>
      </c>
      <c r="L59" s="1539"/>
      <c r="M59" s="1540"/>
      <c r="N59" s="1541"/>
      <c r="O59" s="1534"/>
      <c r="P59" s="1534"/>
    </row>
    <row r="60" spans="1:16" ht="53.25" customHeight="1">
      <c r="B60" s="286" t="s">
        <v>488</v>
      </c>
      <c r="C60" s="1537" t="s">
        <v>489</v>
      </c>
      <c r="D60" s="1537"/>
      <c r="E60" s="1537"/>
      <c r="F60" s="1537"/>
      <c r="G60" s="1537"/>
      <c r="H60" s="1537"/>
      <c r="I60" s="1538"/>
      <c r="J60" s="283">
        <f>G45/G49</f>
        <v>0.12583911186029481</v>
      </c>
      <c r="K60" s="284" t="s">
        <v>446</v>
      </c>
      <c r="L60" s="1539"/>
      <c r="M60" s="1540"/>
      <c r="N60" s="1541"/>
      <c r="O60" s="1535"/>
      <c r="P60" s="1535"/>
    </row>
    <row r="61" spans="1:16" ht="53.25" customHeight="1">
      <c r="B61" s="286" t="s">
        <v>490</v>
      </c>
      <c r="C61" s="1537" t="s">
        <v>491</v>
      </c>
      <c r="D61" s="1537"/>
      <c r="E61" s="1537"/>
      <c r="F61" s="1537"/>
      <c r="G61" s="1537"/>
      <c r="H61" s="1537"/>
      <c r="I61" s="1538"/>
      <c r="J61" s="288">
        <f>SUM(G49,G57)</f>
        <v>28156342.686090205</v>
      </c>
      <c r="K61" s="284" t="s">
        <v>446</v>
      </c>
      <c r="L61" s="1539"/>
      <c r="M61" s="1540"/>
      <c r="N61" s="1541"/>
      <c r="O61" s="1535"/>
      <c r="P61" s="1535"/>
    </row>
    <row r="62" spans="1:16" ht="53.25" customHeight="1">
      <c r="B62" s="286" t="s">
        <v>492</v>
      </c>
      <c r="C62" s="1464" t="s">
        <v>493</v>
      </c>
      <c r="D62" s="1464"/>
      <c r="E62" s="1464"/>
      <c r="F62" s="1464"/>
      <c r="G62" s="1464"/>
      <c r="H62" s="1464"/>
      <c r="I62" s="1465"/>
      <c r="J62" s="283">
        <f>(G49+G57)/J27</f>
        <v>0.68751033549342266</v>
      </c>
      <c r="K62" s="284" t="s">
        <v>392</v>
      </c>
      <c r="L62" s="1539"/>
      <c r="M62" s="1540"/>
      <c r="N62" s="1541"/>
      <c r="O62" s="1535"/>
      <c r="P62" s="1535"/>
    </row>
    <row r="63" spans="1:16" ht="65.25" customHeight="1">
      <c r="B63" s="289" t="s">
        <v>494</v>
      </c>
      <c r="C63" s="1464" t="s">
        <v>495</v>
      </c>
      <c r="D63" s="1464"/>
      <c r="E63" s="1464"/>
      <c r="F63" s="1464"/>
      <c r="G63" s="1464"/>
      <c r="H63" s="1464"/>
      <c r="I63" s="1465"/>
      <c r="J63" s="290">
        <f>(K49+K57)/J28</f>
        <v>0.78361169276759779</v>
      </c>
      <c r="K63" s="284" t="s">
        <v>392</v>
      </c>
      <c r="L63" s="1539"/>
      <c r="M63" s="1540"/>
      <c r="N63" s="1541"/>
      <c r="O63" s="1535"/>
      <c r="P63" s="1535"/>
    </row>
    <row r="64" spans="1:16" ht="53.25" customHeight="1">
      <c r="B64" s="289" t="s">
        <v>496</v>
      </c>
      <c r="C64" s="1537" t="s">
        <v>497</v>
      </c>
      <c r="D64" s="1537"/>
      <c r="E64" s="1537"/>
      <c r="F64" s="1537"/>
      <c r="G64" s="1537"/>
      <c r="H64" s="1537"/>
      <c r="I64" s="1538"/>
      <c r="J64" s="283" t="str">
        <f>IF(J62&lt;0.945,"Funding gap","No funding gap")</f>
        <v>Funding gap</v>
      </c>
      <c r="K64" s="293" t="s">
        <v>446</v>
      </c>
      <c r="L64" s="1539"/>
      <c r="M64" s="1540"/>
      <c r="N64" s="1541"/>
      <c r="O64" s="1535"/>
      <c r="P64" s="1535"/>
    </row>
    <row r="65" spans="2:16" ht="53.25" customHeight="1">
      <c r="B65" s="289" t="s">
        <v>498</v>
      </c>
      <c r="C65" s="1542" t="s">
        <v>499</v>
      </c>
      <c r="D65" s="1542"/>
      <c r="E65" s="1542"/>
      <c r="F65" s="1542"/>
      <c r="G65" s="1542"/>
      <c r="H65" s="1542"/>
      <c r="I65" s="1542"/>
      <c r="J65" s="292">
        <f>G45/J27</f>
        <v>4.627292194302212E-2</v>
      </c>
      <c r="K65" s="293" t="s">
        <v>446</v>
      </c>
      <c r="L65" s="1539"/>
      <c r="M65" s="1540"/>
      <c r="N65" s="1541"/>
      <c r="O65" s="1536"/>
      <c r="P65" s="1536"/>
    </row>
    <row r="66" spans="2:16" ht="45" customHeight="1">
      <c r="B66" s="191" t="s">
        <v>500</v>
      </c>
      <c r="C66" s="1414" t="s">
        <v>501</v>
      </c>
      <c r="D66" s="1414"/>
      <c r="E66" s="1414"/>
      <c r="F66" s="1414"/>
      <c r="G66" s="1414"/>
      <c r="H66" s="1414"/>
      <c r="I66" s="1414"/>
      <c r="J66" s="1415"/>
      <c r="K66" s="1545" t="s">
        <v>446</v>
      </c>
      <c r="L66" s="1548"/>
      <c r="M66" s="1549"/>
      <c r="N66" s="1550"/>
      <c r="O66" s="1443" t="s">
        <v>1307</v>
      </c>
      <c r="P66" s="1443" t="s">
        <v>1306</v>
      </c>
    </row>
    <row r="67" spans="2:16" ht="21" customHeight="1">
      <c r="B67" s="198" t="s">
        <v>394</v>
      </c>
      <c r="C67" s="1557" t="s">
        <v>502</v>
      </c>
      <c r="D67" s="1557"/>
      <c r="E67" s="1557"/>
      <c r="F67" s="1557"/>
      <c r="G67" s="1557"/>
      <c r="H67" s="1557"/>
      <c r="I67" s="1557"/>
      <c r="J67" s="299" t="s">
        <v>53</v>
      </c>
      <c r="K67" s="1546"/>
      <c r="L67" s="1551"/>
      <c r="M67" s="1552"/>
      <c r="N67" s="1553"/>
      <c r="O67" s="1425"/>
      <c r="P67" s="1425"/>
    </row>
    <row r="68" spans="2:16" ht="21" customHeight="1">
      <c r="B68" s="198" t="s">
        <v>401</v>
      </c>
      <c r="C68" s="1557" t="s">
        <v>503</v>
      </c>
      <c r="D68" s="1557"/>
      <c r="E68" s="1557"/>
      <c r="F68" s="1557"/>
      <c r="G68" s="1557"/>
      <c r="H68" s="1557"/>
      <c r="I68" s="1557"/>
      <c r="J68" s="299" t="s">
        <v>54</v>
      </c>
      <c r="K68" s="1546"/>
      <c r="L68" s="1551"/>
      <c r="M68" s="1552"/>
      <c r="N68" s="1553"/>
      <c r="O68" s="1425"/>
      <c r="P68" s="1425"/>
    </row>
    <row r="69" spans="2:16" ht="21" customHeight="1">
      <c r="B69" s="198" t="s">
        <v>403</v>
      </c>
      <c r="C69" s="1557" t="s">
        <v>504</v>
      </c>
      <c r="D69" s="1557"/>
      <c r="E69" s="1557"/>
      <c r="F69" s="1557"/>
      <c r="G69" s="1557"/>
      <c r="H69" s="1557"/>
      <c r="I69" s="1557"/>
      <c r="J69" s="299" t="s">
        <v>54</v>
      </c>
      <c r="K69" s="1546"/>
      <c r="L69" s="1551"/>
      <c r="M69" s="1552"/>
      <c r="N69" s="1553"/>
      <c r="O69" s="1425"/>
      <c r="P69" s="1425"/>
    </row>
    <row r="70" spans="2:16" ht="21" customHeight="1">
      <c r="B70" s="198" t="s">
        <v>405</v>
      </c>
      <c r="C70" s="1557" t="s">
        <v>302</v>
      </c>
      <c r="D70" s="1557"/>
      <c r="E70" s="1557"/>
      <c r="F70" s="1557"/>
      <c r="G70" s="1557"/>
      <c r="H70" s="1557"/>
      <c r="I70" s="1557"/>
      <c r="J70" s="299" t="s">
        <v>54</v>
      </c>
      <c r="K70" s="1546"/>
      <c r="L70" s="1551"/>
      <c r="M70" s="1552"/>
      <c r="N70" s="1553"/>
      <c r="O70" s="1425"/>
      <c r="P70" s="1425"/>
    </row>
    <row r="71" spans="2:16" ht="21" customHeight="1">
      <c r="B71" s="198" t="s">
        <v>408</v>
      </c>
      <c r="C71" s="1558" t="s">
        <v>505</v>
      </c>
      <c r="D71" s="1558"/>
      <c r="E71" s="1558"/>
      <c r="F71" s="1558"/>
      <c r="G71" s="1559" t="s">
        <v>92</v>
      </c>
      <c r="H71" s="1560"/>
      <c r="I71" s="1560"/>
      <c r="J71" s="1561"/>
      <c r="K71" s="1547"/>
      <c r="L71" s="1554"/>
      <c r="M71" s="1555"/>
      <c r="N71" s="1556"/>
      <c r="O71" s="1426"/>
      <c r="P71" s="1426"/>
    </row>
    <row r="72" spans="2:16" ht="45" customHeight="1">
      <c r="B72" s="191" t="s">
        <v>506</v>
      </c>
      <c r="C72" s="1414" t="s">
        <v>507</v>
      </c>
      <c r="D72" s="1414"/>
      <c r="E72" s="1414"/>
      <c r="F72" s="1414"/>
      <c r="G72" s="1414"/>
      <c r="H72" s="1414"/>
      <c r="I72" s="1414"/>
      <c r="J72" s="1414"/>
      <c r="K72" s="1414"/>
      <c r="L72" s="1414"/>
      <c r="M72" s="1414"/>
      <c r="N72" s="1562"/>
      <c r="O72" s="291"/>
      <c r="P72" s="297"/>
    </row>
    <row r="73" spans="2:16" ht="20.25" customHeight="1">
      <c r="B73" s="205" t="s">
        <v>418</v>
      </c>
      <c r="C73" s="1558" t="s">
        <v>297</v>
      </c>
      <c r="D73" s="1558"/>
      <c r="E73" s="1558"/>
      <c r="F73" s="1563" t="s">
        <v>53</v>
      </c>
      <c r="G73" s="1564"/>
      <c r="H73" s="1545" t="s">
        <v>446</v>
      </c>
      <c r="I73" s="1565"/>
      <c r="J73" s="1566"/>
      <c r="K73" s="1566"/>
      <c r="L73" s="1566"/>
      <c r="M73" s="1566"/>
      <c r="N73" s="1567"/>
      <c r="O73" s="1443" t="s">
        <v>1307</v>
      </c>
      <c r="P73" s="1443" t="s">
        <v>1306</v>
      </c>
    </row>
    <row r="74" spans="2:16" ht="20.25" customHeight="1">
      <c r="B74" s="205" t="s">
        <v>508</v>
      </c>
      <c r="C74" s="1558" t="s">
        <v>509</v>
      </c>
      <c r="D74" s="1558"/>
      <c r="E74" s="1558"/>
      <c r="F74" s="1563" t="s">
        <v>54</v>
      </c>
      <c r="G74" s="1564"/>
      <c r="H74" s="1546"/>
      <c r="I74" s="1568"/>
      <c r="J74" s="1569"/>
      <c r="K74" s="1569"/>
      <c r="L74" s="1569"/>
      <c r="M74" s="1569"/>
      <c r="N74" s="1570"/>
      <c r="O74" s="1425"/>
      <c r="P74" s="1425"/>
    </row>
    <row r="75" spans="2:16" ht="20.25" customHeight="1">
      <c r="B75" s="205" t="s">
        <v>510</v>
      </c>
      <c r="C75" s="1558" t="s">
        <v>299</v>
      </c>
      <c r="D75" s="1558"/>
      <c r="E75" s="1558"/>
      <c r="F75" s="1563" t="s">
        <v>54</v>
      </c>
      <c r="G75" s="1564"/>
      <c r="H75" s="1546"/>
      <c r="I75" s="1568"/>
      <c r="J75" s="1569"/>
      <c r="K75" s="1569"/>
      <c r="L75" s="1569"/>
      <c r="M75" s="1569"/>
      <c r="N75" s="1570"/>
      <c r="O75" s="1425"/>
      <c r="P75" s="1425"/>
    </row>
    <row r="76" spans="2:16" ht="49.5" customHeight="1">
      <c r="B76" s="205" t="s">
        <v>401</v>
      </c>
      <c r="C76" s="1464" t="s">
        <v>511</v>
      </c>
      <c r="D76" s="1464"/>
      <c r="E76" s="1464"/>
      <c r="F76" s="1464"/>
      <c r="G76" s="1465"/>
      <c r="H76" s="1546"/>
      <c r="I76" s="1568"/>
      <c r="J76" s="1569"/>
      <c r="K76" s="1569"/>
      <c r="L76" s="1569"/>
      <c r="M76" s="1569"/>
      <c r="N76" s="1570"/>
      <c r="O76" s="1425"/>
      <c r="P76" s="1425"/>
    </row>
    <row r="77" spans="2:16" ht="21" customHeight="1">
      <c r="B77" s="205" t="s">
        <v>418</v>
      </c>
      <c r="C77" s="1558" t="s">
        <v>297</v>
      </c>
      <c r="D77" s="1558"/>
      <c r="E77" s="1410"/>
      <c r="F77" s="1563" t="s">
        <v>53</v>
      </c>
      <c r="G77" s="1564"/>
      <c r="H77" s="1546"/>
      <c r="I77" s="1568"/>
      <c r="J77" s="1569"/>
      <c r="K77" s="1569"/>
      <c r="L77" s="1569"/>
      <c r="M77" s="1569"/>
      <c r="N77" s="1570"/>
      <c r="O77" s="1425"/>
      <c r="P77" s="1425"/>
    </row>
    <row r="78" spans="2:16" ht="21" customHeight="1">
      <c r="B78" s="205" t="s">
        <v>508</v>
      </c>
      <c r="C78" s="1558" t="s">
        <v>509</v>
      </c>
      <c r="D78" s="1558"/>
      <c r="E78" s="1410"/>
      <c r="F78" s="1563" t="s">
        <v>54</v>
      </c>
      <c r="G78" s="1564"/>
      <c r="H78" s="1546"/>
      <c r="I78" s="1568"/>
      <c r="J78" s="1569"/>
      <c r="K78" s="1569"/>
      <c r="L78" s="1569"/>
      <c r="M78" s="1569"/>
      <c r="N78" s="1570"/>
      <c r="O78" s="1425"/>
      <c r="P78" s="1425"/>
    </row>
    <row r="79" spans="2:16" ht="21" customHeight="1">
      <c r="B79" s="205" t="s">
        <v>510</v>
      </c>
      <c r="C79" s="1558" t="s">
        <v>301</v>
      </c>
      <c r="D79" s="1558"/>
      <c r="E79" s="1410"/>
      <c r="F79" s="1563" t="s">
        <v>54</v>
      </c>
      <c r="G79" s="1564"/>
      <c r="H79" s="1546"/>
      <c r="I79" s="1568"/>
      <c r="J79" s="1569"/>
      <c r="K79" s="1569"/>
      <c r="L79" s="1569"/>
      <c r="M79" s="1569"/>
      <c r="N79" s="1570"/>
      <c r="O79" s="1425"/>
      <c r="P79" s="1425"/>
    </row>
    <row r="80" spans="2:16" ht="21" customHeight="1">
      <c r="B80" s="205" t="s">
        <v>512</v>
      </c>
      <c r="C80" s="1558" t="s">
        <v>302</v>
      </c>
      <c r="D80" s="1558"/>
      <c r="E80" s="1410"/>
      <c r="F80" s="1563" t="s">
        <v>54</v>
      </c>
      <c r="G80" s="1564"/>
      <c r="H80" s="1546"/>
      <c r="I80" s="1568"/>
      <c r="J80" s="1569"/>
      <c r="K80" s="1569"/>
      <c r="L80" s="1569"/>
      <c r="M80" s="1569"/>
      <c r="N80" s="1570"/>
      <c r="O80" s="1425"/>
      <c r="P80" s="1425"/>
    </row>
    <row r="81" spans="2:16" ht="21.75" customHeight="1">
      <c r="B81" s="205" t="s">
        <v>513</v>
      </c>
      <c r="C81" s="1558" t="s">
        <v>514</v>
      </c>
      <c r="D81" s="1558"/>
      <c r="E81" s="1410"/>
      <c r="F81" s="1574" t="s">
        <v>92</v>
      </c>
      <c r="G81" s="1575"/>
      <c r="H81" s="1547"/>
      <c r="I81" s="1571"/>
      <c r="J81" s="1572"/>
      <c r="K81" s="1572"/>
      <c r="L81" s="1572"/>
      <c r="M81" s="1572"/>
      <c r="N81" s="1573"/>
      <c r="O81" s="1426"/>
      <c r="P81" s="1426"/>
    </row>
    <row r="82" spans="2:16" ht="51" customHeight="1">
      <c r="B82" s="298" t="s">
        <v>515</v>
      </c>
      <c r="C82" s="1484" t="s">
        <v>516</v>
      </c>
      <c r="D82" s="1484"/>
      <c r="E82" s="1485"/>
      <c r="F82" s="3205" t="s">
        <v>3240</v>
      </c>
      <c r="G82" s="2045"/>
      <c r="H82" s="2045"/>
      <c r="I82" s="2045"/>
      <c r="J82" s="2045"/>
      <c r="K82" s="2045"/>
      <c r="L82" s="2045"/>
      <c r="M82" s="2045"/>
      <c r="N82" s="2045"/>
      <c r="O82" s="1578"/>
      <c r="P82" s="1579"/>
    </row>
    <row r="83" spans="2:16" ht="31.5" customHeight="1">
      <c r="B83" s="1490" t="s">
        <v>517</v>
      </c>
      <c r="C83" s="1491"/>
      <c r="D83" s="1491"/>
      <c r="E83" s="1491"/>
      <c r="F83" s="1491"/>
      <c r="G83" s="1491"/>
      <c r="H83" s="1491"/>
      <c r="I83" s="1491"/>
      <c r="J83" s="1491"/>
      <c r="K83" s="1491"/>
      <c r="L83" s="1491"/>
      <c r="M83" s="1491"/>
      <c r="N83" s="1491"/>
      <c r="O83" s="1491"/>
      <c r="P83" s="1492"/>
    </row>
    <row r="84" spans="2:16" ht="44.25" customHeight="1">
      <c r="B84" s="191" t="s">
        <v>518</v>
      </c>
      <c r="C84" s="1414" t="s">
        <v>519</v>
      </c>
      <c r="D84" s="1414"/>
      <c r="E84" s="1414"/>
      <c r="F84" s="1414"/>
      <c r="G84" s="1415"/>
      <c r="H84" s="299" t="s">
        <v>54</v>
      </c>
      <c r="I84" s="1580" t="s">
        <v>446</v>
      </c>
      <c r="J84" s="1581"/>
      <c r="K84" s="3197" t="s">
        <v>3241</v>
      </c>
      <c r="L84" s="3198"/>
      <c r="M84" s="3198"/>
      <c r="N84" s="3199"/>
      <c r="O84" s="1443" t="s">
        <v>1292</v>
      </c>
      <c r="P84" s="1443"/>
    </row>
    <row r="85" spans="2:16" ht="20.25" customHeight="1">
      <c r="B85" s="1585" t="s">
        <v>520</v>
      </c>
      <c r="C85" s="1586"/>
      <c r="D85" s="1586"/>
      <c r="E85" s="1587"/>
      <c r="F85" s="1500" t="s">
        <v>521</v>
      </c>
      <c r="G85" s="1502"/>
      <c r="H85" s="1501"/>
      <c r="I85" s="1500" t="s">
        <v>522</v>
      </c>
      <c r="J85" s="1502"/>
      <c r="K85" s="1500" t="s">
        <v>434</v>
      </c>
      <c r="L85" s="1502"/>
      <c r="M85" s="1502"/>
      <c r="N85" s="1503"/>
      <c r="O85" s="1425"/>
      <c r="P85" s="1425"/>
    </row>
    <row r="86" spans="2:16" ht="21" customHeight="1">
      <c r="B86" s="1588"/>
      <c r="C86" s="1589"/>
      <c r="D86" s="1589"/>
      <c r="E86" s="1590"/>
      <c r="F86" s="3200" t="s">
        <v>92</v>
      </c>
      <c r="G86" s="3201"/>
      <c r="H86" s="3202"/>
      <c r="I86" s="3203" t="s">
        <v>3242</v>
      </c>
      <c r="J86" s="3204"/>
      <c r="K86" s="1594"/>
      <c r="L86" s="1595"/>
      <c r="M86" s="1595"/>
      <c r="N86" s="1596"/>
      <c r="O86" s="1425"/>
      <c r="P86" s="1425"/>
    </row>
    <row r="87" spans="2:16" ht="21" customHeight="1">
      <c r="B87" s="1588"/>
      <c r="C87" s="1589"/>
      <c r="D87" s="1589"/>
      <c r="E87" s="1590"/>
      <c r="F87" s="1594"/>
      <c r="G87" s="1595"/>
      <c r="H87" s="1596"/>
      <c r="I87" s="1597"/>
      <c r="J87" s="1598"/>
      <c r="K87" s="1594"/>
      <c r="L87" s="1595"/>
      <c r="M87" s="1595"/>
      <c r="N87" s="1596"/>
      <c r="O87" s="1425"/>
      <c r="P87" s="1425"/>
    </row>
    <row r="88" spans="2:16" ht="21" customHeight="1">
      <c r="B88" s="1588"/>
      <c r="C88" s="1589"/>
      <c r="D88" s="1589"/>
      <c r="E88" s="1590"/>
      <c r="F88" s="1594"/>
      <c r="G88" s="1595"/>
      <c r="H88" s="1596"/>
      <c r="I88" s="1597"/>
      <c r="J88" s="1598"/>
      <c r="K88" s="1594"/>
      <c r="L88" s="1595"/>
      <c r="M88" s="1595"/>
      <c r="N88" s="1596"/>
      <c r="O88" s="1425"/>
      <c r="P88" s="1425"/>
    </row>
    <row r="89" spans="2:16" ht="21.75" customHeight="1">
      <c r="B89" s="1591"/>
      <c r="C89" s="1592"/>
      <c r="D89" s="1592"/>
      <c r="E89" s="1593"/>
      <c r="F89" s="1599"/>
      <c r="G89" s="1600"/>
      <c r="H89" s="1601"/>
      <c r="I89" s="1602"/>
      <c r="J89" s="1603"/>
      <c r="K89" s="1604"/>
      <c r="L89" s="1605"/>
      <c r="M89" s="1605"/>
      <c r="N89" s="1606"/>
      <c r="O89" s="1444"/>
      <c r="P89" s="1444"/>
    </row>
    <row r="90" spans="2:16" ht="26.25" customHeight="1">
      <c r="B90" s="1416" t="s">
        <v>2</v>
      </c>
      <c r="C90" s="1417"/>
      <c r="D90" s="1417"/>
      <c r="E90" s="1417"/>
      <c r="F90" s="1417"/>
      <c r="G90" s="1417"/>
      <c r="H90" s="1417"/>
      <c r="I90" s="1417"/>
      <c r="J90" s="1417"/>
      <c r="K90" s="1417"/>
      <c r="L90" s="1417"/>
      <c r="M90" s="1417"/>
      <c r="N90" s="1417"/>
      <c r="O90" s="1417"/>
      <c r="P90" s="1418"/>
    </row>
    <row r="91" spans="2:16" ht="40.5" customHeight="1">
      <c r="B91" s="303" t="s">
        <v>523</v>
      </c>
      <c r="C91" s="1607" t="s">
        <v>524</v>
      </c>
      <c r="D91" s="1607"/>
      <c r="E91" s="1607"/>
      <c r="F91" s="1607"/>
      <c r="G91" s="1607"/>
      <c r="H91" s="1607"/>
      <c r="I91" s="1607"/>
      <c r="J91" s="1607"/>
      <c r="K91" s="1607"/>
      <c r="L91" s="1607"/>
      <c r="M91" s="1607"/>
      <c r="N91" s="1607"/>
      <c r="O91" s="1424" t="s">
        <v>3243</v>
      </c>
      <c r="P91" s="1424"/>
    </row>
    <row r="92" spans="2:16" ht="20.25" customHeight="1">
      <c r="B92" s="1609" t="s">
        <v>525</v>
      </c>
      <c r="C92" s="1610"/>
      <c r="D92" s="1610"/>
      <c r="E92" s="1610"/>
      <c r="F92" s="1611"/>
      <c r="G92" s="1614" t="s">
        <v>526</v>
      </c>
      <c r="H92" s="1614"/>
      <c r="I92" s="2149"/>
      <c r="J92" s="1614"/>
      <c r="K92" s="1614"/>
      <c r="L92" s="1615"/>
      <c r="M92" s="2150"/>
      <c r="N92" s="2150"/>
      <c r="O92" s="1425"/>
      <c r="P92" s="1425"/>
    </row>
    <row r="93" spans="2:16" ht="22.5" customHeight="1">
      <c r="B93" s="2072"/>
      <c r="C93" s="1613"/>
      <c r="D93" s="1613"/>
      <c r="E93" s="1613"/>
      <c r="F93" s="2148"/>
      <c r="G93" s="429" t="s">
        <v>109</v>
      </c>
      <c r="H93" s="429" t="s">
        <v>128</v>
      </c>
      <c r="I93" s="430" t="s">
        <v>527</v>
      </c>
      <c r="J93" s="431" t="s">
        <v>528</v>
      </c>
      <c r="K93" s="2151" t="s">
        <v>434</v>
      </c>
      <c r="L93" s="2152"/>
      <c r="M93" s="2152"/>
      <c r="N93" s="2153"/>
      <c r="O93" s="1425"/>
      <c r="P93" s="1425"/>
    </row>
    <row r="94" spans="2:16" ht="57.75" customHeight="1">
      <c r="B94" s="432" t="s">
        <v>394</v>
      </c>
      <c r="C94" s="3196" t="s">
        <v>529</v>
      </c>
      <c r="D94" s="2155"/>
      <c r="E94" s="2155"/>
      <c r="F94" s="2155"/>
      <c r="G94" s="2155"/>
      <c r="H94" s="2155"/>
      <c r="I94" s="2155"/>
      <c r="J94" s="2156"/>
      <c r="K94" s="1623"/>
      <c r="L94" s="1623"/>
      <c r="M94" s="1623"/>
      <c r="N94" s="1624"/>
      <c r="O94" s="1608"/>
      <c r="P94" s="1425"/>
    </row>
    <row r="95" spans="2:16" ht="23.45" customHeight="1">
      <c r="B95" s="317" t="s">
        <v>530</v>
      </c>
      <c r="C95" s="1630" t="s">
        <v>531</v>
      </c>
      <c r="D95" s="1630"/>
      <c r="E95" s="1630"/>
      <c r="F95" s="1631"/>
      <c r="G95" s="348" t="s">
        <v>53</v>
      </c>
      <c r="H95" s="433" t="s">
        <v>53</v>
      </c>
      <c r="I95" s="349" t="s">
        <v>53</v>
      </c>
      <c r="J95" s="348" t="s">
        <v>53</v>
      </c>
      <c r="K95" s="1625"/>
      <c r="L95" s="1626"/>
      <c r="M95" s="1626"/>
      <c r="N95" s="1627"/>
      <c r="O95" s="1608"/>
      <c r="P95" s="1425"/>
    </row>
    <row r="96" spans="2:16" ht="21.95" customHeight="1">
      <c r="B96" s="434" t="s">
        <v>532</v>
      </c>
      <c r="C96" s="1639" t="s">
        <v>533</v>
      </c>
      <c r="D96" s="1639"/>
      <c r="E96" s="1639"/>
      <c r="F96" s="1640"/>
      <c r="G96" s="330" t="s">
        <v>53</v>
      </c>
      <c r="H96" s="435" t="s">
        <v>53</v>
      </c>
      <c r="I96" s="330" t="s">
        <v>53</v>
      </c>
      <c r="J96" s="435" t="s">
        <v>53</v>
      </c>
      <c r="K96" s="1628"/>
      <c r="L96" s="1628"/>
      <c r="M96" s="1628"/>
      <c r="N96" s="1629"/>
      <c r="O96" s="1608"/>
      <c r="P96" s="1425"/>
    </row>
    <row r="97" spans="2:16" ht="42" customHeight="1">
      <c r="B97" s="436" t="s">
        <v>401</v>
      </c>
      <c r="C97" s="1633" t="s">
        <v>534</v>
      </c>
      <c r="D97" s="1641"/>
      <c r="E97" s="1641"/>
      <c r="F97" s="1641"/>
      <c r="G97" s="1641"/>
      <c r="H97" s="1641"/>
      <c r="I97" s="1641"/>
      <c r="J97" s="1641"/>
      <c r="K97" s="1626"/>
      <c r="L97" s="1626"/>
      <c r="M97" s="1626"/>
      <c r="N97" s="1627"/>
      <c r="O97" s="1425"/>
      <c r="P97" s="1425"/>
    </row>
    <row r="98" spans="2:16" ht="24.6" customHeight="1">
      <c r="B98" s="432" t="s">
        <v>530</v>
      </c>
      <c r="C98" s="1634" t="s">
        <v>531</v>
      </c>
      <c r="D98" s="1634"/>
      <c r="E98" s="1634"/>
      <c r="F98" s="1635"/>
      <c r="G98" s="209" t="s">
        <v>53</v>
      </c>
      <c r="H98" s="359" t="s">
        <v>53</v>
      </c>
      <c r="I98" s="352" t="s">
        <v>53</v>
      </c>
      <c r="J98" s="433" t="s">
        <v>53</v>
      </c>
      <c r="K98" s="1626"/>
      <c r="L98" s="1626"/>
      <c r="M98" s="1626"/>
      <c r="N98" s="1627"/>
      <c r="O98" s="1425"/>
      <c r="P98" s="1425"/>
    </row>
    <row r="99" spans="2:16" ht="23.45" customHeight="1">
      <c r="B99" s="434" t="s">
        <v>532</v>
      </c>
      <c r="C99" s="1636" t="s">
        <v>533</v>
      </c>
      <c r="D99" s="1636"/>
      <c r="E99" s="1636"/>
      <c r="F99" s="1637"/>
      <c r="G99" s="341" t="s">
        <v>53</v>
      </c>
      <c r="H99" s="437" t="s">
        <v>53</v>
      </c>
      <c r="I99" s="341" t="s">
        <v>53</v>
      </c>
      <c r="J99" s="437" t="s">
        <v>53</v>
      </c>
      <c r="K99" s="1628"/>
      <c r="L99" s="1628"/>
      <c r="M99" s="1628"/>
      <c r="N99" s="1629"/>
      <c r="O99" s="1425"/>
      <c r="P99" s="1425"/>
    </row>
    <row r="100" spans="2:16" ht="48" customHeight="1">
      <c r="B100" s="436" t="s">
        <v>535</v>
      </c>
      <c r="C100" s="1638" t="s">
        <v>536</v>
      </c>
      <c r="D100" s="1638"/>
      <c r="E100" s="1638"/>
      <c r="F100" s="1638"/>
      <c r="G100" s="1638"/>
      <c r="H100" s="1638"/>
      <c r="I100" s="1638"/>
      <c r="J100" s="1642"/>
      <c r="K100" s="1623"/>
      <c r="L100" s="1623"/>
      <c r="M100" s="1623"/>
      <c r="N100" s="1624"/>
      <c r="O100" s="1425"/>
      <c r="P100" s="1425"/>
    </row>
    <row r="101" spans="2:16" ht="23.1" customHeight="1">
      <c r="B101" s="432" t="s">
        <v>530</v>
      </c>
      <c r="C101" s="1643" t="s">
        <v>531</v>
      </c>
      <c r="D101" s="1643"/>
      <c r="E101" s="1643"/>
      <c r="F101" s="1644"/>
      <c r="G101" s="203" t="s">
        <v>53</v>
      </c>
      <c r="H101" s="399" t="s">
        <v>53</v>
      </c>
      <c r="I101" s="257" t="s">
        <v>53</v>
      </c>
      <c r="J101" s="399" t="s">
        <v>53</v>
      </c>
      <c r="K101" s="1626"/>
      <c r="L101" s="1626"/>
      <c r="M101" s="1626"/>
      <c r="N101" s="1627"/>
      <c r="O101" s="1425"/>
      <c r="P101" s="1425"/>
    </row>
    <row r="102" spans="2:16" ht="26.1" customHeight="1">
      <c r="B102" s="434" t="s">
        <v>532</v>
      </c>
      <c r="C102" s="1639" t="s">
        <v>533</v>
      </c>
      <c r="D102" s="1639"/>
      <c r="E102" s="1639"/>
      <c r="F102" s="1640"/>
      <c r="G102" s="330" t="s">
        <v>53</v>
      </c>
      <c r="H102" s="435" t="s">
        <v>53</v>
      </c>
      <c r="I102" s="330" t="s">
        <v>53</v>
      </c>
      <c r="J102" s="435" t="s">
        <v>53</v>
      </c>
      <c r="K102" s="1628"/>
      <c r="L102" s="1628"/>
      <c r="M102" s="1628"/>
      <c r="N102" s="1629"/>
      <c r="O102" s="1425"/>
      <c r="P102" s="1425"/>
    </row>
    <row r="103" spans="2:16" ht="38.25" customHeight="1">
      <c r="B103" s="436" t="s">
        <v>537</v>
      </c>
      <c r="C103" s="1632" t="s">
        <v>538</v>
      </c>
      <c r="D103" s="1632"/>
      <c r="E103" s="1632"/>
      <c r="F103" s="1632"/>
      <c r="G103" s="1632"/>
      <c r="H103" s="1632"/>
      <c r="I103" s="1632"/>
      <c r="J103" s="1633"/>
      <c r="K103" s="1623"/>
      <c r="L103" s="1623"/>
      <c r="M103" s="1623"/>
      <c r="N103" s="1624"/>
      <c r="O103" s="1425"/>
      <c r="P103" s="1425"/>
    </row>
    <row r="104" spans="2:16" ht="21.95" customHeight="1">
      <c r="B104" s="432" t="s">
        <v>530</v>
      </c>
      <c r="C104" s="1634" t="s">
        <v>531</v>
      </c>
      <c r="D104" s="1634"/>
      <c r="E104" s="1634"/>
      <c r="F104" s="1635"/>
      <c r="G104" s="209" t="s">
        <v>53</v>
      </c>
      <c r="H104" s="359" t="s">
        <v>53</v>
      </c>
      <c r="I104" s="352" t="s">
        <v>53</v>
      </c>
      <c r="J104" s="359" t="s">
        <v>53</v>
      </c>
      <c r="K104" s="1626"/>
      <c r="L104" s="1626"/>
      <c r="M104" s="1626"/>
      <c r="N104" s="1627"/>
      <c r="O104" s="1425"/>
      <c r="P104" s="1425"/>
    </row>
    <row r="105" spans="2:16" ht="23.1" customHeight="1">
      <c r="B105" s="434" t="s">
        <v>532</v>
      </c>
      <c r="C105" s="1636" t="s">
        <v>533</v>
      </c>
      <c r="D105" s="1636"/>
      <c r="E105" s="1636"/>
      <c r="F105" s="1637"/>
      <c r="G105" s="341" t="s">
        <v>53</v>
      </c>
      <c r="H105" s="437" t="s">
        <v>53</v>
      </c>
      <c r="I105" s="341" t="s">
        <v>53</v>
      </c>
      <c r="J105" s="435" t="s">
        <v>53</v>
      </c>
      <c r="K105" s="1628"/>
      <c r="L105" s="1628"/>
      <c r="M105" s="1628"/>
      <c r="N105" s="1629"/>
      <c r="O105" s="1425"/>
      <c r="P105" s="1425"/>
    </row>
    <row r="106" spans="2:16" ht="30" customHeight="1">
      <c r="B106" s="436" t="s">
        <v>539</v>
      </c>
      <c r="C106" s="1638" t="s">
        <v>540</v>
      </c>
      <c r="D106" s="1638"/>
      <c r="E106" s="1638"/>
      <c r="F106" s="1638"/>
      <c r="G106" s="1638"/>
      <c r="H106" s="1638"/>
      <c r="I106" s="1638"/>
      <c r="J106" s="1633"/>
      <c r="K106" s="1623"/>
      <c r="L106" s="1623"/>
      <c r="M106" s="1623"/>
      <c r="N106" s="1624"/>
      <c r="O106" s="1425"/>
      <c r="P106" s="1425"/>
    </row>
    <row r="107" spans="2:16" ht="24.6" customHeight="1">
      <c r="B107" s="432" t="s">
        <v>530</v>
      </c>
      <c r="C107" s="1634" t="s">
        <v>531</v>
      </c>
      <c r="D107" s="1634"/>
      <c r="E107" s="1634"/>
      <c r="F107" s="1635"/>
      <c r="G107" s="209" t="s">
        <v>53</v>
      </c>
      <c r="H107" s="359" t="s">
        <v>53</v>
      </c>
      <c r="I107" s="352" t="s">
        <v>53</v>
      </c>
      <c r="J107" s="359" t="s">
        <v>53</v>
      </c>
      <c r="K107" s="1626"/>
      <c r="L107" s="1626"/>
      <c r="M107" s="1626"/>
      <c r="N107" s="1627"/>
      <c r="O107" s="1425"/>
      <c r="P107" s="1425"/>
    </row>
    <row r="108" spans="2:16" ht="21.95" customHeight="1">
      <c r="B108" s="434" t="s">
        <v>532</v>
      </c>
      <c r="C108" s="1636" t="s">
        <v>533</v>
      </c>
      <c r="D108" s="1636"/>
      <c r="E108" s="1636"/>
      <c r="F108" s="1637"/>
      <c r="G108" s="341" t="s">
        <v>53</v>
      </c>
      <c r="H108" s="437" t="s">
        <v>53</v>
      </c>
      <c r="I108" s="341" t="s">
        <v>53</v>
      </c>
      <c r="J108" s="435" t="s">
        <v>53</v>
      </c>
      <c r="K108" s="1628"/>
      <c r="L108" s="1628"/>
      <c r="M108" s="1628"/>
      <c r="N108" s="1629"/>
      <c r="O108" s="1425"/>
      <c r="P108" s="1425"/>
    </row>
    <row r="109" spans="2:16" ht="24" customHeight="1">
      <c r="B109" s="436" t="s">
        <v>410</v>
      </c>
      <c r="C109" s="1645" t="s">
        <v>117</v>
      </c>
      <c r="D109" s="1645"/>
      <c r="E109" s="1645"/>
      <c r="F109" s="1645"/>
      <c r="G109" s="1645"/>
      <c r="H109" s="1645"/>
      <c r="I109" s="1645"/>
      <c r="J109" s="2147"/>
      <c r="K109" s="1623"/>
      <c r="L109" s="1623"/>
      <c r="M109" s="1623"/>
      <c r="N109" s="1624"/>
      <c r="O109" s="1425"/>
      <c r="P109" s="1425"/>
    </row>
    <row r="110" spans="2:16" ht="21.95" customHeight="1">
      <c r="B110" s="432" t="s">
        <v>530</v>
      </c>
      <c r="C110" s="1634" t="s">
        <v>531</v>
      </c>
      <c r="D110" s="1634"/>
      <c r="E110" s="1634"/>
      <c r="F110" s="1635"/>
      <c r="G110" s="209" t="s">
        <v>53</v>
      </c>
      <c r="H110" s="359" t="s">
        <v>53</v>
      </c>
      <c r="I110" s="352" t="s">
        <v>53</v>
      </c>
      <c r="J110" s="399" t="s">
        <v>53</v>
      </c>
      <c r="K110" s="1626"/>
      <c r="L110" s="1626"/>
      <c r="M110" s="1626"/>
      <c r="N110" s="1627"/>
      <c r="O110" s="1425"/>
      <c r="P110" s="1425"/>
    </row>
    <row r="111" spans="2:16" ht="21.95" customHeight="1">
      <c r="B111" s="434" t="s">
        <v>532</v>
      </c>
      <c r="C111" s="1636" t="s">
        <v>533</v>
      </c>
      <c r="D111" s="1636"/>
      <c r="E111" s="1636"/>
      <c r="F111" s="1637"/>
      <c r="G111" s="341" t="s">
        <v>53</v>
      </c>
      <c r="H111" s="437" t="s">
        <v>53</v>
      </c>
      <c r="I111" s="341" t="s">
        <v>53</v>
      </c>
      <c r="J111" s="435" t="s">
        <v>53</v>
      </c>
      <c r="K111" s="1628"/>
      <c r="L111" s="1628"/>
      <c r="M111" s="1628"/>
      <c r="N111" s="1629"/>
      <c r="O111" s="1425"/>
      <c r="P111" s="1425"/>
    </row>
    <row r="112" spans="2:16" ht="24" customHeight="1">
      <c r="B112" s="436" t="s">
        <v>413</v>
      </c>
      <c r="C112" s="1645" t="s">
        <v>118</v>
      </c>
      <c r="D112" s="1645"/>
      <c r="E112" s="1645"/>
      <c r="F112" s="1645"/>
      <c r="G112" s="1645"/>
      <c r="H112" s="1645"/>
      <c r="I112" s="1645"/>
      <c r="J112" s="2146"/>
      <c r="K112" s="1623" t="s">
        <v>3244</v>
      </c>
      <c r="L112" s="1623"/>
      <c r="M112" s="1623"/>
      <c r="N112" s="1624"/>
      <c r="O112" s="1425"/>
      <c r="P112" s="1425"/>
    </row>
    <row r="113" spans="2:16" ht="24.6" customHeight="1">
      <c r="B113" s="432" t="s">
        <v>530</v>
      </c>
      <c r="C113" s="1634" t="s">
        <v>531</v>
      </c>
      <c r="D113" s="1634"/>
      <c r="E113" s="1634"/>
      <c r="F113" s="1635"/>
      <c r="G113" s="209" t="s">
        <v>54</v>
      </c>
      <c r="H113" s="209" t="s">
        <v>54</v>
      </c>
      <c r="I113" s="209" t="s">
        <v>54</v>
      </c>
      <c r="J113" s="359" t="s">
        <v>54</v>
      </c>
      <c r="K113" s="1626"/>
      <c r="L113" s="1626"/>
      <c r="M113" s="1626"/>
      <c r="N113" s="1627"/>
      <c r="O113" s="1425"/>
      <c r="P113" s="1425"/>
    </row>
    <row r="114" spans="2:16" ht="23.1" customHeight="1">
      <c r="B114" s="434" t="s">
        <v>532</v>
      </c>
      <c r="C114" s="1636" t="s">
        <v>533</v>
      </c>
      <c r="D114" s="1636"/>
      <c r="E114" s="1636"/>
      <c r="F114" s="1637"/>
      <c r="G114" s="341" t="s">
        <v>54</v>
      </c>
      <c r="H114" s="437" t="s">
        <v>54</v>
      </c>
      <c r="I114" s="341" t="s">
        <v>54</v>
      </c>
      <c r="J114" s="435" t="s">
        <v>53</v>
      </c>
      <c r="K114" s="1628"/>
      <c r="L114" s="1628"/>
      <c r="M114" s="1628"/>
      <c r="N114" s="1629"/>
      <c r="O114" s="1425"/>
      <c r="P114" s="1425"/>
    </row>
    <row r="115" spans="2:16" ht="24" customHeight="1">
      <c r="B115" s="436" t="s">
        <v>416</v>
      </c>
      <c r="C115" s="1638" t="s">
        <v>541</v>
      </c>
      <c r="D115" s="1638"/>
      <c r="E115" s="1638"/>
      <c r="F115" s="1638"/>
      <c r="G115" s="1638"/>
      <c r="H115" s="1638"/>
      <c r="I115" s="1638"/>
      <c r="J115" s="1633"/>
      <c r="K115" s="1623"/>
      <c r="L115" s="1623"/>
      <c r="M115" s="1623"/>
      <c r="N115" s="1624"/>
      <c r="O115" s="1425"/>
      <c r="P115" s="1425"/>
    </row>
    <row r="116" spans="2:16" ht="24" customHeight="1">
      <c r="B116" s="432" t="s">
        <v>530</v>
      </c>
      <c r="C116" s="1634" t="s">
        <v>531</v>
      </c>
      <c r="D116" s="1634"/>
      <c r="E116" s="1634"/>
      <c r="F116" s="1635"/>
      <c r="G116" s="209" t="s">
        <v>53</v>
      </c>
      <c r="H116" s="359" t="s">
        <v>53</v>
      </c>
      <c r="I116" s="352" t="s">
        <v>53</v>
      </c>
      <c r="J116" s="359" t="s">
        <v>53</v>
      </c>
      <c r="K116" s="1626"/>
      <c r="L116" s="1626"/>
      <c r="M116" s="1626"/>
      <c r="N116" s="1627"/>
      <c r="O116" s="1425"/>
      <c r="P116" s="1425"/>
    </row>
    <row r="117" spans="2:16" ht="24" customHeight="1">
      <c r="B117" s="317" t="s">
        <v>532</v>
      </c>
      <c r="C117" s="1636" t="s">
        <v>542</v>
      </c>
      <c r="D117" s="1636"/>
      <c r="E117" s="1636"/>
      <c r="F117" s="1636"/>
      <c r="G117" s="341" t="s">
        <v>53</v>
      </c>
      <c r="H117" s="437" t="s">
        <v>53</v>
      </c>
      <c r="I117" s="341" t="s">
        <v>53</v>
      </c>
      <c r="J117" s="437" t="s">
        <v>53</v>
      </c>
      <c r="K117" s="1628"/>
      <c r="L117" s="1628"/>
      <c r="M117" s="1628"/>
      <c r="N117" s="1629"/>
      <c r="O117" s="1425"/>
      <c r="P117" s="1425"/>
    </row>
    <row r="118" spans="2:16" ht="24" customHeight="1">
      <c r="B118" s="438" t="s">
        <v>418</v>
      </c>
      <c r="C118" s="1645" t="s">
        <v>1310</v>
      </c>
      <c r="D118" s="1645"/>
      <c r="E118" s="1645"/>
      <c r="F118" s="1645"/>
      <c r="G118" s="1645"/>
      <c r="H118" s="1645"/>
      <c r="I118" s="1645"/>
      <c r="J118" s="2146"/>
      <c r="K118" s="1623" t="s">
        <v>3245</v>
      </c>
      <c r="L118" s="1623"/>
      <c r="M118" s="1623"/>
      <c r="N118" s="1624"/>
      <c r="O118" s="1425"/>
      <c r="P118" s="1425"/>
    </row>
    <row r="119" spans="2:16" ht="24" customHeight="1">
      <c r="B119" s="432" t="s">
        <v>530</v>
      </c>
      <c r="C119" s="1634" t="s">
        <v>531</v>
      </c>
      <c r="D119" s="1634"/>
      <c r="E119" s="1634"/>
      <c r="F119" s="1635"/>
      <c r="G119" s="209" t="s">
        <v>53</v>
      </c>
      <c r="H119" s="359" t="s">
        <v>53</v>
      </c>
      <c r="I119" s="352" t="s">
        <v>53</v>
      </c>
      <c r="J119" s="359" t="s">
        <v>53</v>
      </c>
      <c r="K119" s="1626"/>
      <c r="L119" s="1626"/>
      <c r="M119" s="1626"/>
      <c r="N119" s="1627"/>
      <c r="O119" s="1425"/>
      <c r="P119" s="1425"/>
    </row>
    <row r="120" spans="2:16" ht="24" customHeight="1">
      <c r="B120" s="434" t="s">
        <v>532</v>
      </c>
      <c r="C120" s="1636" t="s">
        <v>533</v>
      </c>
      <c r="D120" s="1636"/>
      <c r="E120" s="1636"/>
      <c r="F120" s="1637"/>
      <c r="G120" s="341" t="s">
        <v>53</v>
      </c>
      <c r="H120" s="437" t="s">
        <v>53</v>
      </c>
      <c r="I120" s="341" t="s">
        <v>53</v>
      </c>
      <c r="J120" s="437" t="s">
        <v>53</v>
      </c>
      <c r="K120" s="1628"/>
      <c r="L120" s="1628"/>
      <c r="M120" s="1628"/>
      <c r="N120" s="1629"/>
      <c r="O120" s="1425"/>
      <c r="P120" s="1425"/>
    </row>
    <row r="121" spans="2:16" ht="24" customHeight="1">
      <c r="B121" s="436" t="s">
        <v>544</v>
      </c>
      <c r="C121" s="1645" t="s">
        <v>1311</v>
      </c>
      <c r="D121" s="1645"/>
      <c r="E121" s="1645"/>
      <c r="F121" s="1645"/>
      <c r="G121" s="1645"/>
      <c r="H121" s="1645"/>
      <c r="I121" s="1645"/>
      <c r="J121" s="2146"/>
      <c r="K121" s="1623" t="s">
        <v>3245</v>
      </c>
      <c r="L121" s="1623"/>
      <c r="M121" s="1623"/>
      <c r="N121" s="1624"/>
      <c r="O121" s="1425"/>
      <c r="P121" s="1425"/>
    </row>
    <row r="122" spans="2:16" ht="23.45" customHeight="1">
      <c r="B122" s="432" t="s">
        <v>530</v>
      </c>
      <c r="C122" s="1634" t="s">
        <v>531</v>
      </c>
      <c r="D122" s="1634"/>
      <c r="E122" s="1634"/>
      <c r="F122" s="1635"/>
      <c r="G122" s="209" t="s">
        <v>53</v>
      </c>
      <c r="H122" s="359" t="s">
        <v>53</v>
      </c>
      <c r="I122" s="352" t="s">
        <v>53</v>
      </c>
      <c r="J122" s="359" t="s">
        <v>53</v>
      </c>
      <c r="K122" s="1626"/>
      <c r="L122" s="1626"/>
      <c r="M122" s="1626"/>
      <c r="N122" s="1627"/>
      <c r="O122" s="1425"/>
      <c r="P122" s="1425"/>
    </row>
    <row r="123" spans="2:16" ht="23.45" customHeight="1">
      <c r="B123" s="434" t="s">
        <v>532</v>
      </c>
      <c r="C123" s="1636" t="s">
        <v>542</v>
      </c>
      <c r="D123" s="1636"/>
      <c r="E123" s="1636"/>
      <c r="F123" s="1637"/>
      <c r="G123" s="341" t="s">
        <v>53</v>
      </c>
      <c r="H123" s="437" t="s">
        <v>53</v>
      </c>
      <c r="I123" s="341" t="s">
        <v>53</v>
      </c>
      <c r="J123" s="437" t="s">
        <v>53</v>
      </c>
      <c r="K123" s="1628"/>
      <c r="L123" s="1628"/>
      <c r="M123" s="1628"/>
      <c r="N123" s="1629"/>
      <c r="O123" s="1425"/>
      <c r="P123" s="1425"/>
    </row>
    <row r="124" spans="2:16" ht="21" customHeight="1">
      <c r="B124" s="436" t="s">
        <v>546</v>
      </c>
      <c r="C124" s="1638" t="s">
        <v>547</v>
      </c>
      <c r="D124" s="1638"/>
      <c r="E124" s="1638"/>
      <c r="F124" s="1638"/>
      <c r="G124" s="1638"/>
      <c r="H124" s="1638"/>
      <c r="I124" s="1638"/>
      <c r="J124" s="1642"/>
      <c r="K124" s="1623"/>
      <c r="L124" s="1623"/>
      <c r="M124" s="1623"/>
      <c r="N124" s="1624"/>
      <c r="O124" s="1425"/>
      <c r="P124" s="1425"/>
    </row>
    <row r="125" spans="2:16" ht="30.95" customHeight="1">
      <c r="B125" s="432" t="s">
        <v>530</v>
      </c>
      <c r="C125" s="1634" t="s">
        <v>531</v>
      </c>
      <c r="D125" s="1634"/>
      <c r="E125" s="1634"/>
      <c r="F125" s="1635"/>
      <c r="G125" s="209" t="s">
        <v>54</v>
      </c>
      <c r="H125" s="209" t="s">
        <v>54</v>
      </c>
      <c r="I125" s="209" t="s">
        <v>54</v>
      </c>
      <c r="J125" s="359" t="s">
        <v>54</v>
      </c>
      <c r="K125" s="1626"/>
      <c r="L125" s="1626"/>
      <c r="M125" s="1626"/>
      <c r="N125" s="1627"/>
      <c r="O125" s="1425"/>
      <c r="P125" s="1425"/>
    </row>
    <row r="126" spans="2:16" ht="30.6" customHeight="1">
      <c r="B126" s="317" t="s">
        <v>532</v>
      </c>
      <c r="C126" s="1636" t="s">
        <v>533</v>
      </c>
      <c r="D126" s="1636"/>
      <c r="E126" s="1636"/>
      <c r="F126" s="1636"/>
      <c r="G126" s="341" t="s">
        <v>54</v>
      </c>
      <c r="H126" s="341" t="s">
        <v>54</v>
      </c>
      <c r="I126" s="341" t="s">
        <v>54</v>
      </c>
      <c r="J126" s="437" t="s">
        <v>54</v>
      </c>
      <c r="K126" s="1628"/>
      <c r="L126" s="1628"/>
      <c r="M126" s="1628"/>
      <c r="N126" s="1629"/>
      <c r="O126" s="1425"/>
      <c r="P126" s="1425"/>
    </row>
    <row r="127" spans="2:16" ht="29.25" customHeight="1">
      <c r="B127" s="438" t="s">
        <v>548</v>
      </c>
      <c r="C127" s="1638" t="s">
        <v>549</v>
      </c>
      <c r="D127" s="1638"/>
      <c r="E127" s="1638"/>
      <c r="F127" s="1638"/>
      <c r="G127" s="1638"/>
      <c r="H127" s="1638"/>
      <c r="I127" s="1638"/>
      <c r="J127" s="1642"/>
      <c r="K127" s="1623"/>
      <c r="L127" s="1623"/>
      <c r="M127" s="1623"/>
      <c r="N127" s="1624"/>
      <c r="O127" s="1425"/>
      <c r="P127" s="1425"/>
    </row>
    <row r="128" spans="2:16" ht="26.1" customHeight="1">
      <c r="B128" s="432" t="s">
        <v>530</v>
      </c>
      <c r="C128" s="1634" t="s">
        <v>531</v>
      </c>
      <c r="D128" s="1634"/>
      <c r="E128" s="1634"/>
      <c r="F128" s="1635"/>
      <c r="G128" s="209" t="s">
        <v>54</v>
      </c>
      <c r="H128" s="209" t="s">
        <v>54</v>
      </c>
      <c r="I128" s="209" t="s">
        <v>54</v>
      </c>
      <c r="J128" s="359" t="s">
        <v>54</v>
      </c>
      <c r="K128" s="1626"/>
      <c r="L128" s="1626"/>
      <c r="M128" s="1626"/>
      <c r="N128" s="1627"/>
      <c r="O128" s="1425"/>
      <c r="P128" s="1425"/>
    </row>
    <row r="129" spans="2:16" ht="29.45" customHeight="1">
      <c r="B129" s="434" t="s">
        <v>532</v>
      </c>
      <c r="C129" s="1636" t="s">
        <v>533</v>
      </c>
      <c r="D129" s="1636"/>
      <c r="E129" s="1636"/>
      <c r="F129" s="1637"/>
      <c r="G129" s="341" t="s">
        <v>54</v>
      </c>
      <c r="H129" s="341" t="s">
        <v>54</v>
      </c>
      <c r="I129" s="341" t="s">
        <v>54</v>
      </c>
      <c r="J129" s="437" t="s">
        <v>54</v>
      </c>
      <c r="K129" s="1628"/>
      <c r="L129" s="1628"/>
      <c r="M129" s="1628"/>
      <c r="N129" s="1629"/>
      <c r="O129" s="1425"/>
      <c r="P129" s="1425"/>
    </row>
    <row r="130" spans="2:16" ht="21" customHeight="1">
      <c r="B130" s="436" t="s">
        <v>550</v>
      </c>
      <c r="C130" s="1638" t="s">
        <v>551</v>
      </c>
      <c r="D130" s="1638"/>
      <c r="E130" s="1638"/>
      <c r="F130" s="1638"/>
      <c r="G130" s="1638"/>
      <c r="H130" s="1638"/>
      <c r="I130" s="1638"/>
      <c r="J130" s="1642"/>
      <c r="K130" s="1623"/>
      <c r="L130" s="1623"/>
      <c r="M130" s="1623"/>
      <c r="N130" s="1624"/>
      <c r="O130" s="1425"/>
      <c r="P130" s="1425"/>
    </row>
    <row r="131" spans="2:16" ht="18.95" customHeight="1">
      <c r="B131" s="432" t="s">
        <v>530</v>
      </c>
      <c r="C131" s="1634" t="s">
        <v>531</v>
      </c>
      <c r="D131" s="1634"/>
      <c r="E131" s="1634"/>
      <c r="F131" s="1635"/>
      <c r="G131" s="209" t="s">
        <v>54</v>
      </c>
      <c r="H131" s="209" t="s">
        <v>54</v>
      </c>
      <c r="I131" s="209" t="s">
        <v>54</v>
      </c>
      <c r="J131" s="359" t="s">
        <v>54</v>
      </c>
      <c r="K131" s="1626"/>
      <c r="L131" s="1626"/>
      <c r="M131" s="1626"/>
      <c r="N131" s="1627"/>
      <c r="O131" s="1425"/>
      <c r="P131" s="1425"/>
    </row>
    <row r="132" spans="2:16" ht="21" customHeight="1">
      <c r="B132" s="434" t="s">
        <v>532</v>
      </c>
      <c r="C132" s="1639" t="s">
        <v>533</v>
      </c>
      <c r="D132" s="1639"/>
      <c r="E132" s="1639"/>
      <c r="F132" s="1640"/>
      <c r="G132" s="330" t="s">
        <v>54</v>
      </c>
      <c r="H132" s="330" t="s">
        <v>54</v>
      </c>
      <c r="I132" s="330" t="s">
        <v>54</v>
      </c>
      <c r="J132" s="435" t="s">
        <v>54</v>
      </c>
      <c r="K132" s="1628"/>
      <c r="L132" s="1628"/>
      <c r="M132" s="1628"/>
      <c r="N132" s="1629"/>
      <c r="O132" s="1425"/>
      <c r="P132" s="1425"/>
    </row>
    <row r="133" spans="2:16" ht="32.25" customHeight="1">
      <c r="B133" s="439" t="s">
        <v>552</v>
      </c>
      <c r="C133" s="1666" t="s">
        <v>553</v>
      </c>
      <c r="D133" s="1666"/>
      <c r="E133" s="1667"/>
      <c r="F133" s="1667"/>
      <c r="G133" s="1667"/>
      <c r="H133" s="1667"/>
      <c r="I133" s="1667"/>
      <c r="J133" s="1667"/>
      <c r="K133" s="1668" t="s">
        <v>3246</v>
      </c>
      <c r="L133" s="1669"/>
      <c r="M133" s="1669"/>
      <c r="N133" s="1670"/>
      <c r="O133" s="1425"/>
      <c r="P133" s="1425"/>
    </row>
    <row r="134" spans="2:16" ht="32.25" customHeight="1">
      <c r="B134" s="317" t="s">
        <v>418</v>
      </c>
      <c r="C134" s="1677" t="s">
        <v>554</v>
      </c>
      <c r="D134" s="1677"/>
      <c r="E134" s="1678" t="s">
        <v>3247</v>
      </c>
      <c r="F134" s="1679"/>
      <c r="G134" s="1679"/>
      <c r="H134" s="1679"/>
      <c r="I134" s="1679"/>
      <c r="J134" s="1679"/>
      <c r="K134" s="1671"/>
      <c r="L134" s="1672"/>
      <c r="M134" s="1672"/>
      <c r="N134" s="1673"/>
      <c r="O134" s="1425"/>
      <c r="P134" s="1425"/>
    </row>
    <row r="135" spans="2:16" ht="25.5" customHeight="1">
      <c r="B135" s="432" t="s">
        <v>530</v>
      </c>
      <c r="C135" s="1680" t="s">
        <v>531</v>
      </c>
      <c r="D135" s="1680"/>
      <c r="E135" s="1681"/>
      <c r="F135" s="1682"/>
      <c r="G135" s="801" t="s">
        <v>54</v>
      </c>
      <c r="H135" s="801" t="s">
        <v>54</v>
      </c>
      <c r="I135" s="801" t="s">
        <v>54</v>
      </c>
      <c r="J135" s="801" t="s">
        <v>54</v>
      </c>
      <c r="K135" s="1671"/>
      <c r="L135" s="1672"/>
      <c r="M135" s="1672"/>
      <c r="N135" s="1673"/>
      <c r="O135" s="1425"/>
      <c r="P135" s="1425"/>
    </row>
    <row r="136" spans="2:16" ht="20.45" customHeight="1">
      <c r="B136" s="434" t="s">
        <v>532</v>
      </c>
      <c r="C136" s="1683" t="s">
        <v>533</v>
      </c>
      <c r="D136" s="1683"/>
      <c r="E136" s="1683"/>
      <c r="F136" s="1684"/>
      <c r="G136" s="802" t="s">
        <v>54</v>
      </c>
      <c r="H136" s="803" t="s">
        <v>54</v>
      </c>
      <c r="I136" s="803" t="s">
        <v>54</v>
      </c>
      <c r="J136" s="804" t="s">
        <v>54</v>
      </c>
      <c r="K136" s="1674"/>
      <c r="L136" s="1675"/>
      <c r="M136" s="1675"/>
      <c r="N136" s="1676"/>
      <c r="O136" s="1425"/>
      <c r="P136" s="1425"/>
    </row>
    <row r="137" spans="2:16" ht="58.5" customHeight="1">
      <c r="B137" s="251" t="s">
        <v>555</v>
      </c>
      <c r="C137" s="1472" t="s">
        <v>556</v>
      </c>
      <c r="D137" s="1472"/>
      <c r="E137" s="1472"/>
      <c r="F137" s="1653"/>
      <c r="G137" s="1654"/>
      <c r="H137" s="1654"/>
      <c r="I137" s="1654"/>
      <c r="J137" s="1654"/>
      <c r="K137" s="1655"/>
      <c r="L137" s="1655"/>
      <c r="M137" s="1655"/>
      <c r="N137" s="1655"/>
      <c r="O137" s="1444"/>
      <c r="P137" s="1444"/>
    </row>
    <row r="138" spans="2:16" ht="25.5" customHeight="1">
      <c r="B138" s="1656" t="s">
        <v>3</v>
      </c>
      <c r="C138" s="1657"/>
      <c r="D138" s="1657"/>
      <c r="E138" s="1657"/>
      <c r="F138" s="1657"/>
      <c r="G138" s="1657"/>
      <c r="H138" s="1657"/>
      <c r="I138" s="1657"/>
      <c r="J138" s="1657"/>
      <c r="K138" s="1657"/>
      <c r="L138" s="1657"/>
      <c r="M138" s="1657"/>
      <c r="N138" s="1657"/>
      <c r="O138" s="1658"/>
      <c r="P138" s="1659"/>
    </row>
    <row r="139" spans="2:16" ht="94.5" customHeight="1">
      <c r="B139" s="253" t="s">
        <v>557</v>
      </c>
      <c r="C139" s="1660" t="s">
        <v>558</v>
      </c>
      <c r="D139" s="1660"/>
      <c r="E139" s="1660"/>
      <c r="F139" s="1660"/>
      <c r="G139" s="209" t="s">
        <v>53</v>
      </c>
      <c r="H139" s="1661" t="s">
        <v>559</v>
      </c>
      <c r="I139" s="1662"/>
      <c r="J139" s="1663" t="s">
        <v>3248</v>
      </c>
      <c r="K139" s="1664"/>
      <c r="L139" s="1664"/>
      <c r="M139" s="1664"/>
      <c r="N139" s="1665"/>
      <c r="O139" s="318" t="s">
        <v>1316</v>
      </c>
      <c r="P139" s="199"/>
    </row>
    <row r="140" spans="2:16" ht="24.6" customHeight="1">
      <c r="B140" s="1686" t="s">
        <v>560</v>
      </c>
      <c r="C140" s="1687"/>
      <c r="D140" s="1687"/>
      <c r="E140" s="1687"/>
      <c r="F140" s="1687"/>
      <c r="G140" s="1687"/>
      <c r="H140" s="1687"/>
      <c r="I140" s="1687"/>
      <c r="J140" s="1687"/>
      <c r="K140" s="1687"/>
      <c r="L140" s="1687"/>
      <c r="M140" s="1687"/>
      <c r="N140" s="1687"/>
      <c r="O140" s="1687"/>
      <c r="P140" s="1688"/>
    </row>
    <row r="141" spans="2:16" ht="30" customHeight="1">
      <c r="B141" s="198" t="s">
        <v>561</v>
      </c>
      <c r="C141" s="1464" t="s">
        <v>562</v>
      </c>
      <c r="D141" s="1464"/>
      <c r="E141" s="1464"/>
      <c r="F141" s="1464"/>
      <c r="G141" s="1464"/>
      <c r="H141" s="1574" t="s">
        <v>3249</v>
      </c>
      <c r="I141" s="1685"/>
      <c r="J141" s="1685"/>
      <c r="K141" s="1689" t="s">
        <v>446</v>
      </c>
      <c r="L141" s="1576"/>
      <c r="M141" s="1577"/>
      <c r="N141" s="1690"/>
      <c r="O141" s="1534"/>
      <c r="P141" s="1534"/>
    </row>
    <row r="142" spans="2:16" ht="26.45" customHeight="1">
      <c r="B142" s="198" t="s">
        <v>401</v>
      </c>
      <c r="C142" s="1464" t="s">
        <v>563</v>
      </c>
      <c r="D142" s="1464"/>
      <c r="E142" s="1464"/>
      <c r="F142" s="1464"/>
      <c r="G142" s="1464"/>
      <c r="H142" s="1574" t="s">
        <v>3250</v>
      </c>
      <c r="I142" s="1685"/>
      <c r="J142" s="1685"/>
      <c r="K142" s="1689"/>
      <c r="L142" s="1691"/>
      <c r="M142" s="1692"/>
      <c r="N142" s="1693"/>
      <c r="O142" s="1535"/>
      <c r="P142" s="1535"/>
    </row>
    <row r="143" spans="2:16" ht="27.95" customHeight="1">
      <c r="B143" s="198" t="s">
        <v>403</v>
      </c>
      <c r="C143" s="1464" t="s">
        <v>564</v>
      </c>
      <c r="D143" s="1464"/>
      <c r="E143" s="1464"/>
      <c r="F143" s="1464"/>
      <c r="G143" s="1464"/>
      <c r="H143" s="1574" t="s">
        <v>53</v>
      </c>
      <c r="I143" s="1685"/>
      <c r="J143" s="1575"/>
      <c r="K143" s="1689"/>
      <c r="L143" s="1691"/>
      <c r="M143" s="1692"/>
      <c r="N143" s="1693"/>
      <c r="O143" s="1535"/>
      <c r="P143" s="1535"/>
    </row>
    <row r="144" spans="2:16" ht="34.5" customHeight="1">
      <c r="B144" s="198" t="s">
        <v>405</v>
      </c>
      <c r="C144" s="1464" t="s">
        <v>565</v>
      </c>
      <c r="D144" s="1464"/>
      <c r="E144" s="1464"/>
      <c r="F144" s="1464"/>
      <c r="G144" s="1465"/>
      <c r="H144" s="1574" t="s">
        <v>3251</v>
      </c>
      <c r="I144" s="1685"/>
      <c r="J144" s="1685"/>
      <c r="K144" s="1689"/>
      <c r="L144" s="1691"/>
      <c r="M144" s="1692"/>
      <c r="N144" s="1693"/>
      <c r="O144" s="1536"/>
      <c r="P144" s="1536"/>
    </row>
    <row r="145" spans="2:16" ht="40.5" customHeight="1">
      <c r="B145" s="191" t="s">
        <v>566</v>
      </c>
      <c r="C145" s="1464" t="s">
        <v>567</v>
      </c>
      <c r="D145" s="1464"/>
      <c r="E145" s="1464"/>
      <c r="F145" s="1464"/>
      <c r="G145" s="1464"/>
      <c r="H145" s="1574" t="s">
        <v>54</v>
      </c>
      <c r="I145" s="1685"/>
      <c r="J145" s="1685"/>
      <c r="K145" s="1689"/>
      <c r="L145" s="1691"/>
      <c r="M145" s="1692"/>
      <c r="N145" s="1693"/>
      <c r="O145" s="1443" t="s">
        <v>1861</v>
      </c>
      <c r="P145" s="1443"/>
    </row>
    <row r="146" spans="2:16" ht="33" customHeight="1">
      <c r="B146" s="334" t="s">
        <v>394</v>
      </c>
      <c r="C146" s="1464" t="s">
        <v>568</v>
      </c>
      <c r="D146" s="1464"/>
      <c r="E146" s="1464"/>
      <c r="F146" s="1464"/>
      <c r="G146" s="1465"/>
      <c r="H146" s="1574" t="s">
        <v>92</v>
      </c>
      <c r="I146" s="1685"/>
      <c r="J146" s="1685"/>
      <c r="K146" s="1689"/>
      <c r="L146" s="1691"/>
      <c r="M146" s="1692"/>
      <c r="N146" s="1693"/>
      <c r="O146" s="1426"/>
      <c r="P146" s="1426"/>
    </row>
    <row r="147" spans="2:16" ht="62.25" customHeight="1">
      <c r="B147" s="191" t="s">
        <v>569</v>
      </c>
      <c r="C147" s="1464" t="s">
        <v>570</v>
      </c>
      <c r="D147" s="1464"/>
      <c r="E147" s="1464"/>
      <c r="F147" s="1464"/>
      <c r="G147" s="1464"/>
      <c r="H147" s="1574" t="s">
        <v>53</v>
      </c>
      <c r="I147" s="1685"/>
      <c r="J147" s="1685"/>
      <c r="K147" s="1689"/>
      <c r="L147" s="1691"/>
      <c r="M147" s="1692"/>
      <c r="N147" s="1693"/>
      <c r="O147" s="1443" t="s">
        <v>1861</v>
      </c>
      <c r="P147" s="1443" t="s">
        <v>1862</v>
      </c>
    </row>
    <row r="148" spans="2:16" ht="97.5" customHeight="1">
      <c r="B148" s="189" t="s">
        <v>394</v>
      </c>
      <c r="C148" s="1697" t="s">
        <v>568</v>
      </c>
      <c r="D148" s="1697"/>
      <c r="E148" s="1697"/>
      <c r="F148" s="1697"/>
      <c r="G148" s="1698"/>
      <c r="H148" s="2172" t="s">
        <v>3252</v>
      </c>
      <c r="I148" s="1907"/>
      <c r="J148" s="1907"/>
      <c r="K148" s="1689"/>
      <c r="L148" s="1694"/>
      <c r="M148" s="1695"/>
      <c r="N148" s="1696"/>
      <c r="O148" s="1444"/>
      <c r="P148" s="1444"/>
    </row>
    <row r="149" spans="2:16" ht="54" customHeight="1">
      <c r="B149" s="1490" t="s">
        <v>571</v>
      </c>
      <c r="C149" s="1491"/>
      <c r="D149" s="1491"/>
      <c r="E149" s="1491"/>
      <c r="F149" s="1491"/>
      <c r="G149" s="1491"/>
      <c r="H149" s="1491"/>
      <c r="I149" s="1491"/>
      <c r="J149" s="1491"/>
      <c r="K149" s="1699"/>
      <c r="L149" s="1491"/>
      <c r="M149" s="1491"/>
      <c r="N149" s="1491"/>
      <c r="O149" s="1491"/>
      <c r="P149" s="1492"/>
    </row>
    <row r="150" spans="2:16" ht="31.5" customHeight="1">
      <c r="B150" s="321" t="s">
        <v>572</v>
      </c>
      <c r="C150" s="1700" t="s">
        <v>573</v>
      </c>
      <c r="D150" s="1700"/>
      <c r="E150" s="1700"/>
      <c r="F150" s="1701"/>
      <c r="G150" s="1702" t="s">
        <v>574</v>
      </c>
      <c r="H150" s="1703"/>
      <c r="I150" s="1704"/>
      <c r="J150" s="1702" t="s">
        <v>575</v>
      </c>
      <c r="K150" s="1703"/>
      <c r="L150" s="1704"/>
      <c r="M150" s="1705" t="s">
        <v>434</v>
      </c>
      <c r="N150" s="1706"/>
      <c r="O150" s="1707" t="s">
        <v>3253</v>
      </c>
      <c r="P150" s="1709" t="s">
        <v>3254</v>
      </c>
    </row>
    <row r="151" spans="2:16" ht="83.25" customHeight="1">
      <c r="B151" s="334" t="s">
        <v>561</v>
      </c>
      <c r="C151" s="1711" t="s">
        <v>576</v>
      </c>
      <c r="D151" s="1711"/>
      <c r="E151" s="1711"/>
      <c r="F151" s="1712"/>
      <c r="G151" s="1713" t="s">
        <v>1325</v>
      </c>
      <c r="H151" s="1714"/>
      <c r="I151" s="1715"/>
      <c r="J151" s="1713" t="s">
        <v>152</v>
      </c>
      <c r="K151" s="1714"/>
      <c r="L151" s="1715"/>
      <c r="M151" s="1716"/>
      <c r="N151" s="1717"/>
      <c r="O151" s="1627"/>
      <c r="P151" s="1708"/>
    </row>
    <row r="152" spans="2:16" ht="42" customHeight="1">
      <c r="B152" s="334" t="s">
        <v>401</v>
      </c>
      <c r="C152" s="1711" t="s">
        <v>577</v>
      </c>
      <c r="D152" s="1711"/>
      <c r="E152" s="1711"/>
      <c r="F152" s="1712"/>
      <c r="G152" s="1713" t="s">
        <v>1325</v>
      </c>
      <c r="H152" s="1714"/>
      <c r="I152" s="1715"/>
      <c r="J152" s="1713" t="s">
        <v>152</v>
      </c>
      <c r="K152" s="1714"/>
      <c r="L152" s="1715"/>
      <c r="M152" s="1716"/>
      <c r="N152" s="1717"/>
      <c r="O152" s="1627"/>
      <c r="P152" s="1708"/>
    </row>
    <row r="153" spans="2:16" ht="31.5" customHeight="1">
      <c r="B153" s="334" t="s">
        <v>403</v>
      </c>
      <c r="C153" s="446" t="s">
        <v>418</v>
      </c>
      <c r="D153" s="1711" t="s">
        <v>578</v>
      </c>
      <c r="E153" s="1711"/>
      <c r="F153" s="1712"/>
      <c r="G153" s="1713" t="s">
        <v>238</v>
      </c>
      <c r="H153" s="1714"/>
      <c r="I153" s="1715"/>
      <c r="J153" s="1713" t="s">
        <v>238</v>
      </c>
      <c r="K153" s="1714"/>
      <c r="L153" s="1715"/>
      <c r="M153" s="1716"/>
      <c r="N153" s="1717"/>
      <c r="O153" s="1627"/>
      <c r="P153" s="1708"/>
    </row>
    <row r="154" spans="2:16" ht="32.25" customHeight="1">
      <c r="B154" s="334"/>
      <c r="C154" s="307" t="s">
        <v>508</v>
      </c>
      <c r="D154" s="1711" t="s">
        <v>579</v>
      </c>
      <c r="E154" s="1711"/>
      <c r="F154" s="1712"/>
      <c r="G154" s="1713" t="s">
        <v>1325</v>
      </c>
      <c r="H154" s="1714"/>
      <c r="I154" s="1715"/>
      <c r="J154" s="1713" t="s">
        <v>152</v>
      </c>
      <c r="K154" s="1714"/>
      <c r="L154" s="1715"/>
      <c r="M154" s="325"/>
      <c r="N154" s="326"/>
      <c r="O154" s="1627"/>
      <c r="P154" s="1708"/>
    </row>
    <row r="155" spans="2:16" ht="41.25" customHeight="1">
      <c r="B155" s="334" t="s">
        <v>405</v>
      </c>
      <c r="C155" s="1711" t="s">
        <v>580</v>
      </c>
      <c r="D155" s="1711"/>
      <c r="E155" s="1711"/>
      <c r="F155" s="1712"/>
      <c r="G155" s="1713" t="s">
        <v>1325</v>
      </c>
      <c r="H155" s="1714"/>
      <c r="I155" s="1715"/>
      <c r="J155" s="1713" t="s">
        <v>152</v>
      </c>
      <c r="K155" s="1714"/>
      <c r="L155" s="1715"/>
      <c r="M155" s="1716"/>
      <c r="N155" s="1717"/>
      <c r="O155" s="1627"/>
      <c r="P155" s="1708"/>
    </row>
    <row r="156" spans="2:16" ht="93" customHeight="1">
      <c r="B156" s="334" t="s">
        <v>408</v>
      </c>
      <c r="C156" s="1711" t="s">
        <v>581</v>
      </c>
      <c r="D156" s="1711"/>
      <c r="E156" s="1711"/>
      <c r="F156" s="1712"/>
      <c r="G156" s="1713" t="s">
        <v>152</v>
      </c>
      <c r="H156" s="1714"/>
      <c r="I156" s="1715"/>
      <c r="J156" s="1713" t="s">
        <v>152</v>
      </c>
      <c r="K156" s="1714"/>
      <c r="L156" s="1715"/>
      <c r="M156" s="3194" t="s">
        <v>3255</v>
      </c>
      <c r="N156" s="3195"/>
      <c r="O156" s="1627"/>
      <c r="P156" s="1708"/>
    </row>
    <row r="157" spans="2:16" ht="28.5" customHeight="1">
      <c r="B157" s="334" t="s">
        <v>410</v>
      </c>
      <c r="C157" s="1711" t="s">
        <v>117</v>
      </c>
      <c r="D157" s="1711"/>
      <c r="E157" s="1711"/>
      <c r="F157" s="1712"/>
      <c r="G157" s="1713" t="s">
        <v>1325</v>
      </c>
      <c r="H157" s="1714"/>
      <c r="I157" s="1715"/>
      <c r="J157" s="1713" t="s">
        <v>152</v>
      </c>
      <c r="K157" s="1714"/>
      <c r="L157" s="1715"/>
      <c r="M157" s="1716"/>
      <c r="N157" s="1717"/>
      <c r="O157" s="1627"/>
      <c r="P157" s="1708"/>
    </row>
    <row r="158" spans="2:16" ht="28.5" customHeight="1">
      <c r="B158" s="334" t="s">
        <v>413</v>
      </c>
      <c r="C158" s="1711" t="s">
        <v>118</v>
      </c>
      <c r="D158" s="1711"/>
      <c r="E158" s="1711"/>
      <c r="F158" s="1712"/>
      <c r="G158" s="1713" t="s">
        <v>238</v>
      </c>
      <c r="H158" s="1714"/>
      <c r="I158" s="1715"/>
      <c r="J158" s="1713" t="s">
        <v>238</v>
      </c>
      <c r="K158" s="1714"/>
      <c r="L158" s="1715"/>
      <c r="M158" s="1716"/>
      <c r="N158" s="1717"/>
      <c r="O158" s="1627"/>
      <c r="P158" s="1708"/>
    </row>
    <row r="159" spans="2:16" ht="28.5" customHeight="1">
      <c r="B159" s="334" t="s">
        <v>416</v>
      </c>
      <c r="C159" s="1711" t="s">
        <v>582</v>
      </c>
      <c r="D159" s="1711"/>
      <c r="E159" s="1711"/>
      <c r="F159" s="1712"/>
      <c r="G159" s="1713" t="s">
        <v>1325</v>
      </c>
      <c r="H159" s="1714"/>
      <c r="I159" s="1715"/>
      <c r="J159" s="1713" t="s">
        <v>152</v>
      </c>
      <c r="K159" s="1714"/>
      <c r="L159" s="1715"/>
      <c r="M159" s="1718"/>
      <c r="N159" s="1717"/>
      <c r="O159" s="1708"/>
      <c r="P159" s="1708"/>
    </row>
    <row r="160" spans="2:16" ht="28.5" customHeight="1">
      <c r="B160" s="334" t="s">
        <v>418</v>
      </c>
      <c r="C160" s="1711" t="s">
        <v>583</v>
      </c>
      <c r="D160" s="1711"/>
      <c r="E160" s="1711"/>
      <c r="F160" s="1712"/>
      <c r="G160" s="1713" t="s">
        <v>155</v>
      </c>
      <c r="H160" s="1714"/>
      <c r="I160" s="1715"/>
      <c r="J160" s="1713" t="s">
        <v>155</v>
      </c>
      <c r="K160" s="1714"/>
      <c r="L160" s="1715"/>
      <c r="M160" s="1718"/>
      <c r="N160" s="1717"/>
      <c r="O160" s="1708"/>
      <c r="P160" s="1708"/>
    </row>
    <row r="161" spans="1:16" ht="28.5" customHeight="1">
      <c r="B161" s="189" t="s">
        <v>544</v>
      </c>
      <c r="C161" s="1711" t="s">
        <v>584</v>
      </c>
      <c r="D161" s="1711"/>
      <c r="E161" s="1711"/>
      <c r="F161" s="1712"/>
      <c r="G161" s="1713" t="s">
        <v>155</v>
      </c>
      <c r="H161" s="1714"/>
      <c r="I161" s="1715"/>
      <c r="J161" s="1713" t="s">
        <v>155</v>
      </c>
      <c r="K161" s="1714"/>
      <c r="L161" s="1715"/>
      <c r="M161" s="1718"/>
      <c r="N161" s="1717"/>
      <c r="O161" s="1708"/>
      <c r="P161" s="1708"/>
    </row>
    <row r="162" spans="1:16" ht="28.5" customHeight="1">
      <c r="B162" s="189" t="s">
        <v>546</v>
      </c>
      <c r="C162" s="1711" t="s">
        <v>585</v>
      </c>
      <c r="D162" s="1711"/>
      <c r="E162" s="1711"/>
      <c r="F162" s="1712"/>
      <c r="G162" s="1713" t="s">
        <v>238</v>
      </c>
      <c r="H162" s="1714"/>
      <c r="I162" s="1715"/>
      <c r="J162" s="1713" t="s">
        <v>238</v>
      </c>
      <c r="K162" s="1714"/>
      <c r="L162" s="1715"/>
      <c r="M162" s="1718"/>
      <c r="N162" s="1717"/>
      <c r="O162" s="1708"/>
      <c r="P162" s="1708"/>
    </row>
    <row r="163" spans="1:16" ht="28.5" customHeight="1">
      <c r="B163" s="189" t="s">
        <v>548</v>
      </c>
      <c r="C163" s="1711" t="s">
        <v>586</v>
      </c>
      <c r="D163" s="1711"/>
      <c r="E163" s="1711"/>
      <c r="F163" s="1712"/>
      <c r="G163" s="1713" t="s">
        <v>238</v>
      </c>
      <c r="H163" s="1714"/>
      <c r="I163" s="1715"/>
      <c r="J163" s="1713" t="s">
        <v>238</v>
      </c>
      <c r="K163" s="1714"/>
      <c r="L163" s="1715"/>
      <c r="M163" s="1718"/>
      <c r="N163" s="1717"/>
      <c r="O163" s="1708"/>
      <c r="P163" s="1708"/>
    </row>
    <row r="164" spans="1:16" ht="28.5" customHeight="1">
      <c r="B164" s="189" t="s">
        <v>550</v>
      </c>
      <c r="C164" s="1711" t="s">
        <v>587</v>
      </c>
      <c r="D164" s="1711"/>
      <c r="E164" s="1711"/>
      <c r="F164" s="1712"/>
      <c r="G164" s="1713" t="s">
        <v>238</v>
      </c>
      <c r="H164" s="1714"/>
      <c r="I164" s="1715"/>
      <c r="J164" s="1713" t="s">
        <v>238</v>
      </c>
      <c r="K164" s="1714"/>
      <c r="L164" s="1715"/>
      <c r="M164" s="1718"/>
      <c r="N164" s="1717"/>
      <c r="O164" s="1708"/>
      <c r="P164" s="1708"/>
    </row>
    <row r="165" spans="1:16" ht="42.75" customHeight="1">
      <c r="B165" s="447" t="s">
        <v>552</v>
      </c>
      <c r="C165" s="1719" t="s">
        <v>588</v>
      </c>
      <c r="D165" s="1719"/>
      <c r="E165" s="1719"/>
      <c r="F165" s="329" t="s">
        <v>589</v>
      </c>
      <c r="G165" s="448" t="s">
        <v>3256</v>
      </c>
      <c r="H165" s="1599" t="s">
        <v>238</v>
      </c>
      <c r="I165" s="1720"/>
      <c r="J165" s="1599" t="s">
        <v>238</v>
      </c>
      <c r="K165" s="1721"/>
      <c r="L165" s="1720"/>
      <c r="M165" s="1722"/>
      <c r="N165" s="1723"/>
      <c r="O165" s="1708"/>
      <c r="P165" s="1710"/>
    </row>
    <row r="166" spans="1:16" ht="43.5" customHeight="1">
      <c r="B166" s="1724" t="s">
        <v>590</v>
      </c>
      <c r="C166" s="1725"/>
      <c r="D166" s="1725"/>
      <c r="E166" s="1725"/>
      <c r="F166" s="1725"/>
      <c r="G166" s="1725"/>
      <c r="H166" s="1725"/>
      <c r="I166" s="1725"/>
      <c r="J166" s="1725"/>
      <c r="K166" s="1725"/>
      <c r="L166" s="1725"/>
      <c r="M166" s="1725"/>
      <c r="N166" s="1725"/>
      <c r="O166" s="331"/>
      <c r="P166" s="331"/>
    </row>
    <row r="167" spans="1:16" ht="49.5" customHeight="1">
      <c r="A167" s="281"/>
      <c r="B167" s="255" t="s">
        <v>591</v>
      </c>
      <c r="C167" s="1414" t="s">
        <v>592</v>
      </c>
      <c r="D167" s="1414"/>
      <c r="E167" s="1415"/>
      <c r="F167" s="323" t="s">
        <v>593</v>
      </c>
      <c r="G167" s="1726" t="s">
        <v>594</v>
      </c>
      <c r="H167" s="1727"/>
      <c r="I167" s="1727"/>
      <c r="J167" s="1727"/>
      <c r="K167" s="1728"/>
      <c r="L167" s="1729" t="s">
        <v>595</v>
      </c>
      <c r="M167" s="1730"/>
      <c r="N167" s="1730"/>
      <c r="O167" s="1731" t="s">
        <v>1874</v>
      </c>
      <c r="P167" s="1733" t="s">
        <v>3257</v>
      </c>
    </row>
    <row r="168" spans="1:16" ht="48.75" customHeight="1">
      <c r="A168" s="281"/>
      <c r="B168" s="333" t="s">
        <v>394</v>
      </c>
      <c r="C168" s="1414" t="s">
        <v>185</v>
      </c>
      <c r="D168" s="1414"/>
      <c r="E168" s="1415"/>
      <c r="F168" s="257" t="s">
        <v>53</v>
      </c>
      <c r="G168" s="3191" t="s">
        <v>3258</v>
      </c>
      <c r="H168" s="3192"/>
      <c r="I168" s="3192"/>
      <c r="J168" s="3192"/>
      <c r="K168" s="3193"/>
      <c r="L168" s="1713" t="s">
        <v>53</v>
      </c>
      <c r="M168" s="1714"/>
      <c r="N168" s="1737"/>
      <c r="O168" s="1731"/>
      <c r="P168" s="1731"/>
    </row>
    <row r="169" spans="1:16" ht="48.75" customHeight="1">
      <c r="A169" s="281"/>
      <c r="B169" s="333" t="s">
        <v>401</v>
      </c>
      <c r="C169" s="1414" t="s">
        <v>186</v>
      </c>
      <c r="D169" s="1414"/>
      <c r="E169" s="1415"/>
      <c r="F169" s="257" t="s">
        <v>53</v>
      </c>
      <c r="G169" s="3191" t="s">
        <v>3258</v>
      </c>
      <c r="H169" s="3192"/>
      <c r="I169" s="3192"/>
      <c r="J169" s="3192"/>
      <c r="K169" s="3193"/>
      <c r="L169" s="1713" t="s">
        <v>53</v>
      </c>
      <c r="M169" s="1714"/>
      <c r="N169" s="1737"/>
      <c r="O169" s="1731"/>
      <c r="P169" s="1731"/>
    </row>
    <row r="170" spans="1:16" ht="48.75" customHeight="1">
      <c r="A170" s="281"/>
      <c r="B170" s="333" t="s">
        <v>403</v>
      </c>
      <c r="C170" s="1414" t="s">
        <v>187</v>
      </c>
      <c r="D170" s="1414"/>
      <c r="E170" s="1415"/>
      <c r="F170" s="257" t="s">
        <v>53</v>
      </c>
      <c r="G170" s="3191" t="s">
        <v>3258</v>
      </c>
      <c r="H170" s="3192"/>
      <c r="I170" s="3192"/>
      <c r="J170" s="3192"/>
      <c r="K170" s="3193"/>
      <c r="L170" s="1713" t="s">
        <v>53</v>
      </c>
      <c r="M170" s="1714"/>
      <c r="N170" s="1737"/>
      <c r="O170" s="1731"/>
      <c r="P170" s="1731"/>
    </row>
    <row r="171" spans="1:16" ht="48.75" customHeight="1">
      <c r="A171" s="281"/>
      <c r="B171" s="333" t="s">
        <v>405</v>
      </c>
      <c r="C171" s="1414" t="s">
        <v>188</v>
      </c>
      <c r="D171" s="1414"/>
      <c r="E171" s="1415"/>
      <c r="F171" s="257" t="s">
        <v>53</v>
      </c>
      <c r="G171" s="3191" t="s">
        <v>3258</v>
      </c>
      <c r="H171" s="3192"/>
      <c r="I171" s="3192"/>
      <c r="J171" s="3192"/>
      <c r="K171" s="3193"/>
      <c r="L171" s="1713" t="s">
        <v>53</v>
      </c>
      <c r="M171" s="1714"/>
      <c r="N171" s="1737"/>
      <c r="O171" s="1731"/>
      <c r="P171" s="1731"/>
    </row>
    <row r="172" spans="1:16" ht="36.75" customHeight="1">
      <c r="A172" s="281"/>
      <c r="B172" s="334" t="s">
        <v>408</v>
      </c>
      <c r="C172" s="1414" t="s">
        <v>189</v>
      </c>
      <c r="D172" s="1414"/>
      <c r="E172" s="1415"/>
      <c r="F172" s="352" t="s">
        <v>53</v>
      </c>
      <c r="G172" s="3191" t="s">
        <v>3259</v>
      </c>
      <c r="H172" s="3192"/>
      <c r="I172" s="3192"/>
      <c r="J172" s="3192"/>
      <c r="K172" s="3193"/>
      <c r="L172" s="1713" t="s">
        <v>53</v>
      </c>
      <c r="M172" s="1714"/>
      <c r="N172" s="1737"/>
      <c r="O172" s="1731"/>
      <c r="P172" s="1731"/>
    </row>
    <row r="173" spans="1:16" ht="36.75" customHeight="1">
      <c r="A173" s="281"/>
      <c r="B173" s="335" t="s">
        <v>410</v>
      </c>
      <c r="C173" s="1414" t="s">
        <v>596</v>
      </c>
      <c r="D173" s="1414"/>
      <c r="E173" s="1415"/>
      <c r="F173" s="352" t="s">
        <v>53</v>
      </c>
      <c r="G173" s="3191" t="s">
        <v>3260</v>
      </c>
      <c r="H173" s="3192"/>
      <c r="I173" s="3192"/>
      <c r="J173" s="3192"/>
      <c r="K173" s="3193"/>
      <c r="L173" s="1713" t="s">
        <v>53</v>
      </c>
      <c r="M173" s="1714"/>
      <c r="N173" s="1737"/>
      <c r="O173" s="1731"/>
      <c r="P173" s="1731"/>
    </row>
    <row r="174" spans="1:16" ht="60.75" customHeight="1">
      <c r="A174" s="281"/>
      <c r="B174" s="335" t="s">
        <v>413</v>
      </c>
      <c r="C174" s="1414" t="s">
        <v>191</v>
      </c>
      <c r="D174" s="1414"/>
      <c r="E174" s="1415"/>
      <c r="F174" s="352" t="s">
        <v>53</v>
      </c>
      <c r="G174" s="3191" t="s">
        <v>3261</v>
      </c>
      <c r="H174" s="3192"/>
      <c r="I174" s="3192"/>
      <c r="J174" s="3192"/>
      <c r="K174" s="3193"/>
      <c r="L174" s="1713" t="s">
        <v>53</v>
      </c>
      <c r="M174" s="1714"/>
      <c r="N174" s="1737"/>
      <c r="O174" s="1731"/>
      <c r="P174" s="1731"/>
    </row>
    <row r="175" spans="1:16" ht="61.5" customHeight="1">
      <c r="A175" s="281"/>
      <c r="B175" s="335" t="s">
        <v>416</v>
      </c>
      <c r="C175" s="1414" t="s">
        <v>192</v>
      </c>
      <c r="D175" s="1414"/>
      <c r="E175" s="1415"/>
      <c r="F175" s="352" t="s">
        <v>53</v>
      </c>
      <c r="G175" s="3191" t="s">
        <v>3261</v>
      </c>
      <c r="H175" s="3192"/>
      <c r="I175" s="3192"/>
      <c r="J175" s="3192"/>
      <c r="K175" s="3193"/>
      <c r="L175" s="1713" t="s">
        <v>53</v>
      </c>
      <c r="M175" s="1714"/>
      <c r="N175" s="1737"/>
      <c r="O175" s="1731"/>
      <c r="P175" s="1731"/>
    </row>
    <row r="176" spans="1:16" ht="48" customHeight="1">
      <c r="A176" s="281"/>
      <c r="B176" s="335" t="s">
        <v>418</v>
      </c>
      <c r="C176" s="1414" t="s">
        <v>193</v>
      </c>
      <c r="D176" s="1414"/>
      <c r="E176" s="1415"/>
      <c r="F176" s="352" t="s">
        <v>53</v>
      </c>
      <c r="G176" s="3191" t="s">
        <v>3262</v>
      </c>
      <c r="H176" s="3192"/>
      <c r="I176" s="3192"/>
      <c r="J176" s="3192"/>
      <c r="K176" s="3193"/>
      <c r="L176" s="1713" t="s">
        <v>53</v>
      </c>
      <c r="M176" s="1714"/>
      <c r="N176" s="1737"/>
      <c r="O176" s="1731"/>
      <c r="P176" s="1731"/>
    </row>
    <row r="177" spans="1:16" ht="53.25" customHeight="1">
      <c r="A177" s="281"/>
      <c r="B177" s="335" t="s">
        <v>544</v>
      </c>
      <c r="C177" s="1414" t="s">
        <v>597</v>
      </c>
      <c r="D177" s="1414"/>
      <c r="E177" s="1415"/>
      <c r="F177" s="352" t="s">
        <v>53</v>
      </c>
      <c r="G177" s="3191" t="s">
        <v>3263</v>
      </c>
      <c r="H177" s="3192"/>
      <c r="I177" s="3192"/>
      <c r="J177" s="3192"/>
      <c r="K177" s="3193"/>
      <c r="L177" s="1713" t="s">
        <v>53</v>
      </c>
      <c r="M177" s="1714"/>
      <c r="N177" s="1737"/>
      <c r="O177" s="1731"/>
      <c r="P177" s="1731"/>
    </row>
    <row r="178" spans="1:16" ht="33" customHeight="1">
      <c r="A178" s="281"/>
      <c r="B178" s="334" t="s">
        <v>546</v>
      </c>
      <c r="C178" s="1414" t="s">
        <v>598</v>
      </c>
      <c r="D178" s="1414"/>
      <c r="E178" s="1415"/>
      <c r="F178" s="352" t="s">
        <v>53</v>
      </c>
      <c r="G178" s="3191" t="s">
        <v>3264</v>
      </c>
      <c r="H178" s="3192"/>
      <c r="I178" s="3192"/>
      <c r="J178" s="3192"/>
      <c r="K178" s="3193"/>
      <c r="L178" s="1713" t="s">
        <v>53</v>
      </c>
      <c r="M178" s="1714"/>
      <c r="N178" s="1737"/>
      <c r="O178" s="1732"/>
      <c r="P178" s="1732"/>
    </row>
    <row r="179" spans="1:16" ht="48" customHeight="1">
      <c r="A179" s="281"/>
      <c r="B179" s="255" t="s">
        <v>599</v>
      </c>
      <c r="C179" s="1464" t="s">
        <v>600</v>
      </c>
      <c r="D179" s="1464"/>
      <c r="E179" s="1465"/>
      <c r="F179" s="323" t="s">
        <v>593</v>
      </c>
      <c r="G179" s="1738" t="s">
        <v>601</v>
      </c>
      <c r="H179" s="1739"/>
      <c r="I179" s="1739"/>
      <c r="J179" s="1739"/>
      <c r="K179" s="1739"/>
      <c r="L179" s="1739"/>
      <c r="M179" s="1739"/>
      <c r="N179" s="1740"/>
      <c r="O179" s="1443" t="s">
        <v>1329</v>
      </c>
      <c r="P179" s="1443" t="s">
        <v>1869</v>
      </c>
    </row>
    <row r="180" spans="1:16" ht="18.75" customHeight="1">
      <c r="A180" s="281"/>
      <c r="B180" s="333" t="s">
        <v>394</v>
      </c>
      <c r="C180" s="1414" t="s">
        <v>185</v>
      </c>
      <c r="D180" s="1414"/>
      <c r="E180" s="1415"/>
      <c r="F180" s="399" t="s">
        <v>54</v>
      </c>
      <c r="G180" s="1434" t="s">
        <v>238</v>
      </c>
      <c r="H180" s="1435"/>
      <c r="I180" s="1435"/>
      <c r="J180" s="1435"/>
      <c r="K180" s="1435"/>
      <c r="L180" s="1435"/>
      <c r="M180" s="1435"/>
      <c r="N180" s="1436"/>
      <c r="O180" s="1425"/>
      <c r="P180" s="1425"/>
    </row>
    <row r="181" spans="1:16" ht="18.75" customHeight="1">
      <c r="A181" s="281"/>
      <c r="B181" s="333" t="s">
        <v>401</v>
      </c>
      <c r="C181" s="1414" t="s">
        <v>186</v>
      </c>
      <c r="D181" s="1414"/>
      <c r="E181" s="1415"/>
      <c r="F181" s="399" t="s">
        <v>54</v>
      </c>
      <c r="G181" s="1434" t="s">
        <v>238</v>
      </c>
      <c r="H181" s="1435"/>
      <c r="I181" s="1435"/>
      <c r="J181" s="1435"/>
      <c r="K181" s="1435"/>
      <c r="L181" s="1435"/>
      <c r="M181" s="1435"/>
      <c r="N181" s="1436"/>
      <c r="O181" s="1425"/>
      <c r="P181" s="1425"/>
    </row>
    <row r="182" spans="1:16" ht="18.75" customHeight="1">
      <c r="A182" s="281"/>
      <c r="B182" s="333" t="s">
        <v>403</v>
      </c>
      <c r="C182" s="1414" t="s">
        <v>187</v>
      </c>
      <c r="D182" s="1414"/>
      <c r="E182" s="1415"/>
      <c r="F182" s="399" t="s">
        <v>54</v>
      </c>
      <c r="G182" s="1434" t="s">
        <v>238</v>
      </c>
      <c r="H182" s="1435"/>
      <c r="I182" s="1435"/>
      <c r="J182" s="1435"/>
      <c r="K182" s="1435"/>
      <c r="L182" s="1435"/>
      <c r="M182" s="1435"/>
      <c r="N182" s="1436"/>
      <c r="O182" s="1425"/>
      <c r="P182" s="1425"/>
    </row>
    <row r="183" spans="1:16" ht="18.75" customHeight="1">
      <c r="A183" s="281"/>
      <c r="B183" s="333" t="s">
        <v>405</v>
      </c>
      <c r="C183" s="1414" t="s">
        <v>188</v>
      </c>
      <c r="D183" s="1414"/>
      <c r="E183" s="1415"/>
      <c r="F183" s="399" t="s">
        <v>54</v>
      </c>
      <c r="G183" s="1434" t="s">
        <v>238</v>
      </c>
      <c r="H183" s="1435"/>
      <c r="I183" s="1435"/>
      <c r="J183" s="1435"/>
      <c r="K183" s="1435"/>
      <c r="L183" s="1435"/>
      <c r="M183" s="1435"/>
      <c r="N183" s="1436"/>
      <c r="O183" s="1425"/>
      <c r="P183" s="1425"/>
    </row>
    <row r="184" spans="1:16" ht="18.75" customHeight="1">
      <c r="A184" s="281"/>
      <c r="B184" s="334" t="s">
        <v>408</v>
      </c>
      <c r="C184" s="1414" t="s">
        <v>189</v>
      </c>
      <c r="D184" s="1414"/>
      <c r="E184" s="1415"/>
      <c r="F184" s="399" t="s">
        <v>54</v>
      </c>
      <c r="G184" s="1434" t="s">
        <v>238</v>
      </c>
      <c r="H184" s="1435"/>
      <c r="I184" s="1435"/>
      <c r="J184" s="1435"/>
      <c r="K184" s="1435"/>
      <c r="L184" s="1435"/>
      <c r="M184" s="1435"/>
      <c r="N184" s="1436"/>
      <c r="O184" s="1425"/>
      <c r="P184" s="1425"/>
    </row>
    <row r="185" spans="1:16" ht="18.75" customHeight="1">
      <c r="A185" s="281"/>
      <c r="B185" s="335" t="s">
        <v>410</v>
      </c>
      <c r="C185" s="1414" t="s">
        <v>596</v>
      </c>
      <c r="D185" s="1414"/>
      <c r="E185" s="1415"/>
      <c r="F185" s="399" t="s">
        <v>54</v>
      </c>
      <c r="G185" s="1434" t="s">
        <v>238</v>
      </c>
      <c r="H185" s="1435"/>
      <c r="I185" s="1435"/>
      <c r="J185" s="1435"/>
      <c r="K185" s="1435"/>
      <c r="L185" s="1435"/>
      <c r="M185" s="1435"/>
      <c r="N185" s="1436"/>
      <c r="O185" s="1425"/>
      <c r="P185" s="1425"/>
    </row>
    <row r="186" spans="1:16" ht="18.75" customHeight="1">
      <c r="A186" s="281"/>
      <c r="B186" s="335" t="s">
        <v>413</v>
      </c>
      <c r="C186" s="1414" t="s">
        <v>191</v>
      </c>
      <c r="D186" s="1414"/>
      <c r="E186" s="1415"/>
      <c r="F186" s="399" t="s">
        <v>54</v>
      </c>
      <c r="G186" s="1434" t="s">
        <v>238</v>
      </c>
      <c r="H186" s="1435"/>
      <c r="I186" s="1435"/>
      <c r="J186" s="1435"/>
      <c r="K186" s="1435"/>
      <c r="L186" s="1435"/>
      <c r="M186" s="1435"/>
      <c r="N186" s="1436"/>
      <c r="O186" s="1425"/>
      <c r="P186" s="1425"/>
    </row>
    <row r="187" spans="1:16" ht="18.75" customHeight="1">
      <c r="A187" s="281"/>
      <c r="B187" s="335" t="s">
        <v>416</v>
      </c>
      <c r="C187" s="1414" t="s">
        <v>192</v>
      </c>
      <c r="D187" s="1414"/>
      <c r="E187" s="1415"/>
      <c r="F187" s="399" t="s">
        <v>54</v>
      </c>
      <c r="G187" s="1434" t="s">
        <v>238</v>
      </c>
      <c r="H187" s="1435"/>
      <c r="I187" s="1435"/>
      <c r="J187" s="1435"/>
      <c r="K187" s="1435"/>
      <c r="L187" s="1435"/>
      <c r="M187" s="1435"/>
      <c r="N187" s="1436"/>
      <c r="O187" s="1425"/>
      <c r="P187" s="1425"/>
    </row>
    <row r="188" spans="1:16" ht="18.75" customHeight="1">
      <c r="A188" s="281"/>
      <c r="B188" s="335" t="s">
        <v>418</v>
      </c>
      <c r="C188" s="1414" t="s">
        <v>193</v>
      </c>
      <c r="D188" s="1414"/>
      <c r="E188" s="1415"/>
      <c r="F188" s="399" t="s">
        <v>54</v>
      </c>
      <c r="G188" s="1434" t="s">
        <v>238</v>
      </c>
      <c r="H188" s="1435"/>
      <c r="I188" s="1435"/>
      <c r="J188" s="1435"/>
      <c r="K188" s="1435"/>
      <c r="L188" s="1435"/>
      <c r="M188" s="1435"/>
      <c r="N188" s="1436"/>
      <c r="O188" s="1425"/>
      <c r="P188" s="1425"/>
    </row>
    <row r="189" spans="1:16" ht="18.75" customHeight="1">
      <c r="A189" s="281"/>
      <c r="B189" s="335" t="s">
        <v>544</v>
      </c>
      <c r="C189" s="1414" t="s">
        <v>597</v>
      </c>
      <c r="D189" s="1414"/>
      <c r="E189" s="1415"/>
      <c r="F189" s="399" t="s">
        <v>54</v>
      </c>
      <c r="G189" s="1434" t="s">
        <v>238</v>
      </c>
      <c r="H189" s="1435"/>
      <c r="I189" s="1435"/>
      <c r="J189" s="1435"/>
      <c r="K189" s="1435"/>
      <c r="L189" s="1435"/>
      <c r="M189" s="1435"/>
      <c r="N189" s="1436"/>
      <c r="O189" s="1425"/>
      <c r="P189" s="1425"/>
    </row>
    <row r="190" spans="1:16" ht="18.75" customHeight="1">
      <c r="A190" s="281"/>
      <c r="B190" s="334" t="s">
        <v>546</v>
      </c>
      <c r="C190" s="1414" t="s">
        <v>598</v>
      </c>
      <c r="D190" s="1414"/>
      <c r="E190" s="1415"/>
      <c r="F190" s="399" t="s">
        <v>54</v>
      </c>
      <c r="G190" s="1434" t="s">
        <v>238</v>
      </c>
      <c r="H190" s="1435"/>
      <c r="I190" s="1435"/>
      <c r="J190" s="1435"/>
      <c r="K190" s="1435"/>
      <c r="L190" s="1435"/>
      <c r="M190" s="1435"/>
      <c r="N190" s="1436"/>
      <c r="O190" s="1426"/>
      <c r="P190" s="1426"/>
    </row>
    <row r="191" spans="1:16" ht="47.25" customHeight="1">
      <c r="A191" s="281"/>
      <c r="B191" s="255" t="s">
        <v>602</v>
      </c>
      <c r="C191" s="1464" t="s">
        <v>603</v>
      </c>
      <c r="D191" s="1464"/>
      <c r="E191" s="1465"/>
      <c r="F191" s="323" t="s">
        <v>593</v>
      </c>
      <c r="G191" s="1726" t="s">
        <v>604</v>
      </c>
      <c r="H191" s="1727"/>
      <c r="I191" s="1727"/>
      <c r="J191" s="1727"/>
      <c r="K191" s="1728"/>
      <c r="L191" s="1729" t="s">
        <v>595</v>
      </c>
      <c r="M191" s="1730"/>
      <c r="N191" s="1741"/>
      <c r="O191" s="1443" t="s">
        <v>1327</v>
      </c>
      <c r="P191" s="1443"/>
    </row>
    <row r="192" spans="1:16" ht="20.25" customHeight="1">
      <c r="A192" s="281"/>
      <c r="B192" s="338" t="s">
        <v>394</v>
      </c>
      <c r="C192" s="1414" t="s">
        <v>185</v>
      </c>
      <c r="D192" s="1414"/>
      <c r="E192" s="1415"/>
      <c r="F192" s="257" t="s">
        <v>54</v>
      </c>
      <c r="G192" s="1734" t="s">
        <v>238</v>
      </c>
      <c r="H192" s="1735"/>
      <c r="I192" s="1735"/>
      <c r="J192" s="1735"/>
      <c r="K192" s="1736"/>
      <c r="L192" s="1713" t="s">
        <v>57</v>
      </c>
      <c r="M192" s="1714"/>
      <c r="N192" s="1737"/>
      <c r="O192" s="1425"/>
      <c r="P192" s="1425"/>
    </row>
    <row r="193" spans="1:16" ht="20.25" customHeight="1">
      <c r="A193" s="281"/>
      <c r="B193" s="338" t="s">
        <v>401</v>
      </c>
      <c r="C193" s="1414" t="s">
        <v>186</v>
      </c>
      <c r="D193" s="1414"/>
      <c r="E193" s="1415"/>
      <c r="F193" s="257" t="s">
        <v>54</v>
      </c>
      <c r="G193" s="1734" t="s">
        <v>238</v>
      </c>
      <c r="H193" s="1735"/>
      <c r="I193" s="1735"/>
      <c r="J193" s="1735"/>
      <c r="K193" s="1736"/>
      <c r="L193" s="1713" t="s">
        <v>57</v>
      </c>
      <c r="M193" s="1714"/>
      <c r="N193" s="1737"/>
      <c r="O193" s="1425"/>
      <c r="P193" s="1425"/>
    </row>
    <row r="194" spans="1:16" ht="20.25" customHeight="1">
      <c r="A194" s="281"/>
      <c r="B194" s="338" t="s">
        <v>403</v>
      </c>
      <c r="C194" s="1414" t="s">
        <v>187</v>
      </c>
      <c r="D194" s="1414"/>
      <c r="E194" s="1415"/>
      <c r="F194" s="257" t="s">
        <v>54</v>
      </c>
      <c r="G194" s="1734" t="s">
        <v>238</v>
      </c>
      <c r="H194" s="1735"/>
      <c r="I194" s="1735"/>
      <c r="J194" s="1735"/>
      <c r="K194" s="1736"/>
      <c r="L194" s="1713" t="s">
        <v>57</v>
      </c>
      <c r="M194" s="1714"/>
      <c r="N194" s="1737"/>
      <c r="O194" s="1425"/>
      <c r="P194" s="1425"/>
    </row>
    <row r="195" spans="1:16" ht="20.25" customHeight="1">
      <c r="A195" s="281"/>
      <c r="B195" s="338" t="s">
        <v>405</v>
      </c>
      <c r="C195" s="1414" t="s">
        <v>188</v>
      </c>
      <c r="D195" s="1414"/>
      <c r="E195" s="1415"/>
      <c r="F195" s="257" t="s">
        <v>54</v>
      </c>
      <c r="G195" s="1734" t="s">
        <v>238</v>
      </c>
      <c r="H195" s="1735"/>
      <c r="I195" s="1735"/>
      <c r="J195" s="1735"/>
      <c r="K195" s="1736"/>
      <c r="L195" s="1713" t="s">
        <v>57</v>
      </c>
      <c r="M195" s="1714"/>
      <c r="N195" s="1737"/>
      <c r="O195" s="1425"/>
      <c r="P195" s="1425"/>
    </row>
    <row r="196" spans="1:16" ht="20.25" customHeight="1">
      <c r="A196" s="281"/>
      <c r="B196" s="338" t="s">
        <v>408</v>
      </c>
      <c r="C196" s="1414" t="s">
        <v>189</v>
      </c>
      <c r="D196" s="1414"/>
      <c r="E196" s="1415"/>
      <c r="F196" s="257" t="s">
        <v>54</v>
      </c>
      <c r="G196" s="1734" t="s">
        <v>238</v>
      </c>
      <c r="H196" s="1735"/>
      <c r="I196" s="1735"/>
      <c r="J196" s="1735"/>
      <c r="K196" s="1736"/>
      <c r="L196" s="1713" t="s">
        <v>57</v>
      </c>
      <c r="M196" s="1714"/>
      <c r="N196" s="1737"/>
      <c r="O196" s="1425"/>
      <c r="P196" s="1425"/>
    </row>
    <row r="197" spans="1:16" ht="20.25" customHeight="1">
      <c r="A197" s="281"/>
      <c r="B197" s="195" t="s">
        <v>410</v>
      </c>
      <c r="C197" s="1414" t="s">
        <v>596</v>
      </c>
      <c r="D197" s="1414"/>
      <c r="E197" s="1415"/>
      <c r="F197" s="257" t="s">
        <v>54</v>
      </c>
      <c r="G197" s="1734" t="s">
        <v>238</v>
      </c>
      <c r="H197" s="1735"/>
      <c r="I197" s="1735"/>
      <c r="J197" s="1735"/>
      <c r="K197" s="1736"/>
      <c r="L197" s="1713" t="s">
        <v>57</v>
      </c>
      <c r="M197" s="1714"/>
      <c r="N197" s="1737"/>
      <c r="O197" s="1425"/>
      <c r="P197" s="1425"/>
    </row>
    <row r="198" spans="1:16" ht="20.25" customHeight="1">
      <c r="A198" s="281"/>
      <c r="B198" s="195" t="s">
        <v>413</v>
      </c>
      <c r="C198" s="1414" t="s">
        <v>191</v>
      </c>
      <c r="D198" s="1414"/>
      <c r="E198" s="1415"/>
      <c r="F198" s="257" t="s">
        <v>54</v>
      </c>
      <c r="G198" s="1734" t="s">
        <v>238</v>
      </c>
      <c r="H198" s="1735"/>
      <c r="I198" s="1735"/>
      <c r="J198" s="1735"/>
      <c r="K198" s="1736"/>
      <c r="L198" s="1713" t="s">
        <v>57</v>
      </c>
      <c r="M198" s="1714"/>
      <c r="N198" s="1737"/>
      <c r="O198" s="1425"/>
      <c r="P198" s="1425"/>
    </row>
    <row r="199" spans="1:16" ht="20.25" customHeight="1">
      <c r="A199" s="281"/>
      <c r="B199" s="195" t="s">
        <v>416</v>
      </c>
      <c r="C199" s="1414" t="s">
        <v>192</v>
      </c>
      <c r="D199" s="1414"/>
      <c r="E199" s="1415"/>
      <c r="F199" s="257" t="s">
        <v>54</v>
      </c>
      <c r="G199" s="1734" t="s">
        <v>238</v>
      </c>
      <c r="H199" s="1735"/>
      <c r="I199" s="1735"/>
      <c r="J199" s="1735"/>
      <c r="K199" s="1736"/>
      <c r="L199" s="1713" t="s">
        <v>57</v>
      </c>
      <c r="M199" s="1714"/>
      <c r="N199" s="1737"/>
      <c r="O199" s="1425"/>
      <c r="P199" s="1425"/>
    </row>
    <row r="200" spans="1:16" ht="20.25" customHeight="1">
      <c r="A200" s="281"/>
      <c r="B200" s="195" t="s">
        <v>418</v>
      </c>
      <c r="C200" s="1414" t="s">
        <v>193</v>
      </c>
      <c r="D200" s="1414"/>
      <c r="E200" s="1415"/>
      <c r="F200" s="257" t="s">
        <v>54</v>
      </c>
      <c r="G200" s="1734" t="s">
        <v>238</v>
      </c>
      <c r="H200" s="1735"/>
      <c r="I200" s="1735"/>
      <c r="J200" s="1735"/>
      <c r="K200" s="1736"/>
      <c r="L200" s="1713" t="s">
        <v>57</v>
      </c>
      <c r="M200" s="1714"/>
      <c r="N200" s="1737"/>
      <c r="O200" s="1425"/>
      <c r="P200" s="1425"/>
    </row>
    <row r="201" spans="1:16" ht="20.25" customHeight="1">
      <c r="A201" s="281"/>
      <c r="B201" s="195" t="s">
        <v>544</v>
      </c>
      <c r="C201" s="1414" t="s">
        <v>597</v>
      </c>
      <c r="D201" s="1414"/>
      <c r="E201" s="1415"/>
      <c r="F201" s="257" t="s">
        <v>54</v>
      </c>
      <c r="G201" s="1734" t="s">
        <v>238</v>
      </c>
      <c r="H201" s="1735"/>
      <c r="I201" s="1735"/>
      <c r="J201" s="1735"/>
      <c r="K201" s="1736"/>
      <c r="L201" s="1713" t="s">
        <v>57</v>
      </c>
      <c r="M201" s="1714"/>
      <c r="N201" s="1737"/>
      <c r="O201" s="1425"/>
      <c r="P201" s="1425"/>
    </row>
    <row r="202" spans="1:16" ht="20.25" customHeight="1">
      <c r="A202" s="281"/>
      <c r="B202" s="198" t="s">
        <v>546</v>
      </c>
      <c r="C202" s="1414" t="s">
        <v>598</v>
      </c>
      <c r="D202" s="1414"/>
      <c r="E202" s="1415"/>
      <c r="F202" s="257" t="s">
        <v>54</v>
      </c>
      <c r="G202" s="1734" t="s">
        <v>238</v>
      </c>
      <c r="H202" s="1735"/>
      <c r="I202" s="1735"/>
      <c r="J202" s="1735"/>
      <c r="K202" s="1736"/>
      <c r="L202" s="1713" t="s">
        <v>57</v>
      </c>
      <c r="M202" s="1714"/>
      <c r="N202" s="1737"/>
      <c r="O202" s="1426"/>
      <c r="P202" s="1426"/>
    </row>
    <row r="203" spans="1:16" ht="61.5" customHeight="1">
      <c r="A203" s="281"/>
      <c r="B203" s="339" t="s">
        <v>605</v>
      </c>
      <c r="C203" s="1464" t="s">
        <v>606</v>
      </c>
      <c r="D203" s="1464"/>
      <c r="E203" s="1465"/>
      <c r="F203" s="323" t="s">
        <v>593</v>
      </c>
      <c r="G203" s="1738" t="s">
        <v>607</v>
      </c>
      <c r="H203" s="1739"/>
      <c r="I203" s="1739"/>
      <c r="J203" s="1739"/>
      <c r="K203" s="1739"/>
      <c r="L203" s="1739"/>
      <c r="M203" s="1739"/>
      <c r="N203" s="1740"/>
      <c r="O203" s="1443" t="s">
        <v>1329</v>
      </c>
      <c r="P203" s="1443" t="s">
        <v>302</v>
      </c>
    </row>
    <row r="204" spans="1:16" ht="20.25" customHeight="1">
      <c r="A204" s="281"/>
      <c r="B204" s="338" t="s">
        <v>394</v>
      </c>
      <c r="C204" s="1414" t="s">
        <v>185</v>
      </c>
      <c r="D204" s="1414"/>
      <c r="E204" s="1415"/>
      <c r="F204" s="399" t="s">
        <v>53</v>
      </c>
      <c r="G204" s="2294" t="s">
        <v>3265</v>
      </c>
      <c r="H204" s="2295"/>
      <c r="I204" s="2295"/>
      <c r="J204" s="2295"/>
      <c r="K204" s="2295"/>
      <c r="L204" s="2295"/>
      <c r="M204" s="2295"/>
      <c r="N204" s="2296"/>
      <c r="O204" s="1425"/>
      <c r="P204" s="1425"/>
    </row>
    <row r="205" spans="1:16" ht="37.5" customHeight="1">
      <c r="A205" s="281"/>
      <c r="B205" s="338" t="s">
        <v>401</v>
      </c>
      <c r="C205" s="1414" t="s">
        <v>186</v>
      </c>
      <c r="D205" s="1414"/>
      <c r="E205" s="1415"/>
      <c r="F205" s="399" t="s">
        <v>53</v>
      </c>
      <c r="G205" s="2294" t="s">
        <v>3266</v>
      </c>
      <c r="H205" s="2295"/>
      <c r="I205" s="2295"/>
      <c r="J205" s="2295"/>
      <c r="K205" s="2295"/>
      <c r="L205" s="2295"/>
      <c r="M205" s="2295"/>
      <c r="N205" s="2296"/>
      <c r="O205" s="1425"/>
      <c r="P205" s="1425"/>
    </row>
    <row r="206" spans="1:16" ht="21.75" customHeight="1">
      <c r="A206" s="281"/>
      <c r="B206" s="338" t="s">
        <v>403</v>
      </c>
      <c r="C206" s="1414" t="s">
        <v>187</v>
      </c>
      <c r="D206" s="1414"/>
      <c r="E206" s="1415"/>
      <c r="F206" s="399" t="s">
        <v>53</v>
      </c>
      <c r="G206" s="2294" t="s">
        <v>3267</v>
      </c>
      <c r="H206" s="2295"/>
      <c r="I206" s="2295"/>
      <c r="J206" s="2295"/>
      <c r="K206" s="2295"/>
      <c r="L206" s="2295"/>
      <c r="M206" s="2295"/>
      <c r="N206" s="2296"/>
      <c r="O206" s="1425"/>
      <c r="P206" s="1425"/>
    </row>
    <row r="207" spans="1:16" ht="29.25" customHeight="1">
      <c r="A207" s="281"/>
      <c r="B207" s="338" t="s">
        <v>405</v>
      </c>
      <c r="C207" s="1414" t="s">
        <v>188</v>
      </c>
      <c r="D207" s="1414"/>
      <c r="E207" s="1415"/>
      <c r="F207" s="399" t="s">
        <v>53</v>
      </c>
      <c r="G207" s="2294" t="s">
        <v>3268</v>
      </c>
      <c r="H207" s="2295"/>
      <c r="I207" s="2295"/>
      <c r="J207" s="2295"/>
      <c r="K207" s="2295"/>
      <c r="L207" s="2295"/>
      <c r="M207" s="2295"/>
      <c r="N207" s="2296"/>
      <c r="O207" s="1425"/>
      <c r="P207" s="1425"/>
    </row>
    <row r="208" spans="1:16" ht="19.5" customHeight="1">
      <c r="A208" s="281"/>
      <c r="B208" s="198" t="s">
        <v>408</v>
      </c>
      <c r="C208" s="1414" t="s">
        <v>189</v>
      </c>
      <c r="D208" s="1414"/>
      <c r="E208" s="1415"/>
      <c r="F208" s="399" t="s">
        <v>53</v>
      </c>
      <c r="G208" s="2294" t="s">
        <v>3269</v>
      </c>
      <c r="H208" s="2295"/>
      <c r="I208" s="2295"/>
      <c r="J208" s="2295"/>
      <c r="K208" s="2295"/>
      <c r="L208" s="2295"/>
      <c r="M208" s="2295"/>
      <c r="N208" s="2296"/>
      <c r="O208" s="1608"/>
      <c r="P208" s="1425"/>
    </row>
    <row r="209" spans="1:16" ht="36.75" customHeight="1">
      <c r="A209" s="281"/>
      <c r="B209" s="195" t="s">
        <v>410</v>
      </c>
      <c r="C209" s="1414" t="s">
        <v>596</v>
      </c>
      <c r="D209" s="1414"/>
      <c r="E209" s="1415"/>
      <c r="F209" s="399" t="s">
        <v>53</v>
      </c>
      <c r="G209" s="2294" t="s">
        <v>3270</v>
      </c>
      <c r="H209" s="2295"/>
      <c r="I209" s="2295"/>
      <c r="J209" s="2295"/>
      <c r="K209" s="2295"/>
      <c r="L209" s="2295"/>
      <c r="M209" s="2295"/>
      <c r="N209" s="2296"/>
      <c r="O209" s="1608"/>
      <c r="P209" s="1425"/>
    </row>
    <row r="210" spans="1:16" ht="23.25" customHeight="1">
      <c r="A210" s="281"/>
      <c r="B210" s="195" t="s">
        <v>413</v>
      </c>
      <c r="C210" s="1414" t="s">
        <v>191</v>
      </c>
      <c r="D210" s="1414"/>
      <c r="E210" s="1415"/>
      <c r="F210" s="399" t="s">
        <v>53</v>
      </c>
      <c r="G210" s="2294" t="s">
        <v>3269</v>
      </c>
      <c r="H210" s="2295"/>
      <c r="I210" s="2295"/>
      <c r="J210" s="2295"/>
      <c r="K210" s="2295"/>
      <c r="L210" s="2295"/>
      <c r="M210" s="2295"/>
      <c r="N210" s="2296"/>
      <c r="O210" s="1608"/>
      <c r="P210" s="1425"/>
    </row>
    <row r="211" spans="1:16" ht="21.75" customHeight="1">
      <c r="A211" s="281"/>
      <c r="B211" s="195" t="s">
        <v>416</v>
      </c>
      <c r="C211" s="1414" t="s">
        <v>192</v>
      </c>
      <c r="D211" s="1414"/>
      <c r="E211" s="1415"/>
      <c r="F211" s="399" t="s">
        <v>53</v>
      </c>
      <c r="G211" s="2294" t="s">
        <v>3271</v>
      </c>
      <c r="H211" s="2295"/>
      <c r="I211" s="2295"/>
      <c r="J211" s="2295"/>
      <c r="K211" s="2295"/>
      <c r="L211" s="2295"/>
      <c r="M211" s="2295"/>
      <c r="N211" s="2296"/>
      <c r="O211" s="1608"/>
      <c r="P211" s="1425"/>
    </row>
    <row r="212" spans="1:16" ht="21" customHeight="1">
      <c r="A212" s="281"/>
      <c r="B212" s="195" t="s">
        <v>418</v>
      </c>
      <c r="C212" s="1414" t="s">
        <v>193</v>
      </c>
      <c r="D212" s="1414"/>
      <c r="E212" s="1415"/>
      <c r="F212" s="399" t="s">
        <v>53</v>
      </c>
      <c r="G212" s="2025" t="s">
        <v>3272</v>
      </c>
      <c r="H212" s="2026"/>
      <c r="I212" s="2026"/>
      <c r="J212" s="2026"/>
      <c r="K212" s="2026"/>
      <c r="L212" s="2026"/>
      <c r="M212" s="2026"/>
      <c r="N212" s="2027"/>
      <c r="O212" s="1608"/>
      <c r="P212" s="1425"/>
    </row>
    <row r="213" spans="1:16" ht="21" customHeight="1">
      <c r="A213" s="281"/>
      <c r="B213" s="195" t="s">
        <v>544</v>
      </c>
      <c r="C213" s="1414" t="s">
        <v>597</v>
      </c>
      <c r="D213" s="1414"/>
      <c r="E213" s="1415"/>
      <c r="F213" s="399" t="s">
        <v>54</v>
      </c>
      <c r="G213" s="2025" t="s">
        <v>238</v>
      </c>
      <c r="H213" s="2026"/>
      <c r="I213" s="2026"/>
      <c r="J213" s="2026"/>
      <c r="K213" s="2026"/>
      <c r="L213" s="2026"/>
      <c r="M213" s="2026"/>
      <c r="N213" s="2027"/>
      <c r="O213" s="1608"/>
      <c r="P213" s="1425"/>
    </row>
    <row r="214" spans="1:16" ht="21" customHeight="1">
      <c r="A214" s="281"/>
      <c r="B214" s="266" t="s">
        <v>546</v>
      </c>
      <c r="C214" s="1484" t="s">
        <v>598</v>
      </c>
      <c r="D214" s="1484"/>
      <c r="E214" s="1485"/>
      <c r="F214" s="399" t="s">
        <v>53</v>
      </c>
      <c r="G214" s="2025" t="s">
        <v>3273</v>
      </c>
      <c r="H214" s="2026"/>
      <c r="I214" s="2026"/>
      <c r="J214" s="2026"/>
      <c r="K214" s="2026"/>
      <c r="L214" s="2026"/>
      <c r="M214" s="2026"/>
      <c r="N214" s="2027"/>
      <c r="O214" s="1742"/>
      <c r="P214" s="1444"/>
    </row>
    <row r="215" spans="1:16" ht="34.5" customHeight="1">
      <c r="B215" s="191" t="s">
        <v>608</v>
      </c>
      <c r="C215" s="1660" t="s">
        <v>609</v>
      </c>
      <c r="D215" s="1660"/>
      <c r="E215" s="1660"/>
      <c r="F215" s="1660"/>
      <c r="G215" s="1743"/>
      <c r="H215" s="1744" t="s">
        <v>54</v>
      </c>
      <c r="I215" s="1745"/>
      <c r="J215" s="1746"/>
      <c r="K215" s="1747" t="s">
        <v>446</v>
      </c>
      <c r="L215" s="1749"/>
      <c r="M215" s="1750"/>
      <c r="N215" s="1751"/>
      <c r="O215" s="1709" t="s">
        <v>3274</v>
      </c>
      <c r="P215" s="1759"/>
    </row>
    <row r="216" spans="1:16" ht="25.5" customHeight="1">
      <c r="B216" s="198" t="s">
        <v>394</v>
      </c>
      <c r="C216" s="1414" t="s">
        <v>610</v>
      </c>
      <c r="D216" s="1414"/>
      <c r="E216" s="1414"/>
      <c r="F216" s="1414"/>
      <c r="G216" s="1414"/>
      <c r="H216" s="1414"/>
      <c r="I216" s="1414"/>
      <c r="J216" s="1415"/>
      <c r="K216" s="1748"/>
      <c r="L216" s="1437"/>
      <c r="M216" s="1438"/>
      <c r="N216" s="1439"/>
      <c r="O216" s="1708"/>
      <c r="P216" s="1708"/>
    </row>
    <row r="217" spans="1:16" ht="20.25" customHeight="1">
      <c r="B217" s="198"/>
      <c r="C217" s="255" t="s">
        <v>611</v>
      </c>
      <c r="D217" s="1760" t="s">
        <v>612</v>
      </c>
      <c r="E217" s="1760"/>
      <c r="F217" s="1760"/>
      <c r="G217" s="1761"/>
      <c r="H217" s="1713" t="s">
        <v>54</v>
      </c>
      <c r="I217" s="1714"/>
      <c r="J217" s="1715"/>
      <c r="K217" s="1748"/>
      <c r="L217" s="1437"/>
      <c r="M217" s="1438"/>
      <c r="N217" s="1439"/>
      <c r="O217" s="1708"/>
      <c r="P217" s="1708"/>
    </row>
    <row r="218" spans="1:16" ht="20.25" customHeight="1">
      <c r="B218" s="198"/>
      <c r="C218" s="255" t="s">
        <v>508</v>
      </c>
      <c r="D218" s="1414" t="s">
        <v>132</v>
      </c>
      <c r="E218" s="1414"/>
      <c r="F218" s="1414"/>
      <c r="G218" s="1415"/>
      <c r="H218" s="1713" t="s">
        <v>54</v>
      </c>
      <c r="I218" s="1714"/>
      <c r="J218" s="1715"/>
      <c r="K218" s="1748"/>
      <c r="L218" s="1437"/>
      <c r="M218" s="1438"/>
      <c r="N218" s="1439"/>
      <c r="O218" s="1708"/>
      <c r="P218" s="1708"/>
    </row>
    <row r="219" spans="1:16" ht="20.25" customHeight="1">
      <c r="B219" s="198"/>
      <c r="C219" s="255" t="s">
        <v>510</v>
      </c>
      <c r="D219" s="1414" t="s">
        <v>135</v>
      </c>
      <c r="E219" s="1414"/>
      <c r="F219" s="1414"/>
      <c r="G219" s="1415"/>
      <c r="H219" s="1713" t="s">
        <v>54</v>
      </c>
      <c r="I219" s="1714"/>
      <c r="J219" s="1715"/>
      <c r="K219" s="1748"/>
      <c r="L219" s="1437"/>
      <c r="M219" s="1438"/>
      <c r="N219" s="1439"/>
      <c r="O219" s="1708"/>
      <c r="P219" s="1708"/>
    </row>
    <row r="220" spans="1:16" ht="20.25" customHeight="1">
      <c r="B220" s="198"/>
      <c r="C220" s="255" t="s">
        <v>512</v>
      </c>
      <c r="D220" s="1414" t="s">
        <v>109</v>
      </c>
      <c r="E220" s="1414"/>
      <c r="F220" s="1414"/>
      <c r="G220" s="1415"/>
      <c r="H220" s="1713" t="s">
        <v>54</v>
      </c>
      <c r="I220" s="1714"/>
      <c r="J220" s="1715"/>
      <c r="K220" s="1748"/>
      <c r="L220" s="1437"/>
      <c r="M220" s="1438"/>
      <c r="N220" s="1439"/>
      <c r="O220" s="1708"/>
      <c r="P220" s="1708"/>
    </row>
    <row r="221" spans="1:16" ht="23.25" customHeight="1">
      <c r="B221" s="198" t="s">
        <v>401</v>
      </c>
      <c r="C221" s="1484" t="s">
        <v>613</v>
      </c>
      <c r="D221" s="1484"/>
      <c r="E221" s="1484"/>
      <c r="F221" s="1484"/>
      <c r="G221" s="1485"/>
      <c r="H221" s="1763" t="s">
        <v>238</v>
      </c>
      <c r="I221" s="1764"/>
      <c r="J221" s="1765"/>
      <c r="K221" s="1748"/>
      <c r="L221" s="1752"/>
      <c r="M221" s="1753"/>
      <c r="N221" s="1754"/>
      <c r="O221" s="1755"/>
      <c r="P221" s="1755"/>
    </row>
    <row r="222" spans="1:16" ht="27" customHeight="1">
      <c r="B222" s="214" t="s">
        <v>614</v>
      </c>
      <c r="C222" s="1414" t="s">
        <v>615</v>
      </c>
      <c r="D222" s="1414"/>
      <c r="E222" s="1414"/>
      <c r="F222" s="1414"/>
      <c r="G222" s="1414"/>
      <c r="H222" s="1414"/>
      <c r="I222" s="1414"/>
      <c r="J222" s="1414"/>
      <c r="K222" s="1414"/>
      <c r="L222" s="1414"/>
      <c r="M222" s="1414"/>
      <c r="N222" s="1562"/>
      <c r="O222" s="1709" t="s">
        <v>3275</v>
      </c>
      <c r="P222" s="1709"/>
    </row>
    <row r="223" spans="1:16" ht="21.75" customHeight="1">
      <c r="B223" s="198" t="s">
        <v>394</v>
      </c>
      <c r="C223" s="1414" t="s">
        <v>616</v>
      </c>
      <c r="D223" s="1414"/>
      <c r="E223" s="1414"/>
      <c r="F223" s="1414"/>
      <c r="G223" s="1415"/>
      <c r="H223" s="1574" t="s">
        <v>54</v>
      </c>
      <c r="I223" s="1685"/>
      <c r="J223" s="1575"/>
      <c r="K223" s="1756" t="s">
        <v>446</v>
      </c>
      <c r="L223" s="1434"/>
      <c r="M223" s="1435"/>
      <c r="N223" s="1436"/>
      <c r="O223" s="1708"/>
      <c r="P223" s="1708"/>
    </row>
    <row r="224" spans="1:16" ht="21.75" customHeight="1">
      <c r="B224" s="198" t="s">
        <v>401</v>
      </c>
      <c r="C224" s="1414" t="s">
        <v>617</v>
      </c>
      <c r="D224" s="1414"/>
      <c r="E224" s="1414"/>
      <c r="F224" s="1414"/>
      <c r="G224" s="1415"/>
      <c r="H224" s="1574" t="s">
        <v>54</v>
      </c>
      <c r="I224" s="1685"/>
      <c r="J224" s="1575"/>
      <c r="K224" s="1757"/>
      <c r="L224" s="1437"/>
      <c r="M224" s="1438"/>
      <c r="N224" s="1439"/>
      <c r="O224" s="1708"/>
      <c r="P224" s="1708"/>
    </row>
    <row r="225" spans="2:16" ht="21.75" customHeight="1">
      <c r="B225" s="198" t="s">
        <v>403</v>
      </c>
      <c r="C225" s="1414" t="s">
        <v>618</v>
      </c>
      <c r="D225" s="1414"/>
      <c r="E225" s="1414"/>
      <c r="F225" s="1414"/>
      <c r="G225" s="1415"/>
      <c r="H225" s="3188" t="s">
        <v>1336</v>
      </c>
      <c r="I225" s="3189"/>
      <c r="J225" s="3190"/>
      <c r="K225" s="1757"/>
      <c r="L225" s="1437"/>
      <c r="M225" s="1438"/>
      <c r="N225" s="1439"/>
      <c r="O225" s="1708"/>
      <c r="P225" s="1708"/>
    </row>
    <row r="226" spans="2:16" ht="37.5" customHeight="1">
      <c r="B226" s="191"/>
      <c r="C226" s="1414" t="s">
        <v>619</v>
      </c>
      <c r="D226" s="1414"/>
      <c r="E226" s="1415"/>
      <c r="F226" s="1713" t="s">
        <v>92</v>
      </c>
      <c r="G226" s="1714"/>
      <c r="H226" s="1714"/>
      <c r="I226" s="1714"/>
      <c r="J226" s="1715"/>
      <c r="K226" s="1757"/>
      <c r="L226" s="1437"/>
      <c r="M226" s="1438"/>
      <c r="N226" s="1439"/>
      <c r="O226" s="1755"/>
      <c r="P226" s="1755"/>
    </row>
    <row r="227" spans="2:16" ht="33" customHeight="1">
      <c r="B227" s="198" t="s">
        <v>405</v>
      </c>
      <c r="C227" s="1464" t="s">
        <v>620</v>
      </c>
      <c r="D227" s="1464"/>
      <c r="E227" s="1464"/>
      <c r="F227" s="1464"/>
      <c r="G227" s="1465"/>
      <c r="H227" s="1574" t="s">
        <v>54</v>
      </c>
      <c r="I227" s="1685"/>
      <c r="J227" s="1575"/>
      <c r="K227" s="1757"/>
      <c r="L227" s="1437"/>
      <c r="M227" s="1438"/>
      <c r="N227" s="1439"/>
      <c r="O227" s="1707" t="s">
        <v>1324</v>
      </c>
      <c r="P227" s="1709" t="s">
        <v>3276</v>
      </c>
    </row>
    <row r="228" spans="2:16" ht="38.25" customHeight="1">
      <c r="B228" s="344"/>
      <c r="C228" s="1414" t="s">
        <v>621</v>
      </c>
      <c r="D228" s="1414"/>
      <c r="E228" s="1415"/>
      <c r="F228" s="1713" t="s">
        <v>92</v>
      </c>
      <c r="G228" s="1714"/>
      <c r="H228" s="1714"/>
      <c r="I228" s="1714"/>
      <c r="J228" s="1715"/>
      <c r="K228" s="1758"/>
      <c r="L228" s="1752"/>
      <c r="M228" s="1753"/>
      <c r="N228" s="1754"/>
      <c r="O228" s="1766"/>
      <c r="P228" s="1755"/>
    </row>
    <row r="229" spans="2:16" ht="18" customHeight="1">
      <c r="B229" s="1767" t="s">
        <v>622</v>
      </c>
      <c r="C229" s="1768"/>
      <c r="D229" s="1768"/>
      <c r="E229" s="1768"/>
      <c r="F229" s="1768"/>
      <c r="G229" s="1768"/>
      <c r="H229" s="1769"/>
      <c r="I229" s="1769"/>
      <c r="J229" s="1769"/>
      <c r="K229" s="1768"/>
      <c r="L229" s="1769"/>
      <c r="M229" s="1769"/>
      <c r="N229" s="1769"/>
      <c r="O229" s="1769"/>
      <c r="P229" s="1770"/>
    </row>
    <row r="230" spans="2:16" ht="42" customHeight="1">
      <c r="B230" s="224" t="s">
        <v>623</v>
      </c>
      <c r="C230" s="1771" t="s">
        <v>624</v>
      </c>
      <c r="D230" s="1771"/>
      <c r="E230" s="1771"/>
      <c r="F230" s="1771"/>
      <c r="G230" s="1771"/>
      <c r="H230" s="1772" t="s">
        <v>57</v>
      </c>
      <c r="I230" s="1772"/>
      <c r="J230" s="1772"/>
      <c r="K230" s="1773" t="s">
        <v>446</v>
      </c>
      <c r="L230" s="1775"/>
      <c r="M230" s="1775"/>
      <c r="N230" s="1775"/>
      <c r="O230" s="1776" t="s">
        <v>3277</v>
      </c>
      <c r="P230" s="1707"/>
    </row>
    <row r="231" spans="2:16" ht="27" customHeight="1">
      <c r="B231" s="205" t="s">
        <v>394</v>
      </c>
      <c r="C231" s="1414" t="s">
        <v>625</v>
      </c>
      <c r="D231" s="1414"/>
      <c r="E231" s="1414"/>
      <c r="F231" s="1414"/>
      <c r="G231" s="1414"/>
      <c r="H231" s="1772" t="s">
        <v>57</v>
      </c>
      <c r="I231" s="1772"/>
      <c r="J231" s="1772"/>
      <c r="K231" s="1774"/>
      <c r="L231" s="1775"/>
      <c r="M231" s="1775"/>
      <c r="N231" s="1775"/>
      <c r="O231" s="1777"/>
      <c r="P231" s="1766"/>
    </row>
    <row r="232" spans="2:16" ht="37.5" customHeight="1">
      <c r="B232" s="191" t="s">
        <v>626</v>
      </c>
      <c r="C232" s="1414" t="s">
        <v>627</v>
      </c>
      <c r="D232" s="1414"/>
      <c r="E232" s="1414"/>
      <c r="F232" s="1414"/>
      <c r="G232" s="1414"/>
      <c r="H232" s="1450"/>
      <c r="I232" s="1450"/>
      <c r="J232" s="1450"/>
      <c r="K232" s="1450"/>
      <c r="L232" s="1450"/>
      <c r="M232" s="1450"/>
      <c r="N232" s="1450"/>
      <c r="O232" s="1781" t="s">
        <v>3278</v>
      </c>
      <c r="P232" s="1707"/>
    </row>
    <row r="233" spans="2:16" ht="57.75" customHeight="1">
      <c r="B233" s="350" t="s">
        <v>394</v>
      </c>
      <c r="C233" s="1711" t="s">
        <v>628</v>
      </c>
      <c r="D233" s="1711"/>
      <c r="E233" s="1711"/>
      <c r="F233" s="1711"/>
      <c r="G233" s="1711"/>
      <c r="H233" s="1711"/>
      <c r="I233" s="1711"/>
      <c r="J233" s="1712"/>
      <c r="K233" s="203" t="s">
        <v>53</v>
      </c>
      <c r="L233" s="1782" t="s">
        <v>446</v>
      </c>
      <c r="M233" s="1763"/>
      <c r="N233" s="1764"/>
      <c r="O233" s="1781"/>
      <c r="P233" s="1627"/>
    </row>
    <row r="234" spans="2:16" ht="31.5" customHeight="1">
      <c r="B234" s="350" t="s">
        <v>401</v>
      </c>
      <c r="C234" s="1711" t="s">
        <v>577</v>
      </c>
      <c r="D234" s="1711"/>
      <c r="E234" s="1711"/>
      <c r="F234" s="1711"/>
      <c r="G234" s="1711"/>
      <c r="H234" s="1711"/>
      <c r="I234" s="1711"/>
      <c r="J234" s="1712"/>
      <c r="K234" s="203" t="s">
        <v>53</v>
      </c>
      <c r="L234" s="1783"/>
      <c r="M234" s="1785"/>
      <c r="N234" s="1786"/>
      <c r="O234" s="1781"/>
      <c r="P234" s="1627"/>
    </row>
    <row r="235" spans="2:16" ht="42.75" customHeight="1">
      <c r="B235" s="350" t="s">
        <v>403</v>
      </c>
      <c r="C235" s="1711" t="s">
        <v>629</v>
      </c>
      <c r="D235" s="1711"/>
      <c r="E235" s="1711"/>
      <c r="F235" s="1711"/>
      <c r="G235" s="1711"/>
      <c r="H235" s="1711"/>
      <c r="I235" s="1711"/>
      <c r="J235" s="1712"/>
      <c r="K235" s="203" t="s">
        <v>53</v>
      </c>
      <c r="L235" s="1783"/>
      <c r="M235" s="1785"/>
      <c r="N235" s="1786"/>
      <c r="O235" s="1781"/>
      <c r="P235" s="1627"/>
    </row>
    <row r="236" spans="2:16" ht="21.75" customHeight="1">
      <c r="B236" s="350" t="s">
        <v>405</v>
      </c>
      <c r="C236" s="1711" t="s">
        <v>630</v>
      </c>
      <c r="D236" s="1711"/>
      <c r="E236" s="1711"/>
      <c r="F236" s="1711"/>
      <c r="G236" s="1711"/>
      <c r="H236" s="1711"/>
      <c r="I236" s="1711"/>
      <c r="J236" s="1712"/>
      <c r="K236" s="203" t="s">
        <v>53</v>
      </c>
      <c r="L236" s="1783"/>
      <c r="M236" s="1785"/>
      <c r="N236" s="1786"/>
      <c r="O236" s="1781"/>
      <c r="P236" s="1627"/>
    </row>
    <row r="237" spans="2:16" ht="21.75" customHeight="1">
      <c r="B237" s="350" t="s">
        <v>408</v>
      </c>
      <c r="C237" s="1711" t="s">
        <v>631</v>
      </c>
      <c r="D237" s="1711"/>
      <c r="E237" s="1711"/>
      <c r="F237" s="1711"/>
      <c r="G237" s="1711"/>
      <c r="H237" s="1711"/>
      <c r="I237" s="1711"/>
      <c r="J237" s="1712"/>
      <c r="K237" s="203" t="s">
        <v>53</v>
      </c>
      <c r="L237" s="1783"/>
      <c r="M237" s="1785"/>
      <c r="N237" s="1786"/>
      <c r="O237" s="1781"/>
      <c r="P237" s="1627"/>
    </row>
    <row r="238" spans="2:16" ht="21.75" customHeight="1">
      <c r="B238" s="350" t="s">
        <v>410</v>
      </c>
      <c r="C238" s="1711" t="s">
        <v>632</v>
      </c>
      <c r="D238" s="1711"/>
      <c r="E238" s="1711"/>
      <c r="F238" s="1711"/>
      <c r="G238" s="1711"/>
      <c r="H238" s="1711"/>
      <c r="I238" s="1711"/>
      <c r="J238" s="1712"/>
      <c r="K238" s="203" t="s">
        <v>53</v>
      </c>
      <c r="L238" s="1783"/>
      <c r="M238" s="1785"/>
      <c r="N238" s="1786"/>
      <c r="O238" s="1781"/>
      <c r="P238" s="1627"/>
    </row>
    <row r="239" spans="2:16" ht="21.75" customHeight="1">
      <c r="B239" s="350" t="s">
        <v>413</v>
      </c>
      <c r="C239" s="1711" t="s">
        <v>117</v>
      </c>
      <c r="D239" s="1711"/>
      <c r="E239" s="1711"/>
      <c r="F239" s="1711"/>
      <c r="G239" s="1711"/>
      <c r="H239" s="1711"/>
      <c r="I239" s="1711"/>
      <c r="J239" s="1712"/>
      <c r="K239" s="203" t="s">
        <v>53</v>
      </c>
      <c r="L239" s="1783"/>
      <c r="M239" s="1785"/>
      <c r="N239" s="1786"/>
      <c r="O239" s="1781"/>
      <c r="P239" s="1627"/>
    </row>
    <row r="240" spans="2:16" ht="21.75" customHeight="1">
      <c r="B240" s="350" t="s">
        <v>416</v>
      </c>
      <c r="C240" s="1711" t="s">
        <v>118</v>
      </c>
      <c r="D240" s="1711"/>
      <c r="E240" s="1711"/>
      <c r="F240" s="1711"/>
      <c r="G240" s="1711"/>
      <c r="H240" s="1711"/>
      <c r="I240" s="1711"/>
      <c r="J240" s="1712"/>
      <c r="K240" s="203" t="s">
        <v>54</v>
      </c>
      <c r="L240" s="1783"/>
      <c r="M240" s="1785"/>
      <c r="N240" s="1786"/>
      <c r="O240" s="1781"/>
      <c r="P240" s="1627"/>
    </row>
    <row r="241" spans="2:16" ht="21.75" customHeight="1">
      <c r="B241" s="350" t="s">
        <v>418</v>
      </c>
      <c r="C241" s="1711" t="s">
        <v>633</v>
      </c>
      <c r="D241" s="1711"/>
      <c r="E241" s="1711"/>
      <c r="F241" s="1711"/>
      <c r="G241" s="1711"/>
      <c r="H241" s="1711"/>
      <c r="I241" s="1711"/>
      <c r="J241" s="1712"/>
      <c r="K241" s="203" t="s">
        <v>53</v>
      </c>
      <c r="L241" s="1783"/>
      <c r="M241" s="1785"/>
      <c r="N241" s="1786"/>
      <c r="O241" s="1781"/>
      <c r="P241" s="1627"/>
    </row>
    <row r="242" spans="2:16" ht="21.75" customHeight="1">
      <c r="B242" s="350" t="s">
        <v>544</v>
      </c>
      <c r="C242" s="1711" t="s">
        <v>634</v>
      </c>
      <c r="D242" s="1711"/>
      <c r="E242" s="1711"/>
      <c r="F242" s="1711"/>
      <c r="G242" s="1711"/>
      <c r="H242" s="1711"/>
      <c r="I242" s="1711"/>
      <c r="J242" s="1712"/>
      <c r="K242" s="203" t="s">
        <v>54</v>
      </c>
      <c r="L242" s="1783"/>
      <c r="M242" s="1785"/>
      <c r="N242" s="1786"/>
      <c r="O242" s="1781"/>
      <c r="P242" s="1627"/>
    </row>
    <row r="243" spans="2:16" ht="21.75" customHeight="1">
      <c r="B243" s="350" t="s">
        <v>546</v>
      </c>
      <c r="C243" s="1711" t="s">
        <v>635</v>
      </c>
      <c r="D243" s="1711"/>
      <c r="E243" s="1711"/>
      <c r="F243" s="1711"/>
      <c r="G243" s="1711"/>
      <c r="H243" s="1711"/>
      <c r="I243" s="1711"/>
      <c r="J243" s="1712"/>
      <c r="K243" s="203" t="s">
        <v>54</v>
      </c>
      <c r="L243" s="1783"/>
      <c r="M243" s="1785"/>
      <c r="N243" s="1786"/>
      <c r="O243" s="1781"/>
      <c r="P243" s="1627"/>
    </row>
    <row r="244" spans="2:16" ht="21.75" customHeight="1">
      <c r="B244" s="350" t="s">
        <v>636</v>
      </c>
      <c r="C244" s="1711" t="s">
        <v>637</v>
      </c>
      <c r="D244" s="1711"/>
      <c r="E244" s="1711"/>
      <c r="F244" s="1711"/>
      <c r="G244" s="1711"/>
      <c r="H244" s="1711"/>
      <c r="I244" s="1711"/>
      <c r="J244" s="1712"/>
      <c r="K244" s="203" t="s">
        <v>54</v>
      </c>
      <c r="L244" s="1783"/>
      <c r="M244" s="1785"/>
      <c r="N244" s="1786"/>
      <c r="O244" s="1781"/>
      <c r="P244" s="1627"/>
    </row>
    <row r="245" spans="2:16" ht="24" customHeight="1">
      <c r="B245" s="347" t="s">
        <v>550</v>
      </c>
      <c r="C245" s="1414" t="s">
        <v>638</v>
      </c>
      <c r="D245" s="1414"/>
      <c r="E245" s="1414"/>
      <c r="F245" s="1414"/>
      <c r="G245" s="1414"/>
      <c r="H245" s="1414"/>
      <c r="I245" s="1414"/>
      <c r="J245" s="1415"/>
      <c r="K245" s="203" t="s">
        <v>54</v>
      </c>
      <c r="L245" s="1783"/>
      <c r="M245" s="1785"/>
      <c r="N245" s="1786"/>
      <c r="O245" s="1781"/>
      <c r="P245" s="1627"/>
    </row>
    <row r="246" spans="2:16" ht="27" customHeight="1">
      <c r="B246" s="350"/>
      <c r="C246" s="1414" t="s">
        <v>639</v>
      </c>
      <c r="D246" s="1414"/>
      <c r="E246" s="1415"/>
      <c r="F246" s="1789" t="s">
        <v>3279</v>
      </c>
      <c r="G246" s="1790"/>
      <c r="H246" s="1790"/>
      <c r="I246" s="1790"/>
      <c r="J246" s="1790"/>
      <c r="K246" s="1790"/>
      <c r="L246" s="1783"/>
      <c r="M246" s="1785"/>
      <c r="N246" s="1786"/>
      <c r="O246" s="1781"/>
      <c r="P246" s="1627"/>
    </row>
    <row r="247" spans="2:16" ht="23.25" customHeight="1">
      <c r="B247" s="351" t="s">
        <v>640</v>
      </c>
      <c r="C247" s="1760" t="s">
        <v>641</v>
      </c>
      <c r="D247" s="1760"/>
      <c r="E247" s="1760"/>
      <c r="F247" s="1760"/>
      <c r="G247" s="1760"/>
      <c r="H247" s="1760"/>
      <c r="I247" s="1760"/>
      <c r="J247" s="1761"/>
      <c r="K247" s="805">
        <v>44075</v>
      </c>
      <c r="L247" s="1783"/>
      <c r="M247" s="1785"/>
      <c r="N247" s="1786"/>
      <c r="O247" s="1781"/>
      <c r="P247" s="1627"/>
    </row>
    <row r="248" spans="2:16" ht="23.25" customHeight="1">
      <c r="B248" s="351" t="s">
        <v>642</v>
      </c>
      <c r="C248" s="1414" t="s">
        <v>643</v>
      </c>
      <c r="D248" s="1414"/>
      <c r="E248" s="1415"/>
      <c r="F248" s="1791" t="s">
        <v>3280</v>
      </c>
      <c r="G248" s="1792"/>
      <c r="H248" s="1792"/>
      <c r="I248" s="1792"/>
      <c r="J248" s="1792"/>
      <c r="K248" s="1792"/>
      <c r="L248" s="1784"/>
      <c r="M248" s="1787"/>
      <c r="N248" s="1788"/>
      <c r="O248" s="1781"/>
      <c r="P248" s="1766"/>
    </row>
    <row r="249" spans="2:16" ht="23.25" customHeight="1">
      <c r="B249" s="351" t="s">
        <v>644</v>
      </c>
      <c r="C249" s="1414" t="s">
        <v>645</v>
      </c>
      <c r="D249" s="1414"/>
      <c r="E249" s="1414"/>
      <c r="F249" s="1414"/>
      <c r="G249" s="1414"/>
      <c r="H249" s="1414"/>
      <c r="I249" s="1414"/>
      <c r="J249" s="1414"/>
      <c r="K249" s="1414"/>
      <c r="L249" s="1414"/>
      <c r="M249" s="1414"/>
      <c r="N249" s="1562"/>
      <c r="O249" s="1708" t="s">
        <v>1882</v>
      </c>
      <c r="P249" s="1707" t="s">
        <v>3276</v>
      </c>
    </row>
    <row r="250" spans="2:16" ht="23.25" customHeight="1">
      <c r="B250" s="347" t="s">
        <v>394</v>
      </c>
      <c r="C250" s="1558" t="s">
        <v>646</v>
      </c>
      <c r="D250" s="1558"/>
      <c r="E250" s="1410"/>
      <c r="F250" s="1559" t="s">
        <v>1339</v>
      </c>
      <c r="G250" s="1561"/>
      <c r="H250" s="1586" t="s">
        <v>446</v>
      </c>
      <c r="I250" s="1808" t="s">
        <v>3281</v>
      </c>
      <c r="J250" s="1809"/>
      <c r="K250" s="1809"/>
      <c r="L250" s="1809"/>
      <c r="M250" s="1809"/>
      <c r="N250" s="1810"/>
      <c r="O250" s="1708"/>
      <c r="P250" s="1627"/>
    </row>
    <row r="251" spans="2:16" ht="23.25" customHeight="1">
      <c r="B251" s="347" t="s">
        <v>401</v>
      </c>
      <c r="C251" s="1558" t="s">
        <v>647</v>
      </c>
      <c r="D251" s="1558"/>
      <c r="E251" s="1410"/>
      <c r="F251" s="1559" t="s">
        <v>1340</v>
      </c>
      <c r="G251" s="1561"/>
      <c r="H251" s="1589"/>
      <c r="I251" s="2000"/>
      <c r="J251" s="2001"/>
      <c r="K251" s="2001"/>
      <c r="L251" s="2001"/>
      <c r="M251" s="2001"/>
      <c r="N251" s="2002"/>
      <c r="O251" s="1708"/>
      <c r="P251" s="1627"/>
    </row>
    <row r="252" spans="2:16" ht="28.5" customHeight="1">
      <c r="B252" s="347" t="s">
        <v>403</v>
      </c>
      <c r="C252" s="1558" t="s">
        <v>648</v>
      </c>
      <c r="D252" s="1558"/>
      <c r="E252" s="1410"/>
      <c r="F252" s="1559" t="s">
        <v>1341</v>
      </c>
      <c r="G252" s="1561"/>
      <c r="H252" s="1589"/>
      <c r="I252" s="2000"/>
      <c r="J252" s="2001"/>
      <c r="K252" s="2001"/>
      <c r="L252" s="2001"/>
      <c r="M252" s="2001"/>
      <c r="N252" s="2002"/>
      <c r="O252" s="1708"/>
      <c r="P252" s="1627"/>
    </row>
    <row r="253" spans="2:16" ht="28.5" customHeight="1">
      <c r="B253" s="347" t="s">
        <v>405</v>
      </c>
      <c r="C253" s="1558" t="s">
        <v>649</v>
      </c>
      <c r="D253" s="1558"/>
      <c r="E253" s="1410"/>
      <c r="F253" s="1559" t="s">
        <v>1342</v>
      </c>
      <c r="G253" s="1561"/>
      <c r="H253" s="1589"/>
      <c r="I253" s="2000"/>
      <c r="J253" s="2001"/>
      <c r="K253" s="2001"/>
      <c r="L253" s="2001"/>
      <c r="M253" s="2001"/>
      <c r="N253" s="2002"/>
      <c r="O253" s="1708"/>
      <c r="P253" s="1627"/>
    </row>
    <row r="254" spans="2:16" ht="23.25" customHeight="1">
      <c r="B254" s="347" t="s">
        <v>408</v>
      </c>
      <c r="C254" s="1558" t="s">
        <v>650</v>
      </c>
      <c r="D254" s="1558"/>
      <c r="E254" s="1410"/>
      <c r="F254" s="1559" t="s">
        <v>53</v>
      </c>
      <c r="G254" s="1561"/>
      <c r="H254" s="1589"/>
      <c r="I254" s="2000"/>
      <c r="J254" s="2001"/>
      <c r="K254" s="2001"/>
      <c r="L254" s="2001"/>
      <c r="M254" s="2001"/>
      <c r="N254" s="2002"/>
      <c r="O254" s="1708"/>
      <c r="P254" s="1627"/>
    </row>
    <row r="255" spans="2:16" ht="23.25" customHeight="1">
      <c r="B255" s="347" t="s">
        <v>410</v>
      </c>
      <c r="C255" s="1558" t="s">
        <v>651</v>
      </c>
      <c r="D255" s="1558"/>
      <c r="E255" s="1410"/>
      <c r="F255" s="1559" t="s">
        <v>3282</v>
      </c>
      <c r="G255" s="1561"/>
      <c r="H255" s="1700"/>
      <c r="I255" s="1811"/>
      <c r="J255" s="1812"/>
      <c r="K255" s="1812"/>
      <c r="L255" s="1812"/>
      <c r="M255" s="1812"/>
      <c r="N255" s="1813"/>
      <c r="O255" s="1793"/>
      <c r="P255" s="1766"/>
    </row>
    <row r="256" spans="2:16" ht="59.25" customHeight="1">
      <c r="B256" s="351" t="s">
        <v>652</v>
      </c>
      <c r="C256" s="1414" t="s">
        <v>653</v>
      </c>
      <c r="D256" s="1414"/>
      <c r="E256" s="1414"/>
      <c r="F256" s="1803"/>
      <c r="G256" s="450" t="s">
        <v>228</v>
      </c>
      <c r="H256" s="322" t="s">
        <v>446</v>
      </c>
      <c r="I256" s="1804" t="s">
        <v>3283</v>
      </c>
      <c r="J256" s="1805"/>
      <c r="K256" s="1805"/>
      <c r="L256" s="1805"/>
      <c r="M256" s="1805"/>
      <c r="N256" s="1806"/>
      <c r="O256" s="354" t="s">
        <v>3284</v>
      </c>
      <c r="P256" s="342"/>
    </row>
    <row r="257" spans="1:16" ht="41.25" customHeight="1">
      <c r="B257" s="351" t="s">
        <v>654</v>
      </c>
      <c r="C257" s="1414" t="s">
        <v>1887</v>
      </c>
      <c r="D257" s="1414"/>
      <c r="E257" s="1415"/>
      <c r="F257" s="353" t="s">
        <v>53</v>
      </c>
      <c r="G257" s="1807" t="s">
        <v>446</v>
      </c>
      <c r="H257" s="1808" t="s">
        <v>3285</v>
      </c>
      <c r="I257" s="1809"/>
      <c r="J257" s="1809"/>
      <c r="K257" s="1809"/>
      <c r="L257" s="1809"/>
      <c r="M257" s="1809"/>
      <c r="N257" s="1810"/>
      <c r="O257" s="1708" t="s">
        <v>3286</v>
      </c>
      <c r="P257" s="1708" t="s">
        <v>3287</v>
      </c>
    </row>
    <row r="258" spans="1:16" ht="38.25" customHeight="1">
      <c r="A258" s="281"/>
      <c r="B258" s="294" t="s">
        <v>394</v>
      </c>
      <c r="C258" s="1414" t="s">
        <v>3288</v>
      </c>
      <c r="D258" s="1414"/>
      <c r="E258" s="1415"/>
      <c r="F258" s="353" t="s">
        <v>57</v>
      </c>
      <c r="G258" s="1454"/>
      <c r="H258" s="1811"/>
      <c r="I258" s="1812"/>
      <c r="J258" s="1812"/>
      <c r="K258" s="1812"/>
      <c r="L258" s="1812"/>
      <c r="M258" s="1812"/>
      <c r="N258" s="1813"/>
      <c r="O258" s="1708"/>
      <c r="P258" s="1708"/>
    </row>
    <row r="259" spans="1:16" ht="46.5" customHeight="1">
      <c r="A259" s="281"/>
      <c r="B259" s="190" t="s">
        <v>657</v>
      </c>
      <c r="C259" s="1414" t="s">
        <v>658</v>
      </c>
      <c r="D259" s="1414"/>
      <c r="E259" s="1414"/>
      <c r="F259" s="1414"/>
      <c r="G259" s="216" t="s">
        <v>446</v>
      </c>
      <c r="H259" s="1814"/>
      <c r="I259" s="1815"/>
      <c r="J259" s="1815"/>
      <c r="K259" s="1815"/>
      <c r="L259" s="1815"/>
      <c r="M259" s="1815"/>
      <c r="N259" s="1816"/>
      <c r="O259" s="1708"/>
      <c r="P259" s="1708"/>
    </row>
    <row r="260" spans="1:16" ht="30.75" customHeight="1">
      <c r="A260" s="281"/>
      <c r="B260" s="294" t="s">
        <v>394</v>
      </c>
      <c r="C260" s="1414" t="s">
        <v>659</v>
      </c>
      <c r="D260" s="1414"/>
      <c r="E260" s="1415"/>
      <c r="F260" s="296" t="s">
        <v>53</v>
      </c>
      <c r="G260" s="216" t="s">
        <v>446</v>
      </c>
      <c r="H260" s="1814"/>
      <c r="I260" s="1815"/>
      <c r="J260" s="1815"/>
      <c r="K260" s="1815"/>
      <c r="L260" s="1815"/>
      <c r="M260" s="1815"/>
      <c r="N260" s="1816"/>
      <c r="O260" s="1708"/>
      <c r="P260" s="1708"/>
    </row>
    <row r="261" spans="1:16" ht="30.75" customHeight="1">
      <c r="A261" s="281"/>
      <c r="B261" s="294" t="s">
        <v>401</v>
      </c>
      <c r="C261" s="1414" t="s">
        <v>660</v>
      </c>
      <c r="D261" s="1414"/>
      <c r="E261" s="1415"/>
      <c r="F261" s="296" t="s">
        <v>53</v>
      </c>
      <c r="G261" s="216" t="s">
        <v>446</v>
      </c>
      <c r="H261" s="1814"/>
      <c r="I261" s="1815"/>
      <c r="J261" s="1815"/>
      <c r="K261" s="1815"/>
      <c r="L261" s="1815"/>
      <c r="M261" s="1815"/>
      <c r="N261" s="1816"/>
      <c r="O261" s="1708"/>
      <c r="P261" s="1708"/>
    </row>
    <row r="262" spans="1:16" ht="30.75" customHeight="1">
      <c r="B262" s="347" t="s">
        <v>403</v>
      </c>
      <c r="C262" s="1414" t="s">
        <v>661</v>
      </c>
      <c r="D262" s="1414"/>
      <c r="E262" s="1415"/>
      <c r="F262" s="296" t="s">
        <v>53</v>
      </c>
      <c r="G262" s="216" t="s">
        <v>446</v>
      </c>
      <c r="H262" s="1814"/>
      <c r="I262" s="1815"/>
      <c r="J262" s="1815"/>
      <c r="K262" s="1815"/>
      <c r="L262" s="1815"/>
      <c r="M262" s="1815"/>
      <c r="N262" s="1816"/>
      <c r="O262" s="1755"/>
      <c r="P262" s="1755"/>
    </row>
    <row r="263" spans="1:16" ht="33" customHeight="1">
      <c r="B263" s="355" t="s">
        <v>662</v>
      </c>
      <c r="C263" s="1414" t="s">
        <v>663</v>
      </c>
      <c r="D263" s="1414"/>
      <c r="E263" s="1803"/>
      <c r="F263" s="295" t="s">
        <v>53</v>
      </c>
      <c r="G263" s="1818" t="s">
        <v>446</v>
      </c>
      <c r="H263" s="1794" t="s">
        <v>3289</v>
      </c>
      <c r="I263" s="1795"/>
      <c r="J263" s="1795"/>
      <c r="K263" s="1795"/>
      <c r="L263" s="1795"/>
      <c r="M263" s="1795"/>
      <c r="N263" s="1796"/>
      <c r="O263" s="1709" t="s">
        <v>1892</v>
      </c>
      <c r="P263" s="1443"/>
    </row>
    <row r="264" spans="1:16" ht="30" customHeight="1">
      <c r="B264" s="347" t="s">
        <v>394</v>
      </c>
      <c r="C264" s="1450" t="s">
        <v>664</v>
      </c>
      <c r="D264" s="1450"/>
      <c r="E264" s="1451"/>
      <c r="F264" s="257" t="s">
        <v>53</v>
      </c>
      <c r="G264" s="1453"/>
      <c r="H264" s="1797"/>
      <c r="I264" s="1798"/>
      <c r="J264" s="1798"/>
      <c r="K264" s="1798"/>
      <c r="L264" s="1798"/>
      <c r="M264" s="1798"/>
      <c r="N264" s="1799"/>
      <c r="O264" s="1708"/>
      <c r="P264" s="1425"/>
    </row>
    <row r="265" spans="1:16" ht="30" customHeight="1">
      <c r="B265" s="347" t="s">
        <v>401</v>
      </c>
      <c r="C265" s="1414" t="s">
        <v>665</v>
      </c>
      <c r="D265" s="1414"/>
      <c r="E265" s="1415"/>
      <c r="F265" s="257" t="s">
        <v>53</v>
      </c>
      <c r="G265" s="1453"/>
      <c r="H265" s="1797"/>
      <c r="I265" s="1798"/>
      <c r="J265" s="1798"/>
      <c r="K265" s="1798"/>
      <c r="L265" s="1798"/>
      <c r="M265" s="1798"/>
      <c r="N265" s="1799"/>
      <c r="O265" s="1708"/>
      <c r="P265" s="1425"/>
    </row>
    <row r="266" spans="1:16" ht="30" customHeight="1">
      <c r="B266" s="347" t="s">
        <v>403</v>
      </c>
      <c r="C266" s="1414" t="s">
        <v>666</v>
      </c>
      <c r="D266" s="1414"/>
      <c r="E266" s="1415"/>
      <c r="F266" s="257" t="s">
        <v>53</v>
      </c>
      <c r="G266" s="1453"/>
      <c r="H266" s="1797"/>
      <c r="I266" s="1798"/>
      <c r="J266" s="1798"/>
      <c r="K266" s="1798"/>
      <c r="L266" s="1798"/>
      <c r="M266" s="1798"/>
      <c r="N266" s="1799"/>
      <c r="O266" s="1708"/>
      <c r="P266" s="1425"/>
    </row>
    <row r="267" spans="1:16" ht="42" customHeight="1">
      <c r="B267" s="357" t="s">
        <v>405</v>
      </c>
      <c r="C267" s="1445" t="s">
        <v>667</v>
      </c>
      <c r="D267" s="1445"/>
      <c r="E267" s="1817"/>
      <c r="F267" s="257" t="s">
        <v>53</v>
      </c>
      <c r="G267" s="1819"/>
      <c r="H267" s="2112"/>
      <c r="I267" s="2113"/>
      <c r="J267" s="2113"/>
      <c r="K267" s="2113"/>
      <c r="L267" s="2113"/>
      <c r="M267" s="2113"/>
      <c r="N267" s="2114"/>
      <c r="O267" s="1708"/>
      <c r="P267" s="1444"/>
    </row>
    <row r="268" spans="1:16" ht="21.75" customHeight="1">
      <c r="B268" s="1416" t="s">
        <v>4</v>
      </c>
      <c r="C268" s="1417"/>
      <c r="D268" s="1417"/>
      <c r="E268" s="1417"/>
      <c r="F268" s="1417"/>
      <c r="G268" s="1417"/>
      <c r="H268" s="1823"/>
      <c r="I268" s="1823"/>
      <c r="J268" s="1823"/>
      <c r="K268" s="1823"/>
      <c r="L268" s="1823"/>
      <c r="M268" s="1823"/>
      <c r="N268" s="1823"/>
      <c r="O268" s="1417"/>
      <c r="P268" s="1418"/>
    </row>
    <row r="269" spans="1:16" ht="33.75" customHeight="1">
      <c r="B269" s="207" t="s">
        <v>668</v>
      </c>
      <c r="C269" s="1448" t="s">
        <v>669</v>
      </c>
      <c r="D269" s="1448"/>
      <c r="E269" s="1448"/>
      <c r="F269" s="1448"/>
      <c r="G269" s="451" t="s">
        <v>53</v>
      </c>
      <c r="H269" s="211" t="s">
        <v>446</v>
      </c>
      <c r="I269" s="3105" t="s">
        <v>3290</v>
      </c>
      <c r="J269" s="3106"/>
      <c r="K269" s="3106"/>
      <c r="L269" s="3106"/>
      <c r="M269" s="3106"/>
      <c r="N269" s="3107"/>
      <c r="O269" s="1759" t="s">
        <v>3291</v>
      </c>
      <c r="P269" s="1759" t="s">
        <v>1345</v>
      </c>
    </row>
    <row r="270" spans="1:16" ht="21.75" customHeight="1">
      <c r="B270" s="1824" t="s">
        <v>670</v>
      </c>
      <c r="C270" s="1825"/>
      <c r="D270" s="1825"/>
      <c r="E270" s="1825"/>
      <c r="F270" s="1825"/>
      <c r="G270" s="1825"/>
      <c r="H270" s="1825"/>
      <c r="I270" s="1825"/>
      <c r="J270" s="1825"/>
      <c r="K270" s="1825"/>
      <c r="L270" s="1825"/>
      <c r="M270" s="1825"/>
      <c r="N270" s="1826"/>
      <c r="O270" s="1708"/>
      <c r="P270" s="1708"/>
    </row>
    <row r="271" spans="1:16" ht="59.25" customHeight="1">
      <c r="B271" s="358" t="s">
        <v>394</v>
      </c>
      <c r="C271" s="1450" t="s">
        <v>671</v>
      </c>
      <c r="D271" s="1450"/>
      <c r="E271" s="1450"/>
      <c r="F271" s="1450"/>
      <c r="G271" s="359" t="s">
        <v>53</v>
      </c>
      <c r="H271" s="1453" t="s">
        <v>446</v>
      </c>
      <c r="I271" s="1797" t="s">
        <v>3292</v>
      </c>
      <c r="J271" s="1798"/>
      <c r="K271" s="1798"/>
      <c r="L271" s="1798"/>
      <c r="M271" s="1798"/>
      <c r="N271" s="1799"/>
      <c r="O271" s="1708"/>
      <c r="P271" s="1708"/>
    </row>
    <row r="272" spans="1:16" ht="27" customHeight="1">
      <c r="B272" s="205" t="s">
        <v>401</v>
      </c>
      <c r="C272" s="1414" t="s">
        <v>672</v>
      </c>
      <c r="D272" s="1414"/>
      <c r="E272" s="1414"/>
      <c r="F272" s="1414"/>
      <c r="G272" s="1415"/>
      <c r="H272" s="1453"/>
      <c r="I272" s="1797"/>
      <c r="J272" s="1798"/>
      <c r="K272" s="1798"/>
      <c r="L272" s="1798"/>
      <c r="M272" s="1798"/>
      <c r="N272" s="1799"/>
      <c r="O272" s="1708"/>
      <c r="P272" s="1708"/>
    </row>
    <row r="273" spans="2:16" ht="28.5" customHeight="1">
      <c r="B273" s="198"/>
      <c r="C273" s="338" t="s">
        <v>418</v>
      </c>
      <c r="D273" s="1450" t="s">
        <v>612</v>
      </c>
      <c r="E273" s="1450"/>
      <c r="F273" s="1713" t="s">
        <v>1346</v>
      </c>
      <c r="G273" s="1715"/>
      <c r="H273" s="1453"/>
      <c r="I273" s="1797"/>
      <c r="J273" s="1798"/>
      <c r="K273" s="1798"/>
      <c r="L273" s="1798"/>
      <c r="M273" s="1798"/>
      <c r="N273" s="1799"/>
      <c r="O273" s="1708"/>
      <c r="P273" s="1708"/>
    </row>
    <row r="274" spans="2:16" ht="28.5" customHeight="1">
      <c r="B274" s="198"/>
      <c r="C274" s="294" t="s">
        <v>508</v>
      </c>
      <c r="D274" s="1414" t="s">
        <v>673</v>
      </c>
      <c r="E274" s="1415"/>
      <c r="F274" s="1714" t="s">
        <v>1347</v>
      </c>
      <c r="G274" s="1715"/>
      <c r="H274" s="1453"/>
      <c r="I274" s="1797"/>
      <c r="J274" s="1798"/>
      <c r="K274" s="1798"/>
      <c r="L274" s="1798"/>
      <c r="M274" s="1798"/>
      <c r="N274" s="1799"/>
      <c r="O274" s="1708"/>
      <c r="P274" s="1708"/>
    </row>
    <row r="275" spans="2:16" ht="28.5" customHeight="1">
      <c r="B275" s="198"/>
      <c r="C275" s="294" t="s">
        <v>510</v>
      </c>
      <c r="D275" s="1414" t="s">
        <v>674</v>
      </c>
      <c r="E275" s="1415"/>
      <c r="F275" s="1786" t="s">
        <v>3293</v>
      </c>
      <c r="G275" s="1786"/>
      <c r="H275" s="1453"/>
      <c r="I275" s="1797"/>
      <c r="J275" s="1798"/>
      <c r="K275" s="1798"/>
      <c r="L275" s="1798"/>
      <c r="M275" s="1798"/>
      <c r="N275" s="1799"/>
      <c r="O275" s="1708"/>
      <c r="P275" s="1708"/>
    </row>
    <row r="276" spans="2:16" ht="29.25" customHeight="1">
      <c r="B276" s="195"/>
      <c r="C276" s="294" t="s">
        <v>512</v>
      </c>
      <c r="D276" s="1414" t="s">
        <v>675</v>
      </c>
      <c r="E276" s="1414"/>
      <c r="F276" s="1713" t="s">
        <v>3294</v>
      </c>
      <c r="G276" s="1715"/>
      <c r="H276" s="1454"/>
      <c r="I276" s="1800"/>
      <c r="J276" s="1801"/>
      <c r="K276" s="1801"/>
      <c r="L276" s="1801"/>
      <c r="M276" s="1801"/>
      <c r="N276" s="1802"/>
      <c r="O276" s="1708"/>
      <c r="P276" s="1708"/>
    </row>
    <row r="277" spans="2:16" ht="87" customHeight="1">
      <c r="B277" s="358" t="s">
        <v>403</v>
      </c>
      <c r="C277" s="1414" t="s">
        <v>676</v>
      </c>
      <c r="D277" s="1414"/>
      <c r="E277" s="1415"/>
      <c r="F277" s="1714" t="s">
        <v>3295</v>
      </c>
      <c r="G277" s="1715"/>
      <c r="H277" s="216" t="s">
        <v>446</v>
      </c>
      <c r="I277" s="1804" t="s">
        <v>3296</v>
      </c>
      <c r="J277" s="1805"/>
      <c r="K277" s="1805"/>
      <c r="L277" s="1805"/>
      <c r="M277" s="1805"/>
      <c r="N277" s="1806"/>
      <c r="O277" s="1755"/>
      <c r="P277" s="1755"/>
    </row>
    <row r="278" spans="2:16" ht="45" customHeight="1">
      <c r="B278" s="1830" t="s">
        <v>677</v>
      </c>
      <c r="C278" s="1697" t="s">
        <v>678</v>
      </c>
      <c r="D278" s="1697"/>
      <c r="E278" s="1697"/>
      <c r="F278" s="1697"/>
      <c r="G278" s="1698"/>
      <c r="H278" s="1833" t="s">
        <v>679</v>
      </c>
      <c r="I278" s="1834"/>
      <c r="J278" s="1835"/>
      <c r="K278" s="1836" t="s">
        <v>680</v>
      </c>
      <c r="L278" s="1837"/>
      <c r="M278" s="1837"/>
      <c r="N278" s="1838"/>
      <c r="O278" s="452" t="s">
        <v>681</v>
      </c>
      <c r="P278" s="452" t="s">
        <v>681</v>
      </c>
    </row>
    <row r="279" spans="2:16" ht="117" customHeight="1">
      <c r="B279" s="1447"/>
      <c r="C279" s="1831"/>
      <c r="D279" s="1831"/>
      <c r="E279" s="1831"/>
      <c r="F279" s="1831"/>
      <c r="G279" s="1832"/>
      <c r="H279" s="363" t="s">
        <v>682</v>
      </c>
      <c r="I279" s="364" t="s">
        <v>683</v>
      </c>
      <c r="J279" s="364" t="s">
        <v>684</v>
      </c>
      <c r="K279" s="363" t="s">
        <v>685</v>
      </c>
      <c r="L279" s="363" t="s">
        <v>686</v>
      </c>
      <c r="M279" s="364" t="s">
        <v>687</v>
      </c>
      <c r="N279" s="365" t="s">
        <v>434</v>
      </c>
      <c r="O279" s="342" t="s">
        <v>3297</v>
      </c>
      <c r="P279" s="342"/>
    </row>
    <row r="280" spans="2:16" ht="17.25" customHeight="1">
      <c r="B280" s="366" t="s">
        <v>394</v>
      </c>
      <c r="C280" s="1839" t="s">
        <v>688</v>
      </c>
      <c r="D280" s="1839"/>
      <c r="E280" s="1839"/>
      <c r="F280" s="1839"/>
      <c r="G280" s="1839"/>
      <c r="H280" s="1839"/>
      <c r="I280" s="1839"/>
      <c r="J280" s="1839"/>
      <c r="K280" s="1839"/>
      <c r="L280" s="1839"/>
      <c r="M280" s="1839"/>
      <c r="N280" s="1840"/>
      <c r="O280" s="1841" t="s">
        <v>689</v>
      </c>
      <c r="P280" s="1841" t="s">
        <v>689</v>
      </c>
    </row>
    <row r="281" spans="2:16" ht="20.25" customHeight="1">
      <c r="B281" s="335" t="s">
        <v>418</v>
      </c>
      <c r="C281" s="1844" t="s">
        <v>690</v>
      </c>
      <c r="D281" s="1844"/>
      <c r="E281" s="1844"/>
      <c r="F281" s="1844"/>
      <c r="G281" s="1845"/>
      <c r="H281" s="369">
        <v>0</v>
      </c>
      <c r="I281" s="370">
        <v>12</v>
      </c>
      <c r="J281" s="371">
        <f>MIN(H281/I281,1)</f>
        <v>0</v>
      </c>
      <c r="K281" s="369">
        <v>172</v>
      </c>
      <c r="L281" s="369">
        <v>5357</v>
      </c>
      <c r="M281" s="373">
        <f>MIN(K281/L281,1)</f>
        <v>3.2107522867276458E-2</v>
      </c>
      <c r="N281" s="454"/>
      <c r="O281" s="1842"/>
      <c r="P281" s="1843"/>
    </row>
    <row r="282" spans="2:16" ht="20.25" customHeight="1">
      <c r="B282" s="335" t="s">
        <v>508</v>
      </c>
      <c r="C282" s="1844" t="s">
        <v>691</v>
      </c>
      <c r="D282" s="1844"/>
      <c r="E282" s="1844"/>
      <c r="F282" s="1844"/>
      <c r="G282" s="1845"/>
      <c r="H282" s="376" t="s">
        <v>3242</v>
      </c>
      <c r="I282" s="376" t="s">
        <v>3242</v>
      </c>
      <c r="J282" s="453" t="s">
        <v>92</v>
      </c>
      <c r="K282" s="376" t="s">
        <v>3242</v>
      </c>
      <c r="L282" s="376" t="s">
        <v>3242</v>
      </c>
      <c r="M282" s="453" t="s">
        <v>92</v>
      </c>
      <c r="N282" s="374"/>
      <c r="O282" s="1709" t="s">
        <v>1352</v>
      </c>
      <c r="P282" s="1709"/>
    </row>
    <row r="283" spans="2:16" ht="36" customHeight="1">
      <c r="B283" s="335" t="s">
        <v>510</v>
      </c>
      <c r="C283" s="1844" t="s">
        <v>692</v>
      </c>
      <c r="D283" s="1844"/>
      <c r="E283" s="1845"/>
      <c r="F283" s="1789"/>
      <c r="G283" s="1846"/>
      <c r="H283" s="376" t="s">
        <v>3242</v>
      </c>
      <c r="I283" s="376" t="s">
        <v>3242</v>
      </c>
      <c r="J283" s="453" t="s">
        <v>92</v>
      </c>
      <c r="K283" s="376" t="s">
        <v>3242</v>
      </c>
      <c r="L283" s="376" t="s">
        <v>3242</v>
      </c>
      <c r="M283" s="453" t="s">
        <v>92</v>
      </c>
      <c r="N283" s="374"/>
      <c r="O283" s="1708"/>
      <c r="P283" s="1708"/>
    </row>
    <row r="284" spans="2:16" ht="18" customHeight="1">
      <c r="B284" s="380" t="s">
        <v>401</v>
      </c>
      <c r="C284" s="1839" t="s">
        <v>693</v>
      </c>
      <c r="D284" s="1839"/>
      <c r="E284" s="1839"/>
      <c r="F284" s="1839"/>
      <c r="G284" s="1847"/>
      <c r="H284" s="369">
        <v>0</v>
      </c>
      <c r="I284" s="370">
        <v>12</v>
      </c>
      <c r="J284" s="371">
        <f>MIN(H284/I284,1)</f>
        <v>0</v>
      </c>
      <c r="K284" s="369">
        <v>209</v>
      </c>
      <c r="L284" s="369">
        <v>4748</v>
      </c>
      <c r="M284" s="373">
        <f>MIN(K284/L284,1)</f>
        <v>4.4018534119629318E-2</v>
      </c>
      <c r="N284" s="374"/>
      <c r="O284" s="1755"/>
      <c r="P284" s="1755"/>
    </row>
    <row r="285" spans="2:16" ht="17.25" customHeight="1">
      <c r="B285" s="380" t="s">
        <v>403</v>
      </c>
      <c r="C285" s="1839" t="s">
        <v>694</v>
      </c>
      <c r="D285" s="1839"/>
      <c r="E285" s="1839"/>
      <c r="F285" s="1839"/>
      <c r="G285" s="1839"/>
      <c r="H285" s="1839"/>
      <c r="I285" s="1839"/>
      <c r="J285" s="1839"/>
      <c r="K285" s="1839"/>
      <c r="L285" s="1839"/>
      <c r="M285" s="1839"/>
      <c r="N285" s="1840"/>
      <c r="O285" s="1998"/>
      <c r="P285" s="1841"/>
    </row>
    <row r="286" spans="2:16" ht="20.25" customHeight="1">
      <c r="B286" s="334" t="s">
        <v>418</v>
      </c>
      <c r="C286" s="1845" t="s">
        <v>695</v>
      </c>
      <c r="D286" s="3186"/>
      <c r="E286" s="3186"/>
      <c r="F286" s="3186"/>
      <c r="G286" s="3186"/>
      <c r="H286" s="376" t="s">
        <v>3242</v>
      </c>
      <c r="I286" s="376" t="s">
        <v>3242</v>
      </c>
      <c r="J286" s="453" t="s">
        <v>92</v>
      </c>
      <c r="K286" s="376" t="s">
        <v>3242</v>
      </c>
      <c r="L286" s="376" t="s">
        <v>3242</v>
      </c>
      <c r="M286" s="453" t="s">
        <v>92</v>
      </c>
      <c r="N286" s="381"/>
      <c r="O286" s="1996"/>
      <c r="P286" s="1843"/>
    </row>
    <row r="287" spans="2:16" ht="20.25" customHeight="1">
      <c r="B287" s="334" t="s">
        <v>508</v>
      </c>
      <c r="C287" s="1845" t="s">
        <v>696</v>
      </c>
      <c r="D287" s="3186"/>
      <c r="E287" s="3186"/>
      <c r="F287" s="3187"/>
      <c r="G287" s="368"/>
      <c r="H287" s="369">
        <v>0</v>
      </c>
      <c r="I287" s="369">
        <v>12</v>
      </c>
      <c r="J287" s="373">
        <f>MIN(H287/I287,1)</f>
        <v>0</v>
      </c>
      <c r="K287" s="369">
        <v>346</v>
      </c>
      <c r="L287" s="369">
        <v>5508</v>
      </c>
      <c r="M287" s="373">
        <f>MIN(K287/L287,1)</f>
        <v>6.2817719680464776E-2</v>
      </c>
      <c r="N287" s="381"/>
      <c r="O287" s="1996"/>
      <c r="P287" s="1843"/>
    </row>
    <row r="288" spans="2:16" ht="20.25" customHeight="1">
      <c r="B288" s="334" t="s">
        <v>510</v>
      </c>
      <c r="C288" s="1845" t="s">
        <v>697</v>
      </c>
      <c r="D288" s="3186"/>
      <c r="E288" s="3186"/>
      <c r="F288" s="3186"/>
      <c r="G288" s="3186"/>
      <c r="H288" s="376" t="s">
        <v>3242</v>
      </c>
      <c r="I288" s="376" t="s">
        <v>3242</v>
      </c>
      <c r="J288" s="453" t="s">
        <v>92</v>
      </c>
      <c r="K288" s="376" t="s">
        <v>3242</v>
      </c>
      <c r="L288" s="376" t="s">
        <v>3242</v>
      </c>
      <c r="M288" s="453" t="s">
        <v>92</v>
      </c>
      <c r="N288" s="381"/>
      <c r="O288" s="1996"/>
      <c r="P288" s="1843"/>
    </row>
    <row r="289" spans="2:16" ht="18" customHeight="1">
      <c r="B289" s="380" t="s">
        <v>405</v>
      </c>
      <c r="C289" s="2144" t="s">
        <v>698</v>
      </c>
      <c r="D289" s="3183"/>
      <c r="E289" s="3183"/>
      <c r="F289" s="3183"/>
      <c r="G289" s="3183"/>
      <c r="H289" s="3183"/>
      <c r="I289" s="3183"/>
      <c r="J289" s="3183"/>
      <c r="K289" s="3183"/>
      <c r="L289" s="3183"/>
      <c r="M289" s="3183"/>
      <c r="N289" s="3184"/>
      <c r="O289" s="1996"/>
      <c r="P289" s="1843"/>
    </row>
    <row r="290" spans="2:16" ht="20.25" customHeight="1">
      <c r="B290" s="334" t="s">
        <v>418</v>
      </c>
      <c r="C290" s="1845" t="s">
        <v>699</v>
      </c>
      <c r="D290" s="3186"/>
      <c r="E290" s="3186"/>
      <c r="F290" s="3186"/>
      <c r="G290" s="3186"/>
      <c r="H290" s="369">
        <v>0</v>
      </c>
      <c r="I290" s="369">
        <v>12</v>
      </c>
      <c r="J290" s="373">
        <f t="shared" ref="J290:J294" si="0">MIN(H290/I290,1)</f>
        <v>0</v>
      </c>
      <c r="K290" s="369">
        <v>80</v>
      </c>
      <c r="L290" s="369">
        <v>4012</v>
      </c>
      <c r="M290" s="373">
        <f>MIN(K290/L290,1)</f>
        <v>1.9940179461615155E-2</v>
      </c>
      <c r="N290" s="381"/>
      <c r="O290" s="1996"/>
      <c r="P290" s="1843"/>
    </row>
    <row r="291" spans="2:16" ht="20.25" customHeight="1">
      <c r="B291" s="334" t="s">
        <v>508</v>
      </c>
      <c r="C291" s="1845" t="s">
        <v>700</v>
      </c>
      <c r="D291" s="3186"/>
      <c r="E291" s="3186"/>
      <c r="F291" s="3186"/>
      <c r="G291" s="3186"/>
      <c r="H291" s="369">
        <v>0</v>
      </c>
      <c r="I291" s="369">
        <v>12</v>
      </c>
      <c r="J291" s="373">
        <f t="shared" si="0"/>
        <v>0</v>
      </c>
      <c r="K291" s="369">
        <v>483</v>
      </c>
      <c r="L291" s="369">
        <v>4793</v>
      </c>
      <c r="M291" s="373">
        <f>MIN(K291/L291,1)</f>
        <v>0.10077195910703109</v>
      </c>
      <c r="N291" s="381"/>
      <c r="O291" s="1996"/>
      <c r="P291" s="1843"/>
    </row>
    <row r="292" spans="2:16" ht="20.25" customHeight="1">
      <c r="B292" s="380" t="s">
        <v>408</v>
      </c>
      <c r="C292" s="2144" t="s">
        <v>701</v>
      </c>
      <c r="D292" s="3183"/>
      <c r="E292" s="3183"/>
      <c r="F292" s="3183"/>
      <c r="G292" s="3183"/>
      <c r="H292" s="369">
        <v>2</v>
      </c>
      <c r="I292" s="369">
        <v>12</v>
      </c>
      <c r="J292" s="373">
        <f t="shared" si="0"/>
        <v>0.16666666666666666</v>
      </c>
      <c r="K292" s="369">
        <v>27</v>
      </c>
      <c r="L292" s="369">
        <v>4961</v>
      </c>
      <c r="M292" s="373">
        <f>MIN(K292/L292,1)</f>
        <v>5.4424511187260629E-3</v>
      </c>
      <c r="N292" s="794"/>
      <c r="O292" s="1996"/>
      <c r="P292" s="1843"/>
    </row>
    <row r="293" spans="2:16" ht="20.25" customHeight="1">
      <c r="B293" s="380" t="s">
        <v>410</v>
      </c>
      <c r="C293" s="2144" t="s">
        <v>702</v>
      </c>
      <c r="D293" s="3183"/>
      <c r="E293" s="3183"/>
      <c r="F293" s="3183"/>
      <c r="G293" s="3183"/>
      <c r="H293" s="376" t="s">
        <v>3242</v>
      </c>
      <c r="I293" s="376" t="s">
        <v>3242</v>
      </c>
      <c r="J293" s="453" t="s">
        <v>92</v>
      </c>
      <c r="K293" s="376" t="s">
        <v>3242</v>
      </c>
      <c r="L293" s="376" t="s">
        <v>3242</v>
      </c>
      <c r="M293" s="453" t="s">
        <v>92</v>
      </c>
      <c r="N293" s="794"/>
      <c r="O293" s="1996"/>
      <c r="P293" s="1843"/>
    </row>
    <row r="294" spans="2:16" ht="48" customHeight="1">
      <c r="B294" s="380" t="s">
        <v>413</v>
      </c>
      <c r="C294" s="2144" t="s">
        <v>117</v>
      </c>
      <c r="D294" s="3183"/>
      <c r="E294" s="3183"/>
      <c r="F294" s="3183"/>
      <c r="G294" s="3183"/>
      <c r="H294" s="369">
        <v>6</v>
      </c>
      <c r="I294" s="369">
        <v>12</v>
      </c>
      <c r="J294" s="373">
        <f t="shared" si="0"/>
        <v>0.5</v>
      </c>
      <c r="K294" s="369">
        <v>160</v>
      </c>
      <c r="L294" s="369">
        <v>4069</v>
      </c>
      <c r="M294" s="373">
        <f t="shared" ref="M294" si="1">MIN(K294/L294,1)</f>
        <v>3.9321700663553699E-2</v>
      </c>
      <c r="N294" s="775" t="s">
        <v>3298</v>
      </c>
      <c r="O294" s="1996"/>
      <c r="P294" s="1843"/>
    </row>
    <row r="295" spans="2:16" ht="20.25" customHeight="1">
      <c r="B295" s="380" t="s">
        <v>416</v>
      </c>
      <c r="C295" s="2144" t="s">
        <v>118</v>
      </c>
      <c r="D295" s="3183"/>
      <c r="E295" s="3183"/>
      <c r="F295" s="3183"/>
      <c r="G295" s="3183"/>
      <c r="H295" s="376" t="s">
        <v>3242</v>
      </c>
      <c r="I295" s="376" t="s">
        <v>3242</v>
      </c>
      <c r="J295" s="453" t="s">
        <v>92</v>
      </c>
      <c r="K295" s="376" t="s">
        <v>3242</v>
      </c>
      <c r="L295" s="376" t="s">
        <v>3242</v>
      </c>
      <c r="M295" s="453" t="s">
        <v>92</v>
      </c>
      <c r="N295" s="794"/>
      <c r="O295" s="1996"/>
      <c r="P295" s="1843"/>
    </row>
    <row r="296" spans="2:16" ht="18" customHeight="1">
      <c r="B296" s="380" t="s">
        <v>418</v>
      </c>
      <c r="C296" s="2144" t="s">
        <v>703</v>
      </c>
      <c r="D296" s="3183"/>
      <c r="E296" s="3183"/>
      <c r="F296" s="3183"/>
      <c r="G296" s="3183"/>
      <c r="H296" s="3183"/>
      <c r="I296" s="3183"/>
      <c r="J296" s="3183"/>
      <c r="K296" s="3183"/>
      <c r="L296" s="3183"/>
      <c r="M296" s="3183"/>
      <c r="N296" s="3184"/>
      <c r="O296" s="1996"/>
      <c r="P296" s="1843"/>
    </row>
    <row r="297" spans="2:16" ht="20.25" customHeight="1">
      <c r="B297" s="334" t="s">
        <v>418</v>
      </c>
      <c r="C297" s="1852" t="s">
        <v>704</v>
      </c>
      <c r="D297" s="3185"/>
      <c r="E297" s="3185"/>
      <c r="F297" s="3185"/>
      <c r="G297" s="3185"/>
      <c r="H297" s="369">
        <v>0</v>
      </c>
      <c r="I297" s="369">
        <v>12</v>
      </c>
      <c r="J297" s="373">
        <f>MIN(H297/I297,1)</f>
        <v>0</v>
      </c>
      <c r="K297" s="369">
        <v>225</v>
      </c>
      <c r="L297" s="369">
        <v>4801</v>
      </c>
      <c r="M297" s="373">
        <f>MIN(K297/L297,1)</f>
        <v>4.686523640908144E-2</v>
      </c>
      <c r="N297" s="381"/>
      <c r="O297" s="1996"/>
      <c r="P297" s="1843"/>
    </row>
    <row r="298" spans="2:16" ht="20.25" customHeight="1">
      <c r="B298" s="334" t="s">
        <v>508</v>
      </c>
      <c r="C298" s="1852" t="s">
        <v>705</v>
      </c>
      <c r="D298" s="3185"/>
      <c r="E298" s="3185"/>
      <c r="F298" s="3185"/>
      <c r="G298" s="3185"/>
      <c r="H298" s="376" t="s">
        <v>3242</v>
      </c>
      <c r="I298" s="376" t="s">
        <v>3242</v>
      </c>
      <c r="J298" s="453" t="s">
        <v>92</v>
      </c>
      <c r="K298" s="376" t="s">
        <v>3242</v>
      </c>
      <c r="L298" s="376" t="s">
        <v>3242</v>
      </c>
      <c r="M298" s="453" t="s">
        <v>92</v>
      </c>
      <c r="N298" s="381"/>
      <c r="O298" s="1996"/>
      <c r="P298" s="1843"/>
    </row>
    <row r="299" spans="2:16" ht="18" customHeight="1">
      <c r="B299" s="380" t="s">
        <v>544</v>
      </c>
      <c r="C299" s="2144" t="s">
        <v>3299</v>
      </c>
      <c r="D299" s="3183"/>
      <c r="E299" s="3183"/>
      <c r="F299" s="3183"/>
      <c r="G299" s="3183"/>
      <c r="H299" s="376" t="s">
        <v>3242</v>
      </c>
      <c r="I299" s="376" t="s">
        <v>3242</v>
      </c>
      <c r="J299" s="453" t="s">
        <v>92</v>
      </c>
      <c r="K299" s="376" t="s">
        <v>3242</v>
      </c>
      <c r="L299" s="376" t="s">
        <v>3242</v>
      </c>
      <c r="M299" s="453" t="s">
        <v>92</v>
      </c>
      <c r="N299" s="794"/>
      <c r="O299" s="1996"/>
      <c r="P299" s="1843"/>
    </row>
    <row r="300" spans="2:16" ht="43.5" customHeight="1">
      <c r="B300" s="205" t="s">
        <v>546</v>
      </c>
      <c r="C300" s="1414" t="s">
        <v>706</v>
      </c>
      <c r="D300" s="1414"/>
      <c r="E300" s="1414"/>
      <c r="F300" s="1414"/>
      <c r="G300" s="1415"/>
      <c r="H300" s="386">
        <f>SUMIF(H281:H282,"&lt;&gt;")+ SUMIF(H284,"&lt;&gt;")+SUMIF(H286:H288,"&lt;&gt;")+SUMIF(H290:H295,"&lt;&gt;")+SUMIF(H297:H299,"&lt;&gt;")</f>
        <v>8</v>
      </c>
      <c r="I300" s="386">
        <f>SUMIF(I281:I282,"&lt;&gt;")+ SUMIF(I284,"&lt;&gt;")+SUMIF(I286:I288,"&lt;&gt;")+SUMIF(I290:I295,"&lt;&gt;")+SUMIF(I297:I299,"&lt;&gt;")</f>
        <v>96</v>
      </c>
      <c r="J300" s="477">
        <f t="shared" ref="J300" si="2">MIN(H300/I300,1)</f>
        <v>8.3333333333333329E-2</v>
      </c>
      <c r="K300" s="386">
        <f>SUMIF(K281:K282,"&lt;&gt;")+ SUMIF(K284,"&lt;&gt;")+SUMIF(K286:K288,"&lt;&gt;")+SUMIF(K290:K295,"&lt;&gt;")+SUMIF(K297:K299,"&lt;&gt;")</f>
        <v>1702</v>
      </c>
      <c r="L300" s="386">
        <f>SUMIF(L281:L282,"&lt;&gt;")+ SUMIF(L284,"&lt;&gt;")+SUMIF(L286:L288,"&lt;&gt;")+SUMIF(L290:L295,"&lt;&gt;")+SUMIF(L297:L299,"&lt;&gt;")</f>
        <v>38249</v>
      </c>
      <c r="M300" s="478">
        <f>MIN(K300/L300,1)</f>
        <v>4.4497895369813592E-2</v>
      </c>
      <c r="N300" s="384"/>
      <c r="O300" s="1843"/>
      <c r="P300" s="1843"/>
    </row>
    <row r="301" spans="2:16" ht="233.25" customHeight="1">
      <c r="B301" s="198" t="s">
        <v>707</v>
      </c>
      <c r="C301" s="1414" t="s">
        <v>708</v>
      </c>
      <c r="D301" s="1414"/>
      <c r="E301" s="1414"/>
      <c r="F301" s="1414"/>
      <c r="G301" s="1415"/>
      <c r="H301" s="3180" t="s">
        <v>3300</v>
      </c>
      <c r="I301" s="3181"/>
      <c r="J301" s="3181"/>
      <c r="K301" s="3181"/>
      <c r="L301" s="3181"/>
      <c r="M301" s="3181"/>
      <c r="N301" s="3181"/>
      <c r="O301" s="375"/>
      <c r="P301" s="375"/>
    </row>
    <row r="302" spans="2:16" ht="76.5" customHeight="1">
      <c r="B302" s="358" t="s">
        <v>709</v>
      </c>
      <c r="C302" s="1771" t="s">
        <v>710</v>
      </c>
      <c r="D302" s="1771"/>
      <c r="E302" s="1771"/>
      <c r="F302" s="1771"/>
      <c r="G302" s="1849"/>
      <c r="H302" s="3182" t="s">
        <v>3242</v>
      </c>
      <c r="I302" s="3181"/>
      <c r="J302" s="3181"/>
      <c r="K302" s="3181"/>
      <c r="L302" s="3181"/>
      <c r="M302" s="3181"/>
      <c r="N302" s="3181"/>
      <c r="O302" s="387"/>
      <c r="P302" s="393"/>
    </row>
    <row r="303" spans="2:16" ht="24" customHeight="1">
      <c r="B303" s="1416" t="s">
        <v>711</v>
      </c>
      <c r="C303" s="1417"/>
      <c r="D303" s="1417"/>
      <c r="E303" s="1417"/>
      <c r="F303" s="1417"/>
      <c r="G303" s="1417"/>
      <c r="H303" s="1417"/>
      <c r="I303" s="1417"/>
      <c r="J303" s="1417"/>
      <c r="K303" s="1417"/>
      <c r="L303" s="1417"/>
      <c r="M303" s="1417"/>
      <c r="N303" s="1417"/>
      <c r="O303" s="1417"/>
      <c r="P303" s="1418"/>
    </row>
    <row r="304" spans="2:16" ht="39" customHeight="1">
      <c r="B304" s="298" t="s">
        <v>712</v>
      </c>
      <c r="C304" s="1414" t="s">
        <v>713</v>
      </c>
      <c r="D304" s="1414"/>
      <c r="E304" s="1414"/>
      <c r="F304" s="1414"/>
      <c r="G304" s="1415"/>
      <c r="H304" s="1574" t="s">
        <v>53</v>
      </c>
      <c r="I304" s="1685"/>
      <c r="J304" s="1575"/>
      <c r="K304" s="394" t="s">
        <v>446</v>
      </c>
      <c r="L304" s="1853"/>
      <c r="M304" s="1854"/>
      <c r="N304" s="1855"/>
      <c r="O304" s="395" t="s">
        <v>3274</v>
      </c>
      <c r="P304" s="328"/>
    </row>
    <row r="305" spans="2:16" ht="34.5" customHeight="1">
      <c r="B305" s="227" t="s">
        <v>714</v>
      </c>
      <c r="C305" s="1414" t="s">
        <v>715</v>
      </c>
      <c r="D305" s="1414"/>
      <c r="E305" s="1414"/>
      <c r="F305" s="1414"/>
      <c r="G305" s="1415"/>
      <c r="H305" s="1574" t="s">
        <v>53</v>
      </c>
      <c r="I305" s="1685"/>
      <c r="J305" s="1575"/>
      <c r="K305" s="1756" t="s">
        <v>446</v>
      </c>
      <c r="L305" s="1856"/>
      <c r="M305" s="1857"/>
      <c r="N305" s="1858"/>
      <c r="O305" s="1708" t="s">
        <v>1357</v>
      </c>
      <c r="P305" s="1709"/>
    </row>
    <row r="306" spans="2:16" ht="37.5" customHeight="1">
      <c r="B306" s="195" t="s">
        <v>394</v>
      </c>
      <c r="C306" s="1450" t="s">
        <v>716</v>
      </c>
      <c r="D306" s="1450"/>
      <c r="E306" s="1450"/>
      <c r="F306" s="1450"/>
      <c r="G306" s="1451"/>
      <c r="H306" s="1574" t="s">
        <v>53</v>
      </c>
      <c r="I306" s="1685"/>
      <c r="J306" s="1575"/>
      <c r="K306" s="1757"/>
      <c r="L306" s="1859"/>
      <c r="M306" s="1860"/>
      <c r="N306" s="1608"/>
      <c r="O306" s="1708"/>
      <c r="P306" s="1708"/>
    </row>
    <row r="307" spans="2:16" ht="70.5" customHeight="1">
      <c r="B307" s="198" t="s">
        <v>401</v>
      </c>
      <c r="C307" s="1414" t="s">
        <v>717</v>
      </c>
      <c r="D307" s="1414"/>
      <c r="E307" s="1414"/>
      <c r="F307" s="1414"/>
      <c r="G307" s="1415"/>
      <c r="H307" s="3177" t="s">
        <v>3301</v>
      </c>
      <c r="I307" s="3178"/>
      <c r="J307" s="3179"/>
      <c r="K307" s="1758"/>
      <c r="L307" s="1861"/>
      <c r="M307" s="1862"/>
      <c r="N307" s="1863"/>
      <c r="O307" s="1708"/>
      <c r="P307" s="1708"/>
    </row>
    <row r="308" spans="2:16" ht="33.75" customHeight="1">
      <c r="B308" s="233" t="s">
        <v>718</v>
      </c>
      <c r="C308" s="1414" t="s">
        <v>719</v>
      </c>
      <c r="D308" s="1414"/>
      <c r="E308" s="1414"/>
      <c r="F308" s="1414"/>
      <c r="G308" s="1415"/>
      <c r="H308" s="1574" t="s">
        <v>313</v>
      </c>
      <c r="I308" s="1685"/>
      <c r="J308" s="1575"/>
      <c r="K308" s="319" t="s">
        <v>446</v>
      </c>
      <c r="L308" s="1856"/>
      <c r="M308" s="1857"/>
      <c r="N308" s="1858"/>
      <c r="O308" s="1708"/>
      <c r="P308" s="1708"/>
    </row>
    <row r="309" spans="2:16" ht="33" customHeight="1">
      <c r="B309" s="227" t="s">
        <v>720</v>
      </c>
      <c r="C309" s="1414" t="s">
        <v>721</v>
      </c>
      <c r="D309" s="1414"/>
      <c r="E309" s="1414"/>
      <c r="F309" s="1414"/>
      <c r="G309" s="1415"/>
      <c r="H309" s="1574" t="s">
        <v>53</v>
      </c>
      <c r="I309" s="1685"/>
      <c r="J309" s="1575"/>
      <c r="K309" s="319" t="s">
        <v>446</v>
      </c>
      <c r="L309" s="1864"/>
      <c r="M309" s="1865"/>
      <c r="N309" s="1866"/>
      <c r="O309" s="1708"/>
      <c r="P309" s="1755"/>
    </row>
    <row r="310" spans="2:16" ht="39" customHeight="1">
      <c r="B310" s="253" t="s">
        <v>722</v>
      </c>
      <c r="C310" s="1450" t="s">
        <v>723</v>
      </c>
      <c r="D310" s="1450"/>
      <c r="E310" s="1450"/>
      <c r="F310" s="1450"/>
      <c r="G310" s="1451"/>
      <c r="H310" s="1867" t="s">
        <v>53</v>
      </c>
      <c r="I310" s="1868"/>
      <c r="J310" s="1869"/>
      <c r="K310" s="1756" t="s">
        <v>446</v>
      </c>
      <c r="L310" s="1871" t="s">
        <v>3302</v>
      </c>
      <c r="M310" s="1872"/>
      <c r="N310" s="1873"/>
      <c r="O310" s="1709" t="s">
        <v>3303</v>
      </c>
      <c r="P310" s="1709"/>
    </row>
    <row r="311" spans="2:16" ht="37.5" customHeight="1">
      <c r="B311" s="191" t="s">
        <v>724</v>
      </c>
      <c r="C311" s="1414" t="s">
        <v>725</v>
      </c>
      <c r="D311" s="1414"/>
      <c r="E311" s="1414"/>
      <c r="F311" s="1414"/>
      <c r="G311" s="1415"/>
      <c r="H311" s="1574" t="s">
        <v>3304</v>
      </c>
      <c r="I311" s="1685"/>
      <c r="J311" s="1575"/>
      <c r="K311" s="1757"/>
      <c r="L311" s="1874"/>
      <c r="M311" s="1875"/>
      <c r="N311" s="1876"/>
      <c r="O311" s="1708"/>
      <c r="P311" s="1708"/>
    </row>
    <row r="312" spans="2:16" ht="34.5" customHeight="1">
      <c r="B312" s="214" t="s">
        <v>726</v>
      </c>
      <c r="C312" s="1414" t="s">
        <v>727</v>
      </c>
      <c r="D312" s="1414"/>
      <c r="E312" s="1414"/>
      <c r="F312" s="1414"/>
      <c r="G312" s="1415"/>
      <c r="H312" s="1574" t="s">
        <v>320</v>
      </c>
      <c r="I312" s="1685"/>
      <c r="J312" s="1575"/>
      <c r="K312" s="1757"/>
      <c r="L312" s="1874"/>
      <c r="M312" s="1875"/>
      <c r="N312" s="1876"/>
      <c r="O312" s="1708"/>
      <c r="P312" s="1708"/>
    </row>
    <row r="313" spans="2:16" ht="33.75" customHeight="1">
      <c r="B313" s="358" t="s">
        <v>394</v>
      </c>
      <c r="C313" s="1414" t="s">
        <v>728</v>
      </c>
      <c r="D313" s="1414"/>
      <c r="E313" s="1414"/>
      <c r="F313" s="1414"/>
      <c r="G313" s="1415"/>
      <c r="H313" s="1574" t="s">
        <v>318</v>
      </c>
      <c r="I313" s="1685"/>
      <c r="J313" s="1575"/>
      <c r="K313" s="1757"/>
      <c r="L313" s="1874"/>
      <c r="M313" s="1875"/>
      <c r="N313" s="1876"/>
      <c r="O313" s="1708"/>
      <c r="P313" s="1708"/>
    </row>
    <row r="314" spans="2:16" ht="43.5" customHeight="1">
      <c r="B314" s="298" t="s">
        <v>729</v>
      </c>
      <c r="C314" s="1414" t="s">
        <v>730</v>
      </c>
      <c r="D314" s="1414"/>
      <c r="E314" s="1414"/>
      <c r="F314" s="1414"/>
      <c r="G314" s="1415"/>
      <c r="H314" s="1563" t="s">
        <v>53</v>
      </c>
      <c r="I314" s="1655"/>
      <c r="J314" s="1564"/>
      <c r="K314" s="1757"/>
      <c r="L314" s="1874"/>
      <c r="M314" s="1875"/>
      <c r="N314" s="1876"/>
      <c r="O314" s="1443" t="s">
        <v>1357</v>
      </c>
      <c r="P314" s="1443"/>
    </row>
    <row r="315" spans="2:16" ht="32.25" customHeight="1">
      <c r="B315" s="266" t="s">
        <v>394</v>
      </c>
      <c r="C315" s="1445" t="s">
        <v>731</v>
      </c>
      <c r="D315" s="1445"/>
      <c r="E315" s="1445"/>
      <c r="F315" s="1445"/>
      <c r="G315" s="1817"/>
      <c r="H315" s="1880" t="s">
        <v>1359</v>
      </c>
      <c r="I315" s="1880"/>
      <c r="J315" s="1881"/>
      <c r="K315" s="1870"/>
      <c r="L315" s="1877"/>
      <c r="M315" s="1878"/>
      <c r="N315" s="1879"/>
      <c r="O315" s="1444"/>
      <c r="P315" s="1444"/>
    </row>
    <row r="316" spans="2:16" ht="21.75" customHeight="1">
      <c r="B316" s="1416" t="s">
        <v>732</v>
      </c>
      <c r="C316" s="1417"/>
      <c r="D316" s="1417"/>
      <c r="E316" s="1417"/>
      <c r="F316" s="1417"/>
      <c r="G316" s="1417"/>
      <c r="H316" s="1417"/>
      <c r="I316" s="1417"/>
      <c r="J316" s="1417"/>
      <c r="K316" s="1882"/>
      <c r="L316" s="1417"/>
      <c r="M316" s="1417"/>
      <c r="N316" s="1417"/>
      <c r="O316" s="1417"/>
      <c r="P316" s="1418"/>
    </row>
    <row r="317" spans="2:16" ht="28.5" customHeight="1">
      <c r="B317" s="214" t="s">
        <v>733</v>
      </c>
      <c r="C317" s="1450" t="s">
        <v>734</v>
      </c>
      <c r="D317" s="1450"/>
      <c r="E317" s="1450"/>
      <c r="F317" s="1450"/>
      <c r="G317" s="1450"/>
      <c r="H317" s="1883" t="s">
        <v>334</v>
      </c>
      <c r="I317" s="1884"/>
      <c r="J317" s="1884"/>
      <c r="K317" s="1885" t="s">
        <v>446</v>
      </c>
      <c r="L317" s="1886"/>
      <c r="M317" s="1887"/>
      <c r="N317" s="1888"/>
      <c r="O317" s="1759" t="s">
        <v>3305</v>
      </c>
      <c r="P317" s="1759"/>
    </row>
    <row r="318" spans="2:16" ht="30.75" customHeight="1">
      <c r="B318" s="195" t="s">
        <v>394</v>
      </c>
      <c r="C318" s="1450" t="s">
        <v>735</v>
      </c>
      <c r="D318" s="1450"/>
      <c r="E318" s="1450"/>
      <c r="F318" s="1450"/>
      <c r="G318" s="1450"/>
      <c r="H318" s="1574" t="s">
        <v>53</v>
      </c>
      <c r="I318" s="1685"/>
      <c r="J318" s="1575"/>
      <c r="K318" s="1757"/>
      <c r="L318" s="1568"/>
      <c r="M318" s="1569"/>
      <c r="N318" s="1570"/>
      <c r="O318" s="1708"/>
      <c r="P318" s="1708"/>
    </row>
    <row r="319" spans="2:16" ht="39" customHeight="1">
      <c r="B319" s="195" t="s">
        <v>401</v>
      </c>
      <c r="C319" s="1414" t="s">
        <v>736</v>
      </c>
      <c r="D319" s="1414"/>
      <c r="E319" s="1414"/>
      <c r="F319" s="1414"/>
      <c r="G319" s="1415"/>
      <c r="H319" s="1574" t="s">
        <v>337</v>
      </c>
      <c r="I319" s="1685"/>
      <c r="J319" s="1575"/>
      <c r="K319" s="1757"/>
      <c r="L319" s="1568"/>
      <c r="M319" s="1569"/>
      <c r="N319" s="1570"/>
      <c r="O319" s="1708"/>
      <c r="P319" s="1708"/>
    </row>
    <row r="320" spans="2:16" ht="35.25" customHeight="1">
      <c r="B320" s="214" t="s">
        <v>737</v>
      </c>
      <c r="C320" s="1464" t="s">
        <v>738</v>
      </c>
      <c r="D320" s="1464"/>
      <c r="E320" s="1464"/>
      <c r="F320" s="1464"/>
      <c r="G320" s="1465"/>
      <c r="H320" s="1574" t="s">
        <v>53</v>
      </c>
      <c r="I320" s="1685"/>
      <c r="J320" s="1575"/>
      <c r="K320" s="1757"/>
      <c r="L320" s="1571"/>
      <c r="M320" s="1572"/>
      <c r="N320" s="1573"/>
      <c r="O320" s="1708"/>
      <c r="P320" s="1708"/>
    </row>
    <row r="321" spans="1:16" ht="39" customHeight="1">
      <c r="B321" s="195" t="s">
        <v>394</v>
      </c>
      <c r="C321" s="1414" t="s">
        <v>739</v>
      </c>
      <c r="D321" s="1414"/>
      <c r="E321" s="1414"/>
      <c r="F321" s="1414"/>
      <c r="G321" s="1415"/>
      <c r="H321" s="1574" t="s">
        <v>3306</v>
      </c>
      <c r="I321" s="1685"/>
      <c r="J321" s="1575"/>
      <c r="K321" s="1756" t="s">
        <v>446</v>
      </c>
      <c r="L321" s="1576"/>
      <c r="M321" s="1577"/>
      <c r="N321" s="1690"/>
      <c r="O321" s="1708"/>
      <c r="P321" s="1708"/>
    </row>
    <row r="322" spans="1:16" ht="31.5" customHeight="1">
      <c r="B322" s="205" t="s">
        <v>401</v>
      </c>
      <c r="C322" s="1484" t="s">
        <v>740</v>
      </c>
      <c r="D322" s="1484"/>
      <c r="E322" s="1484"/>
      <c r="F322" s="1484"/>
      <c r="G322" s="1485"/>
      <c r="H322" s="1563" t="s">
        <v>57</v>
      </c>
      <c r="I322" s="1655"/>
      <c r="J322" s="1564"/>
      <c r="K322" s="1757"/>
      <c r="L322" s="1691"/>
      <c r="M322" s="1692"/>
      <c r="N322" s="1693"/>
      <c r="O322" s="1755"/>
      <c r="P322" s="1755"/>
    </row>
    <row r="323" spans="1:16" ht="54" customHeight="1">
      <c r="B323" s="1889" t="s">
        <v>1906</v>
      </c>
      <c r="C323" s="1890"/>
      <c r="D323" s="1890"/>
      <c r="E323" s="1890"/>
      <c r="F323" s="1890"/>
      <c r="G323" s="1890"/>
      <c r="H323" s="1890"/>
      <c r="I323" s="1890"/>
      <c r="J323" s="1890"/>
      <c r="K323" s="1890"/>
      <c r="L323" s="1890"/>
      <c r="M323" s="1890"/>
      <c r="N323" s="1891"/>
      <c r="O323" s="375"/>
      <c r="P323" s="375"/>
    </row>
    <row r="324" spans="1:16" ht="114.75" customHeight="1">
      <c r="B324" s="233" t="s">
        <v>742</v>
      </c>
      <c r="C324" s="1450" t="s">
        <v>743</v>
      </c>
      <c r="D324" s="1450"/>
      <c r="E324" s="1450"/>
      <c r="F324" s="1450"/>
      <c r="G324" s="1450"/>
      <c r="H324" s="1450"/>
      <c r="I324" s="1450"/>
      <c r="J324" s="1450"/>
      <c r="K324" s="1450"/>
      <c r="L324" s="1450"/>
      <c r="M324" s="1450"/>
      <c r="N324" s="1892"/>
      <c r="O324" s="1709" t="s">
        <v>3274</v>
      </c>
      <c r="P324" s="1709"/>
    </row>
    <row r="325" spans="1:16" ht="40.5" customHeight="1">
      <c r="A325" s="281"/>
      <c r="B325" s="397" t="s">
        <v>394</v>
      </c>
      <c r="C325" s="1484" t="s">
        <v>744</v>
      </c>
      <c r="D325" s="1484"/>
      <c r="E325" s="1484"/>
      <c r="F325" s="1484"/>
      <c r="G325" s="1484"/>
      <c r="H325" s="1484"/>
      <c r="I325" s="1484"/>
      <c r="J325" s="1484"/>
      <c r="K325" s="1484"/>
      <c r="L325" s="1900" t="s">
        <v>446</v>
      </c>
      <c r="M325" s="3173" t="s">
        <v>3307</v>
      </c>
      <c r="N325" s="3174"/>
      <c r="O325" s="1708"/>
      <c r="P325" s="1708"/>
    </row>
    <row r="326" spans="1:16" ht="26.45" customHeight="1">
      <c r="A326" s="281"/>
      <c r="B326" s="397"/>
      <c r="C326" s="294" t="s">
        <v>418</v>
      </c>
      <c r="D326" s="1414" t="s">
        <v>745</v>
      </c>
      <c r="E326" s="1414"/>
      <c r="F326" s="1414"/>
      <c r="G326" s="1414"/>
      <c r="H326" s="1414"/>
      <c r="I326" s="1415"/>
      <c r="J326" s="1574" t="s">
        <v>343</v>
      </c>
      <c r="K326" s="1575"/>
      <c r="L326" s="1901"/>
      <c r="M326" s="3174"/>
      <c r="N326" s="3174"/>
      <c r="O326" s="1708"/>
      <c r="P326" s="1708"/>
    </row>
    <row r="327" spans="1:16" ht="19.5" customHeight="1">
      <c r="A327" s="281"/>
      <c r="B327" s="397"/>
      <c r="C327" s="397" t="s">
        <v>508</v>
      </c>
      <c r="D327" s="1414" t="s">
        <v>746</v>
      </c>
      <c r="E327" s="1414"/>
      <c r="F327" s="1414"/>
      <c r="G327" s="1414"/>
      <c r="H327" s="1484"/>
      <c r="I327" s="1485"/>
      <c r="J327" s="1883" t="s">
        <v>334</v>
      </c>
      <c r="K327" s="1903"/>
      <c r="L327" s="1901"/>
      <c r="M327" s="3174"/>
      <c r="N327" s="3174"/>
      <c r="O327" s="1708"/>
      <c r="P327" s="1708"/>
    </row>
    <row r="328" spans="1:16" ht="19.5" customHeight="1">
      <c r="A328" s="281"/>
      <c r="B328" s="397"/>
      <c r="C328" s="397" t="s">
        <v>510</v>
      </c>
      <c r="D328" s="1414" t="s">
        <v>747</v>
      </c>
      <c r="E328" s="1414"/>
      <c r="F328" s="1414"/>
      <c r="G328" s="1414"/>
      <c r="H328" s="1904" t="s">
        <v>748</v>
      </c>
      <c r="I328" s="1894"/>
      <c r="J328" s="1893" t="s">
        <v>749</v>
      </c>
      <c r="K328" s="1894"/>
      <c r="L328" s="1901"/>
      <c r="M328" s="3174"/>
      <c r="N328" s="3174"/>
      <c r="O328" s="1708"/>
      <c r="P328" s="1708"/>
    </row>
    <row r="329" spans="1:16" ht="107.25" customHeight="1">
      <c r="A329" s="281"/>
      <c r="B329" s="397"/>
      <c r="C329" s="397"/>
      <c r="D329" s="1895" t="s">
        <v>750</v>
      </c>
      <c r="E329" s="1895"/>
      <c r="F329" s="1895"/>
      <c r="G329" s="1896"/>
      <c r="H329" s="1827" t="s">
        <v>3308</v>
      </c>
      <c r="I329" s="1897"/>
      <c r="J329" s="3175" t="s">
        <v>3309</v>
      </c>
      <c r="K329" s="3176"/>
      <c r="L329" s="1901"/>
      <c r="M329" s="3174"/>
      <c r="N329" s="3174"/>
      <c r="O329" s="1708"/>
      <c r="P329" s="1708"/>
    </row>
    <row r="330" spans="1:16" ht="19.5" customHeight="1">
      <c r="A330" s="281"/>
      <c r="B330" s="397"/>
      <c r="C330" s="397" t="s">
        <v>512</v>
      </c>
      <c r="D330" s="1414" t="s">
        <v>751</v>
      </c>
      <c r="E330" s="1414"/>
      <c r="F330" s="1414"/>
      <c r="G330" s="1414"/>
      <c r="H330" s="1414"/>
      <c r="I330" s="1414"/>
      <c r="J330" s="1574">
        <v>0</v>
      </c>
      <c r="K330" s="1575"/>
      <c r="L330" s="1901"/>
      <c r="M330" s="3174"/>
      <c r="N330" s="3174"/>
      <c r="O330" s="1708"/>
      <c r="P330" s="1708"/>
    </row>
    <row r="331" spans="1:16" ht="34.5" customHeight="1">
      <c r="A331" s="281"/>
      <c r="B331" s="397" t="s">
        <v>401</v>
      </c>
      <c r="C331" s="1484" t="s">
        <v>752</v>
      </c>
      <c r="D331" s="1484"/>
      <c r="E331" s="1484"/>
      <c r="F331" s="1484"/>
      <c r="G331" s="1484"/>
      <c r="H331" s="1484"/>
      <c r="I331" s="1484"/>
      <c r="J331" s="1484"/>
      <c r="K331" s="1485"/>
      <c r="L331" s="1901"/>
      <c r="M331" s="3174"/>
      <c r="N331" s="3174"/>
      <c r="O331" s="1708"/>
      <c r="P331" s="1708"/>
    </row>
    <row r="332" spans="1:16" ht="19.5" customHeight="1">
      <c r="A332" s="281"/>
      <c r="B332" s="397"/>
      <c r="C332" s="397" t="s">
        <v>418</v>
      </c>
      <c r="D332" s="1414" t="s">
        <v>745</v>
      </c>
      <c r="E332" s="1414"/>
      <c r="F332" s="1414"/>
      <c r="G332" s="1414"/>
      <c r="H332" s="1414"/>
      <c r="I332" s="1415"/>
      <c r="J332" s="1574" t="s">
        <v>343</v>
      </c>
      <c r="K332" s="1575"/>
      <c r="L332" s="1901"/>
      <c r="M332" s="3174"/>
      <c r="N332" s="3174"/>
      <c r="O332" s="1708"/>
      <c r="P332" s="1708"/>
    </row>
    <row r="333" spans="1:16" ht="19.5" customHeight="1">
      <c r="A333" s="281"/>
      <c r="B333" s="397"/>
      <c r="C333" s="397" t="s">
        <v>508</v>
      </c>
      <c r="D333" s="1414" t="s">
        <v>753</v>
      </c>
      <c r="E333" s="1414"/>
      <c r="F333" s="1414"/>
      <c r="G333" s="1414"/>
      <c r="H333" s="1414"/>
      <c r="I333" s="1415"/>
      <c r="J333" s="1898" t="s">
        <v>334</v>
      </c>
      <c r="K333" s="1899"/>
      <c r="L333" s="1901"/>
      <c r="M333" s="3174"/>
      <c r="N333" s="3174"/>
      <c r="O333" s="1708"/>
      <c r="P333" s="1708"/>
    </row>
    <row r="334" spans="1:16" ht="19.5" customHeight="1">
      <c r="A334" s="281"/>
      <c r="B334" s="397"/>
      <c r="C334" s="397" t="s">
        <v>510</v>
      </c>
      <c r="D334" s="1484" t="s">
        <v>747</v>
      </c>
      <c r="E334" s="1484"/>
      <c r="F334" s="1484"/>
      <c r="G334" s="1484"/>
      <c r="H334" s="1904" t="s">
        <v>748</v>
      </c>
      <c r="I334" s="1894"/>
      <c r="J334" s="1893" t="s">
        <v>749</v>
      </c>
      <c r="K334" s="1894"/>
      <c r="L334" s="1901"/>
      <c r="M334" s="3174"/>
      <c r="N334" s="3174"/>
      <c r="O334" s="1708"/>
      <c r="P334" s="1708"/>
    </row>
    <row r="335" spans="1:16" ht="58.5" customHeight="1">
      <c r="A335" s="281"/>
      <c r="B335" s="397"/>
      <c r="C335" s="397"/>
      <c r="D335" s="225"/>
      <c r="E335" s="225"/>
      <c r="F335" s="225"/>
      <c r="G335" s="225"/>
      <c r="H335" s="1559" t="s">
        <v>3310</v>
      </c>
      <c r="I335" s="1561"/>
      <c r="J335" s="3175" t="s">
        <v>3311</v>
      </c>
      <c r="K335" s="3176"/>
      <c r="L335" s="1901"/>
      <c r="M335" s="3174"/>
      <c r="N335" s="3174"/>
      <c r="O335" s="1708"/>
      <c r="P335" s="1708"/>
    </row>
    <row r="336" spans="1:16" ht="19.5" customHeight="1">
      <c r="A336" s="281"/>
      <c r="B336" s="397"/>
      <c r="C336" s="397" t="s">
        <v>512</v>
      </c>
      <c r="D336" s="1414" t="s">
        <v>754</v>
      </c>
      <c r="E336" s="1414"/>
      <c r="F336" s="1414"/>
      <c r="G336" s="1414"/>
      <c r="H336" s="1414"/>
      <c r="I336" s="1414"/>
      <c r="J336" s="1574">
        <v>0</v>
      </c>
      <c r="K336" s="1575"/>
      <c r="L336" s="1901"/>
      <c r="M336" s="3174"/>
      <c r="N336" s="3174"/>
      <c r="O336" s="1708"/>
      <c r="P336" s="1708"/>
    </row>
    <row r="337" spans="1:16" ht="39.75" customHeight="1">
      <c r="A337" s="281"/>
      <c r="B337" s="397" t="s">
        <v>403</v>
      </c>
      <c r="C337" s="1414" t="s">
        <v>755</v>
      </c>
      <c r="D337" s="1414"/>
      <c r="E337" s="1414"/>
      <c r="F337" s="1414"/>
      <c r="G337" s="1414"/>
      <c r="H337" s="1414"/>
      <c r="I337" s="1414"/>
      <c r="J337" s="1414"/>
      <c r="K337" s="1415"/>
      <c r="L337" s="1901"/>
      <c r="M337" s="3174"/>
      <c r="N337" s="3174"/>
      <c r="O337" s="1708"/>
      <c r="P337" s="1708"/>
    </row>
    <row r="338" spans="1:16" ht="19.5" customHeight="1">
      <c r="A338" s="281"/>
      <c r="B338" s="205"/>
      <c r="C338" s="397" t="s">
        <v>418</v>
      </c>
      <c r="D338" s="1414" t="s">
        <v>745</v>
      </c>
      <c r="E338" s="1414"/>
      <c r="F338" s="1414"/>
      <c r="G338" s="1414"/>
      <c r="H338" s="1414"/>
      <c r="I338" s="1415"/>
      <c r="J338" s="1574" t="s">
        <v>343</v>
      </c>
      <c r="K338" s="1575"/>
      <c r="L338" s="1901"/>
      <c r="M338" s="3174"/>
      <c r="N338" s="3174"/>
      <c r="O338" s="1708"/>
      <c r="P338" s="1708"/>
    </row>
    <row r="339" spans="1:16" ht="19.5" customHeight="1">
      <c r="A339" s="281"/>
      <c r="B339" s="205"/>
      <c r="C339" s="397" t="s">
        <v>508</v>
      </c>
      <c r="D339" s="1414" t="s">
        <v>753</v>
      </c>
      <c r="E339" s="1414"/>
      <c r="F339" s="1414"/>
      <c r="G339" s="1414"/>
      <c r="H339" s="1414"/>
      <c r="I339" s="1415"/>
      <c r="J339" s="1905" t="s">
        <v>334</v>
      </c>
      <c r="K339" s="1903"/>
      <c r="L339" s="1901"/>
      <c r="M339" s="3174"/>
      <c r="N339" s="3174"/>
      <c r="O339" s="1708"/>
      <c r="P339" s="1708"/>
    </row>
    <row r="340" spans="1:16" ht="19.5" customHeight="1">
      <c r="A340" s="281"/>
      <c r="B340" s="198"/>
      <c r="C340" s="397" t="s">
        <v>510</v>
      </c>
      <c r="D340" s="1414" t="s">
        <v>747</v>
      </c>
      <c r="E340" s="1414"/>
      <c r="F340" s="1414"/>
      <c r="G340" s="1414"/>
      <c r="H340" s="1904" t="s">
        <v>748</v>
      </c>
      <c r="I340" s="1894"/>
      <c r="J340" s="1893" t="s">
        <v>749</v>
      </c>
      <c r="K340" s="1894"/>
      <c r="L340" s="1901"/>
      <c r="M340" s="3174"/>
      <c r="N340" s="3174"/>
      <c r="O340" s="1708"/>
      <c r="P340" s="1708"/>
    </row>
    <row r="341" spans="1:16" ht="74.25" customHeight="1">
      <c r="A341" s="281"/>
      <c r="B341" s="205"/>
      <c r="C341" s="397"/>
      <c r="D341" s="190"/>
      <c r="E341" s="190"/>
      <c r="F341" s="190"/>
      <c r="G341" s="190"/>
      <c r="H341" s="1559" t="s">
        <v>3312</v>
      </c>
      <c r="I341" s="1561"/>
      <c r="J341" s="3175" t="s">
        <v>3313</v>
      </c>
      <c r="K341" s="3176"/>
      <c r="L341" s="1901"/>
      <c r="M341" s="3174"/>
      <c r="N341" s="3174"/>
      <c r="O341" s="1708"/>
      <c r="P341" s="1708"/>
    </row>
    <row r="342" spans="1:16" ht="19.5" customHeight="1">
      <c r="A342" s="281"/>
      <c r="B342" s="205"/>
      <c r="C342" s="397" t="s">
        <v>512</v>
      </c>
      <c r="D342" s="1414" t="s">
        <v>756</v>
      </c>
      <c r="E342" s="1414"/>
      <c r="F342" s="1414"/>
      <c r="G342" s="1414"/>
      <c r="H342" s="1414"/>
      <c r="I342" s="1414"/>
      <c r="J342" s="1574">
        <v>0</v>
      </c>
      <c r="K342" s="1575"/>
      <c r="L342" s="1901"/>
      <c r="M342" s="3174"/>
      <c r="N342" s="3174"/>
      <c r="O342" s="1708"/>
      <c r="P342" s="1708"/>
    </row>
    <row r="343" spans="1:16" ht="39.75" customHeight="1">
      <c r="A343" s="281"/>
      <c r="B343" s="205" t="s">
        <v>405</v>
      </c>
      <c r="C343" s="1414" t="s">
        <v>757</v>
      </c>
      <c r="D343" s="1414"/>
      <c r="E343" s="1414"/>
      <c r="F343" s="1414"/>
      <c r="G343" s="1414"/>
      <c r="H343" s="1414"/>
      <c r="I343" s="1414"/>
      <c r="J343" s="1414"/>
      <c r="K343" s="1415"/>
      <c r="L343" s="1901"/>
      <c r="M343" s="3174"/>
      <c r="N343" s="3174"/>
      <c r="O343" s="1708"/>
      <c r="P343" s="1708"/>
    </row>
    <row r="344" spans="1:16" ht="19.5" customHeight="1">
      <c r="A344" s="281"/>
      <c r="B344" s="205"/>
      <c r="C344" s="397" t="s">
        <v>418</v>
      </c>
      <c r="D344" s="1414" t="s">
        <v>745</v>
      </c>
      <c r="E344" s="1414"/>
      <c r="F344" s="1414"/>
      <c r="G344" s="1414"/>
      <c r="H344" s="1414"/>
      <c r="I344" s="1415"/>
      <c r="J344" s="1574" t="s">
        <v>343</v>
      </c>
      <c r="K344" s="1575"/>
      <c r="L344" s="1901"/>
      <c r="M344" s="3174"/>
      <c r="N344" s="3174"/>
      <c r="O344" s="1708"/>
      <c r="P344" s="1708"/>
    </row>
    <row r="345" spans="1:16" ht="19.5" customHeight="1">
      <c r="A345" s="281"/>
      <c r="B345" s="205"/>
      <c r="C345" s="397" t="s">
        <v>508</v>
      </c>
      <c r="D345" s="1414" t="s">
        <v>753</v>
      </c>
      <c r="E345" s="1414"/>
      <c r="F345" s="1414"/>
      <c r="G345" s="1414"/>
      <c r="H345" s="1414"/>
      <c r="I345" s="1415"/>
      <c r="J345" s="1883" t="s">
        <v>335</v>
      </c>
      <c r="K345" s="1903"/>
      <c r="L345" s="1901"/>
      <c r="M345" s="3174"/>
      <c r="N345" s="3174"/>
      <c r="O345" s="1708"/>
      <c r="P345" s="1708"/>
    </row>
    <row r="346" spans="1:16" ht="19.5" customHeight="1">
      <c r="A346" s="281"/>
      <c r="B346" s="198"/>
      <c r="C346" s="397" t="s">
        <v>510</v>
      </c>
      <c r="D346" s="1414" t="s">
        <v>747</v>
      </c>
      <c r="E346" s="1414"/>
      <c r="F346" s="1414"/>
      <c r="G346" s="1414"/>
      <c r="H346" s="1904" t="s">
        <v>748</v>
      </c>
      <c r="I346" s="1894"/>
      <c r="J346" s="1893" t="s">
        <v>749</v>
      </c>
      <c r="K346" s="1894"/>
      <c r="L346" s="1901"/>
      <c r="M346" s="3174"/>
      <c r="N346" s="3174"/>
      <c r="O346" s="1708"/>
      <c r="P346" s="1708"/>
    </row>
    <row r="347" spans="1:16" ht="49.5" customHeight="1">
      <c r="A347" s="281"/>
      <c r="B347" s="205"/>
      <c r="C347" s="397"/>
      <c r="D347" s="190"/>
      <c r="E347" s="190"/>
      <c r="F347" s="190"/>
      <c r="G347" s="190"/>
      <c r="H347" s="1559" t="s">
        <v>3314</v>
      </c>
      <c r="I347" s="1561"/>
      <c r="J347" s="3175" t="s">
        <v>3315</v>
      </c>
      <c r="K347" s="3176"/>
      <c r="L347" s="1901"/>
      <c r="M347" s="3174"/>
      <c r="N347" s="3174"/>
      <c r="O347" s="1708"/>
      <c r="P347" s="1708"/>
    </row>
    <row r="348" spans="1:16" ht="19.5" customHeight="1">
      <c r="A348" s="281"/>
      <c r="B348" s="205"/>
      <c r="C348" s="397" t="s">
        <v>512</v>
      </c>
      <c r="D348" s="1414" t="s">
        <v>758</v>
      </c>
      <c r="E348" s="1414"/>
      <c r="F348" s="1414"/>
      <c r="G348" s="1414"/>
      <c r="H348" s="1414"/>
      <c r="I348" s="1414"/>
      <c r="J348" s="1574">
        <v>0</v>
      </c>
      <c r="K348" s="1575"/>
      <c r="L348" s="1901"/>
      <c r="M348" s="3174"/>
      <c r="N348" s="3174"/>
      <c r="O348" s="1708"/>
      <c r="P348" s="1708"/>
    </row>
    <row r="349" spans="1:16" ht="35.25" customHeight="1">
      <c r="A349" s="281"/>
      <c r="B349" s="205" t="s">
        <v>408</v>
      </c>
      <c r="C349" s="1414" t="s">
        <v>759</v>
      </c>
      <c r="D349" s="1414"/>
      <c r="E349" s="1414"/>
      <c r="F349" s="1414"/>
      <c r="G349" s="1414"/>
      <c r="H349" s="1414"/>
      <c r="I349" s="1414"/>
      <c r="J349" s="1414"/>
      <c r="K349" s="1415"/>
      <c r="L349" s="1901"/>
      <c r="M349" s="3174"/>
      <c r="N349" s="3174"/>
      <c r="O349" s="1708"/>
      <c r="P349" s="1708"/>
    </row>
    <row r="350" spans="1:16" ht="21.75" customHeight="1">
      <c r="A350" s="281"/>
      <c r="B350" s="205"/>
      <c r="C350" s="398" t="s">
        <v>418</v>
      </c>
      <c r="D350" s="1414" t="s">
        <v>745</v>
      </c>
      <c r="E350" s="1414"/>
      <c r="F350" s="1414"/>
      <c r="G350" s="1414"/>
      <c r="H350" s="1414"/>
      <c r="I350" s="1415"/>
      <c r="J350" s="1574" t="s">
        <v>346</v>
      </c>
      <c r="K350" s="1575"/>
      <c r="L350" s="1901"/>
      <c r="M350" s="3174"/>
      <c r="N350" s="3174"/>
      <c r="O350" s="1708"/>
      <c r="P350" s="1708"/>
    </row>
    <row r="351" spans="1:16" ht="19.5" customHeight="1">
      <c r="A351" s="281"/>
      <c r="B351" s="205"/>
      <c r="C351" s="397" t="s">
        <v>508</v>
      </c>
      <c r="D351" s="1414" t="s">
        <v>753</v>
      </c>
      <c r="E351" s="1414"/>
      <c r="F351" s="1414"/>
      <c r="G351" s="1414"/>
      <c r="H351" s="1414"/>
      <c r="I351" s="1415"/>
      <c r="J351" s="1883" t="s">
        <v>1365</v>
      </c>
      <c r="K351" s="1903"/>
      <c r="L351" s="1901"/>
      <c r="M351" s="3174"/>
      <c r="N351" s="3174"/>
      <c r="O351" s="1708"/>
      <c r="P351" s="1708"/>
    </row>
    <row r="352" spans="1:16" ht="19.5" customHeight="1">
      <c r="A352" s="281"/>
      <c r="B352" s="198"/>
      <c r="C352" s="397" t="s">
        <v>510</v>
      </c>
      <c r="D352" s="1414" t="s">
        <v>747</v>
      </c>
      <c r="E352" s="1414"/>
      <c r="F352" s="1414"/>
      <c r="G352" s="1414"/>
      <c r="H352" s="1904" t="s">
        <v>748</v>
      </c>
      <c r="I352" s="1894"/>
      <c r="J352" s="1893" t="s">
        <v>749</v>
      </c>
      <c r="K352" s="1894"/>
      <c r="L352" s="1901"/>
      <c r="M352" s="3174"/>
      <c r="N352" s="3174"/>
      <c r="O352" s="1708"/>
      <c r="P352" s="1708"/>
    </row>
    <row r="353" spans="1:16" ht="19.5" customHeight="1">
      <c r="A353" s="281"/>
      <c r="B353" s="205"/>
      <c r="C353" s="397"/>
      <c r="D353" s="190"/>
      <c r="E353" s="190"/>
      <c r="F353" s="190"/>
      <c r="G353" s="190"/>
      <c r="H353" s="1559" t="s">
        <v>57</v>
      </c>
      <c r="I353" s="1561"/>
      <c r="J353" s="1560" t="s">
        <v>238</v>
      </c>
      <c r="K353" s="1561"/>
      <c r="L353" s="1901"/>
      <c r="M353" s="3174"/>
      <c r="N353" s="3174"/>
      <c r="O353" s="1708"/>
      <c r="P353" s="1708"/>
    </row>
    <row r="354" spans="1:16" ht="19.5" customHeight="1">
      <c r="A354" s="281"/>
      <c r="B354" s="205"/>
      <c r="C354" s="397" t="s">
        <v>512</v>
      </c>
      <c r="D354" s="1414" t="s">
        <v>758</v>
      </c>
      <c r="E354" s="1414"/>
      <c r="F354" s="1414"/>
      <c r="G354" s="1414"/>
      <c r="H354" s="1414"/>
      <c r="I354" s="1414"/>
      <c r="J354" s="1574">
        <v>0</v>
      </c>
      <c r="K354" s="1575"/>
      <c r="L354" s="1901"/>
      <c r="M354" s="3174"/>
      <c r="N354" s="3174"/>
      <c r="O354" s="1708"/>
      <c r="P354" s="1708"/>
    </row>
    <row r="355" spans="1:16" ht="23.25" customHeight="1">
      <c r="A355" s="281"/>
      <c r="B355" s="205" t="s">
        <v>410</v>
      </c>
      <c r="C355" s="1414" t="s">
        <v>117</v>
      </c>
      <c r="D355" s="1414"/>
      <c r="E355" s="1414"/>
      <c r="F355" s="1414"/>
      <c r="G355" s="1414"/>
      <c r="H355" s="1414"/>
      <c r="I355" s="1414"/>
      <c r="J355" s="1414"/>
      <c r="K355" s="1415"/>
      <c r="L355" s="1901"/>
      <c r="M355" s="3174"/>
      <c r="N355" s="3174"/>
      <c r="O355" s="1708"/>
      <c r="P355" s="1708"/>
    </row>
    <row r="356" spans="1:16" ht="19.5" customHeight="1">
      <c r="A356" s="281"/>
      <c r="B356" s="205"/>
      <c r="C356" s="398" t="s">
        <v>418</v>
      </c>
      <c r="D356" s="1414" t="s">
        <v>745</v>
      </c>
      <c r="E356" s="1414"/>
      <c r="F356" s="1414"/>
      <c r="G356" s="1414"/>
      <c r="H356" s="1414"/>
      <c r="I356" s="1415"/>
      <c r="J356" s="1574" t="s">
        <v>343</v>
      </c>
      <c r="K356" s="1575"/>
      <c r="L356" s="1901"/>
      <c r="M356" s="3174"/>
      <c r="N356" s="3174"/>
      <c r="O356" s="1708"/>
      <c r="P356" s="1708"/>
    </row>
    <row r="357" spans="1:16" ht="19.5" customHeight="1">
      <c r="A357" s="281"/>
      <c r="B357" s="205"/>
      <c r="C357" s="397" t="s">
        <v>508</v>
      </c>
      <c r="D357" s="1414" t="s">
        <v>753</v>
      </c>
      <c r="E357" s="1414"/>
      <c r="F357" s="1414"/>
      <c r="G357" s="1414"/>
      <c r="H357" s="1414"/>
      <c r="I357" s="1415"/>
      <c r="J357" s="1883" t="s">
        <v>335</v>
      </c>
      <c r="K357" s="1903"/>
      <c r="L357" s="1901"/>
      <c r="M357" s="3174"/>
      <c r="N357" s="3174"/>
      <c r="O357" s="1708"/>
      <c r="P357" s="1708"/>
    </row>
    <row r="358" spans="1:16" ht="19.5" customHeight="1">
      <c r="A358" s="281"/>
      <c r="B358" s="205"/>
      <c r="C358" s="397" t="s">
        <v>510</v>
      </c>
      <c r="D358" s="1414" t="s">
        <v>747</v>
      </c>
      <c r="E358" s="1414"/>
      <c r="F358" s="1414"/>
      <c r="G358" s="1414"/>
      <c r="H358" s="1904" t="s">
        <v>748</v>
      </c>
      <c r="I358" s="1894"/>
      <c r="J358" s="1893" t="s">
        <v>749</v>
      </c>
      <c r="K358" s="1894"/>
      <c r="L358" s="1901"/>
      <c r="M358" s="3174"/>
      <c r="N358" s="3174"/>
      <c r="O358" s="1708"/>
      <c r="P358" s="1708"/>
    </row>
    <row r="359" spans="1:16" ht="19.5" customHeight="1">
      <c r="A359" s="281"/>
      <c r="B359" s="205"/>
      <c r="C359" s="397"/>
      <c r="D359" s="190"/>
      <c r="E359" s="190"/>
      <c r="F359" s="190"/>
      <c r="G359" s="190"/>
      <c r="H359" s="1559" t="s">
        <v>3316</v>
      </c>
      <c r="I359" s="1561"/>
      <c r="J359" s="1560" t="s">
        <v>3317</v>
      </c>
      <c r="K359" s="1561"/>
      <c r="L359" s="1901"/>
      <c r="M359" s="3174"/>
      <c r="N359" s="3174"/>
      <c r="O359" s="1708"/>
      <c r="P359" s="1708"/>
    </row>
    <row r="360" spans="1:16" ht="19.5" customHeight="1">
      <c r="A360" s="281"/>
      <c r="B360" s="205"/>
      <c r="C360" s="397" t="s">
        <v>512</v>
      </c>
      <c r="D360" s="1414" t="s">
        <v>760</v>
      </c>
      <c r="E360" s="1414"/>
      <c r="F360" s="1414"/>
      <c r="G360" s="1414"/>
      <c r="H360" s="1414"/>
      <c r="I360" s="1414"/>
      <c r="J360" s="1574">
        <v>0</v>
      </c>
      <c r="K360" s="1575"/>
      <c r="L360" s="1901"/>
      <c r="M360" s="3174"/>
      <c r="N360" s="3174"/>
      <c r="O360" s="1708"/>
      <c r="P360" s="1708"/>
    </row>
    <row r="361" spans="1:16" ht="21" customHeight="1">
      <c r="A361" s="281"/>
      <c r="B361" s="205" t="s">
        <v>413</v>
      </c>
      <c r="C361" s="1414" t="s">
        <v>118</v>
      </c>
      <c r="D361" s="1414"/>
      <c r="E361" s="1414"/>
      <c r="F361" s="1414"/>
      <c r="G361" s="1414"/>
      <c r="H361" s="1414"/>
      <c r="I361" s="1414"/>
      <c r="J361" s="1414"/>
      <c r="K361" s="1415"/>
      <c r="L361" s="1901"/>
      <c r="M361" s="3174"/>
      <c r="N361" s="3174"/>
      <c r="O361" s="1708"/>
      <c r="P361" s="1708"/>
    </row>
    <row r="362" spans="1:16" ht="19.5" customHeight="1">
      <c r="A362" s="281"/>
      <c r="B362" s="205"/>
      <c r="C362" s="398" t="s">
        <v>418</v>
      </c>
      <c r="D362" s="1414" t="s">
        <v>745</v>
      </c>
      <c r="E362" s="1414"/>
      <c r="F362" s="1414"/>
      <c r="G362" s="1414"/>
      <c r="H362" s="1414"/>
      <c r="I362" s="1415"/>
      <c r="J362" s="1574" t="s">
        <v>346</v>
      </c>
      <c r="K362" s="1575"/>
      <c r="L362" s="1901"/>
      <c r="M362" s="3174"/>
      <c r="N362" s="3174"/>
      <c r="O362" s="1708"/>
      <c r="P362" s="1708"/>
    </row>
    <row r="363" spans="1:16" ht="19.5" customHeight="1">
      <c r="A363" s="281"/>
      <c r="B363" s="205"/>
      <c r="C363" s="397" t="s">
        <v>508</v>
      </c>
      <c r="D363" s="1414" t="s">
        <v>753</v>
      </c>
      <c r="E363" s="1414"/>
      <c r="F363" s="1414"/>
      <c r="G363" s="1414"/>
      <c r="H363" s="1414"/>
      <c r="I363" s="1415"/>
      <c r="J363" s="1883" t="s">
        <v>1365</v>
      </c>
      <c r="K363" s="1903"/>
      <c r="L363" s="1901"/>
      <c r="M363" s="3174"/>
      <c r="N363" s="3174"/>
      <c r="O363" s="1708"/>
      <c r="P363" s="1708"/>
    </row>
    <row r="364" spans="1:16" ht="19.5" customHeight="1">
      <c r="A364" s="281"/>
      <c r="B364" s="205"/>
      <c r="C364" s="397" t="s">
        <v>510</v>
      </c>
      <c r="D364" s="1414" t="s">
        <v>747</v>
      </c>
      <c r="E364" s="1414"/>
      <c r="F364" s="1414"/>
      <c r="G364" s="1414"/>
      <c r="H364" s="1904" t="s">
        <v>748</v>
      </c>
      <c r="I364" s="1894"/>
      <c r="J364" s="1893" t="s">
        <v>749</v>
      </c>
      <c r="K364" s="1894"/>
      <c r="L364" s="1901"/>
      <c r="M364" s="3174"/>
      <c r="N364" s="3174"/>
      <c r="O364" s="1708"/>
      <c r="P364" s="1708"/>
    </row>
    <row r="365" spans="1:16" ht="19.5" customHeight="1">
      <c r="A365" s="281"/>
      <c r="B365" s="205"/>
      <c r="C365" s="397"/>
      <c r="D365" s="190"/>
      <c r="E365" s="190"/>
      <c r="F365" s="190"/>
      <c r="G365" s="190"/>
      <c r="H365" s="1559" t="s">
        <v>57</v>
      </c>
      <c r="I365" s="1561"/>
      <c r="J365" s="1560" t="s">
        <v>238</v>
      </c>
      <c r="K365" s="1561"/>
      <c r="L365" s="1901"/>
      <c r="M365" s="3174"/>
      <c r="N365" s="3174"/>
      <c r="O365" s="1708"/>
      <c r="P365" s="1708"/>
    </row>
    <row r="366" spans="1:16" ht="19.5" customHeight="1">
      <c r="A366" s="281"/>
      <c r="B366" s="205"/>
      <c r="C366" s="397" t="s">
        <v>512</v>
      </c>
      <c r="D366" s="1414" t="s">
        <v>761</v>
      </c>
      <c r="E366" s="1414"/>
      <c r="F366" s="1414"/>
      <c r="G366" s="1414"/>
      <c r="H366" s="1414"/>
      <c r="I366" s="1414"/>
      <c r="J366" s="1574">
        <v>0</v>
      </c>
      <c r="K366" s="1575"/>
      <c r="L366" s="1901"/>
      <c r="M366" s="3174"/>
      <c r="N366" s="3174"/>
      <c r="O366" s="1708"/>
      <c r="P366" s="1708"/>
    </row>
    <row r="367" spans="1:16" ht="35.25" customHeight="1">
      <c r="A367" s="281"/>
      <c r="B367" s="198" t="s">
        <v>416</v>
      </c>
      <c r="C367" s="1414" t="s">
        <v>762</v>
      </c>
      <c r="D367" s="1414"/>
      <c r="E367" s="1414"/>
      <c r="F367" s="1414"/>
      <c r="G367" s="1414"/>
      <c r="H367" s="1414"/>
      <c r="I367" s="1414"/>
      <c r="J367" s="1414"/>
      <c r="K367" s="1415"/>
      <c r="L367" s="1901"/>
      <c r="M367" s="3174"/>
      <c r="N367" s="3174"/>
      <c r="O367" s="1708"/>
      <c r="P367" s="1708"/>
    </row>
    <row r="368" spans="1:16" ht="19.5" customHeight="1">
      <c r="A368" s="281"/>
      <c r="B368" s="205"/>
      <c r="C368" s="398" t="s">
        <v>418</v>
      </c>
      <c r="D368" s="1414" t="s">
        <v>745</v>
      </c>
      <c r="E368" s="1414"/>
      <c r="F368" s="1414"/>
      <c r="G368" s="1414"/>
      <c r="H368" s="1414"/>
      <c r="I368" s="1415"/>
      <c r="J368" s="1574" t="s">
        <v>343</v>
      </c>
      <c r="K368" s="1575"/>
      <c r="L368" s="1901"/>
      <c r="M368" s="3174"/>
      <c r="N368" s="3174"/>
      <c r="O368" s="1708"/>
      <c r="P368" s="1708"/>
    </row>
    <row r="369" spans="1:16" ht="19.5" customHeight="1">
      <c r="A369" s="281"/>
      <c r="B369" s="205"/>
      <c r="C369" s="397" t="s">
        <v>508</v>
      </c>
      <c r="D369" s="1414" t="s">
        <v>753</v>
      </c>
      <c r="E369" s="1414"/>
      <c r="F369" s="1414"/>
      <c r="G369" s="1414"/>
      <c r="H369" s="1414"/>
      <c r="I369" s="1415"/>
      <c r="J369" s="1883" t="s">
        <v>335</v>
      </c>
      <c r="K369" s="1903"/>
      <c r="L369" s="1901"/>
      <c r="M369" s="3174"/>
      <c r="N369" s="3174"/>
      <c r="O369" s="1708"/>
      <c r="P369" s="1708"/>
    </row>
    <row r="370" spans="1:16" ht="34.5" customHeight="1">
      <c r="A370" s="281"/>
      <c r="B370" s="198"/>
      <c r="C370" s="294" t="s">
        <v>510</v>
      </c>
      <c r="D370" s="1414" t="s">
        <v>747</v>
      </c>
      <c r="E370" s="1414"/>
      <c r="F370" s="1414"/>
      <c r="G370" s="1414"/>
      <c r="H370" s="1904" t="s">
        <v>748</v>
      </c>
      <c r="I370" s="1894"/>
      <c r="J370" s="1893" t="s">
        <v>749</v>
      </c>
      <c r="K370" s="1894"/>
      <c r="L370" s="1901"/>
      <c r="M370" s="3174"/>
      <c r="N370" s="3174"/>
      <c r="O370" s="1708"/>
      <c r="P370" s="1708"/>
    </row>
    <row r="371" spans="1:16" ht="36.950000000000003" customHeight="1">
      <c r="A371" s="281"/>
      <c r="B371" s="397"/>
      <c r="C371" s="397"/>
      <c r="D371" s="190"/>
      <c r="E371" s="190"/>
      <c r="F371" s="190"/>
      <c r="G371" s="190"/>
      <c r="H371" s="1559" t="s">
        <v>3318</v>
      </c>
      <c r="I371" s="1561"/>
      <c r="J371" s="1560" t="s">
        <v>3319</v>
      </c>
      <c r="K371" s="1561"/>
      <c r="L371" s="1901"/>
      <c r="M371" s="3174"/>
      <c r="N371" s="3174"/>
      <c r="O371" s="1708"/>
      <c r="P371" s="1708"/>
    </row>
    <row r="372" spans="1:16" ht="19.5" customHeight="1">
      <c r="A372" s="281"/>
      <c r="B372" s="397"/>
      <c r="C372" s="397" t="s">
        <v>512</v>
      </c>
      <c r="D372" s="1414" t="s">
        <v>763</v>
      </c>
      <c r="E372" s="1414"/>
      <c r="F372" s="1414"/>
      <c r="G372" s="1414"/>
      <c r="H372" s="1414"/>
      <c r="I372" s="1414"/>
      <c r="J372" s="1574">
        <v>0</v>
      </c>
      <c r="K372" s="1575"/>
      <c r="L372" s="1902"/>
      <c r="M372" s="3174"/>
      <c r="N372" s="3174"/>
      <c r="O372" s="1755"/>
      <c r="P372" s="1755"/>
    </row>
    <row r="373" spans="1:16" ht="39" customHeight="1">
      <c r="A373" s="281"/>
      <c r="B373" s="225" t="s">
        <v>764</v>
      </c>
      <c r="C373" s="1414" t="s">
        <v>765</v>
      </c>
      <c r="D373" s="1414"/>
      <c r="E373" s="1414"/>
      <c r="F373" s="1414"/>
      <c r="G373" s="1414"/>
      <c r="H373" s="399" t="s">
        <v>54</v>
      </c>
      <c r="I373" s="400" t="s">
        <v>766</v>
      </c>
      <c r="J373" s="1560" t="s">
        <v>238</v>
      </c>
      <c r="K373" s="1560"/>
      <c r="L373" s="1560"/>
      <c r="M373" s="1560"/>
      <c r="N373" s="1906"/>
      <c r="O373" s="328" t="s">
        <v>3320</v>
      </c>
      <c r="P373" s="328"/>
    </row>
    <row r="374" spans="1:16" ht="87.75" customHeight="1">
      <c r="A374" s="281"/>
      <c r="B374" s="225" t="s">
        <v>767</v>
      </c>
      <c r="C374" s="1484" t="s">
        <v>768</v>
      </c>
      <c r="D374" s="1484"/>
      <c r="E374" s="1484"/>
      <c r="F374" s="1484"/>
      <c r="G374" s="1485"/>
      <c r="H374" s="299" t="s">
        <v>53</v>
      </c>
      <c r="I374" s="319" t="s">
        <v>446</v>
      </c>
      <c r="J374" s="1907" t="s">
        <v>3321</v>
      </c>
      <c r="K374" s="1907"/>
      <c r="L374" s="1907"/>
      <c r="M374" s="1907"/>
      <c r="N374" s="1908"/>
      <c r="O374" s="1709" t="s">
        <v>3322</v>
      </c>
      <c r="P374" s="1709"/>
    </row>
    <row r="375" spans="1:16" ht="65.25" customHeight="1">
      <c r="A375" s="281"/>
      <c r="B375" s="198" t="s">
        <v>394</v>
      </c>
      <c r="C375" s="1485" t="s">
        <v>769</v>
      </c>
      <c r="D375" s="1432"/>
      <c r="E375" s="1432"/>
      <c r="F375" s="1432"/>
      <c r="G375" s="1432"/>
      <c r="H375" s="2173" t="s">
        <v>3323</v>
      </c>
      <c r="I375" s="2173"/>
      <c r="J375" s="2173"/>
      <c r="K375" s="2173"/>
      <c r="L375" s="2173"/>
      <c r="M375" s="1411"/>
      <c r="N375" s="2174"/>
      <c r="O375" s="1755"/>
      <c r="P375" s="1755"/>
    </row>
    <row r="376" spans="1:16" ht="43.5" customHeight="1">
      <c r="A376" s="281"/>
      <c r="B376" s="190" t="s">
        <v>770</v>
      </c>
      <c r="C376" s="1414" t="s">
        <v>771</v>
      </c>
      <c r="D376" s="1414"/>
      <c r="E376" s="1414"/>
      <c r="F376" s="1414"/>
      <c r="G376" s="1415"/>
      <c r="H376" s="1574" t="s">
        <v>356</v>
      </c>
      <c r="I376" s="1575"/>
      <c r="J376" s="1921" t="s">
        <v>446</v>
      </c>
      <c r="K376" s="1563"/>
      <c r="L376" s="1655"/>
      <c r="M376" s="1655"/>
      <c r="N376" s="1923"/>
      <c r="O376" s="1709" t="s">
        <v>3324</v>
      </c>
      <c r="P376" s="1709"/>
    </row>
    <row r="377" spans="1:16" ht="42.75" customHeight="1">
      <c r="A377" s="281"/>
      <c r="B377" s="398" t="s">
        <v>394</v>
      </c>
      <c r="C377" s="1445" t="s">
        <v>772</v>
      </c>
      <c r="D377" s="1445"/>
      <c r="E377" s="1445"/>
      <c r="F377" s="1445"/>
      <c r="G377" s="1817"/>
      <c r="H377" s="1927" t="s">
        <v>1367</v>
      </c>
      <c r="I377" s="1881"/>
      <c r="J377" s="1922"/>
      <c r="K377" s="1924"/>
      <c r="L377" s="1925"/>
      <c r="M377" s="1925"/>
      <c r="N377" s="1926"/>
      <c r="O377" s="1710"/>
      <c r="P377" s="1710"/>
    </row>
    <row r="378" spans="1:16" ht="66" customHeight="1">
      <c r="B378" s="1911" t="s">
        <v>773</v>
      </c>
      <c r="C378" s="1912"/>
      <c r="D378" s="1912"/>
      <c r="E378" s="1912"/>
      <c r="F378" s="1912"/>
      <c r="G378" s="1913"/>
      <c r="H378" s="2173" t="s">
        <v>3325</v>
      </c>
      <c r="I378" s="2173"/>
      <c r="J378" s="2173"/>
      <c r="K378" s="2173"/>
      <c r="L378" s="2173"/>
      <c r="M378" s="1411"/>
      <c r="N378" s="2174"/>
      <c r="O378" s="1916"/>
      <c r="P378" s="1917"/>
    </row>
    <row r="379" spans="1:16" ht="24" customHeight="1">
      <c r="B379" s="1416" t="s">
        <v>7</v>
      </c>
      <c r="C379" s="1417"/>
      <c r="D379" s="1417"/>
      <c r="E379" s="1417"/>
      <c r="F379" s="1417"/>
      <c r="G379" s="1417"/>
      <c r="H379" s="1417"/>
      <c r="I379" s="1417"/>
      <c r="J379" s="1882"/>
      <c r="K379" s="1882"/>
      <c r="L379" s="1417"/>
      <c r="M379" s="1417"/>
      <c r="N379" s="1417"/>
      <c r="O379" s="1417"/>
      <c r="P379" s="1418"/>
    </row>
    <row r="380" spans="1:16" ht="37.5" customHeight="1">
      <c r="A380" s="281"/>
      <c r="B380" s="190" t="s">
        <v>774</v>
      </c>
      <c r="C380" s="1414" t="s">
        <v>775</v>
      </c>
      <c r="D380" s="1414"/>
      <c r="E380" s="1414"/>
      <c r="F380" s="1414"/>
      <c r="G380" s="1415"/>
      <c r="H380" s="1574" t="s">
        <v>53</v>
      </c>
      <c r="I380" s="1575"/>
      <c r="J380" s="394" t="s">
        <v>446</v>
      </c>
      <c r="K380" s="1918" t="s">
        <v>3326</v>
      </c>
      <c r="L380" s="1919"/>
      <c r="M380" s="1919"/>
      <c r="N380" s="1920"/>
      <c r="O380" s="461"/>
      <c r="P380" s="462"/>
    </row>
    <row r="381" spans="1:16" ht="54.75" customHeight="1">
      <c r="A381" s="281"/>
      <c r="B381" s="190" t="s">
        <v>776</v>
      </c>
      <c r="C381" s="1414" t="s">
        <v>777</v>
      </c>
      <c r="D381" s="1414"/>
      <c r="E381" s="1414"/>
      <c r="F381" s="1414"/>
      <c r="G381" s="1415"/>
      <c r="H381" s="1574" t="s">
        <v>3327</v>
      </c>
      <c r="I381" s="1575"/>
      <c r="J381" s="319" t="s">
        <v>446</v>
      </c>
      <c r="K381" s="1928"/>
      <c r="L381" s="1929"/>
      <c r="M381" s="1929"/>
      <c r="N381" s="1930"/>
      <c r="O381" s="463"/>
      <c r="P381" s="464"/>
    </row>
    <row r="382" spans="1:16" ht="40.5" customHeight="1">
      <c r="A382" s="281"/>
      <c r="B382" s="190" t="s">
        <v>778</v>
      </c>
      <c r="C382" s="1414" t="s">
        <v>779</v>
      </c>
      <c r="D382" s="1414"/>
      <c r="E382" s="1414"/>
      <c r="F382" s="1414"/>
      <c r="G382" s="1415"/>
      <c r="H382" s="1574" t="s">
        <v>53</v>
      </c>
      <c r="I382" s="1575"/>
      <c r="J382" s="1756" t="s">
        <v>446</v>
      </c>
      <c r="K382" s="1928"/>
      <c r="L382" s="1929"/>
      <c r="M382" s="1929"/>
      <c r="N382" s="1930"/>
      <c r="O382" s="463"/>
      <c r="P382" s="464"/>
    </row>
    <row r="383" spans="1:16" ht="45" customHeight="1">
      <c r="A383" s="281"/>
      <c r="B383" s="190"/>
      <c r="C383" s="190" t="s">
        <v>561</v>
      </c>
      <c r="D383" s="1414" t="s">
        <v>780</v>
      </c>
      <c r="E383" s="1414"/>
      <c r="F383" s="1414"/>
      <c r="G383" s="1415"/>
      <c r="H383" s="1574" t="s">
        <v>53</v>
      </c>
      <c r="I383" s="1575"/>
      <c r="J383" s="1758"/>
      <c r="K383" s="1928"/>
      <c r="L383" s="1929"/>
      <c r="M383" s="1929"/>
      <c r="N383" s="1930"/>
      <c r="O383" s="463"/>
      <c r="P383" s="464"/>
    </row>
    <row r="384" spans="1:16" ht="39.75" customHeight="1">
      <c r="A384" s="281"/>
      <c r="B384" s="190" t="s">
        <v>781</v>
      </c>
      <c r="C384" s="1414" t="s">
        <v>782</v>
      </c>
      <c r="D384" s="1414"/>
      <c r="E384" s="1414"/>
      <c r="F384" s="1414"/>
      <c r="G384" s="1415"/>
      <c r="H384" s="1867" t="s">
        <v>372</v>
      </c>
      <c r="I384" s="1869"/>
      <c r="J384" s="319" t="s">
        <v>446</v>
      </c>
      <c r="K384" s="1928"/>
      <c r="L384" s="1929"/>
      <c r="M384" s="1929"/>
      <c r="N384" s="1930"/>
      <c r="O384" s="463"/>
      <c r="P384" s="464"/>
    </row>
    <row r="385" spans="1:16" ht="48" customHeight="1">
      <c r="A385" s="281"/>
      <c r="B385" s="190" t="s">
        <v>783</v>
      </c>
      <c r="C385" s="1414" t="s">
        <v>784</v>
      </c>
      <c r="D385" s="1414"/>
      <c r="E385" s="1414"/>
      <c r="F385" s="1414"/>
      <c r="G385" s="1415"/>
      <c r="H385" s="1937" t="s">
        <v>3328</v>
      </c>
      <c r="I385" s="1938"/>
      <c r="J385" s="319" t="s">
        <v>446</v>
      </c>
      <c r="K385" s="1928"/>
      <c r="L385" s="1929"/>
      <c r="M385" s="1929"/>
      <c r="N385" s="1930"/>
      <c r="O385" s="463"/>
      <c r="P385" s="464"/>
    </row>
    <row r="386" spans="1:16" ht="53.25" customHeight="1">
      <c r="A386" s="281"/>
      <c r="B386" s="190" t="s">
        <v>785</v>
      </c>
      <c r="C386" s="1414" t="s">
        <v>786</v>
      </c>
      <c r="D386" s="1414"/>
      <c r="E386" s="1414"/>
      <c r="F386" s="1414"/>
      <c r="G386" s="1415"/>
      <c r="H386" s="1563" t="s">
        <v>3329</v>
      </c>
      <c r="I386" s="1564"/>
      <c r="J386" s="319" t="s">
        <v>446</v>
      </c>
      <c r="K386" s="1928"/>
      <c r="L386" s="1929"/>
      <c r="M386" s="1929"/>
      <c r="N386" s="1930"/>
      <c r="O386" s="463"/>
      <c r="P386" s="464"/>
    </row>
    <row r="387" spans="1:16" ht="46.5" customHeight="1">
      <c r="A387" s="281"/>
      <c r="B387" s="190" t="s">
        <v>787</v>
      </c>
      <c r="C387" s="1414" t="s">
        <v>1371</v>
      </c>
      <c r="D387" s="1414"/>
      <c r="E387" s="1414"/>
      <c r="F387" s="1414"/>
      <c r="G387" s="1414"/>
      <c r="H387" s="1414"/>
      <c r="I387" s="1415"/>
      <c r="J387" s="1756" t="s">
        <v>446</v>
      </c>
      <c r="K387" s="2131"/>
      <c r="L387" s="2132"/>
      <c r="M387" s="2132"/>
      <c r="N387" s="2133"/>
      <c r="O387" s="463"/>
      <c r="P387" s="464"/>
    </row>
    <row r="388" spans="1:16" ht="30.75" customHeight="1">
      <c r="A388" s="281"/>
      <c r="B388" s="225"/>
      <c r="C388" s="225" t="s">
        <v>561</v>
      </c>
      <c r="D388" s="1414" t="s">
        <v>3330</v>
      </c>
      <c r="E388" s="1414"/>
      <c r="F388" s="1414"/>
      <c r="G388" s="1415"/>
      <c r="H388" s="1563" t="s">
        <v>1373</v>
      </c>
      <c r="I388" s="1564"/>
      <c r="J388" s="1757"/>
      <c r="K388" s="2134"/>
      <c r="L388" s="2135"/>
      <c r="M388" s="2135"/>
      <c r="N388" s="2136"/>
      <c r="O388" s="463"/>
      <c r="P388" s="464"/>
    </row>
    <row r="389" spans="1:16" ht="33" customHeight="1">
      <c r="A389" s="281"/>
      <c r="B389" s="225"/>
      <c r="C389" s="225" t="s">
        <v>790</v>
      </c>
      <c r="D389" s="1414" t="s">
        <v>3331</v>
      </c>
      <c r="E389" s="1414"/>
      <c r="F389" s="1414"/>
      <c r="G389" s="1415"/>
      <c r="H389" s="1563" t="s">
        <v>1373</v>
      </c>
      <c r="I389" s="1564"/>
      <c r="J389" s="1757"/>
      <c r="K389" s="2134"/>
      <c r="L389" s="2135"/>
      <c r="M389" s="2135"/>
      <c r="N389" s="2136"/>
      <c r="O389" s="463"/>
      <c r="P389" s="464"/>
    </row>
    <row r="390" spans="1:16" ht="33.75" customHeight="1">
      <c r="A390" s="281"/>
      <c r="B390" s="225"/>
      <c r="C390" s="225" t="s">
        <v>535</v>
      </c>
      <c r="D390" s="1414" t="s">
        <v>3332</v>
      </c>
      <c r="E390" s="1414"/>
      <c r="F390" s="1414"/>
      <c r="G390" s="1415"/>
      <c r="H390" s="1563" t="s">
        <v>3333</v>
      </c>
      <c r="I390" s="1564"/>
      <c r="J390" s="1757"/>
      <c r="K390" s="2134"/>
      <c r="L390" s="2135"/>
      <c r="M390" s="2135"/>
      <c r="N390" s="2136"/>
      <c r="O390" s="463"/>
      <c r="P390" s="464"/>
    </row>
    <row r="391" spans="1:16" ht="36" customHeight="1">
      <c r="A391" s="281"/>
      <c r="B391" s="225"/>
      <c r="C391" s="225" t="s">
        <v>537</v>
      </c>
      <c r="D391" s="1414" t="s">
        <v>3334</v>
      </c>
      <c r="E391" s="1414"/>
      <c r="F391" s="1414"/>
      <c r="G391" s="1415"/>
      <c r="H391" s="1563" t="s">
        <v>3333</v>
      </c>
      <c r="I391" s="1564"/>
      <c r="J391" s="1870"/>
      <c r="K391" s="2312"/>
      <c r="L391" s="2313"/>
      <c r="M391" s="2313"/>
      <c r="N391" s="2314"/>
      <c r="O391" s="463"/>
      <c r="P391" s="464"/>
    </row>
    <row r="392" spans="1:16" ht="31.5" customHeight="1">
      <c r="B392" s="1939" t="s">
        <v>791</v>
      </c>
      <c r="C392" s="1940"/>
      <c r="D392" s="1940"/>
      <c r="E392" s="1940"/>
      <c r="F392" s="1940"/>
      <c r="G392" s="1940"/>
      <c r="H392" s="1940"/>
      <c r="I392" s="1940"/>
      <c r="J392" s="1940"/>
      <c r="K392" s="1940"/>
      <c r="L392" s="1940"/>
      <c r="M392" s="1940"/>
      <c r="N392" s="1940"/>
      <c r="O392" s="1940"/>
      <c r="P392" s="465"/>
    </row>
    <row r="393" spans="1:16" ht="15"/>
    <row r="394" spans="1:16" ht="15"/>
  </sheetData>
  <protectedRanges>
    <protectedRange algorithmName="SHA-512" hashValue="Vy4WNnMLetCeG+ng9ui6x3+uqKOOyXkr9ydS0hpE1nBblJqWNCsRpMCB+kdhYYAjvYZVZFDOlkpNDEp6qTa4+w==" saltValue="f8i8fDNrQTExav3GvUuKAA==" spinCount="100000" sqref="J59:J65" name="Range1"/>
  </protectedRanges>
  <mergeCells count="887">
    <mergeCell ref="F1:N1"/>
    <mergeCell ref="F2:G2"/>
    <mergeCell ref="B4:N4"/>
    <mergeCell ref="J10:K10"/>
    <mergeCell ref="L10:N10"/>
    <mergeCell ref="C11:H11"/>
    <mergeCell ref="J11:K11"/>
    <mergeCell ref="L11:N11"/>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2"/>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49:E49"/>
    <mergeCell ref="G49:H49"/>
    <mergeCell ref="I49:J49"/>
    <mergeCell ref="K49:L49"/>
    <mergeCell ref="B50:P50"/>
    <mergeCell ref="C51:E51"/>
    <mergeCell ref="G51:H51"/>
    <mergeCell ref="I51:J51"/>
    <mergeCell ref="K51:L51"/>
    <mergeCell ref="C54:E54"/>
    <mergeCell ref="G54:H54"/>
    <mergeCell ref="I54:J54"/>
    <mergeCell ref="K54:L54"/>
    <mergeCell ref="L65:N65"/>
    <mergeCell ref="B58:N58"/>
    <mergeCell ref="C59:I59"/>
    <mergeCell ref="C55:E55"/>
    <mergeCell ref="G55:H55"/>
    <mergeCell ref="I55:J55"/>
    <mergeCell ref="K55:L55"/>
    <mergeCell ref="C52:E52"/>
    <mergeCell ref="G52:H52"/>
    <mergeCell ref="I52:J52"/>
    <mergeCell ref="K52:L52"/>
    <mergeCell ref="C53:E53"/>
    <mergeCell ref="G53:H53"/>
    <mergeCell ref="I53:J53"/>
    <mergeCell ref="K53:L53"/>
    <mergeCell ref="C56:E56"/>
    <mergeCell ref="G56:H56"/>
    <mergeCell ref="I56:J56"/>
    <mergeCell ref="K56:L56"/>
    <mergeCell ref="C57:E57"/>
    <mergeCell ref="G57:H57"/>
    <mergeCell ref="I57:J57"/>
    <mergeCell ref="K57:L57"/>
    <mergeCell ref="L62:N62"/>
    <mergeCell ref="L59:N59"/>
    <mergeCell ref="C66:J66"/>
    <mergeCell ref="K66:K71"/>
    <mergeCell ref="L66:N71"/>
    <mergeCell ref="O66:O71"/>
    <mergeCell ref="P66:P71"/>
    <mergeCell ref="C67:I67"/>
    <mergeCell ref="C68:I68"/>
    <mergeCell ref="C69:I69"/>
    <mergeCell ref="C70:I70"/>
    <mergeCell ref="C71:F71"/>
    <mergeCell ref="G71:J71"/>
    <mergeCell ref="O59:O65"/>
    <mergeCell ref="P59:P65"/>
    <mergeCell ref="C60:I60"/>
    <mergeCell ref="L60:N60"/>
    <mergeCell ref="C61:I61"/>
    <mergeCell ref="L61:N61"/>
    <mergeCell ref="C62:I62"/>
    <mergeCell ref="C63:I63"/>
    <mergeCell ref="L63:N63"/>
    <mergeCell ref="C64:I64"/>
    <mergeCell ref="L64:N64"/>
    <mergeCell ref="C65:I65"/>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P84:P89"/>
    <mergeCell ref="B85:E89"/>
    <mergeCell ref="F85:H85"/>
    <mergeCell ref="I85:J85"/>
    <mergeCell ref="K85:N85"/>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137"/>
    <mergeCell ref="B92:F93"/>
    <mergeCell ref="G92:N92"/>
    <mergeCell ref="K93:N93"/>
    <mergeCell ref="C94:J94"/>
    <mergeCell ref="K94:N96"/>
    <mergeCell ref="C95:F95"/>
    <mergeCell ref="C103:J103"/>
    <mergeCell ref="K103:N105"/>
    <mergeCell ref="C104:F104"/>
    <mergeCell ref="C105:F105"/>
    <mergeCell ref="C106:J106"/>
    <mergeCell ref="K106:N108"/>
    <mergeCell ref="C107:F107"/>
    <mergeCell ref="C108:F108"/>
    <mergeCell ref="C96:F96"/>
    <mergeCell ref="C97:J97"/>
    <mergeCell ref="K97:N99"/>
    <mergeCell ref="C98:F98"/>
    <mergeCell ref="C99:F99"/>
    <mergeCell ref="C100:J100"/>
    <mergeCell ref="K100:N102"/>
    <mergeCell ref="C101:F101"/>
    <mergeCell ref="C102:F102"/>
    <mergeCell ref="C115:J115"/>
    <mergeCell ref="K115:N117"/>
    <mergeCell ref="C116:F116"/>
    <mergeCell ref="C117:F117"/>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27:J127"/>
    <mergeCell ref="K127:N129"/>
    <mergeCell ref="C128:F128"/>
    <mergeCell ref="C129:F129"/>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J133"/>
    <mergeCell ref="K133:N136"/>
    <mergeCell ref="C134:D134"/>
    <mergeCell ref="E134:J134"/>
    <mergeCell ref="C135:F135"/>
    <mergeCell ref="C136:F136"/>
    <mergeCell ref="H143:J143"/>
    <mergeCell ref="C144:G144"/>
    <mergeCell ref="H144:J144"/>
    <mergeCell ref="C145:G145"/>
    <mergeCell ref="H145:J145"/>
    <mergeCell ref="O145:O146"/>
    <mergeCell ref="B140:P140"/>
    <mergeCell ref="C141:G141"/>
    <mergeCell ref="H141:J141"/>
    <mergeCell ref="K141:K148"/>
    <mergeCell ref="L141:N148"/>
    <mergeCell ref="O141:O144"/>
    <mergeCell ref="P141:P144"/>
    <mergeCell ref="C142:G142"/>
    <mergeCell ref="H142:J142"/>
    <mergeCell ref="C143:G143"/>
    <mergeCell ref="P145:P146"/>
    <mergeCell ref="C146:G146"/>
    <mergeCell ref="H146:J146"/>
    <mergeCell ref="C147:G147"/>
    <mergeCell ref="H147:J147"/>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D154:F154"/>
    <mergeCell ref="G154:I154"/>
    <mergeCell ref="J154:L154"/>
    <mergeCell ref="C155:F155"/>
    <mergeCell ref="G155:I155"/>
    <mergeCell ref="J155:L155"/>
    <mergeCell ref="M151:N151"/>
    <mergeCell ref="C152:F152"/>
    <mergeCell ref="G152:I152"/>
    <mergeCell ref="J152:L152"/>
    <mergeCell ref="M152:N152"/>
    <mergeCell ref="D153:F153"/>
    <mergeCell ref="G153:I153"/>
    <mergeCell ref="J153:L153"/>
    <mergeCell ref="M153:N153"/>
    <mergeCell ref="M155:N155"/>
    <mergeCell ref="C156:F156"/>
    <mergeCell ref="G156:I156"/>
    <mergeCell ref="J156:L156"/>
    <mergeCell ref="M156:N156"/>
    <mergeCell ref="C157:F157"/>
    <mergeCell ref="G157:I157"/>
    <mergeCell ref="J157:L157"/>
    <mergeCell ref="M157:N157"/>
    <mergeCell ref="C160:F160"/>
    <mergeCell ref="G160:I160"/>
    <mergeCell ref="J160:L160"/>
    <mergeCell ref="M160:N160"/>
    <mergeCell ref="C161:F161"/>
    <mergeCell ref="G161:I161"/>
    <mergeCell ref="J161:L161"/>
    <mergeCell ref="M161:N161"/>
    <mergeCell ref="C158:F158"/>
    <mergeCell ref="G158:I158"/>
    <mergeCell ref="J158:L158"/>
    <mergeCell ref="M158:N158"/>
    <mergeCell ref="C159:F159"/>
    <mergeCell ref="G159:I159"/>
    <mergeCell ref="J159:L159"/>
    <mergeCell ref="M159:N159"/>
    <mergeCell ref="C164:F164"/>
    <mergeCell ref="G164:I164"/>
    <mergeCell ref="J164:L164"/>
    <mergeCell ref="M164:N164"/>
    <mergeCell ref="C165:E165"/>
    <mergeCell ref="H165:I165"/>
    <mergeCell ref="J165:L165"/>
    <mergeCell ref="M165:N165"/>
    <mergeCell ref="C162:F162"/>
    <mergeCell ref="G162:I162"/>
    <mergeCell ref="J162:L162"/>
    <mergeCell ref="M162:N162"/>
    <mergeCell ref="C163:F163"/>
    <mergeCell ref="G163:I163"/>
    <mergeCell ref="J163:L163"/>
    <mergeCell ref="M163:N163"/>
    <mergeCell ref="B166:N166"/>
    <mergeCell ref="C167:E167"/>
    <mergeCell ref="G167:K167"/>
    <mergeCell ref="L167:N167"/>
    <mergeCell ref="O167:O178"/>
    <mergeCell ref="P167:P178"/>
    <mergeCell ref="C168:E168"/>
    <mergeCell ref="G168:K168"/>
    <mergeCell ref="L168:N168"/>
    <mergeCell ref="C169:E169"/>
    <mergeCell ref="C172:E172"/>
    <mergeCell ref="G172:K172"/>
    <mergeCell ref="L172:N172"/>
    <mergeCell ref="C173:E173"/>
    <mergeCell ref="G173:K173"/>
    <mergeCell ref="L173:N173"/>
    <mergeCell ref="G169:K169"/>
    <mergeCell ref="L169:N169"/>
    <mergeCell ref="C170:E170"/>
    <mergeCell ref="G170:K170"/>
    <mergeCell ref="L170:N170"/>
    <mergeCell ref="C171:E171"/>
    <mergeCell ref="G171:K171"/>
    <mergeCell ref="L171:N171"/>
    <mergeCell ref="C176:E176"/>
    <mergeCell ref="G176:K176"/>
    <mergeCell ref="L176:N176"/>
    <mergeCell ref="C177:E177"/>
    <mergeCell ref="G177:K177"/>
    <mergeCell ref="L177:N177"/>
    <mergeCell ref="C174:E174"/>
    <mergeCell ref="G174:K174"/>
    <mergeCell ref="L174:N174"/>
    <mergeCell ref="C175:E175"/>
    <mergeCell ref="G175:K175"/>
    <mergeCell ref="L175:N175"/>
    <mergeCell ref="C178:E178"/>
    <mergeCell ref="G178:K178"/>
    <mergeCell ref="L178:N178"/>
    <mergeCell ref="C179:E179"/>
    <mergeCell ref="G179:N179"/>
    <mergeCell ref="O179:O190"/>
    <mergeCell ref="G184:N184"/>
    <mergeCell ref="C185:E185"/>
    <mergeCell ref="G185:N185"/>
    <mergeCell ref="C186:E186"/>
    <mergeCell ref="G186:N186"/>
    <mergeCell ref="C187:E187"/>
    <mergeCell ref="G187:N187"/>
    <mergeCell ref="C188:E188"/>
    <mergeCell ref="G188:N188"/>
    <mergeCell ref="C189:E189"/>
    <mergeCell ref="G189:N189"/>
    <mergeCell ref="P179:P190"/>
    <mergeCell ref="C180:E180"/>
    <mergeCell ref="G180:N180"/>
    <mergeCell ref="C181:E181"/>
    <mergeCell ref="G181:N181"/>
    <mergeCell ref="C182:E182"/>
    <mergeCell ref="G182:N182"/>
    <mergeCell ref="C183:E183"/>
    <mergeCell ref="G183:N183"/>
    <mergeCell ref="C184:E184"/>
    <mergeCell ref="C190:E190"/>
    <mergeCell ref="G190:N190"/>
    <mergeCell ref="L191:N191"/>
    <mergeCell ref="O191:O202"/>
    <mergeCell ref="C195:E195"/>
    <mergeCell ref="G195:K195"/>
    <mergeCell ref="L195:N195"/>
    <mergeCell ref="C196:E196"/>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F259"/>
    <mergeCell ref="H259:N259"/>
    <mergeCell ref="C260:E260"/>
    <mergeCell ref="H260:N260"/>
    <mergeCell ref="O263:O267"/>
    <mergeCell ref="P263:P267"/>
    <mergeCell ref="C264:E264"/>
    <mergeCell ref="C265:E265"/>
    <mergeCell ref="C266:E266"/>
    <mergeCell ref="C267:E267"/>
    <mergeCell ref="C261:E261"/>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H341:I341"/>
    <mergeCell ref="J341:K341"/>
    <mergeCell ref="H328:I328"/>
    <mergeCell ref="C337:K337"/>
    <mergeCell ref="D338:I338"/>
    <mergeCell ref="J338:K338"/>
    <mergeCell ref="D339:I339"/>
    <mergeCell ref="J339:K339"/>
    <mergeCell ref="D340:G340"/>
    <mergeCell ref="H340:I340"/>
    <mergeCell ref="J340:K340"/>
    <mergeCell ref="D334:G334"/>
    <mergeCell ref="H334:I334"/>
    <mergeCell ref="J334:K334"/>
    <mergeCell ref="H335:I335"/>
    <mergeCell ref="J335:K335"/>
    <mergeCell ref="D336:I336"/>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C373:G373"/>
    <mergeCell ref="J373:N373"/>
    <mergeCell ref="C374:G374"/>
    <mergeCell ref="J374:N374"/>
    <mergeCell ref="O374:O37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B378:G378"/>
    <mergeCell ref="H378:N378"/>
    <mergeCell ref="O378:P378"/>
    <mergeCell ref="B379:P379"/>
    <mergeCell ref="C380:G380"/>
    <mergeCell ref="H380:I380"/>
    <mergeCell ref="K380:N380"/>
    <mergeCell ref="C376:G376"/>
    <mergeCell ref="H376:I376"/>
    <mergeCell ref="J376:J377"/>
    <mergeCell ref="K376:N377"/>
    <mergeCell ref="O376:O377"/>
    <mergeCell ref="P376:P377"/>
    <mergeCell ref="C377:G377"/>
    <mergeCell ref="H377:I377"/>
    <mergeCell ref="C384:G384"/>
    <mergeCell ref="H384:I384"/>
    <mergeCell ref="K384:N384"/>
    <mergeCell ref="C385:G385"/>
    <mergeCell ref="H385:I385"/>
    <mergeCell ref="K385:N385"/>
    <mergeCell ref="C381:G381"/>
    <mergeCell ref="H381:I381"/>
    <mergeCell ref="K381:N381"/>
    <mergeCell ref="C382:G382"/>
    <mergeCell ref="H382:I382"/>
    <mergeCell ref="J382:J383"/>
    <mergeCell ref="K382:N382"/>
    <mergeCell ref="D383:G383"/>
    <mergeCell ref="H383:I383"/>
    <mergeCell ref="K383:N383"/>
    <mergeCell ref="D390:G390"/>
    <mergeCell ref="H390:I390"/>
    <mergeCell ref="D391:G391"/>
    <mergeCell ref="H391:I391"/>
    <mergeCell ref="B392:O392"/>
    <mergeCell ref="C386:G386"/>
    <mergeCell ref="H386:I386"/>
    <mergeCell ref="K386:N386"/>
    <mergeCell ref="C387:I387"/>
    <mergeCell ref="J387:J391"/>
    <mergeCell ref="K387:N391"/>
    <mergeCell ref="D388:G388"/>
    <mergeCell ref="H388:I388"/>
    <mergeCell ref="D389:G389"/>
    <mergeCell ref="H389:I389"/>
  </mergeCells>
  <phoneticPr fontId="16" type="noConversion"/>
  <conditionalFormatting sqref="F73:F75">
    <cfRule type="containsBlanks" dxfId="6000" priority="174">
      <formula>LEN(TRIM(F73))=0</formula>
    </cfRule>
  </conditionalFormatting>
  <conditionalFormatting sqref="F77:F80">
    <cfRule type="containsBlanks" dxfId="5999" priority="141">
      <formula>LEN(TRIM(F77))=0</formula>
    </cfRule>
  </conditionalFormatting>
  <conditionalFormatting sqref="F180:F190">
    <cfRule type="containsBlanks" dxfId="5998" priority="175">
      <formula>LEN(TRIM(F180))=0</formula>
    </cfRule>
  </conditionalFormatting>
  <conditionalFormatting sqref="F257:F258">
    <cfRule type="containsBlanks" dxfId="5997" priority="180">
      <formula>LEN(TRIM(F257))=0</formula>
    </cfRule>
  </conditionalFormatting>
  <conditionalFormatting sqref="F260">
    <cfRule type="expression" dxfId="5996" priority="22">
      <formula>AND(F258="No",#REF!="No")</formula>
    </cfRule>
  </conditionalFormatting>
  <conditionalFormatting sqref="F260:F267">
    <cfRule type="containsBlanks" dxfId="5995" priority="179">
      <formula>LEN(TRIM(F260))=0</formula>
    </cfRule>
  </conditionalFormatting>
  <conditionalFormatting sqref="F261">
    <cfRule type="expression" dxfId="5994" priority="10">
      <formula>AND(F258="No",#REF!="No")</formula>
    </cfRule>
  </conditionalFormatting>
  <conditionalFormatting sqref="F262">
    <cfRule type="expression" dxfId="5993" priority="9">
      <formula>AND(F258="No",#REF!="No")</formula>
    </cfRule>
  </conditionalFormatting>
  <conditionalFormatting sqref="F264:F267">
    <cfRule type="expression" dxfId="5992" priority="46">
      <formula>$F$263="No"</formula>
    </cfRule>
  </conditionalFormatting>
  <conditionalFormatting sqref="F273:F277">
    <cfRule type="containsBlanks" dxfId="5991" priority="165">
      <formula>LEN(TRIM(F273))=0</formula>
    </cfRule>
  </conditionalFormatting>
  <conditionalFormatting sqref="F81:G81">
    <cfRule type="expression" dxfId="5990" priority="25">
      <formula>OR($F$80="No",$F$80="Don't know",$F$80="Not applicable")</formula>
    </cfRule>
  </conditionalFormatting>
  <conditionalFormatting sqref="F250:G250 F251 F252:G252 F253 F254:G254">
    <cfRule type="containsBlanks" dxfId="5989" priority="162">
      <formula>LEN(TRIM(F250))=0</formula>
    </cfRule>
  </conditionalFormatting>
  <conditionalFormatting sqref="F86:J86">
    <cfRule type="containsBlanks" dxfId="5988" priority="98">
      <formula>LEN(TRIM(F86))=0</formula>
    </cfRule>
  </conditionalFormatting>
  <conditionalFormatting sqref="F226:J226">
    <cfRule type="expression" dxfId="5987" priority="39">
      <formula>OR($H$225="No",$H$225="Don't know",$H$225="Not applicable (no fees)")</formula>
    </cfRule>
  </conditionalFormatting>
  <conditionalFormatting sqref="F228:J228">
    <cfRule type="expression" dxfId="5986" priority="38">
      <formula>$H$227="No"</formula>
    </cfRule>
  </conditionalFormatting>
  <conditionalFormatting sqref="F45:M45 F47:M47 F52 I52:J52 M52 F53:M55 F56 I56:J56 M56">
    <cfRule type="containsBlanks" dxfId="5985" priority="110">
      <formula>LEN(TRIM(F45))=0</formula>
    </cfRule>
  </conditionalFormatting>
  <conditionalFormatting sqref="F45:M45">
    <cfRule type="expression" dxfId="5984" priority="88">
      <formula>OR($I$42="No",$I$42="Don't know")</formula>
    </cfRule>
  </conditionalFormatting>
  <conditionalFormatting sqref="F47:M47">
    <cfRule type="expression" dxfId="5983" priority="2">
      <formula>OR($I$42="No",$I$42="Don't know")</formula>
    </cfRule>
  </conditionalFormatting>
  <conditionalFormatting sqref="F8:N8">
    <cfRule type="expression" dxfId="5982" priority="85">
      <formula>OR($I$6="No",$I$6="Don't know")</formula>
    </cfRule>
    <cfRule type="containsBlanks" dxfId="5981" priority="200">
      <formula>LEN(TRIM(F8))=0</formula>
    </cfRule>
    <cfRule type="expression" dxfId="5980" priority="204">
      <formula>$N$13="No"</formula>
    </cfRule>
    <cfRule type="expression" dxfId="5979" priority="205">
      <formula>$N$13="Not applicable"</formula>
    </cfRule>
    <cfRule type="expression" dxfId="5978" priority="206">
      <formula>$N$13="Don't know"</formula>
    </cfRule>
  </conditionalFormatting>
  <conditionalFormatting sqref="F86:N89">
    <cfRule type="expression" dxfId="5977" priority="82">
      <formula>OR($H$84="No",$H$84="Don't know")</formula>
    </cfRule>
  </conditionalFormatting>
  <conditionalFormatting sqref="G38:G39">
    <cfRule type="expression" dxfId="5976" priority="97">
      <formula>$J$35="No"</formula>
    </cfRule>
  </conditionalFormatting>
  <conditionalFormatting sqref="G139">
    <cfRule type="containsBlanks" dxfId="5975" priority="196">
      <formula>LEN(TRIM(G139))=0</formula>
    </cfRule>
  </conditionalFormatting>
  <conditionalFormatting sqref="G154:G164">
    <cfRule type="containsBlanks" dxfId="5974" priority="77">
      <formula>LEN(TRIM(G154))=0</formula>
    </cfRule>
  </conditionalFormatting>
  <conditionalFormatting sqref="G256">
    <cfRule type="containsBlanks" dxfId="5973" priority="161">
      <formula>LEN(TRIM(G256))=0</formula>
    </cfRule>
  </conditionalFormatting>
  <conditionalFormatting sqref="G271 F273:G277">
    <cfRule type="expression" dxfId="5972" priority="45">
      <formula>OR($G$269="No",$G$269="Don't know")</formula>
    </cfRule>
  </conditionalFormatting>
  <conditionalFormatting sqref="G271 G269">
    <cfRule type="containsBlanks" dxfId="5971" priority="164">
      <formula>LEN(TRIM(G269))=0</formula>
    </cfRule>
  </conditionalFormatting>
  <conditionalFormatting sqref="G151:I151">
    <cfRule type="expression" dxfId="5970" priority="81">
      <formula>OR($I$94="No",$I$94="Don't know")</formula>
    </cfRule>
  </conditionalFormatting>
  <conditionalFormatting sqref="G152:I152">
    <cfRule type="expression" dxfId="5969" priority="79">
      <formula>OR($I$97="No",$I$97="Don't know")</formula>
    </cfRule>
  </conditionalFormatting>
  <conditionalFormatting sqref="G153:I154">
    <cfRule type="expression" dxfId="5968" priority="76">
      <formula>OR($I$100="No",$I$100="Don't know")</formula>
    </cfRule>
  </conditionalFormatting>
  <conditionalFormatting sqref="G155:I155">
    <cfRule type="expression" dxfId="5967" priority="73">
      <formula>OR($I$103="No",$I$103="Don't know")</formula>
    </cfRule>
  </conditionalFormatting>
  <conditionalFormatting sqref="G156:I156">
    <cfRule type="expression" dxfId="5966" priority="71">
      <formula>OR($I$106="No",$I$106="Don't know")</formula>
    </cfRule>
  </conditionalFormatting>
  <conditionalFormatting sqref="G157:I157">
    <cfRule type="expression" dxfId="5965" priority="69">
      <formula>OR($I$109="No",$I$109="Don't know")</formula>
    </cfRule>
  </conditionalFormatting>
  <conditionalFormatting sqref="G158:I158">
    <cfRule type="expression" dxfId="5964" priority="67">
      <formula>OR($I$112="No",$I$112="Don't know")</formula>
    </cfRule>
  </conditionalFormatting>
  <conditionalFormatting sqref="G159:I159">
    <cfRule type="expression" dxfId="5963" priority="65">
      <formula>OR($I$115="No",$I$115="Don't know")</formula>
    </cfRule>
  </conditionalFormatting>
  <conditionalFormatting sqref="G160:I160">
    <cfRule type="expression" dxfId="5962" priority="63">
      <formula>OR($I$118="No",$I$118="Don't know")</formula>
    </cfRule>
  </conditionalFormatting>
  <conditionalFormatting sqref="G161:I161">
    <cfRule type="expression" dxfId="5961" priority="61">
      <formula>OR($I$121="No",$I$121="Don't know")</formula>
    </cfRule>
  </conditionalFormatting>
  <conditionalFormatting sqref="G162:I163">
    <cfRule type="expression" dxfId="5960" priority="59">
      <formula>OR($I$124="No",$I$124="Don't know")</formula>
    </cfRule>
  </conditionalFormatting>
  <conditionalFormatting sqref="G164:I164">
    <cfRule type="expression" dxfId="5959" priority="57">
      <formula>OR($I$130="No",$I$130="Don't know")</formula>
    </cfRule>
  </conditionalFormatting>
  <conditionalFormatting sqref="G38:J39">
    <cfRule type="expression" dxfId="5958" priority="83">
      <formula>OR($J$35="No",$J$35="Don't know")</formula>
    </cfRule>
    <cfRule type="containsBlanks" dxfId="5957" priority="198">
      <formula>LEN(TRIM(G38))=0</formula>
    </cfRule>
  </conditionalFormatting>
  <conditionalFormatting sqref="G71:J71 F73:G75 F77:G81">
    <cfRule type="expression" dxfId="5956" priority="26">
      <formula>($J$59=0)</formula>
    </cfRule>
  </conditionalFormatting>
  <conditionalFormatting sqref="G71:J71">
    <cfRule type="expression" dxfId="5955" priority="28">
      <formula>OR($J$70="No",$J$70="Don't know",$J$70="Not applicable")</formula>
    </cfRule>
    <cfRule type="containsBlanks" dxfId="5954" priority="163">
      <formula>LEN(TRIM(G71))=0</formula>
    </cfRule>
  </conditionalFormatting>
  <conditionalFormatting sqref="G95:J96">
    <cfRule type="containsBlanks" dxfId="5953" priority="23">
      <formula>LEN(TRIM(G95))=0</formula>
    </cfRule>
  </conditionalFormatting>
  <conditionalFormatting sqref="G98:J99">
    <cfRule type="containsBlanks" dxfId="5952" priority="20">
      <formula>LEN(TRIM(G98))=0</formula>
    </cfRule>
  </conditionalFormatting>
  <conditionalFormatting sqref="G101:J102">
    <cfRule type="containsBlanks" dxfId="5951" priority="19">
      <formula>LEN(TRIM(G101))=0</formula>
    </cfRule>
  </conditionalFormatting>
  <conditionalFormatting sqref="G104:J105">
    <cfRule type="containsBlanks" dxfId="5950" priority="18">
      <formula>LEN(TRIM(G104))=0</formula>
    </cfRule>
  </conditionalFormatting>
  <conditionalFormatting sqref="G107:J108">
    <cfRule type="containsBlanks" dxfId="5949" priority="17">
      <formula>LEN(TRIM(G107))=0</formula>
    </cfRule>
  </conditionalFormatting>
  <conditionalFormatting sqref="G110:J111">
    <cfRule type="containsBlanks" dxfId="5948" priority="16">
      <formula>LEN(TRIM(G110))=0</formula>
    </cfRule>
  </conditionalFormatting>
  <conditionalFormatting sqref="G113:J114">
    <cfRule type="containsBlanks" dxfId="5947" priority="15">
      <formula>LEN(TRIM(G113))=0</formula>
    </cfRule>
  </conditionalFormatting>
  <conditionalFormatting sqref="G116:J117">
    <cfRule type="containsBlanks" dxfId="5946" priority="14">
      <formula>LEN(TRIM(G116))=0</formula>
    </cfRule>
  </conditionalFormatting>
  <conditionalFormatting sqref="G119:J120">
    <cfRule type="containsBlanks" dxfId="5945" priority="13">
      <formula>LEN(TRIM(G119))=0</formula>
    </cfRule>
  </conditionalFormatting>
  <conditionalFormatting sqref="G122:J123">
    <cfRule type="containsBlanks" dxfId="5944" priority="12">
      <formula>LEN(TRIM(G122))=0</formula>
    </cfRule>
  </conditionalFormatting>
  <conditionalFormatting sqref="G125:J126">
    <cfRule type="containsBlanks" dxfId="5943" priority="11">
      <formula>LEN(TRIM(G125))=0</formula>
    </cfRule>
  </conditionalFormatting>
  <conditionalFormatting sqref="G128:J129">
    <cfRule type="containsBlanks" dxfId="5942" priority="8">
      <formula>LEN(TRIM(G128))=0</formula>
    </cfRule>
  </conditionalFormatting>
  <conditionalFormatting sqref="G131:J132">
    <cfRule type="containsBlanks" dxfId="5941" priority="7">
      <formula>LEN(TRIM(G131))=0</formula>
    </cfRule>
  </conditionalFormatting>
  <conditionalFormatting sqref="G168:K178">
    <cfRule type="expression" dxfId="5940" priority="52">
      <formula>OR($F168="No",$F168="Don't know")</formula>
    </cfRule>
  </conditionalFormatting>
  <conditionalFormatting sqref="G180:N190">
    <cfRule type="expression" dxfId="5939" priority="51">
      <formula>OR($F180="No",$F180="Don't know")</formula>
    </cfRule>
  </conditionalFormatting>
  <conditionalFormatting sqref="G192:N202">
    <cfRule type="expression" dxfId="5938" priority="50">
      <formula>OR($F192="No",$F192="Don't know")</formula>
    </cfRule>
  </conditionalFormatting>
  <conditionalFormatting sqref="G204:N214">
    <cfRule type="expression" dxfId="5937" priority="49">
      <formula>OR($F204="No",$F204="Don't know")</formula>
    </cfRule>
  </conditionalFormatting>
  <conditionalFormatting sqref="H141:H144">
    <cfRule type="expression" dxfId="5936" priority="111">
      <formula>#REF!="Don't know"</formula>
    </cfRule>
    <cfRule type="expression" dxfId="5935" priority="112">
      <formula>#REF!="No"</formula>
    </cfRule>
  </conditionalFormatting>
  <conditionalFormatting sqref="H141:H145">
    <cfRule type="containsBlanks" dxfId="5934" priority="113">
      <formula>LEN(TRIM(H141))=0</formula>
    </cfRule>
  </conditionalFormatting>
  <conditionalFormatting sqref="H145">
    <cfRule type="expression" dxfId="5933" priority="189">
      <formula>#REF!="Don't know"</formula>
    </cfRule>
    <cfRule type="expression" dxfId="5932" priority="190">
      <formula>#REF!="No"</formula>
    </cfRule>
  </conditionalFormatting>
  <conditionalFormatting sqref="H147 K141">
    <cfRule type="expression" dxfId="5931" priority="192">
      <formula>#REF!="Don't know"</formula>
    </cfRule>
    <cfRule type="expression" dxfId="5930" priority="193">
      <formula>#REF!="No"</formula>
    </cfRule>
  </conditionalFormatting>
  <conditionalFormatting sqref="H147">
    <cfRule type="containsBlanks" dxfId="5929" priority="191">
      <formula>LEN(TRIM(H147))=0</formula>
    </cfRule>
  </conditionalFormatting>
  <conditionalFormatting sqref="H215">
    <cfRule type="containsBlanks" dxfId="5928" priority="168">
      <formula>LEN(TRIM(H215))=0</formula>
    </cfRule>
    <cfRule type="expression" dxfId="5927" priority="169">
      <formula>#REF!="Don't know"</formula>
    </cfRule>
    <cfRule type="expression" dxfId="5926" priority="170">
      <formula>#REF!="No"</formula>
    </cfRule>
  </conditionalFormatting>
  <conditionalFormatting sqref="H217:H220">
    <cfRule type="containsBlanks" dxfId="5925" priority="171">
      <formula>LEN(TRIM(H217))=0</formula>
    </cfRule>
    <cfRule type="expression" dxfId="5924" priority="172">
      <formula>$H$148="Don't know"</formula>
    </cfRule>
    <cfRule type="expression" dxfId="5923" priority="173">
      <formula>$H$148="no"</formula>
    </cfRule>
  </conditionalFormatting>
  <conditionalFormatting sqref="H223:H225">
    <cfRule type="containsBlanks" dxfId="5922" priority="140">
      <formula>LEN(TRIM(H223))=0</formula>
    </cfRule>
  </conditionalFormatting>
  <conditionalFormatting sqref="H227">
    <cfRule type="containsBlanks" dxfId="5921" priority="139">
      <formula>LEN(TRIM(H227))=0</formula>
    </cfRule>
  </conditionalFormatting>
  <conditionalFormatting sqref="H315">
    <cfRule type="expression" dxfId="5920" priority="21">
      <formula>H314 = "No"</formula>
    </cfRule>
  </conditionalFormatting>
  <conditionalFormatting sqref="H317:H318">
    <cfRule type="containsBlanks" dxfId="5919" priority="185">
      <formula>LEN(TRIM(H317))=0</formula>
    </cfRule>
  </conditionalFormatting>
  <conditionalFormatting sqref="H320">
    <cfRule type="containsBlanks" dxfId="5918" priority="181">
      <formula>LEN(TRIM(H320))=0</formula>
    </cfRule>
  </conditionalFormatting>
  <conditionalFormatting sqref="H373:H374">
    <cfRule type="containsBlanks" dxfId="5917" priority="150">
      <formula>LEN(TRIM(H373))=0</formula>
    </cfRule>
  </conditionalFormatting>
  <conditionalFormatting sqref="H377 H376:I376">
    <cfRule type="containsBlanks" dxfId="5916" priority="166">
      <formula>LEN(TRIM(H376))=0</formula>
    </cfRule>
  </conditionalFormatting>
  <conditionalFormatting sqref="H380:H386">
    <cfRule type="containsBlanks" dxfId="5915" priority="30">
      <formula>LEN(TRIM(H380))=0</formula>
    </cfRule>
    <cfRule type="containsBlanks" priority="31">
      <formula>LEN(TRIM(H380))=0</formula>
    </cfRule>
  </conditionalFormatting>
  <conditionalFormatting sqref="H388:H391">
    <cfRule type="containsBlanks" dxfId="5914" priority="32">
      <formula>LEN(TRIM(H388))=0</formula>
    </cfRule>
    <cfRule type="containsBlanks" priority="33">
      <formula>LEN(TRIM(H388))=0</formula>
    </cfRule>
  </conditionalFormatting>
  <conditionalFormatting sqref="H376:I376 H377">
    <cfRule type="containsBlanks" priority="167">
      <formula>LEN(TRIM(H376))=0</formula>
    </cfRule>
  </conditionalFormatting>
  <conditionalFormatting sqref="H377:I377">
    <cfRule type="expression" dxfId="5913" priority="24">
      <formula>OR($H$376="No PSE plan started/developed",$H$376="Don't know",$H$376="Yes PSE plan but no FP/RH component")</formula>
    </cfRule>
  </conditionalFormatting>
  <conditionalFormatting sqref="H381:I381">
    <cfRule type="expression" dxfId="5912" priority="29">
      <formula>OR($H$380="No",$H$380="Don't know")</formula>
    </cfRule>
  </conditionalFormatting>
  <conditionalFormatting sqref="H141:J144">
    <cfRule type="expression" dxfId="5911" priority="86">
      <formula>OR($G$139="No",$G$139="Don't know")</formula>
    </cfRule>
  </conditionalFormatting>
  <conditionalFormatting sqref="H146:J146">
    <cfRule type="expression" dxfId="5910" priority="55">
      <formula>OR($H$145="No",$H$145="Don't know")</formula>
    </cfRule>
  </conditionalFormatting>
  <conditionalFormatting sqref="H148:J148">
    <cfRule type="expression" dxfId="5909" priority="54">
      <formula>OR($H$147="No",$H$147="Don't know")</formula>
    </cfRule>
  </conditionalFormatting>
  <conditionalFormatting sqref="H217:J221">
    <cfRule type="expression" dxfId="5908" priority="48">
      <formula>OR($H$215="No",$H$215="Don't know")</formula>
    </cfRule>
  </conditionalFormatting>
  <conditionalFormatting sqref="H230:J231">
    <cfRule type="expression" dxfId="5907" priority="47">
      <formula>AND($H$223="No",$H$224="No")</formula>
    </cfRule>
  </conditionalFormatting>
  <conditionalFormatting sqref="H231:J231">
    <cfRule type="expression" dxfId="5906" priority="37">
      <formula>OR($H$230="No","Don't know")</formula>
    </cfRule>
  </conditionalFormatting>
  <conditionalFormatting sqref="H306:J306">
    <cfRule type="expression" dxfId="5905" priority="43">
      <formula>OR($H$305="No",$H$305="Don't know")</formula>
    </cfRule>
  </conditionalFormatting>
  <conditionalFormatting sqref="H307:J307">
    <cfRule type="expression" dxfId="5904" priority="44">
      <formula>OR($H$306="No",$H$306="Don't know",$H$305="No",$H$305="Don't know")</formula>
    </cfRule>
  </conditionalFormatting>
  <conditionalFormatting sqref="H315:J315">
    <cfRule type="containsBlanks" dxfId="5903" priority="147">
      <formula>LEN(TRIM(H315))=0</formula>
    </cfRule>
  </conditionalFormatting>
  <conditionalFormatting sqref="H319:J319">
    <cfRule type="expression" dxfId="5902" priority="42">
      <formula>OR($H$318="No",$H$318="Don't know")</formula>
    </cfRule>
    <cfRule type="containsBlanks" dxfId="5901" priority="146">
      <formula>LEN(TRIM(H319))=0</formula>
    </cfRule>
  </conditionalFormatting>
  <conditionalFormatting sqref="H321:J321">
    <cfRule type="expression" dxfId="5900" priority="41">
      <formula>OR($H$320="No",$H$320="Don't know",$H$320="Not applicable")</formula>
    </cfRule>
  </conditionalFormatting>
  <conditionalFormatting sqref="H322:J322">
    <cfRule type="expression" dxfId="5899" priority="40">
      <formula>$H$320="Yes"</formula>
    </cfRule>
    <cfRule type="containsBlanks" dxfId="5898" priority="145">
      <formula>LEN(TRIM(H322))=0</formula>
    </cfRule>
  </conditionalFormatting>
  <conditionalFormatting sqref="H375:N375">
    <cfRule type="expression" dxfId="5897" priority="36">
      <formula>OR($H$374="No",$H$374="Don't know")</formula>
    </cfRule>
  </conditionalFormatting>
  <conditionalFormatting sqref="H378:N378">
    <cfRule type="expression" dxfId="5896" priority="1">
      <formula>OR($H$374="No",$H$374="Don't know")</formula>
    </cfRule>
  </conditionalFormatting>
  <conditionalFormatting sqref="I6">
    <cfRule type="expression" dxfId="5895" priority="135">
      <formula>$N$13="No"</formula>
    </cfRule>
    <cfRule type="expression" dxfId="5894" priority="136">
      <formula>$N$13="Not applicable"</formula>
    </cfRule>
    <cfRule type="expression" dxfId="5893" priority="137">
      <formula>$N$13="Don't know"</formula>
    </cfRule>
    <cfRule type="containsBlanks" dxfId="5892" priority="138">
      <formula>LEN(TRIM(I6))=0</formula>
    </cfRule>
  </conditionalFormatting>
  <conditionalFormatting sqref="I10:I12">
    <cfRule type="expression" dxfId="5891" priority="96">
      <formula>$I$6="No"</formula>
    </cfRule>
  </conditionalFormatting>
  <conditionalFormatting sqref="I10:I18">
    <cfRule type="containsBlanks" dxfId="5890" priority="131">
      <formula>LEN(TRIM(I10))=0</formula>
    </cfRule>
    <cfRule type="expression" dxfId="5889" priority="132">
      <formula>$N$13="No"</formula>
    </cfRule>
    <cfRule type="expression" dxfId="5888" priority="133">
      <formula>$N$13="Not applicable"</formula>
    </cfRule>
    <cfRule type="expression" dxfId="5887" priority="134">
      <formula>$N$13="Don't know"</formula>
    </cfRule>
  </conditionalFormatting>
  <conditionalFormatting sqref="I10:I23">
    <cfRule type="expression" dxfId="5886" priority="89">
      <formula>OR($I$6="No",$I$6="Don't know")</formula>
    </cfRule>
  </conditionalFormatting>
  <conditionalFormatting sqref="I19:I23">
    <cfRule type="expression" dxfId="5885" priority="90">
      <formula>$I$6="No"</formula>
    </cfRule>
    <cfRule type="containsBlanks" dxfId="5884" priority="91">
      <formula>LEN(TRIM(I19))=0</formula>
    </cfRule>
    <cfRule type="expression" dxfId="5883" priority="92">
      <formula>$N$13="No"</formula>
    </cfRule>
    <cfRule type="expression" dxfId="5882" priority="93">
      <formula>$N$13="Not applicable"</formula>
    </cfRule>
    <cfRule type="expression" dxfId="5881" priority="94">
      <formula>$N$13="Don't know"</formula>
    </cfRule>
  </conditionalFormatting>
  <conditionalFormatting sqref="I42">
    <cfRule type="containsBlanks" dxfId="5880" priority="182">
      <formula>LEN(TRIM(I42))=0</formula>
    </cfRule>
  </conditionalFormatting>
  <conditionalFormatting sqref="J25:J28">
    <cfRule type="containsBlanks" dxfId="5879" priority="35">
      <formula>LEN(TRIM(J25))=0</formula>
    </cfRule>
  </conditionalFormatting>
  <conditionalFormatting sqref="J33">
    <cfRule type="containsBlanks" dxfId="5878" priority="195">
      <formula>LEN(TRIM(J33))=0</formula>
    </cfRule>
  </conditionalFormatting>
  <conditionalFormatting sqref="J35">
    <cfRule type="containsBlanks" dxfId="5877" priority="194">
      <formula>LEN(TRIM(J35))=0</formula>
    </cfRule>
  </conditionalFormatting>
  <conditionalFormatting sqref="J67:J70">
    <cfRule type="expression" dxfId="5876" priority="27">
      <formula>($J$59=0)</formula>
    </cfRule>
    <cfRule type="containsBlanks" dxfId="5875" priority="159">
      <formula>LEN(TRIM(J67))=0</formula>
    </cfRule>
  </conditionalFormatting>
  <conditionalFormatting sqref="J154:J164">
    <cfRule type="containsBlanks" dxfId="5874" priority="75">
      <formula>LEN(TRIM(J154))=0</formula>
    </cfRule>
  </conditionalFormatting>
  <conditionalFormatting sqref="J326:J327">
    <cfRule type="containsBlanks" dxfId="5873" priority="160">
      <formula>LEN(TRIM(J326))=0</formula>
    </cfRule>
  </conditionalFormatting>
  <conditionalFormatting sqref="J330">
    <cfRule type="containsBlanks" dxfId="5872" priority="158">
      <formula>LEN(TRIM(J330))=0</formula>
    </cfRule>
  </conditionalFormatting>
  <conditionalFormatting sqref="J332:J333">
    <cfRule type="containsBlanks" dxfId="5871" priority="121">
      <formula>LEN(TRIM(J332))=0</formula>
    </cfRule>
  </conditionalFormatting>
  <conditionalFormatting sqref="J336">
    <cfRule type="containsBlanks" dxfId="5870" priority="157">
      <formula>LEN(TRIM(J336))=0</formula>
    </cfRule>
  </conditionalFormatting>
  <conditionalFormatting sqref="J338:J339">
    <cfRule type="containsBlanks" dxfId="5869" priority="142">
      <formula>LEN(TRIM(J338))=0</formula>
    </cfRule>
  </conditionalFormatting>
  <conditionalFormatting sqref="J342">
    <cfRule type="containsBlanks" dxfId="5868" priority="156">
      <formula>LEN(TRIM(J342))=0</formula>
    </cfRule>
  </conditionalFormatting>
  <conditionalFormatting sqref="J344:J345">
    <cfRule type="containsBlanks" dxfId="5867" priority="120">
      <formula>LEN(TRIM(J344))=0</formula>
    </cfRule>
  </conditionalFormatting>
  <conditionalFormatting sqref="J348">
    <cfRule type="containsBlanks" dxfId="5866" priority="155">
      <formula>LEN(TRIM(J348))=0</formula>
    </cfRule>
  </conditionalFormatting>
  <conditionalFormatting sqref="J350:J351">
    <cfRule type="containsBlanks" dxfId="5865" priority="119">
      <formula>LEN(TRIM(J350))=0</formula>
    </cfRule>
  </conditionalFormatting>
  <conditionalFormatting sqref="J354">
    <cfRule type="containsBlanks" dxfId="5864" priority="148">
      <formula>LEN(TRIM(J354))=0</formula>
    </cfRule>
  </conditionalFormatting>
  <conditionalFormatting sqref="J356:J357">
    <cfRule type="containsBlanks" dxfId="5863" priority="118">
      <formula>LEN(TRIM(J356))=0</formula>
    </cfRule>
  </conditionalFormatting>
  <conditionalFormatting sqref="J360">
    <cfRule type="containsBlanks" dxfId="5862" priority="154">
      <formula>LEN(TRIM(J360))=0</formula>
    </cfRule>
  </conditionalFormatting>
  <conditionalFormatting sqref="J362:J363">
    <cfRule type="containsBlanks" dxfId="5861" priority="117">
      <formula>LEN(TRIM(J362))=0</formula>
    </cfRule>
  </conditionalFormatting>
  <conditionalFormatting sqref="J366">
    <cfRule type="containsBlanks" dxfId="5860" priority="153">
      <formula>LEN(TRIM(J366))=0</formula>
    </cfRule>
  </conditionalFormatting>
  <conditionalFormatting sqref="J368:J369">
    <cfRule type="containsBlanks" dxfId="5859" priority="116">
      <formula>LEN(TRIM(J368))=0</formula>
    </cfRule>
  </conditionalFormatting>
  <conditionalFormatting sqref="J372">
    <cfRule type="containsBlanks" dxfId="5858" priority="152">
      <formula>LEN(TRIM(J372))=0</formula>
    </cfRule>
  </conditionalFormatting>
  <conditionalFormatting sqref="J151:L151">
    <cfRule type="expression" dxfId="5857" priority="80">
      <formula>OR($G$94="No",$G$94="Don't know")</formula>
    </cfRule>
  </conditionalFormatting>
  <conditionalFormatting sqref="J152:L152">
    <cfRule type="expression" dxfId="5856" priority="78">
      <formula>OR($G$97="No",$G$97="Don't know")</formula>
    </cfRule>
  </conditionalFormatting>
  <conditionalFormatting sqref="J153:L154">
    <cfRule type="expression" dxfId="5855" priority="74">
      <formula>OR($G$100="No",$G$100="Don't know")</formula>
    </cfRule>
  </conditionalFormatting>
  <conditionalFormatting sqref="J155:L155">
    <cfRule type="expression" dxfId="5854" priority="72">
      <formula>OR($G$103="No",$G$103="Don't know")</formula>
    </cfRule>
  </conditionalFormatting>
  <conditionalFormatting sqref="J156:L156">
    <cfRule type="expression" dxfId="5853" priority="70">
      <formula>OR($G$106="No",$G$106="Don't know")</formula>
    </cfRule>
  </conditionalFormatting>
  <conditionalFormatting sqref="J157:L157">
    <cfRule type="expression" dxfId="5852" priority="68">
      <formula>OR($G$109="No",$G$109="Don't know")</formula>
    </cfRule>
  </conditionalFormatting>
  <conditionalFormatting sqref="J158:L158">
    <cfRule type="expression" dxfId="5851" priority="66">
      <formula>OR($G$112="No",$G$112="Don't know")</formula>
    </cfRule>
  </conditionalFormatting>
  <conditionalFormatting sqref="J159:L159">
    <cfRule type="expression" dxfId="5850" priority="64">
      <formula>OR($G$115="No",$G$115="Don't know")</formula>
    </cfRule>
  </conditionalFormatting>
  <conditionalFormatting sqref="J160:L160">
    <cfRule type="expression" dxfId="5849" priority="62">
      <formula>OR($G$118="No",$G$118="Don't know")</formula>
    </cfRule>
  </conditionalFormatting>
  <conditionalFormatting sqref="J161:L161">
    <cfRule type="expression" dxfId="5848" priority="60">
      <formula>OR($G$121="No",$G$121="Don't know")</formula>
    </cfRule>
  </conditionalFormatting>
  <conditionalFormatting sqref="J162:L163">
    <cfRule type="expression" dxfId="5847" priority="58">
      <formula>OR($G$124="No",$G$124="Don't know")</formula>
    </cfRule>
  </conditionalFormatting>
  <conditionalFormatting sqref="J164:L164">
    <cfRule type="expression" dxfId="5846" priority="56">
      <formula>OR($G$130="No",$G$130="Don't know")</formula>
    </cfRule>
  </conditionalFormatting>
  <conditionalFormatting sqref="J139:N139">
    <cfRule type="expression" dxfId="5845" priority="87">
      <formula>OR($G$139="No",$G$139="Don't know")</formula>
    </cfRule>
  </conditionalFormatting>
  <conditionalFormatting sqref="K141 G151:G153 J151:J153 H230:H231 F204:F214 K223 K233:K245 F248">
    <cfRule type="containsBlanks" dxfId="5844" priority="197">
      <formula>LEN(TRIM(F141))=0</formula>
    </cfRule>
  </conditionalFormatting>
  <conditionalFormatting sqref="K247">
    <cfRule type="containsBlanks" dxfId="5843" priority="186">
      <formula>LEN(TRIM(K247))=0</formula>
    </cfRule>
  </conditionalFormatting>
  <conditionalFormatting sqref="K281:L284">
    <cfRule type="containsBlanks" dxfId="5842" priority="6">
      <formula>LEN(TRIM(K281))=0</formula>
    </cfRule>
  </conditionalFormatting>
  <conditionalFormatting sqref="K286:L288">
    <cfRule type="containsBlanks" dxfId="5841" priority="5">
      <formula>LEN(TRIM(K286))=0</formula>
    </cfRule>
  </conditionalFormatting>
  <conditionalFormatting sqref="K290:L295">
    <cfRule type="containsBlanks" dxfId="5840" priority="4">
      <formula>LEN(TRIM(K290))=0</formula>
    </cfRule>
  </conditionalFormatting>
  <conditionalFormatting sqref="K297:L299">
    <cfRule type="containsBlanks" dxfId="5839" priority="3">
      <formula>LEN(TRIM(K297))=0</formula>
    </cfRule>
  </conditionalFormatting>
  <conditionalFormatting sqref="K19:N23">
    <cfRule type="expression" dxfId="5838" priority="95">
      <formula>OR($I$6="No",$I$6="Don't know")</formula>
    </cfRule>
    <cfRule type="containsBlanks" dxfId="5837" priority="149">
      <formula>LEN(TRIM(K19))=0</formula>
    </cfRule>
  </conditionalFormatting>
  <conditionalFormatting sqref="L168:L178 F168:F178">
    <cfRule type="containsBlanks" dxfId="5836" priority="176">
      <formula>LEN(TRIM(F168))=0</formula>
    </cfRule>
  </conditionalFormatting>
  <conditionalFormatting sqref="L168:L178">
    <cfRule type="expression" dxfId="5835" priority="177">
      <formula>$F$225="Don't know"</formula>
    </cfRule>
    <cfRule type="expression" dxfId="5834" priority="178">
      <formula>$F$225="No"</formula>
    </cfRule>
  </conditionalFormatting>
  <conditionalFormatting sqref="L192:M202">
    <cfRule type="expression" dxfId="5833" priority="187">
      <formula>$F$225="Don't know"</formula>
    </cfRule>
    <cfRule type="expression" dxfId="5832" priority="188">
      <formula>$F$225="No"</formula>
    </cfRule>
    <cfRule type="expression" dxfId="5831" priority="202">
      <formula>$F$225="Don't know"</formula>
    </cfRule>
    <cfRule type="expression" dxfId="5830" priority="203">
      <formula>$F$225="No"</formula>
    </cfRule>
  </conditionalFormatting>
  <conditionalFormatting sqref="L10:N10">
    <cfRule type="expression" dxfId="5829" priority="130">
      <formula>OR($I$10="No",$I$10="Don't know",$I$10="Not applicable")</formula>
    </cfRule>
  </conditionalFormatting>
  <conditionalFormatting sqref="L10:N18">
    <cfRule type="expression" dxfId="5828" priority="84">
      <formula>OR($I$6="No",$I$6="Don't know")</formula>
    </cfRule>
  </conditionalFormatting>
  <conditionalFormatting sqref="L11:N11">
    <cfRule type="expression" dxfId="5827" priority="129">
      <formula>OR($I$11="No",$I$11="Don't know",$I$11="Not applicable")</formula>
    </cfRule>
  </conditionalFormatting>
  <conditionalFormatting sqref="L12:N12">
    <cfRule type="expression" dxfId="5826" priority="128">
      <formula>OR($I$12="No",$I$12="Don't know",$I$12="Not applicable")</formula>
    </cfRule>
  </conditionalFormatting>
  <conditionalFormatting sqref="L13:N13">
    <cfRule type="expression" dxfId="5825" priority="127">
      <formula>OR($I$13="No",$I$13="Don't know",$I$13="Not applicable")</formula>
    </cfRule>
  </conditionalFormatting>
  <conditionalFormatting sqref="L14:N14">
    <cfRule type="expression" dxfId="5824" priority="126">
      <formula>OR($I$14="No",$I$14="Don't know",$I$14="Not applicable")</formula>
    </cfRule>
  </conditionalFormatting>
  <conditionalFormatting sqref="L15:N15">
    <cfRule type="expression" dxfId="5823" priority="125">
      <formula>OR($I$15="No",$I$15="Don't know",$I$15="Not applicable")</formula>
    </cfRule>
  </conditionalFormatting>
  <conditionalFormatting sqref="L16:N16">
    <cfRule type="expression" dxfId="5822" priority="124">
      <formula>OR($I$16="No",$I$16="Don't know",$I$16="Not applicable")</formula>
    </cfRule>
  </conditionalFormatting>
  <conditionalFormatting sqref="L17:N17">
    <cfRule type="expression" dxfId="5821" priority="122">
      <formula>OR($I$17="Neither",$I$17="Don't know",$I$17="Not applicable")</formula>
    </cfRule>
  </conditionalFormatting>
  <conditionalFormatting sqref="L18:N18">
    <cfRule type="expression" dxfId="5820" priority="123">
      <formula>OR($I$18="No",$I$18="Don't know",$I$18="Not applicable")</formula>
    </cfRule>
  </conditionalFormatting>
  <conditionalFormatting sqref="L168:N178">
    <cfRule type="expression" dxfId="5819" priority="53">
      <formula>OR($F168="No",$F168="Don't know")</formula>
    </cfRule>
  </conditionalFormatting>
  <conditionalFormatting sqref="L192:N202 H304:H306 H25:H26 H29:H32 H84 F192:F202 O279 H281:I284 H286:I288 H290:I295 H297:I299 H308:H314 O314">
    <cfRule type="containsBlanks" dxfId="5818" priority="201">
      <formula>LEN(TRIM(F25))=0</formula>
    </cfRule>
  </conditionalFormatting>
  <conditionalFormatting sqref="O6:O7">
    <cfRule type="containsBlanks" dxfId="5817" priority="184">
      <formula>LEN(TRIM(O6))=0</formula>
    </cfRule>
  </conditionalFormatting>
  <conditionalFormatting sqref="O19:O21 O25:O28 O31:O33 O35 O84 O139 O145 O147">
    <cfRule type="containsBlanks" dxfId="5816" priority="199">
      <formula>LEN(TRIM(O19))=0</formula>
    </cfRule>
  </conditionalFormatting>
  <conditionalFormatting sqref="O42">
    <cfRule type="containsBlanks" dxfId="5815" priority="183">
      <formula>LEN(TRIM(O42))=0</formula>
    </cfRule>
  </conditionalFormatting>
  <conditionalFormatting sqref="O44:O49 O91:O137">
    <cfRule type="containsBlanks" dxfId="5814" priority="109">
      <formula>LEN(TRIM(O44))=0</formula>
    </cfRule>
  </conditionalFormatting>
  <conditionalFormatting sqref="O52:O56">
    <cfRule type="containsBlanks" dxfId="5813" priority="144">
      <formula>LEN(TRIM(O52))=0</formula>
    </cfRule>
  </conditionalFormatting>
  <conditionalFormatting sqref="O66:O71">
    <cfRule type="containsBlanks" dxfId="5812" priority="108">
      <formula>LEN(TRIM(O66))=0</formula>
    </cfRule>
  </conditionalFormatting>
  <conditionalFormatting sqref="O73:O81">
    <cfRule type="containsBlanks" dxfId="5811" priority="107">
      <formula>LEN(TRIM(O73))=0</formula>
    </cfRule>
  </conditionalFormatting>
  <conditionalFormatting sqref="O150:O165">
    <cfRule type="containsBlanks" dxfId="5810" priority="106">
      <formula>LEN(TRIM(O150))=0</formula>
    </cfRule>
  </conditionalFormatting>
  <conditionalFormatting sqref="O167:O228">
    <cfRule type="containsBlanks" dxfId="5809" priority="105">
      <formula>LEN(TRIM(O167))=0</formula>
    </cfRule>
  </conditionalFormatting>
  <conditionalFormatting sqref="O230:O267">
    <cfRule type="containsBlanks" dxfId="5808" priority="104">
      <formula>LEN(TRIM(O230))=0</formula>
    </cfRule>
  </conditionalFormatting>
  <conditionalFormatting sqref="O269:O277">
    <cfRule type="containsBlanks" dxfId="5807" priority="103">
      <formula>LEN(TRIM(O269))=0</formula>
    </cfRule>
  </conditionalFormatting>
  <conditionalFormatting sqref="O282">
    <cfRule type="containsBlanks" dxfId="5806" priority="102">
      <formula>LEN(TRIM(O282))=0</formula>
    </cfRule>
  </conditionalFormatting>
  <conditionalFormatting sqref="O304:O310">
    <cfRule type="containsBlanks" dxfId="5805" priority="101">
      <formula>LEN(TRIM(O304))=0</formula>
    </cfRule>
  </conditionalFormatting>
  <conditionalFormatting sqref="O317:O322">
    <cfRule type="containsBlanks" dxfId="5804" priority="100">
      <formula>LEN(TRIM(O317))=0</formula>
    </cfRule>
  </conditionalFormatting>
  <conditionalFormatting sqref="O324:O372">
    <cfRule type="timePeriod" dxfId="5803" priority="99" timePeriod="yesterday">
      <formula>FLOOR(O324,1)=TODAY()-1</formula>
    </cfRule>
  </conditionalFormatting>
  <conditionalFormatting sqref="O324:O374">
    <cfRule type="containsBlanks" dxfId="5802" priority="151">
      <formula>LEN(TRIM(O324))=0</formula>
    </cfRule>
  </conditionalFormatting>
  <conditionalFormatting sqref="O376">
    <cfRule type="containsBlanks" dxfId="5801" priority="143">
      <formula>LEN(TRIM(O376))=0</formula>
    </cfRule>
  </conditionalFormatting>
  <dataValidations count="106">
    <dataValidation type="list" allowBlank="1" showInputMessage="1" showErrorMessage="1" sqref="J326:K326 J332:K332 J344:K344 J350:K350 J356:K356 J362:K362 J368:K368" xr:uid="{98DE44A3-325B-43F5-A721-C090957C1AB6}">
      <formula1>"WHO-prequalified, SRA, Both WHO-PQ and SRA,No SRA or WHO-PQ products registered,Don't know"</formula1>
    </dataValidation>
    <dataValidation type="list" allowBlank="1" showInputMessage="1" showErrorMessage="1" sqref="G271" xr:uid="{BD30D638-758F-4CC1-AB4A-91D02ECD395A}">
      <formula1>"Yes, No, Don't know, Not applicable (no LMIS)"</formula1>
    </dataValidation>
    <dataValidation type="list" allowBlank="1" showInputMessage="1" showErrorMessage="1" sqref="F260:F262 J67:J70" xr:uid="{67AC6280-EEA8-4411-80DF-F631A91CA7A9}">
      <formula1>"Yes, No, Don't know,Not applicable"</formula1>
    </dataValidation>
    <dataValidation type="list" allowBlank="1" showInputMessage="1" showErrorMessage="1" sqref="F263 F257" xr:uid="{89CC4544-5ED7-46B0-99D7-CEFEF5423414}">
      <formula1>"Yes, No"</formula1>
    </dataValidation>
    <dataValidation type="list" allowBlank="1" showInputMessage="1" showErrorMessage="1" sqref="M52:M56 M45 M47" xr:uid="{6A842435-FC60-424D-92EC-939BDD39E2AD}">
      <formula1>"Purchase/P.O. date,Shipment date,Delivery date,Other,Unknown,Not applicable"</formula1>
    </dataValidation>
    <dataValidation type="list" allowBlank="1" showInputMessage="1" showErrorMessage="1" sqref="H384:I384" xr:uid="{805FBEC8-DF43-4C5D-8A75-1D262310B737}">
      <formula1>"No impact, Reduced frequency of meetings, Prevented ability to meet, Don't know, Not applicable (no committee)"</formula1>
    </dataValidation>
    <dataValidation type="list" allowBlank="1" showInputMessage="1" showErrorMessage="1" sqref="F264:F267 I18 I10:I16 H230:H231 H143:J143 I22:I23 F258 L168:L178 H305:J306 L192:N202" xr:uid="{A3EDF775-4739-4C0A-8FBE-F5BCE0DC06A6}">
      <formula1>"Yes, No, Don't know, Not applicable"</formula1>
    </dataValidation>
    <dataValidation type="list" allowBlank="1" showInputMessage="1" showErrorMessage="1" error="Please choose from the dropdown list." sqref="I21" xr:uid="{9EA7B25B-953C-4855-AEEE-12F95B40DCC2}">
      <formula1>"0 times, 1 time, 2-3 times, 4 or more times, Don't know, Not applicable"</formula1>
    </dataValidation>
    <dataValidation type="list" allowBlank="1" showInputMessage="1" showErrorMessage="1" sqref="H25 J25" xr:uid="{C6160EA7-C984-4208-9330-4869C7EA2775}">
      <formula1>"January, February, March, April, May, June, July, August, September, October, November, December"</formula1>
    </dataValidation>
    <dataValidation type="list" allowBlank="1" showInputMessage="1" showErrorMessage="1" sqref="H31:J31" xr:uid="{2E1888A6-8504-4177-AA0B-2A3A8AF36593}">
      <formula1>"Annually, Twice a year, Quarterly, Monthly, Don’t Know, Other"</formula1>
    </dataValidation>
    <dataValidation type="list" allowBlank="1" showInputMessage="1" showErrorMessage="1" sqref="F168:F178 G128:N129 I42 G131:N132 K233:K245 F204:F214 G139 H147:J147 H145:J145 J33 H84 G135:J136 F192:F202 H215:J215 J35 H373:H374 F45 F47 G269 H227 I6 G125:N126 G95:J96 G113:N114 G101:N102 G104:N105 G107:N108 G110:N111 F180:F190 G116:N117 G122:N123 G98:K99 G119:N120 L99 M98:M99 H223:H224" xr:uid="{6DAFC7A0-BC1D-4B0E-94A4-66F9994630A6}">
      <formula1>"Yes, No, Don't know"</formula1>
    </dataValidation>
    <dataValidation type="list" allowBlank="1" showInputMessage="1" showErrorMessage="1" sqref="F52:F56" xr:uid="{6EE60894-39CD-48CB-9487-C6D5A8EBA22B}">
      <formula1>"In-kind, Cash, Don't know, Not applicable"</formula1>
    </dataValidation>
    <dataValidation type="list" allowBlank="1" showInputMessage="1" showErrorMessage="1" sqref="H165:L165" xr:uid="{905D5973-B9CE-4AEF-99C5-0011C839D775}">
      <formula1>"Community Health Worker (or equivalent), Auxiliary Nurse, Auxiliary Nurse Midwife, Nurse, Pharmacist, Clinical Officer, Doctor, Don't Know, Not Applicable"</formula1>
    </dataValidation>
    <dataValidation type="list" allowBlank="1" showInputMessage="1" showErrorMessage="1" sqref="H322 H310 H314 H320 H318" xr:uid="{46F19A4F-67C8-4CCC-AC8C-1ECCEE6AC12F}">
      <formula1>"Yes, No, Don’t know, Not applicable"</formula1>
    </dataValidation>
    <dataValidation type="list" allowBlank="1" showInputMessage="1" showErrorMessage="1" sqref="H312:J313" xr:uid="{15BA828B-F608-4078-A0A1-17541D747E57}">
      <formula1>"Most were tested, Some were tested, None were tested, Don't know, Not applicable"</formula1>
    </dataValidation>
    <dataValidation type="list" allowBlank="1" showInputMessage="1" showErrorMessage="1" error="Please choose from the dropdown list." sqref="I19:I20" xr:uid="{7A84E8FC-BC78-433A-8E60-FD68DD86B182}">
      <formula1>"Yes, No, Don't know, Not applicable"</formula1>
    </dataValidation>
    <dataValidation type="list" allowBlank="1" showInputMessage="1" showErrorMessage="1" sqref="H308:J308" xr:uid="{60169356-C22E-4965-975A-7AFBD11CF690}">
      <formula1>"Less than 6 months, 6 months to under 1 year, 1 year to 18 months, More than 18 months,Don’t know, Not applicable"</formula1>
    </dataValidation>
    <dataValidation type="list" allowBlank="1" showInputMessage="1" showErrorMessage="1" sqref="H309" xr:uid="{41271FDE-EA2A-4659-B67D-A14E63D1D70C}">
      <formula1>"Yes,No,Don’t know, Not applicable"</formula1>
    </dataValidation>
    <dataValidation type="list" allowBlank="1" showInputMessage="1" showErrorMessage="1" sqref="H317:J317" xr:uid="{239915AA-2D03-47D2-B058-9CCAE613F8C1}">
      <formula1>"0,1,2-3,More than 3, Don’t know"</formula1>
    </dataValidation>
    <dataValidation type="list" allowBlank="1" showInputMessage="1" showErrorMessage="1" sqref="H315:J315" xr:uid="{1BCC00BE-6593-4544-8D44-72D5E35FD5E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9:J309 F73:G75 F77:G80 H217:J220" xr:uid="{67D218CB-E573-43A4-861A-08DA8654A5D0}">
      <formula1>"Yes,No,Don't know,Not applicable"</formula1>
    </dataValidation>
    <dataValidation type="list" allowBlank="1" showInputMessage="1" showErrorMessage="1" sqref="H319:J319" xr:uid="{6F6BD4CD-5175-44A0-8C81-D9C9CB070C13}">
      <formula1>"0-25%,26-50%,51-75%,76-100%, Don’t know, Not applicable"</formula1>
    </dataValidation>
    <dataValidation type="list" allowBlank="1" showInputMessage="1" showErrorMessage="1" sqref="H376:I376" xr:uid="{D2832DB6-6BD0-48D8-BEF1-86343DB0A69E}">
      <formula1>"Yes (PSE plan with FP/RH component),No PSE plan started/developed,Yes PSE plan but no FP/RH component,Don't know"</formula1>
    </dataValidation>
    <dataValidation type="list" allowBlank="1" showInputMessage="1" showErrorMessage="1" sqref="F273:G273" xr:uid="{999B3794-D68F-49A8-97A2-63B7AB916B92}">
      <formula1>"Yes: All public sector facilities included, Yes: Some public sector facilities included,None, Don't know, Not applicable"</formula1>
    </dataValidation>
    <dataValidation type="list" allowBlank="1" showInputMessage="1" showErrorMessage="1" sqref="F274:G274" xr:uid="{E1F31DDA-10BC-46C0-B75A-DDD7784FC2F0}">
      <formula1>"Yes: All private sector facilities included, Yes: Some private sector facilities included,None, Don't know, Not applicable (no LMIS)"</formula1>
    </dataValidation>
    <dataValidation type="list" allowBlank="1" showInputMessage="1" showErrorMessage="1" sqref="F275:G275" xr:uid="{3AEEDEA8-D560-4435-A3AF-9E5D17C8C8CA}">
      <formula1>"Yes: All NGO facilities included, Yes: Some NGO facilities included,None, Don't know, Not applicable (no LMIS)"</formula1>
    </dataValidation>
    <dataValidation type="list" allowBlank="1" showInputMessage="1" showErrorMessage="1" sqref="F276:G276" xr:uid="{04F6E788-2EE7-4ADE-AE0B-F60133024A3E}">
      <formula1>"Yes: All social marketing sites included, Yes: Some social marketing sites included,None, Don't know, Not applicable (no LMIS)"</formula1>
    </dataValidation>
    <dataValidation allowBlank="1" showInputMessage="1" showErrorMessage="1" error="Please choose from the dropdown list." sqref="K19:N23" xr:uid="{E5A30656-40E7-4801-948A-371B3845DC95}"/>
    <dataValidation type="list" allowBlank="1" showInputMessage="1" showErrorMessage="1" sqref="F250:G250" xr:uid="{CA06C44E-DDD9-4066-8348-E95E725A4E61}">
      <formula1>"Yes: Extensive social marketing,Yes: Some social marketing,No,Don't know"</formula1>
    </dataValidation>
    <dataValidation type="list" allowBlank="1" showInputMessage="1" showErrorMessage="1" sqref="F252:G252" xr:uid="{9FC6E6EC-810E-4448-BE91-35BB48ED8DD4}">
      <formula1>"Yes: Extensive mobile phone outreach/education, Yes: Some mobile phone outreach/education, No, Don't Know"</formula1>
    </dataValidation>
    <dataValidation type="list" allowBlank="1" showInputMessage="1" showErrorMessage="1" sqref="F254:G254 H382:I383 H380:I380" xr:uid="{BF4AA163-2DE7-49AE-83C3-8171F60515D0}">
      <formula1>"Yes,No,Don't know"</formula1>
    </dataValidation>
    <dataValidation type="list" allowBlank="1" showInputMessage="1" showErrorMessage="1" sqref="G256" xr:uid="{CB0DD5D3-0060-4B56-9E9C-AF395B05D62C}">
      <formula1>"0%,1-10%,11-20%,21-30%,31-40%,41-50%,51-60%,61-70%,71-80%,81-100%,Don't know,Not applicable"</formula1>
    </dataValidation>
    <dataValidation type="list" allowBlank="1" showInputMessage="1" showErrorMessage="1" sqref="F277:G277" xr:uid="{374A281C-E5EA-4BC3-AC49-9DDE47467CBA}">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7" xr:uid="{7E4ADE1C-5352-4A95-9DD4-7D28A7FFCF8A}">
      <formula1>"Ministry of Finance, Ministry of Planning,Both,Neither,Don't know, Not applicable"</formula1>
    </dataValidation>
    <dataValidation type="list" allowBlank="1" showInputMessage="1" showErrorMessage="1" error="Please choose from the dropdown list." prompt="Please select from the dropdown list" sqref="G68:I70" xr:uid="{A003C309-8354-49F7-844F-353C68395CA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H152:I153 K152:L153 G151:L151 J152:J164 G152:G164 K155:L164 H155:I164" xr:uid="{BE66B97A-06DD-4459-968B-C7BF932DA8B5}">
      <formula1>"Community Health Worker (or equivalent),Auxiliary Nurse,Auxiliary Nurse Midwife,Nurse,Pharmacist, Clinical Officer, Doctor, Don't Know, Not Applicable"</formula1>
    </dataValidation>
    <dataValidation type="list" allowBlank="1" showInputMessage="1" showErrorMessage="1" sqref="F251:G251" xr:uid="{639F62BB-1139-4E42-909D-9CDF743D5C58}">
      <formula1>"Yes: Extensive mass media,Yes: Some mass media,No,Don't know"</formula1>
    </dataValidation>
    <dataValidation type="list" allowBlank="1" showInputMessage="1" showErrorMessage="1" sqref="F253:G253" xr:uid="{C2C57279-8C5B-4FFA-8CE3-360576E3BE33}">
      <formula1>"Yes: Extensive community mobilization/engagement,Yes: Some community mobilization/engagement,No,Don't know"</formula1>
    </dataValidation>
    <dataValidation type="list" allowBlank="1" showInputMessage="1" showErrorMessage="1" sqref="H311:J311" xr:uid="{2BCDFFF9-23CC-4FFC-A5E0-FC5397368617}">
      <formula1>"Yes - ISO certified, Yes - WHO-PQ, Yes - both ISO certified and WHO-PQ,Neither, Don’t know, Not applicable"</formula1>
    </dataValidation>
    <dataValidation type="list" allowBlank="1" showInputMessage="1" showErrorMessage="1" sqref="J330:K330 J336:K336 J342:K342 J348:K348 J360:K360 J366:K366 J372:K372 J354:K354" xr:uid="{B373D907-C357-42F3-899A-951B9128889F}">
      <formula1>"0,1,2 or more,Don't know"</formula1>
    </dataValidation>
    <dataValidation type="list" allowBlank="1" showInputMessage="1" showErrorMessage="1" sqref="H304:J304" xr:uid="{3FC2536F-BE66-4FD0-9046-E461876A0568}">
      <formula1>"Yes, No, Don’t know, Not applicable (No NMRA)"</formula1>
    </dataValidation>
    <dataValidation type="list" allowBlank="1" showInputMessage="1" showErrorMessage="1" sqref="H377:I377" xr:uid="{8B5941C5-DD5C-4706-90C5-F86AD41447C2}">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38:K338" xr:uid="{4D00BD84-7989-4CF0-8566-6A0716E08640}">
      <formula1>"WHO-prequalified, SRA, Both WHO-PQ and SRA,No SRA or WHO-PQ products registered,Don’t know"</formula1>
    </dataValidation>
    <dataValidation type="list" allowBlank="1" showInputMessage="1" showErrorMessage="1" sqref="J339:K339 J363 J369 J333 J327 J345 J351 J357" xr:uid="{0107C059-618D-44C2-B247-B0AF448822B5}">
      <formula1>"0,1,2-3,More than 3,Don't know"</formula1>
    </dataValidation>
    <dataValidation type="list" allowBlank="1" showInputMessage="1" showErrorMessage="1" sqref="H144:J144" xr:uid="{EC714899-D1AB-4737-8DF4-96B281A04399}">
      <formula1>"Yes - high level of implementation, Yes - some implementation,Minimal or no implementation, Don't know, Not applicable (no strategy)"</formula1>
    </dataValidation>
    <dataValidation type="decimal" allowBlank="1" showInputMessage="1" showErrorMessage="1" error="Enter numeric value here only (in USD)." sqref="J27" xr:uid="{3A7BD7CD-A8EB-4B84-B1DB-6C86411D21EC}">
      <formula1>0</formula1>
      <formula2>100000000</formula2>
    </dataValidation>
    <dataValidation type="decimal" allowBlank="1" showInputMessage="1" showErrorMessage="1" error="Enter a numeric quantity only." sqref="K52:L56" xr:uid="{8BFFFACB-91A5-4558-9ABC-F051F5086504}">
      <formula1>0</formula1>
      <formula2>1000000000</formula2>
    </dataValidation>
    <dataValidation type="decimal" allowBlank="1" showInputMessage="1" showErrorMessage="1" error="Enter a numeric quantity here only." sqref="K45:L45 K47:L47" xr:uid="{C50163E3-8E53-4CDB-862B-94FF28B26524}">
      <formula1>0</formula1>
      <formula2>1000000000</formula2>
    </dataValidation>
    <dataValidation type="custom" operator="lessThanOrEqual" allowBlank="1" showInputMessage="1" showErrorMessage="1" error="This number cannot exceed the total number of stock status observations (column I)." sqref="H281:H284 K288:L288 H297:H299 H290:H295 I288 H286:H288 K282:L283 I295 I298:I299 I282:I283 I286 K286:L286 I293 K293:L293 K295:L295 K298:L299" xr:uid="{54D69A54-06E6-4E49-A498-CFE30427C3DE}">
      <formula1>H281&lt;=I281</formula1>
    </dataValidation>
    <dataValidation type="custom" allowBlank="1" showInputMessage="1" showErrorMessage="1" error="This number must be greater than or equal to the number of stocked out observations (Column H)." sqref="I297 I294 I287 I290:I292 I281 I284" xr:uid="{4D789065-E8F3-4510-B697-7C666ECA51AF}">
      <formula1>I281&gt;=H281</formula1>
    </dataValidation>
    <dataValidation type="list" allowBlank="1" showInputMessage="1" showErrorMessage="1" sqref="J26" xr:uid="{97AA554B-62D7-4EDF-84F9-FB6B0F5B70E0}">
      <formula1>"2017,2018,2019,2020,2021, 2022, 2023"</formula1>
    </dataValidation>
    <dataValidation type="list" allowBlank="1" showInputMessage="1" showErrorMessage="1" sqref="H386:I386" xr:uid="{BAA34CF4-6F6F-46A8-AB93-75894E0920B3}">
      <formula1>"High Impact, Medium Impact, Low Impact, No Impact, Unknown"</formula1>
    </dataValidation>
    <dataValidation type="list" allowBlank="1" showInputMessage="1" showErrorMessage="1" sqref="H385:I385" xr:uid="{EE59F7E3-F02E-4C89-96D2-9EB91ED9BBD0}">
      <formula1>"All or most of the budget line shifted to COVID response, Some of the budget shifted,None of the budget shifted (i.e. no Impact), unknown, not applicable"</formula1>
    </dataValidation>
    <dataValidation type="custom" allowBlank="1" showInputMessage="1" showErrorMessage="1" error="This number must be greater than or equal to the total number of stocked out observations (Column K)." sqref="L281" xr:uid="{DAD36E08-B888-4403-83A8-CB1269497DFC}">
      <formula1>L281&gt;=K281</formula1>
    </dataValidation>
    <dataValidation allowBlank="1" showInputMessage="1" showErrorMessage="1" error="Enter a numeric value here only (in USD)." sqref="G38" xr:uid="{CA51D9ED-ECD3-4156-B61F-DE9B6C9C16FE}"/>
    <dataValidation type="list" allowBlank="1" showInputMessage="1" showErrorMessage="1" sqref="H29:J29" xr:uid="{AA64068C-00B1-41E2-A5FA-F6C8B28EB8BB}">
      <formula1>"Government - Central Level, Government - Subnational Level, US Government (USG), UNFPA, Other Donors, Other, Don't Know"</formula1>
    </dataValidation>
    <dataValidation type="list" allowBlank="1" showInputMessage="1" showErrorMessage="1" sqref="H26" xr:uid="{1478A7A7-D73D-4033-8C66-0206C93D8309}">
      <formula1>"2017,2018,2019,2020,2021,2022,2023"</formula1>
    </dataValidation>
    <dataValidation type="list" allowBlank="1" showInputMessage="1" showErrorMessage="1" sqref="H225:J225" xr:uid="{EE504F7D-B8BF-4F5D-85E0-571F254578EA}">
      <formula1>"Yes, No, Don't know, Not applicable (no fees)"</formula1>
    </dataValidation>
    <dataValidation type="list" allowBlank="1" showInputMessage="1" showErrorMessage="1" sqref="O6:P18" xr:uid="{34756620-6735-4669-83CD-49D36417ED14}">
      <formula1>$B$3:$B$5</formula1>
    </dataValidation>
    <dataValidation type="list" allowBlank="1" showInputMessage="1" showErrorMessage="1" sqref="O19:P19" xr:uid="{10D5D72C-A764-4850-AC58-2E1345479F3A}">
      <formula1>$C$3:$C$5</formula1>
    </dataValidation>
    <dataValidation type="list" allowBlank="1" showInputMessage="1" showErrorMessage="1" sqref="O20:P20" xr:uid="{73B6282A-E8A9-4053-AD9C-41A00DC3B694}">
      <formula1>$D$3:$D$4</formula1>
    </dataValidation>
    <dataValidation type="list" allowBlank="1" showInputMessage="1" showErrorMessage="1" sqref="O21:P23" xr:uid="{6F0C11E4-442D-4809-9DAB-D8CCA268D313}">
      <formula1>$E$3:$E$4</formula1>
    </dataValidation>
    <dataValidation type="list" allowBlank="1" showInputMessage="1" showErrorMessage="1" sqref="O25:P26" xr:uid="{D2B6C8BC-B7D0-4C73-9435-3AF7D3ED6AF5}">
      <formula1>$F$3:$F$6</formula1>
    </dataValidation>
    <dataValidation type="list" allowBlank="1" showInputMessage="1" showErrorMessage="1" sqref="O31:P32" xr:uid="{0B3C7F50-90ED-4210-AE78-C71A5C743460}">
      <formula1>$H$3:$H$4</formula1>
    </dataValidation>
    <dataValidation type="list" allowBlank="1" showInputMessage="1" showErrorMessage="1" sqref="O33:P33" xr:uid="{08CCAF34-99DE-4D91-8E8C-23DFB96015A1}">
      <formula1>$I$3:$I$4</formula1>
    </dataValidation>
    <dataValidation type="list" allowBlank="1" showInputMessage="1" showErrorMessage="1" sqref="O35:P35 O42:P42" xr:uid="{85685762-F1C7-41EB-B2CE-2821609E3651}">
      <formula1>$J$3:$J$7</formula1>
    </dataValidation>
    <dataValidation type="list" allowBlank="1" showInputMessage="1" showErrorMessage="1" sqref="P44:P49" xr:uid="{EE1763B0-8C0C-4D53-BCFE-6DD66A2F6724}">
      <formula1>$K$3:$K$7</formula1>
    </dataValidation>
    <dataValidation type="list" allowBlank="1" showInputMessage="1" showErrorMessage="1" sqref="O52:P52" xr:uid="{66B7BCD6-39D1-4C4B-8523-891B60718913}">
      <formula1>$L$3:$L$4</formula1>
    </dataValidation>
    <dataValidation type="list" allowBlank="1" showInputMessage="1" showErrorMessage="1" sqref="O53:P53" xr:uid="{198C4B34-C54C-4A4A-918C-5DE8ED0D0659}">
      <formula1>$M$3:$M$4</formula1>
    </dataValidation>
    <dataValidation type="list" allowBlank="1" showInputMessage="1" showErrorMessage="1" sqref="O54:P54 O55" xr:uid="{8121C51D-067D-47F5-B452-F191F663E27A}">
      <formula1>$N$3:$N$4</formula1>
    </dataValidation>
    <dataValidation type="list" allowBlank="1" showInputMessage="1" showErrorMessage="1" sqref="P55:P56 O56" xr:uid="{2AEB8DEF-7063-40DD-AF30-11619C1C0193}">
      <formula1>$O$3:$O$4</formula1>
    </dataValidation>
    <dataValidation type="list" allowBlank="1" showInputMessage="1" showErrorMessage="1" sqref="O84:P89" xr:uid="{BB510017-06A4-4959-8D1F-CCB67B455481}">
      <formula1>$Q$3:$Q$6</formula1>
    </dataValidation>
    <dataValidation type="list" allowBlank="1" showInputMessage="1" showErrorMessage="1" sqref="O91:P91" xr:uid="{078B9BDE-4E5C-4D13-9B37-374F545FF818}">
      <formula1>$R$3:$R$8</formula1>
    </dataValidation>
    <dataValidation type="list" allowBlank="1" showInputMessage="1" showErrorMessage="1" sqref="O139:P139" xr:uid="{57978064-70D9-4F2A-9C52-D6958EC02B88}">
      <formula1>$S$3:$S$4</formula1>
    </dataValidation>
    <dataValidation type="list" allowBlank="1" showInputMessage="1" showErrorMessage="1" sqref="O145:P148" xr:uid="{EE8FD5A7-EE06-416D-BF3A-F46E80966923}">
      <formula1>$T$3:$T$8</formula1>
    </dataValidation>
    <dataValidation type="list" allowBlank="1" showInputMessage="1" showErrorMessage="1" sqref="O150:P165" xr:uid="{76666DD5-1824-40CA-9E95-3EA67CB9D4BC}">
      <formula1>$U$3:$U$5</formula1>
    </dataValidation>
    <dataValidation type="list" allowBlank="1" showInputMessage="1" showErrorMessage="1" sqref="O167:P178 O191:P202" xr:uid="{817C023C-44EB-4E89-B89C-200C43DF7BC1}">
      <formula1>$V$3:$V$8</formula1>
    </dataValidation>
    <dataValidation type="list" allowBlank="1" showInputMessage="1" showErrorMessage="1" sqref="O179:P190 O203:P214" xr:uid="{C85E32F2-0F1B-4CA7-B9EC-A168CCC49362}">
      <formula1>$W$3:$W$6</formula1>
    </dataValidation>
    <dataValidation type="list" allowBlank="1" showInputMessage="1" showErrorMessage="1" sqref="O215:P221" xr:uid="{E9DC39C0-8A33-4F82-B0F8-D2D89FD6AC01}">
      <formula1>$X$3:$X$4</formula1>
    </dataValidation>
    <dataValidation type="list" allowBlank="1" showInputMessage="1" showErrorMessage="1" sqref="O222:P226" xr:uid="{52A1ACBA-FD13-46E1-AB35-F68B0FA64764}">
      <formula1>$Y$3:$Y$6</formula1>
    </dataValidation>
    <dataValidation type="list" allowBlank="1" showInputMessage="1" showErrorMessage="1" sqref="O227:P228" xr:uid="{397D809C-AD77-4A47-A56D-ADB2417EF787}">
      <formula1>$Z$3:$Z$5</formula1>
    </dataValidation>
    <dataValidation type="list" allowBlank="1" showInputMessage="1" showErrorMessage="1" sqref="O230:P231" xr:uid="{8E69F2F9-C7F3-4D18-BA23-1F7AEA905B43}">
      <formula1>$AA$3:$AA$4</formula1>
    </dataValidation>
    <dataValidation type="list" allowBlank="1" showInputMessage="1" showErrorMessage="1" sqref="O232:P248" xr:uid="{6ED9AE79-5FAC-4FE2-B0C4-07D990C87D31}">
      <formula1>$AB$3:$AB$4</formula1>
    </dataValidation>
    <dataValidation type="list" allowBlank="1" showInputMessage="1" showErrorMessage="1" sqref="O249:P255" xr:uid="{C3A424DF-1C00-485A-9488-1D39E5D075D0}">
      <formula1>$AC$3:$AC$7</formula1>
    </dataValidation>
    <dataValidation type="list" allowBlank="1" showInputMessage="1" showErrorMessage="1" sqref="O256:P256" xr:uid="{5AC50B2B-A4F9-4AFC-A20C-CA6A75E76DDA}">
      <formula1>$AD$3:$AD$5</formula1>
    </dataValidation>
    <dataValidation type="list" allowBlank="1" showInputMessage="1" showErrorMessage="1" sqref="O263:P267" xr:uid="{85B02F58-D3DB-4895-82AF-C17F698295D7}">
      <formula1>$AF$3:$AF$4</formula1>
    </dataValidation>
    <dataValidation type="list" allowBlank="1" showInputMessage="1" showErrorMessage="1" sqref="O269:P277" xr:uid="{6117E8CD-C097-4A40-AD33-C5B4434EA780}">
      <formula1>$AG$3:$AG$4</formula1>
    </dataValidation>
    <dataValidation type="list" allowBlank="1" showInputMessage="1" showErrorMessage="1" sqref="P279" xr:uid="{5EE24613-DC0A-4C70-9266-CA8B1DE2EA91}">
      <formula1>$AH$3:$AH$7</formula1>
    </dataValidation>
    <dataValidation type="list" allowBlank="1" showInputMessage="1" showErrorMessage="1" sqref="P282:P284 O282" xr:uid="{6BF3009C-24FF-4090-834F-6B6FB34DC38D}">
      <formula1>$AI$3:$AI$8</formula1>
    </dataValidation>
    <dataValidation type="list" allowBlank="1" showInputMessage="1" showErrorMessage="1" sqref="O304:P304" xr:uid="{5D7C45E2-0228-4240-BF00-933BE2D65396}">
      <formula1>$AJ$3:$AJ$4</formula1>
    </dataValidation>
    <dataValidation type="list" allowBlank="1" showInputMessage="1" showErrorMessage="1" sqref="O305:P309" xr:uid="{EF1A510C-AA94-4915-89EC-F7394C1F1E71}">
      <formula1>$AK$3:$AK$4</formula1>
    </dataValidation>
    <dataValidation type="list" allowBlank="1" showInputMessage="1" showErrorMessage="1" sqref="O314:P315" xr:uid="{6178BD9B-21B1-4108-AEE9-36FF9D66C56F}">
      <formula1>$AM$3:$AM$4</formula1>
    </dataValidation>
    <dataValidation type="list" allowBlank="1" showInputMessage="1" showErrorMessage="1" sqref="O317:P322" xr:uid="{82EC4E8D-5753-49CE-B537-079C23CF8DE1}">
      <formula1>$AN$3:$AN$5</formula1>
    </dataValidation>
    <dataValidation type="list" allowBlank="1" showInputMessage="1" showErrorMessage="1" sqref="O324:P372" xr:uid="{D8FA1E86-62AD-45F0-B4A9-DC3B05191256}">
      <formula1>$AO$3:$AO$4</formula1>
    </dataValidation>
    <dataValidation type="list" allowBlank="1" showInputMessage="1" showErrorMessage="1" sqref="O373:P373" xr:uid="{809CA464-2949-48F1-A67B-D4CD259E1CB2}">
      <formula1>$AP$3:$AP$4</formula1>
    </dataValidation>
    <dataValidation type="list" allowBlank="1" showInputMessage="1" showErrorMessage="1" sqref="O374:P375" xr:uid="{1BB95148-ED3B-4CE4-9F33-370A7DAB2686}">
      <formula1>$AQ$3:$AQ$5</formula1>
    </dataValidation>
    <dataValidation type="list" allowBlank="1" showInputMessage="1" showErrorMessage="1" sqref="O376:P377" xr:uid="{4BD4C3BE-8C4E-44EB-B44D-6E492B84615C}">
      <formula1>$AR$3:$AR$4</formula1>
    </dataValidation>
    <dataValidation type="list" allowBlank="1" showInputMessage="1" showErrorMessage="1" sqref="P27:P30" xr:uid="{90857191-628D-414B-9770-2F274D423782}">
      <formula1>$G$2:$G$6</formula1>
    </dataValidation>
    <dataValidation type="list" allowBlank="1" showInputMessage="1" showErrorMessage="1" sqref="O27:O30" xr:uid="{A72B33BD-3E3B-4239-83AF-ABA7965156FC}">
      <formula1>$G$3:$G$6</formula1>
    </dataValidation>
    <dataValidation type="list" allowBlank="1" showInputMessage="1" showErrorMessage="1" sqref="O66:P71 O73:P81" xr:uid="{5A4D534F-DF33-4617-A1F3-DF04DC1A194E}">
      <formula1>$P$3:$P$7</formula1>
    </dataValidation>
    <dataValidation type="list" allowBlank="1" showInputMessage="1" showErrorMessage="1" sqref="O310:P313" xr:uid="{B6428E4A-26BD-436C-AD08-DB2C946DF20C}">
      <formula1>$AL$3:$AL$5</formula1>
    </dataValidation>
    <dataValidation type="list" allowBlank="1" showInputMessage="1" showErrorMessage="1" sqref="O279" xr:uid="{7E023864-09DC-4CE2-8060-A102F66E0E84}">
      <formula1>$AH$3:$AH$9</formula1>
    </dataValidation>
    <dataValidation type="list" allowBlank="1" showInputMessage="1" showErrorMessage="1" sqref="O44:O49" xr:uid="{C31AC8E5-4CFB-4AF4-8F9D-7D10B9C786D9}">
      <formula1>$K$3:$K$8</formula1>
    </dataValidation>
    <dataValidation type="list" allowBlank="1" showInputMessage="1" showErrorMessage="1" sqref="H388:I391" xr:uid="{7C1A190A-7B84-4C11-9178-82F8EA279D58}">
      <formula1>$AX$3:$AX$7</formula1>
    </dataValidation>
    <dataValidation type="list" allowBlank="1" showInputMessage="1" showErrorMessage="1" sqref="O257:P262" xr:uid="{0EC01CB0-1CC5-4C95-BA5E-9CDF709EBD4C}">
      <formula1>$AE$3:$AE$5</formula1>
    </dataValidation>
    <dataValidation type="list" allowBlank="1" showInputMessage="1" showErrorMessage="1" sqref="E3" xr:uid="{EC9D5689-5917-49EE-8D08-96187FAF04DE}">
      <formula1>$A$3:$A$134</formula1>
    </dataValidation>
  </dataValidations>
  <hyperlinks>
    <hyperlink ref="M325" r:id="rId1" xr:uid="{E5894F6E-C297-4C56-8BB4-94439F35B652}"/>
    <hyperlink ref="F1:N1" location="'All Country Summary (2023)'!A1" display="Go to summary page" xr:uid="{FF9F4D36-D8A0-484B-B52D-8C6F1773487B}"/>
  </hyperlinks>
  <pageMargins left="0.25" right="0.25" top="0.75" bottom="0.75" header="0.3" footer="0.3"/>
  <pageSetup paperSize="17" scale="74" orientation="landscape"/>
  <rowBreaks count="13" manualBreakCount="13">
    <brk id="23" max="16383" man="1"/>
    <brk id="32" max="16383" man="1"/>
    <brk id="50" max="13" man="1"/>
    <brk id="81" max="16383" man="1"/>
    <brk id="148" max="13" man="1"/>
    <brk id="178" max="13" man="1"/>
    <brk id="214" max="13" man="1"/>
    <brk id="248" max="13" man="1"/>
    <brk id="267" max="13" man="1"/>
    <brk id="302" max="13" man="1"/>
    <brk id="315" max="13" man="1"/>
    <brk id="348" max="13" man="1"/>
    <brk id="391" max="13" man="1"/>
  </rowBreaks>
  <colBreaks count="1" manualBreakCount="1">
    <brk id="14"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09A9C-629C-48E0-AEA7-255B86484620}">
  <sheetPr>
    <tabColor rgb="FFFFCC99"/>
  </sheetPr>
  <dimension ref="A1:Q394"/>
  <sheetViews>
    <sheetView showGridLines="0" topLeftCell="A268" zoomScale="80" zoomScaleNormal="80" zoomScaleSheetLayoutView="100" workbookViewId="0">
      <selection activeCell="K283" sqref="K283:L283"/>
    </sheetView>
  </sheetViews>
  <sheetFormatPr defaultColWidth="9.140625" defaultRowHeight="14.45"/>
  <cols>
    <col min="1" max="1" width="2.42578125" style="172" customWidth="1"/>
    <col min="2" max="2" width="9.140625" style="172"/>
    <col min="3" max="3" width="3.42578125" style="172" customWidth="1"/>
    <col min="4" max="4" width="16.42578125" style="172" customWidth="1"/>
    <col min="5" max="5" width="61.42578125" style="172" customWidth="1"/>
    <col min="6" max="6" width="12.140625" style="172" customWidth="1"/>
    <col min="7" max="7" width="15" style="172" customWidth="1"/>
    <col min="8" max="8" width="22.5703125" style="172" customWidth="1"/>
    <col min="9" max="9" width="18.5703125" style="172" customWidth="1"/>
    <col min="10" max="10" width="20.5703125" style="172" customWidth="1"/>
    <col min="11" max="11" width="33.5703125" style="172" customWidth="1"/>
    <col min="12" max="12" width="14.5703125" style="172" customWidth="1"/>
    <col min="13" max="13" width="22.5703125" style="172" customWidth="1"/>
    <col min="14" max="14" width="37.42578125" style="172" customWidth="1"/>
    <col min="15" max="15" width="60.42578125" style="172" customWidth="1"/>
    <col min="16" max="16" width="49.42578125" style="172" customWidth="1"/>
    <col min="17" max="17" width="30.7109375" style="172" customWidth="1"/>
    <col min="18" max="16384" width="9.140625" style="172"/>
  </cols>
  <sheetData>
    <row r="1" spans="2:16" ht="62.25" customHeight="1">
      <c r="F1" s="2130" t="s">
        <v>830</v>
      </c>
      <c r="G1" s="2130"/>
      <c r="H1" s="2130"/>
      <c r="I1" s="2130"/>
      <c r="J1" s="2130"/>
      <c r="K1" s="2130"/>
      <c r="L1" s="2130"/>
      <c r="M1" s="2130"/>
      <c r="N1" s="2130"/>
    </row>
    <row r="2" spans="2:16" ht="37.5" customHeight="1">
      <c r="B2" s="408" t="s">
        <v>381</v>
      </c>
      <c r="C2" s="174"/>
      <c r="D2" s="174"/>
      <c r="E2" s="174"/>
      <c r="F2" s="1401"/>
      <c r="G2" s="1401"/>
      <c r="H2" s="169"/>
      <c r="I2" s="169"/>
      <c r="J2" s="169"/>
      <c r="K2" s="170"/>
      <c r="L2" s="170"/>
      <c r="M2" s="170"/>
      <c r="N2" s="171"/>
    </row>
    <row r="3" spans="2:16" ht="26.25" customHeight="1">
      <c r="B3" s="408"/>
      <c r="C3" s="174"/>
      <c r="D3" s="175" t="s">
        <v>382</v>
      </c>
      <c r="E3" s="409" t="s">
        <v>3335</v>
      </c>
      <c r="F3" s="410" t="s">
        <v>383</v>
      </c>
      <c r="G3" s="411"/>
      <c r="H3" s="169"/>
      <c r="I3" s="169"/>
      <c r="J3" s="169"/>
      <c r="K3" s="170"/>
      <c r="L3" s="170"/>
      <c r="M3" s="170"/>
      <c r="N3" s="171"/>
    </row>
    <row r="4" spans="2:16" ht="36" customHeight="1">
      <c r="B4" s="1402" t="s">
        <v>384</v>
      </c>
      <c r="C4" s="1402"/>
      <c r="D4" s="1402"/>
      <c r="E4" s="1402"/>
      <c r="F4" s="1402"/>
      <c r="G4" s="1402"/>
      <c r="H4" s="1402"/>
      <c r="I4" s="1402"/>
      <c r="J4" s="1402"/>
      <c r="K4" s="1402"/>
      <c r="L4" s="1402"/>
      <c r="M4" s="1402"/>
      <c r="N4" s="1402"/>
    </row>
    <row r="5" spans="2:16" ht="23.25" customHeight="1">
      <c r="B5" s="1416" t="s">
        <v>0</v>
      </c>
      <c r="C5" s="1417"/>
      <c r="D5" s="1417"/>
      <c r="E5" s="1417"/>
      <c r="F5" s="1417"/>
      <c r="G5" s="1417"/>
      <c r="H5" s="1417"/>
      <c r="I5" s="1417"/>
      <c r="J5" s="1417"/>
      <c r="K5" s="1417"/>
      <c r="L5" s="1417"/>
      <c r="M5" s="1417"/>
      <c r="N5" s="1417"/>
      <c r="O5" s="1417"/>
      <c r="P5" s="1418"/>
    </row>
    <row r="6" spans="2:16" ht="72" customHeight="1">
      <c r="B6" s="182" t="s">
        <v>390</v>
      </c>
      <c r="C6" s="1419" t="s">
        <v>391</v>
      </c>
      <c r="D6" s="1419"/>
      <c r="E6" s="1419"/>
      <c r="F6" s="1419"/>
      <c r="G6" s="1419"/>
      <c r="H6" s="1420"/>
      <c r="I6" s="183" t="s">
        <v>53</v>
      </c>
      <c r="J6" s="184" t="s">
        <v>392</v>
      </c>
      <c r="K6" s="1744" t="s">
        <v>53</v>
      </c>
      <c r="L6" s="1745"/>
      <c r="M6" s="1745"/>
      <c r="N6" s="3231"/>
      <c r="O6" s="1424" t="s">
        <v>3213</v>
      </c>
      <c r="P6" s="1424"/>
    </row>
    <row r="7" spans="2:16" ht="22.7" customHeight="1">
      <c r="B7" s="1427" t="s">
        <v>393</v>
      </c>
      <c r="C7" s="1428"/>
      <c r="D7" s="1428"/>
      <c r="E7" s="1428"/>
      <c r="F7" s="1428"/>
      <c r="G7" s="1428"/>
      <c r="H7" s="1428"/>
      <c r="I7" s="1428"/>
      <c r="J7" s="1428"/>
      <c r="K7" s="1428"/>
      <c r="L7" s="1428"/>
      <c r="M7" s="1428"/>
      <c r="N7" s="1429"/>
      <c r="O7" s="1425"/>
      <c r="P7" s="1425"/>
    </row>
    <row r="8" spans="2:16" ht="54" customHeight="1">
      <c r="B8" s="205" t="s">
        <v>394</v>
      </c>
      <c r="C8" s="1414" t="s">
        <v>395</v>
      </c>
      <c r="D8" s="1414"/>
      <c r="E8" s="1415"/>
      <c r="F8" s="1430" t="s">
        <v>3336</v>
      </c>
      <c r="G8" s="1431"/>
      <c r="H8" s="1431"/>
      <c r="I8" s="1431"/>
      <c r="J8" s="1431"/>
      <c r="K8" s="1431"/>
      <c r="L8" s="1431"/>
      <c r="M8" s="1431"/>
      <c r="N8" s="1523"/>
      <c r="O8" s="1425"/>
      <c r="P8" s="1425"/>
    </row>
    <row r="9" spans="2:16" ht="29.25" customHeight="1">
      <c r="B9" s="191" t="s">
        <v>396</v>
      </c>
      <c r="C9" s="1414" t="s">
        <v>397</v>
      </c>
      <c r="D9" s="1414"/>
      <c r="E9" s="1414"/>
      <c r="F9" s="1414"/>
      <c r="G9" s="1414"/>
      <c r="H9" s="1415"/>
      <c r="I9" s="192" t="s">
        <v>398</v>
      </c>
      <c r="J9" s="193"/>
      <c r="K9" s="193"/>
      <c r="L9" s="193"/>
      <c r="M9" s="193"/>
      <c r="N9" s="194"/>
      <c r="O9" s="1425"/>
      <c r="P9" s="1425"/>
    </row>
    <row r="10" spans="2:16" ht="28.5" customHeight="1">
      <c r="B10" s="195" t="s">
        <v>394</v>
      </c>
      <c r="C10" s="1414" t="s">
        <v>399</v>
      </c>
      <c r="D10" s="1414"/>
      <c r="E10" s="1414"/>
      <c r="F10" s="1414"/>
      <c r="G10" s="1414"/>
      <c r="H10" s="1415"/>
      <c r="I10" s="203" t="s">
        <v>53</v>
      </c>
      <c r="J10" s="1409" t="s">
        <v>400</v>
      </c>
      <c r="K10" s="1410"/>
      <c r="L10" s="1411" t="s">
        <v>3337</v>
      </c>
      <c r="M10" s="1412"/>
      <c r="N10" s="1413"/>
      <c r="O10" s="1425"/>
      <c r="P10" s="1425"/>
    </row>
    <row r="11" spans="2:16" ht="68.099999999999994" customHeight="1">
      <c r="B11" s="198" t="s">
        <v>401</v>
      </c>
      <c r="C11" s="1414" t="s">
        <v>402</v>
      </c>
      <c r="D11" s="1414"/>
      <c r="E11" s="1414"/>
      <c r="F11" s="1414"/>
      <c r="G11" s="1414"/>
      <c r="H11" s="1415"/>
      <c r="I11" s="203" t="s">
        <v>53</v>
      </c>
      <c r="J11" s="1409" t="s">
        <v>400</v>
      </c>
      <c r="K11" s="1410"/>
      <c r="L11" s="1411" t="s">
        <v>3338</v>
      </c>
      <c r="M11" s="1412"/>
      <c r="N11" s="1413"/>
      <c r="O11" s="1425"/>
      <c r="P11" s="1425"/>
    </row>
    <row r="12" spans="2:16" ht="28.15" customHeight="1">
      <c r="B12" s="198" t="s">
        <v>403</v>
      </c>
      <c r="C12" s="1414" t="s">
        <v>404</v>
      </c>
      <c r="D12" s="1414"/>
      <c r="E12" s="1414"/>
      <c r="F12" s="1414"/>
      <c r="G12" s="1414"/>
      <c r="H12" s="1415"/>
      <c r="I12" s="203" t="s">
        <v>53</v>
      </c>
      <c r="J12" s="1409" t="s">
        <v>400</v>
      </c>
      <c r="K12" s="1410"/>
      <c r="L12" s="1411" t="s">
        <v>3339</v>
      </c>
      <c r="M12" s="1412"/>
      <c r="N12" s="1413"/>
      <c r="O12" s="1425"/>
      <c r="P12" s="1425"/>
    </row>
    <row r="13" spans="2:16" ht="28.5" customHeight="1">
      <c r="B13" s="198" t="s">
        <v>405</v>
      </c>
      <c r="C13" s="1414" t="s">
        <v>406</v>
      </c>
      <c r="D13" s="1414"/>
      <c r="E13" s="1414"/>
      <c r="F13" s="1414"/>
      <c r="G13" s="1414"/>
      <c r="H13" s="1415"/>
      <c r="I13" s="203" t="s">
        <v>53</v>
      </c>
      <c r="J13" s="1409" t="s">
        <v>407</v>
      </c>
      <c r="K13" s="1410"/>
      <c r="L13" s="1411" t="s">
        <v>97</v>
      </c>
      <c r="M13" s="1412"/>
      <c r="N13" s="1413"/>
      <c r="O13" s="1425"/>
      <c r="P13" s="1425"/>
    </row>
    <row r="14" spans="2:16" ht="28.5" customHeight="1">
      <c r="B14" s="198" t="s">
        <v>408</v>
      </c>
      <c r="C14" s="1414" t="s">
        <v>62</v>
      </c>
      <c r="D14" s="1414"/>
      <c r="E14" s="1414"/>
      <c r="F14" s="1414"/>
      <c r="G14" s="1414"/>
      <c r="H14" s="1415"/>
      <c r="I14" s="203" t="s">
        <v>53</v>
      </c>
      <c r="J14" s="1409" t="s">
        <v>409</v>
      </c>
      <c r="K14" s="1410"/>
      <c r="L14" s="1411" t="s">
        <v>854</v>
      </c>
      <c r="M14" s="1412"/>
      <c r="N14" s="1413"/>
      <c r="O14" s="1425"/>
      <c r="P14" s="1425"/>
    </row>
    <row r="15" spans="2:16" ht="56.45" customHeight="1">
      <c r="B15" s="198" t="s">
        <v>410</v>
      </c>
      <c r="C15" s="1414" t="s">
        <v>411</v>
      </c>
      <c r="D15" s="1414"/>
      <c r="E15" s="1414"/>
      <c r="F15" s="1414"/>
      <c r="G15" s="1414"/>
      <c r="H15" s="1415"/>
      <c r="I15" s="203" t="s">
        <v>53</v>
      </c>
      <c r="J15" s="1409" t="s">
        <v>412</v>
      </c>
      <c r="K15" s="1410"/>
      <c r="L15" s="1411" t="s">
        <v>3340</v>
      </c>
      <c r="M15" s="1412"/>
      <c r="N15" s="1413"/>
      <c r="O15" s="1425"/>
      <c r="P15" s="1425"/>
    </row>
    <row r="16" spans="2:16" ht="36.950000000000003" customHeight="1">
      <c r="B16" s="198" t="s">
        <v>413</v>
      </c>
      <c r="C16" s="1414" t="s">
        <v>414</v>
      </c>
      <c r="D16" s="1414"/>
      <c r="E16" s="1414"/>
      <c r="F16" s="1414"/>
      <c r="G16" s="1414"/>
      <c r="H16" s="1415"/>
      <c r="I16" s="203" t="s">
        <v>53</v>
      </c>
      <c r="J16" s="1409" t="s">
        <v>415</v>
      </c>
      <c r="K16" s="1410"/>
      <c r="L16" s="1411" t="s">
        <v>3341</v>
      </c>
      <c r="M16" s="1412"/>
      <c r="N16" s="1413"/>
      <c r="O16" s="1425"/>
      <c r="P16" s="1425"/>
    </row>
    <row r="17" spans="2:17" ht="30.75" customHeight="1">
      <c r="B17" s="198" t="s">
        <v>416</v>
      </c>
      <c r="C17" s="1414" t="s">
        <v>417</v>
      </c>
      <c r="D17" s="1414"/>
      <c r="E17" s="1414"/>
      <c r="F17" s="1414"/>
      <c r="G17" s="1414"/>
      <c r="H17" s="1415"/>
      <c r="I17" s="203" t="s">
        <v>68</v>
      </c>
      <c r="J17" s="1409" t="s">
        <v>415</v>
      </c>
      <c r="K17" s="1410"/>
      <c r="L17" s="1411" t="s">
        <v>68</v>
      </c>
      <c r="M17" s="1412"/>
      <c r="N17" s="1413"/>
      <c r="O17" s="1425"/>
      <c r="P17" s="1425"/>
    </row>
    <row r="18" spans="2:17" ht="30" customHeight="1">
      <c r="B18" s="198" t="s">
        <v>418</v>
      </c>
      <c r="C18" s="1414" t="s">
        <v>419</v>
      </c>
      <c r="D18" s="1414"/>
      <c r="E18" s="1414"/>
      <c r="F18" s="1414"/>
      <c r="G18" s="1414"/>
      <c r="H18" s="1415"/>
      <c r="I18" s="203" t="s">
        <v>54</v>
      </c>
      <c r="J18" s="1409" t="s">
        <v>415</v>
      </c>
      <c r="K18" s="1410"/>
      <c r="L18" s="1411" t="s">
        <v>1287</v>
      </c>
      <c r="M18" s="1412"/>
      <c r="N18" s="1413"/>
      <c r="O18" s="1426"/>
      <c r="P18" s="1426"/>
    </row>
    <row r="19" spans="2:17" ht="24" customHeight="1">
      <c r="B19" s="191" t="s">
        <v>420</v>
      </c>
      <c r="C19" s="1414" t="s">
        <v>421</v>
      </c>
      <c r="D19" s="1414"/>
      <c r="E19" s="1414"/>
      <c r="F19" s="1414"/>
      <c r="G19" s="1414"/>
      <c r="H19" s="1415"/>
      <c r="I19" s="203" t="s">
        <v>53</v>
      </c>
      <c r="J19" s="1432" t="s">
        <v>422</v>
      </c>
      <c r="K19" s="2025" t="s">
        <v>3342</v>
      </c>
      <c r="L19" s="2026"/>
      <c r="M19" s="2026"/>
      <c r="N19" s="2027"/>
      <c r="O19" s="201" t="s">
        <v>1279</v>
      </c>
      <c r="P19" s="202"/>
      <c r="Q19" s="172" t="s">
        <v>3343</v>
      </c>
    </row>
    <row r="20" spans="2:17" ht="24" customHeight="1">
      <c r="B20" s="191" t="s">
        <v>423</v>
      </c>
      <c r="C20" s="1414" t="s">
        <v>424</v>
      </c>
      <c r="D20" s="1414"/>
      <c r="E20" s="1414"/>
      <c r="F20" s="1414"/>
      <c r="G20" s="1414"/>
      <c r="H20" s="1415"/>
      <c r="I20" s="203" t="s">
        <v>53</v>
      </c>
      <c r="J20" s="1433"/>
      <c r="K20" s="2037"/>
      <c r="L20" s="2038"/>
      <c r="M20" s="2038"/>
      <c r="N20" s="2039"/>
      <c r="O20" s="201" t="s">
        <v>1278</v>
      </c>
      <c r="P20" s="202"/>
    </row>
    <row r="21" spans="2:17" ht="24" customHeight="1">
      <c r="B21" s="191" t="s">
        <v>425</v>
      </c>
      <c r="C21" s="1414" t="s">
        <v>426</v>
      </c>
      <c r="D21" s="1414"/>
      <c r="E21" s="1414"/>
      <c r="F21" s="1414"/>
      <c r="G21" s="1414"/>
      <c r="H21" s="1415"/>
      <c r="I21" s="203" t="s">
        <v>80</v>
      </c>
      <c r="J21" s="1433"/>
      <c r="K21" s="2037"/>
      <c r="L21" s="2038"/>
      <c r="M21" s="2038"/>
      <c r="N21" s="2039"/>
      <c r="O21" s="1443" t="s">
        <v>3344</v>
      </c>
      <c r="P21" s="1443"/>
    </row>
    <row r="22" spans="2:17" ht="38.450000000000003" customHeight="1">
      <c r="B22" s="191" t="s">
        <v>427</v>
      </c>
      <c r="C22" s="1414" t="s">
        <v>428</v>
      </c>
      <c r="D22" s="1414"/>
      <c r="E22" s="1414"/>
      <c r="F22" s="1414"/>
      <c r="G22" s="1414"/>
      <c r="H22" s="1415"/>
      <c r="I22" s="203" t="s">
        <v>53</v>
      </c>
      <c r="J22" s="1433"/>
      <c r="K22" s="2037"/>
      <c r="L22" s="2038"/>
      <c r="M22" s="2038"/>
      <c r="N22" s="2039"/>
      <c r="O22" s="1425"/>
      <c r="P22" s="1425"/>
    </row>
    <row r="23" spans="2:17" ht="317.25" customHeight="1">
      <c r="B23" s="205" t="s">
        <v>394</v>
      </c>
      <c r="C23" s="1445" t="s">
        <v>429</v>
      </c>
      <c r="D23" s="1445"/>
      <c r="E23" s="1445"/>
      <c r="F23" s="1445"/>
      <c r="G23" s="1445"/>
      <c r="H23" s="1817"/>
      <c r="I23" s="203" t="s">
        <v>53</v>
      </c>
      <c r="J23" s="2418"/>
      <c r="K23" s="2124"/>
      <c r="L23" s="2125"/>
      <c r="M23" s="2125"/>
      <c r="N23" s="2126"/>
      <c r="O23" s="1444"/>
      <c r="P23" s="1444"/>
    </row>
    <row r="24" spans="2:17" ht="24.75" customHeight="1">
      <c r="B24" s="1416" t="s">
        <v>1</v>
      </c>
      <c r="C24" s="1417"/>
      <c r="D24" s="1417"/>
      <c r="E24" s="1417"/>
      <c r="F24" s="1417"/>
      <c r="G24" s="1417"/>
      <c r="H24" s="1417"/>
      <c r="I24" s="1417"/>
      <c r="J24" s="1417"/>
      <c r="K24" s="1417"/>
      <c r="L24" s="1417"/>
      <c r="M24" s="1417"/>
      <c r="N24" s="1417"/>
      <c r="O24" s="1417"/>
      <c r="P24" s="1418"/>
    </row>
    <row r="25" spans="2:17" ht="46.5" customHeight="1">
      <c r="B25" s="1446" t="s">
        <v>430</v>
      </c>
      <c r="C25" s="1448" t="s">
        <v>431</v>
      </c>
      <c r="D25" s="1448"/>
      <c r="E25" s="1448"/>
      <c r="F25" s="1449"/>
      <c r="G25" s="216" t="s">
        <v>432</v>
      </c>
      <c r="H25" s="209" t="s">
        <v>3345</v>
      </c>
      <c r="I25" s="412" t="s">
        <v>433</v>
      </c>
      <c r="J25" s="399" t="s">
        <v>3346</v>
      </c>
      <c r="K25" s="1452" t="s">
        <v>446</v>
      </c>
      <c r="L25" s="1985" t="s">
        <v>3347</v>
      </c>
      <c r="M25" s="2116"/>
      <c r="N25" s="2117"/>
      <c r="O25" s="212" t="s">
        <v>1831</v>
      </c>
      <c r="P25" s="212"/>
    </row>
    <row r="26" spans="2:17" ht="54.95" customHeight="1">
      <c r="B26" s="1447"/>
      <c r="C26" s="1450"/>
      <c r="D26" s="1450"/>
      <c r="E26" s="1450"/>
      <c r="F26" s="1451"/>
      <c r="G26" s="216" t="s">
        <v>435</v>
      </c>
      <c r="H26" s="217">
        <v>2022</v>
      </c>
      <c r="I26" s="412" t="s">
        <v>436</v>
      </c>
      <c r="J26" s="217">
        <v>2022</v>
      </c>
      <c r="K26" s="1453"/>
      <c r="L26" s="2118"/>
      <c r="M26" s="2119"/>
      <c r="N26" s="2120"/>
      <c r="O26" s="187" t="s">
        <v>1831</v>
      </c>
      <c r="P26" s="187"/>
    </row>
    <row r="27" spans="2:17" ht="75" customHeight="1">
      <c r="B27" s="191" t="s">
        <v>437</v>
      </c>
      <c r="C27" s="1464" t="s">
        <v>438</v>
      </c>
      <c r="D27" s="1464"/>
      <c r="E27" s="1464"/>
      <c r="F27" s="1464"/>
      <c r="G27" s="1464"/>
      <c r="H27" s="1464"/>
      <c r="I27" s="1465"/>
      <c r="J27" s="806">
        <v>7956946</v>
      </c>
      <c r="K27" s="1453"/>
      <c r="L27" s="2118"/>
      <c r="M27" s="2119"/>
      <c r="N27" s="2120"/>
      <c r="O27" s="1443" t="s">
        <v>1833</v>
      </c>
      <c r="P27" s="1443"/>
      <c r="Q27" s="807" t="s">
        <v>3348</v>
      </c>
    </row>
    <row r="28" spans="2:17" ht="32.25" customHeight="1">
      <c r="B28" s="224"/>
      <c r="C28" s="225" t="s">
        <v>394</v>
      </c>
      <c r="D28" s="1414" t="s">
        <v>439</v>
      </c>
      <c r="E28" s="1414"/>
      <c r="F28" s="1414"/>
      <c r="G28" s="1414"/>
      <c r="H28" s="1414"/>
      <c r="I28" s="1415"/>
      <c r="J28" s="467">
        <v>2150603.2749999999</v>
      </c>
      <c r="K28" s="1453"/>
      <c r="L28" s="2118"/>
      <c r="M28" s="2119"/>
      <c r="N28" s="2120"/>
      <c r="O28" s="1425"/>
      <c r="P28" s="1425"/>
    </row>
    <row r="29" spans="2:17" ht="32.1" customHeight="1">
      <c r="B29" s="227" t="s">
        <v>440</v>
      </c>
      <c r="C29" s="1414" t="s">
        <v>441</v>
      </c>
      <c r="D29" s="1414"/>
      <c r="E29" s="1414"/>
      <c r="F29" s="1414"/>
      <c r="G29" s="1415"/>
      <c r="H29" s="1574" t="s">
        <v>1286</v>
      </c>
      <c r="I29" s="1685"/>
      <c r="J29" s="1575"/>
      <c r="K29" s="1453"/>
      <c r="L29" s="2118"/>
      <c r="M29" s="2119"/>
      <c r="N29" s="2120"/>
      <c r="O29" s="1426"/>
      <c r="P29" s="1426"/>
    </row>
    <row r="30" spans="2:17" ht="26.25" customHeight="1">
      <c r="B30" s="227"/>
      <c r="C30" s="1469" t="s">
        <v>442</v>
      </c>
      <c r="D30" s="1469"/>
      <c r="E30" s="1469"/>
      <c r="F30" s="1469"/>
      <c r="G30" s="1470"/>
      <c r="H30" s="1466" t="s">
        <v>1287</v>
      </c>
      <c r="I30" s="1467"/>
      <c r="J30" s="1468"/>
      <c r="K30" s="1453"/>
      <c r="L30" s="2118"/>
      <c r="M30" s="2119"/>
      <c r="N30" s="2120"/>
      <c r="O30" s="199"/>
      <c r="P30" s="213"/>
    </row>
    <row r="31" spans="2:17" ht="29.25" customHeight="1">
      <c r="B31" s="198"/>
      <c r="C31" s="1414" t="s">
        <v>443</v>
      </c>
      <c r="D31" s="1414"/>
      <c r="E31" s="1414"/>
      <c r="F31" s="1414"/>
      <c r="G31" s="1415"/>
      <c r="H31" s="1466" t="s">
        <v>3349</v>
      </c>
      <c r="I31" s="1467"/>
      <c r="J31" s="1468"/>
      <c r="K31" s="1453"/>
      <c r="L31" s="2118"/>
      <c r="M31" s="2119"/>
      <c r="N31" s="2120"/>
      <c r="O31" s="202" t="s">
        <v>3223</v>
      </c>
      <c r="P31" s="414"/>
    </row>
    <row r="32" spans="2:17" ht="27" customHeight="1">
      <c r="B32" s="198"/>
      <c r="C32" s="1469" t="s">
        <v>442</v>
      </c>
      <c r="D32" s="1469"/>
      <c r="E32" s="1469"/>
      <c r="F32" s="1469"/>
      <c r="G32" s="1470"/>
      <c r="H32" s="1466" t="s">
        <v>1287</v>
      </c>
      <c r="I32" s="1467"/>
      <c r="J32" s="1468"/>
      <c r="K32" s="1454"/>
      <c r="L32" s="2121"/>
      <c r="M32" s="2122"/>
      <c r="N32" s="2123"/>
      <c r="O32" s="204" t="s">
        <v>3223</v>
      </c>
      <c r="P32" s="337"/>
    </row>
    <row r="33" spans="2:17" ht="59.25" customHeight="1">
      <c r="B33" s="229" t="s">
        <v>444</v>
      </c>
      <c r="C33" s="1445" t="s">
        <v>445</v>
      </c>
      <c r="D33" s="1445"/>
      <c r="E33" s="1445"/>
      <c r="F33" s="1445"/>
      <c r="G33" s="1445"/>
      <c r="H33" s="1445"/>
      <c r="I33" s="1817"/>
      <c r="J33" s="415" t="s">
        <v>54</v>
      </c>
      <c r="K33" s="235" t="s">
        <v>446</v>
      </c>
      <c r="L33" s="1473" t="s">
        <v>3350</v>
      </c>
      <c r="M33" s="1474"/>
      <c r="N33" s="1475"/>
      <c r="O33" s="232" t="s">
        <v>1835</v>
      </c>
      <c r="P33" s="232"/>
    </row>
    <row r="34" spans="2:17" ht="46.5" customHeight="1">
      <c r="B34" s="1490" t="s">
        <v>447</v>
      </c>
      <c r="C34" s="1491"/>
      <c r="D34" s="1491"/>
      <c r="E34" s="1491"/>
      <c r="F34" s="1491"/>
      <c r="G34" s="1491"/>
      <c r="H34" s="1491"/>
      <c r="I34" s="1491"/>
      <c r="J34" s="1491"/>
      <c r="K34" s="1491"/>
      <c r="L34" s="1491"/>
      <c r="M34" s="1491"/>
      <c r="N34" s="1491"/>
      <c r="O34" s="1491"/>
      <c r="P34" s="1492"/>
    </row>
    <row r="35" spans="2:17" ht="92.25" customHeight="1">
      <c r="B35" s="233" t="s">
        <v>448</v>
      </c>
      <c r="C35" s="1445" t="s">
        <v>449</v>
      </c>
      <c r="D35" s="1445"/>
      <c r="E35" s="1445"/>
      <c r="F35" s="1445"/>
      <c r="G35" s="1445"/>
      <c r="H35" s="1445"/>
      <c r="I35" s="1817"/>
      <c r="J35" s="415" t="s">
        <v>53</v>
      </c>
      <c r="K35" s="231" t="s">
        <v>446</v>
      </c>
      <c r="L35" s="1473" t="s">
        <v>3351</v>
      </c>
      <c r="M35" s="1474"/>
      <c r="N35" s="1475"/>
      <c r="O35" s="416" t="s">
        <v>1296</v>
      </c>
      <c r="P35" s="187"/>
    </row>
    <row r="36" spans="2:17" ht="30.75" customHeight="1">
      <c r="B36" s="1490" t="s">
        <v>450</v>
      </c>
      <c r="C36" s="1491"/>
      <c r="D36" s="1491"/>
      <c r="E36" s="1491"/>
      <c r="F36" s="1491"/>
      <c r="G36" s="1491"/>
      <c r="H36" s="1491"/>
      <c r="I36" s="1491"/>
      <c r="J36" s="1491"/>
      <c r="K36" s="1491"/>
      <c r="L36" s="1491"/>
      <c r="M36" s="1491"/>
      <c r="N36" s="1491"/>
      <c r="O36" s="1491"/>
      <c r="P36" s="1492"/>
    </row>
    <row r="37" spans="2:17" ht="60.75" customHeight="1">
      <c r="B37" s="233" t="s">
        <v>451</v>
      </c>
      <c r="C37" s="2416" t="s">
        <v>452</v>
      </c>
      <c r="D37" s="2416"/>
      <c r="E37" s="2416"/>
      <c r="F37" s="2417"/>
      <c r="G37" s="417" t="s">
        <v>453</v>
      </c>
      <c r="H37" s="418" t="s">
        <v>454</v>
      </c>
      <c r="I37" s="1500" t="s">
        <v>455</v>
      </c>
      <c r="J37" s="1501"/>
      <c r="K37" s="1500" t="s">
        <v>434</v>
      </c>
      <c r="L37" s="1502"/>
      <c r="M37" s="1502"/>
      <c r="N37" s="1503"/>
      <c r="O37" s="1504"/>
      <c r="P37" s="1504"/>
    </row>
    <row r="38" spans="2:17" ht="43.5" customHeight="1">
      <c r="B38" s="198" t="s">
        <v>394</v>
      </c>
      <c r="C38" s="1414" t="s">
        <v>456</v>
      </c>
      <c r="D38" s="1414"/>
      <c r="E38" s="1414"/>
      <c r="F38" s="1415"/>
      <c r="G38" s="240">
        <v>0</v>
      </c>
      <c r="H38" s="241" t="s">
        <v>927</v>
      </c>
      <c r="I38" s="1479" t="s">
        <v>92</v>
      </c>
      <c r="J38" s="1480"/>
      <c r="K38" s="1481" t="s">
        <v>3352</v>
      </c>
      <c r="L38" s="1482"/>
      <c r="M38" s="1482"/>
      <c r="N38" s="1483"/>
      <c r="O38" s="1505"/>
      <c r="P38" s="1505"/>
    </row>
    <row r="39" spans="2:17" ht="49.7" customHeight="1">
      <c r="B39" s="198" t="s">
        <v>401</v>
      </c>
      <c r="C39" s="1414" t="s">
        <v>457</v>
      </c>
      <c r="D39" s="1414"/>
      <c r="E39" s="1414"/>
      <c r="F39" s="1415"/>
      <c r="G39" s="240">
        <v>989178.16</v>
      </c>
      <c r="H39" s="241" t="s">
        <v>927</v>
      </c>
      <c r="I39" s="1479" t="s">
        <v>3353</v>
      </c>
      <c r="J39" s="1480"/>
      <c r="K39" s="1481" t="s">
        <v>3354</v>
      </c>
      <c r="L39" s="1482"/>
      <c r="M39" s="1482"/>
      <c r="N39" s="1483"/>
      <c r="O39" s="1505"/>
      <c r="P39" s="1505"/>
    </row>
    <row r="40" spans="2:17" ht="45" customHeight="1">
      <c r="B40" s="205" t="s">
        <v>403</v>
      </c>
      <c r="C40" s="1445" t="s">
        <v>458</v>
      </c>
      <c r="D40" s="1445"/>
      <c r="E40" s="1445"/>
      <c r="F40" s="1817"/>
      <c r="G40" s="245">
        <f>G38+G39</f>
        <v>989178.16</v>
      </c>
      <c r="H40" s="246"/>
      <c r="I40" s="1486"/>
      <c r="J40" s="1487"/>
      <c r="K40" s="1486"/>
      <c r="L40" s="1488"/>
      <c r="M40" s="1488"/>
      <c r="N40" s="1489"/>
      <c r="O40" s="1506"/>
      <c r="P40" s="1506"/>
      <c r="Q40" s="250"/>
    </row>
    <row r="41" spans="2:17" ht="57.75" customHeight="1">
      <c r="B41" s="1507" t="s">
        <v>459</v>
      </c>
      <c r="C41" s="1508"/>
      <c r="D41" s="1508"/>
      <c r="E41" s="1508"/>
      <c r="F41" s="1508"/>
      <c r="G41" s="1508"/>
      <c r="H41" s="1508"/>
      <c r="I41" s="1508"/>
      <c r="J41" s="1508"/>
      <c r="K41" s="1508"/>
      <c r="L41" s="1508"/>
      <c r="M41" s="1508"/>
      <c r="N41" s="1508"/>
      <c r="O41" s="1508"/>
      <c r="P41" s="1509"/>
    </row>
    <row r="42" spans="2:17" ht="108.95" customHeight="1">
      <c r="B42" s="251" t="s">
        <v>460</v>
      </c>
      <c r="C42" s="1445" t="s">
        <v>461</v>
      </c>
      <c r="D42" s="1445"/>
      <c r="E42" s="1445"/>
      <c r="F42" s="1445"/>
      <c r="G42" s="1445"/>
      <c r="H42" s="1817"/>
      <c r="I42" s="234" t="s">
        <v>53</v>
      </c>
      <c r="J42" s="252" t="s">
        <v>446</v>
      </c>
      <c r="K42" s="1481"/>
      <c r="L42" s="1482"/>
      <c r="M42" s="1482"/>
      <c r="N42" s="1483"/>
      <c r="O42" s="236" t="s">
        <v>1296</v>
      </c>
      <c r="P42" s="204"/>
    </row>
    <row r="43" spans="2:17" ht="36.950000000000003" customHeight="1">
      <c r="B43" s="1490" t="s">
        <v>462</v>
      </c>
      <c r="C43" s="1491"/>
      <c r="D43" s="1491"/>
      <c r="E43" s="1491"/>
      <c r="F43" s="1491"/>
      <c r="G43" s="1491"/>
      <c r="H43" s="1491"/>
      <c r="I43" s="1491"/>
      <c r="J43" s="1491"/>
      <c r="K43" s="1491"/>
      <c r="L43" s="1491"/>
      <c r="M43" s="1491"/>
      <c r="N43" s="1491"/>
      <c r="O43" s="1491"/>
      <c r="P43" s="1492"/>
    </row>
    <row r="44" spans="2:17" ht="61.5" customHeight="1">
      <c r="B44" s="253" t="s">
        <v>463</v>
      </c>
      <c r="C44" s="2412" t="s">
        <v>464</v>
      </c>
      <c r="D44" s="2412"/>
      <c r="E44" s="2413"/>
      <c r="F44" s="238" t="s">
        <v>465</v>
      </c>
      <c r="G44" s="1515" t="s">
        <v>466</v>
      </c>
      <c r="H44" s="1516"/>
      <c r="I44" s="1500" t="s">
        <v>454</v>
      </c>
      <c r="J44" s="1501"/>
      <c r="K44" s="1515" t="s">
        <v>467</v>
      </c>
      <c r="L44" s="1516"/>
      <c r="M44" s="239" t="s">
        <v>468</v>
      </c>
      <c r="N44" s="420" t="s">
        <v>469</v>
      </c>
      <c r="O44" s="1443" t="s">
        <v>1296</v>
      </c>
      <c r="P44" s="1443"/>
    </row>
    <row r="45" spans="2:17" ht="28.5" customHeight="1">
      <c r="B45" s="198" t="s">
        <v>394</v>
      </c>
      <c r="C45" s="1517" t="s">
        <v>470</v>
      </c>
      <c r="D45" s="1517"/>
      <c r="E45" s="1518"/>
      <c r="F45" s="257" t="s">
        <v>54</v>
      </c>
      <c r="G45" s="1519">
        <v>0</v>
      </c>
      <c r="H45" s="1520"/>
      <c r="I45" s="1479" t="s">
        <v>927</v>
      </c>
      <c r="J45" s="1480"/>
      <c r="K45" s="1521">
        <v>0</v>
      </c>
      <c r="L45" s="1522"/>
      <c r="M45" s="258" t="s">
        <v>57</v>
      </c>
      <c r="N45" s="259"/>
      <c r="O45" s="1425"/>
      <c r="P45" s="1425"/>
    </row>
    <row r="46" spans="2:17" ht="31.7" customHeight="1">
      <c r="B46" s="260"/>
      <c r="C46" s="1517" t="s">
        <v>471</v>
      </c>
      <c r="D46" s="1517"/>
      <c r="E46" s="1518"/>
      <c r="F46" s="1678" t="s">
        <v>57</v>
      </c>
      <c r="G46" s="1679"/>
      <c r="H46" s="1679"/>
      <c r="I46" s="1679"/>
      <c r="J46" s="1679"/>
      <c r="K46" s="1679"/>
      <c r="L46" s="1679"/>
      <c r="M46" s="1679"/>
      <c r="N46" s="2415"/>
      <c r="O46" s="1425"/>
      <c r="P46" s="1425"/>
    </row>
    <row r="47" spans="2:17" ht="65.25" customHeight="1">
      <c r="B47" s="198" t="s">
        <v>401</v>
      </c>
      <c r="C47" s="1517" t="s">
        <v>472</v>
      </c>
      <c r="D47" s="1517"/>
      <c r="E47" s="1518"/>
      <c r="F47" s="203" t="s">
        <v>53</v>
      </c>
      <c r="G47" s="2103">
        <v>590381</v>
      </c>
      <c r="H47" s="2104"/>
      <c r="I47" s="1479" t="s">
        <v>927</v>
      </c>
      <c r="J47" s="1480"/>
      <c r="K47" s="1521">
        <v>181390</v>
      </c>
      <c r="L47" s="1522"/>
      <c r="M47" s="258" t="s">
        <v>1302</v>
      </c>
      <c r="N47" s="259" t="s">
        <v>3355</v>
      </c>
      <c r="O47" s="1425"/>
      <c r="P47" s="1425"/>
    </row>
    <row r="48" spans="2:17" ht="35.25" customHeight="1">
      <c r="B48" s="260"/>
      <c r="C48" s="1517" t="s">
        <v>473</v>
      </c>
      <c r="D48" s="1517"/>
      <c r="E48" s="1518"/>
      <c r="F48" s="1430"/>
      <c r="G48" s="1431"/>
      <c r="H48" s="1431"/>
      <c r="I48" s="1431"/>
      <c r="J48" s="1431"/>
      <c r="K48" s="1431"/>
      <c r="L48" s="1431"/>
      <c r="M48" s="1431"/>
      <c r="N48" s="1523"/>
      <c r="O48" s="1425"/>
      <c r="P48" s="1425"/>
    </row>
    <row r="49" spans="1:17" ht="44.25" customHeight="1">
      <c r="B49" s="266" t="s">
        <v>403</v>
      </c>
      <c r="C49" s="1525" t="s">
        <v>474</v>
      </c>
      <c r="D49" s="1525"/>
      <c r="E49" s="1526"/>
      <c r="F49" s="267"/>
      <c r="G49" s="1527">
        <f>G45+G47</f>
        <v>590381</v>
      </c>
      <c r="H49" s="1528"/>
      <c r="I49" s="1486"/>
      <c r="J49" s="1487"/>
      <c r="K49" s="1529">
        <f>K45+K47</f>
        <v>181390</v>
      </c>
      <c r="L49" s="2411"/>
      <c r="M49" s="268"/>
      <c r="N49" s="269"/>
      <c r="O49" s="1444"/>
      <c r="P49" s="1444"/>
    </row>
    <row r="50" spans="1:17" ht="56.25" customHeight="1">
      <c r="B50" s="1490" t="s">
        <v>475</v>
      </c>
      <c r="C50" s="1491"/>
      <c r="D50" s="1491"/>
      <c r="E50" s="1491"/>
      <c r="F50" s="1491"/>
      <c r="G50" s="1491"/>
      <c r="H50" s="1491"/>
      <c r="I50" s="1491"/>
      <c r="J50" s="1491"/>
      <c r="K50" s="1491"/>
      <c r="L50" s="1491"/>
      <c r="M50" s="1491"/>
      <c r="N50" s="1491"/>
      <c r="O50" s="1491"/>
      <c r="P50" s="1492"/>
    </row>
    <row r="51" spans="1:17" ht="71.25" customHeight="1">
      <c r="B51" s="253" t="s">
        <v>476</v>
      </c>
      <c r="C51" s="2412" t="s">
        <v>477</v>
      </c>
      <c r="D51" s="2412"/>
      <c r="E51" s="2413"/>
      <c r="F51" s="254" t="s">
        <v>478</v>
      </c>
      <c r="G51" s="1515" t="s">
        <v>479</v>
      </c>
      <c r="H51" s="1516"/>
      <c r="I51" s="1500" t="s">
        <v>480</v>
      </c>
      <c r="J51" s="1501"/>
      <c r="K51" s="1515" t="s">
        <v>481</v>
      </c>
      <c r="L51" s="1516"/>
      <c r="M51" s="239" t="s">
        <v>468</v>
      </c>
      <c r="N51" s="302" t="s">
        <v>482</v>
      </c>
      <c r="O51" s="422"/>
      <c r="P51" s="273"/>
    </row>
    <row r="52" spans="1:17" s="274" customFormat="1" ht="66" customHeight="1">
      <c r="B52" s="198" t="s">
        <v>394</v>
      </c>
      <c r="C52" s="1414" t="s">
        <v>97</v>
      </c>
      <c r="D52" s="1414"/>
      <c r="E52" s="1415"/>
      <c r="F52" s="257" t="s">
        <v>1301</v>
      </c>
      <c r="G52" s="2160">
        <v>4032080</v>
      </c>
      <c r="H52" s="2161"/>
      <c r="I52" s="1479" t="s">
        <v>927</v>
      </c>
      <c r="J52" s="1480"/>
      <c r="K52" s="2101">
        <v>811247</v>
      </c>
      <c r="L52" s="2102"/>
      <c r="M52" s="258" t="s">
        <v>1302</v>
      </c>
      <c r="N52" s="468" t="s">
        <v>3356</v>
      </c>
      <c r="O52" s="201" t="s">
        <v>939</v>
      </c>
      <c r="P52" s="202"/>
      <c r="Q52" s="808" t="s">
        <v>3357</v>
      </c>
    </row>
    <row r="53" spans="1:17" s="274" customFormat="1" ht="86.25" customHeight="1">
      <c r="B53" s="198" t="s">
        <v>401</v>
      </c>
      <c r="C53" s="1414" t="s">
        <v>62</v>
      </c>
      <c r="D53" s="1414"/>
      <c r="E53" s="1415"/>
      <c r="F53" s="257" t="s">
        <v>1301</v>
      </c>
      <c r="G53" s="1532">
        <v>2662118</v>
      </c>
      <c r="H53" s="1533"/>
      <c r="I53" s="1479" t="s">
        <v>927</v>
      </c>
      <c r="J53" s="1480"/>
      <c r="K53" s="1521">
        <v>879229</v>
      </c>
      <c r="L53" s="1522"/>
      <c r="M53" s="258" t="s">
        <v>1302</v>
      </c>
      <c r="N53" s="468" t="s">
        <v>3358</v>
      </c>
      <c r="O53" s="201" t="s">
        <v>940</v>
      </c>
      <c r="P53" s="202"/>
      <c r="Q53" s="808" t="s">
        <v>3359</v>
      </c>
    </row>
    <row r="54" spans="1:17" s="274" customFormat="1" ht="41.25" customHeight="1">
      <c r="B54" s="198" t="s">
        <v>403</v>
      </c>
      <c r="C54" s="1414" t="s">
        <v>99</v>
      </c>
      <c r="D54" s="1414"/>
      <c r="E54" s="1415"/>
      <c r="F54" s="257" t="s">
        <v>1301</v>
      </c>
      <c r="G54" s="1532">
        <v>190358</v>
      </c>
      <c r="H54" s="1533"/>
      <c r="I54" s="1479" t="s">
        <v>927</v>
      </c>
      <c r="J54" s="1480"/>
      <c r="K54" s="1521">
        <v>48600</v>
      </c>
      <c r="L54" s="1522"/>
      <c r="M54" s="258" t="s">
        <v>57</v>
      </c>
      <c r="N54" s="468" t="s">
        <v>3360</v>
      </c>
      <c r="O54" s="201"/>
      <c r="P54" s="202"/>
    </row>
    <row r="55" spans="1:17" s="274" customFormat="1" ht="32.25" customHeight="1">
      <c r="B55" s="198" t="s">
        <v>405</v>
      </c>
      <c r="C55" s="1414" t="s">
        <v>100</v>
      </c>
      <c r="D55" s="1414"/>
      <c r="E55" s="1415"/>
      <c r="F55" s="257" t="s">
        <v>57</v>
      </c>
      <c r="G55" s="1532">
        <v>0</v>
      </c>
      <c r="H55" s="1533"/>
      <c r="I55" s="1479" t="s">
        <v>927</v>
      </c>
      <c r="J55" s="1480"/>
      <c r="K55" s="1521">
        <v>0</v>
      </c>
      <c r="L55" s="1522"/>
      <c r="M55" s="258" t="s">
        <v>57</v>
      </c>
      <c r="N55" s="768"/>
      <c r="O55" s="277"/>
      <c r="P55" s="277"/>
    </row>
    <row r="56" spans="1:17" s="274" customFormat="1" ht="68.099999999999994" customHeight="1">
      <c r="B56" s="198" t="s">
        <v>408</v>
      </c>
      <c r="C56" s="1414" t="s">
        <v>302</v>
      </c>
      <c r="D56" s="1414"/>
      <c r="E56" s="1415"/>
      <c r="F56" s="257" t="s">
        <v>57</v>
      </c>
      <c r="G56" s="1532">
        <v>0</v>
      </c>
      <c r="H56" s="1533"/>
      <c r="I56" s="1479" t="s">
        <v>927</v>
      </c>
      <c r="J56" s="1480"/>
      <c r="K56" s="1521">
        <v>0</v>
      </c>
      <c r="L56" s="1522"/>
      <c r="M56" s="258" t="s">
        <v>57</v>
      </c>
      <c r="N56" s="468"/>
      <c r="O56" s="204" t="s">
        <v>940</v>
      </c>
      <c r="P56" s="809"/>
      <c r="Q56" s="808" t="s">
        <v>3361</v>
      </c>
    </row>
    <row r="57" spans="1:17" ht="46.5" customHeight="1">
      <c r="B57" s="205" t="s">
        <v>410</v>
      </c>
      <c r="C57" s="1445" t="s">
        <v>484</v>
      </c>
      <c r="D57" s="1445"/>
      <c r="E57" s="1817"/>
      <c r="F57" s="279"/>
      <c r="G57" s="1527">
        <f>G52+G53+G54+G55+G56</f>
        <v>6884556</v>
      </c>
      <c r="H57" s="1528"/>
      <c r="I57" s="1486"/>
      <c r="J57" s="1487"/>
      <c r="K57" s="1529">
        <f>K52+K53+K54+K55+K56</f>
        <v>1739076</v>
      </c>
      <c r="L57" s="2411"/>
      <c r="M57" s="268"/>
      <c r="N57" s="269"/>
      <c r="O57" s="423"/>
      <c r="P57" s="280"/>
    </row>
    <row r="58" spans="1:17" ht="54.95" customHeight="1">
      <c r="A58" s="281"/>
      <c r="B58" s="1507" t="s">
        <v>485</v>
      </c>
      <c r="C58" s="1508"/>
      <c r="D58" s="1508"/>
      <c r="E58" s="1508"/>
      <c r="F58" s="1508"/>
      <c r="G58" s="1508"/>
      <c r="H58" s="1508"/>
      <c r="I58" s="1508"/>
      <c r="J58" s="1508"/>
      <c r="K58" s="1508"/>
      <c r="L58" s="1508"/>
      <c r="M58" s="1508"/>
      <c r="N58" s="1508"/>
      <c r="O58" s="424"/>
      <c r="P58" s="425"/>
    </row>
    <row r="59" spans="1:17" ht="62.25" customHeight="1">
      <c r="B59" s="282" t="s">
        <v>486</v>
      </c>
      <c r="C59" s="1543" t="s">
        <v>487</v>
      </c>
      <c r="D59" s="1543"/>
      <c r="E59" s="1543"/>
      <c r="F59" s="1543"/>
      <c r="G59" s="1543"/>
      <c r="H59" s="1543"/>
      <c r="I59" s="1544"/>
      <c r="J59" s="283">
        <f>G49/(G49+G57)</f>
        <v>7.8981401448600844E-2</v>
      </c>
      <c r="K59" s="284" t="s">
        <v>392</v>
      </c>
      <c r="L59" s="1539"/>
      <c r="M59" s="1540"/>
      <c r="N59" s="1541"/>
      <c r="O59" s="1534"/>
      <c r="P59" s="1534"/>
    </row>
    <row r="60" spans="1:17" ht="53.25" customHeight="1">
      <c r="B60" s="286" t="s">
        <v>488</v>
      </c>
      <c r="C60" s="1537" t="s">
        <v>489</v>
      </c>
      <c r="D60" s="1537"/>
      <c r="E60" s="1537"/>
      <c r="F60" s="1537"/>
      <c r="G60" s="1537"/>
      <c r="H60" s="1537"/>
      <c r="I60" s="1538"/>
      <c r="J60" s="426">
        <f>G45/G49</f>
        <v>0</v>
      </c>
      <c r="K60" s="284" t="s">
        <v>446</v>
      </c>
      <c r="L60" s="1539"/>
      <c r="M60" s="1540"/>
      <c r="N60" s="1541"/>
      <c r="O60" s="1535"/>
      <c r="P60" s="1535"/>
    </row>
    <row r="61" spans="1:17" ht="53.25" customHeight="1">
      <c r="B61" s="286" t="s">
        <v>490</v>
      </c>
      <c r="C61" s="1537" t="s">
        <v>491</v>
      </c>
      <c r="D61" s="1537"/>
      <c r="E61" s="1537"/>
      <c r="F61" s="1537"/>
      <c r="G61" s="1537"/>
      <c r="H61" s="1537"/>
      <c r="I61" s="1538"/>
      <c r="J61" s="288">
        <f>SUM(G49,G57)</f>
        <v>7474937</v>
      </c>
      <c r="K61" s="284" t="s">
        <v>446</v>
      </c>
      <c r="L61" s="1539"/>
      <c r="M61" s="1540"/>
      <c r="N61" s="1541"/>
      <c r="O61" s="1535"/>
      <c r="P61" s="1535"/>
    </row>
    <row r="62" spans="1:17" ht="53.25" customHeight="1">
      <c r="B62" s="286" t="s">
        <v>492</v>
      </c>
      <c r="C62" s="1464" t="s">
        <v>493</v>
      </c>
      <c r="D62" s="1464"/>
      <c r="E62" s="1464"/>
      <c r="F62" s="1464"/>
      <c r="G62" s="1464"/>
      <c r="H62" s="1464"/>
      <c r="I62" s="1465"/>
      <c r="J62" s="283">
        <f>(G49+G57)/J27</f>
        <v>0.93942286399832298</v>
      </c>
      <c r="K62" s="284" t="s">
        <v>392</v>
      </c>
      <c r="L62" s="1539"/>
      <c r="M62" s="1540"/>
      <c r="N62" s="1541"/>
      <c r="O62" s="1535"/>
      <c r="P62" s="1535"/>
    </row>
    <row r="63" spans="1:17" ht="65.25" customHeight="1">
      <c r="B63" s="289" t="s">
        <v>494</v>
      </c>
      <c r="C63" s="1464" t="s">
        <v>495</v>
      </c>
      <c r="D63" s="1464"/>
      <c r="E63" s="1464"/>
      <c r="F63" s="1464"/>
      <c r="G63" s="1464"/>
      <c r="H63" s="1464"/>
      <c r="I63" s="1465"/>
      <c r="J63" s="290">
        <f>(K49+K57)/J28</f>
        <v>0.89298943339514825</v>
      </c>
      <c r="K63" s="284" t="s">
        <v>392</v>
      </c>
      <c r="L63" s="1539"/>
      <c r="M63" s="1540"/>
      <c r="N63" s="1541"/>
      <c r="O63" s="1535"/>
      <c r="P63" s="1535"/>
    </row>
    <row r="64" spans="1:17" ht="53.25" customHeight="1">
      <c r="B64" s="289" t="s">
        <v>496</v>
      </c>
      <c r="C64" s="1537" t="s">
        <v>497</v>
      </c>
      <c r="D64" s="1537"/>
      <c r="E64" s="1537"/>
      <c r="F64" s="1537"/>
      <c r="G64" s="1537"/>
      <c r="H64" s="1537"/>
      <c r="I64" s="1538"/>
      <c r="J64" s="426" t="str">
        <f>IF(J62&lt;0.945,"Funding gap","No funding gap")</f>
        <v>Funding gap</v>
      </c>
      <c r="K64" s="293" t="s">
        <v>446</v>
      </c>
      <c r="L64" s="1539"/>
      <c r="M64" s="1540"/>
      <c r="N64" s="1541"/>
      <c r="O64" s="1535"/>
      <c r="P64" s="1535"/>
    </row>
    <row r="65" spans="2:16" ht="53.25" customHeight="1">
      <c r="B65" s="289" t="s">
        <v>498</v>
      </c>
      <c r="C65" s="1542" t="s">
        <v>499</v>
      </c>
      <c r="D65" s="1542"/>
      <c r="E65" s="1542"/>
      <c r="F65" s="1542"/>
      <c r="G65" s="1542"/>
      <c r="H65" s="1542"/>
      <c r="I65" s="2269"/>
      <c r="J65" s="292">
        <f>G45/J27</f>
        <v>0</v>
      </c>
      <c r="K65" s="293" t="s">
        <v>446</v>
      </c>
      <c r="L65" s="1539"/>
      <c r="M65" s="1540"/>
      <c r="N65" s="1541"/>
      <c r="O65" s="1536"/>
      <c r="P65" s="1536"/>
    </row>
    <row r="66" spans="2:16" ht="45" customHeight="1">
      <c r="B66" s="191" t="s">
        <v>500</v>
      </c>
      <c r="C66" s="1414" t="s">
        <v>501</v>
      </c>
      <c r="D66" s="1414"/>
      <c r="E66" s="1414"/>
      <c r="F66" s="1414"/>
      <c r="G66" s="1414"/>
      <c r="H66" s="1414"/>
      <c r="I66" s="1414"/>
      <c r="J66" s="1415"/>
      <c r="K66" s="1545" t="s">
        <v>446</v>
      </c>
      <c r="L66" s="1548" t="s">
        <v>3362</v>
      </c>
      <c r="M66" s="1549"/>
      <c r="N66" s="1550"/>
      <c r="O66" s="1443" t="s">
        <v>1306</v>
      </c>
      <c r="P66" s="1443"/>
    </row>
    <row r="67" spans="2:16" ht="21" customHeight="1">
      <c r="B67" s="198" t="s">
        <v>394</v>
      </c>
      <c r="C67" s="1557" t="s">
        <v>502</v>
      </c>
      <c r="D67" s="1557"/>
      <c r="E67" s="1557"/>
      <c r="F67" s="1557"/>
      <c r="G67" s="1557"/>
      <c r="H67" s="1557"/>
      <c r="I67" s="2268"/>
      <c r="J67" s="299" t="s">
        <v>53</v>
      </c>
      <c r="K67" s="1546"/>
      <c r="L67" s="1551"/>
      <c r="M67" s="1552"/>
      <c r="N67" s="1553"/>
      <c r="O67" s="1425"/>
      <c r="P67" s="1425"/>
    </row>
    <row r="68" spans="2:16" ht="21" customHeight="1">
      <c r="B68" s="198" t="s">
        <v>401</v>
      </c>
      <c r="C68" s="1557" t="s">
        <v>503</v>
      </c>
      <c r="D68" s="1557"/>
      <c r="E68" s="1557"/>
      <c r="F68" s="1557"/>
      <c r="G68" s="1557"/>
      <c r="H68" s="1557"/>
      <c r="I68" s="2268"/>
      <c r="J68" s="299" t="s">
        <v>54</v>
      </c>
      <c r="K68" s="1546"/>
      <c r="L68" s="1551"/>
      <c r="M68" s="1552"/>
      <c r="N68" s="1553"/>
      <c r="O68" s="1425"/>
      <c r="P68" s="1425"/>
    </row>
    <row r="69" spans="2:16" ht="21" customHeight="1">
      <c r="B69" s="198" t="s">
        <v>403</v>
      </c>
      <c r="C69" s="1557" t="s">
        <v>504</v>
      </c>
      <c r="D69" s="1557"/>
      <c r="E69" s="1557"/>
      <c r="F69" s="1557"/>
      <c r="G69" s="1557"/>
      <c r="H69" s="1557"/>
      <c r="I69" s="2268"/>
      <c r="J69" s="299" t="s">
        <v>54</v>
      </c>
      <c r="K69" s="1546"/>
      <c r="L69" s="1551"/>
      <c r="M69" s="1552"/>
      <c r="N69" s="1553"/>
      <c r="O69" s="1425"/>
      <c r="P69" s="1425"/>
    </row>
    <row r="70" spans="2:16" ht="21" customHeight="1">
      <c r="B70" s="198" t="s">
        <v>405</v>
      </c>
      <c r="C70" s="1557" t="s">
        <v>302</v>
      </c>
      <c r="D70" s="1557"/>
      <c r="E70" s="1557"/>
      <c r="F70" s="1557"/>
      <c r="G70" s="1557"/>
      <c r="H70" s="1557"/>
      <c r="I70" s="2268"/>
      <c r="J70" s="299" t="s">
        <v>54</v>
      </c>
      <c r="K70" s="1546"/>
      <c r="L70" s="1551"/>
      <c r="M70" s="1552"/>
      <c r="N70" s="1553"/>
      <c r="O70" s="1425"/>
      <c r="P70" s="1425"/>
    </row>
    <row r="71" spans="2:16" ht="21" customHeight="1">
      <c r="B71" s="198" t="s">
        <v>408</v>
      </c>
      <c r="C71" s="1558" t="s">
        <v>505</v>
      </c>
      <c r="D71" s="1558"/>
      <c r="E71" s="1558"/>
      <c r="F71" s="1410"/>
      <c r="G71" s="1559" t="s">
        <v>92</v>
      </c>
      <c r="H71" s="1560"/>
      <c r="I71" s="1560"/>
      <c r="J71" s="1561"/>
      <c r="K71" s="1547"/>
      <c r="L71" s="1554"/>
      <c r="M71" s="1555"/>
      <c r="N71" s="1556"/>
      <c r="O71" s="1426"/>
      <c r="P71" s="1426"/>
    </row>
    <row r="72" spans="2:16" ht="45" customHeight="1">
      <c r="B72" s="191" t="s">
        <v>506</v>
      </c>
      <c r="C72" s="1414" t="s">
        <v>507</v>
      </c>
      <c r="D72" s="1414"/>
      <c r="E72" s="1414"/>
      <c r="F72" s="1414"/>
      <c r="G72" s="1414"/>
      <c r="H72" s="1414"/>
      <c r="I72" s="1414"/>
      <c r="J72" s="1414"/>
      <c r="K72" s="1414"/>
      <c r="L72" s="1414"/>
      <c r="M72" s="1414"/>
      <c r="N72" s="1562"/>
      <c r="O72" s="291"/>
      <c r="P72" s="297"/>
    </row>
    <row r="73" spans="2:16" ht="20.25" customHeight="1">
      <c r="B73" s="205" t="s">
        <v>418</v>
      </c>
      <c r="C73" s="1558" t="s">
        <v>297</v>
      </c>
      <c r="D73" s="1558"/>
      <c r="E73" s="1410"/>
      <c r="F73" s="1574" t="s">
        <v>53</v>
      </c>
      <c r="G73" s="1575"/>
      <c r="H73" s="1545" t="s">
        <v>446</v>
      </c>
      <c r="I73" s="3205" t="s">
        <v>3363</v>
      </c>
      <c r="J73" s="2045"/>
      <c r="K73" s="2045"/>
      <c r="L73" s="2045"/>
      <c r="M73" s="2045"/>
      <c r="N73" s="2046"/>
      <c r="O73" s="1443" t="s">
        <v>1306</v>
      </c>
      <c r="P73" s="1443"/>
    </row>
    <row r="74" spans="2:16" ht="20.25" customHeight="1">
      <c r="B74" s="205" t="s">
        <v>508</v>
      </c>
      <c r="C74" s="1558" t="s">
        <v>509</v>
      </c>
      <c r="D74" s="1558"/>
      <c r="E74" s="1410"/>
      <c r="F74" s="1574" t="s">
        <v>54</v>
      </c>
      <c r="G74" s="1575"/>
      <c r="H74" s="1546"/>
      <c r="I74" s="3227"/>
      <c r="J74" s="3228"/>
      <c r="K74" s="3228"/>
      <c r="L74" s="3228"/>
      <c r="M74" s="3228"/>
      <c r="N74" s="3229"/>
      <c r="O74" s="1425"/>
      <c r="P74" s="1425"/>
    </row>
    <row r="75" spans="2:16" ht="20.25" customHeight="1">
      <c r="B75" s="205" t="s">
        <v>510</v>
      </c>
      <c r="C75" s="1558" t="s">
        <v>299</v>
      </c>
      <c r="D75" s="1558"/>
      <c r="E75" s="1410"/>
      <c r="F75" s="1574" t="s">
        <v>54</v>
      </c>
      <c r="G75" s="1575"/>
      <c r="H75" s="1546"/>
      <c r="I75" s="3227"/>
      <c r="J75" s="3228"/>
      <c r="K75" s="3228"/>
      <c r="L75" s="3228"/>
      <c r="M75" s="3228"/>
      <c r="N75" s="3229"/>
      <c r="O75" s="1425"/>
      <c r="P75" s="1425"/>
    </row>
    <row r="76" spans="2:16" ht="49.7" customHeight="1">
      <c r="B76" s="205" t="s">
        <v>401</v>
      </c>
      <c r="C76" s="1464" t="s">
        <v>511</v>
      </c>
      <c r="D76" s="1464"/>
      <c r="E76" s="1464"/>
      <c r="F76" s="1464"/>
      <c r="G76" s="1465"/>
      <c r="H76" s="1546"/>
      <c r="I76" s="3227"/>
      <c r="J76" s="3228"/>
      <c r="K76" s="3228"/>
      <c r="L76" s="3228"/>
      <c r="M76" s="3228"/>
      <c r="N76" s="3229"/>
      <c r="O76" s="1425"/>
      <c r="P76" s="1425"/>
    </row>
    <row r="77" spans="2:16" ht="21" customHeight="1">
      <c r="B77" s="205" t="s">
        <v>418</v>
      </c>
      <c r="C77" s="1558" t="s">
        <v>297</v>
      </c>
      <c r="D77" s="1558"/>
      <c r="E77" s="1410"/>
      <c r="F77" s="1574" t="s">
        <v>53</v>
      </c>
      <c r="G77" s="1575"/>
      <c r="H77" s="1546"/>
      <c r="I77" s="3227"/>
      <c r="J77" s="3228"/>
      <c r="K77" s="3228"/>
      <c r="L77" s="3228"/>
      <c r="M77" s="3228"/>
      <c r="N77" s="3229"/>
      <c r="O77" s="1425"/>
      <c r="P77" s="1425"/>
    </row>
    <row r="78" spans="2:16" ht="21" customHeight="1">
      <c r="B78" s="205" t="s">
        <v>508</v>
      </c>
      <c r="C78" s="1558" t="s">
        <v>509</v>
      </c>
      <c r="D78" s="1558"/>
      <c r="E78" s="1410"/>
      <c r="F78" s="1574" t="s">
        <v>54</v>
      </c>
      <c r="G78" s="1575"/>
      <c r="H78" s="1546"/>
      <c r="I78" s="3227"/>
      <c r="J78" s="3228"/>
      <c r="K78" s="3228"/>
      <c r="L78" s="3228"/>
      <c r="M78" s="3228"/>
      <c r="N78" s="3229"/>
      <c r="O78" s="1425"/>
      <c r="P78" s="1425"/>
    </row>
    <row r="79" spans="2:16" ht="21" customHeight="1">
      <c r="B79" s="205" t="s">
        <v>510</v>
      </c>
      <c r="C79" s="1558" t="s">
        <v>301</v>
      </c>
      <c r="D79" s="1558"/>
      <c r="E79" s="1410"/>
      <c r="F79" s="1574" t="s">
        <v>54</v>
      </c>
      <c r="G79" s="1575"/>
      <c r="H79" s="1546"/>
      <c r="I79" s="3227"/>
      <c r="J79" s="3228"/>
      <c r="K79" s="3228"/>
      <c r="L79" s="3228"/>
      <c r="M79" s="3228"/>
      <c r="N79" s="3229"/>
      <c r="O79" s="1425"/>
      <c r="P79" s="1425"/>
    </row>
    <row r="80" spans="2:16" ht="21" customHeight="1">
      <c r="B80" s="205" t="s">
        <v>512</v>
      </c>
      <c r="C80" s="1558" t="s">
        <v>302</v>
      </c>
      <c r="D80" s="1558"/>
      <c r="E80" s="1410"/>
      <c r="F80" s="1574" t="s">
        <v>54</v>
      </c>
      <c r="G80" s="1575"/>
      <c r="H80" s="1546"/>
      <c r="I80" s="3227"/>
      <c r="J80" s="3228"/>
      <c r="K80" s="3228"/>
      <c r="L80" s="3228"/>
      <c r="M80" s="3228"/>
      <c r="N80" s="3229"/>
      <c r="O80" s="1425"/>
      <c r="P80" s="1425"/>
    </row>
    <row r="81" spans="2:16" ht="21.75" customHeight="1">
      <c r="B81" s="205" t="s">
        <v>513</v>
      </c>
      <c r="C81" s="1558" t="s">
        <v>514</v>
      </c>
      <c r="D81" s="1558"/>
      <c r="E81" s="1410"/>
      <c r="F81" s="1574" t="s">
        <v>57</v>
      </c>
      <c r="G81" s="1575"/>
      <c r="H81" s="1547"/>
      <c r="I81" s="3230"/>
      <c r="J81" s="2047"/>
      <c r="K81" s="2047"/>
      <c r="L81" s="2047"/>
      <c r="M81" s="2047"/>
      <c r="N81" s="2048"/>
      <c r="O81" s="1426"/>
      <c r="P81" s="1426"/>
    </row>
    <row r="82" spans="2:16" ht="51" customHeight="1">
      <c r="B82" s="298" t="s">
        <v>515</v>
      </c>
      <c r="C82" s="1445" t="s">
        <v>516</v>
      </c>
      <c r="D82" s="1445"/>
      <c r="E82" s="1817"/>
      <c r="F82" s="2404"/>
      <c r="G82" s="2405"/>
      <c r="H82" s="2405"/>
      <c r="I82" s="2405"/>
      <c r="J82" s="2405"/>
      <c r="K82" s="2405"/>
      <c r="L82" s="2405"/>
      <c r="M82" s="2405"/>
      <c r="N82" s="2406"/>
      <c r="O82" s="2407"/>
      <c r="P82" s="2408"/>
    </row>
    <row r="83" spans="2:16" ht="31.7" customHeight="1">
      <c r="B83" s="1490" t="s">
        <v>517</v>
      </c>
      <c r="C83" s="1491"/>
      <c r="D83" s="1491"/>
      <c r="E83" s="1491"/>
      <c r="F83" s="1491"/>
      <c r="G83" s="1491"/>
      <c r="H83" s="1491"/>
      <c r="I83" s="1491"/>
      <c r="J83" s="1491"/>
      <c r="K83" s="1491"/>
      <c r="L83" s="1491"/>
      <c r="M83" s="1491"/>
      <c r="N83" s="1491"/>
      <c r="O83" s="1491"/>
      <c r="P83" s="1492"/>
    </row>
    <row r="84" spans="2:16" ht="44.25" customHeight="1">
      <c r="B84" s="191" t="s">
        <v>518</v>
      </c>
      <c r="C84" s="1414" t="s">
        <v>519</v>
      </c>
      <c r="D84" s="1414"/>
      <c r="E84" s="1414"/>
      <c r="F84" s="1414"/>
      <c r="G84" s="1415"/>
      <c r="H84" s="299" t="s">
        <v>54</v>
      </c>
      <c r="I84" s="1580" t="s">
        <v>446</v>
      </c>
      <c r="J84" s="2394"/>
      <c r="K84" s="1582"/>
      <c r="L84" s="1583"/>
      <c r="M84" s="1583"/>
      <c r="N84" s="3226"/>
      <c r="O84" s="1443" t="s">
        <v>3364</v>
      </c>
      <c r="P84" s="1443"/>
    </row>
    <row r="85" spans="2:16" ht="20.25" customHeight="1">
      <c r="B85" s="1585" t="s">
        <v>520</v>
      </c>
      <c r="C85" s="1586"/>
      <c r="D85" s="1586"/>
      <c r="E85" s="1587"/>
      <c r="F85" s="1500" t="s">
        <v>521</v>
      </c>
      <c r="G85" s="1502"/>
      <c r="H85" s="1501"/>
      <c r="I85" s="1500" t="s">
        <v>522</v>
      </c>
      <c r="J85" s="1501"/>
      <c r="K85" s="1500" t="s">
        <v>434</v>
      </c>
      <c r="L85" s="1502"/>
      <c r="M85" s="1502"/>
      <c r="N85" s="1503"/>
      <c r="O85" s="1425"/>
      <c r="P85" s="1425"/>
    </row>
    <row r="86" spans="2:16" ht="21" customHeight="1">
      <c r="B86" s="1588"/>
      <c r="C86" s="1589"/>
      <c r="D86" s="1589"/>
      <c r="E86" s="1590"/>
      <c r="F86" s="1594" t="s">
        <v>57</v>
      </c>
      <c r="G86" s="1595"/>
      <c r="H86" s="1596"/>
      <c r="I86" s="1597"/>
      <c r="J86" s="1598"/>
      <c r="K86" s="1594"/>
      <c r="L86" s="1595"/>
      <c r="M86" s="1595"/>
      <c r="N86" s="2395"/>
      <c r="O86" s="1425"/>
      <c r="P86" s="1425"/>
    </row>
    <row r="87" spans="2:16" ht="21" customHeight="1">
      <c r="B87" s="1588"/>
      <c r="C87" s="1589"/>
      <c r="D87" s="1589"/>
      <c r="E87" s="1590"/>
      <c r="F87" s="1594"/>
      <c r="G87" s="1595"/>
      <c r="H87" s="1596"/>
      <c r="I87" s="1597"/>
      <c r="J87" s="1598"/>
      <c r="K87" s="1594"/>
      <c r="L87" s="1595"/>
      <c r="M87" s="1595"/>
      <c r="N87" s="2395"/>
      <c r="O87" s="1425"/>
      <c r="P87" s="1425"/>
    </row>
    <row r="88" spans="2:16" ht="21" customHeight="1">
      <c r="B88" s="1588"/>
      <c r="C88" s="1589"/>
      <c r="D88" s="1589"/>
      <c r="E88" s="1590"/>
      <c r="F88" s="1594"/>
      <c r="G88" s="1595"/>
      <c r="H88" s="1596"/>
      <c r="I88" s="1597"/>
      <c r="J88" s="1598"/>
      <c r="K88" s="1594"/>
      <c r="L88" s="1595"/>
      <c r="M88" s="1595"/>
      <c r="N88" s="2395"/>
      <c r="O88" s="1425"/>
      <c r="P88" s="1425"/>
    </row>
    <row r="89" spans="2:16" ht="21.75" customHeight="1">
      <c r="B89" s="1591"/>
      <c r="C89" s="1592"/>
      <c r="D89" s="1592"/>
      <c r="E89" s="1593"/>
      <c r="F89" s="1599"/>
      <c r="G89" s="1721"/>
      <c r="H89" s="1720"/>
      <c r="I89" s="2396"/>
      <c r="J89" s="2397"/>
      <c r="K89" s="2398"/>
      <c r="L89" s="2399"/>
      <c r="M89" s="2399"/>
      <c r="N89" s="2400"/>
      <c r="O89" s="1444"/>
      <c r="P89" s="1444"/>
    </row>
    <row r="90" spans="2:16" ht="26.25" customHeight="1">
      <c r="B90" s="1416" t="s">
        <v>2</v>
      </c>
      <c r="C90" s="1417"/>
      <c r="D90" s="1417"/>
      <c r="E90" s="1417"/>
      <c r="F90" s="1417"/>
      <c r="G90" s="1417"/>
      <c r="H90" s="1417"/>
      <c r="I90" s="1417"/>
      <c r="J90" s="1417"/>
      <c r="K90" s="1417"/>
      <c r="L90" s="1417"/>
      <c r="M90" s="1417"/>
      <c r="N90" s="1417"/>
      <c r="O90" s="1417"/>
      <c r="P90" s="1418"/>
    </row>
    <row r="91" spans="2:16" ht="38.25" customHeight="1">
      <c r="B91" s="303" t="s">
        <v>523</v>
      </c>
      <c r="C91" s="2070" t="s">
        <v>524</v>
      </c>
      <c r="D91" s="2070"/>
      <c r="E91" s="2070"/>
      <c r="F91" s="2070"/>
      <c r="G91" s="2070"/>
      <c r="H91" s="2070"/>
      <c r="I91" s="2070"/>
      <c r="J91" s="2070"/>
      <c r="K91" s="2070"/>
      <c r="L91" s="2070"/>
      <c r="M91" s="2070"/>
      <c r="N91" s="2256"/>
      <c r="O91" s="1424" t="s">
        <v>3243</v>
      </c>
      <c r="P91" s="1424"/>
    </row>
    <row r="92" spans="2:16" ht="20.25" customHeight="1">
      <c r="B92" s="1609" t="s">
        <v>525</v>
      </c>
      <c r="C92" s="1610"/>
      <c r="D92" s="1610"/>
      <c r="E92" s="1610"/>
      <c r="F92" s="1611"/>
      <c r="G92" s="1615" t="s">
        <v>526</v>
      </c>
      <c r="H92" s="2388"/>
      <c r="I92" s="2388"/>
      <c r="J92" s="2388"/>
      <c r="K92" s="2388"/>
      <c r="L92" s="2388"/>
      <c r="M92" s="2388"/>
      <c r="N92" s="2389"/>
      <c r="O92" s="1425"/>
      <c r="P92" s="1425"/>
    </row>
    <row r="93" spans="2:16" ht="26.25" customHeight="1">
      <c r="B93" s="2387"/>
      <c r="C93" s="1613"/>
      <c r="D93" s="1613"/>
      <c r="E93" s="1613"/>
      <c r="F93" s="2148"/>
      <c r="G93" s="429" t="s">
        <v>109</v>
      </c>
      <c r="H93" s="429" t="s">
        <v>128</v>
      </c>
      <c r="I93" s="430" t="s">
        <v>527</v>
      </c>
      <c r="J93" s="431" t="s">
        <v>528</v>
      </c>
      <c r="K93" s="1617" t="s">
        <v>434</v>
      </c>
      <c r="L93" s="1618"/>
      <c r="M93" s="1618"/>
      <c r="N93" s="1619"/>
      <c r="O93" s="1425"/>
      <c r="P93" s="1425"/>
    </row>
    <row r="94" spans="2:16" ht="57.75" customHeight="1">
      <c r="B94" s="432" t="s">
        <v>394</v>
      </c>
      <c r="C94" s="2390" t="s">
        <v>529</v>
      </c>
      <c r="D94" s="2390"/>
      <c r="E94" s="2390"/>
      <c r="F94" s="2390"/>
      <c r="G94" s="2390"/>
      <c r="H94" s="2390"/>
      <c r="I94" s="2390"/>
      <c r="J94" s="2391"/>
      <c r="K94" s="1623" t="s">
        <v>3365</v>
      </c>
      <c r="L94" s="1623"/>
      <c r="M94" s="1623"/>
      <c r="N94" s="1624"/>
      <c r="O94" s="1425"/>
      <c r="P94" s="1425"/>
    </row>
    <row r="95" spans="2:16" ht="23.85" customHeight="1">
      <c r="B95" s="317" t="s">
        <v>530</v>
      </c>
      <c r="C95" s="2392" t="s">
        <v>531</v>
      </c>
      <c r="D95" s="2392"/>
      <c r="E95" s="2392"/>
      <c r="F95" s="2393"/>
      <c r="G95" s="469" t="s">
        <v>53</v>
      </c>
      <c r="H95" s="469" t="s">
        <v>53</v>
      </c>
      <c r="I95" s="469" t="s">
        <v>53</v>
      </c>
      <c r="J95" s="469" t="s">
        <v>53</v>
      </c>
      <c r="K95" s="1626"/>
      <c r="L95" s="1626"/>
      <c r="M95" s="1626"/>
      <c r="N95" s="1627"/>
      <c r="O95" s="1425"/>
      <c r="P95" s="1425"/>
    </row>
    <row r="96" spans="2:16" ht="21.95" customHeight="1">
      <c r="B96" s="434" t="s">
        <v>532</v>
      </c>
      <c r="C96" s="1639" t="s">
        <v>533</v>
      </c>
      <c r="D96" s="1639"/>
      <c r="E96" s="1639"/>
      <c r="F96" s="1640"/>
      <c r="G96" s="469" t="s">
        <v>53</v>
      </c>
      <c r="H96" s="470" t="s">
        <v>53</v>
      </c>
      <c r="I96" s="471" t="s">
        <v>53</v>
      </c>
      <c r="J96" s="469" t="s">
        <v>53</v>
      </c>
      <c r="K96" s="1628"/>
      <c r="L96" s="1628"/>
      <c r="M96" s="1628"/>
      <c r="N96" s="1629"/>
      <c r="O96" s="1425"/>
      <c r="P96" s="1425"/>
    </row>
    <row r="97" spans="2:16" ht="42" customHeight="1">
      <c r="B97" s="436" t="s">
        <v>401</v>
      </c>
      <c r="C97" s="1632" t="s">
        <v>534</v>
      </c>
      <c r="D97" s="1632"/>
      <c r="E97" s="1632"/>
      <c r="F97" s="1632"/>
      <c r="G97" s="1632"/>
      <c r="H97" s="1632"/>
      <c r="I97" s="1632"/>
      <c r="J97" s="1633"/>
      <c r="K97" s="2376" t="s">
        <v>3366</v>
      </c>
      <c r="L97" s="1623"/>
      <c r="M97" s="1623"/>
      <c r="N97" s="1624"/>
      <c r="O97" s="1425"/>
      <c r="P97" s="1425"/>
    </row>
    <row r="98" spans="2:16" ht="24.75" customHeight="1">
      <c r="B98" s="432" t="s">
        <v>530</v>
      </c>
      <c r="C98" s="1643" t="s">
        <v>531</v>
      </c>
      <c r="D98" s="1643"/>
      <c r="E98" s="1643"/>
      <c r="F98" s="1644"/>
      <c r="G98" s="469" t="s">
        <v>53</v>
      </c>
      <c r="H98" s="469" t="s">
        <v>53</v>
      </c>
      <c r="I98" s="469" t="s">
        <v>53</v>
      </c>
      <c r="J98" s="469" t="s">
        <v>53</v>
      </c>
      <c r="K98" s="1625"/>
      <c r="L98" s="1626"/>
      <c r="M98" s="1626"/>
      <c r="N98" s="1627"/>
      <c r="O98" s="1425"/>
      <c r="P98" s="1425"/>
    </row>
    <row r="99" spans="2:16" ht="23.85" customHeight="1">
      <c r="B99" s="434" t="s">
        <v>532</v>
      </c>
      <c r="C99" s="1639" t="s">
        <v>533</v>
      </c>
      <c r="D99" s="1639"/>
      <c r="E99" s="1639"/>
      <c r="F99" s="1640"/>
      <c r="G99" s="473" t="s">
        <v>54</v>
      </c>
      <c r="H99" s="474" t="s">
        <v>53</v>
      </c>
      <c r="I99" s="473" t="s">
        <v>54</v>
      </c>
      <c r="J99" s="474" t="s">
        <v>54</v>
      </c>
      <c r="K99" s="2377"/>
      <c r="L99" s="1628"/>
      <c r="M99" s="1628"/>
      <c r="N99" s="1629"/>
      <c r="O99" s="1425"/>
      <c r="P99" s="1425"/>
    </row>
    <row r="100" spans="2:16" ht="48" customHeight="1">
      <c r="B100" s="436" t="s">
        <v>535</v>
      </c>
      <c r="C100" s="1638" t="s">
        <v>536</v>
      </c>
      <c r="D100" s="1638"/>
      <c r="E100" s="1638"/>
      <c r="F100" s="1638"/>
      <c r="G100" s="1638"/>
      <c r="H100" s="1638"/>
      <c r="I100" s="1638"/>
      <c r="J100" s="1642"/>
      <c r="K100" s="2376" t="s">
        <v>3365</v>
      </c>
      <c r="L100" s="1623"/>
      <c r="M100" s="1623"/>
      <c r="N100" s="1624"/>
      <c r="O100" s="1425"/>
      <c r="P100" s="1425"/>
    </row>
    <row r="101" spans="2:16" ht="23.1" customHeight="1">
      <c r="B101" s="432" t="s">
        <v>530</v>
      </c>
      <c r="C101" s="1643" t="s">
        <v>531</v>
      </c>
      <c r="D101" s="1643"/>
      <c r="E101" s="1643"/>
      <c r="F101" s="1644"/>
      <c r="G101" s="469" t="s">
        <v>53</v>
      </c>
      <c r="H101" s="469" t="s">
        <v>53</v>
      </c>
      <c r="I101" s="469" t="s">
        <v>53</v>
      </c>
      <c r="J101" s="469" t="s">
        <v>53</v>
      </c>
      <c r="K101" s="1625"/>
      <c r="L101" s="1626"/>
      <c r="M101" s="1626"/>
      <c r="N101" s="1627"/>
      <c r="O101" s="1425"/>
      <c r="P101" s="1425"/>
    </row>
    <row r="102" spans="2:16" ht="26.25" customHeight="1">
      <c r="B102" s="434" t="s">
        <v>532</v>
      </c>
      <c r="C102" s="1639" t="s">
        <v>533</v>
      </c>
      <c r="D102" s="1639"/>
      <c r="E102" s="1639"/>
      <c r="F102" s="1640"/>
      <c r="G102" s="448" t="s">
        <v>54</v>
      </c>
      <c r="H102" s="311" t="s">
        <v>53</v>
      </c>
      <c r="I102" s="448" t="s">
        <v>53</v>
      </c>
      <c r="J102" s="311" t="s">
        <v>53</v>
      </c>
      <c r="K102" s="2377"/>
      <c r="L102" s="1628"/>
      <c r="M102" s="1628"/>
      <c r="N102" s="1629"/>
      <c r="O102" s="1425"/>
      <c r="P102" s="1425"/>
    </row>
    <row r="103" spans="2:16" ht="38.25" customHeight="1">
      <c r="B103" s="436" t="s">
        <v>537</v>
      </c>
      <c r="C103" s="1638" t="s">
        <v>538</v>
      </c>
      <c r="D103" s="1638"/>
      <c r="E103" s="1638"/>
      <c r="F103" s="1638"/>
      <c r="G103" s="1638"/>
      <c r="H103" s="1638"/>
      <c r="I103" s="1638"/>
      <c r="J103" s="1642"/>
      <c r="K103" s="1623" t="s">
        <v>3367</v>
      </c>
      <c r="L103" s="1623"/>
      <c r="M103" s="1623"/>
      <c r="N103" s="1624"/>
      <c r="O103" s="1425"/>
      <c r="P103" s="1425"/>
    </row>
    <row r="104" spans="2:16" ht="21.95" customHeight="1">
      <c r="B104" s="432" t="s">
        <v>530</v>
      </c>
      <c r="C104" s="1643" t="s">
        <v>531</v>
      </c>
      <c r="D104" s="1643"/>
      <c r="E104" s="1643"/>
      <c r="F104" s="1644"/>
      <c r="G104" s="448" t="s">
        <v>53</v>
      </c>
      <c r="H104" s="448" t="s">
        <v>53</v>
      </c>
      <c r="I104" s="448" t="s">
        <v>53</v>
      </c>
      <c r="J104" s="448" t="s">
        <v>53</v>
      </c>
      <c r="K104" s="1626"/>
      <c r="L104" s="1626"/>
      <c r="M104" s="1626"/>
      <c r="N104" s="1627"/>
      <c r="O104" s="1425"/>
      <c r="P104" s="1425"/>
    </row>
    <row r="105" spans="2:16" ht="23.1" customHeight="1">
      <c r="B105" s="434" t="s">
        <v>532</v>
      </c>
      <c r="C105" s="1639" t="s">
        <v>533</v>
      </c>
      <c r="D105" s="1639"/>
      <c r="E105" s="1639"/>
      <c r="F105" s="1640"/>
      <c r="G105" s="473" t="s">
        <v>53</v>
      </c>
      <c r="H105" s="474" t="s">
        <v>53</v>
      </c>
      <c r="I105" s="473" t="s">
        <v>53</v>
      </c>
      <c r="J105" s="311" t="s">
        <v>53</v>
      </c>
      <c r="K105" s="1628"/>
      <c r="L105" s="1628"/>
      <c r="M105" s="1628"/>
      <c r="N105" s="1629"/>
      <c r="O105" s="1425"/>
      <c r="P105" s="1425"/>
    </row>
    <row r="106" spans="2:16" ht="30" customHeight="1">
      <c r="B106" s="436" t="s">
        <v>539</v>
      </c>
      <c r="C106" s="1638" t="s">
        <v>3368</v>
      </c>
      <c r="D106" s="1638"/>
      <c r="E106" s="1638"/>
      <c r="F106" s="1638"/>
      <c r="G106" s="1638"/>
      <c r="H106" s="1638"/>
      <c r="I106" s="1638"/>
      <c r="J106" s="1642"/>
      <c r="K106" s="1623" t="s">
        <v>3365</v>
      </c>
      <c r="L106" s="1623"/>
      <c r="M106" s="1623"/>
      <c r="N106" s="1624"/>
      <c r="O106" s="1425"/>
      <c r="P106" s="1425"/>
    </row>
    <row r="107" spans="2:16" ht="24.75" customHeight="1">
      <c r="B107" s="432" t="s">
        <v>530</v>
      </c>
      <c r="C107" s="1643" t="s">
        <v>531</v>
      </c>
      <c r="D107" s="1643"/>
      <c r="E107" s="1643"/>
      <c r="F107" s="1644"/>
      <c r="G107" s="448" t="s">
        <v>53</v>
      </c>
      <c r="H107" s="448" t="s">
        <v>53</v>
      </c>
      <c r="I107" s="448" t="s">
        <v>53</v>
      </c>
      <c r="J107" s="448" t="s">
        <v>53</v>
      </c>
      <c r="K107" s="1626"/>
      <c r="L107" s="1626"/>
      <c r="M107" s="1626"/>
      <c r="N107" s="1627"/>
      <c r="O107" s="1425"/>
      <c r="P107" s="1425"/>
    </row>
    <row r="108" spans="2:16" ht="21.95" customHeight="1">
      <c r="B108" s="434" t="s">
        <v>532</v>
      </c>
      <c r="C108" s="1639" t="s">
        <v>533</v>
      </c>
      <c r="D108" s="1639"/>
      <c r="E108" s="1639"/>
      <c r="F108" s="1640"/>
      <c r="G108" s="341" t="s">
        <v>53</v>
      </c>
      <c r="H108" s="448" t="s">
        <v>53</v>
      </c>
      <c r="I108" s="448" t="s">
        <v>53</v>
      </c>
      <c r="J108" s="448" t="s">
        <v>53</v>
      </c>
      <c r="K108" s="1628"/>
      <c r="L108" s="1628"/>
      <c r="M108" s="1628"/>
      <c r="N108" s="1629"/>
      <c r="O108" s="1425"/>
      <c r="P108" s="1425"/>
    </row>
    <row r="109" spans="2:16" ht="24" customHeight="1">
      <c r="B109" s="436" t="s">
        <v>410</v>
      </c>
      <c r="C109" s="3223" t="s">
        <v>117</v>
      </c>
      <c r="D109" s="3223"/>
      <c r="E109" s="3223"/>
      <c r="F109" s="3223"/>
      <c r="G109" s="3223"/>
      <c r="H109" s="3223"/>
      <c r="I109" s="3223"/>
      <c r="J109" s="3224"/>
      <c r="K109" s="1623" t="s">
        <v>3365</v>
      </c>
      <c r="L109" s="1623"/>
      <c r="M109" s="1623"/>
      <c r="N109" s="1624"/>
      <c r="O109" s="1425"/>
      <c r="P109" s="1425"/>
    </row>
    <row r="110" spans="2:16" ht="21.95" customHeight="1">
      <c r="B110" s="432" t="s">
        <v>530</v>
      </c>
      <c r="C110" s="1634" t="s">
        <v>531</v>
      </c>
      <c r="D110" s="1634"/>
      <c r="E110" s="1634"/>
      <c r="F110" s="1635"/>
      <c r="G110" s="209" t="s">
        <v>53</v>
      </c>
      <c r="H110" s="209" t="s">
        <v>53</v>
      </c>
      <c r="I110" s="209" t="s">
        <v>53</v>
      </c>
      <c r="J110" s="209" t="s">
        <v>53</v>
      </c>
      <c r="K110" s="1626"/>
      <c r="L110" s="1626"/>
      <c r="M110" s="1626"/>
      <c r="N110" s="1627"/>
      <c r="O110" s="1425"/>
      <c r="P110" s="1425"/>
    </row>
    <row r="111" spans="2:16" ht="21.95" customHeight="1">
      <c r="B111" s="434" t="s">
        <v>532</v>
      </c>
      <c r="C111" s="1639" t="s">
        <v>533</v>
      </c>
      <c r="D111" s="1639"/>
      <c r="E111" s="1639"/>
      <c r="F111" s="1640"/>
      <c r="G111" s="209" t="s">
        <v>53</v>
      </c>
      <c r="H111" s="209" t="s">
        <v>53</v>
      </c>
      <c r="I111" s="209" t="s">
        <v>53</v>
      </c>
      <c r="J111" s="209" t="s">
        <v>53</v>
      </c>
      <c r="K111" s="1628"/>
      <c r="L111" s="1628"/>
      <c r="M111" s="1628"/>
      <c r="N111" s="1629"/>
      <c r="O111" s="1425"/>
      <c r="P111" s="1425"/>
    </row>
    <row r="112" spans="2:16" ht="24" customHeight="1">
      <c r="B112" s="436" t="s">
        <v>413</v>
      </c>
      <c r="C112" s="3225" t="s">
        <v>118</v>
      </c>
      <c r="D112" s="3225"/>
      <c r="E112" s="3225"/>
      <c r="F112" s="3225"/>
      <c r="G112" s="3225"/>
      <c r="H112" s="3225"/>
      <c r="I112" s="3225"/>
      <c r="J112" s="2147"/>
      <c r="K112" s="1623" t="s">
        <v>3365</v>
      </c>
      <c r="L112" s="1623"/>
      <c r="M112" s="1623"/>
      <c r="N112" s="1624"/>
      <c r="O112" s="1425"/>
      <c r="P112" s="1425"/>
    </row>
    <row r="113" spans="2:16" ht="24.75" customHeight="1">
      <c r="B113" s="432" t="s">
        <v>530</v>
      </c>
      <c r="C113" s="1643" t="s">
        <v>531</v>
      </c>
      <c r="D113" s="1643"/>
      <c r="E113" s="1643"/>
      <c r="F113" s="1644"/>
      <c r="G113" s="209" t="s">
        <v>53</v>
      </c>
      <c r="H113" s="209" t="s">
        <v>53</v>
      </c>
      <c r="I113" s="209" t="s">
        <v>53</v>
      </c>
      <c r="J113" s="209" t="s">
        <v>53</v>
      </c>
      <c r="K113" s="1626"/>
      <c r="L113" s="1626"/>
      <c r="M113" s="1626"/>
      <c r="N113" s="1627"/>
      <c r="O113" s="1425"/>
      <c r="P113" s="1425"/>
    </row>
    <row r="114" spans="2:16" ht="23.1" customHeight="1">
      <c r="B114" s="434" t="s">
        <v>532</v>
      </c>
      <c r="C114" s="1639" t="s">
        <v>533</v>
      </c>
      <c r="D114" s="1639"/>
      <c r="E114" s="1639"/>
      <c r="F114" s="1640"/>
      <c r="G114" s="209" t="s">
        <v>53</v>
      </c>
      <c r="H114" s="209" t="s">
        <v>53</v>
      </c>
      <c r="I114" s="209" t="s">
        <v>53</v>
      </c>
      <c r="J114" s="209" t="s">
        <v>54</v>
      </c>
      <c r="K114" s="1628"/>
      <c r="L114" s="1628"/>
      <c r="M114" s="1628"/>
      <c r="N114" s="1629"/>
      <c r="O114" s="1425"/>
      <c r="P114" s="1425"/>
    </row>
    <row r="115" spans="2:16" ht="24" customHeight="1">
      <c r="B115" s="436" t="s">
        <v>416</v>
      </c>
      <c r="C115" s="1632" t="s">
        <v>541</v>
      </c>
      <c r="D115" s="1632"/>
      <c r="E115" s="1632"/>
      <c r="F115" s="1632"/>
      <c r="G115" s="1632"/>
      <c r="H115" s="1632"/>
      <c r="I115" s="1632"/>
      <c r="J115" s="1633"/>
      <c r="K115" s="2376" t="s">
        <v>3365</v>
      </c>
      <c r="L115" s="1623"/>
      <c r="M115" s="1623"/>
      <c r="N115" s="1624"/>
      <c r="O115" s="1425"/>
      <c r="P115" s="1425"/>
    </row>
    <row r="116" spans="2:16" ht="24" customHeight="1">
      <c r="B116" s="432" t="s">
        <v>530</v>
      </c>
      <c r="C116" s="1643" t="s">
        <v>531</v>
      </c>
      <c r="D116" s="1643"/>
      <c r="E116" s="1643"/>
      <c r="F116" s="1644"/>
      <c r="G116" s="209" t="s">
        <v>53</v>
      </c>
      <c r="H116" s="209" t="s">
        <v>53</v>
      </c>
      <c r="I116" s="209" t="s">
        <v>53</v>
      </c>
      <c r="J116" s="209" t="s">
        <v>53</v>
      </c>
      <c r="K116" s="1625"/>
      <c r="L116" s="1626"/>
      <c r="M116" s="1626"/>
      <c r="N116" s="1627"/>
      <c r="O116" s="1425"/>
      <c r="P116" s="1425"/>
    </row>
    <row r="117" spans="2:16" ht="24" customHeight="1">
      <c r="B117" s="317" t="s">
        <v>532</v>
      </c>
      <c r="C117" s="1639" t="s">
        <v>542</v>
      </c>
      <c r="D117" s="1639"/>
      <c r="E117" s="1639"/>
      <c r="F117" s="1640"/>
      <c r="G117" s="341" t="s">
        <v>53</v>
      </c>
      <c r="H117" s="437" t="s">
        <v>54</v>
      </c>
      <c r="I117" s="341" t="s">
        <v>53</v>
      </c>
      <c r="J117" s="437" t="s">
        <v>53</v>
      </c>
      <c r="K117" s="2377"/>
      <c r="L117" s="1628"/>
      <c r="M117" s="1628"/>
      <c r="N117" s="1629"/>
      <c r="O117" s="1425"/>
      <c r="P117" s="1425"/>
    </row>
    <row r="118" spans="2:16" ht="24" customHeight="1">
      <c r="B118" s="438" t="s">
        <v>418</v>
      </c>
      <c r="C118" s="1645" t="s">
        <v>1310</v>
      </c>
      <c r="D118" s="1645"/>
      <c r="E118" s="1645"/>
      <c r="F118" s="1645"/>
      <c r="G118" s="1645"/>
      <c r="H118" s="1645"/>
      <c r="I118" s="1645"/>
      <c r="J118" s="2146"/>
      <c r="K118" s="1623" t="s">
        <v>3369</v>
      </c>
      <c r="L118" s="1623"/>
      <c r="M118" s="1623"/>
      <c r="N118" s="1624"/>
      <c r="O118" s="1425"/>
      <c r="P118" s="1425"/>
    </row>
    <row r="119" spans="2:16" ht="24" customHeight="1">
      <c r="B119" s="432" t="s">
        <v>530</v>
      </c>
      <c r="C119" s="1643" t="s">
        <v>531</v>
      </c>
      <c r="D119" s="1643"/>
      <c r="E119" s="1643"/>
      <c r="F119" s="1644"/>
      <c r="G119" s="209" t="s">
        <v>53</v>
      </c>
      <c r="H119" s="209" t="s">
        <v>53</v>
      </c>
      <c r="I119" s="209" t="s">
        <v>53</v>
      </c>
      <c r="J119" s="209" t="s">
        <v>53</v>
      </c>
      <c r="K119" s="1626"/>
      <c r="L119" s="1626"/>
      <c r="M119" s="1626"/>
      <c r="N119" s="1627"/>
      <c r="O119" s="1425"/>
      <c r="P119" s="1425"/>
    </row>
    <row r="120" spans="2:16" ht="24" customHeight="1">
      <c r="B120" s="434" t="s">
        <v>532</v>
      </c>
      <c r="C120" s="1639" t="s">
        <v>533</v>
      </c>
      <c r="D120" s="1639"/>
      <c r="E120" s="1639"/>
      <c r="F120" s="1640"/>
      <c r="G120" s="341" t="s">
        <v>53</v>
      </c>
      <c r="H120" s="437" t="s">
        <v>53</v>
      </c>
      <c r="I120" s="341" t="s">
        <v>53</v>
      </c>
      <c r="J120" s="437" t="s">
        <v>53</v>
      </c>
      <c r="K120" s="1628"/>
      <c r="L120" s="1628"/>
      <c r="M120" s="1628"/>
      <c r="N120" s="1629"/>
      <c r="O120" s="1425"/>
      <c r="P120" s="1425"/>
    </row>
    <row r="121" spans="2:16" ht="24" customHeight="1">
      <c r="B121" s="436" t="s">
        <v>544</v>
      </c>
      <c r="C121" s="1645" t="s">
        <v>1311</v>
      </c>
      <c r="D121" s="1645"/>
      <c r="E121" s="1645"/>
      <c r="F121" s="1645"/>
      <c r="G121" s="1645"/>
      <c r="H121" s="1645"/>
      <c r="I121" s="1645"/>
      <c r="J121" s="2146"/>
      <c r="K121" s="1623" t="s">
        <v>3370</v>
      </c>
      <c r="L121" s="1623"/>
      <c r="M121" s="1623"/>
      <c r="N121" s="1624"/>
      <c r="O121" s="1425"/>
      <c r="P121" s="1425"/>
    </row>
    <row r="122" spans="2:16" ht="23.85" customHeight="1">
      <c r="B122" s="432" t="s">
        <v>530</v>
      </c>
      <c r="C122" s="1643" t="s">
        <v>531</v>
      </c>
      <c r="D122" s="1643"/>
      <c r="E122" s="1643"/>
      <c r="F122" s="1644"/>
      <c r="G122" s="209" t="s">
        <v>53</v>
      </c>
      <c r="H122" s="209" t="s">
        <v>53</v>
      </c>
      <c r="I122" s="209" t="s">
        <v>53</v>
      </c>
      <c r="J122" s="209" t="s">
        <v>53</v>
      </c>
      <c r="K122" s="1626"/>
      <c r="L122" s="1626"/>
      <c r="M122" s="1626"/>
      <c r="N122" s="1627"/>
      <c r="O122" s="1425"/>
      <c r="P122" s="1425"/>
    </row>
    <row r="123" spans="2:16" ht="23.85" customHeight="1">
      <c r="B123" s="434" t="s">
        <v>532</v>
      </c>
      <c r="C123" s="1639" t="s">
        <v>542</v>
      </c>
      <c r="D123" s="1639"/>
      <c r="E123" s="1639"/>
      <c r="F123" s="1640"/>
      <c r="G123" s="341" t="s">
        <v>53</v>
      </c>
      <c r="H123" s="437" t="s">
        <v>53</v>
      </c>
      <c r="I123" s="341" t="s">
        <v>53</v>
      </c>
      <c r="J123" s="437" t="s">
        <v>53</v>
      </c>
      <c r="K123" s="1628"/>
      <c r="L123" s="1628"/>
      <c r="M123" s="1628"/>
      <c r="N123" s="1629"/>
      <c r="O123" s="1425"/>
      <c r="P123" s="1425"/>
    </row>
    <row r="124" spans="2:16" ht="21" customHeight="1">
      <c r="B124" s="436" t="s">
        <v>546</v>
      </c>
      <c r="C124" s="1638" t="s">
        <v>547</v>
      </c>
      <c r="D124" s="1638"/>
      <c r="E124" s="1638"/>
      <c r="F124" s="1638"/>
      <c r="G124" s="1638"/>
      <c r="H124" s="1638"/>
      <c r="I124" s="1638"/>
      <c r="J124" s="1642"/>
      <c r="K124" s="2376" t="s">
        <v>3371</v>
      </c>
      <c r="L124" s="1623"/>
      <c r="M124" s="1623"/>
      <c r="N124" s="1624"/>
      <c r="O124" s="1425"/>
      <c r="P124" s="1425"/>
    </row>
    <row r="125" spans="2:16" ht="30.95" customHeight="1">
      <c r="B125" s="432" t="s">
        <v>530</v>
      </c>
      <c r="C125" s="1643" t="s">
        <v>531</v>
      </c>
      <c r="D125" s="1643"/>
      <c r="E125" s="1643"/>
      <c r="F125" s="1644"/>
      <c r="G125" s="209" t="s">
        <v>54</v>
      </c>
      <c r="H125" s="209" t="s">
        <v>54</v>
      </c>
      <c r="I125" s="209" t="s">
        <v>54</v>
      </c>
      <c r="J125" s="209" t="s">
        <v>54</v>
      </c>
      <c r="K125" s="1625"/>
      <c r="L125" s="1626"/>
      <c r="M125" s="1626"/>
      <c r="N125" s="1627"/>
      <c r="O125" s="1425"/>
      <c r="P125" s="1425"/>
    </row>
    <row r="126" spans="2:16" ht="30.6" customHeight="1">
      <c r="B126" s="317" t="s">
        <v>532</v>
      </c>
      <c r="C126" s="1639" t="s">
        <v>533</v>
      </c>
      <c r="D126" s="1639"/>
      <c r="E126" s="1639"/>
      <c r="F126" s="1640"/>
      <c r="G126" s="341" t="s">
        <v>54</v>
      </c>
      <c r="H126" s="341" t="s">
        <v>54</v>
      </c>
      <c r="I126" s="341" t="s">
        <v>54</v>
      </c>
      <c r="J126" s="341" t="s">
        <v>54</v>
      </c>
      <c r="K126" s="2377"/>
      <c r="L126" s="1628"/>
      <c r="M126" s="1628"/>
      <c r="N126" s="1629"/>
      <c r="O126" s="1425"/>
      <c r="P126" s="1425"/>
    </row>
    <row r="127" spans="2:16" ht="29.25" customHeight="1">
      <c r="B127" s="438" t="s">
        <v>548</v>
      </c>
      <c r="C127" s="1638" t="s">
        <v>3372</v>
      </c>
      <c r="D127" s="1638"/>
      <c r="E127" s="1638"/>
      <c r="F127" s="1638"/>
      <c r="G127" s="1638"/>
      <c r="H127" s="1638"/>
      <c r="I127" s="1638"/>
      <c r="J127" s="1642"/>
      <c r="K127" s="2376" t="s">
        <v>3371</v>
      </c>
      <c r="L127" s="1623"/>
      <c r="M127" s="1623"/>
      <c r="N127" s="1624"/>
      <c r="O127" s="1425"/>
      <c r="P127" s="1425"/>
    </row>
    <row r="128" spans="2:16" ht="26.25" customHeight="1">
      <c r="B128" s="432" t="s">
        <v>530</v>
      </c>
      <c r="C128" s="1643" t="s">
        <v>531</v>
      </c>
      <c r="D128" s="1643"/>
      <c r="E128" s="1643"/>
      <c r="F128" s="1644"/>
      <c r="G128" s="209" t="s">
        <v>54</v>
      </c>
      <c r="H128" s="209" t="s">
        <v>54</v>
      </c>
      <c r="I128" s="209" t="s">
        <v>54</v>
      </c>
      <c r="J128" s="209" t="s">
        <v>54</v>
      </c>
      <c r="K128" s="1625"/>
      <c r="L128" s="1626"/>
      <c r="M128" s="1626"/>
      <c r="N128" s="1627"/>
      <c r="O128" s="1425"/>
      <c r="P128" s="1425"/>
    </row>
    <row r="129" spans="2:16" ht="29.45" customHeight="1">
      <c r="B129" s="434" t="s">
        <v>532</v>
      </c>
      <c r="C129" s="1639" t="s">
        <v>533</v>
      </c>
      <c r="D129" s="1639"/>
      <c r="E129" s="1639"/>
      <c r="F129" s="1640"/>
      <c r="G129" s="341" t="s">
        <v>54</v>
      </c>
      <c r="H129" s="341" t="s">
        <v>54</v>
      </c>
      <c r="I129" s="341" t="s">
        <v>54</v>
      </c>
      <c r="J129" s="341" t="s">
        <v>54</v>
      </c>
      <c r="K129" s="2377"/>
      <c r="L129" s="1628"/>
      <c r="M129" s="1628"/>
      <c r="N129" s="1629"/>
      <c r="O129" s="1425"/>
      <c r="P129" s="1425"/>
    </row>
    <row r="130" spans="2:16" ht="21" customHeight="1">
      <c r="B130" s="436" t="s">
        <v>550</v>
      </c>
      <c r="C130" s="1638" t="s">
        <v>551</v>
      </c>
      <c r="D130" s="1638"/>
      <c r="E130" s="1638"/>
      <c r="F130" s="1638"/>
      <c r="G130" s="1638"/>
      <c r="H130" s="1638"/>
      <c r="I130" s="1638"/>
      <c r="J130" s="1642"/>
      <c r="K130" s="2376" t="s">
        <v>3373</v>
      </c>
      <c r="L130" s="1623"/>
      <c r="M130" s="1623"/>
      <c r="N130" s="1624"/>
      <c r="O130" s="1425"/>
      <c r="P130" s="1425"/>
    </row>
    <row r="131" spans="2:16" ht="18.95" customHeight="1">
      <c r="B131" s="432" t="s">
        <v>530</v>
      </c>
      <c r="C131" s="1643" t="s">
        <v>531</v>
      </c>
      <c r="D131" s="1643"/>
      <c r="E131" s="1643"/>
      <c r="F131" s="1644"/>
      <c r="G131" s="209" t="s">
        <v>53</v>
      </c>
      <c r="H131" s="209" t="s">
        <v>53</v>
      </c>
      <c r="I131" s="209" t="s">
        <v>53</v>
      </c>
      <c r="J131" s="209" t="s">
        <v>53</v>
      </c>
      <c r="K131" s="1625"/>
      <c r="L131" s="1626"/>
      <c r="M131" s="1626"/>
      <c r="N131" s="1627"/>
      <c r="O131" s="1425"/>
      <c r="P131" s="1425"/>
    </row>
    <row r="132" spans="2:16" ht="21" customHeight="1">
      <c r="B132" s="434" t="s">
        <v>532</v>
      </c>
      <c r="C132" s="1639" t="s">
        <v>533</v>
      </c>
      <c r="D132" s="1639"/>
      <c r="E132" s="1639"/>
      <c r="F132" s="1640"/>
      <c r="G132" s="330" t="s">
        <v>54</v>
      </c>
      <c r="H132" s="435" t="s">
        <v>53</v>
      </c>
      <c r="I132" s="330" t="s">
        <v>53</v>
      </c>
      <c r="J132" s="435" t="s">
        <v>54</v>
      </c>
      <c r="K132" s="2377"/>
      <c r="L132" s="1628"/>
      <c r="M132" s="1628"/>
      <c r="N132" s="1629"/>
      <c r="O132" s="1425"/>
      <c r="P132" s="1425"/>
    </row>
    <row r="133" spans="2:16" ht="32.25" customHeight="1">
      <c r="B133" s="439" t="s">
        <v>552</v>
      </c>
      <c r="C133" s="2369" t="s">
        <v>553</v>
      </c>
      <c r="D133" s="2369"/>
      <c r="E133" s="2369"/>
      <c r="F133" s="2369"/>
      <c r="G133" s="2369"/>
      <c r="H133" s="2369"/>
      <c r="I133" s="2369"/>
      <c r="J133" s="2370"/>
      <c r="K133" s="1668" t="s">
        <v>3374</v>
      </c>
      <c r="L133" s="1669"/>
      <c r="M133" s="1669"/>
      <c r="N133" s="1670"/>
      <c r="O133" s="1425"/>
      <c r="P133" s="1425"/>
    </row>
    <row r="134" spans="2:16" ht="32.25" customHeight="1">
      <c r="B134" s="317" t="s">
        <v>418</v>
      </c>
      <c r="C134" s="2371" t="s">
        <v>554</v>
      </c>
      <c r="D134" s="2372"/>
      <c r="E134" s="1678"/>
      <c r="F134" s="1679"/>
      <c r="G134" s="1679"/>
      <c r="H134" s="1679"/>
      <c r="I134" s="1679"/>
      <c r="J134" s="2373"/>
      <c r="K134" s="1671"/>
      <c r="L134" s="1672"/>
      <c r="M134" s="1672"/>
      <c r="N134" s="1673"/>
      <c r="O134" s="1425"/>
      <c r="P134" s="1425"/>
    </row>
    <row r="135" spans="2:16" ht="25.5" customHeight="1">
      <c r="B135" s="432" t="s">
        <v>530</v>
      </c>
      <c r="C135" s="1681" t="s">
        <v>531</v>
      </c>
      <c r="D135" s="1681"/>
      <c r="E135" s="1681"/>
      <c r="F135" s="1682"/>
      <c r="G135" s="209" t="s">
        <v>53</v>
      </c>
      <c r="H135" s="209" t="s">
        <v>53</v>
      </c>
      <c r="I135" s="209" t="s">
        <v>53</v>
      </c>
      <c r="J135" s="209" t="s">
        <v>53</v>
      </c>
      <c r="K135" s="1671"/>
      <c r="L135" s="1672"/>
      <c r="M135" s="1672"/>
      <c r="N135" s="1673"/>
      <c r="O135" s="1425"/>
      <c r="P135" s="1425"/>
    </row>
    <row r="136" spans="2:16" ht="20.45" customHeight="1">
      <c r="B136" s="434" t="s">
        <v>532</v>
      </c>
      <c r="C136" s="2374" t="s">
        <v>533</v>
      </c>
      <c r="D136" s="2374"/>
      <c r="E136" s="2374"/>
      <c r="F136" s="2375"/>
      <c r="G136" s="341" t="s">
        <v>54</v>
      </c>
      <c r="H136" s="341" t="s">
        <v>54</v>
      </c>
      <c r="I136" s="341" t="s">
        <v>54</v>
      </c>
      <c r="J136" s="341" t="s">
        <v>54</v>
      </c>
      <c r="K136" s="1674"/>
      <c r="L136" s="1675"/>
      <c r="M136" s="1675"/>
      <c r="N136" s="1676"/>
      <c r="O136" s="1425"/>
      <c r="P136" s="1425"/>
    </row>
    <row r="137" spans="2:16" ht="79.5" customHeight="1">
      <c r="B137" s="251" t="s">
        <v>555</v>
      </c>
      <c r="C137" s="1912" t="s">
        <v>556</v>
      </c>
      <c r="D137" s="1912"/>
      <c r="E137" s="1912"/>
      <c r="F137" s="1913"/>
      <c r="G137" s="1969" t="s">
        <v>238</v>
      </c>
      <c r="H137" s="1970"/>
      <c r="I137" s="1970"/>
      <c r="J137" s="1970"/>
      <c r="K137" s="1970"/>
      <c r="L137" s="1970"/>
      <c r="M137" s="1970"/>
      <c r="N137" s="1971"/>
      <c r="O137" s="1444"/>
      <c r="P137" s="1444"/>
    </row>
    <row r="138" spans="2:16" ht="25.5" customHeight="1">
      <c r="B138" s="1656" t="s">
        <v>3</v>
      </c>
      <c r="C138" s="1657"/>
      <c r="D138" s="1657"/>
      <c r="E138" s="1657"/>
      <c r="F138" s="1657"/>
      <c r="G138" s="1657"/>
      <c r="H138" s="1657"/>
      <c r="I138" s="1657"/>
      <c r="J138" s="1657"/>
      <c r="K138" s="1657"/>
      <c r="L138" s="1657"/>
      <c r="M138" s="1657"/>
      <c r="N138" s="1657"/>
      <c r="O138" s="1657"/>
      <c r="P138" s="1659"/>
    </row>
    <row r="139" spans="2:16" ht="99" customHeight="1">
      <c r="B139" s="253" t="s">
        <v>557</v>
      </c>
      <c r="C139" s="1660" t="s">
        <v>558</v>
      </c>
      <c r="D139" s="1660"/>
      <c r="E139" s="1660"/>
      <c r="F139" s="1743"/>
      <c r="G139" s="209" t="s">
        <v>53</v>
      </c>
      <c r="H139" s="1661" t="s">
        <v>559</v>
      </c>
      <c r="I139" s="1662"/>
      <c r="J139" s="1663" t="s">
        <v>3375</v>
      </c>
      <c r="K139" s="1664"/>
      <c r="L139" s="1664"/>
      <c r="M139" s="1664"/>
      <c r="N139" s="1665"/>
      <c r="O139" s="318" t="s">
        <v>1316</v>
      </c>
      <c r="P139" s="199"/>
    </row>
    <row r="140" spans="2:16" ht="15.75" customHeight="1">
      <c r="B140" s="1686" t="s">
        <v>560</v>
      </c>
      <c r="C140" s="1687"/>
      <c r="D140" s="1687"/>
      <c r="E140" s="1687"/>
      <c r="F140" s="1687"/>
      <c r="G140" s="1687"/>
      <c r="H140" s="1687"/>
      <c r="I140" s="1687"/>
      <c r="J140" s="1687"/>
      <c r="K140" s="1687"/>
      <c r="L140" s="1687"/>
      <c r="M140" s="1687"/>
      <c r="N140" s="1687"/>
      <c r="O140" s="1687"/>
      <c r="P140" s="1688"/>
    </row>
    <row r="141" spans="2:16" ht="57" customHeight="1">
      <c r="B141" s="198" t="s">
        <v>561</v>
      </c>
      <c r="C141" s="1464" t="s">
        <v>562</v>
      </c>
      <c r="D141" s="1464"/>
      <c r="E141" s="1464"/>
      <c r="F141" s="1464"/>
      <c r="G141" s="1465"/>
      <c r="H141" s="2172" t="s">
        <v>3376</v>
      </c>
      <c r="I141" s="1907"/>
      <c r="J141" s="2365"/>
      <c r="K141" s="1756" t="s">
        <v>446</v>
      </c>
      <c r="L141" s="1576" t="s">
        <v>3377</v>
      </c>
      <c r="M141" s="1577"/>
      <c r="N141" s="1690"/>
      <c r="O141" s="1534" t="s">
        <v>1316</v>
      </c>
      <c r="P141" s="1534"/>
    </row>
    <row r="142" spans="2:16" ht="19.5" customHeight="1">
      <c r="B142" s="198" t="s">
        <v>401</v>
      </c>
      <c r="C142" s="1464" t="s">
        <v>563</v>
      </c>
      <c r="D142" s="1464"/>
      <c r="E142" s="1464"/>
      <c r="F142" s="1464"/>
      <c r="G142" s="1465"/>
      <c r="H142" s="1574" t="s">
        <v>3378</v>
      </c>
      <c r="I142" s="1685"/>
      <c r="J142" s="1575"/>
      <c r="K142" s="1757"/>
      <c r="L142" s="1691"/>
      <c r="M142" s="1692"/>
      <c r="N142" s="1693"/>
      <c r="O142" s="1535"/>
      <c r="P142" s="1535"/>
    </row>
    <row r="143" spans="2:16" ht="19.5" customHeight="1">
      <c r="B143" s="198" t="s">
        <v>403</v>
      </c>
      <c r="C143" s="1464" t="s">
        <v>564</v>
      </c>
      <c r="D143" s="1464"/>
      <c r="E143" s="1464"/>
      <c r="F143" s="1464"/>
      <c r="G143" s="1465"/>
      <c r="H143" s="1574" t="s">
        <v>53</v>
      </c>
      <c r="I143" s="1685"/>
      <c r="J143" s="1575"/>
      <c r="K143" s="1757"/>
      <c r="L143" s="1691"/>
      <c r="M143" s="1692"/>
      <c r="N143" s="1693"/>
      <c r="O143" s="1535"/>
      <c r="P143" s="1535"/>
    </row>
    <row r="144" spans="2:16" ht="34.5" customHeight="1">
      <c r="B144" s="198" t="s">
        <v>405</v>
      </c>
      <c r="C144" s="1464" t="s">
        <v>565</v>
      </c>
      <c r="D144" s="1464"/>
      <c r="E144" s="1464"/>
      <c r="F144" s="1464"/>
      <c r="G144" s="1465"/>
      <c r="H144" s="2172" t="s">
        <v>3251</v>
      </c>
      <c r="I144" s="1907"/>
      <c r="J144" s="2365"/>
      <c r="K144" s="1757"/>
      <c r="L144" s="1691"/>
      <c r="M144" s="1692"/>
      <c r="N144" s="1693"/>
      <c r="O144" s="1536"/>
      <c r="P144" s="1536"/>
    </row>
    <row r="145" spans="2:16" ht="48.75" customHeight="1">
      <c r="B145" s="191" t="s">
        <v>566</v>
      </c>
      <c r="C145" s="1464" t="s">
        <v>567</v>
      </c>
      <c r="D145" s="1464"/>
      <c r="E145" s="1464"/>
      <c r="F145" s="1464"/>
      <c r="G145" s="1465"/>
      <c r="H145" s="2172" t="s">
        <v>53</v>
      </c>
      <c r="I145" s="1907"/>
      <c r="J145" s="2365"/>
      <c r="K145" s="1757"/>
      <c r="L145" s="1691"/>
      <c r="M145" s="1692"/>
      <c r="N145" s="1693"/>
      <c r="O145" s="1443" t="s">
        <v>1279</v>
      </c>
      <c r="P145" s="1443" t="s">
        <v>1279</v>
      </c>
    </row>
    <row r="146" spans="2:16" ht="72.599999999999994" customHeight="1">
      <c r="B146" s="334" t="s">
        <v>394</v>
      </c>
      <c r="C146" s="1464" t="s">
        <v>3379</v>
      </c>
      <c r="D146" s="1464"/>
      <c r="E146" s="1464"/>
      <c r="F146" s="1464"/>
      <c r="G146" s="1465"/>
      <c r="H146" s="1574" t="s">
        <v>3380</v>
      </c>
      <c r="I146" s="1685"/>
      <c r="J146" s="1575"/>
      <c r="K146" s="1757"/>
      <c r="L146" s="1691"/>
      <c r="M146" s="1692"/>
      <c r="N146" s="1693"/>
      <c r="O146" s="1426"/>
      <c r="P146" s="1426"/>
    </row>
    <row r="147" spans="2:16" ht="62.25" customHeight="1">
      <c r="B147" s="191" t="s">
        <v>569</v>
      </c>
      <c r="C147" s="1464" t="s">
        <v>570</v>
      </c>
      <c r="D147" s="1464"/>
      <c r="E147" s="1464"/>
      <c r="F147" s="1464"/>
      <c r="G147" s="1465"/>
      <c r="H147" s="1574" t="s">
        <v>53</v>
      </c>
      <c r="I147" s="1685"/>
      <c r="J147" s="1575"/>
      <c r="K147" s="1757"/>
      <c r="L147" s="1691"/>
      <c r="M147" s="1692"/>
      <c r="N147" s="1693"/>
      <c r="O147" s="1443" t="s">
        <v>1279</v>
      </c>
      <c r="P147" s="1443" t="s">
        <v>1279</v>
      </c>
    </row>
    <row r="148" spans="2:16" ht="80.849999999999994" customHeight="1">
      <c r="B148" s="189" t="s">
        <v>394</v>
      </c>
      <c r="C148" s="2088" t="s">
        <v>3381</v>
      </c>
      <c r="D148" s="2088"/>
      <c r="E148" s="2088"/>
      <c r="F148" s="2088"/>
      <c r="G148" s="2220"/>
      <c r="H148" s="1927" t="s">
        <v>3382</v>
      </c>
      <c r="I148" s="1880"/>
      <c r="J148" s="1881"/>
      <c r="K148" s="1758"/>
      <c r="L148" s="1694"/>
      <c r="M148" s="1695"/>
      <c r="N148" s="1696"/>
      <c r="O148" s="1444"/>
      <c r="P148" s="1444"/>
    </row>
    <row r="149" spans="2:16" ht="54" customHeight="1">
      <c r="B149" s="2105" t="s">
        <v>571</v>
      </c>
      <c r="C149" s="1699"/>
      <c r="D149" s="1699"/>
      <c r="E149" s="1699"/>
      <c r="F149" s="1699"/>
      <c r="G149" s="1699"/>
      <c r="H149" s="1699"/>
      <c r="I149" s="1699"/>
      <c r="J149" s="1699"/>
      <c r="K149" s="1699"/>
      <c r="L149" s="1699"/>
      <c r="M149" s="1699"/>
      <c r="N149" s="1699"/>
      <c r="O149" s="1699"/>
      <c r="P149" s="2106"/>
    </row>
    <row r="150" spans="2:16" ht="31.7" customHeight="1">
      <c r="B150" s="321" t="s">
        <v>572</v>
      </c>
      <c r="C150" s="1893" t="s">
        <v>573</v>
      </c>
      <c r="D150" s="1893"/>
      <c r="E150" s="1893"/>
      <c r="F150" s="1894"/>
      <c r="G150" s="1702" t="s">
        <v>574</v>
      </c>
      <c r="H150" s="1703"/>
      <c r="I150" s="1704"/>
      <c r="J150" s="1702" t="s">
        <v>575</v>
      </c>
      <c r="K150" s="1703"/>
      <c r="L150" s="1704"/>
      <c r="M150" s="1705" t="s">
        <v>434</v>
      </c>
      <c r="N150" s="1706"/>
      <c r="O150" s="1709" t="s">
        <v>3253</v>
      </c>
      <c r="P150" s="1709"/>
    </row>
    <row r="151" spans="2:16" ht="83.25" customHeight="1">
      <c r="B151" s="334" t="s">
        <v>561</v>
      </c>
      <c r="C151" s="1711" t="s">
        <v>576</v>
      </c>
      <c r="D151" s="1711"/>
      <c r="E151" s="1711"/>
      <c r="F151" s="1712"/>
      <c r="G151" s="1713" t="s">
        <v>1325</v>
      </c>
      <c r="H151" s="1714"/>
      <c r="I151" s="1715"/>
      <c r="J151" s="1713" t="s">
        <v>1325</v>
      </c>
      <c r="K151" s="1714"/>
      <c r="L151" s="1715"/>
      <c r="M151" s="1716"/>
      <c r="N151" s="1717"/>
      <c r="O151" s="1708"/>
      <c r="P151" s="1708"/>
    </row>
    <row r="152" spans="2:16" ht="42" customHeight="1">
      <c r="B152" s="334" t="s">
        <v>401</v>
      </c>
      <c r="C152" s="1711" t="s">
        <v>577</v>
      </c>
      <c r="D152" s="1711"/>
      <c r="E152" s="1711"/>
      <c r="F152" s="1712"/>
      <c r="G152" s="1713" t="s">
        <v>1325</v>
      </c>
      <c r="H152" s="1714"/>
      <c r="I152" s="1715"/>
      <c r="J152" s="1713" t="s">
        <v>1325</v>
      </c>
      <c r="K152" s="1714"/>
      <c r="L152" s="1715"/>
      <c r="M152" s="1716"/>
      <c r="N152" s="1717"/>
      <c r="O152" s="1708"/>
      <c r="P152" s="1708"/>
    </row>
    <row r="153" spans="2:16" ht="74.25" customHeight="1">
      <c r="B153" s="334" t="s">
        <v>403</v>
      </c>
      <c r="C153" s="446" t="s">
        <v>418</v>
      </c>
      <c r="D153" s="1711" t="s">
        <v>578</v>
      </c>
      <c r="E153" s="1711"/>
      <c r="F153" s="1712"/>
      <c r="G153" s="1713" t="s">
        <v>1325</v>
      </c>
      <c r="H153" s="1714"/>
      <c r="I153" s="1715"/>
      <c r="J153" s="1713" t="s">
        <v>1325</v>
      </c>
      <c r="K153" s="1714"/>
      <c r="L153" s="1715"/>
      <c r="M153" s="1716" t="s">
        <v>3383</v>
      </c>
      <c r="N153" s="1717"/>
      <c r="O153" s="1708"/>
      <c r="P153" s="1708"/>
    </row>
    <row r="154" spans="2:16" ht="74.25" customHeight="1">
      <c r="B154" s="334"/>
      <c r="C154" s="307" t="s">
        <v>508</v>
      </c>
      <c r="D154" s="1711" t="s">
        <v>579</v>
      </c>
      <c r="E154" s="1711"/>
      <c r="F154" s="1712"/>
      <c r="G154" s="1713" t="s">
        <v>1325</v>
      </c>
      <c r="H154" s="1714"/>
      <c r="I154" s="1715"/>
      <c r="J154" s="1713" t="s">
        <v>1325</v>
      </c>
      <c r="K154" s="1714"/>
      <c r="L154" s="1715"/>
      <c r="M154" s="1716" t="s">
        <v>3383</v>
      </c>
      <c r="N154" s="1717"/>
      <c r="O154" s="1708"/>
      <c r="P154" s="1708"/>
    </row>
    <row r="155" spans="2:16" ht="74.25" customHeight="1">
      <c r="B155" s="334" t="s">
        <v>405</v>
      </c>
      <c r="C155" s="1711" t="s">
        <v>580</v>
      </c>
      <c r="D155" s="1711"/>
      <c r="E155" s="1711"/>
      <c r="F155" s="1712"/>
      <c r="G155" s="1713" t="s">
        <v>1325</v>
      </c>
      <c r="H155" s="1714"/>
      <c r="I155" s="1715"/>
      <c r="J155" s="1713" t="s">
        <v>1325</v>
      </c>
      <c r="K155" s="1714"/>
      <c r="L155" s="1715"/>
      <c r="M155" s="1716" t="s">
        <v>3383</v>
      </c>
      <c r="N155" s="1717"/>
      <c r="O155" s="1708"/>
      <c r="P155" s="1708"/>
    </row>
    <row r="156" spans="2:16" ht="66.75" customHeight="1">
      <c r="B156" s="334" t="s">
        <v>408</v>
      </c>
      <c r="C156" s="1711" t="s">
        <v>581</v>
      </c>
      <c r="D156" s="1711"/>
      <c r="E156" s="1711"/>
      <c r="F156" s="1712"/>
      <c r="G156" s="1713" t="s">
        <v>1865</v>
      </c>
      <c r="H156" s="1714"/>
      <c r="I156" s="1715"/>
      <c r="J156" s="1713" t="s">
        <v>1865</v>
      </c>
      <c r="K156" s="1714"/>
      <c r="L156" s="1715"/>
      <c r="M156" s="1716" t="s">
        <v>3384</v>
      </c>
      <c r="N156" s="1717"/>
      <c r="O156" s="1708"/>
      <c r="P156" s="1708"/>
    </row>
    <row r="157" spans="2:16" ht="28.5" customHeight="1">
      <c r="B157" s="334" t="s">
        <v>410</v>
      </c>
      <c r="C157" s="1711" t="s">
        <v>117</v>
      </c>
      <c r="D157" s="1711"/>
      <c r="E157" s="1711"/>
      <c r="F157" s="1712"/>
      <c r="G157" s="1713" t="s">
        <v>1325</v>
      </c>
      <c r="H157" s="1714"/>
      <c r="I157" s="1715"/>
      <c r="J157" s="1713" t="s">
        <v>1325</v>
      </c>
      <c r="K157" s="1714"/>
      <c r="L157" s="1715"/>
      <c r="M157" s="1716"/>
      <c r="N157" s="1717"/>
      <c r="O157" s="1708"/>
      <c r="P157" s="1708"/>
    </row>
    <row r="158" spans="2:16" ht="28.5" customHeight="1">
      <c r="B158" s="334" t="s">
        <v>413</v>
      </c>
      <c r="C158" s="1711" t="s">
        <v>118</v>
      </c>
      <c r="D158" s="1711"/>
      <c r="E158" s="1711"/>
      <c r="F158" s="1712"/>
      <c r="G158" s="1713" t="s">
        <v>1325</v>
      </c>
      <c r="H158" s="1714"/>
      <c r="I158" s="1715"/>
      <c r="J158" s="1713" t="s">
        <v>1325</v>
      </c>
      <c r="K158" s="1714"/>
      <c r="L158" s="1715"/>
      <c r="M158" s="1716"/>
      <c r="N158" s="1717"/>
      <c r="O158" s="1708"/>
      <c r="P158" s="1708"/>
    </row>
    <row r="159" spans="2:16" ht="36" customHeight="1">
      <c r="B159" s="334" t="s">
        <v>416</v>
      </c>
      <c r="C159" s="1711" t="s">
        <v>582</v>
      </c>
      <c r="D159" s="1711"/>
      <c r="E159" s="1711"/>
      <c r="F159" s="1712"/>
      <c r="G159" s="1713" t="s">
        <v>238</v>
      </c>
      <c r="H159" s="1714"/>
      <c r="I159" s="1715"/>
      <c r="J159" s="1713" t="s">
        <v>1325</v>
      </c>
      <c r="K159" s="1714"/>
      <c r="L159" s="1715"/>
      <c r="M159" s="1716" t="s">
        <v>3385</v>
      </c>
      <c r="N159" s="1717"/>
      <c r="O159" s="1708"/>
      <c r="P159" s="1708"/>
    </row>
    <row r="160" spans="2:16" ht="28.5" customHeight="1">
      <c r="B160" s="334" t="s">
        <v>418</v>
      </c>
      <c r="C160" s="1711" t="s">
        <v>583</v>
      </c>
      <c r="D160" s="1711"/>
      <c r="E160" s="1711"/>
      <c r="F160" s="1712"/>
      <c r="G160" s="1713" t="s">
        <v>155</v>
      </c>
      <c r="H160" s="1714"/>
      <c r="I160" s="1715"/>
      <c r="J160" s="1713" t="s">
        <v>155</v>
      </c>
      <c r="K160" s="1714"/>
      <c r="L160" s="1715"/>
      <c r="M160" s="1716"/>
      <c r="N160" s="1717"/>
      <c r="O160" s="1708"/>
      <c r="P160" s="1708"/>
    </row>
    <row r="161" spans="1:16" ht="28.5" customHeight="1">
      <c r="B161" s="189" t="s">
        <v>544</v>
      </c>
      <c r="C161" s="1711" t="s">
        <v>584</v>
      </c>
      <c r="D161" s="1711"/>
      <c r="E161" s="1711"/>
      <c r="F161" s="1712"/>
      <c r="G161" s="1713" t="s">
        <v>155</v>
      </c>
      <c r="H161" s="1714"/>
      <c r="I161" s="1715"/>
      <c r="J161" s="1713" t="s">
        <v>155</v>
      </c>
      <c r="K161" s="1714"/>
      <c r="L161" s="1715"/>
      <c r="M161" s="1716"/>
      <c r="N161" s="1717"/>
      <c r="O161" s="1708"/>
      <c r="P161" s="1708"/>
    </row>
    <row r="162" spans="1:16" ht="28.5" customHeight="1">
      <c r="B162" s="189" t="s">
        <v>546</v>
      </c>
      <c r="C162" s="1711" t="s">
        <v>585</v>
      </c>
      <c r="D162" s="1711"/>
      <c r="E162" s="1711"/>
      <c r="F162" s="1712"/>
      <c r="G162" s="1713" t="s">
        <v>238</v>
      </c>
      <c r="H162" s="1714"/>
      <c r="I162" s="1715"/>
      <c r="J162" s="1713" t="s">
        <v>238</v>
      </c>
      <c r="K162" s="1714"/>
      <c r="L162" s="1715"/>
      <c r="M162" s="1716" t="s">
        <v>57</v>
      </c>
      <c r="N162" s="1717"/>
      <c r="O162" s="1708"/>
      <c r="P162" s="1708"/>
    </row>
    <row r="163" spans="1:16" ht="28.5" customHeight="1">
      <c r="B163" s="189" t="s">
        <v>548</v>
      </c>
      <c r="C163" s="1711" t="s">
        <v>586</v>
      </c>
      <c r="D163" s="1711"/>
      <c r="E163" s="1711"/>
      <c r="F163" s="1712"/>
      <c r="G163" s="1713" t="s">
        <v>238</v>
      </c>
      <c r="H163" s="1714"/>
      <c r="I163" s="1715"/>
      <c r="J163" s="1713" t="s">
        <v>238</v>
      </c>
      <c r="K163" s="1714"/>
      <c r="L163" s="1715"/>
      <c r="M163" s="1716" t="s">
        <v>57</v>
      </c>
      <c r="N163" s="1717"/>
      <c r="O163" s="1708"/>
      <c r="P163" s="1708"/>
    </row>
    <row r="164" spans="1:16" ht="28.5" customHeight="1">
      <c r="B164" s="189" t="s">
        <v>550</v>
      </c>
      <c r="C164" s="1711" t="s">
        <v>587</v>
      </c>
      <c r="D164" s="1711"/>
      <c r="E164" s="1711"/>
      <c r="F164" s="1712"/>
      <c r="G164" s="1713" t="s">
        <v>1325</v>
      </c>
      <c r="H164" s="1714"/>
      <c r="I164" s="1715"/>
      <c r="J164" s="1713" t="s">
        <v>1325</v>
      </c>
      <c r="K164" s="1714"/>
      <c r="L164" s="1715"/>
      <c r="M164" s="1716"/>
      <c r="N164" s="1717"/>
      <c r="O164" s="1708"/>
      <c r="P164" s="1708"/>
    </row>
    <row r="165" spans="1:16" ht="42.75" customHeight="1">
      <c r="B165" s="447" t="s">
        <v>552</v>
      </c>
      <c r="C165" s="1719" t="s">
        <v>588</v>
      </c>
      <c r="D165" s="1719"/>
      <c r="E165" s="2364"/>
      <c r="F165" s="329" t="s">
        <v>589</v>
      </c>
      <c r="G165" s="448" t="s">
        <v>892</v>
      </c>
      <c r="H165" s="1599" t="s">
        <v>238</v>
      </c>
      <c r="I165" s="1720"/>
      <c r="J165" s="1599" t="s">
        <v>238</v>
      </c>
      <c r="K165" s="1721"/>
      <c r="L165" s="1720"/>
      <c r="M165" s="2239"/>
      <c r="N165" s="1723"/>
      <c r="O165" s="1710"/>
      <c r="P165" s="1710"/>
    </row>
    <row r="166" spans="1:16" ht="43.5" customHeight="1">
      <c r="B166" s="1724" t="s">
        <v>590</v>
      </c>
      <c r="C166" s="1725"/>
      <c r="D166" s="1725"/>
      <c r="E166" s="1725"/>
      <c r="F166" s="1725"/>
      <c r="G166" s="1725"/>
      <c r="H166" s="1725"/>
      <c r="I166" s="1725"/>
      <c r="J166" s="1725"/>
      <c r="K166" s="1725"/>
      <c r="L166" s="1725"/>
      <c r="M166" s="1725"/>
      <c r="N166" s="2240"/>
      <c r="O166" s="331"/>
      <c r="P166" s="331"/>
    </row>
    <row r="167" spans="1:16" ht="49.7" customHeight="1">
      <c r="A167" s="281"/>
      <c r="B167" s="255" t="s">
        <v>591</v>
      </c>
      <c r="C167" s="1414" t="s">
        <v>592</v>
      </c>
      <c r="D167" s="1414"/>
      <c r="E167" s="1415"/>
      <c r="F167" s="323" t="s">
        <v>593</v>
      </c>
      <c r="G167" s="1726" t="s">
        <v>594</v>
      </c>
      <c r="H167" s="1727"/>
      <c r="I167" s="1727"/>
      <c r="J167" s="1727"/>
      <c r="K167" s="1728"/>
      <c r="L167" s="1729" t="s">
        <v>595</v>
      </c>
      <c r="M167" s="1730"/>
      <c r="N167" s="1741"/>
      <c r="O167" s="1733" t="s">
        <v>1874</v>
      </c>
      <c r="P167" s="1733"/>
    </row>
    <row r="168" spans="1:16" ht="19.5" customHeight="1">
      <c r="A168" s="281"/>
      <c r="B168" s="333" t="s">
        <v>394</v>
      </c>
      <c r="C168" s="1414" t="s">
        <v>185</v>
      </c>
      <c r="D168" s="1414"/>
      <c r="E168" s="1415"/>
      <c r="F168" s="257" t="s">
        <v>53</v>
      </c>
      <c r="G168" s="1734" t="s">
        <v>3386</v>
      </c>
      <c r="H168" s="1735"/>
      <c r="I168" s="1735"/>
      <c r="J168" s="1735"/>
      <c r="K168" s="1736"/>
      <c r="L168" s="1713" t="s">
        <v>53</v>
      </c>
      <c r="M168" s="1714"/>
      <c r="N168" s="1737"/>
      <c r="O168" s="1731"/>
      <c r="P168" s="1731"/>
    </row>
    <row r="169" spans="1:16" ht="19.5" customHeight="1">
      <c r="A169" s="281"/>
      <c r="B169" s="333" t="s">
        <v>401</v>
      </c>
      <c r="C169" s="1414" t="s">
        <v>186</v>
      </c>
      <c r="D169" s="1414"/>
      <c r="E169" s="1415"/>
      <c r="F169" s="257" t="s">
        <v>53</v>
      </c>
      <c r="G169" s="1734" t="s">
        <v>3386</v>
      </c>
      <c r="H169" s="1735"/>
      <c r="I169" s="1735"/>
      <c r="J169" s="1735"/>
      <c r="K169" s="1736"/>
      <c r="L169" s="1713" t="s">
        <v>53</v>
      </c>
      <c r="M169" s="1714"/>
      <c r="N169" s="1737"/>
      <c r="O169" s="1731"/>
      <c r="P169" s="1731"/>
    </row>
    <row r="170" spans="1:16" ht="19.5" customHeight="1">
      <c r="A170" s="281"/>
      <c r="B170" s="333" t="s">
        <v>403</v>
      </c>
      <c r="C170" s="1414" t="s">
        <v>187</v>
      </c>
      <c r="D170" s="1414"/>
      <c r="E170" s="1415"/>
      <c r="F170" s="257" t="s">
        <v>53</v>
      </c>
      <c r="G170" s="1734" t="s">
        <v>3386</v>
      </c>
      <c r="H170" s="1735"/>
      <c r="I170" s="1735"/>
      <c r="J170" s="1735"/>
      <c r="K170" s="1736"/>
      <c r="L170" s="1713" t="s">
        <v>53</v>
      </c>
      <c r="M170" s="1714"/>
      <c r="N170" s="1737"/>
      <c r="O170" s="1731"/>
      <c r="P170" s="1731"/>
    </row>
    <row r="171" spans="1:16" ht="19.5" customHeight="1">
      <c r="A171" s="281"/>
      <c r="B171" s="333" t="s">
        <v>405</v>
      </c>
      <c r="C171" s="1414" t="s">
        <v>188</v>
      </c>
      <c r="D171" s="1414"/>
      <c r="E171" s="1415"/>
      <c r="F171" s="257" t="s">
        <v>53</v>
      </c>
      <c r="G171" s="1734" t="s">
        <v>3386</v>
      </c>
      <c r="H171" s="1735"/>
      <c r="I171" s="1735"/>
      <c r="J171" s="1735"/>
      <c r="K171" s="1736"/>
      <c r="L171" s="1713" t="s">
        <v>53</v>
      </c>
      <c r="M171" s="1714"/>
      <c r="N171" s="1737"/>
      <c r="O171" s="1731"/>
      <c r="P171" s="1731"/>
    </row>
    <row r="172" spans="1:16" ht="19.5" customHeight="1">
      <c r="A172" s="281"/>
      <c r="B172" s="334" t="s">
        <v>408</v>
      </c>
      <c r="C172" s="1414" t="s">
        <v>189</v>
      </c>
      <c r="D172" s="1414"/>
      <c r="E172" s="1415"/>
      <c r="F172" s="257" t="s">
        <v>53</v>
      </c>
      <c r="G172" s="1734" t="s">
        <v>3386</v>
      </c>
      <c r="H172" s="1735"/>
      <c r="I172" s="1735"/>
      <c r="J172" s="1735"/>
      <c r="K172" s="1736"/>
      <c r="L172" s="1713" t="s">
        <v>53</v>
      </c>
      <c r="M172" s="1714"/>
      <c r="N172" s="1737"/>
      <c r="O172" s="1731"/>
      <c r="P172" s="1731"/>
    </row>
    <row r="173" spans="1:16" ht="19.5" customHeight="1">
      <c r="A173" s="281"/>
      <c r="B173" s="335" t="s">
        <v>410</v>
      </c>
      <c r="C173" s="1414" t="s">
        <v>596</v>
      </c>
      <c r="D173" s="1414"/>
      <c r="E173" s="1415"/>
      <c r="F173" s="257" t="s">
        <v>53</v>
      </c>
      <c r="G173" s="1734" t="s">
        <v>3386</v>
      </c>
      <c r="H173" s="1735"/>
      <c r="I173" s="1735"/>
      <c r="J173" s="1735"/>
      <c r="K173" s="1736"/>
      <c r="L173" s="1713" t="s">
        <v>53</v>
      </c>
      <c r="M173" s="1714"/>
      <c r="N173" s="1737"/>
      <c r="O173" s="1731"/>
      <c r="P173" s="1731"/>
    </row>
    <row r="174" spans="1:16" ht="19.5" customHeight="1">
      <c r="A174" s="281"/>
      <c r="B174" s="335" t="s">
        <v>413</v>
      </c>
      <c r="C174" s="1414" t="s">
        <v>191</v>
      </c>
      <c r="D174" s="1414"/>
      <c r="E174" s="1415"/>
      <c r="F174" s="257" t="s">
        <v>53</v>
      </c>
      <c r="G174" s="1734" t="s">
        <v>3386</v>
      </c>
      <c r="H174" s="1735"/>
      <c r="I174" s="1735"/>
      <c r="J174" s="1735"/>
      <c r="K174" s="1736"/>
      <c r="L174" s="1713" t="s">
        <v>53</v>
      </c>
      <c r="M174" s="1714"/>
      <c r="N174" s="1737"/>
      <c r="O174" s="1731"/>
      <c r="P174" s="1731"/>
    </row>
    <row r="175" spans="1:16" ht="19.5" customHeight="1">
      <c r="A175" s="281"/>
      <c r="B175" s="335" t="s">
        <v>416</v>
      </c>
      <c r="C175" s="1414" t="s">
        <v>192</v>
      </c>
      <c r="D175" s="1414"/>
      <c r="E175" s="1415"/>
      <c r="F175" s="257" t="s">
        <v>53</v>
      </c>
      <c r="G175" s="1734" t="s">
        <v>3386</v>
      </c>
      <c r="H175" s="1735"/>
      <c r="I175" s="1735"/>
      <c r="J175" s="1735"/>
      <c r="K175" s="1736"/>
      <c r="L175" s="1713" t="s">
        <v>53</v>
      </c>
      <c r="M175" s="1714"/>
      <c r="N175" s="1737"/>
      <c r="O175" s="1731"/>
      <c r="P175" s="1731"/>
    </row>
    <row r="176" spans="1:16" ht="19.5" customHeight="1">
      <c r="A176" s="281"/>
      <c r="B176" s="335" t="s">
        <v>418</v>
      </c>
      <c r="C176" s="1414" t="s">
        <v>193</v>
      </c>
      <c r="D176" s="1414"/>
      <c r="E176" s="1415"/>
      <c r="F176" s="257" t="s">
        <v>53</v>
      </c>
      <c r="G176" s="1734" t="s">
        <v>3386</v>
      </c>
      <c r="H176" s="1735"/>
      <c r="I176" s="1735"/>
      <c r="J176" s="1735"/>
      <c r="K176" s="1736"/>
      <c r="L176" s="1713" t="s">
        <v>53</v>
      </c>
      <c r="M176" s="1714"/>
      <c r="N176" s="1737"/>
      <c r="O176" s="1731"/>
      <c r="P176" s="1731"/>
    </row>
    <row r="177" spans="1:16" ht="19.5" customHeight="1">
      <c r="A177" s="281"/>
      <c r="B177" s="335" t="s">
        <v>544</v>
      </c>
      <c r="C177" s="1414" t="s">
        <v>597</v>
      </c>
      <c r="D177" s="1414"/>
      <c r="E177" s="1415"/>
      <c r="F177" s="257" t="s">
        <v>53</v>
      </c>
      <c r="G177" s="1734" t="s">
        <v>3386</v>
      </c>
      <c r="H177" s="1735"/>
      <c r="I177" s="1735"/>
      <c r="J177" s="1735"/>
      <c r="K177" s="1736"/>
      <c r="L177" s="1713" t="s">
        <v>53</v>
      </c>
      <c r="M177" s="1714"/>
      <c r="N177" s="1737"/>
      <c r="O177" s="1731"/>
      <c r="P177" s="1731"/>
    </row>
    <row r="178" spans="1:16" ht="19.5" customHeight="1">
      <c r="A178" s="281"/>
      <c r="B178" s="334" t="s">
        <v>546</v>
      </c>
      <c r="C178" s="1414" t="s">
        <v>598</v>
      </c>
      <c r="D178" s="1414"/>
      <c r="E178" s="1415"/>
      <c r="F178" s="257" t="s">
        <v>53</v>
      </c>
      <c r="G178" s="1734" t="s">
        <v>3386</v>
      </c>
      <c r="H178" s="1735"/>
      <c r="I178" s="1735"/>
      <c r="J178" s="1735"/>
      <c r="K178" s="1736"/>
      <c r="L178" s="1713" t="s">
        <v>53</v>
      </c>
      <c r="M178" s="1714"/>
      <c r="N178" s="1737"/>
      <c r="O178" s="1732"/>
      <c r="P178" s="1732"/>
    </row>
    <row r="179" spans="1:16" ht="48" customHeight="1">
      <c r="A179" s="281"/>
      <c r="B179" s="255" t="s">
        <v>599</v>
      </c>
      <c r="C179" s="1464" t="s">
        <v>600</v>
      </c>
      <c r="D179" s="1464"/>
      <c r="E179" s="1465"/>
      <c r="F179" s="323" t="s">
        <v>593</v>
      </c>
      <c r="G179" s="1726" t="s">
        <v>601</v>
      </c>
      <c r="H179" s="1727"/>
      <c r="I179" s="1727"/>
      <c r="J179" s="1727"/>
      <c r="K179" s="1727"/>
      <c r="L179" s="1727"/>
      <c r="M179" s="1727"/>
      <c r="N179" s="2226"/>
      <c r="O179" s="1443" t="s">
        <v>1329</v>
      </c>
      <c r="P179" s="1443"/>
    </row>
    <row r="180" spans="1:16" ht="33.75" customHeight="1">
      <c r="A180" s="281"/>
      <c r="B180" s="333" t="s">
        <v>394</v>
      </c>
      <c r="C180" s="1414" t="s">
        <v>185</v>
      </c>
      <c r="D180" s="1414"/>
      <c r="E180" s="1415"/>
      <c r="F180" s="399" t="s">
        <v>53</v>
      </c>
      <c r="G180" s="1716" t="s">
        <v>3387</v>
      </c>
      <c r="H180" s="1718"/>
      <c r="I180" s="1718"/>
      <c r="J180" s="1718"/>
      <c r="K180" s="1718"/>
      <c r="L180" s="1718"/>
      <c r="M180" s="1718"/>
      <c r="N180" s="1717"/>
      <c r="O180" s="1425"/>
      <c r="P180" s="1425"/>
    </row>
    <row r="181" spans="1:16" ht="33.75" customHeight="1">
      <c r="A181" s="281"/>
      <c r="B181" s="333" t="s">
        <v>401</v>
      </c>
      <c r="C181" s="1414" t="s">
        <v>186</v>
      </c>
      <c r="D181" s="1414"/>
      <c r="E181" s="1415"/>
      <c r="F181" s="399" t="s">
        <v>53</v>
      </c>
      <c r="G181" s="1716" t="s">
        <v>3387</v>
      </c>
      <c r="H181" s="1718"/>
      <c r="I181" s="1718"/>
      <c r="J181" s="1718"/>
      <c r="K181" s="1718"/>
      <c r="L181" s="1718"/>
      <c r="M181" s="1718"/>
      <c r="N181" s="1717"/>
      <c r="O181" s="1425"/>
      <c r="P181" s="1425"/>
    </row>
    <row r="182" spans="1:16" ht="33.75" customHeight="1">
      <c r="A182" s="281"/>
      <c r="B182" s="333" t="s">
        <v>403</v>
      </c>
      <c r="C182" s="1414" t="s">
        <v>187</v>
      </c>
      <c r="D182" s="1414"/>
      <c r="E182" s="1415"/>
      <c r="F182" s="399" t="s">
        <v>53</v>
      </c>
      <c r="G182" s="1716" t="s">
        <v>3387</v>
      </c>
      <c r="H182" s="1718"/>
      <c r="I182" s="1718"/>
      <c r="J182" s="1718"/>
      <c r="K182" s="1718"/>
      <c r="L182" s="1718"/>
      <c r="M182" s="1718"/>
      <c r="N182" s="1717"/>
      <c r="O182" s="1425"/>
      <c r="P182" s="1425"/>
    </row>
    <row r="183" spans="1:16" ht="33.75" customHeight="1">
      <c r="A183" s="281"/>
      <c r="B183" s="333" t="s">
        <v>405</v>
      </c>
      <c r="C183" s="1414" t="s">
        <v>188</v>
      </c>
      <c r="D183" s="1414"/>
      <c r="E183" s="1415"/>
      <c r="F183" s="399" t="s">
        <v>53</v>
      </c>
      <c r="G183" s="1716" t="s">
        <v>3387</v>
      </c>
      <c r="H183" s="1718"/>
      <c r="I183" s="1718"/>
      <c r="J183" s="1718"/>
      <c r="K183" s="1718"/>
      <c r="L183" s="1718"/>
      <c r="M183" s="1718"/>
      <c r="N183" s="1717"/>
      <c r="O183" s="1425"/>
      <c r="P183" s="1425"/>
    </row>
    <row r="184" spans="1:16" ht="33.75" customHeight="1">
      <c r="A184" s="281"/>
      <c r="B184" s="334" t="s">
        <v>408</v>
      </c>
      <c r="C184" s="1414" t="s">
        <v>189</v>
      </c>
      <c r="D184" s="1414"/>
      <c r="E184" s="1415"/>
      <c r="F184" s="399" t="s">
        <v>53</v>
      </c>
      <c r="G184" s="1716" t="s">
        <v>3387</v>
      </c>
      <c r="H184" s="1718"/>
      <c r="I184" s="1718"/>
      <c r="J184" s="1718"/>
      <c r="K184" s="1718"/>
      <c r="L184" s="1718"/>
      <c r="M184" s="1718"/>
      <c r="N184" s="1717"/>
      <c r="O184" s="1425"/>
      <c r="P184" s="1425"/>
    </row>
    <row r="185" spans="1:16" ht="33.75" customHeight="1">
      <c r="A185" s="281"/>
      <c r="B185" s="335" t="s">
        <v>410</v>
      </c>
      <c r="C185" s="1414" t="s">
        <v>596</v>
      </c>
      <c r="D185" s="1414"/>
      <c r="E185" s="1415"/>
      <c r="F185" s="399" t="s">
        <v>53</v>
      </c>
      <c r="G185" s="1716" t="s">
        <v>3387</v>
      </c>
      <c r="H185" s="1718"/>
      <c r="I185" s="1718"/>
      <c r="J185" s="1718"/>
      <c r="K185" s="1718"/>
      <c r="L185" s="1718"/>
      <c r="M185" s="1718"/>
      <c r="N185" s="1717"/>
      <c r="O185" s="1425"/>
      <c r="P185" s="1425"/>
    </row>
    <row r="186" spans="1:16" ht="33.75" customHeight="1">
      <c r="A186" s="281"/>
      <c r="B186" s="335" t="s">
        <v>413</v>
      </c>
      <c r="C186" s="1414" t="s">
        <v>191</v>
      </c>
      <c r="D186" s="1414"/>
      <c r="E186" s="1415"/>
      <c r="F186" s="399" t="s">
        <v>53</v>
      </c>
      <c r="G186" s="1716" t="s">
        <v>3387</v>
      </c>
      <c r="H186" s="1718"/>
      <c r="I186" s="1718"/>
      <c r="J186" s="1718"/>
      <c r="K186" s="1718"/>
      <c r="L186" s="1718"/>
      <c r="M186" s="1718"/>
      <c r="N186" s="1717"/>
      <c r="O186" s="1425"/>
      <c r="P186" s="1425"/>
    </row>
    <row r="187" spans="1:16" ht="33.75" customHeight="1">
      <c r="A187" s="281"/>
      <c r="B187" s="335" t="s">
        <v>416</v>
      </c>
      <c r="C187" s="1414" t="s">
        <v>192</v>
      </c>
      <c r="D187" s="1414"/>
      <c r="E187" s="1415"/>
      <c r="F187" s="399" t="s">
        <v>53</v>
      </c>
      <c r="G187" s="1716" t="s">
        <v>3387</v>
      </c>
      <c r="H187" s="1718"/>
      <c r="I187" s="1718"/>
      <c r="J187" s="1718"/>
      <c r="K187" s="1718"/>
      <c r="L187" s="1718"/>
      <c r="M187" s="1718"/>
      <c r="N187" s="1717"/>
      <c r="O187" s="1425"/>
      <c r="P187" s="1425"/>
    </row>
    <row r="188" spans="1:16" ht="33.75" customHeight="1">
      <c r="A188" s="281"/>
      <c r="B188" s="335" t="s">
        <v>418</v>
      </c>
      <c r="C188" s="1414" t="s">
        <v>193</v>
      </c>
      <c r="D188" s="1414"/>
      <c r="E188" s="1415"/>
      <c r="F188" s="399" t="s">
        <v>53</v>
      </c>
      <c r="G188" s="1716" t="s">
        <v>3387</v>
      </c>
      <c r="H188" s="1718"/>
      <c r="I188" s="1718"/>
      <c r="J188" s="1718"/>
      <c r="K188" s="1718"/>
      <c r="L188" s="1718"/>
      <c r="M188" s="1718"/>
      <c r="N188" s="1717"/>
      <c r="O188" s="1425"/>
      <c r="P188" s="1425"/>
    </row>
    <row r="189" spans="1:16" ht="33.75" customHeight="1">
      <c r="A189" s="281"/>
      <c r="B189" s="335" t="s">
        <v>544</v>
      </c>
      <c r="C189" s="1414" t="s">
        <v>597</v>
      </c>
      <c r="D189" s="1414"/>
      <c r="E189" s="1415"/>
      <c r="F189" s="399" t="s">
        <v>53</v>
      </c>
      <c r="G189" s="1716" t="s">
        <v>3387</v>
      </c>
      <c r="H189" s="1718"/>
      <c r="I189" s="1718"/>
      <c r="J189" s="1718"/>
      <c r="K189" s="1718"/>
      <c r="L189" s="1718"/>
      <c r="M189" s="1718"/>
      <c r="N189" s="1717"/>
      <c r="O189" s="1425"/>
      <c r="P189" s="1425"/>
    </row>
    <row r="190" spans="1:16" ht="33.75" customHeight="1">
      <c r="A190" s="281"/>
      <c r="B190" s="334" t="s">
        <v>546</v>
      </c>
      <c r="C190" s="1414" t="s">
        <v>598</v>
      </c>
      <c r="D190" s="1414"/>
      <c r="E190" s="1415"/>
      <c r="F190" s="399" t="s">
        <v>53</v>
      </c>
      <c r="G190" s="1716" t="s">
        <v>3387</v>
      </c>
      <c r="H190" s="1718"/>
      <c r="I190" s="1718"/>
      <c r="J190" s="1718"/>
      <c r="K190" s="1718"/>
      <c r="L190" s="1718"/>
      <c r="M190" s="1718"/>
      <c r="N190" s="1717"/>
      <c r="O190" s="1426"/>
      <c r="P190" s="1426"/>
    </row>
    <row r="191" spans="1:16" ht="47.25" customHeight="1">
      <c r="A191" s="281"/>
      <c r="B191" s="255" t="s">
        <v>602</v>
      </c>
      <c r="C191" s="1464" t="s">
        <v>603</v>
      </c>
      <c r="D191" s="1464"/>
      <c r="E191" s="1465"/>
      <c r="F191" s="323" t="s">
        <v>593</v>
      </c>
      <c r="G191" s="1726" t="s">
        <v>604</v>
      </c>
      <c r="H191" s="1727"/>
      <c r="I191" s="1727"/>
      <c r="J191" s="1727"/>
      <c r="K191" s="1728"/>
      <c r="L191" s="1729" t="s">
        <v>595</v>
      </c>
      <c r="M191" s="1730"/>
      <c r="N191" s="1741"/>
      <c r="O191" s="1443" t="s">
        <v>1327</v>
      </c>
      <c r="P191" s="1443"/>
    </row>
    <row r="192" spans="1:16" ht="20.25" customHeight="1">
      <c r="A192" s="281"/>
      <c r="B192" s="338" t="s">
        <v>394</v>
      </c>
      <c r="C192" s="1414" t="s">
        <v>185</v>
      </c>
      <c r="D192" s="1414"/>
      <c r="E192" s="1415"/>
      <c r="F192" s="257" t="s">
        <v>54</v>
      </c>
      <c r="G192" s="1734" t="s">
        <v>238</v>
      </c>
      <c r="H192" s="1735"/>
      <c r="I192" s="1735"/>
      <c r="J192" s="1735"/>
      <c r="K192" s="1736"/>
      <c r="L192" s="1713" t="s">
        <v>57</v>
      </c>
      <c r="M192" s="1714"/>
      <c r="N192" s="1737"/>
      <c r="O192" s="1425"/>
      <c r="P192" s="1425"/>
    </row>
    <row r="193" spans="1:16" ht="20.25" customHeight="1">
      <c r="A193" s="281"/>
      <c r="B193" s="338" t="s">
        <v>401</v>
      </c>
      <c r="C193" s="1414" t="s">
        <v>186</v>
      </c>
      <c r="D193" s="1414"/>
      <c r="E193" s="1415"/>
      <c r="F193" s="257" t="s">
        <v>54</v>
      </c>
      <c r="G193" s="1734" t="s">
        <v>238</v>
      </c>
      <c r="H193" s="1735"/>
      <c r="I193" s="1735"/>
      <c r="J193" s="1735"/>
      <c r="K193" s="1736"/>
      <c r="L193" s="1713" t="s">
        <v>57</v>
      </c>
      <c r="M193" s="1714"/>
      <c r="N193" s="1737"/>
      <c r="O193" s="1425"/>
      <c r="P193" s="1425"/>
    </row>
    <row r="194" spans="1:16" ht="20.25" customHeight="1">
      <c r="A194" s="281"/>
      <c r="B194" s="338" t="s">
        <v>403</v>
      </c>
      <c r="C194" s="1414" t="s">
        <v>187</v>
      </c>
      <c r="D194" s="1414"/>
      <c r="E194" s="1415"/>
      <c r="F194" s="257" t="s">
        <v>54</v>
      </c>
      <c r="G194" s="1734" t="s">
        <v>238</v>
      </c>
      <c r="H194" s="1735"/>
      <c r="I194" s="1735"/>
      <c r="J194" s="1735"/>
      <c r="K194" s="1736"/>
      <c r="L194" s="1713" t="s">
        <v>57</v>
      </c>
      <c r="M194" s="1714"/>
      <c r="N194" s="1737"/>
      <c r="O194" s="1425"/>
      <c r="P194" s="1425"/>
    </row>
    <row r="195" spans="1:16" ht="20.25" customHeight="1">
      <c r="A195" s="281"/>
      <c r="B195" s="338" t="s">
        <v>405</v>
      </c>
      <c r="C195" s="1414" t="s">
        <v>188</v>
      </c>
      <c r="D195" s="1414"/>
      <c r="E195" s="1415"/>
      <c r="F195" s="257" t="s">
        <v>54</v>
      </c>
      <c r="G195" s="1734" t="s">
        <v>238</v>
      </c>
      <c r="H195" s="1735"/>
      <c r="I195" s="1735"/>
      <c r="J195" s="1735"/>
      <c r="K195" s="1736"/>
      <c r="L195" s="1713" t="s">
        <v>57</v>
      </c>
      <c r="M195" s="1714"/>
      <c r="N195" s="1737"/>
      <c r="O195" s="1425"/>
      <c r="P195" s="1425"/>
    </row>
    <row r="196" spans="1:16" ht="20.25" customHeight="1">
      <c r="A196" s="281"/>
      <c r="B196" s="338" t="s">
        <v>408</v>
      </c>
      <c r="C196" s="1414" t="s">
        <v>189</v>
      </c>
      <c r="D196" s="1414"/>
      <c r="E196" s="1415"/>
      <c r="F196" s="257" t="s">
        <v>54</v>
      </c>
      <c r="G196" s="1734" t="s">
        <v>238</v>
      </c>
      <c r="H196" s="1735"/>
      <c r="I196" s="1735"/>
      <c r="J196" s="1735"/>
      <c r="K196" s="1736"/>
      <c r="L196" s="1713" t="s">
        <v>57</v>
      </c>
      <c r="M196" s="1714"/>
      <c r="N196" s="1737"/>
      <c r="O196" s="1425"/>
      <c r="P196" s="1425"/>
    </row>
    <row r="197" spans="1:16" ht="20.25" customHeight="1">
      <c r="A197" s="281"/>
      <c r="B197" s="195" t="s">
        <v>410</v>
      </c>
      <c r="C197" s="1414" t="s">
        <v>596</v>
      </c>
      <c r="D197" s="1414"/>
      <c r="E197" s="1415"/>
      <c r="F197" s="257" t="s">
        <v>54</v>
      </c>
      <c r="G197" s="1734" t="s">
        <v>238</v>
      </c>
      <c r="H197" s="1735"/>
      <c r="I197" s="1735"/>
      <c r="J197" s="1735"/>
      <c r="K197" s="1736"/>
      <c r="L197" s="1713" t="s">
        <v>57</v>
      </c>
      <c r="M197" s="1714"/>
      <c r="N197" s="1737"/>
      <c r="O197" s="1425"/>
      <c r="P197" s="1425"/>
    </row>
    <row r="198" spans="1:16" ht="20.25" customHeight="1">
      <c r="A198" s="281"/>
      <c r="B198" s="195" t="s">
        <v>413</v>
      </c>
      <c r="C198" s="1414" t="s">
        <v>191</v>
      </c>
      <c r="D198" s="1414"/>
      <c r="E198" s="1415"/>
      <c r="F198" s="257" t="s">
        <v>54</v>
      </c>
      <c r="G198" s="1734" t="s">
        <v>238</v>
      </c>
      <c r="H198" s="1735"/>
      <c r="I198" s="1735"/>
      <c r="J198" s="1735"/>
      <c r="K198" s="1736"/>
      <c r="L198" s="1713" t="s">
        <v>57</v>
      </c>
      <c r="M198" s="1714"/>
      <c r="N198" s="1737"/>
      <c r="O198" s="1425"/>
      <c r="P198" s="1425"/>
    </row>
    <row r="199" spans="1:16" ht="20.25" customHeight="1">
      <c r="A199" s="281"/>
      <c r="B199" s="195" t="s">
        <v>416</v>
      </c>
      <c r="C199" s="1414" t="s">
        <v>192</v>
      </c>
      <c r="D199" s="1414"/>
      <c r="E199" s="1415"/>
      <c r="F199" s="257" t="s">
        <v>54</v>
      </c>
      <c r="G199" s="1734" t="s">
        <v>238</v>
      </c>
      <c r="H199" s="1735"/>
      <c r="I199" s="1735"/>
      <c r="J199" s="1735"/>
      <c r="K199" s="1736"/>
      <c r="L199" s="1713" t="s">
        <v>57</v>
      </c>
      <c r="M199" s="1714"/>
      <c r="N199" s="1737"/>
      <c r="O199" s="1425"/>
      <c r="P199" s="1425"/>
    </row>
    <row r="200" spans="1:16" ht="20.25" customHeight="1">
      <c r="A200" s="281"/>
      <c r="B200" s="195" t="s">
        <v>418</v>
      </c>
      <c r="C200" s="1414" t="s">
        <v>193</v>
      </c>
      <c r="D200" s="1414"/>
      <c r="E200" s="1415"/>
      <c r="F200" s="257" t="s">
        <v>54</v>
      </c>
      <c r="G200" s="1734" t="s">
        <v>238</v>
      </c>
      <c r="H200" s="1735"/>
      <c r="I200" s="1735"/>
      <c r="J200" s="1735"/>
      <c r="K200" s="1736"/>
      <c r="L200" s="1713" t="s">
        <v>57</v>
      </c>
      <c r="M200" s="1714"/>
      <c r="N200" s="1737"/>
      <c r="O200" s="1425"/>
      <c r="P200" s="1425"/>
    </row>
    <row r="201" spans="1:16" ht="20.25" customHeight="1">
      <c r="A201" s="281"/>
      <c r="B201" s="195" t="s">
        <v>544</v>
      </c>
      <c r="C201" s="1414" t="s">
        <v>597</v>
      </c>
      <c r="D201" s="1414"/>
      <c r="E201" s="1415"/>
      <c r="F201" s="257" t="s">
        <v>54</v>
      </c>
      <c r="G201" s="1734" t="s">
        <v>238</v>
      </c>
      <c r="H201" s="1735"/>
      <c r="I201" s="1735"/>
      <c r="J201" s="1735"/>
      <c r="K201" s="1736"/>
      <c r="L201" s="1713" t="s">
        <v>57</v>
      </c>
      <c r="M201" s="1714"/>
      <c r="N201" s="1737"/>
      <c r="O201" s="1425"/>
      <c r="P201" s="1425"/>
    </row>
    <row r="202" spans="1:16" ht="20.25" customHeight="1">
      <c r="A202" s="281"/>
      <c r="B202" s="198" t="s">
        <v>546</v>
      </c>
      <c r="C202" s="1414" t="s">
        <v>598</v>
      </c>
      <c r="D202" s="1414"/>
      <c r="E202" s="1415"/>
      <c r="F202" s="257" t="s">
        <v>54</v>
      </c>
      <c r="G202" s="1734" t="s">
        <v>238</v>
      </c>
      <c r="H202" s="1735"/>
      <c r="I202" s="1735"/>
      <c r="J202" s="1735"/>
      <c r="K202" s="1736"/>
      <c r="L202" s="1713" t="s">
        <v>57</v>
      </c>
      <c r="M202" s="1714"/>
      <c r="N202" s="1737"/>
      <c r="O202" s="1426"/>
      <c r="P202" s="1426"/>
    </row>
    <row r="203" spans="1:16" ht="61.5" customHeight="1">
      <c r="A203" s="281"/>
      <c r="B203" s="339" t="s">
        <v>605</v>
      </c>
      <c r="C203" s="1464" t="s">
        <v>606</v>
      </c>
      <c r="D203" s="1464"/>
      <c r="E203" s="1465"/>
      <c r="F203" s="323" t="s">
        <v>593</v>
      </c>
      <c r="G203" s="1726" t="s">
        <v>607</v>
      </c>
      <c r="H203" s="1727"/>
      <c r="I203" s="1727"/>
      <c r="J203" s="1727"/>
      <c r="K203" s="1727"/>
      <c r="L203" s="1727"/>
      <c r="M203" s="1727"/>
      <c r="N203" s="2226"/>
      <c r="O203" s="1443" t="s">
        <v>1329</v>
      </c>
      <c r="P203" s="1443"/>
    </row>
    <row r="204" spans="1:16" ht="21" customHeight="1">
      <c r="A204" s="281"/>
      <c r="B204" s="338" t="s">
        <v>394</v>
      </c>
      <c r="C204" s="1414" t="s">
        <v>185</v>
      </c>
      <c r="D204" s="1414"/>
      <c r="E204" s="1415"/>
      <c r="F204" s="399" t="s">
        <v>54</v>
      </c>
      <c r="G204" s="1716" t="s">
        <v>238</v>
      </c>
      <c r="H204" s="1718"/>
      <c r="I204" s="1718"/>
      <c r="J204" s="1718"/>
      <c r="K204" s="1718"/>
      <c r="L204" s="1718"/>
      <c r="M204" s="1718"/>
      <c r="N204" s="1717"/>
      <c r="O204" s="1425"/>
      <c r="P204" s="1425"/>
    </row>
    <row r="205" spans="1:16" ht="21" customHeight="1">
      <c r="A205" s="281"/>
      <c r="B205" s="338" t="s">
        <v>401</v>
      </c>
      <c r="C205" s="1414" t="s">
        <v>186</v>
      </c>
      <c r="D205" s="1414"/>
      <c r="E205" s="1415"/>
      <c r="F205" s="399" t="s">
        <v>54</v>
      </c>
      <c r="G205" s="1716" t="s">
        <v>238</v>
      </c>
      <c r="H205" s="1718"/>
      <c r="I205" s="1718"/>
      <c r="J205" s="1718"/>
      <c r="K205" s="1718"/>
      <c r="L205" s="1718"/>
      <c r="M205" s="1718"/>
      <c r="N205" s="1717"/>
      <c r="O205" s="1425"/>
      <c r="P205" s="1425"/>
    </row>
    <row r="206" spans="1:16" ht="21" customHeight="1">
      <c r="A206" s="281"/>
      <c r="B206" s="338" t="s">
        <v>403</v>
      </c>
      <c r="C206" s="1414" t="s">
        <v>187</v>
      </c>
      <c r="D206" s="1414"/>
      <c r="E206" s="1415"/>
      <c r="F206" s="399" t="s">
        <v>54</v>
      </c>
      <c r="G206" s="1716" t="s">
        <v>238</v>
      </c>
      <c r="H206" s="1718"/>
      <c r="I206" s="1718"/>
      <c r="J206" s="1718"/>
      <c r="K206" s="1718"/>
      <c r="L206" s="1718"/>
      <c r="M206" s="1718"/>
      <c r="N206" s="1717"/>
      <c r="O206" s="1425"/>
      <c r="P206" s="1425"/>
    </row>
    <row r="207" spans="1:16" ht="21" customHeight="1">
      <c r="A207" s="281"/>
      <c r="B207" s="338" t="s">
        <v>405</v>
      </c>
      <c r="C207" s="1414" t="s">
        <v>188</v>
      </c>
      <c r="D207" s="1414"/>
      <c r="E207" s="1415"/>
      <c r="F207" s="399" t="s">
        <v>54</v>
      </c>
      <c r="G207" s="1716" t="s">
        <v>238</v>
      </c>
      <c r="H207" s="1718"/>
      <c r="I207" s="1718"/>
      <c r="J207" s="1718"/>
      <c r="K207" s="1718"/>
      <c r="L207" s="1718"/>
      <c r="M207" s="1718"/>
      <c r="N207" s="1717"/>
      <c r="O207" s="1425"/>
      <c r="P207" s="1425"/>
    </row>
    <row r="208" spans="1:16" ht="21" customHeight="1">
      <c r="A208" s="281"/>
      <c r="B208" s="198" t="s">
        <v>408</v>
      </c>
      <c r="C208" s="1414" t="s">
        <v>189</v>
      </c>
      <c r="D208" s="1414"/>
      <c r="E208" s="1415"/>
      <c r="F208" s="399" t="s">
        <v>54</v>
      </c>
      <c r="G208" s="1716" t="s">
        <v>238</v>
      </c>
      <c r="H208" s="1718"/>
      <c r="I208" s="1718"/>
      <c r="J208" s="1718"/>
      <c r="K208" s="1718"/>
      <c r="L208" s="1718"/>
      <c r="M208" s="1718"/>
      <c r="N208" s="1717"/>
      <c r="O208" s="1425"/>
      <c r="P208" s="1425"/>
    </row>
    <row r="209" spans="1:16" ht="21" customHeight="1">
      <c r="A209" s="281"/>
      <c r="B209" s="195" t="s">
        <v>410</v>
      </c>
      <c r="C209" s="1414" t="s">
        <v>596</v>
      </c>
      <c r="D209" s="1414"/>
      <c r="E209" s="1415"/>
      <c r="F209" s="399" t="s">
        <v>54</v>
      </c>
      <c r="G209" s="1716" t="s">
        <v>238</v>
      </c>
      <c r="H209" s="1718"/>
      <c r="I209" s="1718"/>
      <c r="J209" s="1718"/>
      <c r="K209" s="1718"/>
      <c r="L209" s="1718"/>
      <c r="M209" s="1718"/>
      <c r="N209" s="1717"/>
      <c r="O209" s="1425"/>
      <c r="P209" s="1425"/>
    </row>
    <row r="210" spans="1:16" ht="21" customHeight="1">
      <c r="A210" s="281"/>
      <c r="B210" s="195" t="s">
        <v>413</v>
      </c>
      <c r="C210" s="1414" t="s">
        <v>191</v>
      </c>
      <c r="D210" s="1414"/>
      <c r="E210" s="1415"/>
      <c r="F210" s="399" t="s">
        <v>54</v>
      </c>
      <c r="G210" s="1716" t="s">
        <v>238</v>
      </c>
      <c r="H210" s="1718"/>
      <c r="I210" s="1718"/>
      <c r="J210" s="1718"/>
      <c r="K210" s="1718"/>
      <c r="L210" s="1718"/>
      <c r="M210" s="1718"/>
      <c r="N210" s="1717"/>
      <c r="O210" s="1425"/>
      <c r="P210" s="1425"/>
    </row>
    <row r="211" spans="1:16" ht="21" customHeight="1">
      <c r="A211" s="281"/>
      <c r="B211" s="195" t="s">
        <v>416</v>
      </c>
      <c r="C211" s="1414" t="s">
        <v>192</v>
      </c>
      <c r="D211" s="1414"/>
      <c r="E211" s="1415"/>
      <c r="F211" s="399" t="s">
        <v>54</v>
      </c>
      <c r="G211" s="1716" t="s">
        <v>238</v>
      </c>
      <c r="H211" s="1718"/>
      <c r="I211" s="1718"/>
      <c r="J211" s="1718"/>
      <c r="K211" s="1718"/>
      <c r="L211" s="1718"/>
      <c r="M211" s="1718"/>
      <c r="N211" s="1717"/>
      <c r="O211" s="1425"/>
      <c r="P211" s="1425"/>
    </row>
    <row r="212" spans="1:16" ht="21" customHeight="1">
      <c r="A212" s="281"/>
      <c r="B212" s="195" t="s">
        <v>418</v>
      </c>
      <c r="C212" s="1414" t="s">
        <v>193</v>
      </c>
      <c r="D212" s="1414"/>
      <c r="E212" s="1415"/>
      <c r="F212" s="399" t="s">
        <v>54</v>
      </c>
      <c r="G212" s="1716" t="s">
        <v>238</v>
      </c>
      <c r="H212" s="1718"/>
      <c r="I212" s="1718"/>
      <c r="J212" s="1718"/>
      <c r="K212" s="1718"/>
      <c r="L212" s="1718"/>
      <c r="M212" s="1718"/>
      <c r="N212" s="1717"/>
      <c r="O212" s="1425"/>
      <c r="P212" s="1425"/>
    </row>
    <row r="213" spans="1:16" ht="21" customHeight="1">
      <c r="A213" s="281"/>
      <c r="B213" s="195" t="s">
        <v>544</v>
      </c>
      <c r="C213" s="1414" t="s">
        <v>597</v>
      </c>
      <c r="D213" s="1414"/>
      <c r="E213" s="1415"/>
      <c r="F213" s="399" t="s">
        <v>54</v>
      </c>
      <c r="G213" s="1716" t="s">
        <v>238</v>
      </c>
      <c r="H213" s="1718"/>
      <c r="I213" s="1718"/>
      <c r="J213" s="1718"/>
      <c r="K213" s="1718"/>
      <c r="L213" s="1718"/>
      <c r="M213" s="1718"/>
      <c r="N213" s="1717"/>
      <c r="O213" s="1425"/>
      <c r="P213" s="1425"/>
    </row>
    <row r="214" spans="1:16" ht="21" customHeight="1">
      <c r="A214" s="281"/>
      <c r="B214" s="266" t="s">
        <v>546</v>
      </c>
      <c r="C214" s="1445" t="s">
        <v>598</v>
      </c>
      <c r="D214" s="1445"/>
      <c r="E214" s="1817"/>
      <c r="F214" s="399" t="s">
        <v>54</v>
      </c>
      <c r="G214" s="1716" t="s">
        <v>238</v>
      </c>
      <c r="H214" s="1718"/>
      <c r="I214" s="1718"/>
      <c r="J214" s="1718"/>
      <c r="K214" s="1718"/>
      <c r="L214" s="1718"/>
      <c r="M214" s="1718"/>
      <c r="N214" s="1717"/>
      <c r="O214" s="1444"/>
      <c r="P214" s="1444"/>
    </row>
    <row r="215" spans="1:16" ht="34.5" customHeight="1">
      <c r="B215" s="191" t="s">
        <v>608</v>
      </c>
      <c r="C215" s="1660" t="s">
        <v>609</v>
      </c>
      <c r="D215" s="1660"/>
      <c r="E215" s="1660"/>
      <c r="F215" s="1660"/>
      <c r="G215" s="1743"/>
      <c r="H215" s="1744" t="s">
        <v>53</v>
      </c>
      <c r="I215" s="1745"/>
      <c r="J215" s="1746"/>
      <c r="K215" s="2360" t="s">
        <v>446</v>
      </c>
      <c r="L215" s="1749" t="s">
        <v>3388</v>
      </c>
      <c r="M215" s="1750"/>
      <c r="N215" s="1751"/>
      <c r="O215" s="1759" t="s">
        <v>1279</v>
      </c>
      <c r="P215" s="1759"/>
    </row>
    <row r="216" spans="1:16" ht="25.5" customHeight="1">
      <c r="B216" s="198" t="s">
        <v>394</v>
      </c>
      <c r="C216" s="1414" t="s">
        <v>610</v>
      </c>
      <c r="D216" s="1414"/>
      <c r="E216" s="1414"/>
      <c r="F216" s="1414"/>
      <c r="G216" s="1414"/>
      <c r="H216" s="1414"/>
      <c r="I216" s="1414"/>
      <c r="J216" s="1415"/>
      <c r="K216" s="1783"/>
      <c r="L216" s="1437"/>
      <c r="M216" s="1438"/>
      <c r="N216" s="1439"/>
      <c r="O216" s="1708"/>
      <c r="P216" s="1708"/>
    </row>
    <row r="217" spans="1:16" ht="20.25" customHeight="1">
      <c r="B217" s="198"/>
      <c r="C217" s="255" t="s">
        <v>611</v>
      </c>
      <c r="D217" s="1760" t="s">
        <v>612</v>
      </c>
      <c r="E217" s="1760"/>
      <c r="F217" s="1760"/>
      <c r="G217" s="1761"/>
      <c r="H217" s="1713" t="s">
        <v>54</v>
      </c>
      <c r="I217" s="1714"/>
      <c r="J217" s="1715"/>
      <c r="K217" s="1783"/>
      <c r="L217" s="1437"/>
      <c r="M217" s="1438"/>
      <c r="N217" s="1439"/>
      <c r="O217" s="1708"/>
      <c r="P217" s="1708"/>
    </row>
    <row r="218" spans="1:16" ht="20.25" customHeight="1">
      <c r="B218" s="198"/>
      <c r="C218" s="255" t="s">
        <v>508</v>
      </c>
      <c r="D218" s="1414" t="s">
        <v>132</v>
      </c>
      <c r="E218" s="1414"/>
      <c r="F218" s="1414"/>
      <c r="G218" s="1415"/>
      <c r="H218" s="1713" t="s">
        <v>54</v>
      </c>
      <c r="I218" s="1714"/>
      <c r="J218" s="1715"/>
      <c r="K218" s="1783"/>
      <c r="L218" s="1437"/>
      <c r="M218" s="1438"/>
      <c r="N218" s="1439"/>
      <c r="O218" s="1708"/>
      <c r="P218" s="1708"/>
    </row>
    <row r="219" spans="1:16" ht="20.25" customHeight="1">
      <c r="B219" s="198"/>
      <c r="C219" s="255" t="s">
        <v>510</v>
      </c>
      <c r="D219" s="1414" t="s">
        <v>135</v>
      </c>
      <c r="E219" s="1414"/>
      <c r="F219" s="1414"/>
      <c r="G219" s="1415"/>
      <c r="H219" s="1713" t="s">
        <v>53</v>
      </c>
      <c r="I219" s="1714"/>
      <c r="J219" s="1715"/>
      <c r="K219" s="1783"/>
      <c r="L219" s="1437"/>
      <c r="M219" s="1438"/>
      <c r="N219" s="1439"/>
      <c r="O219" s="1708"/>
      <c r="P219" s="1708"/>
    </row>
    <row r="220" spans="1:16" ht="20.25" customHeight="1">
      <c r="B220" s="198"/>
      <c r="C220" s="255" t="s">
        <v>512</v>
      </c>
      <c r="D220" s="1414" t="s">
        <v>109</v>
      </c>
      <c r="E220" s="1414"/>
      <c r="F220" s="1414"/>
      <c r="G220" s="1415"/>
      <c r="H220" s="1713" t="s">
        <v>53</v>
      </c>
      <c r="I220" s="1714"/>
      <c r="J220" s="1715"/>
      <c r="K220" s="1783"/>
      <c r="L220" s="1437"/>
      <c r="M220" s="1438"/>
      <c r="N220" s="1439"/>
      <c r="O220" s="1708"/>
      <c r="P220" s="1708"/>
    </row>
    <row r="221" spans="1:16" ht="23.25" customHeight="1">
      <c r="B221" s="198" t="s">
        <v>401</v>
      </c>
      <c r="C221" s="1414" t="s">
        <v>613</v>
      </c>
      <c r="D221" s="1414"/>
      <c r="E221" s="1414"/>
      <c r="F221" s="1414"/>
      <c r="G221" s="1415"/>
      <c r="H221" s="1713">
        <v>0.17</v>
      </c>
      <c r="I221" s="1714"/>
      <c r="J221" s="1715"/>
      <c r="K221" s="1784"/>
      <c r="L221" s="1752"/>
      <c r="M221" s="1753"/>
      <c r="N221" s="1754"/>
      <c r="O221" s="1755"/>
      <c r="P221" s="1755"/>
    </row>
    <row r="222" spans="1:16" ht="27" customHeight="1">
      <c r="B222" s="214" t="s">
        <v>614</v>
      </c>
      <c r="C222" s="1414" t="s">
        <v>615</v>
      </c>
      <c r="D222" s="1414"/>
      <c r="E222" s="1414"/>
      <c r="F222" s="1414"/>
      <c r="G222" s="1414"/>
      <c r="H222" s="1414"/>
      <c r="I222" s="1414"/>
      <c r="J222" s="1414"/>
      <c r="K222" s="1414"/>
      <c r="L222" s="1414"/>
      <c r="M222" s="1414"/>
      <c r="N222" s="1562"/>
      <c r="O222" s="1709" t="s">
        <v>1279</v>
      </c>
      <c r="P222" s="1709"/>
    </row>
    <row r="223" spans="1:16" ht="21.75" customHeight="1">
      <c r="B223" s="198" t="s">
        <v>394</v>
      </c>
      <c r="C223" s="1414" t="s">
        <v>616</v>
      </c>
      <c r="D223" s="1414"/>
      <c r="E223" s="1414"/>
      <c r="F223" s="1414"/>
      <c r="G223" s="1415"/>
      <c r="H223" s="1574" t="s">
        <v>53</v>
      </c>
      <c r="I223" s="1685"/>
      <c r="J223" s="1575"/>
      <c r="K223" s="1756" t="s">
        <v>446</v>
      </c>
      <c r="L223" s="1434" t="s">
        <v>3389</v>
      </c>
      <c r="M223" s="1435"/>
      <c r="N223" s="1436"/>
      <c r="O223" s="1708"/>
      <c r="P223" s="1708"/>
    </row>
    <row r="224" spans="1:16" ht="21.75" customHeight="1">
      <c r="B224" s="198" t="s">
        <v>401</v>
      </c>
      <c r="C224" s="1414" t="s">
        <v>617</v>
      </c>
      <c r="D224" s="1414"/>
      <c r="E224" s="1414"/>
      <c r="F224" s="1414"/>
      <c r="G224" s="1415"/>
      <c r="H224" s="1574" t="s">
        <v>54</v>
      </c>
      <c r="I224" s="1685"/>
      <c r="J224" s="1575"/>
      <c r="K224" s="1757"/>
      <c r="L224" s="1437"/>
      <c r="M224" s="1438"/>
      <c r="N224" s="1439"/>
      <c r="O224" s="1708"/>
      <c r="P224" s="1708"/>
    </row>
    <row r="225" spans="2:16" ht="21.75" customHeight="1">
      <c r="B225" s="198" t="s">
        <v>403</v>
      </c>
      <c r="C225" s="1414" t="s">
        <v>618</v>
      </c>
      <c r="D225" s="1414"/>
      <c r="E225" s="1414"/>
      <c r="F225" s="1414"/>
      <c r="G225" s="1415"/>
      <c r="H225" s="1574" t="s">
        <v>54</v>
      </c>
      <c r="I225" s="1685"/>
      <c r="J225" s="1575"/>
      <c r="K225" s="1757"/>
      <c r="L225" s="1437"/>
      <c r="M225" s="1438"/>
      <c r="N225" s="1439"/>
      <c r="O225" s="1708"/>
      <c r="P225" s="1708"/>
    </row>
    <row r="226" spans="2:16" ht="37.5" customHeight="1">
      <c r="B226" s="191"/>
      <c r="C226" s="1414" t="s">
        <v>619</v>
      </c>
      <c r="D226" s="1414"/>
      <c r="E226" s="1415"/>
      <c r="F226" s="1716" t="s">
        <v>57</v>
      </c>
      <c r="G226" s="1718"/>
      <c r="H226" s="1718"/>
      <c r="I226" s="1718"/>
      <c r="J226" s="1762"/>
      <c r="K226" s="1757"/>
      <c r="L226" s="1437"/>
      <c r="M226" s="1438"/>
      <c r="N226" s="1439"/>
      <c r="O226" s="1755"/>
      <c r="P226" s="1755"/>
    </row>
    <row r="227" spans="2:16" ht="33" customHeight="1">
      <c r="B227" s="198" t="s">
        <v>405</v>
      </c>
      <c r="C227" s="1464" t="s">
        <v>620</v>
      </c>
      <c r="D227" s="1464"/>
      <c r="E227" s="1464"/>
      <c r="F227" s="1464"/>
      <c r="G227" s="1465"/>
      <c r="H227" s="1574" t="s">
        <v>54</v>
      </c>
      <c r="I227" s="1685"/>
      <c r="J227" s="1575"/>
      <c r="K227" s="1757"/>
      <c r="L227" s="1437"/>
      <c r="M227" s="1438"/>
      <c r="N227" s="1439"/>
      <c r="O227" s="2335"/>
      <c r="P227" s="1709"/>
    </row>
    <row r="228" spans="2:16" ht="38.25" customHeight="1">
      <c r="B228" s="344"/>
      <c r="C228" s="1414" t="s">
        <v>621</v>
      </c>
      <c r="D228" s="1414"/>
      <c r="E228" s="1415"/>
      <c r="F228" s="1716"/>
      <c r="G228" s="1718"/>
      <c r="H228" s="1718"/>
      <c r="I228" s="1718"/>
      <c r="J228" s="1762"/>
      <c r="K228" s="1758"/>
      <c r="L228" s="1752"/>
      <c r="M228" s="1753"/>
      <c r="N228" s="1754"/>
      <c r="O228" s="2337"/>
      <c r="P228" s="1755"/>
    </row>
    <row r="229" spans="2:16" ht="18" customHeight="1">
      <c r="B229" s="2344" t="s">
        <v>622</v>
      </c>
      <c r="C229" s="1769"/>
      <c r="D229" s="1769"/>
      <c r="E229" s="1769"/>
      <c r="F229" s="1769"/>
      <c r="G229" s="1769"/>
      <c r="H229" s="1769"/>
      <c r="I229" s="1769"/>
      <c r="J229" s="1769"/>
      <c r="K229" s="1769"/>
      <c r="L229" s="1769"/>
      <c r="M229" s="1769"/>
      <c r="N229" s="1769"/>
      <c r="O229" s="1769"/>
      <c r="P229" s="2345"/>
    </row>
    <row r="230" spans="2:16" ht="54" customHeight="1">
      <c r="B230" s="224" t="s">
        <v>623</v>
      </c>
      <c r="C230" s="1450" t="s">
        <v>624</v>
      </c>
      <c r="D230" s="1450"/>
      <c r="E230" s="1450"/>
      <c r="F230" s="1450"/>
      <c r="G230" s="2334"/>
      <c r="H230" s="3217" t="s">
        <v>53</v>
      </c>
      <c r="I230" s="3218"/>
      <c r="J230" s="3219"/>
      <c r="K230" s="2349" t="s">
        <v>446</v>
      </c>
      <c r="L230" s="2351" t="s">
        <v>3390</v>
      </c>
      <c r="M230" s="2352"/>
      <c r="N230" s="2353"/>
      <c r="O230" s="2335" t="s">
        <v>1279</v>
      </c>
      <c r="P230" s="2338"/>
    </row>
    <row r="231" spans="2:16" ht="68.25" customHeight="1">
      <c r="B231" s="205" t="s">
        <v>394</v>
      </c>
      <c r="C231" s="1414" t="s">
        <v>625</v>
      </c>
      <c r="D231" s="1414"/>
      <c r="E231" s="1414"/>
      <c r="F231" s="1414"/>
      <c r="G231" s="1415"/>
      <c r="H231" s="3220">
        <v>0.55000000000000004</v>
      </c>
      <c r="I231" s="3221"/>
      <c r="J231" s="3222"/>
      <c r="K231" s="2350"/>
      <c r="L231" s="2354"/>
      <c r="M231" s="2355"/>
      <c r="N231" s="2356"/>
      <c r="O231" s="2337"/>
      <c r="P231" s="2340"/>
    </row>
    <row r="232" spans="2:16" ht="37.5" customHeight="1">
      <c r="B232" s="191" t="s">
        <v>626</v>
      </c>
      <c r="C232" s="1450" t="s">
        <v>627</v>
      </c>
      <c r="D232" s="1450"/>
      <c r="E232" s="1450"/>
      <c r="F232" s="1450"/>
      <c r="G232" s="1450"/>
      <c r="H232" s="1450"/>
      <c r="I232" s="1450"/>
      <c r="J232" s="1450"/>
      <c r="K232" s="1450"/>
      <c r="L232" s="1450"/>
      <c r="M232" s="1450"/>
      <c r="N232" s="2334"/>
      <c r="O232" s="2335" t="s">
        <v>3278</v>
      </c>
      <c r="P232" s="2338"/>
    </row>
    <row r="233" spans="2:16" s="652" customFormat="1" ht="57.75" customHeight="1">
      <c r="B233" s="350" t="s">
        <v>394</v>
      </c>
      <c r="C233" s="1711" t="s">
        <v>628</v>
      </c>
      <c r="D233" s="1711"/>
      <c r="E233" s="1711"/>
      <c r="F233" s="1711"/>
      <c r="G233" s="1711"/>
      <c r="H233" s="1711"/>
      <c r="I233" s="1711"/>
      <c r="J233" s="1712"/>
      <c r="K233" s="203" t="s">
        <v>53</v>
      </c>
      <c r="L233" s="1782" t="s">
        <v>446</v>
      </c>
      <c r="M233" s="1763"/>
      <c r="N233" s="2341"/>
      <c r="O233" s="2336"/>
      <c r="P233" s="2339"/>
    </row>
    <row r="234" spans="2:16" ht="31.7" customHeight="1">
      <c r="B234" s="350" t="s">
        <v>401</v>
      </c>
      <c r="C234" s="1711" t="s">
        <v>577</v>
      </c>
      <c r="D234" s="1711"/>
      <c r="E234" s="1711"/>
      <c r="F234" s="1711"/>
      <c r="G234" s="1711"/>
      <c r="H234" s="1711"/>
      <c r="I234" s="1711"/>
      <c r="J234" s="1712"/>
      <c r="K234" s="203" t="s">
        <v>53</v>
      </c>
      <c r="L234" s="1783"/>
      <c r="M234" s="1785"/>
      <c r="N234" s="2342"/>
      <c r="O234" s="2336"/>
      <c r="P234" s="2339"/>
    </row>
    <row r="235" spans="2:16" s="652" customFormat="1" ht="42.75" customHeight="1">
      <c r="B235" s="350" t="s">
        <v>403</v>
      </c>
      <c r="C235" s="1711" t="s">
        <v>629</v>
      </c>
      <c r="D235" s="1711"/>
      <c r="E235" s="1711"/>
      <c r="F235" s="1711"/>
      <c r="G235" s="1711"/>
      <c r="H235" s="1711"/>
      <c r="I235" s="1711"/>
      <c r="J235" s="1712"/>
      <c r="K235" s="203" t="s">
        <v>53</v>
      </c>
      <c r="L235" s="1783"/>
      <c r="M235" s="1785"/>
      <c r="N235" s="2342"/>
      <c r="O235" s="2336"/>
      <c r="P235" s="2339"/>
    </row>
    <row r="236" spans="2:16" ht="21.75" customHeight="1">
      <c r="B236" s="350" t="s">
        <v>405</v>
      </c>
      <c r="C236" s="1711" t="s">
        <v>630</v>
      </c>
      <c r="D236" s="1711"/>
      <c r="E236" s="1711"/>
      <c r="F236" s="1711"/>
      <c r="G236" s="1711"/>
      <c r="H236" s="1711"/>
      <c r="I236" s="1711"/>
      <c r="J236" s="1712"/>
      <c r="K236" s="203" t="s">
        <v>54</v>
      </c>
      <c r="L236" s="1783"/>
      <c r="M236" s="1785"/>
      <c r="N236" s="2342"/>
      <c r="O236" s="2336"/>
      <c r="P236" s="2339"/>
    </row>
    <row r="237" spans="2:16" ht="21.75" customHeight="1">
      <c r="B237" s="350" t="s">
        <v>408</v>
      </c>
      <c r="C237" s="1711" t="s">
        <v>631</v>
      </c>
      <c r="D237" s="1711"/>
      <c r="E237" s="1711"/>
      <c r="F237" s="1711"/>
      <c r="G237" s="1711"/>
      <c r="H237" s="1711"/>
      <c r="I237" s="1711"/>
      <c r="J237" s="1712"/>
      <c r="K237" s="203" t="s">
        <v>54</v>
      </c>
      <c r="L237" s="1783"/>
      <c r="M237" s="1785"/>
      <c r="N237" s="2342"/>
      <c r="O237" s="2336"/>
      <c r="P237" s="2339"/>
    </row>
    <row r="238" spans="2:16" ht="21.75" customHeight="1">
      <c r="B238" s="350" t="s">
        <v>410</v>
      </c>
      <c r="C238" s="1711" t="s">
        <v>632</v>
      </c>
      <c r="D238" s="1711"/>
      <c r="E238" s="1711"/>
      <c r="F238" s="1711"/>
      <c r="G238" s="1711"/>
      <c r="H238" s="1711"/>
      <c r="I238" s="1711"/>
      <c r="J238" s="1712"/>
      <c r="K238" s="203" t="s">
        <v>54</v>
      </c>
      <c r="L238" s="1783"/>
      <c r="M238" s="1785"/>
      <c r="N238" s="2342"/>
      <c r="O238" s="2336"/>
      <c r="P238" s="2339"/>
    </row>
    <row r="239" spans="2:16" s="652" customFormat="1" ht="21.75" customHeight="1">
      <c r="B239" s="350" t="s">
        <v>413</v>
      </c>
      <c r="C239" s="1711" t="s">
        <v>117</v>
      </c>
      <c r="D239" s="1711"/>
      <c r="E239" s="1711"/>
      <c r="F239" s="1711"/>
      <c r="G239" s="1711"/>
      <c r="H239" s="1711"/>
      <c r="I239" s="1711"/>
      <c r="J239" s="1712"/>
      <c r="K239" s="203" t="s">
        <v>53</v>
      </c>
      <c r="L239" s="1783"/>
      <c r="M239" s="1785"/>
      <c r="N239" s="2342"/>
      <c r="O239" s="2336"/>
      <c r="P239" s="2339"/>
    </row>
    <row r="240" spans="2:16" ht="21.75" customHeight="1">
      <c r="B240" s="350" t="s">
        <v>416</v>
      </c>
      <c r="C240" s="1711" t="s">
        <v>118</v>
      </c>
      <c r="D240" s="1711"/>
      <c r="E240" s="1711"/>
      <c r="F240" s="1711"/>
      <c r="G240" s="1711"/>
      <c r="H240" s="1711"/>
      <c r="I240" s="1711"/>
      <c r="J240" s="1712"/>
      <c r="K240" s="203" t="s">
        <v>53</v>
      </c>
      <c r="L240" s="1783"/>
      <c r="M240" s="1785"/>
      <c r="N240" s="2342"/>
      <c r="O240" s="2336"/>
      <c r="P240" s="2339"/>
    </row>
    <row r="241" spans="2:16" ht="21.75" customHeight="1">
      <c r="B241" s="350" t="s">
        <v>418</v>
      </c>
      <c r="C241" s="1711" t="s">
        <v>633</v>
      </c>
      <c r="D241" s="1711"/>
      <c r="E241" s="1711"/>
      <c r="F241" s="1711"/>
      <c r="G241" s="1711"/>
      <c r="H241" s="1711"/>
      <c r="I241" s="1711"/>
      <c r="J241" s="1712"/>
      <c r="K241" s="203" t="s">
        <v>54</v>
      </c>
      <c r="L241" s="1783"/>
      <c r="M241" s="1785"/>
      <c r="N241" s="2342"/>
      <c r="O241" s="2336"/>
      <c r="P241" s="2339"/>
    </row>
    <row r="242" spans="2:16" ht="21.75" customHeight="1">
      <c r="B242" s="350" t="s">
        <v>544</v>
      </c>
      <c r="C242" s="1711" t="s">
        <v>634</v>
      </c>
      <c r="D242" s="1711"/>
      <c r="E242" s="1711"/>
      <c r="F242" s="1711"/>
      <c r="G242" s="1711"/>
      <c r="H242" s="1711"/>
      <c r="I242" s="1711"/>
      <c r="J242" s="1712"/>
      <c r="K242" s="203" t="s">
        <v>54</v>
      </c>
      <c r="L242" s="1783"/>
      <c r="M242" s="1785"/>
      <c r="N242" s="2342"/>
      <c r="O242" s="2336"/>
      <c r="P242" s="2339"/>
    </row>
    <row r="243" spans="2:16" ht="21.75" customHeight="1">
      <c r="B243" s="350" t="s">
        <v>546</v>
      </c>
      <c r="C243" s="1711" t="s">
        <v>635</v>
      </c>
      <c r="D243" s="1711"/>
      <c r="E243" s="1711"/>
      <c r="F243" s="1711"/>
      <c r="G243" s="1711"/>
      <c r="H243" s="1711"/>
      <c r="I243" s="1711"/>
      <c r="J243" s="1712"/>
      <c r="K243" s="203" t="s">
        <v>54</v>
      </c>
      <c r="L243" s="1783"/>
      <c r="M243" s="1785"/>
      <c r="N243" s="2342"/>
      <c r="O243" s="2336"/>
      <c r="P243" s="2339"/>
    </row>
    <row r="244" spans="2:16" ht="21.75" customHeight="1">
      <c r="B244" s="350" t="s">
        <v>636</v>
      </c>
      <c r="C244" s="1711" t="s">
        <v>637</v>
      </c>
      <c r="D244" s="1711"/>
      <c r="E244" s="1711"/>
      <c r="F244" s="1711"/>
      <c r="G244" s="1711"/>
      <c r="H244" s="1711"/>
      <c r="I244" s="1711"/>
      <c r="J244" s="1712"/>
      <c r="K244" s="203" t="s">
        <v>54</v>
      </c>
      <c r="L244" s="1783"/>
      <c r="M244" s="1785"/>
      <c r="N244" s="2342"/>
      <c r="O244" s="2336"/>
      <c r="P244" s="2339"/>
    </row>
    <row r="245" spans="2:16" ht="24" customHeight="1">
      <c r="B245" s="347" t="s">
        <v>550</v>
      </c>
      <c r="C245" s="1414" t="s">
        <v>638</v>
      </c>
      <c r="D245" s="1414"/>
      <c r="E245" s="1414"/>
      <c r="F245" s="1414"/>
      <c r="G245" s="1414"/>
      <c r="H245" s="1414"/>
      <c r="I245" s="1414"/>
      <c r="J245" s="1415"/>
      <c r="K245" s="203" t="s">
        <v>54</v>
      </c>
      <c r="L245" s="1783"/>
      <c r="M245" s="1785"/>
      <c r="N245" s="2342"/>
      <c r="O245" s="2336"/>
      <c r="P245" s="2339"/>
    </row>
    <row r="246" spans="2:16" ht="27" customHeight="1">
      <c r="B246" s="350"/>
      <c r="C246" s="1414" t="s">
        <v>639</v>
      </c>
      <c r="D246" s="1414"/>
      <c r="E246" s="1415"/>
      <c r="F246" s="1789"/>
      <c r="G246" s="1790"/>
      <c r="H246" s="1790"/>
      <c r="I246" s="1790"/>
      <c r="J246" s="1790"/>
      <c r="K246" s="1846"/>
      <c r="L246" s="1783"/>
      <c r="M246" s="1785"/>
      <c r="N246" s="2342"/>
      <c r="O246" s="2336"/>
      <c r="P246" s="2339"/>
    </row>
    <row r="247" spans="2:16" ht="23.25" customHeight="1">
      <c r="B247" s="351" t="s">
        <v>640</v>
      </c>
      <c r="C247" s="1760" t="s">
        <v>641</v>
      </c>
      <c r="D247" s="1760"/>
      <c r="E247" s="1760"/>
      <c r="F247" s="1760"/>
      <c r="G247" s="1760"/>
      <c r="H247" s="1760"/>
      <c r="I247" s="1760"/>
      <c r="J247" s="1761"/>
      <c r="K247" s="228">
        <v>2017</v>
      </c>
      <c r="L247" s="1783"/>
      <c r="M247" s="1785"/>
      <c r="N247" s="2342"/>
      <c r="O247" s="2336"/>
      <c r="P247" s="2339"/>
    </row>
    <row r="248" spans="2:16" ht="23.25" customHeight="1">
      <c r="B248" s="351" t="s">
        <v>642</v>
      </c>
      <c r="C248" s="1414" t="s">
        <v>643</v>
      </c>
      <c r="D248" s="1414"/>
      <c r="E248" s="1415"/>
      <c r="F248" s="1791" t="s">
        <v>3391</v>
      </c>
      <c r="G248" s="1792"/>
      <c r="H248" s="1792"/>
      <c r="I248" s="1792"/>
      <c r="J248" s="1792"/>
      <c r="K248" s="3216"/>
      <c r="L248" s="1784"/>
      <c r="M248" s="1787"/>
      <c r="N248" s="2343"/>
      <c r="O248" s="2337"/>
      <c r="P248" s="2340"/>
    </row>
    <row r="249" spans="2:16" ht="23.25" customHeight="1">
      <c r="B249" s="351" t="s">
        <v>644</v>
      </c>
      <c r="C249" s="1414" t="s">
        <v>645</v>
      </c>
      <c r="D249" s="1414"/>
      <c r="E249" s="1414"/>
      <c r="F249" s="1414"/>
      <c r="G249" s="1414"/>
      <c r="H249" s="1414"/>
      <c r="I249" s="1414"/>
      <c r="J249" s="1414"/>
      <c r="K249" s="1414"/>
      <c r="L249" s="1414"/>
      <c r="M249" s="1414"/>
      <c r="N249" s="1562"/>
      <c r="O249" s="2333" t="s">
        <v>1882</v>
      </c>
      <c r="P249" s="1709"/>
    </row>
    <row r="250" spans="2:16" ht="60" customHeight="1">
      <c r="B250" s="347" t="s">
        <v>394</v>
      </c>
      <c r="C250" s="1558" t="s">
        <v>646</v>
      </c>
      <c r="D250" s="1558"/>
      <c r="E250" s="1410"/>
      <c r="F250" s="1559" t="s">
        <v>1883</v>
      </c>
      <c r="G250" s="1561"/>
      <c r="H250" s="1818" t="s">
        <v>446</v>
      </c>
      <c r="I250" s="1794" t="s">
        <v>3392</v>
      </c>
      <c r="J250" s="1795"/>
      <c r="K250" s="1795"/>
      <c r="L250" s="1795"/>
      <c r="M250" s="1795"/>
      <c r="N250" s="1796"/>
      <c r="O250" s="1708"/>
      <c r="P250" s="1708"/>
    </row>
    <row r="251" spans="2:16" ht="60" customHeight="1">
      <c r="B251" s="347" t="s">
        <v>401</v>
      </c>
      <c r="C251" s="1558" t="s">
        <v>647</v>
      </c>
      <c r="D251" s="1558"/>
      <c r="E251" s="1410"/>
      <c r="F251" s="1559" t="s">
        <v>1340</v>
      </c>
      <c r="G251" s="1561"/>
      <c r="H251" s="1453"/>
      <c r="I251" s="1797"/>
      <c r="J251" s="1798"/>
      <c r="K251" s="1798"/>
      <c r="L251" s="1798"/>
      <c r="M251" s="1798"/>
      <c r="N251" s="1799"/>
      <c r="O251" s="1708"/>
      <c r="P251" s="1708"/>
    </row>
    <row r="252" spans="2:16" ht="60" customHeight="1">
      <c r="B252" s="347" t="s">
        <v>403</v>
      </c>
      <c r="C252" s="1558" t="s">
        <v>648</v>
      </c>
      <c r="D252" s="1558"/>
      <c r="E252" s="1410"/>
      <c r="F252" s="1559" t="s">
        <v>1885</v>
      </c>
      <c r="G252" s="1561"/>
      <c r="H252" s="1453"/>
      <c r="I252" s="1797"/>
      <c r="J252" s="1798"/>
      <c r="K252" s="1798"/>
      <c r="L252" s="1798"/>
      <c r="M252" s="1798"/>
      <c r="N252" s="1799"/>
      <c r="O252" s="1708"/>
      <c r="P252" s="1708"/>
    </row>
    <row r="253" spans="2:16" ht="60" customHeight="1">
      <c r="B253" s="347" t="s">
        <v>405</v>
      </c>
      <c r="C253" s="1558" t="s">
        <v>649</v>
      </c>
      <c r="D253" s="1558"/>
      <c r="E253" s="1410"/>
      <c r="F253" s="1559" t="s">
        <v>1342</v>
      </c>
      <c r="G253" s="1561"/>
      <c r="H253" s="1453"/>
      <c r="I253" s="1797"/>
      <c r="J253" s="1798"/>
      <c r="K253" s="1798"/>
      <c r="L253" s="1798"/>
      <c r="M253" s="1798"/>
      <c r="N253" s="1799"/>
      <c r="O253" s="1708"/>
      <c r="P253" s="1708"/>
    </row>
    <row r="254" spans="2:16" ht="23.25" customHeight="1">
      <c r="B254" s="347" t="s">
        <v>408</v>
      </c>
      <c r="C254" s="1558" t="s">
        <v>650</v>
      </c>
      <c r="D254" s="1558"/>
      <c r="E254" s="1410"/>
      <c r="F254" s="1559" t="s">
        <v>58</v>
      </c>
      <c r="G254" s="1561"/>
      <c r="H254" s="1453"/>
      <c r="I254" s="1797"/>
      <c r="J254" s="1798"/>
      <c r="K254" s="1798"/>
      <c r="L254" s="1798"/>
      <c r="M254" s="1798"/>
      <c r="N254" s="1799"/>
      <c r="O254" s="1708"/>
      <c r="P254" s="1708"/>
    </row>
    <row r="255" spans="2:16" ht="67.7" customHeight="1">
      <c r="B255" s="347" t="s">
        <v>410</v>
      </c>
      <c r="C255" s="1558" t="s">
        <v>651</v>
      </c>
      <c r="D255" s="1558"/>
      <c r="E255" s="1410"/>
      <c r="F255" s="1820" t="s">
        <v>57</v>
      </c>
      <c r="G255" s="2187"/>
      <c r="H255" s="1454"/>
      <c r="I255" s="1800"/>
      <c r="J255" s="1801"/>
      <c r="K255" s="1801"/>
      <c r="L255" s="1801"/>
      <c r="M255" s="1801"/>
      <c r="N255" s="1802"/>
      <c r="O255" s="1755"/>
      <c r="P255" s="1755"/>
    </row>
    <row r="256" spans="2:16" ht="52.5" customHeight="1">
      <c r="B256" s="351" t="s">
        <v>652</v>
      </c>
      <c r="C256" s="1414" t="s">
        <v>653</v>
      </c>
      <c r="D256" s="1414"/>
      <c r="E256" s="1414"/>
      <c r="F256" s="1803"/>
      <c r="G256" s="450" t="s">
        <v>231</v>
      </c>
      <c r="H256" s="322" t="s">
        <v>446</v>
      </c>
      <c r="I256" s="1804" t="s">
        <v>3393</v>
      </c>
      <c r="J256" s="1805"/>
      <c r="K256" s="1805"/>
      <c r="L256" s="1805"/>
      <c r="M256" s="1805"/>
      <c r="N256" s="1806"/>
      <c r="O256" s="354" t="s">
        <v>1279</v>
      </c>
      <c r="P256" s="342"/>
    </row>
    <row r="257" spans="1:16" ht="46.5" customHeight="1">
      <c r="B257" s="351" t="s">
        <v>654</v>
      </c>
      <c r="C257" s="1414" t="s">
        <v>3394</v>
      </c>
      <c r="D257" s="1414"/>
      <c r="E257" s="1415"/>
      <c r="F257" s="353" t="s">
        <v>53</v>
      </c>
      <c r="G257" s="1807" t="s">
        <v>446</v>
      </c>
      <c r="H257" s="2015"/>
      <c r="I257" s="2016"/>
      <c r="J257" s="2016"/>
      <c r="K257" s="2016"/>
      <c r="L257" s="2016"/>
      <c r="M257" s="2016"/>
      <c r="N257" s="2017"/>
      <c r="O257" s="1709" t="s">
        <v>3287</v>
      </c>
      <c r="P257" s="1709"/>
    </row>
    <row r="258" spans="1:16" ht="30.75" customHeight="1">
      <c r="A258" s="281"/>
      <c r="B258" s="294" t="s">
        <v>394</v>
      </c>
      <c r="C258" s="1414" t="s">
        <v>3288</v>
      </c>
      <c r="D258" s="1414"/>
      <c r="E258" s="1415"/>
      <c r="F258" s="353" t="s">
        <v>57</v>
      </c>
      <c r="G258" s="1454"/>
      <c r="H258" s="2018"/>
      <c r="I258" s="2019"/>
      <c r="J258" s="2019"/>
      <c r="K258" s="2019"/>
      <c r="L258" s="2019"/>
      <c r="M258" s="2019"/>
      <c r="N258" s="2020"/>
      <c r="O258" s="1708"/>
      <c r="P258" s="1708"/>
    </row>
    <row r="259" spans="1:16" ht="46.5" customHeight="1">
      <c r="A259" s="281"/>
      <c r="B259" s="190" t="s">
        <v>657</v>
      </c>
      <c r="C259" s="1414" t="s">
        <v>658</v>
      </c>
      <c r="D259" s="1414"/>
      <c r="E259" s="1414"/>
      <c r="F259" s="1415"/>
      <c r="G259" s="216" t="s">
        <v>446</v>
      </c>
      <c r="H259" s="1814"/>
      <c r="I259" s="1815"/>
      <c r="J259" s="1815"/>
      <c r="K259" s="1815"/>
      <c r="L259" s="1815"/>
      <c r="M259" s="1815"/>
      <c r="N259" s="1816"/>
      <c r="O259" s="1708"/>
      <c r="P259" s="1708"/>
    </row>
    <row r="260" spans="1:16" ht="30.75" customHeight="1">
      <c r="A260" s="281"/>
      <c r="B260" s="294" t="s">
        <v>394</v>
      </c>
      <c r="C260" s="1414" t="s">
        <v>659</v>
      </c>
      <c r="D260" s="1414"/>
      <c r="E260" s="1415"/>
      <c r="F260" s="296" t="s">
        <v>53</v>
      </c>
      <c r="G260" s="216" t="s">
        <v>446</v>
      </c>
      <c r="H260" s="1814"/>
      <c r="I260" s="1815"/>
      <c r="J260" s="1815"/>
      <c r="K260" s="1815"/>
      <c r="L260" s="1815"/>
      <c r="M260" s="1815"/>
      <c r="N260" s="1816"/>
      <c r="O260" s="1708"/>
      <c r="P260" s="1708"/>
    </row>
    <row r="261" spans="1:16" ht="30.75" customHeight="1">
      <c r="A261" s="281"/>
      <c r="B261" s="294" t="s">
        <v>401</v>
      </c>
      <c r="C261" s="1414" t="s">
        <v>660</v>
      </c>
      <c r="D261" s="1414"/>
      <c r="E261" s="1415"/>
      <c r="F261" s="296" t="s">
        <v>53</v>
      </c>
      <c r="G261" s="216" t="s">
        <v>446</v>
      </c>
      <c r="H261" s="1814"/>
      <c r="I261" s="1815"/>
      <c r="J261" s="1815"/>
      <c r="K261" s="1815"/>
      <c r="L261" s="1815"/>
      <c r="M261" s="1815"/>
      <c r="N261" s="1816"/>
      <c r="O261" s="1708"/>
      <c r="P261" s="1708"/>
    </row>
    <row r="262" spans="1:16" ht="30.75" customHeight="1">
      <c r="B262" s="347" t="s">
        <v>403</v>
      </c>
      <c r="C262" s="1414" t="s">
        <v>661</v>
      </c>
      <c r="D262" s="1414"/>
      <c r="E262" s="1415"/>
      <c r="F262" s="296" t="s">
        <v>53</v>
      </c>
      <c r="G262" s="216" t="s">
        <v>446</v>
      </c>
      <c r="H262" s="1814"/>
      <c r="I262" s="1815"/>
      <c r="J262" s="1815"/>
      <c r="K262" s="1815"/>
      <c r="L262" s="1815"/>
      <c r="M262" s="1815"/>
      <c r="N262" s="1816"/>
      <c r="O262" s="1755"/>
      <c r="P262" s="1755"/>
    </row>
    <row r="263" spans="1:16" ht="33" customHeight="1">
      <c r="B263" s="355" t="s">
        <v>662</v>
      </c>
      <c r="C263" s="1414" t="s">
        <v>663</v>
      </c>
      <c r="D263" s="1414"/>
      <c r="E263" s="1415"/>
      <c r="F263" s="295" t="s">
        <v>53</v>
      </c>
      <c r="G263" s="1818" t="s">
        <v>446</v>
      </c>
      <c r="H263" s="1820" t="s">
        <v>3395</v>
      </c>
      <c r="I263" s="1821"/>
      <c r="J263" s="1821"/>
      <c r="K263" s="1821"/>
      <c r="L263" s="1821"/>
      <c r="M263" s="1821"/>
      <c r="N263" s="1822"/>
      <c r="O263" s="1709" t="s">
        <v>3396</v>
      </c>
      <c r="P263" s="1443"/>
    </row>
    <row r="264" spans="1:16" ht="30" customHeight="1">
      <c r="B264" s="347" t="s">
        <v>394</v>
      </c>
      <c r="C264" s="1414" t="s">
        <v>664</v>
      </c>
      <c r="D264" s="1414"/>
      <c r="E264" s="1415"/>
      <c r="F264" s="257" t="s">
        <v>53</v>
      </c>
      <c r="G264" s="1453"/>
      <c r="H264" s="1671"/>
      <c r="I264" s="1672"/>
      <c r="J264" s="1672"/>
      <c r="K264" s="1672"/>
      <c r="L264" s="1672"/>
      <c r="M264" s="1672"/>
      <c r="N264" s="1673"/>
      <c r="O264" s="1708"/>
      <c r="P264" s="1425"/>
    </row>
    <row r="265" spans="1:16" ht="30" customHeight="1">
      <c r="B265" s="347" t="s">
        <v>401</v>
      </c>
      <c r="C265" s="1414" t="s">
        <v>665</v>
      </c>
      <c r="D265" s="1414"/>
      <c r="E265" s="1415"/>
      <c r="F265" s="257" t="s">
        <v>53</v>
      </c>
      <c r="G265" s="1453"/>
      <c r="H265" s="1671"/>
      <c r="I265" s="1672"/>
      <c r="J265" s="1672"/>
      <c r="K265" s="1672"/>
      <c r="L265" s="1672"/>
      <c r="M265" s="1672"/>
      <c r="N265" s="1673"/>
      <c r="O265" s="1708"/>
      <c r="P265" s="1425"/>
    </row>
    <row r="266" spans="1:16" ht="30" customHeight="1">
      <c r="B266" s="347" t="s">
        <v>403</v>
      </c>
      <c r="C266" s="1414" t="s">
        <v>666</v>
      </c>
      <c r="D266" s="1414"/>
      <c r="E266" s="1415"/>
      <c r="F266" s="257" t="s">
        <v>53</v>
      </c>
      <c r="G266" s="1453"/>
      <c r="H266" s="1671"/>
      <c r="I266" s="1672"/>
      <c r="J266" s="1672"/>
      <c r="K266" s="1672"/>
      <c r="L266" s="1672"/>
      <c r="M266" s="1672"/>
      <c r="N266" s="1673"/>
      <c r="O266" s="1708"/>
      <c r="P266" s="1425"/>
    </row>
    <row r="267" spans="1:16" ht="42" customHeight="1">
      <c r="B267" s="357" t="s">
        <v>405</v>
      </c>
      <c r="C267" s="1445" t="s">
        <v>667</v>
      </c>
      <c r="D267" s="1445"/>
      <c r="E267" s="1817"/>
      <c r="F267" s="257" t="s">
        <v>53</v>
      </c>
      <c r="G267" s="1819"/>
      <c r="H267" s="1674"/>
      <c r="I267" s="1675"/>
      <c r="J267" s="1675"/>
      <c r="K267" s="1675"/>
      <c r="L267" s="1675"/>
      <c r="M267" s="1675"/>
      <c r="N267" s="1676"/>
      <c r="O267" s="1710"/>
      <c r="P267" s="1444"/>
    </row>
    <row r="268" spans="1:16" ht="21.75" customHeight="1">
      <c r="B268" s="1416" t="s">
        <v>4</v>
      </c>
      <c r="C268" s="1417"/>
      <c r="D268" s="1417"/>
      <c r="E268" s="1417"/>
      <c r="F268" s="1417"/>
      <c r="G268" s="1417"/>
      <c r="H268" s="1417"/>
      <c r="I268" s="1417"/>
      <c r="J268" s="1417"/>
      <c r="K268" s="1417"/>
      <c r="L268" s="1417"/>
      <c r="M268" s="1417"/>
      <c r="N268" s="1417"/>
      <c r="O268" s="1417"/>
      <c r="P268" s="1418"/>
    </row>
    <row r="269" spans="1:16" ht="33.75" customHeight="1">
      <c r="B269" s="207" t="s">
        <v>668</v>
      </c>
      <c r="C269" s="1660" t="s">
        <v>669</v>
      </c>
      <c r="D269" s="1660"/>
      <c r="E269" s="1660"/>
      <c r="F269" s="1743"/>
      <c r="G269" s="451" t="s">
        <v>53</v>
      </c>
      <c r="H269" s="211" t="s">
        <v>446</v>
      </c>
      <c r="I269" s="2330"/>
      <c r="J269" s="2331"/>
      <c r="K269" s="2331"/>
      <c r="L269" s="2331"/>
      <c r="M269" s="2331"/>
      <c r="N269" s="2332"/>
      <c r="O269" s="1759" t="s">
        <v>1345</v>
      </c>
      <c r="P269" s="1759"/>
    </row>
    <row r="270" spans="1:16" ht="21.75" customHeight="1">
      <c r="B270" s="1824" t="s">
        <v>670</v>
      </c>
      <c r="C270" s="1825"/>
      <c r="D270" s="1825"/>
      <c r="E270" s="1825"/>
      <c r="F270" s="1825"/>
      <c r="G270" s="1825"/>
      <c r="H270" s="1825"/>
      <c r="I270" s="1825"/>
      <c r="J270" s="1825"/>
      <c r="K270" s="1825"/>
      <c r="L270" s="1825"/>
      <c r="M270" s="1825"/>
      <c r="N270" s="1826"/>
      <c r="O270" s="1708"/>
      <c r="P270" s="1708"/>
    </row>
    <row r="271" spans="1:16" ht="59.25" customHeight="1">
      <c r="B271" s="358" t="s">
        <v>394</v>
      </c>
      <c r="C271" s="1414" t="s">
        <v>671</v>
      </c>
      <c r="D271" s="1414"/>
      <c r="E271" s="1414"/>
      <c r="F271" s="1415"/>
      <c r="G271" s="359" t="s">
        <v>53</v>
      </c>
      <c r="H271" s="1818" t="s">
        <v>446</v>
      </c>
      <c r="I271" s="1794" t="s">
        <v>3397</v>
      </c>
      <c r="J271" s="1795"/>
      <c r="K271" s="1795"/>
      <c r="L271" s="1795"/>
      <c r="M271" s="1795"/>
      <c r="N271" s="1796"/>
      <c r="O271" s="1708"/>
      <c r="P271" s="1708"/>
    </row>
    <row r="272" spans="1:16" ht="27" customHeight="1">
      <c r="B272" s="205" t="s">
        <v>401</v>
      </c>
      <c r="C272" s="1414" t="s">
        <v>672</v>
      </c>
      <c r="D272" s="1414"/>
      <c r="E272" s="1414"/>
      <c r="F272" s="1414"/>
      <c r="G272" s="1415"/>
      <c r="H272" s="1453"/>
      <c r="I272" s="1797"/>
      <c r="J272" s="1798"/>
      <c r="K272" s="1798"/>
      <c r="L272" s="1798"/>
      <c r="M272" s="1798"/>
      <c r="N272" s="1799"/>
      <c r="O272" s="1708"/>
      <c r="P272" s="1708"/>
    </row>
    <row r="273" spans="2:16" ht="28.5" customHeight="1">
      <c r="B273" s="198"/>
      <c r="C273" s="338" t="s">
        <v>418</v>
      </c>
      <c r="D273" s="1414" t="s">
        <v>612</v>
      </c>
      <c r="E273" s="1415"/>
      <c r="F273" s="1713" t="s">
        <v>1346</v>
      </c>
      <c r="G273" s="1715"/>
      <c r="H273" s="1453"/>
      <c r="I273" s="1797"/>
      <c r="J273" s="1798"/>
      <c r="K273" s="1798"/>
      <c r="L273" s="1798"/>
      <c r="M273" s="1798"/>
      <c r="N273" s="1799"/>
      <c r="O273" s="1708"/>
      <c r="P273" s="1708"/>
    </row>
    <row r="274" spans="2:16" ht="28.5" customHeight="1">
      <c r="B274" s="198"/>
      <c r="C274" s="294" t="s">
        <v>508</v>
      </c>
      <c r="D274" s="1414" t="s">
        <v>673</v>
      </c>
      <c r="E274" s="1415"/>
      <c r="F274" s="1713" t="s">
        <v>1347</v>
      </c>
      <c r="G274" s="1715"/>
      <c r="H274" s="1453"/>
      <c r="I274" s="1797"/>
      <c r="J274" s="1798"/>
      <c r="K274" s="1798"/>
      <c r="L274" s="1798"/>
      <c r="M274" s="1798"/>
      <c r="N274" s="1799"/>
      <c r="O274" s="1708"/>
      <c r="P274" s="1708"/>
    </row>
    <row r="275" spans="2:16" ht="28.5" customHeight="1">
      <c r="B275" s="198"/>
      <c r="C275" s="294" t="s">
        <v>510</v>
      </c>
      <c r="D275" s="1414" t="s">
        <v>674</v>
      </c>
      <c r="E275" s="1415"/>
      <c r="F275" s="1713" t="s">
        <v>220</v>
      </c>
      <c r="G275" s="1715"/>
      <c r="H275" s="1453"/>
      <c r="I275" s="1797"/>
      <c r="J275" s="1798"/>
      <c r="K275" s="1798"/>
      <c r="L275" s="1798"/>
      <c r="M275" s="1798"/>
      <c r="N275" s="1799"/>
      <c r="O275" s="1708"/>
      <c r="P275" s="1708"/>
    </row>
    <row r="276" spans="2:16" ht="29.25" customHeight="1">
      <c r="B276" s="195"/>
      <c r="C276" s="294" t="s">
        <v>512</v>
      </c>
      <c r="D276" s="1414" t="s">
        <v>675</v>
      </c>
      <c r="E276" s="1415"/>
      <c r="F276" s="1713" t="s">
        <v>220</v>
      </c>
      <c r="G276" s="1715"/>
      <c r="H276" s="1454"/>
      <c r="I276" s="1800"/>
      <c r="J276" s="1801"/>
      <c r="K276" s="1801"/>
      <c r="L276" s="1801"/>
      <c r="M276" s="1801"/>
      <c r="N276" s="1802"/>
      <c r="O276" s="1708"/>
      <c r="P276" s="1708"/>
    </row>
    <row r="277" spans="2:16" ht="87" customHeight="1">
      <c r="B277" s="358" t="s">
        <v>403</v>
      </c>
      <c r="C277" s="1414" t="s">
        <v>676</v>
      </c>
      <c r="D277" s="1414"/>
      <c r="E277" s="1415"/>
      <c r="F277" s="1713" t="s">
        <v>3398</v>
      </c>
      <c r="G277" s="1715"/>
      <c r="H277" s="216" t="s">
        <v>446</v>
      </c>
      <c r="I277" s="1804"/>
      <c r="J277" s="1805"/>
      <c r="K277" s="1805"/>
      <c r="L277" s="1805"/>
      <c r="M277" s="1805"/>
      <c r="N277" s="1806"/>
      <c r="O277" s="1755"/>
      <c r="P277" s="1755"/>
    </row>
    <row r="278" spans="2:16" ht="45" customHeight="1">
      <c r="B278" s="1830" t="s">
        <v>677</v>
      </c>
      <c r="C278" s="1697" t="s">
        <v>678</v>
      </c>
      <c r="D278" s="1697"/>
      <c r="E278" s="1697"/>
      <c r="F278" s="1697"/>
      <c r="G278" s="1698"/>
      <c r="H278" s="1836" t="s">
        <v>679</v>
      </c>
      <c r="I278" s="1837"/>
      <c r="J278" s="2329"/>
      <c r="K278" s="1836" t="s">
        <v>680</v>
      </c>
      <c r="L278" s="1837"/>
      <c r="M278" s="1837"/>
      <c r="N278" s="1838"/>
      <c r="O278" s="452" t="s">
        <v>681</v>
      </c>
      <c r="P278" s="452" t="s">
        <v>681</v>
      </c>
    </row>
    <row r="279" spans="2:16" ht="117" customHeight="1">
      <c r="B279" s="1447"/>
      <c r="C279" s="1831"/>
      <c r="D279" s="1831"/>
      <c r="E279" s="1831"/>
      <c r="F279" s="1831"/>
      <c r="G279" s="1832"/>
      <c r="H279" s="363" t="s">
        <v>682</v>
      </c>
      <c r="I279" s="364" t="s">
        <v>683</v>
      </c>
      <c r="J279" s="364" t="s">
        <v>684</v>
      </c>
      <c r="K279" s="363" t="s">
        <v>685</v>
      </c>
      <c r="L279" s="363" t="s">
        <v>686</v>
      </c>
      <c r="M279" s="364" t="s">
        <v>687</v>
      </c>
      <c r="N279" s="365" t="s">
        <v>434</v>
      </c>
      <c r="O279" s="342" t="s">
        <v>3399</v>
      </c>
      <c r="P279" s="342"/>
    </row>
    <row r="280" spans="2:16" ht="17.100000000000001" customHeight="1">
      <c r="B280" s="366" t="s">
        <v>394</v>
      </c>
      <c r="C280" s="1839" t="s">
        <v>688</v>
      </c>
      <c r="D280" s="1839"/>
      <c r="E280" s="1839"/>
      <c r="F280" s="1839"/>
      <c r="G280" s="1839"/>
      <c r="H280" s="1839"/>
      <c r="I280" s="1839"/>
      <c r="J280" s="1839"/>
      <c r="K280" s="1839"/>
      <c r="L280" s="1839"/>
      <c r="M280" s="1839"/>
      <c r="N280" s="1840"/>
      <c r="O280" s="1841" t="s">
        <v>3400</v>
      </c>
      <c r="P280" s="1841" t="s">
        <v>689</v>
      </c>
    </row>
    <row r="281" spans="2:16" ht="53.1" customHeight="1">
      <c r="B281" s="335" t="s">
        <v>418</v>
      </c>
      <c r="C281" s="1844" t="s">
        <v>690</v>
      </c>
      <c r="D281" s="1844"/>
      <c r="E281" s="1844"/>
      <c r="F281" s="1844"/>
      <c r="G281" s="1845"/>
      <c r="H281" s="369">
        <v>4</v>
      </c>
      <c r="I281" s="370">
        <v>12</v>
      </c>
      <c r="J281" s="371">
        <f>MIN(H281/I281,1)</f>
        <v>0.33333333333333331</v>
      </c>
      <c r="K281" s="369">
        <v>1781</v>
      </c>
      <c r="L281" s="369">
        <v>12996</v>
      </c>
      <c r="M281" s="373">
        <f>MIN(K281/L281,1)</f>
        <v>0.13704216682056017</v>
      </c>
      <c r="N281" s="454"/>
      <c r="O281" s="1842"/>
      <c r="P281" s="1842"/>
    </row>
    <row r="282" spans="2:16" ht="20.25" customHeight="1">
      <c r="B282" s="335" t="s">
        <v>508</v>
      </c>
      <c r="C282" s="1844" t="s">
        <v>691</v>
      </c>
      <c r="D282" s="1844"/>
      <c r="E282" s="1844"/>
      <c r="F282" s="1844"/>
      <c r="G282" s="1845"/>
      <c r="H282" s="369" t="s">
        <v>92</v>
      </c>
      <c r="I282" s="369" t="s">
        <v>92</v>
      </c>
      <c r="J282" s="371" t="e">
        <f>MIN(H282/I282,1)</f>
        <v>#VALUE!</v>
      </c>
      <c r="K282" s="369" t="s">
        <v>92</v>
      </c>
      <c r="L282" s="369" t="s">
        <v>92</v>
      </c>
      <c r="M282" s="373" t="e">
        <f>MIN(K282/L282,1)</f>
        <v>#VALUE!</v>
      </c>
      <c r="N282" s="379" t="s">
        <v>238</v>
      </c>
      <c r="O282" s="1709" t="s">
        <v>3401</v>
      </c>
      <c r="P282" s="1709"/>
    </row>
    <row r="283" spans="2:16" ht="36" customHeight="1">
      <c r="B283" s="335" t="s">
        <v>510</v>
      </c>
      <c r="C283" s="1844" t="s">
        <v>692</v>
      </c>
      <c r="D283" s="1844"/>
      <c r="E283" s="1845"/>
      <c r="F283" s="1789" t="s">
        <v>57</v>
      </c>
      <c r="G283" s="1846"/>
      <c r="H283" s="369" t="s">
        <v>92</v>
      </c>
      <c r="I283" s="369" t="s">
        <v>92</v>
      </c>
      <c r="J283" s="477" t="e">
        <f>MIN(H283/I283,1)</f>
        <v>#VALUE!</v>
      </c>
      <c r="K283" s="369" t="s">
        <v>92</v>
      </c>
      <c r="L283" s="369" t="s">
        <v>92</v>
      </c>
      <c r="M283" s="478" t="e">
        <f>MIN(K283/L283,1)</f>
        <v>#VALUE!</v>
      </c>
      <c r="N283" s="374"/>
      <c r="O283" s="1708"/>
      <c r="P283" s="1708"/>
    </row>
    <row r="284" spans="2:16" ht="18" customHeight="1">
      <c r="B284" s="380" t="s">
        <v>401</v>
      </c>
      <c r="C284" s="1839" t="s">
        <v>3402</v>
      </c>
      <c r="D284" s="1839"/>
      <c r="E284" s="1839"/>
      <c r="F284" s="1839"/>
      <c r="G284" s="2144"/>
      <c r="H284" s="369">
        <v>1</v>
      </c>
      <c r="I284" s="370">
        <v>12</v>
      </c>
      <c r="J284" s="371">
        <f>MIN(H284/I284,1)</f>
        <v>8.3333333333333329E-2</v>
      </c>
      <c r="K284" s="369">
        <v>647</v>
      </c>
      <c r="L284" s="369">
        <v>7086</v>
      </c>
      <c r="M284" s="373">
        <f>MIN(K284/L284,1)</f>
        <v>9.1306802145074792E-2</v>
      </c>
      <c r="N284" s="374"/>
      <c r="O284" s="1755"/>
      <c r="P284" s="1755"/>
    </row>
    <row r="285" spans="2:16" ht="17.25" customHeight="1">
      <c r="B285" s="380" t="s">
        <v>403</v>
      </c>
      <c r="C285" s="1839" t="s">
        <v>694</v>
      </c>
      <c r="D285" s="1839"/>
      <c r="E285" s="1839"/>
      <c r="F285" s="1839"/>
      <c r="G285" s="1839"/>
      <c r="H285" s="1839"/>
      <c r="I285" s="1839"/>
      <c r="J285" s="1839"/>
      <c r="K285" s="1839"/>
      <c r="L285" s="1839"/>
      <c r="M285" s="1839"/>
      <c r="N285" s="1840"/>
      <c r="O285" s="1841" t="s">
        <v>3400</v>
      </c>
      <c r="P285" s="1841"/>
    </row>
    <row r="286" spans="2:16" ht="20.25" customHeight="1">
      <c r="B286" s="334" t="s">
        <v>418</v>
      </c>
      <c r="C286" s="1844" t="s">
        <v>695</v>
      </c>
      <c r="D286" s="1844"/>
      <c r="E286" s="1844"/>
      <c r="F286" s="1844"/>
      <c r="G286" s="1845"/>
      <c r="H286" s="369">
        <v>0</v>
      </c>
      <c r="I286" s="370">
        <v>12</v>
      </c>
      <c r="J286" s="371">
        <f>MIN(H286/I286,1)</f>
        <v>0</v>
      </c>
      <c r="K286" s="369">
        <v>830</v>
      </c>
      <c r="L286" s="369">
        <v>6395</v>
      </c>
      <c r="M286" s="373">
        <f>MIN(K286/L286,1)</f>
        <v>0.12978889757623144</v>
      </c>
      <c r="N286" s="381"/>
      <c r="O286" s="1843"/>
      <c r="P286" s="1843"/>
    </row>
    <row r="287" spans="2:16" ht="20.25" customHeight="1">
      <c r="B287" s="334" t="s">
        <v>508</v>
      </c>
      <c r="C287" s="1844" t="s">
        <v>696</v>
      </c>
      <c r="D287" s="1844"/>
      <c r="E287" s="1844"/>
      <c r="F287" s="1844"/>
      <c r="G287" s="368"/>
      <c r="H287" s="369">
        <v>8</v>
      </c>
      <c r="I287" s="370">
        <v>12</v>
      </c>
      <c r="J287" s="371">
        <f>MIN(H287/I287,1)</f>
        <v>0.66666666666666663</v>
      </c>
      <c r="K287" s="369">
        <v>3304</v>
      </c>
      <c r="L287" s="369">
        <v>23519</v>
      </c>
      <c r="M287" s="373">
        <f>MIN(K287/L287,1)</f>
        <v>0.14048216335728561</v>
      </c>
      <c r="N287" s="381"/>
      <c r="O287" s="1843"/>
      <c r="P287" s="1843"/>
    </row>
    <row r="288" spans="2:16" ht="20.25" customHeight="1">
      <c r="B288" s="334" t="s">
        <v>510</v>
      </c>
      <c r="C288" s="1844" t="s">
        <v>697</v>
      </c>
      <c r="D288" s="1844"/>
      <c r="E288" s="1844"/>
      <c r="F288" s="1844"/>
      <c r="G288" s="1845"/>
      <c r="H288" s="369">
        <v>12</v>
      </c>
      <c r="I288" s="370">
        <v>12</v>
      </c>
      <c r="J288" s="371">
        <f>MIN(H288/I288,1)</f>
        <v>1</v>
      </c>
      <c r="K288" s="369">
        <v>172</v>
      </c>
      <c r="L288" s="369">
        <v>861</v>
      </c>
      <c r="M288" s="373">
        <f>MIN(K288/L288,1)</f>
        <v>0.19976771196283391</v>
      </c>
      <c r="N288" s="810" t="s">
        <v>3403</v>
      </c>
      <c r="O288" s="1843"/>
      <c r="P288" s="1843"/>
    </row>
    <row r="289" spans="2:16" ht="18" customHeight="1">
      <c r="B289" s="380" t="s">
        <v>405</v>
      </c>
      <c r="C289" s="1839" t="s">
        <v>698</v>
      </c>
      <c r="D289" s="1839"/>
      <c r="E289" s="1839"/>
      <c r="F289" s="1839"/>
      <c r="G289" s="1839"/>
      <c r="H289" s="1839"/>
      <c r="I289" s="1839"/>
      <c r="J289" s="1839"/>
      <c r="K289" s="1839"/>
      <c r="L289" s="1839"/>
      <c r="M289" s="1839"/>
      <c r="N289" s="1840"/>
      <c r="O289" s="1843"/>
      <c r="P289" s="1843"/>
    </row>
    <row r="290" spans="2:16" ht="20.25" customHeight="1">
      <c r="B290" s="334" t="s">
        <v>418</v>
      </c>
      <c r="C290" s="1844" t="s">
        <v>699</v>
      </c>
      <c r="D290" s="1844"/>
      <c r="E290" s="1844"/>
      <c r="F290" s="1844"/>
      <c r="G290" s="1845"/>
      <c r="H290" s="369">
        <v>0</v>
      </c>
      <c r="I290" s="370">
        <v>12</v>
      </c>
      <c r="J290" s="371">
        <f t="shared" ref="J290:J295" si="0">MIN(H290/I290,1)</f>
        <v>0</v>
      </c>
      <c r="K290" s="369">
        <v>1649</v>
      </c>
      <c r="L290" s="369">
        <v>17610</v>
      </c>
      <c r="M290" s="373">
        <f>MIN(K290/L290,1)</f>
        <v>9.3639977285633169E-2</v>
      </c>
      <c r="N290" s="456"/>
      <c r="O290" s="1843"/>
      <c r="P290" s="1843"/>
    </row>
    <row r="291" spans="2:16" ht="20.25" customHeight="1">
      <c r="B291" s="334" t="s">
        <v>508</v>
      </c>
      <c r="C291" s="1844" t="s">
        <v>700</v>
      </c>
      <c r="D291" s="1844"/>
      <c r="E291" s="1844"/>
      <c r="F291" s="1844"/>
      <c r="G291" s="1845"/>
      <c r="H291" s="369">
        <v>3</v>
      </c>
      <c r="I291" s="370">
        <v>12</v>
      </c>
      <c r="J291" s="371">
        <f t="shared" si="0"/>
        <v>0.25</v>
      </c>
      <c r="K291" s="369">
        <v>2277</v>
      </c>
      <c r="L291" s="369">
        <v>16227</v>
      </c>
      <c r="M291" s="373">
        <f>MIN(K291/L291,1)</f>
        <v>0.14032168607875761</v>
      </c>
      <c r="N291" s="381"/>
      <c r="O291" s="1843"/>
      <c r="P291" s="1843"/>
    </row>
    <row r="292" spans="2:16" ht="20.25" customHeight="1">
      <c r="B292" s="380" t="s">
        <v>408</v>
      </c>
      <c r="C292" s="1839" t="s">
        <v>701</v>
      </c>
      <c r="D292" s="1839"/>
      <c r="E292" s="1839"/>
      <c r="F292" s="1839"/>
      <c r="G292" s="2144"/>
      <c r="H292" s="369">
        <v>0</v>
      </c>
      <c r="I292" s="370">
        <v>12</v>
      </c>
      <c r="J292" s="371">
        <f t="shared" si="0"/>
        <v>0</v>
      </c>
      <c r="K292" s="369">
        <v>539</v>
      </c>
      <c r="L292" s="369">
        <v>2621</v>
      </c>
      <c r="M292" s="373">
        <f>MIN(K292/L292,1)</f>
        <v>0.20564669973292637</v>
      </c>
      <c r="N292" s="384"/>
      <c r="O292" s="1843"/>
      <c r="P292" s="1843"/>
    </row>
    <row r="293" spans="2:16" ht="20.25" customHeight="1">
      <c r="B293" s="380" t="s">
        <v>410</v>
      </c>
      <c r="C293" s="1839" t="s">
        <v>702</v>
      </c>
      <c r="D293" s="1839"/>
      <c r="E293" s="1839"/>
      <c r="F293" s="1839"/>
      <c r="G293" s="2144"/>
      <c r="H293" s="369" t="s">
        <v>92</v>
      </c>
      <c r="I293" s="369" t="s">
        <v>92</v>
      </c>
      <c r="J293" s="371" t="e">
        <f t="shared" si="0"/>
        <v>#VALUE!</v>
      </c>
      <c r="K293" s="369" t="s">
        <v>92</v>
      </c>
      <c r="L293" s="369" t="s">
        <v>92</v>
      </c>
      <c r="M293" s="373" t="e">
        <f>MIN(K293/L293,1)</f>
        <v>#VALUE!</v>
      </c>
      <c r="N293" s="384"/>
      <c r="O293" s="1843"/>
      <c r="P293" s="1843"/>
    </row>
    <row r="294" spans="2:16" ht="20.25" customHeight="1">
      <c r="B294" s="380" t="s">
        <v>413</v>
      </c>
      <c r="C294" s="1839" t="s">
        <v>117</v>
      </c>
      <c r="D294" s="1839"/>
      <c r="E294" s="1839"/>
      <c r="F294" s="1839"/>
      <c r="G294" s="2144"/>
      <c r="H294" s="369">
        <v>1</v>
      </c>
      <c r="I294" s="370">
        <v>12</v>
      </c>
      <c r="J294" s="371">
        <f t="shared" si="0"/>
        <v>8.3333333333333329E-2</v>
      </c>
      <c r="K294" s="369">
        <v>1999</v>
      </c>
      <c r="L294" s="369">
        <v>11990</v>
      </c>
      <c r="M294" s="373">
        <f t="shared" ref="M294:M299" si="1">MIN(K294/L294,1)</f>
        <v>0.16672226855713093</v>
      </c>
      <c r="N294" s="384"/>
      <c r="O294" s="1843"/>
      <c r="P294" s="1843"/>
    </row>
    <row r="295" spans="2:16" ht="20.25" customHeight="1">
      <c r="B295" s="380" t="s">
        <v>416</v>
      </c>
      <c r="C295" s="1839" t="s">
        <v>118</v>
      </c>
      <c r="D295" s="1839"/>
      <c r="E295" s="1839"/>
      <c r="F295" s="1839"/>
      <c r="G295" s="2144"/>
      <c r="H295" s="369">
        <v>1</v>
      </c>
      <c r="I295" s="370">
        <v>12</v>
      </c>
      <c r="J295" s="371">
        <f t="shared" si="0"/>
        <v>8.3333333333333329E-2</v>
      </c>
      <c r="K295" s="369">
        <v>81</v>
      </c>
      <c r="L295" s="369">
        <v>367</v>
      </c>
      <c r="M295" s="373">
        <f t="shared" si="1"/>
        <v>0.22070844686648503</v>
      </c>
      <c r="N295" s="384"/>
      <c r="O295" s="1843"/>
      <c r="P295" s="1843"/>
    </row>
    <row r="296" spans="2:16" ht="18" customHeight="1">
      <c r="B296" s="380" t="s">
        <v>418</v>
      </c>
      <c r="C296" s="1839" t="s">
        <v>703</v>
      </c>
      <c r="D296" s="1839"/>
      <c r="E296" s="1839"/>
      <c r="F296" s="1839"/>
      <c r="G296" s="1839"/>
      <c r="H296" s="1839"/>
      <c r="I296" s="1839"/>
      <c r="J296" s="1839"/>
      <c r="K296" s="1839"/>
      <c r="L296" s="1839"/>
      <c r="M296" s="1839"/>
      <c r="N296" s="1840"/>
      <c r="O296" s="1843"/>
      <c r="P296" s="1843"/>
    </row>
    <row r="297" spans="2:16" ht="20.25" customHeight="1">
      <c r="B297" s="334" t="s">
        <v>418</v>
      </c>
      <c r="C297" s="1851" t="s">
        <v>704</v>
      </c>
      <c r="D297" s="1851"/>
      <c r="E297" s="1851"/>
      <c r="F297" s="1851"/>
      <c r="G297" s="1852"/>
      <c r="H297" s="369" t="s">
        <v>92</v>
      </c>
      <c r="I297" s="369" t="s">
        <v>92</v>
      </c>
      <c r="J297" s="371" t="e">
        <f>MIN(H297/I297,1)</f>
        <v>#VALUE!</v>
      </c>
      <c r="K297" s="369" t="s">
        <v>92</v>
      </c>
      <c r="L297" s="369" t="s">
        <v>92</v>
      </c>
      <c r="M297" s="371" t="e">
        <f>MIN(K297/L297,1)</f>
        <v>#VALUE!</v>
      </c>
      <c r="N297" s="456"/>
      <c r="O297" s="1843"/>
      <c r="P297" s="1843"/>
    </row>
    <row r="298" spans="2:16" ht="20.25" customHeight="1">
      <c r="B298" s="334" t="s">
        <v>508</v>
      </c>
      <c r="C298" s="1851" t="s">
        <v>705</v>
      </c>
      <c r="D298" s="1851"/>
      <c r="E298" s="1851"/>
      <c r="F298" s="1851"/>
      <c r="G298" s="1852"/>
      <c r="H298" s="369" t="s">
        <v>92</v>
      </c>
      <c r="I298" s="369" t="s">
        <v>92</v>
      </c>
      <c r="J298" s="371" t="e">
        <f>MIN(H298/I298,1)</f>
        <v>#VALUE!</v>
      </c>
      <c r="K298" s="369" t="s">
        <v>92</v>
      </c>
      <c r="L298" s="369" t="s">
        <v>92</v>
      </c>
      <c r="M298" s="373" t="e">
        <f>MIN(K298/L298,1)</f>
        <v>#VALUE!</v>
      </c>
      <c r="N298" s="381"/>
      <c r="O298" s="1843"/>
      <c r="P298" s="1843"/>
    </row>
    <row r="299" spans="2:16" ht="18" customHeight="1">
      <c r="B299" s="380" t="s">
        <v>544</v>
      </c>
      <c r="C299" s="1839" t="s">
        <v>587</v>
      </c>
      <c r="D299" s="1839"/>
      <c r="E299" s="1839"/>
      <c r="F299" s="1839"/>
      <c r="G299" s="2144"/>
      <c r="H299" s="369">
        <v>0</v>
      </c>
      <c r="I299" s="370">
        <v>12</v>
      </c>
      <c r="J299" s="371">
        <f>MIN(H299/I299,1)</f>
        <v>0</v>
      </c>
      <c r="K299" s="369" t="s">
        <v>92</v>
      </c>
      <c r="L299" s="369" t="s">
        <v>92</v>
      </c>
      <c r="M299" s="373" t="e">
        <f t="shared" si="1"/>
        <v>#VALUE!</v>
      </c>
      <c r="N299" s="384"/>
      <c r="O299" s="1843"/>
      <c r="P299" s="1843"/>
    </row>
    <row r="300" spans="2:16" ht="43.5" customHeight="1">
      <c r="B300" s="205" t="s">
        <v>546</v>
      </c>
      <c r="C300" s="1414" t="s">
        <v>706</v>
      </c>
      <c r="D300" s="1414"/>
      <c r="E300" s="1414"/>
      <c r="F300" s="1414"/>
      <c r="G300" s="1415"/>
      <c r="H300" s="386">
        <f>SUMIF(H281:H282,"&lt;&gt;")+ SUMIF(H284,"&lt;&gt;")+SUMIF(H286:H288,"&lt;&gt;")+SUMIF(H290:H295,"&lt;&gt;")+SUMIF(H297:H299,"&lt;&gt;")</f>
        <v>30</v>
      </c>
      <c r="I300" s="386">
        <f>SUMIF(I281:I282,"&lt;&gt;")+ SUMIF(I284,"&lt;&gt;")+SUMIF(I286:I288,"&lt;&gt;")+SUMIF(I290:I295,"&lt;&gt;")+SUMIF(I297:I299,"&lt;&gt;")</f>
        <v>132</v>
      </c>
      <c r="J300" s="477">
        <f t="shared" ref="J300" si="2">MIN(H300/I300,1)</f>
        <v>0.22727272727272727</v>
      </c>
      <c r="K300" s="386">
        <f>SUMIF(K281:K282,"&lt;&gt;")+ SUMIF(K284,"&lt;&gt;")+SUMIF(K286:K288,"&lt;&gt;")+SUMIF(K290:K295,"&lt;&gt;")+SUMIF(K297:K299,"&lt;&gt;")</f>
        <v>13279</v>
      </c>
      <c r="L300" s="386">
        <f>SUMIF(L281:L282,"&lt;&gt;")+ SUMIF(L284,"&lt;&gt;")+SUMIF(L286:L288,"&lt;&gt;")+SUMIF(L290:L295,"&lt;&gt;")+SUMIF(L297:L299,"&lt;&gt;")</f>
        <v>99672</v>
      </c>
      <c r="M300" s="478">
        <f>MIN(K300/L300,1)</f>
        <v>0.13322698450919016</v>
      </c>
      <c r="N300" s="384"/>
      <c r="O300" s="1843"/>
      <c r="P300" s="1843"/>
    </row>
    <row r="301" spans="2:16" ht="151.5" customHeight="1">
      <c r="B301" s="198" t="s">
        <v>707</v>
      </c>
      <c r="C301" s="1414" t="s">
        <v>708</v>
      </c>
      <c r="D301" s="1414"/>
      <c r="E301" s="1414"/>
      <c r="F301" s="1414"/>
      <c r="G301" s="1415"/>
      <c r="H301" s="2209" t="s">
        <v>3404</v>
      </c>
      <c r="I301" s="2210"/>
      <c r="J301" s="2210"/>
      <c r="K301" s="2210"/>
      <c r="L301" s="2210"/>
      <c r="M301" s="2210"/>
      <c r="N301" s="2211"/>
      <c r="O301" s="375"/>
      <c r="P301" s="375"/>
    </row>
    <row r="302" spans="2:16" ht="76.7" customHeight="1">
      <c r="B302" s="358" t="s">
        <v>709</v>
      </c>
      <c r="C302" s="1445" t="s">
        <v>710</v>
      </c>
      <c r="D302" s="1445"/>
      <c r="E302" s="1445"/>
      <c r="F302" s="1445"/>
      <c r="G302" s="1817"/>
      <c r="H302" s="3093" t="s">
        <v>3405</v>
      </c>
      <c r="I302" s="3094"/>
      <c r="J302" s="3094"/>
      <c r="K302" s="3094"/>
      <c r="L302" s="3094"/>
      <c r="M302" s="3094"/>
      <c r="N302" s="3095"/>
      <c r="O302" s="387"/>
      <c r="P302" s="393"/>
    </row>
    <row r="303" spans="2:16" ht="24" customHeight="1">
      <c r="B303" s="1416" t="s">
        <v>711</v>
      </c>
      <c r="C303" s="1417"/>
      <c r="D303" s="1417"/>
      <c r="E303" s="1417"/>
      <c r="F303" s="1417"/>
      <c r="G303" s="1417"/>
      <c r="H303" s="1417"/>
      <c r="I303" s="1417"/>
      <c r="J303" s="1417"/>
      <c r="K303" s="1417"/>
      <c r="L303" s="1417"/>
      <c r="M303" s="1417"/>
      <c r="N303" s="1417"/>
      <c r="O303" s="1417"/>
      <c r="P303" s="1418"/>
    </row>
    <row r="304" spans="2:16" ht="54" customHeight="1">
      <c r="B304" s="298" t="s">
        <v>712</v>
      </c>
      <c r="C304" s="1660" t="s">
        <v>713</v>
      </c>
      <c r="D304" s="1660"/>
      <c r="E304" s="1660"/>
      <c r="F304" s="1660"/>
      <c r="G304" s="1743"/>
      <c r="H304" s="1744" t="s">
        <v>53</v>
      </c>
      <c r="I304" s="1745"/>
      <c r="J304" s="1746"/>
      <c r="K304" s="394" t="s">
        <v>446</v>
      </c>
      <c r="L304" s="2320" t="s">
        <v>3406</v>
      </c>
      <c r="M304" s="2321"/>
      <c r="N304" s="2322"/>
      <c r="O304" s="395" t="s">
        <v>1279</v>
      </c>
      <c r="P304" s="328"/>
    </row>
    <row r="305" spans="2:16" ht="34.5" customHeight="1">
      <c r="B305" s="227" t="s">
        <v>714</v>
      </c>
      <c r="C305" s="1414" t="s">
        <v>715</v>
      </c>
      <c r="D305" s="1414"/>
      <c r="E305" s="1414"/>
      <c r="F305" s="1414"/>
      <c r="G305" s="1415"/>
      <c r="H305" s="1574" t="s">
        <v>53</v>
      </c>
      <c r="I305" s="1685"/>
      <c r="J305" s="1575"/>
      <c r="K305" s="1756" t="s">
        <v>446</v>
      </c>
      <c r="L305" s="1856" t="s">
        <v>3407</v>
      </c>
      <c r="M305" s="1857"/>
      <c r="N305" s="1858"/>
      <c r="O305" s="1709" t="s">
        <v>1279</v>
      </c>
      <c r="P305" s="1709"/>
    </row>
    <row r="306" spans="2:16" ht="37.5" customHeight="1">
      <c r="B306" s="195" t="s">
        <v>394</v>
      </c>
      <c r="C306" s="1414" t="s">
        <v>716</v>
      </c>
      <c r="D306" s="1414"/>
      <c r="E306" s="1414"/>
      <c r="F306" s="1414"/>
      <c r="G306" s="1415"/>
      <c r="H306" s="1574" t="s">
        <v>53</v>
      </c>
      <c r="I306" s="1685"/>
      <c r="J306" s="1575"/>
      <c r="K306" s="1757"/>
      <c r="L306" s="1859"/>
      <c r="M306" s="1860"/>
      <c r="N306" s="1608"/>
      <c r="O306" s="1708"/>
      <c r="P306" s="1708"/>
    </row>
    <row r="307" spans="2:16" ht="37.5" customHeight="1">
      <c r="B307" s="198" t="s">
        <v>401</v>
      </c>
      <c r="C307" s="1414" t="s">
        <v>717</v>
      </c>
      <c r="D307" s="1414"/>
      <c r="E307" s="1414"/>
      <c r="F307" s="1414"/>
      <c r="G307" s="1415"/>
      <c r="H307" s="1574"/>
      <c r="I307" s="1685"/>
      <c r="J307" s="1575"/>
      <c r="K307" s="1758"/>
      <c r="L307" s="1861"/>
      <c r="M307" s="1862"/>
      <c r="N307" s="1863"/>
      <c r="O307" s="1708"/>
      <c r="P307" s="1708"/>
    </row>
    <row r="308" spans="2:16" ht="33.75" customHeight="1">
      <c r="B308" s="233" t="s">
        <v>718</v>
      </c>
      <c r="C308" s="1414" t="s">
        <v>719</v>
      </c>
      <c r="D308" s="1414"/>
      <c r="E308" s="1414"/>
      <c r="F308" s="1414"/>
      <c r="G308" s="1415"/>
      <c r="H308" s="1574" t="s">
        <v>312</v>
      </c>
      <c r="I308" s="1685"/>
      <c r="J308" s="1575"/>
      <c r="K308" s="319" t="s">
        <v>446</v>
      </c>
      <c r="L308" s="1864"/>
      <c r="M308" s="1865"/>
      <c r="N308" s="1866"/>
      <c r="O308" s="1708"/>
      <c r="P308" s="1708"/>
    </row>
    <row r="309" spans="2:16" ht="33" customHeight="1">
      <c r="B309" s="227" t="s">
        <v>720</v>
      </c>
      <c r="C309" s="1414" t="s">
        <v>721</v>
      </c>
      <c r="D309" s="1414"/>
      <c r="E309" s="1414"/>
      <c r="F309" s="1414"/>
      <c r="G309" s="1415"/>
      <c r="H309" s="1574" t="s">
        <v>53</v>
      </c>
      <c r="I309" s="1685"/>
      <c r="J309" s="1575"/>
      <c r="K309" s="319" t="s">
        <v>446</v>
      </c>
      <c r="L309" s="1864"/>
      <c r="M309" s="1865"/>
      <c r="N309" s="1866"/>
      <c r="O309" s="1755"/>
      <c r="P309" s="1755"/>
    </row>
    <row r="310" spans="2:16" ht="39" customHeight="1">
      <c r="B310" s="253" t="s">
        <v>722</v>
      </c>
      <c r="C310" s="1414" t="s">
        <v>723</v>
      </c>
      <c r="D310" s="1414"/>
      <c r="E310" s="1414"/>
      <c r="F310" s="1414"/>
      <c r="G310" s="1415"/>
      <c r="H310" s="1574" t="s">
        <v>53</v>
      </c>
      <c r="I310" s="1685"/>
      <c r="J310" s="1575"/>
      <c r="K310" s="1756" t="s">
        <v>446</v>
      </c>
      <c r="L310" s="1871" t="s">
        <v>3408</v>
      </c>
      <c r="M310" s="1872"/>
      <c r="N310" s="1873"/>
      <c r="O310" s="1709" t="s">
        <v>1279</v>
      </c>
      <c r="P310" s="1709"/>
    </row>
    <row r="311" spans="2:16" ht="46.5" customHeight="1">
      <c r="B311" s="191" t="s">
        <v>724</v>
      </c>
      <c r="C311" s="1414" t="s">
        <v>725</v>
      </c>
      <c r="D311" s="1414"/>
      <c r="E311" s="1414"/>
      <c r="F311" s="1414"/>
      <c r="G311" s="1415"/>
      <c r="H311" s="1574" t="s">
        <v>1358</v>
      </c>
      <c r="I311" s="1685"/>
      <c r="J311" s="1575"/>
      <c r="K311" s="1757"/>
      <c r="L311" s="1874"/>
      <c r="M311" s="1875"/>
      <c r="N311" s="1876"/>
      <c r="O311" s="1708"/>
      <c r="P311" s="1708"/>
    </row>
    <row r="312" spans="2:16" ht="34.5" customHeight="1">
      <c r="B312" s="214" t="s">
        <v>726</v>
      </c>
      <c r="C312" s="1414" t="s">
        <v>727</v>
      </c>
      <c r="D312" s="1414"/>
      <c r="E312" s="1414"/>
      <c r="F312" s="1414"/>
      <c r="G312" s="1415"/>
      <c r="H312" s="1574" t="s">
        <v>58</v>
      </c>
      <c r="I312" s="1685"/>
      <c r="J312" s="1575"/>
      <c r="K312" s="1757"/>
      <c r="L312" s="1874"/>
      <c r="M312" s="1875"/>
      <c r="N312" s="1876"/>
      <c r="O312" s="1708"/>
      <c r="P312" s="1708"/>
    </row>
    <row r="313" spans="2:16" ht="33.75" customHeight="1">
      <c r="B313" s="358" t="s">
        <v>394</v>
      </c>
      <c r="C313" s="1414" t="s">
        <v>728</v>
      </c>
      <c r="D313" s="1414"/>
      <c r="E313" s="1414"/>
      <c r="F313" s="1414"/>
      <c r="G313" s="1415"/>
      <c r="H313" s="1574" t="s">
        <v>318</v>
      </c>
      <c r="I313" s="1685"/>
      <c r="J313" s="1575"/>
      <c r="K313" s="1757"/>
      <c r="L313" s="1874"/>
      <c r="M313" s="1875"/>
      <c r="N313" s="1876"/>
      <c r="O313" s="1755"/>
      <c r="P313" s="1755"/>
    </row>
    <row r="314" spans="2:16" ht="43.5" customHeight="1">
      <c r="B314" s="298" t="s">
        <v>729</v>
      </c>
      <c r="C314" s="1414" t="s">
        <v>730</v>
      </c>
      <c r="D314" s="1414"/>
      <c r="E314" s="1414"/>
      <c r="F314" s="1414"/>
      <c r="G314" s="1415"/>
      <c r="H314" s="1574" t="s">
        <v>316</v>
      </c>
      <c r="I314" s="1685"/>
      <c r="J314" s="1575"/>
      <c r="K314" s="1757"/>
      <c r="L314" s="1874"/>
      <c r="M314" s="1875"/>
      <c r="N314" s="1876"/>
      <c r="O314" s="1443" t="s">
        <v>1279</v>
      </c>
      <c r="P314" s="1443"/>
    </row>
    <row r="315" spans="2:16" ht="32.25" customHeight="1">
      <c r="B315" s="266" t="s">
        <v>394</v>
      </c>
      <c r="C315" s="1445" t="s">
        <v>731</v>
      </c>
      <c r="D315" s="1445"/>
      <c r="E315" s="1445"/>
      <c r="F315" s="1445"/>
      <c r="G315" s="1817"/>
      <c r="H315" s="1927" t="s">
        <v>316</v>
      </c>
      <c r="I315" s="1880"/>
      <c r="J315" s="1881"/>
      <c r="K315" s="1870"/>
      <c r="L315" s="1877"/>
      <c r="M315" s="1878"/>
      <c r="N315" s="1879"/>
      <c r="O315" s="1444"/>
      <c r="P315" s="1444"/>
    </row>
    <row r="316" spans="2:16" ht="21.75" customHeight="1">
      <c r="B316" s="1416" t="s">
        <v>732</v>
      </c>
      <c r="C316" s="1417"/>
      <c r="D316" s="1417"/>
      <c r="E316" s="1417"/>
      <c r="F316" s="1417"/>
      <c r="G316" s="1417"/>
      <c r="H316" s="1417"/>
      <c r="I316" s="1417"/>
      <c r="J316" s="1417"/>
      <c r="K316" s="1417"/>
      <c r="L316" s="1417"/>
      <c r="M316" s="1417"/>
      <c r="N316" s="1417"/>
      <c r="O316" s="1417"/>
      <c r="P316" s="1418"/>
    </row>
    <row r="317" spans="2:16" ht="28.5" customHeight="1">
      <c r="B317" s="214" t="s">
        <v>733</v>
      </c>
      <c r="C317" s="1660" t="s">
        <v>734</v>
      </c>
      <c r="D317" s="1660"/>
      <c r="E317" s="1660"/>
      <c r="F317" s="1660"/>
      <c r="G317" s="1743"/>
      <c r="H317" s="2317" t="s">
        <v>334</v>
      </c>
      <c r="I317" s="2318"/>
      <c r="J317" s="2319"/>
      <c r="K317" s="1885" t="s">
        <v>392</v>
      </c>
      <c r="L317" s="1886" t="s">
        <v>3409</v>
      </c>
      <c r="M317" s="1887"/>
      <c r="N317" s="1888"/>
      <c r="O317" s="1759" t="s">
        <v>1905</v>
      </c>
      <c r="P317" s="1759"/>
    </row>
    <row r="318" spans="2:16" ht="30.75" customHeight="1">
      <c r="B318" s="195" t="s">
        <v>394</v>
      </c>
      <c r="C318" s="1414" t="s">
        <v>735</v>
      </c>
      <c r="D318" s="1414"/>
      <c r="E318" s="1414"/>
      <c r="F318" s="1414"/>
      <c r="G318" s="1415"/>
      <c r="H318" s="1574" t="s">
        <v>54</v>
      </c>
      <c r="I318" s="1685"/>
      <c r="J318" s="1575"/>
      <c r="K318" s="1757"/>
      <c r="L318" s="1568"/>
      <c r="M318" s="1569"/>
      <c r="N318" s="1570"/>
      <c r="O318" s="1708"/>
      <c r="P318" s="1708"/>
    </row>
    <row r="319" spans="2:16" ht="39" customHeight="1">
      <c r="B319" s="195" t="s">
        <v>401</v>
      </c>
      <c r="C319" s="1414" t="s">
        <v>736</v>
      </c>
      <c r="D319" s="1414"/>
      <c r="E319" s="1414"/>
      <c r="F319" s="1414"/>
      <c r="G319" s="1415"/>
      <c r="H319" s="1574" t="s">
        <v>57</v>
      </c>
      <c r="I319" s="1685"/>
      <c r="J319" s="1575"/>
      <c r="K319" s="1757"/>
      <c r="L319" s="1568"/>
      <c r="M319" s="1569"/>
      <c r="N319" s="1570"/>
      <c r="O319" s="1708"/>
      <c r="P319" s="1708"/>
    </row>
    <row r="320" spans="2:16" ht="35.25" customHeight="1">
      <c r="B320" s="214" t="s">
        <v>737</v>
      </c>
      <c r="C320" s="1464" t="s">
        <v>738</v>
      </c>
      <c r="D320" s="1464"/>
      <c r="E320" s="1464"/>
      <c r="F320" s="1464"/>
      <c r="G320" s="1465"/>
      <c r="H320" s="1574" t="s">
        <v>53</v>
      </c>
      <c r="I320" s="1685"/>
      <c r="J320" s="1575"/>
      <c r="K320" s="1758"/>
      <c r="L320" s="1571"/>
      <c r="M320" s="1572"/>
      <c r="N320" s="1573"/>
      <c r="O320" s="1708"/>
      <c r="P320" s="1708"/>
    </row>
    <row r="321" spans="1:16" ht="39" customHeight="1">
      <c r="B321" s="195" t="s">
        <v>394</v>
      </c>
      <c r="C321" s="1414" t="s">
        <v>739</v>
      </c>
      <c r="D321" s="1414"/>
      <c r="E321" s="1414"/>
      <c r="F321" s="1414"/>
      <c r="G321" s="1415"/>
      <c r="H321" s="1574" t="s">
        <v>3410</v>
      </c>
      <c r="I321" s="1685"/>
      <c r="J321" s="1575"/>
      <c r="K321" s="1756" t="s">
        <v>446</v>
      </c>
      <c r="L321" s="1576" t="s">
        <v>3411</v>
      </c>
      <c r="M321" s="1577"/>
      <c r="N321" s="1690"/>
      <c r="O321" s="1708"/>
      <c r="P321" s="1708"/>
    </row>
    <row r="322" spans="1:16" ht="31.7" customHeight="1">
      <c r="B322" s="205" t="s">
        <v>401</v>
      </c>
      <c r="C322" s="1414" t="s">
        <v>740</v>
      </c>
      <c r="D322" s="1414"/>
      <c r="E322" s="1414"/>
      <c r="F322" s="1414"/>
      <c r="G322" s="1415"/>
      <c r="H322" s="1574" t="s">
        <v>57</v>
      </c>
      <c r="I322" s="1685"/>
      <c r="J322" s="1575"/>
      <c r="K322" s="1758"/>
      <c r="L322" s="1983"/>
      <c r="M322" s="2049"/>
      <c r="N322" s="1984"/>
      <c r="O322" s="1755"/>
      <c r="P322" s="1755"/>
    </row>
    <row r="323" spans="1:16" ht="54" customHeight="1">
      <c r="B323" s="1889" t="s">
        <v>741</v>
      </c>
      <c r="C323" s="1890"/>
      <c r="D323" s="1890"/>
      <c r="E323" s="1890"/>
      <c r="F323" s="1890"/>
      <c r="G323" s="1890"/>
      <c r="H323" s="1890"/>
      <c r="I323" s="1890"/>
      <c r="J323" s="1890"/>
      <c r="K323" s="1890"/>
      <c r="L323" s="1890"/>
      <c r="M323" s="1890"/>
      <c r="N323" s="1891"/>
      <c r="O323" s="375"/>
      <c r="P323" s="375"/>
    </row>
    <row r="324" spans="1:16" ht="114.75" customHeight="1">
      <c r="B324" s="233" t="s">
        <v>742</v>
      </c>
      <c r="C324" s="1414" t="s">
        <v>743</v>
      </c>
      <c r="D324" s="1414"/>
      <c r="E324" s="1414"/>
      <c r="F324" s="1414"/>
      <c r="G324" s="1414"/>
      <c r="H324" s="1414"/>
      <c r="I324" s="1414"/>
      <c r="J324" s="1414"/>
      <c r="K324" s="1414"/>
      <c r="L324" s="1414"/>
      <c r="M324" s="1414"/>
      <c r="N324" s="1562"/>
      <c r="O324" s="1709" t="s">
        <v>1279</v>
      </c>
      <c r="P324" s="1709"/>
    </row>
    <row r="325" spans="1:16" ht="40.700000000000003" customHeight="1">
      <c r="A325" s="281"/>
      <c r="B325" s="397" t="s">
        <v>394</v>
      </c>
      <c r="C325" s="1414" t="s">
        <v>744</v>
      </c>
      <c r="D325" s="1414"/>
      <c r="E325" s="1414"/>
      <c r="F325" s="1414"/>
      <c r="G325" s="1414"/>
      <c r="H325" s="1414"/>
      <c r="I325" s="1414"/>
      <c r="J325" s="1414"/>
      <c r="K325" s="1415"/>
      <c r="L325" s="1756" t="s">
        <v>446</v>
      </c>
      <c r="M325" s="1565" t="s">
        <v>3412</v>
      </c>
      <c r="N325" s="1567"/>
      <c r="O325" s="1708"/>
      <c r="P325" s="1708"/>
    </row>
    <row r="326" spans="1:16" ht="26.85" customHeight="1">
      <c r="A326" s="281"/>
      <c r="B326" s="397"/>
      <c r="C326" s="294" t="s">
        <v>418</v>
      </c>
      <c r="D326" s="1414" t="s">
        <v>745</v>
      </c>
      <c r="E326" s="1414"/>
      <c r="F326" s="1414"/>
      <c r="G326" s="1414"/>
      <c r="H326" s="1414"/>
      <c r="I326" s="1415"/>
      <c r="J326" s="1574" t="s">
        <v>345</v>
      </c>
      <c r="K326" s="1575"/>
      <c r="L326" s="1757"/>
      <c r="M326" s="1568"/>
      <c r="N326" s="1570"/>
      <c r="O326" s="1708"/>
      <c r="P326" s="1708"/>
    </row>
    <row r="327" spans="1:16" ht="19.5" customHeight="1">
      <c r="A327" s="281"/>
      <c r="B327" s="397"/>
      <c r="C327" s="397" t="s">
        <v>508</v>
      </c>
      <c r="D327" s="1414" t="s">
        <v>746</v>
      </c>
      <c r="E327" s="1414"/>
      <c r="F327" s="1414"/>
      <c r="G327" s="1414"/>
      <c r="H327" s="1414"/>
      <c r="I327" s="1415"/>
      <c r="J327" s="1883" t="s">
        <v>335</v>
      </c>
      <c r="K327" s="1903"/>
      <c r="L327" s="1757"/>
      <c r="M327" s="1568"/>
      <c r="N327" s="1570"/>
      <c r="O327" s="1708"/>
      <c r="P327" s="1708"/>
    </row>
    <row r="328" spans="1:16" ht="19.5" customHeight="1">
      <c r="A328" s="281"/>
      <c r="B328" s="397"/>
      <c r="C328" s="397" t="s">
        <v>510</v>
      </c>
      <c r="D328" s="1414" t="s">
        <v>747</v>
      </c>
      <c r="E328" s="1414"/>
      <c r="F328" s="1414"/>
      <c r="G328" s="1415"/>
      <c r="H328" s="1904" t="s">
        <v>748</v>
      </c>
      <c r="I328" s="1894"/>
      <c r="J328" s="1904" t="s">
        <v>749</v>
      </c>
      <c r="K328" s="1894"/>
      <c r="L328" s="1757"/>
      <c r="M328" s="1568"/>
      <c r="N328" s="1570"/>
      <c r="O328" s="1708"/>
      <c r="P328" s="1708"/>
    </row>
    <row r="329" spans="1:16" ht="33" customHeight="1">
      <c r="A329" s="281"/>
      <c r="B329" s="397"/>
      <c r="C329" s="397"/>
      <c r="D329" s="1895" t="s">
        <v>750</v>
      </c>
      <c r="E329" s="1895"/>
      <c r="F329" s="1895"/>
      <c r="G329" s="1896"/>
      <c r="H329" s="1559" t="s">
        <v>3413</v>
      </c>
      <c r="I329" s="1561"/>
      <c r="J329" s="1804" t="s">
        <v>3414</v>
      </c>
      <c r="K329" s="2012"/>
      <c r="L329" s="1757"/>
      <c r="M329" s="1568"/>
      <c r="N329" s="1570"/>
      <c r="O329" s="1708"/>
      <c r="P329" s="1708"/>
    </row>
    <row r="330" spans="1:16" ht="19.5" customHeight="1">
      <c r="A330" s="281"/>
      <c r="B330" s="397"/>
      <c r="C330" s="397" t="s">
        <v>512</v>
      </c>
      <c r="D330" s="1414" t="s">
        <v>751</v>
      </c>
      <c r="E330" s="1414"/>
      <c r="F330" s="1414"/>
      <c r="G330" s="1414"/>
      <c r="H330" s="1414"/>
      <c r="I330" s="1415"/>
      <c r="J330" s="1574">
        <v>0</v>
      </c>
      <c r="K330" s="1575"/>
      <c r="L330" s="1757"/>
      <c r="M330" s="1568"/>
      <c r="N330" s="1570"/>
      <c r="O330" s="1708"/>
      <c r="P330" s="1708"/>
    </row>
    <row r="331" spans="1:16" ht="34.5" customHeight="1">
      <c r="A331" s="281"/>
      <c r="B331" s="397" t="s">
        <v>401</v>
      </c>
      <c r="C331" s="1414" t="s">
        <v>752</v>
      </c>
      <c r="D331" s="1414"/>
      <c r="E331" s="1414"/>
      <c r="F331" s="1414"/>
      <c r="G331" s="1414"/>
      <c r="H331" s="1414"/>
      <c r="I331" s="1414"/>
      <c r="J331" s="1414"/>
      <c r="K331" s="1415"/>
      <c r="L331" s="1757"/>
      <c r="M331" s="1568"/>
      <c r="N331" s="1570"/>
      <c r="O331" s="1708"/>
      <c r="P331" s="1708"/>
    </row>
    <row r="332" spans="1:16" ht="19.5" customHeight="1">
      <c r="A332" s="281"/>
      <c r="B332" s="397"/>
      <c r="C332" s="397" t="s">
        <v>418</v>
      </c>
      <c r="D332" s="1414" t="s">
        <v>745</v>
      </c>
      <c r="E332" s="1414"/>
      <c r="F332" s="1414"/>
      <c r="G332" s="1414"/>
      <c r="H332" s="1414"/>
      <c r="I332" s="1415"/>
      <c r="J332" s="1574" t="s">
        <v>345</v>
      </c>
      <c r="K332" s="1575"/>
      <c r="L332" s="1757"/>
      <c r="M332" s="1568"/>
      <c r="N332" s="1570"/>
      <c r="O332" s="1708"/>
      <c r="P332" s="1708"/>
    </row>
    <row r="333" spans="1:16" ht="19.5" customHeight="1">
      <c r="A333" s="281"/>
      <c r="B333" s="397"/>
      <c r="C333" s="397" t="s">
        <v>508</v>
      </c>
      <c r="D333" s="1414" t="s">
        <v>753</v>
      </c>
      <c r="E333" s="1414"/>
      <c r="F333" s="1414"/>
      <c r="G333" s="1414"/>
      <c r="H333" s="1414"/>
      <c r="I333" s="1415"/>
      <c r="J333" s="1898" t="s">
        <v>1362</v>
      </c>
      <c r="K333" s="1899"/>
      <c r="L333" s="1757"/>
      <c r="M333" s="1568"/>
      <c r="N333" s="1570"/>
      <c r="O333" s="1708"/>
      <c r="P333" s="1708"/>
    </row>
    <row r="334" spans="1:16" ht="19.5" customHeight="1">
      <c r="A334" s="281"/>
      <c r="B334" s="397"/>
      <c r="C334" s="397" t="s">
        <v>510</v>
      </c>
      <c r="D334" s="1414" t="s">
        <v>747</v>
      </c>
      <c r="E334" s="1414"/>
      <c r="F334" s="1414"/>
      <c r="G334" s="1415"/>
      <c r="H334" s="1904" t="s">
        <v>748</v>
      </c>
      <c r="I334" s="1894"/>
      <c r="J334" s="1904" t="s">
        <v>749</v>
      </c>
      <c r="K334" s="1894"/>
      <c r="L334" s="1757"/>
      <c r="M334" s="1568"/>
      <c r="N334" s="1570"/>
      <c r="O334" s="1708"/>
      <c r="P334" s="1708"/>
    </row>
    <row r="335" spans="1:16" ht="19.5" customHeight="1">
      <c r="A335" s="281"/>
      <c r="B335" s="397"/>
      <c r="C335" s="397"/>
      <c r="D335" s="225"/>
      <c r="E335" s="225"/>
      <c r="F335" s="225"/>
      <c r="G335" s="225"/>
      <c r="H335" s="1559" t="s">
        <v>1773</v>
      </c>
      <c r="I335" s="1561"/>
      <c r="J335" s="1559" t="s">
        <v>3415</v>
      </c>
      <c r="K335" s="1561"/>
      <c r="L335" s="1757"/>
      <c r="M335" s="1568"/>
      <c r="N335" s="1570"/>
      <c r="O335" s="1708"/>
      <c r="P335" s="1708"/>
    </row>
    <row r="336" spans="1:16" ht="19.5" customHeight="1">
      <c r="A336" s="281"/>
      <c r="B336" s="397"/>
      <c r="C336" s="397" t="s">
        <v>512</v>
      </c>
      <c r="D336" s="1414" t="s">
        <v>754</v>
      </c>
      <c r="E336" s="1414"/>
      <c r="F336" s="1414"/>
      <c r="G336" s="1414"/>
      <c r="H336" s="1414"/>
      <c r="I336" s="1415"/>
      <c r="J336" s="1574">
        <v>0</v>
      </c>
      <c r="K336" s="1575"/>
      <c r="L336" s="1757"/>
      <c r="M336" s="1568"/>
      <c r="N336" s="1570"/>
      <c r="O336" s="1708"/>
      <c r="P336" s="1708"/>
    </row>
    <row r="337" spans="1:16" ht="39.75" customHeight="1">
      <c r="A337" s="281"/>
      <c r="B337" s="397" t="s">
        <v>403</v>
      </c>
      <c r="C337" s="1414" t="s">
        <v>755</v>
      </c>
      <c r="D337" s="1414"/>
      <c r="E337" s="1414"/>
      <c r="F337" s="1414"/>
      <c r="G337" s="1414"/>
      <c r="H337" s="1414"/>
      <c r="I337" s="1414"/>
      <c r="J337" s="1414"/>
      <c r="K337" s="1415"/>
      <c r="L337" s="1757"/>
      <c r="M337" s="1568"/>
      <c r="N337" s="1570"/>
      <c r="O337" s="1708"/>
      <c r="P337" s="1708"/>
    </row>
    <row r="338" spans="1:16" ht="19.5" customHeight="1">
      <c r="A338" s="281"/>
      <c r="B338" s="205"/>
      <c r="C338" s="397" t="s">
        <v>418</v>
      </c>
      <c r="D338" s="1414" t="s">
        <v>745</v>
      </c>
      <c r="E338" s="1414"/>
      <c r="F338" s="1414"/>
      <c r="G338" s="1414"/>
      <c r="H338" s="1414"/>
      <c r="I338" s="1415"/>
      <c r="J338" s="1574" t="s">
        <v>345</v>
      </c>
      <c r="K338" s="1575"/>
      <c r="L338" s="1757"/>
      <c r="M338" s="1568"/>
      <c r="N338" s="1570"/>
      <c r="O338" s="1708"/>
      <c r="P338" s="1708"/>
    </row>
    <row r="339" spans="1:16" ht="19.5" customHeight="1">
      <c r="A339" s="281"/>
      <c r="B339" s="205"/>
      <c r="C339" s="397" t="s">
        <v>508</v>
      </c>
      <c r="D339" s="1414" t="s">
        <v>753</v>
      </c>
      <c r="E339" s="1414"/>
      <c r="F339" s="1414"/>
      <c r="G339" s="1414"/>
      <c r="H339" s="1414"/>
      <c r="I339" s="1415"/>
      <c r="J339" s="1905" t="s">
        <v>335</v>
      </c>
      <c r="K339" s="2316"/>
      <c r="L339" s="1757"/>
      <c r="M339" s="1568"/>
      <c r="N339" s="1570"/>
      <c r="O339" s="1708"/>
      <c r="P339" s="1708"/>
    </row>
    <row r="340" spans="1:16" ht="19.5" customHeight="1">
      <c r="A340" s="281"/>
      <c r="B340" s="198"/>
      <c r="C340" s="397" t="s">
        <v>510</v>
      </c>
      <c r="D340" s="1414" t="s">
        <v>747</v>
      </c>
      <c r="E340" s="1414"/>
      <c r="F340" s="1414"/>
      <c r="G340" s="1415"/>
      <c r="H340" s="1904" t="s">
        <v>748</v>
      </c>
      <c r="I340" s="1894"/>
      <c r="J340" s="1904" t="s">
        <v>749</v>
      </c>
      <c r="K340" s="1894"/>
      <c r="L340" s="1757"/>
      <c r="M340" s="1568"/>
      <c r="N340" s="1570"/>
      <c r="O340" s="1708"/>
      <c r="P340" s="1708"/>
    </row>
    <row r="341" spans="1:16" ht="39.950000000000003" customHeight="1">
      <c r="A341" s="281"/>
      <c r="B341" s="205"/>
      <c r="C341" s="397"/>
      <c r="D341" s="190"/>
      <c r="E341" s="190"/>
      <c r="F341" s="190"/>
      <c r="G341" s="190"/>
      <c r="H341" s="1559" t="s">
        <v>3416</v>
      </c>
      <c r="I341" s="1561"/>
      <c r="J341" s="1559" t="s">
        <v>3417</v>
      </c>
      <c r="K341" s="1561"/>
      <c r="L341" s="1757"/>
      <c r="M341" s="1568"/>
      <c r="N341" s="1570"/>
      <c r="O341" s="1708"/>
      <c r="P341" s="1708"/>
    </row>
    <row r="342" spans="1:16" ht="42" customHeight="1">
      <c r="A342" s="281"/>
      <c r="B342" s="205"/>
      <c r="C342" s="1414" t="s">
        <v>757</v>
      </c>
      <c r="D342" s="1414"/>
      <c r="E342" s="1414"/>
      <c r="F342" s="1414"/>
      <c r="G342" s="1414"/>
      <c r="H342" s="1414"/>
      <c r="I342" s="1414"/>
      <c r="J342" s="1414"/>
      <c r="K342" s="1415"/>
      <c r="L342" s="1757"/>
      <c r="M342" s="1568"/>
      <c r="N342" s="1570"/>
      <c r="O342" s="1708"/>
      <c r="P342" s="1708"/>
    </row>
    <row r="343" spans="1:16" ht="39.75" customHeight="1">
      <c r="A343" s="281"/>
      <c r="B343" s="205" t="s">
        <v>405</v>
      </c>
      <c r="L343" s="1757"/>
      <c r="M343" s="1568"/>
      <c r="N343" s="1570"/>
      <c r="O343" s="1708"/>
      <c r="P343" s="1708"/>
    </row>
    <row r="344" spans="1:16" ht="19.5" customHeight="1">
      <c r="A344" s="281"/>
      <c r="B344" s="205"/>
      <c r="C344" s="397" t="s">
        <v>418</v>
      </c>
      <c r="D344" s="1414" t="s">
        <v>745</v>
      </c>
      <c r="E344" s="1414"/>
      <c r="F344" s="1414"/>
      <c r="G344" s="1414"/>
      <c r="H344" s="1414"/>
      <c r="I344" s="1415"/>
      <c r="J344" s="1574" t="s">
        <v>345</v>
      </c>
      <c r="K344" s="1575"/>
      <c r="L344" s="1757"/>
      <c r="M344" s="1568"/>
      <c r="N344" s="1570"/>
      <c r="O344" s="1708"/>
      <c r="P344" s="1708"/>
    </row>
    <row r="345" spans="1:16" ht="19.5" customHeight="1">
      <c r="A345" s="281"/>
      <c r="B345" s="205"/>
      <c r="C345" s="397" t="s">
        <v>508</v>
      </c>
      <c r="D345" s="1414" t="s">
        <v>753</v>
      </c>
      <c r="E345" s="1414"/>
      <c r="F345" s="1414"/>
      <c r="G345" s="1414"/>
      <c r="H345" s="1414"/>
      <c r="I345" s="1415"/>
      <c r="J345" s="1883" t="s">
        <v>335</v>
      </c>
      <c r="K345" s="1903"/>
      <c r="L345" s="1757"/>
      <c r="M345" s="1568"/>
      <c r="N345" s="1570"/>
      <c r="O345" s="1708"/>
      <c r="P345" s="1708"/>
    </row>
    <row r="346" spans="1:16" ht="19.5" customHeight="1">
      <c r="A346" s="281"/>
      <c r="B346" s="198"/>
      <c r="C346" s="397" t="s">
        <v>510</v>
      </c>
      <c r="D346" s="1414" t="s">
        <v>747</v>
      </c>
      <c r="E346" s="1414"/>
      <c r="F346" s="1414"/>
      <c r="G346" s="1415"/>
      <c r="H346" s="1904" t="s">
        <v>748</v>
      </c>
      <c r="I346" s="1894"/>
      <c r="J346" s="1904" t="s">
        <v>749</v>
      </c>
      <c r="K346" s="1894"/>
      <c r="L346" s="1757"/>
      <c r="M346" s="1568"/>
      <c r="N346" s="1570"/>
      <c r="O346" s="1708"/>
      <c r="P346" s="1708"/>
    </row>
    <row r="347" spans="1:16" ht="19.5" customHeight="1">
      <c r="A347" s="281"/>
      <c r="B347" s="205"/>
      <c r="C347" s="397"/>
      <c r="D347" s="190"/>
      <c r="E347" s="190"/>
      <c r="F347" s="190"/>
      <c r="G347" s="190"/>
      <c r="H347" s="1559" t="s">
        <v>3418</v>
      </c>
      <c r="I347" s="1561"/>
      <c r="J347" s="1559" t="s">
        <v>3419</v>
      </c>
      <c r="K347" s="1561"/>
      <c r="L347" s="1757"/>
      <c r="M347" s="1568"/>
      <c r="N347" s="1570"/>
      <c r="O347" s="1708"/>
      <c r="P347" s="1708"/>
    </row>
    <row r="348" spans="1:16" ht="19.5" customHeight="1">
      <c r="A348" s="281"/>
      <c r="B348" s="205"/>
      <c r="C348" s="397" t="s">
        <v>512</v>
      </c>
      <c r="D348" s="1414" t="s">
        <v>758</v>
      </c>
      <c r="E348" s="1414"/>
      <c r="F348" s="1414"/>
      <c r="G348" s="1414"/>
      <c r="H348" s="1414"/>
      <c r="I348" s="1415"/>
      <c r="J348" s="1574">
        <v>0</v>
      </c>
      <c r="K348" s="1575"/>
      <c r="L348" s="1757"/>
      <c r="M348" s="1568"/>
      <c r="N348" s="1570"/>
      <c r="O348" s="1708"/>
      <c r="P348" s="1708"/>
    </row>
    <row r="349" spans="1:16" ht="39.75" customHeight="1">
      <c r="A349" s="281"/>
      <c r="B349" s="205" t="s">
        <v>408</v>
      </c>
      <c r="C349" s="1414" t="s">
        <v>759</v>
      </c>
      <c r="D349" s="1414"/>
      <c r="E349" s="1414"/>
      <c r="F349" s="1414"/>
      <c r="G349" s="1414"/>
      <c r="H349" s="1414"/>
      <c r="I349" s="1414"/>
      <c r="J349" s="1414"/>
      <c r="K349" s="1415"/>
      <c r="L349" s="1757"/>
      <c r="M349" s="1568"/>
      <c r="N349" s="1570"/>
      <c r="O349" s="1708"/>
      <c r="P349" s="1708"/>
    </row>
    <row r="350" spans="1:16" ht="19.5" customHeight="1">
      <c r="A350" s="281"/>
      <c r="B350" s="205"/>
      <c r="C350" s="398" t="s">
        <v>418</v>
      </c>
      <c r="D350" s="1414" t="s">
        <v>745</v>
      </c>
      <c r="E350" s="1414"/>
      <c r="F350" s="1414"/>
      <c r="G350" s="1414"/>
      <c r="H350" s="1414"/>
      <c r="I350" s="1415"/>
      <c r="J350" s="1574" t="s">
        <v>345</v>
      </c>
      <c r="K350" s="1575"/>
      <c r="L350" s="1757"/>
      <c r="M350" s="1568"/>
      <c r="N350" s="1570"/>
      <c r="O350" s="1708"/>
      <c r="P350" s="1708"/>
    </row>
    <row r="351" spans="1:16" ht="19.5" customHeight="1">
      <c r="A351" s="281"/>
      <c r="B351" s="205"/>
      <c r="C351" s="397" t="s">
        <v>508</v>
      </c>
      <c r="D351" s="1414" t="s">
        <v>753</v>
      </c>
      <c r="E351" s="1414"/>
      <c r="F351" s="1414"/>
      <c r="G351" s="1414"/>
      <c r="H351" s="1414"/>
      <c r="I351" s="1415"/>
      <c r="J351" s="1883" t="s">
        <v>1362</v>
      </c>
      <c r="K351" s="1903"/>
      <c r="L351" s="1757"/>
      <c r="M351" s="1568"/>
      <c r="N351" s="1570"/>
      <c r="O351" s="1708"/>
      <c r="P351" s="1708"/>
    </row>
    <row r="352" spans="1:16" ht="19.5" customHeight="1">
      <c r="A352" s="281"/>
      <c r="B352" s="198"/>
      <c r="C352" s="397" t="s">
        <v>510</v>
      </c>
      <c r="D352" s="1414" t="s">
        <v>747</v>
      </c>
      <c r="E352" s="1414"/>
      <c r="F352" s="1414"/>
      <c r="G352" s="1415"/>
      <c r="H352" s="1904" t="s">
        <v>748</v>
      </c>
      <c r="I352" s="1894"/>
      <c r="J352" s="1904" t="s">
        <v>749</v>
      </c>
      <c r="K352" s="1894"/>
      <c r="L352" s="1757"/>
      <c r="M352" s="1568"/>
      <c r="N352" s="1570"/>
      <c r="O352" s="1708"/>
      <c r="P352" s="1708"/>
    </row>
    <row r="353" spans="1:16" ht="19.5" customHeight="1">
      <c r="A353" s="281"/>
      <c r="B353" s="205"/>
      <c r="C353" s="397"/>
      <c r="D353" s="190"/>
      <c r="E353" s="190"/>
      <c r="F353" s="190"/>
      <c r="G353" s="190"/>
      <c r="H353" s="1559" t="s">
        <v>3420</v>
      </c>
      <c r="I353" s="1561"/>
      <c r="J353" s="1559" t="s">
        <v>3421</v>
      </c>
      <c r="K353" s="1561"/>
      <c r="L353" s="1757"/>
      <c r="M353" s="1568"/>
      <c r="N353" s="1570"/>
      <c r="O353" s="1708"/>
      <c r="P353" s="1708"/>
    </row>
    <row r="354" spans="1:16" ht="19.5" customHeight="1">
      <c r="A354" s="281"/>
      <c r="B354" s="205"/>
      <c r="C354" s="397" t="s">
        <v>512</v>
      </c>
      <c r="D354" s="1414" t="s">
        <v>758</v>
      </c>
      <c r="E354" s="1414"/>
      <c r="F354" s="1414"/>
      <c r="G354" s="1414"/>
      <c r="H354" s="1414"/>
      <c r="I354" s="1415"/>
      <c r="J354" s="1574">
        <v>0</v>
      </c>
      <c r="K354" s="1575"/>
      <c r="L354" s="1757"/>
      <c r="M354" s="1568"/>
      <c r="N354" s="1570"/>
      <c r="O354" s="1708"/>
      <c r="P354" s="1708"/>
    </row>
    <row r="355" spans="1:16" ht="25.5" customHeight="1">
      <c r="A355" s="281"/>
      <c r="B355" s="205" t="s">
        <v>410</v>
      </c>
      <c r="C355" s="1414" t="s">
        <v>117</v>
      </c>
      <c r="D355" s="1414"/>
      <c r="E355" s="1414"/>
      <c r="F355" s="1414"/>
      <c r="G355" s="1414"/>
      <c r="H355" s="1414"/>
      <c r="I355" s="1414"/>
      <c r="J355" s="1414"/>
      <c r="K355" s="1415"/>
      <c r="L355" s="1757"/>
      <c r="M355" s="1568"/>
      <c r="N355" s="1570"/>
      <c r="O355" s="1708"/>
      <c r="P355" s="1708"/>
    </row>
    <row r="356" spans="1:16" ht="19.5" customHeight="1">
      <c r="A356" s="281"/>
      <c r="B356" s="205"/>
      <c r="C356" s="398" t="s">
        <v>418</v>
      </c>
      <c r="D356" s="1414" t="s">
        <v>745</v>
      </c>
      <c r="E356" s="1414"/>
      <c r="F356" s="1414"/>
      <c r="G356" s="1414"/>
      <c r="H356" s="1414"/>
      <c r="I356" s="1415"/>
      <c r="J356" s="1574" t="s">
        <v>345</v>
      </c>
      <c r="K356" s="1575"/>
      <c r="L356" s="1757"/>
      <c r="M356" s="1568"/>
      <c r="N356" s="1570"/>
      <c r="O356" s="1708"/>
      <c r="P356" s="1708"/>
    </row>
    <row r="357" spans="1:16" ht="19.5" customHeight="1">
      <c r="A357" s="281"/>
      <c r="B357" s="205"/>
      <c r="C357" s="397" t="s">
        <v>508</v>
      </c>
      <c r="D357" s="1414" t="s">
        <v>753</v>
      </c>
      <c r="E357" s="1414"/>
      <c r="F357" s="1414"/>
      <c r="G357" s="1414"/>
      <c r="H357" s="1414"/>
      <c r="I357" s="1415"/>
      <c r="J357" s="1883" t="s">
        <v>335</v>
      </c>
      <c r="K357" s="1903"/>
      <c r="L357" s="1757"/>
      <c r="M357" s="1568"/>
      <c r="N357" s="1570"/>
      <c r="O357" s="1708"/>
      <c r="P357" s="1708"/>
    </row>
    <row r="358" spans="1:16" ht="19.5" customHeight="1">
      <c r="A358" s="281"/>
      <c r="B358" s="205"/>
      <c r="C358" s="397" t="s">
        <v>510</v>
      </c>
      <c r="D358" s="1414" t="s">
        <v>747</v>
      </c>
      <c r="E358" s="1414"/>
      <c r="F358" s="1414"/>
      <c r="G358" s="1415"/>
      <c r="H358" s="1904" t="s">
        <v>748</v>
      </c>
      <c r="I358" s="1894"/>
      <c r="J358" s="1904" t="s">
        <v>749</v>
      </c>
      <c r="K358" s="1894"/>
      <c r="L358" s="1757"/>
      <c r="M358" s="1568"/>
      <c r="N358" s="1570"/>
      <c r="O358" s="1708"/>
      <c r="P358" s="1708"/>
    </row>
    <row r="359" spans="1:16" ht="19.5" customHeight="1">
      <c r="A359" s="281"/>
      <c r="B359" s="205"/>
      <c r="C359" s="397"/>
      <c r="D359" s="190"/>
      <c r="E359" s="190"/>
      <c r="F359" s="190"/>
      <c r="G359" s="190"/>
      <c r="H359" s="1559" t="s">
        <v>3422</v>
      </c>
      <c r="I359" s="1561"/>
      <c r="J359" s="1559" t="s">
        <v>3423</v>
      </c>
      <c r="K359" s="1561"/>
      <c r="L359" s="1757"/>
      <c r="M359" s="1568"/>
      <c r="N359" s="1570"/>
      <c r="O359" s="1708"/>
      <c r="P359" s="1708"/>
    </row>
    <row r="360" spans="1:16" ht="19.5" customHeight="1">
      <c r="A360" s="281"/>
      <c r="B360" s="205"/>
      <c r="C360" s="397" t="s">
        <v>512</v>
      </c>
      <c r="D360" s="1414" t="s">
        <v>760</v>
      </c>
      <c r="E360" s="1414"/>
      <c r="F360" s="1414"/>
      <c r="G360" s="1414"/>
      <c r="H360" s="1414"/>
      <c r="I360" s="1415"/>
      <c r="J360" s="1574">
        <v>0</v>
      </c>
      <c r="K360" s="1575"/>
      <c r="L360" s="1757"/>
      <c r="M360" s="1568"/>
      <c r="N360" s="1570"/>
      <c r="O360" s="1708"/>
      <c r="P360" s="1708"/>
    </row>
    <row r="361" spans="1:16" ht="25.5" customHeight="1">
      <c r="A361" s="281"/>
      <c r="B361" s="205" t="s">
        <v>413</v>
      </c>
      <c r="C361" s="1414" t="s">
        <v>118</v>
      </c>
      <c r="D361" s="1414"/>
      <c r="E361" s="1414"/>
      <c r="F361" s="1414"/>
      <c r="G361" s="1414"/>
      <c r="H361" s="1414"/>
      <c r="I361" s="1414"/>
      <c r="J361" s="1414"/>
      <c r="K361" s="1415"/>
      <c r="L361" s="1757"/>
      <c r="M361" s="1568"/>
      <c r="N361" s="1570"/>
      <c r="O361" s="1708"/>
      <c r="P361" s="1708"/>
    </row>
    <row r="362" spans="1:16" ht="19.5" customHeight="1">
      <c r="A362" s="281"/>
      <c r="B362" s="205"/>
      <c r="C362" s="398" t="s">
        <v>418</v>
      </c>
      <c r="D362" s="1414" t="s">
        <v>745</v>
      </c>
      <c r="E362" s="1414"/>
      <c r="F362" s="1414"/>
      <c r="G362" s="1414"/>
      <c r="H362" s="1414"/>
      <c r="I362" s="1415"/>
      <c r="J362" s="1574" t="s">
        <v>345</v>
      </c>
      <c r="K362" s="1575"/>
      <c r="L362" s="1757"/>
      <c r="M362" s="1568"/>
      <c r="N362" s="1570"/>
      <c r="O362" s="1708"/>
      <c r="P362" s="1708"/>
    </row>
    <row r="363" spans="1:16" ht="19.5" customHeight="1">
      <c r="A363" s="281"/>
      <c r="B363" s="205"/>
      <c r="C363" s="397" t="s">
        <v>508</v>
      </c>
      <c r="D363" s="1414" t="s">
        <v>753</v>
      </c>
      <c r="E363" s="1414"/>
      <c r="F363" s="1414"/>
      <c r="G363" s="1414"/>
      <c r="H363" s="1414"/>
      <c r="I363" s="1415"/>
      <c r="J363" s="1883" t="s">
        <v>1362</v>
      </c>
      <c r="K363" s="1903"/>
      <c r="L363" s="1757"/>
      <c r="M363" s="1568"/>
      <c r="N363" s="1570"/>
      <c r="O363" s="1708"/>
      <c r="P363" s="1708"/>
    </row>
    <row r="364" spans="1:16" ht="19.5" customHeight="1">
      <c r="A364" s="281"/>
      <c r="B364" s="205"/>
      <c r="C364" s="397" t="s">
        <v>510</v>
      </c>
      <c r="D364" s="1414" t="s">
        <v>747</v>
      </c>
      <c r="E364" s="1414"/>
      <c r="F364" s="1414"/>
      <c r="G364" s="1415"/>
      <c r="H364" s="1904" t="s">
        <v>748</v>
      </c>
      <c r="I364" s="1894"/>
      <c r="J364" s="1904" t="s">
        <v>749</v>
      </c>
      <c r="K364" s="1894"/>
      <c r="L364" s="1757"/>
      <c r="M364" s="1568"/>
      <c r="N364" s="1570"/>
      <c r="O364" s="1708"/>
      <c r="P364" s="1708"/>
    </row>
    <row r="365" spans="1:16" ht="19.5" customHeight="1">
      <c r="A365" s="281"/>
      <c r="B365" s="205"/>
      <c r="C365" s="397"/>
      <c r="D365" s="190"/>
      <c r="E365" s="190"/>
      <c r="F365" s="190"/>
      <c r="G365" s="190"/>
      <c r="H365" s="1559" t="s">
        <v>3424</v>
      </c>
      <c r="I365" s="1561"/>
      <c r="J365" s="1559" t="s">
        <v>3425</v>
      </c>
      <c r="K365" s="1561"/>
      <c r="L365" s="1757"/>
      <c r="M365" s="1568"/>
      <c r="N365" s="1570"/>
      <c r="O365" s="1708"/>
      <c r="P365" s="1708"/>
    </row>
    <row r="366" spans="1:16" ht="19.5" customHeight="1">
      <c r="A366" s="281"/>
      <c r="B366" s="205"/>
      <c r="C366" s="397" t="s">
        <v>512</v>
      </c>
      <c r="D366" s="1414" t="s">
        <v>761</v>
      </c>
      <c r="E366" s="1414"/>
      <c r="F366" s="1414"/>
      <c r="G366" s="1414"/>
      <c r="H366" s="1414"/>
      <c r="I366" s="1415"/>
      <c r="J366" s="1574">
        <v>0</v>
      </c>
      <c r="K366" s="1575"/>
      <c r="L366" s="1757"/>
      <c r="M366" s="1568"/>
      <c r="N366" s="1570"/>
      <c r="O366" s="1708"/>
      <c r="P366" s="1708"/>
    </row>
    <row r="367" spans="1:16" ht="35.25" customHeight="1">
      <c r="A367" s="281"/>
      <c r="B367" s="198" t="s">
        <v>416</v>
      </c>
      <c r="C367" s="1414" t="s">
        <v>762</v>
      </c>
      <c r="D367" s="1414"/>
      <c r="E367" s="1414"/>
      <c r="F367" s="1414"/>
      <c r="G367" s="1414"/>
      <c r="H367" s="1414"/>
      <c r="I367" s="1414"/>
      <c r="J367" s="1414"/>
      <c r="K367" s="1415"/>
      <c r="L367" s="1757"/>
      <c r="M367" s="1568"/>
      <c r="N367" s="1570"/>
      <c r="O367" s="1708"/>
      <c r="P367" s="1708"/>
    </row>
    <row r="368" spans="1:16" ht="19.5" customHeight="1">
      <c r="A368" s="281"/>
      <c r="B368" s="205"/>
      <c r="C368" s="398" t="s">
        <v>418</v>
      </c>
      <c r="D368" s="1414" t="s">
        <v>745</v>
      </c>
      <c r="E368" s="1414"/>
      <c r="F368" s="1414"/>
      <c r="G368" s="1414"/>
      <c r="H368" s="1414"/>
      <c r="I368" s="1415"/>
      <c r="J368" s="1574" t="s">
        <v>345</v>
      </c>
      <c r="K368" s="1575"/>
      <c r="L368" s="1757"/>
      <c r="M368" s="1568"/>
      <c r="N368" s="1570"/>
      <c r="O368" s="1708"/>
      <c r="P368" s="1708"/>
    </row>
    <row r="369" spans="1:16" ht="19.5" customHeight="1">
      <c r="A369" s="281"/>
      <c r="B369" s="205"/>
      <c r="C369" s="397" t="s">
        <v>508</v>
      </c>
      <c r="D369" s="1414" t="s">
        <v>753</v>
      </c>
      <c r="E369" s="1414"/>
      <c r="F369" s="1414"/>
      <c r="G369" s="1414"/>
      <c r="H369" s="1414"/>
      <c r="I369" s="1415"/>
      <c r="J369" s="1883" t="s">
        <v>58</v>
      </c>
      <c r="K369" s="1903"/>
      <c r="L369" s="1757"/>
      <c r="M369" s="1568"/>
      <c r="N369" s="1570"/>
      <c r="O369" s="1708"/>
      <c r="P369" s="1708"/>
    </row>
    <row r="370" spans="1:16" ht="19.5" customHeight="1">
      <c r="A370" s="281"/>
      <c r="B370" s="198"/>
      <c r="C370" s="294" t="s">
        <v>510</v>
      </c>
      <c r="D370" s="1414" t="s">
        <v>747</v>
      </c>
      <c r="E370" s="1414"/>
      <c r="F370" s="1414"/>
      <c r="G370" s="1415"/>
      <c r="H370" s="1904" t="s">
        <v>748</v>
      </c>
      <c r="I370" s="1894"/>
      <c r="J370" s="1904" t="s">
        <v>749</v>
      </c>
      <c r="K370" s="1894"/>
      <c r="L370" s="1757"/>
      <c r="M370" s="1568"/>
      <c r="N370" s="1570"/>
      <c r="O370" s="1708"/>
      <c r="P370" s="1708"/>
    </row>
    <row r="371" spans="1:16" ht="19.5" customHeight="1">
      <c r="A371" s="281"/>
      <c r="B371" s="397"/>
      <c r="C371" s="397"/>
      <c r="D371" s="190"/>
      <c r="E371" s="190"/>
      <c r="F371" s="190"/>
      <c r="G371" s="190"/>
      <c r="H371" s="1559"/>
      <c r="I371" s="1561"/>
      <c r="J371" s="1559"/>
      <c r="K371" s="1561"/>
      <c r="L371" s="1757"/>
      <c r="M371" s="1568"/>
      <c r="N371" s="1570"/>
      <c r="O371" s="1708"/>
      <c r="P371" s="1708"/>
    </row>
    <row r="372" spans="1:16" ht="19.5" customHeight="1">
      <c r="A372" s="281"/>
      <c r="B372" s="397"/>
      <c r="C372" s="397" t="s">
        <v>512</v>
      </c>
      <c r="D372" s="1414" t="s">
        <v>763</v>
      </c>
      <c r="E372" s="1414"/>
      <c r="F372" s="1414"/>
      <c r="G372" s="1414"/>
      <c r="H372" s="1414"/>
      <c r="I372" s="1415"/>
      <c r="J372" s="1574">
        <v>0</v>
      </c>
      <c r="K372" s="1575"/>
      <c r="L372" s="1758"/>
      <c r="M372" s="1571"/>
      <c r="N372" s="1573"/>
      <c r="O372" s="1755"/>
      <c r="P372" s="1755"/>
    </row>
    <row r="373" spans="1:16" ht="60" customHeight="1">
      <c r="A373" s="281"/>
      <c r="B373" s="225" t="s">
        <v>764</v>
      </c>
      <c r="C373" s="1414" t="s">
        <v>765</v>
      </c>
      <c r="D373" s="1414"/>
      <c r="E373" s="1414"/>
      <c r="F373" s="1414"/>
      <c r="G373" s="1415"/>
      <c r="H373" s="399" t="s">
        <v>54</v>
      </c>
      <c r="I373" s="400" t="s">
        <v>766</v>
      </c>
      <c r="J373" s="1559" t="s">
        <v>3426</v>
      </c>
      <c r="K373" s="1560"/>
      <c r="L373" s="1560"/>
      <c r="M373" s="1560"/>
      <c r="N373" s="1906"/>
      <c r="O373" s="328" t="s">
        <v>1279</v>
      </c>
      <c r="P373" s="328"/>
    </row>
    <row r="374" spans="1:16" ht="87.75" customHeight="1">
      <c r="A374" s="281"/>
      <c r="B374" s="225" t="s">
        <v>767</v>
      </c>
      <c r="C374" s="1414" t="s">
        <v>768</v>
      </c>
      <c r="D374" s="1414"/>
      <c r="E374" s="1414"/>
      <c r="F374" s="1414"/>
      <c r="G374" s="1415"/>
      <c r="H374" s="299" t="s">
        <v>53</v>
      </c>
      <c r="I374" s="319" t="s">
        <v>446</v>
      </c>
      <c r="J374" s="2172"/>
      <c r="K374" s="1907"/>
      <c r="L374" s="1907"/>
      <c r="M374" s="1907"/>
      <c r="N374" s="1908"/>
      <c r="O374" s="1709" t="s">
        <v>3427</v>
      </c>
      <c r="P374" s="1709"/>
    </row>
    <row r="375" spans="1:16" ht="65.25" customHeight="1">
      <c r="A375" s="281"/>
      <c r="B375" s="198" t="s">
        <v>394</v>
      </c>
      <c r="C375" s="1414" t="s">
        <v>769</v>
      </c>
      <c r="D375" s="1414"/>
      <c r="E375" s="1414"/>
      <c r="F375" s="1414"/>
      <c r="G375" s="1415"/>
      <c r="H375" s="1791" t="s">
        <v>3428</v>
      </c>
      <c r="I375" s="1792"/>
      <c r="J375" s="1792"/>
      <c r="K375" s="1792"/>
      <c r="L375" s="1792"/>
      <c r="M375" s="1792"/>
      <c r="N375" s="2127"/>
      <c r="O375" s="1755"/>
      <c r="P375" s="1755"/>
    </row>
    <row r="376" spans="1:16" ht="57" customHeight="1">
      <c r="A376" s="281"/>
      <c r="B376" s="190" t="s">
        <v>770</v>
      </c>
      <c r="C376" s="1414" t="s">
        <v>771</v>
      </c>
      <c r="D376" s="1414"/>
      <c r="E376" s="1414"/>
      <c r="F376" s="1414"/>
      <c r="G376" s="1415"/>
      <c r="H376" s="1574" t="s">
        <v>356</v>
      </c>
      <c r="I376" s="1575"/>
      <c r="J376" s="1921" t="s">
        <v>446</v>
      </c>
      <c r="K376" s="1563" t="s">
        <v>3429</v>
      </c>
      <c r="L376" s="1655"/>
      <c r="M376" s="1655"/>
      <c r="N376" s="1923"/>
      <c r="O376" s="1709" t="s">
        <v>3430</v>
      </c>
      <c r="P376" s="1709"/>
    </row>
    <row r="377" spans="1:16" ht="42.75" customHeight="1">
      <c r="A377" s="281"/>
      <c r="B377" s="398" t="s">
        <v>394</v>
      </c>
      <c r="C377" s="1445" t="s">
        <v>772</v>
      </c>
      <c r="D377" s="1445"/>
      <c r="E377" s="1445"/>
      <c r="F377" s="1445"/>
      <c r="G377" s="1817"/>
      <c r="H377" s="1927" t="s">
        <v>3431</v>
      </c>
      <c r="I377" s="1881"/>
      <c r="J377" s="1922"/>
      <c r="K377" s="1924"/>
      <c r="L377" s="1925"/>
      <c r="M377" s="1925"/>
      <c r="N377" s="1926"/>
      <c r="O377" s="1710"/>
      <c r="P377" s="1710"/>
    </row>
    <row r="378" spans="1:16" ht="44.25" customHeight="1">
      <c r="B378" s="1911" t="s">
        <v>773</v>
      </c>
      <c r="C378" s="1912"/>
      <c r="D378" s="1912"/>
      <c r="E378" s="1912"/>
      <c r="F378" s="1912"/>
      <c r="G378" s="1913"/>
      <c r="H378" s="1914"/>
      <c r="I378" s="1915"/>
      <c r="J378" s="1915"/>
      <c r="K378" s="1915"/>
      <c r="L378" s="1915"/>
      <c r="M378" s="1915"/>
      <c r="N378" s="2315"/>
      <c r="O378" s="1916"/>
      <c r="P378" s="1917"/>
    </row>
    <row r="379" spans="1:16" ht="24" customHeight="1">
      <c r="B379" s="1416" t="s">
        <v>7</v>
      </c>
      <c r="C379" s="1417"/>
      <c r="D379" s="1417"/>
      <c r="E379" s="1417"/>
      <c r="F379" s="1417"/>
      <c r="G379" s="1417"/>
      <c r="H379" s="1417"/>
      <c r="I379" s="1417"/>
      <c r="J379" s="1417"/>
      <c r="K379" s="1417"/>
      <c r="L379" s="1417"/>
      <c r="M379" s="1417"/>
      <c r="N379" s="1417"/>
      <c r="O379" s="1417"/>
      <c r="P379" s="1418"/>
    </row>
    <row r="380" spans="1:16" ht="132.75" customHeight="1">
      <c r="A380" s="281"/>
      <c r="B380" s="190" t="s">
        <v>774</v>
      </c>
      <c r="C380" s="1660" t="s">
        <v>775</v>
      </c>
      <c r="D380" s="1660"/>
      <c r="E380" s="1660"/>
      <c r="F380" s="1660"/>
      <c r="G380" s="1743"/>
      <c r="H380" s="1744" t="s">
        <v>53</v>
      </c>
      <c r="I380" s="1746"/>
      <c r="J380" s="394" t="s">
        <v>446</v>
      </c>
      <c r="K380" s="1918" t="s">
        <v>3432</v>
      </c>
      <c r="L380" s="1919"/>
      <c r="M380" s="1919"/>
      <c r="N380" s="1920"/>
      <c r="O380" s="461"/>
      <c r="P380" s="462"/>
    </row>
    <row r="381" spans="1:16" ht="72.95" customHeight="1">
      <c r="A381" s="281"/>
      <c r="B381" s="190" t="s">
        <v>776</v>
      </c>
      <c r="C381" s="1414" t="s">
        <v>777</v>
      </c>
      <c r="D381" s="1414"/>
      <c r="E381" s="1414"/>
      <c r="F381" s="1414"/>
      <c r="G381" s="1415"/>
      <c r="H381" s="1574" t="s">
        <v>3433</v>
      </c>
      <c r="I381" s="1575"/>
      <c r="J381" s="319" t="s">
        <v>446</v>
      </c>
      <c r="K381" s="1928"/>
      <c r="L381" s="1929"/>
      <c r="M381" s="1929"/>
      <c r="N381" s="1930"/>
      <c r="O381" s="463"/>
      <c r="P381" s="464"/>
    </row>
    <row r="382" spans="1:16" ht="72.95" customHeight="1">
      <c r="A382" s="281"/>
      <c r="B382" s="190" t="s">
        <v>778</v>
      </c>
      <c r="C382" s="1414" t="s">
        <v>779</v>
      </c>
      <c r="D382" s="1414"/>
      <c r="E382" s="1414"/>
      <c r="F382" s="1414"/>
      <c r="G382" s="1415"/>
      <c r="H382" s="1574" t="s">
        <v>53</v>
      </c>
      <c r="I382" s="1575"/>
      <c r="J382" s="1756" t="s">
        <v>446</v>
      </c>
      <c r="K382" s="1928" t="s">
        <v>3434</v>
      </c>
      <c r="L382" s="1929"/>
      <c r="M382" s="1929"/>
      <c r="N382" s="1930"/>
      <c r="O382" s="463"/>
      <c r="P382" s="464"/>
    </row>
    <row r="383" spans="1:16" ht="63.95" customHeight="1">
      <c r="A383" s="281"/>
      <c r="B383" s="190"/>
      <c r="C383" s="190" t="s">
        <v>561</v>
      </c>
      <c r="D383" s="1414" t="s">
        <v>780</v>
      </c>
      <c r="E383" s="1414"/>
      <c r="F383" s="1414"/>
      <c r="G383" s="1415"/>
      <c r="H383" s="1574" t="s">
        <v>54</v>
      </c>
      <c r="I383" s="1575"/>
      <c r="J383" s="1758"/>
      <c r="K383" s="1928"/>
      <c r="L383" s="1929"/>
      <c r="M383" s="1929"/>
      <c r="N383" s="1930"/>
      <c r="O383" s="463"/>
      <c r="P383" s="464"/>
    </row>
    <row r="384" spans="1:16" ht="72.95" customHeight="1">
      <c r="A384" s="281"/>
      <c r="B384" s="190" t="s">
        <v>781</v>
      </c>
      <c r="C384" s="1414" t="s">
        <v>782</v>
      </c>
      <c r="D384" s="1414"/>
      <c r="E384" s="1414"/>
      <c r="F384" s="1414"/>
      <c r="G384" s="1415"/>
      <c r="H384" s="1574" t="s">
        <v>372</v>
      </c>
      <c r="I384" s="1575"/>
      <c r="J384" s="319" t="s">
        <v>446</v>
      </c>
      <c r="K384" s="1928" t="s">
        <v>3435</v>
      </c>
      <c r="L384" s="1929"/>
      <c r="M384" s="1929"/>
      <c r="N384" s="1930"/>
      <c r="O384" s="463"/>
      <c r="P384" s="464"/>
    </row>
    <row r="385" spans="1:16" ht="64.5" customHeight="1">
      <c r="A385" s="281"/>
      <c r="B385" s="190" t="s">
        <v>783</v>
      </c>
      <c r="C385" s="1414" t="s">
        <v>784</v>
      </c>
      <c r="D385" s="1414"/>
      <c r="E385" s="1414"/>
      <c r="F385" s="1414"/>
      <c r="G385" s="1415"/>
      <c r="H385" s="1574" t="s">
        <v>1369</v>
      </c>
      <c r="I385" s="1575"/>
      <c r="J385" s="319" t="s">
        <v>446</v>
      </c>
      <c r="K385" s="1928"/>
      <c r="L385" s="1929"/>
      <c r="M385" s="1929"/>
      <c r="N385" s="1930"/>
      <c r="O385" s="463"/>
      <c r="P385" s="464"/>
    </row>
    <row r="386" spans="1:16" ht="63.95" customHeight="1">
      <c r="A386" s="281"/>
      <c r="B386" s="190" t="s">
        <v>785</v>
      </c>
      <c r="C386" s="1414" t="s">
        <v>786</v>
      </c>
      <c r="D386" s="1414"/>
      <c r="E386" s="1414"/>
      <c r="F386" s="1414"/>
      <c r="G386" s="1415"/>
      <c r="H386" s="1574" t="s">
        <v>1370</v>
      </c>
      <c r="I386" s="1575"/>
      <c r="J386" s="319" t="s">
        <v>446</v>
      </c>
      <c r="K386" s="1928"/>
      <c r="L386" s="1929"/>
      <c r="M386" s="1929"/>
      <c r="N386" s="1930"/>
      <c r="O386" s="463"/>
      <c r="P386" s="464"/>
    </row>
    <row r="387" spans="1:16" ht="46.5" customHeight="1">
      <c r="A387" s="281"/>
      <c r="B387" s="190" t="s">
        <v>787</v>
      </c>
      <c r="C387" s="1414" t="s">
        <v>1371</v>
      </c>
      <c r="D387" s="1414"/>
      <c r="E387" s="1414"/>
      <c r="F387" s="1414"/>
      <c r="G387" s="1414"/>
      <c r="H387" s="1414"/>
      <c r="I387" s="1415"/>
      <c r="J387" s="1756" t="s">
        <v>446</v>
      </c>
      <c r="K387" s="2131"/>
      <c r="L387" s="2132"/>
      <c r="M387" s="2132"/>
      <c r="N387" s="2133"/>
      <c r="O387" s="463"/>
      <c r="P387" s="464"/>
    </row>
    <row r="388" spans="1:16" ht="30.75" customHeight="1">
      <c r="A388" s="281"/>
      <c r="B388" s="225"/>
      <c r="C388" s="225" t="s">
        <v>561</v>
      </c>
      <c r="D388" s="1414" t="s">
        <v>3436</v>
      </c>
      <c r="E388" s="1414"/>
      <c r="F388" s="1414"/>
      <c r="G388" s="1415"/>
      <c r="H388" s="1574" t="s">
        <v>3333</v>
      </c>
      <c r="I388" s="1575"/>
      <c r="J388" s="1757"/>
      <c r="K388" s="2134"/>
      <c r="L388" s="2135"/>
      <c r="M388" s="2135"/>
      <c r="N388" s="2136"/>
      <c r="O388" s="463"/>
      <c r="P388" s="464"/>
    </row>
    <row r="389" spans="1:16" ht="33" customHeight="1">
      <c r="A389" s="281"/>
      <c r="B389" s="225"/>
      <c r="C389" s="225" t="s">
        <v>790</v>
      </c>
      <c r="D389" s="1414" t="s">
        <v>3437</v>
      </c>
      <c r="E389" s="1414"/>
      <c r="F389" s="1414"/>
      <c r="G389" s="1415"/>
      <c r="H389" s="1574" t="s">
        <v>1373</v>
      </c>
      <c r="I389" s="1575"/>
      <c r="J389" s="1757"/>
      <c r="K389" s="2134"/>
      <c r="L389" s="2135"/>
      <c r="M389" s="2135"/>
      <c r="N389" s="2136"/>
      <c r="O389" s="463"/>
      <c r="P389" s="464"/>
    </row>
    <row r="390" spans="1:16" ht="33.75" customHeight="1">
      <c r="A390" s="281"/>
      <c r="B390" s="225"/>
      <c r="C390" s="225" t="s">
        <v>535</v>
      </c>
      <c r="D390" s="1414" t="s">
        <v>3438</v>
      </c>
      <c r="E390" s="1414"/>
      <c r="F390" s="1414"/>
      <c r="G390" s="1415"/>
      <c r="H390" s="1574" t="s">
        <v>1373</v>
      </c>
      <c r="I390" s="1575"/>
      <c r="J390" s="1757"/>
      <c r="K390" s="2134"/>
      <c r="L390" s="2135"/>
      <c r="M390" s="2135"/>
      <c r="N390" s="2136"/>
      <c r="O390" s="463"/>
      <c r="P390" s="464"/>
    </row>
    <row r="391" spans="1:16" ht="36" customHeight="1">
      <c r="A391" s="281"/>
      <c r="B391" s="225"/>
      <c r="C391" s="225" t="s">
        <v>537</v>
      </c>
      <c r="D391" s="1445" t="s">
        <v>3439</v>
      </c>
      <c r="E391" s="1445"/>
      <c r="F391" s="1445"/>
      <c r="G391" s="1817"/>
      <c r="H391" s="1927" t="s">
        <v>1373</v>
      </c>
      <c r="I391" s="1881"/>
      <c r="J391" s="1870"/>
      <c r="K391" s="2312"/>
      <c r="L391" s="2313"/>
      <c r="M391" s="2313"/>
      <c r="N391" s="2314"/>
      <c r="O391" s="463"/>
      <c r="P391" s="464"/>
    </row>
    <row r="392" spans="1:16" ht="31.7" customHeight="1">
      <c r="B392" s="1939" t="s">
        <v>791</v>
      </c>
      <c r="C392" s="1940"/>
      <c r="D392" s="1940"/>
      <c r="E392" s="1940"/>
      <c r="F392" s="1940"/>
      <c r="G392" s="1940"/>
      <c r="H392" s="1940"/>
      <c r="I392" s="1940"/>
      <c r="J392" s="1940"/>
      <c r="K392" s="1940"/>
      <c r="L392" s="1940"/>
      <c r="M392" s="1940"/>
      <c r="N392" s="1940"/>
      <c r="O392" s="1940"/>
      <c r="P392" s="465"/>
    </row>
    <row r="393" spans="1:16" ht="15"/>
    <row r="394" spans="1:16" ht="15"/>
  </sheetData>
  <protectedRanges>
    <protectedRange algorithmName="SHA-512" hashValue="Vy4WNnMLetCeG+ng9ui6x3+uqKOOyXkr9ydS0hpE1nBblJqWNCsRpMCB+kdhYYAjvYZVZFDOlkpNDEp6qTa4+w==" saltValue="f8i8fDNrQTExav3GvUuKAA==" spinCount="100000" sqref="J59:J65" name="Range1"/>
  </protectedRanges>
  <mergeCells count="886">
    <mergeCell ref="F1:N1"/>
    <mergeCell ref="F2:G2"/>
    <mergeCell ref="B4:N4"/>
    <mergeCell ref="J10:K10"/>
    <mergeCell ref="L10:N10"/>
    <mergeCell ref="C11:H11"/>
    <mergeCell ref="J11:K11"/>
    <mergeCell ref="L11:N11"/>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2"/>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49:E49"/>
    <mergeCell ref="G49:H49"/>
    <mergeCell ref="I49:J49"/>
    <mergeCell ref="K49:L49"/>
    <mergeCell ref="B50:P50"/>
    <mergeCell ref="C51:E51"/>
    <mergeCell ref="G51:H51"/>
    <mergeCell ref="I51:J51"/>
    <mergeCell ref="K51:L51"/>
    <mergeCell ref="C54:E54"/>
    <mergeCell ref="G54:H54"/>
    <mergeCell ref="I54:J54"/>
    <mergeCell ref="K54:L54"/>
    <mergeCell ref="L65:N65"/>
    <mergeCell ref="B58:N58"/>
    <mergeCell ref="C59:I59"/>
    <mergeCell ref="C55:E55"/>
    <mergeCell ref="G55:H55"/>
    <mergeCell ref="I55:J55"/>
    <mergeCell ref="K55:L55"/>
    <mergeCell ref="C52:E52"/>
    <mergeCell ref="G52:H52"/>
    <mergeCell ref="I52:J52"/>
    <mergeCell ref="K52:L52"/>
    <mergeCell ref="C53:E53"/>
    <mergeCell ref="G53:H53"/>
    <mergeCell ref="I53:J53"/>
    <mergeCell ref="K53:L53"/>
    <mergeCell ref="C56:E56"/>
    <mergeCell ref="G56:H56"/>
    <mergeCell ref="I56:J56"/>
    <mergeCell ref="K56:L56"/>
    <mergeCell ref="C57:E57"/>
    <mergeCell ref="G57:H57"/>
    <mergeCell ref="I57:J57"/>
    <mergeCell ref="K57:L57"/>
    <mergeCell ref="L62:N62"/>
    <mergeCell ref="L59:N59"/>
    <mergeCell ref="C66:J66"/>
    <mergeCell ref="K66:K71"/>
    <mergeCell ref="L66:N71"/>
    <mergeCell ref="O66:O71"/>
    <mergeCell ref="P66:P71"/>
    <mergeCell ref="C67:I67"/>
    <mergeCell ref="C68:I68"/>
    <mergeCell ref="C69:I69"/>
    <mergeCell ref="C70:I70"/>
    <mergeCell ref="C71:F71"/>
    <mergeCell ref="G71:J71"/>
    <mergeCell ref="O59:O65"/>
    <mergeCell ref="P59:P65"/>
    <mergeCell ref="C60:I60"/>
    <mergeCell ref="L60:N60"/>
    <mergeCell ref="C61:I61"/>
    <mergeCell ref="L61:N61"/>
    <mergeCell ref="C62:I62"/>
    <mergeCell ref="C63:I63"/>
    <mergeCell ref="L63:N63"/>
    <mergeCell ref="C64:I64"/>
    <mergeCell ref="L64:N64"/>
    <mergeCell ref="C65:I65"/>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P84:P89"/>
    <mergeCell ref="B85:E89"/>
    <mergeCell ref="F85:H85"/>
    <mergeCell ref="I85:J85"/>
    <mergeCell ref="K85:N85"/>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137"/>
    <mergeCell ref="B92:F93"/>
    <mergeCell ref="G92:N92"/>
    <mergeCell ref="K93:N93"/>
    <mergeCell ref="C94:J94"/>
    <mergeCell ref="K94:N96"/>
    <mergeCell ref="C95:F95"/>
    <mergeCell ref="C103:J103"/>
    <mergeCell ref="K103:N105"/>
    <mergeCell ref="C104:F104"/>
    <mergeCell ref="C105:F105"/>
    <mergeCell ref="C106:J106"/>
    <mergeCell ref="K106:N108"/>
    <mergeCell ref="C107:F107"/>
    <mergeCell ref="C108:F108"/>
    <mergeCell ref="C96:F96"/>
    <mergeCell ref="C97:J97"/>
    <mergeCell ref="K97:N99"/>
    <mergeCell ref="C98:F98"/>
    <mergeCell ref="C99:F99"/>
    <mergeCell ref="C100:J100"/>
    <mergeCell ref="K100:N102"/>
    <mergeCell ref="C101:F101"/>
    <mergeCell ref="C102:F102"/>
    <mergeCell ref="C115:J115"/>
    <mergeCell ref="K115:N117"/>
    <mergeCell ref="C116:F116"/>
    <mergeCell ref="C117:F117"/>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27:J127"/>
    <mergeCell ref="K127:N129"/>
    <mergeCell ref="C128:F128"/>
    <mergeCell ref="C129:F129"/>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J133"/>
    <mergeCell ref="K133:N136"/>
    <mergeCell ref="C134:D134"/>
    <mergeCell ref="E134:J134"/>
    <mergeCell ref="C135:F135"/>
    <mergeCell ref="C136:F136"/>
    <mergeCell ref="H143:J143"/>
    <mergeCell ref="C144:G144"/>
    <mergeCell ref="H144:J144"/>
    <mergeCell ref="C145:G145"/>
    <mergeCell ref="H145:J145"/>
    <mergeCell ref="O145:O146"/>
    <mergeCell ref="B140:P140"/>
    <mergeCell ref="C141:G141"/>
    <mergeCell ref="H141:J141"/>
    <mergeCell ref="K141:K148"/>
    <mergeCell ref="L141:N148"/>
    <mergeCell ref="O141:O144"/>
    <mergeCell ref="P141:P144"/>
    <mergeCell ref="C142:G142"/>
    <mergeCell ref="H142:J142"/>
    <mergeCell ref="C143:G143"/>
    <mergeCell ref="P145:P146"/>
    <mergeCell ref="C146:G146"/>
    <mergeCell ref="H146:J146"/>
    <mergeCell ref="C147:G147"/>
    <mergeCell ref="H147:J147"/>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M151:N151"/>
    <mergeCell ref="C152:F152"/>
    <mergeCell ref="G152:I152"/>
    <mergeCell ref="J152:L152"/>
    <mergeCell ref="M152:N152"/>
    <mergeCell ref="D153:F153"/>
    <mergeCell ref="G153:I153"/>
    <mergeCell ref="J153:L153"/>
    <mergeCell ref="M153:N153"/>
    <mergeCell ref="C156:F156"/>
    <mergeCell ref="G156:I156"/>
    <mergeCell ref="J156:L156"/>
    <mergeCell ref="M156:N156"/>
    <mergeCell ref="C157:F157"/>
    <mergeCell ref="G157:I157"/>
    <mergeCell ref="J157:L157"/>
    <mergeCell ref="M157:N157"/>
    <mergeCell ref="D154:F154"/>
    <mergeCell ref="G154:I154"/>
    <mergeCell ref="J154:L154"/>
    <mergeCell ref="M154:N154"/>
    <mergeCell ref="C155:F155"/>
    <mergeCell ref="G155:I155"/>
    <mergeCell ref="J155:L155"/>
    <mergeCell ref="M155:N155"/>
    <mergeCell ref="C160:F160"/>
    <mergeCell ref="G160:I160"/>
    <mergeCell ref="J160:L160"/>
    <mergeCell ref="M160:N160"/>
    <mergeCell ref="C161:F161"/>
    <mergeCell ref="G161:I161"/>
    <mergeCell ref="J161:L161"/>
    <mergeCell ref="M161:N161"/>
    <mergeCell ref="C158:F158"/>
    <mergeCell ref="G158:I158"/>
    <mergeCell ref="J158:L158"/>
    <mergeCell ref="M158:N158"/>
    <mergeCell ref="C159:F159"/>
    <mergeCell ref="G159:I159"/>
    <mergeCell ref="J159:L159"/>
    <mergeCell ref="M159:N159"/>
    <mergeCell ref="C164:F164"/>
    <mergeCell ref="G164:I164"/>
    <mergeCell ref="J164:L164"/>
    <mergeCell ref="M164:N164"/>
    <mergeCell ref="C165:E165"/>
    <mergeCell ref="H165:I165"/>
    <mergeCell ref="J165:L165"/>
    <mergeCell ref="M165:N165"/>
    <mergeCell ref="C162:F162"/>
    <mergeCell ref="G162:I162"/>
    <mergeCell ref="J162:L162"/>
    <mergeCell ref="M162:N162"/>
    <mergeCell ref="C163:F163"/>
    <mergeCell ref="G163:I163"/>
    <mergeCell ref="J163:L163"/>
    <mergeCell ref="M163:N163"/>
    <mergeCell ref="B166:N166"/>
    <mergeCell ref="C167:E167"/>
    <mergeCell ref="G167:K167"/>
    <mergeCell ref="L167:N167"/>
    <mergeCell ref="O167:O178"/>
    <mergeCell ref="P167:P178"/>
    <mergeCell ref="C168:E168"/>
    <mergeCell ref="G168:K168"/>
    <mergeCell ref="L168:N168"/>
    <mergeCell ref="C169:E169"/>
    <mergeCell ref="C172:E172"/>
    <mergeCell ref="G172:K172"/>
    <mergeCell ref="L172:N172"/>
    <mergeCell ref="C173:E173"/>
    <mergeCell ref="G173:K173"/>
    <mergeCell ref="L173:N173"/>
    <mergeCell ref="G169:K169"/>
    <mergeCell ref="L169:N169"/>
    <mergeCell ref="C170:E170"/>
    <mergeCell ref="G170:K170"/>
    <mergeCell ref="L170:N170"/>
    <mergeCell ref="C171:E171"/>
    <mergeCell ref="G171:K171"/>
    <mergeCell ref="L171:N171"/>
    <mergeCell ref="C176:E176"/>
    <mergeCell ref="G176:K176"/>
    <mergeCell ref="L176:N176"/>
    <mergeCell ref="C177:E177"/>
    <mergeCell ref="G177:K177"/>
    <mergeCell ref="L177:N177"/>
    <mergeCell ref="C174:E174"/>
    <mergeCell ref="G174:K174"/>
    <mergeCell ref="L174:N174"/>
    <mergeCell ref="C175:E175"/>
    <mergeCell ref="G175:K175"/>
    <mergeCell ref="L175:N175"/>
    <mergeCell ref="C178:E178"/>
    <mergeCell ref="G178:K178"/>
    <mergeCell ref="L178:N178"/>
    <mergeCell ref="C179:E179"/>
    <mergeCell ref="G179:N179"/>
    <mergeCell ref="O179:O190"/>
    <mergeCell ref="G184:N184"/>
    <mergeCell ref="C185:E185"/>
    <mergeCell ref="G185:N185"/>
    <mergeCell ref="C186:E186"/>
    <mergeCell ref="G186:N186"/>
    <mergeCell ref="C187:E187"/>
    <mergeCell ref="G187:N187"/>
    <mergeCell ref="C188:E188"/>
    <mergeCell ref="G188:N188"/>
    <mergeCell ref="C189:E189"/>
    <mergeCell ref="G189:N189"/>
    <mergeCell ref="P179:P190"/>
    <mergeCell ref="C180:E180"/>
    <mergeCell ref="G180:N180"/>
    <mergeCell ref="C181:E181"/>
    <mergeCell ref="G181:N181"/>
    <mergeCell ref="C182:E182"/>
    <mergeCell ref="G182:N182"/>
    <mergeCell ref="C183:E183"/>
    <mergeCell ref="G183:N183"/>
    <mergeCell ref="C184:E184"/>
    <mergeCell ref="C190:E190"/>
    <mergeCell ref="G190:N190"/>
    <mergeCell ref="L191:N191"/>
    <mergeCell ref="O191:O202"/>
    <mergeCell ref="C195:E195"/>
    <mergeCell ref="G195:K195"/>
    <mergeCell ref="L195:N195"/>
    <mergeCell ref="C196:E196"/>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F259"/>
    <mergeCell ref="H259:N259"/>
    <mergeCell ref="C260:E260"/>
    <mergeCell ref="H260:N260"/>
    <mergeCell ref="O263:O267"/>
    <mergeCell ref="P263:P267"/>
    <mergeCell ref="C264:E264"/>
    <mergeCell ref="C265:E265"/>
    <mergeCell ref="C266:E266"/>
    <mergeCell ref="C267:E267"/>
    <mergeCell ref="C261:E261"/>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J336:K336"/>
    <mergeCell ref="D346:G346"/>
    <mergeCell ref="H346:I346"/>
    <mergeCell ref="J346:K346"/>
    <mergeCell ref="H347:I347"/>
    <mergeCell ref="J347:K347"/>
    <mergeCell ref="D348:I348"/>
    <mergeCell ref="J348:K348"/>
    <mergeCell ref="H341:I341"/>
    <mergeCell ref="J341:K341"/>
    <mergeCell ref="J338:K338"/>
    <mergeCell ref="D339:I339"/>
    <mergeCell ref="J339:K339"/>
    <mergeCell ref="D340:G340"/>
    <mergeCell ref="H340:I340"/>
    <mergeCell ref="J340:K340"/>
    <mergeCell ref="D334:G334"/>
    <mergeCell ref="H334:I334"/>
    <mergeCell ref="J334:K334"/>
    <mergeCell ref="H335:I335"/>
    <mergeCell ref="J335:K335"/>
    <mergeCell ref="D336:I336"/>
    <mergeCell ref="C342:K342"/>
    <mergeCell ref="D344:I344"/>
    <mergeCell ref="J344:K344"/>
    <mergeCell ref="D345:I345"/>
    <mergeCell ref="J345:K345"/>
    <mergeCell ref="H353:I353"/>
    <mergeCell ref="J353:K353"/>
    <mergeCell ref="D354:I354"/>
    <mergeCell ref="J354:K354"/>
    <mergeCell ref="C355:K355"/>
    <mergeCell ref="D356:I356"/>
    <mergeCell ref="J356:K356"/>
    <mergeCell ref="C349:K349"/>
    <mergeCell ref="D350:I350"/>
    <mergeCell ref="J350:K350"/>
    <mergeCell ref="D351:I351"/>
    <mergeCell ref="J351:K351"/>
    <mergeCell ref="D352:G352"/>
    <mergeCell ref="H352:I352"/>
    <mergeCell ref="J352:K352"/>
    <mergeCell ref="D360:I360"/>
    <mergeCell ref="J360:K360"/>
    <mergeCell ref="C361:K361"/>
    <mergeCell ref="D362:I362"/>
    <mergeCell ref="J362:K362"/>
    <mergeCell ref="D363:I363"/>
    <mergeCell ref="J363:K363"/>
    <mergeCell ref="D357:I357"/>
    <mergeCell ref="J357:K357"/>
    <mergeCell ref="D358:G358"/>
    <mergeCell ref="H358:I358"/>
    <mergeCell ref="J358:K358"/>
    <mergeCell ref="H359:I359"/>
    <mergeCell ref="J359:K359"/>
    <mergeCell ref="C367:K367"/>
    <mergeCell ref="D368:I368"/>
    <mergeCell ref="J368:K368"/>
    <mergeCell ref="D369:I369"/>
    <mergeCell ref="J369:K369"/>
    <mergeCell ref="D370:G370"/>
    <mergeCell ref="H370:I370"/>
    <mergeCell ref="J370:K370"/>
    <mergeCell ref="D364:G364"/>
    <mergeCell ref="H364:I364"/>
    <mergeCell ref="J364:K364"/>
    <mergeCell ref="H365:I365"/>
    <mergeCell ref="J365:K365"/>
    <mergeCell ref="D366:I366"/>
    <mergeCell ref="J366:K366"/>
    <mergeCell ref="C374:G374"/>
    <mergeCell ref="J374:N374"/>
    <mergeCell ref="O374:O375"/>
    <mergeCell ref="P374:P375"/>
    <mergeCell ref="C375:G375"/>
    <mergeCell ref="H375:N375"/>
    <mergeCell ref="H371:I371"/>
    <mergeCell ref="J371:K371"/>
    <mergeCell ref="D372:I372"/>
    <mergeCell ref="J372:K372"/>
    <mergeCell ref="C373:G373"/>
    <mergeCell ref="J373:N373"/>
    <mergeCell ref="P324:P372"/>
    <mergeCell ref="C325:K325"/>
    <mergeCell ref="L325:L372"/>
    <mergeCell ref="M325:N372"/>
    <mergeCell ref="D326:I326"/>
    <mergeCell ref="J326:K326"/>
    <mergeCell ref="D327:I327"/>
    <mergeCell ref="J327:K327"/>
    <mergeCell ref="D328:G328"/>
    <mergeCell ref="H328:I328"/>
    <mergeCell ref="C337:K337"/>
    <mergeCell ref="D338:I338"/>
    <mergeCell ref="B378:G378"/>
    <mergeCell ref="H378:N378"/>
    <mergeCell ref="O378:P378"/>
    <mergeCell ref="B379:P379"/>
    <mergeCell ref="C380:G380"/>
    <mergeCell ref="H380:I380"/>
    <mergeCell ref="K380:N380"/>
    <mergeCell ref="C376:G376"/>
    <mergeCell ref="H376:I376"/>
    <mergeCell ref="J376:J377"/>
    <mergeCell ref="K376:N377"/>
    <mergeCell ref="O376:O377"/>
    <mergeCell ref="P376:P377"/>
    <mergeCell ref="C377:G377"/>
    <mergeCell ref="H377:I377"/>
    <mergeCell ref="C384:G384"/>
    <mergeCell ref="H384:I384"/>
    <mergeCell ref="K384:N384"/>
    <mergeCell ref="C385:G385"/>
    <mergeCell ref="H385:I385"/>
    <mergeCell ref="K385:N385"/>
    <mergeCell ref="C381:G381"/>
    <mergeCell ref="H381:I381"/>
    <mergeCell ref="K381:N381"/>
    <mergeCell ref="C382:G382"/>
    <mergeCell ref="H382:I382"/>
    <mergeCell ref="J382:J383"/>
    <mergeCell ref="K382:N382"/>
    <mergeCell ref="D383:G383"/>
    <mergeCell ref="H383:I383"/>
    <mergeCell ref="K383:N383"/>
    <mergeCell ref="D390:G390"/>
    <mergeCell ref="H390:I390"/>
    <mergeCell ref="D391:G391"/>
    <mergeCell ref="H391:I391"/>
    <mergeCell ref="B392:O392"/>
    <mergeCell ref="C386:G386"/>
    <mergeCell ref="H386:I386"/>
    <mergeCell ref="K386:N386"/>
    <mergeCell ref="C387:I387"/>
    <mergeCell ref="J387:J391"/>
    <mergeCell ref="K387:N391"/>
    <mergeCell ref="D388:G388"/>
    <mergeCell ref="H388:I388"/>
    <mergeCell ref="D389:G389"/>
    <mergeCell ref="H389:I389"/>
  </mergeCells>
  <phoneticPr fontId="15" type="noConversion"/>
  <conditionalFormatting sqref="F73:F75">
    <cfRule type="containsBlanks" dxfId="5800" priority="187">
      <formula>LEN(TRIM(F73))=0</formula>
    </cfRule>
  </conditionalFormatting>
  <conditionalFormatting sqref="F77:F80">
    <cfRule type="containsBlanks" dxfId="5799" priority="157">
      <formula>LEN(TRIM(F77))=0</formula>
    </cfRule>
  </conditionalFormatting>
  <conditionalFormatting sqref="F180:F190">
    <cfRule type="containsBlanks" dxfId="5798" priority="188">
      <formula>LEN(TRIM(F180))=0</formula>
    </cfRule>
  </conditionalFormatting>
  <conditionalFormatting sqref="F257:F258">
    <cfRule type="containsBlanks" dxfId="5797" priority="193">
      <formula>LEN(TRIM(F257))=0</formula>
    </cfRule>
  </conditionalFormatting>
  <conditionalFormatting sqref="F260">
    <cfRule type="expression" dxfId="5796" priority="42">
      <formula>AND(F258="No",#REF!="No")</formula>
    </cfRule>
  </conditionalFormatting>
  <conditionalFormatting sqref="F260:F267">
    <cfRule type="containsBlanks" dxfId="5795" priority="192">
      <formula>LEN(TRIM(F260))=0</formula>
    </cfRule>
  </conditionalFormatting>
  <conditionalFormatting sqref="F261">
    <cfRule type="expression" dxfId="5794" priority="32">
      <formula>AND(F258="No",#REF!="No")</formula>
    </cfRule>
  </conditionalFormatting>
  <conditionalFormatting sqref="F262">
    <cfRule type="expression" dxfId="5793" priority="31">
      <formula>AND(F258="No",#REF!="No")</formula>
    </cfRule>
  </conditionalFormatting>
  <conditionalFormatting sqref="F264:F267">
    <cfRule type="expression" dxfId="5792" priority="67">
      <formula>$F$263="No"</formula>
    </cfRule>
  </conditionalFormatting>
  <conditionalFormatting sqref="F273:F277">
    <cfRule type="containsBlanks" dxfId="5791" priority="181">
      <formula>LEN(TRIM(F273))=0</formula>
    </cfRule>
  </conditionalFormatting>
  <conditionalFormatting sqref="F81:G81">
    <cfRule type="expression" dxfId="5790" priority="46">
      <formula>OR($F$80="No",$F$80="Don't know",$F$80="Not applicable")</formula>
    </cfRule>
  </conditionalFormatting>
  <conditionalFormatting sqref="F250:G250 F251 F252:G252 F253 F254:G254">
    <cfRule type="containsBlanks" dxfId="5789" priority="178">
      <formula>LEN(TRIM(F250))=0</formula>
    </cfRule>
  </conditionalFormatting>
  <conditionalFormatting sqref="F86:J86">
    <cfRule type="containsBlanks" dxfId="5788" priority="114">
      <formula>LEN(TRIM(F86))=0</formula>
    </cfRule>
  </conditionalFormatting>
  <conditionalFormatting sqref="F226:J226">
    <cfRule type="expression" dxfId="5787" priority="60">
      <formula>OR($H$225="No",$H$225="Don't know",$H$225="Not applicable (no fees)")</formula>
    </cfRule>
  </conditionalFormatting>
  <conditionalFormatting sqref="F228:J228">
    <cfRule type="expression" dxfId="5786" priority="59">
      <formula>$H$227="No"</formula>
    </cfRule>
  </conditionalFormatting>
  <conditionalFormatting sqref="F45:M45">
    <cfRule type="expression" dxfId="5785" priority="103">
      <formula>OR($I$42="No",$I$42="Don't know")</formula>
    </cfRule>
  </conditionalFormatting>
  <conditionalFormatting sqref="F47:M47 F45:M45 F52:M56">
    <cfRule type="containsBlanks" dxfId="5784" priority="126">
      <formula>LEN(TRIM(F45))=0</formula>
    </cfRule>
  </conditionalFormatting>
  <conditionalFormatting sqref="F47:M47">
    <cfRule type="expression" dxfId="5783" priority="104">
      <formula>OR($I$42="No",$I$42="Don't know")</formula>
    </cfRule>
  </conditionalFormatting>
  <conditionalFormatting sqref="F8:N8">
    <cfRule type="expression" dxfId="5782" priority="100">
      <formula>OR($I$6="No",$I$6="Don't know")</formula>
    </cfRule>
    <cfRule type="containsBlanks" dxfId="5781" priority="213">
      <formula>LEN(TRIM(F8))=0</formula>
    </cfRule>
    <cfRule type="expression" dxfId="5780" priority="217">
      <formula>$N$13="No"</formula>
    </cfRule>
    <cfRule type="expression" dxfId="5779" priority="218">
      <formula>$N$13="Not applicable"</formula>
    </cfRule>
    <cfRule type="expression" dxfId="5778" priority="219">
      <formula>$N$13="Don't know"</formula>
    </cfRule>
  </conditionalFormatting>
  <conditionalFormatting sqref="F86:N89">
    <cfRule type="expression" dxfId="5777" priority="97">
      <formula>OR($H$84="No",$H$84="Don't know")</formula>
    </cfRule>
  </conditionalFormatting>
  <conditionalFormatting sqref="G38:G39">
    <cfRule type="expression" dxfId="5776" priority="113">
      <formula>$J$35="No"</formula>
    </cfRule>
  </conditionalFormatting>
  <conditionalFormatting sqref="G139">
    <cfRule type="containsBlanks" dxfId="5775" priority="209">
      <formula>LEN(TRIM(G139))=0</formula>
    </cfRule>
  </conditionalFormatting>
  <conditionalFormatting sqref="G256">
    <cfRule type="containsBlanks" dxfId="5774" priority="177">
      <formula>LEN(TRIM(G256))=0</formula>
    </cfRule>
  </conditionalFormatting>
  <conditionalFormatting sqref="G271 F273:G277">
    <cfRule type="expression" dxfId="5773" priority="66">
      <formula>OR($G$269="No",$G$269="Don't know")</formula>
    </cfRule>
  </conditionalFormatting>
  <conditionalFormatting sqref="G271 G269">
    <cfRule type="containsBlanks" dxfId="5772" priority="180">
      <formula>LEN(TRIM(G269))=0</formula>
    </cfRule>
  </conditionalFormatting>
  <conditionalFormatting sqref="G151:I155">
    <cfRule type="expression" dxfId="5771" priority="96">
      <formula>OR($I$94="No",$I$94="Don't know")</formula>
    </cfRule>
  </conditionalFormatting>
  <conditionalFormatting sqref="G156:I156">
    <cfRule type="expression" dxfId="5770" priority="94">
      <formula>OR($I$106="No",$I$106="Don't know")</formula>
    </cfRule>
  </conditionalFormatting>
  <conditionalFormatting sqref="G157:I157">
    <cfRule type="expression" dxfId="5769" priority="92">
      <formula>OR($I$109="No",$I$109="Don't know")</formula>
    </cfRule>
  </conditionalFormatting>
  <conditionalFormatting sqref="G158:I158">
    <cfRule type="expression" dxfId="5768" priority="90">
      <formula>OR($I$112="No",$I$112="Don't know")</formula>
    </cfRule>
  </conditionalFormatting>
  <conditionalFormatting sqref="G159:I159">
    <cfRule type="expression" dxfId="5767" priority="88">
      <formula>OR($I$115="No",$I$115="Don't know")</formula>
    </cfRule>
  </conditionalFormatting>
  <conditionalFormatting sqref="G160:I160">
    <cfRule type="expression" dxfId="5766" priority="86">
      <formula>OR($I$118="No",$I$118="Don't know")</formula>
    </cfRule>
  </conditionalFormatting>
  <conditionalFormatting sqref="G161:I161">
    <cfRule type="expression" dxfId="5765" priority="84">
      <formula>OR($I$121="No",$I$121="Don't know")</formula>
    </cfRule>
  </conditionalFormatting>
  <conditionalFormatting sqref="G162:I162">
    <cfRule type="expression" dxfId="5764" priority="82">
      <formula>OR($I$124="No",$I$124="Don't know")</formula>
    </cfRule>
  </conditionalFormatting>
  <conditionalFormatting sqref="G163:I163">
    <cfRule type="expression" dxfId="5763" priority="79">
      <formula>OR($I$127="No",$I$127="Don't know")</formula>
    </cfRule>
  </conditionalFormatting>
  <conditionalFormatting sqref="G164:I164">
    <cfRule type="expression" dxfId="5762" priority="78">
      <formula>OR($I$130="No",$I$130="Don't know")</formula>
    </cfRule>
  </conditionalFormatting>
  <conditionalFormatting sqref="G38:J39">
    <cfRule type="expression" dxfId="5761" priority="98">
      <formula>OR($J$35="No",$J$35="Don't know")</formula>
    </cfRule>
    <cfRule type="containsBlanks" dxfId="5760" priority="211">
      <formula>LEN(TRIM(G38))=0</formula>
    </cfRule>
  </conditionalFormatting>
  <conditionalFormatting sqref="G71:J71 F73:G75 F77:G81">
    <cfRule type="expression" dxfId="5759" priority="47">
      <formula>($J$59=0)</formula>
    </cfRule>
  </conditionalFormatting>
  <conditionalFormatting sqref="G71:J71">
    <cfRule type="expression" dxfId="5758" priority="49">
      <formula>OR($J$70="No",$J$70="Don't know",$J$70="Not applicable")</formula>
    </cfRule>
    <cfRule type="containsBlanks" dxfId="5757" priority="179">
      <formula>LEN(TRIM(G71))=0</formula>
    </cfRule>
  </conditionalFormatting>
  <conditionalFormatting sqref="G95:J96">
    <cfRule type="containsBlanks" dxfId="5756" priority="44">
      <formula>LEN(TRIM(G95))=0</formula>
    </cfRule>
  </conditionalFormatting>
  <conditionalFormatting sqref="G98:J99">
    <cfRule type="containsBlanks" dxfId="5755" priority="30">
      <formula>LEN(TRIM(G98))=0</formula>
    </cfRule>
  </conditionalFormatting>
  <conditionalFormatting sqref="G101:J102">
    <cfRule type="containsBlanks" dxfId="5754" priority="29">
      <formula>LEN(TRIM(G101))=0</formula>
    </cfRule>
  </conditionalFormatting>
  <conditionalFormatting sqref="G104:J105">
    <cfRule type="containsBlanks" dxfId="5753" priority="28">
      <formula>LEN(TRIM(G104))=0</formula>
    </cfRule>
  </conditionalFormatting>
  <conditionalFormatting sqref="G107:J108">
    <cfRule type="containsBlanks" dxfId="5752" priority="27">
      <formula>LEN(TRIM(G107))=0</formula>
    </cfRule>
  </conditionalFormatting>
  <conditionalFormatting sqref="G110:J111">
    <cfRule type="containsBlanks" dxfId="5751" priority="40">
      <formula>LEN(TRIM(G110))=0</formula>
    </cfRule>
  </conditionalFormatting>
  <conditionalFormatting sqref="G113:J114">
    <cfRule type="containsBlanks" dxfId="5750" priority="26">
      <formula>LEN(TRIM(G113))=0</formula>
    </cfRule>
  </conditionalFormatting>
  <conditionalFormatting sqref="G116:J117">
    <cfRule type="containsBlanks" dxfId="5749" priority="25">
      <formula>LEN(TRIM(G116))=0</formula>
    </cfRule>
  </conditionalFormatting>
  <conditionalFormatting sqref="G119:J120">
    <cfRule type="containsBlanks" dxfId="5748" priority="11">
      <formula>LEN(TRIM(G119))=0</formula>
    </cfRule>
  </conditionalFormatting>
  <conditionalFormatting sqref="G122:J123">
    <cfRule type="containsBlanks" dxfId="5747" priority="10">
      <formula>LEN(TRIM(G122))=0</formula>
    </cfRule>
  </conditionalFormatting>
  <conditionalFormatting sqref="G125:J126">
    <cfRule type="containsBlanks" dxfId="5746" priority="39">
      <formula>LEN(TRIM(G125))=0</formula>
    </cfRule>
  </conditionalFormatting>
  <conditionalFormatting sqref="G128:J129">
    <cfRule type="containsBlanks" dxfId="5745" priority="9">
      <formula>LEN(TRIM(G128))=0</formula>
    </cfRule>
  </conditionalFormatting>
  <conditionalFormatting sqref="G131:J132">
    <cfRule type="containsBlanks" dxfId="5744" priority="38">
      <formula>LEN(TRIM(G131))=0</formula>
    </cfRule>
  </conditionalFormatting>
  <conditionalFormatting sqref="G135:J136">
    <cfRule type="containsBlanks" dxfId="5743" priority="8">
      <formula>LEN(TRIM(G135))=0</formula>
    </cfRule>
  </conditionalFormatting>
  <conditionalFormatting sqref="G168:K178">
    <cfRule type="expression" dxfId="5742" priority="73">
      <formula>OR($F168="No",$F168="Don't know")</formula>
    </cfRule>
  </conditionalFormatting>
  <conditionalFormatting sqref="G180:N190">
    <cfRule type="expression" dxfId="5741" priority="72">
      <formula>OR($F180="No",$F180="Don't know")</formula>
    </cfRule>
  </conditionalFormatting>
  <conditionalFormatting sqref="G192:N202">
    <cfRule type="expression" dxfId="5740" priority="71">
      <formula>OR($F192="No",$F192="Don't know")</formula>
    </cfRule>
  </conditionalFormatting>
  <conditionalFormatting sqref="G204:N214">
    <cfRule type="expression" dxfId="5739" priority="70">
      <formula>OR($F204="No",$F204="Don't know")</formula>
    </cfRule>
  </conditionalFormatting>
  <conditionalFormatting sqref="H141:H144">
    <cfRule type="expression" dxfId="5738" priority="127">
      <formula>#REF!="Don't know"</formula>
    </cfRule>
    <cfRule type="expression" dxfId="5737" priority="128">
      <formula>#REF!="No"</formula>
    </cfRule>
  </conditionalFormatting>
  <conditionalFormatting sqref="H141:H145">
    <cfRule type="containsBlanks" dxfId="5736" priority="129">
      <formula>LEN(TRIM(H141))=0</formula>
    </cfRule>
  </conditionalFormatting>
  <conditionalFormatting sqref="H145">
    <cfRule type="expression" dxfId="5735" priority="202">
      <formula>#REF!="Don't know"</formula>
    </cfRule>
    <cfRule type="expression" dxfId="5734" priority="203">
      <formula>#REF!="No"</formula>
    </cfRule>
  </conditionalFormatting>
  <conditionalFormatting sqref="H147 K141">
    <cfRule type="expression" dxfId="5733" priority="205">
      <formula>#REF!="Don't know"</formula>
    </cfRule>
    <cfRule type="expression" dxfId="5732" priority="206">
      <formula>#REF!="No"</formula>
    </cfRule>
  </conditionalFormatting>
  <conditionalFormatting sqref="H147">
    <cfRule type="containsBlanks" dxfId="5731" priority="204">
      <formula>LEN(TRIM(H147))=0</formula>
    </cfRule>
  </conditionalFormatting>
  <conditionalFormatting sqref="H215">
    <cfRule type="containsBlanks" dxfId="5730" priority="184">
      <formula>LEN(TRIM(H215))=0</formula>
    </cfRule>
    <cfRule type="expression" dxfId="5729" priority="185">
      <formula>#REF!="Don't know"</formula>
    </cfRule>
    <cfRule type="expression" dxfId="5728" priority="186">
      <formula>#REF!="No"</formula>
    </cfRule>
  </conditionalFormatting>
  <conditionalFormatting sqref="H217:H221">
    <cfRule type="containsBlanks" dxfId="5727" priority="17">
      <formula>LEN(TRIM(H217))=0</formula>
    </cfRule>
  </conditionalFormatting>
  <conditionalFormatting sqref="H223:H225">
    <cfRule type="containsBlanks" dxfId="5726" priority="156">
      <formula>LEN(TRIM(H223))=0</formula>
    </cfRule>
  </conditionalFormatting>
  <conditionalFormatting sqref="H227">
    <cfRule type="containsBlanks" dxfId="5725" priority="155">
      <formula>LEN(TRIM(H227))=0</formula>
    </cfRule>
  </conditionalFormatting>
  <conditionalFormatting sqref="H315">
    <cfRule type="expression" dxfId="5724" priority="41">
      <formula>H314 = "No"</formula>
    </cfRule>
  </conditionalFormatting>
  <conditionalFormatting sqref="H317:H318">
    <cfRule type="containsBlanks" dxfId="5723" priority="198">
      <formula>LEN(TRIM(H317))=0</formula>
    </cfRule>
  </conditionalFormatting>
  <conditionalFormatting sqref="H320">
    <cfRule type="containsBlanks" dxfId="5722" priority="194">
      <formula>LEN(TRIM(H320))=0</formula>
    </cfRule>
  </conditionalFormatting>
  <conditionalFormatting sqref="H373:H374">
    <cfRule type="containsBlanks" dxfId="5721" priority="167">
      <formula>LEN(TRIM(H373))=0</formula>
    </cfRule>
  </conditionalFormatting>
  <conditionalFormatting sqref="H377 H376:I376">
    <cfRule type="containsBlanks" dxfId="5720" priority="182">
      <formula>LEN(TRIM(H376))=0</formula>
    </cfRule>
  </conditionalFormatting>
  <conditionalFormatting sqref="H380:H386">
    <cfRule type="containsBlanks" dxfId="5719" priority="51">
      <formula>LEN(TRIM(H380))=0</formula>
    </cfRule>
    <cfRule type="containsBlanks" priority="52">
      <formula>LEN(TRIM(H380))=0</formula>
    </cfRule>
  </conditionalFormatting>
  <conditionalFormatting sqref="H388:H391">
    <cfRule type="containsBlanks" dxfId="5718" priority="53">
      <formula>LEN(TRIM(H388))=0</formula>
    </cfRule>
    <cfRule type="containsBlanks" priority="54">
      <formula>LEN(TRIM(H388))=0</formula>
    </cfRule>
  </conditionalFormatting>
  <conditionalFormatting sqref="H281:I282">
    <cfRule type="containsBlanks" dxfId="5717" priority="16">
      <formula>LEN(TRIM(H281))=0</formula>
    </cfRule>
  </conditionalFormatting>
  <conditionalFormatting sqref="H284:I284">
    <cfRule type="containsBlanks" dxfId="5716" priority="15">
      <formula>LEN(TRIM(H284))=0</formula>
    </cfRule>
  </conditionalFormatting>
  <conditionalFormatting sqref="H286:I288">
    <cfRule type="containsBlanks" dxfId="5715" priority="13">
      <formula>LEN(TRIM(H286))=0</formula>
    </cfRule>
  </conditionalFormatting>
  <conditionalFormatting sqref="H290:I295">
    <cfRule type="containsBlanks" dxfId="5714" priority="5">
      <formula>LEN(TRIM(H290))=0</formula>
    </cfRule>
  </conditionalFormatting>
  <conditionalFormatting sqref="H297:I299">
    <cfRule type="containsBlanks" dxfId="5713" priority="4">
      <formula>LEN(TRIM(H297))=0</formula>
    </cfRule>
  </conditionalFormatting>
  <conditionalFormatting sqref="H376:I376 H377">
    <cfRule type="containsBlanks" priority="183">
      <formula>LEN(TRIM(H376))=0</formula>
    </cfRule>
  </conditionalFormatting>
  <conditionalFormatting sqref="H377:I377">
    <cfRule type="expression" dxfId="5712" priority="45">
      <formula>OR($H$376="No PSE plan started/developed",$H$376="Don't know",$H$376="Yes PSE plan but no FP/RH component")</formula>
    </cfRule>
  </conditionalFormatting>
  <conditionalFormatting sqref="H381:I381">
    <cfRule type="expression" dxfId="5711" priority="50">
      <formula>OR($H$380="No",$H$380="Don't know")</formula>
    </cfRule>
  </conditionalFormatting>
  <conditionalFormatting sqref="H141:J144">
    <cfRule type="expression" dxfId="5710" priority="101">
      <formula>OR($G$139="No",$G$139="Don't know")</formula>
    </cfRule>
  </conditionalFormatting>
  <conditionalFormatting sqref="H146:J146">
    <cfRule type="expression" dxfId="5709" priority="76">
      <formula>OR($H$145="No",$H$145="Don't know")</formula>
    </cfRule>
  </conditionalFormatting>
  <conditionalFormatting sqref="H148:J148">
    <cfRule type="expression" dxfId="5708" priority="75">
      <formula>OR($H$147="No",$H$147="Don't know")</formula>
    </cfRule>
  </conditionalFormatting>
  <conditionalFormatting sqref="H225:J225">
    <cfRule type="expression" dxfId="5707" priority="69">
      <formula>AND($H$223="No",$H$224="No")</formula>
    </cfRule>
  </conditionalFormatting>
  <conditionalFormatting sqref="H230:J231">
    <cfRule type="expression" dxfId="5706" priority="68">
      <formula>AND($H$223="No",$H$224="No")</formula>
    </cfRule>
  </conditionalFormatting>
  <conditionalFormatting sqref="H231:J231">
    <cfRule type="expression" dxfId="5705" priority="58">
      <formula>OR($H$230="No","Don't know")</formula>
    </cfRule>
  </conditionalFormatting>
  <conditionalFormatting sqref="H306:J306">
    <cfRule type="expression" dxfId="5704" priority="64">
      <formula>OR($H$305="No",$H$305="Don't know")</formula>
    </cfRule>
  </conditionalFormatting>
  <conditionalFormatting sqref="H307:J307">
    <cfRule type="expression" dxfId="5703" priority="65">
      <formula>OR($H$306="No",$H$306="Don't know",$H$305="No",$H$305="Don't know")</formula>
    </cfRule>
  </conditionalFormatting>
  <conditionalFormatting sqref="H315:J315">
    <cfRule type="containsBlanks" dxfId="5702" priority="164">
      <formula>LEN(TRIM(H315))=0</formula>
    </cfRule>
  </conditionalFormatting>
  <conditionalFormatting sqref="H319:J319">
    <cfRule type="expression" dxfId="5701" priority="63">
      <formula>OR($H$318="No",$H$318="Don't know")</formula>
    </cfRule>
    <cfRule type="containsBlanks" dxfId="5700" priority="163">
      <formula>LEN(TRIM(H319))=0</formula>
    </cfRule>
  </conditionalFormatting>
  <conditionalFormatting sqref="H321:J321">
    <cfRule type="expression" dxfId="5699" priority="62">
      <formula>OR($H$320="No",$H$320="Don't know",$H$320="Not applicable")</formula>
    </cfRule>
  </conditionalFormatting>
  <conditionalFormatting sqref="H322:J322">
    <cfRule type="expression" dxfId="5698" priority="61">
      <formula>$H$320="Yes"</formula>
    </cfRule>
    <cfRule type="containsBlanks" dxfId="5697" priority="162">
      <formula>LEN(TRIM(H322))=0</formula>
    </cfRule>
  </conditionalFormatting>
  <conditionalFormatting sqref="H375:N375">
    <cfRule type="expression" dxfId="5696" priority="57">
      <formula>OR($H$374="No",$H$374="Don't know")</formula>
    </cfRule>
  </conditionalFormatting>
  <conditionalFormatting sqref="I6">
    <cfRule type="expression" dxfId="5695" priority="151">
      <formula>$N$13="No"</formula>
    </cfRule>
    <cfRule type="expression" dxfId="5694" priority="152">
      <formula>$N$13="Not applicable"</formula>
    </cfRule>
    <cfRule type="expression" dxfId="5693" priority="153">
      <formula>$N$13="Don't know"</formula>
    </cfRule>
    <cfRule type="containsBlanks" dxfId="5692" priority="154">
      <formula>LEN(TRIM(I6))=0</formula>
    </cfRule>
  </conditionalFormatting>
  <conditionalFormatting sqref="I10:I16">
    <cfRule type="expression" dxfId="5691" priority="112">
      <formula>$I$6="No"</formula>
    </cfRule>
  </conditionalFormatting>
  <conditionalFormatting sqref="I10:I18">
    <cfRule type="containsBlanks" dxfId="5690" priority="147">
      <formula>LEN(TRIM(I10))=0</formula>
    </cfRule>
    <cfRule type="expression" dxfId="5689" priority="148">
      <formula>$N$13="No"</formula>
    </cfRule>
    <cfRule type="expression" dxfId="5688" priority="149">
      <formula>$N$13="Not applicable"</formula>
    </cfRule>
    <cfRule type="expression" dxfId="5687" priority="150">
      <formula>$N$13="Don't know"</formula>
    </cfRule>
  </conditionalFormatting>
  <conditionalFormatting sqref="I10:I23">
    <cfRule type="expression" dxfId="5686" priority="105">
      <formula>OR($I$6="No",$I$6="Don't know")</formula>
    </cfRule>
  </conditionalFormatting>
  <conditionalFormatting sqref="I19:I23">
    <cfRule type="expression" dxfId="5685" priority="106">
      <formula>$I$6="No"</formula>
    </cfRule>
    <cfRule type="containsBlanks" dxfId="5684" priority="107">
      <formula>LEN(TRIM(I19))=0</formula>
    </cfRule>
    <cfRule type="expression" dxfId="5683" priority="108">
      <formula>$N$13="No"</formula>
    </cfRule>
    <cfRule type="expression" dxfId="5682" priority="109">
      <formula>$N$13="Not applicable"</formula>
    </cfRule>
    <cfRule type="expression" dxfId="5681" priority="110">
      <formula>$N$13="Don't know"</formula>
    </cfRule>
  </conditionalFormatting>
  <conditionalFormatting sqref="I42">
    <cfRule type="containsBlanks" dxfId="5680" priority="195">
      <formula>LEN(TRIM(I42))=0</formula>
    </cfRule>
  </conditionalFormatting>
  <conditionalFormatting sqref="J25:J28">
    <cfRule type="containsBlanks" dxfId="5679" priority="56">
      <formula>LEN(TRIM(J25))=0</formula>
    </cfRule>
  </conditionalFormatting>
  <conditionalFormatting sqref="J33">
    <cfRule type="containsBlanks" dxfId="5678" priority="208">
      <formula>LEN(TRIM(J33))=0</formula>
    </cfRule>
  </conditionalFormatting>
  <conditionalFormatting sqref="J35">
    <cfRule type="containsBlanks" dxfId="5677" priority="207">
      <formula>LEN(TRIM(J35))=0</formula>
    </cfRule>
  </conditionalFormatting>
  <conditionalFormatting sqref="J67:J70">
    <cfRule type="expression" dxfId="5676" priority="48">
      <formula>($J$59=0)</formula>
    </cfRule>
    <cfRule type="containsBlanks" dxfId="5675" priority="175">
      <formula>LEN(TRIM(J67))=0</formula>
    </cfRule>
  </conditionalFormatting>
  <conditionalFormatting sqref="J326:J327">
    <cfRule type="containsBlanks" dxfId="5674" priority="176">
      <formula>LEN(TRIM(J326))=0</formula>
    </cfRule>
  </conditionalFormatting>
  <conditionalFormatting sqref="J330">
    <cfRule type="containsBlanks" dxfId="5673" priority="174">
      <formula>LEN(TRIM(J330))=0</formula>
    </cfRule>
  </conditionalFormatting>
  <conditionalFormatting sqref="J332:J333">
    <cfRule type="containsBlanks" dxfId="5672" priority="137">
      <formula>LEN(TRIM(J332))=0</formula>
    </cfRule>
  </conditionalFormatting>
  <conditionalFormatting sqref="J336">
    <cfRule type="containsBlanks" dxfId="5671" priority="173">
      <formula>LEN(TRIM(J336))=0</formula>
    </cfRule>
  </conditionalFormatting>
  <conditionalFormatting sqref="J338:J339">
    <cfRule type="containsBlanks" dxfId="5670" priority="158">
      <formula>LEN(TRIM(J338))=0</formula>
    </cfRule>
  </conditionalFormatting>
  <conditionalFormatting sqref="J344:J345">
    <cfRule type="containsBlanks" dxfId="5669" priority="136">
      <formula>LEN(TRIM(J344))=0</formula>
    </cfRule>
  </conditionalFormatting>
  <conditionalFormatting sqref="J348">
    <cfRule type="containsBlanks" dxfId="5668" priority="172">
      <formula>LEN(TRIM(J348))=0</formula>
    </cfRule>
  </conditionalFormatting>
  <conditionalFormatting sqref="J350:J351">
    <cfRule type="containsBlanks" dxfId="5667" priority="135">
      <formula>LEN(TRIM(J350))=0</formula>
    </cfRule>
  </conditionalFormatting>
  <conditionalFormatting sqref="J354">
    <cfRule type="containsBlanks" dxfId="5666" priority="165">
      <formula>LEN(TRIM(J354))=0</formula>
    </cfRule>
  </conditionalFormatting>
  <conditionalFormatting sqref="J356:J357">
    <cfRule type="containsBlanks" dxfId="5665" priority="134">
      <formula>LEN(TRIM(J356))=0</formula>
    </cfRule>
  </conditionalFormatting>
  <conditionalFormatting sqref="J360">
    <cfRule type="containsBlanks" dxfId="5664" priority="171">
      <formula>LEN(TRIM(J360))=0</formula>
    </cfRule>
  </conditionalFormatting>
  <conditionalFormatting sqref="J362:J363">
    <cfRule type="containsBlanks" dxfId="5663" priority="133">
      <formula>LEN(TRIM(J362))=0</formula>
    </cfRule>
  </conditionalFormatting>
  <conditionalFormatting sqref="J366">
    <cfRule type="containsBlanks" dxfId="5662" priority="170">
      <formula>LEN(TRIM(J366))=0</formula>
    </cfRule>
  </conditionalFormatting>
  <conditionalFormatting sqref="J368:J369">
    <cfRule type="containsBlanks" dxfId="5661" priority="132">
      <formula>LEN(TRIM(J368))=0</formula>
    </cfRule>
  </conditionalFormatting>
  <conditionalFormatting sqref="J372">
    <cfRule type="containsBlanks" dxfId="5660" priority="169">
      <formula>LEN(TRIM(J372))=0</formula>
    </cfRule>
  </conditionalFormatting>
  <conditionalFormatting sqref="J151:L155">
    <cfRule type="expression" dxfId="5659" priority="95">
      <formula>OR($G$94="No",$G$94="Don't know")</formula>
    </cfRule>
  </conditionalFormatting>
  <conditionalFormatting sqref="J156:L156">
    <cfRule type="expression" dxfId="5658" priority="93">
      <formula>OR($G$106="No",$G$106="Don't know")</formula>
    </cfRule>
  </conditionalFormatting>
  <conditionalFormatting sqref="J157:L157">
    <cfRule type="expression" dxfId="5657" priority="91">
      <formula>OR($G$109="No",$G$109="Don't know")</formula>
    </cfRule>
  </conditionalFormatting>
  <conditionalFormatting sqref="J158:L158">
    <cfRule type="expression" dxfId="5656" priority="89">
      <formula>OR($G$112="No",$G$112="Don't know")</formula>
    </cfRule>
  </conditionalFormatting>
  <conditionalFormatting sqref="J159:L159">
    <cfRule type="expression" dxfId="5655" priority="87">
      <formula>OR($G$115="No",$G$115="Don't know")</formula>
    </cfRule>
  </conditionalFormatting>
  <conditionalFormatting sqref="J160:L160">
    <cfRule type="expression" dxfId="5654" priority="85">
      <formula>OR($G$118="No",$G$118="Don't know")</formula>
    </cfRule>
  </conditionalFormatting>
  <conditionalFormatting sqref="J161:L161">
    <cfRule type="expression" dxfId="5653" priority="83">
      <formula>OR($G$121="No",$G$121="Don't know")</formula>
    </cfRule>
  </conditionalFormatting>
  <conditionalFormatting sqref="J162:L162">
    <cfRule type="expression" dxfId="5652" priority="81">
      <formula>OR($G$124="No",$G$124="Don't know")</formula>
    </cfRule>
  </conditionalFormatting>
  <conditionalFormatting sqref="J163:L163">
    <cfRule type="expression" dxfId="5651" priority="80">
      <formula>OR($G$127="No",$G$127="Don't know")</formula>
    </cfRule>
  </conditionalFormatting>
  <conditionalFormatting sqref="J164:L164">
    <cfRule type="expression" dxfId="5650" priority="77">
      <formula>OR($G$130="No",$G$130="Don't know")</formula>
    </cfRule>
  </conditionalFormatting>
  <conditionalFormatting sqref="J139:N139">
    <cfRule type="expression" dxfId="5649" priority="102">
      <formula>OR($G$139="No",$G$139="Don't know")</formula>
    </cfRule>
  </conditionalFormatting>
  <conditionalFormatting sqref="K94">
    <cfRule type="expression" dxfId="5648" priority="43">
      <formula>OR($H$84="No",$H$84="Don't know")</formula>
    </cfRule>
  </conditionalFormatting>
  <conditionalFormatting sqref="K97">
    <cfRule type="expression" dxfId="5647" priority="24">
      <formula>OR($H$84="No",$H$84="Don't know")</formula>
    </cfRule>
  </conditionalFormatting>
  <conditionalFormatting sqref="K100">
    <cfRule type="expression" dxfId="5646" priority="23">
      <formula>OR($H$84="No",$H$84="Don't know")</formula>
    </cfRule>
  </conditionalFormatting>
  <conditionalFormatting sqref="K103">
    <cfRule type="expression" dxfId="5645" priority="37">
      <formula>OR($H$84="No",$H$84="Don't know")</formula>
    </cfRule>
  </conditionalFormatting>
  <conditionalFormatting sqref="K106">
    <cfRule type="expression" dxfId="5644" priority="22">
      <formula>OR($H$84="No",$H$84="Don't know")</formula>
    </cfRule>
  </conditionalFormatting>
  <conditionalFormatting sqref="K109">
    <cfRule type="expression" dxfId="5643" priority="21">
      <formula>OR($H$84="No",$H$84="Don't know")</formula>
    </cfRule>
  </conditionalFormatting>
  <conditionalFormatting sqref="K112">
    <cfRule type="expression" dxfId="5642" priority="20">
      <formula>OR($H$84="No",$H$84="Don't know")</formula>
    </cfRule>
  </conditionalFormatting>
  <conditionalFormatting sqref="K115">
    <cfRule type="expression" dxfId="5641" priority="19">
      <formula>OR($H$84="No",$H$84="Don't know")</formula>
    </cfRule>
  </conditionalFormatting>
  <conditionalFormatting sqref="K118">
    <cfRule type="expression" dxfId="5640" priority="36">
      <formula>OR($H$84="No",$H$84="Don't know")</formula>
    </cfRule>
  </conditionalFormatting>
  <conditionalFormatting sqref="K121">
    <cfRule type="expression" dxfId="5639" priority="35">
      <formula>OR($H$84="No",$H$84="Don't know")</formula>
    </cfRule>
  </conditionalFormatting>
  <conditionalFormatting sqref="K124">
    <cfRule type="expression" dxfId="5638" priority="34">
      <formula>OR($H$84="No",$H$84="Don't know")</formula>
    </cfRule>
  </conditionalFormatting>
  <conditionalFormatting sqref="K127">
    <cfRule type="expression" dxfId="5637" priority="33">
      <formula>OR($H$84="No",$H$84="Don't know")</formula>
    </cfRule>
  </conditionalFormatting>
  <conditionalFormatting sqref="K130">
    <cfRule type="expression" dxfId="5636" priority="18">
      <formula>OR($H$84="No",$H$84="Don't know")</formula>
    </cfRule>
  </conditionalFormatting>
  <conditionalFormatting sqref="K141 G151:G164 J151:J164 H230 F204:F214 K223 K233:K245 F248">
    <cfRule type="containsBlanks" dxfId="5635" priority="210">
      <formula>LEN(TRIM(F141))=0</formula>
    </cfRule>
  </conditionalFormatting>
  <conditionalFormatting sqref="K247">
    <cfRule type="containsBlanks" dxfId="5634" priority="199">
      <formula>LEN(TRIM(K247))=0</formula>
    </cfRule>
  </conditionalFormatting>
  <conditionalFormatting sqref="K281:L282">
    <cfRule type="containsBlanks" dxfId="5633" priority="7">
      <formula>LEN(TRIM(K281))=0</formula>
    </cfRule>
  </conditionalFormatting>
  <conditionalFormatting sqref="K284:L284">
    <cfRule type="containsBlanks" dxfId="5632" priority="14">
      <formula>LEN(TRIM(K284))=0</formula>
    </cfRule>
  </conditionalFormatting>
  <conditionalFormatting sqref="K286:L288">
    <cfRule type="containsBlanks" dxfId="5631" priority="12">
      <formula>LEN(TRIM(K286))=0</formula>
    </cfRule>
  </conditionalFormatting>
  <conditionalFormatting sqref="K290:L295">
    <cfRule type="containsBlanks" dxfId="5630" priority="6">
      <formula>LEN(TRIM(K290))=0</formula>
    </cfRule>
  </conditionalFormatting>
  <conditionalFormatting sqref="K297:L299">
    <cfRule type="containsBlanks" dxfId="5629" priority="3">
      <formula>LEN(TRIM(K297))=0</formula>
    </cfRule>
  </conditionalFormatting>
  <conditionalFormatting sqref="K19:N23">
    <cfRule type="expression" dxfId="5628" priority="111">
      <formula>OR($I$6="No",$I$6="Don't know")</formula>
    </cfRule>
    <cfRule type="containsBlanks" dxfId="5627" priority="166">
      <formula>LEN(TRIM(K19))=0</formula>
    </cfRule>
  </conditionalFormatting>
  <conditionalFormatting sqref="L168:L178 F168:F178">
    <cfRule type="containsBlanks" dxfId="5626" priority="189">
      <formula>LEN(TRIM(F168))=0</formula>
    </cfRule>
  </conditionalFormatting>
  <conditionalFormatting sqref="L168:L178">
    <cfRule type="expression" dxfId="5625" priority="190">
      <formula>$F$225="Don't know"</formula>
    </cfRule>
    <cfRule type="expression" dxfId="5624" priority="191">
      <formula>$F$225="No"</formula>
    </cfRule>
  </conditionalFormatting>
  <conditionalFormatting sqref="L192:M202">
    <cfRule type="expression" dxfId="5623" priority="200">
      <formula>$F$225="Don't know"</formula>
    </cfRule>
    <cfRule type="expression" dxfId="5622" priority="201">
      <formula>$F$225="No"</formula>
    </cfRule>
    <cfRule type="expression" dxfId="5621" priority="215">
      <formula>$F$225="Don't know"</formula>
    </cfRule>
    <cfRule type="expression" dxfId="5620" priority="216">
      <formula>$F$225="No"</formula>
    </cfRule>
  </conditionalFormatting>
  <conditionalFormatting sqref="L10:N10">
    <cfRule type="expression" dxfId="5619" priority="146">
      <formula>OR($I$10="No",$I$10="Don't know",$I$10="Not applicable")</formula>
    </cfRule>
  </conditionalFormatting>
  <conditionalFormatting sqref="L10:N18">
    <cfRule type="expression" dxfId="5618" priority="99">
      <formula>OR($I$6="No",$I$6="Don't know")</formula>
    </cfRule>
  </conditionalFormatting>
  <conditionalFormatting sqref="L11:N11">
    <cfRule type="expression" dxfId="5617" priority="145">
      <formula>OR($I$11="No",$I$11="Don't know",$I$11="Not applicable")</formula>
    </cfRule>
  </conditionalFormatting>
  <conditionalFormatting sqref="L12:N12">
    <cfRule type="expression" dxfId="5616" priority="144">
      <formula>OR($I$12="No",$I$12="Don't know",$I$12="Not applicable")</formula>
    </cfRule>
  </conditionalFormatting>
  <conditionalFormatting sqref="L13:N13">
    <cfRule type="expression" dxfId="5615" priority="143">
      <formula>OR($I$13="No",$I$13="Don't know",$I$13="Not applicable")</formula>
    </cfRule>
  </conditionalFormatting>
  <conditionalFormatting sqref="L14:N14">
    <cfRule type="expression" dxfId="5614" priority="142">
      <formula>OR($I$14="No",$I$14="Don't know",$I$14="Not applicable")</formula>
    </cfRule>
  </conditionalFormatting>
  <conditionalFormatting sqref="L15:N15">
    <cfRule type="expression" dxfId="5613" priority="141">
      <formula>OR($I$15="No",$I$15="Don't know",$I$15="Not applicable")</formula>
    </cfRule>
  </conditionalFormatting>
  <conditionalFormatting sqref="L16:N16">
    <cfRule type="expression" dxfId="5612" priority="140">
      <formula>OR($I$16="No",$I$16="Don't know",$I$16="Not applicable")</formula>
    </cfRule>
  </conditionalFormatting>
  <conditionalFormatting sqref="L17:N17">
    <cfRule type="expression" dxfId="5611" priority="138">
      <formula>OR($I$17="Neither",$I$17="Don't know",$I$17="Not applicable")</formula>
    </cfRule>
  </conditionalFormatting>
  <conditionalFormatting sqref="L18:N18">
    <cfRule type="expression" dxfId="5610" priority="139">
      <formula>OR($I$18="No",$I$18="Don't know",$I$18="Not applicable")</formula>
    </cfRule>
  </conditionalFormatting>
  <conditionalFormatting sqref="L168:N178">
    <cfRule type="expression" dxfId="5609" priority="74">
      <formula>OR($F168="No",$F168="Don't know")</formula>
    </cfRule>
  </conditionalFormatting>
  <conditionalFormatting sqref="L192:N202 H304:H306 H25:H26 H29:H32 H84 F192:F202 O279 H308:H314 O314">
    <cfRule type="containsBlanks" dxfId="5608" priority="214">
      <formula>LEN(TRIM(F25))=0</formula>
    </cfRule>
  </conditionalFormatting>
  <conditionalFormatting sqref="O6:O7">
    <cfRule type="containsBlanks" dxfId="5607" priority="197">
      <formula>LEN(TRIM(O6))=0</formula>
    </cfRule>
  </conditionalFormatting>
  <conditionalFormatting sqref="O19:O21 O25:O28 O31:O33 O35 O84 O139 O145 O147">
    <cfRule type="containsBlanks" dxfId="5606" priority="212">
      <formula>LEN(TRIM(O19))=0</formula>
    </cfRule>
  </conditionalFormatting>
  <conditionalFormatting sqref="O42">
    <cfRule type="containsBlanks" dxfId="5605" priority="196">
      <formula>LEN(TRIM(O42))=0</formula>
    </cfRule>
  </conditionalFormatting>
  <conditionalFormatting sqref="O44:O49 O91:O137">
    <cfRule type="containsBlanks" dxfId="5604" priority="125">
      <formula>LEN(TRIM(O44))=0</formula>
    </cfRule>
  </conditionalFormatting>
  <conditionalFormatting sqref="O52:O53">
    <cfRule type="containsBlanks" dxfId="5603" priority="161">
      <formula>LEN(TRIM(O52))=0</formula>
    </cfRule>
  </conditionalFormatting>
  <conditionalFormatting sqref="O56">
    <cfRule type="containsBlanks" dxfId="5602" priority="160">
      <formula>LEN(TRIM(O56))=0</formula>
    </cfRule>
  </conditionalFormatting>
  <conditionalFormatting sqref="O66:O71">
    <cfRule type="containsBlanks" dxfId="5601" priority="124">
      <formula>LEN(TRIM(O66))=0</formula>
    </cfRule>
  </conditionalFormatting>
  <conditionalFormatting sqref="O73:O81">
    <cfRule type="containsBlanks" dxfId="5600" priority="123">
      <formula>LEN(TRIM(O73))=0</formula>
    </cfRule>
  </conditionalFormatting>
  <conditionalFormatting sqref="O150:O165">
    <cfRule type="containsBlanks" dxfId="5599" priority="122">
      <formula>LEN(TRIM(O150))=0</formula>
    </cfRule>
  </conditionalFormatting>
  <conditionalFormatting sqref="O167:O226">
    <cfRule type="containsBlanks" dxfId="5598" priority="121">
      <formula>LEN(TRIM(O167))=0</formula>
    </cfRule>
  </conditionalFormatting>
  <conditionalFormatting sqref="O230:O267">
    <cfRule type="containsBlanks" dxfId="5597" priority="120">
      <formula>LEN(TRIM(O230))=0</formula>
    </cfRule>
  </conditionalFormatting>
  <conditionalFormatting sqref="O269:O277">
    <cfRule type="containsBlanks" dxfId="5596" priority="119">
      <formula>LEN(TRIM(O269))=0</formula>
    </cfRule>
  </conditionalFormatting>
  <conditionalFormatting sqref="O282">
    <cfRule type="containsBlanks" dxfId="5595" priority="118">
      <formula>LEN(TRIM(O282))=0</formula>
    </cfRule>
  </conditionalFormatting>
  <conditionalFormatting sqref="O304:O310">
    <cfRule type="containsBlanks" dxfId="5594" priority="117">
      <formula>LEN(TRIM(O304))=0</formula>
    </cfRule>
  </conditionalFormatting>
  <conditionalFormatting sqref="O317:O322">
    <cfRule type="containsBlanks" dxfId="5593" priority="116">
      <formula>LEN(TRIM(O317))=0</formula>
    </cfRule>
  </conditionalFormatting>
  <conditionalFormatting sqref="O324:O372">
    <cfRule type="timePeriod" dxfId="5592" priority="115" timePeriod="yesterday">
      <formula>FLOOR(O324,1)=TODAY()-1</formula>
    </cfRule>
  </conditionalFormatting>
  <conditionalFormatting sqref="O324:O374">
    <cfRule type="containsBlanks" dxfId="5591" priority="168">
      <formula>LEN(TRIM(O324))=0</formula>
    </cfRule>
  </conditionalFormatting>
  <conditionalFormatting sqref="O376">
    <cfRule type="containsBlanks" dxfId="5590" priority="159">
      <formula>LEN(TRIM(O376))=0</formula>
    </cfRule>
  </conditionalFormatting>
  <conditionalFormatting sqref="H283:I283">
    <cfRule type="containsBlanks" dxfId="5589" priority="2">
      <formula>LEN(TRIM(H283))=0</formula>
    </cfRule>
  </conditionalFormatting>
  <conditionalFormatting sqref="K283:L283">
    <cfRule type="containsBlanks" dxfId="5588" priority="1">
      <formula>LEN(TRIM(K283))=0</formula>
    </cfRule>
  </conditionalFormatting>
  <dataValidations count="107">
    <dataValidation type="list" allowBlank="1" showInputMessage="1" showErrorMessage="1" sqref="J326:K326 J332:K332 J344:K344 J350:K350 J356:K356 J362:K362 J368:K368" xr:uid="{433D6D2F-1D6B-4773-9A38-77F329F15336}">
      <formula1>"WHO-prequalified, SRA, Both WHO-PQ and SRA,No SRA or WHO-PQ products registered,Don't know"</formula1>
    </dataValidation>
    <dataValidation type="list" allowBlank="1" showInputMessage="1" showErrorMessage="1" sqref="H225" xr:uid="{61F8752A-D3E9-4D91-A21D-36DF5458BE24}">
      <formula1>"Yes, No, Don't know,Not applicable (no fees)"</formula1>
    </dataValidation>
    <dataValidation type="list" allowBlank="1" showInputMessage="1" showErrorMessage="1" sqref="G271" xr:uid="{126413AF-D809-4501-BA93-A5ACC636A6A4}">
      <formula1>"Yes, No, Don't know, Not applicable (no LMIS)"</formula1>
    </dataValidation>
    <dataValidation type="list" allowBlank="1" showInputMessage="1" showErrorMessage="1" sqref="F260:F262 J67:J70" xr:uid="{7D8031CB-2A9A-4582-83FE-5026920A3F35}">
      <formula1>"Yes, No, Don't know,Not applicable"</formula1>
    </dataValidation>
    <dataValidation type="list" allowBlank="1" showInputMessage="1" showErrorMessage="1" sqref="F263 F257" xr:uid="{336783B8-A592-440C-96CD-96D716CA5A14}">
      <formula1>"Yes, No"</formula1>
    </dataValidation>
    <dataValidation type="list" allowBlank="1" showInputMessage="1" showErrorMessage="1" sqref="M52:M56 M45 M47" xr:uid="{C420E257-7178-4A80-932F-267AA703F9EC}">
      <formula1>"Purchase/P.O. date,Shipment date,Delivery date,Other,Unknown,Not applicable"</formula1>
    </dataValidation>
    <dataValidation type="list" allowBlank="1" showInputMessage="1" showErrorMessage="1" sqref="H384:I384" xr:uid="{9CD50E06-BC82-49CE-9AA7-BB1C20F08812}">
      <formula1>"No impact, Reduced frequency of meetings, Prevented ability to meet, Don't know, Not applicable (no committee)"</formula1>
    </dataValidation>
    <dataValidation type="list" allowBlank="1" showInputMessage="1" showErrorMessage="1" sqref="F264:F267 I18 F258 H230 H143:J143 I22:I23 I10:I16 L168:L178 H305:J306 L192:N202" xr:uid="{37D16D07-AC2E-4133-A467-2F8B1EB11CE3}">
      <formula1>"Yes, No, Don't know, Not applicable"</formula1>
    </dataValidation>
    <dataValidation type="list" allowBlank="1" showInputMessage="1" showErrorMessage="1" error="Please choose from the dropdown list." sqref="I21" xr:uid="{68AD179D-B4F8-4D89-B56F-39FDFC4FF2D1}">
      <formula1>"0 times, 1 time, 2-3 times, 4 or more times, Don't know, Not applicable"</formula1>
    </dataValidation>
    <dataValidation type="list" allowBlank="1" showInputMessage="1" showErrorMessage="1" sqref="H25 J25" xr:uid="{B8F185F6-68C8-4C78-91FF-AD1A8186BAEB}">
      <formula1>"January, February, March, April, May, June, July, August, September, October, November, December"</formula1>
    </dataValidation>
    <dataValidation type="list" allowBlank="1" showInputMessage="1" showErrorMessage="1" sqref="H31:J31" xr:uid="{0B603A3D-87C4-4CCA-B188-9B433E67B98A}">
      <formula1>"Annually, Twice a year, Quarterly, Monthly, Don’t Know, Other"</formula1>
    </dataValidation>
    <dataValidation type="list" allowBlank="1" showInputMessage="1" showErrorMessage="1" sqref="G116:J117 G119:N120 I42 G131:J132 F204:F214 H223:H224 G139 H147:J147 H145:J145 J33 H84 F168:F178 F192:F202 H215:J215 J35 H373:H374 F45 F47 G269 H227 I6 G135:J136 G95:J96 G125:N126 K233:K245 G98:J99 G104:N105 G101:J102 G107:J108 G110:J111 G113:J114 F180:F190 G122:N123 G128:N129" xr:uid="{84DEC777-4CC4-4C0E-875D-94FF4CAB3AC7}">
      <formula1>"Yes, No, Don't know"</formula1>
    </dataValidation>
    <dataValidation type="list" allowBlank="1" showInputMessage="1" showErrorMessage="1" sqref="F52:F56" xr:uid="{1C8BD022-F788-4D3B-BF39-774FD884FE2F}">
      <formula1>"In-kind, Cash, Don't know, Not applicable"</formula1>
    </dataValidation>
    <dataValidation type="list" allowBlank="1" showInputMessage="1" showErrorMessage="1" sqref="H165:L165" xr:uid="{0E0409C7-4C2F-4424-933C-210E65962D07}">
      <formula1>"Community Health Worker (or equivalent), Auxiliary Nurse, Auxiliary Nurse Midwife, Nurse, Pharmacist, Clinical Officer, Doctor, Don't Know, Not Applicable"</formula1>
    </dataValidation>
    <dataValidation type="list" allowBlank="1" showInputMessage="1" showErrorMessage="1" sqref="H322 H310 H314 H320 H318" xr:uid="{6FD3B934-AAA4-4D53-B754-A3EFE7E8E395}">
      <formula1>"Yes, No, Don’t know, Not applicable"</formula1>
    </dataValidation>
    <dataValidation type="list" allowBlank="1" showInputMessage="1" showErrorMessage="1" sqref="H312:J313" xr:uid="{93309248-0CCC-4A57-AC98-8996DA45A635}">
      <formula1>"Most were tested, Some were tested, None were tested, Don't know, Not applicable"</formula1>
    </dataValidation>
    <dataValidation type="list" allowBlank="1" showInputMessage="1" showErrorMessage="1" error="Please choose from the dropdown list." sqref="I19:I20" xr:uid="{CD03BFC4-2618-4D19-A123-DF174825CF38}">
      <formula1>"Yes, No, Don't know, Not applicable"</formula1>
    </dataValidation>
    <dataValidation type="list" allowBlank="1" showInputMessage="1" showErrorMessage="1" sqref="H308:J308" xr:uid="{1A2EEE25-6D22-4721-9424-33E178F3AF75}">
      <formula1>"Less than 6 months, 6 months to under 1 year, 1 year to 18 months, More than 18 months,Don’t know, Not applicable"</formula1>
    </dataValidation>
    <dataValidation type="list" allowBlank="1" showInputMessage="1" showErrorMessage="1" sqref="H309" xr:uid="{52FF5ECD-1B4C-4569-B003-BCB44F2AACBE}">
      <formula1>"Yes,No,Don’t know, Not applicable"</formula1>
    </dataValidation>
    <dataValidation type="list" allowBlank="1" showInputMessage="1" showErrorMessage="1" sqref="H317:J317" xr:uid="{9E1B2ECD-DDAE-4561-8F39-1A6FB1DD01B5}">
      <formula1>"0,1,2-3,More than 3, Don’t know"</formula1>
    </dataValidation>
    <dataValidation type="list" allowBlank="1" showInputMessage="1" showErrorMessage="1" sqref="H315:J315" xr:uid="{30E319FF-5A89-47D5-BCC2-E2AF15498B85}">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9:J309 F73:G75 H217:H220 F77:G80" xr:uid="{92C45DA7-E2F1-422F-B51E-6ED90EB8D732}">
      <formula1>"Yes,No,Don't know,Not applicable"</formula1>
    </dataValidation>
    <dataValidation type="list" allowBlank="1" showInputMessage="1" showErrorMessage="1" sqref="H319:J319" xr:uid="{EEB04A23-DDE2-4FAE-942D-6F07431FAF5B}">
      <formula1>"0-25%,26-50%,51-75%,76-100%, Don’t know, Not applicable"</formula1>
    </dataValidation>
    <dataValidation type="list" allowBlank="1" showInputMessage="1" showErrorMessage="1" sqref="H376:I376" xr:uid="{B6EE79A5-F9F1-4FCF-9D60-8DD0570CF275}">
      <formula1>"Yes (PSE plan with FP/RH component),No PSE plan started/developed,Yes PSE plan but no FP/RH component,Don't know"</formula1>
    </dataValidation>
    <dataValidation type="list" allowBlank="1" showInputMessage="1" showErrorMessage="1" sqref="F273:G273" xr:uid="{BC8D1D73-9C49-484A-BD05-1DB20A8CD1D3}">
      <formula1>"Yes: All public sector facilities included, Yes: Some public sector facilities included,None, Don't know, Not applicable"</formula1>
    </dataValidation>
    <dataValidation type="list" allowBlank="1" showInputMessage="1" showErrorMessage="1" sqref="F274:G274" xr:uid="{E134D210-6215-4835-9E87-5D783F1BC0E8}">
      <formula1>"Yes: All private sector facilities included, Yes: Some private sector facilities included,None, Don't know, Not applicable (no LMIS)"</formula1>
    </dataValidation>
    <dataValidation type="list" allowBlank="1" showInputMessage="1" showErrorMessage="1" sqref="F275:G275" xr:uid="{98024A16-61C2-42EB-9EAF-9D2638E6350A}">
      <formula1>"Yes: All NGO facilities included, Yes: Some NGO facilities included,None, Don't know, Not applicable (no LMIS)"</formula1>
    </dataValidation>
    <dataValidation type="list" allowBlank="1" showInputMessage="1" showErrorMessage="1" sqref="F276:G276" xr:uid="{55BAC350-031B-4541-BEAD-54EC007A4656}">
      <formula1>"Yes: All social marketing sites included, Yes: Some social marketing sites included,None, Don't know, Not applicable (no LMIS)"</formula1>
    </dataValidation>
    <dataValidation allowBlank="1" showInputMessage="1" showErrorMessage="1" error="Please choose from the dropdown list." sqref="K19:N23" xr:uid="{B08F1F1E-A394-4B57-AFA0-C08C7EEE87ED}"/>
    <dataValidation type="list" allowBlank="1" showInputMessage="1" showErrorMessage="1" sqref="F250:G250" xr:uid="{9ABF3798-2FFF-491A-AE0B-3316326B4526}">
      <formula1>"Yes: Extensive social marketing,Yes: Some social marketing,No,Don't know"</formula1>
    </dataValidation>
    <dataValidation type="list" allowBlank="1" showInputMessage="1" showErrorMessage="1" sqref="F252:G252" xr:uid="{BCEBDCD9-7AB4-4B6E-B757-E82E0AB34DF4}">
      <formula1>"Yes: Extensive mobile phone outreach/education, Yes: Some mobile phone outreach/education, No, Don't Know"</formula1>
    </dataValidation>
    <dataValidation type="list" allowBlank="1" showInputMessage="1" showErrorMessage="1" sqref="F254:G254 H382:I383 H380:I380" xr:uid="{1FB563B8-A0F8-4124-8931-EFD9323B7058}">
      <formula1>"Yes,No,Don't know"</formula1>
    </dataValidation>
    <dataValidation type="list" allowBlank="1" showInputMessage="1" showErrorMessage="1" sqref="G256" xr:uid="{2588F344-DD20-479A-932B-4D15A816D5D4}">
      <formula1>"0%,1-10%,11-20%,21-30%,31-40%,41-50%,51-60%,61-70%,71-80%,81-100%,Don't know,Not applicable"</formula1>
    </dataValidation>
    <dataValidation type="list" allowBlank="1" showInputMessage="1" showErrorMessage="1" sqref="F277:G277" xr:uid="{4A1B3650-A69A-40EE-89D4-5502D695C982}">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7" xr:uid="{8640FA74-1CEF-4195-B304-E46AF09D8FC3}">
      <formula1>"Ministry of Finance, Ministry of Planning,Both,Neither,Don't know, Not applicable"</formula1>
    </dataValidation>
    <dataValidation type="list" allowBlank="1" showInputMessage="1" showErrorMessage="1" error="Please choose from the dropdown list." prompt="Please select from the dropdown list" sqref="G68:I70" xr:uid="{F55875B6-D165-4A19-8217-578C83BE851D}">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G151:L164" xr:uid="{60825862-FF27-44F5-85EA-5BE27193CF28}">
      <formula1>"Community Health Worker (or equivalent),Auxiliary Nurse,Auxiliary Nurse Midwife,Nurse,Pharmacist, Clinical Officer, Doctor, Don't Know, Not Applicable"</formula1>
    </dataValidation>
    <dataValidation type="list" allowBlank="1" showInputMessage="1" showErrorMessage="1" sqref="F251:G251" xr:uid="{AEC962C4-739B-4EFA-B472-7B107A2F1CE9}">
      <formula1>"Yes: Extensive mass media,Yes: Some mass media,No,Don't know"</formula1>
    </dataValidation>
    <dataValidation type="list" allowBlank="1" showInputMessage="1" showErrorMessage="1" sqref="F253:G253" xr:uid="{950E3A8B-087A-4596-8F8D-906D41C9B24D}">
      <formula1>"Yes: Extensive community mobilization/engagement,Yes: Some community mobilization/engagement,No,Don't know"</formula1>
    </dataValidation>
    <dataValidation type="list" allowBlank="1" showInputMessage="1" showErrorMessage="1" sqref="H311:J311" xr:uid="{BBE62997-B95C-49EE-A37F-8E9C1D8A8AD1}">
      <formula1>"Yes - ISO certified, Yes - WHO-PQ, Yes - both ISO certified and WHO-PQ,Neither, Don’t know, Not applicable"</formula1>
    </dataValidation>
    <dataValidation type="list" allowBlank="1" showInputMessage="1" showErrorMessage="1" sqref="J330:K330 J336:K336 J348:K348 J360:K360 J366:K366 J372:K372 J354:K354" xr:uid="{F7F07F96-8D01-407F-999C-7D755A4B8277}">
      <formula1>"0,1,2 or more,Don't know"</formula1>
    </dataValidation>
    <dataValidation type="list" allowBlank="1" showInputMessage="1" showErrorMessage="1" sqref="H304:J304" xr:uid="{E5FCFF41-0041-45B6-9638-857879960865}">
      <formula1>"Yes, No, Don’t know, Not applicable (No NMRA)"</formula1>
    </dataValidation>
    <dataValidation type="list" allowBlank="1" showInputMessage="1" showErrorMessage="1" sqref="H377:I377" xr:uid="{DC36D164-7510-4AF4-BDD8-875CEAFAAD9D}">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38:K338" xr:uid="{5FE262F9-2932-4ABB-B813-F6556019AAFE}">
      <formula1>"WHO-prequalified, SRA, Both WHO-PQ and SRA,No SRA or WHO-PQ products registered,Don’t know"</formula1>
    </dataValidation>
    <dataValidation type="list" allowBlank="1" showInputMessage="1" showErrorMessage="1" sqref="J339:K339 J363 J369 J333 J327 J345 J351 J357" xr:uid="{604D2389-AF52-4DF0-A4C9-02FFBD05D99C}">
      <formula1>"0,1,2-3,More than 3,Don't know"</formula1>
    </dataValidation>
    <dataValidation type="list" allowBlank="1" showInputMessage="1" showErrorMessage="1" sqref="H144:J144" xr:uid="{94ED6018-AB86-472C-BE9C-0E8FED6881B3}">
      <formula1>"Yes - high level of implementation, Yes - some implementation,Minimal or no implementation, Don't know, Not applicable (no strategy)"</formula1>
    </dataValidation>
    <dataValidation type="decimal" allowBlank="1" showInputMessage="1" showErrorMessage="1" error="Enter numeric value here only (in USD)." sqref="J27" xr:uid="{32FB3633-FD92-47C5-AE39-7DB19AAB0756}">
      <formula1>0</formula1>
      <formula2>100000000</formula2>
    </dataValidation>
    <dataValidation type="decimal" allowBlank="1" showInputMessage="1" showErrorMessage="1" error="Enter a numeric quantity only." sqref="K52:L56" xr:uid="{8D60988A-2AA3-4446-8CC3-32DE93E814EA}">
      <formula1>0</formula1>
      <formula2>1000000000</formula2>
    </dataValidation>
    <dataValidation type="decimal" allowBlank="1" showInputMessage="1" showErrorMessage="1" error="Enter a numeric quantity here only." sqref="K45:L45 K47:L47" xr:uid="{091E16C0-683F-43C6-96B9-D3E6116A4DED}">
      <formula1>0</formula1>
      <formula2>1000000000</formula2>
    </dataValidation>
    <dataValidation type="custom" operator="lessThanOrEqual" allowBlank="1" showInputMessage="1" showErrorMessage="1" error="This number cannot exceed the total number of stock status observations (column I)." sqref="H286:H288 K297:L299 H293:I293 H294:H295 I282:I283 K293:L293 H290:H292 H297:H299 I297:I298 H281:H284 K282:L283" xr:uid="{E0F32974-2E90-4155-8BCF-5F84655E76AB}">
      <formula1>H281&lt;=I281</formula1>
    </dataValidation>
    <dataValidation type="custom" allowBlank="1" showInputMessage="1" showErrorMessage="1" error="This number must be greater than or equal to the number of stocked out observations (Column H)." sqref="I294:I295 I286:I288 I299 I281 I290:I292 I284" xr:uid="{6A7FC437-7CA5-4861-9F69-E17280769E08}">
      <formula1>I281&gt;=H281</formula1>
    </dataValidation>
    <dataValidation type="custom" allowBlank="1" showInputMessage="1" showErrorMessage="1" error="This number must be less than or equal to the total number of SDPs reporting (stock observations) (Column L)." sqref="K294:K295 K281 K290:K292 K286:K288 K284" xr:uid="{DCCCDDB5-FF4D-42E5-9360-89F06E85504F}">
      <formula1>K281&lt;=L281</formula1>
    </dataValidation>
    <dataValidation type="list" allowBlank="1" showInputMessage="1" showErrorMessage="1" sqref="J26" xr:uid="{77F38B41-6820-4CE7-8914-6E6550CE6893}">
      <formula1>"2017,2018,2019,2020,2021, 2022, 2023"</formula1>
    </dataValidation>
    <dataValidation type="list" allowBlank="1" showInputMessage="1" showErrorMessage="1" sqref="H386:I386" xr:uid="{CEB13095-8EDB-4347-A924-02BD3258CFCE}">
      <formula1>"High Impact, Medium Impact, Low Impact, No Impact, Unknown"</formula1>
    </dataValidation>
    <dataValidation type="list" allowBlank="1" showInputMessage="1" showErrorMessage="1" sqref="H385:I385" xr:uid="{103F34B5-AAAF-414C-B997-2BA9BD0B8DB7}">
      <formula1>"All or most of the budget line shifted to COVID response, Some of the budget shifted,None of the budget shifted (i.e. no Impact), unknown, not applicable"</formula1>
    </dataValidation>
    <dataValidation type="custom" allowBlank="1" showInputMessage="1" showErrorMessage="1" error="This number must be greater than or equal to the total number of stocked out observations (Column K)." sqref="L294:L295 L286:L288 L284 L281 L290:L292" xr:uid="{BF7C70DA-D5BB-4D8E-993C-C6CC7B29243B}">
      <formula1>L281&gt;=K281</formula1>
    </dataValidation>
    <dataValidation allowBlank="1" showInputMessage="1" showErrorMessage="1" error="Enter a numeric value here only (in USD)." sqref="G38" xr:uid="{EC0893B1-DE7D-4165-ABA6-288F8101A415}"/>
    <dataValidation type="list" allowBlank="1" showInputMessage="1" showErrorMessage="1" sqref="H29:J29" xr:uid="{D7E1A4EC-F92B-49BB-8086-7335A59E2072}">
      <formula1>"Government - Central Level, Government - Subnational Level, US Government (USG), UNFPA, Other Donors, Other, Don't Know"</formula1>
    </dataValidation>
    <dataValidation type="list" allowBlank="1" showInputMessage="1" showErrorMessage="1" sqref="H26" xr:uid="{84B01889-71F7-47C8-AC51-3B5124642DD0}">
      <formula1>"2017,2018,2019,2020,2021,2022,2023"</formula1>
    </dataValidation>
    <dataValidation type="list" allowBlank="1" showInputMessage="1" showErrorMessage="1" sqref="O6:P18" xr:uid="{A150EC05-EBA2-44A4-B123-11A68D21512D}">
      <formula1>$B$3:$B$5</formula1>
    </dataValidation>
    <dataValidation type="list" allowBlank="1" showInputMessage="1" showErrorMessage="1" sqref="O19:P19" xr:uid="{FA558014-9D8A-4955-B5D5-09F2DC1FA3DD}">
      <formula1>$C$3:$C$5</formula1>
    </dataValidation>
    <dataValidation type="list" allowBlank="1" showInputMessage="1" showErrorMessage="1" sqref="O20:P20" xr:uid="{B0C3ABAF-9926-4180-A051-DC4B3FA2CE2E}">
      <formula1>$D$3:$D$4</formula1>
    </dataValidation>
    <dataValidation type="list" allowBlank="1" showInputMessage="1" showErrorMessage="1" sqref="O21:P23" xr:uid="{4F3158FC-DBDF-4992-AB0C-9BBA1971C644}">
      <formula1>$E$3:$E$4</formula1>
    </dataValidation>
    <dataValidation type="list" allowBlank="1" showInputMessage="1" showErrorMessage="1" sqref="O25:P26" xr:uid="{789DA743-32F9-441C-9FF2-6AD7D3FC4539}">
      <formula1>$F$3:$F$6</formula1>
    </dataValidation>
    <dataValidation type="list" allowBlank="1" showInputMessage="1" showErrorMessage="1" sqref="O31:P32" xr:uid="{8DCDD0BB-0DAD-4AFF-A0D9-D1D9F42D5AF2}">
      <formula1>$H$3:$H$4</formula1>
    </dataValidation>
    <dataValidation type="list" allowBlank="1" showInputMessage="1" showErrorMessage="1" sqref="O33:P33" xr:uid="{C03E249A-D924-4C11-95D8-7239D1109493}">
      <formula1>$I$3:$I$4</formula1>
    </dataValidation>
    <dataValidation type="list" allowBlank="1" showInputMessage="1" showErrorMessage="1" sqref="O35:P35 O42:P42" xr:uid="{FC7A6F5D-A85F-419B-82DB-1CA86E37E4F4}">
      <formula1>$J$3:$J$7</formula1>
    </dataValidation>
    <dataValidation type="list" allowBlank="1" showInputMessage="1" showErrorMessage="1" sqref="P44:P49" xr:uid="{F11F4F58-C58B-4932-8BBC-EA1C1EEFD39B}">
      <formula1>$K$3:$K$7</formula1>
    </dataValidation>
    <dataValidation type="list" allowBlank="1" showInputMessage="1" showErrorMessage="1" sqref="O52:P52" xr:uid="{43FC8755-9591-4482-A64C-08788A506C72}">
      <formula1>$L$3:$L$4</formula1>
    </dataValidation>
    <dataValidation type="list" allowBlank="1" showInputMessage="1" showErrorMessage="1" sqref="O53:P53" xr:uid="{9004B0C3-2973-4725-A6EC-27ECEACE7CD9}">
      <formula1>$M$3:$M$4</formula1>
    </dataValidation>
    <dataValidation type="list" allowBlank="1" showInputMessage="1" showErrorMessage="1" sqref="O54:P54" xr:uid="{A2086EE6-E328-4774-AE01-4B395636FF05}">
      <formula1>$N$3:$N$4</formula1>
    </dataValidation>
    <dataValidation type="list" allowBlank="1" showInputMessage="1" showErrorMessage="1" sqref="O55:O56 P55" xr:uid="{718DF0F9-5E2D-47AB-8B44-FBC2CAEB0AA1}">
      <formula1>$O$3:$O$4</formula1>
    </dataValidation>
    <dataValidation type="list" allowBlank="1" showInputMessage="1" showErrorMessage="1" sqref="O84:P89" xr:uid="{7A68F91D-A894-4D3D-9CE8-66E9813AF4D5}">
      <formula1>$Q$3:$Q$6</formula1>
    </dataValidation>
    <dataValidation type="list" allowBlank="1" showInputMessage="1" showErrorMessage="1" sqref="O91:P91" xr:uid="{777C742D-00E8-4624-9C85-98F716711F44}">
      <formula1>$R$3:$R$8</formula1>
    </dataValidation>
    <dataValidation type="list" allowBlank="1" showInputMessage="1" showErrorMessage="1" sqref="O139:P139" xr:uid="{49EF6DAF-1BFE-4C48-B486-FEF2EF825EE3}">
      <formula1>$S$3:$S$4</formula1>
    </dataValidation>
    <dataValidation type="list" allowBlank="1" showInputMessage="1" showErrorMessage="1" sqref="O145:P148" xr:uid="{82B661B0-2DC0-4E27-A5D2-EB1C6509E103}">
      <formula1>$T$3:$T$8</formula1>
    </dataValidation>
    <dataValidation type="list" allowBlank="1" showInputMessage="1" showErrorMessage="1" sqref="O150:P165" xr:uid="{9FE271B3-6F80-4EA6-9C1C-033423301929}">
      <formula1>$U$3:$U$5</formula1>
    </dataValidation>
    <dataValidation type="list" allowBlank="1" showInputMessage="1" showErrorMessage="1" sqref="O167:P178 O191:P202" xr:uid="{AFE7652B-D4A7-4E49-9246-EA3F6385F45F}">
      <formula1>$V$3:$V$8</formula1>
    </dataValidation>
    <dataValidation type="list" allowBlank="1" showInputMessage="1" showErrorMessage="1" sqref="O179:P190 O203:P214" xr:uid="{597691D8-A0CA-4BAE-A32E-22F3940CDC1E}">
      <formula1>$W$3:$W$6</formula1>
    </dataValidation>
    <dataValidation type="list" allowBlank="1" showInputMessage="1" showErrorMessage="1" sqref="O215:P221" xr:uid="{72BB54E1-C3A5-4051-AC82-7D97E980AA0D}">
      <formula1>$X$3:$X$4</formula1>
    </dataValidation>
    <dataValidation type="list" allowBlank="1" showInputMessage="1" showErrorMessage="1" sqref="O222:P226" xr:uid="{541117E2-E16C-4705-A6DA-5C1B437B83DA}">
      <formula1>$Y$3:$Y$6</formula1>
    </dataValidation>
    <dataValidation type="list" allowBlank="1" showInputMessage="1" showErrorMessage="1" sqref="P227:P228" xr:uid="{F1AC7C4A-96A0-4C28-A7EB-CAD79790FFB9}">
      <formula1>$Z$3:$Z$5</formula1>
    </dataValidation>
    <dataValidation type="list" allowBlank="1" showInputMessage="1" showErrorMessage="1" sqref="O230:P231 O227:O228" xr:uid="{829E3A77-BD1B-4860-9634-B63C0E6E55C0}">
      <formula1>$AA$3:$AA$4</formula1>
    </dataValidation>
    <dataValidation type="list" allowBlank="1" showInputMessage="1" showErrorMessage="1" sqref="O232:P248" xr:uid="{C53A8342-10CF-4BFD-BF8B-B9BBCF6F870A}">
      <formula1>$AB$3:$AB$4</formula1>
    </dataValidation>
    <dataValidation type="list" allowBlank="1" showInputMessage="1" showErrorMessage="1" sqref="O249:P255" xr:uid="{D8D04A34-BB8B-438F-998B-335A05BF4279}">
      <formula1>$AC$3:$AC$7</formula1>
    </dataValidation>
    <dataValidation type="list" allowBlank="1" showInputMessage="1" showErrorMessage="1" sqref="O256:P256" xr:uid="{F5116DC9-C513-4F6C-B7B6-190CDA5B3E4B}">
      <formula1>$AD$3:$AD$5</formula1>
    </dataValidation>
    <dataValidation type="list" allowBlank="1" showInputMessage="1" showErrorMessage="1" sqref="O263:P267" xr:uid="{F0D5AC58-2801-4AF3-A743-130216028B71}">
      <formula1>$AF$3:$AF$4</formula1>
    </dataValidation>
    <dataValidation type="list" allowBlank="1" showInputMessage="1" showErrorMessage="1" sqref="O269:P277" xr:uid="{6E5A1E5A-C27B-4827-AD47-24E9435B7408}">
      <formula1>$AG$3:$AG$4</formula1>
    </dataValidation>
    <dataValidation type="list" allowBlank="1" showInputMessage="1" showErrorMessage="1" sqref="P279" xr:uid="{19C96110-392B-4119-B2A3-CA633E2477ED}">
      <formula1>$AH$3:$AH$7</formula1>
    </dataValidation>
    <dataValidation type="list" allowBlank="1" showInputMessage="1" showErrorMessage="1" sqref="P282:P284 O282" xr:uid="{2342A517-5BA9-400A-96DF-DF89248E678F}">
      <formula1>$AI$3:$AI$8</formula1>
    </dataValidation>
    <dataValidation type="list" allowBlank="1" showInputMessage="1" showErrorMessage="1" sqref="O304:P304" xr:uid="{D09D5A93-E4DD-4D18-AB89-09362D5E2368}">
      <formula1>$AJ$3:$AJ$4</formula1>
    </dataValidation>
    <dataValidation type="list" allowBlank="1" showInputMessage="1" showErrorMessage="1" sqref="O305:P309" xr:uid="{75721417-7ECA-488E-BCC5-5A0BCCB14EF4}">
      <formula1>$AK$3:$AK$4</formula1>
    </dataValidation>
    <dataValidation type="list" allowBlank="1" showInputMessage="1" showErrorMessage="1" sqref="O314:P315" xr:uid="{3F2009B7-67C8-446F-8DEC-51CD29B73D88}">
      <formula1>$AM$3:$AM$4</formula1>
    </dataValidation>
    <dataValidation type="list" allowBlank="1" showInputMessage="1" showErrorMessage="1" sqref="O317:P322" xr:uid="{D06A0677-B816-438C-96D2-DE8686B1E6C4}">
      <formula1>$AN$3:$AN$5</formula1>
    </dataValidation>
    <dataValidation type="list" allowBlank="1" showInputMessage="1" showErrorMessage="1" sqref="O324:P372" xr:uid="{11941722-D28D-47D1-B6B2-4D36573595C6}">
      <formula1>$AO$3:$AO$4</formula1>
    </dataValidation>
    <dataValidation type="list" allowBlank="1" showInputMessage="1" showErrorMessage="1" sqref="O373:P373" xr:uid="{11E06BE3-3D06-47A1-9502-FA5CB8E48813}">
      <formula1>$AP$3:$AP$4</formula1>
    </dataValidation>
    <dataValidation type="list" allowBlank="1" showInputMessage="1" showErrorMessage="1" sqref="O374:P375" xr:uid="{98CDE646-071F-47BC-AE01-EE2F0559CA95}">
      <formula1>$AQ$3:$AQ$5</formula1>
    </dataValidation>
    <dataValidation type="list" allowBlank="1" showInputMessage="1" showErrorMessage="1" sqref="O376:P377" xr:uid="{7577C9B4-0BDD-4077-A922-764D2C47297B}">
      <formula1>$AR$3:$AR$4</formula1>
    </dataValidation>
    <dataValidation type="list" allowBlank="1" showInputMessage="1" showErrorMessage="1" sqref="P27:P30" xr:uid="{40C15D9C-F30E-4D8C-8A9B-EAFFA786B1F8}">
      <formula1>$G$2:$G$6</formula1>
    </dataValidation>
    <dataValidation type="list" allowBlank="1" showInputMessage="1" showErrorMessage="1" sqref="O27:O30" xr:uid="{18B2D268-4B72-4961-8EF0-28A4E7B0B433}">
      <formula1>$G$3:$G$6</formula1>
    </dataValidation>
    <dataValidation type="list" allowBlank="1" showInputMessage="1" showErrorMessage="1" sqref="O66:P71 O73:P81" xr:uid="{CCC994B8-DE64-4E02-8C93-E224BD20AC6C}">
      <formula1>$P$3:$P$7</formula1>
    </dataValidation>
    <dataValidation type="list" allowBlank="1" showInputMessage="1" showErrorMessage="1" sqref="O310:P313" xr:uid="{7193D38B-B4FD-4A25-9FBD-D64AA090E0A7}">
      <formula1>$AL$3:$AL$5</formula1>
    </dataValidation>
    <dataValidation type="list" allowBlank="1" showInputMessage="1" showErrorMessage="1" sqref="O279" xr:uid="{24280B56-334D-4C41-9527-23D2C8BF0742}">
      <formula1>$AH$3:$AH$9</formula1>
    </dataValidation>
    <dataValidation type="list" allowBlank="1" showInputMessage="1" showErrorMessage="1" sqref="O44:O49" xr:uid="{B4AC9574-AE81-4673-B092-0DE440C778EB}">
      <formula1>$K$3:$K$8</formula1>
    </dataValidation>
    <dataValidation type="list" allowBlank="1" showInputMessage="1" showErrorMessage="1" sqref="H388:I391" xr:uid="{E8CD0951-6423-4A8F-9BB0-8437335DE341}">
      <formula1>$AX$3:$AX$7</formula1>
    </dataValidation>
    <dataValidation type="list" allowBlank="1" showInputMessage="1" showErrorMessage="1" sqref="O257:P262" xr:uid="{553D6C54-9194-4CE3-BD6B-0836C3B802EA}">
      <formula1>$AE$3:$AE$5</formula1>
    </dataValidation>
    <dataValidation type="list" allowBlank="1" showInputMessage="1" showErrorMessage="1" sqref="E3" xr:uid="{975BF86F-C559-4592-A6BE-09011898D7D2}">
      <formula1>$A$3:$A$134</formula1>
    </dataValidation>
  </dataValidations>
  <hyperlinks>
    <hyperlink ref="F1:N1" location="'All Country Summary (2023)'!A1" display="Go to summary page" xr:uid="{292907FC-D132-46FA-8C8A-E3DB094D2077}"/>
  </hyperlinks>
  <pageMargins left="0.25" right="0.25" top="0.75" bottom="0.75" header="0.3" footer="0.3"/>
  <pageSetup paperSize="17" scale="74" orientation="landscape"/>
  <rowBreaks count="13" manualBreakCount="13">
    <brk id="23" max="16383" man="1"/>
    <brk id="32" max="16383" man="1"/>
    <brk id="50" max="13" man="1"/>
    <brk id="81" max="16383" man="1"/>
    <brk id="148" max="13" man="1"/>
    <brk id="178" max="13" man="1"/>
    <brk id="214" max="13" man="1"/>
    <brk id="248" max="13" man="1"/>
    <brk id="267" max="13" man="1"/>
    <brk id="302" max="13" man="1"/>
    <brk id="315" max="13" man="1"/>
    <brk id="348" max="13" man="1"/>
    <brk id="391" max="13" man="1"/>
  </rowBreaks>
  <colBreaks count="1" manualBreakCount="1">
    <brk id="14" max="1048575" man="1"/>
  </colBreak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EEAD2-C293-470B-9517-104AB6E6E7D8}">
  <sheetPr>
    <tabColor rgb="FFFFCC66"/>
  </sheetPr>
  <dimension ref="A1:P397"/>
  <sheetViews>
    <sheetView topLeftCell="A379" zoomScaleNormal="100" workbookViewId="0">
      <selection activeCell="O380" sqref="O380"/>
    </sheetView>
  </sheetViews>
  <sheetFormatPr defaultColWidth="9.140625" defaultRowHeight="14.45"/>
  <cols>
    <col min="1" max="1" width="2.140625" customWidth="1"/>
    <col min="3" max="3" width="3.42578125" customWidth="1"/>
    <col min="4" max="4" width="16.140625" customWidth="1"/>
    <col min="5" max="5" width="61" customWidth="1"/>
    <col min="6" max="6" width="18.140625" customWidth="1"/>
    <col min="7" max="7" width="28" customWidth="1"/>
    <col min="8" max="8" width="20.42578125" customWidth="1"/>
    <col min="9" max="9" width="18.42578125" customWidth="1"/>
    <col min="10" max="10" width="19.140625" customWidth="1"/>
    <col min="11" max="11" width="19.5703125" customWidth="1"/>
    <col min="12" max="12" width="17.140625" customWidth="1"/>
    <col min="13" max="13" width="17.42578125" customWidth="1"/>
    <col min="14" max="14" width="19.42578125" customWidth="1"/>
    <col min="15" max="15" width="60.42578125" customWidth="1"/>
    <col min="16" max="16" width="56.5703125" customWidth="1"/>
  </cols>
  <sheetData>
    <row r="1" spans="2:16" ht="60.75" customHeight="1">
      <c r="F1" s="3423"/>
      <c r="G1" s="3423"/>
      <c r="H1" s="3423"/>
      <c r="I1" s="3423"/>
      <c r="J1" s="3423"/>
      <c r="K1" s="3423"/>
      <c r="L1" s="3423"/>
      <c r="M1" s="3423"/>
      <c r="N1" s="3423"/>
    </row>
    <row r="2" spans="2:16" ht="56.25" customHeight="1">
      <c r="B2" s="3424" t="s">
        <v>2761</v>
      </c>
      <c r="C2" s="3424"/>
      <c r="D2" s="3424"/>
      <c r="E2" s="3424"/>
      <c r="F2" s="3424"/>
      <c r="G2" s="3424"/>
      <c r="H2" s="3424"/>
      <c r="I2" s="179"/>
      <c r="J2" s="179"/>
      <c r="K2" s="180"/>
      <c r="L2" s="180"/>
      <c r="M2" s="180"/>
      <c r="N2" s="181"/>
    </row>
    <row r="3" spans="2:16" ht="39.75" customHeight="1">
      <c r="B3" s="173"/>
      <c r="C3" s="479"/>
      <c r="D3" s="523" t="s">
        <v>827</v>
      </c>
      <c r="E3" s="176" t="s">
        <v>3440</v>
      </c>
      <c r="F3" s="524" t="s">
        <v>3441</v>
      </c>
      <c r="G3" s="2130" t="s">
        <v>830</v>
      </c>
      <c r="H3" s="2130"/>
      <c r="I3" s="2130"/>
      <c r="J3" s="2130"/>
      <c r="K3" s="2130"/>
      <c r="L3" s="2130"/>
      <c r="M3" s="2130"/>
      <c r="N3" s="2130"/>
      <c r="O3" s="2130"/>
    </row>
    <row r="4" spans="2:16" ht="39" customHeight="1">
      <c r="B4" s="2945" t="s">
        <v>2765</v>
      </c>
      <c r="C4" s="2945"/>
      <c r="D4" s="2945"/>
      <c r="E4" s="2945"/>
      <c r="F4" s="2945"/>
      <c r="G4" s="2945"/>
      <c r="H4" s="2945"/>
      <c r="I4" s="2945"/>
      <c r="J4" s="2945"/>
      <c r="K4" s="2945"/>
      <c r="L4" s="2945"/>
      <c r="M4" s="2945"/>
      <c r="N4" s="2945"/>
    </row>
    <row r="5" spans="2:16" ht="23.25" customHeight="1">
      <c r="B5" s="2427" t="s">
        <v>2766</v>
      </c>
      <c r="C5" s="2428"/>
      <c r="D5" s="2428"/>
      <c r="E5" s="2428"/>
      <c r="F5" s="2428"/>
      <c r="G5" s="2428"/>
      <c r="H5" s="2428"/>
      <c r="I5" s="2428"/>
      <c r="J5" s="2428"/>
      <c r="K5" s="2428"/>
      <c r="L5" s="2428"/>
      <c r="M5" s="2428"/>
      <c r="N5" s="2428"/>
      <c r="O5" s="2428"/>
      <c r="P5" s="2429"/>
    </row>
    <row r="6" spans="2:16" ht="72" customHeight="1">
      <c r="B6" s="525" t="s">
        <v>1383</v>
      </c>
      <c r="C6" s="2531" t="s">
        <v>3442</v>
      </c>
      <c r="D6" s="2531"/>
      <c r="E6" s="2531"/>
      <c r="F6" s="2531"/>
      <c r="G6" s="2531"/>
      <c r="H6" s="2532"/>
      <c r="I6" s="526" t="s">
        <v>2768</v>
      </c>
      <c r="J6" s="527" t="s">
        <v>2769</v>
      </c>
      <c r="K6" s="2741" t="s">
        <v>3443</v>
      </c>
      <c r="L6" s="2742"/>
      <c r="M6" s="2742"/>
      <c r="N6" s="2743"/>
      <c r="O6" s="2779" t="s">
        <v>3444</v>
      </c>
      <c r="P6" s="2779" t="s">
        <v>3445</v>
      </c>
    </row>
    <row r="7" spans="2:16" ht="22.5" customHeight="1">
      <c r="B7" s="2580" t="s">
        <v>2772</v>
      </c>
      <c r="C7" s="2581"/>
      <c r="D7" s="2581"/>
      <c r="E7" s="2581"/>
      <c r="F7" s="2581"/>
      <c r="G7" s="2581"/>
      <c r="H7" s="2581"/>
      <c r="I7" s="2581"/>
      <c r="J7" s="2581"/>
      <c r="K7" s="2581"/>
      <c r="L7" s="2581"/>
      <c r="M7" s="2581"/>
      <c r="N7" s="2941"/>
      <c r="O7" s="2592"/>
      <c r="P7" s="2592"/>
    </row>
    <row r="8" spans="2:16" ht="21.75" customHeight="1">
      <c r="B8" s="629" t="s">
        <v>394</v>
      </c>
      <c r="C8" s="2442" t="s">
        <v>2773</v>
      </c>
      <c r="D8" s="2442"/>
      <c r="E8" s="2443"/>
      <c r="F8" s="2873" t="s">
        <v>3446</v>
      </c>
      <c r="G8" s="2874"/>
      <c r="H8" s="2874"/>
      <c r="I8" s="2874"/>
      <c r="J8" s="2874"/>
      <c r="K8" s="2874"/>
      <c r="L8" s="2874"/>
      <c r="M8" s="2874"/>
      <c r="N8" s="2874"/>
      <c r="O8" s="2592"/>
      <c r="P8" s="2592"/>
    </row>
    <row r="9" spans="2:16" ht="29.25" customHeight="1">
      <c r="B9" s="532" t="s">
        <v>396</v>
      </c>
      <c r="C9" s="2442" t="s">
        <v>2775</v>
      </c>
      <c r="D9" s="2442"/>
      <c r="E9" s="2442"/>
      <c r="F9" s="2442"/>
      <c r="G9" s="2442"/>
      <c r="H9" s="2443"/>
      <c r="I9" s="533" t="s">
        <v>2776</v>
      </c>
      <c r="J9" s="811"/>
      <c r="K9" s="811"/>
      <c r="L9" s="811"/>
      <c r="M9" s="811"/>
      <c r="N9" s="812"/>
      <c r="O9" s="2592"/>
      <c r="P9" s="2592"/>
    </row>
    <row r="10" spans="2:16" ht="68.099999999999994" customHeight="1">
      <c r="B10" s="534" t="s">
        <v>394</v>
      </c>
      <c r="C10" s="2442" t="s">
        <v>3447</v>
      </c>
      <c r="D10" s="2442"/>
      <c r="E10" s="2442"/>
      <c r="F10" s="2442"/>
      <c r="G10" s="2442"/>
      <c r="H10" s="2443"/>
      <c r="I10" s="535" t="s">
        <v>2768</v>
      </c>
      <c r="J10" s="3421" t="s">
        <v>2778</v>
      </c>
      <c r="K10" s="3422"/>
      <c r="L10" s="2486" t="s">
        <v>3448</v>
      </c>
      <c r="M10" s="2814"/>
      <c r="N10" s="2815"/>
      <c r="O10" s="2592"/>
      <c r="P10" s="2592"/>
    </row>
    <row r="11" spans="2:16" ht="32.25" customHeight="1">
      <c r="B11" s="537" t="s">
        <v>401</v>
      </c>
      <c r="C11" s="2442" t="s">
        <v>3449</v>
      </c>
      <c r="D11" s="2442"/>
      <c r="E11" s="2442"/>
      <c r="F11" s="2442"/>
      <c r="G11" s="2442"/>
      <c r="H11" s="2443"/>
      <c r="I11" s="535" t="s">
        <v>2768</v>
      </c>
      <c r="J11" s="3421" t="s">
        <v>2778</v>
      </c>
      <c r="K11" s="3422"/>
      <c r="L11" s="2486" t="s">
        <v>3450</v>
      </c>
      <c r="M11" s="2814"/>
      <c r="N11" s="2815"/>
      <c r="O11" s="2592"/>
      <c r="P11" s="2592"/>
    </row>
    <row r="12" spans="2:16" ht="32.25" customHeight="1">
      <c r="B12" s="537" t="s">
        <v>403</v>
      </c>
      <c r="C12" s="2442" t="s">
        <v>3451</v>
      </c>
      <c r="D12" s="2442"/>
      <c r="E12" s="2442"/>
      <c r="F12" s="2442"/>
      <c r="G12" s="2442"/>
      <c r="H12" s="2443"/>
      <c r="I12" s="535" t="s">
        <v>54</v>
      </c>
      <c r="J12" s="3421" t="s">
        <v>2778</v>
      </c>
      <c r="K12" s="3422"/>
      <c r="L12" s="2486"/>
      <c r="M12" s="2814"/>
      <c r="N12" s="2815"/>
      <c r="O12" s="2592"/>
      <c r="P12" s="2592"/>
    </row>
    <row r="13" spans="2:16" ht="32.25" customHeight="1">
      <c r="B13" s="537" t="s">
        <v>405</v>
      </c>
      <c r="C13" s="2442" t="s">
        <v>2781</v>
      </c>
      <c r="D13" s="2442"/>
      <c r="E13" s="2442"/>
      <c r="F13" s="2442"/>
      <c r="G13" s="2442"/>
      <c r="H13" s="2443"/>
      <c r="I13" s="535" t="s">
        <v>54</v>
      </c>
      <c r="J13" s="3421" t="s">
        <v>2778</v>
      </c>
      <c r="K13" s="3422"/>
      <c r="L13" s="2486"/>
      <c r="M13" s="2814"/>
      <c r="N13" s="2815"/>
      <c r="O13" s="2592"/>
      <c r="P13" s="2592"/>
    </row>
    <row r="14" spans="2:16" ht="32.25" customHeight="1">
      <c r="B14" s="537" t="s">
        <v>408</v>
      </c>
      <c r="C14" s="2442" t="s">
        <v>2782</v>
      </c>
      <c r="D14" s="2442"/>
      <c r="E14" s="2442"/>
      <c r="F14" s="2442"/>
      <c r="G14" s="2442"/>
      <c r="H14" s="2443"/>
      <c r="I14" s="535" t="s">
        <v>2768</v>
      </c>
      <c r="J14" s="3421" t="s">
        <v>2778</v>
      </c>
      <c r="K14" s="3422"/>
      <c r="L14" s="2486" t="s">
        <v>854</v>
      </c>
      <c r="M14" s="2814"/>
      <c r="N14" s="2815"/>
      <c r="O14" s="2592"/>
      <c r="P14" s="2592"/>
    </row>
    <row r="15" spans="2:16" ht="87" customHeight="1">
      <c r="B15" s="537" t="s">
        <v>410</v>
      </c>
      <c r="C15" s="2442" t="s">
        <v>3452</v>
      </c>
      <c r="D15" s="2442"/>
      <c r="E15" s="2442"/>
      <c r="F15" s="2442"/>
      <c r="G15" s="2442"/>
      <c r="H15" s="2443"/>
      <c r="I15" s="535" t="s">
        <v>2768</v>
      </c>
      <c r="J15" s="3421" t="s">
        <v>2778</v>
      </c>
      <c r="K15" s="3422"/>
      <c r="L15" s="2486" t="s">
        <v>3453</v>
      </c>
      <c r="M15" s="2814"/>
      <c r="N15" s="2815"/>
      <c r="O15" s="2592"/>
      <c r="P15" s="2592"/>
    </row>
    <row r="16" spans="2:16" ht="32.25" customHeight="1">
      <c r="B16" s="537" t="s">
        <v>413</v>
      </c>
      <c r="C16" s="2442" t="s">
        <v>2786</v>
      </c>
      <c r="D16" s="2442"/>
      <c r="E16" s="2442"/>
      <c r="F16" s="2442"/>
      <c r="G16" s="2442"/>
      <c r="H16" s="2443"/>
      <c r="I16" s="535" t="s">
        <v>54</v>
      </c>
      <c r="J16" s="3421" t="s">
        <v>2778</v>
      </c>
      <c r="K16" s="3422"/>
      <c r="L16" s="2486"/>
      <c r="M16" s="2814"/>
      <c r="N16" s="2815"/>
      <c r="O16" s="2592"/>
      <c r="P16" s="2592"/>
    </row>
    <row r="17" spans="2:16" ht="32.25" customHeight="1">
      <c r="B17" s="537" t="s">
        <v>416</v>
      </c>
      <c r="C17" s="2442" t="s">
        <v>2788</v>
      </c>
      <c r="D17" s="2442"/>
      <c r="E17" s="2442"/>
      <c r="F17" s="2442"/>
      <c r="G17" s="2442"/>
      <c r="H17" s="2443"/>
      <c r="I17" s="535" t="s">
        <v>3454</v>
      </c>
      <c r="J17" s="3421" t="s">
        <v>2778</v>
      </c>
      <c r="K17" s="3422"/>
      <c r="L17" s="2486" t="s">
        <v>3455</v>
      </c>
      <c r="M17" s="2814"/>
      <c r="N17" s="2815"/>
      <c r="O17" s="2592"/>
      <c r="P17" s="2592"/>
    </row>
    <row r="18" spans="2:16" ht="112.5" customHeight="1">
      <c r="B18" s="537" t="s">
        <v>418</v>
      </c>
      <c r="C18" s="2442" t="s">
        <v>3456</v>
      </c>
      <c r="D18" s="2442"/>
      <c r="E18" s="2442"/>
      <c r="F18" s="2442"/>
      <c r="G18" s="2442"/>
      <c r="H18" s="2443"/>
      <c r="I18" s="535" t="s">
        <v>2768</v>
      </c>
      <c r="J18" s="3421" t="s">
        <v>2778</v>
      </c>
      <c r="K18" s="3422"/>
      <c r="L18" s="2486" t="s">
        <v>3457</v>
      </c>
      <c r="M18" s="2814"/>
      <c r="N18" s="2815"/>
      <c r="O18" s="2673"/>
      <c r="P18" s="2673"/>
    </row>
    <row r="19" spans="2:16" ht="44.25" customHeight="1">
      <c r="B19" s="532" t="s">
        <v>420</v>
      </c>
      <c r="C19" s="2442" t="s">
        <v>2791</v>
      </c>
      <c r="D19" s="2442"/>
      <c r="E19" s="2442"/>
      <c r="F19" s="2442"/>
      <c r="G19" s="2442"/>
      <c r="H19" s="2442"/>
      <c r="I19" s="535" t="s">
        <v>2768</v>
      </c>
      <c r="J19" s="2929" t="s">
        <v>2793</v>
      </c>
      <c r="K19" s="2647" t="s">
        <v>3458</v>
      </c>
      <c r="L19" s="2648"/>
      <c r="M19" s="2648"/>
      <c r="N19" s="2649"/>
      <c r="O19" s="540" t="s">
        <v>3459</v>
      </c>
      <c r="P19" s="541" t="s">
        <v>3460</v>
      </c>
    </row>
    <row r="20" spans="2:16" ht="62.25" customHeight="1">
      <c r="B20" s="532" t="s">
        <v>423</v>
      </c>
      <c r="C20" s="2442" t="s">
        <v>2797</v>
      </c>
      <c r="D20" s="2442"/>
      <c r="E20" s="2442"/>
      <c r="F20" s="2442"/>
      <c r="G20" s="2442"/>
      <c r="H20" s="2442"/>
      <c r="I20" s="535" t="s">
        <v>2768</v>
      </c>
      <c r="J20" s="2930"/>
      <c r="K20" s="2658"/>
      <c r="L20" s="2659"/>
      <c r="M20" s="2659"/>
      <c r="N20" s="2660"/>
      <c r="O20" s="540" t="s">
        <v>3461</v>
      </c>
      <c r="P20" s="541" t="s">
        <v>3462</v>
      </c>
    </row>
    <row r="21" spans="2:16" ht="36.75" customHeight="1">
      <c r="B21" s="532" t="s">
        <v>425</v>
      </c>
      <c r="C21" s="2442" t="s">
        <v>2799</v>
      </c>
      <c r="D21" s="2442"/>
      <c r="E21" s="2442"/>
      <c r="F21" s="2442"/>
      <c r="G21" s="2442"/>
      <c r="H21" s="2442"/>
      <c r="I21" s="535" t="s">
        <v>3463</v>
      </c>
      <c r="J21" s="2930"/>
      <c r="K21" s="2658"/>
      <c r="L21" s="2659"/>
      <c r="M21" s="2659"/>
      <c r="N21" s="2660"/>
      <c r="O21" s="2529" t="s">
        <v>3464</v>
      </c>
      <c r="P21" s="2529" t="s">
        <v>3465</v>
      </c>
    </row>
    <row r="22" spans="2:16" ht="36.75" customHeight="1">
      <c r="B22" s="532" t="s">
        <v>427</v>
      </c>
      <c r="C22" s="2442" t="s">
        <v>2802</v>
      </c>
      <c r="D22" s="2442"/>
      <c r="E22" s="2442"/>
      <c r="F22" s="2442"/>
      <c r="G22" s="2442"/>
      <c r="H22" s="2442"/>
      <c r="I22" s="535" t="s">
        <v>54</v>
      </c>
      <c r="J22" s="2930"/>
      <c r="K22" s="2658"/>
      <c r="L22" s="2659"/>
      <c r="M22" s="2659"/>
      <c r="N22" s="2660"/>
      <c r="O22" s="2592"/>
      <c r="P22" s="2592"/>
    </row>
    <row r="23" spans="2:16" ht="48.75" customHeight="1">
      <c r="B23" s="530" t="s">
        <v>394</v>
      </c>
      <c r="C23" s="2472" t="s">
        <v>2803</v>
      </c>
      <c r="D23" s="2472"/>
      <c r="E23" s="2472"/>
      <c r="F23" s="2472"/>
      <c r="G23" s="2472"/>
      <c r="H23" s="2472"/>
      <c r="I23" s="535" t="s">
        <v>2792</v>
      </c>
      <c r="J23" s="2930"/>
      <c r="K23" s="3418"/>
      <c r="L23" s="3419"/>
      <c r="M23" s="3419"/>
      <c r="N23" s="3420"/>
      <c r="O23" s="2530"/>
      <c r="P23" s="2530"/>
    </row>
    <row r="24" spans="2:16" ht="24.75" customHeight="1">
      <c r="B24" s="2427" t="s">
        <v>2804</v>
      </c>
      <c r="C24" s="2428"/>
      <c r="D24" s="2428"/>
      <c r="E24" s="2428"/>
      <c r="F24" s="2428"/>
      <c r="G24" s="2428"/>
      <c r="H24" s="2428"/>
      <c r="I24" s="2428"/>
      <c r="J24" s="2428"/>
      <c r="K24" s="2428"/>
      <c r="L24" s="2428"/>
      <c r="M24" s="2428"/>
      <c r="N24" s="2428"/>
      <c r="O24" s="2428"/>
      <c r="P24" s="2429"/>
    </row>
    <row r="25" spans="2:16" ht="53.45" customHeight="1">
      <c r="B25" s="2921" t="s">
        <v>430</v>
      </c>
      <c r="C25" s="2923" t="s">
        <v>3466</v>
      </c>
      <c r="D25" s="2923"/>
      <c r="E25" s="2923"/>
      <c r="F25" s="2924"/>
      <c r="G25" s="545" t="s">
        <v>2806</v>
      </c>
      <c r="H25" s="546" t="s">
        <v>2807</v>
      </c>
      <c r="I25" s="547" t="s">
        <v>2808</v>
      </c>
      <c r="J25" s="546" t="s">
        <v>2809</v>
      </c>
      <c r="K25" s="2925" t="s">
        <v>2810</v>
      </c>
      <c r="L25" s="2926" t="s">
        <v>3467</v>
      </c>
      <c r="M25" s="2927"/>
      <c r="N25" s="2928"/>
      <c r="O25" s="528" t="s">
        <v>2795</v>
      </c>
      <c r="P25" s="550"/>
    </row>
    <row r="26" spans="2:16" ht="53.1" customHeight="1">
      <c r="B26" s="2922"/>
      <c r="C26" s="2568"/>
      <c r="D26" s="2568"/>
      <c r="E26" s="2568"/>
      <c r="F26" s="2857"/>
      <c r="G26" s="553" t="s">
        <v>2812</v>
      </c>
      <c r="H26" s="554">
        <v>2022</v>
      </c>
      <c r="I26" s="553" t="s">
        <v>2813</v>
      </c>
      <c r="J26" s="554">
        <v>2022</v>
      </c>
      <c r="K26" s="2596"/>
      <c r="L26" s="2458"/>
      <c r="M26" s="2459"/>
      <c r="N26" s="2460"/>
      <c r="O26" s="541" t="s">
        <v>2795</v>
      </c>
      <c r="P26" s="556"/>
    </row>
    <row r="27" spans="2:16" ht="75.75" customHeight="1">
      <c r="B27" s="532" t="s">
        <v>437</v>
      </c>
      <c r="C27" s="2479" t="s">
        <v>3468</v>
      </c>
      <c r="D27" s="2479"/>
      <c r="E27" s="2479"/>
      <c r="F27" s="2479"/>
      <c r="G27" s="2479"/>
      <c r="H27" s="2479"/>
      <c r="I27" s="2480"/>
      <c r="J27" s="813">
        <f>17220429/7.53145</f>
        <v>2286469.2721853028</v>
      </c>
      <c r="K27" s="2596"/>
      <c r="L27" s="2458"/>
      <c r="M27" s="2459"/>
      <c r="N27" s="2460"/>
      <c r="O27" s="2529" t="s">
        <v>2795</v>
      </c>
      <c r="P27" s="2529" t="s">
        <v>3469</v>
      </c>
    </row>
    <row r="28" spans="2:16" ht="32.25" customHeight="1">
      <c r="B28" s="558"/>
      <c r="C28" s="559" t="s">
        <v>394</v>
      </c>
      <c r="D28" s="2442" t="s">
        <v>3470</v>
      </c>
      <c r="E28" s="2442"/>
      <c r="F28" s="2442"/>
      <c r="G28" s="2442"/>
      <c r="H28" s="2442"/>
      <c r="I28" s="2443"/>
      <c r="J28" s="560">
        <v>652645.25</v>
      </c>
      <c r="K28" s="2596"/>
      <c r="L28" s="2458"/>
      <c r="M28" s="2459"/>
      <c r="N28" s="2460"/>
      <c r="O28" s="2592"/>
      <c r="P28" s="2592"/>
    </row>
    <row r="29" spans="2:16" ht="29.25" customHeight="1">
      <c r="B29" s="561" t="s">
        <v>440</v>
      </c>
      <c r="C29" s="2442" t="s">
        <v>2818</v>
      </c>
      <c r="D29" s="2442"/>
      <c r="E29" s="2442"/>
      <c r="F29" s="2442"/>
      <c r="G29" s="2443"/>
      <c r="H29" s="3415" t="s">
        <v>2819</v>
      </c>
      <c r="I29" s="3416"/>
      <c r="J29" s="3417"/>
      <c r="K29" s="2596"/>
      <c r="L29" s="2458"/>
      <c r="M29" s="2459"/>
      <c r="N29" s="2460"/>
      <c r="O29" s="2673"/>
      <c r="P29" s="2592"/>
    </row>
    <row r="30" spans="2:16" ht="29.25" customHeight="1">
      <c r="B30" s="561"/>
      <c r="C30" s="2442" t="s">
        <v>2820</v>
      </c>
      <c r="D30" s="2442"/>
      <c r="E30" s="2442"/>
      <c r="F30" s="2442"/>
      <c r="G30" s="2443"/>
      <c r="H30" s="2918" t="s">
        <v>2792</v>
      </c>
      <c r="I30" s="2919"/>
      <c r="J30" s="2920"/>
      <c r="K30" s="2596"/>
      <c r="L30" s="2458"/>
      <c r="M30" s="2459"/>
      <c r="N30" s="2460"/>
      <c r="O30" s="529"/>
      <c r="P30" s="529"/>
    </row>
    <row r="31" spans="2:16" ht="25.5" customHeight="1">
      <c r="B31" s="537"/>
      <c r="C31" s="2442" t="s">
        <v>2821</v>
      </c>
      <c r="D31" s="2442"/>
      <c r="E31" s="2442"/>
      <c r="F31" s="2442"/>
      <c r="G31" s="2443"/>
      <c r="H31" s="2461" t="s">
        <v>2822</v>
      </c>
      <c r="I31" s="2636"/>
      <c r="J31" s="2916"/>
      <c r="K31" s="2596"/>
      <c r="L31" s="2458"/>
      <c r="M31" s="2459"/>
      <c r="N31" s="2460"/>
      <c r="O31" s="814" t="s">
        <v>3471</v>
      </c>
      <c r="P31" s="607" t="s">
        <v>3472</v>
      </c>
    </row>
    <row r="32" spans="2:16" ht="25.5" customHeight="1">
      <c r="B32" s="537"/>
      <c r="C32" s="2442" t="s">
        <v>2820</v>
      </c>
      <c r="D32" s="2442"/>
      <c r="E32" s="2442"/>
      <c r="F32" s="2442"/>
      <c r="G32" s="2443"/>
      <c r="H32" s="2918" t="s">
        <v>2792</v>
      </c>
      <c r="I32" s="2919"/>
      <c r="J32" s="2920"/>
      <c r="K32" s="555"/>
      <c r="L32" s="2534"/>
      <c r="M32" s="2535"/>
      <c r="N32" s="2536"/>
      <c r="O32" s="814" t="s">
        <v>3471</v>
      </c>
      <c r="P32" s="606" t="s">
        <v>3472</v>
      </c>
    </row>
    <row r="33" spans="2:16" ht="198.75" customHeight="1">
      <c r="B33" s="565" t="s">
        <v>444</v>
      </c>
      <c r="C33" s="3354" t="s">
        <v>3473</v>
      </c>
      <c r="D33" s="3354"/>
      <c r="E33" s="3354"/>
      <c r="F33" s="3354"/>
      <c r="G33" s="3354"/>
      <c r="H33" s="3354"/>
      <c r="I33" s="3354"/>
      <c r="J33" s="566" t="s">
        <v>2768</v>
      </c>
      <c r="K33" s="567" t="s">
        <v>2825</v>
      </c>
      <c r="L33" s="2904" t="s">
        <v>3474</v>
      </c>
      <c r="M33" s="2905"/>
      <c r="N33" s="2906"/>
      <c r="O33" s="815" t="s">
        <v>3475</v>
      </c>
      <c r="P33" s="815" t="s">
        <v>3476</v>
      </c>
    </row>
    <row r="34" spans="2:16" ht="46.5" customHeight="1">
      <c r="B34" s="2703" t="s">
        <v>3477</v>
      </c>
      <c r="C34" s="2704"/>
      <c r="D34" s="2704"/>
      <c r="E34" s="2704"/>
      <c r="F34" s="2704"/>
      <c r="G34" s="2704"/>
      <c r="H34" s="2704"/>
      <c r="I34" s="2704"/>
      <c r="J34" s="2704"/>
      <c r="K34" s="2704"/>
      <c r="L34" s="2704"/>
      <c r="M34" s="2704"/>
      <c r="N34" s="2704"/>
      <c r="O34" s="2704"/>
      <c r="P34" s="2705"/>
    </row>
    <row r="35" spans="2:16" ht="95.45" customHeight="1">
      <c r="B35" s="569" t="s">
        <v>448</v>
      </c>
      <c r="C35" s="2593" t="s">
        <v>3478</v>
      </c>
      <c r="D35" s="2593"/>
      <c r="E35" s="2593"/>
      <c r="F35" s="2593"/>
      <c r="G35" s="2593"/>
      <c r="H35" s="2593"/>
      <c r="I35" s="2593"/>
      <c r="J35" s="570" t="s">
        <v>2768</v>
      </c>
      <c r="K35" s="567" t="s">
        <v>2825</v>
      </c>
      <c r="L35" s="2911" t="s">
        <v>3479</v>
      </c>
      <c r="M35" s="2912"/>
      <c r="N35" s="2913"/>
      <c r="O35" s="572" t="s">
        <v>2830</v>
      </c>
      <c r="P35" s="816" t="s">
        <v>3480</v>
      </c>
    </row>
    <row r="36" spans="2:16" ht="26.25" customHeight="1">
      <c r="B36" s="2860" t="s">
        <v>2831</v>
      </c>
      <c r="C36" s="2861"/>
      <c r="D36" s="2861"/>
      <c r="E36" s="2861"/>
      <c r="F36" s="2861"/>
      <c r="G36" s="2861"/>
      <c r="H36" s="2861"/>
      <c r="I36" s="2861"/>
      <c r="J36" s="2861"/>
      <c r="K36" s="2861"/>
      <c r="L36" s="2861"/>
      <c r="M36" s="2861"/>
      <c r="N36" s="2861"/>
      <c r="O36" s="2861"/>
      <c r="P36" s="2863"/>
    </row>
    <row r="37" spans="2:16" ht="75" customHeight="1">
      <c r="B37" s="569" t="s">
        <v>451</v>
      </c>
      <c r="C37" s="2894" t="s">
        <v>2832</v>
      </c>
      <c r="D37" s="2894"/>
      <c r="E37" s="2894"/>
      <c r="F37" s="2895"/>
      <c r="G37" s="573" t="s">
        <v>3481</v>
      </c>
      <c r="H37" s="817" t="s">
        <v>3482</v>
      </c>
      <c r="I37" s="2858" t="s">
        <v>3483</v>
      </c>
      <c r="J37" s="2859"/>
      <c r="K37" s="2858" t="s">
        <v>2810</v>
      </c>
      <c r="L37" s="2896"/>
      <c r="M37" s="2896"/>
      <c r="N37" s="2897"/>
      <c r="O37" s="2898" t="s">
        <v>3484</v>
      </c>
      <c r="P37" s="2898"/>
    </row>
    <row r="38" spans="2:16" ht="78.95" customHeight="1">
      <c r="B38" s="537" t="s">
        <v>394</v>
      </c>
      <c r="C38" s="2442" t="s">
        <v>3485</v>
      </c>
      <c r="D38" s="2442"/>
      <c r="E38" s="2442"/>
      <c r="F38" s="2443"/>
      <c r="G38" s="818">
        <f>J27</f>
        <v>2286469.2721853028</v>
      </c>
      <c r="H38" s="819" t="s">
        <v>3486</v>
      </c>
      <c r="I38" s="3413" t="s">
        <v>3484</v>
      </c>
      <c r="J38" s="3414"/>
      <c r="K38" s="2883" t="s">
        <v>3487</v>
      </c>
      <c r="L38" s="2884"/>
      <c r="M38" s="2884"/>
      <c r="N38" s="2885"/>
      <c r="O38" s="2899"/>
      <c r="P38" s="2899"/>
    </row>
    <row r="39" spans="2:16" ht="67.5" customHeight="1">
      <c r="B39" s="537" t="s">
        <v>401</v>
      </c>
      <c r="C39" s="2442" t="s">
        <v>3488</v>
      </c>
      <c r="D39" s="2442"/>
      <c r="E39" s="2442"/>
      <c r="F39" s="2443"/>
      <c r="G39" s="818">
        <v>0</v>
      </c>
      <c r="H39" s="819" t="s">
        <v>2792</v>
      </c>
      <c r="I39" s="3413" t="s">
        <v>2792</v>
      </c>
      <c r="J39" s="3414"/>
      <c r="K39" s="2883"/>
      <c r="L39" s="2884"/>
      <c r="M39" s="2884"/>
      <c r="N39" s="2885"/>
      <c r="O39" s="2899"/>
      <c r="P39" s="2899"/>
    </row>
    <row r="40" spans="2:16" ht="54" customHeight="1">
      <c r="B40" s="530" t="s">
        <v>403</v>
      </c>
      <c r="C40" s="2537" t="s">
        <v>3489</v>
      </c>
      <c r="D40" s="2537"/>
      <c r="E40" s="2537"/>
      <c r="F40" s="2538"/>
      <c r="G40" s="580">
        <f>G38+G39</f>
        <v>2286469.2721853028</v>
      </c>
      <c r="H40" s="581"/>
      <c r="I40" s="2844"/>
      <c r="J40" s="2845"/>
      <c r="K40" s="2844"/>
      <c r="L40" s="2886"/>
      <c r="M40" s="2886"/>
      <c r="N40" s="2887"/>
      <c r="O40" s="2900"/>
      <c r="P40" s="2900"/>
    </row>
    <row r="41" spans="2:16" ht="57.75" customHeight="1">
      <c r="B41" s="2888" t="s">
        <v>3490</v>
      </c>
      <c r="C41" s="2889"/>
      <c r="D41" s="2889"/>
      <c r="E41" s="2889"/>
      <c r="F41" s="2889"/>
      <c r="G41" s="2889"/>
      <c r="H41" s="2889"/>
      <c r="I41" s="2889"/>
      <c r="J41" s="2889"/>
      <c r="K41" s="2889"/>
      <c r="L41" s="2889"/>
      <c r="M41" s="2889"/>
      <c r="N41" s="2889"/>
      <c r="O41" s="2889"/>
      <c r="P41" s="2890"/>
    </row>
    <row r="42" spans="2:16" ht="102" customHeight="1">
      <c r="B42" s="585" t="s">
        <v>460</v>
      </c>
      <c r="C42" s="2593" t="s">
        <v>3491</v>
      </c>
      <c r="D42" s="2593"/>
      <c r="E42" s="2593"/>
      <c r="F42" s="2593"/>
      <c r="G42" s="2593"/>
      <c r="H42" s="2593"/>
      <c r="I42" s="570" t="s">
        <v>2768</v>
      </c>
      <c r="J42" s="586" t="s">
        <v>2825</v>
      </c>
      <c r="K42" s="3405"/>
      <c r="L42" s="3406"/>
      <c r="M42" s="3406"/>
      <c r="N42" s="3407"/>
      <c r="O42" s="572" t="s">
        <v>2830</v>
      </c>
      <c r="P42" s="542" t="s">
        <v>3492</v>
      </c>
    </row>
    <row r="43" spans="2:16" ht="21.75" customHeight="1">
      <c r="B43" s="3408" t="s">
        <v>2845</v>
      </c>
      <c r="C43" s="3409"/>
      <c r="D43" s="3409"/>
      <c r="E43" s="3409"/>
      <c r="F43" s="3409"/>
      <c r="G43" s="3409"/>
      <c r="H43" s="3409"/>
      <c r="I43" s="3409"/>
      <c r="J43" s="3409"/>
      <c r="K43" s="3409"/>
      <c r="L43" s="3409"/>
      <c r="M43" s="3409"/>
      <c r="N43" s="3409"/>
      <c r="O43" s="3409"/>
      <c r="P43" s="3410"/>
    </row>
    <row r="44" spans="2:16" ht="118.5" customHeight="1">
      <c r="B44" s="587" t="s">
        <v>463</v>
      </c>
      <c r="C44" s="2856" t="s">
        <v>2846</v>
      </c>
      <c r="D44" s="2856"/>
      <c r="E44" s="2864"/>
      <c r="F44" s="588" t="s">
        <v>3493</v>
      </c>
      <c r="G44" s="2858" t="s">
        <v>3494</v>
      </c>
      <c r="H44" s="2859"/>
      <c r="I44" s="2858" t="s">
        <v>3495</v>
      </c>
      <c r="J44" s="2859"/>
      <c r="K44" s="2858" t="s">
        <v>3496</v>
      </c>
      <c r="L44" s="2859"/>
      <c r="M44" s="575" t="s">
        <v>2851</v>
      </c>
      <c r="N44" s="820" t="s">
        <v>3497</v>
      </c>
      <c r="O44" s="2529" t="s">
        <v>2830</v>
      </c>
      <c r="P44" s="2529" t="s">
        <v>3498</v>
      </c>
    </row>
    <row r="45" spans="2:16" ht="39" customHeight="1">
      <c r="B45" s="537" t="s">
        <v>394</v>
      </c>
      <c r="C45" s="2865" t="s">
        <v>3499</v>
      </c>
      <c r="D45" s="2865"/>
      <c r="E45" s="2866"/>
      <c r="F45" s="591" t="s">
        <v>2768</v>
      </c>
      <c r="G45" s="3006">
        <f>16386752/7.53145</f>
        <v>2175776.510499306</v>
      </c>
      <c r="H45" s="3007"/>
      <c r="I45" s="2869" t="s">
        <v>3500</v>
      </c>
      <c r="J45" s="2870"/>
      <c r="K45" s="3411">
        <v>652645.25</v>
      </c>
      <c r="L45" s="3412"/>
      <c r="M45" s="592" t="s">
        <v>2875</v>
      </c>
      <c r="N45" s="821" t="s">
        <v>3501</v>
      </c>
      <c r="O45" s="2592"/>
      <c r="P45" s="2592"/>
    </row>
    <row r="46" spans="2:16" ht="69" customHeight="1">
      <c r="B46" s="594"/>
      <c r="C46" s="2865" t="s">
        <v>3502</v>
      </c>
      <c r="D46" s="2865"/>
      <c r="E46" s="2866"/>
      <c r="F46" s="2873" t="s">
        <v>3503</v>
      </c>
      <c r="G46" s="2874"/>
      <c r="H46" s="2874"/>
      <c r="I46" s="2874"/>
      <c r="J46" s="2874"/>
      <c r="K46" s="2874"/>
      <c r="L46" s="2874"/>
      <c r="M46" s="2874"/>
      <c r="N46" s="2875"/>
      <c r="O46" s="2592"/>
      <c r="P46" s="2592"/>
    </row>
    <row r="47" spans="2:16" ht="72" customHeight="1">
      <c r="B47" s="537" t="s">
        <v>401</v>
      </c>
      <c r="C47" s="2865" t="s">
        <v>3504</v>
      </c>
      <c r="D47" s="2865"/>
      <c r="E47" s="2866"/>
      <c r="F47" s="591" t="s">
        <v>54</v>
      </c>
      <c r="G47" s="3006">
        <v>0</v>
      </c>
      <c r="H47" s="3007"/>
      <c r="I47" s="2869" t="s">
        <v>3500</v>
      </c>
      <c r="J47" s="2870"/>
      <c r="K47" s="2881">
        <v>0</v>
      </c>
      <c r="L47" s="2882"/>
      <c r="M47" s="592" t="s">
        <v>2875</v>
      </c>
      <c r="N47" s="821"/>
      <c r="O47" s="2592"/>
      <c r="P47" s="2592"/>
    </row>
    <row r="48" spans="2:16" ht="39" customHeight="1">
      <c r="B48" s="594"/>
      <c r="C48" s="2865" t="s">
        <v>3505</v>
      </c>
      <c r="D48" s="2865"/>
      <c r="E48" s="2866"/>
      <c r="F48" s="2873" t="s">
        <v>2792</v>
      </c>
      <c r="G48" s="2874"/>
      <c r="H48" s="2874"/>
      <c r="I48" s="2874"/>
      <c r="J48" s="2874"/>
      <c r="K48" s="2874"/>
      <c r="L48" s="2874"/>
      <c r="M48" s="2874"/>
      <c r="N48" s="2875"/>
      <c r="O48" s="2592"/>
      <c r="P48" s="2592"/>
    </row>
    <row r="49" spans="1:16" ht="57" customHeight="1">
      <c r="B49" s="596" t="s">
        <v>403</v>
      </c>
      <c r="C49" s="2876" t="s">
        <v>3506</v>
      </c>
      <c r="D49" s="2876"/>
      <c r="E49" s="2877"/>
      <c r="F49" s="597"/>
      <c r="G49" s="2842">
        <f>G45+G47</f>
        <v>2175776.510499306</v>
      </c>
      <c r="H49" s="2843"/>
      <c r="I49" s="2869" t="s">
        <v>3500</v>
      </c>
      <c r="J49" s="2870"/>
      <c r="K49" s="2846">
        <f>K45+K47</f>
        <v>652645.25</v>
      </c>
      <c r="L49" s="2847"/>
      <c r="M49" s="582"/>
      <c r="N49" s="583"/>
      <c r="O49" s="2530"/>
      <c r="P49" s="2530"/>
    </row>
    <row r="50" spans="1:16" ht="56.25" customHeight="1">
      <c r="B50" s="2853" t="s">
        <v>3507</v>
      </c>
      <c r="C50" s="2854"/>
      <c r="D50" s="2854"/>
      <c r="E50" s="2854"/>
      <c r="F50" s="2854"/>
      <c r="G50" s="2854"/>
      <c r="H50" s="2854"/>
      <c r="I50" s="2854"/>
      <c r="J50" s="2854"/>
      <c r="K50" s="2854"/>
      <c r="L50" s="2854"/>
      <c r="M50" s="2854"/>
      <c r="N50" s="2854"/>
      <c r="O50" s="2854"/>
      <c r="P50" s="2855"/>
    </row>
    <row r="51" spans="1:16" ht="112.5" customHeight="1">
      <c r="B51" s="587" t="s">
        <v>476</v>
      </c>
      <c r="C51" s="2856" t="s">
        <v>2863</v>
      </c>
      <c r="D51" s="2568"/>
      <c r="E51" s="2857"/>
      <c r="F51" s="600" t="s">
        <v>2864</v>
      </c>
      <c r="G51" s="2896" t="s">
        <v>3508</v>
      </c>
      <c r="H51" s="2859"/>
      <c r="I51" s="2858" t="s">
        <v>3495</v>
      </c>
      <c r="J51" s="2859"/>
      <c r="K51" s="2858" t="s">
        <v>3496</v>
      </c>
      <c r="L51" s="2859"/>
      <c r="M51" s="575" t="s">
        <v>2851</v>
      </c>
      <c r="N51" s="820" t="s">
        <v>3509</v>
      </c>
      <c r="O51" s="540" t="s">
        <v>3510</v>
      </c>
      <c r="P51" s="602"/>
    </row>
    <row r="52" spans="1:16" s="603" customFormat="1" ht="32.25" customHeight="1">
      <c r="B52" s="537" t="s">
        <v>394</v>
      </c>
      <c r="C52" s="2442" t="s">
        <v>97</v>
      </c>
      <c r="D52" s="2442"/>
      <c r="E52" s="2443"/>
      <c r="F52" s="591" t="s">
        <v>2792</v>
      </c>
      <c r="G52" s="3399">
        <v>0</v>
      </c>
      <c r="H52" s="3400"/>
      <c r="I52" s="2880" t="s">
        <v>2792</v>
      </c>
      <c r="J52" s="2870"/>
      <c r="K52" s="2881">
        <v>0</v>
      </c>
      <c r="L52" s="2882"/>
      <c r="M52" s="592" t="s">
        <v>2792</v>
      </c>
      <c r="N52" s="822"/>
      <c r="O52" s="540" t="s">
        <v>2868</v>
      </c>
      <c r="P52" s="541"/>
    </row>
    <row r="53" spans="1:16" s="603" customFormat="1" ht="70.5" customHeight="1">
      <c r="B53" s="537" t="s">
        <v>401</v>
      </c>
      <c r="C53" s="2442" t="s">
        <v>2869</v>
      </c>
      <c r="D53" s="2442"/>
      <c r="E53" s="2443"/>
      <c r="F53" s="591" t="s">
        <v>2870</v>
      </c>
      <c r="G53" s="3401">
        <v>1284182</v>
      </c>
      <c r="H53" s="3402"/>
      <c r="I53" s="2880" t="s">
        <v>3500</v>
      </c>
      <c r="J53" s="2870"/>
      <c r="K53" s="3403">
        <v>455560</v>
      </c>
      <c r="L53" s="3404"/>
      <c r="M53" s="592" t="s">
        <v>2867</v>
      </c>
      <c r="N53" s="823" t="s">
        <v>3511</v>
      </c>
      <c r="O53" s="824" t="s">
        <v>940</v>
      </c>
      <c r="P53" s="541"/>
    </row>
    <row r="54" spans="1:16" s="603" customFormat="1" ht="42">
      <c r="B54" s="537" t="s">
        <v>403</v>
      </c>
      <c r="C54" s="2442" t="s">
        <v>2872</v>
      </c>
      <c r="D54" s="2442"/>
      <c r="E54" s="2443"/>
      <c r="F54" s="591" t="s">
        <v>2870</v>
      </c>
      <c r="G54" s="3399">
        <v>171015</v>
      </c>
      <c r="H54" s="3400"/>
      <c r="I54" s="2880" t="s">
        <v>3500</v>
      </c>
      <c r="J54" s="2870"/>
      <c r="K54" s="2881">
        <v>40975</v>
      </c>
      <c r="L54" s="2882"/>
      <c r="M54" s="592" t="s">
        <v>2867</v>
      </c>
      <c r="N54" s="823" t="s">
        <v>3512</v>
      </c>
      <c r="O54" s="540" t="s">
        <v>940</v>
      </c>
      <c r="P54" s="541"/>
    </row>
    <row r="55" spans="1:16" s="603" customFormat="1" ht="32.25" customHeight="1">
      <c r="B55" s="537" t="s">
        <v>405</v>
      </c>
      <c r="C55" s="2442" t="s">
        <v>2874</v>
      </c>
      <c r="D55" s="2442"/>
      <c r="E55" s="2443"/>
      <c r="F55" s="591" t="s">
        <v>2792</v>
      </c>
      <c r="G55" s="3399">
        <v>0</v>
      </c>
      <c r="H55" s="3400"/>
      <c r="I55" s="2880" t="s">
        <v>92</v>
      </c>
      <c r="J55" s="2870"/>
      <c r="K55" s="2881">
        <v>0</v>
      </c>
      <c r="L55" s="2882"/>
      <c r="M55" s="592" t="s">
        <v>2792</v>
      </c>
      <c r="N55" s="825"/>
      <c r="O55" s="540" t="s">
        <v>940</v>
      </c>
      <c r="P55" s="606"/>
    </row>
    <row r="56" spans="1:16" s="603" customFormat="1" ht="44.25" customHeight="1">
      <c r="B56" s="537" t="s">
        <v>408</v>
      </c>
      <c r="C56" s="2442" t="s">
        <v>2875</v>
      </c>
      <c r="D56" s="2442"/>
      <c r="E56" s="2443"/>
      <c r="F56" s="591" t="s">
        <v>2870</v>
      </c>
      <c r="G56" s="3399">
        <v>15989</v>
      </c>
      <c r="H56" s="3400"/>
      <c r="I56" s="2880" t="s">
        <v>3500</v>
      </c>
      <c r="J56" s="2870"/>
      <c r="K56" s="2881">
        <v>5203</v>
      </c>
      <c r="L56" s="2882"/>
      <c r="M56" s="592" t="s">
        <v>2867</v>
      </c>
      <c r="N56" s="823" t="s">
        <v>3513</v>
      </c>
      <c r="O56" s="542" t="s">
        <v>940</v>
      </c>
      <c r="P56" s="606"/>
    </row>
    <row r="57" spans="1:16" ht="70.5" customHeight="1">
      <c r="B57" s="530" t="s">
        <v>410</v>
      </c>
      <c r="C57" s="2537" t="s">
        <v>3514</v>
      </c>
      <c r="D57" s="2537"/>
      <c r="E57" s="2538"/>
      <c r="F57" s="609"/>
      <c r="G57" s="2842">
        <f>G52+G53+G54+G55+G56</f>
        <v>1471186</v>
      </c>
      <c r="H57" s="2843"/>
      <c r="I57" s="2844"/>
      <c r="J57" s="2845"/>
      <c r="K57" s="2846">
        <f>K52+K53+K54+K55+K56</f>
        <v>501738</v>
      </c>
      <c r="L57" s="2847"/>
      <c r="M57" s="598"/>
      <c r="N57" s="599"/>
      <c r="O57" s="826"/>
      <c r="P57" s="826"/>
    </row>
    <row r="58" spans="1:16" ht="54.75" customHeight="1">
      <c r="A58" s="611"/>
      <c r="B58" s="3396" t="s">
        <v>2878</v>
      </c>
      <c r="C58" s="3397"/>
      <c r="D58" s="3397"/>
      <c r="E58" s="3397"/>
      <c r="F58" s="3397"/>
      <c r="G58" s="3397"/>
      <c r="H58" s="3397"/>
      <c r="I58" s="3397"/>
      <c r="J58" s="3397"/>
      <c r="K58" s="3397"/>
      <c r="L58" s="3397"/>
      <c r="M58" s="3397"/>
      <c r="N58" s="3397"/>
      <c r="O58" s="3397"/>
      <c r="P58" s="3398"/>
    </row>
    <row r="59" spans="1:16" ht="64.5" customHeight="1">
      <c r="B59" s="612" t="s">
        <v>486</v>
      </c>
      <c r="C59" s="2851" t="s">
        <v>3515</v>
      </c>
      <c r="D59" s="2851"/>
      <c r="E59" s="2851"/>
      <c r="F59" s="2851"/>
      <c r="G59" s="2851"/>
      <c r="H59" s="2851"/>
      <c r="I59" s="2852"/>
      <c r="J59" s="613">
        <f>G49/(G49+G57)</f>
        <v>0.59659963715980735</v>
      </c>
      <c r="K59" s="614" t="s">
        <v>2769</v>
      </c>
      <c r="L59" s="2828"/>
      <c r="M59" s="2829"/>
      <c r="N59" s="2830"/>
      <c r="O59" s="2729"/>
      <c r="P59" s="2729"/>
    </row>
    <row r="60" spans="1:16" ht="51.75" customHeight="1">
      <c r="B60" s="615" t="s">
        <v>1999</v>
      </c>
      <c r="C60" s="2851" t="s">
        <v>3516</v>
      </c>
      <c r="D60" s="2851"/>
      <c r="E60" s="2851"/>
      <c r="F60" s="2851"/>
      <c r="G60" s="2851"/>
      <c r="H60" s="2851"/>
      <c r="I60" s="2852"/>
      <c r="J60" s="613">
        <f>G45/G49</f>
        <v>1</v>
      </c>
      <c r="K60" s="614" t="s">
        <v>2825</v>
      </c>
      <c r="L60" s="2828"/>
      <c r="M60" s="2829"/>
      <c r="N60" s="2830"/>
      <c r="O60" s="2730"/>
      <c r="P60" s="2730"/>
    </row>
    <row r="61" spans="1:16" ht="53.25" customHeight="1">
      <c r="B61" s="615" t="s">
        <v>490</v>
      </c>
      <c r="C61" s="2826" t="s">
        <v>3517</v>
      </c>
      <c r="D61" s="2826"/>
      <c r="E61" s="2826"/>
      <c r="F61" s="2826"/>
      <c r="G61" s="2826"/>
      <c r="H61" s="2826"/>
      <c r="I61" s="2827"/>
      <c r="J61" s="617">
        <f>SUM(G49,G57)</f>
        <v>3646962.510499306</v>
      </c>
      <c r="K61" s="614" t="s">
        <v>2769</v>
      </c>
      <c r="L61" s="2828"/>
      <c r="M61" s="2829"/>
      <c r="N61" s="2830"/>
      <c r="O61" s="2730"/>
      <c r="P61" s="2730"/>
    </row>
    <row r="62" spans="1:16" ht="50.25" customHeight="1">
      <c r="B62" s="615" t="s">
        <v>492</v>
      </c>
      <c r="C62" s="2479" t="s">
        <v>3518</v>
      </c>
      <c r="D62" s="2479"/>
      <c r="E62" s="2479"/>
      <c r="F62" s="2479"/>
      <c r="G62" s="2479"/>
      <c r="H62" s="2479"/>
      <c r="I62" s="2480"/>
      <c r="J62" s="613">
        <f>(G49+G57)/J27</f>
        <v>1.5950192529872513</v>
      </c>
      <c r="K62" s="614" t="s">
        <v>2769</v>
      </c>
      <c r="L62" s="3390"/>
      <c r="M62" s="3391"/>
      <c r="N62" s="3392"/>
      <c r="O62" s="2730"/>
      <c r="P62" s="2730"/>
    </row>
    <row r="63" spans="1:16" ht="87" customHeight="1">
      <c r="B63" s="618" t="s">
        <v>494</v>
      </c>
      <c r="C63" s="2479" t="s">
        <v>3519</v>
      </c>
      <c r="D63" s="2479"/>
      <c r="E63" s="2479"/>
      <c r="F63" s="2479"/>
      <c r="G63" s="2479"/>
      <c r="H63" s="2479"/>
      <c r="I63" s="2480"/>
      <c r="J63" s="619">
        <f>(K49+K57)/J28</f>
        <v>1.7687759927770867</v>
      </c>
      <c r="K63" s="614" t="s">
        <v>2769</v>
      </c>
      <c r="L63" s="3390"/>
      <c r="M63" s="3391"/>
      <c r="N63" s="3392"/>
      <c r="O63" s="2730"/>
      <c r="P63" s="2730"/>
    </row>
    <row r="64" spans="1:16" ht="34.5" customHeight="1">
      <c r="B64" s="618" t="s">
        <v>496</v>
      </c>
      <c r="C64" s="2851" t="s">
        <v>3520</v>
      </c>
      <c r="D64" s="2851"/>
      <c r="E64" s="2851"/>
      <c r="F64" s="2851"/>
      <c r="G64" s="2851"/>
      <c r="H64" s="2851"/>
      <c r="I64" s="2852"/>
      <c r="J64" s="613" t="str">
        <f>IF(J62&lt;0.945,"Funding gap","No funding gap")</f>
        <v>No funding gap</v>
      </c>
      <c r="K64" s="614" t="s">
        <v>2769</v>
      </c>
      <c r="L64" s="3393"/>
      <c r="M64" s="3394"/>
      <c r="N64" s="3395"/>
      <c r="O64" s="2731"/>
      <c r="P64" s="2731"/>
    </row>
    <row r="65" spans="2:16" ht="53.25" customHeight="1">
      <c r="B65" s="618" t="s">
        <v>498</v>
      </c>
      <c r="C65" s="2831" t="s">
        <v>2886</v>
      </c>
      <c r="D65" s="2831"/>
      <c r="E65" s="2831"/>
      <c r="F65" s="2831"/>
      <c r="G65" s="2831"/>
      <c r="H65" s="2831"/>
      <c r="I65" s="2831"/>
      <c r="J65" s="623">
        <f>G45/J27</f>
        <v>0.95158790759510115</v>
      </c>
      <c r="K65" s="621" t="s">
        <v>2769</v>
      </c>
      <c r="L65" s="2828"/>
      <c r="M65" s="2829"/>
      <c r="N65" s="2830"/>
      <c r="O65" s="616"/>
      <c r="P65" s="616"/>
    </row>
    <row r="66" spans="2:16" ht="46.5" customHeight="1">
      <c r="B66" s="532" t="s">
        <v>953</v>
      </c>
      <c r="C66" s="2442" t="s">
        <v>2887</v>
      </c>
      <c r="D66" s="2442"/>
      <c r="E66" s="2442"/>
      <c r="F66" s="2442"/>
      <c r="G66" s="2442"/>
      <c r="H66" s="2442"/>
      <c r="I66" s="2442"/>
      <c r="J66" s="2443"/>
      <c r="K66" s="2821" t="s">
        <v>2825</v>
      </c>
      <c r="L66" s="2997"/>
      <c r="M66" s="2998"/>
      <c r="N66" s="2999"/>
      <c r="O66" s="2529" t="s">
        <v>3521</v>
      </c>
      <c r="P66" s="2529" t="s">
        <v>3522</v>
      </c>
    </row>
    <row r="67" spans="2:16" ht="21" customHeight="1">
      <c r="B67" s="537" t="s">
        <v>394</v>
      </c>
      <c r="C67" s="2824" t="s">
        <v>2890</v>
      </c>
      <c r="D67" s="2824"/>
      <c r="E67" s="2824"/>
      <c r="F67" s="2824"/>
      <c r="G67" s="2824"/>
      <c r="H67" s="2824"/>
      <c r="I67" s="2824"/>
      <c r="J67" s="526" t="s">
        <v>54</v>
      </c>
      <c r="K67" s="2822"/>
      <c r="L67" s="3000"/>
      <c r="M67" s="3001"/>
      <c r="N67" s="3002"/>
      <c r="O67" s="2592"/>
      <c r="P67" s="2592"/>
    </row>
    <row r="68" spans="2:16" ht="78" customHeight="1">
      <c r="B68" s="537" t="s">
        <v>401</v>
      </c>
      <c r="C68" s="2824" t="s">
        <v>2891</v>
      </c>
      <c r="D68" s="2824"/>
      <c r="E68" s="2824"/>
      <c r="F68" s="2824"/>
      <c r="G68" s="2824"/>
      <c r="H68" s="2824"/>
      <c r="I68" s="2824"/>
      <c r="J68" s="526" t="s">
        <v>2768</v>
      </c>
      <c r="K68" s="2822"/>
      <c r="L68" s="3000"/>
      <c r="M68" s="3001"/>
      <c r="N68" s="3002"/>
      <c r="O68" s="2592"/>
      <c r="P68" s="2592"/>
    </row>
    <row r="69" spans="2:16" ht="21" customHeight="1">
      <c r="B69" s="537" t="s">
        <v>403</v>
      </c>
      <c r="C69" s="2824" t="s">
        <v>2892</v>
      </c>
      <c r="D69" s="2824"/>
      <c r="E69" s="2824"/>
      <c r="F69" s="2824"/>
      <c r="G69" s="2824"/>
      <c r="H69" s="2824"/>
      <c r="I69" s="2824"/>
      <c r="J69" s="526" t="s">
        <v>54</v>
      </c>
      <c r="K69" s="2822"/>
      <c r="L69" s="3000"/>
      <c r="M69" s="3001"/>
      <c r="N69" s="3002"/>
      <c r="O69" s="2592"/>
      <c r="P69" s="2592"/>
    </row>
    <row r="70" spans="2:16" ht="21" customHeight="1">
      <c r="B70" s="537" t="s">
        <v>405</v>
      </c>
      <c r="C70" s="2824" t="s">
        <v>2875</v>
      </c>
      <c r="D70" s="2824"/>
      <c r="E70" s="2824"/>
      <c r="F70" s="2824"/>
      <c r="G70" s="2824"/>
      <c r="H70" s="2824"/>
      <c r="I70" s="2824"/>
      <c r="J70" s="526" t="s">
        <v>54</v>
      </c>
      <c r="K70" s="2822"/>
      <c r="L70" s="3000"/>
      <c r="M70" s="3001"/>
      <c r="N70" s="3002"/>
      <c r="O70" s="2592"/>
      <c r="P70" s="2592"/>
    </row>
    <row r="71" spans="2:16" ht="21" customHeight="1">
      <c r="B71" s="537" t="s">
        <v>408</v>
      </c>
      <c r="C71" s="2607" t="s">
        <v>2893</v>
      </c>
      <c r="D71" s="2607"/>
      <c r="E71" s="2607"/>
      <c r="F71" s="2607"/>
      <c r="G71" s="2500" t="s">
        <v>2792</v>
      </c>
      <c r="H71" s="2501"/>
      <c r="I71" s="2501"/>
      <c r="J71" s="2609"/>
      <c r="K71" s="2823"/>
      <c r="L71" s="3003"/>
      <c r="M71" s="3004"/>
      <c r="N71" s="3005"/>
      <c r="O71" s="2673"/>
      <c r="P71" s="2673"/>
    </row>
    <row r="72" spans="2:16" ht="35.25" customHeight="1">
      <c r="B72" s="558" t="s">
        <v>1516</v>
      </c>
      <c r="C72" s="590" t="s">
        <v>561</v>
      </c>
      <c r="D72" s="2442" t="s">
        <v>3523</v>
      </c>
      <c r="E72" s="2442"/>
      <c r="F72" s="2442"/>
      <c r="G72" s="2442"/>
      <c r="H72" s="2442"/>
      <c r="I72" s="2442"/>
      <c r="J72" s="2442"/>
      <c r="K72" s="2442"/>
      <c r="L72" s="2442"/>
      <c r="M72" s="2442"/>
      <c r="N72" s="2591"/>
      <c r="O72" s="622"/>
      <c r="P72" s="627"/>
    </row>
    <row r="73" spans="2:16" ht="20.25" customHeight="1">
      <c r="B73" s="558"/>
      <c r="C73" s="590" t="s">
        <v>418</v>
      </c>
      <c r="D73" s="2607" t="s">
        <v>297</v>
      </c>
      <c r="E73" s="2608"/>
      <c r="F73" s="2451" t="s">
        <v>2768</v>
      </c>
      <c r="G73" s="2452"/>
      <c r="H73" s="2821" t="s">
        <v>2825</v>
      </c>
      <c r="I73" s="2464" t="s">
        <v>3524</v>
      </c>
      <c r="J73" s="2465"/>
      <c r="K73" s="2465"/>
      <c r="L73" s="2465"/>
      <c r="M73" s="2465"/>
      <c r="N73" s="2466"/>
      <c r="O73" s="2529" t="s">
        <v>3521</v>
      </c>
      <c r="P73" s="2529" t="s">
        <v>3525</v>
      </c>
    </row>
    <row r="74" spans="2:16" ht="20.25" customHeight="1">
      <c r="B74" s="558"/>
      <c r="C74" s="590" t="s">
        <v>508</v>
      </c>
      <c r="D74" s="2607" t="s">
        <v>2896</v>
      </c>
      <c r="E74" s="2608"/>
      <c r="F74" s="2451" t="s">
        <v>54</v>
      </c>
      <c r="G74" s="2452"/>
      <c r="H74" s="2822"/>
      <c r="I74" s="2506"/>
      <c r="J74" s="2515"/>
      <c r="K74" s="2515"/>
      <c r="L74" s="2515"/>
      <c r="M74" s="2515"/>
      <c r="N74" s="2507"/>
      <c r="O74" s="2592"/>
      <c r="P74" s="2592"/>
    </row>
    <row r="75" spans="2:16" ht="20.25" customHeight="1">
      <c r="B75" s="558"/>
      <c r="C75" s="590" t="s">
        <v>510</v>
      </c>
      <c r="D75" s="2607" t="s">
        <v>2897</v>
      </c>
      <c r="E75" s="2608"/>
      <c r="F75" s="2451" t="s">
        <v>54</v>
      </c>
      <c r="G75" s="2452"/>
      <c r="H75" s="2822"/>
      <c r="I75" s="2506"/>
      <c r="J75" s="2515"/>
      <c r="K75" s="2515"/>
      <c r="L75" s="2515"/>
      <c r="M75" s="2515"/>
      <c r="N75" s="2507"/>
      <c r="O75" s="2592"/>
      <c r="P75" s="2592"/>
    </row>
    <row r="76" spans="2:16" ht="36" customHeight="1">
      <c r="B76" s="530"/>
      <c r="C76" s="595" t="s">
        <v>401</v>
      </c>
      <c r="D76" s="2479" t="s">
        <v>3526</v>
      </c>
      <c r="E76" s="2479"/>
      <c r="F76" s="2479"/>
      <c r="G76" s="2480"/>
      <c r="H76" s="2822"/>
      <c r="I76" s="2506"/>
      <c r="J76" s="2515"/>
      <c r="K76" s="2515"/>
      <c r="L76" s="2515"/>
      <c r="M76" s="2515"/>
      <c r="N76" s="2507"/>
      <c r="O76" s="2592"/>
      <c r="P76" s="2592"/>
    </row>
    <row r="77" spans="2:16" ht="21" customHeight="1">
      <c r="B77" s="530"/>
      <c r="C77" s="590" t="s">
        <v>418</v>
      </c>
      <c r="D77" s="2607" t="s">
        <v>297</v>
      </c>
      <c r="E77" s="2608"/>
      <c r="F77" s="2451" t="s">
        <v>2768</v>
      </c>
      <c r="G77" s="2452"/>
      <c r="H77" s="2822"/>
      <c r="I77" s="2506"/>
      <c r="J77" s="2515"/>
      <c r="K77" s="2515"/>
      <c r="L77" s="2515"/>
      <c r="M77" s="2515"/>
      <c r="N77" s="2507"/>
      <c r="O77" s="2592"/>
      <c r="P77" s="2592"/>
    </row>
    <row r="78" spans="2:16" ht="21" customHeight="1">
      <c r="B78" s="530"/>
      <c r="C78" s="590" t="s">
        <v>508</v>
      </c>
      <c r="D78" s="2607" t="s">
        <v>2896</v>
      </c>
      <c r="E78" s="2608"/>
      <c r="F78" s="2451" t="s">
        <v>54</v>
      </c>
      <c r="G78" s="2452"/>
      <c r="H78" s="2822"/>
      <c r="I78" s="2506"/>
      <c r="J78" s="2515"/>
      <c r="K78" s="2515"/>
      <c r="L78" s="2515"/>
      <c r="M78" s="2515"/>
      <c r="N78" s="2507"/>
      <c r="O78" s="2592"/>
      <c r="P78" s="2592"/>
    </row>
    <row r="79" spans="2:16" ht="21" customHeight="1">
      <c r="B79" s="530"/>
      <c r="C79" s="590" t="s">
        <v>510</v>
      </c>
      <c r="D79" s="2607" t="s">
        <v>2899</v>
      </c>
      <c r="E79" s="2608"/>
      <c r="F79" s="2451" t="s">
        <v>54</v>
      </c>
      <c r="G79" s="2452"/>
      <c r="H79" s="2822"/>
      <c r="I79" s="2506"/>
      <c r="J79" s="2515"/>
      <c r="K79" s="2515"/>
      <c r="L79" s="2515"/>
      <c r="M79" s="2515"/>
      <c r="N79" s="2507"/>
      <c r="O79" s="2592"/>
      <c r="P79" s="2592"/>
    </row>
    <row r="80" spans="2:16" ht="21" customHeight="1">
      <c r="B80" s="530"/>
      <c r="C80" s="590" t="s">
        <v>512</v>
      </c>
      <c r="D80" s="2607" t="s">
        <v>2875</v>
      </c>
      <c r="E80" s="2608"/>
      <c r="F80" s="2451" t="s">
        <v>54</v>
      </c>
      <c r="G80" s="2452"/>
      <c r="H80" s="2822"/>
      <c r="I80" s="2506"/>
      <c r="J80" s="2515"/>
      <c r="K80" s="2515"/>
      <c r="L80" s="2515"/>
      <c r="M80" s="2515"/>
      <c r="N80" s="2507"/>
      <c r="O80" s="2592"/>
      <c r="P80" s="2592"/>
    </row>
    <row r="81" spans="2:16" ht="26.25" customHeight="1">
      <c r="B81" s="530"/>
      <c r="C81" s="590" t="s">
        <v>513</v>
      </c>
      <c r="D81" s="2607" t="s">
        <v>2900</v>
      </c>
      <c r="E81" s="2608"/>
      <c r="F81" s="2481"/>
      <c r="G81" s="2518"/>
      <c r="H81" s="2823"/>
      <c r="I81" s="2508"/>
      <c r="J81" s="2516"/>
      <c r="K81" s="2516"/>
      <c r="L81" s="2516"/>
      <c r="M81" s="2516"/>
      <c r="N81" s="2509"/>
      <c r="O81" s="2673"/>
      <c r="P81" s="2673"/>
    </row>
    <row r="82" spans="2:16" ht="44.25" customHeight="1">
      <c r="B82" s="630" t="s">
        <v>968</v>
      </c>
      <c r="C82" s="2537" t="s">
        <v>2901</v>
      </c>
      <c r="D82" s="2537"/>
      <c r="E82" s="2538"/>
      <c r="F82" s="2464"/>
      <c r="G82" s="2465"/>
      <c r="H82" s="2465"/>
      <c r="I82" s="2465"/>
      <c r="J82" s="2465"/>
      <c r="K82" s="2465"/>
      <c r="L82" s="2465"/>
      <c r="M82" s="2465"/>
      <c r="N82" s="2465"/>
      <c r="O82" s="2816"/>
      <c r="P82" s="2817"/>
    </row>
    <row r="83" spans="2:16" ht="42" customHeight="1">
      <c r="B83" s="2818" t="s">
        <v>3527</v>
      </c>
      <c r="C83" s="2819"/>
      <c r="D83" s="2819"/>
      <c r="E83" s="2819"/>
      <c r="F83" s="2819"/>
      <c r="G83" s="2819"/>
      <c r="H83" s="2819"/>
      <c r="I83" s="2819"/>
      <c r="J83" s="2819"/>
      <c r="K83" s="2819"/>
      <c r="L83" s="2819"/>
      <c r="M83" s="2819"/>
      <c r="N83" s="2819"/>
      <c r="O83" s="2819"/>
      <c r="P83" s="2820"/>
    </row>
    <row r="84" spans="2:16" ht="39.75" customHeight="1">
      <c r="B84" s="532" t="s">
        <v>518</v>
      </c>
      <c r="C84" s="2442" t="s">
        <v>3528</v>
      </c>
      <c r="D84" s="2442"/>
      <c r="E84" s="2442"/>
      <c r="F84" s="2442"/>
      <c r="G84" s="2443"/>
      <c r="H84" s="564" t="s">
        <v>2768</v>
      </c>
      <c r="I84" s="2789" t="s">
        <v>2825</v>
      </c>
      <c r="J84" s="2790"/>
      <c r="K84" s="3380" t="s">
        <v>3529</v>
      </c>
      <c r="L84" s="3381"/>
      <c r="M84" s="3381"/>
      <c r="N84" s="3382"/>
      <c r="O84" s="540" t="s">
        <v>2844</v>
      </c>
      <c r="P84" s="541" t="s">
        <v>3530</v>
      </c>
    </row>
    <row r="85" spans="2:16" ht="20.25" customHeight="1">
      <c r="B85" s="2794" t="s">
        <v>2905</v>
      </c>
      <c r="C85" s="2613"/>
      <c r="D85" s="2613"/>
      <c r="E85" s="2795"/>
      <c r="F85" s="2801" t="s">
        <v>3531</v>
      </c>
      <c r="G85" s="2802"/>
      <c r="H85" s="2803"/>
      <c r="I85" s="2801" t="s">
        <v>2907</v>
      </c>
      <c r="J85" s="2802"/>
      <c r="K85" s="2801" t="s">
        <v>2810</v>
      </c>
      <c r="L85" s="2802"/>
      <c r="M85" s="2802"/>
      <c r="N85" s="2804"/>
      <c r="O85" s="2729"/>
      <c r="P85" s="2729"/>
    </row>
    <row r="86" spans="2:16" ht="21" customHeight="1">
      <c r="B86" s="2796"/>
      <c r="C86" s="2614"/>
      <c r="D86" s="2614"/>
      <c r="E86" s="2797"/>
      <c r="F86" s="2772" t="s">
        <v>3501</v>
      </c>
      <c r="G86" s="2773"/>
      <c r="H86" s="2774"/>
      <c r="I86" s="3383">
        <f>28790700/7.66488</f>
        <v>3756184.0498481384</v>
      </c>
      <c r="J86" s="3384"/>
      <c r="K86" s="2772" t="s">
        <v>3532</v>
      </c>
      <c r="L86" s="2773"/>
      <c r="M86" s="2773"/>
      <c r="N86" s="2774"/>
      <c r="O86" s="2730"/>
      <c r="P86" s="2730"/>
    </row>
    <row r="87" spans="2:16" ht="21" customHeight="1">
      <c r="B87" s="2796"/>
      <c r="C87" s="2614"/>
      <c r="D87" s="2614"/>
      <c r="E87" s="2797"/>
      <c r="F87" s="2772"/>
      <c r="G87" s="2773"/>
      <c r="H87" s="2774"/>
      <c r="I87" s="3383"/>
      <c r="J87" s="3384"/>
      <c r="K87" s="2772"/>
      <c r="L87" s="2773"/>
      <c r="M87" s="2773"/>
      <c r="N87" s="2774"/>
      <c r="O87" s="2730"/>
      <c r="P87" s="2730"/>
    </row>
    <row r="88" spans="2:16" ht="21" customHeight="1">
      <c r="B88" s="2796"/>
      <c r="C88" s="2614"/>
      <c r="D88" s="2614"/>
      <c r="E88" s="2797"/>
      <c r="F88" s="2772"/>
      <c r="G88" s="2773"/>
      <c r="H88" s="2774"/>
      <c r="I88" s="3383"/>
      <c r="J88" s="3384"/>
      <c r="K88" s="2772"/>
      <c r="L88" s="2773"/>
      <c r="M88" s="2773"/>
      <c r="N88" s="2774"/>
      <c r="O88" s="2730"/>
      <c r="P88" s="2730"/>
    </row>
    <row r="89" spans="2:16" ht="21.75" customHeight="1">
      <c r="B89" s="2798"/>
      <c r="C89" s="2799"/>
      <c r="D89" s="2799"/>
      <c r="E89" s="2800"/>
      <c r="F89" s="3385"/>
      <c r="G89" s="3386"/>
      <c r="H89" s="3387"/>
      <c r="I89" s="3388"/>
      <c r="J89" s="3389"/>
      <c r="K89" s="2809"/>
      <c r="L89" s="2810"/>
      <c r="M89" s="2810"/>
      <c r="N89" s="2811"/>
      <c r="O89" s="2750"/>
      <c r="P89" s="2750"/>
    </row>
    <row r="90" spans="2:16" ht="26.25" customHeight="1">
      <c r="B90" s="2427" t="s">
        <v>2910</v>
      </c>
      <c r="C90" s="2428"/>
      <c r="D90" s="2428"/>
      <c r="E90" s="2428"/>
      <c r="F90" s="2428"/>
      <c r="G90" s="2428"/>
      <c r="H90" s="2428"/>
      <c r="I90" s="2428"/>
      <c r="J90" s="2428"/>
      <c r="K90" s="2428"/>
      <c r="L90" s="2428"/>
      <c r="M90" s="2428"/>
      <c r="N90" s="2428"/>
      <c r="O90" s="2428"/>
      <c r="P90" s="2429"/>
    </row>
    <row r="91" spans="2:16" ht="39.75" customHeight="1">
      <c r="B91" s="828" t="s">
        <v>523</v>
      </c>
      <c r="C91" s="2744" t="s">
        <v>3533</v>
      </c>
      <c r="D91" s="2744"/>
      <c r="E91" s="2744"/>
      <c r="F91" s="2744"/>
      <c r="G91" s="2744"/>
      <c r="H91" s="2744"/>
      <c r="I91" s="2744"/>
      <c r="J91" s="2744"/>
      <c r="K91" s="2744"/>
      <c r="L91" s="2744"/>
      <c r="M91" s="2744"/>
      <c r="N91" s="2744"/>
      <c r="O91" s="2779" t="s">
        <v>3534</v>
      </c>
      <c r="P91" s="2779"/>
    </row>
    <row r="92" spans="2:16" ht="20.25" customHeight="1">
      <c r="B92" s="2780" t="s">
        <v>2913</v>
      </c>
      <c r="C92" s="2781"/>
      <c r="D92" s="2781"/>
      <c r="E92" s="2781"/>
      <c r="F92" s="2782"/>
      <c r="G92" s="3373" t="s">
        <v>2914</v>
      </c>
      <c r="H92" s="3373"/>
      <c r="I92" s="3373"/>
      <c r="J92" s="3373"/>
      <c r="K92" s="3373"/>
      <c r="L92" s="2786"/>
      <c r="M92" s="2786"/>
      <c r="N92" s="2786"/>
      <c r="O92" s="2592"/>
      <c r="P92" s="2592"/>
    </row>
    <row r="93" spans="2:16" ht="33.75" customHeight="1">
      <c r="B93" s="2783"/>
      <c r="C93" s="2784"/>
      <c r="D93" s="2784"/>
      <c r="E93" s="2784"/>
      <c r="F93" s="2785"/>
      <c r="G93" s="829" t="s">
        <v>2915</v>
      </c>
      <c r="H93" s="829" t="s">
        <v>2916</v>
      </c>
      <c r="I93" s="829" t="s">
        <v>981</v>
      </c>
      <c r="J93" s="829" t="s">
        <v>2917</v>
      </c>
      <c r="K93" s="2786" t="s">
        <v>2825</v>
      </c>
      <c r="L93" s="2787"/>
      <c r="M93" s="2787"/>
      <c r="N93" s="2788"/>
      <c r="O93" s="2592"/>
      <c r="P93" s="2673"/>
    </row>
    <row r="94" spans="2:16" ht="58.5" customHeight="1">
      <c r="B94" s="830" t="s">
        <v>394</v>
      </c>
      <c r="C94" s="2617" t="s">
        <v>3535</v>
      </c>
      <c r="D94" s="2617"/>
      <c r="E94" s="2617"/>
      <c r="F94" s="2617"/>
      <c r="G94" s="2617"/>
      <c r="H94" s="2617"/>
      <c r="I94" s="2617"/>
      <c r="J94" s="2618"/>
      <c r="K94" s="3357"/>
      <c r="L94" s="3358"/>
      <c r="M94" s="3358"/>
      <c r="N94" s="3359"/>
      <c r="O94" s="2592"/>
      <c r="P94" s="2729"/>
    </row>
    <row r="95" spans="2:16" ht="21.75" customHeight="1">
      <c r="B95" s="830" t="s">
        <v>530</v>
      </c>
      <c r="C95" s="2617" t="s">
        <v>3536</v>
      </c>
      <c r="D95" s="2617"/>
      <c r="E95" s="2617"/>
      <c r="F95" s="2618"/>
      <c r="G95" s="636" t="s">
        <v>2768</v>
      </c>
      <c r="H95" s="636" t="s">
        <v>2768</v>
      </c>
      <c r="I95" s="636" t="s">
        <v>2768</v>
      </c>
      <c r="J95" s="636" t="s">
        <v>2768</v>
      </c>
      <c r="K95" s="3360"/>
      <c r="L95" s="3361"/>
      <c r="M95" s="3361"/>
      <c r="N95" s="3362"/>
      <c r="O95" s="2592"/>
      <c r="P95" s="2730"/>
    </row>
    <row r="96" spans="2:16" ht="21.75" customHeight="1">
      <c r="B96" s="831" t="s">
        <v>532</v>
      </c>
      <c r="C96" s="3351" t="s">
        <v>2921</v>
      </c>
      <c r="D96" s="3351"/>
      <c r="E96" s="3351"/>
      <c r="F96" s="3366"/>
      <c r="G96" s="638" t="s">
        <v>2768</v>
      </c>
      <c r="H96" s="638" t="s">
        <v>2768</v>
      </c>
      <c r="I96" s="638" t="s">
        <v>2768</v>
      </c>
      <c r="J96" s="638" t="s">
        <v>2768</v>
      </c>
      <c r="K96" s="3363"/>
      <c r="L96" s="3364"/>
      <c r="M96" s="3364"/>
      <c r="N96" s="3365"/>
      <c r="O96" s="2592"/>
      <c r="P96" s="2730"/>
    </row>
    <row r="97" spans="2:16" ht="37.5" customHeight="1">
      <c r="B97" s="832" t="s">
        <v>401</v>
      </c>
      <c r="C97" s="2744" t="s">
        <v>3537</v>
      </c>
      <c r="D97" s="2744"/>
      <c r="E97" s="2744"/>
      <c r="F97" s="2744"/>
      <c r="G97" s="2744"/>
      <c r="H97" s="2744"/>
      <c r="I97" s="2744"/>
      <c r="J97" s="3356"/>
      <c r="K97" s="3328" t="s">
        <v>3538</v>
      </c>
      <c r="L97" s="3329"/>
      <c r="M97" s="3329"/>
      <c r="N97" s="3330"/>
      <c r="O97" s="2592"/>
      <c r="P97" s="2730"/>
    </row>
    <row r="98" spans="2:16" ht="21.75" customHeight="1">
      <c r="B98" s="830" t="s">
        <v>530</v>
      </c>
      <c r="C98" s="2617" t="s">
        <v>3536</v>
      </c>
      <c r="D98" s="2617"/>
      <c r="E98" s="2617"/>
      <c r="F98" s="2618"/>
      <c r="G98" s="636" t="s">
        <v>2768</v>
      </c>
      <c r="H98" s="636" t="s">
        <v>2768</v>
      </c>
      <c r="I98" s="636" t="s">
        <v>2768</v>
      </c>
      <c r="J98" s="636" t="s">
        <v>54</v>
      </c>
      <c r="K98" s="3374"/>
      <c r="L98" s="3375"/>
      <c r="M98" s="3375"/>
      <c r="N98" s="3376"/>
      <c r="O98" s="2592"/>
      <c r="P98" s="2730"/>
    </row>
    <row r="99" spans="2:16" ht="21.75" customHeight="1">
      <c r="B99" s="831" t="s">
        <v>532</v>
      </c>
      <c r="C99" s="3351" t="s">
        <v>2921</v>
      </c>
      <c r="D99" s="3351"/>
      <c r="E99" s="3351"/>
      <c r="F99" s="3366"/>
      <c r="G99" s="638" t="s">
        <v>2768</v>
      </c>
      <c r="H99" s="638" t="s">
        <v>54</v>
      </c>
      <c r="I99" s="638" t="s">
        <v>54</v>
      </c>
      <c r="J99" s="638" t="s">
        <v>54</v>
      </c>
      <c r="K99" s="3377"/>
      <c r="L99" s="3378"/>
      <c r="M99" s="3378"/>
      <c r="N99" s="3379"/>
      <c r="O99" s="2592"/>
      <c r="P99" s="2730"/>
    </row>
    <row r="100" spans="2:16" ht="41.25" customHeight="1">
      <c r="B100" s="833" t="s">
        <v>535</v>
      </c>
      <c r="C100" s="2777" t="s">
        <v>3539</v>
      </c>
      <c r="D100" s="2777"/>
      <c r="E100" s="2777"/>
      <c r="F100" s="2777"/>
      <c r="G100" s="2777"/>
      <c r="H100" s="2777"/>
      <c r="I100" s="2777"/>
      <c r="J100" s="3367"/>
      <c r="K100" s="3357"/>
      <c r="L100" s="3358"/>
      <c r="M100" s="3358"/>
      <c r="N100" s="3359"/>
      <c r="O100" s="2592"/>
      <c r="P100" s="2730"/>
    </row>
    <row r="101" spans="2:16" ht="21" customHeight="1">
      <c r="B101" s="830" t="s">
        <v>530</v>
      </c>
      <c r="C101" s="2617" t="s">
        <v>3536</v>
      </c>
      <c r="D101" s="2617"/>
      <c r="E101" s="2617"/>
      <c r="F101" s="2618"/>
      <c r="G101" s="636" t="s">
        <v>2768</v>
      </c>
      <c r="H101" s="636" t="s">
        <v>2768</v>
      </c>
      <c r="I101" s="636" t="s">
        <v>2768</v>
      </c>
      <c r="J101" s="636" t="s">
        <v>2768</v>
      </c>
      <c r="K101" s="3360"/>
      <c r="L101" s="3361"/>
      <c r="M101" s="3361"/>
      <c r="N101" s="3362"/>
      <c r="O101" s="2592"/>
      <c r="P101" s="2730"/>
    </row>
    <row r="102" spans="2:16" ht="21.75" customHeight="1">
      <c r="B102" s="831" t="s">
        <v>532</v>
      </c>
      <c r="C102" s="3351" t="s">
        <v>2921</v>
      </c>
      <c r="D102" s="3351"/>
      <c r="E102" s="3351"/>
      <c r="F102" s="3366"/>
      <c r="G102" s="638" t="s">
        <v>2768</v>
      </c>
      <c r="H102" s="638" t="s">
        <v>2768</v>
      </c>
      <c r="I102" s="638" t="s">
        <v>2768</v>
      </c>
      <c r="J102" s="638" t="s">
        <v>2768</v>
      </c>
      <c r="K102" s="3363"/>
      <c r="L102" s="3364"/>
      <c r="M102" s="3364"/>
      <c r="N102" s="3365"/>
      <c r="O102" s="2592"/>
      <c r="P102" s="2730"/>
    </row>
    <row r="103" spans="2:16" ht="36.75" customHeight="1">
      <c r="B103" s="833" t="s">
        <v>537</v>
      </c>
      <c r="C103" s="2777" t="s">
        <v>3540</v>
      </c>
      <c r="D103" s="2777"/>
      <c r="E103" s="2777"/>
      <c r="F103" s="2777"/>
      <c r="G103" s="2777"/>
      <c r="H103" s="2777"/>
      <c r="I103" s="2777"/>
      <c r="J103" s="3367"/>
      <c r="K103" s="3357"/>
      <c r="L103" s="3358"/>
      <c r="M103" s="3358"/>
      <c r="N103" s="3359"/>
      <c r="O103" s="2592"/>
      <c r="P103" s="2730"/>
    </row>
    <row r="104" spans="2:16" ht="21.75" customHeight="1">
      <c r="B104" s="830" t="s">
        <v>530</v>
      </c>
      <c r="C104" s="2617" t="s">
        <v>3536</v>
      </c>
      <c r="D104" s="2617"/>
      <c r="E104" s="2617"/>
      <c r="F104" s="2618"/>
      <c r="G104" s="636" t="s">
        <v>2768</v>
      </c>
      <c r="H104" s="636" t="s">
        <v>2768</v>
      </c>
      <c r="I104" s="636" t="s">
        <v>2768</v>
      </c>
      <c r="J104" s="636" t="s">
        <v>2768</v>
      </c>
      <c r="K104" s="3360"/>
      <c r="L104" s="3361"/>
      <c r="M104" s="3361"/>
      <c r="N104" s="3362"/>
      <c r="O104" s="2592"/>
      <c r="P104" s="2730"/>
    </row>
    <row r="105" spans="2:16" ht="21.75" customHeight="1">
      <c r="B105" s="831" t="s">
        <v>532</v>
      </c>
      <c r="C105" s="3351" t="s">
        <v>2921</v>
      </c>
      <c r="D105" s="3351"/>
      <c r="E105" s="3351"/>
      <c r="F105" s="3366"/>
      <c r="G105" s="638" t="s">
        <v>2768</v>
      </c>
      <c r="H105" s="638" t="s">
        <v>2768</v>
      </c>
      <c r="I105" s="638" t="s">
        <v>2768</v>
      </c>
      <c r="J105" s="638" t="s">
        <v>2768</v>
      </c>
      <c r="K105" s="3363"/>
      <c r="L105" s="3364"/>
      <c r="M105" s="3364"/>
      <c r="N105" s="3365"/>
      <c r="O105" s="2592"/>
      <c r="P105" s="2730"/>
    </row>
    <row r="106" spans="2:16" ht="23.25" customHeight="1">
      <c r="B106" s="832" t="s">
        <v>539</v>
      </c>
      <c r="C106" s="2744" t="s">
        <v>3541</v>
      </c>
      <c r="D106" s="2744"/>
      <c r="E106" s="2744"/>
      <c r="F106" s="2744"/>
      <c r="G106" s="2744"/>
      <c r="H106" s="2744"/>
      <c r="I106" s="2744"/>
      <c r="J106" s="3356"/>
      <c r="K106" s="3357"/>
      <c r="L106" s="3358"/>
      <c r="M106" s="3358"/>
      <c r="N106" s="3359"/>
      <c r="O106" s="2592"/>
      <c r="P106" s="2730"/>
    </row>
    <row r="107" spans="2:16" ht="23.25" customHeight="1">
      <c r="B107" s="830" t="s">
        <v>530</v>
      </c>
      <c r="C107" s="2617" t="s">
        <v>3536</v>
      </c>
      <c r="D107" s="2617"/>
      <c r="E107" s="2617"/>
      <c r="F107" s="2618"/>
      <c r="G107" s="636" t="s">
        <v>2768</v>
      </c>
      <c r="H107" s="636" t="s">
        <v>2768</v>
      </c>
      <c r="I107" s="636" t="s">
        <v>2768</v>
      </c>
      <c r="J107" s="636" t="s">
        <v>2768</v>
      </c>
      <c r="K107" s="3360"/>
      <c r="L107" s="3361"/>
      <c r="M107" s="3361"/>
      <c r="N107" s="3362"/>
      <c r="O107" s="2592"/>
      <c r="P107" s="2730"/>
    </row>
    <row r="108" spans="2:16" ht="23.25" customHeight="1">
      <c r="B108" s="831" t="s">
        <v>532</v>
      </c>
      <c r="C108" s="3351" t="s">
        <v>2921</v>
      </c>
      <c r="D108" s="3351"/>
      <c r="E108" s="3351"/>
      <c r="F108" s="3366"/>
      <c r="G108" s="638" t="s">
        <v>2768</v>
      </c>
      <c r="H108" s="638" t="s">
        <v>2768</v>
      </c>
      <c r="I108" s="638" t="s">
        <v>2768</v>
      </c>
      <c r="J108" s="638" t="s">
        <v>2768</v>
      </c>
      <c r="K108" s="3363"/>
      <c r="L108" s="3364"/>
      <c r="M108" s="3364"/>
      <c r="N108" s="3365"/>
      <c r="O108" s="2592"/>
      <c r="P108" s="2730"/>
    </row>
    <row r="109" spans="2:16" ht="24.75" customHeight="1">
      <c r="B109" s="832" t="s">
        <v>410</v>
      </c>
      <c r="C109" s="3372" t="s">
        <v>2926</v>
      </c>
      <c r="D109" s="2744"/>
      <c r="E109" s="2744"/>
      <c r="F109" s="2744"/>
      <c r="G109" s="2744"/>
      <c r="H109" s="2744"/>
      <c r="I109" s="2744"/>
      <c r="J109" s="3356"/>
      <c r="K109" s="3357"/>
      <c r="L109" s="3358"/>
      <c r="M109" s="3358"/>
      <c r="N109" s="3359"/>
      <c r="O109" s="2592"/>
      <c r="P109" s="2730"/>
    </row>
    <row r="110" spans="2:16" ht="24.75" customHeight="1">
      <c r="B110" s="830" t="s">
        <v>530</v>
      </c>
      <c r="C110" s="2617" t="s">
        <v>3536</v>
      </c>
      <c r="D110" s="2617"/>
      <c r="E110" s="2617"/>
      <c r="F110" s="2618"/>
      <c r="G110" s="636" t="s">
        <v>2768</v>
      </c>
      <c r="H110" s="636" t="s">
        <v>2768</v>
      </c>
      <c r="I110" s="636" t="s">
        <v>2768</v>
      </c>
      <c r="J110" s="636" t="s">
        <v>2768</v>
      </c>
      <c r="K110" s="3360"/>
      <c r="L110" s="3361"/>
      <c r="M110" s="3361"/>
      <c r="N110" s="3362"/>
      <c r="O110" s="2592"/>
      <c r="P110" s="2730"/>
    </row>
    <row r="111" spans="2:16" ht="24.75" customHeight="1">
      <c r="B111" s="831" t="s">
        <v>532</v>
      </c>
      <c r="C111" s="3351" t="s">
        <v>2921</v>
      </c>
      <c r="D111" s="3351"/>
      <c r="E111" s="3351"/>
      <c r="F111" s="3366"/>
      <c r="G111" s="638" t="s">
        <v>2768</v>
      </c>
      <c r="H111" s="638" t="s">
        <v>2768</v>
      </c>
      <c r="I111" s="638" t="s">
        <v>2768</v>
      </c>
      <c r="J111" s="638" t="s">
        <v>2768</v>
      </c>
      <c r="K111" s="3363"/>
      <c r="L111" s="3364"/>
      <c r="M111" s="3364"/>
      <c r="N111" s="3365"/>
      <c r="O111" s="2592"/>
      <c r="P111" s="2730"/>
    </row>
    <row r="112" spans="2:16" ht="24.75" customHeight="1">
      <c r="B112" s="832" t="s">
        <v>413</v>
      </c>
      <c r="C112" s="3372" t="s">
        <v>2927</v>
      </c>
      <c r="D112" s="2744"/>
      <c r="E112" s="2744"/>
      <c r="F112" s="2744"/>
      <c r="G112" s="2744"/>
      <c r="H112" s="2744"/>
      <c r="I112" s="2744"/>
      <c r="J112" s="3356"/>
      <c r="K112" s="3357"/>
      <c r="L112" s="3358"/>
      <c r="M112" s="3358"/>
      <c r="N112" s="3359"/>
      <c r="O112" s="2592"/>
      <c r="P112" s="2730"/>
    </row>
    <row r="113" spans="1:16" ht="24.75" customHeight="1">
      <c r="B113" s="830" t="s">
        <v>530</v>
      </c>
      <c r="C113" s="2617" t="s">
        <v>3536</v>
      </c>
      <c r="D113" s="2617"/>
      <c r="E113" s="2617"/>
      <c r="F113" s="2618"/>
      <c r="G113" s="636" t="s">
        <v>54</v>
      </c>
      <c r="H113" s="636" t="s">
        <v>54</v>
      </c>
      <c r="I113" s="636" t="s">
        <v>54</v>
      </c>
      <c r="J113" s="636" t="s">
        <v>54</v>
      </c>
      <c r="K113" s="3360"/>
      <c r="L113" s="3361"/>
      <c r="M113" s="3361"/>
      <c r="N113" s="3362"/>
      <c r="O113" s="2592"/>
      <c r="P113" s="2730"/>
    </row>
    <row r="114" spans="1:16" ht="24.75" customHeight="1">
      <c r="B114" s="831" t="s">
        <v>532</v>
      </c>
      <c r="C114" s="3351" t="s">
        <v>2921</v>
      </c>
      <c r="D114" s="3351"/>
      <c r="E114" s="3351"/>
      <c r="F114" s="3366"/>
      <c r="G114" s="638" t="s">
        <v>54</v>
      </c>
      <c r="H114" s="638" t="s">
        <v>54</v>
      </c>
      <c r="I114" s="638" t="s">
        <v>54</v>
      </c>
      <c r="J114" s="638" t="s">
        <v>54</v>
      </c>
      <c r="K114" s="3363"/>
      <c r="L114" s="3364"/>
      <c r="M114" s="3364"/>
      <c r="N114" s="3365"/>
      <c r="O114" s="2592"/>
      <c r="P114" s="2730"/>
    </row>
    <row r="115" spans="1:16" ht="32.25" customHeight="1">
      <c r="B115" s="832" t="s">
        <v>416</v>
      </c>
      <c r="C115" s="2744" t="s">
        <v>3542</v>
      </c>
      <c r="D115" s="2744"/>
      <c r="E115" s="2744"/>
      <c r="F115" s="2744"/>
      <c r="G115" s="2744"/>
      <c r="H115" s="2744"/>
      <c r="I115" s="2744"/>
      <c r="J115" s="3356"/>
      <c r="K115" s="3357"/>
      <c r="L115" s="3358"/>
      <c r="M115" s="3358"/>
      <c r="N115" s="3359"/>
      <c r="O115" s="2592"/>
      <c r="P115" s="2730"/>
    </row>
    <row r="116" spans="1:16" ht="21.75" customHeight="1">
      <c r="B116" s="830" t="s">
        <v>530</v>
      </c>
      <c r="C116" s="2617" t="s">
        <v>3536</v>
      </c>
      <c r="D116" s="2617"/>
      <c r="E116" s="2617"/>
      <c r="F116" s="2618"/>
      <c r="G116" s="636" t="s">
        <v>2768</v>
      </c>
      <c r="H116" s="636" t="s">
        <v>2768</v>
      </c>
      <c r="I116" s="636" t="s">
        <v>2768</v>
      </c>
      <c r="J116" s="636" t="s">
        <v>2768</v>
      </c>
      <c r="K116" s="3360"/>
      <c r="L116" s="3361"/>
      <c r="M116" s="3361"/>
      <c r="N116" s="3362"/>
      <c r="O116" s="2592"/>
      <c r="P116" s="2730"/>
    </row>
    <row r="117" spans="1:16" ht="21.75" customHeight="1">
      <c r="B117" s="831" t="s">
        <v>532</v>
      </c>
      <c r="C117" s="3351" t="s">
        <v>2929</v>
      </c>
      <c r="D117" s="3351"/>
      <c r="E117" s="3351"/>
      <c r="F117" s="3366"/>
      <c r="G117" s="638" t="s">
        <v>2768</v>
      </c>
      <c r="H117" s="638" t="s">
        <v>2768</v>
      </c>
      <c r="I117" s="638" t="s">
        <v>2768</v>
      </c>
      <c r="J117" s="638" t="s">
        <v>2800</v>
      </c>
      <c r="K117" s="3363"/>
      <c r="L117" s="3364"/>
      <c r="M117" s="3364"/>
      <c r="N117" s="3365"/>
      <c r="O117" s="2592"/>
      <c r="P117" s="2730"/>
    </row>
    <row r="118" spans="1:16" ht="24" customHeight="1">
      <c r="B118" s="832" t="s">
        <v>418</v>
      </c>
      <c r="C118" s="2777" t="s">
        <v>3543</v>
      </c>
      <c r="D118" s="2777"/>
      <c r="E118" s="2777"/>
      <c r="F118" s="2777"/>
      <c r="G118" s="2777"/>
      <c r="H118" s="2777"/>
      <c r="I118" s="2777"/>
      <c r="J118" s="3367"/>
      <c r="K118" s="3357"/>
      <c r="L118" s="3358"/>
      <c r="M118" s="3358"/>
      <c r="N118" s="3359"/>
      <c r="O118" s="2592"/>
      <c r="P118" s="2730"/>
    </row>
    <row r="119" spans="1:16" ht="24" customHeight="1">
      <c r="B119" s="830" t="s">
        <v>530</v>
      </c>
      <c r="C119" s="2617" t="s">
        <v>3536</v>
      </c>
      <c r="D119" s="2617"/>
      <c r="E119" s="2617"/>
      <c r="F119" s="2618"/>
      <c r="G119" s="636" t="s">
        <v>2768</v>
      </c>
      <c r="H119" s="636" t="s">
        <v>2768</v>
      </c>
      <c r="I119" s="636" t="s">
        <v>2768</v>
      </c>
      <c r="J119" s="636" t="s">
        <v>2768</v>
      </c>
      <c r="K119" s="3360"/>
      <c r="L119" s="3361"/>
      <c r="M119" s="3361"/>
      <c r="N119" s="3362"/>
      <c r="O119" s="2592"/>
      <c r="P119" s="2730"/>
    </row>
    <row r="120" spans="1:16" ht="24" customHeight="1">
      <c r="B120" s="831" t="s">
        <v>532</v>
      </c>
      <c r="C120" s="3351" t="s">
        <v>2921</v>
      </c>
      <c r="D120" s="3351"/>
      <c r="E120" s="3351"/>
      <c r="F120" s="3366"/>
      <c r="G120" s="638" t="s">
        <v>2768</v>
      </c>
      <c r="H120" s="638" t="s">
        <v>2768</v>
      </c>
      <c r="I120" s="638" t="s">
        <v>2768</v>
      </c>
      <c r="J120" s="638" t="s">
        <v>54</v>
      </c>
      <c r="K120" s="3363"/>
      <c r="L120" s="3364"/>
      <c r="M120" s="3364"/>
      <c r="N120" s="3365"/>
      <c r="O120" s="2592"/>
      <c r="P120" s="2730"/>
    </row>
    <row r="121" spans="1:16" ht="24" customHeight="1">
      <c r="B121" s="832" t="s">
        <v>544</v>
      </c>
      <c r="C121" s="2744" t="s">
        <v>3544</v>
      </c>
      <c r="D121" s="2744"/>
      <c r="E121" s="2744"/>
      <c r="F121" s="2744"/>
      <c r="G121" s="2744"/>
      <c r="H121" s="2744"/>
      <c r="I121" s="2744"/>
      <c r="J121" s="3356"/>
      <c r="K121" s="3357"/>
      <c r="L121" s="3358"/>
      <c r="M121" s="3358"/>
      <c r="N121" s="3359"/>
      <c r="O121" s="2592"/>
      <c r="P121" s="2730"/>
    </row>
    <row r="122" spans="1:16" ht="24" customHeight="1">
      <c r="B122" s="830" t="s">
        <v>530</v>
      </c>
      <c r="C122" s="2617" t="s">
        <v>3536</v>
      </c>
      <c r="D122" s="2617"/>
      <c r="E122" s="2617"/>
      <c r="F122" s="2618"/>
      <c r="G122" s="636" t="s">
        <v>2768</v>
      </c>
      <c r="H122" s="636" t="s">
        <v>2768</v>
      </c>
      <c r="I122" s="636" t="s">
        <v>2768</v>
      </c>
      <c r="J122" s="636" t="s">
        <v>2768</v>
      </c>
      <c r="K122" s="3360"/>
      <c r="L122" s="3361"/>
      <c r="M122" s="3361"/>
      <c r="N122" s="3362"/>
      <c r="O122" s="2592"/>
      <c r="P122" s="2730"/>
    </row>
    <row r="123" spans="1:16" ht="24" customHeight="1">
      <c r="A123" s="834"/>
      <c r="B123" s="831" t="s">
        <v>532</v>
      </c>
      <c r="C123" s="3351" t="s">
        <v>2921</v>
      </c>
      <c r="D123" s="3351"/>
      <c r="E123" s="3351"/>
      <c r="F123" s="3366"/>
      <c r="G123" s="638" t="s">
        <v>2768</v>
      </c>
      <c r="H123" s="638" t="s">
        <v>2768</v>
      </c>
      <c r="I123" s="638" t="s">
        <v>2768</v>
      </c>
      <c r="J123" s="638" t="s">
        <v>54</v>
      </c>
      <c r="K123" s="3363"/>
      <c r="L123" s="3364"/>
      <c r="M123" s="3364"/>
      <c r="N123" s="3365"/>
      <c r="O123" s="2592"/>
      <c r="P123" s="2730"/>
    </row>
    <row r="124" spans="1:16" ht="21" customHeight="1">
      <c r="B124" s="832" t="s">
        <v>546</v>
      </c>
      <c r="C124" s="2744" t="s">
        <v>3545</v>
      </c>
      <c r="D124" s="2744"/>
      <c r="E124" s="2744"/>
      <c r="F124" s="2744"/>
      <c r="G124" s="2744"/>
      <c r="H124" s="2744"/>
      <c r="I124" s="2744"/>
      <c r="J124" s="3356"/>
      <c r="K124" s="3357"/>
      <c r="L124" s="3358"/>
      <c r="M124" s="3358"/>
      <c r="N124" s="3359"/>
      <c r="O124" s="2592"/>
      <c r="P124" s="2730"/>
    </row>
    <row r="125" spans="1:16" ht="21" customHeight="1">
      <c r="B125" s="830" t="s">
        <v>530</v>
      </c>
      <c r="C125" s="2617" t="s">
        <v>3536</v>
      </c>
      <c r="D125" s="2617"/>
      <c r="E125" s="2617"/>
      <c r="F125" s="2618"/>
      <c r="G125" s="636" t="s">
        <v>2768</v>
      </c>
      <c r="H125" s="636" t="s">
        <v>54</v>
      </c>
      <c r="I125" s="636" t="s">
        <v>54</v>
      </c>
      <c r="J125" s="636" t="s">
        <v>54</v>
      </c>
      <c r="K125" s="3360"/>
      <c r="L125" s="3361"/>
      <c r="M125" s="3361"/>
      <c r="N125" s="3362"/>
      <c r="O125" s="2592"/>
      <c r="P125" s="2730"/>
    </row>
    <row r="126" spans="1:16" ht="21" customHeight="1">
      <c r="B126" s="831" t="s">
        <v>532</v>
      </c>
      <c r="C126" s="3351" t="s">
        <v>2921</v>
      </c>
      <c r="D126" s="3351"/>
      <c r="E126" s="3351"/>
      <c r="F126" s="3366"/>
      <c r="G126" s="638" t="s">
        <v>2768</v>
      </c>
      <c r="H126" s="638" t="s">
        <v>54</v>
      </c>
      <c r="I126" s="638" t="s">
        <v>54</v>
      </c>
      <c r="J126" s="638" t="s">
        <v>54</v>
      </c>
      <c r="K126" s="3363"/>
      <c r="L126" s="3364"/>
      <c r="M126" s="3364"/>
      <c r="N126" s="3365"/>
      <c r="O126" s="2592"/>
      <c r="P126" s="2730"/>
    </row>
    <row r="127" spans="1:16" ht="21" customHeight="1">
      <c r="B127" s="832" t="s">
        <v>548</v>
      </c>
      <c r="C127" s="2744" t="s">
        <v>3546</v>
      </c>
      <c r="D127" s="2744"/>
      <c r="E127" s="2744"/>
      <c r="F127" s="2744"/>
      <c r="G127" s="2744"/>
      <c r="H127" s="2744"/>
      <c r="I127" s="2744"/>
      <c r="J127" s="3356"/>
      <c r="K127" s="3357"/>
      <c r="L127" s="3358"/>
      <c r="M127" s="3358"/>
      <c r="N127" s="3359"/>
      <c r="O127" s="2592"/>
      <c r="P127" s="2730"/>
    </row>
    <row r="128" spans="1:16" ht="21" customHeight="1">
      <c r="B128" s="830" t="s">
        <v>530</v>
      </c>
      <c r="C128" s="2617" t="s">
        <v>3536</v>
      </c>
      <c r="D128" s="2617"/>
      <c r="E128" s="2617"/>
      <c r="F128" s="2618"/>
      <c r="G128" s="636" t="s">
        <v>2768</v>
      </c>
      <c r="H128" s="636" t="s">
        <v>54</v>
      </c>
      <c r="I128" s="636" t="s">
        <v>54</v>
      </c>
      <c r="J128" s="636" t="s">
        <v>54</v>
      </c>
      <c r="K128" s="3360"/>
      <c r="L128" s="3361"/>
      <c r="M128" s="3361"/>
      <c r="N128" s="3362"/>
      <c r="O128" s="2592"/>
      <c r="P128" s="2730"/>
    </row>
    <row r="129" spans="2:16" ht="20.25" customHeight="1">
      <c r="B129" s="831" t="s">
        <v>532</v>
      </c>
      <c r="C129" s="3351" t="s">
        <v>2921</v>
      </c>
      <c r="D129" s="3351"/>
      <c r="E129" s="3351"/>
      <c r="F129" s="3366"/>
      <c r="G129" s="638" t="s">
        <v>2768</v>
      </c>
      <c r="H129" s="638" t="s">
        <v>54</v>
      </c>
      <c r="I129" s="638" t="s">
        <v>54</v>
      </c>
      <c r="J129" s="638" t="s">
        <v>54</v>
      </c>
      <c r="K129" s="3363"/>
      <c r="L129" s="3364"/>
      <c r="M129" s="3364"/>
      <c r="N129" s="3365"/>
      <c r="O129" s="2592"/>
      <c r="P129" s="2730"/>
    </row>
    <row r="130" spans="2:16" ht="21" customHeight="1">
      <c r="B130" s="832" t="s">
        <v>550</v>
      </c>
      <c r="C130" s="2744" t="s">
        <v>3547</v>
      </c>
      <c r="D130" s="2744"/>
      <c r="E130" s="2744"/>
      <c r="F130" s="2744"/>
      <c r="G130" s="2744"/>
      <c r="H130" s="2744"/>
      <c r="I130" s="2744"/>
      <c r="J130" s="3356"/>
      <c r="K130" s="3357"/>
      <c r="L130" s="3358"/>
      <c r="M130" s="3358"/>
      <c r="N130" s="3359"/>
      <c r="O130" s="2592"/>
      <c r="P130" s="2730"/>
    </row>
    <row r="131" spans="2:16" ht="21" customHeight="1">
      <c r="B131" s="830" t="s">
        <v>530</v>
      </c>
      <c r="C131" s="2617" t="s">
        <v>3536</v>
      </c>
      <c r="D131" s="2617"/>
      <c r="E131" s="2617"/>
      <c r="F131" s="2618"/>
      <c r="G131" s="636" t="s">
        <v>54</v>
      </c>
      <c r="H131" s="636" t="s">
        <v>2768</v>
      </c>
      <c r="I131" s="636" t="s">
        <v>2768</v>
      </c>
      <c r="J131" s="636" t="s">
        <v>54</v>
      </c>
      <c r="K131" s="3360"/>
      <c r="L131" s="3361"/>
      <c r="M131" s="3361"/>
      <c r="N131" s="3362"/>
      <c r="O131" s="2592"/>
      <c r="P131" s="2730"/>
    </row>
    <row r="132" spans="2:16" ht="21" customHeight="1">
      <c r="B132" s="831" t="s">
        <v>532</v>
      </c>
      <c r="C132" s="3351" t="s">
        <v>2921</v>
      </c>
      <c r="D132" s="3351"/>
      <c r="E132" s="3351"/>
      <c r="F132" s="3366"/>
      <c r="G132" s="638" t="s">
        <v>54</v>
      </c>
      <c r="H132" s="638" t="s">
        <v>2768</v>
      </c>
      <c r="I132" s="638" t="s">
        <v>2768</v>
      </c>
      <c r="J132" s="638" t="s">
        <v>54</v>
      </c>
      <c r="K132" s="3363"/>
      <c r="L132" s="3364"/>
      <c r="M132" s="3364"/>
      <c r="N132" s="3365"/>
      <c r="O132" s="2592"/>
      <c r="P132" s="2730"/>
    </row>
    <row r="133" spans="2:16" ht="32.25" customHeight="1">
      <c r="B133" s="835" t="s">
        <v>552</v>
      </c>
      <c r="C133" s="2777" t="s">
        <v>3548</v>
      </c>
      <c r="D133" s="2777"/>
      <c r="E133" s="2777"/>
      <c r="F133" s="2777"/>
      <c r="G133" s="2777"/>
      <c r="H133" s="2777"/>
      <c r="I133" s="2777"/>
      <c r="J133" s="2777"/>
      <c r="K133" s="2777"/>
      <c r="L133" s="2777"/>
      <c r="M133" s="2777"/>
      <c r="N133" s="3367"/>
      <c r="O133" s="2685"/>
      <c r="P133" s="2730"/>
    </row>
    <row r="134" spans="2:16" ht="33" customHeight="1">
      <c r="B134" s="642" t="s">
        <v>418</v>
      </c>
      <c r="C134" s="3368" t="s">
        <v>2936</v>
      </c>
      <c r="D134" s="3368"/>
      <c r="E134" s="3331"/>
      <c r="F134" s="3332"/>
      <c r="G134" s="3332"/>
      <c r="H134" s="3332"/>
      <c r="I134" s="3332"/>
      <c r="J134" s="3369"/>
      <c r="K134" s="3360"/>
      <c r="L134" s="3361"/>
      <c r="M134" s="3361"/>
      <c r="N134" s="3370"/>
      <c r="O134" s="2685"/>
      <c r="P134" s="2730"/>
    </row>
    <row r="135" spans="2:16" ht="24.75" customHeight="1">
      <c r="B135" s="830" t="s">
        <v>530</v>
      </c>
      <c r="C135" s="2617" t="s">
        <v>3536</v>
      </c>
      <c r="D135" s="2617"/>
      <c r="E135" s="2617"/>
      <c r="F135" s="2618"/>
      <c r="G135" s="636" t="s">
        <v>54</v>
      </c>
      <c r="H135" s="636" t="s">
        <v>54</v>
      </c>
      <c r="I135" s="636" t="s">
        <v>54</v>
      </c>
      <c r="J135" s="535" t="s">
        <v>54</v>
      </c>
      <c r="K135" s="3360"/>
      <c r="L135" s="3361"/>
      <c r="M135" s="3361"/>
      <c r="N135" s="3370"/>
      <c r="O135" s="2685"/>
      <c r="P135" s="2730"/>
    </row>
    <row r="136" spans="2:16" ht="24.75" customHeight="1">
      <c r="B136" s="831" t="s">
        <v>532</v>
      </c>
      <c r="C136" s="3351" t="s">
        <v>2921</v>
      </c>
      <c r="D136" s="3351"/>
      <c r="E136" s="3351"/>
      <c r="F136" s="3366"/>
      <c r="G136" s="638" t="s">
        <v>54</v>
      </c>
      <c r="H136" s="638" t="s">
        <v>54</v>
      </c>
      <c r="I136" s="638" t="s">
        <v>54</v>
      </c>
      <c r="J136" s="631" t="s">
        <v>54</v>
      </c>
      <c r="K136" s="3363"/>
      <c r="L136" s="3364"/>
      <c r="M136" s="3364"/>
      <c r="N136" s="3371"/>
      <c r="O136" s="2685"/>
      <c r="P136" s="2730"/>
    </row>
    <row r="137" spans="2:16" ht="39.75" customHeight="1">
      <c r="B137" s="585" t="s">
        <v>555</v>
      </c>
      <c r="C137" s="3354" t="s">
        <v>2937</v>
      </c>
      <c r="D137" s="3354"/>
      <c r="E137" s="3354"/>
      <c r="F137" s="3355"/>
      <c r="G137" s="2515"/>
      <c r="H137" s="2515"/>
      <c r="I137" s="2515"/>
      <c r="J137" s="2515"/>
      <c r="K137" s="2515"/>
      <c r="L137" s="2515"/>
      <c r="M137" s="2515"/>
      <c r="N137" s="2515"/>
      <c r="O137" s="2530"/>
      <c r="P137" s="2750"/>
    </row>
    <row r="138" spans="2:16" ht="25.5" customHeight="1">
      <c r="B138" s="2737" t="s">
        <v>1003</v>
      </c>
      <c r="C138" s="2738"/>
      <c r="D138" s="2738"/>
      <c r="E138" s="2738"/>
      <c r="F138" s="2738"/>
      <c r="G138" s="2738"/>
      <c r="H138" s="2738"/>
      <c r="I138" s="2738"/>
      <c r="J138" s="2738"/>
      <c r="K138" s="2738"/>
      <c r="L138" s="2738"/>
      <c r="M138" s="2738"/>
      <c r="N138" s="2738"/>
      <c r="O138" s="2738"/>
      <c r="P138" s="2739"/>
    </row>
    <row r="139" spans="2:16" ht="315" customHeight="1">
      <c r="B139" s="587" t="s">
        <v>557</v>
      </c>
      <c r="C139" s="2430" t="s">
        <v>2938</v>
      </c>
      <c r="D139" s="2430"/>
      <c r="E139" s="2430"/>
      <c r="F139" s="2430"/>
      <c r="G139" s="546" t="s">
        <v>2768</v>
      </c>
      <c r="H139" s="2740" t="s">
        <v>2939</v>
      </c>
      <c r="I139" s="2431"/>
      <c r="J139" s="2741" t="s">
        <v>3549</v>
      </c>
      <c r="K139" s="2742"/>
      <c r="L139" s="2742"/>
      <c r="M139" s="2742"/>
      <c r="N139" s="2743"/>
      <c r="O139" s="650" t="s">
        <v>3550</v>
      </c>
      <c r="P139" s="539" t="s">
        <v>3551</v>
      </c>
    </row>
    <row r="140" spans="2:16" ht="15.75" customHeight="1">
      <c r="B140" s="2716" t="s">
        <v>2942</v>
      </c>
      <c r="C140" s="2717"/>
      <c r="D140" s="2717"/>
      <c r="E140" s="2717"/>
      <c r="F140" s="2717"/>
      <c r="G140" s="2717"/>
      <c r="H140" s="2717"/>
      <c r="I140" s="2717"/>
      <c r="J140" s="2717"/>
      <c r="K140" s="2717"/>
      <c r="L140" s="2717"/>
      <c r="M140" s="2717"/>
      <c r="N140" s="2717"/>
      <c r="O140" s="2717"/>
      <c r="P140" s="2718"/>
    </row>
    <row r="141" spans="2:16" ht="19.5" customHeight="1">
      <c r="B141" s="537" t="s">
        <v>561</v>
      </c>
      <c r="C141" s="2479" t="s">
        <v>2943</v>
      </c>
      <c r="D141" s="2479"/>
      <c r="E141" s="2479"/>
      <c r="F141" s="2479"/>
      <c r="G141" s="2479"/>
      <c r="H141" s="2432" t="s">
        <v>3552</v>
      </c>
      <c r="I141" s="2463"/>
      <c r="J141" s="2463"/>
      <c r="K141" s="2719" t="s">
        <v>2825</v>
      </c>
      <c r="L141" s="2721"/>
      <c r="M141" s="2721"/>
      <c r="N141" s="2722"/>
      <c r="O141" s="2729"/>
      <c r="P141" s="2729"/>
    </row>
    <row r="142" spans="2:16" ht="19.5" customHeight="1">
      <c r="B142" s="537" t="s">
        <v>401</v>
      </c>
      <c r="C142" s="2479" t="s">
        <v>2947</v>
      </c>
      <c r="D142" s="2479"/>
      <c r="E142" s="2479"/>
      <c r="F142" s="2479"/>
      <c r="G142" s="2479"/>
      <c r="H142" s="2432" t="s">
        <v>2436</v>
      </c>
      <c r="I142" s="2463"/>
      <c r="J142" s="2463"/>
      <c r="K142" s="2719"/>
      <c r="L142" s="2724"/>
      <c r="M142" s="2724"/>
      <c r="N142" s="2725"/>
      <c r="O142" s="2730"/>
      <c r="P142" s="2730"/>
    </row>
    <row r="143" spans="2:16" ht="19.5" customHeight="1">
      <c r="B143" s="537" t="s">
        <v>403</v>
      </c>
      <c r="C143" s="2479" t="s">
        <v>2948</v>
      </c>
      <c r="D143" s="2479"/>
      <c r="E143" s="2479"/>
      <c r="F143" s="2479"/>
      <c r="G143" s="2479"/>
      <c r="H143" s="2432" t="s">
        <v>2768</v>
      </c>
      <c r="I143" s="2463"/>
      <c r="J143" s="2433"/>
      <c r="K143" s="2719"/>
      <c r="L143" s="2727"/>
      <c r="M143" s="2727"/>
      <c r="N143" s="2728"/>
      <c r="O143" s="2730"/>
      <c r="P143" s="2730"/>
    </row>
    <row r="144" spans="2:16" ht="34.5" customHeight="1">
      <c r="B144" s="537" t="s">
        <v>405</v>
      </c>
      <c r="C144" s="2479" t="s">
        <v>2949</v>
      </c>
      <c r="D144" s="2479"/>
      <c r="E144" s="2479"/>
      <c r="F144" s="2479"/>
      <c r="G144" s="2480"/>
      <c r="H144" s="2432" t="s">
        <v>3553</v>
      </c>
      <c r="I144" s="2463"/>
      <c r="J144" s="2463"/>
      <c r="K144" s="2719"/>
      <c r="L144" s="3331"/>
      <c r="M144" s="3332"/>
      <c r="N144" s="3333"/>
      <c r="O144" s="2731"/>
      <c r="P144" s="2731"/>
    </row>
    <row r="145" spans="2:16" ht="51.75" customHeight="1">
      <c r="B145" s="532" t="s">
        <v>566</v>
      </c>
      <c r="C145" s="2479" t="s">
        <v>3554</v>
      </c>
      <c r="D145" s="2479"/>
      <c r="E145" s="2479"/>
      <c r="F145" s="2479"/>
      <c r="G145" s="2479"/>
      <c r="H145" s="2432" t="s">
        <v>54</v>
      </c>
      <c r="I145" s="2463"/>
      <c r="J145" s="2463"/>
      <c r="K145" s="2719"/>
      <c r="L145" s="2520"/>
      <c r="M145" s="2520"/>
      <c r="N145" s="2714"/>
      <c r="O145" s="2529" t="s">
        <v>3555</v>
      </c>
      <c r="P145" s="2529" t="s">
        <v>3556</v>
      </c>
    </row>
    <row r="146" spans="2:16" ht="72.599999999999994" customHeight="1">
      <c r="B146" s="563" t="s">
        <v>394</v>
      </c>
      <c r="C146" s="2479" t="s">
        <v>2953</v>
      </c>
      <c r="D146" s="2479"/>
      <c r="E146" s="2479"/>
      <c r="F146" s="2479"/>
      <c r="G146" s="2480"/>
      <c r="H146" s="2432" t="s">
        <v>92</v>
      </c>
      <c r="I146" s="2463"/>
      <c r="J146" s="2463"/>
      <c r="K146" s="2719"/>
      <c r="L146" s="2524"/>
      <c r="M146" s="2524"/>
      <c r="N146" s="2715"/>
      <c r="O146" s="2673"/>
      <c r="P146" s="2592"/>
    </row>
    <row r="147" spans="2:16" ht="75" customHeight="1">
      <c r="B147" s="532" t="s">
        <v>569</v>
      </c>
      <c r="C147" s="2479" t="s">
        <v>3557</v>
      </c>
      <c r="D147" s="2479"/>
      <c r="E147" s="2479"/>
      <c r="F147" s="2479"/>
      <c r="G147" s="2479"/>
      <c r="H147" s="2432" t="s">
        <v>2768</v>
      </c>
      <c r="I147" s="2463"/>
      <c r="J147" s="2463"/>
      <c r="K147" s="2719"/>
      <c r="L147" s="2628"/>
      <c r="M147" s="2628"/>
      <c r="N147" s="2623"/>
      <c r="O147" s="2529" t="s">
        <v>3555</v>
      </c>
      <c r="P147" s="2529" t="s">
        <v>3556</v>
      </c>
    </row>
    <row r="148" spans="2:16" ht="80.45" customHeight="1">
      <c r="B148" s="629" t="s">
        <v>394</v>
      </c>
      <c r="C148" s="2556" t="s">
        <v>2953</v>
      </c>
      <c r="D148" s="2556"/>
      <c r="E148" s="2556"/>
      <c r="F148" s="2556"/>
      <c r="G148" s="2557"/>
      <c r="H148" s="2432" t="s">
        <v>3558</v>
      </c>
      <c r="I148" s="2463"/>
      <c r="J148" s="2463"/>
      <c r="K148" s="2719"/>
      <c r="L148" s="2732"/>
      <c r="M148" s="2732"/>
      <c r="N148" s="2627"/>
      <c r="O148" s="2673"/>
      <c r="P148" s="2592"/>
    </row>
    <row r="149" spans="2:16" ht="49.5" customHeight="1">
      <c r="B149" s="2907" t="s">
        <v>2956</v>
      </c>
      <c r="C149" s="2908"/>
      <c r="D149" s="2908"/>
      <c r="E149" s="2908"/>
      <c r="F149" s="2908"/>
      <c r="G149" s="2908"/>
      <c r="H149" s="2908"/>
      <c r="I149" s="2908"/>
      <c r="J149" s="2908"/>
      <c r="K149" s="2704"/>
      <c r="L149" s="2908"/>
      <c r="M149" s="2908"/>
      <c r="N149" s="2908"/>
      <c r="O149" s="2908"/>
      <c r="P149" s="2910"/>
    </row>
    <row r="150" spans="2:16" ht="52.5" customHeight="1">
      <c r="B150" s="653" t="s">
        <v>572</v>
      </c>
      <c r="C150" s="2615" t="s">
        <v>2957</v>
      </c>
      <c r="D150" s="2615"/>
      <c r="E150" s="2615"/>
      <c r="F150" s="2706"/>
      <c r="G150" s="2707" t="s">
        <v>3559</v>
      </c>
      <c r="H150" s="2708"/>
      <c r="I150" s="2709"/>
      <c r="J150" s="2707" t="s">
        <v>3560</v>
      </c>
      <c r="K150" s="2708"/>
      <c r="L150" s="2709"/>
      <c r="M150" s="2710" t="s">
        <v>2810</v>
      </c>
      <c r="N150" s="2711"/>
      <c r="O150" s="2631" t="s">
        <v>3561</v>
      </c>
      <c r="P150" s="2631" t="s">
        <v>3562</v>
      </c>
    </row>
    <row r="151" spans="2:16" ht="83.25" customHeight="1">
      <c r="B151" s="563" t="s">
        <v>561</v>
      </c>
      <c r="C151" s="2617" t="s">
        <v>3563</v>
      </c>
      <c r="D151" s="2617"/>
      <c r="E151" s="2617"/>
      <c r="F151" s="2618"/>
      <c r="G151" s="2569" t="s">
        <v>2962</v>
      </c>
      <c r="H151" s="2571"/>
      <c r="I151" s="2570"/>
      <c r="J151" s="2569" t="s">
        <v>2962</v>
      </c>
      <c r="K151" s="2571"/>
      <c r="L151" s="2570"/>
      <c r="M151" s="3352" t="s">
        <v>3564</v>
      </c>
      <c r="N151" s="3353"/>
      <c r="O151" s="2578"/>
      <c r="P151" s="2578"/>
    </row>
    <row r="152" spans="2:16" ht="61.5" customHeight="1">
      <c r="B152" s="563" t="s">
        <v>401</v>
      </c>
      <c r="C152" s="2617" t="s">
        <v>3565</v>
      </c>
      <c r="D152" s="2617"/>
      <c r="E152" s="2617"/>
      <c r="F152" s="2618"/>
      <c r="G152" s="2569" t="s">
        <v>2792</v>
      </c>
      <c r="H152" s="2571"/>
      <c r="I152" s="2570"/>
      <c r="J152" s="2569" t="s">
        <v>2792</v>
      </c>
      <c r="K152" s="2571"/>
      <c r="L152" s="2570"/>
      <c r="M152" s="3352" t="s">
        <v>3566</v>
      </c>
      <c r="N152" s="3353"/>
      <c r="O152" s="2578"/>
      <c r="P152" s="2578"/>
    </row>
    <row r="153" spans="2:16" ht="42" customHeight="1">
      <c r="B153" s="563" t="s">
        <v>403</v>
      </c>
      <c r="C153" s="836" t="s">
        <v>418</v>
      </c>
      <c r="D153" s="2617" t="s">
        <v>3567</v>
      </c>
      <c r="E153" s="2617"/>
      <c r="F153" s="2618"/>
      <c r="G153" s="2569" t="s">
        <v>2792</v>
      </c>
      <c r="H153" s="2571"/>
      <c r="I153" s="2570"/>
      <c r="J153" s="2569" t="s">
        <v>2792</v>
      </c>
      <c r="K153" s="2571"/>
      <c r="L153" s="2570"/>
      <c r="M153" s="3352"/>
      <c r="N153" s="3353"/>
      <c r="O153" s="2578"/>
      <c r="P153" s="2578"/>
    </row>
    <row r="154" spans="2:16" ht="80.25" customHeight="1">
      <c r="B154" s="563"/>
      <c r="C154" s="672" t="s">
        <v>508</v>
      </c>
      <c r="D154" s="2617" t="s">
        <v>3568</v>
      </c>
      <c r="E154" s="2617"/>
      <c r="F154" s="2618"/>
      <c r="G154" s="2569" t="s">
        <v>2962</v>
      </c>
      <c r="H154" s="2571"/>
      <c r="I154" s="2570"/>
      <c r="J154" s="2569" t="s">
        <v>2962</v>
      </c>
      <c r="K154" s="2571"/>
      <c r="L154" s="2570"/>
      <c r="M154" s="3352" t="s">
        <v>3569</v>
      </c>
      <c r="N154" s="3353"/>
      <c r="O154" s="2578"/>
      <c r="P154" s="2578"/>
    </row>
    <row r="155" spans="2:16" ht="50.25" customHeight="1">
      <c r="B155" s="563" t="s">
        <v>405</v>
      </c>
      <c r="C155" s="2617" t="s">
        <v>3570</v>
      </c>
      <c r="D155" s="2617"/>
      <c r="E155" s="2617"/>
      <c r="F155" s="2618"/>
      <c r="G155" s="2569" t="s">
        <v>2978</v>
      </c>
      <c r="H155" s="2571"/>
      <c r="I155" s="2570"/>
      <c r="J155" s="2569" t="s">
        <v>2978</v>
      </c>
      <c r="K155" s="2571"/>
      <c r="L155" s="2570"/>
      <c r="M155" s="3352" t="s">
        <v>3571</v>
      </c>
      <c r="N155" s="3353"/>
      <c r="O155" s="2578"/>
      <c r="P155" s="2578"/>
    </row>
    <row r="156" spans="2:16" ht="44.25" customHeight="1">
      <c r="B156" s="563" t="s">
        <v>408</v>
      </c>
      <c r="C156" s="2617" t="s">
        <v>3572</v>
      </c>
      <c r="D156" s="2617"/>
      <c r="E156" s="2617"/>
      <c r="F156" s="2618"/>
      <c r="G156" s="2569" t="s">
        <v>2978</v>
      </c>
      <c r="H156" s="2571"/>
      <c r="I156" s="2570"/>
      <c r="J156" s="2569" t="s">
        <v>2978</v>
      </c>
      <c r="K156" s="2571"/>
      <c r="L156" s="2570"/>
      <c r="M156" s="3352" t="s">
        <v>3571</v>
      </c>
      <c r="N156" s="3353"/>
      <c r="O156" s="2578"/>
      <c r="P156" s="2578"/>
    </row>
    <row r="157" spans="2:16" ht="66.75" customHeight="1">
      <c r="B157" s="563" t="s">
        <v>410</v>
      </c>
      <c r="C157" s="2617" t="s">
        <v>2926</v>
      </c>
      <c r="D157" s="2617"/>
      <c r="E157" s="2617"/>
      <c r="F157" s="2618"/>
      <c r="G157" s="2569" t="s">
        <v>2962</v>
      </c>
      <c r="H157" s="2571"/>
      <c r="I157" s="2570"/>
      <c r="J157" s="2569" t="s">
        <v>2962</v>
      </c>
      <c r="K157" s="2571"/>
      <c r="L157" s="2570"/>
      <c r="M157" s="3352" t="s">
        <v>3564</v>
      </c>
      <c r="N157" s="3353"/>
      <c r="O157" s="2578"/>
      <c r="P157" s="2578"/>
    </row>
    <row r="158" spans="2:16" ht="71.25" customHeight="1">
      <c r="B158" s="563" t="s">
        <v>413</v>
      </c>
      <c r="C158" s="2617" t="s">
        <v>2927</v>
      </c>
      <c r="D158" s="2617"/>
      <c r="E158" s="2617"/>
      <c r="F158" s="2618"/>
      <c r="G158" s="2569" t="s">
        <v>2792</v>
      </c>
      <c r="H158" s="2571"/>
      <c r="I158" s="2570"/>
      <c r="J158" s="2569" t="s">
        <v>2792</v>
      </c>
      <c r="K158" s="2571"/>
      <c r="L158" s="2570"/>
      <c r="M158" s="3352" t="s">
        <v>3564</v>
      </c>
      <c r="N158" s="3353"/>
      <c r="O158" s="2578"/>
      <c r="P158" s="2578"/>
    </row>
    <row r="159" spans="2:16" ht="73.5" customHeight="1">
      <c r="B159" s="563" t="s">
        <v>416</v>
      </c>
      <c r="C159" s="2617" t="s">
        <v>3573</v>
      </c>
      <c r="D159" s="2617"/>
      <c r="E159" s="2617"/>
      <c r="F159" s="2618"/>
      <c r="G159" s="2569" t="s">
        <v>2978</v>
      </c>
      <c r="H159" s="2571"/>
      <c r="I159" s="2570"/>
      <c r="J159" s="2569" t="s">
        <v>2962</v>
      </c>
      <c r="K159" s="2571"/>
      <c r="L159" s="2570"/>
      <c r="M159" s="3352" t="s">
        <v>3564</v>
      </c>
      <c r="N159" s="3353"/>
      <c r="O159" s="2499"/>
      <c r="P159" s="2499"/>
    </row>
    <row r="160" spans="2:16" ht="33" customHeight="1">
      <c r="B160" s="563" t="s">
        <v>418</v>
      </c>
      <c r="C160" s="2617" t="s">
        <v>3574</v>
      </c>
      <c r="D160" s="2617"/>
      <c r="E160" s="2617"/>
      <c r="F160" s="2618"/>
      <c r="G160" s="2569" t="s">
        <v>2348</v>
      </c>
      <c r="H160" s="2571"/>
      <c r="I160" s="2570"/>
      <c r="J160" s="2569" t="s">
        <v>2348</v>
      </c>
      <c r="K160" s="2571"/>
      <c r="L160" s="2570"/>
      <c r="M160" s="3352" t="s">
        <v>3575</v>
      </c>
      <c r="N160" s="3353"/>
      <c r="O160" s="2499"/>
      <c r="P160" s="2499"/>
    </row>
    <row r="161" spans="1:16" ht="31.5" customHeight="1">
      <c r="B161" s="629" t="s">
        <v>544</v>
      </c>
      <c r="C161" s="2617" t="s">
        <v>3576</v>
      </c>
      <c r="D161" s="2617"/>
      <c r="E161" s="2617"/>
      <c r="F161" s="2618"/>
      <c r="G161" s="2569" t="s">
        <v>2348</v>
      </c>
      <c r="H161" s="2571"/>
      <c r="I161" s="2570"/>
      <c r="J161" s="2569" t="s">
        <v>2348</v>
      </c>
      <c r="K161" s="2571"/>
      <c r="L161" s="2570"/>
      <c r="M161" s="3352" t="s">
        <v>3575</v>
      </c>
      <c r="N161" s="3353"/>
      <c r="O161" s="2499"/>
      <c r="P161" s="2499"/>
    </row>
    <row r="162" spans="1:16" ht="41.25" customHeight="1">
      <c r="B162" s="629" t="s">
        <v>546</v>
      </c>
      <c r="C162" s="2617" t="s">
        <v>3577</v>
      </c>
      <c r="D162" s="2617"/>
      <c r="E162" s="2617"/>
      <c r="F162" s="2618"/>
      <c r="G162" s="2569" t="s">
        <v>2792</v>
      </c>
      <c r="H162" s="2571"/>
      <c r="I162" s="2570"/>
      <c r="J162" s="2569" t="s">
        <v>2800</v>
      </c>
      <c r="K162" s="2571"/>
      <c r="L162" s="2570"/>
      <c r="M162" s="3352" t="s">
        <v>3578</v>
      </c>
      <c r="N162" s="3353"/>
      <c r="O162" s="2499"/>
      <c r="P162" s="2499"/>
    </row>
    <row r="163" spans="1:16" ht="45" customHeight="1">
      <c r="B163" s="629" t="s">
        <v>548</v>
      </c>
      <c r="C163" s="2617" t="s">
        <v>3579</v>
      </c>
      <c r="D163" s="2617"/>
      <c r="E163" s="2617"/>
      <c r="F163" s="2618"/>
      <c r="G163" s="2569" t="s">
        <v>2792</v>
      </c>
      <c r="H163" s="2571"/>
      <c r="I163" s="2570"/>
      <c r="J163" s="2569" t="s">
        <v>2800</v>
      </c>
      <c r="K163" s="2571"/>
      <c r="L163" s="2570"/>
      <c r="M163" s="3352" t="s">
        <v>3578</v>
      </c>
      <c r="N163" s="3353"/>
      <c r="O163" s="2499"/>
      <c r="P163" s="2499"/>
    </row>
    <row r="164" spans="1:16" ht="68.25" customHeight="1">
      <c r="B164" s="629" t="s">
        <v>550</v>
      </c>
      <c r="C164" s="2617" t="s">
        <v>3580</v>
      </c>
      <c r="D164" s="2617"/>
      <c r="E164" s="2617"/>
      <c r="F164" s="2618"/>
      <c r="G164" s="2569" t="s">
        <v>2962</v>
      </c>
      <c r="H164" s="2571"/>
      <c r="I164" s="2570"/>
      <c r="J164" s="2569" t="s">
        <v>2792</v>
      </c>
      <c r="K164" s="2571"/>
      <c r="L164" s="2570"/>
      <c r="M164" s="3352" t="s">
        <v>3564</v>
      </c>
      <c r="N164" s="3353"/>
      <c r="O164" s="2499"/>
      <c r="P164" s="2499"/>
    </row>
    <row r="165" spans="1:16" ht="68.25" customHeight="1">
      <c r="B165" s="837" t="s">
        <v>552</v>
      </c>
      <c r="C165" s="3351" t="s">
        <v>3581</v>
      </c>
      <c r="D165" s="3351"/>
      <c r="E165" s="3351"/>
      <c r="F165" s="838" t="s">
        <v>2980</v>
      </c>
      <c r="G165" s="661" t="s">
        <v>2792</v>
      </c>
      <c r="H165" s="2691" t="s">
        <v>3582</v>
      </c>
      <c r="I165" s="2692"/>
      <c r="J165" s="2691" t="s">
        <v>3582</v>
      </c>
      <c r="K165" s="2693"/>
      <c r="L165" s="2692"/>
      <c r="M165" s="3352" t="s">
        <v>3564</v>
      </c>
      <c r="N165" s="3353"/>
      <c r="O165" s="2499"/>
      <c r="P165" s="2499"/>
    </row>
    <row r="166" spans="1:16" ht="43.5" customHeight="1">
      <c r="B166" s="2696" t="s">
        <v>3583</v>
      </c>
      <c r="C166" s="2697"/>
      <c r="D166" s="2697"/>
      <c r="E166" s="2697"/>
      <c r="F166" s="2697"/>
      <c r="G166" s="2697"/>
      <c r="H166" s="2697"/>
      <c r="I166" s="2697"/>
      <c r="J166" s="2697"/>
      <c r="K166" s="2697"/>
      <c r="L166" s="2697"/>
      <c r="M166" s="2697"/>
      <c r="N166" s="2697"/>
      <c r="O166" s="662"/>
      <c r="P166" s="662"/>
    </row>
    <row r="167" spans="1:16" ht="48.95" customHeight="1">
      <c r="A167" s="611"/>
      <c r="B167" s="590" t="s">
        <v>591</v>
      </c>
      <c r="C167" s="2479" t="s">
        <v>3584</v>
      </c>
      <c r="D167" s="2479"/>
      <c r="E167" s="2480"/>
      <c r="F167" s="655" t="s">
        <v>2983</v>
      </c>
      <c r="G167" s="2670" t="s">
        <v>2984</v>
      </c>
      <c r="H167" s="2671"/>
      <c r="I167" s="2671"/>
      <c r="J167" s="2671"/>
      <c r="K167" s="2674"/>
      <c r="L167" s="2675" t="s">
        <v>2985</v>
      </c>
      <c r="M167" s="2676"/>
      <c r="N167" s="2676"/>
      <c r="O167" s="2678" t="s">
        <v>2986</v>
      </c>
      <c r="P167" s="2678" t="s">
        <v>3585</v>
      </c>
    </row>
    <row r="168" spans="1:16" ht="57.95" customHeight="1">
      <c r="A168" s="611"/>
      <c r="B168" s="839" t="s">
        <v>394</v>
      </c>
      <c r="C168" s="2442" t="s">
        <v>2988</v>
      </c>
      <c r="D168" s="2442"/>
      <c r="E168" s="2443"/>
      <c r="F168" s="591" t="s">
        <v>2768</v>
      </c>
      <c r="G168" s="2680" t="s">
        <v>3586</v>
      </c>
      <c r="H168" s="2681"/>
      <c r="I168" s="2681"/>
      <c r="J168" s="2681"/>
      <c r="K168" s="2682"/>
      <c r="L168" s="2569" t="s">
        <v>2768</v>
      </c>
      <c r="M168" s="2571"/>
      <c r="N168" s="2683"/>
      <c r="O168" s="2678"/>
      <c r="P168" s="2678"/>
    </row>
    <row r="169" spans="1:16" ht="36" customHeight="1">
      <c r="A169" s="611"/>
      <c r="B169" s="839" t="s">
        <v>401</v>
      </c>
      <c r="C169" s="2442" t="s">
        <v>2990</v>
      </c>
      <c r="D169" s="2442"/>
      <c r="E169" s="2443"/>
      <c r="F169" s="591" t="s">
        <v>2768</v>
      </c>
      <c r="G169" s="2680" t="s">
        <v>3586</v>
      </c>
      <c r="H169" s="2681"/>
      <c r="I169" s="2681"/>
      <c r="J169" s="2681"/>
      <c r="K169" s="2682"/>
      <c r="L169" s="2569" t="s">
        <v>2768</v>
      </c>
      <c r="M169" s="2571"/>
      <c r="N169" s="2683"/>
      <c r="O169" s="2678"/>
      <c r="P169" s="2678"/>
    </row>
    <row r="170" spans="1:16" ht="35.1" customHeight="1">
      <c r="A170" s="611"/>
      <c r="B170" s="839" t="s">
        <v>403</v>
      </c>
      <c r="C170" s="2442" t="s">
        <v>2992</v>
      </c>
      <c r="D170" s="2442"/>
      <c r="E170" s="2443"/>
      <c r="F170" s="591" t="s">
        <v>2768</v>
      </c>
      <c r="G170" s="2680" t="s">
        <v>3587</v>
      </c>
      <c r="H170" s="2681"/>
      <c r="I170" s="2681"/>
      <c r="J170" s="2681"/>
      <c r="K170" s="2682"/>
      <c r="L170" s="2569" t="s">
        <v>2768</v>
      </c>
      <c r="M170" s="2571"/>
      <c r="N170" s="2683"/>
      <c r="O170" s="2678"/>
      <c r="P170" s="2678"/>
    </row>
    <row r="171" spans="1:16" ht="45" customHeight="1">
      <c r="A171" s="611"/>
      <c r="B171" s="839" t="s">
        <v>405</v>
      </c>
      <c r="C171" s="2442" t="s">
        <v>2993</v>
      </c>
      <c r="D171" s="2442"/>
      <c r="E171" s="2443"/>
      <c r="F171" s="591" t="s">
        <v>2768</v>
      </c>
      <c r="G171" s="2680" t="s">
        <v>3588</v>
      </c>
      <c r="H171" s="2681"/>
      <c r="I171" s="2681"/>
      <c r="J171" s="2681"/>
      <c r="K171" s="2682"/>
      <c r="L171" s="2569" t="s">
        <v>2768</v>
      </c>
      <c r="M171" s="2571"/>
      <c r="N171" s="2683"/>
      <c r="O171" s="2678"/>
      <c r="P171" s="2678"/>
    </row>
    <row r="172" spans="1:16" ht="24.95" customHeight="1">
      <c r="A172" s="611"/>
      <c r="B172" s="563" t="s">
        <v>408</v>
      </c>
      <c r="C172" s="2442" t="s">
        <v>2994</v>
      </c>
      <c r="D172" s="2442"/>
      <c r="E172" s="2443"/>
      <c r="F172" s="591" t="s">
        <v>2768</v>
      </c>
      <c r="G172" s="2680" t="s">
        <v>3589</v>
      </c>
      <c r="H172" s="2681"/>
      <c r="I172" s="2681"/>
      <c r="J172" s="2681"/>
      <c r="K172" s="2682"/>
      <c r="L172" s="2569" t="s">
        <v>2768</v>
      </c>
      <c r="M172" s="2571"/>
      <c r="N172" s="2683"/>
      <c r="O172" s="2678"/>
      <c r="P172" s="2678"/>
    </row>
    <row r="173" spans="1:16" ht="33" customHeight="1">
      <c r="A173" s="611"/>
      <c r="B173" s="691" t="s">
        <v>410</v>
      </c>
      <c r="C173" s="2442" t="s">
        <v>3590</v>
      </c>
      <c r="D173" s="2442"/>
      <c r="E173" s="2443"/>
      <c r="F173" s="591" t="s">
        <v>2768</v>
      </c>
      <c r="G173" s="2680" t="s">
        <v>3589</v>
      </c>
      <c r="H173" s="2681"/>
      <c r="I173" s="2681"/>
      <c r="J173" s="2681"/>
      <c r="K173" s="2682"/>
      <c r="L173" s="2569" t="s">
        <v>2768</v>
      </c>
      <c r="M173" s="2571"/>
      <c r="N173" s="2683"/>
      <c r="O173" s="2678"/>
      <c r="P173" s="2678"/>
    </row>
    <row r="174" spans="1:16" ht="19.5" customHeight="1">
      <c r="A174" s="611"/>
      <c r="B174" s="691" t="s">
        <v>413</v>
      </c>
      <c r="C174" s="2442" t="s">
        <v>2996</v>
      </c>
      <c r="D174" s="2442"/>
      <c r="E174" s="2443"/>
      <c r="F174" s="591" t="s">
        <v>2768</v>
      </c>
      <c r="G174" s="2680" t="s">
        <v>3589</v>
      </c>
      <c r="H174" s="2681"/>
      <c r="I174" s="2681"/>
      <c r="J174" s="2681"/>
      <c r="K174" s="2682"/>
      <c r="L174" s="2569" t="s">
        <v>2768</v>
      </c>
      <c r="M174" s="2571"/>
      <c r="N174" s="2683"/>
      <c r="O174" s="2678"/>
      <c r="P174" s="2678"/>
    </row>
    <row r="175" spans="1:16" ht="19.5" customHeight="1">
      <c r="A175" s="611"/>
      <c r="B175" s="691" t="s">
        <v>416</v>
      </c>
      <c r="C175" s="2442" t="s">
        <v>2997</v>
      </c>
      <c r="D175" s="2442"/>
      <c r="E175" s="2443"/>
      <c r="F175" s="591" t="s">
        <v>2768</v>
      </c>
      <c r="G175" s="2680" t="s">
        <v>3589</v>
      </c>
      <c r="H175" s="2681"/>
      <c r="I175" s="2681"/>
      <c r="J175" s="2681"/>
      <c r="K175" s="2682"/>
      <c r="L175" s="2569" t="s">
        <v>2768</v>
      </c>
      <c r="M175" s="2571"/>
      <c r="N175" s="2683"/>
      <c r="O175" s="2678"/>
      <c r="P175" s="2678"/>
    </row>
    <row r="176" spans="1:16" ht="19.5" customHeight="1">
      <c r="A176" s="611"/>
      <c r="B176" s="691" t="s">
        <v>418</v>
      </c>
      <c r="C176" s="2442" t="s">
        <v>2998</v>
      </c>
      <c r="D176" s="2442"/>
      <c r="E176" s="2443"/>
      <c r="F176" s="591" t="s">
        <v>2768</v>
      </c>
      <c r="G176" s="2680" t="s">
        <v>3589</v>
      </c>
      <c r="H176" s="2681"/>
      <c r="I176" s="2681"/>
      <c r="J176" s="2681"/>
      <c r="K176" s="2682"/>
      <c r="L176" s="2569" t="s">
        <v>54</v>
      </c>
      <c r="M176" s="2571"/>
      <c r="N176" s="2683"/>
      <c r="O176" s="2678"/>
      <c r="P176" s="2678"/>
    </row>
    <row r="177" spans="1:16" ht="19.5" customHeight="1">
      <c r="A177" s="611"/>
      <c r="B177" s="691" t="s">
        <v>544</v>
      </c>
      <c r="C177" s="2442" t="s">
        <v>3591</v>
      </c>
      <c r="D177" s="2442"/>
      <c r="E177" s="2443"/>
      <c r="F177" s="591" t="s">
        <v>2768</v>
      </c>
      <c r="G177" s="2680" t="s">
        <v>3589</v>
      </c>
      <c r="H177" s="2681"/>
      <c r="I177" s="2681"/>
      <c r="J177" s="2681"/>
      <c r="K177" s="2682"/>
      <c r="L177" s="2569" t="s">
        <v>2768</v>
      </c>
      <c r="M177" s="2571"/>
      <c r="N177" s="2683"/>
      <c r="O177" s="2678"/>
      <c r="P177" s="2678"/>
    </row>
    <row r="178" spans="1:16" ht="24.95" customHeight="1">
      <c r="A178" s="611"/>
      <c r="B178" s="563" t="s">
        <v>546</v>
      </c>
      <c r="C178" s="2442" t="s">
        <v>3592</v>
      </c>
      <c r="D178" s="2442"/>
      <c r="E178" s="2443"/>
      <c r="F178" s="591" t="s">
        <v>2768</v>
      </c>
      <c r="G178" s="2680" t="s">
        <v>3593</v>
      </c>
      <c r="H178" s="2681"/>
      <c r="I178" s="2681"/>
      <c r="J178" s="2681"/>
      <c r="K178" s="2682"/>
      <c r="L178" s="2569" t="s">
        <v>2768</v>
      </c>
      <c r="M178" s="2571"/>
      <c r="N178" s="2683"/>
      <c r="O178" s="2679"/>
      <c r="P178" s="2679"/>
    </row>
    <row r="179" spans="1:16" ht="63.95" customHeight="1">
      <c r="A179" s="611"/>
      <c r="B179" s="590" t="s">
        <v>599</v>
      </c>
      <c r="C179" s="2479" t="s">
        <v>3594</v>
      </c>
      <c r="D179" s="2479"/>
      <c r="E179" s="2480"/>
      <c r="F179" s="655" t="s">
        <v>2983</v>
      </c>
      <c r="G179" s="3345" t="s">
        <v>3002</v>
      </c>
      <c r="H179" s="3346"/>
      <c r="I179" s="3346"/>
      <c r="J179" s="3346"/>
      <c r="K179" s="3346"/>
      <c r="L179" s="3346"/>
      <c r="M179" s="3346"/>
      <c r="N179" s="3347"/>
      <c r="O179" s="2529" t="s">
        <v>3003</v>
      </c>
      <c r="P179" s="2684" t="s">
        <v>3595</v>
      </c>
    </row>
    <row r="180" spans="1:16" ht="54.95" customHeight="1">
      <c r="A180" s="611"/>
      <c r="B180" s="839" t="s">
        <v>394</v>
      </c>
      <c r="C180" s="2442" t="s">
        <v>2988</v>
      </c>
      <c r="D180" s="2442"/>
      <c r="E180" s="2443"/>
      <c r="F180" s="591" t="s">
        <v>2768</v>
      </c>
      <c r="G180" s="2647" t="s">
        <v>3596</v>
      </c>
      <c r="H180" s="2648"/>
      <c r="I180" s="2648"/>
      <c r="J180" s="2648"/>
      <c r="K180" s="2648"/>
      <c r="L180" s="2648"/>
      <c r="M180" s="2648"/>
      <c r="N180" s="2649"/>
      <c r="O180" s="2592"/>
      <c r="P180" s="2685"/>
    </row>
    <row r="181" spans="1:16" ht="51" customHeight="1">
      <c r="A181" s="611"/>
      <c r="B181" s="839" t="s">
        <v>401</v>
      </c>
      <c r="C181" s="2442" t="s">
        <v>2990</v>
      </c>
      <c r="D181" s="2442"/>
      <c r="E181" s="2443"/>
      <c r="F181" s="591" t="s">
        <v>2768</v>
      </c>
      <c r="G181" s="2647" t="s">
        <v>3597</v>
      </c>
      <c r="H181" s="2648"/>
      <c r="I181" s="2648"/>
      <c r="J181" s="2648"/>
      <c r="K181" s="2648"/>
      <c r="L181" s="2648"/>
      <c r="M181" s="2648"/>
      <c r="N181" s="2649"/>
      <c r="O181" s="2592"/>
      <c r="P181" s="2685"/>
    </row>
    <row r="182" spans="1:16" ht="38.1" customHeight="1">
      <c r="A182" s="611"/>
      <c r="B182" s="839" t="s">
        <v>403</v>
      </c>
      <c r="C182" s="2442" t="s">
        <v>2992</v>
      </c>
      <c r="D182" s="2442"/>
      <c r="E182" s="2443"/>
      <c r="F182" s="591" t="s">
        <v>2768</v>
      </c>
      <c r="G182" s="2647" t="s">
        <v>3598</v>
      </c>
      <c r="H182" s="2648"/>
      <c r="I182" s="2648"/>
      <c r="J182" s="2648"/>
      <c r="K182" s="2648"/>
      <c r="L182" s="2648"/>
      <c r="M182" s="2648"/>
      <c r="N182" s="2649"/>
      <c r="O182" s="2592"/>
      <c r="P182" s="2685"/>
    </row>
    <row r="183" spans="1:16" ht="36.950000000000003" customHeight="1">
      <c r="A183" s="611"/>
      <c r="B183" s="839" t="s">
        <v>405</v>
      </c>
      <c r="C183" s="2442" t="s">
        <v>2993</v>
      </c>
      <c r="D183" s="2442"/>
      <c r="E183" s="2443"/>
      <c r="F183" s="591" t="s">
        <v>2768</v>
      </c>
      <c r="G183" s="2647" t="s">
        <v>3599</v>
      </c>
      <c r="H183" s="2648"/>
      <c r="I183" s="2648"/>
      <c r="J183" s="2648"/>
      <c r="K183" s="2648"/>
      <c r="L183" s="2648"/>
      <c r="M183" s="2648"/>
      <c r="N183" s="2649"/>
      <c r="O183" s="2592"/>
      <c r="P183" s="2685"/>
    </row>
    <row r="184" spans="1:16" ht="62.1" customHeight="1">
      <c r="A184" s="611"/>
      <c r="B184" s="563" t="s">
        <v>408</v>
      </c>
      <c r="C184" s="2442" t="s">
        <v>2994</v>
      </c>
      <c r="D184" s="2442"/>
      <c r="E184" s="2443"/>
      <c r="F184" s="591" t="s">
        <v>2768</v>
      </c>
      <c r="G184" s="2647" t="s">
        <v>3600</v>
      </c>
      <c r="H184" s="2648"/>
      <c r="I184" s="2648"/>
      <c r="J184" s="2648"/>
      <c r="K184" s="2648"/>
      <c r="L184" s="2648"/>
      <c r="M184" s="2648"/>
      <c r="N184" s="2649"/>
      <c r="O184" s="2592"/>
      <c r="P184" s="2685"/>
    </row>
    <row r="185" spans="1:16" ht="45" customHeight="1">
      <c r="A185" s="611"/>
      <c r="B185" s="691" t="s">
        <v>410</v>
      </c>
      <c r="C185" s="2442" t="s">
        <v>3590</v>
      </c>
      <c r="D185" s="2442"/>
      <c r="E185" s="2443"/>
      <c r="F185" s="648" t="s">
        <v>3601</v>
      </c>
      <c r="G185" s="2647" t="s">
        <v>3602</v>
      </c>
      <c r="H185" s="2648"/>
      <c r="I185" s="2648"/>
      <c r="J185" s="2648"/>
      <c r="K185" s="2648"/>
      <c r="L185" s="2648"/>
      <c r="M185" s="2648"/>
      <c r="N185" s="2649"/>
      <c r="O185" s="2592"/>
      <c r="P185" s="2685"/>
    </row>
    <row r="186" spans="1:16" ht="39.950000000000003" customHeight="1">
      <c r="A186" s="611"/>
      <c r="B186" s="691" t="s">
        <v>413</v>
      </c>
      <c r="C186" s="2442" t="s">
        <v>2996</v>
      </c>
      <c r="D186" s="2442"/>
      <c r="E186" s="2443"/>
      <c r="F186" s="591" t="s">
        <v>2768</v>
      </c>
      <c r="G186" s="2647" t="s">
        <v>3602</v>
      </c>
      <c r="H186" s="2648"/>
      <c r="I186" s="2648"/>
      <c r="J186" s="2648"/>
      <c r="K186" s="2648"/>
      <c r="L186" s="2648"/>
      <c r="M186" s="2648"/>
      <c r="N186" s="2649"/>
      <c r="O186" s="2592"/>
      <c r="P186" s="2685"/>
    </row>
    <row r="187" spans="1:16" ht="33.950000000000003" customHeight="1">
      <c r="A187" s="611"/>
      <c r="B187" s="691" t="s">
        <v>416</v>
      </c>
      <c r="C187" s="2442" t="s">
        <v>2997</v>
      </c>
      <c r="D187" s="2442"/>
      <c r="E187" s="2443"/>
      <c r="F187" s="591" t="s">
        <v>2768</v>
      </c>
      <c r="G187" s="2647" t="s">
        <v>3602</v>
      </c>
      <c r="H187" s="2648"/>
      <c r="I187" s="2648"/>
      <c r="J187" s="2648"/>
      <c r="K187" s="2648"/>
      <c r="L187" s="2648"/>
      <c r="M187" s="2648"/>
      <c r="N187" s="2649"/>
      <c r="O187" s="2592"/>
      <c r="P187" s="2685"/>
    </row>
    <row r="188" spans="1:16" ht="39.950000000000003" customHeight="1">
      <c r="A188" s="611"/>
      <c r="B188" s="691" t="s">
        <v>418</v>
      </c>
      <c r="C188" s="2442" t="s">
        <v>2998</v>
      </c>
      <c r="D188" s="2442"/>
      <c r="E188" s="2443"/>
      <c r="F188" s="591" t="s">
        <v>2768</v>
      </c>
      <c r="G188" s="2647" t="s">
        <v>3603</v>
      </c>
      <c r="H188" s="2648"/>
      <c r="I188" s="2648"/>
      <c r="J188" s="2648"/>
      <c r="K188" s="2648"/>
      <c r="L188" s="2648"/>
      <c r="M188" s="2648"/>
      <c r="N188" s="2649"/>
      <c r="O188" s="2592"/>
      <c r="P188" s="2685"/>
    </row>
    <row r="189" spans="1:16" ht="33.950000000000003" customHeight="1">
      <c r="A189" s="611"/>
      <c r="B189" s="691" t="s">
        <v>544</v>
      </c>
      <c r="C189" s="2442" t="s">
        <v>3591</v>
      </c>
      <c r="D189" s="2442"/>
      <c r="E189" s="2443"/>
      <c r="F189" s="591" t="s">
        <v>2768</v>
      </c>
      <c r="G189" s="2647" t="s">
        <v>3602</v>
      </c>
      <c r="H189" s="2648"/>
      <c r="I189" s="2648"/>
      <c r="J189" s="2648"/>
      <c r="K189" s="2648"/>
      <c r="L189" s="2648"/>
      <c r="M189" s="2648"/>
      <c r="N189" s="2649"/>
      <c r="O189" s="2592"/>
      <c r="P189" s="2685"/>
    </row>
    <row r="190" spans="1:16" ht="18.75" customHeight="1">
      <c r="A190" s="611"/>
      <c r="B190" s="563" t="s">
        <v>546</v>
      </c>
      <c r="C190" s="2442" t="s">
        <v>3592</v>
      </c>
      <c r="D190" s="2442"/>
      <c r="E190" s="2443"/>
      <c r="F190" s="591" t="s">
        <v>2768</v>
      </c>
      <c r="G190" s="2647" t="s">
        <v>3604</v>
      </c>
      <c r="H190" s="2648"/>
      <c r="I190" s="2648"/>
      <c r="J190" s="2648"/>
      <c r="K190" s="2648"/>
      <c r="L190" s="2648"/>
      <c r="M190" s="2648"/>
      <c r="N190" s="2649"/>
      <c r="O190" s="2673"/>
      <c r="P190" s="2686"/>
    </row>
    <row r="191" spans="1:16" ht="50.25" customHeight="1">
      <c r="A191" s="611"/>
      <c r="B191" s="590" t="s">
        <v>602</v>
      </c>
      <c r="C191" s="2479" t="s">
        <v>3605</v>
      </c>
      <c r="D191" s="2479"/>
      <c r="E191" s="2480"/>
      <c r="F191" s="655" t="s">
        <v>2983</v>
      </c>
      <c r="G191" s="2670" t="s">
        <v>3006</v>
      </c>
      <c r="H191" s="2671"/>
      <c r="I191" s="2671"/>
      <c r="J191" s="2671"/>
      <c r="K191" s="2674"/>
      <c r="L191" s="2675" t="s">
        <v>2985</v>
      </c>
      <c r="M191" s="2676"/>
      <c r="N191" s="2677"/>
      <c r="O191" s="2678" t="s">
        <v>2986</v>
      </c>
      <c r="P191" s="2529" t="s">
        <v>3606</v>
      </c>
    </row>
    <row r="192" spans="1:16" ht="20.25" customHeight="1">
      <c r="A192" s="611"/>
      <c r="B192" s="663" t="s">
        <v>394</v>
      </c>
      <c r="C192" s="2442" t="s">
        <v>2988</v>
      </c>
      <c r="D192" s="2442"/>
      <c r="E192" s="2443"/>
      <c r="F192" s="591" t="s">
        <v>54</v>
      </c>
      <c r="G192" s="2680"/>
      <c r="H192" s="2681"/>
      <c r="I192" s="2681"/>
      <c r="J192" s="2681"/>
      <c r="K192" s="2682"/>
      <c r="L192" s="3348" t="s">
        <v>54</v>
      </c>
      <c r="M192" s="3349"/>
      <c r="N192" s="3350"/>
      <c r="O192" s="2678"/>
      <c r="P192" s="2592"/>
    </row>
    <row r="193" spans="1:16" ht="20.25" customHeight="1">
      <c r="A193" s="611"/>
      <c r="B193" s="663" t="s">
        <v>401</v>
      </c>
      <c r="C193" s="2442" t="s">
        <v>2990</v>
      </c>
      <c r="D193" s="2442"/>
      <c r="E193" s="2443"/>
      <c r="F193" s="591" t="s">
        <v>54</v>
      </c>
      <c r="G193" s="2680"/>
      <c r="H193" s="2681"/>
      <c r="I193" s="2681"/>
      <c r="J193" s="2681"/>
      <c r="K193" s="2682"/>
      <c r="L193" s="3342" t="s">
        <v>54</v>
      </c>
      <c r="M193" s="3343"/>
      <c r="N193" s="3344"/>
      <c r="O193" s="2678"/>
      <c r="P193" s="2592"/>
    </row>
    <row r="194" spans="1:16" ht="20.25" customHeight="1">
      <c r="A194" s="611"/>
      <c r="B194" s="663" t="s">
        <v>403</v>
      </c>
      <c r="C194" s="2442" t="s">
        <v>2992</v>
      </c>
      <c r="D194" s="2442"/>
      <c r="E194" s="2443"/>
      <c r="F194" s="591" t="s">
        <v>54</v>
      </c>
      <c r="G194" s="2680"/>
      <c r="H194" s="2681"/>
      <c r="I194" s="2681"/>
      <c r="J194" s="2681"/>
      <c r="K194" s="2682"/>
      <c r="L194" s="3342" t="s">
        <v>54</v>
      </c>
      <c r="M194" s="3343"/>
      <c r="N194" s="3344"/>
      <c r="O194" s="2678"/>
      <c r="P194" s="2592"/>
    </row>
    <row r="195" spans="1:16" ht="20.25" customHeight="1">
      <c r="A195" s="611"/>
      <c r="B195" s="663" t="s">
        <v>405</v>
      </c>
      <c r="C195" s="2442" t="s">
        <v>2993</v>
      </c>
      <c r="D195" s="2442"/>
      <c r="E195" s="2443"/>
      <c r="F195" s="591" t="s">
        <v>54</v>
      </c>
      <c r="G195" s="2680"/>
      <c r="H195" s="2681"/>
      <c r="I195" s="2681"/>
      <c r="J195" s="2681"/>
      <c r="K195" s="2682"/>
      <c r="L195" s="3342" t="s">
        <v>54</v>
      </c>
      <c r="M195" s="3343"/>
      <c r="N195" s="3344"/>
      <c r="O195" s="2678"/>
      <c r="P195" s="2592"/>
    </row>
    <row r="196" spans="1:16" ht="20.25" customHeight="1">
      <c r="A196" s="611"/>
      <c r="B196" s="663" t="s">
        <v>408</v>
      </c>
      <c r="C196" s="2442" t="s">
        <v>2994</v>
      </c>
      <c r="D196" s="2442"/>
      <c r="E196" s="2443"/>
      <c r="F196" s="591" t="s">
        <v>54</v>
      </c>
      <c r="G196" s="2680"/>
      <c r="H196" s="2681"/>
      <c r="I196" s="2681"/>
      <c r="J196" s="2681"/>
      <c r="K196" s="2682"/>
      <c r="L196" s="3342" t="s">
        <v>54</v>
      </c>
      <c r="M196" s="3343"/>
      <c r="N196" s="3344"/>
      <c r="O196" s="2678"/>
      <c r="P196" s="2592"/>
    </row>
    <row r="197" spans="1:16" ht="30.75" customHeight="1">
      <c r="A197" s="611"/>
      <c r="B197" s="534" t="s">
        <v>410</v>
      </c>
      <c r="C197" s="2442" t="s">
        <v>3590</v>
      </c>
      <c r="D197" s="2442"/>
      <c r="E197" s="2443"/>
      <c r="F197" s="591" t="s">
        <v>54</v>
      </c>
      <c r="G197" s="2680"/>
      <c r="H197" s="2681"/>
      <c r="I197" s="2681"/>
      <c r="J197" s="2681"/>
      <c r="K197" s="2682"/>
      <c r="L197" s="3342" t="s">
        <v>54</v>
      </c>
      <c r="M197" s="3343"/>
      <c r="N197" s="3344"/>
      <c r="O197" s="2678"/>
      <c r="P197" s="2592"/>
    </row>
    <row r="198" spans="1:16" ht="20.25" customHeight="1">
      <c r="A198" s="611"/>
      <c r="B198" s="534" t="s">
        <v>413</v>
      </c>
      <c r="C198" s="2442" t="s">
        <v>2996</v>
      </c>
      <c r="D198" s="2442"/>
      <c r="E198" s="2443"/>
      <c r="F198" s="591" t="s">
        <v>54</v>
      </c>
      <c r="G198" s="2680"/>
      <c r="H198" s="2681"/>
      <c r="I198" s="2681"/>
      <c r="J198" s="2681"/>
      <c r="K198" s="2682"/>
      <c r="L198" s="3342" t="s">
        <v>54</v>
      </c>
      <c r="M198" s="3343"/>
      <c r="N198" s="3344"/>
      <c r="O198" s="2678"/>
      <c r="P198" s="2592"/>
    </row>
    <row r="199" spans="1:16" ht="20.25" customHeight="1">
      <c r="A199" s="611"/>
      <c r="B199" s="534" t="s">
        <v>416</v>
      </c>
      <c r="C199" s="2442" t="s">
        <v>2997</v>
      </c>
      <c r="D199" s="2442"/>
      <c r="E199" s="2443"/>
      <c r="F199" s="591" t="s">
        <v>54</v>
      </c>
      <c r="G199" s="2680"/>
      <c r="H199" s="2681"/>
      <c r="I199" s="2681"/>
      <c r="J199" s="2681"/>
      <c r="K199" s="2682"/>
      <c r="L199" s="3342" t="s">
        <v>54</v>
      </c>
      <c r="M199" s="3343"/>
      <c r="N199" s="3344"/>
      <c r="O199" s="2678"/>
      <c r="P199" s="2592"/>
    </row>
    <row r="200" spans="1:16" ht="33.950000000000003" customHeight="1">
      <c r="A200" s="611"/>
      <c r="B200" s="534" t="s">
        <v>418</v>
      </c>
      <c r="C200" s="2442" t="s">
        <v>2998</v>
      </c>
      <c r="D200" s="2442"/>
      <c r="E200" s="2443"/>
      <c r="F200" s="591" t="s">
        <v>54</v>
      </c>
      <c r="G200" s="2680"/>
      <c r="H200" s="2681"/>
      <c r="I200" s="2681"/>
      <c r="J200" s="2681"/>
      <c r="K200" s="2682"/>
      <c r="L200" s="3342" t="s">
        <v>54</v>
      </c>
      <c r="M200" s="3343"/>
      <c r="N200" s="3344"/>
      <c r="O200" s="2678"/>
      <c r="P200" s="2592"/>
    </row>
    <row r="201" spans="1:16" ht="20.25" customHeight="1">
      <c r="A201" s="611"/>
      <c r="B201" s="534" t="s">
        <v>544</v>
      </c>
      <c r="C201" s="2442" t="s">
        <v>3591</v>
      </c>
      <c r="D201" s="2442"/>
      <c r="E201" s="2443"/>
      <c r="F201" s="591" t="s">
        <v>54</v>
      </c>
      <c r="G201" s="2680"/>
      <c r="H201" s="2681"/>
      <c r="I201" s="2681"/>
      <c r="J201" s="2681"/>
      <c r="K201" s="2682"/>
      <c r="L201" s="3342" t="s">
        <v>54</v>
      </c>
      <c r="M201" s="3343"/>
      <c r="N201" s="3344"/>
      <c r="O201" s="2678"/>
      <c r="P201" s="2592"/>
    </row>
    <row r="202" spans="1:16" ht="20.25" customHeight="1">
      <c r="A202" s="611"/>
      <c r="B202" s="537" t="s">
        <v>546</v>
      </c>
      <c r="C202" s="2442" t="s">
        <v>3592</v>
      </c>
      <c r="D202" s="2442"/>
      <c r="E202" s="2443"/>
      <c r="F202" s="591" t="s">
        <v>54</v>
      </c>
      <c r="G202" s="2680"/>
      <c r="H202" s="2681"/>
      <c r="I202" s="2681"/>
      <c r="J202" s="2681"/>
      <c r="K202" s="2682"/>
      <c r="L202" s="3342" t="s">
        <v>54</v>
      </c>
      <c r="M202" s="3343"/>
      <c r="N202" s="3344"/>
      <c r="O202" s="2679"/>
      <c r="P202" s="2673"/>
    </row>
    <row r="203" spans="1:16" ht="61.5" customHeight="1">
      <c r="A203" s="611"/>
      <c r="B203" s="665" t="s">
        <v>605</v>
      </c>
      <c r="C203" s="2479" t="s">
        <v>3607</v>
      </c>
      <c r="D203" s="2479"/>
      <c r="E203" s="2480"/>
      <c r="F203" s="655" t="s">
        <v>2983</v>
      </c>
      <c r="G203" s="3345" t="s">
        <v>3008</v>
      </c>
      <c r="H203" s="3346"/>
      <c r="I203" s="3346"/>
      <c r="J203" s="3346"/>
      <c r="K203" s="3346"/>
      <c r="L203" s="3346"/>
      <c r="M203" s="3346"/>
      <c r="N203" s="3347"/>
      <c r="O203" s="2529" t="s">
        <v>3608</v>
      </c>
      <c r="P203" s="2529" t="s">
        <v>3609</v>
      </c>
    </row>
    <row r="204" spans="1:16" ht="63" customHeight="1">
      <c r="A204" s="611"/>
      <c r="B204" s="663" t="s">
        <v>394</v>
      </c>
      <c r="C204" s="2442" t="s">
        <v>2988</v>
      </c>
      <c r="D204" s="2442"/>
      <c r="E204" s="2443"/>
      <c r="F204" s="591" t="s">
        <v>2768</v>
      </c>
      <c r="G204" s="2647" t="s">
        <v>3610</v>
      </c>
      <c r="H204" s="2648"/>
      <c r="I204" s="2648"/>
      <c r="J204" s="2648"/>
      <c r="K204" s="2648"/>
      <c r="L204" s="2648"/>
      <c r="M204" s="2648"/>
      <c r="N204" s="2649"/>
      <c r="O204" s="2592"/>
      <c r="P204" s="2592"/>
    </row>
    <row r="205" spans="1:16" ht="65.25" customHeight="1">
      <c r="A205" s="611"/>
      <c r="B205" s="663" t="s">
        <v>401</v>
      </c>
      <c r="C205" s="2442" t="s">
        <v>2990</v>
      </c>
      <c r="D205" s="2442"/>
      <c r="E205" s="2443"/>
      <c r="F205" s="636" t="s">
        <v>2768</v>
      </c>
      <c r="G205" s="2647" t="s">
        <v>3610</v>
      </c>
      <c r="H205" s="2648"/>
      <c r="I205" s="2648"/>
      <c r="J205" s="2648"/>
      <c r="K205" s="2648"/>
      <c r="L205" s="2648"/>
      <c r="M205" s="2648"/>
      <c r="N205" s="2649"/>
      <c r="O205" s="2592"/>
      <c r="P205" s="2592"/>
    </row>
    <row r="206" spans="1:16" ht="21" customHeight="1">
      <c r="A206" s="611"/>
      <c r="B206" s="663" t="s">
        <v>403</v>
      </c>
      <c r="C206" s="2442" t="s">
        <v>2992</v>
      </c>
      <c r="D206" s="2442"/>
      <c r="E206" s="2443"/>
      <c r="F206" s="636" t="s">
        <v>2768</v>
      </c>
      <c r="G206" s="2647" t="s">
        <v>3611</v>
      </c>
      <c r="H206" s="2648"/>
      <c r="I206" s="2648"/>
      <c r="J206" s="2648"/>
      <c r="K206" s="2648"/>
      <c r="L206" s="2648"/>
      <c r="M206" s="2648"/>
      <c r="N206" s="2649"/>
      <c r="O206" s="2592"/>
      <c r="P206" s="2592"/>
    </row>
    <row r="207" spans="1:16" ht="21" customHeight="1">
      <c r="A207" s="611"/>
      <c r="B207" s="663" t="s">
        <v>405</v>
      </c>
      <c r="C207" s="2442" t="s">
        <v>2993</v>
      </c>
      <c r="D207" s="2442"/>
      <c r="E207" s="2443"/>
      <c r="F207" s="636" t="s">
        <v>2768</v>
      </c>
      <c r="G207" s="2647" t="s">
        <v>3611</v>
      </c>
      <c r="H207" s="2648"/>
      <c r="I207" s="2648"/>
      <c r="J207" s="2648"/>
      <c r="K207" s="2648"/>
      <c r="L207" s="2648"/>
      <c r="M207" s="2648"/>
      <c r="N207" s="2649"/>
      <c r="O207" s="2592"/>
      <c r="P207" s="2592"/>
    </row>
    <row r="208" spans="1:16" ht="44.1" customHeight="1">
      <c r="A208" s="611"/>
      <c r="B208" s="537" t="s">
        <v>408</v>
      </c>
      <c r="C208" s="2442" t="s">
        <v>2994</v>
      </c>
      <c r="D208" s="2442"/>
      <c r="E208" s="2443"/>
      <c r="F208" s="636" t="s">
        <v>2768</v>
      </c>
      <c r="G208" s="2647" t="s">
        <v>3612</v>
      </c>
      <c r="H208" s="2648"/>
      <c r="I208" s="2648"/>
      <c r="J208" s="2648"/>
      <c r="K208" s="2648"/>
      <c r="L208" s="2648"/>
      <c r="M208" s="2648"/>
      <c r="N208" s="2649"/>
      <c r="O208" s="2592"/>
      <c r="P208" s="2592"/>
    </row>
    <row r="209" spans="1:16" ht="36" customHeight="1">
      <c r="A209" s="611"/>
      <c r="B209" s="534" t="s">
        <v>410</v>
      </c>
      <c r="C209" s="2442" t="s">
        <v>3590</v>
      </c>
      <c r="D209" s="2442"/>
      <c r="E209" s="2443"/>
      <c r="F209" s="636" t="s">
        <v>2768</v>
      </c>
      <c r="G209" s="2647" t="s">
        <v>3613</v>
      </c>
      <c r="H209" s="2648"/>
      <c r="I209" s="2648"/>
      <c r="J209" s="2648"/>
      <c r="K209" s="2648"/>
      <c r="L209" s="2648"/>
      <c r="M209" s="2648"/>
      <c r="N209" s="2649"/>
      <c r="O209" s="2592"/>
      <c r="P209" s="2592"/>
    </row>
    <row r="210" spans="1:16" ht="21" customHeight="1">
      <c r="A210" s="611"/>
      <c r="B210" s="534" t="s">
        <v>413</v>
      </c>
      <c r="C210" s="2442" t="s">
        <v>2996</v>
      </c>
      <c r="D210" s="2442"/>
      <c r="E210" s="2443"/>
      <c r="F210" s="636" t="s">
        <v>2768</v>
      </c>
      <c r="G210" s="2647" t="s">
        <v>3614</v>
      </c>
      <c r="H210" s="2648"/>
      <c r="I210" s="2648"/>
      <c r="J210" s="2648"/>
      <c r="K210" s="2648"/>
      <c r="L210" s="2648"/>
      <c r="M210" s="2648"/>
      <c r="N210" s="2649"/>
      <c r="O210" s="2592"/>
      <c r="P210" s="2592"/>
    </row>
    <row r="211" spans="1:16" ht="30.95" customHeight="1">
      <c r="A211" s="611"/>
      <c r="B211" s="534" t="s">
        <v>416</v>
      </c>
      <c r="C211" s="2442" t="s">
        <v>2997</v>
      </c>
      <c r="D211" s="2442"/>
      <c r="E211" s="2443"/>
      <c r="F211" s="636" t="s">
        <v>2768</v>
      </c>
      <c r="G211" s="2647" t="s">
        <v>3615</v>
      </c>
      <c r="H211" s="2648"/>
      <c r="I211" s="2648"/>
      <c r="J211" s="2648"/>
      <c r="K211" s="2648"/>
      <c r="L211" s="2648"/>
      <c r="M211" s="2648"/>
      <c r="N211" s="2649"/>
      <c r="O211" s="2592"/>
      <c r="P211" s="2592"/>
    </row>
    <row r="212" spans="1:16" ht="41.1" customHeight="1">
      <c r="A212" s="611"/>
      <c r="B212" s="534" t="s">
        <v>418</v>
      </c>
      <c r="C212" s="2442" t="s">
        <v>2998</v>
      </c>
      <c r="D212" s="2442"/>
      <c r="E212" s="2443"/>
      <c r="F212" s="636" t="s">
        <v>2768</v>
      </c>
      <c r="G212" s="2647" t="s">
        <v>3616</v>
      </c>
      <c r="H212" s="2648"/>
      <c r="I212" s="2648"/>
      <c r="J212" s="2648"/>
      <c r="K212" s="2648"/>
      <c r="L212" s="2648"/>
      <c r="M212" s="2648"/>
      <c r="N212" s="2649"/>
      <c r="O212" s="2592"/>
      <c r="P212" s="2592"/>
    </row>
    <row r="213" spans="1:16" ht="21" customHeight="1">
      <c r="A213" s="611"/>
      <c r="B213" s="534" t="s">
        <v>544</v>
      </c>
      <c r="C213" s="2442" t="s">
        <v>3591</v>
      </c>
      <c r="D213" s="2442"/>
      <c r="E213" s="2443"/>
      <c r="F213" s="636" t="s">
        <v>2768</v>
      </c>
      <c r="G213" s="2647" t="s">
        <v>3617</v>
      </c>
      <c r="H213" s="2648"/>
      <c r="I213" s="2648"/>
      <c r="J213" s="2648"/>
      <c r="K213" s="2648"/>
      <c r="L213" s="2648"/>
      <c r="M213" s="2648"/>
      <c r="N213" s="2649"/>
      <c r="O213" s="2592"/>
      <c r="P213" s="2592"/>
    </row>
    <row r="214" spans="1:16" ht="58.5" customHeight="1">
      <c r="A214" s="611"/>
      <c r="B214" s="596" t="s">
        <v>546</v>
      </c>
      <c r="C214" s="2472" t="s">
        <v>3592</v>
      </c>
      <c r="D214" s="2472"/>
      <c r="E214" s="2473"/>
      <c r="F214" s="638" t="s">
        <v>2768</v>
      </c>
      <c r="G214" s="2694" t="s">
        <v>3618</v>
      </c>
      <c r="H214" s="3341"/>
      <c r="I214" s="3341"/>
      <c r="J214" s="3341"/>
      <c r="K214" s="3341"/>
      <c r="L214" s="3341"/>
      <c r="M214" s="3341"/>
      <c r="N214" s="2695"/>
      <c r="O214" s="2530"/>
      <c r="P214" s="2592"/>
    </row>
    <row r="215" spans="1:16" ht="34.5" customHeight="1">
      <c r="B215" s="532" t="s">
        <v>608</v>
      </c>
      <c r="C215" s="2442" t="s">
        <v>3009</v>
      </c>
      <c r="D215" s="2442"/>
      <c r="E215" s="2442"/>
      <c r="F215" s="2442"/>
      <c r="G215" s="2857"/>
      <c r="H215" s="2444" t="s">
        <v>2768</v>
      </c>
      <c r="I215" s="2524"/>
      <c r="J215" s="2445"/>
      <c r="K215" s="2654" t="s">
        <v>2825</v>
      </c>
      <c r="L215" s="2658" t="s">
        <v>3619</v>
      </c>
      <c r="M215" s="2659"/>
      <c r="N215" s="2660"/>
      <c r="O215" s="2499" t="s">
        <v>2795</v>
      </c>
      <c r="P215" s="2517" t="s">
        <v>3620</v>
      </c>
    </row>
    <row r="216" spans="1:16" ht="25.5" customHeight="1">
      <c r="B216" s="537" t="s">
        <v>394</v>
      </c>
      <c r="C216" s="2442" t="s">
        <v>3011</v>
      </c>
      <c r="D216" s="2442"/>
      <c r="E216" s="2442"/>
      <c r="F216" s="2442"/>
      <c r="G216" s="2442"/>
      <c r="H216" s="2442"/>
      <c r="I216" s="2442"/>
      <c r="J216" s="2443"/>
      <c r="K216" s="2654"/>
      <c r="L216" s="2658"/>
      <c r="M216" s="2659"/>
      <c r="N216" s="2660"/>
      <c r="O216" s="2499"/>
      <c r="P216" s="2499"/>
    </row>
    <row r="217" spans="1:16" ht="20.25" customHeight="1">
      <c r="B217" s="537"/>
      <c r="C217" s="590" t="s">
        <v>611</v>
      </c>
      <c r="D217" s="2629" t="s">
        <v>3012</v>
      </c>
      <c r="E217" s="2629"/>
      <c r="F217" s="2629"/>
      <c r="G217" s="2630"/>
      <c r="H217" s="2569" t="s">
        <v>54</v>
      </c>
      <c r="I217" s="2571"/>
      <c r="J217" s="2570"/>
      <c r="K217" s="2654"/>
      <c r="L217" s="2658"/>
      <c r="M217" s="2659"/>
      <c r="N217" s="2660"/>
      <c r="O217" s="2499"/>
      <c r="P217" s="2499"/>
    </row>
    <row r="218" spans="1:16" ht="20.25" customHeight="1">
      <c r="B218" s="537"/>
      <c r="C218" s="590" t="s">
        <v>508</v>
      </c>
      <c r="D218" s="2442" t="s">
        <v>1088</v>
      </c>
      <c r="E218" s="2442"/>
      <c r="F218" s="2442"/>
      <c r="G218" s="2443"/>
      <c r="H218" s="2569" t="s">
        <v>2768</v>
      </c>
      <c r="I218" s="2571"/>
      <c r="J218" s="2570"/>
      <c r="K218" s="2654"/>
      <c r="L218" s="2658"/>
      <c r="M218" s="2659"/>
      <c r="N218" s="2660"/>
      <c r="O218" s="2499"/>
      <c r="P218" s="2499"/>
    </row>
    <row r="219" spans="1:16" ht="20.25" customHeight="1">
      <c r="B219" s="537"/>
      <c r="C219" s="590" t="s">
        <v>510</v>
      </c>
      <c r="D219" s="2442" t="s">
        <v>3013</v>
      </c>
      <c r="E219" s="2442"/>
      <c r="F219" s="2442"/>
      <c r="G219" s="2443"/>
      <c r="H219" s="2569" t="s">
        <v>2768</v>
      </c>
      <c r="I219" s="2571"/>
      <c r="J219" s="2570"/>
      <c r="K219" s="2654"/>
      <c r="L219" s="2658"/>
      <c r="M219" s="2659"/>
      <c r="N219" s="2660"/>
      <c r="O219" s="2499"/>
      <c r="P219" s="2499"/>
    </row>
    <row r="220" spans="1:16" ht="20.25" customHeight="1">
      <c r="B220" s="537"/>
      <c r="C220" s="590" t="s">
        <v>512</v>
      </c>
      <c r="D220" s="2442" t="s">
        <v>2915</v>
      </c>
      <c r="E220" s="2442"/>
      <c r="F220" s="2442"/>
      <c r="G220" s="2443"/>
      <c r="H220" s="2569" t="s">
        <v>2768</v>
      </c>
      <c r="I220" s="2571"/>
      <c r="J220" s="2570"/>
      <c r="K220" s="2654"/>
      <c r="L220" s="2658"/>
      <c r="M220" s="2659"/>
      <c r="N220" s="2660"/>
      <c r="O220" s="2499"/>
      <c r="P220" s="2499"/>
    </row>
    <row r="221" spans="1:16" ht="23.25" customHeight="1">
      <c r="B221" s="537" t="s">
        <v>401</v>
      </c>
      <c r="C221" s="2537" t="s">
        <v>3014</v>
      </c>
      <c r="D221" s="2537"/>
      <c r="E221" s="2537"/>
      <c r="F221" s="2537"/>
      <c r="G221" s="2538"/>
      <c r="H221" s="2622" t="s">
        <v>54</v>
      </c>
      <c r="I221" s="2628"/>
      <c r="J221" s="2646"/>
      <c r="K221" s="2654"/>
      <c r="L221" s="2658"/>
      <c r="M221" s="2659"/>
      <c r="N221" s="2660"/>
      <c r="O221" s="2484"/>
      <c r="P221" s="2499"/>
    </row>
    <row r="222" spans="1:16" ht="27" customHeight="1">
      <c r="B222" s="551" t="s">
        <v>614</v>
      </c>
      <c r="C222" s="2442" t="s">
        <v>3016</v>
      </c>
      <c r="D222" s="2442"/>
      <c r="E222" s="2442"/>
      <c r="F222" s="2442"/>
      <c r="G222" s="2442"/>
      <c r="H222" s="2442"/>
      <c r="I222" s="2442"/>
      <c r="J222" s="2442"/>
      <c r="K222" s="2442"/>
      <c r="L222" s="2442"/>
      <c r="M222" s="2442"/>
      <c r="N222" s="2591"/>
      <c r="O222" s="2470" t="s">
        <v>2795</v>
      </c>
      <c r="P222" s="2470" t="s">
        <v>3621</v>
      </c>
    </row>
    <row r="223" spans="1:16" ht="21.75" customHeight="1">
      <c r="B223" s="537" t="s">
        <v>394</v>
      </c>
      <c r="C223" s="2442" t="s">
        <v>3018</v>
      </c>
      <c r="D223" s="2442"/>
      <c r="E223" s="2442"/>
      <c r="F223" s="2442"/>
      <c r="G223" s="2442"/>
      <c r="H223" s="2432" t="s">
        <v>54</v>
      </c>
      <c r="I223" s="2463"/>
      <c r="J223" s="2433"/>
      <c r="K223" s="2519" t="s">
        <v>2825</v>
      </c>
      <c r="L223" s="2647"/>
      <c r="M223" s="2648"/>
      <c r="N223" s="2649"/>
      <c r="O223" s="2499"/>
      <c r="P223" s="2499"/>
    </row>
    <row r="224" spans="1:16" ht="21.75" customHeight="1">
      <c r="B224" s="537" t="s">
        <v>401</v>
      </c>
      <c r="C224" s="2442" t="s">
        <v>3019</v>
      </c>
      <c r="D224" s="2442"/>
      <c r="E224" s="2442"/>
      <c r="F224" s="2442"/>
      <c r="G224" s="2442"/>
      <c r="H224" s="2432" t="s">
        <v>54</v>
      </c>
      <c r="I224" s="2463"/>
      <c r="J224" s="2433"/>
      <c r="K224" s="2511"/>
      <c r="L224" s="2658"/>
      <c r="M224" s="2659"/>
      <c r="N224" s="2660"/>
      <c r="O224" s="2499"/>
      <c r="P224" s="2499"/>
    </row>
    <row r="225" spans="2:16" ht="21.75" customHeight="1">
      <c r="B225" s="537" t="s">
        <v>403</v>
      </c>
      <c r="C225" s="2442" t="s">
        <v>3020</v>
      </c>
      <c r="D225" s="2442"/>
      <c r="E225" s="2442"/>
      <c r="F225" s="2442"/>
      <c r="G225" s="2442"/>
      <c r="H225" s="2977" t="s">
        <v>2792</v>
      </c>
      <c r="I225" s="2978"/>
      <c r="J225" s="2979"/>
      <c r="K225" s="2511"/>
      <c r="L225" s="2658"/>
      <c r="M225" s="2659"/>
      <c r="N225" s="2660"/>
      <c r="O225" s="2499"/>
      <c r="P225" s="2499"/>
    </row>
    <row r="226" spans="2:16" ht="30" customHeight="1">
      <c r="B226" s="532"/>
      <c r="C226" s="2442" t="s">
        <v>3021</v>
      </c>
      <c r="D226" s="2442"/>
      <c r="E226" s="2443"/>
      <c r="F226" s="2701" t="s">
        <v>2792</v>
      </c>
      <c r="G226" s="2975"/>
      <c r="H226" s="2975"/>
      <c r="I226" s="2975"/>
      <c r="J226" s="2976"/>
      <c r="K226" s="2511"/>
      <c r="L226" s="2658"/>
      <c r="M226" s="2659"/>
      <c r="N226" s="2660"/>
      <c r="O226" s="2484"/>
      <c r="P226" s="2484"/>
    </row>
    <row r="227" spans="2:16" ht="33" customHeight="1">
      <c r="B227" s="537" t="s">
        <v>405</v>
      </c>
      <c r="C227" s="2479" t="s">
        <v>3022</v>
      </c>
      <c r="D227" s="2479"/>
      <c r="E227" s="2479"/>
      <c r="F227" s="2479"/>
      <c r="G227" s="2479"/>
      <c r="H227" s="2432" t="s">
        <v>54</v>
      </c>
      <c r="I227" s="2463"/>
      <c r="J227" s="2433"/>
      <c r="K227" s="2511"/>
      <c r="L227" s="2658"/>
      <c r="M227" s="2659"/>
      <c r="N227" s="2660"/>
      <c r="O227" s="2631" t="s">
        <v>2795</v>
      </c>
      <c r="P227" s="2470" t="s">
        <v>3621</v>
      </c>
    </row>
    <row r="228" spans="2:16" ht="27.75" customHeight="1">
      <c r="B228" s="669"/>
      <c r="C228" s="2442" t="s">
        <v>3023</v>
      </c>
      <c r="D228" s="2442"/>
      <c r="E228" s="2443"/>
      <c r="F228" s="2701" t="s">
        <v>2792</v>
      </c>
      <c r="G228" s="2975"/>
      <c r="H228" s="2975"/>
      <c r="I228" s="2975"/>
      <c r="J228" s="2976"/>
      <c r="K228" s="2533"/>
      <c r="L228" s="2661"/>
      <c r="M228" s="2662"/>
      <c r="N228" s="2663"/>
      <c r="O228" s="2579"/>
      <c r="P228" s="2484"/>
    </row>
    <row r="229" spans="2:16" ht="16.5" customHeight="1">
      <c r="B229" s="2634" t="s">
        <v>3024</v>
      </c>
      <c r="C229" s="2635"/>
      <c r="D229" s="2635"/>
      <c r="E229" s="2635"/>
      <c r="F229" s="2635"/>
      <c r="G229" s="2635"/>
      <c r="H229" s="2635"/>
      <c r="I229" s="2635"/>
      <c r="J229" s="2635"/>
      <c r="K229" s="2635"/>
      <c r="L229" s="2635"/>
      <c r="M229" s="2635"/>
      <c r="N229" s="2635"/>
      <c r="O229" s="2635"/>
      <c r="P229" s="2635"/>
    </row>
    <row r="230" spans="2:16" ht="36.75" customHeight="1">
      <c r="B230" s="558" t="s">
        <v>623</v>
      </c>
      <c r="C230" s="3340" t="s">
        <v>3025</v>
      </c>
      <c r="D230" s="3340"/>
      <c r="E230" s="3340"/>
      <c r="F230" s="3340"/>
      <c r="G230" s="3340"/>
      <c r="H230" s="2432" t="s">
        <v>2792</v>
      </c>
      <c r="I230" s="2463"/>
      <c r="J230" s="2433"/>
      <c r="K230" s="2519" t="s">
        <v>2825</v>
      </c>
      <c r="L230" s="2647"/>
      <c r="M230" s="2648"/>
      <c r="N230" s="2649"/>
      <c r="O230" s="2578" t="s">
        <v>3026</v>
      </c>
      <c r="P230" s="2499" t="s">
        <v>3621</v>
      </c>
    </row>
    <row r="231" spans="2:16" ht="27" customHeight="1">
      <c r="B231" s="629" t="s">
        <v>394</v>
      </c>
      <c r="C231" s="2442" t="s">
        <v>3027</v>
      </c>
      <c r="D231" s="2442"/>
      <c r="E231" s="2442"/>
      <c r="F231" s="2442"/>
      <c r="G231" s="2442"/>
      <c r="H231" s="2977" t="s">
        <v>2792</v>
      </c>
      <c r="I231" s="2978"/>
      <c r="J231" s="2979"/>
      <c r="K231" s="2533"/>
      <c r="L231" s="2661"/>
      <c r="M231" s="2662"/>
      <c r="N231" s="2663"/>
      <c r="O231" s="2579"/>
      <c r="P231" s="2484"/>
    </row>
    <row r="232" spans="2:16" ht="36" customHeight="1">
      <c r="B232" s="532" t="s">
        <v>626</v>
      </c>
      <c r="C232" s="2442" t="s">
        <v>3028</v>
      </c>
      <c r="D232" s="2442"/>
      <c r="E232" s="2442"/>
      <c r="F232" s="2442"/>
      <c r="G232" s="2442"/>
      <c r="H232" s="2568"/>
      <c r="I232" s="2568"/>
      <c r="J232" s="2568"/>
      <c r="K232" s="2568"/>
      <c r="L232" s="2568"/>
      <c r="M232" s="2568"/>
      <c r="N232" s="2568"/>
      <c r="O232" s="2470" t="s">
        <v>3029</v>
      </c>
      <c r="P232" s="2470" t="s">
        <v>3622</v>
      </c>
    </row>
    <row r="233" spans="2:16" ht="57.75" customHeight="1">
      <c r="B233" s="671" t="s">
        <v>394</v>
      </c>
      <c r="C233" s="2617" t="s">
        <v>3563</v>
      </c>
      <c r="D233" s="2617"/>
      <c r="E233" s="2617"/>
      <c r="F233" s="2617"/>
      <c r="G233" s="2617"/>
      <c r="H233" s="2617"/>
      <c r="I233" s="2617"/>
      <c r="J233" s="2618"/>
      <c r="K233" s="535" t="s">
        <v>2768</v>
      </c>
      <c r="L233" s="2619" t="s">
        <v>2825</v>
      </c>
      <c r="M233" s="2622"/>
      <c r="N233" s="2628"/>
      <c r="O233" s="2499"/>
      <c r="P233" s="2499"/>
    </row>
    <row r="234" spans="2:16" ht="31.5" customHeight="1">
      <c r="B234" s="671" t="s">
        <v>401</v>
      </c>
      <c r="C234" s="2617" t="s">
        <v>3565</v>
      </c>
      <c r="D234" s="2617"/>
      <c r="E234" s="2617"/>
      <c r="F234" s="2617"/>
      <c r="G234" s="2617"/>
      <c r="H234" s="2617"/>
      <c r="I234" s="2617"/>
      <c r="J234" s="2618"/>
      <c r="K234" s="535" t="s">
        <v>2768</v>
      </c>
      <c r="L234" s="2620"/>
      <c r="M234" s="2624"/>
      <c r="N234" s="2572"/>
      <c r="O234" s="2499"/>
      <c r="P234" s="2499"/>
    </row>
    <row r="235" spans="2:16" ht="46.5" customHeight="1">
      <c r="B235" s="671" t="s">
        <v>403</v>
      </c>
      <c r="C235" s="2617" t="s">
        <v>3623</v>
      </c>
      <c r="D235" s="2617"/>
      <c r="E235" s="2617"/>
      <c r="F235" s="2617"/>
      <c r="G235" s="2617"/>
      <c r="H235" s="2617"/>
      <c r="I235" s="2617"/>
      <c r="J235" s="2618"/>
      <c r="K235" s="535" t="s">
        <v>2768</v>
      </c>
      <c r="L235" s="2620"/>
      <c r="M235" s="2624"/>
      <c r="N235" s="2572"/>
      <c r="O235" s="2499"/>
      <c r="P235" s="2499"/>
    </row>
    <row r="236" spans="2:16" ht="21.75" customHeight="1">
      <c r="B236" s="671" t="s">
        <v>405</v>
      </c>
      <c r="C236" s="2617" t="s">
        <v>3624</v>
      </c>
      <c r="D236" s="2617"/>
      <c r="E236" s="2617"/>
      <c r="F236" s="2617"/>
      <c r="G236" s="2617"/>
      <c r="H236" s="2617"/>
      <c r="I236" s="2617"/>
      <c r="J236" s="2618"/>
      <c r="K236" s="535" t="s">
        <v>2768</v>
      </c>
      <c r="L236" s="2620"/>
      <c r="M236" s="2624"/>
      <c r="N236" s="2572"/>
      <c r="O236" s="2499"/>
      <c r="P236" s="2499"/>
    </row>
    <row r="237" spans="2:16" ht="21.75" customHeight="1">
      <c r="B237" s="671" t="s">
        <v>408</v>
      </c>
      <c r="C237" s="2617" t="s">
        <v>3625</v>
      </c>
      <c r="D237" s="2617"/>
      <c r="E237" s="2617"/>
      <c r="F237" s="2617"/>
      <c r="G237" s="2617"/>
      <c r="H237" s="2617"/>
      <c r="I237" s="2617"/>
      <c r="J237" s="2618"/>
      <c r="K237" s="535" t="s">
        <v>2768</v>
      </c>
      <c r="L237" s="2620"/>
      <c r="M237" s="2624"/>
      <c r="N237" s="2572"/>
      <c r="O237" s="2499"/>
      <c r="P237" s="2499"/>
    </row>
    <row r="238" spans="2:16" ht="21.75" customHeight="1">
      <c r="B238" s="671" t="s">
        <v>410</v>
      </c>
      <c r="C238" s="2617" t="s">
        <v>3626</v>
      </c>
      <c r="D238" s="2617"/>
      <c r="E238" s="2617"/>
      <c r="F238" s="2617"/>
      <c r="G238" s="2617"/>
      <c r="H238" s="2617"/>
      <c r="I238" s="2617"/>
      <c r="J238" s="2618"/>
      <c r="K238" s="535" t="s">
        <v>54</v>
      </c>
      <c r="L238" s="2620"/>
      <c r="M238" s="2624"/>
      <c r="N238" s="2572"/>
      <c r="O238" s="2499"/>
      <c r="P238" s="2499"/>
    </row>
    <row r="239" spans="2:16" ht="21.75" customHeight="1">
      <c r="B239" s="671" t="s">
        <v>413</v>
      </c>
      <c r="C239" s="2617" t="s">
        <v>2926</v>
      </c>
      <c r="D239" s="2617"/>
      <c r="E239" s="2617"/>
      <c r="F239" s="2617"/>
      <c r="G239" s="2617"/>
      <c r="H239" s="2617"/>
      <c r="I239" s="2617"/>
      <c r="J239" s="2618"/>
      <c r="K239" s="535" t="s">
        <v>2768</v>
      </c>
      <c r="L239" s="2620"/>
      <c r="M239" s="2624"/>
      <c r="N239" s="2572"/>
      <c r="O239" s="2499"/>
      <c r="P239" s="2499"/>
    </row>
    <row r="240" spans="2:16" ht="21.75" customHeight="1">
      <c r="B240" s="671" t="s">
        <v>416</v>
      </c>
      <c r="C240" s="2617" t="s">
        <v>2927</v>
      </c>
      <c r="D240" s="2617"/>
      <c r="E240" s="2617"/>
      <c r="F240" s="2617"/>
      <c r="G240" s="2617"/>
      <c r="H240" s="2617"/>
      <c r="I240" s="2617"/>
      <c r="J240" s="2618"/>
      <c r="K240" s="535" t="s">
        <v>54</v>
      </c>
      <c r="L240" s="2620"/>
      <c r="M240" s="2624"/>
      <c r="N240" s="2572"/>
      <c r="O240" s="2499"/>
      <c r="P240" s="2499"/>
    </row>
    <row r="241" spans="2:16" ht="21.75" customHeight="1">
      <c r="B241" s="671" t="s">
        <v>418</v>
      </c>
      <c r="C241" s="2617" t="s">
        <v>3627</v>
      </c>
      <c r="D241" s="2617"/>
      <c r="E241" s="2617"/>
      <c r="F241" s="2617"/>
      <c r="G241" s="2617"/>
      <c r="H241" s="2617"/>
      <c r="I241" s="2617"/>
      <c r="J241" s="2618"/>
      <c r="K241" s="535" t="s">
        <v>2768</v>
      </c>
      <c r="L241" s="2620"/>
      <c r="M241" s="2624"/>
      <c r="N241" s="2572"/>
      <c r="O241" s="2499"/>
      <c r="P241" s="2499"/>
    </row>
    <row r="242" spans="2:16" ht="21.75" customHeight="1">
      <c r="B242" s="671" t="s">
        <v>544</v>
      </c>
      <c r="C242" s="2617" t="s">
        <v>3577</v>
      </c>
      <c r="D242" s="2617"/>
      <c r="E242" s="2617"/>
      <c r="F242" s="2617"/>
      <c r="G242" s="2617"/>
      <c r="H242" s="2617"/>
      <c r="I242" s="2617"/>
      <c r="J242" s="2618"/>
      <c r="K242" s="535" t="s">
        <v>54</v>
      </c>
      <c r="L242" s="2620"/>
      <c r="M242" s="2624"/>
      <c r="N242" s="2572"/>
      <c r="O242" s="2499"/>
      <c r="P242" s="2499"/>
    </row>
    <row r="243" spans="2:16" ht="21.75" customHeight="1">
      <c r="B243" s="671" t="s">
        <v>546</v>
      </c>
      <c r="C243" s="2617" t="s">
        <v>3628</v>
      </c>
      <c r="D243" s="2617"/>
      <c r="E243" s="2617"/>
      <c r="F243" s="2617"/>
      <c r="G243" s="2617"/>
      <c r="H243" s="2617"/>
      <c r="I243" s="2617"/>
      <c r="J243" s="2618"/>
      <c r="K243" s="535" t="s">
        <v>54</v>
      </c>
      <c r="L243" s="2620"/>
      <c r="M243" s="2624"/>
      <c r="N243" s="2572"/>
      <c r="O243" s="2499"/>
      <c r="P243" s="2499"/>
    </row>
    <row r="244" spans="2:16" ht="21.75" customHeight="1">
      <c r="B244" s="671" t="s">
        <v>636</v>
      </c>
      <c r="C244" s="2617" t="s">
        <v>3580</v>
      </c>
      <c r="D244" s="2617"/>
      <c r="E244" s="2617"/>
      <c r="F244" s="2617"/>
      <c r="G244" s="2617"/>
      <c r="H244" s="2617"/>
      <c r="I244" s="2617"/>
      <c r="J244" s="2618"/>
      <c r="K244" s="535" t="s">
        <v>54</v>
      </c>
      <c r="L244" s="2620"/>
      <c r="M244" s="2624"/>
      <c r="N244" s="2572"/>
      <c r="O244" s="2499"/>
      <c r="P244" s="2499"/>
    </row>
    <row r="245" spans="2:16" ht="24" customHeight="1">
      <c r="B245" s="538" t="s">
        <v>550</v>
      </c>
      <c r="C245" s="2442" t="s">
        <v>3629</v>
      </c>
      <c r="D245" s="2442"/>
      <c r="E245" s="2442"/>
      <c r="F245" s="2442"/>
      <c r="G245" s="2442"/>
      <c r="H245" s="2442"/>
      <c r="I245" s="2442"/>
      <c r="J245" s="2443"/>
      <c r="K245" s="535" t="s">
        <v>54</v>
      </c>
      <c r="L245" s="2620"/>
      <c r="M245" s="2624"/>
      <c r="N245" s="2572"/>
      <c r="O245" s="2499"/>
      <c r="P245" s="2499"/>
    </row>
    <row r="246" spans="2:16" ht="34.5" customHeight="1">
      <c r="B246" s="671"/>
      <c r="C246" s="2442" t="s">
        <v>3038</v>
      </c>
      <c r="D246" s="2442"/>
      <c r="E246" s="2443"/>
      <c r="F246" s="2566" t="s">
        <v>2792</v>
      </c>
      <c r="G246" s="2712"/>
      <c r="H246" s="2712"/>
      <c r="I246" s="2712"/>
      <c r="J246" s="2712"/>
      <c r="K246" s="2712"/>
      <c r="L246" s="2620"/>
      <c r="M246" s="2624"/>
      <c r="N246" s="2572"/>
      <c r="O246" s="2499"/>
      <c r="P246" s="2499"/>
    </row>
    <row r="247" spans="2:16" ht="23.25" customHeight="1">
      <c r="B247" s="673" t="s">
        <v>640</v>
      </c>
      <c r="C247" s="2629" t="s">
        <v>3039</v>
      </c>
      <c r="D247" s="2629"/>
      <c r="E247" s="2629"/>
      <c r="F247" s="2629"/>
      <c r="G247" s="2629"/>
      <c r="H247" s="2629"/>
      <c r="I247" s="2629"/>
      <c r="J247" s="2630"/>
      <c r="K247" s="674" t="s">
        <v>3630</v>
      </c>
      <c r="L247" s="2620"/>
      <c r="M247" s="2624"/>
      <c r="N247" s="2572"/>
      <c r="O247" s="2499"/>
      <c r="P247" s="2499"/>
    </row>
    <row r="248" spans="2:16" ht="23.25" customHeight="1">
      <c r="B248" s="673" t="s">
        <v>642</v>
      </c>
      <c r="C248" s="2442" t="s">
        <v>3040</v>
      </c>
      <c r="D248" s="2442"/>
      <c r="E248" s="2443"/>
      <c r="F248" s="3260" t="s">
        <v>3631</v>
      </c>
      <c r="G248" s="3339"/>
      <c r="H248" s="3339"/>
      <c r="I248" s="3339"/>
      <c r="J248" s="3339"/>
      <c r="K248" s="3339"/>
      <c r="L248" s="2621"/>
      <c r="M248" s="2626"/>
      <c r="N248" s="2732"/>
      <c r="O248" s="2484"/>
      <c r="P248" s="2499"/>
    </row>
    <row r="249" spans="2:16" ht="23.25" customHeight="1">
      <c r="B249" s="673" t="s">
        <v>644</v>
      </c>
      <c r="C249" s="2442" t="s">
        <v>3042</v>
      </c>
      <c r="D249" s="2442"/>
      <c r="E249" s="2442"/>
      <c r="F249" s="2442"/>
      <c r="G249" s="2442"/>
      <c r="H249" s="2442"/>
      <c r="I249" s="2442"/>
      <c r="J249" s="2442"/>
      <c r="K249" s="2442"/>
      <c r="L249" s="2442"/>
      <c r="M249" s="2442"/>
      <c r="N249" s="2591"/>
      <c r="O249" s="2470" t="s">
        <v>3632</v>
      </c>
      <c r="P249" s="2470" t="s">
        <v>3633</v>
      </c>
    </row>
    <row r="250" spans="2:16" ht="29.25" customHeight="1">
      <c r="B250" s="538" t="s">
        <v>394</v>
      </c>
      <c r="C250" s="2607" t="s">
        <v>2917</v>
      </c>
      <c r="D250" s="2607"/>
      <c r="E250" s="2608"/>
      <c r="F250" s="2500" t="s">
        <v>3634</v>
      </c>
      <c r="G250" s="2609"/>
      <c r="H250" s="2613" t="s">
        <v>2825</v>
      </c>
      <c r="I250" s="3334" t="s">
        <v>3635</v>
      </c>
      <c r="J250" s="3335"/>
      <c r="K250" s="3335"/>
      <c r="L250" s="3335"/>
      <c r="M250" s="3335"/>
      <c r="N250" s="3336"/>
      <c r="O250" s="2499"/>
      <c r="P250" s="2499"/>
    </row>
    <row r="251" spans="2:16" ht="37.5" customHeight="1">
      <c r="B251" s="538" t="s">
        <v>401</v>
      </c>
      <c r="C251" s="2607" t="s">
        <v>3044</v>
      </c>
      <c r="D251" s="2607"/>
      <c r="E251" s="2608"/>
      <c r="F251" s="2500" t="s">
        <v>3636</v>
      </c>
      <c r="G251" s="2609"/>
      <c r="H251" s="2614"/>
      <c r="I251" s="3337"/>
      <c r="J251" s="3325"/>
      <c r="K251" s="3325"/>
      <c r="L251" s="3325"/>
      <c r="M251" s="3325"/>
      <c r="N251" s="3326"/>
      <c r="O251" s="2499"/>
      <c r="P251" s="2499"/>
    </row>
    <row r="252" spans="2:16" ht="33" customHeight="1">
      <c r="B252" s="538" t="s">
        <v>403</v>
      </c>
      <c r="C252" s="2607" t="s">
        <v>3045</v>
      </c>
      <c r="D252" s="2607"/>
      <c r="E252" s="2608"/>
      <c r="F252" s="2500" t="s">
        <v>3637</v>
      </c>
      <c r="G252" s="2609"/>
      <c r="H252" s="2614"/>
      <c r="I252" s="3337"/>
      <c r="J252" s="3325"/>
      <c r="K252" s="3325"/>
      <c r="L252" s="3325"/>
      <c r="M252" s="3325"/>
      <c r="N252" s="3326"/>
      <c r="O252" s="2499"/>
      <c r="P252" s="2499"/>
    </row>
    <row r="253" spans="2:16" ht="29.25" customHeight="1">
      <c r="B253" s="538" t="s">
        <v>405</v>
      </c>
      <c r="C253" s="2607" t="s">
        <v>3047</v>
      </c>
      <c r="D253" s="2607"/>
      <c r="E253" s="2608"/>
      <c r="F253" s="2500" t="s">
        <v>54</v>
      </c>
      <c r="G253" s="2609"/>
      <c r="H253" s="2614"/>
      <c r="I253" s="3337"/>
      <c r="J253" s="3325"/>
      <c r="K253" s="3325"/>
      <c r="L253" s="3325"/>
      <c r="M253" s="3325"/>
      <c r="N253" s="3326"/>
      <c r="O253" s="2499"/>
      <c r="P253" s="2499"/>
    </row>
    <row r="254" spans="2:16" ht="29.25" customHeight="1">
      <c r="B254" s="538" t="s">
        <v>408</v>
      </c>
      <c r="C254" s="2607" t="s">
        <v>3048</v>
      </c>
      <c r="D254" s="2607"/>
      <c r="E254" s="2608"/>
      <c r="F254" s="2500" t="s">
        <v>54</v>
      </c>
      <c r="G254" s="2609"/>
      <c r="H254" s="2614"/>
      <c r="I254" s="3337"/>
      <c r="J254" s="3325"/>
      <c r="K254" s="3325"/>
      <c r="L254" s="3325"/>
      <c r="M254" s="3325"/>
      <c r="N254" s="3326"/>
      <c r="O254" s="2499"/>
      <c r="P254" s="2499"/>
    </row>
    <row r="255" spans="2:16" ht="23.25" customHeight="1">
      <c r="B255" s="673"/>
      <c r="C255" s="2607" t="s">
        <v>3049</v>
      </c>
      <c r="D255" s="2607"/>
      <c r="E255" s="2608"/>
      <c r="F255" s="2500" t="s">
        <v>3638</v>
      </c>
      <c r="G255" s="2609"/>
      <c r="H255" s="2615"/>
      <c r="I255" s="3338"/>
      <c r="J255" s="3322"/>
      <c r="K255" s="3322"/>
      <c r="L255" s="3322"/>
      <c r="M255" s="3322"/>
      <c r="N255" s="3327"/>
      <c r="O255" s="2499"/>
      <c r="P255" s="2484"/>
    </row>
    <row r="256" spans="2:16" ht="52.5" customHeight="1">
      <c r="B256" s="673" t="s">
        <v>652</v>
      </c>
      <c r="C256" s="2442" t="s">
        <v>3050</v>
      </c>
      <c r="D256" s="2442"/>
      <c r="E256" s="2442"/>
      <c r="F256" s="2442"/>
      <c r="G256" s="675" t="s">
        <v>3639</v>
      </c>
      <c r="H256" s="654" t="s">
        <v>2825</v>
      </c>
      <c r="I256" s="2476" t="s">
        <v>3640</v>
      </c>
      <c r="J256" s="2477"/>
      <c r="K256" s="2477"/>
      <c r="L256" s="2477"/>
      <c r="M256" s="2477"/>
      <c r="N256" s="2478"/>
      <c r="O256" s="676" t="s">
        <v>2795</v>
      </c>
      <c r="P256" s="666"/>
    </row>
    <row r="257" spans="1:16" ht="33" customHeight="1">
      <c r="B257" s="673" t="s">
        <v>654</v>
      </c>
      <c r="C257" s="2442" t="s">
        <v>3641</v>
      </c>
      <c r="D257" s="2442"/>
      <c r="E257" s="2442"/>
      <c r="F257" s="625" t="s">
        <v>54</v>
      </c>
      <c r="G257" s="2595" t="s">
        <v>2825</v>
      </c>
      <c r="H257" s="3328" t="s">
        <v>3642</v>
      </c>
      <c r="I257" s="3329"/>
      <c r="J257" s="3329"/>
      <c r="K257" s="3329"/>
      <c r="L257" s="3329"/>
      <c r="M257" s="3329"/>
      <c r="N257" s="3330"/>
      <c r="O257" s="2499" t="s">
        <v>2795</v>
      </c>
      <c r="P257" s="666"/>
    </row>
    <row r="258" spans="1:16" ht="30.75" customHeight="1">
      <c r="A258" s="611"/>
      <c r="B258" s="624" t="s">
        <v>394</v>
      </c>
      <c r="C258" s="2442" t="s">
        <v>3643</v>
      </c>
      <c r="D258" s="2442"/>
      <c r="E258" s="2443"/>
      <c r="F258" s="625" t="s">
        <v>2800</v>
      </c>
      <c r="G258" s="2610"/>
      <c r="H258" s="3331"/>
      <c r="I258" s="3332"/>
      <c r="J258" s="3332"/>
      <c r="K258" s="3332"/>
      <c r="L258" s="3332"/>
      <c r="M258" s="3332"/>
      <c r="N258" s="3333"/>
      <c r="O258" s="2499"/>
      <c r="P258" s="666"/>
    </row>
    <row r="259" spans="1:16" ht="40.5" customHeight="1">
      <c r="B259" s="677" t="s">
        <v>657</v>
      </c>
      <c r="C259" s="2442" t="s">
        <v>3644</v>
      </c>
      <c r="D259" s="2442"/>
      <c r="E259" s="2442"/>
      <c r="F259" s="2442"/>
      <c r="G259" s="2442"/>
      <c r="H259" s="2442"/>
      <c r="I259" s="2442"/>
      <c r="J259" s="2442"/>
      <c r="K259" s="2442"/>
      <c r="L259" s="2442"/>
      <c r="M259" s="2442"/>
      <c r="N259" s="2591"/>
      <c r="O259" s="2499"/>
      <c r="P259" s="666"/>
    </row>
    <row r="260" spans="1:16" ht="27" customHeight="1">
      <c r="B260" s="678" t="s">
        <v>394</v>
      </c>
      <c r="C260" s="2442" t="s">
        <v>3056</v>
      </c>
      <c r="D260" s="2442"/>
      <c r="E260" s="2443"/>
      <c r="F260" s="636" t="s">
        <v>2792</v>
      </c>
      <c r="G260" s="553" t="s">
        <v>2825</v>
      </c>
      <c r="H260" s="2476" t="s">
        <v>3645</v>
      </c>
      <c r="I260" s="2477"/>
      <c r="J260" s="2477"/>
      <c r="K260" s="2477"/>
      <c r="L260" s="2477"/>
      <c r="M260" s="2477"/>
      <c r="N260" s="2478"/>
      <c r="O260" s="2499"/>
      <c r="P260" s="666"/>
    </row>
    <row r="261" spans="1:16" ht="27" customHeight="1">
      <c r="B261" s="530" t="s">
        <v>401</v>
      </c>
      <c r="C261" s="2442" t="s">
        <v>3058</v>
      </c>
      <c r="D261" s="2442"/>
      <c r="E261" s="2442"/>
      <c r="F261" s="636" t="s">
        <v>2792</v>
      </c>
      <c r="G261" s="553" t="s">
        <v>2825</v>
      </c>
      <c r="H261" s="2476" t="s">
        <v>3645</v>
      </c>
      <c r="I261" s="2477"/>
      <c r="J261" s="2477"/>
      <c r="K261" s="2477"/>
      <c r="L261" s="2477"/>
      <c r="M261" s="2477"/>
      <c r="N261" s="2478"/>
      <c r="O261" s="2499"/>
      <c r="P261" s="666"/>
    </row>
    <row r="262" spans="1:16" ht="40.5" customHeight="1">
      <c r="B262" s="530" t="s">
        <v>403</v>
      </c>
      <c r="C262" s="2442" t="s">
        <v>3060</v>
      </c>
      <c r="D262" s="2442"/>
      <c r="E262" s="2442"/>
      <c r="F262" s="636" t="s">
        <v>2792</v>
      </c>
      <c r="G262" s="553" t="s">
        <v>2825</v>
      </c>
      <c r="H262" s="2476" t="s">
        <v>3645</v>
      </c>
      <c r="I262" s="2477"/>
      <c r="J262" s="2477"/>
      <c r="K262" s="2477"/>
      <c r="L262" s="2477"/>
      <c r="M262" s="2477"/>
      <c r="N262" s="2478"/>
      <c r="O262" s="2499"/>
      <c r="P262" s="666"/>
    </row>
    <row r="263" spans="1:16" ht="39.75" customHeight="1">
      <c r="B263" s="677" t="s">
        <v>662</v>
      </c>
      <c r="C263" s="2442" t="s">
        <v>3062</v>
      </c>
      <c r="D263" s="2442"/>
      <c r="E263" s="2442"/>
      <c r="F263" s="625" t="s">
        <v>2768</v>
      </c>
      <c r="G263" s="2595" t="s">
        <v>2825</v>
      </c>
      <c r="H263" s="2598" t="s">
        <v>3646</v>
      </c>
      <c r="I263" s="2599"/>
      <c r="J263" s="2599"/>
      <c r="K263" s="2599"/>
      <c r="L263" s="2599"/>
      <c r="M263" s="2599"/>
      <c r="N263" s="2600"/>
      <c r="O263" s="2529" t="s">
        <v>3647</v>
      </c>
      <c r="P263" s="2529"/>
    </row>
    <row r="264" spans="1:16" ht="39.75" customHeight="1">
      <c r="B264" s="538" t="s">
        <v>394</v>
      </c>
      <c r="C264" s="2442" t="s">
        <v>3064</v>
      </c>
      <c r="D264" s="2442"/>
      <c r="E264" s="2443"/>
      <c r="F264" s="591" t="s">
        <v>54</v>
      </c>
      <c r="G264" s="2596"/>
      <c r="H264" s="2601"/>
      <c r="I264" s="2602"/>
      <c r="J264" s="2602"/>
      <c r="K264" s="2602"/>
      <c r="L264" s="2602"/>
      <c r="M264" s="2602"/>
      <c r="N264" s="2603"/>
      <c r="O264" s="2592"/>
      <c r="P264" s="2592"/>
    </row>
    <row r="265" spans="1:16" ht="30" customHeight="1">
      <c r="B265" s="538" t="s">
        <v>401</v>
      </c>
      <c r="C265" s="2442" t="s">
        <v>3065</v>
      </c>
      <c r="D265" s="2442"/>
      <c r="E265" s="2443"/>
      <c r="F265" s="591" t="s">
        <v>54</v>
      </c>
      <c r="G265" s="2596"/>
      <c r="H265" s="2601"/>
      <c r="I265" s="2602"/>
      <c r="J265" s="2602"/>
      <c r="K265" s="2602"/>
      <c r="L265" s="2602"/>
      <c r="M265" s="2602"/>
      <c r="N265" s="2603"/>
      <c r="O265" s="2592"/>
      <c r="P265" s="2592"/>
    </row>
    <row r="266" spans="1:16" ht="39.75" customHeight="1">
      <c r="B266" s="538" t="s">
        <v>403</v>
      </c>
      <c r="C266" s="2442" t="s">
        <v>3066</v>
      </c>
      <c r="D266" s="2442"/>
      <c r="E266" s="2443"/>
      <c r="F266" s="591" t="s">
        <v>54</v>
      </c>
      <c r="G266" s="2596"/>
      <c r="H266" s="2601"/>
      <c r="I266" s="2602"/>
      <c r="J266" s="2602"/>
      <c r="K266" s="2602"/>
      <c r="L266" s="2602"/>
      <c r="M266" s="2602"/>
      <c r="N266" s="2603"/>
      <c r="O266" s="2592"/>
      <c r="P266" s="2592"/>
    </row>
    <row r="267" spans="1:16" ht="39.75" customHeight="1">
      <c r="B267" s="840" t="s">
        <v>405</v>
      </c>
      <c r="C267" s="2472" t="s">
        <v>3067</v>
      </c>
      <c r="D267" s="2472"/>
      <c r="E267" s="2473"/>
      <c r="F267" s="591" t="s">
        <v>54</v>
      </c>
      <c r="G267" s="2597"/>
      <c r="H267" s="2604"/>
      <c r="I267" s="2605"/>
      <c r="J267" s="2605"/>
      <c r="K267" s="2605"/>
      <c r="L267" s="2605"/>
      <c r="M267" s="2605"/>
      <c r="N267" s="2606"/>
      <c r="O267" s="2530"/>
      <c r="P267" s="2530"/>
    </row>
    <row r="268" spans="1:16" ht="21.75" customHeight="1">
      <c r="B268" s="2427" t="s">
        <v>3068</v>
      </c>
      <c r="C268" s="2428"/>
      <c r="D268" s="2428"/>
      <c r="E268" s="2428"/>
      <c r="F268" s="2428"/>
      <c r="G268" s="2428"/>
      <c r="H268" s="3296"/>
      <c r="I268" s="3296"/>
      <c r="J268" s="3296"/>
      <c r="K268" s="3296"/>
      <c r="L268" s="3296"/>
      <c r="M268" s="3296"/>
      <c r="N268" s="3296"/>
      <c r="O268" s="2428"/>
      <c r="P268" s="2429"/>
    </row>
    <row r="269" spans="1:16" ht="38.25" customHeight="1">
      <c r="B269" s="544" t="s">
        <v>668</v>
      </c>
      <c r="C269" s="2430" t="s">
        <v>3069</v>
      </c>
      <c r="D269" s="2430"/>
      <c r="E269" s="2430"/>
      <c r="F269" s="2430"/>
      <c r="G269" s="681" t="s">
        <v>2768</v>
      </c>
      <c r="H269" s="548" t="s">
        <v>2825</v>
      </c>
      <c r="I269" s="3318" t="s">
        <v>3648</v>
      </c>
      <c r="J269" s="3319"/>
      <c r="K269" s="3319"/>
      <c r="L269" s="3319"/>
      <c r="M269" s="3319"/>
      <c r="N269" s="3320"/>
      <c r="O269" s="2517" t="s">
        <v>3071</v>
      </c>
      <c r="P269" s="2517" t="s">
        <v>3649</v>
      </c>
    </row>
    <row r="270" spans="1:16" ht="21.75" customHeight="1">
      <c r="B270" s="2580" t="s">
        <v>3072</v>
      </c>
      <c r="C270" s="2581"/>
      <c r="D270" s="2581"/>
      <c r="E270" s="2581"/>
      <c r="F270" s="2581"/>
      <c r="G270" s="3321"/>
      <c r="H270" s="2581"/>
      <c r="I270" s="2581"/>
      <c r="J270" s="2581"/>
      <c r="K270" s="2581"/>
      <c r="L270" s="2581"/>
      <c r="M270" s="2581"/>
      <c r="N270" s="2941"/>
      <c r="O270" s="2499"/>
      <c r="P270" s="2499"/>
    </row>
    <row r="271" spans="1:16" ht="68.099999999999994" customHeight="1">
      <c r="B271" s="683" t="s">
        <v>394</v>
      </c>
      <c r="C271" s="3322" t="s">
        <v>3650</v>
      </c>
      <c r="D271" s="3322"/>
      <c r="E271" s="3322"/>
      <c r="F271" s="3322"/>
      <c r="G271" s="636" t="s">
        <v>2768</v>
      </c>
      <c r="H271" s="2595" t="s">
        <v>2825</v>
      </c>
      <c r="I271" s="3323" t="s">
        <v>3651</v>
      </c>
      <c r="J271" s="3323"/>
      <c r="K271" s="3323"/>
      <c r="L271" s="3323"/>
      <c r="M271" s="3323"/>
      <c r="N271" s="3324"/>
      <c r="O271" s="2499"/>
      <c r="P271" s="2499"/>
    </row>
    <row r="272" spans="1:16" ht="38.25" customHeight="1">
      <c r="B272" s="530" t="s">
        <v>401</v>
      </c>
      <c r="C272" s="2442" t="s">
        <v>3074</v>
      </c>
      <c r="D272" s="2442"/>
      <c r="E272" s="2442"/>
      <c r="F272" s="2442"/>
      <c r="G272" s="2443"/>
      <c r="H272" s="2596"/>
      <c r="I272" s="3325"/>
      <c r="J272" s="3325"/>
      <c r="K272" s="3325"/>
      <c r="L272" s="3325"/>
      <c r="M272" s="3325"/>
      <c r="N272" s="3326"/>
      <c r="O272" s="2499"/>
      <c r="P272" s="2499"/>
    </row>
    <row r="273" spans="2:16" ht="28.5" customHeight="1">
      <c r="B273" s="537"/>
      <c r="C273" s="663" t="s">
        <v>418</v>
      </c>
      <c r="D273" s="2568" t="s">
        <v>3012</v>
      </c>
      <c r="E273" s="2568"/>
      <c r="F273" s="2569" t="s">
        <v>3075</v>
      </c>
      <c r="G273" s="2570"/>
      <c r="H273" s="2596"/>
      <c r="I273" s="3325"/>
      <c r="J273" s="3325"/>
      <c r="K273" s="3325"/>
      <c r="L273" s="3325"/>
      <c r="M273" s="3325"/>
      <c r="N273" s="3326"/>
      <c r="O273" s="2499"/>
      <c r="P273" s="2499"/>
    </row>
    <row r="274" spans="2:16" ht="28.5" customHeight="1">
      <c r="B274" s="537"/>
      <c r="C274" s="624" t="s">
        <v>508</v>
      </c>
      <c r="D274" s="2442" t="s">
        <v>3076</v>
      </c>
      <c r="E274" s="2443"/>
      <c r="F274" s="2571" t="s">
        <v>3077</v>
      </c>
      <c r="G274" s="2570"/>
      <c r="H274" s="2596"/>
      <c r="I274" s="3325"/>
      <c r="J274" s="3325"/>
      <c r="K274" s="3325"/>
      <c r="L274" s="3325"/>
      <c r="M274" s="3325"/>
      <c r="N274" s="3326"/>
      <c r="O274" s="2499"/>
      <c r="P274" s="2499"/>
    </row>
    <row r="275" spans="2:16" ht="28.5" customHeight="1">
      <c r="B275" s="537"/>
      <c r="C275" s="624" t="s">
        <v>510</v>
      </c>
      <c r="D275" s="2442" t="s">
        <v>3078</v>
      </c>
      <c r="E275" s="2443"/>
      <c r="F275" s="2572" t="s">
        <v>3077</v>
      </c>
      <c r="G275" s="2572"/>
      <c r="H275" s="2596"/>
      <c r="I275" s="3325"/>
      <c r="J275" s="3325"/>
      <c r="K275" s="3325"/>
      <c r="L275" s="3325"/>
      <c r="M275" s="3325"/>
      <c r="N275" s="3326"/>
      <c r="O275" s="2499"/>
      <c r="P275" s="2499"/>
    </row>
    <row r="276" spans="2:16" ht="29.25" customHeight="1">
      <c r="B276" s="534"/>
      <c r="C276" s="624" t="s">
        <v>512</v>
      </c>
      <c r="D276" s="2442" t="s">
        <v>3079</v>
      </c>
      <c r="E276" s="2442"/>
      <c r="F276" s="2569" t="s">
        <v>3077</v>
      </c>
      <c r="G276" s="2570"/>
      <c r="H276" s="2610"/>
      <c r="I276" s="3322"/>
      <c r="J276" s="3322"/>
      <c r="K276" s="3322"/>
      <c r="L276" s="3322"/>
      <c r="M276" s="3322"/>
      <c r="N276" s="3327"/>
      <c r="O276" s="2499"/>
      <c r="P276" s="2499"/>
    </row>
    <row r="277" spans="2:16" ht="106.5" customHeight="1">
      <c r="B277" s="683" t="s">
        <v>403</v>
      </c>
      <c r="C277" s="2442" t="s">
        <v>3652</v>
      </c>
      <c r="D277" s="2442"/>
      <c r="E277" s="2443"/>
      <c r="F277" s="2571" t="s">
        <v>3081</v>
      </c>
      <c r="G277" s="2570"/>
      <c r="H277" s="553" t="s">
        <v>2825</v>
      </c>
      <c r="I277" s="2476" t="s">
        <v>3653</v>
      </c>
      <c r="J277" s="2477"/>
      <c r="K277" s="2477"/>
      <c r="L277" s="2477"/>
      <c r="M277" s="2477"/>
      <c r="N277" s="2478"/>
      <c r="O277" s="2484"/>
      <c r="P277" s="2484"/>
    </row>
    <row r="278" spans="2:16" ht="64.5" customHeight="1">
      <c r="B278" s="3317" t="s">
        <v>677</v>
      </c>
      <c r="C278" s="2556" t="s">
        <v>3654</v>
      </c>
      <c r="D278" s="2556"/>
      <c r="E278" s="2556"/>
      <c r="F278" s="2556"/>
      <c r="G278" s="2557"/>
      <c r="H278" s="2560" t="s">
        <v>3655</v>
      </c>
      <c r="I278" s="2561"/>
      <c r="J278" s="2562"/>
      <c r="K278" s="2563" t="s">
        <v>3656</v>
      </c>
      <c r="L278" s="2564"/>
      <c r="M278" s="2564"/>
      <c r="N278" s="2565"/>
      <c r="O278" s="685" t="s">
        <v>3086</v>
      </c>
      <c r="P278" s="686" t="s">
        <v>3086</v>
      </c>
    </row>
    <row r="279" spans="2:16" ht="129.75" customHeight="1">
      <c r="B279" s="2922"/>
      <c r="C279" s="2558"/>
      <c r="D279" s="2558"/>
      <c r="E279" s="2558"/>
      <c r="F279" s="2558"/>
      <c r="G279" s="2559"/>
      <c r="H279" s="687" t="s">
        <v>3087</v>
      </c>
      <c r="I279" s="688" t="s">
        <v>3088</v>
      </c>
      <c r="J279" s="688" t="s">
        <v>3657</v>
      </c>
      <c r="K279" s="687" t="s">
        <v>3090</v>
      </c>
      <c r="L279" s="687" t="s">
        <v>3091</v>
      </c>
      <c r="M279" s="688" t="s">
        <v>3658</v>
      </c>
      <c r="N279" s="841" t="s">
        <v>2810</v>
      </c>
      <c r="O279" s="666" t="s">
        <v>3659</v>
      </c>
      <c r="P279" s="666" t="s">
        <v>3660</v>
      </c>
    </row>
    <row r="280" spans="2:16" ht="21" customHeight="1">
      <c r="B280" s="690" t="s">
        <v>394</v>
      </c>
      <c r="C280" s="2545" t="s">
        <v>3094</v>
      </c>
      <c r="D280" s="2545"/>
      <c r="E280" s="2545"/>
      <c r="F280" s="2545"/>
      <c r="G280" s="2545"/>
      <c r="H280" s="2545"/>
      <c r="I280" s="2545"/>
      <c r="J280" s="2545"/>
      <c r="K280" s="2545"/>
      <c r="L280" s="2545"/>
      <c r="M280" s="2545"/>
      <c r="N280" s="2547"/>
      <c r="O280" s="2550" t="s">
        <v>3095</v>
      </c>
      <c r="P280" s="2550" t="s">
        <v>3095</v>
      </c>
    </row>
    <row r="281" spans="2:16" ht="24.75" customHeight="1">
      <c r="B281" s="691" t="s">
        <v>418</v>
      </c>
      <c r="C281" s="2552" t="s">
        <v>3661</v>
      </c>
      <c r="D281" s="2552"/>
      <c r="E281" s="2552"/>
      <c r="F281" s="2552"/>
      <c r="G281" s="2553"/>
      <c r="H281" s="693">
        <v>8</v>
      </c>
      <c r="I281" s="842">
        <v>12</v>
      </c>
      <c r="J281" s="843">
        <f t="shared" ref="J281:J300" si="0">MIN(H281/I281,1)</f>
        <v>0.66666666666666663</v>
      </c>
      <c r="K281" s="693">
        <v>2</v>
      </c>
      <c r="L281" s="693">
        <v>29</v>
      </c>
      <c r="M281" s="695">
        <f>MIN(K281/L281,1)</f>
        <v>6.8965517241379309E-2</v>
      </c>
      <c r="N281" s="3313" t="s">
        <v>3662</v>
      </c>
      <c r="O281" s="2551"/>
      <c r="P281" s="2551"/>
    </row>
    <row r="282" spans="2:16" ht="24.75" customHeight="1">
      <c r="B282" s="691" t="s">
        <v>508</v>
      </c>
      <c r="C282" s="2552" t="s">
        <v>3663</v>
      </c>
      <c r="D282" s="2552"/>
      <c r="E282" s="2552"/>
      <c r="F282" s="2552"/>
      <c r="G282" s="2553"/>
      <c r="H282" s="693">
        <v>9</v>
      </c>
      <c r="I282" s="844">
        <v>12</v>
      </c>
      <c r="J282" s="843">
        <f t="shared" si="0"/>
        <v>0.75</v>
      </c>
      <c r="K282" s="693">
        <v>0</v>
      </c>
      <c r="L282" s="693">
        <v>0</v>
      </c>
      <c r="M282" s="695">
        <v>0</v>
      </c>
      <c r="N282" s="3314"/>
      <c r="O282" s="2499" t="s">
        <v>3659</v>
      </c>
      <c r="P282" s="2499" t="s">
        <v>3664</v>
      </c>
    </row>
    <row r="283" spans="2:16" ht="54.75" customHeight="1">
      <c r="B283" s="691" t="s">
        <v>510</v>
      </c>
      <c r="C283" s="2552" t="s">
        <v>3665</v>
      </c>
      <c r="D283" s="2552"/>
      <c r="E283" s="2553"/>
      <c r="F283" s="2566"/>
      <c r="G283" s="2567"/>
      <c r="H283" s="845" t="s">
        <v>92</v>
      </c>
      <c r="I283" s="846" t="s">
        <v>92</v>
      </c>
      <c r="J283" s="699" t="s">
        <v>92</v>
      </c>
      <c r="K283" s="845" t="s">
        <v>92</v>
      </c>
      <c r="L283" s="846" t="s">
        <v>92</v>
      </c>
      <c r="M283" s="699" t="s">
        <v>92</v>
      </c>
      <c r="N283" s="3314"/>
      <c r="O283" s="2499"/>
      <c r="P283" s="2499"/>
    </row>
    <row r="284" spans="2:16" ht="20.25" customHeight="1">
      <c r="B284" s="702" t="s">
        <v>401</v>
      </c>
      <c r="C284" s="2545" t="s">
        <v>3666</v>
      </c>
      <c r="D284" s="2545"/>
      <c r="E284" s="2545"/>
      <c r="F284" s="2545"/>
      <c r="G284" s="3316"/>
      <c r="H284" s="845" t="s">
        <v>92</v>
      </c>
      <c r="I284" s="846" t="s">
        <v>92</v>
      </c>
      <c r="J284" s="699" t="s">
        <v>92</v>
      </c>
      <c r="K284" s="845" t="s">
        <v>92</v>
      </c>
      <c r="L284" s="846" t="s">
        <v>92</v>
      </c>
      <c r="M284" s="699" t="s">
        <v>92</v>
      </c>
      <c r="N284" s="3315"/>
      <c r="O284" s="2484"/>
      <c r="P284" s="2484"/>
    </row>
    <row r="285" spans="2:16" ht="18" customHeight="1">
      <c r="B285" s="702" t="s">
        <v>403</v>
      </c>
      <c r="C285" s="2545" t="s">
        <v>3100</v>
      </c>
      <c r="D285" s="2545"/>
      <c r="E285" s="2545"/>
      <c r="F285" s="2545"/>
      <c r="G285" s="2545"/>
      <c r="H285" s="2545"/>
      <c r="I285" s="2545"/>
      <c r="J285" s="2545"/>
      <c r="K285" s="2545"/>
      <c r="L285" s="2545"/>
      <c r="M285" s="2545"/>
      <c r="N285" s="2547"/>
      <c r="O285" s="2550"/>
      <c r="P285" s="2550"/>
    </row>
    <row r="286" spans="2:16" ht="24.75" customHeight="1">
      <c r="B286" s="563" t="s">
        <v>418</v>
      </c>
      <c r="C286" s="2552" t="s">
        <v>3667</v>
      </c>
      <c r="D286" s="2552"/>
      <c r="E286" s="2552"/>
      <c r="F286" s="2552"/>
      <c r="G286" s="2553"/>
      <c r="H286" s="845" t="s">
        <v>92</v>
      </c>
      <c r="I286" s="846" t="s">
        <v>92</v>
      </c>
      <c r="J286" s="699" t="s">
        <v>92</v>
      </c>
      <c r="K286" s="845" t="s">
        <v>92</v>
      </c>
      <c r="L286" s="846" t="s">
        <v>92</v>
      </c>
      <c r="M286" s="699" t="s">
        <v>92</v>
      </c>
      <c r="N286" s="3309"/>
      <c r="O286" s="2551"/>
      <c r="P286" s="2551"/>
    </row>
    <row r="287" spans="2:16" ht="24.75" customHeight="1">
      <c r="B287" s="563" t="s">
        <v>508</v>
      </c>
      <c r="C287" s="2552" t="s">
        <v>3668</v>
      </c>
      <c r="D287" s="2552"/>
      <c r="E287" s="2552"/>
      <c r="F287" s="2552"/>
      <c r="G287" s="692"/>
      <c r="H287" s="693">
        <v>11</v>
      </c>
      <c r="I287" s="842">
        <v>12</v>
      </c>
      <c r="J287" s="843">
        <f t="shared" si="0"/>
        <v>0.91666666666666663</v>
      </c>
      <c r="K287" s="693">
        <v>9</v>
      </c>
      <c r="L287" s="693">
        <v>29</v>
      </c>
      <c r="M287" s="695">
        <f>MIN(K287/L287,1)</f>
        <v>0.31034482758620691</v>
      </c>
      <c r="N287" s="3310"/>
      <c r="O287" s="2551"/>
      <c r="P287" s="2551"/>
    </row>
    <row r="288" spans="2:16" ht="24.75" customHeight="1">
      <c r="B288" s="563" t="s">
        <v>510</v>
      </c>
      <c r="C288" s="3311" t="s">
        <v>3669</v>
      </c>
      <c r="D288" s="3311"/>
      <c r="E288" s="3311"/>
      <c r="F288" s="3311"/>
      <c r="G288" s="3312"/>
      <c r="H288" s="693">
        <v>3</v>
      </c>
      <c r="I288" s="842">
        <v>12</v>
      </c>
      <c r="J288" s="843">
        <f t="shared" si="0"/>
        <v>0.25</v>
      </c>
      <c r="K288" s="693">
        <v>0</v>
      </c>
      <c r="L288" s="693">
        <v>29</v>
      </c>
      <c r="M288" s="695">
        <f>MIN(K288/L288,1)</f>
        <v>0</v>
      </c>
      <c r="N288" s="3310"/>
      <c r="O288" s="2551"/>
      <c r="P288" s="2551"/>
    </row>
    <row r="289" spans="2:16" ht="18" customHeight="1">
      <c r="B289" s="702" t="s">
        <v>405</v>
      </c>
      <c r="C289" s="2545" t="s">
        <v>3106</v>
      </c>
      <c r="D289" s="2545"/>
      <c r="E289" s="2545"/>
      <c r="F289" s="2545"/>
      <c r="G289" s="2545"/>
      <c r="H289" s="2545"/>
      <c r="I289" s="2545"/>
      <c r="J289" s="2545"/>
      <c r="K289" s="2545"/>
      <c r="L289" s="2545"/>
      <c r="M289" s="2545"/>
      <c r="N289" s="2547"/>
      <c r="O289" s="2551"/>
      <c r="P289" s="2551"/>
    </row>
    <row r="290" spans="2:16" ht="22.5" customHeight="1">
      <c r="B290" s="563" t="s">
        <v>418</v>
      </c>
      <c r="C290" s="2552" t="s">
        <v>3670</v>
      </c>
      <c r="D290" s="2552"/>
      <c r="E290" s="2552"/>
      <c r="F290" s="2552"/>
      <c r="G290" s="2553"/>
      <c r="H290" s="693">
        <v>6</v>
      </c>
      <c r="I290" s="842">
        <v>12</v>
      </c>
      <c r="J290" s="843">
        <f t="shared" si="0"/>
        <v>0.5</v>
      </c>
      <c r="K290" s="845" t="s">
        <v>92</v>
      </c>
      <c r="L290" s="845" t="s">
        <v>92</v>
      </c>
      <c r="M290" s="847" t="s">
        <v>92</v>
      </c>
      <c r="N290" s="3306"/>
      <c r="O290" s="2551"/>
      <c r="P290" s="2551"/>
    </row>
    <row r="291" spans="2:16" ht="22.5" customHeight="1">
      <c r="B291" s="563" t="s">
        <v>508</v>
      </c>
      <c r="C291" s="2552" t="s">
        <v>3671</v>
      </c>
      <c r="D291" s="2552"/>
      <c r="E291" s="2552"/>
      <c r="F291" s="2552"/>
      <c r="G291" s="2553"/>
      <c r="H291" s="845" t="s">
        <v>92</v>
      </c>
      <c r="I291" s="846" t="s">
        <v>92</v>
      </c>
      <c r="J291" s="699" t="s">
        <v>92</v>
      </c>
      <c r="K291" s="845" t="s">
        <v>92</v>
      </c>
      <c r="L291" s="845" t="s">
        <v>92</v>
      </c>
      <c r="M291" s="847" t="s">
        <v>92</v>
      </c>
      <c r="N291" s="3307"/>
      <c r="O291" s="2551"/>
      <c r="P291" s="2551"/>
    </row>
    <row r="292" spans="2:16" ht="22.5" customHeight="1">
      <c r="B292" s="702" t="s">
        <v>408</v>
      </c>
      <c r="C292" s="2545" t="s">
        <v>3672</v>
      </c>
      <c r="D292" s="2545"/>
      <c r="E292" s="2545"/>
      <c r="F292" s="2545"/>
      <c r="G292" s="2545"/>
      <c r="H292" s="693">
        <v>2</v>
      </c>
      <c r="I292" s="842">
        <v>12</v>
      </c>
      <c r="J292" s="843">
        <f t="shared" si="0"/>
        <v>0.16666666666666666</v>
      </c>
      <c r="K292" s="845" t="s">
        <v>92</v>
      </c>
      <c r="L292" s="845" t="s">
        <v>92</v>
      </c>
      <c r="M292" s="847" t="s">
        <v>92</v>
      </c>
      <c r="N292" s="849"/>
      <c r="O292" s="2551"/>
      <c r="P292" s="2551"/>
    </row>
    <row r="293" spans="2:16" ht="22.5" customHeight="1">
      <c r="B293" s="702" t="s">
        <v>410</v>
      </c>
      <c r="C293" s="2545" t="s">
        <v>3673</v>
      </c>
      <c r="D293" s="2545"/>
      <c r="E293" s="2545"/>
      <c r="F293" s="2545"/>
      <c r="G293" s="2545"/>
      <c r="H293" s="845" t="s">
        <v>92</v>
      </c>
      <c r="I293" s="846" t="s">
        <v>92</v>
      </c>
      <c r="J293" s="699" t="s">
        <v>92</v>
      </c>
      <c r="K293" s="845" t="s">
        <v>92</v>
      </c>
      <c r="L293" s="845" t="s">
        <v>92</v>
      </c>
      <c r="M293" s="847" t="s">
        <v>92</v>
      </c>
      <c r="N293" s="849"/>
      <c r="O293" s="2551"/>
      <c r="P293" s="2551"/>
    </row>
    <row r="294" spans="2:16" ht="22.5" customHeight="1">
      <c r="B294" s="702" t="s">
        <v>413</v>
      </c>
      <c r="C294" s="2545" t="s">
        <v>2926</v>
      </c>
      <c r="D294" s="2545"/>
      <c r="E294" s="2545"/>
      <c r="F294" s="2545"/>
      <c r="G294" s="2545"/>
      <c r="H294" s="845" t="s">
        <v>92</v>
      </c>
      <c r="I294" s="846" t="s">
        <v>92</v>
      </c>
      <c r="J294" s="699" t="s">
        <v>92</v>
      </c>
      <c r="K294" s="845" t="s">
        <v>92</v>
      </c>
      <c r="L294" s="845" t="s">
        <v>92</v>
      </c>
      <c r="M294" s="847" t="s">
        <v>92</v>
      </c>
      <c r="N294" s="849"/>
      <c r="O294" s="2551"/>
      <c r="P294" s="2551"/>
    </row>
    <row r="295" spans="2:16" ht="22.5" customHeight="1">
      <c r="B295" s="702" t="s">
        <v>416</v>
      </c>
      <c r="C295" s="2545" t="s">
        <v>2927</v>
      </c>
      <c r="D295" s="2545"/>
      <c r="E295" s="2545"/>
      <c r="F295" s="2545"/>
      <c r="G295" s="2545"/>
      <c r="H295" s="845" t="s">
        <v>92</v>
      </c>
      <c r="I295" s="846" t="s">
        <v>92</v>
      </c>
      <c r="J295" s="699" t="s">
        <v>92</v>
      </c>
      <c r="K295" s="845" t="s">
        <v>92</v>
      </c>
      <c r="L295" s="845" t="s">
        <v>92</v>
      </c>
      <c r="M295" s="847" t="s">
        <v>92</v>
      </c>
      <c r="N295" s="849"/>
      <c r="O295" s="2551"/>
      <c r="P295" s="2551"/>
    </row>
    <row r="296" spans="2:16" ht="18.75" customHeight="1">
      <c r="B296" s="702" t="s">
        <v>418</v>
      </c>
      <c r="C296" s="2545" t="s">
        <v>3112</v>
      </c>
      <c r="D296" s="2545"/>
      <c r="E296" s="2545"/>
      <c r="F296" s="2545"/>
      <c r="G296" s="2545"/>
      <c r="H296" s="2545"/>
      <c r="I296" s="2545"/>
      <c r="J296" s="2545"/>
      <c r="K296" s="2545"/>
      <c r="L296" s="2545"/>
      <c r="M296" s="2545"/>
      <c r="N296" s="2547"/>
      <c r="O296" s="2551"/>
      <c r="P296" s="2551"/>
    </row>
    <row r="297" spans="2:16" ht="22.5" customHeight="1">
      <c r="B297" s="563" t="s">
        <v>418</v>
      </c>
      <c r="C297" s="2548" t="s">
        <v>3113</v>
      </c>
      <c r="D297" s="2548"/>
      <c r="E297" s="2548"/>
      <c r="F297" s="2548"/>
      <c r="G297" s="2549"/>
      <c r="H297" s="845" t="s">
        <v>92</v>
      </c>
      <c r="I297" s="846" t="s">
        <v>92</v>
      </c>
      <c r="J297" s="699" t="s">
        <v>92</v>
      </c>
      <c r="K297" s="845" t="s">
        <v>92</v>
      </c>
      <c r="L297" s="845" t="s">
        <v>92</v>
      </c>
      <c r="M297" s="847" t="s">
        <v>92</v>
      </c>
      <c r="N297" s="848"/>
      <c r="O297" s="2551"/>
      <c r="P297" s="2551"/>
    </row>
    <row r="298" spans="2:16" ht="22.5" customHeight="1">
      <c r="B298" s="563"/>
      <c r="C298" s="709"/>
      <c r="D298" s="2479" t="s">
        <v>3674</v>
      </c>
      <c r="E298" s="2479"/>
      <c r="F298" s="709"/>
      <c r="G298" s="709"/>
      <c r="H298" s="693">
        <v>7</v>
      </c>
      <c r="I298" s="850">
        <v>12</v>
      </c>
      <c r="J298" s="843">
        <f t="shared" si="0"/>
        <v>0.58333333333333337</v>
      </c>
      <c r="K298" s="845" t="s">
        <v>92</v>
      </c>
      <c r="L298" s="845" t="s">
        <v>92</v>
      </c>
      <c r="M298" s="847" t="s">
        <v>92</v>
      </c>
      <c r="N298" s="848"/>
      <c r="O298" s="2551"/>
      <c r="P298" s="2551"/>
    </row>
    <row r="299" spans="2:16" ht="22.5" customHeight="1">
      <c r="B299" s="702" t="s">
        <v>544</v>
      </c>
      <c r="C299" s="2545" t="s">
        <v>3580</v>
      </c>
      <c r="D299" s="2545"/>
      <c r="E299" s="2545"/>
      <c r="F299" s="2545"/>
      <c r="G299" s="2545"/>
      <c r="H299" s="845" t="s">
        <v>92</v>
      </c>
      <c r="I299" s="846" t="s">
        <v>92</v>
      </c>
      <c r="J299" s="699" t="s">
        <v>92</v>
      </c>
      <c r="K299" s="845" t="s">
        <v>92</v>
      </c>
      <c r="L299" s="845" t="s">
        <v>92</v>
      </c>
      <c r="M299" s="847" t="s">
        <v>92</v>
      </c>
      <c r="N299" s="849"/>
      <c r="O299" s="2551"/>
      <c r="P299" s="2551"/>
    </row>
    <row r="300" spans="2:16" ht="43.5" customHeight="1">
      <c r="B300" s="530" t="s">
        <v>546</v>
      </c>
      <c r="C300" s="2442" t="s">
        <v>3675</v>
      </c>
      <c r="D300" s="2442"/>
      <c r="E300" s="2442"/>
      <c r="F300" s="2442"/>
      <c r="G300" s="2443"/>
      <c r="H300" s="710">
        <f>SUMIF(H281:H282,"&lt;&gt;")+ SUMIF(H284,"&lt;&gt;")+SUMIF(H286:H288,"&lt;&gt;")+SUMIF(H290:H295,"&lt;&gt;")+SUMIF(H297:H299,"&lt;&gt;")</f>
        <v>46</v>
      </c>
      <c r="I300" s="710">
        <f>SUMIF(I281:I282,"&lt;&gt;")+ SUMIF(I284,"&lt;&gt;")+SUMIF(I286:I288,"&lt;&gt;")+SUMIF(I290:I295,"&lt;&gt;")+SUMIF(I297:I299,"&lt;&gt;")</f>
        <v>84</v>
      </c>
      <c r="J300" s="694">
        <f t="shared" si="0"/>
        <v>0.54761904761904767</v>
      </c>
      <c r="K300" s="710">
        <f>SUMIF(K281:K282,"&lt;&gt;")+ SUMIF(K284,"&lt;&gt;")+SUMIF(K286:K288,"&lt;&gt;")+SUMIF(K290:K295,"&lt;&gt;")+SUMIF(K297:K299,"&lt;&gt;")</f>
        <v>11</v>
      </c>
      <c r="L300" s="710">
        <f>SUMIF(L281:L282,"&lt;&gt;")+ SUMIF(L284,"&lt;&gt;")+SUMIF(L286:L288,"&lt;&gt;")+SUMIF(L290:L295,"&lt;&gt;")+SUMIF(L297:L299,"&lt;&gt;")</f>
        <v>87</v>
      </c>
      <c r="M300" s="695">
        <f>MIN(K300/L300,1)</f>
        <v>0.12643678160919541</v>
      </c>
      <c r="N300" s="849"/>
      <c r="O300" s="3308"/>
      <c r="P300" s="2551"/>
    </row>
    <row r="301" spans="2:16" ht="105.75" customHeight="1">
      <c r="B301" s="536" t="s">
        <v>707</v>
      </c>
      <c r="C301" s="2442" t="s">
        <v>3676</v>
      </c>
      <c r="D301" s="2442"/>
      <c r="E301" s="2442"/>
      <c r="F301" s="2442"/>
      <c r="G301" s="2443"/>
      <c r="H301" s="2828" t="s">
        <v>3677</v>
      </c>
      <c r="I301" s="2829"/>
      <c r="J301" s="2829"/>
      <c r="K301" s="2829"/>
      <c r="L301" s="2829"/>
      <c r="M301" s="2829"/>
      <c r="N301" s="2830"/>
      <c r="O301" s="851"/>
      <c r="P301" s="852" t="s">
        <v>3678</v>
      </c>
    </row>
    <row r="302" spans="2:16" ht="58.5" customHeight="1">
      <c r="B302" s="853" t="s">
        <v>3119</v>
      </c>
      <c r="C302" s="2472" t="s">
        <v>3120</v>
      </c>
      <c r="D302" s="2472"/>
      <c r="E302" s="2472"/>
      <c r="F302" s="2472"/>
      <c r="G302" s="2473"/>
      <c r="H302" s="3292" t="s">
        <v>3679</v>
      </c>
      <c r="I302" s="3293"/>
      <c r="J302" s="3293"/>
      <c r="K302" s="3293"/>
      <c r="L302" s="3293"/>
      <c r="M302" s="3293"/>
      <c r="N302" s="3294"/>
      <c r="O302" s="854"/>
      <c r="P302" s="714"/>
    </row>
    <row r="303" spans="2:16" ht="24" customHeight="1">
      <c r="B303" s="3295" t="s">
        <v>3122</v>
      </c>
      <c r="C303" s="3296"/>
      <c r="D303" s="3296"/>
      <c r="E303" s="3296"/>
      <c r="F303" s="3296"/>
      <c r="G303" s="3296"/>
      <c r="H303" s="2428"/>
      <c r="I303" s="2428"/>
      <c r="J303" s="2428"/>
      <c r="K303" s="2428"/>
      <c r="L303" s="2428"/>
      <c r="M303" s="2428"/>
      <c r="N303" s="2428"/>
      <c r="O303" s="2428"/>
      <c r="P303" s="2429"/>
    </row>
    <row r="304" spans="2:16" ht="51" customHeight="1">
      <c r="B304" s="630" t="s">
        <v>712</v>
      </c>
      <c r="C304" s="2442" t="s">
        <v>3123</v>
      </c>
      <c r="D304" s="2442"/>
      <c r="E304" s="2442"/>
      <c r="F304" s="2442"/>
      <c r="G304" s="2443"/>
      <c r="H304" s="2432" t="s">
        <v>2768</v>
      </c>
      <c r="I304" s="2463"/>
      <c r="J304" s="2433"/>
      <c r="K304" s="715" t="s">
        <v>2825</v>
      </c>
      <c r="L304" s="3297" t="s">
        <v>3680</v>
      </c>
      <c r="M304" s="3297"/>
      <c r="N304" s="3297"/>
      <c r="O304" s="1221" t="s">
        <v>2795</v>
      </c>
      <c r="P304" s="659" t="s">
        <v>3681</v>
      </c>
    </row>
    <row r="305" spans="2:16" ht="34.5" customHeight="1">
      <c r="B305" s="561" t="s">
        <v>714</v>
      </c>
      <c r="C305" s="2442" t="s">
        <v>3126</v>
      </c>
      <c r="D305" s="2442"/>
      <c r="E305" s="2442"/>
      <c r="F305" s="2442"/>
      <c r="G305" s="2443"/>
      <c r="H305" s="2432" t="s">
        <v>2768</v>
      </c>
      <c r="I305" s="2463"/>
      <c r="J305" s="2433"/>
      <c r="K305" s="2519" t="s">
        <v>2825</v>
      </c>
      <c r="L305" s="3300" t="s">
        <v>3682</v>
      </c>
      <c r="M305" s="3301"/>
      <c r="N305" s="3301"/>
      <c r="O305" s="2576" t="s">
        <v>2795</v>
      </c>
      <c r="P305" s="2631" t="s">
        <v>3681</v>
      </c>
    </row>
    <row r="306" spans="2:16" ht="37.5" customHeight="1">
      <c r="B306" s="534" t="s">
        <v>394</v>
      </c>
      <c r="C306" s="2568" t="s">
        <v>3127</v>
      </c>
      <c r="D306" s="2568"/>
      <c r="E306" s="2568"/>
      <c r="F306" s="2568"/>
      <c r="G306" s="2857"/>
      <c r="H306" s="2432" t="s">
        <v>2792</v>
      </c>
      <c r="I306" s="2463"/>
      <c r="J306" s="2433"/>
      <c r="K306" s="2511"/>
      <c r="L306" s="3302"/>
      <c r="M306" s="3303"/>
      <c r="N306" s="3303"/>
      <c r="O306" s="2576"/>
      <c r="P306" s="2578"/>
    </row>
    <row r="307" spans="2:16" ht="37.5" customHeight="1">
      <c r="B307" s="537" t="s">
        <v>401</v>
      </c>
      <c r="C307" s="2442" t="s">
        <v>3128</v>
      </c>
      <c r="D307" s="2442"/>
      <c r="E307" s="2442"/>
      <c r="F307" s="2442"/>
      <c r="G307" s="2443"/>
      <c r="H307" s="2432" t="s">
        <v>2792</v>
      </c>
      <c r="I307" s="2463"/>
      <c r="J307" s="2433"/>
      <c r="K307" s="2533"/>
      <c r="L307" s="3304"/>
      <c r="M307" s="3305"/>
      <c r="N307" s="3305"/>
      <c r="O307" s="2576"/>
      <c r="P307" s="2578"/>
    </row>
    <row r="308" spans="2:16" ht="37.5" customHeight="1">
      <c r="B308" s="569" t="s">
        <v>718</v>
      </c>
      <c r="C308" s="2442" t="s">
        <v>3129</v>
      </c>
      <c r="D308" s="2442"/>
      <c r="E308" s="2442"/>
      <c r="F308" s="2442"/>
      <c r="G308" s="2443"/>
      <c r="H308" s="2432" t="s">
        <v>2377</v>
      </c>
      <c r="I308" s="2463"/>
      <c r="J308" s="2433"/>
      <c r="K308" s="651" t="s">
        <v>2825</v>
      </c>
      <c r="L308" s="3297" t="s">
        <v>3680</v>
      </c>
      <c r="M308" s="3297"/>
      <c r="N308" s="3297"/>
      <c r="O308" s="2576"/>
      <c r="P308" s="2578"/>
    </row>
    <row r="309" spans="2:16" ht="37.5" customHeight="1">
      <c r="B309" s="561" t="s">
        <v>720</v>
      </c>
      <c r="C309" s="2442" t="s">
        <v>3130</v>
      </c>
      <c r="D309" s="2442"/>
      <c r="E309" s="2442"/>
      <c r="F309" s="2442"/>
      <c r="G309" s="2443"/>
      <c r="H309" s="2432" t="s">
        <v>54</v>
      </c>
      <c r="I309" s="2463"/>
      <c r="J309" s="2433"/>
      <c r="K309" s="651" t="s">
        <v>2825</v>
      </c>
      <c r="L309" s="3298"/>
      <c r="M309" s="3299"/>
      <c r="N309" s="3299"/>
      <c r="O309" s="2576"/>
      <c r="P309" s="2579"/>
    </row>
    <row r="310" spans="2:16" ht="39" customHeight="1">
      <c r="B310" s="587" t="s">
        <v>722</v>
      </c>
      <c r="C310" s="2568" t="s">
        <v>3131</v>
      </c>
      <c r="D310" s="2568"/>
      <c r="E310" s="2568"/>
      <c r="F310" s="2568"/>
      <c r="G310" s="2857"/>
      <c r="H310" s="2432" t="s">
        <v>54</v>
      </c>
      <c r="I310" s="2463"/>
      <c r="J310" s="2433"/>
      <c r="K310" s="2519" t="s">
        <v>2825</v>
      </c>
      <c r="L310" s="3283" t="s">
        <v>3683</v>
      </c>
      <c r="M310" s="3284"/>
      <c r="N310" s="3285"/>
      <c r="O310" s="2499" t="s">
        <v>2795</v>
      </c>
      <c r="P310" s="2470"/>
    </row>
    <row r="311" spans="2:16" ht="39" customHeight="1">
      <c r="B311" s="532" t="s">
        <v>724</v>
      </c>
      <c r="C311" s="2442" t="s">
        <v>3133</v>
      </c>
      <c r="D311" s="2442"/>
      <c r="E311" s="2442"/>
      <c r="F311" s="2442"/>
      <c r="G311" s="2443"/>
      <c r="H311" s="2432" t="s">
        <v>3684</v>
      </c>
      <c r="I311" s="2463"/>
      <c r="J311" s="2433"/>
      <c r="K311" s="2511"/>
      <c r="L311" s="3286"/>
      <c r="M311" s="3287"/>
      <c r="N311" s="3288"/>
      <c r="O311" s="2499"/>
      <c r="P311" s="2499"/>
    </row>
    <row r="312" spans="2:16" ht="39" customHeight="1">
      <c r="B312" s="551" t="s">
        <v>726</v>
      </c>
      <c r="C312" s="2442" t="s">
        <v>3685</v>
      </c>
      <c r="D312" s="2442"/>
      <c r="E312" s="2442"/>
      <c r="F312" s="2442"/>
      <c r="G312" s="2443"/>
      <c r="H312" s="2432" t="s">
        <v>3135</v>
      </c>
      <c r="I312" s="2463"/>
      <c r="J312" s="2433"/>
      <c r="K312" s="2511"/>
      <c r="L312" s="3286"/>
      <c r="M312" s="3287"/>
      <c r="N312" s="3288"/>
      <c r="O312" s="2499"/>
      <c r="P312" s="2499"/>
    </row>
    <row r="313" spans="2:16" ht="39" customHeight="1">
      <c r="B313" s="683" t="s">
        <v>394</v>
      </c>
      <c r="C313" s="2442" t="s">
        <v>3136</v>
      </c>
      <c r="D313" s="2442"/>
      <c r="E313" s="2442"/>
      <c r="F313" s="2442"/>
      <c r="G313" s="2443"/>
      <c r="H313" s="2432" t="s">
        <v>3686</v>
      </c>
      <c r="I313" s="2463"/>
      <c r="J313" s="2433"/>
      <c r="K313" s="2511"/>
      <c r="L313" s="3286"/>
      <c r="M313" s="3287"/>
      <c r="N313" s="3288"/>
      <c r="O313" s="2499"/>
      <c r="P313" s="2484"/>
    </row>
    <row r="314" spans="2:16" ht="51" customHeight="1">
      <c r="B314" s="630" t="s">
        <v>729</v>
      </c>
      <c r="C314" s="2442" t="s">
        <v>3138</v>
      </c>
      <c r="D314" s="2442"/>
      <c r="E314" s="2442"/>
      <c r="F314" s="2442"/>
      <c r="G314" s="2443"/>
      <c r="H314" s="2451" t="s">
        <v>54</v>
      </c>
      <c r="I314" s="2520"/>
      <c r="J314" s="2452"/>
      <c r="K314" s="2511"/>
      <c r="L314" s="3286"/>
      <c r="M314" s="3287"/>
      <c r="N314" s="3288"/>
      <c r="O314" s="2529" t="s">
        <v>2795</v>
      </c>
      <c r="P314" s="2529"/>
    </row>
    <row r="315" spans="2:16" ht="40.5" customHeight="1">
      <c r="B315" s="596" t="s">
        <v>394</v>
      </c>
      <c r="C315" s="2472" t="s">
        <v>3139</v>
      </c>
      <c r="D315" s="2472"/>
      <c r="E315" s="2472"/>
      <c r="F315" s="2472"/>
      <c r="G315" s="2473"/>
      <c r="H315" s="2432" t="s">
        <v>3687</v>
      </c>
      <c r="I315" s="2463"/>
      <c r="J315" s="2433"/>
      <c r="K315" s="2525"/>
      <c r="L315" s="3289"/>
      <c r="M315" s="3290"/>
      <c r="N315" s="3291"/>
      <c r="O315" s="2530"/>
      <c r="P315" s="2530"/>
    </row>
    <row r="316" spans="2:16" ht="21.75" customHeight="1">
      <c r="B316" s="2427" t="s">
        <v>1209</v>
      </c>
      <c r="C316" s="2428"/>
      <c r="D316" s="2428"/>
      <c r="E316" s="2428"/>
      <c r="F316" s="2428"/>
      <c r="G316" s="2428"/>
      <c r="H316" s="2428"/>
      <c r="I316" s="2428"/>
      <c r="J316" s="2428"/>
      <c r="K316" s="2573"/>
      <c r="L316" s="2428"/>
      <c r="M316" s="2428"/>
      <c r="N316" s="2428"/>
      <c r="O316" s="2428"/>
      <c r="P316" s="2429"/>
    </row>
    <row r="317" spans="2:16" ht="28.5" customHeight="1">
      <c r="B317" s="551" t="s">
        <v>733</v>
      </c>
      <c r="C317" s="2568" t="s">
        <v>3141</v>
      </c>
      <c r="D317" s="2568"/>
      <c r="E317" s="2568"/>
      <c r="F317" s="2568"/>
      <c r="G317" s="2568"/>
      <c r="H317" s="2432" t="s">
        <v>3142</v>
      </c>
      <c r="I317" s="2463"/>
      <c r="J317" s="2463"/>
      <c r="K317" s="2510" t="s">
        <v>2825</v>
      </c>
      <c r="L317" s="3280" t="s">
        <v>3688</v>
      </c>
      <c r="M317" s="3281"/>
      <c r="N317" s="3282"/>
      <c r="O317" s="2517" t="s">
        <v>2795</v>
      </c>
      <c r="P317" s="2517"/>
    </row>
    <row r="318" spans="2:16" ht="30.75" customHeight="1">
      <c r="B318" s="534" t="s">
        <v>394</v>
      </c>
      <c r="C318" s="2568" t="s">
        <v>3144</v>
      </c>
      <c r="D318" s="2568"/>
      <c r="E318" s="2568"/>
      <c r="F318" s="2568"/>
      <c r="G318" s="2568"/>
      <c r="H318" s="2451" t="s">
        <v>54</v>
      </c>
      <c r="I318" s="2520"/>
      <c r="J318" s="2452"/>
      <c r="K318" s="2511"/>
      <c r="L318" s="2723"/>
      <c r="M318" s="2724"/>
      <c r="N318" s="2725"/>
      <c r="O318" s="2499"/>
      <c r="P318" s="2499"/>
    </row>
    <row r="319" spans="2:16" ht="39" customHeight="1">
      <c r="B319" s="534" t="s">
        <v>401</v>
      </c>
      <c r="C319" s="2442" t="s">
        <v>3145</v>
      </c>
      <c r="D319" s="2442"/>
      <c r="E319" s="2442"/>
      <c r="F319" s="2442"/>
      <c r="G319" s="2443"/>
      <c r="H319" s="2432" t="s">
        <v>2792</v>
      </c>
      <c r="I319" s="2463"/>
      <c r="J319" s="2433"/>
      <c r="K319" s="2511"/>
      <c r="L319" s="2723"/>
      <c r="M319" s="2724"/>
      <c r="N319" s="2725"/>
      <c r="O319" s="2499"/>
      <c r="P319" s="2499"/>
    </row>
    <row r="320" spans="2:16" ht="35.25" customHeight="1">
      <c r="B320" s="551" t="s">
        <v>737</v>
      </c>
      <c r="C320" s="2479" t="s">
        <v>3146</v>
      </c>
      <c r="D320" s="2479"/>
      <c r="E320" s="2479"/>
      <c r="F320" s="2479"/>
      <c r="G320" s="2480"/>
      <c r="H320" s="2451" t="s">
        <v>54</v>
      </c>
      <c r="I320" s="2520"/>
      <c r="J320" s="2452"/>
      <c r="K320" s="2511"/>
      <c r="L320" s="2726"/>
      <c r="M320" s="2727"/>
      <c r="N320" s="2728"/>
      <c r="O320" s="2499"/>
      <c r="P320" s="2499"/>
    </row>
    <row r="321" spans="1:16" ht="39" customHeight="1">
      <c r="B321" s="534" t="s">
        <v>394</v>
      </c>
      <c r="C321" s="2442" t="s">
        <v>3147</v>
      </c>
      <c r="D321" s="2442"/>
      <c r="E321" s="2442"/>
      <c r="F321" s="2442"/>
      <c r="G321" s="2443"/>
      <c r="H321" s="2432" t="s">
        <v>3689</v>
      </c>
      <c r="I321" s="2463"/>
      <c r="J321" s="2433"/>
      <c r="K321" s="2519" t="s">
        <v>2825</v>
      </c>
      <c r="L321" s="2464" t="s">
        <v>3690</v>
      </c>
      <c r="M321" s="2465"/>
      <c r="N321" s="2466"/>
      <c r="O321" s="2499"/>
      <c r="P321" s="2499"/>
    </row>
    <row r="322" spans="1:16" ht="31.5" customHeight="1">
      <c r="B322" s="537" t="s">
        <v>401</v>
      </c>
      <c r="C322" s="2442" t="s">
        <v>3148</v>
      </c>
      <c r="D322" s="2442"/>
      <c r="E322" s="2442"/>
      <c r="F322" s="2442"/>
      <c r="G322" s="2443"/>
      <c r="H322" s="2451" t="s">
        <v>2768</v>
      </c>
      <c r="I322" s="2520"/>
      <c r="J322" s="2452"/>
      <c r="K322" s="2511"/>
      <c r="L322" s="2506"/>
      <c r="M322" s="2515"/>
      <c r="N322" s="2507"/>
      <c r="O322" s="2484"/>
      <c r="P322" s="2484"/>
    </row>
    <row r="323" spans="1:16" ht="54" customHeight="1">
      <c r="B323" s="3273" t="s">
        <v>3691</v>
      </c>
      <c r="C323" s="3274"/>
      <c r="D323" s="3274"/>
      <c r="E323" s="3274"/>
      <c r="F323" s="3274"/>
      <c r="G323" s="3274"/>
      <c r="H323" s="3274"/>
      <c r="I323" s="3274"/>
      <c r="J323" s="3274"/>
      <c r="K323" s="3274"/>
      <c r="L323" s="3274"/>
      <c r="M323" s="3274"/>
      <c r="N323" s="3275"/>
      <c r="O323" s="697"/>
      <c r="P323" s="697"/>
    </row>
    <row r="324" spans="1:16" ht="114" customHeight="1">
      <c r="B324" s="569" t="s">
        <v>742</v>
      </c>
      <c r="C324" s="2442" t="s">
        <v>3150</v>
      </c>
      <c r="D324" s="2442"/>
      <c r="E324" s="2442"/>
      <c r="F324" s="2442"/>
      <c r="G324" s="2442"/>
      <c r="H324" s="2442"/>
      <c r="I324" s="2442"/>
      <c r="J324" s="2442"/>
      <c r="K324" s="2442"/>
      <c r="L324" s="2442"/>
      <c r="M324" s="2442"/>
      <c r="N324" s="2591"/>
      <c r="O324" s="2470" t="s">
        <v>3151</v>
      </c>
      <c r="P324" s="3277" t="s">
        <v>3692</v>
      </c>
    </row>
    <row r="325" spans="1:16" ht="47.25" customHeight="1">
      <c r="A325" s="611"/>
      <c r="B325" s="719" t="s">
        <v>394</v>
      </c>
      <c r="C325" s="3268" t="s">
        <v>3693</v>
      </c>
      <c r="D325" s="3268"/>
      <c r="E325" s="3268"/>
      <c r="F325" s="3268"/>
      <c r="G325" s="3268"/>
      <c r="H325" s="3268"/>
      <c r="I325" s="3268"/>
      <c r="J325" s="3268"/>
      <c r="K325" s="3268"/>
      <c r="L325" s="2502" t="s">
        <v>2825</v>
      </c>
      <c r="M325" s="2720"/>
      <c r="N325" s="2722"/>
      <c r="O325" s="2499"/>
      <c r="P325" s="2499"/>
    </row>
    <row r="326" spans="1:16" ht="28.5" customHeight="1">
      <c r="A326" s="611"/>
      <c r="B326" s="719"/>
      <c r="C326" s="624" t="s">
        <v>418</v>
      </c>
      <c r="D326" s="2442" t="s">
        <v>3153</v>
      </c>
      <c r="E326" s="2442"/>
      <c r="F326" s="2442"/>
      <c r="G326" s="2442"/>
      <c r="H326" s="2442"/>
      <c r="I326" s="2443"/>
      <c r="J326" s="2432" t="s">
        <v>3694</v>
      </c>
      <c r="K326" s="2433"/>
      <c r="L326" s="2503"/>
      <c r="M326" s="2723"/>
      <c r="N326" s="2725"/>
      <c r="O326" s="2499"/>
      <c r="P326" s="2499"/>
    </row>
    <row r="327" spans="1:16" ht="40.5" customHeight="1">
      <c r="A327" s="611"/>
      <c r="B327" s="719"/>
      <c r="C327" s="719" t="s">
        <v>508</v>
      </c>
      <c r="D327" s="2442" t="s">
        <v>3155</v>
      </c>
      <c r="E327" s="2442"/>
      <c r="F327" s="2442"/>
      <c r="G327" s="2442"/>
      <c r="H327" s="2537"/>
      <c r="I327" s="2538"/>
      <c r="J327" s="3270" t="s">
        <v>3142</v>
      </c>
      <c r="K327" s="3267"/>
      <c r="L327" s="2503"/>
      <c r="M327" s="2723"/>
      <c r="N327" s="2725"/>
      <c r="O327" s="2499"/>
      <c r="P327" s="2499"/>
    </row>
    <row r="328" spans="1:16" ht="28.5" customHeight="1">
      <c r="A328" s="611"/>
      <c r="B328" s="719"/>
      <c r="C328" s="719" t="s">
        <v>510</v>
      </c>
      <c r="D328" s="2442" t="s">
        <v>3156</v>
      </c>
      <c r="E328" s="2442"/>
      <c r="F328" s="2442"/>
      <c r="G328" s="2442"/>
      <c r="H328" s="3262" t="s">
        <v>1223</v>
      </c>
      <c r="I328" s="3263"/>
      <c r="J328" s="3262" t="s">
        <v>3157</v>
      </c>
      <c r="K328" s="3263"/>
      <c r="L328" s="2503"/>
      <c r="M328" s="2723"/>
      <c r="N328" s="2725"/>
      <c r="O328" s="2499"/>
      <c r="P328" s="2499"/>
    </row>
    <row r="329" spans="1:16" ht="51.95" customHeight="1">
      <c r="A329" s="611"/>
      <c r="B329" s="719"/>
      <c r="C329" s="3276" t="s">
        <v>3158</v>
      </c>
      <c r="D329" s="3276"/>
      <c r="E329" s="3276"/>
      <c r="F329" s="3276"/>
      <c r="G329" s="3276"/>
      <c r="H329" s="2500" t="s">
        <v>1770</v>
      </c>
      <c r="I329" s="2609"/>
      <c r="J329" s="2500" t="s">
        <v>3695</v>
      </c>
      <c r="K329" s="2609"/>
      <c r="L329" s="2503"/>
      <c r="M329" s="2723"/>
      <c r="N329" s="2725"/>
      <c r="O329" s="2499"/>
      <c r="P329" s="2499"/>
    </row>
    <row r="330" spans="1:16" ht="28.5" customHeight="1">
      <c r="A330" s="611"/>
      <c r="B330" s="719"/>
      <c r="C330" s="719" t="s">
        <v>512</v>
      </c>
      <c r="D330" s="2442" t="s">
        <v>3161</v>
      </c>
      <c r="E330" s="2442"/>
      <c r="F330" s="2442"/>
      <c r="G330" s="2442"/>
      <c r="H330" s="2442"/>
      <c r="I330" s="2442"/>
      <c r="J330" s="2432">
        <v>0</v>
      </c>
      <c r="K330" s="2433"/>
      <c r="L330" s="2503"/>
      <c r="M330" s="2723"/>
      <c r="N330" s="2725"/>
      <c r="O330" s="2499"/>
      <c r="P330" s="2499"/>
    </row>
    <row r="331" spans="1:16" ht="34.5" customHeight="1">
      <c r="A331" s="611"/>
      <c r="B331" s="719" t="s">
        <v>401</v>
      </c>
      <c r="C331" s="3268" t="s">
        <v>3696</v>
      </c>
      <c r="D331" s="3268"/>
      <c r="E331" s="3268"/>
      <c r="F331" s="3268"/>
      <c r="G331" s="3268"/>
      <c r="H331" s="3268"/>
      <c r="I331" s="3268"/>
      <c r="J331" s="3268"/>
      <c r="K331" s="3269"/>
      <c r="L331" s="2503"/>
      <c r="M331" s="2723"/>
      <c r="N331" s="2725"/>
      <c r="O331" s="2499"/>
      <c r="P331" s="2499"/>
    </row>
    <row r="332" spans="1:16" ht="28.5" customHeight="1">
      <c r="A332" s="611"/>
      <c r="B332" s="719"/>
      <c r="C332" s="719" t="s">
        <v>418</v>
      </c>
      <c r="D332" s="2442" t="s">
        <v>3153</v>
      </c>
      <c r="E332" s="2442"/>
      <c r="F332" s="2442"/>
      <c r="G332" s="2442"/>
      <c r="H332" s="2442"/>
      <c r="I332" s="2443"/>
      <c r="J332" s="2432" t="s">
        <v>3697</v>
      </c>
      <c r="K332" s="2433"/>
      <c r="L332" s="2503"/>
      <c r="M332" s="2723"/>
      <c r="N332" s="2725"/>
      <c r="O332" s="2499"/>
      <c r="P332" s="2499"/>
    </row>
    <row r="333" spans="1:16" ht="28.5" customHeight="1">
      <c r="A333" s="611"/>
      <c r="B333" s="719"/>
      <c r="C333" s="719" t="s">
        <v>508</v>
      </c>
      <c r="D333" s="2442" t="s">
        <v>3163</v>
      </c>
      <c r="E333" s="2442"/>
      <c r="F333" s="2442"/>
      <c r="G333" s="2442"/>
      <c r="H333" s="2442"/>
      <c r="I333" s="2443"/>
      <c r="J333" s="3270" t="s">
        <v>1365</v>
      </c>
      <c r="K333" s="3267"/>
      <c r="L333" s="2503"/>
      <c r="M333" s="2723"/>
      <c r="N333" s="2725"/>
      <c r="O333" s="2499"/>
      <c r="P333" s="2499"/>
    </row>
    <row r="334" spans="1:16" ht="28.5" customHeight="1">
      <c r="A334" s="611"/>
      <c r="B334" s="719"/>
      <c r="C334" s="719" t="s">
        <v>510</v>
      </c>
      <c r="D334" s="2537" t="s">
        <v>3156</v>
      </c>
      <c r="E334" s="2537"/>
      <c r="F334" s="2537"/>
      <c r="G334" s="2537"/>
      <c r="H334" s="3262" t="s">
        <v>1223</v>
      </c>
      <c r="I334" s="3263"/>
      <c r="J334" s="3262" t="s">
        <v>3157</v>
      </c>
      <c r="K334" s="3263"/>
      <c r="L334" s="2503"/>
      <c r="M334" s="2723"/>
      <c r="N334" s="2725"/>
      <c r="O334" s="2499"/>
      <c r="P334" s="2499"/>
    </row>
    <row r="335" spans="1:16" ht="44.1" customHeight="1">
      <c r="A335" s="611"/>
      <c r="B335" s="719"/>
      <c r="C335" s="719"/>
      <c r="D335" s="559"/>
      <c r="E335" s="559"/>
      <c r="F335" s="559"/>
      <c r="G335" s="559"/>
      <c r="H335" s="3278" t="s">
        <v>3077</v>
      </c>
      <c r="I335" s="3279"/>
      <c r="J335" s="2500" t="s">
        <v>3698</v>
      </c>
      <c r="K335" s="2609"/>
      <c r="L335" s="2503"/>
      <c r="M335" s="2723"/>
      <c r="N335" s="2725"/>
      <c r="O335" s="2499"/>
      <c r="P335" s="2499"/>
    </row>
    <row r="336" spans="1:16" ht="28.5" customHeight="1">
      <c r="A336" s="611"/>
      <c r="B336" s="719"/>
      <c r="C336" s="719" t="s">
        <v>512</v>
      </c>
      <c r="D336" s="2442" t="s">
        <v>3165</v>
      </c>
      <c r="E336" s="2442"/>
      <c r="F336" s="2442"/>
      <c r="G336" s="2442"/>
      <c r="H336" s="2442"/>
      <c r="I336" s="2442"/>
      <c r="J336" s="2432">
        <v>0</v>
      </c>
      <c r="K336" s="2433"/>
      <c r="L336" s="2503"/>
      <c r="M336" s="2723"/>
      <c r="N336" s="2725"/>
      <c r="O336" s="2499"/>
      <c r="P336" s="2499"/>
    </row>
    <row r="337" spans="1:16" ht="48" customHeight="1">
      <c r="A337" s="611"/>
      <c r="B337" s="719" t="s">
        <v>403</v>
      </c>
      <c r="C337" s="3264" t="s">
        <v>3699</v>
      </c>
      <c r="D337" s="3264"/>
      <c r="E337" s="3264"/>
      <c r="F337" s="3264"/>
      <c r="G337" s="3264"/>
      <c r="H337" s="3264"/>
      <c r="I337" s="3264"/>
      <c r="J337" s="3264"/>
      <c r="K337" s="3265"/>
      <c r="L337" s="2503"/>
      <c r="M337" s="2723"/>
      <c r="N337" s="2725"/>
      <c r="O337" s="2499"/>
      <c r="P337" s="2499"/>
    </row>
    <row r="338" spans="1:16" ht="28.5" customHeight="1">
      <c r="A338" s="611"/>
      <c r="B338" s="530"/>
      <c r="C338" s="719" t="s">
        <v>418</v>
      </c>
      <c r="D338" s="2442" t="s">
        <v>3153</v>
      </c>
      <c r="E338" s="2442"/>
      <c r="F338" s="2442"/>
      <c r="G338" s="2442"/>
      <c r="H338" s="2442"/>
      <c r="I338" s="2443"/>
      <c r="J338" s="2432" t="s">
        <v>3694</v>
      </c>
      <c r="K338" s="2433"/>
      <c r="L338" s="2503"/>
      <c r="M338" s="2723"/>
      <c r="N338" s="2725"/>
      <c r="O338" s="2499"/>
      <c r="P338" s="2499"/>
    </row>
    <row r="339" spans="1:16" ht="28.5" customHeight="1">
      <c r="A339" s="611"/>
      <c r="B339" s="530"/>
      <c r="C339" s="719" t="s">
        <v>508</v>
      </c>
      <c r="D339" s="2442" t="s">
        <v>3163</v>
      </c>
      <c r="E339" s="2442"/>
      <c r="F339" s="2442"/>
      <c r="G339" s="2442"/>
      <c r="H339" s="2442"/>
      <c r="I339" s="2443"/>
      <c r="J339" s="3266" t="s">
        <v>3142</v>
      </c>
      <c r="K339" s="3267"/>
      <c r="L339" s="2503"/>
      <c r="M339" s="2723"/>
      <c r="N339" s="2725"/>
      <c r="O339" s="2499"/>
      <c r="P339" s="2499"/>
    </row>
    <row r="340" spans="1:16" ht="28.5" customHeight="1">
      <c r="A340" s="611"/>
      <c r="B340" s="537"/>
      <c r="C340" s="719" t="s">
        <v>510</v>
      </c>
      <c r="D340" s="2442" t="s">
        <v>3156</v>
      </c>
      <c r="E340" s="2442"/>
      <c r="F340" s="2442"/>
      <c r="G340" s="2442"/>
      <c r="H340" s="3262" t="s">
        <v>1223</v>
      </c>
      <c r="I340" s="3263"/>
      <c r="J340" s="3262" t="s">
        <v>3157</v>
      </c>
      <c r="K340" s="3263"/>
      <c r="L340" s="2503"/>
      <c r="M340" s="2723"/>
      <c r="N340" s="2725"/>
      <c r="O340" s="2499"/>
      <c r="P340" s="2499"/>
    </row>
    <row r="341" spans="1:16" ht="28.5" customHeight="1">
      <c r="A341" s="611"/>
      <c r="B341" s="530"/>
      <c r="C341" s="719"/>
      <c r="D341" s="531"/>
      <c r="E341" s="531"/>
      <c r="F341" s="531"/>
      <c r="G341" s="531"/>
      <c r="H341" s="3271" t="s">
        <v>2387</v>
      </c>
      <c r="I341" s="3272"/>
      <c r="J341" s="2500" t="s">
        <v>3700</v>
      </c>
      <c r="K341" s="2609"/>
      <c r="L341" s="2503"/>
      <c r="M341" s="2723"/>
      <c r="N341" s="2725"/>
      <c r="O341" s="2499"/>
      <c r="P341" s="2499"/>
    </row>
    <row r="342" spans="1:16" ht="28.5" customHeight="1">
      <c r="A342" s="611"/>
      <c r="B342" s="530"/>
      <c r="C342" s="719" t="s">
        <v>512</v>
      </c>
      <c r="D342" s="2442" t="s">
        <v>3169</v>
      </c>
      <c r="E342" s="2442"/>
      <c r="F342" s="2442"/>
      <c r="G342" s="2442"/>
      <c r="H342" s="2442"/>
      <c r="I342" s="2442"/>
      <c r="J342" s="2432">
        <v>0</v>
      </c>
      <c r="K342" s="2433"/>
      <c r="L342" s="2503"/>
      <c r="M342" s="2723"/>
      <c r="N342" s="2725"/>
      <c r="O342" s="2499"/>
      <c r="P342" s="2499"/>
    </row>
    <row r="343" spans="1:16" ht="39.75" customHeight="1">
      <c r="A343" s="611"/>
      <c r="B343" s="530" t="s">
        <v>405</v>
      </c>
      <c r="C343" s="3264" t="s">
        <v>3701</v>
      </c>
      <c r="D343" s="3264"/>
      <c r="E343" s="3264"/>
      <c r="F343" s="3264"/>
      <c r="G343" s="3264"/>
      <c r="H343" s="3264"/>
      <c r="I343" s="3264"/>
      <c r="J343" s="3264"/>
      <c r="K343" s="3265"/>
      <c r="L343" s="2503"/>
      <c r="M343" s="2723"/>
      <c r="N343" s="2725"/>
      <c r="O343" s="2499"/>
      <c r="P343" s="2499"/>
    </row>
    <row r="344" spans="1:16" ht="28.5" customHeight="1">
      <c r="A344" s="611"/>
      <c r="B344" s="530"/>
      <c r="C344" s="719" t="s">
        <v>418</v>
      </c>
      <c r="D344" s="2442" t="s">
        <v>3153</v>
      </c>
      <c r="E344" s="2442"/>
      <c r="F344" s="2442"/>
      <c r="G344" s="2442"/>
      <c r="H344" s="2442"/>
      <c r="I344" s="2443"/>
      <c r="J344" s="2432" t="s">
        <v>3694</v>
      </c>
      <c r="K344" s="2433"/>
      <c r="L344" s="2503"/>
      <c r="M344" s="2723"/>
      <c r="N344" s="2725"/>
      <c r="O344" s="2499"/>
      <c r="P344" s="2499"/>
    </row>
    <row r="345" spans="1:16" ht="28.5" customHeight="1">
      <c r="A345" s="611"/>
      <c r="B345" s="530"/>
      <c r="C345" s="719" t="s">
        <v>508</v>
      </c>
      <c r="D345" s="2442" t="s">
        <v>3163</v>
      </c>
      <c r="E345" s="2442"/>
      <c r="F345" s="2442"/>
      <c r="G345" s="2442"/>
      <c r="H345" s="2442"/>
      <c r="I345" s="2443"/>
      <c r="J345" s="3266" t="s">
        <v>1362</v>
      </c>
      <c r="K345" s="3267"/>
      <c r="L345" s="2503"/>
      <c r="M345" s="2723"/>
      <c r="N345" s="2725"/>
      <c r="O345" s="2499"/>
      <c r="P345" s="2499"/>
    </row>
    <row r="346" spans="1:16" ht="28.5" customHeight="1">
      <c r="A346" s="611"/>
      <c r="B346" s="537"/>
      <c r="C346" s="719" t="s">
        <v>510</v>
      </c>
      <c r="D346" s="2442" t="s">
        <v>3156</v>
      </c>
      <c r="E346" s="2442"/>
      <c r="F346" s="2442"/>
      <c r="G346" s="2442"/>
      <c r="H346" s="3262" t="s">
        <v>1223</v>
      </c>
      <c r="I346" s="3263"/>
      <c r="J346" s="3262" t="s">
        <v>3157</v>
      </c>
      <c r="K346" s="3263"/>
      <c r="L346" s="2503"/>
      <c r="M346" s="2723"/>
      <c r="N346" s="2725"/>
      <c r="O346" s="2499"/>
      <c r="P346" s="2499"/>
    </row>
    <row r="347" spans="1:16" ht="28.5" customHeight="1">
      <c r="A347" s="611"/>
      <c r="B347" s="530"/>
      <c r="C347" s="719"/>
      <c r="D347" s="531"/>
      <c r="E347" s="531"/>
      <c r="F347" s="531"/>
      <c r="G347" s="531"/>
      <c r="H347" s="2500" t="s">
        <v>2295</v>
      </c>
      <c r="I347" s="2609"/>
      <c r="J347" s="2500" t="s">
        <v>3702</v>
      </c>
      <c r="K347" s="2609"/>
      <c r="L347" s="2503"/>
      <c r="M347" s="2723"/>
      <c r="N347" s="2725"/>
      <c r="O347" s="2499"/>
      <c r="P347" s="2499"/>
    </row>
    <row r="348" spans="1:16" ht="28.5" customHeight="1">
      <c r="A348" s="611"/>
      <c r="B348" s="530"/>
      <c r="C348" s="719" t="s">
        <v>512</v>
      </c>
      <c r="D348" s="2442" t="s">
        <v>3174</v>
      </c>
      <c r="E348" s="2442"/>
      <c r="F348" s="2442"/>
      <c r="G348" s="2442"/>
      <c r="H348" s="2442"/>
      <c r="I348" s="2442"/>
      <c r="J348" s="2432">
        <v>0</v>
      </c>
      <c r="K348" s="2433"/>
      <c r="L348" s="2503"/>
      <c r="M348" s="2723"/>
      <c r="N348" s="2725"/>
      <c r="O348" s="2499"/>
      <c r="P348" s="2499"/>
    </row>
    <row r="349" spans="1:16" ht="39.75" customHeight="1">
      <c r="A349" s="611"/>
      <c r="B349" s="530" t="s">
        <v>408</v>
      </c>
      <c r="C349" s="3264" t="s">
        <v>3703</v>
      </c>
      <c r="D349" s="3264"/>
      <c r="E349" s="3264"/>
      <c r="F349" s="3264"/>
      <c r="G349" s="3264"/>
      <c r="H349" s="3264"/>
      <c r="I349" s="3264"/>
      <c r="J349" s="3264"/>
      <c r="K349" s="3265"/>
      <c r="L349" s="2503"/>
      <c r="M349" s="2723"/>
      <c r="N349" s="2725"/>
      <c r="O349" s="2499"/>
      <c r="P349" s="2499"/>
    </row>
    <row r="350" spans="1:16" ht="28.5" customHeight="1">
      <c r="A350" s="611"/>
      <c r="B350" s="530"/>
      <c r="C350" s="724" t="s">
        <v>418</v>
      </c>
      <c r="D350" s="2442" t="s">
        <v>3153</v>
      </c>
      <c r="E350" s="2442"/>
      <c r="F350" s="2442"/>
      <c r="G350" s="2442"/>
      <c r="H350" s="2442"/>
      <c r="I350" s="2443"/>
      <c r="J350" s="2432" t="s">
        <v>3694</v>
      </c>
      <c r="K350" s="2433"/>
      <c r="L350" s="2503"/>
      <c r="M350" s="2723"/>
      <c r="N350" s="2725"/>
      <c r="O350" s="2499"/>
      <c r="P350" s="2499"/>
    </row>
    <row r="351" spans="1:16" ht="28.5" customHeight="1">
      <c r="A351" s="611"/>
      <c r="B351" s="530"/>
      <c r="C351" s="719" t="s">
        <v>508</v>
      </c>
      <c r="D351" s="2442" t="s">
        <v>3163</v>
      </c>
      <c r="E351" s="2442"/>
      <c r="F351" s="2442"/>
      <c r="G351" s="2442"/>
      <c r="H351" s="2442"/>
      <c r="I351" s="2443"/>
      <c r="J351" s="3266" t="s">
        <v>1365</v>
      </c>
      <c r="K351" s="3267"/>
      <c r="L351" s="2503"/>
      <c r="M351" s="2723"/>
      <c r="N351" s="2725"/>
      <c r="O351" s="2499"/>
      <c r="P351" s="2499"/>
    </row>
    <row r="352" spans="1:16" ht="28.5" customHeight="1">
      <c r="A352" s="611"/>
      <c r="B352" s="537"/>
      <c r="C352" s="719" t="s">
        <v>510</v>
      </c>
      <c r="D352" s="2442" t="s">
        <v>3156</v>
      </c>
      <c r="E352" s="2442"/>
      <c r="F352" s="2442"/>
      <c r="G352" s="2442"/>
      <c r="H352" s="3262" t="s">
        <v>1223</v>
      </c>
      <c r="I352" s="3263"/>
      <c r="J352" s="3262" t="s">
        <v>3157</v>
      </c>
      <c r="K352" s="3263"/>
      <c r="L352" s="2503"/>
      <c r="M352" s="2723"/>
      <c r="N352" s="2725"/>
      <c r="O352" s="2499"/>
      <c r="P352" s="2499"/>
    </row>
    <row r="353" spans="1:16" ht="28.5" customHeight="1">
      <c r="A353" s="611"/>
      <c r="B353" s="530"/>
      <c r="C353" s="719"/>
      <c r="D353" s="531"/>
      <c r="E353" s="531"/>
      <c r="F353" s="531"/>
      <c r="G353" s="531"/>
      <c r="H353" s="2500" t="s">
        <v>3077</v>
      </c>
      <c r="I353" s="2609"/>
      <c r="J353" s="2500" t="s">
        <v>3698</v>
      </c>
      <c r="K353" s="2609"/>
      <c r="L353" s="2503"/>
      <c r="M353" s="2723"/>
      <c r="N353" s="2725"/>
      <c r="O353" s="2499"/>
      <c r="P353" s="2499"/>
    </row>
    <row r="354" spans="1:16" ht="28.5" customHeight="1">
      <c r="A354" s="611"/>
      <c r="B354" s="530"/>
      <c r="C354" s="719" t="s">
        <v>512</v>
      </c>
      <c r="D354" s="2442" t="s">
        <v>3174</v>
      </c>
      <c r="E354" s="2442"/>
      <c r="F354" s="2442"/>
      <c r="G354" s="2442"/>
      <c r="H354" s="2442"/>
      <c r="I354" s="2442"/>
      <c r="J354" s="2432">
        <v>0</v>
      </c>
      <c r="K354" s="2433"/>
      <c r="L354" s="2503"/>
      <c r="M354" s="2723"/>
      <c r="N354" s="2725"/>
      <c r="O354" s="2499"/>
      <c r="P354" s="2499"/>
    </row>
    <row r="355" spans="1:16" ht="25.5" customHeight="1">
      <c r="A355" s="611"/>
      <c r="B355" s="530" t="s">
        <v>410</v>
      </c>
      <c r="C355" s="3264" t="s">
        <v>2926</v>
      </c>
      <c r="D355" s="3264"/>
      <c r="E355" s="3264"/>
      <c r="F355" s="3264"/>
      <c r="G355" s="3264"/>
      <c r="H355" s="3264"/>
      <c r="I355" s="3264"/>
      <c r="J355" s="3264"/>
      <c r="K355" s="3265"/>
      <c r="L355" s="2503"/>
      <c r="M355" s="2723"/>
      <c r="N355" s="2725"/>
      <c r="O355" s="2499"/>
      <c r="P355" s="2499"/>
    </row>
    <row r="356" spans="1:16" ht="28.5" customHeight="1">
      <c r="A356" s="611"/>
      <c r="B356" s="530"/>
      <c r="C356" s="724" t="s">
        <v>418</v>
      </c>
      <c r="D356" s="2442" t="s">
        <v>3153</v>
      </c>
      <c r="E356" s="2442"/>
      <c r="F356" s="2442"/>
      <c r="G356" s="2442"/>
      <c r="H356" s="2442"/>
      <c r="I356" s="2443"/>
      <c r="J356" s="2432" t="s">
        <v>3704</v>
      </c>
      <c r="K356" s="2433"/>
      <c r="L356" s="2503"/>
      <c r="M356" s="2723"/>
      <c r="N356" s="2725"/>
      <c r="O356" s="2499"/>
      <c r="P356" s="2499"/>
    </row>
    <row r="357" spans="1:16" ht="28.5" customHeight="1">
      <c r="A357" s="611"/>
      <c r="B357" s="530"/>
      <c r="C357" s="719" t="s">
        <v>508</v>
      </c>
      <c r="D357" s="2442" t="s">
        <v>3163</v>
      </c>
      <c r="E357" s="2442"/>
      <c r="F357" s="2442"/>
      <c r="G357" s="2442"/>
      <c r="H357" s="2442"/>
      <c r="I357" s="2443"/>
      <c r="J357" s="3266" t="s">
        <v>335</v>
      </c>
      <c r="K357" s="3267"/>
      <c r="L357" s="2503"/>
      <c r="M357" s="2723"/>
      <c r="N357" s="2725"/>
      <c r="O357" s="2499"/>
      <c r="P357" s="2499"/>
    </row>
    <row r="358" spans="1:16" ht="28.5" customHeight="1">
      <c r="A358" s="611"/>
      <c r="B358" s="530"/>
      <c r="C358" s="719" t="s">
        <v>510</v>
      </c>
      <c r="D358" s="2442" t="s">
        <v>3156</v>
      </c>
      <c r="E358" s="2442"/>
      <c r="F358" s="2442"/>
      <c r="G358" s="2442"/>
      <c r="H358" s="3262" t="s">
        <v>1223</v>
      </c>
      <c r="I358" s="3263"/>
      <c r="J358" s="3262" t="s">
        <v>3157</v>
      </c>
      <c r="K358" s="3263"/>
      <c r="L358" s="2503"/>
      <c r="M358" s="2723"/>
      <c r="N358" s="2725"/>
      <c r="O358" s="2499"/>
      <c r="P358" s="2499"/>
    </row>
    <row r="359" spans="1:16" ht="28.5" customHeight="1">
      <c r="A359" s="611"/>
      <c r="B359" s="530"/>
      <c r="C359" s="719"/>
      <c r="D359" s="531"/>
      <c r="E359" s="531"/>
      <c r="F359" s="531"/>
      <c r="G359" s="531"/>
      <c r="H359" s="2500" t="s">
        <v>3705</v>
      </c>
      <c r="I359" s="2609"/>
      <c r="J359" s="2500" t="s">
        <v>3706</v>
      </c>
      <c r="K359" s="2609"/>
      <c r="L359" s="2503"/>
      <c r="M359" s="2723"/>
      <c r="N359" s="2725"/>
      <c r="O359" s="2499"/>
      <c r="P359" s="2499"/>
    </row>
    <row r="360" spans="1:16" ht="28.5" customHeight="1">
      <c r="A360" s="611"/>
      <c r="B360" s="530"/>
      <c r="C360" s="719" t="s">
        <v>512</v>
      </c>
      <c r="D360" s="2442" t="s">
        <v>3178</v>
      </c>
      <c r="E360" s="2442"/>
      <c r="F360" s="2442"/>
      <c r="G360" s="2442"/>
      <c r="H360" s="2442"/>
      <c r="I360" s="2442"/>
      <c r="J360" s="2432">
        <v>0</v>
      </c>
      <c r="K360" s="2433"/>
      <c r="L360" s="2503"/>
      <c r="M360" s="2723"/>
      <c r="N360" s="2725"/>
      <c r="O360" s="2499"/>
      <c r="P360" s="2499"/>
    </row>
    <row r="361" spans="1:16" ht="25.5" customHeight="1">
      <c r="A361" s="611"/>
      <c r="B361" s="530" t="s">
        <v>413</v>
      </c>
      <c r="C361" s="3264" t="s">
        <v>2927</v>
      </c>
      <c r="D361" s="3264"/>
      <c r="E361" s="3264"/>
      <c r="F361" s="3264"/>
      <c r="G361" s="3264"/>
      <c r="H361" s="3264"/>
      <c r="I361" s="3264"/>
      <c r="J361" s="3264"/>
      <c r="K361" s="3265"/>
      <c r="L361" s="2503"/>
      <c r="M361" s="2723"/>
      <c r="N361" s="2725"/>
      <c r="O361" s="2499"/>
      <c r="P361" s="2499"/>
    </row>
    <row r="362" spans="1:16" ht="28.5" customHeight="1">
      <c r="A362" s="611"/>
      <c r="B362" s="530"/>
      <c r="C362" s="724" t="s">
        <v>418</v>
      </c>
      <c r="D362" s="2442" t="s">
        <v>3153</v>
      </c>
      <c r="E362" s="2442"/>
      <c r="F362" s="2442"/>
      <c r="G362" s="2442"/>
      <c r="H362" s="2442"/>
      <c r="I362" s="2443"/>
      <c r="J362" s="2432" t="s">
        <v>3697</v>
      </c>
      <c r="K362" s="2433"/>
      <c r="L362" s="2503"/>
      <c r="M362" s="2723"/>
      <c r="N362" s="2725"/>
      <c r="O362" s="2499"/>
      <c r="P362" s="2499"/>
    </row>
    <row r="363" spans="1:16" ht="28.5" customHeight="1">
      <c r="A363" s="611"/>
      <c r="B363" s="530"/>
      <c r="C363" s="719" t="s">
        <v>508</v>
      </c>
      <c r="D363" s="2442" t="s">
        <v>3163</v>
      </c>
      <c r="E363" s="2442"/>
      <c r="F363" s="2442"/>
      <c r="G363" s="2442"/>
      <c r="H363" s="2442"/>
      <c r="I363" s="2443"/>
      <c r="J363" s="3266" t="s">
        <v>1365</v>
      </c>
      <c r="K363" s="3267"/>
      <c r="L363" s="2503"/>
      <c r="M363" s="2723"/>
      <c r="N363" s="2725"/>
      <c r="O363" s="2499"/>
      <c r="P363" s="2499"/>
    </row>
    <row r="364" spans="1:16" ht="28.5" customHeight="1">
      <c r="A364" s="611"/>
      <c r="B364" s="530"/>
      <c r="C364" s="719" t="s">
        <v>510</v>
      </c>
      <c r="D364" s="2442" t="s">
        <v>3156</v>
      </c>
      <c r="E364" s="2442"/>
      <c r="F364" s="2442"/>
      <c r="G364" s="2442"/>
      <c r="H364" s="3262" t="s">
        <v>1223</v>
      </c>
      <c r="I364" s="3263"/>
      <c r="J364" s="3262" t="s">
        <v>3157</v>
      </c>
      <c r="K364" s="3263"/>
      <c r="L364" s="2503"/>
      <c r="M364" s="2723"/>
      <c r="N364" s="2725"/>
      <c r="O364" s="2499"/>
      <c r="P364" s="2499"/>
    </row>
    <row r="365" spans="1:16" ht="28.5" customHeight="1">
      <c r="A365" s="611"/>
      <c r="B365" s="530"/>
      <c r="C365" s="719"/>
      <c r="D365" s="531"/>
      <c r="E365" s="531"/>
      <c r="F365" s="531"/>
      <c r="G365" s="531"/>
      <c r="H365" s="2500" t="s">
        <v>3707</v>
      </c>
      <c r="I365" s="2609"/>
      <c r="J365" s="2500" t="s">
        <v>2792</v>
      </c>
      <c r="K365" s="2609"/>
      <c r="L365" s="2503"/>
      <c r="M365" s="2723"/>
      <c r="N365" s="2725"/>
      <c r="O365" s="2499"/>
      <c r="P365" s="2499"/>
    </row>
    <row r="366" spans="1:16" ht="28.5" customHeight="1">
      <c r="A366" s="611"/>
      <c r="B366" s="530"/>
      <c r="C366" s="719" t="s">
        <v>512</v>
      </c>
      <c r="D366" s="2442" t="s">
        <v>3179</v>
      </c>
      <c r="E366" s="2442"/>
      <c r="F366" s="2442"/>
      <c r="G366" s="2442"/>
      <c r="H366" s="2442"/>
      <c r="I366" s="2442"/>
      <c r="J366" s="2432">
        <v>0</v>
      </c>
      <c r="K366" s="2433"/>
      <c r="L366" s="2503"/>
      <c r="M366" s="2723"/>
      <c r="N366" s="2725"/>
      <c r="O366" s="2499"/>
      <c r="P366" s="2499"/>
    </row>
    <row r="367" spans="1:16" ht="34.5" customHeight="1">
      <c r="A367" s="611"/>
      <c r="B367" s="537" t="s">
        <v>416</v>
      </c>
      <c r="C367" s="3264" t="s">
        <v>3708</v>
      </c>
      <c r="D367" s="3264"/>
      <c r="E367" s="3264"/>
      <c r="F367" s="3264"/>
      <c r="G367" s="3264"/>
      <c r="H367" s="3264"/>
      <c r="I367" s="3264"/>
      <c r="J367" s="3264"/>
      <c r="K367" s="3265"/>
      <c r="L367" s="2503"/>
      <c r="M367" s="2723"/>
      <c r="N367" s="2725"/>
      <c r="O367" s="2499"/>
      <c r="P367" s="2499"/>
    </row>
    <row r="368" spans="1:16" ht="28.5" customHeight="1">
      <c r="A368" s="611"/>
      <c r="B368" s="530"/>
      <c r="C368" s="724" t="s">
        <v>418</v>
      </c>
      <c r="D368" s="2442" t="s">
        <v>3153</v>
      </c>
      <c r="E368" s="2442"/>
      <c r="F368" s="2442"/>
      <c r="G368" s="2442"/>
      <c r="H368" s="2442"/>
      <c r="I368" s="2443"/>
      <c r="J368" s="2432" t="s">
        <v>2800</v>
      </c>
      <c r="K368" s="2433"/>
      <c r="L368" s="2503"/>
      <c r="M368" s="2723"/>
      <c r="N368" s="2725"/>
      <c r="O368" s="2499"/>
      <c r="P368" s="2499"/>
    </row>
    <row r="369" spans="1:16" ht="28.5" customHeight="1">
      <c r="A369" s="611"/>
      <c r="B369" s="530"/>
      <c r="C369" s="719" t="s">
        <v>508</v>
      </c>
      <c r="D369" s="2442" t="s">
        <v>3163</v>
      </c>
      <c r="E369" s="2442"/>
      <c r="F369" s="2442"/>
      <c r="G369" s="2442"/>
      <c r="H369" s="2442"/>
      <c r="I369" s="2443"/>
      <c r="J369" s="3266" t="s">
        <v>1362</v>
      </c>
      <c r="K369" s="3267"/>
      <c r="L369" s="2503"/>
      <c r="M369" s="2723"/>
      <c r="N369" s="2725"/>
      <c r="O369" s="2499"/>
      <c r="P369" s="2499"/>
    </row>
    <row r="370" spans="1:16" ht="28.5" customHeight="1">
      <c r="A370" s="611"/>
      <c r="B370" s="537"/>
      <c r="C370" s="624" t="s">
        <v>510</v>
      </c>
      <c r="D370" s="2442" t="s">
        <v>3156</v>
      </c>
      <c r="E370" s="2442"/>
      <c r="F370" s="2442"/>
      <c r="G370" s="2442"/>
      <c r="H370" s="3262" t="s">
        <v>1223</v>
      </c>
      <c r="I370" s="3263"/>
      <c r="J370" s="3262" t="s">
        <v>3157</v>
      </c>
      <c r="K370" s="3263"/>
      <c r="L370" s="2503"/>
      <c r="M370" s="2723"/>
      <c r="N370" s="2725"/>
      <c r="O370" s="2499"/>
      <c r="P370" s="2499"/>
    </row>
    <row r="371" spans="1:16" ht="28.5" customHeight="1">
      <c r="A371" s="611"/>
      <c r="B371" s="719"/>
      <c r="C371" s="719"/>
      <c r="D371" s="531"/>
      <c r="E371" s="531"/>
      <c r="F371" s="531"/>
      <c r="G371" s="531"/>
      <c r="H371" s="2500" t="s">
        <v>3709</v>
      </c>
      <c r="I371" s="2609"/>
      <c r="J371" s="2500" t="s">
        <v>3710</v>
      </c>
      <c r="K371" s="2609"/>
      <c r="L371" s="2503"/>
      <c r="M371" s="2723"/>
      <c r="N371" s="2725"/>
      <c r="O371" s="2499"/>
      <c r="P371" s="2499"/>
    </row>
    <row r="372" spans="1:16" ht="28.5" customHeight="1">
      <c r="A372" s="611"/>
      <c r="B372" s="719"/>
      <c r="C372" s="719" t="s">
        <v>512</v>
      </c>
      <c r="D372" s="2442" t="s">
        <v>3183</v>
      </c>
      <c r="E372" s="2442"/>
      <c r="F372" s="2442"/>
      <c r="G372" s="2442"/>
      <c r="H372" s="2442"/>
      <c r="I372" s="2442"/>
      <c r="J372" s="2432">
        <v>0</v>
      </c>
      <c r="K372" s="2433"/>
      <c r="L372" s="2505"/>
      <c r="M372" s="2726"/>
      <c r="N372" s="2728"/>
      <c r="O372" s="2484"/>
      <c r="P372" s="2484"/>
    </row>
    <row r="373" spans="1:16" ht="54" customHeight="1">
      <c r="A373" s="611"/>
      <c r="B373" s="559" t="s">
        <v>764</v>
      </c>
      <c r="C373" s="2442" t="s">
        <v>3184</v>
      </c>
      <c r="D373" s="2442"/>
      <c r="E373" s="2442"/>
      <c r="F373" s="2442"/>
      <c r="G373" s="2442"/>
      <c r="H373" s="636" t="s">
        <v>54</v>
      </c>
      <c r="I373" s="725" t="s">
        <v>3185</v>
      </c>
      <c r="J373" s="2501" t="s">
        <v>3711</v>
      </c>
      <c r="K373" s="2501"/>
      <c r="L373" s="2501"/>
      <c r="M373" s="2501"/>
      <c r="N373" s="3258"/>
      <c r="O373" s="659" t="s">
        <v>2795</v>
      </c>
      <c r="P373" s="659"/>
    </row>
    <row r="374" spans="1:16" ht="107.25" customHeight="1">
      <c r="A374" s="611"/>
      <c r="B374" s="559" t="s">
        <v>767</v>
      </c>
      <c r="C374" s="2537" t="s">
        <v>3712</v>
      </c>
      <c r="D374" s="2537"/>
      <c r="E374" s="2537"/>
      <c r="F374" s="2537"/>
      <c r="G374" s="2538"/>
      <c r="H374" s="564" t="s">
        <v>2768</v>
      </c>
      <c r="I374" s="651" t="s">
        <v>2825</v>
      </c>
      <c r="J374" s="2482" t="s">
        <v>3713</v>
      </c>
      <c r="K374" s="2482"/>
      <c r="L374" s="2482"/>
      <c r="M374" s="2482"/>
      <c r="N374" s="2483"/>
      <c r="O374" s="2470" t="s">
        <v>2795</v>
      </c>
      <c r="P374" s="2470" t="s">
        <v>3714</v>
      </c>
    </row>
    <row r="375" spans="1:16" ht="65.25" customHeight="1">
      <c r="A375" s="611"/>
      <c r="B375" s="537" t="s">
        <v>394</v>
      </c>
      <c r="C375" s="2538" t="s">
        <v>3189</v>
      </c>
      <c r="D375" s="2929"/>
      <c r="E375" s="2929"/>
      <c r="F375" s="2929"/>
      <c r="G375" s="2929"/>
      <c r="H375" s="3259" t="s">
        <v>3715</v>
      </c>
      <c r="I375" s="3259"/>
      <c r="J375" s="3259"/>
      <c r="K375" s="3259"/>
      <c r="L375" s="3259"/>
      <c r="M375" s="3260"/>
      <c r="N375" s="3261"/>
      <c r="O375" s="2484"/>
      <c r="P375" s="2484"/>
    </row>
    <row r="376" spans="1:16" ht="60.75" customHeight="1">
      <c r="A376" s="611"/>
      <c r="B376" s="531" t="s">
        <v>770</v>
      </c>
      <c r="C376" s="2442" t="s">
        <v>3190</v>
      </c>
      <c r="D376" s="2442"/>
      <c r="E376" s="2442"/>
      <c r="F376" s="2442"/>
      <c r="G376" s="2443"/>
      <c r="H376" s="2432" t="s">
        <v>3716</v>
      </c>
      <c r="I376" s="2433"/>
      <c r="J376" s="2453" t="s">
        <v>2825</v>
      </c>
      <c r="K376" s="2520" t="s">
        <v>3717</v>
      </c>
      <c r="L376" s="2520"/>
      <c r="M376" s="2520"/>
      <c r="N376" s="2714"/>
      <c r="O376" s="2470" t="s">
        <v>2875</v>
      </c>
      <c r="P376" s="2470"/>
    </row>
    <row r="377" spans="1:16" ht="42" customHeight="1">
      <c r="A377" s="611"/>
      <c r="B377" s="724" t="s">
        <v>394</v>
      </c>
      <c r="C377" s="2537" t="s">
        <v>3191</v>
      </c>
      <c r="D377" s="2537"/>
      <c r="E377" s="2537"/>
      <c r="F377" s="2537"/>
      <c r="G377" s="2538"/>
      <c r="H377" s="2474" t="s">
        <v>3718</v>
      </c>
      <c r="I377" s="3257"/>
      <c r="J377" s="3254"/>
      <c r="K377" s="3255"/>
      <c r="L377" s="3255"/>
      <c r="M377" s="3255"/>
      <c r="N377" s="3256"/>
      <c r="O377" s="2471"/>
      <c r="P377" s="2471"/>
    </row>
    <row r="378" spans="1:16" ht="86.1" customHeight="1">
      <c r="B378" s="3238" t="s">
        <v>3193</v>
      </c>
      <c r="C378" s="3239"/>
      <c r="D378" s="3239"/>
      <c r="E378" s="3239"/>
      <c r="F378" s="3239"/>
      <c r="G378" s="3240"/>
      <c r="H378" s="3241" t="s">
        <v>3719</v>
      </c>
      <c r="I378" s="3242"/>
      <c r="J378" s="3242"/>
      <c r="K378" s="3242"/>
      <c r="L378" s="3242"/>
      <c r="M378" s="3242"/>
      <c r="N378" s="3243"/>
      <c r="O378" s="3244"/>
      <c r="P378" s="3245"/>
    </row>
    <row r="379" spans="1:16" ht="78.95" customHeight="1">
      <c r="B379" s="2427" t="s">
        <v>3194</v>
      </c>
      <c r="C379" s="2428"/>
      <c r="D379" s="2428"/>
      <c r="E379" s="2428"/>
      <c r="F379" s="2428"/>
      <c r="G379" s="2428"/>
      <c r="H379" s="2428"/>
      <c r="I379" s="2428"/>
      <c r="J379" s="2428"/>
      <c r="K379" s="2428"/>
      <c r="L379" s="2428"/>
      <c r="M379" s="2428"/>
      <c r="N379" s="2428"/>
      <c r="O379" s="2428"/>
      <c r="P379" s="2429"/>
    </row>
    <row r="380" spans="1:16" ht="75" customHeight="1">
      <c r="A380" s="611"/>
      <c r="B380" s="552" t="s">
        <v>774</v>
      </c>
      <c r="C380" s="2568" t="s">
        <v>3195</v>
      </c>
      <c r="D380" s="2568"/>
      <c r="E380" s="2568"/>
      <c r="F380" s="2568"/>
      <c r="G380" s="2857"/>
      <c r="H380" s="2444" t="s">
        <v>2768</v>
      </c>
      <c r="I380" s="2445"/>
      <c r="J380" s="670" t="s">
        <v>2825</v>
      </c>
      <c r="K380" s="2965" t="s">
        <v>3720</v>
      </c>
      <c r="L380" s="2966"/>
      <c r="M380" s="2966"/>
      <c r="N380" s="2966"/>
      <c r="O380" s="3246"/>
      <c r="P380" s="3247"/>
    </row>
    <row r="381" spans="1:16" ht="72.75" customHeight="1">
      <c r="A381" s="611"/>
      <c r="B381" s="531" t="s">
        <v>776</v>
      </c>
      <c r="C381" s="2442" t="s">
        <v>3721</v>
      </c>
      <c r="D381" s="2442"/>
      <c r="E381" s="2442"/>
      <c r="F381" s="2442"/>
      <c r="G381" s="2443"/>
      <c r="H381" s="2432" t="s">
        <v>3722</v>
      </c>
      <c r="I381" s="2433"/>
      <c r="J381" s="651" t="s">
        <v>2825</v>
      </c>
      <c r="K381" s="2521" t="s">
        <v>3723</v>
      </c>
      <c r="L381" s="2522"/>
      <c r="M381" s="2522"/>
      <c r="N381" s="2522"/>
      <c r="O381" s="3248"/>
      <c r="P381" s="3249"/>
    </row>
    <row r="382" spans="1:16" ht="72.75" customHeight="1">
      <c r="A382" s="611"/>
      <c r="B382" s="531" t="s">
        <v>778</v>
      </c>
      <c r="C382" s="2442" t="s">
        <v>3199</v>
      </c>
      <c r="D382" s="2442"/>
      <c r="E382" s="2442"/>
      <c r="F382" s="2442"/>
      <c r="G382" s="2443"/>
      <c r="H382" s="2432" t="s">
        <v>2768</v>
      </c>
      <c r="I382" s="2433"/>
      <c r="J382" s="2519" t="s">
        <v>2825</v>
      </c>
      <c r="K382" s="2521" t="s">
        <v>3724</v>
      </c>
      <c r="L382" s="2522"/>
      <c r="M382" s="2522"/>
      <c r="N382" s="2522"/>
      <c r="O382" s="3248"/>
      <c r="P382" s="3249"/>
    </row>
    <row r="383" spans="1:16" ht="72.75" customHeight="1">
      <c r="A383" s="611"/>
      <c r="B383" s="531"/>
      <c r="C383" s="531" t="s">
        <v>394</v>
      </c>
      <c r="D383" s="2442" t="s">
        <v>3725</v>
      </c>
      <c r="E383" s="2442"/>
      <c r="F383" s="2442"/>
      <c r="G383" s="2443"/>
      <c r="H383" s="2432" t="s">
        <v>54</v>
      </c>
      <c r="I383" s="2433"/>
      <c r="J383" s="2533"/>
      <c r="K383" s="3251" t="s">
        <v>3726</v>
      </c>
      <c r="L383" s="3252"/>
      <c r="M383" s="3252"/>
      <c r="N383" s="3253"/>
      <c r="O383" s="3248"/>
      <c r="P383" s="3249"/>
    </row>
    <row r="384" spans="1:16" ht="72.75" customHeight="1">
      <c r="A384" s="611"/>
      <c r="B384" s="531" t="s">
        <v>781</v>
      </c>
      <c r="C384" s="2442" t="s">
        <v>3727</v>
      </c>
      <c r="D384" s="2442"/>
      <c r="E384" s="2442"/>
      <c r="F384" s="2442"/>
      <c r="G384" s="2443"/>
      <c r="H384" s="2444" t="s">
        <v>3728</v>
      </c>
      <c r="I384" s="2445"/>
      <c r="J384" s="651" t="s">
        <v>2825</v>
      </c>
      <c r="K384" s="2521" t="s">
        <v>3729</v>
      </c>
      <c r="L384" s="2522"/>
      <c r="M384" s="2522"/>
      <c r="N384" s="2522"/>
      <c r="O384" s="3248"/>
      <c r="P384" s="3249"/>
    </row>
    <row r="385" spans="1:16" ht="64.5" customHeight="1">
      <c r="A385" s="611"/>
      <c r="B385" s="531" t="s">
        <v>783</v>
      </c>
      <c r="C385" s="2442" t="s">
        <v>3730</v>
      </c>
      <c r="D385" s="2442"/>
      <c r="E385" s="2442"/>
      <c r="F385" s="2442"/>
      <c r="G385" s="2443"/>
      <c r="H385" s="2449" t="s">
        <v>3731</v>
      </c>
      <c r="I385" s="2450"/>
      <c r="J385" s="651" t="s">
        <v>2825</v>
      </c>
      <c r="K385" s="2521" t="s">
        <v>3732</v>
      </c>
      <c r="L385" s="2522"/>
      <c r="M385" s="2522"/>
      <c r="N385" s="2522"/>
      <c r="O385" s="3248"/>
      <c r="P385" s="3249"/>
    </row>
    <row r="386" spans="1:16" ht="199.5" customHeight="1">
      <c r="A386" s="611"/>
      <c r="B386" s="531" t="s">
        <v>785</v>
      </c>
      <c r="C386" s="2442" t="s">
        <v>3733</v>
      </c>
      <c r="D386" s="2442"/>
      <c r="E386" s="2442"/>
      <c r="F386" s="2442"/>
      <c r="G386" s="2443"/>
      <c r="H386" s="2451" t="s">
        <v>3734</v>
      </c>
      <c r="I386" s="2452"/>
      <c r="J386" s="651" t="s">
        <v>2825</v>
      </c>
      <c r="K386" s="2521" t="s">
        <v>3735</v>
      </c>
      <c r="L386" s="2522"/>
      <c r="M386" s="2522"/>
      <c r="N386" s="2522"/>
      <c r="O386" s="3248"/>
      <c r="P386" s="3249"/>
    </row>
    <row r="387" spans="1:16" ht="63.75" customHeight="1">
      <c r="A387" s="611"/>
      <c r="B387" s="531" t="s">
        <v>787</v>
      </c>
      <c r="C387" s="2442" t="s">
        <v>3736</v>
      </c>
      <c r="D387" s="2442"/>
      <c r="E387" s="2442"/>
      <c r="F387" s="2442"/>
      <c r="G387" s="2442"/>
      <c r="H387" s="2442"/>
      <c r="I387" s="2443"/>
      <c r="J387" s="2502" t="s">
        <v>2825</v>
      </c>
      <c r="K387" s="3232" t="s">
        <v>3737</v>
      </c>
      <c r="L387" s="3233"/>
      <c r="M387" s="3233"/>
      <c r="N387" s="3234"/>
      <c r="O387" s="3250"/>
      <c r="P387" s="3249"/>
    </row>
    <row r="388" spans="1:16" ht="30.75" customHeight="1">
      <c r="A388" s="611"/>
      <c r="B388" s="559"/>
      <c r="C388" s="559" t="s">
        <v>394</v>
      </c>
      <c r="D388" s="2442" t="s">
        <v>3738</v>
      </c>
      <c r="E388" s="2442"/>
      <c r="F388" s="2442"/>
      <c r="G388" s="2443"/>
      <c r="H388" s="2432" t="s">
        <v>3209</v>
      </c>
      <c r="I388" s="2433"/>
      <c r="J388" s="2503"/>
      <c r="K388" s="3235"/>
      <c r="L388" s="3236"/>
      <c r="M388" s="3236"/>
      <c r="N388" s="3237"/>
      <c r="O388" s="3250"/>
      <c r="P388" s="3249"/>
    </row>
    <row r="389" spans="1:16" ht="30.75" customHeight="1">
      <c r="A389" s="611"/>
      <c r="B389" s="559"/>
      <c r="C389" s="559" t="s">
        <v>401</v>
      </c>
      <c r="D389" s="2442" t="s">
        <v>3739</v>
      </c>
      <c r="E389" s="2442"/>
      <c r="F389" s="2442"/>
      <c r="G389" s="2443"/>
      <c r="H389" s="2432" t="s">
        <v>3740</v>
      </c>
      <c r="I389" s="2433"/>
      <c r="J389" s="2503"/>
      <c r="K389" s="3235"/>
      <c r="L389" s="3236"/>
      <c r="M389" s="3236"/>
      <c r="N389" s="3237"/>
      <c r="O389" s="3250"/>
      <c r="P389" s="3249"/>
    </row>
    <row r="390" spans="1:16" ht="30.75" customHeight="1">
      <c r="A390" s="611"/>
      <c r="B390" s="559"/>
      <c r="C390" s="559" t="s">
        <v>403</v>
      </c>
      <c r="D390" s="2442" t="s">
        <v>3741</v>
      </c>
      <c r="E390" s="2442"/>
      <c r="F390" s="2442"/>
      <c r="G390" s="2443"/>
      <c r="H390" s="2432" t="s">
        <v>3209</v>
      </c>
      <c r="I390" s="2433"/>
      <c r="J390" s="2503"/>
      <c r="K390" s="3235"/>
      <c r="L390" s="3236"/>
      <c r="M390" s="3236"/>
      <c r="N390" s="3237"/>
      <c r="O390" s="3250"/>
      <c r="P390" s="3249"/>
    </row>
    <row r="391" spans="1:16" ht="30.75" customHeight="1">
      <c r="A391" s="611"/>
      <c r="B391" s="559"/>
      <c r="C391" s="559" t="s">
        <v>405</v>
      </c>
      <c r="D391" s="2442" t="s">
        <v>3742</v>
      </c>
      <c r="E391" s="2442"/>
      <c r="F391" s="2442"/>
      <c r="G391" s="2443"/>
      <c r="H391" s="2432" t="s">
        <v>3740</v>
      </c>
      <c r="I391" s="2433"/>
      <c r="J391" s="2503"/>
      <c r="K391" s="3235"/>
      <c r="L391" s="3236"/>
      <c r="M391" s="3236"/>
      <c r="N391" s="3237"/>
      <c r="O391" s="3250"/>
      <c r="P391" s="3249"/>
    </row>
    <row r="392" spans="1:16" ht="28.5" customHeight="1">
      <c r="A392" s="611"/>
      <c r="B392" s="559"/>
      <c r="C392" s="559" t="s">
        <v>408</v>
      </c>
      <c r="D392" s="2442" t="s">
        <v>3743</v>
      </c>
      <c r="E392" s="2442"/>
      <c r="F392" s="2442"/>
      <c r="G392" s="2443"/>
      <c r="H392" s="2432" t="s">
        <v>3209</v>
      </c>
      <c r="I392" s="2433"/>
      <c r="J392" s="2503"/>
      <c r="K392" s="3235"/>
      <c r="L392" s="3236"/>
      <c r="M392" s="3236"/>
      <c r="N392" s="3237"/>
      <c r="O392" s="3250"/>
      <c r="P392" s="3249"/>
    </row>
    <row r="393" spans="1:16" ht="28.5" customHeight="1">
      <c r="A393" s="611"/>
      <c r="B393" s="559"/>
      <c r="C393" s="559" t="s">
        <v>410</v>
      </c>
      <c r="D393" s="2442" t="s">
        <v>3744</v>
      </c>
      <c r="E393" s="2442"/>
      <c r="F393" s="2442"/>
      <c r="G393" s="2443"/>
      <c r="H393" s="2432" t="s">
        <v>3209</v>
      </c>
      <c r="I393" s="2433"/>
      <c r="J393" s="2503"/>
      <c r="K393" s="3235"/>
      <c r="L393" s="3236"/>
      <c r="M393" s="3236"/>
      <c r="N393" s="3237"/>
      <c r="O393" s="3250"/>
      <c r="P393" s="3249"/>
    </row>
    <row r="394" spans="1:16" ht="36.950000000000003" customHeight="1">
      <c r="A394" s="611"/>
      <c r="B394" s="559"/>
      <c r="C394" s="559" t="s">
        <v>413</v>
      </c>
      <c r="D394" s="2442" t="s">
        <v>3745</v>
      </c>
      <c r="E394" s="2442"/>
      <c r="F394" s="2442"/>
      <c r="G394" s="2443"/>
      <c r="H394" s="2432" t="s">
        <v>3740</v>
      </c>
      <c r="I394" s="2433"/>
      <c r="J394" s="2503"/>
      <c r="K394" s="3235"/>
      <c r="L394" s="3236"/>
      <c r="M394" s="3236"/>
      <c r="N394" s="3237"/>
      <c r="O394" s="3250"/>
      <c r="P394" s="3249"/>
    </row>
    <row r="395" spans="1:16" ht="31.5" customHeight="1">
      <c r="B395" s="3089" t="s">
        <v>3746</v>
      </c>
      <c r="C395" s="3090"/>
      <c r="D395" s="3090"/>
      <c r="E395" s="3090"/>
      <c r="F395" s="3090"/>
      <c r="G395" s="3090"/>
      <c r="H395" s="3090"/>
      <c r="I395" s="3090"/>
      <c r="J395" s="3090"/>
      <c r="K395" s="3090"/>
      <c r="L395" s="3090"/>
      <c r="M395" s="3090"/>
      <c r="N395" s="3090"/>
      <c r="O395" s="1940"/>
      <c r="P395" s="731"/>
    </row>
    <row r="396" spans="1:16" ht="15"/>
    <row r="397" spans="1:16" ht="15"/>
  </sheetData>
  <protectedRanges>
    <protectedRange sqref="J59:J65" name="Range1_2"/>
  </protectedRanges>
  <mergeCells count="901">
    <mergeCell ref="F1:N1"/>
    <mergeCell ref="B2:H2"/>
    <mergeCell ref="B4:N4"/>
    <mergeCell ref="J10:K10"/>
    <mergeCell ref="L10:N10"/>
    <mergeCell ref="C11:H11"/>
    <mergeCell ref="J11:K11"/>
    <mergeCell ref="L11:N11"/>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1"/>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52:E52"/>
    <mergeCell ref="G52:H52"/>
    <mergeCell ref="I52:J52"/>
    <mergeCell ref="K52:L52"/>
    <mergeCell ref="C53:E53"/>
    <mergeCell ref="G53:H53"/>
    <mergeCell ref="I53:J53"/>
    <mergeCell ref="K53:L53"/>
    <mergeCell ref="C49:E49"/>
    <mergeCell ref="G49:H49"/>
    <mergeCell ref="I49:J49"/>
    <mergeCell ref="K49:L49"/>
    <mergeCell ref="B50:P50"/>
    <mergeCell ref="C51:E51"/>
    <mergeCell ref="G51:H51"/>
    <mergeCell ref="I51:J51"/>
    <mergeCell ref="K51:L51"/>
    <mergeCell ref="C56:E56"/>
    <mergeCell ref="G56:H56"/>
    <mergeCell ref="I56:J56"/>
    <mergeCell ref="K56:L56"/>
    <mergeCell ref="C57:E57"/>
    <mergeCell ref="G57:H57"/>
    <mergeCell ref="I57:J57"/>
    <mergeCell ref="K57:L57"/>
    <mergeCell ref="C54:E54"/>
    <mergeCell ref="G54:H54"/>
    <mergeCell ref="I54:J54"/>
    <mergeCell ref="K54:L54"/>
    <mergeCell ref="C55:E55"/>
    <mergeCell ref="G55:H55"/>
    <mergeCell ref="I55:J55"/>
    <mergeCell ref="K55:L55"/>
    <mergeCell ref="L62:N62"/>
    <mergeCell ref="C63:I63"/>
    <mergeCell ref="L63:N63"/>
    <mergeCell ref="C64:I64"/>
    <mergeCell ref="L64:N64"/>
    <mergeCell ref="C65:I65"/>
    <mergeCell ref="L65:N65"/>
    <mergeCell ref="B58:P58"/>
    <mergeCell ref="C59:I59"/>
    <mergeCell ref="L59:N59"/>
    <mergeCell ref="O59:O64"/>
    <mergeCell ref="P59:P64"/>
    <mergeCell ref="C60:I60"/>
    <mergeCell ref="L60:N60"/>
    <mergeCell ref="C61:I61"/>
    <mergeCell ref="L61:N61"/>
    <mergeCell ref="C62:I62"/>
    <mergeCell ref="C66:J66"/>
    <mergeCell ref="K66:K71"/>
    <mergeCell ref="L66:N71"/>
    <mergeCell ref="O66:O71"/>
    <mergeCell ref="P66:P71"/>
    <mergeCell ref="C67:I67"/>
    <mergeCell ref="C68:I68"/>
    <mergeCell ref="C69:I69"/>
    <mergeCell ref="C70:I70"/>
    <mergeCell ref="C71:F71"/>
    <mergeCell ref="G71:J71"/>
    <mergeCell ref="D72:N72"/>
    <mergeCell ref="D73:E73"/>
    <mergeCell ref="F73:G73"/>
    <mergeCell ref="H73:H81"/>
    <mergeCell ref="I73:N81"/>
    <mergeCell ref="F78:G78"/>
    <mergeCell ref="D79:E79"/>
    <mergeCell ref="F79:G79"/>
    <mergeCell ref="D80:E80"/>
    <mergeCell ref="F80:G80"/>
    <mergeCell ref="D81:E81"/>
    <mergeCell ref="F81:G81"/>
    <mergeCell ref="C82:E82"/>
    <mergeCell ref="F82:N82"/>
    <mergeCell ref="O82:P82"/>
    <mergeCell ref="O73:O81"/>
    <mergeCell ref="P73:P81"/>
    <mergeCell ref="D74:E74"/>
    <mergeCell ref="F74:G74"/>
    <mergeCell ref="D75:E75"/>
    <mergeCell ref="F75:G75"/>
    <mergeCell ref="D76:G76"/>
    <mergeCell ref="D77:E77"/>
    <mergeCell ref="F77:G77"/>
    <mergeCell ref="D78:E78"/>
    <mergeCell ref="B83:P83"/>
    <mergeCell ref="C84:G84"/>
    <mergeCell ref="I84:J84"/>
    <mergeCell ref="K84:N84"/>
    <mergeCell ref="B85:E89"/>
    <mergeCell ref="F85:H85"/>
    <mergeCell ref="I85:J85"/>
    <mergeCell ref="K85:N85"/>
    <mergeCell ref="O85:O89"/>
    <mergeCell ref="P85:P89"/>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93"/>
    <mergeCell ref="B92:F93"/>
    <mergeCell ref="G92:N92"/>
    <mergeCell ref="K93:N93"/>
    <mergeCell ref="C94:J94"/>
    <mergeCell ref="K94:N96"/>
    <mergeCell ref="P94:P137"/>
    <mergeCell ref="C100:J100"/>
    <mergeCell ref="K100:N102"/>
    <mergeCell ref="C101:F101"/>
    <mergeCell ref="C102:F102"/>
    <mergeCell ref="C103:J103"/>
    <mergeCell ref="K103:N105"/>
    <mergeCell ref="C104:F104"/>
    <mergeCell ref="C105:F105"/>
    <mergeCell ref="C95:F95"/>
    <mergeCell ref="C96:F96"/>
    <mergeCell ref="C97:J97"/>
    <mergeCell ref="K97:N99"/>
    <mergeCell ref="C98:F98"/>
    <mergeCell ref="C99:F99"/>
    <mergeCell ref="C112:J112"/>
    <mergeCell ref="K112:N114"/>
    <mergeCell ref="C113:F113"/>
    <mergeCell ref="C114:F114"/>
    <mergeCell ref="C115:J115"/>
    <mergeCell ref="K115:N117"/>
    <mergeCell ref="C116:F116"/>
    <mergeCell ref="C117:F117"/>
    <mergeCell ref="C106:J106"/>
    <mergeCell ref="K106:N108"/>
    <mergeCell ref="C107:F107"/>
    <mergeCell ref="C108:F108"/>
    <mergeCell ref="C109:J109"/>
    <mergeCell ref="K109:N111"/>
    <mergeCell ref="C110:F110"/>
    <mergeCell ref="C111:F111"/>
    <mergeCell ref="C124:J124"/>
    <mergeCell ref="K124:N126"/>
    <mergeCell ref="C125:F125"/>
    <mergeCell ref="C126:F126"/>
    <mergeCell ref="C127:J127"/>
    <mergeCell ref="K127:N129"/>
    <mergeCell ref="C128:F128"/>
    <mergeCell ref="C129:F129"/>
    <mergeCell ref="C118:J118"/>
    <mergeCell ref="K118:N120"/>
    <mergeCell ref="C119:F119"/>
    <mergeCell ref="C120:F120"/>
    <mergeCell ref="C121:J121"/>
    <mergeCell ref="K121:N123"/>
    <mergeCell ref="C122:F122"/>
    <mergeCell ref="C123:F123"/>
    <mergeCell ref="C137:F137"/>
    <mergeCell ref="G137:N137"/>
    <mergeCell ref="B138:P138"/>
    <mergeCell ref="C139:F139"/>
    <mergeCell ref="H139:I139"/>
    <mergeCell ref="J139:N139"/>
    <mergeCell ref="C130:J130"/>
    <mergeCell ref="K130:N132"/>
    <mergeCell ref="C131:F131"/>
    <mergeCell ref="C132:F132"/>
    <mergeCell ref="C133:N133"/>
    <mergeCell ref="C134:D134"/>
    <mergeCell ref="E134:J134"/>
    <mergeCell ref="K134:N136"/>
    <mergeCell ref="C135:F135"/>
    <mergeCell ref="C136:F136"/>
    <mergeCell ref="H143:J143"/>
    <mergeCell ref="C144:G144"/>
    <mergeCell ref="H144:J144"/>
    <mergeCell ref="L144:N144"/>
    <mergeCell ref="C145:G145"/>
    <mergeCell ref="H145:J145"/>
    <mergeCell ref="L145:N146"/>
    <mergeCell ref="B140:P140"/>
    <mergeCell ref="C141:G141"/>
    <mergeCell ref="H141:J141"/>
    <mergeCell ref="K141:K148"/>
    <mergeCell ref="L141:N143"/>
    <mergeCell ref="O141:O144"/>
    <mergeCell ref="P141:P144"/>
    <mergeCell ref="C142:G142"/>
    <mergeCell ref="H142:J142"/>
    <mergeCell ref="C143:G143"/>
    <mergeCell ref="O145:O146"/>
    <mergeCell ref="P145:P146"/>
    <mergeCell ref="C146:G146"/>
    <mergeCell ref="H146:J146"/>
    <mergeCell ref="C147:G147"/>
    <mergeCell ref="H147:J147"/>
    <mergeCell ref="L147:N148"/>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D153:F153"/>
    <mergeCell ref="G153:I153"/>
    <mergeCell ref="J153:L153"/>
    <mergeCell ref="M153:N153"/>
    <mergeCell ref="D154:F154"/>
    <mergeCell ref="G154:I154"/>
    <mergeCell ref="J154:L154"/>
    <mergeCell ref="M154:N154"/>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F161"/>
    <mergeCell ref="G161:I161"/>
    <mergeCell ref="J161:L161"/>
    <mergeCell ref="M161:N161"/>
    <mergeCell ref="C162:F162"/>
    <mergeCell ref="G162:I162"/>
    <mergeCell ref="J162:L162"/>
    <mergeCell ref="M162:N162"/>
    <mergeCell ref="C159:F159"/>
    <mergeCell ref="G159:I159"/>
    <mergeCell ref="J159:L159"/>
    <mergeCell ref="M159:N159"/>
    <mergeCell ref="C160:F160"/>
    <mergeCell ref="G160:I160"/>
    <mergeCell ref="J160:L160"/>
    <mergeCell ref="M160:N160"/>
    <mergeCell ref="C165:E165"/>
    <mergeCell ref="H165:I165"/>
    <mergeCell ref="J165:L165"/>
    <mergeCell ref="M165:N165"/>
    <mergeCell ref="B166:N166"/>
    <mergeCell ref="C167:E167"/>
    <mergeCell ref="G167:K167"/>
    <mergeCell ref="L167:N167"/>
    <mergeCell ref="C163:F163"/>
    <mergeCell ref="G163:I163"/>
    <mergeCell ref="J163:L163"/>
    <mergeCell ref="M163:N163"/>
    <mergeCell ref="C164:F164"/>
    <mergeCell ref="G164:I164"/>
    <mergeCell ref="J164:L164"/>
    <mergeCell ref="M164:N164"/>
    <mergeCell ref="L170:N170"/>
    <mergeCell ref="C171:E171"/>
    <mergeCell ref="G171:K171"/>
    <mergeCell ref="L171:N171"/>
    <mergeCell ref="C172:E172"/>
    <mergeCell ref="G172:K172"/>
    <mergeCell ref="L172:N172"/>
    <mergeCell ref="O167:O178"/>
    <mergeCell ref="P167:P178"/>
    <mergeCell ref="C168:E168"/>
    <mergeCell ref="G168:K168"/>
    <mergeCell ref="L168:N168"/>
    <mergeCell ref="C169:E169"/>
    <mergeCell ref="G169:K169"/>
    <mergeCell ref="L169:N169"/>
    <mergeCell ref="C170:E170"/>
    <mergeCell ref="G170:K170"/>
    <mergeCell ref="C175:E175"/>
    <mergeCell ref="G175:K175"/>
    <mergeCell ref="L175:N175"/>
    <mergeCell ref="C176:E176"/>
    <mergeCell ref="G176:K176"/>
    <mergeCell ref="L176:N176"/>
    <mergeCell ref="C173:E173"/>
    <mergeCell ref="G173:K173"/>
    <mergeCell ref="L173:N173"/>
    <mergeCell ref="C174:E174"/>
    <mergeCell ref="G174:K174"/>
    <mergeCell ref="L174:N174"/>
    <mergeCell ref="P179:P190"/>
    <mergeCell ref="C180:E180"/>
    <mergeCell ref="G180:N180"/>
    <mergeCell ref="C181:E181"/>
    <mergeCell ref="G181:N181"/>
    <mergeCell ref="C182:E182"/>
    <mergeCell ref="G182:N182"/>
    <mergeCell ref="C177:E177"/>
    <mergeCell ref="G177:K177"/>
    <mergeCell ref="L177:N177"/>
    <mergeCell ref="C178:E178"/>
    <mergeCell ref="G178:K178"/>
    <mergeCell ref="L178:N178"/>
    <mergeCell ref="C183:E183"/>
    <mergeCell ref="G183:N183"/>
    <mergeCell ref="C184:E184"/>
    <mergeCell ref="G184:N184"/>
    <mergeCell ref="C185:E185"/>
    <mergeCell ref="G185:N185"/>
    <mergeCell ref="C179:E179"/>
    <mergeCell ref="G179:N179"/>
    <mergeCell ref="O179:O190"/>
    <mergeCell ref="C189:E189"/>
    <mergeCell ref="G189:N189"/>
    <mergeCell ref="C190:E190"/>
    <mergeCell ref="G190:N190"/>
    <mergeCell ref="C191:E191"/>
    <mergeCell ref="G191:K191"/>
    <mergeCell ref="L191:N191"/>
    <mergeCell ref="C186:E186"/>
    <mergeCell ref="G186:N186"/>
    <mergeCell ref="C187:E187"/>
    <mergeCell ref="G187:N187"/>
    <mergeCell ref="C188:E188"/>
    <mergeCell ref="G188:N188"/>
    <mergeCell ref="O191:O202"/>
    <mergeCell ref="L201:N201"/>
    <mergeCell ref="C202:E202"/>
    <mergeCell ref="G202:K202"/>
    <mergeCell ref="L202:N202"/>
    <mergeCell ref="C199:E199"/>
    <mergeCell ref="G199:K199"/>
    <mergeCell ref="L199:N199"/>
    <mergeCell ref="P191:P202"/>
    <mergeCell ref="C192:E192"/>
    <mergeCell ref="G192:K192"/>
    <mergeCell ref="L192:N192"/>
    <mergeCell ref="C193:E193"/>
    <mergeCell ref="G193:K193"/>
    <mergeCell ref="L193:N193"/>
    <mergeCell ref="C194:E194"/>
    <mergeCell ref="G194:K194"/>
    <mergeCell ref="C197:E197"/>
    <mergeCell ref="G197:K197"/>
    <mergeCell ref="L197:N197"/>
    <mergeCell ref="C198:E198"/>
    <mergeCell ref="G198:K198"/>
    <mergeCell ref="L198:N198"/>
    <mergeCell ref="L194:N194"/>
    <mergeCell ref="C195:E195"/>
    <mergeCell ref="G195:K195"/>
    <mergeCell ref="L195:N195"/>
    <mergeCell ref="C196:E196"/>
    <mergeCell ref="G196:K196"/>
    <mergeCell ref="L196:N196"/>
    <mergeCell ref="C201:E201"/>
    <mergeCell ref="G201:K201"/>
    <mergeCell ref="C200:E200"/>
    <mergeCell ref="G200:K200"/>
    <mergeCell ref="L200:N200"/>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F226:J226"/>
    <mergeCell ref="C227:G227"/>
    <mergeCell ref="H227:J227"/>
    <mergeCell ref="H221:J221"/>
    <mergeCell ref="G209:N209"/>
    <mergeCell ref="C213:E213"/>
    <mergeCell ref="G213:N213"/>
    <mergeCell ref="C214:E214"/>
    <mergeCell ref="G214:N214"/>
    <mergeCell ref="C215:G215"/>
    <mergeCell ref="H215:J215"/>
    <mergeCell ref="K215:K221"/>
    <mergeCell ref="L215:N221"/>
    <mergeCell ref="H220:J220"/>
    <mergeCell ref="C221:G221"/>
    <mergeCell ref="C222:N222"/>
    <mergeCell ref="O215:O221"/>
    <mergeCell ref="P215:P221"/>
    <mergeCell ref="C216:J216"/>
    <mergeCell ref="D217:G217"/>
    <mergeCell ref="H217:J217"/>
    <mergeCell ref="D218:G218"/>
    <mergeCell ref="H218:J218"/>
    <mergeCell ref="D219:G219"/>
    <mergeCell ref="H219:J219"/>
    <mergeCell ref="D220:G220"/>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P222:P226"/>
    <mergeCell ref="C223:G223"/>
    <mergeCell ref="H223:J223"/>
    <mergeCell ref="K223:K228"/>
    <mergeCell ref="L223:N228"/>
    <mergeCell ref="C224:G224"/>
    <mergeCell ref="H224:J224"/>
    <mergeCell ref="C225:G225"/>
    <mergeCell ref="H225:J225"/>
    <mergeCell ref="C226:E226"/>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1:E251"/>
    <mergeCell ref="F251:G251"/>
    <mergeCell ref="C252:E252"/>
    <mergeCell ref="F252:G252"/>
    <mergeCell ref="C253:E253"/>
    <mergeCell ref="F253:G253"/>
    <mergeCell ref="C256:F256"/>
    <mergeCell ref="I256:N256"/>
    <mergeCell ref="B268:P268"/>
    <mergeCell ref="C262:E262"/>
    <mergeCell ref="H262:N262"/>
    <mergeCell ref="C263:E263"/>
    <mergeCell ref="G263:G267"/>
    <mergeCell ref="H263:N267"/>
    <mergeCell ref="O263:O267"/>
    <mergeCell ref="O257:O262"/>
    <mergeCell ref="C258:E258"/>
    <mergeCell ref="C259:N259"/>
    <mergeCell ref="C260:E260"/>
    <mergeCell ref="C257:E257"/>
    <mergeCell ref="G257:G258"/>
    <mergeCell ref="H257:N258"/>
    <mergeCell ref="H260:N260"/>
    <mergeCell ref="C261:E261"/>
    <mergeCell ref="H261:N261"/>
    <mergeCell ref="P263:P267"/>
    <mergeCell ref="C264:E264"/>
    <mergeCell ref="C265:E265"/>
    <mergeCell ref="C266:E266"/>
    <mergeCell ref="C267:E267"/>
    <mergeCell ref="C269:F269"/>
    <mergeCell ref="I269:N269"/>
    <mergeCell ref="O269:O277"/>
    <mergeCell ref="P269:P277"/>
    <mergeCell ref="B270:N270"/>
    <mergeCell ref="C271:F271"/>
    <mergeCell ref="H271:H276"/>
    <mergeCell ref="I271:N276"/>
    <mergeCell ref="C272:G272"/>
    <mergeCell ref="D273:E273"/>
    <mergeCell ref="C277:E277"/>
    <mergeCell ref="F277:G277"/>
    <mergeCell ref="I277:N277"/>
    <mergeCell ref="B278:B279"/>
    <mergeCell ref="C278:G279"/>
    <mergeCell ref="H278:J278"/>
    <mergeCell ref="K278:N278"/>
    <mergeCell ref="F273:G273"/>
    <mergeCell ref="D274:E274"/>
    <mergeCell ref="F274:G274"/>
    <mergeCell ref="D275:E275"/>
    <mergeCell ref="F275:G275"/>
    <mergeCell ref="D276:E276"/>
    <mergeCell ref="F276:G276"/>
    <mergeCell ref="C280:N280"/>
    <mergeCell ref="O280:O281"/>
    <mergeCell ref="P280:P281"/>
    <mergeCell ref="C281:G281"/>
    <mergeCell ref="N281:N284"/>
    <mergeCell ref="C282:G282"/>
    <mergeCell ref="O282:O284"/>
    <mergeCell ref="P282:P284"/>
    <mergeCell ref="C283:E283"/>
    <mergeCell ref="F283:G283"/>
    <mergeCell ref="C284:G284"/>
    <mergeCell ref="C285:N285"/>
    <mergeCell ref="O285:O300"/>
    <mergeCell ref="P285:P300"/>
    <mergeCell ref="C286:G286"/>
    <mergeCell ref="N286:N288"/>
    <mergeCell ref="C287:F287"/>
    <mergeCell ref="C288:G288"/>
    <mergeCell ref="C289:N289"/>
    <mergeCell ref="C290:G290"/>
    <mergeCell ref="C296:N296"/>
    <mergeCell ref="C297:G297"/>
    <mergeCell ref="D298:E298"/>
    <mergeCell ref="C299:G299"/>
    <mergeCell ref="C300:G300"/>
    <mergeCell ref="C301:G301"/>
    <mergeCell ref="H301:N301"/>
    <mergeCell ref="N290:N291"/>
    <mergeCell ref="C291:G291"/>
    <mergeCell ref="C292:G292"/>
    <mergeCell ref="C293:G293"/>
    <mergeCell ref="C294:G294"/>
    <mergeCell ref="C295:G295"/>
    <mergeCell ref="O305:O309"/>
    <mergeCell ref="P305:P309"/>
    <mergeCell ref="C306:G306"/>
    <mergeCell ref="H306:J306"/>
    <mergeCell ref="C307:G307"/>
    <mergeCell ref="H307:J307"/>
    <mergeCell ref="C302:G302"/>
    <mergeCell ref="H302:N302"/>
    <mergeCell ref="B303:P303"/>
    <mergeCell ref="C304:G304"/>
    <mergeCell ref="H304:J304"/>
    <mergeCell ref="L304:N304"/>
    <mergeCell ref="C308:G308"/>
    <mergeCell ref="H308:J308"/>
    <mergeCell ref="L308:N308"/>
    <mergeCell ref="C309:G309"/>
    <mergeCell ref="H309:J309"/>
    <mergeCell ref="L309:N309"/>
    <mergeCell ref="C305:G305"/>
    <mergeCell ref="H305:J305"/>
    <mergeCell ref="K305:K307"/>
    <mergeCell ref="L305:N307"/>
    <mergeCell ref="C313:G313"/>
    <mergeCell ref="H313:J313"/>
    <mergeCell ref="C314:G314"/>
    <mergeCell ref="H314:J314"/>
    <mergeCell ref="O314:O315"/>
    <mergeCell ref="P314:P315"/>
    <mergeCell ref="C315:G315"/>
    <mergeCell ref="H315:J315"/>
    <mergeCell ref="C310:G310"/>
    <mergeCell ref="H310:J310"/>
    <mergeCell ref="K310:K315"/>
    <mergeCell ref="L310:N315"/>
    <mergeCell ref="O310:O313"/>
    <mergeCell ref="P310:P313"/>
    <mergeCell ref="C311:G311"/>
    <mergeCell ref="H311:J311"/>
    <mergeCell ref="C312:G312"/>
    <mergeCell ref="H312:J312"/>
    <mergeCell ref="H319:J319"/>
    <mergeCell ref="C320:G320"/>
    <mergeCell ref="H320:J320"/>
    <mergeCell ref="C321:G321"/>
    <mergeCell ref="H321:J321"/>
    <mergeCell ref="K321:K322"/>
    <mergeCell ref="B316:P316"/>
    <mergeCell ref="C317:G317"/>
    <mergeCell ref="H317:J317"/>
    <mergeCell ref="K317:K320"/>
    <mergeCell ref="L317:N320"/>
    <mergeCell ref="O317:O322"/>
    <mergeCell ref="P317:P322"/>
    <mergeCell ref="C318:G318"/>
    <mergeCell ref="H318:J318"/>
    <mergeCell ref="C319:G319"/>
    <mergeCell ref="L321:N322"/>
    <mergeCell ref="C322:G322"/>
    <mergeCell ref="H322:J322"/>
    <mergeCell ref="B323:N323"/>
    <mergeCell ref="C324:N324"/>
    <mergeCell ref="O324:O372"/>
    <mergeCell ref="J328:K328"/>
    <mergeCell ref="C329:G329"/>
    <mergeCell ref="H329:I329"/>
    <mergeCell ref="J329:K329"/>
    <mergeCell ref="P324:P372"/>
    <mergeCell ref="C325:K325"/>
    <mergeCell ref="L325:L372"/>
    <mergeCell ref="M325:N372"/>
    <mergeCell ref="D326:I326"/>
    <mergeCell ref="J326:K326"/>
    <mergeCell ref="D327:I327"/>
    <mergeCell ref="J327:K327"/>
    <mergeCell ref="D328:G328"/>
    <mergeCell ref="H328:I328"/>
    <mergeCell ref="D334:G334"/>
    <mergeCell ref="H334:I334"/>
    <mergeCell ref="J334:K334"/>
    <mergeCell ref="H335:I335"/>
    <mergeCell ref="J335:K335"/>
    <mergeCell ref="D336:I336"/>
    <mergeCell ref="J336:K336"/>
    <mergeCell ref="D330:I330"/>
    <mergeCell ref="J330:K330"/>
    <mergeCell ref="C331:K331"/>
    <mergeCell ref="D332:I332"/>
    <mergeCell ref="J332:K332"/>
    <mergeCell ref="D333:I333"/>
    <mergeCell ref="J333:K333"/>
    <mergeCell ref="H341:I341"/>
    <mergeCell ref="J341:K341"/>
    <mergeCell ref="D342:I342"/>
    <mergeCell ref="J342:K342"/>
    <mergeCell ref="C343:K343"/>
    <mergeCell ref="D344:I344"/>
    <mergeCell ref="J344:K344"/>
    <mergeCell ref="C337:K337"/>
    <mergeCell ref="D338:I338"/>
    <mergeCell ref="J338:K338"/>
    <mergeCell ref="D339:I339"/>
    <mergeCell ref="J339:K339"/>
    <mergeCell ref="D340:G340"/>
    <mergeCell ref="H340:I340"/>
    <mergeCell ref="J340:K340"/>
    <mergeCell ref="D348:I348"/>
    <mergeCell ref="J348:K348"/>
    <mergeCell ref="C349:K349"/>
    <mergeCell ref="D350:I350"/>
    <mergeCell ref="J350:K350"/>
    <mergeCell ref="D351:I351"/>
    <mergeCell ref="J351:K351"/>
    <mergeCell ref="D345:I345"/>
    <mergeCell ref="J345:K345"/>
    <mergeCell ref="D346:G346"/>
    <mergeCell ref="H346:I346"/>
    <mergeCell ref="J346:K346"/>
    <mergeCell ref="H347:I347"/>
    <mergeCell ref="J347:K347"/>
    <mergeCell ref="C355:K355"/>
    <mergeCell ref="D356:I356"/>
    <mergeCell ref="J356:K356"/>
    <mergeCell ref="D357:I357"/>
    <mergeCell ref="J357:K357"/>
    <mergeCell ref="D358:G358"/>
    <mergeCell ref="H358:I358"/>
    <mergeCell ref="J358:K358"/>
    <mergeCell ref="D352:G352"/>
    <mergeCell ref="H352:I352"/>
    <mergeCell ref="J352:K352"/>
    <mergeCell ref="H353:I353"/>
    <mergeCell ref="J353:K353"/>
    <mergeCell ref="D354:I354"/>
    <mergeCell ref="J354:K354"/>
    <mergeCell ref="D363:I363"/>
    <mergeCell ref="J363:K363"/>
    <mergeCell ref="D364:G364"/>
    <mergeCell ref="H364:I364"/>
    <mergeCell ref="J364:K364"/>
    <mergeCell ref="H365:I365"/>
    <mergeCell ref="J365:K365"/>
    <mergeCell ref="H359:I359"/>
    <mergeCell ref="J359:K359"/>
    <mergeCell ref="D360:I360"/>
    <mergeCell ref="J360:K360"/>
    <mergeCell ref="C361:K361"/>
    <mergeCell ref="D362:I362"/>
    <mergeCell ref="J362:K362"/>
    <mergeCell ref="D370:G370"/>
    <mergeCell ref="H370:I370"/>
    <mergeCell ref="J370:K370"/>
    <mergeCell ref="H371:I371"/>
    <mergeCell ref="J371:K371"/>
    <mergeCell ref="D372:I372"/>
    <mergeCell ref="J372:K372"/>
    <mergeCell ref="D366:I366"/>
    <mergeCell ref="J366:K366"/>
    <mergeCell ref="C367:K367"/>
    <mergeCell ref="D368:I368"/>
    <mergeCell ref="J368:K368"/>
    <mergeCell ref="D369:I369"/>
    <mergeCell ref="J369:K369"/>
    <mergeCell ref="C376:G376"/>
    <mergeCell ref="H376:I376"/>
    <mergeCell ref="J376:J377"/>
    <mergeCell ref="K376:N377"/>
    <mergeCell ref="O376:O377"/>
    <mergeCell ref="P376:P377"/>
    <mergeCell ref="C377:G377"/>
    <mergeCell ref="H377:I377"/>
    <mergeCell ref="C373:G373"/>
    <mergeCell ref="J373:N373"/>
    <mergeCell ref="C374:G374"/>
    <mergeCell ref="J374:N374"/>
    <mergeCell ref="O374:O375"/>
    <mergeCell ref="P374:P375"/>
    <mergeCell ref="C375:G375"/>
    <mergeCell ref="H375:N375"/>
    <mergeCell ref="O378:P378"/>
    <mergeCell ref="B379:P379"/>
    <mergeCell ref="C380:G380"/>
    <mergeCell ref="H380:I380"/>
    <mergeCell ref="K380:N380"/>
    <mergeCell ref="O380:P394"/>
    <mergeCell ref="C381:G381"/>
    <mergeCell ref="H381:I381"/>
    <mergeCell ref="C384:G384"/>
    <mergeCell ref="H384:I384"/>
    <mergeCell ref="K384:N384"/>
    <mergeCell ref="C385:G385"/>
    <mergeCell ref="H385:I385"/>
    <mergeCell ref="K385:N385"/>
    <mergeCell ref="K381:N381"/>
    <mergeCell ref="C382:G382"/>
    <mergeCell ref="H382:I382"/>
    <mergeCell ref="J382:J383"/>
    <mergeCell ref="K382:N382"/>
    <mergeCell ref="D383:G383"/>
    <mergeCell ref="H383:I383"/>
    <mergeCell ref="K383:N383"/>
    <mergeCell ref="B395:O395"/>
    <mergeCell ref="D390:G390"/>
    <mergeCell ref="H390:I390"/>
    <mergeCell ref="D391:G391"/>
    <mergeCell ref="H391:I391"/>
    <mergeCell ref="D392:G392"/>
    <mergeCell ref="H392:I392"/>
    <mergeCell ref="G3:O3"/>
    <mergeCell ref="C386:G386"/>
    <mergeCell ref="H386:I386"/>
    <mergeCell ref="K386:N386"/>
    <mergeCell ref="C387:I387"/>
    <mergeCell ref="J387:J394"/>
    <mergeCell ref="K387:N394"/>
    <mergeCell ref="D388:G388"/>
    <mergeCell ref="H388:I388"/>
    <mergeCell ref="D389:G389"/>
    <mergeCell ref="H389:I389"/>
    <mergeCell ref="D393:G393"/>
    <mergeCell ref="H393:I393"/>
    <mergeCell ref="D394:G394"/>
    <mergeCell ref="H394:I394"/>
    <mergeCell ref="B378:G378"/>
    <mergeCell ref="H378:N378"/>
  </mergeCells>
  <phoneticPr fontId="17" type="noConversion"/>
  <conditionalFormatting sqref="F73:F75">
    <cfRule type="containsBlanks" dxfId="5587" priority="175">
      <formula>LEN(TRIM(F73))=0</formula>
    </cfRule>
  </conditionalFormatting>
  <conditionalFormatting sqref="F77:F80">
    <cfRule type="containsBlanks" dxfId="5586" priority="174">
      <formula>LEN(TRIM(F77))=0</formula>
    </cfRule>
  </conditionalFormatting>
  <conditionalFormatting sqref="F192:F202">
    <cfRule type="containsBlanks" dxfId="5585" priority="148">
      <formula>LEN(TRIM(F192))=0</formula>
    </cfRule>
  </conditionalFormatting>
  <conditionalFormatting sqref="F204:F214">
    <cfRule type="containsBlanks" dxfId="5584" priority="147">
      <formula>LEN(TRIM(F204))=0</formula>
    </cfRule>
  </conditionalFormatting>
  <conditionalFormatting sqref="F257:F258">
    <cfRule type="containsBlanks" dxfId="5583" priority="122">
      <formula>LEN(TRIM(F257))=0</formula>
    </cfRule>
  </conditionalFormatting>
  <conditionalFormatting sqref="F258">
    <cfRule type="expression" dxfId="5582" priority="53">
      <formula>#REF!="Sí"</formula>
    </cfRule>
  </conditionalFormatting>
  <conditionalFormatting sqref="F260:F267">
    <cfRule type="containsBlanks" dxfId="5581" priority="52">
      <formula>LEN(TRIM(F260))=0</formula>
    </cfRule>
  </conditionalFormatting>
  <conditionalFormatting sqref="F264:F267">
    <cfRule type="expression" dxfId="5580" priority="51">
      <formula>$F$263="No"</formula>
    </cfRule>
  </conditionalFormatting>
  <conditionalFormatting sqref="F273:F277">
    <cfRule type="containsBlanks" dxfId="5579" priority="48">
      <formula>LEN(TRIM(F273))=0</formula>
    </cfRule>
  </conditionalFormatting>
  <conditionalFormatting sqref="F250:G250 F251 F252:G252 F253 F254:G254">
    <cfRule type="containsBlanks" dxfId="5578" priority="164">
      <formula>LEN(TRIM(F250))=0</formula>
    </cfRule>
  </conditionalFormatting>
  <conditionalFormatting sqref="F273:G276">
    <cfRule type="expression" dxfId="5577" priority="46">
      <formula>OR($G$271="No",$G$271="Don't know")</formula>
    </cfRule>
  </conditionalFormatting>
  <conditionalFormatting sqref="F273:G277">
    <cfRule type="expression" dxfId="5576" priority="44">
      <formula>OR($G$271="No",$G$271="No sé",$G$271="No aplica (no hay ningún LMIS)")</formula>
    </cfRule>
    <cfRule type="expression" dxfId="5575" priority="47">
      <formula>OR($G$269="No",$G$269="No sé")</formula>
    </cfRule>
  </conditionalFormatting>
  <conditionalFormatting sqref="F277:G277">
    <cfRule type="expression" dxfId="5574" priority="45">
      <formula>OR($G$271="No",$G$271="No sé", $G$271="No aplica (no hay ningún LMIS)")</formula>
    </cfRule>
  </conditionalFormatting>
  <conditionalFormatting sqref="F45:M45">
    <cfRule type="expression" dxfId="5573" priority="81">
      <formula>OR($I$42="No",$I$42="No sé")</formula>
    </cfRule>
    <cfRule type="containsBlanks" dxfId="5572" priority="82">
      <formula>LEN(TRIM(F45))=0</formula>
    </cfRule>
  </conditionalFormatting>
  <conditionalFormatting sqref="F47:M47">
    <cfRule type="expression" dxfId="5571" priority="12">
      <formula>OR($I$42="No",$I$42="No sé")</formula>
    </cfRule>
    <cfRule type="containsBlanks" dxfId="5570" priority="13">
      <formula>LEN(TRIM(F47))=0</formula>
    </cfRule>
  </conditionalFormatting>
  <conditionalFormatting sqref="F52:M56">
    <cfRule type="containsBlanks" dxfId="5569" priority="123">
      <formula>LEN(TRIM(F52))=0</formula>
    </cfRule>
  </conditionalFormatting>
  <conditionalFormatting sqref="F8:N8">
    <cfRule type="containsBlanks" dxfId="5568" priority="191">
      <formula>LEN(TRIM(F8))=0</formula>
    </cfRule>
    <cfRule type="expression" dxfId="5567" priority="193">
      <formula>$N$13="No"</formula>
    </cfRule>
    <cfRule type="expression" dxfId="5566" priority="194">
      <formula>$N$13="Not applicable"</formula>
    </cfRule>
    <cfRule type="expression" dxfId="5565" priority="195">
      <formula>$N$13="Don't know"</formula>
    </cfRule>
  </conditionalFormatting>
  <conditionalFormatting sqref="G139">
    <cfRule type="containsBlanks" dxfId="5564" priority="187">
      <formula>LEN(TRIM(G139))=0</formula>
    </cfRule>
  </conditionalFormatting>
  <conditionalFormatting sqref="G151:G164 J151:J164">
    <cfRule type="containsBlanks" dxfId="5563" priority="72">
      <formula>LEN(TRIM(G151))=0</formula>
    </cfRule>
  </conditionalFormatting>
  <conditionalFormatting sqref="G256">
    <cfRule type="containsBlanks" dxfId="5562" priority="163">
      <formula>LEN(TRIM(G256))=0</formula>
    </cfRule>
  </conditionalFormatting>
  <conditionalFormatting sqref="G269">
    <cfRule type="containsBlanks" dxfId="5561" priority="166">
      <formula>LEN(TRIM(G269))=0</formula>
    </cfRule>
  </conditionalFormatting>
  <conditionalFormatting sqref="G271">
    <cfRule type="expression" dxfId="5560" priority="49">
      <formula>OR($G$269="No",$G$269="No sé")</formula>
    </cfRule>
    <cfRule type="containsBlanks" dxfId="5559" priority="50">
      <formula>LEN(TRIM(G271))=0</formula>
    </cfRule>
  </conditionalFormatting>
  <conditionalFormatting sqref="G38:J39">
    <cfRule type="expression" dxfId="5558" priority="26">
      <formula>OR($J$35="No",$J$35="No sé")</formula>
    </cfRule>
    <cfRule type="containsBlanks" dxfId="5557" priority="189">
      <formula>LEN(TRIM(G38))=0</formula>
    </cfRule>
  </conditionalFormatting>
  <conditionalFormatting sqref="G71:J71">
    <cfRule type="containsBlanks" dxfId="5556" priority="165">
      <formula>LEN(TRIM(G71))=0</formula>
    </cfRule>
  </conditionalFormatting>
  <conditionalFormatting sqref="G98:J99">
    <cfRule type="containsBlanks" dxfId="5555" priority="23">
      <formula>LEN(TRIM(G98))=0</formula>
    </cfRule>
  </conditionalFormatting>
  <conditionalFormatting sqref="G101:J102">
    <cfRule type="containsBlanks" dxfId="5554" priority="21">
      <formula>LEN(TRIM(G101))=0</formula>
    </cfRule>
  </conditionalFormatting>
  <conditionalFormatting sqref="G104:J105">
    <cfRule type="containsBlanks" dxfId="5553" priority="19">
      <formula>LEN(TRIM(G104))=0</formula>
    </cfRule>
  </conditionalFormatting>
  <conditionalFormatting sqref="G107:J108">
    <cfRule type="containsBlanks" dxfId="5552" priority="22">
      <formula>LEN(TRIM(G107))=0</formula>
    </cfRule>
  </conditionalFormatting>
  <conditionalFormatting sqref="G110:J111">
    <cfRule type="containsBlanks" dxfId="5551" priority="20">
      <formula>LEN(TRIM(G110))=0</formula>
    </cfRule>
  </conditionalFormatting>
  <conditionalFormatting sqref="G113:J114">
    <cfRule type="containsBlanks" dxfId="5550" priority="17">
      <formula>LEN(TRIM(G113))=0</formula>
    </cfRule>
  </conditionalFormatting>
  <conditionalFormatting sqref="G116:J117">
    <cfRule type="containsBlanks" dxfId="5549" priority="18">
      <formula>LEN(TRIM(G116))=0</formula>
    </cfRule>
  </conditionalFormatting>
  <conditionalFormatting sqref="G192:K202">
    <cfRule type="expression" dxfId="5548" priority="67">
      <formula>OR($F192="No",$F192="No sé")</formula>
    </cfRule>
  </conditionalFormatting>
  <conditionalFormatting sqref="G151:L164">
    <cfRule type="expression" dxfId="5547" priority="16">
      <formula>OR($I$94="No",$I$94="No sé")</formula>
    </cfRule>
  </conditionalFormatting>
  <conditionalFormatting sqref="G168:N172 L173:N174 G178:N178 G173:K177 G180:N183 G188:N188 G190:N190">
    <cfRule type="expression" dxfId="5546" priority="71">
      <formula>OR($F168="No",$F168="No sé")</formula>
    </cfRule>
  </conditionalFormatting>
  <conditionalFormatting sqref="G184:N187">
    <cfRule type="expression" dxfId="5545" priority="199">
      <formula>OR(#REF!="No",#REF!="No sé")</formula>
    </cfRule>
  </conditionalFormatting>
  <conditionalFormatting sqref="G189:N189">
    <cfRule type="expression" dxfId="5544" priority="10">
      <formula>OR(#REF!="No",#REF!="No sé")</formula>
    </cfRule>
  </conditionalFormatting>
  <conditionalFormatting sqref="G204:N214">
    <cfRule type="expression" dxfId="5543" priority="11">
      <formula>OR($F204="No",$F204="No sé")</formula>
    </cfRule>
  </conditionalFormatting>
  <conditionalFormatting sqref="H25:H26">
    <cfRule type="containsBlanks" dxfId="5542" priority="128">
      <formula>LEN(TRIM(H25))=0</formula>
    </cfRule>
  </conditionalFormatting>
  <conditionalFormatting sqref="H29:H32">
    <cfRule type="containsBlanks" dxfId="5541" priority="24">
      <formula>LEN(TRIM(H29))=0</formula>
    </cfRule>
  </conditionalFormatting>
  <conditionalFormatting sqref="H84 G95:J96 G119:J120 G122:J123 G125:J126 G128:J129 G131:J132 F168:F178 F180:F190 O279 O282 O304:O305 O310 O314 O317">
    <cfRule type="containsBlanks" dxfId="5540" priority="192">
      <formula>LEN(TRIM(F84))=0</formula>
    </cfRule>
  </conditionalFormatting>
  <conditionalFormatting sqref="H141:H144">
    <cfRule type="expression" dxfId="5539" priority="76">
      <formula>#REF!="Don't know"</formula>
    </cfRule>
    <cfRule type="expression" dxfId="5538" priority="77">
      <formula>#REF!="No"</formula>
    </cfRule>
  </conditionalFormatting>
  <conditionalFormatting sqref="H141:H145">
    <cfRule type="containsBlanks" dxfId="5537" priority="78">
      <formula>LEN(TRIM(H141))=0</formula>
    </cfRule>
  </conditionalFormatting>
  <conditionalFormatting sqref="H145">
    <cfRule type="expression" dxfId="5536" priority="180">
      <formula>#REF!="Don't know"</formula>
    </cfRule>
    <cfRule type="expression" dxfId="5535" priority="181">
      <formula>#REF!="No"</formula>
    </cfRule>
  </conditionalFormatting>
  <conditionalFormatting sqref="H147 K141">
    <cfRule type="expression" dxfId="5534" priority="183">
      <formula>#REF!="Don't know"</formula>
    </cfRule>
    <cfRule type="expression" dxfId="5533" priority="184">
      <formula>#REF!="No"</formula>
    </cfRule>
  </conditionalFormatting>
  <conditionalFormatting sqref="H147">
    <cfRule type="containsBlanks" dxfId="5532" priority="182">
      <formula>LEN(TRIM(H147))=0</formula>
    </cfRule>
  </conditionalFormatting>
  <conditionalFormatting sqref="H215">
    <cfRule type="containsBlanks" dxfId="5531" priority="170">
      <formula>LEN(TRIM(H215))=0</formula>
    </cfRule>
    <cfRule type="expression" dxfId="5530" priority="171">
      <formula>#REF!="Don't know"</formula>
    </cfRule>
    <cfRule type="expression" dxfId="5529" priority="172">
      <formula>#REF!="No"</formula>
    </cfRule>
  </conditionalFormatting>
  <conditionalFormatting sqref="H217:H220">
    <cfRule type="containsBlanks" dxfId="5528" priority="60">
      <formula>LEN(TRIM(H217))=0</formula>
    </cfRule>
    <cfRule type="expression" dxfId="5527" priority="61">
      <formula>$H$148="Don't know"</formula>
    </cfRule>
    <cfRule type="expression" dxfId="5526" priority="62">
      <formula>$H$148="no"</formula>
    </cfRule>
  </conditionalFormatting>
  <conditionalFormatting sqref="H223:H224">
    <cfRule type="containsBlanks" dxfId="5525" priority="58">
      <formula>LEN(TRIM(H223))=0</formula>
    </cfRule>
  </conditionalFormatting>
  <conditionalFormatting sqref="H227">
    <cfRule type="containsBlanks" dxfId="5524" priority="57">
      <formula>LEN(TRIM(H227))=0</formula>
    </cfRule>
  </conditionalFormatting>
  <conditionalFormatting sqref="H230">
    <cfRule type="containsBlanks" dxfId="5523" priority="56">
      <formula>LEN(TRIM(H230))=0</formula>
    </cfRule>
  </conditionalFormatting>
  <conditionalFormatting sqref="H304:H306">
    <cfRule type="containsBlanks" dxfId="5522" priority="33">
      <formula>LEN(TRIM(H304))=0</formula>
    </cfRule>
  </conditionalFormatting>
  <conditionalFormatting sqref="H308:H315">
    <cfRule type="containsBlanks" dxfId="5521" priority="42">
      <formula>LEN(TRIM(H308))=0</formula>
    </cfRule>
  </conditionalFormatting>
  <conditionalFormatting sqref="H317:H318">
    <cfRule type="containsBlanks" dxfId="5520" priority="146">
      <formula>LEN(TRIM(H317))=0</formula>
    </cfRule>
  </conditionalFormatting>
  <conditionalFormatting sqref="H320">
    <cfRule type="containsBlanks" dxfId="5519" priority="145">
      <formula>LEN(TRIM(H320))=0</formula>
    </cfRule>
  </conditionalFormatting>
  <conditionalFormatting sqref="H373:H374">
    <cfRule type="containsBlanks" dxfId="5518" priority="158">
      <formula>LEN(TRIM(H373))=0</formula>
    </cfRule>
  </conditionalFormatting>
  <conditionalFormatting sqref="H377 H376:I376">
    <cfRule type="containsBlanks" dxfId="5517" priority="168">
      <formula>LEN(TRIM(H376))=0</formula>
    </cfRule>
  </conditionalFormatting>
  <conditionalFormatting sqref="H380:H386">
    <cfRule type="containsBlanks" dxfId="5516" priority="35">
      <formula>LEN(TRIM(H380))=0</formula>
    </cfRule>
    <cfRule type="containsBlanks" priority="36">
      <formula>LEN(TRIM(H380))=0</formula>
    </cfRule>
  </conditionalFormatting>
  <conditionalFormatting sqref="H388:H394">
    <cfRule type="containsBlanks" dxfId="5515" priority="124">
      <formula>LEN(TRIM(H388))=0</formula>
    </cfRule>
    <cfRule type="containsBlanks" priority="125">
      <formula>LEN(TRIM(H388))=0</formula>
    </cfRule>
  </conditionalFormatting>
  <conditionalFormatting sqref="H281:I284">
    <cfRule type="containsBlanks" dxfId="5514" priority="43">
      <formula>LEN(TRIM(H281))=0</formula>
    </cfRule>
  </conditionalFormatting>
  <conditionalFormatting sqref="H286:I288">
    <cfRule type="containsBlanks" dxfId="5513" priority="8">
      <formula>LEN(TRIM(H286))=0</formula>
    </cfRule>
  </conditionalFormatting>
  <conditionalFormatting sqref="H290:I295">
    <cfRule type="containsBlanks" dxfId="5512" priority="7">
      <formula>LEN(TRIM(H290))=0</formula>
    </cfRule>
  </conditionalFormatting>
  <conditionalFormatting sqref="H297:I299">
    <cfRule type="containsBlanks" dxfId="5511" priority="6">
      <formula>LEN(TRIM(H297))=0</formula>
    </cfRule>
  </conditionalFormatting>
  <conditionalFormatting sqref="H376:I376 H377">
    <cfRule type="containsBlanks" priority="169">
      <formula>LEN(TRIM(H376))=0</formula>
    </cfRule>
  </conditionalFormatting>
  <conditionalFormatting sqref="H377:I377">
    <cfRule type="expression" dxfId="5510" priority="27">
      <formula>OR($H$376="No hay plan de PSE iniciado/desarrollado",$H$376="Sí hay un plan de PSE pero sin componentes de FP/RH",$H$376="No sé")</formula>
    </cfRule>
  </conditionalFormatting>
  <conditionalFormatting sqref="H381:I381">
    <cfRule type="expression" dxfId="5509" priority="34">
      <formula>OR($H$380="No",$H$380="No sé")</formula>
    </cfRule>
  </conditionalFormatting>
  <conditionalFormatting sqref="H141:J144">
    <cfRule type="expression" dxfId="5508" priority="75">
      <formula>OR($G$139="No",$G$139="No sé")</formula>
    </cfRule>
  </conditionalFormatting>
  <conditionalFormatting sqref="H146:J146">
    <cfRule type="expression" dxfId="5507" priority="74">
      <formula>OR($H$145="No",$H$145="No sé")</formula>
    </cfRule>
  </conditionalFormatting>
  <conditionalFormatting sqref="H148:J148">
    <cfRule type="expression" dxfId="5506" priority="73">
      <formula>OR($H$147="No",$H$147="No sé")</formula>
    </cfRule>
  </conditionalFormatting>
  <conditionalFormatting sqref="H217:J220">
    <cfRule type="expression" dxfId="5505" priority="59">
      <formula>OR($H$215="No",$H$215="No sé")</formula>
    </cfRule>
  </conditionalFormatting>
  <conditionalFormatting sqref="H225:J225">
    <cfRule type="expression" dxfId="5504" priority="1">
      <formula>OR($H$230="No","Don't know")</formula>
    </cfRule>
    <cfRule type="expression" dxfId="5503" priority="2">
      <formula>AND($H$223="No",$H$224="No")</formula>
    </cfRule>
  </conditionalFormatting>
  <conditionalFormatting sqref="H230:J231">
    <cfRule type="expression" dxfId="5502" priority="55">
      <formula>AND($H$223="No",$H$224="No")</formula>
    </cfRule>
  </conditionalFormatting>
  <conditionalFormatting sqref="H231:J231">
    <cfRule type="expression" dxfId="5501" priority="54">
      <formula>OR($H$230="No","Don't know")</formula>
    </cfRule>
  </conditionalFormatting>
  <conditionalFormatting sqref="H306:J306">
    <cfRule type="expression" dxfId="5500" priority="31">
      <formula>OR($H$305="No",$H$305="No sé")</formula>
    </cfRule>
  </conditionalFormatting>
  <conditionalFormatting sqref="H307:J307">
    <cfRule type="expression" dxfId="5499" priority="32">
      <formula>OR($H$306="No",$H$306="No sé",$H$305="No",$H$305="No sé")</formula>
    </cfRule>
  </conditionalFormatting>
  <conditionalFormatting sqref="H315:J315">
    <cfRule type="expression" dxfId="5498" priority="41">
      <formula>OR($H$314="No",$H$314="No sé")</formula>
    </cfRule>
  </conditionalFormatting>
  <conditionalFormatting sqref="H319:J319">
    <cfRule type="expression" dxfId="5497" priority="39">
      <formula>OR($H$318="No",$H$318="No sé")</formula>
    </cfRule>
    <cfRule type="containsBlanks" dxfId="5496" priority="40">
      <formula>LEN(TRIM(H319))=0</formula>
    </cfRule>
  </conditionalFormatting>
  <conditionalFormatting sqref="H321:J321">
    <cfRule type="expression" dxfId="5495" priority="38">
      <formula>OR($H$320="No",$H$320="No sé",$H$320="No aplica")</formula>
    </cfRule>
  </conditionalFormatting>
  <conditionalFormatting sqref="H322:J322">
    <cfRule type="expression" dxfId="5494" priority="29">
      <formula>$H$320="Sí"</formula>
    </cfRule>
    <cfRule type="containsBlanks" dxfId="5493" priority="30">
      <formula>LEN(TRIM(H322))=0</formula>
    </cfRule>
  </conditionalFormatting>
  <conditionalFormatting sqref="H375:N375">
    <cfRule type="expression" dxfId="5492" priority="28">
      <formula>OR($H$374="No",$H$374="No sé")</formula>
    </cfRule>
  </conditionalFormatting>
  <conditionalFormatting sqref="I6">
    <cfRule type="expression" dxfId="5491" priority="113">
      <formula>$N$13="No"</formula>
    </cfRule>
    <cfRule type="expression" dxfId="5490" priority="114">
      <formula>$N$13="Not applicable"</formula>
    </cfRule>
    <cfRule type="expression" dxfId="5489" priority="115">
      <formula>$N$13="Don't know"</formula>
    </cfRule>
    <cfRule type="containsBlanks" dxfId="5488" priority="116">
      <formula>LEN(TRIM(I6))=0</formula>
    </cfRule>
  </conditionalFormatting>
  <conditionalFormatting sqref="I10:I16 I18">
    <cfRule type="containsBlanks" dxfId="5487" priority="117">
      <formula>LEN(TRIM(I10))=0</formula>
    </cfRule>
  </conditionalFormatting>
  <conditionalFormatting sqref="I10:I17">
    <cfRule type="containsBlanks" dxfId="5486" priority="97">
      <formula>LEN(TRIM(I10))=0</formula>
    </cfRule>
  </conditionalFormatting>
  <conditionalFormatting sqref="I10:I18">
    <cfRule type="expression" dxfId="5485" priority="92">
      <formula>$I$6="No"</formula>
    </cfRule>
  </conditionalFormatting>
  <conditionalFormatting sqref="I10:I23">
    <cfRule type="expression" dxfId="5484" priority="86">
      <formula>OR($I$6="No",$I$6="Don't know")</formula>
    </cfRule>
  </conditionalFormatting>
  <conditionalFormatting sqref="I17">
    <cfRule type="containsBlanks" dxfId="5483" priority="93">
      <formula>LEN(TRIM(I17))=0</formula>
    </cfRule>
    <cfRule type="expression" dxfId="5482" priority="94">
      <formula>$N$13="No"</formula>
    </cfRule>
    <cfRule type="expression" dxfId="5481" priority="95">
      <formula>$N$13="Not applicable"</formula>
    </cfRule>
    <cfRule type="expression" dxfId="5480" priority="96">
      <formula>$N$13="Don't know"</formula>
    </cfRule>
  </conditionalFormatting>
  <conditionalFormatting sqref="I18 I10:I16">
    <cfRule type="expression" dxfId="5479" priority="110">
      <formula>$N$13="No"</formula>
    </cfRule>
    <cfRule type="expression" dxfId="5478" priority="111">
      <formula>$N$13="Not applicable"</formula>
    </cfRule>
    <cfRule type="expression" dxfId="5477" priority="112">
      <formula>$N$13="Don't know"</formula>
    </cfRule>
  </conditionalFormatting>
  <conditionalFormatting sqref="I18">
    <cfRule type="expression" dxfId="5476" priority="108">
      <formula>OR($I$6="No",$I$6="Don't know")</formula>
    </cfRule>
    <cfRule type="containsBlanks" dxfId="5475" priority="109">
      <formula>LEN(TRIM(I18))=0</formula>
    </cfRule>
  </conditionalFormatting>
  <conditionalFormatting sqref="I19:I23">
    <cfRule type="expression" dxfId="5474" priority="85">
      <formula>$I$6="No"</formula>
    </cfRule>
    <cfRule type="containsBlanks" dxfId="5473" priority="87">
      <formula>LEN(TRIM(I19))=0</formula>
    </cfRule>
    <cfRule type="expression" dxfId="5472" priority="88">
      <formula>$N$13="No"</formula>
    </cfRule>
    <cfRule type="expression" dxfId="5471" priority="89">
      <formula>$N$13="Not applicable"</formula>
    </cfRule>
    <cfRule type="expression" dxfId="5470" priority="90">
      <formula>$N$13="Don't know"</formula>
    </cfRule>
    <cfRule type="containsBlanks" dxfId="5469" priority="91">
      <formula>LEN(TRIM(I19))=0</formula>
    </cfRule>
  </conditionalFormatting>
  <conditionalFormatting sqref="I23">
    <cfRule type="expression" dxfId="5468" priority="84">
      <formula>OR($I$22="No", $I$22="No sé")</formula>
    </cfRule>
  </conditionalFormatting>
  <conditionalFormatting sqref="I42">
    <cfRule type="containsBlanks" dxfId="5467" priority="177">
      <formula>LEN(TRIM(I42))=0</formula>
    </cfRule>
  </conditionalFormatting>
  <conditionalFormatting sqref="I49:J49">
    <cfRule type="expression" dxfId="5466" priority="14">
      <formula>OR($I$42="No",$I$42="No sé")</formula>
    </cfRule>
    <cfRule type="containsBlanks" dxfId="5465" priority="15">
      <formula>LEN(TRIM(I49))=0</formula>
    </cfRule>
  </conditionalFormatting>
  <conditionalFormatting sqref="J25:J28">
    <cfRule type="containsBlanks" dxfId="5464" priority="127">
      <formula>LEN(TRIM(J25))=0</formula>
    </cfRule>
  </conditionalFormatting>
  <conditionalFormatting sqref="J33">
    <cfRule type="containsBlanks" dxfId="5463" priority="186">
      <formula>LEN(TRIM(J33))=0</formula>
    </cfRule>
  </conditionalFormatting>
  <conditionalFormatting sqref="J35">
    <cfRule type="containsBlanks" dxfId="5462" priority="185">
      <formula>LEN(TRIM(J35))=0</formula>
    </cfRule>
  </conditionalFormatting>
  <conditionalFormatting sqref="J67:J70">
    <cfRule type="expression" dxfId="5461" priority="149">
      <formula>$N$13="No"</formula>
    </cfRule>
    <cfRule type="expression" dxfId="5460" priority="150">
      <formula>$N$13="Not applicable"</formula>
    </cfRule>
    <cfRule type="expression" dxfId="5459" priority="151">
      <formula>$N$13="Don't know"</formula>
    </cfRule>
    <cfRule type="containsBlanks" dxfId="5458" priority="152">
      <formula>LEN(TRIM(J67))=0</formula>
    </cfRule>
  </conditionalFormatting>
  <conditionalFormatting sqref="J326:J327">
    <cfRule type="containsBlanks" dxfId="5457" priority="161">
      <formula>LEN(TRIM(J326))=0</formula>
    </cfRule>
  </conditionalFormatting>
  <conditionalFormatting sqref="J330">
    <cfRule type="containsBlanks" dxfId="5456" priority="160">
      <formula>LEN(TRIM(J330))=0</formula>
    </cfRule>
  </conditionalFormatting>
  <conditionalFormatting sqref="J332:J333">
    <cfRule type="containsBlanks" dxfId="5455" priority="136">
      <formula>LEN(TRIM(J332))=0</formula>
    </cfRule>
  </conditionalFormatting>
  <conditionalFormatting sqref="J336">
    <cfRule type="containsBlanks" dxfId="5454" priority="143">
      <formula>LEN(TRIM(J336))=0</formula>
    </cfRule>
  </conditionalFormatting>
  <conditionalFormatting sqref="J338:J339">
    <cfRule type="containsBlanks" dxfId="5453" priority="144">
      <formula>LEN(TRIM(J338))=0</formula>
    </cfRule>
  </conditionalFormatting>
  <conditionalFormatting sqref="J342">
    <cfRule type="containsBlanks" dxfId="5452" priority="142">
      <formula>LEN(TRIM(J342))=0</formula>
    </cfRule>
  </conditionalFormatting>
  <conditionalFormatting sqref="J344:J345">
    <cfRule type="containsBlanks" dxfId="5451" priority="135">
      <formula>LEN(TRIM(J344))=0</formula>
    </cfRule>
  </conditionalFormatting>
  <conditionalFormatting sqref="J348">
    <cfRule type="containsBlanks" dxfId="5450" priority="141">
      <formula>LEN(TRIM(J348))=0</formula>
    </cfRule>
  </conditionalFormatting>
  <conditionalFormatting sqref="J350:J351">
    <cfRule type="containsBlanks" dxfId="5449" priority="134">
      <formula>LEN(TRIM(J350))=0</formula>
    </cfRule>
  </conditionalFormatting>
  <conditionalFormatting sqref="J354">
    <cfRule type="containsBlanks" dxfId="5448" priority="140">
      <formula>LEN(TRIM(J354))=0</formula>
    </cfRule>
  </conditionalFormatting>
  <conditionalFormatting sqref="J356:J357">
    <cfRule type="containsBlanks" dxfId="5447" priority="133">
      <formula>LEN(TRIM(J356))=0</formula>
    </cfRule>
  </conditionalFormatting>
  <conditionalFormatting sqref="J360">
    <cfRule type="containsBlanks" dxfId="5446" priority="139">
      <formula>LEN(TRIM(J360))=0</formula>
    </cfRule>
  </conditionalFormatting>
  <conditionalFormatting sqref="J362:J363">
    <cfRule type="containsBlanks" dxfId="5445" priority="132">
      <formula>LEN(TRIM(J362))=0</formula>
    </cfRule>
  </conditionalFormatting>
  <conditionalFormatting sqref="J366">
    <cfRule type="containsBlanks" dxfId="5444" priority="138">
      <formula>LEN(TRIM(J366))=0</formula>
    </cfRule>
  </conditionalFormatting>
  <conditionalFormatting sqref="J368:J369">
    <cfRule type="containsBlanks" dxfId="5443" priority="131">
      <formula>LEN(TRIM(J368))=0</formula>
    </cfRule>
  </conditionalFormatting>
  <conditionalFormatting sqref="J372">
    <cfRule type="containsBlanks" dxfId="5442" priority="137">
      <formula>LEN(TRIM(J372))=0</formula>
    </cfRule>
  </conditionalFormatting>
  <conditionalFormatting sqref="J373:N373">
    <cfRule type="expression" dxfId="5441" priority="37">
      <formula>OR($H$373="No",$H$373="No sé")</formula>
    </cfRule>
  </conditionalFormatting>
  <conditionalFormatting sqref="K141 K223 K233:K245 F248">
    <cfRule type="containsBlanks" dxfId="5440" priority="188">
      <formula>LEN(TRIM(F141))=0</formula>
    </cfRule>
  </conditionalFormatting>
  <conditionalFormatting sqref="K247">
    <cfRule type="containsBlanks" dxfId="5439" priority="179">
      <formula>LEN(TRIM(K247))=0</formula>
    </cfRule>
  </conditionalFormatting>
  <conditionalFormatting sqref="K281:L284">
    <cfRule type="containsBlanks" dxfId="5438" priority="9">
      <formula>LEN(TRIM(K281))=0</formula>
    </cfRule>
  </conditionalFormatting>
  <conditionalFormatting sqref="K286:L288">
    <cfRule type="containsBlanks" dxfId="5437" priority="4">
      <formula>LEN(TRIM(K286))=0</formula>
    </cfRule>
  </conditionalFormatting>
  <conditionalFormatting sqref="K290:L295">
    <cfRule type="containsBlanks" dxfId="5436" priority="5">
      <formula>LEN(TRIM(K290))=0</formula>
    </cfRule>
  </conditionalFormatting>
  <conditionalFormatting sqref="K297:L299">
    <cfRule type="containsBlanks" dxfId="5435" priority="3">
      <formula>LEN(TRIM(K297))=0</formula>
    </cfRule>
  </conditionalFormatting>
  <conditionalFormatting sqref="K19:N23">
    <cfRule type="containsBlanks" dxfId="5434" priority="157">
      <formula>LEN(TRIM(K19))=0</formula>
    </cfRule>
  </conditionalFormatting>
  <conditionalFormatting sqref="L10:L18">
    <cfRule type="expression" dxfId="5433" priority="130">
      <formula>IF($F$10,"No")</formula>
    </cfRule>
  </conditionalFormatting>
  <conditionalFormatting sqref="L168:L178">
    <cfRule type="containsBlanks" dxfId="5432" priority="68">
      <formula>LEN(TRIM(L168))=0</formula>
    </cfRule>
    <cfRule type="expression" dxfId="5431" priority="69">
      <formula>$F$225="Don't know"</formula>
    </cfRule>
    <cfRule type="expression" dxfId="5430" priority="70">
      <formula>$F$225="No"</formula>
    </cfRule>
  </conditionalFormatting>
  <conditionalFormatting sqref="L192:L202">
    <cfRule type="containsBlanks" dxfId="5429" priority="64">
      <formula>LEN(TRIM(L192))=0</formula>
    </cfRule>
    <cfRule type="expression" dxfId="5428" priority="65">
      <formula>$F$225="Don't know"</formula>
    </cfRule>
    <cfRule type="expression" dxfId="5427" priority="66">
      <formula>$F$225="No"</formula>
    </cfRule>
  </conditionalFormatting>
  <conditionalFormatting sqref="L10:N10">
    <cfRule type="expression" dxfId="5426" priority="107">
      <formula>OR($I$10="No",$I$10="No sé",$I$10="No aplica")</formula>
    </cfRule>
  </conditionalFormatting>
  <conditionalFormatting sqref="L10:N18 I10:I23">
    <cfRule type="expression" dxfId="5425" priority="83">
      <formula>OR($I$6="No",$I$6="No sé")</formula>
    </cfRule>
  </conditionalFormatting>
  <conditionalFormatting sqref="L10:N18">
    <cfRule type="expression" dxfId="5424" priority="98">
      <formula>OR($I$6="No",$I$6="Don't know")</formula>
    </cfRule>
  </conditionalFormatting>
  <conditionalFormatting sqref="L11:N11">
    <cfRule type="expression" dxfId="5423" priority="106">
      <formula>OR($I$11="No",$I$11="No sé",$I$11="Not aplica")</formula>
    </cfRule>
  </conditionalFormatting>
  <conditionalFormatting sqref="L12:N12">
    <cfRule type="expression" dxfId="5422" priority="105">
      <formula>OR($I$12="No",$I$12="No sé",$I$12="No aplica")</formula>
    </cfRule>
  </conditionalFormatting>
  <conditionalFormatting sqref="L13:N13">
    <cfRule type="expression" dxfId="5421" priority="104">
      <formula>OR($I$13="No",$I$13="No sé",$I$13="No aplica")</formula>
    </cfRule>
  </conditionalFormatting>
  <conditionalFormatting sqref="L14:N14">
    <cfRule type="expression" dxfId="5420" priority="103">
      <formula>OR($I$14="No",$I$14="No sé",$I$14="No aplica")</formula>
    </cfRule>
  </conditionalFormatting>
  <conditionalFormatting sqref="L15:N15">
    <cfRule type="expression" dxfId="5419" priority="102">
      <formula>OR($I$15="No",$I$15="No sé",$I$15="No aplica")</formula>
    </cfRule>
  </conditionalFormatting>
  <conditionalFormatting sqref="L16:N16">
    <cfRule type="expression" dxfId="5418" priority="101">
      <formula>OR($I$16="No",$I$16="No sé",$I$16="No aplica")</formula>
    </cfRule>
  </conditionalFormatting>
  <conditionalFormatting sqref="L17:N17">
    <cfRule type="expression" dxfId="5417" priority="99">
      <formula>OR($I$17="ninguno de los dos",$I$17="No sé",$I$17="No aplica")</formula>
    </cfRule>
  </conditionalFormatting>
  <conditionalFormatting sqref="L18:N18">
    <cfRule type="expression" dxfId="5416" priority="100">
      <formula>OR($I$18="No",$I$18="No sé",$I$18="No aplica")</formula>
    </cfRule>
  </conditionalFormatting>
  <conditionalFormatting sqref="L175:N175">
    <cfRule type="expression" dxfId="5415" priority="197">
      <formula>OR($F176="No",$F176="No sé")</formula>
    </cfRule>
  </conditionalFormatting>
  <conditionalFormatting sqref="L176:N176">
    <cfRule type="expression" dxfId="5414" priority="196">
      <formula>OR(#REF!="No",#REF!="No sé")</formula>
    </cfRule>
  </conditionalFormatting>
  <conditionalFormatting sqref="L177:N177">
    <cfRule type="expression" dxfId="5413" priority="198">
      <formula>OR(#REF!="No",#REF!="No sé")</formula>
    </cfRule>
  </conditionalFormatting>
  <conditionalFormatting sqref="L192:N202">
    <cfRule type="expression" dxfId="5412" priority="63">
      <formula>OR($F192="No",$F192="No sé")</formula>
    </cfRule>
  </conditionalFormatting>
  <conditionalFormatting sqref="O6:O7">
    <cfRule type="containsBlanks" dxfId="5411" priority="129">
      <formula>LEN(TRIM(O6))=0</formula>
    </cfRule>
  </conditionalFormatting>
  <conditionalFormatting sqref="O19:O21 O25:O27 O33 O35 O84 O91 O139 O145 O150:O165 O222 O230:O232 O263">
    <cfRule type="containsBlanks" dxfId="5410" priority="190">
      <formula>LEN(TRIM(O19))=0</formula>
    </cfRule>
  </conditionalFormatting>
  <conditionalFormatting sqref="O42">
    <cfRule type="containsBlanks" dxfId="5409" priority="121">
      <formula>LEN(TRIM(O42))=0</formula>
    </cfRule>
  </conditionalFormatting>
  <conditionalFormatting sqref="O44:O49">
    <cfRule type="containsBlanks" dxfId="5408" priority="154">
      <formula>LEN(TRIM(O44))=0</formula>
    </cfRule>
  </conditionalFormatting>
  <conditionalFormatting sqref="O52:O56">
    <cfRule type="containsBlanks" dxfId="5407" priority="156">
      <formula>LEN(TRIM(O52))=0</formula>
    </cfRule>
  </conditionalFormatting>
  <conditionalFormatting sqref="O73">
    <cfRule type="containsBlanks" dxfId="5406" priority="155">
      <formula>LEN(TRIM(O73))=0</formula>
    </cfRule>
  </conditionalFormatting>
  <conditionalFormatting sqref="O147">
    <cfRule type="containsBlanks" dxfId="5405" priority="120">
      <formula>LEN(TRIM(O147))=0</formula>
    </cfRule>
  </conditionalFormatting>
  <conditionalFormatting sqref="O167">
    <cfRule type="containsBlanks" dxfId="5404" priority="167">
      <formula>LEN(TRIM(O167))=0</formula>
    </cfRule>
  </conditionalFormatting>
  <conditionalFormatting sqref="O179">
    <cfRule type="containsBlanks" dxfId="5403" priority="176">
      <formula>LEN(TRIM(O179))=0</formula>
    </cfRule>
  </conditionalFormatting>
  <conditionalFormatting sqref="O191">
    <cfRule type="containsBlanks" dxfId="5402" priority="119">
      <formula>LEN(TRIM(O191))=0</formula>
    </cfRule>
  </conditionalFormatting>
  <conditionalFormatting sqref="O203">
    <cfRule type="containsBlanks" dxfId="5401" priority="118">
      <formula>LEN(TRIM(O203))=0</formula>
    </cfRule>
  </conditionalFormatting>
  <conditionalFormatting sqref="O215">
    <cfRule type="containsBlanks" dxfId="5400" priority="173">
      <formula>LEN(TRIM(O215))=0</formula>
    </cfRule>
  </conditionalFormatting>
  <conditionalFormatting sqref="O227:O228">
    <cfRule type="containsBlanks" dxfId="5399" priority="178">
      <formula>LEN(TRIM(O227))=0</formula>
    </cfRule>
  </conditionalFormatting>
  <conditionalFormatting sqref="O249 O256">
    <cfRule type="containsBlanks" dxfId="5398" priority="162">
      <formula>LEN(TRIM(O249))=0</formula>
    </cfRule>
  </conditionalFormatting>
  <conditionalFormatting sqref="O269:O271">
    <cfRule type="containsBlanks" dxfId="5397" priority="126">
      <formula>LEN(TRIM(O269))=0</formula>
    </cfRule>
  </conditionalFormatting>
  <conditionalFormatting sqref="O324:O374">
    <cfRule type="containsBlanks" dxfId="5396" priority="159">
      <formula>LEN(TRIM(O324))=0</formula>
    </cfRule>
  </conditionalFormatting>
  <conditionalFormatting sqref="O376">
    <cfRule type="containsBlanks" dxfId="5395" priority="153">
      <formula>LEN(TRIM(O376))=0</formula>
    </cfRule>
  </conditionalFormatting>
  <dataValidations count="99">
    <dataValidation type="list" allowBlank="1" showInputMessage="1" showErrorMessage="1" sqref="I17" xr:uid="{ECA16C9E-B3FD-4AB4-AC2C-B9BE6A193C71}">
      <formula1>"Ministerio de Finanza, Ministerio de Planificación, ambos ministerios, ninguno de los dos, No sé, No aplica"</formula1>
    </dataValidation>
    <dataValidation type="list" allowBlank="1" showInputMessage="1" showErrorMessage="1" sqref="H376:I376" xr:uid="{FFBE2E17-A418-4363-BEDE-7DA2899B0C4F}">
      <formula1>"Sí (Plan de PSE con componente de FP/RH),No hay plan de PSE iniciado/desarrollado,Sí hay un plan de PSE pero sin componentes de FP/RH, No sé"</formula1>
    </dataValidation>
    <dataValidation type="list" allowBlank="1" showInputMessage="1" showErrorMessage="1" sqref="H377:I377" xr:uid="{AFA16375-5784-40AD-8601-143F1F8B8956}">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26:K326 J332:K332 J344:K344 J350:K350 J356:K356 J362:K362 J368:K368" xr:uid="{42A8ED20-B545-473E-8A3D-A9C8EA9BC8F7}">
      <formula1>"Precalificados por la OMS, SRA, Precalificados por la OMS y SRA,No se registraron productos precalificados por la OMS o SRA,No sé"</formula1>
    </dataValidation>
    <dataValidation type="list" allowBlank="1" showInputMessage="1" showErrorMessage="1" sqref="J330:K330 J336:K336 J342:K342 J348:K348 J354:K354 J360:K360 J366:K366 J372:K372" xr:uid="{1E95992D-4682-4A4A-ABA1-88339F648485}">
      <formula1>"0,1,2 o más,No sé"</formula1>
    </dataValidation>
    <dataValidation type="list" allowBlank="1" showInputMessage="1" showErrorMessage="1" sqref="J369:K369 J333:K333 J339:K339 J345:K345 J351:K351 J357:K357 J363:K363 J327:K327" xr:uid="{DE62C932-F155-4917-9BF4-F21562BD9D5F}">
      <formula1>"0,1,2-3,Más de 3,No sé"</formula1>
    </dataValidation>
    <dataValidation type="list" allowBlank="1" showInputMessage="1" showErrorMessage="1" sqref="J338:K338" xr:uid="{21098409-B765-4EF3-8FC9-8E9456C86636}">
      <formula1>"Precalificados por la OMS, SRA, Precalificados por la OMS y SRA,No se registraron productos precalificados por la OMS o SRA,No sé, No aplica"</formula1>
    </dataValidation>
    <dataValidation type="list" allowBlank="1" showInputMessage="1" showErrorMessage="1" sqref="F73:G75 H217:J220 F77:G80" xr:uid="{2B44283A-D2BB-478E-B5B1-8F0F54984C66}">
      <formula1>"Sí,No,No sé,No aplica"</formula1>
    </dataValidation>
    <dataValidation type="list" allowBlank="1" showInputMessage="1" showErrorMessage="1" sqref="F52:F56" xr:uid="{09DD36C3-DFD9-4E57-9D42-DC6C03DEBF11}">
      <formula1>"En especie, En efectivo, No sé, No aplica"</formula1>
    </dataValidation>
    <dataValidation type="list" allowBlank="1" showInputMessage="1" showErrorMessage="1" sqref="H318:J318 H305:J306 H322:J322 H320:J320 H309:J310 I18:I20 J67:J70 F258 H143:J143 I10:I16 L168:N178 I22:I23 H314:J314 H230:J230 F260:F262 F264:F267 L192:N202" xr:uid="{4E344DAE-3B29-468C-8D8B-676480389A83}">
      <formula1>"Sí, No, No sé, No aplica"</formula1>
    </dataValidation>
    <dataValidation type="list" allowBlank="1" showInputMessage="1" showErrorMessage="1" sqref="H26 J26" xr:uid="{CEB4E40D-7C38-4D3D-A64D-7C51CA00ED69}">
      <formula1>"2017,2018,2019,2020,2021,2022,2023"</formula1>
    </dataValidation>
    <dataValidation type="list" allowBlank="1" showInputMessage="1" showErrorMessage="1" sqref="H311:J311" xr:uid="{D12863CE-A56D-4C84-80C4-255F5290288A}">
      <formula1>"Sí; certificación de las normas ISO, Sí; precalificación de la OMS, Sí; certificación de las normas ISO y precalificación de la OMS,Ninguno, No sé, No aplica"</formula1>
    </dataValidation>
    <dataValidation type="list" allowBlank="1" showInputMessage="1" showErrorMessage="1" sqref="F253:G253" xr:uid="{C369F9D1-E0B8-45B6-95F7-D9834C2CE232}">
      <formula1>"Sí: Amplia promoción/educación por teléfono móvil, Sí: Algo de promoción/educación por teléfono móvil, No, No sé"</formula1>
    </dataValidation>
    <dataValidation type="list" allowBlank="1" showInputMessage="1" showErrorMessage="1" sqref="F251:G251" xr:uid="{BF415FB5-3D0B-4356-911D-170FE61D850B}">
      <formula1>"Sí: Numerosas actividades en medios de comunicación,Sí: Algunas actividades en medios de comunicación,No,No sé"</formula1>
    </dataValidation>
    <dataValidation type="list" allowBlank="1" showInputMessage="1" showErrorMessage="1" sqref="H144:J144" xr:uid="{6D8A347A-916D-487E-A70D-F3C933822DC4}">
      <formula1>"Sí - alto nivel de implementación, Sí -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68:I70" xr:uid="{BF719253-7E91-4E25-ACAA-8F46ED347279}">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7:G277" xr:uid="{9A80DA50-4299-4F1E-8875-BA82EED2ACD9}">
      <formula1>"Todos los sitios se informan electrónicamente, La mayoría de los sitios se informan electrónicamente, Algunos sitios se informan electrónicamente, Pocos sitios se informan electrónicamente, Ningún sitio se informa electrónicamente,  No corresponde"</formula1>
    </dataValidation>
    <dataValidation type="list" allowBlank="1" showInputMessage="1" showErrorMessage="1" sqref="G256" xr:uid="{45F476B7-A266-4071-861D-119ED96051A1}">
      <formula1>"0 %,1-10 %,11-20 %,21-30 %,31-40 %,41-50 %,51-60 %,61-70 %,71-80 %,81-100 %,No sé,No aplica"</formula1>
    </dataValidation>
    <dataValidation type="list" allowBlank="1" showInputMessage="1" showErrorMessage="1" sqref="F254:G254" xr:uid="{55C4D36C-1E44-4059-94BC-A4A5EBE3613A}">
      <formula1>"Sí,No,No sé"</formula1>
    </dataValidation>
    <dataValidation type="list" allowBlank="1" showInputMessage="1" showErrorMessage="1" sqref="F252:G252" xr:uid="{024C1EE4-C44B-444F-858E-4F96698A7132}">
      <formula1>"Sí: Numerosas actividades de promoción/educación móvil,Sí: Algunas actividades de promoción/educación móvil,No,No sé"</formula1>
    </dataValidation>
    <dataValidation type="list" allowBlank="1" showInputMessage="1" showErrorMessage="1" sqref="F250:G250" xr:uid="{16BFCDED-6C32-4656-AF4E-6A7E636DDF41}">
      <formula1>"Sí: Numerosas actividades de mercadeo social,Sí: Algunas actividades de mercadeo social,No,No sé"</formula1>
    </dataValidation>
    <dataValidation allowBlank="1" showInputMessage="1" showErrorMessage="1" error="Seleccione una opción de la lista desplegable." sqref="K19:N23" xr:uid="{749DD93E-E332-4C9E-90C7-8C37031CE4E1}"/>
    <dataValidation type="list" allowBlank="1" showInputMessage="1" showErrorMessage="1" sqref="F276:G276" xr:uid="{70D116CC-9078-4DA1-9282-DC4F5FA761CE}">
      <formula1>"Sí: Se incluyen todos los sitios de mercadeo social, Sí: Se incluyen algunos de los sitios de mercadeo social,Ninguno, No sé, No aplica (no hay un LMIS)"</formula1>
    </dataValidation>
    <dataValidation type="list" allowBlank="1" showInputMessage="1" showErrorMessage="1" sqref="F275:G275" xr:uid="{1A3F6824-108D-4C6C-A71F-36BBCC2E1D86}">
      <formula1>"Sí: Se incluyen todas las instalaciones de ONG, Sí: Se incluyen algunas de las instalaciones de ONG,Ninguno, No sé, No aplica (no hay un LMIS)"</formula1>
    </dataValidation>
    <dataValidation type="list" allowBlank="1" showInputMessage="1" showErrorMessage="1" sqref="F274:G274" xr:uid="{15653C7D-FA69-40A3-9ECA-84DEE0D2E9C4}">
      <formula1>"Sí: Se incluyen todas las instalaciones del sector privado, Sí: Se incluyen algunas de las instalaciones del sector privado,Ninguno, No sé, No aplica (no hay un LMIS)"</formula1>
    </dataValidation>
    <dataValidation type="list" allowBlank="1" showInputMessage="1" showErrorMessage="1" sqref="F273:G273" xr:uid="{D07B76E1-6FDF-48D2-968F-37E7C8FEE033}">
      <formula1>"Sí: Se incluyen todas las instalaciones del sector público, Sí: Se incluyen algunas de las instalaciones del sector público,Ninguno, No sé, No aplica (no hay un LMIS)"</formula1>
    </dataValidation>
    <dataValidation type="list" allowBlank="1" showInputMessage="1" showErrorMessage="1" sqref="H319:J319" xr:uid="{B468093F-FE01-4B39-A7AE-2FA6705A71E0}">
      <formula1>"0-25 %,26-50 %,51-75 %,76-100 %, No sé, No aplica"</formula1>
    </dataValidation>
    <dataValidation type="list" allowBlank="1" showInputMessage="1" showErrorMessage="1" sqref="H315:J315" xr:uid="{24B6C783-BA03-4FA2-8345-229A71CD1350}">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7:J317" xr:uid="{AAD68EFE-131F-468D-AE01-121E395E19B7}">
      <formula1>"0,1,2-3,Más de 3, No sé"</formula1>
    </dataValidation>
    <dataValidation type="list" allowBlank="1" showInputMessage="1" showErrorMessage="1" sqref="H308:J308" xr:uid="{446FC6EA-C83A-492C-9067-5705D5E084DE}">
      <formula1>"Menos de 6 meses, De 6 meses a menos de 1 año, De 1 año a 18 meses, Más de 18 meses,No sé,No aplica"</formula1>
    </dataValidation>
    <dataValidation type="list" allowBlank="1" showInputMessage="1" showErrorMessage="1" sqref="H312:J313" xr:uid="{37402A80-95C8-441B-B526-0767A91A52E0}">
      <formula1>"La mayoría fueron examinados, Algunos fueron examinados, Ninguno fue examinado, No sé, No aplica"</formula1>
    </dataValidation>
    <dataValidation type="list" allowBlank="1" showInputMessage="1" showErrorMessage="1" sqref="H165 J165:L165" xr:uid="{83AF2585-3D75-44F1-90CC-FC2C1841AB05}">
      <formula1>"Trabajador sanitario comunitario (o equivalente), Enfermero, Auxiliar de enfermería, Partera auxiliar de enfermería, Oficial clínico, Médico, No sabe, No corresponde"</formula1>
    </dataValidation>
    <dataValidation type="list" allowBlank="1" showInputMessage="1" showErrorMessage="1" sqref="H304:J304 H373:H374 J33 I6 I42 H84 G139 H145:J145 H147:J147 F192:F202 F204:F214 H215:J215 K233:K245 F47 F263 G269 H380:I380 G113:J114 J35 F45 G135:J136 G95:J96 G98:J99 G101:J102 G128:J129 G107:J108 G110:J111 G119:J120 G104:J105 G131:J132 G122:J123 G125:J126 G116:J117 H382:I383 F180:F184 H227:J227 F168:F178 F186:F190 H223:J224" xr:uid="{1F693D3F-3A42-47D6-B6EE-654155B07EFD}">
      <formula1>"Sí, No, No sé"</formula1>
    </dataValidation>
    <dataValidation type="list" allowBlank="1" showInputMessage="1" showErrorMessage="1" sqref="J25 H25" xr:uid="{696CED24-3C9F-4389-9C0E-FCB289B0F59F}">
      <formula1>"Enero, Febrero, Marzo, Abril, Mayo, Junio, Julio, Agosto, Septiembre, Octubre, Noviembre, Diciembre"</formula1>
    </dataValidation>
    <dataValidation type="list" allowBlank="1" showInputMessage="1" showErrorMessage="1" error="Seleccione una opción de la lista desplegable." sqref="I21" xr:uid="{AE01A577-0C4D-47E8-9497-183460C676F2}">
      <formula1>"0 veces, 1 vez, 2-3 veces, 4 o más veces, No sé, No aplica"</formula1>
    </dataValidation>
    <dataValidation type="list" allowBlank="1" showInputMessage="1" showErrorMessage="1" sqref="H386:I386" xr:uid="{A5B0E0B8-5E55-4987-B810-A9CD031E64A9}">
      <formula1>"Alto impacto, Mediano impacto, Bajo impacto, Sin impacto, No sé"</formula1>
    </dataValidation>
    <dataValidation type="list" allowBlank="1" showInputMessage="1" showErrorMessage="1" sqref="H384:I384" xr:uid="{5B334CA4-0650-4BE3-9919-B54B4FDA7AD5}">
      <formula1>"No afectó, Redujo la frecuencia de las reuniones, Impidió la capacidad de reunirse, No sé, No aplica (no hay ningún comité)"</formula1>
    </dataValidation>
    <dataValidation type="list" allowBlank="1" showInputMessage="1" showErrorMessage="1" sqref="H31:J31" xr:uid="{0E27BB91-CE57-4219-AD58-9DEBA5F1D859}">
      <formula1>" Anual, Dos veces al año, Trimestral, Mensual, No sabe, Otros"</formula1>
    </dataValidation>
    <dataValidation type="decimal" allowBlank="1" showInputMessage="1" showErrorMessage="1" error="Introduzca una cantidad numérica solamente." sqref="K47:L47 K45:L45 K52:L56" xr:uid="{52F5CB7C-D017-4AF9-B766-70F31129D611}">
      <formula1>0</formula1>
      <formula2>1000000000</formula2>
    </dataValidation>
    <dataValidation type="list" allowBlank="1" showInputMessage="1" showErrorMessage="1" sqref="F257" xr:uid="{E2ABC2D6-FD84-4E99-A277-32DDFF4D7808}">
      <formula1>"Sí, No"</formula1>
    </dataValidation>
    <dataValidation type="list" allowBlank="1" showInputMessage="1" showErrorMessage="1" sqref="G271" xr:uid="{72BF87C6-56DA-42C5-B2A9-00AFA14E759D}">
      <formula1>"Sí, No, No sé, No aplica (no hay ningún LMIS) "</formula1>
    </dataValidation>
    <dataValidation type="list" allowBlank="1" showInputMessage="1" showErrorMessage="1" sqref="P7 P270:P271" xr:uid="{9ACCF40E-7D9B-4E36-9DEA-760D252B652D}">
      <formula1>#REF!</formula1>
    </dataValidation>
    <dataValidation type="list" allowBlank="1" showInputMessage="1" showErrorMessage="1" sqref="H385:I385" xr:uid="{F6D884F4-448B-4D9B-945B-E26D79783777}">
      <formula1>"Toda o la mayor parte de la línea presupuestaria se ha desplazado a la respuesta de COVID, Parte del presupuesto se ha desplazado, Nada del presupuesto se ha desplazado (ningún impacto), No sé, No aplica"</formula1>
    </dataValidation>
    <dataValidation type="list" allowBlank="1" showInputMessage="1" showErrorMessage="1" sqref="M52:M56 M45 M47" xr:uid="{A3E9E5B3-A7CC-47FA-9AB7-FE9D628774DB}">
      <formula1>"Compra / P.O. fecha, Fecha de envío, Fecha de entrega, Otro, No sé, No aplica"</formula1>
    </dataValidation>
    <dataValidation type="decimal" allowBlank="1" showInputMessage="1" showErrorMessage="1" error="Introduzca aquí sólo el valor numérico (en USD)." sqref="J27" xr:uid="{445198F2-A348-456E-BF50-A689B3F522D7}">
      <formula1>0</formula1>
      <formula2>100000000</formula2>
    </dataValidation>
    <dataValidation allowBlank="1" showInputMessage="1" showErrorMessage="1" error="Introduzca aquí sólo el valor numérico (en USD)." sqref="G47:H47 G38:H39 G45:H45 G52:H56" xr:uid="{461EBC20-B3BC-4BEE-AA62-73DF6DA98BC2}"/>
    <dataValidation type="custom" operator="lessThanOrEqual" allowBlank="1" showInputMessage="1" showErrorMessage="1" error="Este número no puede exceder el número total de observaciones del estado del stock (columna I)." sqref="K283:K284 H286:H288 H281:H284 H297:H299 H290:H295 K290:K295 K286 K297:K299" xr:uid="{CFFA50CC-D158-4837-B279-1F360A1F1E03}">
      <formula1>H281&lt;=I281</formula1>
    </dataValidation>
    <dataValidation type="custom" allowBlank="1" showInputMessage="1" showErrorMessage="1" error="Este número debe ser mayor o igual al número de observaciones desabastecidas (Columna H)." sqref="L283:L284 I286:I288 I281:I284 I290:I295 I297 I299 L290:L295 L286 L297:L299" xr:uid="{DA5EBA82-524F-4090-8A6F-02245A88F854}">
      <formula1>I281&gt;=H281</formula1>
    </dataValidation>
    <dataValidation type="custom" allowBlank="1" showInputMessage="1" showErrorMessage="1" error="Este número debe ser mayor o igual al número total de obviaciones desabastecidas (Columna K)." sqref="L287:L288 L281:L282" xr:uid="{8873D989-06D7-4D5A-8CFC-8395393ECECB}">
      <formula1>L281&gt;=K281</formula1>
    </dataValidation>
    <dataValidation type="custom" allowBlank="1" showInputMessage="1" showErrorMessage="1" error="Este número debe ser menor o igual al número total de SDP que informan (observaciones de stock) (Columna L)." sqref="K287:K288 K281:K282" xr:uid="{112C2AC4-81CC-4502-89FE-711CBBD0E8A8}">
      <formula1>K281&lt;=L281</formula1>
    </dataValidation>
    <dataValidation type="list" allowBlank="1" showInputMessage="1" showErrorMessage="1" sqref="H29:J29" xr:uid="{A558E080-D2AC-49DE-BFA1-C01E28FEDE84}">
      <formula1>"Gobierno: nivel central, Gobierno: nivel subnacional, Gobierno de los EE. UU. (USG), UNFPA, Otros donantes, Otros, No sé"</formula1>
    </dataValidation>
    <dataValidation type="list" allowBlank="1" showInputMessage="1" showErrorMessage="1" sqref="H388:I394" xr:uid="{9E27414E-5BC4-4943-B018-6D90C5351439}">
      <formula1>"Mantenido, Escalado, Integrado, Reducido (condensado), Eliminado, No sé, No aplica"</formula1>
    </dataValidation>
    <dataValidation type="list" allowBlank="1" showInputMessage="1" showErrorMessage="1" sqref="G151:L164" xr:uid="{9BDAAAA0-D87E-46D2-9FA2-D960A5EDB960}">
      <formula1>"Trabajador sanitario comunitario (o equivalente),Auxiliar de enfermería,Partera auxiliar de enfermería,Enfermero,Farmacéutico, Oficial clínico, Médico, No sé, No aplica"</formula1>
    </dataValidation>
    <dataValidation operator="lessThanOrEqual" allowBlank="1" showInputMessage="1" showErrorMessage="1" error="Este número no puede exceder el número total de observaciones del estado del stock (columna I)." sqref="I298" xr:uid="{EB424AFC-93A7-4E5A-87E3-A5AB200D0C44}"/>
    <dataValidation type="list" allowBlank="1" showInputMessage="1" showErrorMessage="1" sqref="O6:O18" xr:uid="{93CD424C-9989-4AA9-8B06-26107315790C}">
      <formula1>$B$3:$B$5</formula1>
    </dataValidation>
    <dataValidation type="list" allowBlank="1" showInputMessage="1" showErrorMessage="1" sqref="O19" xr:uid="{835617EB-EDF7-4303-9DD3-D3CE03913676}">
      <formula1>$C$3:$C$5</formula1>
    </dataValidation>
    <dataValidation type="list" allowBlank="1" showInputMessage="1" showErrorMessage="1" sqref="O20" xr:uid="{D2FE658D-754F-4704-87EC-271B27428BFF}">
      <formula1>$D$3:$D$4</formula1>
    </dataValidation>
    <dataValidation type="list" allowBlank="1" showInputMessage="1" showErrorMessage="1" sqref="O21:O23" xr:uid="{0A050C58-1AE8-45B6-A585-957FE78633EA}">
      <formula1>$E$3:$E$4</formula1>
    </dataValidation>
    <dataValidation type="list" allowBlank="1" showInputMessage="1" showErrorMessage="1" sqref="O25:O26" xr:uid="{28454B75-AF16-431A-B0A8-E577B4D49D8B}">
      <formula1>$F$3:$F$6</formula1>
    </dataValidation>
    <dataValidation type="list" allowBlank="1" showInputMessage="1" showErrorMessage="1" sqref="O31:O32" xr:uid="{765339E4-042E-4831-AFEC-3C5859C88563}">
      <formula1>$H$3:$H$4</formula1>
    </dataValidation>
    <dataValidation type="list" allowBlank="1" showInputMessage="1" showErrorMessage="1" sqref="O27:O30" xr:uid="{CAE8C127-EC57-4085-9029-28B8B6A64920}">
      <formula1>$G$3:$G$6</formula1>
    </dataValidation>
    <dataValidation type="list" allowBlank="1" showInputMessage="1" showErrorMessage="1" sqref="O33" xr:uid="{E78E41F2-0AB9-4C17-9B22-833997E9821F}">
      <formula1>$I$3:$I$4</formula1>
    </dataValidation>
    <dataValidation type="list" allowBlank="1" showInputMessage="1" showErrorMessage="1" sqref="O35 O42" xr:uid="{FC400145-164A-46CC-BBCF-D21BDB2EA072}">
      <formula1>$J$3:$J$7</formula1>
    </dataValidation>
    <dataValidation type="list" allowBlank="1" showInputMessage="1" showErrorMessage="1" sqref="O44:O49" xr:uid="{5438CAE9-15C4-455F-9D8B-F3A45182FE42}">
      <formula1>$K$3:$K$7</formula1>
    </dataValidation>
    <dataValidation type="list" allowBlank="1" showInputMessage="1" showErrorMessage="1" sqref="O52:P52" xr:uid="{1D672AC8-4495-448F-977B-02B1B559C528}">
      <formula1>$L$3:$L$4</formula1>
    </dataValidation>
    <dataValidation type="list" allowBlank="1" showInputMessage="1" showErrorMessage="1" sqref="O53:P53" xr:uid="{15FC18BE-C0B6-49AA-A32F-E8DEFD02E495}">
      <formula1>$M$3:$M$4</formula1>
    </dataValidation>
    <dataValidation type="list" allowBlank="1" showInputMessage="1" showErrorMessage="1" sqref="O54:P54 O55" xr:uid="{0D36BBEE-2B2B-4A05-B1E0-B89176895F7F}">
      <formula1>$N$3:$N$4</formula1>
    </dataValidation>
    <dataValidation type="list" allowBlank="1" showInputMessage="1" showErrorMessage="1" sqref="O73:O81" xr:uid="{47B5A667-1E86-4278-9795-A0463E838DEA}">
      <formula1>$P$3:$P$6</formula1>
    </dataValidation>
    <dataValidation type="list" allowBlank="1" showInputMessage="1" showErrorMessage="1" sqref="O84" xr:uid="{F1491A25-CFB4-48D5-BF80-FDA9A9F058C6}">
      <formula1>$Q$3:$Q$6</formula1>
    </dataValidation>
    <dataValidation type="list" allowBlank="1" showInputMessage="1" showErrorMessage="1" sqref="O139" xr:uid="{094C5459-3EBB-4015-AEF8-9638368977A5}">
      <formula1>$S$3:$S$4</formula1>
    </dataValidation>
    <dataValidation type="list" allowBlank="1" showInputMessage="1" showErrorMessage="1" sqref="O145:O148" xr:uid="{347820A8-E24E-4D09-9687-DA97963C94BC}">
      <formula1>$T$3:$T$8</formula1>
    </dataValidation>
    <dataValidation type="list" allowBlank="1" showInputMessage="1" showErrorMessage="1" sqref="O150:O165" xr:uid="{FB35FEAA-56E0-4579-9FF3-92835EC17A3B}">
      <formula1>$U$3:$U$5</formula1>
    </dataValidation>
    <dataValidation type="list" allowBlank="1" showInputMessage="1" showErrorMessage="1" sqref="O167:O178 O191:O202" xr:uid="{23F1F2D2-DED1-43FB-AFDA-FC84F5F76182}">
      <formula1>$V$3:$V$8</formula1>
    </dataValidation>
    <dataValidation type="list" allowBlank="1" showInputMessage="1" showErrorMessage="1" sqref="O179:O190 O203:O214" xr:uid="{E122D21D-05CB-481D-AD61-023FD3F0661B}">
      <formula1>$W$3:$W$6</formula1>
    </dataValidation>
    <dataValidation type="list" allowBlank="1" showInputMessage="1" showErrorMessage="1" sqref="O215:O221" xr:uid="{B6EE1BDE-6BA9-46D2-9C40-A9C6CCDA9F68}">
      <formula1>$X$3:$X$4</formula1>
    </dataValidation>
    <dataValidation type="list" allowBlank="1" showInputMessage="1" showErrorMessage="1" sqref="O222:O226" xr:uid="{6A81A9FD-ECB4-4642-ADAC-303E4ABEC8A4}">
      <formula1>$Y$3:$Y$6</formula1>
    </dataValidation>
    <dataValidation type="list" allowBlank="1" showInputMessage="1" showErrorMessage="1" sqref="O227:O228" xr:uid="{81DC20EE-A128-4814-8060-072BA97418C1}">
      <formula1>$Z$3:$Z$5</formula1>
    </dataValidation>
    <dataValidation type="list" allowBlank="1" showInputMessage="1" showErrorMessage="1" sqref="O230:O231" xr:uid="{8C0D7A9B-8A17-49C7-BD32-1168344B440B}">
      <formula1>$AA$3:$AA$4</formula1>
    </dataValidation>
    <dataValidation type="list" allowBlank="1" showInputMessage="1" showErrorMessage="1" sqref="O232:O248" xr:uid="{8783106C-FA03-49EB-AD98-98A7207D5DCE}">
      <formula1>$AB$3:$AB$4</formula1>
    </dataValidation>
    <dataValidation type="list" allowBlank="1" showInputMessage="1" showErrorMessage="1" sqref="O249:O255" xr:uid="{F6B75DE8-6754-401A-A18E-83D4EB0C43E9}">
      <formula1>$AC$3:$AC$7</formula1>
    </dataValidation>
    <dataValidation type="list" allowBlank="1" showInputMessage="1" showErrorMessage="1" sqref="O256" xr:uid="{DA5F64AE-7B92-4C1E-BC09-6C938EAE853C}">
      <formula1>$AD$3:$AD$5</formula1>
    </dataValidation>
    <dataValidation type="list" allowBlank="1" showInputMessage="1" showErrorMessage="1" sqref="O263:O267" xr:uid="{238B51BC-6E6A-47F6-936D-5F622EBA1807}">
      <formula1>$AF$3:$AF$4</formula1>
    </dataValidation>
    <dataValidation type="list" allowBlank="1" showInputMessage="1" showErrorMessage="1" sqref="O269:O277" xr:uid="{CC925D44-21DD-4231-82BE-3D32B27D8826}">
      <formula1>$AG$3:$AG$4</formula1>
    </dataValidation>
    <dataValidation type="list" allowBlank="1" showInputMessage="1" showErrorMessage="1" sqref="O279" xr:uid="{CAC17638-3D87-4528-8345-BE0A00E83409}">
      <formula1>$AH$3:$AH$7</formula1>
    </dataValidation>
    <dataValidation type="list" allowBlank="1" showInputMessage="1" showErrorMessage="1" sqref="O282:O284" xr:uid="{D995C95B-9234-453C-BD30-968E50AFECF2}">
      <formula1>$AI$3:$AI$8</formula1>
    </dataValidation>
    <dataValidation type="list" allowBlank="1" showInputMessage="1" showErrorMessage="1" sqref="O304" xr:uid="{C0E24282-7132-4ECB-B3F8-F456E4CA2934}">
      <formula1>$AJ$3:$AJ$4</formula1>
    </dataValidation>
    <dataValidation type="list" allowBlank="1" showInputMessage="1" showErrorMessage="1" sqref="O305:O309" xr:uid="{A75BA86C-8D47-468F-96B4-4DD9FEEC4068}">
      <formula1>$AK$3:$AK$4</formula1>
    </dataValidation>
    <dataValidation type="list" allowBlank="1" showInputMessage="1" showErrorMessage="1" sqref="O310:O313" xr:uid="{1434047D-8A64-4566-95E4-8F8741D04DF4}">
      <formula1>$AL$3:$AL$5</formula1>
    </dataValidation>
    <dataValidation type="list" allowBlank="1" showInputMessage="1" showErrorMessage="1" sqref="O314:O315" xr:uid="{30D1DD99-8AE7-43B9-869A-431C6EFE184D}">
      <formula1>$AM$3:$AM$4</formula1>
    </dataValidation>
    <dataValidation type="list" allowBlank="1" showInputMessage="1" showErrorMessage="1" sqref="O317:O322" xr:uid="{B50CC006-BED5-443E-8806-A7A7EA38DF79}">
      <formula1>$AN$3:$AN$5</formula1>
    </dataValidation>
    <dataValidation type="list" allowBlank="1" showInputMessage="1" showErrorMessage="1" sqref="O324:O372" xr:uid="{8AA1FEB8-0835-4642-9BFD-C392FD4BC3B6}">
      <formula1>$AO$3:$AO$4</formula1>
    </dataValidation>
    <dataValidation type="list" allowBlank="1" showInputMessage="1" showErrorMessage="1" sqref="O373" xr:uid="{FE945A9A-0011-47BD-A534-1460366E1C06}">
      <formula1>$AP$3:$AP$4</formula1>
    </dataValidation>
    <dataValidation type="list" allowBlank="1" showInputMessage="1" showErrorMessage="1" sqref="O374:O375" xr:uid="{9B3BB9EA-2D55-47A6-A09F-43AD9CB7CE19}">
      <formula1>$AQ$3:$AQ$5</formula1>
    </dataValidation>
    <dataValidation type="list" allowBlank="1" showInputMessage="1" showErrorMessage="1" sqref="O376:O377" xr:uid="{BA7C0018-1E32-4BA4-9D07-ECCF318FDC9C}">
      <formula1>$AR$3:$AR$4</formula1>
    </dataValidation>
    <dataValidation type="list" allowBlank="1" showInputMessage="1" showErrorMessage="1" sqref="O66:O71" xr:uid="{95316E10-872F-4049-9EC3-5D9177A7B460}">
      <formula1>$P$3:$P$7</formula1>
    </dataValidation>
    <dataValidation type="list" allowBlank="1" showInputMessage="1" showErrorMessage="1" sqref="O91:O137" xr:uid="{594148EA-9B41-4223-A5C2-BFA49E235949}">
      <formula1>$R$3:$R$8</formula1>
    </dataValidation>
    <dataValidation type="list" allowBlank="1" showInputMessage="1" showErrorMessage="1" sqref="O257:O262" xr:uid="{BF6D1292-3493-469D-9302-0699CE139C31}">
      <formula1>$AE$3:$AE$5</formula1>
    </dataValidation>
    <dataValidation type="list" allowBlank="1" showInputMessage="1" showErrorMessage="1" sqref="P55 O56:P56" xr:uid="{D5023085-9687-4BE2-8D67-2B252776DE1E}">
      <formula1>$O$3:$O$4</formula1>
    </dataValidation>
    <dataValidation type="list" allowBlank="1" showInputMessage="1" showErrorMessage="1" sqref="E3" xr:uid="{56D44584-E846-4246-9327-371A075A665A}">
      <formula1>$A$3:$A$134</formula1>
    </dataValidation>
  </dataValidations>
  <hyperlinks>
    <hyperlink ref="P324" r:id="rId1" xr:uid="{8DA06BA4-482E-4343-A3E8-2CD742EDBF01}"/>
    <hyperlink ref="G3:O3" location="'All Country Summary (2023)'!A1" display="Go to summary page" xr:uid="{8BDBCA8C-891A-4980-A313-2284D5853C71}"/>
  </hyperlinks>
  <pageMargins left="0.7" right="0.7" top="0.75" bottom="0.75" header="0.3" footer="0.3"/>
  <pageSetup orientation="portrait"/>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9DD4D-DD15-4A32-A009-F641AB91CFFF}">
  <sheetPr>
    <tabColor rgb="FFCC9900"/>
  </sheetPr>
  <dimension ref="A1:Q392"/>
  <sheetViews>
    <sheetView showGridLines="0" zoomScaleNormal="100" workbookViewId="0">
      <selection activeCell="P6" sqref="P6:P18"/>
    </sheetView>
  </sheetViews>
  <sheetFormatPr defaultColWidth="8.7109375" defaultRowHeight="14.45"/>
  <cols>
    <col min="1" max="1" width="2.140625" customWidth="1"/>
    <col min="2" max="2" width="6.5703125" customWidth="1"/>
    <col min="3" max="3" width="3.28515625" customWidth="1"/>
    <col min="4" max="4" width="16.140625" customWidth="1"/>
    <col min="5" max="5" width="61" customWidth="1"/>
    <col min="6" max="6" width="16.28515625" customWidth="1"/>
    <col min="7" max="7" width="24.28515625" customWidth="1"/>
    <col min="8" max="8" width="22" customWidth="1"/>
    <col min="9" max="10" width="19.140625" customWidth="1"/>
    <col min="11" max="11" width="19.7109375" customWidth="1"/>
    <col min="12" max="12" width="17.5703125" customWidth="1"/>
    <col min="13" max="13" width="19.28515625" customWidth="1"/>
    <col min="14" max="14" width="29.85546875" customWidth="1"/>
    <col min="15" max="15" width="60.28515625" customWidth="1"/>
    <col min="16" max="16" width="60.42578125" customWidth="1"/>
  </cols>
  <sheetData>
    <row r="1" spans="2:16" ht="53.25" customHeight="1">
      <c r="F1" s="2128"/>
      <c r="G1" s="2128"/>
      <c r="H1" s="2128"/>
      <c r="I1" s="2128"/>
      <c r="J1" s="2128"/>
      <c r="K1" s="2128"/>
      <c r="L1" s="2128"/>
      <c r="M1" s="2128"/>
      <c r="N1" s="2128"/>
    </row>
    <row r="2" spans="2:16" ht="37.5" customHeight="1">
      <c r="B2" s="408" t="s">
        <v>1376</v>
      </c>
      <c r="C2" s="479"/>
      <c r="D2" s="479"/>
      <c r="E2" s="479"/>
      <c r="F2" s="179"/>
      <c r="G2" s="178"/>
      <c r="H2" s="179"/>
      <c r="I2" s="179"/>
      <c r="J2" s="179"/>
      <c r="K2" s="180"/>
      <c r="L2" s="180"/>
      <c r="M2" s="180"/>
      <c r="N2" s="181"/>
    </row>
    <row r="3" spans="2:16" ht="45.75" customHeight="1">
      <c r="B3" s="173"/>
      <c r="C3" s="174"/>
      <c r="D3" s="175" t="s">
        <v>1377</v>
      </c>
      <c r="E3" s="176" t="s">
        <v>3747</v>
      </c>
      <c r="F3" s="177" t="s">
        <v>1379</v>
      </c>
      <c r="G3" s="2130" t="s">
        <v>830</v>
      </c>
      <c r="H3" s="2130"/>
      <c r="I3" s="2130"/>
      <c r="J3" s="2130"/>
      <c r="K3" s="2130"/>
      <c r="L3" s="2130"/>
      <c r="M3" s="2130"/>
      <c r="N3" s="2130"/>
      <c r="O3" s="2130"/>
    </row>
    <row r="4" spans="2:16" ht="38.25" customHeight="1">
      <c r="B4" s="1402" t="s">
        <v>1380</v>
      </c>
      <c r="C4" s="1402"/>
      <c r="D4" s="1402"/>
      <c r="E4" s="1402"/>
      <c r="F4" s="1402"/>
      <c r="G4" s="1402"/>
      <c r="H4" s="1402"/>
      <c r="I4" s="1402"/>
      <c r="J4" s="1402"/>
      <c r="K4" s="1402"/>
      <c r="L4" s="1402"/>
      <c r="M4" s="1402"/>
      <c r="N4" s="1402"/>
      <c r="O4" t="s">
        <v>1381</v>
      </c>
    </row>
    <row r="5" spans="2:16" ht="15.75">
      <c r="B5" s="1416" t="s">
        <v>1382</v>
      </c>
      <c r="C5" s="1417"/>
      <c r="D5" s="1417"/>
      <c r="E5" s="1417"/>
      <c r="F5" s="1417"/>
      <c r="G5" s="1417"/>
      <c r="H5" s="1417"/>
      <c r="I5" s="1417"/>
      <c r="J5" s="1417"/>
      <c r="K5" s="1417"/>
      <c r="L5" s="1417"/>
      <c r="M5" s="1417"/>
      <c r="N5" s="1417"/>
      <c r="O5" s="1417"/>
      <c r="P5" s="1418"/>
    </row>
    <row r="6" spans="2:16" ht="70.5" customHeight="1">
      <c r="B6" s="182" t="s">
        <v>1383</v>
      </c>
      <c r="C6" s="1419" t="s">
        <v>1384</v>
      </c>
      <c r="D6" s="1419"/>
      <c r="E6" s="1419"/>
      <c r="F6" s="1419"/>
      <c r="G6" s="1419"/>
      <c r="H6" s="1420"/>
      <c r="I6" s="183" t="s">
        <v>1385</v>
      </c>
      <c r="J6" s="184" t="s">
        <v>1386</v>
      </c>
      <c r="K6" s="1663" t="s">
        <v>3748</v>
      </c>
      <c r="L6" s="1664"/>
      <c r="M6" s="1664"/>
      <c r="N6" s="1665"/>
      <c r="O6" s="1424" t="s">
        <v>2197</v>
      </c>
      <c r="P6" s="1424"/>
    </row>
    <row r="7" spans="2:16" ht="27" customHeight="1">
      <c r="B7" s="1427" t="s">
        <v>1388</v>
      </c>
      <c r="C7" s="1428"/>
      <c r="D7" s="1428"/>
      <c r="E7" s="1428"/>
      <c r="F7" s="1428"/>
      <c r="G7" s="1428"/>
      <c r="H7" s="1428"/>
      <c r="I7" s="1428"/>
      <c r="J7" s="1428"/>
      <c r="K7" s="1428"/>
      <c r="L7" s="1428"/>
      <c r="M7" s="1428"/>
      <c r="N7" s="1429"/>
      <c r="O7" s="1425"/>
      <c r="P7" s="1425"/>
    </row>
    <row r="8" spans="2:16" ht="21.75" customHeight="1">
      <c r="B8" s="205" t="s">
        <v>394</v>
      </c>
      <c r="C8" s="1414" t="s">
        <v>1389</v>
      </c>
      <c r="D8" s="1414"/>
      <c r="E8" s="1415"/>
      <c r="F8" s="1430" t="s">
        <v>3749</v>
      </c>
      <c r="G8" s="1431"/>
      <c r="H8" s="1431"/>
      <c r="I8" s="1431"/>
      <c r="J8" s="1431"/>
      <c r="K8" s="1431"/>
      <c r="L8" s="1431"/>
      <c r="M8" s="1431"/>
      <c r="N8" s="1431"/>
      <c r="O8" s="1425"/>
      <c r="P8" s="1425"/>
    </row>
    <row r="9" spans="2:16" ht="27.95">
      <c r="B9" s="191" t="s">
        <v>396</v>
      </c>
      <c r="C9" s="1414" t="s">
        <v>1391</v>
      </c>
      <c r="D9" s="1414"/>
      <c r="E9" s="1414"/>
      <c r="F9" s="1414"/>
      <c r="G9" s="1414"/>
      <c r="H9" s="1415"/>
      <c r="I9" s="192" t="s">
        <v>1392</v>
      </c>
      <c r="J9" s="2306"/>
      <c r="K9" s="2307"/>
      <c r="L9" s="2307"/>
      <c r="M9" s="2307"/>
      <c r="N9" s="2308"/>
      <c r="O9" s="1425"/>
      <c r="P9" s="1425"/>
    </row>
    <row r="10" spans="2:16" ht="34.5" customHeight="1">
      <c r="B10" s="195" t="s">
        <v>394</v>
      </c>
      <c r="C10" s="1414" t="s">
        <v>1393</v>
      </c>
      <c r="D10" s="1414"/>
      <c r="E10" s="1414"/>
      <c r="F10" s="1414"/>
      <c r="G10" s="1414"/>
      <c r="H10" s="1415"/>
      <c r="I10" s="203" t="s">
        <v>1520</v>
      </c>
      <c r="J10" s="1409" t="s">
        <v>1394</v>
      </c>
      <c r="K10" s="1410"/>
      <c r="L10" s="2172" t="s">
        <v>92</v>
      </c>
      <c r="M10" s="1907"/>
      <c r="N10" s="1908"/>
      <c r="O10" s="1425"/>
      <c r="P10" s="1425"/>
    </row>
    <row r="11" spans="2:16" ht="43.5" customHeight="1">
      <c r="B11" s="198" t="s">
        <v>401</v>
      </c>
      <c r="C11" s="1414" t="s">
        <v>1396</v>
      </c>
      <c r="D11" s="1414"/>
      <c r="E11" s="1414"/>
      <c r="F11" s="1414"/>
      <c r="G11" s="1414"/>
      <c r="H11" s="1415"/>
      <c r="I11" s="203" t="s">
        <v>1385</v>
      </c>
      <c r="J11" s="1409" t="s">
        <v>1394</v>
      </c>
      <c r="K11" s="1410"/>
      <c r="L11" s="2172" t="s">
        <v>3750</v>
      </c>
      <c r="M11" s="1907"/>
      <c r="N11" s="1908"/>
      <c r="O11" s="1425"/>
      <c r="P11" s="1425"/>
    </row>
    <row r="12" spans="2:16" ht="35.25" customHeight="1">
      <c r="B12" s="347" t="s">
        <v>403</v>
      </c>
      <c r="C12" s="1414" t="s">
        <v>1398</v>
      </c>
      <c r="D12" s="1414"/>
      <c r="E12" s="1414"/>
      <c r="F12" s="1414"/>
      <c r="G12" s="1414"/>
      <c r="H12" s="1415"/>
      <c r="I12" s="203" t="s">
        <v>1385</v>
      </c>
      <c r="J12" s="1409" t="s">
        <v>1394</v>
      </c>
      <c r="K12" s="1410"/>
      <c r="L12" s="2172" t="s">
        <v>3751</v>
      </c>
      <c r="M12" s="1907"/>
      <c r="N12" s="1908"/>
      <c r="O12" s="1425"/>
      <c r="P12" s="1425"/>
    </row>
    <row r="13" spans="2:16" ht="33" customHeight="1">
      <c r="B13" s="198" t="s">
        <v>405</v>
      </c>
      <c r="C13" s="1414" t="s">
        <v>1400</v>
      </c>
      <c r="D13" s="1414"/>
      <c r="E13" s="1414"/>
      <c r="F13" s="1414"/>
      <c r="G13" s="1414"/>
      <c r="H13" s="1415"/>
      <c r="I13" s="203" t="s">
        <v>1385</v>
      </c>
      <c r="J13" s="1409" t="s">
        <v>1401</v>
      </c>
      <c r="K13" s="1410"/>
      <c r="L13" s="2172" t="s">
        <v>3752</v>
      </c>
      <c r="M13" s="1907"/>
      <c r="N13" s="1908"/>
      <c r="O13" s="1425"/>
      <c r="P13" s="1425"/>
    </row>
    <row r="14" spans="2:16" ht="33" customHeight="1">
      <c r="B14" s="198" t="s">
        <v>408</v>
      </c>
      <c r="C14" s="1414" t="s">
        <v>1403</v>
      </c>
      <c r="D14" s="1414"/>
      <c r="E14" s="1414"/>
      <c r="F14" s="1414"/>
      <c r="G14" s="1414"/>
      <c r="H14" s="1415"/>
      <c r="I14" s="203" t="s">
        <v>1385</v>
      </c>
      <c r="J14" s="1409" t="s">
        <v>1404</v>
      </c>
      <c r="K14" s="1410"/>
      <c r="L14" s="2172" t="s">
        <v>3753</v>
      </c>
      <c r="M14" s="1907"/>
      <c r="N14" s="1908"/>
      <c r="O14" s="1425"/>
      <c r="P14" s="1425"/>
    </row>
    <row r="15" spans="2:16" ht="59.25" customHeight="1">
      <c r="B15" s="198" t="s">
        <v>410</v>
      </c>
      <c r="C15" s="1414" t="s">
        <v>1406</v>
      </c>
      <c r="D15" s="1414"/>
      <c r="E15" s="1414"/>
      <c r="F15" s="1414"/>
      <c r="G15" s="1414"/>
      <c r="H15" s="1415"/>
      <c r="I15" s="203" t="s">
        <v>1385</v>
      </c>
      <c r="J15" s="1409" t="s">
        <v>1407</v>
      </c>
      <c r="K15" s="1410"/>
      <c r="L15" s="3428" t="s">
        <v>3754</v>
      </c>
      <c r="M15" s="3429"/>
      <c r="N15" s="3430"/>
      <c r="O15" s="1425"/>
      <c r="P15" s="1425"/>
    </row>
    <row r="16" spans="2:16" ht="26.25" customHeight="1">
      <c r="B16" s="198" t="s">
        <v>413</v>
      </c>
      <c r="C16" s="1414" t="s">
        <v>1409</v>
      </c>
      <c r="D16" s="1414"/>
      <c r="E16" s="1414"/>
      <c r="F16" s="1414"/>
      <c r="G16" s="1414"/>
      <c r="H16" s="1415"/>
      <c r="I16" s="203" t="s">
        <v>1385</v>
      </c>
      <c r="J16" s="1409" t="s">
        <v>1410</v>
      </c>
      <c r="K16" s="1410"/>
      <c r="L16" s="2172" t="s">
        <v>3755</v>
      </c>
      <c r="M16" s="1907"/>
      <c r="N16" s="1908"/>
      <c r="O16" s="1425"/>
      <c r="P16" s="1425"/>
    </row>
    <row r="17" spans="2:16" ht="26.25" customHeight="1">
      <c r="B17" s="198" t="s">
        <v>416</v>
      </c>
      <c r="C17" s="1414" t="s">
        <v>1412</v>
      </c>
      <c r="D17" s="1414"/>
      <c r="E17" s="1414"/>
      <c r="F17" s="1414"/>
      <c r="G17" s="1414"/>
      <c r="H17" s="1415"/>
      <c r="I17" s="203" t="s">
        <v>3756</v>
      </c>
      <c r="J17" s="1409" t="s">
        <v>1410</v>
      </c>
      <c r="K17" s="1410"/>
      <c r="L17" s="2172" t="s">
        <v>3757</v>
      </c>
      <c r="M17" s="1907"/>
      <c r="N17" s="1908"/>
      <c r="O17" s="1425"/>
      <c r="P17" s="1425"/>
    </row>
    <row r="18" spans="2:16" ht="30.95" customHeight="1">
      <c r="B18" s="198" t="s">
        <v>418</v>
      </c>
      <c r="C18" s="1414" t="s">
        <v>1414</v>
      </c>
      <c r="D18" s="1414"/>
      <c r="E18" s="1414"/>
      <c r="F18" s="1414"/>
      <c r="G18" s="1414"/>
      <c r="H18" s="1415"/>
      <c r="I18" s="203" t="s">
        <v>1385</v>
      </c>
      <c r="J18" s="1409" t="s">
        <v>1410</v>
      </c>
      <c r="K18" s="1410"/>
      <c r="L18" s="2172" t="s">
        <v>3758</v>
      </c>
      <c r="M18" s="1907"/>
      <c r="N18" s="1908"/>
      <c r="O18" s="1426"/>
      <c r="P18" s="1426"/>
    </row>
    <row r="19" spans="2:16" ht="24" customHeight="1">
      <c r="B19" s="191" t="s">
        <v>420</v>
      </c>
      <c r="C19" s="1414" t="s">
        <v>1416</v>
      </c>
      <c r="D19" s="1414"/>
      <c r="E19" s="1414"/>
      <c r="F19" s="1414"/>
      <c r="G19" s="1414"/>
      <c r="H19" s="1415"/>
      <c r="I19" s="203" t="s">
        <v>1385</v>
      </c>
      <c r="J19" s="1432" t="s">
        <v>1417</v>
      </c>
      <c r="K19" s="2025" t="s">
        <v>3759</v>
      </c>
      <c r="L19" s="2026"/>
      <c r="M19" s="2026"/>
      <c r="N19" s="2027"/>
      <c r="O19" s="201" t="s">
        <v>1475</v>
      </c>
      <c r="P19" s="202"/>
    </row>
    <row r="20" spans="2:16" ht="24" customHeight="1">
      <c r="B20" s="191" t="s">
        <v>423</v>
      </c>
      <c r="C20" s="1414" t="s">
        <v>1420</v>
      </c>
      <c r="D20" s="1414"/>
      <c r="E20" s="1414"/>
      <c r="F20" s="1414"/>
      <c r="G20" s="1414"/>
      <c r="H20" s="1415"/>
      <c r="I20" s="203" t="s">
        <v>1385</v>
      </c>
      <c r="J20" s="1433"/>
      <c r="K20" s="2037"/>
      <c r="L20" s="2038"/>
      <c r="M20" s="2038"/>
      <c r="N20" s="2039"/>
      <c r="O20" s="201" t="s">
        <v>1945</v>
      </c>
      <c r="P20" s="202"/>
    </row>
    <row r="21" spans="2:16" ht="24" customHeight="1">
      <c r="B21" s="191" t="s">
        <v>425</v>
      </c>
      <c r="C21" s="1414" t="s">
        <v>1421</v>
      </c>
      <c r="D21" s="1414"/>
      <c r="E21" s="1414"/>
      <c r="F21" s="1414"/>
      <c r="G21" s="1414"/>
      <c r="H21" s="1415"/>
      <c r="I21" s="203" t="s">
        <v>1422</v>
      </c>
      <c r="J21" s="1433"/>
      <c r="K21" s="2037"/>
      <c r="L21" s="2038"/>
      <c r="M21" s="2038"/>
      <c r="N21" s="2039"/>
      <c r="O21" s="1443" t="s">
        <v>1423</v>
      </c>
      <c r="P21" s="1443"/>
    </row>
    <row r="22" spans="2:16" ht="34.5" customHeight="1">
      <c r="B22" s="191" t="s">
        <v>427</v>
      </c>
      <c r="C22" s="1414" t="s">
        <v>1424</v>
      </c>
      <c r="D22" s="1414"/>
      <c r="E22" s="1414"/>
      <c r="F22" s="1414"/>
      <c r="G22" s="1414"/>
      <c r="H22" s="1415"/>
      <c r="I22" s="203" t="s">
        <v>1482</v>
      </c>
      <c r="J22" s="1433"/>
      <c r="K22" s="2037"/>
      <c r="L22" s="2038"/>
      <c r="M22" s="2038"/>
      <c r="N22" s="2039"/>
      <c r="O22" s="1425"/>
      <c r="P22" s="1425"/>
    </row>
    <row r="23" spans="2:16" ht="33.75" customHeight="1">
      <c r="B23" s="205" t="s">
        <v>394</v>
      </c>
      <c r="C23" s="2088" t="s">
        <v>1425</v>
      </c>
      <c r="D23" s="2088"/>
      <c r="E23" s="2088"/>
      <c r="F23" s="2088"/>
      <c r="G23" s="2088"/>
      <c r="H23" s="2220"/>
      <c r="I23" s="203" t="s">
        <v>1482</v>
      </c>
      <c r="J23" s="1433"/>
      <c r="K23" s="2124"/>
      <c r="L23" s="2125"/>
      <c r="M23" s="2125"/>
      <c r="N23" s="2126"/>
      <c r="O23" s="1444"/>
      <c r="P23" s="1444"/>
    </row>
    <row r="24" spans="2:16" ht="24.75" customHeight="1">
      <c r="B24" s="1416" t="s">
        <v>1426</v>
      </c>
      <c r="C24" s="1417"/>
      <c r="D24" s="1417"/>
      <c r="E24" s="1417"/>
      <c r="F24" s="1417"/>
      <c r="G24" s="1417"/>
      <c r="H24" s="1417"/>
      <c r="I24" s="1417"/>
      <c r="J24" s="1417"/>
      <c r="K24" s="1417"/>
      <c r="L24" s="1417"/>
      <c r="M24" s="1417"/>
      <c r="N24" s="1417"/>
      <c r="O24" s="1417"/>
      <c r="P24" s="1418"/>
    </row>
    <row r="25" spans="2:16" ht="57" customHeight="1">
      <c r="B25" s="1446" t="s">
        <v>430</v>
      </c>
      <c r="C25" s="1448" t="s">
        <v>1427</v>
      </c>
      <c r="D25" s="1448"/>
      <c r="E25" s="1448"/>
      <c r="F25" s="1449"/>
      <c r="G25" s="208" t="s">
        <v>1428</v>
      </c>
      <c r="H25" s="209" t="s">
        <v>1429</v>
      </c>
      <c r="I25" s="210" t="s">
        <v>1430</v>
      </c>
      <c r="J25" s="209" t="s">
        <v>1431</v>
      </c>
      <c r="K25" s="1452" t="s">
        <v>1432</v>
      </c>
      <c r="L25" s="1985" t="s">
        <v>3760</v>
      </c>
      <c r="M25" s="2116"/>
      <c r="N25" s="2117"/>
      <c r="O25" s="212" t="s">
        <v>1438</v>
      </c>
      <c r="P25" s="213"/>
    </row>
    <row r="26" spans="2:16" ht="67.5" customHeight="1">
      <c r="B26" s="1447"/>
      <c r="C26" s="1450"/>
      <c r="D26" s="1450"/>
      <c r="E26" s="1450"/>
      <c r="F26" s="1451"/>
      <c r="G26" s="216" t="s">
        <v>1435</v>
      </c>
      <c r="H26" s="217">
        <v>2022</v>
      </c>
      <c r="I26" s="216" t="s">
        <v>1436</v>
      </c>
      <c r="J26" s="217">
        <v>2022</v>
      </c>
      <c r="K26" s="1453"/>
      <c r="L26" s="2118"/>
      <c r="M26" s="2119"/>
      <c r="N26" s="2120"/>
      <c r="O26" s="187" t="s">
        <v>1438</v>
      </c>
      <c r="P26" s="222"/>
    </row>
    <row r="27" spans="2:16" ht="82.5" customHeight="1">
      <c r="B27" s="191" t="s">
        <v>437</v>
      </c>
      <c r="C27" s="1414" t="s">
        <v>1437</v>
      </c>
      <c r="D27" s="1414"/>
      <c r="E27" s="1414"/>
      <c r="F27" s="1414"/>
      <c r="G27" s="1414"/>
      <c r="H27" s="1414"/>
      <c r="I27" s="1415"/>
      <c r="J27" s="480">
        <v>3300000</v>
      </c>
      <c r="K27" s="1453"/>
      <c r="L27" s="2118"/>
      <c r="M27" s="2119"/>
      <c r="N27" s="2120"/>
      <c r="O27" s="1443" t="s">
        <v>3761</v>
      </c>
      <c r="P27" s="1443"/>
    </row>
    <row r="28" spans="2:16" ht="32.25" customHeight="1">
      <c r="B28" s="224"/>
      <c r="C28" s="225" t="s">
        <v>394</v>
      </c>
      <c r="D28" s="1414" t="s">
        <v>1439</v>
      </c>
      <c r="E28" s="1414"/>
      <c r="F28" s="1414"/>
      <c r="G28" s="1414"/>
      <c r="H28" s="1414"/>
      <c r="I28" s="1415"/>
      <c r="J28" s="467">
        <v>825998</v>
      </c>
      <c r="K28" s="1453"/>
      <c r="L28" s="2118"/>
      <c r="M28" s="2119"/>
      <c r="N28" s="2120"/>
      <c r="O28" s="1425"/>
      <c r="P28" s="1425"/>
    </row>
    <row r="29" spans="2:16" ht="44.25" customHeight="1">
      <c r="B29" s="227" t="s">
        <v>440</v>
      </c>
      <c r="C29" s="1414" t="s">
        <v>1440</v>
      </c>
      <c r="D29" s="1414"/>
      <c r="E29" s="1414"/>
      <c r="F29" s="1414"/>
      <c r="G29" s="1415"/>
      <c r="H29" s="1563" t="s">
        <v>1441</v>
      </c>
      <c r="I29" s="1655"/>
      <c r="J29" s="1564"/>
      <c r="K29" s="1453"/>
      <c r="L29" s="2118"/>
      <c r="M29" s="2119"/>
      <c r="N29" s="2120"/>
      <c r="O29" s="1443"/>
      <c r="P29" s="1425"/>
    </row>
    <row r="30" spans="2:16" ht="27.75" customHeight="1">
      <c r="B30" s="227"/>
      <c r="C30" s="1414" t="s">
        <v>1442</v>
      </c>
      <c r="D30" s="1414"/>
      <c r="E30" s="1414"/>
      <c r="F30" s="1414"/>
      <c r="G30" s="1415"/>
      <c r="H30" s="1574" t="s">
        <v>92</v>
      </c>
      <c r="I30" s="1685"/>
      <c r="J30" s="1575"/>
      <c r="K30" s="1453"/>
      <c r="L30" s="2118"/>
      <c r="M30" s="2119"/>
      <c r="N30" s="2120"/>
      <c r="O30" s="1425"/>
      <c r="P30" s="1425"/>
    </row>
    <row r="31" spans="2:16" ht="28.5" customHeight="1">
      <c r="B31" s="334"/>
      <c r="C31" s="1484" t="s">
        <v>1444</v>
      </c>
      <c r="D31" s="1484"/>
      <c r="E31" s="1484"/>
      <c r="F31" s="1484"/>
      <c r="G31" s="1485"/>
      <c r="H31" s="2291" t="s">
        <v>1955</v>
      </c>
      <c r="I31" s="2292"/>
      <c r="J31" s="2293"/>
      <c r="K31" s="1453"/>
      <c r="L31" s="2118"/>
      <c r="M31" s="2119"/>
      <c r="N31" s="2120"/>
      <c r="O31" s="1425"/>
      <c r="P31" s="1425"/>
    </row>
    <row r="32" spans="2:16" ht="26.25" customHeight="1">
      <c r="B32" s="191"/>
      <c r="C32" s="1414" t="s">
        <v>1442</v>
      </c>
      <c r="D32" s="1414"/>
      <c r="E32" s="1414"/>
      <c r="F32" s="1414"/>
      <c r="G32" s="1415"/>
      <c r="H32" s="1979" t="s">
        <v>92</v>
      </c>
      <c r="I32" s="1979"/>
      <c r="J32" s="1979"/>
      <c r="K32" s="218"/>
      <c r="L32" s="2118"/>
      <c r="M32" s="2119"/>
      <c r="N32" s="2120"/>
      <c r="O32" s="1426"/>
      <c r="P32" s="1425"/>
    </row>
    <row r="33" spans="2:17" ht="51" customHeight="1">
      <c r="B33" s="229" t="s">
        <v>444</v>
      </c>
      <c r="C33" s="1445" t="s">
        <v>1448</v>
      </c>
      <c r="D33" s="1445"/>
      <c r="E33" s="1445"/>
      <c r="F33" s="1445"/>
      <c r="G33" s="1445"/>
      <c r="H33" s="1445"/>
      <c r="I33" s="1817"/>
      <c r="J33" s="481" t="s">
        <v>1385</v>
      </c>
      <c r="K33" s="235" t="s">
        <v>1449</v>
      </c>
      <c r="L33" s="3079" t="s">
        <v>3762</v>
      </c>
      <c r="M33" s="3080"/>
      <c r="N33" s="3081"/>
      <c r="O33" s="232" t="s">
        <v>1959</v>
      </c>
      <c r="P33" s="232"/>
    </row>
    <row r="34" spans="2:17" ht="46.5" customHeight="1">
      <c r="B34" s="1490" t="s">
        <v>1450</v>
      </c>
      <c r="C34" s="1491"/>
      <c r="D34" s="1491"/>
      <c r="E34" s="1491"/>
      <c r="F34" s="1491"/>
      <c r="G34" s="1491"/>
      <c r="H34" s="1491"/>
      <c r="I34" s="1491"/>
      <c r="J34" s="1491"/>
      <c r="K34" s="2283"/>
      <c r="L34" s="1491"/>
      <c r="M34" s="1491"/>
      <c r="N34" s="1491"/>
      <c r="O34" s="1491"/>
      <c r="P34" s="1492"/>
    </row>
    <row r="35" spans="2:17" ht="90.6" customHeight="1">
      <c r="B35" s="233" t="s">
        <v>448</v>
      </c>
      <c r="C35" s="2088" t="s">
        <v>1451</v>
      </c>
      <c r="D35" s="2088"/>
      <c r="E35" s="2088"/>
      <c r="F35" s="2088"/>
      <c r="G35" s="2088"/>
      <c r="H35" s="2088"/>
      <c r="I35" s="2220"/>
      <c r="J35" s="234" t="s">
        <v>1385</v>
      </c>
      <c r="K35" s="482" t="s">
        <v>1449</v>
      </c>
      <c r="L35" s="2284" t="s">
        <v>3763</v>
      </c>
      <c r="M35" s="2285"/>
      <c r="N35" s="2286"/>
      <c r="O35" s="236" t="s">
        <v>1975</v>
      </c>
      <c r="P35" s="204"/>
    </row>
    <row r="36" spans="2:17" ht="26.25" customHeight="1">
      <c r="B36" s="2110" t="s">
        <v>1453</v>
      </c>
      <c r="C36" s="1496"/>
      <c r="D36" s="1496"/>
      <c r="E36" s="1496"/>
      <c r="F36" s="1496"/>
      <c r="G36" s="1496"/>
      <c r="H36" s="1496"/>
      <c r="I36" s="1496"/>
      <c r="J36" s="1496"/>
      <c r="K36" s="2276"/>
      <c r="L36" s="1496"/>
      <c r="M36" s="1496"/>
      <c r="N36" s="1496"/>
      <c r="O36" s="1496"/>
      <c r="P36" s="1497"/>
    </row>
    <row r="37" spans="2:17" ht="68.25" customHeight="1">
      <c r="B37" s="233" t="s">
        <v>451</v>
      </c>
      <c r="C37" s="1498" t="s">
        <v>1454</v>
      </c>
      <c r="D37" s="1498"/>
      <c r="E37" s="1498"/>
      <c r="F37" s="1499"/>
      <c r="G37" s="237" t="s">
        <v>1455</v>
      </c>
      <c r="H37" s="483" t="s">
        <v>1456</v>
      </c>
      <c r="I37" s="1515" t="s">
        <v>1457</v>
      </c>
      <c r="J37" s="1516"/>
      <c r="K37" s="1515" t="s">
        <v>1458</v>
      </c>
      <c r="L37" s="1531"/>
      <c r="M37" s="1531"/>
      <c r="N37" s="2111"/>
      <c r="O37" s="1504"/>
      <c r="P37" s="1504"/>
    </row>
    <row r="38" spans="2:17" ht="36" customHeight="1">
      <c r="B38" s="198" t="s">
        <v>394</v>
      </c>
      <c r="C38" s="1414" t="s">
        <v>1459</v>
      </c>
      <c r="D38" s="1414"/>
      <c r="E38" s="1414"/>
      <c r="F38" s="1415"/>
      <c r="G38" s="240">
        <v>1300000</v>
      </c>
      <c r="H38" s="241" t="s">
        <v>927</v>
      </c>
      <c r="I38" s="1479" t="s">
        <v>3764</v>
      </c>
      <c r="J38" s="1480"/>
      <c r="K38" s="1481" t="s">
        <v>92</v>
      </c>
      <c r="L38" s="1482"/>
      <c r="M38" s="1482"/>
      <c r="N38" s="1483"/>
      <c r="O38" s="1505"/>
      <c r="P38" s="1505"/>
    </row>
    <row r="39" spans="2:17" ht="60" customHeight="1">
      <c r="B39" s="198" t="s">
        <v>401</v>
      </c>
      <c r="C39" s="1414" t="s">
        <v>1462</v>
      </c>
      <c r="D39" s="1414"/>
      <c r="E39" s="1414"/>
      <c r="F39" s="1415"/>
      <c r="G39" s="240">
        <v>0</v>
      </c>
      <c r="H39" s="241" t="s">
        <v>927</v>
      </c>
      <c r="I39" s="1479" t="s">
        <v>92</v>
      </c>
      <c r="J39" s="1480"/>
      <c r="K39" s="1481"/>
      <c r="L39" s="1482"/>
      <c r="M39" s="1482"/>
      <c r="N39" s="1483"/>
      <c r="O39" s="1505"/>
      <c r="P39" s="1505"/>
    </row>
    <row r="40" spans="2:17" ht="42" customHeight="1">
      <c r="B40" s="205" t="s">
        <v>403</v>
      </c>
      <c r="C40" s="1484" t="s">
        <v>1463</v>
      </c>
      <c r="D40" s="1484"/>
      <c r="E40" s="1484"/>
      <c r="F40" s="1485"/>
      <c r="G40" s="419">
        <f>G38+G39</f>
        <v>1300000</v>
      </c>
      <c r="H40" s="246"/>
      <c r="I40" s="1486"/>
      <c r="J40" s="1487"/>
      <c r="K40" s="1486"/>
      <c r="L40" s="1488"/>
      <c r="M40" s="1488"/>
      <c r="N40" s="1489"/>
      <c r="O40" s="1506"/>
      <c r="P40" s="1506"/>
      <c r="Q40" s="584"/>
    </row>
    <row r="41" spans="2:17" ht="57.75" customHeight="1">
      <c r="B41" s="1507" t="s">
        <v>1464</v>
      </c>
      <c r="C41" s="1508"/>
      <c r="D41" s="1508"/>
      <c r="E41" s="1508"/>
      <c r="F41" s="1508"/>
      <c r="G41" s="1508"/>
      <c r="H41" s="1508"/>
      <c r="I41" s="1508"/>
      <c r="J41" s="1508"/>
      <c r="K41" s="1508"/>
      <c r="L41" s="1508"/>
      <c r="M41" s="1508"/>
      <c r="N41" s="1508"/>
      <c r="O41" s="1508"/>
      <c r="P41" s="1509"/>
    </row>
    <row r="42" spans="2:17" ht="104.1" customHeight="1">
      <c r="B42" s="251" t="s">
        <v>460</v>
      </c>
      <c r="C42" s="2088" t="s">
        <v>1465</v>
      </c>
      <c r="D42" s="2088"/>
      <c r="E42" s="2088"/>
      <c r="F42" s="2088"/>
      <c r="G42" s="2088"/>
      <c r="H42" s="2220"/>
      <c r="I42" s="234" t="s">
        <v>1385</v>
      </c>
      <c r="J42" s="252" t="s">
        <v>1449</v>
      </c>
      <c r="K42" s="3425" t="s">
        <v>3765</v>
      </c>
      <c r="L42" s="3426"/>
      <c r="M42" s="3426"/>
      <c r="N42" s="3427"/>
      <c r="O42" s="236" t="s">
        <v>1452</v>
      </c>
      <c r="P42" s="204"/>
    </row>
    <row r="43" spans="2:17" ht="24.95" customHeight="1">
      <c r="B43" s="2110" t="s">
        <v>1467</v>
      </c>
      <c r="C43" s="1496"/>
      <c r="D43" s="1496"/>
      <c r="E43" s="1496"/>
      <c r="F43" s="1496"/>
      <c r="G43" s="1496"/>
      <c r="H43" s="1496"/>
      <c r="I43" s="1496"/>
      <c r="J43" s="1496"/>
      <c r="K43" s="2276"/>
      <c r="L43" s="1496"/>
      <c r="M43" s="1496"/>
      <c r="N43" s="1496"/>
      <c r="O43" s="1496"/>
      <c r="P43" s="1497"/>
    </row>
    <row r="44" spans="2:17" ht="82.5" customHeight="1">
      <c r="B44" s="253" t="s">
        <v>463</v>
      </c>
      <c r="C44" s="1513" t="s">
        <v>1468</v>
      </c>
      <c r="D44" s="1513"/>
      <c r="E44" s="1514"/>
      <c r="F44" s="238" t="s">
        <v>1469</v>
      </c>
      <c r="G44" s="1515" t="s">
        <v>1470</v>
      </c>
      <c r="H44" s="1516"/>
      <c r="I44" s="1515" t="s">
        <v>1471</v>
      </c>
      <c r="J44" s="1516"/>
      <c r="K44" s="1515" t="s">
        <v>1472</v>
      </c>
      <c r="L44" s="1516"/>
      <c r="M44" s="239" t="s">
        <v>1473</v>
      </c>
      <c r="N44" s="302" t="s">
        <v>1474</v>
      </c>
      <c r="O44" s="1443" t="s">
        <v>2424</v>
      </c>
      <c r="P44" s="1443"/>
    </row>
    <row r="45" spans="2:17" ht="28.5" customHeight="1">
      <c r="B45" s="198" t="s">
        <v>394</v>
      </c>
      <c r="C45" s="1517" t="s">
        <v>1476</v>
      </c>
      <c r="D45" s="1517"/>
      <c r="E45" s="1518"/>
      <c r="F45" s="257" t="s">
        <v>1385</v>
      </c>
      <c r="G45" s="2097">
        <v>1300000</v>
      </c>
      <c r="H45" s="2098"/>
      <c r="I45" s="3064" t="s">
        <v>927</v>
      </c>
      <c r="J45" s="2100"/>
      <c r="K45" s="2409" t="s">
        <v>2420</v>
      </c>
      <c r="L45" s="2410"/>
      <c r="M45" s="258" t="s">
        <v>2420</v>
      </c>
      <c r="N45" s="243"/>
      <c r="O45" s="1425"/>
      <c r="P45" s="1425"/>
    </row>
    <row r="46" spans="2:17" ht="31.5" customHeight="1">
      <c r="B46" s="260"/>
      <c r="C46" s="2277" t="s">
        <v>1480</v>
      </c>
      <c r="D46" s="2277"/>
      <c r="E46" s="2278"/>
      <c r="F46" s="1678" t="s">
        <v>3766</v>
      </c>
      <c r="G46" s="1679"/>
      <c r="H46" s="1679"/>
      <c r="I46" s="1679"/>
      <c r="J46" s="1679"/>
      <c r="K46" s="1679"/>
      <c r="L46" s="1679"/>
      <c r="M46" s="1679"/>
      <c r="N46" s="2415"/>
      <c r="O46" s="1425"/>
      <c r="P46" s="1425"/>
    </row>
    <row r="47" spans="2:17" ht="65.25" customHeight="1">
      <c r="B47" s="198" t="s">
        <v>401</v>
      </c>
      <c r="C47" s="2277" t="s">
        <v>1481</v>
      </c>
      <c r="D47" s="2277"/>
      <c r="E47" s="2278"/>
      <c r="F47" s="203" t="s">
        <v>1520</v>
      </c>
      <c r="G47" s="3050">
        <v>0</v>
      </c>
      <c r="H47" s="3051"/>
      <c r="I47" s="3064" t="s">
        <v>927</v>
      </c>
      <c r="J47" s="2100"/>
      <c r="K47" s="2101">
        <v>0</v>
      </c>
      <c r="L47" s="2102"/>
      <c r="M47" s="258" t="s">
        <v>1496</v>
      </c>
      <c r="N47" s="243"/>
      <c r="O47" s="1425"/>
      <c r="P47" s="1425"/>
    </row>
    <row r="48" spans="2:17" ht="35.25" customHeight="1">
      <c r="B48" s="260"/>
      <c r="C48" s="2277" t="s">
        <v>1483</v>
      </c>
      <c r="D48" s="2277"/>
      <c r="E48" s="2278"/>
      <c r="F48" s="1430"/>
      <c r="G48" s="1431"/>
      <c r="H48" s="1431"/>
      <c r="I48" s="1431"/>
      <c r="J48" s="1431"/>
      <c r="K48" s="1431"/>
      <c r="L48" s="1431"/>
      <c r="M48" s="1431"/>
      <c r="N48" s="1523"/>
      <c r="O48" s="1425"/>
      <c r="P48" s="1425"/>
    </row>
    <row r="49" spans="1:16" ht="42.75" customHeight="1">
      <c r="B49" s="266" t="s">
        <v>403</v>
      </c>
      <c r="C49" s="1525" t="s">
        <v>1484</v>
      </c>
      <c r="D49" s="1525"/>
      <c r="E49" s="1526"/>
      <c r="F49" s="267"/>
      <c r="G49" s="1527">
        <f>G45+G47</f>
        <v>1300000</v>
      </c>
      <c r="H49" s="1528"/>
      <c r="I49" s="1486"/>
      <c r="J49" s="1487"/>
      <c r="K49" s="1529" t="s">
        <v>92</v>
      </c>
      <c r="L49" s="1530"/>
      <c r="M49" s="268"/>
      <c r="N49" s="269"/>
      <c r="O49" s="1444"/>
      <c r="P49" s="1444"/>
    </row>
    <row r="50" spans="1:16" ht="56.25" customHeight="1">
      <c r="B50" s="2273" t="s">
        <v>1485</v>
      </c>
      <c r="C50" s="2274"/>
      <c r="D50" s="2274"/>
      <c r="E50" s="2274"/>
      <c r="F50" s="2274"/>
      <c r="G50" s="2274"/>
      <c r="H50" s="2274"/>
      <c r="I50" s="2274"/>
      <c r="J50" s="2274"/>
      <c r="K50" s="2274"/>
      <c r="L50" s="2274"/>
      <c r="M50" s="2274"/>
      <c r="N50" s="2274"/>
      <c r="O50" s="2274"/>
      <c r="P50" s="2275"/>
    </row>
    <row r="51" spans="1:16" ht="67.5" customHeight="1">
      <c r="B51" s="253" t="s">
        <v>476</v>
      </c>
      <c r="C51" s="1513" t="s">
        <v>1486</v>
      </c>
      <c r="D51" s="1450"/>
      <c r="E51" s="1451"/>
      <c r="F51" s="254" t="s">
        <v>1487</v>
      </c>
      <c r="G51" s="1515" t="s">
        <v>1488</v>
      </c>
      <c r="H51" s="1516"/>
      <c r="I51" s="1515" t="s">
        <v>1471</v>
      </c>
      <c r="J51" s="1516"/>
      <c r="K51" s="1515" t="s">
        <v>1472</v>
      </c>
      <c r="L51" s="1516"/>
      <c r="M51" s="239" t="s">
        <v>1473</v>
      </c>
      <c r="N51" s="239" t="s">
        <v>1489</v>
      </c>
      <c r="O51" s="272"/>
      <c r="P51" s="273"/>
    </row>
    <row r="52" spans="1:16" s="603" customFormat="1" ht="32.25" customHeight="1">
      <c r="B52" s="198" t="s">
        <v>394</v>
      </c>
      <c r="C52" s="1414" t="s">
        <v>97</v>
      </c>
      <c r="D52" s="1414"/>
      <c r="E52" s="1415"/>
      <c r="F52" s="257" t="s">
        <v>1490</v>
      </c>
      <c r="G52" s="1532">
        <v>0</v>
      </c>
      <c r="H52" s="1533"/>
      <c r="I52" s="1479" t="s">
        <v>927</v>
      </c>
      <c r="J52" s="1480"/>
      <c r="K52" s="1521">
        <v>0</v>
      </c>
      <c r="L52" s="1522"/>
      <c r="M52" s="258" t="s">
        <v>1491</v>
      </c>
      <c r="N52" s="275"/>
      <c r="O52" s="201" t="s">
        <v>1493</v>
      </c>
      <c r="P52" s="202"/>
    </row>
    <row r="53" spans="1:16" s="603" customFormat="1" ht="86.25" customHeight="1">
      <c r="B53" s="198" t="s">
        <v>401</v>
      </c>
      <c r="C53" s="1414" t="s">
        <v>1403</v>
      </c>
      <c r="D53" s="1414"/>
      <c r="E53" s="1415"/>
      <c r="F53" s="257" t="s">
        <v>1490</v>
      </c>
      <c r="G53" s="1532">
        <v>897040.92</v>
      </c>
      <c r="H53" s="1533"/>
      <c r="I53" s="1479" t="s">
        <v>927</v>
      </c>
      <c r="J53" s="1480"/>
      <c r="K53" s="1521">
        <v>458266</v>
      </c>
      <c r="L53" s="1522"/>
      <c r="M53" s="258" t="s">
        <v>1491</v>
      </c>
      <c r="N53" s="856" t="s">
        <v>3767</v>
      </c>
      <c r="O53" s="201" t="s">
        <v>940</v>
      </c>
      <c r="P53" s="202"/>
    </row>
    <row r="54" spans="1:16" s="603" customFormat="1" ht="32.25" customHeight="1">
      <c r="B54" s="198" t="s">
        <v>403</v>
      </c>
      <c r="C54" s="1414" t="s">
        <v>1495</v>
      </c>
      <c r="D54" s="1414"/>
      <c r="E54" s="1415"/>
      <c r="F54" s="257" t="s">
        <v>1490</v>
      </c>
      <c r="G54" s="1532">
        <v>421515</v>
      </c>
      <c r="H54" s="1533"/>
      <c r="I54" s="1479" t="s">
        <v>927</v>
      </c>
      <c r="J54" s="1480"/>
      <c r="K54" s="1521">
        <v>107749</v>
      </c>
      <c r="L54" s="1522"/>
      <c r="M54" s="258" t="s">
        <v>1491</v>
      </c>
      <c r="N54" s="275" t="s">
        <v>3768</v>
      </c>
      <c r="O54" s="201" t="s">
        <v>940</v>
      </c>
      <c r="P54" s="202"/>
    </row>
    <row r="55" spans="1:16" s="603" customFormat="1" ht="32.25" customHeight="1">
      <c r="B55" s="198" t="s">
        <v>405</v>
      </c>
      <c r="C55" s="1414" t="s">
        <v>1497</v>
      </c>
      <c r="D55" s="1414"/>
      <c r="E55" s="1415"/>
      <c r="F55" s="257" t="s">
        <v>1496</v>
      </c>
      <c r="G55" s="1532">
        <v>0</v>
      </c>
      <c r="H55" s="1533"/>
      <c r="I55" s="1479" t="s">
        <v>927</v>
      </c>
      <c r="J55" s="1480"/>
      <c r="K55" s="1521">
        <v>0</v>
      </c>
      <c r="L55" s="1522"/>
      <c r="M55" s="258" t="s">
        <v>1496</v>
      </c>
      <c r="N55" s="276"/>
      <c r="O55" s="201" t="s">
        <v>940</v>
      </c>
      <c r="P55" s="278"/>
    </row>
    <row r="56" spans="1:16" s="603" customFormat="1" ht="32.25" customHeight="1">
      <c r="B56" s="198" t="s">
        <v>408</v>
      </c>
      <c r="C56" s="1414" t="s">
        <v>1514</v>
      </c>
      <c r="D56" s="1414"/>
      <c r="E56" s="1415"/>
      <c r="F56" s="257" t="s">
        <v>1496</v>
      </c>
      <c r="G56" s="1532">
        <v>0</v>
      </c>
      <c r="H56" s="1533"/>
      <c r="I56" s="1479" t="s">
        <v>927</v>
      </c>
      <c r="J56" s="1480"/>
      <c r="K56" s="1521">
        <v>0</v>
      </c>
      <c r="L56" s="1522"/>
      <c r="M56" s="258" t="s">
        <v>1496</v>
      </c>
      <c r="N56" s="275"/>
      <c r="O56" s="201" t="s">
        <v>940</v>
      </c>
      <c r="P56" s="485"/>
    </row>
    <row r="57" spans="1:16" ht="61.5" customHeight="1">
      <c r="B57" s="205" t="s">
        <v>410</v>
      </c>
      <c r="C57" s="1697" t="s">
        <v>1500</v>
      </c>
      <c r="D57" s="1697"/>
      <c r="E57" s="1698"/>
      <c r="F57" s="279"/>
      <c r="G57" s="1527">
        <f>G52+G53+G54+G55+G56</f>
        <v>1318555.92</v>
      </c>
      <c r="H57" s="1528"/>
      <c r="I57" s="1486"/>
      <c r="J57" s="1487"/>
      <c r="K57" s="1529">
        <f>K52+K53+K54+K55+K56</f>
        <v>566015</v>
      </c>
      <c r="L57" s="1530"/>
      <c r="M57" s="268"/>
      <c r="N57" s="269"/>
      <c r="O57" s="280"/>
      <c r="P57" s="280"/>
    </row>
    <row r="58" spans="1:16" ht="50.25" customHeight="1">
      <c r="A58" s="611"/>
      <c r="B58" s="2270" t="s">
        <v>1501</v>
      </c>
      <c r="C58" s="2271"/>
      <c r="D58" s="2271"/>
      <c r="E58" s="2271"/>
      <c r="F58" s="2271"/>
      <c r="G58" s="2271"/>
      <c r="H58" s="2271"/>
      <c r="I58" s="2271"/>
      <c r="J58" s="2271"/>
      <c r="K58" s="2271"/>
      <c r="L58" s="2271"/>
      <c r="M58" s="2271"/>
      <c r="N58" s="2271"/>
      <c r="O58" s="2271"/>
      <c r="P58" s="2272"/>
    </row>
    <row r="59" spans="1:16" ht="64.5" customHeight="1">
      <c r="B59" s="282" t="s">
        <v>486</v>
      </c>
      <c r="C59" s="1543" t="s">
        <v>1502</v>
      </c>
      <c r="D59" s="1543"/>
      <c r="E59" s="1543"/>
      <c r="F59" s="1543"/>
      <c r="G59" s="1543"/>
      <c r="H59" s="1543"/>
      <c r="I59" s="1544"/>
      <c r="J59" s="283">
        <f>G49/(G49+G57)</f>
        <v>0.49645684099043413</v>
      </c>
      <c r="K59" s="284" t="s">
        <v>1386</v>
      </c>
      <c r="L59" s="1539"/>
      <c r="M59" s="1540"/>
      <c r="N59" s="1541"/>
      <c r="O59" s="1534"/>
      <c r="P59" s="1534"/>
    </row>
    <row r="60" spans="1:16" ht="49.5" customHeight="1">
      <c r="B60" s="286" t="s">
        <v>488</v>
      </c>
      <c r="C60" s="1543" t="s">
        <v>1503</v>
      </c>
      <c r="D60" s="1543"/>
      <c r="E60" s="1543"/>
      <c r="F60" s="1543"/>
      <c r="G60" s="1543"/>
      <c r="H60" s="1543"/>
      <c r="I60" s="1544"/>
      <c r="J60" s="283">
        <f>G45/G49</f>
        <v>1</v>
      </c>
      <c r="K60" s="284" t="s">
        <v>1449</v>
      </c>
      <c r="L60" s="1539"/>
      <c r="M60" s="1540"/>
      <c r="N60" s="1541"/>
      <c r="O60" s="1535"/>
      <c r="P60" s="1535"/>
    </row>
    <row r="61" spans="1:16" ht="45" customHeight="1">
      <c r="B61" s="286" t="s">
        <v>490</v>
      </c>
      <c r="C61" s="1414" t="s">
        <v>1504</v>
      </c>
      <c r="D61" s="1414"/>
      <c r="E61" s="1414"/>
      <c r="F61" s="1414"/>
      <c r="G61" s="1414"/>
      <c r="H61" s="1414"/>
      <c r="I61" s="1415"/>
      <c r="J61" s="288">
        <f>SUM(G49,G57)</f>
        <v>2618555.92</v>
      </c>
      <c r="K61" s="284" t="s">
        <v>1386</v>
      </c>
      <c r="L61" s="1539"/>
      <c r="M61" s="1540"/>
      <c r="N61" s="1541"/>
      <c r="O61" s="1535"/>
      <c r="P61" s="1535"/>
    </row>
    <row r="62" spans="1:16" ht="57" customHeight="1">
      <c r="B62" s="286" t="s">
        <v>492</v>
      </c>
      <c r="C62" s="1414" t="s">
        <v>1505</v>
      </c>
      <c r="D62" s="1414"/>
      <c r="E62" s="1414"/>
      <c r="F62" s="1414"/>
      <c r="G62" s="1414"/>
      <c r="H62" s="1414"/>
      <c r="I62" s="1415"/>
      <c r="J62" s="283">
        <f>(G49+G57)/J27</f>
        <v>0.79350179393939391</v>
      </c>
      <c r="K62" s="284" t="s">
        <v>1386</v>
      </c>
      <c r="L62" s="1539"/>
      <c r="M62" s="1540"/>
      <c r="N62" s="1541"/>
      <c r="O62" s="1535"/>
      <c r="P62" s="1535"/>
    </row>
    <row r="63" spans="1:16" ht="69" customHeight="1">
      <c r="B63" s="289" t="s">
        <v>494</v>
      </c>
      <c r="C63" s="1414" t="s">
        <v>1506</v>
      </c>
      <c r="D63" s="1414"/>
      <c r="E63" s="1414"/>
      <c r="F63" s="1414"/>
      <c r="G63" s="1414"/>
      <c r="H63" s="1414"/>
      <c r="I63" s="1415"/>
      <c r="J63" s="427" t="s">
        <v>92</v>
      </c>
      <c r="K63" s="284" t="s">
        <v>1386</v>
      </c>
      <c r="L63" s="1539"/>
      <c r="M63" s="1540"/>
      <c r="N63" s="1541"/>
      <c r="O63" s="1535"/>
      <c r="P63" s="1535"/>
    </row>
    <row r="64" spans="1:16" ht="42.75" customHeight="1">
      <c r="B64" s="289" t="s">
        <v>496</v>
      </c>
      <c r="C64" s="1537" t="s">
        <v>1507</v>
      </c>
      <c r="D64" s="1537"/>
      <c r="E64" s="1537"/>
      <c r="F64" s="1537"/>
      <c r="G64" s="1537"/>
      <c r="H64" s="1537"/>
      <c r="I64" s="1538"/>
      <c r="J64" s="857" t="str">
        <f>IF(J62&lt;0.945,"Funding gap","No funding gap")</f>
        <v>Funding gap</v>
      </c>
      <c r="K64" s="293" t="s">
        <v>1449</v>
      </c>
      <c r="L64" s="1539"/>
      <c r="M64" s="1540"/>
      <c r="N64" s="1541"/>
      <c r="O64" s="1536"/>
      <c r="P64" s="1536"/>
    </row>
    <row r="65" spans="2:16" ht="53.25" customHeight="1">
      <c r="B65" s="289" t="s">
        <v>498</v>
      </c>
      <c r="C65" s="1542" t="s">
        <v>1508</v>
      </c>
      <c r="D65" s="1542"/>
      <c r="E65" s="1542"/>
      <c r="F65" s="1542"/>
      <c r="G65" s="1542"/>
      <c r="H65" s="1542"/>
      <c r="I65" s="2269"/>
      <c r="J65" s="292">
        <f>G45/J27</f>
        <v>0.39393939393939392</v>
      </c>
      <c r="K65" s="284" t="s">
        <v>1386</v>
      </c>
      <c r="L65" s="1539"/>
      <c r="M65" s="1540"/>
      <c r="N65" s="1541"/>
      <c r="O65" s="287"/>
      <c r="P65" s="287"/>
    </row>
    <row r="66" spans="2:16" ht="39" customHeight="1">
      <c r="B66" s="191" t="s">
        <v>500</v>
      </c>
      <c r="C66" s="1464" t="s">
        <v>1509</v>
      </c>
      <c r="D66" s="1464"/>
      <c r="E66" s="1464"/>
      <c r="F66" s="1464"/>
      <c r="G66" s="1464"/>
      <c r="H66" s="1464"/>
      <c r="I66" s="1464"/>
      <c r="J66" s="1465"/>
      <c r="K66" s="1545" t="s">
        <v>1449</v>
      </c>
      <c r="L66" s="1548"/>
      <c r="M66" s="1549"/>
      <c r="N66" s="1550"/>
      <c r="O66" s="1443" t="s">
        <v>2006</v>
      </c>
      <c r="P66" s="1443"/>
    </row>
    <row r="67" spans="2:16" ht="21" customHeight="1">
      <c r="B67" s="198" t="s">
        <v>394</v>
      </c>
      <c r="C67" s="1557" t="s">
        <v>1511</v>
      </c>
      <c r="D67" s="1557"/>
      <c r="E67" s="1557"/>
      <c r="F67" s="1557"/>
      <c r="G67" s="1557"/>
      <c r="H67" s="1557"/>
      <c r="I67" s="2268"/>
      <c r="J67" s="299" t="s">
        <v>1385</v>
      </c>
      <c r="K67" s="1546"/>
      <c r="L67" s="1551"/>
      <c r="M67" s="1552"/>
      <c r="N67" s="1553"/>
      <c r="O67" s="1425"/>
      <c r="P67" s="1425"/>
    </row>
    <row r="68" spans="2:16" ht="21" customHeight="1">
      <c r="B68" s="198" t="s">
        <v>401</v>
      </c>
      <c r="C68" s="1557" t="s">
        <v>1512</v>
      </c>
      <c r="D68" s="1557"/>
      <c r="E68" s="1557"/>
      <c r="F68" s="1557"/>
      <c r="G68" s="1557"/>
      <c r="H68" s="1557"/>
      <c r="I68" s="2268"/>
      <c r="J68" s="299" t="s">
        <v>1385</v>
      </c>
      <c r="K68" s="1546"/>
      <c r="L68" s="1551"/>
      <c r="M68" s="1552"/>
      <c r="N68" s="1553"/>
      <c r="O68" s="1425"/>
      <c r="P68" s="1425"/>
    </row>
    <row r="69" spans="2:16" ht="21" customHeight="1">
      <c r="B69" s="198" t="s">
        <v>403</v>
      </c>
      <c r="C69" s="1557" t="s">
        <v>1513</v>
      </c>
      <c r="D69" s="1557"/>
      <c r="E69" s="1557"/>
      <c r="F69" s="1557"/>
      <c r="G69" s="1557"/>
      <c r="H69" s="1557"/>
      <c r="I69" s="2268"/>
      <c r="J69" s="299" t="s">
        <v>1520</v>
      </c>
      <c r="K69" s="1546"/>
      <c r="L69" s="1551"/>
      <c r="M69" s="1552"/>
      <c r="N69" s="1553"/>
      <c r="O69" s="1425"/>
      <c r="P69" s="1425"/>
    </row>
    <row r="70" spans="2:16" ht="21" customHeight="1">
      <c r="B70" s="198" t="s">
        <v>405</v>
      </c>
      <c r="C70" s="1557" t="s">
        <v>1514</v>
      </c>
      <c r="D70" s="1557"/>
      <c r="E70" s="1557"/>
      <c r="F70" s="1557"/>
      <c r="G70" s="1557"/>
      <c r="H70" s="1557"/>
      <c r="I70" s="2268"/>
      <c r="J70" s="299" t="s">
        <v>1520</v>
      </c>
      <c r="K70" s="1546"/>
      <c r="L70" s="1551"/>
      <c r="M70" s="1552"/>
      <c r="N70" s="1553"/>
      <c r="O70" s="1425"/>
      <c r="P70" s="1425"/>
    </row>
    <row r="71" spans="2:16" ht="21" customHeight="1">
      <c r="B71" s="198" t="s">
        <v>408</v>
      </c>
      <c r="C71" s="1558" t="s">
        <v>1515</v>
      </c>
      <c r="D71" s="1558"/>
      <c r="E71" s="1558"/>
      <c r="F71" s="1410"/>
      <c r="G71" s="1559" t="s">
        <v>92</v>
      </c>
      <c r="H71" s="1560"/>
      <c r="I71" s="1560"/>
      <c r="J71" s="1561"/>
      <c r="K71" s="1547"/>
      <c r="L71" s="1554"/>
      <c r="M71" s="1555"/>
      <c r="N71" s="1556"/>
      <c r="O71" s="1426"/>
      <c r="P71" s="1426"/>
    </row>
    <row r="72" spans="2:16" ht="35.25" customHeight="1">
      <c r="B72" s="224" t="s">
        <v>1516</v>
      </c>
      <c r="C72" s="255" t="s">
        <v>561</v>
      </c>
      <c r="D72" s="1414" t="s">
        <v>1517</v>
      </c>
      <c r="E72" s="1414"/>
      <c r="F72" s="1414"/>
      <c r="G72" s="1414"/>
      <c r="H72" s="1414"/>
      <c r="I72" s="1414"/>
      <c r="J72" s="1414"/>
      <c r="K72" s="1414"/>
      <c r="L72" s="1414"/>
      <c r="M72" s="1414"/>
      <c r="N72" s="1562"/>
      <c r="O72" s="291"/>
      <c r="P72" s="297"/>
    </row>
    <row r="73" spans="2:16" ht="20.25" customHeight="1">
      <c r="B73" s="205" t="s">
        <v>418</v>
      </c>
      <c r="C73" s="1558" t="s">
        <v>1518</v>
      </c>
      <c r="D73" s="1558"/>
      <c r="E73" s="1558"/>
      <c r="F73" s="1574" t="s">
        <v>1385</v>
      </c>
      <c r="G73" s="1575"/>
      <c r="H73" s="1545" t="s">
        <v>1449</v>
      </c>
      <c r="I73" s="1576" t="s">
        <v>3769</v>
      </c>
      <c r="J73" s="1577"/>
      <c r="K73" s="1577"/>
      <c r="L73" s="1577"/>
      <c r="M73" s="1577"/>
      <c r="N73" s="1690"/>
      <c r="O73" s="1443" t="s">
        <v>1510</v>
      </c>
      <c r="P73" s="1443"/>
    </row>
    <row r="74" spans="2:16" ht="20.25" customHeight="1">
      <c r="B74" s="205" t="s">
        <v>508</v>
      </c>
      <c r="C74" s="1558" t="s">
        <v>1519</v>
      </c>
      <c r="D74" s="1558"/>
      <c r="E74" s="1558"/>
      <c r="F74" s="1574" t="s">
        <v>1520</v>
      </c>
      <c r="G74" s="1575"/>
      <c r="H74" s="1546"/>
      <c r="I74" s="1691"/>
      <c r="J74" s="1692"/>
      <c r="K74" s="1692"/>
      <c r="L74" s="1692"/>
      <c r="M74" s="1692"/>
      <c r="N74" s="1693"/>
      <c r="O74" s="1425"/>
      <c r="P74" s="1425"/>
    </row>
    <row r="75" spans="2:16" ht="20.25" customHeight="1">
      <c r="B75" s="205" t="s">
        <v>510</v>
      </c>
      <c r="C75" s="1558" t="s">
        <v>1521</v>
      </c>
      <c r="D75" s="1558"/>
      <c r="E75" s="1558"/>
      <c r="F75" s="1574" t="s">
        <v>1520</v>
      </c>
      <c r="G75" s="1575"/>
      <c r="H75" s="1546"/>
      <c r="I75" s="1691"/>
      <c r="J75" s="1692"/>
      <c r="K75" s="1692"/>
      <c r="L75" s="1692"/>
      <c r="M75" s="1692"/>
      <c r="N75" s="1693"/>
      <c r="O75" s="1425"/>
      <c r="P75" s="1425"/>
    </row>
    <row r="76" spans="2:16" ht="34.5" customHeight="1">
      <c r="B76" s="189"/>
      <c r="C76" s="484" t="s">
        <v>401</v>
      </c>
      <c r="D76" s="1464" t="s">
        <v>1522</v>
      </c>
      <c r="E76" s="1464"/>
      <c r="F76" s="1464"/>
      <c r="G76" s="1465"/>
      <c r="H76" s="1546"/>
      <c r="I76" s="1691"/>
      <c r="J76" s="1692"/>
      <c r="K76" s="1692"/>
      <c r="L76" s="1692"/>
      <c r="M76" s="1692"/>
      <c r="N76" s="1693"/>
      <c r="O76" s="1425"/>
      <c r="P76" s="1425"/>
    </row>
    <row r="77" spans="2:16" ht="21" customHeight="1">
      <c r="B77" s="205" t="s">
        <v>418</v>
      </c>
      <c r="C77" s="1558" t="s">
        <v>1518</v>
      </c>
      <c r="D77" s="1558"/>
      <c r="E77" s="1410"/>
      <c r="F77" s="1574" t="s">
        <v>1385</v>
      </c>
      <c r="G77" s="1575"/>
      <c r="H77" s="1546"/>
      <c r="I77" s="1691"/>
      <c r="J77" s="1692"/>
      <c r="K77" s="1692"/>
      <c r="L77" s="1692"/>
      <c r="M77" s="1692"/>
      <c r="N77" s="1693"/>
      <c r="O77" s="1425"/>
      <c r="P77" s="1425"/>
    </row>
    <row r="78" spans="2:16" ht="21" customHeight="1">
      <c r="B78" s="205" t="s">
        <v>508</v>
      </c>
      <c r="C78" s="1558" t="s">
        <v>1519</v>
      </c>
      <c r="D78" s="1558"/>
      <c r="E78" s="1410"/>
      <c r="F78" s="1574" t="s">
        <v>1520</v>
      </c>
      <c r="G78" s="1575"/>
      <c r="H78" s="1546"/>
      <c r="I78" s="1691"/>
      <c r="J78" s="1692"/>
      <c r="K78" s="1692"/>
      <c r="L78" s="1692"/>
      <c r="M78" s="1692"/>
      <c r="N78" s="1693"/>
      <c r="O78" s="1425"/>
      <c r="P78" s="1425"/>
    </row>
    <row r="79" spans="2:16" ht="21" customHeight="1">
      <c r="B79" s="205" t="s">
        <v>510</v>
      </c>
      <c r="C79" s="1558" t="s">
        <v>1523</v>
      </c>
      <c r="D79" s="1558"/>
      <c r="E79" s="1410"/>
      <c r="F79" s="1574" t="s">
        <v>1520</v>
      </c>
      <c r="G79" s="1575"/>
      <c r="H79" s="1546"/>
      <c r="I79" s="1691"/>
      <c r="J79" s="1692"/>
      <c r="K79" s="1692"/>
      <c r="L79" s="1692"/>
      <c r="M79" s="1692"/>
      <c r="N79" s="1693"/>
      <c r="O79" s="1425"/>
      <c r="P79" s="1425"/>
    </row>
    <row r="80" spans="2:16" ht="21" customHeight="1">
      <c r="B80" s="205" t="s">
        <v>512</v>
      </c>
      <c r="C80" s="1558" t="s">
        <v>1514</v>
      </c>
      <c r="D80" s="1558"/>
      <c r="E80" s="1410"/>
      <c r="F80" s="1574" t="s">
        <v>1520</v>
      </c>
      <c r="G80" s="1575"/>
      <c r="H80" s="1546"/>
      <c r="I80" s="1691"/>
      <c r="J80" s="1692"/>
      <c r="K80" s="1692"/>
      <c r="L80" s="1692"/>
      <c r="M80" s="1692"/>
      <c r="N80" s="1693"/>
      <c r="O80" s="1425"/>
      <c r="P80" s="1425"/>
    </row>
    <row r="81" spans="2:16" ht="26.25" customHeight="1">
      <c r="B81" s="205" t="s">
        <v>513</v>
      </c>
      <c r="C81" s="1558" t="s">
        <v>1524</v>
      </c>
      <c r="D81" s="1558"/>
      <c r="E81" s="1410"/>
      <c r="F81" s="1574" t="s">
        <v>92</v>
      </c>
      <c r="G81" s="1575"/>
      <c r="H81" s="1547"/>
      <c r="I81" s="1983"/>
      <c r="J81" s="2049"/>
      <c r="K81" s="2049"/>
      <c r="L81" s="2049"/>
      <c r="M81" s="2049"/>
      <c r="N81" s="1984"/>
      <c r="O81" s="1426"/>
      <c r="P81" s="1426"/>
    </row>
    <row r="82" spans="2:16" ht="44.25" customHeight="1">
      <c r="B82" s="298" t="s">
        <v>968</v>
      </c>
      <c r="C82" s="2266" t="s">
        <v>1525</v>
      </c>
      <c r="D82" s="2266"/>
      <c r="E82" s="2267"/>
      <c r="F82" s="1411"/>
      <c r="G82" s="1412"/>
      <c r="H82" s="1412"/>
      <c r="I82" s="1412"/>
      <c r="J82" s="1412"/>
      <c r="K82" s="1412"/>
      <c r="L82" s="1412"/>
      <c r="M82" s="1412"/>
      <c r="N82" s="1413"/>
      <c r="O82" s="2080"/>
      <c r="P82" s="2081"/>
    </row>
    <row r="83" spans="2:16" ht="42" customHeight="1">
      <c r="B83" s="2076" t="s">
        <v>1526</v>
      </c>
      <c r="C83" s="2077"/>
      <c r="D83" s="2077"/>
      <c r="E83" s="2077"/>
      <c r="F83" s="2077"/>
      <c r="G83" s="2077"/>
      <c r="H83" s="2077"/>
      <c r="I83" s="2077"/>
      <c r="J83" s="2077"/>
      <c r="K83" s="2077"/>
      <c r="L83" s="2077"/>
      <c r="M83" s="2077"/>
      <c r="N83" s="2077"/>
      <c r="O83" s="2077"/>
      <c r="P83" s="2078"/>
    </row>
    <row r="84" spans="2:16" ht="39.75" customHeight="1">
      <c r="B84" s="191" t="s">
        <v>518</v>
      </c>
      <c r="C84" s="1414" t="s">
        <v>1527</v>
      </c>
      <c r="D84" s="1414"/>
      <c r="E84" s="1414"/>
      <c r="F84" s="1414"/>
      <c r="G84" s="1415"/>
      <c r="H84" s="299" t="s">
        <v>1385</v>
      </c>
      <c r="I84" s="1580" t="s">
        <v>1449</v>
      </c>
      <c r="J84" s="1581"/>
      <c r="K84" s="1966"/>
      <c r="L84" s="1967"/>
      <c r="M84" s="1967"/>
      <c r="N84" s="1968"/>
      <c r="O84" s="201" t="s">
        <v>1452</v>
      </c>
      <c r="P84" s="202"/>
    </row>
    <row r="85" spans="2:16" ht="20.25" customHeight="1">
      <c r="B85" s="1585" t="s">
        <v>1528</v>
      </c>
      <c r="C85" s="1586"/>
      <c r="D85" s="1586"/>
      <c r="E85" s="1587"/>
      <c r="F85" s="1500" t="s">
        <v>1529</v>
      </c>
      <c r="G85" s="1502"/>
      <c r="H85" s="1501"/>
      <c r="I85" s="1500" t="s">
        <v>1530</v>
      </c>
      <c r="J85" s="1502"/>
      <c r="K85" s="1500" t="s">
        <v>1458</v>
      </c>
      <c r="L85" s="1502"/>
      <c r="M85" s="1502"/>
      <c r="N85" s="1503"/>
      <c r="O85" s="1534"/>
      <c r="P85" s="1534"/>
    </row>
    <row r="86" spans="2:16" ht="21" customHeight="1">
      <c r="B86" s="1588"/>
      <c r="C86" s="1589"/>
      <c r="D86" s="1589"/>
      <c r="E86" s="1590"/>
      <c r="F86" s="1594" t="s">
        <v>3766</v>
      </c>
      <c r="G86" s="1595"/>
      <c r="H86" s="1596"/>
      <c r="I86" s="1597">
        <v>1300000</v>
      </c>
      <c r="J86" s="1598"/>
      <c r="K86" s="2260"/>
      <c r="L86" s="2261"/>
      <c r="M86" s="2261"/>
      <c r="N86" s="2262"/>
      <c r="O86" s="1535"/>
      <c r="P86" s="1535"/>
    </row>
    <row r="87" spans="2:16" ht="21" customHeight="1">
      <c r="B87" s="1588"/>
      <c r="C87" s="1589"/>
      <c r="D87" s="1589"/>
      <c r="E87" s="1590"/>
      <c r="F87" s="1594"/>
      <c r="G87" s="1595"/>
      <c r="H87" s="1596"/>
      <c r="I87" s="1597"/>
      <c r="J87" s="1598"/>
      <c r="K87" s="2260"/>
      <c r="L87" s="2261"/>
      <c r="M87" s="2261"/>
      <c r="N87" s="2262"/>
      <c r="O87" s="1535"/>
      <c r="P87" s="1535"/>
    </row>
    <row r="88" spans="2:16" ht="21" customHeight="1">
      <c r="B88" s="1588"/>
      <c r="C88" s="1589"/>
      <c r="D88" s="1589"/>
      <c r="E88" s="1590"/>
      <c r="F88" s="1594"/>
      <c r="G88" s="1595"/>
      <c r="H88" s="1596"/>
      <c r="I88" s="1597"/>
      <c r="J88" s="1598"/>
      <c r="K88" s="2260"/>
      <c r="L88" s="2261"/>
      <c r="M88" s="2261"/>
      <c r="N88" s="2262"/>
      <c r="O88" s="1535"/>
      <c r="P88" s="1535"/>
    </row>
    <row r="89" spans="2:16" ht="21.75" customHeight="1">
      <c r="B89" s="1591"/>
      <c r="C89" s="1592"/>
      <c r="D89" s="1592"/>
      <c r="E89" s="1593"/>
      <c r="F89" s="1599"/>
      <c r="G89" s="1600"/>
      <c r="H89" s="1601"/>
      <c r="I89" s="1602"/>
      <c r="J89" s="1603"/>
      <c r="K89" s="2263"/>
      <c r="L89" s="2264"/>
      <c r="M89" s="2264"/>
      <c r="N89" s="2265"/>
      <c r="O89" s="2075"/>
      <c r="P89" s="2075"/>
    </row>
    <row r="90" spans="2:16" ht="26.25" customHeight="1">
      <c r="B90" s="1416" t="s">
        <v>1533</v>
      </c>
      <c r="C90" s="1417"/>
      <c r="D90" s="1417"/>
      <c r="E90" s="1417"/>
      <c r="F90" s="1417"/>
      <c r="G90" s="1417"/>
      <c r="H90" s="1417"/>
      <c r="I90" s="1417"/>
      <c r="J90" s="1417"/>
      <c r="K90" s="1417"/>
      <c r="L90" s="1417"/>
      <c r="M90" s="1417"/>
      <c r="N90" s="1417"/>
      <c r="O90" s="1417"/>
      <c r="P90" s="1418"/>
    </row>
    <row r="91" spans="2:16" ht="45" customHeight="1">
      <c r="B91" s="488" t="s">
        <v>523</v>
      </c>
      <c r="C91" s="1638" t="s">
        <v>3770</v>
      </c>
      <c r="D91" s="1638"/>
      <c r="E91" s="1638"/>
      <c r="F91" s="1638"/>
      <c r="G91" s="1638"/>
      <c r="H91" s="1638"/>
      <c r="I91" s="1638"/>
      <c r="J91" s="1638"/>
      <c r="K91" s="1638"/>
      <c r="L91" s="1638"/>
      <c r="M91" s="1638"/>
      <c r="N91" s="2061"/>
      <c r="O91" s="1424" t="s">
        <v>3771</v>
      </c>
      <c r="P91" s="1424"/>
    </row>
    <row r="92" spans="2:16" ht="20.25" customHeight="1">
      <c r="B92" s="1609" t="s">
        <v>1536</v>
      </c>
      <c r="C92" s="1610"/>
      <c r="D92" s="1610"/>
      <c r="E92" s="1610"/>
      <c r="F92" s="1611"/>
      <c r="G92" s="2257" t="s">
        <v>1537</v>
      </c>
      <c r="H92" s="2258"/>
      <c r="I92" s="2258"/>
      <c r="J92" s="2258"/>
      <c r="K92" s="2258"/>
      <c r="L92" s="2258"/>
      <c r="M92" s="2258"/>
      <c r="N92" s="2259"/>
      <c r="O92" s="1425"/>
      <c r="P92" s="1425"/>
    </row>
    <row r="93" spans="2:16" ht="29.25" customHeight="1">
      <c r="B93" s="2072"/>
      <c r="C93" s="2073"/>
      <c r="D93" s="2073"/>
      <c r="E93" s="2073"/>
      <c r="F93" s="2074"/>
      <c r="G93" s="489" t="s">
        <v>1538</v>
      </c>
      <c r="H93" s="489" t="s">
        <v>1539</v>
      </c>
      <c r="I93" s="489" t="s">
        <v>981</v>
      </c>
      <c r="J93" s="489" t="s">
        <v>1540</v>
      </c>
      <c r="K93" s="2257" t="s">
        <v>1449</v>
      </c>
      <c r="L93" s="2258"/>
      <c r="M93" s="2258"/>
      <c r="N93" s="2259"/>
      <c r="O93" s="1425"/>
      <c r="P93" s="1426"/>
    </row>
    <row r="94" spans="2:16" ht="60" customHeight="1">
      <c r="B94" s="432" t="s">
        <v>394</v>
      </c>
      <c r="C94" s="2021" t="s">
        <v>2431</v>
      </c>
      <c r="D94" s="2021"/>
      <c r="E94" s="2021"/>
      <c r="F94" s="2021"/>
      <c r="G94" s="2021"/>
      <c r="H94" s="2021"/>
      <c r="I94" s="2021"/>
      <c r="J94" s="2022"/>
      <c r="K94" s="2247" t="s">
        <v>3772</v>
      </c>
      <c r="L94" s="2248"/>
      <c r="M94" s="2248"/>
      <c r="N94" s="2249"/>
      <c r="O94" s="1425"/>
      <c r="P94" s="1534"/>
    </row>
    <row r="95" spans="2:16" ht="21.75" customHeight="1">
      <c r="B95" s="432" t="s">
        <v>530</v>
      </c>
      <c r="C95" s="2021" t="s">
        <v>1542</v>
      </c>
      <c r="D95" s="2021"/>
      <c r="E95" s="2021"/>
      <c r="F95" s="2022"/>
      <c r="G95" s="399" t="s">
        <v>1385</v>
      </c>
      <c r="H95" s="399" t="s">
        <v>1385</v>
      </c>
      <c r="I95" s="399" t="s">
        <v>1385</v>
      </c>
      <c r="J95" s="399" t="s">
        <v>1520</v>
      </c>
      <c r="K95" s="2250"/>
      <c r="L95" s="1649"/>
      <c r="M95" s="1649"/>
      <c r="N95" s="1650"/>
      <c r="O95" s="1425"/>
      <c r="P95" s="1535"/>
    </row>
    <row r="96" spans="2:16" ht="21.75" customHeight="1">
      <c r="B96" s="434" t="s">
        <v>532</v>
      </c>
      <c r="C96" s="2044" t="s">
        <v>1543</v>
      </c>
      <c r="D96" s="2044"/>
      <c r="E96" s="2044"/>
      <c r="F96" s="2060"/>
      <c r="G96" s="435" t="s">
        <v>1385</v>
      </c>
      <c r="H96" s="435" t="s">
        <v>1385</v>
      </c>
      <c r="I96" s="435" t="s">
        <v>1520</v>
      </c>
      <c r="J96" s="435" t="s">
        <v>1520</v>
      </c>
      <c r="K96" s="2251"/>
      <c r="L96" s="1651"/>
      <c r="M96" s="1651"/>
      <c r="N96" s="1652"/>
      <c r="O96" s="1425"/>
      <c r="P96" s="1535"/>
    </row>
    <row r="97" spans="2:16" ht="42" customHeight="1">
      <c r="B97" s="438" t="s">
        <v>401</v>
      </c>
      <c r="C97" s="1638" t="s">
        <v>1544</v>
      </c>
      <c r="D97" s="1638"/>
      <c r="E97" s="1638"/>
      <c r="F97" s="1638"/>
      <c r="G97" s="1638"/>
      <c r="H97" s="1638"/>
      <c r="I97" s="1638"/>
      <c r="J97" s="1642"/>
      <c r="K97" s="2247"/>
      <c r="L97" s="2248"/>
      <c r="M97" s="2248"/>
      <c r="N97" s="2249"/>
      <c r="O97" s="1425"/>
      <c r="P97" s="1535"/>
    </row>
    <row r="98" spans="2:16" ht="21" customHeight="1">
      <c r="B98" s="432" t="s">
        <v>530</v>
      </c>
      <c r="C98" s="2021" t="s">
        <v>1542</v>
      </c>
      <c r="D98" s="2021"/>
      <c r="E98" s="2021"/>
      <c r="F98" s="2022"/>
      <c r="G98" s="399" t="s">
        <v>1385</v>
      </c>
      <c r="H98" s="399" t="s">
        <v>1385</v>
      </c>
      <c r="I98" s="399" t="s">
        <v>1385</v>
      </c>
      <c r="J98" s="399" t="s">
        <v>1520</v>
      </c>
      <c r="K98" s="2250"/>
      <c r="L98" s="1649"/>
      <c r="M98" s="1649"/>
      <c r="N98" s="1650"/>
      <c r="O98" s="1425"/>
      <c r="P98" s="1535"/>
    </row>
    <row r="99" spans="2:16" ht="20.25" customHeight="1">
      <c r="B99" s="434" t="s">
        <v>532</v>
      </c>
      <c r="C99" s="2044" t="s">
        <v>1543</v>
      </c>
      <c r="D99" s="2044"/>
      <c r="E99" s="2044"/>
      <c r="F99" s="2060"/>
      <c r="G99" s="435" t="s">
        <v>1385</v>
      </c>
      <c r="H99" s="435" t="s">
        <v>1385</v>
      </c>
      <c r="I99" s="435" t="s">
        <v>1385</v>
      </c>
      <c r="J99" s="435" t="s">
        <v>1520</v>
      </c>
      <c r="K99" s="2251"/>
      <c r="L99" s="1651"/>
      <c r="M99" s="1651"/>
      <c r="N99" s="1652"/>
      <c r="O99" s="1425"/>
      <c r="P99" s="1535"/>
    </row>
    <row r="100" spans="2:16" ht="44.25" customHeight="1">
      <c r="B100" s="436" t="s">
        <v>535</v>
      </c>
      <c r="C100" s="1632" t="s">
        <v>1545</v>
      </c>
      <c r="D100" s="1632"/>
      <c r="E100" s="1632"/>
      <c r="F100" s="1632"/>
      <c r="G100" s="1632"/>
      <c r="H100" s="1632"/>
      <c r="I100" s="1632"/>
      <c r="J100" s="1633"/>
      <c r="K100" s="2247"/>
      <c r="L100" s="2248"/>
      <c r="M100" s="2248"/>
      <c r="N100" s="2249"/>
      <c r="O100" s="1425"/>
      <c r="P100" s="1535"/>
    </row>
    <row r="101" spans="2:16" ht="21.75" customHeight="1">
      <c r="B101" s="432" t="s">
        <v>530</v>
      </c>
      <c r="C101" s="2021" t="s">
        <v>1542</v>
      </c>
      <c r="D101" s="2021"/>
      <c r="E101" s="2021"/>
      <c r="F101" s="2022"/>
      <c r="G101" s="399" t="s">
        <v>1385</v>
      </c>
      <c r="H101" s="399" t="s">
        <v>1385</v>
      </c>
      <c r="I101" s="399" t="s">
        <v>1385</v>
      </c>
      <c r="J101" s="399" t="s">
        <v>1520</v>
      </c>
      <c r="K101" s="2250"/>
      <c r="L101" s="1649"/>
      <c r="M101" s="1649"/>
      <c r="N101" s="1650"/>
      <c r="O101" s="1425"/>
      <c r="P101" s="1535"/>
    </row>
    <row r="102" spans="2:16" ht="21" customHeight="1">
      <c r="B102" s="434" t="s">
        <v>532</v>
      </c>
      <c r="C102" s="2044" t="s">
        <v>1543</v>
      </c>
      <c r="D102" s="2044"/>
      <c r="E102" s="2044"/>
      <c r="F102" s="2060"/>
      <c r="G102" s="435" t="s">
        <v>1385</v>
      </c>
      <c r="H102" s="435" t="s">
        <v>1385</v>
      </c>
      <c r="I102" s="435" t="s">
        <v>1385</v>
      </c>
      <c r="J102" s="435" t="s">
        <v>1520</v>
      </c>
      <c r="K102" s="2251"/>
      <c r="L102" s="1651"/>
      <c r="M102" s="1651"/>
      <c r="N102" s="1652"/>
      <c r="O102" s="1425"/>
      <c r="P102" s="1535"/>
    </row>
    <row r="103" spans="2:16" ht="38.25" customHeight="1">
      <c r="B103" s="436" t="s">
        <v>537</v>
      </c>
      <c r="C103" s="1632" t="s">
        <v>1546</v>
      </c>
      <c r="D103" s="1632"/>
      <c r="E103" s="1632"/>
      <c r="F103" s="1632"/>
      <c r="G103" s="1632"/>
      <c r="H103" s="1632"/>
      <c r="I103" s="1632"/>
      <c r="J103" s="1633"/>
      <c r="K103" s="2247"/>
      <c r="L103" s="2248"/>
      <c r="M103" s="2248"/>
      <c r="N103" s="2249"/>
      <c r="O103" s="1425"/>
      <c r="P103" s="1535"/>
    </row>
    <row r="104" spans="2:16" ht="21" customHeight="1">
      <c r="B104" s="432" t="s">
        <v>530</v>
      </c>
      <c r="C104" s="2021" t="s">
        <v>1542</v>
      </c>
      <c r="D104" s="2021"/>
      <c r="E104" s="2021"/>
      <c r="F104" s="2022"/>
      <c r="G104" s="399" t="s">
        <v>1385</v>
      </c>
      <c r="H104" s="399" t="s">
        <v>1385</v>
      </c>
      <c r="I104" s="399" t="s">
        <v>1385</v>
      </c>
      <c r="J104" s="399" t="s">
        <v>1520</v>
      </c>
      <c r="K104" s="2250"/>
      <c r="L104" s="1649"/>
      <c r="M104" s="1649"/>
      <c r="N104" s="1650"/>
      <c r="O104" s="1425"/>
      <c r="P104" s="1535"/>
    </row>
    <row r="105" spans="2:16" ht="21" customHeight="1">
      <c r="B105" s="434" t="s">
        <v>532</v>
      </c>
      <c r="C105" s="2044" t="s">
        <v>1543</v>
      </c>
      <c r="D105" s="2044"/>
      <c r="E105" s="2044"/>
      <c r="F105" s="2060"/>
      <c r="G105" s="435" t="s">
        <v>1385</v>
      </c>
      <c r="H105" s="435" t="s">
        <v>1385</v>
      </c>
      <c r="I105" s="435" t="s">
        <v>1385</v>
      </c>
      <c r="J105" s="435" t="s">
        <v>1520</v>
      </c>
      <c r="K105" s="2251"/>
      <c r="L105" s="1651"/>
      <c r="M105" s="1651"/>
      <c r="N105" s="1652"/>
      <c r="O105" s="1425"/>
      <c r="P105" s="1535"/>
    </row>
    <row r="106" spans="2:16" ht="30.75" customHeight="1">
      <c r="B106" s="436" t="s">
        <v>539</v>
      </c>
      <c r="C106" s="1632" t="s">
        <v>3773</v>
      </c>
      <c r="D106" s="1632"/>
      <c r="E106" s="1632"/>
      <c r="F106" s="1632"/>
      <c r="G106" s="1632"/>
      <c r="H106" s="1632"/>
      <c r="I106" s="1632"/>
      <c r="J106" s="1633"/>
      <c r="K106" s="2247"/>
      <c r="L106" s="2248"/>
      <c r="M106" s="2248"/>
      <c r="N106" s="2249"/>
      <c r="O106" s="1425"/>
      <c r="P106" s="1535"/>
    </row>
    <row r="107" spans="2:16" ht="20.25" customHeight="1">
      <c r="B107" s="432" t="s">
        <v>530</v>
      </c>
      <c r="C107" s="2021" t="s">
        <v>1542</v>
      </c>
      <c r="D107" s="2021"/>
      <c r="E107" s="2021"/>
      <c r="F107" s="2022"/>
      <c r="G107" s="399" t="s">
        <v>1385</v>
      </c>
      <c r="H107" s="399" t="s">
        <v>1385</v>
      </c>
      <c r="I107" s="399" t="s">
        <v>1385</v>
      </c>
      <c r="J107" s="399" t="s">
        <v>1520</v>
      </c>
      <c r="K107" s="2250"/>
      <c r="L107" s="1649"/>
      <c r="M107" s="1649"/>
      <c r="N107" s="1650"/>
      <c r="O107" s="1425"/>
      <c r="P107" s="1535"/>
    </row>
    <row r="108" spans="2:16" ht="21" customHeight="1">
      <c r="B108" s="434" t="s">
        <v>532</v>
      </c>
      <c r="C108" s="2044" t="s">
        <v>1543</v>
      </c>
      <c r="D108" s="2044"/>
      <c r="E108" s="2044"/>
      <c r="F108" s="2060"/>
      <c r="G108" s="435" t="s">
        <v>1385</v>
      </c>
      <c r="H108" s="435" t="s">
        <v>1385</v>
      </c>
      <c r="I108" s="435" t="s">
        <v>1385</v>
      </c>
      <c r="J108" s="435" t="s">
        <v>1520</v>
      </c>
      <c r="K108" s="2251"/>
      <c r="L108" s="1651"/>
      <c r="M108" s="1651"/>
      <c r="N108" s="1652"/>
      <c r="O108" s="1425"/>
      <c r="P108" s="1535"/>
    </row>
    <row r="109" spans="2:16" ht="24.75" customHeight="1">
      <c r="B109" s="436" t="s">
        <v>410</v>
      </c>
      <c r="C109" s="2255" t="s">
        <v>1548</v>
      </c>
      <c r="D109" s="1632"/>
      <c r="E109" s="1632"/>
      <c r="F109" s="1632"/>
      <c r="G109" s="1632"/>
      <c r="H109" s="1632"/>
      <c r="I109" s="1632"/>
      <c r="J109" s="1633"/>
      <c r="K109" s="2247"/>
      <c r="L109" s="2248"/>
      <c r="M109" s="2248"/>
      <c r="N109" s="2249"/>
      <c r="O109" s="1425"/>
      <c r="P109" s="1535"/>
    </row>
    <row r="110" spans="2:16" ht="21.75" customHeight="1">
      <c r="B110" s="432" t="s">
        <v>530</v>
      </c>
      <c r="C110" s="2021" t="s">
        <v>1542</v>
      </c>
      <c r="D110" s="2021"/>
      <c r="E110" s="2021"/>
      <c r="F110" s="2022"/>
      <c r="G110" s="399" t="s">
        <v>1385</v>
      </c>
      <c r="H110" s="399" t="s">
        <v>1385</v>
      </c>
      <c r="I110" s="399" t="s">
        <v>1385</v>
      </c>
      <c r="J110" s="399" t="s">
        <v>1520</v>
      </c>
      <c r="K110" s="2250"/>
      <c r="L110" s="1649"/>
      <c r="M110" s="1649"/>
      <c r="N110" s="1650"/>
      <c r="O110" s="1425"/>
      <c r="P110" s="1535"/>
    </row>
    <row r="111" spans="2:16" ht="21.75" customHeight="1">
      <c r="B111" s="434" t="s">
        <v>532</v>
      </c>
      <c r="C111" s="2044" t="s">
        <v>1543</v>
      </c>
      <c r="D111" s="2044"/>
      <c r="E111" s="2044"/>
      <c r="F111" s="2060"/>
      <c r="G111" s="399" t="s">
        <v>1385</v>
      </c>
      <c r="H111" s="399" t="s">
        <v>1385</v>
      </c>
      <c r="I111" s="399" t="s">
        <v>1385</v>
      </c>
      <c r="J111" s="435" t="s">
        <v>1520</v>
      </c>
      <c r="K111" s="2251"/>
      <c r="L111" s="1651"/>
      <c r="M111" s="1651"/>
      <c r="N111" s="1652"/>
      <c r="O111" s="1425"/>
      <c r="P111" s="1535"/>
    </row>
    <row r="112" spans="2:16" ht="24.75" customHeight="1">
      <c r="B112" s="438" t="s">
        <v>413</v>
      </c>
      <c r="C112" s="1645" t="s">
        <v>1549</v>
      </c>
      <c r="D112" s="1638"/>
      <c r="E112" s="1638"/>
      <c r="F112" s="1638"/>
      <c r="G112" s="1638"/>
      <c r="H112" s="1638"/>
      <c r="I112" s="1638"/>
      <c r="J112" s="1642"/>
      <c r="K112" s="2247" t="s">
        <v>3774</v>
      </c>
      <c r="L112" s="2248"/>
      <c r="M112" s="2248"/>
      <c r="N112" s="2249"/>
      <c r="O112" s="1425"/>
      <c r="P112" s="1535"/>
    </row>
    <row r="113" spans="2:16" ht="21.75" customHeight="1">
      <c r="B113" s="432" t="s">
        <v>530</v>
      </c>
      <c r="C113" s="2021" t="s">
        <v>1542</v>
      </c>
      <c r="D113" s="2021"/>
      <c r="E113" s="2021"/>
      <c r="F113" s="2022"/>
      <c r="G113" s="399" t="s">
        <v>1385</v>
      </c>
      <c r="H113" s="399" t="s">
        <v>1385</v>
      </c>
      <c r="I113" s="399" t="s">
        <v>1385</v>
      </c>
      <c r="J113" s="399" t="s">
        <v>1520</v>
      </c>
      <c r="K113" s="2250"/>
      <c r="L113" s="1649"/>
      <c r="M113" s="1649"/>
      <c r="N113" s="1650"/>
      <c r="O113" s="1425"/>
      <c r="P113" s="1535"/>
    </row>
    <row r="114" spans="2:16" ht="21.75" customHeight="1">
      <c r="B114" s="434" t="s">
        <v>532</v>
      </c>
      <c r="C114" s="2044" t="s">
        <v>1543</v>
      </c>
      <c r="D114" s="2044"/>
      <c r="E114" s="2044"/>
      <c r="F114" s="2060"/>
      <c r="G114" s="435" t="s">
        <v>1385</v>
      </c>
      <c r="H114" s="435" t="s">
        <v>1385</v>
      </c>
      <c r="I114" s="435" t="s">
        <v>1385</v>
      </c>
      <c r="J114" s="435" t="s">
        <v>1520</v>
      </c>
      <c r="K114" s="2251"/>
      <c r="L114" s="1651"/>
      <c r="M114" s="1651"/>
      <c r="N114" s="1652"/>
      <c r="O114" s="1425"/>
      <c r="P114" s="1535"/>
    </row>
    <row r="115" spans="2:16" ht="24" customHeight="1">
      <c r="B115" s="436" t="s">
        <v>416</v>
      </c>
      <c r="C115" s="1632" t="s">
        <v>2568</v>
      </c>
      <c r="D115" s="1632"/>
      <c r="E115" s="1632"/>
      <c r="F115" s="1632"/>
      <c r="G115" s="1632"/>
      <c r="H115" s="1632"/>
      <c r="I115" s="1632"/>
      <c r="J115" s="1633"/>
      <c r="K115" s="2247"/>
      <c r="L115" s="2248"/>
      <c r="M115" s="2248"/>
      <c r="N115" s="2249"/>
      <c r="O115" s="1425"/>
      <c r="P115" s="1535"/>
    </row>
    <row r="116" spans="2:16" ht="24" customHeight="1">
      <c r="B116" s="432" t="s">
        <v>530</v>
      </c>
      <c r="C116" s="2021" t="s">
        <v>1542</v>
      </c>
      <c r="D116" s="2021"/>
      <c r="E116" s="2021"/>
      <c r="F116" s="2022"/>
      <c r="G116" s="399" t="s">
        <v>1385</v>
      </c>
      <c r="H116" s="399" t="s">
        <v>1520</v>
      </c>
      <c r="I116" s="399" t="s">
        <v>1385</v>
      </c>
      <c r="J116" s="399" t="s">
        <v>1520</v>
      </c>
      <c r="K116" s="2250"/>
      <c r="L116" s="1649"/>
      <c r="M116" s="1649"/>
      <c r="N116" s="1650"/>
      <c r="O116" s="1425"/>
      <c r="P116" s="1535"/>
    </row>
    <row r="117" spans="2:16" ht="24" customHeight="1">
      <c r="B117" s="434" t="s">
        <v>532</v>
      </c>
      <c r="C117" s="2044" t="s">
        <v>1551</v>
      </c>
      <c r="D117" s="2044"/>
      <c r="E117" s="2044"/>
      <c r="F117" s="2060"/>
      <c r="G117" s="435" t="s">
        <v>1385</v>
      </c>
      <c r="H117" s="435" t="s">
        <v>1520</v>
      </c>
      <c r="I117" s="435" t="s">
        <v>1385</v>
      </c>
      <c r="J117" s="435" t="s">
        <v>1520</v>
      </c>
      <c r="K117" s="2251"/>
      <c r="L117" s="1651"/>
      <c r="M117" s="1651"/>
      <c r="N117" s="1652"/>
      <c r="O117" s="1425"/>
      <c r="P117" s="1535"/>
    </row>
    <row r="118" spans="2:16" ht="24" customHeight="1">
      <c r="B118" s="436" t="s">
        <v>418</v>
      </c>
      <c r="C118" s="1632" t="s">
        <v>2569</v>
      </c>
      <c r="D118" s="1632"/>
      <c r="E118" s="1632"/>
      <c r="F118" s="1632"/>
      <c r="G118" s="1632"/>
      <c r="H118" s="1632"/>
      <c r="I118" s="1632"/>
      <c r="J118" s="1633"/>
      <c r="K118" s="2247" t="s">
        <v>3775</v>
      </c>
      <c r="L118" s="2248"/>
      <c r="M118" s="2248"/>
      <c r="N118" s="2249"/>
      <c r="O118" s="1425"/>
      <c r="P118" s="1535"/>
    </row>
    <row r="119" spans="2:16" ht="24" customHeight="1">
      <c r="B119" s="432" t="s">
        <v>530</v>
      </c>
      <c r="C119" s="2021" t="s">
        <v>1542</v>
      </c>
      <c r="D119" s="2021"/>
      <c r="E119" s="2021"/>
      <c r="F119" s="2022"/>
      <c r="G119" s="399" t="s">
        <v>1385</v>
      </c>
      <c r="H119" s="399" t="s">
        <v>1385</v>
      </c>
      <c r="I119" s="399" t="s">
        <v>1385</v>
      </c>
      <c r="J119" s="399" t="s">
        <v>1520</v>
      </c>
      <c r="K119" s="2250"/>
      <c r="L119" s="1649"/>
      <c r="M119" s="1649"/>
      <c r="N119" s="1650"/>
      <c r="O119" s="1425"/>
      <c r="P119" s="1535"/>
    </row>
    <row r="120" spans="2:16" ht="24" customHeight="1">
      <c r="B120" s="434" t="s">
        <v>532</v>
      </c>
      <c r="C120" s="2044" t="s">
        <v>1543</v>
      </c>
      <c r="D120" s="2044"/>
      <c r="E120" s="2044"/>
      <c r="F120" s="2060"/>
      <c r="G120" s="435" t="s">
        <v>1520</v>
      </c>
      <c r="H120" s="435" t="s">
        <v>1520</v>
      </c>
      <c r="I120" s="435" t="s">
        <v>1520</v>
      </c>
      <c r="J120" s="435" t="s">
        <v>1520</v>
      </c>
      <c r="K120" s="2251"/>
      <c r="L120" s="1651"/>
      <c r="M120" s="1651"/>
      <c r="N120" s="1652"/>
      <c r="O120" s="1425"/>
      <c r="P120" s="1535"/>
    </row>
    <row r="121" spans="2:16" ht="24" customHeight="1">
      <c r="B121" s="436" t="s">
        <v>544</v>
      </c>
      <c r="C121" s="1632" t="s">
        <v>1554</v>
      </c>
      <c r="D121" s="1632"/>
      <c r="E121" s="1632"/>
      <c r="F121" s="1632"/>
      <c r="G121" s="1632"/>
      <c r="H121" s="1632"/>
      <c r="I121" s="1632"/>
      <c r="J121" s="1633"/>
      <c r="K121" s="2247" t="s">
        <v>3776</v>
      </c>
      <c r="L121" s="2248"/>
      <c r="M121" s="2248"/>
      <c r="N121" s="2249"/>
      <c r="O121" s="1425"/>
      <c r="P121" s="1535"/>
    </row>
    <row r="122" spans="2:16" ht="20.25" customHeight="1">
      <c r="B122" s="432" t="s">
        <v>530</v>
      </c>
      <c r="C122" s="2021" t="s">
        <v>1542</v>
      </c>
      <c r="D122" s="2021"/>
      <c r="E122" s="2021"/>
      <c r="F122" s="2022"/>
      <c r="G122" s="399" t="s">
        <v>1385</v>
      </c>
      <c r="H122" s="399" t="s">
        <v>1385</v>
      </c>
      <c r="I122" s="399" t="s">
        <v>1385</v>
      </c>
      <c r="J122" s="399" t="s">
        <v>1520</v>
      </c>
      <c r="K122" s="2250"/>
      <c r="L122" s="1649"/>
      <c r="M122" s="1649"/>
      <c r="N122" s="1650"/>
      <c r="O122" s="1425"/>
      <c r="P122" s="1535"/>
    </row>
    <row r="123" spans="2:16" ht="21" customHeight="1">
      <c r="B123" s="434" t="s">
        <v>532</v>
      </c>
      <c r="C123" s="2044" t="s">
        <v>1543</v>
      </c>
      <c r="D123" s="2044"/>
      <c r="E123" s="2044"/>
      <c r="F123" s="2060"/>
      <c r="G123" s="435" t="s">
        <v>1385</v>
      </c>
      <c r="H123" s="435" t="s">
        <v>1385</v>
      </c>
      <c r="I123" s="435" t="s">
        <v>1385</v>
      </c>
      <c r="J123" s="435" t="s">
        <v>1520</v>
      </c>
      <c r="K123" s="2251"/>
      <c r="L123" s="1651"/>
      <c r="M123" s="1651"/>
      <c r="N123" s="1652"/>
      <c r="O123" s="1425"/>
      <c r="P123" s="1535"/>
    </row>
    <row r="124" spans="2:16" ht="21" customHeight="1">
      <c r="B124" s="436" t="s">
        <v>546</v>
      </c>
      <c r="C124" s="1632" t="s">
        <v>1555</v>
      </c>
      <c r="D124" s="1632"/>
      <c r="E124" s="1632"/>
      <c r="F124" s="1632"/>
      <c r="G124" s="1632"/>
      <c r="H124" s="1632"/>
      <c r="I124" s="1632"/>
      <c r="J124" s="1633"/>
      <c r="K124" s="2247" t="s">
        <v>3777</v>
      </c>
      <c r="L124" s="2248"/>
      <c r="M124" s="2248"/>
      <c r="N124" s="2249"/>
      <c r="O124" s="1425"/>
      <c r="P124" s="1535"/>
    </row>
    <row r="125" spans="2:16" ht="21" customHeight="1">
      <c r="B125" s="432" t="s">
        <v>530</v>
      </c>
      <c r="C125" s="2021" t="s">
        <v>1542</v>
      </c>
      <c r="D125" s="2021"/>
      <c r="E125" s="2021"/>
      <c r="F125" s="2022"/>
      <c r="G125" s="399" t="s">
        <v>1520</v>
      </c>
      <c r="H125" s="399" t="s">
        <v>1520</v>
      </c>
      <c r="I125" s="399" t="s">
        <v>1520</v>
      </c>
      <c r="J125" s="399" t="s">
        <v>1520</v>
      </c>
      <c r="K125" s="2250"/>
      <c r="L125" s="1649"/>
      <c r="M125" s="1649"/>
      <c r="N125" s="1650"/>
      <c r="O125" s="1425"/>
      <c r="P125" s="1535"/>
    </row>
    <row r="126" spans="2:16" ht="21" customHeight="1">
      <c r="B126" s="434" t="s">
        <v>532</v>
      </c>
      <c r="C126" s="2044" t="s">
        <v>1543</v>
      </c>
      <c r="D126" s="2044"/>
      <c r="E126" s="2044"/>
      <c r="F126" s="2060"/>
      <c r="G126" s="435" t="s">
        <v>1520</v>
      </c>
      <c r="H126" s="435" t="s">
        <v>1520</v>
      </c>
      <c r="I126" s="435" t="s">
        <v>1520</v>
      </c>
      <c r="J126" s="435" t="s">
        <v>1520</v>
      </c>
      <c r="K126" s="2251"/>
      <c r="L126" s="1651"/>
      <c r="M126" s="1651"/>
      <c r="N126" s="1652"/>
      <c r="O126" s="1425"/>
      <c r="P126" s="1535"/>
    </row>
    <row r="127" spans="2:16" ht="21" customHeight="1">
      <c r="B127" s="436" t="s">
        <v>548</v>
      </c>
      <c r="C127" s="1632" t="s">
        <v>1556</v>
      </c>
      <c r="D127" s="1632"/>
      <c r="E127" s="1632"/>
      <c r="F127" s="1632"/>
      <c r="G127" s="1632"/>
      <c r="H127" s="1632"/>
      <c r="I127" s="1632"/>
      <c r="J127" s="1633"/>
      <c r="K127" s="2247" t="s">
        <v>3777</v>
      </c>
      <c r="L127" s="2248"/>
      <c r="M127" s="2248"/>
      <c r="N127" s="2249"/>
      <c r="O127" s="1425"/>
      <c r="P127" s="1535"/>
    </row>
    <row r="128" spans="2:16" ht="21.75" customHeight="1">
      <c r="B128" s="432" t="s">
        <v>530</v>
      </c>
      <c r="C128" s="2021" t="s">
        <v>1542</v>
      </c>
      <c r="D128" s="2021"/>
      <c r="E128" s="2021"/>
      <c r="F128" s="2022"/>
      <c r="G128" s="399" t="s">
        <v>1520</v>
      </c>
      <c r="H128" s="399" t="s">
        <v>1520</v>
      </c>
      <c r="I128" s="399" t="s">
        <v>1520</v>
      </c>
      <c r="J128" s="399" t="s">
        <v>1520</v>
      </c>
      <c r="K128" s="2250"/>
      <c r="L128" s="1649"/>
      <c r="M128" s="1649"/>
      <c r="N128" s="1650"/>
      <c r="O128" s="1425"/>
      <c r="P128" s="1535"/>
    </row>
    <row r="129" spans="2:16" ht="21.75" customHeight="1">
      <c r="B129" s="434" t="s">
        <v>532</v>
      </c>
      <c r="C129" s="2044" t="s">
        <v>1543</v>
      </c>
      <c r="D129" s="2044"/>
      <c r="E129" s="2044"/>
      <c r="F129" s="2060"/>
      <c r="G129" s="435" t="s">
        <v>1520</v>
      </c>
      <c r="H129" s="435" t="s">
        <v>1520</v>
      </c>
      <c r="I129" s="435" t="s">
        <v>1520</v>
      </c>
      <c r="J129" s="435" t="s">
        <v>1520</v>
      </c>
      <c r="K129" s="2251"/>
      <c r="L129" s="1651"/>
      <c r="M129" s="1651"/>
      <c r="N129" s="1652"/>
      <c r="O129" s="1425"/>
      <c r="P129" s="1535"/>
    </row>
    <row r="130" spans="2:16" ht="21" customHeight="1">
      <c r="B130" s="436" t="s">
        <v>550</v>
      </c>
      <c r="C130" s="1632" t="s">
        <v>3778</v>
      </c>
      <c r="D130" s="1632"/>
      <c r="E130" s="1632"/>
      <c r="F130" s="1632"/>
      <c r="G130" s="1632"/>
      <c r="H130" s="1632"/>
      <c r="I130" s="1632"/>
      <c r="J130" s="1633"/>
      <c r="K130" s="2247" t="s">
        <v>3779</v>
      </c>
      <c r="L130" s="2248"/>
      <c r="M130" s="2248"/>
      <c r="N130" s="2249"/>
      <c r="O130" s="1425"/>
      <c r="P130" s="1535"/>
    </row>
    <row r="131" spans="2:16" ht="21" customHeight="1">
      <c r="B131" s="432" t="s">
        <v>530</v>
      </c>
      <c r="C131" s="2021" t="s">
        <v>1542</v>
      </c>
      <c r="D131" s="2021"/>
      <c r="E131" s="2021"/>
      <c r="F131" s="2022"/>
      <c r="G131" s="399" t="s">
        <v>1520</v>
      </c>
      <c r="H131" s="399" t="s">
        <v>1520</v>
      </c>
      <c r="I131" s="399" t="s">
        <v>1520</v>
      </c>
      <c r="J131" s="399" t="s">
        <v>1520</v>
      </c>
      <c r="K131" s="2250"/>
      <c r="L131" s="1649"/>
      <c r="M131" s="1649"/>
      <c r="N131" s="1650"/>
      <c r="O131" s="1425"/>
      <c r="P131" s="1535"/>
    </row>
    <row r="132" spans="2:16" ht="21" customHeight="1">
      <c r="B132" s="434" t="s">
        <v>532</v>
      </c>
      <c r="C132" s="2044" t="s">
        <v>1543</v>
      </c>
      <c r="D132" s="2044"/>
      <c r="E132" s="2044"/>
      <c r="F132" s="2060"/>
      <c r="G132" s="435" t="s">
        <v>1520</v>
      </c>
      <c r="H132" s="435" t="s">
        <v>1520</v>
      </c>
      <c r="I132" s="435" t="s">
        <v>1520</v>
      </c>
      <c r="J132" s="435" t="s">
        <v>1520</v>
      </c>
      <c r="K132" s="2251"/>
      <c r="L132" s="1651"/>
      <c r="M132" s="1651"/>
      <c r="N132" s="1652"/>
      <c r="O132" s="1425"/>
      <c r="P132" s="1535"/>
    </row>
    <row r="133" spans="2:16" ht="32.25" customHeight="1">
      <c r="B133" s="439" t="s">
        <v>552</v>
      </c>
      <c r="C133" s="1607" t="s">
        <v>1558</v>
      </c>
      <c r="D133" s="1607"/>
      <c r="E133" s="1607"/>
      <c r="F133" s="1607"/>
      <c r="G133" s="1607"/>
      <c r="H133" s="1607"/>
      <c r="I133" s="1607"/>
      <c r="J133" s="1607"/>
      <c r="K133" s="1607"/>
      <c r="L133" s="1607"/>
      <c r="M133" s="1607"/>
      <c r="N133" s="2252"/>
      <c r="O133" s="1425"/>
      <c r="P133" s="1535"/>
    </row>
    <row r="134" spans="2:16" ht="27.75" customHeight="1">
      <c r="B134" s="317" t="s">
        <v>418</v>
      </c>
      <c r="C134" s="2253" t="s">
        <v>1559</v>
      </c>
      <c r="D134" s="2253"/>
      <c r="E134" s="1814"/>
      <c r="F134" s="1815"/>
      <c r="G134" s="1815"/>
      <c r="H134" s="1815"/>
      <c r="I134" s="1815"/>
      <c r="J134" s="2254"/>
      <c r="K134" s="1763"/>
      <c r="L134" s="1764"/>
      <c r="M134" s="1764"/>
      <c r="N134" s="2221"/>
      <c r="O134" s="1425"/>
      <c r="P134" s="1535"/>
    </row>
    <row r="135" spans="2:16" ht="27.75" customHeight="1">
      <c r="B135" s="432" t="s">
        <v>530</v>
      </c>
      <c r="C135" s="2021" t="s">
        <v>1542</v>
      </c>
      <c r="D135" s="2021"/>
      <c r="E135" s="2021"/>
      <c r="F135" s="2022"/>
      <c r="G135" s="399"/>
      <c r="H135" s="324"/>
      <c r="I135" s="399"/>
      <c r="J135" s="324"/>
      <c r="K135" s="1785"/>
      <c r="L135" s="1786"/>
      <c r="M135" s="1786"/>
      <c r="N135" s="2222"/>
      <c r="O135" s="1425"/>
      <c r="P135" s="1535"/>
    </row>
    <row r="136" spans="2:16" ht="27.75" customHeight="1">
      <c r="B136" s="432" t="s">
        <v>532</v>
      </c>
      <c r="C136" s="2021" t="s">
        <v>1543</v>
      </c>
      <c r="D136" s="2021"/>
      <c r="E136" s="2021"/>
      <c r="F136" s="2022"/>
      <c r="G136" s="399"/>
      <c r="H136" s="324"/>
      <c r="I136" s="399"/>
      <c r="J136" s="324"/>
      <c r="K136" s="1787"/>
      <c r="L136" s="1788"/>
      <c r="M136" s="1788"/>
      <c r="N136" s="2223"/>
      <c r="O136" s="1425"/>
      <c r="P136" s="1535"/>
    </row>
    <row r="137" spans="2:16" ht="63" customHeight="1">
      <c r="B137" s="298" t="s">
        <v>555</v>
      </c>
      <c r="C137" s="1445" t="s">
        <v>1560</v>
      </c>
      <c r="D137" s="1445"/>
      <c r="E137" s="1445"/>
      <c r="F137" s="1817"/>
      <c r="G137" s="3061"/>
      <c r="H137" s="2243"/>
      <c r="I137" s="2243"/>
      <c r="J137" s="2243"/>
      <c r="K137" s="2243"/>
      <c r="L137" s="2243"/>
      <c r="M137" s="2243"/>
      <c r="N137" s="2245"/>
      <c r="O137" s="1444"/>
      <c r="P137" s="2075"/>
    </row>
    <row r="138" spans="2:16" ht="25.5" customHeight="1">
      <c r="B138" s="1656" t="s">
        <v>1561</v>
      </c>
      <c r="C138" s="1657"/>
      <c r="D138" s="1657"/>
      <c r="E138" s="1657"/>
      <c r="F138" s="1657"/>
      <c r="G138" s="1657"/>
      <c r="H138" s="1657"/>
      <c r="I138" s="1657"/>
      <c r="J138" s="1657"/>
      <c r="K138" s="1657"/>
      <c r="L138" s="1657"/>
      <c r="M138" s="1657"/>
      <c r="N138" s="1657"/>
      <c r="O138" s="1657"/>
      <c r="P138" s="1659"/>
    </row>
    <row r="139" spans="2:16" ht="90" customHeight="1">
      <c r="B139" s="253" t="s">
        <v>557</v>
      </c>
      <c r="C139" s="1660" t="s">
        <v>1562</v>
      </c>
      <c r="D139" s="1660"/>
      <c r="E139" s="1660"/>
      <c r="F139" s="1743"/>
      <c r="G139" s="209" t="s">
        <v>1385</v>
      </c>
      <c r="H139" s="2246" t="s">
        <v>1563</v>
      </c>
      <c r="I139" s="1743"/>
      <c r="J139" s="1663" t="s">
        <v>3780</v>
      </c>
      <c r="K139" s="1664"/>
      <c r="L139" s="1664"/>
      <c r="M139" s="1664"/>
      <c r="N139" s="1665"/>
      <c r="O139" s="318" t="s">
        <v>2030</v>
      </c>
      <c r="P139" s="199"/>
    </row>
    <row r="140" spans="2:16" ht="15.75" customHeight="1">
      <c r="B140" s="1686" t="s">
        <v>1566</v>
      </c>
      <c r="C140" s="1687"/>
      <c r="D140" s="1687"/>
      <c r="E140" s="1687"/>
      <c r="F140" s="1687"/>
      <c r="G140" s="1687"/>
      <c r="H140" s="1687"/>
      <c r="I140" s="1687"/>
      <c r="J140" s="1687"/>
      <c r="K140" s="1687"/>
      <c r="L140" s="1687"/>
      <c r="M140" s="1687"/>
      <c r="N140" s="1687"/>
      <c r="O140" s="1687"/>
      <c r="P140" s="1688"/>
    </row>
    <row r="141" spans="2:16" ht="19.5" customHeight="1">
      <c r="B141" s="198" t="s">
        <v>561</v>
      </c>
      <c r="C141" s="1414" t="s">
        <v>1567</v>
      </c>
      <c r="D141" s="1414"/>
      <c r="E141" s="1414"/>
      <c r="F141" s="1414"/>
      <c r="G141" s="1415"/>
      <c r="H141" s="1574" t="s">
        <v>3781</v>
      </c>
      <c r="I141" s="1685"/>
      <c r="J141" s="1685"/>
      <c r="K141" s="1689" t="s">
        <v>1449</v>
      </c>
      <c r="L141" s="1565"/>
      <c r="M141" s="1566"/>
      <c r="N141" s="1567"/>
      <c r="O141" s="1534"/>
      <c r="P141" s="1534"/>
    </row>
    <row r="142" spans="2:16" ht="19.5" customHeight="1">
      <c r="B142" s="198" t="s">
        <v>401</v>
      </c>
      <c r="C142" s="1414" t="s">
        <v>1570</v>
      </c>
      <c r="D142" s="1414"/>
      <c r="E142" s="1414"/>
      <c r="F142" s="1414"/>
      <c r="G142" s="1415"/>
      <c r="H142" s="1574" t="s">
        <v>2343</v>
      </c>
      <c r="I142" s="1685"/>
      <c r="J142" s="1685"/>
      <c r="K142" s="1689"/>
      <c r="L142" s="1568"/>
      <c r="M142" s="1569"/>
      <c r="N142" s="1570"/>
      <c r="O142" s="1535"/>
      <c r="P142" s="1535"/>
    </row>
    <row r="143" spans="2:16" ht="19.5" customHeight="1">
      <c r="B143" s="198" t="s">
        <v>403</v>
      </c>
      <c r="C143" s="1414" t="s">
        <v>1572</v>
      </c>
      <c r="D143" s="1414"/>
      <c r="E143" s="1414"/>
      <c r="F143" s="1414"/>
      <c r="G143" s="1415"/>
      <c r="H143" s="1574" t="s">
        <v>1385</v>
      </c>
      <c r="I143" s="1685"/>
      <c r="J143" s="1575"/>
      <c r="K143" s="1689"/>
      <c r="L143" s="1568"/>
      <c r="M143" s="1569"/>
      <c r="N143" s="1570"/>
      <c r="O143" s="1535"/>
      <c r="P143" s="1535"/>
    </row>
    <row r="144" spans="2:16" ht="34.5" customHeight="1">
      <c r="B144" s="198" t="s">
        <v>405</v>
      </c>
      <c r="C144" s="1414" t="s">
        <v>1573</v>
      </c>
      <c r="D144" s="1414"/>
      <c r="E144" s="1414"/>
      <c r="F144" s="1414"/>
      <c r="G144" s="1415"/>
      <c r="H144" s="1574" t="s">
        <v>2034</v>
      </c>
      <c r="I144" s="1685"/>
      <c r="J144" s="1685"/>
      <c r="K144" s="1689"/>
      <c r="L144" s="1571"/>
      <c r="M144" s="1572"/>
      <c r="N144" s="1573"/>
      <c r="O144" s="1536"/>
      <c r="P144" s="1536"/>
    </row>
    <row r="145" spans="1:16" ht="44.25" customHeight="1">
      <c r="B145" s="191" t="s">
        <v>566</v>
      </c>
      <c r="C145" s="1414" t="s">
        <v>1575</v>
      </c>
      <c r="D145" s="1414"/>
      <c r="E145" s="1414"/>
      <c r="F145" s="1414"/>
      <c r="G145" s="1415"/>
      <c r="H145" s="1574" t="s">
        <v>1520</v>
      </c>
      <c r="I145" s="1685"/>
      <c r="J145" s="1685"/>
      <c r="K145" s="1689"/>
      <c r="L145" s="1563"/>
      <c r="M145" s="1655"/>
      <c r="N145" s="1923"/>
      <c r="O145" s="1443" t="s">
        <v>3782</v>
      </c>
      <c r="P145" s="1443"/>
    </row>
    <row r="146" spans="1:16" ht="48.75" customHeight="1">
      <c r="B146" s="198" t="s">
        <v>394</v>
      </c>
      <c r="C146" s="1414" t="s">
        <v>1577</v>
      </c>
      <c r="D146" s="1414"/>
      <c r="E146" s="1414"/>
      <c r="F146" s="1414"/>
      <c r="G146" s="1415"/>
      <c r="H146" s="1574" t="s">
        <v>92</v>
      </c>
      <c r="I146" s="1685"/>
      <c r="J146" s="1685"/>
      <c r="K146" s="1689"/>
      <c r="L146" s="1867"/>
      <c r="M146" s="1868"/>
      <c r="N146" s="2141"/>
      <c r="O146" s="1426"/>
      <c r="P146" s="1426"/>
    </row>
    <row r="147" spans="1:16" ht="69" customHeight="1">
      <c r="B147" s="191" t="s">
        <v>569</v>
      </c>
      <c r="C147" s="1414" t="s">
        <v>1579</v>
      </c>
      <c r="D147" s="1414"/>
      <c r="E147" s="1414"/>
      <c r="F147" s="1414"/>
      <c r="G147" s="1415"/>
      <c r="H147" s="1574" t="s">
        <v>1385</v>
      </c>
      <c r="I147" s="1685"/>
      <c r="J147" s="1685"/>
      <c r="K147" s="1689"/>
      <c r="L147" s="1763" t="s">
        <v>3783</v>
      </c>
      <c r="M147" s="1764"/>
      <c r="N147" s="2221"/>
      <c r="O147" s="1443" t="s">
        <v>2036</v>
      </c>
      <c r="P147" s="1443"/>
    </row>
    <row r="148" spans="1:16" ht="60" customHeight="1">
      <c r="A148" s="652"/>
      <c r="B148" s="198" t="s">
        <v>394</v>
      </c>
      <c r="C148" s="1414" t="s">
        <v>1577</v>
      </c>
      <c r="D148" s="1414"/>
      <c r="E148" s="1414"/>
      <c r="F148" s="1414"/>
      <c r="G148" s="1415"/>
      <c r="H148" s="1574" t="s">
        <v>3784</v>
      </c>
      <c r="I148" s="1685"/>
      <c r="J148" s="1685"/>
      <c r="K148" s="1689"/>
      <c r="L148" s="1787"/>
      <c r="M148" s="1788"/>
      <c r="N148" s="2223"/>
      <c r="O148" s="1426"/>
      <c r="P148" s="1426"/>
    </row>
    <row r="149" spans="1:16" ht="49.5" customHeight="1">
      <c r="B149" s="2105" t="s">
        <v>1580</v>
      </c>
      <c r="C149" s="1699"/>
      <c r="D149" s="1699"/>
      <c r="E149" s="1699"/>
      <c r="F149" s="1699"/>
      <c r="G149" s="1699"/>
      <c r="H149" s="1699"/>
      <c r="I149" s="1699"/>
      <c r="J149" s="1699"/>
      <c r="K149" s="1699"/>
      <c r="L149" s="1699"/>
      <c r="M149" s="1699"/>
      <c r="N149" s="1699"/>
      <c r="O149" s="1699"/>
      <c r="P149" s="2106"/>
    </row>
    <row r="150" spans="1:16" ht="48" customHeight="1">
      <c r="B150" s="321" t="s">
        <v>572</v>
      </c>
      <c r="C150" s="1700" t="s">
        <v>1581</v>
      </c>
      <c r="D150" s="1700"/>
      <c r="E150" s="1700"/>
      <c r="F150" s="1701"/>
      <c r="G150" s="1702" t="s">
        <v>1582</v>
      </c>
      <c r="H150" s="1703"/>
      <c r="I150" s="1704"/>
      <c r="J150" s="1702" t="s">
        <v>1583</v>
      </c>
      <c r="K150" s="1703"/>
      <c r="L150" s="1704"/>
      <c r="M150" s="1705" t="s">
        <v>1458</v>
      </c>
      <c r="N150" s="1706"/>
      <c r="O150" s="1707" t="s">
        <v>2042</v>
      </c>
      <c r="P150" s="1707"/>
    </row>
    <row r="151" spans="1:16" ht="83.25" customHeight="1">
      <c r="B151" s="198" t="s">
        <v>561</v>
      </c>
      <c r="C151" s="2021" t="s">
        <v>1585</v>
      </c>
      <c r="D151" s="2021"/>
      <c r="E151" s="2021"/>
      <c r="F151" s="2022"/>
      <c r="G151" s="1713" t="s">
        <v>1586</v>
      </c>
      <c r="H151" s="1714"/>
      <c r="I151" s="1715"/>
      <c r="J151" s="1713" t="s">
        <v>1587</v>
      </c>
      <c r="K151" s="1714"/>
      <c r="L151" s="1715"/>
      <c r="M151" s="1716"/>
      <c r="N151" s="1717"/>
      <c r="O151" s="1627"/>
      <c r="P151" s="1627"/>
    </row>
    <row r="152" spans="1:16" ht="42" customHeight="1">
      <c r="B152" s="198" t="s">
        <v>401</v>
      </c>
      <c r="C152" s="2021" t="s">
        <v>1588</v>
      </c>
      <c r="D152" s="2021"/>
      <c r="E152" s="2021"/>
      <c r="F152" s="2022"/>
      <c r="G152" s="1713" t="s">
        <v>1586</v>
      </c>
      <c r="H152" s="1714"/>
      <c r="I152" s="1715"/>
      <c r="J152" s="1713" t="s">
        <v>1587</v>
      </c>
      <c r="K152" s="1714"/>
      <c r="L152" s="1715"/>
      <c r="M152" s="1716"/>
      <c r="N152" s="1717"/>
      <c r="O152" s="1627"/>
      <c r="P152" s="1627"/>
    </row>
    <row r="153" spans="1:16" ht="31.5" customHeight="1">
      <c r="B153" s="198" t="s">
        <v>403</v>
      </c>
      <c r="C153" s="327" t="s">
        <v>418</v>
      </c>
      <c r="D153" s="2021" t="s">
        <v>1589</v>
      </c>
      <c r="E153" s="2021"/>
      <c r="F153" s="2022"/>
      <c r="G153" s="1713" t="s">
        <v>1482</v>
      </c>
      <c r="H153" s="1714"/>
      <c r="I153" s="1715"/>
      <c r="J153" s="1713" t="s">
        <v>1482</v>
      </c>
      <c r="K153" s="1714"/>
      <c r="L153" s="1715"/>
      <c r="M153" s="1716"/>
      <c r="N153" s="1717"/>
      <c r="O153" s="1627"/>
      <c r="P153" s="1627"/>
    </row>
    <row r="154" spans="1:16" ht="32.25" customHeight="1">
      <c r="B154" s="198"/>
      <c r="C154" s="308" t="s">
        <v>508</v>
      </c>
      <c r="D154" s="2021" t="s">
        <v>1590</v>
      </c>
      <c r="E154" s="2021"/>
      <c r="F154" s="2022"/>
      <c r="G154" s="1713" t="s">
        <v>1482</v>
      </c>
      <c r="H154" s="1714"/>
      <c r="I154" s="1715"/>
      <c r="J154" s="1713" t="s">
        <v>1482</v>
      </c>
      <c r="K154" s="1714"/>
      <c r="L154" s="1715"/>
      <c r="M154" s="325"/>
      <c r="N154" s="326"/>
      <c r="O154" s="1627"/>
      <c r="P154" s="1627"/>
    </row>
    <row r="155" spans="1:16" ht="41.25" customHeight="1">
      <c r="B155" s="198" t="s">
        <v>405</v>
      </c>
      <c r="C155" s="2021" t="s">
        <v>1591</v>
      </c>
      <c r="D155" s="2021"/>
      <c r="E155" s="2021"/>
      <c r="F155" s="2022"/>
      <c r="G155" s="1713" t="s">
        <v>1587</v>
      </c>
      <c r="H155" s="1714"/>
      <c r="I155" s="1715"/>
      <c r="J155" s="1713" t="s">
        <v>1587</v>
      </c>
      <c r="K155" s="1714"/>
      <c r="L155" s="1715"/>
      <c r="M155" s="1716"/>
      <c r="N155" s="1717"/>
      <c r="O155" s="1627"/>
      <c r="P155" s="1627"/>
    </row>
    <row r="156" spans="1:16" ht="29.25" customHeight="1">
      <c r="B156" s="198" t="s">
        <v>408</v>
      </c>
      <c r="C156" s="2021" t="s">
        <v>1592</v>
      </c>
      <c r="D156" s="2021"/>
      <c r="E156" s="2021"/>
      <c r="F156" s="2022"/>
      <c r="G156" s="1713" t="s">
        <v>1587</v>
      </c>
      <c r="H156" s="1714"/>
      <c r="I156" s="1715"/>
      <c r="J156" s="1713" t="s">
        <v>1587</v>
      </c>
      <c r="K156" s="1714"/>
      <c r="L156" s="1715"/>
      <c r="M156" s="1716"/>
      <c r="N156" s="1717"/>
      <c r="O156" s="1627"/>
      <c r="P156" s="1627"/>
    </row>
    <row r="157" spans="1:16" ht="28.5" customHeight="1">
      <c r="B157" s="198" t="s">
        <v>410</v>
      </c>
      <c r="C157" s="2021" t="s">
        <v>1548</v>
      </c>
      <c r="D157" s="2021"/>
      <c r="E157" s="2021"/>
      <c r="F157" s="2022"/>
      <c r="G157" s="1713" t="s">
        <v>1586</v>
      </c>
      <c r="H157" s="1714"/>
      <c r="I157" s="1715"/>
      <c r="J157" s="1713" t="s">
        <v>1587</v>
      </c>
      <c r="K157" s="1714"/>
      <c r="L157" s="1715"/>
      <c r="M157" s="1716"/>
      <c r="N157" s="1717"/>
      <c r="O157" s="1627"/>
      <c r="P157" s="1627"/>
    </row>
    <row r="158" spans="1:16" ht="28.5" customHeight="1">
      <c r="B158" s="198" t="s">
        <v>413</v>
      </c>
      <c r="C158" s="2021" t="s">
        <v>1549</v>
      </c>
      <c r="D158" s="2021"/>
      <c r="E158" s="2021"/>
      <c r="F158" s="2022"/>
      <c r="G158" s="1713" t="s">
        <v>1586</v>
      </c>
      <c r="H158" s="1714"/>
      <c r="I158" s="1715"/>
      <c r="J158" s="1713" t="s">
        <v>1587</v>
      </c>
      <c r="K158" s="1714"/>
      <c r="L158" s="1715"/>
      <c r="M158" s="1716"/>
      <c r="N158" s="1717"/>
      <c r="O158" s="1627"/>
      <c r="P158" s="1627"/>
    </row>
    <row r="159" spans="1:16" ht="28.5" customHeight="1">
      <c r="B159" s="198" t="s">
        <v>416</v>
      </c>
      <c r="C159" s="2021" t="s">
        <v>1593</v>
      </c>
      <c r="D159" s="2021"/>
      <c r="E159" s="2021"/>
      <c r="F159" s="2022"/>
      <c r="G159" s="1713" t="s">
        <v>1496</v>
      </c>
      <c r="H159" s="1714"/>
      <c r="I159" s="1715"/>
      <c r="J159" s="1713" t="s">
        <v>1587</v>
      </c>
      <c r="K159" s="1714"/>
      <c r="L159" s="1715"/>
      <c r="M159" s="1716"/>
      <c r="N159" s="1717"/>
      <c r="O159" s="1708"/>
      <c r="P159" s="1708"/>
    </row>
    <row r="160" spans="1:16" ht="28.5" customHeight="1">
      <c r="B160" s="198" t="s">
        <v>418</v>
      </c>
      <c r="C160" s="2021" t="s">
        <v>1594</v>
      </c>
      <c r="D160" s="2021"/>
      <c r="E160" s="2021"/>
      <c r="F160" s="2022"/>
      <c r="G160" s="1713" t="s">
        <v>1595</v>
      </c>
      <c r="H160" s="1714"/>
      <c r="I160" s="1715"/>
      <c r="J160" s="1713" t="s">
        <v>1482</v>
      </c>
      <c r="K160" s="1714"/>
      <c r="L160" s="1715"/>
      <c r="M160" s="1716"/>
      <c r="N160" s="1717"/>
      <c r="O160" s="1708"/>
      <c r="P160" s="1708"/>
    </row>
    <row r="161" spans="1:16" ht="28.5" customHeight="1">
      <c r="B161" s="205" t="s">
        <v>544</v>
      </c>
      <c r="C161" s="2021" t="s">
        <v>1596</v>
      </c>
      <c r="D161" s="2021"/>
      <c r="E161" s="2021"/>
      <c r="F161" s="2022"/>
      <c r="G161" s="1713" t="s">
        <v>1595</v>
      </c>
      <c r="H161" s="1714"/>
      <c r="I161" s="1715"/>
      <c r="J161" s="1713" t="s">
        <v>1482</v>
      </c>
      <c r="K161" s="1714"/>
      <c r="L161" s="1715"/>
      <c r="M161" s="1716"/>
      <c r="N161" s="1717"/>
      <c r="O161" s="1708"/>
      <c r="P161" s="1708"/>
    </row>
    <row r="162" spans="1:16" ht="28.5" customHeight="1">
      <c r="B162" s="205" t="s">
        <v>546</v>
      </c>
      <c r="C162" s="2021" t="s">
        <v>1597</v>
      </c>
      <c r="D162" s="2021"/>
      <c r="E162" s="2021"/>
      <c r="F162" s="2022"/>
      <c r="G162" s="1713" t="s">
        <v>1496</v>
      </c>
      <c r="H162" s="1714"/>
      <c r="I162" s="1715"/>
      <c r="J162" s="1713" t="s">
        <v>1496</v>
      </c>
      <c r="K162" s="1714"/>
      <c r="L162" s="1715"/>
      <c r="M162" s="1716"/>
      <c r="N162" s="1717"/>
      <c r="O162" s="1708"/>
      <c r="P162" s="1708"/>
    </row>
    <row r="163" spans="1:16" ht="28.5" customHeight="1">
      <c r="B163" s="205" t="s">
        <v>548</v>
      </c>
      <c r="C163" s="2021" t="s">
        <v>1598</v>
      </c>
      <c r="D163" s="2021"/>
      <c r="E163" s="2021"/>
      <c r="F163" s="2022"/>
      <c r="G163" s="1713" t="s">
        <v>1496</v>
      </c>
      <c r="H163" s="1714"/>
      <c r="I163" s="1715"/>
      <c r="J163" s="1713" t="s">
        <v>1496</v>
      </c>
      <c r="K163" s="1714"/>
      <c r="L163" s="1715"/>
      <c r="M163" s="1716"/>
      <c r="N163" s="1717"/>
      <c r="O163" s="1708"/>
      <c r="P163" s="1708"/>
    </row>
    <row r="164" spans="1:16" ht="28.5" customHeight="1">
      <c r="B164" s="205" t="s">
        <v>550</v>
      </c>
      <c r="C164" s="2021" t="s">
        <v>1599</v>
      </c>
      <c r="D164" s="2021"/>
      <c r="E164" s="2021"/>
      <c r="F164" s="2022"/>
      <c r="G164" s="1713" t="s">
        <v>1496</v>
      </c>
      <c r="H164" s="1714"/>
      <c r="I164" s="1715"/>
      <c r="J164" s="1713" t="s">
        <v>1496</v>
      </c>
      <c r="K164" s="1714"/>
      <c r="L164" s="1715"/>
      <c r="M164" s="1716"/>
      <c r="N164" s="1717"/>
      <c r="O164" s="1708"/>
      <c r="P164" s="1708"/>
    </row>
    <row r="165" spans="1:16" ht="42.75" customHeight="1">
      <c r="B165" s="266" t="s">
        <v>552</v>
      </c>
      <c r="C165" s="2044" t="s">
        <v>1600</v>
      </c>
      <c r="D165" s="2044"/>
      <c r="E165" s="2044"/>
      <c r="F165" s="329" t="s">
        <v>1601</v>
      </c>
      <c r="G165" s="1599"/>
      <c r="H165" s="1721"/>
      <c r="I165" s="1720"/>
      <c r="J165" s="1599"/>
      <c r="K165" s="1721"/>
      <c r="L165" s="1720"/>
      <c r="M165" s="2239"/>
      <c r="N165" s="1723"/>
      <c r="O165" s="1708"/>
      <c r="P165" s="1708"/>
    </row>
    <row r="166" spans="1:16" ht="43.5" customHeight="1">
      <c r="B166" s="1724" t="s">
        <v>1602</v>
      </c>
      <c r="C166" s="1725"/>
      <c r="D166" s="1725"/>
      <c r="E166" s="1725"/>
      <c r="F166" s="1725"/>
      <c r="G166" s="1725"/>
      <c r="H166" s="1725"/>
      <c r="I166" s="1725"/>
      <c r="J166" s="1725"/>
      <c r="K166" s="1725"/>
      <c r="L166" s="1725"/>
      <c r="M166" s="1725"/>
      <c r="N166" s="2240"/>
      <c r="O166" s="331"/>
      <c r="P166" s="331"/>
    </row>
    <row r="167" spans="1:16" ht="49.5" customHeight="1">
      <c r="A167" s="611"/>
      <c r="B167" s="255" t="s">
        <v>591</v>
      </c>
      <c r="C167" s="1464" t="s">
        <v>1603</v>
      </c>
      <c r="D167" s="1464"/>
      <c r="E167" s="1465"/>
      <c r="F167" s="323" t="s">
        <v>1604</v>
      </c>
      <c r="G167" s="1726" t="s">
        <v>1605</v>
      </c>
      <c r="H167" s="1727"/>
      <c r="I167" s="1727"/>
      <c r="J167" s="1727"/>
      <c r="K167" s="1728"/>
      <c r="L167" s="1729" t="s">
        <v>1606</v>
      </c>
      <c r="M167" s="1730"/>
      <c r="N167" s="1741"/>
      <c r="O167" s="1731" t="s">
        <v>1607</v>
      </c>
      <c r="P167" s="1731"/>
    </row>
    <row r="168" spans="1:16" ht="19.5" customHeight="1">
      <c r="A168" s="611"/>
      <c r="B168" s="338" t="s">
        <v>394</v>
      </c>
      <c r="C168" s="1414" t="s">
        <v>1608</v>
      </c>
      <c r="D168" s="1414"/>
      <c r="E168" s="1415"/>
      <c r="F168" s="257" t="s">
        <v>1385</v>
      </c>
      <c r="G168" s="1734" t="s">
        <v>3785</v>
      </c>
      <c r="H168" s="1735"/>
      <c r="I168" s="1735"/>
      <c r="J168" s="1735"/>
      <c r="K168" s="1736"/>
      <c r="L168" s="1713" t="s">
        <v>1385</v>
      </c>
      <c r="M168" s="1714"/>
      <c r="N168" s="1737"/>
      <c r="O168" s="1731"/>
      <c r="P168" s="1731"/>
    </row>
    <row r="169" spans="1:16" ht="19.5" customHeight="1">
      <c r="A169" s="611"/>
      <c r="B169" s="338" t="s">
        <v>401</v>
      </c>
      <c r="C169" s="1414" t="s">
        <v>1610</v>
      </c>
      <c r="D169" s="1414"/>
      <c r="E169" s="1415"/>
      <c r="F169" s="257" t="s">
        <v>1385</v>
      </c>
      <c r="G169" s="1734" t="s">
        <v>3785</v>
      </c>
      <c r="H169" s="1735"/>
      <c r="I169" s="1735"/>
      <c r="J169" s="1735"/>
      <c r="K169" s="1736"/>
      <c r="L169" s="1713" t="s">
        <v>1385</v>
      </c>
      <c r="M169" s="1714"/>
      <c r="N169" s="1737"/>
      <c r="O169" s="1731"/>
      <c r="P169" s="1731"/>
    </row>
    <row r="170" spans="1:16" ht="19.5" customHeight="1">
      <c r="A170" s="611"/>
      <c r="B170" s="338" t="s">
        <v>403</v>
      </c>
      <c r="C170" s="1414" t="s">
        <v>1611</v>
      </c>
      <c r="D170" s="1414"/>
      <c r="E170" s="1415"/>
      <c r="F170" s="257" t="s">
        <v>1385</v>
      </c>
      <c r="G170" s="1734" t="s">
        <v>3785</v>
      </c>
      <c r="H170" s="1735"/>
      <c r="I170" s="1735"/>
      <c r="J170" s="1735"/>
      <c r="K170" s="1736"/>
      <c r="L170" s="1713" t="s">
        <v>1385</v>
      </c>
      <c r="M170" s="1714"/>
      <c r="N170" s="1737"/>
      <c r="O170" s="1731"/>
      <c r="P170" s="1731"/>
    </row>
    <row r="171" spans="1:16" ht="19.5" customHeight="1">
      <c r="A171" s="611"/>
      <c r="B171" s="338" t="s">
        <v>405</v>
      </c>
      <c r="C171" s="1414" t="s">
        <v>1612</v>
      </c>
      <c r="D171" s="1414"/>
      <c r="E171" s="1415"/>
      <c r="F171" s="257" t="s">
        <v>1385</v>
      </c>
      <c r="G171" s="1734" t="s">
        <v>3785</v>
      </c>
      <c r="H171" s="1735"/>
      <c r="I171" s="1735"/>
      <c r="J171" s="1735"/>
      <c r="K171" s="1736"/>
      <c r="L171" s="1713" t="s">
        <v>1385</v>
      </c>
      <c r="M171" s="1714"/>
      <c r="N171" s="1737"/>
      <c r="O171" s="1731"/>
      <c r="P171" s="1731"/>
    </row>
    <row r="172" spans="1:16" ht="19.5" customHeight="1">
      <c r="A172" s="611"/>
      <c r="B172" s="198" t="s">
        <v>408</v>
      </c>
      <c r="C172" s="1414" t="s">
        <v>1613</v>
      </c>
      <c r="D172" s="1414"/>
      <c r="E172" s="1415"/>
      <c r="F172" s="257" t="s">
        <v>1385</v>
      </c>
      <c r="G172" s="1734" t="s">
        <v>3786</v>
      </c>
      <c r="H172" s="1735"/>
      <c r="I172" s="1735"/>
      <c r="J172" s="1735"/>
      <c r="K172" s="1736"/>
      <c r="L172" s="1713" t="s">
        <v>1385</v>
      </c>
      <c r="M172" s="1714"/>
      <c r="N172" s="1737"/>
      <c r="O172" s="1731"/>
      <c r="P172" s="1731"/>
    </row>
    <row r="173" spans="1:16" ht="34.5" customHeight="1">
      <c r="A173" s="611"/>
      <c r="B173" s="195" t="s">
        <v>410</v>
      </c>
      <c r="C173" s="1464" t="s">
        <v>1614</v>
      </c>
      <c r="D173" s="1464"/>
      <c r="E173" s="1465"/>
      <c r="F173" s="257" t="s">
        <v>1385</v>
      </c>
      <c r="G173" s="2227" t="s">
        <v>3786</v>
      </c>
      <c r="H173" s="2228"/>
      <c r="I173" s="2228"/>
      <c r="J173" s="2228"/>
      <c r="K173" s="2229"/>
      <c r="L173" s="1713" t="s">
        <v>1385</v>
      </c>
      <c r="M173" s="1714"/>
      <c r="N173" s="1737"/>
      <c r="O173" s="1731"/>
      <c r="P173" s="1731"/>
    </row>
    <row r="174" spans="1:16" ht="19.5" customHeight="1">
      <c r="A174" s="611"/>
      <c r="B174" s="195" t="s">
        <v>413</v>
      </c>
      <c r="C174" s="1414" t="s">
        <v>1615</v>
      </c>
      <c r="D174" s="1414"/>
      <c r="E174" s="1415"/>
      <c r="F174" s="257" t="s">
        <v>1385</v>
      </c>
      <c r="G174" s="1734" t="s">
        <v>3786</v>
      </c>
      <c r="H174" s="1735"/>
      <c r="I174" s="1735"/>
      <c r="J174" s="1735"/>
      <c r="K174" s="1736"/>
      <c r="L174" s="1713" t="s">
        <v>1385</v>
      </c>
      <c r="M174" s="1714"/>
      <c r="N174" s="1737"/>
      <c r="O174" s="1731"/>
      <c r="P174" s="1731"/>
    </row>
    <row r="175" spans="1:16" ht="19.5" customHeight="1">
      <c r="A175" s="611"/>
      <c r="B175" s="195" t="s">
        <v>416</v>
      </c>
      <c r="C175" s="1414" t="s">
        <v>1616</v>
      </c>
      <c r="D175" s="1414"/>
      <c r="E175" s="1415"/>
      <c r="F175" s="257" t="s">
        <v>1385</v>
      </c>
      <c r="G175" s="1734" t="s">
        <v>3786</v>
      </c>
      <c r="H175" s="1735"/>
      <c r="I175" s="1735"/>
      <c r="J175" s="1735"/>
      <c r="K175" s="1736"/>
      <c r="L175" s="1713" t="s">
        <v>1385</v>
      </c>
      <c r="M175" s="1714"/>
      <c r="N175" s="1737"/>
      <c r="O175" s="1731"/>
      <c r="P175" s="1731"/>
    </row>
    <row r="176" spans="1:16" ht="19.5" customHeight="1">
      <c r="A176" s="611"/>
      <c r="B176" s="195" t="s">
        <v>418</v>
      </c>
      <c r="C176" s="1414" t="s">
        <v>1617</v>
      </c>
      <c r="D176" s="1414"/>
      <c r="E176" s="1415"/>
      <c r="F176" s="257" t="s">
        <v>1385</v>
      </c>
      <c r="G176" s="1734" t="s">
        <v>3786</v>
      </c>
      <c r="H176" s="1735"/>
      <c r="I176" s="1735"/>
      <c r="J176" s="1735"/>
      <c r="K176" s="1736"/>
      <c r="L176" s="1713" t="s">
        <v>1385</v>
      </c>
      <c r="M176" s="1714"/>
      <c r="N176" s="1737"/>
      <c r="O176" s="1731"/>
      <c r="P176" s="1731"/>
    </row>
    <row r="177" spans="1:16" ht="19.5" customHeight="1">
      <c r="A177" s="611"/>
      <c r="B177" s="195" t="s">
        <v>544</v>
      </c>
      <c r="C177" s="1414" t="s">
        <v>1618</v>
      </c>
      <c r="D177" s="1414"/>
      <c r="E177" s="1415"/>
      <c r="F177" s="257" t="s">
        <v>1385</v>
      </c>
      <c r="G177" s="1734" t="s">
        <v>3786</v>
      </c>
      <c r="H177" s="1735"/>
      <c r="I177" s="1735"/>
      <c r="J177" s="1735"/>
      <c r="K177" s="1736"/>
      <c r="L177" s="1713" t="s">
        <v>1385</v>
      </c>
      <c r="M177" s="1714"/>
      <c r="N177" s="1737"/>
      <c r="O177" s="1731"/>
      <c r="P177" s="1731"/>
    </row>
    <row r="178" spans="1:16" ht="19.5" customHeight="1">
      <c r="A178" s="611"/>
      <c r="B178" s="198" t="s">
        <v>546</v>
      </c>
      <c r="C178" s="1414" t="s">
        <v>1619</v>
      </c>
      <c r="D178" s="1414"/>
      <c r="E178" s="1415"/>
      <c r="F178" s="352" t="s">
        <v>1482</v>
      </c>
      <c r="G178" s="1734" t="s">
        <v>1496</v>
      </c>
      <c r="H178" s="1735"/>
      <c r="I178" s="1735"/>
      <c r="J178" s="1735"/>
      <c r="K178" s="1736"/>
      <c r="L178" s="1713" t="s">
        <v>1496</v>
      </c>
      <c r="M178" s="1714"/>
      <c r="N178" s="1737"/>
      <c r="O178" s="1732"/>
      <c r="P178" s="1732"/>
    </row>
    <row r="179" spans="1:16" ht="48" customHeight="1">
      <c r="A179" s="611"/>
      <c r="B179" s="255" t="s">
        <v>599</v>
      </c>
      <c r="C179" s="1464" t="s">
        <v>1620</v>
      </c>
      <c r="D179" s="1464"/>
      <c r="E179" s="1465"/>
      <c r="F179" s="323" t="s">
        <v>1604</v>
      </c>
      <c r="G179" s="1726" t="s">
        <v>1621</v>
      </c>
      <c r="H179" s="1727"/>
      <c r="I179" s="1727"/>
      <c r="J179" s="1727"/>
      <c r="K179" s="1727"/>
      <c r="L179" s="1727"/>
      <c r="M179" s="1727"/>
      <c r="N179" s="2226"/>
      <c r="O179" s="1443" t="s">
        <v>1622</v>
      </c>
      <c r="P179" s="1858"/>
    </row>
    <row r="180" spans="1:16" ht="18.75" customHeight="1">
      <c r="A180" s="611"/>
      <c r="B180" s="338" t="s">
        <v>394</v>
      </c>
      <c r="C180" s="1414" t="s">
        <v>1608</v>
      </c>
      <c r="D180" s="1414"/>
      <c r="E180" s="1415"/>
      <c r="F180" s="399" t="s">
        <v>1385</v>
      </c>
      <c r="G180" s="1434" t="s">
        <v>3787</v>
      </c>
      <c r="H180" s="1435"/>
      <c r="I180" s="1435"/>
      <c r="J180" s="1435"/>
      <c r="K180" s="1435"/>
      <c r="L180" s="1435"/>
      <c r="M180" s="1435"/>
      <c r="N180" s="1436"/>
      <c r="O180" s="1425"/>
      <c r="P180" s="1608"/>
    </row>
    <row r="181" spans="1:16" ht="18.75" customHeight="1">
      <c r="A181" s="611"/>
      <c r="B181" s="338" t="s">
        <v>401</v>
      </c>
      <c r="C181" s="1414" t="s">
        <v>1610</v>
      </c>
      <c r="D181" s="1414"/>
      <c r="E181" s="1415"/>
      <c r="F181" s="399" t="s">
        <v>1385</v>
      </c>
      <c r="G181" s="1434" t="s">
        <v>3787</v>
      </c>
      <c r="H181" s="1435"/>
      <c r="I181" s="1435"/>
      <c r="J181" s="1435"/>
      <c r="K181" s="1435"/>
      <c r="L181" s="1435"/>
      <c r="M181" s="1435"/>
      <c r="N181" s="1436"/>
      <c r="O181" s="1425"/>
      <c r="P181" s="1608"/>
    </row>
    <row r="182" spans="1:16" ht="18.75" customHeight="1">
      <c r="A182" s="611"/>
      <c r="B182" s="338" t="s">
        <v>403</v>
      </c>
      <c r="C182" s="1414" t="s">
        <v>1611</v>
      </c>
      <c r="D182" s="1414"/>
      <c r="E182" s="1415"/>
      <c r="F182" s="399" t="s">
        <v>1385</v>
      </c>
      <c r="G182" s="1434" t="s">
        <v>3787</v>
      </c>
      <c r="H182" s="1435"/>
      <c r="I182" s="1435"/>
      <c r="J182" s="1435"/>
      <c r="K182" s="1435"/>
      <c r="L182" s="1435"/>
      <c r="M182" s="1435"/>
      <c r="N182" s="1436"/>
      <c r="O182" s="1425"/>
      <c r="P182" s="1608"/>
    </row>
    <row r="183" spans="1:16" ht="18.75" customHeight="1">
      <c r="A183" s="611"/>
      <c r="B183" s="338" t="s">
        <v>405</v>
      </c>
      <c r="C183" s="1414" t="s">
        <v>1612</v>
      </c>
      <c r="D183" s="1414"/>
      <c r="E183" s="1415"/>
      <c r="F183" s="399" t="s">
        <v>1385</v>
      </c>
      <c r="G183" s="1434" t="s">
        <v>3787</v>
      </c>
      <c r="H183" s="1435"/>
      <c r="I183" s="1435"/>
      <c r="J183" s="1435"/>
      <c r="K183" s="1435"/>
      <c r="L183" s="1435"/>
      <c r="M183" s="1435"/>
      <c r="N183" s="1436"/>
      <c r="O183" s="1425"/>
      <c r="P183" s="1608"/>
    </row>
    <row r="184" spans="1:16" ht="18.75" customHeight="1">
      <c r="A184" s="611"/>
      <c r="B184" s="198" t="s">
        <v>408</v>
      </c>
      <c r="C184" s="1414" t="s">
        <v>1613</v>
      </c>
      <c r="D184" s="1414"/>
      <c r="E184" s="1415"/>
      <c r="F184" s="399" t="s">
        <v>1385</v>
      </c>
      <c r="G184" s="1434"/>
      <c r="H184" s="1435"/>
      <c r="I184" s="1435"/>
      <c r="J184" s="1435"/>
      <c r="K184" s="1435"/>
      <c r="L184" s="1435"/>
      <c r="M184" s="1435"/>
      <c r="N184" s="1436"/>
      <c r="O184" s="1425"/>
      <c r="P184" s="1608"/>
    </row>
    <row r="185" spans="1:16" ht="31.5" customHeight="1">
      <c r="A185" s="611"/>
      <c r="B185" s="195" t="s">
        <v>410</v>
      </c>
      <c r="C185" s="1464" t="s">
        <v>1614</v>
      </c>
      <c r="D185" s="1464"/>
      <c r="E185" s="1465"/>
      <c r="F185" s="399" t="s">
        <v>1385</v>
      </c>
      <c r="G185" s="1763" t="s">
        <v>3788</v>
      </c>
      <c r="H185" s="1764"/>
      <c r="I185" s="1764"/>
      <c r="J185" s="1764"/>
      <c r="K185" s="1764"/>
      <c r="L185" s="1764"/>
      <c r="M185" s="1764"/>
      <c r="N185" s="2221"/>
      <c r="O185" s="1425"/>
      <c r="P185" s="1608"/>
    </row>
    <row r="186" spans="1:16" ht="18.75" customHeight="1">
      <c r="A186" s="611"/>
      <c r="B186" s="195" t="s">
        <v>413</v>
      </c>
      <c r="C186" s="1414" t="s">
        <v>1615</v>
      </c>
      <c r="D186" s="1414"/>
      <c r="E186" s="1415"/>
      <c r="F186" s="399" t="s">
        <v>1385</v>
      </c>
      <c r="G186" s="1434"/>
      <c r="H186" s="1435"/>
      <c r="I186" s="1435"/>
      <c r="J186" s="1435"/>
      <c r="K186" s="1435"/>
      <c r="L186" s="1435"/>
      <c r="M186" s="1435"/>
      <c r="N186" s="1436"/>
      <c r="O186" s="1425"/>
      <c r="P186" s="1608"/>
    </row>
    <row r="187" spans="1:16" ht="18.75" customHeight="1">
      <c r="A187" s="611"/>
      <c r="B187" s="195" t="s">
        <v>416</v>
      </c>
      <c r="C187" s="1414" t="s">
        <v>1616</v>
      </c>
      <c r="D187" s="1414"/>
      <c r="E187" s="1415"/>
      <c r="F187" s="399" t="s">
        <v>1385</v>
      </c>
      <c r="G187" s="1434"/>
      <c r="H187" s="1435"/>
      <c r="I187" s="1435"/>
      <c r="J187" s="1435"/>
      <c r="K187" s="1435"/>
      <c r="L187" s="1435"/>
      <c r="M187" s="1435"/>
      <c r="N187" s="1436"/>
      <c r="O187" s="1425"/>
      <c r="P187" s="1608"/>
    </row>
    <row r="188" spans="1:16" ht="18.75" customHeight="1">
      <c r="A188" s="611"/>
      <c r="B188" s="195" t="s">
        <v>418</v>
      </c>
      <c r="C188" s="1414" t="s">
        <v>1617</v>
      </c>
      <c r="D188" s="1414"/>
      <c r="E188" s="1415"/>
      <c r="F188" s="399" t="s">
        <v>1385</v>
      </c>
      <c r="G188" s="1434" t="s">
        <v>3789</v>
      </c>
      <c r="H188" s="1435"/>
      <c r="I188" s="1435"/>
      <c r="J188" s="1435"/>
      <c r="K188" s="1435"/>
      <c r="L188" s="1435"/>
      <c r="M188" s="1435"/>
      <c r="N188" s="1436"/>
      <c r="O188" s="1425"/>
      <c r="P188" s="1608"/>
    </row>
    <row r="189" spans="1:16" ht="18.75" customHeight="1">
      <c r="A189" s="611"/>
      <c r="B189" s="195" t="s">
        <v>544</v>
      </c>
      <c r="C189" s="1414" t="s">
        <v>1618</v>
      </c>
      <c r="D189" s="1414"/>
      <c r="E189" s="1415"/>
      <c r="F189" s="399" t="s">
        <v>1385</v>
      </c>
      <c r="G189" s="1434"/>
      <c r="H189" s="1435"/>
      <c r="I189" s="1435"/>
      <c r="J189" s="1435"/>
      <c r="K189" s="1435"/>
      <c r="L189" s="1435"/>
      <c r="M189" s="1435"/>
      <c r="N189" s="1436"/>
      <c r="O189" s="1425"/>
      <c r="P189" s="1608"/>
    </row>
    <row r="190" spans="1:16" ht="18.75" customHeight="1">
      <c r="A190" s="611"/>
      <c r="B190" s="198" t="s">
        <v>546</v>
      </c>
      <c r="C190" s="1414" t="s">
        <v>1619</v>
      </c>
      <c r="D190" s="1414"/>
      <c r="E190" s="1415"/>
      <c r="F190" s="399" t="s">
        <v>1385</v>
      </c>
      <c r="G190" s="1434" t="s">
        <v>3790</v>
      </c>
      <c r="H190" s="1435"/>
      <c r="I190" s="1435"/>
      <c r="J190" s="1435"/>
      <c r="K190" s="1435"/>
      <c r="L190" s="1435"/>
      <c r="M190" s="1435"/>
      <c r="N190" s="1436"/>
      <c r="O190" s="1426"/>
      <c r="P190" s="1863"/>
    </row>
    <row r="191" spans="1:16" ht="47.25" customHeight="1">
      <c r="A191" s="611"/>
      <c r="B191" s="255" t="s">
        <v>602</v>
      </c>
      <c r="C191" s="1464" t="s">
        <v>1624</v>
      </c>
      <c r="D191" s="1464"/>
      <c r="E191" s="1465"/>
      <c r="F191" s="323" t="s">
        <v>1604</v>
      </c>
      <c r="G191" s="1726" t="s">
        <v>1605</v>
      </c>
      <c r="H191" s="1727"/>
      <c r="I191" s="1727"/>
      <c r="J191" s="1727"/>
      <c r="K191" s="1728"/>
      <c r="L191" s="1729" t="s">
        <v>1606</v>
      </c>
      <c r="M191" s="1730"/>
      <c r="N191" s="1741"/>
      <c r="O191" s="1731"/>
      <c r="P191" s="1443"/>
    </row>
    <row r="192" spans="1:16" ht="20.25" customHeight="1">
      <c r="A192" s="611"/>
      <c r="B192" s="338" t="s">
        <v>394</v>
      </c>
      <c r="C192" s="1414" t="s">
        <v>1608</v>
      </c>
      <c r="D192" s="1414"/>
      <c r="E192" s="1415"/>
      <c r="F192" s="257" t="s">
        <v>1520</v>
      </c>
      <c r="G192" s="1734" t="s">
        <v>1496</v>
      </c>
      <c r="H192" s="1735"/>
      <c r="I192" s="1735"/>
      <c r="J192" s="1735"/>
      <c r="K192" s="1736"/>
      <c r="L192" s="1713" t="s">
        <v>1496</v>
      </c>
      <c r="M192" s="1714"/>
      <c r="N192" s="1737"/>
      <c r="O192" s="1731"/>
      <c r="P192" s="1425"/>
    </row>
    <row r="193" spans="1:16" ht="20.25" customHeight="1">
      <c r="A193" s="611"/>
      <c r="B193" s="338" t="s">
        <v>401</v>
      </c>
      <c r="C193" s="1414" t="s">
        <v>1610</v>
      </c>
      <c r="D193" s="1414"/>
      <c r="E193" s="1415"/>
      <c r="F193" s="257" t="s">
        <v>1520</v>
      </c>
      <c r="G193" s="1734" t="s">
        <v>1496</v>
      </c>
      <c r="H193" s="1735"/>
      <c r="I193" s="1735"/>
      <c r="J193" s="1735"/>
      <c r="K193" s="1736"/>
      <c r="L193" s="1713" t="s">
        <v>1496</v>
      </c>
      <c r="M193" s="1714"/>
      <c r="N193" s="1737"/>
      <c r="O193" s="1731"/>
      <c r="P193" s="1425"/>
    </row>
    <row r="194" spans="1:16" ht="20.25" customHeight="1">
      <c r="A194" s="611"/>
      <c r="B194" s="338" t="s">
        <v>403</v>
      </c>
      <c r="C194" s="1414" t="s">
        <v>1611</v>
      </c>
      <c r="D194" s="1414"/>
      <c r="E194" s="1415"/>
      <c r="F194" s="257" t="s">
        <v>1520</v>
      </c>
      <c r="G194" s="1734" t="s">
        <v>1496</v>
      </c>
      <c r="H194" s="1735"/>
      <c r="I194" s="1735"/>
      <c r="J194" s="1735"/>
      <c r="K194" s="1736"/>
      <c r="L194" s="1713" t="s">
        <v>1496</v>
      </c>
      <c r="M194" s="1714"/>
      <c r="N194" s="1737"/>
      <c r="O194" s="1731"/>
      <c r="P194" s="1425"/>
    </row>
    <row r="195" spans="1:16" ht="20.25" customHeight="1">
      <c r="A195" s="611"/>
      <c r="B195" s="338" t="s">
        <v>405</v>
      </c>
      <c r="C195" s="1414" t="s">
        <v>1612</v>
      </c>
      <c r="D195" s="1414"/>
      <c r="E195" s="1415"/>
      <c r="F195" s="257" t="s">
        <v>1520</v>
      </c>
      <c r="G195" s="1734" t="s">
        <v>1496</v>
      </c>
      <c r="H195" s="1735"/>
      <c r="I195" s="1735"/>
      <c r="J195" s="1735"/>
      <c r="K195" s="1736"/>
      <c r="L195" s="1713" t="s">
        <v>1496</v>
      </c>
      <c r="M195" s="1714"/>
      <c r="N195" s="1737"/>
      <c r="O195" s="1731"/>
      <c r="P195" s="1425"/>
    </row>
    <row r="196" spans="1:16" ht="20.25" customHeight="1">
      <c r="A196" s="611"/>
      <c r="B196" s="338" t="s">
        <v>408</v>
      </c>
      <c r="C196" s="1414" t="s">
        <v>1613</v>
      </c>
      <c r="D196" s="1414"/>
      <c r="E196" s="1415"/>
      <c r="F196" s="257" t="s">
        <v>1520</v>
      </c>
      <c r="G196" s="1734" t="s">
        <v>1496</v>
      </c>
      <c r="H196" s="1735"/>
      <c r="I196" s="1735"/>
      <c r="J196" s="1735"/>
      <c r="K196" s="1736"/>
      <c r="L196" s="1713" t="s">
        <v>1496</v>
      </c>
      <c r="M196" s="1714"/>
      <c r="N196" s="1737"/>
      <c r="O196" s="1731"/>
      <c r="P196" s="1425"/>
    </row>
    <row r="197" spans="1:16" ht="32.25" customHeight="1">
      <c r="A197" s="611"/>
      <c r="B197" s="195" t="s">
        <v>410</v>
      </c>
      <c r="C197" s="1464" t="s">
        <v>1614</v>
      </c>
      <c r="D197" s="1464"/>
      <c r="E197" s="1465"/>
      <c r="F197" s="257" t="s">
        <v>1520</v>
      </c>
      <c r="G197" s="2227" t="s">
        <v>1496</v>
      </c>
      <c r="H197" s="2228"/>
      <c r="I197" s="2228"/>
      <c r="J197" s="2228"/>
      <c r="K197" s="2229"/>
      <c r="L197" s="1713" t="s">
        <v>1496</v>
      </c>
      <c r="M197" s="1714"/>
      <c r="N197" s="1737"/>
      <c r="O197" s="1731"/>
      <c r="P197" s="1425"/>
    </row>
    <row r="198" spans="1:16" ht="20.25" customHeight="1">
      <c r="A198" s="611"/>
      <c r="B198" s="195" t="s">
        <v>413</v>
      </c>
      <c r="C198" s="1414" t="s">
        <v>1615</v>
      </c>
      <c r="D198" s="1414"/>
      <c r="E198" s="1415"/>
      <c r="F198" s="257" t="s">
        <v>1520</v>
      </c>
      <c r="G198" s="1734" t="s">
        <v>1496</v>
      </c>
      <c r="H198" s="1735"/>
      <c r="I198" s="1735"/>
      <c r="J198" s="1735"/>
      <c r="K198" s="1736"/>
      <c r="L198" s="1713" t="s">
        <v>1496</v>
      </c>
      <c r="M198" s="1714"/>
      <c r="N198" s="1737"/>
      <c r="O198" s="1731"/>
      <c r="P198" s="1425"/>
    </row>
    <row r="199" spans="1:16" ht="20.25" customHeight="1">
      <c r="A199" s="611"/>
      <c r="B199" s="195" t="s">
        <v>416</v>
      </c>
      <c r="C199" s="1414" t="s">
        <v>1616</v>
      </c>
      <c r="D199" s="1414"/>
      <c r="E199" s="1415"/>
      <c r="F199" s="257" t="s">
        <v>1520</v>
      </c>
      <c r="G199" s="1734" t="s">
        <v>1496</v>
      </c>
      <c r="H199" s="1735"/>
      <c r="I199" s="1735"/>
      <c r="J199" s="1735"/>
      <c r="K199" s="1736"/>
      <c r="L199" s="1713" t="s">
        <v>1496</v>
      </c>
      <c r="M199" s="1714"/>
      <c r="N199" s="1737"/>
      <c r="O199" s="1731"/>
      <c r="P199" s="1425"/>
    </row>
    <row r="200" spans="1:16" ht="20.25" customHeight="1">
      <c r="A200" s="611"/>
      <c r="B200" s="195" t="s">
        <v>418</v>
      </c>
      <c r="C200" s="1414" t="s">
        <v>1617</v>
      </c>
      <c r="D200" s="1414"/>
      <c r="E200" s="1415"/>
      <c r="F200" s="257" t="s">
        <v>1520</v>
      </c>
      <c r="G200" s="1734" t="s">
        <v>1496</v>
      </c>
      <c r="H200" s="1735"/>
      <c r="I200" s="1735"/>
      <c r="J200" s="1735"/>
      <c r="K200" s="1736"/>
      <c r="L200" s="1713" t="s">
        <v>1496</v>
      </c>
      <c r="M200" s="1714"/>
      <c r="N200" s="1737"/>
      <c r="O200" s="1731"/>
      <c r="P200" s="1425"/>
    </row>
    <row r="201" spans="1:16" ht="20.25" customHeight="1">
      <c r="A201" s="611"/>
      <c r="B201" s="195" t="s">
        <v>544</v>
      </c>
      <c r="C201" s="1414" t="s">
        <v>1618</v>
      </c>
      <c r="D201" s="1414"/>
      <c r="E201" s="1415"/>
      <c r="F201" s="257" t="s">
        <v>1520</v>
      </c>
      <c r="G201" s="1734" t="s">
        <v>1496</v>
      </c>
      <c r="H201" s="1735"/>
      <c r="I201" s="1735"/>
      <c r="J201" s="1735"/>
      <c r="K201" s="1736"/>
      <c r="L201" s="1713" t="s">
        <v>1496</v>
      </c>
      <c r="M201" s="1714"/>
      <c r="N201" s="1737"/>
      <c r="O201" s="1731"/>
      <c r="P201" s="1425"/>
    </row>
    <row r="202" spans="1:16" ht="20.25" customHeight="1">
      <c r="A202" s="611"/>
      <c r="B202" s="198" t="s">
        <v>546</v>
      </c>
      <c r="C202" s="1414" t="s">
        <v>1619</v>
      </c>
      <c r="D202" s="1414"/>
      <c r="E202" s="1415"/>
      <c r="F202" s="352" t="s">
        <v>1520</v>
      </c>
      <c r="G202" s="1734" t="s">
        <v>1496</v>
      </c>
      <c r="H202" s="1735"/>
      <c r="I202" s="1735"/>
      <c r="J202" s="1735"/>
      <c r="K202" s="1736"/>
      <c r="L202" s="1713" t="s">
        <v>1496</v>
      </c>
      <c r="M202" s="1714"/>
      <c r="N202" s="1737"/>
      <c r="O202" s="1732"/>
      <c r="P202" s="1426"/>
    </row>
    <row r="203" spans="1:16" ht="61.5" customHeight="1">
      <c r="A203" s="611"/>
      <c r="B203" s="339" t="s">
        <v>605</v>
      </c>
      <c r="C203" s="1464" t="s">
        <v>1626</v>
      </c>
      <c r="D203" s="1464"/>
      <c r="E203" s="1465"/>
      <c r="F203" s="323" t="s">
        <v>1604</v>
      </c>
      <c r="G203" s="1726" t="s">
        <v>2070</v>
      </c>
      <c r="H203" s="1727"/>
      <c r="I203" s="1727"/>
      <c r="J203" s="1727"/>
      <c r="K203" s="1727"/>
      <c r="L203" s="1727"/>
      <c r="M203" s="1727"/>
      <c r="N203" s="2226"/>
      <c r="O203" s="1443"/>
      <c r="P203" s="1443"/>
    </row>
    <row r="204" spans="1:16" ht="21" customHeight="1">
      <c r="A204" s="611"/>
      <c r="B204" s="338" t="s">
        <v>394</v>
      </c>
      <c r="C204" s="1414" t="s">
        <v>1608</v>
      </c>
      <c r="D204" s="1414"/>
      <c r="E204" s="1415"/>
      <c r="F204" s="399" t="s">
        <v>1520</v>
      </c>
      <c r="G204" s="1434" t="s">
        <v>1496</v>
      </c>
      <c r="H204" s="1435"/>
      <c r="I204" s="1435"/>
      <c r="J204" s="1435"/>
      <c r="K204" s="1435"/>
      <c r="L204" s="1435"/>
      <c r="M204" s="1435"/>
      <c r="N204" s="1436"/>
      <c r="O204" s="1425"/>
      <c r="P204" s="1425"/>
    </row>
    <row r="205" spans="1:16" ht="21" customHeight="1">
      <c r="A205" s="611"/>
      <c r="B205" s="338" t="s">
        <v>401</v>
      </c>
      <c r="C205" s="1414" t="s">
        <v>1610</v>
      </c>
      <c r="D205" s="1414"/>
      <c r="E205" s="1415"/>
      <c r="F205" s="399" t="s">
        <v>1520</v>
      </c>
      <c r="G205" s="1434" t="s">
        <v>1496</v>
      </c>
      <c r="H205" s="1435"/>
      <c r="I205" s="1435"/>
      <c r="J205" s="1435"/>
      <c r="K205" s="1435"/>
      <c r="L205" s="1435"/>
      <c r="M205" s="1435"/>
      <c r="N205" s="1436"/>
      <c r="O205" s="1425"/>
      <c r="P205" s="1425"/>
    </row>
    <row r="206" spans="1:16" ht="21" customHeight="1">
      <c r="A206" s="611"/>
      <c r="B206" s="338" t="s">
        <v>403</v>
      </c>
      <c r="C206" s="1414" t="s">
        <v>1611</v>
      </c>
      <c r="D206" s="1414"/>
      <c r="E206" s="1415"/>
      <c r="F206" s="399" t="s">
        <v>1520</v>
      </c>
      <c r="G206" s="1434" t="s">
        <v>1496</v>
      </c>
      <c r="H206" s="1435"/>
      <c r="I206" s="1435"/>
      <c r="J206" s="1435"/>
      <c r="K206" s="1435"/>
      <c r="L206" s="1435"/>
      <c r="M206" s="1435"/>
      <c r="N206" s="1436"/>
      <c r="O206" s="1425"/>
      <c r="P206" s="1425"/>
    </row>
    <row r="207" spans="1:16" ht="21" customHeight="1">
      <c r="A207" s="611"/>
      <c r="B207" s="338" t="s">
        <v>405</v>
      </c>
      <c r="C207" s="1414" t="s">
        <v>1612</v>
      </c>
      <c r="D207" s="1414"/>
      <c r="E207" s="1415"/>
      <c r="F207" s="399" t="s">
        <v>1520</v>
      </c>
      <c r="G207" s="1434" t="s">
        <v>1496</v>
      </c>
      <c r="H207" s="1435"/>
      <c r="I207" s="1435"/>
      <c r="J207" s="1435"/>
      <c r="K207" s="1435"/>
      <c r="L207" s="1435"/>
      <c r="M207" s="1435"/>
      <c r="N207" s="1436"/>
      <c r="O207" s="1425"/>
      <c r="P207" s="1425"/>
    </row>
    <row r="208" spans="1:16" ht="21" customHeight="1">
      <c r="A208" s="611"/>
      <c r="B208" s="198" t="s">
        <v>408</v>
      </c>
      <c r="C208" s="1414" t="s">
        <v>1613</v>
      </c>
      <c r="D208" s="1414"/>
      <c r="E208" s="1415"/>
      <c r="F208" s="399" t="s">
        <v>1520</v>
      </c>
      <c r="G208" s="1434" t="s">
        <v>1496</v>
      </c>
      <c r="H208" s="1435"/>
      <c r="I208" s="1435"/>
      <c r="J208" s="1435"/>
      <c r="K208" s="1435"/>
      <c r="L208" s="1435"/>
      <c r="M208" s="1435"/>
      <c r="N208" s="1436"/>
      <c r="O208" s="1425"/>
      <c r="P208" s="1425"/>
    </row>
    <row r="209" spans="1:16" ht="30.75" customHeight="1">
      <c r="A209" s="611"/>
      <c r="B209" s="195" t="s">
        <v>410</v>
      </c>
      <c r="C209" s="1464" t="s">
        <v>1614</v>
      </c>
      <c r="D209" s="1464"/>
      <c r="E209" s="1465"/>
      <c r="F209" s="399" t="s">
        <v>1520</v>
      </c>
      <c r="G209" s="1763" t="s">
        <v>1496</v>
      </c>
      <c r="H209" s="1764"/>
      <c r="I209" s="1764"/>
      <c r="J209" s="1764"/>
      <c r="K209" s="1764"/>
      <c r="L209" s="1764"/>
      <c r="M209" s="1764"/>
      <c r="N209" s="2221"/>
      <c r="O209" s="1425"/>
      <c r="P209" s="1425"/>
    </row>
    <row r="210" spans="1:16" ht="21" customHeight="1">
      <c r="A210" s="611"/>
      <c r="B210" s="195" t="s">
        <v>413</v>
      </c>
      <c r="C210" s="1414" t="s">
        <v>1615</v>
      </c>
      <c r="D210" s="1414"/>
      <c r="E210" s="1415"/>
      <c r="F210" s="399" t="s">
        <v>1520</v>
      </c>
      <c r="G210" s="1434" t="s">
        <v>1496</v>
      </c>
      <c r="H210" s="1435"/>
      <c r="I210" s="1435"/>
      <c r="J210" s="1435"/>
      <c r="K210" s="1435"/>
      <c r="L210" s="1435"/>
      <c r="M210" s="1435"/>
      <c r="N210" s="1436"/>
      <c r="O210" s="1425"/>
      <c r="P210" s="1425"/>
    </row>
    <row r="211" spans="1:16" ht="21" customHeight="1">
      <c r="A211" s="611"/>
      <c r="B211" s="195" t="s">
        <v>416</v>
      </c>
      <c r="C211" s="1414" t="s">
        <v>1616</v>
      </c>
      <c r="D211" s="1414"/>
      <c r="E211" s="1415"/>
      <c r="F211" s="399" t="s">
        <v>1520</v>
      </c>
      <c r="G211" s="1434" t="s">
        <v>1496</v>
      </c>
      <c r="H211" s="1435"/>
      <c r="I211" s="1435"/>
      <c r="J211" s="1435"/>
      <c r="K211" s="1435"/>
      <c r="L211" s="1435"/>
      <c r="M211" s="1435"/>
      <c r="N211" s="1436"/>
      <c r="O211" s="1425"/>
      <c r="P211" s="1425"/>
    </row>
    <row r="212" spans="1:16" ht="21" customHeight="1">
      <c r="A212" s="611"/>
      <c r="B212" s="195" t="s">
        <v>418</v>
      </c>
      <c r="C212" s="1414" t="s">
        <v>1617</v>
      </c>
      <c r="D212" s="1414"/>
      <c r="E212" s="1415"/>
      <c r="F212" s="399" t="s">
        <v>1520</v>
      </c>
      <c r="G212" s="1434" t="s">
        <v>1496</v>
      </c>
      <c r="H212" s="1435"/>
      <c r="I212" s="1435"/>
      <c r="J212" s="1435"/>
      <c r="K212" s="1435"/>
      <c r="L212" s="1435"/>
      <c r="M212" s="1435"/>
      <c r="N212" s="1436"/>
      <c r="O212" s="1425"/>
      <c r="P212" s="1425"/>
    </row>
    <row r="213" spans="1:16" ht="21" customHeight="1">
      <c r="A213" s="611"/>
      <c r="B213" s="195" t="s">
        <v>544</v>
      </c>
      <c r="C213" s="1414" t="s">
        <v>1618</v>
      </c>
      <c r="D213" s="1414"/>
      <c r="E213" s="1415"/>
      <c r="F213" s="399" t="s">
        <v>1520</v>
      </c>
      <c r="G213" s="1434" t="s">
        <v>1496</v>
      </c>
      <c r="H213" s="1435"/>
      <c r="I213" s="1435"/>
      <c r="J213" s="1435"/>
      <c r="K213" s="1435"/>
      <c r="L213" s="1435"/>
      <c r="M213" s="1435"/>
      <c r="N213" s="1436"/>
      <c r="O213" s="1425"/>
      <c r="P213" s="1425"/>
    </row>
    <row r="214" spans="1:16" ht="21" customHeight="1">
      <c r="A214" s="611"/>
      <c r="B214" s="266" t="s">
        <v>546</v>
      </c>
      <c r="C214" s="1445" t="s">
        <v>1619</v>
      </c>
      <c r="D214" s="1445"/>
      <c r="E214" s="1817"/>
      <c r="F214" s="399" t="s">
        <v>1520</v>
      </c>
      <c r="G214" s="1434" t="s">
        <v>1496</v>
      </c>
      <c r="H214" s="1435"/>
      <c r="I214" s="1435"/>
      <c r="J214" s="1435"/>
      <c r="K214" s="1435"/>
      <c r="L214" s="1435"/>
      <c r="M214" s="1435"/>
      <c r="N214" s="1436"/>
      <c r="O214" s="1426"/>
      <c r="P214" s="1425"/>
    </row>
    <row r="215" spans="1:16" ht="34.5" customHeight="1">
      <c r="B215" s="191" t="s">
        <v>608</v>
      </c>
      <c r="C215" s="1660" t="s">
        <v>1630</v>
      </c>
      <c r="D215" s="1660"/>
      <c r="E215" s="1660"/>
      <c r="F215" s="1660"/>
      <c r="G215" s="1743"/>
      <c r="H215" s="1744" t="s">
        <v>1385</v>
      </c>
      <c r="I215" s="1745"/>
      <c r="J215" s="1746"/>
      <c r="K215" s="1747" t="s">
        <v>1449</v>
      </c>
      <c r="L215" s="1749" t="s">
        <v>3791</v>
      </c>
      <c r="M215" s="1750"/>
      <c r="N215" s="1751"/>
      <c r="O215" s="1709"/>
      <c r="P215" s="1709"/>
    </row>
    <row r="216" spans="1:16" ht="25.5" customHeight="1">
      <c r="B216" s="198" t="s">
        <v>394</v>
      </c>
      <c r="C216" s="1414" t="s">
        <v>1631</v>
      </c>
      <c r="D216" s="1414"/>
      <c r="E216" s="1414"/>
      <c r="F216" s="1414"/>
      <c r="G216" s="1414"/>
      <c r="H216" s="1414"/>
      <c r="I216" s="1414"/>
      <c r="J216" s="1415"/>
      <c r="K216" s="1748"/>
      <c r="L216" s="1437"/>
      <c r="M216" s="1438"/>
      <c r="N216" s="1439"/>
      <c r="O216" s="1708"/>
      <c r="P216" s="1708"/>
    </row>
    <row r="217" spans="1:16" ht="20.25" customHeight="1">
      <c r="B217" s="198"/>
      <c r="C217" s="255" t="s">
        <v>611</v>
      </c>
      <c r="D217" s="1760" t="s">
        <v>1632</v>
      </c>
      <c r="E217" s="1760"/>
      <c r="F217" s="1760"/>
      <c r="G217" s="1761"/>
      <c r="H217" s="1713" t="s">
        <v>1520</v>
      </c>
      <c r="I217" s="1714"/>
      <c r="J217" s="1715"/>
      <c r="K217" s="1748"/>
      <c r="L217" s="1437"/>
      <c r="M217" s="1438"/>
      <c r="N217" s="1439"/>
      <c r="O217" s="1708"/>
      <c r="P217" s="1708"/>
    </row>
    <row r="218" spans="1:16" ht="20.25" customHeight="1">
      <c r="B218" s="198"/>
      <c r="C218" s="255" t="s">
        <v>508</v>
      </c>
      <c r="D218" s="1414" t="s">
        <v>981</v>
      </c>
      <c r="E218" s="1414"/>
      <c r="F218" s="1414"/>
      <c r="G218" s="1415"/>
      <c r="H218" s="1713" t="s">
        <v>1520</v>
      </c>
      <c r="I218" s="1714"/>
      <c r="J218" s="1715"/>
      <c r="K218" s="1748"/>
      <c r="L218" s="1437"/>
      <c r="M218" s="1438"/>
      <c r="N218" s="1439"/>
      <c r="O218" s="1708"/>
      <c r="P218" s="1708"/>
    </row>
    <row r="219" spans="1:16" ht="20.25" customHeight="1">
      <c r="B219" s="198"/>
      <c r="C219" s="255" t="s">
        <v>510</v>
      </c>
      <c r="D219" s="1414" t="s">
        <v>1540</v>
      </c>
      <c r="E219" s="1414"/>
      <c r="F219" s="1414"/>
      <c r="G219" s="1415"/>
      <c r="H219" s="1713" t="s">
        <v>1385</v>
      </c>
      <c r="I219" s="1714"/>
      <c r="J219" s="1715"/>
      <c r="K219" s="1748"/>
      <c r="L219" s="1437"/>
      <c r="M219" s="1438"/>
      <c r="N219" s="1439"/>
      <c r="O219" s="1708"/>
      <c r="P219" s="1708"/>
    </row>
    <row r="220" spans="1:16" ht="20.25" customHeight="1">
      <c r="B220" s="198"/>
      <c r="C220" s="255" t="s">
        <v>512</v>
      </c>
      <c r="D220" s="1414" t="s">
        <v>1538</v>
      </c>
      <c r="E220" s="1414"/>
      <c r="F220" s="1414"/>
      <c r="G220" s="1415"/>
      <c r="H220" s="1713" t="s">
        <v>1385</v>
      </c>
      <c r="I220" s="1714"/>
      <c r="J220" s="1715"/>
      <c r="K220" s="1748"/>
      <c r="L220" s="1437"/>
      <c r="M220" s="1438"/>
      <c r="N220" s="1439"/>
      <c r="O220" s="1708"/>
      <c r="P220" s="1708"/>
    </row>
    <row r="221" spans="1:16" ht="23.25" customHeight="1">
      <c r="B221" s="198" t="s">
        <v>401</v>
      </c>
      <c r="C221" s="1414" t="s">
        <v>1633</v>
      </c>
      <c r="D221" s="1414"/>
      <c r="E221" s="1414"/>
      <c r="F221" s="1414"/>
      <c r="G221" s="1415"/>
      <c r="H221" s="1763" t="s">
        <v>92</v>
      </c>
      <c r="I221" s="1764"/>
      <c r="J221" s="1765"/>
      <c r="K221" s="1748"/>
      <c r="L221" s="1752"/>
      <c r="M221" s="1753"/>
      <c r="N221" s="1754"/>
      <c r="O221" s="1755"/>
      <c r="P221" s="1755"/>
    </row>
    <row r="222" spans="1:16" ht="27" customHeight="1">
      <c r="B222" s="214" t="s">
        <v>614</v>
      </c>
      <c r="C222" s="1414" t="s">
        <v>1634</v>
      </c>
      <c r="D222" s="1414"/>
      <c r="E222" s="1414"/>
      <c r="F222" s="1414"/>
      <c r="G222" s="1414"/>
      <c r="H222" s="1414"/>
      <c r="I222" s="1414"/>
      <c r="J222" s="1414"/>
      <c r="K222" s="1414"/>
      <c r="L222" s="1414"/>
      <c r="M222" s="1414"/>
      <c r="N222" s="1562"/>
      <c r="O222" s="1709" t="s">
        <v>2258</v>
      </c>
      <c r="P222" s="1759"/>
    </row>
    <row r="223" spans="1:16" ht="23.25" customHeight="1">
      <c r="B223" s="198" t="s">
        <v>394</v>
      </c>
      <c r="C223" s="1414" t="s">
        <v>1635</v>
      </c>
      <c r="D223" s="1414"/>
      <c r="E223" s="1414"/>
      <c r="F223" s="1414"/>
      <c r="G223" s="1415"/>
      <c r="H223" s="1574" t="s">
        <v>1385</v>
      </c>
      <c r="I223" s="1685"/>
      <c r="J223" s="1575"/>
      <c r="K223" s="1756" t="s">
        <v>1449</v>
      </c>
      <c r="L223" s="2025" t="s">
        <v>3792</v>
      </c>
      <c r="M223" s="2026"/>
      <c r="N223" s="2027"/>
      <c r="O223" s="1708"/>
      <c r="P223" s="1708"/>
    </row>
    <row r="224" spans="1:16" ht="23.25" customHeight="1">
      <c r="B224" s="198" t="s">
        <v>401</v>
      </c>
      <c r="C224" s="1414" t="s">
        <v>1636</v>
      </c>
      <c r="D224" s="1414"/>
      <c r="E224" s="1414"/>
      <c r="F224" s="1414"/>
      <c r="G224" s="1415"/>
      <c r="H224" s="1574" t="s">
        <v>1520</v>
      </c>
      <c r="I224" s="1685"/>
      <c r="J224" s="1575"/>
      <c r="K224" s="1757"/>
      <c r="L224" s="2037"/>
      <c r="M224" s="2038"/>
      <c r="N224" s="2039"/>
      <c r="O224" s="1708"/>
      <c r="P224" s="1708"/>
    </row>
    <row r="225" spans="2:16" ht="23.25" customHeight="1">
      <c r="B225" s="198" t="s">
        <v>403</v>
      </c>
      <c r="C225" s="1414" t="s">
        <v>1637</v>
      </c>
      <c r="D225" s="1414"/>
      <c r="E225" s="1414"/>
      <c r="F225" s="1414"/>
      <c r="G225" s="1415"/>
      <c r="H225" s="1574" t="s">
        <v>1385</v>
      </c>
      <c r="I225" s="1685"/>
      <c r="J225" s="1575"/>
      <c r="K225" s="1757"/>
      <c r="L225" s="2037"/>
      <c r="M225" s="2038"/>
      <c r="N225" s="2039"/>
      <c r="O225" s="1708"/>
      <c r="P225" s="1708"/>
    </row>
    <row r="226" spans="2:16" ht="37.5" customHeight="1">
      <c r="B226" s="191"/>
      <c r="C226" s="1414" t="s">
        <v>1638</v>
      </c>
      <c r="D226" s="1414"/>
      <c r="E226" s="1415"/>
      <c r="F226" s="1716"/>
      <c r="G226" s="1718"/>
      <c r="H226" s="1718"/>
      <c r="I226" s="1718"/>
      <c r="J226" s="1762"/>
      <c r="K226" s="1757"/>
      <c r="L226" s="2037"/>
      <c r="M226" s="2038"/>
      <c r="N226" s="2039"/>
      <c r="O226" s="1755"/>
      <c r="P226" s="1755"/>
    </row>
    <row r="227" spans="2:16" ht="33.75" customHeight="1">
      <c r="B227" s="198" t="s">
        <v>405</v>
      </c>
      <c r="C227" s="1414" t="s">
        <v>1640</v>
      </c>
      <c r="D227" s="1414"/>
      <c r="E227" s="1414"/>
      <c r="F227" s="1414"/>
      <c r="G227" s="1415"/>
      <c r="H227" s="1574" t="s">
        <v>1520</v>
      </c>
      <c r="I227" s="1685"/>
      <c r="J227" s="1575"/>
      <c r="K227" s="1757"/>
      <c r="L227" s="2037"/>
      <c r="M227" s="2038"/>
      <c r="N227" s="2039"/>
      <c r="O227" s="1707" t="s">
        <v>1434</v>
      </c>
      <c r="P227" s="1709"/>
    </row>
    <row r="228" spans="2:16" ht="38.25" customHeight="1">
      <c r="B228" s="344"/>
      <c r="C228" s="1414" t="s">
        <v>1641</v>
      </c>
      <c r="D228" s="1414"/>
      <c r="E228" s="1415"/>
      <c r="F228" s="1713" t="s">
        <v>92</v>
      </c>
      <c r="G228" s="1714"/>
      <c r="H228" s="1714"/>
      <c r="I228" s="1714"/>
      <c r="J228" s="1715"/>
      <c r="K228" s="1758"/>
      <c r="L228" s="2028"/>
      <c r="M228" s="2029"/>
      <c r="N228" s="2030"/>
      <c r="O228" s="1766"/>
      <c r="P228" s="1755"/>
    </row>
    <row r="229" spans="2:16" ht="15.6">
      <c r="B229" s="2224" t="s">
        <v>1642</v>
      </c>
      <c r="C229" s="2225"/>
      <c r="D229" s="2225"/>
      <c r="E229" s="2225"/>
      <c r="F229" s="2225"/>
      <c r="G229" s="2225"/>
      <c r="H229" s="2225"/>
      <c r="I229" s="2225"/>
      <c r="J229" s="2225"/>
      <c r="K229" s="2225"/>
      <c r="L229" s="2225"/>
      <c r="M229" s="2225"/>
      <c r="N229" s="2225"/>
      <c r="O229" s="2225"/>
      <c r="P229" s="2225"/>
    </row>
    <row r="230" spans="2:16" ht="36.75" customHeight="1">
      <c r="B230" s="224" t="s">
        <v>623</v>
      </c>
      <c r="C230" s="1414" t="s">
        <v>1643</v>
      </c>
      <c r="D230" s="1414"/>
      <c r="E230" s="1414"/>
      <c r="F230" s="1414"/>
      <c r="G230" s="1415"/>
      <c r="H230" s="1466" t="s">
        <v>1520</v>
      </c>
      <c r="I230" s="1467"/>
      <c r="J230" s="1468"/>
      <c r="K230" s="1756" t="s">
        <v>1449</v>
      </c>
      <c r="L230" s="2025"/>
      <c r="M230" s="2026"/>
      <c r="N230" s="2027"/>
      <c r="O230" s="1627" t="s">
        <v>1644</v>
      </c>
      <c r="P230" s="1708"/>
    </row>
    <row r="231" spans="2:16" ht="27" customHeight="1">
      <c r="B231" s="205" t="s">
        <v>394</v>
      </c>
      <c r="C231" s="1414" t="s">
        <v>1645</v>
      </c>
      <c r="D231" s="1414"/>
      <c r="E231" s="1414"/>
      <c r="F231" s="1414"/>
      <c r="G231" s="1415"/>
      <c r="H231" s="1466" t="s">
        <v>92</v>
      </c>
      <c r="I231" s="1467"/>
      <c r="J231" s="1468"/>
      <c r="K231" s="1758"/>
      <c r="L231" s="2028"/>
      <c r="M231" s="2029"/>
      <c r="N231" s="2030"/>
      <c r="O231" s="1766"/>
      <c r="P231" s="1755"/>
    </row>
    <row r="232" spans="2:16" ht="31.5" customHeight="1">
      <c r="B232" s="191" t="s">
        <v>626</v>
      </c>
      <c r="C232" s="1414" t="s">
        <v>1646</v>
      </c>
      <c r="D232" s="1414"/>
      <c r="E232" s="1414"/>
      <c r="F232" s="1414"/>
      <c r="G232" s="1414"/>
      <c r="H232" s="1414"/>
      <c r="I232" s="1414"/>
      <c r="J232" s="1414"/>
      <c r="K232" s="1414"/>
      <c r="L232" s="1414"/>
      <c r="M232" s="1414"/>
      <c r="N232" s="1562"/>
      <c r="O232" s="1709" t="s">
        <v>1647</v>
      </c>
      <c r="P232" s="1709"/>
    </row>
    <row r="233" spans="2:16" ht="57.75" customHeight="1">
      <c r="B233" s="350" t="s">
        <v>394</v>
      </c>
      <c r="C233" s="1711" t="s">
        <v>1585</v>
      </c>
      <c r="D233" s="1711"/>
      <c r="E233" s="1711"/>
      <c r="F233" s="1711"/>
      <c r="G233" s="1711"/>
      <c r="H233" s="1711"/>
      <c r="I233" s="1711"/>
      <c r="J233" s="1712"/>
      <c r="K233" s="203" t="s">
        <v>1385</v>
      </c>
      <c r="L233" s="1782" t="s">
        <v>1449</v>
      </c>
      <c r="M233" s="1763"/>
      <c r="N233" s="2221"/>
      <c r="O233" s="1708"/>
      <c r="P233" s="1708"/>
    </row>
    <row r="234" spans="2:16" ht="31.5" customHeight="1">
      <c r="B234" s="350" t="s">
        <v>401</v>
      </c>
      <c r="C234" s="1711" t="s">
        <v>1588</v>
      </c>
      <c r="D234" s="1711"/>
      <c r="E234" s="1711"/>
      <c r="F234" s="1711"/>
      <c r="G234" s="1711"/>
      <c r="H234" s="1711"/>
      <c r="I234" s="1711"/>
      <c r="J234" s="1712"/>
      <c r="K234" s="203" t="s">
        <v>1385</v>
      </c>
      <c r="L234" s="1783"/>
      <c r="M234" s="1785"/>
      <c r="N234" s="2222"/>
      <c r="O234" s="1708"/>
      <c r="P234" s="1708"/>
    </row>
    <row r="235" spans="2:16" ht="42.75" customHeight="1">
      <c r="B235" s="350" t="s">
        <v>403</v>
      </c>
      <c r="C235" s="1711" t="s">
        <v>1648</v>
      </c>
      <c r="D235" s="1711"/>
      <c r="E235" s="1711"/>
      <c r="F235" s="1711"/>
      <c r="G235" s="1711"/>
      <c r="H235" s="1711"/>
      <c r="I235" s="1711"/>
      <c r="J235" s="1712"/>
      <c r="K235" s="203" t="s">
        <v>1385</v>
      </c>
      <c r="L235" s="1783"/>
      <c r="M235" s="1785"/>
      <c r="N235" s="2222"/>
      <c r="O235" s="1708"/>
      <c r="P235" s="1708"/>
    </row>
    <row r="236" spans="2:16" ht="21.75" customHeight="1">
      <c r="B236" s="350" t="s">
        <v>405</v>
      </c>
      <c r="C236" s="1711" t="s">
        <v>1649</v>
      </c>
      <c r="D236" s="1711"/>
      <c r="E236" s="1711"/>
      <c r="F236" s="1711"/>
      <c r="G236" s="1711"/>
      <c r="H236" s="1711"/>
      <c r="I236" s="1711"/>
      <c r="J236" s="1712"/>
      <c r="K236" s="203" t="s">
        <v>1385</v>
      </c>
      <c r="L236" s="1783"/>
      <c r="M236" s="1785"/>
      <c r="N236" s="2222"/>
      <c r="O236" s="1708"/>
      <c r="P236" s="1708"/>
    </row>
    <row r="237" spans="2:16" ht="21.75" customHeight="1">
      <c r="B237" s="350" t="s">
        <v>408</v>
      </c>
      <c r="C237" s="1711" t="s">
        <v>1650</v>
      </c>
      <c r="D237" s="1711"/>
      <c r="E237" s="1711"/>
      <c r="F237" s="1711"/>
      <c r="G237" s="1711"/>
      <c r="H237" s="1711"/>
      <c r="I237" s="1711"/>
      <c r="J237" s="1712"/>
      <c r="K237" s="203" t="s">
        <v>1385</v>
      </c>
      <c r="L237" s="1783"/>
      <c r="M237" s="1785"/>
      <c r="N237" s="2222"/>
      <c r="O237" s="1708"/>
      <c r="P237" s="1708"/>
    </row>
    <row r="238" spans="2:16" ht="21.75" customHeight="1">
      <c r="B238" s="350" t="s">
        <v>410</v>
      </c>
      <c r="C238" s="1711" t="s">
        <v>1651</v>
      </c>
      <c r="D238" s="1711"/>
      <c r="E238" s="1711"/>
      <c r="F238" s="1711"/>
      <c r="G238" s="1711"/>
      <c r="H238" s="1711"/>
      <c r="I238" s="1711"/>
      <c r="J238" s="1712"/>
      <c r="K238" s="203" t="s">
        <v>1520</v>
      </c>
      <c r="L238" s="1783"/>
      <c r="M238" s="1785"/>
      <c r="N238" s="2222"/>
      <c r="O238" s="1708"/>
      <c r="P238" s="1708"/>
    </row>
    <row r="239" spans="2:16" ht="21.75" customHeight="1">
      <c r="B239" s="350" t="s">
        <v>413</v>
      </c>
      <c r="C239" s="1711" t="s">
        <v>1548</v>
      </c>
      <c r="D239" s="1711"/>
      <c r="E239" s="1711"/>
      <c r="F239" s="1711"/>
      <c r="G239" s="1711"/>
      <c r="H239" s="1711"/>
      <c r="I239" s="1711"/>
      <c r="J239" s="1712"/>
      <c r="K239" s="203" t="s">
        <v>1385</v>
      </c>
      <c r="L239" s="1783"/>
      <c r="M239" s="1785"/>
      <c r="N239" s="2222"/>
      <c r="O239" s="1708"/>
      <c r="P239" s="1708"/>
    </row>
    <row r="240" spans="2:16" ht="21.75" customHeight="1">
      <c r="B240" s="350" t="s">
        <v>416</v>
      </c>
      <c r="C240" s="1711" t="s">
        <v>1549</v>
      </c>
      <c r="D240" s="1711"/>
      <c r="E240" s="1711"/>
      <c r="F240" s="1711"/>
      <c r="G240" s="1711"/>
      <c r="H240" s="1711"/>
      <c r="I240" s="1711"/>
      <c r="J240" s="1712"/>
      <c r="K240" s="203" t="s">
        <v>1385</v>
      </c>
      <c r="L240" s="1783"/>
      <c r="M240" s="1785"/>
      <c r="N240" s="2222"/>
      <c r="O240" s="1708"/>
      <c r="P240" s="1708"/>
    </row>
    <row r="241" spans="2:16" ht="21.75" customHeight="1">
      <c r="B241" s="350" t="s">
        <v>418</v>
      </c>
      <c r="C241" s="1711" t="s">
        <v>1652</v>
      </c>
      <c r="D241" s="1711"/>
      <c r="E241" s="1711"/>
      <c r="F241" s="1711"/>
      <c r="G241" s="1711"/>
      <c r="H241" s="1711"/>
      <c r="I241" s="1711"/>
      <c r="J241" s="1712"/>
      <c r="K241" s="203" t="s">
        <v>1385</v>
      </c>
      <c r="L241" s="1783"/>
      <c r="M241" s="1785"/>
      <c r="N241" s="2222"/>
      <c r="O241" s="1708"/>
      <c r="P241" s="1708"/>
    </row>
    <row r="242" spans="2:16" ht="21.75" customHeight="1">
      <c r="B242" s="350" t="s">
        <v>544</v>
      </c>
      <c r="C242" s="1711" t="s">
        <v>1597</v>
      </c>
      <c r="D242" s="1711"/>
      <c r="E242" s="1711"/>
      <c r="F242" s="1711"/>
      <c r="G242" s="1711"/>
      <c r="H242" s="1711"/>
      <c r="I242" s="1711"/>
      <c r="J242" s="1712"/>
      <c r="K242" s="203" t="s">
        <v>1520</v>
      </c>
      <c r="L242" s="1783"/>
      <c r="M242" s="1785"/>
      <c r="N242" s="2222"/>
      <c r="O242" s="1708"/>
      <c r="P242" s="1708"/>
    </row>
    <row r="243" spans="2:16" ht="21.75" customHeight="1">
      <c r="B243" s="350" t="s">
        <v>546</v>
      </c>
      <c r="C243" s="1711" t="s">
        <v>1598</v>
      </c>
      <c r="D243" s="1711"/>
      <c r="E243" s="1711"/>
      <c r="F243" s="1711"/>
      <c r="G243" s="1711"/>
      <c r="H243" s="1711"/>
      <c r="I243" s="1711"/>
      <c r="J243" s="1712"/>
      <c r="K243" s="203" t="s">
        <v>1520</v>
      </c>
      <c r="L243" s="1783"/>
      <c r="M243" s="1785"/>
      <c r="N243" s="2222"/>
      <c r="O243" s="1708"/>
      <c r="P243" s="1708"/>
    </row>
    <row r="244" spans="2:16" ht="21.75" customHeight="1">
      <c r="B244" s="350" t="s">
        <v>636</v>
      </c>
      <c r="C244" s="1711" t="s">
        <v>1599</v>
      </c>
      <c r="D244" s="1711"/>
      <c r="E244" s="1711"/>
      <c r="F244" s="1711"/>
      <c r="G244" s="1711"/>
      <c r="H244" s="1711"/>
      <c r="I244" s="1711"/>
      <c r="J244" s="1712"/>
      <c r="K244" s="203" t="s">
        <v>1520</v>
      </c>
      <c r="L244" s="1783"/>
      <c r="M244" s="1785"/>
      <c r="N244" s="2222"/>
      <c r="O244" s="1708"/>
      <c r="P244" s="1708"/>
    </row>
    <row r="245" spans="2:16" ht="24" customHeight="1">
      <c r="B245" s="347" t="s">
        <v>550</v>
      </c>
      <c r="C245" s="1414" t="s">
        <v>1653</v>
      </c>
      <c r="D245" s="1414"/>
      <c r="E245" s="1414"/>
      <c r="F245" s="1414"/>
      <c r="G245" s="1414"/>
      <c r="H245" s="1414"/>
      <c r="I245" s="1414"/>
      <c r="J245" s="1415"/>
      <c r="K245" s="203" t="s">
        <v>1520</v>
      </c>
      <c r="L245" s="1783"/>
      <c r="M245" s="1785"/>
      <c r="N245" s="2222"/>
      <c r="O245" s="1708"/>
      <c r="P245" s="1708"/>
    </row>
    <row r="246" spans="2:16" ht="27" customHeight="1">
      <c r="B246" s="350"/>
      <c r="C246" s="1414" t="s">
        <v>1654</v>
      </c>
      <c r="D246" s="1414"/>
      <c r="E246" s="1415"/>
      <c r="F246" s="1763" t="s">
        <v>92</v>
      </c>
      <c r="G246" s="1764"/>
      <c r="H246" s="1764"/>
      <c r="I246" s="1764"/>
      <c r="J246" s="1764"/>
      <c r="K246" s="1764"/>
      <c r="L246" s="1783"/>
      <c r="M246" s="1785"/>
      <c r="N246" s="2222"/>
      <c r="O246" s="1708"/>
      <c r="P246" s="1708"/>
    </row>
    <row r="247" spans="2:16" ht="23.25" customHeight="1">
      <c r="B247" s="351" t="s">
        <v>640</v>
      </c>
      <c r="C247" s="1760" t="s">
        <v>1655</v>
      </c>
      <c r="D247" s="1760"/>
      <c r="E247" s="1760"/>
      <c r="F247" s="1760"/>
      <c r="G247" s="1760"/>
      <c r="H247" s="1760"/>
      <c r="I247" s="1760"/>
      <c r="J247" s="1761"/>
      <c r="K247" s="460" t="s">
        <v>3793</v>
      </c>
      <c r="L247" s="1783"/>
      <c r="M247" s="1785"/>
      <c r="N247" s="2222"/>
      <c r="O247" s="1708"/>
      <c r="P247" s="1708"/>
    </row>
    <row r="248" spans="2:16" ht="23.25" customHeight="1">
      <c r="B248" s="351" t="s">
        <v>642</v>
      </c>
      <c r="C248" s="1414" t="s">
        <v>1656</v>
      </c>
      <c r="D248" s="1414"/>
      <c r="E248" s="1415"/>
      <c r="F248" s="1574" t="s">
        <v>3794</v>
      </c>
      <c r="G248" s="1685"/>
      <c r="H248" s="1685"/>
      <c r="I248" s="1685"/>
      <c r="J248" s="1685"/>
      <c r="K248" s="1575"/>
      <c r="L248" s="1784"/>
      <c r="M248" s="1787"/>
      <c r="N248" s="2223"/>
      <c r="O248" s="1755"/>
      <c r="P248" s="1708"/>
    </row>
    <row r="249" spans="2:16" ht="23.25" customHeight="1">
      <c r="B249" s="351" t="s">
        <v>644</v>
      </c>
      <c r="C249" s="1414" t="s">
        <v>1658</v>
      </c>
      <c r="D249" s="1414"/>
      <c r="E249" s="1414"/>
      <c r="F249" s="1414"/>
      <c r="G249" s="1414"/>
      <c r="H249" s="1414"/>
      <c r="I249" s="1414"/>
      <c r="J249" s="1414"/>
      <c r="K249" s="1414"/>
      <c r="L249" s="1414"/>
      <c r="M249" s="1414"/>
      <c r="N249" s="1562"/>
      <c r="O249" s="1709" t="s">
        <v>1659</v>
      </c>
      <c r="P249" s="1709"/>
    </row>
    <row r="250" spans="2:16" ht="23.25" customHeight="1">
      <c r="B250" s="347" t="s">
        <v>394</v>
      </c>
      <c r="C250" s="1558" t="s">
        <v>1540</v>
      </c>
      <c r="D250" s="1558"/>
      <c r="E250" s="1410"/>
      <c r="F250" s="1559" t="s">
        <v>1520</v>
      </c>
      <c r="G250" s="1561"/>
      <c r="H250" s="1586" t="s">
        <v>1449</v>
      </c>
      <c r="I250" s="1808"/>
      <c r="J250" s="1809"/>
      <c r="K250" s="1809"/>
      <c r="L250" s="1809"/>
      <c r="M250" s="1809"/>
      <c r="N250" s="1810"/>
      <c r="O250" s="1708"/>
      <c r="P250" s="1708"/>
    </row>
    <row r="251" spans="2:16" ht="23.25" customHeight="1">
      <c r="B251" s="347" t="s">
        <v>401</v>
      </c>
      <c r="C251" s="1558" t="s">
        <v>1661</v>
      </c>
      <c r="D251" s="1558"/>
      <c r="E251" s="1410"/>
      <c r="F251" s="1559" t="s">
        <v>3795</v>
      </c>
      <c r="G251" s="1561"/>
      <c r="H251" s="1589"/>
      <c r="I251" s="2000"/>
      <c r="J251" s="2001"/>
      <c r="K251" s="2001"/>
      <c r="L251" s="2001"/>
      <c r="M251" s="2001"/>
      <c r="N251" s="2002"/>
      <c r="O251" s="1708"/>
      <c r="P251" s="1708"/>
    </row>
    <row r="252" spans="2:16" ht="28.5" customHeight="1">
      <c r="B252" s="347" t="s">
        <v>403</v>
      </c>
      <c r="C252" s="1558" t="s">
        <v>1663</v>
      </c>
      <c r="D252" s="1558"/>
      <c r="E252" s="1410"/>
      <c r="F252" s="1559" t="s">
        <v>2086</v>
      </c>
      <c r="G252" s="1561"/>
      <c r="H252" s="1589"/>
      <c r="I252" s="2000"/>
      <c r="J252" s="2001"/>
      <c r="K252" s="2001"/>
      <c r="L252" s="2001"/>
      <c r="M252" s="2001"/>
      <c r="N252" s="2002"/>
      <c r="O252" s="1708"/>
      <c r="P252" s="1708"/>
    </row>
    <row r="253" spans="2:16" ht="28.5" customHeight="1">
      <c r="B253" s="347" t="s">
        <v>405</v>
      </c>
      <c r="C253" s="1558" t="s">
        <v>1665</v>
      </c>
      <c r="D253" s="1558"/>
      <c r="E253" s="1410"/>
      <c r="F253" s="1559" t="s">
        <v>1666</v>
      </c>
      <c r="G253" s="1561"/>
      <c r="H253" s="1589"/>
      <c r="I253" s="2000"/>
      <c r="J253" s="2001"/>
      <c r="K253" s="2001"/>
      <c r="L253" s="2001"/>
      <c r="M253" s="2001"/>
      <c r="N253" s="2002"/>
      <c r="O253" s="1708"/>
      <c r="P253" s="1708"/>
    </row>
    <row r="254" spans="2:16" ht="23.25" customHeight="1">
      <c r="B254" s="347" t="s">
        <v>408</v>
      </c>
      <c r="C254" s="1558" t="s">
        <v>1498</v>
      </c>
      <c r="D254" s="1558"/>
      <c r="E254" s="1410"/>
      <c r="F254" s="1559" t="s">
        <v>1385</v>
      </c>
      <c r="G254" s="1561"/>
      <c r="H254" s="1589"/>
      <c r="I254" s="2000"/>
      <c r="J254" s="2001"/>
      <c r="K254" s="2001"/>
      <c r="L254" s="2001"/>
      <c r="M254" s="2001"/>
      <c r="N254" s="2002"/>
      <c r="O254" s="1708"/>
      <c r="P254" s="1708"/>
    </row>
    <row r="255" spans="2:16" ht="23.25" customHeight="1">
      <c r="B255" s="351"/>
      <c r="C255" s="1558" t="s">
        <v>1524</v>
      </c>
      <c r="D255" s="1558"/>
      <c r="E255" s="1410"/>
      <c r="F255" s="1559" t="s">
        <v>3796</v>
      </c>
      <c r="G255" s="1561"/>
      <c r="H255" s="1700"/>
      <c r="I255" s="1811"/>
      <c r="J255" s="1812"/>
      <c r="K255" s="1812"/>
      <c r="L255" s="1812"/>
      <c r="M255" s="1812"/>
      <c r="N255" s="1813"/>
      <c r="O255" s="1708"/>
      <c r="P255" s="1755"/>
    </row>
    <row r="256" spans="2:16" ht="52.5" customHeight="1">
      <c r="B256" s="770" t="s">
        <v>652</v>
      </c>
      <c r="C256" s="1464" t="s">
        <v>1667</v>
      </c>
      <c r="D256" s="1464"/>
      <c r="E256" s="1464"/>
      <c r="F256" s="1464"/>
      <c r="G256" s="353" t="s">
        <v>3797</v>
      </c>
      <c r="H256" s="322" t="s">
        <v>1449</v>
      </c>
      <c r="I256" s="1814"/>
      <c r="J256" s="1815"/>
      <c r="K256" s="1815"/>
      <c r="L256" s="1815"/>
      <c r="M256" s="1815"/>
      <c r="N256" s="1816"/>
      <c r="O256" s="354" t="s">
        <v>1475</v>
      </c>
      <c r="P256" s="342"/>
    </row>
    <row r="257" spans="1:16" ht="33" customHeight="1">
      <c r="B257" s="351" t="s">
        <v>654</v>
      </c>
      <c r="C257" s="1414" t="s">
        <v>1669</v>
      </c>
      <c r="D257" s="1414"/>
      <c r="E257" s="1414"/>
      <c r="F257" s="353" t="s">
        <v>1385</v>
      </c>
      <c r="G257" s="1818" t="s">
        <v>1449</v>
      </c>
      <c r="H257" s="1794" t="s">
        <v>3798</v>
      </c>
      <c r="I257" s="1795"/>
      <c r="J257" s="1795"/>
      <c r="K257" s="1795"/>
      <c r="L257" s="1795"/>
      <c r="M257" s="1795"/>
      <c r="N257" s="1796"/>
      <c r="O257" s="1708" t="s">
        <v>1670</v>
      </c>
      <c r="P257" s="1708"/>
    </row>
    <row r="258" spans="1:16" ht="30.75" customHeight="1">
      <c r="A258" s="611"/>
      <c r="B258" s="294" t="s">
        <v>394</v>
      </c>
      <c r="C258" s="1414" t="s">
        <v>1671</v>
      </c>
      <c r="D258" s="1414"/>
      <c r="E258" s="1415"/>
      <c r="F258" s="353" t="s">
        <v>1496</v>
      </c>
      <c r="G258" s="1454"/>
      <c r="H258" s="1800"/>
      <c r="I258" s="1801"/>
      <c r="J258" s="1801"/>
      <c r="K258" s="1801"/>
      <c r="L258" s="1801"/>
      <c r="M258" s="1801"/>
      <c r="N258" s="1802"/>
      <c r="O258" s="1708"/>
      <c r="P258" s="1708"/>
    </row>
    <row r="259" spans="1:16" ht="26.25" customHeight="1">
      <c r="B259" s="355" t="s">
        <v>657</v>
      </c>
      <c r="C259" s="1414" t="s">
        <v>1672</v>
      </c>
      <c r="D259" s="1414"/>
      <c r="E259" s="1414"/>
      <c r="F259" s="1414"/>
      <c r="G259" s="1414"/>
      <c r="H259" s="1414"/>
      <c r="I259" s="1414"/>
      <c r="J259" s="1414"/>
      <c r="K259" s="1414"/>
      <c r="L259" s="1414"/>
      <c r="M259" s="1414"/>
      <c r="N259" s="1562"/>
      <c r="O259" s="1708"/>
      <c r="P259" s="1708"/>
    </row>
    <row r="260" spans="1:16" ht="27" customHeight="1">
      <c r="B260" s="356" t="s">
        <v>394</v>
      </c>
      <c r="C260" s="1414" t="s">
        <v>1673</v>
      </c>
      <c r="D260" s="1414"/>
      <c r="E260" s="1415"/>
      <c r="F260" s="353" t="s">
        <v>1385</v>
      </c>
      <c r="G260" s="216" t="s">
        <v>1449</v>
      </c>
      <c r="H260" s="1804"/>
      <c r="I260" s="1805"/>
      <c r="J260" s="1805"/>
      <c r="K260" s="1805"/>
      <c r="L260" s="1805"/>
      <c r="M260" s="1805"/>
      <c r="N260" s="1806"/>
      <c r="O260" s="1708"/>
      <c r="P260" s="1708"/>
    </row>
    <row r="261" spans="1:16" ht="27" customHeight="1">
      <c r="B261" s="205" t="s">
        <v>401</v>
      </c>
      <c r="C261" s="1414" t="s">
        <v>1675</v>
      </c>
      <c r="D261" s="1414"/>
      <c r="E261" s="1414"/>
      <c r="F261" s="353" t="s">
        <v>1385</v>
      </c>
      <c r="G261" s="216" t="s">
        <v>1449</v>
      </c>
      <c r="H261" s="1804"/>
      <c r="I261" s="1805"/>
      <c r="J261" s="1805"/>
      <c r="K261" s="1805"/>
      <c r="L261" s="1805"/>
      <c r="M261" s="1805"/>
      <c r="N261" s="1806"/>
      <c r="O261" s="1708"/>
      <c r="P261" s="1708"/>
    </row>
    <row r="262" spans="1:16" ht="49.5" customHeight="1">
      <c r="B262" s="205" t="s">
        <v>403</v>
      </c>
      <c r="C262" s="1414" t="s">
        <v>1677</v>
      </c>
      <c r="D262" s="1414"/>
      <c r="E262" s="1415"/>
      <c r="F262" s="353" t="s">
        <v>1385</v>
      </c>
      <c r="G262" s="216" t="s">
        <v>1449</v>
      </c>
      <c r="H262" s="1804"/>
      <c r="I262" s="1805"/>
      <c r="J262" s="1805"/>
      <c r="K262" s="1805"/>
      <c r="L262" s="1805"/>
      <c r="M262" s="1805"/>
      <c r="N262" s="1806"/>
      <c r="O262" s="1708"/>
      <c r="P262" s="1755"/>
    </row>
    <row r="263" spans="1:16" ht="33" customHeight="1">
      <c r="B263" s="355" t="s">
        <v>662</v>
      </c>
      <c r="C263" s="1414" t="s">
        <v>1678</v>
      </c>
      <c r="D263" s="1414"/>
      <c r="E263" s="1414"/>
      <c r="F263" s="295" t="s">
        <v>1385</v>
      </c>
      <c r="G263" s="1818" t="s">
        <v>1449</v>
      </c>
      <c r="H263" s="1820"/>
      <c r="I263" s="1821"/>
      <c r="J263" s="1821"/>
      <c r="K263" s="1821"/>
      <c r="L263" s="1821"/>
      <c r="M263" s="1821"/>
      <c r="N263" s="1822"/>
      <c r="O263" s="1443" t="s">
        <v>2092</v>
      </c>
      <c r="P263" s="1443"/>
    </row>
    <row r="264" spans="1:16" ht="30" customHeight="1">
      <c r="B264" s="347" t="s">
        <v>394</v>
      </c>
      <c r="C264" s="1414" t="s">
        <v>1679</v>
      </c>
      <c r="D264" s="1414"/>
      <c r="E264" s="1415"/>
      <c r="F264" s="353" t="s">
        <v>1385</v>
      </c>
      <c r="G264" s="1453"/>
      <c r="H264" s="1671"/>
      <c r="I264" s="1672"/>
      <c r="J264" s="1672"/>
      <c r="K264" s="1672"/>
      <c r="L264" s="1672"/>
      <c r="M264" s="1672"/>
      <c r="N264" s="1673"/>
      <c r="O264" s="1425"/>
      <c r="P264" s="1425"/>
    </row>
    <row r="265" spans="1:16" ht="30" customHeight="1">
      <c r="B265" s="347" t="s">
        <v>401</v>
      </c>
      <c r="C265" s="1414" t="s">
        <v>1680</v>
      </c>
      <c r="D265" s="1414"/>
      <c r="E265" s="1415"/>
      <c r="F265" s="353" t="s">
        <v>1385</v>
      </c>
      <c r="G265" s="1453"/>
      <c r="H265" s="1671"/>
      <c r="I265" s="1672"/>
      <c r="J265" s="1672"/>
      <c r="K265" s="1672"/>
      <c r="L265" s="1672"/>
      <c r="M265" s="1672"/>
      <c r="N265" s="1673"/>
      <c r="O265" s="1425"/>
      <c r="P265" s="1425"/>
    </row>
    <row r="266" spans="1:16" ht="30" customHeight="1">
      <c r="B266" s="347" t="s">
        <v>403</v>
      </c>
      <c r="C266" s="1414" t="s">
        <v>1681</v>
      </c>
      <c r="D266" s="1414"/>
      <c r="E266" s="1415"/>
      <c r="F266" s="353" t="s">
        <v>1385</v>
      </c>
      <c r="G266" s="1453"/>
      <c r="H266" s="1671"/>
      <c r="I266" s="1672"/>
      <c r="J266" s="1672"/>
      <c r="K266" s="1672"/>
      <c r="L266" s="1672"/>
      <c r="M266" s="1672"/>
      <c r="N266" s="1673"/>
      <c r="O266" s="1425"/>
      <c r="P266" s="1425"/>
    </row>
    <row r="267" spans="1:16" ht="42" customHeight="1">
      <c r="B267" s="492" t="s">
        <v>405</v>
      </c>
      <c r="C267" s="2088" t="s">
        <v>1682</v>
      </c>
      <c r="D267" s="2088"/>
      <c r="E267" s="2220"/>
      <c r="F267" s="353" t="s">
        <v>1385</v>
      </c>
      <c r="G267" s="1819"/>
      <c r="H267" s="1674"/>
      <c r="I267" s="1675"/>
      <c r="J267" s="1675"/>
      <c r="K267" s="1675"/>
      <c r="L267" s="1675"/>
      <c r="M267" s="1675"/>
      <c r="N267" s="1676"/>
      <c r="O267" s="1444"/>
      <c r="P267" s="1444"/>
    </row>
    <row r="268" spans="1:16" ht="21.75" customHeight="1">
      <c r="B268" s="1416" t="s">
        <v>1683</v>
      </c>
      <c r="C268" s="1417"/>
      <c r="D268" s="1417"/>
      <c r="E268" s="1417"/>
      <c r="F268" s="1417"/>
      <c r="G268" s="1417"/>
      <c r="H268" s="1417"/>
      <c r="I268" s="1417"/>
      <c r="J268" s="1417"/>
      <c r="K268" s="1417"/>
      <c r="L268" s="1417"/>
      <c r="M268" s="1417"/>
      <c r="N268" s="1417"/>
      <c r="O268" s="1417"/>
      <c r="P268" s="1418"/>
    </row>
    <row r="269" spans="1:16" ht="33.75" customHeight="1">
      <c r="B269" s="207" t="s">
        <v>668</v>
      </c>
      <c r="C269" s="1419" t="s">
        <v>1684</v>
      </c>
      <c r="D269" s="1419"/>
      <c r="E269" s="1419"/>
      <c r="F269" s="1419"/>
      <c r="G269" s="493" t="s">
        <v>1385</v>
      </c>
      <c r="H269" s="494" t="s">
        <v>1449</v>
      </c>
      <c r="I269" s="1663" t="s">
        <v>3799</v>
      </c>
      <c r="J269" s="1664"/>
      <c r="K269" s="1664"/>
      <c r="L269" s="1664"/>
      <c r="M269" s="1664"/>
      <c r="N269" s="1664"/>
      <c r="O269" s="1759" t="s">
        <v>2270</v>
      </c>
      <c r="P269" s="1759"/>
    </row>
    <row r="270" spans="1:16" ht="21.75" customHeight="1">
      <c r="B270" s="1427" t="s">
        <v>1687</v>
      </c>
      <c r="C270" s="1428"/>
      <c r="D270" s="1428"/>
      <c r="E270" s="1428"/>
      <c r="F270" s="1428"/>
      <c r="G270" s="1428"/>
      <c r="H270" s="1428"/>
      <c r="I270" s="1428"/>
      <c r="J270" s="1428"/>
      <c r="K270" s="1428"/>
      <c r="L270" s="1428"/>
      <c r="M270" s="1428"/>
      <c r="N270" s="1428"/>
      <c r="O270" s="1708"/>
      <c r="P270" s="1708"/>
    </row>
    <row r="271" spans="1:16" ht="63.6" customHeight="1">
      <c r="B271" s="358" t="s">
        <v>394</v>
      </c>
      <c r="C271" s="1450" t="s">
        <v>1688</v>
      </c>
      <c r="D271" s="1450"/>
      <c r="E271" s="1450"/>
      <c r="F271" s="1450"/>
      <c r="G271" s="359" t="s">
        <v>1385</v>
      </c>
      <c r="H271" s="2217" t="s">
        <v>1449</v>
      </c>
      <c r="I271" s="1808"/>
      <c r="J271" s="1809"/>
      <c r="K271" s="1809"/>
      <c r="L271" s="1809"/>
      <c r="M271" s="1809"/>
      <c r="N271" s="1809"/>
      <c r="O271" s="1708"/>
      <c r="P271" s="1708"/>
    </row>
    <row r="272" spans="1:16" ht="36.75" customHeight="1">
      <c r="B272" s="205" t="s">
        <v>401</v>
      </c>
      <c r="C272" s="1414" t="s">
        <v>1690</v>
      </c>
      <c r="D272" s="1414"/>
      <c r="E272" s="1414"/>
      <c r="F272" s="1414"/>
      <c r="G272" s="1415"/>
      <c r="H272" s="2218"/>
      <c r="I272" s="2000"/>
      <c r="J272" s="2001"/>
      <c r="K272" s="2001"/>
      <c r="L272" s="2001"/>
      <c r="M272" s="2001"/>
      <c r="N272" s="2001"/>
      <c r="O272" s="1708"/>
      <c r="P272" s="1708"/>
    </row>
    <row r="273" spans="2:16" ht="28.5" customHeight="1">
      <c r="B273" s="198"/>
      <c r="C273" s="338" t="s">
        <v>418</v>
      </c>
      <c r="D273" s="1450" t="s">
        <v>1632</v>
      </c>
      <c r="E273" s="1450"/>
      <c r="F273" s="1713" t="s">
        <v>1691</v>
      </c>
      <c r="G273" s="1715"/>
      <c r="H273" s="2218"/>
      <c r="I273" s="2000"/>
      <c r="J273" s="2001"/>
      <c r="K273" s="2001"/>
      <c r="L273" s="2001"/>
      <c r="M273" s="2001"/>
      <c r="N273" s="2001"/>
      <c r="O273" s="1708"/>
      <c r="P273" s="1708"/>
    </row>
    <row r="274" spans="2:16" ht="28.5" customHeight="1">
      <c r="B274" s="198"/>
      <c r="C274" s="294" t="s">
        <v>508</v>
      </c>
      <c r="D274" s="1414" t="s">
        <v>1692</v>
      </c>
      <c r="E274" s="1415"/>
      <c r="F274" s="1714" t="s">
        <v>1693</v>
      </c>
      <c r="G274" s="1715"/>
      <c r="H274" s="2218"/>
      <c r="I274" s="2000"/>
      <c r="J274" s="2001"/>
      <c r="K274" s="2001"/>
      <c r="L274" s="2001"/>
      <c r="M274" s="2001"/>
      <c r="N274" s="2001"/>
      <c r="O274" s="1708"/>
      <c r="P274" s="1708"/>
    </row>
    <row r="275" spans="2:16" ht="28.5" customHeight="1">
      <c r="B275" s="198"/>
      <c r="C275" s="294" t="s">
        <v>510</v>
      </c>
      <c r="D275" s="1414" t="s">
        <v>1694</v>
      </c>
      <c r="E275" s="1415"/>
      <c r="F275" s="1786" t="s">
        <v>3800</v>
      </c>
      <c r="G275" s="1786"/>
      <c r="H275" s="2218"/>
      <c r="I275" s="2000"/>
      <c r="J275" s="2001"/>
      <c r="K275" s="2001"/>
      <c r="L275" s="2001"/>
      <c r="M275" s="2001"/>
      <c r="N275" s="2001"/>
      <c r="O275" s="1708"/>
      <c r="P275" s="1708"/>
    </row>
    <row r="276" spans="2:16" ht="29.25" customHeight="1">
      <c r="B276" s="195"/>
      <c r="C276" s="294" t="s">
        <v>512</v>
      </c>
      <c r="D276" s="1414" t="s">
        <v>1696</v>
      </c>
      <c r="E276" s="1414"/>
      <c r="F276" s="1713" t="s">
        <v>1695</v>
      </c>
      <c r="G276" s="1715"/>
      <c r="H276" s="2219"/>
      <c r="I276" s="1811"/>
      <c r="J276" s="1812"/>
      <c r="K276" s="1812"/>
      <c r="L276" s="1812"/>
      <c r="M276" s="1812"/>
      <c r="N276" s="1812"/>
      <c r="O276" s="1708"/>
      <c r="P276" s="1708"/>
    </row>
    <row r="277" spans="2:16" ht="90" customHeight="1">
      <c r="B277" s="358" t="s">
        <v>403</v>
      </c>
      <c r="C277" s="1414" t="s">
        <v>1697</v>
      </c>
      <c r="D277" s="1414"/>
      <c r="E277" s="1415"/>
      <c r="F277" s="1714" t="s">
        <v>2273</v>
      </c>
      <c r="G277" s="1715"/>
      <c r="H277" s="216" t="s">
        <v>1449</v>
      </c>
      <c r="I277" s="1814" t="s">
        <v>3801</v>
      </c>
      <c r="J277" s="1815"/>
      <c r="K277" s="1815"/>
      <c r="L277" s="1815"/>
      <c r="M277" s="1815"/>
      <c r="N277" s="1815"/>
      <c r="O277" s="1710"/>
      <c r="P277" s="1755"/>
    </row>
    <row r="278" spans="2:16" ht="78" customHeight="1">
      <c r="B278" s="2215" t="s">
        <v>677</v>
      </c>
      <c r="C278" s="1697" t="s">
        <v>1699</v>
      </c>
      <c r="D278" s="1697"/>
      <c r="E278" s="1697"/>
      <c r="F278" s="1697"/>
      <c r="G278" s="1698"/>
      <c r="H278" s="1833" t="s">
        <v>1700</v>
      </c>
      <c r="I278" s="1834"/>
      <c r="J278" s="1835"/>
      <c r="K278" s="1836" t="s">
        <v>1701</v>
      </c>
      <c r="L278" s="1837"/>
      <c r="M278" s="1837"/>
      <c r="N278" s="1838"/>
      <c r="O278" s="361" t="s">
        <v>1702</v>
      </c>
      <c r="P278" s="362" t="s">
        <v>1702</v>
      </c>
    </row>
    <row r="279" spans="2:16" ht="126.75" customHeight="1">
      <c r="B279" s="2216"/>
      <c r="C279" s="1831"/>
      <c r="D279" s="1831"/>
      <c r="E279" s="1831"/>
      <c r="F279" s="1831"/>
      <c r="G279" s="1832"/>
      <c r="H279" s="363" t="s">
        <v>1703</v>
      </c>
      <c r="I279" s="364" t="s">
        <v>1704</v>
      </c>
      <c r="J279" s="364" t="s">
        <v>1705</v>
      </c>
      <c r="K279" s="363" t="s">
        <v>1706</v>
      </c>
      <c r="L279" s="363" t="s">
        <v>1707</v>
      </c>
      <c r="M279" s="364" t="s">
        <v>1708</v>
      </c>
      <c r="N279" s="495" t="s">
        <v>1458</v>
      </c>
      <c r="O279" s="342" t="s">
        <v>1714</v>
      </c>
      <c r="P279" s="342"/>
    </row>
    <row r="280" spans="2:16" ht="21" customHeight="1">
      <c r="B280" s="366" t="s">
        <v>394</v>
      </c>
      <c r="C280" s="1839" t="s">
        <v>1710</v>
      </c>
      <c r="D280" s="1839"/>
      <c r="E280" s="1839"/>
      <c r="F280" s="1839"/>
      <c r="G280" s="1839"/>
      <c r="H280" s="1839"/>
      <c r="I280" s="1839"/>
      <c r="J280" s="1839"/>
      <c r="K280" s="1839"/>
      <c r="L280" s="1839"/>
      <c r="M280" s="1839"/>
      <c r="N280" s="1840"/>
      <c r="O280" s="1841" t="s">
        <v>1711</v>
      </c>
      <c r="P280" s="1841" t="s">
        <v>1711</v>
      </c>
    </row>
    <row r="281" spans="2:16" ht="24.75" customHeight="1">
      <c r="B281" s="335" t="s">
        <v>418</v>
      </c>
      <c r="C281" s="1844" t="s">
        <v>1712</v>
      </c>
      <c r="D281" s="1844"/>
      <c r="E281" s="1844"/>
      <c r="F281" s="1844"/>
      <c r="G281" s="1845"/>
      <c r="H281" s="369">
        <v>3</v>
      </c>
      <c r="I281" s="370">
        <v>12</v>
      </c>
      <c r="J281" s="371">
        <f t="shared" ref="J281:J300" si="0">MIN(H281/I281,1)</f>
        <v>0.25</v>
      </c>
      <c r="K281" s="369">
        <v>144</v>
      </c>
      <c r="L281" s="369">
        <v>440</v>
      </c>
      <c r="M281" s="373">
        <f>MIN(K281/L281,1)</f>
        <v>0.32727272727272727</v>
      </c>
      <c r="N281" s="496"/>
      <c r="O281" s="1843"/>
      <c r="P281" s="1843"/>
    </row>
    <row r="282" spans="2:16" ht="24.75" customHeight="1">
      <c r="B282" s="335" t="s">
        <v>508</v>
      </c>
      <c r="C282" s="1844" t="s">
        <v>1713</v>
      </c>
      <c r="D282" s="1844"/>
      <c r="E282" s="1844"/>
      <c r="F282" s="1844"/>
      <c r="G282" s="1845"/>
      <c r="H282" s="755" t="s">
        <v>92</v>
      </c>
      <c r="I282" s="755" t="s">
        <v>92</v>
      </c>
      <c r="J282" s="378" t="s">
        <v>92</v>
      </c>
      <c r="K282" s="755" t="s">
        <v>92</v>
      </c>
      <c r="L282" s="755" t="s">
        <v>92</v>
      </c>
      <c r="M282" s="378" t="s">
        <v>92</v>
      </c>
      <c r="N282" s="496"/>
      <c r="O282" s="1708" t="s">
        <v>1714</v>
      </c>
      <c r="P282" s="1708"/>
    </row>
    <row r="283" spans="2:16" ht="43.5" customHeight="1">
      <c r="B283" s="335" t="s">
        <v>510</v>
      </c>
      <c r="C283" s="1844" t="s">
        <v>1715</v>
      </c>
      <c r="D283" s="1844"/>
      <c r="E283" s="1845"/>
      <c r="F283" s="1789"/>
      <c r="G283" s="1846"/>
      <c r="H283" s="755" t="s">
        <v>92</v>
      </c>
      <c r="I283" s="428" t="s">
        <v>92</v>
      </c>
      <c r="J283" s="378" t="s">
        <v>92</v>
      </c>
      <c r="K283" s="755" t="s">
        <v>92</v>
      </c>
      <c r="L283" s="428" t="s">
        <v>92</v>
      </c>
      <c r="M283" s="378" t="s">
        <v>92</v>
      </c>
      <c r="N283" s="379"/>
      <c r="O283" s="1708"/>
      <c r="P283" s="1708"/>
    </row>
    <row r="284" spans="2:16" ht="20.25" customHeight="1">
      <c r="B284" s="380" t="s">
        <v>401</v>
      </c>
      <c r="C284" s="1839" t="s">
        <v>1716</v>
      </c>
      <c r="D284" s="1839"/>
      <c r="E284" s="1839"/>
      <c r="F284" s="1839"/>
      <c r="G284" s="2144"/>
      <c r="H284" s="376">
        <v>0</v>
      </c>
      <c r="I284" s="377">
        <v>12</v>
      </c>
      <c r="J284" s="477">
        <f t="shared" si="0"/>
        <v>0</v>
      </c>
      <c r="K284" s="369">
        <v>88</v>
      </c>
      <c r="L284" s="369">
        <v>459</v>
      </c>
      <c r="M284" s="373">
        <f>MIN(K284/L284,1)</f>
        <v>0.19172113289760348</v>
      </c>
      <c r="N284" s="499"/>
      <c r="O284" s="1755"/>
      <c r="P284" s="1755"/>
    </row>
    <row r="285" spans="2:16" ht="15" customHeight="1">
      <c r="B285" s="380" t="s">
        <v>403</v>
      </c>
      <c r="C285" s="1839" t="s">
        <v>1717</v>
      </c>
      <c r="D285" s="1839"/>
      <c r="E285" s="1839"/>
      <c r="F285" s="1839"/>
      <c r="G285" s="1839"/>
      <c r="H285" s="1839"/>
      <c r="I285" s="1839"/>
      <c r="J285" s="1839"/>
      <c r="K285" s="1839"/>
      <c r="L285" s="1839"/>
      <c r="M285" s="1839"/>
      <c r="N285" s="1840"/>
      <c r="O285" s="1841"/>
      <c r="P285" s="1841"/>
    </row>
    <row r="286" spans="2:16" ht="24.75" customHeight="1">
      <c r="B286" s="334" t="s">
        <v>418</v>
      </c>
      <c r="C286" s="1844" t="s">
        <v>1718</v>
      </c>
      <c r="D286" s="1844"/>
      <c r="E286" s="1844"/>
      <c r="F286" s="1844"/>
      <c r="G286" s="1845"/>
      <c r="H286" s="755" t="s">
        <v>92</v>
      </c>
      <c r="I286" s="428" t="s">
        <v>92</v>
      </c>
      <c r="J286" s="378" t="s">
        <v>92</v>
      </c>
      <c r="K286" s="369">
        <v>102</v>
      </c>
      <c r="L286" s="369">
        <v>458</v>
      </c>
      <c r="M286" s="373">
        <f>MIN(K286/L286,1)</f>
        <v>0.22270742358078602</v>
      </c>
      <c r="N286" s="500"/>
      <c r="O286" s="1843"/>
      <c r="P286" s="1843"/>
    </row>
    <row r="287" spans="2:16" ht="24.75" customHeight="1">
      <c r="B287" s="334" t="s">
        <v>508</v>
      </c>
      <c r="C287" s="1844" t="s">
        <v>1719</v>
      </c>
      <c r="D287" s="1844"/>
      <c r="E287" s="1844"/>
      <c r="F287" s="1844"/>
      <c r="G287" s="368"/>
      <c r="H287" s="755" t="s">
        <v>92</v>
      </c>
      <c r="I287" s="428" t="s">
        <v>92</v>
      </c>
      <c r="J287" s="378" t="s">
        <v>92</v>
      </c>
      <c r="K287" s="369">
        <v>228</v>
      </c>
      <c r="L287" s="369">
        <v>456</v>
      </c>
      <c r="M287" s="373">
        <f>MIN(K287/L287,1)</f>
        <v>0.5</v>
      </c>
      <c r="N287" s="501"/>
      <c r="O287" s="1843"/>
      <c r="P287" s="1843"/>
    </row>
    <row r="288" spans="2:16" ht="24.75" customHeight="1">
      <c r="B288" s="334" t="s">
        <v>510</v>
      </c>
      <c r="C288" s="1844" t="s">
        <v>1720</v>
      </c>
      <c r="D288" s="1844"/>
      <c r="E288" s="1844"/>
      <c r="F288" s="1844"/>
      <c r="G288" s="1845"/>
      <c r="H288" s="755" t="s">
        <v>92</v>
      </c>
      <c r="I288" s="428" t="s">
        <v>92</v>
      </c>
      <c r="J288" s="378" t="s">
        <v>92</v>
      </c>
      <c r="K288" s="755" t="s">
        <v>92</v>
      </c>
      <c r="L288" s="428" t="s">
        <v>92</v>
      </c>
      <c r="M288" s="378" t="s">
        <v>92</v>
      </c>
      <c r="N288" s="500"/>
      <c r="O288" s="1843"/>
      <c r="P288" s="1843"/>
    </row>
    <row r="289" spans="2:16" ht="18" customHeight="1">
      <c r="B289" s="380" t="s">
        <v>405</v>
      </c>
      <c r="C289" s="1839" t="s">
        <v>1721</v>
      </c>
      <c r="D289" s="1839"/>
      <c r="E289" s="1839"/>
      <c r="F289" s="1839"/>
      <c r="G289" s="1839"/>
      <c r="H289" s="1839"/>
      <c r="I289" s="1839"/>
      <c r="J289" s="1839"/>
      <c r="K289" s="1839"/>
      <c r="L289" s="1839"/>
      <c r="M289" s="1839"/>
      <c r="N289" s="1840"/>
      <c r="O289" s="1843"/>
      <c r="P289" s="1843"/>
    </row>
    <row r="290" spans="2:16" ht="22.5" customHeight="1">
      <c r="B290" s="334" t="s">
        <v>418</v>
      </c>
      <c r="C290" s="1844" t="s">
        <v>1722</v>
      </c>
      <c r="D290" s="1844"/>
      <c r="E290" s="1844"/>
      <c r="F290" s="1844"/>
      <c r="G290" s="1845"/>
      <c r="H290" s="755" t="s">
        <v>92</v>
      </c>
      <c r="I290" s="428" t="s">
        <v>92</v>
      </c>
      <c r="J290" s="378" t="s">
        <v>92</v>
      </c>
      <c r="K290" s="369">
        <v>68</v>
      </c>
      <c r="L290" s="369">
        <v>469</v>
      </c>
      <c r="M290" s="373">
        <f>MIN(K290/L290,1)</f>
        <v>0.14498933901918976</v>
      </c>
      <c r="N290" s="502"/>
      <c r="O290" s="1843"/>
      <c r="P290" s="1843"/>
    </row>
    <row r="291" spans="2:16" ht="22.5" customHeight="1">
      <c r="B291" s="334" t="s">
        <v>508</v>
      </c>
      <c r="C291" s="1844" t="s">
        <v>1723</v>
      </c>
      <c r="D291" s="1844"/>
      <c r="E291" s="1844"/>
      <c r="F291" s="1844"/>
      <c r="G291" s="1845"/>
      <c r="H291" s="755" t="s">
        <v>92</v>
      </c>
      <c r="I291" s="428" t="s">
        <v>92</v>
      </c>
      <c r="J291" s="378" t="s">
        <v>92</v>
      </c>
      <c r="K291" s="755" t="s">
        <v>92</v>
      </c>
      <c r="L291" s="428" t="s">
        <v>92</v>
      </c>
      <c r="M291" s="378" t="s">
        <v>92</v>
      </c>
      <c r="N291" s="500"/>
      <c r="O291" s="1843"/>
      <c r="P291" s="1843"/>
    </row>
    <row r="292" spans="2:16" ht="22.5" customHeight="1">
      <c r="B292" s="380" t="s">
        <v>408</v>
      </c>
      <c r="C292" s="1839" t="s">
        <v>1724</v>
      </c>
      <c r="D292" s="1839"/>
      <c r="E292" s="1839"/>
      <c r="F292" s="1839"/>
      <c r="G292" s="2144"/>
      <c r="H292" s="755" t="s">
        <v>92</v>
      </c>
      <c r="I292" s="428" t="s">
        <v>92</v>
      </c>
      <c r="J292" s="378" t="s">
        <v>92</v>
      </c>
      <c r="K292" s="369">
        <v>75</v>
      </c>
      <c r="L292" s="369">
        <v>444</v>
      </c>
      <c r="M292" s="373">
        <f>MIN(K292/L292,1)</f>
        <v>0.16891891891891891</v>
      </c>
      <c r="N292" s="503"/>
      <c r="O292" s="1843"/>
      <c r="P292" s="1843"/>
    </row>
    <row r="293" spans="2:16" ht="22.5" customHeight="1">
      <c r="B293" s="380" t="s">
        <v>410</v>
      </c>
      <c r="C293" s="1839" t="s">
        <v>1725</v>
      </c>
      <c r="D293" s="1839"/>
      <c r="E293" s="1839"/>
      <c r="F293" s="1839"/>
      <c r="G293" s="2144"/>
      <c r="H293" s="755" t="s">
        <v>92</v>
      </c>
      <c r="I293" s="428" t="s">
        <v>92</v>
      </c>
      <c r="J293" s="378" t="s">
        <v>92</v>
      </c>
      <c r="K293" s="755" t="s">
        <v>92</v>
      </c>
      <c r="L293" s="428" t="s">
        <v>92</v>
      </c>
      <c r="M293" s="378" t="s">
        <v>92</v>
      </c>
      <c r="N293" s="500"/>
      <c r="O293" s="1843"/>
      <c r="P293" s="1843"/>
    </row>
    <row r="294" spans="2:16" ht="22.5" customHeight="1">
      <c r="B294" s="380" t="s">
        <v>413</v>
      </c>
      <c r="C294" s="1839" t="s">
        <v>1548</v>
      </c>
      <c r="D294" s="1839"/>
      <c r="E294" s="1839"/>
      <c r="F294" s="1839"/>
      <c r="G294" s="2144"/>
      <c r="H294" s="755" t="s">
        <v>92</v>
      </c>
      <c r="I294" s="428" t="s">
        <v>92</v>
      </c>
      <c r="J294" s="378" t="s">
        <v>92</v>
      </c>
      <c r="K294" s="369">
        <v>82</v>
      </c>
      <c r="L294" s="369">
        <v>465</v>
      </c>
      <c r="M294" s="373">
        <f t="shared" ref="M294:M295" si="1">MIN(K294/L294,1)</f>
        <v>0.17634408602150536</v>
      </c>
      <c r="N294" s="503"/>
      <c r="O294" s="1843"/>
      <c r="P294" s="1843"/>
    </row>
    <row r="295" spans="2:16" ht="22.5" customHeight="1">
      <c r="B295" s="380" t="s">
        <v>416</v>
      </c>
      <c r="C295" s="1839" t="s">
        <v>1549</v>
      </c>
      <c r="D295" s="1839"/>
      <c r="E295" s="1839"/>
      <c r="F295" s="1839"/>
      <c r="G295" s="2144"/>
      <c r="H295" s="755" t="s">
        <v>92</v>
      </c>
      <c r="I295" s="428" t="s">
        <v>92</v>
      </c>
      <c r="J295" s="378" t="s">
        <v>92</v>
      </c>
      <c r="K295" s="369">
        <v>144</v>
      </c>
      <c r="L295" s="369">
        <v>158</v>
      </c>
      <c r="M295" s="373">
        <f t="shared" si="1"/>
        <v>0.91139240506329111</v>
      </c>
      <c r="N295" s="503"/>
      <c r="O295" s="1843"/>
      <c r="P295" s="1843"/>
    </row>
    <row r="296" spans="2:16" ht="18.75" customHeight="1">
      <c r="B296" s="380" t="s">
        <v>418</v>
      </c>
      <c r="C296" s="1839" t="s">
        <v>1726</v>
      </c>
      <c r="D296" s="1839"/>
      <c r="E296" s="1839"/>
      <c r="F296" s="1839"/>
      <c r="G296" s="1839"/>
      <c r="H296" s="1839"/>
      <c r="I296" s="1839"/>
      <c r="J296" s="1839"/>
      <c r="K296" s="1839"/>
      <c r="L296" s="1839"/>
      <c r="M296" s="1839"/>
      <c r="N296" s="1840"/>
      <c r="O296" s="1843"/>
      <c r="P296" s="1843"/>
    </row>
    <row r="297" spans="2:16" ht="22.5" customHeight="1">
      <c r="B297" s="334" t="s">
        <v>418</v>
      </c>
      <c r="C297" s="1851" t="s">
        <v>1727</v>
      </c>
      <c r="D297" s="1851"/>
      <c r="E297" s="1851"/>
      <c r="F297" s="1851"/>
      <c r="G297" s="1852"/>
      <c r="H297" s="755" t="s">
        <v>92</v>
      </c>
      <c r="I297" s="428" t="s">
        <v>92</v>
      </c>
      <c r="J297" s="378" t="s">
        <v>92</v>
      </c>
      <c r="K297" s="755" t="s">
        <v>92</v>
      </c>
      <c r="L297" s="428" t="s">
        <v>92</v>
      </c>
      <c r="M297" s="378" t="s">
        <v>92</v>
      </c>
      <c r="N297" s="502"/>
      <c r="O297" s="1843"/>
      <c r="P297" s="1843"/>
    </row>
    <row r="298" spans="2:16" ht="22.5" customHeight="1">
      <c r="B298" s="334" t="s">
        <v>508</v>
      </c>
      <c r="C298" s="1851" t="s">
        <v>1728</v>
      </c>
      <c r="D298" s="1851"/>
      <c r="E298" s="1851"/>
      <c r="F298" s="1851"/>
      <c r="G298" s="1852"/>
      <c r="H298" s="755" t="s">
        <v>92</v>
      </c>
      <c r="I298" s="428" t="s">
        <v>92</v>
      </c>
      <c r="J298" s="378" t="s">
        <v>92</v>
      </c>
      <c r="K298" s="755" t="s">
        <v>92</v>
      </c>
      <c r="L298" s="428" t="s">
        <v>92</v>
      </c>
      <c r="M298" s="378" t="s">
        <v>92</v>
      </c>
      <c r="N298" s="500"/>
      <c r="O298" s="1843"/>
      <c r="P298" s="1843"/>
    </row>
    <row r="299" spans="2:16" ht="22.5" customHeight="1">
      <c r="B299" s="380" t="s">
        <v>544</v>
      </c>
      <c r="C299" s="1839" t="s">
        <v>1599</v>
      </c>
      <c r="D299" s="1839"/>
      <c r="E299" s="1839"/>
      <c r="F299" s="1839"/>
      <c r="G299" s="2144"/>
      <c r="H299" s="755" t="s">
        <v>92</v>
      </c>
      <c r="I299" s="428" t="s">
        <v>92</v>
      </c>
      <c r="J299" s="378" t="s">
        <v>92</v>
      </c>
      <c r="K299" s="755" t="s">
        <v>92</v>
      </c>
      <c r="L299" s="428" t="s">
        <v>92</v>
      </c>
      <c r="M299" s="378" t="s">
        <v>92</v>
      </c>
      <c r="N299" s="500"/>
      <c r="O299" s="1843"/>
      <c r="P299" s="1843"/>
    </row>
    <row r="300" spans="2:16" ht="48" customHeight="1">
      <c r="B300" s="189" t="s">
        <v>546</v>
      </c>
      <c r="C300" s="1414" t="s">
        <v>1729</v>
      </c>
      <c r="D300" s="1414"/>
      <c r="E300" s="1414"/>
      <c r="F300" s="1414"/>
      <c r="G300" s="1415"/>
      <c r="H300" s="386">
        <f>SUMIF(H281:H282,"&lt;&gt;")+ SUMIF(H284,"&lt;&gt;")+SUMIF(H286:H288,"&lt;&gt;")+SUMIF(H290:H295,"&lt;&gt;")+SUMIF(H297:H299,"&lt;&gt;")</f>
        <v>3</v>
      </c>
      <c r="I300" s="386">
        <f>SUMIF(I281:I282,"&lt;&gt;")+ SUMIF(I284,"&lt;&gt;")+SUMIF(I286:I288,"&lt;&gt;")+SUMIF(I290:I295,"&lt;&gt;")+SUMIF(I297:I299,"&lt;&gt;")</f>
        <v>24</v>
      </c>
      <c r="J300" s="371">
        <f t="shared" si="0"/>
        <v>0.125</v>
      </c>
      <c r="K300" s="386">
        <f>SUMIF(K281:K282,"&lt;&gt;")+ SUMIF(K284,"&lt;&gt;")+SUMIF(K286:K288,"&lt;&gt;")+SUMIF(K290:K295,"&lt;&gt;")+SUMIF(K297:K299,"&lt;&gt;")</f>
        <v>931</v>
      </c>
      <c r="L300" s="386">
        <f>SUMIF(L281:L282,"&lt;&gt;")+ SUMIF(L284,"&lt;&gt;")+SUMIF(L286:L288,"&lt;&gt;")+SUMIF(L290:L295,"&lt;&gt;")+SUMIF(L297:L299,"&lt;&gt;")</f>
        <v>3349</v>
      </c>
      <c r="M300" s="373">
        <f>MIN(K300/L300,1)</f>
        <v>0.27799343087488804</v>
      </c>
      <c r="N300" s="504"/>
      <c r="O300" s="1843"/>
      <c r="P300" s="1843"/>
    </row>
    <row r="301" spans="2:16" ht="52.5" customHeight="1">
      <c r="B301" s="198" t="s">
        <v>707</v>
      </c>
      <c r="C301" s="1484" t="s">
        <v>2709</v>
      </c>
      <c r="D301" s="1484"/>
      <c r="E301" s="1484"/>
      <c r="F301" s="1484"/>
      <c r="G301" s="1485"/>
      <c r="H301" s="2209" t="s">
        <v>3802</v>
      </c>
      <c r="I301" s="2210"/>
      <c r="J301" s="2210"/>
      <c r="K301" s="2210"/>
      <c r="L301" s="2210"/>
      <c r="M301" s="2210"/>
      <c r="N301" s="2211"/>
      <c r="O301" s="375"/>
      <c r="P301" s="375"/>
    </row>
    <row r="302" spans="2:16" ht="58.5" customHeight="1">
      <c r="B302" s="505" t="s">
        <v>709</v>
      </c>
      <c r="C302" s="1445" t="s">
        <v>2711</v>
      </c>
      <c r="D302" s="1445"/>
      <c r="E302" s="1445"/>
      <c r="F302" s="1445"/>
      <c r="G302" s="1817"/>
      <c r="H302" s="2212" t="s">
        <v>3803</v>
      </c>
      <c r="I302" s="2213"/>
      <c r="J302" s="2213"/>
      <c r="K302" s="2213"/>
      <c r="L302" s="2213"/>
      <c r="M302" s="2213"/>
      <c r="N302" s="2214"/>
      <c r="O302" s="387"/>
      <c r="P302" s="393"/>
    </row>
    <row r="303" spans="2:16" ht="24" customHeight="1">
      <c r="B303" s="1416" t="s">
        <v>1734</v>
      </c>
      <c r="C303" s="1417"/>
      <c r="D303" s="1417"/>
      <c r="E303" s="1417"/>
      <c r="F303" s="1417"/>
      <c r="G303" s="1417"/>
      <c r="H303" s="1417"/>
      <c r="I303" s="1417"/>
      <c r="J303" s="1417"/>
      <c r="K303" s="1417"/>
      <c r="L303" s="1417"/>
      <c r="M303" s="1417"/>
      <c r="N303" s="1417"/>
      <c r="O303" s="1417"/>
      <c r="P303" s="1418"/>
    </row>
    <row r="304" spans="2:16" ht="36" customHeight="1">
      <c r="B304" s="298" t="s">
        <v>712</v>
      </c>
      <c r="C304" s="1419" t="s">
        <v>1735</v>
      </c>
      <c r="D304" s="1419"/>
      <c r="E304" s="1419"/>
      <c r="F304" s="1419"/>
      <c r="G304" s="1420"/>
      <c r="H304" s="1574" t="s">
        <v>1385</v>
      </c>
      <c r="I304" s="1685"/>
      <c r="J304" s="1575"/>
      <c r="K304" s="394" t="s">
        <v>1449</v>
      </c>
      <c r="L304" s="2203"/>
      <c r="M304" s="2204"/>
      <c r="N304" s="2205"/>
      <c r="O304" s="395" t="s">
        <v>1736</v>
      </c>
      <c r="P304" s="328"/>
    </row>
    <row r="305" spans="2:16" ht="24" customHeight="1">
      <c r="B305" s="227" t="s">
        <v>714</v>
      </c>
      <c r="C305" s="1414" t="s">
        <v>1737</v>
      </c>
      <c r="D305" s="1414"/>
      <c r="E305" s="1414"/>
      <c r="F305" s="1414"/>
      <c r="G305" s="1415"/>
      <c r="H305" s="1574" t="s">
        <v>1385</v>
      </c>
      <c r="I305" s="1685"/>
      <c r="J305" s="1575"/>
      <c r="K305" s="1756" t="s">
        <v>1449</v>
      </c>
      <c r="L305" s="2194"/>
      <c r="M305" s="2195"/>
      <c r="N305" s="2196"/>
      <c r="O305" s="1708" t="s">
        <v>1754</v>
      </c>
      <c r="P305" s="1709"/>
    </row>
    <row r="306" spans="2:16" ht="24.75" customHeight="1">
      <c r="B306" s="195" t="s">
        <v>394</v>
      </c>
      <c r="C306" s="1414" t="s">
        <v>1738</v>
      </c>
      <c r="D306" s="1414"/>
      <c r="E306" s="1414"/>
      <c r="F306" s="1414"/>
      <c r="G306" s="1415"/>
      <c r="H306" s="1574" t="s">
        <v>1520</v>
      </c>
      <c r="I306" s="1685"/>
      <c r="J306" s="1575"/>
      <c r="K306" s="1757"/>
      <c r="L306" s="2197"/>
      <c r="M306" s="2198"/>
      <c r="N306" s="2199"/>
      <c r="O306" s="1708"/>
      <c r="P306" s="1708"/>
    </row>
    <row r="307" spans="2:16" ht="40.5" customHeight="1">
      <c r="B307" s="198" t="s">
        <v>401</v>
      </c>
      <c r="C307" s="1414" t="s">
        <v>1739</v>
      </c>
      <c r="D307" s="1414"/>
      <c r="E307" s="1414"/>
      <c r="F307" s="1414"/>
      <c r="G307" s="1415"/>
      <c r="H307" s="1574" t="s">
        <v>92</v>
      </c>
      <c r="I307" s="1685"/>
      <c r="J307" s="1575"/>
      <c r="K307" s="1758"/>
      <c r="L307" s="2206"/>
      <c r="M307" s="2207"/>
      <c r="N307" s="2208"/>
      <c r="O307" s="1708"/>
      <c r="P307" s="1708"/>
    </row>
    <row r="308" spans="2:16" ht="37.5" customHeight="1">
      <c r="B308" s="233" t="s">
        <v>718</v>
      </c>
      <c r="C308" s="1414" t="s">
        <v>1741</v>
      </c>
      <c r="D308" s="1414"/>
      <c r="E308" s="1414"/>
      <c r="F308" s="1414"/>
      <c r="G308" s="1415"/>
      <c r="H308" s="1574" t="s">
        <v>2135</v>
      </c>
      <c r="I308" s="1685"/>
      <c r="J308" s="1575"/>
      <c r="K308" s="319" t="s">
        <v>1449</v>
      </c>
      <c r="L308" s="2191"/>
      <c r="M308" s="2192"/>
      <c r="N308" s="2193"/>
      <c r="O308" s="1708"/>
      <c r="P308" s="1708"/>
    </row>
    <row r="309" spans="2:16" ht="31.5" customHeight="1">
      <c r="B309" s="227" t="s">
        <v>720</v>
      </c>
      <c r="C309" s="1414" t="s">
        <v>1743</v>
      </c>
      <c r="D309" s="1414"/>
      <c r="E309" s="1414"/>
      <c r="F309" s="1414"/>
      <c r="G309" s="1415"/>
      <c r="H309" s="1574" t="s">
        <v>1385</v>
      </c>
      <c r="I309" s="1685"/>
      <c r="J309" s="1575"/>
      <c r="K309" s="319" t="s">
        <v>1449</v>
      </c>
      <c r="L309" s="2191"/>
      <c r="M309" s="2192"/>
      <c r="N309" s="2193"/>
      <c r="O309" s="1708"/>
      <c r="P309" s="1755"/>
    </row>
    <row r="310" spans="2:16" ht="39" customHeight="1">
      <c r="B310" s="253" t="s">
        <v>722</v>
      </c>
      <c r="C310" s="1414" t="s">
        <v>1744</v>
      </c>
      <c r="D310" s="1414"/>
      <c r="E310" s="1414"/>
      <c r="F310" s="1414"/>
      <c r="G310" s="1415"/>
      <c r="H310" s="1867" t="s">
        <v>1385</v>
      </c>
      <c r="I310" s="1868"/>
      <c r="J310" s="1869"/>
      <c r="K310" s="1756" t="s">
        <v>1449</v>
      </c>
      <c r="L310" s="2194"/>
      <c r="M310" s="2195"/>
      <c r="N310" s="2196"/>
      <c r="O310" s="1709" t="s">
        <v>2285</v>
      </c>
      <c r="P310" s="1709"/>
    </row>
    <row r="311" spans="2:16" ht="39" customHeight="1">
      <c r="B311" s="191" t="s">
        <v>724</v>
      </c>
      <c r="C311" s="1414" t="s">
        <v>1746</v>
      </c>
      <c r="D311" s="1414"/>
      <c r="E311" s="1414"/>
      <c r="F311" s="1414"/>
      <c r="G311" s="1415"/>
      <c r="H311" s="1574" t="s">
        <v>1413</v>
      </c>
      <c r="I311" s="1685"/>
      <c r="J311" s="1575"/>
      <c r="K311" s="1757"/>
      <c r="L311" s="2197"/>
      <c r="M311" s="2198"/>
      <c r="N311" s="2199"/>
      <c r="O311" s="1708"/>
      <c r="P311" s="1708"/>
    </row>
    <row r="312" spans="2:16" ht="39" customHeight="1">
      <c r="B312" s="214" t="s">
        <v>726</v>
      </c>
      <c r="C312" s="1414" t="s">
        <v>1747</v>
      </c>
      <c r="D312" s="1414"/>
      <c r="E312" s="1414"/>
      <c r="F312" s="1414"/>
      <c r="G312" s="1415"/>
      <c r="H312" s="1574" t="s">
        <v>1482</v>
      </c>
      <c r="I312" s="1685"/>
      <c r="J312" s="1575"/>
      <c r="K312" s="1757"/>
      <c r="L312" s="2197"/>
      <c r="M312" s="2198"/>
      <c r="N312" s="2199"/>
      <c r="O312" s="1708"/>
      <c r="P312" s="1708"/>
    </row>
    <row r="313" spans="2:16" ht="39" customHeight="1">
      <c r="B313" s="358" t="s">
        <v>394</v>
      </c>
      <c r="C313" s="1414" t="s">
        <v>1748</v>
      </c>
      <c r="D313" s="1414"/>
      <c r="E313" s="1414"/>
      <c r="F313" s="1414"/>
      <c r="G313" s="1415"/>
      <c r="H313" s="1574" t="s">
        <v>1482</v>
      </c>
      <c r="I313" s="1685"/>
      <c r="J313" s="1575"/>
      <c r="K313" s="1757"/>
      <c r="L313" s="2197"/>
      <c r="M313" s="2198"/>
      <c r="N313" s="2199"/>
      <c r="O313" s="1708"/>
      <c r="P313" s="1755"/>
    </row>
    <row r="314" spans="2:16" ht="52.5" customHeight="1">
      <c r="B314" s="298" t="s">
        <v>729</v>
      </c>
      <c r="C314" s="1414" t="s">
        <v>1749</v>
      </c>
      <c r="D314" s="1414"/>
      <c r="E314" s="1414"/>
      <c r="F314" s="1414"/>
      <c r="G314" s="1415"/>
      <c r="H314" s="1563" t="s">
        <v>1385</v>
      </c>
      <c r="I314" s="1655"/>
      <c r="J314" s="1564"/>
      <c r="K314" s="1757"/>
      <c r="L314" s="2197"/>
      <c r="M314" s="2198"/>
      <c r="N314" s="2199"/>
      <c r="O314" s="1443" t="s">
        <v>2280</v>
      </c>
      <c r="P314" s="1443"/>
    </row>
    <row r="315" spans="2:16" ht="32.25" customHeight="1">
      <c r="B315" s="266" t="s">
        <v>394</v>
      </c>
      <c r="C315" s="1445" t="s">
        <v>1750</v>
      </c>
      <c r="D315" s="1445"/>
      <c r="E315" s="1445"/>
      <c r="F315" s="1445"/>
      <c r="G315" s="1817"/>
      <c r="H315" s="1574" t="s">
        <v>1482</v>
      </c>
      <c r="I315" s="1685"/>
      <c r="J315" s="1575"/>
      <c r="K315" s="1870"/>
      <c r="L315" s="2200"/>
      <c r="M315" s="2201"/>
      <c r="N315" s="2202"/>
      <c r="O315" s="1444"/>
      <c r="P315" s="1444"/>
    </row>
    <row r="316" spans="2:16" ht="21.75" customHeight="1">
      <c r="B316" s="1416" t="s">
        <v>1751</v>
      </c>
      <c r="C316" s="1417"/>
      <c r="D316" s="1417"/>
      <c r="E316" s="1417"/>
      <c r="F316" s="1417"/>
      <c r="G316" s="1417"/>
      <c r="H316" s="1417"/>
      <c r="I316" s="1417"/>
      <c r="J316" s="1417"/>
      <c r="K316" s="1417"/>
      <c r="L316" s="1417"/>
      <c r="M316" s="1417"/>
      <c r="N316" s="1417"/>
      <c r="O316" s="1417"/>
      <c r="P316" s="1418"/>
    </row>
    <row r="317" spans="2:16" ht="34.5" customHeight="1">
      <c r="B317" s="214" t="s">
        <v>733</v>
      </c>
      <c r="C317" s="1660" t="s">
        <v>1752</v>
      </c>
      <c r="D317" s="1660"/>
      <c r="E317" s="1660"/>
      <c r="F317" s="1660"/>
      <c r="G317" s="1743"/>
      <c r="H317" s="1574" t="s">
        <v>1779</v>
      </c>
      <c r="I317" s="1685"/>
      <c r="J317" s="1685"/>
      <c r="K317" s="1885" t="s">
        <v>1449</v>
      </c>
      <c r="L317" s="2188"/>
      <c r="M317" s="2189"/>
      <c r="N317" s="2190"/>
      <c r="O317" s="1759" t="s">
        <v>2287</v>
      </c>
      <c r="P317" s="1759"/>
    </row>
    <row r="318" spans="2:16" ht="30.75" customHeight="1">
      <c r="B318" s="195" t="s">
        <v>394</v>
      </c>
      <c r="C318" s="1414" t="s">
        <v>1755</v>
      </c>
      <c r="D318" s="1414"/>
      <c r="E318" s="1414"/>
      <c r="F318" s="1414"/>
      <c r="G318" s="1415"/>
      <c r="H318" s="1574" t="s">
        <v>1385</v>
      </c>
      <c r="I318" s="1685"/>
      <c r="J318" s="1575"/>
      <c r="K318" s="1757"/>
      <c r="L318" s="1691"/>
      <c r="M318" s="1692"/>
      <c r="N318" s="1693"/>
      <c r="O318" s="1708"/>
      <c r="P318" s="1708"/>
    </row>
    <row r="319" spans="2:16" ht="39" customHeight="1">
      <c r="B319" s="195" t="s">
        <v>401</v>
      </c>
      <c r="C319" s="1414" t="s">
        <v>1756</v>
      </c>
      <c r="D319" s="1414"/>
      <c r="E319" s="1414"/>
      <c r="F319" s="1414"/>
      <c r="G319" s="1415"/>
      <c r="H319" s="1574" t="s">
        <v>1496</v>
      </c>
      <c r="I319" s="1685"/>
      <c r="J319" s="1575"/>
      <c r="K319" s="1757"/>
      <c r="L319" s="1691"/>
      <c r="M319" s="1692"/>
      <c r="N319" s="1693"/>
      <c r="O319" s="1708"/>
      <c r="P319" s="1708"/>
    </row>
    <row r="320" spans="2:16" ht="35.25" customHeight="1">
      <c r="B320" s="214" t="s">
        <v>737</v>
      </c>
      <c r="C320" s="1414" t="s">
        <v>1757</v>
      </c>
      <c r="D320" s="1414"/>
      <c r="E320" s="1414"/>
      <c r="F320" s="1414"/>
      <c r="G320" s="1415"/>
      <c r="H320" s="1574" t="s">
        <v>1520</v>
      </c>
      <c r="I320" s="1685"/>
      <c r="J320" s="1575"/>
      <c r="K320" s="1757"/>
      <c r="L320" s="1983"/>
      <c r="M320" s="2049"/>
      <c r="N320" s="1984"/>
      <c r="O320" s="1708"/>
      <c r="P320" s="1708"/>
    </row>
    <row r="321" spans="1:16" ht="39" customHeight="1">
      <c r="B321" s="195" t="s">
        <v>394</v>
      </c>
      <c r="C321" s="1414" t="s">
        <v>1758</v>
      </c>
      <c r="D321" s="1414"/>
      <c r="E321" s="1414"/>
      <c r="F321" s="1414"/>
      <c r="G321" s="1415"/>
      <c r="H321" s="1574" t="s">
        <v>92</v>
      </c>
      <c r="I321" s="1685"/>
      <c r="J321" s="1575"/>
      <c r="K321" s="1756" t="s">
        <v>1449</v>
      </c>
      <c r="L321" s="1576"/>
      <c r="M321" s="1577"/>
      <c r="N321" s="1690"/>
      <c r="O321" s="1708"/>
      <c r="P321" s="1708"/>
    </row>
    <row r="322" spans="1:16" ht="31.5" customHeight="1">
      <c r="B322" s="198" t="s">
        <v>401</v>
      </c>
      <c r="C322" s="1414" t="s">
        <v>1760</v>
      </c>
      <c r="D322" s="1414"/>
      <c r="E322" s="1414"/>
      <c r="F322" s="1414"/>
      <c r="G322" s="1415"/>
      <c r="H322" s="1563" t="s">
        <v>1482</v>
      </c>
      <c r="I322" s="1655"/>
      <c r="J322" s="1564"/>
      <c r="K322" s="1757"/>
      <c r="L322" s="1983"/>
      <c r="M322" s="2049"/>
      <c r="N322" s="1984"/>
      <c r="O322" s="1755"/>
      <c r="P322" s="1755"/>
    </row>
    <row r="323" spans="1:16" ht="54" customHeight="1">
      <c r="B323" s="2182" t="s">
        <v>1761</v>
      </c>
      <c r="C323" s="2183"/>
      <c r="D323" s="2183"/>
      <c r="E323" s="2183"/>
      <c r="F323" s="2183"/>
      <c r="G323" s="2183"/>
      <c r="H323" s="2183"/>
      <c r="I323" s="2183"/>
      <c r="J323" s="2183"/>
      <c r="K323" s="2183"/>
      <c r="L323" s="2183"/>
      <c r="M323" s="2183"/>
      <c r="N323" s="2184"/>
      <c r="O323" s="375"/>
      <c r="P323" s="375"/>
    </row>
    <row r="324" spans="1:16" ht="112.5" customHeight="1">
      <c r="B324" s="508" t="s">
        <v>742</v>
      </c>
      <c r="C324" s="1464" t="s">
        <v>1762</v>
      </c>
      <c r="D324" s="1464"/>
      <c r="E324" s="1464"/>
      <c r="F324" s="1464"/>
      <c r="G324" s="1464"/>
      <c r="H324" s="1464"/>
      <c r="I324" s="1464"/>
      <c r="J324" s="1464"/>
      <c r="K324" s="1464"/>
      <c r="L324" s="1464"/>
      <c r="M324" s="1464"/>
      <c r="N324" s="2185"/>
      <c r="O324" s="1709" t="s">
        <v>1736</v>
      </c>
      <c r="P324" s="1709"/>
    </row>
    <row r="325" spans="1:16" ht="42" customHeight="1">
      <c r="A325" s="611"/>
      <c r="B325" s="509" t="s">
        <v>394</v>
      </c>
      <c r="C325" s="1464" t="s">
        <v>2453</v>
      </c>
      <c r="D325" s="1464"/>
      <c r="E325" s="1464"/>
      <c r="F325" s="1464"/>
      <c r="G325" s="1464"/>
      <c r="H325" s="1464"/>
      <c r="I325" s="1464"/>
      <c r="J325" s="1464"/>
      <c r="K325" s="1465"/>
      <c r="L325" s="1900" t="s">
        <v>1449</v>
      </c>
      <c r="M325" s="1576"/>
      <c r="N325" s="1690"/>
      <c r="O325" s="1708"/>
      <c r="P325" s="1708"/>
    </row>
    <row r="326" spans="1:16" ht="28.5" customHeight="1">
      <c r="A326" s="611"/>
      <c r="B326" s="397"/>
      <c r="C326" s="294" t="s">
        <v>418</v>
      </c>
      <c r="D326" s="1414" t="s">
        <v>1764</v>
      </c>
      <c r="E326" s="1414"/>
      <c r="F326" s="1414"/>
      <c r="G326" s="1414"/>
      <c r="H326" s="1414"/>
      <c r="I326" s="1415"/>
      <c r="J326" s="1574" t="s">
        <v>2289</v>
      </c>
      <c r="K326" s="1575"/>
      <c r="L326" s="1901"/>
      <c r="M326" s="1691"/>
      <c r="N326" s="1693"/>
      <c r="O326" s="1708"/>
      <c r="P326" s="1708"/>
    </row>
    <row r="327" spans="1:16" ht="28.5" customHeight="1">
      <c r="A327" s="611"/>
      <c r="B327" s="397"/>
      <c r="C327" s="397" t="s">
        <v>508</v>
      </c>
      <c r="D327" s="1414" t="s">
        <v>1766</v>
      </c>
      <c r="E327" s="1414"/>
      <c r="F327" s="1414"/>
      <c r="G327" s="1414"/>
      <c r="H327" s="1414"/>
      <c r="I327" s="1415"/>
      <c r="J327" s="1574">
        <v>0</v>
      </c>
      <c r="K327" s="1575"/>
      <c r="L327" s="1901"/>
      <c r="M327" s="1691"/>
      <c r="N327" s="1693"/>
      <c r="O327" s="1708"/>
      <c r="P327" s="1708"/>
    </row>
    <row r="328" spans="1:16" ht="28.5" customHeight="1">
      <c r="A328" s="611"/>
      <c r="B328" s="397"/>
      <c r="C328" s="397" t="s">
        <v>510</v>
      </c>
      <c r="D328" s="1414" t="s">
        <v>1767</v>
      </c>
      <c r="E328" s="1414"/>
      <c r="F328" s="1414"/>
      <c r="G328" s="1415"/>
      <c r="H328" s="2175" t="s">
        <v>1768</v>
      </c>
      <c r="I328" s="2176"/>
      <c r="J328" s="3054" t="s">
        <v>749</v>
      </c>
      <c r="K328" s="2176"/>
      <c r="L328" s="1901"/>
      <c r="M328" s="1691"/>
      <c r="N328" s="1693"/>
      <c r="O328" s="1708"/>
      <c r="P328" s="1708"/>
    </row>
    <row r="329" spans="1:16" ht="33.75" customHeight="1">
      <c r="A329" s="611"/>
      <c r="B329" s="397"/>
      <c r="C329" s="397"/>
      <c r="D329" s="1414" t="s">
        <v>1769</v>
      </c>
      <c r="E329" s="1414"/>
      <c r="F329" s="1414"/>
      <c r="G329" s="1414"/>
      <c r="H329" s="1559"/>
      <c r="I329" s="1560"/>
      <c r="J329" s="1559"/>
      <c r="K329" s="1561"/>
      <c r="L329" s="1901"/>
      <c r="M329" s="1691"/>
      <c r="N329" s="1693"/>
      <c r="O329" s="1708"/>
      <c r="P329" s="1708"/>
    </row>
    <row r="330" spans="1:16" ht="28.5" customHeight="1">
      <c r="A330" s="611"/>
      <c r="B330" s="397"/>
      <c r="C330" s="397" t="s">
        <v>512</v>
      </c>
      <c r="D330" s="1414" t="s">
        <v>1771</v>
      </c>
      <c r="E330" s="1414"/>
      <c r="F330" s="1414"/>
      <c r="G330" s="1414"/>
      <c r="H330" s="1414"/>
      <c r="I330" s="1415"/>
      <c r="J330" s="1574">
        <v>0</v>
      </c>
      <c r="K330" s="1575"/>
      <c r="L330" s="1901"/>
      <c r="M330" s="1691"/>
      <c r="N330" s="1693"/>
      <c r="O330" s="1708"/>
      <c r="P330" s="1708"/>
    </row>
    <row r="331" spans="1:16" ht="34.5" customHeight="1">
      <c r="A331" s="611"/>
      <c r="B331" s="509" t="s">
        <v>401</v>
      </c>
      <c r="C331" s="1464" t="s">
        <v>1772</v>
      </c>
      <c r="D331" s="1464"/>
      <c r="E331" s="1464"/>
      <c r="F331" s="1464"/>
      <c r="G331" s="1464"/>
      <c r="H331" s="1464"/>
      <c r="I331" s="1464"/>
      <c r="J331" s="1464"/>
      <c r="K331" s="1465"/>
      <c r="L331" s="1901"/>
      <c r="M331" s="1691"/>
      <c r="N331" s="1693"/>
      <c r="O331" s="1708"/>
      <c r="P331" s="1708"/>
    </row>
    <row r="332" spans="1:16" ht="34.5" customHeight="1">
      <c r="A332" s="611"/>
      <c r="B332" s="397"/>
      <c r="C332" s="397" t="s">
        <v>418</v>
      </c>
      <c r="D332" s="1414" t="s">
        <v>1764</v>
      </c>
      <c r="E332" s="1414"/>
      <c r="F332" s="1414"/>
      <c r="G332" s="1414"/>
      <c r="H332" s="1414"/>
      <c r="I332" s="1415"/>
      <c r="J332" s="1563" t="s">
        <v>2289</v>
      </c>
      <c r="K332" s="1564"/>
      <c r="L332" s="1901"/>
      <c r="M332" s="1691"/>
      <c r="N332" s="1693"/>
      <c r="O332" s="1708"/>
      <c r="P332" s="1708"/>
    </row>
    <row r="333" spans="1:16" ht="28.5" customHeight="1">
      <c r="A333" s="611"/>
      <c r="B333" s="397"/>
      <c r="C333" s="397" t="s">
        <v>508</v>
      </c>
      <c r="D333" s="1414" t="s">
        <v>1766</v>
      </c>
      <c r="E333" s="1414"/>
      <c r="F333" s="1414"/>
      <c r="G333" s="1414"/>
      <c r="H333" s="1414"/>
      <c r="I333" s="1415"/>
      <c r="J333" s="1574">
        <v>0</v>
      </c>
      <c r="K333" s="1575"/>
      <c r="L333" s="1901"/>
      <c r="M333" s="1691"/>
      <c r="N333" s="1693"/>
      <c r="O333" s="1708"/>
      <c r="P333" s="1708"/>
    </row>
    <row r="334" spans="1:16" ht="28.5" customHeight="1">
      <c r="A334" s="611"/>
      <c r="B334" s="397"/>
      <c r="C334" s="397" t="s">
        <v>510</v>
      </c>
      <c r="D334" s="1414" t="s">
        <v>1767</v>
      </c>
      <c r="E334" s="1414"/>
      <c r="F334" s="1414"/>
      <c r="G334" s="1415"/>
      <c r="H334" s="2175" t="s">
        <v>1768</v>
      </c>
      <c r="I334" s="2176"/>
      <c r="J334" s="3054" t="s">
        <v>749</v>
      </c>
      <c r="K334" s="2176"/>
      <c r="L334" s="1901"/>
      <c r="M334" s="1691"/>
      <c r="N334" s="1693"/>
      <c r="O334" s="1708"/>
      <c r="P334" s="1708"/>
    </row>
    <row r="335" spans="1:16" ht="28.5" customHeight="1">
      <c r="A335" s="611"/>
      <c r="B335" s="510"/>
      <c r="C335" s="510"/>
      <c r="D335" s="511"/>
      <c r="E335" s="511"/>
      <c r="F335" s="511"/>
      <c r="G335" s="511"/>
      <c r="H335" s="2179"/>
      <c r="I335" s="2180"/>
      <c r="J335" s="2179"/>
      <c r="K335" s="2181"/>
      <c r="L335" s="1901"/>
      <c r="M335" s="1691"/>
      <c r="N335" s="1693"/>
      <c r="O335" s="1708"/>
      <c r="P335" s="1708"/>
    </row>
    <row r="336" spans="1:16" ht="28.5" customHeight="1">
      <c r="A336" s="611"/>
      <c r="B336" s="397"/>
      <c r="C336" s="397" t="s">
        <v>512</v>
      </c>
      <c r="D336" s="1414" t="s">
        <v>1774</v>
      </c>
      <c r="E336" s="1414"/>
      <c r="F336" s="1414"/>
      <c r="G336" s="1414"/>
      <c r="H336" s="1414"/>
      <c r="I336" s="1415"/>
      <c r="J336" s="1574">
        <v>0</v>
      </c>
      <c r="K336" s="1575"/>
      <c r="L336" s="1901"/>
      <c r="M336" s="1691"/>
      <c r="N336" s="1693"/>
      <c r="O336" s="1708"/>
      <c r="P336" s="1708"/>
    </row>
    <row r="337" spans="1:16" ht="39.75" customHeight="1">
      <c r="A337" s="611"/>
      <c r="B337" s="509" t="s">
        <v>403</v>
      </c>
      <c r="C337" s="1464" t="s">
        <v>1775</v>
      </c>
      <c r="D337" s="1464"/>
      <c r="E337" s="1464"/>
      <c r="F337" s="1464"/>
      <c r="G337" s="1464"/>
      <c r="H337" s="1464"/>
      <c r="I337" s="1464"/>
      <c r="J337" s="1464"/>
      <c r="K337" s="1465"/>
      <c r="L337" s="1901"/>
      <c r="M337" s="1691"/>
      <c r="N337" s="1693"/>
      <c r="O337" s="1708"/>
      <c r="P337" s="1708"/>
    </row>
    <row r="338" spans="1:16" ht="28.5" customHeight="1">
      <c r="A338" s="611"/>
      <c r="B338" s="205"/>
      <c r="C338" s="397" t="s">
        <v>418</v>
      </c>
      <c r="D338" s="1414" t="s">
        <v>1764</v>
      </c>
      <c r="E338" s="1414"/>
      <c r="F338" s="1414"/>
      <c r="G338" s="1414"/>
      <c r="H338" s="1414"/>
      <c r="I338" s="1415"/>
      <c r="J338" s="1574" t="s">
        <v>2289</v>
      </c>
      <c r="K338" s="1575"/>
      <c r="L338" s="1901"/>
      <c r="M338" s="1691"/>
      <c r="N338" s="1693"/>
      <c r="O338" s="1708"/>
      <c r="P338" s="1708"/>
    </row>
    <row r="339" spans="1:16" ht="28.5" customHeight="1">
      <c r="A339" s="611"/>
      <c r="B339" s="205"/>
      <c r="C339" s="397" t="s">
        <v>508</v>
      </c>
      <c r="D339" s="1414" t="s">
        <v>1766</v>
      </c>
      <c r="E339" s="1414"/>
      <c r="F339" s="1414"/>
      <c r="G339" s="1414"/>
      <c r="H339" s="1414"/>
      <c r="I339" s="1415"/>
      <c r="J339" s="1574">
        <v>0</v>
      </c>
      <c r="K339" s="1575"/>
      <c r="L339" s="1901"/>
      <c r="M339" s="1691"/>
      <c r="N339" s="1693"/>
      <c r="O339" s="1708"/>
      <c r="P339" s="1708"/>
    </row>
    <row r="340" spans="1:16" ht="28.5" customHeight="1">
      <c r="A340" s="611"/>
      <c r="B340" s="198"/>
      <c r="C340" s="397" t="s">
        <v>510</v>
      </c>
      <c r="D340" s="1414" t="s">
        <v>1767</v>
      </c>
      <c r="E340" s="1414"/>
      <c r="F340" s="1414"/>
      <c r="G340" s="1415"/>
      <c r="H340" s="2175" t="s">
        <v>1768</v>
      </c>
      <c r="I340" s="2176"/>
      <c r="J340" s="3054" t="s">
        <v>749</v>
      </c>
      <c r="K340" s="2176"/>
      <c r="L340" s="1901"/>
      <c r="M340" s="1691"/>
      <c r="N340" s="1693"/>
      <c r="O340" s="1708"/>
      <c r="P340" s="1708"/>
    </row>
    <row r="341" spans="1:16" ht="28.5" customHeight="1">
      <c r="A341" s="611"/>
      <c r="B341" s="510"/>
      <c r="C341" s="510"/>
      <c r="D341" s="511"/>
      <c r="E341" s="511"/>
      <c r="F341" s="511"/>
      <c r="G341" s="511"/>
      <c r="H341" s="2179"/>
      <c r="I341" s="2180"/>
      <c r="J341" s="2179"/>
      <c r="K341" s="2181"/>
      <c r="L341" s="1901"/>
      <c r="M341" s="1691"/>
      <c r="N341" s="1693"/>
      <c r="O341" s="1708"/>
      <c r="P341" s="1708"/>
    </row>
    <row r="342" spans="1:16" ht="28.5" customHeight="1">
      <c r="A342" s="611"/>
      <c r="B342" s="205"/>
      <c r="C342" s="397" t="s">
        <v>512</v>
      </c>
      <c r="D342" s="1414" t="s">
        <v>1777</v>
      </c>
      <c r="E342" s="1414"/>
      <c r="F342" s="1414"/>
      <c r="G342" s="1414"/>
      <c r="H342" s="1414"/>
      <c r="I342" s="1415"/>
      <c r="J342" s="1574">
        <v>0</v>
      </c>
      <c r="K342" s="1575"/>
      <c r="L342" s="1901"/>
      <c r="M342" s="1691"/>
      <c r="N342" s="1693"/>
      <c r="O342" s="1708"/>
      <c r="P342" s="1708"/>
    </row>
    <row r="343" spans="1:16" ht="39.75" customHeight="1">
      <c r="A343" s="611"/>
      <c r="B343" s="189" t="s">
        <v>405</v>
      </c>
      <c r="C343" s="1464" t="s">
        <v>1778</v>
      </c>
      <c r="D343" s="1464"/>
      <c r="E343" s="1464"/>
      <c r="F343" s="1464"/>
      <c r="G343" s="1464"/>
      <c r="H343" s="1464"/>
      <c r="I343" s="1464"/>
      <c r="J343" s="1464"/>
      <c r="K343" s="1465"/>
      <c r="L343" s="1901"/>
      <c r="M343" s="1691"/>
      <c r="N343" s="1693"/>
      <c r="O343" s="1708"/>
      <c r="P343" s="1708"/>
    </row>
    <row r="344" spans="1:16" ht="28.5" customHeight="1">
      <c r="A344" s="611"/>
      <c r="B344" s="205"/>
      <c r="C344" s="397" t="s">
        <v>418</v>
      </c>
      <c r="D344" s="1414" t="s">
        <v>1764</v>
      </c>
      <c r="E344" s="1414"/>
      <c r="F344" s="1414"/>
      <c r="G344" s="1414"/>
      <c r="H344" s="1414"/>
      <c r="I344" s="1415"/>
      <c r="J344" s="1574" t="s">
        <v>2289</v>
      </c>
      <c r="K344" s="1575"/>
      <c r="L344" s="1901"/>
      <c r="M344" s="1691"/>
      <c r="N344" s="1693"/>
      <c r="O344" s="1708"/>
      <c r="P344" s="1708"/>
    </row>
    <row r="345" spans="1:16" ht="28.5" customHeight="1">
      <c r="A345" s="611"/>
      <c r="B345" s="205"/>
      <c r="C345" s="397" t="s">
        <v>508</v>
      </c>
      <c r="D345" s="1414" t="s">
        <v>1766</v>
      </c>
      <c r="E345" s="1414"/>
      <c r="F345" s="1414"/>
      <c r="G345" s="1414"/>
      <c r="H345" s="1414"/>
      <c r="I345" s="1415"/>
      <c r="J345" s="1574">
        <v>0</v>
      </c>
      <c r="K345" s="1575"/>
      <c r="L345" s="1901"/>
      <c r="M345" s="1691"/>
      <c r="N345" s="1693"/>
      <c r="O345" s="1708"/>
      <c r="P345" s="1708"/>
    </row>
    <row r="346" spans="1:16" ht="28.5" customHeight="1">
      <c r="A346" s="611"/>
      <c r="B346" s="198"/>
      <c r="C346" s="397" t="s">
        <v>510</v>
      </c>
      <c r="D346" s="1414" t="s">
        <v>1767</v>
      </c>
      <c r="E346" s="1414"/>
      <c r="F346" s="1414"/>
      <c r="G346" s="1415"/>
      <c r="H346" s="2175" t="s">
        <v>1768</v>
      </c>
      <c r="I346" s="2176"/>
      <c r="J346" s="3054" t="s">
        <v>749</v>
      </c>
      <c r="K346" s="2176"/>
      <c r="L346" s="1901"/>
      <c r="M346" s="1691"/>
      <c r="N346" s="1693"/>
      <c r="O346" s="1708"/>
      <c r="P346" s="1708"/>
    </row>
    <row r="347" spans="1:16" ht="28.5" customHeight="1">
      <c r="A347" s="611"/>
      <c r="B347" s="510"/>
      <c r="C347" s="510"/>
      <c r="D347" s="511"/>
      <c r="E347" s="511"/>
      <c r="F347" s="511"/>
      <c r="G347" s="511"/>
      <c r="H347" s="2179"/>
      <c r="I347" s="2180"/>
      <c r="J347" s="2179"/>
      <c r="K347" s="2181"/>
      <c r="L347" s="1901"/>
      <c r="M347" s="1691"/>
      <c r="N347" s="1693"/>
      <c r="O347" s="1708"/>
      <c r="P347" s="1708"/>
    </row>
    <row r="348" spans="1:16" ht="28.5" customHeight="1">
      <c r="A348" s="611"/>
      <c r="B348" s="205"/>
      <c r="C348" s="397" t="s">
        <v>512</v>
      </c>
      <c r="D348" s="1414" t="s">
        <v>1781</v>
      </c>
      <c r="E348" s="1414"/>
      <c r="F348" s="1414"/>
      <c r="G348" s="1414"/>
      <c r="H348" s="1414"/>
      <c r="I348" s="1415"/>
      <c r="J348" s="1574">
        <v>0</v>
      </c>
      <c r="K348" s="1575"/>
      <c r="L348" s="1901"/>
      <c r="M348" s="1691"/>
      <c r="N348" s="1693"/>
      <c r="O348" s="1708"/>
      <c r="P348" s="1708"/>
    </row>
    <row r="349" spans="1:16" ht="39.75" customHeight="1">
      <c r="A349" s="611"/>
      <c r="B349" s="189" t="s">
        <v>408</v>
      </c>
      <c r="C349" s="1464" t="s">
        <v>1782</v>
      </c>
      <c r="D349" s="1464"/>
      <c r="E349" s="1464"/>
      <c r="F349" s="1464"/>
      <c r="G349" s="1464"/>
      <c r="H349" s="1464"/>
      <c r="I349" s="1464"/>
      <c r="J349" s="1464"/>
      <c r="K349" s="1465"/>
      <c r="L349" s="1901"/>
      <c r="M349" s="1691"/>
      <c r="N349" s="1693"/>
      <c r="O349" s="1708"/>
      <c r="P349" s="1708"/>
    </row>
    <row r="350" spans="1:16" ht="28.5" customHeight="1">
      <c r="A350" s="611"/>
      <c r="B350" s="205"/>
      <c r="C350" s="398" t="s">
        <v>418</v>
      </c>
      <c r="D350" s="1414" t="s">
        <v>1764</v>
      </c>
      <c r="E350" s="1414"/>
      <c r="F350" s="1414"/>
      <c r="G350" s="1414"/>
      <c r="H350" s="1414"/>
      <c r="I350" s="1415"/>
      <c r="J350" s="1574" t="s">
        <v>2289</v>
      </c>
      <c r="K350" s="1575"/>
      <c r="L350" s="1901"/>
      <c r="M350" s="1691"/>
      <c r="N350" s="1693"/>
      <c r="O350" s="1708"/>
      <c r="P350" s="1708"/>
    </row>
    <row r="351" spans="1:16" ht="28.5" customHeight="1">
      <c r="A351" s="611"/>
      <c r="B351" s="205"/>
      <c r="C351" s="397" t="s">
        <v>508</v>
      </c>
      <c r="D351" s="1414" t="s">
        <v>1766</v>
      </c>
      <c r="E351" s="1414"/>
      <c r="F351" s="1414"/>
      <c r="G351" s="1414"/>
      <c r="H351" s="1414"/>
      <c r="I351" s="1415"/>
      <c r="J351" s="1574">
        <v>0</v>
      </c>
      <c r="K351" s="1575"/>
      <c r="L351" s="1901"/>
      <c r="M351" s="1691"/>
      <c r="N351" s="1693"/>
      <c r="O351" s="1708"/>
      <c r="P351" s="1708"/>
    </row>
    <row r="352" spans="1:16" ht="28.5" customHeight="1">
      <c r="A352" s="611"/>
      <c r="B352" s="198"/>
      <c r="C352" s="397" t="s">
        <v>510</v>
      </c>
      <c r="D352" s="1414" t="s">
        <v>1767</v>
      </c>
      <c r="E352" s="1414"/>
      <c r="F352" s="1414"/>
      <c r="G352" s="1415"/>
      <c r="H352" s="2175" t="s">
        <v>1768</v>
      </c>
      <c r="I352" s="2176"/>
      <c r="J352" s="3054" t="s">
        <v>749</v>
      </c>
      <c r="K352" s="2176"/>
      <c r="L352" s="1901"/>
      <c r="M352" s="1691"/>
      <c r="N352" s="1693"/>
      <c r="O352" s="1708"/>
      <c r="P352" s="1708"/>
    </row>
    <row r="353" spans="1:16" ht="28.5" customHeight="1">
      <c r="A353" s="611"/>
      <c r="B353" s="510"/>
      <c r="C353" s="510"/>
      <c r="D353" s="511"/>
      <c r="E353" s="511"/>
      <c r="F353" s="511"/>
      <c r="G353" s="511"/>
      <c r="H353" s="2179"/>
      <c r="I353" s="2180"/>
      <c r="J353" s="2179"/>
      <c r="K353" s="2181"/>
      <c r="L353" s="1901"/>
      <c r="M353" s="1691"/>
      <c r="N353" s="1693"/>
      <c r="O353" s="1708"/>
      <c r="P353" s="1708"/>
    </row>
    <row r="354" spans="1:16" ht="28.5" customHeight="1">
      <c r="A354" s="611"/>
      <c r="B354" s="205"/>
      <c r="C354" s="397" t="s">
        <v>512</v>
      </c>
      <c r="D354" s="1414" t="s">
        <v>1781</v>
      </c>
      <c r="E354" s="1414"/>
      <c r="F354" s="1414"/>
      <c r="G354" s="1414"/>
      <c r="H354" s="1414"/>
      <c r="I354" s="1415"/>
      <c r="J354" s="1574">
        <v>0</v>
      </c>
      <c r="K354" s="1575"/>
      <c r="L354" s="1901"/>
      <c r="M354" s="1691"/>
      <c r="N354" s="1693"/>
      <c r="O354" s="1708"/>
      <c r="P354" s="1708"/>
    </row>
    <row r="355" spans="1:16" ht="25.5" customHeight="1">
      <c r="A355" s="611"/>
      <c r="B355" s="205" t="s">
        <v>410</v>
      </c>
      <c r="C355" s="1414" t="s">
        <v>1548</v>
      </c>
      <c r="D355" s="1414"/>
      <c r="E355" s="1414"/>
      <c r="F355" s="1414"/>
      <c r="G355" s="1414"/>
      <c r="H355" s="1414"/>
      <c r="I355" s="1414"/>
      <c r="J355" s="1414"/>
      <c r="K355" s="1415"/>
      <c r="L355" s="1901"/>
      <c r="M355" s="1691"/>
      <c r="N355" s="1693"/>
      <c r="O355" s="1708"/>
      <c r="P355" s="1708"/>
    </row>
    <row r="356" spans="1:16" ht="28.5" customHeight="1">
      <c r="A356" s="611"/>
      <c r="B356" s="205"/>
      <c r="C356" s="398" t="s">
        <v>418</v>
      </c>
      <c r="D356" s="1414" t="s">
        <v>1764</v>
      </c>
      <c r="E356" s="1414"/>
      <c r="F356" s="1414"/>
      <c r="G356" s="1414"/>
      <c r="H356" s="1414"/>
      <c r="I356" s="1415"/>
      <c r="J356" s="1574" t="s">
        <v>2289</v>
      </c>
      <c r="K356" s="1575"/>
      <c r="L356" s="1901"/>
      <c r="M356" s="1691"/>
      <c r="N356" s="1693"/>
      <c r="O356" s="1708"/>
      <c r="P356" s="1708"/>
    </row>
    <row r="357" spans="1:16" ht="28.5" customHeight="1">
      <c r="A357" s="611"/>
      <c r="B357" s="205"/>
      <c r="C357" s="397" t="s">
        <v>508</v>
      </c>
      <c r="D357" s="1414" t="s">
        <v>1766</v>
      </c>
      <c r="E357" s="1414"/>
      <c r="F357" s="1414"/>
      <c r="G357" s="1414"/>
      <c r="H357" s="1414"/>
      <c r="I357" s="1415"/>
      <c r="J357" s="1574">
        <v>0</v>
      </c>
      <c r="K357" s="1575"/>
      <c r="L357" s="1901"/>
      <c r="M357" s="1691"/>
      <c r="N357" s="1693"/>
      <c r="O357" s="1708"/>
      <c r="P357" s="1708"/>
    </row>
    <row r="358" spans="1:16" ht="28.5" customHeight="1">
      <c r="A358" s="611"/>
      <c r="B358" s="205"/>
      <c r="C358" s="397" t="s">
        <v>510</v>
      </c>
      <c r="D358" s="1414" t="s">
        <v>1767</v>
      </c>
      <c r="E358" s="1414"/>
      <c r="F358" s="1414"/>
      <c r="G358" s="1415"/>
      <c r="H358" s="2175" t="s">
        <v>1768</v>
      </c>
      <c r="I358" s="2176"/>
      <c r="J358" s="3054" t="s">
        <v>749</v>
      </c>
      <c r="K358" s="2176"/>
      <c r="L358" s="1901"/>
      <c r="M358" s="1691"/>
      <c r="N358" s="1693"/>
      <c r="O358" s="1708"/>
      <c r="P358" s="1708"/>
    </row>
    <row r="359" spans="1:16" ht="28.5" customHeight="1">
      <c r="A359" s="611"/>
      <c r="B359" s="510"/>
      <c r="C359" s="510"/>
      <c r="D359" s="511"/>
      <c r="E359" s="511"/>
      <c r="F359" s="511"/>
      <c r="G359" s="511"/>
      <c r="H359" s="2179"/>
      <c r="I359" s="2181"/>
      <c r="J359" s="2180"/>
      <c r="K359" s="2181"/>
      <c r="L359" s="1901"/>
      <c r="M359" s="1691"/>
      <c r="N359" s="1693"/>
      <c r="O359" s="1708"/>
      <c r="P359" s="1708"/>
    </row>
    <row r="360" spans="1:16" ht="28.5" customHeight="1">
      <c r="A360" s="611"/>
      <c r="B360" s="205"/>
      <c r="C360" s="397" t="s">
        <v>512</v>
      </c>
      <c r="D360" s="1414" t="s">
        <v>1785</v>
      </c>
      <c r="E360" s="1414"/>
      <c r="F360" s="1414"/>
      <c r="G360" s="1414"/>
      <c r="H360" s="1414"/>
      <c r="I360" s="1415"/>
      <c r="J360" s="1574">
        <v>0</v>
      </c>
      <c r="K360" s="1575"/>
      <c r="L360" s="1901"/>
      <c r="M360" s="1691"/>
      <c r="N360" s="1693"/>
      <c r="O360" s="1708"/>
      <c r="P360" s="1708"/>
    </row>
    <row r="361" spans="1:16" ht="25.5" customHeight="1">
      <c r="A361" s="611"/>
      <c r="B361" s="205" t="s">
        <v>413</v>
      </c>
      <c r="C361" s="1414" t="s">
        <v>1549</v>
      </c>
      <c r="D361" s="1414"/>
      <c r="E361" s="1414"/>
      <c r="F361" s="1414"/>
      <c r="G361" s="1414"/>
      <c r="H361" s="1414"/>
      <c r="I361" s="1414"/>
      <c r="J361" s="1414"/>
      <c r="K361" s="1415"/>
      <c r="L361" s="1901"/>
      <c r="M361" s="1691"/>
      <c r="N361" s="1693"/>
      <c r="O361" s="1708"/>
      <c r="P361" s="1708"/>
    </row>
    <row r="362" spans="1:16" ht="28.5" customHeight="1">
      <c r="A362" s="611"/>
      <c r="B362" s="205"/>
      <c r="C362" s="398" t="s">
        <v>418</v>
      </c>
      <c r="D362" s="1414" t="s">
        <v>1764</v>
      </c>
      <c r="E362" s="1414"/>
      <c r="F362" s="1414"/>
      <c r="G362" s="1414"/>
      <c r="H362" s="1414"/>
      <c r="I362" s="1415"/>
      <c r="J362" s="1574" t="s">
        <v>1482</v>
      </c>
      <c r="K362" s="1575"/>
      <c r="L362" s="1901"/>
      <c r="M362" s="1691"/>
      <c r="N362" s="1693"/>
      <c r="O362" s="1708"/>
      <c r="P362" s="1708"/>
    </row>
    <row r="363" spans="1:16" ht="28.5" customHeight="1">
      <c r="A363" s="611"/>
      <c r="B363" s="205"/>
      <c r="C363" s="397" t="s">
        <v>508</v>
      </c>
      <c r="D363" s="1414" t="s">
        <v>1766</v>
      </c>
      <c r="E363" s="1414"/>
      <c r="F363" s="1414"/>
      <c r="G363" s="1414"/>
      <c r="H363" s="1414"/>
      <c r="I363" s="1415"/>
      <c r="J363" s="1574" t="s">
        <v>1482</v>
      </c>
      <c r="K363" s="1575"/>
      <c r="L363" s="1901"/>
      <c r="M363" s="1691"/>
      <c r="N363" s="1693"/>
      <c r="O363" s="1708"/>
      <c r="P363" s="1708"/>
    </row>
    <row r="364" spans="1:16" ht="28.5" customHeight="1">
      <c r="A364" s="611"/>
      <c r="B364" s="205"/>
      <c r="C364" s="397" t="s">
        <v>510</v>
      </c>
      <c r="D364" s="1414" t="s">
        <v>1767</v>
      </c>
      <c r="E364" s="1414"/>
      <c r="F364" s="1414"/>
      <c r="G364" s="1415"/>
      <c r="H364" s="2175" t="s">
        <v>1768</v>
      </c>
      <c r="I364" s="2176"/>
      <c r="J364" s="3054" t="s">
        <v>749</v>
      </c>
      <c r="K364" s="2176"/>
      <c r="L364" s="1901"/>
      <c r="M364" s="1691"/>
      <c r="N364" s="1693"/>
      <c r="O364" s="1708"/>
      <c r="P364" s="1708"/>
    </row>
    <row r="365" spans="1:16" ht="28.5" customHeight="1">
      <c r="A365" s="611"/>
      <c r="B365" s="510"/>
      <c r="C365" s="510"/>
      <c r="D365" s="511"/>
      <c r="E365" s="511"/>
      <c r="F365" s="511"/>
      <c r="G365" s="511"/>
      <c r="H365" s="2179"/>
      <c r="I365" s="2180"/>
      <c r="J365" s="2179"/>
      <c r="K365" s="2181"/>
      <c r="L365" s="1901"/>
      <c r="M365" s="1691"/>
      <c r="N365" s="1693"/>
      <c r="O365" s="1708"/>
      <c r="P365" s="1708"/>
    </row>
    <row r="366" spans="1:16" ht="28.5" customHeight="1">
      <c r="A366" s="611"/>
      <c r="B366" s="205"/>
      <c r="C366" s="397" t="s">
        <v>512</v>
      </c>
      <c r="D366" s="1414" t="s">
        <v>1787</v>
      </c>
      <c r="E366" s="1414"/>
      <c r="F366" s="1414"/>
      <c r="G366" s="1414"/>
      <c r="H366" s="1414"/>
      <c r="I366" s="1415"/>
      <c r="J366" s="1574" t="s">
        <v>1482</v>
      </c>
      <c r="K366" s="1575"/>
      <c r="L366" s="1901"/>
      <c r="M366" s="1691"/>
      <c r="N366" s="1693"/>
      <c r="O366" s="1708"/>
      <c r="P366" s="1708"/>
    </row>
    <row r="367" spans="1:16" ht="32.25" customHeight="1">
      <c r="A367" s="611"/>
      <c r="B367" s="334" t="s">
        <v>416</v>
      </c>
      <c r="C367" s="1464" t="s">
        <v>1788</v>
      </c>
      <c r="D367" s="1464"/>
      <c r="E367" s="1464"/>
      <c r="F367" s="1464"/>
      <c r="G367" s="1464"/>
      <c r="H367" s="1464"/>
      <c r="I367" s="1464"/>
      <c r="J367" s="1464"/>
      <c r="K367" s="1465"/>
      <c r="L367" s="1901"/>
      <c r="M367" s="1691"/>
      <c r="N367" s="1693"/>
      <c r="O367" s="1708"/>
      <c r="P367" s="1708"/>
    </row>
    <row r="368" spans="1:16" ht="28.5" customHeight="1">
      <c r="A368" s="611"/>
      <c r="B368" s="205"/>
      <c r="C368" s="398" t="s">
        <v>418</v>
      </c>
      <c r="D368" s="1414" t="s">
        <v>1764</v>
      </c>
      <c r="E368" s="1414"/>
      <c r="F368" s="1414"/>
      <c r="G368" s="1414"/>
      <c r="H368" s="1414"/>
      <c r="I368" s="1415"/>
      <c r="J368" s="1574" t="s">
        <v>2289</v>
      </c>
      <c r="K368" s="1575"/>
      <c r="L368" s="1901"/>
      <c r="M368" s="1691"/>
      <c r="N368" s="1693"/>
      <c r="O368" s="1708"/>
      <c r="P368" s="1708"/>
    </row>
    <row r="369" spans="1:16" ht="28.5" customHeight="1">
      <c r="A369" s="611"/>
      <c r="B369" s="205"/>
      <c r="C369" s="397" t="s">
        <v>508</v>
      </c>
      <c r="D369" s="1414" t="s">
        <v>1766</v>
      </c>
      <c r="E369" s="1414"/>
      <c r="F369" s="1414"/>
      <c r="G369" s="1414"/>
      <c r="H369" s="1414"/>
      <c r="I369" s="1415"/>
      <c r="J369" s="1574">
        <v>0</v>
      </c>
      <c r="K369" s="1575"/>
      <c r="L369" s="1901"/>
      <c r="M369" s="1691"/>
      <c r="N369" s="1693"/>
      <c r="O369" s="1708"/>
      <c r="P369" s="1708"/>
    </row>
    <row r="370" spans="1:16" ht="28.5" customHeight="1">
      <c r="A370" s="611"/>
      <c r="B370" s="198"/>
      <c r="C370" s="294" t="s">
        <v>510</v>
      </c>
      <c r="D370" s="1414" t="s">
        <v>1767</v>
      </c>
      <c r="E370" s="1414"/>
      <c r="F370" s="1414"/>
      <c r="G370" s="1415"/>
      <c r="H370" s="2175" t="s">
        <v>1768</v>
      </c>
      <c r="I370" s="2176"/>
      <c r="J370" s="3054" t="s">
        <v>749</v>
      </c>
      <c r="K370" s="2176"/>
      <c r="L370" s="1901"/>
      <c r="M370" s="1691"/>
      <c r="N370" s="1693"/>
      <c r="O370" s="1708"/>
      <c r="P370" s="1708"/>
    </row>
    <row r="371" spans="1:16" ht="28.5" customHeight="1">
      <c r="A371" s="611"/>
      <c r="B371" s="510"/>
      <c r="C371" s="510"/>
      <c r="D371" s="511"/>
      <c r="E371" s="511"/>
      <c r="F371" s="511"/>
      <c r="G371" s="511"/>
      <c r="H371" s="2179"/>
      <c r="I371" s="2180"/>
      <c r="J371" s="2179"/>
      <c r="K371" s="2181"/>
      <c r="L371" s="1901"/>
      <c r="M371" s="1691"/>
      <c r="N371" s="1693"/>
      <c r="O371" s="1708"/>
      <c r="P371" s="1708"/>
    </row>
    <row r="372" spans="1:16" ht="28.5" customHeight="1">
      <c r="A372" s="611"/>
      <c r="B372" s="397"/>
      <c r="C372" s="397" t="s">
        <v>512</v>
      </c>
      <c r="D372" s="1414" t="s">
        <v>1790</v>
      </c>
      <c r="E372" s="1414"/>
      <c r="F372" s="1414"/>
      <c r="G372" s="1414"/>
      <c r="H372" s="1414"/>
      <c r="I372" s="1415"/>
      <c r="J372" s="1574">
        <v>0</v>
      </c>
      <c r="K372" s="1575"/>
      <c r="L372" s="1902"/>
      <c r="M372" s="1983"/>
      <c r="N372" s="1984"/>
      <c r="O372" s="1755"/>
      <c r="P372" s="1755"/>
    </row>
    <row r="373" spans="1:16" ht="45" customHeight="1">
      <c r="A373" s="611"/>
      <c r="B373" s="225" t="s">
        <v>764</v>
      </c>
      <c r="C373" s="1414" t="s">
        <v>1791</v>
      </c>
      <c r="D373" s="1414"/>
      <c r="E373" s="1414"/>
      <c r="F373" s="1414"/>
      <c r="G373" s="1415"/>
      <c r="H373" s="399" t="s">
        <v>1482</v>
      </c>
      <c r="I373" s="400" t="s">
        <v>1792</v>
      </c>
      <c r="J373" s="1804" t="s">
        <v>92</v>
      </c>
      <c r="K373" s="1805"/>
      <c r="L373" s="1805"/>
      <c r="M373" s="1805"/>
      <c r="N373" s="1806"/>
      <c r="O373" s="328" t="s">
        <v>2280</v>
      </c>
      <c r="P373" s="328"/>
    </row>
    <row r="374" spans="1:16" ht="102" customHeight="1">
      <c r="A374" s="611"/>
      <c r="B374" s="225" t="s">
        <v>767</v>
      </c>
      <c r="C374" s="1464" t="s">
        <v>1793</v>
      </c>
      <c r="D374" s="1464"/>
      <c r="E374" s="1464"/>
      <c r="F374" s="1464"/>
      <c r="G374" s="1465"/>
      <c r="H374" s="299" t="s">
        <v>1520</v>
      </c>
      <c r="I374" s="319" t="s">
        <v>1449</v>
      </c>
      <c r="J374" s="1411"/>
      <c r="K374" s="1412"/>
      <c r="L374" s="1412"/>
      <c r="M374" s="1412"/>
      <c r="N374" s="1413"/>
      <c r="O374" s="1709" t="s">
        <v>1795</v>
      </c>
      <c r="P374" s="1709"/>
    </row>
    <row r="375" spans="1:16" ht="49.5" customHeight="1">
      <c r="A375" s="611"/>
      <c r="B375" s="198" t="s">
        <v>394</v>
      </c>
      <c r="C375" s="1414" t="s">
        <v>1796</v>
      </c>
      <c r="D375" s="1414"/>
      <c r="E375" s="1414"/>
      <c r="F375" s="1414"/>
      <c r="G375" s="1415"/>
      <c r="H375" s="3052" t="s">
        <v>92</v>
      </c>
      <c r="I375" s="3052"/>
      <c r="J375" s="3052"/>
      <c r="K375" s="3052"/>
      <c r="L375" s="3052"/>
      <c r="M375" s="2172"/>
      <c r="N375" s="3053"/>
      <c r="O375" s="1755"/>
      <c r="P375" s="1755"/>
    </row>
    <row r="376" spans="1:16" ht="57.75" customHeight="1">
      <c r="A376" s="611"/>
      <c r="B376" s="190" t="s">
        <v>770</v>
      </c>
      <c r="C376" s="1414" t="s">
        <v>1798</v>
      </c>
      <c r="D376" s="1414"/>
      <c r="E376" s="1414"/>
      <c r="F376" s="1414"/>
      <c r="G376" s="1415"/>
      <c r="H376" s="1574" t="s">
        <v>1799</v>
      </c>
      <c r="I376" s="1685"/>
      <c r="J376" s="1921" t="s">
        <v>1449</v>
      </c>
      <c r="K376" s="1576"/>
      <c r="L376" s="1577"/>
      <c r="M376" s="1577"/>
      <c r="N376" s="1690"/>
      <c r="O376" s="1709" t="s">
        <v>1795</v>
      </c>
      <c r="P376" s="1709"/>
    </row>
    <row r="377" spans="1:16" ht="46.5" customHeight="1">
      <c r="B377" s="198" t="s">
        <v>394</v>
      </c>
      <c r="C377" s="1445" t="s">
        <v>1800</v>
      </c>
      <c r="D377" s="1445"/>
      <c r="E377" s="1445"/>
      <c r="F377" s="1445"/>
      <c r="G377" s="1817"/>
      <c r="H377" s="1927" t="s">
        <v>3804</v>
      </c>
      <c r="I377" s="1880"/>
      <c r="J377" s="1922"/>
      <c r="K377" s="1694"/>
      <c r="L377" s="1695"/>
      <c r="M377" s="1695"/>
      <c r="N377" s="1696"/>
      <c r="O377" s="1710"/>
      <c r="P377" s="1710"/>
    </row>
    <row r="378" spans="1:16" ht="46.5" customHeight="1">
      <c r="B378" s="1911" t="s">
        <v>1802</v>
      </c>
      <c r="C378" s="1912"/>
      <c r="D378" s="1912"/>
      <c r="E378" s="1912"/>
      <c r="F378" s="1912"/>
      <c r="G378" s="1913"/>
      <c r="H378" s="2164"/>
      <c r="I378" s="2165"/>
      <c r="J378" s="2165"/>
      <c r="K378" s="2165"/>
      <c r="L378" s="2165"/>
      <c r="M378" s="2165"/>
      <c r="N378" s="2166"/>
      <c r="O378" s="1916"/>
      <c r="P378" s="1917"/>
    </row>
    <row r="379" spans="1:16" ht="24" customHeight="1">
      <c r="B379" s="1416" t="s">
        <v>1803</v>
      </c>
      <c r="C379" s="1417"/>
      <c r="D379" s="1417"/>
      <c r="E379" s="1417"/>
      <c r="F379" s="1417"/>
      <c r="G379" s="1417"/>
      <c r="H379" s="1417"/>
      <c r="I379" s="1417"/>
      <c r="J379" s="1417"/>
      <c r="K379" s="1417"/>
      <c r="L379" s="1417"/>
      <c r="M379" s="1417"/>
      <c r="N379" s="1417"/>
      <c r="O379" s="1417"/>
      <c r="P379" s="1418"/>
    </row>
    <row r="380" spans="1:16" ht="37.5" customHeight="1">
      <c r="A380" s="611"/>
      <c r="B380" s="190" t="s">
        <v>774</v>
      </c>
      <c r="C380" s="1660" t="s">
        <v>1804</v>
      </c>
      <c r="D380" s="1660"/>
      <c r="E380" s="1660"/>
      <c r="F380" s="1660"/>
      <c r="G380" s="1743"/>
      <c r="H380" s="1574" t="s">
        <v>1482</v>
      </c>
      <c r="I380" s="1575"/>
      <c r="J380" s="513" t="s">
        <v>1449</v>
      </c>
      <c r="K380" s="1918"/>
      <c r="L380" s="1919"/>
      <c r="M380" s="1919"/>
      <c r="N380" s="1920"/>
      <c r="O380" s="1975"/>
      <c r="P380" s="1976"/>
    </row>
    <row r="381" spans="1:16" ht="51.75" customHeight="1">
      <c r="A381" s="611"/>
      <c r="B381" s="190" t="s">
        <v>776</v>
      </c>
      <c r="C381" s="1414" t="s">
        <v>1805</v>
      </c>
      <c r="D381" s="1414"/>
      <c r="E381" s="1414"/>
      <c r="F381" s="1414"/>
      <c r="G381" s="1415"/>
      <c r="H381" s="1574" t="s">
        <v>3805</v>
      </c>
      <c r="I381" s="1575"/>
      <c r="J381" s="401" t="s">
        <v>1449</v>
      </c>
      <c r="K381" s="1928"/>
      <c r="L381" s="1967"/>
      <c r="M381" s="1967"/>
      <c r="N381" s="1968"/>
      <c r="O381" s="1977"/>
      <c r="P381" s="1978"/>
    </row>
    <row r="382" spans="1:16" ht="47.25" customHeight="1">
      <c r="A382" s="611"/>
      <c r="B382" s="190" t="s">
        <v>778</v>
      </c>
      <c r="C382" s="1414" t="s">
        <v>1806</v>
      </c>
      <c r="D382" s="1414"/>
      <c r="E382" s="1414"/>
      <c r="F382" s="1414"/>
      <c r="G382" s="1415"/>
      <c r="H382" s="1574" t="s">
        <v>1385</v>
      </c>
      <c r="I382" s="1575"/>
      <c r="J382" s="401" t="s">
        <v>1449</v>
      </c>
      <c r="K382" s="1934" t="s">
        <v>3806</v>
      </c>
      <c r="L382" s="2122"/>
      <c r="M382" s="2122"/>
      <c r="N382" s="2123"/>
      <c r="O382" s="1977"/>
      <c r="P382" s="1978"/>
    </row>
    <row r="383" spans="1:16" ht="69" customHeight="1">
      <c r="A383" s="611"/>
      <c r="B383" s="190"/>
      <c r="C383" s="190"/>
      <c r="D383" s="1414" t="s">
        <v>1808</v>
      </c>
      <c r="E383" s="1414"/>
      <c r="F383" s="1414"/>
      <c r="G383" s="1415"/>
      <c r="H383" s="1574" t="s">
        <v>1482</v>
      </c>
      <c r="I383" s="1575"/>
      <c r="J383" s="401" t="s">
        <v>1449</v>
      </c>
      <c r="K383" s="1966"/>
      <c r="L383" s="1967"/>
      <c r="M383" s="1967"/>
      <c r="N383" s="1968"/>
      <c r="O383" s="1977"/>
      <c r="P383" s="1978"/>
    </row>
    <row r="384" spans="1:16" ht="54.75" customHeight="1">
      <c r="A384" s="611"/>
      <c r="B384" s="190" t="s">
        <v>781</v>
      </c>
      <c r="C384" s="1414" t="s">
        <v>1809</v>
      </c>
      <c r="D384" s="1414"/>
      <c r="E384" s="1414"/>
      <c r="F384" s="1414"/>
      <c r="G384" s="1415"/>
      <c r="H384" s="1867" t="s">
        <v>1810</v>
      </c>
      <c r="I384" s="1869"/>
      <c r="J384" s="401" t="s">
        <v>1449</v>
      </c>
      <c r="K384" s="1928"/>
      <c r="L384" s="1929"/>
      <c r="M384" s="1929"/>
      <c r="N384" s="1930"/>
      <c r="O384" s="1977"/>
      <c r="P384" s="1978"/>
    </row>
    <row r="385" spans="1:16" ht="53.25" customHeight="1">
      <c r="A385" s="611"/>
      <c r="B385" s="190" t="s">
        <v>783</v>
      </c>
      <c r="C385" s="1414" t="s">
        <v>1811</v>
      </c>
      <c r="D385" s="1414"/>
      <c r="E385" s="1414"/>
      <c r="F385" s="1414"/>
      <c r="G385" s="1415"/>
      <c r="H385" s="1937" t="s">
        <v>1812</v>
      </c>
      <c r="I385" s="1938"/>
      <c r="J385" s="401" t="s">
        <v>1449</v>
      </c>
      <c r="K385" s="1928"/>
      <c r="L385" s="1929"/>
      <c r="M385" s="1929"/>
      <c r="N385" s="1930"/>
      <c r="O385" s="1977"/>
      <c r="P385" s="1978"/>
    </row>
    <row r="386" spans="1:16" ht="57.75" customHeight="1">
      <c r="A386" s="611"/>
      <c r="B386" s="190" t="s">
        <v>785</v>
      </c>
      <c r="C386" s="1414" t="s">
        <v>1813</v>
      </c>
      <c r="D386" s="1414"/>
      <c r="E386" s="1414"/>
      <c r="F386" s="1414"/>
      <c r="G386" s="1415"/>
      <c r="H386" s="1563" t="s">
        <v>2420</v>
      </c>
      <c r="I386" s="1564"/>
      <c r="J386" s="401" t="s">
        <v>1449</v>
      </c>
      <c r="K386" s="1928"/>
      <c r="L386" s="1929"/>
      <c r="M386" s="1929"/>
      <c r="N386" s="1930"/>
      <c r="O386" s="1977"/>
      <c r="P386" s="1978"/>
    </row>
    <row r="387" spans="1:16" ht="59.25" customHeight="1">
      <c r="A387" s="611"/>
      <c r="B387" s="225" t="s">
        <v>787</v>
      </c>
      <c r="C387" s="1414" t="s">
        <v>1814</v>
      </c>
      <c r="D387" s="1414"/>
      <c r="E387" s="1414"/>
      <c r="F387" s="1414"/>
      <c r="G387" s="1414"/>
      <c r="H387" s="1414"/>
      <c r="I387" s="1415"/>
      <c r="J387" s="1921" t="s">
        <v>1449</v>
      </c>
      <c r="K387" s="2131"/>
      <c r="L387" s="2132"/>
      <c r="M387" s="2132"/>
      <c r="N387" s="2133"/>
      <c r="O387" s="2167"/>
      <c r="P387" s="1978"/>
    </row>
    <row r="388" spans="1:16" ht="24.75" customHeight="1">
      <c r="B388" s="227"/>
      <c r="C388" s="190" t="s">
        <v>394</v>
      </c>
      <c r="D388" s="1414" t="s">
        <v>3807</v>
      </c>
      <c r="E388" s="1414"/>
      <c r="F388" s="1414"/>
      <c r="G388" s="1415"/>
      <c r="H388" s="1574" t="s">
        <v>1816</v>
      </c>
      <c r="I388" s="1575"/>
      <c r="J388" s="2171"/>
      <c r="K388" s="2134"/>
      <c r="L388" s="2135"/>
      <c r="M388" s="2135"/>
      <c r="N388" s="2136"/>
      <c r="O388" s="514"/>
      <c r="P388" s="404"/>
    </row>
    <row r="389" spans="1:16" ht="21" customHeight="1">
      <c r="A389" s="611"/>
      <c r="B389" s="225"/>
      <c r="C389" s="225" t="s">
        <v>401</v>
      </c>
      <c r="D389" s="1484" t="s">
        <v>3808</v>
      </c>
      <c r="E389" s="1484"/>
      <c r="F389" s="1484"/>
      <c r="G389" s="1485"/>
      <c r="H389" s="1563" t="s">
        <v>1816</v>
      </c>
      <c r="I389" s="1564"/>
      <c r="J389" s="2171"/>
      <c r="K389" s="2134"/>
      <c r="L389" s="2135"/>
      <c r="M389" s="2135"/>
      <c r="N389" s="2136"/>
      <c r="O389" s="514"/>
      <c r="P389" s="404"/>
    </row>
    <row r="390" spans="1:16" ht="31.5" customHeight="1">
      <c r="B390" s="1939" t="s">
        <v>1817</v>
      </c>
      <c r="C390" s="1940"/>
      <c r="D390" s="1940"/>
      <c r="E390" s="1940"/>
      <c r="F390" s="1940"/>
      <c r="G390" s="1940"/>
      <c r="H390" s="1940"/>
      <c r="I390" s="1940"/>
      <c r="J390" s="1940"/>
      <c r="K390" s="1940"/>
      <c r="L390" s="1940"/>
      <c r="M390" s="1940"/>
      <c r="N390" s="1940"/>
      <c r="O390" s="1940"/>
      <c r="P390" s="407"/>
    </row>
    <row r="391" spans="1:16" ht="15"/>
    <row r="392" spans="1:16" ht="15"/>
  </sheetData>
  <protectedRanges>
    <protectedRange algorithmName="SHA-512" hashValue="Vy4WNnMLetCeG+ng9ui6x3+uqKOOyXkr9ydS0hpE1nBblJqWNCsRpMCB+kdhYYAjvYZVZFDOlkpNDEp6qTa4+w==" saltValue="f8i8fDNrQTExav3GvUuKAA==" spinCount="100000" sqref="J59:J65" name="Range1_2"/>
  </protectedRanges>
  <mergeCells count="887">
    <mergeCell ref="P6:P18"/>
    <mergeCell ref="B7:N7"/>
    <mergeCell ref="C8:E8"/>
    <mergeCell ref="F8:N8"/>
    <mergeCell ref="C9:H9"/>
    <mergeCell ref="J9:N9"/>
    <mergeCell ref="C10:H10"/>
    <mergeCell ref="F1:N1"/>
    <mergeCell ref="B4:N4"/>
    <mergeCell ref="B5:P5"/>
    <mergeCell ref="J10:K10"/>
    <mergeCell ref="L10:N10"/>
    <mergeCell ref="C11:H11"/>
    <mergeCell ref="J11:K11"/>
    <mergeCell ref="L11:N11"/>
    <mergeCell ref="C12:H12"/>
    <mergeCell ref="J12:K12"/>
    <mergeCell ref="L12:N12"/>
    <mergeCell ref="C6:H6"/>
    <mergeCell ref="K6:N6"/>
    <mergeCell ref="C15:H15"/>
    <mergeCell ref="G3:O3"/>
    <mergeCell ref="C19:H19"/>
    <mergeCell ref="J19:J23"/>
    <mergeCell ref="K19:N23"/>
    <mergeCell ref="C20:H20"/>
    <mergeCell ref="C21:H21"/>
    <mergeCell ref="O21:O23"/>
    <mergeCell ref="C17:H17"/>
    <mergeCell ref="J17:K17"/>
    <mergeCell ref="L17:N17"/>
    <mergeCell ref="C18:H18"/>
    <mergeCell ref="J18:K18"/>
    <mergeCell ref="L18:N18"/>
    <mergeCell ref="O6:O18"/>
    <mergeCell ref="J15:K15"/>
    <mergeCell ref="L15:N15"/>
    <mergeCell ref="C16:H16"/>
    <mergeCell ref="J16:K16"/>
    <mergeCell ref="L16:N16"/>
    <mergeCell ref="C13:H13"/>
    <mergeCell ref="J13:K13"/>
    <mergeCell ref="L13:N13"/>
    <mergeCell ref="C14:H14"/>
    <mergeCell ref="J14:K14"/>
    <mergeCell ref="L14:N14"/>
    <mergeCell ref="P21:P23"/>
    <mergeCell ref="C22:H22"/>
    <mergeCell ref="C23:H23"/>
    <mergeCell ref="B24:P24"/>
    <mergeCell ref="B25:B26"/>
    <mergeCell ref="C25:F26"/>
    <mergeCell ref="K25:K31"/>
    <mergeCell ref="L25:N32"/>
    <mergeCell ref="C27:I27"/>
    <mergeCell ref="O27:O28"/>
    <mergeCell ref="H32:J32"/>
    <mergeCell ref="C33:I33"/>
    <mergeCell ref="L33:N33"/>
    <mergeCell ref="B34:P34"/>
    <mergeCell ref="C35:I35"/>
    <mergeCell ref="L35:N35"/>
    <mergeCell ref="P27:P32"/>
    <mergeCell ref="D28:I28"/>
    <mergeCell ref="C29:G29"/>
    <mergeCell ref="H29:J29"/>
    <mergeCell ref="O29:O32"/>
    <mergeCell ref="C30:G30"/>
    <mergeCell ref="H30:J30"/>
    <mergeCell ref="C31:G31"/>
    <mergeCell ref="H31:J31"/>
    <mergeCell ref="C32:G32"/>
    <mergeCell ref="I39:J39"/>
    <mergeCell ref="K39:N39"/>
    <mergeCell ref="C40:F40"/>
    <mergeCell ref="I40:J40"/>
    <mergeCell ref="K40:N40"/>
    <mergeCell ref="B41:P41"/>
    <mergeCell ref="B36:P36"/>
    <mergeCell ref="C37:F37"/>
    <mergeCell ref="I37:J37"/>
    <mergeCell ref="K37:N37"/>
    <mergeCell ref="O37:O40"/>
    <mergeCell ref="P37:P40"/>
    <mergeCell ref="C38:F38"/>
    <mergeCell ref="I38:J38"/>
    <mergeCell ref="K38:N38"/>
    <mergeCell ref="C39:F39"/>
    <mergeCell ref="C42:H42"/>
    <mergeCell ref="K42:N42"/>
    <mergeCell ref="B43:P43"/>
    <mergeCell ref="C44:E44"/>
    <mergeCell ref="G44:H44"/>
    <mergeCell ref="I44:J44"/>
    <mergeCell ref="K44:L44"/>
    <mergeCell ref="O44:O49"/>
    <mergeCell ref="P44:P49"/>
    <mergeCell ref="C45:E45"/>
    <mergeCell ref="C48:E48"/>
    <mergeCell ref="F48:N48"/>
    <mergeCell ref="C49:E49"/>
    <mergeCell ref="G49:H49"/>
    <mergeCell ref="I49:J49"/>
    <mergeCell ref="K49:L49"/>
    <mergeCell ref="G45:H45"/>
    <mergeCell ref="I45:J45"/>
    <mergeCell ref="K45:L45"/>
    <mergeCell ref="C46:E46"/>
    <mergeCell ref="F46:N46"/>
    <mergeCell ref="C47:E47"/>
    <mergeCell ref="G47:H47"/>
    <mergeCell ref="I47:J47"/>
    <mergeCell ref="K47:L47"/>
    <mergeCell ref="B50:P50"/>
    <mergeCell ref="C51:E51"/>
    <mergeCell ref="G51:H51"/>
    <mergeCell ref="I51:J51"/>
    <mergeCell ref="K51:L51"/>
    <mergeCell ref="C52:E52"/>
    <mergeCell ref="G52:H52"/>
    <mergeCell ref="I52:J52"/>
    <mergeCell ref="K52:L52"/>
    <mergeCell ref="C55:E55"/>
    <mergeCell ref="G55:H55"/>
    <mergeCell ref="I55:J55"/>
    <mergeCell ref="K55:L55"/>
    <mergeCell ref="C56:E56"/>
    <mergeCell ref="G56:H56"/>
    <mergeCell ref="I56:J56"/>
    <mergeCell ref="K56:L56"/>
    <mergeCell ref="C53:E53"/>
    <mergeCell ref="G53:H53"/>
    <mergeCell ref="I53:J53"/>
    <mergeCell ref="K53:L53"/>
    <mergeCell ref="C54:E54"/>
    <mergeCell ref="G54:H54"/>
    <mergeCell ref="I54:J54"/>
    <mergeCell ref="K54:L54"/>
    <mergeCell ref="L60:N60"/>
    <mergeCell ref="C61:I61"/>
    <mergeCell ref="L61:N61"/>
    <mergeCell ref="C62:I62"/>
    <mergeCell ref="L62:N62"/>
    <mergeCell ref="C63:I63"/>
    <mergeCell ref="L63:N63"/>
    <mergeCell ref="C57:E57"/>
    <mergeCell ref="G57:H57"/>
    <mergeCell ref="I57:J57"/>
    <mergeCell ref="K57:L57"/>
    <mergeCell ref="B58:P58"/>
    <mergeCell ref="C59:I59"/>
    <mergeCell ref="L59:N59"/>
    <mergeCell ref="O59:O64"/>
    <mergeCell ref="P59:P64"/>
    <mergeCell ref="C60:I60"/>
    <mergeCell ref="O66:O71"/>
    <mergeCell ref="P66:P71"/>
    <mergeCell ref="C67:I67"/>
    <mergeCell ref="C68:I68"/>
    <mergeCell ref="C69:I69"/>
    <mergeCell ref="C70:I70"/>
    <mergeCell ref="C71:F71"/>
    <mergeCell ref="G71:J71"/>
    <mergeCell ref="C64:I64"/>
    <mergeCell ref="L64:N64"/>
    <mergeCell ref="C65:I65"/>
    <mergeCell ref="L65:N65"/>
    <mergeCell ref="C66:J66"/>
    <mergeCell ref="K66:K71"/>
    <mergeCell ref="L66:N71"/>
    <mergeCell ref="D72:N72"/>
    <mergeCell ref="C73:E73"/>
    <mergeCell ref="F73:G73"/>
    <mergeCell ref="H73:H81"/>
    <mergeCell ref="I73:N81"/>
    <mergeCell ref="O73:O81"/>
    <mergeCell ref="C79:E79"/>
    <mergeCell ref="F79:G79"/>
    <mergeCell ref="C80:E80"/>
    <mergeCell ref="F80:G80"/>
    <mergeCell ref="C81:E81"/>
    <mergeCell ref="F81:G81"/>
    <mergeCell ref="C82:E82"/>
    <mergeCell ref="F82:N82"/>
    <mergeCell ref="O82:P82"/>
    <mergeCell ref="B83:P83"/>
    <mergeCell ref="P73:P81"/>
    <mergeCell ref="C74:E74"/>
    <mergeCell ref="F74:G74"/>
    <mergeCell ref="C75:E75"/>
    <mergeCell ref="F75:G75"/>
    <mergeCell ref="D76:G76"/>
    <mergeCell ref="C77:E77"/>
    <mergeCell ref="F77:G77"/>
    <mergeCell ref="C78:E78"/>
    <mergeCell ref="F78:G78"/>
    <mergeCell ref="C84:G84"/>
    <mergeCell ref="I84:J84"/>
    <mergeCell ref="K84:N84"/>
    <mergeCell ref="B85:E89"/>
    <mergeCell ref="F85:H85"/>
    <mergeCell ref="I85:J85"/>
    <mergeCell ref="K85:N85"/>
    <mergeCell ref="K88:N88"/>
    <mergeCell ref="F89:H89"/>
    <mergeCell ref="I89:J89"/>
    <mergeCell ref="K89:N89"/>
    <mergeCell ref="B90:P90"/>
    <mergeCell ref="C91:N91"/>
    <mergeCell ref="O91:O137"/>
    <mergeCell ref="P91:P93"/>
    <mergeCell ref="B92:F93"/>
    <mergeCell ref="G92:N92"/>
    <mergeCell ref="K93:N93"/>
    <mergeCell ref="C94:J94"/>
    <mergeCell ref="K94:N96"/>
    <mergeCell ref="C102:F102"/>
    <mergeCell ref="C103:J103"/>
    <mergeCell ref="K103:N105"/>
    <mergeCell ref="C104:F104"/>
    <mergeCell ref="C105:F105"/>
    <mergeCell ref="C106:J106"/>
    <mergeCell ref="K106:N108"/>
    <mergeCell ref="C107:F107"/>
    <mergeCell ref="C108:F108"/>
    <mergeCell ref="K100:N102"/>
    <mergeCell ref="C101:F101"/>
    <mergeCell ref="C115:J115"/>
    <mergeCell ref="K115:N117"/>
    <mergeCell ref="C116:F116"/>
    <mergeCell ref="C117:F117"/>
    <mergeCell ref="O85:O89"/>
    <mergeCell ref="P85:P89"/>
    <mergeCell ref="F86:H86"/>
    <mergeCell ref="I86:J86"/>
    <mergeCell ref="K86:N86"/>
    <mergeCell ref="F87:H87"/>
    <mergeCell ref="I87:J87"/>
    <mergeCell ref="K87:N87"/>
    <mergeCell ref="F88:H88"/>
    <mergeCell ref="I88:J88"/>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N133"/>
    <mergeCell ref="C134:D134"/>
    <mergeCell ref="E134:J134"/>
    <mergeCell ref="K134:N136"/>
    <mergeCell ref="C135:F135"/>
    <mergeCell ref="C136:F136"/>
    <mergeCell ref="P94:P137"/>
    <mergeCell ref="C95:F95"/>
    <mergeCell ref="C96:F96"/>
    <mergeCell ref="C97:J97"/>
    <mergeCell ref="K97:N99"/>
    <mergeCell ref="C98:F98"/>
    <mergeCell ref="C99:F99"/>
    <mergeCell ref="C100:J100"/>
    <mergeCell ref="C127:J127"/>
    <mergeCell ref="K127:N129"/>
    <mergeCell ref="C128:F128"/>
    <mergeCell ref="C129:F129"/>
    <mergeCell ref="H143:J143"/>
    <mergeCell ref="C144:G144"/>
    <mergeCell ref="H144:J144"/>
    <mergeCell ref="C145:G145"/>
    <mergeCell ref="H145:J145"/>
    <mergeCell ref="L145:N146"/>
    <mergeCell ref="B140:P140"/>
    <mergeCell ref="C141:G141"/>
    <mergeCell ref="H141:J141"/>
    <mergeCell ref="K141:K148"/>
    <mergeCell ref="L141:N144"/>
    <mergeCell ref="O141:O144"/>
    <mergeCell ref="P141:P144"/>
    <mergeCell ref="C142:G142"/>
    <mergeCell ref="H142:J142"/>
    <mergeCell ref="C143:G143"/>
    <mergeCell ref="O145:O146"/>
    <mergeCell ref="P145:P146"/>
    <mergeCell ref="C146:G146"/>
    <mergeCell ref="H146:J146"/>
    <mergeCell ref="C147:G147"/>
    <mergeCell ref="H147:J147"/>
    <mergeCell ref="L147:N148"/>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D153:F153"/>
    <mergeCell ref="G153:I153"/>
    <mergeCell ref="J153:L153"/>
    <mergeCell ref="M153:N153"/>
    <mergeCell ref="D154:F154"/>
    <mergeCell ref="G154:I154"/>
    <mergeCell ref="J154:L154"/>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F161"/>
    <mergeCell ref="G161:I161"/>
    <mergeCell ref="J161:L161"/>
    <mergeCell ref="M161:N161"/>
    <mergeCell ref="C162:F162"/>
    <mergeCell ref="G162:I162"/>
    <mergeCell ref="J162:L162"/>
    <mergeCell ref="M162:N162"/>
    <mergeCell ref="C159:F159"/>
    <mergeCell ref="G159:I159"/>
    <mergeCell ref="J159:L159"/>
    <mergeCell ref="M159:N159"/>
    <mergeCell ref="C160:F160"/>
    <mergeCell ref="G160:I160"/>
    <mergeCell ref="J160:L160"/>
    <mergeCell ref="M160:N160"/>
    <mergeCell ref="C165:E165"/>
    <mergeCell ref="G165:I165"/>
    <mergeCell ref="J165:L165"/>
    <mergeCell ref="M165:N165"/>
    <mergeCell ref="B166:N166"/>
    <mergeCell ref="C167:E167"/>
    <mergeCell ref="G167:K167"/>
    <mergeCell ref="L167:N167"/>
    <mergeCell ref="C163:F163"/>
    <mergeCell ref="G163:I163"/>
    <mergeCell ref="J163:L163"/>
    <mergeCell ref="M163:N163"/>
    <mergeCell ref="C164:F164"/>
    <mergeCell ref="G164:I164"/>
    <mergeCell ref="J164:L164"/>
    <mergeCell ref="M164:N164"/>
    <mergeCell ref="L170:N170"/>
    <mergeCell ref="C171:E171"/>
    <mergeCell ref="G171:K171"/>
    <mergeCell ref="L171:N171"/>
    <mergeCell ref="C172:E172"/>
    <mergeCell ref="G172:K172"/>
    <mergeCell ref="L172:N172"/>
    <mergeCell ref="O167:O178"/>
    <mergeCell ref="P167:P178"/>
    <mergeCell ref="C168:E168"/>
    <mergeCell ref="G168:K168"/>
    <mergeCell ref="L168:N168"/>
    <mergeCell ref="C169:E169"/>
    <mergeCell ref="G169:K169"/>
    <mergeCell ref="L169:N169"/>
    <mergeCell ref="C170:E170"/>
    <mergeCell ref="G170:K170"/>
    <mergeCell ref="C175:E175"/>
    <mergeCell ref="G175:K175"/>
    <mergeCell ref="L175:N175"/>
    <mergeCell ref="C176:E176"/>
    <mergeCell ref="G176:K176"/>
    <mergeCell ref="L176:N176"/>
    <mergeCell ref="C173:E173"/>
    <mergeCell ref="G173:K173"/>
    <mergeCell ref="L173:N173"/>
    <mergeCell ref="C174:E174"/>
    <mergeCell ref="G174:K174"/>
    <mergeCell ref="L174:N174"/>
    <mergeCell ref="P179:P190"/>
    <mergeCell ref="C180:E180"/>
    <mergeCell ref="G180:N180"/>
    <mergeCell ref="C181:E181"/>
    <mergeCell ref="G181:N181"/>
    <mergeCell ref="C182:E182"/>
    <mergeCell ref="G182:N182"/>
    <mergeCell ref="C177:E177"/>
    <mergeCell ref="G177:K177"/>
    <mergeCell ref="L177:N177"/>
    <mergeCell ref="C178:E178"/>
    <mergeCell ref="G178:K178"/>
    <mergeCell ref="L178:N178"/>
    <mergeCell ref="C183:E183"/>
    <mergeCell ref="G183:N183"/>
    <mergeCell ref="C184:E184"/>
    <mergeCell ref="G184:N184"/>
    <mergeCell ref="C185:E185"/>
    <mergeCell ref="G185:N185"/>
    <mergeCell ref="C179:E179"/>
    <mergeCell ref="G179:N179"/>
    <mergeCell ref="O179:O190"/>
    <mergeCell ref="C189:E189"/>
    <mergeCell ref="G189:N189"/>
    <mergeCell ref="C190:E190"/>
    <mergeCell ref="G190:N190"/>
    <mergeCell ref="C191:E191"/>
    <mergeCell ref="G191:K191"/>
    <mergeCell ref="L191:N191"/>
    <mergeCell ref="C186:E186"/>
    <mergeCell ref="G186:N186"/>
    <mergeCell ref="C187:E187"/>
    <mergeCell ref="G187:N187"/>
    <mergeCell ref="C188:E188"/>
    <mergeCell ref="G188:N188"/>
    <mergeCell ref="O191:O202"/>
    <mergeCell ref="L201:N201"/>
    <mergeCell ref="C202:E202"/>
    <mergeCell ref="G202:K202"/>
    <mergeCell ref="L202:N202"/>
    <mergeCell ref="C199:E199"/>
    <mergeCell ref="G199:K199"/>
    <mergeCell ref="L199:N199"/>
    <mergeCell ref="P191:P202"/>
    <mergeCell ref="C192:E192"/>
    <mergeCell ref="G192:K192"/>
    <mergeCell ref="L192:N192"/>
    <mergeCell ref="C193:E193"/>
    <mergeCell ref="G193:K193"/>
    <mergeCell ref="L193:N193"/>
    <mergeCell ref="C194:E194"/>
    <mergeCell ref="G194:K194"/>
    <mergeCell ref="C197:E197"/>
    <mergeCell ref="G197:K197"/>
    <mergeCell ref="L197:N197"/>
    <mergeCell ref="C198:E198"/>
    <mergeCell ref="G198:K198"/>
    <mergeCell ref="L198:N198"/>
    <mergeCell ref="L194:N194"/>
    <mergeCell ref="C195:E195"/>
    <mergeCell ref="G195:K195"/>
    <mergeCell ref="L195:N195"/>
    <mergeCell ref="C196:E196"/>
    <mergeCell ref="G196:K196"/>
    <mergeCell ref="L196:N196"/>
    <mergeCell ref="C201:E201"/>
    <mergeCell ref="G201:K201"/>
    <mergeCell ref="C200:E200"/>
    <mergeCell ref="G200:K200"/>
    <mergeCell ref="L200:N200"/>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F226:J226"/>
    <mergeCell ref="C227:G227"/>
    <mergeCell ref="H227:J227"/>
    <mergeCell ref="H221:J221"/>
    <mergeCell ref="G209:N209"/>
    <mergeCell ref="C213:E213"/>
    <mergeCell ref="G213:N213"/>
    <mergeCell ref="C214:E214"/>
    <mergeCell ref="G214:N214"/>
    <mergeCell ref="C215:G215"/>
    <mergeCell ref="H215:J215"/>
    <mergeCell ref="K215:K221"/>
    <mergeCell ref="L215:N221"/>
    <mergeCell ref="H220:J220"/>
    <mergeCell ref="C221:G221"/>
    <mergeCell ref="C222:N222"/>
    <mergeCell ref="O215:O221"/>
    <mergeCell ref="P215:P221"/>
    <mergeCell ref="C216:J216"/>
    <mergeCell ref="D217:G217"/>
    <mergeCell ref="H217:J217"/>
    <mergeCell ref="D218:G218"/>
    <mergeCell ref="H218:J218"/>
    <mergeCell ref="D219:G219"/>
    <mergeCell ref="H219:J219"/>
    <mergeCell ref="D220:G220"/>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P222:P226"/>
    <mergeCell ref="C223:G223"/>
    <mergeCell ref="H223:J223"/>
    <mergeCell ref="K223:K228"/>
    <mergeCell ref="L223:N228"/>
    <mergeCell ref="C224:G224"/>
    <mergeCell ref="H224:J224"/>
    <mergeCell ref="C225:G225"/>
    <mergeCell ref="H225:J225"/>
    <mergeCell ref="C226:E226"/>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N259"/>
    <mergeCell ref="C260:E260"/>
    <mergeCell ref="H260:N260"/>
    <mergeCell ref="C261:E261"/>
    <mergeCell ref="O263:O267"/>
    <mergeCell ref="P263:P267"/>
    <mergeCell ref="C264:E264"/>
    <mergeCell ref="C265:E265"/>
    <mergeCell ref="C266:E266"/>
    <mergeCell ref="C267:E267"/>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P324:P372"/>
    <mergeCell ref="C325:K325"/>
    <mergeCell ref="L325:L372"/>
    <mergeCell ref="M325:N372"/>
    <mergeCell ref="D326:I326"/>
    <mergeCell ref="J326:K326"/>
    <mergeCell ref="D327:I327"/>
    <mergeCell ref="J327:K327"/>
    <mergeCell ref="D328:G328"/>
    <mergeCell ref="H328:I328"/>
    <mergeCell ref="D334:G334"/>
    <mergeCell ref="H334:I334"/>
    <mergeCell ref="J334:K334"/>
    <mergeCell ref="H335:I335"/>
    <mergeCell ref="J335:K335"/>
    <mergeCell ref="D336:I336"/>
    <mergeCell ref="J336:K336"/>
    <mergeCell ref="D330:I330"/>
    <mergeCell ref="J330:K330"/>
    <mergeCell ref="C331:K331"/>
    <mergeCell ref="D332:I332"/>
    <mergeCell ref="J332:K332"/>
    <mergeCell ref="D333:I333"/>
    <mergeCell ref="J333:K333"/>
    <mergeCell ref="H341:I341"/>
    <mergeCell ref="J341:K341"/>
    <mergeCell ref="D342:I342"/>
    <mergeCell ref="J342:K342"/>
    <mergeCell ref="C343:K343"/>
    <mergeCell ref="D344:I344"/>
    <mergeCell ref="J344:K344"/>
    <mergeCell ref="C337:K337"/>
    <mergeCell ref="D338:I338"/>
    <mergeCell ref="J338:K338"/>
    <mergeCell ref="D339:I339"/>
    <mergeCell ref="J339:K339"/>
    <mergeCell ref="D340:G340"/>
    <mergeCell ref="H340:I340"/>
    <mergeCell ref="J340:K340"/>
    <mergeCell ref="D348:I348"/>
    <mergeCell ref="J348:K348"/>
    <mergeCell ref="C349:K349"/>
    <mergeCell ref="D350:I350"/>
    <mergeCell ref="J350:K350"/>
    <mergeCell ref="D351:I351"/>
    <mergeCell ref="J351:K351"/>
    <mergeCell ref="D345:I345"/>
    <mergeCell ref="J345:K345"/>
    <mergeCell ref="D346:G346"/>
    <mergeCell ref="H346:I346"/>
    <mergeCell ref="J346:K346"/>
    <mergeCell ref="H347:I347"/>
    <mergeCell ref="J347:K347"/>
    <mergeCell ref="C355:K355"/>
    <mergeCell ref="D356:I356"/>
    <mergeCell ref="J356:K356"/>
    <mergeCell ref="D357:I357"/>
    <mergeCell ref="J357:K357"/>
    <mergeCell ref="D358:G358"/>
    <mergeCell ref="H358:I358"/>
    <mergeCell ref="J358:K358"/>
    <mergeCell ref="D352:G352"/>
    <mergeCell ref="H352:I352"/>
    <mergeCell ref="J352:K352"/>
    <mergeCell ref="H353:I353"/>
    <mergeCell ref="J353:K353"/>
    <mergeCell ref="D354:I354"/>
    <mergeCell ref="J354:K354"/>
    <mergeCell ref="D363:I363"/>
    <mergeCell ref="J363:K363"/>
    <mergeCell ref="D364:G364"/>
    <mergeCell ref="H364:I364"/>
    <mergeCell ref="J364:K364"/>
    <mergeCell ref="H365:I365"/>
    <mergeCell ref="J365:K365"/>
    <mergeCell ref="H359:I359"/>
    <mergeCell ref="J359:K359"/>
    <mergeCell ref="D360:I360"/>
    <mergeCell ref="J360:K360"/>
    <mergeCell ref="C361:K361"/>
    <mergeCell ref="D362:I362"/>
    <mergeCell ref="J362:K362"/>
    <mergeCell ref="D370:G370"/>
    <mergeCell ref="H370:I370"/>
    <mergeCell ref="J370:K370"/>
    <mergeCell ref="H371:I371"/>
    <mergeCell ref="J371:K371"/>
    <mergeCell ref="D372:I372"/>
    <mergeCell ref="J372:K372"/>
    <mergeCell ref="D366:I366"/>
    <mergeCell ref="J366:K366"/>
    <mergeCell ref="C367:K367"/>
    <mergeCell ref="D368:I368"/>
    <mergeCell ref="J368:K368"/>
    <mergeCell ref="D369:I369"/>
    <mergeCell ref="J369:K369"/>
    <mergeCell ref="C376:G376"/>
    <mergeCell ref="H376:I376"/>
    <mergeCell ref="J376:J377"/>
    <mergeCell ref="K376:N377"/>
    <mergeCell ref="O376:O377"/>
    <mergeCell ref="P376:P377"/>
    <mergeCell ref="C377:G377"/>
    <mergeCell ref="H377:I377"/>
    <mergeCell ref="C373:G373"/>
    <mergeCell ref="J373:N373"/>
    <mergeCell ref="C374:G374"/>
    <mergeCell ref="J374:N374"/>
    <mergeCell ref="O374:O375"/>
    <mergeCell ref="P374:P375"/>
    <mergeCell ref="C375:G375"/>
    <mergeCell ref="H375:N375"/>
    <mergeCell ref="B390:O390"/>
    <mergeCell ref="C386:G386"/>
    <mergeCell ref="H386:I386"/>
    <mergeCell ref="K386:N386"/>
    <mergeCell ref="C387:I387"/>
    <mergeCell ref="J387:J389"/>
    <mergeCell ref="K387:N389"/>
    <mergeCell ref="D388:G388"/>
    <mergeCell ref="H388:I388"/>
    <mergeCell ref="D389:G389"/>
    <mergeCell ref="H389:I389"/>
    <mergeCell ref="B378:G378"/>
    <mergeCell ref="H378:N378"/>
    <mergeCell ref="O378:P378"/>
    <mergeCell ref="B379:P379"/>
    <mergeCell ref="C380:G380"/>
    <mergeCell ref="H380:I380"/>
    <mergeCell ref="K380:N380"/>
    <mergeCell ref="O380:P387"/>
    <mergeCell ref="C381:G381"/>
    <mergeCell ref="H381:I381"/>
    <mergeCell ref="C384:G384"/>
    <mergeCell ref="H384:I384"/>
    <mergeCell ref="K384:N384"/>
    <mergeCell ref="C385:G385"/>
    <mergeCell ref="H385:I385"/>
    <mergeCell ref="K385:N385"/>
    <mergeCell ref="K381:N381"/>
    <mergeCell ref="C382:G382"/>
    <mergeCell ref="H382:I382"/>
    <mergeCell ref="K382:N382"/>
    <mergeCell ref="D383:G383"/>
    <mergeCell ref="H383:I383"/>
    <mergeCell ref="K383:N383"/>
  </mergeCells>
  <phoneticPr fontId="24" type="noConversion"/>
  <conditionalFormatting sqref="F73:F75">
    <cfRule type="containsBlanks" dxfId="5394" priority="187">
      <formula>LEN(TRIM(F73))=0</formula>
    </cfRule>
  </conditionalFormatting>
  <conditionalFormatting sqref="F77:F80">
    <cfRule type="containsBlanks" dxfId="5393" priority="186">
      <formula>LEN(TRIM(F77))=0</formula>
    </cfRule>
  </conditionalFormatting>
  <conditionalFormatting sqref="F168:F178">
    <cfRule type="containsBlanks" dxfId="5392" priority="189">
      <formula>LEN(TRIM(F168))=0</formula>
    </cfRule>
  </conditionalFormatting>
  <conditionalFormatting sqref="F180:F190">
    <cfRule type="containsBlanks" dxfId="5391" priority="188">
      <formula>LEN(TRIM(F180))=0</formula>
    </cfRule>
  </conditionalFormatting>
  <conditionalFormatting sqref="F257:F258 O6 H84 G95:J96 G98:J99 G101:J102 G107:J108 G110:J111 G113:J114 G116:J117 G119:J120 G122:J123 G125:J126 G128:J129 G131:J132 F192:F202 O279 H281:I284 K281:L284 O282 H286:I288 K286:L288 H290:I295 K290:L295 H297:I299 K297:L299 O304:O305 O310 O314 O317">
    <cfRule type="containsBlanks" dxfId="5390" priority="207">
      <formula>LEN(TRIM(F6))=0</formula>
    </cfRule>
  </conditionalFormatting>
  <conditionalFormatting sqref="F258">
    <cfRule type="expression" dxfId="5389" priority="29">
      <formula>#REF!="Oui"</formula>
    </cfRule>
  </conditionalFormatting>
  <conditionalFormatting sqref="F260:F267">
    <cfRule type="containsBlanks" dxfId="5388" priority="145">
      <formula>LEN(TRIM(F260))=0</formula>
    </cfRule>
  </conditionalFormatting>
  <conditionalFormatting sqref="F264:F267">
    <cfRule type="expression" dxfId="5387" priority="77">
      <formula>OR($F$263="Non",$F$263="Ne sais pas")</formula>
    </cfRule>
  </conditionalFormatting>
  <conditionalFormatting sqref="F273:F277">
    <cfRule type="containsBlanks" dxfId="5386" priority="74">
      <formula>LEN(TRIM(F273))=0</formula>
    </cfRule>
  </conditionalFormatting>
  <conditionalFormatting sqref="F250:G250 F251 F252:G252 F253 F254:G254">
    <cfRule type="containsBlanks" dxfId="5385" priority="177">
      <formula>LEN(TRIM(F250))=0</formula>
    </cfRule>
  </conditionalFormatting>
  <conditionalFormatting sqref="F273:G277">
    <cfRule type="expression" dxfId="5384" priority="71">
      <formula>OR($G$271="Non",$G$271="Ne sais pas",$G$271="Non applicable (no LMIS)")</formula>
    </cfRule>
    <cfRule type="expression" dxfId="5383" priority="72">
      <formula>OR($G$271="Non",$G$271="Ne sais pas",$G$271="Non applicable (aucun LMIS)")</formula>
    </cfRule>
    <cfRule type="expression" dxfId="5382" priority="73">
      <formula>OR($G$269="Non",$G$269="Ne sais pas")</formula>
    </cfRule>
  </conditionalFormatting>
  <conditionalFormatting sqref="F47:H47 K47:M47">
    <cfRule type="containsBlanks" dxfId="5381" priority="108">
      <formula>LEN(TRIM(F47))=0</formula>
    </cfRule>
  </conditionalFormatting>
  <conditionalFormatting sqref="F86:J86">
    <cfRule type="containsBlanks" dxfId="5380" priority="107">
      <formula>LEN(TRIM(F86))=0</formula>
    </cfRule>
  </conditionalFormatting>
  <conditionalFormatting sqref="F228:J228">
    <cfRule type="expression" dxfId="5379" priority="80">
      <formula>$H$227="Non"</formula>
    </cfRule>
  </conditionalFormatting>
  <conditionalFormatting sqref="F246:K246">
    <cfRule type="expression" dxfId="5378" priority="78">
      <formula>OR($K245="Non",$K245="Ne sais pas")</formula>
    </cfRule>
  </conditionalFormatting>
  <conditionalFormatting sqref="F45:M45">
    <cfRule type="expression" dxfId="5377" priority="109">
      <formula>OR($I$42="Non",$I$42="Ne sais pas")</formula>
    </cfRule>
    <cfRule type="containsBlanks" dxfId="5376" priority="110">
      <formula>LEN(TRIM(F45))=0</formula>
    </cfRule>
  </conditionalFormatting>
  <conditionalFormatting sqref="F47:M47">
    <cfRule type="expression" dxfId="5375" priority="2">
      <formula>OR($I$42="Non",$I$42="Ne sais pas")</formula>
    </cfRule>
  </conditionalFormatting>
  <conditionalFormatting sqref="F52:M56">
    <cfRule type="containsBlanks" dxfId="5374" priority="146">
      <formula>LEN(TRIM(F52))=0</formula>
    </cfRule>
  </conditionalFormatting>
  <conditionalFormatting sqref="F8:N8">
    <cfRule type="expression" dxfId="5373" priority="114">
      <formula>OR($I$6="Non",$I$6="Ne sais pas")</formula>
    </cfRule>
    <cfRule type="expression" dxfId="5372" priority="115">
      <formula>$N$13="No"</formula>
    </cfRule>
    <cfRule type="expression" dxfId="5371" priority="116">
      <formula>$N$13="Non applicable"</formula>
    </cfRule>
    <cfRule type="expression" dxfId="5370" priority="117">
      <formula>$N$13="Ne sais pas"</formula>
    </cfRule>
    <cfRule type="containsBlanks" dxfId="5369" priority="213">
      <formula>LEN(TRIM(F8))=0</formula>
    </cfRule>
  </conditionalFormatting>
  <conditionalFormatting sqref="F86:N89">
    <cfRule type="expression" dxfId="5368" priority="106">
      <formula>OR($H$84="Non",$H$84="Ne sais pas")</formula>
    </cfRule>
  </conditionalFormatting>
  <conditionalFormatting sqref="G38:G39">
    <cfRule type="expression" dxfId="5367" priority="112">
      <formula>$J$35="Non"</formula>
    </cfRule>
  </conditionalFormatting>
  <conditionalFormatting sqref="G139">
    <cfRule type="containsBlanks" dxfId="5366" priority="204">
      <formula>LEN(TRIM(G139))=0</formula>
    </cfRule>
  </conditionalFormatting>
  <conditionalFormatting sqref="G151:G153 J151:J153">
    <cfRule type="containsBlanks" dxfId="5365" priority="60">
      <formula>LEN(TRIM(G151))=0</formula>
    </cfRule>
  </conditionalFormatting>
  <conditionalFormatting sqref="G154:G164">
    <cfRule type="containsBlanks" dxfId="5364" priority="55">
      <formula>LEN(TRIM(G154))=0</formula>
    </cfRule>
  </conditionalFormatting>
  <conditionalFormatting sqref="G256">
    <cfRule type="containsBlanks" dxfId="5363" priority="176">
      <formula>LEN(TRIM(G256))=0</formula>
    </cfRule>
  </conditionalFormatting>
  <conditionalFormatting sqref="G269">
    <cfRule type="containsBlanks" dxfId="5362" priority="179">
      <formula>LEN(TRIM(G269))=0</formula>
    </cfRule>
  </conditionalFormatting>
  <conditionalFormatting sqref="G271">
    <cfRule type="expression" dxfId="5361" priority="75">
      <formula>OR($G$269="Non",$G$269="Ne sais pas")</formula>
    </cfRule>
    <cfRule type="containsBlanks" dxfId="5360" priority="76">
      <formula>LEN(TRIM(G271))=0</formula>
    </cfRule>
  </conditionalFormatting>
  <conditionalFormatting sqref="G47:H47 K47:N47">
    <cfRule type="expression" dxfId="5359" priority="32">
      <formula>$F$47="Non"</formula>
    </cfRule>
  </conditionalFormatting>
  <conditionalFormatting sqref="G151:I151">
    <cfRule type="expression" dxfId="5358" priority="59">
      <formula>OR($I$94="Non",$I$94="Ne sais pas")</formula>
    </cfRule>
  </conditionalFormatting>
  <conditionalFormatting sqref="G152:I152">
    <cfRule type="expression" dxfId="5357" priority="57">
      <formula>OR($I$97="Non",$I$97="Ne sais pas")</formula>
    </cfRule>
  </conditionalFormatting>
  <conditionalFormatting sqref="G153:I154">
    <cfRule type="expression" dxfId="5356" priority="54">
      <formula>OR($I$100="Non",$I$100="Ne sais pas")</formula>
    </cfRule>
  </conditionalFormatting>
  <conditionalFormatting sqref="G155:I155">
    <cfRule type="expression" dxfId="5355" priority="51">
      <formula>OR($I$103="Non",$I$103="Ne sais pas")</formula>
    </cfRule>
  </conditionalFormatting>
  <conditionalFormatting sqref="G156:I156">
    <cfRule type="expression" dxfId="5354" priority="49">
      <formula>OR($I$106="Non",$I$106="Ne sais pas")</formula>
    </cfRule>
  </conditionalFormatting>
  <conditionalFormatting sqref="G157:I157">
    <cfRule type="expression" dxfId="5353" priority="47">
      <formula>OR($I$109="Non",$I$109="Ne sais pas")</formula>
    </cfRule>
  </conditionalFormatting>
  <conditionalFormatting sqref="G158:I158">
    <cfRule type="expression" dxfId="5352" priority="45">
      <formula>OR($I$112="Non",$I$112="Ne sais pas")</formula>
    </cfRule>
  </conditionalFormatting>
  <conditionalFormatting sqref="G159:I159">
    <cfRule type="expression" dxfId="5351" priority="43">
      <formula>OR($I$115="Non",$I$115="Ne sais pas")</formula>
    </cfRule>
  </conditionalFormatting>
  <conditionalFormatting sqref="G160:I160">
    <cfRule type="expression" dxfId="5350" priority="41">
      <formula>OR($I$118="Non",$I$118="Ne sais pas")</formula>
    </cfRule>
  </conditionalFormatting>
  <conditionalFormatting sqref="G161:I161">
    <cfRule type="expression" dxfId="5349" priority="39">
      <formula>OR($I$121="Non",$I$121="Ne sais pas")</formula>
    </cfRule>
  </conditionalFormatting>
  <conditionalFormatting sqref="G162:I164">
    <cfRule type="expression" dxfId="5348" priority="37">
      <formula>OR($I$124="Non",$I$124="Ne sais pas")</formula>
    </cfRule>
  </conditionalFormatting>
  <conditionalFormatting sqref="G38:J39">
    <cfRule type="expression" dxfId="5347" priority="111">
      <formula>OR($J$35="Non",$J$35="Ne sais pas")</formula>
    </cfRule>
    <cfRule type="containsBlanks" dxfId="5346" priority="113">
      <formula>LEN(TRIM(G38))=0</formula>
    </cfRule>
  </conditionalFormatting>
  <conditionalFormatting sqref="G71:J71">
    <cfRule type="containsBlanks" dxfId="5345" priority="178">
      <formula>LEN(TRIM(G71))=0</formula>
    </cfRule>
  </conditionalFormatting>
  <conditionalFormatting sqref="G104:J105">
    <cfRule type="containsBlanks" dxfId="5344" priority="20">
      <formula>LEN(TRIM(G104))=0</formula>
    </cfRule>
  </conditionalFormatting>
  <conditionalFormatting sqref="G178:K178">
    <cfRule type="expression" dxfId="5343" priority="93">
      <formula>OR($F178="Non",$F178="Ne sais pas")</formula>
    </cfRule>
  </conditionalFormatting>
  <conditionalFormatting sqref="G45:N45">
    <cfRule type="expression" dxfId="5342" priority="33">
      <formula>$F$45="Non"</formula>
    </cfRule>
  </conditionalFormatting>
  <conditionalFormatting sqref="G180:N190">
    <cfRule type="expression" dxfId="5341" priority="92">
      <formula>OR($F180="Non",$F180="Ne sais pas")</formula>
    </cfRule>
  </conditionalFormatting>
  <conditionalFormatting sqref="G192:N202">
    <cfRule type="expression" dxfId="5340" priority="89">
      <formula>OR($F192="Non",$F192="Ne sais pas")</formula>
    </cfRule>
  </conditionalFormatting>
  <conditionalFormatting sqref="G204:N214">
    <cfRule type="expression" dxfId="5339" priority="88">
      <formula>OR($F204="Non",$F204="Ne sais pas")</formula>
    </cfRule>
  </conditionalFormatting>
  <conditionalFormatting sqref="H25:H26">
    <cfRule type="containsBlanks" dxfId="5338" priority="148">
      <formula>LEN(TRIM(H25))=0</formula>
    </cfRule>
  </conditionalFormatting>
  <conditionalFormatting sqref="H29:H32">
    <cfRule type="containsBlanks" dxfId="5337" priority="6">
      <formula>LEN(TRIM(H29))=0</formula>
    </cfRule>
  </conditionalFormatting>
  <conditionalFormatting sqref="H141:H142">
    <cfRule type="expression" dxfId="5336" priority="103">
      <formula>#REF!="Don't know"</formula>
    </cfRule>
  </conditionalFormatting>
  <conditionalFormatting sqref="H141:H144">
    <cfRule type="expression" dxfId="5335" priority="102">
      <formula>#REF!="Non"</formula>
    </cfRule>
  </conditionalFormatting>
  <conditionalFormatting sqref="H141:H145">
    <cfRule type="containsBlanks" dxfId="5334" priority="104">
      <formula>LEN(TRIM(H141))=0</formula>
    </cfRule>
  </conditionalFormatting>
  <conditionalFormatting sqref="H143:H144">
    <cfRule type="expression" dxfId="5333" priority="101">
      <formula>#REF!="Ne sais pas"</formula>
    </cfRule>
  </conditionalFormatting>
  <conditionalFormatting sqref="H145">
    <cfRule type="expression" dxfId="5332" priority="197">
      <formula>#REF!="Don't know"</formula>
    </cfRule>
    <cfRule type="expression" dxfId="5331" priority="198">
      <formula>#REF!="No"</formula>
    </cfRule>
  </conditionalFormatting>
  <conditionalFormatting sqref="H147 K141">
    <cfRule type="expression" dxfId="5330" priority="200">
      <formula>#REF!="Don't know"</formula>
    </cfRule>
    <cfRule type="expression" dxfId="5329" priority="201">
      <formula>#REF!="No"</formula>
    </cfRule>
  </conditionalFormatting>
  <conditionalFormatting sqref="H147">
    <cfRule type="containsBlanks" dxfId="5328" priority="199">
      <formula>LEN(TRIM(H147))=0</formula>
    </cfRule>
  </conditionalFormatting>
  <conditionalFormatting sqref="H215">
    <cfRule type="containsBlanks" dxfId="5327" priority="183">
      <formula>LEN(TRIM(H215))=0</formula>
    </cfRule>
    <cfRule type="expression" dxfId="5326" priority="184">
      <formula>#REF!="Don't know"</formula>
    </cfRule>
    <cfRule type="expression" dxfId="5325" priority="185">
      <formula>#REF!="No"</formula>
    </cfRule>
  </conditionalFormatting>
  <conditionalFormatting sqref="H217:H220">
    <cfRule type="containsBlanks" dxfId="5324" priority="85">
      <formula>LEN(TRIM(H217))=0</formula>
    </cfRule>
    <cfRule type="expression" dxfId="5323" priority="86">
      <formula>$H$148="Ne sais pas"</formula>
    </cfRule>
    <cfRule type="expression" dxfId="5322" priority="87">
      <formula>$H$148="Non"</formula>
    </cfRule>
  </conditionalFormatting>
  <conditionalFormatting sqref="H223:H225">
    <cfRule type="containsBlanks" dxfId="5321" priority="83">
      <formula>LEN(TRIM(H223))=0</formula>
    </cfRule>
  </conditionalFormatting>
  <conditionalFormatting sqref="H227">
    <cfRule type="containsBlanks" dxfId="5320" priority="81">
      <formula>LEN(TRIM(H227))=0</formula>
    </cfRule>
  </conditionalFormatting>
  <conditionalFormatting sqref="H304:H306">
    <cfRule type="containsBlanks" dxfId="5319" priority="70">
      <formula>LEN(TRIM(H304))=0</formula>
    </cfRule>
  </conditionalFormatting>
  <conditionalFormatting sqref="H308">
    <cfRule type="containsBlanks" dxfId="5318" priority="28">
      <formula>LEN(TRIM(H308))=0</formula>
    </cfRule>
  </conditionalFormatting>
  <conditionalFormatting sqref="H309:H315">
    <cfRule type="containsBlanks" dxfId="5317" priority="68">
      <formula>LEN(TRIM(H309))=0</formula>
    </cfRule>
  </conditionalFormatting>
  <conditionalFormatting sqref="H317:H318">
    <cfRule type="containsBlanks" dxfId="5316" priority="195">
      <formula>LEN(TRIM(H317))=0</formula>
    </cfRule>
  </conditionalFormatting>
  <conditionalFormatting sqref="H320">
    <cfRule type="containsBlanks" dxfId="5315" priority="191">
      <formula>LEN(TRIM(H320))=0</formula>
    </cfRule>
  </conditionalFormatting>
  <conditionalFormatting sqref="H373:H374">
    <cfRule type="containsBlanks" dxfId="5314" priority="157">
      <formula>LEN(TRIM(H373))=0</formula>
    </cfRule>
  </conditionalFormatting>
  <conditionalFormatting sqref="H377">
    <cfRule type="containsBlanks" dxfId="5313" priority="140">
      <formula>LEN(TRIM(H377))=0</formula>
    </cfRule>
    <cfRule type="containsBlanks" priority="141">
      <formula>LEN(TRIM(H377))=0</formula>
    </cfRule>
  </conditionalFormatting>
  <conditionalFormatting sqref="H380:H386">
    <cfRule type="containsBlanks" dxfId="5312" priority="62">
      <formula>LEN(TRIM(H380))=0</formula>
    </cfRule>
    <cfRule type="containsBlanks" priority="139">
      <formula>LEN(TRIM(H380))=0</formula>
    </cfRule>
  </conditionalFormatting>
  <conditionalFormatting sqref="H388:H389">
    <cfRule type="containsBlanks" dxfId="5311" priority="149">
      <formula>LEN(TRIM(H388))=0</formula>
    </cfRule>
    <cfRule type="containsBlanks" priority="150">
      <formula>LEN(TRIM(H388))=0</formula>
    </cfRule>
  </conditionalFormatting>
  <conditionalFormatting sqref="H376:I376">
    <cfRule type="containsBlanks" dxfId="5310" priority="181">
      <formula>LEN(TRIM(H376))=0</formula>
    </cfRule>
    <cfRule type="containsBlanks" priority="182">
      <formula>LEN(TRIM(H376))=0</formula>
    </cfRule>
  </conditionalFormatting>
  <conditionalFormatting sqref="H377:I377">
    <cfRule type="expression" dxfId="5309" priority="23">
      <formula>OR($H$376="Aucun plan PSE commencé/élaboré",$H$376="Oui plan PSE mais aucun composant FP/RH",$H$376="Ne sais pas")</formula>
    </cfRule>
  </conditionalFormatting>
  <conditionalFormatting sqref="H381:I381">
    <cfRule type="expression" dxfId="5308" priority="61">
      <formula>OR($H$380="Non",$H$380="Ne sais pas")</formula>
    </cfRule>
  </conditionalFormatting>
  <conditionalFormatting sqref="H384:I384">
    <cfRule type="expression" dxfId="5307" priority="22">
      <formula>$I$6="Non"</formula>
    </cfRule>
  </conditionalFormatting>
  <conditionalFormatting sqref="H30:J30 H32:J32">
    <cfRule type="containsBlanks" dxfId="5306" priority="4">
      <formula>LEN(TRIM(H30))=0</formula>
    </cfRule>
  </conditionalFormatting>
  <conditionalFormatting sqref="H141:J144">
    <cfRule type="expression" dxfId="5305" priority="100">
      <formula>OR($G$139="Non",$G$139="Ne sais pas")</formula>
    </cfRule>
  </conditionalFormatting>
  <conditionalFormatting sqref="H146:J146">
    <cfRule type="expression" dxfId="5304" priority="98">
      <formula>OR($H$145="Non",$H$145="Ne sais pas")</formula>
    </cfRule>
  </conditionalFormatting>
  <conditionalFormatting sqref="H148:J148">
    <cfRule type="expression" dxfId="5303" priority="97">
      <formula>OR($H$147="Non",$H$147="Ne sais pas")</formula>
    </cfRule>
  </conditionalFormatting>
  <conditionalFormatting sqref="H217:J221">
    <cfRule type="expression" dxfId="5302" priority="84">
      <formula>OR($H$215="Non",$H$215="Ne sais pas")</formula>
    </cfRule>
  </conditionalFormatting>
  <conditionalFormatting sqref="H225:J225">
    <cfRule type="expression" dxfId="5301" priority="82">
      <formula>AND($H$223="Non",$H$224="Non")</formula>
    </cfRule>
  </conditionalFormatting>
  <conditionalFormatting sqref="H230:J230">
    <cfRule type="containsBlanks" dxfId="5300" priority="30">
      <formula>LEN(TRIM(H230))=0</formula>
    </cfRule>
  </conditionalFormatting>
  <conditionalFormatting sqref="H230:J231">
    <cfRule type="expression" dxfId="5299" priority="31">
      <formula>AND($H$223="Non",$H$224="Non")</formula>
    </cfRule>
  </conditionalFormatting>
  <conditionalFormatting sqref="H231:J231">
    <cfRule type="expression" dxfId="5298" priority="79">
      <formula>OR($H$230="Non",$H$230="Ne sais pas")</formula>
    </cfRule>
  </conditionalFormatting>
  <conditionalFormatting sqref="H306:J306">
    <cfRule type="expression" dxfId="5297" priority="69">
      <formula>OR($H$305="Non",$H$305="Ne sais pas")</formula>
    </cfRule>
  </conditionalFormatting>
  <conditionalFormatting sqref="H307:J307">
    <cfRule type="expression" dxfId="5296" priority="27">
      <formula>OR($H$306="Non",$H$306="Ne sais pas",$H$305="Non",$H$305="Ne sais pas")</formula>
    </cfRule>
  </conditionalFormatting>
  <conditionalFormatting sqref="H315:J315">
    <cfRule type="expression" dxfId="5295" priority="67">
      <formula>OR($H$314="Non",$H$314="Ne sais pas")</formula>
    </cfRule>
  </conditionalFormatting>
  <conditionalFormatting sqref="H319:J319">
    <cfRule type="expression" dxfId="5294" priority="65">
      <formula>OR($H$318="Non",$H$318="Ne sais pas")</formula>
    </cfRule>
    <cfRule type="containsBlanks" dxfId="5293" priority="66">
      <formula>LEN(TRIM(H319))=0</formula>
    </cfRule>
  </conditionalFormatting>
  <conditionalFormatting sqref="H321:J321">
    <cfRule type="expression" dxfId="5292" priority="64">
      <formula>OR($H$320="Non",$H$320="Ne sais pas",$H$320="Non applicable")</formula>
    </cfRule>
  </conditionalFormatting>
  <conditionalFormatting sqref="H322:J322">
    <cfRule type="expression" dxfId="5291" priority="25">
      <formula>$H$320="Oui"</formula>
    </cfRule>
    <cfRule type="containsBlanks" dxfId="5290" priority="26">
      <formula>LEN(TRIM(H322))=0</formula>
    </cfRule>
  </conditionalFormatting>
  <conditionalFormatting sqref="H375:N375">
    <cfRule type="expression" dxfId="5289" priority="63">
      <formula>OR($H$374="Non",$H$374="Ne sais pas")</formula>
    </cfRule>
  </conditionalFormatting>
  <conditionalFormatting sqref="I6">
    <cfRule type="containsBlanks" dxfId="5288" priority="190">
      <formula>LEN(TRIM(I6))=0</formula>
    </cfRule>
    <cfRule type="expression" dxfId="5287" priority="208">
      <formula>$N$13="Ne sais pas"</formula>
    </cfRule>
    <cfRule type="expression" dxfId="5286" priority="209">
      <formula>$N$13="Non applicable"</formula>
    </cfRule>
    <cfRule type="expression" dxfId="5285" priority="210">
      <formula>$N$13="Non"</formula>
    </cfRule>
  </conditionalFormatting>
  <conditionalFormatting sqref="I10:I11">
    <cfRule type="expression" dxfId="5284" priority="135">
      <formula>$I$6="Non"</formula>
    </cfRule>
  </conditionalFormatting>
  <conditionalFormatting sqref="I10:I18">
    <cfRule type="expression" dxfId="5283" priority="136">
      <formula>$N$13="Non"</formula>
    </cfRule>
    <cfRule type="expression" dxfId="5282" priority="137">
      <formula>$N$13="Non applicable"</formula>
    </cfRule>
    <cfRule type="expression" dxfId="5281" priority="138">
      <formula>$N$13="Ne sais pas"</formula>
    </cfRule>
  </conditionalFormatting>
  <conditionalFormatting sqref="I10:I23">
    <cfRule type="expression" dxfId="5280" priority="129">
      <formula>OR($I$6="Non",$I$6="Ne sais pas")</formula>
    </cfRule>
    <cfRule type="containsBlanks" dxfId="5279" priority="211">
      <formula>LEN(TRIM(I10))=0</formula>
    </cfRule>
  </conditionalFormatting>
  <conditionalFormatting sqref="I12">
    <cfRule type="expression" dxfId="5278" priority="134">
      <formula>$I$6="No"</formula>
    </cfRule>
  </conditionalFormatting>
  <conditionalFormatting sqref="I19:I23">
    <cfRule type="expression" dxfId="5277" priority="130">
      <formula>$I$6="Non"</formula>
    </cfRule>
    <cfRule type="expression" dxfId="5276" priority="131">
      <formula>$N$13="No"</formula>
    </cfRule>
    <cfRule type="expression" dxfId="5275" priority="132">
      <formula>$N$13="Non applicable"</formula>
    </cfRule>
    <cfRule type="expression" dxfId="5274" priority="133">
      <formula>$N$13="Ne sais pas"</formula>
    </cfRule>
  </conditionalFormatting>
  <conditionalFormatting sqref="I23">
    <cfRule type="expression" dxfId="5273" priority="34">
      <formula>OR($I$22="Non",$I$22="Ne sais pas",$I$22="Non applicable")</formula>
    </cfRule>
  </conditionalFormatting>
  <conditionalFormatting sqref="I42">
    <cfRule type="containsBlanks" dxfId="5272" priority="192">
      <formula>LEN(TRIM(I42))=0</formula>
    </cfRule>
  </conditionalFormatting>
  <conditionalFormatting sqref="I47:J47">
    <cfRule type="expression" dxfId="5271" priority="1">
      <formula>$F$45="Non"</formula>
    </cfRule>
    <cfRule type="containsBlanks" dxfId="5270" priority="3">
      <formula>LEN(TRIM(I47))=0</formula>
    </cfRule>
  </conditionalFormatting>
  <conditionalFormatting sqref="J25:J28">
    <cfRule type="containsBlanks" dxfId="5269" priority="147">
      <formula>LEN(TRIM(J25))=0</formula>
    </cfRule>
  </conditionalFormatting>
  <conditionalFormatting sqref="J33">
    <cfRule type="containsBlanks" dxfId="5268" priority="203">
      <formula>LEN(TRIM(J33))=0</formula>
    </cfRule>
  </conditionalFormatting>
  <conditionalFormatting sqref="J35">
    <cfRule type="containsBlanks" dxfId="5267" priority="202">
      <formula>LEN(TRIM(J35))=0</formula>
    </cfRule>
  </conditionalFormatting>
  <conditionalFormatting sqref="J67:J70">
    <cfRule type="containsBlanks" dxfId="5266" priority="166">
      <formula>LEN(TRIM(J67))=0</formula>
    </cfRule>
  </conditionalFormatting>
  <conditionalFormatting sqref="J154:J164">
    <cfRule type="containsBlanks" dxfId="5265" priority="53">
      <formula>LEN(TRIM(J154))=0</formula>
    </cfRule>
  </conditionalFormatting>
  <conditionalFormatting sqref="J326:J327">
    <cfRule type="containsBlanks" dxfId="5264" priority="174">
      <formula>LEN(TRIM(J326))=0</formula>
    </cfRule>
  </conditionalFormatting>
  <conditionalFormatting sqref="J330">
    <cfRule type="containsBlanks" dxfId="5263" priority="165">
      <formula>LEN(TRIM(J330))=0</formula>
    </cfRule>
  </conditionalFormatting>
  <conditionalFormatting sqref="J332:J333">
    <cfRule type="containsBlanks" dxfId="5262" priority="173">
      <formula>LEN(TRIM(J332))=0</formula>
    </cfRule>
  </conditionalFormatting>
  <conditionalFormatting sqref="J336">
    <cfRule type="containsBlanks" dxfId="5261" priority="164">
      <formula>LEN(TRIM(J336))=0</formula>
    </cfRule>
  </conditionalFormatting>
  <conditionalFormatting sqref="J338:J339">
    <cfRule type="containsBlanks" dxfId="5260" priority="172">
      <formula>LEN(TRIM(J338))=0</formula>
    </cfRule>
  </conditionalFormatting>
  <conditionalFormatting sqref="J342">
    <cfRule type="containsBlanks" dxfId="5259" priority="163">
      <formula>LEN(TRIM(J342))=0</formula>
    </cfRule>
  </conditionalFormatting>
  <conditionalFormatting sqref="J344:J345">
    <cfRule type="containsBlanks" dxfId="5258" priority="171">
      <formula>LEN(TRIM(J344))=0</formula>
    </cfRule>
  </conditionalFormatting>
  <conditionalFormatting sqref="J348">
    <cfRule type="containsBlanks" dxfId="5257" priority="162">
      <formula>LEN(TRIM(J348))=0</formula>
    </cfRule>
  </conditionalFormatting>
  <conditionalFormatting sqref="J350:J351">
    <cfRule type="containsBlanks" dxfId="5256" priority="170">
      <formula>LEN(TRIM(J350))=0</formula>
    </cfRule>
  </conditionalFormatting>
  <conditionalFormatting sqref="J354">
    <cfRule type="containsBlanks" dxfId="5255" priority="156">
      <formula>LEN(TRIM(J354))=0</formula>
    </cfRule>
  </conditionalFormatting>
  <conditionalFormatting sqref="J356:J357">
    <cfRule type="containsBlanks" dxfId="5254" priority="169">
      <formula>LEN(TRIM(J356))=0</formula>
    </cfRule>
  </conditionalFormatting>
  <conditionalFormatting sqref="J360">
    <cfRule type="containsBlanks" dxfId="5253" priority="161">
      <formula>LEN(TRIM(J360))=0</formula>
    </cfRule>
  </conditionalFormatting>
  <conditionalFormatting sqref="J362:J363">
    <cfRule type="containsBlanks" dxfId="5252" priority="168">
      <formula>LEN(TRIM(J362))=0</formula>
    </cfRule>
  </conditionalFormatting>
  <conditionalFormatting sqref="J366">
    <cfRule type="containsBlanks" dxfId="5251" priority="160">
      <formula>LEN(TRIM(J366))=0</formula>
    </cfRule>
  </conditionalFormatting>
  <conditionalFormatting sqref="J368:J369">
    <cfRule type="containsBlanks" dxfId="5250" priority="167">
      <formula>LEN(TRIM(J368))=0</formula>
    </cfRule>
  </conditionalFormatting>
  <conditionalFormatting sqref="J372">
    <cfRule type="containsBlanks" dxfId="5249" priority="159">
      <formula>LEN(TRIM(J372))=0</formula>
    </cfRule>
  </conditionalFormatting>
  <conditionalFormatting sqref="J151:L151">
    <cfRule type="expression" dxfId="5248" priority="58">
      <formula>OR($G$94="Non",$G$94="Ne sais pas")</formula>
    </cfRule>
  </conditionalFormatting>
  <conditionalFormatting sqref="J152:L152">
    <cfRule type="expression" dxfId="5247" priority="56">
      <formula>OR($G$97="Non",$G$97="Ne sais pas")</formula>
    </cfRule>
  </conditionalFormatting>
  <conditionalFormatting sqref="J153:L154">
    <cfRule type="expression" dxfId="5246" priority="52">
      <formula>OR($G$100="Non",$G$100="Ne sais pas")</formula>
    </cfRule>
  </conditionalFormatting>
  <conditionalFormatting sqref="J155:L155">
    <cfRule type="expression" dxfId="5245" priority="50">
      <formula>OR($G$103="Non",$G$103="Ne sais pas")</formula>
    </cfRule>
  </conditionalFormatting>
  <conditionalFormatting sqref="J156:L156">
    <cfRule type="expression" dxfId="5244" priority="48">
      <formula>OR($G$106="Non",$G$106="Ne sais pas")</formula>
    </cfRule>
  </conditionalFormatting>
  <conditionalFormatting sqref="J157:L157">
    <cfRule type="expression" dxfId="5243" priority="46">
      <formula>OR($G$109="Non",$G$109="Ne sais pas")</formula>
    </cfRule>
  </conditionalFormatting>
  <conditionalFormatting sqref="J158:L158">
    <cfRule type="expression" dxfId="5242" priority="44">
      <formula>OR($G$112="Non",$G$112="Ne sais pas")</formula>
    </cfRule>
  </conditionalFormatting>
  <conditionalFormatting sqref="J159:L159">
    <cfRule type="expression" dxfId="5241" priority="42">
      <formula>OR($G$115="Non",$G$115="Ne sais pas")</formula>
    </cfRule>
  </conditionalFormatting>
  <conditionalFormatting sqref="J160:L160">
    <cfRule type="expression" dxfId="5240" priority="40">
      <formula>OR($G$118="Non",$G$118="Ne sais pas")</formula>
    </cfRule>
  </conditionalFormatting>
  <conditionalFormatting sqref="J161:L161">
    <cfRule type="expression" dxfId="5239" priority="38">
      <formula>OR($G$121="Non",$G$121="Ne sais pas")</formula>
    </cfRule>
  </conditionalFormatting>
  <conditionalFormatting sqref="J162:L164">
    <cfRule type="expression" dxfId="5238" priority="36">
      <formula>OR($G$124="Non",$G$124="Ne sais pas")</formula>
    </cfRule>
  </conditionalFormatting>
  <conditionalFormatting sqref="J139:N139">
    <cfRule type="expression" dxfId="5237" priority="99">
      <formula>OR($G$139="Non",$G$139="Ne sais pas")</formula>
    </cfRule>
  </conditionalFormatting>
  <conditionalFormatting sqref="J373:N373">
    <cfRule type="expression" dxfId="5236" priority="24">
      <formula>OR($H$373="Non",$H$373="Ne sais pas")</formula>
    </cfRule>
  </conditionalFormatting>
  <conditionalFormatting sqref="K94">
    <cfRule type="expression" dxfId="5235" priority="19">
      <formula>OR($H$84="Non",$H$84="Ne sais pas")</formula>
    </cfRule>
  </conditionalFormatting>
  <conditionalFormatting sqref="K97">
    <cfRule type="expression" dxfId="5234" priority="18">
      <formula>OR($H$84="Non",$H$84="Ne sais pas")</formula>
    </cfRule>
  </conditionalFormatting>
  <conditionalFormatting sqref="K100">
    <cfRule type="expression" dxfId="5233" priority="17">
      <formula>OR($H$84="Non",$H$84="Ne sais pas")</formula>
    </cfRule>
  </conditionalFormatting>
  <conditionalFormatting sqref="K103">
    <cfRule type="expression" dxfId="5232" priority="16">
      <formula>OR($H$84="Non",$H$84="Ne sais pas")</formula>
    </cfRule>
  </conditionalFormatting>
  <conditionalFormatting sqref="K106">
    <cfRule type="expression" dxfId="5231" priority="15">
      <formula>OR($H$84="Non",$H$84="Ne sais pas")</formula>
    </cfRule>
  </conditionalFormatting>
  <conditionalFormatting sqref="K109">
    <cfRule type="expression" dxfId="5230" priority="14">
      <formula>OR($H$84="Non",$H$84="Ne sais pas")</formula>
    </cfRule>
  </conditionalFormatting>
  <conditionalFormatting sqref="K112">
    <cfRule type="expression" dxfId="5229" priority="13">
      <formula>OR($H$84="Non",$H$84="Ne sais pas")</formula>
    </cfRule>
  </conditionalFormatting>
  <conditionalFormatting sqref="K115">
    <cfRule type="expression" dxfId="5228" priority="12">
      <formula>OR($H$84="Non",$H$84="Ne sais pas")</formula>
    </cfRule>
  </conditionalFormatting>
  <conditionalFormatting sqref="K118">
    <cfRule type="expression" dxfId="5227" priority="11">
      <formula>OR($H$84="Non",$H$84="Ne sais pas")</formula>
    </cfRule>
  </conditionalFormatting>
  <conditionalFormatting sqref="K121">
    <cfRule type="expression" dxfId="5226" priority="10">
      <formula>OR($H$84="Non",$H$84="Ne sais pas")</formula>
    </cfRule>
  </conditionalFormatting>
  <conditionalFormatting sqref="K124">
    <cfRule type="expression" dxfId="5225" priority="9">
      <formula>OR($H$84="Non",$H$84="Ne sais pas")</formula>
    </cfRule>
  </conditionalFormatting>
  <conditionalFormatting sqref="K127">
    <cfRule type="expression" dxfId="5224" priority="8">
      <formula>OR($H$84="Non",$H$84="Ne sais pas")</formula>
    </cfRule>
  </conditionalFormatting>
  <conditionalFormatting sqref="K130">
    <cfRule type="expression" dxfId="5223" priority="7">
      <formula>OR($H$84="Non",$H$84="Ne sais pas")</formula>
    </cfRule>
  </conditionalFormatting>
  <conditionalFormatting sqref="K141 F204:F214 K223 K233:K245 F248">
    <cfRule type="containsBlanks" dxfId="5222" priority="205">
      <formula>LEN(TRIM(F141))=0</formula>
    </cfRule>
  </conditionalFormatting>
  <conditionalFormatting sqref="K247">
    <cfRule type="containsBlanks" dxfId="5221" priority="196">
      <formula>LEN(TRIM(K247))=0</formula>
    </cfRule>
  </conditionalFormatting>
  <conditionalFormatting sqref="K19:N23">
    <cfRule type="expression" dxfId="5220" priority="118">
      <formula>OR($I$6="Non",$I$6="Ne sais pas")</formula>
    </cfRule>
    <cfRule type="containsBlanks" dxfId="5219" priority="212">
      <formula>LEN(TRIM(K19))=0</formula>
    </cfRule>
  </conditionalFormatting>
  <conditionalFormatting sqref="L168:L178">
    <cfRule type="expression" dxfId="5218" priority="95">
      <formula>$F$225="Don't know"</formula>
    </cfRule>
    <cfRule type="expression" dxfId="5217" priority="96">
      <formula>$F$225="Non"</formula>
    </cfRule>
    <cfRule type="containsBlanks" dxfId="5216" priority="214">
      <formula>LEN(TRIM(L168))=0</formula>
    </cfRule>
  </conditionalFormatting>
  <conditionalFormatting sqref="L192:M202">
    <cfRule type="expression" dxfId="5215" priority="90">
      <formula>$F$225="Ne sais pas"</formula>
    </cfRule>
    <cfRule type="expression" dxfId="5214" priority="91">
      <formula>$F$225="Non"</formula>
    </cfRule>
  </conditionalFormatting>
  <conditionalFormatting sqref="L10:N10">
    <cfRule type="expression" dxfId="5213" priority="128">
      <formula>OR($I$10="Non",$I$10="Ne sais pas",$I$10="Non applicable")</formula>
    </cfRule>
  </conditionalFormatting>
  <conditionalFormatting sqref="L10:N18">
    <cfRule type="expression" dxfId="5212" priority="119">
      <formula>OR($I$6="Non",$I$6="Ne sais pas")</formula>
    </cfRule>
  </conditionalFormatting>
  <conditionalFormatting sqref="L11:N11">
    <cfRule type="expression" dxfId="5211" priority="127">
      <formula>OR($I$11="Non",$I$11="Ne sais pas",$I$11="Non applicable")</formula>
    </cfRule>
  </conditionalFormatting>
  <conditionalFormatting sqref="L12:N12">
    <cfRule type="expression" dxfId="5210" priority="126">
      <formula>OR($I$12="Non",$I$12="Ne sais pas",$I$12="Non applicable")</formula>
    </cfRule>
  </conditionalFormatting>
  <conditionalFormatting sqref="L13:N13">
    <cfRule type="expression" dxfId="5209" priority="125">
      <formula>OR($I$13="Non",$I$13="Ne sais pas",$I$13="Non applicable")</formula>
    </cfRule>
  </conditionalFormatting>
  <conditionalFormatting sqref="L14:N14">
    <cfRule type="expression" dxfId="5208" priority="124">
      <formula>OR($I$14="Non",$I$14="Ne sais pas",$I$14="Non applicable")</formula>
    </cfRule>
  </conditionalFormatting>
  <conditionalFormatting sqref="L15:N15">
    <cfRule type="expression" dxfId="5207" priority="123">
      <formula>OR($I$15="Non",$I$15="Ne sais pas",$I$15="Non applicable")</formula>
    </cfRule>
  </conditionalFormatting>
  <conditionalFormatting sqref="L16:N16">
    <cfRule type="expression" dxfId="5206" priority="122">
      <formula>OR($I$16="Non",$I$16="Ne sais pas",$I$16="Non applicable")</formula>
    </cfRule>
  </conditionalFormatting>
  <conditionalFormatting sqref="L17:N17">
    <cfRule type="expression" dxfId="5205" priority="120">
      <formula>OR($I$17="Ni l'un ni l'autre",$I$17="Ne sais pas",$I$17="Non applicable")</formula>
    </cfRule>
  </conditionalFormatting>
  <conditionalFormatting sqref="L18:N18">
    <cfRule type="expression" dxfId="5204" priority="35">
      <formula>OR($I$16="No",$I$16="Don't know",$I$16="Not applicable")</formula>
    </cfRule>
    <cfRule type="expression" dxfId="5203" priority="121">
      <formula>OR($I$18="Non",$I$18="Ne sais pas",$I$18="Non applicable")</formula>
    </cfRule>
  </conditionalFormatting>
  <conditionalFormatting sqref="L168:N178">
    <cfRule type="expression" dxfId="5202" priority="94">
      <formula>OR($F168="Non",$F168="Ne sais pas")</formula>
    </cfRule>
  </conditionalFormatting>
  <conditionalFormatting sqref="L192:N202">
    <cfRule type="containsBlanks" dxfId="5201" priority="215">
      <formula>LEN(TRIM(L192))=0</formula>
    </cfRule>
  </conditionalFormatting>
  <conditionalFormatting sqref="N53">
    <cfRule type="containsBlanks" dxfId="5200" priority="5">
      <formula>LEN(TRIM(N53))=0</formula>
    </cfRule>
  </conditionalFormatting>
  <conditionalFormatting sqref="O19:O21 O33 O35 O66:O70 O84 O91 O139 O145 O150:O165 O222 O230:O232 O263">
    <cfRule type="containsBlanks" dxfId="5199" priority="206">
      <formula>LEN(TRIM(O19))=0</formula>
    </cfRule>
  </conditionalFormatting>
  <conditionalFormatting sqref="O25:O27">
    <cfRule type="containsBlanks" dxfId="5198" priority="152">
      <formula>LEN(TRIM(O25))=0</formula>
    </cfRule>
  </conditionalFormatting>
  <conditionalFormatting sqref="O42">
    <cfRule type="containsBlanks" dxfId="5197" priority="194">
      <formula>LEN(TRIM(O42))=0</formula>
    </cfRule>
  </conditionalFormatting>
  <conditionalFormatting sqref="O44:O49">
    <cfRule type="containsBlanks" dxfId="5196" priority="154">
      <formula>LEN(TRIM(O44))=0</formula>
    </cfRule>
  </conditionalFormatting>
  <conditionalFormatting sqref="O52:O56">
    <cfRule type="containsBlanks" dxfId="5195" priority="142">
      <formula>LEN(TRIM(O52))=0</formula>
    </cfRule>
  </conditionalFormatting>
  <conditionalFormatting sqref="O73">
    <cfRule type="containsBlanks" dxfId="5194" priority="155">
      <formula>LEN(TRIM(O73))=0</formula>
    </cfRule>
  </conditionalFormatting>
  <conditionalFormatting sqref="O147">
    <cfRule type="containsBlanks" dxfId="5193" priority="144">
      <formula>LEN(TRIM(O147))=0</formula>
    </cfRule>
  </conditionalFormatting>
  <conditionalFormatting sqref="O167">
    <cfRule type="containsBlanks" dxfId="5192" priority="180">
      <formula>LEN(TRIM(O167))=0</formula>
    </cfRule>
  </conditionalFormatting>
  <conditionalFormatting sqref="O179:O190">
    <cfRule type="containsBlanks" dxfId="5191" priority="143">
      <formula>LEN(TRIM(O179))=0</formula>
    </cfRule>
  </conditionalFormatting>
  <conditionalFormatting sqref="O227:O228">
    <cfRule type="containsBlanks" dxfId="5190" priority="193">
      <formula>LEN(TRIM(O227))=0</formula>
    </cfRule>
  </conditionalFormatting>
  <conditionalFormatting sqref="O249 O256">
    <cfRule type="containsBlanks" dxfId="5189" priority="175">
      <formula>LEN(TRIM(O249))=0</formula>
    </cfRule>
  </conditionalFormatting>
  <conditionalFormatting sqref="O269:O271">
    <cfRule type="containsBlanks" dxfId="5188" priority="151">
      <formula>LEN(TRIM(O269))=0</formula>
    </cfRule>
  </conditionalFormatting>
  <conditionalFormatting sqref="O324:O374">
    <cfRule type="containsBlanks" dxfId="5187" priority="158">
      <formula>LEN(TRIM(O324))=0</formula>
    </cfRule>
  </conditionalFormatting>
  <conditionalFormatting sqref="O376">
    <cfRule type="containsBlanks" dxfId="5186" priority="153">
      <formula>LEN(TRIM(O376))=0</formula>
    </cfRule>
  </conditionalFormatting>
  <dataValidations count="100">
    <dataValidation type="list" allowBlank="1" showInputMessage="1" showErrorMessage="1" sqref="J326:K326 J332:K332 J338:K338 J344:K344 J350:K350 J356:K356 J362:K362 J368:K368" xr:uid="{42C94329-D164-4865-BD01-2E1E55AAB0FD}">
      <formula1>"Présélectionné par l'OMS, SRA, Présélectionné par l'OMS et SRA,Aucun produit préselectionné par l'OMS ou SRA enregistré,Ne sais pas"</formula1>
    </dataValidation>
    <dataValidation type="list" allowBlank="1" showInputMessage="1" showErrorMessage="1" sqref="J330:K330 J336:K336 J342:K342 J348:K348 J360:K360 J366:K366 J372:K372 J354:K354" xr:uid="{C59FACA5-A824-4DCD-8DF4-8CF09F774479}">
      <formula1>"0,1,2 ou plus,Ne sais pas"</formula1>
    </dataValidation>
    <dataValidation type="list" allowBlank="1" showInputMessage="1" showErrorMessage="1" sqref="H311:J311" xr:uid="{BB8B5E42-57CE-4904-B52E-3E768DB3B861}">
      <formula1>"Oui certifié ISO, Oui présélectioné par l'OMS, Oui certifié ISO et présélectionné par l'OMS,Ni l'un ni l'autre, Ne sais pas, Non applicable"</formula1>
    </dataValidation>
    <dataValidation type="list" allowBlank="1" showInputMessage="1" showErrorMessage="1" sqref="F253:G253" xr:uid="{69B524BB-4E53-4462-A64F-59E5B23F66B2}">
      <formula1>"Oui : Mobilisation/implication communautaire importante,Oui : Une certaine mobilisation/implication communautaire,Non,Ne sais pas"</formula1>
    </dataValidation>
    <dataValidation type="list" allowBlank="1" showInputMessage="1" showErrorMessage="1" sqref="F251:G251" xr:uid="{69F69FC1-36B6-485A-A26E-0DB71B297C60}">
      <formula1>"Oui : Médias importants,Oui : Certains médias,Non,Ne sais pas"</formula1>
    </dataValidation>
    <dataValidation type="list" allowBlank="1" showInputMessage="1" showErrorMessage="1" sqref="H155:I164 J151:J164 H151:I153 G151:G164 K151:L153 K155:L164" xr:uid="{27A210B8-7B1B-4CB7-858A-99EC2E71B850}">
      <formula1>"Travailleur de santé communautaire (ou équivalent),Infirmier auxiliaire,Sage-femme infirmière auxiliaire,Infirmier,Pharmacie, Responsable médical, Médecin, Ne sais pas, Non applicable"</formula1>
    </dataValidation>
    <dataValidation type="list" allowBlank="1" showInputMessage="1" showErrorMessage="1" sqref="H144:J144" xr:uid="{7B7BF8CE-2F09-40EF-8366-0FB6FE4D988D}">
      <formula1>"Oui un niveau élevé de mise en œuvre, Oui une certaine mise en œuvre,Mise en œuvre minimale ou inexistante, Ne sais pas, Non applicable (aucune stratégie)"</formula1>
    </dataValidation>
    <dataValidation type="list" allowBlank="1" showInputMessage="1" showErrorMessage="1" sqref="J67:J70" xr:uid="{89499EC9-3638-4D51-872A-63EE2D41D55B}">
      <formula1>"Oui, Non, Ne sais pas,Non applicable"</formula1>
    </dataValidation>
    <dataValidation type="list" allowBlank="1" showInputMessage="1" showErrorMessage="1" error="Choisissez une réponse dans la liste déroulante." prompt="Choisissez une réponse dans la liste déroulante." sqref="G68:I70" xr:uid="{6C981C5F-B20C-4EDF-8C50-A338327F7C42}">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I17" xr:uid="{4D602014-C5D4-49F9-A3FF-F5F3B0DC80FE}">
      <formula1>"Ministère des Finances, Ministère de la Planification,Les deux,Ni l'un ni l'autre,Ne sais pas, Non applicable"</formula1>
    </dataValidation>
    <dataValidation type="list" allowBlank="1" showInputMessage="1" showErrorMessage="1" sqref="F277:G277" xr:uid="{EA3422B8-D844-4390-B789-36DA3E4D14B3}">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allowBlank="1" showInputMessage="1" showErrorMessage="1" sqref="G256" xr:uid="{75D880AA-D06C-4782-B4B8-AC1EDD514F6A}">
      <formula1>"0 %,1 à 10 %,11 à 20 %,21 à 30 %,31 à 40 %,41 à 50 %,51 à 60 %,61 à 70 %,71 à 80 %,81 à 100 %,Ne sais pas,Non applicable"</formula1>
    </dataValidation>
    <dataValidation type="list" allowBlank="1" showInputMessage="1" showErrorMessage="1" sqref="F254:G254 H380:I380 H382:H383 I382" xr:uid="{C66022B0-9FE6-4A26-A0DC-C3F428A1C548}">
      <formula1>"Oui,Non,Ne sais pas"</formula1>
    </dataValidation>
    <dataValidation type="list" allowBlank="1" showInputMessage="1" showErrorMessage="1" sqref="F252:G252" xr:uid="{C648CDE8-25B8-4D0F-B2BA-82951508AAF4}">
      <formula1>"Oui : Sensibilisation/éducation intensive par téléphone, Oui : Une certaine sensibilisation/éducation par téléphone, Non, Ne sais pas"</formula1>
    </dataValidation>
    <dataValidation type="list" allowBlank="1" showInputMessage="1" showErrorMessage="1" sqref="F250:G250" xr:uid="{E8CED537-360D-41B1-ACDC-783BA2E25D50}">
      <formula1>"Oui : Marketing social important,Oui : Un certain marketing social,Non,Ne sais pas"</formula1>
    </dataValidation>
    <dataValidation allowBlank="1" showInputMessage="1" showErrorMessage="1" error="Choisissez une réponse dans la liste déroulante." sqref="K19" xr:uid="{09F33DC9-AAB7-4040-8BBE-91AE00A1E2E8}"/>
    <dataValidation type="list" allowBlank="1" showInputMessage="1" showErrorMessage="1" sqref="F276:G276" xr:uid="{41F9A92D-D249-42DD-9FDA-74D3FB9E7F8B}">
      <formula1>"Oui : Tous les sites de marketing social sont inclus, Oui : Certains sites de marketing social sont inclus,Aucun, Ne sais pas, Non applicable (aucun LMIS)"</formula1>
    </dataValidation>
    <dataValidation type="list" allowBlank="1" showInputMessage="1" showErrorMessage="1" sqref="F275:G275" xr:uid="{C82EE33C-5C04-4338-8A80-D50B046CADA6}">
      <formula1>"Oui : Toutes les installations des ONG sont incluses, Oui : Certaines des installations des ONG sont incluses,Aucun, Ne sais pas, Non applicable (aucun LMIS)"</formula1>
    </dataValidation>
    <dataValidation type="list" allowBlank="1" showInputMessage="1" showErrorMessage="1" sqref="F274:G274" xr:uid="{07AA132E-A292-4037-B424-0EBDE0A4279C}">
      <formula1>"Oui : Tous les installations du secteur privé sont incluses, Oui : Certaines installations du secteur privé sont incluses,Aucun, Ne sais pas, Non applicable (aucun LMIS)"</formula1>
    </dataValidation>
    <dataValidation type="list" allowBlank="1" showInputMessage="1" showErrorMessage="1" sqref="F273:G273" xr:uid="{96091D0A-2CB5-48E2-821D-323ADEB7E78B}">
      <formula1>"Oui : Tous les installations du secteur public sont incluses, Oui : Certaines installations du secteur public sont incluses,Aucun, Ne sais pas, Non applicable (aucun LMIS)"</formula1>
    </dataValidation>
    <dataValidation type="list" allowBlank="1" showInputMessage="1" showErrorMessage="1" sqref="H376:I376" xr:uid="{E4EF621A-A522-4E6B-8B84-274E49B8F911}">
      <formula1>"Oui (plan PSE avec composant FP/RH),Aucun plan PSE commencé/élaboré,Oui plan PSE mais aucun composant FP/RH,Ne sais pas"</formula1>
    </dataValidation>
    <dataValidation type="list" allowBlank="1" showInputMessage="1" showErrorMessage="1" sqref="H319:J319" xr:uid="{38E60359-9DB8-48E8-923E-4B9A4BA8ECAB}">
      <formula1>"0 à 25 %,26 à 50 %,51 à 75 %,76 à 100 %, Ne sais pas, Non applicable"</formula1>
    </dataValidation>
    <dataValidation type="list" allowBlank="1" showInputMessage="1" showErrorMessage="1" sqref="H309:J309 F73:F75 H217:J220" xr:uid="{0618F9EB-0A6B-43C6-84B1-E19B29F092AC}">
      <formula1>"Oui,Non,Ne sais pas,Non applicable"</formula1>
    </dataValidation>
    <dataValidation type="list" allowBlank="1" showInputMessage="1" showErrorMessage="1" sqref="H315:J315" xr:uid="{92B406A9-8E5C-4432-9C1B-6425754D34D9}">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7:J317" xr:uid="{08A6E5D5-A9DF-4C81-B9AE-3A43EE372FBA}">
      <formula1>"0,1,2 à 3,Plus de 3, Ne sais pas"</formula1>
    </dataValidation>
    <dataValidation type="list" allowBlank="1" showInputMessage="1" showErrorMessage="1" sqref="J363 J369 J333 J339 J345 J351 J357 J327" xr:uid="{6EA4D037-B654-49F9-B2DB-14E35168D3A9}">
      <formula1>"0,1,2 à 3,Plus de 3,Ne sais pas"</formula1>
    </dataValidation>
    <dataValidation type="list" allowBlank="1" showInputMessage="1" showErrorMessage="1" sqref="H309" xr:uid="{33D7F7B8-2A64-4BCF-86A4-911373928450}">
      <formula1>"Oui,Non,Ne sais pas, Non applicable"</formula1>
    </dataValidation>
    <dataValidation type="list" allowBlank="1" showInputMessage="1" showErrorMessage="1" sqref="H308:J308" xr:uid="{12D51F5E-D8A9-474C-9BB9-162A216AAE1B}">
      <formula1>"Moins de 6 mois, De 6 mois à moins d'1 an, D'1 an à 18 mois, Plus de 18 mois,Ne sais pas, Non applicable"</formula1>
    </dataValidation>
    <dataValidation type="list" allowBlank="1" showInputMessage="1" showErrorMessage="1" error="Choisissez une réponse dans la liste déroulante." sqref="I19:I20" xr:uid="{44397AA4-45B4-49DC-881C-D94C83E0D3B7}">
      <formula1>"Oui, Non, Ne sais pas, Non applicable"</formula1>
    </dataValidation>
    <dataValidation type="list" allowBlank="1" showInputMessage="1" showErrorMessage="1" sqref="H312:J313" xr:uid="{1C90CBAF-33B6-4592-8034-0C707DF60836}">
      <formula1>"La plupart ont été testés, Certains ont été testés, Aucun n'a été testé, Ne sais pas, Non applicable"</formula1>
    </dataValidation>
    <dataValidation type="list" allowBlank="1" showInputMessage="1" showErrorMessage="1" sqref="J165:L165" xr:uid="{D41E01C4-B5DF-41E4-827A-4359EF79A9B2}">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52:F56" xr:uid="{DF13C336-EE5B-4FD8-8B51-6F294CBD5C92}">
      <formula1>"En nature, Argent liquide, Ne sais pas, Non applicable"</formula1>
    </dataValidation>
    <dataValidation type="list" allowBlank="1" showInputMessage="1" showErrorMessage="1" sqref="G122:J123 I6 I42 F180:F190 F204:F214 H373:H374 G139 H147:J147 H145:J145 J33 F263 F168:F178 F192:F202 H215:J215 G269 H84 G128:J129 J35 F45 F47 G125:J126 G95:J96 G131:J132 G98:J99 G101:J102 G104:J105 G107:J108 G135:J136 G110:J111 G116:J117 G113:J114 G119:J120 K233:K245" xr:uid="{0C081FC4-C297-4593-B1C2-9217B4810E42}">
      <formula1>"Oui, Non, Ne sais pas"</formula1>
    </dataValidation>
    <dataValidation type="list" allowBlank="1" showInputMessage="1" showErrorMessage="1" sqref="J25 H25" xr:uid="{BE927038-CBC1-4615-8148-0295F87C2FA4}">
      <formula1>"Janvier, Février, Mars, Avril, Mai, Juin, Juillet, Août, Septembre, Octobre, Novembre, Décembre"</formula1>
    </dataValidation>
    <dataValidation type="list" allowBlank="1" showInputMessage="1" showErrorMessage="1" error="Choisissez une réponse dans la liste déroulante." sqref="I21" xr:uid="{3CD7B205-A0C4-464A-B6DB-2F474CED2175}">
      <formula1>"0 fois, 1 fois, 2 à 3 fois, 4 fois ou plus, Ne sais pas"</formula1>
    </dataValidation>
    <dataValidation type="list" allowBlank="1" showInputMessage="1" showErrorMessage="1" sqref="F258 H318 F264:F267 H310 H223:H225 H230 H227 I22:I23 F77:G80 H320 H143:J143 I18 H322 H314 L168:L178 M168:N177 I10:I16 H305:H306 F260:F262 L192:N202" xr:uid="{CCC39410-FCD6-40AB-9354-1C8D5F527D04}">
      <formula1>"Oui, Non, Ne sais pas, Non applicable"</formula1>
    </dataValidation>
    <dataValidation type="list" allowBlank="1" showInputMessage="1" showErrorMessage="1" sqref="G271" xr:uid="{C8EDA207-6841-4C81-AE63-69C5AC5F8EC6}">
      <formula1>"Oui, Non, Ne sais pas, Non applicable (aucun LMIS)"</formula1>
    </dataValidation>
    <dataValidation type="list" allowBlank="1" showInputMessage="1" showErrorMessage="1" sqref="H26 J26" xr:uid="{A85341D8-CF32-46BC-BC26-090E78102746}">
      <formula1>"2017,2018,2019,2020,2021,2022,2023"</formula1>
    </dataValidation>
    <dataValidation type="list" allowBlank="1" showInputMessage="1" showErrorMessage="1" sqref="M47 M45 M52:M56" xr:uid="{2912AC4D-DD6B-46BD-86CC-7A568FCAEB55}">
      <formula1>"Achat/B.P. date,Date d'expédition,Date de livraison,Autre,Inconnu,Non applicable"</formula1>
    </dataValidation>
    <dataValidation type="list" allowBlank="1" showInputMessage="1" showErrorMessage="1" sqref="F257" xr:uid="{B93D67F2-16EB-4571-99E7-6C69691417B8}">
      <formula1>"Oui, Non"</formula1>
    </dataValidation>
    <dataValidation type="list" allowBlank="1" showInputMessage="1" showErrorMessage="1" sqref="P270:P271" xr:uid="{0CA30864-4EE2-4C00-A2D0-1EE6E8B3C866}">
      <formula1>#REF!</formula1>
    </dataValidation>
    <dataValidation type="list" allowBlank="1" showInputMessage="1" showErrorMessage="1" sqref="H377:I377" xr:uid="{8519E745-A130-43A1-891B-2400F0D5CD02}">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H385:I385" xr:uid="{ED128E8C-2220-4711-8B27-E24D99D2E4FE}">
      <formula1>"Totalité ou majorité de la ligne budgétaire transférée à la réponse COVID, Une partie du budget a été transférée, Aucune partie du budget n'a été transférée (c'est-à-dire aucun impact), Inconnu, Non applicable"</formula1>
    </dataValidation>
    <dataValidation type="list" allowBlank="1" showInputMessage="1" showErrorMessage="1" sqref="H386:I386" xr:uid="{C1888ED6-3758-4849-BF04-356FB2F32BF7}">
      <formula1>"Impact élevé, Impact moyen, Impact faible, Aucun impact, Inconnu"</formula1>
    </dataValidation>
    <dataValidation type="list" allowBlank="1" showInputMessage="1" showErrorMessage="1" sqref="H384:I384" xr:uid="{50C31F8E-7D82-489B-8A27-85786EEF4B1F}">
      <formula1>"Aucun impact, Réunions moins fréquentes, Réunions impossibles, Ne sais pas, Non applicable (pas de comité)"</formula1>
    </dataValidation>
    <dataValidation type="decimal" allowBlank="1" showInputMessage="1" showErrorMessage="1" error="Entrez une valeur numérique ici uniquement (en USD)." sqref="J27" xr:uid="{96779260-CBE8-40C1-A777-FE263ACDE577}">
      <formula1>0</formula1>
      <formula2>100000000</formula2>
    </dataValidation>
    <dataValidation type="decimal" allowBlank="1" showInputMessage="1" showErrorMessage="1" error="Entrez une valeur numérique ici seulement (en USD)." sqref="I86:J86" xr:uid="{10501997-CB97-49CD-B3D1-E11728B10231}">
      <formula1>0</formula1>
      <formula2>100000000</formula2>
    </dataValidation>
    <dataValidation type="decimal" allowBlank="1" showInputMessage="1" showErrorMessage="1" error="Entrez une quantité numérique ici seulement." sqref="K52:L56" xr:uid="{89E1ACB5-B53B-475E-8041-CC09A52B4CB0}">
      <formula1>0</formula1>
      <formula2>1000000000</formula2>
    </dataValidation>
    <dataValidation type="custom" allowBlank="1" showInputMessage="1" showErrorMessage="1" error="Ce nombre doit être supérieur ou égal au nombre d'observations de rupture de stock (Colonne H)." sqref="L293 I290:I295 I286:I288 I297:I299 L297:L299 L283 L288 L291 I281 I283:I284" xr:uid="{DE77E17C-B381-46EE-A282-3C6DA9D2A548}">
      <formula1>I281&gt;=H281</formula1>
    </dataValidation>
    <dataValidation type="custom" operator="lessThanOrEqual" allowBlank="1" showInputMessage="1" showErrorMessage="1" error="Ce nombre ne peut pas dépasser le nombre total d'observations du statut des stocks (colonne I)." sqref="K293 H290:H295 H286:H288 H297:H299 K297:K299 I282 K288 K291 H281:H284 K282:K283 L282" xr:uid="{F8E28B36-A805-458D-8AEC-250CE9BAC55E}">
      <formula1>H281&lt;=I281</formula1>
    </dataValidation>
    <dataValidation type="custom" allowBlank="1" showInputMessage="1" showErrorMessage="1" error="Ce nombre doit être supérieur ou égal au nombre total du PPS en rupture de stock (Colonne K)." sqref="L286:L287 L284 L294:L295 L290 L292 L281" xr:uid="{F0EC4EC1-F4EF-4392-9C48-7B232B4990D1}">
      <formula1>L281&gt;=K281</formula1>
    </dataValidation>
    <dataValidation type="custom" allowBlank="1" showInputMessage="1" showErrorMessage="1" error="Ce nombre doit être inférieur ou égal au nombre total de PPS déclarant (observations de stocks) (Colonne L)." sqref="K286:K287 K284 K294:K295 K290 K292 K281" xr:uid="{5850087A-AB56-4D26-8462-AAB6E90EC085}">
      <formula1>K281&lt;=L281</formula1>
    </dataValidation>
    <dataValidation type="list" allowBlank="1" showInputMessage="1" showErrorMessage="1" sqref="H304:J304" xr:uid="{DDD79429-3420-45E9-9581-FCE3297048C5}">
      <formula1>"Oui, Non, Ne sais pas, Non applicable (pas d'ANRP)"</formula1>
    </dataValidation>
    <dataValidation type="list" allowBlank="1" showInputMessage="1" showErrorMessage="1" sqref="H29:J29" xr:uid="{742503EC-1E1F-448B-95DF-3517AE3D0899}">
      <formula1>"Gouvernement - Niveau central, Gouvernement - Niveau infranational, Gouvernement des États-Unis (USG), UNFPA, Autres bailleurs de fonds, Autre, Ne sais pas"</formula1>
    </dataValidation>
    <dataValidation type="list" allowBlank="1" showInputMessage="1" showErrorMessage="1" sqref="H388:I389" xr:uid="{AE567DD9-D46C-42C3-B6F8-6340FD1F52DC}">
      <formula1>"Maintien, Augmentation, Intégration, Réduction, Élimination, Ne sais pas,Non applicable"</formula1>
    </dataValidation>
    <dataValidation type="list" allowBlank="1" showInputMessage="1" showErrorMessage="1" sqref="H31:J31" xr:uid="{B59FD2DF-0145-4D06-869F-CB63704FBB65}">
      <formula1>"Une fois par an, Deux fois par an, Une fois par trimestre, Une fois par mois, Autre, Ne sais pas"</formula1>
    </dataValidation>
    <dataValidation allowBlank="1" showInputMessage="1" showErrorMessage="1" error="Entrez une valeur numérique ici seulement (en USD)." sqref="G38:G39 G45:H45 G47:H47 G52:H56" xr:uid="{A26A6059-731B-4144-A58B-ED2B1CDC5877}"/>
    <dataValidation allowBlank="1" showInputMessage="1" showErrorMessage="1" error="Entrez une quantité numérique ici seulement." sqref="K47:L47 K45:L45" xr:uid="{0A8124BD-49A1-41B6-AF19-B118E9646A15}"/>
    <dataValidation allowBlank="1" showInputMessage="1" showErrorMessage="1" error="Entrez une valeur numérique ici uniquement (en USD)." sqref="H231:J231" xr:uid="{A77E54DA-69D0-45D5-9024-7B8A0C52FD93}"/>
    <dataValidation type="list" allowBlank="1" showInputMessage="1" showErrorMessage="1" sqref="O19" xr:uid="{9B071E17-AF13-48E8-A76E-05C7CFCA9159}">
      <formula1>$C$3:$C$5</formula1>
    </dataValidation>
    <dataValidation type="list" allowBlank="1" showInputMessage="1" showErrorMessage="1" sqref="O20" xr:uid="{64A5167F-D357-49B7-894E-F7E428EEC63E}">
      <formula1>$D$3:$D$4</formula1>
    </dataValidation>
    <dataValidation type="list" allowBlank="1" showInputMessage="1" showErrorMessage="1" sqref="O21:O23" xr:uid="{562E5AF9-5D16-4127-BAE2-73EB635DF373}">
      <formula1>$E$3:$E$4</formula1>
    </dataValidation>
    <dataValidation type="list" allowBlank="1" showInputMessage="1" showErrorMessage="1" sqref="O25:O26" xr:uid="{F0A1EFF3-A5D0-4806-9DA9-29B3FB00C99D}">
      <formula1>$F$3:$F$6</formula1>
    </dataValidation>
    <dataValidation type="list" allowBlank="1" showInputMessage="1" showErrorMessage="1" sqref="O33" xr:uid="{8FF683ED-6E83-4A9F-9B49-3A476D7F7DEB}">
      <formula1>$I$3:$I$4</formula1>
    </dataValidation>
    <dataValidation type="list" allowBlank="1" showInputMessage="1" showErrorMessage="1" sqref="O35 O42" xr:uid="{EBF4A822-F419-4875-B22B-0D124899C310}">
      <formula1>$J$3:$J$7</formula1>
    </dataValidation>
    <dataValidation type="list" allowBlank="1" showInputMessage="1" showErrorMessage="1" sqref="O44:O49" xr:uid="{6D888FD8-3CC7-4670-B44E-C6253C9C3DA5}">
      <formula1>$K$3:$K$7</formula1>
    </dataValidation>
    <dataValidation type="list" allowBlank="1" showInputMessage="1" showErrorMessage="1" sqref="O52" xr:uid="{694028DF-659C-4B79-9B46-4BAB747AA96E}">
      <formula1>$L$3:$L$4</formula1>
    </dataValidation>
    <dataValidation type="list" allowBlank="1" showInputMessage="1" showErrorMessage="1" sqref="O53:O56" xr:uid="{782AAC29-2BF2-46CC-8636-32530B3F683F}">
      <formula1>$M$3:$M$4</formula1>
    </dataValidation>
    <dataValidation type="list" allowBlank="1" showInputMessage="1" showErrorMessage="1" sqref="O73:O81 O66:O71" xr:uid="{25BFED79-4E50-4024-ACA9-D3EC15E11A75}">
      <formula1>$P$3:$P$7</formula1>
    </dataValidation>
    <dataValidation type="list" allowBlank="1" showInputMessage="1" showErrorMessage="1" sqref="O84" xr:uid="{970F22C7-04E4-4702-9984-818B1B426618}">
      <formula1>$Q$3:$Q$6</formula1>
    </dataValidation>
    <dataValidation type="list" allowBlank="1" showInputMessage="1" showErrorMessage="1" sqref="O91" xr:uid="{88D389A8-1B5F-4CD4-AAE9-57971131D216}">
      <formula1>$R$3:$R$8</formula1>
    </dataValidation>
    <dataValidation type="list" allowBlank="1" showInputMessage="1" showErrorMessage="1" sqref="O139" xr:uid="{2E8D96B3-9B86-40F4-84A7-81E1F8D8BD45}">
      <formula1>$S$3:$S$4</formula1>
    </dataValidation>
    <dataValidation type="list" allowBlank="1" showInputMessage="1" showErrorMessage="1" sqref="O145:O148" xr:uid="{D043F39E-4EC3-4E23-B216-59D898F6A186}">
      <formula1>$T$3:$T$8</formula1>
    </dataValidation>
    <dataValidation type="list" allowBlank="1" showInputMessage="1" showErrorMessage="1" sqref="O150:O165" xr:uid="{337A84C7-75A6-45AF-8F07-D76A3DAB5F7F}">
      <formula1>$U$3:$U$5</formula1>
    </dataValidation>
    <dataValidation type="list" allowBlank="1" showInputMessage="1" showErrorMessage="1" sqref="O167:O178 O191:O202" xr:uid="{58AEEDC8-CA6D-402C-AC7A-4813FE3C96A9}">
      <formula1>$V$3:$V$8</formula1>
    </dataValidation>
    <dataValidation type="list" allowBlank="1" showInputMessage="1" showErrorMessage="1" sqref="O179:O190 O203:O214" xr:uid="{27060402-F9ED-44F1-91FC-FB769C96815E}">
      <formula1>$W$3:$W$6</formula1>
    </dataValidation>
    <dataValidation type="list" allowBlank="1" showInputMessage="1" showErrorMessage="1" sqref="O215:O221" xr:uid="{B65DF82F-EBB8-427E-AA2B-4ACB003E371C}">
      <formula1>$X$3:$X$4</formula1>
    </dataValidation>
    <dataValidation type="list" allowBlank="1" showInputMessage="1" showErrorMessage="1" sqref="O222:O226" xr:uid="{00CBAAF4-7E62-4F8C-B565-61B69424F143}">
      <formula1>$Y$3:$Y$6</formula1>
    </dataValidation>
    <dataValidation type="list" allowBlank="1" showInputMessage="1" showErrorMessage="1" sqref="O227:O228" xr:uid="{CAB16810-DF7E-406F-B210-E17B277B0370}">
      <formula1>$Z$3:$Z$5</formula1>
    </dataValidation>
    <dataValidation type="list" allowBlank="1" showInputMessage="1" showErrorMessage="1" sqref="O230:O231" xr:uid="{B66A8F75-3EDA-4D48-832A-B8D58A041A2F}">
      <formula1>$AA$3:$AA$4</formula1>
    </dataValidation>
    <dataValidation type="list" allowBlank="1" showInputMessage="1" showErrorMessage="1" sqref="O232:O248" xr:uid="{9DA1E850-3168-46E3-9A0D-293725BA5838}">
      <formula1>$AB$3:$AB$4</formula1>
    </dataValidation>
    <dataValidation type="list" allowBlank="1" showInputMessage="1" showErrorMessage="1" sqref="O249:O255" xr:uid="{BC658FC6-ED22-4001-9B76-1FA4C700F7DE}">
      <formula1>$AC$3:$AC$7</formula1>
    </dataValidation>
    <dataValidation type="list" allowBlank="1" showInputMessage="1" showErrorMessage="1" sqref="O256" xr:uid="{4BB333A3-72F8-4CF2-95EB-CC76ABC15424}">
      <formula1>$AD$3:$AD$5</formula1>
    </dataValidation>
    <dataValidation type="list" allowBlank="1" showInputMessage="1" showErrorMessage="1" sqref="O263:O267" xr:uid="{69C72309-60FB-4BF1-B763-E3241CE0E7F0}">
      <formula1>$AF$3:$AF$4</formula1>
    </dataValidation>
    <dataValidation type="list" allowBlank="1" showInputMessage="1" showErrorMessage="1" sqref="O269:O277" xr:uid="{660FDAF9-4877-42FC-B602-DCDAA6E4857D}">
      <formula1>$AG$3:$AG$4</formula1>
    </dataValidation>
    <dataValidation type="list" allowBlank="1" showInputMessage="1" showErrorMessage="1" sqref="O279" xr:uid="{2B1B1AF9-04ED-425C-A6DF-064113F24562}">
      <formula1>$AH$3:$AH$7</formula1>
    </dataValidation>
    <dataValidation type="list" allowBlank="1" showInputMessage="1" showErrorMessage="1" sqref="O304" xr:uid="{70C8AE16-E55B-4F2C-9921-FAC77595D04A}">
      <formula1>$AJ$3:$AJ$4</formula1>
    </dataValidation>
    <dataValidation type="list" allowBlank="1" showInputMessage="1" showErrorMessage="1" sqref="O305:O309" xr:uid="{5ACA6A30-3D22-433C-A83B-1BA6CF97E697}">
      <formula1>$AK$3:$AK$4</formula1>
    </dataValidation>
    <dataValidation type="list" allowBlank="1" showInputMessage="1" showErrorMessage="1" sqref="O310:O313" xr:uid="{B290FA12-7868-4092-96D6-AD6FDE01C31E}">
      <formula1>$AL$3:$AL$5</formula1>
    </dataValidation>
    <dataValidation type="list" allowBlank="1" showInputMessage="1" showErrorMessage="1" sqref="O314:O315" xr:uid="{7ADA24DF-7615-4F14-AAF0-BB4C95B7B82F}">
      <formula1>$AM$3:$AM$4</formula1>
    </dataValidation>
    <dataValidation type="list" allowBlank="1" showInputMessage="1" showErrorMessage="1" sqref="O317:O322" xr:uid="{CE91ED8A-08C9-49DD-944E-B07CE2243C80}">
      <formula1>$AN$3:$AN$5</formula1>
    </dataValidation>
    <dataValidation type="list" allowBlank="1" showInputMessage="1" showErrorMessage="1" sqref="O324:O372" xr:uid="{A65A7CB5-EFE9-4C7B-9E73-38A176F2A0B2}">
      <formula1>$AO$3:$AO$4</formula1>
    </dataValidation>
    <dataValidation type="list" allowBlank="1" showInputMessage="1" showErrorMessage="1" sqref="O373" xr:uid="{7D6E0C8F-6E48-4158-BDEB-A9A4683BABAC}">
      <formula1>$AP$3:$AP$4</formula1>
    </dataValidation>
    <dataValidation type="list" allowBlank="1" showInputMessage="1" showErrorMessage="1" sqref="O374:O375" xr:uid="{92B39587-8C0A-4FB0-9A08-EB6C47B9D475}">
      <formula1>$AQ$3:$AQ$5</formula1>
    </dataValidation>
    <dataValidation type="list" allowBlank="1" showInputMessage="1" showErrorMessage="1" sqref="O376" xr:uid="{50A129E3-209F-4866-B18B-B0E780540835}">
      <formula1>$AR$3:$AR$4</formula1>
    </dataValidation>
    <dataValidation type="list" allowBlank="1" showInputMessage="1" showErrorMessage="1" sqref="O6" xr:uid="{490C148F-82FA-4346-8665-916F46A6101C}">
      <formula1>$B$3:$B$5</formula1>
    </dataValidation>
    <dataValidation type="list" allowBlank="1" showInputMessage="1" showErrorMessage="1" sqref="O282:O284" xr:uid="{635FFB42-4428-4551-A884-E322F2AE1D63}">
      <formula1>$AI$3:$AI$8</formula1>
    </dataValidation>
    <dataValidation type="list" allowBlank="1" showInputMessage="1" showErrorMessage="1" sqref="O27 O29" xr:uid="{0392CAF4-D2C9-443F-8E06-A54CF4758133}">
      <formula1>$G$3:$G$6</formula1>
    </dataValidation>
    <dataValidation type="list" allowBlank="1" showInputMessage="1" showErrorMessage="1" sqref="O257:O262" xr:uid="{2B545972-6BDF-4DD0-B81E-87A863958EFF}">
      <formula1>$AE$3:$AE$5</formula1>
    </dataValidation>
    <dataValidation type="list" allowBlank="1" showInputMessage="1" showErrorMessage="1" sqref="E3" xr:uid="{55E279CC-2896-4B90-8B6A-8C715EC2705F}">
      <formula1>$A$3:$A$133</formula1>
    </dataValidation>
  </dataValidations>
  <hyperlinks>
    <hyperlink ref="G3:O3" location="'All Country Summary (2023)'!A1" display="Go to summary page" xr:uid="{29929BF0-E4A0-4986-A312-BD0201E9D8F8}"/>
  </hyperlinks>
  <pageMargins left="0.25" right="0.25" top="0.75" bottom="0.75" header="0.3" footer="0.3"/>
  <pageSetup paperSize="141" scale="75"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17AE9-EE30-442C-81ED-FF33B77FE836}">
  <sheetPr>
    <tabColor rgb="FF996633"/>
  </sheetPr>
  <dimension ref="A1:Q392"/>
  <sheetViews>
    <sheetView showGridLines="0" zoomScaleNormal="100" workbookViewId="0">
      <selection activeCell="O6" sqref="O6:O18"/>
    </sheetView>
  </sheetViews>
  <sheetFormatPr defaultColWidth="9.140625" defaultRowHeight="14.45"/>
  <cols>
    <col min="1" max="1" width="2.140625" style="172" customWidth="1"/>
    <col min="2" max="2" width="6.5703125" style="172" customWidth="1"/>
    <col min="3" max="3" width="3.28515625" style="172" customWidth="1"/>
    <col min="4" max="4" width="16.140625" style="172" customWidth="1"/>
    <col min="5" max="5" width="61" style="172" customWidth="1"/>
    <col min="6" max="6" width="16.28515625" style="172" customWidth="1"/>
    <col min="7" max="7" width="24.28515625" style="172" customWidth="1"/>
    <col min="8" max="8" width="22" style="172" customWidth="1"/>
    <col min="9" max="9" width="19.140625" style="172" customWidth="1"/>
    <col min="10" max="10" width="30.28515625" style="172" customWidth="1"/>
    <col min="11" max="11" width="19.7109375" style="172" customWidth="1"/>
    <col min="12" max="12" width="17.5703125" style="172" customWidth="1"/>
    <col min="13" max="13" width="19.28515625" style="172" customWidth="1"/>
    <col min="14" max="14" width="30.140625" style="172" customWidth="1"/>
    <col min="15" max="15" width="60.28515625" style="172" customWidth="1"/>
    <col min="16" max="16" width="60.42578125" style="172" customWidth="1"/>
    <col min="17" max="16384" width="9.140625" style="172"/>
  </cols>
  <sheetData>
    <row r="1" spans="2:16" ht="53.25" customHeight="1">
      <c r="F1" s="1400"/>
      <c r="G1" s="1400"/>
      <c r="H1" s="1400"/>
      <c r="I1" s="1400"/>
      <c r="J1" s="1400"/>
      <c r="K1" s="1400"/>
      <c r="L1" s="1400"/>
      <c r="M1" s="1400"/>
      <c r="N1" s="1400"/>
    </row>
    <row r="2" spans="2:16" ht="37.5" customHeight="1">
      <c r="B2" s="408" t="s">
        <v>1376</v>
      </c>
      <c r="C2" s="174"/>
      <c r="D2" s="174"/>
      <c r="E2" s="174"/>
      <c r="F2" s="169"/>
      <c r="G2" s="411"/>
      <c r="H2" s="169"/>
      <c r="I2" s="169"/>
      <c r="J2" s="169"/>
      <c r="K2" s="170"/>
      <c r="L2" s="170"/>
      <c r="M2" s="170"/>
      <c r="N2" s="171"/>
    </row>
    <row r="3" spans="2:16" ht="45.75" customHeight="1">
      <c r="B3" s="408"/>
      <c r="C3" s="174"/>
      <c r="D3" s="175" t="s">
        <v>1920</v>
      </c>
      <c r="E3" s="858" t="s">
        <v>3809</v>
      </c>
      <c r="F3" s="177" t="s">
        <v>1922</v>
      </c>
      <c r="G3" s="2130" t="s">
        <v>830</v>
      </c>
      <c r="H3" s="2130"/>
      <c r="I3" s="2130"/>
      <c r="J3" s="2130"/>
      <c r="K3" s="2130"/>
      <c r="L3" s="2130"/>
      <c r="M3" s="2130"/>
      <c r="N3" s="2130"/>
      <c r="O3" s="2130"/>
    </row>
    <row r="4" spans="2:16" ht="39" customHeight="1">
      <c r="B4" s="1402" t="s">
        <v>1380</v>
      </c>
      <c r="C4" s="1402"/>
      <c r="D4" s="1402"/>
      <c r="E4" s="1402"/>
      <c r="F4" s="1402"/>
      <c r="G4" s="1402"/>
      <c r="H4" s="1402"/>
      <c r="I4" s="1402"/>
      <c r="J4" s="1402"/>
      <c r="K4" s="1402"/>
      <c r="L4" s="1402"/>
      <c r="M4" s="1402"/>
      <c r="N4" s="1402"/>
      <c r="O4" s="172" t="s">
        <v>1381</v>
      </c>
    </row>
    <row r="5" spans="2:16" ht="15.75">
      <c r="B5" s="1416" t="s">
        <v>1382</v>
      </c>
      <c r="C5" s="1417"/>
      <c r="D5" s="1417"/>
      <c r="E5" s="1417"/>
      <c r="F5" s="1417"/>
      <c r="G5" s="1417"/>
      <c r="H5" s="1417"/>
      <c r="I5" s="1417"/>
      <c r="J5" s="1417"/>
      <c r="K5" s="1417"/>
      <c r="L5" s="1417"/>
      <c r="M5" s="1417"/>
      <c r="N5" s="1417"/>
      <c r="O5" s="1417"/>
      <c r="P5" s="1418"/>
    </row>
    <row r="6" spans="2:16" ht="70.5" customHeight="1">
      <c r="B6" s="182" t="s">
        <v>1383</v>
      </c>
      <c r="C6" s="1419" t="s">
        <v>1384</v>
      </c>
      <c r="D6" s="1419"/>
      <c r="E6" s="1419"/>
      <c r="F6" s="1419"/>
      <c r="G6" s="1419"/>
      <c r="H6" s="1420"/>
      <c r="I6" s="183" t="s">
        <v>1385</v>
      </c>
      <c r="J6" s="184" t="s">
        <v>1386</v>
      </c>
      <c r="K6" s="2309" t="s">
        <v>3810</v>
      </c>
      <c r="L6" s="2310"/>
      <c r="M6" s="2310"/>
      <c r="N6" s="2311"/>
      <c r="O6" s="1424" t="s">
        <v>1475</v>
      </c>
      <c r="P6" s="1424"/>
    </row>
    <row r="7" spans="2:16" ht="27" customHeight="1">
      <c r="B7" s="1427" t="s">
        <v>1388</v>
      </c>
      <c r="C7" s="1428"/>
      <c r="D7" s="1428"/>
      <c r="E7" s="1428"/>
      <c r="F7" s="1428"/>
      <c r="G7" s="1428"/>
      <c r="H7" s="1428"/>
      <c r="I7" s="1428"/>
      <c r="J7" s="1428"/>
      <c r="K7" s="1428"/>
      <c r="L7" s="1428"/>
      <c r="M7" s="1428"/>
      <c r="N7" s="1429"/>
      <c r="O7" s="1425"/>
      <c r="P7" s="1425"/>
    </row>
    <row r="8" spans="2:16" ht="21.75" customHeight="1">
      <c r="B8" s="205" t="s">
        <v>394</v>
      </c>
      <c r="C8" s="1414" t="s">
        <v>1389</v>
      </c>
      <c r="D8" s="1414"/>
      <c r="E8" s="1415"/>
      <c r="F8" s="1430" t="s">
        <v>3811</v>
      </c>
      <c r="G8" s="1431"/>
      <c r="H8" s="1431"/>
      <c r="I8" s="1431"/>
      <c r="J8" s="1431"/>
      <c r="K8" s="1431"/>
      <c r="L8" s="1431"/>
      <c r="M8" s="1431"/>
      <c r="N8" s="1431"/>
      <c r="O8" s="1425"/>
      <c r="P8" s="1425"/>
    </row>
    <row r="9" spans="2:16" ht="27.95">
      <c r="B9" s="191" t="s">
        <v>396</v>
      </c>
      <c r="C9" s="1414" t="s">
        <v>1391</v>
      </c>
      <c r="D9" s="1414"/>
      <c r="E9" s="1414"/>
      <c r="F9" s="1414"/>
      <c r="G9" s="1414"/>
      <c r="H9" s="1415"/>
      <c r="I9" s="192" t="s">
        <v>1392</v>
      </c>
      <c r="J9" s="2306"/>
      <c r="K9" s="2307"/>
      <c r="L9" s="2307"/>
      <c r="M9" s="2307"/>
      <c r="N9" s="2308"/>
      <c r="O9" s="1425"/>
      <c r="P9" s="1425"/>
    </row>
    <row r="10" spans="2:16" ht="34.5" customHeight="1">
      <c r="B10" s="195" t="s">
        <v>394</v>
      </c>
      <c r="C10" s="1414" t="s">
        <v>1393</v>
      </c>
      <c r="D10" s="1414"/>
      <c r="E10" s="1414"/>
      <c r="F10" s="1414"/>
      <c r="G10" s="1414"/>
      <c r="H10" s="1415"/>
      <c r="I10" s="203" t="s">
        <v>1520</v>
      </c>
      <c r="J10" s="1409" t="s">
        <v>1394</v>
      </c>
      <c r="K10" s="1410"/>
      <c r="L10" s="2172" t="s">
        <v>92</v>
      </c>
      <c r="M10" s="1907"/>
      <c r="N10" s="1908"/>
      <c r="O10" s="1425"/>
      <c r="P10" s="1425"/>
    </row>
    <row r="11" spans="2:16" ht="43.5" customHeight="1">
      <c r="B11" s="198" t="s">
        <v>401</v>
      </c>
      <c r="C11" s="1414" t="s">
        <v>1396</v>
      </c>
      <c r="D11" s="1414"/>
      <c r="E11" s="1414"/>
      <c r="F11" s="1414"/>
      <c r="G11" s="1414"/>
      <c r="H11" s="1415"/>
      <c r="I11" s="203" t="s">
        <v>1385</v>
      </c>
      <c r="J11" s="1409" t="s">
        <v>1394</v>
      </c>
      <c r="K11" s="1410"/>
      <c r="L11" s="2172" t="s">
        <v>3812</v>
      </c>
      <c r="M11" s="1907"/>
      <c r="N11" s="1908"/>
      <c r="O11" s="1425"/>
      <c r="P11" s="1425"/>
    </row>
    <row r="12" spans="2:16" ht="35.25" customHeight="1">
      <c r="B12" s="347" t="s">
        <v>403</v>
      </c>
      <c r="C12" s="1414" t="s">
        <v>1398</v>
      </c>
      <c r="D12" s="1414"/>
      <c r="E12" s="1414"/>
      <c r="F12" s="1414"/>
      <c r="G12" s="1414"/>
      <c r="H12" s="1415"/>
      <c r="I12" s="203" t="s">
        <v>1385</v>
      </c>
      <c r="J12" s="1409" t="s">
        <v>1394</v>
      </c>
      <c r="K12" s="1410"/>
      <c r="L12" s="2172" t="s">
        <v>3813</v>
      </c>
      <c r="M12" s="1907"/>
      <c r="N12" s="1908"/>
      <c r="O12" s="1425"/>
      <c r="P12" s="1425"/>
    </row>
    <row r="13" spans="2:16" ht="33" customHeight="1">
      <c r="B13" s="198" t="s">
        <v>405</v>
      </c>
      <c r="C13" s="1414" t="s">
        <v>1400</v>
      </c>
      <c r="D13" s="1414"/>
      <c r="E13" s="1414"/>
      <c r="F13" s="1414"/>
      <c r="G13" s="1414"/>
      <c r="H13" s="1415"/>
      <c r="I13" s="203" t="s">
        <v>1385</v>
      </c>
      <c r="J13" s="1409" t="s">
        <v>1401</v>
      </c>
      <c r="K13" s="1410"/>
      <c r="L13" s="2172" t="s">
        <v>97</v>
      </c>
      <c r="M13" s="1907"/>
      <c r="N13" s="1908"/>
      <c r="O13" s="1425"/>
      <c r="P13" s="1425"/>
    </row>
    <row r="14" spans="2:16" ht="33" customHeight="1">
      <c r="B14" s="198" t="s">
        <v>408</v>
      </c>
      <c r="C14" s="1414" t="s">
        <v>1403</v>
      </c>
      <c r="D14" s="1414"/>
      <c r="E14" s="1414"/>
      <c r="F14" s="1414"/>
      <c r="G14" s="1414"/>
      <c r="H14" s="1415"/>
      <c r="I14" s="203" t="s">
        <v>1385</v>
      </c>
      <c r="J14" s="1409" t="s">
        <v>1404</v>
      </c>
      <c r="K14" s="1410"/>
      <c r="L14" s="2172" t="s">
        <v>854</v>
      </c>
      <c r="M14" s="1907"/>
      <c r="N14" s="1908"/>
      <c r="O14" s="1425"/>
      <c r="P14" s="1425"/>
    </row>
    <row r="15" spans="2:16" ht="44.25" customHeight="1">
      <c r="B15" s="198" t="s">
        <v>410</v>
      </c>
      <c r="C15" s="1414" t="s">
        <v>1406</v>
      </c>
      <c r="D15" s="1414"/>
      <c r="E15" s="1414"/>
      <c r="F15" s="1414"/>
      <c r="G15" s="1414"/>
      <c r="H15" s="1415"/>
      <c r="I15" s="203" t="s">
        <v>1385</v>
      </c>
      <c r="J15" s="1409" t="s">
        <v>1407</v>
      </c>
      <c r="K15" s="1410"/>
      <c r="L15" s="2172" t="s">
        <v>3814</v>
      </c>
      <c r="M15" s="1907"/>
      <c r="N15" s="1908"/>
      <c r="O15" s="1425"/>
      <c r="P15" s="1425"/>
    </row>
    <row r="16" spans="2:16" ht="55.5" customHeight="1">
      <c r="B16" s="198" t="s">
        <v>413</v>
      </c>
      <c r="C16" s="1414" t="s">
        <v>1409</v>
      </c>
      <c r="D16" s="1414"/>
      <c r="E16" s="1414"/>
      <c r="F16" s="1414"/>
      <c r="G16" s="1414"/>
      <c r="H16" s="1415"/>
      <c r="I16" s="203" t="s">
        <v>1385</v>
      </c>
      <c r="J16" s="1409" t="s">
        <v>1410</v>
      </c>
      <c r="K16" s="1410"/>
      <c r="L16" s="1411" t="s">
        <v>3815</v>
      </c>
      <c r="M16" s="1412"/>
      <c r="N16" s="1413"/>
      <c r="O16" s="1425"/>
      <c r="P16" s="1425"/>
    </row>
    <row r="17" spans="2:16" ht="25.5" customHeight="1">
      <c r="B17" s="198" t="s">
        <v>416</v>
      </c>
      <c r="C17" s="1414" t="s">
        <v>1412</v>
      </c>
      <c r="D17" s="1414"/>
      <c r="E17" s="1414"/>
      <c r="F17" s="1414"/>
      <c r="G17" s="1414"/>
      <c r="H17" s="1415"/>
      <c r="I17" s="203" t="s">
        <v>1413</v>
      </c>
      <c r="J17" s="1409" t="s">
        <v>1410</v>
      </c>
      <c r="K17" s="1410"/>
      <c r="L17" s="2172" t="s">
        <v>92</v>
      </c>
      <c r="M17" s="1907"/>
      <c r="N17" s="1908"/>
      <c r="O17" s="1425"/>
      <c r="P17" s="1425"/>
    </row>
    <row r="18" spans="2:16" ht="30.95" customHeight="1">
      <c r="B18" s="198" t="s">
        <v>418</v>
      </c>
      <c r="C18" s="1414" t="s">
        <v>1414</v>
      </c>
      <c r="D18" s="1414"/>
      <c r="E18" s="1414"/>
      <c r="F18" s="1414"/>
      <c r="G18" s="1414"/>
      <c r="H18" s="1415"/>
      <c r="I18" s="203" t="s">
        <v>1385</v>
      </c>
      <c r="J18" s="1409" t="s">
        <v>1410</v>
      </c>
      <c r="K18" s="1410"/>
      <c r="L18" s="1411" t="s">
        <v>3816</v>
      </c>
      <c r="M18" s="1412"/>
      <c r="N18" s="1413"/>
      <c r="O18" s="1426"/>
      <c r="P18" s="1426"/>
    </row>
    <row r="19" spans="2:16" ht="24" customHeight="1">
      <c r="B19" s="191" t="s">
        <v>420</v>
      </c>
      <c r="C19" s="1414" t="s">
        <v>1416</v>
      </c>
      <c r="D19" s="1414"/>
      <c r="E19" s="1414"/>
      <c r="F19" s="1414"/>
      <c r="G19" s="1414"/>
      <c r="H19" s="1415"/>
      <c r="I19" s="203" t="s">
        <v>1385</v>
      </c>
      <c r="J19" s="1432" t="s">
        <v>1417</v>
      </c>
      <c r="K19" s="2025" t="s">
        <v>3817</v>
      </c>
      <c r="L19" s="2026"/>
      <c r="M19" s="2026"/>
      <c r="N19" s="2027"/>
      <c r="O19" s="201" t="s">
        <v>1475</v>
      </c>
      <c r="P19" s="202" t="s">
        <v>3818</v>
      </c>
    </row>
    <row r="20" spans="2:16" ht="24" customHeight="1">
      <c r="B20" s="191" t="s">
        <v>423</v>
      </c>
      <c r="C20" s="1414" t="s">
        <v>1420</v>
      </c>
      <c r="D20" s="1414"/>
      <c r="E20" s="1414"/>
      <c r="F20" s="1414"/>
      <c r="G20" s="1414"/>
      <c r="H20" s="1415"/>
      <c r="I20" s="203" t="s">
        <v>1385</v>
      </c>
      <c r="J20" s="1433"/>
      <c r="K20" s="2037"/>
      <c r="L20" s="2038"/>
      <c r="M20" s="2038"/>
      <c r="N20" s="2039"/>
      <c r="O20" s="201" t="s">
        <v>1475</v>
      </c>
      <c r="P20" s="202" t="s">
        <v>3818</v>
      </c>
    </row>
    <row r="21" spans="2:16" ht="24" customHeight="1">
      <c r="B21" s="191" t="s">
        <v>425</v>
      </c>
      <c r="C21" s="1414" t="s">
        <v>1421</v>
      </c>
      <c r="D21" s="1414"/>
      <c r="E21" s="1414"/>
      <c r="F21" s="1414"/>
      <c r="G21" s="1414"/>
      <c r="H21" s="1415"/>
      <c r="I21" s="203" t="s">
        <v>3819</v>
      </c>
      <c r="J21" s="1433"/>
      <c r="K21" s="2037"/>
      <c r="L21" s="2038"/>
      <c r="M21" s="2038"/>
      <c r="N21" s="2039"/>
      <c r="O21" s="1443" t="s">
        <v>1475</v>
      </c>
      <c r="P21" s="1443" t="s">
        <v>3818</v>
      </c>
    </row>
    <row r="22" spans="2:16" ht="34.5" customHeight="1">
      <c r="B22" s="191" t="s">
        <v>427</v>
      </c>
      <c r="C22" s="1414" t="s">
        <v>1424</v>
      </c>
      <c r="D22" s="1414"/>
      <c r="E22" s="1414"/>
      <c r="F22" s="1414"/>
      <c r="G22" s="1414"/>
      <c r="H22" s="1415"/>
      <c r="I22" s="203" t="s">
        <v>1520</v>
      </c>
      <c r="J22" s="1433"/>
      <c r="K22" s="2037"/>
      <c r="L22" s="2038"/>
      <c r="M22" s="2038"/>
      <c r="N22" s="2039"/>
      <c r="O22" s="1425"/>
      <c r="P22" s="1425"/>
    </row>
    <row r="23" spans="2:16" ht="33.75" customHeight="1">
      <c r="B23" s="205" t="s">
        <v>394</v>
      </c>
      <c r="C23" s="2088" t="s">
        <v>1425</v>
      </c>
      <c r="D23" s="2088"/>
      <c r="E23" s="2088"/>
      <c r="F23" s="2088"/>
      <c r="G23" s="2088"/>
      <c r="H23" s="2220"/>
      <c r="I23" s="203" t="s">
        <v>1496</v>
      </c>
      <c r="J23" s="1433"/>
      <c r="K23" s="2124"/>
      <c r="L23" s="2125"/>
      <c r="M23" s="2125"/>
      <c r="N23" s="2126"/>
      <c r="O23" s="1444"/>
      <c r="P23" s="1444"/>
    </row>
    <row r="24" spans="2:16" ht="24.75" customHeight="1">
      <c r="B24" s="1416" t="s">
        <v>1426</v>
      </c>
      <c r="C24" s="1417"/>
      <c r="D24" s="1417"/>
      <c r="E24" s="1417"/>
      <c r="F24" s="1417"/>
      <c r="G24" s="1417"/>
      <c r="H24" s="1417"/>
      <c r="I24" s="1417"/>
      <c r="J24" s="1417"/>
      <c r="K24" s="1417"/>
      <c r="L24" s="1417"/>
      <c r="M24" s="1417"/>
      <c r="N24" s="1417"/>
      <c r="O24" s="1417"/>
      <c r="P24" s="1418"/>
    </row>
    <row r="25" spans="2:16" ht="60" customHeight="1">
      <c r="B25" s="1446" t="s">
        <v>430</v>
      </c>
      <c r="C25" s="1448" t="s">
        <v>1427</v>
      </c>
      <c r="D25" s="1448"/>
      <c r="E25" s="1448"/>
      <c r="F25" s="1449"/>
      <c r="G25" s="208" t="s">
        <v>1428</v>
      </c>
      <c r="H25" s="209" t="s">
        <v>1429</v>
      </c>
      <c r="I25" s="210" t="s">
        <v>1430</v>
      </c>
      <c r="J25" s="209" t="s">
        <v>1431</v>
      </c>
      <c r="K25" s="1452" t="s">
        <v>1432</v>
      </c>
      <c r="L25" s="1985" t="s">
        <v>3820</v>
      </c>
      <c r="M25" s="2116"/>
      <c r="N25" s="2117"/>
      <c r="O25" s="212" t="s">
        <v>3821</v>
      </c>
      <c r="P25" s="213"/>
    </row>
    <row r="26" spans="2:16" ht="67.5" customHeight="1">
      <c r="B26" s="1447"/>
      <c r="C26" s="1450"/>
      <c r="D26" s="1450"/>
      <c r="E26" s="1450"/>
      <c r="F26" s="1451"/>
      <c r="G26" s="216" t="s">
        <v>1435</v>
      </c>
      <c r="H26" s="217">
        <v>2022</v>
      </c>
      <c r="I26" s="216" t="s">
        <v>1436</v>
      </c>
      <c r="J26" s="217">
        <v>2022</v>
      </c>
      <c r="K26" s="1453"/>
      <c r="L26" s="2118"/>
      <c r="M26" s="2119"/>
      <c r="N26" s="2120"/>
      <c r="O26" s="187" t="s">
        <v>1475</v>
      </c>
      <c r="P26" s="222"/>
    </row>
    <row r="27" spans="2:16" ht="81.75" customHeight="1">
      <c r="B27" s="191" t="s">
        <v>437</v>
      </c>
      <c r="C27" s="1414" t="s">
        <v>1437</v>
      </c>
      <c r="D27" s="1414"/>
      <c r="E27" s="1414"/>
      <c r="F27" s="1414"/>
      <c r="G27" s="1414"/>
      <c r="H27" s="1414"/>
      <c r="I27" s="1415"/>
      <c r="J27" s="480">
        <v>2313509</v>
      </c>
      <c r="K27" s="1453"/>
      <c r="L27" s="2118"/>
      <c r="M27" s="2119"/>
      <c r="N27" s="2120"/>
      <c r="O27" s="1443" t="s">
        <v>3822</v>
      </c>
      <c r="P27" s="1443"/>
    </row>
    <row r="28" spans="2:16" ht="32.25" customHeight="1">
      <c r="B28" s="224"/>
      <c r="C28" s="225" t="s">
        <v>394</v>
      </c>
      <c r="D28" s="1414" t="s">
        <v>1439</v>
      </c>
      <c r="E28" s="1414"/>
      <c r="F28" s="1414"/>
      <c r="G28" s="1414"/>
      <c r="H28" s="1414"/>
      <c r="I28" s="1415"/>
      <c r="J28" s="467">
        <v>611822</v>
      </c>
      <c r="K28" s="1453"/>
      <c r="L28" s="2118"/>
      <c r="M28" s="2119"/>
      <c r="N28" s="2120"/>
      <c r="O28" s="1425"/>
      <c r="P28" s="1425"/>
    </row>
    <row r="29" spans="2:16" ht="44.25" customHeight="1">
      <c r="B29" s="227" t="s">
        <v>440</v>
      </c>
      <c r="C29" s="1414" t="s">
        <v>1440</v>
      </c>
      <c r="D29" s="1414"/>
      <c r="E29" s="1414"/>
      <c r="F29" s="1414"/>
      <c r="G29" s="1415"/>
      <c r="H29" s="1563" t="s">
        <v>1475</v>
      </c>
      <c r="I29" s="1655"/>
      <c r="J29" s="1564"/>
      <c r="K29" s="1453"/>
      <c r="L29" s="2118"/>
      <c r="M29" s="2119"/>
      <c r="N29" s="2120"/>
      <c r="O29" s="1426"/>
      <c r="P29" s="1426"/>
    </row>
    <row r="30" spans="2:16" ht="15.6">
      <c r="B30" s="227"/>
      <c r="C30" s="225"/>
      <c r="D30" s="1414" t="s">
        <v>1442</v>
      </c>
      <c r="E30" s="1414"/>
      <c r="F30" s="225"/>
      <c r="G30" s="244"/>
      <c r="H30" s="2288" t="s">
        <v>3823</v>
      </c>
      <c r="I30" s="2289"/>
      <c r="J30" s="2290"/>
      <c r="K30" s="1453"/>
      <c r="L30" s="2118"/>
      <c r="M30" s="2119"/>
      <c r="N30" s="2120"/>
      <c r="O30" s="199" t="s">
        <v>3824</v>
      </c>
      <c r="P30" s="199"/>
    </row>
    <row r="31" spans="2:16" ht="28.5" customHeight="1">
      <c r="B31" s="334"/>
      <c r="C31" s="1484" t="s">
        <v>1444</v>
      </c>
      <c r="D31" s="1484"/>
      <c r="E31" s="1484"/>
      <c r="F31" s="1484"/>
      <c r="G31" s="1485"/>
      <c r="H31" s="2291" t="s">
        <v>1955</v>
      </c>
      <c r="I31" s="2292"/>
      <c r="J31" s="2293"/>
      <c r="K31" s="1453"/>
      <c r="L31" s="2121"/>
      <c r="M31" s="2122"/>
      <c r="N31" s="2123"/>
      <c r="O31" s="202" t="s">
        <v>1446</v>
      </c>
      <c r="P31" s="202"/>
    </row>
    <row r="32" spans="2:16" ht="27.95">
      <c r="B32" s="334"/>
      <c r="C32" s="225"/>
      <c r="D32" s="1414" t="s">
        <v>1442</v>
      </c>
      <c r="E32" s="1414"/>
      <c r="F32" s="225"/>
      <c r="G32" s="225"/>
      <c r="H32" s="1979" t="s">
        <v>92</v>
      </c>
      <c r="I32" s="1979"/>
      <c r="J32" s="1979"/>
      <c r="K32" s="218"/>
      <c r="L32" s="219"/>
      <c r="M32" s="220"/>
      <c r="N32" s="221"/>
      <c r="O32" s="187" t="s">
        <v>1446</v>
      </c>
      <c r="P32" s="187"/>
    </row>
    <row r="33" spans="2:17" ht="51" customHeight="1">
      <c r="B33" s="229" t="s">
        <v>444</v>
      </c>
      <c r="C33" s="1445" t="s">
        <v>1448</v>
      </c>
      <c r="D33" s="1445"/>
      <c r="E33" s="1445"/>
      <c r="F33" s="1445"/>
      <c r="G33" s="1445"/>
      <c r="H33" s="1445"/>
      <c r="I33" s="1817"/>
      <c r="J33" s="481" t="s">
        <v>1385</v>
      </c>
      <c r="K33" s="235" t="s">
        <v>1449</v>
      </c>
      <c r="L33" s="2003"/>
      <c r="M33" s="2004"/>
      <c r="N33" s="2005"/>
      <c r="O33" s="206" t="s">
        <v>3825</v>
      </c>
      <c r="P33" s="206"/>
    </row>
    <row r="34" spans="2:17" ht="46.5" customHeight="1">
      <c r="B34" s="1490" t="s">
        <v>1450</v>
      </c>
      <c r="C34" s="1491"/>
      <c r="D34" s="1491"/>
      <c r="E34" s="1491"/>
      <c r="F34" s="1491"/>
      <c r="G34" s="1491"/>
      <c r="H34" s="1491"/>
      <c r="I34" s="1491"/>
      <c r="J34" s="1491"/>
      <c r="K34" s="2283"/>
      <c r="L34" s="1491"/>
      <c r="M34" s="1491"/>
      <c r="N34" s="1491"/>
      <c r="O34" s="1491"/>
      <c r="P34" s="1492"/>
    </row>
    <row r="35" spans="2:17" ht="90.6" customHeight="1">
      <c r="B35" s="233" t="s">
        <v>448</v>
      </c>
      <c r="C35" s="2088" t="s">
        <v>1451</v>
      </c>
      <c r="D35" s="2088"/>
      <c r="E35" s="2088"/>
      <c r="F35" s="2088"/>
      <c r="G35" s="2088"/>
      <c r="H35" s="2088"/>
      <c r="I35" s="2220"/>
      <c r="J35" s="234" t="s">
        <v>1520</v>
      </c>
      <c r="K35" s="482" t="s">
        <v>1449</v>
      </c>
      <c r="L35" s="2284"/>
      <c r="M35" s="2285"/>
      <c r="N35" s="2286"/>
      <c r="O35" s="236" t="s">
        <v>1452</v>
      </c>
      <c r="P35" s="204"/>
    </row>
    <row r="36" spans="2:17" ht="26.25" customHeight="1">
      <c r="B36" s="2110" t="s">
        <v>1453</v>
      </c>
      <c r="C36" s="1496"/>
      <c r="D36" s="1496"/>
      <c r="E36" s="1496"/>
      <c r="F36" s="1496"/>
      <c r="G36" s="1496"/>
      <c r="H36" s="1496"/>
      <c r="I36" s="1496"/>
      <c r="J36" s="1496"/>
      <c r="K36" s="2276"/>
      <c r="L36" s="1496"/>
      <c r="M36" s="1496"/>
      <c r="N36" s="1496"/>
      <c r="O36" s="1496"/>
      <c r="P36" s="1497"/>
    </row>
    <row r="37" spans="2:17" ht="68.25" customHeight="1">
      <c r="B37" s="233" t="s">
        <v>451</v>
      </c>
      <c r="C37" s="1498" t="s">
        <v>1454</v>
      </c>
      <c r="D37" s="1498"/>
      <c r="E37" s="1498"/>
      <c r="F37" s="1499"/>
      <c r="G37" s="237" t="s">
        <v>1455</v>
      </c>
      <c r="H37" s="483" t="s">
        <v>1456</v>
      </c>
      <c r="I37" s="1515" t="s">
        <v>1457</v>
      </c>
      <c r="J37" s="1516"/>
      <c r="K37" s="1515" t="s">
        <v>1458</v>
      </c>
      <c r="L37" s="1531"/>
      <c r="M37" s="1531"/>
      <c r="N37" s="2111"/>
      <c r="O37" s="1504"/>
      <c r="P37" s="1504"/>
    </row>
    <row r="38" spans="2:17" ht="36" customHeight="1">
      <c r="B38" s="198" t="s">
        <v>394</v>
      </c>
      <c r="C38" s="1414" t="s">
        <v>1459</v>
      </c>
      <c r="D38" s="1414"/>
      <c r="E38" s="1414"/>
      <c r="F38" s="1415"/>
      <c r="G38" s="421">
        <v>0</v>
      </c>
      <c r="H38" s="241" t="s">
        <v>3826</v>
      </c>
      <c r="I38" s="1479"/>
      <c r="J38" s="1480"/>
      <c r="K38" s="1481" t="s">
        <v>3827</v>
      </c>
      <c r="L38" s="1482"/>
      <c r="M38" s="1482"/>
      <c r="N38" s="1483"/>
      <c r="O38" s="1505"/>
      <c r="P38" s="1505"/>
    </row>
    <row r="39" spans="2:17" ht="60" customHeight="1">
      <c r="B39" s="198" t="s">
        <v>401</v>
      </c>
      <c r="C39" s="1414" t="s">
        <v>1462</v>
      </c>
      <c r="D39" s="1414"/>
      <c r="E39" s="1414"/>
      <c r="F39" s="1415"/>
      <c r="G39" s="421">
        <v>0</v>
      </c>
      <c r="H39" s="241" t="s">
        <v>3826</v>
      </c>
      <c r="I39" s="1479"/>
      <c r="J39" s="1480"/>
      <c r="K39" s="1481"/>
      <c r="L39" s="1482"/>
      <c r="M39" s="1482"/>
      <c r="N39" s="1483"/>
      <c r="O39" s="1505"/>
      <c r="P39" s="1505"/>
    </row>
    <row r="40" spans="2:17" ht="42" customHeight="1">
      <c r="B40" s="205" t="s">
        <v>403</v>
      </c>
      <c r="C40" s="1484" t="s">
        <v>1463</v>
      </c>
      <c r="D40" s="1484"/>
      <c r="E40" s="1484"/>
      <c r="F40" s="1485"/>
      <c r="G40" s="245">
        <f>G38+G39</f>
        <v>0</v>
      </c>
      <c r="H40" s="246"/>
      <c r="I40" s="1486"/>
      <c r="J40" s="1487"/>
      <c r="K40" s="1486"/>
      <c r="L40" s="1488"/>
      <c r="M40" s="1488"/>
      <c r="N40" s="1489"/>
      <c r="O40" s="1506"/>
      <c r="P40" s="1506"/>
      <c r="Q40" s="250"/>
    </row>
    <row r="41" spans="2:17" ht="57.75" customHeight="1">
      <c r="B41" s="1507" t="s">
        <v>1464</v>
      </c>
      <c r="C41" s="1508"/>
      <c r="D41" s="1508"/>
      <c r="E41" s="1508"/>
      <c r="F41" s="1508"/>
      <c r="G41" s="1508"/>
      <c r="H41" s="1508"/>
      <c r="I41" s="1508"/>
      <c r="J41" s="1508"/>
      <c r="K41" s="1508"/>
      <c r="L41" s="1508"/>
      <c r="M41" s="1508"/>
      <c r="N41" s="1508"/>
      <c r="O41" s="1508"/>
      <c r="P41" s="1509"/>
    </row>
    <row r="42" spans="2:17" ht="104.1" customHeight="1">
      <c r="B42" s="251" t="s">
        <v>460</v>
      </c>
      <c r="C42" s="2088" t="s">
        <v>1465</v>
      </c>
      <c r="D42" s="2088"/>
      <c r="E42" s="2088"/>
      <c r="F42" s="2088"/>
      <c r="G42" s="2088"/>
      <c r="H42" s="2220"/>
      <c r="I42" s="234" t="s">
        <v>1520</v>
      </c>
      <c r="J42" s="252" t="s">
        <v>1449</v>
      </c>
      <c r="K42" s="2089"/>
      <c r="L42" s="2090"/>
      <c r="M42" s="2090"/>
      <c r="N42" s="2091"/>
      <c r="O42" s="236" t="s">
        <v>1452</v>
      </c>
      <c r="P42" s="204"/>
    </row>
    <row r="43" spans="2:17" ht="24.95" customHeight="1">
      <c r="B43" s="2110" t="s">
        <v>1467</v>
      </c>
      <c r="C43" s="1496"/>
      <c r="D43" s="1496"/>
      <c r="E43" s="1496"/>
      <c r="F43" s="1496"/>
      <c r="G43" s="1496"/>
      <c r="H43" s="1496"/>
      <c r="I43" s="1496"/>
      <c r="J43" s="1496"/>
      <c r="K43" s="2276"/>
      <c r="L43" s="1496"/>
      <c r="M43" s="1496"/>
      <c r="N43" s="1496"/>
      <c r="O43" s="1496"/>
      <c r="P43" s="1497"/>
    </row>
    <row r="44" spans="2:17" ht="79.5" customHeight="1">
      <c r="B44" s="253" t="s">
        <v>463</v>
      </c>
      <c r="C44" s="1513" t="s">
        <v>1468</v>
      </c>
      <c r="D44" s="1513"/>
      <c r="E44" s="1514"/>
      <c r="F44" s="238" t="s">
        <v>1469</v>
      </c>
      <c r="G44" s="1515" t="s">
        <v>1470</v>
      </c>
      <c r="H44" s="1516"/>
      <c r="I44" s="1515" t="s">
        <v>1471</v>
      </c>
      <c r="J44" s="1516"/>
      <c r="K44" s="1515" t="s">
        <v>1472</v>
      </c>
      <c r="L44" s="1516"/>
      <c r="M44" s="239" t="s">
        <v>1473</v>
      </c>
      <c r="N44" s="302" t="s">
        <v>1474</v>
      </c>
      <c r="O44" s="1443" t="s">
        <v>1452</v>
      </c>
      <c r="P44" s="1443"/>
    </row>
    <row r="45" spans="2:17" ht="28.5" customHeight="1">
      <c r="B45" s="198" t="s">
        <v>394</v>
      </c>
      <c r="C45" s="1517" t="s">
        <v>1476</v>
      </c>
      <c r="D45" s="1517"/>
      <c r="E45" s="1518"/>
      <c r="F45" s="257" t="s">
        <v>1520</v>
      </c>
      <c r="G45" s="1519">
        <v>0</v>
      </c>
      <c r="H45" s="1520"/>
      <c r="I45" s="1524" t="s">
        <v>927</v>
      </c>
      <c r="J45" s="1480"/>
      <c r="K45" s="1521">
        <v>0</v>
      </c>
      <c r="L45" s="1522"/>
      <c r="M45" s="258" t="s">
        <v>1496</v>
      </c>
      <c r="N45" s="243"/>
      <c r="O45" s="1425"/>
      <c r="P45" s="1425"/>
    </row>
    <row r="46" spans="2:17" ht="31.5" customHeight="1">
      <c r="B46" s="260"/>
      <c r="C46" s="2277" t="s">
        <v>1480</v>
      </c>
      <c r="D46" s="2277"/>
      <c r="E46" s="2278"/>
      <c r="F46" s="1430"/>
      <c r="G46" s="1431"/>
      <c r="H46" s="1431"/>
      <c r="I46" s="1431"/>
      <c r="J46" s="1431"/>
      <c r="K46" s="1431"/>
      <c r="L46" s="1431"/>
      <c r="M46" s="1431"/>
      <c r="N46" s="1523"/>
      <c r="O46" s="1425"/>
      <c r="P46" s="1425"/>
    </row>
    <row r="47" spans="2:17" ht="65.25" customHeight="1">
      <c r="B47" s="198" t="s">
        <v>401</v>
      </c>
      <c r="C47" s="2277" t="s">
        <v>1481</v>
      </c>
      <c r="D47" s="2277"/>
      <c r="E47" s="2278"/>
      <c r="F47" s="203" t="s">
        <v>1520</v>
      </c>
      <c r="G47" s="1519">
        <v>0</v>
      </c>
      <c r="H47" s="1520"/>
      <c r="I47" s="1524" t="s">
        <v>927</v>
      </c>
      <c r="J47" s="1480"/>
      <c r="K47" s="1521">
        <v>0</v>
      </c>
      <c r="L47" s="1522"/>
      <c r="M47" s="258" t="s">
        <v>1496</v>
      </c>
      <c r="N47" s="243"/>
      <c r="O47" s="1425"/>
      <c r="P47" s="1425"/>
    </row>
    <row r="48" spans="2:17" ht="35.25" customHeight="1">
      <c r="B48" s="260"/>
      <c r="C48" s="2277" t="s">
        <v>1483</v>
      </c>
      <c r="D48" s="2277"/>
      <c r="E48" s="2278"/>
      <c r="F48" s="1430"/>
      <c r="G48" s="1431"/>
      <c r="H48" s="1431"/>
      <c r="I48" s="1431"/>
      <c r="J48" s="1431"/>
      <c r="K48" s="1431"/>
      <c r="L48" s="1431"/>
      <c r="M48" s="1431"/>
      <c r="N48" s="1523"/>
      <c r="O48" s="1425"/>
      <c r="P48" s="1425"/>
    </row>
    <row r="49" spans="1:16" ht="42.75" customHeight="1">
      <c r="B49" s="266" t="s">
        <v>403</v>
      </c>
      <c r="C49" s="1525" t="s">
        <v>1484</v>
      </c>
      <c r="D49" s="1525"/>
      <c r="E49" s="1526"/>
      <c r="F49" s="267"/>
      <c r="G49" s="1527">
        <f>G45+G47</f>
        <v>0</v>
      </c>
      <c r="H49" s="1528"/>
      <c r="I49" s="1486"/>
      <c r="J49" s="1487"/>
      <c r="K49" s="1529">
        <f>K45+K47</f>
        <v>0</v>
      </c>
      <c r="L49" s="1530"/>
      <c r="M49" s="268"/>
      <c r="N49" s="269"/>
      <c r="O49" s="1444"/>
      <c r="P49" s="1444"/>
    </row>
    <row r="50" spans="1:16" ht="56.25" customHeight="1">
      <c r="B50" s="2273" t="s">
        <v>1485</v>
      </c>
      <c r="C50" s="2274"/>
      <c r="D50" s="2274"/>
      <c r="E50" s="2274"/>
      <c r="F50" s="2274"/>
      <c r="G50" s="2274"/>
      <c r="H50" s="2274"/>
      <c r="I50" s="2274"/>
      <c r="J50" s="2274"/>
      <c r="K50" s="2274"/>
      <c r="L50" s="2274"/>
      <c r="M50" s="2274"/>
      <c r="N50" s="2274"/>
      <c r="O50" s="2274"/>
      <c r="P50" s="2275"/>
    </row>
    <row r="51" spans="1:16" ht="81" customHeight="1">
      <c r="B51" s="253" t="s">
        <v>476</v>
      </c>
      <c r="C51" s="1513" t="s">
        <v>1486</v>
      </c>
      <c r="D51" s="1450"/>
      <c r="E51" s="1451"/>
      <c r="F51" s="254" t="s">
        <v>1487</v>
      </c>
      <c r="G51" s="1515" t="s">
        <v>1488</v>
      </c>
      <c r="H51" s="1516"/>
      <c r="I51" s="1515" t="s">
        <v>1471</v>
      </c>
      <c r="J51" s="1516"/>
      <c r="K51" s="1515" t="s">
        <v>1472</v>
      </c>
      <c r="L51" s="1516"/>
      <c r="M51" s="239" t="s">
        <v>1473</v>
      </c>
      <c r="N51" s="239" t="s">
        <v>1489</v>
      </c>
      <c r="O51" s="272"/>
      <c r="P51" s="273"/>
    </row>
    <row r="52" spans="1:16" s="274" customFormat="1" ht="63.75" customHeight="1">
      <c r="B52" s="198" t="s">
        <v>394</v>
      </c>
      <c r="C52" s="1414" t="s">
        <v>97</v>
      </c>
      <c r="D52" s="1414"/>
      <c r="E52" s="1415"/>
      <c r="F52" s="257" t="s">
        <v>1490</v>
      </c>
      <c r="G52" s="1532">
        <v>1328103</v>
      </c>
      <c r="H52" s="1533"/>
      <c r="I52" s="1479" t="s">
        <v>927</v>
      </c>
      <c r="J52" s="1480"/>
      <c r="K52" s="1521">
        <v>392250</v>
      </c>
      <c r="L52" s="1522"/>
      <c r="M52" s="258" t="s">
        <v>1491</v>
      </c>
      <c r="N52" s="468" t="s">
        <v>3828</v>
      </c>
      <c r="O52" s="201" t="s">
        <v>3829</v>
      </c>
      <c r="P52" s="202" t="s">
        <v>3830</v>
      </c>
    </row>
    <row r="53" spans="1:16" s="274" customFormat="1" ht="77.25" customHeight="1">
      <c r="B53" s="198" t="s">
        <v>401</v>
      </c>
      <c r="C53" s="1414" t="s">
        <v>1403</v>
      </c>
      <c r="D53" s="1414"/>
      <c r="E53" s="1415"/>
      <c r="F53" s="257" t="s">
        <v>1490</v>
      </c>
      <c r="G53" s="1532">
        <v>683868</v>
      </c>
      <c r="H53" s="1533"/>
      <c r="I53" s="1479" t="s">
        <v>927</v>
      </c>
      <c r="J53" s="1480"/>
      <c r="K53" s="1521">
        <v>190507</v>
      </c>
      <c r="L53" s="1522"/>
      <c r="M53" s="258" t="s">
        <v>1491</v>
      </c>
      <c r="N53" s="468" t="s">
        <v>3831</v>
      </c>
      <c r="O53" s="201" t="s">
        <v>3832</v>
      </c>
      <c r="P53" s="202" t="s">
        <v>3833</v>
      </c>
    </row>
    <row r="54" spans="1:16" s="274" customFormat="1" ht="54.6" customHeight="1">
      <c r="B54" s="198" t="s">
        <v>403</v>
      </c>
      <c r="C54" s="1414" t="s">
        <v>1495</v>
      </c>
      <c r="D54" s="1414"/>
      <c r="E54" s="1415"/>
      <c r="F54" s="257" t="s">
        <v>1490</v>
      </c>
      <c r="G54" s="1532">
        <v>645048</v>
      </c>
      <c r="H54" s="1533"/>
      <c r="I54" s="1479" t="s">
        <v>927</v>
      </c>
      <c r="J54" s="1480"/>
      <c r="K54" s="1521">
        <v>164890</v>
      </c>
      <c r="L54" s="1522"/>
      <c r="M54" s="258" t="s">
        <v>1491</v>
      </c>
      <c r="N54" s="275" t="s">
        <v>3834</v>
      </c>
      <c r="O54" s="201" t="s">
        <v>3835</v>
      </c>
      <c r="P54" s="202" t="s">
        <v>3836</v>
      </c>
    </row>
    <row r="55" spans="1:16" s="274" customFormat="1" ht="32.25" customHeight="1">
      <c r="B55" s="198" t="s">
        <v>405</v>
      </c>
      <c r="C55" s="1414" t="s">
        <v>1497</v>
      </c>
      <c r="D55" s="1414"/>
      <c r="E55" s="1415"/>
      <c r="F55" s="257" t="s">
        <v>1496</v>
      </c>
      <c r="G55" s="2160">
        <v>0</v>
      </c>
      <c r="H55" s="2161"/>
      <c r="I55" s="1479" t="s">
        <v>927</v>
      </c>
      <c r="J55" s="1480"/>
      <c r="K55" s="2101">
        <v>0</v>
      </c>
      <c r="L55" s="2102"/>
      <c r="M55" s="258" t="s">
        <v>1496</v>
      </c>
      <c r="N55" s="276"/>
      <c r="O55" s="204" t="s">
        <v>940</v>
      </c>
      <c r="P55" s="278"/>
    </row>
    <row r="56" spans="1:16" s="274" customFormat="1" ht="32.25" customHeight="1">
      <c r="B56" s="198" t="s">
        <v>408</v>
      </c>
      <c r="C56" s="1414" t="s">
        <v>1514</v>
      </c>
      <c r="D56" s="1414"/>
      <c r="E56" s="1415"/>
      <c r="F56" s="257" t="s">
        <v>1496</v>
      </c>
      <c r="G56" s="2160">
        <v>0</v>
      </c>
      <c r="H56" s="2161"/>
      <c r="I56" s="1479" t="s">
        <v>927</v>
      </c>
      <c r="J56" s="1480"/>
      <c r="K56" s="2101">
        <v>0</v>
      </c>
      <c r="L56" s="2102"/>
      <c r="M56" s="258" t="s">
        <v>1496</v>
      </c>
      <c r="N56" s="275"/>
      <c r="O56" s="204" t="s">
        <v>940</v>
      </c>
      <c r="P56" s="485"/>
    </row>
    <row r="57" spans="1:16" ht="61.5" customHeight="1">
      <c r="B57" s="205" t="s">
        <v>410</v>
      </c>
      <c r="C57" s="1697" t="s">
        <v>1500</v>
      </c>
      <c r="D57" s="1697"/>
      <c r="E57" s="1698"/>
      <c r="F57" s="279"/>
      <c r="G57" s="1527">
        <f>G52+G53+G54+G55+G56</f>
        <v>2657019</v>
      </c>
      <c r="H57" s="1528"/>
      <c r="I57" s="1486"/>
      <c r="J57" s="1487"/>
      <c r="K57" s="1529">
        <f>K52+K53+K54+K55+K56</f>
        <v>747647</v>
      </c>
      <c r="L57" s="1530"/>
      <c r="M57" s="268"/>
      <c r="N57" s="269"/>
      <c r="O57" s="280"/>
      <c r="P57" s="280"/>
    </row>
    <row r="58" spans="1:16" ht="50.25" customHeight="1">
      <c r="A58" s="281"/>
      <c r="B58" s="2270" t="s">
        <v>1501</v>
      </c>
      <c r="C58" s="2271"/>
      <c r="D58" s="2271"/>
      <c r="E58" s="2271"/>
      <c r="F58" s="2271"/>
      <c r="G58" s="2271"/>
      <c r="H58" s="2271"/>
      <c r="I58" s="2271"/>
      <c r="J58" s="2271"/>
      <c r="K58" s="2271"/>
      <c r="L58" s="2271"/>
      <c r="M58" s="2271"/>
      <c r="N58" s="2271"/>
      <c r="O58" s="2271"/>
      <c r="P58" s="2272"/>
    </row>
    <row r="59" spans="1:16" ht="64.5" customHeight="1">
      <c r="B59" s="282" t="s">
        <v>486</v>
      </c>
      <c r="C59" s="1543" t="s">
        <v>1502</v>
      </c>
      <c r="D59" s="1543"/>
      <c r="E59" s="1543"/>
      <c r="F59" s="1543"/>
      <c r="G59" s="1543"/>
      <c r="H59" s="1543"/>
      <c r="I59" s="1544"/>
      <c r="J59" s="283">
        <f>G49/(G49+G57)</f>
        <v>0</v>
      </c>
      <c r="K59" s="284" t="s">
        <v>1386</v>
      </c>
      <c r="L59" s="1539"/>
      <c r="M59" s="1540"/>
      <c r="N59" s="1541"/>
      <c r="O59" s="1534"/>
      <c r="P59" s="1534"/>
    </row>
    <row r="60" spans="1:16" ht="49.5" customHeight="1">
      <c r="B60" s="286" t="s">
        <v>488</v>
      </c>
      <c r="C60" s="1543" t="s">
        <v>1503</v>
      </c>
      <c r="D60" s="1543"/>
      <c r="E60" s="1543"/>
      <c r="F60" s="1543"/>
      <c r="G60" s="1543"/>
      <c r="H60" s="1543"/>
      <c r="I60" s="1544"/>
      <c r="J60" s="283">
        <v>0</v>
      </c>
      <c r="K60" s="284" t="s">
        <v>1449</v>
      </c>
      <c r="L60" s="1539"/>
      <c r="M60" s="1540"/>
      <c r="N60" s="1541"/>
      <c r="O60" s="1535"/>
      <c r="P60" s="1535"/>
    </row>
    <row r="61" spans="1:16" ht="45" customHeight="1">
      <c r="B61" s="286" t="s">
        <v>490</v>
      </c>
      <c r="C61" s="1414" t="s">
        <v>1504</v>
      </c>
      <c r="D61" s="1414"/>
      <c r="E61" s="1414"/>
      <c r="F61" s="1414"/>
      <c r="G61" s="1414"/>
      <c r="H61" s="1414"/>
      <c r="I61" s="1415"/>
      <c r="J61" s="288">
        <f>SUM(G49,G57)</f>
        <v>2657019</v>
      </c>
      <c r="K61" s="284" t="s">
        <v>1386</v>
      </c>
      <c r="L61" s="1539" t="s">
        <v>3837</v>
      </c>
      <c r="M61" s="1540"/>
      <c r="N61" s="1541"/>
      <c r="O61" s="1535"/>
      <c r="P61" s="1535"/>
    </row>
    <row r="62" spans="1:16" ht="57" customHeight="1">
      <c r="B62" s="286" t="s">
        <v>492</v>
      </c>
      <c r="C62" s="1414" t="s">
        <v>1505</v>
      </c>
      <c r="D62" s="1414"/>
      <c r="E62" s="1414"/>
      <c r="F62" s="1414"/>
      <c r="G62" s="1414"/>
      <c r="H62" s="1414"/>
      <c r="I62" s="1415"/>
      <c r="J62" s="283">
        <f>(G49+G57)/J27</f>
        <v>1.1484800793945473</v>
      </c>
      <c r="K62" s="284" t="s">
        <v>1386</v>
      </c>
      <c r="L62" s="1539"/>
      <c r="M62" s="1540"/>
      <c r="N62" s="1541"/>
      <c r="O62" s="1535"/>
      <c r="P62" s="1535"/>
    </row>
    <row r="63" spans="1:16" ht="69" customHeight="1">
      <c r="B63" s="289" t="s">
        <v>494</v>
      </c>
      <c r="C63" s="1414" t="s">
        <v>1506</v>
      </c>
      <c r="D63" s="1414"/>
      <c r="E63" s="1414"/>
      <c r="F63" s="1414"/>
      <c r="G63" s="1414"/>
      <c r="H63" s="1414"/>
      <c r="I63" s="1415"/>
      <c r="J63" s="290">
        <f>(K49+K57)/J28</f>
        <v>1.2220008433825524</v>
      </c>
      <c r="K63" s="284" t="s">
        <v>1386</v>
      </c>
      <c r="L63" s="1539"/>
      <c r="M63" s="1540"/>
      <c r="N63" s="1541"/>
      <c r="O63" s="1535"/>
      <c r="P63" s="1535"/>
    </row>
    <row r="64" spans="1:16" ht="42.75" customHeight="1">
      <c r="B64" s="289" t="s">
        <v>496</v>
      </c>
      <c r="C64" s="1537" t="s">
        <v>1507</v>
      </c>
      <c r="D64" s="1537"/>
      <c r="E64" s="1537"/>
      <c r="F64" s="1537"/>
      <c r="G64" s="1537"/>
      <c r="H64" s="1537"/>
      <c r="I64" s="1538"/>
      <c r="J64" s="426" t="str">
        <f>IF(J62&lt;0.945,"Funding gap","No funding gap")</f>
        <v>No funding gap</v>
      </c>
      <c r="K64" s="293" t="s">
        <v>1449</v>
      </c>
      <c r="L64" s="1539"/>
      <c r="M64" s="1540"/>
      <c r="N64" s="1541"/>
      <c r="O64" s="1536"/>
      <c r="P64" s="1536"/>
    </row>
    <row r="65" spans="2:16" ht="45.75" customHeight="1">
      <c r="B65" s="289" t="s">
        <v>498</v>
      </c>
      <c r="C65" s="1542" t="s">
        <v>1508</v>
      </c>
      <c r="D65" s="1542"/>
      <c r="E65" s="1542"/>
      <c r="F65" s="1542"/>
      <c r="G65" s="1542"/>
      <c r="H65" s="1542"/>
      <c r="I65" s="2269"/>
      <c r="J65" s="292">
        <f>G45/J27</f>
        <v>0</v>
      </c>
      <c r="K65" s="284" t="s">
        <v>1386</v>
      </c>
      <c r="L65" s="1539"/>
      <c r="M65" s="1540"/>
      <c r="N65" s="1541"/>
      <c r="O65" s="287"/>
      <c r="P65" s="287"/>
    </row>
    <row r="66" spans="2:16" ht="39" customHeight="1">
      <c r="B66" s="191" t="s">
        <v>500</v>
      </c>
      <c r="C66" s="1464" t="s">
        <v>1509</v>
      </c>
      <c r="D66" s="1464"/>
      <c r="E66" s="1464"/>
      <c r="F66" s="1464"/>
      <c r="G66" s="1464"/>
      <c r="H66" s="1464"/>
      <c r="I66" s="1464"/>
      <c r="J66" s="1465"/>
      <c r="K66" s="1545" t="s">
        <v>1449</v>
      </c>
      <c r="L66" s="1548"/>
      <c r="M66" s="1549"/>
      <c r="N66" s="1550"/>
      <c r="O66" s="1443" t="s">
        <v>1510</v>
      </c>
      <c r="P66" s="1443"/>
    </row>
    <row r="67" spans="2:16" ht="21" customHeight="1">
      <c r="B67" s="198" t="s">
        <v>394</v>
      </c>
      <c r="C67" s="1557" t="s">
        <v>1511</v>
      </c>
      <c r="D67" s="1557"/>
      <c r="E67" s="1557"/>
      <c r="F67" s="1557"/>
      <c r="G67" s="1557"/>
      <c r="H67" s="1557"/>
      <c r="I67" s="2268"/>
      <c r="J67" s="299" t="s">
        <v>1496</v>
      </c>
      <c r="K67" s="1546"/>
      <c r="L67" s="1551"/>
      <c r="M67" s="1552"/>
      <c r="N67" s="1553"/>
      <c r="O67" s="1425"/>
      <c r="P67" s="1425"/>
    </row>
    <row r="68" spans="2:16" ht="21" customHeight="1">
      <c r="B68" s="198" t="s">
        <v>401</v>
      </c>
      <c r="C68" s="1557" t="s">
        <v>1512</v>
      </c>
      <c r="D68" s="1557"/>
      <c r="E68" s="1557"/>
      <c r="F68" s="1557"/>
      <c r="G68" s="1557"/>
      <c r="H68" s="1557"/>
      <c r="I68" s="2268"/>
      <c r="J68" s="299" t="s">
        <v>1496</v>
      </c>
      <c r="K68" s="1546"/>
      <c r="L68" s="1551"/>
      <c r="M68" s="1552"/>
      <c r="N68" s="1553"/>
      <c r="O68" s="1425"/>
      <c r="P68" s="1425"/>
    </row>
    <row r="69" spans="2:16" ht="21" customHeight="1">
      <c r="B69" s="198" t="s">
        <v>403</v>
      </c>
      <c r="C69" s="1557" t="s">
        <v>1513</v>
      </c>
      <c r="D69" s="1557"/>
      <c r="E69" s="1557"/>
      <c r="F69" s="1557"/>
      <c r="G69" s="1557"/>
      <c r="H69" s="1557"/>
      <c r="I69" s="2268"/>
      <c r="J69" s="299" t="s">
        <v>1496</v>
      </c>
      <c r="K69" s="1546"/>
      <c r="L69" s="1551"/>
      <c r="M69" s="1552"/>
      <c r="N69" s="1553"/>
      <c r="O69" s="1425"/>
      <c r="P69" s="1425"/>
    </row>
    <row r="70" spans="2:16" ht="21" customHeight="1">
      <c r="B70" s="198" t="s">
        <v>405</v>
      </c>
      <c r="C70" s="1557" t="s">
        <v>1514</v>
      </c>
      <c r="D70" s="1557"/>
      <c r="E70" s="1557"/>
      <c r="F70" s="1557"/>
      <c r="G70" s="1557"/>
      <c r="H70" s="1557"/>
      <c r="I70" s="2268"/>
      <c r="J70" s="299" t="s">
        <v>1496</v>
      </c>
      <c r="K70" s="1546"/>
      <c r="L70" s="1551"/>
      <c r="M70" s="1552"/>
      <c r="N70" s="1553"/>
      <c r="O70" s="1425"/>
      <c r="P70" s="1425"/>
    </row>
    <row r="71" spans="2:16" ht="21" customHeight="1">
      <c r="B71" s="198" t="s">
        <v>408</v>
      </c>
      <c r="C71" s="1558" t="s">
        <v>1515</v>
      </c>
      <c r="D71" s="1558"/>
      <c r="E71" s="1558"/>
      <c r="F71" s="1410"/>
      <c r="G71" s="1559" t="s">
        <v>92</v>
      </c>
      <c r="H71" s="1560"/>
      <c r="I71" s="1560"/>
      <c r="J71" s="1561"/>
      <c r="K71" s="1547"/>
      <c r="L71" s="1554"/>
      <c r="M71" s="1555"/>
      <c r="N71" s="1556"/>
      <c r="O71" s="1426"/>
      <c r="P71" s="1426"/>
    </row>
    <row r="72" spans="2:16" ht="35.25" customHeight="1">
      <c r="B72" s="224" t="s">
        <v>1516</v>
      </c>
      <c r="C72" s="255" t="s">
        <v>561</v>
      </c>
      <c r="D72" s="1414" t="s">
        <v>1517</v>
      </c>
      <c r="E72" s="1414"/>
      <c r="F72" s="1414"/>
      <c r="G72" s="1414"/>
      <c r="H72" s="1414"/>
      <c r="I72" s="1414"/>
      <c r="J72" s="1414"/>
      <c r="K72" s="1414"/>
      <c r="L72" s="1414"/>
      <c r="M72" s="1414"/>
      <c r="N72" s="1562"/>
      <c r="O72" s="291"/>
      <c r="P72" s="297"/>
    </row>
    <row r="73" spans="2:16" ht="20.25" customHeight="1">
      <c r="B73" s="205" t="s">
        <v>418</v>
      </c>
      <c r="C73" s="1558" t="s">
        <v>1518</v>
      </c>
      <c r="D73" s="1558"/>
      <c r="E73" s="1558"/>
      <c r="F73" s="1574" t="s">
        <v>1496</v>
      </c>
      <c r="G73" s="1575"/>
      <c r="H73" s="1545" t="s">
        <v>1449</v>
      </c>
      <c r="I73" s="1576"/>
      <c r="J73" s="1577"/>
      <c r="K73" s="1577"/>
      <c r="L73" s="1577"/>
      <c r="M73" s="1577"/>
      <c r="N73" s="1690"/>
      <c r="O73" s="1443" t="s">
        <v>1510</v>
      </c>
      <c r="P73" s="1443"/>
    </row>
    <row r="74" spans="2:16" ht="20.25" customHeight="1">
      <c r="B74" s="205" t="s">
        <v>508</v>
      </c>
      <c r="C74" s="1558" t="s">
        <v>1519</v>
      </c>
      <c r="D74" s="1558"/>
      <c r="E74" s="1558"/>
      <c r="F74" s="1574" t="s">
        <v>1496</v>
      </c>
      <c r="G74" s="1575"/>
      <c r="H74" s="1546"/>
      <c r="I74" s="1691"/>
      <c r="J74" s="1692"/>
      <c r="K74" s="1692"/>
      <c r="L74" s="1692"/>
      <c r="M74" s="1692"/>
      <c r="N74" s="1693"/>
      <c r="O74" s="1425"/>
      <c r="P74" s="1425"/>
    </row>
    <row r="75" spans="2:16" ht="20.25" customHeight="1">
      <c r="B75" s="205" t="s">
        <v>510</v>
      </c>
      <c r="C75" s="1558" t="s">
        <v>1521</v>
      </c>
      <c r="D75" s="1558"/>
      <c r="E75" s="1558"/>
      <c r="F75" s="1574" t="s">
        <v>1496</v>
      </c>
      <c r="G75" s="1575"/>
      <c r="H75" s="1546"/>
      <c r="I75" s="1691"/>
      <c r="J75" s="1692"/>
      <c r="K75" s="1692"/>
      <c r="L75" s="1692"/>
      <c r="M75" s="1692"/>
      <c r="N75" s="1693"/>
      <c r="O75" s="1425"/>
      <c r="P75" s="1425"/>
    </row>
    <row r="76" spans="2:16" ht="34.5" customHeight="1">
      <c r="B76" s="189"/>
      <c r="C76" s="484" t="s">
        <v>401</v>
      </c>
      <c r="D76" s="1464" t="s">
        <v>1522</v>
      </c>
      <c r="E76" s="1464"/>
      <c r="F76" s="1464"/>
      <c r="G76" s="1465"/>
      <c r="H76" s="1546"/>
      <c r="I76" s="1691"/>
      <c r="J76" s="1692"/>
      <c r="K76" s="1692"/>
      <c r="L76" s="1692"/>
      <c r="M76" s="1692"/>
      <c r="N76" s="1693"/>
      <c r="O76" s="1425"/>
      <c r="P76" s="1425"/>
    </row>
    <row r="77" spans="2:16" ht="21" customHeight="1">
      <c r="B77" s="205" t="s">
        <v>418</v>
      </c>
      <c r="C77" s="1558" t="s">
        <v>1518</v>
      </c>
      <c r="D77" s="1558"/>
      <c r="E77" s="1410"/>
      <c r="F77" s="1574" t="s">
        <v>1496</v>
      </c>
      <c r="G77" s="1575"/>
      <c r="H77" s="1546"/>
      <c r="I77" s="1691"/>
      <c r="J77" s="1692"/>
      <c r="K77" s="1692"/>
      <c r="L77" s="1692"/>
      <c r="M77" s="1692"/>
      <c r="N77" s="1693"/>
      <c r="O77" s="1425"/>
      <c r="P77" s="1425"/>
    </row>
    <row r="78" spans="2:16" ht="21" customHeight="1">
      <c r="B78" s="205" t="s">
        <v>508</v>
      </c>
      <c r="C78" s="1558" t="s">
        <v>1519</v>
      </c>
      <c r="D78" s="1558"/>
      <c r="E78" s="1410"/>
      <c r="F78" s="1574" t="s">
        <v>1496</v>
      </c>
      <c r="G78" s="1575"/>
      <c r="H78" s="1546"/>
      <c r="I78" s="1691"/>
      <c r="J78" s="1692"/>
      <c r="K78" s="1692"/>
      <c r="L78" s="1692"/>
      <c r="M78" s="1692"/>
      <c r="N78" s="1693"/>
      <c r="O78" s="1425"/>
      <c r="P78" s="1425"/>
    </row>
    <row r="79" spans="2:16" ht="21" customHeight="1">
      <c r="B79" s="205" t="s">
        <v>510</v>
      </c>
      <c r="C79" s="1558" t="s">
        <v>1523</v>
      </c>
      <c r="D79" s="1558"/>
      <c r="E79" s="1410"/>
      <c r="F79" s="1574" t="s">
        <v>1496</v>
      </c>
      <c r="G79" s="1575"/>
      <c r="H79" s="1546"/>
      <c r="I79" s="1691"/>
      <c r="J79" s="1692"/>
      <c r="K79" s="1692"/>
      <c r="L79" s="1692"/>
      <c r="M79" s="1692"/>
      <c r="N79" s="1693"/>
      <c r="O79" s="1425"/>
      <c r="P79" s="1425"/>
    </row>
    <row r="80" spans="2:16" ht="21" customHeight="1">
      <c r="B80" s="205" t="s">
        <v>512</v>
      </c>
      <c r="C80" s="1558" t="s">
        <v>1514</v>
      </c>
      <c r="D80" s="1558"/>
      <c r="E80" s="1410"/>
      <c r="F80" s="1574" t="s">
        <v>1496</v>
      </c>
      <c r="G80" s="1575"/>
      <c r="H80" s="1546"/>
      <c r="I80" s="1691"/>
      <c r="J80" s="1692"/>
      <c r="K80" s="1692"/>
      <c r="L80" s="1692"/>
      <c r="M80" s="1692"/>
      <c r="N80" s="1693"/>
      <c r="O80" s="1425"/>
      <c r="P80" s="1425"/>
    </row>
    <row r="81" spans="2:16" ht="26.25" customHeight="1">
      <c r="B81" s="205" t="s">
        <v>513</v>
      </c>
      <c r="C81" s="1558" t="s">
        <v>1524</v>
      </c>
      <c r="D81" s="1558"/>
      <c r="E81" s="1410"/>
      <c r="F81" s="1574" t="s">
        <v>92</v>
      </c>
      <c r="G81" s="1575"/>
      <c r="H81" s="1547"/>
      <c r="I81" s="1983"/>
      <c r="J81" s="2049"/>
      <c r="K81" s="2049"/>
      <c r="L81" s="2049"/>
      <c r="M81" s="2049"/>
      <c r="N81" s="1984"/>
      <c r="O81" s="1426"/>
      <c r="P81" s="1426"/>
    </row>
    <row r="82" spans="2:16" ht="44.25" customHeight="1">
      <c r="B82" s="298" t="s">
        <v>968</v>
      </c>
      <c r="C82" s="2266" t="s">
        <v>1525</v>
      </c>
      <c r="D82" s="2266"/>
      <c r="E82" s="2267"/>
      <c r="F82" s="1411"/>
      <c r="G82" s="1412"/>
      <c r="H82" s="1412"/>
      <c r="I82" s="1412"/>
      <c r="J82" s="1412"/>
      <c r="K82" s="1412"/>
      <c r="L82" s="1412"/>
      <c r="M82" s="1412"/>
      <c r="N82" s="1413"/>
      <c r="O82" s="2080"/>
      <c r="P82" s="2081"/>
    </row>
    <row r="83" spans="2:16" ht="42" customHeight="1">
      <c r="B83" s="2076" t="s">
        <v>1526</v>
      </c>
      <c r="C83" s="2077"/>
      <c r="D83" s="2077"/>
      <c r="E83" s="2077"/>
      <c r="F83" s="2077"/>
      <c r="G83" s="2077"/>
      <c r="H83" s="2077"/>
      <c r="I83" s="2077"/>
      <c r="J83" s="2077"/>
      <c r="K83" s="2077"/>
      <c r="L83" s="2077"/>
      <c r="M83" s="2077"/>
      <c r="N83" s="2077"/>
      <c r="O83" s="2077"/>
      <c r="P83" s="2078"/>
    </row>
    <row r="84" spans="2:16" ht="39.75" customHeight="1">
      <c r="B84" s="191" t="s">
        <v>518</v>
      </c>
      <c r="C84" s="1414" t="s">
        <v>1527</v>
      </c>
      <c r="D84" s="1414"/>
      <c r="E84" s="1414"/>
      <c r="F84" s="1414"/>
      <c r="G84" s="1415"/>
      <c r="H84" s="299" t="s">
        <v>1520</v>
      </c>
      <c r="I84" s="1580" t="s">
        <v>1449</v>
      </c>
      <c r="J84" s="1581"/>
      <c r="K84" s="1966"/>
      <c r="L84" s="1967"/>
      <c r="M84" s="1967"/>
      <c r="N84" s="1968"/>
      <c r="O84" s="201" t="s">
        <v>1452</v>
      </c>
      <c r="P84" s="202"/>
    </row>
    <row r="85" spans="2:16" ht="20.25" customHeight="1">
      <c r="B85" s="1585" t="s">
        <v>1528</v>
      </c>
      <c r="C85" s="1586"/>
      <c r="D85" s="1586"/>
      <c r="E85" s="1587"/>
      <c r="F85" s="1500" t="s">
        <v>1529</v>
      </c>
      <c r="G85" s="1502"/>
      <c r="H85" s="1501"/>
      <c r="I85" s="1500" t="s">
        <v>1530</v>
      </c>
      <c r="J85" s="1502"/>
      <c r="K85" s="1500" t="s">
        <v>1458</v>
      </c>
      <c r="L85" s="1502"/>
      <c r="M85" s="1502"/>
      <c r="N85" s="1503"/>
      <c r="O85" s="1534"/>
      <c r="P85" s="1534"/>
    </row>
    <row r="86" spans="2:16" ht="21" customHeight="1">
      <c r="B86" s="1588"/>
      <c r="C86" s="1589"/>
      <c r="D86" s="1589"/>
      <c r="E86" s="1590"/>
      <c r="F86" s="1594" t="s">
        <v>92</v>
      </c>
      <c r="G86" s="1595"/>
      <c r="H86" s="1596"/>
      <c r="I86" s="1597">
        <v>0</v>
      </c>
      <c r="J86" s="1598"/>
      <c r="K86" s="2260"/>
      <c r="L86" s="2261"/>
      <c r="M86" s="2261"/>
      <c r="N86" s="2262"/>
      <c r="O86" s="1535"/>
      <c r="P86" s="1535"/>
    </row>
    <row r="87" spans="2:16" ht="21" customHeight="1">
      <c r="B87" s="1588"/>
      <c r="C87" s="1589"/>
      <c r="D87" s="1589"/>
      <c r="E87" s="1590"/>
      <c r="F87" s="1594"/>
      <c r="G87" s="1595"/>
      <c r="H87" s="1596"/>
      <c r="I87" s="1597"/>
      <c r="J87" s="1598"/>
      <c r="K87" s="2260"/>
      <c r="L87" s="2261"/>
      <c r="M87" s="2261"/>
      <c r="N87" s="2262"/>
      <c r="O87" s="1535"/>
      <c r="P87" s="1535"/>
    </row>
    <row r="88" spans="2:16" ht="21" customHeight="1">
      <c r="B88" s="1588"/>
      <c r="C88" s="1589"/>
      <c r="D88" s="1589"/>
      <c r="E88" s="1590"/>
      <c r="F88" s="1594"/>
      <c r="G88" s="1595"/>
      <c r="H88" s="1596"/>
      <c r="I88" s="1597"/>
      <c r="J88" s="1598"/>
      <c r="K88" s="2260"/>
      <c r="L88" s="2261"/>
      <c r="M88" s="2261"/>
      <c r="N88" s="2262"/>
      <c r="O88" s="1535"/>
      <c r="P88" s="1535"/>
    </row>
    <row r="89" spans="2:16" ht="21.75" customHeight="1">
      <c r="B89" s="1591"/>
      <c r="C89" s="1592"/>
      <c r="D89" s="1592"/>
      <c r="E89" s="1593"/>
      <c r="F89" s="1599"/>
      <c r="G89" s="1600"/>
      <c r="H89" s="1601"/>
      <c r="I89" s="1602"/>
      <c r="J89" s="1603"/>
      <c r="K89" s="2263"/>
      <c r="L89" s="2264"/>
      <c r="M89" s="2264"/>
      <c r="N89" s="2265"/>
      <c r="O89" s="2075"/>
      <c r="P89" s="2075"/>
    </row>
    <row r="90" spans="2:16" ht="26.25" customHeight="1">
      <c r="B90" s="1416" t="s">
        <v>1533</v>
      </c>
      <c r="C90" s="1417"/>
      <c r="D90" s="1417"/>
      <c r="E90" s="1417"/>
      <c r="F90" s="1417"/>
      <c r="G90" s="1417"/>
      <c r="H90" s="1417"/>
      <c r="I90" s="1417"/>
      <c r="J90" s="1417"/>
      <c r="K90" s="1417"/>
      <c r="L90" s="1417"/>
      <c r="M90" s="1417"/>
      <c r="N90" s="1417"/>
      <c r="O90" s="1417"/>
      <c r="P90" s="1418"/>
    </row>
    <row r="91" spans="2:16" ht="50.25" customHeight="1">
      <c r="B91" s="303" t="s">
        <v>523</v>
      </c>
      <c r="C91" s="1638" t="s">
        <v>1534</v>
      </c>
      <c r="D91" s="1638"/>
      <c r="E91" s="1638"/>
      <c r="F91" s="1638"/>
      <c r="G91" s="1638"/>
      <c r="H91" s="1638"/>
      <c r="I91" s="1638"/>
      <c r="J91" s="1638"/>
      <c r="K91" s="1638"/>
      <c r="L91" s="1638"/>
      <c r="M91" s="1638"/>
      <c r="N91" s="2061"/>
      <c r="O91" s="1424" t="s">
        <v>3771</v>
      </c>
      <c r="P91" s="1424"/>
    </row>
    <row r="92" spans="2:16" ht="20.25" customHeight="1">
      <c r="B92" s="1609" t="s">
        <v>1536</v>
      </c>
      <c r="C92" s="1610"/>
      <c r="D92" s="1610"/>
      <c r="E92" s="1610"/>
      <c r="F92" s="1611"/>
      <c r="G92" s="2257" t="s">
        <v>1537</v>
      </c>
      <c r="H92" s="2258"/>
      <c r="I92" s="2258"/>
      <c r="J92" s="2258"/>
      <c r="K92" s="2258"/>
      <c r="L92" s="2258"/>
      <c r="M92" s="2258"/>
      <c r="N92" s="2259"/>
      <c r="O92" s="1425"/>
      <c r="P92" s="1425"/>
    </row>
    <row r="93" spans="2:16" ht="29.25" customHeight="1">
      <c r="B93" s="2072"/>
      <c r="C93" s="2073"/>
      <c r="D93" s="2073"/>
      <c r="E93" s="2073"/>
      <c r="F93" s="2074"/>
      <c r="G93" s="489" t="s">
        <v>1538</v>
      </c>
      <c r="H93" s="489" t="s">
        <v>1539</v>
      </c>
      <c r="I93" s="489" t="s">
        <v>981</v>
      </c>
      <c r="J93" s="489" t="s">
        <v>1540</v>
      </c>
      <c r="K93" s="2257" t="s">
        <v>1449</v>
      </c>
      <c r="L93" s="2258"/>
      <c r="M93" s="2258"/>
      <c r="N93" s="2259"/>
      <c r="O93" s="1425"/>
      <c r="P93" s="1426"/>
    </row>
    <row r="94" spans="2:16" ht="60" customHeight="1">
      <c r="B94" s="432" t="s">
        <v>394</v>
      </c>
      <c r="C94" s="2021" t="s">
        <v>2431</v>
      </c>
      <c r="D94" s="2021"/>
      <c r="E94" s="2021"/>
      <c r="F94" s="2021"/>
      <c r="G94" s="2021"/>
      <c r="H94" s="2021"/>
      <c r="I94" s="2021"/>
      <c r="J94" s="2022"/>
      <c r="K94" s="2247"/>
      <c r="L94" s="2248"/>
      <c r="M94" s="2248"/>
      <c r="N94" s="2249"/>
      <c r="O94" s="1425"/>
      <c r="P94" s="1534"/>
    </row>
    <row r="95" spans="2:16" ht="21.75" customHeight="1">
      <c r="B95" s="432" t="s">
        <v>530</v>
      </c>
      <c r="C95" s="2021" t="s">
        <v>1542</v>
      </c>
      <c r="D95" s="2021"/>
      <c r="E95" s="2021"/>
      <c r="F95" s="2022"/>
      <c r="G95" s="399" t="s">
        <v>1385</v>
      </c>
      <c r="H95" s="399" t="s">
        <v>1385</v>
      </c>
      <c r="I95" s="399" t="s">
        <v>1385</v>
      </c>
      <c r="J95" s="399" t="s">
        <v>1385</v>
      </c>
      <c r="K95" s="2250"/>
      <c r="L95" s="1649"/>
      <c r="M95" s="1649"/>
      <c r="N95" s="1650"/>
      <c r="O95" s="1425"/>
      <c r="P95" s="1535"/>
    </row>
    <row r="96" spans="2:16" ht="21.75" customHeight="1">
      <c r="B96" s="434" t="s">
        <v>532</v>
      </c>
      <c r="C96" s="2044" t="s">
        <v>1543</v>
      </c>
      <c r="D96" s="2044"/>
      <c r="E96" s="2044"/>
      <c r="F96" s="2060"/>
      <c r="G96" s="435" t="s">
        <v>1385</v>
      </c>
      <c r="H96" s="435" t="s">
        <v>1385</v>
      </c>
      <c r="I96" s="435" t="s">
        <v>1385</v>
      </c>
      <c r="J96" s="435" t="s">
        <v>1385</v>
      </c>
      <c r="K96" s="2251"/>
      <c r="L96" s="1651"/>
      <c r="M96" s="1651"/>
      <c r="N96" s="1652"/>
      <c r="O96" s="1425"/>
      <c r="P96" s="1535"/>
    </row>
    <row r="97" spans="2:16" ht="42" customHeight="1">
      <c r="B97" s="438" t="s">
        <v>401</v>
      </c>
      <c r="C97" s="1638" t="s">
        <v>1544</v>
      </c>
      <c r="D97" s="1638"/>
      <c r="E97" s="1638"/>
      <c r="F97" s="1638"/>
      <c r="G97" s="1638"/>
      <c r="H97" s="1638"/>
      <c r="I97" s="1638"/>
      <c r="J97" s="1642"/>
      <c r="K97" s="2247"/>
      <c r="L97" s="2248"/>
      <c r="M97" s="2248"/>
      <c r="N97" s="2249"/>
      <c r="O97" s="1425"/>
      <c r="P97" s="1535"/>
    </row>
    <row r="98" spans="2:16" ht="21" customHeight="1">
      <c r="B98" s="432" t="s">
        <v>530</v>
      </c>
      <c r="C98" s="2021" t="s">
        <v>1542</v>
      </c>
      <c r="D98" s="2021"/>
      <c r="E98" s="2021"/>
      <c r="F98" s="2022"/>
      <c r="G98" s="399" t="s">
        <v>1385</v>
      </c>
      <c r="H98" s="399" t="s">
        <v>1385</v>
      </c>
      <c r="I98" s="399" t="s">
        <v>1520</v>
      </c>
      <c r="J98" s="399" t="s">
        <v>1520</v>
      </c>
      <c r="K98" s="2250"/>
      <c r="L98" s="1649"/>
      <c r="M98" s="1649"/>
      <c r="N98" s="1650"/>
      <c r="O98" s="1425"/>
      <c r="P98" s="1535"/>
    </row>
    <row r="99" spans="2:16" ht="20.25" customHeight="1">
      <c r="B99" s="434" t="s">
        <v>532</v>
      </c>
      <c r="C99" s="2044" t="s">
        <v>1543</v>
      </c>
      <c r="D99" s="2044"/>
      <c r="E99" s="2044"/>
      <c r="F99" s="2060"/>
      <c r="G99" s="435" t="s">
        <v>1385</v>
      </c>
      <c r="H99" s="435" t="s">
        <v>1385</v>
      </c>
      <c r="I99" s="435" t="s">
        <v>1520</v>
      </c>
      <c r="J99" s="435" t="s">
        <v>1520</v>
      </c>
      <c r="K99" s="2251"/>
      <c r="L99" s="1651"/>
      <c r="M99" s="1651"/>
      <c r="N99" s="1652"/>
      <c r="O99" s="1425"/>
      <c r="P99" s="1535"/>
    </row>
    <row r="100" spans="2:16" ht="44.25" customHeight="1">
      <c r="B100" s="436" t="s">
        <v>535</v>
      </c>
      <c r="C100" s="1632" t="s">
        <v>1545</v>
      </c>
      <c r="D100" s="1632"/>
      <c r="E100" s="1632"/>
      <c r="F100" s="1632"/>
      <c r="G100" s="1632"/>
      <c r="H100" s="1632"/>
      <c r="I100" s="1632"/>
      <c r="J100" s="1633"/>
      <c r="K100" s="2247"/>
      <c r="L100" s="2248"/>
      <c r="M100" s="2248"/>
      <c r="N100" s="2249"/>
      <c r="O100" s="1425"/>
      <c r="P100" s="1535"/>
    </row>
    <row r="101" spans="2:16" ht="21.75" customHeight="1">
      <c r="B101" s="432" t="s">
        <v>530</v>
      </c>
      <c r="C101" s="2021" t="s">
        <v>1542</v>
      </c>
      <c r="D101" s="2021"/>
      <c r="E101" s="2021"/>
      <c r="F101" s="2022"/>
      <c r="G101" s="399" t="s">
        <v>1385</v>
      </c>
      <c r="H101" s="399" t="s">
        <v>1385</v>
      </c>
      <c r="I101" s="399" t="s">
        <v>1385</v>
      </c>
      <c r="J101" s="399" t="s">
        <v>1385</v>
      </c>
      <c r="K101" s="2250"/>
      <c r="L101" s="1649"/>
      <c r="M101" s="1649"/>
      <c r="N101" s="1650"/>
      <c r="O101" s="1425"/>
      <c r="P101" s="1535"/>
    </row>
    <row r="102" spans="2:16" ht="21" customHeight="1">
      <c r="B102" s="434" t="s">
        <v>532</v>
      </c>
      <c r="C102" s="2044" t="s">
        <v>1543</v>
      </c>
      <c r="D102" s="2044"/>
      <c r="E102" s="2044"/>
      <c r="F102" s="2060"/>
      <c r="G102" s="435" t="s">
        <v>1385</v>
      </c>
      <c r="H102" s="435" t="s">
        <v>1385</v>
      </c>
      <c r="I102" s="435" t="s">
        <v>1385</v>
      </c>
      <c r="J102" s="435" t="s">
        <v>1385</v>
      </c>
      <c r="K102" s="2251"/>
      <c r="L102" s="1651"/>
      <c r="M102" s="1651"/>
      <c r="N102" s="1652"/>
      <c r="O102" s="1425"/>
      <c r="P102" s="1535"/>
    </row>
    <row r="103" spans="2:16" ht="38.25" customHeight="1">
      <c r="B103" s="436" t="s">
        <v>537</v>
      </c>
      <c r="C103" s="1632" t="s">
        <v>1546</v>
      </c>
      <c r="D103" s="1632"/>
      <c r="E103" s="1632"/>
      <c r="F103" s="1632"/>
      <c r="G103" s="1632"/>
      <c r="H103" s="1632"/>
      <c r="I103" s="1632"/>
      <c r="J103" s="1633"/>
      <c r="K103" s="2247"/>
      <c r="L103" s="2248"/>
      <c r="M103" s="2248"/>
      <c r="N103" s="2249"/>
      <c r="O103" s="1425"/>
      <c r="P103" s="1535"/>
    </row>
    <row r="104" spans="2:16" ht="21" customHeight="1">
      <c r="B104" s="432" t="s">
        <v>530</v>
      </c>
      <c r="C104" s="2021" t="s">
        <v>1542</v>
      </c>
      <c r="D104" s="2021"/>
      <c r="E104" s="2021"/>
      <c r="F104" s="2022"/>
      <c r="G104" s="399" t="s">
        <v>1385</v>
      </c>
      <c r="H104" s="399" t="s">
        <v>1385</v>
      </c>
      <c r="I104" s="399" t="s">
        <v>1385</v>
      </c>
      <c r="J104" s="399" t="s">
        <v>1385</v>
      </c>
      <c r="K104" s="2250"/>
      <c r="L104" s="1649"/>
      <c r="M104" s="1649"/>
      <c r="N104" s="1650"/>
      <c r="O104" s="1425"/>
      <c r="P104" s="1535"/>
    </row>
    <row r="105" spans="2:16" ht="21" customHeight="1">
      <c r="B105" s="434" t="s">
        <v>532</v>
      </c>
      <c r="C105" s="2044" t="s">
        <v>1543</v>
      </c>
      <c r="D105" s="2044"/>
      <c r="E105" s="2044"/>
      <c r="F105" s="2060"/>
      <c r="G105" s="435" t="s">
        <v>1385</v>
      </c>
      <c r="H105" s="435" t="s">
        <v>1385</v>
      </c>
      <c r="I105" s="435" t="s">
        <v>1385</v>
      </c>
      <c r="J105" s="435" t="s">
        <v>1385</v>
      </c>
      <c r="K105" s="2251"/>
      <c r="L105" s="1651"/>
      <c r="M105" s="1651"/>
      <c r="N105" s="1652"/>
      <c r="O105" s="1425"/>
      <c r="P105" s="1535"/>
    </row>
    <row r="106" spans="2:16" ht="30.75" customHeight="1">
      <c r="B106" s="436" t="s">
        <v>539</v>
      </c>
      <c r="C106" s="1632" t="s">
        <v>1547</v>
      </c>
      <c r="D106" s="1632"/>
      <c r="E106" s="1632"/>
      <c r="F106" s="1632"/>
      <c r="G106" s="1632"/>
      <c r="H106" s="1632"/>
      <c r="I106" s="1632"/>
      <c r="J106" s="1633"/>
      <c r="K106" s="2247"/>
      <c r="L106" s="2248"/>
      <c r="M106" s="2248"/>
      <c r="N106" s="2249"/>
      <c r="O106" s="1425"/>
      <c r="P106" s="1535"/>
    </row>
    <row r="107" spans="2:16" ht="20.25" customHeight="1">
      <c r="B107" s="432" t="s">
        <v>530</v>
      </c>
      <c r="C107" s="2021" t="s">
        <v>1542</v>
      </c>
      <c r="D107" s="2021"/>
      <c r="E107" s="2021"/>
      <c r="F107" s="2022"/>
      <c r="G107" s="399" t="s">
        <v>1385</v>
      </c>
      <c r="H107" s="399" t="s">
        <v>1385</v>
      </c>
      <c r="I107" s="399" t="s">
        <v>1385</v>
      </c>
      <c r="J107" s="399" t="s">
        <v>1385</v>
      </c>
      <c r="K107" s="2250"/>
      <c r="L107" s="1649"/>
      <c r="M107" s="1649"/>
      <c r="N107" s="1650"/>
      <c r="O107" s="1425"/>
      <c r="P107" s="1535"/>
    </row>
    <row r="108" spans="2:16" ht="21" customHeight="1">
      <c r="B108" s="434" t="s">
        <v>532</v>
      </c>
      <c r="C108" s="2044" t="s">
        <v>1543</v>
      </c>
      <c r="D108" s="2044"/>
      <c r="E108" s="2044"/>
      <c r="F108" s="2060"/>
      <c r="G108" s="435" t="s">
        <v>1385</v>
      </c>
      <c r="H108" s="435" t="s">
        <v>1385</v>
      </c>
      <c r="I108" s="435" t="s">
        <v>1385</v>
      </c>
      <c r="J108" s="435" t="s">
        <v>1385</v>
      </c>
      <c r="K108" s="2251"/>
      <c r="L108" s="1651"/>
      <c r="M108" s="1651"/>
      <c r="N108" s="1652"/>
      <c r="O108" s="1425"/>
      <c r="P108" s="1535"/>
    </row>
    <row r="109" spans="2:16" ht="24.75" customHeight="1">
      <c r="B109" s="436" t="s">
        <v>410</v>
      </c>
      <c r="C109" s="2255" t="s">
        <v>1548</v>
      </c>
      <c r="D109" s="1632"/>
      <c r="E109" s="1632"/>
      <c r="F109" s="1632"/>
      <c r="G109" s="1632"/>
      <c r="H109" s="1632"/>
      <c r="I109" s="1632"/>
      <c r="J109" s="1633"/>
      <c r="K109" s="2247"/>
      <c r="L109" s="2248"/>
      <c r="M109" s="2248"/>
      <c r="N109" s="2249"/>
      <c r="O109" s="1425"/>
      <c r="P109" s="1535"/>
    </row>
    <row r="110" spans="2:16" ht="21.75" customHeight="1">
      <c r="B110" s="432" t="s">
        <v>530</v>
      </c>
      <c r="C110" s="2021" t="s">
        <v>1542</v>
      </c>
      <c r="D110" s="2021"/>
      <c r="E110" s="2021"/>
      <c r="F110" s="2022"/>
      <c r="G110" s="399" t="s">
        <v>1385</v>
      </c>
      <c r="H110" s="399" t="s">
        <v>1385</v>
      </c>
      <c r="I110" s="399" t="s">
        <v>1385</v>
      </c>
      <c r="J110" s="399" t="s">
        <v>1385</v>
      </c>
      <c r="K110" s="2250"/>
      <c r="L110" s="1649"/>
      <c r="M110" s="1649"/>
      <c r="N110" s="1650"/>
      <c r="O110" s="1425"/>
      <c r="P110" s="1535"/>
    </row>
    <row r="111" spans="2:16" ht="21.75" customHeight="1">
      <c r="B111" s="434" t="s">
        <v>532</v>
      </c>
      <c r="C111" s="2044" t="s">
        <v>1543</v>
      </c>
      <c r="D111" s="2044"/>
      <c r="E111" s="2044"/>
      <c r="F111" s="2060"/>
      <c r="G111" s="435" t="s">
        <v>1385</v>
      </c>
      <c r="H111" s="435" t="s">
        <v>1385</v>
      </c>
      <c r="I111" s="435" t="s">
        <v>1385</v>
      </c>
      <c r="J111" s="435" t="s">
        <v>1385</v>
      </c>
      <c r="K111" s="2251"/>
      <c r="L111" s="1651"/>
      <c r="M111" s="1651"/>
      <c r="N111" s="1652"/>
      <c r="O111" s="1425"/>
      <c r="P111" s="1535"/>
    </row>
    <row r="112" spans="2:16" ht="24.75" customHeight="1">
      <c r="B112" s="438" t="s">
        <v>413</v>
      </c>
      <c r="C112" s="1645" t="s">
        <v>1549</v>
      </c>
      <c r="D112" s="1638"/>
      <c r="E112" s="1638"/>
      <c r="F112" s="1638"/>
      <c r="G112" s="1638"/>
      <c r="H112" s="1638"/>
      <c r="I112" s="1638"/>
      <c r="J112" s="1642"/>
      <c r="K112" s="2247"/>
      <c r="L112" s="2248"/>
      <c r="M112" s="2248"/>
      <c r="N112" s="2249"/>
      <c r="O112" s="1425"/>
      <c r="P112" s="1535"/>
    </row>
    <row r="113" spans="2:16" ht="21.75" customHeight="1">
      <c r="B113" s="432" t="s">
        <v>530</v>
      </c>
      <c r="C113" s="2021" t="s">
        <v>1542</v>
      </c>
      <c r="D113" s="2021"/>
      <c r="E113" s="2021"/>
      <c r="F113" s="2022"/>
      <c r="G113" s="399" t="s">
        <v>1385</v>
      </c>
      <c r="H113" s="399" t="s">
        <v>1520</v>
      </c>
      <c r="I113" s="399" t="s">
        <v>1520</v>
      </c>
      <c r="J113" s="399" t="s">
        <v>1520</v>
      </c>
      <c r="K113" s="2250"/>
      <c r="L113" s="1649"/>
      <c r="M113" s="1649"/>
      <c r="N113" s="1650"/>
      <c r="O113" s="1425"/>
      <c r="P113" s="1535"/>
    </row>
    <row r="114" spans="2:16" ht="21.75" customHeight="1">
      <c r="B114" s="434" t="s">
        <v>532</v>
      </c>
      <c r="C114" s="2044" t="s">
        <v>1543</v>
      </c>
      <c r="D114" s="2044"/>
      <c r="E114" s="2044"/>
      <c r="F114" s="2060"/>
      <c r="G114" s="435" t="s">
        <v>1385</v>
      </c>
      <c r="H114" s="435" t="s">
        <v>1520</v>
      </c>
      <c r="I114" s="435" t="s">
        <v>1520</v>
      </c>
      <c r="J114" s="435" t="s">
        <v>1520</v>
      </c>
      <c r="K114" s="2251"/>
      <c r="L114" s="1651"/>
      <c r="M114" s="1651"/>
      <c r="N114" s="1652"/>
      <c r="O114" s="1425"/>
      <c r="P114" s="1535"/>
    </row>
    <row r="115" spans="2:16" ht="24" customHeight="1">
      <c r="B115" s="436" t="s">
        <v>416</v>
      </c>
      <c r="C115" s="1632" t="s">
        <v>1550</v>
      </c>
      <c r="D115" s="1632"/>
      <c r="E115" s="1632"/>
      <c r="F115" s="1632"/>
      <c r="G115" s="1632"/>
      <c r="H115" s="1632"/>
      <c r="I115" s="1632"/>
      <c r="J115" s="1633"/>
      <c r="K115" s="2247"/>
      <c r="L115" s="2248"/>
      <c r="M115" s="2248"/>
      <c r="N115" s="2249"/>
      <c r="O115" s="1425"/>
      <c r="P115" s="1535"/>
    </row>
    <row r="116" spans="2:16" ht="24" customHeight="1">
      <c r="B116" s="432" t="s">
        <v>530</v>
      </c>
      <c r="C116" s="2021" t="s">
        <v>1542</v>
      </c>
      <c r="D116" s="2021"/>
      <c r="E116" s="2021"/>
      <c r="F116" s="2022"/>
      <c r="G116" s="399" t="s">
        <v>1385</v>
      </c>
      <c r="H116" s="399" t="s">
        <v>1385</v>
      </c>
      <c r="I116" s="399" t="s">
        <v>1520</v>
      </c>
      <c r="J116" s="399" t="s">
        <v>1520</v>
      </c>
      <c r="K116" s="2250"/>
      <c r="L116" s="1649"/>
      <c r="M116" s="1649"/>
      <c r="N116" s="1650"/>
      <c r="O116" s="1425"/>
      <c r="P116" s="1535"/>
    </row>
    <row r="117" spans="2:16" ht="24" customHeight="1">
      <c r="B117" s="434" t="s">
        <v>532</v>
      </c>
      <c r="C117" s="2044" t="s">
        <v>1551</v>
      </c>
      <c r="D117" s="2044"/>
      <c r="E117" s="2044"/>
      <c r="F117" s="2060"/>
      <c r="G117" s="435" t="s">
        <v>1385</v>
      </c>
      <c r="H117" s="435" t="s">
        <v>1385</v>
      </c>
      <c r="I117" s="435" t="s">
        <v>1520</v>
      </c>
      <c r="J117" s="435" t="s">
        <v>1520</v>
      </c>
      <c r="K117" s="2251"/>
      <c r="L117" s="1651"/>
      <c r="M117" s="1651"/>
      <c r="N117" s="1652"/>
      <c r="O117" s="1425"/>
      <c r="P117" s="1535"/>
    </row>
    <row r="118" spans="2:16" ht="24" customHeight="1">
      <c r="B118" s="436" t="s">
        <v>418</v>
      </c>
      <c r="C118" s="1632" t="s">
        <v>1552</v>
      </c>
      <c r="D118" s="1632"/>
      <c r="E118" s="1632"/>
      <c r="F118" s="1632"/>
      <c r="G118" s="1632"/>
      <c r="H118" s="1632"/>
      <c r="I118" s="1632"/>
      <c r="J118" s="1633"/>
      <c r="K118" s="2247"/>
      <c r="L118" s="2248"/>
      <c r="M118" s="2248"/>
      <c r="N118" s="2249"/>
      <c r="O118" s="1425"/>
      <c r="P118" s="1535"/>
    </row>
    <row r="119" spans="2:16" ht="24" customHeight="1">
      <c r="B119" s="432" t="s">
        <v>530</v>
      </c>
      <c r="C119" s="2021" t="s">
        <v>1542</v>
      </c>
      <c r="D119" s="2021"/>
      <c r="E119" s="2021"/>
      <c r="F119" s="2022"/>
      <c r="G119" s="399" t="s">
        <v>1385</v>
      </c>
      <c r="H119" s="399" t="s">
        <v>1385</v>
      </c>
      <c r="I119" s="399" t="s">
        <v>1385</v>
      </c>
      <c r="J119" s="399" t="s">
        <v>1520</v>
      </c>
      <c r="K119" s="2250"/>
      <c r="L119" s="1649"/>
      <c r="M119" s="1649"/>
      <c r="N119" s="1650"/>
      <c r="O119" s="1425"/>
      <c r="P119" s="1535"/>
    </row>
    <row r="120" spans="2:16" ht="24" customHeight="1">
      <c r="B120" s="434" t="s">
        <v>532</v>
      </c>
      <c r="C120" s="2044" t="s">
        <v>1543</v>
      </c>
      <c r="D120" s="2044"/>
      <c r="E120" s="2044"/>
      <c r="F120" s="2060"/>
      <c r="G120" s="435" t="s">
        <v>1385</v>
      </c>
      <c r="H120" s="435" t="s">
        <v>1385</v>
      </c>
      <c r="I120" s="435" t="s">
        <v>1385</v>
      </c>
      <c r="J120" s="435" t="s">
        <v>1520</v>
      </c>
      <c r="K120" s="2251"/>
      <c r="L120" s="1651"/>
      <c r="M120" s="1651"/>
      <c r="N120" s="1652"/>
      <c r="O120" s="1425"/>
      <c r="P120" s="1535"/>
    </row>
    <row r="121" spans="2:16" ht="24" customHeight="1">
      <c r="B121" s="436" t="s">
        <v>544</v>
      </c>
      <c r="C121" s="1632" t="s">
        <v>1554</v>
      </c>
      <c r="D121" s="1632"/>
      <c r="E121" s="1632"/>
      <c r="F121" s="1632"/>
      <c r="G121" s="1632"/>
      <c r="H121" s="1632"/>
      <c r="I121" s="1632"/>
      <c r="J121" s="1633"/>
      <c r="K121" s="2247"/>
      <c r="L121" s="2248"/>
      <c r="M121" s="2248"/>
      <c r="N121" s="2249"/>
      <c r="O121" s="1425"/>
      <c r="P121" s="1535"/>
    </row>
    <row r="122" spans="2:16" ht="20.25" customHeight="1">
      <c r="B122" s="432" t="s">
        <v>530</v>
      </c>
      <c r="C122" s="2021" t="s">
        <v>1542</v>
      </c>
      <c r="D122" s="2021"/>
      <c r="E122" s="2021"/>
      <c r="F122" s="2022"/>
      <c r="G122" s="399" t="s">
        <v>1385</v>
      </c>
      <c r="H122" s="399" t="s">
        <v>1385</v>
      </c>
      <c r="I122" s="399" t="s">
        <v>1385</v>
      </c>
      <c r="J122" s="399" t="s">
        <v>1520</v>
      </c>
      <c r="K122" s="2250"/>
      <c r="L122" s="1649"/>
      <c r="M122" s="1649"/>
      <c r="N122" s="1650"/>
      <c r="O122" s="1425"/>
      <c r="P122" s="1535"/>
    </row>
    <row r="123" spans="2:16" ht="21" customHeight="1">
      <c r="B123" s="434" t="s">
        <v>532</v>
      </c>
      <c r="C123" s="2044" t="s">
        <v>1543</v>
      </c>
      <c r="D123" s="2044"/>
      <c r="E123" s="2044"/>
      <c r="F123" s="2060"/>
      <c r="G123" s="435" t="s">
        <v>1385</v>
      </c>
      <c r="H123" s="435" t="s">
        <v>1385</v>
      </c>
      <c r="I123" s="435" t="s">
        <v>1385</v>
      </c>
      <c r="J123" s="435" t="s">
        <v>1520</v>
      </c>
      <c r="K123" s="2251"/>
      <c r="L123" s="1651"/>
      <c r="M123" s="1651"/>
      <c r="N123" s="1652"/>
      <c r="O123" s="1425"/>
      <c r="P123" s="1535"/>
    </row>
    <row r="124" spans="2:16" ht="21" customHeight="1">
      <c r="B124" s="436" t="s">
        <v>546</v>
      </c>
      <c r="C124" s="1632" t="s">
        <v>1555</v>
      </c>
      <c r="D124" s="1632"/>
      <c r="E124" s="1632"/>
      <c r="F124" s="1632"/>
      <c r="G124" s="1632"/>
      <c r="H124" s="1632"/>
      <c r="I124" s="1632"/>
      <c r="J124" s="1633"/>
      <c r="K124" s="2247"/>
      <c r="L124" s="2248"/>
      <c r="M124" s="2248"/>
      <c r="N124" s="2249"/>
      <c r="O124" s="1425"/>
      <c r="P124" s="1535"/>
    </row>
    <row r="125" spans="2:16" ht="21" customHeight="1">
      <c r="B125" s="432" t="s">
        <v>530</v>
      </c>
      <c r="C125" s="2021" t="s">
        <v>1542</v>
      </c>
      <c r="D125" s="2021"/>
      <c r="E125" s="2021"/>
      <c r="F125" s="2022"/>
      <c r="G125" s="399" t="s">
        <v>1520</v>
      </c>
      <c r="H125" s="399" t="s">
        <v>1520</v>
      </c>
      <c r="I125" s="399" t="s">
        <v>1520</v>
      </c>
      <c r="J125" s="399" t="s">
        <v>1520</v>
      </c>
      <c r="K125" s="2250"/>
      <c r="L125" s="1649"/>
      <c r="M125" s="1649"/>
      <c r="N125" s="1650"/>
      <c r="O125" s="1425"/>
      <c r="P125" s="1535"/>
    </row>
    <row r="126" spans="2:16" ht="21" customHeight="1">
      <c r="B126" s="434" t="s">
        <v>532</v>
      </c>
      <c r="C126" s="2044" t="s">
        <v>1543</v>
      </c>
      <c r="D126" s="2044"/>
      <c r="E126" s="2044"/>
      <c r="F126" s="2060"/>
      <c r="G126" s="435" t="s">
        <v>1520</v>
      </c>
      <c r="H126" s="435" t="s">
        <v>1520</v>
      </c>
      <c r="I126" s="435" t="s">
        <v>1520</v>
      </c>
      <c r="J126" s="435" t="s">
        <v>1520</v>
      </c>
      <c r="K126" s="2251"/>
      <c r="L126" s="1651"/>
      <c r="M126" s="1651"/>
      <c r="N126" s="1652"/>
      <c r="O126" s="1425"/>
      <c r="P126" s="1535"/>
    </row>
    <row r="127" spans="2:16" ht="21" customHeight="1">
      <c r="B127" s="436" t="s">
        <v>548</v>
      </c>
      <c r="C127" s="1632" t="s">
        <v>1556</v>
      </c>
      <c r="D127" s="1632"/>
      <c r="E127" s="1632"/>
      <c r="F127" s="1632"/>
      <c r="G127" s="1632"/>
      <c r="H127" s="1632"/>
      <c r="I127" s="1632"/>
      <c r="J127" s="1633"/>
      <c r="K127" s="2247"/>
      <c r="L127" s="2248"/>
      <c r="M127" s="2248"/>
      <c r="N127" s="2249"/>
      <c r="O127" s="1425"/>
      <c r="P127" s="1535"/>
    </row>
    <row r="128" spans="2:16" ht="21.75" customHeight="1">
      <c r="B128" s="432" t="s">
        <v>530</v>
      </c>
      <c r="C128" s="2021" t="s">
        <v>1542</v>
      </c>
      <c r="D128" s="2021"/>
      <c r="E128" s="2021"/>
      <c r="F128" s="2022"/>
      <c r="G128" s="399" t="s">
        <v>1520</v>
      </c>
      <c r="H128" s="399" t="s">
        <v>1520</v>
      </c>
      <c r="I128" s="399" t="s">
        <v>1520</v>
      </c>
      <c r="J128" s="399" t="s">
        <v>1520</v>
      </c>
      <c r="K128" s="2250"/>
      <c r="L128" s="1649"/>
      <c r="M128" s="1649"/>
      <c r="N128" s="1650"/>
      <c r="O128" s="1425"/>
      <c r="P128" s="1535"/>
    </row>
    <row r="129" spans="2:16" ht="21.75" customHeight="1">
      <c r="B129" s="434" t="s">
        <v>532</v>
      </c>
      <c r="C129" s="2044" t="s">
        <v>1543</v>
      </c>
      <c r="D129" s="2044"/>
      <c r="E129" s="2044"/>
      <c r="F129" s="2060"/>
      <c r="G129" s="435" t="s">
        <v>1520</v>
      </c>
      <c r="H129" s="435" t="s">
        <v>1520</v>
      </c>
      <c r="I129" s="435" t="s">
        <v>1520</v>
      </c>
      <c r="J129" s="435" t="s">
        <v>1520</v>
      </c>
      <c r="K129" s="2251"/>
      <c r="L129" s="1651"/>
      <c r="M129" s="1651"/>
      <c r="N129" s="1652"/>
      <c r="O129" s="1425"/>
      <c r="P129" s="1535"/>
    </row>
    <row r="130" spans="2:16" ht="21" customHeight="1">
      <c r="B130" s="436" t="s">
        <v>550</v>
      </c>
      <c r="C130" s="1632" t="s">
        <v>1557</v>
      </c>
      <c r="D130" s="1632"/>
      <c r="E130" s="1632"/>
      <c r="F130" s="1632"/>
      <c r="G130" s="1632"/>
      <c r="H130" s="1632"/>
      <c r="I130" s="1632"/>
      <c r="J130" s="1633"/>
      <c r="K130" s="2247"/>
      <c r="L130" s="2248"/>
      <c r="M130" s="2248"/>
      <c r="N130" s="2249"/>
      <c r="O130" s="1425"/>
      <c r="P130" s="1535"/>
    </row>
    <row r="131" spans="2:16" ht="21" customHeight="1">
      <c r="B131" s="432" t="s">
        <v>530</v>
      </c>
      <c r="C131" s="2021" t="s">
        <v>1542</v>
      </c>
      <c r="D131" s="2021"/>
      <c r="E131" s="2021"/>
      <c r="F131" s="2022"/>
      <c r="G131" s="399" t="s">
        <v>1520</v>
      </c>
      <c r="H131" s="399" t="s">
        <v>1520</v>
      </c>
      <c r="I131" s="399" t="s">
        <v>1385</v>
      </c>
      <c r="J131" s="399" t="s">
        <v>1520</v>
      </c>
      <c r="K131" s="2250"/>
      <c r="L131" s="1649"/>
      <c r="M131" s="1649"/>
      <c r="N131" s="1650"/>
      <c r="O131" s="1425"/>
      <c r="P131" s="1535"/>
    </row>
    <row r="132" spans="2:16" ht="21" customHeight="1">
      <c r="B132" s="434" t="s">
        <v>532</v>
      </c>
      <c r="C132" s="2044" t="s">
        <v>1543</v>
      </c>
      <c r="D132" s="2044"/>
      <c r="E132" s="2044"/>
      <c r="F132" s="2060"/>
      <c r="G132" s="435" t="s">
        <v>1520</v>
      </c>
      <c r="H132" s="435" t="s">
        <v>1520</v>
      </c>
      <c r="I132" s="435" t="s">
        <v>1520</v>
      </c>
      <c r="J132" s="435" t="s">
        <v>1520</v>
      </c>
      <c r="K132" s="2251"/>
      <c r="L132" s="1651"/>
      <c r="M132" s="1651"/>
      <c r="N132" s="1652"/>
      <c r="O132" s="1425"/>
      <c r="P132" s="1535"/>
    </row>
    <row r="133" spans="2:16" ht="32.25" customHeight="1">
      <c r="B133" s="439" t="s">
        <v>552</v>
      </c>
      <c r="C133" s="1607" t="s">
        <v>1558</v>
      </c>
      <c r="D133" s="1607"/>
      <c r="E133" s="1607"/>
      <c r="F133" s="1607"/>
      <c r="G133" s="1607"/>
      <c r="H133" s="1607"/>
      <c r="I133" s="1607"/>
      <c r="J133" s="1607"/>
      <c r="K133" s="1607"/>
      <c r="L133" s="1607"/>
      <c r="M133" s="1607"/>
      <c r="N133" s="2252"/>
      <c r="O133" s="1425"/>
      <c r="P133" s="1535"/>
    </row>
    <row r="134" spans="2:16" ht="27.75" customHeight="1">
      <c r="B134" s="317" t="s">
        <v>418</v>
      </c>
      <c r="C134" s="2253" t="s">
        <v>1559</v>
      </c>
      <c r="D134" s="2253"/>
      <c r="E134" s="1559" t="s">
        <v>92</v>
      </c>
      <c r="F134" s="1560"/>
      <c r="G134" s="1560"/>
      <c r="H134" s="1560"/>
      <c r="I134" s="1560"/>
      <c r="J134" s="1561"/>
      <c r="K134" s="1763"/>
      <c r="L134" s="1764"/>
      <c r="M134" s="1764"/>
      <c r="N134" s="2221"/>
      <c r="O134" s="1425"/>
      <c r="P134" s="1535"/>
    </row>
    <row r="135" spans="2:16" ht="27.75" customHeight="1">
      <c r="B135" s="432" t="s">
        <v>530</v>
      </c>
      <c r="C135" s="2021" t="s">
        <v>1542</v>
      </c>
      <c r="D135" s="2021"/>
      <c r="E135" s="2021"/>
      <c r="F135" s="2022"/>
      <c r="G135" s="399"/>
      <c r="H135" s="324"/>
      <c r="I135" s="399"/>
      <c r="J135" s="324"/>
      <c r="K135" s="1785"/>
      <c r="L135" s="1786"/>
      <c r="M135" s="1786"/>
      <c r="N135" s="2222"/>
      <c r="O135" s="1425"/>
      <c r="P135" s="1535"/>
    </row>
    <row r="136" spans="2:16" ht="27.75" customHeight="1">
      <c r="B136" s="432" t="s">
        <v>532</v>
      </c>
      <c r="C136" s="2021" t="s">
        <v>1543</v>
      </c>
      <c r="D136" s="2021"/>
      <c r="E136" s="2021"/>
      <c r="F136" s="2022"/>
      <c r="G136" s="399"/>
      <c r="H136" s="324"/>
      <c r="I136" s="399"/>
      <c r="J136" s="324"/>
      <c r="K136" s="1787"/>
      <c r="L136" s="1788"/>
      <c r="M136" s="1788"/>
      <c r="N136" s="2223"/>
      <c r="O136" s="1425"/>
      <c r="P136" s="1535"/>
    </row>
    <row r="137" spans="2:16" ht="52.5" customHeight="1">
      <c r="B137" s="298" t="s">
        <v>555</v>
      </c>
      <c r="C137" s="1445" t="s">
        <v>1560</v>
      </c>
      <c r="D137" s="1445"/>
      <c r="E137" s="1445"/>
      <c r="F137" s="1817"/>
      <c r="G137" s="3061"/>
      <c r="H137" s="2243"/>
      <c r="I137" s="2243"/>
      <c r="J137" s="2243"/>
      <c r="K137" s="2243"/>
      <c r="L137" s="2243"/>
      <c r="M137" s="2243"/>
      <c r="N137" s="2245"/>
      <c r="O137" s="1444"/>
      <c r="P137" s="2075"/>
    </row>
    <row r="138" spans="2:16" ht="25.5" customHeight="1">
      <c r="B138" s="1656" t="s">
        <v>1561</v>
      </c>
      <c r="C138" s="1657"/>
      <c r="D138" s="1657"/>
      <c r="E138" s="1657"/>
      <c r="F138" s="1657"/>
      <c r="G138" s="1657"/>
      <c r="H138" s="1657"/>
      <c r="I138" s="1657"/>
      <c r="J138" s="1657"/>
      <c r="K138" s="1657"/>
      <c r="L138" s="1657"/>
      <c r="M138" s="1657"/>
      <c r="N138" s="1657"/>
      <c r="O138" s="1657"/>
      <c r="P138" s="1659"/>
    </row>
    <row r="139" spans="2:16" ht="127.5" customHeight="1">
      <c r="B139" s="253" t="s">
        <v>557</v>
      </c>
      <c r="C139" s="1660" t="s">
        <v>1562</v>
      </c>
      <c r="D139" s="1660"/>
      <c r="E139" s="1660"/>
      <c r="F139" s="1743"/>
      <c r="G139" s="209" t="s">
        <v>1385</v>
      </c>
      <c r="H139" s="2246" t="s">
        <v>1563</v>
      </c>
      <c r="I139" s="1743"/>
      <c r="J139" s="1663" t="s">
        <v>3838</v>
      </c>
      <c r="K139" s="1664"/>
      <c r="L139" s="1664"/>
      <c r="M139" s="1664"/>
      <c r="N139" s="1665"/>
      <c r="O139" s="318" t="s">
        <v>2030</v>
      </c>
      <c r="P139" s="199"/>
    </row>
    <row r="140" spans="2:16" ht="15.75" customHeight="1">
      <c r="B140" s="1686" t="s">
        <v>1566</v>
      </c>
      <c r="C140" s="1687"/>
      <c r="D140" s="1687"/>
      <c r="E140" s="1687"/>
      <c r="F140" s="1687"/>
      <c r="G140" s="1687"/>
      <c r="H140" s="1687"/>
      <c r="I140" s="1687"/>
      <c r="J140" s="1687"/>
      <c r="K140" s="1687"/>
      <c r="L140" s="1687"/>
      <c r="M140" s="1687"/>
      <c r="N140" s="1687"/>
      <c r="O140" s="1687"/>
      <c r="P140" s="1688"/>
    </row>
    <row r="141" spans="2:16" ht="30" customHeight="1">
      <c r="B141" s="198" t="s">
        <v>561</v>
      </c>
      <c r="C141" s="1414" t="s">
        <v>1567</v>
      </c>
      <c r="D141" s="1414"/>
      <c r="E141" s="1414"/>
      <c r="F141" s="1414"/>
      <c r="G141" s="1415"/>
      <c r="H141" s="1574" t="s">
        <v>3839</v>
      </c>
      <c r="I141" s="1685"/>
      <c r="J141" s="1685"/>
      <c r="K141" s="1689" t="s">
        <v>1449</v>
      </c>
      <c r="L141" s="1565"/>
      <c r="M141" s="1566"/>
      <c r="N141" s="1567"/>
      <c r="O141" s="1534"/>
      <c r="P141" s="1534"/>
    </row>
    <row r="142" spans="2:16" ht="19.5" customHeight="1">
      <c r="B142" s="198" t="s">
        <v>401</v>
      </c>
      <c r="C142" s="1414" t="s">
        <v>1570</v>
      </c>
      <c r="D142" s="1414"/>
      <c r="E142" s="1414"/>
      <c r="F142" s="1414"/>
      <c r="G142" s="1415"/>
      <c r="H142" s="1574" t="s">
        <v>3840</v>
      </c>
      <c r="I142" s="1685"/>
      <c r="J142" s="1685"/>
      <c r="K142" s="1689"/>
      <c r="L142" s="1568"/>
      <c r="M142" s="1569"/>
      <c r="N142" s="1570"/>
      <c r="O142" s="1535"/>
      <c r="P142" s="1535"/>
    </row>
    <row r="143" spans="2:16" ht="19.5" customHeight="1">
      <c r="B143" s="198" t="s">
        <v>403</v>
      </c>
      <c r="C143" s="1414" t="s">
        <v>1572</v>
      </c>
      <c r="D143" s="1414"/>
      <c r="E143" s="1414"/>
      <c r="F143" s="1414"/>
      <c r="G143" s="1415"/>
      <c r="H143" s="1574" t="s">
        <v>1385</v>
      </c>
      <c r="I143" s="1685"/>
      <c r="J143" s="1575"/>
      <c r="K143" s="1689"/>
      <c r="L143" s="1571"/>
      <c r="M143" s="1572"/>
      <c r="N143" s="1573"/>
      <c r="O143" s="1535"/>
      <c r="P143" s="1535"/>
    </row>
    <row r="144" spans="2:16" ht="34.5" customHeight="1">
      <c r="B144" s="198" t="s">
        <v>405</v>
      </c>
      <c r="C144" s="1414" t="s">
        <v>1573</v>
      </c>
      <c r="D144" s="1414"/>
      <c r="E144" s="1414"/>
      <c r="F144" s="1414"/>
      <c r="G144" s="1415"/>
      <c r="H144" s="1574" t="s">
        <v>1482</v>
      </c>
      <c r="I144" s="1685"/>
      <c r="J144" s="1685"/>
      <c r="K144" s="1689"/>
      <c r="L144" s="1789"/>
      <c r="M144" s="1790"/>
      <c r="N144" s="2241"/>
      <c r="O144" s="1536"/>
      <c r="P144" s="1536"/>
    </row>
    <row r="145" spans="2:16" ht="44.25" customHeight="1">
      <c r="B145" s="191" t="s">
        <v>566</v>
      </c>
      <c r="C145" s="1414" t="s">
        <v>1575</v>
      </c>
      <c r="D145" s="1414"/>
      <c r="E145" s="1414"/>
      <c r="F145" s="1414"/>
      <c r="G145" s="1415"/>
      <c r="H145" s="1574" t="s">
        <v>1520</v>
      </c>
      <c r="I145" s="1685"/>
      <c r="J145" s="1685"/>
      <c r="K145" s="1689"/>
      <c r="L145" s="1563"/>
      <c r="M145" s="1655"/>
      <c r="N145" s="1923"/>
      <c r="O145" s="1443" t="s">
        <v>2036</v>
      </c>
      <c r="P145" s="1443"/>
    </row>
    <row r="146" spans="2:16" ht="72.599999999999994" customHeight="1">
      <c r="B146" s="198" t="s">
        <v>394</v>
      </c>
      <c r="C146" s="1414" t="s">
        <v>1577</v>
      </c>
      <c r="D146" s="1414"/>
      <c r="E146" s="1414"/>
      <c r="F146" s="1414"/>
      <c r="G146" s="1415"/>
      <c r="H146" s="1574" t="s">
        <v>92</v>
      </c>
      <c r="I146" s="1685"/>
      <c r="J146" s="1685"/>
      <c r="K146" s="1689"/>
      <c r="L146" s="1867"/>
      <c r="M146" s="1868"/>
      <c r="N146" s="2141"/>
      <c r="O146" s="1426"/>
      <c r="P146" s="1426"/>
    </row>
    <row r="147" spans="2:16" ht="69" customHeight="1">
      <c r="B147" s="191" t="s">
        <v>569</v>
      </c>
      <c r="C147" s="1414" t="s">
        <v>1579</v>
      </c>
      <c r="D147" s="1414"/>
      <c r="E147" s="1414"/>
      <c r="F147" s="1414"/>
      <c r="G147" s="1415"/>
      <c r="H147" s="1574" t="s">
        <v>1385</v>
      </c>
      <c r="I147" s="1685"/>
      <c r="J147" s="1685"/>
      <c r="K147" s="1689"/>
      <c r="L147" s="1763"/>
      <c r="M147" s="1764"/>
      <c r="N147" s="2221"/>
      <c r="O147" s="1443" t="s">
        <v>2036</v>
      </c>
      <c r="P147" s="1443"/>
    </row>
    <row r="148" spans="2:16" ht="227.25" customHeight="1">
      <c r="B148" s="198" t="s">
        <v>394</v>
      </c>
      <c r="C148" s="1414" t="s">
        <v>1577</v>
      </c>
      <c r="D148" s="1414"/>
      <c r="E148" s="1414"/>
      <c r="F148" s="1414"/>
      <c r="G148" s="1415"/>
      <c r="H148" s="2172" t="s">
        <v>3841</v>
      </c>
      <c r="I148" s="1907"/>
      <c r="J148" s="1907"/>
      <c r="K148" s="1689"/>
      <c r="L148" s="1787"/>
      <c r="M148" s="1788"/>
      <c r="N148" s="2223"/>
      <c r="O148" s="1426"/>
      <c r="P148" s="1426"/>
    </row>
    <row r="149" spans="2:16" ht="49.5" customHeight="1">
      <c r="B149" s="2105" t="s">
        <v>1580</v>
      </c>
      <c r="C149" s="1699"/>
      <c r="D149" s="1699"/>
      <c r="E149" s="1699"/>
      <c r="F149" s="1699"/>
      <c r="G149" s="1699"/>
      <c r="H149" s="1699"/>
      <c r="I149" s="1699"/>
      <c r="J149" s="1699"/>
      <c r="K149" s="1699"/>
      <c r="L149" s="1699"/>
      <c r="M149" s="1699"/>
      <c r="N149" s="1699"/>
      <c r="O149" s="1699"/>
      <c r="P149" s="2106"/>
    </row>
    <row r="150" spans="2:16" ht="48" customHeight="1">
      <c r="B150" s="321" t="s">
        <v>572</v>
      </c>
      <c r="C150" s="1700" t="s">
        <v>1581</v>
      </c>
      <c r="D150" s="1700"/>
      <c r="E150" s="1700"/>
      <c r="F150" s="1701"/>
      <c r="G150" s="1702" t="s">
        <v>1582</v>
      </c>
      <c r="H150" s="1703"/>
      <c r="I150" s="1704"/>
      <c r="J150" s="1702" t="s">
        <v>1583</v>
      </c>
      <c r="K150" s="1703"/>
      <c r="L150" s="1704"/>
      <c r="M150" s="1705" t="s">
        <v>1458</v>
      </c>
      <c r="N150" s="1706"/>
      <c r="O150" s="1707" t="s">
        <v>2042</v>
      </c>
      <c r="P150" s="1707"/>
    </row>
    <row r="151" spans="2:16" ht="83.25" customHeight="1">
      <c r="B151" s="198" t="s">
        <v>561</v>
      </c>
      <c r="C151" s="2021" t="s">
        <v>1585</v>
      </c>
      <c r="D151" s="2021"/>
      <c r="E151" s="2021"/>
      <c r="F151" s="2022"/>
      <c r="G151" s="1713" t="s">
        <v>1586</v>
      </c>
      <c r="H151" s="1714"/>
      <c r="I151" s="1715"/>
      <c r="J151" s="1713" t="s">
        <v>1586</v>
      </c>
      <c r="K151" s="1714"/>
      <c r="L151" s="1715"/>
      <c r="M151" s="1716"/>
      <c r="N151" s="1717"/>
      <c r="O151" s="1627"/>
      <c r="P151" s="1627"/>
    </row>
    <row r="152" spans="2:16" ht="42" customHeight="1">
      <c r="B152" s="198" t="s">
        <v>401</v>
      </c>
      <c r="C152" s="2021" t="s">
        <v>1588</v>
      </c>
      <c r="D152" s="2021"/>
      <c r="E152" s="2021"/>
      <c r="F152" s="2022"/>
      <c r="G152" s="1713" t="s">
        <v>1586</v>
      </c>
      <c r="H152" s="1714"/>
      <c r="I152" s="1715"/>
      <c r="J152" s="1713" t="s">
        <v>1586</v>
      </c>
      <c r="K152" s="1714"/>
      <c r="L152" s="1715"/>
      <c r="M152" s="1716"/>
      <c r="N152" s="1717"/>
      <c r="O152" s="1627"/>
      <c r="P152" s="1627"/>
    </row>
    <row r="153" spans="2:16" ht="31.5" customHeight="1">
      <c r="B153" s="198" t="s">
        <v>403</v>
      </c>
      <c r="C153" s="327" t="s">
        <v>418</v>
      </c>
      <c r="D153" s="2021" t="s">
        <v>1589</v>
      </c>
      <c r="E153" s="2021"/>
      <c r="F153" s="2022"/>
      <c r="G153" s="1713" t="s">
        <v>2597</v>
      </c>
      <c r="H153" s="1714"/>
      <c r="I153" s="1715"/>
      <c r="J153" s="1713" t="s">
        <v>2597</v>
      </c>
      <c r="K153" s="1714"/>
      <c r="L153" s="1715"/>
      <c r="M153" s="1716"/>
      <c r="N153" s="1717"/>
      <c r="O153" s="1627"/>
      <c r="P153" s="1627"/>
    </row>
    <row r="154" spans="2:16" ht="32.25" customHeight="1">
      <c r="B154" s="198"/>
      <c r="C154" s="308" t="s">
        <v>508</v>
      </c>
      <c r="D154" s="2021" t="s">
        <v>1590</v>
      </c>
      <c r="E154" s="2021"/>
      <c r="F154" s="2022"/>
      <c r="G154" s="1713" t="s">
        <v>2597</v>
      </c>
      <c r="H154" s="1714"/>
      <c r="I154" s="1715"/>
      <c r="J154" s="1713" t="s">
        <v>2597</v>
      </c>
      <c r="K154" s="1714"/>
      <c r="L154" s="1715"/>
      <c r="M154" s="325"/>
      <c r="N154" s="326"/>
      <c r="O154" s="1627"/>
      <c r="P154" s="1627"/>
    </row>
    <row r="155" spans="2:16" ht="41.25" customHeight="1">
      <c r="B155" s="198" t="s">
        <v>405</v>
      </c>
      <c r="C155" s="2021" t="s">
        <v>1591</v>
      </c>
      <c r="D155" s="2021"/>
      <c r="E155" s="2021"/>
      <c r="F155" s="2022"/>
      <c r="G155" s="1713" t="s">
        <v>2597</v>
      </c>
      <c r="H155" s="1714"/>
      <c r="I155" s="1715"/>
      <c r="J155" s="1713" t="s">
        <v>2597</v>
      </c>
      <c r="K155" s="1714"/>
      <c r="L155" s="1715"/>
      <c r="M155" s="1716"/>
      <c r="N155" s="1717"/>
      <c r="O155" s="1627"/>
      <c r="P155" s="1627"/>
    </row>
    <row r="156" spans="2:16" ht="29.25" customHeight="1">
      <c r="B156" s="198" t="s">
        <v>408</v>
      </c>
      <c r="C156" s="2021" t="s">
        <v>1592</v>
      </c>
      <c r="D156" s="2021"/>
      <c r="E156" s="2021"/>
      <c r="F156" s="2022"/>
      <c r="G156" s="1713" t="s">
        <v>1595</v>
      </c>
      <c r="H156" s="1714"/>
      <c r="I156" s="1715"/>
      <c r="J156" s="1713" t="s">
        <v>1595</v>
      </c>
      <c r="K156" s="1714"/>
      <c r="L156" s="1715"/>
      <c r="M156" s="1716"/>
      <c r="N156" s="1717"/>
      <c r="O156" s="1627"/>
      <c r="P156" s="1627"/>
    </row>
    <row r="157" spans="2:16" ht="28.5" customHeight="1">
      <c r="B157" s="198" t="s">
        <v>410</v>
      </c>
      <c r="C157" s="2021" t="s">
        <v>1548</v>
      </c>
      <c r="D157" s="2021"/>
      <c r="E157" s="2021"/>
      <c r="F157" s="2022"/>
      <c r="G157" s="1713" t="s">
        <v>1586</v>
      </c>
      <c r="H157" s="1714"/>
      <c r="I157" s="1715"/>
      <c r="J157" s="1713" t="s">
        <v>1586</v>
      </c>
      <c r="K157" s="1714"/>
      <c r="L157" s="1715"/>
      <c r="M157" s="1716"/>
      <c r="N157" s="1717"/>
      <c r="O157" s="1627"/>
      <c r="P157" s="1627"/>
    </row>
    <row r="158" spans="2:16" ht="28.5" customHeight="1">
      <c r="B158" s="198" t="s">
        <v>413</v>
      </c>
      <c r="C158" s="2021" t="s">
        <v>1549</v>
      </c>
      <c r="D158" s="2021"/>
      <c r="E158" s="2021"/>
      <c r="F158" s="2022"/>
      <c r="G158" s="1713" t="s">
        <v>1496</v>
      </c>
      <c r="H158" s="1714"/>
      <c r="I158" s="1715"/>
      <c r="J158" s="1713" t="s">
        <v>3842</v>
      </c>
      <c r="K158" s="1714"/>
      <c r="L158" s="1715"/>
      <c r="M158" s="1716"/>
      <c r="N158" s="1717"/>
      <c r="O158" s="1627"/>
      <c r="P158" s="1627"/>
    </row>
    <row r="159" spans="2:16" ht="28.5" customHeight="1">
      <c r="B159" s="198" t="s">
        <v>416</v>
      </c>
      <c r="C159" s="2021" t="s">
        <v>1593</v>
      </c>
      <c r="D159" s="2021"/>
      <c r="E159" s="2021"/>
      <c r="F159" s="2022"/>
      <c r="G159" s="1713" t="s">
        <v>3842</v>
      </c>
      <c r="H159" s="1714"/>
      <c r="I159" s="1715"/>
      <c r="J159" s="1713" t="s">
        <v>3842</v>
      </c>
      <c r="K159" s="1714"/>
      <c r="L159" s="1715"/>
      <c r="M159" s="1716"/>
      <c r="N159" s="1717"/>
      <c r="O159" s="1708"/>
      <c r="P159" s="1708"/>
    </row>
    <row r="160" spans="2:16" ht="28.5" customHeight="1">
      <c r="B160" s="198" t="s">
        <v>418</v>
      </c>
      <c r="C160" s="2021" t="s">
        <v>1594</v>
      </c>
      <c r="D160" s="2021"/>
      <c r="E160" s="2021"/>
      <c r="F160" s="2022"/>
      <c r="G160" s="1713" t="s">
        <v>1595</v>
      </c>
      <c r="H160" s="1714"/>
      <c r="I160" s="1715"/>
      <c r="J160" s="1713" t="s">
        <v>1595</v>
      </c>
      <c r="K160" s="1714"/>
      <c r="L160" s="1715"/>
      <c r="M160" s="1716"/>
      <c r="N160" s="1717"/>
      <c r="O160" s="1708"/>
      <c r="P160" s="1708"/>
    </row>
    <row r="161" spans="1:16" ht="28.5" customHeight="1">
      <c r="B161" s="205" t="s">
        <v>544</v>
      </c>
      <c r="C161" s="2021" t="s">
        <v>1596</v>
      </c>
      <c r="D161" s="2021"/>
      <c r="E161" s="2021"/>
      <c r="F161" s="2022"/>
      <c r="G161" s="1713" t="s">
        <v>1595</v>
      </c>
      <c r="H161" s="1714"/>
      <c r="I161" s="1715"/>
      <c r="J161" s="1713" t="s">
        <v>1595</v>
      </c>
      <c r="K161" s="1714"/>
      <c r="L161" s="1715"/>
      <c r="M161" s="1716"/>
      <c r="N161" s="1717"/>
      <c r="O161" s="1708"/>
      <c r="P161" s="1708"/>
    </row>
    <row r="162" spans="1:16" ht="28.5" customHeight="1">
      <c r="B162" s="205" t="s">
        <v>546</v>
      </c>
      <c r="C162" s="2021" t="s">
        <v>1597</v>
      </c>
      <c r="D162" s="2021"/>
      <c r="E162" s="2021"/>
      <c r="F162" s="2022"/>
      <c r="G162" s="1713" t="s">
        <v>1496</v>
      </c>
      <c r="H162" s="1714"/>
      <c r="I162" s="1715"/>
      <c r="J162" s="1713" t="s">
        <v>1496</v>
      </c>
      <c r="K162" s="1714"/>
      <c r="L162" s="1715"/>
      <c r="M162" s="1716"/>
      <c r="N162" s="1717"/>
      <c r="O162" s="1708"/>
      <c r="P162" s="1708"/>
    </row>
    <row r="163" spans="1:16" ht="28.5" customHeight="1">
      <c r="B163" s="205" t="s">
        <v>548</v>
      </c>
      <c r="C163" s="2021" t="s">
        <v>1598</v>
      </c>
      <c r="D163" s="2021"/>
      <c r="E163" s="2021"/>
      <c r="F163" s="2022"/>
      <c r="G163" s="1713" t="s">
        <v>1496</v>
      </c>
      <c r="H163" s="1714"/>
      <c r="I163" s="1715"/>
      <c r="J163" s="1713" t="s">
        <v>1496</v>
      </c>
      <c r="K163" s="1714"/>
      <c r="L163" s="1715"/>
      <c r="M163" s="1716"/>
      <c r="N163" s="1717"/>
      <c r="O163" s="1708"/>
      <c r="P163" s="1708"/>
    </row>
    <row r="164" spans="1:16" ht="28.5" customHeight="1">
      <c r="B164" s="205" t="s">
        <v>550</v>
      </c>
      <c r="C164" s="2021" t="s">
        <v>1599</v>
      </c>
      <c r="D164" s="2021"/>
      <c r="E164" s="2021"/>
      <c r="F164" s="2022"/>
      <c r="G164" s="1713" t="s">
        <v>1586</v>
      </c>
      <c r="H164" s="1714"/>
      <c r="I164" s="1715"/>
      <c r="J164" s="1713" t="s">
        <v>1586</v>
      </c>
      <c r="K164" s="1714"/>
      <c r="L164" s="1715"/>
      <c r="M164" s="1716"/>
      <c r="N164" s="1717"/>
      <c r="O164" s="1708"/>
      <c r="P164" s="1708"/>
    </row>
    <row r="165" spans="1:16" ht="42.75" customHeight="1">
      <c r="B165" s="266" t="s">
        <v>552</v>
      </c>
      <c r="C165" s="2044" t="s">
        <v>1600</v>
      </c>
      <c r="D165" s="2044"/>
      <c r="E165" s="2044"/>
      <c r="F165" s="329" t="s">
        <v>1601</v>
      </c>
      <c r="G165" s="1599" t="s">
        <v>1496</v>
      </c>
      <c r="H165" s="1721"/>
      <c r="I165" s="1720"/>
      <c r="J165" s="1599" t="s">
        <v>1496</v>
      </c>
      <c r="K165" s="1721"/>
      <c r="L165" s="1720"/>
      <c r="M165" s="2239"/>
      <c r="N165" s="1723"/>
      <c r="O165" s="1708"/>
      <c r="P165" s="1708"/>
    </row>
    <row r="166" spans="1:16" ht="43.5" customHeight="1">
      <c r="B166" s="1724" t="s">
        <v>1602</v>
      </c>
      <c r="C166" s="1725"/>
      <c r="D166" s="1725"/>
      <c r="E166" s="1725"/>
      <c r="F166" s="1725"/>
      <c r="G166" s="1725"/>
      <c r="H166" s="1725"/>
      <c r="I166" s="1725"/>
      <c r="J166" s="1725"/>
      <c r="K166" s="1725"/>
      <c r="L166" s="1725"/>
      <c r="M166" s="1725"/>
      <c r="N166" s="2240"/>
      <c r="O166" s="331"/>
      <c r="P166" s="331"/>
    </row>
    <row r="167" spans="1:16" ht="49.5" customHeight="1">
      <c r="A167" s="281"/>
      <c r="B167" s="255" t="s">
        <v>591</v>
      </c>
      <c r="C167" s="1464" t="s">
        <v>1603</v>
      </c>
      <c r="D167" s="1464"/>
      <c r="E167" s="1465"/>
      <c r="F167" s="323" t="s">
        <v>1604</v>
      </c>
      <c r="G167" s="1726" t="s">
        <v>1605</v>
      </c>
      <c r="H167" s="1727"/>
      <c r="I167" s="1727"/>
      <c r="J167" s="1727"/>
      <c r="K167" s="1728"/>
      <c r="L167" s="1729" t="s">
        <v>1606</v>
      </c>
      <c r="M167" s="1730"/>
      <c r="N167" s="1741"/>
      <c r="O167" s="1731" t="s">
        <v>1607</v>
      </c>
      <c r="P167" s="1731"/>
    </row>
    <row r="168" spans="1:16" ht="19.5" customHeight="1">
      <c r="A168" s="281"/>
      <c r="B168" s="338" t="s">
        <v>394</v>
      </c>
      <c r="C168" s="1414" t="s">
        <v>1608</v>
      </c>
      <c r="D168" s="1414"/>
      <c r="E168" s="1415"/>
      <c r="F168" s="257" t="s">
        <v>1520</v>
      </c>
      <c r="G168" s="1734" t="s">
        <v>92</v>
      </c>
      <c r="H168" s="1735"/>
      <c r="I168" s="1735"/>
      <c r="J168" s="1735"/>
      <c r="K168" s="1736"/>
      <c r="L168" s="1713" t="s">
        <v>1496</v>
      </c>
      <c r="M168" s="1714"/>
      <c r="N168" s="1737"/>
      <c r="O168" s="1731"/>
      <c r="P168" s="1731"/>
    </row>
    <row r="169" spans="1:16" ht="19.5" customHeight="1">
      <c r="A169" s="281"/>
      <c r="B169" s="338" t="s">
        <v>401</v>
      </c>
      <c r="C169" s="1414" t="s">
        <v>1610</v>
      </c>
      <c r="D169" s="1414"/>
      <c r="E169" s="1415"/>
      <c r="F169" s="257" t="s">
        <v>1520</v>
      </c>
      <c r="G169" s="1734" t="s">
        <v>92</v>
      </c>
      <c r="H169" s="1735"/>
      <c r="I169" s="1735"/>
      <c r="J169" s="1735"/>
      <c r="K169" s="1736"/>
      <c r="L169" s="1713" t="s">
        <v>1496</v>
      </c>
      <c r="M169" s="1714"/>
      <c r="N169" s="1737"/>
      <c r="O169" s="1731"/>
      <c r="P169" s="1731"/>
    </row>
    <row r="170" spans="1:16" ht="19.5" customHeight="1">
      <c r="A170" s="281"/>
      <c r="B170" s="338" t="s">
        <v>403</v>
      </c>
      <c r="C170" s="1414" t="s">
        <v>1611</v>
      </c>
      <c r="D170" s="1414"/>
      <c r="E170" s="1415"/>
      <c r="F170" s="257" t="s">
        <v>1520</v>
      </c>
      <c r="G170" s="1734" t="s">
        <v>92</v>
      </c>
      <c r="H170" s="1735"/>
      <c r="I170" s="1735"/>
      <c r="J170" s="1735"/>
      <c r="K170" s="1736"/>
      <c r="L170" s="1713" t="s">
        <v>1496</v>
      </c>
      <c r="M170" s="1714"/>
      <c r="N170" s="1737"/>
      <c r="O170" s="1731"/>
      <c r="P170" s="1731"/>
    </row>
    <row r="171" spans="1:16" ht="19.5" customHeight="1">
      <c r="A171" s="281"/>
      <c r="B171" s="338" t="s">
        <v>405</v>
      </c>
      <c r="C171" s="1414" t="s">
        <v>1612</v>
      </c>
      <c r="D171" s="1414"/>
      <c r="E171" s="1415"/>
      <c r="F171" s="257" t="s">
        <v>1520</v>
      </c>
      <c r="G171" s="1734" t="s">
        <v>92</v>
      </c>
      <c r="H171" s="1735"/>
      <c r="I171" s="1735"/>
      <c r="J171" s="1735"/>
      <c r="K171" s="1736"/>
      <c r="L171" s="1713" t="s">
        <v>1496</v>
      </c>
      <c r="M171" s="1714"/>
      <c r="N171" s="1737"/>
      <c r="O171" s="1731"/>
      <c r="P171" s="1731"/>
    </row>
    <row r="172" spans="1:16" ht="19.5" customHeight="1">
      <c r="A172" s="281"/>
      <c r="B172" s="198" t="s">
        <v>408</v>
      </c>
      <c r="C172" s="1414" t="s">
        <v>1613</v>
      </c>
      <c r="D172" s="1414"/>
      <c r="E172" s="1415"/>
      <c r="F172" s="352" t="s">
        <v>1385</v>
      </c>
      <c r="G172" s="1734" t="s">
        <v>3843</v>
      </c>
      <c r="H172" s="1735"/>
      <c r="I172" s="1735"/>
      <c r="J172" s="1735"/>
      <c r="K172" s="1736"/>
      <c r="L172" s="1713" t="s">
        <v>1385</v>
      </c>
      <c r="M172" s="1714"/>
      <c r="N172" s="1737"/>
      <c r="O172" s="1731"/>
      <c r="P172" s="1731"/>
    </row>
    <row r="173" spans="1:16" ht="29.25" customHeight="1">
      <c r="A173" s="281"/>
      <c r="B173" s="195" t="s">
        <v>410</v>
      </c>
      <c r="C173" s="1464" t="s">
        <v>1614</v>
      </c>
      <c r="D173" s="1464"/>
      <c r="E173" s="1465"/>
      <c r="F173" s="352" t="s">
        <v>1385</v>
      </c>
      <c r="G173" s="1734" t="s">
        <v>3843</v>
      </c>
      <c r="H173" s="1735"/>
      <c r="I173" s="1735"/>
      <c r="J173" s="1735"/>
      <c r="K173" s="1736"/>
      <c r="L173" s="1713" t="s">
        <v>1385</v>
      </c>
      <c r="M173" s="1714"/>
      <c r="N173" s="1737"/>
      <c r="O173" s="1731"/>
      <c r="P173" s="1731"/>
    </row>
    <row r="174" spans="1:16" ht="19.5" customHeight="1">
      <c r="A174" s="281"/>
      <c r="B174" s="195" t="s">
        <v>413</v>
      </c>
      <c r="C174" s="1414" t="s">
        <v>1615</v>
      </c>
      <c r="D174" s="1414"/>
      <c r="E174" s="1415"/>
      <c r="F174" s="352" t="s">
        <v>1520</v>
      </c>
      <c r="G174" s="1734" t="s">
        <v>92</v>
      </c>
      <c r="H174" s="1735"/>
      <c r="I174" s="1735"/>
      <c r="J174" s="1735"/>
      <c r="K174" s="1736"/>
      <c r="L174" s="1713" t="s">
        <v>1496</v>
      </c>
      <c r="M174" s="1714"/>
      <c r="N174" s="1737"/>
      <c r="O174" s="1731"/>
      <c r="P174" s="1731"/>
    </row>
    <row r="175" spans="1:16" ht="19.5" customHeight="1">
      <c r="A175" s="281"/>
      <c r="B175" s="195" t="s">
        <v>416</v>
      </c>
      <c r="C175" s="1414" t="s">
        <v>1616</v>
      </c>
      <c r="D175" s="1414"/>
      <c r="E175" s="1415"/>
      <c r="F175" s="352" t="s">
        <v>1385</v>
      </c>
      <c r="G175" s="1734" t="s">
        <v>3844</v>
      </c>
      <c r="H175" s="1735"/>
      <c r="I175" s="1735"/>
      <c r="J175" s="1735"/>
      <c r="K175" s="1736"/>
      <c r="L175" s="1713" t="s">
        <v>1385</v>
      </c>
      <c r="M175" s="1714"/>
      <c r="N175" s="1737"/>
      <c r="O175" s="1731"/>
      <c r="P175" s="1731"/>
    </row>
    <row r="176" spans="1:16" ht="19.5" customHeight="1">
      <c r="A176" s="281"/>
      <c r="B176" s="195" t="s">
        <v>418</v>
      </c>
      <c r="C176" s="1414" t="s">
        <v>1617</v>
      </c>
      <c r="D176" s="1414"/>
      <c r="E176" s="1415"/>
      <c r="F176" s="352" t="s">
        <v>1520</v>
      </c>
      <c r="G176" s="1734" t="s">
        <v>92</v>
      </c>
      <c r="H176" s="1735"/>
      <c r="I176" s="1735"/>
      <c r="J176" s="1735"/>
      <c r="K176" s="1736"/>
      <c r="L176" s="1713" t="s">
        <v>1496</v>
      </c>
      <c r="M176" s="1714"/>
      <c r="N176" s="1737"/>
      <c r="O176" s="1731"/>
      <c r="P176" s="1731"/>
    </row>
    <row r="177" spans="1:16" ht="19.5" customHeight="1">
      <c r="A177" s="281"/>
      <c r="B177" s="195" t="s">
        <v>544</v>
      </c>
      <c r="C177" s="1414" t="s">
        <v>1618</v>
      </c>
      <c r="D177" s="1414"/>
      <c r="E177" s="1415"/>
      <c r="F177" s="352" t="s">
        <v>1520</v>
      </c>
      <c r="G177" s="1734" t="s">
        <v>92</v>
      </c>
      <c r="H177" s="1735"/>
      <c r="I177" s="1735"/>
      <c r="J177" s="1735"/>
      <c r="K177" s="1736"/>
      <c r="L177" s="1713" t="s">
        <v>1496</v>
      </c>
      <c r="M177" s="1714"/>
      <c r="N177" s="1737"/>
      <c r="O177" s="1731"/>
      <c r="P177" s="1731"/>
    </row>
    <row r="178" spans="1:16" ht="19.5" customHeight="1">
      <c r="A178" s="281"/>
      <c r="B178" s="198" t="s">
        <v>546</v>
      </c>
      <c r="C178" s="1414" t="s">
        <v>1619</v>
      </c>
      <c r="D178" s="1414"/>
      <c r="E178" s="1415"/>
      <c r="F178" s="352" t="s">
        <v>1520</v>
      </c>
      <c r="G178" s="1734" t="s">
        <v>92</v>
      </c>
      <c r="H178" s="1735"/>
      <c r="I178" s="1735"/>
      <c r="J178" s="1735"/>
      <c r="K178" s="1736"/>
      <c r="L178" s="1713" t="s">
        <v>1496</v>
      </c>
      <c r="M178" s="1714"/>
      <c r="N178" s="1737"/>
      <c r="O178" s="1732"/>
      <c r="P178" s="1732"/>
    </row>
    <row r="179" spans="1:16" ht="48" customHeight="1">
      <c r="A179" s="281"/>
      <c r="B179" s="255" t="s">
        <v>599</v>
      </c>
      <c r="C179" s="1464" t="s">
        <v>1620</v>
      </c>
      <c r="D179" s="1464"/>
      <c r="E179" s="1465"/>
      <c r="F179" s="323" t="s">
        <v>1604</v>
      </c>
      <c r="G179" s="1726" t="s">
        <v>1621</v>
      </c>
      <c r="H179" s="1727"/>
      <c r="I179" s="1727"/>
      <c r="J179" s="1727"/>
      <c r="K179" s="1727"/>
      <c r="L179" s="1727"/>
      <c r="M179" s="1727"/>
      <c r="N179" s="2226"/>
      <c r="O179" s="1443" t="s">
        <v>1622</v>
      </c>
      <c r="P179" s="1858"/>
    </row>
    <row r="180" spans="1:16" ht="18.75" customHeight="1">
      <c r="A180" s="281"/>
      <c r="B180" s="338" t="s">
        <v>394</v>
      </c>
      <c r="C180" s="1414" t="s">
        <v>1608</v>
      </c>
      <c r="D180" s="1414"/>
      <c r="E180" s="1415"/>
      <c r="F180" s="399" t="s">
        <v>1520</v>
      </c>
      <c r="G180" s="1434" t="s">
        <v>1496</v>
      </c>
      <c r="H180" s="1435"/>
      <c r="I180" s="1435"/>
      <c r="J180" s="1435"/>
      <c r="K180" s="1435"/>
      <c r="L180" s="1435"/>
      <c r="M180" s="1435"/>
      <c r="N180" s="1436"/>
      <c r="O180" s="1425"/>
      <c r="P180" s="1608"/>
    </row>
    <row r="181" spans="1:16" ht="18.75" customHeight="1">
      <c r="A181" s="281"/>
      <c r="B181" s="338" t="s">
        <v>401</v>
      </c>
      <c r="C181" s="1414" t="s">
        <v>1610</v>
      </c>
      <c r="D181" s="1414"/>
      <c r="E181" s="1415"/>
      <c r="F181" s="399" t="s">
        <v>1520</v>
      </c>
      <c r="G181" s="1434" t="s">
        <v>1496</v>
      </c>
      <c r="H181" s="1435"/>
      <c r="I181" s="1435"/>
      <c r="J181" s="1435"/>
      <c r="K181" s="1435"/>
      <c r="L181" s="1435"/>
      <c r="M181" s="1435"/>
      <c r="N181" s="1436"/>
      <c r="O181" s="1425"/>
      <c r="P181" s="1608"/>
    </row>
    <row r="182" spans="1:16" ht="18.75" customHeight="1">
      <c r="A182" s="281"/>
      <c r="B182" s="338" t="s">
        <v>403</v>
      </c>
      <c r="C182" s="1414" t="s">
        <v>1611</v>
      </c>
      <c r="D182" s="1414"/>
      <c r="E182" s="1415"/>
      <c r="F182" s="399" t="s">
        <v>1520</v>
      </c>
      <c r="G182" s="1434" t="s">
        <v>1496</v>
      </c>
      <c r="H182" s="1435"/>
      <c r="I182" s="1435"/>
      <c r="J182" s="1435"/>
      <c r="K182" s="1435"/>
      <c r="L182" s="1435"/>
      <c r="M182" s="1435"/>
      <c r="N182" s="1436"/>
      <c r="O182" s="1425"/>
      <c r="P182" s="1608"/>
    </row>
    <row r="183" spans="1:16" ht="18.75" customHeight="1">
      <c r="A183" s="281"/>
      <c r="B183" s="338" t="s">
        <v>405</v>
      </c>
      <c r="C183" s="1414" t="s">
        <v>1612</v>
      </c>
      <c r="D183" s="1414"/>
      <c r="E183" s="1415"/>
      <c r="F183" s="399" t="s">
        <v>1520</v>
      </c>
      <c r="G183" s="1434" t="s">
        <v>1496</v>
      </c>
      <c r="H183" s="1435"/>
      <c r="I183" s="1435"/>
      <c r="J183" s="1435"/>
      <c r="K183" s="1435"/>
      <c r="L183" s="1435"/>
      <c r="M183" s="1435"/>
      <c r="N183" s="1436"/>
      <c r="O183" s="1425"/>
      <c r="P183" s="1608"/>
    </row>
    <row r="184" spans="1:16" ht="18.75" customHeight="1">
      <c r="A184" s="281"/>
      <c r="B184" s="198" t="s">
        <v>408</v>
      </c>
      <c r="C184" s="1414" t="s">
        <v>1613</v>
      </c>
      <c r="D184" s="1414"/>
      <c r="E184" s="1415"/>
      <c r="F184" s="399" t="s">
        <v>1520</v>
      </c>
      <c r="G184" s="1434" t="s">
        <v>1496</v>
      </c>
      <c r="H184" s="1435"/>
      <c r="I184" s="1435"/>
      <c r="J184" s="1435"/>
      <c r="K184" s="1435"/>
      <c r="L184" s="1435"/>
      <c r="M184" s="1435"/>
      <c r="N184" s="1436"/>
      <c r="O184" s="1425"/>
      <c r="P184" s="1608"/>
    </row>
    <row r="185" spans="1:16" ht="31.5" customHeight="1">
      <c r="A185" s="281"/>
      <c r="B185" s="195" t="s">
        <v>410</v>
      </c>
      <c r="C185" s="1464" t="s">
        <v>1614</v>
      </c>
      <c r="D185" s="1464"/>
      <c r="E185" s="1465"/>
      <c r="F185" s="399" t="s">
        <v>1520</v>
      </c>
      <c r="G185" s="1434" t="s">
        <v>1496</v>
      </c>
      <c r="H185" s="1435"/>
      <c r="I185" s="1435"/>
      <c r="J185" s="1435"/>
      <c r="K185" s="1435"/>
      <c r="L185" s="1435"/>
      <c r="M185" s="1435"/>
      <c r="N185" s="1436"/>
      <c r="O185" s="1425"/>
      <c r="P185" s="1608"/>
    </row>
    <row r="186" spans="1:16" ht="18.75" customHeight="1">
      <c r="A186" s="281"/>
      <c r="B186" s="195" t="s">
        <v>413</v>
      </c>
      <c r="C186" s="1414" t="s">
        <v>1615</v>
      </c>
      <c r="D186" s="1414"/>
      <c r="E186" s="1415"/>
      <c r="F186" s="399" t="s">
        <v>1520</v>
      </c>
      <c r="G186" s="1434" t="s">
        <v>1496</v>
      </c>
      <c r="H186" s="1435"/>
      <c r="I186" s="1435"/>
      <c r="J186" s="1435"/>
      <c r="K186" s="1435"/>
      <c r="L186" s="1435"/>
      <c r="M186" s="1435"/>
      <c r="N186" s="1436"/>
      <c r="O186" s="1425"/>
      <c r="P186" s="1608"/>
    </row>
    <row r="187" spans="1:16" ht="18.75" customHeight="1">
      <c r="A187" s="281"/>
      <c r="B187" s="195" t="s">
        <v>416</v>
      </c>
      <c r="C187" s="1414" t="s">
        <v>1616</v>
      </c>
      <c r="D187" s="1414"/>
      <c r="E187" s="1415"/>
      <c r="F187" s="399" t="s">
        <v>1520</v>
      </c>
      <c r="G187" s="1434" t="s">
        <v>1496</v>
      </c>
      <c r="H187" s="1435"/>
      <c r="I187" s="1435"/>
      <c r="J187" s="1435"/>
      <c r="K187" s="1435"/>
      <c r="L187" s="1435"/>
      <c r="M187" s="1435"/>
      <c r="N187" s="1436"/>
      <c r="O187" s="1425"/>
      <c r="P187" s="1608"/>
    </row>
    <row r="188" spans="1:16" ht="18.75" customHeight="1">
      <c r="A188" s="281"/>
      <c r="B188" s="195" t="s">
        <v>418</v>
      </c>
      <c r="C188" s="1414" t="s">
        <v>1617</v>
      </c>
      <c r="D188" s="1414"/>
      <c r="E188" s="1415"/>
      <c r="F188" s="399" t="s">
        <v>1520</v>
      </c>
      <c r="G188" s="1434" t="s">
        <v>1496</v>
      </c>
      <c r="H188" s="1435"/>
      <c r="I188" s="1435"/>
      <c r="J188" s="1435"/>
      <c r="K188" s="1435"/>
      <c r="L188" s="1435"/>
      <c r="M188" s="1435"/>
      <c r="N188" s="1436"/>
      <c r="O188" s="1425"/>
      <c r="P188" s="1608"/>
    </row>
    <row r="189" spans="1:16" ht="18.75" customHeight="1">
      <c r="A189" s="281"/>
      <c r="B189" s="195" t="s">
        <v>544</v>
      </c>
      <c r="C189" s="1414" t="s">
        <v>1618</v>
      </c>
      <c r="D189" s="1414"/>
      <c r="E189" s="1415"/>
      <c r="F189" s="399" t="s">
        <v>1520</v>
      </c>
      <c r="G189" s="1434" t="s">
        <v>1496</v>
      </c>
      <c r="H189" s="1435"/>
      <c r="I189" s="1435"/>
      <c r="J189" s="1435"/>
      <c r="K189" s="1435"/>
      <c r="L189" s="1435"/>
      <c r="M189" s="1435"/>
      <c r="N189" s="1436"/>
      <c r="O189" s="1425"/>
      <c r="P189" s="1608"/>
    </row>
    <row r="190" spans="1:16" ht="18.75" customHeight="1">
      <c r="A190" s="281"/>
      <c r="B190" s="198" t="s">
        <v>546</v>
      </c>
      <c r="C190" s="1414" t="s">
        <v>1619</v>
      </c>
      <c r="D190" s="1414"/>
      <c r="E190" s="1415"/>
      <c r="F190" s="399" t="s">
        <v>1520</v>
      </c>
      <c r="G190" s="1434" t="s">
        <v>1496</v>
      </c>
      <c r="H190" s="1435"/>
      <c r="I190" s="1435"/>
      <c r="J190" s="1435"/>
      <c r="K190" s="1435"/>
      <c r="L190" s="1435"/>
      <c r="M190" s="1435"/>
      <c r="N190" s="1436"/>
      <c r="O190" s="1426"/>
      <c r="P190" s="1863"/>
    </row>
    <row r="191" spans="1:16" ht="47.25" customHeight="1">
      <c r="A191" s="281"/>
      <c r="B191" s="255" t="s">
        <v>602</v>
      </c>
      <c r="C191" s="1464" t="s">
        <v>1624</v>
      </c>
      <c r="D191" s="1464"/>
      <c r="E191" s="1465"/>
      <c r="F191" s="323" t="s">
        <v>1604</v>
      </c>
      <c r="G191" s="1726" t="s">
        <v>1605</v>
      </c>
      <c r="H191" s="1727"/>
      <c r="I191" s="1727"/>
      <c r="J191" s="1727"/>
      <c r="K191" s="1728"/>
      <c r="L191" s="1729" t="s">
        <v>1606</v>
      </c>
      <c r="M191" s="1730"/>
      <c r="N191" s="1741"/>
      <c r="O191" s="1731" t="s">
        <v>2244</v>
      </c>
      <c r="P191" s="1443"/>
    </row>
    <row r="192" spans="1:16" ht="20.25" customHeight="1">
      <c r="A192" s="281"/>
      <c r="B192" s="338" t="s">
        <v>394</v>
      </c>
      <c r="C192" s="1414" t="s">
        <v>1608</v>
      </c>
      <c r="D192" s="1414"/>
      <c r="E192" s="1415"/>
      <c r="F192" s="399" t="s">
        <v>1520</v>
      </c>
      <c r="G192" s="1734" t="s">
        <v>1496</v>
      </c>
      <c r="H192" s="1735"/>
      <c r="I192" s="1735"/>
      <c r="J192" s="1735"/>
      <c r="K192" s="1736"/>
      <c r="L192" s="1713" t="s">
        <v>1496</v>
      </c>
      <c r="M192" s="1714"/>
      <c r="N192" s="1737"/>
      <c r="O192" s="1731"/>
      <c r="P192" s="1425"/>
    </row>
    <row r="193" spans="1:16" ht="20.25" customHeight="1">
      <c r="A193" s="281"/>
      <c r="B193" s="338" t="s">
        <v>401</v>
      </c>
      <c r="C193" s="1414" t="s">
        <v>1610</v>
      </c>
      <c r="D193" s="1414"/>
      <c r="E193" s="1415"/>
      <c r="F193" s="399" t="s">
        <v>1520</v>
      </c>
      <c r="G193" s="1734" t="s">
        <v>1496</v>
      </c>
      <c r="H193" s="1735"/>
      <c r="I193" s="1735"/>
      <c r="J193" s="1735"/>
      <c r="K193" s="1736"/>
      <c r="L193" s="1713" t="s">
        <v>1496</v>
      </c>
      <c r="M193" s="1714"/>
      <c r="N193" s="1737"/>
      <c r="O193" s="1731"/>
      <c r="P193" s="1425"/>
    </row>
    <row r="194" spans="1:16" ht="20.25" customHeight="1">
      <c r="A194" s="281"/>
      <c r="B194" s="338" t="s">
        <v>403</v>
      </c>
      <c r="C194" s="1414" t="s">
        <v>1611</v>
      </c>
      <c r="D194" s="1414"/>
      <c r="E194" s="1415"/>
      <c r="F194" s="399" t="s">
        <v>1520</v>
      </c>
      <c r="G194" s="1734" t="s">
        <v>1496</v>
      </c>
      <c r="H194" s="1735"/>
      <c r="I194" s="1735"/>
      <c r="J194" s="1735"/>
      <c r="K194" s="1736"/>
      <c r="L194" s="1713" t="s">
        <v>1496</v>
      </c>
      <c r="M194" s="1714"/>
      <c r="N194" s="1737"/>
      <c r="O194" s="1731"/>
      <c r="P194" s="1425"/>
    </row>
    <row r="195" spans="1:16" ht="20.25" customHeight="1">
      <c r="A195" s="281"/>
      <c r="B195" s="338" t="s">
        <v>405</v>
      </c>
      <c r="C195" s="1414" t="s">
        <v>1612</v>
      </c>
      <c r="D195" s="1414"/>
      <c r="E195" s="1415"/>
      <c r="F195" s="399" t="s">
        <v>1520</v>
      </c>
      <c r="G195" s="1734" t="s">
        <v>1496</v>
      </c>
      <c r="H195" s="1735"/>
      <c r="I195" s="1735"/>
      <c r="J195" s="1735"/>
      <c r="K195" s="1736"/>
      <c r="L195" s="1713" t="s">
        <v>1496</v>
      </c>
      <c r="M195" s="1714"/>
      <c r="N195" s="1737"/>
      <c r="O195" s="1731"/>
      <c r="P195" s="1425"/>
    </row>
    <row r="196" spans="1:16" ht="20.25" customHeight="1">
      <c r="A196" s="281"/>
      <c r="B196" s="338" t="s">
        <v>408</v>
      </c>
      <c r="C196" s="1414" t="s">
        <v>1613</v>
      </c>
      <c r="D196" s="1414"/>
      <c r="E196" s="1415"/>
      <c r="F196" s="399" t="s">
        <v>1520</v>
      </c>
      <c r="G196" s="1734" t="s">
        <v>1496</v>
      </c>
      <c r="H196" s="1735"/>
      <c r="I196" s="1735"/>
      <c r="J196" s="1735"/>
      <c r="K196" s="1736"/>
      <c r="L196" s="1713" t="s">
        <v>1496</v>
      </c>
      <c r="M196" s="1714"/>
      <c r="N196" s="1737"/>
      <c r="O196" s="1731"/>
      <c r="P196" s="1425"/>
    </row>
    <row r="197" spans="1:16" ht="29.25" customHeight="1">
      <c r="A197" s="281"/>
      <c r="B197" s="195" t="s">
        <v>410</v>
      </c>
      <c r="C197" s="1464" t="s">
        <v>1614</v>
      </c>
      <c r="D197" s="1464"/>
      <c r="E197" s="1465"/>
      <c r="F197" s="399" t="s">
        <v>1520</v>
      </c>
      <c r="G197" s="1734" t="s">
        <v>1496</v>
      </c>
      <c r="H197" s="1735"/>
      <c r="I197" s="1735"/>
      <c r="J197" s="1735"/>
      <c r="K197" s="1736"/>
      <c r="L197" s="1713" t="s">
        <v>1496</v>
      </c>
      <c r="M197" s="1714"/>
      <c r="N197" s="1737"/>
      <c r="O197" s="1731"/>
      <c r="P197" s="1425"/>
    </row>
    <row r="198" spans="1:16" ht="20.25" customHeight="1">
      <c r="A198" s="281"/>
      <c r="B198" s="195" t="s">
        <v>413</v>
      </c>
      <c r="C198" s="1414" t="s">
        <v>1615</v>
      </c>
      <c r="D198" s="1414"/>
      <c r="E198" s="1415"/>
      <c r="F198" s="399" t="s">
        <v>1520</v>
      </c>
      <c r="G198" s="1734" t="s">
        <v>1496</v>
      </c>
      <c r="H198" s="1735"/>
      <c r="I198" s="1735"/>
      <c r="J198" s="1735"/>
      <c r="K198" s="1736"/>
      <c r="L198" s="1713" t="s">
        <v>1496</v>
      </c>
      <c r="M198" s="1714"/>
      <c r="N198" s="1737"/>
      <c r="O198" s="1731"/>
      <c r="P198" s="1425"/>
    </row>
    <row r="199" spans="1:16" ht="20.25" customHeight="1">
      <c r="A199" s="281"/>
      <c r="B199" s="195" t="s">
        <v>416</v>
      </c>
      <c r="C199" s="1414" t="s">
        <v>1616</v>
      </c>
      <c r="D199" s="1414"/>
      <c r="E199" s="1415"/>
      <c r="F199" s="399" t="s">
        <v>1520</v>
      </c>
      <c r="G199" s="1734" t="s">
        <v>1496</v>
      </c>
      <c r="H199" s="1735"/>
      <c r="I199" s="1735"/>
      <c r="J199" s="1735"/>
      <c r="K199" s="1736"/>
      <c r="L199" s="1713" t="s">
        <v>1496</v>
      </c>
      <c r="M199" s="1714"/>
      <c r="N199" s="1737"/>
      <c r="O199" s="1731"/>
      <c r="P199" s="1425"/>
    </row>
    <row r="200" spans="1:16" ht="20.25" customHeight="1">
      <c r="A200" s="281"/>
      <c r="B200" s="195" t="s">
        <v>418</v>
      </c>
      <c r="C200" s="1414" t="s">
        <v>1617</v>
      </c>
      <c r="D200" s="1414"/>
      <c r="E200" s="1415"/>
      <c r="F200" s="399" t="s">
        <v>1520</v>
      </c>
      <c r="G200" s="1734" t="s">
        <v>1496</v>
      </c>
      <c r="H200" s="1735"/>
      <c r="I200" s="1735"/>
      <c r="J200" s="1735"/>
      <c r="K200" s="1736"/>
      <c r="L200" s="1713" t="s">
        <v>1496</v>
      </c>
      <c r="M200" s="1714"/>
      <c r="N200" s="1737"/>
      <c r="O200" s="1731"/>
      <c r="P200" s="1425"/>
    </row>
    <row r="201" spans="1:16" ht="20.25" customHeight="1">
      <c r="A201" s="281"/>
      <c r="B201" s="195" t="s">
        <v>544</v>
      </c>
      <c r="C201" s="1414" t="s">
        <v>1618</v>
      </c>
      <c r="D201" s="1414"/>
      <c r="E201" s="1415"/>
      <c r="F201" s="399" t="s">
        <v>1520</v>
      </c>
      <c r="G201" s="1734" t="s">
        <v>1496</v>
      </c>
      <c r="H201" s="1735"/>
      <c r="I201" s="1735"/>
      <c r="J201" s="1735"/>
      <c r="K201" s="1736"/>
      <c r="L201" s="1713" t="s">
        <v>1496</v>
      </c>
      <c r="M201" s="1714"/>
      <c r="N201" s="1737"/>
      <c r="O201" s="1731"/>
      <c r="P201" s="1425"/>
    </row>
    <row r="202" spans="1:16" ht="20.25" customHeight="1">
      <c r="A202" s="281"/>
      <c r="B202" s="198" t="s">
        <v>546</v>
      </c>
      <c r="C202" s="1414" t="s">
        <v>1619</v>
      </c>
      <c r="D202" s="1414"/>
      <c r="E202" s="1415"/>
      <c r="F202" s="399" t="s">
        <v>1520</v>
      </c>
      <c r="G202" s="1734" t="s">
        <v>1496</v>
      </c>
      <c r="H202" s="1735"/>
      <c r="I202" s="1735"/>
      <c r="J202" s="1735"/>
      <c r="K202" s="1736"/>
      <c r="L202" s="1713" t="s">
        <v>1496</v>
      </c>
      <c r="M202" s="1714"/>
      <c r="N202" s="1737"/>
      <c r="O202" s="1732"/>
      <c r="P202" s="1426"/>
    </row>
    <row r="203" spans="1:16" ht="61.5" customHeight="1">
      <c r="A203" s="281"/>
      <c r="B203" s="339" t="s">
        <v>605</v>
      </c>
      <c r="C203" s="1464" t="s">
        <v>1626</v>
      </c>
      <c r="D203" s="1464"/>
      <c r="E203" s="1465"/>
      <c r="F203" s="323" t="s">
        <v>1604</v>
      </c>
      <c r="G203" s="1726" t="s">
        <v>2070</v>
      </c>
      <c r="H203" s="1727"/>
      <c r="I203" s="1727"/>
      <c r="J203" s="1727"/>
      <c r="K203" s="1727"/>
      <c r="L203" s="1727"/>
      <c r="M203" s="1727"/>
      <c r="N203" s="2226"/>
      <c r="O203" s="1443" t="s">
        <v>1622</v>
      </c>
      <c r="P203" s="1443"/>
    </row>
    <row r="204" spans="1:16" ht="21" customHeight="1">
      <c r="A204" s="281"/>
      <c r="B204" s="338" t="s">
        <v>394</v>
      </c>
      <c r="C204" s="1414" t="s">
        <v>1608</v>
      </c>
      <c r="D204" s="1414"/>
      <c r="E204" s="1415"/>
      <c r="F204" s="399" t="s">
        <v>1520</v>
      </c>
      <c r="G204" s="1434" t="s">
        <v>1496</v>
      </c>
      <c r="H204" s="1435"/>
      <c r="I204" s="1435"/>
      <c r="J204" s="1435"/>
      <c r="K204" s="1435"/>
      <c r="L204" s="1435"/>
      <c r="M204" s="1435"/>
      <c r="N204" s="1436"/>
      <c r="O204" s="1425"/>
      <c r="P204" s="1425"/>
    </row>
    <row r="205" spans="1:16" ht="21" customHeight="1">
      <c r="A205" s="281"/>
      <c r="B205" s="338" t="s">
        <v>401</v>
      </c>
      <c r="C205" s="1414" t="s">
        <v>1610</v>
      </c>
      <c r="D205" s="1414"/>
      <c r="E205" s="1415"/>
      <c r="F205" s="399" t="s">
        <v>1520</v>
      </c>
      <c r="G205" s="1434" t="s">
        <v>1496</v>
      </c>
      <c r="H205" s="1435"/>
      <c r="I205" s="1435"/>
      <c r="J205" s="1435"/>
      <c r="K205" s="1435"/>
      <c r="L205" s="1435"/>
      <c r="M205" s="1435"/>
      <c r="N205" s="1436"/>
      <c r="O205" s="1425"/>
      <c r="P205" s="1425"/>
    </row>
    <row r="206" spans="1:16" ht="21" customHeight="1">
      <c r="A206" s="281"/>
      <c r="B206" s="338" t="s">
        <v>403</v>
      </c>
      <c r="C206" s="1414" t="s">
        <v>1611</v>
      </c>
      <c r="D206" s="1414"/>
      <c r="E206" s="1415"/>
      <c r="F206" s="399" t="s">
        <v>1520</v>
      </c>
      <c r="G206" s="1434" t="s">
        <v>1496</v>
      </c>
      <c r="H206" s="1435"/>
      <c r="I206" s="1435"/>
      <c r="J206" s="1435"/>
      <c r="K206" s="1435"/>
      <c r="L206" s="1435"/>
      <c r="M206" s="1435"/>
      <c r="N206" s="1436"/>
      <c r="O206" s="1425"/>
      <c r="P206" s="1425"/>
    </row>
    <row r="207" spans="1:16" ht="21" customHeight="1">
      <c r="A207" s="281"/>
      <c r="B207" s="338" t="s">
        <v>405</v>
      </c>
      <c r="C207" s="1414" t="s">
        <v>1612</v>
      </c>
      <c r="D207" s="1414"/>
      <c r="E207" s="1415"/>
      <c r="F207" s="399" t="s">
        <v>1520</v>
      </c>
      <c r="G207" s="1434" t="s">
        <v>1496</v>
      </c>
      <c r="H207" s="1435"/>
      <c r="I207" s="1435"/>
      <c r="J207" s="1435"/>
      <c r="K207" s="1435"/>
      <c r="L207" s="1435"/>
      <c r="M207" s="1435"/>
      <c r="N207" s="1436"/>
      <c r="O207" s="1425"/>
      <c r="P207" s="1425"/>
    </row>
    <row r="208" spans="1:16" ht="21" customHeight="1">
      <c r="A208" s="281"/>
      <c r="B208" s="198" t="s">
        <v>408</v>
      </c>
      <c r="C208" s="1414" t="s">
        <v>1613</v>
      </c>
      <c r="D208" s="1414"/>
      <c r="E208" s="1415"/>
      <c r="F208" s="399" t="s">
        <v>1520</v>
      </c>
      <c r="G208" s="1434" t="s">
        <v>1496</v>
      </c>
      <c r="H208" s="1435"/>
      <c r="I208" s="1435"/>
      <c r="J208" s="1435"/>
      <c r="K208" s="1435"/>
      <c r="L208" s="1435"/>
      <c r="M208" s="1435"/>
      <c r="N208" s="1436"/>
      <c r="O208" s="1425"/>
      <c r="P208" s="1425"/>
    </row>
    <row r="209" spans="1:16" ht="30.75" customHeight="1">
      <c r="A209" s="281"/>
      <c r="B209" s="195" t="s">
        <v>410</v>
      </c>
      <c r="C209" s="1464" t="s">
        <v>1614</v>
      </c>
      <c r="D209" s="1464"/>
      <c r="E209" s="1465"/>
      <c r="F209" s="399" t="s">
        <v>1520</v>
      </c>
      <c r="G209" s="1434" t="s">
        <v>1496</v>
      </c>
      <c r="H209" s="1435"/>
      <c r="I209" s="1435"/>
      <c r="J209" s="1435"/>
      <c r="K209" s="1435"/>
      <c r="L209" s="1435"/>
      <c r="M209" s="1435"/>
      <c r="N209" s="1436"/>
      <c r="O209" s="1425"/>
      <c r="P209" s="1425"/>
    </row>
    <row r="210" spans="1:16" ht="21" customHeight="1">
      <c r="A210" s="281"/>
      <c r="B210" s="195" t="s">
        <v>413</v>
      </c>
      <c r="C210" s="1414" t="s">
        <v>1615</v>
      </c>
      <c r="D210" s="1414"/>
      <c r="E210" s="1415"/>
      <c r="F210" s="399" t="s">
        <v>1520</v>
      </c>
      <c r="G210" s="1434" t="s">
        <v>1496</v>
      </c>
      <c r="H210" s="1435"/>
      <c r="I210" s="1435"/>
      <c r="J210" s="1435"/>
      <c r="K210" s="1435"/>
      <c r="L210" s="1435"/>
      <c r="M210" s="1435"/>
      <c r="N210" s="1436"/>
      <c r="O210" s="1425"/>
      <c r="P210" s="1425"/>
    </row>
    <row r="211" spans="1:16" ht="21" customHeight="1">
      <c r="A211" s="281"/>
      <c r="B211" s="195" t="s">
        <v>416</v>
      </c>
      <c r="C211" s="1414" t="s">
        <v>1616</v>
      </c>
      <c r="D211" s="1414"/>
      <c r="E211" s="1415"/>
      <c r="F211" s="399" t="s">
        <v>1520</v>
      </c>
      <c r="G211" s="1434" t="s">
        <v>1496</v>
      </c>
      <c r="H211" s="1435"/>
      <c r="I211" s="1435"/>
      <c r="J211" s="1435"/>
      <c r="K211" s="1435"/>
      <c r="L211" s="1435"/>
      <c r="M211" s="1435"/>
      <c r="N211" s="1436"/>
      <c r="O211" s="1425"/>
      <c r="P211" s="1425"/>
    </row>
    <row r="212" spans="1:16" ht="21" customHeight="1">
      <c r="A212" s="281"/>
      <c r="B212" s="195" t="s">
        <v>418</v>
      </c>
      <c r="C212" s="1414" t="s">
        <v>1617</v>
      </c>
      <c r="D212" s="1414"/>
      <c r="E212" s="1415"/>
      <c r="F212" s="399" t="s">
        <v>1520</v>
      </c>
      <c r="G212" s="1434" t="s">
        <v>1496</v>
      </c>
      <c r="H212" s="1435"/>
      <c r="I212" s="1435"/>
      <c r="J212" s="1435"/>
      <c r="K212" s="1435"/>
      <c r="L212" s="1435"/>
      <c r="M212" s="1435"/>
      <c r="N212" s="1436"/>
      <c r="O212" s="1425"/>
      <c r="P212" s="1425"/>
    </row>
    <row r="213" spans="1:16" ht="21" customHeight="1">
      <c r="A213" s="281"/>
      <c r="B213" s="195" t="s">
        <v>544</v>
      </c>
      <c r="C213" s="1414" t="s">
        <v>1618</v>
      </c>
      <c r="D213" s="1414"/>
      <c r="E213" s="1415"/>
      <c r="F213" s="399" t="s">
        <v>1520</v>
      </c>
      <c r="G213" s="1434" t="s">
        <v>1496</v>
      </c>
      <c r="H213" s="1435"/>
      <c r="I213" s="1435"/>
      <c r="J213" s="1435"/>
      <c r="K213" s="1435"/>
      <c r="L213" s="1435"/>
      <c r="M213" s="1435"/>
      <c r="N213" s="1436"/>
      <c r="O213" s="1425"/>
      <c r="P213" s="1425"/>
    </row>
    <row r="214" spans="1:16" ht="21" customHeight="1">
      <c r="A214" s="281"/>
      <c r="B214" s="266" t="s">
        <v>546</v>
      </c>
      <c r="C214" s="1445" t="s">
        <v>1619</v>
      </c>
      <c r="D214" s="1445"/>
      <c r="E214" s="1817"/>
      <c r="F214" s="435" t="s">
        <v>1520</v>
      </c>
      <c r="G214" s="1434" t="s">
        <v>1496</v>
      </c>
      <c r="H214" s="1435"/>
      <c r="I214" s="1435"/>
      <c r="J214" s="1435"/>
      <c r="K214" s="1435"/>
      <c r="L214" s="1435"/>
      <c r="M214" s="1435"/>
      <c r="N214" s="1436"/>
      <c r="O214" s="1426"/>
      <c r="P214" s="1425"/>
    </row>
    <row r="215" spans="1:16" ht="34.5" customHeight="1">
      <c r="B215" s="191" t="s">
        <v>608</v>
      </c>
      <c r="C215" s="1660" t="s">
        <v>1630</v>
      </c>
      <c r="D215" s="1660"/>
      <c r="E215" s="1660"/>
      <c r="F215" s="1660"/>
      <c r="G215" s="1743"/>
      <c r="H215" s="1744" t="s">
        <v>1520</v>
      </c>
      <c r="I215" s="1745"/>
      <c r="J215" s="1746"/>
      <c r="K215" s="1747" t="s">
        <v>1449</v>
      </c>
      <c r="L215" s="1749"/>
      <c r="M215" s="1750"/>
      <c r="N215" s="1751"/>
      <c r="O215" s="1709" t="s">
        <v>2257</v>
      </c>
      <c r="P215" s="1709"/>
    </row>
    <row r="216" spans="1:16" ht="25.5" customHeight="1">
      <c r="B216" s="198" t="s">
        <v>394</v>
      </c>
      <c r="C216" s="1414" t="s">
        <v>1631</v>
      </c>
      <c r="D216" s="1414"/>
      <c r="E216" s="1414"/>
      <c r="F216" s="1414"/>
      <c r="G216" s="1414"/>
      <c r="H216" s="1414"/>
      <c r="I216" s="1414"/>
      <c r="J216" s="1415"/>
      <c r="K216" s="1748"/>
      <c r="L216" s="1437"/>
      <c r="M216" s="1438"/>
      <c r="N216" s="1439"/>
      <c r="O216" s="1708"/>
      <c r="P216" s="1708"/>
    </row>
    <row r="217" spans="1:16" ht="20.25" customHeight="1">
      <c r="B217" s="198"/>
      <c r="C217" s="255" t="s">
        <v>611</v>
      </c>
      <c r="D217" s="1760" t="s">
        <v>1632</v>
      </c>
      <c r="E217" s="1760"/>
      <c r="F217" s="1760"/>
      <c r="G217" s="1761"/>
      <c r="H217" s="1713" t="s">
        <v>1520</v>
      </c>
      <c r="I217" s="1714"/>
      <c r="J217" s="1715"/>
      <c r="K217" s="1748"/>
      <c r="L217" s="1437"/>
      <c r="M217" s="1438"/>
      <c r="N217" s="1439"/>
      <c r="O217" s="1708"/>
      <c r="P217" s="1708"/>
    </row>
    <row r="218" spans="1:16" ht="20.25" customHeight="1">
      <c r="B218" s="198"/>
      <c r="C218" s="255" t="s">
        <v>508</v>
      </c>
      <c r="D218" s="1414" t="s">
        <v>981</v>
      </c>
      <c r="E218" s="1414"/>
      <c r="F218" s="1414"/>
      <c r="G218" s="1415"/>
      <c r="H218" s="1713" t="s">
        <v>1520</v>
      </c>
      <c r="I218" s="1714"/>
      <c r="J218" s="1715"/>
      <c r="K218" s="1748"/>
      <c r="L218" s="1437"/>
      <c r="M218" s="1438"/>
      <c r="N218" s="1439"/>
      <c r="O218" s="1708"/>
      <c r="P218" s="1708"/>
    </row>
    <row r="219" spans="1:16" ht="20.25" customHeight="1">
      <c r="B219" s="198"/>
      <c r="C219" s="255" t="s">
        <v>510</v>
      </c>
      <c r="D219" s="1414" t="s">
        <v>1540</v>
      </c>
      <c r="E219" s="1414"/>
      <c r="F219" s="1414"/>
      <c r="G219" s="1415"/>
      <c r="H219" s="1713" t="s">
        <v>1520</v>
      </c>
      <c r="I219" s="1714"/>
      <c r="J219" s="1715"/>
      <c r="K219" s="1748"/>
      <c r="L219" s="1437"/>
      <c r="M219" s="1438"/>
      <c r="N219" s="1439"/>
      <c r="O219" s="1708"/>
      <c r="P219" s="1708"/>
    </row>
    <row r="220" spans="1:16" ht="20.25" customHeight="1">
      <c r="B220" s="198"/>
      <c r="C220" s="255" t="s">
        <v>512</v>
      </c>
      <c r="D220" s="1414" t="s">
        <v>1538</v>
      </c>
      <c r="E220" s="1414"/>
      <c r="F220" s="1414"/>
      <c r="G220" s="1415"/>
      <c r="H220" s="1713" t="s">
        <v>1520</v>
      </c>
      <c r="I220" s="1714"/>
      <c r="J220" s="1715"/>
      <c r="K220" s="1748"/>
      <c r="L220" s="1437"/>
      <c r="M220" s="1438"/>
      <c r="N220" s="1439"/>
      <c r="O220" s="1708"/>
      <c r="P220" s="1708"/>
    </row>
    <row r="221" spans="1:16" ht="23.25" customHeight="1">
      <c r="B221" s="198" t="s">
        <v>401</v>
      </c>
      <c r="C221" s="1414" t="s">
        <v>1633</v>
      </c>
      <c r="D221" s="1414"/>
      <c r="E221" s="1414"/>
      <c r="F221" s="1414"/>
      <c r="G221" s="1415"/>
      <c r="H221" s="1763" t="s">
        <v>92</v>
      </c>
      <c r="I221" s="1764"/>
      <c r="J221" s="1765"/>
      <c r="K221" s="1748"/>
      <c r="L221" s="1752"/>
      <c r="M221" s="1753"/>
      <c r="N221" s="1754"/>
      <c r="O221" s="1755"/>
      <c r="P221" s="1755"/>
    </row>
    <row r="222" spans="1:16" ht="27" customHeight="1">
      <c r="B222" s="214" t="s">
        <v>614</v>
      </c>
      <c r="C222" s="1414" t="s">
        <v>1634</v>
      </c>
      <c r="D222" s="1414"/>
      <c r="E222" s="1414"/>
      <c r="F222" s="1414"/>
      <c r="G222" s="1414"/>
      <c r="H222" s="1414"/>
      <c r="I222" s="1414"/>
      <c r="J222" s="1414"/>
      <c r="K222" s="1414"/>
      <c r="L222" s="1414"/>
      <c r="M222" s="1414"/>
      <c r="N222" s="1562"/>
      <c r="O222" s="1709" t="s">
        <v>2073</v>
      </c>
      <c r="P222" s="1759"/>
    </row>
    <row r="223" spans="1:16" ht="23.25" customHeight="1">
      <c r="B223" s="198" t="s">
        <v>394</v>
      </c>
      <c r="C223" s="1414" t="s">
        <v>1635</v>
      </c>
      <c r="D223" s="1414"/>
      <c r="E223" s="1414"/>
      <c r="F223" s="1414"/>
      <c r="G223" s="1415"/>
      <c r="H223" s="1574" t="s">
        <v>1520</v>
      </c>
      <c r="I223" s="1685"/>
      <c r="J223" s="1575"/>
      <c r="K223" s="1756" t="s">
        <v>1449</v>
      </c>
      <c r="L223" s="2025"/>
      <c r="M223" s="2026"/>
      <c r="N223" s="2027"/>
      <c r="O223" s="1708"/>
      <c r="P223" s="1708"/>
    </row>
    <row r="224" spans="1:16" ht="23.25" customHeight="1">
      <c r="B224" s="198" t="s">
        <v>401</v>
      </c>
      <c r="C224" s="1414" t="s">
        <v>1636</v>
      </c>
      <c r="D224" s="1414"/>
      <c r="E224" s="1414"/>
      <c r="F224" s="1414"/>
      <c r="G224" s="1415"/>
      <c r="H224" s="1574" t="s">
        <v>1520</v>
      </c>
      <c r="I224" s="1685"/>
      <c r="J224" s="1575"/>
      <c r="K224" s="1757"/>
      <c r="L224" s="2037"/>
      <c r="M224" s="2038"/>
      <c r="N224" s="2039"/>
      <c r="O224" s="1708"/>
      <c r="P224" s="1708"/>
    </row>
    <row r="225" spans="2:16" ht="23.25" customHeight="1">
      <c r="B225" s="198" t="s">
        <v>403</v>
      </c>
      <c r="C225" s="1414" t="s">
        <v>1637</v>
      </c>
      <c r="D225" s="1414"/>
      <c r="E225" s="1414"/>
      <c r="F225" s="1414"/>
      <c r="G225" s="1415"/>
      <c r="H225" s="1574" t="s">
        <v>1496</v>
      </c>
      <c r="I225" s="1685"/>
      <c r="J225" s="1575"/>
      <c r="K225" s="1757"/>
      <c r="L225" s="2037"/>
      <c r="M225" s="2038"/>
      <c r="N225" s="2039"/>
      <c r="O225" s="1708"/>
      <c r="P225" s="1708"/>
    </row>
    <row r="226" spans="2:16" ht="37.5" customHeight="1">
      <c r="B226" s="191"/>
      <c r="C226" s="1414" t="s">
        <v>1638</v>
      </c>
      <c r="D226" s="1414"/>
      <c r="E226" s="1415"/>
      <c r="F226" s="1713" t="s">
        <v>92</v>
      </c>
      <c r="G226" s="1714"/>
      <c r="H226" s="1714"/>
      <c r="I226" s="1714"/>
      <c r="J226" s="1715"/>
      <c r="K226" s="1757"/>
      <c r="L226" s="2037"/>
      <c r="M226" s="2038"/>
      <c r="N226" s="2039"/>
      <c r="O226" s="1755"/>
      <c r="P226" s="1755"/>
    </row>
    <row r="227" spans="2:16" ht="33.75" customHeight="1">
      <c r="B227" s="198" t="s">
        <v>405</v>
      </c>
      <c r="C227" s="1414" t="s">
        <v>1640</v>
      </c>
      <c r="D227" s="1414"/>
      <c r="E227" s="1414"/>
      <c r="F227" s="1414"/>
      <c r="G227" s="1415"/>
      <c r="H227" s="1574" t="s">
        <v>1385</v>
      </c>
      <c r="I227" s="1685"/>
      <c r="J227" s="1575"/>
      <c r="K227" s="1757"/>
      <c r="L227" s="2037"/>
      <c r="M227" s="2038"/>
      <c r="N227" s="2039"/>
      <c r="O227" s="1707" t="s">
        <v>1434</v>
      </c>
      <c r="P227" s="1709"/>
    </row>
    <row r="228" spans="2:16" ht="38.25" customHeight="1">
      <c r="B228" s="344"/>
      <c r="C228" s="1414" t="s">
        <v>1641</v>
      </c>
      <c r="D228" s="1414"/>
      <c r="E228" s="1415"/>
      <c r="F228" s="1716" t="s">
        <v>3845</v>
      </c>
      <c r="G228" s="1718"/>
      <c r="H228" s="1718"/>
      <c r="I228" s="1718"/>
      <c r="J228" s="1762"/>
      <c r="K228" s="1758"/>
      <c r="L228" s="2028"/>
      <c r="M228" s="2029"/>
      <c r="N228" s="2030"/>
      <c r="O228" s="1766"/>
      <c r="P228" s="1755"/>
    </row>
    <row r="229" spans="2:16" ht="15.6">
      <c r="B229" s="2224" t="s">
        <v>1642</v>
      </c>
      <c r="C229" s="2225"/>
      <c r="D229" s="2225"/>
      <c r="E229" s="2225"/>
      <c r="F229" s="2225"/>
      <c r="G229" s="2225"/>
      <c r="H229" s="2225"/>
      <c r="I229" s="2225"/>
      <c r="J229" s="2225"/>
      <c r="K229" s="2225"/>
      <c r="L229" s="2225"/>
      <c r="M229" s="2225"/>
      <c r="N229" s="2225"/>
      <c r="O229" s="2225"/>
      <c r="P229" s="2225"/>
    </row>
    <row r="230" spans="2:16" ht="36.75" customHeight="1">
      <c r="B230" s="224" t="s">
        <v>623</v>
      </c>
      <c r="C230" s="1414" t="s">
        <v>1643</v>
      </c>
      <c r="D230" s="1414"/>
      <c r="E230" s="1414"/>
      <c r="F230" s="1414"/>
      <c r="G230" s="1415"/>
      <c r="H230" s="1466" t="s">
        <v>1496</v>
      </c>
      <c r="I230" s="1467"/>
      <c r="J230" s="1468"/>
      <c r="K230" s="859"/>
      <c r="L230" s="860"/>
      <c r="M230" s="861"/>
      <c r="N230" s="862"/>
      <c r="O230" s="1627" t="s">
        <v>2076</v>
      </c>
      <c r="P230" s="1708"/>
    </row>
    <row r="231" spans="2:16" ht="27" customHeight="1">
      <c r="B231" s="205" t="s">
        <v>394</v>
      </c>
      <c r="C231" s="1414" t="s">
        <v>1645</v>
      </c>
      <c r="D231" s="1414"/>
      <c r="E231" s="1414"/>
      <c r="F231" s="1414"/>
      <c r="G231" s="1415"/>
      <c r="H231" s="1466" t="s">
        <v>92</v>
      </c>
      <c r="I231" s="1467"/>
      <c r="J231" s="1468"/>
      <c r="K231" s="859"/>
      <c r="L231" s="863"/>
      <c r="M231" s="864"/>
      <c r="N231" s="865"/>
      <c r="O231" s="1766"/>
      <c r="P231" s="1755"/>
    </row>
    <row r="232" spans="2:16" ht="31.5" customHeight="1">
      <c r="B232" s="191" t="s">
        <v>626</v>
      </c>
      <c r="C232" s="1414" t="s">
        <v>1646</v>
      </c>
      <c r="D232" s="1414"/>
      <c r="E232" s="1414"/>
      <c r="F232" s="1414"/>
      <c r="G232" s="1414"/>
      <c r="H232" s="1414"/>
      <c r="I232" s="1414"/>
      <c r="J232" s="1414"/>
      <c r="K232" s="1414"/>
      <c r="L232" s="1414"/>
      <c r="M232" s="1414"/>
      <c r="N232" s="1562"/>
      <c r="O232" s="1709" t="s">
        <v>1647</v>
      </c>
      <c r="P232" s="1709"/>
    </row>
    <row r="233" spans="2:16" ht="57.75" customHeight="1">
      <c r="B233" s="350" t="s">
        <v>394</v>
      </c>
      <c r="C233" s="1711" t="s">
        <v>1585</v>
      </c>
      <c r="D233" s="1711"/>
      <c r="E233" s="1711"/>
      <c r="F233" s="1711"/>
      <c r="G233" s="1711"/>
      <c r="H233" s="1711"/>
      <c r="I233" s="1711"/>
      <c r="J233" s="1712"/>
      <c r="K233" s="203" t="s">
        <v>1385</v>
      </c>
      <c r="L233" s="1782" t="s">
        <v>1449</v>
      </c>
      <c r="M233" s="1763"/>
      <c r="N233" s="2221"/>
      <c r="O233" s="1708"/>
      <c r="P233" s="1708"/>
    </row>
    <row r="234" spans="2:16" ht="31.5" customHeight="1">
      <c r="B234" s="350" t="s">
        <v>401</v>
      </c>
      <c r="C234" s="1711" t="s">
        <v>1588</v>
      </c>
      <c r="D234" s="1711"/>
      <c r="E234" s="1711"/>
      <c r="F234" s="1711"/>
      <c r="G234" s="1711"/>
      <c r="H234" s="1711"/>
      <c r="I234" s="1711"/>
      <c r="J234" s="1712"/>
      <c r="K234" s="203" t="s">
        <v>1385</v>
      </c>
      <c r="L234" s="1783"/>
      <c r="M234" s="1785"/>
      <c r="N234" s="2222"/>
      <c r="O234" s="1708"/>
      <c r="P234" s="1708"/>
    </row>
    <row r="235" spans="2:16" ht="42.75" customHeight="1">
      <c r="B235" s="350" t="s">
        <v>403</v>
      </c>
      <c r="C235" s="1711" t="s">
        <v>1648</v>
      </c>
      <c r="D235" s="1711"/>
      <c r="E235" s="1711"/>
      <c r="F235" s="1711"/>
      <c r="G235" s="1711"/>
      <c r="H235" s="1711"/>
      <c r="I235" s="1711"/>
      <c r="J235" s="1712"/>
      <c r="K235" s="203" t="s">
        <v>1385</v>
      </c>
      <c r="L235" s="1783"/>
      <c r="M235" s="1785"/>
      <c r="N235" s="2222"/>
      <c r="O235" s="1708"/>
      <c r="P235" s="1708"/>
    </row>
    <row r="236" spans="2:16" ht="21.75" customHeight="1">
      <c r="B236" s="350" t="s">
        <v>405</v>
      </c>
      <c r="C236" s="1711" t="s">
        <v>1649</v>
      </c>
      <c r="D236" s="1711"/>
      <c r="E236" s="1711"/>
      <c r="F236" s="1711"/>
      <c r="G236" s="1711"/>
      <c r="H236" s="1711"/>
      <c r="I236" s="1711"/>
      <c r="J236" s="1712"/>
      <c r="K236" s="203" t="s">
        <v>1385</v>
      </c>
      <c r="L236" s="1783"/>
      <c r="M236" s="1785"/>
      <c r="N236" s="2222"/>
      <c r="O236" s="1708"/>
      <c r="P236" s="1708"/>
    </row>
    <row r="237" spans="2:16" ht="21.75" customHeight="1">
      <c r="B237" s="350" t="s">
        <v>408</v>
      </c>
      <c r="C237" s="1711" t="s">
        <v>1650</v>
      </c>
      <c r="D237" s="1711"/>
      <c r="E237" s="1711"/>
      <c r="F237" s="1711"/>
      <c r="G237" s="1711"/>
      <c r="H237" s="1711"/>
      <c r="I237" s="1711"/>
      <c r="J237" s="1712"/>
      <c r="K237" s="203" t="s">
        <v>1385</v>
      </c>
      <c r="L237" s="1783"/>
      <c r="M237" s="1785"/>
      <c r="N237" s="2222"/>
      <c r="O237" s="1708"/>
      <c r="P237" s="1708"/>
    </row>
    <row r="238" spans="2:16" ht="21.75" customHeight="1">
      <c r="B238" s="350" t="s">
        <v>410</v>
      </c>
      <c r="C238" s="1711" t="s">
        <v>1651</v>
      </c>
      <c r="D238" s="1711"/>
      <c r="E238" s="1711"/>
      <c r="F238" s="1711"/>
      <c r="G238" s="1711"/>
      <c r="H238" s="1711"/>
      <c r="I238" s="1711"/>
      <c r="J238" s="1712"/>
      <c r="K238" s="203" t="s">
        <v>1385</v>
      </c>
      <c r="L238" s="1783"/>
      <c r="M238" s="1785"/>
      <c r="N238" s="2222"/>
      <c r="O238" s="1708"/>
      <c r="P238" s="1708"/>
    </row>
    <row r="239" spans="2:16" ht="21.75" customHeight="1">
      <c r="B239" s="350" t="s">
        <v>413</v>
      </c>
      <c r="C239" s="1711" t="s">
        <v>1548</v>
      </c>
      <c r="D239" s="1711"/>
      <c r="E239" s="1711"/>
      <c r="F239" s="1711"/>
      <c r="G239" s="1711"/>
      <c r="H239" s="1711"/>
      <c r="I239" s="1711"/>
      <c r="J239" s="1712"/>
      <c r="K239" s="203" t="s">
        <v>1385</v>
      </c>
      <c r="L239" s="1783"/>
      <c r="M239" s="1785"/>
      <c r="N239" s="2222"/>
      <c r="O239" s="1708"/>
      <c r="P239" s="1708"/>
    </row>
    <row r="240" spans="2:16" ht="21.75" customHeight="1">
      <c r="B240" s="350" t="s">
        <v>416</v>
      </c>
      <c r="C240" s="1711" t="s">
        <v>1549</v>
      </c>
      <c r="D240" s="1711"/>
      <c r="E240" s="1711"/>
      <c r="F240" s="1711"/>
      <c r="G240" s="1711"/>
      <c r="H240" s="1711"/>
      <c r="I240" s="1711"/>
      <c r="J240" s="1712"/>
      <c r="K240" s="203" t="s">
        <v>1520</v>
      </c>
      <c r="L240" s="1783"/>
      <c r="M240" s="1785"/>
      <c r="N240" s="2222"/>
      <c r="O240" s="1708"/>
      <c r="P240" s="1708"/>
    </row>
    <row r="241" spans="2:16" ht="21.75" customHeight="1">
      <c r="B241" s="350" t="s">
        <v>418</v>
      </c>
      <c r="C241" s="1711" t="s">
        <v>1652</v>
      </c>
      <c r="D241" s="1711"/>
      <c r="E241" s="1711"/>
      <c r="F241" s="1711"/>
      <c r="G241" s="1711"/>
      <c r="H241" s="1711"/>
      <c r="I241" s="1711"/>
      <c r="J241" s="1712"/>
      <c r="K241" s="203" t="s">
        <v>1385</v>
      </c>
      <c r="L241" s="1783"/>
      <c r="M241" s="1785"/>
      <c r="N241" s="2222"/>
      <c r="O241" s="1708"/>
      <c r="P241" s="1708"/>
    </row>
    <row r="242" spans="2:16" ht="21.75" customHeight="1">
      <c r="B242" s="350" t="s">
        <v>544</v>
      </c>
      <c r="C242" s="1711" t="s">
        <v>1597</v>
      </c>
      <c r="D242" s="1711"/>
      <c r="E242" s="1711"/>
      <c r="F242" s="1711"/>
      <c r="G242" s="1711"/>
      <c r="H242" s="1711"/>
      <c r="I242" s="1711"/>
      <c r="J242" s="1712"/>
      <c r="K242" s="203" t="s">
        <v>1520</v>
      </c>
      <c r="L242" s="1783"/>
      <c r="M242" s="1785"/>
      <c r="N242" s="2222"/>
      <c r="O242" s="1708"/>
      <c r="P242" s="1708"/>
    </row>
    <row r="243" spans="2:16" ht="21.75" customHeight="1">
      <c r="B243" s="350" t="s">
        <v>546</v>
      </c>
      <c r="C243" s="1711" t="s">
        <v>1598</v>
      </c>
      <c r="D243" s="1711"/>
      <c r="E243" s="1711"/>
      <c r="F243" s="1711"/>
      <c r="G243" s="1711"/>
      <c r="H243" s="1711"/>
      <c r="I243" s="1711"/>
      <c r="J243" s="1712"/>
      <c r="K243" s="203" t="s">
        <v>1520</v>
      </c>
      <c r="L243" s="1783"/>
      <c r="M243" s="1785"/>
      <c r="N243" s="2222"/>
      <c r="O243" s="1708"/>
      <c r="P243" s="1708"/>
    </row>
    <row r="244" spans="2:16" ht="21.75" customHeight="1">
      <c r="B244" s="350" t="s">
        <v>636</v>
      </c>
      <c r="C244" s="1711" t="s">
        <v>1599</v>
      </c>
      <c r="D244" s="1711"/>
      <c r="E244" s="1711"/>
      <c r="F244" s="1711"/>
      <c r="G244" s="1711"/>
      <c r="H244" s="1711"/>
      <c r="I244" s="1711"/>
      <c r="J244" s="1712"/>
      <c r="K244" s="203" t="s">
        <v>1385</v>
      </c>
      <c r="L244" s="1783"/>
      <c r="M244" s="1785"/>
      <c r="N244" s="2222"/>
      <c r="O244" s="1708"/>
      <c r="P244" s="1708"/>
    </row>
    <row r="245" spans="2:16" ht="24" customHeight="1">
      <c r="B245" s="347" t="s">
        <v>550</v>
      </c>
      <c r="C245" s="1414" t="s">
        <v>1653</v>
      </c>
      <c r="D245" s="1414"/>
      <c r="E245" s="1414"/>
      <c r="F245" s="1414"/>
      <c r="G245" s="1414"/>
      <c r="H245" s="1414"/>
      <c r="I245" s="1414"/>
      <c r="J245" s="1415"/>
      <c r="K245" s="203" t="s">
        <v>1520</v>
      </c>
      <c r="L245" s="1783"/>
      <c r="M245" s="1785"/>
      <c r="N245" s="2222"/>
      <c r="O245" s="1708"/>
      <c r="P245" s="1708"/>
    </row>
    <row r="246" spans="2:16" ht="27" customHeight="1">
      <c r="B246" s="350"/>
      <c r="C246" s="1414" t="s">
        <v>1654</v>
      </c>
      <c r="D246" s="1414"/>
      <c r="E246" s="1415"/>
      <c r="F246" s="1763" t="s">
        <v>92</v>
      </c>
      <c r="G246" s="1764"/>
      <c r="H246" s="1764"/>
      <c r="I246" s="1764"/>
      <c r="J246" s="1764"/>
      <c r="K246" s="1764"/>
      <c r="L246" s="1783"/>
      <c r="M246" s="1785"/>
      <c r="N246" s="2222"/>
      <c r="O246" s="1708"/>
      <c r="P246" s="1708"/>
    </row>
    <row r="247" spans="2:16" ht="23.25" customHeight="1">
      <c r="B247" s="351" t="s">
        <v>640</v>
      </c>
      <c r="C247" s="1760" t="s">
        <v>1655</v>
      </c>
      <c r="D247" s="1760"/>
      <c r="E247" s="1760"/>
      <c r="F247" s="1760"/>
      <c r="G247" s="1760"/>
      <c r="H247" s="1760"/>
      <c r="I247" s="1760"/>
      <c r="J247" s="1761"/>
      <c r="K247" s="449">
        <v>44197</v>
      </c>
      <c r="L247" s="1783"/>
      <c r="M247" s="1785"/>
      <c r="N247" s="2222"/>
      <c r="O247" s="1708"/>
      <c r="P247" s="1708"/>
    </row>
    <row r="248" spans="2:16" ht="23.25" customHeight="1">
      <c r="B248" s="351" t="s">
        <v>642</v>
      </c>
      <c r="C248" s="1414" t="s">
        <v>1656</v>
      </c>
      <c r="D248" s="1414"/>
      <c r="E248" s="1415"/>
      <c r="F248" s="1574" t="s">
        <v>3846</v>
      </c>
      <c r="G248" s="1685"/>
      <c r="H248" s="1685"/>
      <c r="I248" s="1685"/>
      <c r="J248" s="1685"/>
      <c r="K248" s="1575"/>
      <c r="L248" s="1784"/>
      <c r="M248" s="1787"/>
      <c r="N248" s="2223"/>
      <c r="O248" s="1755"/>
      <c r="P248" s="1708"/>
    </row>
    <row r="249" spans="2:16" ht="23.25" customHeight="1">
      <c r="B249" s="351" t="s">
        <v>644</v>
      </c>
      <c r="C249" s="1414" t="s">
        <v>1658</v>
      </c>
      <c r="D249" s="1414"/>
      <c r="E249" s="1414"/>
      <c r="F249" s="1414"/>
      <c r="G249" s="1414"/>
      <c r="H249" s="1414"/>
      <c r="I249" s="1414"/>
      <c r="J249" s="1414"/>
      <c r="K249" s="1414"/>
      <c r="L249" s="1414"/>
      <c r="M249" s="1414"/>
      <c r="N249" s="1562"/>
      <c r="O249" s="1709" t="s">
        <v>1659</v>
      </c>
      <c r="P249" s="1709"/>
    </row>
    <row r="250" spans="2:16" ht="23.25" customHeight="1">
      <c r="B250" s="347" t="s">
        <v>394</v>
      </c>
      <c r="C250" s="1558" t="s">
        <v>1540</v>
      </c>
      <c r="D250" s="1558"/>
      <c r="E250" s="1410"/>
      <c r="F250" s="1559" t="s">
        <v>1520</v>
      </c>
      <c r="G250" s="1561"/>
      <c r="H250" s="1586" t="s">
        <v>1449</v>
      </c>
      <c r="I250" s="1794" t="s">
        <v>3847</v>
      </c>
      <c r="J250" s="1795"/>
      <c r="K250" s="1795"/>
      <c r="L250" s="1795"/>
      <c r="M250" s="1795"/>
      <c r="N250" s="1796"/>
      <c r="O250" s="1708"/>
      <c r="P250" s="1708"/>
    </row>
    <row r="251" spans="2:16" ht="23.25" customHeight="1">
      <c r="B251" s="347" t="s">
        <v>401</v>
      </c>
      <c r="C251" s="1558" t="s">
        <v>1661</v>
      </c>
      <c r="D251" s="1558"/>
      <c r="E251" s="1410"/>
      <c r="F251" s="1559" t="s">
        <v>1520</v>
      </c>
      <c r="G251" s="1561"/>
      <c r="H251" s="1589"/>
      <c r="I251" s="1797"/>
      <c r="J251" s="1798"/>
      <c r="K251" s="1798"/>
      <c r="L251" s="1798"/>
      <c r="M251" s="1798"/>
      <c r="N251" s="1799"/>
      <c r="O251" s="1708"/>
      <c r="P251" s="1708"/>
    </row>
    <row r="252" spans="2:16" ht="24" customHeight="1">
      <c r="B252" s="347" t="s">
        <v>403</v>
      </c>
      <c r="C252" s="1558" t="s">
        <v>1663</v>
      </c>
      <c r="D252" s="1558"/>
      <c r="E252" s="1410"/>
      <c r="F252" s="1559" t="s">
        <v>1520</v>
      </c>
      <c r="G252" s="1561"/>
      <c r="H252" s="1589"/>
      <c r="I252" s="1797"/>
      <c r="J252" s="1798"/>
      <c r="K252" s="1798"/>
      <c r="L252" s="1798"/>
      <c r="M252" s="1798"/>
      <c r="N252" s="1799"/>
      <c r="O252" s="1708"/>
      <c r="P252" s="1708"/>
    </row>
    <row r="253" spans="2:16" ht="24" customHeight="1">
      <c r="B253" s="347" t="s">
        <v>405</v>
      </c>
      <c r="C253" s="1558" t="s">
        <v>1665</v>
      </c>
      <c r="D253" s="1558"/>
      <c r="E253" s="1410"/>
      <c r="F253" s="1559" t="s">
        <v>1520</v>
      </c>
      <c r="G253" s="1561"/>
      <c r="H253" s="1589"/>
      <c r="I253" s="1797"/>
      <c r="J253" s="1798"/>
      <c r="K253" s="1798"/>
      <c r="L253" s="1798"/>
      <c r="M253" s="1798"/>
      <c r="N253" s="1799"/>
      <c r="O253" s="1708"/>
      <c r="P253" s="1708"/>
    </row>
    <row r="254" spans="2:16" ht="23.25" customHeight="1">
      <c r="B254" s="347" t="s">
        <v>408</v>
      </c>
      <c r="C254" s="1558" t="s">
        <v>1498</v>
      </c>
      <c r="D254" s="1558"/>
      <c r="E254" s="1410"/>
      <c r="F254" s="1559" t="s">
        <v>1520</v>
      </c>
      <c r="G254" s="1561"/>
      <c r="H254" s="1589"/>
      <c r="I254" s="1797"/>
      <c r="J254" s="1798"/>
      <c r="K254" s="1798"/>
      <c r="L254" s="1798"/>
      <c r="M254" s="1798"/>
      <c r="N254" s="1799"/>
      <c r="O254" s="1708"/>
      <c r="P254" s="1708"/>
    </row>
    <row r="255" spans="2:16" ht="23.25" customHeight="1">
      <c r="B255" s="351"/>
      <c r="C255" s="1558" t="s">
        <v>1524</v>
      </c>
      <c r="D255" s="1558"/>
      <c r="E255" s="1410"/>
      <c r="F255" s="1559" t="s">
        <v>92</v>
      </c>
      <c r="G255" s="1561"/>
      <c r="H255" s="1700"/>
      <c r="I255" s="1800"/>
      <c r="J255" s="1801"/>
      <c r="K255" s="1801"/>
      <c r="L255" s="1801"/>
      <c r="M255" s="1801"/>
      <c r="N255" s="1802"/>
      <c r="O255" s="1708"/>
      <c r="P255" s="1755"/>
    </row>
    <row r="256" spans="2:16" ht="52.5" customHeight="1">
      <c r="B256" s="770" t="s">
        <v>652</v>
      </c>
      <c r="C256" s="1464" t="s">
        <v>1667</v>
      </c>
      <c r="D256" s="1464"/>
      <c r="E256" s="1464"/>
      <c r="F256" s="1464"/>
      <c r="G256" s="353" t="s">
        <v>1482</v>
      </c>
      <c r="H256" s="322" t="s">
        <v>1449</v>
      </c>
      <c r="I256" s="1814" t="s">
        <v>3848</v>
      </c>
      <c r="J256" s="1815"/>
      <c r="K256" s="1815"/>
      <c r="L256" s="1815"/>
      <c r="M256" s="1815"/>
      <c r="N256" s="1816"/>
      <c r="O256" s="354" t="s">
        <v>1475</v>
      </c>
      <c r="P256" s="342"/>
    </row>
    <row r="257" spans="1:16" ht="33" customHeight="1">
      <c r="B257" s="351" t="s">
        <v>654</v>
      </c>
      <c r="C257" s="1414" t="s">
        <v>3849</v>
      </c>
      <c r="D257" s="1414"/>
      <c r="E257" s="1414"/>
      <c r="F257" s="353" t="s">
        <v>1385</v>
      </c>
      <c r="G257" s="1818" t="s">
        <v>1449</v>
      </c>
      <c r="H257" s="2015" t="s">
        <v>3850</v>
      </c>
      <c r="I257" s="2016"/>
      <c r="J257" s="2016"/>
      <c r="K257" s="2016"/>
      <c r="L257" s="2016"/>
      <c r="M257" s="2016"/>
      <c r="N257" s="2017"/>
      <c r="O257" s="1708" t="s">
        <v>1670</v>
      </c>
      <c r="P257" s="1708"/>
    </row>
    <row r="258" spans="1:16" ht="30.75" customHeight="1">
      <c r="A258" s="281"/>
      <c r="B258" s="294" t="s">
        <v>394</v>
      </c>
      <c r="C258" s="1414" t="s">
        <v>1671</v>
      </c>
      <c r="D258" s="1414"/>
      <c r="E258" s="1415"/>
      <c r="F258" s="353" t="s">
        <v>1385</v>
      </c>
      <c r="G258" s="1454"/>
      <c r="H258" s="2018"/>
      <c r="I258" s="2019"/>
      <c r="J258" s="2019"/>
      <c r="K258" s="2019"/>
      <c r="L258" s="2019"/>
      <c r="M258" s="2019"/>
      <c r="N258" s="2020"/>
      <c r="O258" s="1708"/>
      <c r="P258" s="1708"/>
    </row>
    <row r="259" spans="1:16" ht="26.25" customHeight="1">
      <c r="B259" s="355" t="s">
        <v>657</v>
      </c>
      <c r="C259" s="1414" t="s">
        <v>1672</v>
      </c>
      <c r="D259" s="1414"/>
      <c r="E259" s="1414"/>
      <c r="F259" s="1414"/>
      <c r="G259" s="1414"/>
      <c r="H259" s="1414"/>
      <c r="I259" s="1414"/>
      <c r="J259" s="1414"/>
      <c r="K259" s="1414"/>
      <c r="L259" s="1414"/>
      <c r="M259" s="1414"/>
      <c r="N259" s="1562"/>
      <c r="O259" s="1708"/>
      <c r="P259" s="1708"/>
    </row>
    <row r="260" spans="1:16" ht="27" customHeight="1">
      <c r="B260" s="356" t="s">
        <v>394</v>
      </c>
      <c r="C260" s="1414" t="s">
        <v>1673</v>
      </c>
      <c r="D260" s="1414"/>
      <c r="E260" s="1415"/>
      <c r="F260" s="353" t="s">
        <v>1385</v>
      </c>
      <c r="G260" s="216" t="s">
        <v>1449</v>
      </c>
      <c r="H260" s="1804"/>
      <c r="I260" s="1805"/>
      <c r="J260" s="1805"/>
      <c r="K260" s="1805"/>
      <c r="L260" s="1805"/>
      <c r="M260" s="1805"/>
      <c r="N260" s="1806"/>
      <c r="O260" s="1708"/>
      <c r="P260" s="1708"/>
    </row>
    <row r="261" spans="1:16" ht="27" customHeight="1">
      <c r="B261" s="205" t="s">
        <v>401</v>
      </c>
      <c r="C261" s="1414" t="s">
        <v>1675</v>
      </c>
      <c r="D261" s="1414"/>
      <c r="E261" s="1414"/>
      <c r="F261" s="353" t="s">
        <v>1385</v>
      </c>
      <c r="G261" s="216" t="s">
        <v>1449</v>
      </c>
      <c r="H261" s="1804"/>
      <c r="I261" s="1805"/>
      <c r="J261" s="1805"/>
      <c r="K261" s="1805"/>
      <c r="L261" s="1805"/>
      <c r="M261" s="1805"/>
      <c r="N261" s="1806"/>
      <c r="O261" s="1708"/>
      <c r="P261" s="1708"/>
    </row>
    <row r="262" spans="1:16" ht="49.5" customHeight="1">
      <c r="B262" s="205" t="s">
        <v>403</v>
      </c>
      <c r="C262" s="1414" t="s">
        <v>1677</v>
      </c>
      <c r="D262" s="1414"/>
      <c r="E262" s="1415"/>
      <c r="F262" s="353" t="s">
        <v>1385</v>
      </c>
      <c r="G262" s="216" t="s">
        <v>1449</v>
      </c>
      <c r="H262" s="1804"/>
      <c r="I262" s="1805"/>
      <c r="J262" s="1805"/>
      <c r="K262" s="1805"/>
      <c r="L262" s="1805"/>
      <c r="M262" s="1805"/>
      <c r="N262" s="1806"/>
      <c r="O262" s="1708"/>
      <c r="P262" s="1755"/>
    </row>
    <row r="263" spans="1:16" ht="33" customHeight="1">
      <c r="B263" s="355" t="s">
        <v>662</v>
      </c>
      <c r="C263" s="1414" t="s">
        <v>1678</v>
      </c>
      <c r="D263" s="1414"/>
      <c r="E263" s="1414"/>
      <c r="F263" s="295" t="s">
        <v>1385</v>
      </c>
      <c r="G263" s="1818" t="s">
        <v>1449</v>
      </c>
      <c r="H263" s="1820" t="s">
        <v>3851</v>
      </c>
      <c r="I263" s="1821"/>
      <c r="J263" s="1821"/>
      <c r="K263" s="1821"/>
      <c r="L263" s="1821"/>
      <c r="M263" s="1821"/>
      <c r="N263" s="1822"/>
      <c r="O263" s="1443" t="s">
        <v>1670</v>
      </c>
      <c r="P263" s="1443"/>
    </row>
    <row r="264" spans="1:16" ht="30" customHeight="1">
      <c r="B264" s="347" t="s">
        <v>394</v>
      </c>
      <c r="C264" s="1414" t="s">
        <v>1679</v>
      </c>
      <c r="D264" s="1414"/>
      <c r="E264" s="1415"/>
      <c r="F264" s="257" t="s">
        <v>1385</v>
      </c>
      <c r="G264" s="1453"/>
      <c r="H264" s="1671"/>
      <c r="I264" s="1672"/>
      <c r="J264" s="1672"/>
      <c r="K264" s="1672"/>
      <c r="L264" s="1672"/>
      <c r="M264" s="1672"/>
      <c r="N264" s="1673"/>
      <c r="O264" s="1425"/>
      <c r="P264" s="1425"/>
    </row>
    <row r="265" spans="1:16" ht="30" customHeight="1">
      <c r="B265" s="347" t="s">
        <v>401</v>
      </c>
      <c r="C265" s="1414" t="s">
        <v>1680</v>
      </c>
      <c r="D265" s="1414"/>
      <c r="E265" s="1415"/>
      <c r="F265" s="257" t="s">
        <v>1385</v>
      </c>
      <c r="G265" s="1453"/>
      <c r="H265" s="1671"/>
      <c r="I265" s="1672"/>
      <c r="J265" s="1672"/>
      <c r="K265" s="1672"/>
      <c r="L265" s="1672"/>
      <c r="M265" s="1672"/>
      <c r="N265" s="1673"/>
      <c r="O265" s="1425"/>
      <c r="P265" s="1425"/>
    </row>
    <row r="266" spans="1:16" ht="30" customHeight="1">
      <c r="B266" s="347" t="s">
        <v>403</v>
      </c>
      <c r="C266" s="1414" t="s">
        <v>1681</v>
      </c>
      <c r="D266" s="1414"/>
      <c r="E266" s="1415"/>
      <c r="F266" s="257" t="s">
        <v>1385</v>
      </c>
      <c r="G266" s="1453"/>
      <c r="H266" s="1671"/>
      <c r="I266" s="1672"/>
      <c r="J266" s="1672"/>
      <c r="K266" s="1672"/>
      <c r="L266" s="1672"/>
      <c r="M266" s="1672"/>
      <c r="N266" s="1673"/>
      <c r="O266" s="1425"/>
      <c r="P266" s="1425"/>
    </row>
    <row r="267" spans="1:16" ht="42" customHeight="1">
      <c r="B267" s="492" t="s">
        <v>405</v>
      </c>
      <c r="C267" s="2088" t="s">
        <v>1682</v>
      </c>
      <c r="D267" s="2088"/>
      <c r="E267" s="2220"/>
      <c r="F267" s="257" t="s">
        <v>1520</v>
      </c>
      <c r="G267" s="1819"/>
      <c r="H267" s="1674"/>
      <c r="I267" s="1675"/>
      <c r="J267" s="1675"/>
      <c r="K267" s="1675"/>
      <c r="L267" s="1675"/>
      <c r="M267" s="1675"/>
      <c r="N267" s="1676"/>
      <c r="O267" s="1444"/>
      <c r="P267" s="1444"/>
    </row>
    <row r="268" spans="1:16" ht="21.75" customHeight="1">
      <c r="B268" s="1416" t="s">
        <v>1683</v>
      </c>
      <c r="C268" s="1417"/>
      <c r="D268" s="1417"/>
      <c r="E268" s="1417"/>
      <c r="F268" s="1417"/>
      <c r="G268" s="1417"/>
      <c r="H268" s="1417"/>
      <c r="I268" s="1417"/>
      <c r="J268" s="1417"/>
      <c r="K268" s="1417"/>
      <c r="L268" s="1417"/>
      <c r="M268" s="1417"/>
      <c r="N268" s="1417"/>
      <c r="O268" s="1882"/>
      <c r="P268" s="1418"/>
    </row>
    <row r="269" spans="1:16" ht="33.75" customHeight="1">
      <c r="B269" s="207" t="s">
        <v>668</v>
      </c>
      <c r="C269" s="1419" t="s">
        <v>1684</v>
      </c>
      <c r="D269" s="1419"/>
      <c r="E269" s="1419"/>
      <c r="F269" s="1419"/>
      <c r="G269" s="493" t="s">
        <v>1385</v>
      </c>
      <c r="H269" s="494" t="s">
        <v>1449</v>
      </c>
      <c r="I269" s="1663"/>
      <c r="J269" s="1664"/>
      <c r="K269" s="1664"/>
      <c r="L269" s="1664"/>
      <c r="M269" s="1664"/>
      <c r="N269" s="1664"/>
      <c r="O269" s="1781" t="s">
        <v>2270</v>
      </c>
      <c r="P269" s="1624"/>
    </row>
    <row r="270" spans="1:16" ht="21.75" customHeight="1">
      <c r="B270" s="1427" t="s">
        <v>1687</v>
      </c>
      <c r="C270" s="1428"/>
      <c r="D270" s="1428"/>
      <c r="E270" s="1428"/>
      <c r="F270" s="1428"/>
      <c r="G270" s="1428"/>
      <c r="H270" s="1428"/>
      <c r="I270" s="1428"/>
      <c r="J270" s="1428"/>
      <c r="K270" s="1428"/>
      <c r="L270" s="1428"/>
      <c r="M270" s="1428"/>
      <c r="N270" s="1428"/>
      <c r="O270" s="1781"/>
      <c r="P270" s="1627"/>
    </row>
    <row r="271" spans="1:16" ht="63.6" customHeight="1">
      <c r="B271" s="358" t="s">
        <v>394</v>
      </c>
      <c r="C271" s="1450" t="s">
        <v>1688</v>
      </c>
      <c r="D271" s="1450"/>
      <c r="E271" s="1450"/>
      <c r="F271" s="1450"/>
      <c r="G271" s="359" t="s">
        <v>1385</v>
      </c>
      <c r="H271" s="2217" t="s">
        <v>1449</v>
      </c>
      <c r="I271" s="1808" t="s">
        <v>3852</v>
      </c>
      <c r="J271" s="1809"/>
      <c r="K271" s="1809"/>
      <c r="L271" s="1809"/>
      <c r="M271" s="1809"/>
      <c r="N271" s="1809"/>
      <c r="O271" s="1781"/>
      <c r="P271" s="1627"/>
    </row>
    <row r="272" spans="1:16" ht="36.75" customHeight="1">
      <c r="B272" s="205" t="s">
        <v>401</v>
      </c>
      <c r="C272" s="1414" t="s">
        <v>1690</v>
      </c>
      <c r="D272" s="1414"/>
      <c r="E272" s="1414"/>
      <c r="F272" s="1414"/>
      <c r="G272" s="1415"/>
      <c r="H272" s="2218"/>
      <c r="I272" s="2000"/>
      <c r="J272" s="2001"/>
      <c r="K272" s="2001"/>
      <c r="L272" s="2001"/>
      <c r="M272" s="2001"/>
      <c r="N272" s="2001"/>
      <c r="O272" s="1781"/>
      <c r="P272" s="1627"/>
    </row>
    <row r="273" spans="2:16" ht="28.5" customHeight="1">
      <c r="B273" s="198"/>
      <c r="C273" s="338" t="s">
        <v>418</v>
      </c>
      <c r="D273" s="1450" t="s">
        <v>1632</v>
      </c>
      <c r="E273" s="1450"/>
      <c r="F273" s="1713" t="s">
        <v>1691</v>
      </c>
      <c r="G273" s="1715"/>
      <c r="H273" s="2218"/>
      <c r="I273" s="2000"/>
      <c r="J273" s="2001"/>
      <c r="K273" s="2001"/>
      <c r="L273" s="2001"/>
      <c r="M273" s="2001"/>
      <c r="N273" s="2001"/>
      <c r="O273" s="1781"/>
      <c r="P273" s="1627"/>
    </row>
    <row r="274" spans="2:16" ht="28.5" customHeight="1">
      <c r="B274" s="198"/>
      <c r="C274" s="294" t="s">
        <v>508</v>
      </c>
      <c r="D274" s="1414" t="s">
        <v>1692</v>
      </c>
      <c r="E274" s="1415"/>
      <c r="F274" s="1714" t="s">
        <v>1693</v>
      </c>
      <c r="G274" s="1715"/>
      <c r="H274" s="2218"/>
      <c r="I274" s="2000"/>
      <c r="J274" s="2001"/>
      <c r="K274" s="2001"/>
      <c r="L274" s="2001"/>
      <c r="M274" s="2001"/>
      <c r="N274" s="2001"/>
      <c r="O274" s="1781"/>
      <c r="P274" s="1627"/>
    </row>
    <row r="275" spans="2:16" ht="28.5" customHeight="1">
      <c r="B275" s="198"/>
      <c r="C275" s="294" t="s">
        <v>510</v>
      </c>
      <c r="D275" s="1414" t="s">
        <v>1694</v>
      </c>
      <c r="E275" s="1415"/>
      <c r="F275" s="1786" t="s">
        <v>3800</v>
      </c>
      <c r="G275" s="1786"/>
      <c r="H275" s="2218"/>
      <c r="I275" s="2000"/>
      <c r="J275" s="2001"/>
      <c r="K275" s="2001"/>
      <c r="L275" s="2001"/>
      <c r="M275" s="2001"/>
      <c r="N275" s="2001"/>
      <c r="O275" s="1781"/>
      <c r="P275" s="1627"/>
    </row>
    <row r="276" spans="2:16" ht="29.25" customHeight="1">
      <c r="B276" s="195"/>
      <c r="C276" s="294" t="s">
        <v>512</v>
      </c>
      <c r="D276" s="1414" t="s">
        <v>1696</v>
      </c>
      <c r="E276" s="1414"/>
      <c r="F276" s="1713" t="s">
        <v>1695</v>
      </c>
      <c r="G276" s="1715"/>
      <c r="H276" s="2219"/>
      <c r="I276" s="1811"/>
      <c r="J276" s="1812"/>
      <c r="K276" s="1812"/>
      <c r="L276" s="1812"/>
      <c r="M276" s="1812"/>
      <c r="N276" s="1812"/>
      <c r="O276" s="1781"/>
      <c r="P276" s="1627"/>
    </row>
    <row r="277" spans="2:16" ht="90" customHeight="1">
      <c r="B277" s="358" t="s">
        <v>403</v>
      </c>
      <c r="C277" s="1414" t="s">
        <v>1697</v>
      </c>
      <c r="D277" s="1414"/>
      <c r="E277" s="1415"/>
      <c r="F277" s="1714" t="s">
        <v>3853</v>
      </c>
      <c r="G277" s="1715"/>
      <c r="H277" s="216" t="s">
        <v>1449</v>
      </c>
      <c r="I277" s="1814"/>
      <c r="J277" s="1815"/>
      <c r="K277" s="1815"/>
      <c r="L277" s="1815"/>
      <c r="M277" s="1815"/>
      <c r="N277" s="1815"/>
      <c r="O277" s="1781"/>
      <c r="P277" s="1766"/>
    </row>
    <row r="278" spans="2:16" ht="78" customHeight="1">
      <c r="B278" s="2215" t="s">
        <v>677</v>
      </c>
      <c r="C278" s="1697" t="s">
        <v>1699</v>
      </c>
      <c r="D278" s="1697"/>
      <c r="E278" s="1697"/>
      <c r="F278" s="1697"/>
      <c r="G278" s="1698"/>
      <c r="H278" s="1833" t="s">
        <v>1700</v>
      </c>
      <c r="I278" s="1834"/>
      <c r="J278" s="1835"/>
      <c r="K278" s="1836" t="s">
        <v>1701</v>
      </c>
      <c r="L278" s="1837"/>
      <c r="M278" s="1837"/>
      <c r="N278" s="1838"/>
      <c r="O278" s="361" t="s">
        <v>1702</v>
      </c>
      <c r="P278" s="362" t="s">
        <v>1702</v>
      </c>
    </row>
    <row r="279" spans="2:16" ht="126.75" customHeight="1">
      <c r="B279" s="2216"/>
      <c r="C279" s="1831"/>
      <c r="D279" s="1831"/>
      <c r="E279" s="1831"/>
      <c r="F279" s="1831"/>
      <c r="G279" s="1832"/>
      <c r="H279" s="363" t="s">
        <v>1703</v>
      </c>
      <c r="I279" s="364" t="s">
        <v>1704</v>
      </c>
      <c r="J279" s="364" t="s">
        <v>1705</v>
      </c>
      <c r="K279" s="363" t="s">
        <v>1706</v>
      </c>
      <c r="L279" s="363" t="s">
        <v>1707</v>
      </c>
      <c r="M279" s="364" t="s">
        <v>1708</v>
      </c>
      <c r="N279" s="495" t="s">
        <v>1458</v>
      </c>
      <c r="O279" s="342" t="s">
        <v>1709</v>
      </c>
      <c r="P279" s="342"/>
    </row>
    <row r="280" spans="2:16" ht="21" customHeight="1">
      <c r="B280" s="366" t="s">
        <v>394</v>
      </c>
      <c r="C280" s="1839" t="s">
        <v>1710</v>
      </c>
      <c r="D280" s="1839"/>
      <c r="E280" s="1839"/>
      <c r="F280" s="1839"/>
      <c r="G280" s="1839"/>
      <c r="H280" s="1839"/>
      <c r="I280" s="1839"/>
      <c r="J280" s="1839"/>
      <c r="K280" s="1839"/>
      <c r="L280" s="1839"/>
      <c r="M280" s="1839"/>
      <c r="N280" s="1840"/>
      <c r="O280" s="1841" t="s">
        <v>1711</v>
      </c>
      <c r="P280" s="1841" t="s">
        <v>1711</v>
      </c>
    </row>
    <row r="281" spans="2:16" ht="24.75" customHeight="1">
      <c r="B281" s="335" t="s">
        <v>418</v>
      </c>
      <c r="C281" s="1844" t="s">
        <v>1712</v>
      </c>
      <c r="D281" s="1844"/>
      <c r="E281" s="1844"/>
      <c r="F281" s="1844"/>
      <c r="G281" s="1845"/>
      <c r="H281" s="369">
        <v>0</v>
      </c>
      <c r="I281" s="370">
        <v>12</v>
      </c>
      <c r="J281" s="371">
        <f t="shared" ref="J281:J300" si="0">MIN(H281/I281,1)</f>
        <v>0</v>
      </c>
      <c r="K281" s="369">
        <v>11</v>
      </c>
      <c r="L281" s="369">
        <v>828</v>
      </c>
      <c r="M281" s="373">
        <f>MIN(K281/L281,1)</f>
        <v>1.3285024154589372E-2</v>
      </c>
      <c r="N281" s="2971" t="s">
        <v>3854</v>
      </c>
      <c r="O281" s="1843"/>
      <c r="P281" s="1843"/>
    </row>
    <row r="282" spans="2:16" ht="24.75" customHeight="1">
      <c r="B282" s="335" t="s">
        <v>508</v>
      </c>
      <c r="C282" s="1844" t="s">
        <v>1713</v>
      </c>
      <c r="D282" s="1844"/>
      <c r="E282" s="1844"/>
      <c r="F282" s="1844"/>
      <c r="G282" s="1845"/>
      <c r="H282" s="376" t="s">
        <v>92</v>
      </c>
      <c r="I282" s="377" t="s">
        <v>92</v>
      </c>
      <c r="J282" s="453" t="s">
        <v>92</v>
      </c>
      <c r="K282" s="376" t="s">
        <v>92</v>
      </c>
      <c r="L282" s="377" t="s">
        <v>92</v>
      </c>
      <c r="M282" s="453" t="s">
        <v>92</v>
      </c>
      <c r="N282" s="2972"/>
      <c r="O282" s="1708" t="s">
        <v>3855</v>
      </c>
      <c r="P282" s="1708"/>
    </row>
    <row r="283" spans="2:16" ht="33" customHeight="1">
      <c r="B283" s="335" t="s">
        <v>510</v>
      </c>
      <c r="C283" s="1844" t="s">
        <v>1715</v>
      </c>
      <c r="D283" s="1844"/>
      <c r="E283" s="1845"/>
      <c r="F283" s="1789"/>
      <c r="G283" s="1846"/>
      <c r="H283" s="376" t="s">
        <v>92</v>
      </c>
      <c r="I283" s="377" t="s">
        <v>92</v>
      </c>
      <c r="J283" s="453" t="s">
        <v>92</v>
      </c>
      <c r="K283" s="376" t="s">
        <v>92</v>
      </c>
      <c r="L283" s="377" t="s">
        <v>92</v>
      </c>
      <c r="M283" s="453" t="s">
        <v>92</v>
      </c>
      <c r="N283" s="2972"/>
      <c r="O283" s="1708"/>
      <c r="P283" s="1708"/>
    </row>
    <row r="284" spans="2:16" ht="20.25" customHeight="1">
      <c r="B284" s="380" t="s">
        <v>401</v>
      </c>
      <c r="C284" s="1839" t="s">
        <v>1716</v>
      </c>
      <c r="D284" s="1839"/>
      <c r="E284" s="1839"/>
      <c r="F284" s="1839"/>
      <c r="G284" s="2144"/>
      <c r="H284" s="376" t="s">
        <v>92</v>
      </c>
      <c r="I284" s="377" t="s">
        <v>92</v>
      </c>
      <c r="J284" s="453" t="s">
        <v>92</v>
      </c>
      <c r="K284" s="376" t="s">
        <v>92</v>
      </c>
      <c r="L284" s="377" t="s">
        <v>92</v>
      </c>
      <c r="M284" s="453" t="s">
        <v>92</v>
      </c>
      <c r="N284" s="2973"/>
      <c r="O284" s="1755"/>
      <c r="P284" s="1755"/>
    </row>
    <row r="285" spans="2:16" ht="15" customHeight="1">
      <c r="B285" s="380" t="s">
        <v>403</v>
      </c>
      <c r="C285" s="1839" t="s">
        <v>1717</v>
      </c>
      <c r="D285" s="1839"/>
      <c r="E285" s="1839"/>
      <c r="F285" s="1839"/>
      <c r="G285" s="1839"/>
      <c r="H285" s="1839"/>
      <c r="I285" s="1839"/>
      <c r="J285" s="1839"/>
      <c r="K285" s="1839"/>
      <c r="L285" s="1839"/>
      <c r="M285" s="1839"/>
      <c r="N285" s="1840"/>
      <c r="O285" s="1841"/>
      <c r="P285" s="1841"/>
    </row>
    <row r="286" spans="2:16" ht="24.75" customHeight="1">
      <c r="B286" s="334" t="s">
        <v>418</v>
      </c>
      <c r="C286" s="1844" t="s">
        <v>1718</v>
      </c>
      <c r="D286" s="1844"/>
      <c r="E286" s="1844"/>
      <c r="F286" s="1844"/>
      <c r="G286" s="1845"/>
      <c r="H286" s="376" t="s">
        <v>92</v>
      </c>
      <c r="I286" s="377" t="s">
        <v>92</v>
      </c>
      <c r="J286" s="453" t="s">
        <v>92</v>
      </c>
      <c r="K286" s="376" t="s">
        <v>92</v>
      </c>
      <c r="L286" s="377" t="s">
        <v>92</v>
      </c>
      <c r="M286" s="453" t="s">
        <v>92</v>
      </c>
      <c r="N286" s="2971" t="s">
        <v>3854</v>
      </c>
      <c r="O286" s="1843"/>
      <c r="P286" s="1843"/>
    </row>
    <row r="287" spans="2:16" ht="24.75" customHeight="1">
      <c r="B287" s="334" t="s">
        <v>508</v>
      </c>
      <c r="C287" s="1844" t="s">
        <v>1719</v>
      </c>
      <c r="D287" s="1844"/>
      <c r="E287" s="1844"/>
      <c r="F287" s="1844"/>
      <c r="G287" s="368"/>
      <c r="H287" s="369">
        <v>0</v>
      </c>
      <c r="I287" s="370">
        <v>12</v>
      </c>
      <c r="J287" s="371">
        <f t="shared" si="0"/>
        <v>0</v>
      </c>
      <c r="K287" s="369">
        <v>5</v>
      </c>
      <c r="L287" s="369">
        <v>828</v>
      </c>
      <c r="M287" s="373">
        <f>MIN(K287/L287,1)</f>
        <v>6.038647342995169E-3</v>
      </c>
      <c r="N287" s="2972"/>
      <c r="O287" s="1843"/>
      <c r="P287" s="1843"/>
    </row>
    <row r="288" spans="2:16" ht="24.75" customHeight="1">
      <c r="B288" s="334" t="s">
        <v>510</v>
      </c>
      <c r="C288" s="1844" t="s">
        <v>1720</v>
      </c>
      <c r="D288" s="1844"/>
      <c r="E288" s="1844"/>
      <c r="F288" s="1844"/>
      <c r="G288" s="1845"/>
      <c r="H288" s="376" t="s">
        <v>92</v>
      </c>
      <c r="I288" s="377" t="s">
        <v>92</v>
      </c>
      <c r="J288" s="453" t="s">
        <v>92</v>
      </c>
      <c r="K288" s="376" t="s">
        <v>92</v>
      </c>
      <c r="L288" s="377" t="s">
        <v>92</v>
      </c>
      <c r="M288" s="453" t="s">
        <v>92</v>
      </c>
      <c r="N288" s="2973"/>
      <c r="O288" s="1843"/>
      <c r="P288" s="1843"/>
    </row>
    <row r="289" spans="2:16" ht="18" customHeight="1">
      <c r="B289" s="380" t="s">
        <v>405</v>
      </c>
      <c r="C289" s="1839" t="s">
        <v>1721</v>
      </c>
      <c r="D289" s="1839"/>
      <c r="E289" s="1839"/>
      <c r="F289" s="1839"/>
      <c r="G289" s="1839"/>
      <c r="H289" s="1839"/>
      <c r="I289" s="1839"/>
      <c r="J289" s="1839"/>
      <c r="K289" s="1839"/>
      <c r="L289" s="1839"/>
      <c r="M289" s="1839"/>
      <c r="N289" s="1840"/>
      <c r="O289" s="1843"/>
      <c r="P289" s="1843"/>
    </row>
    <row r="290" spans="2:16" ht="22.5" customHeight="1">
      <c r="B290" s="334" t="s">
        <v>418</v>
      </c>
      <c r="C290" s="1844" t="s">
        <v>1722</v>
      </c>
      <c r="D290" s="1844"/>
      <c r="E290" s="1844"/>
      <c r="F290" s="1844"/>
      <c r="G290" s="1845"/>
      <c r="H290" s="369">
        <v>0</v>
      </c>
      <c r="I290" s="369">
        <v>12</v>
      </c>
      <c r="J290" s="371">
        <f t="shared" si="0"/>
        <v>0</v>
      </c>
      <c r="K290" s="369">
        <v>9</v>
      </c>
      <c r="L290" s="369">
        <v>828</v>
      </c>
      <c r="M290" s="373">
        <f>MIN(K290/L290,1)</f>
        <v>1.0869565217391304E-2</v>
      </c>
      <c r="N290" s="2971" t="s">
        <v>3854</v>
      </c>
      <c r="O290" s="1843"/>
      <c r="P290" s="1843"/>
    </row>
    <row r="291" spans="2:16" ht="22.5" customHeight="1">
      <c r="B291" s="334" t="s">
        <v>508</v>
      </c>
      <c r="C291" s="1844" t="s">
        <v>1723</v>
      </c>
      <c r="D291" s="1844"/>
      <c r="E291" s="1844"/>
      <c r="F291" s="1844"/>
      <c r="G291" s="1845"/>
      <c r="H291" s="376" t="s">
        <v>92</v>
      </c>
      <c r="I291" s="377" t="s">
        <v>92</v>
      </c>
      <c r="J291" s="453" t="s">
        <v>92</v>
      </c>
      <c r="K291" s="376" t="s">
        <v>92</v>
      </c>
      <c r="L291" s="377" t="s">
        <v>92</v>
      </c>
      <c r="M291" s="453" t="s">
        <v>92</v>
      </c>
      <c r="N291" s="2972"/>
      <c r="O291" s="1843"/>
      <c r="P291" s="1843"/>
    </row>
    <row r="292" spans="2:16" ht="22.5" customHeight="1">
      <c r="B292" s="380" t="s">
        <v>408</v>
      </c>
      <c r="C292" s="1839" t="s">
        <v>1724</v>
      </c>
      <c r="D292" s="1839"/>
      <c r="E292" s="1839"/>
      <c r="F292" s="1839"/>
      <c r="G292" s="2144"/>
      <c r="H292" s="369">
        <v>0</v>
      </c>
      <c r="I292" s="370">
        <v>12</v>
      </c>
      <c r="J292" s="371">
        <f t="shared" si="0"/>
        <v>0</v>
      </c>
      <c r="K292" s="369">
        <v>1</v>
      </c>
      <c r="L292" s="369">
        <v>828</v>
      </c>
      <c r="M292" s="373">
        <f>MIN(K292/L292,1)</f>
        <v>1.2077294685990338E-3</v>
      </c>
      <c r="N292" s="2972"/>
      <c r="O292" s="1843"/>
      <c r="P292" s="1843"/>
    </row>
    <row r="293" spans="2:16" ht="22.5" customHeight="1">
      <c r="B293" s="380" t="s">
        <v>410</v>
      </c>
      <c r="C293" s="1839" t="s">
        <v>1725</v>
      </c>
      <c r="D293" s="1839"/>
      <c r="E293" s="1839"/>
      <c r="F293" s="1839"/>
      <c r="G293" s="2144"/>
      <c r="H293" s="376" t="s">
        <v>92</v>
      </c>
      <c r="I293" s="377" t="s">
        <v>92</v>
      </c>
      <c r="J293" s="453" t="s">
        <v>92</v>
      </c>
      <c r="K293" s="376" t="s">
        <v>92</v>
      </c>
      <c r="L293" s="377" t="s">
        <v>92</v>
      </c>
      <c r="M293" s="453" t="s">
        <v>92</v>
      </c>
      <c r="N293" s="2973"/>
      <c r="O293" s="1843"/>
      <c r="P293" s="1843"/>
    </row>
    <row r="294" spans="2:16" ht="32.25" customHeight="1">
      <c r="B294" s="380" t="s">
        <v>413</v>
      </c>
      <c r="C294" s="1839" t="s">
        <v>1548</v>
      </c>
      <c r="D294" s="1839"/>
      <c r="E294" s="1839"/>
      <c r="F294" s="1839"/>
      <c r="G294" s="2144"/>
      <c r="H294" s="369">
        <v>0</v>
      </c>
      <c r="I294" s="370">
        <v>12</v>
      </c>
      <c r="J294" s="371">
        <f t="shared" si="0"/>
        <v>0</v>
      </c>
      <c r="K294" s="369">
        <v>123</v>
      </c>
      <c r="L294" s="369">
        <v>828</v>
      </c>
      <c r="M294" s="373">
        <f t="shared" ref="M294" si="1">MIN(K294/L294,1)</f>
        <v>0.14855072463768115</v>
      </c>
      <c r="N294" s="503" t="s">
        <v>3856</v>
      </c>
      <c r="O294" s="1843"/>
      <c r="P294" s="1843"/>
    </row>
    <row r="295" spans="2:16" ht="22.5" customHeight="1">
      <c r="B295" s="380" t="s">
        <v>416</v>
      </c>
      <c r="C295" s="1839" t="s">
        <v>1549</v>
      </c>
      <c r="D295" s="1839"/>
      <c r="E295" s="1839"/>
      <c r="F295" s="1839"/>
      <c r="G295" s="2144"/>
      <c r="H295" s="376" t="s">
        <v>92</v>
      </c>
      <c r="I295" s="377" t="s">
        <v>92</v>
      </c>
      <c r="J295" s="453" t="s">
        <v>92</v>
      </c>
      <c r="K295" s="376" t="s">
        <v>92</v>
      </c>
      <c r="L295" s="377" t="s">
        <v>92</v>
      </c>
      <c r="M295" s="453" t="s">
        <v>92</v>
      </c>
      <c r="N295" s="866"/>
      <c r="O295" s="1843"/>
      <c r="P295" s="1843"/>
    </row>
    <row r="296" spans="2:16" ht="18.75" customHeight="1">
      <c r="B296" s="380" t="s">
        <v>418</v>
      </c>
      <c r="C296" s="1839" t="s">
        <v>1726</v>
      </c>
      <c r="D296" s="1839"/>
      <c r="E296" s="1839"/>
      <c r="F296" s="1839"/>
      <c r="G296" s="1839"/>
      <c r="H296" s="1839"/>
      <c r="I296" s="1839"/>
      <c r="J296" s="1839"/>
      <c r="K296" s="1839"/>
      <c r="L296" s="1839"/>
      <c r="M296" s="1839"/>
      <c r="N296" s="1840"/>
      <c r="O296" s="1843"/>
      <c r="P296" s="1843"/>
    </row>
    <row r="297" spans="2:16" ht="22.5" customHeight="1">
      <c r="B297" s="334" t="s">
        <v>418</v>
      </c>
      <c r="C297" s="1851" t="s">
        <v>1727</v>
      </c>
      <c r="D297" s="1851"/>
      <c r="E297" s="1851"/>
      <c r="F297" s="1851"/>
      <c r="G297" s="1852"/>
      <c r="H297" s="376" t="s">
        <v>92</v>
      </c>
      <c r="I297" s="377" t="s">
        <v>92</v>
      </c>
      <c r="J297" s="453" t="s">
        <v>92</v>
      </c>
      <c r="K297" s="376" t="s">
        <v>92</v>
      </c>
      <c r="L297" s="377" t="s">
        <v>92</v>
      </c>
      <c r="M297" s="453" t="s">
        <v>92</v>
      </c>
      <c r="N297" s="2971" t="s">
        <v>3854</v>
      </c>
      <c r="O297" s="1843"/>
      <c r="P297" s="1843"/>
    </row>
    <row r="298" spans="2:16" ht="22.5" customHeight="1">
      <c r="B298" s="334" t="s">
        <v>508</v>
      </c>
      <c r="C298" s="1851" t="s">
        <v>1728</v>
      </c>
      <c r="D298" s="1851"/>
      <c r="E298" s="1851"/>
      <c r="F298" s="1851"/>
      <c r="G298" s="1852"/>
      <c r="H298" s="376" t="s">
        <v>92</v>
      </c>
      <c r="I298" s="377" t="s">
        <v>92</v>
      </c>
      <c r="J298" s="453" t="s">
        <v>92</v>
      </c>
      <c r="K298" s="376" t="s">
        <v>92</v>
      </c>
      <c r="L298" s="377" t="s">
        <v>92</v>
      </c>
      <c r="M298" s="453" t="s">
        <v>92</v>
      </c>
      <c r="N298" s="2972"/>
      <c r="O298" s="1843"/>
      <c r="P298" s="1843"/>
    </row>
    <row r="299" spans="2:16" ht="22.5" customHeight="1">
      <c r="B299" s="380" t="s">
        <v>544</v>
      </c>
      <c r="C299" s="1839" t="s">
        <v>1599</v>
      </c>
      <c r="D299" s="1839"/>
      <c r="E299" s="1839"/>
      <c r="F299" s="1839"/>
      <c r="G299" s="2144"/>
      <c r="H299" s="376" t="s">
        <v>92</v>
      </c>
      <c r="I299" s="377" t="s">
        <v>92</v>
      </c>
      <c r="J299" s="453" t="s">
        <v>92</v>
      </c>
      <c r="K299" s="376" t="s">
        <v>92</v>
      </c>
      <c r="L299" s="377" t="s">
        <v>92</v>
      </c>
      <c r="M299" s="453" t="s">
        <v>92</v>
      </c>
      <c r="N299" s="2972"/>
      <c r="O299" s="1843"/>
      <c r="P299" s="1843"/>
    </row>
    <row r="300" spans="2:16" ht="48" customHeight="1">
      <c r="B300" s="189" t="s">
        <v>546</v>
      </c>
      <c r="C300" s="1414" t="s">
        <v>1729</v>
      </c>
      <c r="D300" s="1414"/>
      <c r="E300" s="1414"/>
      <c r="F300" s="1414"/>
      <c r="G300" s="1415"/>
      <c r="H300" s="386">
        <f>SUMIF(H281:H282,"&lt;&gt;")+ SUMIF(H284,"&lt;&gt;")+SUMIF(H286:H288,"&lt;&gt;")+SUMIF(H290:H295,"&lt;&gt;")+SUMIF(H297:H299,"&lt;&gt;")</f>
        <v>0</v>
      </c>
      <c r="I300" s="386">
        <f>SUMIF(I281:I282,"&lt;&gt;")+ SUMIF(I284,"&lt;&gt;")+SUMIF(I286:I288,"&lt;&gt;")+SUMIF(I290:I295,"&lt;&gt;")+SUMIF(I297:I299,"&lt;&gt;")</f>
        <v>60</v>
      </c>
      <c r="J300" s="371">
        <f t="shared" si="0"/>
        <v>0</v>
      </c>
      <c r="K300" s="386">
        <f>SUMIF(K281:K282,"&lt;&gt;")+ SUMIF(K284,"&lt;&gt;")+SUMIF(K286:K288,"&lt;&gt;")+SUMIF(K290:K295,"&lt;&gt;")+SUMIF(K297:K299,"&lt;&gt;")</f>
        <v>149</v>
      </c>
      <c r="L300" s="386">
        <f>SUMIF(L281:L282,"&lt;&gt;")+ SUMIF(L284,"&lt;&gt;")+SUMIF(L286:L288,"&lt;&gt;")+SUMIF(L290:L295,"&lt;&gt;")+SUMIF(L297:L299,"&lt;&gt;")</f>
        <v>4140</v>
      </c>
      <c r="M300" s="373">
        <f>MIN(K300/L300,1)</f>
        <v>3.5990338164251207E-2</v>
      </c>
      <c r="N300" s="2973"/>
      <c r="O300" s="1843"/>
      <c r="P300" s="1843"/>
    </row>
    <row r="301" spans="2:16" ht="55.5" customHeight="1">
      <c r="B301" s="198" t="s">
        <v>707</v>
      </c>
      <c r="C301" s="1484" t="s">
        <v>3857</v>
      </c>
      <c r="D301" s="1484"/>
      <c r="E301" s="1484"/>
      <c r="F301" s="1484"/>
      <c r="G301" s="1485"/>
      <c r="H301" s="2209" t="s">
        <v>3858</v>
      </c>
      <c r="I301" s="2210"/>
      <c r="J301" s="2210"/>
      <c r="K301" s="2210"/>
      <c r="L301" s="2210"/>
      <c r="M301" s="2210"/>
      <c r="N301" s="2211"/>
      <c r="O301" s="375"/>
      <c r="P301" s="375"/>
    </row>
    <row r="302" spans="2:16" ht="53.25" customHeight="1">
      <c r="B302" s="505" t="s">
        <v>709</v>
      </c>
      <c r="C302" s="1445" t="s">
        <v>2711</v>
      </c>
      <c r="D302" s="1445"/>
      <c r="E302" s="1445"/>
      <c r="F302" s="1445"/>
      <c r="G302" s="1817"/>
      <c r="H302" s="2212" t="s">
        <v>92</v>
      </c>
      <c r="I302" s="2213"/>
      <c r="J302" s="2213"/>
      <c r="K302" s="2213"/>
      <c r="L302" s="2213"/>
      <c r="M302" s="2213"/>
      <c r="N302" s="2214"/>
      <c r="O302" s="387"/>
      <c r="P302" s="393"/>
    </row>
    <row r="303" spans="2:16" ht="24" customHeight="1">
      <c r="B303" s="1416" t="s">
        <v>1734</v>
      </c>
      <c r="C303" s="1417"/>
      <c r="D303" s="1417"/>
      <c r="E303" s="1417"/>
      <c r="F303" s="1417"/>
      <c r="G303" s="1417"/>
      <c r="H303" s="1417"/>
      <c r="I303" s="1417"/>
      <c r="J303" s="1417"/>
      <c r="K303" s="1417"/>
      <c r="L303" s="1417"/>
      <c r="M303" s="1417"/>
      <c r="N303" s="1417"/>
      <c r="O303" s="1417"/>
      <c r="P303" s="1418"/>
    </row>
    <row r="304" spans="2:16" ht="36" customHeight="1">
      <c r="B304" s="298" t="s">
        <v>712</v>
      </c>
      <c r="C304" s="1419" t="s">
        <v>1735</v>
      </c>
      <c r="D304" s="1419"/>
      <c r="E304" s="1419"/>
      <c r="F304" s="1419"/>
      <c r="G304" s="1420"/>
      <c r="H304" s="1574" t="s">
        <v>1385</v>
      </c>
      <c r="I304" s="1685"/>
      <c r="J304" s="1575"/>
      <c r="K304" s="394" t="s">
        <v>1449</v>
      </c>
      <c r="L304" s="2203"/>
      <c r="M304" s="2204"/>
      <c r="N304" s="2205"/>
      <c r="O304" s="395" t="s">
        <v>1736</v>
      </c>
      <c r="P304" s="328"/>
    </row>
    <row r="305" spans="2:16" ht="24" customHeight="1">
      <c r="B305" s="227" t="s">
        <v>714</v>
      </c>
      <c r="C305" s="1414" t="s">
        <v>1737</v>
      </c>
      <c r="D305" s="1414"/>
      <c r="E305" s="1414"/>
      <c r="F305" s="1414"/>
      <c r="G305" s="1415"/>
      <c r="H305" s="1574" t="s">
        <v>1385</v>
      </c>
      <c r="I305" s="1685"/>
      <c r="J305" s="1575"/>
      <c r="K305" s="1756" t="s">
        <v>1449</v>
      </c>
      <c r="L305" s="2194"/>
      <c r="M305" s="2195"/>
      <c r="N305" s="2196"/>
      <c r="O305" s="1708" t="s">
        <v>1475</v>
      </c>
      <c r="P305" s="1709"/>
    </row>
    <row r="306" spans="2:16" ht="24.75" customHeight="1">
      <c r="B306" s="195" t="s">
        <v>394</v>
      </c>
      <c r="C306" s="1414" t="s">
        <v>1738</v>
      </c>
      <c r="D306" s="1414"/>
      <c r="E306" s="1414"/>
      <c r="F306" s="1414"/>
      <c r="G306" s="1415"/>
      <c r="H306" s="1574" t="s">
        <v>1520</v>
      </c>
      <c r="I306" s="1685"/>
      <c r="J306" s="1575"/>
      <c r="K306" s="1757"/>
      <c r="L306" s="2197"/>
      <c r="M306" s="2198"/>
      <c r="N306" s="2199"/>
      <c r="O306" s="1708"/>
      <c r="P306" s="1708"/>
    </row>
    <row r="307" spans="2:16" ht="40.5" customHeight="1">
      <c r="B307" s="198" t="s">
        <v>401</v>
      </c>
      <c r="C307" s="1414" t="s">
        <v>1739</v>
      </c>
      <c r="D307" s="1414"/>
      <c r="E307" s="1414"/>
      <c r="F307" s="1414"/>
      <c r="G307" s="1415"/>
      <c r="H307" s="1574" t="s">
        <v>92</v>
      </c>
      <c r="I307" s="1685"/>
      <c r="J307" s="1575"/>
      <c r="K307" s="1758"/>
      <c r="L307" s="2206"/>
      <c r="M307" s="2207"/>
      <c r="N307" s="2208"/>
      <c r="O307" s="1708"/>
      <c r="P307" s="1708"/>
    </row>
    <row r="308" spans="2:16" ht="37.5" customHeight="1">
      <c r="B308" s="233" t="s">
        <v>718</v>
      </c>
      <c r="C308" s="1414" t="s">
        <v>1741</v>
      </c>
      <c r="D308" s="1414"/>
      <c r="E308" s="1414"/>
      <c r="F308" s="1414"/>
      <c r="G308" s="1415"/>
      <c r="H308" s="1574" t="s">
        <v>1742</v>
      </c>
      <c r="I308" s="1685"/>
      <c r="J308" s="1575"/>
      <c r="K308" s="319" t="s">
        <v>1449</v>
      </c>
      <c r="L308" s="2191"/>
      <c r="M308" s="2192"/>
      <c r="N308" s="2193"/>
      <c r="O308" s="1708"/>
      <c r="P308" s="1708"/>
    </row>
    <row r="309" spans="2:16" ht="31.5" customHeight="1">
      <c r="B309" s="227" t="s">
        <v>720</v>
      </c>
      <c r="C309" s="1414" t="s">
        <v>1743</v>
      </c>
      <c r="D309" s="1414"/>
      <c r="E309" s="1414"/>
      <c r="F309" s="1414"/>
      <c r="G309" s="1415"/>
      <c r="H309" s="1574" t="s">
        <v>1385</v>
      </c>
      <c r="I309" s="1685"/>
      <c r="J309" s="1575"/>
      <c r="K309" s="319" t="s">
        <v>1449</v>
      </c>
      <c r="L309" s="1928" t="s">
        <v>3859</v>
      </c>
      <c r="M309" s="1929"/>
      <c r="N309" s="1930"/>
      <c r="O309" s="1708"/>
      <c r="P309" s="1755"/>
    </row>
    <row r="310" spans="2:16" ht="39" customHeight="1">
      <c r="B310" s="253" t="s">
        <v>722</v>
      </c>
      <c r="C310" s="1414" t="s">
        <v>1744</v>
      </c>
      <c r="D310" s="1414"/>
      <c r="E310" s="1414"/>
      <c r="F310" s="1414"/>
      <c r="G310" s="1415"/>
      <c r="H310" s="1867" t="s">
        <v>1496</v>
      </c>
      <c r="I310" s="1868"/>
      <c r="J310" s="1869"/>
      <c r="K310" s="1756" t="s">
        <v>1449</v>
      </c>
      <c r="L310" s="1931" t="s">
        <v>3860</v>
      </c>
      <c r="M310" s="1932"/>
      <c r="N310" s="1933"/>
      <c r="O310" s="1709" t="s">
        <v>1475</v>
      </c>
      <c r="P310" s="1709" t="s">
        <v>3861</v>
      </c>
    </row>
    <row r="311" spans="2:16" ht="39" customHeight="1">
      <c r="B311" s="191" t="s">
        <v>724</v>
      </c>
      <c r="C311" s="1414" t="s">
        <v>1746</v>
      </c>
      <c r="D311" s="1414"/>
      <c r="E311" s="1414"/>
      <c r="F311" s="1414"/>
      <c r="G311" s="1415"/>
      <c r="H311" s="1574" t="s">
        <v>1413</v>
      </c>
      <c r="I311" s="1685"/>
      <c r="J311" s="1575"/>
      <c r="K311" s="1757"/>
      <c r="L311" s="1941"/>
      <c r="M311" s="1942"/>
      <c r="N311" s="1943"/>
      <c r="O311" s="1708"/>
      <c r="P311" s="1708"/>
    </row>
    <row r="312" spans="2:16" ht="39" customHeight="1">
      <c r="B312" s="214" t="s">
        <v>726</v>
      </c>
      <c r="C312" s="1414" t="s">
        <v>1747</v>
      </c>
      <c r="D312" s="1414"/>
      <c r="E312" s="1414"/>
      <c r="F312" s="1414"/>
      <c r="G312" s="1415"/>
      <c r="H312" s="1574" t="s">
        <v>1496</v>
      </c>
      <c r="I312" s="1685"/>
      <c r="J312" s="1575"/>
      <c r="K312" s="1757"/>
      <c r="L312" s="1941"/>
      <c r="M312" s="1942"/>
      <c r="N312" s="1943"/>
      <c r="O312" s="1708"/>
      <c r="P312" s="1708"/>
    </row>
    <row r="313" spans="2:16" ht="39" customHeight="1">
      <c r="B313" s="358" t="s">
        <v>394</v>
      </c>
      <c r="C313" s="1414" t="s">
        <v>1748</v>
      </c>
      <c r="D313" s="1414"/>
      <c r="E313" s="1414"/>
      <c r="F313" s="1414"/>
      <c r="G313" s="1415"/>
      <c r="H313" s="1574" t="s">
        <v>1496</v>
      </c>
      <c r="I313" s="1685"/>
      <c r="J313" s="1575"/>
      <c r="K313" s="1757"/>
      <c r="L313" s="1941"/>
      <c r="M313" s="1942"/>
      <c r="N313" s="1943"/>
      <c r="O313" s="1708"/>
      <c r="P313" s="1755"/>
    </row>
    <row r="314" spans="2:16" ht="52.5" customHeight="1">
      <c r="B314" s="298" t="s">
        <v>729</v>
      </c>
      <c r="C314" s="1414" t="s">
        <v>1749</v>
      </c>
      <c r="D314" s="1414"/>
      <c r="E314" s="1414"/>
      <c r="F314" s="1414"/>
      <c r="G314" s="1415"/>
      <c r="H314" s="1563" t="s">
        <v>1520</v>
      </c>
      <c r="I314" s="1655"/>
      <c r="J314" s="1564"/>
      <c r="K314" s="1757"/>
      <c r="L314" s="1941"/>
      <c r="M314" s="1942"/>
      <c r="N314" s="1943"/>
      <c r="O314" s="1443" t="s">
        <v>1475</v>
      </c>
      <c r="P314" s="1443"/>
    </row>
    <row r="315" spans="2:16" ht="32.25" customHeight="1">
      <c r="B315" s="266" t="s">
        <v>394</v>
      </c>
      <c r="C315" s="1445" t="s">
        <v>1750</v>
      </c>
      <c r="D315" s="1445"/>
      <c r="E315" s="1445"/>
      <c r="F315" s="1445"/>
      <c r="G315" s="1817"/>
      <c r="H315" s="1574" t="s">
        <v>3862</v>
      </c>
      <c r="I315" s="1685"/>
      <c r="J315" s="1575"/>
      <c r="K315" s="1870"/>
      <c r="L315" s="1944"/>
      <c r="M315" s="1945"/>
      <c r="N315" s="1946"/>
      <c r="O315" s="1444"/>
      <c r="P315" s="1444"/>
    </row>
    <row r="316" spans="2:16" ht="21.75" customHeight="1">
      <c r="B316" s="1416" t="s">
        <v>1751</v>
      </c>
      <c r="C316" s="1417"/>
      <c r="D316" s="1417"/>
      <c r="E316" s="1417"/>
      <c r="F316" s="1417"/>
      <c r="G316" s="1417"/>
      <c r="H316" s="1417"/>
      <c r="I316" s="1417"/>
      <c r="J316" s="1417"/>
      <c r="K316" s="1417"/>
      <c r="L316" s="1417"/>
      <c r="M316" s="1417"/>
      <c r="N316" s="1417"/>
      <c r="O316" s="1417"/>
      <c r="P316" s="1418"/>
    </row>
    <row r="317" spans="2:16" ht="34.5" customHeight="1">
      <c r="B317" s="214" t="s">
        <v>733</v>
      </c>
      <c r="C317" s="1660" t="s">
        <v>1752</v>
      </c>
      <c r="D317" s="1660"/>
      <c r="E317" s="1660"/>
      <c r="F317" s="1660"/>
      <c r="G317" s="1743"/>
      <c r="H317" s="1574">
        <v>1</v>
      </c>
      <c r="I317" s="1685"/>
      <c r="J317" s="1685"/>
      <c r="K317" s="1885" t="s">
        <v>1449</v>
      </c>
      <c r="L317" s="2188" t="s">
        <v>3863</v>
      </c>
      <c r="M317" s="2189"/>
      <c r="N317" s="2190"/>
      <c r="O317" s="1759" t="s">
        <v>3864</v>
      </c>
      <c r="P317" s="1759"/>
    </row>
    <row r="318" spans="2:16" ht="30.75" customHeight="1">
      <c r="B318" s="195" t="s">
        <v>394</v>
      </c>
      <c r="C318" s="1414" t="s">
        <v>1755</v>
      </c>
      <c r="D318" s="1414"/>
      <c r="E318" s="1414"/>
      <c r="F318" s="1414"/>
      <c r="G318" s="1415"/>
      <c r="H318" s="1574" t="s">
        <v>1385</v>
      </c>
      <c r="I318" s="1685"/>
      <c r="J318" s="1575"/>
      <c r="K318" s="1757"/>
      <c r="L318" s="1691"/>
      <c r="M318" s="1692"/>
      <c r="N318" s="1693"/>
      <c r="O318" s="1708"/>
      <c r="P318" s="1708"/>
    </row>
    <row r="319" spans="2:16" ht="39" customHeight="1">
      <c r="B319" s="195" t="s">
        <v>401</v>
      </c>
      <c r="C319" s="1414" t="s">
        <v>1756</v>
      </c>
      <c r="D319" s="1414"/>
      <c r="E319" s="1414"/>
      <c r="F319" s="1414"/>
      <c r="G319" s="1415"/>
      <c r="H319" s="1574" t="s">
        <v>1496</v>
      </c>
      <c r="I319" s="1685"/>
      <c r="J319" s="1575"/>
      <c r="K319" s="1757"/>
      <c r="L319" s="1691"/>
      <c r="M319" s="1692"/>
      <c r="N319" s="1693"/>
      <c r="O319" s="1708"/>
      <c r="P319" s="1708"/>
    </row>
    <row r="320" spans="2:16" ht="35.25" customHeight="1">
      <c r="B320" s="214" t="s">
        <v>737</v>
      </c>
      <c r="C320" s="1414" t="s">
        <v>1757</v>
      </c>
      <c r="D320" s="1414"/>
      <c r="E320" s="1414"/>
      <c r="F320" s="1414"/>
      <c r="G320" s="1415"/>
      <c r="H320" s="1574" t="s">
        <v>1520</v>
      </c>
      <c r="I320" s="1685"/>
      <c r="J320" s="1575"/>
      <c r="K320" s="1757"/>
      <c r="L320" s="1983"/>
      <c r="M320" s="2049"/>
      <c r="N320" s="1984"/>
      <c r="O320" s="1708"/>
      <c r="P320" s="1708"/>
    </row>
    <row r="321" spans="1:16" ht="39" customHeight="1">
      <c r="B321" s="195" t="s">
        <v>394</v>
      </c>
      <c r="C321" s="1414" t="s">
        <v>1758</v>
      </c>
      <c r="D321" s="1414"/>
      <c r="E321" s="1414"/>
      <c r="F321" s="1414"/>
      <c r="G321" s="1415"/>
      <c r="H321" s="1574" t="s">
        <v>92</v>
      </c>
      <c r="I321" s="1685"/>
      <c r="J321" s="1575"/>
      <c r="K321" s="1756" t="s">
        <v>1449</v>
      </c>
      <c r="L321" s="1576"/>
      <c r="M321" s="1577"/>
      <c r="N321" s="1690"/>
      <c r="O321" s="1708"/>
      <c r="P321" s="1708"/>
    </row>
    <row r="322" spans="1:16" ht="31.5" customHeight="1">
      <c r="B322" s="198" t="s">
        <v>401</v>
      </c>
      <c r="C322" s="1414" t="s">
        <v>1760</v>
      </c>
      <c r="D322" s="1414"/>
      <c r="E322" s="1414"/>
      <c r="F322" s="1414"/>
      <c r="G322" s="1415"/>
      <c r="H322" s="1563" t="s">
        <v>1385</v>
      </c>
      <c r="I322" s="1655"/>
      <c r="J322" s="1564"/>
      <c r="K322" s="1757"/>
      <c r="L322" s="1983"/>
      <c r="M322" s="2049"/>
      <c r="N322" s="1984"/>
      <c r="O322" s="1755"/>
      <c r="P322" s="1755"/>
    </row>
    <row r="323" spans="1:16" ht="54" customHeight="1">
      <c r="B323" s="2182" t="s">
        <v>1761</v>
      </c>
      <c r="C323" s="2183"/>
      <c r="D323" s="2183"/>
      <c r="E323" s="2183"/>
      <c r="F323" s="2183"/>
      <c r="G323" s="2183"/>
      <c r="H323" s="2183"/>
      <c r="I323" s="2183"/>
      <c r="J323" s="2183"/>
      <c r="K323" s="2183"/>
      <c r="L323" s="2183"/>
      <c r="M323" s="2183"/>
      <c r="N323" s="2184"/>
      <c r="O323" s="375"/>
      <c r="P323" s="375"/>
    </row>
    <row r="324" spans="1:16" ht="112.5" customHeight="1">
      <c r="B324" s="508" t="s">
        <v>742</v>
      </c>
      <c r="C324" s="1464" t="s">
        <v>1762</v>
      </c>
      <c r="D324" s="1464"/>
      <c r="E324" s="1464"/>
      <c r="F324" s="1464"/>
      <c r="G324" s="1464"/>
      <c r="H324" s="1464"/>
      <c r="I324" s="1464"/>
      <c r="J324" s="1464"/>
      <c r="K324" s="1464"/>
      <c r="L324" s="1464"/>
      <c r="M324" s="1464"/>
      <c r="N324" s="2185"/>
      <c r="O324" s="1709" t="s">
        <v>1475</v>
      </c>
      <c r="P324" s="1709" t="s">
        <v>3861</v>
      </c>
    </row>
    <row r="325" spans="1:16" ht="42" customHeight="1">
      <c r="A325" s="281"/>
      <c r="B325" s="509" t="s">
        <v>394</v>
      </c>
      <c r="C325" s="1464" t="s">
        <v>2453</v>
      </c>
      <c r="D325" s="1464"/>
      <c r="E325" s="1464"/>
      <c r="F325" s="1464"/>
      <c r="G325" s="1464"/>
      <c r="H325" s="1464"/>
      <c r="I325" s="1464"/>
      <c r="J325" s="1464"/>
      <c r="K325" s="1465"/>
      <c r="L325" s="1900" t="s">
        <v>1449</v>
      </c>
      <c r="M325" s="1576" t="s">
        <v>3865</v>
      </c>
      <c r="N325" s="1690"/>
      <c r="O325" s="1708"/>
      <c r="P325" s="1708"/>
    </row>
    <row r="326" spans="1:16" ht="28.5" customHeight="1">
      <c r="A326" s="281"/>
      <c r="B326" s="397"/>
      <c r="C326" s="294" t="s">
        <v>418</v>
      </c>
      <c r="D326" s="1414" t="s">
        <v>1764</v>
      </c>
      <c r="E326" s="1414"/>
      <c r="F326" s="1414"/>
      <c r="G326" s="1414"/>
      <c r="H326" s="1414"/>
      <c r="I326" s="1415"/>
      <c r="J326" s="1574" t="s">
        <v>3866</v>
      </c>
      <c r="K326" s="1575"/>
      <c r="L326" s="1901"/>
      <c r="M326" s="1691"/>
      <c r="N326" s="1693"/>
      <c r="O326" s="1708"/>
      <c r="P326" s="1708"/>
    </row>
    <row r="327" spans="1:16" ht="28.5" customHeight="1">
      <c r="A327" s="281"/>
      <c r="B327" s="397"/>
      <c r="C327" s="397" t="s">
        <v>508</v>
      </c>
      <c r="D327" s="1414" t="s">
        <v>1766</v>
      </c>
      <c r="E327" s="1414"/>
      <c r="F327" s="1414"/>
      <c r="G327" s="1414"/>
      <c r="H327" s="1414"/>
      <c r="I327" s="1415"/>
      <c r="J327" s="1574">
        <v>0</v>
      </c>
      <c r="K327" s="1575"/>
      <c r="L327" s="1901"/>
      <c r="M327" s="1691"/>
      <c r="N327" s="1693"/>
      <c r="O327" s="1708"/>
      <c r="P327" s="1708"/>
    </row>
    <row r="328" spans="1:16" ht="28.5" customHeight="1">
      <c r="A328" s="281"/>
      <c r="B328" s="397"/>
      <c r="C328" s="397" t="s">
        <v>510</v>
      </c>
      <c r="D328" s="1414" t="s">
        <v>1767</v>
      </c>
      <c r="E328" s="1414"/>
      <c r="F328" s="1414"/>
      <c r="G328" s="1415"/>
      <c r="H328" s="2175" t="s">
        <v>1768</v>
      </c>
      <c r="I328" s="2176"/>
      <c r="J328" s="3054" t="s">
        <v>749</v>
      </c>
      <c r="K328" s="2176"/>
      <c r="L328" s="1901"/>
      <c r="M328" s="1691"/>
      <c r="N328" s="1693"/>
      <c r="O328" s="1708"/>
      <c r="P328" s="1708"/>
    </row>
    <row r="329" spans="1:16" ht="40.5" customHeight="1">
      <c r="A329" s="281"/>
      <c r="B329" s="397"/>
      <c r="C329" s="397"/>
      <c r="D329" s="1414" t="s">
        <v>1769</v>
      </c>
      <c r="E329" s="1414"/>
      <c r="F329" s="1414"/>
      <c r="G329" s="1414"/>
      <c r="H329" s="1559"/>
      <c r="I329" s="1560"/>
      <c r="J329" s="1559"/>
      <c r="K329" s="1561"/>
      <c r="L329" s="1901"/>
      <c r="M329" s="1691"/>
      <c r="N329" s="1693"/>
      <c r="O329" s="1708"/>
      <c r="P329" s="1708"/>
    </row>
    <row r="330" spans="1:16" ht="28.5" customHeight="1">
      <c r="A330" s="281"/>
      <c r="B330" s="397"/>
      <c r="C330" s="397" t="s">
        <v>512</v>
      </c>
      <c r="D330" s="1414" t="s">
        <v>1771</v>
      </c>
      <c r="E330" s="1414"/>
      <c r="F330" s="1414"/>
      <c r="G330" s="1414"/>
      <c r="H330" s="1414"/>
      <c r="I330" s="1415"/>
      <c r="J330" s="1574">
        <v>0</v>
      </c>
      <c r="K330" s="1575"/>
      <c r="L330" s="1901"/>
      <c r="M330" s="1691"/>
      <c r="N330" s="1693"/>
      <c r="O330" s="1708"/>
      <c r="P330" s="1708"/>
    </row>
    <row r="331" spans="1:16" ht="34.5" customHeight="1">
      <c r="A331" s="281"/>
      <c r="B331" s="509" t="s">
        <v>401</v>
      </c>
      <c r="C331" s="1464" t="s">
        <v>1772</v>
      </c>
      <c r="D331" s="1464"/>
      <c r="E331" s="1464"/>
      <c r="F331" s="1464"/>
      <c r="G331" s="1464"/>
      <c r="H331" s="1464"/>
      <c r="I331" s="1464"/>
      <c r="J331" s="1464"/>
      <c r="K331" s="1465"/>
      <c r="L331" s="1901"/>
      <c r="M331" s="1691"/>
      <c r="N331" s="1693"/>
      <c r="O331" s="1708"/>
      <c r="P331" s="1708"/>
    </row>
    <row r="332" spans="1:16" ht="34.5" customHeight="1">
      <c r="A332" s="281"/>
      <c r="B332" s="397"/>
      <c r="C332" s="397" t="s">
        <v>418</v>
      </c>
      <c r="D332" s="1414" t="s">
        <v>1764</v>
      </c>
      <c r="E332" s="1414"/>
      <c r="F332" s="1414"/>
      <c r="G332" s="1414"/>
      <c r="H332" s="1414"/>
      <c r="I332" s="1415"/>
      <c r="J332" s="1563" t="s">
        <v>3866</v>
      </c>
      <c r="K332" s="1564"/>
      <c r="L332" s="1901"/>
      <c r="M332" s="1691"/>
      <c r="N332" s="1693"/>
      <c r="O332" s="1708"/>
      <c r="P332" s="1708"/>
    </row>
    <row r="333" spans="1:16" ht="28.5" customHeight="1">
      <c r="A333" s="281"/>
      <c r="B333" s="397"/>
      <c r="C333" s="397" t="s">
        <v>508</v>
      </c>
      <c r="D333" s="1414" t="s">
        <v>1766</v>
      </c>
      <c r="E333" s="1414"/>
      <c r="F333" s="1414"/>
      <c r="G333" s="1414"/>
      <c r="H333" s="1414"/>
      <c r="I333" s="1415"/>
      <c r="J333" s="1574">
        <v>0</v>
      </c>
      <c r="K333" s="1575"/>
      <c r="L333" s="1901"/>
      <c r="M333" s="1691"/>
      <c r="N333" s="1693"/>
      <c r="O333" s="1708"/>
      <c r="P333" s="1708"/>
    </row>
    <row r="334" spans="1:16" ht="28.5" customHeight="1">
      <c r="A334" s="281"/>
      <c r="B334" s="397"/>
      <c r="C334" s="397" t="s">
        <v>510</v>
      </c>
      <c r="D334" s="1414" t="s">
        <v>1767</v>
      </c>
      <c r="E334" s="1414"/>
      <c r="F334" s="1414"/>
      <c r="G334" s="1415"/>
      <c r="H334" s="2175" t="s">
        <v>1768</v>
      </c>
      <c r="I334" s="2176"/>
      <c r="J334" s="3054" t="s">
        <v>749</v>
      </c>
      <c r="K334" s="2176"/>
      <c r="L334" s="1901"/>
      <c r="M334" s="1691"/>
      <c r="N334" s="1693"/>
      <c r="O334" s="1708"/>
      <c r="P334" s="1708"/>
    </row>
    <row r="335" spans="1:16" ht="28.5" customHeight="1">
      <c r="A335" s="281"/>
      <c r="B335" s="510"/>
      <c r="C335" s="510"/>
      <c r="D335" s="511"/>
      <c r="E335" s="511"/>
      <c r="F335" s="511"/>
      <c r="G335" s="511"/>
      <c r="H335" s="2179"/>
      <c r="I335" s="2180"/>
      <c r="J335" s="2179"/>
      <c r="K335" s="2181"/>
      <c r="L335" s="1901"/>
      <c r="M335" s="1691"/>
      <c r="N335" s="1693"/>
      <c r="O335" s="1708"/>
      <c r="P335" s="1708"/>
    </row>
    <row r="336" spans="1:16" ht="28.5" customHeight="1">
      <c r="A336" s="281"/>
      <c r="B336" s="397"/>
      <c r="C336" s="397" t="s">
        <v>512</v>
      </c>
      <c r="D336" s="1414" t="s">
        <v>1774</v>
      </c>
      <c r="E336" s="1414"/>
      <c r="F336" s="1414"/>
      <c r="G336" s="1414"/>
      <c r="H336" s="1414"/>
      <c r="I336" s="1415"/>
      <c r="J336" s="1574">
        <v>0</v>
      </c>
      <c r="K336" s="1575"/>
      <c r="L336" s="1901"/>
      <c r="M336" s="1691"/>
      <c r="N336" s="1693"/>
      <c r="O336" s="1708"/>
      <c r="P336" s="1708"/>
    </row>
    <row r="337" spans="1:16" ht="39.75" customHeight="1">
      <c r="A337" s="281"/>
      <c r="B337" s="509" t="s">
        <v>403</v>
      </c>
      <c r="C337" s="1464" t="s">
        <v>1775</v>
      </c>
      <c r="D337" s="1464"/>
      <c r="E337" s="1464"/>
      <c r="F337" s="1464"/>
      <c r="G337" s="1464"/>
      <c r="H337" s="1464"/>
      <c r="I337" s="1464"/>
      <c r="J337" s="1464"/>
      <c r="K337" s="1465"/>
      <c r="L337" s="1901"/>
      <c r="M337" s="1691"/>
      <c r="N337" s="1693"/>
      <c r="O337" s="1708"/>
      <c r="P337" s="1708"/>
    </row>
    <row r="338" spans="1:16" ht="28.5" customHeight="1">
      <c r="A338" s="281"/>
      <c r="B338" s="205"/>
      <c r="C338" s="397" t="s">
        <v>418</v>
      </c>
      <c r="D338" s="1414" t="s">
        <v>1764</v>
      </c>
      <c r="E338" s="1414"/>
      <c r="F338" s="1414"/>
      <c r="G338" s="1414"/>
      <c r="H338" s="1414"/>
      <c r="I338" s="1415"/>
      <c r="J338" s="1574" t="s">
        <v>3866</v>
      </c>
      <c r="K338" s="1575"/>
      <c r="L338" s="1901"/>
      <c r="M338" s="1691"/>
      <c r="N338" s="1693"/>
      <c r="O338" s="1708"/>
      <c r="P338" s="1708"/>
    </row>
    <row r="339" spans="1:16" ht="28.5" customHeight="1">
      <c r="A339" s="281"/>
      <c r="B339" s="205"/>
      <c r="C339" s="397" t="s">
        <v>508</v>
      </c>
      <c r="D339" s="1414" t="s">
        <v>1766</v>
      </c>
      <c r="E339" s="1414"/>
      <c r="F339" s="1414"/>
      <c r="G339" s="1414"/>
      <c r="H339" s="1414"/>
      <c r="I339" s="1415"/>
      <c r="J339" s="1574">
        <v>1</v>
      </c>
      <c r="K339" s="1575"/>
      <c r="L339" s="1901"/>
      <c r="M339" s="1691"/>
      <c r="N339" s="1693"/>
      <c r="O339" s="1708"/>
      <c r="P339" s="1708"/>
    </row>
    <row r="340" spans="1:16" ht="28.5" customHeight="1">
      <c r="A340" s="281"/>
      <c r="B340" s="198"/>
      <c r="C340" s="397" t="s">
        <v>510</v>
      </c>
      <c r="D340" s="1414" t="s">
        <v>1767</v>
      </c>
      <c r="E340" s="1414"/>
      <c r="F340" s="1414"/>
      <c r="G340" s="1415"/>
      <c r="H340" s="2175" t="s">
        <v>1768</v>
      </c>
      <c r="I340" s="2176"/>
      <c r="J340" s="3054" t="s">
        <v>749</v>
      </c>
      <c r="K340" s="2176"/>
      <c r="L340" s="1901"/>
      <c r="M340" s="1691"/>
      <c r="N340" s="1693"/>
      <c r="O340" s="1708"/>
      <c r="P340" s="1708"/>
    </row>
    <row r="341" spans="1:16" ht="28.5" customHeight="1">
      <c r="A341" s="281"/>
      <c r="B341" s="510"/>
      <c r="C341" s="510"/>
      <c r="D341" s="511"/>
      <c r="E341" s="511"/>
      <c r="F341" s="511"/>
      <c r="G341" s="511"/>
      <c r="H341" s="2179" t="s">
        <v>3867</v>
      </c>
      <c r="I341" s="2180"/>
      <c r="J341" s="2179" t="s">
        <v>3868</v>
      </c>
      <c r="K341" s="2181"/>
      <c r="L341" s="1901"/>
      <c r="M341" s="1691"/>
      <c r="N341" s="1693"/>
      <c r="O341" s="1708"/>
      <c r="P341" s="1708"/>
    </row>
    <row r="342" spans="1:16" ht="28.5" customHeight="1">
      <c r="A342" s="281"/>
      <c r="B342" s="205"/>
      <c r="C342" s="397" t="s">
        <v>512</v>
      </c>
      <c r="D342" s="1414" t="s">
        <v>1777</v>
      </c>
      <c r="E342" s="1414"/>
      <c r="F342" s="1414"/>
      <c r="G342" s="1414"/>
      <c r="H342" s="1414"/>
      <c r="I342" s="1415"/>
      <c r="J342" s="1574">
        <v>0</v>
      </c>
      <c r="K342" s="1575"/>
      <c r="L342" s="1901"/>
      <c r="M342" s="1691"/>
      <c r="N342" s="1693"/>
      <c r="O342" s="1708"/>
      <c r="P342" s="1708"/>
    </row>
    <row r="343" spans="1:16" ht="39.75" customHeight="1">
      <c r="A343" s="281"/>
      <c r="B343" s="189" t="s">
        <v>405</v>
      </c>
      <c r="C343" s="1464" t="s">
        <v>1778</v>
      </c>
      <c r="D343" s="1464"/>
      <c r="E343" s="1464"/>
      <c r="F343" s="1464"/>
      <c r="G343" s="1464"/>
      <c r="H343" s="1464"/>
      <c r="I343" s="1464"/>
      <c r="J343" s="1464"/>
      <c r="K343" s="1465"/>
      <c r="L343" s="1901"/>
      <c r="M343" s="1691"/>
      <c r="N343" s="1693"/>
      <c r="O343" s="1708"/>
      <c r="P343" s="1708"/>
    </row>
    <row r="344" spans="1:16" ht="28.5" customHeight="1">
      <c r="A344" s="281"/>
      <c r="B344" s="205"/>
      <c r="C344" s="397" t="s">
        <v>418</v>
      </c>
      <c r="D344" s="1414" t="s">
        <v>1764</v>
      </c>
      <c r="E344" s="1414"/>
      <c r="F344" s="1414"/>
      <c r="G344" s="1414"/>
      <c r="H344" s="1414"/>
      <c r="I344" s="1415"/>
      <c r="J344" s="1574" t="s">
        <v>3866</v>
      </c>
      <c r="K344" s="1575"/>
      <c r="L344" s="1901"/>
      <c r="M344" s="1691"/>
      <c r="N344" s="1693"/>
      <c r="O344" s="1708"/>
      <c r="P344" s="1708"/>
    </row>
    <row r="345" spans="1:16" ht="28.5" customHeight="1">
      <c r="A345" s="281"/>
      <c r="B345" s="205"/>
      <c r="C345" s="397" t="s">
        <v>508</v>
      </c>
      <c r="D345" s="1414" t="s">
        <v>1766</v>
      </c>
      <c r="E345" s="1414"/>
      <c r="F345" s="1414"/>
      <c r="G345" s="1414"/>
      <c r="H345" s="1414"/>
      <c r="I345" s="1415"/>
      <c r="J345" s="1574">
        <v>0</v>
      </c>
      <c r="K345" s="1575"/>
      <c r="L345" s="1901"/>
      <c r="M345" s="1691"/>
      <c r="N345" s="1693"/>
      <c r="O345" s="1708"/>
      <c r="P345" s="1708"/>
    </row>
    <row r="346" spans="1:16" ht="28.5" customHeight="1">
      <c r="A346" s="281"/>
      <c r="B346" s="198"/>
      <c r="C346" s="397" t="s">
        <v>510</v>
      </c>
      <c r="D346" s="1414" t="s">
        <v>1767</v>
      </c>
      <c r="E346" s="1414"/>
      <c r="F346" s="1414"/>
      <c r="G346" s="1415"/>
      <c r="H346" s="2175" t="s">
        <v>1768</v>
      </c>
      <c r="I346" s="2176"/>
      <c r="J346" s="3054" t="s">
        <v>749</v>
      </c>
      <c r="K346" s="2176"/>
      <c r="L346" s="1901"/>
      <c r="M346" s="1691"/>
      <c r="N346" s="1693"/>
      <c r="O346" s="1708"/>
      <c r="P346" s="1708"/>
    </row>
    <row r="347" spans="1:16" ht="28.5" customHeight="1">
      <c r="A347" s="281"/>
      <c r="B347" s="510"/>
      <c r="C347" s="510"/>
      <c r="D347" s="511"/>
      <c r="E347" s="511"/>
      <c r="F347" s="511"/>
      <c r="G347" s="511"/>
      <c r="H347" s="2179"/>
      <c r="I347" s="2181"/>
      <c r="J347" s="2180"/>
      <c r="K347" s="2181"/>
      <c r="L347" s="1901"/>
      <c r="M347" s="1691"/>
      <c r="N347" s="1693"/>
      <c r="O347" s="1708"/>
      <c r="P347" s="1708"/>
    </row>
    <row r="348" spans="1:16" ht="28.5" customHeight="1">
      <c r="A348" s="281"/>
      <c r="B348" s="205"/>
      <c r="C348" s="397" t="s">
        <v>512</v>
      </c>
      <c r="D348" s="1414" t="s">
        <v>1781</v>
      </c>
      <c r="E348" s="1414"/>
      <c r="F348" s="1414"/>
      <c r="G348" s="1414"/>
      <c r="H348" s="1414"/>
      <c r="I348" s="1415"/>
      <c r="J348" s="1574">
        <v>0</v>
      </c>
      <c r="K348" s="1575"/>
      <c r="L348" s="1901"/>
      <c r="M348" s="1691"/>
      <c r="N348" s="1693"/>
      <c r="O348" s="1708"/>
      <c r="P348" s="1708"/>
    </row>
    <row r="349" spans="1:16" ht="39.75" customHeight="1">
      <c r="A349" s="281"/>
      <c r="B349" s="189" t="s">
        <v>408</v>
      </c>
      <c r="C349" s="1464" t="s">
        <v>1782</v>
      </c>
      <c r="D349" s="1464"/>
      <c r="E349" s="1464"/>
      <c r="F349" s="1464"/>
      <c r="G349" s="1464"/>
      <c r="H349" s="1464"/>
      <c r="I349" s="1464"/>
      <c r="J349" s="1464"/>
      <c r="K349" s="1465"/>
      <c r="L349" s="1901"/>
      <c r="M349" s="1691"/>
      <c r="N349" s="1693"/>
      <c r="O349" s="1708"/>
      <c r="P349" s="1708"/>
    </row>
    <row r="350" spans="1:16" ht="28.5" customHeight="1">
      <c r="A350" s="281"/>
      <c r="B350" s="205"/>
      <c r="C350" s="398" t="s">
        <v>418</v>
      </c>
      <c r="D350" s="1414" t="s">
        <v>1764</v>
      </c>
      <c r="E350" s="1414"/>
      <c r="F350" s="1414"/>
      <c r="G350" s="1414"/>
      <c r="H350" s="1414"/>
      <c r="I350" s="1415"/>
      <c r="J350" s="1574" t="s">
        <v>3866</v>
      </c>
      <c r="K350" s="1575"/>
      <c r="L350" s="1901"/>
      <c r="M350" s="1691"/>
      <c r="N350" s="1693"/>
      <c r="O350" s="1708"/>
      <c r="P350" s="1708"/>
    </row>
    <row r="351" spans="1:16" ht="28.5" customHeight="1">
      <c r="A351" s="281"/>
      <c r="B351" s="205"/>
      <c r="C351" s="397" t="s">
        <v>508</v>
      </c>
      <c r="D351" s="1414" t="s">
        <v>1766</v>
      </c>
      <c r="E351" s="1414"/>
      <c r="F351" s="1414"/>
      <c r="G351" s="1414"/>
      <c r="H351" s="1414"/>
      <c r="I351" s="1415"/>
      <c r="J351" s="1574">
        <v>0</v>
      </c>
      <c r="K351" s="1575"/>
      <c r="L351" s="1901"/>
      <c r="M351" s="1691"/>
      <c r="N351" s="1693"/>
      <c r="O351" s="1708"/>
      <c r="P351" s="1708"/>
    </row>
    <row r="352" spans="1:16" ht="28.5" customHeight="1">
      <c r="A352" s="281"/>
      <c r="B352" s="198"/>
      <c r="C352" s="397" t="s">
        <v>510</v>
      </c>
      <c r="D352" s="1414" t="s">
        <v>1767</v>
      </c>
      <c r="E352" s="1414"/>
      <c r="F352" s="1414"/>
      <c r="G352" s="1415"/>
      <c r="H352" s="2175" t="s">
        <v>1768</v>
      </c>
      <c r="I352" s="2176"/>
      <c r="J352" s="3054" t="s">
        <v>749</v>
      </c>
      <c r="K352" s="2176"/>
      <c r="L352" s="1901"/>
      <c r="M352" s="1691"/>
      <c r="N352" s="1693"/>
      <c r="O352" s="1708"/>
      <c r="P352" s="1708"/>
    </row>
    <row r="353" spans="1:16" ht="28.5" customHeight="1">
      <c r="A353" s="281"/>
      <c r="B353" s="510"/>
      <c r="C353" s="510"/>
      <c r="D353" s="511"/>
      <c r="E353" s="511"/>
      <c r="F353" s="511"/>
      <c r="G353" s="511"/>
      <c r="H353" s="2179"/>
      <c r="I353" s="2181"/>
      <c r="J353" s="2180"/>
      <c r="K353" s="2181"/>
      <c r="L353" s="1901"/>
      <c r="M353" s="1691"/>
      <c r="N353" s="1693"/>
      <c r="O353" s="1708"/>
      <c r="P353" s="1708"/>
    </row>
    <row r="354" spans="1:16" ht="28.5" customHeight="1">
      <c r="A354" s="281"/>
      <c r="B354" s="205"/>
      <c r="C354" s="397" t="s">
        <v>512</v>
      </c>
      <c r="D354" s="1414" t="s">
        <v>1781</v>
      </c>
      <c r="E354" s="1414"/>
      <c r="F354" s="1414"/>
      <c r="G354" s="1414"/>
      <c r="H354" s="1414"/>
      <c r="I354" s="1415"/>
      <c r="J354" s="1574">
        <v>0</v>
      </c>
      <c r="K354" s="1575"/>
      <c r="L354" s="1901"/>
      <c r="M354" s="1691"/>
      <c r="N354" s="1693"/>
      <c r="O354" s="1708"/>
      <c r="P354" s="1708"/>
    </row>
    <row r="355" spans="1:16" ht="25.5" customHeight="1">
      <c r="A355" s="281"/>
      <c r="B355" s="205" t="s">
        <v>410</v>
      </c>
      <c r="C355" s="1414" t="s">
        <v>1548</v>
      </c>
      <c r="D355" s="1414"/>
      <c r="E355" s="1414"/>
      <c r="F355" s="1414"/>
      <c r="G355" s="1414"/>
      <c r="H355" s="1414"/>
      <c r="I355" s="1414"/>
      <c r="J355" s="1414"/>
      <c r="K355" s="1415"/>
      <c r="L355" s="1901"/>
      <c r="M355" s="1691"/>
      <c r="N355" s="1693"/>
      <c r="O355" s="1708"/>
      <c r="P355" s="1708"/>
    </row>
    <row r="356" spans="1:16" ht="28.5" customHeight="1">
      <c r="A356" s="281"/>
      <c r="B356" s="205"/>
      <c r="C356" s="398" t="s">
        <v>418</v>
      </c>
      <c r="D356" s="1414" t="s">
        <v>1764</v>
      </c>
      <c r="E356" s="1414"/>
      <c r="F356" s="1414"/>
      <c r="G356" s="1414"/>
      <c r="H356" s="1414"/>
      <c r="I356" s="1415"/>
      <c r="J356" s="1574" t="s">
        <v>3866</v>
      </c>
      <c r="K356" s="1575"/>
      <c r="L356" s="1901"/>
      <c r="M356" s="1691"/>
      <c r="N356" s="1693"/>
      <c r="O356" s="1708"/>
      <c r="P356" s="1708"/>
    </row>
    <row r="357" spans="1:16" ht="28.5" customHeight="1">
      <c r="A357" s="281"/>
      <c r="B357" s="205"/>
      <c r="C357" s="397" t="s">
        <v>508</v>
      </c>
      <c r="D357" s="1414" t="s">
        <v>1766</v>
      </c>
      <c r="E357" s="1414"/>
      <c r="F357" s="1414"/>
      <c r="G357" s="1414"/>
      <c r="H357" s="1414"/>
      <c r="I357" s="1415"/>
      <c r="J357" s="1574">
        <v>0</v>
      </c>
      <c r="K357" s="1575"/>
      <c r="L357" s="1901"/>
      <c r="M357" s="1691"/>
      <c r="N357" s="1693"/>
      <c r="O357" s="1708"/>
      <c r="P357" s="1708"/>
    </row>
    <row r="358" spans="1:16" ht="28.5" customHeight="1">
      <c r="A358" s="281"/>
      <c r="B358" s="205"/>
      <c r="C358" s="397" t="s">
        <v>510</v>
      </c>
      <c r="D358" s="1414" t="s">
        <v>1767</v>
      </c>
      <c r="E358" s="1414"/>
      <c r="F358" s="1414"/>
      <c r="G358" s="1415"/>
      <c r="H358" s="2175" t="s">
        <v>1768</v>
      </c>
      <c r="I358" s="2176"/>
      <c r="J358" s="3054" t="s">
        <v>749</v>
      </c>
      <c r="K358" s="2176"/>
      <c r="L358" s="1901"/>
      <c r="M358" s="1691"/>
      <c r="N358" s="1693"/>
      <c r="O358" s="1708"/>
      <c r="P358" s="1708"/>
    </row>
    <row r="359" spans="1:16" ht="28.5" customHeight="1">
      <c r="A359" s="281"/>
      <c r="B359" s="510"/>
      <c r="C359" s="510"/>
      <c r="D359" s="511"/>
      <c r="E359" s="511"/>
      <c r="F359" s="511"/>
      <c r="G359" s="511"/>
      <c r="H359" s="2179"/>
      <c r="I359" s="2180"/>
      <c r="J359" s="2179"/>
      <c r="K359" s="2181"/>
      <c r="L359" s="1901"/>
      <c r="M359" s="1691"/>
      <c r="N359" s="1693"/>
      <c r="O359" s="1708"/>
      <c r="P359" s="1708"/>
    </row>
    <row r="360" spans="1:16" ht="28.5" customHeight="1">
      <c r="A360" s="281"/>
      <c r="B360" s="205"/>
      <c r="C360" s="397" t="s">
        <v>512</v>
      </c>
      <c r="D360" s="1414" t="s">
        <v>1785</v>
      </c>
      <c r="E360" s="1414"/>
      <c r="F360" s="1414"/>
      <c r="G360" s="1414"/>
      <c r="H360" s="1414"/>
      <c r="I360" s="1415"/>
      <c r="J360" s="1574">
        <v>0</v>
      </c>
      <c r="K360" s="1575"/>
      <c r="L360" s="1901"/>
      <c r="M360" s="1691"/>
      <c r="N360" s="1693"/>
      <c r="O360" s="1708"/>
      <c r="P360" s="1708"/>
    </row>
    <row r="361" spans="1:16" ht="25.5" customHeight="1">
      <c r="A361" s="281"/>
      <c r="B361" s="205" t="s">
        <v>413</v>
      </c>
      <c r="C361" s="1414" t="s">
        <v>1549</v>
      </c>
      <c r="D361" s="1414"/>
      <c r="E361" s="1414"/>
      <c r="F361" s="1414"/>
      <c r="G361" s="1414"/>
      <c r="H361" s="1414"/>
      <c r="I361" s="1414"/>
      <c r="J361" s="1414"/>
      <c r="K361" s="1415"/>
      <c r="L361" s="1901"/>
      <c r="M361" s="1691"/>
      <c r="N361" s="1693"/>
      <c r="O361" s="1708"/>
      <c r="P361" s="1708"/>
    </row>
    <row r="362" spans="1:16" ht="28.5" customHeight="1">
      <c r="A362" s="281"/>
      <c r="B362" s="205"/>
      <c r="C362" s="398" t="s">
        <v>418</v>
      </c>
      <c r="D362" s="1414" t="s">
        <v>1764</v>
      </c>
      <c r="E362" s="1414"/>
      <c r="F362" s="1414"/>
      <c r="G362" s="1414"/>
      <c r="H362" s="1414"/>
      <c r="I362" s="1415"/>
      <c r="J362" s="1574" t="s">
        <v>3866</v>
      </c>
      <c r="K362" s="1575"/>
      <c r="L362" s="1901"/>
      <c r="M362" s="1691"/>
      <c r="N362" s="1693"/>
      <c r="O362" s="1708"/>
      <c r="P362" s="1708"/>
    </row>
    <row r="363" spans="1:16" ht="28.5" customHeight="1">
      <c r="A363" s="281"/>
      <c r="B363" s="205"/>
      <c r="C363" s="397" t="s">
        <v>508</v>
      </c>
      <c r="D363" s="1414" t="s">
        <v>1766</v>
      </c>
      <c r="E363" s="1414"/>
      <c r="F363" s="1414"/>
      <c r="G363" s="1414"/>
      <c r="H363" s="1414"/>
      <c r="I363" s="1415"/>
      <c r="J363" s="1574">
        <v>0</v>
      </c>
      <c r="K363" s="1575"/>
      <c r="L363" s="1901"/>
      <c r="M363" s="1691"/>
      <c r="N363" s="1693"/>
      <c r="O363" s="1708"/>
      <c r="P363" s="1708"/>
    </row>
    <row r="364" spans="1:16" ht="28.5" customHeight="1">
      <c r="A364" s="281"/>
      <c r="B364" s="205"/>
      <c r="C364" s="397" t="s">
        <v>510</v>
      </c>
      <c r="D364" s="1414" t="s">
        <v>1767</v>
      </c>
      <c r="E364" s="1414"/>
      <c r="F364" s="1414"/>
      <c r="G364" s="1415"/>
      <c r="H364" s="2175" t="s">
        <v>1768</v>
      </c>
      <c r="I364" s="2176"/>
      <c r="J364" s="3054" t="s">
        <v>749</v>
      </c>
      <c r="K364" s="2176"/>
      <c r="L364" s="1901"/>
      <c r="M364" s="1691"/>
      <c r="N364" s="1693"/>
      <c r="O364" s="1708"/>
      <c r="P364" s="1708"/>
    </row>
    <row r="365" spans="1:16" ht="28.5" customHeight="1">
      <c r="A365" s="281"/>
      <c r="B365" s="510"/>
      <c r="C365" s="510"/>
      <c r="D365" s="511"/>
      <c r="E365" s="511"/>
      <c r="F365" s="511"/>
      <c r="G365" s="511"/>
      <c r="H365" s="2179"/>
      <c r="I365" s="2180"/>
      <c r="J365" s="2179"/>
      <c r="K365" s="2181"/>
      <c r="L365" s="1901"/>
      <c r="M365" s="1691"/>
      <c r="N365" s="1693"/>
      <c r="O365" s="1708"/>
      <c r="P365" s="1708"/>
    </row>
    <row r="366" spans="1:16" ht="28.5" customHeight="1">
      <c r="A366" s="281"/>
      <c r="B366" s="205"/>
      <c r="C366" s="397" t="s">
        <v>512</v>
      </c>
      <c r="D366" s="1414" t="s">
        <v>1787</v>
      </c>
      <c r="E366" s="1414"/>
      <c r="F366" s="1414"/>
      <c r="G366" s="1414"/>
      <c r="H366" s="1414"/>
      <c r="I366" s="1415"/>
      <c r="J366" s="1574">
        <v>0</v>
      </c>
      <c r="K366" s="1575"/>
      <c r="L366" s="1901"/>
      <c r="M366" s="1691"/>
      <c r="N366" s="1693"/>
      <c r="O366" s="1708"/>
      <c r="P366" s="1708"/>
    </row>
    <row r="367" spans="1:16" ht="32.25" customHeight="1">
      <c r="A367" s="281"/>
      <c r="B367" s="334" t="s">
        <v>416</v>
      </c>
      <c r="C367" s="1464" t="s">
        <v>1788</v>
      </c>
      <c r="D367" s="1464"/>
      <c r="E367" s="1464"/>
      <c r="F367" s="1464"/>
      <c r="G367" s="1464"/>
      <c r="H367" s="1464"/>
      <c r="I367" s="1464"/>
      <c r="J367" s="1464"/>
      <c r="K367" s="1465"/>
      <c r="L367" s="1901"/>
      <c r="M367" s="1691"/>
      <c r="N367" s="1693"/>
      <c r="O367" s="1708"/>
      <c r="P367" s="1708"/>
    </row>
    <row r="368" spans="1:16" ht="28.5" customHeight="1">
      <c r="A368" s="281"/>
      <c r="B368" s="205"/>
      <c r="C368" s="398" t="s">
        <v>418</v>
      </c>
      <c r="D368" s="1414" t="s">
        <v>1764</v>
      </c>
      <c r="E368" s="1414"/>
      <c r="F368" s="1414"/>
      <c r="G368" s="1414"/>
      <c r="H368" s="1414"/>
      <c r="I368" s="1415"/>
      <c r="J368" s="1574" t="s">
        <v>3866</v>
      </c>
      <c r="K368" s="1575"/>
      <c r="L368" s="1901"/>
      <c r="M368" s="1691"/>
      <c r="N368" s="1693"/>
      <c r="O368" s="1708"/>
      <c r="P368" s="1708"/>
    </row>
    <row r="369" spans="1:16" ht="28.5" customHeight="1">
      <c r="A369" s="281"/>
      <c r="B369" s="205"/>
      <c r="C369" s="397" t="s">
        <v>508</v>
      </c>
      <c r="D369" s="1414" t="s">
        <v>1766</v>
      </c>
      <c r="E369" s="1414"/>
      <c r="F369" s="1414"/>
      <c r="G369" s="1414"/>
      <c r="H369" s="1414"/>
      <c r="I369" s="1415"/>
      <c r="J369" s="1574">
        <v>0</v>
      </c>
      <c r="K369" s="1575"/>
      <c r="L369" s="1901"/>
      <c r="M369" s="1691"/>
      <c r="N369" s="1693"/>
      <c r="O369" s="1708"/>
      <c r="P369" s="1708"/>
    </row>
    <row r="370" spans="1:16" ht="28.5" customHeight="1">
      <c r="A370" s="281"/>
      <c r="B370" s="198"/>
      <c r="C370" s="294" t="s">
        <v>510</v>
      </c>
      <c r="D370" s="1414" t="s">
        <v>1767</v>
      </c>
      <c r="E370" s="1414"/>
      <c r="F370" s="1414"/>
      <c r="G370" s="1415"/>
      <c r="H370" s="2175" t="s">
        <v>1768</v>
      </c>
      <c r="I370" s="2176"/>
      <c r="J370" s="3054" t="s">
        <v>749</v>
      </c>
      <c r="K370" s="2176"/>
      <c r="L370" s="1901"/>
      <c r="M370" s="1691"/>
      <c r="N370" s="1693"/>
      <c r="O370" s="1708"/>
      <c r="P370" s="1708"/>
    </row>
    <row r="371" spans="1:16" ht="28.5" customHeight="1">
      <c r="A371" s="281"/>
      <c r="B371" s="510"/>
      <c r="C371" s="510"/>
      <c r="D371" s="511"/>
      <c r="E371" s="511"/>
      <c r="F371" s="511"/>
      <c r="G371" s="511"/>
      <c r="H371" s="2179"/>
      <c r="I371" s="2180"/>
      <c r="J371" s="2179"/>
      <c r="K371" s="2181"/>
      <c r="L371" s="1901"/>
      <c r="M371" s="1691"/>
      <c r="N371" s="1693"/>
      <c r="O371" s="1708"/>
      <c r="P371" s="1708"/>
    </row>
    <row r="372" spans="1:16" ht="28.5" customHeight="1">
      <c r="A372" s="281"/>
      <c r="B372" s="397"/>
      <c r="C372" s="397" t="s">
        <v>512</v>
      </c>
      <c r="D372" s="1414" t="s">
        <v>1790</v>
      </c>
      <c r="E372" s="1414"/>
      <c r="F372" s="1414"/>
      <c r="G372" s="1414"/>
      <c r="H372" s="1414"/>
      <c r="I372" s="1415"/>
      <c r="J372" s="1574">
        <v>0</v>
      </c>
      <c r="K372" s="1575"/>
      <c r="L372" s="1902"/>
      <c r="M372" s="1983"/>
      <c r="N372" s="1984"/>
      <c r="O372" s="1755"/>
      <c r="P372" s="1755"/>
    </row>
    <row r="373" spans="1:16" ht="64.5" customHeight="1">
      <c r="A373" s="281"/>
      <c r="B373" s="225" t="s">
        <v>764</v>
      </c>
      <c r="C373" s="1414" t="s">
        <v>1791</v>
      </c>
      <c r="D373" s="1414"/>
      <c r="E373" s="1414"/>
      <c r="F373" s="1414"/>
      <c r="G373" s="1415"/>
      <c r="H373" s="399" t="s">
        <v>1482</v>
      </c>
      <c r="I373" s="400" t="s">
        <v>1792</v>
      </c>
      <c r="J373" s="1804" t="s">
        <v>92</v>
      </c>
      <c r="K373" s="1805"/>
      <c r="L373" s="1805"/>
      <c r="M373" s="1805"/>
      <c r="N373" s="1806"/>
      <c r="O373" s="328" t="s">
        <v>1475</v>
      </c>
      <c r="P373" s="328"/>
    </row>
    <row r="374" spans="1:16" ht="102" customHeight="1">
      <c r="A374" s="281"/>
      <c r="B374" s="225" t="s">
        <v>767</v>
      </c>
      <c r="C374" s="1464" t="s">
        <v>1793</v>
      </c>
      <c r="D374" s="1464"/>
      <c r="E374" s="1464"/>
      <c r="F374" s="1464"/>
      <c r="G374" s="1465"/>
      <c r="H374" s="299" t="s">
        <v>1385</v>
      </c>
      <c r="I374" s="319" t="s">
        <v>1449</v>
      </c>
      <c r="J374" s="1411"/>
      <c r="K374" s="1412"/>
      <c r="L374" s="1412"/>
      <c r="M374" s="1412"/>
      <c r="N374" s="1413"/>
      <c r="O374" s="1709" t="s">
        <v>1475</v>
      </c>
      <c r="P374" s="1709"/>
    </row>
    <row r="375" spans="1:16" ht="33" customHeight="1">
      <c r="A375" s="281"/>
      <c r="B375" s="198" t="s">
        <v>394</v>
      </c>
      <c r="C375" s="1414" t="s">
        <v>1796</v>
      </c>
      <c r="D375" s="1414"/>
      <c r="E375" s="1414"/>
      <c r="F375" s="1414"/>
      <c r="G375" s="1415"/>
      <c r="H375" s="2173" t="s">
        <v>3869</v>
      </c>
      <c r="I375" s="2173"/>
      <c r="J375" s="2173"/>
      <c r="K375" s="2173"/>
      <c r="L375" s="2173"/>
      <c r="M375" s="1411"/>
      <c r="N375" s="2174"/>
      <c r="O375" s="1755"/>
      <c r="P375" s="1755"/>
    </row>
    <row r="376" spans="1:16" ht="41.25" customHeight="1">
      <c r="A376" s="281"/>
      <c r="B376" s="190" t="s">
        <v>770</v>
      </c>
      <c r="C376" s="1414" t="s">
        <v>1798</v>
      </c>
      <c r="D376" s="1414"/>
      <c r="E376" s="1414"/>
      <c r="F376" s="1414"/>
      <c r="G376" s="1415"/>
      <c r="H376" s="1574" t="s">
        <v>1482</v>
      </c>
      <c r="I376" s="1685"/>
      <c r="J376" s="401" t="s">
        <v>1449</v>
      </c>
      <c r="K376" s="1576"/>
      <c r="L376" s="1577"/>
      <c r="M376" s="1577"/>
      <c r="N376" s="1690"/>
      <c r="O376" s="1709" t="s">
        <v>1514</v>
      </c>
      <c r="P376" s="1709"/>
    </row>
    <row r="377" spans="1:16" ht="44.25" customHeight="1">
      <c r="B377" s="198" t="s">
        <v>394</v>
      </c>
      <c r="C377" s="1445" t="s">
        <v>1800</v>
      </c>
      <c r="D377" s="1445"/>
      <c r="E377" s="1445"/>
      <c r="F377" s="1445"/>
      <c r="G377" s="1817"/>
      <c r="H377" s="1927" t="s">
        <v>1477</v>
      </c>
      <c r="I377" s="1880"/>
      <c r="J377" s="401" t="s">
        <v>1449</v>
      </c>
      <c r="K377" s="1694"/>
      <c r="L377" s="1695"/>
      <c r="M377" s="1695"/>
      <c r="N377" s="1696"/>
      <c r="O377" s="1710"/>
      <c r="P377" s="1710"/>
    </row>
    <row r="378" spans="1:16" ht="55.5" customHeight="1">
      <c r="B378" s="1911" t="s">
        <v>1802</v>
      </c>
      <c r="C378" s="1912"/>
      <c r="D378" s="1912"/>
      <c r="E378" s="1912"/>
      <c r="F378" s="1912"/>
      <c r="G378" s="1913"/>
      <c r="H378" s="2164"/>
      <c r="I378" s="2165"/>
      <c r="J378" s="2165"/>
      <c r="K378" s="2165"/>
      <c r="L378" s="2165"/>
      <c r="M378" s="2165"/>
      <c r="N378" s="2166"/>
      <c r="O378" s="1916"/>
      <c r="P378" s="1917"/>
    </row>
    <row r="379" spans="1:16" ht="24" customHeight="1">
      <c r="B379" s="1416" t="s">
        <v>1803</v>
      </c>
      <c r="C379" s="1417"/>
      <c r="D379" s="1417"/>
      <c r="E379" s="1417"/>
      <c r="F379" s="1417"/>
      <c r="G379" s="1417"/>
      <c r="H379" s="1417"/>
      <c r="I379" s="1417"/>
      <c r="J379" s="1417"/>
      <c r="K379" s="1417"/>
      <c r="L379" s="1417"/>
      <c r="M379" s="1417"/>
      <c r="N379" s="1417"/>
      <c r="O379" s="1417"/>
      <c r="P379" s="1418"/>
    </row>
    <row r="380" spans="1:16" ht="37.5" customHeight="1">
      <c r="A380" s="281"/>
      <c r="B380" s="190" t="s">
        <v>774</v>
      </c>
      <c r="C380" s="1660" t="s">
        <v>1804</v>
      </c>
      <c r="D380" s="1660"/>
      <c r="E380" s="1660"/>
      <c r="F380" s="1660"/>
      <c r="G380" s="1743"/>
      <c r="H380" s="1574" t="s">
        <v>1520</v>
      </c>
      <c r="I380" s="1575"/>
      <c r="J380" s="513" t="s">
        <v>1449</v>
      </c>
      <c r="K380" s="1918"/>
      <c r="L380" s="1919"/>
      <c r="M380" s="1919"/>
      <c r="N380" s="1920"/>
      <c r="O380" s="1975"/>
      <c r="P380" s="1976"/>
    </row>
    <row r="381" spans="1:16" ht="51" customHeight="1">
      <c r="A381" s="281"/>
      <c r="B381" s="190" t="s">
        <v>776</v>
      </c>
      <c r="C381" s="1414" t="s">
        <v>1805</v>
      </c>
      <c r="D381" s="1414"/>
      <c r="E381" s="1414"/>
      <c r="F381" s="1414"/>
      <c r="G381" s="1415"/>
      <c r="H381" s="1574" t="s">
        <v>92</v>
      </c>
      <c r="I381" s="1575"/>
      <c r="J381" s="401" t="s">
        <v>1449</v>
      </c>
      <c r="K381" s="1928"/>
      <c r="L381" s="1929"/>
      <c r="M381" s="1929"/>
      <c r="N381" s="1930"/>
      <c r="O381" s="1977"/>
      <c r="P381" s="1978"/>
    </row>
    <row r="382" spans="1:16" ht="72.75" customHeight="1">
      <c r="A382" s="281"/>
      <c r="B382" s="190" t="s">
        <v>778</v>
      </c>
      <c r="C382" s="1414" t="s">
        <v>1806</v>
      </c>
      <c r="D382" s="1414"/>
      <c r="E382" s="1414"/>
      <c r="F382" s="1414"/>
      <c r="G382" s="1415"/>
      <c r="H382" s="1574" t="s">
        <v>1385</v>
      </c>
      <c r="I382" s="1575"/>
      <c r="J382" s="401" t="s">
        <v>1449</v>
      </c>
      <c r="K382" s="1928" t="s">
        <v>3870</v>
      </c>
      <c r="L382" s="1929"/>
      <c r="M382" s="1929"/>
      <c r="N382" s="1930"/>
      <c r="O382" s="1977"/>
      <c r="P382" s="1978"/>
    </row>
    <row r="383" spans="1:16" ht="72.75" customHeight="1">
      <c r="A383" s="281"/>
      <c r="B383" s="190"/>
      <c r="C383" s="190"/>
      <c r="D383" s="1414" t="s">
        <v>1808</v>
      </c>
      <c r="E383" s="1414"/>
      <c r="F383" s="1414"/>
      <c r="G383" s="1415"/>
      <c r="H383" s="1574" t="s">
        <v>1385</v>
      </c>
      <c r="I383" s="1575"/>
      <c r="J383" s="401" t="s">
        <v>1449</v>
      </c>
      <c r="K383" s="1928"/>
      <c r="L383" s="1929"/>
      <c r="M383" s="1929"/>
      <c r="N383" s="1930"/>
      <c r="O383" s="1977"/>
      <c r="P383" s="1978"/>
    </row>
    <row r="384" spans="1:16" ht="72.75" customHeight="1">
      <c r="A384" s="281"/>
      <c r="B384" s="190" t="s">
        <v>781</v>
      </c>
      <c r="C384" s="1414" t="s">
        <v>1809</v>
      </c>
      <c r="D384" s="1414"/>
      <c r="E384" s="1414"/>
      <c r="F384" s="1414"/>
      <c r="G384" s="1415"/>
      <c r="H384" s="1867" t="s">
        <v>2455</v>
      </c>
      <c r="I384" s="1869"/>
      <c r="J384" s="401" t="s">
        <v>1449</v>
      </c>
      <c r="K384" s="2168" t="s">
        <v>3871</v>
      </c>
      <c r="L384" s="2169"/>
      <c r="M384" s="2169"/>
      <c r="N384" s="2170"/>
      <c r="O384" s="1977"/>
      <c r="P384" s="1978"/>
    </row>
    <row r="385" spans="1:16" ht="64.5" customHeight="1">
      <c r="A385" s="281"/>
      <c r="B385" s="190" t="s">
        <v>783</v>
      </c>
      <c r="C385" s="1414" t="s">
        <v>1811</v>
      </c>
      <c r="D385" s="1414"/>
      <c r="E385" s="1414"/>
      <c r="F385" s="1414"/>
      <c r="G385" s="1415"/>
      <c r="H385" s="1937" t="s">
        <v>1812</v>
      </c>
      <c r="I385" s="1938"/>
      <c r="J385" s="401" t="s">
        <v>1449</v>
      </c>
      <c r="K385" s="1928"/>
      <c r="L385" s="1929"/>
      <c r="M385" s="1929"/>
      <c r="N385" s="1930"/>
      <c r="O385" s="1977"/>
      <c r="P385" s="1978"/>
    </row>
    <row r="386" spans="1:16" ht="63.75" customHeight="1">
      <c r="A386" s="281"/>
      <c r="B386" s="190" t="s">
        <v>785</v>
      </c>
      <c r="C386" s="1414" t="s">
        <v>1813</v>
      </c>
      <c r="D386" s="1414"/>
      <c r="E386" s="1414"/>
      <c r="F386" s="1414"/>
      <c r="G386" s="1415"/>
      <c r="H386" s="1563" t="s">
        <v>1810</v>
      </c>
      <c r="I386" s="1564"/>
      <c r="J386" s="401" t="s">
        <v>1449</v>
      </c>
      <c r="K386" s="1928"/>
      <c r="L386" s="1929"/>
      <c r="M386" s="1929"/>
      <c r="N386" s="1930"/>
      <c r="O386" s="1977"/>
      <c r="P386" s="1978"/>
    </row>
    <row r="387" spans="1:16" ht="75" customHeight="1">
      <c r="A387" s="281"/>
      <c r="B387" s="225" t="s">
        <v>787</v>
      </c>
      <c r="C387" s="1414" t="s">
        <v>1814</v>
      </c>
      <c r="D387" s="1414"/>
      <c r="E387" s="1414"/>
      <c r="F387" s="1414"/>
      <c r="G387" s="1414"/>
      <c r="H387" s="1414"/>
      <c r="I387" s="1415"/>
      <c r="J387" s="1921" t="s">
        <v>1449</v>
      </c>
      <c r="K387" s="1931" t="s">
        <v>3872</v>
      </c>
      <c r="L387" s="1932"/>
      <c r="M387" s="1932"/>
      <c r="N387" s="1933"/>
      <c r="O387" s="2167"/>
      <c r="P387" s="1978"/>
    </row>
    <row r="388" spans="1:16" ht="35.25" customHeight="1">
      <c r="B388" s="227"/>
      <c r="C388" s="190" t="s">
        <v>394</v>
      </c>
      <c r="D388" s="1414" t="s">
        <v>3873</v>
      </c>
      <c r="E388" s="1414"/>
      <c r="F388" s="1414"/>
      <c r="G388" s="1415"/>
      <c r="H388" s="1574" t="s">
        <v>2180</v>
      </c>
      <c r="I388" s="1575"/>
      <c r="J388" s="2171"/>
      <c r="K388" s="1941"/>
      <c r="L388" s="1942"/>
      <c r="M388" s="1942"/>
      <c r="N388" s="1943"/>
      <c r="O388" s="514"/>
      <c r="P388" s="404"/>
    </row>
    <row r="389" spans="1:16" ht="32.25" customHeight="1">
      <c r="A389" s="281"/>
      <c r="B389" s="190"/>
      <c r="C389" s="190" t="s">
        <v>401</v>
      </c>
      <c r="D389" s="1414" t="s">
        <v>3874</v>
      </c>
      <c r="E389" s="1414"/>
      <c r="F389" s="1414"/>
      <c r="G389" s="1415"/>
      <c r="H389" s="1574" t="s">
        <v>2758</v>
      </c>
      <c r="I389" s="1575"/>
      <c r="J389" s="2171"/>
      <c r="K389" s="1941"/>
      <c r="L389" s="1942"/>
      <c r="M389" s="1942"/>
      <c r="N389" s="1943"/>
      <c r="O389" s="514"/>
      <c r="P389" s="404"/>
    </row>
    <row r="390" spans="1:16" ht="31.5" customHeight="1">
      <c r="B390" s="1939" t="s">
        <v>2181</v>
      </c>
      <c r="C390" s="1940"/>
      <c r="D390" s="1940"/>
      <c r="E390" s="1940"/>
      <c r="F390" s="1940"/>
      <c r="G390" s="1940"/>
      <c r="H390" s="1940"/>
      <c r="I390" s="1940"/>
      <c r="J390" s="1940"/>
      <c r="K390" s="1940"/>
      <c r="L390" s="1940"/>
      <c r="M390" s="1940"/>
      <c r="N390" s="1940"/>
      <c r="O390" s="1940"/>
      <c r="P390" s="465"/>
    </row>
    <row r="391" spans="1:16" ht="15"/>
    <row r="392" spans="1:16" ht="15"/>
  </sheetData>
  <protectedRanges>
    <protectedRange algorithmName="SHA-512" hashValue="Vy4WNnMLetCeG+ng9ui6x3+uqKOOyXkr9ydS0hpE1nBblJqWNCsRpMCB+kdhYYAjvYZVZFDOlkpNDEp6qTa4+w==" saltValue="f8i8fDNrQTExav3GvUuKAA==" spinCount="100000" sqref="J59:J65" name="Range1_2"/>
  </protectedRanges>
  <mergeCells count="888">
    <mergeCell ref="P6:P18"/>
    <mergeCell ref="B7:N7"/>
    <mergeCell ref="C8:E8"/>
    <mergeCell ref="F8:N8"/>
    <mergeCell ref="C9:H9"/>
    <mergeCell ref="J9:N9"/>
    <mergeCell ref="C10:H10"/>
    <mergeCell ref="F1:N1"/>
    <mergeCell ref="B4:N4"/>
    <mergeCell ref="B5:P5"/>
    <mergeCell ref="J10:K10"/>
    <mergeCell ref="L10:N10"/>
    <mergeCell ref="C11:H11"/>
    <mergeCell ref="J11:K11"/>
    <mergeCell ref="L11:N11"/>
    <mergeCell ref="C12:H12"/>
    <mergeCell ref="J12:K12"/>
    <mergeCell ref="L12:N12"/>
    <mergeCell ref="C6:H6"/>
    <mergeCell ref="K6:N6"/>
    <mergeCell ref="C15:H15"/>
    <mergeCell ref="G3:O3"/>
    <mergeCell ref="C19:H19"/>
    <mergeCell ref="J19:J23"/>
    <mergeCell ref="K19:N23"/>
    <mergeCell ref="C20:H20"/>
    <mergeCell ref="C21:H21"/>
    <mergeCell ref="O21:O23"/>
    <mergeCell ref="C17:H17"/>
    <mergeCell ref="J17:K17"/>
    <mergeCell ref="L17:N17"/>
    <mergeCell ref="C18:H18"/>
    <mergeCell ref="J18:K18"/>
    <mergeCell ref="L18:N18"/>
    <mergeCell ref="O6:O18"/>
    <mergeCell ref="J15:K15"/>
    <mergeCell ref="L15:N15"/>
    <mergeCell ref="C16:H16"/>
    <mergeCell ref="J16:K16"/>
    <mergeCell ref="L16:N16"/>
    <mergeCell ref="C13:H13"/>
    <mergeCell ref="J13:K13"/>
    <mergeCell ref="L13:N13"/>
    <mergeCell ref="C14:H14"/>
    <mergeCell ref="J14:K14"/>
    <mergeCell ref="L14:N14"/>
    <mergeCell ref="P21:P23"/>
    <mergeCell ref="C22:H22"/>
    <mergeCell ref="C23:H23"/>
    <mergeCell ref="B24:P24"/>
    <mergeCell ref="B25:B26"/>
    <mergeCell ref="C25:F26"/>
    <mergeCell ref="K25:K31"/>
    <mergeCell ref="L25:N31"/>
    <mergeCell ref="C27:I27"/>
    <mergeCell ref="O27:O29"/>
    <mergeCell ref="C31:G31"/>
    <mergeCell ref="H31:J31"/>
    <mergeCell ref="D32:E32"/>
    <mergeCell ref="H32:J32"/>
    <mergeCell ref="C33:I33"/>
    <mergeCell ref="L33:N33"/>
    <mergeCell ref="P27:P29"/>
    <mergeCell ref="D28:I28"/>
    <mergeCell ref="C29:G29"/>
    <mergeCell ref="H29:J29"/>
    <mergeCell ref="D30:E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52:E52"/>
    <mergeCell ref="G52:H52"/>
    <mergeCell ref="I52:J52"/>
    <mergeCell ref="K52:L52"/>
    <mergeCell ref="C53:E53"/>
    <mergeCell ref="G53:H53"/>
    <mergeCell ref="I53:J53"/>
    <mergeCell ref="K53:L53"/>
    <mergeCell ref="C49:E49"/>
    <mergeCell ref="G49:H49"/>
    <mergeCell ref="I49:J49"/>
    <mergeCell ref="K49:L49"/>
    <mergeCell ref="B50:P50"/>
    <mergeCell ref="C51:E51"/>
    <mergeCell ref="G51:H51"/>
    <mergeCell ref="I51:J51"/>
    <mergeCell ref="K51:L51"/>
    <mergeCell ref="C56:E56"/>
    <mergeCell ref="G56:H56"/>
    <mergeCell ref="I56:J56"/>
    <mergeCell ref="K56:L56"/>
    <mergeCell ref="C57:E57"/>
    <mergeCell ref="G57:H57"/>
    <mergeCell ref="I57:J57"/>
    <mergeCell ref="K57:L57"/>
    <mergeCell ref="C54:E54"/>
    <mergeCell ref="G54:H54"/>
    <mergeCell ref="I54:J54"/>
    <mergeCell ref="K54:L54"/>
    <mergeCell ref="C55:E55"/>
    <mergeCell ref="G55:H55"/>
    <mergeCell ref="I55:J55"/>
    <mergeCell ref="K55:L55"/>
    <mergeCell ref="L62:N62"/>
    <mergeCell ref="C63:I63"/>
    <mergeCell ref="L63:N63"/>
    <mergeCell ref="C64:I64"/>
    <mergeCell ref="L64:N64"/>
    <mergeCell ref="C65:I65"/>
    <mergeCell ref="L65:N65"/>
    <mergeCell ref="B58:P58"/>
    <mergeCell ref="C59:I59"/>
    <mergeCell ref="L59:N59"/>
    <mergeCell ref="O59:O64"/>
    <mergeCell ref="P59:P64"/>
    <mergeCell ref="C60:I60"/>
    <mergeCell ref="L60:N60"/>
    <mergeCell ref="C61:I61"/>
    <mergeCell ref="L61:N61"/>
    <mergeCell ref="C62:I62"/>
    <mergeCell ref="C66:J66"/>
    <mergeCell ref="K66:K71"/>
    <mergeCell ref="L66:N71"/>
    <mergeCell ref="O66:O71"/>
    <mergeCell ref="P66:P71"/>
    <mergeCell ref="C67:I67"/>
    <mergeCell ref="C68:I68"/>
    <mergeCell ref="C69:I69"/>
    <mergeCell ref="C70:I70"/>
    <mergeCell ref="C71:F71"/>
    <mergeCell ref="G71:J71"/>
    <mergeCell ref="D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D76:G76"/>
    <mergeCell ref="C77:E77"/>
    <mergeCell ref="F77:G77"/>
    <mergeCell ref="C78:E78"/>
    <mergeCell ref="B83:P83"/>
    <mergeCell ref="C84:G84"/>
    <mergeCell ref="I84:J84"/>
    <mergeCell ref="K84:N84"/>
    <mergeCell ref="B85:E89"/>
    <mergeCell ref="F85:H85"/>
    <mergeCell ref="I85:J85"/>
    <mergeCell ref="K85:N85"/>
    <mergeCell ref="O85:O89"/>
    <mergeCell ref="P85:P89"/>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93"/>
    <mergeCell ref="B92:F93"/>
    <mergeCell ref="G92:N92"/>
    <mergeCell ref="K93:N93"/>
    <mergeCell ref="C94:J94"/>
    <mergeCell ref="K94:N96"/>
    <mergeCell ref="P94:P137"/>
    <mergeCell ref="C100:J100"/>
    <mergeCell ref="K100:N102"/>
    <mergeCell ref="C101:F101"/>
    <mergeCell ref="C102:F102"/>
    <mergeCell ref="C103:J103"/>
    <mergeCell ref="K103:N105"/>
    <mergeCell ref="C104:F104"/>
    <mergeCell ref="C105:F105"/>
    <mergeCell ref="C95:F95"/>
    <mergeCell ref="C96:F96"/>
    <mergeCell ref="C97:J97"/>
    <mergeCell ref="K97:N99"/>
    <mergeCell ref="C98:F98"/>
    <mergeCell ref="C99:F99"/>
    <mergeCell ref="C112:J112"/>
    <mergeCell ref="K112:N114"/>
    <mergeCell ref="C113:F113"/>
    <mergeCell ref="C114:F114"/>
    <mergeCell ref="C115:J115"/>
    <mergeCell ref="K115:N117"/>
    <mergeCell ref="C116:F116"/>
    <mergeCell ref="C117:F117"/>
    <mergeCell ref="C106:J106"/>
    <mergeCell ref="K106:N108"/>
    <mergeCell ref="C107:F107"/>
    <mergeCell ref="C108:F108"/>
    <mergeCell ref="C109:J109"/>
    <mergeCell ref="K109:N111"/>
    <mergeCell ref="C110:F110"/>
    <mergeCell ref="C111:F111"/>
    <mergeCell ref="C124:J124"/>
    <mergeCell ref="K124:N126"/>
    <mergeCell ref="C125:F125"/>
    <mergeCell ref="C126:F126"/>
    <mergeCell ref="C127:J127"/>
    <mergeCell ref="K127:N129"/>
    <mergeCell ref="C128:F128"/>
    <mergeCell ref="C129:F129"/>
    <mergeCell ref="C118:J118"/>
    <mergeCell ref="K118:N120"/>
    <mergeCell ref="C119:F119"/>
    <mergeCell ref="C120:F120"/>
    <mergeCell ref="C121:J121"/>
    <mergeCell ref="K121:N123"/>
    <mergeCell ref="C122:F122"/>
    <mergeCell ref="C123:F123"/>
    <mergeCell ref="C137:F137"/>
    <mergeCell ref="G137:N137"/>
    <mergeCell ref="B138:P138"/>
    <mergeCell ref="C139:F139"/>
    <mergeCell ref="H139:I139"/>
    <mergeCell ref="J139:N139"/>
    <mergeCell ref="C130:J130"/>
    <mergeCell ref="K130:N132"/>
    <mergeCell ref="C131:F131"/>
    <mergeCell ref="C132:F132"/>
    <mergeCell ref="C133:N133"/>
    <mergeCell ref="C134:D134"/>
    <mergeCell ref="E134:J134"/>
    <mergeCell ref="K134:N136"/>
    <mergeCell ref="C135:F135"/>
    <mergeCell ref="C136:F136"/>
    <mergeCell ref="H143:J143"/>
    <mergeCell ref="C144:G144"/>
    <mergeCell ref="H144:J144"/>
    <mergeCell ref="L144:N144"/>
    <mergeCell ref="C145:G145"/>
    <mergeCell ref="H145:J145"/>
    <mergeCell ref="L145:N146"/>
    <mergeCell ref="B140:P140"/>
    <mergeCell ref="C141:G141"/>
    <mergeCell ref="H141:J141"/>
    <mergeCell ref="K141:K148"/>
    <mergeCell ref="L141:N143"/>
    <mergeCell ref="O141:O144"/>
    <mergeCell ref="P141:P144"/>
    <mergeCell ref="C142:G142"/>
    <mergeCell ref="H142:J142"/>
    <mergeCell ref="C143:G143"/>
    <mergeCell ref="O145:O146"/>
    <mergeCell ref="P145:P146"/>
    <mergeCell ref="C146:G146"/>
    <mergeCell ref="H146:J146"/>
    <mergeCell ref="C147:G147"/>
    <mergeCell ref="H147:J147"/>
    <mergeCell ref="L147:N148"/>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D153:F153"/>
    <mergeCell ref="G153:I153"/>
    <mergeCell ref="J153:L153"/>
    <mergeCell ref="M153:N153"/>
    <mergeCell ref="D154:F154"/>
    <mergeCell ref="G154:I154"/>
    <mergeCell ref="J154:L154"/>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F161"/>
    <mergeCell ref="G161:I161"/>
    <mergeCell ref="J161:L161"/>
    <mergeCell ref="M161:N161"/>
    <mergeCell ref="C162:F162"/>
    <mergeCell ref="G162:I162"/>
    <mergeCell ref="J162:L162"/>
    <mergeCell ref="M162:N162"/>
    <mergeCell ref="C159:F159"/>
    <mergeCell ref="G159:I159"/>
    <mergeCell ref="J159:L159"/>
    <mergeCell ref="M159:N159"/>
    <mergeCell ref="C160:F160"/>
    <mergeCell ref="G160:I160"/>
    <mergeCell ref="J160:L160"/>
    <mergeCell ref="M160:N160"/>
    <mergeCell ref="C165:E165"/>
    <mergeCell ref="G165:I165"/>
    <mergeCell ref="J165:L165"/>
    <mergeCell ref="M165:N165"/>
    <mergeCell ref="B166:N166"/>
    <mergeCell ref="C167:E167"/>
    <mergeCell ref="G167:K167"/>
    <mergeCell ref="L167:N167"/>
    <mergeCell ref="C163:F163"/>
    <mergeCell ref="G163:I163"/>
    <mergeCell ref="J163:L163"/>
    <mergeCell ref="M163:N163"/>
    <mergeCell ref="C164:F164"/>
    <mergeCell ref="G164:I164"/>
    <mergeCell ref="J164:L164"/>
    <mergeCell ref="M164:N164"/>
    <mergeCell ref="L170:N170"/>
    <mergeCell ref="C171:E171"/>
    <mergeCell ref="G171:K171"/>
    <mergeCell ref="L171:N171"/>
    <mergeCell ref="C172:E172"/>
    <mergeCell ref="G172:K172"/>
    <mergeCell ref="L172:N172"/>
    <mergeCell ref="O167:O178"/>
    <mergeCell ref="P167:P178"/>
    <mergeCell ref="C168:E168"/>
    <mergeCell ref="G168:K168"/>
    <mergeCell ref="L168:N168"/>
    <mergeCell ref="C169:E169"/>
    <mergeCell ref="G169:K169"/>
    <mergeCell ref="L169:N169"/>
    <mergeCell ref="C170:E170"/>
    <mergeCell ref="G170:K170"/>
    <mergeCell ref="C175:E175"/>
    <mergeCell ref="G175:K175"/>
    <mergeCell ref="L175:N175"/>
    <mergeCell ref="C176:E176"/>
    <mergeCell ref="G176:K176"/>
    <mergeCell ref="L176:N176"/>
    <mergeCell ref="C173:E173"/>
    <mergeCell ref="G173:K173"/>
    <mergeCell ref="L173:N173"/>
    <mergeCell ref="C174:E174"/>
    <mergeCell ref="G174:K174"/>
    <mergeCell ref="L174:N174"/>
    <mergeCell ref="P179:P190"/>
    <mergeCell ref="C180:E180"/>
    <mergeCell ref="G180:N180"/>
    <mergeCell ref="C181:E181"/>
    <mergeCell ref="G181:N181"/>
    <mergeCell ref="C182:E182"/>
    <mergeCell ref="G182:N182"/>
    <mergeCell ref="C177:E177"/>
    <mergeCell ref="G177:K177"/>
    <mergeCell ref="L177:N177"/>
    <mergeCell ref="C178:E178"/>
    <mergeCell ref="G178:K178"/>
    <mergeCell ref="L178:N178"/>
    <mergeCell ref="C183:E183"/>
    <mergeCell ref="G183:N183"/>
    <mergeCell ref="C184:E184"/>
    <mergeCell ref="G184:N184"/>
    <mergeCell ref="C185:E185"/>
    <mergeCell ref="G185:N185"/>
    <mergeCell ref="C179:E179"/>
    <mergeCell ref="G179:N179"/>
    <mergeCell ref="O179:O190"/>
    <mergeCell ref="C189:E189"/>
    <mergeCell ref="G189:N189"/>
    <mergeCell ref="C190:E190"/>
    <mergeCell ref="G190:N190"/>
    <mergeCell ref="C191:E191"/>
    <mergeCell ref="G191:K191"/>
    <mergeCell ref="L191:N191"/>
    <mergeCell ref="C186:E186"/>
    <mergeCell ref="G186:N186"/>
    <mergeCell ref="C187:E187"/>
    <mergeCell ref="G187:N187"/>
    <mergeCell ref="C188:E188"/>
    <mergeCell ref="G188:N188"/>
    <mergeCell ref="O191:O202"/>
    <mergeCell ref="L201:N201"/>
    <mergeCell ref="C202:E202"/>
    <mergeCell ref="G202:K202"/>
    <mergeCell ref="L202:N202"/>
    <mergeCell ref="C199:E199"/>
    <mergeCell ref="G199:K199"/>
    <mergeCell ref="L199:N199"/>
    <mergeCell ref="P191:P202"/>
    <mergeCell ref="C192:E192"/>
    <mergeCell ref="G192:K192"/>
    <mergeCell ref="L192:N192"/>
    <mergeCell ref="C193:E193"/>
    <mergeCell ref="G193:K193"/>
    <mergeCell ref="L193:N193"/>
    <mergeCell ref="C194:E194"/>
    <mergeCell ref="G194:K194"/>
    <mergeCell ref="C197:E197"/>
    <mergeCell ref="G197:K197"/>
    <mergeCell ref="L197:N197"/>
    <mergeCell ref="C198:E198"/>
    <mergeCell ref="G198:K198"/>
    <mergeCell ref="L198:N198"/>
    <mergeCell ref="L194:N194"/>
    <mergeCell ref="C195:E195"/>
    <mergeCell ref="G195:K195"/>
    <mergeCell ref="L195:N195"/>
    <mergeCell ref="C196:E196"/>
    <mergeCell ref="G196:K196"/>
    <mergeCell ref="L196:N196"/>
    <mergeCell ref="C201:E201"/>
    <mergeCell ref="G201:K201"/>
    <mergeCell ref="C200:E200"/>
    <mergeCell ref="G200:K200"/>
    <mergeCell ref="L200:N200"/>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H227:J227"/>
    <mergeCell ref="H221:J221"/>
    <mergeCell ref="G209:N209"/>
    <mergeCell ref="C213:E213"/>
    <mergeCell ref="G213:N213"/>
    <mergeCell ref="C214:E214"/>
    <mergeCell ref="G214:N214"/>
    <mergeCell ref="C215:G215"/>
    <mergeCell ref="H215:J215"/>
    <mergeCell ref="K215:K221"/>
    <mergeCell ref="L215:N221"/>
    <mergeCell ref="H220:J220"/>
    <mergeCell ref="C221:G221"/>
    <mergeCell ref="C222:N222"/>
    <mergeCell ref="O215:O221"/>
    <mergeCell ref="P215:P221"/>
    <mergeCell ref="C216:J216"/>
    <mergeCell ref="D217:G217"/>
    <mergeCell ref="H217:J217"/>
    <mergeCell ref="D218:G218"/>
    <mergeCell ref="H218:J218"/>
    <mergeCell ref="D219:G219"/>
    <mergeCell ref="H219:J219"/>
    <mergeCell ref="D220:G220"/>
    <mergeCell ref="O222:O226"/>
    <mergeCell ref="O227:O228"/>
    <mergeCell ref="P227:P228"/>
    <mergeCell ref="C228:E228"/>
    <mergeCell ref="F228:J228"/>
    <mergeCell ref="B229:P229"/>
    <mergeCell ref="C230:G230"/>
    <mergeCell ref="H230:J230"/>
    <mergeCell ref="O230:O231"/>
    <mergeCell ref="P230:P231"/>
    <mergeCell ref="C231:G231"/>
    <mergeCell ref="H231:J231"/>
    <mergeCell ref="P222:P226"/>
    <mergeCell ref="C223:G223"/>
    <mergeCell ref="H223:J223"/>
    <mergeCell ref="K223:K228"/>
    <mergeCell ref="L223:N228"/>
    <mergeCell ref="C224:G224"/>
    <mergeCell ref="H224:J224"/>
    <mergeCell ref="C225:G225"/>
    <mergeCell ref="H225:J225"/>
    <mergeCell ref="C226:E226"/>
    <mergeCell ref="F226:J226"/>
    <mergeCell ref="C227:G227"/>
    <mergeCell ref="C232:N232"/>
    <mergeCell ref="O232:O248"/>
    <mergeCell ref="P232:P248"/>
    <mergeCell ref="C233:J233"/>
    <mergeCell ref="L233:L248"/>
    <mergeCell ref="M233:N248"/>
    <mergeCell ref="C234:J234"/>
    <mergeCell ref="C235:J235"/>
    <mergeCell ref="C236:J236"/>
    <mergeCell ref="C243:J243"/>
    <mergeCell ref="C244:J244"/>
    <mergeCell ref="C245:J245"/>
    <mergeCell ref="C246:E246"/>
    <mergeCell ref="F246:K246"/>
    <mergeCell ref="C247:J247"/>
    <mergeCell ref="C237:J237"/>
    <mergeCell ref="C238:J238"/>
    <mergeCell ref="C239:J239"/>
    <mergeCell ref="C240:J240"/>
    <mergeCell ref="C241:J241"/>
    <mergeCell ref="C242:J242"/>
    <mergeCell ref="C248:E248"/>
    <mergeCell ref="F248:K248"/>
    <mergeCell ref="C249:N249"/>
    <mergeCell ref="O249:O255"/>
    <mergeCell ref="P249:P255"/>
    <mergeCell ref="C250:E250"/>
    <mergeCell ref="F250:G250"/>
    <mergeCell ref="H250:H255"/>
    <mergeCell ref="I250:N255"/>
    <mergeCell ref="C251:E251"/>
    <mergeCell ref="C255:E255"/>
    <mergeCell ref="F255:G255"/>
    <mergeCell ref="C256:F256"/>
    <mergeCell ref="I256:N256"/>
    <mergeCell ref="C257:E257"/>
    <mergeCell ref="G257:G258"/>
    <mergeCell ref="H257:N258"/>
    <mergeCell ref="F251:G251"/>
    <mergeCell ref="C252:E252"/>
    <mergeCell ref="F252:G252"/>
    <mergeCell ref="C253:E253"/>
    <mergeCell ref="F253:G253"/>
    <mergeCell ref="C254:E254"/>
    <mergeCell ref="F254:G254"/>
    <mergeCell ref="O257:O262"/>
    <mergeCell ref="P257:P262"/>
    <mergeCell ref="C258:E258"/>
    <mergeCell ref="C259:N259"/>
    <mergeCell ref="C260:E260"/>
    <mergeCell ref="H260:N260"/>
    <mergeCell ref="C261:E261"/>
    <mergeCell ref="H261:N261"/>
    <mergeCell ref="C262:E262"/>
    <mergeCell ref="H262:N262"/>
    <mergeCell ref="C263:E263"/>
    <mergeCell ref="G263:G267"/>
    <mergeCell ref="H263:N267"/>
    <mergeCell ref="O263:O267"/>
    <mergeCell ref="P263:P267"/>
    <mergeCell ref="C264:E264"/>
    <mergeCell ref="C265:E265"/>
    <mergeCell ref="C266:E266"/>
    <mergeCell ref="C267:E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N281:N284"/>
    <mergeCell ref="C282:G282"/>
    <mergeCell ref="O282:O284"/>
    <mergeCell ref="P282:P284"/>
    <mergeCell ref="C283:E283"/>
    <mergeCell ref="F283:G283"/>
    <mergeCell ref="C284:G284"/>
    <mergeCell ref="C285:N285"/>
    <mergeCell ref="O285:O300"/>
    <mergeCell ref="P285:P300"/>
    <mergeCell ref="C286:G286"/>
    <mergeCell ref="N286:N288"/>
    <mergeCell ref="C287:F287"/>
    <mergeCell ref="C288:G288"/>
    <mergeCell ref="C289:N289"/>
    <mergeCell ref="C290:G290"/>
    <mergeCell ref="C296:N296"/>
    <mergeCell ref="C297:G297"/>
    <mergeCell ref="N297:N300"/>
    <mergeCell ref="C298:G298"/>
    <mergeCell ref="C299:G299"/>
    <mergeCell ref="C300:G300"/>
    <mergeCell ref="N290:N293"/>
    <mergeCell ref="C291:G291"/>
    <mergeCell ref="C292:G292"/>
    <mergeCell ref="C293:G293"/>
    <mergeCell ref="C294:G294"/>
    <mergeCell ref="C295:G295"/>
    <mergeCell ref="O305:O309"/>
    <mergeCell ref="P305:P309"/>
    <mergeCell ref="C306:G306"/>
    <mergeCell ref="H306:J306"/>
    <mergeCell ref="C307:G307"/>
    <mergeCell ref="H307:J307"/>
    <mergeCell ref="C301:G301"/>
    <mergeCell ref="H301:N301"/>
    <mergeCell ref="C302:G302"/>
    <mergeCell ref="H302:N302"/>
    <mergeCell ref="B303:P303"/>
    <mergeCell ref="C304:G304"/>
    <mergeCell ref="H304:J304"/>
    <mergeCell ref="L304:N304"/>
    <mergeCell ref="C308:G308"/>
    <mergeCell ref="H308:J308"/>
    <mergeCell ref="L308:N308"/>
    <mergeCell ref="C309:G309"/>
    <mergeCell ref="H309:J309"/>
    <mergeCell ref="L309:N309"/>
    <mergeCell ref="C305:G305"/>
    <mergeCell ref="H305:J305"/>
    <mergeCell ref="K305:K307"/>
    <mergeCell ref="L305:N307"/>
    <mergeCell ref="C313:G313"/>
    <mergeCell ref="H313:J313"/>
    <mergeCell ref="C314:G314"/>
    <mergeCell ref="H314:J314"/>
    <mergeCell ref="O314:O315"/>
    <mergeCell ref="P314:P315"/>
    <mergeCell ref="C315:G315"/>
    <mergeCell ref="H315:J315"/>
    <mergeCell ref="C310:G310"/>
    <mergeCell ref="H310:J310"/>
    <mergeCell ref="K310:K315"/>
    <mergeCell ref="L310:N315"/>
    <mergeCell ref="O310:O313"/>
    <mergeCell ref="P310:P313"/>
    <mergeCell ref="C311:G311"/>
    <mergeCell ref="H311:J311"/>
    <mergeCell ref="C312:G312"/>
    <mergeCell ref="H312:J312"/>
    <mergeCell ref="H319:J319"/>
    <mergeCell ref="C320:G320"/>
    <mergeCell ref="H320:J320"/>
    <mergeCell ref="C321:G321"/>
    <mergeCell ref="H321:J321"/>
    <mergeCell ref="K321:K322"/>
    <mergeCell ref="B316:P316"/>
    <mergeCell ref="C317:G317"/>
    <mergeCell ref="H317:J317"/>
    <mergeCell ref="K317:K320"/>
    <mergeCell ref="L317:N320"/>
    <mergeCell ref="O317:O322"/>
    <mergeCell ref="P317:P322"/>
    <mergeCell ref="C318:G318"/>
    <mergeCell ref="H318:J318"/>
    <mergeCell ref="C319:G319"/>
    <mergeCell ref="L321:N322"/>
    <mergeCell ref="C322:G322"/>
    <mergeCell ref="H322:J322"/>
    <mergeCell ref="B323:N323"/>
    <mergeCell ref="C324:N324"/>
    <mergeCell ref="O324:O372"/>
    <mergeCell ref="J328:K328"/>
    <mergeCell ref="D329:G329"/>
    <mergeCell ref="H329:I329"/>
    <mergeCell ref="J329:K329"/>
    <mergeCell ref="P324:P372"/>
    <mergeCell ref="C325:K325"/>
    <mergeCell ref="L325:L372"/>
    <mergeCell ref="M325:N372"/>
    <mergeCell ref="D326:I326"/>
    <mergeCell ref="J326:K326"/>
    <mergeCell ref="D327:I327"/>
    <mergeCell ref="J327:K327"/>
    <mergeCell ref="D328:G328"/>
    <mergeCell ref="H328:I328"/>
    <mergeCell ref="D334:G334"/>
    <mergeCell ref="H334:I334"/>
    <mergeCell ref="J334:K334"/>
    <mergeCell ref="H335:I335"/>
    <mergeCell ref="J335:K335"/>
    <mergeCell ref="D336:I336"/>
    <mergeCell ref="J336:K336"/>
    <mergeCell ref="D330:I330"/>
    <mergeCell ref="J330:K330"/>
    <mergeCell ref="C331:K331"/>
    <mergeCell ref="D332:I332"/>
    <mergeCell ref="J332:K332"/>
    <mergeCell ref="D333:I333"/>
    <mergeCell ref="J333:K333"/>
    <mergeCell ref="H341:I341"/>
    <mergeCell ref="J341:K341"/>
    <mergeCell ref="D342:I342"/>
    <mergeCell ref="J342:K342"/>
    <mergeCell ref="C343:K343"/>
    <mergeCell ref="D344:I344"/>
    <mergeCell ref="J344:K344"/>
    <mergeCell ref="C337:K337"/>
    <mergeCell ref="D338:I338"/>
    <mergeCell ref="J338:K338"/>
    <mergeCell ref="D339:I339"/>
    <mergeCell ref="J339:K339"/>
    <mergeCell ref="D340:G340"/>
    <mergeCell ref="H340:I340"/>
    <mergeCell ref="J340:K340"/>
    <mergeCell ref="D348:I348"/>
    <mergeCell ref="J348:K348"/>
    <mergeCell ref="C349:K349"/>
    <mergeCell ref="D350:I350"/>
    <mergeCell ref="J350:K350"/>
    <mergeCell ref="D351:I351"/>
    <mergeCell ref="J351:K351"/>
    <mergeCell ref="D345:I345"/>
    <mergeCell ref="J345:K345"/>
    <mergeCell ref="D346:G346"/>
    <mergeCell ref="H346:I346"/>
    <mergeCell ref="J346:K346"/>
    <mergeCell ref="H347:I347"/>
    <mergeCell ref="J347:K347"/>
    <mergeCell ref="C355:K355"/>
    <mergeCell ref="D356:I356"/>
    <mergeCell ref="J356:K356"/>
    <mergeCell ref="D357:I357"/>
    <mergeCell ref="J357:K357"/>
    <mergeCell ref="D358:G358"/>
    <mergeCell ref="H358:I358"/>
    <mergeCell ref="J358:K358"/>
    <mergeCell ref="D352:G352"/>
    <mergeCell ref="H352:I352"/>
    <mergeCell ref="J352:K352"/>
    <mergeCell ref="H353:I353"/>
    <mergeCell ref="J353:K353"/>
    <mergeCell ref="D354:I354"/>
    <mergeCell ref="J354:K354"/>
    <mergeCell ref="D363:I363"/>
    <mergeCell ref="J363:K363"/>
    <mergeCell ref="D364:G364"/>
    <mergeCell ref="H364:I364"/>
    <mergeCell ref="J364:K364"/>
    <mergeCell ref="H365:I365"/>
    <mergeCell ref="J365:K365"/>
    <mergeCell ref="H359:I359"/>
    <mergeCell ref="J359:K359"/>
    <mergeCell ref="D360:I360"/>
    <mergeCell ref="J360:K360"/>
    <mergeCell ref="C361:K361"/>
    <mergeCell ref="D362:I362"/>
    <mergeCell ref="J362:K362"/>
    <mergeCell ref="D370:G370"/>
    <mergeCell ref="H370:I370"/>
    <mergeCell ref="J370:K370"/>
    <mergeCell ref="H371:I371"/>
    <mergeCell ref="J371:K371"/>
    <mergeCell ref="D372:I372"/>
    <mergeCell ref="J372:K372"/>
    <mergeCell ref="D366:I366"/>
    <mergeCell ref="J366:K366"/>
    <mergeCell ref="C367:K367"/>
    <mergeCell ref="D368:I368"/>
    <mergeCell ref="J368:K368"/>
    <mergeCell ref="D369:I369"/>
    <mergeCell ref="J369:K369"/>
    <mergeCell ref="C376:G376"/>
    <mergeCell ref="H376:I376"/>
    <mergeCell ref="K376:N377"/>
    <mergeCell ref="O376:O377"/>
    <mergeCell ref="P376:P377"/>
    <mergeCell ref="C377:G377"/>
    <mergeCell ref="H377:I377"/>
    <mergeCell ref="C373:G373"/>
    <mergeCell ref="J373:N373"/>
    <mergeCell ref="C374:G374"/>
    <mergeCell ref="J374:N374"/>
    <mergeCell ref="O374:O375"/>
    <mergeCell ref="P374:P375"/>
    <mergeCell ref="C375:G375"/>
    <mergeCell ref="H375:N375"/>
    <mergeCell ref="B390:O390"/>
    <mergeCell ref="C386:G386"/>
    <mergeCell ref="H386:I386"/>
    <mergeCell ref="K386:N386"/>
    <mergeCell ref="C387:I387"/>
    <mergeCell ref="J387:J389"/>
    <mergeCell ref="K387:N389"/>
    <mergeCell ref="D388:G388"/>
    <mergeCell ref="H388:I388"/>
    <mergeCell ref="D389:G389"/>
    <mergeCell ref="H389:I389"/>
    <mergeCell ref="B378:G378"/>
    <mergeCell ref="H378:N378"/>
    <mergeCell ref="O378:P378"/>
    <mergeCell ref="B379:P379"/>
    <mergeCell ref="C380:G380"/>
    <mergeCell ref="H380:I380"/>
    <mergeCell ref="K380:N380"/>
    <mergeCell ref="O380:P387"/>
    <mergeCell ref="C381:G381"/>
    <mergeCell ref="H381:I381"/>
    <mergeCell ref="C384:G384"/>
    <mergeCell ref="H384:I384"/>
    <mergeCell ref="K384:N384"/>
    <mergeCell ref="C385:G385"/>
    <mergeCell ref="H385:I385"/>
    <mergeCell ref="K385:N385"/>
    <mergeCell ref="K381:N381"/>
    <mergeCell ref="C382:G382"/>
    <mergeCell ref="H382:I382"/>
    <mergeCell ref="K382:N382"/>
    <mergeCell ref="D383:G383"/>
    <mergeCell ref="H383:I383"/>
    <mergeCell ref="K383:N383"/>
  </mergeCells>
  <phoneticPr fontId="18" type="noConversion"/>
  <conditionalFormatting sqref="F73:F75 G113:J114">
    <cfRule type="containsBlanks" dxfId="5185" priority="205">
      <formula>LEN(TRIM(F73))=0</formula>
    </cfRule>
  </conditionalFormatting>
  <conditionalFormatting sqref="F77:F80">
    <cfRule type="containsBlanks" dxfId="5184" priority="204">
      <formula>LEN(TRIM(F77))=0</formula>
    </cfRule>
  </conditionalFormatting>
  <conditionalFormatting sqref="F168:F178">
    <cfRule type="containsBlanks" dxfId="5183" priority="207">
      <formula>LEN(TRIM(F168))=0</formula>
    </cfRule>
  </conditionalFormatting>
  <conditionalFormatting sqref="F180:F190">
    <cfRule type="containsBlanks" dxfId="5182" priority="206">
      <formula>LEN(TRIM(F180))=0</formula>
    </cfRule>
  </conditionalFormatting>
  <conditionalFormatting sqref="F192:F202">
    <cfRule type="containsBlanks" dxfId="5181" priority="17">
      <formula>LEN(TRIM(F192))=0</formula>
    </cfRule>
  </conditionalFormatting>
  <conditionalFormatting sqref="F204:F214">
    <cfRule type="containsBlanks" dxfId="5180" priority="16">
      <formula>LEN(TRIM(F204))=0</formula>
    </cfRule>
  </conditionalFormatting>
  <conditionalFormatting sqref="F257:F258 O6 H84 O279 O282 O304:O305 O310 O314 O317">
    <cfRule type="containsBlanks" dxfId="5179" priority="225">
      <formula>LEN(TRIM(F6))=0</formula>
    </cfRule>
  </conditionalFormatting>
  <conditionalFormatting sqref="F258">
    <cfRule type="expression" dxfId="5178" priority="48">
      <formula>#REF!="Oui"</formula>
    </cfRule>
  </conditionalFormatting>
  <conditionalFormatting sqref="F260:F267">
    <cfRule type="containsBlanks" dxfId="5177" priority="163">
      <formula>LEN(TRIM(F260))=0</formula>
    </cfRule>
  </conditionalFormatting>
  <conditionalFormatting sqref="F264:F267">
    <cfRule type="expression" dxfId="5176" priority="100">
      <formula>OR($F$263="Non",$F$263="Ne sais pas")</formula>
    </cfRule>
  </conditionalFormatting>
  <conditionalFormatting sqref="F273:F277">
    <cfRule type="containsBlanks" dxfId="5175" priority="97">
      <formula>LEN(TRIM(F273))=0</formula>
    </cfRule>
  </conditionalFormatting>
  <conditionalFormatting sqref="F250:G250 F251 F252:G252 F253 F254:G254">
    <cfRule type="containsBlanks" dxfId="5174" priority="195">
      <formula>LEN(TRIM(F250))=0</formula>
    </cfRule>
  </conditionalFormatting>
  <conditionalFormatting sqref="F273:G277">
    <cfRule type="expression" dxfId="5173" priority="94">
      <formula>OR($G$271="Non",$G$271="Ne sais pas",$G$271="Non applicable (no LMIS)")</formula>
    </cfRule>
    <cfRule type="expression" dxfId="5172" priority="95">
      <formula>OR($G$271="Non",$G$271="Ne sais pas",$G$271="Non applicable (aucun LMIS)")</formula>
    </cfRule>
    <cfRule type="expression" dxfId="5171" priority="96">
      <formula>OR($G$269="Non",$G$269="Ne sais pas")</formula>
    </cfRule>
  </conditionalFormatting>
  <conditionalFormatting sqref="F47:H47 K47:M47">
    <cfRule type="containsBlanks" dxfId="5170" priority="131">
      <formula>LEN(TRIM(F47))=0</formula>
    </cfRule>
  </conditionalFormatting>
  <conditionalFormatting sqref="F86:J86">
    <cfRule type="containsBlanks" dxfId="5169" priority="130">
      <formula>LEN(TRIM(F86))=0</formula>
    </cfRule>
  </conditionalFormatting>
  <conditionalFormatting sqref="F228:J228">
    <cfRule type="expression" dxfId="5168" priority="103">
      <formula>$H$227="Non"</formula>
    </cfRule>
  </conditionalFormatting>
  <conditionalFormatting sqref="F246:K246">
    <cfRule type="expression" dxfId="5167" priority="101">
      <formula>OR($K245="Non",$K245="Ne sais pas")</formula>
    </cfRule>
  </conditionalFormatting>
  <conditionalFormatting sqref="F45:M45">
    <cfRule type="expression" dxfId="5166" priority="132">
      <formula>OR($I$42="Non",$I$42="Ne sais pas")</formula>
    </cfRule>
    <cfRule type="containsBlanks" dxfId="5165" priority="133">
      <formula>LEN(TRIM(F45))=0</formula>
    </cfRule>
  </conditionalFormatting>
  <conditionalFormatting sqref="F47:M47">
    <cfRule type="expression" dxfId="5164" priority="13">
      <formula>OR($I$42="Non",$I$42="Ne sais pas")</formula>
    </cfRule>
  </conditionalFormatting>
  <conditionalFormatting sqref="F52:M56">
    <cfRule type="containsBlanks" dxfId="5163" priority="164">
      <formula>LEN(TRIM(F52))=0</formula>
    </cfRule>
  </conditionalFormatting>
  <conditionalFormatting sqref="F8:N8">
    <cfRule type="expression" dxfId="5162" priority="136">
      <formula>OR($I$6="Non",$I$6="Ne sais pas")</formula>
    </cfRule>
    <cfRule type="expression" dxfId="5161" priority="137">
      <formula>$N$13="No"</formula>
    </cfRule>
    <cfRule type="expression" dxfId="5160" priority="138">
      <formula>$N$13="Non applicable"</formula>
    </cfRule>
    <cfRule type="expression" dxfId="5159" priority="139">
      <formula>$N$13="Ne sais pas"</formula>
    </cfRule>
    <cfRule type="containsBlanks" dxfId="5158" priority="231">
      <formula>LEN(TRIM(F8))=0</formula>
    </cfRule>
  </conditionalFormatting>
  <conditionalFormatting sqref="F86:N89">
    <cfRule type="expression" dxfId="5157" priority="129">
      <formula>OR($H$84="Non",$H$84="Ne sais pas")</formula>
    </cfRule>
  </conditionalFormatting>
  <conditionalFormatting sqref="G38:G39">
    <cfRule type="expression" dxfId="5156" priority="2">
      <formula>$F$45="Non"</formula>
    </cfRule>
    <cfRule type="expression" dxfId="5155" priority="3">
      <formula>OR($I$42="Non",$I$42="Ne sais pas")</formula>
    </cfRule>
    <cfRule type="containsBlanks" dxfId="5154" priority="4">
      <formula>LEN(TRIM(G38))=0</formula>
    </cfRule>
  </conditionalFormatting>
  <conditionalFormatting sqref="G139">
    <cfRule type="containsBlanks" dxfId="5153" priority="222">
      <formula>LEN(TRIM(G139))=0</formula>
    </cfRule>
  </conditionalFormatting>
  <conditionalFormatting sqref="G151:G153 J151:J153">
    <cfRule type="containsBlanks" dxfId="5152" priority="83">
      <formula>LEN(TRIM(G151))=0</formula>
    </cfRule>
  </conditionalFormatting>
  <conditionalFormatting sqref="G154:G164">
    <cfRule type="containsBlanks" dxfId="5151" priority="78">
      <formula>LEN(TRIM(G154))=0</formula>
    </cfRule>
  </conditionalFormatting>
  <conditionalFormatting sqref="G256">
    <cfRule type="containsBlanks" dxfId="5150" priority="194">
      <formula>LEN(TRIM(G256))=0</formula>
    </cfRule>
  </conditionalFormatting>
  <conditionalFormatting sqref="G269">
    <cfRule type="containsBlanks" dxfId="5149" priority="197">
      <formula>LEN(TRIM(G269))=0</formula>
    </cfRule>
  </conditionalFormatting>
  <conditionalFormatting sqref="G271">
    <cfRule type="expression" dxfId="5148" priority="98">
      <formula>OR($G$269="Non",$G$269="Ne sais pas")</formula>
    </cfRule>
    <cfRule type="containsBlanks" dxfId="5147" priority="99">
      <formula>LEN(TRIM(G271))=0</formula>
    </cfRule>
  </conditionalFormatting>
  <conditionalFormatting sqref="G47:H47 K47:N47">
    <cfRule type="expression" dxfId="5146" priority="51">
      <formula>$F$47="Non"</formula>
    </cfRule>
  </conditionalFormatting>
  <conditionalFormatting sqref="G151:I151">
    <cfRule type="expression" dxfId="5145" priority="82">
      <formula>OR($I$94="Non",$I$94="Ne sais pas")</formula>
    </cfRule>
  </conditionalFormatting>
  <conditionalFormatting sqref="G152:I152">
    <cfRule type="expression" dxfId="5144" priority="80">
      <formula>OR($I$97="Non",$I$97="Ne sais pas")</formula>
    </cfRule>
  </conditionalFormatting>
  <conditionalFormatting sqref="G153:I154">
    <cfRule type="expression" dxfId="5143" priority="77">
      <formula>OR($I$100="Non",$I$100="Ne sais pas")</formula>
    </cfRule>
  </conditionalFormatting>
  <conditionalFormatting sqref="G155:I155">
    <cfRule type="expression" dxfId="5142" priority="74">
      <formula>OR($I$103="Non",$I$103="Ne sais pas")</formula>
    </cfRule>
  </conditionalFormatting>
  <conditionalFormatting sqref="G156:I156">
    <cfRule type="expression" dxfId="5141" priority="72">
      <formula>OR($I$106="Non",$I$106="Ne sais pas")</formula>
    </cfRule>
  </conditionalFormatting>
  <conditionalFormatting sqref="G157:I157">
    <cfRule type="expression" dxfId="5140" priority="70">
      <formula>OR($I$109="Non",$I$109="Ne sais pas")</formula>
    </cfRule>
  </conditionalFormatting>
  <conditionalFormatting sqref="G158:I158">
    <cfRule type="expression" dxfId="5139" priority="68">
      <formula>OR($I$112="Non",$I$112="Ne sais pas")</formula>
    </cfRule>
  </conditionalFormatting>
  <conditionalFormatting sqref="G159:I159">
    <cfRule type="expression" dxfId="5138" priority="66">
      <formula>OR($I$115="Non",$I$115="Ne sais pas")</formula>
    </cfRule>
  </conditionalFormatting>
  <conditionalFormatting sqref="G160:I160">
    <cfRule type="expression" dxfId="5137" priority="64">
      <formula>OR($I$118="Non",$I$118="Ne sais pas")</formula>
    </cfRule>
  </conditionalFormatting>
  <conditionalFormatting sqref="G161:I161">
    <cfRule type="expression" dxfId="5136" priority="62">
      <formula>OR($I$121="Non",$I$121="Ne sais pas")</formula>
    </cfRule>
  </conditionalFormatting>
  <conditionalFormatting sqref="G162:I162">
    <cfRule type="expression" dxfId="5135" priority="60">
      <formula>OR($I$124="Non",$I$124="Ne sais pas")</formula>
    </cfRule>
  </conditionalFormatting>
  <conditionalFormatting sqref="G163:I163">
    <cfRule type="expression" dxfId="5134" priority="57">
      <formula>OR($I$127="Non",$I$127="Ne sais pas")</formula>
    </cfRule>
  </conditionalFormatting>
  <conditionalFormatting sqref="G164:I164">
    <cfRule type="expression" dxfId="5133" priority="56">
      <formula>OR($I$130="Non",$I$130="Ne sais pas")</formula>
    </cfRule>
  </conditionalFormatting>
  <conditionalFormatting sqref="G71:J71">
    <cfRule type="containsBlanks" dxfId="5132" priority="196">
      <formula>LEN(TRIM(G71))=0</formula>
    </cfRule>
  </conditionalFormatting>
  <conditionalFormatting sqref="G95:J96 G98:J99 G101:J102 G107:J108 G110:J111 G116:J117 G119:J120 G122:J123 G125:J126 G128:J129 G131:J132">
    <cfRule type="containsBlanks" dxfId="5131" priority="39">
      <formula>LEN(TRIM(G95))=0</formula>
    </cfRule>
  </conditionalFormatting>
  <conditionalFormatting sqref="G104:J105">
    <cfRule type="containsBlanks" dxfId="5130" priority="38">
      <formula>LEN(TRIM(G104))=0</formula>
    </cfRule>
  </conditionalFormatting>
  <conditionalFormatting sqref="G168:K178">
    <cfRule type="expression" dxfId="5129" priority="116">
      <formula>OR($F168="Non",$F168="Ne sais pas")</formula>
    </cfRule>
  </conditionalFormatting>
  <conditionalFormatting sqref="G45:N45">
    <cfRule type="expression" dxfId="5128" priority="52">
      <formula>$F$45="Non"</formula>
    </cfRule>
  </conditionalFormatting>
  <conditionalFormatting sqref="G180:N190">
    <cfRule type="expression" dxfId="5127" priority="115">
      <formula>OR($F180="Non",$F180="Ne sais pas")</formula>
    </cfRule>
  </conditionalFormatting>
  <conditionalFormatting sqref="G192:N202">
    <cfRule type="expression" dxfId="5126" priority="112">
      <formula>OR($F192="Non",$F192="Ne sais pas")</formula>
    </cfRule>
  </conditionalFormatting>
  <conditionalFormatting sqref="G204:N214">
    <cfRule type="expression" dxfId="5125" priority="111">
      <formula>OR($F204="Non",$F204="Ne sais pas")</formula>
    </cfRule>
  </conditionalFormatting>
  <conditionalFormatting sqref="H25:H26">
    <cfRule type="containsBlanks" dxfId="5124" priority="166">
      <formula>LEN(TRIM(H25))=0</formula>
    </cfRule>
  </conditionalFormatting>
  <conditionalFormatting sqref="H29:H32">
    <cfRule type="containsBlanks" dxfId="5123" priority="40">
      <formula>LEN(TRIM(H29))=0</formula>
    </cfRule>
  </conditionalFormatting>
  <conditionalFormatting sqref="H141:H142">
    <cfRule type="expression" dxfId="5122" priority="126">
      <formula>#REF!="Don't know"</formula>
    </cfRule>
  </conditionalFormatting>
  <conditionalFormatting sqref="H141:H144">
    <cfRule type="expression" dxfId="5121" priority="125">
      <formula>#REF!="Non"</formula>
    </cfRule>
  </conditionalFormatting>
  <conditionalFormatting sqref="H141:H145">
    <cfRule type="containsBlanks" dxfId="5120" priority="127">
      <formula>LEN(TRIM(H141))=0</formula>
    </cfRule>
  </conditionalFormatting>
  <conditionalFormatting sqref="H143:H144">
    <cfRule type="expression" dxfId="5119" priority="124">
      <formula>#REF!="Ne sais pas"</formula>
    </cfRule>
  </conditionalFormatting>
  <conditionalFormatting sqref="H145">
    <cfRule type="expression" dxfId="5118" priority="215">
      <formula>#REF!="Don't know"</formula>
    </cfRule>
    <cfRule type="expression" dxfId="5117" priority="216">
      <formula>#REF!="No"</formula>
    </cfRule>
  </conditionalFormatting>
  <conditionalFormatting sqref="H147 K141">
    <cfRule type="expression" dxfId="5116" priority="218">
      <formula>#REF!="Don't know"</formula>
    </cfRule>
    <cfRule type="expression" dxfId="5115" priority="219">
      <formula>#REF!="No"</formula>
    </cfRule>
  </conditionalFormatting>
  <conditionalFormatting sqref="H147">
    <cfRule type="containsBlanks" dxfId="5114" priority="217">
      <formula>LEN(TRIM(H147))=0</formula>
    </cfRule>
  </conditionalFormatting>
  <conditionalFormatting sqref="H215">
    <cfRule type="containsBlanks" dxfId="5113" priority="201">
      <formula>LEN(TRIM(H215))=0</formula>
    </cfRule>
    <cfRule type="expression" dxfId="5112" priority="202">
      <formula>#REF!="Don't know"</formula>
    </cfRule>
    <cfRule type="expression" dxfId="5111" priority="203">
      <formula>#REF!="No"</formula>
    </cfRule>
  </conditionalFormatting>
  <conditionalFormatting sqref="H217:H220">
    <cfRule type="containsBlanks" dxfId="5110" priority="108">
      <formula>LEN(TRIM(H217))=0</formula>
    </cfRule>
    <cfRule type="expression" dxfId="5109" priority="109">
      <formula>$H$148="Ne sais pas"</formula>
    </cfRule>
    <cfRule type="expression" dxfId="5108" priority="110">
      <formula>$H$148="Non"</formula>
    </cfRule>
  </conditionalFormatting>
  <conditionalFormatting sqref="H223:H225">
    <cfRule type="containsBlanks" dxfId="5107" priority="106">
      <formula>LEN(TRIM(H223))=0</formula>
    </cfRule>
  </conditionalFormatting>
  <conditionalFormatting sqref="H227">
    <cfRule type="containsBlanks" dxfId="5106" priority="104">
      <formula>LEN(TRIM(H227))=0</formula>
    </cfRule>
  </conditionalFormatting>
  <conditionalFormatting sqref="H304:H306">
    <cfRule type="containsBlanks" dxfId="5105" priority="93">
      <formula>LEN(TRIM(H304))=0</formula>
    </cfRule>
  </conditionalFormatting>
  <conditionalFormatting sqref="H308">
    <cfRule type="containsBlanks" dxfId="5104" priority="47">
      <formula>LEN(TRIM(H308))=0</formula>
    </cfRule>
  </conditionalFormatting>
  <conditionalFormatting sqref="H309:H315">
    <cfRule type="containsBlanks" dxfId="5103" priority="91">
      <formula>LEN(TRIM(H309))=0</formula>
    </cfRule>
  </conditionalFormatting>
  <conditionalFormatting sqref="H317:H318">
    <cfRule type="containsBlanks" dxfId="5102" priority="213">
      <formula>LEN(TRIM(H317))=0</formula>
    </cfRule>
  </conditionalFormatting>
  <conditionalFormatting sqref="H320">
    <cfRule type="containsBlanks" dxfId="5101" priority="209">
      <formula>LEN(TRIM(H320))=0</formula>
    </cfRule>
  </conditionalFormatting>
  <conditionalFormatting sqref="H373:H374">
    <cfRule type="containsBlanks" dxfId="5100" priority="175">
      <formula>LEN(TRIM(H373))=0</formula>
    </cfRule>
  </conditionalFormatting>
  <conditionalFormatting sqref="H377">
    <cfRule type="containsBlanks" dxfId="5099" priority="157">
      <formula>LEN(TRIM(H377))=0</formula>
    </cfRule>
    <cfRule type="containsBlanks" priority="158">
      <formula>LEN(TRIM(H377))=0</formula>
    </cfRule>
  </conditionalFormatting>
  <conditionalFormatting sqref="H380:H383">
    <cfRule type="containsBlanks" dxfId="5098" priority="85">
      <formula>LEN(TRIM(H380))=0</formula>
    </cfRule>
  </conditionalFormatting>
  <conditionalFormatting sqref="H380:H386">
    <cfRule type="containsBlanks" priority="24">
      <formula>LEN(TRIM(H380))=0</formula>
    </cfRule>
  </conditionalFormatting>
  <conditionalFormatting sqref="H384:H386">
    <cfRule type="containsBlanks" dxfId="5097" priority="23">
      <formula>LEN(TRIM(H384))=0</formula>
    </cfRule>
  </conditionalFormatting>
  <conditionalFormatting sqref="H388:H389">
    <cfRule type="containsBlanks" dxfId="5096" priority="167">
      <formula>LEN(TRIM(H388))=0</formula>
    </cfRule>
    <cfRule type="containsBlanks" priority="168">
      <formula>LEN(TRIM(H388))=0</formula>
    </cfRule>
  </conditionalFormatting>
  <conditionalFormatting sqref="H281:I284">
    <cfRule type="containsBlanks" dxfId="5095" priority="15">
      <formula>LEN(TRIM(H281))=0</formula>
    </cfRule>
  </conditionalFormatting>
  <conditionalFormatting sqref="H286:I288">
    <cfRule type="containsBlanks" dxfId="5094" priority="11">
      <formula>LEN(TRIM(H286))=0</formula>
    </cfRule>
  </conditionalFormatting>
  <conditionalFormatting sqref="H290:I295">
    <cfRule type="containsBlanks" dxfId="5093" priority="8">
      <formula>LEN(TRIM(H290))=0</formula>
    </cfRule>
  </conditionalFormatting>
  <conditionalFormatting sqref="H297:I299">
    <cfRule type="containsBlanks" dxfId="5092" priority="7">
      <formula>LEN(TRIM(H297))=0</formula>
    </cfRule>
  </conditionalFormatting>
  <conditionalFormatting sqref="H376:I376">
    <cfRule type="containsBlanks" dxfId="5091" priority="199">
      <formula>LEN(TRIM(H376))=0</formula>
    </cfRule>
    <cfRule type="containsBlanks" priority="200">
      <formula>LEN(TRIM(H376))=0</formula>
    </cfRule>
  </conditionalFormatting>
  <conditionalFormatting sqref="H377:I377">
    <cfRule type="expression" dxfId="5090" priority="42">
      <formula>OR($H$376="Aucun plan PSE commencé/élaboré",$H$376="Oui plan PSE mais aucun composant FP/RH",$H$376="Ne sais pas")</formula>
    </cfRule>
  </conditionalFormatting>
  <conditionalFormatting sqref="H381:I381">
    <cfRule type="expression" dxfId="5089" priority="84">
      <formula>OR($H$380="Non",$H$380="Ne sais pas")</formula>
    </cfRule>
  </conditionalFormatting>
  <conditionalFormatting sqref="H384:I384">
    <cfRule type="expression" dxfId="5088" priority="22">
      <formula>$I$6="Non"</formula>
    </cfRule>
  </conditionalFormatting>
  <conditionalFormatting sqref="H38:J39">
    <cfRule type="expression" dxfId="5087" priority="134">
      <formula>OR($J$35="Non",$J$35="Ne sais pas")</formula>
    </cfRule>
    <cfRule type="containsBlanks" dxfId="5086" priority="135">
      <formula>LEN(TRIM(H38))=0</formula>
    </cfRule>
  </conditionalFormatting>
  <conditionalFormatting sqref="H141:J144">
    <cfRule type="expression" dxfId="5085" priority="123">
      <formula>OR($G$139="Non",$G$139="Ne sais pas")</formula>
    </cfRule>
  </conditionalFormatting>
  <conditionalFormatting sqref="H146:J146">
    <cfRule type="expression" dxfId="5084" priority="121">
      <formula>OR($H$145="Non",$H$145="Ne sais pas")</formula>
    </cfRule>
  </conditionalFormatting>
  <conditionalFormatting sqref="H148:J148">
    <cfRule type="expression" dxfId="5083" priority="120">
      <formula>OR($H$147="Non",$H$147="Ne sais pas")</formula>
    </cfRule>
  </conditionalFormatting>
  <conditionalFormatting sqref="H217:J221">
    <cfRule type="expression" dxfId="5082" priority="107">
      <formula>OR($H$215="Non",$H$215="Ne sais pas")</formula>
    </cfRule>
  </conditionalFormatting>
  <conditionalFormatting sqref="H225:J225">
    <cfRule type="expression" dxfId="5081" priority="105">
      <formula>AND($H$223="Non",$H$224="Non")</formula>
    </cfRule>
  </conditionalFormatting>
  <conditionalFormatting sqref="H230:J230">
    <cfRule type="containsBlanks" dxfId="5080" priority="49">
      <formula>LEN(TRIM(H230))=0</formula>
    </cfRule>
  </conditionalFormatting>
  <conditionalFormatting sqref="H230:J231">
    <cfRule type="expression" dxfId="5079" priority="50">
      <formula>AND($H$223="Non",$H$224="Non")</formula>
    </cfRule>
  </conditionalFormatting>
  <conditionalFormatting sqref="H231:J231">
    <cfRule type="expression" dxfId="5078" priority="102">
      <formula>OR($H$230="Non",$H$230="Ne sais pas")</formula>
    </cfRule>
  </conditionalFormatting>
  <conditionalFormatting sqref="H306:J306">
    <cfRule type="expression" dxfId="5077" priority="92">
      <formula>OR($H$305="Non",$H$305="Ne sais pas")</formula>
    </cfRule>
  </conditionalFormatting>
  <conditionalFormatting sqref="H307:J307">
    <cfRule type="expression" dxfId="5076" priority="46">
      <formula>OR($H$306="Non",$H$306="Ne sais pas",$H$305="Non",$H$305="Ne sais pas")</formula>
    </cfRule>
  </conditionalFormatting>
  <conditionalFormatting sqref="H315:J315">
    <cfRule type="expression" dxfId="5075" priority="90">
      <formula>OR($H$314="Non",$H$314="Ne sais pas")</formula>
    </cfRule>
  </conditionalFormatting>
  <conditionalFormatting sqref="H319:J319">
    <cfRule type="expression" dxfId="5074" priority="88">
      <formula>OR($H$318="Non",$H$318="Ne sais pas")</formula>
    </cfRule>
    <cfRule type="containsBlanks" dxfId="5073" priority="89">
      <formula>LEN(TRIM(H319))=0</formula>
    </cfRule>
  </conditionalFormatting>
  <conditionalFormatting sqref="H321:J321">
    <cfRule type="expression" dxfId="5072" priority="87">
      <formula>OR($H$320="Non",$H$320="Ne sais pas",$H$320="Non applicable")</formula>
    </cfRule>
  </conditionalFormatting>
  <conditionalFormatting sqref="H322:J322">
    <cfRule type="expression" dxfId="5071" priority="44">
      <formula>$H$320="Oui"</formula>
    </cfRule>
    <cfRule type="containsBlanks" dxfId="5070" priority="45">
      <formula>LEN(TRIM(H322))=0</formula>
    </cfRule>
  </conditionalFormatting>
  <conditionalFormatting sqref="H375:N375">
    <cfRule type="expression" dxfId="5069" priority="86">
      <formula>OR($H$374="Non",$H$374="Ne sais pas")</formula>
    </cfRule>
  </conditionalFormatting>
  <conditionalFormatting sqref="I6">
    <cfRule type="containsBlanks" dxfId="5068" priority="208">
      <formula>LEN(TRIM(I6))=0</formula>
    </cfRule>
    <cfRule type="expression" dxfId="5067" priority="226">
      <formula>$N$13="Ne sais pas"</formula>
    </cfRule>
    <cfRule type="expression" dxfId="5066" priority="227">
      <formula>$N$13="Non applicable"</formula>
    </cfRule>
    <cfRule type="expression" dxfId="5065" priority="228">
      <formula>$N$13="Non"</formula>
    </cfRule>
  </conditionalFormatting>
  <conditionalFormatting sqref="I10:I11">
    <cfRule type="expression" dxfId="5064" priority="153">
      <formula>$I$6="Non"</formula>
    </cfRule>
  </conditionalFormatting>
  <conditionalFormatting sqref="I10:I18">
    <cfRule type="expression" dxfId="5063" priority="154">
      <formula>$N$13="Non"</formula>
    </cfRule>
    <cfRule type="expression" dxfId="5062" priority="155">
      <formula>$N$13="Non applicable"</formula>
    </cfRule>
    <cfRule type="expression" dxfId="5061" priority="156">
      <formula>$N$13="Ne sais pas"</formula>
    </cfRule>
  </conditionalFormatting>
  <conditionalFormatting sqref="I10:I23">
    <cfRule type="expression" dxfId="5060" priority="147">
      <formula>OR($I$6="Non",$I$6="Ne sais pas")</formula>
    </cfRule>
    <cfRule type="containsBlanks" dxfId="5059" priority="229">
      <formula>LEN(TRIM(I10))=0</formula>
    </cfRule>
  </conditionalFormatting>
  <conditionalFormatting sqref="I12">
    <cfRule type="expression" dxfId="5058" priority="152">
      <formula>$I$6="No"</formula>
    </cfRule>
  </conditionalFormatting>
  <conditionalFormatting sqref="I19:I23">
    <cfRule type="expression" dxfId="5057" priority="148">
      <formula>$I$6="Non"</formula>
    </cfRule>
    <cfRule type="expression" dxfId="5056" priority="149">
      <formula>$N$13="No"</formula>
    </cfRule>
    <cfRule type="expression" dxfId="5055" priority="150">
      <formula>$N$13="Non applicable"</formula>
    </cfRule>
    <cfRule type="expression" dxfId="5054" priority="151">
      <formula>$N$13="Ne sais pas"</formula>
    </cfRule>
  </conditionalFormatting>
  <conditionalFormatting sqref="I23">
    <cfRule type="expression" dxfId="5053" priority="53">
      <formula>OR($I$22="Non",$I$22="Ne sais pas",$I$22="Non applicable")</formula>
    </cfRule>
  </conditionalFormatting>
  <conditionalFormatting sqref="I42">
    <cfRule type="containsBlanks" dxfId="5052" priority="210">
      <formula>LEN(TRIM(I42))=0</formula>
    </cfRule>
  </conditionalFormatting>
  <conditionalFormatting sqref="I47:J47">
    <cfRule type="expression" dxfId="5051" priority="12">
      <formula>$F$45="Non"</formula>
    </cfRule>
    <cfRule type="containsBlanks" dxfId="5050" priority="14">
      <formula>LEN(TRIM(I47))=0</formula>
    </cfRule>
  </conditionalFormatting>
  <conditionalFormatting sqref="J25:J28">
    <cfRule type="containsBlanks" dxfId="5049" priority="165">
      <formula>LEN(TRIM(J25))=0</formula>
    </cfRule>
  </conditionalFormatting>
  <conditionalFormatting sqref="J33">
    <cfRule type="containsBlanks" dxfId="5048" priority="221">
      <formula>LEN(TRIM(J33))=0</formula>
    </cfRule>
  </conditionalFormatting>
  <conditionalFormatting sqref="J35">
    <cfRule type="containsBlanks" dxfId="5047" priority="220">
      <formula>LEN(TRIM(J35))=0</formula>
    </cfRule>
  </conditionalFormatting>
  <conditionalFormatting sqref="J67:J70">
    <cfRule type="containsBlanks" dxfId="5046" priority="184">
      <formula>LEN(TRIM(J67))=0</formula>
    </cfRule>
  </conditionalFormatting>
  <conditionalFormatting sqref="J154:J164">
    <cfRule type="containsBlanks" dxfId="5045" priority="76">
      <formula>LEN(TRIM(J154))=0</formula>
    </cfRule>
  </conditionalFormatting>
  <conditionalFormatting sqref="J326:J327">
    <cfRule type="containsBlanks" dxfId="5044" priority="192">
      <formula>LEN(TRIM(J326))=0</formula>
    </cfRule>
  </conditionalFormatting>
  <conditionalFormatting sqref="J330">
    <cfRule type="containsBlanks" dxfId="5043" priority="183">
      <formula>LEN(TRIM(J330))=0</formula>
    </cfRule>
  </conditionalFormatting>
  <conditionalFormatting sqref="J332:J333">
    <cfRule type="containsBlanks" dxfId="5042" priority="191">
      <formula>LEN(TRIM(J332))=0</formula>
    </cfRule>
  </conditionalFormatting>
  <conditionalFormatting sqref="J336">
    <cfRule type="containsBlanks" dxfId="5041" priority="182">
      <formula>LEN(TRIM(J336))=0</formula>
    </cfRule>
  </conditionalFormatting>
  <conditionalFormatting sqref="J338:J339">
    <cfRule type="containsBlanks" dxfId="5040" priority="190">
      <formula>LEN(TRIM(J338))=0</formula>
    </cfRule>
  </conditionalFormatting>
  <conditionalFormatting sqref="J342">
    <cfRule type="containsBlanks" dxfId="5039" priority="181">
      <formula>LEN(TRIM(J342))=0</formula>
    </cfRule>
  </conditionalFormatting>
  <conditionalFormatting sqref="J344:J345">
    <cfRule type="containsBlanks" dxfId="5038" priority="189">
      <formula>LEN(TRIM(J344))=0</formula>
    </cfRule>
  </conditionalFormatting>
  <conditionalFormatting sqref="J348">
    <cfRule type="containsBlanks" dxfId="5037" priority="180">
      <formula>LEN(TRIM(J348))=0</formula>
    </cfRule>
  </conditionalFormatting>
  <conditionalFormatting sqref="J350:J351">
    <cfRule type="containsBlanks" dxfId="5036" priority="188">
      <formula>LEN(TRIM(J350))=0</formula>
    </cfRule>
  </conditionalFormatting>
  <conditionalFormatting sqref="J354">
    <cfRule type="containsBlanks" dxfId="5035" priority="174">
      <formula>LEN(TRIM(J354))=0</formula>
    </cfRule>
  </conditionalFormatting>
  <conditionalFormatting sqref="J356:J357">
    <cfRule type="containsBlanks" dxfId="5034" priority="187">
      <formula>LEN(TRIM(J356))=0</formula>
    </cfRule>
  </conditionalFormatting>
  <conditionalFormatting sqref="J360">
    <cfRule type="containsBlanks" dxfId="5033" priority="179">
      <formula>LEN(TRIM(J360))=0</formula>
    </cfRule>
  </conditionalFormatting>
  <conditionalFormatting sqref="J362:J363">
    <cfRule type="containsBlanks" dxfId="5032" priority="186">
      <formula>LEN(TRIM(J362))=0</formula>
    </cfRule>
  </conditionalFormatting>
  <conditionalFormatting sqref="J366">
    <cfRule type="containsBlanks" dxfId="5031" priority="178">
      <formula>LEN(TRIM(J366))=0</formula>
    </cfRule>
  </conditionalFormatting>
  <conditionalFormatting sqref="J368:J369">
    <cfRule type="containsBlanks" dxfId="5030" priority="185">
      <formula>LEN(TRIM(J368))=0</formula>
    </cfRule>
  </conditionalFormatting>
  <conditionalFormatting sqref="J372">
    <cfRule type="containsBlanks" dxfId="5029" priority="177">
      <formula>LEN(TRIM(J372))=0</formula>
    </cfRule>
  </conditionalFormatting>
  <conditionalFormatting sqref="J151:L151">
    <cfRule type="expression" dxfId="5028" priority="81">
      <formula>OR($G$94="Non",$G$94="Ne sais pas")</formula>
    </cfRule>
  </conditionalFormatting>
  <conditionalFormatting sqref="J152:L152">
    <cfRule type="expression" dxfId="5027" priority="79">
      <formula>OR($G$97="Non",$G$97="Ne sais pas")</formula>
    </cfRule>
  </conditionalFormatting>
  <conditionalFormatting sqref="J153:L154">
    <cfRule type="expression" dxfId="5026" priority="75">
      <formula>OR($G$100="Non",$G$100="Ne sais pas")</formula>
    </cfRule>
  </conditionalFormatting>
  <conditionalFormatting sqref="J155:L155">
    <cfRule type="expression" dxfId="5025" priority="73">
      <formula>OR($G$103="Non",$G$103="Ne sais pas")</formula>
    </cfRule>
  </conditionalFormatting>
  <conditionalFormatting sqref="J156:L156">
    <cfRule type="expression" dxfId="5024" priority="71">
      <formula>OR($G$106="Non",$G$106="Ne sais pas")</formula>
    </cfRule>
  </conditionalFormatting>
  <conditionalFormatting sqref="J157:L157">
    <cfRule type="expression" dxfId="5023" priority="69">
      <formula>OR($G$109="Non",$G$109="Ne sais pas")</formula>
    </cfRule>
  </conditionalFormatting>
  <conditionalFormatting sqref="J158:L158">
    <cfRule type="expression" dxfId="5022" priority="67">
      <formula>OR($G$112="Non",$G$112="Ne sais pas")</formula>
    </cfRule>
  </conditionalFormatting>
  <conditionalFormatting sqref="J159:L159">
    <cfRule type="expression" dxfId="5021" priority="65">
      <formula>OR($G$115="Non",$G$115="Ne sais pas")</formula>
    </cfRule>
  </conditionalFormatting>
  <conditionalFormatting sqref="J160:L160">
    <cfRule type="expression" dxfId="5020" priority="63">
      <formula>OR($G$118="Non",$G$118="Ne sais pas")</formula>
    </cfRule>
  </conditionalFormatting>
  <conditionalFormatting sqref="J161:L161">
    <cfRule type="expression" dxfId="5019" priority="61">
      <formula>OR($G$121="Non",$G$121="Ne sais pas")</formula>
    </cfRule>
  </conditionalFormatting>
  <conditionalFormatting sqref="J162:L162">
    <cfRule type="expression" dxfId="5018" priority="59">
      <formula>OR($G$124="Non",$G$124="Ne sais pas")</formula>
    </cfRule>
  </conditionalFormatting>
  <conditionalFormatting sqref="J163:L163">
    <cfRule type="expression" dxfId="5017" priority="58">
      <formula>OR($G$127="Non",$G$127="Ne sais pas")</formula>
    </cfRule>
  </conditionalFormatting>
  <conditionalFormatting sqref="J164:L164">
    <cfRule type="expression" dxfId="5016" priority="55">
      <formula>OR($G$130="Non",$G$130="Ne sais pas")</formula>
    </cfRule>
  </conditionalFormatting>
  <conditionalFormatting sqref="J139:N139">
    <cfRule type="expression" dxfId="5015" priority="122">
      <formula>OR($G$139="Non",$G$139="Ne sais pas")</formula>
    </cfRule>
  </conditionalFormatting>
  <conditionalFormatting sqref="J373:N373">
    <cfRule type="expression" dxfId="5014" priority="43">
      <formula>OR($H$373="Non",$H$373="Ne sais pas")</formula>
    </cfRule>
  </conditionalFormatting>
  <conditionalFormatting sqref="K94">
    <cfRule type="expression" dxfId="5013" priority="37">
      <formula>OR($H$84="Non",$H$84="Ne sais pas")</formula>
    </cfRule>
  </conditionalFormatting>
  <conditionalFormatting sqref="K97">
    <cfRule type="expression" dxfId="5012" priority="36">
      <formula>OR($H$84="Non",$H$84="Ne sais pas")</formula>
    </cfRule>
  </conditionalFormatting>
  <conditionalFormatting sqref="K100">
    <cfRule type="expression" dxfId="5011" priority="35">
      <formula>OR($H$84="Non",$H$84="Ne sais pas")</formula>
    </cfRule>
  </conditionalFormatting>
  <conditionalFormatting sqref="K103">
    <cfRule type="expression" dxfId="5010" priority="34">
      <formula>OR($H$84="Non",$H$84="Ne sais pas")</formula>
    </cfRule>
  </conditionalFormatting>
  <conditionalFormatting sqref="K106">
    <cfRule type="expression" dxfId="5009" priority="33">
      <formula>OR($H$84="Non",$H$84="Ne sais pas")</formula>
    </cfRule>
  </conditionalFormatting>
  <conditionalFormatting sqref="K109">
    <cfRule type="expression" dxfId="5008" priority="32">
      <formula>OR($H$84="Non",$H$84="Ne sais pas")</formula>
    </cfRule>
  </conditionalFormatting>
  <conditionalFormatting sqref="K112">
    <cfRule type="expression" dxfId="5007" priority="31">
      <formula>OR($H$84="Non",$H$84="Ne sais pas")</formula>
    </cfRule>
  </conditionalFormatting>
  <conditionalFormatting sqref="K115">
    <cfRule type="expression" dxfId="5006" priority="30">
      <formula>OR($H$84="Non",$H$84="Ne sais pas")</formula>
    </cfRule>
  </conditionalFormatting>
  <conditionalFormatting sqref="K118">
    <cfRule type="expression" dxfId="5005" priority="29">
      <formula>OR($H$84="Non",$H$84="Ne sais pas")</formula>
    </cfRule>
  </conditionalFormatting>
  <conditionalFormatting sqref="K121">
    <cfRule type="expression" dxfId="5004" priority="28">
      <formula>OR($H$84="Non",$H$84="Ne sais pas")</formula>
    </cfRule>
  </conditionalFormatting>
  <conditionalFormatting sqref="K124">
    <cfRule type="expression" dxfId="5003" priority="27">
      <formula>OR($H$84="Non",$H$84="Ne sais pas")</formula>
    </cfRule>
  </conditionalFormatting>
  <conditionalFormatting sqref="K127">
    <cfRule type="expression" dxfId="5002" priority="26">
      <formula>OR($H$84="Non",$H$84="Ne sais pas")</formula>
    </cfRule>
  </conditionalFormatting>
  <conditionalFormatting sqref="K130">
    <cfRule type="expression" dxfId="5001" priority="25">
      <formula>OR($H$84="Non",$H$84="Ne sais pas")</formula>
    </cfRule>
  </conditionalFormatting>
  <conditionalFormatting sqref="K141 K223 K233:K245 F248">
    <cfRule type="containsBlanks" dxfId="5000" priority="223">
      <formula>LEN(TRIM(F141))=0</formula>
    </cfRule>
  </conditionalFormatting>
  <conditionalFormatting sqref="K247">
    <cfRule type="containsBlanks" dxfId="4999" priority="214">
      <formula>LEN(TRIM(K247))=0</formula>
    </cfRule>
  </conditionalFormatting>
  <conditionalFormatting sqref="K281:L284">
    <cfRule type="containsBlanks" dxfId="4998" priority="10">
      <formula>LEN(TRIM(K281))=0</formula>
    </cfRule>
  </conditionalFormatting>
  <conditionalFormatting sqref="K286:L288">
    <cfRule type="containsBlanks" dxfId="4997" priority="1">
      <formula>LEN(TRIM(K286))=0</formula>
    </cfRule>
  </conditionalFormatting>
  <conditionalFormatting sqref="K290:L295">
    <cfRule type="containsBlanks" dxfId="4996" priority="9">
      <formula>LEN(TRIM(K290))=0</formula>
    </cfRule>
  </conditionalFormatting>
  <conditionalFormatting sqref="K297:L299">
    <cfRule type="containsBlanks" dxfId="4995" priority="6">
      <formula>LEN(TRIM(K297))=0</formula>
    </cfRule>
  </conditionalFormatting>
  <conditionalFormatting sqref="K19:N23">
    <cfRule type="expression" dxfId="4994" priority="140">
      <formula>OR($I$6="Non",$I$6="Ne sais pas")</formula>
    </cfRule>
    <cfRule type="containsBlanks" dxfId="4993" priority="230">
      <formula>LEN(TRIM(K19))=0</formula>
    </cfRule>
  </conditionalFormatting>
  <conditionalFormatting sqref="L168:L178">
    <cfRule type="expression" dxfId="4992" priority="118">
      <formula>$F$225="Don't know"</formula>
    </cfRule>
    <cfRule type="expression" dxfId="4991" priority="119">
      <formula>$F$225="Non"</formula>
    </cfRule>
    <cfRule type="containsBlanks" dxfId="4990" priority="232">
      <formula>LEN(TRIM(L168))=0</formula>
    </cfRule>
  </conditionalFormatting>
  <conditionalFormatting sqref="L192:M202">
    <cfRule type="expression" dxfId="4989" priority="113">
      <formula>$F$225="Ne sais pas"</formula>
    </cfRule>
    <cfRule type="expression" dxfId="4988" priority="114">
      <formula>$F$225="Non"</formula>
    </cfRule>
  </conditionalFormatting>
  <conditionalFormatting sqref="L10:N10">
    <cfRule type="expression" dxfId="4987" priority="146">
      <formula>OR($I$10="Non",$I$10="Ne sais pas",$I$10="Non applicable")</formula>
    </cfRule>
  </conditionalFormatting>
  <conditionalFormatting sqref="L10:N18">
    <cfRule type="expression" dxfId="4986" priority="18">
      <formula>OR($I$6="Non",$I$6="Ne sais pas")</formula>
    </cfRule>
  </conditionalFormatting>
  <conditionalFormatting sqref="L11:N11">
    <cfRule type="expression" dxfId="4985" priority="145">
      <formula>OR($I$11="Non",$I$11="Ne sais pas",$I$11="Non applicable")</formula>
    </cfRule>
  </conditionalFormatting>
  <conditionalFormatting sqref="L12:N12">
    <cfRule type="expression" dxfId="4984" priority="144">
      <formula>OR($I$12="Non",$I$12="Ne sais pas",$I$12="Non applicable")</formula>
    </cfRule>
  </conditionalFormatting>
  <conditionalFormatting sqref="L13:N13">
    <cfRule type="expression" dxfId="4983" priority="21">
      <formula>OR($I$13="Non",$I$13="Ne sais pas",$I$13="Non applicable")</formula>
    </cfRule>
  </conditionalFormatting>
  <conditionalFormatting sqref="L14:N14">
    <cfRule type="expression" dxfId="4982" priority="20">
      <formula>OR($I$14="Non",$I$14="Ne sais pas",$I$14="Non applicable")</formula>
    </cfRule>
  </conditionalFormatting>
  <conditionalFormatting sqref="L15:N15">
    <cfRule type="expression" dxfId="4981" priority="143">
      <formula>OR($I$15="Non",$I$15="Ne sais pas",$I$15="Non applicable")</formula>
    </cfRule>
  </conditionalFormatting>
  <conditionalFormatting sqref="L16:N16">
    <cfRule type="expression" dxfId="4980" priority="19">
      <formula>OR($I$16="Non",$I$16="Ne sais pas",$I$16="Non applicable")</formula>
    </cfRule>
  </conditionalFormatting>
  <conditionalFormatting sqref="L17:N17">
    <cfRule type="expression" dxfId="4979" priority="5">
      <formula>OR($I$10="Non",$I$10="Ne sais pas",$I$10="Non applicable")</formula>
    </cfRule>
    <cfRule type="expression" dxfId="4978" priority="141">
      <formula>OR($I$17="Ni l'un ni l'autre",$I$17="Ne sais pas",$I$17="Non applicable")</formula>
    </cfRule>
  </conditionalFormatting>
  <conditionalFormatting sqref="L18:N18">
    <cfRule type="expression" dxfId="4977" priority="54">
      <formula>OR($I$16="No",$I$16="Don't know",$I$16="Not applicable")</formula>
    </cfRule>
    <cfRule type="expression" dxfId="4976" priority="142">
      <formula>OR($I$18="Non",$I$18="Ne sais pas",$I$18="Non applicable")</formula>
    </cfRule>
  </conditionalFormatting>
  <conditionalFormatting sqref="L168:N178">
    <cfRule type="expression" dxfId="4975" priority="117">
      <formula>OR($F168="Non",$F168="Ne sais pas")</formula>
    </cfRule>
  </conditionalFormatting>
  <conditionalFormatting sqref="L192:N202">
    <cfRule type="containsBlanks" dxfId="4974" priority="233">
      <formula>LEN(TRIM(L192))=0</formula>
    </cfRule>
  </conditionalFormatting>
  <conditionalFormatting sqref="O19:O21 O31:O33 O35 O66:O70 O84 O91 O139 O145 O150:O165 O222 O230:O232 O263">
    <cfRule type="containsBlanks" dxfId="4973" priority="224">
      <formula>LEN(TRIM(O19))=0</formula>
    </cfRule>
  </conditionalFormatting>
  <conditionalFormatting sqref="O25:O28">
    <cfRule type="containsBlanks" dxfId="4972" priority="170">
      <formula>LEN(TRIM(O25))=0</formula>
    </cfRule>
  </conditionalFormatting>
  <conditionalFormatting sqref="O42">
    <cfRule type="containsBlanks" dxfId="4971" priority="212">
      <formula>LEN(TRIM(O42))=0</formula>
    </cfRule>
  </conditionalFormatting>
  <conditionalFormatting sqref="O44:O49">
    <cfRule type="containsBlanks" dxfId="4970" priority="172">
      <formula>LEN(TRIM(O44))=0</formula>
    </cfRule>
  </conditionalFormatting>
  <conditionalFormatting sqref="O52:O56">
    <cfRule type="containsBlanks" dxfId="4969" priority="159">
      <formula>LEN(TRIM(O52))=0</formula>
    </cfRule>
  </conditionalFormatting>
  <conditionalFormatting sqref="O73">
    <cfRule type="containsBlanks" dxfId="4968" priority="173">
      <formula>LEN(TRIM(O73))=0</formula>
    </cfRule>
  </conditionalFormatting>
  <conditionalFormatting sqref="O147">
    <cfRule type="containsBlanks" dxfId="4967" priority="162">
      <formula>LEN(TRIM(O147))=0</formula>
    </cfRule>
  </conditionalFormatting>
  <conditionalFormatting sqref="O167">
    <cfRule type="containsBlanks" dxfId="4966" priority="198">
      <formula>LEN(TRIM(O167))=0</formula>
    </cfRule>
  </conditionalFormatting>
  <conditionalFormatting sqref="O179:O191">
    <cfRule type="containsBlanks" dxfId="4965" priority="161">
      <formula>LEN(TRIM(O179))=0</formula>
    </cfRule>
  </conditionalFormatting>
  <conditionalFormatting sqref="O203:O215">
    <cfRule type="containsBlanks" dxfId="4964" priority="160">
      <formula>LEN(TRIM(O203))=0</formula>
    </cfRule>
  </conditionalFormatting>
  <conditionalFormatting sqref="O227:O228">
    <cfRule type="containsBlanks" dxfId="4963" priority="211">
      <formula>LEN(TRIM(O227))=0</formula>
    </cfRule>
  </conditionalFormatting>
  <conditionalFormatting sqref="O249 O256">
    <cfRule type="containsBlanks" dxfId="4962" priority="193">
      <formula>LEN(TRIM(O249))=0</formula>
    </cfRule>
  </conditionalFormatting>
  <conditionalFormatting sqref="O269:O271">
    <cfRule type="containsBlanks" dxfId="4961" priority="169">
      <formula>LEN(TRIM(O269))=0</formula>
    </cfRule>
  </conditionalFormatting>
  <conditionalFormatting sqref="O324:O374">
    <cfRule type="containsBlanks" dxfId="4960" priority="176">
      <formula>LEN(TRIM(O324))=0</formula>
    </cfRule>
  </conditionalFormatting>
  <conditionalFormatting sqref="O376">
    <cfRule type="containsBlanks" dxfId="4959" priority="171">
      <formula>LEN(TRIM(O376))=0</formula>
    </cfRule>
  </conditionalFormatting>
  <dataValidations count="102">
    <dataValidation type="list" allowBlank="1" showInputMessage="1" showErrorMessage="1" sqref="J326:K326 J332:K332 J338:K338 J344:K344 J350:K350 J356:K356 J362:K362 J368:K368" xr:uid="{C3D5D9CD-4C4B-47DE-9915-FAD829D8E1AD}">
      <formula1>"Présélectionné par l'OMS, SRA, Présélectionné par l'OMS et SRA,Aucun produit préselectionné par l'OMS ou SRA enregistré,Ne sais pas"</formula1>
    </dataValidation>
    <dataValidation type="list" allowBlank="1" showInputMessage="1" showErrorMessage="1" sqref="J330:K330 J336:K336 J342:K342 J348:K348 J360:K360 J366:K366 J372:K372 J354:K354" xr:uid="{F2B0BEB5-54FB-48B7-9DFE-EF1708960AEF}">
      <formula1>"0,1,2 ou plus,Ne sais pas"</formula1>
    </dataValidation>
    <dataValidation type="list" allowBlank="1" showInputMessage="1" showErrorMessage="1" sqref="H311:J311" xr:uid="{929DD563-8488-4148-BF47-C10CC06DECF9}">
      <formula1>"Oui certifié ISO, Oui présélectioné par l'OMS, Oui certifié ISO et présélectionné par l'OMS,Ni l'un ni l'autre, Ne sais pas, Non applicable"</formula1>
    </dataValidation>
    <dataValidation type="list" allowBlank="1" showInputMessage="1" showErrorMessage="1" sqref="F253:G253" xr:uid="{5015FA9F-7C18-4B5B-917A-D0D57FEF5816}">
      <formula1>"Oui : Mobilisation/implication communautaire importante,Oui : Une certaine mobilisation/implication communautaire,Non,Ne sais pas"</formula1>
    </dataValidation>
    <dataValidation type="list" allowBlank="1" showInputMessage="1" showErrorMessage="1" sqref="F251:G251" xr:uid="{523EC6D8-FB4C-43EC-8D7F-A2CE5B58236D}">
      <formula1>"Oui : Médias importants,Oui : Certains médias,Non,Ne sais pas"</formula1>
    </dataValidation>
    <dataValidation type="list" allowBlank="1" showInputMessage="1" showErrorMessage="1" sqref="G151:G164 H155:I164 H151:I153 J151:J164 K151:L153 K155:L164" xr:uid="{5E850933-BBAB-4F40-B8A3-51E11AAB314A}">
      <formula1>"Travailleur de santé communautaire (ou équivalent),Infirmier auxiliaire,Sage-femme infirmière auxiliaire,Infirmier,Pharmacie, Responsable médical, Médecin, Ne sais pas, Non applicable"</formula1>
    </dataValidation>
    <dataValidation type="list" allowBlank="1" showInputMessage="1" showErrorMessage="1" sqref="H144:J144" xr:uid="{9877FC6A-4C42-424F-AB4C-348682161B39}">
      <formula1>"Oui un niveau élevé de mise en œuvre, Oui une certaine mise en œuvre,Mise en œuvre minimale ou inexistante, Ne sais pas, Non applicable (aucune stratégie)"</formula1>
    </dataValidation>
    <dataValidation type="list" allowBlank="1" showInputMessage="1" showErrorMessage="1" sqref="J67:J70" xr:uid="{70B7651F-076B-4DA7-85CB-B53D464C24C0}">
      <formula1>"Oui, Non, Ne sais pas,Non applicable"</formula1>
    </dataValidation>
    <dataValidation type="list" allowBlank="1" showInputMessage="1" showErrorMessage="1" error="Choisissez une réponse dans la liste déroulante." prompt="Choisissez une réponse dans la liste déroulante." sqref="G68:I70" xr:uid="{5B99F49A-CF7F-4DD2-BE20-79DE1B6DB070}">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I17" xr:uid="{1E056A10-97DA-4096-A6D0-4BDE50B4D8D8}">
      <formula1>"Ministère des Finances, Ministère de la Planification,Les deux,Ni l'un ni l'autre,Ne sais pas, Non applicable"</formula1>
    </dataValidation>
    <dataValidation type="list" allowBlank="1" showInputMessage="1" showErrorMessage="1" sqref="F277:G277" xr:uid="{10351868-2E80-46A2-A693-296E089AADFD}">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allowBlank="1" showInputMessage="1" showErrorMessage="1" sqref="G256" xr:uid="{9ACA1E55-FBA4-4982-A222-B59582D7B4D2}">
      <formula1>"0 %,1 à 10 %,11 à 20 %,21 à 30 %,31 à 40 %,41 à 50 %,51 à 60 %,61 à 70 %,71 à 80 %,81 à 100 %,Ne sais pas,Non applicable"</formula1>
    </dataValidation>
    <dataValidation type="list" allowBlank="1" showInputMessage="1" showErrorMessage="1" sqref="F254:G254 H380:I380 H382:H383 I382" xr:uid="{24435BFA-28A5-4FFB-8A90-DB22E0DF9382}">
      <formula1>"Oui,Non,Ne sais pas"</formula1>
    </dataValidation>
    <dataValidation type="list" allowBlank="1" showInputMessage="1" showErrorMessage="1" sqref="F252:G252" xr:uid="{F7A74BA9-7EA0-4E12-B569-0700D65E9053}">
      <formula1>"Oui : Sensibilisation/éducation intensive par téléphone, Oui : Une certaine sensibilisation/éducation par téléphone, Non, Ne sais pas"</formula1>
    </dataValidation>
    <dataValidation type="list" allowBlank="1" showInputMessage="1" showErrorMessage="1" sqref="F250:G250" xr:uid="{E97F7246-4E2A-4081-B4CB-2F1CFF12991F}">
      <formula1>"Oui : Marketing social important,Oui : Un certain marketing social,Non,Ne sais pas"</formula1>
    </dataValidation>
    <dataValidation allowBlank="1" showInputMessage="1" showErrorMessage="1" error="Choisissez une réponse dans la liste déroulante." sqref="K19" xr:uid="{12618AD5-8923-41E6-B4E6-74CADD18B27C}"/>
    <dataValidation type="list" allowBlank="1" showInputMessage="1" showErrorMessage="1" sqref="F276:G276" xr:uid="{4F1BDC7E-8C11-4AC8-9B16-9A410E721ED2}">
      <formula1>"Oui : Tous les sites de marketing social sont inclus, Oui : Certains sites de marketing social sont inclus,Aucun, Ne sais pas, Non applicable (aucun LMIS)"</formula1>
    </dataValidation>
    <dataValidation type="list" allowBlank="1" showInputMessage="1" showErrorMessage="1" sqref="F275:G275" xr:uid="{2156F2CA-D589-4F2E-8ABC-DB9D4CC95A0D}">
      <formula1>"Oui : Toutes les installations des ONG sont incluses, Oui : Certaines des installations des ONG sont incluses,Aucun, Ne sais pas, Non applicable (aucun LMIS)"</formula1>
    </dataValidation>
    <dataValidation type="list" allowBlank="1" showInputMessage="1" showErrorMessage="1" sqref="F274:G274" xr:uid="{404A1394-EC93-44F0-8A7A-73F5721E3743}">
      <formula1>"Oui : Tous les installations du secteur privé sont incluses, Oui : Certaines installations du secteur privé sont incluses,Aucun, Ne sais pas, Non applicable (aucun LMIS)"</formula1>
    </dataValidation>
    <dataValidation type="list" allowBlank="1" showInputMessage="1" showErrorMessage="1" sqref="F273:G273" xr:uid="{0186F84A-76E2-4D18-85FA-0342D08C2636}">
      <formula1>"Oui : Tous les installations du secteur public sont incluses, Oui : Certaines installations du secteur public sont incluses,Aucun, Ne sais pas, Non applicable (aucun LMIS)"</formula1>
    </dataValidation>
    <dataValidation type="list" allowBlank="1" showInputMessage="1" showErrorMessage="1" sqref="H376:I376" xr:uid="{B20974BC-18AA-4732-91C4-17323D8FC668}">
      <formula1>"Oui (plan PSE avec composant FP/RH),Aucun plan PSE commencé/élaboré,Oui plan PSE mais aucun composant FP/RH,Ne sais pas"</formula1>
    </dataValidation>
    <dataValidation type="list" allowBlank="1" showInputMessage="1" showErrorMessage="1" sqref="H319:J319" xr:uid="{BBEEF8CD-5AEF-4D4F-B069-93CAD05BA0FE}">
      <formula1>"0 à 25 %,26 à 50 %,51 à 75 %,76 à 100 %, Ne sais pas, Non applicable"</formula1>
    </dataValidation>
    <dataValidation type="list" allowBlank="1" showInputMessage="1" showErrorMessage="1" sqref="H309:J309 F73:F75 H217:J220" xr:uid="{2C7F4DDE-7084-494D-AFAB-67151613FF38}">
      <formula1>"Oui,Non,Ne sais pas,Non applicable"</formula1>
    </dataValidation>
    <dataValidation type="list" allowBlank="1" showInputMessage="1" showErrorMessage="1" sqref="H315:J315" xr:uid="{EA69C8EF-A4DD-4E1A-BDB4-F4BBA4812FCA}">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7:J317" xr:uid="{58123B2E-87B7-46B4-9F8F-54F1D2051CA5}">
      <formula1>"0,1,2 à 3,Plus de 3, Ne sais pas"</formula1>
    </dataValidation>
    <dataValidation type="list" allowBlank="1" showInputMessage="1" showErrorMessage="1" sqref="J363 J369 J333 J339 J345 J351 J357 J327" xr:uid="{AF63EC95-DDF0-4427-AABF-1B75AAF31EF9}">
      <formula1>"0,1,2 à 3,Plus de 3,Ne sais pas"</formula1>
    </dataValidation>
    <dataValidation type="list" allowBlank="1" showInputMessage="1" showErrorMessage="1" sqref="H309" xr:uid="{F71B8D6A-6BC7-40E4-9937-E68953611DCF}">
      <formula1>"Oui,Non,Ne sais pas, Non applicable"</formula1>
    </dataValidation>
    <dataValidation type="list" allowBlank="1" showInputMessage="1" showErrorMessage="1" sqref="H308:J308" xr:uid="{E787BD99-2AF9-4FE0-AF54-764B1BE5D287}">
      <formula1>"Moins de 6 mois, De 6 mois à moins d'1 an, D'1 an à 18 mois, Plus de 18 mois,Ne sais pas, Non applicable"</formula1>
    </dataValidation>
    <dataValidation type="list" allowBlank="1" showInputMessage="1" showErrorMessage="1" error="Choisissez une réponse dans la liste déroulante." sqref="I19:I20" xr:uid="{85242552-440B-4E97-B615-285FAE2D059A}">
      <formula1>"Oui, Non, Ne sais pas, Non applicable"</formula1>
    </dataValidation>
    <dataValidation type="list" allowBlank="1" showInputMessage="1" showErrorMessage="1" sqref="H312:J313" xr:uid="{F50126EE-B093-4B7C-8936-774C4D77BFA3}">
      <formula1>"La plupart ont été testés, Certains ont été testés, Aucun n'a été testé, Ne sais pas, Non applicable"</formula1>
    </dataValidation>
    <dataValidation type="list" allowBlank="1" showInputMessage="1" showErrorMessage="1" sqref="G165 J165:L165" xr:uid="{29FE6294-CDD7-495E-B2C9-3D6A88987A15}">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52:F56" xr:uid="{030C79F8-3594-4018-BB44-A43BA69CEBC6}">
      <formula1>"En nature, Argent liquide, Ne sais pas, Non applicable"</formula1>
    </dataValidation>
    <dataValidation type="list" allowBlank="1" showInputMessage="1" showErrorMessage="1" sqref="F168:F178 I6 I42 F180:F190 K233:K245 H373:H374 G139 H147:J147 H145:J145 J33 F263 G113:J114 F192:F202 H215:J215 G269 H84 F47 J35 F45 G125:J126 G131:J132 G95:J96 G128:J129 G98:J99 G101:J102 G104:J105 G107:J108 G110:J111 G116:J117 G119:J120 G122:J123 G135:J136 F204:F214" xr:uid="{BAC47E58-8B98-459E-9BF9-AFBBF28E0674}">
      <formula1>"Oui, Non, Ne sais pas"</formula1>
    </dataValidation>
    <dataValidation type="list" allowBlank="1" showInputMessage="1" showErrorMessage="1" sqref="J25 H25" xr:uid="{3EBFEDF4-2305-4C02-9E81-4F74C8442D92}">
      <formula1>"Janvier, Février, Mars, Avril, Mai, Juin, Juillet, Août, Septembre, Octobre, Novembre, Décembre"</formula1>
    </dataValidation>
    <dataValidation type="list" allowBlank="1" showInputMessage="1" showErrorMessage="1" error="Choisissez une réponse dans la liste déroulante." sqref="I21" xr:uid="{48C04A1B-E5D9-4949-9CD1-1C497ABE7B69}">
      <formula1>"0 fois, 1 fois, 2 à 3 fois, 4 fois ou plus, Ne sais pas"</formula1>
    </dataValidation>
    <dataValidation type="list" allowBlank="1" showInputMessage="1" showErrorMessage="1" sqref="F264:F267 H318 F258 H310 H223:H225 H230 H227 I22:I23 F77:G80 H320 H143:J143 I18 H322 H314 L168:L178 M168:N171 I10:I16 H305:H306 F260:F262 L192:N202" xr:uid="{CEFCEDB9-FA26-4C80-ACEB-25813A896159}">
      <formula1>"Oui, Non, Ne sais pas, Non applicable"</formula1>
    </dataValidation>
    <dataValidation type="list" allowBlank="1" showInputMessage="1" showErrorMessage="1" sqref="G271" xr:uid="{C4002AAD-A5F1-4639-8873-89BB3E2D450B}">
      <formula1>"Oui, Non, Ne sais pas, Non applicable (aucun LMIS)"</formula1>
    </dataValidation>
    <dataValidation type="list" allowBlank="1" showInputMessage="1" showErrorMessage="1" sqref="H26 J26" xr:uid="{14AFD9C0-9171-43FE-BA82-2C5A8C9F5775}">
      <formula1>"2017,2018,2019,2020,2021,2022,2023"</formula1>
    </dataValidation>
    <dataValidation type="list" allowBlank="1" showInputMessage="1" showErrorMessage="1" sqref="M52:M56 M45 M47" xr:uid="{8B97776E-8F4F-42AC-8956-73EEDDBB1096}">
      <formula1>"Achat/B.P. date,Date d'expédition,Date de livraison,Autre,Inconnu,Non applicable"</formula1>
    </dataValidation>
    <dataValidation type="list" allowBlank="1" showInputMessage="1" showErrorMessage="1" sqref="F257" xr:uid="{1FBF6A9F-D2DB-4C10-873C-53EF5DA71298}">
      <formula1>"Oui, Non"</formula1>
    </dataValidation>
    <dataValidation type="list" allowBlank="1" showInputMessage="1" showErrorMessage="1" sqref="P28 P270:P271" xr:uid="{8E3964E5-C1BB-4831-A396-8F8B6011EFA1}">
      <formula1>#REF!</formula1>
    </dataValidation>
    <dataValidation type="list" allowBlank="1" showInputMessage="1" showErrorMessage="1" sqref="H377:I377" xr:uid="{0E719365-8E40-4378-B6AA-1712DEB910BA}">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H385:I385" xr:uid="{B07298BB-7541-451A-86D4-DB0278131BD6}">
      <formula1>"Totalité ou majorité de la ligne budgétaire transférée à la réponse COVID, Une partie du budget a été transférée, Aucune partie du budget n'a été transférée (c'est-à-dire aucun impact), Inconnu, Non applicable"</formula1>
    </dataValidation>
    <dataValidation type="list" allowBlank="1" showInputMessage="1" showErrorMessage="1" sqref="H386:I386" xr:uid="{300104E5-9A83-4765-891C-E0385F813D93}">
      <formula1>"Impact élevé, Impact moyen, Impact faible, Aucun impact, Inconnu"</formula1>
    </dataValidation>
    <dataValidation type="decimal" allowBlank="1" showInputMessage="1" showErrorMessage="1" error="Entrez une valeur numérique ici uniquement (en USD)." sqref="J27" xr:uid="{4A0E0647-7ADD-4017-B533-74338A350052}">
      <formula1>0</formula1>
      <formula2>100000000</formula2>
    </dataValidation>
    <dataValidation type="decimal" allowBlank="1" showInputMessage="1" showErrorMessage="1" error="Entrez une valeur numérique ici seulement (en USD)." sqref="I86:J86" xr:uid="{5206331A-02DD-41BB-A602-9F566FB10196}">
      <formula1>0</formula1>
      <formula2>100000000</formula2>
    </dataValidation>
    <dataValidation type="decimal" allowBlank="1" showInputMessage="1" showErrorMessage="1" error="Entrez une quantité numérique ici seulement." sqref="K45:L45 K47:L47 K52:L56" xr:uid="{F908ABE5-62F0-49C1-94EA-ACD2F785E54B}">
      <formula1>0</formula1>
      <formula2>1000000000</formula2>
    </dataValidation>
    <dataValidation type="custom" allowBlank="1" showInputMessage="1" showErrorMessage="1" error="Ce nombre doit être supérieur ou égal au nombre d'observations de rupture de stock (Colonne H)." sqref="I294 I281 I287" xr:uid="{9DCE4215-C3D5-42AF-A7C3-65C079DFE1DF}">
      <formula1>I281&gt;=H281</formula1>
    </dataValidation>
    <dataValidation type="custom" operator="lessThanOrEqual" allowBlank="1" showInputMessage="1" showErrorMessage="1" error="Ce nombre ne peut pas dépasser le nombre total d'observations du statut des stocks (colonne I)." sqref="H294 H292 H287 H281 H290" xr:uid="{14BD3E4C-AE72-40B7-92D7-498740784400}">
      <formula1>H281&lt;=I281</formula1>
    </dataValidation>
    <dataValidation type="custom" allowBlank="1" showInputMessage="1" showErrorMessage="1" error="Ce nombre doit être supérieur ou égal au nombre total du PPS en rupture de stock (Colonne K)." sqref="L294 L281 L287 L290 L292" xr:uid="{DEBBFFA8-AC73-4117-AD5D-54878E081EB7}">
      <formula1>L281&gt;=K281</formula1>
    </dataValidation>
    <dataValidation type="custom" allowBlank="1" showInputMessage="1" showErrorMessage="1" error="Ce nombre doit être inférieur ou égal au nombre total de PPS déclarant (observations de stocks) (Colonne L)." sqref="K294 K281 K287 K290 K292" xr:uid="{FBF86AEF-4374-44DF-AF68-EF4AFA8E37FE}">
      <formula1>K281&lt;=L281</formula1>
    </dataValidation>
    <dataValidation type="list" allowBlank="1" showInputMessage="1" showErrorMessage="1" sqref="H304:J304" xr:uid="{CC82CEEB-1172-4699-A63D-C33B34864165}">
      <formula1>"Oui, Non, Ne sais pas, Non applicable (pas d'ANRP)"</formula1>
    </dataValidation>
    <dataValidation type="list" allowBlank="1" showInputMessage="1" showErrorMessage="1" sqref="H29:J29" xr:uid="{7C26AD07-DB2F-4E6B-A97C-29B5C7B9027C}">
      <formula1>"Gouvernement - Niveau central, Gouvernement - Niveau infranational, Gouvernement des États-Unis (USG), UNFPA, Autres bailleurs de fonds, Autre, Ne sais pas"</formula1>
    </dataValidation>
    <dataValidation type="list" allowBlank="1" showInputMessage="1" showErrorMessage="1" sqref="H388:I389" xr:uid="{3C1718E2-604F-4BF9-8A7F-F5ADEE59F453}">
      <formula1>"Maintien, Augmentation, Intégration, Réduction, Élimination, Ne sais pas,Non applicable"</formula1>
    </dataValidation>
    <dataValidation type="list" allowBlank="1" showInputMessage="1" showErrorMessage="1" sqref="H31:J31" xr:uid="{ADE5DD20-AFDB-4C6E-93DE-809A0886EF5E}">
      <formula1>"Une fois par an, Deux fois par an, Une fois par trimestre, Une fois par mois, Autre, Ne sais pas"</formula1>
    </dataValidation>
    <dataValidation allowBlank="1" showInputMessage="1" showErrorMessage="1" error="Entrez une valeur numérique ici seulement (en USD)." sqref="G38:G39 G45:H45 G47:H47 G52:H56" xr:uid="{DD0FA56F-608F-489B-8773-6DF806BE1B14}"/>
    <dataValidation type="list" allowBlank="1" showInputMessage="1" showErrorMessage="1" sqref="H384:I384" xr:uid="{B1C13106-EABB-4A3C-A646-5B84AAF40505}">
      <formula1>"Aucun impact, Réunions moins fréquentes, Réunions impossibles, Ne sais pas, Non applicable (pas de comité)"</formula1>
    </dataValidation>
    <dataValidation allowBlank="1" showInputMessage="1" showErrorMessage="1" error="Entrez une valeur numérique ici uniquement (en USD)." sqref="H231:J231" xr:uid="{47579A55-1F40-46C8-AA70-C0BEC094CD1D}"/>
    <dataValidation type="list" allowBlank="1" showInputMessage="1" showErrorMessage="1" sqref="O19" xr:uid="{1833A25B-DB33-424C-94E8-029184E16D1D}">
      <formula1>$C$3:$C$5</formula1>
    </dataValidation>
    <dataValidation type="list" allowBlank="1" showInputMessage="1" showErrorMessage="1" sqref="O20" xr:uid="{FAFF6356-33EF-4AA1-BF5A-378CA6B92A92}">
      <formula1>$D$3:$D$4</formula1>
    </dataValidation>
    <dataValidation type="list" allowBlank="1" showInputMessage="1" showErrorMessage="1" sqref="O21:O23" xr:uid="{8B2150B7-5E2F-40E8-9AB0-17099AD25EAB}">
      <formula1>$E$3:$E$4</formula1>
    </dataValidation>
    <dataValidation type="list" allowBlank="1" showInputMessage="1" showErrorMessage="1" sqref="O25:O26" xr:uid="{AE8130BC-558B-4EA7-839A-E300DB665521}">
      <formula1>$F$3:$F$6</formula1>
    </dataValidation>
    <dataValidation type="list" allowBlank="1" showInputMessage="1" showErrorMessage="1" sqref="O31:O32" xr:uid="{6DDDEE65-BA6C-416E-A7FB-9D458625B84C}">
      <formula1>$H$3:$H$4</formula1>
    </dataValidation>
    <dataValidation type="list" allowBlank="1" showInputMessage="1" showErrorMessage="1" sqref="O33" xr:uid="{77BA584E-3927-4D3A-8BB1-E444E390ACCA}">
      <formula1>$I$3:$I$4</formula1>
    </dataValidation>
    <dataValidation type="list" allowBlank="1" showInputMessage="1" showErrorMessage="1" sqref="O35 O42" xr:uid="{95B258EE-C3BB-4B03-86B3-9729058F177E}">
      <formula1>$J$3:$J$7</formula1>
    </dataValidation>
    <dataValidation type="list" allowBlank="1" showInputMessage="1" showErrorMessage="1" sqref="O44:O49" xr:uid="{610CCCC2-4E37-462A-B62C-6EF7F793DC93}">
      <formula1>$K$3:$K$7</formula1>
    </dataValidation>
    <dataValidation type="list" allowBlank="1" showInputMessage="1" showErrorMessage="1" sqref="O52" xr:uid="{150EA5DB-EED3-4D3F-92F9-7BA3B6D2123C}">
      <formula1>$L$3:$L$4</formula1>
    </dataValidation>
    <dataValidation type="list" allowBlank="1" showInputMessage="1" showErrorMessage="1" sqref="O53" xr:uid="{B5CBB606-3C30-4384-9DA1-98EC716BFDA5}">
      <formula1>$M$3:$M$4</formula1>
    </dataValidation>
    <dataValidation type="list" allowBlank="1" showInputMessage="1" showErrorMessage="1" sqref="O54" xr:uid="{C1924BBD-6F90-4429-9F2F-64283328602B}">
      <formula1>$N$3:$N$4</formula1>
    </dataValidation>
    <dataValidation type="list" allowBlank="1" showInputMessage="1" showErrorMessage="1" sqref="O55:O56" xr:uid="{BA7A2C21-0892-43D2-BC0D-6F16EA4B086B}">
      <formula1>$O$3:$O$4</formula1>
    </dataValidation>
    <dataValidation type="list" allowBlank="1" showInputMessage="1" showErrorMessage="1" sqref="O73:O81 O66:O71" xr:uid="{A16944E2-F50D-4ABC-BFB0-5E9592AEA6D1}">
      <formula1>$P$3:$P$7</formula1>
    </dataValidation>
    <dataValidation type="list" allowBlank="1" showInputMessage="1" showErrorMessage="1" sqref="O84" xr:uid="{CFF0270C-D3EC-41A0-86FF-07FE1F2FC5F3}">
      <formula1>$Q$3:$Q$6</formula1>
    </dataValidation>
    <dataValidation type="list" allowBlank="1" showInputMessage="1" showErrorMessage="1" sqref="O91" xr:uid="{913A2916-3185-4E7F-A8A7-EEB78F3558E8}">
      <formula1>$R$3:$R$8</formula1>
    </dataValidation>
    <dataValidation type="list" allowBlank="1" showInputMessage="1" showErrorMessage="1" sqref="O139" xr:uid="{5EDD951A-2A46-4E41-BDC3-FB5018BC3062}">
      <formula1>$S$3:$S$4</formula1>
    </dataValidation>
    <dataValidation type="list" allowBlank="1" showInputMessage="1" showErrorMessage="1" sqref="O145:O148" xr:uid="{16FCB9A5-D1DA-4B3E-9C05-78D3FCC923A7}">
      <formula1>$T$3:$T$8</formula1>
    </dataValidation>
    <dataValidation type="list" allowBlank="1" showInputMessage="1" showErrorMessage="1" sqref="O150:O165" xr:uid="{22ECDA0A-CEDE-4474-9334-1D874F9127C9}">
      <formula1>$U$3:$U$5</formula1>
    </dataValidation>
    <dataValidation type="list" allowBlank="1" showInputMessage="1" showErrorMessage="1" sqref="O167:O178 O191:O202" xr:uid="{B695C9A3-7805-471A-9714-0733B545C51F}">
      <formula1>$V$3:$V$8</formula1>
    </dataValidation>
    <dataValidation type="list" allowBlank="1" showInputMessage="1" showErrorMessage="1" sqref="O179:O190 O203:O214" xr:uid="{06BBD663-F4DB-4036-887A-B329E31960F0}">
      <formula1>$W$3:$W$6</formula1>
    </dataValidation>
    <dataValidation type="list" allowBlank="1" showInputMessage="1" showErrorMessage="1" sqref="O215:O221" xr:uid="{D466B069-9C50-40E2-9CDB-782674B0B8E6}">
      <formula1>$X$3:$X$4</formula1>
    </dataValidation>
    <dataValidation type="list" allowBlank="1" showInputMessage="1" showErrorMessage="1" sqref="O222:O226" xr:uid="{47617540-8CBF-4668-A348-EF6D6EEB6C68}">
      <formula1>$Y$3:$Y$6</formula1>
    </dataValidation>
    <dataValidation type="list" allowBlank="1" showInputMessage="1" showErrorMessage="1" sqref="O227:O228" xr:uid="{8F9B000B-7A1C-4997-AC17-07E8AECEC8BF}">
      <formula1>$Z$3:$Z$5</formula1>
    </dataValidation>
    <dataValidation type="list" allowBlank="1" showInputMessage="1" showErrorMessage="1" sqref="O230:O231" xr:uid="{42A33DBC-7244-42E2-B9EC-423CB8AA67A8}">
      <formula1>$AA$3:$AA$4</formula1>
    </dataValidation>
    <dataValidation type="list" allowBlank="1" showInputMessage="1" showErrorMessage="1" sqref="O232:O248" xr:uid="{3899B6B7-B86C-45CD-A339-9F901150658E}">
      <formula1>$AB$3:$AB$4</formula1>
    </dataValidation>
    <dataValidation type="list" allowBlank="1" showInputMessage="1" showErrorMessage="1" sqref="O249:O255" xr:uid="{B5250CD7-4DF0-459F-A090-D9AA1699C778}">
      <formula1>$AC$3:$AC$7</formula1>
    </dataValidation>
    <dataValidation type="list" allowBlank="1" showInputMessage="1" showErrorMessage="1" sqref="O256" xr:uid="{D1A44781-D780-45B0-8899-15C540BFD2E1}">
      <formula1>$AD$3:$AD$5</formula1>
    </dataValidation>
    <dataValidation type="list" allowBlank="1" showInputMessage="1" showErrorMessage="1" sqref="O263:O267" xr:uid="{662BB262-28FE-4DB7-BA24-7EB4BB2D9660}">
      <formula1>$AF$3:$AF$4</formula1>
    </dataValidation>
    <dataValidation type="list" allowBlank="1" showInputMessage="1" showErrorMessage="1" sqref="O269:O277" xr:uid="{7229ACD3-46BF-4F82-83B7-1B4CC779CDFA}">
      <formula1>$AG$3:$AG$4</formula1>
    </dataValidation>
    <dataValidation type="list" allowBlank="1" showInputMessage="1" showErrorMessage="1" sqref="O279" xr:uid="{3FC4CD0B-4C2B-4341-BA25-9217B4F8BB45}">
      <formula1>$AH$3:$AH$7</formula1>
    </dataValidation>
    <dataValidation type="list" allowBlank="1" showInputMessage="1" showErrorMessage="1" sqref="O304" xr:uid="{304826DC-BB0B-469F-9A9C-CAD139B60A9D}">
      <formula1>$AJ$3:$AJ$4</formula1>
    </dataValidation>
    <dataValidation type="list" allowBlank="1" showInputMessage="1" showErrorMessage="1" sqref="O305:O309" xr:uid="{A5AA4ABA-718B-4A0F-93ED-7176C0331F61}">
      <formula1>$AK$3:$AK$4</formula1>
    </dataValidation>
    <dataValidation type="list" allowBlank="1" showInputMessage="1" showErrorMessage="1" sqref="O310:O313" xr:uid="{48C4518F-05A4-4A80-A873-7F3FD8350B9B}">
      <formula1>$AL$3:$AL$5</formula1>
    </dataValidation>
    <dataValidation type="list" allowBlank="1" showInputMessage="1" showErrorMessage="1" sqref="O314:O315" xr:uid="{8E6FBEB1-8C14-4F4D-8564-156FD5712E57}">
      <formula1>$AM$3:$AM$4</formula1>
    </dataValidation>
    <dataValidation type="list" allowBlank="1" showInputMessage="1" showErrorMessage="1" sqref="O317:O322" xr:uid="{D1830797-2A49-498F-ABFB-AD1D0283DC37}">
      <formula1>$AN$3:$AN$5</formula1>
    </dataValidation>
    <dataValidation type="list" allowBlank="1" showInputMessage="1" showErrorMessage="1" sqref="O324:O372" xr:uid="{E7606052-DDC2-43A0-9049-1B106097F1F9}">
      <formula1>$AO$3:$AO$4</formula1>
    </dataValidation>
    <dataValidation type="list" allowBlank="1" showInputMessage="1" showErrorMessage="1" sqref="O373" xr:uid="{908CE074-85CD-4186-974F-E522BDDE883A}">
      <formula1>$AP$3:$AP$4</formula1>
    </dataValidation>
    <dataValidation type="list" allowBlank="1" showInputMessage="1" showErrorMessage="1" sqref="O374:O375" xr:uid="{8DD60BDE-8781-49C9-921F-E5AA2F4E8DC5}">
      <formula1>$AQ$3:$AQ$5</formula1>
    </dataValidation>
    <dataValidation type="list" allowBlank="1" showInputMessage="1" showErrorMessage="1" sqref="O376" xr:uid="{C54EEC1B-AB11-40FB-9662-9F3F2FF89B37}">
      <formula1>$AR$3:$AR$4</formula1>
    </dataValidation>
    <dataValidation type="list" allowBlank="1" showInputMessage="1" showErrorMessage="1" sqref="O6" xr:uid="{B063CC51-B5E2-498C-BEE2-56B0DD766CE3}">
      <formula1>$B$3:$B$5</formula1>
    </dataValidation>
    <dataValidation type="list" allowBlank="1" showInputMessage="1" showErrorMessage="1" sqref="O282:O284" xr:uid="{A9382211-1BF4-4057-8545-4CCFF39377F5}">
      <formula1>$AI$3:$AI$8</formula1>
    </dataValidation>
    <dataValidation type="list" allowBlank="1" showInputMessage="1" showErrorMessage="1" sqref="O27:O30" xr:uid="{0C36BEF8-9A28-41A0-88F9-5D238AC8D53A}">
      <formula1>$G$3:$G$6</formula1>
    </dataValidation>
    <dataValidation type="list" allowBlank="1" showInputMessage="1" showErrorMessage="1" sqref="O257:O262" xr:uid="{3A70890B-DFF6-49A1-BF92-72FD56E3AD34}">
      <formula1>$AE$3:$AE$5</formula1>
    </dataValidation>
    <dataValidation type="list" allowBlank="1" showInputMessage="1" showErrorMessage="1" sqref="E3" xr:uid="{208E0EB8-3DCC-491B-8DFD-DB629DDE0044}">
      <formula1>$A$3:$A$133</formula1>
    </dataValidation>
  </dataValidations>
  <hyperlinks>
    <hyperlink ref="G3:O3" location="'All Country Summary (2023)'!A1" display="Go to summary page" xr:uid="{8DDFA6EA-ACA4-4D94-94E6-36816086C763}"/>
  </hyperlinks>
  <pageMargins left="0.25" right="0.25" top="0.75" bottom="0.75" header="0.3" footer="0.3"/>
  <pageSetup paperSize="141" scale="75"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41D77-D87C-4472-97D3-F88F4A2ABE17}">
  <sheetPr>
    <tabColor theme="0" tint="-0.249977111117893"/>
  </sheetPr>
  <dimension ref="A1:Q395"/>
  <sheetViews>
    <sheetView showGridLines="0" zoomScaleNormal="100" zoomScaleSheetLayoutView="100" workbookViewId="0"/>
  </sheetViews>
  <sheetFormatPr defaultColWidth="9.140625" defaultRowHeight="15"/>
  <cols>
    <col min="1" max="1" width="2.140625" style="172" customWidth="1"/>
    <col min="2" max="2" width="9.140625" style="172"/>
    <col min="3" max="3" width="3.28515625" style="172" customWidth="1"/>
    <col min="4" max="4" width="16.140625" style="172" customWidth="1"/>
    <col min="5" max="5" width="61.42578125" style="172" customWidth="1"/>
    <col min="6" max="6" width="16.5703125" style="172" customWidth="1"/>
    <col min="7" max="7" width="24.42578125" style="172" customWidth="1"/>
    <col min="8" max="8" width="19.42578125" style="172" customWidth="1"/>
    <col min="9" max="9" width="18.7109375" style="172" customWidth="1"/>
    <col min="10" max="10" width="20.7109375" style="172" customWidth="1"/>
    <col min="11" max="11" width="21.5703125" style="172" customWidth="1"/>
    <col min="12" max="12" width="14.85546875" style="172" customWidth="1"/>
    <col min="13" max="13" width="22.5703125" style="172" customWidth="1"/>
    <col min="14" max="14" width="26.42578125" style="172" customWidth="1"/>
    <col min="15" max="15" width="60.28515625" style="172" customWidth="1"/>
    <col min="16" max="16" width="49.28515625" style="172" customWidth="1"/>
    <col min="17" max="16384" width="9.140625" style="172"/>
  </cols>
  <sheetData>
    <row r="1" spans="1:16" ht="62.25" customHeight="1">
      <c r="A1" s="1286"/>
      <c r="F1" s="1400"/>
      <c r="G1" s="1400"/>
      <c r="H1" s="1400"/>
      <c r="I1" s="1400"/>
      <c r="J1" s="1400"/>
      <c r="K1" s="1400"/>
      <c r="L1" s="1400"/>
      <c r="M1" s="1400"/>
      <c r="N1" s="1400"/>
    </row>
    <row r="2" spans="1:16" ht="37.5" customHeight="1">
      <c r="B2" s="408" t="s">
        <v>381</v>
      </c>
      <c r="C2" s="174"/>
      <c r="D2" s="174"/>
      <c r="E2" s="174"/>
      <c r="F2" s="1401"/>
      <c r="G2" s="1401"/>
      <c r="H2" s="169"/>
      <c r="I2" s="169"/>
      <c r="J2" s="169"/>
      <c r="K2" s="170"/>
      <c r="L2" s="170"/>
      <c r="M2" s="170"/>
      <c r="N2" s="171"/>
    </row>
    <row r="3" spans="1:16" ht="26.25" customHeight="1">
      <c r="B3" s="408"/>
      <c r="C3" s="174"/>
      <c r="D3" s="175" t="s">
        <v>382</v>
      </c>
      <c r="E3" s="409"/>
      <c r="F3" s="410" t="s">
        <v>383</v>
      </c>
      <c r="G3" s="411"/>
      <c r="H3" s="169"/>
      <c r="I3" s="169"/>
      <c r="J3" s="169"/>
      <c r="K3" s="170"/>
      <c r="L3" s="170"/>
      <c r="M3" s="170"/>
      <c r="N3" s="171"/>
    </row>
    <row r="4" spans="1:16" ht="36" customHeight="1">
      <c r="B4" s="1402" t="s">
        <v>384</v>
      </c>
      <c r="C4" s="1402"/>
      <c r="D4" s="1402"/>
      <c r="E4" s="1402"/>
      <c r="F4" s="1402"/>
      <c r="G4" s="1402"/>
      <c r="H4" s="1402"/>
      <c r="I4" s="1402"/>
      <c r="J4" s="1402"/>
      <c r="K4" s="1402"/>
      <c r="L4" s="1402"/>
      <c r="M4" s="1402"/>
      <c r="N4" s="1402"/>
    </row>
    <row r="5" spans="1:16" ht="177.75" customHeight="1">
      <c r="B5" s="1403" t="s">
        <v>385</v>
      </c>
      <c r="C5" s="1403"/>
      <c r="D5" s="1403"/>
      <c r="E5" s="1403"/>
      <c r="F5" s="1403"/>
      <c r="G5" s="1403"/>
      <c r="H5" s="1403"/>
      <c r="I5" s="1403"/>
      <c r="J5" s="1403"/>
      <c r="K5" s="1403"/>
      <c r="L5" s="1403"/>
      <c r="M5" s="1403"/>
      <c r="N5" s="1403"/>
    </row>
    <row r="6" spans="1:16" ht="99.75" customHeight="1">
      <c r="B6" s="1404" t="s">
        <v>386</v>
      </c>
      <c r="C6" s="1405"/>
      <c r="D6" s="1405"/>
      <c r="E6" s="1405"/>
      <c r="F6" s="1405"/>
      <c r="G6" s="1405"/>
      <c r="H6" s="1405"/>
      <c r="I6" s="1405"/>
      <c r="J6" s="1281"/>
      <c r="K6" s="1406" t="s">
        <v>387</v>
      </c>
      <c r="L6" s="1407"/>
      <c r="M6" s="1407"/>
      <c r="N6" s="1408"/>
      <c r="O6" s="1282" t="s">
        <v>388</v>
      </c>
      <c r="P6" s="1283" t="s">
        <v>389</v>
      </c>
    </row>
    <row r="7" spans="1:16" ht="23.25" customHeight="1">
      <c r="B7" s="1416" t="s">
        <v>0</v>
      </c>
      <c r="C7" s="1417"/>
      <c r="D7" s="1417"/>
      <c r="E7" s="1417"/>
      <c r="F7" s="1417"/>
      <c r="G7" s="1417"/>
      <c r="H7" s="1417"/>
      <c r="I7" s="1417"/>
      <c r="J7" s="1417"/>
      <c r="K7" s="1417"/>
      <c r="L7" s="1417"/>
      <c r="M7" s="1417"/>
      <c r="N7" s="1417"/>
      <c r="O7" s="1417"/>
      <c r="P7" s="1418"/>
    </row>
    <row r="8" spans="1:16" ht="72" customHeight="1">
      <c r="B8" s="182" t="s">
        <v>390</v>
      </c>
      <c r="C8" s="1419" t="s">
        <v>391</v>
      </c>
      <c r="D8" s="1419"/>
      <c r="E8" s="1419"/>
      <c r="F8" s="1419"/>
      <c r="G8" s="1419"/>
      <c r="H8" s="1420"/>
      <c r="I8" s="183"/>
      <c r="J8" s="184" t="s">
        <v>392</v>
      </c>
      <c r="K8" s="1421"/>
      <c r="L8" s="1422"/>
      <c r="M8" s="1422"/>
      <c r="N8" s="1423"/>
      <c r="O8" s="1424"/>
      <c r="P8" s="1424"/>
    </row>
    <row r="9" spans="1:16" ht="22.5" customHeight="1">
      <c r="B9" s="1427" t="s">
        <v>393</v>
      </c>
      <c r="C9" s="1428"/>
      <c r="D9" s="1428"/>
      <c r="E9" s="1428"/>
      <c r="F9" s="1428"/>
      <c r="G9" s="1428"/>
      <c r="H9" s="1428"/>
      <c r="I9" s="1428"/>
      <c r="J9" s="1428"/>
      <c r="K9" s="1428"/>
      <c r="L9" s="1428"/>
      <c r="M9" s="1428"/>
      <c r="N9" s="1429"/>
      <c r="O9" s="1425"/>
      <c r="P9" s="1425"/>
    </row>
    <row r="10" spans="1:16" ht="21.75" customHeight="1">
      <c r="B10" s="205" t="s">
        <v>394</v>
      </c>
      <c r="C10" s="1414" t="s">
        <v>395</v>
      </c>
      <c r="D10" s="1414"/>
      <c r="E10" s="1415"/>
      <c r="F10" s="1430"/>
      <c r="G10" s="1431"/>
      <c r="H10" s="1431"/>
      <c r="I10" s="1431"/>
      <c r="J10" s="1431"/>
      <c r="K10" s="1431"/>
      <c r="L10" s="1431"/>
      <c r="M10" s="1431"/>
      <c r="N10" s="1431"/>
      <c r="O10" s="1425"/>
      <c r="P10" s="1425"/>
    </row>
    <row r="11" spans="1:16" ht="29.25" customHeight="1">
      <c r="B11" s="191" t="s">
        <v>396</v>
      </c>
      <c r="C11" s="1414" t="s">
        <v>397</v>
      </c>
      <c r="D11" s="1414"/>
      <c r="E11" s="1414"/>
      <c r="F11" s="1414"/>
      <c r="G11" s="1414"/>
      <c r="H11" s="1415"/>
      <c r="I11" s="192" t="s">
        <v>398</v>
      </c>
      <c r="J11" s="193"/>
      <c r="K11" s="193"/>
      <c r="L11" s="193"/>
      <c r="M11" s="193"/>
      <c r="N11" s="194"/>
      <c r="O11" s="1425"/>
      <c r="P11" s="1425"/>
    </row>
    <row r="12" spans="1:16" ht="28.5" customHeight="1">
      <c r="B12" s="195" t="s">
        <v>394</v>
      </c>
      <c r="C12" s="1414" t="s">
        <v>399</v>
      </c>
      <c r="D12" s="1414"/>
      <c r="E12" s="1414"/>
      <c r="F12" s="1414"/>
      <c r="G12" s="1414"/>
      <c r="H12" s="1415"/>
      <c r="I12" s="203"/>
      <c r="J12" s="1409" t="s">
        <v>400</v>
      </c>
      <c r="K12" s="1410"/>
      <c r="L12" s="1411"/>
      <c r="M12" s="1412"/>
      <c r="N12" s="1413"/>
      <c r="O12" s="1425"/>
      <c r="P12" s="1425"/>
    </row>
    <row r="13" spans="1:16" ht="28.5" customHeight="1">
      <c r="B13" s="198" t="s">
        <v>401</v>
      </c>
      <c r="C13" s="1414" t="s">
        <v>402</v>
      </c>
      <c r="D13" s="1414"/>
      <c r="E13" s="1414"/>
      <c r="F13" s="1414"/>
      <c r="G13" s="1414"/>
      <c r="H13" s="1415"/>
      <c r="I13" s="203"/>
      <c r="J13" s="1409" t="s">
        <v>400</v>
      </c>
      <c r="K13" s="1410"/>
      <c r="L13" s="1411"/>
      <c r="M13" s="1412"/>
      <c r="N13" s="1413"/>
      <c r="O13" s="1425"/>
      <c r="P13" s="1425"/>
    </row>
    <row r="14" spans="1:16" ht="28.5" customHeight="1">
      <c r="B14" s="198" t="s">
        <v>403</v>
      </c>
      <c r="C14" s="1414" t="s">
        <v>404</v>
      </c>
      <c r="D14" s="1414"/>
      <c r="E14" s="1414"/>
      <c r="F14" s="1414"/>
      <c r="G14" s="1414"/>
      <c r="H14" s="1415"/>
      <c r="I14" s="203"/>
      <c r="J14" s="1409" t="s">
        <v>400</v>
      </c>
      <c r="K14" s="1410"/>
      <c r="L14" s="1411"/>
      <c r="M14" s="1412"/>
      <c r="N14" s="1413"/>
      <c r="O14" s="1425"/>
      <c r="P14" s="1425"/>
    </row>
    <row r="15" spans="1:16" ht="28.5" customHeight="1">
      <c r="B15" s="198" t="s">
        <v>405</v>
      </c>
      <c r="C15" s="1414" t="s">
        <v>406</v>
      </c>
      <c r="D15" s="1414"/>
      <c r="E15" s="1414"/>
      <c r="F15" s="1414"/>
      <c r="G15" s="1414"/>
      <c r="H15" s="1415"/>
      <c r="I15" s="203"/>
      <c r="J15" s="1409" t="s">
        <v>407</v>
      </c>
      <c r="K15" s="1410"/>
      <c r="L15" s="1411"/>
      <c r="M15" s="1412"/>
      <c r="N15" s="1413"/>
      <c r="O15" s="1425"/>
      <c r="P15" s="1425"/>
    </row>
    <row r="16" spans="1:16" ht="28.5" customHeight="1">
      <c r="B16" s="198" t="s">
        <v>408</v>
      </c>
      <c r="C16" s="1414" t="s">
        <v>62</v>
      </c>
      <c r="D16" s="1414"/>
      <c r="E16" s="1414"/>
      <c r="F16" s="1414"/>
      <c r="G16" s="1414"/>
      <c r="H16" s="1415"/>
      <c r="I16" s="203"/>
      <c r="J16" s="1409" t="s">
        <v>409</v>
      </c>
      <c r="K16" s="1410"/>
      <c r="L16" s="1411"/>
      <c r="M16" s="1412"/>
      <c r="N16" s="1413"/>
      <c r="O16" s="1425"/>
      <c r="P16" s="1425"/>
    </row>
    <row r="17" spans="2:16" ht="28.5" customHeight="1">
      <c r="B17" s="198" t="s">
        <v>410</v>
      </c>
      <c r="C17" s="1414" t="s">
        <v>411</v>
      </c>
      <c r="D17" s="1414"/>
      <c r="E17" s="1414"/>
      <c r="F17" s="1414"/>
      <c r="G17" s="1414"/>
      <c r="H17" s="1415"/>
      <c r="I17" s="203"/>
      <c r="J17" s="1409" t="s">
        <v>412</v>
      </c>
      <c r="K17" s="1410"/>
      <c r="L17" s="1411"/>
      <c r="M17" s="1412"/>
      <c r="N17" s="1413"/>
      <c r="O17" s="1425"/>
      <c r="P17" s="1425"/>
    </row>
    <row r="18" spans="2:16" ht="26.25" customHeight="1">
      <c r="B18" s="198" t="s">
        <v>413</v>
      </c>
      <c r="C18" s="1414" t="s">
        <v>414</v>
      </c>
      <c r="D18" s="1414"/>
      <c r="E18" s="1414"/>
      <c r="F18" s="1414"/>
      <c r="G18" s="1414"/>
      <c r="H18" s="1415"/>
      <c r="I18" s="203"/>
      <c r="J18" s="1409" t="s">
        <v>415</v>
      </c>
      <c r="K18" s="1410"/>
      <c r="L18" s="1411"/>
      <c r="M18" s="1412"/>
      <c r="N18" s="1413"/>
      <c r="O18" s="1425"/>
      <c r="P18" s="1425"/>
    </row>
    <row r="19" spans="2:16" ht="30.75" customHeight="1">
      <c r="B19" s="198" t="s">
        <v>416</v>
      </c>
      <c r="C19" s="1414" t="s">
        <v>417</v>
      </c>
      <c r="D19" s="1414"/>
      <c r="E19" s="1414"/>
      <c r="F19" s="1414"/>
      <c r="G19" s="1414"/>
      <c r="H19" s="1415"/>
      <c r="I19" s="203"/>
      <c r="J19" s="1409" t="s">
        <v>415</v>
      </c>
      <c r="K19" s="1410"/>
      <c r="L19" s="1411"/>
      <c r="M19" s="1412"/>
      <c r="N19" s="1413"/>
      <c r="O19" s="1425"/>
      <c r="P19" s="1425"/>
    </row>
    <row r="20" spans="2:16" ht="30" customHeight="1">
      <c r="B20" s="198" t="s">
        <v>418</v>
      </c>
      <c r="C20" s="1414" t="s">
        <v>419</v>
      </c>
      <c r="D20" s="1414"/>
      <c r="E20" s="1414"/>
      <c r="F20" s="1414"/>
      <c r="G20" s="1414"/>
      <c r="H20" s="1415"/>
      <c r="I20" s="203"/>
      <c r="J20" s="1409" t="s">
        <v>415</v>
      </c>
      <c r="K20" s="1410"/>
      <c r="L20" s="1411"/>
      <c r="M20" s="1412"/>
      <c r="N20" s="1413"/>
      <c r="O20" s="1426"/>
      <c r="P20" s="1426"/>
    </row>
    <row r="21" spans="2:16" ht="24" customHeight="1">
      <c r="B21" s="191" t="s">
        <v>420</v>
      </c>
      <c r="C21" s="1414" t="s">
        <v>421</v>
      </c>
      <c r="D21" s="1414"/>
      <c r="E21" s="1414"/>
      <c r="F21" s="1414"/>
      <c r="G21" s="1414"/>
      <c r="H21" s="1414"/>
      <c r="I21" s="203"/>
      <c r="J21" s="1432" t="s">
        <v>422</v>
      </c>
      <c r="K21" s="1434"/>
      <c r="L21" s="1435"/>
      <c r="M21" s="1435"/>
      <c r="N21" s="1436"/>
      <c r="O21" s="201"/>
      <c r="P21" s="202"/>
    </row>
    <row r="22" spans="2:16" ht="24" customHeight="1">
      <c r="B22" s="191" t="s">
        <v>423</v>
      </c>
      <c r="C22" s="1414" t="s">
        <v>424</v>
      </c>
      <c r="D22" s="1414"/>
      <c r="E22" s="1414"/>
      <c r="F22" s="1414"/>
      <c r="G22" s="1414"/>
      <c r="H22" s="1414"/>
      <c r="I22" s="203"/>
      <c r="J22" s="1433"/>
      <c r="K22" s="1437"/>
      <c r="L22" s="1438"/>
      <c r="M22" s="1438"/>
      <c r="N22" s="1439"/>
      <c r="O22" s="201"/>
      <c r="P22" s="202"/>
    </row>
    <row r="23" spans="2:16" ht="24" customHeight="1">
      <c r="B23" s="191" t="s">
        <v>425</v>
      </c>
      <c r="C23" s="1414" t="s">
        <v>426</v>
      </c>
      <c r="D23" s="1414"/>
      <c r="E23" s="1414"/>
      <c r="F23" s="1414"/>
      <c r="G23" s="1414"/>
      <c r="H23" s="1414"/>
      <c r="I23" s="203"/>
      <c r="J23" s="1433"/>
      <c r="K23" s="1437"/>
      <c r="L23" s="1438"/>
      <c r="M23" s="1438"/>
      <c r="N23" s="1439"/>
      <c r="O23" s="1443"/>
      <c r="P23" s="1443"/>
    </row>
    <row r="24" spans="2:16" ht="25.5" customHeight="1">
      <c r="B24" s="191" t="s">
        <v>427</v>
      </c>
      <c r="C24" s="1414" t="s">
        <v>428</v>
      </c>
      <c r="D24" s="1414"/>
      <c r="E24" s="1414"/>
      <c r="F24" s="1414"/>
      <c r="G24" s="1414"/>
      <c r="H24" s="1414"/>
      <c r="I24" s="203"/>
      <c r="J24" s="1433"/>
      <c r="K24" s="1437"/>
      <c r="L24" s="1438"/>
      <c r="M24" s="1438"/>
      <c r="N24" s="1439"/>
      <c r="O24" s="1425"/>
      <c r="P24" s="1425"/>
    </row>
    <row r="25" spans="2:16" ht="37.5" customHeight="1">
      <c r="B25" s="205" t="s">
        <v>394</v>
      </c>
      <c r="C25" s="1445" t="s">
        <v>429</v>
      </c>
      <c r="D25" s="1445"/>
      <c r="E25" s="1445"/>
      <c r="F25" s="1445"/>
      <c r="G25" s="1445"/>
      <c r="H25" s="1445"/>
      <c r="I25" s="203"/>
      <c r="J25" s="1433"/>
      <c r="K25" s="1440"/>
      <c r="L25" s="1441"/>
      <c r="M25" s="1441"/>
      <c r="N25" s="1442"/>
      <c r="O25" s="1444"/>
      <c r="P25" s="1444"/>
    </row>
    <row r="26" spans="2:16" ht="24.75" customHeight="1">
      <c r="B26" s="1416" t="s">
        <v>1</v>
      </c>
      <c r="C26" s="1417"/>
      <c r="D26" s="1417"/>
      <c r="E26" s="1417"/>
      <c r="F26" s="1417"/>
      <c r="G26" s="1417"/>
      <c r="H26" s="1417"/>
      <c r="I26" s="1417"/>
      <c r="J26" s="1417"/>
      <c r="K26" s="1417"/>
      <c r="L26" s="1417"/>
      <c r="M26" s="1417"/>
      <c r="N26" s="1417"/>
      <c r="O26" s="1417"/>
      <c r="P26" s="1418"/>
    </row>
    <row r="27" spans="2:16" ht="46.5" customHeight="1">
      <c r="B27" s="1446" t="s">
        <v>430</v>
      </c>
      <c r="C27" s="1448" t="s">
        <v>431</v>
      </c>
      <c r="D27" s="1448"/>
      <c r="E27" s="1448"/>
      <c r="F27" s="1449"/>
      <c r="G27" s="216" t="s">
        <v>432</v>
      </c>
      <c r="H27" s="209"/>
      <c r="I27" s="412" t="s">
        <v>433</v>
      </c>
      <c r="J27" s="399"/>
      <c r="K27" s="1452" t="s">
        <v>434</v>
      </c>
      <c r="L27" s="1455"/>
      <c r="M27" s="1456"/>
      <c r="N27" s="1457"/>
      <c r="O27" s="212"/>
      <c r="P27" s="212"/>
    </row>
    <row r="28" spans="2:16" ht="54.75" customHeight="1">
      <c r="B28" s="1447"/>
      <c r="C28" s="1450"/>
      <c r="D28" s="1450"/>
      <c r="E28" s="1450"/>
      <c r="F28" s="1451"/>
      <c r="G28" s="216" t="s">
        <v>435</v>
      </c>
      <c r="H28" s="217"/>
      <c r="I28" s="412" t="s">
        <v>436</v>
      </c>
      <c r="J28" s="217"/>
      <c r="K28" s="1453"/>
      <c r="L28" s="1458"/>
      <c r="M28" s="1459"/>
      <c r="N28" s="1460"/>
      <c r="O28" s="187"/>
      <c r="P28" s="187"/>
    </row>
    <row r="29" spans="2:16" ht="75" customHeight="1">
      <c r="B29" s="191" t="s">
        <v>437</v>
      </c>
      <c r="C29" s="1464" t="s">
        <v>438</v>
      </c>
      <c r="D29" s="1464"/>
      <c r="E29" s="1464"/>
      <c r="F29" s="1464"/>
      <c r="G29" s="1464"/>
      <c r="H29" s="1464"/>
      <c r="I29" s="1465"/>
      <c r="J29" s="466"/>
      <c r="K29" s="1453"/>
      <c r="L29" s="1458"/>
      <c r="M29" s="1459"/>
      <c r="N29" s="1460"/>
      <c r="O29" s="1443"/>
      <c r="P29" s="1443"/>
    </row>
    <row r="30" spans="2:16" ht="32.25" customHeight="1">
      <c r="B30" s="224"/>
      <c r="C30" s="225" t="s">
        <v>394</v>
      </c>
      <c r="D30" s="1414" t="s">
        <v>439</v>
      </c>
      <c r="E30" s="1414"/>
      <c r="F30" s="1414"/>
      <c r="G30" s="1414"/>
      <c r="H30" s="1414"/>
      <c r="I30" s="1415"/>
      <c r="J30" s="467"/>
      <c r="K30" s="1453"/>
      <c r="L30" s="1458"/>
      <c r="M30" s="1459"/>
      <c r="N30" s="1460"/>
      <c r="O30" s="1425"/>
      <c r="P30" s="1425"/>
    </row>
    <row r="31" spans="2:16" ht="32.1" customHeight="1">
      <c r="B31" s="227" t="s">
        <v>440</v>
      </c>
      <c r="C31" s="1414" t="s">
        <v>441</v>
      </c>
      <c r="D31" s="1414"/>
      <c r="E31" s="1414"/>
      <c r="F31" s="1414"/>
      <c r="G31" s="1415"/>
      <c r="H31" s="1476"/>
      <c r="I31" s="1477"/>
      <c r="J31" s="1478"/>
      <c r="K31" s="1453"/>
      <c r="L31" s="1458"/>
      <c r="M31" s="1459"/>
      <c r="N31" s="1460"/>
      <c r="O31" s="1426"/>
      <c r="P31" s="1426"/>
    </row>
    <row r="32" spans="2:16" ht="26.25" customHeight="1">
      <c r="B32" s="227"/>
      <c r="C32" s="1469" t="s">
        <v>442</v>
      </c>
      <c r="D32" s="1469"/>
      <c r="E32" s="1469"/>
      <c r="F32" s="1469"/>
      <c r="G32" s="1470"/>
      <c r="H32" s="1466"/>
      <c r="I32" s="1467"/>
      <c r="J32" s="1468"/>
      <c r="K32" s="1453"/>
      <c r="L32" s="1458"/>
      <c r="M32" s="1459"/>
      <c r="N32" s="1460"/>
      <c r="O32" s="199"/>
      <c r="P32" s="213"/>
    </row>
    <row r="33" spans="2:17" ht="29.25" customHeight="1">
      <c r="B33" s="198"/>
      <c r="C33" s="1414" t="s">
        <v>443</v>
      </c>
      <c r="D33" s="1414"/>
      <c r="E33" s="1414"/>
      <c r="F33" s="1414"/>
      <c r="G33" s="1415"/>
      <c r="H33" s="1466"/>
      <c r="I33" s="1467"/>
      <c r="J33" s="1468"/>
      <c r="K33" s="1453"/>
      <c r="L33" s="1458"/>
      <c r="M33" s="1459"/>
      <c r="N33" s="1460"/>
      <c r="O33" s="202"/>
      <c r="P33" s="414"/>
    </row>
    <row r="34" spans="2:17" ht="27" customHeight="1">
      <c r="B34" s="198"/>
      <c r="C34" s="1469" t="s">
        <v>442</v>
      </c>
      <c r="D34" s="1469"/>
      <c r="E34" s="1469"/>
      <c r="F34" s="1469"/>
      <c r="G34" s="1470"/>
      <c r="H34" s="1471"/>
      <c r="I34" s="1471"/>
      <c r="J34" s="1471"/>
      <c r="K34" s="1454"/>
      <c r="L34" s="1461"/>
      <c r="M34" s="1462"/>
      <c r="N34" s="1463"/>
      <c r="O34" s="204"/>
      <c r="P34" s="337"/>
    </row>
    <row r="35" spans="2:17" ht="59.25" customHeight="1">
      <c r="B35" s="229" t="s">
        <v>444</v>
      </c>
      <c r="C35" s="1472" t="s">
        <v>445</v>
      </c>
      <c r="D35" s="1472"/>
      <c r="E35" s="1472"/>
      <c r="F35" s="1472"/>
      <c r="G35" s="1472"/>
      <c r="H35" s="1472"/>
      <c r="I35" s="1472"/>
      <c r="J35" s="415"/>
      <c r="K35" s="235" t="s">
        <v>446</v>
      </c>
      <c r="L35" s="1473"/>
      <c r="M35" s="1474"/>
      <c r="N35" s="1475"/>
      <c r="O35" s="232"/>
      <c r="P35" s="232"/>
    </row>
    <row r="36" spans="2:17" ht="46.5" customHeight="1">
      <c r="B36" s="1490" t="s">
        <v>447</v>
      </c>
      <c r="C36" s="1491"/>
      <c r="D36" s="1491"/>
      <c r="E36" s="1491"/>
      <c r="F36" s="1491"/>
      <c r="G36" s="1491"/>
      <c r="H36" s="1491"/>
      <c r="I36" s="1491"/>
      <c r="J36" s="1491"/>
      <c r="K36" s="1491"/>
      <c r="L36" s="1491"/>
      <c r="M36" s="1491"/>
      <c r="N36" s="1491"/>
      <c r="O36" s="1491"/>
      <c r="P36" s="1492"/>
    </row>
    <row r="37" spans="2:17" ht="92.25" customHeight="1">
      <c r="B37" s="233" t="s">
        <v>448</v>
      </c>
      <c r="C37" s="1472" t="s">
        <v>449</v>
      </c>
      <c r="D37" s="1472"/>
      <c r="E37" s="1472"/>
      <c r="F37" s="1472"/>
      <c r="G37" s="1472"/>
      <c r="H37" s="1472"/>
      <c r="I37" s="1472"/>
      <c r="J37" s="415"/>
      <c r="K37" s="231" t="s">
        <v>446</v>
      </c>
      <c r="L37" s="1493"/>
      <c r="M37" s="1494"/>
      <c r="N37" s="1495"/>
      <c r="O37" s="416"/>
      <c r="P37" s="187"/>
    </row>
    <row r="38" spans="2:17" ht="30.75" customHeight="1">
      <c r="B38" s="1490" t="s">
        <v>450</v>
      </c>
      <c r="C38" s="1496"/>
      <c r="D38" s="1496"/>
      <c r="E38" s="1496"/>
      <c r="F38" s="1496"/>
      <c r="G38" s="1496"/>
      <c r="H38" s="1496"/>
      <c r="I38" s="1496"/>
      <c r="J38" s="1496"/>
      <c r="K38" s="1496"/>
      <c r="L38" s="1496"/>
      <c r="M38" s="1496"/>
      <c r="N38" s="1496"/>
      <c r="O38" s="1496"/>
      <c r="P38" s="1497"/>
    </row>
    <row r="39" spans="2:17" ht="60.75" customHeight="1">
      <c r="B39" s="233" t="s">
        <v>451</v>
      </c>
      <c r="C39" s="1498" t="s">
        <v>452</v>
      </c>
      <c r="D39" s="1498"/>
      <c r="E39" s="1498"/>
      <c r="F39" s="1499"/>
      <c r="G39" s="417" t="s">
        <v>453</v>
      </c>
      <c r="H39" s="418" t="s">
        <v>454</v>
      </c>
      <c r="I39" s="1500" t="s">
        <v>455</v>
      </c>
      <c r="J39" s="1501"/>
      <c r="K39" s="1500" t="s">
        <v>434</v>
      </c>
      <c r="L39" s="1502"/>
      <c r="M39" s="1502"/>
      <c r="N39" s="1503"/>
      <c r="O39" s="1504"/>
      <c r="P39" s="1504"/>
    </row>
    <row r="40" spans="2:17" ht="43.5" customHeight="1">
      <c r="B40" s="198" t="s">
        <v>394</v>
      </c>
      <c r="C40" s="1414" t="s">
        <v>456</v>
      </c>
      <c r="D40" s="1414"/>
      <c r="E40" s="1414"/>
      <c r="F40" s="1415"/>
      <c r="G40" s="240"/>
      <c r="H40" s="241"/>
      <c r="I40" s="1479"/>
      <c r="J40" s="1480"/>
      <c r="K40" s="1481"/>
      <c r="L40" s="1482"/>
      <c r="M40" s="1482"/>
      <c r="N40" s="1483"/>
      <c r="O40" s="1505"/>
      <c r="P40" s="1505"/>
    </row>
    <row r="41" spans="2:17" ht="49.5" customHeight="1">
      <c r="B41" s="198" t="s">
        <v>401</v>
      </c>
      <c r="C41" s="1414" t="s">
        <v>457</v>
      </c>
      <c r="D41" s="1414"/>
      <c r="E41" s="1414"/>
      <c r="F41" s="1415"/>
      <c r="G41" s="240"/>
      <c r="H41" s="241"/>
      <c r="I41" s="1479"/>
      <c r="J41" s="1480"/>
      <c r="K41" s="1481"/>
      <c r="L41" s="1482"/>
      <c r="M41" s="1482"/>
      <c r="N41" s="1483"/>
      <c r="O41" s="1505"/>
      <c r="P41" s="1505"/>
    </row>
    <row r="42" spans="2:17" ht="45" customHeight="1">
      <c r="B42" s="205" t="s">
        <v>403</v>
      </c>
      <c r="C42" s="1484" t="s">
        <v>458</v>
      </c>
      <c r="D42" s="1484"/>
      <c r="E42" s="1484"/>
      <c r="F42" s="1485"/>
      <c r="G42" s="245">
        <f>G40+G41</f>
        <v>0</v>
      </c>
      <c r="H42" s="246"/>
      <c r="I42" s="1486"/>
      <c r="J42" s="1487"/>
      <c r="K42" s="1486"/>
      <c r="L42" s="1488"/>
      <c r="M42" s="1488"/>
      <c r="N42" s="1489"/>
      <c r="O42" s="1506"/>
      <c r="P42" s="1506"/>
      <c r="Q42" s="250"/>
    </row>
    <row r="43" spans="2:17" ht="57.75" customHeight="1">
      <c r="B43" s="1507" t="s">
        <v>459</v>
      </c>
      <c r="C43" s="1508"/>
      <c r="D43" s="1508"/>
      <c r="E43" s="1508"/>
      <c r="F43" s="1508"/>
      <c r="G43" s="1508"/>
      <c r="H43" s="1508"/>
      <c r="I43" s="1508"/>
      <c r="J43" s="1508"/>
      <c r="K43" s="1508"/>
      <c r="L43" s="1508"/>
      <c r="M43" s="1508"/>
      <c r="N43" s="1508"/>
      <c r="O43" s="1508"/>
      <c r="P43" s="1509"/>
    </row>
    <row r="44" spans="2:17" ht="108.75" customHeight="1">
      <c r="B44" s="251" t="s">
        <v>460</v>
      </c>
      <c r="C44" s="1445" t="s">
        <v>461</v>
      </c>
      <c r="D44" s="1445"/>
      <c r="E44" s="1445"/>
      <c r="F44" s="1445"/>
      <c r="G44" s="1445"/>
      <c r="H44" s="1445"/>
      <c r="I44" s="234"/>
      <c r="J44" s="252" t="s">
        <v>446</v>
      </c>
      <c r="K44" s="1510"/>
      <c r="L44" s="1511"/>
      <c r="M44" s="1511"/>
      <c r="N44" s="1512"/>
      <c r="O44" s="236"/>
      <c r="P44" s="204"/>
    </row>
    <row r="45" spans="2:17" ht="36.75" customHeight="1">
      <c r="B45" s="1490" t="s">
        <v>462</v>
      </c>
      <c r="C45" s="1496"/>
      <c r="D45" s="1496"/>
      <c r="E45" s="1496"/>
      <c r="F45" s="1496"/>
      <c r="G45" s="1496"/>
      <c r="H45" s="1496"/>
      <c r="I45" s="1496"/>
      <c r="J45" s="1496"/>
      <c r="K45" s="1496"/>
      <c r="L45" s="1496"/>
      <c r="M45" s="1496"/>
      <c r="N45" s="1496"/>
      <c r="O45" s="1496"/>
      <c r="P45" s="1497"/>
    </row>
    <row r="46" spans="2:17" ht="77.25" customHeight="1">
      <c r="B46" s="253" t="s">
        <v>463</v>
      </c>
      <c r="C46" s="1513" t="s">
        <v>464</v>
      </c>
      <c r="D46" s="1513"/>
      <c r="E46" s="1514"/>
      <c r="F46" s="238" t="s">
        <v>465</v>
      </c>
      <c r="G46" s="1515" t="s">
        <v>466</v>
      </c>
      <c r="H46" s="1516"/>
      <c r="I46" s="1500" t="s">
        <v>454</v>
      </c>
      <c r="J46" s="1501"/>
      <c r="K46" s="1515" t="s">
        <v>467</v>
      </c>
      <c r="L46" s="1516"/>
      <c r="M46" s="239" t="s">
        <v>468</v>
      </c>
      <c r="N46" s="420" t="s">
        <v>469</v>
      </c>
      <c r="O46" s="1443"/>
      <c r="P46" s="1443"/>
    </row>
    <row r="47" spans="2:17" ht="28.5" customHeight="1">
      <c r="B47" s="198" t="s">
        <v>394</v>
      </c>
      <c r="C47" s="1517" t="s">
        <v>470</v>
      </c>
      <c r="D47" s="1517"/>
      <c r="E47" s="1518"/>
      <c r="F47" s="257"/>
      <c r="G47" s="1519"/>
      <c r="H47" s="1520"/>
      <c r="I47" s="1524"/>
      <c r="J47" s="1480"/>
      <c r="K47" s="1521"/>
      <c r="L47" s="1522"/>
      <c r="M47" s="258"/>
      <c r="N47" s="259"/>
      <c r="O47" s="1425"/>
      <c r="P47" s="1425"/>
    </row>
    <row r="48" spans="2:17" ht="31.5" customHeight="1">
      <c r="B48" s="260"/>
      <c r="C48" s="1517" t="s">
        <v>471</v>
      </c>
      <c r="D48" s="1517"/>
      <c r="E48" s="1518"/>
      <c r="F48" s="1430"/>
      <c r="G48" s="1431"/>
      <c r="H48" s="1431"/>
      <c r="I48" s="1431"/>
      <c r="J48" s="1431"/>
      <c r="K48" s="1431"/>
      <c r="L48" s="1431"/>
      <c r="M48" s="1431"/>
      <c r="N48" s="1523"/>
      <c r="O48" s="1425"/>
      <c r="P48" s="1425"/>
    </row>
    <row r="49" spans="1:16" ht="65.25" customHeight="1">
      <c r="B49" s="198" t="s">
        <v>401</v>
      </c>
      <c r="C49" s="1517" t="s">
        <v>472</v>
      </c>
      <c r="D49" s="1517"/>
      <c r="E49" s="1518"/>
      <c r="F49" s="203"/>
      <c r="G49" s="1519"/>
      <c r="H49" s="1520"/>
      <c r="I49" s="1479"/>
      <c r="J49" s="1480"/>
      <c r="K49" s="1521"/>
      <c r="L49" s="1522"/>
      <c r="M49" s="258"/>
      <c r="N49" s="259"/>
      <c r="O49" s="1425"/>
      <c r="P49" s="1425"/>
    </row>
    <row r="50" spans="1:16" ht="35.25" customHeight="1">
      <c r="B50" s="260"/>
      <c r="C50" s="1517" t="s">
        <v>473</v>
      </c>
      <c r="D50" s="1517"/>
      <c r="E50" s="1518"/>
      <c r="F50" s="1430"/>
      <c r="G50" s="1431"/>
      <c r="H50" s="1431"/>
      <c r="I50" s="1431"/>
      <c r="J50" s="1431"/>
      <c r="K50" s="1431"/>
      <c r="L50" s="1431"/>
      <c r="M50" s="1431"/>
      <c r="N50" s="1523"/>
      <c r="O50" s="1425"/>
      <c r="P50" s="1425"/>
    </row>
    <row r="51" spans="1:16" ht="44.25" customHeight="1">
      <c r="B51" s="266" t="s">
        <v>403</v>
      </c>
      <c r="C51" s="1525" t="s">
        <v>474</v>
      </c>
      <c r="D51" s="1525"/>
      <c r="E51" s="1526"/>
      <c r="F51" s="267"/>
      <c r="G51" s="1527">
        <f>G47+G49</f>
        <v>0</v>
      </c>
      <c r="H51" s="1528"/>
      <c r="I51" s="1486"/>
      <c r="J51" s="1487"/>
      <c r="K51" s="1529">
        <f>K47+K49</f>
        <v>0</v>
      </c>
      <c r="L51" s="1530"/>
      <c r="M51" s="268"/>
      <c r="N51" s="269"/>
      <c r="O51" s="1444"/>
      <c r="P51" s="1444"/>
    </row>
    <row r="52" spans="1:16" ht="56.25" customHeight="1">
      <c r="B52" s="1490" t="s">
        <v>475</v>
      </c>
      <c r="C52" s="1491"/>
      <c r="D52" s="1491"/>
      <c r="E52" s="1491"/>
      <c r="F52" s="1491"/>
      <c r="G52" s="1491"/>
      <c r="H52" s="1491"/>
      <c r="I52" s="1491"/>
      <c r="J52" s="1491"/>
      <c r="K52" s="1491"/>
      <c r="L52" s="1491"/>
      <c r="M52" s="1491"/>
      <c r="N52" s="1491"/>
      <c r="O52" s="1491"/>
      <c r="P52" s="1492"/>
    </row>
    <row r="53" spans="1:16" ht="72.75" customHeight="1">
      <c r="B53" s="253" t="s">
        <v>476</v>
      </c>
      <c r="C53" s="1513" t="s">
        <v>477</v>
      </c>
      <c r="D53" s="1450"/>
      <c r="E53" s="1451"/>
      <c r="F53" s="254" t="s">
        <v>478</v>
      </c>
      <c r="G53" s="1531" t="s">
        <v>479</v>
      </c>
      <c r="H53" s="1516"/>
      <c r="I53" s="1500" t="s">
        <v>480</v>
      </c>
      <c r="J53" s="1501"/>
      <c r="K53" s="1515" t="s">
        <v>481</v>
      </c>
      <c r="L53" s="1516"/>
      <c r="M53" s="239" t="s">
        <v>468</v>
      </c>
      <c r="N53" s="302" t="s">
        <v>482</v>
      </c>
      <c r="O53" s="422"/>
      <c r="P53" s="273"/>
    </row>
    <row r="54" spans="1:16" s="274" customFormat="1" ht="32.25" customHeight="1">
      <c r="B54" s="198" t="s">
        <v>394</v>
      </c>
      <c r="C54" s="1414" t="s">
        <v>97</v>
      </c>
      <c r="D54" s="1414"/>
      <c r="E54" s="1415"/>
      <c r="F54" s="257"/>
      <c r="G54" s="1532"/>
      <c r="H54" s="1533"/>
      <c r="I54" s="1479"/>
      <c r="J54" s="1480"/>
      <c r="K54" s="1521"/>
      <c r="L54" s="1522"/>
      <c r="M54" s="258"/>
      <c r="N54" s="275"/>
      <c r="O54" s="201"/>
      <c r="P54" s="202"/>
    </row>
    <row r="55" spans="1:16" s="274" customFormat="1" ht="32.25" customHeight="1">
      <c r="B55" s="198" t="s">
        <v>401</v>
      </c>
      <c r="C55" s="1414" t="s">
        <v>62</v>
      </c>
      <c r="D55" s="1414"/>
      <c r="E55" s="1415"/>
      <c r="F55" s="257"/>
      <c r="G55" s="1532"/>
      <c r="H55" s="1533"/>
      <c r="I55" s="1479"/>
      <c r="J55" s="1480"/>
      <c r="K55" s="1521"/>
      <c r="L55" s="1522"/>
      <c r="M55" s="258"/>
      <c r="N55" s="275"/>
      <c r="O55" s="201"/>
      <c r="P55" s="202"/>
    </row>
    <row r="56" spans="1:16" s="274" customFormat="1" ht="32.25" customHeight="1">
      <c r="B56" s="198" t="s">
        <v>403</v>
      </c>
      <c r="C56" s="1414" t="s">
        <v>99</v>
      </c>
      <c r="D56" s="1414"/>
      <c r="E56" s="1415"/>
      <c r="F56" s="257"/>
      <c r="G56" s="1532"/>
      <c r="H56" s="1533"/>
      <c r="I56" s="1479"/>
      <c r="J56" s="1480"/>
      <c r="K56" s="1521"/>
      <c r="L56" s="1522"/>
      <c r="M56" s="258"/>
      <c r="N56" s="275"/>
      <c r="O56" s="201"/>
      <c r="P56" s="202"/>
    </row>
    <row r="57" spans="1:16" s="274" customFormat="1" ht="32.25" customHeight="1">
      <c r="B57" s="198" t="s">
        <v>405</v>
      </c>
      <c r="C57" s="1414" t="s">
        <v>483</v>
      </c>
      <c r="D57" s="1414"/>
      <c r="E57" s="1415"/>
      <c r="F57" s="257"/>
      <c r="G57" s="1532"/>
      <c r="H57" s="1533"/>
      <c r="I57" s="1479"/>
      <c r="J57" s="1480"/>
      <c r="K57" s="1521"/>
      <c r="L57" s="1522"/>
      <c r="M57" s="258"/>
      <c r="N57" s="276"/>
      <c r="O57" s="277"/>
      <c r="P57" s="277"/>
    </row>
    <row r="58" spans="1:16" s="274" customFormat="1" ht="32.25" customHeight="1">
      <c r="B58" s="198" t="s">
        <v>408</v>
      </c>
      <c r="C58" s="1414" t="s">
        <v>302</v>
      </c>
      <c r="D58" s="1414"/>
      <c r="E58" s="1415"/>
      <c r="F58" s="257"/>
      <c r="G58" s="1532"/>
      <c r="H58" s="1533"/>
      <c r="I58" s="1479"/>
      <c r="J58" s="1480"/>
      <c r="K58" s="1521"/>
      <c r="L58" s="1522"/>
      <c r="M58" s="258"/>
      <c r="N58" s="275"/>
      <c r="O58" s="277"/>
      <c r="P58" s="277"/>
    </row>
    <row r="59" spans="1:16" ht="46.5" customHeight="1">
      <c r="B59" s="205" t="s">
        <v>410</v>
      </c>
      <c r="C59" s="1484" t="s">
        <v>484</v>
      </c>
      <c r="D59" s="1484"/>
      <c r="E59" s="1485"/>
      <c r="F59" s="279"/>
      <c r="G59" s="1527">
        <f>G54+G55+G56+G57+G58</f>
        <v>0</v>
      </c>
      <c r="H59" s="1528"/>
      <c r="I59" s="1486"/>
      <c r="J59" s="1487"/>
      <c r="K59" s="1529">
        <f>K54+K55+K56+K57+K58</f>
        <v>0</v>
      </c>
      <c r="L59" s="1530"/>
      <c r="M59" s="268"/>
      <c r="N59" s="269"/>
      <c r="O59" s="423"/>
      <c r="P59" s="423"/>
    </row>
    <row r="60" spans="1:16" ht="54.75" customHeight="1">
      <c r="A60" s="281"/>
      <c r="B60" s="1507" t="s">
        <v>485</v>
      </c>
      <c r="C60" s="1508"/>
      <c r="D60" s="1508"/>
      <c r="E60" s="1508"/>
      <c r="F60" s="1508"/>
      <c r="G60" s="1508"/>
      <c r="H60" s="1508"/>
      <c r="I60" s="1508"/>
      <c r="J60" s="1508"/>
      <c r="K60" s="1508"/>
      <c r="L60" s="1508"/>
      <c r="M60" s="1508"/>
      <c r="N60" s="1508"/>
      <c r="O60" s="424"/>
      <c r="P60" s="425"/>
    </row>
    <row r="61" spans="1:16" ht="62.25" customHeight="1">
      <c r="B61" s="282" t="s">
        <v>486</v>
      </c>
      <c r="C61" s="1543" t="s">
        <v>487</v>
      </c>
      <c r="D61" s="1543"/>
      <c r="E61" s="1543"/>
      <c r="F61" s="1543"/>
      <c r="G61" s="1543"/>
      <c r="H61" s="1543"/>
      <c r="I61" s="1544"/>
      <c r="J61" s="283" t="e">
        <f>G51/(G51+G59)</f>
        <v>#DIV/0!</v>
      </c>
      <c r="K61" s="284" t="s">
        <v>392</v>
      </c>
      <c r="L61" s="1539"/>
      <c r="M61" s="1540"/>
      <c r="N61" s="1541"/>
      <c r="O61" s="1534"/>
      <c r="P61" s="1534"/>
    </row>
    <row r="62" spans="1:16" ht="53.25" customHeight="1">
      <c r="B62" s="286" t="s">
        <v>488</v>
      </c>
      <c r="C62" s="1537" t="s">
        <v>489</v>
      </c>
      <c r="D62" s="1537"/>
      <c r="E62" s="1537"/>
      <c r="F62" s="1537"/>
      <c r="G62" s="1537"/>
      <c r="H62" s="1537"/>
      <c r="I62" s="1538"/>
      <c r="J62" s="283" t="e">
        <f>G47/G51</f>
        <v>#DIV/0!</v>
      </c>
      <c r="K62" s="284" t="s">
        <v>446</v>
      </c>
      <c r="L62" s="1539"/>
      <c r="M62" s="1540"/>
      <c r="N62" s="1541"/>
      <c r="O62" s="1535"/>
      <c r="P62" s="1535"/>
    </row>
    <row r="63" spans="1:16" ht="53.25" customHeight="1">
      <c r="B63" s="286" t="s">
        <v>490</v>
      </c>
      <c r="C63" s="1537" t="s">
        <v>491</v>
      </c>
      <c r="D63" s="1537"/>
      <c r="E63" s="1537"/>
      <c r="F63" s="1537"/>
      <c r="G63" s="1537"/>
      <c r="H63" s="1537"/>
      <c r="I63" s="1538"/>
      <c r="J63" s="288">
        <f>SUM(G51,G59)</f>
        <v>0</v>
      </c>
      <c r="K63" s="284" t="s">
        <v>446</v>
      </c>
      <c r="L63" s="1539"/>
      <c r="M63" s="1540"/>
      <c r="N63" s="1541"/>
      <c r="O63" s="1535"/>
      <c r="P63" s="1535"/>
    </row>
    <row r="64" spans="1:16" ht="53.25" customHeight="1">
      <c r="B64" s="286" t="s">
        <v>492</v>
      </c>
      <c r="C64" s="1464" t="s">
        <v>493</v>
      </c>
      <c r="D64" s="1464"/>
      <c r="E64" s="1464"/>
      <c r="F64" s="1464"/>
      <c r="G64" s="1464"/>
      <c r="H64" s="1464"/>
      <c r="I64" s="1465"/>
      <c r="J64" s="283" t="e">
        <f>(G51+G59)/J29</f>
        <v>#DIV/0!</v>
      </c>
      <c r="K64" s="284" t="s">
        <v>392</v>
      </c>
      <c r="L64" s="1539"/>
      <c r="M64" s="1540"/>
      <c r="N64" s="1541"/>
      <c r="O64" s="1535"/>
      <c r="P64" s="1535"/>
    </row>
    <row r="65" spans="2:16" ht="80.25" customHeight="1">
      <c r="B65" s="289" t="s">
        <v>494</v>
      </c>
      <c r="C65" s="1464" t="s">
        <v>495</v>
      </c>
      <c r="D65" s="1464"/>
      <c r="E65" s="1464"/>
      <c r="F65" s="1464"/>
      <c r="G65" s="1464"/>
      <c r="H65" s="1464"/>
      <c r="I65" s="1465"/>
      <c r="J65" s="290" t="e">
        <f>(K51+K59)/J30</f>
        <v>#DIV/0!</v>
      </c>
      <c r="K65" s="284" t="s">
        <v>392</v>
      </c>
      <c r="L65" s="1539"/>
      <c r="M65" s="1540"/>
      <c r="N65" s="1541"/>
      <c r="O65" s="1535"/>
      <c r="P65" s="1535"/>
    </row>
    <row r="66" spans="2:16" ht="53.25" customHeight="1">
      <c r="B66" s="289" t="s">
        <v>496</v>
      </c>
      <c r="C66" s="1537" t="s">
        <v>497</v>
      </c>
      <c r="D66" s="1537"/>
      <c r="E66" s="1537"/>
      <c r="F66" s="1537"/>
      <c r="G66" s="1537"/>
      <c r="H66" s="1537"/>
      <c r="I66" s="1538"/>
      <c r="J66" s="283" t="e">
        <f>IF(J64&lt;0.945,"Funding gap","No funding gap")</f>
        <v>#DIV/0!</v>
      </c>
      <c r="K66" s="293" t="s">
        <v>446</v>
      </c>
      <c r="L66" s="1539"/>
      <c r="M66" s="1540"/>
      <c r="N66" s="1541"/>
      <c r="O66" s="1535"/>
      <c r="P66" s="1535"/>
    </row>
    <row r="67" spans="2:16" ht="53.25" customHeight="1">
      <c r="B67" s="289" t="s">
        <v>498</v>
      </c>
      <c r="C67" s="1542" t="s">
        <v>499</v>
      </c>
      <c r="D67" s="1542"/>
      <c r="E67" s="1542"/>
      <c r="F67" s="1542"/>
      <c r="G67" s="1542"/>
      <c r="H67" s="1542"/>
      <c r="I67" s="1542"/>
      <c r="J67" s="292" t="e">
        <f>G47/J29</f>
        <v>#DIV/0!</v>
      </c>
      <c r="K67" s="293" t="s">
        <v>446</v>
      </c>
      <c r="L67" s="1539"/>
      <c r="M67" s="1540"/>
      <c r="N67" s="1541"/>
      <c r="O67" s="1536"/>
      <c r="P67" s="1536"/>
    </row>
    <row r="68" spans="2:16" ht="45" customHeight="1">
      <c r="B68" s="191" t="s">
        <v>500</v>
      </c>
      <c r="C68" s="1414" t="s">
        <v>501</v>
      </c>
      <c r="D68" s="1414"/>
      <c r="E68" s="1414"/>
      <c r="F68" s="1414"/>
      <c r="G68" s="1414"/>
      <c r="H68" s="1414"/>
      <c r="I68" s="1414"/>
      <c r="J68" s="1415"/>
      <c r="K68" s="1545" t="s">
        <v>446</v>
      </c>
      <c r="L68" s="1548"/>
      <c r="M68" s="1549"/>
      <c r="N68" s="1550"/>
      <c r="O68" s="1443"/>
      <c r="P68" s="1443"/>
    </row>
    <row r="69" spans="2:16" ht="21" customHeight="1">
      <c r="B69" s="198" t="s">
        <v>394</v>
      </c>
      <c r="C69" s="1557" t="s">
        <v>502</v>
      </c>
      <c r="D69" s="1557"/>
      <c r="E69" s="1557"/>
      <c r="F69" s="1557"/>
      <c r="G69" s="1557"/>
      <c r="H69" s="1557"/>
      <c r="I69" s="1557"/>
      <c r="J69" s="299"/>
      <c r="K69" s="1546"/>
      <c r="L69" s="1551"/>
      <c r="M69" s="1552"/>
      <c r="N69" s="1553"/>
      <c r="O69" s="1425"/>
      <c r="P69" s="1425"/>
    </row>
    <row r="70" spans="2:16" ht="21" customHeight="1">
      <c r="B70" s="198" t="s">
        <v>401</v>
      </c>
      <c r="C70" s="1557" t="s">
        <v>503</v>
      </c>
      <c r="D70" s="1557"/>
      <c r="E70" s="1557"/>
      <c r="F70" s="1557"/>
      <c r="G70" s="1557"/>
      <c r="H70" s="1557"/>
      <c r="I70" s="1557"/>
      <c r="J70" s="299"/>
      <c r="K70" s="1546"/>
      <c r="L70" s="1551"/>
      <c r="M70" s="1552"/>
      <c r="N70" s="1553"/>
      <c r="O70" s="1425"/>
      <c r="P70" s="1425"/>
    </row>
    <row r="71" spans="2:16" ht="21" customHeight="1">
      <c r="B71" s="198" t="s">
        <v>403</v>
      </c>
      <c r="C71" s="1557" t="s">
        <v>504</v>
      </c>
      <c r="D71" s="1557"/>
      <c r="E71" s="1557"/>
      <c r="F71" s="1557"/>
      <c r="G71" s="1557"/>
      <c r="H71" s="1557"/>
      <c r="I71" s="1557"/>
      <c r="J71" s="299"/>
      <c r="K71" s="1546"/>
      <c r="L71" s="1551"/>
      <c r="M71" s="1552"/>
      <c r="N71" s="1553"/>
      <c r="O71" s="1425"/>
      <c r="P71" s="1425"/>
    </row>
    <row r="72" spans="2:16" ht="21" customHeight="1">
      <c r="B72" s="198" t="s">
        <v>405</v>
      </c>
      <c r="C72" s="1557" t="s">
        <v>302</v>
      </c>
      <c r="D72" s="1557"/>
      <c r="E72" s="1557"/>
      <c r="F72" s="1557"/>
      <c r="G72" s="1557"/>
      <c r="H72" s="1557"/>
      <c r="I72" s="1557"/>
      <c r="J72" s="299"/>
      <c r="K72" s="1546"/>
      <c r="L72" s="1551"/>
      <c r="M72" s="1552"/>
      <c r="N72" s="1553"/>
      <c r="O72" s="1425"/>
      <c r="P72" s="1425"/>
    </row>
    <row r="73" spans="2:16" ht="21" customHeight="1">
      <c r="B73" s="198" t="s">
        <v>408</v>
      </c>
      <c r="C73" s="1558" t="s">
        <v>505</v>
      </c>
      <c r="D73" s="1558"/>
      <c r="E73" s="1558"/>
      <c r="F73" s="1558"/>
      <c r="G73" s="1559"/>
      <c r="H73" s="1560"/>
      <c r="I73" s="1560"/>
      <c r="J73" s="1561"/>
      <c r="K73" s="1547"/>
      <c r="L73" s="1554"/>
      <c r="M73" s="1555"/>
      <c r="N73" s="1556"/>
      <c r="O73" s="1426"/>
      <c r="P73" s="1426"/>
    </row>
    <row r="74" spans="2:16" ht="45" customHeight="1">
      <c r="B74" s="191" t="s">
        <v>506</v>
      </c>
      <c r="C74" s="1414" t="s">
        <v>507</v>
      </c>
      <c r="D74" s="1414"/>
      <c r="E74" s="1414"/>
      <c r="F74" s="1414"/>
      <c r="G74" s="1414"/>
      <c r="H74" s="1414"/>
      <c r="I74" s="1414"/>
      <c r="J74" s="1414"/>
      <c r="K74" s="1414"/>
      <c r="L74" s="1414"/>
      <c r="M74" s="1414"/>
      <c r="N74" s="1562"/>
      <c r="O74" s="291"/>
      <c r="P74" s="297"/>
    </row>
    <row r="75" spans="2:16" ht="20.25" customHeight="1">
      <c r="B75" s="205" t="s">
        <v>418</v>
      </c>
      <c r="C75" s="1558" t="s">
        <v>297</v>
      </c>
      <c r="D75" s="1558"/>
      <c r="E75" s="1558"/>
      <c r="F75" s="1563"/>
      <c r="G75" s="1564"/>
      <c r="H75" s="1545" t="s">
        <v>446</v>
      </c>
      <c r="I75" s="1565"/>
      <c r="J75" s="1566"/>
      <c r="K75" s="1566"/>
      <c r="L75" s="1566"/>
      <c r="M75" s="1566"/>
      <c r="N75" s="1567"/>
      <c r="O75" s="1443"/>
      <c r="P75" s="1443"/>
    </row>
    <row r="76" spans="2:16" ht="20.25" customHeight="1">
      <c r="B76" s="205" t="s">
        <v>508</v>
      </c>
      <c r="C76" s="1558" t="s">
        <v>509</v>
      </c>
      <c r="D76" s="1558"/>
      <c r="E76" s="1558"/>
      <c r="F76" s="1563"/>
      <c r="G76" s="1564"/>
      <c r="H76" s="1546"/>
      <c r="I76" s="1568"/>
      <c r="J76" s="1569"/>
      <c r="K76" s="1569"/>
      <c r="L76" s="1569"/>
      <c r="M76" s="1569"/>
      <c r="N76" s="1570"/>
      <c r="O76" s="1425"/>
      <c r="P76" s="1425"/>
    </row>
    <row r="77" spans="2:16" ht="20.25" customHeight="1">
      <c r="B77" s="205" t="s">
        <v>510</v>
      </c>
      <c r="C77" s="1558" t="s">
        <v>299</v>
      </c>
      <c r="D77" s="1558"/>
      <c r="E77" s="1558"/>
      <c r="F77" s="1563"/>
      <c r="G77" s="1564"/>
      <c r="H77" s="1546"/>
      <c r="I77" s="1568"/>
      <c r="J77" s="1569"/>
      <c r="K77" s="1569"/>
      <c r="L77" s="1569"/>
      <c r="M77" s="1569"/>
      <c r="N77" s="1570"/>
      <c r="O77" s="1425"/>
      <c r="P77" s="1425"/>
    </row>
    <row r="78" spans="2:16" ht="49.5" customHeight="1">
      <c r="B78" s="205" t="s">
        <v>401</v>
      </c>
      <c r="C78" s="1464" t="s">
        <v>511</v>
      </c>
      <c r="D78" s="1464"/>
      <c r="E78" s="1464"/>
      <c r="F78" s="1464"/>
      <c r="G78" s="1465"/>
      <c r="H78" s="1546"/>
      <c r="I78" s="1568"/>
      <c r="J78" s="1569"/>
      <c r="K78" s="1569"/>
      <c r="L78" s="1569"/>
      <c r="M78" s="1569"/>
      <c r="N78" s="1570"/>
      <c r="O78" s="1425"/>
      <c r="P78" s="1425"/>
    </row>
    <row r="79" spans="2:16" ht="21" customHeight="1">
      <c r="B79" s="205" t="s">
        <v>418</v>
      </c>
      <c r="C79" s="1558" t="s">
        <v>297</v>
      </c>
      <c r="D79" s="1558"/>
      <c r="E79" s="1410"/>
      <c r="F79" s="1563"/>
      <c r="G79" s="1564"/>
      <c r="H79" s="1546"/>
      <c r="I79" s="1568"/>
      <c r="J79" s="1569"/>
      <c r="K79" s="1569"/>
      <c r="L79" s="1569"/>
      <c r="M79" s="1569"/>
      <c r="N79" s="1570"/>
      <c r="O79" s="1425"/>
      <c r="P79" s="1425"/>
    </row>
    <row r="80" spans="2:16" ht="21" customHeight="1">
      <c r="B80" s="205" t="s">
        <v>508</v>
      </c>
      <c r="C80" s="1558" t="s">
        <v>509</v>
      </c>
      <c r="D80" s="1558"/>
      <c r="E80" s="1410"/>
      <c r="F80" s="1563"/>
      <c r="G80" s="1564"/>
      <c r="H80" s="1546"/>
      <c r="I80" s="1568"/>
      <c r="J80" s="1569"/>
      <c r="K80" s="1569"/>
      <c r="L80" s="1569"/>
      <c r="M80" s="1569"/>
      <c r="N80" s="1570"/>
      <c r="O80" s="1425"/>
      <c r="P80" s="1425"/>
    </row>
    <row r="81" spans="2:16" ht="21" customHeight="1">
      <c r="B81" s="205" t="s">
        <v>510</v>
      </c>
      <c r="C81" s="1558" t="s">
        <v>301</v>
      </c>
      <c r="D81" s="1558"/>
      <c r="E81" s="1410"/>
      <c r="F81" s="1563"/>
      <c r="G81" s="1564"/>
      <c r="H81" s="1546"/>
      <c r="I81" s="1568"/>
      <c r="J81" s="1569"/>
      <c r="K81" s="1569"/>
      <c r="L81" s="1569"/>
      <c r="M81" s="1569"/>
      <c r="N81" s="1570"/>
      <c r="O81" s="1425"/>
      <c r="P81" s="1425"/>
    </row>
    <row r="82" spans="2:16" ht="21" customHeight="1">
      <c r="B82" s="205" t="s">
        <v>512</v>
      </c>
      <c r="C82" s="1558" t="s">
        <v>302</v>
      </c>
      <c r="D82" s="1558"/>
      <c r="E82" s="1410"/>
      <c r="F82" s="1563"/>
      <c r="G82" s="1564"/>
      <c r="H82" s="1546"/>
      <c r="I82" s="1568"/>
      <c r="J82" s="1569"/>
      <c r="K82" s="1569"/>
      <c r="L82" s="1569"/>
      <c r="M82" s="1569"/>
      <c r="N82" s="1570"/>
      <c r="O82" s="1425"/>
      <c r="P82" s="1425"/>
    </row>
    <row r="83" spans="2:16" ht="21.75" customHeight="1">
      <c r="B83" s="205" t="s">
        <v>513</v>
      </c>
      <c r="C83" s="1558" t="s">
        <v>514</v>
      </c>
      <c r="D83" s="1558"/>
      <c r="E83" s="1410"/>
      <c r="F83" s="1574"/>
      <c r="G83" s="1575"/>
      <c r="H83" s="1547"/>
      <c r="I83" s="1571"/>
      <c r="J83" s="1572"/>
      <c r="K83" s="1572"/>
      <c r="L83" s="1572"/>
      <c r="M83" s="1572"/>
      <c r="N83" s="1573"/>
      <c r="O83" s="1426"/>
      <c r="P83" s="1426"/>
    </row>
    <row r="84" spans="2:16" ht="51" customHeight="1">
      <c r="B84" s="298" t="s">
        <v>515</v>
      </c>
      <c r="C84" s="1484" t="s">
        <v>516</v>
      </c>
      <c r="D84" s="1484"/>
      <c r="E84" s="1485"/>
      <c r="F84" s="1576"/>
      <c r="G84" s="1577"/>
      <c r="H84" s="1577"/>
      <c r="I84" s="1577"/>
      <c r="J84" s="1577"/>
      <c r="K84" s="1577"/>
      <c r="L84" s="1577"/>
      <c r="M84" s="1577"/>
      <c r="N84" s="1577"/>
      <c r="O84" s="1578"/>
      <c r="P84" s="1579"/>
    </row>
    <row r="85" spans="2:16" ht="31.5" customHeight="1">
      <c r="B85" s="1490" t="s">
        <v>517</v>
      </c>
      <c r="C85" s="1491"/>
      <c r="D85" s="1491"/>
      <c r="E85" s="1491"/>
      <c r="F85" s="1491"/>
      <c r="G85" s="1491"/>
      <c r="H85" s="1491"/>
      <c r="I85" s="1491"/>
      <c r="J85" s="1491"/>
      <c r="K85" s="1491"/>
      <c r="L85" s="1491"/>
      <c r="M85" s="1491"/>
      <c r="N85" s="1491"/>
      <c r="O85" s="1491"/>
      <c r="P85" s="1492"/>
    </row>
    <row r="86" spans="2:16" ht="44.25" customHeight="1">
      <c r="B86" s="191" t="s">
        <v>518</v>
      </c>
      <c r="C86" s="1414" t="s">
        <v>519</v>
      </c>
      <c r="D86" s="1414"/>
      <c r="E86" s="1414"/>
      <c r="F86" s="1414"/>
      <c r="G86" s="1415"/>
      <c r="H86" s="299"/>
      <c r="I86" s="1580" t="s">
        <v>446</v>
      </c>
      <c r="J86" s="1581"/>
      <c r="K86" s="1582"/>
      <c r="L86" s="1583"/>
      <c r="M86" s="1583"/>
      <c r="N86" s="1584"/>
      <c r="O86" s="1443"/>
      <c r="P86" s="1443"/>
    </row>
    <row r="87" spans="2:16" ht="20.25" customHeight="1">
      <c r="B87" s="1585" t="s">
        <v>520</v>
      </c>
      <c r="C87" s="1586"/>
      <c r="D87" s="1586"/>
      <c r="E87" s="1587"/>
      <c r="F87" s="1500" t="s">
        <v>521</v>
      </c>
      <c r="G87" s="1502"/>
      <c r="H87" s="1501"/>
      <c r="I87" s="1500" t="s">
        <v>522</v>
      </c>
      <c r="J87" s="1502"/>
      <c r="K87" s="1500" t="s">
        <v>434</v>
      </c>
      <c r="L87" s="1502"/>
      <c r="M87" s="1502"/>
      <c r="N87" s="1503"/>
      <c r="O87" s="1425"/>
      <c r="P87" s="1425"/>
    </row>
    <row r="88" spans="2:16" ht="21" customHeight="1">
      <c r="B88" s="1588"/>
      <c r="C88" s="1589"/>
      <c r="D88" s="1589"/>
      <c r="E88" s="1590"/>
      <c r="F88" s="1594"/>
      <c r="G88" s="1595"/>
      <c r="H88" s="1596"/>
      <c r="I88" s="1597"/>
      <c r="J88" s="1598"/>
      <c r="K88" s="1594"/>
      <c r="L88" s="1595"/>
      <c r="M88" s="1595"/>
      <c r="N88" s="1596"/>
      <c r="O88" s="1425"/>
      <c r="P88" s="1425"/>
    </row>
    <row r="89" spans="2:16" ht="21" customHeight="1">
      <c r="B89" s="1588"/>
      <c r="C89" s="1589"/>
      <c r="D89" s="1589"/>
      <c r="E89" s="1590"/>
      <c r="F89" s="1594"/>
      <c r="G89" s="1595"/>
      <c r="H89" s="1596"/>
      <c r="I89" s="1597"/>
      <c r="J89" s="1598"/>
      <c r="K89" s="1594"/>
      <c r="L89" s="1595"/>
      <c r="M89" s="1595"/>
      <c r="N89" s="1596"/>
      <c r="O89" s="1425"/>
      <c r="P89" s="1425"/>
    </row>
    <row r="90" spans="2:16" ht="21" customHeight="1">
      <c r="B90" s="1588"/>
      <c r="C90" s="1589"/>
      <c r="D90" s="1589"/>
      <c r="E90" s="1590"/>
      <c r="F90" s="1594"/>
      <c r="G90" s="1595"/>
      <c r="H90" s="1596"/>
      <c r="I90" s="1597"/>
      <c r="J90" s="1598"/>
      <c r="K90" s="1594"/>
      <c r="L90" s="1595"/>
      <c r="M90" s="1595"/>
      <c r="N90" s="1596"/>
      <c r="O90" s="1425"/>
      <c r="P90" s="1425"/>
    </row>
    <row r="91" spans="2:16" ht="21.75" customHeight="1">
      <c r="B91" s="1591"/>
      <c r="C91" s="1592"/>
      <c r="D91" s="1592"/>
      <c r="E91" s="1593"/>
      <c r="F91" s="1599"/>
      <c r="G91" s="1600"/>
      <c r="H91" s="1601"/>
      <c r="I91" s="1602"/>
      <c r="J91" s="1603"/>
      <c r="K91" s="1604"/>
      <c r="L91" s="1605"/>
      <c r="M91" s="1605"/>
      <c r="N91" s="1606"/>
      <c r="O91" s="1444"/>
      <c r="P91" s="1444"/>
    </row>
    <row r="92" spans="2:16" ht="26.25" customHeight="1">
      <c r="B92" s="1416" t="s">
        <v>2</v>
      </c>
      <c r="C92" s="1417"/>
      <c r="D92" s="1417"/>
      <c r="E92" s="1417"/>
      <c r="F92" s="1417"/>
      <c r="G92" s="1417"/>
      <c r="H92" s="1417"/>
      <c r="I92" s="1417"/>
      <c r="J92" s="1417"/>
      <c r="K92" s="1417"/>
      <c r="L92" s="1417"/>
      <c r="M92" s="1417"/>
      <c r="N92" s="1417"/>
      <c r="O92" s="1417"/>
      <c r="P92" s="1418"/>
    </row>
    <row r="93" spans="2:16" ht="40.5" customHeight="1">
      <c r="B93" s="303" t="s">
        <v>523</v>
      </c>
      <c r="C93" s="1607" t="s">
        <v>524</v>
      </c>
      <c r="D93" s="1607"/>
      <c r="E93" s="1607"/>
      <c r="F93" s="1607"/>
      <c r="G93" s="1607"/>
      <c r="H93" s="1607"/>
      <c r="I93" s="1607"/>
      <c r="J93" s="1607"/>
      <c r="K93" s="1607"/>
      <c r="L93" s="1607"/>
      <c r="M93" s="1607"/>
      <c r="N93" s="1607"/>
      <c r="O93" s="1424"/>
      <c r="P93" s="1424"/>
    </row>
    <row r="94" spans="2:16" ht="20.25" customHeight="1">
      <c r="B94" s="1609" t="s">
        <v>525</v>
      </c>
      <c r="C94" s="1610"/>
      <c r="D94" s="1610"/>
      <c r="E94" s="1610"/>
      <c r="F94" s="1611"/>
      <c r="G94" s="1614" t="s">
        <v>526</v>
      </c>
      <c r="H94" s="1614"/>
      <c r="I94" s="1614"/>
      <c r="J94" s="1614"/>
      <c r="K94" s="1614"/>
      <c r="L94" s="1615"/>
      <c r="M94" s="1615"/>
      <c r="N94" s="1616"/>
      <c r="O94" s="1425"/>
      <c r="P94" s="1425"/>
    </row>
    <row r="95" spans="2:16" ht="22.5" customHeight="1">
      <c r="B95" s="1612"/>
      <c r="C95" s="1613"/>
      <c r="D95" s="1613"/>
      <c r="E95" s="1613"/>
      <c r="F95" s="1613"/>
      <c r="G95" s="1284" t="s">
        <v>109</v>
      </c>
      <c r="H95" s="1285" t="s">
        <v>128</v>
      </c>
      <c r="I95" s="1284" t="s">
        <v>527</v>
      </c>
      <c r="J95" s="1284" t="s">
        <v>528</v>
      </c>
      <c r="K95" s="1617" t="s">
        <v>434</v>
      </c>
      <c r="L95" s="1618"/>
      <c r="M95" s="1618"/>
      <c r="N95" s="1619"/>
      <c r="O95" s="1425"/>
      <c r="P95" s="1425"/>
    </row>
    <row r="96" spans="2:16" ht="57.75" customHeight="1">
      <c r="B96" s="436" t="s">
        <v>394</v>
      </c>
      <c r="C96" s="1620" t="s">
        <v>529</v>
      </c>
      <c r="D96" s="1621"/>
      <c r="E96" s="1621"/>
      <c r="F96" s="1621"/>
      <c r="G96" s="1621"/>
      <c r="H96" s="1621"/>
      <c r="I96" s="1621"/>
      <c r="J96" s="1622"/>
      <c r="K96" s="1623"/>
      <c r="L96" s="1623"/>
      <c r="M96" s="1623"/>
      <c r="N96" s="1624"/>
      <c r="O96" s="1608"/>
      <c r="P96" s="1425"/>
    </row>
    <row r="97" spans="2:16" ht="23.45" customHeight="1">
      <c r="B97" s="317" t="s">
        <v>530</v>
      </c>
      <c r="C97" s="1630" t="s">
        <v>531</v>
      </c>
      <c r="D97" s="1630"/>
      <c r="E97" s="1630"/>
      <c r="F97" s="1631"/>
      <c r="G97" s="348"/>
      <c r="H97" s="433"/>
      <c r="I97" s="349"/>
      <c r="J97" s="348"/>
      <c r="K97" s="1625"/>
      <c r="L97" s="1626"/>
      <c r="M97" s="1626"/>
      <c r="N97" s="1627"/>
      <c r="O97" s="1608"/>
      <c r="P97" s="1425"/>
    </row>
    <row r="98" spans="2:16" ht="21.95" customHeight="1">
      <c r="B98" s="434" t="s">
        <v>532</v>
      </c>
      <c r="C98" s="1639" t="s">
        <v>533</v>
      </c>
      <c r="D98" s="1639"/>
      <c r="E98" s="1639"/>
      <c r="F98" s="1640"/>
      <c r="G98" s="330"/>
      <c r="H98" s="435"/>
      <c r="I98" s="330"/>
      <c r="J98" s="435"/>
      <c r="K98" s="1628"/>
      <c r="L98" s="1628"/>
      <c r="M98" s="1628"/>
      <c r="N98" s="1629"/>
      <c r="O98" s="1608"/>
      <c r="P98" s="1425"/>
    </row>
    <row r="99" spans="2:16" ht="42" customHeight="1">
      <c r="B99" s="436" t="s">
        <v>401</v>
      </c>
      <c r="C99" s="1633" t="s">
        <v>534</v>
      </c>
      <c r="D99" s="1641"/>
      <c r="E99" s="1641"/>
      <c r="F99" s="1641"/>
      <c r="G99" s="1641"/>
      <c r="H99" s="1641"/>
      <c r="I99" s="1641"/>
      <c r="J99" s="1641"/>
      <c r="K99" s="1626"/>
      <c r="L99" s="1626"/>
      <c r="M99" s="1626"/>
      <c r="N99" s="1627"/>
      <c r="O99" s="1425"/>
      <c r="P99" s="1425"/>
    </row>
    <row r="100" spans="2:16" ht="24.6" customHeight="1">
      <c r="B100" s="432" t="s">
        <v>530</v>
      </c>
      <c r="C100" s="1634" t="s">
        <v>531</v>
      </c>
      <c r="D100" s="1634"/>
      <c r="E100" s="1634"/>
      <c r="F100" s="1635"/>
      <c r="G100" s="209"/>
      <c r="H100" s="359"/>
      <c r="I100" s="352"/>
      <c r="J100" s="433"/>
      <c r="K100" s="1626"/>
      <c r="L100" s="1626"/>
      <c r="M100" s="1626"/>
      <c r="N100" s="1627"/>
      <c r="O100" s="1425"/>
      <c r="P100" s="1425"/>
    </row>
    <row r="101" spans="2:16" ht="23.45" customHeight="1">
      <c r="B101" s="434" t="s">
        <v>532</v>
      </c>
      <c r="C101" s="1636" t="s">
        <v>533</v>
      </c>
      <c r="D101" s="1636"/>
      <c r="E101" s="1636"/>
      <c r="F101" s="1637"/>
      <c r="G101" s="341"/>
      <c r="H101" s="437"/>
      <c r="I101" s="341"/>
      <c r="J101" s="437"/>
      <c r="K101" s="1628"/>
      <c r="L101" s="1628"/>
      <c r="M101" s="1628"/>
      <c r="N101" s="1629"/>
      <c r="O101" s="1425"/>
      <c r="P101" s="1425"/>
    </row>
    <row r="102" spans="2:16" ht="48" customHeight="1">
      <c r="B102" s="436" t="s">
        <v>535</v>
      </c>
      <c r="C102" s="1638" t="s">
        <v>536</v>
      </c>
      <c r="D102" s="1638"/>
      <c r="E102" s="1638"/>
      <c r="F102" s="1638"/>
      <c r="G102" s="1638"/>
      <c r="H102" s="1638"/>
      <c r="I102" s="1638"/>
      <c r="J102" s="1642"/>
      <c r="K102" s="1623"/>
      <c r="L102" s="1623"/>
      <c r="M102" s="1623"/>
      <c r="N102" s="1624"/>
      <c r="O102" s="1425"/>
      <c r="P102" s="1425"/>
    </row>
    <row r="103" spans="2:16" ht="23.1" customHeight="1">
      <c r="B103" s="432" t="s">
        <v>530</v>
      </c>
      <c r="C103" s="1643" t="s">
        <v>531</v>
      </c>
      <c r="D103" s="1643"/>
      <c r="E103" s="1643"/>
      <c r="F103" s="1644"/>
      <c r="G103" s="203"/>
      <c r="H103" s="399"/>
      <c r="I103" s="257"/>
      <c r="J103" s="399"/>
      <c r="K103" s="1626"/>
      <c r="L103" s="1626"/>
      <c r="M103" s="1626"/>
      <c r="N103" s="1627"/>
      <c r="O103" s="1425"/>
      <c r="P103" s="1425"/>
    </row>
    <row r="104" spans="2:16" ht="26.1" customHeight="1">
      <c r="B104" s="434" t="s">
        <v>532</v>
      </c>
      <c r="C104" s="1639" t="s">
        <v>533</v>
      </c>
      <c r="D104" s="1639"/>
      <c r="E104" s="1639"/>
      <c r="F104" s="1640"/>
      <c r="G104" s="330"/>
      <c r="H104" s="435"/>
      <c r="I104" s="330"/>
      <c r="J104" s="435"/>
      <c r="K104" s="1628"/>
      <c r="L104" s="1628"/>
      <c r="M104" s="1628"/>
      <c r="N104" s="1629"/>
      <c r="O104" s="1425"/>
      <c r="P104" s="1425"/>
    </row>
    <row r="105" spans="2:16" ht="38.25" customHeight="1">
      <c r="B105" s="436" t="s">
        <v>537</v>
      </c>
      <c r="C105" s="1632" t="s">
        <v>538</v>
      </c>
      <c r="D105" s="1632"/>
      <c r="E105" s="1632"/>
      <c r="F105" s="1632"/>
      <c r="G105" s="1632"/>
      <c r="H105" s="1632"/>
      <c r="I105" s="1632"/>
      <c r="J105" s="1633"/>
      <c r="K105" s="1623"/>
      <c r="L105" s="1623"/>
      <c r="M105" s="1623"/>
      <c r="N105" s="1624"/>
      <c r="O105" s="1425"/>
      <c r="P105" s="1425"/>
    </row>
    <row r="106" spans="2:16" ht="21.95" customHeight="1">
      <c r="B106" s="432" t="s">
        <v>530</v>
      </c>
      <c r="C106" s="1634" t="s">
        <v>531</v>
      </c>
      <c r="D106" s="1634"/>
      <c r="E106" s="1634"/>
      <c r="F106" s="1635"/>
      <c r="G106" s="209"/>
      <c r="H106" s="359"/>
      <c r="I106" s="352"/>
      <c r="J106" s="359"/>
      <c r="K106" s="1626"/>
      <c r="L106" s="1626"/>
      <c r="M106" s="1626"/>
      <c r="N106" s="1627"/>
      <c r="O106" s="1425"/>
      <c r="P106" s="1425"/>
    </row>
    <row r="107" spans="2:16" ht="23.1" customHeight="1">
      <c r="B107" s="434" t="s">
        <v>532</v>
      </c>
      <c r="C107" s="1636" t="s">
        <v>533</v>
      </c>
      <c r="D107" s="1636"/>
      <c r="E107" s="1636"/>
      <c r="F107" s="1637"/>
      <c r="G107" s="341"/>
      <c r="H107" s="437"/>
      <c r="I107" s="341"/>
      <c r="J107" s="435"/>
      <c r="K107" s="1628"/>
      <c r="L107" s="1628"/>
      <c r="M107" s="1628"/>
      <c r="N107" s="1629"/>
      <c r="O107" s="1425"/>
      <c r="P107" s="1425"/>
    </row>
    <row r="108" spans="2:16" ht="30" customHeight="1">
      <c r="B108" s="436" t="s">
        <v>539</v>
      </c>
      <c r="C108" s="1638" t="s">
        <v>540</v>
      </c>
      <c r="D108" s="1638"/>
      <c r="E108" s="1638"/>
      <c r="F108" s="1638"/>
      <c r="G108" s="1638"/>
      <c r="H108" s="1638"/>
      <c r="I108" s="1638"/>
      <c r="J108" s="1633"/>
      <c r="K108" s="1623"/>
      <c r="L108" s="1623"/>
      <c r="M108" s="1623"/>
      <c r="N108" s="1624"/>
      <c r="O108" s="1425"/>
      <c r="P108" s="1425"/>
    </row>
    <row r="109" spans="2:16" ht="24.6" customHeight="1">
      <c r="B109" s="432" t="s">
        <v>530</v>
      </c>
      <c r="C109" s="1634" t="s">
        <v>531</v>
      </c>
      <c r="D109" s="1634"/>
      <c r="E109" s="1634"/>
      <c r="F109" s="1635"/>
      <c r="G109" s="209"/>
      <c r="H109" s="359"/>
      <c r="I109" s="352"/>
      <c r="J109" s="359"/>
      <c r="K109" s="1626"/>
      <c r="L109" s="1626"/>
      <c r="M109" s="1626"/>
      <c r="N109" s="1627"/>
      <c r="O109" s="1425"/>
      <c r="P109" s="1425"/>
    </row>
    <row r="110" spans="2:16" ht="21.95" customHeight="1">
      <c r="B110" s="434" t="s">
        <v>532</v>
      </c>
      <c r="C110" s="1636" t="s">
        <v>533</v>
      </c>
      <c r="D110" s="1636"/>
      <c r="E110" s="1636"/>
      <c r="F110" s="1637"/>
      <c r="G110" s="341"/>
      <c r="H110" s="437"/>
      <c r="I110" s="341"/>
      <c r="J110" s="435"/>
      <c r="K110" s="1628"/>
      <c r="L110" s="1628"/>
      <c r="M110" s="1628"/>
      <c r="N110" s="1629"/>
      <c r="O110" s="1425"/>
      <c r="P110" s="1425"/>
    </row>
    <row r="111" spans="2:16" ht="24" customHeight="1">
      <c r="B111" s="436" t="s">
        <v>410</v>
      </c>
      <c r="C111" s="1645" t="s">
        <v>117</v>
      </c>
      <c r="D111" s="1638"/>
      <c r="E111" s="1638"/>
      <c r="F111" s="1638"/>
      <c r="G111" s="1638"/>
      <c r="H111" s="1638"/>
      <c r="I111" s="1638"/>
      <c r="J111" s="1646"/>
      <c r="K111" s="1623"/>
      <c r="L111" s="1623"/>
      <c r="M111" s="1623"/>
      <c r="N111" s="1624"/>
      <c r="O111" s="1425"/>
      <c r="P111" s="1425"/>
    </row>
    <row r="112" spans="2:16" ht="21.95" customHeight="1">
      <c r="B112" s="432" t="s">
        <v>530</v>
      </c>
      <c r="C112" s="1634" t="s">
        <v>531</v>
      </c>
      <c r="D112" s="1634"/>
      <c r="E112" s="1634"/>
      <c r="F112" s="1635"/>
      <c r="G112" s="209"/>
      <c r="H112" s="359"/>
      <c r="I112" s="352"/>
      <c r="J112" s="399"/>
      <c r="K112" s="1626"/>
      <c r="L112" s="1626"/>
      <c r="M112" s="1626"/>
      <c r="N112" s="1627"/>
      <c r="O112" s="1425"/>
      <c r="P112" s="1425"/>
    </row>
    <row r="113" spans="2:16" ht="21.95" customHeight="1">
      <c r="B113" s="434" t="s">
        <v>532</v>
      </c>
      <c r="C113" s="1636" t="s">
        <v>533</v>
      </c>
      <c r="D113" s="1636"/>
      <c r="E113" s="1636"/>
      <c r="F113" s="1637"/>
      <c r="G113" s="341"/>
      <c r="H113" s="437"/>
      <c r="I113" s="341"/>
      <c r="J113" s="435"/>
      <c r="K113" s="1628"/>
      <c r="L113" s="1628"/>
      <c r="M113" s="1628"/>
      <c r="N113" s="1629"/>
      <c r="O113" s="1425"/>
      <c r="P113" s="1425"/>
    </row>
    <row r="114" spans="2:16" ht="24" customHeight="1">
      <c r="B114" s="436" t="s">
        <v>413</v>
      </c>
      <c r="C114" s="1645" t="s">
        <v>118</v>
      </c>
      <c r="D114" s="1638"/>
      <c r="E114" s="1638"/>
      <c r="F114" s="1638"/>
      <c r="G114" s="1638"/>
      <c r="H114" s="1638"/>
      <c r="I114" s="1638"/>
      <c r="J114" s="1646"/>
      <c r="K114" s="1647"/>
      <c r="L114" s="1647"/>
      <c r="M114" s="1647"/>
      <c r="N114" s="1648"/>
      <c r="O114" s="1425"/>
      <c r="P114" s="1425"/>
    </row>
    <row r="115" spans="2:16" ht="24.6" customHeight="1">
      <c r="B115" s="432" t="s">
        <v>530</v>
      </c>
      <c r="C115" s="1634" t="s">
        <v>531</v>
      </c>
      <c r="D115" s="1634"/>
      <c r="E115" s="1634"/>
      <c r="F115" s="1635"/>
      <c r="G115" s="209"/>
      <c r="H115" s="359"/>
      <c r="I115" s="352"/>
      <c r="J115" s="399"/>
      <c r="K115" s="1649"/>
      <c r="L115" s="1649"/>
      <c r="M115" s="1649"/>
      <c r="N115" s="1650"/>
      <c r="O115" s="1425"/>
      <c r="P115" s="1425"/>
    </row>
    <row r="116" spans="2:16" ht="23.1" customHeight="1">
      <c r="B116" s="434" t="s">
        <v>532</v>
      </c>
      <c r="C116" s="1636" t="s">
        <v>533</v>
      </c>
      <c r="D116" s="1636"/>
      <c r="E116" s="1636"/>
      <c r="F116" s="1637"/>
      <c r="G116" s="341"/>
      <c r="H116" s="437"/>
      <c r="I116" s="341"/>
      <c r="J116" s="435"/>
      <c r="K116" s="1651"/>
      <c r="L116" s="1651"/>
      <c r="M116" s="1651"/>
      <c r="N116" s="1652"/>
      <c r="O116" s="1425"/>
      <c r="P116" s="1425"/>
    </row>
    <row r="117" spans="2:16" ht="24" customHeight="1">
      <c r="B117" s="436" t="s">
        <v>416</v>
      </c>
      <c r="C117" s="1638" t="s">
        <v>541</v>
      </c>
      <c r="D117" s="1638"/>
      <c r="E117" s="1638"/>
      <c r="F117" s="1638"/>
      <c r="G117" s="1638"/>
      <c r="H117" s="1638"/>
      <c r="I117" s="1638"/>
      <c r="J117" s="1633"/>
      <c r="K117" s="1623"/>
      <c r="L117" s="1623"/>
      <c r="M117" s="1623"/>
      <c r="N117" s="1624"/>
      <c r="O117" s="1425"/>
      <c r="P117" s="1425"/>
    </row>
    <row r="118" spans="2:16" ht="24" customHeight="1">
      <c r="B118" s="432" t="s">
        <v>530</v>
      </c>
      <c r="C118" s="1634" t="s">
        <v>531</v>
      </c>
      <c r="D118" s="1634"/>
      <c r="E118" s="1634"/>
      <c r="F118" s="1635"/>
      <c r="G118" s="209"/>
      <c r="H118" s="359"/>
      <c r="I118" s="352"/>
      <c r="J118" s="359"/>
      <c r="K118" s="1626"/>
      <c r="L118" s="1626"/>
      <c r="M118" s="1626"/>
      <c r="N118" s="1627"/>
      <c r="O118" s="1425"/>
      <c r="P118" s="1425"/>
    </row>
    <row r="119" spans="2:16" ht="24" customHeight="1">
      <c r="B119" s="317" t="s">
        <v>532</v>
      </c>
      <c r="C119" s="1636" t="s">
        <v>542</v>
      </c>
      <c r="D119" s="1636"/>
      <c r="E119" s="1636"/>
      <c r="F119" s="1636"/>
      <c r="G119" s="341"/>
      <c r="H119" s="437"/>
      <c r="I119" s="341"/>
      <c r="J119" s="437"/>
      <c r="K119" s="1628"/>
      <c r="L119" s="1628"/>
      <c r="M119" s="1628"/>
      <c r="N119" s="1629"/>
      <c r="O119" s="1425"/>
      <c r="P119" s="1425"/>
    </row>
    <row r="120" spans="2:16" ht="24" customHeight="1">
      <c r="B120" s="438" t="s">
        <v>418</v>
      </c>
      <c r="C120" s="1638" t="s">
        <v>543</v>
      </c>
      <c r="D120" s="1638"/>
      <c r="E120" s="1638"/>
      <c r="F120" s="1638"/>
      <c r="G120" s="1638"/>
      <c r="H120" s="1638"/>
      <c r="I120" s="1638"/>
      <c r="J120" s="1642"/>
      <c r="K120" s="1623"/>
      <c r="L120" s="1623"/>
      <c r="M120" s="1623"/>
      <c r="N120" s="1624"/>
      <c r="O120" s="1425"/>
      <c r="P120" s="1425"/>
    </row>
    <row r="121" spans="2:16" ht="24" customHeight="1">
      <c r="B121" s="432" t="s">
        <v>530</v>
      </c>
      <c r="C121" s="1634" t="s">
        <v>531</v>
      </c>
      <c r="D121" s="1634"/>
      <c r="E121" s="1634"/>
      <c r="F121" s="1635"/>
      <c r="G121" s="209"/>
      <c r="H121" s="359"/>
      <c r="I121" s="352"/>
      <c r="J121" s="359"/>
      <c r="K121" s="1626"/>
      <c r="L121" s="1626"/>
      <c r="M121" s="1626"/>
      <c r="N121" s="1627"/>
      <c r="O121" s="1425"/>
      <c r="P121" s="1425"/>
    </row>
    <row r="122" spans="2:16" ht="24" customHeight="1">
      <c r="B122" s="434" t="s">
        <v>532</v>
      </c>
      <c r="C122" s="1636" t="s">
        <v>533</v>
      </c>
      <c r="D122" s="1636"/>
      <c r="E122" s="1636"/>
      <c r="F122" s="1637"/>
      <c r="G122" s="341"/>
      <c r="H122" s="437"/>
      <c r="I122" s="341"/>
      <c r="J122" s="437"/>
      <c r="K122" s="1628"/>
      <c r="L122" s="1628"/>
      <c r="M122" s="1628"/>
      <c r="N122" s="1629"/>
      <c r="O122" s="1425"/>
      <c r="P122" s="1425"/>
    </row>
    <row r="123" spans="2:16" ht="24" customHeight="1">
      <c r="B123" s="436" t="s">
        <v>544</v>
      </c>
      <c r="C123" s="1638" t="s">
        <v>545</v>
      </c>
      <c r="D123" s="1638"/>
      <c r="E123" s="1638"/>
      <c r="F123" s="1638"/>
      <c r="G123" s="1638"/>
      <c r="H123" s="1638"/>
      <c r="I123" s="1638"/>
      <c r="J123" s="1642"/>
      <c r="K123" s="1623"/>
      <c r="L123" s="1623"/>
      <c r="M123" s="1623"/>
      <c r="N123" s="1624"/>
      <c r="O123" s="1425"/>
      <c r="P123" s="1425"/>
    </row>
    <row r="124" spans="2:16" ht="23.45" customHeight="1">
      <c r="B124" s="432" t="s">
        <v>530</v>
      </c>
      <c r="C124" s="1634" t="s">
        <v>531</v>
      </c>
      <c r="D124" s="1634"/>
      <c r="E124" s="1634"/>
      <c r="F124" s="1635"/>
      <c r="G124" s="209"/>
      <c r="H124" s="359"/>
      <c r="I124" s="352"/>
      <c r="J124" s="359"/>
      <c r="K124" s="1626"/>
      <c r="L124" s="1626"/>
      <c r="M124" s="1626"/>
      <c r="N124" s="1627"/>
      <c r="O124" s="1425"/>
      <c r="P124" s="1425"/>
    </row>
    <row r="125" spans="2:16" ht="23.45" customHeight="1">
      <c r="B125" s="434" t="s">
        <v>532</v>
      </c>
      <c r="C125" s="1636" t="s">
        <v>542</v>
      </c>
      <c r="D125" s="1636"/>
      <c r="E125" s="1636"/>
      <c r="F125" s="1637"/>
      <c r="G125" s="341"/>
      <c r="H125" s="437"/>
      <c r="I125" s="341"/>
      <c r="J125" s="437"/>
      <c r="K125" s="1628"/>
      <c r="L125" s="1628"/>
      <c r="M125" s="1628"/>
      <c r="N125" s="1629"/>
      <c r="O125" s="1425"/>
      <c r="P125" s="1425"/>
    </row>
    <row r="126" spans="2:16" ht="21" customHeight="1">
      <c r="B126" s="436" t="s">
        <v>546</v>
      </c>
      <c r="C126" s="1638" t="s">
        <v>547</v>
      </c>
      <c r="D126" s="1638"/>
      <c r="E126" s="1638"/>
      <c r="F126" s="1638"/>
      <c r="G126" s="1638"/>
      <c r="H126" s="1638"/>
      <c r="I126" s="1638"/>
      <c r="J126" s="1642"/>
      <c r="K126" s="1623"/>
      <c r="L126" s="1623"/>
      <c r="M126" s="1623"/>
      <c r="N126" s="1624"/>
      <c r="O126" s="1425"/>
      <c r="P126" s="1425"/>
    </row>
    <row r="127" spans="2:16" ht="30.95" customHeight="1">
      <c r="B127" s="432" t="s">
        <v>530</v>
      </c>
      <c r="C127" s="1634" t="s">
        <v>531</v>
      </c>
      <c r="D127" s="1634"/>
      <c r="E127" s="1634"/>
      <c r="F127" s="1635"/>
      <c r="G127" s="209"/>
      <c r="H127" s="359"/>
      <c r="I127" s="352"/>
      <c r="J127" s="359"/>
      <c r="K127" s="1626"/>
      <c r="L127" s="1626"/>
      <c r="M127" s="1626"/>
      <c r="N127" s="1627"/>
      <c r="O127" s="1425"/>
      <c r="P127" s="1425"/>
    </row>
    <row r="128" spans="2:16" ht="30.6" customHeight="1">
      <c r="B128" s="317" t="s">
        <v>532</v>
      </c>
      <c r="C128" s="1636" t="s">
        <v>533</v>
      </c>
      <c r="D128" s="1636"/>
      <c r="E128" s="1636"/>
      <c r="F128" s="1636"/>
      <c r="G128" s="341"/>
      <c r="H128" s="437"/>
      <c r="I128" s="341"/>
      <c r="J128" s="437"/>
      <c r="K128" s="1628"/>
      <c r="L128" s="1628"/>
      <c r="M128" s="1628"/>
      <c r="N128" s="1629"/>
      <c r="O128" s="1425"/>
      <c r="P128" s="1425"/>
    </row>
    <row r="129" spans="2:16" ht="29.25" customHeight="1">
      <c r="B129" s="438" t="s">
        <v>548</v>
      </c>
      <c r="C129" s="1638" t="s">
        <v>549</v>
      </c>
      <c r="D129" s="1638"/>
      <c r="E129" s="1638"/>
      <c r="F129" s="1638"/>
      <c r="G129" s="1638"/>
      <c r="H129" s="1638"/>
      <c r="I129" s="1638"/>
      <c r="J129" s="1642"/>
      <c r="K129" s="1623"/>
      <c r="L129" s="1623"/>
      <c r="M129" s="1623"/>
      <c r="N129" s="1624"/>
      <c r="O129" s="1425"/>
      <c r="P129" s="1425"/>
    </row>
    <row r="130" spans="2:16" ht="26.1" customHeight="1">
      <c r="B130" s="432" t="s">
        <v>530</v>
      </c>
      <c r="C130" s="1634" t="s">
        <v>531</v>
      </c>
      <c r="D130" s="1634"/>
      <c r="E130" s="1634"/>
      <c r="F130" s="1635"/>
      <c r="G130" s="209"/>
      <c r="H130" s="359"/>
      <c r="I130" s="352"/>
      <c r="J130" s="359"/>
      <c r="K130" s="1626"/>
      <c r="L130" s="1626"/>
      <c r="M130" s="1626"/>
      <c r="N130" s="1627"/>
      <c r="O130" s="1425"/>
      <c r="P130" s="1425"/>
    </row>
    <row r="131" spans="2:16" ht="29.45" customHeight="1">
      <c r="B131" s="434" t="s">
        <v>532</v>
      </c>
      <c r="C131" s="1636" t="s">
        <v>533</v>
      </c>
      <c r="D131" s="1636"/>
      <c r="E131" s="1636"/>
      <c r="F131" s="1637"/>
      <c r="G131" s="341"/>
      <c r="H131" s="437"/>
      <c r="I131" s="341"/>
      <c r="J131" s="437"/>
      <c r="K131" s="1628"/>
      <c r="L131" s="1628"/>
      <c r="M131" s="1628"/>
      <c r="N131" s="1629"/>
      <c r="O131" s="1425"/>
      <c r="P131" s="1425"/>
    </row>
    <row r="132" spans="2:16" ht="21" customHeight="1">
      <c r="B132" s="436" t="s">
        <v>550</v>
      </c>
      <c r="C132" s="1638" t="s">
        <v>551</v>
      </c>
      <c r="D132" s="1638"/>
      <c r="E132" s="1638"/>
      <c r="F132" s="1638"/>
      <c r="G132" s="1638"/>
      <c r="H132" s="1638"/>
      <c r="I132" s="1638"/>
      <c r="J132" s="1642"/>
      <c r="K132" s="1623"/>
      <c r="L132" s="1623"/>
      <c r="M132" s="1623"/>
      <c r="N132" s="1624"/>
      <c r="O132" s="1425"/>
      <c r="P132" s="1425"/>
    </row>
    <row r="133" spans="2:16" ht="18.95" customHeight="1">
      <c r="B133" s="432" t="s">
        <v>530</v>
      </c>
      <c r="C133" s="1634" t="s">
        <v>531</v>
      </c>
      <c r="D133" s="1634"/>
      <c r="E133" s="1634"/>
      <c r="F133" s="1635"/>
      <c r="G133" s="209"/>
      <c r="H133" s="359"/>
      <c r="I133" s="352"/>
      <c r="J133" s="359"/>
      <c r="K133" s="1626"/>
      <c r="L133" s="1626"/>
      <c r="M133" s="1626"/>
      <c r="N133" s="1627"/>
      <c r="O133" s="1425"/>
      <c r="P133" s="1425"/>
    </row>
    <row r="134" spans="2:16" ht="21" customHeight="1">
      <c r="B134" s="434" t="s">
        <v>532</v>
      </c>
      <c r="C134" s="1639" t="s">
        <v>533</v>
      </c>
      <c r="D134" s="1639"/>
      <c r="E134" s="1639"/>
      <c r="F134" s="1640"/>
      <c r="G134" s="330"/>
      <c r="H134" s="435"/>
      <c r="I134" s="330"/>
      <c r="J134" s="435"/>
      <c r="K134" s="1628"/>
      <c r="L134" s="1628"/>
      <c r="M134" s="1628"/>
      <c r="N134" s="1629"/>
      <c r="O134" s="1425"/>
      <c r="P134" s="1425"/>
    </row>
    <row r="135" spans="2:16" ht="32.25" customHeight="1">
      <c r="B135" s="439" t="s">
        <v>552</v>
      </c>
      <c r="C135" s="1666" t="s">
        <v>553</v>
      </c>
      <c r="D135" s="1666"/>
      <c r="E135" s="1667"/>
      <c r="F135" s="1667"/>
      <c r="G135" s="1667"/>
      <c r="H135" s="1667"/>
      <c r="I135" s="1667"/>
      <c r="J135" s="1667"/>
      <c r="K135" s="1668"/>
      <c r="L135" s="1669"/>
      <c r="M135" s="1669"/>
      <c r="N135" s="1670"/>
      <c r="O135" s="1425"/>
      <c r="P135" s="1425"/>
    </row>
    <row r="136" spans="2:16" ht="32.25" customHeight="1">
      <c r="B136" s="317" t="s">
        <v>418</v>
      </c>
      <c r="C136" s="1677" t="s">
        <v>554</v>
      </c>
      <c r="D136" s="1677"/>
      <c r="E136" s="1678"/>
      <c r="F136" s="1679"/>
      <c r="G136" s="1679"/>
      <c r="H136" s="1679"/>
      <c r="I136" s="1679"/>
      <c r="J136" s="1679"/>
      <c r="K136" s="1671"/>
      <c r="L136" s="1672"/>
      <c r="M136" s="1672"/>
      <c r="N136" s="1673"/>
      <c r="O136" s="1425"/>
      <c r="P136" s="1425"/>
    </row>
    <row r="137" spans="2:16" ht="25.5" customHeight="1">
      <c r="B137" s="432" t="s">
        <v>530</v>
      </c>
      <c r="C137" s="1680" t="s">
        <v>531</v>
      </c>
      <c r="D137" s="1680"/>
      <c r="E137" s="1681"/>
      <c r="F137" s="1682"/>
      <c r="G137" s="440"/>
      <c r="H137" s="441"/>
      <c r="I137" s="442"/>
      <c r="J137" s="443"/>
      <c r="K137" s="1671"/>
      <c r="L137" s="1672"/>
      <c r="M137" s="1672"/>
      <c r="N137" s="1673"/>
      <c r="O137" s="1425"/>
      <c r="P137" s="1425"/>
    </row>
    <row r="138" spans="2:16" ht="26.25" customHeight="1">
      <c r="B138" s="434" t="s">
        <v>532</v>
      </c>
      <c r="C138" s="1683" t="s">
        <v>533</v>
      </c>
      <c r="D138" s="1683"/>
      <c r="E138" s="1683"/>
      <c r="F138" s="1684"/>
      <c r="G138" s="444"/>
      <c r="H138" s="445"/>
      <c r="I138" s="444"/>
      <c r="J138" s="445"/>
      <c r="K138" s="1674"/>
      <c r="L138" s="1675"/>
      <c r="M138" s="1675"/>
      <c r="N138" s="1676"/>
      <c r="O138" s="1425"/>
      <c r="P138" s="1425"/>
    </row>
    <row r="139" spans="2:16" ht="79.5" customHeight="1">
      <c r="B139" s="251" t="s">
        <v>555</v>
      </c>
      <c r="C139" s="1472" t="s">
        <v>556</v>
      </c>
      <c r="D139" s="1472"/>
      <c r="E139" s="1472"/>
      <c r="F139" s="1653"/>
      <c r="G139" s="1654"/>
      <c r="H139" s="1654"/>
      <c r="I139" s="1654"/>
      <c r="J139" s="1654"/>
      <c r="K139" s="1655"/>
      <c r="L139" s="1655"/>
      <c r="M139" s="1655"/>
      <c r="N139" s="1655"/>
      <c r="O139" s="1444"/>
      <c r="P139" s="1444"/>
    </row>
    <row r="140" spans="2:16" ht="25.5" customHeight="1">
      <c r="B140" s="1656" t="s">
        <v>3</v>
      </c>
      <c r="C140" s="1657"/>
      <c r="D140" s="1657"/>
      <c r="E140" s="1657"/>
      <c r="F140" s="1657"/>
      <c r="G140" s="1657"/>
      <c r="H140" s="1657"/>
      <c r="I140" s="1657"/>
      <c r="J140" s="1657"/>
      <c r="K140" s="1657"/>
      <c r="L140" s="1657"/>
      <c r="M140" s="1657"/>
      <c r="N140" s="1657"/>
      <c r="O140" s="1658"/>
      <c r="P140" s="1659"/>
    </row>
    <row r="141" spans="2:16" ht="99" customHeight="1">
      <c r="B141" s="253" t="s">
        <v>557</v>
      </c>
      <c r="C141" s="1660" t="s">
        <v>558</v>
      </c>
      <c r="D141" s="1660"/>
      <c r="E141" s="1660"/>
      <c r="F141" s="1660"/>
      <c r="G141" s="209"/>
      <c r="H141" s="1661" t="s">
        <v>559</v>
      </c>
      <c r="I141" s="1662"/>
      <c r="J141" s="1663"/>
      <c r="K141" s="1664"/>
      <c r="L141" s="1664"/>
      <c r="M141" s="1664"/>
      <c r="N141" s="1665"/>
      <c r="O141" s="318"/>
      <c r="P141" s="199"/>
    </row>
    <row r="142" spans="2:16" ht="15.75" customHeight="1">
      <c r="B142" s="1686" t="s">
        <v>560</v>
      </c>
      <c r="C142" s="1687"/>
      <c r="D142" s="1687"/>
      <c r="E142" s="1687"/>
      <c r="F142" s="1687"/>
      <c r="G142" s="1687"/>
      <c r="H142" s="1687"/>
      <c r="I142" s="1687"/>
      <c r="J142" s="1687"/>
      <c r="K142" s="1687"/>
      <c r="L142" s="1687"/>
      <c r="M142" s="1687"/>
      <c r="N142" s="1687"/>
      <c r="O142" s="1687"/>
      <c r="P142" s="1688"/>
    </row>
    <row r="143" spans="2:16" ht="19.5" customHeight="1">
      <c r="B143" s="198" t="s">
        <v>561</v>
      </c>
      <c r="C143" s="1464" t="s">
        <v>562</v>
      </c>
      <c r="D143" s="1464"/>
      <c r="E143" s="1464"/>
      <c r="F143" s="1464"/>
      <c r="G143" s="1464"/>
      <c r="H143" s="1574"/>
      <c r="I143" s="1685"/>
      <c r="J143" s="1685"/>
      <c r="K143" s="1689" t="s">
        <v>446</v>
      </c>
      <c r="L143" s="1576"/>
      <c r="M143" s="1577"/>
      <c r="N143" s="1690"/>
      <c r="O143" s="1534"/>
      <c r="P143" s="1534"/>
    </row>
    <row r="144" spans="2:16" ht="19.5" customHeight="1">
      <c r="B144" s="198" t="s">
        <v>401</v>
      </c>
      <c r="C144" s="1464" t="s">
        <v>563</v>
      </c>
      <c r="D144" s="1464"/>
      <c r="E144" s="1464"/>
      <c r="F144" s="1464"/>
      <c r="G144" s="1464"/>
      <c r="H144" s="1574"/>
      <c r="I144" s="1685"/>
      <c r="J144" s="1685"/>
      <c r="K144" s="1689"/>
      <c r="L144" s="1691"/>
      <c r="M144" s="1692"/>
      <c r="N144" s="1693"/>
      <c r="O144" s="1535"/>
      <c r="P144" s="1535"/>
    </row>
    <row r="145" spans="2:16" ht="19.5" customHeight="1">
      <c r="B145" s="198" t="s">
        <v>403</v>
      </c>
      <c r="C145" s="1464" t="s">
        <v>564</v>
      </c>
      <c r="D145" s="1464"/>
      <c r="E145" s="1464"/>
      <c r="F145" s="1464"/>
      <c r="G145" s="1464"/>
      <c r="H145" s="1574"/>
      <c r="I145" s="1685"/>
      <c r="J145" s="1575"/>
      <c r="K145" s="1689"/>
      <c r="L145" s="1691"/>
      <c r="M145" s="1692"/>
      <c r="N145" s="1693"/>
      <c r="O145" s="1535"/>
      <c r="P145" s="1535"/>
    </row>
    <row r="146" spans="2:16" ht="34.5" customHeight="1">
      <c r="B146" s="198" t="s">
        <v>405</v>
      </c>
      <c r="C146" s="1464" t="s">
        <v>565</v>
      </c>
      <c r="D146" s="1464"/>
      <c r="E146" s="1464"/>
      <c r="F146" s="1464"/>
      <c r="G146" s="1465"/>
      <c r="H146" s="1574"/>
      <c r="I146" s="1685"/>
      <c r="J146" s="1685"/>
      <c r="K146" s="1689"/>
      <c r="L146" s="1691"/>
      <c r="M146" s="1692"/>
      <c r="N146" s="1693"/>
      <c r="O146" s="1536"/>
      <c r="P146" s="1536"/>
    </row>
    <row r="147" spans="2:16" ht="40.5" customHeight="1">
      <c r="B147" s="191" t="s">
        <v>566</v>
      </c>
      <c r="C147" s="1464" t="s">
        <v>567</v>
      </c>
      <c r="D147" s="1464"/>
      <c r="E147" s="1464"/>
      <c r="F147" s="1464"/>
      <c r="G147" s="1464"/>
      <c r="H147" s="1574"/>
      <c r="I147" s="1685"/>
      <c r="J147" s="1685"/>
      <c r="K147" s="1689"/>
      <c r="L147" s="1691"/>
      <c r="M147" s="1692"/>
      <c r="N147" s="1693"/>
      <c r="O147" s="1443"/>
      <c r="P147" s="1443"/>
    </row>
    <row r="148" spans="2:16" ht="72.599999999999994" customHeight="1">
      <c r="B148" s="334" t="s">
        <v>394</v>
      </c>
      <c r="C148" s="1464" t="s">
        <v>568</v>
      </c>
      <c r="D148" s="1464"/>
      <c r="E148" s="1464"/>
      <c r="F148" s="1464"/>
      <c r="G148" s="1465"/>
      <c r="H148" s="1574"/>
      <c r="I148" s="1685"/>
      <c r="J148" s="1685"/>
      <c r="K148" s="1689"/>
      <c r="L148" s="1691"/>
      <c r="M148" s="1692"/>
      <c r="N148" s="1693"/>
      <c r="O148" s="1426"/>
      <c r="P148" s="1426"/>
    </row>
    <row r="149" spans="2:16" ht="62.25" customHeight="1">
      <c r="B149" s="191" t="s">
        <v>569</v>
      </c>
      <c r="C149" s="1464" t="s">
        <v>570</v>
      </c>
      <c r="D149" s="1464"/>
      <c r="E149" s="1464"/>
      <c r="F149" s="1464"/>
      <c r="G149" s="1464"/>
      <c r="H149" s="1574"/>
      <c r="I149" s="1685"/>
      <c r="J149" s="1685"/>
      <c r="K149" s="1689"/>
      <c r="L149" s="1691"/>
      <c r="M149" s="1692"/>
      <c r="N149" s="1693"/>
      <c r="O149" s="1443"/>
      <c r="P149" s="1443"/>
    </row>
    <row r="150" spans="2:16" ht="80.45" customHeight="1">
      <c r="B150" s="189" t="s">
        <v>394</v>
      </c>
      <c r="C150" s="1697" t="s">
        <v>568</v>
      </c>
      <c r="D150" s="1697"/>
      <c r="E150" s="1697"/>
      <c r="F150" s="1697"/>
      <c r="G150" s="1698"/>
      <c r="H150" s="1574"/>
      <c r="I150" s="1685"/>
      <c r="J150" s="1685"/>
      <c r="K150" s="1689"/>
      <c r="L150" s="1694"/>
      <c r="M150" s="1695"/>
      <c r="N150" s="1696"/>
      <c r="O150" s="1444"/>
      <c r="P150" s="1444"/>
    </row>
    <row r="151" spans="2:16" ht="54" customHeight="1">
      <c r="B151" s="1490" t="s">
        <v>571</v>
      </c>
      <c r="C151" s="1491"/>
      <c r="D151" s="1491"/>
      <c r="E151" s="1491"/>
      <c r="F151" s="1491"/>
      <c r="G151" s="1491"/>
      <c r="H151" s="1491"/>
      <c r="I151" s="1491"/>
      <c r="J151" s="1491"/>
      <c r="K151" s="1699"/>
      <c r="L151" s="1491"/>
      <c r="M151" s="1491"/>
      <c r="N151" s="1491"/>
      <c r="O151" s="1491"/>
      <c r="P151" s="1492"/>
    </row>
    <row r="152" spans="2:16" ht="31.5" customHeight="1">
      <c r="B152" s="321" t="s">
        <v>572</v>
      </c>
      <c r="C152" s="1700" t="s">
        <v>573</v>
      </c>
      <c r="D152" s="1700"/>
      <c r="E152" s="1700"/>
      <c r="F152" s="1701"/>
      <c r="G152" s="1702" t="s">
        <v>574</v>
      </c>
      <c r="H152" s="1703"/>
      <c r="I152" s="1704"/>
      <c r="J152" s="1702" t="s">
        <v>575</v>
      </c>
      <c r="K152" s="1703"/>
      <c r="L152" s="1704"/>
      <c r="M152" s="1705" t="s">
        <v>434</v>
      </c>
      <c r="N152" s="1706"/>
      <c r="O152" s="1707"/>
      <c r="P152" s="1709"/>
    </row>
    <row r="153" spans="2:16" ht="83.25" customHeight="1">
      <c r="B153" s="334" t="s">
        <v>561</v>
      </c>
      <c r="C153" s="1711" t="s">
        <v>576</v>
      </c>
      <c r="D153" s="1711"/>
      <c r="E153" s="1711"/>
      <c r="F153" s="1712"/>
      <c r="G153" s="1713"/>
      <c r="H153" s="1714"/>
      <c r="I153" s="1715"/>
      <c r="J153" s="1713"/>
      <c r="K153" s="1714"/>
      <c r="L153" s="1715"/>
      <c r="M153" s="1716"/>
      <c r="N153" s="1717"/>
      <c r="O153" s="1627"/>
      <c r="P153" s="1708"/>
    </row>
    <row r="154" spans="2:16" ht="42" customHeight="1">
      <c r="B154" s="334" t="s">
        <v>401</v>
      </c>
      <c r="C154" s="1711" t="s">
        <v>577</v>
      </c>
      <c r="D154" s="1711"/>
      <c r="E154" s="1711"/>
      <c r="F154" s="1712"/>
      <c r="G154" s="1713"/>
      <c r="H154" s="1714"/>
      <c r="I154" s="1715"/>
      <c r="J154" s="1713"/>
      <c r="K154" s="1714"/>
      <c r="L154" s="1715"/>
      <c r="M154" s="1716"/>
      <c r="N154" s="1717"/>
      <c r="O154" s="1627"/>
      <c r="P154" s="1708"/>
    </row>
    <row r="155" spans="2:16" ht="31.5" customHeight="1">
      <c r="B155" s="334" t="s">
        <v>403</v>
      </c>
      <c r="C155" s="446" t="s">
        <v>418</v>
      </c>
      <c r="D155" s="1711" t="s">
        <v>578</v>
      </c>
      <c r="E155" s="1711"/>
      <c r="F155" s="1712"/>
      <c r="G155" s="1713"/>
      <c r="H155" s="1714"/>
      <c r="I155" s="1715"/>
      <c r="J155" s="1713"/>
      <c r="K155" s="1714"/>
      <c r="L155" s="1715"/>
      <c r="M155" s="1716"/>
      <c r="N155" s="1717"/>
      <c r="O155" s="1627"/>
      <c r="P155" s="1708"/>
    </row>
    <row r="156" spans="2:16" ht="32.25" customHeight="1">
      <c r="B156" s="334"/>
      <c r="C156" s="307" t="s">
        <v>508</v>
      </c>
      <c r="D156" s="1711" t="s">
        <v>579</v>
      </c>
      <c r="E156" s="1711"/>
      <c r="F156" s="1712"/>
      <c r="G156" s="1713"/>
      <c r="H156" s="1714"/>
      <c r="I156" s="1715"/>
      <c r="J156" s="1713"/>
      <c r="K156" s="1714"/>
      <c r="L156" s="1715"/>
      <c r="M156" s="325"/>
      <c r="N156" s="326"/>
      <c r="O156" s="1627"/>
      <c r="P156" s="1708"/>
    </row>
    <row r="157" spans="2:16" ht="41.25" customHeight="1">
      <c r="B157" s="334" t="s">
        <v>405</v>
      </c>
      <c r="C157" s="1711" t="s">
        <v>580</v>
      </c>
      <c r="D157" s="1711"/>
      <c r="E157" s="1711"/>
      <c r="F157" s="1712"/>
      <c r="G157" s="1713"/>
      <c r="H157" s="1714"/>
      <c r="I157" s="1715"/>
      <c r="J157" s="1713"/>
      <c r="K157" s="1714"/>
      <c r="L157" s="1715"/>
      <c r="M157" s="1716"/>
      <c r="N157" s="1717"/>
      <c r="O157" s="1627"/>
      <c r="P157" s="1708"/>
    </row>
    <row r="158" spans="2:16" ht="29.25" customHeight="1">
      <c r="B158" s="334" t="s">
        <v>408</v>
      </c>
      <c r="C158" s="1711" t="s">
        <v>581</v>
      </c>
      <c r="D158" s="1711"/>
      <c r="E158" s="1711"/>
      <c r="F158" s="1712"/>
      <c r="G158" s="1713"/>
      <c r="H158" s="1714"/>
      <c r="I158" s="1715"/>
      <c r="J158" s="1713"/>
      <c r="K158" s="1714"/>
      <c r="L158" s="1715"/>
      <c r="M158" s="1716"/>
      <c r="N158" s="1717"/>
      <c r="O158" s="1627"/>
      <c r="P158" s="1708"/>
    </row>
    <row r="159" spans="2:16" ht="28.5" customHeight="1">
      <c r="B159" s="334" t="s">
        <v>410</v>
      </c>
      <c r="C159" s="1711" t="s">
        <v>117</v>
      </c>
      <c r="D159" s="1711"/>
      <c r="E159" s="1711"/>
      <c r="F159" s="1712"/>
      <c r="G159" s="1713"/>
      <c r="H159" s="1714"/>
      <c r="I159" s="1715"/>
      <c r="J159" s="1713"/>
      <c r="K159" s="1714"/>
      <c r="L159" s="1715"/>
      <c r="M159" s="1716"/>
      <c r="N159" s="1717"/>
      <c r="O159" s="1627"/>
      <c r="P159" s="1708"/>
    </row>
    <row r="160" spans="2:16" ht="28.5" customHeight="1">
      <c r="B160" s="334" t="s">
        <v>413</v>
      </c>
      <c r="C160" s="1711" t="s">
        <v>118</v>
      </c>
      <c r="D160" s="1711"/>
      <c r="E160" s="1711"/>
      <c r="F160" s="1712"/>
      <c r="G160" s="1713"/>
      <c r="H160" s="1714"/>
      <c r="I160" s="1715"/>
      <c r="J160" s="1713"/>
      <c r="K160" s="1714"/>
      <c r="L160" s="1715"/>
      <c r="M160" s="1716"/>
      <c r="N160" s="1717"/>
      <c r="O160" s="1627"/>
      <c r="P160" s="1708"/>
    </row>
    <row r="161" spans="1:16" ht="28.5" customHeight="1">
      <c r="B161" s="334" t="s">
        <v>416</v>
      </c>
      <c r="C161" s="1711" t="s">
        <v>582</v>
      </c>
      <c r="D161" s="1711"/>
      <c r="E161" s="1711"/>
      <c r="F161" s="1712"/>
      <c r="G161" s="1713"/>
      <c r="H161" s="1714"/>
      <c r="I161" s="1715"/>
      <c r="J161" s="1713"/>
      <c r="K161" s="1714"/>
      <c r="L161" s="1715"/>
      <c r="M161" s="1718"/>
      <c r="N161" s="1717"/>
      <c r="O161" s="1708"/>
      <c r="P161" s="1708"/>
    </row>
    <row r="162" spans="1:16" ht="28.5" customHeight="1">
      <c r="B162" s="334" t="s">
        <v>418</v>
      </c>
      <c r="C162" s="1711" t="s">
        <v>583</v>
      </c>
      <c r="D162" s="1711"/>
      <c r="E162" s="1711"/>
      <c r="F162" s="1712"/>
      <c r="G162" s="1713"/>
      <c r="H162" s="1714"/>
      <c r="I162" s="1715"/>
      <c r="J162" s="1713"/>
      <c r="K162" s="1714"/>
      <c r="L162" s="1715"/>
      <c r="M162" s="1718"/>
      <c r="N162" s="1717"/>
      <c r="O162" s="1708"/>
      <c r="P162" s="1708"/>
    </row>
    <row r="163" spans="1:16" ht="28.5" customHeight="1">
      <c r="B163" s="189" t="s">
        <v>544</v>
      </c>
      <c r="C163" s="1711" t="s">
        <v>584</v>
      </c>
      <c r="D163" s="1711"/>
      <c r="E163" s="1711"/>
      <c r="F163" s="1712"/>
      <c r="G163" s="1713"/>
      <c r="H163" s="1714"/>
      <c r="I163" s="1715"/>
      <c r="J163" s="1713"/>
      <c r="K163" s="1714"/>
      <c r="L163" s="1715"/>
      <c r="M163" s="1718"/>
      <c r="N163" s="1717"/>
      <c r="O163" s="1708"/>
      <c r="P163" s="1708"/>
    </row>
    <row r="164" spans="1:16" ht="28.5" customHeight="1">
      <c r="B164" s="189" t="s">
        <v>546</v>
      </c>
      <c r="C164" s="1711" t="s">
        <v>585</v>
      </c>
      <c r="D164" s="1711"/>
      <c r="E164" s="1711"/>
      <c r="F164" s="1712"/>
      <c r="G164" s="1713"/>
      <c r="H164" s="1714"/>
      <c r="I164" s="1715"/>
      <c r="J164" s="1713"/>
      <c r="K164" s="1714"/>
      <c r="L164" s="1715"/>
      <c r="M164" s="1718"/>
      <c r="N164" s="1717"/>
      <c r="O164" s="1708"/>
      <c r="P164" s="1708"/>
    </row>
    <row r="165" spans="1:16" ht="28.5" customHeight="1">
      <c r="B165" s="189" t="s">
        <v>548</v>
      </c>
      <c r="C165" s="1711" t="s">
        <v>586</v>
      </c>
      <c r="D165" s="1711"/>
      <c r="E165" s="1711"/>
      <c r="F165" s="1712"/>
      <c r="G165" s="1713"/>
      <c r="H165" s="1714"/>
      <c r="I165" s="1715"/>
      <c r="J165" s="1713"/>
      <c r="K165" s="1714"/>
      <c r="L165" s="1715"/>
      <c r="M165" s="1718"/>
      <c r="N165" s="1717"/>
      <c r="O165" s="1708"/>
      <c r="P165" s="1708"/>
    </row>
    <row r="166" spans="1:16" ht="28.5" customHeight="1">
      <c r="B166" s="189" t="s">
        <v>550</v>
      </c>
      <c r="C166" s="1711" t="s">
        <v>587</v>
      </c>
      <c r="D166" s="1711"/>
      <c r="E166" s="1711"/>
      <c r="F166" s="1712"/>
      <c r="G166" s="1713"/>
      <c r="H166" s="1714"/>
      <c r="I166" s="1715"/>
      <c r="J166" s="1713"/>
      <c r="K166" s="1714"/>
      <c r="L166" s="1715"/>
      <c r="M166" s="1718"/>
      <c r="N166" s="1717"/>
      <c r="O166" s="1708"/>
      <c r="P166" s="1708"/>
    </row>
    <row r="167" spans="1:16" ht="42.75" customHeight="1">
      <c r="B167" s="447" t="s">
        <v>552</v>
      </c>
      <c r="C167" s="1719" t="s">
        <v>588</v>
      </c>
      <c r="D167" s="1719"/>
      <c r="E167" s="1719"/>
      <c r="F167" s="329" t="s">
        <v>589</v>
      </c>
      <c r="G167" s="448"/>
      <c r="H167" s="1599"/>
      <c r="I167" s="1720"/>
      <c r="J167" s="1599"/>
      <c r="K167" s="1721"/>
      <c r="L167" s="1720"/>
      <c r="M167" s="1722"/>
      <c r="N167" s="1723"/>
      <c r="O167" s="1708"/>
      <c r="P167" s="1710"/>
    </row>
    <row r="168" spans="1:16" ht="43.5" customHeight="1">
      <c r="B168" s="1724" t="s">
        <v>590</v>
      </c>
      <c r="C168" s="1725"/>
      <c r="D168" s="1725"/>
      <c r="E168" s="1725"/>
      <c r="F168" s="1725"/>
      <c r="G168" s="1725"/>
      <c r="H168" s="1725"/>
      <c r="I168" s="1725"/>
      <c r="J168" s="1725"/>
      <c r="K168" s="1725"/>
      <c r="L168" s="1725"/>
      <c r="M168" s="1725"/>
      <c r="N168" s="1725"/>
      <c r="O168" s="331"/>
      <c r="P168" s="331"/>
    </row>
    <row r="169" spans="1:16" ht="49.5" customHeight="1">
      <c r="A169" s="281"/>
      <c r="B169" s="255" t="s">
        <v>591</v>
      </c>
      <c r="C169" s="1414" t="s">
        <v>592</v>
      </c>
      <c r="D169" s="1414"/>
      <c r="E169" s="1415"/>
      <c r="F169" s="323" t="s">
        <v>593</v>
      </c>
      <c r="G169" s="1726" t="s">
        <v>594</v>
      </c>
      <c r="H169" s="1727"/>
      <c r="I169" s="1727"/>
      <c r="J169" s="1727"/>
      <c r="K169" s="1728"/>
      <c r="L169" s="1729" t="s">
        <v>595</v>
      </c>
      <c r="M169" s="1730"/>
      <c r="N169" s="1730"/>
      <c r="O169" s="1731"/>
      <c r="P169" s="1733"/>
    </row>
    <row r="170" spans="1:16" ht="19.5" customHeight="1">
      <c r="A170" s="281"/>
      <c r="B170" s="333" t="s">
        <v>394</v>
      </c>
      <c r="C170" s="1414" t="s">
        <v>185</v>
      </c>
      <c r="D170" s="1414"/>
      <c r="E170" s="1415"/>
      <c r="F170" s="257"/>
      <c r="G170" s="1734"/>
      <c r="H170" s="1735"/>
      <c r="I170" s="1735"/>
      <c r="J170" s="1735"/>
      <c r="K170" s="1736"/>
      <c r="L170" s="1713"/>
      <c r="M170" s="1714"/>
      <c r="N170" s="1737"/>
      <c r="O170" s="1731"/>
      <c r="P170" s="1731"/>
    </row>
    <row r="171" spans="1:16" ht="19.5" customHeight="1">
      <c r="A171" s="281"/>
      <c r="B171" s="333" t="s">
        <v>401</v>
      </c>
      <c r="C171" s="1414" t="s">
        <v>186</v>
      </c>
      <c r="D171" s="1414"/>
      <c r="E171" s="1415"/>
      <c r="F171" s="257"/>
      <c r="G171" s="1734"/>
      <c r="H171" s="1735"/>
      <c r="I171" s="1735"/>
      <c r="J171" s="1735"/>
      <c r="K171" s="1736"/>
      <c r="L171" s="1713"/>
      <c r="M171" s="1714"/>
      <c r="N171" s="1737"/>
      <c r="O171" s="1731"/>
      <c r="P171" s="1731"/>
    </row>
    <row r="172" spans="1:16" ht="19.5" customHeight="1">
      <c r="A172" s="281"/>
      <c r="B172" s="333" t="s">
        <v>403</v>
      </c>
      <c r="C172" s="1414" t="s">
        <v>187</v>
      </c>
      <c r="D172" s="1414"/>
      <c r="E172" s="1415"/>
      <c r="F172" s="257"/>
      <c r="G172" s="1734"/>
      <c r="H172" s="1735"/>
      <c r="I172" s="1735"/>
      <c r="J172" s="1735"/>
      <c r="K172" s="1736"/>
      <c r="L172" s="1713"/>
      <c r="M172" s="1714"/>
      <c r="N172" s="1737"/>
      <c r="O172" s="1731"/>
      <c r="P172" s="1731"/>
    </row>
    <row r="173" spans="1:16" ht="19.5" customHeight="1">
      <c r="A173" s="281"/>
      <c r="B173" s="333" t="s">
        <v>405</v>
      </c>
      <c r="C173" s="1414" t="s">
        <v>188</v>
      </c>
      <c r="D173" s="1414"/>
      <c r="E173" s="1415"/>
      <c r="F173" s="257"/>
      <c r="G173" s="1734"/>
      <c r="H173" s="1735"/>
      <c r="I173" s="1735"/>
      <c r="J173" s="1735"/>
      <c r="K173" s="1736"/>
      <c r="L173" s="1713"/>
      <c r="M173" s="1714"/>
      <c r="N173" s="1737"/>
      <c r="O173" s="1731"/>
      <c r="P173" s="1731"/>
    </row>
    <row r="174" spans="1:16" ht="19.5" customHeight="1">
      <c r="A174" s="281"/>
      <c r="B174" s="334" t="s">
        <v>408</v>
      </c>
      <c r="C174" s="1414" t="s">
        <v>189</v>
      </c>
      <c r="D174" s="1414"/>
      <c r="E174" s="1415"/>
      <c r="F174" s="352"/>
      <c r="G174" s="1734"/>
      <c r="H174" s="1735"/>
      <c r="I174" s="1735"/>
      <c r="J174" s="1735"/>
      <c r="K174" s="1736"/>
      <c r="L174" s="1713"/>
      <c r="M174" s="1714"/>
      <c r="N174" s="1737"/>
      <c r="O174" s="1731"/>
      <c r="P174" s="1731"/>
    </row>
    <row r="175" spans="1:16" ht="19.5" customHeight="1">
      <c r="A175" s="281"/>
      <c r="B175" s="335" t="s">
        <v>410</v>
      </c>
      <c r="C175" s="1414" t="s">
        <v>596</v>
      </c>
      <c r="D175" s="1414"/>
      <c r="E175" s="1415"/>
      <c r="F175" s="352"/>
      <c r="G175" s="1734"/>
      <c r="H175" s="1735"/>
      <c r="I175" s="1735"/>
      <c r="J175" s="1735"/>
      <c r="K175" s="1736"/>
      <c r="L175" s="1713"/>
      <c r="M175" s="1714"/>
      <c r="N175" s="1737"/>
      <c r="O175" s="1731"/>
      <c r="P175" s="1731"/>
    </row>
    <row r="176" spans="1:16" ht="19.5" customHeight="1">
      <c r="A176" s="281"/>
      <c r="B176" s="335" t="s">
        <v>413</v>
      </c>
      <c r="C176" s="1414" t="s">
        <v>191</v>
      </c>
      <c r="D176" s="1414"/>
      <c r="E176" s="1415"/>
      <c r="F176" s="352"/>
      <c r="G176" s="1734"/>
      <c r="H176" s="1735"/>
      <c r="I176" s="1735"/>
      <c r="J176" s="1735"/>
      <c r="K176" s="1736"/>
      <c r="L176" s="1713"/>
      <c r="M176" s="1714"/>
      <c r="N176" s="1737"/>
      <c r="O176" s="1731"/>
      <c r="P176" s="1731"/>
    </row>
    <row r="177" spans="1:16" ht="19.5" customHeight="1">
      <c r="A177" s="281"/>
      <c r="B177" s="335" t="s">
        <v>416</v>
      </c>
      <c r="C177" s="1414" t="s">
        <v>192</v>
      </c>
      <c r="D177" s="1414"/>
      <c r="E177" s="1415"/>
      <c r="F177" s="352"/>
      <c r="G177" s="1734"/>
      <c r="H177" s="1735"/>
      <c r="I177" s="1735"/>
      <c r="J177" s="1735"/>
      <c r="K177" s="1736"/>
      <c r="L177" s="1713"/>
      <c r="M177" s="1714"/>
      <c r="N177" s="1737"/>
      <c r="O177" s="1731"/>
      <c r="P177" s="1731"/>
    </row>
    <row r="178" spans="1:16" ht="19.5" customHeight="1">
      <c r="A178" s="281"/>
      <c r="B178" s="335" t="s">
        <v>418</v>
      </c>
      <c r="C178" s="1414" t="s">
        <v>193</v>
      </c>
      <c r="D178" s="1414"/>
      <c r="E178" s="1415"/>
      <c r="F178" s="352"/>
      <c r="G178" s="1734"/>
      <c r="H178" s="1735"/>
      <c r="I178" s="1735"/>
      <c r="J178" s="1735"/>
      <c r="K178" s="1736"/>
      <c r="L178" s="1713"/>
      <c r="M178" s="1714"/>
      <c r="N178" s="1737"/>
      <c r="O178" s="1731"/>
      <c r="P178" s="1731"/>
    </row>
    <row r="179" spans="1:16" ht="19.5" customHeight="1">
      <c r="A179" s="281"/>
      <c r="B179" s="335" t="s">
        <v>544</v>
      </c>
      <c r="C179" s="1414" t="s">
        <v>597</v>
      </c>
      <c r="D179" s="1414"/>
      <c r="E179" s="1415"/>
      <c r="F179" s="352"/>
      <c r="G179" s="1734"/>
      <c r="H179" s="1735"/>
      <c r="I179" s="1735"/>
      <c r="J179" s="1735"/>
      <c r="K179" s="1736"/>
      <c r="L179" s="1713"/>
      <c r="M179" s="1714"/>
      <c r="N179" s="1737"/>
      <c r="O179" s="1731"/>
      <c r="P179" s="1731"/>
    </row>
    <row r="180" spans="1:16" ht="19.5" customHeight="1">
      <c r="A180" s="281"/>
      <c r="B180" s="334" t="s">
        <v>546</v>
      </c>
      <c r="C180" s="1414" t="s">
        <v>598</v>
      </c>
      <c r="D180" s="1414"/>
      <c r="E180" s="1415"/>
      <c r="F180" s="352"/>
      <c r="G180" s="1734"/>
      <c r="H180" s="1735"/>
      <c r="I180" s="1735"/>
      <c r="J180" s="1735"/>
      <c r="K180" s="1736"/>
      <c r="L180" s="1713"/>
      <c r="M180" s="1714"/>
      <c r="N180" s="1737"/>
      <c r="O180" s="1732"/>
      <c r="P180" s="1732"/>
    </row>
    <row r="181" spans="1:16" ht="48" customHeight="1">
      <c r="A181" s="281"/>
      <c r="B181" s="255" t="s">
        <v>599</v>
      </c>
      <c r="C181" s="1464" t="s">
        <v>600</v>
      </c>
      <c r="D181" s="1464"/>
      <c r="E181" s="1465"/>
      <c r="F181" s="323" t="s">
        <v>593</v>
      </c>
      <c r="G181" s="1738" t="s">
        <v>601</v>
      </c>
      <c r="H181" s="1739"/>
      <c r="I181" s="1739"/>
      <c r="J181" s="1739"/>
      <c r="K181" s="1739"/>
      <c r="L181" s="1739"/>
      <c r="M181" s="1739"/>
      <c r="N181" s="1740"/>
      <c r="O181" s="1443"/>
      <c r="P181" s="1443"/>
    </row>
    <row r="182" spans="1:16" ht="18.75" customHeight="1">
      <c r="A182" s="281"/>
      <c r="B182" s="333" t="s">
        <v>394</v>
      </c>
      <c r="C182" s="1414" t="s">
        <v>185</v>
      </c>
      <c r="D182" s="1414"/>
      <c r="E182" s="1415"/>
      <c r="F182" s="399"/>
      <c r="G182" s="1434"/>
      <c r="H182" s="1435"/>
      <c r="I182" s="1435"/>
      <c r="J182" s="1435"/>
      <c r="K182" s="1435"/>
      <c r="L182" s="1435"/>
      <c r="M182" s="1435"/>
      <c r="N182" s="1436"/>
      <c r="O182" s="1425"/>
      <c r="P182" s="1425"/>
    </row>
    <row r="183" spans="1:16" ht="18.75" customHeight="1">
      <c r="A183" s="281"/>
      <c r="B183" s="333" t="s">
        <v>401</v>
      </c>
      <c r="C183" s="1414" t="s">
        <v>186</v>
      </c>
      <c r="D183" s="1414"/>
      <c r="E183" s="1415"/>
      <c r="F183" s="399"/>
      <c r="G183" s="1434"/>
      <c r="H183" s="1435"/>
      <c r="I183" s="1435"/>
      <c r="J183" s="1435"/>
      <c r="K183" s="1435"/>
      <c r="L183" s="1435"/>
      <c r="M183" s="1435"/>
      <c r="N183" s="1436"/>
      <c r="O183" s="1425"/>
      <c r="P183" s="1425"/>
    </row>
    <row r="184" spans="1:16" ht="18.75" customHeight="1">
      <c r="A184" s="281"/>
      <c r="B184" s="333" t="s">
        <v>403</v>
      </c>
      <c r="C184" s="1414" t="s">
        <v>187</v>
      </c>
      <c r="D184" s="1414"/>
      <c r="E184" s="1415"/>
      <c r="F184" s="399"/>
      <c r="G184" s="1434"/>
      <c r="H184" s="1435"/>
      <c r="I184" s="1435"/>
      <c r="J184" s="1435"/>
      <c r="K184" s="1435"/>
      <c r="L184" s="1435"/>
      <c r="M184" s="1435"/>
      <c r="N184" s="1436"/>
      <c r="O184" s="1425"/>
      <c r="P184" s="1425"/>
    </row>
    <row r="185" spans="1:16" ht="18.75" customHeight="1">
      <c r="A185" s="281"/>
      <c r="B185" s="333" t="s">
        <v>405</v>
      </c>
      <c r="C185" s="1414" t="s">
        <v>188</v>
      </c>
      <c r="D185" s="1414"/>
      <c r="E185" s="1415"/>
      <c r="F185" s="399"/>
      <c r="G185" s="1434"/>
      <c r="H185" s="1435"/>
      <c r="I185" s="1435"/>
      <c r="J185" s="1435"/>
      <c r="K185" s="1435"/>
      <c r="L185" s="1435"/>
      <c r="M185" s="1435"/>
      <c r="N185" s="1436"/>
      <c r="O185" s="1425"/>
      <c r="P185" s="1425"/>
    </row>
    <row r="186" spans="1:16" ht="18.75" customHeight="1">
      <c r="A186" s="281"/>
      <c r="B186" s="334" t="s">
        <v>408</v>
      </c>
      <c r="C186" s="1414" t="s">
        <v>189</v>
      </c>
      <c r="D186" s="1414"/>
      <c r="E186" s="1415"/>
      <c r="F186" s="399"/>
      <c r="G186" s="1434"/>
      <c r="H186" s="1435"/>
      <c r="I186" s="1435"/>
      <c r="J186" s="1435"/>
      <c r="K186" s="1435"/>
      <c r="L186" s="1435"/>
      <c r="M186" s="1435"/>
      <c r="N186" s="1436"/>
      <c r="O186" s="1425"/>
      <c r="P186" s="1425"/>
    </row>
    <row r="187" spans="1:16" ht="18.75" customHeight="1">
      <c r="A187" s="281"/>
      <c r="B187" s="335" t="s">
        <v>410</v>
      </c>
      <c r="C187" s="1414" t="s">
        <v>596</v>
      </c>
      <c r="D187" s="1414"/>
      <c r="E187" s="1415"/>
      <c r="F187" s="399"/>
      <c r="G187" s="1434"/>
      <c r="H187" s="1435"/>
      <c r="I187" s="1435"/>
      <c r="J187" s="1435"/>
      <c r="K187" s="1435"/>
      <c r="L187" s="1435"/>
      <c r="M187" s="1435"/>
      <c r="N187" s="1436"/>
      <c r="O187" s="1425"/>
      <c r="P187" s="1425"/>
    </row>
    <row r="188" spans="1:16" ht="18.75" customHeight="1">
      <c r="A188" s="281"/>
      <c r="B188" s="335" t="s">
        <v>413</v>
      </c>
      <c r="C188" s="1414" t="s">
        <v>191</v>
      </c>
      <c r="D188" s="1414"/>
      <c r="E188" s="1415"/>
      <c r="F188" s="399"/>
      <c r="G188" s="1434"/>
      <c r="H188" s="1435"/>
      <c r="I188" s="1435"/>
      <c r="J188" s="1435"/>
      <c r="K188" s="1435"/>
      <c r="L188" s="1435"/>
      <c r="M188" s="1435"/>
      <c r="N188" s="1436"/>
      <c r="O188" s="1425"/>
      <c r="P188" s="1425"/>
    </row>
    <row r="189" spans="1:16" ht="18.75" customHeight="1">
      <c r="A189" s="281"/>
      <c r="B189" s="335" t="s">
        <v>416</v>
      </c>
      <c r="C189" s="1414" t="s">
        <v>192</v>
      </c>
      <c r="D189" s="1414"/>
      <c r="E189" s="1415"/>
      <c r="F189" s="399"/>
      <c r="G189" s="1434"/>
      <c r="H189" s="1435"/>
      <c r="I189" s="1435"/>
      <c r="J189" s="1435"/>
      <c r="K189" s="1435"/>
      <c r="L189" s="1435"/>
      <c r="M189" s="1435"/>
      <c r="N189" s="1436"/>
      <c r="O189" s="1425"/>
      <c r="P189" s="1425"/>
    </row>
    <row r="190" spans="1:16" ht="18.75" customHeight="1">
      <c r="A190" s="281"/>
      <c r="B190" s="335" t="s">
        <v>418</v>
      </c>
      <c r="C190" s="1414" t="s">
        <v>193</v>
      </c>
      <c r="D190" s="1414"/>
      <c r="E190" s="1415"/>
      <c r="F190" s="399"/>
      <c r="G190" s="1434"/>
      <c r="H190" s="1435"/>
      <c r="I190" s="1435"/>
      <c r="J190" s="1435"/>
      <c r="K190" s="1435"/>
      <c r="L190" s="1435"/>
      <c r="M190" s="1435"/>
      <c r="N190" s="1436"/>
      <c r="O190" s="1425"/>
      <c r="P190" s="1425"/>
    </row>
    <row r="191" spans="1:16" ht="18.75" customHeight="1">
      <c r="A191" s="281"/>
      <c r="B191" s="335" t="s">
        <v>544</v>
      </c>
      <c r="C191" s="1414" t="s">
        <v>597</v>
      </c>
      <c r="D191" s="1414"/>
      <c r="E191" s="1415"/>
      <c r="F191" s="399"/>
      <c r="G191" s="1434"/>
      <c r="H191" s="1435"/>
      <c r="I191" s="1435"/>
      <c r="J191" s="1435"/>
      <c r="K191" s="1435"/>
      <c r="L191" s="1435"/>
      <c r="M191" s="1435"/>
      <c r="N191" s="1436"/>
      <c r="O191" s="1425"/>
      <c r="P191" s="1425"/>
    </row>
    <row r="192" spans="1:16" ht="18.75" customHeight="1">
      <c r="A192" s="281"/>
      <c r="B192" s="334" t="s">
        <v>546</v>
      </c>
      <c r="C192" s="1414" t="s">
        <v>598</v>
      </c>
      <c r="D192" s="1414"/>
      <c r="E192" s="1415"/>
      <c r="F192" s="399"/>
      <c r="G192" s="1434"/>
      <c r="H192" s="1435"/>
      <c r="I192" s="1435"/>
      <c r="J192" s="1435"/>
      <c r="K192" s="1435"/>
      <c r="L192" s="1435"/>
      <c r="M192" s="1435"/>
      <c r="N192" s="1436"/>
      <c r="O192" s="1426"/>
      <c r="P192" s="1426"/>
    </row>
    <row r="193" spans="1:16" ht="47.25" customHeight="1">
      <c r="A193" s="281"/>
      <c r="B193" s="255" t="s">
        <v>602</v>
      </c>
      <c r="C193" s="1464" t="s">
        <v>603</v>
      </c>
      <c r="D193" s="1464"/>
      <c r="E193" s="1465"/>
      <c r="F193" s="323" t="s">
        <v>593</v>
      </c>
      <c r="G193" s="1726" t="s">
        <v>604</v>
      </c>
      <c r="H193" s="1727"/>
      <c r="I193" s="1727"/>
      <c r="J193" s="1727"/>
      <c r="K193" s="1728"/>
      <c r="L193" s="1729" t="s">
        <v>595</v>
      </c>
      <c r="M193" s="1730"/>
      <c r="N193" s="1741"/>
      <c r="O193" s="1443"/>
      <c r="P193" s="1443"/>
    </row>
    <row r="194" spans="1:16" ht="20.25" customHeight="1">
      <c r="A194" s="281"/>
      <c r="B194" s="338" t="s">
        <v>394</v>
      </c>
      <c r="C194" s="1414" t="s">
        <v>185</v>
      </c>
      <c r="D194" s="1414"/>
      <c r="E194" s="1415"/>
      <c r="F194" s="257"/>
      <c r="G194" s="1734"/>
      <c r="H194" s="1735"/>
      <c r="I194" s="1735"/>
      <c r="J194" s="1735"/>
      <c r="K194" s="1736"/>
      <c r="L194" s="1713"/>
      <c r="M194" s="1714"/>
      <c r="N194" s="1737"/>
      <c r="O194" s="1425"/>
      <c r="P194" s="1425"/>
    </row>
    <row r="195" spans="1:16" ht="20.25" customHeight="1">
      <c r="A195" s="281"/>
      <c r="B195" s="338" t="s">
        <v>401</v>
      </c>
      <c r="C195" s="1414" t="s">
        <v>186</v>
      </c>
      <c r="D195" s="1414"/>
      <c r="E195" s="1415"/>
      <c r="F195" s="257"/>
      <c r="G195" s="1734"/>
      <c r="H195" s="1735"/>
      <c r="I195" s="1735"/>
      <c r="J195" s="1735"/>
      <c r="K195" s="1736"/>
      <c r="L195" s="1713"/>
      <c r="M195" s="1714"/>
      <c r="N195" s="1737"/>
      <c r="O195" s="1425"/>
      <c r="P195" s="1425"/>
    </row>
    <row r="196" spans="1:16" ht="20.25" customHeight="1">
      <c r="A196" s="281"/>
      <c r="B196" s="338" t="s">
        <v>403</v>
      </c>
      <c r="C196" s="1414" t="s">
        <v>187</v>
      </c>
      <c r="D196" s="1414"/>
      <c r="E196" s="1415"/>
      <c r="F196" s="257"/>
      <c r="G196" s="1734"/>
      <c r="H196" s="1735"/>
      <c r="I196" s="1735"/>
      <c r="J196" s="1735"/>
      <c r="K196" s="1736"/>
      <c r="L196" s="1713"/>
      <c r="M196" s="1714"/>
      <c r="N196" s="1737"/>
      <c r="O196" s="1425"/>
      <c r="P196" s="1425"/>
    </row>
    <row r="197" spans="1:16" ht="20.25" customHeight="1">
      <c r="A197" s="281"/>
      <c r="B197" s="338" t="s">
        <v>405</v>
      </c>
      <c r="C197" s="1414" t="s">
        <v>188</v>
      </c>
      <c r="D197" s="1414"/>
      <c r="E197" s="1415"/>
      <c r="F197" s="257"/>
      <c r="G197" s="1734"/>
      <c r="H197" s="1735"/>
      <c r="I197" s="1735"/>
      <c r="J197" s="1735"/>
      <c r="K197" s="1736"/>
      <c r="L197" s="1713"/>
      <c r="M197" s="1714"/>
      <c r="N197" s="1737"/>
      <c r="O197" s="1425"/>
      <c r="P197" s="1425"/>
    </row>
    <row r="198" spans="1:16" ht="20.25" customHeight="1">
      <c r="A198" s="281"/>
      <c r="B198" s="338" t="s">
        <v>408</v>
      </c>
      <c r="C198" s="1414" t="s">
        <v>189</v>
      </c>
      <c r="D198" s="1414"/>
      <c r="E198" s="1415"/>
      <c r="F198" s="352"/>
      <c r="G198" s="1734"/>
      <c r="H198" s="1735"/>
      <c r="I198" s="1735"/>
      <c r="J198" s="1735"/>
      <c r="K198" s="1736"/>
      <c r="L198" s="1713"/>
      <c r="M198" s="1714"/>
      <c r="N198" s="1737"/>
      <c r="O198" s="1425"/>
      <c r="P198" s="1425"/>
    </row>
    <row r="199" spans="1:16" ht="20.25" customHeight="1">
      <c r="A199" s="281"/>
      <c r="B199" s="195" t="s">
        <v>410</v>
      </c>
      <c r="C199" s="1414" t="s">
        <v>596</v>
      </c>
      <c r="D199" s="1414"/>
      <c r="E199" s="1415"/>
      <c r="F199" s="352"/>
      <c r="G199" s="1734"/>
      <c r="H199" s="1735"/>
      <c r="I199" s="1735"/>
      <c r="J199" s="1735"/>
      <c r="K199" s="1736"/>
      <c r="L199" s="1713"/>
      <c r="M199" s="1714"/>
      <c r="N199" s="1737"/>
      <c r="O199" s="1425"/>
      <c r="P199" s="1425"/>
    </row>
    <row r="200" spans="1:16" ht="20.25" customHeight="1">
      <c r="A200" s="281"/>
      <c r="B200" s="195" t="s">
        <v>413</v>
      </c>
      <c r="C200" s="1414" t="s">
        <v>191</v>
      </c>
      <c r="D200" s="1414"/>
      <c r="E200" s="1415"/>
      <c r="F200" s="352"/>
      <c r="G200" s="1734"/>
      <c r="H200" s="1735"/>
      <c r="I200" s="1735"/>
      <c r="J200" s="1735"/>
      <c r="K200" s="1736"/>
      <c r="L200" s="1713"/>
      <c r="M200" s="1714"/>
      <c r="N200" s="1737"/>
      <c r="O200" s="1425"/>
      <c r="P200" s="1425"/>
    </row>
    <row r="201" spans="1:16" ht="20.25" customHeight="1">
      <c r="A201" s="281"/>
      <c r="B201" s="195" t="s">
        <v>416</v>
      </c>
      <c r="C201" s="1414" t="s">
        <v>192</v>
      </c>
      <c r="D201" s="1414"/>
      <c r="E201" s="1415"/>
      <c r="F201" s="352"/>
      <c r="G201" s="1734"/>
      <c r="H201" s="1735"/>
      <c r="I201" s="1735"/>
      <c r="J201" s="1735"/>
      <c r="K201" s="1736"/>
      <c r="L201" s="1713"/>
      <c r="M201" s="1714"/>
      <c r="N201" s="1737"/>
      <c r="O201" s="1425"/>
      <c r="P201" s="1425"/>
    </row>
    <row r="202" spans="1:16" ht="20.25" customHeight="1">
      <c r="A202" s="281"/>
      <c r="B202" s="195" t="s">
        <v>418</v>
      </c>
      <c r="C202" s="1414" t="s">
        <v>193</v>
      </c>
      <c r="D202" s="1414"/>
      <c r="E202" s="1415"/>
      <c r="F202" s="352"/>
      <c r="G202" s="1734"/>
      <c r="H202" s="1735"/>
      <c r="I202" s="1735"/>
      <c r="J202" s="1735"/>
      <c r="K202" s="1736"/>
      <c r="L202" s="1713"/>
      <c r="M202" s="1714"/>
      <c r="N202" s="1737"/>
      <c r="O202" s="1425"/>
      <c r="P202" s="1425"/>
    </row>
    <row r="203" spans="1:16" ht="20.25" customHeight="1">
      <c r="A203" s="281"/>
      <c r="B203" s="195" t="s">
        <v>544</v>
      </c>
      <c r="C203" s="1414" t="s">
        <v>597</v>
      </c>
      <c r="D203" s="1414"/>
      <c r="E203" s="1415"/>
      <c r="F203" s="352"/>
      <c r="G203" s="1734"/>
      <c r="H203" s="1735"/>
      <c r="I203" s="1735"/>
      <c r="J203" s="1735"/>
      <c r="K203" s="1736"/>
      <c r="L203" s="1713"/>
      <c r="M203" s="1714"/>
      <c r="N203" s="1737"/>
      <c r="O203" s="1425"/>
      <c r="P203" s="1425"/>
    </row>
    <row r="204" spans="1:16" ht="20.25" customHeight="1">
      <c r="A204" s="281"/>
      <c r="B204" s="198" t="s">
        <v>546</v>
      </c>
      <c r="C204" s="1414" t="s">
        <v>598</v>
      </c>
      <c r="D204" s="1414"/>
      <c r="E204" s="1415"/>
      <c r="F204" s="352"/>
      <c r="G204" s="1734"/>
      <c r="H204" s="1735"/>
      <c r="I204" s="1735"/>
      <c r="J204" s="1735"/>
      <c r="K204" s="1736"/>
      <c r="L204" s="1713"/>
      <c r="M204" s="1714"/>
      <c r="N204" s="1737"/>
      <c r="O204" s="1426"/>
      <c r="P204" s="1426"/>
    </row>
    <row r="205" spans="1:16" ht="61.5" customHeight="1">
      <c r="A205" s="281"/>
      <c r="B205" s="339" t="s">
        <v>605</v>
      </c>
      <c r="C205" s="1464" t="s">
        <v>606</v>
      </c>
      <c r="D205" s="1464"/>
      <c r="E205" s="1465"/>
      <c r="F205" s="323" t="s">
        <v>593</v>
      </c>
      <c r="G205" s="1738" t="s">
        <v>607</v>
      </c>
      <c r="H205" s="1739"/>
      <c r="I205" s="1739"/>
      <c r="J205" s="1739"/>
      <c r="K205" s="1739"/>
      <c r="L205" s="1739"/>
      <c r="M205" s="1739"/>
      <c r="N205" s="1740"/>
      <c r="O205" s="1443"/>
      <c r="P205" s="1443"/>
    </row>
    <row r="206" spans="1:16" ht="21" customHeight="1">
      <c r="A206" s="281"/>
      <c r="B206" s="338" t="s">
        <v>394</v>
      </c>
      <c r="C206" s="1414" t="s">
        <v>185</v>
      </c>
      <c r="D206" s="1414"/>
      <c r="E206" s="1415"/>
      <c r="F206" s="399"/>
      <c r="G206" s="1434"/>
      <c r="H206" s="1435"/>
      <c r="I206" s="1435"/>
      <c r="J206" s="1435"/>
      <c r="K206" s="1435"/>
      <c r="L206" s="1435"/>
      <c r="M206" s="1435"/>
      <c r="N206" s="1436"/>
      <c r="O206" s="1425"/>
      <c r="P206" s="1425"/>
    </row>
    <row r="207" spans="1:16" ht="21" customHeight="1">
      <c r="A207" s="281"/>
      <c r="B207" s="338" t="s">
        <v>401</v>
      </c>
      <c r="C207" s="1414" t="s">
        <v>186</v>
      </c>
      <c r="D207" s="1414"/>
      <c r="E207" s="1415"/>
      <c r="F207" s="399"/>
      <c r="G207" s="1434"/>
      <c r="H207" s="1435"/>
      <c r="I207" s="1435"/>
      <c r="J207" s="1435"/>
      <c r="K207" s="1435"/>
      <c r="L207" s="1435"/>
      <c r="M207" s="1435"/>
      <c r="N207" s="1436"/>
      <c r="O207" s="1425"/>
      <c r="P207" s="1425"/>
    </row>
    <row r="208" spans="1:16" ht="21" customHeight="1">
      <c r="A208" s="281"/>
      <c r="B208" s="338" t="s">
        <v>403</v>
      </c>
      <c r="C208" s="1414" t="s">
        <v>187</v>
      </c>
      <c r="D208" s="1414"/>
      <c r="E208" s="1415"/>
      <c r="F208" s="399"/>
      <c r="G208" s="1434"/>
      <c r="H208" s="1435"/>
      <c r="I208" s="1435"/>
      <c r="J208" s="1435"/>
      <c r="K208" s="1435"/>
      <c r="L208" s="1435"/>
      <c r="M208" s="1435"/>
      <c r="N208" s="1436"/>
      <c r="O208" s="1425"/>
      <c r="P208" s="1425"/>
    </row>
    <row r="209" spans="1:16" ht="21" customHeight="1">
      <c r="A209" s="281"/>
      <c r="B209" s="338" t="s">
        <v>405</v>
      </c>
      <c r="C209" s="1414" t="s">
        <v>188</v>
      </c>
      <c r="D209" s="1414"/>
      <c r="E209" s="1415"/>
      <c r="F209" s="399"/>
      <c r="G209" s="1434"/>
      <c r="H209" s="1435"/>
      <c r="I209" s="1435"/>
      <c r="J209" s="1435"/>
      <c r="K209" s="1435"/>
      <c r="L209" s="1435"/>
      <c r="M209" s="1435"/>
      <c r="N209" s="1436"/>
      <c r="O209" s="1425"/>
      <c r="P209" s="1425"/>
    </row>
    <row r="210" spans="1:16" ht="21" customHeight="1">
      <c r="A210" s="281"/>
      <c r="B210" s="198" t="s">
        <v>408</v>
      </c>
      <c r="C210" s="1414" t="s">
        <v>189</v>
      </c>
      <c r="D210" s="1414"/>
      <c r="E210" s="1415"/>
      <c r="F210" s="399"/>
      <c r="G210" s="1434"/>
      <c r="H210" s="1435"/>
      <c r="I210" s="1435"/>
      <c r="J210" s="1435"/>
      <c r="K210" s="1435"/>
      <c r="L210" s="1435"/>
      <c r="M210" s="1435"/>
      <c r="N210" s="1436"/>
      <c r="O210" s="1608"/>
      <c r="P210" s="1425"/>
    </row>
    <row r="211" spans="1:16" ht="21" customHeight="1">
      <c r="A211" s="281"/>
      <c r="B211" s="195" t="s">
        <v>410</v>
      </c>
      <c r="C211" s="1414" t="s">
        <v>596</v>
      </c>
      <c r="D211" s="1414"/>
      <c r="E211" s="1415"/>
      <c r="F211" s="399"/>
      <c r="G211" s="1434"/>
      <c r="H211" s="1435"/>
      <c r="I211" s="1435"/>
      <c r="J211" s="1435"/>
      <c r="K211" s="1435"/>
      <c r="L211" s="1435"/>
      <c r="M211" s="1435"/>
      <c r="N211" s="1436"/>
      <c r="O211" s="1608"/>
      <c r="P211" s="1425"/>
    </row>
    <row r="212" spans="1:16" ht="21" customHeight="1">
      <c r="A212" s="281"/>
      <c r="B212" s="195" t="s">
        <v>413</v>
      </c>
      <c r="C212" s="1414" t="s">
        <v>191</v>
      </c>
      <c r="D212" s="1414"/>
      <c r="E212" s="1415"/>
      <c r="F212" s="399"/>
      <c r="G212" s="1434"/>
      <c r="H212" s="1435"/>
      <c r="I212" s="1435"/>
      <c r="J212" s="1435"/>
      <c r="K212" s="1435"/>
      <c r="L212" s="1435"/>
      <c r="M212" s="1435"/>
      <c r="N212" s="1436"/>
      <c r="O212" s="1608"/>
      <c r="P212" s="1425"/>
    </row>
    <row r="213" spans="1:16" ht="21" customHeight="1">
      <c r="A213" s="281"/>
      <c r="B213" s="195" t="s">
        <v>416</v>
      </c>
      <c r="C213" s="1414" t="s">
        <v>192</v>
      </c>
      <c r="D213" s="1414"/>
      <c r="E213" s="1415"/>
      <c r="F213" s="399"/>
      <c r="G213" s="1434"/>
      <c r="H213" s="1435"/>
      <c r="I213" s="1435"/>
      <c r="J213" s="1435"/>
      <c r="K213" s="1435"/>
      <c r="L213" s="1435"/>
      <c r="M213" s="1435"/>
      <c r="N213" s="1436"/>
      <c r="O213" s="1608"/>
      <c r="P213" s="1425"/>
    </row>
    <row r="214" spans="1:16" ht="21" customHeight="1">
      <c r="A214" s="281"/>
      <c r="B214" s="195" t="s">
        <v>418</v>
      </c>
      <c r="C214" s="1414" t="s">
        <v>193</v>
      </c>
      <c r="D214" s="1414"/>
      <c r="E214" s="1415"/>
      <c r="F214" s="399"/>
      <c r="G214" s="1434"/>
      <c r="H214" s="1435"/>
      <c r="I214" s="1435"/>
      <c r="J214" s="1435"/>
      <c r="K214" s="1435"/>
      <c r="L214" s="1435"/>
      <c r="M214" s="1435"/>
      <c r="N214" s="1436"/>
      <c r="O214" s="1608"/>
      <c r="P214" s="1425"/>
    </row>
    <row r="215" spans="1:16" ht="21" customHeight="1">
      <c r="A215" s="281"/>
      <c r="B215" s="195" t="s">
        <v>544</v>
      </c>
      <c r="C215" s="1414" t="s">
        <v>597</v>
      </c>
      <c r="D215" s="1414"/>
      <c r="E215" s="1415"/>
      <c r="F215" s="399"/>
      <c r="G215" s="1434"/>
      <c r="H215" s="1435"/>
      <c r="I215" s="1435"/>
      <c r="J215" s="1435"/>
      <c r="K215" s="1435"/>
      <c r="L215" s="1435"/>
      <c r="M215" s="1435"/>
      <c r="N215" s="1436"/>
      <c r="O215" s="1608"/>
      <c r="P215" s="1425"/>
    </row>
    <row r="216" spans="1:16" ht="21" customHeight="1">
      <c r="A216" s="281"/>
      <c r="B216" s="266" t="s">
        <v>546</v>
      </c>
      <c r="C216" s="1484" t="s">
        <v>598</v>
      </c>
      <c r="D216" s="1484"/>
      <c r="E216" s="1485"/>
      <c r="F216" s="437"/>
      <c r="G216" s="1434"/>
      <c r="H216" s="1435"/>
      <c r="I216" s="1435"/>
      <c r="J216" s="1435"/>
      <c r="K216" s="1435"/>
      <c r="L216" s="1435"/>
      <c r="M216" s="1435"/>
      <c r="N216" s="1436"/>
      <c r="O216" s="1742"/>
      <c r="P216" s="1444"/>
    </row>
    <row r="217" spans="1:16" ht="34.5" customHeight="1">
      <c r="B217" s="191" t="s">
        <v>608</v>
      </c>
      <c r="C217" s="1660" t="s">
        <v>609</v>
      </c>
      <c r="D217" s="1660"/>
      <c r="E217" s="1660"/>
      <c r="F217" s="1660"/>
      <c r="G217" s="1743"/>
      <c r="H217" s="1744"/>
      <c r="I217" s="1745"/>
      <c r="J217" s="1746"/>
      <c r="K217" s="1747" t="s">
        <v>446</v>
      </c>
      <c r="L217" s="1749"/>
      <c r="M217" s="1750"/>
      <c r="N217" s="1751"/>
      <c r="O217" s="1709"/>
      <c r="P217" s="1759"/>
    </row>
    <row r="218" spans="1:16" ht="25.5" customHeight="1">
      <c r="B218" s="198" t="s">
        <v>394</v>
      </c>
      <c r="C218" s="1414" t="s">
        <v>610</v>
      </c>
      <c r="D218" s="1414"/>
      <c r="E218" s="1414"/>
      <c r="F218" s="1414"/>
      <c r="G218" s="1414"/>
      <c r="H218" s="1414"/>
      <c r="I218" s="1414"/>
      <c r="J218" s="1415"/>
      <c r="K218" s="1748"/>
      <c r="L218" s="1437"/>
      <c r="M218" s="1438"/>
      <c r="N218" s="1439"/>
      <c r="O218" s="1708"/>
      <c r="P218" s="1708"/>
    </row>
    <row r="219" spans="1:16" ht="20.25" customHeight="1">
      <c r="B219" s="198"/>
      <c r="C219" s="255" t="s">
        <v>611</v>
      </c>
      <c r="D219" s="1760" t="s">
        <v>612</v>
      </c>
      <c r="E219" s="1760"/>
      <c r="F219" s="1760"/>
      <c r="G219" s="1761"/>
      <c r="H219" s="1713"/>
      <c r="I219" s="1714"/>
      <c r="J219" s="1715"/>
      <c r="K219" s="1748"/>
      <c r="L219" s="1437"/>
      <c r="M219" s="1438"/>
      <c r="N219" s="1439"/>
      <c r="O219" s="1708"/>
      <c r="P219" s="1708"/>
    </row>
    <row r="220" spans="1:16" ht="20.25" customHeight="1">
      <c r="B220" s="198"/>
      <c r="C220" s="255" t="s">
        <v>508</v>
      </c>
      <c r="D220" s="1414" t="s">
        <v>132</v>
      </c>
      <c r="E220" s="1414"/>
      <c r="F220" s="1414"/>
      <c r="G220" s="1415"/>
      <c r="H220" s="1713"/>
      <c r="I220" s="1714"/>
      <c r="J220" s="1715"/>
      <c r="K220" s="1748"/>
      <c r="L220" s="1437"/>
      <c r="M220" s="1438"/>
      <c r="N220" s="1439"/>
      <c r="O220" s="1708"/>
      <c r="P220" s="1708"/>
    </row>
    <row r="221" spans="1:16" ht="20.25" customHeight="1">
      <c r="B221" s="198"/>
      <c r="C221" s="255" t="s">
        <v>510</v>
      </c>
      <c r="D221" s="1414" t="s">
        <v>135</v>
      </c>
      <c r="E221" s="1414"/>
      <c r="F221" s="1414"/>
      <c r="G221" s="1415"/>
      <c r="H221" s="1713"/>
      <c r="I221" s="1714"/>
      <c r="J221" s="1715"/>
      <c r="K221" s="1748"/>
      <c r="L221" s="1437"/>
      <c r="M221" s="1438"/>
      <c r="N221" s="1439"/>
      <c r="O221" s="1708"/>
      <c r="P221" s="1708"/>
    </row>
    <row r="222" spans="1:16" ht="20.25" customHeight="1">
      <c r="B222" s="198"/>
      <c r="C222" s="255" t="s">
        <v>512</v>
      </c>
      <c r="D222" s="1414" t="s">
        <v>109</v>
      </c>
      <c r="E222" s="1414"/>
      <c r="F222" s="1414"/>
      <c r="G222" s="1415"/>
      <c r="H222" s="1713"/>
      <c r="I222" s="1714"/>
      <c r="J222" s="1715"/>
      <c r="K222" s="1748"/>
      <c r="L222" s="1437"/>
      <c r="M222" s="1438"/>
      <c r="N222" s="1439"/>
      <c r="O222" s="1708"/>
      <c r="P222" s="1708"/>
    </row>
    <row r="223" spans="1:16" ht="23.25" customHeight="1">
      <c r="B223" s="198" t="s">
        <v>401</v>
      </c>
      <c r="C223" s="1484" t="s">
        <v>613</v>
      </c>
      <c r="D223" s="1484"/>
      <c r="E223" s="1484"/>
      <c r="F223" s="1484"/>
      <c r="G223" s="1485"/>
      <c r="H223" s="1763"/>
      <c r="I223" s="1764"/>
      <c r="J223" s="1765"/>
      <c r="K223" s="1748"/>
      <c r="L223" s="1752"/>
      <c r="M223" s="1753"/>
      <c r="N223" s="1754"/>
      <c r="O223" s="1755"/>
      <c r="P223" s="1755"/>
    </row>
    <row r="224" spans="1:16" ht="27" customHeight="1">
      <c r="B224" s="214" t="s">
        <v>614</v>
      </c>
      <c r="C224" s="1414" t="s">
        <v>615</v>
      </c>
      <c r="D224" s="1414"/>
      <c r="E224" s="1414"/>
      <c r="F224" s="1414"/>
      <c r="G224" s="1414"/>
      <c r="H224" s="1414"/>
      <c r="I224" s="1414"/>
      <c r="J224" s="1414"/>
      <c r="K224" s="1414"/>
      <c r="L224" s="1414"/>
      <c r="M224" s="1414"/>
      <c r="N224" s="1562"/>
      <c r="O224" s="1709"/>
      <c r="P224" s="1709"/>
    </row>
    <row r="225" spans="2:16" ht="21.75" customHeight="1">
      <c r="B225" s="198" t="s">
        <v>394</v>
      </c>
      <c r="C225" s="1414" t="s">
        <v>616</v>
      </c>
      <c r="D225" s="1414"/>
      <c r="E225" s="1414"/>
      <c r="F225" s="1414"/>
      <c r="G225" s="1415"/>
      <c r="H225" s="1574"/>
      <c r="I225" s="1685"/>
      <c r="J225" s="1575"/>
      <c r="K225" s="1756" t="s">
        <v>446</v>
      </c>
      <c r="L225" s="1434"/>
      <c r="M225" s="1435"/>
      <c r="N225" s="1436"/>
      <c r="O225" s="1708"/>
      <c r="P225" s="1708"/>
    </row>
    <row r="226" spans="2:16" ht="21.75" customHeight="1">
      <c r="B226" s="198" t="s">
        <v>401</v>
      </c>
      <c r="C226" s="1414" t="s">
        <v>617</v>
      </c>
      <c r="D226" s="1414"/>
      <c r="E226" s="1414"/>
      <c r="F226" s="1414"/>
      <c r="G226" s="1415"/>
      <c r="H226" s="1574"/>
      <c r="I226" s="1685"/>
      <c r="J226" s="1575"/>
      <c r="K226" s="1757"/>
      <c r="L226" s="1437"/>
      <c r="M226" s="1438"/>
      <c r="N226" s="1439"/>
      <c r="O226" s="1708"/>
      <c r="P226" s="1708"/>
    </row>
    <row r="227" spans="2:16" ht="21.75" customHeight="1">
      <c r="B227" s="198" t="s">
        <v>403</v>
      </c>
      <c r="C227" s="1414" t="s">
        <v>618</v>
      </c>
      <c r="D227" s="1414"/>
      <c r="E227" s="1414"/>
      <c r="F227" s="1414"/>
      <c r="G227" s="1415"/>
      <c r="H227" s="1574"/>
      <c r="I227" s="1685"/>
      <c r="J227" s="1575"/>
      <c r="K227" s="1757"/>
      <c r="L227" s="1437"/>
      <c r="M227" s="1438"/>
      <c r="N227" s="1439"/>
      <c r="O227" s="1708"/>
      <c r="P227" s="1708"/>
    </row>
    <row r="228" spans="2:16" ht="37.5" customHeight="1">
      <c r="B228" s="191"/>
      <c r="C228" s="1414" t="s">
        <v>619</v>
      </c>
      <c r="D228" s="1414"/>
      <c r="E228" s="1415"/>
      <c r="F228" s="1716"/>
      <c r="G228" s="1718"/>
      <c r="H228" s="1718"/>
      <c r="I228" s="1718"/>
      <c r="J228" s="1762"/>
      <c r="K228" s="1757"/>
      <c r="L228" s="1437"/>
      <c r="M228" s="1438"/>
      <c r="N228" s="1439"/>
      <c r="O228" s="1755"/>
      <c r="P228" s="1755"/>
    </row>
    <row r="229" spans="2:16" ht="33" customHeight="1">
      <c r="B229" s="198" t="s">
        <v>405</v>
      </c>
      <c r="C229" s="1464" t="s">
        <v>620</v>
      </c>
      <c r="D229" s="1464"/>
      <c r="E229" s="1464"/>
      <c r="F229" s="1464"/>
      <c r="G229" s="1465"/>
      <c r="H229" s="1574"/>
      <c r="I229" s="1685"/>
      <c r="J229" s="1575"/>
      <c r="K229" s="1757"/>
      <c r="L229" s="1437"/>
      <c r="M229" s="1438"/>
      <c r="N229" s="1439"/>
      <c r="O229" s="1707"/>
      <c r="P229" s="1709"/>
    </row>
    <row r="230" spans="2:16" ht="38.25" customHeight="1">
      <c r="B230" s="344"/>
      <c r="C230" s="1414" t="s">
        <v>621</v>
      </c>
      <c r="D230" s="1414"/>
      <c r="E230" s="1415"/>
      <c r="F230" s="1716"/>
      <c r="G230" s="1718"/>
      <c r="H230" s="1718"/>
      <c r="I230" s="1718"/>
      <c r="J230" s="1762"/>
      <c r="K230" s="1758"/>
      <c r="L230" s="1752"/>
      <c r="M230" s="1753"/>
      <c r="N230" s="1754"/>
      <c r="O230" s="1766"/>
      <c r="P230" s="1755"/>
    </row>
    <row r="231" spans="2:16" ht="18" customHeight="1">
      <c r="B231" s="1767" t="s">
        <v>622</v>
      </c>
      <c r="C231" s="1768"/>
      <c r="D231" s="1768"/>
      <c r="E231" s="1768"/>
      <c r="F231" s="1768"/>
      <c r="G231" s="1768"/>
      <c r="H231" s="1769"/>
      <c r="I231" s="1769"/>
      <c r="J231" s="1769"/>
      <c r="K231" s="1768"/>
      <c r="L231" s="1769"/>
      <c r="M231" s="1769"/>
      <c r="N231" s="1769"/>
      <c r="O231" s="1769"/>
      <c r="P231" s="1770"/>
    </row>
    <row r="232" spans="2:16" ht="54" customHeight="1">
      <c r="B232" s="224" t="s">
        <v>623</v>
      </c>
      <c r="C232" s="1771" t="s">
        <v>624</v>
      </c>
      <c r="D232" s="1771"/>
      <c r="E232" s="1771"/>
      <c r="F232" s="1771"/>
      <c r="G232" s="1771"/>
      <c r="H232" s="1772"/>
      <c r="I232" s="1772"/>
      <c r="J232" s="1772"/>
      <c r="K232" s="1773" t="s">
        <v>446</v>
      </c>
      <c r="L232" s="1775"/>
      <c r="M232" s="1775"/>
      <c r="N232" s="1775"/>
      <c r="O232" s="1776"/>
      <c r="P232" s="1707"/>
    </row>
    <row r="233" spans="2:16" ht="27" customHeight="1">
      <c r="B233" s="205" t="s">
        <v>394</v>
      </c>
      <c r="C233" s="1414" t="s">
        <v>625</v>
      </c>
      <c r="D233" s="1414"/>
      <c r="E233" s="1414"/>
      <c r="F233" s="1414"/>
      <c r="G233" s="1414"/>
      <c r="H233" s="1778"/>
      <c r="I233" s="1779"/>
      <c r="J233" s="1780"/>
      <c r="K233" s="1774"/>
      <c r="L233" s="1775"/>
      <c r="M233" s="1775"/>
      <c r="N233" s="1775"/>
      <c r="O233" s="1777"/>
      <c r="P233" s="1766"/>
    </row>
    <row r="234" spans="2:16" ht="37.5" customHeight="1">
      <c r="B234" s="191" t="s">
        <v>626</v>
      </c>
      <c r="C234" s="1414" t="s">
        <v>627</v>
      </c>
      <c r="D234" s="1414"/>
      <c r="E234" s="1414"/>
      <c r="F234" s="1414"/>
      <c r="G234" s="1414"/>
      <c r="H234" s="1450"/>
      <c r="I234" s="1450"/>
      <c r="J234" s="1450"/>
      <c r="K234" s="1450"/>
      <c r="L234" s="1450"/>
      <c r="M234" s="1450"/>
      <c r="N234" s="1450"/>
      <c r="O234" s="1781"/>
      <c r="P234" s="1707"/>
    </row>
    <row r="235" spans="2:16" ht="57.75" customHeight="1">
      <c r="B235" s="350" t="s">
        <v>394</v>
      </c>
      <c r="C235" s="1711" t="s">
        <v>628</v>
      </c>
      <c r="D235" s="1711"/>
      <c r="E235" s="1711"/>
      <c r="F235" s="1711"/>
      <c r="G235" s="1711"/>
      <c r="H235" s="1711"/>
      <c r="I235" s="1711"/>
      <c r="J235" s="1712"/>
      <c r="K235" s="203"/>
      <c r="L235" s="1782" t="s">
        <v>446</v>
      </c>
      <c r="M235" s="1763"/>
      <c r="N235" s="1764"/>
      <c r="O235" s="1781"/>
      <c r="P235" s="1627"/>
    </row>
    <row r="236" spans="2:16" ht="31.5" customHeight="1">
      <c r="B236" s="350" t="s">
        <v>401</v>
      </c>
      <c r="C236" s="1711" t="s">
        <v>577</v>
      </c>
      <c r="D236" s="1711"/>
      <c r="E236" s="1711"/>
      <c r="F236" s="1711"/>
      <c r="G236" s="1711"/>
      <c r="H236" s="1711"/>
      <c r="I236" s="1711"/>
      <c r="J236" s="1712"/>
      <c r="K236" s="203"/>
      <c r="L236" s="1783"/>
      <c r="M236" s="1785"/>
      <c r="N236" s="1786"/>
      <c r="O236" s="1781"/>
      <c r="P236" s="1627"/>
    </row>
    <row r="237" spans="2:16" ht="42.75" customHeight="1">
      <c r="B237" s="350" t="s">
        <v>403</v>
      </c>
      <c r="C237" s="1711" t="s">
        <v>629</v>
      </c>
      <c r="D237" s="1711"/>
      <c r="E237" s="1711"/>
      <c r="F237" s="1711"/>
      <c r="G237" s="1711"/>
      <c r="H237" s="1711"/>
      <c r="I237" s="1711"/>
      <c r="J237" s="1712"/>
      <c r="K237" s="203"/>
      <c r="L237" s="1783"/>
      <c r="M237" s="1785"/>
      <c r="N237" s="1786"/>
      <c r="O237" s="1781"/>
      <c r="P237" s="1627"/>
    </row>
    <row r="238" spans="2:16" ht="21.75" customHeight="1">
      <c r="B238" s="350" t="s">
        <v>405</v>
      </c>
      <c r="C238" s="1711" t="s">
        <v>630</v>
      </c>
      <c r="D238" s="1711"/>
      <c r="E238" s="1711"/>
      <c r="F238" s="1711"/>
      <c r="G238" s="1711"/>
      <c r="H238" s="1711"/>
      <c r="I238" s="1711"/>
      <c r="J238" s="1712"/>
      <c r="K238" s="203"/>
      <c r="L238" s="1783"/>
      <c r="M238" s="1785"/>
      <c r="N238" s="1786"/>
      <c r="O238" s="1781"/>
      <c r="P238" s="1627"/>
    </row>
    <row r="239" spans="2:16" ht="21.75" customHeight="1">
      <c r="B239" s="350" t="s">
        <v>408</v>
      </c>
      <c r="C239" s="1711" t="s">
        <v>631</v>
      </c>
      <c r="D239" s="1711"/>
      <c r="E239" s="1711"/>
      <c r="F239" s="1711"/>
      <c r="G239" s="1711"/>
      <c r="H239" s="1711"/>
      <c r="I239" s="1711"/>
      <c r="J239" s="1712"/>
      <c r="K239" s="203"/>
      <c r="L239" s="1783"/>
      <c r="M239" s="1785"/>
      <c r="N239" s="1786"/>
      <c r="O239" s="1781"/>
      <c r="P239" s="1627"/>
    </row>
    <row r="240" spans="2:16" ht="21.75" customHeight="1">
      <c r="B240" s="350" t="s">
        <v>410</v>
      </c>
      <c r="C240" s="1711" t="s">
        <v>632</v>
      </c>
      <c r="D240" s="1711"/>
      <c r="E240" s="1711"/>
      <c r="F240" s="1711"/>
      <c r="G240" s="1711"/>
      <c r="H240" s="1711"/>
      <c r="I240" s="1711"/>
      <c r="J240" s="1712"/>
      <c r="K240" s="203"/>
      <c r="L240" s="1783"/>
      <c r="M240" s="1785"/>
      <c r="N240" s="1786"/>
      <c r="O240" s="1781"/>
      <c r="P240" s="1627"/>
    </row>
    <row r="241" spans="2:16" ht="21.75" customHeight="1">
      <c r="B241" s="350" t="s">
        <v>413</v>
      </c>
      <c r="C241" s="1711" t="s">
        <v>117</v>
      </c>
      <c r="D241" s="1711"/>
      <c r="E241" s="1711"/>
      <c r="F241" s="1711"/>
      <c r="G241" s="1711"/>
      <c r="H241" s="1711"/>
      <c r="I241" s="1711"/>
      <c r="J241" s="1712"/>
      <c r="K241" s="203"/>
      <c r="L241" s="1783"/>
      <c r="M241" s="1785"/>
      <c r="N241" s="1786"/>
      <c r="O241" s="1781"/>
      <c r="P241" s="1627"/>
    </row>
    <row r="242" spans="2:16" ht="21.75" customHeight="1">
      <c r="B242" s="350" t="s">
        <v>416</v>
      </c>
      <c r="C242" s="1711" t="s">
        <v>118</v>
      </c>
      <c r="D242" s="1711"/>
      <c r="E242" s="1711"/>
      <c r="F242" s="1711"/>
      <c r="G242" s="1711"/>
      <c r="H242" s="1711"/>
      <c r="I242" s="1711"/>
      <c r="J242" s="1712"/>
      <c r="K242" s="203"/>
      <c r="L242" s="1783"/>
      <c r="M242" s="1785"/>
      <c r="N242" s="1786"/>
      <c r="O242" s="1781"/>
      <c r="P242" s="1627"/>
    </row>
    <row r="243" spans="2:16" ht="21.75" customHeight="1">
      <c r="B243" s="350" t="s">
        <v>418</v>
      </c>
      <c r="C243" s="1711" t="s">
        <v>633</v>
      </c>
      <c r="D243" s="1711"/>
      <c r="E243" s="1711"/>
      <c r="F243" s="1711"/>
      <c r="G243" s="1711"/>
      <c r="H243" s="1711"/>
      <c r="I243" s="1711"/>
      <c r="J243" s="1712"/>
      <c r="K243" s="203"/>
      <c r="L243" s="1783"/>
      <c r="M243" s="1785"/>
      <c r="N243" s="1786"/>
      <c r="O243" s="1781"/>
      <c r="P243" s="1627"/>
    </row>
    <row r="244" spans="2:16" ht="21.75" customHeight="1">
      <c r="B244" s="350" t="s">
        <v>544</v>
      </c>
      <c r="C244" s="1711" t="s">
        <v>634</v>
      </c>
      <c r="D244" s="1711"/>
      <c r="E244" s="1711"/>
      <c r="F244" s="1711"/>
      <c r="G244" s="1711"/>
      <c r="H244" s="1711"/>
      <c r="I244" s="1711"/>
      <c r="J244" s="1712"/>
      <c r="K244" s="203"/>
      <c r="L244" s="1783"/>
      <c r="M244" s="1785"/>
      <c r="N244" s="1786"/>
      <c r="O244" s="1781"/>
      <c r="P244" s="1627"/>
    </row>
    <row r="245" spans="2:16" ht="21.75" customHeight="1">
      <c r="B245" s="350" t="s">
        <v>546</v>
      </c>
      <c r="C245" s="1711" t="s">
        <v>635</v>
      </c>
      <c r="D245" s="1711"/>
      <c r="E245" s="1711"/>
      <c r="F245" s="1711"/>
      <c r="G245" s="1711"/>
      <c r="H245" s="1711"/>
      <c r="I245" s="1711"/>
      <c r="J245" s="1712"/>
      <c r="K245" s="203"/>
      <c r="L245" s="1783"/>
      <c r="M245" s="1785"/>
      <c r="N245" s="1786"/>
      <c r="O245" s="1781"/>
      <c r="P245" s="1627"/>
    </row>
    <row r="246" spans="2:16" ht="21.75" customHeight="1">
      <c r="B246" s="350" t="s">
        <v>636</v>
      </c>
      <c r="C246" s="1711" t="s">
        <v>637</v>
      </c>
      <c r="D246" s="1711"/>
      <c r="E246" s="1711"/>
      <c r="F246" s="1711"/>
      <c r="G246" s="1711"/>
      <c r="H246" s="1711"/>
      <c r="I246" s="1711"/>
      <c r="J246" s="1712"/>
      <c r="K246" s="203"/>
      <c r="L246" s="1783"/>
      <c r="M246" s="1785"/>
      <c r="N246" s="1786"/>
      <c r="O246" s="1781"/>
      <c r="P246" s="1627"/>
    </row>
    <row r="247" spans="2:16" ht="24" customHeight="1">
      <c r="B247" s="347" t="s">
        <v>550</v>
      </c>
      <c r="C247" s="1414" t="s">
        <v>638</v>
      </c>
      <c r="D247" s="1414"/>
      <c r="E247" s="1414"/>
      <c r="F247" s="1414"/>
      <c r="G247" s="1414"/>
      <c r="H247" s="1414"/>
      <c r="I247" s="1414"/>
      <c r="J247" s="1415"/>
      <c r="K247" s="203"/>
      <c r="L247" s="1783"/>
      <c r="M247" s="1785"/>
      <c r="N247" s="1786"/>
      <c r="O247" s="1781"/>
      <c r="P247" s="1627"/>
    </row>
    <row r="248" spans="2:16" ht="27" customHeight="1">
      <c r="B248" s="350"/>
      <c r="C248" s="1414" t="s">
        <v>639</v>
      </c>
      <c r="D248" s="1414"/>
      <c r="E248" s="1415"/>
      <c r="F248" s="1789"/>
      <c r="G248" s="1790"/>
      <c r="H248" s="1790"/>
      <c r="I248" s="1790"/>
      <c r="J248" s="1790"/>
      <c r="K248" s="1790"/>
      <c r="L248" s="1783"/>
      <c r="M248" s="1785"/>
      <c r="N248" s="1786"/>
      <c r="O248" s="1781"/>
      <c r="P248" s="1627"/>
    </row>
    <row r="249" spans="2:16" ht="23.25" customHeight="1">
      <c r="B249" s="351" t="s">
        <v>640</v>
      </c>
      <c r="C249" s="1760" t="s">
        <v>641</v>
      </c>
      <c r="D249" s="1760"/>
      <c r="E249" s="1760"/>
      <c r="F249" s="1760"/>
      <c r="G249" s="1760"/>
      <c r="H249" s="1760"/>
      <c r="I249" s="1760"/>
      <c r="J249" s="1761"/>
      <c r="K249" s="228"/>
      <c r="L249" s="1783"/>
      <c r="M249" s="1785"/>
      <c r="N249" s="1786"/>
      <c r="O249" s="1781"/>
      <c r="P249" s="1627"/>
    </row>
    <row r="250" spans="2:16" ht="23.25" customHeight="1">
      <c r="B250" s="351" t="s">
        <v>642</v>
      </c>
      <c r="C250" s="1414" t="s">
        <v>643</v>
      </c>
      <c r="D250" s="1414"/>
      <c r="E250" s="1415"/>
      <c r="F250" s="1791"/>
      <c r="G250" s="1792"/>
      <c r="H250" s="1792"/>
      <c r="I250" s="1792"/>
      <c r="J250" s="1792"/>
      <c r="K250" s="1792"/>
      <c r="L250" s="1784"/>
      <c r="M250" s="1787"/>
      <c r="N250" s="1788"/>
      <c r="O250" s="1781"/>
      <c r="P250" s="1766"/>
    </row>
    <row r="251" spans="2:16" ht="23.25" customHeight="1">
      <c r="B251" s="351" t="s">
        <v>644</v>
      </c>
      <c r="C251" s="1414" t="s">
        <v>645</v>
      </c>
      <c r="D251" s="1414"/>
      <c r="E251" s="1414"/>
      <c r="F251" s="1414"/>
      <c r="G251" s="1414"/>
      <c r="H251" s="1414"/>
      <c r="I251" s="1414"/>
      <c r="J251" s="1414"/>
      <c r="K251" s="1414"/>
      <c r="L251" s="1414"/>
      <c r="M251" s="1414"/>
      <c r="N251" s="1562"/>
      <c r="O251" s="1708"/>
      <c r="P251" s="1707"/>
    </row>
    <row r="252" spans="2:16" ht="23.25" customHeight="1">
      <c r="B252" s="347" t="s">
        <v>394</v>
      </c>
      <c r="C252" s="1558" t="s">
        <v>646</v>
      </c>
      <c r="D252" s="1558"/>
      <c r="E252" s="1410"/>
      <c r="F252" s="1559"/>
      <c r="G252" s="1561"/>
      <c r="H252" s="1586" t="s">
        <v>446</v>
      </c>
      <c r="I252" s="1794"/>
      <c r="J252" s="1795"/>
      <c r="K252" s="1795"/>
      <c r="L252" s="1795"/>
      <c r="M252" s="1795"/>
      <c r="N252" s="1796"/>
      <c r="O252" s="1708"/>
      <c r="P252" s="1627"/>
    </row>
    <row r="253" spans="2:16" ht="23.25" customHeight="1">
      <c r="B253" s="347" t="s">
        <v>401</v>
      </c>
      <c r="C253" s="1558" t="s">
        <v>647</v>
      </c>
      <c r="D253" s="1558"/>
      <c r="E253" s="1410"/>
      <c r="F253" s="1559"/>
      <c r="G253" s="1561"/>
      <c r="H253" s="1589"/>
      <c r="I253" s="1797"/>
      <c r="J253" s="1798"/>
      <c r="K253" s="1798"/>
      <c r="L253" s="1798"/>
      <c r="M253" s="1798"/>
      <c r="N253" s="1799"/>
      <c r="O253" s="1708"/>
      <c r="P253" s="1627"/>
    </row>
    <row r="254" spans="2:16" ht="28.5" customHeight="1">
      <c r="B254" s="347" t="s">
        <v>403</v>
      </c>
      <c r="C254" s="1558" t="s">
        <v>648</v>
      </c>
      <c r="D254" s="1558"/>
      <c r="E254" s="1410"/>
      <c r="F254" s="1559"/>
      <c r="G254" s="1561"/>
      <c r="H254" s="1589"/>
      <c r="I254" s="1797"/>
      <c r="J254" s="1798"/>
      <c r="K254" s="1798"/>
      <c r="L254" s="1798"/>
      <c r="M254" s="1798"/>
      <c r="N254" s="1799"/>
      <c r="O254" s="1708"/>
      <c r="P254" s="1627"/>
    </row>
    <row r="255" spans="2:16" ht="28.5" customHeight="1">
      <c r="B255" s="347" t="s">
        <v>405</v>
      </c>
      <c r="C255" s="1558" t="s">
        <v>649</v>
      </c>
      <c r="D255" s="1558"/>
      <c r="E255" s="1410"/>
      <c r="F255" s="1559"/>
      <c r="G255" s="1561"/>
      <c r="H255" s="1589"/>
      <c r="I255" s="1797"/>
      <c r="J255" s="1798"/>
      <c r="K255" s="1798"/>
      <c r="L255" s="1798"/>
      <c r="M255" s="1798"/>
      <c r="N255" s="1799"/>
      <c r="O255" s="1708"/>
      <c r="P255" s="1627"/>
    </row>
    <row r="256" spans="2:16" ht="23.25" customHeight="1">
      <c r="B256" s="347" t="s">
        <v>408</v>
      </c>
      <c r="C256" s="1558" t="s">
        <v>650</v>
      </c>
      <c r="D256" s="1558"/>
      <c r="E256" s="1410"/>
      <c r="F256" s="1559"/>
      <c r="G256" s="1561"/>
      <c r="H256" s="1589"/>
      <c r="I256" s="1797"/>
      <c r="J256" s="1798"/>
      <c r="K256" s="1798"/>
      <c r="L256" s="1798"/>
      <c r="M256" s="1798"/>
      <c r="N256" s="1799"/>
      <c r="O256" s="1708"/>
      <c r="P256" s="1627"/>
    </row>
    <row r="257" spans="1:16" ht="23.25" customHeight="1">
      <c r="B257" s="347" t="s">
        <v>410</v>
      </c>
      <c r="C257" s="1558" t="s">
        <v>651</v>
      </c>
      <c r="D257" s="1558"/>
      <c r="E257" s="1410"/>
      <c r="F257" s="1559"/>
      <c r="G257" s="1561"/>
      <c r="H257" s="1700"/>
      <c r="I257" s="1800"/>
      <c r="J257" s="1801"/>
      <c r="K257" s="1801"/>
      <c r="L257" s="1801"/>
      <c r="M257" s="1801"/>
      <c r="N257" s="1802"/>
      <c r="O257" s="1793"/>
      <c r="P257" s="1766"/>
    </row>
    <row r="258" spans="1:16" ht="52.5" customHeight="1">
      <c r="B258" s="351" t="s">
        <v>652</v>
      </c>
      <c r="C258" s="1414" t="s">
        <v>653</v>
      </c>
      <c r="D258" s="1414"/>
      <c r="E258" s="1414"/>
      <c r="F258" s="1803"/>
      <c r="G258" s="450"/>
      <c r="H258" s="322" t="s">
        <v>446</v>
      </c>
      <c r="I258" s="1804"/>
      <c r="J258" s="1805"/>
      <c r="K258" s="1805"/>
      <c r="L258" s="1805"/>
      <c r="M258" s="1805"/>
      <c r="N258" s="1806"/>
      <c r="O258" s="354"/>
      <c r="P258" s="342"/>
    </row>
    <row r="259" spans="1:16" ht="46.5" customHeight="1">
      <c r="B259" s="351" t="s">
        <v>654</v>
      </c>
      <c r="C259" s="1414" t="s">
        <v>655</v>
      </c>
      <c r="D259" s="1414"/>
      <c r="E259" s="1415"/>
      <c r="F259" s="353"/>
      <c r="G259" s="1807" t="s">
        <v>446</v>
      </c>
      <c r="H259" s="1808"/>
      <c r="I259" s="1809"/>
      <c r="J259" s="1809"/>
      <c r="K259" s="1809"/>
      <c r="L259" s="1809"/>
      <c r="M259" s="1809"/>
      <c r="N259" s="1810"/>
      <c r="O259" s="1708"/>
      <c r="P259" s="1708"/>
    </row>
    <row r="260" spans="1:16" ht="30.75" customHeight="1">
      <c r="A260" s="281"/>
      <c r="B260" s="294" t="s">
        <v>394</v>
      </c>
      <c r="C260" s="1414" t="s">
        <v>656</v>
      </c>
      <c r="D260" s="1414"/>
      <c r="E260" s="1415"/>
      <c r="F260" s="353"/>
      <c r="G260" s="1454"/>
      <c r="H260" s="1811"/>
      <c r="I260" s="1812"/>
      <c r="J260" s="1812"/>
      <c r="K260" s="1812"/>
      <c r="L260" s="1812"/>
      <c r="M260" s="1812"/>
      <c r="N260" s="1813"/>
      <c r="O260" s="1708"/>
      <c r="P260" s="1708"/>
    </row>
    <row r="261" spans="1:16" ht="46.5" customHeight="1">
      <c r="A261" s="281"/>
      <c r="B261" s="190" t="s">
        <v>657</v>
      </c>
      <c r="C261" s="1414" t="s">
        <v>658</v>
      </c>
      <c r="D261" s="1414"/>
      <c r="E261" s="1414"/>
      <c r="F261" s="1414"/>
      <c r="G261" s="216" t="s">
        <v>446</v>
      </c>
      <c r="H261" s="1814"/>
      <c r="I261" s="1815"/>
      <c r="J261" s="1815"/>
      <c r="K261" s="1815"/>
      <c r="L261" s="1815"/>
      <c r="M261" s="1815"/>
      <c r="N261" s="1816"/>
      <c r="O261" s="1708"/>
      <c r="P261" s="1708"/>
    </row>
    <row r="262" spans="1:16" ht="30.75" customHeight="1">
      <c r="A262" s="281"/>
      <c r="B262" s="294" t="s">
        <v>394</v>
      </c>
      <c r="C262" s="1414" t="s">
        <v>659</v>
      </c>
      <c r="D262" s="1414"/>
      <c r="E262" s="1415"/>
      <c r="F262" s="296"/>
      <c r="G262" s="216" t="s">
        <v>446</v>
      </c>
      <c r="H262" s="1814"/>
      <c r="I262" s="1815"/>
      <c r="J262" s="1815"/>
      <c r="K262" s="1815"/>
      <c r="L262" s="1815"/>
      <c r="M262" s="1815"/>
      <c r="N262" s="1816"/>
      <c r="O262" s="1708"/>
      <c r="P262" s="1708"/>
    </row>
    <row r="263" spans="1:16" ht="30.75" customHeight="1">
      <c r="A263" s="281"/>
      <c r="B263" s="294" t="s">
        <v>401</v>
      </c>
      <c r="C263" s="1414" t="s">
        <v>660</v>
      </c>
      <c r="D263" s="1414"/>
      <c r="E263" s="1415"/>
      <c r="F263" s="296"/>
      <c r="G263" s="216" t="s">
        <v>446</v>
      </c>
      <c r="H263" s="1814"/>
      <c r="I263" s="1815"/>
      <c r="J263" s="1815"/>
      <c r="K263" s="1815"/>
      <c r="L263" s="1815"/>
      <c r="M263" s="1815"/>
      <c r="N263" s="1816"/>
      <c r="O263" s="1708"/>
      <c r="P263" s="1708"/>
    </row>
    <row r="264" spans="1:16" ht="30.75" customHeight="1">
      <c r="B264" s="347" t="s">
        <v>403</v>
      </c>
      <c r="C264" s="1414" t="s">
        <v>661</v>
      </c>
      <c r="D264" s="1414"/>
      <c r="E264" s="1415"/>
      <c r="F264" s="296"/>
      <c r="G264" s="216" t="s">
        <v>446</v>
      </c>
      <c r="H264" s="1814"/>
      <c r="I264" s="1815"/>
      <c r="J264" s="1815"/>
      <c r="K264" s="1815"/>
      <c r="L264" s="1815"/>
      <c r="M264" s="1815"/>
      <c r="N264" s="1816"/>
      <c r="O264" s="1755"/>
      <c r="P264" s="1755"/>
    </row>
    <row r="265" spans="1:16" ht="33" customHeight="1">
      <c r="B265" s="355" t="s">
        <v>662</v>
      </c>
      <c r="C265" s="1414" t="s">
        <v>663</v>
      </c>
      <c r="D265" s="1414"/>
      <c r="E265" s="1803"/>
      <c r="F265" s="295"/>
      <c r="G265" s="1818" t="s">
        <v>446</v>
      </c>
      <c r="H265" s="1820"/>
      <c r="I265" s="1821"/>
      <c r="J265" s="1821"/>
      <c r="K265" s="1821"/>
      <c r="L265" s="1821"/>
      <c r="M265" s="1821"/>
      <c r="N265" s="1822"/>
      <c r="O265" s="1709"/>
      <c r="P265" s="1443"/>
    </row>
    <row r="266" spans="1:16" ht="30" customHeight="1">
      <c r="B266" s="347" t="s">
        <v>394</v>
      </c>
      <c r="C266" s="1450" t="s">
        <v>664</v>
      </c>
      <c r="D266" s="1450"/>
      <c r="E266" s="1451"/>
      <c r="F266" s="257"/>
      <c r="G266" s="1453"/>
      <c r="H266" s="1671"/>
      <c r="I266" s="1672"/>
      <c r="J266" s="1672"/>
      <c r="K266" s="1672"/>
      <c r="L266" s="1672"/>
      <c r="M266" s="1672"/>
      <c r="N266" s="1673"/>
      <c r="O266" s="1708"/>
      <c r="P266" s="1425"/>
    </row>
    <row r="267" spans="1:16" ht="30" customHeight="1">
      <c r="B267" s="347" t="s">
        <v>401</v>
      </c>
      <c r="C267" s="1414" t="s">
        <v>665</v>
      </c>
      <c r="D267" s="1414"/>
      <c r="E267" s="1415"/>
      <c r="F267" s="257"/>
      <c r="G267" s="1453"/>
      <c r="H267" s="1671"/>
      <c r="I267" s="1672"/>
      <c r="J267" s="1672"/>
      <c r="K267" s="1672"/>
      <c r="L267" s="1672"/>
      <c r="M267" s="1672"/>
      <c r="N267" s="1673"/>
      <c r="O267" s="1708"/>
      <c r="P267" s="1425"/>
    </row>
    <row r="268" spans="1:16" ht="30" customHeight="1">
      <c r="B268" s="347" t="s">
        <v>403</v>
      </c>
      <c r="C268" s="1414" t="s">
        <v>666</v>
      </c>
      <c r="D268" s="1414"/>
      <c r="E268" s="1415"/>
      <c r="F268" s="257"/>
      <c r="G268" s="1453"/>
      <c r="H268" s="1671"/>
      <c r="I268" s="1672"/>
      <c r="J268" s="1672"/>
      <c r="K268" s="1672"/>
      <c r="L268" s="1672"/>
      <c r="M268" s="1672"/>
      <c r="N268" s="1673"/>
      <c r="O268" s="1708"/>
      <c r="P268" s="1425"/>
    </row>
    <row r="269" spans="1:16" ht="42" customHeight="1">
      <c r="B269" s="357" t="s">
        <v>405</v>
      </c>
      <c r="C269" s="1445" t="s">
        <v>667</v>
      </c>
      <c r="D269" s="1445"/>
      <c r="E269" s="1817"/>
      <c r="F269" s="257"/>
      <c r="G269" s="1819"/>
      <c r="H269" s="1674"/>
      <c r="I269" s="1675"/>
      <c r="J269" s="1675"/>
      <c r="K269" s="1675"/>
      <c r="L269" s="1675"/>
      <c r="M269" s="1675"/>
      <c r="N269" s="1676"/>
      <c r="O269" s="1708"/>
      <c r="P269" s="1444"/>
    </row>
    <row r="270" spans="1:16" ht="21.75" customHeight="1">
      <c r="B270" s="1416" t="s">
        <v>4</v>
      </c>
      <c r="C270" s="1417"/>
      <c r="D270" s="1417"/>
      <c r="E270" s="1417"/>
      <c r="F270" s="1417"/>
      <c r="G270" s="1417"/>
      <c r="H270" s="1823"/>
      <c r="I270" s="1823"/>
      <c r="J270" s="1823"/>
      <c r="K270" s="1823"/>
      <c r="L270" s="1823"/>
      <c r="M270" s="1823"/>
      <c r="N270" s="1823"/>
      <c r="O270" s="1417"/>
      <c r="P270" s="1418"/>
    </row>
    <row r="271" spans="1:16" ht="33.75" customHeight="1">
      <c r="B271" s="207" t="s">
        <v>668</v>
      </c>
      <c r="C271" s="1448" t="s">
        <v>669</v>
      </c>
      <c r="D271" s="1448"/>
      <c r="E271" s="1448"/>
      <c r="F271" s="1448"/>
      <c r="G271" s="451"/>
      <c r="H271" s="211" t="s">
        <v>446</v>
      </c>
      <c r="I271" s="1668"/>
      <c r="J271" s="1669"/>
      <c r="K271" s="1669"/>
      <c r="L271" s="1669"/>
      <c r="M271" s="1669"/>
      <c r="N271" s="1670"/>
      <c r="O271" s="1759"/>
      <c r="P271" s="1759"/>
    </row>
    <row r="272" spans="1:16" ht="21.75" customHeight="1">
      <c r="B272" s="1824" t="s">
        <v>670</v>
      </c>
      <c r="C272" s="1825"/>
      <c r="D272" s="1825"/>
      <c r="E272" s="1825"/>
      <c r="F272" s="1825"/>
      <c r="G272" s="1825"/>
      <c r="H272" s="1825"/>
      <c r="I272" s="1825"/>
      <c r="J272" s="1825"/>
      <c r="K272" s="1825"/>
      <c r="L272" s="1825"/>
      <c r="M272" s="1825"/>
      <c r="N272" s="1826"/>
      <c r="O272" s="1708"/>
      <c r="P272" s="1708"/>
    </row>
    <row r="273" spans="2:16" ht="59.25" customHeight="1">
      <c r="B273" s="358" t="s">
        <v>394</v>
      </c>
      <c r="C273" s="1450" t="s">
        <v>671</v>
      </c>
      <c r="D273" s="1450"/>
      <c r="E273" s="1450"/>
      <c r="F273" s="1450"/>
      <c r="G273" s="359"/>
      <c r="H273" s="1453" t="s">
        <v>446</v>
      </c>
      <c r="I273" s="1671"/>
      <c r="J273" s="1672"/>
      <c r="K273" s="1672"/>
      <c r="L273" s="1672"/>
      <c r="M273" s="1672"/>
      <c r="N273" s="1673"/>
      <c r="O273" s="1708"/>
      <c r="P273" s="1708"/>
    </row>
    <row r="274" spans="2:16" ht="27" customHeight="1">
      <c r="B274" s="205" t="s">
        <v>401</v>
      </c>
      <c r="C274" s="1414" t="s">
        <v>672</v>
      </c>
      <c r="D274" s="1414"/>
      <c r="E274" s="1414"/>
      <c r="F274" s="1414"/>
      <c r="G274" s="1415"/>
      <c r="H274" s="1453"/>
      <c r="I274" s="1671"/>
      <c r="J274" s="1672"/>
      <c r="K274" s="1672"/>
      <c r="L274" s="1672"/>
      <c r="M274" s="1672"/>
      <c r="N274" s="1673"/>
      <c r="O274" s="1708"/>
      <c r="P274" s="1708"/>
    </row>
    <row r="275" spans="2:16" ht="28.5" customHeight="1">
      <c r="B275" s="198"/>
      <c r="C275" s="338" t="s">
        <v>418</v>
      </c>
      <c r="D275" s="1450" t="s">
        <v>612</v>
      </c>
      <c r="E275" s="1450"/>
      <c r="F275" s="1713"/>
      <c r="G275" s="1715"/>
      <c r="H275" s="1453"/>
      <c r="I275" s="1671"/>
      <c r="J275" s="1672"/>
      <c r="K275" s="1672"/>
      <c r="L275" s="1672"/>
      <c r="M275" s="1672"/>
      <c r="N275" s="1673"/>
      <c r="O275" s="1708"/>
      <c r="P275" s="1708"/>
    </row>
    <row r="276" spans="2:16" ht="28.5" customHeight="1">
      <c r="B276" s="198"/>
      <c r="C276" s="294" t="s">
        <v>508</v>
      </c>
      <c r="D276" s="1414" t="s">
        <v>673</v>
      </c>
      <c r="E276" s="1415"/>
      <c r="F276" s="1714"/>
      <c r="G276" s="1715"/>
      <c r="H276" s="1453"/>
      <c r="I276" s="1671"/>
      <c r="J276" s="1672"/>
      <c r="K276" s="1672"/>
      <c r="L276" s="1672"/>
      <c r="M276" s="1672"/>
      <c r="N276" s="1673"/>
      <c r="O276" s="1708"/>
      <c r="P276" s="1708"/>
    </row>
    <row r="277" spans="2:16" ht="28.5" customHeight="1">
      <c r="B277" s="198"/>
      <c r="C277" s="294" t="s">
        <v>510</v>
      </c>
      <c r="D277" s="1414" t="s">
        <v>674</v>
      </c>
      <c r="E277" s="1415"/>
      <c r="F277" s="1786"/>
      <c r="G277" s="1786"/>
      <c r="H277" s="1453"/>
      <c r="I277" s="1671"/>
      <c r="J277" s="1672"/>
      <c r="K277" s="1672"/>
      <c r="L277" s="1672"/>
      <c r="M277" s="1672"/>
      <c r="N277" s="1673"/>
      <c r="O277" s="1708"/>
      <c r="P277" s="1708"/>
    </row>
    <row r="278" spans="2:16" ht="29.25" customHeight="1">
      <c r="B278" s="195"/>
      <c r="C278" s="294" t="s">
        <v>512</v>
      </c>
      <c r="D278" s="1414" t="s">
        <v>675</v>
      </c>
      <c r="E278" s="1414"/>
      <c r="F278" s="1713"/>
      <c r="G278" s="1715"/>
      <c r="H278" s="1454"/>
      <c r="I278" s="1827"/>
      <c r="J278" s="1828"/>
      <c r="K278" s="1828"/>
      <c r="L278" s="1828"/>
      <c r="M278" s="1828"/>
      <c r="N278" s="1829"/>
      <c r="O278" s="1708"/>
      <c r="P278" s="1708"/>
    </row>
    <row r="279" spans="2:16" ht="87" customHeight="1">
      <c r="B279" s="358" t="s">
        <v>403</v>
      </c>
      <c r="C279" s="1414" t="s">
        <v>676</v>
      </c>
      <c r="D279" s="1414"/>
      <c r="E279" s="1415"/>
      <c r="F279" s="1714"/>
      <c r="G279" s="1715"/>
      <c r="H279" s="216" t="s">
        <v>446</v>
      </c>
      <c r="I279" s="1804"/>
      <c r="J279" s="1805"/>
      <c r="K279" s="1805"/>
      <c r="L279" s="1805"/>
      <c r="M279" s="1805"/>
      <c r="N279" s="1806"/>
      <c r="O279" s="1755"/>
      <c r="P279" s="1755"/>
    </row>
    <row r="280" spans="2:16" ht="45" customHeight="1">
      <c r="B280" s="1830" t="s">
        <v>677</v>
      </c>
      <c r="C280" s="1697" t="s">
        <v>678</v>
      </c>
      <c r="D280" s="1697"/>
      <c r="E280" s="1697"/>
      <c r="F280" s="1697"/>
      <c r="G280" s="1698"/>
      <c r="H280" s="1833" t="s">
        <v>679</v>
      </c>
      <c r="I280" s="1834"/>
      <c r="J280" s="1835"/>
      <c r="K280" s="1836" t="s">
        <v>680</v>
      </c>
      <c r="L280" s="1837"/>
      <c r="M280" s="1837"/>
      <c r="N280" s="1838"/>
      <c r="O280" s="452" t="s">
        <v>681</v>
      </c>
      <c r="P280" s="452" t="s">
        <v>681</v>
      </c>
    </row>
    <row r="281" spans="2:16" ht="117" customHeight="1">
      <c r="B281" s="1447"/>
      <c r="C281" s="1831"/>
      <c r="D281" s="1831"/>
      <c r="E281" s="1831"/>
      <c r="F281" s="1831"/>
      <c r="G281" s="1832"/>
      <c r="H281" s="363" t="s">
        <v>682</v>
      </c>
      <c r="I281" s="364" t="s">
        <v>683</v>
      </c>
      <c r="J281" s="364" t="s">
        <v>684</v>
      </c>
      <c r="K281" s="363" t="s">
        <v>685</v>
      </c>
      <c r="L281" s="363" t="s">
        <v>686</v>
      </c>
      <c r="M281" s="364" t="s">
        <v>687</v>
      </c>
      <c r="N281" s="365" t="s">
        <v>434</v>
      </c>
      <c r="O281" s="342"/>
      <c r="P281" s="342"/>
    </row>
    <row r="282" spans="2:16" ht="17.25" customHeight="1">
      <c r="B282" s="366" t="s">
        <v>394</v>
      </c>
      <c r="C282" s="1839" t="s">
        <v>688</v>
      </c>
      <c r="D282" s="1839"/>
      <c r="E282" s="1839"/>
      <c r="F282" s="1839"/>
      <c r="G282" s="1839"/>
      <c r="H282" s="1839"/>
      <c r="I282" s="1839"/>
      <c r="J282" s="1839"/>
      <c r="K282" s="1839"/>
      <c r="L282" s="1839"/>
      <c r="M282" s="1839"/>
      <c r="N282" s="1840"/>
      <c r="O282" s="1841" t="s">
        <v>689</v>
      </c>
      <c r="P282" s="1841" t="s">
        <v>689</v>
      </c>
    </row>
    <row r="283" spans="2:16" ht="20.25" customHeight="1">
      <c r="B283" s="335" t="s">
        <v>418</v>
      </c>
      <c r="C283" s="1844" t="s">
        <v>690</v>
      </c>
      <c r="D283" s="1844"/>
      <c r="E283" s="1844"/>
      <c r="F283" s="1844"/>
      <c r="G283" s="1845"/>
      <c r="H283" s="369"/>
      <c r="I283" s="370"/>
      <c r="J283" s="371" t="e">
        <f>MIN(H283/I283,1)</f>
        <v>#DIV/0!</v>
      </c>
      <c r="K283" s="369"/>
      <c r="L283" s="369"/>
      <c r="M283" s="373" t="e">
        <f>MIN(K283/L283,1)</f>
        <v>#DIV/0!</v>
      </c>
      <c r="N283" s="454"/>
      <c r="O283" s="1842"/>
      <c r="P283" s="1843"/>
    </row>
    <row r="284" spans="2:16" ht="20.25" customHeight="1">
      <c r="B284" s="335" t="s">
        <v>508</v>
      </c>
      <c r="C284" s="1844" t="s">
        <v>691</v>
      </c>
      <c r="D284" s="1844"/>
      <c r="E284" s="1844"/>
      <c r="F284" s="1844"/>
      <c r="G284" s="1845"/>
      <c r="H284" s="369"/>
      <c r="I284" s="370"/>
      <c r="J284" s="371" t="e">
        <f>MIN(H284/I284,1)</f>
        <v>#DIV/0!</v>
      </c>
      <c r="K284" s="369"/>
      <c r="L284" s="369"/>
      <c r="M284" s="373" t="e">
        <f>MIN(K284/L284,1)</f>
        <v>#DIV/0!</v>
      </c>
      <c r="N284" s="374"/>
      <c r="O284" s="1709"/>
      <c r="P284" s="1709"/>
    </row>
    <row r="285" spans="2:16" ht="36" customHeight="1">
      <c r="B285" s="335" t="s">
        <v>510</v>
      </c>
      <c r="C285" s="1844" t="s">
        <v>692</v>
      </c>
      <c r="D285" s="1844"/>
      <c r="E285" s="1845"/>
      <c r="F285" s="1789"/>
      <c r="G285" s="1846"/>
      <c r="H285" s="369"/>
      <c r="I285" s="370"/>
      <c r="J285" s="477" t="e">
        <f>MIN(H285/I285,1)</f>
        <v>#DIV/0!</v>
      </c>
      <c r="K285" s="369"/>
      <c r="L285" s="370"/>
      <c r="M285" s="478" t="e">
        <f>MIN(K285/L285,1)</f>
        <v>#DIV/0!</v>
      </c>
      <c r="N285" s="374"/>
      <c r="O285" s="1708"/>
      <c r="P285" s="1708"/>
    </row>
    <row r="286" spans="2:16" ht="18" customHeight="1">
      <c r="B286" s="380" t="s">
        <v>401</v>
      </c>
      <c r="C286" s="1839" t="s">
        <v>693</v>
      </c>
      <c r="D286" s="1839"/>
      <c r="E286" s="1839"/>
      <c r="F286" s="1839"/>
      <c r="G286" s="1847"/>
      <c r="H286" s="369"/>
      <c r="I286" s="370"/>
      <c r="J286" s="371" t="e">
        <f>MIN(H286/I286,1)</f>
        <v>#DIV/0!</v>
      </c>
      <c r="K286" s="369"/>
      <c r="L286" s="369"/>
      <c r="M286" s="373" t="e">
        <f>MIN(K286/L286,1)</f>
        <v>#DIV/0!</v>
      </c>
      <c r="N286" s="374"/>
      <c r="O286" s="1755"/>
      <c r="P286" s="1755"/>
    </row>
    <row r="287" spans="2:16" ht="17.25" customHeight="1">
      <c r="B287" s="380" t="s">
        <v>403</v>
      </c>
      <c r="C287" s="1839" t="s">
        <v>694</v>
      </c>
      <c r="D287" s="1839"/>
      <c r="E287" s="1839"/>
      <c r="F287" s="1839"/>
      <c r="G287" s="1839"/>
      <c r="H287" s="1839"/>
      <c r="I287" s="1839"/>
      <c r="J287" s="1839"/>
      <c r="K287" s="1839"/>
      <c r="L287" s="1839"/>
      <c r="M287" s="1839"/>
      <c r="N287" s="1840"/>
      <c r="O287" s="1841"/>
      <c r="P287" s="1841"/>
    </row>
    <row r="288" spans="2:16" ht="20.25" customHeight="1">
      <c r="B288" s="334" t="s">
        <v>418</v>
      </c>
      <c r="C288" s="1844" t="s">
        <v>695</v>
      </c>
      <c r="D288" s="1844"/>
      <c r="E288" s="1844"/>
      <c r="F288" s="1844"/>
      <c r="G288" s="1845"/>
      <c r="H288" s="369"/>
      <c r="I288" s="370"/>
      <c r="J288" s="371" t="e">
        <f>MIN(H288/I288,1)</f>
        <v>#DIV/0!</v>
      </c>
      <c r="K288" s="369"/>
      <c r="L288" s="369"/>
      <c r="M288" s="373" t="e">
        <f>MIN(K288/L288,1)</f>
        <v>#DIV/0!</v>
      </c>
      <c r="N288" s="381"/>
      <c r="O288" s="1843"/>
      <c r="P288" s="1843"/>
    </row>
    <row r="289" spans="2:16" ht="20.25" customHeight="1">
      <c r="B289" s="334" t="s">
        <v>508</v>
      </c>
      <c r="C289" s="1844" t="s">
        <v>696</v>
      </c>
      <c r="D289" s="1844"/>
      <c r="E289" s="1844"/>
      <c r="F289" s="1844"/>
      <c r="G289" s="368"/>
      <c r="H289" s="369"/>
      <c r="I289" s="370"/>
      <c r="J289" s="371" t="e">
        <f>MIN(H289/I289,1)</f>
        <v>#DIV/0!</v>
      </c>
      <c r="K289" s="369"/>
      <c r="L289" s="369"/>
      <c r="M289" s="373" t="e">
        <f>MIN(K289/L289,1)</f>
        <v>#DIV/0!</v>
      </c>
      <c r="N289" s="381"/>
      <c r="O289" s="1843"/>
      <c r="P289" s="1843"/>
    </row>
    <row r="290" spans="2:16" ht="20.25" customHeight="1">
      <c r="B290" s="334" t="s">
        <v>510</v>
      </c>
      <c r="C290" s="1844" t="s">
        <v>697</v>
      </c>
      <c r="D290" s="1844"/>
      <c r="E290" s="1844"/>
      <c r="F290" s="1844"/>
      <c r="G290" s="1845"/>
      <c r="H290" s="369"/>
      <c r="I290" s="370"/>
      <c r="J290" s="371" t="e">
        <f>MIN(H290/I290,1)</f>
        <v>#DIV/0!</v>
      </c>
      <c r="K290" s="369"/>
      <c r="L290" s="369"/>
      <c r="M290" s="373" t="e">
        <f>MIN(K290/L290,1)</f>
        <v>#DIV/0!</v>
      </c>
      <c r="N290" s="455"/>
      <c r="O290" s="1843"/>
      <c r="P290" s="1843"/>
    </row>
    <row r="291" spans="2:16" ht="18" customHeight="1">
      <c r="B291" s="380" t="s">
        <v>405</v>
      </c>
      <c r="C291" s="1839" t="s">
        <v>698</v>
      </c>
      <c r="D291" s="1839"/>
      <c r="E291" s="1839"/>
      <c r="F291" s="1839"/>
      <c r="G291" s="1839"/>
      <c r="H291" s="1839"/>
      <c r="I291" s="1839"/>
      <c r="J291" s="1839"/>
      <c r="K291" s="1839"/>
      <c r="L291" s="1839"/>
      <c r="M291" s="1839"/>
      <c r="N291" s="1840"/>
      <c r="O291" s="1843"/>
      <c r="P291" s="1843"/>
    </row>
    <row r="292" spans="2:16" ht="20.25" customHeight="1">
      <c r="B292" s="334" t="s">
        <v>418</v>
      </c>
      <c r="C292" s="1844" t="s">
        <v>699</v>
      </c>
      <c r="D292" s="1844"/>
      <c r="E292" s="1844"/>
      <c r="F292" s="1844"/>
      <c r="G292" s="1845"/>
      <c r="H292" s="369"/>
      <c r="I292" s="370"/>
      <c r="J292" s="371" t="e">
        <f t="shared" ref="J292:J297" si="0">MIN(H292/I292,1)</f>
        <v>#DIV/0!</v>
      </c>
      <c r="K292" s="369"/>
      <c r="L292" s="369"/>
      <c r="M292" s="373" t="e">
        <f>MIN(K292/L292,1)</f>
        <v>#DIV/0!</v>
      </c>
      <c r="N292" s="456"/>
      <c r="O292" s="1843"/>
      <c r="P292" s="1843"/>
    </row>
    <row r="293" spans="2:16" ht="20.25" customHeight="1">
      <c r="B293" s="334" t="s">
        <v>508</v>
      </c>
      <c r="C293" s="1844" t="s">
        <v>700</v>
      </c>
      <c r="D293" s="1844"/>
      <c r="E293" s="1844"/>
      <c r="F293" s="1844"/>
      <c r="G293" s="1845"/>
      <c r="H293" s="369"/>
      <c r="I293" s="370"/>
      <c r="J293" s="371" t="e">
        <f t="shared" si="0"/>
        <v>#DIV/0!</v>
      </c>
      <c r="K293" s="369"/>
      <c r="L293" s="369"/>
      <c r="M293" s="373" t="e">
        <f>MIN(K293/L293,1)</f>
        <v>#DIV/0!</v>
      </c>
      <c r="N293" s="381"/>
      <c r="O293" s="1843"/>
      <c r="P293" s="1843"/>
    </row>
    <row r="294" spans="2:16" ht="20.25" customHeight="1">
      <c r="B294" s="380" t="s">
        <v>408</v>
      </c>
      <c r="C294" s="1839" t="s">
        <v>701</v>
      </c>
      <c r="D294" s="1839"/>
      <c r="E294" s="1839"/>
      <c r="F294" s="1839"/>
      <c r="G294" s="1839"/>
      <c r="H294" s="369"/>
      <c r="I294" s="370"/>
      <c r="J294" s="371" t="e">
        <f t="shared" si="0"/>
        <v>#DIV/0!</v>
      </c>
      <c r="K294" s="369"/>
      <c r="L294" s="369"/>
      <c r="M294" s="373" t="e">
        <f>MIN(K294/L294,1)</f>
        <v>#DIV/0!</v>
      </c>
      <c r="N294" s="384"/>
      <c r="O294" s="1843"/>
      <c r="P294" s="1843"/>
    </row>
    <row r="295" spans="2:16" ht="20.25" customHeight="1">
      <c r="B295" s="380" t="s">
        <v>410</v>
      </c>
      <c r="C295" s="1839" t="s">
        <v>702</v>
      </c>
      <c r="D295" s="1839"/>
      <c r="E295" s="1839"/>
      <c r="F295" s="1839"/>
      <c r="G295" s="1839"/>
      <c r="H295" s="369"/>
      <c r="I295" s="370"/>
      <c r="J295" s="371" t="e">
        <f t="shared" si="0"/>
        <v>#DIV/0!</v>
      </c>
      <c r="K295" s="369"/>
      <c r="L295" s="369"/>
      <c r="M295" s="373" t="e">
        <f>MIN(K295/L295,1)</f>
        <v>#DIV/0!</v>
      </c>
      <c r="N295" s="384"/>
      <c r="O295" s="1843"/>
      <c r="P295" s="1843"/>
    </row>
    <row r="296" spans="2:16" ht="20.25" customHeight="1">
      <c r="B296" s="380" t="s">
        <v>413</v>
      </c>
      <c r="C296" s="1839" t="s">
        <v>117</v>
      </c>
      <c r="D296" s="1839"/>
      <c r="E296" s="1839"/>
      <c r="F296" s="1839"/>
      <c r="G296" s="1839"/>
      <c r="H296" s="369"/>
      <c r="I296" s="370"/>
      <c r="J296" s="371" t="e">
        <f t="shared" si="0"/>
        <v>#DIV/0!</v>
      </c>
      <c r="K296" s="369"/>
      <c r="L296" s="369"/>
      <c r="M296" s="373" t="e">
        <f t="shared" ref="M296:M301" si="1">MIN(K296/L296,1)</f>
        <v>#DIV/0!</v>
      </c>
      <c r="N296" s="384"/>
      <c r="O296" s="1843"/>
      <c r="P296" s="1843"/>
    </row>
    <row r="297" spans="2:16" ht="20.25" customHeight="1">
      <c r="B297" s="380" t="s">
        <v>416</v>
      </c>
      <c r="C297" s="1839" t="s">
        <v>118</v>
      </c>
      <c r="D297" s="1839"/>
      <c r="E297" s="1839"/>
      <c r="F297" s="1839"/>
      <c r="G297" s="1839"/>
      <c r="H297" s="369"/>
      <c r="I297" s="370"/>
      <c r="J297" s="371" t="e">
        <f t="shared" si="0"/>
        <v>#DIV/0!</v>
      </c>
      <c r="K297" s="369"/>
      <c r="L297" s="369"/>
      <c r="M297" s="373" t="e">
        <f t="shared" si="1"/>
        <v>#DIV/0!</v>
      </c>
      <c r="N297" s="384"/>
      <c r="O297" s="1843"/>
      <c r="P297" s="1843"/>
    </row>
    <row r="298" spans="2:16" ht="18" customHeight="1">
      <c r="B298" s="380" t="s">
        <v>418</v>
      </c>
      <c r="C298" s="1839" t="s">
        <v>703</v>
      </c>
      <c r="D298" s="1839"/>
      <c r="E298" s="1839"/>
      <c r="F298" s="1839"/>
      <c r="G298" s="1839"/>
      <c r="H298" s="1839"/>
      <c r="I298" s="1839"/>
      <c r="J298" s="1839"/>
      <c r="K298" s="1839"/>
      <c r="L298" s="1839"/>
      <c r="M298" s="1839"/>
      <c r="N298" s="1840"/>
      <c r="O298" s="1843"/>
      <c r="P298" s="1843"/>
    </row>
    <row r="299" spans="2:16" ht="20.25" customHeight="1">
      <c r="B299" s="334" t="s">
        <v>418</v>
      </c>
      <c r="C299" s="1851" t="s">
        <v>704</v>
      </c>
      <c r="D299" s="1851"/>
      <c r="E299" s="1851"/>
      <c r="F299" s="1851"/>
      <c r="G299" s="1852"/>
      <c r="H299" s="369"/>
      <c r="I299" s="370"/>
      <c r="J299" s="371" t="e">
        <f>MIN(H299/I299,1)</f>
        <v>#DIV/0!</v>
      </c>
      <c r="K299" s="369"/>
      <c r="L299" s="369"/>
      <c r="M299" s="371" t="e">
        <f>MIN(K299/L299,1)</f>
        <v>#DIV/0!</v>
      </c>
      <c r="N299" s="456"/>
      <c r="O299" s="1843"/>
      <c r="P299" s="1843"/>
    </row>
    <row r="300" spans="2:16" ht="20.25" customHeight="1">
      <c r="B300" s="334" t="s">
        <v>508</v>
      </c>
      <c r="C300" s="1851" t="s">
        <v>705</v>
      </c>
      <c r="D300" s="1851"/>
      <c r="E300" s="1851"/>
      <c r="F300" s="1851"/>
      <c r="G300" s="1852"/>
      <c r="H300" s="369"/>
      <c r="I300" s="370"/>
      <c r="J300" s="371" t="e">
        <f>MIN(H300/I300,1)</f>
        <v>#DIV/0!</v>
      </c>
      <c r="K300" s="369"/>
      <c r="L300" s="369"/>
      <c r="M300" s="373" t="e">
        <f>MIN(K300/L300,1)</f>
        <v>#DIV/0!</v>
      </c>
      <c r="N300" s="381"/>
      <c r="O300" s="1843"/>
      <c r="P300" s="1843"/>
    </row>
    <row r="301" spans="2:16" ht="18" customHeight="1">
      <c r="B301" s="380" t="s">
        <v>544</v>
      </c>
      <c r="C301" s="1839" t="s">
        <v>587</v>
      </c>
      <c r="D301" s="1839"/>
      <c r="E301" s="1839"/>
      <c r="F301" s="1839"/>
      <c r="G301" s="1839"/>
      <c r="H301" s="369"/>
      <c r="I301" s="370"/>
      <c r="J301" s="371" t="e">
        <f>MIN(H301/I301,1)</f>
        <v>#DIV/0!</v>
      </c>
      <c r="K301" s="369"/>
      <c r="L301" s="369"/>
      <c r="M301" s="373" t="e">
        <f t="shared" si="1"/>
        <v>#DIV/0!</v>
      </c>
      <c r="N301" s="384"/>
      <c r="O301" s="1843"/>
      <c r="P301" s="1843"/>
    </row>
    <row r="302" spans="2:16" ht="43.5" customHeight="1">
      <c r="B302" s="205" t="s">
        <v>546</v>
      </c>
      <c r="C302" s="1414" t="s">
        <v>706</v>
      </c>
      <c r="D302" s="1414"/>
      <c r="E302" s="1414"/>
      <c r="F302" s="1414"/>
      <c r="G302" s="1415"/>
      <c r="H302" s="386">
        <f>SUMIF(H283:H284,"&lt;&gt;")+ SUMIF(H286,"&lt;&gt;")+SUMIF(H288:H290,"&lt;&gt;")+SUMIF(H292:H297,"&lt;&gt;")+SUMIF(H299:H301,"&lt;&gt;")</f>
        <v>0</v>
      </c>
      <c r="I302" s="386">
        <f>SUMIF(I283:I284,"&lt;&gt;")+ SUMIF(I286,"&lt;&gt;")+SUMIF(I288:I290,"&lt;&gt;")+SUMIF(I292:I297,"&lt;&gt;")+SUMIF(I299:I301,"&lt;&gt;")</f>
        <v>0</v>
      </c>
      <c r="J302" s="477" t="e">
        <f t="shared" ref="J302" si="2">MIN(H302/I302,1)</f>
        <v>#DIV/0!</v>
      </c>
      <c r="K302" s="386">
        <f>SUMIF(K283:K284,"&lt;&gt;")+ SUMIF(K286,"&lt;&gt;")+SUMIF(K288:K290,"&lt;&gt;")+SUMIF(K292:K297,"&lt;&gt;")+SUMIF(K299:K301,"&lt;&gt;")</f>
        <v>0</v>
      </c>
      <c r="L302" s="386">
        <f>SUMIF(L283:L284,"&lt;&gt;")+ SUMIF(L286,"&lt;&gt;")+SUMIF(L288:L290,"&lt;&gt;")+SUMIF(L292:L297,"&lt;&gt;")+SUMIF(L299:L301,"&lt;&gt;")</f>
        <v>0</v>
      </c>
      <c r="M302" s="478" t="e">
        <f>MIN(K302/L302,1)</f>
        <v>#DIV/0!</v>
      </c>
      <c r="N302" s="384"/>
      <c r="O302" s="1843"/>
      <c r="P302" s="1843"/>
    </row>
    <row r="303" spans="2:16" ht="76.5" customHeight="1">
      <c r="B303" s="198" t="s">
        <v>707</v>
      </c>
      <c r="C303" s="1414" t="s">
        <v>708</v>
      </c>
      <c r="D303" s="1414"/>
      <c r="E303" s="1414"/>
      <c r="F303" s="1414"/>
      <c r="G303" s="1415"/>
      <c r="H303" s="1848"/>
      <c r="I303" s="1848"/>
      <c r="J303" s="1848"/>
      <c r="K303" s="1848"/>
      <c r="L303" s="1848"/>
      <c r="M303" s="1848"/>
      <c r="N303" s="1848"/>
      <c r="O303" s="375"/>
      <c r="P303" s="375"/>
    </row>
    <row r="304" spans="2:16" ht="76.5" customHeight="1">
      <c r="B304" s="358" t="s">
        <v>709</v>
      </c>
      <c r="C304" s="1771" t="s">
        <v>710</v>
      </c>
      <c r="D304" s="1771"/>
      <c r="E304" s="1771"/>
      <c r="F304" s="1771"/>
      <c r="G304" s="1849"/>
      <c r="H304" s="1850"/>
      <c r="I304" s="1848"/>
      <c r="J304" s="1848"/>
      <c r="K304" s="1848"/>
      <c r="L304" s="1848"/>
      <c r="M304" s="1848"/>
      <c r="N304" s="1848"/>
      <c r="O304" s="387"/>
      <c r="P304" s="393"/>
    </row>
    <row r="305" spans="2:16" ht="24" customHeight="1">
      <c r="B305" s="1416" t="s">
        <v>711</v>
      </c>
      <c r="C305" s="1417"/>
      <c r="D305" s="1417"/>
      <c r="E305" s="1417"/>
      <c r="F305" s="1417"/>
      <c r="G305" s="1417"/>
      <c r="H305" s="1417"/>
      <c r="I305" s="1417"/>
      <c r="J305" s="1417"/>
      <c r="K305" s="1417"/>
      <c r="L305" s="1417"/>
      <c r="M305" s="1417"/>
      <c r="N305" s="1417"/>
      <c r="O305" s="1417"/>
      <c r="P305" s="1418"/>
    </row>
    <row r="306" spans="2:16" ht="39" customHeight="1">
      <c r="B306" s="298" t="s">
        <v>712</v>
      </c>
      <c r="C306" s="1414" t="s">
        <v>713</v>
      </c>
      <c r="D306" s="1414"/>
      <c r="E306" s="1414"/>
      <c r="F306" s="1414"/>
      <c r="G306" s="1415"/>
      <c r="H306" s="1574"/>
      <c r="I306" s="1685"/>
      <c r="J306" s="1575"/>
      <c r="K306" s="394" t="s">
        <v>446</v>
      </c>
      <c r="L306" s="1853"/>
      <c r="M306" s="1854"/>
      <c r="N306" s="1855"/>
      <c r="O306" s="395"/>
      <c r="P306" s="328"/>
    </row>
    <row r="307" spans="2:16" ht="34.5" customHeight="1">
      <c r="B307" s="227" t="s">
        <v>714</v>
      </c>
      <c r="C307" s="1414" t="s">
        <v>715</v>
      </c>
      <c r="D307" s="1414"/>
      <c r="E307" s="1414"/>
      <c r="F307" s="1414"/>
      <c r="G307" s="1415"/>
      <c r="H307" s="1574"/>
      <c r="I307" s="1685"/>
      <c r="J307" s="1575"/>
      <c r="K307" s="1756" t="s">
        <v>446</v>
      </c>
      <c r="L307" s="1856"/>
      <c r="M307" s="1857"/>
      <c r="N307" s="1858"/>
      <c r="O307" s="1708"/>
      <c r="P307" s="1709"/>
    </row>
    <row r="308" spans="2:16" ht="37.5" customHeight="1">
      <c r="B308" s="195" t="s">
        <v>394</v>
      </c>
      <c r="C308" s="1450" t="s">
        <v>716</v>
      </c>
      <c r="D308" s="1450"/>
      <c r="E308" s="1450"/>
      <c r="F308" s="1450"/>
      <c r="G308" s="1451"/>
      <c r="H308" s="1574"/>
      <c r="I308" s="1685"/>
      <c r="J308" s="1575"/>
      <c r="K308" s="1757"/>
      <c r="L308" s="1859"/>
      <c r="M308" s="1860"/>
      <c r="N308" s="1608"/>
      <c r="O308" s="1708"/>
      <c r="P308" s="1708"/>
    </row>
    <row r="309" spans="2:16" ht="37.5" customHeight="1">
      <c r="B309" s="198" t="s">
        <v>401</v>
      </c>
      <c r="C309" s="1414" t="s">
        <v>717</v>
      </c>
      <c r="D309" s="1414"/>
      <c r="E309" s="1414"/>
      <c r="F309" s="1414"/>
      <c r="G309" s="1415"/>
      <c r="H309" s="1574"/>
      <c r="I309" s="1685"/>
      <c r="J309" s="1575"/>
      <c r="K309" s="1758"/>
      <c r="L309" s="1861"/>
      <c r="M309" s="1862"/>
      <c r="N309" s="1863"/>
      <c r="O309" s="1708"/>
      <c r="P309" s="1708"/>
    </row>
    <row r="310" spans="2:16" ht="33.75" customHeight="1">
      <c r="B310" s="233" t="s">
        <v>718</v>
      </c>
      <c r="C310" s="1414" t="s">
        <v>719</v>
      </c>
      <c r="D310" s="1414"/>
      <c r="E310" s="1414"/>
      <c r="F310" s="1414"/>
      <c r="G310" s="1415"/>
      <c r="H310" s="1574"/>
      <c r="I310" s="1685"/>
      <c r="J310" s="1575"/>
      <c r="K310" s="319" t="s">
        <v>446</v>
      </c>
      <c r="L310" s="1856"/>
      <c r="M310" s="1857"/>
      <c r="N310" s="1858"/>
      <c r="O310" s="1708"/>
      <c r="P310" s="1708"/>
    </row>
    <row r="311" spans="2:16" ht="33" customHeight="1">
      <c r="B311" s="227" t="s">
        <v>720</v>
      </c>
      <c r="C311" s="1414" t="s">
        <v>721</v>
      </c>
      <c r="D311" s="1414"/>
      <c r="E311" s="1414"/>
      <c r="F311" s="1414"/>
      <c r="G311" s="1415"/>
      <c r="H311" s="1574"/>
      <c r="I311" s="1685"/>
      <c r="J311" s="1575"/>
      <c r="K311" s="319" t="s">
        <v>446</v>
      </c>
      <c r="L311" s="1864"/>
      <c r="M311" s="1865"/>
      <c r="N311" s="1866"/>
      <c r="O311" s="1708"/>
      <c r="P311" s="1755"/>
    </row>
    <row r="312" spans="2:16" ht="39" customHeight="1">
      <c r="B312" s="253" t="s">
        <v>722</v>
      </c>
      <c r="C312" s="1450" t="s">
        <v>723</v>
      </c>
      <c r="D312" s="1450"/>
      <c r="E312" s="1450"/>
      <c r="F312" s="1450"/>
      <c r="G312" s="1451"/>
      <c r="H312" s="1867"/>
      <c r="I312" s="1868"/>
      <c r="J312" s="1869"/>
      <c r="K312" s="1756" t="s">
        <v>446</v>
      </c>
      <c r="L312" s="1871"/>
      <c r="M312" s="1872"/>
      <c r="N312" s="1873"/>
      <c r="O312" s="1709"/>
      <c r="P312" s="1709"/>
    </row>
    <row r="313" spans="2:16" ht="46.5" customHeight="1">
      <c r="B313" s="191" t="s">
        <v>724</v>
      </c>
      <c r="C313" s="1414" t="s">
        <v>725</v>
      </c>
      <c r="D313" s="1414"/>
      <c r="E313" s="1414"/>
      <c r="F313" s="1414"/>
      <c r="G313" s="1415"/>
      <c r="H313" s="1574"/>
      <c r="I313" s="1685"/>
      <c r="J313" s="1575"/>
      <c r="K313" s="1757"/>
      <c r="L313" s="1874"/>
      <c r="M313" s="1875"/>
      <c r="N313" s="1876"/>
      <c r="O313" s="1708"/>
      <c r="P313" s="1708"/>
    </row>
    <row r="314" spans="2:16" ht="34.5" customHeight="1">
      <c r="B314" s="214" t="s">
        <v>726</v>
      </c>
      <c r="C314" s="1414" t="s">
        <v>727</v>
      </c>
      <c r="D314" s="1414"/>
      <c r="E314" s="1414"/>
      <c r="F314" s="1414"/>
      <c r="G314" s="1415"/>
      <c r="H314" s="1574"/>
      <c r="I314" s="1685"/>
      <c r="J314" s="1575"/>
      <c r="K314" s="1757"/>
      <c r="L314" s="1874"/>
      <c r="M314" s="1875"/>
      <c r="N314" s="1876"/>
      <c r="O314" s="1708"/>
      <c r="P314" s="1708"/>
    </row>
    <row r="315" spans="2:16" ht="33.75" customHeight="1">
      <c r="B315" s="358" t="s">
        <v>394</v>
      </c>
      <c r="C315" s="1414" t="s">
        <v>728</v>
      </c>
      <c r="D315" s="1414"/>
      <c r="E315" s="1414"/>
      <c r="F315" s="1414"/>
      <c r="G315" s="1415"/>
      <c r="H315" s="1574"/>
      <c r="I315" s="1685"/>
      <c r="J315" s="1575"/>
      <c r="K315" s="1757"/>
      <c r="L315" s="1874"/>
      <c r="M315" s="1875"/>
      <c r="N315" s="1876"/>
      <c r="O315" s="1708"/>
      <c r="P315" s="1708"/>
    </row>
    <row r="316" spans="2:16" ht="43.5" customHeight="1">
      <c r="B316" s="298" t="s">
        <v>729</v>
      </c>
      <c r="C316" s="1414" t="s">
        <v>730</v>
      </c>
      <c r="D316" s="1414"/>
      <c r="E316" s="1414"/>
      <c r="F316" s="1414"/>
      <c r="G316" s="1415"/>
      <c r="H316" s="1563"/>
      <c r="I316" s="1655"/>
      <c r="J316" s="1564"/>
      <c r="K316" s="1757"/>
      <c r="L316" s="1874"/>
      <c r="M316" s="1875"/>
      <c r="N316" s="1876"/>
      <c r="O316" s="1443"/>
      <c r="P316" s="1443"/>
    </row>
    <row r="317" spans="2:16" ht="32.25" customHeight="1">
      <c r="B317" s="266" t="s">
        <v>394</v>
      </c>
      <c r="C317" s="1445" t="s">
        <v>731</v>
      </c>
      <c r="D317" s="1445"/>
      <c r="E317" s="1445"/>
      <c r="F317" s="1445"/>
      <c r="G317" s="1817"/>
      <c r="H317" s="1880"/>
      <c r="I317" s="1880"/>
      <c r="J317" s="1881"/>
      <c r="K317" s="1870"/>
      <c r="L317" s="1877"/>
      <c r="M317" s="1878"/>
      <c r="N317" s="1879"/>
      <c r="O317" s="1444"/>
      <c r="P317" s="1444"/>
    </row>
    <row r="318" spans="2:16" ht="21.75" customHeight="1">
      <c r="B318" s="1416" t="s">
        <v>732</v>
      </c>
      <c r="C318" s="1417"/>
      <c r="D318" s="1417"/>
      <c r="E318" s="1417"/>
      <c r="F318" s="1417"/>
      <c r="G318" s="1417"/>
      <c r="H318" s="1417"/>
      <c r="I318" s="1417"/>
      <c r="J318" s="1417"/>
      <c r="K318" s="1882"/>
      <c r="L318" s="1417"/>
      <c r="M318" s="1417"/>
      <c r="N318" s="1417"/>
      <c r="O318" s="1417"/>
      <c r="P318" s="1418"/>
    </row>
    <row r="319" spans="2:16" ht="28.5" customHeight="1">
      <c r="B319" s="214" t="s">
        <v>733</v>
      </c>
      <c r="C319" s="1450" t="s">
        <v>734</v>
      </c>
      <c r="D319" s="1450"/>
      <c r="E319" s="1450"/>
      <c r="F319" s="1450"/>
      <c r="G319" s="1450"/>
      <c r="H319" s="1883"/>
      <c r="I319" s="1884"/>
      <c r="J319" s="1884"/>
      <c r="K319" s="1885" t="s">
        <v>446</v>
      </c>
      <c r="L319" s="1886"/>
      <c r="M319" s="1887"/>
      <c r="N319" s="1888"/>
      <c r="O319" s="1759"/>
      <c r="P319" s="1759"/>
    </row>
    <row r="320" spans="2:16" ht="30.75" customHeight="1">
      <c r="B320" s="195" t="s">
        <v>394</v>
      </c>
      <c r="C320" s="1450" t="s">
        <v>735</v>
      </c>
      <c r="D320" s="1450"/>
      <c r="E320" s="1450"/>
      <c r="F320" s="1450"/>
      <c r="G320" s="1450"/>
      <c r="H320" s="1574"/>
      <c r="I320" s="1685"/>
      <c r="J320" s="1575"/>
      <c r="K320" s="1757"/>
      <c r="L320" s="1568"/>
      <c r="M320" s="1569"/>
      <c r="N320" s="1570"/>
      <c r="O320" s="1708"/>
      <c r="P320" s="1708"/>
    </row>
    <row r="321" spans="1:16" ht="39" customHeight="1">
      <c r="B321" s="195" t="s">
        <v>401</v>
      </c>
      <c r="C321" s="1414" t="s">
        <v>736</v>
      </c>
      <c r="D321" s="1414"/>
      <c r="E321" s="1414"/>
      <c r="F321" s="1414"/>
      <c r="G321" s="1415"/>
      <c r="H321" s="1574"/>
      <c r="I321" s="1685"/>
      <c r="J321" s="1575"/>
      <c r="K321" s="1757"/>
      <c r="L321" s="1568"/>
      <c r="M321" s="1569"/>
      <c r="N321" s="1570"/>
      <c r="O321" s="1708"/>
      <c r="P321" s="1708"/>
    </row>
    <row r="322" spans="1:16" ht="35.25" customHeight="1">
      <c r="B322" s="214" t="s">
        <v>737</v>
      </c>
      <c r="C322" s="1464" t="s">
        <v>738</v>
      </c>
      <c r="D322" s="1464"/>
      <c r="E322" s="1464"/>
      <c r="F322" s="1464"/>
      <c r="G322" s="1465"/>
      <c r="H322" s="1574"/>
      <c r="I322" s="1685"/>
      <c r="J322" s="1575"/>
      <c r="K322" s="1757"/>
      <c r="L322" s="1571"/>
      <c r="M322" s="1572"/>
      <c r="N322" s="1573"/>
      <c r="O322" s="1708"/>
      <c r="P322" s="1708"/>
    </row>
    <row r="323" spans="1:16" ht="39" customHeight="1">
      <c r="B323" s="195" t="s">
        <v>394</v>
      </c>
      <c r="C323" s="1414" t="s">
        <v>739</v>
      </c>
      <c r="D323" s="1414"/>
      <c r="E323" s="1414"/>
      <c r="F323" s="1414"/>
      <c r="G323" s="1415"/>
      <c r="H323" s="1574"/>
      <c r="I323" s="1685"/>
      <c r="J323" s="1575"/>
      <c r="K323" s="1756" t="s">
        <v>446</v>
      </c>
      <c r="L323" s="1576"/>
      <c r="M323" s="1577"/>
      <c r="N323" s="1690"/>
      <c r="O323" s="1708"/>
      <c r="P323" s="1708"/>
    </row>
    <row r="324" spans="1:16" ht="31.5" customHeight="1">
      <c r="B324" s="205" t="s">
        <v>401</v>
      </c>
      <c r="C324" s="1484" t="s">
        <v>740</v>
      </c>
      <c r="D324" s="1484"/>
      <c r="E324" s="1484"/>
      <c r="F324" s="1484"/>
      <c r="G324" s="1485"/>
      <c r="H324" s="1563"/>
      <c r="I324" s="1655"/>
      <c r="J324" s="1564"/>
      <c r="K324" s="1757"/>
      <c r="L324" s="1691"/>
      <c r="M324" s="1692"/>
      <c r="N324" s="1693"/>
      <c r="O324" s="1755"/>
      <c r="P324" s="1755"/>
    </row>
    <row r="325" spans="1:16" ht="54" customHeight="1">
      <c r="B325" s="1889" t="s">
        <v>741</v>
      </c>
      <c r="C325" s="1890"/>
      <c r="D325" s="1890"/>
      <c r="E325" s="1890"/>
      <c r="F325" s="1890"/>
      <c r="G325" s="1890"/>
      <c r="H325" s="1890"/>
      <c r="I325" s="1890"/>
      <c r="J325" s="1890"/>
      <c r="K325" s="1890"/>
      <c r="L325" s="1890"/>
      <c r="M325" s="1890"/>
      <c r="N325" s="1891"/>
      <c r="O325" s="375"/>
      <c r="P325" s="375"/>
    </row>
    <row r="326" spans="1:16" ht="114.75" customHeight="1">
      <c r="B326" s="233" t="s">
        <v>742</v>
      </c>
      <c r="C326" s="1450" t="s">
        <v>743</v>
      </c>
      <c r="D326" s="1450"/>
      <c r="E326" s="1450"/>
      <c r="F326" s="1450"/>
      <c r="G326" s="1450"/>
      <c r="H326" s="1450"/>
      <c r="I326" s="1450"/>
      <c r="J326" s="1450"/>
      <c r="K326" s="1450"/>
      <c r="L326" s="1450"/>
      <c r="M326" s="1450"/>
      <c r="N326" s="1892"/>
      <c r="O326" s="1709"/>
      <c r="P326" s="1709"/>
    </row>
    <row r="327" spans="1:16" ht="40.5" customHeight="1">
      <c r="A327" s="281"/>
      <c r="B327" s="397" t="s">
        <v>394</v>
      </c>
      <c r="C327" s="1484" t="s">
        <v>744</v>
      </c>
      <c r="D327" s="1484"/>
      <c r="E327" s="1484"/>
      <c r="F327" s="1484"/>
      <c r="G327" s="1484"/>
      <c r="H327" s="1484"/>
      <c r="I327" s="1484"/>
      <c r="J327" s="1484"/>
      <c r="K327" s="1484"/>
      <c r="L327" s="1900" t="s">
        <v>446</v>
      </c>
      <c r="M327" s="1565"/>
      <c r="N327" s="1567"/>
      <c r="O327" s="1708"/>
      <c r="P327" s="1708"/>
    </row>
    <row r="328" spans="1:16" ht="26.45" customHeight="1">
      <c r="A328" s="281"/>
      <c r="B328" s="397"/>
      <c r="C328" s="294" t="s">
        <v>418</v>
      </c>
      <c r="D328" s="1414" t="s">
        <v>745</v>
      </c>
      <c r="E328" s="1414"/>
      <c r="F328" s="1414"/>
      <c r="G328" s="1414"/>
      <c r="H328" s="1414"/>
      <c r="I328" s="1415"/>
      <c r="J328" s="1574"/>
      <c r="K328" s="1575"/>
      <c r="L328" s="1901"/>
      <c r="M328" s="1568"/>
      <c r="N328" s="1570"/>
      <c r="O328" s="1708"/>
      <c r="P328" s="1708"/>
    </row>
    <row r="329" spans="1:16" ht="19.5" customHeight="1">
      <c r="A329" s="281"/>
      <c r="B329" s="397"/>
      <c r="C329" s="397" t="s">
        <v>508</v>
      </c>
      <c r="D329" s="1414" t="s">
        <v>746</v>
      </c>
      <c r="E329" s="1414"/>
      <c r="F329" s="1414"/>
      <c r="G329" s="1414"/>
      <c r="H329" s="1484"/>
      <c r="I329" s="1485"/>
      <c r="J329" s="1883"/>
      <c r="K329" s="1903"/>
      <c r="L329" s="1901"/>
      <c r="M329" s="1568"/>
      <c r="N329" s="1570"/>
      <c r="O329" s="1708"/>
      <c r="P329" s="1708"/>
    </row>
    <row r="330" spans="1:16" ht="19.5" customHeight="1">
      <c r="A330" s="281"/>
      <c r="B330" s="397"/>
      <c r="C330" s="397" t="s">
        <v>510</v>
      </c>
      <c r="D330" s="1414" t="s">
        <v>747</v>
      </c>
      <c r="E330" s="1414"/>
      <c r="F330" s="1414"/>
      <c r="G330" s="1414"/>
      <c r="H330" s="1904" t="s">
        <v>748</v>
      </c>
      <c r="I330" s="1894"/>
      <c r="J330" s="1893" t="s">
        <v>749</v>
      </c>
      <c r="K330" s="1894"/>
      <c r="L330" s="1901"/>
      <c r="M330" s="1568"/>
      <c r="N330" s="1570"/>
      <c r="O330" s="1708"/>
      <c r="P330" s="1708"/>
    </row>
    <row r="331" spans="1:16" ht="25.5" customHeight="1">
      <c r="A331" s="281"/>
      <c r="B331" s="397"/>
      <c r="C331" s="397"/>
      <c r="D331" s="1895" t="s">
        <v>750</v>
      </c>
      <c r="E331" s="1895"/>
      <c r="F331" s="1895"/>
      <c r="G331" s="1896"/>
      <c r="H331" s="1827"/>
      <c r="I331" s="1897"/>
      <c r="J331" s="1560"/>
      <c r="K331" s="1561"/>
      <c r="L331" s="1901"/>
      <c r="M331" s="1568"/>
      <c r="N331" s="1570"/>
      <c r="O331" s="1708"/>
      <c r="P331" s="1708"/>
    </row>
    <row r="332" spans="1:16" ht="19.5" customHeight="1">
      <c r="A332" s="281"/>
      <c r="B332" s="397"/>
      <c r="C332" s="397" t="s">
        <v>512</v>
      </c>
      <c r="D332" s="1414" t="s">
        <v>751</v>
      </c>
      <c r="E332" s="1414"/>
      <c r="F332" s="1414"/>
      <c r="G332" s="1414"/>
      <c r="H332" s="1414"/>
      <c r="I332" s="1414"/>
      <c r="J332" s="1574"/>
      <c r="K332" s="1575"/>
      <c r="L332" s="1901"/>
      <c r="M332" s="1568"/>
      <c r="N332" s="1570"/>
      <c r="O332" s="1708"/>
      <c r="P332" s="1708"/>
    </row>
    <row r="333" spans="1:16" ht="34.5" customHeight="1">
      <c r="A333" s="281"/>
      <c r="B333" s="397" t="s">
        <v>401</v>
      </c>
      <c r="C333" s="1484" t="s">
        <v>752</v>
      </c>
      <c r="D333" s="1484"/>
      <c r="E333" s="1484"/>
      <c r="F333" s="1484"/>
      <c r="G333" s="1484"/>
      <c r="H333" s="1484"/>
      <c r="I333" s="1484"/>
      <c r="J333" s="1484"/>
      <c r="K333" s="1485"/>
      <c r="L333" s="1901"/>
      <c r="M333" s="1568"/>
      <c r="N333" s="1570"/>
      <c r="O333" s="1708"/>
      <c r="P333" s="1708"/>
    </row>
    <row r="334" spans="1:16" ht="19.5" customHeight="1">
      <c r="A334" s="281"/>
      <c r="B334" s="397"/>
      <c r="C334" s="397" t="s">
        <v>418</v>
      </c>
      <c r="D334" s="1414" t="s">
        <v>745</v>
      </c>
      <c r="E334" s="1414"/>
      <c r="F334" s="1414"/>
      <c r="G334" s="1414"/>
      <c r="H334" s="1414"/>
      <c r="I334" s="1415"/>
      <c r="J334" s="1574"/>
      <c r="K334" s="1575"/>
      <c r="L334" s="1901"/>
      <c r="M334" s="1568"/>
      <c r="N334" s="1570"/>
      <c r="O334" s="1708"/>
      <c r="P334" s="1708"/>
    </row>
    <row r="335" spans="1:16" ht="19.5" customHeight="1">
      <c r="A335" s="281"/>
      <c r="B335" s="397"/>
      <c r="C335" s="397" t="s">
        <v>508</v>
      </c>
      <c r="D335" s="1414" t="s">
        <v>753</v>
      </c>
      <c r="E335" s="1414"/>
      <c r="F335" s="1414"/>
      <c r="G335" s="1414"/>
      <c r="H335" s="1414"/>
      <c r="I335" s="1415"/>
      <c r="J335" s="1898"/>
      <c r="K335" s="1899"/>
      <c r="L335" s="1901"/>
      <c r="M335" s="1568"/>
      <c r="N335" s="1570"/>
      <c r="O335" s="1708"/>
      <c r="P335" s="1708"/>
    </row>
    <row r="336" spans="1:16" ht="19.5" customHeight="1">
      <c r="A336" s="281"/>
      <c r="B336" s="397"/>
      <c r="C336" s="397" t="s">
        <v>510</v>
      </c>
      <c r="D336" s="1484" t="s">
        <v>747</v>
      </c>
      <c r="E336" s="1484"/>
      <c r="F336" s="1484"/>
      <c r="G336" s="1484"/>
      <c r="H336" s="1904" t="s">
        <v>748</v>
      </c>
      <c r="I336" s="1894"/>
      <c r="J336" s="1893" t="s">
        <v>749</v>
      </c>
      <c r="K336" s="1894"/>
      <c r="L336" s="1901"/>
      <c r="M336" s="1568"/>
      <c r="N336" s="1570"/>
      <c r="O336" s="1708"/>
      <c r="P336" s="1708"/>
    </row>
    <row r="337" spans="1:16" ht="19.5" customHeight="1">
      <c r="A337" s="281"/>
      <c r="B337" s="397"/>
      <c r="C337" s="397"/>
      <c r="D337" s="225"/>
      <c r="E337" s="225"/>
      <c r="F337" s="225"/>
      <c r="G337" s="225"/>
      <c r="H337" s="1559"/>
      <c r="I337" s="1561"/>
      <c r="J337" s="1560"/>
      <c r="K337" s="1561"/>
      <c r="L337" s="1901"/>
      <c r="M337" s="1568"/>
      <c r="N337" s="1570"/>
      <c r="O337" s="1708"/>
      <c r="P337" s="1708"/>
    </row>
    <row r="338" spans="1:16" ht="19.5" customHeight="1">
      <c r="A338" s="281"/>
      <c r="B338" s="397"/>
      <c r="C338" s="397" t="s">
        <v>512</v>
      </c>
      <c r="D338" s="1414" t="s">
        <v>754</v>
      </c>
      <c r="E338" s="1414"/>
      <c r="F338" s="1414"/>
      <c r="G338" s="1414"/>
      <c r="H338" s="1414"/>
      <c r="I338" s="1414"/>
      <c r="J338" s="1574"/>
      <c r="K338" s="1575"/>
      <c r="L338" s="1901"/>
      <c r="M338" s="1568"/>
      <c r="N338" s="1570"/>
      <c r="O338" s="1708"/>
      <c r="P338" s="1708"/>
    </row>
    <row r="339" spans="1:16" ht="39.75" customHeight="1">
      <c r="A339" s="281"/>
      <c r="B339" s="397" t="s">
        <v>403</v>
      </c>
      <c r="C339" s="1414" t="s">
        <v>755</v>
      </c>
      <c r="D339" s="1414"/>
      <c r="E339" s="1414"/>
      <c r="F339" s="1414"/>
      <c r="G339" s="1414"/>
      <c r="H339" s="1414"/>
      <c r="I339" s="1414"/>
      <c r="J339" s="1414"/>
      <c r="K339" s="1415"/>
      <c r="L339" s="1901"/>
      <c r="M339" s="1568"/>
      <c r="N339" s="1570"/>
      <c r="O339" s="1708"/>
      <c r="P339" s="1708"/>
    </row>
    <row r="340" spans="1:16" ht="19.5" customHeight="1">
      <c r="A340" s="281"/>
      <c r="B340" s="205"/>
      <c r="C340" s="397" t="s">
        <v>418</v>
      </c>
      <c r="D340" s="1414" t="s">
        <v>745</v>
      </c>
      <c r="E340" s="1414"/>
      <c r="F340" s="1414"/>
      <c r="G340" s="1414"/>
      <c r="H340" s="1414"/>
      <c r="I340" s="1415"/>
      <c r="J340" s="1574"/>
      <c r="K340" s="1575"/>
      <c r="L340" s="1901"/>
      <c r="M340" s="1568"/>
      <c r="N340" s="1570"/>
      <c r="O340" s="1708"/>
      <c r="P340" s="1708"/>
    </row>
    <row r="341" spans="1:16" ht="19.5" customHeight="1">
      <c r="A341" s="281"/>
      <c r="B341" s="205"/>
      <c r="C341" s="397" t="s">
        <v>508</v>
      </c>
      <c r="D341" s="1414" t="s">
        <v>753</v>
      </c>
      <c r="E341" s="1414"/>
      <c r="F341" s="1414"/>
      <c r="G341" s="1414"/>
      <c r="H341" s="1414"/>
      <c r="I341" s="1415"/>
      <c r="J341" s="1905"/>
      <c r="K341" s="1903"/>
      <c r="L341" s="1901"/>
      <c r="M341" s="1568"/>
      <c r="N341" s="1570"/>
      <c r="O341" s="1708"/>
      <c r="P341" s="1708"/>
    </row>
    <row r="342" spans="1:16" ht="19.5" customHeight="1">
      <c r="A342" s="281"/>
      <c r="B342" s="198"/>
      <c r="C342" s="397" t="s">
        <v>510</v>
      </c>
      <c r="D342" s="1414" t="s">
        <v>747</v>
      </c>
      <c r="E342" s="1414"/>
      <c r="F342" s="1414"/>
      <c r="G342" s="1414"/>
      <c r="H342" s="1904" t="s">
        <v>748</v>
      </c>
      <c r="I342" s="1894"/>
      <c r="J342" s="1893" t="s">
        <v>749</v>
      </c>
      <c r="K342" s="1894"/>
      <c r="L342" s="1901"/>
      <c r="M342" s="1568"/>
      <c r="N342" s="1570"/>
      <c r="O342" s="1708"/>
      <c r="P342" s="1708"/>
    </row>
    <row r="343" spans="1:16" ht="19.5" customHeight="1">
      <c r="A343" s="281"/>
      <c r="B343" s="205"/>
      <c r="C343" s="397"/>
      <c r="D343" s="190"/>
      <c r="E343" s="190"/>
      <c r="F343" s="190"/>
      <c r="G343" s="190"/>
      <c r="H343" s="1559"/>
      <c r="I343" s="1561"/>
      <c r="J343" s="1560"/>
      <c r="K343" s="1561"/>
      <c r="L343" s="1901"/>
      <c r="M343" s="1568"/>
      <c r="N343" s="1570"/>
      <c r="O343" s="1708"/>
      <c r="P343" s="1708"/>
    </row>
    <row r="344" spans="1:16" ht="19.5" customHeight="1">
      <c r="A344" s="281"/>
      <c r="B344" s="205"/>
      <c r="C344" s="397" t="s">
        <v>512</v>
      </c>
      <c r="D344" s="1414" t="s">
        <v>756</v>
      </c>
      <c r="E344" s="1414"/>
      <c r="F344" s="1414"/>
      <c r="G344" s="1414"/>
      <c r="H344" s="1414"/>
      <c r="I344" s="1414"/>
      <c r="J344" s="1574"/>
      <c r="K344" s="1575"/>
      <c r="L344" s="1901"/>
      <c r="M344" s="1568"/>
      <c r="N344" s="1570"/>
      <c r="O344" s="1708"/>
      <c r="P344" s="1708"/>
    </row>
    <row r="345" spans="1:16" ht="39.75" customHeight="1">
      <c r="A345" s="281"/>
      <c r="B345" s="205" t="s">
        <v>405</v>
      </c>
      <c r="C345" s="1414" t="s">
        <v>757</v>
      </c>
      <c r="D345" s="1414"/>
      <c r="E345" s="1414"/>
      <c r="F345" s="1414"/>
      <c r="G345" s="1414"/>
      <c r="H345" s="1414"/>
      <c r="I345" s="1414"/>
      <c r="J345" s="1414"/>
      <c r="K345" s="1415"/>
      <c r="L345" s="1901"/>
      <c r="M345" s="1568"/>
      <c r="N345" s="1570"/>
      <c r="O345" s="1708"/>
      <c r="P345" s="1708"/>
    </row>
    <row r="346" spans="1:16" ht="19.5" customHeight="1">
      <c r="A346" s="281"/>
      <c r="B346" s="205"/>
      <c r="C346" s="397" t="s">
        <v>418</v>
      </c>
      <c r="D346" s="1414" t="s">
        <v>745</v>
      </c>
      <c r="E346" s="1414"/>
      <c r="F346" s="1414"/>
      <c r="G346" s="1414"/>
      <c r="H346" s="1414"/>
      <c r="I346" s="1415"/>
      <c r="J346" s="1574"/>
      <c r="K346" s="1575"/>
      <c r="L346" s="1901"/>
      <c r="M346" s="1568"/>
      <c r="N346" s="1570"/>
      <c r="O346" s="1708"/>
      <c r="P346" s="1708"/>
    </row>
    <row r="347" spans="1:16" ht="19.5" customHeight="1">
      <c r="A347" s="281"/>
      <c r="B347" s="205"/>
      <c r="C347" s="397" t="s">
        <v>508</v>
      </c>
      <c r="D347" s="1414" t="s">
        <v>753</v>
      </c>
      <c r="E347" s="1414"/>
      <c r="F347" s="1414"/>
      <c r="G347" s="1414"/>
      <c r="H347" s="1414"/>
      <c r="I347" s="1415"/>
      <c r="J347" s="1883"/>
      <c r="K347" s="1903"/>
      <c r="L347" s="1901"/>
      <c r="M347" s="1568"/>
      <c r="N347" s="1570"/>
      <c r="O347" s="1708"/>
      <c r="P347" s="1708"/>
    </row>
    <row r="348" spans="1:16" ht="19.5" customHeight="1">
      <c r="A348" s="281"/>
      <c r="B348" s="198"/>
      <c r="C348" s="397" t="s">
        <v>510</v>
      </c>
      <c r="D348" s="1414" t="s">
        <v>747</v>
      </c>
      <c r="E348" s="1414"/>
      <c r="F348" s="1414"/>
      <c r="G348" s="1414"/>
      <c r="H348" s="1904" t="s">
        <v>748</v>
      </c>
      <c r="I348" s="1894"/>
      <c r="J348" s="1893" t="s">
        <v>749</v>
      </c>
      <c r="K348" s="1894"/>
      <c r="L348" s="1901"/>
      <c r="M348" s="1568"/>
      <c r="N348" s="1570"/>
      <c r="O348" s="1708"/>
      <c r="P348" s="1708"/>
    </row>
    <row r="349" spans="1:16" ht="19.5" customHeight="1">
      <c r="A349" s="281"/>
      <c r="B349" s="205"/>
      <c r="C349" s="397"/>
      <c r="D349" s="190"/>
      <c r="E349" s="190"/>
      <c r="F349" s="190"/>
      <c r="G349" s="190"/>
      <c r="H349" s="1559"/>
      <c r="I349" s="1561"/>
      <c r="J349" s="1560"/>
      <c r="K349" s="1561"/>
      <c r="L349" s="1901"/>
      <c r="M349" s="1568"/>
      <c r="N349" s="1570"/>
      <c r="O349" s="1708"/>
      <c r="P349" s="1708"/>
    </row>
    <row r="350" spans="1:16" ht="19.5" customHeight="1">
      <c r="A350" s="281"/>
      <c r="B350" s="205"/>
      <c r="C350" s="397" t="s">
        <v>512</v>
      </c>
      <c r="D350" s="1414" t="s">
        <v>758</v>
      </c>
      <c r="E350" s="1414"/>
      <c r="F350" s="1414"/>
      <c r="G350" s="1414"/>
      <c r="H350" s="1414"/>
      <c r="I350" s="1414"/>
      <c r="J350" s="1574"/>
      <c r="K350" s="1575"/>
      <c r="L350" s="1901"/>
      <c r="M350" s="1568"/>
      <c r="N350" s="1570"/>
      <c r="O350" s="1708"/>
      <c r="P350" s="1708"/>
    </row>
    <row r="351" spans="1:16" ht="39.75" customHeight="1">
      <c r="A351" s="281"/>
      <c r="B351" s="205" t="s">
        <v>408</v>
      </c>
      <c r="C351" s="1414" t="s">
        <v>759</v>
      </c>
      <c r="D351" s="1414"/>
      <c r="E351" s="1414"/>
      <c r="F351" s="1414"/>
      <c r="G351" s="1414"/>
      <c r="H351" s="1414"/>
      <c r="I351" s="1414"/>
      <c r="J351" s="1414"/>
      <c r="K351" s="1415"/>
      <c r="L351" s="1901"/>
      <c r="M351" s="1568"/>
      <c r="N351" s="1570"/>
      <c r="O351" s="1708"/>
      <c r="P351" s="1708"/>
    </row>
    <row r="352" spans="1:16" ht="19.5" customHeight="1">
      <c r="A352" s="281"/>
      <c r="B352" s="205"/>
      <c r="C352" s="398" t="s">
        <v>418</v>
      </c>
      <c r="D352" s="1414" t="s">
        <v>745</v>
      </c>
      <c r="E352" s="1414"/>
      <c r="F352" s="1414"/>
      <c r="G352" s="1414"/>
      <c r="H352" s="1414"/>
      <c r="I352" s="1415"/>
      <c r="J352" s="1574"/>
      <c r="K352" s="1575"/>
      <c r="L352" s="1901"/>
      <c r="M352" s="1568"/>
      <c r="N352" s="1570"/>
      <c r="O352" s="1708"/>
      <c r="P352" s="1708"/>
    </row>
    <row r="353" spans="1:16" ht="19.5" customHeight="1">
      <c r="A353" s="281"/>
      <c r="B353" s="205"/>
      <c r="C353" s="397" t="s">
        <v>508</v>
      </c>
      <c r="D353" s="1414" t="s">
        <v>753</v>
      </c>
      <c r="E353" s="1414"/>
      <c r="F353" s="1414"/>
      <c r="G353" s="1414"/>
      <c r="H353" s="1414"/>
      <c r="I353" s="1415"/>
      <c r="J353" s="1883"/>
      <c r="K353" s="1903"/>
      <c r="L353" s="1901"/>
      <c r="M353" s="1568"/>
      <c r="N353" s="1570"/>
      <c r="O353" s="1708"/>
      <c r="P353" s="1708"/>
    </row>
    <row r="354" spans="1:16" ht="19.5" customHeight="1">
      <c r="A354" s="281"/>
      <c r="B354" s="198"/>
      <c r="C354" s="397" t="s">
        <v>510</v>
      </c>
      <c r="D354" s="1414" t="s">
        <v>747</v>
      </c>
      <c r="E354" s="1414"/>
      <c r="F354" s="1414"/>
      <c r="G354" s="1414"/>
      <c r="H354" s="1904" t="s">
        <v>748</v>
      </c>
      <c r="I354" s="1894"/>
      <c r="J354" s="1893" t="s">
        <v>749</v>
      </c>
      <c r="K354" s="1894"/>
      <c r="L354" s="1901"/>
      <c r="M354" s="1568"/>
      <c r="N354" s="1570"/>
      <c r="O354" s="1708"/>
      <c r="P354" s="1708"/>
    </row>
    <row r="355" spans="1:16" ht="19.5" customHeight="1">
      <c r="A355" s="281"/>
      <c r="B355" s="205"/>
      <c r="C355" s="397"/>
      <c r="D355" s="190"/>
      <c r="E355" s="190"/>
      <c r="F355" s="190"/>
      <c r="G355" s="190"/>
      <c r="H355" s="1559"/>
      <c r="I355" s="1561"/>
      <c r="J355" s="1560"/>
      <c r="K355" s="1561"/>
      <c r="L355" s="1901"/>
      <c r="M355" s="1568"/>
      <c r="N355" s="1570"/>
      <c r="O355" s="1708"/>
      <c r="P355" s="1708"/>
    </row>
    <row r="356" spans="1:16" ht="19.5" customHeight="1">
      <c r="A356" s="281"/>
      <c r="B356" s="205"/>
      <c r="C356" s="397" t="s">
        <v>512</v>
      </c>
      <c r="D356" s="1414" t="s">
        <v>758</v>
      </c>
      <c r="E356" s="1414"/>
      <c r="F356" s="1414"/>
      <c r="G356" s="1414"/>
      <c r="H356" s="1414"/>
      <c r="I356" s="1414"/>
      <c r="J356" s="1574"/>
      <c r="K356" s="1575"/>
      <c r="L356" s="1901"/>
      <c r="M356" s="1568"/>
      <c r="N356" s="1570"/>
      <c r="O356" s="1708"/>
      <c r="P356" s="1708"/>
    </row>
    <row r="357" spans="1:16" ht="25.5" customHeight="1">
      <c r="A357" s="281"/>
      <c r="B357" s="205" t="s">
        <v>410</v>
      </c>
      <c r="C357" s="1414" t="s">
        <v>117</v>
      </c>
      <c r="D357" s="1414"/>
      <c r="E357" s="1414"/>
      <c r="F357" s="1414"/>
      <c r="G357" s="1414"/>
      <c r="H357" s="1414"/>
      <c r="I357" s="1414"/>
      <c r="J357" s="1414"/>
      <c r="K357" s="1415"/>
      <c r="L357" s="1901"/>
      <c r="M357" s="1568"/>
      <c r="N357" s="1570"/>
      <c r="O357" s="1708"/>
      <c r="P357" s="1708"/>
    </row>
    <row r="358" spans="1:16" ht="19.5" customHeight="1">
      <c r="A358" s="281"/>
      <c r="B358" s="205"/>
      <c r="C358" s="398" t="s">
        <v>418</v>
      </c>
      <c r="D358" s="1414" t="s">
        <v>745</v>
      </c>
      <c r="E358" s="1414"/>
      <c r="F358" s="1414"/>
      <c r="G358" s="1414"/>
      <c r="H358" s="1414"/>
      <c r="I358" s="1415"/>
      <c r="J358" s="1574"/>
      <c r="K358" s="1575"/>
      <c r="L358" s="1901"/>
      <c r="M358" s="1568"/>
      <c r="N358" s="1570"/>
      <c r="O358" s="1708"/>
      <c r="P358" s="1708"/>
    </row>
    <row r="359" spans="1:16" ht="19.5" customHeight="1">
      <c r="A359" s="281"/>
      <c r="B359" s="205"/>
      <c r="C359" s="397" t="s">
        <v>508</v>
      </c>
      <c r="D359" s="1414" t="s">
        <v>753</v>
      </c>
      <c r="E359" s="1414"/>
      <c r="F359" s="1414"/>
      <c r="G359" s="1414"/>
      <c r="H359" s="1414"/>
      <c r="I359" s="1415"/>
      <c r="J359" s="1883"/>
      <c r="K359" s="1903"/>
      <c r="L359" s="1901"/>
      <c r="M359" s="1568"/>
      <c r="N359" s="1570"/>
      <c r="O359" s="1708"/>
      <c r="P359" s="1708"/>
    </row>
    <row r="360" spans="1:16" ht="19.5" customHeight="1">
      <c r="A360" s="281"/>
      <c r="B360" s="205"/>
      <c r="C360" s="397" t="s">
        <v>510</v>
      </c>
      <c r="D360" s="1414" t="s">
        <v>747</v>
      </c>
      <c r="E360" s="1414"/>
      <c r="F360" s="1414"/>
      <c r="G360" s="1414"/>
      <c r="H360" s="1904" t="s">
        <v>748</v>
      </c>
      <c r="I360" s="1894"/>
      <c r="J360" s="1893" t="s">
        <v>749</v>
      </c>
      <c r="K360" s="1894"/>
      <c r="L360" s="1901"/>
      <c r="M360" s="1568"/>
      <c r="N360" s="1570"/>
      <c r="O360" s="1708"/>
      <c r="P360" s="1708"/>
    </row>
    <row r="361" spans="1:16" ht="19.5" customHeight="1">
      <c r="A361" s="281"/>
      <c r="B361" s="205"/>
      <c r="C361" s="397"/>
      <c r="D361" s="190"/>
      <c r="E361" s="190"/>
      <c r="F361" s="190"/>
      <c r="G361" s="190"/>
      <c r="H361" s="1559"/>
      <c r="I361" s="1561"/>
      <c r="J361" s="1560"/>
      <c r="K361" s="1561"/>
      <c r="L361" s="1901"/>
      <c r="M361" s="1568"/>
      <c r="N361" s="1570"/>
      <c r="O361" s="1708"/>
      <c r="P361" s="1708"/>
    </row>
    <row r="362" spans="1:16" ht="19.5" customHeight="1">
      <c r="A362" s="281"/>
      <c r="B362" s="205"/>
      <c r="C362" s="397" t="s">
        <v>512</v>
      </c>
      <c r="D362" s="1414" t="s">
        <v>760</v>
      </c>
      <c r="E362" s="1414"/>
      <c r="F362" s="1414"/>
      <c r="G362" s="1414"/>
      <c r="H362" s="1414"/>
      <c r="I362" s="1414"/>
      <c r="J362" s="1574"/>
      <c r="K362" s="1575"/>
      <c r="L362" s="1901"/>
      <c r="M362" s="1568"/>
      <c r="N362" s="1570"/>
      <c r="O362" s="1708"/>
      <c r="P362" s="1708"/>
    </row>
    <row r="363" spans="1:16" ht="25.5" customHeight="1">
      <c r="A363" s="281"/>
      <c r="B363" s="205" t="s">
        <v>413</v>
      </c>
      <c r="C363" s="1414" t="s">
        <v>118</v>
      </c>
      <c r="D363" s="1414"/>
      <c r="E363" s="1414"/>
      <c r="F363" s="1414"/>
      <c r="G363" s="1414"/>
      <c r="H363" s="1414"/>
      <c r="I363" s="1414"/>
      <c r="J363" s="1414"/>
      <c r="K363" s="1415"/>
      <c r="L363" s="1901"/>
      <c r="M363" s="1568"/>
      <c r="N363" s="1570"/>
      <c r="O363" s="1708"/>
      <c r="P363" s="1708"/>
    </row>
    <row r="364" spans="1:16" ht="19.5" customHeight="1">
      <c r="A364" s="281"/>
      <c r="B364" s="205"/>
      <c r="C364" s="398" t="s">
        <v>418</v>
      </c>
      <c r="D364" s="1414" t="s">
        <v>745</v>
      </c>
      <c r="E364" s="1414"/>
      <c r="F364" s="1414"/>
      <c r="G364" s="1414"/>
      <c r="H364" s="1414"/>
      <c r="I364" s="1415"/>
      <c r="J364" s="1574"/>
      <c r="K364" s="1575"/>
      <c r="L364" s="1901"/>
      <c r="M364" s="1568"/>
      <c r="N364" s="1570"/>
      <c r="O364" s="1708"/>
      <c r="P364" s="1708"/>
    </row>
    <row r="365" spans="1:16" ht="19.5" customHeight="1">
      <c r="A365" s="281"/>
      <c r="B365" s="205"/>
      <c r="C365" s="397" t="s">
        <v>508</v>
      </c>
      <c r="D365" s="1414" t="s">
        <v>753</v>
      </c>
      <c r="E365" s="1414"/>
      <c r="F365" s="1414"/>
      <c r="G365" s="1414"/>
      <c r="H365" s="1414"/>
      <c r="I365" s="1415"/>
      <c r="J365" s="1883"/>
      <c r="K365" s="1903"/>
      <c r="L365" s="1901"/>
      <c r="M365" s="1568"/>
      <c r="N365" s="1570"/>
      <c r="O365" s="1708"/>
      <c r="P365" s="1708"/>
    </row>
    <row r="366" spans="1:16" ht="19.5" customHeight="1">
      <c r="A366" s="281"/>
      <c r="B366" s="205"/>
      <c r="C366" s="397" t="s">
        <v>510</v>
      </c>
      <c r="D366" s="1414" t="s">
        <v>747</v>
      </c>
      <c r="E366" s="1414"/>
      <c r="F366" s="1414"/>
      <c r="G366" s="1414"/>
      <c r="H366" s="1904" t="s">
        <v>748</v>
      </c>
      <c r="I366" s="1894"/>
      <c r="J366" s="1893" t="s">
        <v>749</v>
      </c>
      <c r="K366" s="1894"/>
      <c r="L366" s="1901"/>
      <c r="M366" s="1568"/>
      <c r="N366" s="1570"/>
      <c r="O366" s="1708"/>
      <c r="P366" s="1708"/>
    </row>
    <row r="367" spans="1:16" ht="19.5" customHeight="1">
      <c r="A367" s="281"/>
      <c r="B367" s="205"/>
      <c r="C367" s="397"/>
      <c r="D367" s="190"/>
      <c r="E367" s="190"/>
      <c r="F367" s="190"/>
      <c r="G367" s="190"/>
      <c r="H367" s="1559"/>
      <c r="I367" s="1561"/>
      <c r="J367" s="1560"/>
      <c r="K367" s="1561"/>
      <c r="L367" s="1901"/>
      <c r="M367" s="1568"/>
      <c r="N367" s="1570"/>
      <c r="O367" s="1708"/>
      <c r="P367" s="1708"/>
    </row>
    <row r="368" spans="1:16" ht="19.5" customHeight="1">
      <c r="A368" s="281"/>
      <c r="B368" s="205"/>
      <c r="C368" s="397" t="s">
        <v>512</v>
      </c>
      <c r="D368" s="1414" t="s">
        <v>761</v>
      </c>
      <c r="E368" s="1414"/>
      <c r="F368" s="1414"/>
      <c r="G368" s="1414"/>
      <c r="H368" s="1414"/>
      <c r="I368" s="1414"/>
      <c r="J368" s="1574"/>
      <c r="K368" s="1575"/>
      <c r="L368" s="1901"/>
      <c r="M368" s="1568"/>
      <c r="N368" s="1570"/>
      <c r="O368" s="1708"/>
      <c r="P368" s="1708"/>
    </row>
    <row r="369" spans="1:16" ht="35.25" customHeight="1">
      <c r="A369" s="281"/>
      <c r="B369" s="198" t="s">
        <v>416</v>
      </c>
      <c r="C369" s="1414" t="s">
        <v>762</v>
      </c>
      <c r="D369" s="1414"/>
      <c r="E369" s="1414"/>
      <c r="F369" s="1414"/>
      <c r="G369" s="1414"/>
      <c r="H369" s="1414"/>
      <c r="I369" s="1414"/>
      <c r="J369" s="1414"/>
      <c r="K369" s="1415"/>
      <c r="L369" s="1901"/>
      <c r="M369" s="1568"/>
      <c r="N369" s="1570"/>
      <c r="O369" s="1708"/>
      <c r="P369" s="1708"/>
    </row>
    <row r="370" spans="1:16" ht="19.5" customHeight="1">
      <c r="A370" s="281"/>
      <c r="B370" s="205"/>
      <c r="C370" s="398" t="s">
        <v>418</v>
      </c>
      <c r="D370" s="1414" t="s">
        <v>745</v>
      </c>
      <c r="E370" s="1414"/>
      <c r="F370" s="1414"/>
      <c r="G370" s="1414"/>
      <c r="H370" s="1414"/>
      <c r="I370" s="1415"/>
      <c r="J370" s="1574"/>
      <c r="K370" s="1575"/>
      <c r="L370" s="1901"/>
      <c r="M370" s="1568"/>
      <c r="N370" s="1570"/>
      <c r="O370" s="1708"/>
      <c r="P370" s="1708"/>
    </row>
    <row r="371" spans="1:16" ht="19.5" customHeight="1">
      <c r="A371" s="281"/>
      <c r="B371" s="205"/>
      <c r="C371" s="397" t="s">
        <v>508</v>
      </c>
      <c r="D371" s="1414" t="s">
        <v>753</v>
      </c>
      <c r="E371" s="1414"/>
      <c r="F371" s="1414"/>
      <c r="G371" s="1414"/>
      <c r="H371" s="1414"/>
      <c r="I371" s="1415"/>
      <c r="J371" s="1883"/>
      <c r="K371" s="1903"/>
      <c r="L371" s="1901"/>
      <c r="M371" s="1568"/>
      <c r="N371" s="1570"/>
      <c r="O371" s="1708"/>
      <c r="P371" s="1708"/>
    </row>
    <row r="372" spans="1:16" ht="19.5" customHeight="1">
      <c r="A372" s="281"/>
      <c r="B372" s="198"/>
      <c r="C372" s="294" t="s">
        <v>510</v>
      </c>
      <c r="D372" s="1414" t="s">
        <v>747</v>
      </c>
      <c r="E372" s="1414"/>
      <c r="F372" s="1414"/>
      <c r="G372" s="1414"/>
      <c r="H372" s="1904" t="s">
        <v>748</v>
      </c>
      <c r="I372" s="1894"/>
      <c r="J372" s="1893" t="s">
        <v>749</v>
      </c>
      <c r="K372" s="1894"/>
      <c r="L372" s="1901"/>
      <c r="M372" s="1568"/>
      <c r="N372" s="1570"/>
      <c r="O372" s="1708"/>
      <c r="P372" s="1708"/>
    </row>
    <row r="373" spans="1:16" ht="19.5" customHeight="1">
      <c r="A373" s="281"/>
      <c r="B373" s="397"/>
      <c r="C373" s="397"/>
      <c r="D373" s="190"/>
      <c r="E373" s="190"/>
      <c r="F373" s="190"/>
      <c r="G373" s="190"/>
      <c r="H373" s="1559"/>
      <c r="I373" s="1561"/>
      <c r="J373" s="1560"/>
      <c r="K373" s="1561"/>
      <c r="L373" s="1901"/>
      <c r="M373" s="1568"/>
      <c r="N373" s="1570"/>
      <c r="O373" s="1708"/>
      <c r="P373" s="1708"/>
    </row>
    <row r="374" spans="1:16" ht="19.5" customHeight="1">
      <c r="A374" s="281"/>
      <c r="B374" s="397"/>
      <c r="C374" s="397" t="s">
        <v>512</v>
      </c>
      <c r="D374" s="1414" t="s">
        <v>763</v>
      </c>
      <c r="E374" s="1414"/>
      <c r="F374" s="1414"/>
      <c r="G374" s="1414"/>
      <c r="H374" s="1414"/>
      <c r="I374" s="1414"/>
      <c r="J374" s="1574"/>
      <c r="K374" s="1575"/>
      <c r="L374" s="1902"/>
      <c r="M374" s="1571"/>
      <c r="N374" s="1573"/>
      <c r="O374" s="1755"/>
      <c r="P374" s="1755"/>
    </row>
    <row r="375" spans="1:16" ht="60" customHeight="1">
      <c r="A375" s="281"/>
      <c r="B375" s="225" t="s">
        <v>764</v>
      </c>
      <c r="C375" s="1414" t="s">
        <v>765</v>
      </c>
      <c r="D375" s="1414"/>
      <c r="E375" s="1414"/>
      <c r="F375" s="1414"/>
      <c r="G375" s="1414"/>
      <c r="H375" s="399"/>
      <c r="I375" s="400" t="s">
        <v>766</v>
      </c>
      <c r="J375" s="1560"/>
      <c r="K375" s="1560"/>
      <c r="L375" s="1560"/>
      <c r="M375" s="1560"/>
      <c r="N375" s="1906"/>
      <c r="O375" s="328"/>
      <c r="P375" s="328"/>
    </row>
    <row r="376" spans="1:16" ht="87.75" customHeight="1">
      <c r="A376" s="281"/>
      <c r="B376" s="225" t="s">
        <v>767</v>
      </c>
      <c r="C376" s="1484" t="s">
        <v>768</v>
      </c>
      <c r="D376" s="1484"/>
      <c r="E376" s="1484"/>
      <c r="F376" s="1484"/>
      <c r="G376" s="1485"/>
      <c r="H376" s="299"/>
      <c r="I376" s="319" t="s">
        <v>446</v>
      </c>
      <c r="J376" s="1907"/>
      <c r="K376" s="1907"/>
      <c r="L376" s="1907"/>
      <c r="M376" s="1907"/>
      <c r="N376" s="1908"/>
      <c r="O376" s="1709"/>
      <c r="P376" s="1709"/>
    </row>
    <row r="377" spans="1:16" ht="65.25" customHeight="1">
      <c r="A377" s="281"/>
      <c r="B377" s="198" t="s">
        <v>394</v>
      </c>
      <c r="C377" s="1485" t="s">
        <v>769</v>
      </c>
      <c r="D377" s="1432"/>
      <c r="E377" s="1432"/>
      <c r="F377" s="1432"/>
      <c r="G377" s="1432"/>
      <c r="H377" s="1909"/>
      <c r="I377" s="1909"/>
      <c r="J377" s="1909"/>
      <c r="K377" s="1909"/>
      <c r="L377" s="1909"/>
      <c r="M377" s="1791"/>
      <c r="N377" s="1910"/>
      <c r="O377" s="1755"/>
      <c r="P377" s="1755"/>
    </row>
    <row r="378" spans="1:16" ht="57" customHeight="1">
      <c r="A378" s="281"/>
      <c r="B378" s="190" t="s">
        <v>770</v>
      </c>
      <c r="C378" s="1414" t="s">
        <v>771</v>
      </c>
      <c r="D378" s="1414"/>
      <c r="E378" s="1414"/>
      <c r="F378" s="1414"/>
      <c r="G378" s="1415"/>
      <c r="H378" s="1574"/>
      <c r="I378" s="1575"/>
      <c r="J378" s="1921" t="s">
        <v>446</v>
      </c>
      <c r="K378" s="1563"/>
      <c r="L378" s="1655"/>
      <c r="M378" s="1655"/>
      <c r="N378" s="1923"/>
      <c r="O378" s="1709"/>
      <c r="P378" s="1709"/>
    </row>
    <row r="379" spans="1:16" ht="42.75" customHeight="1">
      <c r="A379" s="281"/>
      <c r="B379" s="398" t="s">
        <v>394</v>
      </c>
      <c r="C379" s="1445" t="s">
        <v>772</v>
      </c>
      <c r="D379" s="1445"/>
      <c r="E379" s="1445"/>
      <c r="F379" s="1445"/>
      <c r="G379" s="1817"/>
      <c r="H379" s="1927"/>
      <c r="I379" s="1881"/>
      <c r="J379" s="1922"/>
      <c r="K379" s="1924"/>
      <c r="L379" s="1925"/>
      <c r="M379" s="1925"/>
      <c r="N379" s="1926"/>
      <c r="O379" s="1710"/>
      <c r="P379" s="1710"/>
    </row>
    <row r="380" spans="1:16" ht="44.25" customHeight="1">
      <c r="B380" s="1911" t="s">
        <v>773</v>
      </c>
      <c r="C380" s="1912"/>
      <c r="D380" s="1912"/>
      <c r="E380" s="1912"/>
      <c r="F380" s="1912"/>
      <c r="G380" s="1913"/>
      <c r="H380" s="1914"/>
      <c r="I380" s="1915"/>
      <c r="J380" s="1915"/>
      <c r="K380" s="1915"/>
      <c r="L380" s="1915"/>
      <c r="M380" s="1915"/>
      <c r="N380" s="1915"/>
      <c r="O380" s="1916"/>
      <c r="P380" s="1917"/>
    </row>
    <row r="381" spans="1:16" ht="24" customHeight="1">
      <c r="B381" s="1416" t="s">
        <v>7</v>
      </c>
      <c r="C381" s="1417"/>
      <c r="D381" s="1417"/>
      <c r="E381" s="1417"/>
      <c r="F381" s="1417"/>
      <c r="G381" s="1417"/>
      <c r="H381" s="1417"/>
      <c r="I381" s="1417"/>
      <c r="J381" s="1882"/>
      <c r="K381" s="1882"/>
      <c r="L381" s="1417"/>
      <c r="M381" s="1417"/>
      <c r="N381" s="1417"/>
      <c r="O381" s="1417"/>
      <c r="P381" s="1418"/>
    </row>
    <row r="382" spans="1:16" ht="37.5" customHeight="1">
      <c r="A382" s="281"/>
      <c r="B382" s="190" t="s">
        <v>774</v>
      </c>
      <c r="C382" s="1414" t="s">
        <v>775</v>
      </c>
      <c r="D382" s="1414"/>
      <c r="E382" s="1414"/>
      <c r="F382" s="1414"/>
      <c r="G382" s="1415"/>
      <c r="H382" s="1574"/>
      <c r="I382" s="1575"/>
      <c r="J382" s="394" t="s">
        <v>446</v>
      </c>
      <c r="K382" s="1918"/>
      <c r="L382" s="1919"/>
      <c r="M382" s="1919"/>
      <c r="N382" s="1920"/>
      <c r="O382" s="461"/>
      <c r="P382" s="462"/>
    </row>
    <row r="383" spans="1:16" ht="72.75" customHeight="1">
      <c r="A383" s="281"/>
      <c r="B383" s="190" t="s">
        <v>776</v>
      </c>
      <c r="C383" s="1414" t="s">
        <v>777</v>
      </c>
      <c r="D383" s="1414"/>
      <c r="E383" s="1414"/>
      <c r="F383" s="1414"/>
      <c r="G383" s="1415"/>
      <c r="H383" s="1574"/>
      <c r="I383" s="1575"/>
      <c r="J383" s="319" t="s">
        <v>446</v>
      </c>
      <c r="K383" s="1928"/>
      <c r="L383" s="1929"/>
      <c r="M383" s="1929"/>
      <c r="N383" s="1930"/>
      <c r="O383" s="463"/>
      <c r="P383" s="464"/>
    </row>
    <row r="384" spans="1:16" ht="72.75" customHeight="1">
      <c r="A384" s="281"/>
      <c r="B384" s="190" t="s">
        <v>778</v>
      </c>
      <c r="C384" s="1414" t="s">
        <v>779</v>
      </c>
      <c r="D384" s="1414"/>
      <c r="E384" s="1414"/>
      <c r="F384" s="1414"/>
      <c r="G384" s="1415"/>
      <c r="H384" s="1574"/>
      <c r="I384" s="1575"/>
      <c r="J384" s="1756" t="s">
        <v>446</v>
      </c>
      <c r="K384" s="1931"/>
      <c r="L384" s="1932"/>
      <c r="M384" s="1932"/>
      <c r="N384" s="1933"/>
      <c r="O384" s="463"/>
      <c r="P384" s="464"/>
    </row>
    <row r="385" spans="1:16" ht="63.95" customHeight="1">
      <c r="A385" s="281"/>
      <c r="B385" s="190"/>
      <c r="C385" s="190" t="s">
        <v>561</v>
      </c>
      <c r="D385" s="1414" t="s">
        <v>780</v>
      </c>
      <c r="E385" s="1414"/>
      <c r="F385" s="1414"/>
      <c r="G385" s="1415"/>
      <c r="H385" s="1574"/>
      <c r="I385" s="1575"/>
      <c r="J385" s="1758"/>
      <c r="K385" s="1934"/>
      <c r="L385" s="1935"/>
      <c r="M385" s="1935"/>
      <c r="N385" s="1936"/>
      <c r="O385" s="463"/>
      <c r="P385" s="464"/>
    </row>
    <row r="386" spans="1:16" ht="72.75" customHeight="1">
      <c r="A386" s="281"/>
      <c r="B386" s="190" t="s">
        <v>781</v>
      </c>
      <c r="C386" s="1414" t="s">
        <v>782</v>
      </c>
      <c r="D386" s="1414"/>
      <c r="E386" s="1414"/>
      <c r="F386" s="1414"/>
      <c r="G386" s="1415"/>
      <c r="H386" s="1867"/>
      <c r="I386" s="1869"/>
      <c r="J386" s="319" t="s">
        <v>446</v>
      </c>
      <c r="K386" s="1928"/>
      <c r="L386" s="1929"/>
      <c r="M386" s="1929"/>
      <c r="N386" s="1930"/>
      <c r="O386" s="463"/>
      <c r="P386" s="464"/>
    </row>
    <row r="387" spans="1:16" ht="64.5" customHeight="1">
      <c r="A387" s="281"/>
      <c r="B387" s="190" t="s">
        <v>783</v>
      </c>
      <c r="C387" s="1414" t="s">
        <v>784</v>
      </c>
      <c r="D387" s="1414"/>
      <c r="E387" s="1414"/>
      <c r="F387" s="1414"/>
      <c r="G387" s="1415"/>
      <c r="H387" s="1937"/>
      <c r="I387" s="1938"/>
      <c r="J387" s="319" t="s">
        <v>446</v>
      </c>
      <c r="K387" s="1928"/>
      <c r="L387" s="1929"/>
      <c r="M387" s="1929"/>
      <c r="N387" s="1930"/>
      <c r="O387" s="463"/>
      <c r="P387" s="464"/>
    </row>
    <row r="388" spans="1:16" ht="63.75" customHeight="1">
      <c r="A388" s="281"/>
      <c r="B388" s="190" t="s">
        <v>785</v>
      </c>
      <c r="C388" s="1414" t="s">
        <v>786</v>
      </c>
      <c r="D388" s="1414"/>
      <c r="E388" s="1414"/>
      <c r="F388" s="1414"/>
      <c r="G388" s="1415"/>
      <c r="H388" s="1563"/>
      <c r="I388" s="1564"/>
      <c r="J388" s="319" t="s">
        <v>446</v>
      </c>
      <c r="K388" s="1928"/>
      <c r="L388" s="1929"/>
      <c r="M388" s="1929"/>
      <c r="N388" s="1930"/>
      <c r="O388" s="463"/>
      <c r="P388" s="464"/>
    </row>
    <row r="389" spans="1:16" ht="80.25" customHeight="1">
      <c r="A389" s="281"/>
      <c r="B389" s="190" t="s">
        <v>787</v>
      </c>
      <c r="C389" s="1414" t="s">
        <v>788</v>
      </c>
      <c r="D389" s="1414"/>
      <c r="E389" s="1414"/>
      <c r="F389" s="1414"/>
      <c r="G389" s="1414"/>
      <c r="H389" s="1574"/>
      <c r="I389" s="1575"/>
      <c r="J389" s="319" t="s">
        <v>446</v>
      </c>
      <c r="K389" s="1928"/>
      <c r="L389" s="1929"/>
      <c r="M389" s="1929"/>
      <c r="N389" s="1930"/>
      <c r="O389" s="463"/>
      <c r="P389" s="464"/>
    </row>
    <row r="390" spans="1:16" ht="46.5" customHeight="1">
      <c r="A390" s="281"/>
      <c r="B390" s="190" t="s">
        <v>787</v>
      </c>
      <c r="C390" s="1414" t="s">
        <v>789</v>
      </c>
      <c r="D390" s="1414"/>
      <c r="E390" s="1414"/>
      <c r="F390" s="1414"/>
      <c r="G390" s="1414"/>
      <c r="H390" s="1414"/>
      <c r="I390" s="1415"/>
      <c r="J390" s="1756" t="s">
        <v>446</v>
      </c>
      <c r="K390" s="1931"/>
      <c r="L390" s="1932"/>
      <c r="M390" s="1932"/>
      <c r="N390" s="1933"/>
      <c r="O390" s="463"/>
      <c r="P390" s="464"/>
    </row>
    <row r="391" spans="1:16" ht="30.75" customHeight="1">
      <c r="A391" s="281"/>
      <c r="B391" s="225"/>
      <c r="C391" s="225" t="s">
        <v>561</v>
      </c>
      <c r="D391" s="1414"/>
      <c r="E391" s="1414"/>
      <c r="F391" s="1414"/>
      <c r="G391" s="1415"/>
      <c r="H391" s="1563"/>
      <c r="I391" s="1564"/>
      <c r="J391" s="1757"/>
      <c r="K391" s="1941"/>
      <c r="L391" s="1942"/>
      <c r="M391" s="1942"/>
      <c r="N391" s="1943"/>
      <c r="O391" s="463"/>
      <c r="P391" s="464"/>
    </row>
    <row r="392" spans="1:16" ht="33" customHeight="1">
      <c r="A392" s="281"/>
      <c r="B392" s="225"/>
      <c r="C392" s="225" t="s">
        <v>790</v>
      </c>
      <c r="D392" s="1414"/>
      <c r="E392" s="1414"/>
      <c r="F392" s="1414"/>
      <c r="G392" s="1415"/>
      <c r="H392" s="1563"/>
      <c r="I392" s="1564"/>
      <c r="J392" s="1757"/>
      <c r="K392" s="1941"/>
      <c r="L392" s="1942"/>
      <c r="M392" s="1942"/>
      <c r="N392" s="1943"/>
      <c r="O392" s="463"/>
      <c r="P392" s="464"/>
    </row>
    <row r="393" spans="1:16" ht="33.75" customHeight="1">
      <c r="A393" s="281"/>
      <c r="B393" s="225"/>
      <c r="C393" s="225" t="s">
        <v>535</v>
      </c>
      <c r="D393" s="1414"/>
      <c r="E393" s="1414"/>
      <c r="F393" s="1414"/>
      <c r="G393" s="1415"/>
      <c r="H393" s="1563"/>
      <c r="I393" s="1564"/>
      <c r="J393" s="1757"/>
      <c r="K393" s="1941"/>
      <c r="L393" s="1942"/>
      <c r="M393" s="1942"/>
      <c r="N393" s="1943"/>
      <c r="O393" s="463"/>
      <c r="P393" s="464"/>
    </row>
    <row r="394" spans="1:16" ht="36" customHeight="1">
      <c r="A394" s="281"/>
      <c r="B394" s="225"/>
      <c r="C394" s="225" t="s">
        <v>537</v>
      </c>
      <c r="D394" s="1414"/>
      <c r="E394" s="1414"/>
      <c r="F394" s="1414"/>
      <c r="G394" s="1415"/>
      <c r="H394" s="1563"/>
      <c r="I394" s="1564"/>
      <c r="J394" s="1870"/>
      <c r="K394" s="1944"/>
      <c r="L394" s="1945"/>
      <c r="M394" s="1945"/>
      <c r="N394" s="1946"/>
      <c r="O394" s="463"/>
      <c r="P394" s="464"/>
    </row>
    <row r="395" spans="1:16" ht="31.5" customHeight="1">
      <c r="B395" s="1939" t="s">
        <v>791</v>
      </c>
      <c r="C395" s="1940"/>
      <c r="D395" s="1940"/>
      <c r="E395" s="1940"/>
      <c r="F395" s="1940"/>
      <c r="G395" s="1940"/>
      <c r="H395" s="1940"/>
      <c r="I395" s="1940"/>
      <c r="J395" s="1940"/>
      <c r="K395" s="1940"/>
      <c r="L395" s="1940"/>
      <c r="M395" s="1940"/>
      <c r="N395" s="1940"/>
      <c r="O395" s="1940"/>
      <c r="P395" s="465"/>
    </row>
  </sheetData>
  <protectedRanges>
    <protectedRange algorithmName="SHA-512" hashValue="Vy4WNnMLetCeG+ng9ui6x3+uqKOOyXkr9ydS0hpE1nBblJqWNCsRpMCB+kdhYYAjvYZVZFDOlkpNDEp6qTa4+w==" saltValue="f8i8fDNrQTExav3GvUuKAA==" spinCount="100000" sqref="J61:J67" name="Range1"/>
  </protectedRanges>
  <mergeCells count="892">
    <mergeCell ref="H394:I394"/>
    <mergeCell ref="B395:O395"/>
    <mergeCell ref="C390:I390"/>
    <mergeCell ref="J390:J394"/>
    <mergeCell ref="K390:N394"/>
    <mergeCell ref="D391:G391"/>
    <mergeCell ref="H391:I391"/>
    <mergeCell ref="D392:G392"/>
    <mergeCell ref="H392:I392"/>
    <mergeCell ref="D393:G393"/>
    <mergeCell ref="H393:I393"/>
    <mergeCell ref="D394:G394"/>
    <mergeCell ref="C388:G388"/>
    <mergeCell ref="H388:I388"/>
    <mergeCell ref="K388:N388"/>
    <mergeCell ref="C389:G389"/>
    <mergeCell ref="H389:I389"/>
    <mergeCell ref="K389:N389"/>
    <mergeCell ref="C386:G386"/>
    <mergeCell ref="H386:I386"/>
    <mergeCell ref="K386:N386"/>
    <mergeCell ref="C387:G387"/>
    <mergeCell ref="H387:I387"/>
    <mergeCell ref="K387:N387"/>
    <mergeCell ref="C383:G383"/>
    <mergeCell ref="H383:I383"/>
    <mergeCell ref="K383:N383"/>
    <mergeCell ref="C384:G384"/>
    <mergeCell ref="H384:I384"/>
    <mergeCell ref="J384:J385"/>
    <mergeCell ref="K384:N385"/>
    <mergeCell ref="D385:G385"/>
    <mergeCell ref="H385:I385"/>
    <mergeCell ref="B380:G380"/>
    <mergeCell ref="H380:N380"/>
    <mergeCell ref="O380:P380"/>
    <mergeCell ref="B381:P381"/>
    <mergeCell ref="C382:G382"/>
    <mergeCell ref="H382:I382"/>
    <mergeCell ref="K382:N382"/>
    <mergeCell ref="C378:G378"/>
    <mergeCell ref="H378:I378"/>
    <mergeCell ref="J378:J379"/>
    <mergeCell ref="K378:N379"/>
    <mergeCell ref="O378:O379"/>
    <mergeCell ref="P378:P379"/>
    <mergeCell ref="C379:G379"/>
    <mergeCell ref="H379:I379"/>
    <mergeCell ref="C375:G375"/>
    <mergeCell ref="J375:N375"/>
    <mergeCell ref="C376:G376"/>
    <mergeCell ref="J376:N376"/>
    <mergeCell ref="O376:O377"/>
    <mergeCell ref="P376:P377"/>
    <mergeCell ref="C377:G377"/>
    <mergeCell ref="H377:N377"/>
    <mergeCell ref="D372:G372"/>
    <mergeCell ref="H372:I372"/>
    <mergeCell ref="J372:K372"/>
    <mergeCell ref="H373:I373"/>
    <mergeCell ref="J373:K373"/>
    <mergeCell ref="D374:I374"/>
    <mergeCell ref="J374:K374"/>
    <mergeCell ref="D368:I368"/>
    <mergeCell ref="J368:K368"/>
    <mergeCell ref="C369:K369"/>
    <mergeCell ref="D370:I370"/>
    <mergeCell ref="J370:K370"/>
    <mergeCell ref="D371:I371"/>
    <mergeCell ref="J371:K371"/>
    <mergeCell ref="D365:I365"/>
    <mergeCell ref="J365:K365"/>
    <mergeCell ref="D366:G366"/>
    <mergeCell ref="H366:I366"/>
    <mergeCell ref="J366:K366"/>
    <mergeCell ref="H367:I367"/>
    <mergeCell ref="J367:K367"/>
    <mergeCell ref="H361:I361"/>
    <mergeCell ref="J361:K361"/>
    <mergeCell ref="D362:I362"/>
    <mergeCell ref="J362:K362"/>
    <mergeCell ref="C363:K363"/>
    <mergeCell ref="D364:I364"/>
    <mergeCell ref="J364:K364"/>
    <mergeCell ref="C357:K357"/>
    <mergeCell ref="D358:I358"/>
    <mergeCell ref="J358:K358"/>
    <mergeCell ref="D359:I359"/>
    <mergeCell ref="J359:K359"/>
    <mergeCell ref="D360:G360"/>
    <mergeCell ref="H360:I360"/>
    <mergeCell ref="J360:K360"/>
    <mergeCell ref="D356:I356"/>
    <mergeCell ref="J356:K356"/>
    <mergeCell ref="D350:I350"/>
    <mergeCell ref="J350:K350"/>
    <mergeCell ref="C351:K351"/>
    <mergeCell ref="D352:I352"/>
    <mergeCell ref="J352:K352"/>
    <mergeCell ref="D353:I353"/>
    <mergeCell ref="J353:K353"/>
    <mergeCell ref="D344:I344"/>
    <mergeCell ref="J344:K344"/>
    <mergeCell ref="C345:K345"/>
    <mergeCell ref="D346:I346"/>
    <mergeCell ref="J346:K346"/>
    <mergeCell ref="D354:G354"/>
    <mergeCell ref="H354:I354"/>
    <mergeCell ref="J354:K354"/>
    <mergeCell ref="H355:I355"/>
    <mergeCell ref="J355:K355"/>
    <mergeCell ref="P326:P374"/>
    <mergeCell ref="C327:K327"/>
    <mergeCell ref="L327:L374"/>
    <mergeCell ref="M327:N374"/>
    <mergeCell ref="D328:I328"/>
    <mergeCell ref="J328:K328"/>
    <mergeCell ref="D329:I329"/>
    <mergeCell ref="J329:K329"/>
    <mergeCell ref="D330:G330"/>
    <mergeCell ref="H330:I330"/>
    <mergeCell ref="C339:K339"/>
    <mergeCell ref="D340:I340"/>
    <mergeCell ref="J340:K340"/>
    <mergeCell ref="D341:I341"/>
    <mergeCell ref="J341:K341"/>
    <mergeCell ref="D342:G342"/>
    <mergeCell ref="H342:I342"/>
    <mergeCell ref="J342:K342"/>
    <mergeCell ref="D336:G336"/>
    <mergeCell ref="H336:I336"/>
    <mergeCell ref="J336:K336"/>
    <mergeCell ref="H337:I337"/>
    <mergeCell ref="J337:K337"/>
    <mergeCell ref="D338:I338"/>
    <mergeCell ref="B325:N325"/>
    <mergeCell ref="C326:N326"/>
    <mergeCell ref="O326:O374"/>
    <mergeCell ref="J330:K330"/>
    <mergeCell ref="D331:G331"/>
    <mergeCell ref="H331:I331"/>
    <mergeCell ref="J331:K331"/>
    <mergeCell ref="D332:I332"/>
    <mergeCell ref="J332:K332"/>
    <mergeCell ref="C333:K333"/>
    <mergeCell ref="D334:I334"/>
    <mergeCell ref="J334:K334"/>
    <mergeCell ref="D335:I335"/>
    <mergeCell ref="J335:K335"/>
    <mergeCell ref="J338:K338"/>
    <mergeCell ref="D347:I347"/>
    <mergeCell ref="J347:K347"/>
    <mergeCell ref="D348:G348"/>
    <mergeCell ref="H348:I348"/>
    <mergeCell ref="J348:K348"/>
    <mergeCell ref="H349:I349"/>
    <mergeCell ref="J349:K349"/>
    <mergeCell ref="H343:I343"/>
    <mergeCell ref="J343:K343"/>
    <mergeCell ref="B318:P318"/>
    <mergeCell ref="C319:G319"/>
    <mergeCell ref="H319:J319"/>
    <mergeCell ref="K319:K322"/>
    <mergeCell ref="L319:N322"/>
    <mergeCell ref="O319:O324"/>
    <mergeCell ref="P319:P324"/>
    <mergeCell ref="C320:G320"/>
    <mergeCell ref="H320:J320"/>
    <mergeCell ref="C321:G321"/>
    <mergeCell ref="H321:J321"/>
    <mergeCell ref="C322:G322"/>
    <mergeCell ref="H322:J322"/>
    <mergeCell ref="C323:G323"/>
    <mergeCell ref="H323:J323"/>
    <mergeCell ref="K323:K324"/>
    <mergeCell ref="L323:N324"/>
    <mergeCell ref="C324:G324"/>
    <mergeCell ref="H324:J324"/>
    <mergeCell ref="O312:O315"/>
    <mergeCell ref="P312:P315"/>
    <mergeCell ref="C313:G313"/>
    <mergeCell ref="H313:J313"/>
    <mergeCell ref="C314:G314"/>
    <mergeCell ref="H314:J314"/>
    <mergeCell ref="C315:G315"/>
    <mergeCell ref="H315:J315"/>
    <mergeCell ref="L310:N310"/>
    <mergeCell ref="C311:G311"/>
    <mergeCell ref="H311:J311"/>
    <mergeCell ref="L311:N311"/>
    <mergeCell ref="C312:G312"/>
    <mergeCell ref="H312:J312"/>
    <mergeCell ref="K312:K317"/>
    <mergeCell ref="L312:N317"/>
    <mergeCell ref="C316:G316"/>
    <mergeCell ref="H316:J316"/>
    <mergeCell ref="O316:O317"/>
    <mergeCell ref="P316:P317"/>
    <mergeCell ref="C317:G317"/>
    <mergeCell ref="H317:J317"/>
    <mergeCell ref="C308:G308"/>
    <mergeCell ref="H308:J308"/>
    <mergeCell ref="C309:G309"/>
    <mergeCell ref="H309:J309"/>
    <mergeCell ref="C310:G310"/>
    <mergeCell ref="H310:J310"/>
    <mergeCell ref="B305:P305"/>
    <mergeCell ref="C306:G306"/>
    <mergeCell ref="H306:J306"/>
    <mergeCell ref="L306:N306"/>
    <mergeCell ref="C307:G307"/>
    <mergeCell ref="H307:J307"/>
    <mergeCell ref="K307:K309"/>
    <mergeCell ref="L307:N309"/>
    <mergeCell ref="O307:O311"/>
    <mergeCell ref="P307:P311"/>
    <mergeCell ref="C303:G303"/>
    <mergeCell ref="H303:N303"/>
    <mergeCell ref="C304:G304"/>
    <mergeCell ref="H304:N304"/>
    <mergeCell ref="C295:G295"/>
    <mergeCell ref="C296:G296"/>
    <mergeCell ref="C297:G297"/>
    <mergeCell ref="C298:N298"/>
    <mergeCell ref="C299:G299"/>
    <mergeCell ref="C300:G300"/>
    <mergeCell ref="C287:N287"/>
    <mergeCell ref="O287:O302"/>
    <mergeCell ref="P287:P302"/>
    <mergeCell ref="C288:G288"/>
    <mergeCell ref="C289:F289"/>
    <mergeCell ref="C290:G290"/>
    <mergeCell ref="C291:N291"/>
    <mergeCell ref="C292:G292"/>
    <mergeCell ref="C293:G293"/>
    <mergeCell ref="C294:G294"/>
    <mergeCell ref="C301:G301"/>
    <mergeCell ref="C302:G302"/>
    <mergeCell ref="B280:B281"/>
    <mergeCell ref="C280:G281"/>
    <mergeCell ref="H280:J280"/>
    <mergeCell ref="K280:N280"/>
    <mergeCell ref="C282:N282"/>
    <mergeCell ref="O282:O283"/>
    <mergeCell ref="P282:P283"/>
    <mergeCell ref="C283:G283"/>
    <mergeCell ref="C284:G284"/>
    <mergeCell ref="O284:O286"/>
    <mergeCell ref="P284:P286"/>
    <mergeCell ref="C285:E285"/>
    <mergeCell ref="F285:G285"/>
    <mergeCell ref="C286:G286"/>
    <mergeCell ref="D275:E275"/>
    <mergeCell ref="F275:G275"/>
    <mergeCell ref="D276:E276"/>
    <mergeCell ref="F276:G276"/>
    <mergeCell ref="D277:E277"/>
    <mergeCell ref="F277:G277"/>
    <mergeCell ref="B270:P270"/>
    <mergeCell ref="C271:F271"/>
    <mergeCell ref="I271:N271"/>
    <mergeCell ref="O271:O279"/>
    <mergeCell ref="P271:P279"/>
    <mergeCell ref="B272:N272"/>
    <mergeCell ref="C273:F273"/>
    <mergeCell ref="H273:H278"/>
    <mergeCell ref="I273:N278"/>
    <mergeCell ref="C274:G274"/>
    <mergeCell ref="D278:E278"/>
    <mergeCell ref="F278:G278"/>
    <mergeCell ref="C279:E279"/>
    <mergeCell ref="F279:G279"/>
    <mergeCell ref="I279:N279"/>
    <mergeCell ref="O259:O264"/>
    <mergeCell ref="P259:P264"/>
    <mergeCell ref="C260:E260"/>
    <mergeCell ref="C261:F261"/>
    <mergeCell ref="H261:N261"/>
    <mergeCell ref="C262:E262"/>
    <mergeCell ref="H262:N262"/>
    <mergeCell ref="O265:O269"/>
    <mergeCell ref="P265:P269"/>
    <mergeCell ref="C266:E266"/>
    <mergeCell ref="C267:E267"/>
    <mergeCell ref="C268:E268"/>
    <mergeCell ref="C269:E269"/>
    <mergeCell ref="C263:E263"/>
    <mergeCell ref="H263:N263"/>
    <mergeCell ref="C264:E264"/>
    <mergeCell ref="H264:N264"/>
    <mergeCell ref="C265:E265"/>
    <mergeCell ref="G265:G269"/>
    <mergeCell ref="H265:N269"/>
    <mergeCell ref="C258:F258"/>
    <mergeCell ref="I258:N258"/>
    <mergeCell ref="C253:E253"/>
    <mergeCell ref="F253:G253"/>
    <mergeCell ref="C254:E254"/>
    <mergeCell ref="F254:G254"/>
    <mergeCell ref="C255:E255"/>
    <mergeCell ref="F255:G255"/>
    <mergeCell ref="C259:E259"/>
    <mergeCell ref="G259:G260"/>
    <mergeCell ref="H259:N260"/>
    <mergeCell ref="C251:N251"/>
    <mergeCell ref="O251:O257"/>
    <mergeCell ref="P251:P257"/>
    <mergeCell ref="C252:E252"/>
    <mergeCell ref="F252:G252"/>
    <mergeCell ref="H252:H257"/>
    <mergeCell ref="I252:N257"/>
    <mergeCell ref="C256:E256"/>
    <mergeCell ref="F256:G256"/>
    <mergeCell ref="C257:E257"/>
    <mergeCell ref="F257:G257"/>
    <mergeCell ref="C234:N234"/>
    <mergeCell ref="O234:O250"/>
    <mergeCell ref="P234:P250"/>
    <mergeCell ref="C235:J235"/>
    <mergeCell ref="L235:L250"/>
    <mergeCell ref="M235:N250"/>
    <mergeCell ref="C236:J236"/>
    <mergeCell ref="C243:J243"/>
    <mergeCell ref="C244:J244"/>
    <mergeCell ref="C245:J245"/>
    <mergeCell ref="C246:J246"/>
    <mergeCell ref="C247:J247"/>
    <mergeCell ref="C248:E248"/>
    <mergeCell ref="F248:K248"/>
    <mergeCell ref="C237:J237"/>
    <mergeCell ref="C238:J238"/>
    <mergeCell ref="C239:J239"/>
    <mergeCell ref="C240:J240"/>
    <mergeCell ref="C241:J241"/>
    <mergeCell ref="C242:J242"/>
    <mergeCell ref="C249:J249"/>
    <mergeCell ref="C250:E250"/>
    <mergeCell ref="F250:K250"/>
    <mergeCell ref="O224:O228"/>
    <mergeCell ref="O229:O230"/>
    <mergeCell ref="P229:P230"/>
    <mergeCell ref="C230:E230"/>
    <mergeCell ref="F230:J230"/>
    <mergeCell ref="B231:P231"/>
    <mergeCell ref="C232:G232"/>
    <mergeCell ref="H232:J232"/>
    <mergeCell ref="K232:K233"/>
    <mergeCell ref="L232:N233"/>
    <mergeCell ref="O232:O233"/>
    <mergeCell ref="P232:P233"/>
    <mergeCell ref="C233:G233"/>
    <mergeCell ref="H233:J233"/>
    <mergeCell ref="D222:G222"/>
    <mergeCell ref="C227:G227"/>
    <mergeCell ref="H227:J227"/>
    <mergeCell ref="C228:E228"/>
    <mergeCell ref="F228:J228"/>
    <mergeCell ref="C229:G229"/>
    <mergeCell ref="H229:J229"/>
    <mergeCell ref="H223:J223"/>
    <mergeCell ref="C224:N224"/>
    <mergeCell ref="C216:E216"/>
    <mergeCell ref="G216:N216"/>
    <mergeCell ref="C217:G217"/>
    <mergeCell ref="H217:J217"/>
    <mergeCell ref="K217:K223"/>
    <mergeCell ref="L217:N223"/>
    <mergeCell ref="H222:J222"/>
    <mergeCell ref="C223:G223"/>
    <mergeCell ref="P224:P228"/>
    <mergeCell ref="C225:G225"/>
    <mergeCell ref="H225:J225"/>
    <mergeCell ref="K225:K230"/>
    <mergeCell ref="L225:N230"/>
    <mergeCell ref="C226:G226"/>
    <mergeCell ref="H226:J226"/>
    <mergeCell ref="O217:O223"/>
    <mergeCell ref="P217:P223"/>
    <mergeCell ref="C218:J218"/>
    <mergeCell ref="D219:G219"/>
    <mergeCell ref="H219:J219"/>
    <mergeCell ref="D220:G220"/>
    <mergeCell ref="H220:J220"/>
    <mergeCell ref="D221:G221"/>
    <mergeCell ref="H221:J221"/>
    <mergeCell ref="C205:E205"/>
    <mergeCell ref="G205:N205"/>
    <mergeCell ref="O205:O216"/>
    <mergeCell ref="P205:P216"/>
    <mergeCell ref="C206:E206"/>
    <mergeCell ref="G206:N206"/>
    <mergeCell ref="C207:E207"/>
    <mergeCell ref="G207:N207"/>
    <mergeCell ref="C208:E208"/>
    <mergeCell ref="G208:N208"/>
    <mergeCell ref="C212:E212"/>
    <mergeCell ref="G212:N212"/>
    <mergeCell ref="C213:E213"/>
    <mergeCell ref="G213:N213"/>
    <mergeCell ref="C214:E214"/>
    <mergeCell ref="G214:N214"/>
    <mergeCell ref="C209:E209"/>
    <mergeCell ref="G209:N209"/>
    <mergeCell ref="C210:E210"/>
    <mergeCell ref="G210:N210"/>
    <mergeCell ref="C211:E211"/>
    <mergeCell ref="G211:N211"/>
    <mergeCell ref="C215:E215"/>
    <mergeCell ref="G215:N215"/>
    <mergeCell ref="P193:P204"/>
    <mergeCell ref="C194:E194"/>
    <mergeCell ref="G194:K194"/>
    <mergeCell ref="L194:N194"/>
    <mergeCell ref="C195:E195"/>
    <mergeCell ref="G195:K195"/>
    <mergeCell ref="L195:N195"/>
    <mergeCell ref="C196:E196"/>
    <mergeCell ref="G196:K196"/>
    <mergeCell ref="L196:N196"/>
    <mergeCell ref="C203:E203"/>
    <mergeCell ref="G203:K203"/>
    <mergeCell ref="L203:N203"/>
    <mergeCell ref="C204:E204"/>
    <mergeCell ref="G204:K204"/>
    <mergeCell ref="L204:N204"/>
    <mergeCell ref="C201:E201"/>
    <mergeCell ref="G201:K201"/>
    <mergeCell ref="L201:N201"/>
    <mergeCell ref="C202:E202"/>
    <mergeCell ref="G202:K202"/>
    <mergeCell ref="L202:N202"/>
    <mergeCell ref="C193:E193"/>
    <mergeCell ref="G193:K193"/>
    <mergeCell ref="L193:N193"/>
    <mergeCell ref="O193:O204"/>
    <mergeCell ref="C197:E197"/>
    <mergeCell ref="G197:K197"/>
    <mergeCell ref="L197:N197"/>
    <mergeCell ref="C198:E198"/>
    <mergeCell ref="G198:K198"/>
    <mergeCell ref="L198:N198"/>
    <mergeCell ref="C199:E199"/>
    <mergeCell ref="G199:K199"/>
    <mergeCell ref="L199:N199"/>
    <mergeCell ref="C200:E200"/>
    <mergeCell ref="G200:K200"/>
    <mergeCell ref="L200:N200"/>
    <mergeCell ref="P181:P192"/>
    <mergeCell ref="C182:E182"/>
    <mergeCell ref="G182:N182"/>
    <mergeCell ref="C183:E183"/>
    <mergeCell ref="G183:N183"/>
    <mergeCell ref="C184:E184"/>
    <mergeCell ref="G184:N184"/>
    <mergeCell ref="C185:E185"/>
    <mergeCell ref="G185:N185"/>
    <mergeCell ref="C186:E186"/>
    <mergeCell ref="C192:E192"/>
    <mergeCell ref="G192:N192"/>
    <mergeCell ref="C180:E180"/>
    <mergeCell ref="G180:K180"/>
    <mergeCell ref="L180:N180"/>
    <mergeCell ref="C181:E181"/>
    <mergeCell ref="G181:N181"/>
    <mergeCell ref="O181:O192"/>
    <mergeCell ref="G186:N186"/>
    <mergeCell ref="C187:E187"/>
    <mergeCell ref="G187:N187"/>
    <mergeCell ref="C188:E188"/>
    <mergeCell ref="G188:N188"/>
    <mergeCell ref="C189:E189"/>
    <mergeCell ref="G189:N189"/>
    <mergeCell ref="C190:E190"/>
    <mergeCell ref="G190:N190"/>
    <mergeCell ref="C191:E191"/>
    <mergeCell ref="G191:N191"/>
    <mergeCell ref="C178:E178"/>
    <mergeCell ref="G178:K178"/>
    <mergeCell ref="L178:N178"/>
    <mergeCell ref="C179:E179"/>
    <mergeCell ref="G179:K179"/>
    <mergeCell ref="L179:N179"/>
    <mergeCell ref="C176:E176"/>
    <mergeCell ref="G176:K176"/>
    <mergeCell ref="L176:N176"/>
    <mergeCell ref="C177:E177"/>
    <mergeCell ref="G177:K177"/>
    <mergeCell ref="L177:N177"/>
    <mergeCell ref="B168:N168"/>
    <mergeCell ref="C169:E169"/>
    <mergeCell ref="G169:K169"/>
    <mergeCell ref="L169:N169"/>
    <mergeCell ref="O169:O180"/>
    <mergeCell ref="P169:P180"/>
    <mergeCell ref="C170:E170"/>
    <mergeCell ref="G170:K170"/>
    <mergeCell ref="L170:N170"/>
    <mergeCell ref="C171:E171"/>
    <mergeCell ref="C174:E174"/>
    <mergeCell ref="G174:K174"/>
    <mergeCell ref="L174:N174"/>
    <mergeCell ref="C175:E175"/>
    <mergeCell ref="G175:K175"/>
    <mergeCell ref="L175:N175"/>
    <mergeCell ref="G171:K171"/>
    <mergeCell ref="L171:N171"/>
    <mergeCell ref="C172:E172"/>
    <mergeCell ref="G172:K172"/>
    <mergeCell ref="L172:N172"/>
    <mergeCell ref="C173:E173"/>
    <mergeCell ref="G173:K173"/>
    <mergeCell ref="L173:N173"/>
    <mergeCell ref="C166:F166"/>
    <mergeCell ref="G166:I166"/>
    <mergeCell ref="J166:L166"/>
    <mergeCell ref="M166:N166"/>
    <mergeCell ref="C167:E167"/>
    <mergeCell ref="H167:I167"/>
    <mergeCell ref="J167:L167"/>
    <mergeCell ref="M167:N167"/>
    <mergeCell ref="C164:F164"/>
    <mergeCell ref="G164:I164"/>
    <mergeCell ref="J164:L164"/>
    <mergeCell ref="M164:N164"/>
    <mergeCell ref="C165:F165"/>
    <mergeCell ref="G165:I165"/>
    <mergeCell ref="J165:L165"/>
    <mergeCell ref="M165:N165"/>
    <mergeCell ref="C162:F162"/>
    <mergeCell ref="G162:I162"/>
    <mergeCell ref="J162:L162"/>
    <mergeCell ref="M162:N162"/>
    <mergeCell ref="C163:F163"/>
    <mergeCell ref="G163:I163"/>
    <mergeCell ref="J163:L163"/>
    <mergeCell ref="M163:N163"/>
    <mergeCell ref="C160:F160"/>
    <mergeCell ref="G160:I160"/>
    <mergeCell ref="J160:L160"/>
    <mergeCell ref="M160:N160"/>
    <mergeCell ref="C161:F161"/>
    <mergeCell ref="G161:I161"/>
    <mergeCell ref="J161:L161"/>
    <mergeCell ref="M161:N161"/>
    <mergeCell ref="J155:L155"/>
    <mergeCell ref="M155:N155"/>
    <mergeCell ref="M157:N157"/>
    <mergeCell ref="C158:F158"/>
    <mergeCell ref="G158:I158"/>
    <mergeCell ref="J158:L158"/>
    <mergeCell ref="M158:N158"/>
    <mergeCell ref="C159:F159"/>
    <mergeCell ref="G159:I159"/>
    <mergeCell ref="J159:L159"/>
    <mergeCell ref="M159:N159"/>
    <mergeCell ref="H150:J150"/>
    <mergeCell ref="B151:P151"/>
    <mergeCell ref="C152:F152"/>
    <mergeCell ref="G152:I152"/>
    <mergeCell ref="J152:L152"/>
    <mergeCell ref="M152:N152"/>
    <mergeCell ref="O152:O167"/>
    <mergeCell ref="P152:P167"/>
    <mergeCell ref="C153:F153"/>
    <mergeCell ref="G153:I153"/>
    <mergeCell ref="J153:L153"/>
    <mergeCell ref="D156:F156"/>
    <mergeCell ref="G156:I156"/>
    <mergeCell ref="J156:L156"/>
    <mergeCell ref="C157:F157"/>
    <mergeCell ref="G157:I157"/>
    <mergeCell ref="J157:L157"/>
    <mergeCell ref="M153:N153"/>
    <mergeCell ref="C154:F154"/>
    <mergeCell ref="G154:I154"/>
    <mergeCell ref="J154:L154"/>
    <mergeCell ref="M154:N154"/>
    <mergeCell ref="D155:F155"/>
    <mergeCell ref="G155:I155"/>
    <mergeCell ref="H145:J145"/>
    <mergeCell ref="C146:G146"/>
    <mergeCell ref="H146:J146"/>
    <mergeCell ref="C147:G147"/>
    <mergeCell ref="H147:J147"/>
    <mergeCell ref="O147:O148"/>
    <mergeCell ref="B142:P142"/>
    <mergeCell ref="C143:G143"/>
    <mergeCell ref="H143:J143"/>
    <mergeCell ref="K143:K150"/>
    <mergeCell ref="L143:N150"/>
    <mergeCell ref="O143:O146"/>
    <mergeCell ref="P143:P146"/>
    <mergeCell ref="C144:G144"/>
    <mergeCell ref="H144:J144"/>
    <mergeCell ref="C145:G145"/>
    <mergeCell ref="P147:P148"/>
    <mergeCell ref="C148:G148"/>
    <mergeCell ref="H148:J148"/>
    <mergeCell ref="C149:G149"/>
    <mergeCell ref="H149:J149"/>
    <mergeCell ref="O149:O150"/>
    <mergeCell ref="P149:P150"/>
    <mergeCell ref="C150:G150"/>
    <mergeCell ref="C139:F139"/>
    <mergeCell ref="G139:N139"/>
    <mergeCell ref="B140:P140"/>
    <mergeCell ref="C141:F141"/>
    <mergeCell ref="H141:I141"/>
    <mergeCell ref="J141:N141"/>
    <mergeCell ref="C135:J135"/>
    <mergeCell ref="K135:N138"/>
    <mergeCell ref="C136:D136"/>
    <mergeCell ref="E136:J136"/>
    <mergeCell ref="C137:F137"/>
    <mergeCell ref="C138:F138"/>
    <mergeCell ref="C129:J129"/>
    <mergeCell ref="K129:N131"/>
    <mergeCell ref="C130:F130"/>
    <mergeCell ref="C131:F131"/>
    <mergeCell ref="C132:J132"/>
    <mergeCell ref="K132:N134"/>
    <mergeCell ref="C133:F133"/>
    <mergeCell ref="C134:F134"/>
    <mergeCell ref="C123:J123"/>
    <mergeCell ref="K123:N125"/>
    <mergeCell ref="C124:F124"/>
    <mergeCell ref="C125:F125"/>
    <mergeCell ref="C126:J126"/>
    <mergeCell ref="K126:N128"/>
    <mergeCell ref="C127:F127"/>
    <mergeCell ref="C128:F128"/>
    <mergeCell ref="K102:N104"/>
    <mergeCell ref="C103:F103"/>
    <mergeCell ref="C104:F104"/>
    <mergeCell ref="C117:J117"/>
    <mergeCell ref="K117:N119"/>
    <mergeCell ref="C118:F118"/>
    <mergeCell ref="C119:F119"/>
    <mergeCell ref="C120:J120"/>
    <mergeCell ref="K120:N122"/>
    <mergeCell ref="C121:F121"/>
    <mergeCell ref="C122:F122"/>
    <mergeCell ref="C111:J111"/>
    <mergeCell ref="K111:N113"/>
    <mergeCell ref="C112:F112"/>
    <mergeCell ref="C113:F113"/>
    <mergeCell ref="C114:J114"/>
    <mergeCell ref="K114:N116"/>
    <mergeCell ref="C115:F115"/>
    <mergeCell ref="C116:F116"/>
    <mergeCell ref="B92:P92"/>
    <mergeCell ref="C93:N93"/>
    <mergeCell ref="O93:O139"/>
    <mergeCell ref="P93:P139"/>
    <mergeCell ref="B94:F95"/>
    <mergeCell ref="G94:N94"/>
    <mergeCell ref="K95:N95"/>
    <mergeCell ref="C96:J96"/>
    <mergeCell ref="K96:N98"/>
    <mergeCell ref="C97:F97"/>
    <mergeCell ref="C105:J105"/>
    <mergeCell ref="K105:N107"/>
    <mergeCell ref="C106:F106"/>
    <mergeCell ref="C107:F107"/>
    <mergeCell ref="C108:J108"/>
    <mergeCell ref="K108:N110"/>
    <mergeCell ref="C109:F109"/>
    <mergeCell ref="C110:F110"/>
    <mergeCell ref="C98:F98"/>
    <mergeCell ref="C99:J99"/>
    <mergeCell ref="K99:N101"/>
    <mergeCell ref="C100:F100"/>
    <mergeCell ref="C101:F101"/>
    <mergeCell ref="C102:J102"/>
    <mergeCell ref="B85:P85"/>
    <mergeCell ref="C86:G86"/>
    <mergeCell ref="I86:J86"/>
    <mergeCell ref="K86:N86"/>
    <mergeCell ref="O86:O91"/>
    <mergeCell ref="P86:P91"/>
    <mergeCell ref="B87:E91"/>
    <mergeCell ref="F87:H87"/>
    <mergeCell ref="I87:J87"/>
    <mergeCell ref="K87:N87"/>
    <mergeCell ref="F90:H90"/>
    <mergeCell ref="I90:J90"/>
    <mergeCell ref="K90:N90"/>
    <mergeCell ref="F91:H91"/>
    <mergeCell ref="I91:J91"/>
    <mergeCell ref="K91:N91"/>
    <mergeCell ref="F88:H88"/>
    <mergeCell ref="I88:J88"/>
    <mergeCell ref="K88:N88"/>
    <mergeCell ref="F89:H89"/>
    <mergeCell ref="I89:J89"/>
    <mergeCell ref="K89:N89"/>
    <mergeCell ref="C84:E84"/>
    <mergeCell ref="F84:N84"/>
    <mergeCell ref="O84:P84"/>
    <mergeCell ref="O75:O83"/>
    <mergeCell ref="P75:P83"/>
    <mergeCell ref="C76:E76"/>
    <mergeCell ref="F76:G76"/>
    <mergeCell ref="C77:E77"/>
    <mergeCell ref="F77:G77"/>
    <mergeCell ref="C78:G78"/>
    <mergeCell ref="C79:E79"/>
    <mergeCell ref="F79:G79"/>
    <mergeCell ref="C80:E80"/>
    <mergeCell ref="C74:N74"/>
    <mergeCell ref="C75:E75"/>
    <mergeCell ref="F75:G75"/>
    <mergeCell ref="H75:H83"/>
    <mergeCell ref="I75:N83"/>
    <mergeCell ref="F80:G80"/>
    <mergeCell ref="C81:E81"/>
    <mergeCell ref="F81:G81"/>
    <mergeCell ref="C82:E82"/>
    <mergeCell ref="F82:G82"/>
    <mergeCell ref="C83:E83"/>
    <mergeCell ref="F83:G83"/>
    <mergeCell ref="L61:N61"/>
    <mergeCell ref="C68:J68"/>
    <mergeCell ref="K68:K73"/>
    <mergeCell ref="L68:N73"/>
    <mergeCell ref="O68:O73"/>
    <mergeCell ref="P68:P73"/>
    <mergeCell ref="C69:I69"/>
    <mergeCell ref="C70:I70"/>
    <mergeCell ref="C71:I71"/>
    <mergeCell ref="C72:I72"/>
    <mergeCell ref="C73:F73"/>
    <mergeCell ref="G73:J73"/>
    <mergeCell ref="O61:O67"/>
    <mergeCell ref="P61:P67"/>
    <mergeCell ref="C62:I62"/>
    <mergeCell ref="L62:N62"/>
    <mergeCell ref="C63:I63"/>
    <mergeCell ref="L63:N63"/>
    <mergeCell ref="C64:I64"/>
    <mergeCell ref="C58:E58"/>
    <mergeCell ref="G58:H58"/>
    <mergeCell ref="I58:J58"/>
    <mergeCell ref="K58:L58"/>
    <mergeCell ref="C59:E59"/>
    <mergeCell ref="G59:H59"/>
    <mergeCell ref="I59:J59"/>
    <mergeCell ref="K59:L59"/>
    <mergeCell ref="L64:N64"/>
    <mergeCell ref="C65:I65"/>
    <mergeCell ref="L65:N65"/>
    <mergeCell ref="C66:I66"/>
    <mergeCell ref="L66:N66"/>
    <mergeCell ref="C67:I67"/>
    <mergeCell ref="L67:N67"/>
    <mergeCell ref="B60:N60"/>
    <mergeCell ref="C61:I61"/>
    <mergeCell ref="C57:E57"/>
    <mergeCell ref="G57:H57"/>
    <mergeCell ref="I57:J57"/>
    <mergeCell ref="K57:L57"/>
    <mergeCell ref="C54:E54"/>
    <mergeCell ref="G54:H54"/>
    <mergeCell ref="I54:J54"/>
    <mergeCell ref="K54:L54"/>
    <mergeCell ref="C55:E55"/>
    <mergeCell ref="G55:H55"/>
    <mergeCell ref="I55:J55"/>
    <mergeCell ref="K55:L55"/>
    <mergeCell ref="I51:J51"/>
    <mergeCell ref="K51:L51"/>
    <mergeCell ref="B52:P52"/>
    <mergeCell ref="C53:E53"/>
    <mergeCell ref="G53:H53"/>
    <mergeCell ref="I53:J53"/>
    <mergeCell ref="K53:L53"/>
    <mergeCell ref="C56:E56"/>
    <mergeCell ref="G56:H56"/>
    <mergeCell ref="I56:J56"/>
    <mergeCell ref="K56:L56"/>
    <mergeCell ref="B43:P43"/>
    <mergeCell ref="C44:H44"/>
    <mergeCell ref="K44:N44"/>
    <mergeCell ref="B45:P45"/>
    <mergeCell ref="C46:E46"/>
    <mergeCell ref="G46:H46"/>
    <mergeCell ref="I46:J46"/>
    <mergeCell ref="K46:L46"/>
    <mergeCell ref="O46:O51"/>
    <mergeCell ref="P46:P51"/>
    <mergeCell ref="C49:E49"/>
    <mergeCell ref="G49:H49"/>
    <mergeCell ref="I49:J49"/>
    <mergeCell ref="K49:L49"/>
    <mergeCell ref="C50:E50"/>
    <mergeCell ref="F50:N50"/>
    <mergeCell ref="C47:E47"/>
    <mergeCell ref="G47:H47"/>
    <mergeCell ref="I47:J47"/>
    <mergeCell ref="K47:L47"/>
    <mergeCell ref="C48:E48"/>
    <mergeCell ref="F48:N48"/>
    <mergeCell ref="C51:E51"/>
    <mergeCell ref="G51:H51"/>
    <mergeCell ref="C41:F41"/>
    <mergeCell ref="I41:J41"/>
    <mergeCell ref="K41:N41"/>
    <mergeCell ref="C42:F42"/>
    <mergeCell ref="I42:J42"/>
    <mergeCell ref="K42:N42"/>
    <mergeCell ref="B36:P36"/>
    <mergeCell ref="C37:I37"/>
    <mergeCell ref="L37:N37"/>
    <mergeCell ref="B38:P38"/>
    <mergeCell ref="C39:F39"/>
    <mergeCell ref="I39:J39"/>
    <mergeCell ref="K39:N39"/>
    <mergeCell ref="O39:O42"/>
    <mergeCell ref="P39:P42"/>
    <mergeCell ref="C40:F40"/>
    <mergeCell ref="C35:I35"/>
    <mergeCell ref="L35:N35"/>
    <mergeCell ref="P29:P31"/>
    <mergeCell ref="D30:I30"/>
    <mergeCell ref="C31:G31"/>
    <mergeCell ref="H31:J31"/>
    <mergeCell ref="C32:G32"/>
    <mergeCell ref="H32:J32"/>
    <mergeCell ref="I40:J40"/>
    <mergeCell ref="K40:N40"/>
    <mergeCell ref="P23:P25"/>
    <mergeCell ref="C24:H24"/>
    <mergeCell ref="C25:H25"/>
    <mergeCell ref="B26:P26"/>
    <mergeCell ref="B27:B28"/>
    <mergeCell ref="C27:F28"/>
    <mergeCell ref="K27:K34"/>
    <mergeCell ref="L27:N34"/>
    <mergeCell ref="C29:I29"/>
    <mergeCell ref="O29:O31"/>
    <mergeCell ref="C33:G33"/>
    <mergeCell ref="H33:J33"/>
    <mergeCell ref="C34:G34"/>
    <mergeCell ref="H34:J34"/>
    <mergeCell ref="L16:N16"/>
    <mergeCell ref="C21:H21"/>
    <mergeCell ref="J21:J25"/>
    <mergeCell ref="K21:N25"/>
    <mergeCell ref="C22:H22"/>
    <mergeCell ref="C23:H23"/>
    <mergeCell ref="O23:O25"/>
    <mergeCell ref="C19:H19"/>
    <mergeCell ref="J19:K19"/>
    <mergeCell ref="L19:N19"/>
    <mergeCell ref="C20:H20"/>
    <mergeCell ref="J20:K20"/>
    <mergeCell ref="L20:N20"/>
    <mergeCell ref="C14:H14"/>
    <mergeCell ref="J14:K14"/>
    <mergeCell ref="L14:N14"/>
    <mergeCell ref="B7:P7"/>
    <mergeCell ref="C8:H8"/>
    <mergeCell ref="K8:N8"/>
    <mergeCell ref="O8:O20"/>
    <mergeCell ref="P8:P20"/>
    <mergeCell ref="B9:N9"/>
    <mergeCell ref="C10:E10"/>
    <mergeCell ref="F10:N10"/>
    <mergeCell ref="C11:H11"/>
    <mergeCell ref="C12:H12"/>
    <mergeCell ref="C17:H17"/>
    <mergeCell ref="J17:K17"/>
    <mergeCell ref="L17:N17"/>
    <mergeCell ref="C18:H18"/>
    <mergeCell ref="J18:K18"/>
    <mergeCell ref="L18:N18"/>
    <mergeCell ref="C15:H15"/>
    <mergeCell ref="J15:K15"/>
    <mergeCell ref="L15:N15"/>
    <mergeCell ref="C16:H16"/>
    <mergeCell ref="J16:K16"/>
    <mergeCell ref="F1:N1"/>
    <mergeCell ref="F2:G2"/>
    <mergeCell ref="B4:N4"/>
    <mergeCell ref="B5:N5"/>
    <mergeCell ref="B6:I6"/>
    <mergeCell ref="K6:N6"/>
    <mergeCell ref="J12:K12"/>
    <mergeCell ref="L12:N12"/>
    <mergeCell ref="C13:H13"/>
    <mergeCell ref="J13:K13"/>
    <mergeCell ref="L13:N13"/>
  </mergeCells>
  <phoneticPr fontId="15" type="noConversion"/>
  <conditionalFormatting sqref="F75:F77">
    <cfRule type="containsBlanks" dxfId="8512" priority="185">
      <formula>LEN(TRIM(F75))=0</formula>
    </cfRule>
  </conditionalFormatting>
  <conditionalFormatting sqref="F79:F82">
    <cfRule type="containsBlanks" dxfId="8511" priority="152">
      <formula>LEN(TRIM(F79))=0</formula>
    </cfRule>
  </conditionalFormatting>
  <conditionalFormatting sqref="F182:F192">
    <cfRule type="containsBlanks" dxfId="8510" priority="186">
      <formula>LEN(TRIM(F182))=0</formula>
    </cfRule>
  </conditionalFormatting>
  <conditionalFormatting sqref="F259:F260">
    <cfRule type="containsBlanks" dxfId="8509" priority="191">
      <formula>LEN(TRIM(F259))=0</formula>
    </cfRule>
  </conditionalFormatting>
  <conditionalFormatting sqref="F262">
    <cfRule type="expression" dxfId="8508" priority="28">
      <formula>AND(F260="No",#REF!="No")</formula>
    </cfRule>
  </conditionalFormatting>
  <conditionalFormatting sqref="F262:F269">
    <cfRule type="containsBlanks" dxfId="8507" priority="190">
      <formula>LEN(TRIM(F262))=0</formula>
    </cfRule>
  </conditionalFormatting>
  <conditionalFormatting sqref="F263">
    <cfRule type="expression" dxfId="8506" priority="2">
      <formula>AND(F260="No",#REF!="No")</formula>
    </cfRule>
  </conditionalFormatting>
  <conditionalFormatting sqref="F264">
    <cfRule type="expression" dxfId="8505" priority="1">
      <formula>AND(F260="No",#REF!="No")</formula>
    </cfRule>
  </conditionalFormatting>
  <conditionalFormatting sqref="F266:F269">
    <cfRule type="expression" dxfId="8504" priority="53">
      <formula>$F$265="No"</formula>
    </cfRule>
  </conditionalFormatting>
  <conditionalFormatting sqref="F275:F279">
    <cfRule type="containsBlanks" dxfId="8503" priority="176">
      <formula>LEN(TRIM(F275))=0</formula>
    </cfRule>
  </conditionalFormatting>
  <conditionalFormatting sqref="F83:G83">
    <cfRule type="expression" dxfId="8502" priority="32">
      <formula>OR($F$82="No",$F$82="Don't know",$F$82="Not applicable")</formula>
    </cfRule>
  </conditionalFormatting>
  <conditionalFormatting sqref="F252:G252 F253 F254:G254 F255 F256:G256">
    <cfRule type="containsBlanks" dxfId="8501" priority="173">
      <formula>LEN(TRIM(F252))=0</formula>
    </cfRule>
  </conditionalFormatting>
  <conditionalFormatting sqref="F88:J88">
    <cfRule type="containsBlanks" dxfId="8500" priority="109">
      <formula>LEN(TRIM(F88))=0</formula>
    </cfRule>
  </conditionalFormatting>
  <conditionalFormatting sqref="F228:J228">
    <cfRule type="expression" dxfId="8499" priority="46">
      <formula>OR($H$227="No",$H$227="Don't know",$H$227="Not applicable (no fees)")</formula>
    </cfRule>
  </conditionalFormatting>
  <conditionalFormatting sqref="F230:J230">
    <cfRule type="expression" dxfId="8498" priority="45">
      <formula>$H$229="No"</formula>
    </cfRule>
  </conditionalFormatting>
  <conditionalFormatting sqref="F47:M47">
    <cfRule type="expression" dxfId="8497" priority="98">
      <formula>OR($I$44="No",$I$44="Don't know")</formula>
    </cfRule>
  </conditionalFormatting>
  <conditionalFormatting sqref="F49:M49 F47:M47 F54:M58">
    <cfRule type="containsBlanks" dxfId="8496" priority="121">
      <formula>LEN(TRIM(F47))=0</formula>
    </cfRule>
  </conditionalFormatting>
  <conditionalFormatting sqref="F49:M49">
    <cfRule type="expression" dxfId="8495" priority="99">
      <formula>OR($I$44="No",$I$44="Don't know")</formula>
    </cfRule>
  </conditionalFormatting>
  <conditionalFormatting sqref="F10:N10">
    <cfRule type="expression" dxfId="8494" priority="95">
      <formula>OR($I$8="No",$I$8="Don't know")</formula>
    </cfRule>
    <cfRule type="containsBlanks" dxfId="8493" priority="211">
      <formula>LEN(TRIM(F10))=0</formula>
    </cfRule>
    <cfRule type="expression" dxfId="8492" priority="215">
      <formula>$N$15="No"</formula>
    </cfRule>
    <cfRule type="expression" dxfId="8491" priority="216">
      <formula>$N$15="Not applicable"</formula>
    </cfRule>
    <cfRule type="expression" dxfId="8490" priority="217">
      <formula>$N$15="Don't know"</formula>
    </cfRule>
  </conditionalFormatting>
  <conditionalFormatting sqref="F88:N91">
    <cfRule type="expression" dxfId="8489" priority="92">
      <formula>OR($H$86="No",$H$86="Don't know")</formula>
    </cfRule>
  </conditionalFormatting>
  <conditionalFormatting sqref="G40:G41">
    <cfRule type="expression" dxfId="8488" priority="108">
      <formula>$J$37="No"</formula>
    </cfRule>
  </conditionalFormatting>
  <conditionalFormatting sqref="G141">
    <cfRule type="containsBlanks" dxfId="8487" priority="207">
      <formula>LEN(TRIM(G141))=0</formula>
    </cfRule>
  </conditionalFormatting>
  <conditionalFormatting sqref="G156:G166">
    <cfRule type="containsBlanks" dxfId="8486" priority="87">
      <formula>LEN(TRIM(G156))=0</formula>
    </cfRule>
  </conditionalFormatting>
  <conditionalFormatting sqref="G258">
    <cfRule type="containsBlanks" dxfId="8485" priority="172">
      <formula>LEN(TRIM(G258))=0</formula>
    </cfRule>
  </conditionalFormatting>
  <conditionalFormatting sqref="G273 F275:G279">
    <cfRule type="expression" dxfId="8484" priority="52">
      <formula>OR($G$271="No",$G$271="Don't know")</formula>
    </cfRule>
  </conditionalFormatting>
  <conditionalFormatting sqref="G273 G271">
    <cfRule type="containsBlanks" dxfId="8483" priority="175">
      <formula>LEN(TRIM(G271))=0</formula>
    </cfRule>
  </conditionalFormatting>
  <conditionalFormatting sqref="G153:I153">
    <cfRule type="expression" dxfId="8482" priority="91">
      <formula>OR($I$96="No",$I$96="Don't know")</formula>
    </cfRule>
  </conditionalFormatting>
  <conditionalFormatting sqref="G154:I154">
    <cfRule type="expression" dxfId="8481" priority="89">
      <formula>OR($I$99="No",$I$99="Don't know")</formula>
    </cfRule>
  </conditionalFormatting>
  <conditionalFormatting sqref="G155:I156">
    <cfRule type="expression" dxfId="8480" priority="86">
      <formula>OR($I$102="No",$I$102="Don't know")</formula>
    </cfRule>
  </conditionalFormatting>
  <conditionalFormatting sqref="G157:I157">
    <cfRule type="expression" dxfId="8479" priority="83">
      <formula>OR($I$105="No",$I$105="Don't know")</formula>
    </cfRule>
  </conditionalFormatting>
  <conditionalFormatting sqref="G158:I158">
    <cfRule type="expression" dxfId="8478" priority="81">
      <formula>OR($I$108="No",$I$108="Don't know")</formula>
    </cfRule>
  </conditionalFormatting>
  <conditionalFormatting sqref="G159:I159">
    <cfRule type="expression" dxfId="8477" priority="79">
      <formula>OR($I$111="No",$I$111="Don't know")</formula>
    </cfRule>
  </conditionalFormatting>
  <conditionalFormatting sqref="G160:I160">
    <cfRule type="expression" dxfId="8476" priority="77">
      <formula>OR($I$114="No",$I$114="Don't know")</formula>
    </cfRule>
  </conditionalFormatting>
  <conditionalFormatting sqref="G161:I161">
    <cfRule type="expression" dxfId="8475" priority="75">
      <formula>OR($I$117="No",$I$117="Don't know")</formula>
    </cfRule>
  </conditionalFormatting>
  <conditionalFormatting sqref="G162:I162">
    <cfRule type="expression" dxfId="8474" priority="73">
      <formula>OR($I$120="No",$I$120="Don't know")</formula>
    </cfRule>
  </conditionalFormatting>
  <conditionalFormatting sqref="G163:I163">
    <cfRule type="expression" dxfId="8473" priority="71">
      <formula>OR($I$123="No",$I$123="Don't know")</formula>
    </cfRule>
  </conditionalFormatting>
  <conditionalFormatting sqref="G164:I164">
    <cfRule type="expression" dxfId="8472" priority="69">
      <formula>OR($I$126="No",$I$126="Don't know")</formula>
    </cfRule>
  </conditionalFormatting>
  <conditionalFormatting sqref="G165:I165">
    <cfRule type="expression" dxfId="8471" priority="66">
      <formula>OR($I$129="No",$I$129="Don't know")</formula>
    </cfRule>
  </conditionalFormatting>
  <conditionalFormatting sqref="G166:I166">
    <cfRule type="expression" dxfId="8470" priority="65">
      <formula>OR($I$132="No",$I$132="Don't know")</formula>
    </cfRule>
  </conditionalFormatting>
  <conditionalFormatting sqref="G40:J41">
    <cfRule type="expression" dxfId="8469" priority="93">
      <formula>OR($J$37="No",$J$37="Don't know")</formula>
    </cfRule>
    <cfRule type="containsBlanks" dxfId="8468" priority="209">
      <formula>LEN(TRIM(G40))=0</formula>
    </cfRule>
  </conditionalFormatting>
  <conditionalFormatting sqref="G73:J73 F75:G77 F79:G83">
    <cfRule type="expression" dxfId="8467" priority="33">
      <formula>($J$61=0)</formula>
    </cfRule>
  </conditionalFormatting>
  <conditionalFormatting sqref="G73:J73">
    <cfRule type="expression" dxfId="8466" priority="35">
      <formula>OR($J$72="No",$J$72="Don't know",$J$72="Not applicable")</formula>
    </cfRule>
    <cfRule type="containsBlanks" dxfId="8465" priority="174">
      <formula>LEN(TRIM(G73))=0</formula>
    </cfRule>
  </conditionalFormatting>
  <conditionalFormatting sqref="G97:J98">
    <cfRule type="containsBlanks" dxfId="8464" priority="30">
      <formula>LEN(TRIM(G97))=0</formula>
    </cfRule>
  </conditionalFormatting>
  <conditionalFormatting sqref="G100:J101">
    <cfRule type="containsBlanks" dxfId="8463" priority="26">
      <formula>LEN(TRIM(G100))=0</formula>
    </cfRule>
  </conditionalFormatting>
  <conditionalFormatting sqref="G103:J104">
    <cfRule type="containsBlanks" dxfId="8462" priority="25">
      <formula>LEN(TRIM(G103))=0</formula>
    </cfRule>
  </conditionalFormatting>
  <conditionalFormatting sqref="G106:J107">
    <cfRule type="containsBlanks" dxfId="8461" priority="24">
      <formula>LEN(TRIM(G106))=0</formula>
    </cfRule>
  </conditionalFormatting>
  <conditionalFormatting sqref="G109:J110">
    <cfRule type="containsBlanks" dxfId="8460" priority="23">
      <formula>LEN(TRIM(G109))=0</formula>
    </cfRule>
  </conditionalFormatting>
  <conditionalFormatting sqref="G112:J113">
    <cfRule type="containsBlanks" dxfId="8459" priority="22">
      <formula>LEN(TRIM(G112))=0</formula>
    </cfRule>
  </conditionalFormatting>
  <conditionalFormatting sqref="G115:J116">
    <cfRule type="containsBlanks" dxfId="8458" priority="21">
      <formula>LEN(TRIM(G115))=0</formula>
    </cfRule>
  </conditionalFormatting>
  <conditionalFormatting sqref="G118:J119">
    <cfRule type="containsBlanks" dxfId="8457" priority="20">
      <formula>LEN(TRIM(G118))=0</formula>
    </cfRule>
  </conditionalFormatting>
  <conditionalFormatting sqref="G121:J122">
    <cfRule type="containsBlanks" dxfId="8456" priority="19">
      <formula>LEN(TRIM(G121))=0</formula>
    </cfRule>
  </conditionalFormatting>
  <conditionalFormatting sqref="G124:J125">
    <cfRule type="containsBlanks" dxfId="8455" priority="18">
      <formula>LEN(TRIM(G124))=0</formula>
    </cfRule>
  </conditionalFormatting>
  <conditionalFormatting sqref="G127:J128">
    <cfRule type="containsBlanks" dxfId="8454" priority="17">
      <formula>LEN(TRIM(G127))=0</formula>
    </cfRule>
  </conditionalFormatting>
  <conditionalFormatting sqref="G130:J131">
    <cfRule type="containsBlanks" dxfId="8453" priority="16">
      <formula>LEN(TRIM(G130))=0</formula>
    </cfRule>
  </conditionalFormatting>
  <conditionalFormatting sqref="G133:J134">
    <cfRule type="containsBlanks" dxfId="8452" priority="15">
      <formula>LEN(TRIM(G133))=0</formula>
    </cfRule>
  </conditionalFormatting>
  <conditionalFormatting sqref="G170:K180">
    <cfRule type="expression" dxfId="8451" priority="60">
      <formula>OR($F170="No",$F170="Don't know")</formula>
    </cfRule>
  </conditionalFormatting>
  <conditionalFormatting sqref="G182:N192">
    <cfRule type="expression" dxfId="8450" priority="59">
      <formula>OR($F182="No",$F182="Don't know")</formula>
    </cfRule>
  </conditionalFormatting>
  <conditionalFormatting sqref="G194:N204">
    <cfRule type="expression" dxfId="8449" priority="58">
      <formula>OR($F194="No",$F194="Don't know")</formula>
    </cfRule>
  </conditionalFormatting>
  <conditionalFormatting sqref="G206:N216">
    <cfRule type="expression" dxfId="8448" priority="57">
      <formula>OR($F206="No",$F206="Don't know")</formula>
    </cfRule>
  </conditionalFormatting>
  <conditionalFormatting sqref="H143:H144">
    <cfRule type="containsBlanks" dxfId="8447" priority="125">
      <formula>LEN(TRIM(H143))=0</formula>
    </cfRule>
  </conditionalFormatting>
  <conditionalFormatting sqref="H143:H146">
    <cfRule type="expression" dxfId="8446" priority="122">
      <formula>#REF!="Don't know"</formula>
    </cfRule>
    <cfRule type="expression" dxfId="8445" priority="123">
      <formula>#REF!="No"</formula>
    </cfRule>
  </conditionalFormatting>
  <conditionalFormatting sqref="H145">
    <cfRule type="containsBlanks" dxfId="8444" priority="126">
      <formula>LEN(TRIM(H145))=0</formula>
    </cfRule>
  </conditionalFormatting>
  <conditionalFormatting sqref="H146:H147">
    <cfRule type="containsBlanks" dxfId="8443" priority="124">
      <formula>LEN(TRIM(H146))=0</formula>
    </cfRule>
  </conditionalFormatting>
  <conditionalFormatting sqref="H147">
    <cfRule type="expression" dxfId="8442" priority="200">
      <formula>#REF!="Don't know"</formula>
    </cfRule>
    <cfRule type="expression" dxfId="8441" priority="201">
      <formula>#REF!="No"</formula>
    </cfRule>
  </conditionalFormatting>
  <conditionalFormatting sqref="H149 K143">
    <cfRule type="expression" dxfId="8440" priority="203">
      <formula>#REF!="Don't know"</formula>
    </cfRule>
    <cfRule type="expression" dxfId="8439" priority="204">
      <formula>#REF!="No"</formula>
    </cfRule>
  </conditionalFormatting>
  <conditionalFormatting sqref="H149">
    <cfRule type="containsBlanks" dxfId="8438" priority="202">
      <formula>LEN(TRIM(H149))=0</formula>
    </cfRule>
  </conditionalFormatting>
  <conditionalFormatting sqref="H217">
    <cfRule type="containsBlanks" dxfId="8437" priority="179">
      <formula>LEN(TRIM(H217))=0</formula>
    </cfRule>
    <cfRule type="expression" dxfId="8436" priority="180">
      <formula>#REF!="Don't know"</formula>
    </cfRule>
    <cfRule type="expression" dxfId="8435" priority="181">
      <formula>#REF!="No"</formula>
    </cfRule>
  </conditionalFormatting>
  <conditionalFormatting sqref="H219:H222">
    <cfRule type="containsBlanks" dxfId="8434" priority="182">
      <formula>LEN(TRIM(H219))=0</formula>
    </cfRule>
    <cfRule type="expression" dxfId="8433" priority="183">
      <formula>$H$150="Don't know"</formula>
    </cfRule>
    <cfRule type="expression" dxfId="8432" priority="184">
      <formula>$H$150="no"</formula>
    </cfRule>
  </conditionalFormatting>
  <conditionalFormatting sqref="H225:H227">
    <cfRule type="containsBlanks" dxfId="8431" priority="151">
      <formula>LEN(TRIM(H225))=0</formula>
    </cfRule>
  </conditionalFormatting>
  <conditionalFormatting sqref="H229">
    <cfRule type="containsBlanks" dxfId="8430" priority="150">
      <formula>LEN(TRIM(H229))=0</formula>
    </cfRule>
  </conditionalFormatting>
  <conditionalFormatting sqref="H317">
    <cfRule type="expression" dxfId="8429" priority="27">
      <formula>H316 = "No"</formula>
    </cfRule>
  </conditionalFormatting>
  <conditionalFormatting sqref="H319:H320">
    <cfRule type="containsBlanks" dxfId="8428" priority="196">
      <formula>LEN(TRIM(H319))=0</formula>
    </cfRule>
  </conditionalFormatting>
  <conditionalFormatting sqref="H322">
    <cfRule type="containsBlanks" dxfId="8427" priority="192">
      <formula>LEN(TRIM(H322))=0</formula>
    </cfRule>
  </conditionalFormatting>
  <conditionalFormatting sqref="H375:H376">
    <cfRule type="containsBlanks" dxfId="8426" priority="161">
      <formula>LEN(TRIM(H375))=0</formula>
    </cfRule>
  </conditionalFormatting>
  <conditionalFormatting sqref="H379 H378:I378">
    <cfRule type="containsBlanks" dxfId="8425" priority="177">
      <formula>LEN(TRIM(H378))=0</formula>
    </cfRule>
  </conditionalFormatting>
  <conditionalFormatting sqref="H382:H389">
    <cfRule type="containsBlanks" dxfId="8424" priority="37">
      <formula>LEN(TRIM(H382))=0</formula>
    </cfRule>
    <cfRule type="containsBlanks" priority="38">
      <formula>LEN(TRIM(H382))=0</formula>
    </cfRule>
  </conditionalFormatting>
  <conditionalFormatting sqref="H391:H394">
    <cfRule type="containsBlanks" dxfId="8423" priority="39">
      <formula>LEN(TRIM(H391))=0</formula>
    </cfRule>
    <cfRule type="containsBlanks" priority="40">
      <formula>LEN(TRIM(H391))=0</formula>
    </cfRule>
  </conditionalFormatting>
  <conditionalFormatting sqref="H378:I378 H379">
    <cfRule type="containsBlanks" priority="178">
      <formula>LEN(TRIM(H378))=0</formula>
    </cfRule>
  </conditionalFormatting>
  <conditionalFormatting sqref="H379:I379">
    <cfRule type="expression" dxfId="8422" priority="31">
      <formula>OR($H$378="No PSE plan started/developed",$H$378="Don't know",$H$378="Yes PSE plan but no FP/RH component")</formula>
    </cfRule>
  </conditionalFormatting>
  <conditionalFormatting sqref="H383:I383">
    <cfRule type="expression" dxfId="8421" priority="36">
      <formula>OR($H$382="No",$H$382="Don't know")</formula>
    </cfRule>
  </conditionalFormatting>
  <conditionalFormatting sqref="H143:J146">
    <cfRule type="expression" dxfId="8420" priority="96">
      <formula>OR($G$141="No",$G$141="Don't know")</formula>
    </cfRule>
  </conditionalFormatting>
  <conditionalFormatting sqref="H148:J148">
    <cfRule type="expression" dxfId="8419" priority="63">
      <formula>OR($H$147="No",$H$147="Don't know")</formula>
    </cfRule>
  </conditionalFormatting>
  <conditionalFormatting sqref="H150:J150">
    <cfRule type="expression" dxfId="8418" priority="62">
      <formula>OR($H$149="No",$H$149="Don't know")</formula>
    </cfRule>
  </conditionalFormatting>
  <conditionalFormatting sqref="H219:J223">
    <cfRule type="expression" dxfId="8417" priority="56">
      <formula>OR($H$217="No",$H$217="Don't know")</formula>
    </cfRule>
  </conditionalFormatting>
  <conditionalFormatting sqref="H227:J227">
    <cfRule type="expression" dxfId="8416" priority="55">
      <formula>AND($H$225="No",$H$226="No")</formula>
    </cfRule>
  </conditionalFormatting>
  <conditionalFormatting sqref="H232:J233">
    <cfRule type="expression" dxfId="8415" priority="54">
      <formula>AND($H$225="No",$H$226="No")</formula>
    </cfRule>
  </conditionalFormatting>
  <conditionalFormatting sqref="H233:J233">
    <cfRule type="expression" dxfId="8414" priority="44">
      <formula>OR($H$232="No","Don't know")</formula>
    </cfRule>
  </conditionalFormatting>
  <conditionalFormatting sqref="H308:J308">
    <cfRule type="expression" dxfId="8413" priority="50">
      <formula>OR($H$307="No",$H$307="Don't know")</formula>
    </cfRule>
  </conditionalFormatting>
  <conditionalFormatting sqref="H309:J309">
    <cfRule type="expression" dxfId="8412" priority="51">
      <formula>OR($H$308="No",$H$308="Don't know",$H$307="No",$H$307="Don't know")</formula>
    </cfRule>
  </conditionalFormatting>
  <conditionalFormatting sqref="H317:J317">
    <cfRule type="containsBlanks" dxfId="8411" priority="158">
      <formula>LEN(TRIM(H317))=0</formula>
    </cfRule>
  </conditionalFormatting>
  <conditionalFormatting sqref="H321:J321">
    <cfRule type="expression" dxfId="8410" priority="49">
      <formula>OR($H$320="No",$H$320="Don't know")</formula>
    </cfRule>
    <cfRule type="containsBlanks" dxfId="8409" priority="157">
      <formula>LEN(TRIM(H321))=0</formula>
    </cfRule>
  </conditionalFormatting>
  <conditionalFormatting sqref="H323:J323">
    <cfRule type="expression" dxfId="8408" priority="48">
      <formula>OR($H$322="No",$H$322="Don't know",$H$322="Not applicable")</formula>
    </cfRule>
  </conditionalFormatting>
  <conditionalFormatting sqref="H324:J324">
    <cfRule type="expression" dxfId="8407" priority="47">
      <formula>$H$322="Yes"</formula>
    </cfRule>
    <cfRule type="containsBlanks" dxfId="8406" priority="156">
      <formula>LEN(TRIM(H324))=0</formula>
    </cfRule>
  </conditionalFormatting>
  <conditionalFormatting sqref="H377:N377">
    <cfRule type="expression" dxfId="8405" priority="43">
      <formula>OR($H$376="No",$H$376="Don't know")</formula>
    </cfRule>
  </conditionalFormatting>
  <conditionalFormatting sqref="I8">
    <cfRule type="expression" dxfId="8404" priority="146">
      <formula>$N$15="No"</formula>
    </cfRule>
    <cfRule type="expression" dxfId="8403" priority="147">
      <formula>$N$15="Not applicable"</formula>
    </cfRule>
    <cfRule type="expression" dxfId="8402" priority="148">
      <formula>$N$15="Don't know"</formula>
    </cfRule>
    <cfRule type="containsBlanks" dxfId="8401" priority="149">
      <formula>LEN(TRIM(I8))=0</formula>
    </cfRule>
  </conditionalFormatting>
  <conditionalFormatting sqref="I12:I14">
    <cfRule type="expression" dxfId="8400" priority="107">
      <formula>$I$8="No"</formula>
    </cfRule>
  </conditionalFormatting>
  <conditionalFormatting sqref="I12:I20">
    <cfRule type="containsBlanks" dxfId="8399" priority="142">
      <formula>LEN(TRIM(I12))=0</formula>
    </cfRule>
    <cfRule type="expression" dxfId="8398" priority="143">
      <formula>$N$15="No"</formula>
    </cfRule>
    <cfRule type="expression" dxfId="8397" priority="144">
      <formula>$N$15="Not applicable"</formula>
    </cfRule>
    <cfRule type="expression" dxfId="8396" priority="145">
      <formula>$N$15="Don't know"</formula>
    </cfRule>
  </conditionalFormatting>
  <conditionalFormatting sqref="I12:I25">
    <cfRule type="expression" dxfId="8395" priority="100">
      <formula>OR($I$8="No",$I$8="Don't know")</formula>
    </cfRule>
  </conditionalFormatting>
  <conditionalFormatting sqref="I21:I25">
    <cfRule type="expression" dxfId="8394" priority="101">
      <formula>$I$8="No"</formula>
    </cfRule>
    <cfRule type="containsBlanks" dxfId="8393" priority="102">
      <formula>LEN(TRIM(I21))=0</formula>
    </cfRule>
    <cfRule type="expression" dxfId="8392" priority="103">
      <formula>$N$15="No"</formula>
    </cfRule>
    <cfRule type="expression" dxfId="8391" priority="104">
      <formula>$N$15="Not applicable"</formula>
    </cfRule>
    <cfRule type="expression" dxfId="8390" priority="105">
      <formula>$N$15="Don't know"</formula>
    </cfRule>
  </conditionalFormatting>
  <conditionalFormatting sqref="I44">
    <cfRule type="containsBlanks" dxfId="8389" priority="193">
      <formula>LEN(TRIM(I44))=0</formula>
    </cfRule>
  </conditionalFormatting>
  <conditionalFormatting sqref="J6">
    <cfRule type="containsBlanks" dxfId="8388" priority="41">
      <formula>LEN(TRIM(J6))=0</formula>
    </cfRule>
  </conditionalFormatting>
  <conditionalFormatting sqref="J27:J30">
    <cfRule type="containsBlanks" dxfId="8387" priority="42">
      <formula>LEN(TRIM(J27))=0</formula>
    </cfRule>
  </conditionalFormatting>
  <conditionalFormatting sqref="J35">
    <cfRule type="containsBlanks" dxfId="8386" priority="206">
      <formula>LEN(TRIM(J35))=0</formula>
    </cfRule>
  </conditionalFormatting>
  <conditionalFormatting sqref="J37">
    <cfRule type="containsBlanks" dxfId="8385" priority="205">
      <formula>LEN(TRIM(J37))=0</formula>
    </cfRule>
  </conditionalFormatting>
  <conditionalFormatting sqref="J69:J72">
    <cfRule type="expression" dxfId="8384" priority="34">
      <formula>($J$61=0)</formula>
    </cfRule>
    <cfRule type="containsBlanks" dxfId="8383" priority="170">
      <formula>LEN(TRIM(J69))=0</formula>
    </cfRule>
  </conditionalFormatting>
  <conditionalFormatting sqref="J156:J166">
    <cfRule type="containsBlanks" dxfId="8382" priority="85">
      <formula>LEN(TRIM(J156))=0</formula>
    </cfRule>
  </conditionalFormatting>
  <conditionalFormatting sqref="J328:J329">
    <cfRule type="containsBlanks" dxfId="8381" priority="171">
      <formula>LEN(TRIM(J328))=0</formula>
    </cfRule>
  </conditionalFormatting>
  <conditionalFormatting sqref="J332">
    <cfRule type="containsBlanks" dxfId="8380" priority="169">
      <formula>LEN(TRIM(J332))=0</formula>
    </cfRule>
  </conditionalFormatting>
  <conditionalFormatting sqref="J334:J335">
    <cfRule type="containsBlanks" dxfId="8379" priority="132">
      <formula>LEN(TRIM(J334))=0</formula>
    </cfRule>
  </conditionalFormatting>
  <conditionalFormatting sqref="J338">
    <cfRule type="containsBlanks" dxfId="8378" priority="168">
      <formula>LEN(TRIM(J338))=0</formula>
    </cfRule>
  </conditionalFormatting>
  <conditionalFormatting sqref="J340:J341">
    <cfRule type="containsBlanks" dxfId="8377" priority="153">
      <formula>LEN(TRIM(J340))=0</formula>
    </cfRule>
  </conditionalFormatting>
  <conditionalFormatting sqref="J344">
    <cfRule type="containsBlanks" dxfId="8376" priority="167">
      <formula>LEN(TRIM(J344))=0</formula>
    </cfRule>
  </conditionalFormatting>
  <conditionalFormatting sqref="J346:J347">
    <cfRule type="containsBlanks" dxfId="8375" priority="131">
      <formula>LEN(TRIM(J346))=0</formula>
    </cfRule>
  </conditionalFormatting>
  <conditionalFormatting sqref="J350">
    <cfRule type="containsBlanks" dxfId="8374" priority="166">
      <formula>LEN(TRIM(J350))=0</formula>
    </cfRule>
  </conditionalFormatting>
  <conditionalFormatting sqref="J352:J353">
    <cfRule type="containsBlanks" dxfId="8373" priority="130">
      <formula>LEN(TRIM(J352))=0</formula>
    </cfRule>
  </conditionalFormatting>
  <conditionalFormatting sqref="J356">
    <cfRule type="containsBlanks" dxfId="8372" priority="159">
      <formula>LEN(TRIM(J356))=0</formula>
    </cfRule>
  </conditionalFormatting>
  <conditionalFormatting sqref="J358:J359">
    <cfRule type="containsBlanks" dxfId="8371" priority="129">
      <formula>LEN(TRIM(J358))=0</formula>
    </cfRule>
  </conditionalFormatting>
  <conditionalFormatting sqref="J362">
    <cfRule type="containsBlanks" dxfId="8370" priority="165">
      <formula>LEN(TRIM(J362))=0</formula>
    </cfRule>
  </conditionalFormatting>
  <conditionalFormatting sqref="J364:J365">
    <cfRule type="containsBlanks" dxfId="8369" priority="128">
      <formula>LEN(TRIM(J364))=0</formula>
    </cfRule>
  </conditionalFormatting>
  <conditionalFormatting sqref="J368">
    <cfRule type="containsBlanks" dxfId="8368" priority="164">
      <formula>LEN(TRIM(J368))=0</formula>
    </cfRule>
  </conditionalFormatting>
  <conditionalFormatting sqref="J370:J371">
    <cfRule type="containsBlanks" dxfId="8367" priority="127">
      <formula>LEN(TRIM(J370))=0</formula>
    </cfRule>
  </conditionalFormatting>
  <conditionalFormatting sqref="J374">
    <cfRule type="containsBlanks" dxfId="8366" priority="163">
      <formula>LEN(TRIM(J374))=0</formula>
    </cfRule>
  </conditionalFormatting>
  <conditionalFormatting sqref="J153:L153">
    <cfRule type="expression" dxfId="8365" priority="90">
      <formula>OR($G$96="No",$G$96="Don't know")</formula>
    </cfRule>
  </conditionalFormatting>
  <conditionalFormatting sqref="J154:L154">
    <cfRule type="expression" dxfId="8364" priority="88">
      <formula>OR($G$99="No",$G$99="Don't know")</formula>
    </cfRule>
  </conditionalFormatting>
  <conditionalFormatting sqref="J155:L156">
    <cfRule type="expression" dxfId="8363" priority="84">
      <formula>OR($G$102="No",$G$102="Don't know")</formula>
    </cfRule>
  </conditionalFormatting>
  <conditionalFormatting sqref="J157:L157">
    <cfRule type="expression" dxfId="8362" priority="82">
      <formula>OR($G$105="No",$G$105="Don't know")</formula>
    </cfRule>
  </conditionalFormatting>
  <conditionalFormatting sqref="J158:L158">
    <cfRule type="expression" dxfId="8361" priority="80">
      <formula>OR($G$108="No",$G$108="Don't know")</formula>
    </cfRule>
  </conditionalFormatting>
  <conditionalFormatting sqref="J159:L159">
    <cfRule type="expression" dxfId="8360" priority="78">
      <formula>OR($G$111="No",$G$111="Don't know")</formula>
    </cfRule>
  </conditionalFormatting>
  <conditionalFormatting sqref="J160:L160">
    <cfRule type="expression" dxfId="8359" priority="76">
      <formula>OR($G$114="No",$G$114="Don't know")</formula>
    </cfRule>
  </conditionalFormatting>
  <conditionalFormatting sqref="J161:L161">
    <cfRule type="expression" dxfId="8358" priority="74">
      <formula>OR($G$117="No",$G$117="Don't know")</formula>
    </cfRule>
  </conditionalFormatting>
  <conditionalFormatting sqref="J162:L162">
    <cfRule type="expression" dxfId="8357" priority="72">
      <formula>OR($G$120="No",$G$120="Don't know")</formula>
    </cfRule>
  </conditionalFormatting>
  <conditionalFormatting sqref="J163:L163">
    <cfRule type="expression" dxfId="8356" priority="70">
      <formula>OR($G$123="No",$G$123="Don't know")</formula>
    </cfRule>
  </conditionalFormatting>
  <conditionalFormatting sqref="J164:L164">
    <cfRule type="expression" dxfId="8355" priority="68">
      <formula>OR($G$126="No",$G$126="Don't know")</formula>
    </cfRule>
  </conditionalFormatting>
  <conditionalFormatting sqref="J165:L165">
    <cfRule type="expression" dxfId="8354" priority="67">
      <formula>OR($G$129="No",$G$129="Don't know")</formula>
    </cfRule>
  </conditionalFormatting>
  <conditionalFormatting sqref="J166:L166">
    <cfRule type="expression" dxfId="8353" priority="64">
      <formula>OR($G$132="No",$G$132="Don't know")</formula>
    </cfRule>
  </conditionalFormatting>
  <conditionalFormatting sqref="J141:N141">
    <cfRule type="expression" dxfId="8352" priority="97">
      <formula>OR($G$141="No",$G$141="Don't know")</formula>
    </cfRule>
  </conditionalFormatting>
  <conditionalFormatting sqref="K96">
    <cfRule type="expression" dxfId="8351" priority="29">
      <formula>OR($H$86="No",$H$86="Don't know")</formula>
    </cfRule>
  </conditionalFormatting>
  <conditionalFormatting sqref="K99">
    <cfRule type="expression" dxfId="8350" priority="14">
      <formula>OR($H$86="No",$H$86="Don't know")</formula>
    </cfRule>
  </conditionalFormatting>
  <conditionalFormatting sqref="K102">
    <cfRule type="expression" dxfId="8349" priority="13">
      <formula>OR($H$86="No",$H$86="Don't know")</formula>
    </cfRule>
  </conditionalFormatting>
  <conditionalFormatting sqref="K105">
    <cfRule type="expression" dxfId="8348" priority="12">
      <formula>OR($H$86="No",$H$86="Don't know")</formula>
    </cfRule>
  </conditionalFormatting>
  <conditionalFormatting sqref="K108">
    <cfRule type="expression" dxfId="8347" priority="11">
      <formula>OR($H$86="No",$H$86="Don't know")</formula>
    </cfRule>
  </conditionalFormatting>
  <conditionalFormatting sqref="K111">
    <cfRule type="expression" dxfId="8346" priority="10">
      <formula>OR($H$86="No",$H$86="Don't know")</formula>
    </cfRule>
  </conditionalFormatting>
  <conditionalFormatting sqref="K114">
    <cfRule type="expression" dxfId="8345" priority="9">
      <formula>OR($H$86="No",$H$86="Don't know")</formula>
    </cfRule>
  </conditionalFormatting>
  <conditionalFormatting sqref="K117">
    <cfRule type="expression" dxfId="8344" priority="8">
      <formula>OR($H$86="No",$H$86="Don't know")</formula>
    </cfRule>
  </conditionalFormatting>
  <conditionalFormatting sqref="K120">
    <cfRule type="expression" dxfId="8343" priority="7">
      <formula>OR($H$86="No",$H$86="Don't know")</formula>
    </cfRule>
  </conditionalFormatting>
  <conditionalFormatting sqref="K123">
    <cfRule type="expression" dxfId="8342" priority="6">
      <formula>OR($H$86="No",$H$86="Don't know")</formula>
    </cfRule>
  </conditionalFormatting>
  <conditionalFormatting sqref="K126">
    <cfRule type="expression" dxfId="8341" priority="5">
      <formula>OR($H$86="No",$H$86="Don't know")</formula>
    </cfRule>
  </conditionalFormatting>
  <conditionalFormatting sqref="K129">
    <cfRule type="expression" dxfId="8340" priority="4">
      <formula>OR($H$86="No",$H$86="Don't know")</formula>
    </cfRule>
  </conditionalFormatting>
  <conditionalFormatting sqref="K132">
    <cfRule type="expression" dxfId="8339" priority="3">
      <formula>OR($H$86="No",$H$86="Don't know")</formula>
    </cfRule>
  </conditionalFormatting>
  <conditionalFormatting sqref="K143 G153:G155 J153:J155 H232 F206:F216 K225 K235:K247 F250">
    <cfRule type="containsBlanks" dxfId="8338" priority="208">
      <formula>LEN(TRIM(F143))=0</formula>
    </cfRule>
  </conditionalFormatting>
  <conditionalFormatting sqref="K249">
    <cfRule type="containsBlanks" dxfId="8337" priority="197">
      <formula>LEN(TRIM(K249))=0</formula>
    </cfRule>
  </conditionalFormatting>
  <conditionalFormatting sqref="K21:N25">
    <cfRule type="expression" dxfId="8336" priority="106">
      <formula>OR($I$8="No",$I$8="Don't know")</formula>
    </cfRule>
    <cfRule type="containsBlanks" dxfId="8335" priority="160">
      <formula>LEN(TRIM(K21))=0</formula>
    </cfRule>
  </conditionalFormatting>
  <conditionalFormatting sqref="L170:L180 F170:F180">
    <cfRule type="containsBlanks" dxfId="8334" priority="187">
      <formula>LEN(TRIM(F170))=0</formula>
    </cfRule>
  </conditionalFormatting>
  <conditionalFormatting sqref="L170:L180">
    <cfRule type="expression" dxfId="8333" priority="188">
      <formula>$F$227="Don't know"</formula>
    </cfRule>
    <cfRule type="expression" dxfId="8332" priority="189">
      <formula>$F$227="No"</formula>
    </cfRule>
  </conditionalFormatting>
  <conditionalFormatting sqref="L194:M204">
    <cfRule type="expression" dxfId="8331" priority="198">
      <formula>$F$227="Don't know"</formula>
    </cfRule>
    <cfRule type="expression" dxfId="8330" priority="199">
      <formula>$F$227="No"</formula>
    </cfRule>
    <cfRule type="expression" dxfId="8329" priority="213">
      <formula>$F$227="Don't know"</formula>
    </cfRule>
    <cfRule type="expression" dxfId="8328" priority="214">
      <formula>$F$227="No"</formula>
    </cfRule>
  </conditionalFormatting>
  <conditionalFormatting sqref="L12:N12">
    <cfRule type="expression" dxfId="8327" priority="141">
      <formula>OR($I$12="No",$I$12="Don't know",$I$12="Not applicable")</formula>
    </cfRule>
  </conditionalFormatting>
  <conditionalFormatting sqref="L12:N20">
    <cfRule type="expression" dxfId="8326" priority="94">
      <formula>OR($I$8="No",$I$8="Don't know")</formula>
    </cfRule>
  </conditionalFormatting>
  <conditionalFormatting sqref="L13:N13">
    <cfRule type="expression" dxfId="8325" priority="140">
      <formula>OR($I$13="No",$I$13="Don't know",$I$13="Not applicable")</formula>
    </cfRule>
  </conditionalFormatting>
  <conditionalFormatting sqref="L14:N14">
    <cfRule type="expression" dxfId="8324" priority="139">
      <formula>OR($I$14="No",$I$14="Don't know",$I$14="Not applicable")</formula>
    </cfRule>
  </conditionalFormatting>
  <conditionalFormatting sqref="L15:N15">
    <cfRule type="expression" dxfId="8323" priority="138">
      <formula>OR($I$15="No",$I$15="Don't know",$I$15="Not applicable")</formula>
    </cfRule>
  </conditionalFormatting>
  <conditionalFormatting sqref="L16:N16">
    <cfRule type="expression" dxfId="8322" priority="137">
      <formula>OR($I$16="No",$I$16="Don't know",$I$16="Not applicable")</formula>
    </cfRule>
  </conditionalFormatting>
  <conditionalFormatting sqref="L17:N17">
    <cfRule type="expression" dxfId="8321" priority="136">
      <formula>OR($I$17="No",$I$17="Don't know",$I$17="Not applicable")</formula>
    </cfRule>
  </conditionalFormatting>
  <conditionalFormatting sqref="L18:N18">
    <cfRule type="expression" dxfId="8320" priority="135">
      <formula>OR($I$18="No",$I$18="Don't know",$I$18="Not applicable")</formula>
    </cfRule>
  </conditionalFormatting>
  <conditionalFormatting sqref="L19:N19">
    <cfRule type="expression" dxfId="8319" priority="133">
      <formula>OR($I$19="Neither",$I$19="Don't know",$I$19="Not applicable")</formula>
    </cfRule>
  </conditionalFormatting>
  <conditionalFormatting sqref="L20:N20">
    <cfRule type="expression" dxfId="8318" priority="134">
      <formula>OR($I$20="No",$I$20="Don't know",$I$20="Not applicable")</formula>
    </cfRule>
  </conditionalFormatting>
  <conditionalFormatting sqref="L170:N180">
    <cfRule type="expression" dxfId="8317" priority="61">
      <formula>OR($F170="No",$F170="Don't know")</formula>
    </cfRule>
  </conditionalFormatting>
  <conditionalFormatting sqref="L194:N204 H306:H308 H27:H28 H31:H34 H86 F194:F204 O281 H283:I284 K283:L284 H286:I286 K286:L286 H288:I290 K288:L290 H292:I297 K292:L297 H299:I301 K299:L301 H310:H316 O316">
    <cfRule type="containsBlanks" dxfId="8316" priority="212">
      <formula>LEN(TRIM(F27))=0</formula>
    </cfRule>
  </conditionalFormatting>
  <conditionalFormatting sqref="O8:O9">
    <cfRule type="containsBlanks" dxfId="8315" priority="195">
      <formula>LEN(TRIM(O8))=0</formula>
    </cfRule>
  </conditionalFormatting>
  <conditionalFormatting sqref="O21:O23 O27:O30 O33:O35 O37 O86 O141 O147 O149">
    <cfRule type="containsBlanks" dxfId="8314" priority="210">
      <formula>LEN(TRIM(O21))=0</formula>
    </cfRule>
  </conditionalFormatting>
  <conditionalFormatting sqref="O44">
    <cfRule type="containsBlanks" dxfId="8313" priority="194">
      <formula>LEN(TRIM(O44))=0</formula>
    </cfRule>
  </conditionalFormatting>
  <conditionalFormatting sqref="O46:O51 O93:O139">
    <cfRule type="containsBlanks" dxfId="8312" priority="120">
      <formula>LEN(TRIM(O46))=0</formula>
    </cfRule>
  </conditionalFormatting>
  <conditionalFormatting sqref="O54:O58">
    <cfRule type="containsBlanks" dxfId="8311" priority="155">
      <formula>LEN(TRIM(O54))=0</formula>
    </cfRule>
  </conditionalFormatting>
  <conditionalFormatting sqref="O68:O73">
    <cfRule type="containsBlanks" dxfId="8310" priority="119">
      <formula>LEN(TRIM(O68))=0</formula>
    </cfRule>
  </conditionalFormatting>
  <conditionalFormatting sqref="O75:O83">
    <cfRule type="containsBlanks" dxfId="8309" priority="118">
      <formula>LEN(TRIM(O75))=0</formula>
    </cfRule>
  </conditionalFormatting>
  <conditionalFormatting sqref="O152:O167">
    <cfRule type="containsBlanks" dxfId="8308" priority="117">
      <formula>LEN(TRIM(O152))=0</formula>
    </cfRule>
  </conditionalFormatting>
  <conditionalFormatting sqref="O169:O230">
    <cfRule type="containsBlanks" dxfId="8307" priority="116">
      <formula>LEN(TRIM(O169))=0</formula>
    </cfRule>
  </conditionalFormatting>
  <conditionalFormatting sqref="O232:O269">
    <cfRule type="containsBlanks" dxfId="8306" priority="115">
      <formula>LEN(TRIM(O232))=0</formula>
    </cfRule>
  </conditionalFormatting>
  <conditionalFormatting sqref="O271:O279">
    <cfRule type="containsBlanks" dxfId="8305" priority="114">
      <formula>LEN(TRIM(O271))=0</formula>
    </cfRule>
  </conditionalFormatting>
  <conditionalFormatting sqref="O284">
    <cfRule type="containsBlanks" dxfId="8304" priority="113">
      <formula>LEN(TRIM(O284))=0</formula>
    </cfRule>
  </conditionalFormatting>
  <conditionalFormatting sqref="O306:O312">
    <cfRule type="containsBlanks" dxfId="8303" priority="112">
      <formula>LEN(TRIM(O306))=0</formula>
    </cfRule>
  </conditionalFormatting>
  <conditionalFormatting sqref="O319:O324">
    <cfRule type="containsBlanks" dxfId="8302" priority="111">
      <formula>LEN(TRIM(O319))=0</formula>
    </cfRule>
  </conditionalFormatting>
  <conditionalFormatting sqref="O326:O374">
    <cfRule type="timePeriod" dxfId="8301" priority="110" timePeriod="yesterday">
      <formula>FLOOR(O326,1)=TODAY()-1</formula>
    </cfRule>
  </conditionalFormatting>
  <conditionalFormatting sqref="O326:O376">
    <cfRule type="containsBlanks" dxfId="8300" priority="162">
      <formula>LEN(TRIM(O326))=0</formula>
    </cfRule>
  </conditionalFormatting>
  <conditionalFormatting sqref="O378">
    <cfRule type="containsBlanks" dxfId="8299" priority="154">
      <formula>LEN(TRIM(O378))=0</formula>
    </cfRule>
  </conditionalFormatting>
  <dataValidations count="108">
    <dataValidation type="list" allowBlank="1" showInputMessage="1" showErrorMessage="1" sqref="J328:K328 J334:K334 J346:K346 J352:K352 J358:K358 J364:K364 J370:K370" xr:uid="{75AFF99B-D337-4410-97A1-8F0E20570AD2}">
      <formula1>"WHO-prequalified, SRA, Both WHO-PQ and SRA,No SRA or WHO-PQ products registered,Don't know"</formula1>
    </dataValidation>
    <dataValidation type="list" allowBlank="1" showInputMessage="1" showErrorMessage="1" sqref="H227" xr:uid="{7AA3A19A-D2DC-4FDE-9C6D-3BBB8EFAB2F5}">
      <formula1>"Yes, No, Don't know,Not applicable (no fees)"</formula1>
    </dataValidation>
    <dataValidation type="list" allowBlank="1" showInputMessage="1" showErrorMessage="1" sqref="G273" xr:uid="{DB5F6CC0-39FC-42E9-9715-66A3D326FBCD}">
      <formula1>"Yes, No, Don't know, Not applicable (no LMIS)"</formula1>
    </dataValidation>
    <dataValidation type="list" allowBlank="1" showInputMessage="1" showErrorMessage="1" sqref="F262:F264 J69:J72" xr:uid="{07FA7D2F-021F-4B7C-8DD1-A10B41C8B98A}">
      <formula1>"Yes, No, Don't know,Not applicable"</formula1>
    </dataValidation>
    <dataValidation type="list" allowBlank="1" showInputMessage="1" showErrorMessage="1" sqref="F265 F259" xr:uid="{85D6EFF9-8F23-4D3D-960D-C01C3C935C78}">
      <formula1>"Yes, No"</formula1>
    </dataValidation>
    <dataValidation type="list" allowBlank="1" showInputMessage="1" showErrorMessage="1" sqref="M54:M58 M47 M49" xr:uid="{A7DC10BA-8460-4F9F-8427-ED8F8F24D2F7}">
      <formula1>"Purchase/P.O. date,Shipment date,Delivery date,Other,Unknown,Not applicable"</formula1>
    </dataValidation>
    <dataValidation type="list" allowBlank="1" showInputMessage="1" showErrorMessage="1" sqref="H386:I386" xr:uid="{801E6B0E-94F0-4FAC-9558-C42FD0A32724}">
      <formula1>"No impact, Reduced frequency of meetings, Prevented ability to meet, Don't know, Not applicable (no committee)"</formula1>
    </dataValidation>
    <dataValidation type="list" allowBlank="1" showInputMessage="1" showErrorMessage="1" sqref="F266:F269 I20 I12:I18 H232 H145:J145 I24:I25 L170:L180 L194:N204 H307:J308 F260" xr:uid="{5DC0230A-3273-44F2-9DD0-400F04099662}">
      <formula1>"Yes, No, Don't know, Not applicable"</formula1>
    </dataValidation>
    <dataValidation type="list" allowBlank="1" showInputMessage="1" showErrorMessage="1" error="Please choose from the dropdown list." sqref="I23" xr:uid="{AA77D5AE-7FD8-43E8-93A7-BAC1BDC03E31}">
      <formula1>"0 times, 1 time, 2-3 times, 4 or more times, Don't know, Not applicable"</formula1>
    </dataValidation>
    <dataValidation type="list" allowBlank="1" showInputMessage="1" showErrorMessage="1" sqref="H27 J27" xr:uid="{0453D649-5DFE-4F35-A030-F782CC4A5B44}">
      <formula1>"January, February, March, April, May, June, July, August, September, October, November, December"</formula1>
    </dataValidation>
    <dataValidation type="list" allowBlank="1" showInputMessage="1" showErrorMessage="1" sqref="H33:J33" xr:uid="{65165387-7789-4E44-8344-7D7B2FCE7BEE}">
      <formula1>"Annually, Twice a year, Quarterly, Monthly, Don’t Know, Other"</formula1>
    </dataValidation>
    <dataValidation type="list" allowBlank="1" showInputMessage="1" showErrorMessage="1" sqref="F170:F180 G133:N134 I44 F194:F204 K235:K247 H225:H226 G141 H149:J149 H147:J147 J35 H86 F182:F192 F206:F216 H217:J217 J37 H375:H376 F47 F49 G271 H229 I8 G130:N131 G97:J98 G137:J138 G103:N104 G106:N107 G109:N110 G112:N113 G115:N116 G118:N119 G121:N122 G124:N125 G127:N128 L101 M100:M101 G100:K101" xr:uid="{09B05629-64F5-46B9-A815-0468B8F302C0}">
      <formula1>"Yes, No, Don't know"</formula1>
    </dataValidation>
    <dataValidation type="list" allowBlank="1" showInputMessage="1" showErrorMessage="1" sqref="F54:F58" xr:uid="{46F75347-2E5B-4301-B5DA-9C33D71BEE58}">
      <formula1>"In-kind, Cash, Don't know, Not applicable"</formula1>
    </dataValidation>
    <dataValidation type="list" allowBlank="1" showInputMessage="1" showErrorMessage="1" sqref="H167 J167:L167" xr:uid="{D4AB08DE-90BA-4342-880A-40B017AD5795}">
      <formula1>"Community Health Worker (or equivalent), Auxiliary Nurse, Auxiliary Nurse Midwife, Nurse, Pharmacist, Clinical Officer, Doctor, Don't Know, Not Applicable"</formula1>
    </dataValidation>
    <dataValidation type="list" allowBlank="1" showInputMessage="1" showErrorMessage="1" sqref="H324 H312 H316 H322 H320" xr:uid="{B37F2DF9-A07C-4755-9139-E6FDE654888D}">
      <formula1>"Yes, No, Don’t know, Not applicable"</formula1>
    </dataValidation>
    <dataValidation type="list" allowBlank="1" showInputMessage="1" showErrorMessage="1" sqref="H314:J315" xr:uid="{D153CC1E-4398-4C4D-869D-C7F509AFB47C}">
      <formula1>"Most were tested, Some were tested, None were tested, Don't know, Not applicable"</formula1>
    </dataValidation>
    <dataValidation type="list" allowBlank="1" showInputMessage="1" showErrorMessage="1" error="Please choose from the dropdown list." sqref="I21:I22" xr:uid="{65867CE9-6B6C-47A5-AC93-8139B311AEC8}">
      <formula1>"Yes, No, Don't know, Not applicable"</formula1>
    </dataValidation>
    <dataValidation type="list" allowBlank="1" showInputMessage="1" showErrorMessage="1" sqref="H310:J310" xr:uid="{8D6AA128-BBB9-4D92-87E9-32D2DC669C27}">
      <formula1>"Less than 6 months, 6 months to under 1 year, 1 year to 18 months, More than 18 months,Don’t know, Not applicable"</formula1>
    </dataValidation>
    <dataValidation type="list" allowBlank="1" showInputMessage="1" showErrorMessage="1" sqref="H311" xr:uid="{3924B55F-A325-4D24-BF37-279B56EEB96B}">
      <formula1>"Yes,No,Don’t know, Not applicable"</formula1>
    </dataValidation>
    <dataValidation type="list" allowBlank="1" showInputMessage="1" showErrorMessage="1" sqref="H319:J319" xr:uid="{053918A1-FCF0-4F5B-BE80-25DB99466E6E}">
      <formula1>"0,1,2-3,More than 3, Don’t know"</formula1>
    </dataValidation>
    <dataValidation type="list" allowBlank="1" showInputMessage="1" showErrorMessage="1" sqref="H317:J317" xr:uid="{9B64EBE7-0934-4A7A-88F0-1E72AAA60FCF}">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1:J311 F75:G77 F79:G82 H219:J222" xr:uid="{9E055E8A-452D-4FA7-BD11-8566E9A37128}">
      <formula1>"Yes,No,Don't know,Not applicable"</formula1>
    </dataValidation>
    <dataValidation type="list" allowBlank="1" showInputMessage="1" showErrorMessage="1" sqref="H321:J321" xr:uid="{6C7E88B0-1A11-4BFB-A440-D27A03924435}">
      <formula1>"0-25%,26-50%,51-75%,76-100%, Don’t know, Not applicable"</formula1>
    </dataValidation>
    <dataValidation type="list" allowBlank="1" showInputMessage="1" showErrorMessage="1" sqref="H378:I378" xr:uid="{D6B42CA1-599C-41DD-9DA2-26C1AD5683A6}">
      <formula1>"Yes (PSE plan with FP/RH component),No PSE plan started/developed,Yes PSE plan but no FP/RH component,Don't know"</formula1>
    </dataValidation>
    <dataValidation type="list" allowBlank="1" showInputMessage="1" showErrorMessage="1" sqref="F275:G275" xr:uid="{0AEA2BE0-6206-41C5-9440-2ED338B70381}">
      <formula1>"Yes: All public sector facilities included, Yes: Some public sector facilities included,None, Don't know, Not applicable"</formula1>
    </dataValidation>
    <dataValidation type="list" allowBlank="1" showInputMessage="1" showErrorMessage="1" sqref="F276:G276" xr:uid="{9A6E3C48-D6A0-4477-968A-FEC7A7AAD3A9}">
      <formula1>"Yes: All private sector facilities included, Yes: Some private sector facilities included,None, Don't know, Not applicable (no LMIS)"</formula1>
    </dataValidation>
    <dataValidation type="list" allowBlank="1" showInputMessage="1" showErrorMessage="1" sqref="F277:G277" xr:uid="{4A73BE6A-0352-4B3F-953E-693AAC8C43D8}">
      <formula1>"Yes: All NGO facilities included, Yes: Some NGO facilities included,None, Don't know, Not applicable (no LMIS)"</formula1>
    </dataValidation>
    <dataValidation type="list" allowBlank="1" showInputMessage="1" showErrorMessage="1" sqref="F278:G278" xr:uid="{5A96AC4A-C65C-48A5-A289-C0F5D69288E1}">
      <formula1>"Yes: All social marketing sites included, Yes: Some social marketing sites included,None, Don't know, Not applicable (no LMIS)"</formula1>
    </dataValidation>
    <dataValidation allowBlank="1" showInputMessage="1" showErrorMessage="1" error="Please choose from the dropdown list." sqref="K21:N25" xr:uid="{3F56B53B-984C-4D55-9F49-2E596EE08B50}"/>
    <dataValidation type="list" allowBlank="1" showInputMessage="1" showErrorMessage="1" sqref="F252:G252" xr:uid="{F05A0A13-E100-4F67-AD41-750BB5105F70}">
      <formula1>"Yes: Extensive social marketing,Yes: Some social marketing,No,Don't know"</formula1>
    </dataValidation>
    <dataValidation type="list" allowBlank="1" showInputMessage="1" showErrorMessage="1" sqref="F254:G254" xr:uid="{CA139F7C-5D7E-4C47-89EE-F04B9482307B}">
      <formula1>"Yes: Extensive mobile phone outreach/education, Yes: Some mobile phone outreach/education, No, Don't Know"</formula1>
    </dataValidation>
    <dataValidation type="list" allowBlank="1" showInputMessage="1" showErrorMessage="1" sqref="F256:G256 H384:I385 H382:I382" xr:uid="{9FAB2778-C048-4A71-9C1A-1C05EF49FB23}">
      <formula1>"Yes,No,Don't know"</formula1>
    </dataValidation>
    <dataValidation type="list" allowBlank="1" showInputMessage="1" showErrorMessage="1" sqref="G258" xr:uid="{5C8C3AA9-FD33-45E5-8CB5-D8D5B3031173}">
      <formula1>"0%,1-10%,11-20%,21-30%,31-40%,41-50%,51-60%,61-70%,71-80%,81-100%,Don't know,Not applicable"</formula1>
    </dataValidation>
    <dataValidation type="list" allowBlank="1" showInputMessage="1" showErrorMessage="1" sqref="F279:G279" xr:uid="{0B4FA541-B78B-4583-8CB7-608D45E42C1D}">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9" xr:uid="{16F54106-F540-463C-8B9A-E947DCE306E4}">
      <formula1>"Ministry of Finance, Ministry of Planning,Both,Neither,Don't know, Not applicable"</formula1>
    </dataValidation>
    <dataValidation type="list" allowBlank="1" showInputMessage="1" showErrorMessage="1" error="Please choose from the dropdown list." prompt="Please select from the dropdown list" sqref="G70:I72" xr:uid="{41F0FE10-53A1-434C-B667-143764DCFD3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H154:I155 H157:I166 K157:L166 K154:L155 G154:G166 J154:J166 G153:L153" xr:uid="{66CE78CB-D169-434D-BF76-C83C9DE97D0B}">
      <formula1>"Community Health Worker (or equivalent),Auxiliary Nurse,Auxiliary Nurse Midwife,Nurse,Pharmacist, Clinical Officer, Doctor, Don't Know, Not Applicable"</formula1>
    </dataValidation>
    <dataValidation type="list" allowBlank="1" showInputMessage="1" showErrorMessage="1" sqref="F253:G253" xr:uid="{A6DD28E9-F8CA-4D2B-AEB5-C6EA96B83160}">
      <formula1>"Yes: Extensive mass media,Yes: Some mass media,No,Don't know"</formula1>
    </dataValidation>
    <dataValidation type="list" allowBlank="1" showInputMessage="1" showErrorMessage="1" sqref="F255:G255" xr:uid="{E1323951-AE80-4701-BD06-7AED8341AF13}">
      <formula1>"Yes: Extensive community mobilization/engagement,Yes: Some community mobilization/engagement,No,Don't know"</formula1>
    </dataValidation>
    <dataValidation type="list" allowBlank="1" showInputMessage="1" showErrorMessage="1" sqref="H313:J313" xr:uid="{031A61BA-38AF-48F7-B9A5-E5E648E2922F}">
      <formula1>"Yes - ISO certified, Yes - WHO-PQ, Yes - both ISO certified and WHO-PQ,Neither, Don’t know, Not applicable"</formula1>
    </dataValidation>
    <dataValidation type="list" allowBlank="1" showInputMessage="1" showErrorMessage="1" sqref="J332:K332 J338:K338 J344:K344 J350:K350 J362:K362 J368:K368 J374:K374 J356:K356" xr:uid="{9017CE93-E431-44A5-969D-3D74B86ECB72}">
      <formula1>"0,1,2 or more,Don't know"</formula1>
    </dataValidation>
    <dataValidation type="list" allowBlank="1" showInputMessage="1" showErrorMessage="1" sqref="H306:J306" xr:uid="{2024BFB4-B2E2-4C20-9D21-90CAB0614191}">
      <formula1>"Yes, No, Don’t know, Not applicable (No NMRA)"</formula1>
    </dataValidation>
    <dataValidation type="list" allowBlank="1" showInputMessage="1" showErrorMessage="1" sqref="H379:I379" xr:uid="{0ACBA6DF-AC29-4085-B373-AA544EB392CA}">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40:K340" xr:uid="{63329D04-32F8-4AB3-88FE-7EBF2DFEB408}">
      <formula1>"WHO-prequalified, SRA, Both WHO-PQ and SRA,No SRA or WHO-PQ products registered,Don’t know"</formula1>
    </dataValidation>
    <dataValidation type="list" allowBlank="1" showInputMessage="1" showErrorMessage="1" sqref="J341:K341 J365 J371 J335 J329 J347 J353 J359" xr:uid="{AD5F2167-3F1C-4220-B08F-F170DD27ED10}">
      <formula1>"0,1,2-3,More than 3,Don't know"</formula1>
    </dataValidation>
    <dataValidation type="list" allowBlank="1" showInputMessage="1" showErrorMessage="1" sqref="H146:J146" xr:uid="{273851D7-0DCD-4DB7-8528-9B6AD8703E8A}">
      <formula1>"Yes - high level of implementation, Yes - some implementation,Minimal or no implementation, Don't know, Not applicable (no strategy)"</formula1>
    </dataValidation>
    <dataValidation type="decimal" allowBlank="1" showInputMessage="1" showErrorMessage="1" error="Enter numeric value here only (in USD)." sqref="J29" xr:uid="{1E594AC9-0955-4EA0-9068-5AB0E772C4EB}">
      <formula1>0</formula1>
      <formula2>100000000</formula2>
    </dataValidation>
    <dataValidation type="decimal" allowBlank="1" showInputMessage="1" showErrorMessage="1" error="Enter a numeric quantity only." sqref="K54:L58" xr:uid="{FE7E1DFC-FF6C-45C9-9E55-3622C6132688}">
      <formula1>0</formula1>
      <formula2>1000000000</formula2>
    </dataValidation>
    <dataValidation type="decimal" allowBlank="1" showInputMessage="1" showErrorMessage="1" error="Enter a numeric quantity here only." sqref="K47:L47 K49:L49" xr:uid="{14F233DB-AA09-4D88-920C-AD779AFAECC9}">
      <formula1>0</formula1>
      <formula2>1000000000</formula2>
    </dataValidation>
    <dataValidation type="custom" operator="lessThanOrEqual" allowBlank="1" showInputMessage="1" showErrorMessage="1" error="This number cannot exceed the total number of stock status observations (column I)." sqref="H283:H286 H288:H290 H292:H297 H299:H301" xr:uid="{A1176B53-5D03-424E-A650-6FC24180A8C1}">
      <formula1>H283&lt;=I283</formula1>
    </dataValidation>
    <dataValidation type="custom" allowBlank="1" showInputMessage="1" showErrorMessage="1" error="This number must be greater than or equal to the number of stocked out observations (Column H)." sqref="I283:I286 I288:I290 I292:I297 I299:I301" xr:uid="{6A9AC7CA-0726-45BB-AF19-645E8B9DD9A0}">
      <formula1>I283&gt;=H283</formula1>
    </dataValidation>
    <dataValidation type="custom" allowBlank="1" showInputMessage="1" showErrorMessage="1" error="This number must be less than or equal to the total number of SDPs reporting (stock observations) (Column L)." sqref="K283:K286 K288:K290 K292:K297 K299:K301" xr:uid="{7DF88D94-57F5-47C8-8C27-A5886AC4C163}">
      <formula1>K283&lt;=L283</formula1>
    </dataValidation>
    <dataValidation type="custom" allowBlank="1" showInputMessage="1" showErrorMessage="1" error="This number must be greater than or equal to the total number of stocked out obversations (Column K)." sqref="L285" xr:uid="{581A0C06-E1E3-45C9-9ED3-225C58CE1F50}">
      <formula1>L285&gt;=K285</formula1>
    </dataValidation>
    <dataValidation type="list" allowBlank="1" showInputMessage="1" showErrorMessage="1" sqref="J28 H28" xr:uid="{BCAE97A1-B212-4807-915D-E2148776F353}">
      <formula1>"2017,2018,2019,2020,2021,2022,2023"</formula1>
    </dataValidation>
    <dataValidation type="list" allowBlank="1" showInputMessage="1" showErrorMessage="1" sqref="J6" xr:uid="{9D0623E3-0FB6-45DE-88D4-AC2F72AB8A3E}">
      <formula1>"Yes,No"</formula1>
    </dataValidation>
    <dataValidation type="list" allowBlank="1" showInputMessage="1" showErrorMessage="1" sqref="H388:I388" xr:uid="{5AD8BC60-9110-404D-A8C3-15D74C19CAF9}">
      <formula1>"High Impact, Medium Impact, Low Impact, No Impact, Unknown"</formula1>
    </dataValidation>
    <dataValidation type="list" allowBlank="1" showInputMessage="1" showErrorMessage="1" sqref="H387:I387" xr:uid="{B118B397-718B-4C8E-AF24-BBB81F099EE8}">
      <formula1>"All or most of the budget line shifted to COVID response, Some of the budget shifted,None of the budget shifted (i.e. no Impact), unknown, not applicable"</formula1>
    </dataValidation>
    <dataValidation type="custom" allowBlank="1" showInputMessage="1" showErrorMessage="1" error="This number must be greater than or equal to the total number of stocked out observations (Column K)." sqref="L283:L284 L286 L288:L290 L292:L297 L299:L301" xr:uid="{6C6F658B-7F59-436B-BA30-05C1669754AB}">
      <formula1>L283&gt;=K283</formula1>
    </dataValidation>
    <dataValidation allowBlank="1" showInputMessage="1" showErrorMessage="1" error="Enter a numeric value here only (in USD)." sqref="G40" xr:uid="{E13FBDCD-D3F5-40BD-9382-5D0EE13A1FFB}"/>
    <dataValidation type="list" allowBlank="1" showInputMessage="1" showErrorMessage="1" sqref="H31:J31" xr:uid="{C3D70E33-87C5-4A6A-B0C2-AB46ED94A734}">
      <formula1>"Government - Central Level, Government - Subnational Level, US Government (USG), UNFPA, Other Donors, Other, Don't Know"</formula1>
    </dataValidation>
    <dataValidation type="list" allowBlank="1" showInputMessage="1" showErrorMessage="1" sqref="O8:P20" xr:uid="{A0D441A9-BD28-4AFF-BB37-701301A69EB6}">
      <formula1>$B$3:$B$7</formula1>
    </dataValidation>
    <dataValidation type="list" allowBlank="1" showInputMessage="1" showErrorMessage="1" sqref="O21:P21" xr:uid="{FE512200-77E7-4CC8-89B4-41E698D5616E}">
      <formula1>$C$3:$C$7</formula1>
    </dataValidation>
    <dataValidation type="list" allowBlank="1" showInputMessage="1" showErrorMessage="1" sqref="O22:P22" xr:uid="{54DF5582-2743-4FE1-8889-36970827E384}">
      <formula1>$D$3:$D$5</formula1>
    </dataValidation>
    <dataValidation type="list" allowBlank="1" showInputMessage="1" showErrorMessage="1" sqref="O23:P25" xr:uid="{0EC9E012-F34F-4486-96C3-A864FF3E8233}">
      <formula1>$E$3:$E$6</formula1>
    </dataValidation>
    <dataValidation type="list" allowBlank="1" showInputMessage="1" showErrorMessage="1" sqref="O27:P28" xr:uid="{407BB6DB-CCDD-4D8A-9479-56BA117F25AD}">
      <formula1>$F$3:$F$8</formula1>
    </dataValidation>
    <dataValidation type="list" allowBlank="1" showInputMessage="1" showErrorMessage="1" sqref="O33:P34" xr:uid="{0692C655-12C4-45FC-9A45-4456F27BA98B}">
      <formula1>$H$3:$H$5</formula1>
    </dataValidation>
    <dataValidation type="list" allowBlank="1" showInputMessage="1" showErrorMessage="1" sqref="O35:P35" xr:uid="{CD0C972F-295E-4786-8421-F0B95E776607}">
      <formula1>$I$3:$I$6</formula1>
    </dataValidation>
    <dataValidation type="list" allowBlank="1" showInputMessage="1" showErrorMessage="1" sqref="O37:P37 O44:P44" xr:uid="{B9849A4A-E1EB-4C17-84AB-CBFB2A338556}">
      <formula1>$J$3:$J$9</formula1>
    </dataValidation>
    <dataValidation type="list" allowBlank="1" showInputMessage="1" showErrorMessage="1" sqref="P46:P51" xr:uid="{00958CA8-D145-4C3D-BF3A-9B154C84EB06}">
      <formula1>$K$3:$K$9</formula1>
    </dataValidation>
    <dataValidation type="list" allowBlank="1" showInputMessage="1" showErrorMessage="1" sqref="O54:P54" xr:uid="{9DBE5813-18A6-4D48-A87F-E9E8272D39F0}">
      <formula1>$L$3:$L$6</formula1>
    </dataValidation>
    <dataValidation type="list" allowBlank="1" showInputMessage="1" showErrorMessage="1" sqref="O55:P55" xr:uid="{00258F5A-3131-4E62-9723-EE4E780B6BE6}">
      <formula1>$M$3:$M$5</formula1>
    </dataValidation>
    <dataValidation type="list" allowBlank="1" showInputMessage="1" showErrorMessage="1" sqref="O56:P56" xr:uid="{69DE3174-2B40-4B1B-925D-550E486B3F20}">
      <formula1>$N$3:$N$5</formula1>
    </dataValidation>
    <dataValidation type="list" allowBlank="1" showInputMessage="1" showErrorMessage="1" sqref="O57:P58" xr:uid="{6FA5BFC6-729E-40E9-B456-5411110925F4}">
      <formula1>$O$3:$O$6</formula1>
    </dataValidation>
    <dataValidation type="list" allowBlank="1" showInputMessage="1" showErrorMessage="1" sqref="O86:P91" xr:uid="{B014AA60-F38B-402F-B26F-98A768CD2A23}">
      <formula1>$Q$3:$Q$8</formula1>
    </dataValidation>
    <dataValidation type="list" allowBlank="1" showInputMessage="1" showErrorMessage="1" sqref="O93:P93" xr:uid="{E585CF0E-24E8-4770-9772-C625C036AB45}">
      <formula1>$R$3:$R$10</formula1>
    </dataValidation>
    <dataValidation type="list" allowBlank="1" showInputMessage="1" showErrorMessage="1" sqref="O141:P141" xr:uid="{5AD8C207-4DAD-4F4E-B925-5F7C0B389E03}">
      <formula1>$S$3:$S$6</formula1>
    </dataValidation>
    <dataValidation type="list" allowBlank="1" showInputMessage="1" showErrorMessage="1" sqref="O147:P150" xr:uid="{1F8E2B09-FB91-41B8-A4FA-120E3EA778D0}">
      <formula1>$T$3:$T$10</formula1>
    </dataValidation>
    <dataValidation type="list" allowBlank="1" showInputMessage="1" showErrorMessage="1" sqref="O152:P167" xr:uid="{76F4368A-A567-4022-8973-6F6F8EFEA980}">
      <formula1>$U$3:$U$7</formula1>
    </dataValidation>
    <dataValidation type="list" allowBlank="1" showInputMessage="1" showErrorMessage="1" sqref="E3" xr:uid="{3AF47644-457D-4328-9836-8FFAE4E6ACDB}">
      <formula1>$A$3:$A$136</formula1>
    </dataValidation>
    <dataValidation type="list" allowBlank="1" showInputMessage="1" showErrorMessage="1" sqref="O169:P180 O193:P204" xr:uid="{9DCA1FF8-1939-4EE7-807C-406C48189FC8}">
      <formula1>$V$3:$V$10</formula1>
    </dataValidation>
    <dataValidation type="list" allowBlank="1" showInputMessage="1" showErrorMessage="1" sqref="O181:P192 O205:P216" xr:uid="{E531E650-7567-4819-807C-3E98EADD3690}">
      <formula1>$W$3:$W$8</formula1>
    </dataValidation>
    <dataValidation type="list" allowBlank="1" showInputMessage="1" showErrorMessage="1" sqref="O217:P223" xr:uid="{7E37D9F7-0B06-4FE9-8824-E645DE10A408}">
      <formula1>$X$3:$X$6</formula1>
    </dataValidation>
    <dataValidation type="list" allowBlank="1" showInputMessage="1" showErrorMessage="1" sqref="O224:P228" xr:uid="{C3D30639-196B-43C7-AF1E-A7D7D8CF08D2}">
      <formula1>$Y$3:$Y$8</formula1>
    </dataValidation>
    <dataValidation type="list" allowBlank="1" showInputMessage="1" showErrorMessage="1" sqref="O229:P230" xr:uid="{09EE79E9-0C14-4B6D-8A4D-BF8B7DD2E552}">
      <formula1>$Z$3:$Z$7</formula1>
    </dataValidation>
    <dataValidation type="list" allowBlank="1" showInputMessage="1" showErrorMessage="1" sqref="O232:P233" xr:uid="{BB031E4B-0744-461A-934B-D84D41E0532E}">
      <formula1>$AA$3:$AA$6</formula1>
    </dataValidation>
    <dataValidation type="list" allowBlank="1" showInputMessage="1" showErrorMessage="1" sqref="O234:P250" xr:uid="{CBCC9F6F-4F9B-4E36-9B69-7AD2F5F90153}">
      <formula1>$AB$3:$AB$6</formula1>
    </dataValidation>
    <dataValidation type="list" allowBlank="1" showInputMessage="1" showErrorMessage="1" sqref="O251:P257" xr:uid="{47BF020C-AAA5-4DB6-9EAC-95012567A57C}">
      <formula1>$AC$3:$AC$9</formula1>
    </dataValidation>
    <dataValidation type="list" allowBlank="1" showInputMessage="1" showErrorMessage="1" sqref="O258:P258" xr:uid="{ECEAAE5A-30D7-4A10-ACB4-6F6C2DDBC3D8}">
      <formula1>$AD$3:$AD$7</formula1>
    </dataValidation>
    <dataValidation type="list" allowBlank="1" showInputMessage="1" showErrorMessage="1" sqref="O265:P269" xr:uid="{92943A96-5098-41AC-AC99-A98A7900FE7C}">
      <formula1>$AF$3:$AF$6</formula1>
    </dataValidation>
    <dataValidation type="list" allowBlank="1" showInputMessage="1" showErrorMessage="1" sqref="O271:P279" xr:uid="{0E516871-23B8-4E8A-9B54-DC2DCED7D7AF}">
      <formula1>$AG$3:$AG$6</formula1>
    </dataValidation>
    <dataValidation type="list" allowBlank="1" showInputMessage="1" showErrorMessage="1" sqref="P281" xr:uid="{93E3B76E-A1B5-49F0-845A-4E108DFE81E6}">
      <formula1>$AH$3:$AH$9</formula1>
    </dataValidation>
    <dataValidation type="list" allowBlank="1" showInputMessage="1" showErrorMessage="1" sqref="P284:P286 O284" xr:uid="{3E5BB6AC-DC33-4DCD-A237-35D8D4327567}">
      <formula1>$AI$3:$AI$10</formula1>
    </dataValidation>
    <dataValidation type="list" allowBlank="1" showInputMessage="1" showErrorMessage="1" sqref="O306:P306" xr:uid="{151FE525-5E75-4C80-A2CF-18155B45A380}">
      <formula1>$AJ$3:$AJ$6</formula1>
    </dataValidation>
    <dataValidation type="list" allowBlank="1" showInputMessage="1" showErrorMessage="1" sqref="O307:P311" xr:uid="{D10B2AF8-BDD7-4F4F-8DD6-400A4A6BE081}">
      <formula1>$AK$3:$AK$5</formula1>
    </dataValidation>
    <dataValidation type="list" allowBlank="1" showInputMessage="1" showErrorMessage="1" sqref="O316:P317" xr:uid="{1436E473-FE22-44F7-908B-949C97695D96}">
      <formula1>$AM$3:$AM$6</formula1>
    </dataValidation>
    <dataValidation type="list" allowBlank="1" showInputMessage="1" showErrorMessage="1" sqref="O319:P324" xr:uid="{1C2FEF0E-5A25-492A-A4AA-D791990CF3B2}">
      <formula1>$AN$3:$AN$7</formula1>
    </dataValidation>
    <dataValidation type="list" allowBlank="1" showInputMessage="1" showErrorMessage="1" sqref="O326:P374" xr:uid="{32E0514B-9A7F-490F-9C08-47D85A239EF3}">
      <formula1>$AO$3:$AO$6</formula1>
    </dataValidation>
    <dataValidation type="list" allowBlank="1" showInputMessage="1" showErrorMessage="1" sqref="O375:P375" xr:uid="{2ABF4961-B4C4-4E7C-B445-C58CCB928624}">
      <formula1>$AP$3:$AP$6</formula1>
    </dataValidation>
    <dataValidation type="list" allowBlank="1" showInputMessage="1" showErrorMessage="1" sqref="O376:P377" xr:uid="{7ACA3B7B-D9A1-4057-AF72-6DBCE86C4BEE}">
      <formula1>$AQ$3:$AQ$7</formula1>
    </dataValidation>
    <dataValidation type="list" allowBlank="1" showInputMessage="1" showErrorMessage="1" sqref="O378:P379" xr:uid="{A6B90C01-2336-45FC-8C3A-8F53044D72B1}">
      <formula1>$AR$3:$AR$5</formula1>
    </dataValidation>
    <dataValidation type="list" allowBlank="1" showInputMessage="1" showErrorMessage="1" sqref="P29:P32" xr:uid="{9026C930-65AE-43C7-BAA2-ABC871D5146E}">
      <formula1>$G$2:$G$8</formula1>
    </dataValidation>
    <dataValidation type="list" allowBlank="1" showInputMessage="1" showErrorMessage="1" sqref="O29:O32" xr:uid="{28637524-AAFC-4014-9594-194B21C00EA0}">
      <formula1>$G$3:$G$8</formula1>
    </dataValidation>
    <dataValidation type="list" allowBlank="1" showInputMessage="1" showErrorMessage="1" sqref="O68:P73 O75:P83" xr:uid="{22B1DE26-EEC0-45B3-9B1E-85FA472C8097}">
      <formula1>$P$3:$P$9</formula1>
    </dataValidation>
    <dataValidation type="list" allowBlank="1" showInputMessage="1" showErrorMessage="1" sqref="O312:P315" xr:uid="{A13BAFF6-3548-4B32-998F-37A4D75DA861}">
      <formula1>$AL$3:$AL$7</formula1>
    </dataValidation>
    <dataValidation type="list" allowBlank="1" showInputMessage="1" showErrorMessage="1" sqref="O281" xr:uid="{78DAB5CD-EB34-460C-86CC-B3E02B98FB42}">
      <formula1>$AH$3:$AH$11</formula1>
    </dataValidation>
    <dataValidation type="list" allowBlank="1" showInputMessage="1" showErrorMessage="1" sqref="O46:O51" xr:uid="{90EC69B2-FF24-48B4-BE1D-99B92F05723A}">
      <formula1>$K$3:$K$10</formula1>
    </dataValidation>
    <dataValidation type="list" allowBlank="1" showInputMessage="1" showErrorMessage="1" sqref="H391:I394" xr:uid="{82439777-7018-41FB-B339-D6399974F243}">
      <formula1>$AX$3:$AX$9</formula1>
    </dataValidation>
    <dataValidation type="list" allowBlank="1" showInputMessage="1" showErrorMessage="1" sqref="O259:P264" xr:uid="{DE8BB15E-B101-4F26-83F2-9AE524EC5306}">
      <formula1>$AE$3:$AE$7</formula1>
    </dataValidation>
  </dataValidations>
  <pageMargins left="0.25" right="0.25" top="0.75" bottom="0.75" header="0.3" footer="0.3"/>
  <pageSetup paperSize="17" scale="74" orientation="landscape"/>
  <rowBreaks count="13" manualBreakCount="13">
    <brk id="25" max="16383" man="1"/>
    <brk id="34" max="16383" man="1"/>
    <brk id="52" max="13" man="1"/>
    <brk id="83" max="16383" man="1"/>
    <brk id="150" max="13" man="1"/>
    <brk id="180" max="13" man="1"/>
    <brk id="216" max="13" man="1"/>
    <brk id="250" max="13" man="1"/>
    <brk id="269" max="13" man="1"/>
    <brk id="304" max="13" man="1"/>
    <brk id="317" max="13" man="1"/>
    <brk id="350" max="13" man="1"/>
    <brk id="394" max="13" man="1"/>
  </rowBreaks>
  <colBreaks count="1" manualBreakCount="1">
    <brk id="14" max="1048575" man="1"/>
  </colBreak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31913-FCA0-42D9-922E-20F54CA9F038}">
  <sheetPr>
    <tabColor rgb="FF663300"/>
  </sheetPr>
  <dimension ref="A1:Q383"/>
  <sheetViews>
    <sheetView zoomScaleNormal="100" workbookViewId="0">
      <selection activeCell="M2" sqref="M2"/>
    </sheetView>
  </sheetViews>
  <sheetFormatPr defaultColWidth="10.42578125" defaultRowHeight="14.45"/>
  <cols>
    <col min="1" max="1" width="2.42578125" customWidth="1"/>
    <col min="2" max="2" width="9.140625"/>
    <col min="3" max="3" width="3.7109375" customWidth="1"/>
    <col min="4" max="4" width="18.42578125" customWidth="1"/>
    <col min="5" max="5" width="69.7109375" customWidth="1"/>
    <col min="6" max="6" width="20.7109375" customWidth="1"/>
    <col min="7" max="7" width="32" customWidth="1"/>
    <col min="8" max="8" width="23.42578125" customWidth="1"/>
    <col min="9" max="9" width="21.140625" customWidth="1"/>
    <col min="10" max="10" width="21.85546875" customWidth="1"/>
    <col min="11" max="11" width="22.5703125" customWidth="1"/>
    <col min="12" max="12" width="19.5703125" customWidth="1"/>
    <col min="13" max="13" width="20" customWidth="1"/>
    <col min="14" max="14" width="40.5703125" customWidth="1"/>
    <col min="15" max="15" width="68.85546875" customWidth="1"/>
    <col min="16" max="16" width="64.85546875" customWidth="1"/>
  </cols>
  <sheetData>
    <row r="1" spans="2:16" ht="60.75" customHeight="1">
      <c r="F1" s="2128"/>
      <c r="G1" s="2128"/>
      <c r="H1" s="2128"/>
      <c r="I1" s="2128"/>
      <c r="J1" s="2128"/>
      <c r="K1" s="2128"/>
      <c r="L1" s="2128"/>
      <c r="M1" s="2128"/>
      <c r="N1" s="2128"/>
      <c r="O1" s="181"/>
      <c r="P1" s="181"/>
    </row>
    <row r="2" spans="2:16" ht="56.25" customHeight="1">
      <c r="B2" s="2129" t="s">
        <v>2761</v>
      </c>
      <c r="C2" s="2129"/>
      <c r="D2" s="2129"/>
      <c r="E2" s="2129"/>
      <c r="F2" s="2129"/>
      <c r="G2" s="2129"/>
      <c r="H2" s="2129"/>
      <c r="I2" s="179"/>
      <c r="J2" s="179"/>
      <c r="K2" s="180"/>
      <c r="L2" s="180"/>
      <c r="M2" s="180"/>
      <c r="N2" s="181"/>
      <c r="O2" s="181"/>
      <c r="P2" s="181"/>
    </row>
    <row r="3" spans="2:16" ht="39.75" customHeight="1">
      <c r="B3" s="173"/>
      <c r="C3" s="174"/>
      <c r="D3" s="175" t="s">
        <v>2762</v>
      </c>
      <c r="E3" s="176" t="s">
        <v>3875</v>
      </c>
      <c r="F3" s="177" t="s">
        <v>2764</v>
      </c>
      <c r="G3" s="2130" t="s">
        <v>830</v>
      </c>
      <c r="H3" s="2130"/>
      <c r="I3" s="2130"/>
      <c r="J3" s="2130"/>
      <c r="K3" s="2130"/>
      <c r="L3" s="2130"/>
      <c r="M3" s="2130"/>
      <c r="N3" s="2130"/>
      <c r="O3" s="2130"/>
      <c r="P3" s="181"/>
    </row>
    <row r="4" spans="2:16" ht="39" customHeight="1">
      <c r="B4" s="1402" t="s">
        <v>2765</v>
      </c>
      <c r="C4" s="1402"/>
      <c r="D4" s="1402"/>
      <c r="E4" s="1402"/>
      <c r="F4" s="1402"/>
      <c r="G4" s="1402"/>
      <c r="H4" s="1402"/>
      <c r="I4" s="1402"/>
      <c r="J4" s="1402"/>
      <c r="K4" s="1402"/>
      <c r="L4" s="1402"/>
      <c r="M4" s="1402"/>
      <c r="N4" s="1402"/>
      <c r="O4" s="181"/>
      <c r="P4" s="181"/>
    </row>
    <row r="5" spans="2:16" ht="23.25" customHeight="1">
      <c r="B5" s="1416" t="s">
        <v>2766</v>
      </c>
      <c r="C5" s="1417"/>
      <c r="D5" s="1417"/>
      <c r="E5" s="1417"/>
      <c r="F5" s="1417"/>
      <c r="G5" s="1417"/>
      <c r="H5" s="1417"/>
      <c r="I5" s="1417"/>
      <c r="J5" s="1417"/>
      <c r="K5" s="1417"/>
      <c r="L5" s="1417"/>
      <c r="M5" s="1417"/>
      <c r="N5" s="1417"/>
      <c r="O5" s="1417"/>
      <c r="P5" s="1418"/>
    </row>
    <row r="6" spans="2:16" s="172" customFormat="1" ht="72" customHeight="1">
      <c r="B6" s="182" t="s">
        <v>1383</v>
      </c>
      <c r="C6" s="1419" t="s">
        <v>3876</v>
      </c>
      <c r="D6" s="1419"/>
      <c r="E6" s="1419"/>
      <c r="F6" s="1419"/>
      <c r="G6" s="1419"/>
      <c r="H6" s="1420"/>
      <c r="I6" s="183" t="s">
        <v>2768</v>
      </c>
      <c r="J6" s="184" t="s">
        <v>2769</v>
      </c>
      <c r="K6" s="1663" t="s">
        <v>3877</v>
      </c>
      <c r="L6" s="1664"/>
      <c r="M6" s="1664"/>
      <c r="N6" s="1665"/>
      <c r="O6" s="1424" t="s">
        <v>3878</v>
      </c>
      <c r="P6" s="1424"/>
    </row>
    <row r="7" spans="2:16" s="172" customFormat="1" ht="22.5" customHeight="1">
      <c r="B7" s="1427" t="s">
        <v>2772</v>
      </c>
      <c r="C7" s="1428"/>
      <c r="D7" s="1428"/>
      <c r="E7" s="1428"/>
      <c r="F7" s="1428"/>
      <c r="G7" s="1428"/>
      <c r="H7" s="1428"/>
      <c r="I7" s="1428"/>
      <c r="J7" s="1428"/>
      <c r="K7" s="1428"/>
      <c r="L7" s="1428"/>
      <c r="M7" s="1428"/>
      <c r="N7" s="1429"/>
      <c r="O7" s="1425"/>
      <c r="P7" s="1425"/>
    </row>
    <row r="8" spans="2:16" s="172" customFormat="1" ht="21.75" customHeight="1">
      <c r="B8" s="189" t="s">
        <v>394</v>
      </c>
      <c r="C8" s="1414" t="s">
        <v>2773</v>
      </c>
      <c r="D8" s="1414"/>
      <c r="E8" s="1415"/>
      <c r="F8" s="1430" t="s">
        <v>3879</v>
      </c>
      <c r="G8" s="1431"/>
      <c r="H8" s="1431"/>
      <c r="I8" s="1431"/>
      <c r="J8" s="1431"/>
      <c r="K8" s="1431"/>
      <c r="L8" s="1431"/>
      <c r="M8" s="1431"/>
      <c r="N8" s="1431"/>
      <c r="O8" s="1425"/>
      <c r="P8" s="1425"/>
    </row>
    <row r="9" spans="2:16" ht="29.25" customHeight="1">
      <c r="B9" s="191" t="s">
        <v>2467</v>
      </c>
      <c r="C9" s="1414" t="s">
        <v>3880</v>
      </c>
      <c r="D9" s="1414"/>
      <c r="E9" s="1414"/>
      <c r="F9" s="1414"/>
      <c r="G9" s="1414"/>
      <c r="H9" s="1415"/>
      <c r="I9" s="192" t="s">
        <v>3881</v>
      </c>
      <c r="J9" s="193"/>
      <c r="K9" s="193"/>
      <c r="L9" s="193"/>
      <c r="M9" s="193"/>
      <c r="N9" s="194"/>
      <c r="O9" s="1425"/>
      <c r="P9" s="1425"/>
    </row>
    <row r="10" spans="2:16" ht="32.25" customHeight="1">
      <c r="B10" s="195" t="s">
        <v>2465</v>
      </c>
      <c r="C10" s="1414" t="s">
        <v>3882</v>
      </c>
      <c r="D10" s="1414"/>
      <c r="E10" s="1414"/>
      <c r="F10" s="1414"/>
      <c r="G10" s="1414"/>
      <c r="H10" s="1415"/>
      <c r="I10" s="203" t="s">
        <v>2768</v>
      </c>
      <c r="J10" s="3165" t="s">
        <v>2778</v>
      </c>
      <c r="K10" s="3166"/>
      <c r="L10" s="1411" t="s">
        <v>3883</v>
      </c>
      <c r="M10" s="1412"/>
      <c r="N10" s="1413"/>
      <c r="O10" s="1425"/>
      <c r="P10" s="1425"/>
    </row>
    <row r="11" spans="2:16" ht="32.25" customHeight="1">
      <c r="B11" s="198" t="s">
        <v>2472</v>
      </c>
      <c r="C11" s="1414" t="s">
        <v>3884</v>
      </c>
      <c r="D11" s="1414"/>
      <c r="E11" s="1414"/>
      <c r="F11" s="1414"/>
      <c r="G11" s="1414"/>
      <c r="H11" s="1415"/>
      <c r="I11" s="203" t="s">
        <v>2768</v>
      </c>
      <c r="J11" s="3165" t="s">
        <v>2778</v>
      </c>
      <c r="K11" s="3166"/>
      <c r="L11" s="1411" t="s">
        <v>3885</v>
      </c>
      <c r="M11" s="1412"/>
      <c r="N11" s="1413"/>
      <c r="O11" s="1425"/>
      <c r="P11" s="1425"/>
    </row>
    <row r="12" spans="2:16" ht="32.25" customHeight="1">
      <c r="B12" s="198" t="s">
        <v>2475</v>
      </c>
      <c r="C12" s="1414" t="s">
        <v>3886</v>
      </c>
      <c r="D12" s="1414"/>
      <c r="E12" s="1414"/>
      <c r="F12" s="1414"/>
      <c r="G12" s="1414"/>
      <c r="H12" s="1415"/>
      <c r="I12" s="203" t="s">
        <v>54</v>
      </c>
      <c r="J12" s="3165" t="s">
        <v>2778</v>
      </c>
      <c r="K12" s="3166"/>
      <c r="L12" s="1411"/>
      <c r="M12" s="1412"/>
      <c r="N12" s="1413"/>
      <c r="O12" s="1425"/>
      <c r="P12" s="1425"/>
    </row>
    <row r="13" spans="2:16" ht="32.25" customHeight="1">
      <c r="B13" s="198" t="s">
        <v>2477</v>
      </c>
      <c r="C13" s="1414" t="s">
        <v>3887</v>
      </c>
      <c r="D13" s="1414"/>
      <c r="E13" s="1414"/>
      <c r="F13" s="1414"/>
      <c r="G13" s="1414"/>
      <c r="H13" s="1415"/>
      <c r="I13" s="203" t="s">
        <v>2768</v>
      </c>
      <c r="J13" s="3165" t="s">
        <v>2778</v>
      </c>
      <c r="K13" s="3166"/>
      <c r="L13" s="1411" t="s">
        <v>3888</v>
      </c>
      <c r="M13" s="1412"/>
      <c r="N13" s="1413"/>
      <c r="O13" s="1425"/>
      <c r="P13" s="1425"/>
    </row>
    <row r="14" spans="2:16" ht="32.25" customHeight="1">
      <c r="B14" s="198" t="s">
        <v>2481</v>
      </c>
      <c r="C14" s="1414" t="s">
        <v>2782</v>
      </c>
      <c r="D14" s="1414"/>
      <c r="E14" s="1414"/>
      <c r="F14" s="1414"/>
      <c r="G14" s="1414"/>
      <c r="H14" s="1415"/>
      <c r="I14" s="203" t="s">
        <v>2768</v>
      </c>
      <c r="J14" s="3165" t="s">
        <v>2778</v>
      </c>
      <c r="K14" s="3166"/>
      <c r="L14" s="1411" t="s">
        <v>854</v>
      </c>
      <c r="M14" s="1412"/>
      <c r="N14" s="1413"/>
      <c r="O14" s="1425"/>
      <c r="P14" s="1425"/>
    </row>
    <row r="15" spans="2:16" ht="32.25" customHeight="1">
      <c r="B15" s="198" t="s">
        <v>2485</v>
      </c>
      <c r="C15" s="1414" t="s">
        <v>3889</v>
      </c>
      <c r="D15" s="1414"/>
      <c r="E15" s="1414"/>
      <c r="F15" s="1414"/>
      <c r="G15" s="1414"/>
      <c r="H15" s="1415"/>
      <c r="I15" s="203" t="s">
        <v>2768</v>
      </c>
      <c r="J15" s="3165" t="s">
        <v>2778</v>
      </c>
      <c r="K15" s="3166"/>
      <c r="L15" s="1411" t="s">
        <v>3890</v>
      </c>
      <c r="M15" s="1412"/>
      <c r="N15" s="1413"/>
      <c r="O15" s="1425"/>
      <c r="P15" s="1425"/>
    </row>
    <row r="16" spans="2:16" ht="32.25" customHeight="1">
      <c r="B16" s="198" t="s">
        <v>2489</v>
      </c>
      <c r="C16" s="1414" t="s">
        <v>3891</v>
      </c>
      <c r="D16" s="1414"/>
      <c r="E16" s="1414"/>
      <c r="F16" s="1414"/>
      <c r="G16" s="1414"/>
      <c r="H16" s="1415"/>
      <c r="I16" s="203" t="s">
        <v>2768</v>
      </c>
      <c r="J16" s="3165" t="s">
        <v>2778</v>
      </c>
      <c r="K16" s="3166"/>
      <c r="L16" s="1411" t="s">
        <v>3892</v>
      </c>
      <c r="M16" s="1412"/>
      <c r="N16" s="1413"/>
      <c r="O16" s="1425"/>
      <c r="P16" s="1425"/>
    </row>
    <row r="17" spans="2:16" ht="32.25" customHeight="1">
      <c r="B17" s="198" t="s">
        <v>2492</v>
      </c>
      <c r="C17" s="1414" t="s">
        <v>2788</v>
      </c>
      <c r="D17" s="1414"/>
      <c r="E17" s="1414"/>
      <c r="F17" s="1414"/>
      <c r="G17" s="1414"/>
      <c r="H17" s="1415"/>
      <c r="I17" s="203" t="s">
        <v>2789</v>
      </c>
      <c r="J17" s="3165" t="s">
        <v>2778</v>
      </c>
      <c r="K17" s="3166"/>
      <c r="L17" s="1411"/>
      <c r="M17" s="1412"/>
      <c r="N17" s="1413"/>
      <c r="O17" s="1425"/>
      <c r="P17" s="1425"/>
    </row>
    <row r="18" spans="2:16" ht="32.25" customHeight="1">
      <c r="B18" s="198" t="s">
        <v>2594</v>
      </c>
      <c r="C18" s="1414" t="s">
        <v>3893</v>
      </c>
      <c r="D18" s="1414"/>
      <c r="E18" s="1414"/>
      <c r="F18" s="1414"/>
      <c r="G18" s="1414"/>
      <c r="H18" s="1415"/>
      <c r="I18" s="203" t="s">
        <v>2768</v>
      </c>
      <c r="J18" s="3165" t="s">
        <v>2778</v>
      </c>
      <c r="K18" s="3166"/>
      <c r="L18" s="1411" t="s">
        <v>3894</v>
      </c>
      <c r="M18" s="1412"/>
      <c r="N18" s="1413"/>
      <c r="O18" s="1426"/>
      <c r="P18" s="1426"/>
    </row>
    <row r="19" spans="2:16" ht="36.75" customHeight="1">
      <c r="B19" s="191" t="s">
        <v>2494</v>
      </c>
      <c r="C19" s="1414" t="s">
        <v>3895</v>
      </c>
      <c r="D19" s="1414"/>
      <c r="E19" s="1414"/>
      <c r="F19" s="1414"/>
      <c r="G19" s="1414"/>
      <c r="H19" s="1414"/>
      <c r="I19" s="203" t="s">
        <v>2768</v>
      </c>
      <c r="J19" s="1432" t="s">
        <v>3896</v>
      </c>
      <c r="K19" s="2025" t="s">
        <v>3897</v>
      </c>
      <c r="L19" s="2026"/>
      <c r="M19" s="2026"/>
      <c r="N19" s="2027"/>
      <c r="O19" s="3472"/>
      <c r="P19" s="3473"/>
    </row>
    <row r="20" spans="2:16" ht="36.75" customHeight="1">
      <c r="B20" s="191" t="s">
        <v>2498</v>
      </c>
      <c r="C20" s="1414" t="s">
        <v>3898</v>
      </c>
      <c r="D20" s="1414"/>
      <c r="E20" s="1414"/>
      <c r="F20" s="1414"/>
      <c r="G20" s="1414"/>
      <c r="H20" s="1414"/>
      <c r="I20" s="203" t="s">
        <v>2768</v>
      </c>
      <c r="J20" s="1433"/>
      <c r="K20" s="2037"/>
      <c r="L20" s="2038"/>
      <c r="M20" s="2038"/>
      <c r="N20" s="2039"/>
      <c r="O20" s="3472"/>
      <c r="P20" s="3473"/>
    </row>
    <row r="21" spans="2:16" ht="36.75" customHeight="1">
      <c r="B21" s="191" t="s">
        <v>2501</v>
      </c>
      <c r="C21" s="1414" t="s">
        <v>3899</v>
      </c>
      <c r="D21" s="1414"/>
      <c r="E21" s="1414"/>
      <c r="F21" s="1414"/>
      <c r="G21" s="1414"/>
      <c r="H21" s="1414"/>
      <c r="I21" s="203" t="s">
        <v>3900</v>
      </c>
      <c r="J21" s="1433"/>
      <c r="K21" s="2037"/>
      <c r="L21" s="2038"/>
      <c r="M21" s="2038"/>
      <c r="N21" s="2039"/>
      <c r="O21" s="1443"/>
      <c r="P21" s="1443"/>
    </row>
    <row r="22" spans="2:16" ht="36.75" customHeight="1">
      <c r="B22" s="191" t="s">
        <v>2503</v>
      </c>
      <c r="C22" s="1414" t="s">
        <v>2802</v>
      </c>
      <c r="D22" s="1414"/>
      <c r="E22" s="1414"/>
      <c r="F22" s="1414"/>
      <c r="G22" s="1414"/>
      <c r="H22" s="1414"/>
      <c r="I22" s="203" t="s">
        <v>54</v>
      </c>
      <c r="J22" s="1433"/>
      <c r="K22" s="2037"/>
      <c r="L22" s="2038"/>
      <c r="M22" s="2038"/>
      <c r="N22" s="2039"/>
      <c r="O22" s="1425"/>
      <c r="P22" s="1425"/>
    </row>
    <row r="23" spans="2:16" ht="31.5" customHeight="1">
      <c r="B23" s="205" t="s">
        <v>2465</v>
      </c>
      <c r="C23" s="1445" t="s">
        <v>2803</v>
      </c>
      <c r="D23" s="1445"/>
      <c r="E23" s="1445"/>
      <c r="F23" s="1445"/>
      <c r="G23" s="1445"/>
      <c r="H23" s="1445"/>
      <c r="I23" s="203" t="s">
        <v>2792</v>
      </c>
      <c r="J23" s="1433"/>
      <c r="K23" s="2124"/>
      <c r="L23" s="2125"/>
      <c r="M23" s="2125"/>
      <c r="N23" s="2126"/>
      <c r="O23" s="1444"/>
      <c r="P23" s="1444"/>
    </row>
    <row r="24" spans="2:16" s="172" customFormat="1" ht="24.75" customHeight="1">
      <c r="B24" s="1416" t="s">
        <v>2804</v>
      </c>
      <c r="C24" s="1417"/>
      <c r="D24" s="1417"/>
      <c r="E24" s="1417"/>
      <c r="F24" s="1417"/>
      <c r="G24" s="1417"/>
      <c r="H24" s="1417"/>
      <c r="I24" s="1417"/>
      <c r="J24" s="1417"/>
      <c r="K24" s="1417"/>
      <c r="L24" s="1417"/>
      <c r="M24" s="1417"/>
      <c r="N24" s="1417"/>
      <c r="O24" s="1417"/>
      <c r="P24" s="1418"/>
    </row>
    <row r="25" spans="2:16" s="172" customFormat="1" ht="53.45" customHeight="1">
      <c r="B25" s="1446" t="s">
        <v>430</v>
      </c>
      <c r="C25" s="1448" t="s">
        <v>3901</v>
      </c>
      <c r="D25" s="1448"/>
      <c r="E25" s="1448"/>
      <c r="F25" s="1449"/>
      <c r="G25" s="208" t="s">
        <v>2806</v>
      </c>
      <c r="H25" s="209" t="s">
        <v>2807</v>
      </c>
      <c r="I25" s="210" t="s">
        <v>2808</v>
      </c>
      <c r="J25" s="209" t="s">
        <v>2809</v>
      </c>
      <c r="K25" s="1452" t="s">
        <v>2810</v>
      </c>
      <c r="L25" s="2115"/>
      <c r="M25" s="2116"/>
      <c r="N25" s="2117"/>
      <c r="O25" s="185"/>
      <c r="P25" s="213"/>
    </row>
    <row r="26" spans="2:16" s="172" customFormat="1" ht="53.1" customHeight="1">
      <c r="B26" s="1447"/>
      <c r="C26" s="1450"/>
      <c r="D26" s="1450"/>
      <c r="E26" s="1450"/>
      <c r="F26" s="1451"/>
      <c r="G26" s="216" t="s">
        <v>2812</v>
      </c>
      <c r="H26" s="217">
        <v>2022</v>
      </c>
      <c r="I26" s="216" t="s">
        <v>2813</v>
      </c>
      <c r="J26" s="217">
        <v>2022</v>
      </c>
      <c r="K26" s="1453"/>
      <c r="L26" s="2118"/>
      <c r="M26" s="2119"/>
      <c r="N26" s="2120"/>
      <c r="O26" s="202"/>
      <c r="P26" s="222"/>
    </row>
    <row r="27" spans="2:16" s="172" customFormat="1" ht="104.1" customHeight="1">
      <c r="B27" s="191" t="s">
        <v>437</v>
      </c>
      <c r="C27" s="1464" t="s">
        <v>3902</v>
      </c>
      <c r="D27" s="1464"/>
      <c r="E27" s="1464"/>
      <c r="F27" s="1464"/>
      <c r="G27" s="1464"/>
      <c r="H27" s="1464"/>
      <c r="I27" s="1465"/>
      <c r="J27" s="867">
        <v>1697901.71</v>
      </c>
      <c r="K27" s="1453"/>
      <c r="L27" s="2118"/>
      <c r="M27" s="2119"/>
      <c r="N27" s="2120"/>
      <c r="O27" s="1443"/>
      <c r="P27" s="1443"/>
    </row>
    <row r="28" spans="2:16" s="172" customFormat="1" ht="42" customHeight="1">
      <c r="B28" s="224"/>
      <c r="C28" s="225" t="s">
        <v>394</v>
      </c>
      <c r="D28" s="1414" t="s">
        <v>3903</v>
      </c>
      <c r="E28" s="1414"/>
      <c r="F28" s="1414"/>
      <c r="G28" s="1414"/>
      <c r="H28" s="1414"/>
      <c r="I28" s="1415"/>
      <c r="J28" s="467">
        <v>866200</v>
      </c>
      <c r="K28" s="1453"/>
      <c r="L28" s="2118"/>
      <c r="M28" s="2119"/>
      <c r="N28" s="2120"/>
      <c r="O28" s="1425"/>
      <c r="P28" s="1425"/>
    </row>
    <row r="29" spans="2:16" s="172" customFormat="1" ht="38.25" customHeight="1">
      <c r="B29" s="227" t="s">
        <v>440</v>
      </c>
      <c r="C29" s="1414" t="s">
        <v>2818</v>
      </c>
      <c r="D29" s="1414"/>
      <c r="E29" s="1414"/>
      <c r="F29" s="1414"/>
      <c r="G29" s="1415"/>
      <c r="H29" s="1476" t="s">
        <v>2819</v>
      </c>
      <c r="I29" s="1477"/>
      <c r="J29" s="1478"/>
      <c r="K29" s="1453"/>
      <c r="L29" s="2118"/>
      <c r="M29" s="2119"/>
      <c r="N29" s="2120"/>
      <c r="O29" s="1426"/>
      <c r="P29" s="1425"/>
    </row>
    <row r="30" spans="2:16" s="172" customFormat="1" ht="29.25" customHeight="1">
      <c r="B30" s="227"/>
      <c r="C30" s="1414" t="s">
        <v>2820</v>
      </c>
      <c r="D30" s="1414"/>
      <c r="E30" s="1414"/>
      <c r="F30" s="1414"/>
      <c r="G30" s="1415"/>
      <c r="H30" s="2288" t="s">
        <v>2792</v>
      </c>
      <c r="I30" s="2289"/>
      <c r="J30" s="2290"/>
      <c r="K30" s="1453"/>
      <c r="L30" s="2118"/>
      <c r="M30" s="2119"/>
      <c r="N30" s="2120"/>
      <c r="O30" s="187"/>
      <c r="P30" s="187"/>
    </row>
    <row r="31" spans="2:16" s="172" customFormat="1" ht="25.5" customHeight="1">
      <c r="B31" s="198"/>
      <c r="C31" s="1414" t="s">
        <v>2821</v>
      </c>
      <c r="D31" s="1414"/>
      <c r="E31" s="1414"/>
      <c r="F31" s="1414"/>
      <c r="G31" s="1415"/>
      <c r="H31" s="1466" t="s">
        <v>2822</v>
      </c>
      <c r="I31" s="1467"/>
      <c r="J31" s="2293"/>
      <c r="K31" s="1453"/>
      <c r="L31" s="2118"/>
      <c r="M31" s="2119"/>
      <c r="N31" s="2120"/>
      <c r="O31" s="783" t="s">
        <v>3471</v>
      </c>
      <c r="P31" s="278"/>
    </row>
    <row r="32" spans="2:16" s="172" customFormat="1" ht="25.5" customHeight="1">
      <c r="B32" s="198"/>
      <c r="C32" s="1414" t="s">
        <v>2820</v>
      </c>
      <c r="D32" s="1414"/>
      <c r="E32" s="1414"/>
      <c r="F32" s="1414"/>
      <c r="G32" s="1415"/>
      <c r="H32" s="2288" t="s">
        <v>2792</v>
      </c>
      <c r="I32" s="2289"/>
      <c r="J32" s="2290"/>
      <c r="K32" s="218"/>
      <c r="L32" s="219"/>
      <c r="M32" s="220"/>
      <c r="N32" s="221"/>
      <c r="O32" s="783"/>
      <c r="P32" s="277"/>
    </row>
    <row r="33" spans="2:17" s="172" customFormat="1" ht="51" customHeight="1">
      <c r="B33" s="229" t="s">
        <v>444</v>
      </c>
      <c r="C33" s="1472" t="s">
        <v>3904</v>
      </c>
      <c r="D33" s="1472"/>
      <c r="E33" s="1472"/>
      <c r="F33" s="1472"/>
      <c r="G33" s="1472"/>
      <c r="H33" s="1472"/>
      <c r="I33" s="1472"/>
      <c r="J33" s="481" t="s">
        <v>2768</v>
      </c>
      <c r="K33" s="235" t="s">
        <v>2825</v>
      </c>
      <c r="L33" s="3079"/>
      <c r="M33" s="3080"/>
      <c r="N33" s="3081"/>
      <c r="O33" s="232" t="s">
        <v>3905</v>
      </c>
      <c r="P33" s="232"/>
    </row>
    <row r="34" spans="2:17" s="172" customFormat="1" ht="46.5" customHeight="1">
      <c r="B34" s="2105" t="s">
        <v>3906</v>
      </c>
      <c r="C34" s="1699"/>
      <c r="D34" s="1699"/>
      <c r="E34" s="1699"/>
      <c r="F34" s="1699"/>
      <c r="G34" s="1699"/>
      <c r="H34" s="1699"/>
      <c r="I34" s="1699"/>
      <c r="J34" s="1699"/>
      <c r="K34" s="1699"/>
      <c r="L34" s="1699"/>
      <c r="M34" s="1699"/>
      <c r="N34" s="1699"/>
      <c r="O34" s="1699"/>
      <c r="P34" s="2106"/>
    </row>
    <row r="35" spans="2:17" s="172" customFormat="1" ht="95.45" customHeight="1">
      <c r="B35" s="233" t="s">
        <v>448</v>
      </c>
      <c r="C35" s="2088" t="s">
        <v>3907</v>
      </c>
      <c r="D35" s="2088"/>
      <c r="E35" s="2088"/>
      <c r="F35" s="2088"/>
      <c r="G35" s="2088"/>
      <c r="H35" s="2088"/>
      <c r="I35" s="2088"/>
      <c r="J35" s="234" t="s">
        <v>2768</v>
      </c>
      <c r="K35" s="235" t="s">
        <v>2825</v>
      </c>
      <c r="L35" s="2284"/>
      <c r="M35" s="2285"/>
      <c r="N35" s="2286"/>
      <c r="O35" s="236" t="s">
        <v>2830</v>
      </c>
      <c r="P35" s="204"/>
    </row>
    <row r="36" spans="2:17" s="172" customFormat="1" ht="26.25" customHeight="1">
      <c r="B36" s="2110" t="s">
        <v>2831</v>
      </c>
      <c r="C36" s="1496"/>
      <c r="D36" s="1496"/>
      <c r="E36" s="1496"/>
      <c r="F36" s="1496"/>
      <c r="G36" s="1496"/>
      <c r="H36" s="1496"/>
      <c r="I36" s="1496"/>
      <c r="J36" s="1496"/>
      <c r="K36" s="1496"/>
      <c r="L36" s="1496"/>
      <c r="M36" s="1496"/>
      <c r="N36" s="1496"/>
      <c r="O36" s="1496"/>
      <c r="P36" s="1497"/>
    </row>
    <row r="37" spans="2:17" s="172" customFormat="1" ht="75" customHeight="1">
      <c r="B37" s="233" t="s">
        <v>451</v>
      </c>
      <c r="C37" s="1498" t="s">
        <v>2832</v>
      </c>
      <c r="D37" s="1498"/>
      <c r="E37" s="1498"/>
      <c r="F37" s="1499"/>
      <c r="G37" s="237" t="s">
        <v>3908</v>
      </c>
      <c r="H37" s="418" t="s">
        <v>3909</v>
      </c>
      <c r="I37" s="1515" t="s">
        <v>3910</v>
      </c>
      <c r="J37" s="1516"/>
      <c r="K37" s="1515" t="s">
        <v>2810</v>
      </c>
      <c r="L37" s="1531"/>
      <c r="M37" s="1531"/>
      <c r="N37" s="2111"/>
      <c r="O37" s="1504"/>
      <c r="P37" s="1504"/>
    </row>
    <row r="38" spans="2:17" s="172" customFormat="1" ht="49.5" customHeight="1">
      <c r="B38" s="198" t="s">
        <v>394</v>
      </c>
      <c r="C38" s="1414" t="s">
        <v>3911</v>
      </c>
      <c r="D38" s="1414"/>
      <c r="E38" s="1414"/>
      <c r="F38" s="1415"/>
      <c r="G38" s="868">
        <v>0</v>
      </c>
      <c r="H38" s="785" t="s">
        <v>927</v>
      </c>
      <c r="I38" s="3470" t="s">
        <v>92</v>
      </c>
      <c r="J38" s="3471"/>
      <c r="K38" s="1582"/>
      <c r="L38" s="1583"/>
      <c r="M38" s="1583"/>
      <c r="N38" s="3226"/>
      <c r="O38" s="1505"/>
      <c r="P38" s="1505"/>
    </row>
    <row r="39" spans="2:17" s="172" customFormat="1" ht="67.5" customHeight="1">
      <c r="B39" s="198" t="s">
        <v>401</v>
      </c>
      <c r="C39" s="1414" t="s">
        <v>3912</v>
      </c>
      <c r="D39" s="1414"/>
      <c r="E39" s="1414"/>
      <c r="F39" s="1415"/>
      <c r="G39" s="784">
        <v>1697902</v>
      </c>
      <c r="H39" s="785" t="s">
        <v>927</v>
      </c>
      <c r="I39" s="3470" t="s">
        <v>3913</v>
      </c>
      <c r="J39" s="3471"/>
      <c r="K39" s="1481" t="s">
        <v>3914</v>
      </c>
      <c r="L39" s="1482"/>
      <c r="M39" s="1482"/>
      <c r="N39" s="1482"/>
      <c r="O39" s="1505"/>
      <c r="P39" s="1505"/>
    </row>
    <row r="40" spans="2:17" s="172" customFormat="1" ht="54" customHeight="1">
      <c r="B40" s="205" t="s">
        <v>403</v>
      </c>
      <c r="C40" s="1484" t="s">
        <v>3915</v>
      </c>
      <c r="D40" s="1484"/>
      <c r="E40" s="1484"/>
      <c r="F40" s="1485"/>
      <c r="G40" s="869">
        <f>G38+G39</f>
        <v>1697902</v>
      </c>
      <c r="H40" s="246"/>
      <c r="I40" s="1486"/>
      <c r="J40" s="1487"/>
      <c r="K40" s="1486"/>
      <c r="L40" s="1488"/>
      <c r="M40" s="1488"/>
      <c r="N40" s="1489"/>
      <c r="O40" s="1506"/>
      <c r="P40" s="1506"/>
      <c r="Q40" s="250"/>
    </row>
    <row r="41" spans="2:17" s="172" customFormat="1" ht="57.75" customHeight="1">
      <c r="B41" s="1507" t="s">
        <v>3916</v>
      </c>
      <c r="C41" s="1508"/>
      <c r="D41" s="1508"/>
      <c r="E41" s="1508"/>
      <c r="F41" s="1508"/>
      <c r="G41" s="1508"/>
      <c r="H41" s="1508"/>
      <c r="I41" s="1508"/>
      <c r="J41" s="1508"/>
      <c r="K41" s="1508"/>
      <c r="L41" s="1508"/>
      <c r="M41" s="1508"/>
      <c r="N41" s="1508"/>
      <c r="O41" s="1508"/>
      <c r="P41" s="1509"/>
    </row>
    <row r="42" spans="2:17" s="172" customFormat="1" ht="102" customHeight="1">
      <c r="B42" s="251" t="s">
        <v>460</v>
      </c>
      <c r="C42" s="2088" t="s">
        <v>3917</v>
      </c>
      <c r="D42" s="2088"/>
      <c r="E42" s="2088"/>
      <c r="F42" s="2088"/>
      <c r="G42" s="2088"/>
      <c r="H42" s="2088"/>
      <c r="I42" s="234" t="s">
        <v>2768</v>
      </c>
      <c r="J42" s="252" t="s">
        <v>2825</v>
      </c>
      <c r="K42" s="1510"/>
      <c r="L42" s="1511"/>
      <c r="M42" s="1511"/>
      <c r="N42" s="1512"/>
      <c r="O42" s="236" t="s">
        <v>2830</v>
      </c>
      <c r="P42" s="204"/>
    </row>
    <row r="43" spans="2:17" s="172" customFormat="1" ht="21.75" customHeight="1">
      <c r="B43" s="2092" t="s">
        <v>2845</v>
      </c>
      <c r="C43" s="2093"/>
      <c r="D43" s="2093"/>
      <c r="E43" s="2093"/>
      <c r="F43" s="2093"/>
      <c r="G43" s="2093"/>
      <c r="H43" s="2093"/>
      <c r="I43" s="2093"/>
      <c r="J43" s="2093"/>
      <c r="K43" s="2093"/>
      <c r="L43" s="2093"/>
      <c r="M43" s="2093"/>
      <c r="N43" s="2093"/>
      <c r="O43" s="2093"/>
      <c r="P43" s="2094"/>
    </row>
    <row r="44" spans="2:17" s="172" customFormat="1" ht="118.5" customHeight="1">
      <c r="B44" s="253" t="s">
        <v>463</v>
      </c>
      <c r="C44" s="1513" t="s">
        <v>2846</v>
      </c>
      <c r="D44" s="1513"/>
      <c r="E44" s="1514"/>
      <c r="F44" s="238" t="s">
        <v>3918</v>
      </c>
      <c r="G44" s="1515" t="s">
        <v>3919</v>
      </c>
      <c r="H44" s="1516"/>
      <c r="I44" s="1515" t="s">
        <v>3920</v>
      </c>
      <c r="J44" s="1516"/>
      <c r="K44" s="1515" t="s">
        <v>3921</v>
      </c>
      <c r="L44" s="1516"/>
      <c r="M44" s="239" t="s">
        <v>2851</v>
      </c>
      <c r="N44" s="786" t="s">
        <v>2852</v>
      </c>
      <c r="O44" s="1443"/>
      <c r="P44" s="1443"/>
    </row>
    <row r="45" spans="2:17" s="172" customFormat="1" ht="56.1" customHeight="1">
      <c r="B45" s="198" t="s">
        <v>394</v>
      </c>
      <c r="C45" s="1517" t="s">
        <v>3922</v>
      </c>
      <c r="D45" s="1517"/>
      <c r="E45" s="1518"/>
      <c r="F45" s="257" t="s">
        <v>2768</v>
      </c>
      <c r="G45" s="2103">
        <v>1697902</v>
      </c>
      <c r="H45" s="2104"/>
      <c r="I45" s="1524" t="s">
        <v>927</v>
      </c>
      <c r="J45" s="1480"/>
      <c r="K45" s="2281" t="s">
        <v>2800</v>
      </c>
      <c r="L45" s="2282"/>
      <c r="M45" s="258" t="s">
        <v>2800</v>
      </c>
      <c r="N45" s="787" t="s">
        <v>3923</v>
      </c>
      <c r="O45" s="1425"/>
      <c r="P45" s="1425"/>
    </row>
    <row r="46" spans="2:17" s="172" customFormat="1" ht="39" customHeight="1">
      <c r="B46" s="260"/>
      <c r="C46" s="1517" t="s">
        <v>3924</v>
      </c>
      <c r="D46" s="1517"/>
      <c r="E46" s="1518"/>
      <c r="F46" s="1430"/>
      <c r="G46" s="1431"/>
      <c r="H46" s="1431"/>
      <c r="I46" s="1431"/>
      <c r="J46" s="1431"/>
      <c r="K46" s="1431"/>
      <c r="L46" s="1431"/>
      <c r="M46" s="1431"/>
      <c r="N46" s="1523"/>
      <c r="O46" s="1425"/>
      <c r="P46" s="1425"/>
    </row>
    <row r="47" spans="2:17" s="172" customFormat="1" ht="72" customHeight="1">
      <c r="B47" s="198" t="s">
        <v>401</v>
      </c>
      <c r="C47" s="1517" t="s">
        <v>3925</v>
      </c>
      <c r="D47" s="1517"/>
      <c r="E47" s="1518"/>
      <c r="F47" s="257" t="s">
        <v>2800</v>
      </c>
      <c r="G47" s="2103">
        <v>0</v>
      </c>
      <c r="H47" s="2104"/>
      <c r="I47" s="1524" t="s">
        <v>2792</v>
      </c>
      <c r="J47" s="1480"/>
      <c r="K47" s="1521">
        <v>0</v>
      </c>
      <c r="L47" s="1522"/>
      <c r="M47" s="258" t="s">
        <v>2792</v>
      </c>
      <c r="N47" s="787"/>
      <c r="O47" s="1425"/>
      <c r="P47" s="1425"/>
    </row>
    <row r="48" spans="2:17" s="172" customFormat="1" ht="39" customHeight="1">
      <c r="B48" s="260"/>
      <c r="C48" s="1517" t="s">
        <v>3926</v>
      </c>
      <c r="D48" s="1517"/>
      <c r="E48" s="1518"/>
      <c r="F48" s="1430"/>
      <c r="G48" s="1431"/>
      <c r="H48" s="1431"/>
      <c r="I48" s="1431"/>
      <c r="J48" s="1431"/>
      <c r="K48" s="1431"/>
      <c r="L48" s="1431"/>
      <c r="M48" s="1431"/>
      <c r="N48" s="1523"/>
      <c r="O48" s="1425"/>
      <c r="P48" s="1425"/>
    </row>
    <row r="49" spans="1:16" s="172" customFormat="1" ht="57" customHeight="1">
      <c r="B49" s="266" t="s">
        <v>403</v>
      </c>
      <c r="C49" s="1525" t="s">
        <v>3927</v>
      </c>
      <c r="D49" s="1525"/>
      <c r="E49" s="1526"/>
      <c r="F49" s="267"/>
      <c r="G49" s="3464">
        <f>G45+G47</f>
        <v>1697902</v>
      </c>
      <c r="H49" s="3465"/>
      <c r="I49" s="1486"/>
      <c r="J49" s="1487"/>
      <c r="K49" s="3466" t="s">
        <v>92</v>
      </c>
      <c r="L49" s="3467"/>
      <c r="M49" s="247"/>
      <c r="N49" s="249"/>
      <c r="O49" s="1444"/>
      <c r="P49" s="1444"/>
    </row>
    <row r="50" spans="1:16" s="172" customFormat="1" ht="56.25" customHeight="1">
      <c r="B50" s="2273" t="s">
        <v>3928</v>
      </c>
      <c r="C50" s="2274"/>
      <c r="D50" s="2274"/>
      <c r="E50" s="2274"/>
      <c r="F50" s="2274"/>
      <c r="G50" s="2274"/>
      <c r="H50" s="2274"/>
      <c r="I50" s="2274"/>
      <c r="J50" s="2274"/>
      <c r="K50" s="2274"/>
      <c r="L50" s="2274"/>
      <c r="M50" s="2274"/>
      <c r="N50" s="2274"/>
      <c r="O50" s="2274"/>
      <c r="P50" s="2275"/>
    </row>
    <row r="51" spans="1:16" s="172" customFormat="1" ht="78.75" customHeight="1">
      <c r="B51" s="253" t="s">
        <v>476</v>
      </c>
      <c r="C51" s="1513" t="s">
        <v>2863</v>
      </c>
      <c r="D51" s="1450"/>
      <c r="E51" s="1451"/>
      <c r="F51" s="254" t="s">
        <v>2864</v>
      </c>
      <c r="G51" s="1531" t="s">
        <v>3929</v>
      </c>
      <c r="H51" s="1516"/>
      <c r="I51" s="1515" t="s">
        <v>3920</v>
      </c>
      <c r="J51" s="1516"/>
      <c r="K51" s="1515" t="s">
        <v>3921</v>
      </c>
      <c r="L51" s="1516"/>
      <c r="M51" s="239" t="s">
        <v>2851</v>
      </c>
      <c r="N51" s="786" t="s">
        <v>2866</v>
      </c>
      <c r="O51" s="272"/>
      <c r="P51" s="273"/>
    </row>
    <row r="52" spans="1:16" s="274" customFormat="1" ht="92.1" customHeight="1">
      <c r="B52" s="198" t="s">
        <v>394</v>
      </c>
      <c r="C52" s="1414" t="s">
        <v>97</v>
      </c>
      <c r="D52" s="1414"/>
      <c r="E52" s="1415"/>
      <c r="F52" s="257" t="s">
        <v>2792</v>
      </c>
      <c r="G52" s="1532">
        <v>0</v>
      </c>
      <c r="H52" s="1533"/>
      <c r="I52" s="1479" t="s">
        <v>92</v>
      </c>
      <c r="J52" s="1480"/>
      <c r="K52" s="1521">
        <v>0</v>
      </c>
      <c r="L52" s="1522"/>
      <c r="M52" s="258" t="s">
        <v>2792</v>
      </c>
      <c r="N52" s="870" t="s">
        <v>3930</v>
      </c>
      <c r="O52" s="201" t="s">
        <v>2868</v>
      </c>
      <c r="P52" s="202"/>
    </row>
    <row r="53" spans="1:16" s="274" customFormat="1" ht="53.25" customHeight="1">
      <c r="B53" s="198" t="s">
        <v>401</v>
      </c>
      <c r="C53" s="1414" t="s">
        <v>2869</v>
      </c>
      <c r="D53" s="1414"/>
      <c r="E53" s="1415"/>
      <c r="F53" s="257" t="s">
        <v>2870</v>
      </c>
      <c r="G53" s="1532">
        <v>127596</v>
      </c>
      <c r="H53" s="1533"/>
      <c r="I53" s="1479" t="s">
        <v>3826</v>
      </c>
      <c r="J53" s="1480"/>
      <c r="K53" s="1521">
        <v>29292</v>
      </c>
      <c r="L53" s="1522"/>
      <c r="M53" s="258" t="s">
        <v>2867</v>
      </c>
      <c r="N53" s="871" t="s">
        <v>3931</v>
      </c>
      <c r="O53" s="201" t="s">
        <v>940</v>
      </c>
      <c r="P53" s="202"/>
    </row>
    <row r="54" spans="1:16" s="274" customFormat="1" ht="32.25" customHeight="1">
      <c r="B54" s="198" t="s">
        <v>403</v>
      </c>
      <c r="C54" s="1414" t="s">
        <v>2872</v>
      </c>
      <c r="D54" s="1414"/>
      <c r="E54" s="1415"/>
      <c r="F54" s="257" t="s">
        <v>2870</v>
      </c>
      <c r="G54" s="1532">
        <v>49263</v>
      </c>
      <c r="H54" s="1533"/>
      <c r="I54" s="1479" t="s">
        <v>3826</v>
      </c>
      <c r="J54" s="1480"/>
      <c r="K54" s="1521">
        <v>12593</v>
      </c>
      <c r="L54" s="1522"/>
      <c r="M54" s="258" t="s">
        <v>2867</v>
      </c>
      <c r="N54" s="871" t="s">
        <v>2873</v>
      </c>
      <c r="O54" s="201" t="s">
        <v>940</v>
      </c>
      <c r="P54" s="202"/>
    </row>
    <row r="55" spans="1:16" s="274" customFormat="1" ht="93.95" customHeight="1">
      <c r="B55" s="198" t="s">
        <v>405</v>
      </c>
      <c r="C55" s="1414" t="s">
        <v>2874</v>
      </c>
      <c r="D55" s="1414"/>
      <c r="E55" s="1415"/>
      <c r="F55" s="257" t="s">
        <v>2792</v>
      </c>
      <c r="G55" s="3468">
        <v>0</v>
      </c>
      <c r="H55" s="3469"/>
      <c r="I55" s="1532" t="s">
        <v>92</v>
      </c>
      <c r="J55" s="1533"/>
      <c r="K55" s="1521">
        <v>0</v>
      </c>
      <c r="L55" s="1522"/>
      <c r="M55" s="258" t="s">
        <v>2792</v>
      </c>
      <c r="N55" s="872"/>
      <c r="O55" s="204" t="s">
        <v>940</v>
      </c>
      <c r="P55" s="277"/>
    </row>
    <row r="56" spans="1:16" s="274" customFormat="1" ht="56.25" customHeight="1">
      <c r="B56" s="198" t="s">
        <v>408</v>
      </c>
      <c r="C56" s="1414" t="s">
        <v>2875</v>
      </c>
      <c r="D56" s="1414"/>
      <c r="E56" s="1415"/>
      <c r="F56" s="257" t="s">
        <v>2870</v>
      </c>
      <c r="G56" s="1532">
        <v>2575746</v>
      </c>
      <c r="H56" s="1533"/>
      <c r="I56" s="1479" t="s">
        <v>3826</v>
      </c>
      <c r="J56" s="1480"/>
      <c r="K56" s="1521">
        <v>656723</v>
      </c>
      <c r="L56" s="1522"/>
      <c r="M56" s="258" t="s">
        <v>2867</v>
      </c>
      <c r="N56" s="871" t="s">
        <v>3932</v>
      </c>
      <c r="O56" s="204" t="s">
        <v>940</v>
      </c>
      <c r="P56" s="277"/>
    </row>
    <row r="57" spans="1:16" s="172" customFormat="1" ht="70.5" customHeight="1">
      <c r="B57" s="205" t="s">
        <v>410</v>
      </c>
      <c r="C57" s="1484" t="s">
        <v>3933</v>
      </c>
      <c r="D57" s="1484"/>
      <c r="E57" s="1485"/>
      <c r="F57" s="279"/>
      <c r="G57" s="3464">
        <f>G52+G53+G54+G55+G56</f>
        <v>2752605</v>
      </c>
      <c r="H57" s="3465"/>
      <c r="I57" s="1486"/>
      <c r="J57" s="1487"/>
      <c r="K57" s="3466">
        <f>K52+K53+K54+K55+K56</f>
        <v>698608</v>
      </c>
      <c r="L57" s="3467"/>
      <c r="M57" s="268"/>
      <c r="N57" s="269"/>
      <c r="O57" s="423"/>
      <c r="P57" s="423"/>
    </row>
    <row r="58" spans="1:16" s="172" customFormat="1" ht="54.75" customHeight="1">
      <c r="A58" s="281"/>
      <c r="B58" s="2085" t="s">
        <v>2878</v>
      </c>
      <c r="C58" s="2086"/>
      <c r="D58" s="2086"/>
      <c r="E58" s="2086"/>
      <c r="F58" s="2086"/>
      <c r="G58" s="2086"/>
      <c r="H58" s="2086"/>
      <c r="I58" s="2086"/>
      <c r="J58" s="2086"/>
      <c r="K58" s="2086"/>
      <c r="L58" s="2086"/>
      <c r="M58" s="2086"/>
      <c r="N58" s="2086"/>
      <c r="O58" s="2086"/>
      <c r="P58" s="2087"/>
    </row>
    <row r="59" spans="1:16" s="172" customFormat="1" ht="64.5" customHeight="1">
      <c r="B59" s="282" t="s">
        <v>486</v>
      </c>
      <c r="C59" s="1543" t="s">
        <v>2879</v>
      </c>
      <c r="D59" s="1543"/>
      <c r="E59" s="1543"/>
      <c r="F59" s="1543"/>
      <c r="G59" s="1543"/>
      <c r="H59" s="1543"/>
      <c r="I59" s="1544"/>
      <c r="J59" s="873">
        <f>G49/(G49+G57)</f>
        <v>0.38150754509542395</v>
      </c>
      <c r="K59" s="284" t="s">
        <v>2769</v>
      </c>
      <c r="L59" s="1539"/>
      <c r="M59" s="1540"/>
      <c r="N59" s="1541"/>
      <c r="O59" s="1534"/>
      <c r="P59" s="1534"/>
    </row>
    <row r="60" spans="1:16" s="172" customFormat="1" ht="51.75" customHeight="1">
      <c r="B60" s="286" t="s">
        <v>2552</v>
      </c>
      <c r="C60" s="1543" t="s">
        <v>2880</v>
      </c>
      <c r="D60" s="1543"/>
      <c r="E60" s="1543"/>
      <c r="F60" s="1543"/>
      <c r="G60" s="1543"/>
      <c r="H60" s="1543"/>
      <c r="I60" s="1544"/>
      <c r="J60" s="873">
        <f>G45/G49</f>
        <v>1</v>
      </c>
      <c r="K60" s="284" t="s">
        <v>2825</v>
      </c>
      <c r="L60" s="1539"/>
      <c r="M60" s="1540"/>
      <c r="N60" s="1541"/>
      <c r="O60" s="1535"/>
      <c r="P60" s="1535"/>
    </row>
    <row r="61" spans="1:16" s="172" customFormat="1" ht="53.25" customHeight="1">
      <c r="B61" s="286" t="s">
        <v>490</v>
      </c>
      <c r="C61" s="1537" t="s">
        <v>2882</v>
      </c>
      <c r="D61" s="1537"/>
      <c r="E61" s="1537"/>
      <c r="F61" s="1537"/>
      <c r="G61" s="1537"/>
      <c r="H61" s="1537"/>
      <c r="I61" s="1538"/>
      <c r="J61" s="874">
        <f>SUM(G49,G57)</f>
        <v>4450507</v>
      </c>
      <c r="K61" s="284" t="s">
        <v>2769</v>
      </c>
      <c r="L61" s="1539"/>
      <c r="M61" s="1540"/>
      <c r="N61" s="1541"/>
      <c r="O61" s="1535"/>
      <c r="P61" s="1535"/>
    </row>
    <row r="62" spans="1:16" s="172" customFormat="1" ht="50.25" customHeight="1">
      <c r="B62" s="286" t="s">
        <v>492</v>
      </c>
      <c r="C62" s="1464" t="s">
        <v>2883</v>
      </c>
      <c r="D62" s="1464"/>
      <c r="E62" s="1464"/>
      <c r="F62" s="1464"/>
      <c r="G62" s="1464"/>
      <c r="H62" s="1464"/>
      <c r="I62" s="1465"/>
      <c r="J62" s="873">
        <f>(G49+G57)/J27</f>
        <v>2.6211805864781184</v>
      </c>
      <c r="K62" s="284" t="s">
        <v>2769</v>
      </c>
      <c r="L62" s="1539" t="s">
        <v>3934</v>
      </c>
      <c r="M62" s="1540"/>
      <c r="N62" s="1541"/>
      <c r="O62" s="1535"/>
      <c r="P62" s="1535"/>
    </row>
    <row r="63" spans="1:16" s="172" customFormat="1" ht="87" customHeight="1">
      <c r="B63" s="289" t="s">
        <v>494</v>
      </c>
      <c r="C63" s="1464" t="s">
        <v>2884</v>
      </c>
      <c r="D63" s="1464"/>
      <c r="E63" s="1464"/>
      <c r="F63" s="1464"/>
      <c r="G63" s="1464"/>
      <c r="H63" s="1464"/>
      <c r="I63" s="1465"/>
      <c r="J63" s="875" t="s">
        <v>92</v>
      </c>
      <c r="K63" s="284" t="s">
        <v>2769</v>
      </c>
      <c r="L63" s="3461"/>
      <c r="M63" s="3462"/>
      <c r="N63" s="3463"/>
      <c r="O63" s="1535"/>
      <c r="P63" s="1535"/>
    </row>
    <row r="64" spans="1:16" s="172" customFormat="1" ht="34.5" customHeight="1">
      <c r="B64" s="289" t="s">
        <v>496</v>
      </c>
      <c r="C64" s="1543" t="s">
        <v>3935</v>
      </c>
      <c r="D64" s="1543"/>
      <c r="E64" s="1543"/>
      <c r="F64" s="1543"/>
      <c r="G64" s="1543"/>
      <c r="H64" s="1543"/>
      <c r="I64" s="1544"/>
      <c r="J64" s="873" t="str">
        <f>IF(J62&lt;0.945,"Funding gap","No funding gap")</f>
        <v>No funding gap</v>
      </c>
      <c r="K64" s="284" t="s">
        <v>2769</v>
      </c>
      <c r="L64" s="3159"/>
      <c r="M64" s="3160"/>
      <c r="N64" s="3161"/>
      <c r="O64" s="1536"/>
      <c r="P64" s="1536"/>
    </row>
    <row r="65" spans="2:16" s="172" customFormat="1" ht="53.25" customHeight="1">
      <c r="B65" s="289" t="s">
        <v>498</v>
      </c>
      <c r="C65" s="1542" t="s">
        <v>2886</v>
      </c>
      <c r="D65" s="1542"/>
      <c r="E65" s="1542"/>
      <c r="F65" s="1542"/>
      <c r="G65" s="1542"/>
      <c r="H65" s="1542"/>
      <c r="I65" s="1542"/>
      <c r="J65" s="876">
        <f>G45/J27</f>
        <v>1.0000001707990507</v>
      </c>
      <c r="K65" s="293" t="s">
        <v>2769</v>
      </c>
      <c r="L65" s="1539"/>
      <c r="M65" s="1540"/>
      <c r="N65" s="1541"/>
      <c r="O65" s="287"/>
      <c r="P65" s="287"/>
    </row>
    <row r="66" spans="2:16" s="172" customFormat="1" ht="46.5" customHeight="1">
      <c r="B66" s="191" t="s">
        <v>953</v>
      </c>
      <c r="C66" s="1414" t="s">
        <v>2887</v>
      </c>
      <c r="D66" s="1414"/>
      <c r="E66" s="1414"/>
      <c r="F66" s="1414"/>
      <c r="G66" s="1414"/>
      <c r="H66" s="1414"/>
      <c r="I66" s="1414"/>
      <c r="J66" s="1415"/>
      <c r="K66" s="1545" t="s">
        <v>2825</v>
      </c>
      <c r="L66" s="1548" t="s">
        <v>3936</v>
      </c>
      <c r="M66" s="1549"/>
      <c r="N66" s="1550"/>
      <c r="O66" s="1443"/>
      <c r="P66" s="1443"/>
    </row>
    <row r="67" spans="2:16" s="172" customFormat="1" ht="21" customHeight="1">
      <c r="B67" s="198" t="s">
        <v>394</v>
      </c>
      <c r="C67" s="1557" t="s">
        <v>2890</v>
      </c>
      <c r="D67" s="1557"/>
      <c r="E67" s="1557"/>
      <c r="F67" s="1557"/>
      <c r="G67" s="1557"/>
      <c r="H67" s="1557"/>
      <c r="I67" s="1557"/>
      <c r="J67" s="183" t="s">
        <v>2768</v>
      </c>
      <c r="K67" s="1546"/>
      <c r="L67" s="1551"/>
      <c r="M67" s="1552"/>
      <c r="N67" s="1553"/>
      <c r="O67" s="1425"/>
      <c r="P67" s="1425"/>
    </row>
    <row r="68" spans="2:16" s="172" customFormat="1" ht="21" customHeight="1">
      <c r="B68" s="198" t="s">
        <v>401</v>
      </c>
      <c r="C68" s="1557" t="s">
        <v>2891</v>
      </c>
      <c r="D68" s="1557"/>
      <c r="E68" s="1557"/>
      <c r="F68" s="1557"/>
      <c r="G68" s="1557"/>
      <c r="H68" s="1557"/>
      <c r="I68" s="1557"/>
      <c r="J68" s="183" t="s">
        <v>2768</v>
      </c>
      <c r="K68" s="1546"/>
      <c r="L68" s="1551"/>
      <c r="M68" s="1552"/>
      <c r="N68" s="1553"/>
      <c r="O68" s="1425"/>
      <c r="P68" s="1425"/>
    </row>
    <row r="69" spans="2:16" s="172" customFormat="1" ht="21" customHeight="1">
      <c r="B69" s="198" t="s">
        <v>403</v>
      </c>
      <c r="C69" s="1557" t="s">
        <v>2892</v>
      </c>
      <c r="D69" s="1557"/>
      <c r="E69" s="1557"/>
      <c r="F69" s="1557"/>
      <c r="G69" s="1557"/>
      <c r="H69" s="1557"/>
      <c r="I69" s="1557"/>
      <c r="J69" s="183" t="s">
        <v>2800</v>
      </c>
      <c r="K69" s="1546"/>
      <c r="L69" s="1551"/>
      <c r="M69" s="1552"/>
      <c r="N69" s="1553"/>
      <c r="O69" s="1425"/>
      <c r="P69" s="1425"/>
    </row>
    <row r="70" spans="2:16" s="172" customFormat="1" ht="21" customHeight="1">
      <c r="B70" s="198" t="s">
        <v>405</v>
      </c>
      <c r="C70" s="1557" t="s">
        <v>2875</v>
      </c>
      <c r="D70" s="1557"/>
      <c r="E70" s="1557"/>
      <c r="F70" s="1557"/>
      <c r="G70" s="1557"/>
      <c r="H70" s="1557"/>
      <c r="I70" s="1557"/>
      <c r="J70" s="183" t="s">
        <v>2800</v>
      </c>
      <c r="K70" s="1546"/>
      <c r="L70" s="1551"/>
      <c r="M70" s="1552"/>
      <c r="N70" s="1553"/>
      <c r="O70" s="1425"/>
      <c r="P70" s="1425"/>
    </row>
    <row r="71" spans="2:16" s="172" customFormat="1" ht="21" customHeight="1">
      <c r="B71" s="198" t="s">
        <v>408</v>
      </c>
      <c r="C71" s="1558" t="s">
        <v>2893</v>
      </c>
      <c r="D71" s="1558"/>
      <c r="E71" s="1558"/>
      <c r="F71" s="1558"/>
      <c r="G71" s="1559" t="s">
        <v>92</v>
      </c>
      <c r="H71" s="1560"/>
      <c r="I71" s="1560"/>
      <c r="J71" s="1561"/>
      <c r="K71" s="1547"/>
      <c r="L71" s="1554"/>
      <c r="M71" s="1555"/>
      <c r="N71" s="1556"/>
      <c r="O71" s="1426"/>
      <c r="P71" s="1426"/>
    </row>
    <row r="72" spans="2:16" s="172" customFormat="1" ht="35.25" customHeight="1">
      <c r="B72" s="224" t="s">
        <v>1516</v>
      </c>
      <c r="C72" s="255" t="s">
        <v>561</v>
      </c>
      <c r="D72" s="1414" t="s">
        <v>3937</v>
      </c>
      <c r="E72" s="1414"/>
      <c r="F72" s="1414"/>
      <c r="G72" s="1414"/>
      <c r="H72" s="1414"/>
      <c r="I72" s="1414"/>
      <c r="J72" s="1414"/>
      <c r="K72" s="1414"/>
      <c r="L72" s="1414"/>
      <c r="M72" s="1414"/>
      <c r="N72" s="1562"/>
      <c r="O72" s="291"/>
      <c r="P72" s="297"/>
    </row>
    <row r="73" spans="2:16" s="172" customFormat="1" ht="20.25" customHeight="1">
      <c r="B73" s="224"/>
      <c r="C73" s="255" t="s">
        <v>418</v>
      </c>
      <c r="D73" s="1558" t="s">
        <v>297</v>
      </c>
      <c r="E73" s="1410"/>
      <c r="F73" s="1563" t="s">
        <v>2768</v>
      </c>
      <c r="G73" s="1564"/>
      <c r="H73" s="1545" t="s">
        <v>2825</v>
      </c>
      <c r="I73" s="1576"/>
      <c r="J73" s="1577"/>
      <c r="K73" s="1577"/>
      <c r="L73" s="1577"/>
      <c r="M73" s="1577"/>
      <c r="N73" s="1690"/>
      <c r="O73" s="1443"/>
      <c r="P73" s="1443"/>
    </row>
    <row r="74" spans="2:16" s="172" customFormat="1" ht="20.25" customHeight="1">
      <c r="B74" s="224"/>
      <c r="C74" s="255" t="s">
        <v>508</v>
      </c>
      <c r="D74" s="1558" t="s">
        <v>2896</v>
      </c>
      <c r="E74" s="1410"/>
      <c r="F74" s="1563" t="s">
        <v>54</v>
      </c>
      <c r="G74" s="1564"/>
      <c r="H74" s="1546"/>
      <c r="I74" s="1691"/>
      <c r="J74" s="1692"/>
      <c r="K74" s="1692"/>
      <c r="L74" s="1692"/>
      <c r="M74" s="1692"/>
      <c r="N74" s="1693"/>
      <c r="O74" s="1425"/>
      <c r="P74" s="1425"/>
    </row>
    <row r="75" spans="2:16" s="172" customFormat="1" ht="20.25" customHeight="1">
      <c r="B75" s="224"/>
      <c r="C75" s="255" t="s">
        <v>510</v>
      </c>
      <c r="D75" s="1558" t="s">
        <v>2897</v>
      </c>
      <c r="E75" s="1410"/>
      <c r="F75" s="1563" t="s">
        <v>54</v>
      </c>
      <c r="G75" s="1564"/>
      <c r="H75" s="1546"/>
      <c r="I75" s="1691"/>
      <c r="J75" s="1692"/>
      <c r="K75" s="1692"/>
      <c r="L75" s="1692"/>
      <c r="M75" s="1692"/>
      <c r="N75" s="1693"/>
      <c r="O75" s="1425"/>
      <c r="P75" s="1425"/>
    </row>
    <row r="76" spans="2:16" s="172" customFormat="1" ht="36" customHeight="1">
      <c r="B76" s="205"/>
      <c r="C76" s="484" t="s">
        <v>401</v>
      </c>
      <c r="D76" s="1464" t="s">
        <v>3938</v>
      </c>
      <c r="E76" s="1464"/>
      <c r="F76" s="1464"/>
      <c r="G76" s="1465"/>
      <c r="H76" s="1546"/>
      <c r="I76" s="1691"/>
      <c r="J76" s="1692"/>
      <c r="K76" s="1692"/>
      <c r="L76" s="1692"/>
      <c r="M76" s="1692"/>
      <c r="N76" s="1693"/>
      <c r="O76" s="1425"/>
      <c r="P76" s="1425"/>
    </row>
    <row r="77" spans="2:16" s="172" customFormat="1" ht="21" customHeight="1">
      <c r="B77" s="205"/>
      <c r="C77" s="255" t="s">
        <v>418</v>
      </c>
      <c r="D77" s="1558" t="s">
        <v>297</v>
      </c>
      <c r="E77" s="1410"/>
      <c r="F77" s="1563" t="s">
        <v>2768</v>
      </c>
      <c r="G77" s="1564"/>
      <c r="H77" s="1546"/>
      <c r="I77" s="1691"/>
      <c r="J77" s="1692"/>
      <c r="K77" s="1692"/>
      <c r="L77" s="1692"/>
      <c r="M77" s="1692"/>
      <c r="N77" s="1693"/>
      <c r="O77" s="1425"/>
      <c r="P77" s="1425"/>
    </row>
    <row r="78" spans="2:16" s="172" customFormat="1" ht="21" customHeight="1">
      <c r="B78" s="205"/>
      <c r="C78" s="255" t="s">
        <v>508</v>
      </c>
      <c r="D78" s="1558" t="s">
        <v>2896</v>
      </c>
      <c r="E78" s="1410"/>
      <c r="F78" s="1563" t="s">
        <v>54</v>
      </c>
      <c r="G78" s="1564"/>
      <c r="H78" s="1546"/>
      <c r="I78" s="1691"/>
      <c r="J78" s="1692"/>
      <c r="K78" s="1692"/>
      <c r="L78" s="1692"/>
      <c r="M78" s="1692"/>
      <c r="N78" s="1693"/>
      <c r="O78" s="1425"/>
      <c r="P78" s="1425"/>
    </row>
    <row r="79" spans="2:16" s="172" customFormat="1" ht="21" customHeight="1">
      <c r="B79" s="205"/>
      <c r="C79" s="255" t="s">
        <v>510</v>
      </c>
      <c r="D79" s="1558" t="s">
        <v>2899</v>
      </c>
      <c r="E79" s="1410"/>
      <c r="F79" s="1563" t="s">
        <v>54</v>
      </c>
      <c r="G79" s="1564"/>
      <c r="H79" s="1546"/>
      <c r="I79" s="1691"/>
      <c r="J79" s="1692"/>
      <c r="K79" s="1692"/>
      <c r="L79" s="1692"/>
      <c r="M79" s="1692"/>
      <c r="N79" s="1693"/>
      <c r="O79" s="1425"/>
      <c r="P79" s="1425"/>
    </row>
    <row r="80" spans="2:16" s="172" customFormat="1" ht="21" customHeight="1">
      <c r="B80" s="205"/>
      <c r="C80" s="255" t="s">
        <v>512</v>
      </c>
      <c r="D80" s="1558" t="s">
        <v>2875</v>
      </c>
      <c r="E80" s="1410"/>
      <c r="F80" s="1563" t="s">
        <v>2768</v>
      </c>
      <c r="G80" s="1564"/>
      <c r="H80" s="1546"/>
      <c r="I80" s="1691"/>
      <c r="J80" s="1692"/>
      <c r="K80" s="1692"/>
      <c r="L80" s="1692"/>
      <c r="M80" s="1692"/>
      <c r="N80" s="1693"/>
      <c r="O80" s="1425"/>
      <c r="P80" s="1425"/>
    </row>
    <row r="81" spans="2:16" s="172" customFormat="1" ht="26.25" customHeight="1">
      <c r="B81" s="205"/>
      <c r="C81" s="255" t="s">
        <v>513</v>
      </c>
      <c r="D81" s="1558" t="s">
        <v>2900</v>
      </c>
      <c r="E81" s="1410"/>
      <c r="F81" s="3459" t="s">
        <v>3939</v>
      </c>
      <c r="G81" s="3460"/>
      <c r="H81" s="1547"/>
      <c r="I81" s="1983"/>
      <c r="J81" s="2049"/>
      <c r="K81" s="2049"/>
      <c r="L81" s="2049"/>
      <c r="M81" s="2049"/>
      <c r="N81" s="1984"/>
      <c r="O81" s="1426"/>
      <c r="P81" s="1426"/>
    </row>
    <row r="82" spans="2:16" s="172" customFormat="1" ht="44.25" customHeight="1">
      <c r="B82" s="298" t="s">
        <v>968</v>
      </c>
      <c r="C82" s="1484" t="s">
        <v>2901</v>
      </c>
      <c r="D82" s="1484"/>
      <c r="E82" s="1485"/>
      <c r="F82" s="1576"/>
      <c r="G82" s="1577"/>
      <c r="H82" s="1577"/>
      <c r="I82" s="1577"/>
      <c r="J82" s="1577"/>
      <c r="K82" s="1577"/>
      <c r="L82" s="1577"/>
      <c r="M82" s="1577"/>
      <c r="N82" s="1577"/>
      <c r="O82" s="2080"/>
      <c r="P82" s="2081"/>
    </row>
    <row r="83" spans="2:16" s="172" customFormat="1" ht="42" customHeight="1">
      <c r="B83" s="2076" t="s">
        <v>3940</v>
      </c>
      <c r="C83" s="2077"/>
      <c r="D83" s="2077"/>
      <c r="E83" s="2077"/>
      <c r="F83" s="2077"/>
      <c r="G83" s="2077"/>
      <c r="H83" s="2077"/>
      <c r="I83" s="2077"/>
      <c r="J83" s="2077"/>
      <c r="K83" s="2077"/>
      <c r="L83" s="2077"/>
      <c r="M83" s="2077"/>
      <c r="N83" s="2077"/>
      <c r="O83" s="2077"/>
      <c r="P83" s="2078"/>
    </row>
    <row r="84" spans="2:16" s="172" customFormat="1" ht="39.75" customHeight="1">
      <c r="B84" s="191" t="s">
        <v>518</v>
      </c>
      <c r="C84" s="1414" t="s">
        <v>3941</v>
      </c>
      <c r="D84" s="1414"/>
      <c r="E84" s="1414"/>
      <c r="F84" s="1414"/>
      <c r="G84" s="1415"/>
      <c r="H84" s="299" t="s">
        <v>2768</v>
      </c>
      <c r="I84" s="1580" t="s">
        <v>2825</v>
      </c>
      <c r="J84" s="1581"/>
      <c r="K84" s="2191" t="s">
        <v>3942</v>
      </c>
      <c r="L84" s="2192"/>
      <c r="M84" s="2192"/>
      <c r="N84" s="3458"/>
      <c r="O84" s="201"/>
      <c r="P84" s="202"/>
    </row>
    <row r="85" spans="2:16" s="172" customFormat="1" ht="15.6">
      <c r="B85" s="1585" t="s">
        <v>2905</v>
      </c>
      <c r="C85" s="1586"/>
      <c r="D85" s="1586"/>
      <c r="E85" s="1587"/>
      <c r="F85" s="1500" t="s">
        <v>3943</v>
      </c>
      <c r="G85" s="1502"/>
      <c r="H85" s="1501"/>
      <c r="I85" s="1500" t="s">
        <v>2907</v>
      </c>
      <c r="J85" s="1502"/>
      <c r="K85" s="1500" t="s">
        <v>2810</v>
      </c>
      <c r="L85" s="1502"/>
      <c r="M85" s="1502"/>
      <c r="N85" s="1503"/>
      <c r="O85" s="1534"/>
      <c r="P85" s="1534"/>
    </row>
    <row r="86" spans="2:16" s="172" customFormat="1" ht="62.45" customHeight="1">
      <c r="B86" s="1588"/>
      <c r="C86" s="1589"/>
      <c r="D86" s="1589"/>
      <c r="E86" s="1590"/>
      <c r="F86" s="2168" t="s">
        <v>3944</v>
      </c>
      <c r="G86" s="2261"/>
      <c r="H86" s="2262"/>
      <c r="I86" s="3150">
        <v>1700000</v>
      </c>
      <c r="J86" s="3151"/>
      <c r="K86" s="2260"/>
      <c r="L86" s="2261"/>
      <c r="M86" s="2261"/>
      <c r="N86" s="2262"/>
      <c r="O86" s="1535"/>
      <c r="P86" s="1535"/>
    </row>
    <row r="87" spans="2:16" s="172" customFormat="1" ht="21" customHeight="1">
      <c r="B87" s="1588"/>
      <c r="C87" s="1589"/>
      <c r="D87" s="1589"/>
      <c r="E87" s="1590"/>
      <c r="F87" s="2260"/>
      <c r="G87" s="2261"/>
      <c r="H87" s="2262"/>
      <c r="I87" s="3150"/>
      <c r="J87" s="3151"/>
      <c r="K87" s="2260"/>
      <c r="L87" s="2261"/>
      <c r="M87" s="2261"/>
      <c r="N87" s="2262"/>
      <c r="O87" s="1535"/>
      <c r="P87" s="1535"/>
    </row>
    <row r="88" spans="2:16" s="172" customFormat="1" ht="21" customHeight="1">
      <c r="B88" s="1588"/>
      <c r="C88" s="1589"/>
      <c r="D88" s="1589"/>
      <c r="E88" s="1590"/>
      <c r="F88" s="2260"/>
      <c r="G88" s="2261"/>
      <c r="H88" s="2262"/>
      <c r="I88" s="3150"/>
      <c r="J88" s="3151"/>
      <c r="K88" s="2260"/>
      <c r="L88" s="2261"/>
      <c r="M88" s="2261"/>
      <c r="N88" s="2262"/>
      <c r="O88" s="1535"/>
      <c r="P88" s="1535"/>
    </row>
    <row r="89" spans="2:16" s="172" customFormat="1" ht="21.75" customHeight="1">
      <c r="B89" s="1591"/>
      <c r="C89" s="1592"/>
      <c r="D89" s="1592"/>
      <c r="E89" s="1593"/>
      <c r="F89" s="3152"/>
      <c r="G89" s="3153"/>
      <c r="H89" s="3154"/>
      <c r="I89" s="3155"/>
      <c r="J89" s="3156"/>
      <c r="K89" s="2263"/>
      <c r="L89" s="2264"/>
      <c r="M89" s="2264"/>
      <c r="N89" s="2265"/>
      <c r="O89" s="2075"/>
      <c r="P89" s="2075"/>
    </row>
    <row r="90" spans="2:16" s="172" customFormat="1" ht="26.25" customHeight="1">
      <c r="B90" s="1416" t="s">
        <v>2910</v>
      </c>
      <c r="C90" s="1417"/>
      <c r="D90" s="1417"/>
      <c r="E90" s="1417"/>
      <c r="F90" s="1417"/>
      <c r="G90" s="1417"/>
      <c r="H90" s="1417"/>
      <c r="I90" s="1417"/>
      <c r="J90" s="1417"/>
      <c r="K90" s="1417"/>
      <c r="L90" s="1417"/>
      <c r="M90" s="1417"/>
      <c r="N90" s="1417"/>
      <c r="O90" s="1417"/>
      <c r="P90" s="1418"/>
    </row>
    <row r="91" spans="2:16" s="172" customFormat="1" ht="39.75" customHeight="1">
      <c r="B91" s="303" t="s">
        <v>523</v>
      </c>
      <c r="C91" s="1607" t="s">
        <v>3945</v>
      </c>
      <c r="D91" s="1607"/>
      <c r="E91" s="1607"/>
      <c r="F91" s="1607"/>
      <c r="G91" s="1607"/>
      <c r="H91" s="1607"/>
      <c r="I91" s="1607"/>
      <c r="J91" s="1607"/>
      <c r="K91" s="1607"/>
      <c r="L91" s="1607"/>
      <c r="M91" s="1607"/>
      <c r="N91" s="1607"/>
      <c r="O91" s="1424" t="s">
        <v>2912</v>
      </c>
      <c r="P91" s="1424"/>
    </row>
    <row r="92" spans="2:16" s="172" customFormat="1" ht="20.25" customHeight="1">
      <c r="B92" s="1609" t="s">
        <v>2913</v>
      </c>
      <c r="C92" s="1610"/>
      <c r="D92" s="1610"/>
      <c r="E92" s="1610"/>
      <c r="F92" s="1611"/>
      <c r="G92" s="3137" t="s">
        <v>2914</v>
      </c>
      <c r="H92" s="3137"/>
      <c r="I92" s="3137"/>
      <c r="J92" s="3137"/>
      <c r="K92" s="3137"/>
      <c r="L92" s="2257"/>
      <c r="M92" s="2257"/>
      <c r="N92" s="2257"/>
      <c r="O92" s="1425"/>
      <c r="P92" s="1425"/>
    </row>
    <row r="93" spans="2:16" s="172" customFormat="1" ht="33.75" customHeight="1">
      <c r="B93" s="2072"/>
      <c r="C93" s="2073"/>
      <c r="D93" s="2073"/>
      <c r="E93" s="2073"/>
      <c r="F93" s="2074"/>
      <c r="G93" s="304" t="s">
        <v>2915</v>
      </c>
      <c r="H93" s="304" t="s">
        <v>2916</v>
      </c>
      <c r="I93" s="304" t="s">
        <v>981</v>
      </c>
      <c r="J93" s="304" t="s">
        <v>2917</v>
      </c>
      <c r="K93" s="2257" t="s">
        <v>2825</v>
      </c>
      <c r="L93" s="2258"/>
      <c r="M93" s="2258"/>
      <c r="N93" s="2259"/>
      <c r="O93" s="1425"/>
      <c r="P93" s="1426"/>
    </row>
    <row r="94" spans="2:16" s="172" customFormat="1" ht="58.5" customHeight="1">
      <c r="B94" s="306" t="s">
        <v>394</v>
      </c>
      <c r="C94" s="1711" t="s">
        <v>3946</v>
      </c>
      <c r="D94" s="1711"/>
      <c r="E94" s="1711"/>
      <c r="F94" s="1711"/>
      <c r="G94" s="1711"/>
      <c r="H94" s="1711"/>
      <c r="I94" s="1711"/>
      <c r="J94" s="1712"/>
      <c r="K94" s="3125"/>
      <c r="L94" s="3126"/>
      <c r="M94" s="3126"/>
      <c r="N94" s="3127"/>
      <c r="O94" s="1425"/>
      <c r="P94" s="1534"/>
    </row>
    <row r="95" spans="2:16" s="172" customFormat="1" ht="21.75" customHeight="1">
      <c r="B95" s="306" t="s">
        <v>530</v>
      </c>
      <c r="C95" s="1711" t="s">
        <v>3536</v>
      </c>
      <c r="D95" s="1711"/>
      <c r="E95" s="1711"/>
      <c r="F95" s="1712"/>
      <c r="G95" s="399" t="s">
        <v>2768</v>
      </c>
      <c r="H95" s="399" t="s">
        <v>2768</v>
      </c>
      <c r="I95" s="399" t="s">
        <v>54</v>
      </c>
      <c r="J95" s="399" t="s">
        <v>2768</v>
      </c>
      <c r="K95" s="3128"/>
      <c r="L95" s="3129"/>
      <c r="M95" s="3129"/>
      <c r="N95" s="3130"/>
      <c r="O95" s="1425"/>
      <c r="P95" s="1535"/>
    </row>
    <row r="96" spans="2:16" s="172" customFormat="1" ht="21.75" customHeight="1">
      <c r="B96" s="310" t="s">
        <v>532</v>
      </c>
      <c r="C96" s="1719" t="s">
        <v>2921</v>
      </c>
      <c r="D96" s="1719"/>
      <c r="E96" s="1719"/>
      <c r="F96" s="2364"/>
      <c r="G96" s="435" t="s">
        <v>2768</v>
      </c>
      <c r="H96" s="435" t="s">
        <v>2768</v>
      </c>
      <c r="I96" s="435" t="s">
        <v>54</v>
      </c>
      <c r="J96" s="435" t="s">
        <v>54</v>
      </c>
      <c r="K96" s="3131"/>
      <c r="L96" s="3132"/>
      <c r="M96" s="3132"/>
      <c r="N96" s="3133"/>
      <c r="O96" s="1425"/>
      <c r="P96" s="1535"/>
    </row>
    <row r="97" spans="2:16" s="172" customFormat="1" ht="37.5" customHeight="1">
      <c r="B97" s="790" t="s">
        <v>401</v>
      </c>
      <c r="C97" s="1607" t="s">
        <v>3947</v>
      </c>
      <c r="D97" s="1607"/>
      <c r="E97" s="1607"/>
      <c r="F97" s="1607"/>
      <c r="G97" s="1607"/>
      <c r="H97" s="1607"/>
      <c r="I97" s="1607"/>
      <c r="J97" s="3124"/>
      <c r="K97" s="3125"/>
      <c r="L97" s="3126"/>
      <c r="M97" s="3126"/>
      <c r="N97" s="3127"/>
      <c r="O97" s="1425"/>
      <c r="P97" s="1535"/>
    </row>
    <row r="98" spans="2:16" s="172" customFormat="1" ht="21.75" customHeight="1">
      <c r="B98" s="306" t="s">
        <v>530</v>
      </c>
      <c r="C98" s="1711" t="s">
        <v>3536</v>
      </c>
      <c r="D98" s="1711"/>
      <c r="E98" s="1711"/>
      <c r="F98" s="1712"/>
      <c r="G98" s="399" t="s">
        <v>2768</v>
      </c>
      <c r="H98" s="399" t="s">
        <v>2768</v>
      </c>
      <c r="I98" s="399" t="s">
        <v>54</v>
      </c>
      <c r="J98" s="399" t="s">
        <v>54</v>
      </c>
      <c r="K98" s="3128"/>
      <c r="L98" s="3129"/>
      <c r="M98" s="3129"/>
      <c r="N98" s="3130"/>
      <c r="O98" s="1425"/>
      <c r="P98" s="1535"/>
    </row>
    <row r="99" spans="2:16" s="172" customFormat="1" ht="21.75" customHeight="1">
      <c r="B99" s="310" t="s">
        <v>532</v>
      </c>
      <c r="C99" s="1719" t="s">
        <v>2921</v>
      </c>
      <c r="D99" s="1719"/>
      <c r="E99" s="1719"/>
      <c r="F99" s="2364"/>
      <c r="G99" s="435" t="s">
        <v>2768</v>
      </c>
      <c r="H99" s="435" t="s">
        <v>2768</v>
      </c>
      <c r="I99" s="435" t="s">
        <v>2768</v>
      </c>
      <c r="J99" s="435" t="s">
        <v>54</v>
      </c>
      <c r="K99" s="3131"/>
      <c r="L99" s="3132"/>
      <c r="M99" s="3132"/>
      <c r="N99" s="3133"/>
      <c r="O99" s="1425"/>
      <c r="P99" s="1535"/>
    </row>
    <row r="100" spans="2:16" s="172" customFormat="1" ht="41.25" customHeight="1">
      <c r="B100" s="312" t="s">
        <v>535</v>
      </c>
      <c r="C100" s="2070" t="s">
        <v>2923</v>
      </c>
      <c r="D100" s="2070"/>
      <c r="E100" s="2070"/>
      <c r="F100" s="2070"/>
      <c r="G100" s="2070"/>
      <c r="H100" s="2070"/>
      <c r="I100" s="2070"/>
      <c r="J100" s="2071"/>
      <c r="K100" s="3125"/>
      <c r="L100" s="3126"/>
      <c r="M100" s="3126"/>
      <c r="N100" s="3127"/>
      <c r="O100" s="1425"/>
      <c r="P100" s="1535"/>
    </row>
    <row r="101" spans="2:16" s="172" customFormat="1" ht="21" customHeight="1">
      <c r="B101" s="306" t="s">
        <v>530</v>
      </c>
      <c r="C101" s="1711" t="s">
        <v>3536</v>
      </c>
      <c r="D101" s="1711"/>
      <c r="E101" s="1711"/>
      <c r="F101" s="1712"/>
      <c r="G101" s="399" t="s">
        <v>2768</v>
      </c>
      <c r="H101" s="399" t="s">
        <v>2768</v>
      </c>
      <c r="I101" s="399" t="s">
        <v>2768</v>
      </c>
      <c r="J101" s="399" t="s">
        <v>54</v>
      </c>
      <c r="K101" s="3128"/>
      <c r="L101" s="3129"/>
      <c r="M101" s="3129"/>
      <c r="N101" s="3130"/>
      <c r="O101" s="1425"/>
      <c r="P101" s="1535"/>
    </row>
    <row r="102" spans="2:16" s="172" customFormat="1" ht="21.75" customHeight="1">
      <c r="B102" s="310" t="s">
        <v>532</v>
      </c>
      <c r="C102" s="1719" t="s">
        <v>2921</v>
      </c>
      <c r="D102" s="1719"/>
      <c r="E102" s="1719"/>
      <c r="F102" s="2364"/>
      <c r="G102" s="435" t="s">
        <v>2768</v>
      </c>
      <c r="H102" s="435" t="s">
        <v>2768</v>
      </c>
      <c r="I102" s="435" t="s">
        <v>2768</v>
      </c>
      <c r="J102" s="435" t="s">
        <v>2768</v>
      </c>
      <c r="K102" s="3131"/>
      <c r="L102" s="3132"/>
      <c r="M102" s="3132"/>
      <c r="N102" s="3133"/>
      <c r="O102" s="1425"/>
      <c r="P102" s="1535"/>
    </row>
    <row r="103" spans="2:16" s="172" customFormat="1" ht="36.75" customHeight="1">
      <c r="B103" s="312" t="s">
        <v>537</v>
      </c>
      <c r="C103" s="2070" t="s">
        <v>2924</v>
      </c>
      <c r="D103" s="2070"/>
      <c r="E103" s="2070"/>
      <c r="F103" s="2070"/>
      <c r="G103" s="2070"/>
      <c r="H103" s="2070"/>
      <c r="I103" s="2070"/>
      <c r="J103" s="2071"/>
      <c r="K103" s="3125"/>
      <c r="L103" s="3126"/>
      <c r="M103" s="3126"/>
      <c r="N103" s="3127"/>
      <c r="O103" s="1425"/>
      <c r="P103" s="1535"/>
    </row>
    <row r="104" spans="2:16" s="172" customFormat="1" ht="21.75" customHeight="1">
      <c r="B104" s="306" t="s">
        <v>530</v>
      </c>
      <c r="C104" s="1711" t="s">
        <v>3536</v>
      </c>
      <c r="D104" s="1711"/>
      <c r="E104" s="1711"/>
      <c r="F104" s="1712"/>
      <c r="G104" s="399" t="s">
        <v>2768</v>
      </c>
      <c r="H104" s="399" t="s">
        <v>2768</v>
      </c>
      <c r="I104" s="399" t="s">
        <v>2768</v>
      </c>
      <c r="J104" s="399" t="s">
        <v>54</v>
      </c>
      <c r="K104" s="3128"/>
      <c r="L104" s="3129"/>
      <c r="M104" s="3129"/>
      <c r="N104" s="3130"/>
      <c r="O104" s="1425"/>
      <c r="P104" s="1535"/>
    </row>
    <row r="105" spans="2:16" s="172" customFormat="1" ht="21.75" customHeight="1">
      <c r="B105" s="310" t="s">
        <v>532</v>
      </c>
      <c r="C105" s="1719" t="s">
        <v>2921</v>
      </c>
      <c r="D105" s="1719"/>
      <c r="E105" s="1719"/>
      <c r="F105" s="2364"/>
      <c r="G105" s="435" t="s">
        <v>2768</v>
      </c>
      <c r="H105" s="435" t="s">
        <v>2768</v>
      </c>
      <c r="I105" s="435" t="s">
        <v>2768</v>
      </c>
      <c r="J105" s="435" t="s">
        <v>2800</v>
      </c>
      <c r="K105" s="3131"/>
      <c r="L105" s="3132"/>
      <c r="M105" s="3132"/>
      <c r="N105" s="3133"/>
      <c r="O105" s="1425"/>
      <c r="P105" s="1535"/>
    </row>
    <row r="106" spans="2:16" s="172" customFormat="1" ht="23.25" customHeight="1">
      <c r="B106" s="790" t="s">
        <v>539</v>
      </c>
      <c r="C106" s="1607" t="s">
        <v>3948</v>
      </c>
      <c r="D106" s="1607"/>
      <c r="E106" s="1607"/>
      <c r="F106" s="1607"/>
      <c r="G106" s="1607"/>
      <c r="H106" s="1607"/>
      <c r="I106" s="1607"/>
      <c r="J106" s="3124"/>
      <c r="O106" s="1425"/>
      <c r="P106" s="1535"/>
    </row>
    <row r="107" spans="2:16" s="172" customFormat="1" ht="23.25" customHeight="1">
      <c r="B107" s="306" t="s">
        <v>530</v>
      </c>
      <c r="C107" s="1711" t="s">
        <v>3536</v>
      </c>
      <c r="D107" s="1711"/>
      <c r="E107" s="1711"/>
      <c r="F107" s="1712"/>
      <c r="G107" s="399" t="s">
        <v>2768</v>
      </c>
      <c r="H107" s="399" t="s">
        <v>2768</v>
      </c>
      <c r="I107" s="399" t="s">
        <v>2768</v>
      </c>
      <c r="J107" s="399" t="s">
        <v>2800</v>
      </c>
      <c r="O107" s="1425"/>
      <c r="P107" s="1535"/>
    </row>
    <row r="108" spans="2:16" s="172" customFormat="1" ht="23.25" customHeight="1">
      <c r="B108" s="310" t="s">
        <v>532</v>
      </c>
      <c r="C108" s="1719" t="s">
        <v>2921</v>
      </c>
      <c r="D108" s="1719"/>
      <c r="E108" s="1719"/>
      <c r="F108" s="2364"/>
      <c r="G108" s="435" t="s">
        <v>2768</v>
      </c>
      <c r="H108" s="435" t="s">
        <v>2768</v>
      </c>
      <c r="I108" s="435" t="s">
        <v>2768</v>
      </c>
      <c r="J108" s="435" t="s">
        <v>2800</v>
      </c>
      <c r="O108" s="1425"/>
      <c r="P108" s="1535"/>
    </row>
    <row r="109" spans="2:16" s="172" customFormat="1" ht="24.75" customHeight="1">
      <c r="B109" s="790" t="s">
        <v>410</v>
      </c>
      <c r="C109" s="3136" t="s">
        <v>2926</v>
      </c>
      <c r="D109" s="1607"/>
      <c r="E109" s="1607"/>
      <c r="F109" s="1607"/>
      <c r="G109" s="1607"/>
      <c r="H109" s="1607"/>
      <c r="I109" s="1607"/>
      <c r="J109" s="3124"/>
      <c r="K109" s="3125"/>
      <c r="L109" s="3126"/>
      <c r="M109" s="3126"/>
      <c r="N109" s="3127"/>
      <c r="O109" s="1425"/>
      <c r="P109" s="1535"/>
    </row>
    <row r="110" spans="2:16" s="172" customFormat="1" ht="33.950000000000003" customHeight="1">
      <c r="B110" s="306" t="s">
        <v>530</v>
      </c>
      <c r="C110" s="1711" t="s">
        <v>3536</v>
      </c>
      <c r="D110" s="1711"/>
      <c r="E110" s="1711"/>
      <c r="F110" s="1712"/>
      <c r="G110" s="399" t="s">
        <v>2768</v>
      </c>
      <c r="H110" s="399" t="s">
        <v>2768</v>
      </c>
      <c r="I110" s="399" t="s">
        <v>2768</v>
      </c>
      <c r="J110" s="399" t="s">
        <v>2768</v>
      </c>
      <c r="K110" s="3128"/>
      <c r="L110" s="3129"/>
      <c r="M110" s="3129"/>
      <c r="N110" s="3130"/>
      <c r="O110" s="1425"/>
      <c r="P110" s="1535"/>
    </row>
    <row r="111" spans="2:16" s="172" customFormat="1" ht="27" customHeight="1">
      <c r="B111" s="310" t="s">
        <v>532</v>
      </c>
      <c r="C111" s="1719" t="s">
        <v>2921</v>
      </c>
      <c r="D111" s="1719"/>
      <c r="E111" s="1719"/>
      <c r="F111" s="2364"/>
      <c r="G111" s="435" t="s">
        <v>2768</v>
      </c>
      <c r="H111" s="435" t="s">
        <v>2768</v>
      </c>
      <c r="I111" s="435" t="s">
        <v>2768</v>
      </c>
      <c r="J111" s="435" t="s">
        <v>2768</v>
      </c>
      <c r="K111" s="3131"/>
      <c r="L111" s="3132"/>
      <c r="M111" s="3132"/>
      <c r="N111" s="3133"/>
      <c r="O111" s="1425"/>
      <c r="P111" s="1535"/>
    </row>
    <row r="112" spans="2:16" s="172" customFormat="1" ht="24.75" customHeight="1">
      <c r="B112" s="790" t="s">
        <v>413</v>
      </c>
      <c r="C112" s="3136" t="s">
        <v>2927</v>
      </c>
      <c r="D112" s="1607"/>
      <c r="E112" s="1607"/>
      <c r="F112" s="1607"/>
      <c r="G112" s="1607"/>
      <c r="H112" s="1607"/>
      <c r="I112" s="1607"/>
      <c r="J112" s="3124"/>
      <c r="K112" s="3125"/>
      <c r="L112" s="3126"/>
      <c r="M112" s="3126"/>
      <c r="N112" s="3127"/>
      <c r="O112" s="1425"/>
      <c r="P112" s="1535"/>
    </row>
    <row r="113" spans="1:16" s="172" customFormat="1" ht="24.75" customHeight="1">
      <c r="B113" s="306" t="s">
        <v>530</v>
      </c>
      <c r="C113" s="1711" t="s">
        <v>3536</v>
      </c>
      <c r="D113" s="1711"/>
      <c r="E113" s="1711"/>
      <c r="F113" s="1712"/>
      <c r="G113" s="399" t="s">
        <v>54</v>
      </c>
      <c r="H113" s="399" t="s">
        <v>54</v>
      </c>
      <c r="I113" s="399" t="s">
        <v>54</v>
      </c>
      <c r="J113" s="399" t="s">
        <v>54</v>
      </c>
      <c r="K113" s="3128"/>
      <c r="L113" s="3129"/>
      <c r="M113" s="3129"/>
      <c r="N113" s="3130"/>
      <c r="O113" s="1425"/>
      <c r="P113" s="1535"/>
    </row>
    <row r="114" spans="1:16" s="172" customFormat="1" ht="24.75" customHeight="1">
      <c r="B114" s="310" t="s">
        <v>532</v>
      </c>
      <c r="C114" s="1719" t="s">
        <v>2921</v>
      </c>
      <c r="D114" s="1719"/>
      <c r="E114" s="1719"/>
      <c r="F114" s="2364"/>
      <c r="G114" s="435" t="s">
        <v>54</v>
      </c>
      <c r="H114" s="435" t="s">
        <v>54</v>
      </c>
      <c r="I114" s="435" t="s">
        <v>2800</v>
      </c>
      <c r="J114" s="435" t="s">
        <v>2800</v>
      </c>
      <c r="K114" s="3131"/>
      <c r="L114" s="3132"/>
      <c r="M114" s="3132"/>
      <c r="N114" s="3133"/>
      <c r="O114" s="1425"/>
      <c r="P114" s="1535"/>
    </row>
    <row r="115" spans="1:16" s="172" customFormat="1" ht="32.25" customHeight="1">
      <c r="B115" s="790" t="s">
        <v>416</v>
      </c>
      <c r="C115" s="1607" t="s">
        <v>3949</v>
      </c>
      <c r="D115" s="1607"/>
      <c r="E115" s="1607"/>
      <c r="F115" s="1607"/>
      <c r="G115" s="1607"/>
      <c r="H115" s="1607"/>
      <c r="I115" s="1607"/>
      <c r="J115" s="3124"/>
      <c r="K115" s="3125" t="s">
        <v>3950</v>
      </c>
      <c r="L115" s="3126"/>
      <c r="M115" s="3126"/>
      <c r="N115" s="3127"/>
      <c r="O115" s="1425"/>
      <c r="P115" s="1535"/>
    </row>
    <row r="116" spans="1:16" s="172" customFormat="1" ht="21.75" customHeight="1">
      <c r="B116" s="306" t="s">
        <v>530</v>
      </c>
      <c r="C116" s="1711" t="s">
        <v>3536</v>
      </c>
      <c r="D116" s="1711"/>
      <c r="E116" s="1711"/>
      <c r="F116" s="1712"/>
      <c r="G116" s="399" t="s">
        <v>54</v>
      </c>
      <c r="H116" s="399" t="s">
        <v>54</v>
      </c>
      <c r="I116" s="399" t="s">
        <v>54</v>
      </c>
      <c r="J116" s="399" t="s">
        <v>54</v>
      </c>
      <c r="K116" s="3128"/>
      <c r="L116" s="3129"/>
      <c r="M116" s="3129"/>
      <c r="N116" s="3130"/>
      <c r="O116" s="1425"/>
      <c r="P116" s="1535"/>
    </row>
    <row r="117" spans="1:16" s="172" customFormat="1" ht="21.75" customHeight="1">
      <c r="B117" s="310" t="s">
        <v>532</v>
      </c>
      <c r="C117" s="1719" t="s">
        <v>2929</v>
      </c>
      <c r="D117" s="1719"/>
      <c r="E117" s="1719"/>
      <c r="F117" s="2364"/>
      <c r="G117" s="435" t="s">
        <v>54</v>
      </c>
      <c r="H117" s="435" t="s">
        <v>54</v>
      </c>
      <c r="I117" s="435" t="s">
        <v>54</v>
      </c>
      <c r="J117" s="435" t="s">
        <v>54</v>
      </c>
      <c r="K117" s="3131"/>
      <c r="L117" s="3132"/>
      <c r="M117" s="3132"/>
      <c r="N117" s="3133"/>
      <c r="O117" s="1425"/>
      <c r="P117" s="1535"/>
    </row>
    <row r="118" spans="1:16" s="172" customFormat="1" ht="24" customHeight="1">
      <c r="B118" s="790" t="s">
        <v>418</v>
      </c>
      <c r="C118" s="2070" t="s">
        <v>2930</v>
      </c>
      <c r="D118" s="2070"/>
      <c r="E118" s="2070"/>
      <c r="F118" s="2070"/>
      <c r="G118" s="2070"/>
      <c r="H118" s="2070"/>
      <c r="I118" s="2070"/>
      <c r="J118" s="2071"/>
      <c r="K118" s="3125"/>
      <c r="L118" s="3126"/>
      <c r="M118" s="3126"/>
      <c r="N118" s="3127"/>
      <c r="O118" s="1425"/>
      <c r="P118" s="1535"/>
    </row>
    <row r="119" spans="1:16" s="172" customFormat="1" ht="24" customHeight="1">
      <c r="B119" s="306" t="s">
        <v>530</v>
      </c>
      <c r="C119" s="1711" t="s">
        <v>3536</v>
      </c>
      <c r="D119" s="1711"/>
      <c r="E119" s="1711"/>
      <c r="F119" s="1712"/>
      <c r="G119" s="399" t="s">
        <v>2768</v>
      </c>
      <c r="H119" s="399" t="s">
        <v>2768</v>
      </c>
      <c r="I119" s="399" t="s">
        <v>2768</v>
      </c>
      <c r="J119" s="399" t="s">
        <v>54</v>
      </c>
      <c r="K119" s="3128"/>
      <c r="L119" s="3129"/>
      <c r="M119" s="3129"/>
      <c r="N119" s="3130"/>
      <c r="O119" s="1425"/>
      <c r="P119" s="1535"/>
    </row>
    <row r="120" spans="1:16" s="172" customFormat="1" ht="24" customHeight="1">
      <c r="B120" s="310" t="s">
        <v>532</v>
      </c>
      <c r="C120" s="1719" t="s">
        <v>2921</v>
      </c>
      <c r="D120" s="1719"/>
      <c r="E120" s="1719"/>
      <c r="F120" s="2364"/>
      <c r="G120" s="435" t="s">
        <v>2768</v>
      </c>
      <c r="H120" s="435" t="s">
        <v>2768</v>
      </c>
      <c r="I120" s="435" t="s">
        <v>2768</v>
      </c>
      <c r="J120" s="435" t="s">
        <v>54</v>
      </c>
      <c r="K120" s="3131"/>
      <c r="L120" s="3132"/>
      <c r="M120" s="3132"/>
      <c r="N120" s="3133"/>
      <c r="O120" s="1425"/>
      <c r="P120" s="1535"/>
    </row>
    <row r="121" spans="1:16" s="172" customFormat="1" ht="24" customHeight="1">
      <c r="B121" s="790" t="s">
        <v>544</v>
      </c>
      <c r="C121" s="1607" t="s">
        <v>3951</v>
      </c>
      <c r="D121" s="1607"/>
      <c r="E121" s="1607"/>
      <c r="F121" s="1607"/>
      <c r="G121" s="1607"/>
      <c r="H121" s="1607"/>
      <c r="I121" s="1607"/>
      <c r="J121" s="3124"/>
      <c r="K121" s="3125"/>
      <c r="L121" s="3126"/>
      <c r="M121" s="3126"/>
      <c r="N121" s="3127"/>
      <c r="O121" s="1425"/>
      <c r="P121" s="1535"/>
    </row>
    <row r="122" spans="1:16" s="172" customFormat="1" ht="24" customHeight="1">
      <c r="B122" s="306" t="s">
        <v>530</v>
      </c>
      <c r="C122" s="1711" t="s">
        <v>3536</v>
      </c>
      <c r="D122" s="1711"/>
      <c r="E122" s="1711"/>
      <c r="F122" s="1712"/>
      <c r="G122" s="399" t="s">
        <v>2768</v>
      </c>
      <c r="H122" s="399" t="s">
        <v>2768</v>
      </c>
      <c r="I122" s="399" t="s">
        <v>2768</v>
      </c>
      <c r="J122" s="399" t="s">
        <v>54</v>
      </c>
      <c r="K122" s="3128"/>
      <c r="L122" s="3129"/>
      <c r="M122" s="3129"/>
      <c r="N122" s="3130"/>
      <c r="O122" s="1425"/>
      <c r="P122" s="1535"/>
    </row>
    <row r="123" spans="1:16" s="172" customFormat="1" ht="24" customHeight="1">
      <c r="A123" s="791"/>
      <c r="B123" s="310" t="s">
        <v>532</v>
      </c>
      <c r="C123" s="1719" t="s">
        <v>2921</v>
      </c>
      <c r="D123" s="1719"/>
      <c r="E123" s="1719"/>
      <c r="F123" s="2364"/>
      <c r="G123" s="435" t="s">
        <v>2768</v>
      </c>
      <c r="H123" s="435" t="s">
        <v>2768</v>
      </c>
      <c r="I123" s="435" t="s">
        <v>2768</v>
      </c>
      <c r="J123" s="435" t="s">
        <v>54</v>
      </c>
      <c r="K123" s="3131"/>
      <c r="L123" s="3132"/>
      <c r="M123" s="3132"/>
      <c r="N123" s="3133"/>
      <c r="O123" s="1425"/>
      <c r="P123" s="1535"/>
    </row>
    <row r="124" spans="1:16" s="172" customFormat="1" ht="21" customHeight="1">
      <c r="B124" s="790" t="s">
        <v>546</v>
      </c>
      <c r="C124" s="1607" t="s">
        <v>2932</v>
      </c>
      <c r="D124" s="1607"/>
      <c r="E124" s="1607"/>
      <c r="F124" s="1607"/>
      <c r="G124" s="1607"/>
      <c r="H124" s="1607"/>
      <c r="I124" s="1607"/>
      <c r="J124" s="3124"/>
      <c r="K124" s="3125"/>
      <c r="L124" s="3126"/>
      <c r="M124" s="3126"/>
      <c r="N124" s="3127"/>
      <c r="O124" s="1425"/>
      <c r="P124" s="1535"/>
    </row>
    <row r="125" spans="1:16" s="172" customFormat="1" ht="21" customHeight="1">
      <c r="B125" s="306" t="s">
        <v>530</v>
      </c>
      <c r="C125" s="1711" t="s">
        <v>3536</v>
      </c>
      <c r="D125" s="1711"/>
      <c r="E125" s="1711"/>
      <c r="F125" s="1712"/>
      <c r="G125" s="399" t="s">
        <v>54</v>
      </c>
      <c r="H125" s="399" t="s">
        <v>54</v>
      </c>
      <c r="I125" s="399" t="s">
        <v>54</v>
      </c>
      <c r="J125" s="399" t="s">
        <v>54</v>
      </c>
      <c r="K125" s="3128"/>
      <c r="L125" s="3129"/>
      <c r="M125" s="3129"/>
      <c r="N125" s="3130"/>
      <c r="O125" s="1425"/>
      <c r="P125" s="1535"/>
    </row>
    <row r="126" spans="1:16" s="172" customFormat="1" ht="21" customHeight="1">
      <c r="B126" s="310" t="s">
        <v>532</v>
      </c>
      <c r="C126" s="1719" t="s">
        <v>2921</v>
      </c>
      <c r="D126" s="1719"/>
      <c r="E126" s="1719"/>
      <c r="F126" s="2364"/>
      <c r="G126" s="435" t="s">
        <v>54</v>
      </c>
      <c r="H126" s="435" t="s">
        <v>54</v>
      </c>
      <c r="I126" s="435" t="s">
        <v>54</v>
      </c>
      <c r="J126" s="435" t="s">
        <v>54</v>
      </c>
      <c r="K126" s="3131"/>
      <c r="L126" s="3132"/>
      <c r="M126" s="3132"/>
      <c r="N126" s="3133"/>
      <c r="O126" s="1425"/>
      <c r="P126" s="1535"/>
    </row>
    <row r="127" spans="1:16" s="172" customFormat="1" ht="21" customHeight="1">
      <c r="B127" s="790" t="s">
        <v>548</v>
      </c>
      <c r="C127" s="1607" t="s">
        <v>3952</v>
      </c>
      <c r="D127" s="1607"/>
      <c r="E127" s="1607"/>
      <c r="F127" s="1607"/>
      <c r="G127" s="1607"/>
      <c r="H127" s="1607"/>
      <c r="I127" s="1607"/>
      <c r="J127" s="3124"/>
      <c r="K127" s="3125"/>
      <c r="L127" s="3126"/>
      <c r="M127" s="3126"/>
      <c r="N127" s="3127"/>
      <c r="O127" s="1425"/>
      <c r="P127" s="1535"/>
    </row>
    <row r="128" spans="1:16" s="172" customFormat="1" ht="21" customHeight="1">
      <c r="B128" s="306" t="s">
        <v>530</v>
      </c>
      <c r="C128" s="1711" t="s">
        <v>3536</v>
      </c>
      <c r="D128" s="1711"/>
      <c r="E128" s="1711"/>
      <c r="F128" s="1712"/>
      <c r="G128" s="399" t="s">
        <v>54</v>
      </c>
      <c r="H128" s="399" t="s">
        <v>54</v>
      </c>
      <c r="I128" s="399" t="s">
        <v>54</v>
      </c>
      <c r="J128" s="399" t="s">
        <v>54</v>
      </c>
      <c r="K128" s="3128"/>
      <c r="L128" s="3129"/>
      <c r="M128" s="3129"/>
      <c r="N128" s="3130"/>
      <c r="O128" s="1425"/>
      <c r="P128" s="1535"/>
    </row>
    <row r="129" spans="2:16" s="172" customFormat="1" ht="20.25" customHeight="1">
      <c r="B129" s="310" t="s">
        <v>532</v>
      </c>
      <c r="C129" s="1719" t="s">
        <v>2921</v>
      </c>
      <c r="D129" s="1719"/>
      <c r="E129" s="1719"/>
      <c r="F129" s="2364"/>
      <c r="G129" s="435" t="s">
        <v>54</v>
      </c>
      <c r="H129" s="435" t="s">
        <v>54</v>
      </c>
      <c r="I129" s="435" t="s">
        <v>54</v>
      </c>
      <c r="J129" s="435" t="s">
        <v>54</v>
      </c>
      <c r="K129" s="3131"/>
      <c r="L129" s="3132"/>
      <c r="M129" s="3132"/>
      <c r="N129" s="3133"/>
      <c r="O129" s="1425"/>
      <c r="P129" s="1535"/>
    </row>
    <row r="130" spans="2:16" s="172" customFormat="1" ht="21" customHeight="1">
      <c r="B130" s="790" t="s">
        <v>550</v>
      </c>
      <c r="C130" s="1607" t="s">
        <v>2934</v>
      </c>
      <c r="D130" s="1607"/>
      <c r="E130" s="1607"/>
      <c r="F130" s="1607"/>
      <c r="G130" s="1607"/>
      <c r="H130" s="1607"/>
      <c r="I130" s="1607"/>
      <c r="J130" s="3124"/>
      <c r="K130" s="3125"/>
      <c r="L130" s="3126"/>
      <c r="M130" s="3126"/>
      <c r="N130" s="3127"/>
      <c r="O130" s="1425"/>
      <c r="P130" s="1535"/>
    </row>
    <row r="131" spans="2:16" s="172" customFormat="1" ht="21" customHeight="1">
      <c r="B131" s="306" t="s">
        <v>530</v>
      </c>
      <c r="C131" s="1711" t="s">
        <v>3536</v>
      </c>
      <c r="D131" s="1711"/>
      <c r="E131" s="1711"/>
      <c r="F131" s="1712"/>
      <c r="G131" s="399" t="s">
        <v>54</v>
      </c>
      <c r="H131" s="399" t="s">
        <v>54</v>
      </c>
      <c r="I131" s="399" t="s">
        <v>54</v>
      </c>
      <c r="J131" s="399" t="s">
        <v>54</v>
      </c>
      <c r="K131" s="3128"/>
      <c r="L131" s="3129"/>
      <c r="M131" s="3129"/>
      <c r="N131" s="3130"/>
      <c r="O131" s="1425"/>
      <c r="P131" s="1535"/>
    </row>
    <row r="132" spans="2:16" s="172" customFormat="1" ht="21" customHeight="1">
      <c r="B132" s="310" t="s">
        <v>532</v>
      </c>
      <c r="C132" s="1719" t="s">
        <v>2921</v>
      </c>
      <c r="D132" s="1719"/>
      <c r="E132" s="1719"/>
      <c r="F132" s="2364"/>
      <c r="G132" s="435" t="s">
        <v>54</v>
      </c>
      <c r="H132" s="435" t="s">
        <v>54</v>
      </c>
      <c r="I132" s="435" t="s">
        <v>54</v>
      </c>
      <c r="J132" s="435" t="s">
        <v>54</v>
      </c>
      <c r="K132" s="3131"/>
      <c r="L132" s="3132"/>
      <c r="M132" s="3132"/>
      <c r="N132" s="3133"/>
      <c r="O132" s="1425"/>
      <c r="P132" s="1535"/>
    </row>
    <row r="133" spans="2:16" s="172" customFormat="1" ht="32.25" customHeight="1">
      <c r="B133" s="316" t="s">
        <v>552</v>
      </c>
      <c r="C133" s="2070" t="s">
        <v>2935</v>
      </c>
      <c r="D133" s="2070"/>
      <c r="E133" s="2070"/>
      <c r="F133" s="2070"/>
      <c r="G133" s="2070"/>
      <c r="H133" s="2070"/>
      <c r="I133" s="2070"/>
      <c r="J133" s="2070"/>
      <c r="K133" s="2070"/>
      <c r="L133" s="2070"/>
      <c r="M133" s="2070"/>
      <c r="N133" s="2071"/>
      <c r="O133" s="1608"/>
      <c r="P133" s="1535"/>
    </row>
    <row r="134" spans="2:16" s="172" customFormat="1" ht="36" customHeight="1">
      <c r="B134" s="317" t="s">
        <v>418</v>
      </c>
      <c r="C134" s="2062" t="s">
        <v>2936</v>
      </c>
      <c r="D134" s="2062"/>
      <c r="E134" s="1789" t="s">
        <v>92</v>
      </c>
      <c r="F134" s="1790"/>
      <c r="G134" s="1790"/>
      <c r="H134" s="1790"/>
      <c r="I134" s="1790"/>
      <c r="J134" s="1846"/>
      <c r="K134" s="3125"/>
      <c r="L134" s="3126"/>
      <c r="M134" s="3126"/>
      <c r="N134" s="3457"/>
      <c r="O134" s="1608"/>
      <c r="P134" s="1535"/>
    </row>
    <row r="135" spans="2:16" s="172" customFormat="1" ht="24.75" customHeight="1">
      <c r="B135" s="306" t="s">
        <v>530</v>
      </c>
      <c r="C135" s="1711" t="s">
        <v>3536</v>
      </c>
      <c r="D135" s="1711"/>
      <c r="E135" s="1711"/>
      <c r="F135" s="1712"/>
      <c r="G135" s="399"/>
      <c r="H135" s="399"/>
      <c r="I135" s="399"/>
      <c r="J135" s="203"/>
      <c r="K135" s="3128"/>
      <c r="L135" s="3129"/>
      <c r="M135" s="3129"/>
      <c r="N135" s="3134"/>
      <c r="O135" s="1608"/>
      <c r="P135" s="1535"/>
    </row>
    <row r="136" spans="2:16" s="172" customFormat="1" ht="24.75" customHeight="1">
      <c r="B136" s="310" t="s">
        <v>532</v>
      </c>
      <c r="C136" s="1719" t="s">
        <v>2921</v>
      </c>
      <c r="D136" s="1719"/>
      <c r="E136" s="1719"/>
      <c r="F136" s="2364"/>
      <c r="G136" s="435"/>
      <c r="H136" s="435"/>
      <c r="I136" s="435"/>
      <c r="J136" s="330"/>
      <c r="K136" s="3131"/>
      <c r="L136" s="3132"/>
      <c r="M136" s="3132"/>
      <c r="N136" s="3135"/>
      <c r="O136" s="1608"/>
      <c r="P136" s="1535"/>
    </row>
    <row r="137" spans="2:16" s="172" customFormat="1" ht="53.25" customHeight="1">
      <c r="B137" s="251" t="s">
        <v>555</v>
      </c>
      <c r="C137" s="1472" t="s">
        <v>2937</v>
      </c>
      <c r="D137" s="1472"/>
      <c r="E137" s="1472"/>
      <c r="F137" s="1653"/>
      <c r="G137" s="1692" t="s">
        <v>3953</v>
      </c>
      <c r="H137" s="1692"/>
      <c r="I137" s="1692"/>
      <c r="J137" s="1692"/>
      <c r="K137" s="1692"/>
      <c r="L137" s="1692"/>
      <c r="M137" s="1692"/>
      <c r="N137" s="1692"/>
      <c r="O137" s="1444"/>
      <c r="P137" s="2075"/>
    </row>
    <row r="138" spans="2:16" s="172" customFormat="1" ht="25.5" customHeight="1">
      <c r="B138" s="1656" t="s">
        <v>1003</v>
      </c>
      <c r="C138" s="1657"/>
      <c r="D138" s="1657"/>
      <c r="E138" s="1657"/>
      <c r="F138" s="1657"/>
      <c r="G138" s="1657"/>
      <c r="H138" s="1657"/>
      <c r="I138" s="1657"/>
      <c r="J138" s="1657"/>
      <c r="K138" s="1657"/>
      <c r="L138" s="1657"/>
      <c r="M138" s="1657"/>
      <c r="N138" s="1657"/>
      <c r="O138" s="1657"/>
      <c r="P138" s="1659"/>
    </row>
    <row r="139" spans="2:16" ht="176.25" customHeight="1">
      <c r="B139" s="253" t="s">
        <v>2573</v>
      </c>
      <c r="C139" s="1660" t="s">
        <v>2938</v>
      </c>
      <c r="D139" s="1660"/>
      <c r="E139" s="1660"/>
      <c r="F139" s="1660"/>
      <c r="G139" s="209" t="s">
        <v>2768</v>
      </c>
      <c r="H139" s="2246" t="s">
        <v>2939</v>
      </c>
      <c r="I139" s="1743"/>
      <c r="J139" s="1663" t="s">
        <v>3954</v>
      </c>
      <c r="K139" s="1664"/>
      <c r="L139" s="1664"/>
      <c r="M139" s="1664"/>
      <c r="N139" s="1665"/>
      <c r="O139" s="318" t="s">
        <v>3550</v>
      </c>
      <c r="P139" s="199"/>
    </row>
    <row r="140" spans="2:16" s="172" customFormat="1" ht="15.75" customHeight="1">
      <c r="B140" s="3454" t="s">
        <v>2942</v>
      </c>
      <c r="C140" s="3455"/>
      <c r="D140" s="3455"/>
      <c r="E140" s="3455"/>
      <c r="F140" s="3455"/>
      <c r="G140" s="3455"/>
      <c r="H140" s="3455"/>
      <c r="I140" s="3455"/>
      <c r="J140" s="3455"/>
      <c r="K140" s="3455"/>
      <c r="L140" s="3455"/>
      <c r="M140" s="3455"/>
      <c r="N140" s="3455"/>
      <c r="O140" s="3455"/>
      <c r="P140" s="3456"/>
    </row>
    <row r="141" spans="2:16" ht="28.5" customHeight="1">
      <c r="B141" s="198" t="s">
        <v>2577</v>
      </c>
      <c r="C141" s="1464" t="s">
        <v>3955</v>
      </c>
      <c r="D141" s="1464"/>
      <c r="E141" s="1464"/>
      <c r="F141" s="1464"/>
      <c r="G141" s="1464"/>
      <c r="H141" s="1574" t="s">
        <v>3956</v>
      </c>
      <c r="I141" s="1685"/>
      <c r="J141" s="1685"/>
      <c r="K141" s="1689" t="s">
        <v>3957</v>
      </c>
      <c r="L141" s="1566"/>
      <c r="M141" s="1566"/>
      <c r="N141" s="1567"/>
      <c r="O141" s="1534"/>
      <c r="P141" s="1534"/>
    </row>
    <row r="142" spans="2:16" ht="19.5" customHeight="1">
      <c r="B142" s="198" t="s">
        <v>2472</v>
      </c>
      <c r="C142" s="1464" t="s">
        <v>3958</v>
      </c>
      <c r="D142" s="1464"/>
      <c r="E142" s="1464"/>
      <c r="F142" s="1464"/>
      <c r="G142" s="1464"/>
      <c r="H142" s="1574" t="s">
        <v>3959</v>
      </c>
      <c r="I142" s="1685"/>
      <c r="J142" s="1685"/>
      <c r="K142" s="1689"/>
      <c r="L142" s="1569"/>
      <c r="M142" s="1569"/>
      <c r="N142" s="1570"/>
      <c r="O142" s="1535"/>
      <c r="P142" s="1535"/>
    </row>
    <row r="143" spans="2:16" ht="19.5" customHeight="1">
      <c r="B143" s="198" t="s">
        <v>2475</v>
      </c>
      <c r="C143" s="1464" t="s">
        <v>3960</v>
      </c>
      <c r="D143" s="1464"/>
      <c r="E143" s="1464"/>
      <c r="F143" s="1464"/>
      <c r="G143" s="1464"/>
      <c r="H143" s="1574" t="s">
        <v>2768</v>
      </c>
      <c r="I143" s="1685"/>
      <c r="J143" s="1575"/>
      <c r="K143" s="1689"/>
      <c r="L143" s="1572"/>
      <c r="M143" s="1572"/>
      <c r="N143" s="1573"/>
      <c r="O143" s="1535"/>
      <c r="P143" s="1535"/>
    </row>
    <row r="144" spans="2:16" ht="34.5" customHeight="1">
      <c r="B144" s="198" t="s">
        <v>2477</v>
      </c>
      <c r="C144" s="1464" t="s">
        <v>3961</v>
      </c>
      <c r="D144" s="1464"/>
      <c r="E144" s="1464"/>
      <c r="F144" s="1464"/>
      <c r="G144" s="1465"/>
      <c r="H144" s="1574" t="s">
        <v>3553</v>
      </c>
      <c r="I144" s="1685"/>
      <c r="J144" s="1685"/>
      <c r="K144" s="1689"/>
      <c r="L144" s="2018"/>
      <c r="M144" s="2019"/>
      <c r="N144" s="2020"/>
      <c r="O144" s="1536"/>
      <c r="P144" s="1536"/>
    </row>
    <row r="145" spans="1:16" ht="51.75" customHeight="1">
      <c r="B145" s="191" t="s">
        <v>2584</v>
      </c>
      <c r="C145" s="1464" t="s">
        <v>3962</v>
      </c>
      <c r="D145" s="1464"/>
      <c r="E145" s="1464"/>
      <c r="F145" s="1464"/>
      <c r="G145" s="1464"/>
      <c r="H145" s="1574" t="s">
        <v>54</v>
      </c>
      <c r="I145" s="1685"/>
      <c r="J145" s="1685"/>
      <c r="K145" s="1689"/>
      <c r="L145" s="1655"/>
      <c r="M145" s="1655"/>
      <c r="N145" s="1923"/>
      <c r="O145" s="1443" t="s">
        <v>3555</v>
      </c>
      <c r="P145" s="1443"/>
    </row>
    <row r="146" spans="1:16" ht="72.599999999999994" customHeight="1">
      <c r="B146" s="334" t="s">
        <v>2465</v>
      </c>
      <c r="C146" s="1464" t="s">
        <v>3963</v>
      </c>
      <c r="D146" s="1464"/>
      <c r="E146" s="1464"/>
      <c r="F146" s="1464"/>
      <c r="G146" s="1465"/>
      <c r="H146" s="1574" t="s">
        <v>92</v>
      </c>
      <c r="I146" s="1685"/>
      <c r="J146" s="1685"/>
      <c r="K146" s="1689"/>
      <c r="L146" s="1868"/>
      <c r="M146" s="1868"/>
      <c r="N146" s="2141"/>
      <c r="O146" s="1426"/>
      <c r="P146" s="1426"/>
    </row>
    <row r="147" spans="1:16" ht="75" customHeight="1">
      <c r="B147" s="191" t="s">
        <v>2587</v>
      </c>
      <c r="C147" s="1464" t="s">
        <v>3964</v>
      </c>
      <c r="D147" s="1464"/>
      <c r="E147" s="1464"/>
      <c r="F147" s="1464"/>
      <c r="G147" s="1464"/>
      <c r="H147" s="1574" t="s">
        <v>2768</v>
      </c>
      <c r="I147" s="1685"/>
      <c r="J147" s="1685"/>
      <c r="K147" s="1689"/>
      <c r="L147" s="1764"/>
      <c r="M147" s="1764"/>
      <c r="N147" s="2221"/>
      <c r="O147" s="1443" t="s">
        <v>3555</v>
      </c>
      <c r="P147" s="1443"/>
    </row>
    <row r="148" spans="1:16" ht="80.45" customHeight="1">
      <c r="A148" s="652"/>
      <c r="B148" s="189" t="s">
        <v>2465</v>
      </c>
      <c r="C148" s="1697" t="s">
        <v>3963</v>
      </c>
      <c r="D148" s="1697"/>
      <c r="E148" s="1697"/>
      <c r="F148" s="1697"/>
      <c r="G148" s="1698"/>
      <c r="H148" s="1574" t="s">
        <v>3965</v>
      </c>
      <c r="I148" s="1685"/>
      <c r="J148" s="1685"/>
      <c r="K148" s="1689"/>
      <c r="L148" s="1788"/>
      <c r="M148" s="1788"/>
      <c r="N148" s="2223"/>
      <c r="O148" s="1426"/>
      <c r="P148" s="1425"/>
    </row>
    <row r="149" spans="1:16" s="172" customFormat="1" ht="49.5" customHeight="1">
      <c r="B149" s="1490" t="s">
        <v>2956</v>
      </c>
      <c r="C149" s="1491"/>
      <c r="D149" s="1491"/>
      <c r="E149" s="1491"/>
      <c r="F149" s="1491"/>
      <c r="G149" s="1491"/>
      <c r="H149" s="1491"/>
      <c r="I149" s="1491"/>
      <c r="J149" s="1491"/>
      <c r="K149" s="1699"/>
      <c r="L149" s="1491"/>
      <c r="M149" s="1491"/>
      <c r="N149" s="1491"/>
      <c r="O149" s="1491"/>
      <c r="P149" s="1492"/>
    </row>
    <row r="150" spans="1:16" s="172" customFormat="1" ht="52.5" customHeight="1">
      <c r="B150" s="321" t="s">
        <v>572</v>
      </c>
      <c r="C150" s="1700" t="s">
        <v>2957</v>
      </c>
      <c r="D150" s="1700"/>
      <c r="E150" s="1700"/>
      <c r="F150" s="1701"/>
      <c r="G150" s="1702" t="s">
        <v>3966</v>
      </c>
      <c r="H150" s="1703"/>
      <c r="I150" s="1704"/>
      <c r="J150" s="1702" t="s">
        <v>3967</v>
      </c>
      <c r="K150" s="1703"/>
      <c r="L150" s="1704"/>
      <c r="M150" s="1705" t="s">
        <v>2810</v>
      </c>
      <c r="N150" s="1706"/>
      <c r="O150" s="1707" t="s">
        <v>2811</v>
      </c>
      <c r="P150" s="1707"/>
    </row>
    <row r="151" spans="1:16" ht="83.25" customHeight="1">
      <c r="B151" s="334" t="s">
        <v>2577</v>
      </c>
      <c r="C151" s="1711" t="s">
        <v>3968</v>
      </c>
      <c r="D151" s="1711"/>
      <c r="E151" s="1711"/>
      <c r="F151" s="1712"/>
      <c r="G151" s="1713" t="s">
        <v>2978</v>
      </c>
      <c r="H151" s="1714"/>
      <c r="I151" s="1715"/>
      <c r="J151" s="1713" t="s">
        <v>2978</v>
      </c>
      <c r="K151" s="1714"/>
      <c r="L151" s="1715"/>
      <c r="M151" s="1763" t="s">
        <v>3969</v>
      </c>
      <c r="N151" s="2221"/>
      <c r="O151" s="1627"/>
      <c r="P151" s="1627"/>
    </row>
    <row r="152" spans="1:16" ht="42" customHeight="1">
      <c r="B152" s="334" t="s">
        <v>2472</v>
      </c>
      <c r="C152" s="1711" t="s">
        <v>3970</v>
      </c>
      <c r="D152" s="1711"/>
      <c r="E152" s="1711"/>
      <c r="F152" s="1712"/>
      <c r="G152" s="1713" t="s">
        <v>2978</v>
      </c>
      <c r="H152" s="1714"/>
      <c r="I152" s="1715"/>
      <c r="J152" s="1713" t="s">
        <v>2978</v>
      </c>
      <c r="K152" s="1714"/>
      <c r="L152" s="1715"/>
      <c r="M152" s="1785"/>
      <c r="N152" s="2222"/>
      <c r="O152" s="1627"/>
      <c r="P152" s="1627"/>
    </row>
    <row r="153" spans="1:16" ht="31.5" customHeight="1">
      <c r="B153" s="334" t="s">
        <v>2475</v>
      </c>
      <c r="C153" s="446" t="s">
        <v>2594</v>
      </c>
      <c r="D153" s="1711" t="s">
        <v>3971</v>
      </c>
      <c r="E153" s="1711"/>
      <c r="F153" s="1712"/>
      <c r="G153" s="1713" t="s">
        <v>2978</v>
      </c>
      <c r="H153" s="1714"/>
      <c r="I153" s="1715"/>
      <c r="J153" s="1713" t="s">
        <v>2978</v>
      </c>
      <c r="K153" s="1714"/>
      <c r="L153" s="1715"/>
      <c r="M153" s="1785"/>
      <c r="N153" s="2222"/>
      <c r="O153" s="1627"/>
      <c r="P153" s="1627"/>
    </row>
    <row r="154" spans="1:16" ht="32.25" customHeight="1">
      <c r="B154" s="334"/>
      <c r="C154" s="307" t="s">
        <v>2595</v>
      </c>
      <c r="D154" s="1711" t="s">
        <v>3972</v>
      </c>
      <c r="E154" s="1711"/>
      <c r="F154" s="1712"/>
      <c r="G154" s="1713" t="s">
        <v>2978</v>
      </c>
      <c r="H154" s="1714"/>
      <c r="I154" s="1715"/>
      <c r="J154" s="1713" t="s">
        <v>2978</v>
      </c>
      <c r="K154" s="1714"/>
      <c r="L154" s="1715"/>
      <c r="M154" s="1787"/>
      <c r="N154" s="2223"/>
      <c r="O154" s="1627"/>
      <c r="P154" s="1627"/>
    </row>
    <row r="155" spans="1:16" ht="41.25" customHeight="1">
      <c r="B155" s="334" t="s">
        <v>2477</v>
      </c>
      <c r="C155" s="1711" t="s">
        <v>3973</v>
      </c>
      <c r="D155" s="1711"/>
      <c r="E155" s="1711"/>
      <c r="F155" s="1712"/>
      <c r="G155" s="1713" t="s">
        <v>2348</v>
      </c>
      <c r="H155" s="1714"/>
      <c r="I155" s="1715"/>
      <c r="J155" s="1713" t="s">
        <v>2348</v>
      </c>
      <c r="K155" s="1714"/>
      <c r="L155" s="1715"/>
      <c r="M155" s="1716"/>
      <c r="N155" s="1717"/>
      <c r="O155" s="1627"/>
      <c r="P155" s="1627"/>
    </row>
    <row r="156" spans="1:16" ht="29.25" customHeight="1">
      <c r="B156" s="334" t="s">
        <v>2481</v>
      </c>
      <c r="C156" s="1711" t="s">
        <v>3974</v>
      </c>
      <c r="D156" s="1711"/>
      <c r="E156" s="1711"/>
      <c r="F156" s="1712"/>
      <c r="G156" s="1713" t="s">
        <v>2348</v>
      </c>
      <c r="H156" s="1714"/>
      <c r="I156" s="1715"/>
      <c r="J156" s="1713" t="s">
        <v>2348</v>
      </c>
      <c r="K156" s="1714"/>
      <c r="L156" s="1715"/>
      <c r="M156" s="1716"/>
      <c r="N156" s="1717"/>
      <c r="O156" s="1627"/>
      <c r="P156" s="1627"/>
    </row>
    <row r="157" spans="1:16" ht="28.5" customHeight="1">
      <c r="B157" s="334" t="s">
        <v>2485</v>
      </c>
      <c r="C157" s="1711" t="s">
        <v>3975</v>
      </c>
      <c r="D157" s="1711"/>
      <c r="E157" s="1711"/>
      <c r="F157" s="1712"/>
      <c r="G157" s="1713" t="s">
        <v>2978</v>
      </c>
      <c r="H157" s="1714"/>
      <c r="I157" s="1715"/>
      <c r="J157" s="1713" t="s">
        <v>2978</v>
      </c>
      <c r="K157" s="1714"/>
      <c r="L157" s="1715"/>
      <c r="M157" s="1716"/>
      <c r="N157" s="1717"/>
      <c r="O157" s="1627"/>
      <c r="P157" s="1627"/>
    </row>
    <row r="158" spans="1:16" ht="28.5" customHeight="1">
      <c r="B158" s="334" t="s">
        <v>2489</v>
      </c>
      <c r="C158" s="1711" t="s">
        <v>3976</v>
      </c>
      <c r="D158" s="1711"/>
      <c r="E158" s="1711"/>
      <c r="F158" s="1712"/>
      <c r="G158" s="1713" t="s">
        <v>2792</v>
      </c>
      <c r="H158" s="1714"/>
      <c r="I158" s="1715"/>
      <c r="J158" s="1713" t="s">
        <v>2792</v>
      </c>
      <c r="K158" s="1714"/>
      <c r="L158" s="1715"/>
      <c r="M158" s="1716"/>
      <c r="N158" s="1717"/>
      <c r="O158" s="1627"/>
      <c r="P158" s="1627"/>
    </row>
    <row r="159" spans="1:16" ht="28.5" customHeight="1">
      <c r="B159" s="334" t="s">
        <v>2492</v>
      </c>
      <c r="C159" s="1711" t="s">
        <v>3977</v>
      </c>
      <c r="D159" s="1711"/>
      <c r="E159" s="1711"/>
      <c r="F159" s="1712"/>
      <c r="G159" s="1713" t="s">
        <v>2792</v>
      </c>
      <c r="H159" s="1714"/>
      <c r="I159" s="1715"/>
      <c r="J159" s="1713" t="s">
        <v>2792</v>
      </c>
      <c r="K159" s="1714"/>
      <c r="L159" s="1715"/>
      <c r="M159" s="1718"/>
      <c r="N159" s="1717"/>
      <c r="O159" s="1708"/>
      <c r="P159" s="1708"/>
    </row>
    <row r="160" spans="1:16" ht="39" customHeight="1">
      <c r="B160" s="334" t="s">
        <v>2594</v>
      </c>
      <c r="C160" s="1711" t="s">
        <v>3978</v>
      </c>
      <c r="D160" s="1711"/>
      <c r="E160" s="1711"/>
      <c r="F160" s="1712"/>
      <c r="G160" s="1713" t="s">
        <v>2348</v>
      </c>
      <c r="H160" s="1714"/>
      <c r="I160" s="1715"/>
      <c r="J160" s="1713" t="s">
        <v>2348</v>
      </c>
      <c r="K160" s="1714"/>
      <c r="L160" s="1715"/>
      <c r="M160" s="1764" t="s">
        <v>3979</v>
      </c>
      <c r="N160" s="2221"/>
      <c r="O160" s="1708"/>
      <c r="P160" s="1708"/>
    </row>
    <row r="161" spans="1:16" ht="39.950000000000003" customHeight="1">
      <c r="B161" s="189" t="s">
        <v>2599</v>
      </c>
      <c r="C161" s="1711" t="s">
        <v>3980</v>
      </c>
      <c r="D161" s="1711"/>
      <c r="E161" s="1711"/>
      <c r="F161" s="1712"/>
      <c r="G161" s="1713" t="s">
        <v>2348</v>
      </c>
      <c r="H161" s="1714"/>
      <c r="I161" s="1715"/>
      <c r="J161" s="1713" t="s">
        <v>2348</v>
      </c>
      <c r="K161" s="1714"/>
      <c r="L161" s="1715"/>
      <c r="M161" s="1788"/>
      <c r="N161" s="2223"/>
      <c r="O161" s="1708"/>
      <c r="P161" s="1708"/>
    </row>
    <row r="162" spans="1:16" ht="28.5" customHeight="1">
      <c r="B162" s="189" t="s">
        <v>2601</v>
      </c>
      <c r="C162" s="1711" t="s">
        <v>3981</v>
      </c>
      <c r="D162" s="1711"/>
      <c r="E162" s="1711"/>
      <c r="F162" s="1712"/>
      <c r="G162" s="1713" t="s">
        <v>2792</v>
      </c>
      <c r="H162" s="1714"/>
      <c r="I162" s="1715"/>
      <c r="J162" s="1713" t="s">
        <v>2792</v>
      </c>
      <c r="K162" s="1714"/>
      <c r="L162" s="1715"/>
      <c r="M162" s="1718"/>
      <c r="N162" s="1717"/>
      <c r="O162" s="1708"/>
      <c r="P162" s="1708"/>
    </row>
    <row r="163" spans="1:16" ht="33" customHeight="1">
      <c r="B163" s="189" t="s">
        <v>2603</v>
      </c>
      <c r="C163" s="1711" t="s">
        <v>3982</v>
      </c>
      <c r="D163" s="1711"/>
      <c r="E163" s="1711"/>
      <c r="F163" s="1712"/>
      <c r="G163" s="1713" t="s">
        <v>2792</v>
      </c>
      <c r="H163" s="1714"/>
      <c r="I163" s="1715"/>
      <c r="J163" s="1713" t="s">
        <v>2792</v>
      </c>
      <c r="K163" s="1714"/>
      <c r="L163" s="1715"/>
      <c r="M163" s="1718"/>
      <c r="N163" s="1717"/>
      <c r="O163" s="1708"/>
      <c r="P163" s="1708"/>
    </row>
    <row r="164" spans="1:16" ht="28.5" customHeight="1">
      <c r="B164" s="189" t="s">
        <v>2605</v>
      </c>
      <c r="C164" s="1711" t="s">
        <v>3983</v>
      </c>
      <c r="D164" s="1711"/>
      <c r="E164" s="1711"/>
      <c r="F164" s="1712"/>
      <c r="G164" s="1713" t="s">
        <v>2792</v>
      </c>
      <c r="H164" s="1714"/>
      <c r="I164" s="1715"/>
      <c r="J164" s="1713" t="s">
        <v>2792</v>
      </c>
      <c r="K164" s="1714"/>
      <c r="L164" s="1715"/>
      <c r="M164" s="1718"/>
      <c r="N164" s="1717"/>
      <c r="O164" s="1708"/>
      <c r="P164" s="1708"/>
    </row>
    <row r="165" spans="1:16" ht="47.25" customHeight="1">
      <c r="B165" s="447" t="s">
        <v>2606</v>
      </c>
      <c r="C165" s="1719" t="s">
        <v>3984</v>
      </c>
      <c r="D165" s="1719"/>
      <c r="E165" s="1719"/>
      <c r="F165" s="792" t="s">
        <v>2980</v>
      </c>
      <c r="G165" s="448"/>
      <c r="H165" s="1599" t="s">
        <v>3582</v>
      </c>
      <c r="I165" s="1720"/>
      <c r="J165" s="1599" t="s">
        <v>3582</v>
      </c>
      <c r="K165" s="1721"/>
      <c r="L165" s="1720"/>
      <c r="M165" s="1722"/>
      <c r="N165" s="1723"/>
      <c r="O165" s="1708"/>
      <c r="P165" s="1708"/>
    </row>
    <row r="166" spans="1:16" s="172" customFormat="1" ht="43.5" customHeight="1">
      <c r="B166" s="1724" t="s">
        <v>3985</v>
      </c>
      <c r="C166" s="1725"/>
      <c r="D166" s="1725"/>
      <c r="E166" s="1725"/>
      <c r="F166" s="1725"/>
      <c r="G166" s="1725"/>
      <c r="H166" s="1725"/>
      <c r="I166" s="1725"/>
      <c r="J166" s="1725"/>
      <c r="K166" s="1725"/>
      <c r="L166" s="1725"/>
      <c r="M166" s="1725"/>
      <c r="N166" s="1725"/>
      <c r="O166" s="331"/>
      <c r="P166" s="331"/>
    </row>
    <row r="167" spans="1:16" ht="33.75" customHeight="1">
      <c r="A167" s="611"/>
      <c r="B167" s="333" t="s">
        <v>2465</v>
      </c>
      <c r="C167" s="1414" t="s">
        <v>3986</v>
      </c>
      <c r="D167" s="1414"/>
      <c r="E167" s="1415"/>
      <c r="F167" s="257" t="s">
        <v>2768</v>
      </c>
      <c r="G167" s="1734" t="s">
        <v>3987</v>
      </c>
      <c r="H167" s="1735"/>
      <c r="I167" s="1735"/>
      <c r="J167" s="1735"/>
      <c r="K167" s="1736"/>
      <c r="L167" s="1713" t="s">
        <v>2768</v>
      </c>
      <c r="M167" s="1714"/>
      <c r="N167" s="1737"/>
      <c r="O167" s="332"/>
      <c r="P167" s="332"/>
    </row>
    <row r="168" spans="1:16" ht="19.5" customHeight="1">
      <c r="A168" s="611"/>
      <c r="B168" s="333" t="s">
        <v>2472</v>
      </c>
      <c r="C168" s="1414" t="s">
        <v>3988</v>
      </c>
      <c r="D168" s="1414"/>
      <c r="E168" s="1415"/>
      <c r="F168" s="257" t="s">
        <v>2768</v>
      </c>
      <c r="G168" s="1734" t="s">
        <v>3987</v>
      </c>
      <c r="H168" s="1735"/>
      <c r="I168" s="1735"/>
      <c r="J168" s="1735"/>
      <c r="K168" s="1736"/>
      <c r="L168" s="1713" t="s">
        <v>2768</v>
      </c>
      <c r="M168" s="1714"/>
      <c r="N168" s="1737"/>
      <c r="O168" s="332"/>
      <c r="P168" s="332"/>
    </row>
    <row r="169" spans="1:16" ht="19.5" customHeight="1">
      <c r="A169" s="611"/>
      <c r="B169" s="333" t="s">
        <v>2475</v>
      </c>
      <c r="C169" s="1414" t="s">
        <v>3989</v>
      </c>
      <c r="D169" s="1414"/>
      <c r="E169" s="1415"/>
      <c r="F169" s="257" t="s">
        <v>2768</v>
      </c>
      <c r="G169" s="1734" t="s">
        <v>3990</v>
      </c>
      <c r="H169" s="1735"/>
      <c r="I169" s="1735"/>
      <c r="J169" s="1735"/>
      <c r="K169" s="1736"/>
      <c r="L169" s="1713" t="s">
        <v>2768</v>
      </c>
      <c r="M169" s="1714"/>
      <c r="N169" s="1737"/>
      <c r="O169" s="332"/>
      <c r="P169" s="332"/>
    </row>
    <row r="170" spans="1:16" ht="19.5" customHeight="1">
      <c r="A170" s="611"/>
      <c r="B170" s="333" t="s">
        <v>2477</v>
      </c>
      <c r="C170" s="1414" t="s">
        <v>3991</v>
      </c>
      <c r="D170" s="1414"/>
      <c r="E170" s="1415"/>
      <c r="F170" s="257" t="s">
        <v>2768</v>
      </c>
      <c r="G170" s="1734" t="s">
        <v>3990</v>
      </c>
      <c r="H170" s="1735"/>
      <c r="I170" s="1735"/>
      <c r="J170" s="1735"/>
      <c r="K170" s="1736"/>
      <c r="L170" s="1713" t="s">
        <v>2768</v>
      </c>
      <c r="M170" s="1714"/>
      <c r="N170" s="1737"/>
      <c r="O170" s="332"/>
      <c r="P170" s="332"/>
    </row>
    <row r="171" spans="1:16" ht="19.5" customHeight="1">
      <c r="A171" s="611"/>
      <c r="B171" s="334" t="s">
        <v>2481</v>
      </c>
      <c r="C171" s="1414" t="s">
        <v>3992</v>
      </c>
      <c r="D171" s="1414"/>
      <c r="E171" s="1415"/>
      <c r="F171" s="257" t="s">
        <v>2768</v>
      </c>
      <c r="G171" s="1734" t="s">
        <v>3993</v>
      </c>
      <c r="H171" s="1735"/>
      <c r="I171" s="1735"/>
      <c r="J171" s="1735"/>
      <c r="K171" s="1736"/>
      <c r="L171" s="1713" t="s">
        <v>2768</v>
      </c>
      <c r="M171" s="1714"/>
      <c r="N171" s="1737"/>
      <c r="O171" s="332"/>
      <c r="P171" s="332"/>
    </row>
    <row r="172" spans="1:16" ht="33" customHeight="1">
      <c r="A172" s="611"/>
      <c r="B172" s="335" t="s">
        <v>2485</v>
      </c>
      <c r="C172" s="1414" t="s">
        <v>3994</v>
      </c>
      <c r="D172" s="1414"/>
      <c r="E172" s="1415"/>
      <c r="F172" s="257" t="s">
        <v>2768</v>
      </c>
      <c r="G172" s="1734" t="s">
        <v>3990</v>
      </c>
      <c r="H172" s="1735"/>
      <c r="I172" s="1735"/>
      <c r="J172" s="1735"/>
      <c r="K172" s="1736"/>
      <c r="L172" s="1713" t="s">
        <v>2768</v>
      </c>
      <c r="M172" s="1714"/>
      <c r="N172" s="1737"/>
      <c r="O172" s="332"/>
      <c r="P172" s="332"/>
    </row>
    <row r="173" spans="1:16" ht="19.5" customHeight="1">
      <c r="A173" s="611"/>
      <c r="B173" s="335" t="s">
        <v>2489</v>
      </c>
      <c r="C173" s="1414" t="s">
        <v>3995</v>
      </c>
      <c r="D173" s="1414"/>
      <c r="E173" s="1415"/>
      <c r="F173" s="257" t="s">
        <v>2768</v>
      </c>
      <c r="G173" s="1734" t="s">
        <v>3990</v>
      </c>
      <c r="H173" s="1735"/>
      <c r="I173" s="1735"/>
      <c r="J173" s="1735"/>
      <c r="K173" s="1736"/>
      <c r="L173" s="1713" t="s">
        <v>2768</v>
      </c>
      <c r="M173" s="1714"/>
      <c r="N173" s="1737"/>
      <c r="O173" s="332"/>
      <c r="P173" s="332"/>
    </row>
    <row r="174" spans="1:16" ht="19.5" customHeight="1">
      <c r="A174" s="611"/>
      <c r="B174" s="335" t="s">
        <v>2492</v>
      </c>
      <c r="C174" s="1414" t="s">
        <v>3996</v>
      </c>
      <c r="D174" s="1414"/>
      <c r="E174" s="1415"/>
      <c r="F174" s="257" t="s">
        <v>2768</v>
      </c>
      <c r="G174" s="1734" t="s">
        <v>3990</v>
      </c>
      <c r="H174" s="1735"/>
      <c r="I174" s="1735"/>
      <c r="J174" s="1735"/>
      <c r="K174" s="1736"/>
      <c r="L174" s="1713" t="s">
        <v>2768</v>
      </c>
      <c r="M174" s="1714"/>
      <c r="N174" s="1737"/>
      <c r="O174" s="332"/>
      <c r="P174" s="332"/>
    </row>
    <row r="175" spans="1:16" ht="19.5" customHeight="1">
      <c r="A175" s="611"/>
      <c r="B175" s="335" t="s">
        <v>2594</v>
      </c>
      <c r="C175" s="1414" t="s">
        <v>3997</v>
      </c>
      <c r="D175" s="1414"/>
      <c r="E175" s="1415"/>
      <c r="F175" s="257" t="s">
        <v>2768</v>
      </c>
      <c r="G175" s="1734" t="s">
        <v>3990</v>
      </c>
      <c r="H175" s="1735"/>
      <c r="I175" s="1735"/>
      <c r="J175" s="1735"/>
      <c r="K175" s="1736"/>
      <c r="L175" s="1713" t="s">
        <v>2768</v>
      </c>
      <c r="M175" s="1714"/>
      <c r="N175" s="1737"/>
      <c r="O175" s="332"/>
      <c r="P175" s="332"/>
    </row>
    <row r="176" spans="1:16" ht="19.5" customHeight="1">
      <c r="A176" s="611"/>
      <c r="B176" s="335" t="s">
        <v>2599</v>
      </c>
      <c r="C176" s="1414" t="s">
        <v>3998</v>
      </c>
      <c r="D176" s="1414"/>
      <c r="E176" s="1415"/>
      <c r="F176" s="257" t="s">
        <v>2768</v>
      </c>
      <c r="G176" s="1734" t="s">
        <v>3990</v>
      </c>
      <c r="H176" s="1735"/>
      <c r="I176" s="1735"/>
      <c r="J176" s="1735"/>
      <c r="K176" s="1736"/>
      <c r="L176" s="1713" t="s">
        <v>2768</v>
      </c>
      <c r="M176" s="1714"/>
      <c r="N176" s="1737"/>
      <c r="O176" s="332"/>
      <c r="P176" s="332"/>
    </row>
    <row r="177" spans="1:16" ht="19.5" customHeight="1">
      <c r="A177" s="611"/>
      <c r="B177" s="334" t="s">
        <v>2601</v>
      </c>
      <c r="C177" s="1414" t="s">
        <v>3999</v>
      </c>
      <c r="D177" s="1414"/>
      <c r="E177" s="1415"/>
      <c r="F177" s="257" t="s">
        <v>2768</v>
      </c>
      <c r="G177" s="1734" t="s">
        <v>3990</v>
      </c>
      <c r="H177" s="1735"/>
      <c r="I177" s="1735"/>
      <c r="J177" s="1735"/>
      <c r="K177" s="1736"/>
      <c r="L177" s="1713" t="s">
        <v>2768</v>
      </c>
      <c r="M177" s="1714"/>
      <c r="N177" s="1737"/>
      <c r="O177" s="336"/>
      <c r="P177" s="336"/>
    </row>
    <row r="178" spans="1:16" ht="51" customHeight="1">
      <c r="A178" s="611"/>
      <c r="B178" s="255" t="s">
        <v>2625</v>
      </c>
      <c r="C178" s="1464" t="s">
        <v>4000</v>
      </c>
      <c r="D178" s="1464"/>
      <c r="E178" s="1465"/>
      <c r="F178" s="323" t="s">
        <v>4001</v>
      </c>
      <c r="G178" s="1738" t="s">
        <v>4002</v>
      </c>
      <c r="H178" s="1739"/>
      <c r="I178" s="1739"/>
      <c r="J178" s="1739"/>
      <c r="K178" s="1739"/>
      <c r="L178" s="1739"/>
      <c r="M178" s="1739"/>
      <c r="N178" s="1740"/>
      <c r="O178" s="1443" t="s">
        <v>3003</v>
      </c>
      <c r="P178" s="1858"/>
    </row>
    <row r="179" spans="1:16" ht="18.75" customHeight="1">
      <c r="A179" s="611"/>
      <c r="B179" s="333" t="s">
        <v>2465</v>
      </c>
      <c r="C179" s="1414" t="s">
        <v>3986</v>
      </c>
      <c r="D179" s="1414"/>
      <c r="E179" s="1415"/>
      <c r="F179" s="257" t="s">
        <v>2768</v>
      </c>
      <c r="G179" s="1434" t="s">
        <v>4003</v>
      </c>
      <c r="H179" s="1435"/>
      <c r="I179" s="1435"/>
      <c r="J179" s="1435"/>
      <c r="K179" s="1435"/>
      <c r="L179" s="1435"/>
      <c r="M179" s="1435"/>
      <c r="N179" s="1436"/>
      <c r="O179" s="1425"/>
      <c r="P179" s="1608"/>
    </row>
    <row r="180" spans="1:16" ht="18.75" customHeight="1">
      <c r="A180" s="611"/>
      <c r="B180" s="333" t="s">
        <v>2472</v>
      </c>
      <c r="C180" s="1414" t="s">
        <v>3988</v>
      </c>
      <c r="D180" s="1414"/>
      <c r="E180" s="1415"/>
      <c r="F180" s="257" t="s">
        <v>2768</v>
      </c>
      <c r="G180" s="1434" t="s">
        <v>4003</v>
      </c>
      <c r="H180" s="1435"/>
      <c r="I180" s="1435"/>
      <c r="J180" s="1435"/>
      <c r="K180" s="1435"/>
      <c r="L180" s="1435"/>
      <c r="M180" s="1435"/>
      <c r="N180" s="1436"/>
      <c r="O180" s="1425"/>
      <c r="P180" s="1608"/>
    </row>
    <row r="181" spans="1:16" ht="18.75" customHeight="1">
      <c r="A181" s="611"/>
      <c r="B181" s="333" t="s">
        <v>2475</v>
      </c>
      <c r="C181" s="1414" t="s">
        <v>3989</v>
      </c>
      <c r="D181" s="1414"/>
      <c r="E181" s="1415"/>
      <c r="F181" s="257" t="s">
        <v>2768</v>
      </c>
      <c r="G181" s="1434" t="s">
        <v>4003</v>
      </c>
      <c r="H181" s="1435"/>
      <c r="I181" s="1435"/>
      <c r="J181" s="1435"/>
      <c r="K181" s="1435"/>
      <c r="L181" s="1435"/>
      <c r="M181" s="1435"/>
      <c r="N181" s="1436"/>
      <c r="O181" s="1425"/>
      <c r="P181" s="1608"/>
    </row>
    <row r="182" spans="1:16" ht="18.75" customHeight="1">
      <c r="A182" s="611"/>
      <c r="B182" s="333" t="s">
        <v>2477</v>
      </c>
      <c r="C182" s="1414" t="s">
        <v>3991</v>
      </c>
      <c r="D182" s="1414"/>
      <c r="E182" s="1415"/>
      <c r="F182" s="257" t="s">
        <v>2768</v>
      </c>
      <c r="G182" s="1434" t="s">
        <v>4003</v>
      </c>
      <c r="H182" s="1435"/>
      <c r="I182" s="1435"/>
      <c r="J182" s="1435"/>
      <c r="K182" s="1435"/>
      <c r="L182" s="1435"/>
      <c r="M182" s="1435"/>
      <c r="N182" s="1436"/>
      <c r="O182" s="1425"/>
      <c r="P182" s="1608"/>
    </row>
    <row r="183" spans="1:16" ht="18.75" customHeight="1">
      <c r="A183" s="611"/>
      <c r="B183" s="334" t="s">
        <v>2481</v>
      </c>
      <c r="C183" s="1414" t="s">
        <v>3992</v>
      </c>
      <c r="D183" s="1414"/>
      <c r="E183" s="1415"/>
      <c r="F183" s="257" t="s">
        <v>2768</v>
      </c>
      <c r="G183" s="1434" t="s">
        <v>4003</v>
      </c>
      <c r="H183" s="1435"/>
      <c r="I183" s="1435"/>
      <c r="J183" s="1435"/>
      <c r="K183" s="1435"/>
      <c r="L183" s="1435"/>
      <c r="M183" s="1435"/>
      <c r="N183" s="1436"/>
      <c r="O183" s="1425"/>
      <c r="P183" s="1608"/>
    </row>
    <row r="184" spans="1:16" ht="30.75" customHeight="1">
      <c r="A184" s="611"/>
      <c r="B184" s="335" t="s">
        <v>2485</v>
      </c>
      <c r="C184" s="1414" t="s">
        <v>3994</v>
      </c>
      <c r="D184" s="1414"/>
      <c r="E184" s="1415"/>
      <c r="F184" s="257" t="s">
        <v>2768</v>
      </c>
      <c r="G184" s="1434" t="s">
        <v>4003</v>
      </c>
      <c r="H184" s="1435"/>
      <c r="I184" s="1435"/>
      <c r="J184" s="1435"/>
      <c r="K184" s="1435"/>
      <c r="L184" s="1435"/>
      <c r="M184" s="1435"/>
      <c r="N184" s="1436"/>
      <c r="O184" s="1425"/>
      <c r="P184" s="1608"/>
    </row>
    <row r="185" spans="1:16" ht="18.75" customHeight="1">
      <c r="A185" s="611"/>
      <c r="B185" s="335" t="s">
        <v>2489</v>
      </c>
      <c r="C185" s="1414" t="s">
        <v>3995</v>
      </c>
      <c r="D185" s="1414"/>
      <c r="E185" s="1415"/>
      <c r="F185" s="257" t="s">
        <v>2768</v>
      </c>
      <c r="G185" s="1434" t="s">
        <v>4003</v>
      </c>
      <c r="H185" s="1435"/>
      <c r="I185" s="1435"/>
      <c r="J185" s="1435"/>
      <c r="K185" s="1435"/>
      <c r="L185" s="1435"/>
      <c r="M185" s="1435"/>
      <c r="N185" s="1436"/>
      <c r="O185" s="1425"/>
      <c r="P185" s="1608"/>
    </row>
    <row r="186" spans="1:16" ht="18.75" customHeight="1">
      <c r="A186" s="611"/>
      <c r="B186" s="335" t="s">
        <v>2492</v>
      </c>
      <c r="C186" s="1414" t="s">
        <v>3996</v>
      </c>
      <c r="D186" s="1414"/>
      <c r="E186" s="1415"/>
      <c r="F186" s="257" t="s">
        <v>2768</v>
      </c>
      <c r="G186" s="1434" t="s">
        <v>4003</v>
      </c>
      <c r="H186" s="1435"/>
      <c r="I186" s="1435"/>
      <c r="J186" s="1435"/>
      <c r="K186" s="1435"/>
      <c r="L186" s="1435"/>
      <c r="M186" s="1435"/>
      <c r="N186" s="1436"/>
      <c r="O186" s="1425"/>
      <c r="P186" s="1608"/>
    </row>
    <row r="187" spans="1:16" ht="18.75" customHeight="1">
      <c r="A187" s="611"/>
      <c r="B187" s="335" t="s">
        <v>2594</v>
      </c>
      <c r="C187" s="1414" t="s">
        <v>3997</v>
      </c>
      <c r="D187" s="1414"/>
      <c r="E187" s="1415"/>
      <c r="F187" s="257" t="s">
        <v>2768</v>
      </c>
      <c r="G187" s="1434" t="s">
        <v>4003</v>
      </c>
      <c r="H187" s="1435"/>
      <c r="I187" s="1435"/>
      <c r="J187" s="1435"/>
      <c r="K187" s="1435"/>
      <c r="L187" s="1435"/>
      <c r="M187" s="1435"/>
      <c r="N187" s="1436"/>
      <c r="O187" s="1425"/>
      <c r="P187" s="1608"/>
    </row>
    <row r="188" spans="1:16" ht="18.75" customHeight="1">
      <c r="A188" s="611"/>
      <c r="B188" s="335" t="s">
        <v>2599</v>
      </c>
      <c r="C188" s="1414" t="s">
        <v>3998</v>
      </c>
      <c r="D188" s="1414"/>
      <c r="E188" s="1415"/>
      <c r="F188" s="257" t="s">
        <v>2768</v>
      </c>
      <c r="G188" s="1434" t="s">
        <v>4003</v>
      </c>
      <c r="H188" s="1435"/>
      <c r="I188" s="1435"/>
      <c r="J188" s="1435"/>
      <c r="K188" s="1435"/>
      <c r="L188" s="1435"/>
      <c r="M188" s="1435"/>
      <c r="N188" s="1436"/>
      <c r="O188" s="1425"/>
      <c r="P188" s="1608"/>
    </row>
    <row r="189" spans="1:16" ht="18.75" customHeight="1">
      <c r="A189" s="611"/>
      <c r="B189" s="334" t="s">
        <v>2601</v>
      </c>
      <c r="C189" s="1414" t="s">
        <v>3999</v>
      </c>
      <c r="D189" s="1414"/>
      <c r="E189" s="1415"/>
      <c r="F189" s="257" t="s">
        <v>2768</v>
      </c>
      <c r="G189" s="1434" t="s">
        <v>4003</v>
      </c>
      <c r="H189" s="1435"/>
      <c r="I189" s="1435"/>
      <c r="J189" s="1435"/>
      <c r="K189" s="1435"/>
      <c r="L189" s="1435"/>
      <c r="M189" s="1435"/>
      <c r="N189" s="1436"/>
      <c r="O189" s="1426"/>
      <c r="P189" s="1863"/>
    </row>
    <row r="190" spans="1:16" ht="50.25" customHeight="1">
      <c r="A190" s="611"/>
      <c r="B190" s="255" t="s">
        <v>2630</v>
      </c>
      <c r="C190" s="1464" t="s">
        <v>4004</v>
      </c>
      <c r="D190" s="1464"/>
      <c r="E190" s="1465"/>
      <c r="F190" s="323" t="s">
        <v>4001</v>
      </c>
      <c r="G190" s="1726" t="s">
        <v>4005</v>
      </c>
      <c r="H190" s="1727"/>
      <c r="I190" s="1727"/>
      <c r="J190" s="1727"/>
      <c r="K190" s="1728"/>
      <c r="L190" s="1729" t="s">
        <v>4006</v>
      </c>
      <c r="M190" s="1730"/>
      <c r="N190" s="1741"/>
      <c r="O190" s="1731" t="s">
        <v>2986</v>
      </c>
      <c r="P190" s="1443"/>
    </row>
    <row r="191" spans="1:16" ht="20.25" customHeight="1">
      <c r="A191" s="611"/>
      <c r="B191" s="338" t="s">
        <v>2465</v>
      </c>
      <c r="C191" s="1414" t="s">
        <v>3986</v>
      </c>
      <c r="D191" s="1414"/>
      <c r="E191" s="1415"/>
      <c r="F191" s="257" t="s">
        <v>54</v>
      </c>
      <c r="G191" s="1734" t="s">
        <v>2792</v>
      </c>
      <c r="H191" s="1735"/>
      <c r="I191" s="1735"/>
      <c r="J191" s="1735"/>
      <c r="K191" s="1736"/>
      <c r="L191" s="1713" t="s">
        <v>2792</v>
      </c>
      <c r="M191" s="1714"/>
      <c r="N191" s="1737"/>
      <c r="O191" s="1731"/>
      <c r="P191" s="1425"/>
    </row>
    <row r="192" spans="1:16" ht="20.25" customHeight="1">
      <c r="A192" s="611"/>
      <c r="B192" s="338" t="s">
        <v>2472</v>
      </c>
      <c r="C192" s="1414" t="s">
        <v>3988</v>
      </c>
      <c r="D192" s="1414"/>
      <c r="E192" s="1415"/>
      <c r="F192" s="257" t="s">
        <v>54</v>
      </c>
      <c r="G192" s="1734" t="s">
        <v>2792</v>
      </c>
      <c r="H192" s="1735"/>
      <c r="I192" s="1735"/>
      <c r="J192" s="1735"/>
      <c r="K192" s="1736"/>
      <c r="L192" s="1713" t="s">
        <v>2792</v>
      </c>
      <c r="M192" s="1714"/>
      <c r="N192" s="1737"/>
      <c r="O192" s="1731"/>
      <c r="P192" s="1425"/>
    </row>
    <row r="193" spans="1:16" ht="20.25" customHeight="1">
      <c r="A193" s="611"/>
      <c r="B193" s="338" t="s">
        <v>2475</v>
      </c>
      <c r="C193" s="1414" t="s">
        <v>3989</v>
      </c>
      <c r="D193" s="1414"/>
      <c r="E193" s="1415"/>
      <c r="F193" s="257" t="s">
        <v>54</v>
      </c>
      <c r="G193" s="1734" t="s">
        <v>2792</v>
      </c>
      <c r="H193" s="1735"/>
      <c r="I193" s="1735"/>
      <c r="J193" s="1735"/>
      <c r="K193" s="1736"/>
      <c r="L193" s="1713" t="s">
        <v>2792</v>
      </c>
      <c r="M193" s="1714"/>
      <c r="N193" s="1737"/>
      <c r="O193" s="1731"/>
      <c r="P193" s="1425"/>
    </row>
    <row r="194" spans="1:16" ht="20.25" customHeight="1">
      <c r="A194" s="611"/>
      <c r="B194" s="338" t="s">
        <v>2477</v>
      </c>
      <c r="C194" s="1414" t="s">
        <v>3991</v>
      </c>
      <c r="D194" s="1414"/>
      <c r="E194" s="1415"/>
      <c r="F194" s="257" t="s">
        <v>54</v>
      </c>
      <c r="G194" s="1734" t="s">
        <v>2792</v>
      </c>
      <c r="H194" s="1735"/>
      <c r="I194" s="1735"/>
      <c r="J194" s="1735"/>
      <c r="K194" s="1736"/>
      <c r="L194" s="1713" t="s">
        <v>2792</v>
      </c>
      <c r="M194" s="1714"/>
      <c r="N194" s="1737"/>
      <c r="O194" s="1731"/>
      <c r="P194" s="1425"/>
    </row>
    <row r="195" spans="1:16" ht="20.25" customHeight="1">
      <c r="A195" s="611"/>
      <c r="B195" s="338" t="s">
        <v>2481</v>
      </c>
      <c r="C195" s="1414" t="s">
        <v>3992</v>
      </c>
      <c r="D195" s="1414"/>
      <c r="E195" s="1415"/>
      <c r="F195" s="257" t="s">
        <v>54</v>
      </c>
      <c r="G195" s="1734" t="s">
        <v>2792</v>
      </c>
      <c r="H195" s="1735"/>
      <c r="I195" s="1735"/>
      <c r="J195" s="1735"/>
      <c r="K195" s="1736"/>
      <c r="L195" s="1713" t="s">
        <v>2792</v>
      </c>
      <c r="M195" s="1714"/>
      <c r="N195" s="1737"/>
      <c r="O195" s="1731"/>
      <c r="P195" s="1425"/>
    </row>
    <row r="196" spans="1:16" ht="30.75" customHeight="1">
      <c r="A196" s="611"/>
      <c r="B196" s="195" t="s">
        <v>2485</v>
      </c>
      <c r="C196" s="1414" t="s">
        <v>3994</v>
      </c>
      <c r="D196" s="1414"/>
      <c r="E196" s="1415"/>
      <c r="F196" s="257" t="s">
        <v>54</v>
      </c>
      <c r="G196" s="1734" t="s">
        <v>2792</v>
      </c>
      <c r="H196" s="1735"/>
      <c r="I196" s="1735"/>
      <c r="J196" s="1735"/>
      <c r="K196" s="1736"/>
      <c r="L196" s="1713" t="s">
        <v>2792</v>
      </c>
      <c r="M196" s="1714"/>
      <c r="N196" s="1737"/>
      <c r="O196" s="1731"/>
      <c r="P196" s="1425"/>
    </row>
    <row r="197" spans="1:16" ht="20.25" customHeight="1">
      <c r="A197" s="611"/>
      <c r="B197" s="195" t="s">
        <v>2489</v>
      </c>
      <c r="C197" s="1414" t="s">
        <v>3995</v>
      </c>
      <c r="D197" s="1414"/>
      <c r="E197" s="1415"/>
      <c r="F197" s="257" t="s">
        <v>54</v>
      </c>
      <c r="G197" s="1734" t="s">
        <v>2792</v>
      </c>
      <c r="H197" s="1735"/>
      <c r="I197" s="1735"/>
      <c r="J197" s="1735"/>
      <c r="K197" s="1736"/>
      <c r="L197" s="1713" t="s">
        <v>2792</v>
      </c>
      <c r="M197" s="1714"/>
      <c r="N197" s="1737"/>
      <c r="O197" s="1731"/>
      <c r="P197" s="1425"/>
    </row>
    <row r="198" spans="1:16" ht="20.25" customHeight="1">
      <c r="A198" s="611"/>
      <c r="B198" s="195" t="s">
        <v>2492</v>
      </c>
      <c r="C198" s="1414" t="s">
        <v>3996</v>
      </c>
      <c r="D198" s="1414"/>
      <c r="E198" s="1415"/>
      <c r="F198" s="257" t="s">
        <v>54</v>
      </c>
      <c r="G198" s="1734" t="s">
        <v>2792</v>
      </c>
      <c r="H198" s="1735"/>
      <c r="I198" s="1735"/>
      <c r="J198" s="1735"/>
      <c r="K198" s="1736"/>
      <c r="L198" s="1713" t="s">
        <v>2792</v>
      </c>
      <c r="M198" s="1714"/>
      <c r="N198" s="1737"/>
      <c r="O198" s="1731"/>
      <c r="P198" s="1425"/>
    </row>
    <row r="199" spans="1:16" ht="20.25" customHeight="1">
      <c r="A199" s="611"/>
      <c r="B199" s="195" t="s">
        <v>2594</v>
      </c>
      <c r="C199" s="1414" t="s">
        <v>3997</v>
      </c>
      <c r="D199" s="1414"/>
      <c r="E199" s="1415"/>
      <c r="F199" s="257" t="s">
        <v>54</v>
      </c>
      <c r="G199" s="1734" t="s">
        <v>2792</v>
      </c>
      <c r="H199" s="1735"/>
      <c r="I199" s="1735"/>
      <c r="J199" s="1735"/>
      <c r="K199" s="1736"/>
      <c r="L199" s="1713" t="s">
        <v>2792</v>
      </c>
      <c r="M199" s="1714"/>
      <c r="N199" s="1737"/>
      <c r="O199" s="1731"/>
      <c r="P199" s="1425"/>
    </row>
    <row r="200" spans="1:16" ht="20.25" customHeight="1">
      <c r="A200" s="611"/>
      <c r="B200" s="195" t="s">
        <v>2599</v>
      </c>
      <c r="C200" s="1414" t="s">
        <v>3998</v>
      </c>
      <c r="D200" s="1414"/>
      <c r="E200" s="1415"/>
      <c r="F200" s="257" t="s">
        <v>54</v>
      </c>
      <c r="G200" s="1734" t="s">
        <v>2792</v>
      </c>
      <c r="H200" s="1735"/>
      <c r="I200" s="1735"/>
      <c r="J200" s="1735"/>
      <c r="K200" s="1736"/>
      <c r="L200" s="1713" t="s">
        <v>2792</v>
      </c>
      <c r="M200" s="1714"/>
      <c r="N200" s="1737"/>
      <c r="O200" s="1731"/>
      <c r="P200" s="1425"/>
    </row>
    <row r="201" spans="1:16" ht="20.25" customHeight="1">
      <c r="A201" s="611"/>
      <c r="B201" s="198" t="s">
        <v>2601</v>
      </c>
      <c r="C201" s="1414" t="s">
        <v>3999</v>
      </c>
      <c r="D201" s="1414"/>
      <c r="E201" s="1415"/>
      <c r="F201" s="257" t="s">
        <v>54</v>
      </c>
      <c r="G201" s="1734" t="s">
        <v>2792</v>
      </c>
      <c r="H201" s="1735"/>
      <c r="I201" s="1735"/>
      <c r="J201" s="1735"/>
      <c r="K201" s="1736"/>
      <c r="L201" s="1713" t="s">
        <v>2792</v>
      </c>
      <c r="M201" s="1714"/>
      <c r="N201" s="1737"/>
      <c r="O201" s="1732"/>
      <c r="P201" s="1426"/>
    </row>
    <row r="202" spans="1:16" ht="61.5" customHeight="1">
      <c r="A202" s="611"/>
      <c r="B202" s="339" t="s">
        <v>2632</v>
      </c>
      <c r="C202" s="1464" t="s">
        <v>4007</v>
      </c>
      <c r="D202" s="1464"/>
      <c r="E202" s="1465"/>
      <c r="F202" s="323" t="s">
        <v>4001</v>
      </c>
      <c r="G202" s="1738" t="s">
        <v>4008</v>
      </c>
      <c r="H202" s="1739"/>
      <c r="I202" s="1739"/>
      <c r="J202" s="1739"/>
      <c r="K202" s="1739"/>
      <c r="L202" s="1739"/>
      <c r="M202" s="1739"/>
      <c r="N202" s="1740"/>
      <c r="O202" s="1443" t="s">
        <v>4009</v>
      </c>
      <c r="P202" s="1443" t="s">
        <v>4010</v>
      </c>
    </row>
    <row r="203" spans="1:16" ht="33" customHeight="1">
      <c r="A203" s="611"/>
      <c r="B203" s="338" t="s">
        <v>2465</v>
      </c>
      <c r="C203" s="1414" t="s">
        <v>3986</v>
      </c>
      <c r="D203" s="1414"/>
      <c r="E203" s="1415"/>
      <c r="F203" s="257" t="s">
        <v>2768</v>
      </c>
      <c r="G203" s="1434" t="s">
        <v>4011</v>
      </c>
      <c r="H203" s="1435"/>
      <c r="I203" s="1435"/>
      <c r="J203" s="1435"/>
      <c r="K203" s="1435"/>
      <c r="L203" s="1435"/>
      <c r="M203" s="1435"/>
      <c r="N203" s="1436"/>
      <c r="O203" s="1425"/>
      <c r="P203" s="1425"/>
    </row>
    <row r="204" spans="1:16" ht="21" customHeight="1">
      <c r="A204" s="611"/>
      <c r="B204" s="338" t="s">
        <v>2472</v>
      </c>
      <c r="C204" s="1414" t="s">
        <v>3988</v>
      </c>
      <c r="D204" s="1414"/>
      <c r="E204" s="1415"/>
      <c r="F204" s="399" t="s">
        <v>54</v>
      </c>
      <c r="G204" s="1437"/>
      <c r="H204" s="1438"/>
      <c r="I204" s="1438"/>
      <c r="J204" s="1438"/>
      <c r="K204" s="1438"/>
      <c r="L204" s="1438"/>
      <c r="M204" s="1438"/>
      <c r="N204" s="1439"/>
      <c r="O204" s="1425"/>
      <c r="P204" s="1425"/>
    </row>
    <row r="205" spans="1:16" ht="21" customHeight="1">
      <c r="A205" s="611"/>
      <c r="B205" s="338" t="s">
        <v>2475</v>
      </c>
      <c r="C205" s="1414" t="s">
        <v>3989</v>
      </c>
      <c r="D205" s="1414"/>
      <c r="E205" s="1415"/>
      <c r="F205" s="399" t="s">
        <v>54</v>
      </c>
      <c r="G205" s="1434" t="s">
        <v>2792</v>
      </c>
      <c r="H205" s="1435"/>
      <c r="I205" s="1435"/>
      <c r="J205" s="1435"/>
      <c r="K205" s="1435"/>
      <c r="L205" s="1435"/>
      <c r="M205" s="1435"/>
      <c r="N205" s="1436"/>
      <c r="O205" s="1425"/>
      <c r="P205" s="1425"/>
    </row>
    <row r="206" spans="1:16" ht="21" customHeight="1">
      <c r="A206" s="611"/>
      <c r="B206" s="338" t="s">
        <v>2477</v>
      </c>
      <c r="C206" s="1414" t="s">
        <v>3991</v>
      </c>
      <c r="D206" s="1414"/>
      <c r="E206" s="1415"/>
      <c r="F206" s="399" t="s">
        <v>54</v>
      </c>
      <c r="G206" s="1434" t="s">
        <v>2792</v>
      </c>
      <c r="H206" s="1435"/>
      <c r="I206" s="1435"/>
      <c r="J206" s="1435"/>
      <c r="K206" s="1435"/>
      <c r="L206" s="1435"/>
      <c r="M206" s="1435"/>
      <c r="N206" s="1436"/>
      <c r="O206" s="1425"/>
      <c r="P206" s="1425"/>
    </row>
    <row r="207" spans="1:16" ht="36.950000000000003" customHeight="1">
      <c r="A207" s="611"/>
      <c r="B207" s="198" t="s">
        <v>2481</v>
      </c>
      <c r="C207" s="1414" t="s">
        <v>3992</v>
      </c>
      <c r="D207" s="1414"/>
      <c r="E207" s="1415"/>
      <c r="F207" s="399" t="s">
        <v>54</v>
      </c>
      <c r="G207" s="1434" t="s">
        <v>4012</v>
      </c>
      <c r="H207" s="1435"/>
      <c r="I207" s="1435"/>
      <c r="J207" s="1435"/>
      <c r="K207" s="1435"/>
      <c r="L207" s="1435"/>
      <c r="M207" s="1435"/>
      <c r="N207" s="1436"/>
      <c r="O207" s="1425"/>
      <c r="P207" s="1425"/>
    </row>
    <row r="208" spans="1:16" ht="36" customHeight="1">
      <c r="A208" s="611"/>
      <c r="B208" s="195" t="s">
        <v>2485</v>
      </c>
      <c r="C208" s="1414" t="s">
        <v>3994</v>
      </c>
      <c r="D208" s="1414"/>
      <c r="E208" s="1415"/>
      <c r="F208" s="399" t="s">
        <v>54</v>
      </c>
      <c r="G208" s="1434" t="s">
        <v>2792</v>
      </c>
      <c r="H208" s="1435"/>
      <c r="I208" s="1435"/>
      <c r="J208" s="1435"/>
      <c r="K208" s="1435"/>
      <c r="L208" s="1435"/>
      <c r="M208" s="1435"/>
      <c r="N208" s="1436"/>
      <c r="O208" s="1425"/>
      <c r="P208" s="1425"/>
    </row>
    <row r="209" spans="1:16" ht="21" customHeight="1">
      <c r="A209" s="611"/>
      <c r="B209" s="195" t="s">
        <v>2489</v>
      </c>
      <c r="C209" s="1414" t="s">
        <v>3995</v>
      </c>
      <c r="D209" s="1414"/>
      <c r="E209" s="1415"/>
      <c r="F209" s="399" t="s">
        <v>54</v>
      </c>
      <c r="G209" s="1434" t="s">
        <v>2792</v>
      </c>
      <c r="H209" s="1435"/>
      <c r="I209" s="1435"/>
      <c r="J209" s="1435"/>
      <c r="K209" s="1435"/>
      <c r="L209" s="1435"/>
      <c r="M209" s="1435"/>
      <c r="N209" s="1436"/>
      <c r="O209" s="1425"/>
      <c r="P209" s="1425"/>
    </row>
    <row r="210" spans="1:16" ht="21" customHeight="1">
      <c r="A210" s="611"/>
      <c r="B210" s="195" t="s">
        <v>2492</v>
      </c>
      <c r="C210" s="1414" t="s">
        <v>3996</v>
      </c>
      <c r="D210" s="1414"/>
      <c r="E210" s="1415"/>
      <c r="F210" s="399" t="s">
        <v>54</v>
      </c>
      <c r="G210" s="1434" t="s">
        <v>2792</v>
      </c>
      <c r="H210" s="1435"/>
      <c r="I210" s="1435"/>
      <c r="J210" s="1435"/>
      <c r="K210" s="1435"/>
      <c r="L210" s="1435"/>
      <c r="M210" s="1435"/>
      <c r="N210" s="1436"/>
      <c r="O210" s="1425"/>
      <c r="P210" s="1425"/>
    </row>
    <row r="211" spans="1:16" ht="21" customHeight="1">
      <c r="A211" s="611"/>
      <c r="B211" s="195" t="s">
        <v>2594</v>
      </c>
      <c r="C211" s="1414" t="s">
        <v>3997</v>
      </c>
      <c r="D211" s="1414"/>
      <c r="E211" s="1415"/>
      <c r="F211" s="399" t="s">
        <v>54</v>
      </c>
      <c r="G211" s="1434" t="s">
        <v>2792</v>
      </c>
      <c r="H211" s="1435"/>
      <c r="I211" s="1435"/>
      <c r="J211" s="1435"/>
      <c r="K211" s="1435"/>
      <c r="L211" s="1435"/>
      <c r="M211" s="1435"/>
      <c r="N211" s="1436"/>
      <c r="O211" s="1425"/>
      <c r="P211" s="1425"/>
    </row>
    <row r="212" spans="1:16" ht="21" customHeight="1">
      <c r="A212" s="611"/>
      <c r="B212" s="195" t="s">
        <v>2599</v>
      </c>
      <c r="C212" s="1414" t="s">
        <v>3998</v>
      </c>
      <c r="D212" s="1414"/>
      <c r="E212" s="1415"/>
      <c r="F212" s="399" t="s">
        <v>54</v>
      </c>
      <c r="G212" s="1434" t="s">
        <v>2792</v>
      </c>
      <c r="H212" s="1435"/>
      <c r="I212" s="1435"/>
      <c r="J212" s="1435"/>
      <c r="K212" s="1435"/>
      <c r="L212" s="1435"/>
      <c r="M212" s="1435"/>
      <c r="N212" s="1436"/>
      <c r="O212" s="1425"/>
      <c r="P212" s="1425"/>
    </row>
    <row r="213" spans="1:16" ht="21" customHeight="1">
      <c r="A213" s="611"/>
      <c r="B213" s="266" t="s">
        <v>2601</v>
      </c>
      <c r="C213" s="1445" t="s">
        <v>3999</v>
      </c>
      <c r="D213" s="1445"/>
      <c r="E213" s="1817"/>
      <c r="F213" s="435" t="s">
        <v>54</v>
      </c>
      <c r="G213" s="1434" t="s">
        <v>2792</v>
      </c>
      <c r="H213" s="1435"/>
      <c r="I213" s="1435"/>
      <c r="J213" s="1435"/>
      <c r="K213" s="1435"/>
      <c r="L213" s="1435"/>
      <c r="M213" s="1435"/>
      <c r="N213" s="1436"/>
      <c r="O213" s="1444"/>
      <c r="P213" s="1425"/>
    </row>
    <row r="214" spans="1:16" ht="34.5" customHeight="1">
      <c r="B214" s="191" t="s">
        <v>4013</v>
      </c>
      <c r="C214" s="1414" t="s">
        <v>4014</v>
      </c>
      <c r="D214" s="1414"/>
      <c r="E214" s="1414"/>
      <c r="F214" s="1414"/>
      <c r="G214" s="1451"/>
      <c r="H214" s="1867" t="s">
        <v>54</v>
      </c>
      <c r="I214" s="1868"/>
      <c r="J214" s="1869"/>
      <c r="K214" s="1748" t="s">
        <v>3957</v>
      </c>
      <c r="L214" s="1437"/>
      <c r="M214" s="1438"/>
      <c r="N214" s="1439"/>
      <c r="O214" s="1708" t="s">
        <v>3010</v>
      </c>
      <c r="P214" s="1759"/>
    </row>
    <row r="215" spans="1:16" ht="25.5" customHeight="1">
      <c r="B215" s="198" t="s">
        <v>2465</v>
      </c>
      <c r="C215" s="1414" t="s">
        <v>4015</v>
      </c>
      <c r="D215" s="1414"/>
      <c r="E215" s="1414"/>
      <c r="F215" s="1414"/>
      <c r="G215" s="1414"/>
      <c r="H215" s="1414"/>
      <c r="I215" s="1414"/>
      <c r="J215" s="1415"/>
      <c r="K215" s="1748"/>
      <c r="L215" s="1437"/>
      <c r="M215" s="1438"/>
      <c r="N215" s="1439"/>
      <c r="O215" s="1708"/>
      <c r="P215" s="1708"/>
    </row>
    <row r="216" spans="1:16" ht="20.25" customHeight="1">
      <c r="B216" s="198"/>
      <c r="C216" s="255" t="s">
        <v>4016</v>
      </c>
      <c r="D216" s="1760" t="s">
        <v>4017</v>
      </c>
      <c r="E216" s="1760"/>
      <c r="F216" s="1760"/>
      <c r="G216" s="1761"/>
      <c r="H216" s="1713" t="s">
        <v>54</v>
      </c>
      <c r="I216" s="1714"/>
      <c r="J216" s="1715"/>
      <c r="K216" s="1748"/>
      <c r="L216" s="1437"/>
      <c r="M216" s="1438"/>
      <c r="N216" s="1439"/>
      <c r="O216" s="1708"/>
      <c r="P216" s="1708"/>
    </row>
    <row r="217" spans="1:16" ht="20.25" customHeight="1">
      <c r="B217" s="198"/>
      <c r="C217" s="255" t="s">
        <v>2595</v>
      </c>
      <c r="D217" s="1414" t="s">
        <v>4018</v>
      </c>
      <c r="E217" s="1414"/>
      <c r="F217" s="1414"/>
      <c r="G217" s="1415"/>
      <c r="H217" s="1713" t="s">
        <v>54</v>
      </c>
      <c r="I217" s="1714"/>
      <c r="J217" s="1715"/>
      <c r="K217" s="1748"/>
      <c r="L217" s="1437"/>
      <c r="M217" s="1438"/>
      <c r="N217" s="1439"/>
      <c r="O217" s="1708"/>
      <c r="P217" s="1708"/>
    </row>
    <row r="218" spans="1:16" ht="20.25" customHeight="1">
      <c r="B218" s="198"/>
      <c r="C218" s="255" t="s">
        <v>2683</v>
      </c>
      <c r="D218" s="1414" t="s">
        <v>4019</v>
      </c>
      <c r="E218" s="1414"/>
      <c r="F218" s="1414"/>
      <c r="G218" s="1415"/>
      <c r="H218" s="1713" t="s">
        <v>54</v>
      </c>
      <c r="I218" s="1714"/>
      <c r="J218" s="1715"/>
      <c r="K218" s="1748"/>
      <c r="L218" s="1437"/>
      <c r="M218" s="1438"/>
      <c r="N218" s="1439"/>
      <c r="O218" s="1708"/>
      <c r="P218" s="1708"/>
    </row>
    <row r="219" spans="1:16" ht="20.25" customHeight="1">
      <c r="B219" s="198"/>
      <c r="C219" s="255" t="s">
        <v>2685</v>
      </c>
      <c r="D219" s="1414" t="s">
        <v>4020</v>
      </c>
      <c r="E219" s="1414"/>
      <c r="F219" s="1414"/>
      <c r="G219" s="1415"/>
      <c r="H219" s="1713" t="s">
        <v>54</v>
      </c>
      <c r="I219" s="1714"/>
      <c r="J219" s="1715"/>
      <c r="K219" s="1748"/>
      <c r="L219" s="1437"/>
      <c r="M219" s="1438"/>
      <c r="N219" s="1439"/>
      <c r="O219" s="1708"/>
      <c r="P219" s="1708"/>
    </row>
    <row r="220" spans="1:16" ht="23.25" customHeight="1">
      <c r="B220" s="198" t="s">
        <v>2472</v>
      </c>
      <c r="C220" s="1484" t="s">
        <v>4021</v>
      </c>
      <c r="D220" s="1484"/>
      <c r="E220" s="1484"/>
      <c r="F220" s="1484"/>
      <c r="G220" s="1485"/>
      <c r="H220" s="1763" t="s">
        <v>4022</v>
      </c>
      <c r="I220" s="1764"/>
      <c r="J220" s="1765"/>
      <c r="K220" s="1748"/>
      <c r="L220" s="1437"/>
      <c r="M220" s="1438"/>
      <c r="N220" s="1439"/>
      <c r="O220" s="1755"/>
      <c r="P220" s="1708"/>
    </row>
    <row r="221" spans="1:16" ht="27" customHeight="1">
      <c r="B221" s="214" t="s">
        <v>4023</v>
      </c>
      <c r="C221" s="1414" t="s">
        <v>4024</v>
      </c>
      <c r="D221" s="1414"/>
      <c r="E221" s="1414"/>
      <c r="F221" s="1414"/>
      <c r="G221" s="1414"/>
      <c r="H221" s="1414"/>
      <c r="I221" s="1414"/>
      <c r="J221" s="1414"/>
      <c r="K221" s="1414"/>
      <c r="L221" s="1414"/>
      <c r="M221" s="1414"/>
      <c r="N221" s="1562"/>
      <c r="O221" s="1709" t="s">
        <v>4025</v>
      </c>
      <c r="P221" s="1709"/>
    </row>
    <row r="222" spans="1:16" ht="21.75" customHeight="1">
      <c r="B222" s="198" t="s">
        <v>2465</v>
      </c>
      <c r="C222" s="1414" t="s">
        <v>4026</v>
      </c>
      <c r="D222" s="1414"/>
      <c r="E222" s="1414"/>
      <c r="F222" s="1414"/>
      <c r="G222" s="1414"/>
      <c r="H222" s="1574" t="s">
        <v>54</v>
      </c>
      <c r="I222" s="1685"/>
      <c r="J222" s="1575"/>
      <c r="K222" s="1689" t="s">
        <v>3957</v>
      </c>
      <c r="L222" s="1434"/>
      <c r="M222" s="1435"/>
      <c r="N222" s="1435"/>
      <c r="O222" s="1708"/>
      <c r="P222" s="1708"/>
    </row>
    <row r="223" spans="1:16" ht="21.75" customHeight="1">
      <c r="B223" s="198" t="s">
        <v>2472</v>
      </c>
      <c r="C223" s="1414" t="s">
        <v>4027</v>
      </c>
      <c r="D223" s="1414"/>
      <c r="E223" s="1414"/>
      <c r="F223" s="1414"/>
      <c r="G223" s="1414"/>
      <c r="H223" s="1574" t="s">
        <v>54</v>
      </c>
      <c r="I223" s="1685"/>
      <c r="J223" s="1575"/>
      <c r="K223" s="1689"/>
      <c r="L223" s="1437"/>
      <c r="M223" s="1438"/>
      <c r="N223" s="1438"/>
      <c r="O223" s="1708"/>
      <c r="P223" s="1708"/>
    </row>
    <row r="224" spans="1:16" ht="21.75" customHeight="1">
      <c r="B224" s="198" t="s">
        <v>2475</v>
      </c>
      <c r="C224" s="1414" t="s">
        <v>4028</v>
      </c>
      <c r="D224" s="1414"/>
      <c r="E224" s="1414"/>
      <c r="F224" s="1414"/>
      <c r="G224" s="1414"/>
      <c r="H224" s="1574" t="s">
        <v>2792</v>
      </c>
      <c r="I224" s="1685"/>
      <c r="J224" s="1575"/>
      <c r="K224" s="1689"/>
      <c r="L224" s="1437"/>
      <c r="M224" s="1438"/>
      <c r="N224" s="1438"/>
      <c r="O224" s="1708"/>
      <c r="P224" s="1708"/>
    </row>
    <row r="225" spans="2:16" ht="30" customHeight="1">
      <c r="B225" s="191"/>
      <c r="C225" s="1414" t="s">
        <v>4029</v>
      </c>
      <c r="D225" s="1414"/>
      <c r="E225" s="1415"/>
      <c r="F225" s="1716" t="s">
        <v>2792</v>
      </c>
      <c r="G225" s="1718"/>
      <c r="H225" s="1718"/>
      <c r="I225" s="1718"/>
      <c r="J225" s="1762"/>
      <c r="K225" s="1689"/>
      <c r="L225" s="1437"/>
      <c r="M225" s="1438"/>
      <c r="N225" s="1438"/>
      <c r="O225" s="1755"/>
      <c r="P225" s="1755"/>
    </row>
    <row r="226" spans="2:16" ht="33" customHeight="1">
      <c r="B226" s="198" t="s">
        <v>2477</v>
      </c>
      <c r="C226" s="1464" t="s">
        <v>4030</v>
      </c>
      <c r="D226" s="1464"/>
      <c r="E226" s="1464"/>
      <c r="F226" s="1464"/>
      <c r="G226" s="1464"/>
      <c r="H226" s="1574" t="s">
        <v>54</v>
      </c>
      <c r="I226" s="1685"/>
      <c r="J226" s="1575"/>
      <c r="K226" s="1689"/>
      <c r="L226" s="1437"/>
      <c r="M226" s="1438"/>
      <c r="N226" s="1439"/>
      <c r="O226" s="1707" t="s">
        <v>2795</v>
      </c>
      <c r="P226" s="1709"/>
    </row>
    <row r="227" spans="2:16" ht="27.75" customHeight="1">
      <c r="B227" s="344"/>
      <c r="C227" s="1414" t="s">
        <v>4031</v>
      </c>
      <c r="D227" s="1414"/>
      <c r="E227" s="1415"/>
      <c r="F227" s="1716" t="s">
        <v>2792</v>
      </c>
      <c r="G227" s="1718"/>
      <c r="H227" s="1718"/>
      <c r="I227" s="1718"/>
      <c r="J227" s="1762"/>
      <c r="K227" s="1689"/>
      <c r="L227" s="1437"/>
      <c r="M227" s="1438"/>
      <c r="N227" s="1439"/>
      <c r="O227" s="1766"/>
      <c r="P227" s="1755"/>
    </row>
    <row r="228" spans="2:16" ht="36.75" customHeight="1">
      <c r="B228" s="224" t="s">
        <v>4032</v>
      </c>
      <c r="C228" s="1771" t="s">
        <v>3025</v>
      </c>
      <c r="D228" s="1771"/>
      <c r="E228" s="1771"/>
      <c r="F228" s="1771"/>
      <c r="G228" s="1771"/>
      <c r="H228" s="1574" t="s">
        <v>2792</v>
      </c>
      <c r="I228" s="1685"/>
      <c r="J228" s="1575"/>
      <c r="K228" s="1689"/>
      <c r="L228" s="1437"/>
      <c r="M228" s="1438"/>
      <c r="N228" s="1439"/>
      <c r="O228" s="1627" t="s">
        <v>2795</v>
      </c>
      <c r="P228" s="1708"/>
    </row>
    <row r="229" spans="2:16" ht="27" customHeight="1">
      <c r="B229" s="189" t="s">
        <v>2465</v>
      </c>
      <c r="C229" s="1414" t="s">
        <v>4033</v>
      </c>
      <c r="D229" s="1414"/>
      <c r="E229" s="1414"/>
      <c r="F229" s="1414"/>
      <c r="G229" s="1414"/>
      <c r="H229" s="2031"/>
      <c r="I229" s="2032"/>
      <c r="J229" s="2033"/>
      <c r="K229" s="1689"/>
      <c r="L229" s="1752"/>
      <c r="M229" s="1753"/>
      <c r="N229" s="1754"/>
      <c r="O229" s="1766"/>
      <c r="P229" s="1755"/>
    </row>
    <row r="230" spans="2:16" ht="36" customHeight="1">
      <c r="B230" s="191" t="s">
        <v>2637</v>
      </c>
      <c r="C230" s="1414" t="s">
        <v>4034</v>
      </c>
      <c r="D230" s="1414"/>
      <c r="E230" s="1414"/>
      <c r="F230" s="1414"/>
      <c r="G230" s="1414"/>
      <c r="H230" s="1450"/>
      <c r="I230" s="1450"/>
      <c r="J230" s="1450"/>
      <c r="K230" s="1450"/>
      <c r="L230" s="1450"/>
      <c r="M230" s="1450"/>
      <c r="N230" s="1450"/>
      <c r="O230" s="1709" t="s">
        <v>3029</v>
      </c>
      <c r="P230" s="1709"/>
    </row>
    <row r="231" spans="2:16" ht="57.75" customHeight="1">
      <c r="B231" s="350" t="s">
        <v>2465</v>
      </c>
      <c r="C231" s="1711" t="s">
        <v>3968</v>
      </c>
      <c r="D231" s="1711"/>
      <c r="E231" s="1711"/>
      <c r="F231" s="1711"/>
      <c r="G231" s="1711"/>
      <c r="H231" s="1711"/>
      <c r="I231" s="1711"/>
      <c r="J231" s="1712"/>
      <c r="K231" s="203" t="s">
        <v>2768</v>
      </c>
      <c r="L231" s="1782" t="s">
        <v>3957</v>
      </c>
      <c r="M231" s="1763"/>
      <c r="N231" s="1764"/>
      <c r="O231" s="1708"/>
      <c r="P231" s="1708"/>
    </row>
    <row r="232" spans="2:16" ht="31.5" customHeight="1">
      <c r="B232" s="350" t="s">
        <v>2472</v>
      </c>
      <c r="C232" s="1711" t="s">
        <v>3970</v>
      </c>
      <c r="D232" s="1711"/>
      <c r="E232" s="1711"/>
      <c r="F232" s="1711"/>
      <c r="G232" s="1711"/>
      <c r="H232" s="1711"/>
      <c r="I232" s="1711"/>
      <c r="J232" s="1712"/>
      <c r="K232" s="203" t="s">
        <v>2768</v>
      </c>
      <c r="L232" s="1783"/>
      <c r="M232" s="1785"/>
      <c r="N232" s="1786"/>
      <c r="O232" s="1708"/>
      <c r="P232" s="1708"/>
    </row>
    <row r="233" spans="2:16" ht="46.5" customHeight="1">
      <c r="B233" s="350" t="s">
        <v>2475</v>
      </c>
      <c r="C233" s="1711" t="s">
        <v>4035</v>
      </c>
      <c r="D233" s="1711"/>
      <c r="E233" s="1711"/>
      <c r="F233" s="1711"/>
      <c r="G233" s="1711"/>
      <c r="H233" s="1711"/>
      <c r="I233" s="1711"/>
      <c r="J233" s="1712"/>
      <c r="K233" s="203" t="s">
        <v>2768</v>
      </c>
      <c r="L233" s="1783"/>
      <c r="M233" s="1785"/>
      <c r="N233" s="1786"/>
      <c r="O233" s="1708"/>
      <c r="P233" s="1708"/>
    </row>
    <row r="234" spans="2:16" ht="21.75" customHeight="1">
      <c r="B234" s="350" t="s">
        <v>2477</v>
      </c>
      <c r="C234" s="1711" t="s">
        <v>4036</v>
      </c>
      <c r="D234" s="1711"/>
      <c r="E234" s="1711"/>
      <c r="F234" s="1711"/>
      <c r="G234" s="1711"/>
      <c r="H234" s="1711"/>
      <c r="I234" s="1711"/>
      <c r="J234" s="1712"/>
      <c r="K234" s="203" t="s">
        <v>2768</v>
      </c>
      <c r="L234" s="1783"/>
      <c r="M234" s="1785"/>
      <c r="N234" s="1786"/>
      <c r="O234" s="1708"/>
      <c r="P234" s="1708"/>
    </row>
    <row r="235" spans="2:16" ht="21.75" customHeight="1">
      <c r="B235" s="350" t="s">
        <v>2481</v>
      </c>
      <c r="C235" s="1711" t="s">
        <v>4037</v>
      </c>
      <c r="D235" s="1711"/>
      <c r="E235" s="1711"/>
      <c r="F235" s="1711"/>
      <c r="G235" s="1711"/>
      <c r="H235" s="1711"/>
      <c r="I235" s="1711"/>
      <c r="J235" s="1712"/>
      <c r="K235" s="203" t="s">
        <v>2768</v>
      </c>
      <c r="L235" s="1783"/>
      <c r="M235" s="1785"/>
      <c r="N235" s="1786"/>
      <c r="O235" s="1708"/>
      <c r="P235" s="1708"/>
    </row>
    <row r="236" spans="2:16" ht="21.75" customHeight="1">
      <c r="B236" s="350" t="s">
        <v>2485</v>
      </c>
      <c r="C236" s="1711" t="s">
        <v>4038</v>
      </c>
      <c r="D236" s="1711"/>
      <c r="E236" s="1711"/>
      <c r="F236" s="1711"/>
      <c r="G236" s="1711"/>
      <c r="H236" s="1711"/>
      <c r="I236" s="1711"/>
      <c r="J236" s="1712"/>
      <c r="K236" s="203" t="s">
        <v>2768</v>
      </c>
      <c r="L236" s="1783"/>
      <c r="M236" s="1785"/>
      <c r="N236" s="1786"/>
      <c r="O236" s="1708"/>
      <c r="P236" s="1708"/>
    </row>
    <row r="237" spans="2:16" ht="21.75" customHeight="1">
      <c r="B237" s="350" t="s">
        <v>2489</v>
      </c>
      <c r="C237" s="1711" t="s">
        <v>3975</v>
      </c>
      <c r="D237" s="1711"/>
      <c r="E237" s="1711"/>
      <c r="F237" s="1711"/>
      <c r="G237" s="1711"/>
      <c r="H237" s="1711"/>
      <c r="I237" s="1711"/>
      <c r="J237" s="1712"/>
      <c r="K237" s="203" t="s">
        <v>2768</v>
      </c>
      <c r="L237" s="1783"/>
      <c r="M237" s="1785"/>
      <c r="N237" s="1786"/>
      <c r="O237" s="1708"/>
      <c r="P237" s="1708"/>
    </row>
    <row r="238" spans="2:16" ht="21.75" customHeight="1">
      <c r="B238" s="350" t="s">
        <v>2492</v>
      </c>
      <c r="C238" s="1711" t="s">
        <v>3976</v>
      </c>
      <c r="D238" s="1711"/>
      <c r="E238" s="1711"/>
      <c r="F238" s="1711"/>
      <c r="G238" s="1711"/>
      <c r="H238" s="1711"/>
      <c r="I238" s="1711"/>
      <c r="J238" s="1712"/>
      <c r="K238" s="203" t="s">
        <v>2768</v>
      </c>
      <c r="L238" s="1783"/>
      <c r="M238" s="1785"/>
      <c r="N238" s="1786"/>
      <c r="O238" s="1708"/>
      <c r="P238" s="1708"/>
    </row>
    <row r="239" spans="2:16" ht="21.75" customHeight="1">
      <c r="B239" s="350" t="s">
        <v>2594</v>
      </c>
      <c r="C239" s="1711" t="s">
        <v>4039</v>
      </c>
      <c r="D239" s="1711"/>
      <c r="E239" s="1711"/>
      <c r="F239" s="1711"/>
      <c r="G239" s="1711"/>
      <c r="H239" s="1711"/>
      <c r="I239" s="1711"/>
      <c r="J239" s="1712"/>
      <c r="K239" s="203" t="s">
        <v>54</v>
      </c>
      <c r="L239" s="1783"/>
      <c r="M239" s="1785"/>
      <c r="N239" s="1786"/>
      <c r="O239" s="1708"/>
      <c r="P239" s="1708"/>
    </row>
    <row r="240" spans="2:16" ht="21.75" customHeight="1">
      <c r="B240" s="350" t="s">
        <v>2599</v>
      </c>
      <c r="C240" s="1711" t="s">
        <v>3981</v>
      </c>
      <c r="D240" s="1711"/>
      <c r="E240" s="1711"/>
      <c r="F240" s="1711"/>
      <c r="G240" s="1711"/>
      <c r="H240" s="1711"/>
      <c r="I240" s="1711"/>
      <c r="J240" s="1712"/>
      <c r="K240" s="203" t="s">
        <v>54</v>
      </c>
      <c r="L240" s="1783"/>
      <c r="M240" s="1785"/>
      <c r="N240" s="1786"/>
      <c r="O240" s="1708"/>
      <c r="P240" s="1708"/>
    </row>
    <row r="241" spans="2:16" ht="21.75" customHeight="1">
      <c r="B241" s="350" t="s">
        <v>2601</v>
      </c>
      <c r="C241" s="1711" t="s">
        <v>4040</v>
      </c>
      <c r="D241" s="1711"/>
      <c r="E241" s="1711"/>
      <c r="F241" s="1711"/>
      <c r="G241" s="1711"/>
      <c r="H241" s="1711"/>
      <c r="I241" s="1711"/>
      <c r="J241" s="1712"/>
      <c r="K241" s="203" t="s">
        <v>2768</v>
      </c>
      <c r="L241" s="1783"/>
      <c r="M241" s="1785"/>
      <c r="N241" s="1786"/>
      <c r="O241" s="1708"/>
      <c r="P241" s="1708"/>
    </row>
    <row r="242" spans="2:16" ht="21.75" customHeight="1">
      <c r="B242" s="350" t="s">
        <v>2648</v>
      </c>
      <c r="C242" s="1711" t="s">
        <v>3983</v>
      </c>
      <c r="D242" s="1711"/>
      <c r="E242" s="1711"/>
      <c r="F242" s="1711"/>
      <c r="G242" s="1711"/>
      <c r="H242" s="1711"/>
      <c r="I242" s="1711"/>
      <c r="J242" s="1712"/>
      <c r="K242" s="203" t="s">
        <v>2768</v>
      </c>
      <c r="L242" s="1783"/>
      <c r="M242" s="1785"/>
      <c r="N242" s="1786"/>
      <c r="O242" s="1708"/>
      <c r="P242" s="1708"/>
    </row>
    <row r="243" spans="2:16" ht="24" customHeight="1">
      <c r="B243" s="347" t="s">
        <v>2605</v>
      </c>
      <c r="C243" s="1414" t="s">
        <v>4041</v>
      </c>
      <c r="D243" s="1414"/>
      <c r="E243" s="1414"/>
      <c r="F243" s="1414"/>
      <c r="G243" s="1414"/>
      <c r="H243" s="1414"/>
      <c r="I243" s="1414"/>
      <c r="J243" s="1415"/>
      <c r="K243" s="203" t="s">
        <v>2768</v>
      </c>
      <c r="L243" s="1783"/>
      <c r="M243" s="1785"/>
      <c r="N243" s="1786"/>
      <c r="O243" s="1708"/>
      <c r="P243" s="1708"/>
    </row>
    <row r="244" spans="2:16" ht="34.5" customHeight="1">
      <c r="B244" s="350"/>
      <c r="C244" s="1414" t="s">
        <v>4042</v>
      </c>
      <c r="D244" s="1414"/>
      <c r="E244" s="1415"/>
      <c r="F244" s="1789" t="s">
        <v>4043</v>
      </c>
      <c r="G244" s="1790"/>
      <c r="H244" s="1790"/>
      <c r="I244" s="1790"/>
      <c r="J244" s="1790"/>
      <c r="K244" s="1790"/>
      <c r="L244" s="1783"/>
      <c r="M244" s="1785"/>
      <c r="N244" s="1786"/>
      <c r="O244" s="1708"/>
      <c r="P244" s="1708"/>
    </row>
    <row r="245" spans="2:16" ht="23.25" customHeight="1">
      <c r="B245" s="351" t="s">
        <v>2652</v>
      </c>
      <c r="C245" s="1760" t="s">
        <v>3039</v>
      </c>
      <c r="D245" s="1760"/>
      <c r="E245" s="1760"/>
      <c r="F245" s="1760"/>
      <c r="G245" s="1760"/>
      <c r="H245" s="1760"/>
      <c r="I245" s="1760"/>
      <c r="J245" s="1761"/>
      <c r="K245" s="449">
        <v>43101</v>
      </c>
      <c r="L245" s="1783"/>
      <c r="M245" s="1785"/>
      <c r="N245" s="1786"/>
      <c r="O245" s="1708"/>
      <c r="P245" s="1708"/>
    </row>
    <row r="246" spans="2:16" ht="23.25" customHeight="1">
      <c r="B246" s="351" t="s">
        <v>2653</v>
      </c>
      <c r="C246" s="1414" t="s">
        <v>4044</v>
      </c>
      <c r="D246" s="1414"/>
      <c r="E246" s="1415"/>
      <c r="F246" s="1791" t="s">
        <v>4045</v>
      </c>
      <c r="G246" s="1792"/>
      <c r="H246" s="1792"/>
      <c r="I246" s="1792"/>
      <c r="J246" s="1792"/>
      <c r="K246" s="1792"/>
      <c r="L246" s="1784"/>
      <c r="M246" s="1787"/>
      <c r="N246" s="1788"/>
      <c r="O246" s="1755"/>
      <c r="P246" s="1708"/>
    </row>
    <row r="247" spans="2:16" ht="23.25" customHeight="1">
      <c r="B247" s="351" t="s">
        <v>2656</v>
      </c>
      <c r="C247" s="1414" t="s">
        <v>4046</v>
      </c>
      <c r="D247" s="1414"/>
      <c r="E247" s="1414"/>
      <c r="F247" s="1414"/>
      <c r="G247" s="1414"/>
      <c r="H247" s="1414"/>
      <c r="I247" s="1414"/>
      <c r="J247" s="1414"/>
      <c r="K247" s="1414"/>
      <c r="L247" s="1414"/>
      <c r="M247" s="1414"/>
      <c r="N247" s="1562"/>
      <c r="O247" s="1709" t="s">
        <v>3043</v>
      </c>
      <c r="P247" s="1709"/>
    </row>
    <row r="248" spans="2:16" ht="29.25" customHeight="1">
      <c r="B248" s="347" t="s">
        <v>2465</v>
      </c>
      <c r="C248" s="1558" t="s">
        <v>4047</v>
      </c>
      <c r="D248" s="1558"/>
      <c r="E248" s="1410"/>
      <c r="F248" s="1559" t="s">
        <v>3634</v>
      </c>
      <c r="G248" s="1561"/>
      <c r="H248" s="1586" t="s">
        <v>3957</v>
      </c>
      <c r="I248" s="1794"/>
      <c r="J248" s="1795"/>
      <c r="K248" s="1795"/>
      <c r="L248" s="1795"/>
      <c r="M248" s="1795"/>
      <c r="N248" s="1796"/>
      <c r="O248" s="1708"/>
      <c r="P248" s="1708"/>
    </row>
    <row r="249" spans="2:16" ht="29.25" customHeight="1">
      <c r="B249" s="347" t="s">
        <v>2472</v>
      </c>
      <c r="C249" s="1558" t="s">
        <v>4048</v>
      </c>
      <c r="D249" s="1558"/>
      <c r="E249" s="1410"/>
      <c r="F249" s="1559" t="s">
        <v>3636</v>
      </c>
      <c r="G249" s="1561"/>
      <c r="H249" s="1589"/>
      <c r="I249" s="1797"/>
      <c r="J249" s="1798"/>
      <c r="K249" s="1798"/>
      <c r="L249" s="1798"/>
      <c r="M249" s="1798"/>
      <c r="N249" s="1799"/>
      <c r="O249" s="1708"/>
      <c r="P249" s="1708"/>
    </row>
    <row r="250" spans="2:16" ht="29.25" customHeight="1">
      <c r="B250" s="347" t="s">
        <v>2475</v>
      </c>
      <c r="C250" s="1558" t="s">
        <v>4049</v>
      </c>
      <c r="D250" s="1558"/>
      <c r="E250" s="1410"/>
      <c r="F250" s="1559" t="s">
        <v>54</v>
      </c>
      <c r="G250" s="1561"/>
      <c r="H250" s="1589"/>
      <c r="I250" s="1797"/>
      <c r="J250" s="1798"/>
      <c r="K250" s="1798"/>
      <c r="L250" s="1798"/>
      <c r="M250" s="1798"/>
      <c r="N250" s="1799"/>
      <c r="O250" s="1708"/>
      <c r="P250" s="1708"/>
    </row>
    <row r="251" spans="2:16" ht="29.25" customHeight="1">
      <c r="B251" s="347" t="s">
        <v>2477</v>
      </c>
      <c r="C251" s="1558" t="s">
        <v>4050</v>
      </c>
      <c r="D251" s="1558"/>
      <c r="E251" s="1410"/>
      <c r="F251" s="1559" t="s">
        <v>4051</v>
      </c>
      <c r="G251" s="1561"/>
      <c r="H251" s="1589"/>
      <c r="I251" s="1797"/>
      <c r="J251" s="1798"/>
      <c r="K251" s="1798"/>
      <c r="L251" s="1798"/>
      <c r="M251" s="1798"/>
      <c r="N251" s="1799"/>
      <c r="O251" s="1708"/>
      <c r="P251" s="1708"/>
    </row>
    <row r="252" spans="2:16" ht="29.25" customHeight="1">
      <c r="B252" s="347" t="s">
        <v>2481</v>
      </c>
      <c r="C252" s="1558" t="s">
        <v>4052</v>
      </c>
      <c r="D252" s="1558"/>
      <c r="E252" s="1410"/>
      <c r="F252" s="1559" t="s">
        <v>54</v>
      </c>
      <c r="G252" s="1561"/>
      <c r="H252" s="1589"/>
      <c r="I252" s="1797"/>
      <c r="J252" s="1798"/>
      <c r="K252" s="1798"/>
      <c r="L252" s="1798"/>
      <c r="M252" s="1798"/>
      <c r="N252" s="1799"/>
      <c r="O252" s="1708"/>
      <c r="P252" s="1708"/>
    </row>
    <row r="253" spans="2:16" ht="23.25" customHeight="1">
      <c r="B253" s="351"/>
      <c r="C253" s="1558" t="s">
        <v>4053</v>
      </c>
      <c r="D253" s="1558"/>
      <c r="E253" s="1410"/>
      <c r="F253" s="1559" t="s">
        <v>2792</v>
      </c>
      <c r="G253" s="1561"/>
      <c r="H253" s="1700"/>
      <c r="I253" s="1800"/>
      <c r="J253" s="1801"/>
      <c r="K253" s="1801"/>
      <c r="L253" s="1801"/>
      <c r="M253" s="1801"/>
      <c r="N253" s="1802"/>
      <c r="O253" s="1708"/>
      <c r="P253" s="1755"/>
    </row>
    <row r="254" spans="2:16" ht="52.5" customHeight="1">
      <c r="B254" s="351" t="s">
        <v>2663</v>
      </c>
      <c r="C254" s="1414" t="s">
        <v>4054</v>
      </c>
      <c r="D254" s="1414"/>
      <c r="E254" s="1414"/>
      <c r="F254" s="1414"/>
      <c r="G254" s="353" t="s">
        <v>4055</v>
      </c>
      <c r="H254" s="322" t="s">
        <v>3957</v>
      </c>
      <c r="I254" s="1804"/>
      <c r="J254" s="1805"/>
      <c r="K254" s="1805"/>
      <c r="L254" s="1805"/>
      <c r="M254" s="1805"/>
      <c r="N254" s="1806"/>
      <c r="O254" s="354" t="s">
        <v>4056</v>
      </c>
      <c r="P254" s="342"/>
    </row>
    <row r="255" spans="2:16" ht="47.25" customHeight="1">
      <c r="B255" s="1889" t="s">
        <v>4057</v>
      </c>
      <c r="C255" s="3451"/>
      <c r="D255" s="3451"/>
      <c r="E255" s="3451"/>
      <c r="F255" s="3451"/>
      <c r="G255" s="3451"/>
      <c r="H255" s="3451"/>
      <c r="I255" s="3451"/>
      <c r="J255" s="3451"/>
      <c r="K255" s="3451"/>
      <c r="L255" s="3451"/>
      <c r="M255" s="3451"/>
      <c r="N255" s="3452"/>
      <c r="O255" s="1709" t="s">
        <v>4058</v>
      </c>
      <c r="P255" s="1709"/>
    </row>
    <row r="256" spans="2:16" ht="33" customHeight="1">
      <c r="B256" s="351" t="s">
        <v>2666</v>
      </c>
      <c r="C256" s="3453" t="s">
        <v>4059</v>
      </c>
      <c r="D256" s="1414"/>
      <c r="E256" s="1414"/>
      <c r="F256" s="295" t="s">
        <v>2768</v>
      </c>
      <c r="G256" s="216" t="s">
        <v>3957</v>
      </c>
      <c r="H256" s="1815"/>
      <c r="I256" s="1815"/>
      <c r="J256" s="1815"/>
      <c r="K256" s="1815"/>
      <c r="L256" s="1815"/>
      <c r="M256" s="1815"/>
      <c r="N256" s="1816"/>
      <c r="O256" s="1708"/>
      <c r="P256" s="1708"/>
    </row>
    <row r="257" spans="1:16" ht="30.75" customHeight="1">
      <c r="A257" s="611"/>
      <c r="B257" s="294" t="s">
        <v>394</v>
      </c>
      <c r="C257" s="3453" t="s">
        <v>4060</v>
      </c>
      <c r="D257" s="1414"/>
      <c r="E257" s="1415"/>
      <c r="F257" s="295" t="s">
        <v>2768</v>
      </c>
      <c r="G257" s="216" t="s">
        <v>2825</v>
      </c>
      <c r="H257" s="1814"/>
      <c r="I257" s="1815"/>
      <c r="J257" s="1815"/>
      <c r="K257" s="1815"/>
      <c r="L257" s="1815"/>
      <c r="M257" s="1815"/>
      <c r="N257" s="1816"/>
      <c r="O257" s="1708"/>
      <c r="P257" s="1708"/>
    </row>
    <row r="258" spans="1:16" ht="30.75" customHeight="1">
      <c r="A258" s="611"/>
      <c r="B258" s="294" t="s">
        <v>401</v>
      </c>
      <c r="C258" s="1414" t="s">
        <v>4061</v>
      </c>
      <c r="D258" s="1414"/>
      <c r="E258" s="1415"/>
      <c r="F258" s="295" t="s">
        <v>2792</v>
      </c>
      <c r="G258" s="216" t="s">
        <v>2825</v>
      </c>
      <c r="H258" s="1808"/>
      <c r="I258" s="1809"/>
      <c r="J258" s="1809"/>
      <c r="K258" s="1809"/>
      <c r="L258" s="1809"/>
      <c r="M258" s="1809"/>
      <c r="N258" s="1810"/>
      <c r="O258" s="1708"/>
      <c r="P258" s="1708"/>
    </row>
    <row r="259" spans="1:16" ht="40.5" customHeight="1">
      <c r="B259" s="355" t="s">
        <v>2667</v>
      </c>
      <c r="C259" s="1414" t="s">
        <v>4062</v>
      </c>
      <c r="D259" s="1414"/>
      <c r="E259" s="1414"/>
      <c r="F259" s="1414"/>
      <c r="G259" s="256"/>
      <c r="H259" s="1821"/>
      <c r="I259" s="1821"/>
      <c r="J259" s="1821"/>
      <c r="K259" s="1821"/>
      <c r="L259" s="1821"/>
      <c r="M259" s="1821"/>
      <c r="N259" s="1822"/>
      <c r="O259" s="1708"/>
      <c r="P259" s="1708"/>
    </row>
    <row r="260" spans="1:16" ht="27" customHeight="1">
      <c r="B260" s="356" t="s">
        <v>394</v>
      </c>
      <c r="C260" s="1414" t="s">
        <v>3056</v>
      </c>
      <c r="D260" s="1414"/>
      <c r="E260" s="1415"/>
      <c r="F260" s="399" t="s">
        <v>2768</v>
      </c>
      <c r="G260" s="216" t="s">
        <v>3957</v>
      </c>
      <c r="H260" s="1804"/>
      <c r="I260" s="1805"/>
      <c r="J260" s="1805"/>
      <c r="K260" s="1805"/>
      <c r="L260" s="1805"/>
      <c r="M260" s="1805"/>
      <c r="N260" s="1806"/>
      <c r="O260" s="1708"/>
      <c r="P260" s="1708"/>
    </row>
    <row r="261" spans="1:16" ht="27" customHeight="1">
      <c r="B261" s="205" t="s">
        <v>401</v>
      </c>
      <c r="C261" s="1414" t="s">
        <v>3058</v>
      </c>
      <c r="D261" s="1414"/>
      <c r="E261" s="1414"/>
      <c r="F261" s="399" t="s">
        <v>2768</v>
      </c>
      <c r="G261" s="216" t="s">
        <v>3957</v>
      </c>
      <c r="H261" s="1804"/>
      <c r="I261" s="1805"/>
      <c r="J261" s="1805"/>
      <c r="K261" s="1805"/>
      <c r="L261" s="1805"/>
      <c r="M261" s="1805"/>
      <c r="N261" s="1806"/>
      <c r="O261" s="1708"/>
      <c r="P261" s="1708"/>
    </row>
    <row r="262" spans="1:16" ht="40.5" customHeight="1">
      <c r="B262" s="205" t="s">
        <v>403</v>
      </c>
      <c r="C262" s="1414" t="s">
        <v>3060</v>
      </c>
      <c r="D262" s="1414"/>
      <c r="E262" s="1414"/>
      <c r="F262" s="399" t="s">
        <v>2768</v>
      </c>
      <c r="G262" s="216" t="s">
        <v>3957</v>
      </c>
      <c r="H262" s="1804"/>
      <c r="I262" s="1805"/>
      <c r="J262" s="1805"/>
      <c r="K262" s="1805"/>
      <c r="L262" s="1805"/>
      <c r="M262" s="1805"/>
      <c r="N262" s="1806"/>
      <c r="O262" s="1708"/>
      <c r="P262" s="1755"/>
    </row>
    <row r="263" spans="1:16" ht="39.75" customHeight="1">
      <c r="B263" s="355" t="s">
        <v>2668</v>
      </c>
      <c r="C263" s="1414" t="s">
        <v>4063</v>
      </c>
      <c r="D263" s="1414"/>
      <c r="E263" s="1414"/>
      <c r="F263" s="295" t="s">
        <v>2768</v>
      </c>
      <c r="G263" s="1818" t="s">
        <v>3957</v>
      </c>
      <c r="H263" s="1820"/>
      <c r="I263" s="1821"/>
      <c r="J263" s="1821"/>
      <c r="K263" s="1821"/>
      <c r="L263" s="1821"/>
      <c r="M263" s="1821"/>
      <c r="N263" s="1822"/>
      <c r="O263" s="1443" t="s">
        <v>4058</v>
      </c>
      <c r="P263" s="1443"/>
    </row>
    <row r="264" spans="1:16" ht="39.75" customHeight="1">
      <c r="B264" s="347" t="s">
        <v>2465</v>
      </c>
      <c r="C264" s="1414" t="s">
        <v>3064</v>
      </c>
      <c r="D264" s="1414"/>
      <c r="E264" s="1415"/>
      <c r="F264" s="257" t="s">
        <v>2768</v>
      </c>
      <c r="G264" s="1453"/>
      <c r="H264" s="1671"/>
      <c r="I264" s="1672"/>
      <c r="J264" s="1672"/>
      <c r="K264" s="1672"/>
      <c r="L264" s="1672"/>
      <c r="M264" s="1672"/>
      <c r="N264" s="1673"/>
      <c r="O264" s="1425"/>
      <c r="P264" s="1425"/>
    </row>
    <row r="265" spans="1:16" ht="30" customHeight="1">
      <c r="B265" s="347" t="s">
        <v>2472</v>
      </c>
      <c r="C265" s="1414" t="s">
        <v>4064</v>
      </c>
      <c r="D265" s="1414"/>
      <c r="E265" s="1415"/>
      <c r="F265" s="257" t="s">
        <v>2768</v>
      </c>
      <c r="G265" s="1453"/>
      <c r="H265" s="1671"/>
      <c r="I265" s="1672"/>
      <c r="J265" s="1672"/>
      <c r="K265" s="1672"/>
      <c r="L265" s="1672"/>
      <c r="M265" s="1672"/>
      <c r="N265" s="1673"/>
      <c r="O265" s="1425"/>
      <c r="P265" s="1425"/>
    </row>
    <row r="266" spans="1:16" ht="39.75" customHeight="1">
      <c r="B266" s="347" t="s">
        <v>2475</v>
      </c>
      <c r="C266" s="1414" t="s">
        <v>3066</v>
      </c>
      <c r="D266" s="1414"/>
      <c r="E266" s="1415"/>
      <c r="F266" s="257" t="s">
        <v>54</v>
      </c>
      <c r="G266" s="1453"/>
      <c r="H266" s="1671"/>
      <c r="I266" s="1672"/>
      <c r="J266" s="1672"/>
      <c r="K266" s="1672"/>
      <c r="L266" s="1672"/>
      <c r="M266" s="1672"/>
      <c r="N266" s="1673"/>
      <c r="O266" s="1425"/>
      <c r="P266" s="1425"/>
    </row>
    <row r="267" spans="1:16" ht="39.75" customHeight="1">
      <c r="B267" s="357" t="s">
        <v>2477</v>
      </c>
      <c r="C267" s="1445" t="s">
        <v>4065</v>
      </c>
      <c r="D267" s="1445"/>
      <c r="E267" s="1817"/>
      <c r="F267" s="257" t="s">
        <v>2768</v>
      </c>
      <c r="G267" s="1819"/>
      <c r="H267" s="1674"/>
      <c r="I267" s="1675"/>
      <c r="J267" s="1675"/>
      <c r="K267" s="1675"/>
      <c r="L267" s="1675"/>
      <c r="M267" s="1675"/>
      <c r="N267" s="1676"/>
      <c r="O267" s="1444"/>
      <c r="P267" s="1444"/>
    </row>
    <row r="268" spans="1:16" s="172" customFormat="1" ht="21.75" customHeight="1">
      <c r="B268" s="1416" t="s">
        <v>3068</v>
      </c>
      <c r="C268" s="1417"/>
      <c r="D268" s="1417"/>
      <c r="E268" s="1417"/>
      <c r="F268" s="1417"/>
      <c r="G268" s="1417"/>
      <c r="H268" s="1823"/>
      <c r="I268" s="1823"/>
      <c r="J268" s="1823"/>
      <c r="K268" s="1823"/>
      <c r="L268" s="1823"/>
      <c r="M268" s="1823"/>
      <c r="N268" s="1823"/>
      <c r="O268" s="1417"/>
      <c r="P268" s="1418"/>
    </row>
    <row r="269" spans="1:16" s="172" customFormat="1" ht="38.25" customHeight="1">
      <c r="B269" s="207" t="s">
        <v>668</v>
      </c>
      <c r="C269" s="1660" t="s">
        <v>3069</v>
      </c>
      <c r="D269" s="1660"/>
      <c r="E269" s="1660"/>
      <c r="F269" s="1660"/>
      <c r="G269" s="493" t="s">
        <v>2768</v>
      </c>
      <c r="H269" s="211" t="s">
        <v>2825</v>
      </c>
      <c r="I269" s="1668"/>
      <c r="J269" s="1669"/>
      <c r="K269" s="1669"/>
      <c r="L269" s="1669"/>
      <c r="M269" s="1669"/>
      <c r="N269" s="1670"/>
      <c r="O269" s="1759" t="s">
        <v>4066</v>
      </c>
      <c r="P269" s="1759"/>
    </row>
    <row r="270" spans="1:16" s="172" customFormat="1" ht="21.75" customHeight="1">
      <c r="B270" s="1427" t="s">
        <v>3072</v>
      </c>
      <c r="C270" s="1428"/>
      <c r="D270" s="1428"/>
      <c r="E270" s="1428"/>
      <c r="F270" s="1428"/>
      <c r="G270" s="3108"/>
      <c r="H270" s="1428"/>
      <c r="I270" s="1428"/>
      <c r="J270" s="1428"/>
      <c r="K270" s="1428"/>
      <c r="L270" s="1428"/>
      <c r="M270" s="1428"/>
      <c r="N270" s="1429"/>
      <c r="O270" s="1708"/>
      <c r="P270" s="1708"/>
    </row>
    <row r="271" spans="1:16" s="172" customFormat="1" ht="68.099999999999994" customHeight="1">
      <c r="B271" s="358" t="s">
        <v>394</v>
      </c>
      <c r="C271" s="1450" t="s">
        <v>4067</v>
      </c>
      <c r="D271" s="1450"/>
      <c r="E271" s="1450"/>
      <c r="F271" s="1450"/>
      <c r="G271" s="399" t="s">
        <v>2768</v>
      </c>
      <c r="H271" s="1818" t="s">
        <v>2825</v>
      </c>
      <c r="I271" s="3442" t="s">
        <v>4068</v>
      </c>
      <c r="J271" s="3443"/>
      <c r="K271" s="3443"/>
      <c r="L271" s="3443"/>
      <c r="M271" s="3443"/>
      <c r="N271" s="3444"/>
      <c r="O271" s="1708"/>
      <c r="P271" s="1708"/>
    </row>
    <row r="272" spans="1:16" s="172" customFormat="1" ht="38.25" customHeight="1">
      <c r="B272" s="205" t="s">
        <v>401</v>
      </c>
      <c r="C272" s="1414" t="s">
        <v>3074</v>
      </c>
      <c r="D272" s="1414"/>
      <c r="E272" s="1414"/>
      <c r="F272" s="1414"/>
      <c r="G272" s="1415"/>
      <c r="H272" s="1453"/>
      <c r="I272" s="3445"/>
      <c r="J272" s="3446"/>
      <c r="K272" s="3446"/>
      <c r="L272" s="3446"/>
      <c r="M272" s="3446"/>
      <c r="N272" s="3447"/>
      <c r="O272" s="1708"/>
      <c r="P272" s="1708"/>
    </row>
    <row r="273" spans="2:16" s="172" customFormat="1" ht="28.5" customHeight="1">
      <c r="B273" s="198"/>
      <c r="C273" s="338" t="s">
        <v>418</v>
      </c>
      <c r="D273" s="1450" t="s">
        <v>3012</v>
      </c>
      <c r="E273" s="1450"/>
      <c r="F273" s="1713" t="s">
        <v>3077</v>
      </c>
      <c r="G273" s="1715"/>
      <c r="H273" s="1453"/>
      <c r="I273" s="3445"/>
      <c r="J273" s="3446"/>
      <c r="K273" s="3446"/>
      <c r="L273" s="3446"/>
      <c r="M273" s="3446"/>
      <c r="N273" s="3447"/>
      <c r="O273" s="1708"/>
      <c r="P273" s="1708"/>
    </row>
    <row r="274" spans="2:16" s="172" customFormat="1" ht="28.5" customHeight="1">
      <c r="B274" s="198"/>
      <c r="C274" s="294" t="s">
        <v>508</v>
      </c>
      <c r="D274" s="1414" t="s">
        <v>3076</v>
      </c>
      <c r="E274" s="1415"/>
      <c r="F274" s="1714" t="s">
        <v>3077</v>
      </c>
      <c r="G274" s="1715"/>
      <c r="H274" s="1453"/>
      <c r="I274" s="3445"/>
      <c r="J274" s="3446"/>
      <c r="K274" s="3446"/>
      <c r="L274" s="3446"/>
      <c r="M274" s="3446"/>
      <c r="N274" s="3447"/>
      <c r="O274" s="1708"/>
      <c r="P274" s="1708"/>
    </row>
    <row r="275" spans="2:16" s="172" customFormat="1" ht="28.5" customHeight="1">
      <c r="B275" s="198"/>
      <c r="C275" s="294" t="s">
        <v>510</v>
      </c>
      <c r="D275" s="1414" t="s">
        <v>3078</v>
      </c>
      <c r="E275" s="1415"/>
      <c r="F275" s="1786" t="s">
        <v>3077</v>
      </c>
      <c r="G275" s="1786"/>
      <c r="H275" s="1453"/>
      <c r="I275" s="3445"/>
      <c r="J275" s="3446"/>
      <c r="K275" s="3446"/>
      <c r="L275" s="3446"/>
      <c r="M275" s="3446"/>
      <c r="N275" s="3447"/>
      <c r="O275" s="1708"/>
      <c r="P275" s="1708"/>
    </row>
    <row r="276" spans="2:16" s="172" customFormat="1" ht="29.25" customHeight="1">
      <c r="B276" s="195"/>
      <c r="C276" s="294" t="s">
        <v>512</v>
      </c>
      <c r="D276" s="1414" t="s">
        <v>3079</v>
      </c>
      <c r="E276" s="1414"/>
      <c r="F276" s="1713" t="s">
        <v>3077</v>
      </c>
      <c r="G276" s="1715"/>
      <c r="H276" s="1454"/>
      <c r="I276" s="3448"/>
      <c r="J276" s="3449"/>
      <c r="K276" s="3449"/>
      <c r="L276" s="3449"/>
      <c r="M276" s="3449"/>
      <c r="N276" s="3450"/>
      <c r="O276" s="1708"/>
      <c r="P276" s="1708"/>
    </row>
    <row r="277" spans="2:16" s="172" customFormat="1" ht="106.5" customHeight="1">
      <c r="B277" s="358" t="s">
        <v>403</v>
      </c>
      <c r="C277" s="1414" t="s">
        <v>4069</v>
      </c>
      <c r="D277" s="1414"/>
      <c r="E277" s="1415"/>
      <c r="F277" s="1714" t="s">
        <v>4070</v>
      </c>
      <c r="G277" s="1715"/>
      <c r="H277" s="216" t="s">
        <v>2825</v>
      </c>
      <c r="I277" s="1804"/>
      <c r="J277" s="1805"/>
      <c r="K277" s="1805"/>
      <c r="L277" s="1805"/>
      <c r="M277" s="1805"/>
      <c r="N277" s="1806"/>
      <c r="O277" s="1755"/>
      <c r="P277" s="1755"/>
    </row>
    <row r="278" spans="2:16" s="172" customFormat="1" ht="64.5" customHeight="1">
      <c r="B278" s="1830" t="s">
        <v>677</v>
      </c>
      <c r="C278" s="1697" t="s">
        <v>4071</v>
      </c>
      <c r="D278" s="1697"/>
      <c r="E278" s="1697"/>
      <c r="F278" s="1697"/>
      <c r="G278" s="1698"/>
      <c r="H278" s="1833" t="s">
        <v>3655</v>
      </c>
      <c r="I278" s="1834"/>
      <c r="J278" s="1835"/>
      <c r="K278" s="1836" t="s">
        <v>4072</v>
      </c>
      <c r="L278" s="1837"/>
      <c r="M278" s="1837"/>
      <c r="N278" s="1838"/>
      <c r="O278" s="361" t="s">
        <v>3086</v>
      </c>
      <c r="P278" s="362" t="s">
        <v>3086</v>
      </c>
    </row>
    <row r="279" spans="2:16" s="172" customFormat="1" ht="129.75" customHeight="1">
      <c r="B279" s="1447"/>
      <c r="C279" s="1831"/>
      <c r="D279" s="1831"/>
      <c r="E279" s="1831"/>
      <c r="F279" s="1831"/>
      <c r="G279" s="1832"/>
      <c r="H279" s="363" t="s">
        <v>3087</v>
      </c>
      <c r="I279" s="364" t="s">
        <v>3088</v>
      </c>
      <c r="J279" s="364" t="s">
        <v>4073</v>
      </c>
      <c r="K279" s="363" t="s">
        <v>3090</v>
      </c>
      <c r="L279" s="363" t="s">
        <v>3091</v>
      </c>
      <c r="M279" s="364" t="s">
        <v>4074</v>
      </c>
      <c r="N279" s="365" t="s">
        <v>2810</v>
      </c>
      <c r="O279" s="342" t="s">
        <v>4075</v>
      </c>
      <c r="P279" s="342"/>
    </row>
    <row r="280" spans="2:16" ht="21" customHeight="1">
      <c r="B280" s="366" t="s">
        <v>2465</v>
      </c>
      <c r="C280" s="1839" t="s">
        <v>4076</v>
      </c>
      <c r="D280" s="1839"/>
      <c r="E280" s="1839"/>
      <c r="F280" s="1839"/>
      <c r="G280" s="1839"/>
      <c r="H280" s="1839"/>
      <c r="I280" s="1839"/>
      <c r="J280" s="1839"/>
      <c r="K280" s="1839"/>
      <c r="L280" s="1839"/>
      <c r="M280" s="1839"/>
      <c r="N280" s="1840"/>
      <c r="O280" s="362"/>
      <c r="P280" s="362"/>
    </row>
    <row r="281" spans="2:16" ht="24.75" customHeight="1">
      <c r="B281" s="335" t="s">
        <v>2594</v>
      </c>
      <c r="C281" s="1844" t="s">
        <v>4077</v>
      </c>
      <c r="D281" s="1844"/>
      <c r="E281" s="1844"/>
      <c r="F281" s="1844"/>
      <c r="G281" s="1845"/>
      <c r="H281" s="877" t="s">
        <v>92</v>
      </c>
      <c r="I281" s="877" t="s">
        <v>92</v>
      </c>
      <c r="J281" s="453" t="s">
        <v>92</v>
      </c>
      <c r="K281" s="877" t="s">
        <v>92</v>
      </c>
      <c r="L281" s="877" t="s">
        <v>92</v>
      </c>
      <c r="M281" s="453" t="s">
        <v>92</v>
      </c>
      <c r="N281" s="3102"/>
      <c r="O281" s="375"/>
      <c r="P281" s="375"/>
    </row>
    <row r="282" spans="2:16" ht="24.75" customHeight="1">
      <c r="B282" s="335" t="s">
        <v>2595</v>
      </c>
      <c r="C282" s="1844" t="s">
        <v>4078</v>
      </c>
      <c r="D282" s="1844"/>
      <c r="E282" s="1844"/>
      <c r="F282" s="1844"/>
      <c r="G282" s="1845"/>
      <c r="H282" s="877" t="s">
        <v>92</v>
      </c>
      <c r="I282" s="877" t="s">
        <v>92</v>
      </c>
      <c r="J282" s="453" t="s">
        <v>92</v>
      </c>
      <c r="K282" s="877" t="s">
        <v>92</v>
      </c>
      <c r="L282" s="877" t="s">
        <v>92</v>
      </c>
      <c r="M282" s="453" t="s">
        <v>92</v>
      </c>
      <c r="N282" s="3103"/>
      <c r="O282" s="1708" t="s">
        <v>4079</v>
      </c>
      <c r="P282" s="1708"/>
    </row>
    <row r="283" spans="2:16" ht="54.75" customHeight="1">
      <c r="B283" s="335" t="s">
        <v>2683</v>
      </c>
      <c r="C283" s="1844" t="s">
        <v>4080</v>
      </c>
      <c r="D283" s="1844"/>
      <c r="E283" s="1845"/>
      <c r="F283" s="1789" t="s">
        <v>4081</v>
      </c>
      <c r="G283" s="1846"/>
      <c r="H283" s="877" t="s">
        <v>92</v>
      </c>
      <c r="I283" s="877" t="s">
        <v>92</v>
      </c>
      <c r="J283" s="453" t="s">
        <v>92</v>
      </c>
      <c r="K283" s="877" t="s">
        <v>92</v>
      </c>
      <c r="L283" s="877" t="s">
        <v>92</v>
      </c>
      <c r="M283" s="453" t="s">
        <v>92</v>
      </c>
      <c r="N283" s="3103"/>
      <c r="O283" s="1708"/>
      <c r="P283" s="1708"/>
    </row>
    <row r="284" spans="2:16" ht="20.25" customHeight="1">
      <c r="B284" s="380" t="s">
        <v>2472</v>
      </c>
      <c r="C284" s="1839" t="s">
        <v>4082</v>
      </c>
      <c r="D284" s="1839"/>
      <c r="E284" s="1839"/>
      <c r="F284" s="1839"/>
      <c r="G284" s="1847"/>
      <c r="H284" s="877" t="s">
        <v>92</v>
      </c>
      <c r="I284" s="877" t="s">
        <v>92</v>
      </c>
      <c r="J284" s="453" t="s">
        <v>92</v>
      </c>
      <c r="K284" s="877" t="s">
        <v>92</v>
      </c>
      <c r="L284" s="877" t="s">
        <v>92</v>
      </c>
      <c r="M284" s="453" t="s">
        <v>92</v>
      </c>
      <c r="N284" s="3104"/>
      <c r="O284" s="1755"/>
      <c r="P284" s="1755"/>
    </row>
    <row r="285" spans="2:16" ht="18" customHeight="1">
      <c r="B285" s="380" t="s">
        <v>2475</v>
      </c>
      <c r="C285" s="1839" t="s">
        <v>4083</v>
      </c>
      <c r="D285" s="1839"/>
      <c r="E285" s="1839"/>
      <c r="F285" s="1839"/>
      <c r="G285" s="1839"/>
      <c r="H285" s="1839"/>
      <c r="I285" s="1839"/>
      <c r="J285" s="1839"/>
      <c r="K285" s="1839"/>
      <c r="L285" s="1839"/>
      <c r="M285" s="1839"/>
      <c r="N285" s="1840"/>
      <c r="O285" s="1841" t="s">
        <v>4084</v>
      </c>
      <c r="P285" s="1841"/>
    </row>
    <row r="286" spans="2:16" ht="24.75" customHeight="1">
      <c r="B286" s="334" t="s">
        <v>2594</v>
      </c>
      <c r="C286" s="1844" t="s">
        <v>4085</v>
      </c>
      <c r="D286" s="1844"/>
      <c r="E286" s="1844"/>
      <c r="F286" s="1844"/>
      <c r="G286" s="1845"/>
      <c r="H286" s="877" t="s">
        <v>92</v>
      </c>
      <c r="I286" s="877" t="s">
        <v>92</v>
      </c>
      <c r="J286" s="453" t="s">
        <v>92</v>
      </c>
      <c r="K286" s="877" t="s">
        <v>92</v>
      </c>
      <c r="L286" s="877" t="s">
        <v>92</v>
      </c>
      <c r="M286" s="453" t="s">
        <v>92</v>
      </c>
      <c r="N286" s="3438"/>
      <c r="O286" s="1843"/>
      <c r="P286" s="1843"/>
    </row>
    <row r="287" spans="2:16" ht="24.75" customHeight="1">
      <c r="B287" s="334" t="s">
        <v>2595</v>
      </c>
      <c r="C287" s="1844" t="s">
        <v>4086</v>
      </c>
      <c r="D287" s="1844"/>
      <c r="E287" s="1844"/>
      <c r="F287" s="1844"/>
      <c r="G287" s="368"/>
      <c r="H287" s="877" t="s">
        <v>92</v>
      </c>
      <c r="I287" s="877" t="s">
        <v>92</v>
      </c>
      <c r="J287" s="453" t="s">
        <v>92</v>
      </c>
      <c r="K287" s="877" t="s">
        <v>92</v>
      </c>
      <c r="L287" s="877" t="s">
        <v>92</v>
      </c>
      <c r="M287" s="453" t="s">
        <v>92</v>
      </c>
      <c r="N287" s="3439"/>
      <c r="O287" s="1843"/>
      <c r="P287" s="1843"/>
    </row>
    <row r="288" spans="2:16" ht="24.75" customHeight="1">
      <c r="B288" s="334" t="s">
        <v>2683</v>
      </c>
      <c r="C288" s="1844" t="s">
        <v>4087</v>
      </c>
      <c r="D288" s="1844"/>
      <c r="E288" s="1844"/>
      <c r="F288" s="1844"/>
      <c r="G288" s="1845"/>
      <c r="H288" s="877" t="s">
        <v>92</v>
      </c>
      <c r="I288" s="877" t="s">
        <v>92</v>
      </c>
      <c r="J288" s="453" t="s">
        <v>92</v>
      </c>
      <c r="K288" s="877" t="s">
        <v>92</v>
      </c>
      <c r="L288" s="877" t="s">
        <v>92</v>
      </c>
      <c r="M288" s="453" t="s">
        <v>92</v>
      </c>
      <c r="N288" s="3439"/>
      <c r="O288" s="1843"/>
      <c r="P288" s="1843"/>
    </row>
    <row r="289" spans="2:16" ht="18" customHeight="1">
      <c r="B289" s="380" t="s">
        <v>2477</v>
      </c>
      <c r="C289" s="1839" t="s">
        <v>4088</v>
      </c>
      <c r="D289" s="1839"/>
      <c r="E289" s="1839"/>
      <c r="F289" s="1839"/>
      <c r="G289" s="1839"/>
      <c r="H289" s="1839"/>
      <c r="I289" s="1839"/>
      <c r="J289" s="1839"/>
      <c r="K289" s="1839"/>
      <c r="L289" s="1839"/>
      <c r="M289" s="1839"/>
      <c r="N289" s="1840"/>
      <c r="O289" s="1843"/>
      <c r="P289" s="1843"/>
    </row>
    <row r="290" spans="2:16" ht="22.5" customHeight="1">
      <c r="B290" s="334" t="s">
        <v>2594</v>
      </c>
      <c r="C290" s="1844" t="s">
        <v>4089</v>
      </c>
      <c r="D290" s="1844"/>
      <c r="E290" s="1844"/>
      <c r="F290" s="1844"/>
      <c r="G290" s="1844"/>
      <c r="H290" s="877" t="s">
        <v>92</v>
      </c>
      <c r="I290" s="877" t="s">
        <v>92</v>
      </c>
      <c r="J290" s="453" t="s">
        <v>92</v>
      </c>
      <c r="K290" s="877" t="s">
        <v>92</v>
      </c>
      <c r="L290" s="877" t="s">
        <v>92</v>
      </c>
      <c r="M290" s="453" t="s">
        <v>92</v>
      </c>
      <c r="N290" s="3100"/>
      <c r="O290" s="1843"/>
      <c r="P290" s="1843"/>
    </row>
    <row r="291" spans="2:16" ht="22.5" customHeight="1">
      <c r="B291" s="334" t="s">
        <v>2595</v>
      </c>
      <c r="C291" s="1844" t="s">
        <v>4090</v>
      </c>
      <c r="D291" s="1844"/>
      <c r="E291" s="1844"/>
      <c r="F291" s="1844"/>
      <c r="G291" s="1844"/>
      <c r="H291" s="877" t="s">
        <v>92</v>
      </c>
      <c r="I291" s="877" t="s">
        <v>92</v>
      </c>
      <c r="J291" s="453" t="s">
        <v>92</v>
      </c>
      <c r="K291" s="877" t="s">
        <v>92</v>
      </c>
      <c r="L291" s="877" t="s">
        <v>92</v>
      </c>
      <c r="M291" s="453" t="s">
        <v>92</v>
      </c>
      <c r="N291" s="3101"/>
      <c r="O291" s="1843"/>
      <c r="P291" s="1843"/>
    </row>
    <row r="292" spans="2:16" ht="22.5" customHeight="1">
      <c r="B292" s="380" t="s">
        <v>2481</v>
      </c>
      <c r="C292" s="1839" t="s">
        <v>4091</v>
      </c>
      <c r="D292" s="1839"/>
      <c r="E292" s="1839"/>
      <c r="F292" s="1839"/>
      <c r="G292" s="1839"/>
      <c r="H292" s="877" t="s">
        <v>92</v>
      </c>
      <c r="I292" s="877" t="s">
        <v>92</v>
      </c>
      <c r="J292" s="453" t="s">
        <v>92</v>
      </c>
      <c r="K292" s="877" t="s">
        <v>92</v>
      </c>
      <c r="L292" s="877" t="s">
        <v>92</v>
      </c>
      <c r="M292" s="453" t="s">
        <v>92</v>
      </c>
      <c r="N292" s="384"/>
      <c r="O292" s="1843"/>
      <c r="P292" s="1843"/>
    </row>
    <row r="293" spans="2:16" ht="22.5" customHeight="1">
      <c r="B293" s="380" t="s">
        <v>2485</v>
      </c>
      <c r="C293" s="1839" t="s">
        <v>4092</v>
      </c>
      <c r="D293" s="1839"/>
      <c r="E293" s="1839"/>
      <c r="F293" s="1839"/>
      <c r="G293" s="1839"/>
      <c r="H293" s="877" t="s">
        <v>92</v>
      </c>
      <c r="I293" s="877" t="s">
        <v>92</v>
      </c>
      <c r="J293" s="453" t="s">
        <v>92</v>
      </c>
      <c r="K293" s="877" t="s">
        <v>92</v>
      </c>
      <c r="L293" s="877" t="s">
        <v>92</v>
      </c>
      <c r="M293" s="453" t="s">
        <v>92</v>
      </c>
      <c r="N293" s="384"/>
      <c r="O293" s="1843"/>
      <c r="P293" s="1843"/>
    </row>
    <row r="294" spans="2:16" ht="22.5" customHeight="1">
      <c r="B294" s="380" t="s">
        <v>2489</v>
      </c>
      <c r="C294" s="1839" t="s">
        <v>3975</v>
      </c>
      <c r="D294" s="1839"/>
      <c r="E294" s="1839"/>
      <c r="F294" s="1839"/>
      <c r="G294" s="1839"/>
      <c r="H294" s="877" t="s">
        <v>92</v>
      </c>
      <c r="I294" s="877" t="s">
        <v>92</v>
      </c>
      <c r="J294" s="453" t="s">
        <v>92</v>
      </c>
      <c r="K294" s="877" t="s">
        <v>92</v>
      </c>
      <c r="L294" s="877" t="s">
        <v>92</v>
      </c>
      <c r="M294" s="453" t="s">
        <v>92</v>
      </c>
      <c r="N294" s="384"/>
      <c r="O294" s="1843"/>
      <c r="P294" s="1843"/>
    </row>
    <row r="295" spans="2:16" ht="22.5" customHeight="1">
      <c r="B295" s="380" t="s">
        <v>2492</v>
      </c>
      <c r="C295" s="1839" t="s">
        <v>3976</v>
      </c>
      <c r="D295" s="1839"/>
      <c r="E295" s="1839"/>
      <c r="F295" s="1839"/>
      <c r="G295" s="1839"/>
      <c r="H295" s="877" t="s">
        <v>92</v>
      </c>
      <c r="I295" s="877" t="s">
        <v>92</v>
      </c>
      <c r="J295" s="453" t="s">
        <v>92</v>
      </c>
      <c r="K295" s="877" t="s">
        <v>92</v>
      </c>
      <c r="L295" s="877" t="s">
        <v>92</v>
      </c>
      <c r="M295" s="453" t="s">
        <v>92</v>
      </c>
      <c r="N295" s="384"/>
      <c r="O295" s="1843"/>
      <c r="P295" s="1843"/>
    </row>
    <row r="296" spans="2:16" ht="18.75" customHeight="1">
      <c r="B296" s="380" t="s">
        <v>2594</v>
      </c>
      <c r="C296" s="1839" t="s">
        <v>4093</v>
      </c>
      <c r="D296" s="1839"/>
      <c r="E296" s="1839"/>
      <c r="F296" s="1839"/>
      <c r="G296" s="1839"/>
      <c r="H296" s="1839"/>
      <c r="I296" s="1839"/>
      <c r="J296" s="1839"/>
      <c r="K296" s="1839"/>
      <c r="L296" s="1839"/>
      <c r="M296" s="1839"/>
      <c r="N296" s="1840"/>
      <c r="O296" s="1843"/>
      <c r="P296" s="1843"/>
    </row>
    <row r="297" spans="2:16" ht="22.5" customHeight="1">
      <c r="B297" s="334" t="s">
        <v>2594</v>
      </c>
      <c r="C297" s="1851" t="s">
        <v>4094</v>
      </c>
      <c r="D297" s="1851"/>
      <c r="E297" s="1851"/>
      <c r="F297" s="1851"/>
      <c r="G297" s="1852"/>
      <c r="H297" s="369" t="s">
        <v>892</v>
      </c>
      <c r="I297" s="370" t="s">
        <v>892</v>
      </c>
      <c r="J297" s="453" t="s">
        <v>92</v>
      </c>
      <c r="K297" s="877" t="s">
        <v>92</v>
      </c>
      <c r="L297" s="877" t="s">
        <v>92</v>
      </c>
      <c r="M297" s="453" t="s">
        <v>92</v>
      </c>
      <c r="N297" s="3440" t="s">
        <v>4095</v>
      </c>
      <c r="O297" s="1843"/>
      <c r="P297" s="1843"/>
    </row>
    <row r="298" spans="2:16" ht="22.5" customHeight="1">
      <c r="B298" s="334" t="s">
        <v>2595</v>
      </c>
      <c r="C298" s="1851" t="s">
        <v>4096</v>
      </c>
      <c r="D298" s="1851"/>
      <c r="E298" s="1851"/>
      <c r="F298" s="1851"/>
      <c r="G298" s="1852"/>
      <c r="H298" s="369" t="s">
        <v>892</v>
      </c>
      <c r="I298" s="370" t="s">
        <v>892</v>
      </c>
      <c r="J298" s="453" t="s">
        <v>92</v>
      </c>
      <c r="K298" s="877" t="s">
        <v>92</v>
      </c>
      <c r="L298" s="877" t="s">
        <v>92</v>
      </c>
      <c r="M298" s="453" t="s">
        <v>92</v>
      </c>
      <c r="N298" s="3441"/>
      <c r="O298" s="1843"/>
      <c r="P298" s="1843"/>
    </row>
    <row r="299" spans="2:16" ht="22.5" customHeight="1">
      <c r="B299" s="380" t="s">
        <v>2599</v>
      </c>
      <c r="C299" s="1839" t="s">
        <v>3983</v>
      </c>
      <c r="D299" s="1839"/>
      <c r="E299" s="1839"/>
      <c r="F299" s="1839"/>
      <c r="G299" s="1839"/>
      <c r="H299" s="369" t="s">
        <v>892</v>
      </c>
      <c r="I299" s="370" t="s">
        <v>892</v>
      </c>
      <c r="J299" s="453" t="s">
        <v>92</v>
      </c>
      <c r="K299" s="877" t="s">
        <v>92</v>
      </c>
      <c r="L299" s="877" t="s">
        <v>92</v>
      </c>
      <c r="M299" s="453" t="s">
        <v>92</v>
      </c>
      <c r="N299" s="384"/>
      <c r="O299" s="1843"/>
      <c r="P299" s="1843"/>
    </row>
    <row r="300" spans="2:16" ht="81" customHeight="1">
      <c r="B300" s="205" t="s">
        <v>2601</v>
      </c>
      <c r="C300" s="1414" t="s">
        <v>4097</v>
      </c>
      <c r="D300" s="1414"/>
      <c r="E300" s="1414"/>
      <c r="F300" s="1414"/>
      <c r="G300" s="1415"/>
      <c r="H300" s="386">
        <f t="shared" ref="H300:L300" si="0">SUMIF(H281:H282,"&lt;&gt;")+SUMIF(H284,"&lt;&gt;")+SUMIF(H286:H288,"&lt;&gt;")+SUMIF(H290:H295,"&lt;&gt;")+SUMIF(H297:H299,"&lt;&gt;")</f>
        <v>0</v>
      </c>
      <c r="I300" s="386">
        <f t="shared" si="0"/>
        <v>0</v>
      </c>
      <c r="J300" s="453" t="s">
        <v>92</v>
      </c>
      <c r="K300" s="386">
        <f t="shared" si="0"/>
        <v>0</v>
      </c>
      <c r="L300" s="386">
        <f t="shared" si="0"/>
        <v>0</v>
      </c>
      <c r="M300" s="453" t="s">
        <v>92</v>
      </c>
      <c r="N300" s="503" t="s">
        <v>4098</v>
      </c>
      <c r="O300" s="1842"/>
      <c r="P300" s="1843"/>
    </row>
    <row r="301" spans="2:16" ht="76.5" customHeight="1">
      <c r="B301" s="266" t="s">
        <v>707</v>
      </c>
      <c r="C301" s="3436" t="s">
        <v>4099</v>
      </c>
      <c r="D301" s="3436"/>
      <c r="E301" s="3436"/>
      <c r="F301" s="3436"/>
      <c r="G301" s="3437"/>
      <c r="H301" s="3094" t="s">
        <v>4100</v>
      </c>
      <c r="I301" s="3094"/>
      <c r="J301" s="3094"/>
      <c r="K301" s="3094"/>
      <c r="L301" s="3094"/>
      <c r="M301" s="3094"/>
      <c r="N301" s="3094"/>
      <c r="O301" s="798"/>
      <c r="P301" s="390"/>
    </row>
    <row r="302" spans="2:16" s="172" customFormat="1" ht="24" customHeight="1">
      <c r="B302" s="3096" t="s">
        <v>3122</v>
      </c>
      <c r="C302" s="1823"/>
      <c r="D302" s="1823"/>
      <c r="E302" s="1823"/>
      <c r="F302" s="1823"/>
      <c r="G302" s="1823"/>
      <c r="H302" s="1417"/>
      <c r="I302" s="1417"/>
      <c r="J302" s="1417"/>
      <c r="K302" s="1417"/>
      <c r="L302" s="1417"/>
      <c r="M302" s="1417"/>
      <c r="N302" s="1417"/>
      <c r="O302" s="1417"/>
      <c r="P302" s="1418"/>
    </row>
    <row r="303" spans="2:16" ht="51" customHeight="1">
      <c r="B303" s="298" t="s">
        <v>2713</v>
      </c>
      <c r="C303" s="1414" t="s">
        <v>4101</v>
      </c>
      <c r="D303" s="1414"/>
      <c r="E303" s="1414"/>
      <c r="F303" s="1414"/>
      <c r="G303" s="1415"/>
      <c r="H303" s="1574" t="s">
        <v>2768</v>
      </c>
      <c r="I303" s="1685"/>
      <c r="J303" s="1575"/>
      <c r="K303" s="394" t="s">
        <v>3957</v>
      </c>
      <c r="L303" s="1853"/>
      <c r="M303" s="1854"/>
      <c r="N303" s="1855"/>
      <c r="O303" s="395"/>
      <c r="P303" s="328"/>
    </row>
    <row r="304" spans="2:16" ht="34.5" customHeight="1">
      <c r="B304" s="227" t="s">
        <v>2715</v>
      </c>
      <c r="C304" s="1414" t="s">
        <v>4102</v>
      </c>
      <c r="D304" s="1414"/>
      <c r="E304" s="1414"/>
      <c r="F304" s="1414"/>
      <c r="G304" s="1415"/>
      <c r="H304" s="1574" t="s">
        <v>2768</v>
      </c>
      <c r="I304" s="1685"/>
      <c r="J304" s="1575"/>
      <c r="K304" s="1756" t="s">
        <v>3957</v>
      </c>
      <c r="L304" s="1856"/>
      <c r="M304" s="1857"/>
      <c r="N304" s="1858"/>
      <c r="O304" s="1708"/>
      <c r="P304" s="1709"/>
    </row>
    <row r="305" spans="2:16" ht="37.5" customHeight="1">
      <c r="B305" s="195" t="s">
        <v>2465</v>
      </c>
      <c r="C305" s="1450" t="s">
        <v>4103</v>
      </c>
      <c r="D305" s="1450"/>
      <c r="E305" s="1450"/>
      <c r="F305" s="1450"/>
      <c r="G305" s="1451"/>
      <c r="H305" s="1574" t="s">
        <v>54</v>
      </c>
      <c r="I305" s="1685"/>
      <c r="J305" s="1575"/>
      <c r="K305" s="1757"/>
      <c r="L305" s="1859"/>
      <c r="M305" s="1860"/>
      <c r="N305" s="1608"/>
      <c r="O305" s="1708"/>
      <c r="P305" s="1708"/>
    </row>
    <row r="306" spans="2:16" ht="37.5" customHeight="1">
      <c r="B306" s="198" t="s">
        <v>2472</v>
      </c>
      <c r="C306" s="1414" t="s">
        <v>4104</v>
      </c>
      <c r="D306" s="1414"/>
      <c r="E306" s="1414"/>
      <c r="F306" s="1414"/>
      <c r="G306" s="1415"/>
      <c r="H306" s="1574" t="s">
        <v>4022</v>
      </c>
      <c r="I306" s="1685"/>
      <c r="J306" s="1575"/>
      <c r="K306" s="1758"/>
      <c r="L306" s="1861"/>
      <c r="M306" s="1862"/>
      <c r="N306" s="1863"/>
      <c r="O306" s="1708"/>
      <c r="P306" s="1708"/>
    </row>
    <row r="307" spans="2:16" ht="37.5" customHeight="1">
      <c r="B307" s="233" t="s">
        <v>2719</v>
      </c>
      <c r="C307" s="1414" t="s">
        <v>4105</v>
      </c>
      <c r="D307" s="1414"/>
      <c r="E307" s="1414"/>
      <c r="F307" s="1414"/>
      <c r="G307" s="1415"/>
      <c r="H307" s="1574" t="s">
        <v>2377</v>
      </c>
      <c r="I307" s="1685"/>
      <c r="J307" s="1575"/>
      <c r="K307" s="319" t="s">
        <v>3957</v>
      </c>
      <c r="L307" s="1856"/>
      <c r="M307" s="1857"/>
      <c r="N307" s="1858"/>
      <c r="O307" s="1708"/>
      <c r="P307" s="1708"/>
    </row>
    <row r="308" spans="2:16" ht="37.5" customHeight="1">
      <c r="B308" s="227" t="s">
        <v>2721</v>
      </c>
      <c r="C308" s="1414" t="s">
        <v>3130</v>
      </c>
      <c r="D308" s="1414"/>
      <c r="E308" s="1414"/>
      <c r="F308" s="1414"/>
      <c r="G308" s="1415"/>
      <c r="H308" s="1574" t="s">
        <v>2768</v>
      </c>
      <c r="I308" s="1685"/>
      <c r="J308" s="1575"/>
      <c r="K308" s="319" t="s">
        <v>3957</v>
      </c>
      <c r="L308" s="1864"/>
      <c r="M308" s="1865"/>
      <c r="N308" s="1866"/>
      <c r="O308" s="1708"/>
      <c r="P308" s="1755"/>
    </row>
    <row r="309" spans="2:16" ht="39" customHeight="1">
      <c r="B309" s="253" t="s">
        <v>2723</v>
      </c>
      <c r="C309" s="1450" t="s">
        <v>3131</v>
      </c>
      <c r="D309" s="1450"/>
      <c r="E309" s="1450"/>
      <c r="F309" s="1450"/>
      <c r="G309" s="1451"/>
      <c r="H309" s="1574" t="s">
        <v>2768</v>
      </c>
      <c r="I309" s="1685"/>
      <c r="J309" s="1575"/>
      <c r="K309" s="1756" t="s">
        <v>3957</v>
      </c>
      <c r="L309" s="1871"/>
      <c r="M309" s="1872"/>
      <c r="N309" s="1873"/>
      <c r="O309" s="1709"/>
      <c r="P309" s="1709"/>
    </row>
    <row r="310" spans="2:16" ht="39" customHeight="1">
      <c r="B310" s="191" t="s">
        <v>2725</v>
      </c>
      <c r="C310" s="1414" t="s">
        <v>4106</v>
      </c>
      <c r="D310" s="1414"/>
      <c r="E310" s="1414"/>
      <c r="F310" s="1414"/>
      <c r="G310" s="1415"/>
      <c r="H310" s="1574" t="s">
        <v>3077</v>
      </c>
      <c r="I310" s="1685"/>
      <c r="J310" s="1575"/>
      <c r="K310" s="1757"/>
      <c r="L310" s="1874"/>
      <c r="M310" s="1875"/>
      <c r="N310" s="1876"/>
      <c r="O310" s="1708"/>
      <c r="P310" s="1708"/>
    </row>
    <row r="311" spans="2:16" ht="39" customHeight="1">
      <c r="B311" s="214" t="s">
        <v>2727</v>
      </c>
      <c r="C311" s="1414" t="s">
        <v>4107</v>
      </c>
      <c r="D311" s="1414"/>
      <c r="E311" s="1414"/>
      <c r="F311" s="1414"/>
      <c r="G311" s="1415"/>
      <c r="H311" s="1574" t="s">
        <v>2800</v>
      </c>
      <c r="I311" s="1685"/>
      <c r="J311" s="1575"/>
      <c r="K311" s="1757"/>
      <c r="L311" s="1874"/>
      <c r="M311" s="1875"/>
      <c r="N311" s="1876"/>
      <c r="O311" s="1708"/>
      <c r="P311" s="1708"/>
    </row>
    <row r="312" spans="2:16" ht="39" customHeight="1">
      <c r="B312" s="358" t="s">
        <v>2465</v>
      </c>
      <c r="C312" s="1414" t="s">
        <v>3136</v>
      </c>
      <c r="D312" s="1414"/>
      <c r="E312" s="1414"/>
      <c r="F312" s="1414"/>
      <c r="G312" s="1415"/>
      <c r="H312" s="1574" t="s">
        <v>2800</v>
      </c>
      <c r="I312" s="1685"/>
      <c r="J312" s="1575"/>
      <c r="K312" s="1757"/>
      <c r="L312" s="1874"/>
      <c r="M312" s="1875"/>
      <c r="N312" s="1876"/>
      <c r="O312" s="1708"/>
      <c r="P312" s="1755"/>
    </row>
    <row r="313" spans="2:16" ht="51" customHeight="1">
      <c r="B313" s="298" t="s">
        <v>2730</v>
      </c>
      <c r="C313" s="1414" t="s">
        <v>3138</v>
      </c>
      <c r="D313" s="1414"/>
      <c r="E313" s="1414"/>
      <c r="F313" s="1414"/>
      <c r="G313" s="1415"/>
      <c r="H313" s="1563" t="s">
        <v>2800</v>
      </c>
      <c r="I313" s="1655"/>
      <c r="J313" s="1564"/>
      <c r="K313" s="1757"/>
      <c r="L313" s="1874"/>
      <c r="M313" s="1875"/>
      <c r="N313" s="1876"/>
      <c r="O313" s="1443"/>
      <c r="P313" s="1443"/>
    </row>
    <row r="314" spans="2:16" ht="40.5" customHeight="1">
      <c r="B314" s="266" t="s">
        <v>2465</v>
      </c>
      <c r="C314" s="1445" t="s">
        <v>4108</v>
      </c>
      <c r="D314" s="1445"/>
      <c r="E314" s="1445"/>
      <c r="F314" s="1445"/>
      <c r="G314" s="1817"/>
      <c r="H314" s="1574" t="s">
        <v>2800</v>
      </c>
      <c r="I314" s="1685"/>
      <c r="J314" s="1575"/>
      <c r="K314" s="1870"/>
      <c r="L314" s="1877"/>
      <c r="M314" s="1878"/>
      <c r="N314" s="1879"/>
      <c r="O314" s="1444"/>
      <c r="P314" s="1444"/>
    </row>
    <row r="315" spans="2:16" s="172" customFormat="1" ht="21.75" customHeight="1">
      <c r="B315" s="1416" t="s">
        <v>1209</v>
      </c>
      <c r="C315" s="1417"/>
      <c r="D315" s="1417"/>
      <c r="E315" s="1417"/>
      <c r="F315" s="1417"/>
      <c r="G315" s="1417"/>
      <c r="H315" s="1417"/>
      <c r="I315" s="1417"/>
      <c r="J315" s="1417"/>
      <c r="K315" s="1882"/>
      <c r="L315" s="1417"/>
      <c r="M315" s="1417"/>
      <c r="N315" s="1417"/>
      <c r="O315" s="1417"/>
      <c r="P315" s="1418"/>
    </row>
    <row r="316" spans="2:16" ht="28.5" customHeight="1">
      <c r="B316" s="214" t="s">
        <v>2734</v>
      </c>
      <c r="C316" s="1450" t="s">
        <v>3141</v>
      </c>
      <c r="D316" s="1450"/>
      <c r="E316" s="1450"/>
      <c r="F316" s="1450"/>
      <c r="G316" s="1450"/>
      <c r="H316" s="1574" t="s">
        <v>3142</v>
      </c>
      <c r="I316" s="1685"/>
      <c r="J316" s="1685"/>
      <c r="K316" s="1885" t="s">
        <v>3957</v>
      </c>
      <c r="L316" s="1886"/>
      <c r="M316" s="1887"/>
      <c r="N316" s="1888"/>
      <c r="O316" s="1759"/>
      <c r="P316" s="1759"/>
    </row>
    <row r="317" spans="2:16" ht="30.75" customHeight="1">
      <c r="B317" s="195" t="s">
        <v>2465</v>
      </c>
      <c r="C317" s="1450" t="s">
        <v>4109</v>
      </c>
      <c r="D317" s="1450"/>
      <c r="E317" s="1450"/>
      <c r="F317" s="1450"/>
      <c r="G317" s="1450"/>
      <c r="H317" s="1563" t="s">
        <v>54</v>
      </c>
      <c r="I317" s="1655"/>
      <c r="J317" s="1564"/>
      <c r="K317" s="1757"/>
      <c r="L317" s="1568"/>
      <c r="M317" s="1569"/>
      <c r="N317" s="1570"/>
      <c r="O317" s="1708"/>
      <c r="P317" s="1708"/>
    </row>
    <row r="318" spans="2:16" ht="39" customHeight="1">
      <c r="B318" s="195" t="s">
        <v>2472</v>
      </c>
      <c r="C318" s="1414" t="s">
        <v>4110</v>
      </c>
      <c r="D318" s="1414"/>
      <c r="E318" s="1414"/>
      <c r="F318" s="1414"/>
      <c r="G318" s="1415"/>
      <c r="H318" s="1574" t="s">
        <v>2792</v>
      </c>
      <c r="I318" s="1685"/>
      <c r="J318" s="1575"/>
      <c r="K318" s="1757"/>
      <c r="L318" s="1568"/>
      <c r="M318" s="1569"/>
      <c r="N318" s="1570"/>
      <c r="O318" s="1708"/>
      <c r="P318" s="1708"/>
    </row>
    <row r="319" spans="2:16" ht="35.25" customHeight="1">
      <c r="B319" s="214" t="s">
        <v>2738</v>
      </c>
      <c r="C319" s="1464" t="s">
        <v>4111</v>
      </c>
      <c r="D319" s="1464"/>
      <c r="E319" s="1464"/>
      <c r="F319" s="1464"/>
      <c r="G319" s="1465"/>
      <c r="H319" s="1563" t="s">
        <v>54</v>
      </c>
      <c r="I319" s="1655"/>
      <c r="J319" s="1564"/>
      <c r="K319" s="1757"/>
      <c r="L319" s="1571"/>
      <c r="M319" s="1572"/>
      <c r="N319" s="1573"/>
      <c r="O319" s="1708"/>
      <c r="P319" s="1708"/>
    </row>
    <row r="320" spans="2:16" ht="39" customHeight="1">
      <c r="B320" s="195" t="s">
        <v>2465</v>
      </c>
      <c r="C320" s="1414" t="s">
        <v>4112</v>
      </c>
      <c r="D320" s="1414"/>
      <c r="E320" s="1414"/>
      <c r="F320" s="1414"/>
      <c r="G320" s="1415"/>
      <c r="H320" s="1574" t="s">
        <v>2792</v>
      </c>
      <c r="I320" s="1685"/>
      <c r="J320" s="1575"/>
      <c r="K320" s="1756" t="s">
        <v>3957</v>
      </c>
      <c r="L320" s="1576"/>
      <c r="M320" s="1577"/>
      <c r="N320" s="1690"/>
      <c r="O320" s="1708"/>
      <c r="P320" s="1708"/>
    </row>
    <row r="321" spans="1:16" ht="31.5" customHeight="1">
      <c r="B321" s="198" t="s">
        <v>2472</v>
      </c>
      <c r="C321" s="1414" t="s">
        <v>4113</v>
      </c>
      <c r="D321" s="1414"/>
      <c r="E321" s="1414"/>
      <c r="F321" s="1414"/>
      <c r="G321" s="1415"/>
      <c r="H321" s="1563" t="s">
        <v>2768</v>
      </c>
      <c r="I321" s="1655"/>
      <c r="J321" s="1564"/>
      <c r="K321" s="1757"/>
      <c r="L321" s="1691"/>
      <c r="M321" s="1692"/>
      <c r="N321" s="1693"/>
      <c r="O321" s="1755"/>
      <c r="P321" s="1755"/>
    </row>
    <row r="322" spans="1:16" s="172" customFormat="1" ht="54" customHeight="1">
      <c r="B322" s="1889" t="s">
        <v>4114</v>
      </c>
      <c r="C322" s="1890"/>
      <c r="D322" s="1890"/>
      <c r="E322" s="1890"/>
      <c r="F322" s="1890"/>
      <c r="G322" s="1890"/>
      <c r="H322" s="1890"/>
      <c r="I322" s="1890"/>
      <c r="J322" s="1890"/>
      <c r="K322" s="1890"/>
      <c r="L322" s="1890"/>
      <c r="M322" s="1890"/>
      <c r="N322" s="1891"/>
      <c r="O322" s="375"/>
      <c r="P322" s="375"/>
    </row>
    <row r="323" spans="1:16" ht="114" customHeight="1">
      <c r="B323" s="233" t="s">
        <v>2742</v>
      </c>
      <c r="C323" s="1414" t="s">
        <v>3150</v>
      </c>
      <c r="D323" s="1414"/>
      <c r="E323" s="1414"/>
      <c r="F323" s="1414"/>
      <c r="G323" s="1414"/>
      <c r="H323" s="1414"/>
      <c r="I323" s="1414"/>
      <c r="J323" s="1414"/>
      <c r="K323" s="1414"/>
      <c r="L323" s="1414"/>
      <c r="M323" s="1414"/>
      <c r="N323" s="1562"/>
      <c r="O323" s="1709"/>
      <c r="P323" s="1709"/>
    </row>
    <row r="324" spans="1:16" ht="47.25" customHeight="1">
      <c r="A324" s="611"/>
      <c r="B324" s="397" t="s">
        <v>2465</v>
      </c>
      <c r="C324" s="1484" t="s">
        <v>4115</v>
      </c>
      <c r="D324" s="1484"/>
      <c r="E324" s="1484"/>
      <c r="F324" s="1484"/>
      <c r="G324" s="1484"/>
      <c r="H324" s="1484"/>
      <c r="I324" s="1484"/>
      <c r="J324" s="1484"/>
      <c r="K324" s="1484"/>
      <c r="L324" s="1900"/>
      <c r="M324" s="1565" t="s">
        <v>4116</v>
      </c>
      <c r="N324" s="1567"/>
      <c r="O324" s="1708"/>
      <c r="P324" s="1708"/>
    </row>
    <row r="325" spans="1:16" ht="28.5" customHeight="1">
      <c r="A325" s="611"/>
      <c r="B325" s="397"/>
      <c r="C325" s="294" t="s">
        <v>2594</v>
      </c>
      <c r="D325" s="1414" t="s">
        <v>4117</v>
      </c>
      <c r="E325" s="1414"/>
      <c r="F325" s="1414"/>
      <c r="G325" s="1414"/>
      <c r="H325" s="1414"/>
      <c r="I325" s="1415"/>
      <c r="J325" s="1574" t="s">
        <v>3704</v>
      </c>
      <c r="K325" s="1575"/>
      <c r="L325" s="1901"/>
      <c r="M325" s="1568"/>
      <c r="N325" s="1570"/>
      <c r="O325" s="1708"/>
      <c r="P325" s="1708"/>
    </row>
    <row r="326" spans="1:16" ht="40.5" customHeight="1">
      <c r="A326" s="611"/>
      <c r="B326" s="397"/>
      <c r="C326" s="397" t="s">
        <v>2595</v>
      </c>
      <c r="D326" s="1414" t="s">
        <v>3155</v>
      </c>
      <c r="E326" s="1414"/>
      <c r="F326" s="1414"/>
      <c r="G326" s="1414"/>
      <c r="H326" s="1484"/>
      <c r="I326" s="1485"/>
      <c r="J326" s="1905" t="s">
        <v>2800</v>
      </c>
      <c r="K326" s="1903"/>
      <c r="L326" s="1901"/>
      <c r="M326" s="1568"/>
      <c r="N326" s="1570"/>
      <c r="O326" s="1708"/>
      <c r="P326" s="1708"/>
    </row>
    <row r="327" spans="1:16" ht="28.5" customHeight="1">
      <c r="A327" s="611"/>
      <c r="B327" s="397"/>
      <c r="C327" s="397" t="s">
        <v>2683</v>
      </c>
      <c r="D327" s="1414" t="s">
        <v>4118</v>
      </c>
      <c r="E327" s="1414"/>
      <c r="F327" s="1414"/>
      <c r="G327" s="1414"/>
      <c r="H327" s="1559"/>
      <c r="I327" s="1560"/>
      <c r="J327" s="1560"/>
      <c r="K327" s="1561"/>
      <c r="L327" s="1901"/>
      <c r="M327" s="1568"/>
      <c r="N327" s="1570"/>
      <c r="O327" s="1708"/>
      <c r="P327" s="1708"/>
    </row>
    <row r="328" spans="1:16" ht="28.5" customHeight="1">
      <c r="A328" s="611"/>
      <c r="B328" s="397"/>
      <c r="C328" s="397" t="s">
        <v>2685</v>
      </c>
      <c r="D328" s="1414" t="s">
        <v>4119</v>
      </c>
      <c r="E328" s="1414"/>
      <c r="F328" s="1414"/>
      <c r="G328" s="1414"/>
      <c r="H328" s="1414"/>
      <c r="I328" s="1414"/>
      <c r="J328" s="1574" t="s">
        <v>3170</v>
      </c>
      <c r="K328" s="1575"/>
      <c r="L328" s="1901"/>
      <c r="M328" s="1568"/>
      <c r="N328" s="1570"/>
      <c r="O328" s="1708"/>
      <c r="P328" s="1708"/>
    </row>
    <row r="329" spans="1:16" ht="34.5" customHeight="1">
      <c r="A329" s="611"/>
      <c r="B329" s="397" t="s">
        <v>2472</v>
      </c>
      <c r="C329" s="1484" t="s">
        <v>4120</v>
      </c>
      <c r="D329" s="1484"/>
      <c r="E329" s="1484"/>
      <c r="F329" s="1484"/>
      <c r="G329" s="1484"/>
      <c r="H329" s="1484"/>
      <c r="I329" s="1484"/>
      <c r="J329" s="1484"/>
      <c r="K329" s="1485"/>
      <c r="L329" s="1901"/>
      <c r="M329" s="1568"/>
      <c r="N329" s="1570"/>
      <c r="O329" s="1708"/>
      <c r="P329" s="1708"/>
    </row>
    <row r="330" spans="1:16" ht="28.5" customHeight="1">
      <c r="A330" s="611"/>
      <c r="B330" s="397"/>
      <c r="C330" s="397" t="s">
        <v>2594</v>
      </c>
      <c r="D330" s="1414" t="s">
        <v>4117</v>
      </c>
      <c r="E330" s="1414"/>
      <c r="F330" s="1414"/>
      <c r="G330" s="1414"/>
      <c r="H330" s="1414"/>
      <c r="I330" s="1415"/>
      <c r="J330" s="1574" t="s">
        <v>3694</v>
      </c>
      <c r="K330" s="1575"/>
      <c r="L330" s="1901"/>
      <c r="M330" s="1568"/>
      <c r="N330" s="1570"/>
      <c r="O330" s="1708"/>
      <c r="P330" s="1708"/>
    </row>
    <row r="331" spans="1:16" ht="28.5" customHeight="1">
      <c r="A331" s="611"/>
      <c r="B331" s="397"/>
      <c r="C331" s="397" t="s">
        <v>2595</v>
      </c>
      <c r="D331" s="1414" t="s">
        <v>4121</v>
      </c>
      <c r="E331" s="1414"/>
      <c r="F331" s="1414"/>
      <c r="G331" s="1414"/>
      <c r="H331" s="1414"/>
      <c r="I331" s="1415"/>
      <c r="J331" s="1905" t="s">
        <v>3142</v>
      </c>
      <c r="K331" s="1903"/>
      <c r="L331" s="1901"/>
      <c r="M331" s="1568"/>
      <c r="N331" s="1570"/>
      <c r="O331" s="1708"/>
      <c r="P331" s="1708"/>
    </row>
    <row r="332" spans="1:16" ht="28.5" customHeight="1">
      <c r="A332" s="611"/>
      <c r="B332" s="397"/>
      <c r="C332" s="397" t="s">
        <v>2683</v>
      </c>
      <c r="D332" s="1484" t="s">
        <v>4118</v>
      </c>
      <c r="E332" s="1484"/>
      <c r="F332" s="1484"/>
      <c r="G332" s="1484"/>
      <c r="H332" s="1820"/>
      <c r="I332" s="1821"/>
      <c r="J332" s="1821"/>
      <c r="K332" s="2187"/>
      <c r="L332" s="1901"/>
      <c r="M332" s="1568"/>
      <c r="N332" s="1570"/>
      <c r="O332" s="1708"/>
      <c r="P332" s="1708"/>
    </row>
    <row r="333" spans="1:16" ht="28.5" customHeight="1">
      <c r="A333" s="611"/>
      <c r="B333" s="397"/>
      <c r="C333" s="397" t="s">
        <v>2685</v>
      </c>
      <c r="D333" s="1414" t="s">
        <v>4122</v>
      </c>
      <c r="E333" s="1414"/>
      <c r="F333" s="1414"/>
      <c r="G333" s="1414"/>
      <c r="H333" s="1414"/>
      <c r="I333" s="1414"/>
      <c r="J333" s="1574" t="s">
        <v>2800</v>
      </c>
      <c r="K333" s="1575"/>
      <c r="L333" s="1901"/>
      <c r="M333" s="1568"/>
      <c r="N333" s="1570"/>
      <c r="O333" s="1708"/>
      <c r="P333" s="1708"/>
    </row>
    <row r="334" spans="1:16" ht="48" customHeight="1">
      <c r="A334" s="611"/>
      <c r="B334" s="397" t="s">
        <v>2475</v>
      </c>
      <c r="C334" s="1414" t="s">
        <v>4123</v>
      </c>
      <c r="D334" s="1414"/>
      <c r="E334" s="1414"/>
      <c r="F334" s="1414"/>
      <c r="G334" s="1414"/>
      <c r="H334" s="1414"/>
      <c r="I334" s="1414"/>
      <c r="J334" s="1414"/>
      <c r="K334" s="1415"/>
      <c r="L334" s="1901"/>
      <c r="M334" s="1568"/>
      <c r="N334" s="1570"/>
      <c r="O334" s="1708"/>
      <c r="P334" s="1708"/>
    </row>
    <row r="335" spans="1:16" ht="28.5" customHeight="1">
      <c r="A335" s="611"/>
      <c r="B335" s="205"/>
      <c r="C335" s="397" t="s">
        <v>2594</v>
      </c>
      <c r="D335" s="1414" t="s">
        <v>4117</v>
      </c>
      <c r="E335" s="1414"/>
      <c r="F335" s="1414"/>
      <c r="G335" s="1414"/>
      <c r="H335" s="1414"/>
      <c r="I335" s="1415"/>
      <c r="J335" s="1574" t="s">
        <v>3694</v>
      </c>
      <c r="K335" s="1575"/>
      <c r="L335" s="1901"/>
      <c r="M335" s="1568"/>
      <c r="N335" s="1570"/>
      <c r="O335" s="1708"/>
      <c r="P335" s="1708"/>
    </row>
    <row r="336" spans="1:16" ht="28.5" customHeight="1">
      <c r="A336" s="611"/>
      <c r="B336" s="205"/>
      <c r="C336" s="397" t="s">
        <v>2595</v>
      </c>
      <c r="D336" s="1414" t="s">
        <v>4121</v>
      </c>
      <c r="E336" s="1414"/>
      <c r="F336" s="1414"/>
      <c r="G336" s="1414"/>
      <c r="H336" s="1414"/>
      <c r="I336" s="1415"/>
      <c r="J336" s="1883" t="s">
        <v>2800</v>
      </c>
      <c r="K336" s="1903"/>
      <c r="L336" s="1901"/>
      <c r="M336" s="1568"/>
      <c r="N336" s="1570"/>
      <c r="O336" s="1708"/>
      <c r="P336" s="1708"/>
    </row>
    <row r="337" spans="1:16" ht="28.5" customHeight="1">
      <c r="A337" s="611"/>
      <c r="B337" s="198"/>
      <c r="C337" s="397" t="s">
        <v>2683</v>
      </c>
      <c r="D337" s="1414" t="s">
        <v>4118</v>
      </c>
      <c r="E337" s="1414"/>
      <c r="F337" s="1414"/>
      <c r="G337" s="1414"/>
      <c r="H337" s="1559"/>
      <c r="I337" s="1560"/>
      <c r="J337" s="1560"/>
      <c r="K337" s="1561"/>
      <c r="L337" s="1901"/>
      <c r="M337" s="1568"/>
      <c r="N337" s="1570"/>
      <c r="O337" s="1708"/>
      <c r="P337" s="1708"/>
    </row>
    <row r="338" spans="1:16" ht="28.5" customHeight="1">
      <c r="A338" s="611"/>
      <c r="B338" s="205"/>
      <c r="C338" s="397" t="s">
        <v>2685</v>
      </c>
      <c r="D338" s="1414" t="s">
        <v>4124</v>
      </c>
      <c r="E338" s="1414"/>
      <c r="F338" s="1414"/>
      <c r="G338" s="1414"/>
      <c r="H338" s="1414"/>
      <c r="I338" s="1414"/>
      <c r="J338" s="1574">
        <v>0</v>
      </c>
      <c r="K338" s="1575"/>
      <c r="L338" s="1901"/>
      <c r="M338" s="1568"/>
      <c r="N338" s="1570"/>
      <c r="O338" s="1708"/>
      <c r="P338" s="1708"/>
    </row>
    <row r="339" spans="1:16" ht="39.75" customHeight="1">
      <c r="A339" s="611"/>
      <c r="B339" s="205" t="s">
        <v>2477</v>
      </c>
      <c r="C339" s="1484" t="s">
        <v>4125</v>
      </c>
      <c r="D339" s="1484"/>
      <c r="E339" s="1484"/>
      <c r="F339" s="1484"/>
      <c r="G339" s="1484"/>
      <c r="H339" s="1484"/>
      <c r="I339" s="1484"/>
      <c r="J339" s="1485"/>
      <c r="K339" s="878"/>
      <c r="L339" s="1901"/>
      <c r="M339" s="1568"/>
      <c r="N339" s="1570"/>
      <c r="O339" s="1708"/>
      <c r="P339" s="1708"/>
    </row>
    <row r="340" spans="1:16" ht="28.5" customHeight="1">
      <c r="A340" s="611"/>
      <c r="B340" s="205"/>
      <c r="C340" s="397" t="s">
        <v>2594</v>
      </c>
      <c r="D340" s="1414" t="s">
        <v>4117</v>
      </c>
      <c r="E340" s="1414"/>
      <c r="F340" s="1414"/>
      <c r="G340" s="1414"/>
      <c r="H340" s="1414"/>
      <c r="I340" s="1415"/>
      <c r="J340" s="1574" t="s">
        <v>3694</v>
      </c>
      <c r="K340" s="1575"/>
      <c r="L340" s="1901"/>
      <c r="M340" s="1568"/>
      <c r="N340" s="1570"/>
      <c r="O340" s="1708"/>
      <c r="P340" s="1708"/>
    </row>
    <row r="341" spans="1:16" ht="28.5" customHeight="1">
      <c r="A341" s="611"/>
      <c r="B341" s="205"/>
      <c r="C341" s="397" t="s">
        <v>2595</v>
      </c>
      <c r="D341" s="1414" t="s">
        <v>4121</v>
      </c>
      <c r="E341" s="1414"/>
      <c r="F341" s="1414"/>
      <c r="G341" s="1414"/>
      <c r="H341" s="1414"/>
      <c r="I341" s="1415"/>
      <c r="J341" s="1883" t="s">
        <v>1365</v>
      </c>
      <c r="K341" s="1903"/>
      <c r="L341" s="1901"/>
      <c r="M341" s="1568"/>
      <c r="N341" s="1570"/>
      <c r="O341" s="1708"/>
      <c r="P341" s="1708"/>
    </row>
    <row r="342" spans="1:16" ht="28.5" customHeight="1">
      <c r="A342" s="611"/>
      <c r="B342" s="198"/>
      <c r="C342" s="397" t="s">
        <v>2683</v>
      </c>
      <c r="D342" s="1414" t="s">
        <v>4118</v>
      </c>
      <c r="E342" s="1414"/>
      <c r="F342" s="1414"/>
      <c r="G342" s="1414"/>
      <c r="H342" s="1559"/>
      <c r="I342" s="1560"/>
      <c r="J342" s="1560"/>
      <c r="K342" s="1561"/>
      <c r="L342" s="1901"/>
      <c r="M342" s="1568"/>
      <c r="N342" s="1570"/>
      <c r="O342" s="1708"/>
      <c r="P342" s="1708"/>
    </row>
    <row r="343" spans="1:16" ht="28.5" customHeight="1">
      <c r="A343" s="611"/>
      <c r="B343" s="205"/>
      <c r="C343" s="397" t="s">
        <v>2685</v>
      </c>
      <c r="D343" s="1414" t="s">
        <v>4126</v>
      </c>
      <c r="E343" s="1414"/>
      <c r="F343" s="1414"/>
      <c r="G343" s="1414"/>
      <c r="H343" s="1414"/>
      <c r="I343" s="1414"/>
      <c r="J343" s="1574">
        <v>0</v>
      </c>
      <c r="K343" s="1575"/>
      <c r="L343" s="1901"/>
      <c r="M343" s="1568"/>
      <c r="N343" s="1570"/>
      <c r="O343" s="1708"/>
      <c r="P343" s="1708"/>
    </row>
    <row r="344" spans="1:16" ht="39.75" customHeight="1">
      <c r="A344" s="611"/>
      <c r="B344" s="205" t="s">
        <v>2481</v>
      </c>
      <c r="C344" s="1414" t="s">
        <v>4127</v>
      </c>
      <c r="D344" s="1414"/>
      <c r="E344" s="1414"/>
      <c r="F344" s="1414"/>
      <c r="G344" s="1414"/>
      <c r="H344" s="1414"/>
      <c r="I344" s="1414"/>
      <c r="J344" s="1415"/>
      <c r="K344" s="878"/>
      <c r="L344" s="1901"/>
      <c r="M344" s="1568"/>
      <c r="N344" s="1570"/>
      <c r="O344" s="1708"/>
      <c r="P344" s="1708"/>
    </row>
    <row r="345" spans="1:16" ht="28.5" customHeight="1">
      <c r="A345" s="611"/>
      <c r="B345" s="205"/>
      <c r="C345" s="398" t="s">
        <v>2594</v>
      </c>
      <c r="D345" s="1414" t="s">
        <v>4117</v>
      </c>
      <c r="E345" s="1414"/>
      <c r="F345" s="1414"/>
      <c r="G345" s="1414"/>
      <c r="H345" s="1414"/>
      <c r="I345" s="1415"/>
      <c r="J345" s="1574" t="s">
        <v>3694</v>
      </c>
      <c r="K345" s="1575"/>
      <c r="L345" s="1901"/>
      <c r="M345" s="1568"/>
      <c r="N345" s="1570"/>
      <c r="O345" s="1708"/>
      <c r="P345" s="1708"/>
    </row>
    <row r="346" spans="1:16" ht="28.5" customHeight="1">
      <c r="A346" s="611"/>
      <c r="B346" s="205"/>
      <c r="C346" s="397" t="s">
        <v>2595</v>
      </c>
      <c r="D346" s="1414" t="s">
        <v>3163</v>
      </c>
      <c r="E346" s="1414"/>
      <c r="F346" s="1414"/>
      <c r="G346" s="1414"/>
      <c r="H346" s="1414"/>
      <c r="I346" s="1415"/>
      <c r="J346" s="1883" t="s">
        <v>1365</v>
      </c>
      <c r="K346" s="1903"/>
      <c r="L346" s="1901"/>
      <c r="M346" s="1568"/>
      <c r="N346" s="1570"/>
      <c r="O346" s="1708"/>
      <c r="P346" s="1708"/>
    </row>
    <row r="347" spans="1:16" ht="28.5" customHeight="1">
      <c r="A347" s="611"/>
      <c r="B347" s="198"/>
      <c r="C347" s="397" t="s">
        <v>2683</v>
      </c>
      <c r="D347" s="1414" t="s">
        <v>4118</v>
      </c>
      <c r="E347" s="1414"/>
      <c r="F347" s="1414"/>
      <c r="G347" s="1414"/>
      <c r="H347" s="1559"/>
      <c r="I347" s="1560"/>
      <c r="J347" s="1560"/>
      <c r="K347" s="1561"/>
      <c r="L347" s="1901"/>
      <c r="M347" s="1568"/>
      <c r="N347" s="1570"/>
      <c r="O347" s="1708"/>
      <c r="P347" s="1708"/>
    </row>
    <row r="348" spans="1:16" ht="28.5" customHeight="1">
      <c r="A348" s="611"/>
      <c r="B348" s="205"/>
      <c r="C348" s="397" t="s">
        <v>2685</v>
      </c>
      <c r="D348" s="1414" t="s">
        <v>4126</v>
      </c>
      <c r="E348" s="1414"/>
      <c r="F348" s="1414"/>
      <c r="G348" s="1414"/>
      <c r="H348" s="1414"/>
      <c r="I348" s="1414"/>
      <c r="J348" s="1574">
        <v>0</v>
      </c>
      <c r="K348" s="1575"/>
      <c r="L348" s="1901"/>
      <c r="M348" s="1568"/>
      <c r="N348" s="1570"/>
      <c r="O348" s="1708"/>
      <c r="P348" s="1708"/>
    </row>
    <row r="349" spans="1:16" ht="25.5" customHeight="1">
      <c r="A349" s="611"/>
      <c r="B349" s="205" t="s">
        <v>2485</v>
      </c>
      <c r="C349" s="1414" t="s">
        <v>3975</v>
      </c>
      <c r="D349" s="1414"/>
      <c r="E349" s="1414"/>
      <c r="F349" s="1414"/>
      <c r="G349" s="1414"/>
      <c r="H349" s="1414"/>
      <c r="I349" s="1414"/>
      <c r="J349" s="1415"/>
      <c r="K349" s="878"/>
      <c r="L349" s="1901"/>
      <c r="M349" s="1568"/>
      <c r="N349" s="1570"/>
      <c r="O349" s="1708"/>
      <c r="P349" s="1708"/>
    </row>
    <row r="350" spans="1:16" ht="28.5" customHeight="1">
      <c r="A350" s="611"/>
      <c r="B350" s="205"/>
      <c r="C350" s="398" t="s">
        <v>2594</v>
      </c>
      <c r="D350" s="1414" t="s">
        <v>4117</v>
      </c>
      <c r="E350" s="1414"/>
      <c r="F350" s="1414"/>
      <c r="G350" s="1414"/>
      <c r="H350" s="1414"/>
      <c r="I350" s="1415"/>
      <c r="J350" s="1574" t="s">
        <v>3694</v>
      </c>
      <c r="K350" s="1575"/>
      <c r="L350" s="1901"/>
      <c r="M350" s="1568"/>
      <c r="N350" s="1570"/>
      <c r="O350" s="1708"/>
      <c r="P350" s="1708"/>
    </row>
    <row r="351" spans="1:16" ht="28.5" customHeight="1">
      <c r="A351" s="611"/>
      <c r="B351" s="205"/>
      <c r="C351" s="397" t="s">
        <v>2595</v>
      </c>
      <c r="D351" s="1414" t="s">
        <v>4121</v>
      </c>
      <c r="E351" s="1414"/>
      <c r="F351" s="1414"/>
      <c r="G351" s="1414"/>
      <c r="H351" s="1414"/>
      <c r="I351" s="1415"/>
      <c r="J351" s="1883" t="s">
        <v>1362</v>
      </c>
      <c r="K351" s="1903"/>
      <c r="L351" s="1901"/>
      <c r="M351" s="1568"/>
      <c r="N351" s="1570"/>
      <c r="O351" s="1708"/>
      <c r="P351" s="1708"/>
    </row>
    <row r="352" spans="1:16" ht="28.5" customHeight="1">
      <c r="A352" s="611"/>
      <c r="B352" s="205"/>
      <c r="C352" s="397" t="s">
        <v>2683</v>
      </c>
      <c r="D352" s="1414" t="s">
        <v>4118</v>
      </c>
      <c r="E352" s="1414"/>
      <c r="F352" s="1414"/>
      <c r="G352" s="1414"/>
      <c r="H352" s="1559"/>
      <c r="I352" s="1560"/>
      <c r="J352" s="1560"/>
      <c r="K352" s="1561"/>
      <c r="L352" s="1901"/>
      <c r="M352" s="1568"/>
      <c r="N352" s="1570"/>
      <c r="O352" s="1708"/>
      <c r="P352" s="1708"/>
    </row>
    <row r="353" spans="1:16" ht="28.5" customHeight="1">
      <c r="A353" s="611"/>
      <c r="B353" s="205"/>
      <c r="C353" s="397" t="s">
        <v>2685</v>
      </c>
      <c r="D353" s="1414" t="s">
        <v>4128</v>
      </c>
      <c r="E353" s="1414"/>
      <c r="F353" s="1414"/>
      <c r="G353" s="1414"/>
      <c r="H353" s="1414"/>
      <c r="I353" s="1414"/>
      <c r="J353" s="1574">
        <v>1</v>
      </c>
      <c r="K353" s="1575"/>
      <c r="L353" s="1901"/>
      <c r="M353" s="1568"/>
      <c r="N353" s="1570"/>
      <c r="O353" s="1708"/>
      <c r="P353" s="1708"/>
    </row>
    <row r="354" spans="1:16" ht="25.5" customHeight="1">
      <c r="A354" s="611"/>
      <c r="B354" s="205" t="s">
        <v>2489</v>
      </c>
      <c r="C354" s="1414" t="s">
        <v>3976</v>
      </c>
      <c r="D354" s="1414"/>
      <c r="E354" s="1414"/>
      <c r="F354" s="1414"/>
      <c r="G354" s="1414"/>
      <c r="H354" s="1414"/>
      <c r="I354" s="1414"/>
      <c r="J354" s="1415"/>
      <c r="K354" s="878"/>
      <c r="L354" s="1901"/>
      <c r="M354" s="1568"/>
      <c r="N354" s="1570"/>
      <c r="O354" s="1708"/>
      <c r="P354" s="1708"/>
    </row>
    <row r="355" spans="1:16" ht="28.5" customHeight="1">
      <c r="A355" s="611"/>
      <c r="B355" s="205"/>
      <c r="C355" s="398" t="s">
        <v>2594</v>
      </c>
      <c r="D355" s="1414" t="s">
        <v>4117</v>
      </c>
      <c r="E355" s="1414"/>
      <c r="F355" s="1414"/>
      <c r="G355" s="1414"/>
      <c r="H355" s="1414"/>
      <c r="I355" s="1415"/>
      <c r="J355" s="1574" t="s">
        <v>3694</v>
      </c>
      <c r="K355" s="1575"/>
      <c r="L355" s="1901"/>
      <c r="M355" s="1568"/>
      <c r="N355" s="1570"/>
      <c r="O355" s="1708"/>
      <c r="P355" s="1708"/>
    </row>
    <row r="356" spans="1:16" ht="28.5" customHeight="1">
      <c r="A356" s="611"/>
      <c r="B356" s="205"/>
      <c r="C356" s="397" t="s">
        <v>2595</v>
      </c>
      <c r="D356" s="1414" t="s">
        <v>4121</v>
      </c>
      <c r="E356" s="1414"/>
      <c r="F356" s="1414"/>
      <c r="G356" s="1414"/>
      <c r="H356" s="1414"/>
      <c r="I356" s="1415"/>
      <c r="J356" s="1883" t="s">
        <v>1365</v>
      </c>
      <c r="K356" s="1903"/>
      <c r="L356" s="1901"/>
      <c r="M356" s="1568"/>
      <c r="N356" s="1570"/>
      <c r="O356" s="1708"/>
      <c r="P356" s="1708"/>
    </row>
    <row r="357" spans="1:16" ht="28.5" customHeight="1">
      <c r="A357" s="611"/>
      <c r="B357" s="205"/>
      <c r="C357" s="397" t="s">
        <v>2683</v>
      </c>
      <c r="D357" s="1414" t="s">
        <v>4118</v>
      </c>
      <c r="E357" s="1414"/>
      <c r="F357" s="1414"/>
      <c r="G357" s="1414"/>
      <c r="H357" s="1559"/>
      <c r="I357" s="1560"/>
      <c r="J357" s="1560"/>
      <c r="K357" s="1561"/>
      <c r="L357" s="1901"/>
      <c r="M357" s="1568"/>
      <c r="N357" s="1570"/>
      <c r="O357" s="1708"/>
      <c r="P357" s="1708"/>
    </row>
    <row r="358" spans="1:16" ht="28.5" customHeight="1">
      <c r="A358" s="611"/>
      <c r="B358" s="205"/>
      <c r="C358" s="397" t="s">
        <v>2685</v>
      </c>
      <c r="D358" s="1414" t="s">
        <v>4129</v>
      </c>
      <c r="E358" s="1414"/>
      <c r="F358" s="1414"/>
      <c r="G358" s="1414"/>
      <c r="H358" s="1414"/>
      <c r="I358" s="1414"/>
      <c r="J358" s="1574">
        <v>0</v>
      </c>
      <c r="K358" s="1575"/>
      <c r="L358" s="1901"/>
      <c r="M358" s="1568"/>
      <c r="N358" s="1570"/>
      <c r="O358" s="1708"/>
      <c r="P358" s="1708"/>
    </row>
    <row r="359" spans="1:16" ht="39.75" customHeight="1">
      <c r="A359" s="611"/>
      <c r="B359" s="198" t="s">
        <v>2492</v>
      </c>
      <c r="C359" s="1414" t="s">
        <v>3180</v>
      </c>
      <c r="D359" s="1414"/>
      <c r="E359" s="1414"/>
      <c r="F359" s="1414"/>
      <c r="G359" s="1414"/>
      <c r="H359" s="1414"/>
      <c r="I359" s="1414"/>
      <c r="J359" s="1415"/>
      <c r="K359" s="878"/>
      <c r="L359" s="1901"/>
      <c r="M359" s="1568"/>
      <c r="N359" s="1570"/>
      <c r="O359" s="1708"/>
      <c r="P359" s="1708"/>
    </row>
    <row r="360" spans="1:16" ht="28.5" customHeight="1">
      <c r="A360" s="611"/>
      <c r="B360" s="205"/>
      <c r="C360" s="398" t="s">
        <v>2594</v>
      </c>
      <c r="D360" s="1414" t="s">
        <v>4117</v>
      </c>
      <c r="E360" s="1414"/>
      <c r="F360" s="1414"/>
      <c r="G360" s="1414"/>
      <c r="H360" s="1414"/>
      <c r="I360" s="1415"/>
      <c r="J360" s="1574" t="s">
        <v>3694</v>
      </c>
      <c r="K360" s="1575"/>
      <c r="L360" s="1901"/>
      <c r="M360" s="1568"/>
      <c r="N360" s="1570"/>
      <c r="O360" s="1708"/>
      <c r="P360" s="1708"/>
    </row>
    <row r="361" spans="1:16" ht="28.5" customHeight="1">
      <c r="A361" s="611"/>
      <c r="B361" s="205"/>
      <c r="C361" s="397" t="s">
        <v>2595</v>
      </c>
      <c r="D361" s="1414" t="s">
        <v>4121</v>
      </c>
      <c r="E361" s="1414"/>
      <c r="F361" s="1414"/>
      <c r="G361" s="1414"/>
      <c r="H361" s="1414"/>
      <c r="I361" s="1415"/>
      <c r="J361" s="1883" t="s">
        <v>2800</v>
      </c>
      <c r="K361" s="1903"/>
      <c r="L361" s="1901"/>
      <c r="M361" s="1568"/>
      <c r="N361" s="1570"/>
      <c r="O361" s="1708"/>
      <c r="P361" s="1708"/>
    </row>
    <row r="362" spans="1:16" ht="28.5" customHeight="1">
      <c r="A362" s="611"/>
      <c r="B362" s="198"/>
      <c r="C362" s="294" t="s">
        <v>2683</v>
      </c>
      <c r="D362" s="1414" t="s">
        <v>4118</v>
      </c>
      <c r="E362" s="1414"/>
      <c r="F362" s="1414"/>
      <c r="G362" s="1414"/>
      <c r="H362" s="1559"/>
      <c r="I362" s="1560"/>
      <c r="J362" s="1560"/>
      <c r="K362" s="1561"/>
      <c r="L362" s="1901"/>
      <c r="M362" s="1568"/>
      <c r="N362" s="1570"/>
      <c r="O362" s="1708"/>
      <c r="P362" s="1708"/>
    </row>
    <row r="363" spans="1:16" ht="28.5" customHeight="1">
      <c r="A363" s="611"/>
      <c r="B363" s="397"/>
      <c r="C363" s="397" t="s">
        <v>2685</v>
      </c>
      <c r="D363" s="1414" t="s">
        <v>4130</v>
      </c>
      <c r="E363" s="1414"/>
      <c r="F363" s="1414"/>
      <c r="G363" s="1414"/>
      <c r="H363" s="1414"/>
      <c r="I363" s="1414"/>
      <c r="J363" s="1574" t="s">
        <v>2800</v>
      </c>
      <c r="K363" s="1575"/>
      <c r="L363" s="1902"/>
      <c r="M363" s="1571"/>
      <c r="N363" s="1573"/>
      <c r="O363" s="1755"/>
      <c r="P363" s="1755"/>
    </row>
    <row r="364" spans="1:16" ht="54" customHeight="1">
      <c r="A364" s="611"/>
      <c r="B364" s="225" t="s">
        <v>2743</v>
      </c>
      <c r="C364" s="1414" t="s">
        <v>4131</v>
      </c>
      <c r="D364" s="1414"/>
      <c r="E364" s="1414"/>
      <c r="F364" s="1414"/>
      <c r="G364" s="1414"/>
      <c r="H364" s="399" t="s">
        <v>2800</v>
      </c>
      <c r="I364" s="400" t="s">
        <v>4132</v>
      </c>
      <c r="J364" s="1560"/>
      <c r="K364" s="1560"/>
      <c r="L364" s="1560"/>
      <c r="M364" s="1560"/>
      <c r="N364" s="1906"/>
      <c r="O364" s="328"/>
      <c r="P364" s="328"/>
    </row>
    <row r="365" spans="1:16" ht="107.25" customHeight="1">
      <c r="A365" s="611"/>
      <c r="B365" s="225" t="s">
        <v>2746</v>
      </c>
      <c r="C365" s="1484" t="s">
        <v>4133</v>
      </c>
      <c r="D365" s="1484"/>
      <c r="E365" s="1484"/>
      <c r="F365" s="1484"/>
      <c r="G365" s="1485"/>
      <c r="H365" s="299" t="s">
        <v>54</v>
      </c>
      <c r="I365" s="319" t="s">
        <v>3957</v>
      </c>
      <c r="J365" s="1907"/>
      <c r="K365" s="1907"/>
      <c r="L365" s="1907"/>
      <c r="M365" s="1907"/>
      <c r="N365" s="1908"/>
      <c r="O365" s="1709"/>
      <c r="P365" s="1709"/>
    </row>
    <row r="366" spans="1:16" ht="65.25" customHeight="1">
      <c r="A366" s="611"/>
      <c r="B366" s="198" t="s">
        <v>2465</v>
      </c>
      <c r="C366" s="1485" t="s">
        <v>3189</v>
      </c>
      <c r="D366" s="1432"/>
      <c r="E366" s="1432"/>
      <c r="F366" s="1432"/>
      <c r="G366" s="1432"/>
      <c r="H366" s="1909" t="s">
        <v>92</v>
      </c>
      <c r="I366" s="1909"/>
      <c r="J366" s="1909"/>
      <c r="K366" s="1909"/>
      <c r="L366" s="1909"/>
      <c r="M366" s="1791"/>
      <c r="N366" s="1910"/>
      <c r="O366" s="1755"/>
      <c r="P366" s="1755"/>
    </row>
    <row r="367" spans="1:16" ht="60.75" customHeight="1">
      <c r="A367" s="611"/>
      <c r="B367" s="190" t="s">
        <v>2750</v>
      </c>
      <c r="C367" s="1414" t="s">
        <v>3190</v>
      </c>
      <c r="D367" s="1414"/>
      <c r="E367" s="1414"/>
      <c r="F367" s="1414"/>
      <c r="G367" s="1415"/>
      <c r="H367" s="1574" t="s">
        <v>2800</v>
      </c>
      <c r="I367" s="1575"/>
      <c r="J367" s="1921" t="s">
        <v>3957</v>
      </c>
      <c r="K367" s="1655"/>
      <c r="L367" s="1655"/>
      <c r="M367" s="1655"/>
      <c r="N367" s="1923"/>
      <c r="O367" s="1709"/>
      <c r="P367" s="1709"/>
    </row>
    <row r="368" spans="1:16" ht="42" customHeight="1">
      <c r="A368" s="611"/>
      <c r="B368" s="398" t="s">
        <v>394</v>
      </c>
      <c r="C368" s="1484" t="s">
        <v>3191</v>
      </c>
      <c r="D368" s="1484"/>
      <c r="E368" s="1484"/>
      <c r="F368" s="1484"/>
      <c r="G368" s="1485"/>
      <c r="H368" s="1927" t="s">
        <v>2800</v>
      </c>
      <c r="I368" s="1881"/>
      <c r="J368" s="1922"/>
      <c r="K368" s="1925"/>
      <c r="L368" s="1925"/>
      <c r="M368" s="1925"/>
      <c r="N368" s="1926"/>
      <c r="O368" s="1710"/>
      <c r="P368" s="1710"/>
    </row>
    <row r="369" spans="1:16" s="172" customFormat="1" ht="60.75" customHeight="1">
      <c r="B369" s="3433" t="s">
        <v>3193</v>
      </c>
      <c r="C369" s="3434"/>
      <c r="D369" s="3434"/>
      <c r="E369" s="3434"/>
      <c r="F369" s="3434"/>
      <c r="G369" s="3435"/>
      <c r="H369" s="3020" t="s">
        <v>4134</v>
      </c>
      <c r="I369" s="3021"/>
      <c r="J369" s="3021"/>
      <c r="K369" s="3021"/>
      <c r="L369" s="3021"/>
      <c r="M369" s="3021"/>
      <c r="N369" s="3022"/>
      <c r="O369" s="1916"/>
      <c r="P369" s="1917"/>
    </row>
    <row r="370" spans="1:16" s="172" customFormat="1" ht="24" customHeight="1">
      <c r="B370" s="1416" t="s">
        <v>3194</v>
      </c>
      <c r="C370" s="1417"/>
      <c r="D370" s="1417"/>
      <c r="E370" s="1417"/>
      <c r="F370" s="1417"/>
      <c r="G370" s="1417"/>
      <c r="H370" s="1417"/>
      <c r="I370" s="1417"/>
      <c r="J370" s="1417"/>
      <c r="K370" s="1417"/>
      <c r="L370" s="1417"/>
      <c r="M370" s="1417"/>
      <c r="N370" s="1417"/>
      <c r="O370" s="1417"/>
      <c r="P370" s="1418"/>
    </row>
    <row r="371" spans="1:16" s="172" customFormat="1" ht="37.5" customHeight="1">
      <c r="A371" s="281"/>
      <c r="B371" s="215" t="s">
        <v>774</v>
      </c>
      <c r="C371" s="1450" t="s">
        <v>3195</v>
      </c>
      <c r="D371" s="1450"/>
      <c r="E371" s="1450"/>
      <c r="F371" s="1450"/>
      <c r="G371" s="1451"/>
      <c r="H371" s="1867" t="s">
        <v>54</v>
      </c>
      <c r="I371" s="1869"/>
      <c r="J371" s="345" t="s">
        <v>2825</v>
      </c>
      <c r="K371" s="2203"/>
      <c r="L371" s="2204"/>
      <c r="M371" s="2204"/>
      <c r="N371" s="2205"/>
      <c r="O371" s="1977"/>
      <c r="P371" s="1978"/>
    </row>
    <row r="372" spans="1:16" s="172" customFormat="1" ht="72.75" customHeight="1">
      <c r="A372" s="281"/>
      <c r="B372" s="190" t="s">
        <v>776</v>
      </c>
      <c r="C372" s="1414" t="s">
        <v>4135</v>
      </c>
      <c r="D372" s="1414"/>
      <c r="E372" s="1414"/>
      <c r="F372" s="1414"/>
      <c r="G372" s="1415"/>
      <c r="H372" s="1574" t="s">
        <v>4136</v>
      </c>
      <c r="I372" s="1575"/>
      <c r="J372" s="319" t="s">
        <v>2825</v>
      </c>
      <c r="K372" s="2191"/>
      <c r="L372" s="2192"/>
      <c r="M372" s="2192"/>
      <c r="N372" s="2193"/>
      <c r="O372" s="1977"/>
      <c r="P372" s="1978"/>
    </row>
    <row r="373" spans="1:16" s="172" customFormat="1" ht="95.1" customHeight="1">
      <c r="A373" s="281"/>
      <c r="B373" s="190" t="s">
        <v>778</v>
      </c>
      <c r="C373" s="1414" t="s">
        <v>3199</v>
      </c>
      <c r="D373" s="1414"/>
      <c r="E373" s="1414"/>
      <c r="F373" s="1414"/>
      <c r="G373" s="1415"/>
      <c r="H373" s="1574" t="s">
        <v>54</v>
      </c>
      <c r="I373" s="1575"/>
      <c r="J373" s="1756" t="s">
        <v>2825</v>
      </c>
      <c r="K373" s="2191" t="s">
        <v>4137</v>
      </c>
      <c r="L373" s="2192"/>
      <c r="M373" s="2192"/>
      <c r="N373" s="2193"/>
      <c r="O373" s="1977"/>
      <c r="P373" s="1978"/>
    </row>
    <row r="374" spans="1:16" s="172" customFormat="1" ht="72.75" customHeight="1">
      <c r="A374" s="281"/>
      <c r="B374" s="190"/>
      <c r="C374" s="190" t="s">
        <v>394</v>
      </c>
      <c r="D374" s="1414" t="s">
        <v>4138</v>
      </c>
      <c r="E374" s="1414"/>
      <c r="F374" s="1414"/>
      <c r="G374" s="1415"/>
      <c r="H374" s="1574" t="s">
        <v>2768</v>
      </c>
      <c r="I374" s="1575"/>
      <c r="J374" s="1758"/>
      <c r="K374" s="2191"/>
      <c r="L374" s="2192"/>
      <c r="M374" s="2192"/>
      <c r="N374" s="2193"/>
      <c r="O374" s="1977"/>
      <c r="P374" s="1978"/>
    </row>
    <row r="375" spans="1:16" s="172" customFormat="1" ht="72.75" customHeight="1">
      <c r="A375" s="281"/>
      <c r="B375" s="190" t="s">
        <v>781</v>
      </c>
      <c r="C375" s="1414" t="s">
        <v>4139</v>
      </c>
      <c r="D375" s="1414"/>
      <c r="E375" s="1414"/>
      <c r="F375" s="1414"/>
      <c r="G375" s="1415"/>
      <c r="H375" s="1867" t="s">
        <v>2800</v>
      </c>
      <c r="I375" s="1869"/>
      <c r="J375" s="319" t="s">
        <v>2825</v>
      </c>
      <c r="K375" s="2191"/>
      <c r="L375" s="2192"/>
      <c r="M375" s="2192"/>
      <c r="N375" s="2193"/>
      <c r="O375" s="1977"/>
      <c r="P375" s="1978"/>
    </row>
    <row r="376" spans="1:16" s="172" customFormat="1" ht="64.5" customHeight="1">
      <c r="A376" s="281"/>
      <c r="B376" s="190" t="s">
        <v>783</v>
      </c>
      <c r="C376" s="1414" t="s">
        <v>4140</v>
      </c>
      <c r="D376" s="1414"/>
      <c r="E376" s="1414"/>
      <c r="F376" s="1414"/>
      <c r="G376" s="1415"/>
      <c r="H376" s="1937" t="s">
        <v>3731</v>
      </c>
      <c r="I376" s="1938"/>
      <c r="J376" s="319" t="s">
        <v>2825</v>
      </c>
      <c r="K376" s="2191"/>
      <c r="L376" s="2192"/>
      <c r="M376" s="2192"/>
      <c r="N376" s="2193"/>
      <c r="O376" s="1977"/>
      <c r="P376" s="1978"/>
    </row>
    <row r="377" spans="1:16" s="172" customFormat="1" ht="63.75" customHeight="1">
      <c r="A377" s="281"/>
      <c r="B377" s="190" t="s">
        <v>785</v>
      </c>
      <c r="C377" s="1414" t="s">
        <v>4141</v>
      </c>
      <c r="D377" s="1414"/>
      <c r="E377" s="1414"/>
      <c r="F377" s="1414"/>
      <c r="G377" s="1415"/>
      <c r="H377" s="1563" t="s">
        <v>3205</v>
      </c>
      <c r="I377" s="1564"/>
      <c r="J377" s="319" t="s">
        <v>2825</v>
      </c>
      <c r="K377" s="2191"/>
      <c r="L377" s="2192"/>
      <c r="M377" s="2192"/>
      <c r="N377" s="2193"/>
      <c r="O377" s="1977"/>
      <c r="P377" s="1978"/>
    </row>
    <row r="378" spans="1:16" s="172" customFormat="1" ht="63.75" customHeight="1">
      <c r="A378" s="281"/>
      <c r="B378" s="190" t="s">
        <v>787</v>
      </c>
      <c r="C378" s="1414" t="s">
        <v>4142</v>
      </c>
      <c r="D378" s="1414"/>
      <c r="E378" s="1414"/>
      <c r="F378" s="1414"/>
      <c r="G378" s="1414"/>
      <c r="H378" s="1414"/>
      <c r="I378" s="1415"/>
      <c r="J378" s="1756" t="s">
        <v>2825</v>
      </c>
      <c r="K378" s="3431"/>
      <c r="L378" s="3431"/>
      <c r="M378" s="3431"/>
      <c r="N378" s="3431"/>
      <c r="O378" s="1977"/>
      <c r="P378" s="1978"/>
    </row>
    <row r="379" spans="1:16" s="172" customFormat="1" ht="30.75" customHeight="1">
      <c r="A379" s="281"/>
      <c r="B379" s="225"/>
      <c r="C379" s="225" t="s">
        <v>394</v>
      </c>
      <c r="D379" s="1414" t="s">
        <v>4143</v>
      </c>
      <c r="E379" s="1414"/>
      <c r="F379" s="1414"/>
      <c r="G379" s="1415"/>
      <c r="H379" s="1574" t="s">
        <v>3209</v>
      </c>
      <c r="I379" s="1575"/>
      <c r="J379" s="1757"/>
      <c r="K379" s="3432"/>
      <c r="L379" s="3432"/>
      <c r="M379" s="3432"/>
      <c r="N379" s="3432"/>
      <c r="O379" s="1977"/>
      <c r="P379" s="1978"/>
    </row>
    <row r="380" spans="1:16" s="172" customFormat="1" ht="28.5" customHeight="1">
      <c r="A380" s="281"/>
      <c r="B380" s="225"/>
      <c r="C380" s="225" t="s">
        <v>401</v>
      </c>
      <c r="D380" s="1484" t="s">
        <v>4144</v>
      </c>
      <c r="E380" s="1484"/>
      <c r="F380" s="1484"/>
      <c r="G380" s="1485"/>
      <c r="H380" s="1563" t="s">
        <v>3209</v>
      </c>
      <c r="I380" s="1564"/>
      <c r="J380" s="1757"/>
      <c r="K380" s="3432"/>
      <c r="L380" s="3432"/>
      <c r="M380" s="3432"/>
      <c r="N380" s="3432"/>
      <c r="O380" s="1977"/>
      <c r="P380" s="1978"/>
    </row>
    <row r="381" spans="1:16" ht="31.5" customHeight="1">
      <c r="B381" s="1939" t="s">
        <v>3210</v>
      </c>
      <c r="C381" s="1940"/>
      <c r="D381" s="1940"/>
      <c r="E381" s="1940"/>
      <c r="F381" s="1940"/>
      <c r="G381" s="1940"/>
      <c r="H381" s="1940"/>
      <c r="I381" s="1940"/>
      <c r="J381" s="1940"/>
      <c r="K381" s="1940"/>
      <c r="L381" s="1940"/>
      <c r="M381" s="1940"/>
      <c r="N381" s="1940"/>
      <c r="O381" s="1940"/>
      <c r="P381" s="407"/>
    </row>
    <row r="382" spans="1:16" ht="15"/>
    <row r="383" spans="1:16" ht="15"/>
  </sheetData>
  <protectedRanges>
    <protectedRange sqref="J59:J65" name="Range1_2"/>
  </protectedRanges>
  <mergeCells count="852">
    <mergeCell ref="F1:N1"/>
    <mergeCell ref="B2:H2"/>
    <mergeCell ref="B4:N4"/>
    <mergeCell ref="J10:K10"/>
    <mergeCell ref="L10:N10"/>
    <mergeCell ref="C11:H11"/>
    <mergeCell ref="J11:K11"/>
    <mergeCell ref="L11:N11"/>
    <mergeCell ref="G3:O3"/>
    <mergeCell ref="C12:H12"/>
    <mergeCell ref="J12:K12"/>
    <mergeCell ref="L12:N12"/>
    <mergeCell ref="B5:P5"/>
    <mergeCell ref="C6:H6"/>
    <mergeCell ref="K6:N6"/>
    <mergeCell ref="O6:O23"/>
    <mergeCell ref="P6:P23"/>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C22:H22"/>
    <mergeCell ref="C23:H23"/>
    <mergeCell ref="C17:H17"/>
    <mergeCell ref="J17:K17"/>
    <mergeCell ref="L17:N17"/>
    <mergeCell ref="C18:H18"/>
    <mergeCell ref="J18:K18"/>
    <mergeCell ref="L18:N18"/>
    <mergeCell ref="B24:P24"/>
    <mergeCell ref="B25:B26"/>
    <mergeCell ref="C25:F26"/>
    <mergeCell ref="K25:K31"/>
    <mergeCell ref="L25:N31"/>
    <mergeCell ref="C27:I27"/>
    <mergeCell ref="O27:O29"/>
    <mergeCell ref="P27:P29"/>
    <mergeCell ref="D28:I28"/>
    <mergeCell ref="C29:G29"/>
    <mergeCell ref="C33:I33"/>
    <mergeCell ref="L33:N33"/>
    <mergeCell ref="B34:P34"/>
    <mergeCell ref="C35:I35"/>
    <mergeCell ref="L35:N35"/>
    <mergeCell ref="B36:P36"/>
    <mergeCell ref="H29:J29"/>
    <mergeCell ref="C30:G30"/>
    <mergeCell ref="H30:J30"/>
    <mergeCell ref="C31:G31"/>
    <mergeCell ref="H31:J31"/>
    <mergeCell ref="C32:G32"/>
    <mergeCell ref="H32:J32"/>
    <mergeCell ref="K39:N39"/>
    <mergeCell ref="C40:F40"/>
    <mergeCell ref="I40:J40"/>
    <mergeCell ref="K40:N40"/>
    <mergeCell ref="B41:P41"/>
    <mergeCell ref="C42:H42"/>
    <mergeCell ref="K42:N42"/>
    <mergeCell ref="C37:F37"/>
    <mergeCell ref="I37:J37"/>
    <mergeCell ref="K37:N37"/>
    <mergeCell ref="O37:O40"/>
    <mergeCell ref="P37:P40"/>
    <mergeCell ref="C38:F38"/>
    <mergeCell ref="I38:J38"/>
    <mergeCell ref="K38:N38"/>
    <mergeCell ref="C39:F39"/>
    <mergeCell ref="I39:J39"/>
    <mergeCell ref="B43:P43"/>
    <mergeCell ref="C44:E44"/>
    <mergeCell ref="G44:H44"/>
    <mergeCell ref="I44:J44"/>
    <mergeCell ref="K44:L44"/>
    <mergeCell ref="O44:O49"/>
    <mergeCell ref="P44:P49"/>
    <mergeCell ref="C45:E45"/>
    <mergeCell ref="G45:H45"/>
    <mergeCell ref="I45:J45"/>
    <mergeCell ref="C48:E48"/>
    <mergeCell ref="F48:N48"/>
    <mergeCell ref="C49:E49"/>
    <mergeCell ref="G49:H49"/>
    <mergeCell ref="I49:J49"/>
    <mergeCell ref="K49:L49"/>
    <mergeCell ref="K45:L45"/>
    <mergeCell ref="C46:E46"/>
    <mergeCell ref="F46:N46"/>
    <mergeCell ref="C47:E47"/>
    <mergeCell ref="G47:H47"/>
    <mergeCell ref="I47:J47"/>
    <mergeCell ref="K47:L47"/>
    <mergeCell ref="B50:P50"/>
    <mergeCell ref="C51:E51"/>
    <mergeCell ref="G51:H51"/>
    <mergeCell ref="I51:J51"/>
    <mergeCell ref="K51:L51"/>
    <mergeCell ref="C52:E52"/>
    <mergeCell ref="G52:H52"/>
    <mergeCell ref="I52:J52"/>
    <mergeCell ref="K52:L52"/>
    <mergeCell ref="C55:E55"/>
    <mergeCell ref="G55:H55"/>
    <mergeCell ref="I55:J55"/>
    <mergeCell ref="K55:L55"/>
    <mergeCell ref="C56:E56"/>
    <mergeCell ref="G56:H56"/>
    <mergeCell ref="I56:J56"/>
    <mergeCell ref="K56:L56"/>
    <mergeCell ref="C53:E53"/>
    <mergeCell ref="G53:H53"/>
    <mergeCell ref="I53:J53"/>
    <mergeCell ref="K53:L53"/>
    <mergeCell ref="C54:E54"/>
    <mergeCell ref="G54:H54"/>
    <mergeCell ref="I54:J54"/>
    <mergeCell ref="K54:L54"/>
    <mergeCell ref="L60:N60"/>
    <mergeCell ref="C61:I61"/>
    <mergeCell ref="L61:N61"/>
    <mergeCell ref="C62:I62"/>
    <mergeCell ref="L62:N62"/>
    <mergeCell ref="C63:I63"/>
    <mergeCell ref="L63:N63"/>
    <mergeCell ref="C57:E57"/>
    <mergeCell ref="G57:H57"/>
    <mergeCell ref="I57:J57"/>
    <mergeCell ref="K57:L57"/>
    <mergeCell ref="B58:P58"/>
    <mergeCell ref="C59:I59"/>
    <mergeCell ref="L59:N59"/>
    <mergeCell ref="O59:O64"/>
    <mergeCell ref="P59:P64"/>
    <mergeCell ref="C60:I60"/>
    <mergeCell ref="O66:O71"/>
    <mergeCell ref="P66:P71"/>
    <mergeCell ref="C67:I67"/>
    <mergeCell ref="C68:I68"/>
    <mergeCell ref="C69:I69"/>
    <mergeCell ref="C70:I70"/>
    <mergeCell ref="C71:F71"/>
    <mergeCell ref="G71:J71"/>
    <mergeCell ref="C64:I64"/>
    <mergeCell ref="L64:N64"/>
    <mergeCell ref="C65:I65"/>
    <mergeCell ref="L65:N65"/>
    <mergeCell ref="C66:J66"/>
    <mergeCell ref="K66:K71"/>
    <mergeCell ref="L66:N71"/>
    <mergeCell ref="D72:N72"/>
    <mergeCell ref="D73:E73"/>
    <mergeCell ref="F73:G73"/>
    <mergeCell ref="H73:H81"/>
    <mergeCell ref="I73:N81"/>
    <mergeCell ref="O73:O81"/>
    <mergeCell ref="D79:E79"/>
    <mergeCell ref="F79:G79"/>
    <mergeCell ref="D80:E80"/>
    <mergeCell ref="F80:G80"/>
    <mergeCell ref="D81:E81"/>
    <mergeCell ref="F81:G81"/>
    <mergeCell ref="C82:E82"/>
    <mergeCell ref="F82:N82"/>
    <mergeCell ref="O82:P82"/>
    <mergeCell ref="B83:P83"/>
    <mergeCell ref="P73:P81"/>
    <mergeCell ref="D74:E74"/>
    <mergeCell ref="F74:G74"/>
    <mergeCell ref="D75:E75"/>
    <mergeCell ref="F75:G75"/>
    <mergeCell ref="D76:G76"/>
    <mergeCell ref="D77:E77"/>
    <mergeCell ref="F77:G77"/>
    <mergeCell ref="D78:E78"/>
    <mergeCell ref="F78:G78"/>
    <mergeCell ref="C84:G84"/>
    <mergeCell ref="I84:J84"/>
    <mergeCell ref="K84:N84"/>
    <mergeCell ref="B85:E89"/>
    <mergeCell ref="F85:H85"/>
    <mergeCell ref="I85:J85"/>
    <mergeCell ref="K85:N85"/>
    <mergeCell ref="K88:N88"/>
    <mergeCell ref="F89:H89"/>
    <mergeCell ref="I89:J89"/>
    <mergeCell ref="K89:N89"/>
    <mergeCell ref="B90:P90"/>
    <mergeCell ref="C91:N91"/>
    <mergeCell ref="O91:O137"/>
    <mergeCell ref="P91:P93"/>
    <mergeCell ref="B92:F93"/>
    <mergeCell ref="G92:N92"/>
    <mergeCell ref="K93:N93"/>
    <mergeCell ref="C94:J94"/>
    <mergeCell ref="K94:N96"/>
    <mergeCell ref="C102:F102"/>
    <mergeCell ref="C103:J103"/>
    <mergeCell ref="K103:N105"/>
    <mergeCell ref="C104:F104"/>
    <mergeCell ref="C105:F105"/>
    <mergeCell ref="C106:J106"/>
    <mergeCell ref="P94:P137"/>
    <mergeCell ref="C95:F95"/>
    <mergeCell ref="C96:F96"/>
    <mergeCell ref="C97:J97"/>
    <mergeCell ref="K97:N99"/>
    <mergeCell ref="C98:F98"/>
    <mergeCell ref="C99:F99"/>
    <mergeCell ref="C100:J100"/>
    <mergeCell ref="K100:N102"/>
    <mergeCell ref="O85:O89"/>
    <mergeCell ref="P85:P89"/>
    <mergeCell ref="F86:H86"/>
    <mergeCell ref="I86:J86"/>
    <mergeCell ref="K86:N86"/>
    <mergeCell ref="F87:H87"/>
    <mergeCell ref="I87:J87"/>
    <mergeCell ref="K87:N87"/>
    <mergeCell ref="F88:H88"/>
    <mergeCell ref="I88:J88"/>
    <mergeCell ref="C101:F101"/>
    <mergeCell ref="C112:J112"/>
    <mergeCell ref="K112:N114"/>
    <mergeCell ref="C113:F113"/>
    <mergeCell ref="C114:F114"/>
    <mergeCell ref="C115:J115"/>
    <mergeCell ref="K115:N117"/>
    <mergeCell ref="C116:F116"/>
    <mergeCell ref="C117:F117"/>
    <mergeCell ref="C107:F107"/>
    <mergeCell ref="C108:F108"/>
    <mergeCell ref="C109:J109"/>
    <mergeCell ref="K109:N111"/>
    <mergeCell ref="C110:F110"/>
    <mergeCell ref="C111:F111"/>
    <mergeCell ref="C124:J124"/>
    <mergeCell ref="K124:N126"/>
    <mergeCell ref="C125:F125"/>
    <mergeCell ref="C126:F126"/>
    <mergeCell ref="C127:J127"/>
    <mergeCell ref="K127:N129"/>
    <mergeCell ref="C128:F128"/>
    <mergeCell ref="C129:F129"/>
    <mergeCell ref="C118:J118"/>
    <mergeCell ref="K118:N120"/>
    <mergeCell ref="C119:F119"/>
    <mergeCell ref="C120:F120"/>
    <mergeCell ref="C121:J121"/>
    <mergeCell ref="K121:N123"/>
    <mergeCell ref="C122:F122"/>
    <mergeCell ref="C123:F123"/>
    <mergeCell ref="C137:F137"/>
    <mergeCell ref="G137:N137"/>
    <mergeCell ref="B138:P138"/>
    <mergeCell ref="C139:F139"/>
    <mergeCell ref="H139:I139"/>
    <mergeCell ref="J139:N139"/>
    <mergeCell ref="C130:J130"/>
    <mergeCell ref="K130:N132"/>
    <mergeCell ref="C131:F131"/>
    <mergeCell ref="C132:F132"/>
    <mergeCell ref="C133:N133"/>
    <mergeCell ref="C134:D134"/>
    <mergeCell ref="E134:J134"/>
    <mergeCell ref="K134:N136"/>
    <mergeCell ref="C135:F135"/>
    <mergeCell ref="C136:F136"/>
    <mergeCell ref="H143:J143"/>
    <mergeCell ref="C144:G144"/>
    <mergeCell ref="H144:J144"/>
    <mergeCell ref="L144:N144"/>
    <mergeCell ref="C145:G145"/>
    <mergeCell ref="H145:J145"/>
    <mergeCell ref="L145:N146"/>
    <mergeCell ref="B140:P140"/>
    <mergeCell ref="C141:G141"/>
    <mergeCell ref="H141:J141"/>
    <mergeCell ref="K141:K148"/>
    <mergeCell ref="L141:N143"/>
    <mergeCell ref="O141:O144"/>
    <mergeCell ref="P141:P144"/>
    <mergeCell ref="C142:G142"/>
    <mergeCell ref="H142:J142"/>
    <mergeCell ref="C143:G143"/>
    <mergeCell ref="O145:O146"/>
    <mergeCell ref="P145:P146"/>
    <mergeCell ref="C146:G146"/>
    <mergeCell ref="H146:J146"/>
    <mergeCell ref="C147:G147"/>
    <mergeCell ref="H147:J147"/>
    <mergeCell ref="L147:N148"/>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M151:N154"/>
    <mergeCell ref="C152:F152"/>
    <mergeCell ref="G152:I152"/>
    <mergeCell ref="J152:L152"/>
    <mergeCell ref="D153:F153"/>
    <mergeCell ref="G153:I153"/>
    <mergeCell ref="J153:L153"/>
    <mergeCell ref="D154:F154"/>
    <mergeCell ref="G154:I154"/>
    <mergeCell ref="C157:F157"/>
    <mergeCell ref="G157:I157"/>
    <mergeCell ref="J157:L157"/>
    <mergeCell ref="M157:N157"/>
    <mergeCell ref="C158:F158"/>
    <mergeCell ref="G158:I158"/>
    <mergeCell ref="J158:L158"/>
    <mergeCell ref="M158:N158"/>
    <mergeCell ref="J154:L154"/>
    <mergeCell ref="C155:F155"/>
    <mergeCell ref="G155:I155"/>
    <mergeCell ref="J155:L155"/>
    <mergeCell ref="M155:N155"/>
    <mergeCell ref="C156:F156"/>
    <mergeCell ref="G156:I156"/>
    <mergeCell ref="J156:L156"/>
    <mergeCell ref="M156:N156"/>
    <mergeCell ref="C159:F159"/>
    <mergeCell ref="G159:I159"/>
    <mergeCell ref="J159:L159"/>
    <mergeCell ref="M159:N159"/>
    <mergeCell ref="C160:F160"/>
    <mergeCell ref="G160:I160"/>
    <mergeCell ref="J160:L160"/>
    <mergeCell ref="M160:N161"/>
    <mergeCell ref="C161:F161"/>
    <mergeCell ref="G161:I161"/>
    <mergeCell ref="J161:L161"/>
    <mergeCell ref="C162:F162"/>
    <mergeCell ref="G162:I162"/>
    <mergeCell ref="J162:L162"/>
    <mergeCell ref="M162:N162"/>
    <mergeCell ref="C163:F163"/>
    <mergeCell ref="G163:I163"/>
    <mergeCell ref="J163:L163"/>
    <mergeCell ref="M163:N163"/>
    <mergeCell ref="B166:N166"/>
    <mergeCell ref="C167:E167"/>
    <mergeCell ref="G167:K167"/>
    <mergeCell ref="L167:N167"/>
    <mergeCell ref="C168:E168"/>
    <mergeCell ref="G168:K168"/>
    <mergeCell ref="L168:N168"/>
    <mergeCell ref="C164:F164"/>
    <mergeCell ref="G164:I164"/>
    <mergeCell ref="J164:L164"/>
    <mergeCell ref="M164:N164"/>
    <mergeCell ref="C165:E165"/>
    <mergeCell ref="H165:I165"/>
    <mergeCell ref="J165:L165"/>
    <mergeCell ref="M165:N165"/>
    <mergeCell ref="C171:E171"/>
    <mergeCell ref="G171:K171"/>
    <mergeCell ref="L171:N171"/>
    <mergeCell ref="C172:E172"/>
    <mergeCell ref="G172:K172"/>
    <mergeCell ref="L172:N172"/>
    <mergeCell ref="C169:E169"/>
    <mergeCell ref="G169:K169"/>
    <mergeCell ref="L169:N169"/>
    <mergeCell ref="C170:E170"/>
    <mergeCell ref="G170:K170"/>
    <mergeCell ref="L170:N170"/>
    <mergeCell ref="C175:E175"/>
    <mergeCell ref="G175:K175"/>
    <mergeCell ref="L175:N175"/>
    <mergeCell ref="C176:E176"/>
    <mergeCell ref="G176:K176"/>
    <mergeCell ref="L176:N176"/>
    <mergeCell ref="C173:E173"/>
    <mergeCell ref="G173:K173"/>
    <mergeCell ref="L173:N173"/>
    <mergeCell ref="C174:E174"/>
    <mergeCell ref="G174:K174"/>
    <mergeCell ref="L174:N174"/>
    <mergeCell ref="C177:E177"/>
    <mergeCell ref="G177:K177"/>
    <mergeCell ref="L177:N177"/>
    <mergeCell ref="C178:E178"/>
    <mergeCell ref="G178:N178"/>
    <mergeCell ref="O178:O189"/>
    <mergeCell ref="G183:N183"/>
    <mergeCell ref="C184:E184"/>
    <mergeCell ref="G184:N184"/>
    <mergeCell ref="C185:E185"/>
    <mergeCell ref="G185:N185"/>
    <mergeCell ref="C186:E186"/>
    <mergeCell ref="G186:N186"/>
    <mergeCell ref="C187:E187"/>
    <mergeCell ref="G187:N187"/>
    <mergeCell ref="C188:E188"/>
    <mergeCell ref="G188:N188"/>
    <mergeCell ref="P178:P189"/>
    <mergeCell ref="C179:E179"/>
    <mergeCell ref="G179:N179"/>
    <mergeCell ref="C180:E180"/>
    <mergeCell ref="G180:N180"/>
    <mergeCell ref="C181:E181"/>
    <mergeCell ref="G181:N181"/>
    <mergeCell ref="C182:E182"/>
    <mergeCell ref="G182:N182"/>
    <mergeCell ref="C183:E183"/>
    <mergeCell ref="C189:E189"/>
    <mergeCell ref="G189:N189"/>
    <mergeCell ref="L190:N190"/>
    <mergeCell ref="O190:O201"/>
    <mergeCell ref="C194:E194"/>
    <mergeCell ref="G194:K194"/>
    <mergeCell ref="L194:N194"/>
    <mergeCell ref="C195:E195"/>
    <mergeCell ref="G195:K195"/>
    <mergeCell ref="L195:N195"/>
    <mergeCell ref="C196:E196"/>
    <mergeCell ref="G196:K196"/>
    <mergeCell ref="L196:N196"/>
    <mergeCell ref="C197:E197"/>
    <mergeCell ref="G197:K197"/>
    <mergeCell ref="L197:N197"/>
    <mergeCell ref="P190:P201"/>
    <mergeCell ref="C191:E191"/>
    <mergeCell ref="G191:K191"/>
    <mergeCell ref="L191:N191"/>
    <mergeCell ref="C192:E192"/>
    <mergeCell ref="G192:K192"/>
    <mergeCell ref="L192:N192"/>
    <mergeCell ref="C193:E193"/>
    <mergeCell ref="G193:K193"/>
    <mergeCell ref="L193:N193"/>
    <mergeCell ref="C200:E200"/>
    <mergeCell ref="G200:K200"/>
    <mergeCell ref="L200:N200"/>
    <mergeCell ref="C201:E201"/>
    <mergeCell ref="G201:K201"/>
    <mergeCell ref="L201:N201"/>
    <mergeCell ref="C198:E198"/>
    <mergeCell ref="G198:K198"/>
    <mergeCell ref="L198:N198"/>
    <mergeCell ref="C199:E199"/>
    <mergeCell ref="G199:K199"/>
    <mergeCell ref="L199:N199"/>
    <mergeCell ref="C190:E190"/>
    <mergeCell ref="G190:K190"/>
    <mergeCell ref="C202:E202"/>
    <mergeCell ref="G202:N202"/>
    <mergeCell ref="O202:O213"/>
    <mergeCell ref="P202:P213"/>
    <mergeCell ref="C203:E203"/>
    <mergeCell ref="G203:N204"/>
    <mergeCell ref="C204:E204"/>
    <mergeCell ref="C205:E205"/>
    <mergeCell ref="G205:N205"/>
    <mergeCell ref="C206:E206"/>
    <mergeCell ref="C210:E210"/>
    <mergeCell ref="G210:N210"/>
    <mergeCell ref="C211:E211"/>
    <mergeCell ref="G211:N211"/>
    <mergeCell ref="C212:E212"/>
    <mergeCell ref="G212:N212"/>
    <mergeCell ref="G206:N206"/>
    <mergeCell ref="C207:E207"/>
    <mergeCell ref="G207:N207"/>
    <mergeCell ref="C208:E208"/>
    <mergeCell ref="G208:N208"/>
    <mergeCell ref="C209:E209"/>
    <mergeCell ref="G209:N209"/>
    <mergeCell ref="C213:E213"/>
    <mergeCell ref="G213:N213"/>
    <mergeCell ref="C214:G214"/>
    <mergeCell ref="H214:J214"/>
    <mergeCell ref="K214:K220"/>
    <mergeCell ref="L214:N220"/>
    <mergeCell ref="H219:J219"/>
    <mergeCell ref="C220:G220"/>
    <mergeCell ref="H220:J220"/>
    <mergeCell ref="O214:O220"/>
    <mergeCell ref="P214:P220"/>
    <mergeCell ref="C215:J215"/>
    <mergeCell ref="D216:G216"/>
    <mergeCell ref="H216:J216"/>
    <mergeCell ref="D217:G217"/>
    <mergeCell ref="H217:J217"/>
    <mergeCell ref="D218:G218"/>
    <mergeCell ref="H218:J218"/>
    <mergeCell ref="D219:G219"/>
    <mergeCell ref="P221:P225"/>
    <mergeCell ref="C222:G222"/>
    <mergeCell ref="H222:J222"/>
    <mergeCell ref="K222:K229"/>
    <mergeCell ref="L222:N229"/>
    <mergeCell ref="C223:G223"/>
    <mergeCell ref="H223:J223"/>
    <mergeCell ref="C224:G224"/>
    <mergeCell ref="P226:P227"/>
    <mergeCell ref="C227:E227"/>
    <mergeCell ref="F227:J227"/>
    <mergeCell ref="C228:G228"/>
    <mergeCell ref="H228:J228"/>
    <mergeCell ref="O228:O229"/>
    <mergeCell ref="P228:P229"/>
    <mergeCell ref="C229:G229"/>
    <mergeCell ref="O230:O246"/>
    <mergeCell ref="H224:J224"/>
    <mergeCell ref="C225:E225"/>
    <mergeCell ref="F225:J225"/>
    <mergeCell ref="C226:G226"/>
    <mergeCell ref="H226:J226"/>
    <mergeCell ref="O226:O227"/>
    <mergeCell ref="C221:N221"/>
    <mergeCell ref="O221:O225"/>
    <mergeCell ref="C246:E246"/>
    <mergeCell ref="F246:K246"/>
    <mergeCell ref="F250:G250"/>
    <mergeCell ref="H229:J229"/>
    <mergeCell ref="C236:J236"/>
    <mergeCell ref="C237:J237"/>
    <mergeCell ref="C238:J238"/>
    <mergeCell ref="C239:J239"/>
    <mergeCell ref="C240:J240"/>
    <mergeCell ref="C241:J241"/>
    <mergeCell ref="C230:N230"/>
    <mergeCell ref="C247:N247"/>
    <mergeCell ref="O247:O253"/>
    <mergeCell ref="H258:N258"/>
    <mergeCell ref="P230:P246"/>
    <mergeCell ref="C231:J231"/>
    <mergeCell ref="L231:L246"/>
    <mergeCell ref="M231:N246"/>
    <mergeCell ref="C232:J232"/>
    <mergeCell ref="C233:J233"/>
    <mergeCell ref="C234:J234"/>
    <mergeCell ref="C235:J235"/>
    <mergeCell ref="P247:P253"/>
    <mergeCell ref="C248:E248"/>
    <mergeCell ref="F248:G248"/>
    <mergeCell ref="H248:H253"/>
    <mergeCell ref="I248:N253"/>
    <mergeCell ref="C249:E249"/>
    <mergeCell ref="F249:G249"/>
    <mergeCell ref="C250:E250"/>
    <mergeCell ref="C242:J242"/>
    <mergeCell ref="C243:J243"/>
    <mergeCell ref="C244:E244"/>
    <mergeCell ref="F244:K244"/>
    <mergeCell ref="C245:J245"/>
    <mergeCell ref="C254:F254"/>
    <mergeCell ref="I254:N254"/>
    <mergeCell ref="B255:N255"/>
    <mergeCell ref="C256:E256"/>
    <mergeCell ref="H256:N256"/>
    <mergeCell ref="C257:E257"/>
    <mergeCell ref="H257:N257"/>
    <mergeCell ref="C258:E258"/>
    <mergeCell ref="C251:E251"/>
    <mergeCell ref="F251:G251"/>
    <mergeCell ref="C252:E252"/>
    <mergeCell ref="F252:G252"/>
    <mergeCell ref="C253:E253"/>
    <mergeCell ref="F253:G253"/>
    <mergeCell ref="P263:P267"/>
    <mergeCell ref="C264:E264"/>
    <mergeCell ref="C265:E265"/>
    <mergeCell ref="C266:E266"/>
    <mergeCell ref="C267:E267"/>
    <mergeCell ref="B268:P268"/>
    <mergeCell ref="C262:E262"/>
    <mergeCell ref="H262:N262"/>
    <mergeCell ref="C263:E263"/>
    <mergeCell ref="G263:G267"/>
    <mergeCell ref="H263:N267"/>
    <mergeCell ref="O263:O267"/>
    <mergeCell ref="O255:O262"/>
    <mergeCell ref="P255:P262"/>
    <mergeCell ref="C259:F259"/>
    <mergeCell ref="H259:N259"/>
    <mergeCell ref="C260:E260"/>
    <mergeCell ref="H260:N260"/>
    <mergeCell ref="C261:E261"/>
    <mergeCell ref="H261:N261"/>
    <mergeCell ref="C269:F269"/>
    <mergeCell ref="I269:N269"/>
    <mergeCell ref="O269:O277"/>
    <mergeCell ref="P269:P277"/>
    <mergeCell ref="B270:N270"/>
    <mergeCell ref="C271:F271"/>
    <mergeCell ref="H271:H276"/>
    <mergeCell ref="I271:N276"/>
    <mergeCell ref="C272:G272"/>
    <mergeCell ref="D273:E273"/>
    <mergeCell ref="C277:E277"/>
    <mergeCell ref="F277:G277"/>
    <mergeCell ref="I277:N277"/>
    <mergeCell ref="B278:B279"/>
    <mergeCell ref="C278:G279"/>
    <mergeCell ref="H278:J278"/>
    <mergeCell ref="K278:N278"/>
    <mergeCell ref="F273:G273"/>
    <mergeCell ref="D274:E274"/>
    <mergeCell ref="F274:G274"/>
    <mergeCell ref="D275:E275"/>
    <mergeCell ref="F275:G275"/>
    <mergeCell ref="D276:E276"/>
    <mergeCell ref="F276:G276"/>
    <mergeCell ref="C280:N280"/>
    <mergeCell ref="C281:G281"/>
    <mergeCell ref="N281:N284"/>
    <mergeCell ref="C282:G282"/>
    <mergeCell ref="O282:O284"/>
    <mergeCell ref="P282:P284"/>
    <mergeCell ref="C283:E283"/>
    <mergeCell ref="F283:G283"/>
    <mergeCell ref="C284:G284"/>
    <mergeCell ref="C285:N285"/>
    <mergeCell ref="O285:O300"/>
    <mergeCell ref="P285:P300"/>
    <mergeCell ref="C286:G286"/>
    <mergeCell ref="N286:N288"/>
    <mergeCell ref="C287:F287"/>
    <mergeCell ref="C288:G288"/>
    <mergeCell ref="C289:N289"/>
    <mergeCell ref="C290:G290"/>
    <mergeCell ref="N290:N291"/>
    <mergeCell ref="C297:G297"/>
    <mergeCell ref="N297:N298"/>
    <mergeCell ref="C298:G298"/>
    <mergeCell ref="C299:G299"/>
    <mergeCell ref="C300:G300"/>
    <mergeCell ref="C301:G301"/>
    <mergeCell ref="H301:N301"/>
    <mergeCell ref="C291:G291"/>
    <mergeCell ref="C292:G292"/>
    <mergeCell ref="C293:G293"/>
    <mergeCell ref="C294:G294"/>
    <mergeCell ref="C295:G295"/>
    <mergeCell ref="C296:N296"/>
    <mergeCell ref="C305:G305"/>
    <mergeCell ref="H305:J305"/>
    <mergeCell ref="C306:G306"/>
    <mergeCell ref="H306:J306"/>
    <mergeCell ref="C307:G307"/>
    <mergeCell ref="H307:J307"/>
    <mergeCell ref="B302:P302"/>
    <mergeCell ref="C303:G303"/>
    <mergeCell ref="H303:J303"/>
    <mergeCell ref="L303:N303"/>
    <mergeCell ref="C304:G304"/>
    <mergeCell ref="H304:J304"/>
    <mergeCell ref="K304:K306"/>
    <mergeCell ref="L304:N306"/>
    <mergeCell ref="O304:O308"/>
    <mergeCell ref="P304:P308"/>
    <mergeCell ref="O309:O312"/>
    <mergeCell ref="P309:P312"/>
    <mergeCell ref="C310:G310"/>
    <mergeCell ref="H310:J310"/>
    <mergeCell ref="C311:G311"/>
    <mergeCell ref="H311:J311"/>
    <mergeCell ref="C312:G312"/>
    <mergeCell ref="H312:J312"/>
    <mergeCell ref="L307:N307"/>
    <mergeCell ref="C308:G308"/>
    <mergeCell ref="H308:J308"/>
    <mergeCell ref="L308:N308"/>
    <mergeCell ref="C309:G309"/>
    <mergeCell ref="H309:J309"/>
    <mergeCell ref="K309:K314"/>
    <mergeCell ref="L309:N314"/>
    <mergeCell ref="C313:G313"/>
    <mergeCell ref="H313:J313"/>
    <mergeCell ref="O313:O314"/>
    <mergeCell ref="P313:P314"/>
    <mergeCell ref="C314:G314"/>
    <mergeCell ref="H314:J314"/>
    <mergeCell ref="B315:P315"/>
    <mergeCell ref="C316:G316"/>
    <mergeCell ref="H316:J316"/>
    <mergeCell ref="K316:K319"/>
    <mergeCell ref="L316:N319"/>
    <mergeCell ref="O316:O321"/>
    <mergeCell ref="P316:P321"/>
    <mergeCell ref="C317:G317"/>
    <mergeCell ref="H317:J317"/>
    <mergeCell ref="C318:G318"/>
    <mergeCell ref="H318:J318"/>
    <mergeCell ref="C319:G319"/>
    <mergeCell ref="H319:J319"/>
    <mergeCell ref="C320:G320"/>
    <mergeCell ref="H320:J320"/>
    <mergeCell ref="K320:K321"/>
    <mergeCell ref="L320:N321"/>
    <mergeCell ref="C321:G321"/>
    <mergeCell ref="H321:J321"/>
    <mergeCell ref="B322:N322"/>
    <mergeCell ref="C323:N323"/>
    <mergeCell ref="O323:O363"/>
    <mergeCell ref="D328:I328"/>
    <mergeCell ref="J328:K328"/>
    <mergeCell ref="C329:K329"/>
    <mergeCell ref="D330:I330"/>
    <mergeCell ref="J330:K330"/>
    <mergeCell ref="D331:I331"/>
    <mergeCell ref="J331:K331"/>
    <mergeCell ref="D332:G332"/>
    <mergeCell ref="H332:K332"/>
    <mergeCell ref="D333:I333"/>
    <mergeCell ref="J333:K333"/>
    <mergeCell ref="D346:I346"/>
    <mergeCell ref="J346:K346"/>
    <mergeCell ref="D347:G347"/>
    <mergeCell ref="H347:K347"/>
    <mergeCell ref="D348:I348"/>
    <mergeCell ref="J348:K348"/>
    <mergeCell ref="D342:G342"/>
    <mergeCell ref="H342:K342"/>
    <mergeCell ref="D343:I343"/>
    <mergeCell ref="J343:K343"/>
    <mergeCell ref="P323:P363"/>
    <mergeCell ref="C324:K324"/>
    <mergeCell ref="L324:L363"/>
    <mergeCell ref="M324:N363"/>
    <mergeCell ref="D325:I325"/>
    <mergeCell ref="J325:K325"/>
    <mergeCell ref="D326:I326"/>
    <mergeCell ref="J326:K326"/>
    <mergeCell ref="D327:G327"/>
    <mergeCell ref="H327:K327"/>
    <mergeCell ref="D338:I338"/>
    <mergeCell ref="J338:K338"/>
    <mergeCell ref="C339:J339"/>
    <mergeCell ref="D340:I340"/>
    <mergeCell ref="J340:K340"/>
    <mergeCell ref="D341:I341"/>
    <mergeCell ref="J341:K341"/>
    <mergeCell ref="C334:K334"/>
    <mergeCell ref="D335:I335"/>
    <mergeCell ref="J335:K335"/>
    <mergeCell ref="D336:I336"/>
    <mergeCell ref="J336:K336"/>
    <mergeCell ref="D337:G337"/>
    <mergeCell ref="H337:K337"/>
    <mergeCell ref="C344:J344"/>
    <mergeCell ref="D345:I345"/>
    <mergeCell ref="J345:K345"/>
    <mergeCell ref="D353:I353"/>
    <mergeCell ref="J353:K353"/>
    <mergeCell ref="C354:J354"/>
    <mergeCell ref="D355:I355"/>
    <mergeCell ref="J355:K355"/>
    <mergeCell ref="D356:I356"/>
    <mergeCell ref="J356:K356"/>
    <mergeCell ref="C349:J349"/>
    <mergeCell ref="D350:I350"/>
    <mergeCell ref="J350:K350"/>
    <mergeCell ref="D351:I351"/>
    <mergeCell ref="J351:K351"/>
    <mergeCell ref="D352:G352"/>
    <mergeCell ref="H352:K352"/>
    <mergeCell ref="D361:I361"/>
    <mergeCell ref="J361:K361"/>
    <mergeCell ref="D362:G362"/>
    <mergeCell ref="H362:K362"/>
    <mergeCell ref="D363:I363"/>
    <mergeCell ref="J363:K363"/>
    <mergeCell ref="D357:G357"/>
    <mergeCell ref="H357:K357"/>
    <mergeCell ref="D358:I358"/>
    <mergeCell ref="J358:K358"/>
    <mergeCell ref="C359:J359"/>
    <mergeCell ref="D360:I360"/>
    <mergeCell ref="J360:K360"/>
    <mergeCell ref="C367:G367"/>
    <mergeCell ref="H367:I367"/>
    <mergeCell ref="J367:J368"/>
    <mergeCell ref="K367:N368"/>
    <mergeCell ref="O367:O368"/>
    <mergeCell ref="P367:P368"/>
    <mergeCell ref="C368:G368"/>
    <mergeCell ref="H368:I368"/>
    <mergeCell ref="C364:G364"/>
    <mergeCell ref="J364:N364"/>
    <mergeCell ref="C365:G365"/>
    <mergeCell ref="J365:N365"/>
    <mergeCell ref="O365:O366"/>
    <mergeCell ref="P365:P366"/>
    <mergeCell ref="C366:G366"/>
    <mergeCell ref="H366:N366"/>
    <mergeCell ref="B369:G369"/>
    <mergeCell ref="H369:N369"/>
    <mergeCell ref="O369:P369"/>
    <mergeCell ref="B370:P370"/>
    <mergeCell ref="C371:G371"/>
    <mergeCell ref="H371:I371"/>
    <mergeCell ref="K371:N371"/>
    <mergeCell ref="O371:P380"/>
    <mergeCell ref="C372:G372"/>
    <mergeCell ref="H372:I372"/>
    <mergeCell ref="C375:G375"/>
    <mergeCell ref="H375:I375"/>
    <mergeCell ref="K375:N375"/>
    <mergeCell ref="C376:G376"/>
    <mergeCell ref="H376:I376"/>
    <mergeCell ref="K376:N376"/>
    <mergeCell ref="K372:N372"/>
    <mergeCell ref="C373:G373"/>
    <mergeCell ref="H373:I373"/>
    <mergeCell ref="J373:J374"/>
    <mergeCell ref="K373:N373"/>
    <mergeCell ref="D374:G374"/>
    <mergeCell ref="H374:I374"/>
    <mergeCell ref="K374:N374"/>
    <mergeCell ref="B381:O381"/>
    <mergeCell ref="C377:G377"/>
    <mergeCell ref="H377:I377"/>
    <mergeCell ref="K377:N377"/>
    <mergeCell ref="C378:I378"/>
    <mergeCell ref="J378:J380"/>
    <mergeCell ref="K378:N380"/>
    <mergeCell ref="D379:G379"/>
    <mergeCell ref="H379:I379"/>
    <mergeCell ref="D380:G380"/>
    <mergeCell ref="H380:I380"/>
  </mergeCells>
  <conditionalFormatting sqref="F73:F75">
    <cfRule type="containsBlanks" dxfId="4958" priority="214">
      <formula>LEN(TRIM(F73))=0</formula>
    </cfRule>
  </conditionalFormatting>
  <conditionalFormatting sqref="F77:F80">
    <cfRule type="containsBlanks" dxfId="4957" priority="213">
      <formula>LEN(TRIM(F77))=0</formula>
    </cfRule>
  </conditionalFormatting>
  <conditionalFormatting sqref="F167:F177">
    <cfRule type="containsBlanks" dxfId="4956" priority="78">
      <formula>LEN(TRIM(F167))=0</formula>
    </cfRule>
  </conditionalFormatting>
  <conditionalFormatting sqref="F179:F189">
    <cfRule type="containsBlanks" dxfId="4955" priority="69">
      <formula>LEN(TRIM(F179))=0</formula>
    </cfRule>
  </conditionalFormatting>
  <conditionalFormatting sqref="F191:F201">
    <cfRule type="containsBlanks" dxfId="4954" priority="68">
      <formula>LEN(TRIM(F191))=0</formula>
    </cfRule>
  </conditionalFormatting>
  <conditionalFormatting sqref="F203:F213">
    <cfRule type="containsBlanks" dxfId="4953" priority="67">
      <formula>LEN(TRIM(F203))=0</formula>
    </cfRule>
  </conditionalFormatting>
  <conditionalFormatting sqref="F256:F258">
    <cfRule type="containsBlanks" dxfId="4952" priority="65">
      <formula>LEN(TRIM(F256))=0</formula>
    </cfRule>
  </conditionalFormatting>
  <conditionalFormatting sqref="F258">
    <cfRule type="expression" dxfId="4951" priority="40">
      <formula>$F$230="Sí"</formula>
    </cfRule>
  </conditionalFormatting>
  <conditionalFormatting sqref="F260:F267">
    <cfRule type="containsBlanks" dxfId="4950" priority="39">
      <formula>LEN(TRIM(F260))=0</formula>
    </cfRule>
  </conditionalFormatting>
  <conditionalFormatting sqref="F264:F267">
    <cfRule type="expression" dxfId="4949" priority="38">
      <formula>$F$236="No"</formula>
    </cfRule>
  </conditionalFormatting>
  <conditionalFormatting sqref="F273:F277">
    <cfRule type="containsBlanks" dxfId="4948" priority="188">
      <formula>LEN(TRIM(F273))=0</formula>
    </cfRule>
  </conditionalFormatting>
  <conditionalFormatting sqref="F248:G248 F249 F250:G250 F251 F252:G252">
    <cfRule type="containsBlanks" dxfId="4947" priority="72">
      <formula>LEN(TRIM(F248))=0</formula>
    </cfRule>
  </conditionalFormatting>
  <conditionalFormatting sqref="F273:G276">
    <cfRule type="expression" dxfId="4946" priority="186">
      <formula>OR($G$271="No",$G$271="Don't know")</formula>
    </cfRule>
  </conditionalFormatting>
  <conditionalFormatting sqref="F273:G277">
    <cfRule type="expression" dxfId="4945" priority="185">
      <formula>OR($G$271="No",$G$271="No sé",$G$271="No aplica (no hay ningún LMIS)")</formula>
    </cfRule>
    <cfRule type="expression" dxfId="4944" priority="187">
      <formula>OR($G$269="No",$G$269="No sé")</formula>
    </cfRule>
  </conditionalFormatting>
  <conditionalFormatting sqref="F45:M45">
    <cfRule type="expression" dxfId="4943" priority="193">
      <formula>OR($I$42="No",$I$42="No sé")</formula>
    </cfRule>
    <cfRule type="containsBlanks" dxfId="4942" priority="194">
      <formula>LEN(TRIM(F45))=0</formula>
    </cfRule>
  </conditionalFormatting>
  <conditionalFormatting sqref="F47:M47">
    <cfRule type="expression" dxfId="4941" priority="191">
      <formula>OR($I$42="No",$I$42="No sé")</formula>
    </cfRule>
    <cfRule type="containsBlanks" dxfId="4940" priority="192">
      <formula>LEN(TRIM(F47))=0</formula>
    </cfRule>
  </conditionalFormatting>
  <conditionalFormatting sqref="F52:M56">
    <cfRule type="containsBlanks" dxfId="4939" priority="201">
      <formula>LEN(TRIM(F52))=0</formula>
    </cfRule>
  </conditionalFormatting>
  <conditionalFormatting sqref="F8:N8">
    <cfRule type="containsBlanks" dxfId="4938" priority="168">
      <formula>LEN(TRIM(F8))=0</formula>
    </cfRule>
    <cfRule type="expression" dxfId="4937" priority="169">
      <formula>#REF!="No"</formula>
    </cfRule>
    <cfRule type="expression" dxfId="4936" priority="170">
      <formula>#REF!="Not applicable"</formula>
    </cfRule>
    <cfRule type="expression" dxfId="4935" priority="171">
      <formula>#REF!="Don't know"</formula>
    </cfRule>
  </conditionalFormatting>
  <conditionalFormatting sqref="G139">
    <cfRule type="containsBlanks" dxfId="4934" priority="129">
      <formula>LEN(TRIM(G139))=0</formula>
    </cfRule>
  </conditionalFormatting>
  <conditionalFormatting sqref="G151:G153 J151:J153">
    <cfRule type="containsBlanks" dxfId="4933" priority="111">
      <formula>LEN(TRIM(G151))=0</formula>
    </cfRule>
  </conditionalFormatting>
  <conditionalFormatting sqref="G154:G164">
    <cfRule type="containsBlanks" dxfId="4932" priority="106">
      <formula>LEN(TRIM(G154))=0</formula>
    </cfRule>
  </conditionalFormatting>
  <conditionalFormatting sqref="G203 G205:N213">
    <cfRule type="expression" dxfId="4931" priority="51">
      <formula>OR($F203="No",$F203="No sé")</formula>
    </cfRule>
  </conditionalFormatting>
  <conditionalFormatting sqref="G254">
    <cfRule type="containsBlanks" dxfId="4930" priority="71">
      <formula>LEN(TRIM(G254))=0</formula>
    </cfRule>
  </conditionalFormatting>
  <conditionalFormatting sqref="G269">
    <cfRule type="containsBlanks" dxfId="4929" priority="212">
      <formula>LEN(TRIM(G269))=0</formula>
    </cfRule>
  </conditionalFormatting>
  <conditionalFormatting sqref="G271">
    <cfRule type="expression" dxfId="4928" priority="189">
      <formula>OR($G$269="No",$G$269="No sé")</formula>
    </cfRule>
    <cfRule type="containsBlanks" dxfId="4927" priority="190">
      <formula>LEN(TRIM(G271))=0</formula>
    </cfRule>
  </conditionalFormatting>
  <conditionalFormatting sqref="G38:H38 G39:J39">
    <cfRule type="expression" dxfId="4926" priority="181">
      <formula>OR($J$35="No",$J$35="No sé")</formula>
    </cfRule>
  </conditionalFormatting>
  <conditionalFormatting sqref="G38:H39 H84 G95:J96 G119:J120 G122:J123 G125:J126 G128:J129 G131:J132 O279">
    <cfRule type="containsBlanks" dxfId="4925" priority="220">
      <formula>LEN(TRIM(G38))=0</formula>
    </cfRule>
  </conditionalFormatting>
  <conditionalFormatting sqref="G151:I151">
    <cfRule type="expression" dxfId="4924" priority="110">
      <formula>OR($I$92="No",$I$92="No sé")</formula>
    </cfRule>
  </conditionalFormatting>
  <conditionalFormatting sqref="G152:I152">
    <cfRule type="expression" dxfId="4923" priority="108">
      <formula>OR($I$93="No",$I$93="No sé")</formula>
    </cfRule>
  </conditionalFormatting>
  <conditionalFormatting sqref="G153:I154">
    <cfRule type="expression" dxfId="4922" priority="105">
      <formula>OR($I$94="No",$I$94="No sé")</formula>
    </cfRule>
  </conditionalFormatting>
  <conditionalFormatting sqref="G155:I155">
    <cfRule type="expression" dxfId="4921" priority="102">
      <formula>OR($I$95="No",$I$95="No sé")</formula>
    </cfRule>
  </conditionalFormatting>
  <conditionalFormatting sqref="G156:I156">
    <cfRule type="expression" dxfId="4920" priority="100">
      <formula>OR($I$96="No",$I$96="No sé")</formula>
    </cfRule>
  </conditionalFormatting>
  <conditionalFormatting sqref="G157:I157">
    <cfRule type="expression" dxfId="4919" priority="98">
      <formula>OR($I$97="No",$I$97="No sé")</formula>
    </cfRule>
  </conditionalFormatting>
  <conditionalFormatting sqref="G158:I158">
    <cfRule type="expression" dxfId="4918" priority="96">
      <formula>OR($I$98="No",$I$98="No sé")</formula>
    </cfRule>
  </conditionalFormatting>
  <conditionalFormatting sqref="G159:I159">
    <cfRule type="expression" dxfId="4917" priority="94">
      <formula>OR($I$99="No",$I$99="No sé")</formula>
    </cfRule>
  </conditionalFormatting>
  <conditionalFormatting sqref="G160:I160">
    <cfRule type="expression" dxfId="4916" priority="92">
      <formula>OR($I$100="No",$I$100="No sé")</formula>
    </cfRule>
  </conditionalFormatting>
  <conditionalFormatting sqref="G161:I161">
    <cfRule type="expression" dxfId="4915" priority="90">
      <formula>OR($I$101="No",$I$101="No sé")</formula>
    </cfRule>
  </conditionalFormatting>
  <conditionalFormatting sqref="G162:I162">
    <cfRule type="expression" dxfId="4914" priority="88">
      <formula>OR($I$102="No",$I$102="No sé")</formula>
    </cfRule>
  </conditionalFormatting>
  <conditionalFormatting sqref="G163:I163">
    <cfRule type="expression" dxfId="4913" priority="85">
      <formula>OR($I$103="No",$I$103="No sé")</formula>
    </cfRule>
  </conditionalFormatting>
  <conditionalFormatting sqref="G164:I164">
    <cfRule type="expression" dxfId="4912" priority="84">
      <formula>OR($I$104="No",$I$104="No sé")</formula>
    </cfRule>
  </conditionalFormatting>
  <conditionalFormatting sqref="G71:J71">
    <cfRule type="containsBlanks" dxfId="4911" priority="211">
      <formula>LEN(TRIM(G71))=0</formula>
    </cfRule>
  </conditionalFormatting>
  <conditionalFormatting sqref="G98:J99">
    <cfRule type="containsBlanks" dxfId="4910" priority="178">
      <formula>LEN(TRIM(G98))=0</formula>
    </cfRule>
  </conditionalFormatting>
  <conditionalFormatting sqref="G101:J102">
    <cfRule type="containsBlanks" dxfId="4909" priority="176">
      <formula>LEN(TRIM(G101))=0</formula>
    </cfRule>
  </conditionalFormatting>
  <conditionalFormatting sqref="G104:J105">
    <cfRule type="containsBlanks" dxfId="4908" priority="174">
      <formula>LEN(TRIM(G104))=0</formula>
    </cfRule>
  </conditionalFormatting>
  <conditionalFormatting sqref="G107:J108">
    <cfRule type="containsBlanks" dxfId="4907" priority="177">
      <formula>LEN(TRIM(G107))=0</formula>
    </cfRule>
  </conditionalFormatting>
  <conditionalFormatting sqref="G110:J111">
    <cfRule type="containsBlanks" dxfId="4906" priority="175">
      <formula>LEN(TRIM(G110))=0</formula>
    </cfRule>
  </conditionalFormatting>
  <conditionalFormatting sqref="G113:J114">
    <cfRule type="containsBlanks" dxfId="4905" priority="172">
      <formula>LEN(TRIM(G113))=0</formula>
    </cfRule>
  </conditionalFormatting>
  <conditionalFormatting sqref="G116:J117">
    <cfRule type="containsBlanks" dxfId="4904" priority="173">
      <formula>LEN(TRIM(G116))=0</formula>
    </cfRule>
  </conditionalFormatting>
  <conditionalFormatting sqref="G167:K177">
    <cfRule type="expression" dxfId="4903" priority="62">
      <formula>OR($F167="No",$F167="No sé")</formula>
    </cfRule>
  </conditionalFormatting>
  <conditionalFormatting sqref="G191:K201">
    <cfRule type="expression" dxfId="4902" priority="56">
      <formula>OR($F191="No",$F191="No sé")</formula>
    </cfRule>
  </conditionalFormatting>
  <conditionalFormatting sqref="G179:N189">
    <cfRule type="expression" dxfId="4901" priority="57">
      <formula>OR($F179="No",$F179="No sé")</formula>
    </cfRule>
  </conditionalFormatting>
  <conditionalFormatting sqref="H25:H26">
    <cfRule type="containsBlanks" dxfId="4900" priority="205">
      <formula>LEN(TRIM(H25))=0</formula>
    </cfRule>
  </conditionalFormatting>
  <conditionalFormatting sqref="H29:H32">
    <cfRule type="containsBlanks" dxfId="4899" priority="179">
      <formula>LEN(TRIM(H29))=0</formula>
    </cfRule>
  </conditionalFormatting>
  <conditionalFormatting sqref="H141:H144">
    <cfRule type="expression" dxfId="4898" priority="116">
      <formula>#REF!="Don't know"</formula>
    </cfRule>
    <cfRule type="expression" dxfId="4897" priority="117">
      <formula>#REF!="No"</formula>
    </cfRule>
  </conditionalFormatting>
  <conditionalFormatting sqref="H141:H145">
    <cfRule type="containsBlanks" dxfId="4896" priority="118">
      <formula>LEN(TRIM(H141))=0</formula>
    </cfRule>
  </conditionalFormatting>
  <conditionalFormatting sqref="H145">
    <cfRule type="expression" dxfId="4895" priority="122">
      <formula>#REF!="Don't know"</formula>
    </cfRule>
    <cfRule type="expression" dxfId="4894" priority="123">
      <formula>#REF!="No"</formula>
    </cfRule>
  </conditionalFormatting>
  <conditionalFormatting sqref="H147 K141">
    <cfRule type="expression" dxfId="4893" priority="125">
      <formula>#REF!="Don't know"</formula>
    </cfRule>
    <cfRule type="expression" dxfId="4892" priority="126">
      <formula>#REF!="No"</formula>
    </cfRule>
  </conditionalFormatting>
  <conditionalFormatting sqref="H147">
    <cfRule type="containsBlanks" dxfId="4891" priority="124">
      <formula>LEN(TRIM(H147))=0</formula>
    </cfRule>
  </conditionalFormatting>
  <conditionalFormatting sqref="H214">
    <cfRule type="containsBlanks" dxfId="4890" priority="73">
      <formula>LEN(TRIM(H214))=0</formula>
    </cfRule>
    <cfRule type="expression" dxfId="4889" priority="74">
      <formula>#REF!="Don't know"</formula>
    </cfRule>
    <cfRule type="expression" dxfId="4888" priority="75">
      <formula>#REF!="No"</formula>
    </cfRule>
  </conditionalFormatting>
  <conditionalFormatting sqref="H216:H219">
    <cfRule type="containsBlanks" dxfId="4887" priority="48">
      <formula>LEN(TRIM(H216))=0</formula>
    </cfRule>
    <cfRule type="expression" dxfId="4886" priority="49">
      <formula>$H$120="Don't know"</formula>
    </cfRule>
    <cfRule type="expression" dxfId="4885" priority="50">
      <formula>$H$120="no"</formula>
    </cfRule>
  </conditionalFormatting>
  <conditionalFormatting sqref="H222:H224">
    <cfRule type="containsBlanks" dxfId="4884" priority="46">
      <formula>LEN(TRIM(H222))=0</formula>
    </cfRule>
  </conditionalFormatting>
  <conditionalFormatting sqref="H226">
    <cfRule type="containsBlanks" dxfId="4883" priority="44">
      <formula>LEN(TRIM(H226))=0</formula>
    </cfRule>
  </conditionalFormatting>
  <conditionalFormatting sqref="H228">
    <cfRule type="containsBlanks" dxfId="4882" priority="43">
      <formula>LEN(TRIM(H228))=0</formula>
    </cfRule>
  </conditionalFormatting>
  <conditionalFormatting sqref="H303:H305">
    <cfRule type="containsBlanks" dxfId="4881" priority="34">
      <formula>LEN(TRIM(H303))=0</formula>
    </cfRule>
  </conditionalFormatting>
  <conditionalFormatting sqref="H307:H314">
    <cfRule type="containsBlanks" dxfId="4880" priority="36">
      <formula>LEN(TRIM(H307))=0</formula>
    </cfRule>
  </conditionalFormatting>
  <conditionalFormatting sqref="H316:H317">
    <cfRule type="containsBlanks" dxfId="4879" priority="31">
      <formula>LEN(TRIM(H316))=0</formula>
    </cfRule>
  </conditionalFormatting>
  <conditionalFormatting sqref="H319">
    <cfRule type="containsBlanks" dxfId="4878" priority="30">
      <formula>LEN(TRIM(H319))=0</formula>
    </cfRule>
  </conditionalFormatting>
  <conditionalFormatting sqref="H364:H365">
    <cfRule type="containsBlanks" dxfId="4877" priority="5">
      <formula>LEN(TRIM(H364))=0</formula>
    </cfRule>
  </conditionalFormatting>
  <conditionalFormatting sqref="H368 H367:I367">
    <cfRule type="containsBlanks" dxfId="4876" priority="7">
      <formula>LEN(TRIM(H367))=0</formula>
    </cfRule>
  </conditionalFormatting>
  <conditionalFormatting sqref="H371:H377">
    <cfRule type="containsBlanks" dxfId="4875" priority="183">
      <formula>LEN(TRIM(H371))=0</formula>
    </cfRule>
    <cfRule type="containsBlanks" priority="184">
      <formula>LEN(TRIM(H371))=0</formula>
    </cfRule>
  </conditionalFormatting>
  <conditionalFormatting sqref="H379:H380">
    <cfRule type="containsBlanks" dxfId="4874" priority="202">
      <formula>LEN(TRIM(H379))=0</formula>
    </cfRule>
    <cfRule type="containsBlanks" priority="203">
      <formula>LEN(TRIM(H379))=0</formula>
    </cfRule>
  </conditionalFormatting>
  <conditionalFormatting sqref="H367:I367 H368">
    <cfRule type="containsBlanks" priority="8">
      <formula>LEN(TRIM(H367))=0</formula>
    </cfRule>
  </conditionalFormatting>
  <conditionalFormatting sqref="H368:I368">
    <cfRule type="expression" dxfId="4873" priority="1">
      <formula>OR($H$340="No hay plan de PSE iniciado/desarrollado",$H$340="Sí hay un plan de PSE pero sin componentes de FP/RH",$H$340="No sé")</formula>
    </cfRule>
  </conditionalFormatting>
  <conditionalFormatting sqref="H372:I372">
    <cfRule type="expression" dxfId="4872" priority="182">
      <formula>OR($H$371="No",$H$371="No sé")</formula>
    </cfRule>
  </conditionalFormatting>
  <conditionalFormatting sqref="H141:J144">
    <cfRule type="expression" dxfId="4871" priority="115">
      <formula>OR($G$111="No",$G$111="No sé")</formula>
    </cfRule>
  </conditionalFormatting>
  <conditionalFormatting sqref="H146:J146">
    <cfRule type="expression" dxfId="4870" priority="114">
      <formula>OR($H$117="No",$H$117="No sé")</formula>
    </cfRule>
  </conditionalFormatting>
  <conditionalFormatting sqref="H148:J148">
    <cfRule type="expression" dxfId="4869" priority="113">
      <formula>OR($H$119="No",$H$119="No sé")</formula>
    </cfRule>
  </conditionalFormatting>
  <conditionalFormatting sqref="H216:J219">
    <cfRule type="expression" dxfId="4868" priority="47">
      <formula>OR($H$187="No",$H$187="No sé")</formula>
    </cfRule>
  </conditionalFormatting>
  <conditionalFormatting sqref="H224:J224">
    <cfRule type="expression" dxfId="4867" priority="45">
      <formula>AND($H$195="No",$H$196="No")</formula>
    </cfRule>
  </conditionalFormatting>
  <conditionalFormatting sqref="H228:J229">
    <cfRule type="expression" dxfId="4866" priority="42">
      <formula>AND($H$195="No",$H$196="No")</formula>
    </cfRule>
  </conditionalFormatting>
  <conditionalFormatting sqref="H229:J229">
    <cfRule type="expression" dxfId="4865" priority="41">
      <formula>OR($H$201="No","Don't know")</formula>
    </cfRule>
  </conditionalFormatting>
  <conditionalFormatting sqref="H305:J305">
    <cfRule type="expression" dxfId="4864" priority="32">
      <formula>OR($H$277="No",$H$277="No sé")</formula>
    </cfRule>
  </conditionalFormatting>
  <conditionalFormatting sqref="H306:J306">
    <cfRule type="expression" dxfId="4863" priority="33">
      <formula>OR($H$278="No",$H$278="No sé",$H$277="No",$H$277="No sé")</formula>
    </cfRule>
  </conditionalFormatting>
  <conditionalFormatting sqref="H314:J314">
    <cfRule type="expression" dxfId="4862" priority="35">
      <formula>OR($H$286="No",$H$286="No sé")</formula>
    </cfRule>
  </conditionalFormatting>
  <conditionalFormatting sqref="H318:J318">
    <cfRule type="expression" dxfId="4861" priority="28">
      <formula>OR($H$290="No",$H$290="No sé")</formula>
    </cfRule>
    <cfRule type="containsBlanks" dxfId="4860" priority="29">
      <formula>LEN(TRIM(H318))=0</formula>
    </cfRule>
  </conditionalFormatting>
  <conditionalFormatting sqref="H320:J320">
    <cfRule type="expression" dxfId="4859" priority="27">
      <formula>OR($H$292="No",$H$292="No sé",$H$292="No aplica")</formula>
    </cfRule>
  </conditionalFormatting>
  <conditionalFormatting sqref="H321:J321">
    <cfRule type="expression" dxfId="4858" priority="25">
      <formula>$H$292="Sí"</formula>
    </cfRule>
    <cfRule type="containsBlanks" dxfId="4857" priority="26">
      <formula>LEN(TRIM(H321))=0</formula>
    </cfRule>
  </conditionalFormatting>
  <conditionalFormatting sqref="H366:N366">
    <cfRule type="expression" dxfId="4856" priority="2">
      <formula>OR($H$338="No",$H$338="No sé")</formula>
    </cfRule>
  </conditionalFormatting>
  <conditionalFormatting sqref="I6">
    <cfRule type="expression" dxfId="4855" priority="195">
      <formula>#REF!="No"</formula>
    </cfRule>
    <cfRule type="expression" dxfId="4854" priority="196">
      <formula>#REF!="Not applicable"</formula>
    </cfRule>
    <cfRule type="expression" dxfId="4853" priority="197">
      <formula>#REF!="Don't know"</formula>
    </cfRule>
    <cfRule type="containsBlanks" dxfId="4852" priority="198">
      <formula>LEN(TRIM(I6))=0</formula>
    </cfRule>
  </conditionalFormatting>
  <conditionalFormatting sqref="I10:I16 I18">
    <cfRule type="containsBlanks" dxfId="4851" priority="164">
      <formula>LEN(TRIM(I10))=0</formula>
    </cfRule>
  </conditionalFormatting>
  <conditionalFormatting sqref="I10:I17">
    <cfRule type="containsBlanks" dxfId="4850" priority="148">
      <formula>LEN(TRIM(I10))=0</formula>
    </cfRule>
  </conditionalFormatting>
  <conditionalFormatting sqref="I10:I18">
    <cfRule type="expression" dxfId="4849" priority="143">
      <formula>$I$6="No"</formula>
    </cfRule>
  </conditionalFormatting>
  <conditionalFormatting sqref="I10:I23">
    <cfRule type="expression" dxfId="4848" priority="137">
      <formula>OR($I$6="No",$I$6="Don't know")</formula>
    </cfRule>
  </conditionalFormatting>
  <conditionalFormatting sqref="I17">
    <cfRule type="containsBlanks" dxfId="4847" priority="144">
      <formula>LEN(TRIM(I17))=0</formula>
    </cfRule>
    <cfRule type="expression" dxfId="4846" priority="145">
      <formula>$N$13="No"</formula>
    </cfRule>
    <cfRule type="expression" dxfId="4845" priority="146">
      <formula>$N$13="Not applicable"</formula>
    </cfRule>
    <cfRule type="expression" dxfId="4844" priority="147">
      <formula>$N$13="Don't know"</formula>
    </cfRule>
  </conditionalFormatting>
  <conditionalFormatting sqref="I18 I10:I16">
    <cfRule type="expression" dxfId="4843" priority="161">
      <formula>$N$13="No"</formula>
    </cfRule>
    <cfRule type="expression" dxfId="4842" priority="162">
      <formula>$N$13="Not applicable"</formula>
    </cfRule>
    <cfRule type="expression" dxfId="4841" priority="163">
      <formula>$N$13="Don't know"</formula>
    </cfRule>
  </conditionalFormatting>
  <conditionalFormatting sqref="I18">
    <cfRule type="expression" dxfId="4840" priority="159">
      <formula>OR($I$6="No",$I$6="Don't know")</formula>
    </cfRule>
    <cfRule type="containsBlanks" dxfId="4839" priority="160">
      <formula>LEN(TRIM(I18))=0</formula>
    </cfRule>
  </conditionalFormatting>
  <conditionalFormatting sqref="I19:I23">
    <cfRule type="expression" dxfId="4838" priority="136">
      <formula>$I$6="No"</formula>
    </cfRule>
    <cfRule type="containsBlanks" dxfId="4837" priority="138">
      <formula>LEN(TRIM(I19))=0</formula>
    </cfRule>
    <cfRule type="expression" dxfId="4836" priority="139">
      <formula>$N$13="No"</formula>
    </cfRule>
    <cfRule type="expression" dxfId="4835" priority="140">
      <formula>$N$13="Not applicable"</formula>
    </cfRule>
    <cfRule type="expression" dxfId="4834" priority="141">
      <formula>$N$13="Don't know"</formula>
    </cfRule>
    <cfRule type="containsBlanks" dxfId="4833" priority="142">
      <formula>LEN(TRIM(I19))=0</formula>
    </cfRule>
  </conditionalFormatting>
  <conditionalFormatting sqref="I23">
    <cfRule type="expression" dxfId="4832" priority="135">
      <formula>OR($I$22="No",$I$22="No sé")</formula>
    </cfRule>
  </conditionalFormatting>
  <conditionalFormatting sqref="I42">
    <cfRule type="containsBlanks" dxfId="4831" priority="215">
      <formula>LEN(TRIM(I42))=0</formula>
    </cfRule>
  </conditionalFormatting>
  <conditionalFormatting sqref="I38:J38">
    <cfRule type="expression" dxfId="4830" priority="131">
      <formula>OR($J$38="No",$J$38="No sé")</formula>
    </cfRule>
    <cfRule type="containsBlanks" dxfId="4829" priority="132">
      <formula>LEN(TRIM(I38))=0</formula>
    </cfRule>
  </conditionalFormatting>
  <conditionalFormatting sqref="I39:J39">
    <cfRule type="containsBlanks" dxfId="4828" priority="218">
      <formula>LEN(TRIM(I39))=0</formula>
    </cfRule>
  </conditionalFormatting>
  <conditionalFormatting sqref="J25:J28">
    <cfRule type="containsBlanks" dxfId="4827" priority="133">
      <formula>LEN(TRIM(J25))=0</formula>
    </cfRule>
  </conditionalFormatting>
  <conditionalFormatting sqref="J33">
    <cfRule type="containsBlanks" dxfId="4826" priority="217">
      <formula>LEN(TRIM(J33))=0</formula>
    </cfRule>
  </conditionalFormatting>
  <conditionalFormatting sqref="J35">
    <cfRule type="containsBlanks" dxfId="4825" priority="216">
      <formula>LEN(TRIM(J35))=0</formula>
    </cfRule>
  </conditionalFormatting>
  <conditionalFormatting sqref="J67:J70">
    <cfRule type="expression" dxfId="4824" priority="207">
      <formula>#REF!="No"</formula>
    </cfRule>
    <cfRule type="expression" dxfId="4823" priority="208">
      <formula>#REF!="Not applicable"</formula>
    </cfRule>
    <cfRule type="expression" dxfId="4822" priority="209">
      <formula>#REF!="Don't know"</formula>
    </cfRule>
    <cfRule type="containsBlanks" dxfId="4821" priority="210">
      <formula>LEN(TRIM(J67))=0</formula>
    </cfRule>
  </conditionalFormatting>
  <conditionalFormatting sqref="J154:J164">
    <cfRule type="containsBlanks" dxfId="4820" priority="104">
      <formula>LEN(TRIM(J154))=0</formula>
    </cfRule>
  </conditionalFormatting>
  <conditionalFormatting sqref="J325:J326">
    <cfRule type="containsBlanks" dxfId="4819" priority="24">
      <formula>LEN(TRIM(J325))=0</formula>
    </cfRule>
  </conditionalFormatting>
  <conditionalFormatting sqref="J328">
    <cfRule type="containsBlanks" dxfId="4818" priority="23">
      <formula>LEN(TRIM(J328))=0</formula>
    </cfRule>
  </conditionalFormatting>
  <conditionalFormatting sqref="J330:J331">
    <cfRule type="containsBlanks" dxfId="4817" priority="14">
      <formula>LEN(TRIM(J330))=0</formula>
    </cfRule>
  </conditionalFormatting>
  <conditionalFormatting sqref="J333">
    <cfRule type="containsBlanks" dxfId="4816" priority="21">
      <formula>LEN(TRIM(J333))=0</formula>
    </cfRule>
  </conditionalFormatting>
  <conditionalFormatting sqref="J335:J336">
    <cfRule type="containsBlanks" dxfId="4815" priority="22">
      <formula>LEN(TRIM(J335))=0</formula>
    </cfRule>
  </conditionalFormatting>
  <conditionalFormatting sqref="J338">
    <cfRule type="containsBlanks" dxfId="4814" priority="20">
      <formula>LEN(TRIM(J338))=0</formula>
    </cfRule>
  </conditionalFormatting>
  <conditionalFormatting sqref="J340:J341">
    <cfRule type="containsBlanks" dxfId="4813" priority="13">
      <formula>LEN(TRIM(J340))=0</formula>
    </cfRule>
  </conditionalFormatting>
  <conditionalFormatting sqref="J343">
    <cfRule type="containsBlanks" dxfId="4812" priority="19">
      <formula>LEN(TRIM(J343))=0</formula>
    </cfRule>
  </conditionalFormatting>
  <conditionalFormatting sqref="J345:J346">
    <cfRule type="containsBlanks" dxfId="4811" priority="12">
      <formula>LEN(TRIM(J345))=0</formula>
    </cfRule>
  </conditionalFormatting>
  <conditionalFormatting sqref="J348">
    <cfRule type="containsBlanks" dxfId="4810" priority="18">
      <formula>LEN(TRIM(J348))=0</formula>
    </cfRule>
  </conditionalFormatting>
  <conditionalFormatting sqref="J350:J351">
    <cfRule type="containsBlanks" dxfId="4809" priority="11">
      <formula>LEN(TRIM(J350))=0</formula>
    </cfRule>
  </conditionalFormatting>
  <conditionalFormatting sqref="J353">
    <cfRule type="containsBlanks" dxfId="4808" priority="17">
      <formula>LEN(TRIM(J353))=0</formula>
    </cfRule>
  </conditionalFormatting>
  <conditionalFormatting sqref="J355:J356">
    <cfRule type="containsBlanks" dxfId="4807" priority="10">
      <formula>LEN(TRIM(J355))=0</formula>
    </cfRule>
  </conditionalFormatting>
  <conditionalFormatting sqref="J358">
    <cfRule type="containsBlanks" dxfId="4806" priority="16">
      <formula>LEN(TRIM(J358))=0</formula>
    </cfRule>
  </conditionalFormatting>
  <conditionalFormatting sqref="J360:J361">
    <cfRule type="containsBlanks" dxfId="4805" priority="9">
      <formula>LEN(TRIM(J360))=0</formula>
    </cfRule>
  </conditionalFormatting>
  <conditionalFormatting sqref="J363">
    <cfRule type="containsBlanks" dxfId="4804" priority="15">
      <formula>LEN(TRIM(J363))=0</formula>
    </cfRule>
  </conditionalFormatting>
  <conditionalFormatting sqref="J151:L151">
    <cfRule type="expression" dxfId="4803" priority="109">
      <formula>OR($G$92="No",$G$92="No sé")</formula>
    </cfRule>
  </conditionalFormatting>
  <conditionalFormatting sqref="J152:L152">
    <cfRule type="expression" dxfId="4802" priority="107">
      <formula>OR($G$93="No",$G$93="No sé")</formula>
    </cfRule>
  </conditionalFormatting>
  <conditionalFormatting sqref="J153:L154">
    <cfRule type="expression" dxfId="4801" priority="103">
      <formula>OR($G$94="No",$G$94="No sé")</formula>
    </cfRule>
  </conditionalFormatting>
  <conditionalFormatting sqref="J155:L155">
    <cfRule type="expression" dxfId="4800" priority="101">
      <formula>OR($G$95="No",$G$95="No sé")</formula>
    </cfRule>
  </conditionalFormatting>
  <conditionalFormatting sqref="J156:L156">
    <cfRule type="expression" dxfId="4799" priority="99">
      <formula>OR($G$96="No",$G$96="No sé")</formula>
    </cfRule>
  </conditionalFormatting>
  <conditionalFormatting sqref="J157:L157">
    <cfRule type="expression" dxfId="4798" priority="97">
      <formula>OR($G$97="No",$G$97="No sé")</formula>
    </cfRule>
  </conditionalFormatting>
  <conditionalFormatting sqref="J158:L158">
    <cfRule type="expression" dxfId="4797" priority="95">
      <formula>OR($G$98="No",$G$98="No sé")</formula>
    </cfRule>
  </conditionalFormatting>
  <conditionalFormatting sqref="J159:L159">
    <cfRule type="expression" dxfId="4796" priority="93">
      <formula>OR($G$99="No",$G$99="No sé")</formula>
    </cfRule>
  </conditionalFormatting>
  <conditionalFormatting sqref="J160:L160">
    <cfRule type="expression" dxfId="4795" priority="91">
      <formula>OR($G$100="No",$G$100="No sé")</formula>
    </cfRule>
  </conditionalFormatting>
  <conditionalFormatting sqref="J161:L161">
    <cfRule type="expression" dxfId="4794" priority="89">
      <formula>OR($G$101="No",$G$101="No sé")</formula>
    </cfRule>
  </conditionalFormatting>
  <conditionalFormatting sqref="J162:L162">
    <cfRule type="expression" dxfId="4793" priority="87">
      <formula>OR($G$102="No",$G$102="No sé")</formula>
    </cfRule>
  </conditionalFormatting>
  <conditionalFormatting sqref="J163:L163">
    <cfRule type="expression" dxfId="4792" priority="86">
      <formula>OR($G$103="No",$G$103="No sé")</formula>
    </cfRule>
  </conditionalFormatting>
  <conditionalFormatting sqref="J164:L164">
    <cfRule type="expression" dxfId="4791" priority="83">
      <formula>OR($G$104="No",$G$104="No sé")</formula>
    </cfRule>
  </conditionalFormatting>
  <conditionalFormatting sqref="J364:N364">
    <cfRule type="expression" dxfId="4790" priority="3">
      <formula>OR($H$337="No",$H$337="No sé")</formula>
    </cfRule>
  </conditionalFormatting>
  <conditionalFormatting sqref="K141">
    <cfRule type="containsBlanks" dxfId="4789" priority="127">
      <formula>LEN(TRIM(K141))=0</formula>
    </cfRule>
  </conditionalFormatting>
  <conditionalFormatting sqref="K222 K231:K243 F246">
    <cfRule type="containsBlanks" dxfId="4788" priority="81">
      <formula>LEN(TRIM(F222))=0</formula>
    </cfRule>
  </conditionalFormatting>
  <conditionalFormatting sqref="K245">
    <cfRule type="containsBlanks" dxfId="4787" priority="80">
      <formula>LEN(TRIM(K245))=0</formula>
    </cfRule>
  </conditionalFormatting>
  <conditionalFormatting sqref="K19:N23">
    <cfRule type="containsBlanks" dxfId="4786" priority="166">
      <formula>LEN(TRIM(K19))=0</formula>
    </cfRule>
  </conditionalFormatting>
  <conditionalFormatting sqref="L10:L18">
    <cfRule type="expression" dxfId="4785" priority="165">
      <formula>IF($F$10,"No")</formula>
    </cfRule>
  </conditionalFormatting>
  <conditionalFormatting sqref="L167:L177">
    <cfRule type="containsBlanks" dxfId="4784" priority="59">
      <formula>LEN(TRIM(L167))=0</formula>
    </cfRule>
    <cfRule type="expression" dxfId="4783" priority="60">
      <formula>$F$197="Don't know"</formula>
    </cfRule>
    <cfRule type="expression" dxfId="4782" priority="61">
      <formula>$F$197="No"</formula>
    </cfRule>
  </conditionalFormatting>
  <conditionalFormatting sqref="L191:L201">
    <cfRule type="containsBlanks" dxfId="4781" priority="53">
      <formula>LEN(TRIM(L191))=0</formula>
    </cfRule>
    <cfRule type="expression" dxfId="4780" priority="54">
      <formula>$F$197="Don't know"</formula>
    </cfRule>
    <cfRule type="expression" dxfId="4779" priority="55">
      <formula>$F$197="No"</formula>
    </cfRule>
  </conditionalFormatting>
  <conditionalFormatting sqref="L10:N10">
    <cfRule type="expression" dxfId="4778" priority="158">
      <formula>OR($I$10="No",$I$10="No sé",$I$10="No aplica")</formula>
    </cfRule>
  </conditionalFormatting>
  <conditionalFormatting sqref="L10:N18 I10:I23">
    <cfRule type="expression" dxfId="4777" priority="134">
      <formula>OR($I$6="No",$I$6="No sé")</formula>
    </cfRule>
  </conditionalFormatting>
  <conditionalFormatting sqref="L10:N18">
    <cfRule type="expression" dxfId="4776" priority="149">
      <formula>OR($I$6="No",$I$6="Don't know")</formula>
    </cfRule>
  </conditionalFormatting>
  <conditionalFormatting sqref="L11:N11">
    <cfRule type="expression" dxfId="4775" priority="157">
      <formula>OR($I$11="No",$I$11="No sé",$I$11="Not aplica")</formula>
    </cfRule>
  </conditionalFormatting>
  <conditionalFormatting sqref="L12:N12">
    <cfRule type="expression" dxfId="4774" priority="156">
      <formula>OR($I$12="No",$I$12="No sé",$I$12="No aplica")</formula>
    </cfRule>
  </conditionalFormatting>
  <conditionalFormatting sqref="L13:N13">
    <cfRule type="expression" dxfId="4773" priority="155">
      <formula>OR($I$13="No",$I$13="No sé",$I$13="No aplica")</formula>
    </cfRule>
  </conditionalFormatting>
  <conditionalFormatting sqref="L14:N14">
    <cfRule type="expression" dxfId="4772" priority="154">
      <formula>OR($I$14="No",$I$14="No sé",$I$14="No aplica")</formula>
    </cfRule>
  </conditionalFormatting>
  <conditionalFormatting sqref="L15:N15">
    <cfRule type="expression" dxfId="4771" priority="153">
      <formula>OR($I$15="No",$I$15="No sé",$I$15="No aplica")</formula>
    </cfRule>
  </conditionalFormatting>
  <conditionalFormatting sqref="L16:N16">
    <cfRule type="expression" dxfId="4770" priority="152">
      <formula>OR($I$16="No",$I$16="No sé",$I$16="No aplica")</formula>
    </cfRule>
  </conditionalFormatting>
  <conditionalFormatting sqref="L17:N17">
    <cfRule type="expression" dxfId="4769" priority="150">
      <formula>OR($I$17="ninguno de los dos",$I$17="No sé",$I$17="No aplica")</formula>
    </cfRule>
  </conditionalFormatting>
  <conditionalFormatting sqref="L18:N18">
    <cfRule type="expression" dxfId="4768" priority="151">
      <formula>OR($I$18="No",$I$18="No sé",$I$18="No aplica")</formula>
    </cfRule>
  </conditionalFormatting>
  <conditionalFormatting sqref="L167:N177">
    <cfRule type="expression" dxfId="4767" priority="58">
      <formula>OR($F167="No",$F167="No sé")</formula>
    </cfRule>
  </conditionalFormatting>
  <conditionalFormatting sqref="L191:N201">
    <cfRule type="expression" dxfId="4766" priority="52">
      <formula>OR($F191="No",$F191="No sé")</formula>
    </cfRule>
  </conditionalFormatting>
  <conditionalFormatting sqref="O6:O7">
    <cfRule type="containsBlanks" dxfId="4765" priority="206">
      <formula>LEN(TRIM(O6))=0</formula>
    </cfRule>
  </conditionalFormatting>
  <conditionalFormatting sqref="O19:O21">
    <cfRule type="containsBlanks" dxfId="4764" priority="167">
      <formula>LEN(TRIM(O19))=0</formula>
    </cfRule>
  </conditionalFormatting>
  <conditionalFormatting sqref="O33 O35 O91">
    <cfRule type="containsBlanks" dxfId="4763" priority="219">
      <formula>LEN(TRIM(O33))=0</formula>
    </cfRule>
  </conditionalFormatting>
  <conditionalFormatting sqref="O42">
    <cfRule type="containsBlanks" dxfId="4762" priority="200">
      <formula>LEN(TRIM(O42))=0</formula>
    </cfRule>
  </conditionalFormatting>
  <conditionalFormatting sqref="O52:O56">
    <cfRule type="containsBlanks" dxfId="4761" priority="199">
      <formula>LEN(TRIM(O52))=0</formula>
    </cfRule>
  </conditionalFormatting>
  <conditionalFormatting sqref="O139">
    <cfRule type="containsBlanks" dxfId="4760" priority="130">
      <formula>LEN(TRIM(O139))=0</formula>
    </cfRule>
  </conditionalFormatting>
  <conditionalFormatting sqref="O145">
    <cfRule type="containsBlanks" dxfId="4759" priority="128">
      <formula>LEN(TRIM(O145))=0</formula>
    </cfRule>
  </conditionalFormatting>
  <conditionalFormatting sqref="O147">
    <cfRule type="containsBlanks" dxfId="4758" priority="121">
      <formula>LEN(TRIM(O147))=0</formula>
    </cfRule>
  </conditionalFormatting>
  <conditionalFormatting sqref="O150:O165">
    <cfRule type="containsBlanks" dxfId="4757" priority="112">
      <formula>LEN(TRIM(O150))=0</formula>
    </cfRule>
  </conditionalFormatting>
  <conditionalFormatting sqref="O178">
    <cfRule type="containsBlanks" dxfId="4756" priority="77">
      <formula>LEN(TRIM(O178))=0</formula>
    </cfRule>
  </conditionalFormatting>
  <conditionalFormatting sqref="O190">
    <cfRule type="containsBlanks" dxfId="4755" priority="64">
      <formula>LEN(TRIM(O190))=0</formula>
    </cfRule>
  </conditionalFormatting>
  <conditionalFormatting sqref="O202">
    <cfRule type="containsBlanks" dxfId="4754" priority="63">
      <formula>LEN(TRIM(O202))=0</formula>
    </cfRule>
  </conditionalFormatting>
  <conditionalFormatting sqref="O214">
    <cfRule type="containsBlanks" dxfId="4753" priority="76">
      <formula>LEN(TRIM(O214))=0</formula>
    </cfRule>
  </conditionalFormatting>
  <conditionalFormatting sqref="O221 O263">
    <cfRule type="containsBlanks" dxfId="4752" priority="82">
      <formula>LEN(TRIM(O221))=0</formula>
    </cfRule>
  </conditionalFormatting>
  <conditionalFormatting sqref="O226:O230">
    <cfRule type="containsBlanks" dxfId="4751" priority="79">
      <formula>LEN(TRIM(O226))=0</formula>
    </cfRule>
  </conditionalFormatting>
  <conditionalFormatting sqref="O247">
    <cfRule type="containsBlanks" dxfId="4750" priority="70">
      <formula>LEN(TRIM(O247))=0</formula>
    </cfRule>
  </conditionalFormatting>
  <conditionalFormatting sqref="O254:O255">
    <cfRule type="containsBlanks" dxfId="4749" priority="66">
      <formula>LEN(TRIM(O254))=0</formula>
    </cfRule>
  </conditionalFormatting>
  <conditionalFormatting sqref="O269:O271">
    <cfRule type="containsBlanks" dxfId="4748" priority="204">
      <formula>LEN(TRIM(O269))=0</formula>
    </cfRule>
  </conditionalFormatting>
  <conditionalFormatting sqref="O282 H297:I299">
    <cfRule type="containsBlanks" dxfId="4747" priority="37">
      <formula>LEN(TRIM(H282))=0</formula>
    </cfRule>
  </conditionalFormatting>
  <dataValidations count="71">
    <dataValidation type="list" allowBlank="1" showInputMessage="1" showErrorMessage="1" sqref="I6 J33 J35 I42 F45 F47 H84 G139 H145:J145 H147:J147 H214:J214 F257 F263 G269 H303:J303 H371:I371 F167:F177 F179:F189 F191:F201 F203:F213 H364:H365 K231:K243 G95:J96 G101:J102 G107:J108 G113:J114 G119:J120 G125:J126 G131:J132 G135:J136 G98:J99 G104:J105 G110:J111 G116:J117 G122:J123 G128:J129 H373:I374" xr:uid="{A7B63407-B4F5-4D32-BB2A-048CBE6499CC}">
      <formula1>"Sí, No, No sé"</formula1>
    </dataValidation>
    <dataValidation type="list" allowBlank="1" showInputMessage="1" showErrorMessage="1" sqref="I17" xr:uid="{FFC037A4-FFA4-428E-B626-CF0F9CF3DFD8}">
      <formula1>"Ministerio de Finanza, Ministerio de Planificación, ambos ministerios, ninguno de los dos, No sé, No aplica"</formula1>
    </dataValidation>
    <dataValidation type="list" allowBlank="1" showInputMessage="1" showErrorMessage="1" error="Seleccione una opción de la lista desplegable." sqref="I21" xr:uid="{65B19BF3-C9F1-4A86-9B75-C1A912BF4E05}">
      <formula1>"0 veces, 1 vez, 2-3 veces, 4 o más veces, No sé, No aplica"</formula1>
    </dataValidation>
    <dataValidation type="list" allowBlank="1" showInputMessage="1" showErrorMessage="1" sqref="H25 J25" xr:uid="{4B1D35AE-353D-41A6-B672-6366B2F1323A}">
      <formula1>"Enero, Febrero, Marzo, Abril, Mayo, Junio, Julio, Agosto, Septiembre, Octubre, Noviembre, Diciembre"</formula1>
    </dataValidation>
    <dataValidation type="list" allowBlank="1" showInputMessage="1" showErrorMessage="1" sqref="H26 J26" xr:uid="{12EDC02B-9930-4DDF-9B6D-257427F17FFA}">
      <formula1>"2017,2018,2019,2020,2021,2022,2023"</formula1>
    </dataValidation>
    <dataValidation type="decimal" allowBlank="1" showInputMessage="1" showErrorMessage="1" error="Introduzca aquí sólo el valor numérico (en USD)." sqref="J27" xr:uid="{DF1300E7-4CD2-49B8-AA8A-5D367A07C7F3}">
      <formula1>0</formula1>
      <formula2>100000000</formula2>
    </dataValidation>
    <dataValidation type="list" allowBlank="1" showInputMessage="1" showErrorMessage="1" sqref="H29:J29" xr:uid="{7F7E53E0-9F5F-42F0-B1CB-EE8F597C0432}">
      <formula1>"Gobierno: nivel central, Gobierno: nivel subnacional, Gobierno de los EE. UU. (USG), UNFPA, Otros donantes, Otros, No sé"</formula1>
    </dataValidation>
    <dataValidation type="list" allowBlank="1" showInputMessage="1" showErrorMessage="1" sqref="H31:J31" xr:uid="{1200DDDD-07FD-4462-89EA-7530019D812E}">
      <formula1>" Anual, Dos veces al año, Trimestral, Mensual, No sabe, Otros"</formula1>
    </dataValidation>
    <dataValidation allowBlank="1" showInputMessage="1" showErrorMessage="1" error="Introduzca aquí sólo el valor numérico (en USD)." sqref="G45:H45 G47:H47 I54:J54 G52:H56 G38:H39" xr:uid="{3E4A959C-9AC2-4EC1-AC87-FADD1AD9C8A6}"/>
    <dataValidation type="decimal" allowBlank="1" showInputMessage="1" showErrorMessage="1" error="Introduzca una cantidad numérica solamente." sqref="K52:L56 K47:L47" xr:uid="{60BDA558-FB2C-4101-834B-A8BC5E49D27A}">
      <formula1>0</formula1>
      <formula2>1000000000</formula2>
    </dataValidation>
    <dataValidation type="list" allowBlank="1" showInputMessage="1" showErrorMessage="1" sqref="M45 M47 M52:M56" xr:uid="{0FD3C434-99E6-4C63-B903-048D5B5B7B10}">
      <formula1>"Compra / P.O. fecha, Fecha de envío, Fecha de entrega, Otro, No sé, No aplica"</formula1>
    </dataValidation>
    <dataValidation type="list" allowBlank="1" showInputMessage="1" showErrorMessage="1" sqref="H143:J143 H226:J226 H228:J228 F258 H313:J313 H317:J317 H319:J319 H321:J321 F260:F262 F264:F267 H222:H224 I10:I16 I18:I20 I22:I23 J67:J70 H304:J305 H308:J309 L167:N177 L191:N201" xr:uid="{7677D9A2-1898-4E99-A0B1-BA5032CEEBA1}">
      <formula1>"Sí, No, No sé, No aplica"</formula1>
    </dataValidation>
    <dataValidation type="list" allowBlank="1" showInputMessage="1" showErrorMessage="1" sqref="H144:J144" xr:uid="{3ABF050F-9DAE-436B-8B2D-87B45790B873}">
      <formula1>"Sí - alto nivel de implementación, Sí - algunas implementaciones,Implementación mínima o inexistente, No sé, No aplica (no hay estrategia)"</formula1>
    </dataValidation>
    <dataValidation type="list" allowBlank="1" showInputMessage="1" showErrorMessage="1" sqref="H165 J165:L165" xr:uid="{9C9AE587-A003-4588-96B7-00878FA2007F}">
      <formula1>"Trabajador sanitario comunitario (o equivalente), Enfermero, Auxiliar de enfermería, Partera auxiliar de enfermería, Oficial clínico, Médico, No sabe, No corresponde"</formula1>
    </dataValidation>
    <dataValidation type="list" allowBlank="1" showInputMessage="1" showErrorMessage="1" sqref="F248:G248" xr:uid="{736D4B68-5754-4123-AED6-A9F100502AC6}">
      <formula1>"Sí: Numerosas actividades de mercadeo social,Sí: Algunas actividades de mercadeo social,No,No sé"</formula1>
    </dataValidation>
    <dataValidation type="list" allowBlank="1" showInputMessage="1" showErrorMessage="1" sqref="F249:G249" xr:uid="{DFEA497A-7210-4F3E-9881-50F4CC968CE8}">
      <formula1>"Sí: Numerosas actividades en medios de comunicación,Sí: Algunas actividades en medios de comunicación,No,No sé"</formula1>
    </dataValidation>
    <dataValidation type="list" allowBlank="1" showInputMessage="1" showErrorMessage="1" sqref="F250:G250" xr:uid="{C5022487-A4F0-4148-8B6A-9E6B1DF76554}">
      <formula1>"Sí: Numerosas actividades de promoción/educación móvil,Sí: Algunas actividades de promoción/educación móvil,No,No sé"</formula1>
    </dataValidation>
    <dataValidation type="list" allowBlank="1" showInputMessage="1" showErrorMessage="1" sqref="F251:G251" xr:uid="{49B58C38-6D99-4EB0-BD0E-5B0A732EF1AC}">
      <formula1>"Sí: Intensa movilización/participación comunitaria,Sí: Moderada movilización/participación comunitaria,No,No sé"</formula1>
    </dataValidation>
    <dataValidation type="list" allowBlank="1" showInputMessage="1" showErrorMessage="1" sqref="F252:G252" xr:uid="{B50D2230-5B3D-4F3A-A4C0-63ADA1C6CA9C}">
      <formula1>"Sí,No,No sé"</formula1>
    </dataValidation>
    <dataValidation type="list" allowBlank="1" showInputMessage="1" showErrorMessage="1" sqref="G254" xr:uid="{B390DE8E-E07C-46C0-BEE2-BBD604FB97CB}">
      <formula1>"0 %,1-10 %,11-20 %,21-30 %,31-40 %,41-50 %,51-60 %,61-70 %,71-80 %,81-100 %,No sé,No aplica"</formula1>
    </dataValidation>
    <dataValidation type="list" allowBlank="1" showInputMessage="1" showErrorMessage="1" sqref="F256" xr:uid="{C1DAC261-F4EA-44CD-ACA9-A82F07679080}">
      <formula1>"Sí, No"</formula1>
    </dataValidation>
    <dataValidation type="list" allowBlank="1" showInputMessage="1" showErrorMessage="1" sqref="G271" xr:uid="{C2666130-99C2-490D-BB01-4E4D23A70C1D}">
      <formula1>"Sí, No, No sé, No aplica (no hay ningún LMIS) "</formula1>
    </dataValidation>
    <dataValidation type="list" allowBlank="1" showInputMessage="1" showErrorMessage="1" sqref="F273:G273" xr:uid="{83FEF4E6-5E96-4FB3-9476-3D200CB8B097}">
      <formula1>"Sí: Se incluyen todas las instalaciones del sector público, Sí: Se incluyen algunas de las instalaciones del sector público,Ninguno, No sé, No aplica (no hay un LMIS)"</formula1>
    </dataValidation>
    <dataValidation type="list" allowBlank="1" showInputMessage="1" showErrorMessage="1" sqref="F274:G274" xr:uid="{17F79D25-B9BA-4AB0-BB80-0F31C5683486}">
      <formula1>"Sí: Se incluyen todas las instalaciones del sector privado, Sí: Se incluyen algunas de las instalaciones del sector privado,Ninguno, No sé, No aplica (no hay un LMIS)"</formula1>
    </dataValidation>
    <dataValidation type="list" allowBlank="1" showInputMessage="1" showErrorMessage="1" sqref="F275:G275" xr:uid="{C93C7B5B-A793-4DE2-AF4C-F73919E0298B}">
      <formula1>"Sí: Se incluyen todas las instalaciones de ONG, Sí: Se incluyen algunas de las instalaciones de ONG,Ninguno, No sé, No aplica (no hay un LMIS)"</formula1>
    </dataValidation>
    <dataValidation type="list" allowBlank="1" showInputMessage="1" showErrorMessage="1" sqref="F276:G276" xr:uid="{39089731-2F71-4F0C-B39E-40A5579B13CE}">
      <formula1>"Sí: Se incluyen todos los sitios de mercadeo social, Sí: Se incluyen algunos de los sitios de mercadeo social,Ninguno, No sé, No aplica (no hay un LMIS)"</formula1>
    </dataValidation>
    <dataValidation type="list" allowBlank="1" showInputMessage="1" showErrorMessage="1" sqref="F277:G277" xr:uid="{27FF5B09-DEDE-458F-9201-611CACEFDDA3}">
      <formula1>"Todos los sitios se informan electrónicamente, La mayoría de los sitios se informan electrónicamente, Algunos sitios se informan electrónicamente, Pocos sitios se informan electrónicamente, Ningún sitio se informa electrónicamente,  No corresponde"</formula1>
    </dataValidation>
    <dataValidation type="list" allowBlank="1" showInputMessage="1" showErrorMessage="1" sqref="H307:J307" xr:uid="{AFDEADCB-73C3-4920-9B8A-958A4D0AD440}">
      <formula1>"Menos de 6 meses, De 6 meses a menos de 1 año, De 1 año a 18 meses, Más de 18 meses,No sé,No aplica"</formula1>
    </dataValidation>
    <dataValidation type="list" allowBlank="1" showInputMessage="1" showErrorMessage="1" sqref="H310:J310" xr:uid="{71B1BDFB-CC8A-42E1-ABB3-88294D1A51AD}">
      <formula1>"Sí; certificación de las normas ISO, Sí; precalificación de la OMS, Sí; certificación de las normas ISO y precalificación de la OMS,Ninguno, No sé, No aplica"</formula1>
    </dataValidation>
    <dataValidation type="list" allowBlank="1" showInputMessage="1" showErrorMessage="1" sqref="H314:J314" xr:uid="{B6DB1021-C3D4-45B9-B055-87B62E615E3F}">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6:J316" xr:uid="{26FC3A7C-8281-4666-84CE-AE99E47EB13F}">
      <formula1>"0,1,2-3,Más de 3, No sé"</formula1>
    </dataValidation>
    <dataValidation type="list" allowBlank="1" showInputMessage="1" showErrorMessage="1" sqref="H318:J318" xr:uid="{7345778E-79C5-4286-89B3-AD9D78A269FC}">
      <formula1>"0-25 %,26-50 %,51-75 %,76-100 %, No sé, No aplica"</formula1>
    </dataValidation>
    <dataValidation type="list" allowBlank="1" showInputMessage="1" showErrorMessage="1" sqref="J325:K325 J330:K330 J340:K340 J345:K345 J350:K350 J355:K355 J360:K360" xr:uid="{3623A936-BA05-4098-9246-0D8D2053ACEA}">
      <formula1>"Precalificados por la OMS, SRA, Precalificados por la OMS y SRA,No se registraron productos precalificados por la OMS o SRA,No sé"</formula1>
    </dataValidation>
    <dataValidation type="list" allowBlank="1" showInputMessage="1" showErrorMessage="1" sqref="J326:K326 J331:K331 J336:K336 J341:K341 J346:K346 J351:K351 J356:K356 J361:K361" xr:uid="{B8CFEB4B-7F71-44F1-8251-E637F512C126}">
      <formula1>"0,1,2-3,Más de 3,No sé"</formula1>
    </dataValidation>
    <dataValidation type="list" allowBlank="1" showInputMessage="1" showErrorMessage="1" sqref="J328:K328 J333:K333 J338:K338 J343:K343 J348:K348 J353:K353 J358:K358 J363:K363" xr:uid="{5EAD10F9-589F-49C6-A41A-CCF3B88E48C6}">
      <formula1>"0,1,2 o más,No sé"</formula1>
    </dataValidation>
    <dataValidation type="list" allowBlank="1" showInputMessage="1" showErrorMessage="1" sqref="J335:K335" xr:uid="{781A1439-2BB8-4E51-9D1C-A7D747302791}">
      <formula1>"Precalificados por la OMS, SRA, Precalificados por la OMS y SRA,No se registraron productos precalificados por la OMS o SRA,No sé, No aplica"</formula1>
    </dataValidation>
    <dataValidation type="list" allowBlank="1" showInputMessage="1" showErrorMessage="1" sqref="H367:I367" xr:uid="{A2210859-B474-419E-8B86-58B16723E428}">
      <formula1>"Sí (Plan de PSE con componente de FP/RH),No hay plan de PSE iniciado/desarrollado,Sí hay un plan de PSE pero sin componentes de FP/RH, No sé"</formula1>
    </dataValidation>
    <dataValidation type="list" allowBlank="1" showInputMessage="1" showErrorMessage="1" sqref="H368:I368" xr:uid="{90D3E957-FF02-476D-8FBD-BC0CA8A72D22}">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H375:I375" xr:uid="{8E5AA34C-8E01-473F-AE50-5E9161967188}">
      <formula1>"No afectó, Redujo la frecuencia de las reuniones, Impidió la capacidad de reunirse, No sé, No aplica (no hay ningún comité)"</formula1>
    </dataValidation>
    <dataValidation type="list" allowBlank="1" showInputMessage="1" showErrorMessage="1" sqref="H376:I376" xr:uid="{90987AB0-C855-413E-B293-99775FFF7B7B}">
      <formula1>"Toda o la mayor parte de la línea presupuestaria se ha desplazado a la respuesta de COVID, Parte del presupuesto se ha desplazado, Nada del presupuesto se ha desplazado (ningún impacto), No sé, No aplica"</formula1>
    </dataValidation>
    <dataValidation type="list" allowBlank="1" showInputMessage="1" showErrorMessage="1" sqref="H377:I377" xr:uid="{330DDCAC-ECFD-4086-825F-B932DA05BD0B}">
      <formula1>"Alto impacto, Mediano impacto, Bajo impacto, Sin impacto, No sé"</formula1>
    </dataValidation>
    <dataValidation type="list" allowBlank="1" showInputMessage="1" showErrorMessage="1" sqref="F52:F56" xr:uid="{E61BBE06-1C59-4A66-8E32-EA0F99A1960C}">
      <formula1>"En especie, En efectivo, No sé, No aplica"</formula1>
    </dataValidation>
    <dataValidation type="custom" allowBlank="1" showInputMessage="1" showErrorMessage="1" error="Este número no puede exceder el número total de observaciones del estado del stock (columna I)." sqref="H297:H299" xr:uid="{F9F261AB-206E-46EF-A656-2E4F184EF474}">
      <formula1>H297&lt;=I297</formula1>
    </dataValidation>
    <dataValidation type="custom" allowBlank="1" showInputMessage="1" showErrorMessage="1" error="Este número debe ser mayor o igual al número de observaciones desabastecidas (Columna H)." sqref="I297:I299" xr:uid="{93DD3053-510F-41EB-83A8-E539307CAD82}">
      <formula1>I297&gt;=H297</formula1>
    </dataValidation>
    <dataValidation type="list" allowBlank="1" showInputMessage="1" showErrorMessage="1" sqref="H379:I380" xr:uid="{01ECE020-F86D-474B-BD6B-B05093D3D653}">
      <formula1>"Mantenido, Escalado, Integrado, Reducido (condensado), Eliminado, No sé, No aplica"</formula1>
    </dataValidation>
    <dataValidation type="list" allowBlank="1" showInputMessage="1" showErrorMessage="1" sqref="F77:G80 F73:G75 H216:J219" xr:uid="{690EE207-6586-421B-B64F-1A085268F6E2}">
      <formula1>"Sí,No,No sé,No aplica"</formula1>
    </dataValidation>
    <dataValidation type="list" allowBlank="1" showInputMessage="1" showErrorMessage="1" error="Seleccione una opción de la lista desplegable." prompt="Seleccione una opción de la lista desplegable." sqref="G68:I70" xr:uid="{07233389-E79E-4E42-AC60-67D4A6022D94}">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G151:L164" xr:uid="{E01E4CFA-EF9A-4807-990F-38CABECE2954}">
      <formula1>"Trabajador sanitario comunitario (o equivalente),Auxiliar de enfermería,Partera auxiliar de enfermería,Enfermero,Oficial clínico,Médico,No sé,No aplica"</formula1>
    </dataValidation>
    <dataValidation allowBlank="1" showInputMessage="1" showErrorMessage="1" error="Seleccione una opción de la lista desplegable." sqref="K19:N23" xr:uid="{835E7FE1-B746-47A7-A1D3-BB557EE973B2}"/>
    <dataValidation type="list" allowBlank="1" showInputMessage="1" showErrorMessage="1" sqref="H311:J312" xr:uid="{8BC1088B-B9C7-4166-AF75-36D878D9AEC5}">
      <formula1>"La mayoría fueron examinados, Algunos fueron examinados, Ninguno fue examinado, No sé, No aplica"</formula1>
    </dataValidation>
    <dataValidation allowBlank="1" showInputMessage="1" showErrorMessage="1" error="Introduzca una cantidad numérica solamente." sqref="K45:L45" xr:uid="{7C24DA50-44DD-4A4C-A276-E70C1FAC53A4}"/>
    <dataValidation type="list" allowBlank="1" showInputMessage="1" showErrorMessage="1" sqref="O139 O9:O23 O145:O148 O151:O165 O167:O267 O282:O284 O303:O314 O316:O321 O323:O368 P7 P270:P271" xr:uid="{649E58E7-3855-49B9-922C-96F881ACA1ED}">
      <formula1>#REF!</formula1>
    </dataValidation>
    <dataValidation type="list" allowBlank="1" showInputMessage="1" showErrorMessage="1" sqref="O33" xr:uid="{2685CDBB-3F0C-41C2-8725-ABEC2A20C011}">
      <formula1>$I$3:$I$4</formula1>
    </dataValidation>
    <dataValidation type="list" allowBlank="1" showInputMessage="1" showErrorMessage="1" sqref="O35 O42" xr:uid="{D8D13946-D159-4461-910B-992137A6DDCC}">
      <formula1>$J$3:$J$7</formula1>
    </dataValidation>
    <dataValidation type="list" allowBlank="1" showInputMessage="1" showErrorMessage="1" sqref="O52:P52" xr:uid="{89E2C696-A010-4D81-842D-0DB6D6A445F6}">
      <formula1>$L$3:$L$4</formula1>
    </dataValidation>
    <dataValidation type="list" allowBlank="1" showInputMessage="1" showErrorMessage="1" sqref="O53:P53" xr:uid="{508AB35D-DE07-4DFD-ABF9-B07FD83BDC14}">
      <formula1>$M$3:$M$4</formula1>
    </dataValidation>
    <dataValidation type="list" allowBlank="1" showInputMessage="1" showErrorMessage="1" sqref="O54:P54" xr:uid="{8E7ADA80-7ABB-47BB-847C-FE0AFAD8A644}">
      <formula1>$N$3:$N$4</formula1>
    </dataValidation>
    <dataValidation type="list" allowBlank="1" showInputMessage="1" showErrorMessage="1" sqref="O84" xr:uid="{7E4EAC12-0446-48A1-A68E-8831F7BB6A7A}">
      <formula1>$Q$3:$Q$6</formula1>
    </dataValidation>
    <dataValidation type="list" allowBlank="1" showInputMessage="1" showErrorMessage="1" sqref="O150" xr:uid="{02572E48-DCDA-495E-89A5-7DEC80E9FD16}">
      <formula1>$U$3:$U$5</formula1>
    </dataValidation>
    <dataValidation type="list" allowBlank="1" showInputMessage="1" showErrorMessage="1" sqref="O279" xr:uid="{78A01951-B821-480E-87A5-E8721CA91606}">
      <formula1>$AH$3:$AH$7</formula1>
    </dataValidation>
    <dataValidation type="list" allowBlank="1" showInputMessage="1" showErrorMessage="1" sqref="O6:O8" xr:uid="{C8CF6B5A-3DA5-4E64-B66B-8C450920785A}">
      <formula1>$B$3:$B$5</formula1>
    </dataValidation>
    <dataValidation type="list" allowBlank="1" showInputMessage="1" showErrorMessage="1" sqref="O25:O26" xr:uid="{13DF4D12-4042-4020-BD9A-4C9E4624BED9}">
      <formula1>$F$3:$F$6</formula1>
    </dataValidation>
    <dataValidation type="list" allowBlank="1" showInputMessage="1" showErrorMessage="1" sqref="O27:O30" xr:uid="{4301E5BD-50E7-450D-9B9C-1CAA28D854CE}">
      <formula1>$G$3:$G$6</formula1>
    </dataValidation>
    <dataValidation type="list" allowBlank="1" showInputMessage="1" showErrorMessage="1" sqref="O31:O32" xr:uid="{61A6FD90-67A8-47D7-A370-30DCFB4D4E35}">
      <formula1>$H$3:$H$4</formula1>
    </dataValidation>
    <dataValidation type="list" allowBlank="1" showInputMessage="1" showErrorMessage="1" sqref="O44:O49" xr:uid="{279A29B8-A72E-4774-9CD0-D753CC73E9D2}">
      <formula1>$K$3:$K$7</formula1>
    </dataValidation>
    <dataValidation type="list" allowBlank="1" showInputMessage="1" showErrorMessage="1" sqref="O66:O71" xr:uid="{D379D088-88E2-4F11-BC5E-20BD85D8B486}">
      <formula1>$P$3:$P$7</formula1>
    </dataValidation>
    <dataValidation type="list" allowBlank="1" showInputMessage="1" showErrorMessage="1" sqref="O73:O81" xr:uid="{09CB5017-EE4E-453E-841E-5EC4EED4DCDC}">
      <formula1>$P$3:$P$6</formula1>
    </dataValidation>
    <dataValidation type="list" allowBlank="1" showInputMessage="1" showErrorMessage="1" sqref="O91:O137" xr:uid="{9572690A-99BD-4A54-A35A-E06CA040C322}">
      <formula1>$R$3:$R$8</formula1>
    </dataValidation>
    <dataValidation type="list" allowBlank="1" showInputMessage="1" showErrorMessage="1" sqref="O269:O277" xr:uid="{E4D6A71B-9A5C-46C5-862B-07D045FDB11B}">
      <formula1>$AG$3:$AG$4</formula1>
    </dataValidation>
    <dataValidation type="list" allowBlank="1" showInputMessage="1" showErrorMessage="1" sqref="O55:P56" xr:uid="{56682970-3528-479D-99A2-01DB899EAE96}">
      <formula1>$O$3:$O$4</formula1>
    </dataValidation>
    <dataValidation type="list" allowBlank="1" showInputMessage="1" showErrorMessage="1" sqref="E3" xr:uid="{894E0807-BC46-4ACB-8291-DCF5A0CACB43}">
      <formula1>$A$3:$A$134</formula1>
    </dataValidation>
  </dataValidations>
  <hyperlinks>
    <hyperlink ref="G3:O3" location="'All Country Summary (2023)'!A1" display="Go to summary page" xr:uid="{D967C3D1-58CF-48E3-AFF0-7B77BFAAB0B2}"/>
  </hyperlinks>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6D5AE-377D-40F7-9E18-E2CFC987981A}">
  <sheetPr>
    <tabColor rgb="FFFF9966"/>
  </sheetPr>
  <dimension ref="A1:Q392"/>
  <sheetViews>
    <sheetView showGridLines="0" zoomScale="90" zoomScaleNormal="90" zoomScaleSheetLayoutView="100" workbookViewId="0">
      <selection activeCell="K6" sqref="K6:N6"/>
    </sheetView>
  </sheetViews>
  <sheetFormatPr defaultColWidth="9.140625" defaultRowHeight="14.45"/>
  <cols>
    <col min="1" max="1" width="2.140625" style="172" customWidth="1"/>
    <col min="2" max="2" width="9.140625" style="172"/>
    <col min="3" max="3" width="3.28515625" style="172" customWidth="1"/>
    <col min="4" max="4" width="16.140625" style="172" customWidth="1"/>
    <col min="5" max="5" width="61.42578125" style="172" customWidth="1"/>
    <col min="6" max="6" width="16.5703125" style="172" customWidth="1"/>
    <col min="7" max="7" width="24.42578125" style="172" customWidth="1"/>
    <col min="8" max="8" width="19.42578125" style="172" customWidth="1"/>
    <col min="9" max="9" width="18.5703125" style="172" customWidth="1"/>
    <col min="10" max="10" width="20.5703125" style="172" customWidth="1"/>
    <col min="11" max="11" width="21.5703125" style="172" customWidth="1"/>
    <col min="12" max="12" width="14.85546875" style="172" customWidth="1"/>
    <col min="13" max="13" width="22.5703125" style="172" customWidth="1"/>
    <col min="14" max="14" width="24.42578125" style="172" customWidth="1"/>
    <col min="15" max="15" width="60.28515625" style="172" customWidth="1"/>
    <col min="16" max="16" width="49.28515625" style="172" customWidth="1"/>
    <col min="17" max="16384" width="9.140625" style="172"/>
  </cols>
  <sheetData>
    <row r="1" spans="2:16" ht="62.25" customHeight="1">
      <c r="F1" s="2130" t="s">
        <v>830</v>
      </c>
      <c r="G1" s="2130"/>
      <c r="H1" s="2130"/>
      <c r="I1" s="2130"/>
      <c r="J1" s="2130"/>
      <c r="K1" s="2130"/>
      <c r="L1" s="2130"/>
      <c r="M1" s="2130"/>
      <c r="N1" s="2130"/>
    </row>
    <row r="2" spans="2:16" ht="37.5" customHeight="1">
      <c r="B2" s="408" t="s">
        <v>381</v>
      </c>
      <c r="C2" s="174"/>
      <c r="D2" s="174"/>
      <c r="E2" s="174"/>
      <c r="F2" s="1401"/>
      <c r="G2" s="1401"/>
      <c r="H2" s="169"/>
      <c r="I2" s="169"/>
      <c r="J2" s="169"/>
      <c r="K2" s="170"/>
      <c r="L2" s="170"/>
      <c r="M2" s="170"/>
      <c r="N2" s="171"/>
    </row>
    <row r="3" spans="2:16" ht="26.25" customHeight="1">
      <c r="B3" s="408"/>
      <c r="C3" s="174"/>
      <c r="D3" s="175" t="s">
        <v>382</v>
      </c>
      <c r="E3" s="409" t="s">
        <v>4145</v>
      </c>
      <c r="F3" s="410" t="s">
        <v>383</v>
      </c>
      <c r="G3" s="411"/>
      <c r="H3" s="169"/>
      <c r="I3" s="169"/>
      <c r="J3" s="169"/>
      <c r="K3" s="170"/>
      <c r="L3" s="170"/>
      <c r="M3" s="170"/>
      <c r="N3" s="171"/>
    </row>
    <row r="4" spans="2:16" ht="36" customHeight="1">
      <c r="B4" s="1402" t="s">
        <v>384</v>
      </c>
      <c r="C4" s="1402"/>
      <c r="D4" s="1402"/>
      <c r="E4" s="1402"/>
      <c r="F4" s="1402"/>
      <c r="G4" s="1402"/>
      <c r="H4" s="1402"/>
      <c r="I4" s="1402"/>
      <c r="J4" s="1402"/>
      <c r="K4" s="1402"/>
      <c r="L4" s="1402"/>
      <c r="M4" s="1402"/>
      <c r="N4" s="1402"/>
    </row>
    <row r="5" spans="2:16" ht="23.25" customHeight="1">
      <c r="B5" s="1416" t="s">
        <v>0</v>
      </c>
      <c r="C5" s="1417"/>
      <c r="D5" s="1417"/>
      <c r="E5" s="1417"/>
      <c r="F5" s="1417"/>
      <c r="G5" s="1417"/>
      <c r="H5" s="1417"/>
      <c r="I5" s="1417"/>
      <c r="J5" s="1417"/>
      <c r="K5" s="1417"/>
      <c r="L5" s="1417"/>
      <c r="M5" s="1417"/>
      <c r="N5" s="1417"/>
      <c r="O5" s="1417"/>
      <c r="P5" s="1418"/>
    </row>
    <row r="6" spans="2:16" ht="72" customHeight="1">
      <c r="B6" s="182" t="s">
        <v>390</v>
      </c>
      <c r="C6" s="1419" t="s">
        <v>391</v>
      </c>
      <c r="D6" s="1419"/>
      <c r="E6" s="1419"/>
      <c r="F6" s="1419"/>
      <c r="G6" s="1419"/>
      <c r="H6" s="1420"/>
      <c r="I6" s="183" t="s">
        <v>53</v>
      </c>
      <c r="J6" s="184" t="s">
        <v>392</v>
      </c>
      <c r="K6" s="1421"/>
      <c r="L6" s="1422"/>
      <c r="M6" s="1422"/>
      <c r="N6" s="1423"/>
      <c r="O6" s="1424" t="s">
        <v>1268</v>
      </c>
      <c r="P6" s="1424"/>
    </row>
    <row r="7" spans="2:16" ht="22.5" customHeight="1">
      <c r="B7" s="1427" t="s">
        <v>393</v>
      </c>
      <c r="C7" s="1428"/>
      <c r="D7" s="1428"/>
      <c r="E7" s="1428"/>
      <c r="F7" s="1428"/>
      <c r="G7" s="1428"/>
      <c r="H7" s="1428"/>
      <c r="I7" s="1428"/>
      <c r="J7" s="1428"/>
      <c r="K7" s="1428"/>
      <c r="L7" s="1428"/>
      <c r="M7" s="1428"/>
      <c r="N7" s="1429"/>
      <c r="O7" s="1425"/>
      <c r="P7" s="1425"/>
    </row>
    <row r="8" spans="2:16" ht="21.75" customHeight="1">
      <c r="B8" s="205" t="s">
        <v>394</v>
      </c>
      <c r="C8" s="1414" t="s">
        <v>395</v>
      </c>
      <c r="D8" s="1414"/>
      <c r="E8" s="1415"/>
      <c r="F8" s="1430" t="s">
        <v>4146</v>
      </c>
      <c r="G8" s="1431"/>
      <c r="H8" s="1431"/>
      <c r="I8" s="1431"/>
      <c r="J8" s="1431"/>
      <c r="K8" s="1431"/>
      <c r="L8" s="1431"/>
      <c r="M8" s="1431"/>
      <c r="N8" s="1431"/>
      <c r="O8" s="1425"/>
      <c r="P8" s="1425"/>
    </row>
    <row r="9" spans="2:16" ht="29.25" customHeight="1">
      <c r="B9" s="191" t="s">
        <v>396</v>
      </c>
      <c r="C9" s="1414" t="s">
        <v>397</v>
      </c>
      <c r="D9" s="1414"/>
      <c r="E9" s="1414"/>
      <c r="F9" s="1414"/>
      <c r="G9" s="1414"/>
      <c r="H9" s="1415"/>
      <c r="I9" s="192" t="s">
        <v>398</v>
      </c>
      <c r="J9" s="193"/>
      <c r="K9" s="193"/>
      <c r="L9" s="193"/>
      <c r="M9" s="193"/>
      <c r="N9" s="194"/>
      <c r="O9" s="1425"/>
      <c r="P9" s="1425"/>
    </row>
    <row r="10" spans="2:16" ht="28.5" customHeight="1">
      <c r="B10" s="195" t="s">
        <v>394</v>
      </c>
      <c r="C10" s="1414" t="s">
        <v>399</v>
      </c>
      <c r="D10" s="1414"/>
      <c r="E10" s="1414"/>
      <c r="F10" s="1414"/>
      <c r="G10" s="1414"/>
      <c r="H10" s="1415"/>
      <c r="I10" s="203" t="s">
        <v>53</v>
      </c>
      <c r="J10" s="1409" t="s">
        <v>400</v>
      </c>
      <c r="K10" s="1410"/>
      <c r="L10" s="1411" t="s">
        <v>4147</v>
      </c>
      <c r="M10" s="1412"/>
      <c r="N10" s="1413"/>
      <c r="O10" s="1425"/>
      <c r="P10" s="1425"/>
    </row>
    <row r="11" spans="2:16" ht="73.5" customHeight="1">
      <c r="B11" s="198" t="s">
        <v>401</v>
      </c>
      <c r="C11" s="1414" t="s">
        <v>402</v>
      </c>
      <c r="D11" s="1414"/>
      <c r="E11" s="1414"/>
      <c r="F11" s="1414"/>
      <c r="G11" s="1414"/>
      <c r="H11" s="1415"/>
      <c r="I11" s="203" t="s">
        <v>53</v>
      </c>
      <c r="J11" s="1409" t="s">
        <v>400</v>
      </c>
      <c r="K11" s="1410"/>
      <c r="L11" s="1411" t="s">
        <v>4148</v>
      </c>
      <c r="M11" s="1412"/>
      <c r="N11" s="1413"/>
      <c r="O11" s="1425"/>
      <c r="P11" s="1425"/>
    </row>
    <row r="12" spans="2:16" ht="40.5" customHeight="1">
      <c r="B12" s="198" t="s">
        <v>403</v>
      </c>
      <c r="C12" s="1414" t="s">
        <v>404</v>
      </c>
      <c r="D12" s="1414"/>
      <c r="E12" s="1414"/>
      <c r="F12" s="1414"/>
      <c r="G12" s="1414"/>
      <c r="H12" s="1415"/>
      <c r="I12" s="203" t="s">
        <v>53</v>
      </c>
      <c r="J12" s="1409" t="s">
        <v>400</v>
      </c>
      <c r="K12" s="1410"/>
      <c r="L12" s="1411" t="s">
        <v>4149</v>
      </c>
      <c r="M12" s="1412"/>
      <c r="N12" s="1413"/>
      <c r="O12" s="1425"/>
      <c r="P12" s="1425"/>
    </row>
    <row r="13" spans="2:16" ht="41.25" customHeight="1">
      <c r="B13" s="198" t="s">
        <v>405</v>
      </c>
      <c r="C13" s="1414" t="s">
        <v>406</v>
      </c>
      <c r="D13" s="1414"/>
      <c r="E13" s="1414"/>
      <c r="F13" s="1414"/>
      <c r="G13" s="1414"/>
      <c r="H13" s="1415"/>
      <c r="I13" s="203" t="s">
        <v>53</v>
      </c>
      <c r="J13" s="1409" t="s">
        <v>407</v>
      </c>
      <c r="K13" s="1410"/>
      <c r="L13" s="1411" t="s">
        <v>4150</v>
      </c>
      <c r="M13" s="1412"/>
      <c r="N13" s="1413"/>
      <c r="O13" s="1425"/>
      <c r="P13" s="1425"/>
    </row>
    <row r="14" spans="2:16" ht="28.5" customHeight="1">
      <c r="B14" s="198" t="s">
        <v>408</v>
      </c>
      <c r="C14" s="1414" t="s">
        <v>62</v>
      </c>
      <c r="D14" s="1414"/>
      <c r="E14" s="1414"/>
      <c r="F14" s="1414"/>
      <c r="G14" s="1414"/>
      <c r="H14" s="1415"/>
      <c r="I14" s="203" t="s">
        <v>53</v>
      </c>
      <c r="J14" s="1409" t="s">
        <v>409</v>
      </c>
      <c r="K14" s="1410"/>
      <c r="L14" s="1411" t="s">
        <v>854</v>
      </c>
      <c r="M14" s="1412"/>
      <c r="N14" s="1413"/>
      <c r="O14" s="1425"/>
      <c r="P14" s="1425"/>
    </row>
    <row r="15" spans="2:16" ht="28.5" customHeight="1">
      <c r="B15" s="198" t="s">
        <v>410</v>
      </c>
      <c r="C15" s="1414" t="s">
        <v>411</v>
      </c>
      <c r="D15" s="1414"/>
      <c r="E15" s="1414"/>
      <c r="F15" s="1414"/>
      <c r="G15" s="1414"/>
      <c r="H15" s="1415"/>
      <c r="I15" s="203" t="s">
        <v>53</v>
      </c>
      <c r="J15" s="1409" t="s">
        <v>412</v>
      </c>
      <c r="K15" s="1410"/>
      <c r="L15" s="1411" t="s">
        <v>4151</v>
      </c>
      <c r="M15" s="1412"/>
      <c r="N15" s="1413"/>
      <c r="O15" s="1425"/>
      <c r="P15" s="1425"/>
    </row>
    <row r="16" spans="2:16" ht="26.25" customHeight="1">
      <c r="B16" s="198" t="s">
        <v>413</v>
      </c>
      <c r="C16" s="1414" t="s">
        <v>414</v>
      </c>
      <c r="D16" s="1414"/>
      <c r="E16" s="1414"/>
      <c r="F16" s="1414"/>
      <c r="G16" s="1414"/>
      <c r="H16" s="1415"/>
      <c r="I16" s="203" t="s">
        <v>53</v>
      </c>
      <c r="J16" s="1409" t="s">
        <v>415</v>
      </c>
      <c r="K16" s="1410"/>
      <c r="L16" s="1411" t="s">
        <v>4152</v>
      </c>
      <c r="M16" s="1412"/>
      <c r="N16" s="1413"/>
      <c r="O16" s="1425"/>
      <c r="P16" s="1425"/>
    </row>
    <row r="17" spans="2:16" ht="30.75" customHeight="1">
      <c r="B17" s="198" t="s">
        <v>416</v>
      </c>
      <c r="C17" s="1414" t="s">
        <v>417</v>
      </c>
      <c r="D17" s="1414"/>
      <c r="E17" s="1414"/>
      <c r="F17" s="1414"/>
      <c r="G17" s="1414"/>
      <c r="H17" s="1415"/>
      <c r="I17" s="203" t="s">
        <v>66</v>
      </c>
      <c r="J17" s="1409" t="s">
        <v>415</v>
      </c>
      <c r="K17" s="1410"/>
      <c r="L17" s="1411" t="s">
        <v>4153</v>
      </c>
      <c r="M17" s="1412"/>
      <c r="N17" s="1413"/>
      <c r="O17" s="1425"/>
      <c r="P17" s="1425"/>
    </row>
    <row r="18" spans="2:16" ht="30" customHeight="1">
      <c r="B18" s="198" t="s">
        <v>418</v>
      </c>
      <c r="C18" s="1414" t="s">
        <v>419</v>
      </c>
      <c r="D18" s="1414"/>
      <c r="E18" s="1414"/>
      <c r="F18" s="1414"/>
      <c r="G18" s="1414"/>
      <c r="H18" s="1415"/>
      <c r="I18" s="203" t="s">
        <v>54</v>
      </c>
      <c r="J18" s="1409" t="s">
        <v>415</v>
      </c>
      <c r="K18" s="1410"/>
      <c r="L18" s="1411" t="s">
        <v>57</v>
      </c>
      <c r="M18" s="1412"/>
      <c r="N18" s="1413"/>
      <c r="O18" s="1426"/>
      <c r="P18" s="1426"/>
    </row>
    <row r="19" spans="2:16" ht="15">
      <c r="B19" s="191" t="s">
        <v>420</v>
      </c>
      <c r="C19" s="1414" t="s">
        <v>421</v>
      </c>
      <c r="D19" s="1414"/>
      <c r="E19" s="1414"/>
      <c r="F19" s="1414"/>
      <c r="G19" s="1414"/>
      <c r="H19" s="1414"/>
      <c r="I19" s="203" t="s">
        <v>54</v>
      </c>
      <c r="J19" s="1432" t="s">
        <v>422</v>
      </c>
      <c r="K19" s="2025" t="s">
        <v>4154</v>
      </c>
      <c r="L19" s="2026"/>
      <c r="M19" s="2026"/>
      <c r="N19" s="2027"/>
      <c r="O19" s="201" t="s">
        <v>1279</v>
      </c>
      <c r="P19" s="202"/>
    </row>
    <row r="20" spans="2:16" ht="60" customHeight="1">
      <c r="B20" s="191" t="s">
        <v>423</v>
      </c>
      <c r="C20" s="1414" t="s">
        <v>424</v>
      </c>
      <c r="D20" s="1414"/>
      <c r="E20" s="1414"/>
      <c r="F20" s="1414"/>
      <c r="G20" s="1414"/>
      <c r="H20" s="1414"/>
      <c r="I20" s="203" t="s">
        <v>53</v>
      </c>
      <c r="J20" s="1433"/>
      <c r="K20" s="2037"/>
      <c r="L20" s="2038"/>
      <c r="M20" s="2038"/>
      <c r="N20" s="2039"/>
      <c r="O20" s="201" t="s">
        <v>1278</v>
      </c>
      <c r="P20" s="202"/>
    </row>
    <row r="21" spans="2:16" ht="60" customHeight="1">
      <c r="B21" s="191" t="s">
        <v>425</v>
      </c>
      <c r="C21" s="1414" t="s">
        <v>426</v>
      </c>
      <c r="D21" s="1414"/>
      <c r="E21" s="1414"/>
      <c r="F21" s="1414"/>
      <c r="G21" s="1414"/>
      <c r="H21" s="1414"/>
      <c r="I21" s="203" t="s">
        <v>79</v>
      </c>
      <c r="J21" s="1433"/>
      <c r="K21" s="2037"/>
      <c r="L21" s="2038"/>
      <c r="M21" s="2038"/>
      <c r="N21" s="2039"/>
      <c r="O21" s="1443" t="s">
        <v>1268</v>
      </c>
      <c r="P21" s="1443"/>
    </row>
    <row r="22" spans="2:16" ht="60" customHeight="1">
      <c r="B22" s="191" t="s">
        <v>427</v>
      </c>
      <c r="C22" s="1414" t="s">
        <v>428</v>
      </c>
      <c r="D22" s="1414"/>
      <c r="E22" s="1414"/>
      <c r="F22" s="1414"/>
      <c r="G22" s="1414"/>
      <c r="H22" s="1414"/>
      <c r="I22" s="203" t="s">
        <v>53</v>
      </c>
      <c r="J22" s="1433"/>
      <c r="K22" s="2037"/>
      <c r="L22" s="2038"/>
      <c r="M22" s="2038"/>
      <c r="N22" s="2039"/>
      <c r="O22" s="1425"/>
      <c r="P22" s="1425"/>
    </row>
    <row r="23" spans="2:16" ht="79.5" customHeight="1">
      <c r="B23" s="205" t="s">
        <v>394</v>
      </c>
      <c r="C23" s="1445" t="s">
        <v>429</v>
      </c>
      <c r="D23" s="1445"/>
      <c r="E23" s="1445"/>
      <c r="F23" s="1445"/>
      <c r="G23" s="1445"/>
      <c r="H23" s="1445"/>
      <c r="I23" s="203" t="s">
        <v>53</v>
      </c>
      <c r="J23" s="1433"/>
      <c r="K23" s="2124"/>
      <c r="L23" s="2125"/>
      <c r="M23" s="2125"/>
      <c r="N23" s="2126"/>
      <c r="O23" s="1444"/>
      <c r="P23" s="1444"/>
    </row>
    <row r="24" spans="2:16" ht="24.75" customHeight="1">
      <c r="B24" s="1416" t="s">
        <v>1</v>
      </c>
      <c r="C24" s="1417"/>
      <c r="D24" s="1417"/>
      <c r="E24" s="1417"/>
      <c r="F24" s="1417"/>
      <c r="G24" s="1417"/>
      <c r="H24" s="1417"/>
      <c r="I24" s="1417"/>
      <c r="J24" s="1417"/>
      <c r="K24" s="1417"/>
      <c r="L24" s="1417"/>
      <c r="M24" s="1417"/>
      <c r="N24" s="1417"/>
      <c r="O24" s="1417"/>
      <c r="P24" s="1418"/>
    </row>
    <row r="25" spans="2:16" ht="46.5" customHeight="1">
      <c r="B25" s="1446" t="s">
        <v>430</v>
      </c>
      <c r="C25" s="1448" t="s">
        <v>431</v>
      </c>
      <c r="D25" s="1448"/>
      <c r="E25" s="1448"/>
      <c r="F25" s="1449"/>
      <c r="G25" s="216" t="s">
        <v>432</v>
      </c>
      <c r="H25" s="209" t="s">
        <v>1280</v>
      </c>
      <c r="I25" s="412" t="s">
        <v>433</v>
      </c>
      <c r="J25" s="399" t="s">
        <v>1281</v>
      </c>
      <c r="K25" s="1452" t="s">
        <v>434</v>
      </c>
      <c r="L25" s="1985" t="s">
        <v>4155</v>
      </c>
      <c r="M25" s="1986"/>
      <c r="N25" s="1987"/>
      <c r="O25" s="212" t="s">
        <v>1831</v>
      </c>
      <c r="P25" s="212"/>
    </row>
    <row r="26" spans="2:16" ht="54.75" customHeight="1">
      <c r="B26" s="1447"/>
      <c r="C26" s="1450"/>
      <c r="D26" s="1450"/>
      <c r="E26" s="1450"/>
      <c r="F26" s="1451"/>
      <c r="G26" s="216" t="s">
        <v>435</v>
      </c>
      <c r="H26" s="217">
        <v>2022</v>
      </c>
      <c r="I26" s="412" t="s">
        <v>436</v>
      </c>
      <c r="J26" s="217">
        <v>2023</v>
      </c>
      <c r="K26" s="1453"/>
      <c r="L26" s="1941"/>
      <c r="M26" s="1942"/>
      <c r="N26" s="1943"/>
      <c r="O26" s="187" t="s">
        <v>1831</v>
      </c>
      <c r="P26" s="187"/>
    </row>
    <row r="27" spans="2:16" ht="75" customHeight="1">
      <c r="B27" s="191" t="s">
        <v>437</v>
      </c>
      <c r="C27" s="1464" t="s">
        <v>438</v>
      </c>
      <c r="D27" s="1464"/>
      <c r="E27" s="1464"/>
      <c r="F27" s="1464"/>
      <c r="G27" s="1464"/>
      <c r="H27" s="1464"/>
      <c r="I27" s="1465"/>
      <c r="J27" s="466">
        <v>23271248</v>
      </c>
      <c r="K27" s="1453"/>
      <c r="L27" s="1941"/>
      <c r="M27" s="1942"/>
      <c r="N27" s="1943"/>
      <c r="O27" s="1443" t="s">
        <v>1285</v>
      </c>
      <c r="P27" s="1443"/>
    </row>
    <row r="28" spans="2:16" ht="32.25" customHeight="1">
      <c r="B28" s="224"/>
      <c r="C28" s="225" t="s">
        <v>394</v>
      </c>
      <c r="D28" s="1414" t="s">
        <v>439</v>
      </c>
      <c r="E28" s="1414"/>
      <c r="F28" s="1414"/>
      <c r="G28" s="1414"/>
      <c r="H28" s="1414"/>
      <c r="I28" s="1415"/>
      <c r="J28" s="467">
        <v>4285257.0750000002</v>
      </c>
      <c r="K28" s="1453"/>
      <c r="L28" s="1941"/>
      <c r="M28" s="1942"/>
      <c r="N28" s="1943"/>
      <c r="O28" s="1425"/>
      <c r="P28" s="1425"/>
    </row>
    <row r="29" spans="2:16" ht="32.25" customHeight="1">
      <c r="B29" s="227" t="s">
        <v>440</v>
      </c>
      <c r="C29" s="1414" t="s">
        <v>441</v>
      </c>
      <c r="D29" s="1414"/>
      <c r="E29" s="1414"/>
      <c r="F29" s="1414"/>
      <c r="G29" s="1415"/>
      <c r="H29" s="1476" t="s">
        <v>1286</v>
      </c>
      <c r="I29" s="1477"/>
      <c r="J29" s="1478"/>
      <c r="K29" s="1453"/>
      <c r="L29" s="1941"/>
      <c r="M29" s="1942"/>
      <c r="N29" s="1943"/>
      <c r="O29" s="1426"/>
      <c r="P29" s="1426"/>
    </row>
    <row r="30" spans="2:16" ht="26.25" customHeight="1">
      <c r="B30" s="227"/>
      <c r="C30" s="1469" t="s">
        <v>442</v>
      </c>
      <c r="D30" s="1469"/>
      <c r="E30" s="1469"/>
      <c r="F30" s="1469"/>
      <c r="G30" s="1470"/>
      <c r="H30" s="1466" t="s">
        <v>1287</v>
      </c>
      <c r="I30" s="1467"/>
      <c r="J30" s="1468"/>
      <c r="K30" s="1453"/>
      <c r="L30" s="1941"/>
      <c r="M30" s="1942"/>
      <c r="N30" s="1943"/>
      <c r="O30" s="199" t="s">
        <v>1285</v>
      </c>
      <c r="P30" s="213"/>
    </row>
    <row r="31" spans="2:16" ht="29.25" customHeight="1">
      <c r="B31" s="198"/>
      <c r="C31" s="1414" t="s">
        <v>443</v>
      </c>
      <c r="D31" s="1414"/>
      <c r="E31" s="1414"/>
      <c r="F31" s="1414"/>
      <c r="G31" s="1415"/>
      <c r="H31" s="1466" t="s">
        <v>3349</v>
      </c>
      <c r="I31" s="1467"/>
      <c r="J31" s="1468"/>
      <c r="K31" s="1453"/>
      <c r="L31" s="1941"/>
      <c r="M31" s="1942"/>
      <c r="N31" s="1943"/>
      <c r="O31" s="202" t="s">
        <v>1279</v>
      </c>
      <c r="P31" s="414"/>
    </row>
    <row r="32" spans="2:16" ht="27" customHeight="1">
      <c r="B32" s="198"/>
      <c r="C32" s="1469" t="s">
        <v>442</v>
      </c>
      <c r="D32" s="1469"/>
      <c r="E32" s="1469"/>
      <c r="F32" s="1469"/>
      <c r="G32" s="1470"/>
      <c r="H32" s="1471" t="s">
        <v>1287</v>
      </c>
      <c r="I32" s="1471"/>
      <c r="J32" s="1471"/>
      <c r="K32" s="1454"/>
      <c r="L32" s="1934"/>
      <c r="M32" s="1935"/>
      <c r="N32" s="1936"/>
      <c r="O32" s="204" t="s">
        <v>1279</v>
      </c>
      <c r="P32" s="337"/>
    </row>
    <row r="33" spans="2:17" ht="59.25" customHeight="1">
      <c r="B33" s="229" t="s">
        <v>444</v>
      </c>
      <c r="C33" s="1472" t="s">
        <v>445</v>
      </c>
      <c r="D33" s="1472"/>
      <c r="E33" s="1472"/>
      <c r="F33" s="1472"/>
      <c r="G33" s="1472"/>
      <c r="H33" s="1472"/>
      <c r="I33" s="1472"/>
      <c r="J33" s="415" t="s">
        <v>53</v>
      </c>
      <c r="K33" s="235" t="s">
        <v>446</v>
      </c>
      <c r="L33" s="1473"/>
      <c r="M33" s="1474"/>
      <c r="N33" s="1475"/>
      <c r="O33" s="232" t="s">
        <v>3224</v>
      </c>
      <c r="P33" s="232"/>
    </row>
    <row r="34" spans="2:17" ht="46.5" customHeight="1">
      <c r="B34" s="1490" t="s">
        <v>447</v>
      </c>
      <c r="C34" s="1491"/>
      <c r="D34" s="1491"/>
      <c r="E34" s="1491"/>
      <c r="F34" s="1491"/>
      <c r="G34" s="1491"/>
      <c r="H34" s="1491"/>
      <c r="I34" s="1491"/>
      <c r="J34" s="1491"/>
      <c r="K34" s="1491"/>
      <c r="L34" s="1491"/>
      <c r="M34" s="1491"/>
      <c r="N34" s="1491"/>
      <c r="O34" s="1491"/>
      <c r="P34" s="1492"/>
    </row>
    <row r="35" spans="2:17" ht="92.25" customHeight="1">
      <c r="B35" s="233" t="s">
        <v>448</v>
      </c>
      <c r="C35" s="1472" t="s">
        <v>449</v>
      </c>
      <c r="D35" s="1472"/>
      <c r="E35" s="1472"/>
      <c r="F35" s="1472"/>
      <c r="G35" s="1472"/>
      <c r="H35" s="1472"/>
      <c r="I35" s="1472"/>
      <c r="J35" s="415" t="s">
        <v>53</v>
      </c>
      <c r="K35" s="231" t="s">
        <v>446</v>
      </c>
      <c r="L35" s="1493"/>
      <c r="M35" s="1494"/>
      <c r="N35" s="1495"/>
      <c r="O35" s="416" t="s">
        <v>1296</v>
      </c>
      <c r="P35" s="187"/>
    </row>
    <row r="36" spans="2:17" ht="30.75" customHeight="1">
      <c r="B36" s="1490" t="s">
        <v>450</v>
      </c>
      <c r="C36" s="1496"/>
      <c r="D36" s="1496"/>
      <c r="E36" s="1496"/>
      <c r="F36" s="1496"/>
      <c r="G36" s="1496"/>
      <c r="H36" s="1496"/>
      <c r="I36" s="1496"/>
      <c r="J36" s="1496"/>
      <c r="K36" s="1496"/>
      <c r="L36" s="1496"/>
      <c r="M36" s="1496"/>
      <c r="N36" s="1496"/>
      <c r="O36" s="1496"/>
      <c r="P36" s="1497"/>
    </row>
    <row r="37" spans="2:17" ht="60.75" customHeight="1">
      <c r="B37" s="233" t="s">
        <v>451</v>
      </c>
      <c r="C37" s="1498" t="s">
        <v>452</v>
      </c>
      <c r="D37" s="1498"/>
      <c r="E37" s="1498"/>
      <c r="F37" s="1499"/>
      <c r="G37" s="417" t="s">
        <v>453</v>
      </c>
      <c r="H37" s="418" t="s">
        <v>454</v>
      </c>
      <c r="I37" s="1500" t="s">
        <v>455</v>
      </c>
      <c r="J37" s="1501"/>
      <c r="K37" s="1500" t="s">
        <v>434</v>
      </c>
      <c r="L37" s="1502"/>
      <c r="M37" s="1502"/>
      <c r="N37" s="1503"/>
      <c r="O37" s="1504"/>
      <c r="P37" s="1504"/>
    </row>
    <row r="38" spans="2:17" ht="43.5" customHeight="1">
      <c r="B38" s="198" t="s">
        <v>394</v>
      </c>
      <c r="C38" s="1414" t="s">
        <v>456</v>
      </c>
      <c r="D38" s="1414"/>
      <c r="E38" s="1414"/>
      <c r="F38" s="1415"/>
      <c r="G38" s="578">
        <f>1190000000/141.4971</f>
        <v>8410066.3547168113</v>
      </c>
      <c r="H38" s="241" t="s">
        <v>1293</v>
      </c>
      <c r="I38" s="1479" t="s">
        <v>4156</v>
      </c>
      <c r="J38" s="1480"/>
      <c r="K38" s="2883" t="s">
        <v>4157</v>
      </c>
      <c r="L38" s="2884"/>
      <c r="M38" s="2884"/>
      <c r="N38" s="2885"/>
      <c r="O38" s="1505"/>
      <c r="P38" s="1505"/>
    </row>
    <row r="39" spans="2:17" ht="49.5" customHeight="1">
      <c r="B39" s="198" t="s">
        <v>401</v>
      </c>
      <c r="C39" s="1414" t="s">
        <v>457</v>
      </c>
      <c r="D39" s="1414"/>
      <c r="E39" s="1414"/>
      <c r="F39" s="1415"/>
      <c r="G39" s="240">
        <v>0</v>
      </c>
      <c r="H39" s="241" t="s">
        <v>1293</v>
      </c>
      <c r="I39" s="1479" t="s">
        <v>4158</v>
      </c>
      <c r="J39" s="1480"/>
      <c r="K39" s="1481"/>
      <c r="L39" s="1482"/>
      <c r="M39" s="1482"/>
      <c r="N39" s="1483"/>
      <c r="O39" s="1505"/>
      <c r="P39" s="1505"/>
    </row>
    <row r="40" spans="2:17" ht="45" customHeight="1">
      <c r="B40" s="205" t="s">
        <v>403</v>
      </c>
      <c r="C40" s="1484" t="s">
        <v>458</v>
      </c>
      <c r="D40" s="1484"/>
      <c r="E40" s="1484"/>
      <c r="F40" s="1485"/>
      <c r="G40" s="245">
        <f>G38+G39</f>
        <v>8410066.3547168113</v>
      </c>
      <c r="H40" s="246"/>
      <c r="I40" s="1486"/>
      <c r="J40" s="1487"/>
      <c r="K40" s="1486"/>
      <c r="L40" s="1488"/>
      <c r="M40" s="1488"/>
      <c r="N40" s="1489"/>
      <c r="O40" s="1506"/>
      <c r="P40" s="1506"/>
      <c r="Q40" s="250"/>
    </row>
    <row r="41" spans="2:17" ht="57.75" customHeight="1">
      <c r="B41" s="1507" t="s">
        <v>459</v>
      </c>
      <c r="C41" s="1508"/>
      <c r="D41" s="1508"/>
      <c r="E41" s="1508"/>
      <c r="F41" s="1508"/>
      <c r="G41" s="1508"/>
      <c r="H41" s="1508"/>
      <c r="I41" s="1508"/>
      <c r="J41" s="1508"/>
      <c r="K41" s="1508"/>
      <c r="L41" s="1508"/>
      <c r="M41" s="1508"/>
      <c r="N41" s="1508"/>
      <c r="O41" s="1508"/>
      <c r="P41" s="1509"/>
    </row>
    <row r="42" spans="2:17" ht="108.75" customHeight="1">
      <c r="B42" s="251" t="s">
        <v>460</v>
      </c>
      <c r="C42" s="1445" t="s">
        <v>461</v>
      </c>
      <c r="D42" s="1445"/>
      <c r="E42" s="1445"/>
      <c r="F42" s="1445"/>
      <c r="G42" s="1445"/>
      <c r="H42" s="1445"/>
      <c r="I42" s="234" t="s">
        <v>54</v>
      </c>
      <c r="J42" s="252" t="s">
        <v>446</v>
      </c>
      <c r="K42" s="3405" t="s">
        <v>4159</v>
      </c>
      <c r="L42" s="3406"/>
      <c r="M42" s="3406"/>
      <c r="N42" s="3407"/>
      <c r="O42" s="236" t="s">
        <v>1279</v>
      </c>
      <c r="P42" s="204"/>
    </row>
    <row r="43" spans="2:17" ht="36.75" customHeight="1">
      <c r="B43" s="1490" t="s">
        <v>462</v>
      </c>
      <c r="C43" s="1496"/>
      <c r="D43" s="1496"/>
      <c r="E43" s="1496"/>
      <c r="F43" s="1496"/>
      <c r="G43" s="1496"/>
      <c r="H43" s="1496"/>
      <c r="I43" s="1496"/>
      <c r="J43" s="1496"/>
      <c r="K43" s="1496"/>
      <c r="L43" s="1496"/>
      <c r="M43" s="1496"/>
      <c r="N43" s="1496"/>
      <c r="O43" s="1496"/>
      <c r="P43" s="1497"/>
    </row>
    <row r="44" spans="2:17" ht="61.5" customHeight="1">
      <c r="B44" s="253" t="s">
        <v>463</v>
      </c>
      <c r="C44" s="1513" t="s">
        <v>464</v>
      </c>
      <c r="D44" s="1513"/>
      <c r="E44" s="1514"/>
      <c r="F44" s="238" t="s">
        <v>465</v>
      </c>
      <c r="G44" s="1515" t="s">
        <v>466</v>
      </c>
      <c r="H44" s="1516"/>
      <c r="I44" s="1500" t="s">
        <v>454</v>
      </c>
      <c r="J44" s="1501"/>
      <c r="K44" s="1515" t="s">
        <v>467</v>
      </c>
      <c r="L44" s="1516"/>
      <c r="M44" s="239" t="s">
        <v>468</v>
      </c>
      <c r="N44" s="420" t="s">
        <v>469</v>
      </c>
      <c r="O44" s="1443" t="s">
        <v>3231</v>
      </c>
      <c r="P44" s="1443"/>
    </row>
    <row r="45" spans="2:17" ht="28.5" customHeight="1">
      <c r="B45" s="198" t="s">
        <v>394</v>
      </c>
      <c r="C45" s="1517" t="s">
        <v>470</v>
      </c>
      <c r="D45" s="1517"/>
      <c r="E45" s="1518"/>
      <c r="F45" s="257" t="s">
        <v>54</v>
      </c>
      <c r="G45" s="1519">
        <v>0</v>
      </c>
      <c r="H45" s="1520"/>
      <c r="I45" s="1524" t="str">
        <f>H38</f>
        <v>07/22-06/23</v>
      </c>
      <c r="J45" s="1480"/>
      <c r="K45" s="1521"/>
      <c r="L45" s="1522"/>
      <c r="M45" s="258"/>
      <c r="N45" s="259"/>
      <c r="O45" s="1425"/>
      <c r="P45" s="1425"/>
    </row>
    <row r="46" spans="2:17" ht="31.5" customHeight="1">
      <c r="B46" s="260"/>
      <c r="C46" s="1517" t="s">
        <v>471</v>
      </c>
      <c r="D46" s="1517"/>
      <c r="E46" s="1518"/>
      <c r="F46" s="1430" t="s">
        <v>4160</v>
      </c>
      <c r="G46" s="1431"/>
      <c r="H46" s="1431"/>
      <c r="I46" s="1431"/>
      <c r="J46" s="1431"/>
      <c r="K46" s="1431"/>
      <c r="L46" s="1431"/>
      <c r="M46" s="1431"/>
      <c r="N46" s="1523"/>
      <c r="O46" s="1425"/>
      <c r="P46" s="1425"/>
    </row>
    <row r="47" spans="2:17" ht="65.25" customHeight="1">
      <c r="B47" s="198" t="s">
        <v>401</v>
      </c>
      <c r="C47" s="1517" t="s">
        <v>472</v>
      </c>
      <c r="D47" s="1517"/>
      <c r="E47" s="1518"/>
      <c r="F47" s="203" t="s">
        <v>54</v>
      </c>
      <c r="G47" s="1519">
        <v>0</v>
      </c>
      <c r="H47" s="1520"/>
      <c r="I47" s="1524" t="str">
        <f>I45</f>
        <v>07/22-06/23</v>
      </c>
      <c r="J47" s="1480"/>
      <c r="K47" s="1521"/>
      <c r="L47" s="1522"/>
      <c r="M47" s="258"/>
      <c r="N47" s="259"/>
      <c r="O47" s="1425"/>
      <c r="P47" s="1425"/>
    </row>
    <row r="48" spans="2:17" ht="35.25" customHeight="1">
      <c r="B48" s="260"/>
      <c r="C48" s="1517" t="s">
        <v>473</v>
      </c>
      <c r="D48" s="1517"/>
      <c r="E48" s="1518"/>
      <c r="F48" s="1430"/>
      <c r="G48" s="1431"/>
      <c r="H48" s="1431"/>
      <c r="I48" s="1431"/>
      <c r="J48" s="1431"/>
      <c r="K48" s="1431"/>
      <c r="L48" s="1431"/>
      <c r="M48" s="1431"/>
      <c r="N48" s="1523"/>
      <c r="O48" s="1425"/>
      <c r="P48" s="1425"/>
    </row>
    <row r="49" spans="1:16" ht="44.25" customHeight="1">
      <c r="B49" s="266" t="s">
        <v>403</v>
      </c>
      <c r="C49" s="1525" t="s">
        <v>474</v>
      </c>
      <c r="D49" s="1525"/>
      <c r="E49" s="1526"/>
      <c r="F49" s="267"/>
      <c r="G49" s="1527">
        <f>G45+G47</f>
        <v>0</v>
      </c>
      <c r="H49" s="1528"/>
      <c r="I49" s="1486"/>
      <c r="J49" s="1487"/>
      <c r="K49" s="1529">
        <f>K45+K47</f>
        <v>0</v>
      </c>
      <c r="L49" s="1530"/>
      <c r="M49" s="268"/>
      <c r="N49" s="269"/>
      <c r="O49" s="1444"/>
      <c r="P49" s="1444"/>
    </row>
    <row r="50" spans="1:16" ht="56.25" customHeight="1">
      <c r="B50" s="1490" t="s">
        <v>475</v>
      </c>
      <c r="C50" s="1491"/>
      <c r="D50" s="1491"/>
      <c r="E50" s="1491"/>
      <c r="F50" s="1491"/>
      <c r="G50" s="1491"/>
      <c r="H50" s="1491"/>
      <c r="I50" s="1491"/>
      <c r="J50" s="1491"/>
      <c r="K50" s="1491"/>
      <c r="L50" s="1491"/>
      <c r="M50" s="1491"/>
      <c r="N50" s="1491"/>
      <c r="O50" s="1491"/>
      <c r="P50" s="1492"/>
    </row>
    <row r="51" spans="1:16" ht="58.5" customHeight="1">
      <c r="B51" s="253" t="s">
        <v>476</v>
      </c>
      <c r="C51" s="1513" t="s">
        <v>477</v>
      </c>
      <c r="D51" s="1450"/>
      <c r="E51" s="1451"/>
      <c r="F51" s="254" t="s">
        <v>478</v>
      </c>
      <c r="G51" s="1531" t="s">
        <v>479</v>
      </c>
      <c r="H51" s="1516"/>
      <c r="I51" s="1500" t="s">
        <v>480</v>
      </c>
      <c r="J51" s="1501"/>
      <c r="K51" s="1515" t="s">
        <v>481</v>
      </c>
      <c r="L51" s="1516"/>
      <c r="M51" s="239" t="s">
        <v>468</v>
      </c>
      <c r="N51" s="302" t="s">
        <v>482</v>
      </c>
      <c r="O51" s="422"/>
      <c r="P51" s="273"/>
    </row>
    <row r="52" spans="1:16" s="274" customFormat="1" ht="32.25" customHeight="1">
      <c r="B52" s="198" t="s">
        <v>394</v>
      </c>
      <c r="C52" s="1414" t="s">
        <v>97</v>
      </c>
      <c r="D52" s="1414"/>
      <c r="E52" s="1415"/>
      <c r="F52" s="257" t="s">
        <v>1301</v>
      </c>
      <c r="G52" s="1532">
        <v>2719864</v>
      </c>
      <c r="H52" s="1533"/>
      <c r="I52" s="1479" t="s">
        <v>1293</v>
      </c>
      <c r="J52" s="1480"/>
      <c r="K52" s="1521">
        <v>1007960</v>
      </c>
      <c r="L52" s="1522"/>
      <c r="M52" s="258" t="s">
        <v>1302</v>
      </c>
      <c r="N52" s="468" t="s">
        <v>4161</v>
      </c>
      <c r="O52" s="201" t="s">
        <v>939</v>
      </c>
      <c r="P52" s="202"/>
    </row>
    <row r="53" spans="1:16" s="274" customFormat="1" ht="53.25" customHeight="1">
      <c r="B53" s="198" t="s">
        <v>401</v>
      </c>
      <c r="C53" s="1414" t="s">
        <v>62</v>
      </c>
      <c r="D53" s="1414"/>
      <c r="E53" s="1415"/>
      <c r="F53" s="257" t="s">
        <v>1301</v>
      </c>
      <c r="G53" s="1532">
        <v>4064769</v>
      </c>
      <c r="H53" s="1533"/>
      <c r="I53" s="1479" t="s">
        <v>1293</v>
      </c>
      <c r="J53" s="1480"/>
      <c r="K53" s="1521">
        <v>1398767</v>
      </c>
      <c r="L53" s="1522"/>
      <c r="M53" s="258" t="s">
        <v>1302</v>
      </c>
      <c r="N53" s="468" t="s">
        <v>4162</v>
      </c>
      <c r="O53" s="201" t="s">
        <v>940</v>
      </c>
      <c r="P53" s="202"/>
    </row>
    <row r="54" spans="1:16" s="274" customFormat="1" ht="32.25" customHeight="1">
      <c r="B54" s="198" t="s">
        <v>403</v>
      </c>
      <c r="C54" s="1414" t="s">
        <v>99</v>
      </c>
      <c r="D54" s="1414"/>
      <c r="E54" s="1415"/>
      <c r="F54" s="257" t="s">
        <v>57</v>
      </c>
      <c r="G54" s="1532">
        <v>0</v>
      </c>
      <c r="H54" s="1533"/>
      <c r="I54" s="1479"/>
      <c r="J54" s="1480"/>
      <c r="K54" s="1521"/>
      <c r="L54" s="1522"/>
      <c r="M54" s="258"/>
      <c r="N54" s="275"/>
      <c r="O54" s="201"/>
      <c r="P54" s="202"/>
    </row>
    <row r="55" spans="1:16" s="274" customFormat="1" ht="32.25" customHeight="1">
      <c r="B55" s="198" t="s">
        <v>405</v>
      </c>
      <c r="C55" s="1414" t="s">
        <v>483</v>
      </c>
      <c r="D55" s="1414"/>
      <c r="E55" s="1415"/>
      <c r="F55" s="257" t="s">
        <v>57</v>
      </c>
      <c r="G55" s="1532">
        <v>0</v>
      </c>
      <c r="H55" s="1533"/>
      <c r="I55" s="1479"/>
      <c r="J55" s="1480"/>
      <c r="K55" s="1521"/>
      <c r="L55" s="1522"/>
      <c r="M55" s="258"/>
      <c r="N55" s="276"/>
      <c r="O55" s="277"/>
      <c r="P55" s="277"/>
    </row>
    <row r="56" spans="1:16" s="274" customFormat="1" ht="32.25" customHeight="1">
      <c r="B56" s="198" t="s">
        <v>408</v>
      </c>
      <c r="C56" s="1414" t="s">
        <v>4163</v>
      </c>
      <c r="D56" s="1414"/>
      <c r="E56" s="1415"/>
      <c r="F56" s="257" t="s">
        <v>57</v>
      </c>
      <c r="G56" s="1532">
        <v>0</v>
      </c>
      <c r="H56" s="1533"/>
      <c r="I56" s="1479"/>
      <c r="J56" s="1480"/>
      <c r="K56" s="1521"/>
      <c r="L56" s="1522"/>
      <c r="M56" s="258"/>
      <c r="N56" s="275"/>
      <c r="O56" s="204" t="s">
        <v>940</v>
      </c>
      <c r="P56" s="277"/>
    </row>
    <row r="57" spans="1:16" ht="46.5" customHeight="1">
      <c r="B57" s="205" t="s">
        <v>410</v>
      </c>
      <c r="C57" s="1484" t="s">
        <v>484</v>
      </c>
      <c r="D57" s="1484"/>
      <c r="E57" s="1485"/>
      <c r="F57" s="279"/>
      <c r="G57" s="1527">
        <f>G52+G53+G54+G55+G56</f>
        <v>6784633</v>
      </c>
      <c r="H57" s="1528"/>
      <c r="I57" s="1486"/>
      <c r="J57" s="1487"/>
      <c r="K57" s="1529">
        <f>K52+K53+K54+K55+K56</f>
        <v>2406727</v>
      </c>
      <c r="L57" s="1530"/>
      <c r="M57" s="268"/>
      <c r="N57" s="269"/>
      <c r="O57" s="423"/>
      <c r="P57" s="423"/>
    </row>
    <row r="58" spans="1:16" ht="54.75" customHeight="1">
      <c r="A58" s="281"/>
      <c r="B58" s="1507" t="s">
        <v>485</v>
      </c>
      <c r="C58" s="1508"/>
      <c r="D58" s="1508"/>
      <c r="E58" s="1508"/>
      <c r="F58" s="1508"/>
      <c r="G58" s="1508"/>
      <c r="H58" s="1508"/>
      <c r="I58" s="1508"/>
      <c r="J58" s="1508"/>
      <c r="K58" s="1508"/>
      <c r="L58" s="1508"/>
      <c r="M58" s="1508"/>
      <c r="N58" s="1508"/>
      <c r="O58" s="424"/>
      <c r="P58" s="425"/>
    </row>
    <row r="59" spans="1:16" ht="62.25" customHeight="1">
      <c r="B59" s="282" t="s">
        <v>486</v>
      </c>
      <c r="C59" s="1543" t="s">
        <v>487</v>
      </c>
      <c r="D59" s="1543"/>
      <c r="E59" s="1543"/>
      <c r="F59" s="1543"/>
      <c r="G59" s="1543"/>
      <c r="H59" s="1543"/>
      <c r="I59" s="1544"/>
      <c r="J59" s="283">
        <f>G49/(G49+G57)</f>
        <v>0</v>
      </c>
      <c r="K59" s="284" t="s">
        <v>392</v>
      </c>
      <c r="L59" s="1539" t="s">
        <v>4164</v>
      </c>
      <c r="M59" s="1540"/>
      <c r="N59" s="1541"/>
      <c r="O59" s="1534"/>
      <c r="P59" s="1534"/>
    </row>
    <row r="60" spans="1:16" ht="53.25" customHeight="1">
      <c r="B60" s="286" t="s">
        <v>488</v>
      </c>
      <c r="C60" s="1537" t="s">
        <v>489</v>
      </c>
      <c r="D60" s="1537"/>
      <c r="E60" s="1537"/>
      <c r="F60" s="1537"/>
      <c r="G60" s="1537"/>
      <c r="H60" s="1537"/>
      <c r="I60" s="1538"/>
      <c r="J60" s="283" t="s">
        <v>92</v>
      </c>
      <c r="K60" s="284" t="s">
        <v>446</v>
      </c>
      <c r="L60" s="1539"/>
      <c r="M60" s="1540"/>
      <c r="N60" s="1541"/>
      <c r="O60" s="1535"/>
      <c r="P60" s="1535"/>
    </row>
    <row r="61" spans="1:16" ht="53.25" customHeight="1">
      <c r="B61" s="286" t="s">
        <v>490</v>
      </c>
      <c r="C61" s="1537" t="s">
        <v>491</v>
      </c>
      <c r="D61" s="1537"/>
      <c r="E61" s="1537"/>
      <c r="F61" s="1537"/>
      <c r="G61" s="1537"/>
      <c r="H61" s="1537"/>
      <c r="I61" s="1538"/>
      <c r="J61" s="288">
        <f>SUM(G49,G57)</f>
        <v>6784633</v>
      </c>
      <c r="K61" s="284" t="s">
        <v>446</v>
      </c>
      <c r="L61" s="1539"/>
      <c r="M61" s="1540"/>
      <c r="N61" s="1541"/>
      <c r="O61" s="1535"/>
      <c r="P61" s="1535"/>
    </row>
    <row r="62" spans="1:16" ht="53.25" customHeight="1">
      <c r="B62" s="286" t="s">
        <v>492</v>
      </c>
      <c r="C62" s="1464" t="s">
        <v>493</v>
      </c>
      <c r="D62" s="1464"/>
      <c r="E62" s="1464"/>
      <c r="F62" s="1464"/>
      <c r="G62" s="1464"/>
      <c r="H62" s="1464"/>
      <c r="I62" s="1465"/>
      <c r="J62" s="283">
        <f>(G49+G57)/J27</f>
        <v>0.29154573059425087</v>
      </c>
      <c r="K62" s="284" t="s">
        <v>392</v>
      </c>
      <c r="L62" s="1539"/>
      <c r="M62" s="1540"/>
      <c r="N62" s="1541"/>
      <c r="O62" s="1535"/>
      <c r="P62" s="1535"/>
    </row>
    <row r="63" spans="1:16" ht="80.25" customHeight="1">
      <c r="B63" s="289" t="s">
        <v>494</v>
      </c>
      <c r="C63" s="1464" t="s">
        <v>495</v>
      </c>
      <c r="D63" s="1464"/>
      <c r="E63" s="1464"/>
      <c r="F63" s="1464"/>
      <c r="G63" s="1464"/>
      <c r="H63" s="1464"/>
      <c r="I63" s="1465"/>
      <c r="J63" s="290">
        <f>(K49+K57)/J28</f>
        <v>0.56162954937773479</v>
      </c>
      <c r="K63" s="284" t="s">
        <v>392</v>
      </c>
      <c r="L63" s="1539"/>
      <c r="M63" s="1540"/>
      <c r="N63" s="1541"/>
      <c r="O63" s="1535"/>
      <c r="P63" s="1535"/>
    </row>
    <row r="64" spans="1:16" ht="53.25" customHeight="1">
      <c r="B64" s="289" t="s">
        <v>496</v>
      </c>
      <c r="C64" s="1537" t="s">
        <v>497</v>
      </c>
      <c r="D64" s="1537"/>
      <c r="E64" s="1537"/>
      <c r="F64" s="1537"/>
      <c r="G64" s="1537"/>
      <c r="H64" s="1537"/>
      <c r="I64" s="1538"/>
      <c r="J64" s="283" t="str">
        <f>IF(J62&lt;0.945,"Funding gap","No funding gap")</f>
        <v>Funding gap</v>
      </c>
      <c r="K64" s="293" t="s">
        <v>446</v>
      </c>
      <c r="L64" s="1539"/>
      <c r="M64" s="1540"/>
      <c r="N64" s="1541"/>
      <c r="O64" s="1535"/>
      <c r="P64" s="1535"/>
    </row>
    <row r="65" spans="2:16" ht="53.25" customHeight="1">
      <c r="B65" s="289" t="s">
        <v>498</v>
      </c>
      <c r="C65" s="1542" t="s">
        <v>499</v>
      </c>
      <c r="D65" s="1542"/>
      <c r="E65" s="1542"/>
      <c r="F65" s="1542"/>
      <c r="G65" s="1542"/>
      <c r="H65" s="1542"/>
      <c r="I65" s="1542"/>
      <c r="J65" s="292">
        <f>G45/J27</f>
        <v>0</v>
      </c>
      <c r="K65" s="293" t="s">
        <v>446</v>
      </c>
      <c r="L65" s="1539"/>
      <c r="M65" s="1540"/>
      <c r="N65" s="1541"/>
      <c r="O65" s="1536"/>
      <c r="P65" s="1536"/>
    </row>
    <row r="66" spans="2:16" ht="45" customHeight="1">
      <c r="B66" s="191" t="s">
        <v>500</v>
      </c>
      <c r="C66" s="1414" t="s">
        <v>501</v>
      </c>
      <c r="D66" s="1414"/>
      <c r="E66" s="1414"/>
      <c r="F66" s="1414"/>
      <c r="G66" s="1414"/>
      <c r="H66" s="1414"/>
      <c r="I66" s="1414"/>
      <c r="J66" s="1415"/>
      <c r="K66" s="1545" t="s">
        <v>446</v>
      </c>
      <c r="L66" s="2997" t="s">
        <v>4165</v>
      </c>
      <c r="M66" s="2998"/>
      <c r="N66" s="2999"/>
      <c r="O66" s="1443" t="s">
        <v>4166</v>
      </c>
      <c r="P66" s="1443" t="s">
        <v>1306</v>
      </c>
    </row>
    <row r="67" spans="2:16" ht="21" customHeight="1">
      <c r="B67" s="198" t="s">
        <v>394</v>
      </c>
      <c r="C67" s="1557" t="s">
        <v>502</v>
      </c>
      <c r="D67" s="1557"/>
      <c r="E67" s="1557"/>
      <c r="F67" s="1557"/>
      <c r="G67" s="1557"/>
      <c r="H67" s="1557"/>
      <c r="I67" s="1557"/>
      <c r="J67" s="299" t="s">
        <v>57</v>
      </c>
      <c r="K67" s="1546"/>
      <c r="L67" s="3000"/>
      <c r="M67" s="3001"/>
      <c r="N67" s="3002"/>
      <c r="O67" s="1425"/>
      <c r="P67" s="1425"/>
    </row>
    <row r="68" spans="2:16" ht="21" customHeight="1">
      <c r="B68" s="198" t="s">
        <v>401</v>
      </c>
      <c r="C68" s="1557" t="s">
        <v>503</v>
      </c>
      <c r="D68" s="1557"/>
      <c r="E68" s="1557"/>
      <c r="F68" s="1557"/>
      <c r="G68" s="1557"/>
      <c r="H68" s="1557"/>
      <c r="I68" s="1557"/>
      <c r="J68" s="299" t="s">
        <v>57</v>
      </c>
      <c r="K68" s="1546"/>
      <c r="L68" s="3000"/>
      <c r="M68" s="3001"/>
      <c r="N68" s="3002"/>
      <c r="O68" s="1425"/>
      <c r="P68" s="1425"/>
    </row>
    <row r="69" spans="2:16" ht="21" customHeight="1">
      <c r="B69" s="198" t="s">
        <v>403</v>
      </c>
      <c r="C69" s="1557" t="s">
        <v>504</v>
      </c>
      <c r="D69" s="1557"/>
      <c r="E69" s="1557"/>
      <c r="F69" s="1557"/>
      <c r="G69" s="1557"/>
      <c r="H69" s="1557"/>
      <c r="I69" s="1557"/>
      <c r="J69" s="299" t="s">
        <v>57</v>
      </c>
      <c r="K69" s="1546"/>
      <c r="L69" s="3000"/>
      <c r="M69" s="3001"/>
      <c r="N69" s="3002"/>
      <c r="O69" s="1425"/>
      <c r="P69" s="1425"/>
    </row>
    <row r="70" spans="2:16" ht="21" customHeight="1">
      <c r="B70" s="198" t="s">
        <v>405</v>
      </c>
      <c r="C70" s="1557" t="s">
        <v>302</v>
      </c>
      <c r="D70" s="1557"/>
      <c r="E70" s="1557"/>
      <c r="F70" s="1557"/>
      <c r="G70" s="1557"/>
      <c r="H70" s="1557"/>
      <c r="I70" s="1557"/>
      <c r="J70" s="299" t="s">
        <v>57</v>
      </c>
      <c r="K70" s="1546"/>
      <c r="L70" s="3000"/>
      <c r="M70" s="3001"/>
      <c r="N70" s="3002"/>
      <c r="O70" s="1425"/>
      <c r="P70" s="1425"/>
    </row>
    <row r="71" spans="2:16" ht="21" customHeight="1">
      <c r="B71" s="198" t="s">
        <v>408</v>
      </c>
      <c r="C71" s="1558" t="s">
        <v>505</v>
      </c>
      <c r="D71" s="1558"/>
      <c r="E71" s="1558"/>
      <c r="F71" s="1558"/>
      <c r="G71" s="1559"/>
      <c r="H71" s="1560"/>
      <c r="I71" s="1560"/>
      <c r="J71" s="1561"/>
      <c r="K71" s="1547"/>
      <c r="L71" s="3003"/>
      <c r="M71" s="3004"/>
      <c r="N71" s="3005"/>
      <c r="O71" s="1426"/>
      <c r="P71" s="1426"/>
    </row>
    <row r="72" spans="2:16" ht="45" customHeight="1">
      <c r="B72" s="191" t="s">
        <v>506</v>
      </c>
      <c r="C72" s="1414" t="s">
        <v>507</v>
      </c>
      <c r="D72" s="1414"/>
      <c r="E72" s="1414"/>
      <c r="F72" s="1414"/>
      <c r="G72" s="1414"/>
      <c r="H72" s="1414"/>
      <c r="I72" s="1414"/>
      <c r="J72" s="1414"/>
      <c r="K72" s="1414"/>
      <c r="L72" s="1414"/>
      <c r="M72" s="1414"/>
      <c r="N72" s="1562"/>
      <c r="O72" s="291"/>
      <c r="P72" s="297"/>
    </row>
    <row r="73" spans="2:16" ht="20.25" customHeight="1">
      <c r="B73" s="205" t="s">
        <v>418</v>
      </c>
      <c r="C73" s="1558" t="s">
        <v>297</v>
      </c>
      <c r="D73" s="1558"/>
      <c r="E73" s="1558"/>
      <c r="F73" s="1563" t="s">
        <v>57</v>
      </c>
      <c r="G73" s="1564"/>
      <c r="H73" s="1545" t="s">
        <v>446</v>
      </c>
      <c r="I73" s="2720" t="s">
        <v>4167</v>
      </c>
      <c r="J73" s="2721"/>
      <c r="K73" s="2721"/>
      <c r="L73" s="2721"/>
      <c r="M73" s="2721"/>
      <c r="N73" s="2722"/>
      <c r="O73" s="1443" t="s">
        <v>4166</v>
      </c>
      <c r="P73" s="1443" t="s">
        <v>1306</v>
      </c>
    </row>
    <row r="74" spans="2:16" ht="20.25" customHeight="1">
      <c r="B74" s="205" t="s">
        <v>508</v>
      </c>
      <c r="C74" s="1558" t="s">
        <v>509</v>
      </c>
      <c r="D74" s="1558"/>
      <c r="E74" s="1558"/>
      <c r="F74" s="1563" t="s">
        <v>57</v>
      </c>
      <c r="G74" s="1564"/>
      <c r="H74" s="1546"/>
      <c r="I74" s="2723"/>
      <c r="J74" s="2724"/>
      <c r="K74" s="2724"/>
      <c r="L74" s="2724"/>
      <c r="M74" s="2724"/>
      <c r="N74" s="2725"/>
      <c r="O74" s="1425"/>
      <c r="P74" s="1425"/>
    </row>
    <row r="75" spans="2:16" ht="20.25" customHeight="1">
      <c r="B75" s="205" t="s">
        <v>510</v>
      </c>
      <c r="C75" s="1558" t="s">
        <v>299</v>
      </c>
      <c r="D75" s="1558"/>
      <c r="E75" s="1558"/>
      <c r="F75" s="1563" t="s">
        <v>57</v>
      </c>
      <c r="G75" s="1564"/>
      <c r="H75" s="1546"/>
      <c r="I75" s="2723"/>
      <c r="J75" s="2724"/>
      <c r="K75" s="2724"/>
      <c r="L75" s="2724"/>
      <c r="M75" s="2724"/>
      <c r="N75" s="2725"/>
      <c r="O75" s="1425"/>
      <c r="P75" s="1425"/>
    </row>
    <row r="76" spans="2:16" ht="49.5" customHeight="1">
      <c r="B76" s="205" t="s">
        <v>401</v>
      </c>
      <c r="C76" s="1464" t="s">
        <v>511</v>
      </c>
      <c r="D76" s="1464"/>
      <c r="E76" s="1464"/>
      <c r="F76" s="1464"/>
      <c r="G76" s="1465"/>
      <c r="H76" s="1546"/>
      <c r="I76" s="2723"/>
      <c r="J76" s="2724"/>
      <c r="K76" s="2724"/>
      <c r="L76" s="2724"/>
      <c r="M76" s="2724"/>
      <c r="N76" s="2725"/>
      <c r="O76" s="1425"/>
      <c r="P76" s="1425"/>
    </row>
    <row r="77" spans="2:16" ht="21" customHeight="1">
      <c r="B77" s="205" t="s">
        <v>418</v>
      </c>
      <c r="C77" s="1558" t="s">
        <v>297</v>
      </c>
      <c r="D77" s="1558"/>
      <c r="E77" s="1410"/>
      <c r="F77" s="1563" t="s">
        <v>57</v>
      </c>
      <c r="G77" s="1564"/>
      <c r="H77" s="1546"/>
      <c r="I77" s="2723"/>
      <c r="J77" s="2724"/>
      <c r="K77" s="2724"/>
      <c r="L77" s="2724"/>
      <c r="M77" s="2724"/>
      <c r="N77" s="2725"/>
      <c r="O77" s="1425"/>
      <c r="P77" s="1425"/>
    </row>
    <row r="78" spans="2:16" ht="21" customHeight="1">
      <c r="B78" s="205" t="s">
        <v>508</v>
      </c>
      <c r="C78" s="1558" t="s">
        <v>509</v>
      </c>
      <c r="D78" s="1558"/>
      <c r="E78" s="1410"/>
      <c r="F78" s="1563" t="s">
        <v>57</v>
      </c>
      <c r="G78" s="1564"/>
      <c r="H78" s="1546"/>
      <c r="I78" s="2723"/>
      <c r="J78" s="2724"/>
      <c r="K78" s="2724"/>
      <c r="L78" s="2724"/>
      <c r="M78" s="2724"/>
      <c r="N78" s="2725"/>
      <c r="O78" s="1425"/>
      <c r="P78" s="1425"/>
    </row>
    <row r="79" spans="2:16" ht="21" customHeight="1">
      <c r="B79" s="205" t="s">
        <v>510</v>
      </c>
      <c r="C79" s="1558" t="s">
        <v>301</v>
      </c>
      <c r="D79" s="1558"/>
      <c r="E79" s="1410"/>
      <c r="F79" s="1563" t="s">
        <v>57</v>
      </c>
      <c r="G79" s="1564"/>
      <c r="H79" s="1546"/>
      <c r="I79" s="2723"/>
      <c r="J79" s="2724"/>
      <c r="K79" s="2724"/>
      <c r="L79" s="2724"/>
      <c r="M79" s="2724"/>
      <c r="N79" s="2725"/>
      <c r="O79" s="1425"/>
      <c r="P79" s="1425"/>
    </row>
    <row r="80" spans="2:16" ht="21" customHeight="1">
      <c r="B80" s="205" t="s">
        <v>512</v>
      </c>
      <c r="C80" s="1558" t="s">
        <v>302</v>
      </c>
      <c r="D80" s="1558"/>
      <c r="E80" s="1410"/>
      <c r="F80" s="1563" t="s">
        <v>57</v>
      </c>
      <c r="G80" s="1564"/>
      <c r="H80" s="1546"/>
      <c r="I80" s="2723"/>
      <c r="J80" s="2724"/>
      <c r="K80" s="2724"/>
      <c r="L80" s="2724"/>
      <c r="M80" s="2724"/>
      <c r="N80" s="2725"/>
      <c r="O80" s="1425"/>
      <c r="P80" s="1425"/>
    </row>
    <row r="81" spans="2:16" ht="21.75" customHeight="1">
      <c r="B81" s="205" t="s">
        <v>513</v>
      </c>
      <c r="C81" s="1558" t="s">
        <v>514</v>
      </c>
      <c r="D81" s="1558"/>
      <c r="E81" s="1410"/>
      <c r="F81" s="1574" t="s">
        <v>57</v>
      </c>
      <c r="G81" s="1575"/>
      <c r="H81" s="1547"/>
      <c r="I81" s="2726"/>
      <c r="J81" s="2727"/>
      <c r="K81" s="2727"/>
      <c r="L81" s="2727"/>
      <c r="M81" s="2727"/>
      <c r="N81" s="2728"/>
      <c r="O81" s="1426"/>
      <c r="P81" s="1426"/>
    </row>
    <row r="82" spans="2:16" ht="51" customHeight="1">
      <c r="B82" s="298" t="s">
        <v>515</v>
      </c>
      <c r="C82" s="1484" t="s">
        <v>516</v>
      </c>
      <c r="D82" s="1484"/>
      <c r="E82" s="1485"/>
      <c r="F82" s="1576"/>
      <c r="G82" s="1577"/>
      <c r="H82" s="1577"/>
      <c r="I82" s="1577"/>
      <c r="J82" s="1577"/>
      <c r="K82" s="1577"/>
      <c r="L82" s="1577"/>
      <c r="M82" s="1577"/>
      <c r="N82" s="1577"/>
      <c r="O82" s="1578"/>
      <c r="P82" s="1579"/>
    </row>
    <row r="83" spans="2:16" ht="31.5" customHeight="1">
      <c r="B83" s="1490" t="s">
        <v>517</v>
      </c>
      <c r="C83" s="1491"/>
      <c r="D83" s="1491"/>
      <c r="E83" s="1491"/>
      <c r="F83" s="1491"/>
      <c r="G83" s="1491"/>
      <c r="H83" s="1491"/>
      <c r="I83" s="1491"/>
      <c r="J83" s="1491"/>
      <c r="K83" s="1491"/>
      <c r="L83" s="1491"/>
      <c r="M83" s="1491"/>
      <c r="N83" s="1491"/>
      <c r="O83" s="1491"/>
      <c r="P83" s="1492"/>
    </row>
    <row r="84" spans="2:16" ht="44.25" customHeight="1">
      <c r="B84" s="191" t="s">
        <v>518</v>
      </c>
      <c r="C84" s="1414" t="s">
        <v>519</v>
      </c>
      <c r="D84" s="1414"/>
      <c r="E84" s="1414"/>
      <c r="F84" s="1414"/>
      <c r="G84" s="1415"/>
      <c r="H84" s="299" t="s">
        <v>58</v>
      </c>
      <c r="I84" s="1580" t="s">
        <v>446</v>
      </c>
      <c r="J84" s="1581"/>
      <c r="K84" s="1582"/>
      <c r="L84" s="1583"/>
      <c r="M84" s="1583"/>
      <c r="N84" s="1584"/>
      <c r="O84" s="1443" t="s">
        <v>1279</v>
      </c>
      <c r="P84" s="1443"/>
    </row>
    <row r="85" spans="2:16" ht="20.25" customHeight="1">
      <c r="B85" s="1585" t="s">
        <v>520</v>
      </c>
      <c r="C85" s="1586"/>
      <c r="D85" s="1586"/>
      <c r="E85" s="1587"/>
      <c r="F85" s="1500" t="s">
        <v>521</v>
      </c>
      <c r="G85" s="1502"/>
      <c r="H85" s="1501"/>
      <c r="I85" s="1500" t="s">
        <v>522</v>
      </c>
      <c r="J85" s="1502"/>
      <c r="K85" s="1500" t="s">
        <v>434</v>
      </c>
      <c r="L85" s="1502"/>
      <c r="M85" s="1502"/>
      <c r="N85" s="1503"/>
      <c r="O85" s="1425"/>
      <c r="P85" s="1425"/>
    </row>
    <row r="86" spans="2:16" ht="21" customHeight="1">
      <c r="B86" s="1588"/>
      <c r="C86" s="1589"/>
      <c r="D86" s="1589"/>
      <c r="E86" s="1590"/>
      <c r="F86" s="1594" t="s">
        <v>57</v>
      </c>
      <c r="G86" s="1595"/>
      <c r="H86" s="1596"/>
      <c r="I86" s="1597"/>
      <c r="J86" s="1598"/>
      <c r="K86" s="1594"/>
      <c r="L86" s="1595"/>
      <c r="M86" s="1595"/>
      <c r="N86" s="1596"/>
      <c r="O86" s="1425"/>
      <c r="P86" s="1425"/>
    </row>
    <row r="87" spans="2:16" ht="21" customHeight="1">
      <c r="B87" s="1588"/>
      <c r="C87" s="1589"/>
      <c r="D87" s="1589"/>
      <c r="E87" s="1590"/>
      <c r="F87" s="1594" t="s">
        <v>57</v>
      </c>
      <c r="G87" s="1595"/>
      <c r="H87" s="1596"/>
      <c r="I87" s="1597"/>
      <c r="J87" s="1598"/>
      <c r="K87" s="1594"/>
      <c r="L87" s="1595"/>
      <c r="M87" s="1595"/>
      <c r="N87" s="1596"/>
      <c r="O87" s="1425"/>
      <c r="P87" s="1425"/>
    </row>
    <row r="88" spans="2:16" ht="21" customHeight="1">
      <c r="B88" s="1588"/>
      <c r="C88" s="1589"/>
      <c r="D88" s="1589"/>
      <c r="E88" s="1590"/>
      <c r="F88" s="1594" t="s">
        <v>57</v>
      </c>
      <c r="G88" s="1595"/>
      <c r="H88" s="1596"/>
      <c r="I88" s="1597"/>
      <c r="J88" s="1598"/>
      <c r="K88" s="1594"/>
      <c r="L88" s="1595"/>
      <c r="M88" s="1595"/>
      <c r="N88" s="1596"/>
      <c r="O88" s="1425"/>
      <c r="P88" s="1425"/>
    </row>
    <row r="89" spans="2:16" ht="21.75" customHeight="1">
      <c r="B89" s="1591"/>
      <c r="C89" s="1592"/>
      <c r="D89" s="1592"/>
      <c r="E89" s="1593"/>
      <c r="F89" s="1599" t="s">
        <v>57</v>
      </c>
      <c r="G89" s="1600"/>
      <c r="H89" s="1601"/>
      <c r="I89" s="1602"/>
      <c r="J89" s="1603"/>
      <c r="K89" s="1604"/>
      <c r="L89" s="1605"/>
      <c r="M89" s="1605"/>
      <c r="N89" s="1606"/>
      <c r="O89" s="1444"/>
      <c r="P89" s="1444"/>
    </row>
    <row r="90" spans="2:16" ht="26.25" customHeight="1">
      <c r="B90" s="1416" t="s">
        <v>2</v>
      </c>
      <c r="C90" s="1417"/>
      <c r="D90" s="1417"/>
      <c r="E90" s="1417"/>
      <c r="F90" s="1417"/>
      <c r="G90" s="1417"/>
      <c r="H90" s="1417"/>
      <c r="I90" s="1417"/>
      <c r="J90" s="1417"/>
      <c r="K90" s="1417"/>
      <c r="L90" s="1417"/>
      <c r="M90" s="1417"/>
      <c r="N90" s="1417"/>
      <c r="O90" s="1417"/>
      <c r="P90" s="1418"/>
    </row>
    <row r="91" spans="2:16" ht="66" customHeight="1">
      <c r="B91" s="303" t="s">
        <v>523</v>
      </c>
      <c r="C91" s="1632" t="s">
        <v>524</v>
      </c>
      <c r="D91" s="1632"/>
      <c r="E91" s="1632"/>
      <c r="F91" s="1632"/>
      <c r="G91" s="1632"/>
      <c r="H91" s="1632"/>
      <c r="I91" s="1632"/>
      <c r="J91" s="1632"/>
      <c r="K91" s="1632"/>
      <c r="L91" s="1632"/>
      <c r="M91" s="1632"/>
      <c r="N91" s="1632"/>
      <c r="O91" s="1424" t="s">
        <v>3243</v>
      </c>
      <c r="P91" s="1424"/>
    </row>
    <row r="92" spans="2:16" ht="20.25" customHeight="1">
      <c r="B92" s="1609" t="s">
        <v>525</v>
      </c>
      <c r="C92" s="1610"/>
      <c r="D92" s="1610"/>
      <c r="E92" s="1610"/>
      <c r="F92" s="1611"/>
      <c r="G92" s="1614" t="s">
        <v>526</v>
      </c>
      <c r="H92" s="1614"/>
      <c r="I92" s="2149"/>
      <c r="J92" s="1614"/>
      <c r="K92" s="1614"/>
      <c r="L92" s="1615"/>
      <c r="M92" s="2150"/>
      <c r="N92" s="2150"/>
      <c r="O92" s="1425"/>
      <c r="P92" s="1425"/>
    </row>
    <row r="93" spans="2:16" ht="22.5" customHeight="1">
      <c r="B93" s="2072"/>
      <c r="C93" s="1613"/>
      <c r="D93" s="1613"/>
      <c r="E93" s="1613"/>
      <c r="F93" s="2148"/>
      <c r="G93" s="429" t="s">
        <v>109</v>
      </c>
      <c r="H93" s="429" t="s">
        <v>128</v>
      </c>
      <c r="I93" s="430" t="s">
        <v>527</v>
      </c>
      <c r="J93" s="431" t="s">
        <v>528</v>
      </c>
      <c r="K93" s="2151" t="s">
        <v>434</v>
      </c>
      <c r="L93" s="2152"/>
      <c r="M93" s="2152"/>
      <c r="N93" s="2153"/>
      <c r="O93" s="1425"/>
      <c r="P93" s="1425"/>
    </row>
    <row r="94" spans="2:16" ht="57.75" customHeight="1">
      <c r="B94" s="432" t="s">
        <v>394</v>
      </c>
      <c r="C94" s="2154" t="s">
        <v>529</v>
      </c>
      <c r="D94" s="2155"/>
      <c r="E94" s="2155"/>
      <c r="F94" s="2155"/>
      <c r="G94" s="2155"/>
      <c r="H94" s="2155"/>
      <c r="I94" s="2155"/>
      <c r="J94" s="2156"/>
      <c r="K94" s="1623"/>
      <c r="L94" s="1623"/>
      <c r="M94" s="1623"/>
      <c r="N94" s="1624"/>
      <c r="O94" s="1608"/>
      <c r="P94" s="1425"/>
    </row>
    <row r="95" spans="2:16" ht="23.45" customHeight="1">
      <c r="B95" s="317" t="s">
        <v>530</v>
      </c>
      <c r="C95" s="1630" t="s">
        <v>531</v>
      </c>
      <c r="D95" s="1630"/>
      <c r="E95" s="1630"/>
      <c r="F95" s="1631"/>
      <c r="G95" s="469" t="s">
        <v>53</v>
      </c>
      <c r="H95" s="470" t="s">
        <v>53</v>
      </c>
      <c r="I95" s="471" t="s">
        <v>53</v>
      </c>
      <c r="J95" s="469" t="s">
        <v>53</v>
      </c>
      <c r="K95" s="1625"/>
      <c r="L95" s="1626"/>
      <c r="M95" s="1626"/>
      <c r="N95" s="1627"/>
      <c r="O95" s="1608"/>
      <c r="P95" s="1425"/>
    </row>
    <row r="96" spans="2:16" ht="21.95" customHeight="1">
      <c r="B96" s="434" t="s">
        <v>532</v>
      </c>
      <c r="C96" s="1639" t="s">
        <v>533</v>
      </c>
      <c r="D96" s="1639"/>
      <c r="E96" s="1639"/>
      <c r="F96" s="1640"/>
      <c r="G96" s="448" t="s">
        <v>53</v>
      </c>
      <c r="H96" s="311" t="s">
        <v>53</v>
      </c>
      <c r="I96" s="448" t="s">
        <v>53</v>
      </c>
      <c r="J96" s="311" t="s">
        <v>53</v>
      </c>
      <c r="K96" s="1628"/>
      <c r="L96" s="1628"/>
      <c r="M96" s="1628"/>
      <c r="N96" s="1629"/>
      <c r="O96" s="1608"/>
      <c r="P96" s="1425"/>
    </row>
    <row r="97" spans="2:16" ht="42" customHeight="1">
      <c r="B97" s="436" t="s">
        <v>401</v>
      </c>
      <c r="C97" s="1633" t="s">
        <v>534</v>
      </c>
      <c r="D97" s="1641"/>
      <c r="E97" s="1641"/>
      <c r="F97" s="1641"/>
      <c r="G97" s="1641"/>
      <c r="H97" s="1641"/>
      <c r="I97" s="1641"/>
      <c r="J97" s="1641"/>
      <c r="K97" s="1626"/>
      <c r="L97" s="1626"/>
      <c r="M97" s="1626"/>
      <c r="N97" s="1627"/>
      <c r="O97" s="1425"/>
      <c r="P97" s="1425"/>
    </row>
    <row r="98" spans="2:16" ht="24.75" customHeight="1">
      <c r="B98" s="432" t="s">
        <v>530</v>
      </c>
      <c r="C98" s="1634" t="s">
        <v>531</v>
      </c>
      <c r="D98" s="1634"/>
      <c r="E98" s="1634"/>
      <c r="F98" s="1635"/>
      <c r="G98" s="472" t="s">
        <v>53</v>
      </c>
      <c r="H98" s="472" t="s">
        <v>53</v>
      </c>
      <c r="I98" s="472" t="s">
        <v>53</v>
      </c>
      <c r="J98" s="472" t="s">
        <v>53</v>
      </c>
      <c r="K98" s="1626"/>
      <c r="L98" s="1626"/>
      <c r="M98" s="1626"/>
      <c r="N98" s="1627"/>
      <c r="O98" s="1425"/>
      <c r="P98" s="1425"/>
    </row>
    <row r="99" spans="2:16" ht="23.45" customHeight="1">
      <c r="B99" s="434" t="s">
        <v>532</v>
      </c>
      <c r="C99" s="1636" t="s">
        <v>533</v>
      </c>
      <c r="D99" s="1636"/>
      <c r="E99" s="1636"/>
      <c r="F99" s="1637"/>
      <c r="G99" s="472" t="s">
        <v>53</v>
      </c>
      <c r="H99" s="472" t="s">
        <v>53</v>
      </c>
      <c r="I99" s="472" t="s">
        <v>53</v>
      </c>
      <c r="J99" s="472" t="s">
        <v>53</v>
      </c>
      <c r="K99" s="1628"/>
      <c r="L99" s="1628"/>
      <c r="M99" s="1628"/>
      <c r="N99" s="1629"/>
      <c r="O99" s="1425"/>
      <c r="P99" s="1425"/>
    </row>
    <row r="100" spans="2:16" ht="48" customHeight="1">
      <c r="B100" s="436" t="s">
        <v>535</v>
      </c>
      <c r="C100" s="1638" t="s">
        <v>536</v>
      </c>
      <c r="D100" s="1638"/>
      <c r="E100" s="1638"/>
      <c r="F100" s="1638"/>
      <c r="G100" s="1638"/>
      <c r="H100" s="1638"/>
      <c r="I100" s="1638"/>
      <c r="J100" s="1642"/>
      <c r="K100" s="1623"/>
      <c r="L100" s="1623"/>
      <c r="M100" s="1623"/>
      <c r="N100" s="1624"/>
      <c r="O100" s="1425"/>
      <c r="P100" s="1425"/>
    </row>
    <row r="101" spans="2:16" ht="23.25" customHeight="1">
      <c r="B101" s="432" t="s">
        <v>530</v>
      </c>
      <c r="C101" s="1643" t="s">
        <v>531</v>
      </c>
      <c r="D101" s="1643"/>
      <c r="E101" s="1643"/>
      <c r="F101" s="1644"/>
      <c r="G101" s="472" t="s">
        <v>53</v>
      </c>
      <c r="H101" s="472" t="s">
        <v>53</v>
      </c>
      <c r="I101" s="472" t="s">
        <v>53</v>
      </c>
      <c r="J101" s="472" t="s">
        <v>53</v>
      </c>
      <c r="K101" s="1626"/>
      <c r="L101" s="1626"/>
      <c r="M101" s="1626"/>
      <c r="N101" s="1627"/>
      <c r="O101" s="1425"/>
      <c r="P101" s="1425"/>
    </row>
    <row r="102" spans="2:16" ht="26.25" customHeight="1">
      <c r="B102" s="434" t="s">
        <v>532</v>
      </c>
      <c r="C102" s="1639" t="s">
        <v>533</v>
      </c>
      <c r="D102" s="1639"/>
      <c r="E102" s="1639"/>
      <c r="F102" s="1640"/>
      <c r="G102" s="472" t="s">
        <v>53</v>
      </c>
      <c r="H102" s="472" t="s">
        <v>53</v>
      </c>
      <c r="I102" s="472" t="s">
        <v>53</v>
      </c>
      <c r="J102" s="472" t="s">
        <v>53</v>
      </c>
      <c r="K102" s="1628"/>
      <c r="L102" s="1628"/>
      <c r="M102" s="1628"/>
      <c r="N102" s="1629"/>
      <c r="O102" s="1425"/>
      <c r="P102" s="1425"/>
    </row>
    <row r="103" spans="2:16" ht="38.25" customHeight="1">
      <c r="B103" s="436" t="s">
        <v>537</v>
      </c>
      <c r="C103" s="1632" t="s">
        <v>538</v>
      </c>
      <c r="D103" s="1632"/>
      <c r="E103" s="1632"/>
      <c r="F103" s="1632"/>
      <c r="G103" s="1632"/>
      <c r="H103" s="1632"/>
      <c r="I103" s="1632"/>
      <c r="J103" s="1633"/>
      <c r="K103" s="1623"/>
      <c r="L103" s="1623"/>
      <c r="M103" s="1623"/>
      <c r="N103" s="1624"/>
      <c r="O103" s="1425"/>
      <c r="P103" s="1425"/>
    </row>
    <row r="104" spans="2:16" ht="21.95" customHeight="1">
      <c r="B104" s="432" t="s">
        <v>530</v>
      </c>
      <c r="C104" s="1634" t="s">
        <v>531</v>
      </c>
      <c r="D104" s="1634"/>
      <c r="E104" s="1634"/>
      <c r="F104" s="1635"/>
      <c r="G104" s="472" t="s">
        <v>53</v>
      </c>
      <c r="H104" s="472" t="s">
        <v>53</v>
      </c>
      <c r="I104" s="472" t="s">
        <v>53</v>
      </c>
      <c r="J104" s="472" t="s">
        <v>53</v>
      </c>
      <c r="K104" s="1626"/>
      <c r="L104" s="1626"/>
      <c r="M104" s="1626"/>
      <c r="N104" s="1627"/>
      <c r="O104" s="1425"/>
      <c r="P104" s="1425"/>
    </row>
    <row r="105" spans="2:16" ht="23.25" customHeight="1">
      <c r="B105" s="434" t="s">
        <v>532</v>
      </c>
      <c r="C105" s="1636" t="s">
        <v>533</v>
      </c>
      <c r="D105" s="1636"/>
      <c r="E105" s="1636"/>
      <c r="F105" s="1637"/>
      <c r="G105" s="472" t="s">
        <v>53</v>
      </c>
      <c r="H105" s="472" t="s">
        <v>53</v>
      </c>
      <c r="I105" s="472" t="s">
        <v>53</v>
      </c>
      <c r="J105" s="472" t="s">
        <v>53</v>
      </c>
      <c r="K105" s="1628"/>
      <c r="L105" s="1628"/>
      <c r="M105" s="1628"/>
      <c r="N105" s="1629"/>
      <c r="O105" s="1425"/>
      <c r="P105" s="1425"/>
    </row>
    <row r="106" spans="2:16" ht="30" customHeight="1">
      <c r="B106" s="436" t="s">
        <v>539</v>
      </c>
      <c r="C106" s="1638" t="s">
        <v>540</v>
      </c>
      <c r="D106" s="1638"/>
      <c r="E106" s="1638"/>
      <c r="F106" s="1638"/>
      <c r="G106" s="1638"/>
      <c r="H106" s="1638"/>
      <c r="I106" s="1638"/>
      <c r="J106" s="1633"/>
      <c r="K106" s="1623"/>
      <c r="L106" s="1623"/>
      <c r="M106" s="1623"/>
      <c r="N106" s="1624"/>
      <c r="O106" s="1425"/>
      <c r="P106" s="1425"/>
    </row>
    <row r="107" spans="2:16" ht="24.75" customHeight="1">
      <c r="B107" s="432" t="s">
        <v>530</v>
      </c>
      <c r="C107" s="1634" t="s">
        <v>531</v>
      </c>
      <c r="D107" s="1634"/>
      <c r="E107" s="1634"/>
      <c r="F107" s="1635"/>
      <c r="G107" s="472" t="s">
        <v>53</v>
      </c>
      <c r="H107" s="472" t="s">
        <v>53</v>
      </c>
      <c r="I107" s="472" t="s">
        <v>53</v>
      </c>
      <c r="J107" s="472" t="s">
        <v>53</v>
      </c>
      <c r="K107" s="1626"/>
      <c r="L107" s="1626"/>
      <c r="M107" s="1626"/>
      <c r="N107" s="1627"/>
      <c r="O107" s="1425"/>
      <c r="P107" s="1425"/>
    </row>
    <row r="108" spans="2:16" ht="21.95" customHeight="1">
      <c r="B108" s="434" t="s">
        <v>532</v>
      </c>
      <c r="C108" s="1636" t="s">
        <v>533</v>
      </c>
      <c r="D108" s="1636"/>
      <c r="E108" s="1636"/>
      <c r="F108" s="1637"/>
      <c r="G108" s="472" t="s">
        <v>53</v>
      </c>
      <c r="H108" s="472" t="s">
        <v>53</v>
      </c>
      <c r="I108" s="472" t="s">
        <v>53</v>
      </c>
      <c r="J108" s="472" t="s">
        <v>53</v>
      </c>
      <c r="K108" s="1628"/>
      <c r="L108" s="1628"/>
      <c r="M108" s="1628"/>
      <c r="N108" s="1629"/>
      <c r="O108" s="1425"/>
      <c r="P108" s="1425"/>
    </row>
    <row r="109" spans="2:16" ht="24" customHeight="1">
      <c r="B109" s="436" t="s">
        <v>410</v>
      </c>
      <c r="C109" s="1645" t="s">
        <v>117</v>
      </c>
      <c r="D109" s="1645"/>
      <c r="E109" s="1645"/>
      <c r="F109" s="1645"/>
      <c r="G109" s="1645"/>
      <c r="H109" s="1645"/>
      <c r="I109" s="1645"/>
      <c r="J109" s="2147"/>
      <c r="K109" s="1623"/>
      <c r="L109" s="1623"/>
      <c r="M109" s="1623"/>
      <c r="N109" s="1624"/>
      <c r="O109" s="1425"/>
      <c r="P109" s="1425"/>
    </row>
    <row r="110" spans="2:16" ht="21.95" customHeight="1">
      <c r="B110" s="432" t="s">
        <v>530</v>
      </c>
      <c r="C110" s="1634" t="s">
        <v>531</v>
      </c>
      <c r="D110" s="1634"/>
      <c r="E110" s="1634"/>
      <c r="F110" s="1635"/>
      <c r="G110" s="472" t="s">
        <v>53</v>
      </c>
      <c r="H110" s="472" t="s">
        <v>53</v>
      </c>
      <c r="I110" s="472" t="s">
        <v>53</v>
      </c>
      <c r="J110" s="472" t="s">
        <v>53</v>
      </c>
      <c r="K110" s="1626"/>
      <c r="L110" s="1626"/>
      <c r="M110" s="1626"/>
      <c r="N110" s="1627"/>
      <c r="O110" s="1425"/>
      <c r="P110" s="1425"/>
    </row>
    <row r="111" spans="2:16" ht="21.95" customHeight="1">
      <c r="B111" s="434" t="s">
        <v>532</v>
      </c>
      <c r="C111" s="1636" t="s">
        <v>533</v>
      </c>
      <c r="D111" s="1636"/>
      <c r="E111" s="1636"/>
      <c r="F111" s="1637"/>
      <c r="G111" s="472" t="s">
        <v>53</v>
      </c>
      <c r="H111" s="472" t="s">
        <v>53</v>
      </c>
      <c r="I111" s="472" t="s">
        <v>53</v>
      </c>
      <c r="J111" s="472" t="s">
        <v>53</v>
      </c>
      <c r="K111" s="1628"/>
      <c r="L111" s="1628"/>
      <c r="M111" s="1628"/>
      <c r="N111" s="1629"/>
      <c r="O111" s="1425"/>
      <c r="P111" s="1425"/>
    </row>
    <row r="112" spans="2:16" ht="24" customHeight="1">
      <c r="B112" s="436" t="s">
        <v>413</v>
      </c>
      <c r="C112" s="1645" t="s">
        <v>118</v>
      </c>
      <c r="D112" s="1645"/>
      <c r="E112" s="1645"/>
      <c r="F112" s="1645"/>
      <c r="G112" s="1645"/>
      <c r="H112" s="1645"/>
      <c r="I112" s="1645"/>
      <c r="J112" s="2147"/>
      <c r="K112" s="1647"/>
      <c r="L112" s="1647"/>
      <c r="M112" s="1647"/>
      <c r="N112" s="1648"/>
      <c r="O112" s="1425"/>
      <c r="P112" s="1425"/>
    </row>
    <row r="113" spans="2:16" ht="24.75" customHeight="1">
      <c r="B113" s="432" t="s">
        <v>530</v>
      </c>
      <c r="C113" s="1634" t="s">
        <v>531</v>
      </c>
      <c r="D113" s="1634"/>
      <c r="E113" s="1634"/>
      <c r="F113" s="1635"/>
      <c r="G113" s="472" t="s">
        <v>53</v>
      </c>
      <c r="H113" s="472" t="s">
        <v>53</v>
      </c>
      <c r="I113" s="472" t="s">
        <v>53</v>
      </c>
      <c r="J113" s="472" t="s">
        <v>53</v>
      </c>
      <c r="K113" s="1649"/>
      <c r="L113" s="1649"/>
      <c r="M113" s="1649"/>
      <c r="N113" s="1650"/>
      <c r="O113" s="1425"/>
      <c r="P113" s="1425"/>
    </row>
    <row r="114" spans="2:16" ht="23.25" customHeight="1">
      <c r="B114" s="434" t="s">
        <v>532</v>
      </c>
      <c r="C114" s="1636" t="s">
        <v>533</v>
      </c>
      <c r="D114" s="1636"/>
      <c r="E114" s="1636"/>
      <c r="F114" s="1637"/>
      <c r="G114" s="472" t="s">
        <v>53</v>
      </c>
      <c r="H114" s="472" t="s">
        <v>53</v>
      </c>
      <c r="I114" s="472" t="s">
        <v>53</v>
      </c>
      <c r="J114" s="472" t="s">
        <v>53</v>
      </c>
      <c r="K114" s="1651"/>
      <c r="L114" s="1651"/>
      <c r="M114" s="1651"/>
      <c r="N114" s="1652"/>
      <c r="O114" s="1425"/>
      <c r="P114" s="1425"/>
    </row>
    <row r="115" spans="2:16" ht="24" customHeight="1">
      <c r="B115" s="436" t="s">
        <v>416</v>
      </c>
      <c r="C115" s="1638" t="s">
        <v>541</v>
      </c>
      <c r="D115" s="1638"/>
      <c r="E115" s="1638"/>
      <c r="F115" s="1638"/>
      <c r="G115" s="1638"/>
      <c r="H115" s="1638"/>
      <c r="I115" s="1638"/>
      <c r="J115" s="1633"/>
      <c r="K115" s="1623"/>
      <c r="L115" s="1623"/>
      <c r="M115" s="1623"/>
      <c r="N115" s="1624"/>
      <c r="O115" s="1425"/>
      <c r="P115" s="1425"/>
    </row>
    <row r="116" spans="2:16" ht="24" customHeight="1">
      <c r="B116" s="432" t="s">
        <v>530</v>
      </c>
      <c r="C116" s="1634" t="s">
        <v>531</v>
      </c>
      <c r="D116" s="1634"/>
      <c r="E116" s="1634"/>
      <c r="F116" s="1635"/>
      <c r="G116" s="472" t="s">
        <v>53</v>
      </c>
      <c r="H116" s="472" t="s">
        <v>53</v>
      </c>
      <c r="I116" s="472" t="s">
        <v>53</v>
      </c>
      <c r="J116" s="472" t="s">
        <v>53</v>
      </c>
      <c r="K116" s="1626"/>
      <c r="L116" s="1626"/>
      <c r="M116" s="1626"/>
      <c r="N116" s="1627"/>
      <c r="O116" s="1425"/>
      <c r="P116" s="1425"/>
    </row>
    <row r="117" spans="2:16" ht="24" customHeight="1">
      <c r="B117" s="317" t="s">
        <v>532</v>
      </c>
      <c r="C117" s="1636" t="s">
        <v>542</v>
      </c>
      <c r="D117" s="1636"/>
      <c r="E117" s="1636"/>
      <c r="F117" s="1636"/>
      <c r="G117" s="472" t="s">
        <v>53</v>
      </c>
      <c r="H117" s="472" t="s">
        <v>53</v>
      </c>
      <c r="I117" s="472" t="s">
        <v>53</v>
      </c>
      <c r="J117" s="472" t="s">
        <v>53</v>
      </c>
      <c r="K117" s="1628"/>
      <c r="L117" s="1628"/>
      <c r="M117" s="1628"/>
      <c r="N117" s="1629"/>
      <c r="O117" s="1425"/>
      <c r="P117" s="1425"/>
    </row>
    <row r="118" spans="2:16" ht="24" customHeight="1">
      <c r="B118" s="438" t="s">
        <v>418</v>
      </c>
      <c r="C118" s="1645" t="s">
        <v>1310</v>
      </c>
      <c r="D118" s="1645"/>
      <c r="E118" s="1645"/>
      <c r="F118" s="1645"/>
      <c r="G118" s="1645"/>
      <c r="H118" s="1645"/>
      <c r="I118" s="1645"/>
      <c r="J118" s="2146"/>
      <c r="K118" s="1623"/>
      <c r="L118" s="1623"/>
      <c r="M118" s="1623"/>
      <c r="N118" s="1624"/>
      <c r="O118" s="1425"/>
      <c r="P118" s="1425"/>
    </row>
    <row r="119" spans="2:16" ht="24" customHeight="1">
      <c r="B119" s="432" t="s">
        <v>530</v>
      </c>
      <c r="C119" s="1634" t="s">
        <v>531</v>
      </c>
      <c r="D119" s="1634"/>
      <c r="E119" s="1634"/>
      <c r="F119" s="1635"/>
      <c r="G119" s="472" t="s">
        <v>53</v>
      </c>
      <c r="H119" s="472" t="s">
        <v>53</v>
      </c>
      <c r="I119" s="472" t="s">
        <v>53</v>
      </c>
      <c r="J119" s="472" t="s">
        <v>53</v>
      </c>
      <c r="K119" s="1626"/>
      <c r="L119" s="1626"/>
      <c r="M119" s="1626"/>
      <c r="N119" s="1627"/>
      <c r="O119" s="1425"/>
      <c r="P119" s="1425"/>
    </row>
    <row r="120" spans="2:16" ht="24" customHeight="1">
      <c r="B120" s="434" t="s">
        <v>532</v>
      </c>
      <c r="C120" s="1636" t="s">
        <v>533</v>
      </c>
      <c r="D120" s="1636"/>
      <c r="E120" s="1636"/>
      <c r="F120" s="1637"/>
      <c r="G120" s="472" t="s">
        <v>53</v>
      </c>
      <c r="H120" s="472" t="s">
        <v>53</v>
      </c>
      <c r="I120" s="472" t="s">
        <v>53</v>
      </c>
      <c r="J120" s="472" t="s">
        <v>53</v>
      </c>
      <c r="K120" s="1628"/>
      <c r="L120" s="1628"/>
      <c r="M120" s="1628"/>
      <c r="N120" s="1629"/>
      <c r="O120" s="1425"/>
      <c r="P120" s="1425"/>
    </row>
    <row r="121" spans="2:16" ht="24" customHeight="1">
      <c r="B121" s="436" t="s">
        <v>544</v>
      </c>
      <c r="C121" s="1645" t="s">
        <v>1311</v>
      </c>
      <c r="D121" s="1645"/>
      <c r="E121" s="1645"/>
      <c r="F121" s="1645"/>
      <c r="G121" s="1645"/>
      <c r="H121" s="1645"/>
      <c r="I121" s="1645"/>
      <c r="J121" s="2146"/>
      <c r="K121" s="1623"/>
      <c r="L121" s="1623"/>
      <c r="M121" s="1623"/>
      <c r="N121" s="1624"/>
      <c r="O121" s="1425"/>
      <c r="P121" s="1425"/>
    </row>
    <row r="122" spans="2:16" ht="23.45" customHeight="1">
      <c r="B122" s="432" t="s">
        <v>530</v>
      </c>
      <c r="C122" s="1634" t="s">
        <v>531</v>
      </c>
      <c r="D122" s="1634"/>
      <c r="E122" s="1634"/>
      <c r="F122" s="1635"/>
      <c r="G122" s="472" t="s">
        <v>53</v>
      </c>
      <c r="H122" s="472" t="s">
        <v>53</v>
      </c>
      <c r="I122" s="472" t="s">
        <v>53</v>
      </c>
      <c r="J122" s="472" t="s">
        <v>53</v>
      </c>
      <c r="K122" s="1626"/>
      <c r="L122" s="1626"/>
      <c r="M122" s="1626"/>
      <c r="N122" s="1627"/>
      <c r="O122" s="1425"/>
      <c r="P122" s="1425"/>
    </row>
    <row r="123" spans="2:16" ht="23.45" customHeight="1">
      <c r="B123" s="434" t="s">
        <v>532</v>
      </c>
      <c r="C123" s="1636" t="s">
        <v>542</v>
      </c>
      <c r="D123" s="1636"/>
      <c r="E123" s="1636"/>
      <c r="F123" s="1637"/>
      <c r="G123" s="472" t="s">
        <v>53</v>
      </c>
      <c r="H123" s="472" t="s">
        <v>53</v>
      </c>
      <c r="I123" s="472" t="s">
        <v>53</v>
      </c>
      <c r="J123" s="472" t="s">
        <v>53</v>
      </c>
      <c r="K123" s="1628"/>
      <c r="L123" s="1628"/>
      <c r="M123" s="1628"/>
      <c r="N123" s="1629"/>
      <c r="O123" s="1425"/>
      <c r="P123" s="1425"/>
    </row>
    <row r="124" spans="2:16" ht="21" customHeight="1">
      <c r="B124" s="436" t="s">
        <v>546</v>
      </c>
      <c r="C124" s="1638" t="s">
        <v>1853</v>
      </c>
      <c r="D124" s="1638"/>
      <c r="E124" s="1638"/>
      <c r="F124" s="1638"/>
      <c r="G124" s="1638"/>
      <c r="H124" s="1638"/>
      <c r="I124" s="1638"/>
      <c r="J124" s="1642"/>
      <c r="K124" s="1623"/>
      <c r="L124" s="1623"/>
      <c r="M124" s="1623"/>
      <c r="N124" s="1624"/>
      <c r="O124" s="1425"/>
      <c r="P124" s="1425"/>
    </row>
    <row r="125" spans="2:16" ht="30.95" customHeight="1">
      <c r="B125" s="432" t="s">
        <v>530</v>
      </c>
      <c r="C125" s="1634" t="s">
        <v>531</v>
      </c>
      <c r="D125" s="1634"/>
      <c r="E125" s="1634"/>
      <c r="F125" s="1635"/>
      <c r="G125" s="209" t="s">
        <v>54</v>
      </c>
      <c r="H125" s="359" t="s">
        <v>54</v>
      </c>
      <c r="I125" s="359" t="s">
        <v>54</v>
      </c>
      <c r="J125" s="359" t="s">
        <v>54</v>
      </c>
      <c r="K125" s="1626"/>
      <c r="L125" s="1626"/>
      <c r="M125" s="1626"/>
      <c r="N125" s="1627"/>
      <c r="O125" s="1425"/>
      <c r="P125" s="1425"/>
    </row>
    <row r="126" spans="2:16" ht="30.75" customHeight="1">
      <c r="B126" s="317" t="s">
        <v>532</v>
      </c>
      <c r="C126" s="1636" t="s">
        <v>533</v>
      </c>
      <c r="D126" s="1636"/>
      <c r="E126" s="1636"/>
      <c r="F126" s="1636"/>
      <c r="G126" s="341" t="s">
        <v>53</v>
      </c>
      <c r="H126" s="359" t="s">
        <v>54</v>
      </c>
      <c r="I126" s="359" t="s">
        <v>54</v>
      </c>
      <c r="J126" s="359" t="s">
        <v>54</v>
      </c>
      <c r="K126" s="1628"/>
      <c r="L126" s="1628"/>
      <c r="M126" s="1628"/>
      <c r="N126" s="1629"/>
      <c r="O126" s="1425"/>
      <c r="P126" s="1425"/>
    </row>
    <row r="127" spans="2:16" ht="29.25" customHeight="1">
      <c r="B127" s="438" t="s">
        <v>548</v>
      </c>
      <c r="C127" s="1638" t="s">
        <v>549</v>
      </c>
      <c r="D127" s="1638"/>
      <c r="E127" s="1638"/>
      <c r="F127" s="1638"/>
      <c r="G127" s="1638"/>
      <c r="H127" s="1638"/>
      <c r="I127" s="1638"/>
      <c r="J127" s="1642"/>
      <c r="K127" s="1623"/>
      <c r="L127" s="1623"/>
      <c r="M127" s="1623"/>
      <c r="N127" s="1624"/>
      <c r="O127" s="1425"/>
      <c r="P127" s="1425"/>
    </row>
    <row r="128" spans="2:16" ht="26.25" customHeight="1">
      <c r="B128" s="432" t="s">
        <v>530</v>
      </c>
      <c r="C128" s="1634" t="s">
        <v>531</v>
      </c>
      <c r="D128" s="1634"/>
      <c r="E128" s="1634"/>
      <c r="F128" s="1635"/>
      <c r="G128" s="209" t="s">
        <v>54</v>
      </c>
      <c r="H128" s="359" t="s">
        <v>54</v>
      </c>
      <c r="I128" s="359" t="s">
        <v>54</v>
      </c>
      <c r="J128" s="359" t="s">
        <v>54</v>
      </c>
      <c r="K128" s="1626"/>
      <c r="L128" s="1626"/>
      <c r="M128" s="1626"/>
      <c r="N128" s="1627"/>
      <c r="O128" s="1425"/>
      <c r="P128" s="1425"/>
    </row>
    <row r="129" spans="2:16" ht="29.45" customHeight="1">
      <c r="B129" s="434" t="s">
        <v>532</v>
      </c>
      <c r="C129" s="1636" t="s">
        <v>533</v>
      </c>
      <c r="D129" s="1636"/>
      <c r="E129" s="1636"/>
      <c r="F129" s="1637"/>
      <c r="G129" s="341" t="s">
        <v>53</v>
      </c>
      <c r="H129" s="359" t="s">
        <v>54</v>
      </c>
      <c r="I129" s="359" t="s">
        <v>54</v>
      </c>
      <c r="J129" s="359" t="s">
        <v>54</v>
      </c>
      <c r="K129" s="1628"/>
      <c r="L129" s="1628"/>
      <c r="M129" s="1628"/>
      <c r="N129" s="1629"/>
      <c r="O129" s="1425"/>
      <c r="P129" s="1425"/>
    </row>
    <row r="130" spans="2:16" ht="21" customHeight="1">
      <c r="B130" s="436" t="s">
        <v>550</v>
      </c>
      <c r="C130" s="1638" t="s">
        <v>551</v>
      </c>
      <c r="D130" s="1638"/>
      <c r="E130" s="1638"/>
      <c r="F130" s="1638"/>
      <c r="G130" s="1638"/>
      <c r="H130" s="1638"/>
      <c r="I130" s="1638"/>
      <c r="J130" s="1642"/>
      <c r="K130" s="1623"/>
      <c r="L130" s="1623"/>
      <c r="M130" s="1623"/>
      <c r="N130" s="1624"/>
      <c r="O130" s="1425"/>
      <c r="P130" s="1425"/>
    </row>
    <row r="131" spans="2:16" ht="18.95" customHeight="1">
      <c r="B131" s="432" t="s">
        <v>530</v>
      </c>
      <c r="C131" s="1634" t="s">
        <v>531</v>
      </c>
      <c r="D131" s="1634"/>
      <c r="E131" s="1634"/>
      <c r="F131" s="1635"/>
      <c r="G131" s="546" t="s">
        <v>53</v>
      </c>
      <c r="H131" s="546" t="s">
        <v>53</v>
      </c>
      <c r="I131" s="546" t="s">
        <v>53</v>
      </c>
      <c r="J131" s="546" t="s">
        <v>53</v>
      </c>
      <c r="K131" s="1626"/>
      <c r="L131" s="1626"/>
      <c r="M131" s="1626"/>
      <c r="N131" s="1627"/>
      <c r="O131" s="1425"/>
      <c r="P131" s="1425"/>
    </row>
    <row r="132" spans="2:16" ht="21" customHeight="1">
      <c r="B132" s="434" t="s">
        <v>532</v>
      </c>
      <c r="C132" s="1639" t="s">
        <v>533</v>
      </c>
      <c r="D132" s="1639"/>
      <c r="E132" s="1639"/>
      <c r="F132" s="1640"/>
      <c r="G132" s="341" t="s">
        <v>53</v>
      </c>
      <c r="H132" s="359" t="s">
        <v>54</v>
      </c>
      <c r="I132" s="359" t="s">
        <v>54</v>
      </c>
      <c r="J132" s="359" t="s">
        <v>54</v>
      </c>
      <c r="K132" s="1628"/>
      <c r="L132" s="1628"/>
      <c r="M132" s="1628"/>
      <c r="N132" s="1629"/>
      <c r="O132" s="1425"/>
      <c r="P132" s="1425"/>
    </row>
    <row r="133" spans="2:16" ht="32.25" customHeight="1">
      <c r="B133" s="439" t="s">
        <v>552</v>
      </c>
      <c r="C133" s="1666" t="s">
        <v>553</v>
      </c>
      <c r="D133" s="1666"/>
      <c r="E133" s="1667"/>
      <c r="F133" s="1667"/>
      <c r="G133" s="1667"/>
      <c r="H133" s="1667"/>
      <c r="I133" s="1667"/>
      <c r="J133" s="1667"/>
      <c r="K133" s="1668"/>
      <c r="L133" s="1669"/>
      <c r="M133" s="1669"/>
      <c r="N133" s="1670"/>
      <c r="O133" s="1425"/>
      <c r="P133" s="1425"/>
    </row>
    <row r="134" spans="2:16" ht="32.25" customHeight="1">
      <c r="B134" s="317" t="s">
        <v>418</v>
      </c>
      <c r="C134" s="1677" t="s">
        <v>554</v>
      </c>
      <c r="D134" s="1677"/>
      <c r="E134" s="1678"/>
      <c r="F134" s="1679"/>
      <c r="G134" s="1679"/>
      <c r="H134" s="1679"/>
      <c r="I134" s="1679"/>
      <c r="J134" s="1679"/>
      <c r="K134" s="1671"/>
      <c r="L134" s="1672"/>
      <c r="M134" s="1672"/>
      <c r="N134" s="1673"/>
      <c r="O134" s="1425"/>
      <c r="P134" s="1425"/>
    </row>
    <row r="135" spans="2:16" ht="25.5" customHeight="1">
      <c r="B135" s="432" t="s">
        <v>530</v>
      </c>
      <c r="C135" s="1680" t="s">
        <v>531</v>
      </c>
      <c r="D135" s="1680"/>
      <c r="E135" s="1681"/>
      <c r="F135" s="1682"/>
      <c r="G135" s="440"/>
      <c r="H135" s="441"/>
      <c r="I135" s="442"/>
      <c r="J135" s="443"/>
      <c r="K135" s="1671"/>
      <c r="L135" s="1672"/>
      <c r="M135" s="1672"/>
      <c r="N135" s="1673"/>
      <c r="O135" s="1425"/>
      <c r="P135" s="1425"/>
    </row>
    <row r="136" spans="2:16" ht="20.45" customHeight="1">
      <c r="B136" s="434" t="s">
        <v>532</v>
      </c>
      <c r="C136" s="1683" t="s">
        <v>533</v>
      </c>
      <c r="D136" s="1683"/>
      <c r="E136" s="1683"/>
      <c r="F136" s="1684"/>
      <c r="G136" s="444"/>
      <c r="H136" s="445"/>
      <c r="I136" s="444"/>
      <c r="J136" s="445"/>
      <c r="K136" s="1674"/>
      <c r="L136" s="1675"/>
      <c r="M136" s="1675"/>
      <c r="N136" s="1676"/>
      <c r="O136" s="1425"/>
      <c r="P136" s="1425"/>
    </row>
    <row r="137" spans="2:16" ht="79.5" customHeight="1">
      <c r="B137" s="251" t="s">
        <v>555</v>
      </c>
      <c r="C137" s="1472" t="s">
        <v>556</v>
      </c>
      <c r="D137" s="1472"/>
      <c r="E137" s="1472"/>
      <c r="F137" s="1653"/>
      <c r="G137" s="1654"/>
      <c r="H137" s="1654"/>
      <c r="I137" s="1654"/>
      <c r="J137" s="1654"/>
      <c r="K137" s="1655"/>
      <c r="L137" s="1655"/>
      <c r="M137" s="1655"/>
      <c r="N137" s="1655"/>
      <c r="O137" s="1444"/>
      <c r="P137" s="1444"/>
    </row>
    <row r="138" spans="2:16" ht="25.5" customHeight="1">
      <c r="B138" s="1656" t="s">
        <v>3</v>
      </c>
      <c r="C138" s="1657"/>
      <c r="D138" s="1657"/>
      <c r="E138" s="1657"/>
      <c r="F138" s="1657"/>
      <c r="G138" s="1657"/>
      <c r="H138" s="1657"/>
      <c r="I138" s="1657"/>
      <c r="J138" s="1657"/>
      <c r="K138" s="1657"/>
      <c r="L138" s="1657"/>
      <c r="M138" s="1657"/>
      <c r="N138" s="1657"/>
      <c r="O138" s="1658"/>
      <c r="P138" s="1659"/>
    </row>
    <row r="139" spans="2:16" ht="99" customHeight="1">
      <c r="B139" s="253" t="s">
        <v>557</v>
      </c>
      <c r="C139" s="1660" t="s">
        <v>558</v>
      </c>
      <c r="D139" s="1660"/>
      <c r="E139" s="1660"/>
      <c r="F139" s="1660"/>
      <c r="G139" s="209" t="s">
        <v>53</v>
      </c>
      <c r="H139" s="1661" t="s">
        <v>559</v>
      </c>
      <c r="I139" s="1662"/>
      <c r="J139" s="1663"/>
      <c r="K139" s="1664"/>
      <c r="L139" s="1664"/>
      <c r="M139" s="1664"/>
      <c r="N139" s="1665"/>
      <c r="O139" s="318" t="s">
        <v>1316</v>
      </c>
      <c r="P139" s="199"/>
    </row>
    <row r="140" spans="2:16" ht="15.75" customHeight="1">
      <c r="B140" s="1686" t="s">
        <v>560</v>
      </c>
      <c r="C140" s="1687"/>
      <c r="D140" s="1687"/>
      <c r="E140" s="1687"/>
      <c r="F140" s="1687"/>
      <c r="G140" s="1687"/>
      <c r="H140" s="1687"/>
      <c r="I140" s="1687"/>
      <c r="J140" s="1687"/>
      <c r="K140" s="1687"/>
      <c r="L140" s="1687"/>
      <c r="M140" s="1687"/>
      <c r="N140" s="1687"/>
      <c r="O140" s="1687"/>
      <c r="P140" s="1688"/>
    </row>
    <row r="141" spans="2:16" ht="51.95" customHeight="1">
      <c r="B141" s="198" t="s">
        <v>561</v>
      </c>
      <c r="C141" s="1464" t="s">
        <v>562</v>
      </c>
      <c r="D141" s="1464"/>
      <c r="E141" s="1464"/>
      <c r="F141" s="1464"/>
      <c r="G141" s="1464"/>
      <c r="H141" s="1574" t="s">
        <v>4168</v>
      </c>
      <c r="I141" s="1685"/>
      <c r="J141" s="1685"/>
      <c r="K141" s="1689" t="s">
        <v>446</v>
      </c>
      <c r="L141" s="1576"/>
      <c r="M141" s="1577"/>
      <c r="N141" s="1690"/>
      <c r="O141" s="1534"/>
      <c r="P141" s="1534"/>
    </row>
    <row r="142" spans="2:16" ht="19.5" customHeight="1">
      <c r="B142" s="198" t="s">
        <v>401</v>
      </c>
      <c r="C142" s="1464" t="s">
        <v>563</v>
      </c>
      <c r="D142" s="1464"/>
      <c r="E142" s="1464"/>
      <c r="F142" s="1464"/>
      <c r="G142" s="1464"/>
      <c r="H142" s="1574" t="s">
        <v>4169</v>
      </c>
      <c r="I142" s="1685"/>
      <c r="J142" s="1685"/>
      <c r="K142" s="1689"/>
      <c r="L142" s="1691"/>
      <c r="M142" s="1692"/>
      <c r="N142" s="1693"/>
      <c r="O142" s="1535"/>
      <c r="P142" s="1535"/>
    </row>
    <row r="143" spans="2:16" ht="19.5" customHeight="1">
      <c r="B143" s="198" t="s">
        <v>403</v>
      </c>
      <c r="C143" s="1464" t="s">
        <v>564</v>
      </c>
      <c r="D143" s="1464"/>
      <c r="E143" s="1464"/>
      <c r="F143" s="1464"/>
      <c r="G143" s="1464"/>
      <c r="H143" s="1574" t="s">
        <v>53</v>
      </c>
      <c r="I143" s="1685"/>
      <c r="J143" s="1575"/>
      <c r="K143" s="1689"/>
      <c r="L143" s="1691"/>
      <c r="M143" s="1692"/>
      <c r="N143" s="1693"/>
      <c r="O143" s="1535"/>
      <c r="P143" s="1535"/>
    </row>
    <row r="144" spans="2:16" ht="34.5" customHeight="1">
      <c r="B144" s="198" t="s">
        <v>405</v>
      </c>
      <c r="C144" s="1464" t="s">
        <v>565</v>
      </c>
      <c r="D144" s="1464"/>
      <c r="E144" s="1464"/>
      <c r="F144" s="1464"/>
      <c r="G144" s="1465"/>
      <c r="H144" s="1574" t="s">
        <v>1320</v>
      </c>
      <c r="I144" s="1685"/>
      <c r="J144" s="1685"/>
      <c r="K144" s="1689"/>
      <c r="L144" s="1691"/>
      <c r="M144" s="1692"/>
      <c r="N144" s="1693"/>
      <c r="O144" s="1536"/>
      <c r="P144" s="1536"/>
    </row>
    <row r="145" spans="2:16" ht="40.5" customHeight="1">
      <c r="B145" s="191" t="s">
        <v>566</v>
      </c>
      <c r="C145" s="1464" t="s">
        <v>567</v>
      </c>
      <c r="D145" s="1464"/>
      <c r="E145" s="1464"/>
      <c r="F145" s="1464"/>
      <c r="G145" s="1464"/>
      <c r="H145" s="1574" t="s">
        <v>54</v>
      </c>
      <c r="I145" s="1685"/>
      <c r="J145" s="1685"/>
      <c r="K145" s="1689"/>
      <c r="L145" s="1691"/>
      <c r="M145" s="1692"/>
      <c r="N145" s="1693"/>
      <c r="O145" s="1443" t="s">
        <v>1861</v>
      </c>
      <c r="P145" s="1443"/>
    </row>
    <row r="146" spans="2:16" ht="72.75" customHeight="1">
      <c r="B146" s="334" t="s">
        <v>394</v>
      </c>
      <c r="C146" s="1464" t="s">
        <v>568</v>
      </c>
      <c r="D146" s="1464"/>
      <c r="E146" s="1464"/>
      <c r="F146" s="1464"/>
      <c r="G146" s="1465"/>
      <c r="H146" s="1574" t="s">
        <v>92</v>
      </c>
      <c r="I146" s="1685"/>
      <c r="J146" s="1685"/>
      <c r="K146" s="1689"/>
      <c r="L146" s="1691"/>
      <c r="M146" s="1692"/>
      <c r="N146" s="1693"/>
      <c r="O146" s="1426"/>
      <c r="P146" s="1426"/>
    </row>
    <row r="147" spans="2:16" ht="62.25" customHeight="1">
      <c r="B147" s="191" t="s">
        <v>569</v>
      </c>
      <c r="C147" s="1464" t="s">
        <v>570</v>
      </c>
      <c r="D147" s="1464"/>
      <c r="E147" s="1464"/>
      <c r="F147" s="1464"/>
      <c r="G147" s="1464"/>
      <c r="H147" s="1574" t="s">
        <v>53</v>
      </c>
      <c r="I147" s="1685"/>
      <c r="J147" s="1685"/>
      <c r="K147" s="1689"/>
      <c r="L147" s="1691"/>
      <c r="M147" s="1692"/>
      <c r="N147" s="1693"/>
      <c r="O147" s="1443" t="s">
        <v>1861</v>
      </c>
      <c r="P147" s="1443"/>
    </row>
    <row r="148" spans="2:16" ht="158.25" customHeight="1">
      <c r="B148" s="189" t="s">
        <v>394</v>
      </c>
      <c r="C148" s="1697" t="s">
        <v>568</v>
      </c>
      <c r="D148" s="1697"/>
      <c r="E148" s="1697"/>
      <c r="F148" s="1697"/>
      <c r="G148" s="1698"/>
      <c r="H148" s="1574" t="s">
        <v>4170</v>
      </c>
      <c r="I148" s="1685"/>
      <c r="J148" s="1685"/>
      <c r="K148" s="1689"/>
      <c r="L148" s="1694"/>
      <c r="M148" s="1695"/>
      <c r="N148" s="1696"/>
      <c r="O148" s="1444"/>
      <c r="P148" s="1444"/>
    </row>
    <row r="149" spans="2:16" ht="54" customHeight="1">
      <c r="B149" s="1490" t="s">
        <v>571</v>
      </c>
      <c r="C149" s="1491"/>
      <c r="D149" s="1491"/>
      <c r="E149" s="1491"/>
      <c r="F149" s="1491"/>
      <c r="G149" s="1491"/>
      <c r="H149" s="1491"/>
      <c r="I149" s="1491"/>
      <c r="J149" s="1491"/>
      <c r="K149" s="1699"/>
      <c r="L149" s="1491"/>
      <c r="M149" s="1491"/>
      <c r="N149" s="1491"/>
      <c r="O149" s="1491"/>
      <c r="P149" s="1492"/>
    </row>
    <row r="150" spans="2:16" ht="31.5" customHeight="1">
      <c r="B150" s="321" t="s">
        <v>572</v>
      </c>
      <c r="C150" s="1700" t="s">
        <v>573</v>
      </c>
      <c r="D150" s="1700"/>
      <c r="E150" s="1700"/>
      <c r="F150" s="1701"/>
      <c r="G150" s="1702" t="s">
        <v>574</v>
      </c>
      <c r="H150" s="1703"/>
      <c r="I150" s="1704"/>
      <c r="J150" s="1702" t="s">
        <v>575</v>
      </c>
      <c r="K150" s="1703"/>
      <c r="L150" s="1704"/>
      <c r="M150" s="1705" t="s">
        <v>434</v>
      </c>
      <c r="N150" s="1706"/>
      <c r="O150" s="1707" t="s">
        <v>3253</v>
      </c>
      <c r="P150" s="1709"/>
    </row>
    <row r="151" spans="2:16" ht="83.25" customHeight="1">
      <c r="B151" s="334" t="s">
        <v>561</v>
      </c>
      <c r="C151" s="1711" t="s">
        <v>576</v>
      </c>
      <c r="D151" s="1711"/>
      <c r="E151" s="1711"/>
      <c r="F151" s="1712"/>
      <c r="G151" s="1713" t="s">
        <v>1325</v>
      </c>
      <c r="H151" s="1714"/>
      <c r="I151" s="1715"/>
      <c r="J151" s="1713" t="s">
        <v>1325</v>
      </c>
      <c r="K151" s="1714"/>
      <c r="L151" s="1715"/>
      <c r="M151" s="1716" t="s">
        <v>4171</v>
      </c>
      <c r="N151" s="1717"/>
      <c r="O151" s="1627"/>
      <c r="P151" s="1708"/>
    </row>
    <row r="152" spans="2:16" ht="42" customHeight="1">
      <c r="B152" s="334" t="s">
        <v>401</v>
      </c>
      <c r="C152" s="1711" t="s">
        <v>577</v>
      </c>
      <c r="D152" s="1711"/>
      <c r="E152" s="1711"/>
      <c r="F152" s="1712"/>
      <c r="G152" s="1713" t="s">
        <v>1325</v>
      </c>
      <c r="H152" s="1714"/>
      <c r="I152" s="1715"/>
      <c r="J152" s="1713" t="s">
        <v>1325</v>
      </c>
      <c r="K152" s="1714"/>
      <c r="L152" s="1715"/>
      <c r="M152" s="1430" t="s">
        <v>4171</v>
      </c>
      <c r="N152" s="1523"/>
      <c r="O152" s="1627"/>
      <c r="P152" s="1708"/>
    </row>
    <row r="153" spans="2:16" ht="31.5" customHeight="1">
      <c r="B153" s="334" t="s">
        <v>403</v>
      </c>
      <c r="C153" s="446" t="s">
        <v>418</v>
      </c>
      <c r="D153" s="1711" t="s">
        <v>578</v>
      </c>
      <c r="E153" s="1711"/>
      <c r="F153" s="1712"/>
      <c r="G153" s="1713" t="s">
        <v>152</v>
      </c>
      <c r="H153" s="1714"/>
      <c r="I153" s="1715"/>
      <c r="J153" s="1713" t="s">
        <v>152</v>
      </c>
      <c r="K153" s="1714"/>
      <c r="L153" s="1715"/>
      <c r="M153" s="1430" t="s">
        <v>4171</v>
      </c>
      <c r="N153" s="1523"/>
      <c r="O153" s="1627"/>
      <c r="P153" s="1708"/>
    </row>
    <row r="154" spans="2:16" ht="32.25" customHeight="1">
      <c r="B154" s="334"/>
      <c r="C154" s="307" t="s">
        <v>508</v>
      </c>
      <c r="D154" s="1711" t="s">
        <v>579</v>
      </c>
      <c r="E154" s="1711"/>
      <c r="F154" s="1712"/>
      <c r="G154" s="1713" t="s">
        <v>152</v>
      </c>
      <c r="H154" s="1714"/>
      <c r="I154" s="1715"/>
      <c r="J154" s="1713" t="s">
        <v>152</v>
      </c>
      <c r="K154" s="1714"/>
      <c r="L154" s="1715"/>
      <c r="M154" s="1430" t="s">
        <v>4171</v>
      </c>
      <c r="N154" s="1523"/>
      <c r="O154" s="1627"/>
      <c r="P154" s="1708"/>
    </row>
    <row r="155" spans="2:16" ht="41.25" customHeight="1">
      <c r="B155" s="334" t="s">
        <v>405</v>
      </c>
      <c r="C155" s="1711" t="s">
        <v>580</v>
      </c>
      <c r="D155" s="1711"/>
      <c r="E155" s="1711"/>
      <c r="F155" s="1712"/>
      <c r="G155" s="1713" t="s">
        <v>152</v>
      </c>
      <c r="H155" s="1714"/>
      <c r="I155" s="1715"/>
      <c r="J155" s="1713" t="s">
        <v>152</v>
      </c>
      <c r="K155" s="1714"/>
      <c r="L155" s="1715"/>
      <c r="M155" s="1430" t="s">
        <v>4171</v>
      </c>
      <c r="N155" s="1523"/>
      <c r="O155" s="1627"/>
      <c r="P155" s="1708"/>
    </row>
    <row r="156" spans="2:16" ht="33.75" customHeight="1">
      <c r="B156" s="334" t="s">
        <v>408</v>
      </c>
      <c r="C156" s="1711" t="s">
        <v>581</v>
      </c>
      <c r="D156" s="1711"/>
      <c r="E156" s="1711"/>
      <c r="F156" s="1712"/>
      <c r="G156" s="1713" t="s">
        <v>152</v>
      </c>
      <c r="H156" s="1714"/>
      <c r="I156" s="1715"/>
      <c r="J156" s="1713" t="s">
        <v>152</v>
      </c>
      <c r="K156" s="1714"/>
      <c r="L156" s="1715"/>
      <c r="M156" s="1430" t="s">
        <v>4171</v>
      </c>
      <c r="N156" s="1523"/>
      <c r="O156" s="1627"/>
      <c r="P156" s="1708"/>
    </row>
    <row r="157" spans="2:16" ht="33.75" customHeight="1">
      <c r="B157" s="334" t="s">
        <v>410</v>
      </c>
      <c r="C157" s="1711" t="s">
        <v>117</v>
      </c>
      <c r="D157" s="1711"/>
      <c r="E157" s="1711"/>
      <c r="F157" s="1712"/>
      <c r="G157" s="1713" t="s">
        <v>1325</v>
      </c>
      <c r="H157" s="1714"/>
      <c r="I157" s="1715"/>
      <c r="J157" s="1713" t="s">
        <v>1325</v>
      </c>
      <c r="K157" s="1714"/>
      <c r="L157" s="1715"/>
      <c r="M157" s="1430" t="s">
        <v>4171</v>
      </c>
      <c r="N157" s="1523"/>
      <c r="O157" s="1627"/>
      <c r="P157" s="1708"/>
    </row>
    <row r="158" spans="2:16" ht="33.75" customHeight="1">
      <c r="B158" s="334" t="s">
        <v>413</v>
      </c>
      <c r="C158" s="1711" t="s">
        <v>118</v>
      </c>
      <c r="D158" s="1711"/>
      <c r="E158" s="1711"/>
      <c r="F158" s="1712"/>
      <c r="G158" s="1713" t="s">
        <v>1325</v>
      </c>
      <c r="H158" s="1714"/>
      <c r="I158" s="1715"/>
      <c r="J158" s="1713" t="s">
        <v>1325</v>
      </c>
      <c r="K158" s="1714"/>
      <c r="L158" s="1715"/>
      <c r="M158" s="1430" t="s">
        <v>4171</v>
      </c>
      <c r="N158" s="1523"/>
      <c r="O158" s="1627"/>
      <c r="P158" s="1708"/>
    </row>
    <row r="159" spans="2:16" ht="33.75" customHeight="1">
      <c r="B159" s="334" t="s">
        <v>416</v>
      </c>
      <c r="C159" s="1711" t="s">
        <v>582</v>
      </c>
      <c r="D159" s="1711"/>
      <c r="E159" s="1711"/>
      <c r="F159" s="1712"/>
      <c r="G159" s="1713" t="s">
        <v>1325</v>
      </c>
      <c r="H159" s="1714"/>
      <c r="I159" s="1715"/>
      <c r="J159" s="1713" t="s">
        <v>1325</v>
      </c>
      <c r="K159" s="1714"/>
      <c r="L159" s="1715"/>
      <c r="M159" s="1430" t="s">
        <v>4171</v>
      </c>
      <c r="N159" s="1523"/>
      <c r="O159" s="1708"/>
      <c r="P159" s="1708"/>
    </row>
    <row r="160" spans="2:16" ht="33.75" customHeight="1">
      <c r="B160" s="334" t="s">
        <v>418</v>
      </c>
      <c r="C160" s="1711" t="s">
        <v>583</v>
      </c>
      <c r="D160" s="1711"/>
      <c r="E160" s="1711"/>
      <c r="F160" s="1712"/>
      <c r="G160" s="1713" t="s">
        <v>4172</v>
      </c>
      <c r="H160" s="1714"/>
      <c r="I160" s="1715"/>
      <c r="J160" s="1713" t="s">
        <v>4172</v>
      </c>
      <c r="K160" s="1714"/>
      <c r="L160" s="1715"/>
      <c r="M160" s="1430" t="s">
        <v>4171</v>
      </c>
      <c r="N160" s="1523"/>
      <c r="O160" s="1708"/>
      <c r="P160" s="1708"/>
    </row>
    <row r="161" spans="1:16" ht="33.75" customHeight="1">
      <c r="B161" s="189" t="s">
        <v>544</v>
      </c>
      <c r="C161" s="1711" t="s">
        <v>584</v>
      </c>
      <c r="D161" s="1711"/>
      <c r="E161" s="1711"/>
      <c r="F161" s="1712"/>
      <c r="G161" s="1713" t="s">
        <v>4172</v>
      </c>
      <c r="H161" s="1714"/>
      <c r="I161" s="1715"/>
      <c r="J161" s="1713" t="s">
        <v>4172</v>
      </c>
      <c r="K161" s="1714"/>
      <c r="L161" s="1715"/>
      <c r="M161" s="1430" t="s">
        <v>4171</v>
      </c>
      <c r="N161" s="1523"/>
      <c r="O161" s="1708"/>
      <c r="P161" s="1708"/>
    </row>
    <row r="162" spans="1:16" ht="33.75" customHeight="1">
      <c r="B162" s="189" t="s">
        <v>546</v>
      </c>
      <c r="C162" s="1711" t="s">
        <v>585</v>
      </c>
      <c r="D162" s="1711"/>
      <c r="E162" s="1711"/>
      <c r="F162" s="1712"/>
      <c r="G162" s="1713" t="s">
        <v>57</v>
      </c>
      <c r="H162" s="1714"/>
      <c r="I162" s="1715"/>
      <c r="J162" s="1713" t="s">
        <v>208</v>
      </c>
      <c r="K162" s="1714"/>
      <c r="L162" s="1715"/>
      <c r="M162" s="1430" t="s">
        <v>4171</v>
      </c>
      <c r="N162" s="1523"/>
      <c r="O162" s="1708"/>
      <c r="P162" s="1708"/>
    </row>
    <row r="163" spans="1:16" ht="33.75" customHeight="1">
      <c r="B163" s="189" t="s">
        <v>548</v>
      </c>
      <c r="C163" s="1711" t="s">
        <v>586</v>
      </c>
      <c r="D163" s="1711"/>
      <c r="E163" s="1711"/>
      <c r="F163" s="1712"/>
      <c r="G163" s="1713" t="s">
        <v>57</v>
      </c>
      <c r="H163" s="1714"/>
      <c r="I163" s="1715"/>
      <c r="J163" s="1713" t="s">
        <v>208</v>
      </c>
      <c r="K163" s="1714"/>
      <c r="L163" s="1715"/>
      <c r="M163" s="1430" t="s">
        <v>4171</v>
      </c>
      <c r="N163" s="1523"/>
      <c r="O163" s="1708"/>
      <c r="P163" s="1708"/>
    </row>
    <row r="164" spans="1:16" ht="33.75" customHeight="1">
      <c r="B164" s="189" t="s">
        <v>550</v>
      </c>
      <c r="C164" s="1711" t="s">
        <v>587</v>
      </c>
      <c r="D164" s="1711"/>
      <c r="E164" s="1711"/>
      <c r="F164" s="1712"/>
      <c r="G164" s="1713" t="s">
        <v>1325</v>
      </c>
      <c r="H164" s="1714"/>
      <c r="I164" s="1715"/>
      <c r="J164" s="1713" t="s">
        <v>1325</v>
      </c>
      <c r="K164" s="1714"/>
      <c r="L164" s="1715"/>
      <c r="M164" s="1430" t="s">
        <v>4171</v>
      </c>
      <c r="N164" s="1523"/>
      <c r="O164" s="1708"/>
      <c r="P164" s="1708"/>
    </row>
    <row r="165" spans="1:16" ht="42.75" customHeight="1">
      <c r="B165" s="447" t="s">
        <v>552</v>
      </c>
      <c r="C165" s="1719" t="s">
        <v>588</v>
      </c>
      <c r="D165" s="1719"/>
      <c r="E165" s="1719"/>
      <c r="F165" s="329" t="s">
        <v>589</v>
      </c>
      <c r="G165" s="448" t="s">
        <v>57</v>
      </c>
      <c r="H165" s="1599" t="s">
        <v>238</v>
      </c>
      <c r="I165" s="1720"/>
      <c r="J165" s="1599" t="s">
        <v>238</v>
      </c>
      <c r="K165" s="1721"/>
      <c r="L165" s="1720"/>
      <c r="M165" s="1430" t="s">
        <v>4171</v>
      </c>
      <c r="N165" s="1523"/>
      <c r="O165" s="1708"/>
      <c r="P165" s="1710"/>
    </row>
    <row r="166" spans="1:16" ht="43.5" customHeight="1">
      <c r="B166" s="1724" t="s">
        <v>590</v>
      </c>
      <c r="C166" s="1725"/>
      <c r="D166" s="1725"/>
      <c r="E166" s="1725"/>
      <c r="F166" s="1725"/>
      <c r="G166" s="1725"/>
      <c r="H166" s="1725"/>
      <c r="I166" s="1725"/>
      <c r="J166" s="1725"/>
      <c r="K166" s="1725"/>
      <c r="L166" s="1725"/>
      <c r="M166" s="1725"/>
      <c r="N166" s="1725"/>
      <c r="O166" s="331"/>
      <c r="P166" s="331"/>
    </row>
    <row r="167" spans="1:16" ht="49.5" customHeight="1">
      <c r="A167" s="281"/>
      <c r="B167" s="255" t="s">
        <v>591</v>
      </c>
      <c r="C167" s="1414" t="s">
        <v>592</v>
      </c>
      <c r="D167" s="1414"/>
      <c r="E167" s="1415"/>
      <c r="F167" s="323" t="s">
        <v>593</v>
      </c>
      <c r="G167" s="1726" t="s">
        <v>594</v>
      </c>
      <c r="H167" s="1727"/>
      <c r="I167" s="1727"/>
      <c r="J167" s="1727"/>
      <c r="K167" s="1728"/>
      <c r="L167" s="1729" t="s">
        <v>595</v>
      </c>
      <c r="M167" s="1730"/>
      <c r="N167" s="1730"/>
      <c r="O167" s="1731" t="s">
        <v>3257</v>
      </c>
      <c r="P167" s="1733"/>
    </row>
    <row r="168" spans="1:16" ht="19.5" customHeight="1">
      <c r="A168" s="281"/>
      <c r="B168" s="333" t="s">
        <v>394</v>
      </c>
      <c r="C168" s="1414" t="s">
        <v>185</v>
      </c>
      <c r="D168" s="1414"/>
      <c r="E168" s="1415"/>
      <c r="F168" s="257" t="s">
        <v>53</v>
      </c>
      <c r="G168" s="1734" t="s">
        <v>4173</v>
      </c>
      <c r="H168" s="1735"/>
      <c r="I168" s="1735"/>
      <c r="J168" s="1735"/>
      <c r="K168" s="1736"/>
      <c r="L168" s="1713" t="s">
        <v>53</v>
      </c>
      <c r="M168" s="1714"/>
      <c r="N168" s="1737"/>
      <c r="O168" s="1731"/>
      <c r="P168" s="1731"/>
    </row>
    <row r="169" spans="1:16" ht="19.5" customHeight="1">
      <c r="A169" s="281"/>
      <c r="B169" s="333" t="s">
        <v>401</v>
      </c>
      <c r="C169" s="1414" t="s">
        <v>186</v>
      </c>
      <c r="D169" s="1414"/>
      <c r="E169" s="1415"/>
      <c r="F169" s="257" t="s">
        <v>53</v>
      </c>
      <c r="G169" s="1734" t="s">
        <v>4173</v>
      </c>
      <c r="H169" s="1735"/>
      <c r="I169" s="1735"/>
      <c r="J169" s="1735"/>
      <c r="K169" s="1736"/>
      <c r="L169" s="1713" t="s">
        <v>53</v>
      </c>
      <c r="M169" s="1714"/>
      <c r="N169" s="1737"/>
      <c r="O169" s="1731"/>
      <c r="P169" s="1731"/>
    </row>
    <row r="170" spans="1:16" ht="19.5" customHeight="1">
      <c r="A170" s="281"/>
      <c r="B170" s="333" t="s">
        <v>403</v>
      </c>
      <c r="C170" s="1414" t="s">
        <v>187</v>
      </c>
      <c r="D170" s="1414"/>
      <c r="E170" s="1415"/>
      <c r="F170" s="257" t="s">
        <v>53</v>
      </c>
      <c r="G170" s="1734" t="s">
        <v>4173</v>
      </c>
      <c r="H170" s="1735"/>
      <c r="I170" s="1735"/>
      <c r="J170" s="1735"/>
      <c r="K170" s="1736"/>
      <c r="L170" s="1713" t="s">
        <v>53</v>
      </c>
      <c r="M170" s="1714"/>
      <c r="N170" s="1737"/>
      <c r="O170" s="1731"/>
      <c r="P170" s="1731"/>
    </row>
    <row r="171" spans="1:16" ht="19.5" customHeight="1">
      <c r="A171" s="281"/>
      <c r="B171" s="333" t="s">
        <v>405</v>
      </c>
      <c r="C171" s="1414" t="s">
        <v>188</v>
      </c>
      <c r="D171" s="1414"/>
      <c r="E171" s="1415"/>
      <c r="F171" s="257" t="s">
        <v>53</v>
      </c>
      <c r="G171" s="1734" t="s">
        <v>4173</v>
      </c>
      <c r="H171" s="1735"/>
      <c r="I171" s="1735"/>
      <c r="J171" s="1735"/>
      <c r="K171" s="1736"/>
      <c r="L171" s="1713" t="s">
        <v>53</v>
      </c>
      <c r="M171" s="1714"/>
      <c r="N171" s="1737"/>
      <c r="O171" s="1731"/>
      <c r="P171" s="1731"/>
    </row>
    <row r="172" spans="1:16" ht="19.5" customHeight="1">
      <c r="A172" s="281"/>
      <c r="B172" s="334" t="s">
        <v>408</v>
      </c>
      <c r="C172" s="1414" t="s">
        <v>189</v>
      </c>
      <c r="D172" s="1414"/>
      <c r="E172" s="1415"/>
      <c r="F172" s="352" t="s">
        <v>53</v>
      </c>
      <c r="G172" s="1734" t="s">
        <v>4174</v>
      </c>
      <c r="H172" s="1735"/>
      <c r="I172" s="1735"/>
      <c r="J172" s="1735"/>
      <c r="K172" s="1736"/>
      <c r="L172" s="1713" t="s">
        <v>53</v>
      </c>
      <c r="M172" s="1714"/>
      <c r="N172" s="1737"/>
      <c r="O172" s="1731"/>
      <c r="P172" s="1731"/>
    </row>
    <row r="173" spans="1:16" ht="19.5" customHeight="1">
      <c r="A173" s="281"/>
      <c r="B173" s="335" t="s">
        <v>410</v>
      </c>
      <c r="C173" s="1414" t="s">
        <v>596</v>
      </c>
      <c r="D173" s="1414"/>
      <c r="E173" s="1415"/>
      <c r="F173" s="352" t="s">
        <v>53</v>
      </c>
      <c r="G173" s="1734" t="s">
        <v>4174</v>
      </c>
      <c r="H173" s="1735"/>
      <c r="I173" s="1735"/>
      <c r="J173" s="1735"/>
      <c r="K173" s="1736"/>
      <c r="L173" s="1713" t="s">
        <v>53</v>
      </c>
      <c r="M173" s="1714"/>
      <c r="N173" s="1737"/>
      <c r="O173" s="1731"/>
      <c r="P173" s="1731"/>
    </row>
    <row r="174" spans="1:16" ht="19.5" customHeight="1">
      <c r="A174" s="281"/>
      <c r="B174" s="335" t="s">
        <v>413</v>
      </c>
      <c r="C174" s="1414" t="s">
        <v>191</v>
      </c>
      <c r="D174" s="1414"/>
      <c r="E174" s="1415"/>
      <c r="F174" s="352" t="s">
        <v>53</v>
      </c>
      <c r="G174" s="1734" t="s">
        <v>4174</v>
      </c>
      <c r="H174" s="1735"/>
      <c r="I174" s="1735"/>
      <c r="J174" s="1735"/>
      <c r="K174" s="1736"/>
      <c r="L174" s="1713" t="s">
        <v>53</v>
      </c>
      <c r="M174" s="1714"/>
      <c r="N174" s="1737"/>
      <c r="O174" s="1731"/>
      <c r="P174" s="1731"/>
    </row>
    <row r="175" spans="1:16" ht="19.5" customHeight="1">
      <c r="A175" s="281"/>
      <c r="B175" s="335" t="s">
        <v>416</v>
      </c>
      <c r="C175" s="1414" t="s">
        <v>192</v>
      </c>
      <c r="D175" s="1414"/>
      <c r="E175" s="1415"/>
      <c r="F175" s="352" t="s">
        <v>53</v>
      </c>
      <c r="G175" s="1734" t="s">
        <v>4174</v>
      </c>
      <c r="H175" s="1735"/>
      <c r="I175" s="1735"/>
      <c r="J175" s="1735"/>
      <c r="K175" s="1736"/>
      <c r="L175" s="1713" t="s">
        <v>53</v>
      </c>
      <c r="M175" s="1714"/>
      <c r="N175" s="1737"/>
      <c r="O175" s="1731"/>
      <c r="P175" s="1731"/>
    </row>
    <row r="176" spans="1:16" ht="19.5" customHeight="1">
      <c r="A176" s="281"/>
      <c r="B176" s="335" t="s">
        <v>418</v>
      </c>
      <c r="C176" s="1414" t="s">
        <v>193</v>
      </c>
      <c r="D176" s="1414"/>
      <c r="E176" s="1415"/>
      <c r="F176" s="352" t="s">
        <v>53</v>
      </c>
      <c r="G176" s="1734" t="s">
        <v>4174</v>
      </c>
      <c r="H176" s="1735"/>
      <c r="I176" s="1735"/>
      <c r="J176" s="1735"/>
      <c r="K176" s="1736"/>
      <c r="L176" s="1713" t="s">
        <v>53</v>
      </c>
      <c r="M176" s="1714"/>
      <c r="N176" s="1737"/>
      <c r="O176" s="1731"/>
      <c r="P176" s="1731"/>
    </row>
    <row r="177" spans="1:16" ht="19.5" customHeight="1">
      <c r="A177" s="281"/>
      <c r="B177" s="335" t="s">
        <v>544</v>
      </c>
      <c r="C177" s="1414" t="s">
        <v>597</v>
      </c>
      <c r="D177" s="1414"/>
      <c r="E177" s="1415"/>
      <c r="F177" s="352" t="s">
        <v>53</v>
      </c>
      <c r="G177" s="1734" t="s">
        <v>4174</v>
      </c>
      <c r="H177" s="1735"/>
      <c r="I177" s="1735"/>
      <c r="J177" s="1735"/>
      <c r="K177" s="1736"/>
      <c r="L177" s="1713" t="s">
        <v>53</v>
      </c>
      <c r="M177" s="1714"/>
      <c r="N177" s="1737"/>
      <c r="O177" s="1731"/>
      <c r="P177" s="1731"/>
    </row>
    <row r="178" spans="1:16" ht="19.5" customHeight="1">
      <c r="A178" s="281"/>
      <c r="B178" s="334" t="s">
        <v>546</v>
      </c>
      <c r="C178" s="1414" t="s">
        <v>598</v>
      </c>
      <c r="D178" s="1414"/>
      <c r="E178" s="1415"/>
      <c r="F178" s="352" t="s">
        <v>53</v>
      </c>
      <c r="G178" s="1734" t="s">
        <v>4174</v>
      </c>
      <c r="H178" s="1735"/>
      <c r="I178" s="1735"/>
      <c r="J178" s="1735"/>
      <c r="K178" s="1736"/>
      <c r="L178" s="1713" t="s">
        <v>53</v>
      </c>
      <c r="M178" s="1714"/>
      <c r="N178" s="1737"/>
      <c r="O178" s="1732"/>
      <c r="P178" s="1732"/>
    </row>
    <row r="179" spans="1:16" ht="48" customHeight="1">
      <c r="A179" s="281"/>
      <c r="B179" s="255" t="s">
        <v>599</v>
      </c>
      <c r="C179" s="1464" t="s">
        <v>600</v>
      </c>
      <c r="D179" s="1464"/>
      <c r="E179" s="1465"/>
      <c r="F179" s="323" t="s">
        <v>593</v>
      </c>
      <c r="G179" s="1738" t="s">
        <v>601</v>
      </c>
      <c r="H179" s="1739"/>
      <c r="I179" s="1739"/>
      <c r="J179" s="1739"/>
      <c r="K179" s="1739"/>
      <c r="L179" s="1739"/>
      <c r="M179" s="1739"/>
      <c r="N179" s="1740"/>
      <c r="O179" s="1443" t="s">
        <v>1329</v>
      </c>
      <c r="P179" s="1443"/>
    </row>
    <row r="180" spans="1:16" ht="18.75" customHeight="1">
      <c r="A180" s="281"/>
      <c r="B180" s="333" t="s">
        <v>394</v>
      </c>
      <c r="C180" s="1414" t="s">
        <v>185</v>
      </c>
      <c r="D180" s="1414"/>
      <c r="E180" s="1415"/>
      <c r="F180" s="399" t="s">
        <v>53</v>
      </c>
      <c r="G180" s="1434" t="s">
        <v>4175</v>
      </c>
      <c r="H180" s="1435"/>
      <c r="I180" s="1435"/>
      <c r="J180" s="1435"/>
      <c r="K180" s="1435"/>
      <c r="L180" s="1435"/>
      <c r="M180" s="1435"/>
      <c r="N180" s="1436"/>
      <c r="O180" s="1425"/>
      <c r="P180" s="1425"/>
    </row>
    <row r="181" spans="1:16" ht="18.75" customHeight="1">
      <c r="A181" s="281"/>
      <c r="B181" s="333" t="s">
        <v>401</v>
      </c>
      <c r="C181" s="1414" t="s">
        <v>186</v>
      </c>
      <c r="D181" s="1414"/>
      <c r="E181" s="1415"/>
      <c r="F181" s="399" t="s">
        <v>53</v>
      </c>
      <c r="G181" s="1434" t="s">
        <v>4175</v>
      </c>
      <c r="H181" s="1435"/>
      <c r="I181" s="1435"/>
      <c r="J181" s="1435"/>
      <c r="K181" s="1435"/>
      <c r="L181" s="1435"/>
      <c r="M181" s="1435"/>
      <c r="N181" s="1436"/>
      <c r="O181" s="1425"/>
      <c r="P181" s="1425"/>
    </row>
    <row r="182" spans="1:16" ht="18.75" customHeight="1">
      <c r="A182" s="281"/>
      <c r="B182" s="333" t="s">
        <v>403</v>
      </c>
      <c r="C182" s="1414" t="s">
        <v>187</v>
      </c>
      <c r="D182" s="1414"/>
      <c r="E182" s="1415"/>
      <c r="F182" s="399" t="s">
        <v>53</v>
      </c>
      <c r="G182" s="1434" t="s">
        <v>4175</v>
      </c>
      <c r="H182" s="1435"/>
      <c r="I182" s="1435"/>
      <c r="J182" s="1435"/>
      <c r="K182" s="1435"/>
      <c r="L182" s="1435"/>
      <c r="M182" s="1435"/>
      <c r="N182" s="1436"/>
      <c r="O182" s="1425"/>
      <c r="P182" s="1425"/>
    </row>
    <row r="183" spans="1:16" ht="18.75" customHeight="1">
      <c r="A183" s="281"/>
      <c r="B183" s="333" t="s">
        <v>405</v>
      </c>
      <c r="C183" s="1414" t="s">
        <v>188</v>
      </c>
      <c r="D183" s="1414"/>
      <c r="E183" s="1415"/>
      <c r="F183" s="399" t="s">
        <v>53</v>
      </c>
      <c r="G183" s="1434" t="s">
        <v>4175</v>
      </c>
      <c r="H183" s="1435"/>
      <c r="I183" s="1435"/>
      <c r="J183" s="1435"/>
      <c r="K183" s="1435"/>
      <c r="L183" s="1435"/>
      <c r="M183" s="1435"/>
      <c r="N183" s="1436"/>
      <c r="O183" s="1425"/>
      <c r="P183" s="1425"/>
    </row>
    <row r="184" spans="1:16" ht="18.75" customHeight="1">
      <c r="A184" s="281"/>
      <c r="B184" s="334" t="s">
        <v>408</v>
      </c>
      <c r="C184" s="1414" t="s">
        <v>189</v>
      </c>
      <c r="D184" s="1414"/>
      <c r="E184" s="1415"/>
      <c r="F184" s="399" t="s">
        <v>53</v>
      </c>
      <c r="G184" s="1434" t="s">
        <v>4176</v>
      </c>
      <c r="H184" s="1435"/>
      <c r="I184" s="1435"/>
      <c r="J184" s="1435"/>
      <c r="K184" s="1435"/>
      <c r="L184" s="1435"/>
      <c r="M184" s="1435"/>
      <c r="N184" s="1436"/>
      <c r="O184" s="1425"/>
      <c r="P184" s="1425"/>
    </row>
    <row r="185" spans="1:16" ht="18.75" customHeight="1">
      <c r="A185" s="281"/>
      <c r="B185" s="335" t="s">
        <v>410</v>
      </c>
      <c r="C185" s="1414" t="s">
        <v>596</v>
      </c>
      <c r="D185" s="1414"/>
      <c r="E185" s="1415"/>
      <c r="F185" s="399" t="s">
        <v>53</v>
      </c>
      <c r="G185" s="1434" t="s">
        <v>4176</v>
      </c>
      <c r="H185" s="1435"/>
      <c r="I185" s="1435"/>
      <c r="J185" s="1435"/>
      <c r="K185" s="1435"/>
      <c r="L185" s="1435"/>
      <c r="M185" s="1435"/>
      <c r="N185" s="1436"/>
      <c r="O185" s="1425"/>
      <c r="P185" s="1425"/>
    </row>
    <row r="186" spans="1:16" ht="18.75" customHeight="1">
      <c r="A186" s="281"/>
      <c r="B186" s="335" t="s">
        <v>413</v>
      </c>
      <c r="C186" s="1414" t="s">
        <v>191</v>
      </c>
      <c r="D186" s="1414"/>
      <c r="E186" s="1415"/>
      <c r="F186" s="399" t="s">
        <v>53</v>
      </c>
      <c r="G186" s="1434" t="s">
        <v>4176</v>
      </c>
      <c r="H186" s="1435"/>
      <c r="I186" s="1435"/>
      <c r="J186" s="1435"/>
      <c r="K186" s="1435"/>
      <c r="L186" s="1435"/>
      <c r="M186" s="1435"/>
      <c r="N186" s="1436"/>
      <c r="O186" s="1425"/>
      <c r="P186" s="1425"/>
    </row>
    <row r="187" spans="1:16" ht="18.75" customHeight="1">
      <c r="A187" s="281"/>
      <c r="B187" s="335" t="s">
        <v>416</v>
      </c>
      <c r="C187" s="1414" t="s">
        <v>192</v>
      </c>
      <c r="D187" s="1414"/>
      <c r="E187" s="1415"/>
      <c r="F187" s="399" t="s">
        <v>53</v>
      </c>
      <c r="G187" s="1434" t="s">
        <v>4176</v>
      </c>
      <c r="H187" s="1435"/>
      <c r="I187" s="1435"/>
      <c r="J187" s="1435"/>
      <c r="K187" s="1435"/>
      <c r="L187" s="1435"/>
      <c r="M187" s="1435"/>
      <c r="N187" s="1436"/>
      <c r="O187" s="1425"/>
      <c r="P187" s="1425"/>
    </row>
    <row r="188" spans="1:16" ht="18.75" customHeight="1">
      <c r="A188" s="281"/>
      <c r="B188" s="335" t="s">
        <v>418</v>
      </c>
      <c r="C188" s="1414" t="s">
        <v>193</v>
      </c>
      <c r="D188" s="1414"/>
      <c r="E188" s="1415"/>
      <c r="F188" s="399" t="s">
        <v>53</v>
      </c>
      <c r="G188" s="1434" t="s">
        <v>4176</v>
      </c>
      <c r="H188" s="1435"/>
      <c r="I188" s="1435"/>
      <c r="J188" s="1435"/>
      <c r="K188" s="1435"/>
      <c r="L188" s="1435"/>
      <c r="M188" s="1435"/>
      <c r="N188" s="1436"/>
      <c r="O188" s="1425"/>
      <c r="P188" s="1425"/>
    </row>
    <row r="189" spans="1:16" ht="18.75" customHeight="1">
      <c r="A189" s="281"/>
      <c r="B189" s="335" t="s">
        <v>544</v>
      </c>
      <c r="C189" s="1414" t="s">
        <v>597</v>
      </c>
      <c r="D189" s="1414"/>
      <c r="E189" s="1415"/>
      <c r="F189" s="399" t="s">
        <v>53</v>
      </c>
      <c r="G189" s="1434" t="s">
        <v>4176</v>
      </c>
      <c r="H189" s="1435"/>
      <c r="I189" s="1435"/>
      <c r="J189" s="1435"/>
      <c r="K189" s="1435"/>
      <c r="L189" s="1435"/>
      <c r="M189" s="1435"/>
      <c r="N189" s="1436"/>
      <c r="O189" s="1425"/>
      <c r="P189" s="1425"/>
    </row>
    <row r="190" spans="1:16" ht="18.75" customHeight="1">
      <c r="A190" s="281"/>
      <c r="B190" s="334" t="s">
        <v>546</v>
      </c>
      <c r="C190" s="1414" t="s">
        <v>598</v>
      </c>
      <c r="D190" s="1414"/>
      <c r="E190" s="1415"/>
      <c r="F190" s="399" t="s">
        <v>53</v>
      </c>
      <c r="G190" s="1434" t="s">
        <v>4176</v>
      </c>
      <c r="H190" s="1435"/>
      <c r="I190" s="1435"/>
      <c r="J190" s="1435"/>
      <c r="K190" s="1435"/>
      <c r="L190" s="1435"/>
      <c r="M190" s="1435"/>
      <c r="N190" s="1436"/>
      <c r="O190" s="1426"/>
      <c r="P190" s="1426"/>
    </row>
    <row r="191" spans="1:16" ht="47.25" customHeight="1">
      <c r="A191" s="281"/>
      <c r="B191" s="255" t="s">
        <v>602</v>
      </c>
      <c r="C191" s="1464" t="s">
        <v>603</v>
      </c>
      <c r="D191" s="1464"/>
      <c r="E191" s="1465"/>
      <c r="F191" s="323" t="s">
        <v>593</v>
      </c>
      <c r="G191" s="1726" t="s">
        <v>604</v>
      </c>
      <c r="H191" s="1727"/>
      <c r="I191" s="1727"/>
      <c r="J191" s="1727"/>
      <c r="K191" s="1728"/>
      <c r="L191" s="1729" t="s">
        <v>595</v>
      </c>
      <c r="M191" s="1730"/>
      <c r="N191" s="1741"/>
      <c r="O191" s="1443" t="s">
        <v>3257</v>
      </c>
      <c r="P191" s="1443"/>
    </row>
    <row r="192" spans="1:16" ht="20.25" customHeight="1">
      <c r="A192" s="281"/>
      <c r="B192" s="338" t="s">
        <v>394</v>
      </c>
      <c r="C192" s="1414" t="s">
        <v>185</v>
      </c>
      <c r="D192" s="1414"/>
      <c r="E192" s="1415"/>
      <c r="F192" s="257" t="s">
        <v>53</v>
      </c>
      <c r="G192" s="1734" t="s">
        <v>4177</v>
      </c>
      <c r="H192" s="1735"/>
      <c r="I192" s="1735"/>
      <c r="J192" s="1735"/>
      <c r="K192" s="1736"/>
      <c r="L192" s="1713" t="s">
        <v>53</v>
      </c>
      <c r="M192" s="1714"/>
      <c r="N192" s="1737"/>
      <c r="O192" s="1425"/>
      <c r="P192" s="1425"/>
    </row>
    <row r="193" spans="1:16" ht="20.25" customHeight="1">
      <c r="A193" s="281"/>
      <c r="B193" s="338" t="s">
        <v>401</v>
      </c>
      <c r="C193" s="1414" t="s">
        <v>186</v>
      </c>
      <c r="D193" s="1414"/>
      <c r="E193" s="1415"/>
      <c r="F193" s="257" t="s">
        <v>53</v>
      </c>
      <c r="G193" s="1734" t="s">
        <v>4178</v>
      </c>
      <c r="H193" s="1735"/>
      <c r="I193" s="1735"/>
      <c r="J193" s="1735"/>
      <c r="K193" s="1736"/>
      <c r="L193" s="1713" t="s">
        <v>53</v>
      </c>
      <c r="M193" s="1714"/>
      <c r="N193" s="1737"/>
      <c r="O193" s="1425"/>
      <c r="P193" s="1425"/>
    </row>
    <row r="194" spans="1:16" ht="20.25" customHeight="1">
      <c r="A194" s="281"/>
      <c r="B194" s="338" t="s">
        <v>403</v>
      </c>
      <c r="C194" s="1414" t="s">
        <v>187</v>
      </c>
      <c r="D194" s="1414"/>
      <c r="E194" s="1415"/>
      <c r="F194" s="257" t="s">
        <v>54</v>
      </c>
      <c r="G194" s="1734" t="s">
        <v>57</v>
      </c>
      <c r="H194" s="1735"/>
      <c r="I194" s="1735"/>
      <c r="J194" s="1735"/>
      <c r="K194" s="1736"/>
      <c r="L194" s="1713" t="s">
        <v>57</v>
      </c>
      <c r="M194" s="1714"/>
      <c r="N194" s="1737"/>
      <c r="O194" s="1425"/>
      <c r="P194" s="1425"/>
    </row>
    <row r="195" spans="1:16" ht="20.25" customHeight="1">
      <c r="A195" s="281"/>
      <c r="B195" s="338" t="s">
        <v>405</v>
      </c>
      <c r="C195" s="1414" t="s">
        <v>188</v>
      </c>
      <c r="D195" s="1414"/>
      <c r="E195" s="1415"/>
      <c r="F195" s="257" t="s">
        <v>54</v>
      </c>
      <c r="G195" s="1734" t="s">
        <v>57</v>
      </c>
      <c r="H195" s="1735"/>
      <c r="I195" s="1735"/>
      <c r="J195" s="1735"/>
      <c r="K195" s="1736"/>
      <c r="L195" s="1713" t="s">
        <v>57</v>
      </c>
      <c r="M195" s="1714"/>
      <c r="N195" s="1737"/>
      <c r="O195" s="1425"/>
      <c r="P195" s="1425"/>
    </row>
    <row r="196" spans="1:16" ht="20.25" customHeight="1">
      <c r="A196" s="281"/>
      <c r="B196" s="338" t="s">
        <v>408</v>
      </c>
      <c r="C196" s="1414" t="s">
        <v>189</v>
      </c>
      <c r="D196" s="1414"/>
      <c r="E196" s="1415"/>
      <c r="F196" s="352" t="s">
        <v>54</v>
      </c>
      <c r="G196" s="1734" t="s">
        <v>57</v>
      </c>
      <c r="H196" s="1735"/>
      <c r="I196" s="1735"/>
      <c r="J196" s="1735"/>
      <c r="K196" s="1736"/>
      <c r="L196" s="1713" t="s">
        <v>57</v>
      </c>
      <c r="M196" s="1714"/>
      <c r="N196" s="1737"/>
      <c r="O196" s="1425"/>
      <c r="P196" s="1425"/>
    </row>
    <row r="197" spans="1:16" ht="20.25" customHeight="1">
      <c r="A197" s="281"/>
      <c r="B197" s="195" t="s">
        <v>410</v>
      </c>
      <c r="C197" s="1414" t="s">
        <v>596</v>
      </c>
      <c r="D197" s="1414"/>
      <c r="E197" s="1415"/>
      <c r="F197" s="352" t="s">
        <v>54</v>
      </c>
      <c r="G197" s="1734" t="s">
        <v>57</v>
      </c>
      <c r="H197" s="1735"/>
      <c r="I197" s="1735"/>
      <c r="J197" s="1735"/>
      <c r="K197" s="1736"/>
      <c r="L197" s="1713" t="s">
        <v>57</v>
      </c>
      <c r="M197" s="1714"/>
      <c r="N197" s="1737"/>
      <c r="O197" s="1425"/>
      <c r="P197" s="1425"/>
    </row>
    <row r="198" spans="1:16" ht="20.25" customHeight="1">
      <c r="A198" s="281"/>
      <c r="B198" s="195" t="s">
        <v>413</v>
      </c>
      <c r="C198" s="1414" t="s">
        <v>191</v>
      </c>
      <c r="D198" s="1414"/>
      <c r="E198" s="1415"/>
      <c r="F198" s="352" t="s">
        <v>54</v>
      </c>
      <c r="G198" s="1734" t="s">
        <v>57</v>
      </c>
      <c r="H198" s="1735"/>
      <c r="I198" s="1735"/>
      <c r="J198" s="1735"/>
      <c r="K198" s="1736"/>
      <c r="L198" s="1713" t="s">
        <v>57</v>
      </c>
      <c r="M198" s="1714"/>
      <c r="N198" s="1737"/>
      <c r="O198" s="1425"/>
      <c r="P198" s="1425"/>
    </row>
    <row r="199" spans="1:16" ht="20.25" customHeight="1">
      <c r="A199" s="281"/>
      <c r="B199" s="195" t="s">
        <v>416</v>
      </c>
      <c r="C199" s="1414" t="s">
        <v>192</v>
      </c>
      <c r="D199" s="1414"/>
      <c r="E199" s="1415"/>
      <c r="F199" s="352" t="s">
        <v>54</v>
      </c>
      <c r="G199" s="1734" t="s">
        <v>57</v>
      </c>
      <c r="H199" s="1735"/>
      <c r="I199" s="1735"/>
      <c r="J199" s="1735"/>
      <c r="K199" s="1736"/>
      <c r="L199" s="1713" t="s">
        <v>57</v>
      </c>
      <c r="M199" s="1714"/>
      <c r="N199" s="1737"/>
      <c r="O199" s="1425"/>
      <c r="P199" s="1425"/>
    </row>
    <row r="200" spans="1:16" ht="20.25" customHeight="1">
      <c r="A200" s="281"/>
      <c r="B200" s="195" t="s">
        <v>418</v>
      </c>
      <c r="C200" s="1414" t="s">
        <v>193</v>
      </c>
      <c r="D200" s="1414"/>
      <c r="E200" s="1415"/>
      <c r="F200" s="352" t="s">
        <v>54</v>
      </c>
      <c r="G200" s="1734" t="s">
        <v>57</v>
      </c>
      <c r="H200" s="1735"/>
      <c r="I200" s="1735"/>
      <c r="J200" s="1735"/>
      <c r="K200" s="1736"/>
      <c r="L200" s="1713" t="s">
        <v>57</v>
      </c>
      <c r="M200" s="1714"/>
      <c r="N200" s="1737"/>
      <c r="O200" s="1425"/>
      <c r="P200" s="1425"/>
    </row>
    <row r="201" spans="1:16" ht="20.25" customHeight="1">
      <c r="A201" s="281"/>
      <c r="B201" s="195" t="s">
        <v>544</v>
      </c>
      <c r="C201" s="1414" t="s">
        <v>597</v>
      </c>
      <c r="D201" s="1414"/>
      <c r="E201" s="1415"/>
      <c r="F201" s="352" t="s">
        <v>54</v>
      </c>
      <c r="G201" s="1734" t="s">
        <v>57</v>
      </c>
      <c r="H201" s="1735"/>
      <c r="I201" s="1735"/>
      <c r="J201" s="1735"/>
      <c r="K201" s="1736"/>
      <c r="L201" s="1713" t="s">
        <v>57</v>
      </c>
      <c r="M201" s="1714"/>
      <c r="N201" s="1737"/>
      <c r="O201" s="1425"/>
      <c r="P201" s="1425"/>
    </row>
    <row r="202" spans="1:16" ht="20.25" customHeight="1">
      <c r="A202" s="281"/>
      <c r="B202" s="198" t="s">
        <v>546</v>
      </c>
      <c r="C202" s="1414" t="s">
        <v>598</v>
      </c>
      <c r="D202" s="1414"/>
      <c r="E202" s="1415"/>
      <c r="F202" s="352" t="s">
        <v>54</v>
      </c>
      <c r="G202" s="1734" t="s">
        <v>57</v>
      </c>
      <c r="H202" s="1735"/>
      <c r="I202" s="1735"/>
      <c r="J202" s="1735"/>
      <c r="K202" s="1736"/>
      <c r="L202" s="1713" t="s">
        <v>57</v>
      </c>
      <c r="M202" s="1714"/>
      <c r="N202" s="1737"/>
      <c r="O202" s="1426"/>
      <c r="P202" s="1426"/>
    </row>
    <row r="203" spans="1:16" ht="61.5" customHeight="1">
      <c r="A203" s="281"/>
      <c r="B203" s="339" t="s">
        <v>605</v>
      </c>
      <c r="C203" s="1464" t="s">
        <v>606</v>
      </c>
      <c r="D203" s="1464"/>
      <c r="E203" s="1465"/>
      <c r="F203" s="323" t="s">
        <v>593</v>
      </c>
      <c r="G203" s="1738" t="s">
        <v>607</v>
      </c>
      <c r="H203" s="1739"/>
      <c r="I203" s="1739"/>
      <c r="J203" s="1739"/>
      <c r="K203" s="1739"/>
      <c r="L203" s="1739"/>
      <c r="M203" s="1739"/>
      <c r="N203" s="1740"/>
      <c r="O203" s="1443" t="s">
        <v>302</v>
      </c>
      <c r="P203" s="1443"/>
    </row>
    <row r="204" spans="1:16" ht="21" customHeight="1">
      <c r="A204" s="281"/>
      <c r="B204" s="338" t="s">
        <v>394</v>
      </c>
      <c r="C204" s="1414" t="s">
        <v>185</v>
      </c>
      <c r="D204" s="1414"/>
      <c r="E204" s="1415"/>
      <c r="F204" s="399" t="s">
        <v>53</v>
      </c>
      <c r="G204" s="2025" t="s">
        <v>4179</v>
      </c>
      <c r="H204" s="2026"/>
      <c r="I204" s="2026"/>
      <c r="J204" s="2026"/>
      <c r="K204" s="2026"/>
      <c r="L204" s="2026"/>
      <c r="M204" s="2026"/>
      <c r="N204" s="2027"/>
      <c r="O204" s="1425"/>
      <c r="P204" s="1425"/>
    </row>
    <row r="205" spans="1:16" ht="21" customHeight="1">
      <c r="A205" s="281"/>
      <c r="B205" s="338" t="s">
        <v>401</v>
      </c>
      <c r="C205" s="1414" t="s">
        <v>186</v>
      </c>
      <c r="D205" s="1414"/>
      <c r="E205" s="1415"/>
      <c r="F205" s="399" t="s">
        <v>53</v>
      </c>
      <c r="G205" s="2025" t="s">
        <v>4180</v>
      </c>
      <c r="H205" s="2026"/>
      <c r="I205" s="2026"/>
      <c r="J205" s="2026"/>
      <c r="K205" s="2026"/>
      <c r="L205" s="2026"/>
      <c r="M205" s="2026"/>
      <c r="N205" s="2027"/>
      <c r="O205" s="1425"/>
      <c r="P205" s="1425"/>
    </row>
    <row r="206" spans="1:16" ht="21" customHeight="1">
      <c r="A206" s="281"/>
      <c r="B206" s="338" t="s">
        <v>403</v>
      </c>
      <c r="C206" s="1414" t="s">
        <v>187</v>
      </c>
      <c r="D206" s="1414"/>
      <c r="E206" s="1415"/>
      <c r="F206" s="399" t="s">
        <v>54</v>
      </c>
      <c r="G206" s="2025" t="s">
        <v>57</v>
      </c>
      <c r="H206" s="2026"/>
      <c r="I206" s="2026"/>
      <c r="J206" s="2026"/>
      <c r="K206" s="2026"/>
      <c r="L206" s="2026"/>
      <c r="M206" s="2026"/>
      <c r="N206" s="2027"/>
      <c r="O206" s="1425"/>
      <c r="P206" s="1425"/>
    </row>
    <row r="207" spans="1:16" ht="21" customHeight="1">
      <c r="A207" s="281"/>
      <c r="B207" s="338" t="s">
        <v>405</v>
      </c>
      <c r="C207" s="1414" t="s">
        <v>188</v>
      </c>
      <c r="D207" s="1414"/>
      <c r="E207" s="1415"/>
      <c r="F207" s="399" t="s">
        <v>54</v>
      </c>
      <c r="G207" s="2025" t="s">
        <v>57</v>
      </c>
      <c r="H207" s="2026"/>
      <c r="I207" s="2026"/>
      <c r="J207" s="2026"/>
      <c r="K207" s="2026"/>
      <c r="L207" s="2026"/>
      <c r="M207" s="2026"/>
      <c r="N207" s="2027"/>
      <c r="O207" s="1425"/>
      <c r="P207" s="1425"/>
    </row>
    <row r="208" spans="1:16" ht="21" customHeight="1">
      <c r="A208" s="281"/>
      <c r="B208" s="198" t="s">
        <v>408</v>
      </c>
      <c r="C208" s="1414" t="s">
        <v>189</v>
      </c>
      <c r="D208" s="1414"/>
      <c r="E208" s="1415"/>
      <c r="F208" s="399" t="s">
        <v>54</v>
      </c>
      <c r="G208" s="2025" t="s">
        <v>57</v>
      </c>
      <c r="H208" s="2026"/>
      <c r="I208" s="2026"/>
      <c r="J208" s="2026"/>
      <c r="K208" s="2026"/>
      <c r="L208" s="2026"/>
      <c r="M208" s="2026"/>
      <c r="N208" s="2027"/>
      <c r="O208" s="1608"/>
      <c r="P208" s="1425"/>
    </row>
    <row r="209" spans="1:16" ht="21" customHeight="1">
      <c r="A209" s="281"/>
      <c r="B209" s="195" t="s">
        <v>410</v>
      </c>
      <c r="C209" s="1414" t="s">
        <v>596</v>
      </c>
      <c r="D209" s="1414"/>
      <c r="E209" s="1415"/>
      <c r="F209" s="399" t="s">
        <v>53</v>
      </c>
      <c r="G209" s="2025" t="s">
        <v>4181</v>
      </c>
      <c r="H209" s="2026"/>
      <c r="I209" s="2026"/>
      <c r="J209" s="2026"/>
      <c r="K209" s="2026"/>
      <c r="L209" s="2026"/>
      <c r="M209" s="2026"/>
      <c r="N209" s="2027"/>
      <c r="O209" s="1608"/>
      <c r="P209" s="1425"/>
    </row>
    <row r="210" spans="1:16" ht="21" customHeight="1">
      <c r="A210" s="281"/>
      <c r="B210" s="195" t="s">
        <v>413</v>
      </c>
      <c r="C210" s="1414" t="s">
        <v>191</v>
      </c>
      <c r="D210" s="1414"/>
      <c r="E210" s="1415"/>
      <c r="F210" s="399" t="s">
        <v>53</v>
      </c>
      <c r="G210" s="2025" t="s">
        <v>4182</v>
      </c>
      <c r="H210" s="2026"/>
      <c r="I210" s="2026"/>
      <c r="J210" s="2026"/>
      <c r="K210" s="2026"/>
      <c r="L210" s="2026"/>
      <c r="M210" s="2026"/>
      <c r="N210" s="2027"/>
      <c r="O210" s="1608"/>
      <c r="P210" s="1425"/>
    </row>
    <row r="211" spans="1:16" ht="21" customHeight="1">
      <c r="A211" s="281"/>
      <c r="B211" s="195" t="s">
        <v>416</v>
      </c>
      <c r="C211" s="1414" t="s">
        <v>192</v>
      </c>
      <c r="D211" s="1414"/>
      <c r="E211" s="1415"/>
      <c r="F211" s="399" t="s">
        <v>53</v>
      </c>
      <c r="G211" s="2025" t="s">
        <v>4183</v>
      </c>
      <c r="H211" s="2026"/>
      <c r="I211" s="2026"/>
      <c r="J211" s="2026"/>
      <c r="K211" s="2026"/>
      <c r="L211" s="2026"/>
      <c r="M211" s="2026"/>
      <c r="N211" s="2027"/>
      <c r="O211" s="1608"/>
      <c r="P211" s="1425"/>
    </row>
    <row r="212" spans="1:16" ht="21" customHeight="1">
      <c r="A212" s="281"/>
      <c r="B212" s="195" t="s">
        <v>418</v>
      </c>
      <c r="C212" s="1414" t="s">
        <v>193</v>
      </c>
      <c r="D212" s="1414"/>
      <c r="E212" s="1415"/>
      <c r="F212" s="399" t="s">
        <v>53</v>
      </c>
      <c r="G212" s="2025" t="s">
        <v>4184</v>
      </c>
      <c r="H212" s="2026"/>
      <c r="I212" s="2026"/>
      <c r="J212" s="2026"/>
      <c r="K212" s="2026"/>
      <c r="L212" s="2026"/>
      <c r="M212" s="2026"/>
      <c r="N212" s="2027"/>
      <c r="O212" s="1608"/>
      <c r="P212" s="1425"/>
    </row>
    <row r="213" spans="1:16" ht="21" customHeight="1">
      <c r="A213" s="281"/>
      <c r="B213" s="195" t="s">
        <v>544</v>
      </c>
      <c r="C213" s="1414" t="s">
        <v>597</v>
      </c>
      <c r="D213" s="1414"/>
      <c r="E213" s="1415"/>
      <c r="F213" s="399" t="s">
        <v>53</v>
      </c>
      <c r="G213" s="2025" t="s">
        <v>4185</v>
      </c>
      <c r="H213" s="2026"/>
      <c r="I213" s="2026"/>
      <c r="J213" s="2026"/>
      <c r="K213" s="2026"/>
      <c r="L213" s="2026"/>
      <c r="M213" s="2026"/>
      <c r="N213" s="2027"/>
      <c r="O213" s="1608"/>
      <c r="P213" s="1425"/>
    </row>
    <row r="214" spans="1:16" ht="21" customHeight="1">
      <c r="A214" s="281"/>
      <c r="B214" s="266" t="s">
        <v>546</v>
      </c>
      <c r="C214" s="1484" t="s">
        <v>598</v>
      </c>
      <c r="D214" s="1484"/>
      <c r="E214" s="1485"/>
      <c r="F214" s="399" t="s">
        <v>53</v>
      </c>
      <c r="G214" s="2025" t="s">
        <v>4186</v>
      </c>
      <c r="H214" s="2026"/>
      <c r="I214" s="2026"/>
      <c r="J214" s="2026"/>
      <c r="K214" s="2026"/>
      <c r="L214" s="2026"/>
      <c r="M214" s="2026"/>
      <c r="N214" s="2027"/>
      <c r="O214" s="1742"/>
      <c r="P214" s="1444"/>
    </row>
    <row r="215" spans="1:16" ht="34.5" customHeight="1">
      <c r="B215" s="191" t="s">
        <v>608</v>
      </c>
      <c r="C215" s="1660" t="s">
        <v>609</v>
      </c>
      <c r="D215" s="1660"/>
      <c r="E215" s="1660"/>
      <c r="F215" s="1660"/>
      <c r="G215" s="1743"/>
      <c r="H215" s="1744" t="s">
        <v>53</v>
      </c>
      <c r="I215" s="1745"/>
      <c r="J215" s="1746"/>
      <c r="K215" s="1747" t="s">
        <v>446</v>
      </c>
      <c r="L215" s="2034" t="s">
        <v>4187</v>
      </c>
      <c r="M215" s="2035"/>
      <c r="N215" s="2036"/>
      <c r="O215" s="1709" t="s">
        <v>1279</v>
      </c>
      <c r="P215" s="1759"/>
    </row>
    <row r="216" spans="1:16" ht="25.5" customHeight="1">
      <c r="B216" s="198" t="s">
        <v>394</v>
      </c>
      <c r="C216" s="1414" t="s">
        <v>610</v>
      </c>
      <c r="D216" s="1414"/>
      <c r="E216" s="1414"/>
      <c r="F216" s="1414"/>
      <c r="G216" s="1414"/>
      <c r="H216" s="1414"/>
      <c r="I216" s="1414"/>
      <c r="J216" s="1415"/>
      <c r="K216" s="1748"/>
      <c r="L216" s="2037"/>
      <c r="M216" s="2038"/>
      <c r="N216" s="2039"/>
      <c r="O216" s="1708"/>
      <c r="P216" s="1708"/>
    </row>
    <row r="217" spans="1:16" ht="20.25" customHeight="1">
      <c r="B217" s="198"/>
      <c r="C217" s="255" t="s">
        <v>611</v>
      </c>
      <c r="D217" s="1760" t="s">
        <v>612</v>
      </c>
      <c r="E217" s="1760"/>
      <c r="F217" s="1760"/>
      <c r="G217" s="1761"/>
      <c r="H217" s="1713" t="s">
        <v>53</v>
      </c>
      <c r="I217" s="1714"/>
      <c r="J217" s="1715"/>
      <c r="K217" s="1748"/>
      <c r="L217" s="2037"/>
      <c r="M217" s="2038"/>
      <c r="N217" s="2039"/>
      <c r="O217" s="1708"/>
      <c r="P217" s="1708"/>
    </row>
    <row r="218" spans="1:16" ht="20.25" customHeight="1">
      <c r="B218" s="198"/>
      <c r="C218" s="255" t="s">
        <v>508</v>
      </c>
      <c r="D218" s="1414" t="s">
        <v>132</v>
      </c>
      <c r="E218" s="1414"/>
      <c r="F218" s="1414"/>
      <c r="G218" s="1415"/>
      <c r="H218" s="1713" t="s">
        <v>53</v>
      </c>
      <c r="I218" s="1714"/>
      <c r="J218" s="1715"/>
      <c r="K218" s="1748"/>
      <c r="L218" s="2037"/>
      <c r="M218" s="2038"/>
      <c r="N218" s="2039"/>
      <c r="O218" s="1708"/>
      <c r="P218" s="1708"/>
    </row>
    <row r="219" spans="1:16" ht="20.25" customHeight="1">
      <c r="B219" s="198"/>
      <c r="C219" s="255" t="s">
        <v>510</v>
      </c>
      <c r="D219" s="1414" t="s">
        <v>135</v>
      </c>
      <c r="E219" s="1414"/>
      <c r="F219" s="1414"/>
      <c r="G219" s="1415"/>
      <c r="H219" s="1713" t="s">
        <v>53</v>
      </c>
      <c r="I219" s="1714"/>
      <c r="J219" s="1715"/>
      <c r="K219" s="1748"/>
      <c r="L219" s="2037"/>
      <c r="M219" s="2038"/>
      <c r="N219" s="2039"/>
      <c r="O219" s="1708"/>
      <c r="P219" s="1708"/>
    </row>
    <row r="220" spans="1:16" ht="20.25" customHeight="1">
      <c r="B220" s="198"/>
      <c r="C220" s="255" t="s">
        <v>512</v>
      </c>
      <c r="D220" s="1414" t="s">
        <v>109</v>
      </c>
      <c r="E220" s="1414"/>
      <c r="F220" s="1414"/>
      <c r="G220" s="1415"/>
      <c r="H220" s="1713" t="s">
        <v>53</v>
      </c>
      <c r="I220" s="1714"/>
      <c r="J220" s="1715"/>
      <c r="K220" s="1748"/>
      <c r="L220" s="2037"/>
      <c r="M220" s="2038"/>
      <c r="N220" s="2039"/>
      <c r="O220" s="1708"/>
      <c r="P220" s="1708"/>
    </row>
    <row r="221" spans="1:16" ht="23.25" customHeight="1">
      <c r="B221" s="198" t="s">
        <v>401</v>
      </c>
      <c r="C221" s="1484" t="s">
        <v>613</v>
      </c>
      <c r="D221" s="1484"/>
      <c r="E221" s="1484"/>
      <c r="F221" s="1484"/>
      <c r="G221" s="1485"/>
      <c r="H221" s="1763">
        <v>0.04</v>
      </c>
      <c r="I221" s="1764"/>
      <c r="J221" s="1765"/>
      <c r="K221" s="1748"/>
      <c r="L221" s="2028"/>
      <c r="M221" s="2029"/>
      <c r="N221" s="2030"/>
      <c r="O221" s="1755"/>
      <c r="P221" s="1755"/>
    </row>
    <row r="222" spans="1:16" ht="27" customHeight="1">
      <c r="B222" s="214" t="s">
        <v>614</v>
      </c>
      <c r="C222" s="1414" t="s">
        <v>615</v>
      </c>
      <c r="D222" s="1414"/>
      <c r="E222" s="1414"/>
      <c r="F222" s="1414"/>
      <c r="G222" s="1414"/>
      <c r="H222" s="1414"/>
      <c r="I222" s="1414"/>
      <c r="J222" s="1414"/>
      <c r="K222" s="1414"/>
      <c r="L222" s="1414"/>
      <c r="M222" s="1414"/>
      <c r="N222" s="1562"/>
      <c r="O222" s="1709" t="s">
        <v>1279</v>
      </c>
      <c r="P222" s="1709"/>
    </row>
    <row r="223" spans="1:16" ht="21.75" customHeight="1">
      <c r="B223" s="198" t="s">
        <v>394</v>
      </c>
      <c r="C223" s="1414" t="s">
        <v>616</v>
      </c>
      <c r="D223" s="1414"/>
      <c r="E223" s="1414"/>
      <c r="F223" s="1414"/>
      <c r="G223" s="1415"/>
      <c r="H223" s="1574" t="s">
        <v>54</v>
      </c>
      <c r="I223" s="1685"/>
      <c r="J223" s="1575"/>
      <c r="K223" s="1756" t="s">
        <v>446</v>
      </c>
      <c r="L223" s="1434"/>
      <c r="M223" s="1435"/>
      <c r="N223" s="1436"/>
      <c r="O223" s="1708"/>
      <c r="P223" s="1708"/>
    </row>
    <row r="224" spans="1:16" ht="21.75" customHeight="1">
      <c r="B224" s="198" t="s">
        <v>401</v>
      </c>
      <c r="C224" s="1414" t="s">
        <v>617</v>
      </c>
      <c r="D224" s="1414"/>
      <c r="E224" s="1414"/>
      <c r="F224" s="1414"/>
      <c r="G224" s="1415"/>
      <c r="H224" s="1574" t="s">
        <v>54</v>
      </c>
      <c r="I224" s="1685"/>
      <c r="J224" s="1575"/>
      <c r="K224" s="1757"/>
      <c r="L224" s="1437"/>
      <c r="M224" s="1438"/>
      <c r="N224" s="1439"/>
      <c r="O224" s="1708"/>
      <c r="P224" s="1708"/>
    </row>
    <row r="225" spans="2:16" ht="21.75" customHeight="1">
      <c r="B225" s="198" t="s">
        <v>403</v>
      </c>
      <c r="C225" s="1414" t="s">
        <v>618</v>
      </c>
      <c r="D225" s="1414"/>
      <c r="E225" s="1414"/>
      <c r="F225" s="1414"/>
      <c r="G225" s="1415"/>
      <c r="H225" s="1574" t="s">
        <v>1336</v>
      </c>
      <c r="I225" s="1685"/>
      <c r="J225" s="1575"/>
      <c r="K225" s="1757"/>
      <c r="L225" s="1437"/>
      <c r="M225" s="1438"/>
      <c r="N225" s="1439"/>
      <c r="O225" s="1708"/>
      <c r="P225" s="1708"/>
    </row>
    <row r="226" spans="2:16" ht="37.5" customHeight="1">
      <c r="B226" s="191"/>
      <c r="C226" s="1414" t="s">
        <v>619</v>
      </c>
      <c r="D226" s="1414"/>
      <c r="E226" s="1415"/>
      <c r="F226" s="1716" t="s">
        <v>92</v>
      </c>
      <c r="G226" s="1718"/>
      <c r="H226" s="1718"/>
      <c r="I226" s="1718"/>
      <c r="J226" s="1762"/>
      <c r="K226" s="1757"/>
      <c r="L226" s="1437"/>
      <c r="M226" s="1438"/>
      <c r="N226" s="1439"/>
      <c r="O226" s="1755"/>
      <c r="P226" s="1755"/>
    </row>
    <row r="227" spans="2:16" ht="33" customHeight="1">
      <c r="B227" s="198" t="s">
        <v>405</v>
      </c>
      <c r="C227" s="1464" t="s">
        <v>620</v>
      </c>
      <c r="D227" s="1464"/>
      <c r="E227" s="1464"/>
      <c r="F227" s="1464"/>
      <c r="G227" s="1465"/>
      <c r="H227" s="1574" t="s">
        <v>54</v>
      </c>
      <c r="I227" s="1685"/>
      <c r="J227" s="1575"/>
      <c r="K227" s="1757"/>
      <c r="L227" s="1437"/>
      <c r="M227" s="1438"/>
      <c r="N227" s="1439"/>
      <c r="O227" s="1707" t="s">
        <v>1279</v>
      </c>
      <c r="P227" s="1709"/>
    </row>
    <row r="228" spans="2:16" ht="38.25" customHeight="1">
      <c r="B228" s="344"/>
      <c r="C228" s="1414" t="s">
        <v>621</v>
      </c>
      <c r="D228" s="1414"/>
      <c r="E228" s="1415"/>
      <c r="F228" s="1716" t="s">
        <v>92</v>
      </c>
      <c r="G228" s="1718"/>
      <c r="H228" s="1718"/>
      <c r="I228" s="1718"/>
      <c r="J228" s="1762"/>
      <c r="K228" s="1758"/>
      <c r="L228" s="1752"/>
      <c r="M228" s="1753"/>
      <c r="N228" s="1754"/>
      <c r="O228" s="1766"/>
      <c r="P228" s="1755"/>
    </row>
    <row r="229" spans="2:16" ht="18" customHeight="1">
      <c r="B229" s="1767" t="s">
        <v>622</v>
      </c>
      <c r="C229" s="1768"/>
      <c r="D229" s="1768"/>
      <c r="E229" s="1768"/>
      <c r="F229" s="1768"/>
      <c r="G229" s="1768"/>
      <c r="H229" s="1769"/>
      <c r="I229" s="1769"/>
      <c r="J229" s="1769"/>
      <c r="K229" s="1768"/>
      <c r="L229" s="1769"/>
      <c r="M229" s="1769"/>
      <c r="N229" s="1769"/>
      <c r="O229" s="1769"/>
      <c r="P229" s="1770"/>
    </row>
    <row r="230" spans="2:16" ht="54" customHeight="1">
      <c r="B230" s="224" t="s">
        <v>623</v>
      </c>
      <c r="C230" s="1771" t="s">
        <v>624</v>
      </c>
      <c r="D230" s="1771"/>
      <c r="E230" s="1771"/>
      <c r="F230" s="1771"/>
      <c r="G230" s="1771"/>
      <c r="H230" s="1772" t="s">
        <v>57</v>
      </c>
      <c r="I230" s="1772"/>
      <c r="J230" s="1772"/>
      <c r="K230" s="1773" t="s">
        <v>446</v>
      </c>
      <c r="L230" s="1775"/>
      <c r="M230" s="1775"/>
      <c r="N230" s="1775"/>
      <c r="O230" s="1776" t="s">
        <v>1879</v>
      </c>
      <c r="P230" s="1707"/>
    </row>
    <row r="231" spans="2:16" ht="27" customHeight="1">
      <c r="B231" s="205" t="s">
        <v>394</v>
      </c>
      <c r="C231" s="1414" t="s">
        <v>625</v>
      </c>
      <c r="D231" s="1414"/>
      <c r="E231" s="1414"/>
      <c r="F231" s="1414"/>
      <c r="G231" s="1414"/>
      <c r="H231" s="3488" t="s">
        <v>92</v>
      </c>
      <c r="I231" s="3489"/>
      <c r="J231" s="3490"/>
      <c r="K231" s="1774"/>
      <c r="L231" s="1775"/>
      <c r="M231" s="1775"/>
      <c r="N231" s="1775"/>
      <c r="O231" s="1777"/>
      <c r="P231" s="1766"/>
    </row>
    <row r="232" spans="2:16" ht="37.5" customHeight="1">
      <c r="B232" s="191" t="s">
        <v>626</v>
      </c>
      <c r="C232" s="1414" t="s">
        <v>627</v>
      </c>
      <c r="D232" s="1414"/>
      <c r="E232" s="1414"/>
      <c r="F232" s="1414"/>
      <c r="G232" s="1414"/>
      <c r="H232" s="1450"/>
      <c r="I232" s="1450"/>
      <c r="J232" s="1450"/>
      <c r="K232" s="1450"/>
      <c r="L232" s="1450"/>
      <c r="M232" s="1450"/>
      <c r="N232" s="1450"/>
      <c r="O232" s="1781" t="s">
        <v>3278</v>
      </c>
      <c r="P232" s="1707"/>
    </row>
    <row r="233" spans="2:16" ht="57.75" customHeight="1">
      <c r="B233" s="350" t="s">
        <v>394</v>
      </c>
      <c r="C233" s="1711" t="s">
        <v>628</v>
      </c>
      <c r="D233" s="1711"/>
      <c r="E233" s="1711"/>
      <c r="F233" s="1711"/>
      <c r="G233" s="1711"/>
      <c r="H233" s="1711"/>
      <c r="I233" s="1711"/>
      <c r="J233" s="1712"/>
      <c r="K233" s="203" t="s">
        <v>53</v>
      </c>
      <c r="L233" s="1782" t="s">
        <v>446</v>
      </c>
      <c r="M233" s="3484" t="s">
        <v>4188</v>
      </c>
      <c r="N233" s="2050"/>
      <c r="O233" s="1781"/>
      <c r="P233" s="1627"/>
    </row>
    <row r="234" spans="2:16" ht="31.5" customHeight="1">
      <c r="B234" s="350" t="s">
        <v>401</v>
      </c>
      <c r="C234" s="1711" t="s">
        <v>577</v>
      </c>
      <c r="D234" s="1711"/>
      <c r="E234" s="1711"/>
      <c r="F234" s="1711"/>
      <c r="G234" s="1711"/>
      <c r="H234" s="1711"/>
      <c r="I234" s="1711"/>
      <c r="J234" s="1712"/>
      <c r="K234" s="203" t="s">
        <v>53</v>
      </c>
      <c r="L234" s="1783"/>
      <c r="M234" s="3485"/>
      <c r="N234" s="2052"/>
      <c r="O234" s="1781"/>
      <c r="P234" s="1627"/>
    </row>
    <row r="235" spans="2:16" ht="42.75" customHeight="1">
      <c r="B235" s="350" t="s">
        <v>403</v>
      </c>
      <c r="C235" s="1711" t="s">
        <v>629</v>
      </c>
      <c r="D235" s="1711"/>
      <c r="E235" s="1711"/>
      <c r="F235" s="1711"/>
      <c r="G235" s="1711"/>
      <c r="H235" s="1711"/>
      <c r="I235" s="1711"/>
      <c r="J235" s="1712"/>
      <c r="K235" s="203" t="s">
        <v>53</v>
      </c>
      <c r="L235" s="1783"/>
      <c r="M235" s="3485"/>
      <c r="N235" s="2052"/>
      <c r="O235" s="1781"/>
      <c r="P235" s="1627"/>
    </row>
    <row r="236" spans="2:16" ht="21.75" customHeight="1">
      <c r="B236" s="350" t="s">
        <v>405</v>
      </c>
      <c r="C236" s="1711" t="s">
        <v>630</v>
      </c>
      <c r="D236" s="1711"/>
      <c r="E236" s="1711"/>
      <c r="F236" s="1711"/>
      <c r="G236" s="1711"/>
      <c r="H236" s="1711"/>
      <c r="I236" s="1711"/>
      <c r="J236" s="1712"/>
      <c r="K236" s="203" t="s">
        <v>53</v>
      </c>
      <c r="L236" s="1783"/>
      <c r="M236" s="3485"/>
      <c r="N236" s="2052"/>
      <c r="O236" s="1781"/>
      <c r="P236" s="1627"/>
    </row>
    <row r="237" spans="2:16" ht="21.75" customHeight="1">
      <c r="B237" s="350" t="s">
        <v>408</v>
      </c>
      <c r="C237" s="1711" t="s">
        <v>631</v>
      </c>
      <c r="D237" s="1711"/>
      <c r="E237" s="1711"/>
      <c r="F237" s="1711"/>
      <c r="G237" s="1711"/>
      <c r="H237" s="1711"/>
      <c r="I237" s="1711"/>
      <c r="J237" s="1712"/>
      <c r="K237" s="203" t="s">
        <v>53</v>
      </c>
      <c r="L237" s="1783"/>
      <c r="M237" s="3485"/>
      <c r="N237" s="2052"/>
      <c r="O237" s="1781"/>
      <c r="P237" s="1627"/>
    </row>
    <row r="238" spans="2:16" ht="21.75" customHeight="1">
      <c r="B238" s="350" t="s">
        <v>410</v>
      </c>
      <c r="C238" s="1711" t="s">
        <v>632</v>
      </c>
      <c r="D238" s="1711"/>
      <c r="E238" s="1711"/>
      <c r="F238" s="1711"/>
      <c r="G238" s="1711"/>
      <c r="H238" s="1711"/>
      <c r="I238" s="1711"/>
      <c r="J238" s="1712"/>
      <c r="K238" s="203" t="s">
        <v>53</v>
      </c>
      <c r="L238" s="1783"/>
      <c r="M238" s="3485"/>
      <c r="N238" s="2052"/>
      <c r="O238" s="1781"/>
      <c r="P238" s="1627"/>
    </row>
    <row r="239" spans="2:16" ht="21.75" customHeight="1">
      <c r="B239" s="350" t="s">
        <v>413</v>
      </c>
      <c r="C239" s="1711" t="s">
        <v>117</v>
      </c>
      <c r="D239" s="1711"/>
      <c r="E239" s="1711"/>
      <c r="F239" s="1711"/>
      <c r="G239" s="1711"/>
      <c r="H239" s="1711"/>
      <c r="I239" s="1711"/>
      <c r="J239" s="1712"/>
      <c r="K239" s="203" t="s">
        <v>54</v>
      </c>
      <c r="L239" s="1783"/>
      <c r="M239" s="3485"/>
      <c r="N239" s="2052"/>
      <c r="O239" s="1781"/>
      <c r="P239" s="1627"/>
    </row>
    <row r="240" spans="2:16" ht="21.75" customHeight="1">
      <c r="B240" s="350" t="s">
        <v>416</v>
      </c>
      <c r="C240" s="1711" t="s">
        <v>118</v>
      </c>
      <c r="D240" s="1711"/>
      <c r="E240" s="1711"/>
      <c r="F240" s="1711"/>
      <c r="G240" s="1711"/>
      <c r="H240" s="1711"/>
      <c r="I240" s="1711"/>
      <c r="J240" s="1712"/>
      <c r="K240" s="203" t="s">
        <v>54</v>
      </c>
      <c r="L240" s="1783"/>
      <c r="M240" s="3485"/>
      <c r="N240" s="2052"/>
      <c r="O240" s="1781"/>
      <c r="P240" s="1627"/>
    </row>
    <row r="241" spans="2:16" ht="21.75" customHeight="1">
      <c r="B241" s="350" t="s">
        <v>418</v>
      </c>
      <c r="C241" s="1711" t="s">
        <v>633</v>
      </c>
      <c r="D241" s="1711"/>
      <c r="E241" s="1711"/>
      <c r="F241" s="1711"/>
      <c r="G241" s="1711"/>
      <c r="H241" s="1711"/>
      <c r="I241" s="1711"/>
      <c r="J241" s="1712"/>
      <c r="K241" s="203" t="s">
        <v>53</v>
      </c>
      <c r="L241" s="1783"/>
      <c r="M241" s="3485"/>
      <c r="N241" s="2052"/>
      <c r="O241" s="1781"/>
      <c r="P241" s="1627"/>
    </row>
    <row r="242" spans="2:16" ht="21.75" customHeight="1">
      <c r="B242" s="350" t="s">
        <v>544</v>
      </c>
      <c r="C242" s="1711" t="s">
        <v>634</v>
      </c>
      <c r="D242" s="1711"/>
      <c r="E242" s="1711"/>
      <c r="F242" s="1711"/>
      <c r="G242" s="1711"/>
      <c r="H242" s="1711"/>
      <c r="I242" s="1711"/>
      <c r="J242" s="1712"/>
      <c r="K242" s="203" t="s">
        <v>53</v>
      </c>
      <c r="L242" s="1783"/>
      <c r="M242" s="3485"/>
      <c r="N242" s="2052"/>
      <c r="O242" s="1781"/>
      <c r="P242" s="1627"/>
    </row>
    <row r="243" spans="2:16" ht="21.75" customHeight="1">
      <c r="B243" s="350" t="s">
        <v>546</v>
      </c>
      <c r="C243" s="1711" t="s">
        <v>635</v>
      </c>
      <c r="D243" s="1711"/>
      <c r="E243" s="1711"/>
      <c r="F243" s="1711"/>
      <c r="G243" s="1711"/>
      <c r="H243" s="1711"/>
      <c r="I243" s="1711"/>
      <c r="J243" s="1712"/>
      <c r="K243" s="203" t="s">
        <v>54</v>
      </c>
      <c r="L243" s="1783"/>
      <c r="M243" s="3485"/>
      <c r="N243" s="2052"/>
      <c r="O243" s="1781"/>
      <c r="P243" s="1627"/>
    </row>
    <row r="244" spans="2:16" ht="21.75" customHeight="1">
      <c r="B244" s="350" t="s">
        <v>636</v>
      </c>
      <c r="C244" s="1711" t="s">
        <v>637</v>
      </c>
      <c r="D244" s="1711"/>
      <c r="E244" s="1711"/>
      <c r="F244" s="1711"/>
      <c r="G244" s="1711"/>
      <c r="H244" s="1711"/>
      <c r="I244" s="1711"/>
      <c r="J244" s="1712"/>
      <c r="K244" s="203" t="s">
        <v>54</v>
      </c>
      <c r="L244" s="1783"/>
      <c r="M244" s="3485"/>
      <c r="N244" s="2052"/>
      <c r="O244" s="1781"/>
      <c r="P244" s="1627"/>
    </row>
    <row r="245" spans="2:16" ht="24" customHeight="1">
      <c r="B245" s="347" t="s">
        <v>550</v>
      </c>
      <c r="C245" s="1414" t="s">
        <v>638</v>
      </c>
      <c r="D245" s="1414"/>
      <c r="E245" s="1414"/>
      <c r="F245" s="1414"/>
      <c r="G245" s="1414"/>
      <c r="H245" s="1414"/>
      <c r="I245" s="1414"/>
      <c r="J245" s="1415"/>
      <c r="K245" s="203" t="s">
        <v>54</v>
      </c>
      <c r="L245" s="1783"/>
      <c r="M245" s="3485"/>
      <c r="N245" s="2052"/>
      <c r="O245" s="1781"/>
      <c r="P245" s="1627"/>
    </row>
    <row r="246" spans="2:16" ht="27" customHeight="1">
      <c r="B246" s="350"/>
      <c r="C246" s="1414" t="s">
        <v>639</v>
      </c>
      <c r="D246" s="1414"/>
      <c r="E246" s="1415"/>
      <c r="F246" s="1814" t="s">
        <v>57</v>
      </c>
      <c r="G246" s="1815"/>
      <c r="H246" s="1815"/>
      <c r="I246" s="1815"/>
      <c r="J246" s="1815"/>
      <c r="K246" s="1815"/>
      <c r="L246" s="1783"/>
      <c r="M246" s="3485"/>
      <c r="N246" s="2052"/>
      <c r="O246" s="1781"/>
      <c r="P246" s="1627"/>
    </row>
    <row r="247" spans="2:16" ht="23.25" customHeight="1">
      <c r="B247" s="351" t="s">
        <v>640</v>
      </c>
      <c r="C247" s="1760" t="s">
        <v>641</v>
      </c>
      <c r="D247" s="1760"/>
      <c r="E247" s="1760"/>
      <c r="F247" s="1760"/>
      <c r="G247" s="1760"/>
      <c r="H247" s="1760"/>
      <c r="I247" s="1760"/>
      <c r="J247" s="1761"/>
      <c r="K247" s="228">
        <v>2019</v>
      </c>
      <c r="L247" s="1783"/>
      <c r="M247" s="3485"/>
      <c r="N247" s="2052"/>
      <c r="O247" s="1781"/>
      <c r="P247" s="1627"/>
    </row>
    <row r="248" spans="2:16" ht="23.25" customHeight="1">
      <c r="B248" s="351" t="s">
        <v>642</v>
      </c>
      <c r="C248" s="1414" t="s">
        <v>643</v>
      </c>
      <c r="D248" s="1414"/>
      <c r="E248" s="1415"/>
      <c r="F248" s="2172" t="s">
        <v>4189</v>
      </c>
      <c r="G248" s="1907"/>
      <c r="H248" s="1907"/>
      <c r="I248" s="1907"/>
      <c r="J248" s="1907"/>
      <c r="K248" s="1907"/>
      <c r="L248" s="1784"/>
      <c r="M248" s="3486"/>
      <c r="N248" s="3487"/>
      <c r="O248" s="1781"/>
      <c r="P248" s="1766"/>
    </row>
    <row r="249" spans="2:16" ht="23.25" customHeight="1">
      <c r="B249" s="351" t="s">
        <v>644</v>
      </c>
      <c r="C249" s="1414" t="s">
        <v>645</v>
      </c>
      <c r="D249" s="1414"/>
      <c r="E249" s="1414"/>
      <c r="F249" s="1414"/>
      <c r="G249" s="1414"/>
      <c r="H249" s="1414"/>
      <c r="I249" s="1414"/>
      <c r="J249" s="1414"/>
      <c r="K249" s="1414"/>
      <c r="L249" s="1414"/>
      <c r="M249" s="1414"/>
      <c r="N249" s="1562"/>
      <c r="O249" s="1708" t="s">
        <v>4190</v>
      </c>
      <c r="P249" s="1707"/>
    </row>
    <row r="250" spans="2:16" ht="23.25" customHeight="1">
      <c r="B250" s="347" t="s">
        <v>394</v>
      </c>
      <c r="C250" s="1558" t="s">
        <v>646</v>
      </c>
      <c r="D250" s="1558"/>
      <c r="E250" s="1410"/>
      <c r="F250" s="1559" t="s">
        <v>1883</v>
      </c>
      <c r="G250" s="1561"/>
      <c r="H250" s="1586" t="s">
        <v>446</v>
      </c>
      <c r="I250" s="3334" t="s">
        <v>4191</v>
      </c>
      <c r="J250" s="3335"/>
      <c r="K250" s="3335"/>
      <c r="L250" s="3335"/>
      <c r="M250" s="3335"/>
      <c r="N250" s="3336"/>
      <c r="O250" s="1708"/>
      <c r="P250" s="1627"/>
    </row>
    <row r="251" spans="2:16" ht="23.25" customHeight="1">
      <c r="B251" s="347" t="s">
        <v>401</v>
      </c>
      <c r="C251" s="1558" t="s">
        <v>647</v>
      </c>
      <c r="D251" s="1558"/>
      <c r="E251" s="1410"/>
      <c r="F251" s="2500" t="s">
        <v>4192</v>
      </c>
      <c r="G251" s="2609"/>
      <c r="H251" s="1589"/>
      <c r="I251" s="3337"/>
      <c r="J251" s="3325"/>
      <c r="K251" s="3325"/>
      <c r="L251" s="3325"/>
      <c r="M251" s="3325"/>
      <c r="N251" s="3326"/>
      <c r="O251" s="1708"/>
      <c r="P251" s="1627"/>
    </row>
    <row r="252" spans="2:16" ht="28.5" customHeight="1">
      <c r="B252" s="347" t="s">
        <v>403</v>
      </c>
      <c r="C252" s="1558" t="s">
        <v>648</v>
      </c>
      <c r="D252" s="1558"/>
      <c r="E252" s="1410"/>
      <c r="F252" s="1559" t="s">
        <v>1885</v>
      </c>
      <c r="G252" s="1561"/>
      <c r="H252" s="1589"/>
      <c r="I252" s="3337"/>
      <c r="J252" s="3325"/>
      <c r="K252" s="3325"/>
      <c r="L252" s="3325"/>
      <c r="M252" s="3325"/>
      <c r="N252" s="3326"/>
      <c r="O252" s="1708"/>
      <c r="P252" s="1627"/>
    </row>
    <row r="253" spans="2:16" ht="28.5" customHeight="1">
      <c r="B253" s="347" t="s">
        <v>405</v>
      </c>
      <c r="C253" s="1558" t="s">
        <v>649</v>
      </c>
      <c r="D253" s="1558"/>
      <c r="E253" s="1410"/>
      <c r="F253" s="1559" t="s">
        <v>4193</v>
      </c>
      <c r="G253" s="1561"/>
      <c r="H253" s="1589"/>
      <c r="I253" s="3337"/>
      <c r="J253" s="3325"/>
      <c r="K253" s="3325"/>
      <c r="L253" s="3325"/>
      <c r="M253" s="3325"/>
      <c r="N253" s="3326"/>
      <c r="O253" s="1708"/>
      <c r="P253" s="1627"/>
    </row>
    <row r="254" spans="2:16" ht="23.25" customHeight="1">
      <c r="B254" s="347" t="s">
        <v>408</v>
      </c>
      <c r="C254" s="1558" t="s">
        <v>650</v>
      </c>
      <c r="D254" s="1558"/>
      <c r="E254" s="1410"/>
      <c r="F254" s="1559" t="s">
        <v>54</v>
      </c>
      <c r="G254" s="1561"/>
      <c r="H254" s="1589"/>
      <c r="I254" s="3337"/>
      <c r="J254" s="3325"/>
      <c r="K254" s="3325"/>
      <c r="L254" s="3325"/>
      <c r="M254" s="3325"/>
      <c r="N254" s="3326"/>
      <c r="O254" s="1708"/>
      <c r="P254" s="1627"/>
    </row>
    <row r="255" spans="2:16" ht="23.25" customHeight="1">
      <c r="B255" s="347" t="s">
        <v>410</v>
      </c>
      <c r="C255" s="1558" t="s">
        <v>651</v>
      </c>
      <c r="D255" s="1558"/>
      <c r="E255" s="1410"/>
      <c r="F255" s="1559"/>
      <c r="G255" s="1561"/>
      <c r="H255" s="1700"/>
      <c r="I255" s="3338"/>
      <c r="J255" s="3322"/>
      <c r="K255" s="3322"/>
      <c r="L255" s="3322"/>
      <c r="M255" s="3322"/>
      <c r="N255" s="3327"/>
      <c r="O255" s="1793"/>
      <c r="P255" s="1766"/>
    </row>
    <row r="256" spans="2:16" ht="52.5" customHeight="1">
      <c r="B256" s="351" t="s">
        <v>652</v>
      </c>
      <c r="C256" s="1414" t="s">
        <v>653</v>
      </c>
      <c r="D256" s="1414"/>
      <c r="E256" s="1414"/>
      <c r="F256" s="1803"/>
      <c r="G256" s="1048" t="s">
        <v>231</v>
      </c>
      <c r="H256" s="322" t="s">
        <v>446</v>
      </c>
      <c r="I256" s="1804" t="s">
        <v>4194</v>
      </c>
      <c r="J256" s="1805"/>
      <c r="K256" s="1805"/>
      <c r="L256" s="1805"/>
      <c r="M256" s="1805"/>
      <c r="N256" s="1806"/>
      <c r="O256" s="354" t="s">
        <v>1279</v>
      </c>
      <c r="P256" s="342"/>
    </row>
    <row r="257" spans="1:16" ht="46.5" customHeight="1">
      <c r="B257" s="351" t="s">
        <v>654</v>
      </c>
      <c r="C257" s="1414" t="s">
        <v>1887</v>
      </c>
      <c r="D257" s="1414"/>
      <c r="E257" s="1415"/>
      <c r="F257" s="353" t="s">
        <v>53</v>
      </c>
      <c r="G257" s="1807" t="s">
        <v>446</v>
      </c>
      <c r="H257" s="2015"/>
      <c r="I257" s="2016"/>
      <c r="J257" s="2016"/>
      <c r="K257" s="2016"/>
      <c r="L257" s="2016"/>
      <c r="M257" s="2016"/>
      <c r="N257" s="2017"/>
      <c r="O257" s="1708" t="s">
        <v>3286</v>
      </c>
      <c r="P257" s="1708" t="s">
        <v>3287</v>
      </c>
    </row>
    <row r="258" spans="1:16" ht="30.75" customHeight="1">
      <c r="A258" s="281"/>
      <c r="B258" s="294" t="s">
        <v>394</v>
      </c>
      <c r="C258" s="1414" t="s">
        <v>3288</v>
      </c>
      <c r="D258" s="1414"/>
      <c r="E258" s="1415"/>
      <c r="F258" s="353" t="s">
        <v>57</v>
      </c>
      <c r="G258" s="1454"/>
      <c r="H258" s="2018"/>
      <c r="I258" s="2019"/>
      <c r="J258" s="2019"/>
      <c r="K258" s="2019"/>
      <c r="L258" s="2019"/>
      <c r="M258" s="2019"/>
      <c r="N258" s="2020"/>
      <c r="O258" s="1708"/>
      <c r="P258" s="1708"/>
    </row>
    <row r="259" spans="1:16" ht="46.5" customHeight="1">
      <c r="A259" s="281"/>
      <c r="B259" s="190" t="s">
        <v>657</v>
      </c>
      <c r="C259" s="1414" t="s">
        <v>658</v>
      </c>
      <c r="D259" s="1414"/>
      <c r="E259" s="1414"/>
      <c r="F259" s="1414"/>
      <c r="G259" s="216" t="s">
        <v>446</v>
      </c>
      <c r="H259" s="1814"/>
      <c r="I259" s="1815"/>
      <c r="J259" s="1815"/>
      <c r="K259" s="1815"/>
      <c r="L259" s="1815"/>
      <c r="M259" s="1815"/>
      <c r="N259" s="1816"/>
      <c r="O259" s="1708"/>
      <c r="P259" s="1708"/>
    </row>
    <row r="260" spans="1:16" ht="30.75" customHeight="1">
      <c r="A260" s="281"/>
      <c r="B260" s="294" t="s">
        <v>394</v>
      </c>
      <c r="C260" s="1414" t="s">
        <v>659</v>
      </c>
      <c r="D260" s="1414"/>
      <c r="E260" s="1415"/>
      <c r="F260" s="296" t="s">
        <v>53</v>
      </c>
      <c r="G260" s="216" t="s">
        <v>446</v>
      </c>
      <c r="H260" s="1814"/>
      <c r="I260" s="1815"/>
      <c r="J260" s="1815"/>
      <c r="K260" s="1815"/>
      <c r="L260" s="1815"/>
      <c r="M260" s="1815"/>
      <c r="N260" s="1816"/>
      <c r="O260" s="1708"/>
      <c r="P260" s="1708"/>
    </row>
    <row r="261" spans="1:16" ht="30.75" customHeight="1">
      <c r="A261" s="281"/>
      <c r="B261" s="294" t="s">
        <v>401</v>
      </c>
      <c r="C261" s="1414" t="s">
        <v>660</v>
      </c>
      <c r="D261" s="1414"/>
      <c r="E261" s="1415"/>
      <c r="F261" s="296" t="s">
        <v>54</v>
      </c>
      <c r="G261" s="216" t="s">
        <v>446</v>
      </c>
      <c r="H261" s="1814"/>
      <c r="I261" s="1815"/>
      <c r="J261" s="1815"/>
      <c r="K261" s="1815"/>
      <c r="L261" s="1815"/>
      <c r="M261" s="1815"/>
      <c r="N261" s="1816"/>
      <c r="O261" s="1708"/>
      <c r="P261" s="1708"/>
    </row>
    <row r="262" spans="1:16" ht="30.75" customHeight="1">
      <c r="B262" s="347" t="s">
        <v>403</v>
      </c>
      <c r="C262" s="1414" t="s">
        <v>661</v>
      </c>
      <c r="D262" s="1414"/>
      <c r="E262" s="1415"/>
      <c r="F262" s="296" t="s">
        <v>53</v>
      </c>
      <c r="G262" s="216" t="s">
        <v>446</v>
      </c>
      <c r="H262" s="1814"/>
      <c r="I262" s="1815"/>
      <c r="J262" s="1815"/>
      <c r="K262" s="1815"/>
      <c r="L262" s="1815"/>
      <c r="M262" s="1815"/>
      <c r="N262" s="1816"/>
      <c r="O262" s="1755"/>
      <c r="P262" s="1755"/>
    </row>
    <row r="263" spans="1:16" ht="33" customHeight="1">
      <c r="B263" s="355" t="s">
        <v>662</v>
      </c>
      <c r="C263" s="1414" t="s">
        <v>663</v>
      </c>
      <c r="D263" s="1414"/>
      <c r="E263" s="1803"/>
      <c r="F263" s="295" t="s">
        <v>53</v>
      </c>
      <c r="G263" s="1818" t="s">
        <v>446</v>
      </c>
      <c r="H263" s="3475" t="s">
        <v>4195</v>
      </c>
      <c r="I263" s="3476"/>
      <c r="J263" s="3476"/>
      <c r="K263" s="3476"/>
      <c r="L263" s="3476"/>
      <c r="M263" s="3476"/>
      <c r="N263" s="3477"/>
      <c r="O263" s="1709" t="s">
        <v>3286</v>
      </c>
      <c r="P263" s="1443"/>
    </row>
    <row r="264" spans="1:16" ht="30" customHeight="1">
      <c r="B264" s="347" t="s">
        <v>394</v>
      </c>
      <c r="C264" s="1450" t="s">
        <v>664</v>
      </c>
      <c r="D264" s="1450"/>
      <c r="E264" s="1451"/>
      <c r="F264" s="257" t="s">
        <v>53</v>
      </c>
      <c r="G264" s="1453"/>
      <c r="H264" s="3478"/>
      <c r="I264" s="3479"/>
      <c r="J264" s="3479"/>
      <c r="K264" s="3479"/>
      <c r="L264" s="3479"/>
      <c r="M264" s="3479"/>
      <c r="N264" s="3480"/>
      <c r="O264" s="1708"/>
      <c r="P264" s="1425"/>
    </row>
    <row r="265" spans="1:16" ht="30" customHeight="1">
      <c r="B265" s="347" t="s">
        <v>401</v>
      </c>
      <c r="C265" s="1414" t="s">
        <v>665</v>
      </c>
      <c r="D265" s="1414"/>
      <c r="E265" s="1415"/>
      <c r="F265" s="257" t="s">
        <v>53</v>
      </c>
      <c r="G265" s="1453"/>
      <c r="H265" s="3478"/>
      <c r="I265" s="3479"/>
      <c r="J265" s="3479"/>
      <c r="K265" s="3479"/>
      <c r="L265" s="3479"/>
      <c r="M265" s="3479"/>
      <c r="N265" s="3480"/>
      <c r="O265" s="1708"/>
      <c r="P265" s="1425"/>
    </row>
    <row r="266" spans="1:16" ht="30" customHeight="1">
      <c r="B266" s="347" t="s">
        <v>403</v>
      </c>
      <c r="C266" s="1414" t="s">
        <v>666</v>
      </c>
      <c r="D266" s="1414"/>
      <c r="E266" s="1415"/>
      <c r="F266" s="257" t="s">
        <v>54</v>
      </c>
      <c r="G266" s="1453"/>
      <c r="H266" s="3478"/>
      <c r="I266" s="3479"/>
      <c r="J266" s="3479"/>
      <c r="K266" s="3479"/>
      <c r="L266" s="3479"/>
      <c r="M266" s="3479"/>
      <c r="N266" s="3480"/>
      <c r="O266" s="1708"/>
      <c r="P266" s="1425"/>
    </row>
    <row r="267" spans="1:16" ht="42" customHeight="1">
      <c r="B267" s="357" t="s">
        <v>405</v>
      </c>
      <c r="C267" s="1445" t="s">
        <v>667</v>
      </c>
      <c r="D267" s="1445"/>
      <c r="E267" s="1817"/>
      <c r="F267" s="257" t="s">
        <v>53</v>
      </c>
      <c r="G267" s="1819"/>
      <c r="H267" s="3481"/>
      <c r="I267" s="3482"/>
      <c r="J267" s="3482"/>
      <c r="K267" s="3482"/>
      <c r="L267" s="3482"/>
      <c r="M267" s="3482"/>
      <c r="N267" s="3483"/>
      <c r="O267" s="1708"/>
      <c r="P267" s="1444"/>
    </row>
    <row r="268" spans="1:16" ht="21.75" customHeight="1">
      <c r="B268" s="1416" t="s">
        <v>4</v>
      </c>
      <c r="C268" s="1417"/>
      <c r="D268" s="1417"/>
      <c r="E268" s="1417"/>
      <c r="F268" s="1417"/>
      <c r="G268" s="1417"/>
      <c r="H268" s="1823"/>
      <c r="I268" s="1823"/>
      <c r="J268" s="1823"/>
      <c r="K268" s="1823"/>
      <c r="L268" s="1823"/>
      <c r="M268" s="1823"/>
      <c r="N268" s="1823"/>
      <c r="O268" s="1417"/>
      <c r="P268" s="1418"/>
    </row>
    <row r="269" spans="1:16" ht="33.75" customHeight="1">
      <c r="B269" s="207" t="s">
        <v>668</v>
      </c>
      <c r="C269" s="1448" t="s">
        <v>669</v>
      </c>
      <c r="D269" s="1448"/>
      <c r="E269" s="1448"/>
      <c r="F269" s="1448"/>
      <c r="G269" s="451" t="s">
        <v>53</v>
      </c>
      <c r="H269" s="211" t="s">
        <v>446</v>
      </c>
      <c r="I269" s="1668"/>
      <c r="J269" s="1669"/>
      <c r="K269" s="1669"/>
      <c r="L269" s="1669"/>
      <c r="M269" s="1669"/>
      <c r="N269" s="1670"/>
      <c r="O269" s="1759" t="s">
        <v>1893</v>
      </c>
      <c r="P269" s="1759"/>
    </row>
    <row r="270" spans="1:16" ht="21.75" customHeight="1">
      <c r="B270" s="1824" t="s">
        <v>670</v>
      </c>
      <c r="C270" s="1825"/>
      <c r="D270" s="1825"/>
      <c r="E270" s="1825"/>
      <c r="F270" s="1825"/>
      <c r="G270" s="1825"/>
      <c r="H270" s="1825"/>
      <c r="I270" s="1825"/>
      <c r="J270" s="1825"/>
      <c r="K270" s="1825"/>
      <c r="L270" s="1825"/>
      <c r="M270" s="1825"/>
      <c r="N270" s="1826"/>
      <c r="O270" s="1708"/>
      <c r="P270" s="1708"/>
    </row>
    <row r="271" spans="1:16" ht="59.25" customHeight="1">
      <c r="B271" s="358" t="s">
        <v>394</v>
      </c>
      <c r="C271" s="1450" t="s">
        <v>671</v>
      </c>
      <c r="D271" s="1450"/>
      <c r="E271" s="1450"/>
      <c r="F271" s="1450"/>
      <c r="G271" s="359" t="s">
        <v>53</v>
      </c>
      <c r="H271" s="1453" t="s">
        <v>446</v>
      </c>
      <c r="I271" s="1671"/>
      <c r="J271" s="1672"/>
      <c r="K271" s="1672"/>
      <c r="L271" s="1672"/>
      <c r="M271" s="1672"/>
      <c r="N271" s="1673"/>
      <c r="O271" s="1708"/>
      <c r="P271" s="1708"/>
    </row>
    <row r="272" spans="1:16" ht="27" customHeight="1">
      <c r="B272" s="205" t="s">
        <v>401</v>
      </c>
      <c r="C272" s="1414" t="s">
        <v>672</v>
      </c>
      <c r="D272" s="1414"/>
      <c r="E272" s="1414"/>
      <c r="F272" s="1414"/>
      <c r="G272" s="1415"/>
      <c r="H272" s="1453"/>
      <c r="I272" s="1671"/>
      <c r="J272" s="1672"/>
      <c r="K272" s="1672"/>
      <c r="L272" s="1672"/>
      <c r="M272" s="1672"/>
      <c r="N272" s="1673"/>
      <c r="O272" s="1708"/>
      <c r="P272" s="1708"/>
    </row>
    <row r="273" spans="2:16" ht="28.5" customHeight="1">
      <c r="B273" s="198"/>
      <c r="C273" s="338" t="s">
        <v>418</v>
      </c>
      <c r="D273" s="1450" t="s">
        <v>612</v>
      </c>
      <c r="E273" s="1450"/>
      <c r="F273" s="1713" t="s">
        <v>1346</v>
      </c>
      <c r="G273" s="1715"/>
      <c r="H273" s="1453"/>
      <c r="I273" s="1671"/>
      <c r="J273" s="1672"/>
      <c r="K273" s="1672"/>
      <c r="L273" s="1672"/>
      <c r="M273" s="1672"/>
      <c r="N273" s="1673"/>
      <c r="O273" s="1708"/>
      <c r="P273" s="1708"/>
    </row>
    <row r="274" spans="2:16" ht="28.5" customHeight="1">
      <c r="B274" s="198"/>
      <c r="C274" s="294" t="s">
        <v>508</v>
      </c>
      <c r="D274" s="1414" t="s">
        <v>673</v>
      </c>
      <c r="E274" s="1415"/>
      <c r="F274" s="1714" t="s">
        <v>1347</v>
      </c>
      <c r="G274" s="1715"/>
      <c r="H274" s="1453"/>
      <c r="I274" s="1671"/>
      <c r="J274" s="1672"/>
      <c r="K274" s="1672"/>
      <c r="L274" s="1672"/>
      <c r="M274" s="1672"/>
      <c r="N274" s="1673"/>
      <c r="O274" s="1708"/>
      <c r="P274" s="1708"/>
    </row>
    <row r="275" spans="2:16" ht="28.5" customHeight="1">
      <c r="B275" s="198"/>
      <c r="C275" s="294" t="s">
        <v>510</v>
      </c>
      <c r="D275" s="1414" t="s">
        <v>674</v>
      </c>
      <c r="E275" s="1415"/>
      <c r="F275" s="1786" t="s">
        <v>3293</v>
      </c>
      <c r="G275" s="1786"/>
      <c r="H275" s="1453"/>
      <c r="I275" s="1671"/>
      <c r="J275" s="1672"/>
      <c r="K275" s="1672"/>
      <c r="L275" s="1672"/>
      <c r="M275" s="1672"/>
      <c r="N275" s="1673"/>
      <c r="O275" s="1708"/>
      <c r="P275" s="1708"/>
    </row>
    <row r="276" spans="2:16" ht="29.25" customHeight="1">
      <c r="B276" s="195"/>
      <c r="C276" s="294" t="s">
        <v>512</v>
      </c>
      <c r="D276" s="1414" t="s">
        <v>675</v>
      </c>
      <c r="E276" s="1414"/>
      <c r="F276" s="1713" t="s">
        <v>4196</v>
      </c>
      <c r="G276" s="1715"/>
      <c r="H276" s="1454"/>
      <c r="I276" s="1827"/>
      <c r="J276" s="1828"/>
      <c r="K276" s="1828"/>
      <c r="L276" s="1828"/>
      <c r="M276" s="1828"/>
      <c r="N276" s="1829"/>
      <c r="O276" s="1708"/>
      <c r="P276" s="1708"/>
    </row>
    <row r="277" spans="2:16" ht="87" customHeight="1">
      <c r="B277" s="358" t="s">
        <v>403</v>
      </c>
      <c r="C277" s="1414" t="s">
        <v>676</v>
      </c>
      <c r="D277" s="1414"/>
      <c r="E277" s="1415"/>
      <c r="F277" s="1714" t="s">
        <v>3295</v>
      </c>
      <c r="G277" s="1715"/>
      <c r="H277" s="216" t="s">
        <v>446</v>
      </c>
      <c r="I277" s="1804"/>
      <c r="J277" s="1805"/>
      <c r="K277" s="1805"/>
      <c r="L277" s="1805"/>
      <c r="M277" s="1805"/>
      <c r="N277" s="1806"/>
      <c r="O277" s="1755"/>
      <c r="P277" s="1755"/>
    </row>
    <row r="278" spans="2:16" ht="45" customHeight="1">
      <c r="B278" s="1830" t="s">
        <v>677</v>
      </c>
      <c r="C278" s="1697" t="s">
        <v>678</v>
      </c>
      <c r="D278" s="1697"/>
      <c r="E278" s="1697"/>
      <c r="F278" s="1697"/>
      <c r="G278" s="1698"/>
      <c r="H278" s="1833" t="s">
        <v>679</v>
      </c>
      <c r="I278" s="1834"/>
      <c r="J278" s="1835"/>
      <c r="K278" s="1836" t="s">
        <v>680</v>
      </c>
      <c r="L278" s="1837"/>
      <c r="M278" s="1837"/>
      <c r="N278" s="1838"/>
      <c r="O278" s="452" t="s">
        <v>681</v>
      </c>
      <c r="P278" s="452" t="s">
        <v>681</v>
      </c>
    </row>
    <row r="279" spans="2:16" ht="117" customHeight="1">
      <c r="B279" s="1447"/>
      <c r="C279" s="1831"/>
      <c r="D279" s="1831"/>
      <c r="E279" s="1831"/>
      <c r="F279" s="1831"/>
      <c r="G279" s="1832"/>
      <c r="H279" s="363" t="s">
        <v>682</v>
      </c>
      <c r="I279" s="364" t="s">
        <v>683</v>
      </c>
      <c r="J279" s="364" t="s">
        <v>684</v>
      </c>
      <c r="K279" s="363" t="s">
        <v>685</v>
      </c>
      <c r="L279" s="363" t="s">
        <v>686</v>
      </c>
      <c r="M279" s="364" t="s">
        <v>687</v>
      </c>
      <c r="N279" s="365" t="s">
        <v>434</v>
      </c>
      <c r="O279" s="342" t="s">
        <v>3297</v>
      </c>
      <c r="P279" s="342"/>
    </row>
    <row r="280" spans="2:16" ht="17.25" customHeight="1">
      <c r="B280" s="366" t="s">
        <v>394</v>
      </c>
      <c r="C280" s="1839" t="s">
        <v>688</v>
      </c>
      <c r="D280" s="1839"/>
      <c r="E280" s="1839"/>
      <c r="F280" s="1839"/>
      <c r="G280" s="1839"/>
      <c r="H280" s="1839"/>
      <c r="I280" s="1839"/>
      <c r="J280" s="1839"/>
      <c r="K280" s="1839"/>
      <c r="L280" s="1839"/>
      <c r="M280" s="1839"/>
      <c r="N280" s="1840"/>
      <c r="O280" s="1841" t="s">
        <v>689</v>
      </c>
      <c r="P280" s="1841" t="s">
        <v>689</v>
      </c>
    </row>
    <row r="281" spans="2:16" ht="20.25" customHeight="1">
      <c r="B281" s="335" t="s">
        <v>418</v>
      </c>
      <c r="C281" s="1844" t="s">
        <v>690</v>
      </c>
      <c r="D281" s="1844"/>
      <c r="E281" s="1844"/>
      <c r="F281" s="1844"/>
      <c r="G281" s="1845"/>
      <c r="H281" s="376" t="s">
        <v>92</v>
      </c>
      <c r="I281" s="376" t="s">
        <v>92</v>
      </c>
      <c r="J281" s="453" t="s">
        <v>92</v>
      </c>
      <c r="K281" s="376" t="s">
        <v>92</v>
      </c>
      <c r="L281" s="376" t="s">
        <v>92</v>
      </c>
      <c r="M281" s="453" t="s">
        <v>92</v>
      </c>
      <c r="N281" s="454" t="s">
        <v>92</v>
      </c>
      <c r="O281" s="1842"/>
      <c r="P281" s="1843"/>
    </row>
    <row r="282" spans="2:16" ht="20.25" customHeight="1">
      <c r="B282" s="335" t="s">
        <v>508</v>
      </c>
      <c r="C282" s="1844" t="s">
        <v>691</v>
      </c>
      <c r="D282" s="1844"/>
      <c r="E282" s="1844"/>
      <c r="F282" s="1844"/>
      <c r="G282" s="1845"/>
      <c r="H282" s="369">
        <v>1</v>
      </c>
      <c r="I282" s="370">
        <v>12</v>
      </c>
      <c r="J282" s="371">
        <f>MIN(H282/I282,1)</f>
        <v>8.3333333333333329E-2</v>
      </c>
      <c r="K282" s="772">
        <v>55422</v>
      </c>
      <c r="L282" s="772">
        <v>97644</v>
      </c>
      <c r="M282" s="373">
        <f>MIN(K282/L282,1)</f>
        <v>0.56759247880054076</v>
      </c>
      <c r="N282" s="374"/>
      <c r="O282" s="1709" t="s">
        <v>1352</v>
      </c>
      <c r="P282" s="1709"/>
    </row>
    <row r="283" spans="2:16" ht="36" customHeight="1">
      <c r="B283" s="335" t="s">
        <v>510</v>
      </c>
      <c r="C283" s="1844" t="s">
        <v>692</v>
      </c>
      <c r="D283" s="1844"/>
      <c r="E283" s="1845"/>
      <c r="F283" s="1789"/>
      <c r="G283" s="1846"/>
      <c r="H283" s="376" t="s">
        <v>92</v>
      </c>
      <c r="I283" s="376" t="s">
        <v>92</v>
      </c>
      <c r="J283" s="453" t="s">
        <v>92</v>
      </c>
      <c r="K283" s="376" t="s">
        <v>92</v>
      </c>
      <c r="L283" s="376" t="s">
        <v>92</v>
      </c>
      <c r="M283" s="453" t="s">
        <v>92</v>
      </c>
      <c r="N283" s="374" t="s">
        <v>92</v>
      </c>
      <c r="O283" s="1708"/>
      <c r="P283" s="1708"/>
    </row>
    <row r="284" spans="2:16" ht="18" customHeight="1">
      <c r="B284" s="380" t="s">
        <v>401</v>
      </c>
      <c r="C284" s="1839" t="s">
        <v>693</v>
      </c>
      <c r="D284" s="1839"/>
      <c r="E284" s="1839"/>
      <c r="F284" s="1839"/>
      <c r="G284" s="1847"/>
      <c r="H284" s="369">
        <v>0</v>
      </c>
      <c r="I284" s="370">
        <v>12</v>
      </c>
      <c r="J284" s="371">
        <f>MIN(H284/I284,1)</f>
        <v>0</v>
      </c>
      <c r="K284" s="772">
        <v>46046</v>
      </c>
      <c r="L284" s="772">
        <v>97515</v>
      </c>
      <c r="M284" s="373">
        <f>MIN(K284/L284,1)</f>
        <v>0.47219402143260009</v>
      </c>
      <c r="N284" s="374"/>
      <c r="O284" s="1755"/>
      <c r="P284" s="1755"/>
    </row>
    <row r="285" spans="2:16" ht="17.25" customHeight="1">
      <c r="B285" s="380" t="s">
        <v>403</v>
      </c>
      <c r="C285" s="1839" t="s">
        <v>694</v>
      </c>
      <c r="D285" s="1839"/>
      <c r="E285" s="1839"/>
      <c r="F285" s="1839"/>
      <c r="G285" s="1839"/>
      <c r="H285" s="1839"/>
      <c r="I285" s="1839"/>
      <c r="J285" s="1839"/>
      <c r="K285" s="1839"/>
      <c r="L285" s="1839"/>
      <c r="M285" s="1839"/>
      <c r="N285" s="1840"/>
      <c r="O285" s="1841"/>
      <c r="P285" s="1841"/>
    </row>
    <row r="286" spans="2:16" ht="20.25" customHeight="1">
      <c r="B286" s="334" t="s">
        <v>418</v>
      </c>
      <c r="C286" s="1844" t="s">
        <v>695</v>
      </c>
      <c r="D286" s="1844"/>
      <c r="E286" s="1844"/>
      <c r="F286" s="1844"/>
      <c r="G286" s="1845"/>
      <c r="H286" s="376" t="s">
        <v>92</v>
      </c>
      <c r="I286" s="376" t="s">
        <v>92</v>
      </c>
      <c r="J286" s="453" t="s">
        <v>92</v>
      </c>
      <c r="K286" s="376" t="s">
        <v>92</v>
      </c>
      <c r="L286" s="376" t="s">
        <v>92</v>
      </c>
      <c r="M286" s="453" t="s">
        <v>92</v>
      </c>
      <c r="N286" s="381" t="s">
        <v>4197</v>
      </c>
      <c r="O286" s="1843"/>
      <c r="P286" s="1843"/>
    </row>
    <row r="287" spans="2:16" ht="20.25" customHeight="1">
      <c r="B287" s="334" t="s">
        <v>508</v>
      </c>
      <c r="C287" s="1844" t="s">
        <v>696</v>
      </c>
      <c r="D287" s="1844"/>
      <c r="E287" s="1844"/>
      <c r="F287" s="1844"/>
      <c r="G287" s="368"/>
      <c r="H287" s="369">
        <v>0</v>
      </c>
      <c r="I287" s="370">
        <v>12</v>
      </c>
      <c r="J287" s="371">
        <f>MIN(H287/I287,1)</f>
        <v>0</v>
      </c>
      <c r="K287" s="772">
        <v>29221</v>
      </c>
      <c r="L287" s="772">
        <v>97920</v>
      </c>
      <c r="M287" s="373">
        <f>MIN(K287/L287,1)</f>
        <v>0.29841707516339872</v>
      </c>
      <c r="N287" s="381"/>
      <c r="O287" s="1843"/>
      <c r="P287" s="1843"/>
    </row>
    <row r="288" spans="2:16" ht="20.25" customHeight="1">
      <c r="B288" s="334" t="s">
        <v>510</v>
      </c>
      <c r="C288" s="1844" t="s">
        <v>697</v>
      </c>
      <c r="D288" s="1844"/>
      <c r="E288" s="1844"/>
      <c r="F288" s="1844"/>
      <c r="G288" s="1845"/>
      <c r="H288" s="376" t="s">
        <v>92</v>
      </c>
      <c r="I288" s="376" t="s">
        <v>92</v>
      </c>
      <c r="J288" s="453" t="s">
        <v>92</v>
      </c>
      <c r="K288" s="376" t="s">
        <v>92</v>
      </c>
      <c r="L288" s="376" t="s">
        <v>92</v>
      </c>
      <c r="M288" s="453" t="s">
        <v>92</v>
      </c>
      <c r="N288" s="455" t="s">
        <v>92</v>
      </c>
      <c r="O288" s="1843"/>
      <c r="P288" s="1843"/>
    </row>
    <row r="289" spans="2:16" ht="18" customHeight="1">
      <c r="B289" s="380" t="s">
        <v>405</v>
      </c>
      <c r="C289" s="1839" t="s">
        <v>698</v>
      </c>
      <c r="D289" s="1839"/>
      <c r="E289" s="1839"/>
      <c r="F289" s="1839"/>
      <c r="G289" s="1839"/>
      <c r="H289" s="1839"/>
      <c r="I289" s="1839"/>
      <c r="J289" s="1839"/>
      <c r="K289" s="1839"/>
      <c r="L289" s="1839"/>
      <c r="M289" s="1839"/>
      <c r="N289" s="1840"/>
      <c r="O289" s="1843"/>
      <c r="P289" s="1843"/>
    </row>
    <row r="290" spans="2:16" ht="20.25" customHeight="1">
      <c r="B290" s="334" t="s">
        <v>418</v>
      </c>
      <c r="C290" s="1844" t="s">
        <v>699</v>
      </c>
      <c r="D290" s="1844"/>
      <c r="E290" s="1844"/>
      <c r="F290" s="1844"/>
      <c r="G290" s="1845"/>
      <c r="H290" s="369">
        <v>0</v>
      </c>
      <c r="I290" s="370">
        <v>12</v>
      </c>
      <c r="J290" s="371">
        <f t="shared" ref="J290:J295" si="0">MIN(H290/I290,1)</f>
        <v>0</v>
      </c>
      <c r="K290" s="772">
        <v>50040</v>
      </c>
      <c r="L290" s="772">
        <v>97562</v>
      </c>
      <c r="M290" s="373">
        <f>MIN(K290/L290,1)</f>
        <v>0.51290461450154778</v>
      </c>
      <c r="N290" s="456"/>
      <c r="O290" s="1843"/>
      <c r="P290" s="1843"/>
    </row>
    <row r="291" spans="2:16" ht="20.25" customHeight="1">
      <c r="B291" s="334" t="s">
        <v>508</v>
      </c>
      <c r="C291" s="1844" t="s">
        <v>700</v>
      </c>
      <c r="D291" s="1844"/>
      <c r="E291" s="1844"/>
      <c r="F291" s="1844"/>
      <c r="G291" s="1845"/>
      <c r="H291" s="369">
        <v>5</v>
      </c>
      <c r="I291" s="370">
        <v>12</v>
      </c>
      <c r="J291" s="371">
        <f t="shared" si="0"/>
        <v>0.41666666666666669</v>
      </c>
      <c r="K291" s="772">
        <v>53560</v>
      </c>
      <c r="L291" s="772">
        <v>97363</v>
      </c>
      <c r="M291" s="373">
        <f>MIN(K291/L291,1)</f>
        <v>0.55010630321580067</v>
      </c>
      <c r="N291" s="381"/>
      <c r="O291" s="1843"/>
      <c r="P291" s="1843"/>
    </row>
    <row r="292" spans="2:16" ht="20.25" customHeight="1">
      <c r="B292" s="380" t="s">
        <v>408</v>
      </c>
      <c r="C292" s="1839" t="s">
        <v>701</v>
      </c>
      <c r="D292" s="1839"/>
      <c r="E292" s="1839"/>
      <c r="F292" s="1839"/>
      <c r="G292" s="1839"/>
      <c r="H292" s="369">
        <v>4</v>
      </c>
      <c r="I292" s="370">
        <v>12</v>
      </c>
      <c r="J292" s="371">
        <f t="shared" si="0"/>
        <v>0.33333333333333331</v>
      </c>
      <c r="K292" s="772">
        <v>51549</v>
      </c>
      <c r="L292" s="772">
        <v>97563</v>
      </c>
      <c r="M292" s="373">
        <f>MIN(K292/L292,1)</f>
        <v>0.52836628639955718</v>
      </c>
      <c r="N292" s="384"/>
      <c r="O292" s="1843"/>
      <c r="P292" s="1843"/>
    </row>
    <row r="293" spans="2:16" ht="20.25" customHeight="1">
      <c r="B293" s="380" t="s">
        <v>410</v>
      </c>
      <c r="C293" s="1839" t="s">
        <v>702</v>
      </c>
      <c r="D293" s="1839"/>
      <c r="E293" s="1839"/>
      <c r="F293" s="1839"/>
      <c r="G293" s="1839"/>
      <c r="H293" s="376" t="s">
        <v>92</v>
      </c>
      <c r="I293" s="376" t="s">
        <v>92</v>
      </c>
      <c r="J293" s="453" t="s">
        <v>92</v>
      </c>
      <c r="K293" s="376" t="s">
        <v>92</v>
      </c>
      <c r="L293" s="376" t="s">
        <v>92</v>
      </c>
      <c r="M293" s="453" t="s">
        <v>92</v>
      </c>
      <c r="N293" s="384" t="s">
        <v>4197</v>
      </c>
      <c r="O293" s="1843"/>
      <c r="P293" s="1843"/>
    </row>
    <row r="294" spans="2:16" ht="20.25" customHeight="1">
      <c r="B294" s="380" t="s">
        <v>413</v>
      </c>
      <c r="C294" s="1839" t="s">
        <v>117</v>
      </c>
      <c r="D294" s="1839"/>
      <c r="E294" s="1839"/>
      <c r="F294" s="1839"/>
      <c r="G294" s="1839"/>
      <c r="H294" s="369">
        <v>1</v>
      </c>
      <c r="I294" s="370">
        <v>12</v>
      </c>
      <c r="J294" s="371">
        <f t="shared" si="0"/>
        <v>8.3333333333333329E-2</v>
      </c>
      <c r="K294" s="772">
        <v>57220</v>
      </c>
      <c r="L294" s="772">
        <v>97405</v>
      </c>
      <c r="M294" s="373">
        <f t="shared" ref="M294:M299" si="1">MIN(K294/L294,1)</f>
        <v>0.58744417637698265</v>
      </c>
      <c r="N294" s="384"/>
      <c r="O294" s="1843"/>
      <c r="P294" s="1843"/>
    </row>
    <row r="295" spans="2:16" ht="20.25" customHeight="1">
      <c r="B295" s="380" t="s">
        <v>416</v>
      </c>
      <c r="C295" s="1839" t="s">
        <v>118</v>
      </c>
      <c r="D295" s="1839"/>
      <c r="E295" s="1839"/>
      <c r="F295" s="1839"/>
      <c r="G295" s="1839"/>
      <c r="H295" s="369">
        <v>8</v>
      </c>
      <c r="I295" s="370">
        <v>12</v>
      </c>
      <c r="J295" s="371">
        <f t="shared" si="0"/>
        <v>0.66666666666666663</v>
      </c>
      <c r="K295" s="772">
        <v>86606</v>
      </c>
      <c r="L295" s="772">
        <v>97102</v>
      </c>
      <c r="M295" s="373">
        <f t="shared" si="1"/>
        <v>0.89190747873370269</v>
      </c>
      <c r="N295" s="384"/>
      <c r="O295" s="1843"/>
      <c r="P295" s="1843"/>
    </row>
    <row r="296" spans="2:16" ht="18" customHeight="1">
      <c r="B296" s="380" t="s">
        <v>418</v>
      </c>
      <c r="C296" s="1839" t="s">
        <v>703</v>
      </c>
      <c r="D296" s="1839"/>
      <c r="E296" s="1839"/>
      <c r="F296" s="1839"/>
      <c r="G296" s="1839"/>
      <c r="H296" s="1839"/>
      <c r="I296" s="1839"/>
      <c r="J296" s="1839"/>
      <c r="K296" s="1839"/>
      <c r="L296" s="1839"/>
      <c r="M296" s="1839"/>
      <c r="N296" s="1840"/>
      <c r="O296" s="1843"/>
      <c r="P296" s="1843"/>
    </row>
    <row r="297" spans="2:16" ht="20.25" customHeight="1">
      <c r="B297" s="334" t="s">
        <v>418</v>
      </c>
      <c r="C297" s="1851" t="s">
        <v>704</v>
      </c>
      <c r="D297" s="1851"/>
      <c r="E297" s="1851"/>
      <c r="F297" s="1851"/>
      <c r="G297" s="1852"/>
      <c r="H297" s="369">
        <v>8</v>
      </c>
      <c r="I297" s="370">
        <v>12</v>
      </c>
      <c r="J297" s="371">
        <f>MIN(H297/I297,1)</f>
        <v>0.66666666666666663</v>
      </c>
      <c r="K297" s="772">
        <v>7969</v>
      </c>
      <c r="L297" s="772">
        <v>22465</v>
      </c>
      <c r="M297" s="371">
        <f>MIN(K297/L297,1)</f>
        <v>0.3547295793456488</v>
      </c>
      <c r="N297" s="456"/>
      <c r="O297" s="1843"/>
      <c r="P297" s="1843"/>
    </row>
    <row r="298" spans="2:16" ht="20.25" customHeight="1">
      <c r="B298" s="334" t="s">
        <v>508</v>
      </c>
      <c r="C298" s="1851" t="s">
        <v>705</v>
      </c>
      <c r="D298" s="1851"/>
      <c r="E298" s="1851"/>
      <c r="F298" s="1851"/>
      <c r="G298" s="1852"/>
      <c r="H298" s="376" t="s">
        <v>92</v>
      </c>
      <c r="I298" s="376" t="s">
        <v>92</v>
      </c>
      <c r="J298" s="453" t="s">
        <v>92</v>
      </c>
      <c r="K298" s="376" t="s">
        <v>92</v>
      </c>
      <c r="L298" s="376" t="s">
        <v>92</v>
      </c>
      <c r="M298" s="453" t="s">
        <v>92</v>
      </c>
      <c r="N298" s="381" t="s">
        <v>92</v>
      </c>
      <c r="O298" s="1843"/>
      <c r="P298" s="1843"/>
    </row>
    <row r="299" spans="2:16" ht="18" customHeight="1">
      <c r="B299" s="380" t="s">
        <v>544</v>
      </c>
      <c r="C299" s="1839" t="s">
        <v>587</v>
      </c>
      <c r="D299" s="1839"/>
      <c r="E299" s="1839"/>
      <c r="F299" s="1839"/>
      <c r="G299" s="1839"/>
      <c r="H299" s="369">
        <v>12</v>
      </c>
      <c r="I299" s="370">
        <v>12</v>
      </c>
      <c r="J299" s="371">
        <f>MIN(H299/I299,1)</f>
        <v>1</v>
      </c>
      <c r="K299" s="772">
        <v>83836</v>
      </c>
      <c r="L299" s="772">
        <v>97051</v>
      </c>
      <c r="M299" s="373">
        <f t="shared" si="1"/>
        <v>0.86383447877919861</v>
      </c>
      <c r="N299" s="384"/>
      <c r="O299" s="1843"/>
      <c r="P299" s="1843"/>
    </row>
    <row r="300" spans="2:16" ht="43.5" customHeight="1">
      <c r="B300" s="205" t="s">
        <v>546</v>
      </c>
      <c r="C300" s="1414" t="s">
        <v>706</v>
      </c>
      <c r="D300" s="1414"/>
      <c r="E300" s="1414"/>
      <c r="F300" s="1414"/>
      <c r="G300" s="1415"/>
      <c r="H300" s="386">
        <f>SUMIF(H281:H282,"&lt;&gt;")+ SUMIF(H284,"&lt;&gt;")+SUMIF(H286:H288,"&lt;&gt;")+SUMIF(H290:H295,"&lt;&gt;")+SUMIF(H297:H299,"&lt;&gt;")</f>
        <v>39</v>
      </c>
      <c r="I300" s="386">
        <f>SUMIF(I281:I282,"&lt;&gt;")+ SUMIF(I284,"&lt;&gt;")+SUMIF(I286:I288,"&lt;&gt;")+SUMIF(I290:I295,"&lt;&gt;")+SUMIF(I297:I299,"&lt;&gt;")</f>
        <v>120</v>
      </c>
      <c r="J300" s="477">
        <f t="shared" ref="J300" si="2">MIN(H300/I300,1)</f>
        <v>0.32500000000000001</v>
      </c>
      <c r="K300" s="774">
        <f>SUMIF(K281:K282,"&lt;&gt;")+ SUMIF(K284,"&lt;&gt;")+SUMIF(K286:K288,"&lt;&gt;")+SUMIF(K290:K295,"&lt;&gt;")+SUMIF(K297:K299,"&lt;&gt;")</f>
        <v>521469</v>
      </c>
      <c r="L300" s="774">
        <f>SUMIF(L281:L282,"&lt;&gt;")+ SUMIF(L284,"&lt;&gt;")+SUMIF(L286:L288,"&lt;&gt;")+SUMIF(L290:L295,"&lt;&gt;")+SUMIF(L297:L299,"&lt;&gt;")</f>
        <v>899590</v>
      </c>
      <c r="M300" s="478">
        <f>MIN(K300/L300,1)</f>
        <v>0.57967407374470592</v>
      </c>
      <c r="N300" s="384"/>
      <c r="O300" s="1843"/>
      <c r="P300" s="1843"/>
    </row>
    <row r="301" spans="2:16" ht="76.5" customHeight="1">
      <c r="B301" s="198" t="s">
        <v>707</v>
      </c>
      <c r="C301" s="1414" t="s">
        <v>708</v>
      </c>
      <c r="D301" s="1414"/>
      <c r="E301" s="1414"/>
      <c r="F301" s="1414"/>
      <c r="G301" s="1415"/>
      <c r="H301" s="2142" t="s">
        <v>4198</v>
      </c>
      <c r="I301" s="2142"/>
      <c r="J301" s="2142"/>
      <c r="K301" s="2142"/>
      <c r="L301" s="2142"/>
      <c r="M301" s="2142"/>
      <c r="N301" s="2142"/>
      <c r="O301" s="375"/>
      <c r="P301" s="375"/>
    </row>
    <row r="302" spans="2:16" ht="76.5" customHeight="1">
      <c r="B302" s="358" t="s">
        <v>709</v>
      </c>
      <c r="C302" s="1771" t="s">
        <v>710</v>
      </c>
      <c r="D302" s="1771"/>
      <c r="E302" s="1771"/>
      <c r="F302" s="1771"/>
      <c r="G302" s="1849"/>
      <c r="H302" s="2143" t="s">
        <v>4199</v>
      </c>
      <c r="I302" s="2142"/>
      <c r="J302" s="2142"/>
      <c r="K302" s="2142"/>
      <c r="L302" s="2142"/>
      <c r="M302" s="2142"/>
      <c r="N302" s="2142"/>
      <c r="O302" s="387"/>
      <c r="P302" s="393"/>
    </row>
    <row r="303" spans="2:16" ht="24" customHeight="1">
      <c r="B303" s="1416" t="s">
        <v>711</v>
      </c>
      <c r="C303" s="1417"/>
      <c r="D303" s="1417"/>
      <c r="E303" s="1417"/>
      <c r="F303" s="1417"/>
      <c r="G303" s="1417"/>
      <c r="H303" s="1417"/>
      <c r="I303" s="1417"/>
      <c r="J303" s="1417"/>
      <c r="K303" s="1417"/>
      <c r="L303" s="1417"/>
      <c r="M303" s="1417"/>
      <c r="N303" s="1417"/>
      <c r="O303" s="1417"/>
      <c r="P303" s="1418"/>
    </row>
    <row r="304" spans="2:16" ht="39" customHeight="1">
      <c r="B304" s="298" t="s">
        <v>712</v>
      </c>
      <c r="C304" s="1414" t="s">
        <v>713</v>
      </c>
      <c r="D304" s="1414"/>
      <c r="E304" s="1414"/>
      <c r="F304" s="1414"/>
      <c r="G304" s="1415"/>
      <c r="H304" s="1574" t="s">
        <v>53</v>
      </c>
      <c r="I304" s="1685"/>
      <c r="J304" s="1575"/>
      <c r="K304" s="394" t="s">
        <v>446</v>
      </c>
      <c r="L304" s="1853"/>
      <c r="M304" s="1854"/>
      <c r="N304" s="1855"/>
      <c r="O304" s="395" t="s">
        <v>1357</v>
      </c>
      <c r="P304" s="328"/>
    </row>
    <row r="305" spans="2:16" ht="34.5" customHeight="1">
      <c r="B305" s="227" t="s">
        <v>714</v>
      </c>
      <c r="C305" s="1414" t="s">
        <v>715</v>
      </c>
      <c r="D305" s="1414"/>
      <c r="E305" s="1414"/>
      <c r="F305" s="1414"/>
      <c r="G305" s="1415"/>
      <c r="H305" s="1574" t="s">
        <v>53</v>
      </c>
      <c r="I305" s="1685"/>
      <c r="J305" s="1575"/>
      <c r="K305" s="1756" t="s">
        <v>446</v>
      </c>
      <c r="L305" s="1856"/>
      <c r="M305" s="1857"/>
      <c r="N305" s="1858"/>
      <c r="O305" s="1708" t="s">
        <v>1357</v>
      </c>
      <c r="P305" s="1709"/>
    </row>
    <row r="306" spans="2:16" ht="37.5" customHeight="1">
      <c r="B306" s="195" t="s">
        <v>394</v>
      </c>
      <c r="C306" s="1450" t="s">
        <v>716</v>
      </c>
      <c r="D306" s="1450"/>
      <c r="E306" s="1450"/>
      <c r="F306" s="1450"/>
      <c r="G306" s="1451"/>
      <c r="H306" s="1574" t="s">
        <v>54</v>
      </c>
      <c r="I306" s="1685"/>
      <c r="J306" s="1575"/>
      <c r="K306" s="1757"/>
      <c r="L306" s="1859"/>
      <c r="M306" s="1860"/>
      <c r="N306" s="1608"/>
      <c r="O306" s="1708"/>
      <c r="P306" s="1708"/>
    </row>
    <row r="307" spans="2:16" ht="37.5" customHeight="1">
      <c r="B307" s="198" t="s">
        <v>401</v>
      </c>
      <c r="C307" s="1414" t="s">
        <v>717</v>
      </c>
      <c r="D307" s="1414"/>
      <c r="E307" s="1414"/>
      <c r="F307" s="1414"/>
      <c r="G307" s="1415"/>
      <c r="H307" s="1574" t="s">
        <v>57</v>
      </c>
      <c r="I307" s="1685"/>
      <c r="J307" s="1575"/>
      <c r="K307" s="1758"/>
      <c r="L307" s="1861"/>
      <c r="M307" s="1862"/>
      <c r="N307" s="1863"/>
      <c r="O307" s="1708"/>
      <c r="P307" s="1708"/>
    </row>
    <row r="308" spans="2:16" ht="33.75" customHeight="1">
      <c r="B308" s="233" t="s">
        <v>718</v>
      </c>
      <c r="C308" s="1414" t="s">
        <v>719</v>
      </c>
      <c r="D308" s="1414"/>
      <c r="E308" s="1414"/>
      <c r="F308" s="1414"/>
      <c r="G308" s="1415"/>
      <c r="H308" s="1574" t="s">
        <v>313</v>
      </c>
      <c r="I308" s="1685"/>
      <c r="J308" s="1575"/>
      <c r="K308" s="319" t="s">
        <v>446</v>
      </c>
      <c r="L308" s="1856"/>
      <c r="M308" s="1857"/>
      <c r="N308" s="1858"/>
      <c r="O308" s="1708"/>
      <c r="P308" s="1708"/>
    </row>
    <row r="309" spans="2:16" ht="33" customHeight="1">
      <c r="B309" s="227" t="s">
        <v>720</v>
      </c>
      <c r="C309" s="1414" t="s">
        <v>721</v>
      </c>
      <c r="D309" s="1414"/>
      <c r="E309" s="1414"/>
      <c r="F309" s="1414"/>
      <c r="G309" s="1415"/>
      <c r="H309" s="1574" t="s">
        <v>53</v>
      </c>
      <c r="I309" s="1685"/>
      <c r="J309" s="1575"/>
      <c r="K309" s="319" t="s">
        <v>446</v>
      </c>
      <c r="L309" s="1864"/>
      <c r="M309" s="1865"/>
      <c r="N309" s="1866"/>
      <c r="O309" s="1708"/>
      <c r="P309" s="1755"/>
    </row>
    <row r="310" spans="2:16" ht="39" customHeight="1">
      <c r="B310" s="253" t="s">
        <v>722</v>
      </c>
      <c r="C310" s="1450" t="s">
        <v>723</v>
      </c>
      <c r="D310" s="1450"/>
      <c r="E310" s="1450"/>
      <c r="F310" s="1450"/>
      <c r="G310" s="1451"/>
      <c r="H310" s="1867" t="s">
        <v>53</v>
      </c>
      <c r="I310" s="1868"/>
      <c r="J310" s="1869"/>
      <c r="K310" s="1756" t="s">
        <v>446</v>
      </c>
      <c r="L310" s="1871"/>
      <c r="M310" s="1872"/>
      <c r="N310" s="1873"/>
      <c r="O310" s="1709" t="s">
        <v>3303</v>
      </c>
      <c r="P310" s="1709"/>
    </row>
    <row r="311" spans="2:16" ht="46.5" customHeight="1">
      <c r="B311" s="191" t="s">
        <v>724</v>
      </c>
      <c r="C311" s="1414" t="s">
        <v>725</v>
      </c>
      <c r="D311" s="1414"/>
      <c r="E311" s="1414"/>
      <c r="F311" s="1414"/>
      <c r="G311" s="1415"/>
      <c r="H311" s="1574" t="s">
        <v>1358</v>
      </c>
      <c r="I311" s="1685"/>
      <c r="J311" s="1575"/>
      <c r="K311" s="1757"/>
      <c r="L311" s="1874"/>
      <c r="M311" s="1875"/>
      <c r="N311" s="1876"/>
      <c r="O311" s="1708"/>
      <c r="P311" s="1708"/>
    </row>
    <row r="312" spans="2:16" ht="34.5" customHeight="1">
      <c r="B312" s="214" t="s">
        <v>726</v>
      </c>
      <c r="C312" s="1414" t="s">
        <v>727</v>
      </c>
      <c r="D312" s="1414"/>
      <c r="E312" s="1414"/>
      <c r="F312" s="1414"/>
      <c r="G312" s="1415"/>
      <c r="H312" s="1574" t="s">
        <v>58</v>
      </c>
      <c r="I312" s="1685"/>
      <c r="J312" s="1575"/>
      <c r="K312" s="1757"/>
      <c r="L312" s="1874"/>
      <c r="M312" s="1875"/>
      <c r="N312" s="1876"/>
      <c r="O312" s="1708"/>
      <c r="P312" s="1708"/>
    </row>
    <row r="313" spans="2:16" ht="33.75" customHeight="1">
      <c r="B313" s="358" t="s">
        <v>394</v>
      </c>
      <c r="C313" s="1414" t="s">
        <v>728</v>
      </c>
      <c r="D313" s="1414"/>
      <c r="E313" s="1414"/>
      <c r="F313" s="1414"/>
      <c r="G313" s="1415"/>
      <c r="H313" s="1574" t="s">
        <v>319</v>
      </c>
      <c r="I313" s="1685"/>
      <c r="J313" s="1575"/>
      <c r="K313" s="1757"/>
      <c r="L313" s="1874"/>
      <c r="M313" s="1875"/>
      <c r="N313" s="1876"/>
      <c r="O313" s="1708"/>
      <c r="P313" s="1708"/>
    </row>
    <row r="314" spans="2:16" ht="43.5" customHeight="1">
      <c r="B314" s="298" t="s">
        <v>729</v>
      </c>
      <c r="C314" s="1414" t="s">
        <v>730</v>
      </c>
      <c r="D314" s="1414"/>
      <c r="E314" s="1414"/>
      <c r="F314" s="1414"/>
      <c r="G314" s="1415"/>
      <c r="H314" s="1563" t="s">
        <v>316</v>
      </c>
      <c r="I314" s="1655"/>
      <c r="J314" s="1564"/>
      <c r="K314" s="1757"/>
      <c r="L314" s="1874"/>
      <c r="M314" s="1875"/>
      <c r="N314" s="1876"/>
      <c r="O314" s="1443" t="s">
        <v>1279</v>
      </c>
      <c r="P314" s="1443"/>
    </row>
    <row r="315" spans="2:16" ht="32.25" customHeight="1">
      <c r="B315" s="266" t="s">
        <v>394</v>
      </c>
      <c r="C315" s="1445" t="s">
        <v>731</v>
      </c>
      <c r="D315" s="1445"/>
      <c r="E315" s="1445"/>
      <c r="F315" s="1445"/>
      <c r="G315" s="1817"/>
      <c r="H315" s="1880" t="s">
        <v>316</v>
      </c>
      <c r="I315" s="1880"/>
      <c r="J315" s="1881"/>
      <c r="K315" s="1870"/>
      <c r="L315" s="1877"/>
      <c r="M315" s="1878"/>
      <c r="N315" s="1879"/>
      <c r="O315" s="1444"/>
      <c r="P315" s="1444"/>
    </row>
    <row r="316" spans="2:16" ht="21.75" customHeight="1">
      <c r="B316" s="1416" t="s">
        <v>732</v>
      </c>
      <c r="C316" s="1417"/>
      <c r="D316" s="1417"/>
      <c r="E316" s="1417"/>
      <c r="F316" s="1417"/>
      <c r="G316" s="1417"/>
      <c r="H316" s="1417"/>
      <c r="I316" s="1417"/>
      <c r="J316" s="1417"/>
      <c r="K316" s="1882"/>
      <c r="L316" s="1417"/>
      <c r="M316" s="1417"/>
      <c r="N316" s="1417"/>
      <c r="O316" s="1417"/>
      <c r="P316" s="1418"/>
    </row>
    <row r="317" spans="2:16" ht="28.5" customHeight="1">
      <c r="B317" s="214" t="s">
        <v>733</v>
      </c>
      <c r="C317" s="1450" t="s">
        <v>734</v>
      </c>
      <c r="D317" s="1450"/>
      <c r="E317" s="1450"/>
      <c r="F317" s="1450"/>
      <c r="G317" s="1450"/>
      <c r="H317" s="1883" t="s">
        <v>334</v>
      </c>
      <c r="I317" s="1884"/>
      <c r="J317" s="1884"/>
      <c r="K317" s="1885" t="s">
        <v>446</v>
      </c>
      <c r="L317" s="1886" t="s">
        <v>4200</v>
      </c>
      <c r="M317" s="1887"/>
      <c r="N317" s="1888"/>
      <c r="O317" s="1759" t="s">
        <v>3305</v>
      </c>
      <c r="P317" s="1759"/>
    </row>
    <row r="318" spans="2:16" ht="30.75" customHeight="1">
      <c r="B318" s="195" t="s">
        <v>394</v>
      </c>
      <c r="C318" s="1450" t="s">
        <v>735</v>
      </c>
      <c r="D318" s="1450"/>
      <c r="E318" s="1450"/>
      <c r="F318" s="1450"/>
      <c r="G318" s="1450"/>
      <c r="H318" s="1574" t="s">
        <v>53</v>
      </c>
      <c r="I318" s="1685"/>
      <c r="J318" s="1575"/>
      <c r="K318" s="1757"/>
      <c r="L318" s="1568"/>
      <c r="M318" s="1569"/>
      <c r="N318" s="1570"/>
      <c r="O318" s="1708"/>
      <c r="P318" s="1708"/>
    </row>
    <row r="319" spans="2:16" ht="39" customHeight="1">
      <c r="B319" s="195" t="s">
        <v>401</v>
      </c>
      <c r="C319" s="1414" t="s">
        <v>736</v>
      </c>
      <c r="D319" s="1414"/>
      <c r="E319" s="1414"/>
      <c r="F319" s="1414"/>
      <c r="G319" s="1415"/>
      <c r="H319" s="1574" t="s">
        <v>316</v>
      </c>
      <c r="I319" s="1685"/>
      <c r="J319" s="1575"/>
      <c r="K319" s="1757"/>
      <c r="L319" s="1568"/>
      <c r="M319" s="1569"/>
      <c r="N319" s="1570"/>
      <c r="O319" s="1708"/>
      <c r="P319" s="1708"/>
    </row>
    <row r="320" spans="2:16" ht="35.25" customHeight="1">
      <c r="B320" s="214" t="s">
        <v>737</v>
      </c>
      <c r="C320" s="1464" t="s">
        <v>738</v>
      </c>
      <c r="D320" s="1464"/>
      <c r="E320" s="1464"/>
      <c r="F320" s="1464"/>
      <c r="G320" s="1465"/>
      <c r="H320" s="1574" t="s">
        <v>53</v>
      </c>
      <c r="I320" s="1685"/>
      <c r="J320" s="1575"/>
      <c r="K320" s="1757"/>
      <c r="L320" s="1571"/>
      <c r="M320" s="1572"/>
      <c r="N320" s="1573"/>
      <c r="O320" s="1708"/>
      <c r="P320" s="1708"/>
    </row>
    <row r="321" spans="1:16" ht="39" customHeight="1">
      <c r="B321" s="195" t="s">
        <v>394</v>
      </c>
      <c r="C321" s="1414" t="s">
        <v>739</v>
      </c>
      <c r="D321" s="1414"/>
      <c r="E321" s="1414"/>
      <c r="F321" s="1414"/>
      <c r="G321" s="1415"/>
      <c r="H321" s="1574" t="s">
        <v>4201</v>
      </c>
      <c r="I321" s="1685"/>
      <c r="J321" s="1575"/>
      <c r="K321" s="1756" t="s">
        <v>446</v>
      </c>
      <c r="L321" s="1576"/>
      <c r="M321" s="1577"/>
      <c r="N321" s="1690"/>
      <c r="O321" s="1708"/>
      <c r="P321" s="1708"/>
    </row>
    <row r="322" spans="1:16" ht="31.5" customHeight="1">
      <c r="B322" s="205" t="s">
        <v>401</v>
      </c>
      <c r="C322" s="1484" t="s">
        <v>740</v>
      </c>
      <c r="D322" s="1484"/>
      <c r="E322" s="1484"/>
      <c r="F322" s="1484"/>
      <c r="G322" s="1485"/>
      <c r="H322" s="1563"/>
      <c r="I322" s="1655"/>
      <c r="J322" s="1564"/>
      <c r="K322" s="1757"/>
      <c r="L322" s="1691"/>
      <c r="M322" s="1692"/>
      <c r="N322" s="1693"/>
      <c r="O322" s="1755"/>
      <c r="P322" s="1755"/>
    </row>
    <row r="323" spans="1:16" ht="54" customHeight="1">
      <c r="B323" s="1889" t="s">
        <v>741</v>
      </c>
      <c r="C323" s="1890"/>
      <c r="D323" s="1890"/>
      <c r="E323" s="1890"/>
      <c r="F323" s="1890"/>
      <c r="G323" s="1890"/>
      <c r="H323" s="1890"/>
      <c r="I323" s="1890"/>
      <c r="J323" s="1890"/>
      <c r="K323" s="1890"/>
      <c r="L323" s="1890"/>
      <c r="M323" s="1890"/>
      <c r="N323" s="1891"/>
      <c r="O323" s="375"/>
      <c r="P323" s="375"/>
    </row>
    <row r="324" spans="1:16" ht="114.75" customHeight="1">
      <c r="B324" s="233" t="s">
        <v>742</v>
      </c>
      <c r="C324" s="1450" t="s">
        <v>743</v>
      </c>
      <c r="D324" s="1450"/>
      <c r="E324" s="1450"/>
      <c r="F324" s="1450"/>
      <c r="G324" s="1450"/>
      <c r="H324" s="1450"/>
      <c r="I324" s="1450"/>
      <c r="J324" s="1450"/>
      <c r="K324" s="1450"/>
      <c r="L324" s="1450"/>
      <c r="M324" s="1450"/>
      <c r="N324" s="1892"/>
      <c r="O324" s="2470" t="s">
        <v>3274</v>
      </c>
      <c r="P324" s="1709"/>
    </row>
    <row r="325" spans="1:16" ht="40.5" customHeight="1">
      <c r="A325" s="281"/>
      <c r="B325" s="397" t="s">
        <v>394</v>
      </c>
      <c r="C325" s="1484" t="s">
        <v>744</v>
      </c>
      <c r="D325" s="1484"/>
      <c r="E325" s="1484"/>
      <c r="F325" s="1484"/>
      <c r="G325" s="1484"/>
      <c r="H325" s="1484"/>
      <c r="I325" s="1484"/>
      <c r="J325" s="1484"/>
      <c r="K325" s="1484"/>
      <c r="L325" s="1900" t="s">
        <v>446</v>
      </c>
      <c r="M325" s="1565"/>
      <c r="N325" s="1567"/>
      <c r="O325" s="2499"/>
      <c r="P325" s="1708"/>
    </row>
    <row r="326" spans="1:16" ht="26.45" customHeight="1">
      <c r="A326" s="281"/>
      <c r="B326" s="397"/>
      <c r="C326" s="294" t="s">
        <v>418</v>
      </c>
      <c r="D326" s="1414" t="s">
        <v>745</v>
      </c>
      <c r="E326" s="1414"/>
      <c r="F326" s="1414"/>
      <c r="G326" s="1414"/>
      <c r="H326" s="1414"/>
      <c r="I326" s="1415"/>
      <c r="J326" s="1574" t="s">
        <v>345</v>
      </c>
      <c r="K326" s="1575"/>
      <c r="L326" s="1901"/>
      <c r="M326" s="1568"/>
      <c r="N326" s="1570"/>
      <c r="O326" s="2499"/>
      <c r="P326" s="1708"/>
    </row>
    <row r="327" spans="1:16" ht="19.5" customHeight="1">
      <c r="A327" s="281"/>
      <c r="B327" s="397"/>
      <c r="C327" s="397" t="s">
        <v>508</v>
      </c>
      <c r="D327" s="1414" t="s">
        <v>746</v>
      </c>
      <c r="E327" s="1414"/>
      <c r="F327" s="1414"/>
      <c r="G327" s="1414"/>
      <c r="H327" s="1484"/>
      <c r="I327" s="1485"/>
      <c r="J327" s="1883" t="s">
        <v>335</v>
      </c>
      <c r="K327" s="1903"/>
      <c r="L327" s="1901"/>
      <c r="M327" s="1568"/>
      <c r="N327" s="1570"/>
      <c r="O327" s="2499"/>
      <c r="P327" s="1708"/>
    </row>
    <row r="328" spans="1:16" ht="19.5" customHeight="1">
      <c r="A328" s="281"/>
      <c r="B328" s="397"/>
      <c r="C328" s="397" t="s">
        <v>510</v>
      </c>
      <c r="D328" s="1414" t="s">
        <v>747</v>
      </c>
      <c r="E328" s="1414"/>
      <c r="F328" s="1414"/>
      <c r="G328" s="1414"/>
      <c r="H328" s="1904" t="s">
        <v>748</v>
      </c>
      <c r="I328" s="1894"/>
      <c r="J328" s="1893" t="s">
        <v>749</v>
      </c>
      <c r="K328" s="1894"/>
      <c r="L328" s="1901"/>
      <c r="M328" s="1568"/>
      <c r="N328" s="1570"/>
      <c r="O328" s="2499"/>
      <c r="P328" s="1708"/>
    </row>
    <row r="329" spans="1:16" ht="60.75" customHeight="1">
      <c r="A329" s="281"/>
      <c r="B329" s="397"/>
      <c r="C329" s="397"/>
      <c r="D329" s="1895" t="s">
        <v>750</v>
      </c>
      <c r="E329" s="1895"/>
      <c r="F329" s="1895"/>
      <c r="G329" s="1896"/>
      <c r="H329" s="1800" t="s">
        <v>4202</v>
      </c>
      <c r="I329" s="3474"/>
      <c r="J329" s="1560" t="s">
        <v>4203</v>
      </c>
      <c r="K329" s="1561"/>
      <c r="L329" s="1901"/>
      <c r="M329" s="1568"/>
      <c r="N329" s="1570"/>
      <c r="O329" s="2499"/>
      <c r="P329" s="1708"/>
    </row>
    <row r="330" spans="1:16" ht="35.450000000000003" customHeight="1">
      <c r="A330" s="281"/>
      <c r="B330" s="397"/>
      <c r="C330" s="397" t="s">
        <v>512</v>
      </c>
      <c r="D330" s="1414" t="s">
        <v>751</v>
      </c>
      <c r="E330" s="1414"/>
      <c r="F330" s="1414"/>
      <c r="G330" s="1414"/>
      <c r="H330" s="1414"/>
      <c r="I330" s="1414"/>
      <c r="J330" s="1574" t="s">
        <v>58</v>
      </c>
      <c r="K330" s="1575"/>
      <c r="L330" s="1901"/>
      <c r="M330" s="1568"/>
      <c r="N330" s="1570"/>
      <c r="O330" s="2499"/>
      <c r="P330" s="1708"/>
    </row>
    <row r="331" spans="1:16" ht="34.5" customHeight="1">
      <c r="A331" s="281"/>
      <c r="B331" s="397" t="s">
        <v>401</v>
      </c>
      <c r="C331" s="1484" t="s">
        <v>752</v>
      </c>
      <c r="D331" s="1484"/>
      <c r="E331" s="1484"/>
      <c r="F331" s="1484"/>
      <c r="G331" s="1484"/>
      <c r="H331" s="1484"/>
      <c r="I331" s="1484"/>
      <c r="J331" s="1484"/>
      <c r="K331" s="1485"/>
      <c r="L331" s="1901"/>
      <c r="M331" s="1568"/>
      <c r="N331" s="1570"/>
      <c r="O331" s="2499"/>
      <c r="P331" s="1708"/>
    </row>
    <row r="332" spans="1:16" ht="19.5" customHeight="1">
      <c r="A332" s="281"/>
      <c r="B332" s="397"/>
      <c r="C332" s="397" t="s">
        <v>418</v>
      </c>
      <c r="D332" s="1414" t="s">
        <v>745</v>
      </c>
      <c r="E332" s="1414"/>
      <c r="F332" s="1414"/>
      <c r="G332" s="1414"/>
      <c r="H332" s="1414"/>
      <c r="I332" s="1415"/>
      <c r="J332" s="1574" t="s">
        <v>345</v>
      </c>
      <c r="K332" s="1575"/>
      <c r="L332" s="1901"/>
      <c r="M332" s="1568"/>
      <c r="N332" s="1570"/>
      <c r="O332" s="2499"/>
      <c r="P332" s="1708"/>
    </row>
    <row r="333" spans="1:16" ht="19.5" customHeight="1">
      <c r="A333" s="281"/>
      <c r="B333" s="397"/>
      <c r="C333" s="397" t="s">
        <v>508</v>
      </c>
      <c r="D333" s="1414" t="s">
        <v>753</v>
      </c>
      <c r="E333" s="1414"/>
      <c r="F333" s="1414"/>
      <c r="G333" s="1414"/>
      <c r="H333" s="1414"/>
      <c r="I333" s="1415"/>
      <c r="J333" s="1898" t="s">
        <v>58</v>
      </c>
      <c r="K333" s="1899"/>
      <c r="L333" s="1901"/>
      <c r="M333" s="1568"/>
      <c r="N333" s="1570"/>
      <c r="O333" s="2499"/>
      <c r="P333" s="1708"/>
    </row>
    <row r="334" spans="1:16" ht="19.5" customHeight="1">
      <c r="A334" s="281"/>
      <c r="B334" s="397"/>
      <c r="C334" s="397" t="s">
        <v>510</v>
      </c>
      <c r="D334" s="1484" t="s">
        <v>747</v>
      </c>
      <c r="E334" s="1484"/>
      <c r="F334" s="1484"/>
      <c r="G334" s="1484"/>
      <c r="H334" s="1904" t="s">
        <v>748</v>
      </c>
      <c r="I334" s="1894"/>
      <c r="J334" s="1893" t="s">
        <v>749</v>
      </c>
      <c r="K334" s="1894"/>
      <c r="L334" s="1901"/>
      <c r="M334" s="1568"/>
      <c r="N334" s="1570"/>
      <c r="O334" s="2499"/>
      <c r="P334" s="1708"/>
    </row>
    <row r="335" spans="1:16" ht="19.5" customHeight="1">
      <c r="A335" s="281"/>
      <c r="B335" s="397"/>
      <c r="C335" s="397"/>
      <c r="D335" s="225"/>
      <c r="E335" s="225"/>
      <c r="F335" s="225"/>
      <c r="G335" s="225"/>
      <c r="H335" s="1559" t="s">
        <v>4204</v>
      </c>
      <c r="I335" s="1561"/>
      <c r="J335" s="1560" t="s">
        <v>4205</v>
      </c>
      <c r="K335" s="1561"/>
      <c r="L335" s="1901"/>
      <c r="M335" s="1568"/>
      <c r="N335" s="1570"/>
      <c r="O335" s="2499"/>
      <c r="P335" s="1708"/>
    </row>
    <row r="336" spans="1:16" ht="19.5" customHeight="1">
      <c r="A336" s="281"/>
      <c r="B336" s="397"/>
      <c r="C336" s="397" t="s">
        <v>512</v>
      </c>
      <c r="D336" s="1414" t="s">
        <v>754</v>
      </c>
      <c r="E336" s="1414"/>
      <c r="F336" s="1414"/>
      <c r="G336" s="1414"/>
      <c r="H336" s="1414"/>
      <c r="I336" s="1414"/>
      <c r="J336" s="1574" t="s">
        <v>58</v>
      </c>
      <c r="K336" s="1575"/>
      <c r="L336" s="1901"/>
      <c r="M336" s="1568"/>
      <c r="N336" s="1570"/>
      <c r="O336" s="2499"/>
      <c r="P336" s="1708"/>
    </row>
    <row r="337" spans="1:16" ht="39.75" customHeight="1">
      <c r="A337" s="281"/>
      <c r="B337" s="397" t="s">
        <v>403</v>
      </c>
      <c r="C337" s="1414" t="s">
        <v>755</v>
      </c>
      <c r="D337" s="1414"/>
      <c r="E337" s="1414"/>
      <c r="F337" s="1414"/>
      <c r="G337" s="1414"/>
      <c r="H337" s="1414"/>
      <c r="I337" s="1414"/>
      <c r="J337" s="1414"/>
      <c r="K337" s="1415"/>
      <c r="L337" s="1901"/>
      <c r="M337" s="1568"/>
      <c r="N337" s="1570"/>
      <c r="O337" s="2499"/>
      <c r="P337" s="1708"/>
    </row>
    <row r="338" spans="1:16" ht="19.5" customHeight="1">
      <c r="A338" s="281"/>
      <c r="B338" s="205"/>
      <c r="C338" s="397" t="s">
        <v>418</v>
      </c>
      <c r="D338" s="1414" t="s">
        <v>745</v>
      </c>
      <c r="E338" s="1414"/>
      <c r="F338" s="1414"/>
      <c r="G338" s="1414"/>
      <c r="H338" s="1414"/>
      <c r="I338" s="1415"/>
      <c r="J338" s="1574" t="s">
        <v>345</v>
      </c>
      <c r="K338" s="1575"/>
      <c r="L338" s="1901"/>
      <c r="M338" s="1568"/>
      <c r="N338" s="1570"/>
      <c r="O338" s="2499"/>
      <c r="P338" s="1708"/>
    </row>
    <row r="339" spans="1:16" ht="19.5" customHeight="1">
      <c r="A339" s="281"/>
      <c r="B339" s="205"/>
      <c r="C339" s="397" t="s">
        <v>508</v>
      </c>
      <c r="D339" s="1414" t="s">
        <v>753</v>
      </c>
      <c r="E339" s="1414"/>
      <c r="F339" s="1414"/>
      <c r="G339" s="1414"/>
      <c r="H339" s="1414"/>
      <c r="I339" s="1415"/>
      <c r="J339" s="1905" t="s">
        <v>335</v>
      </c>
      <c r="K339" s="1903"/>
      <c r="L339" s="1901"/>
      <c r="M339" s="1568"/>
      <c r="N339" s="1570"/>
      <c r="O339" s="2499"/>
      <c r="P339" s="1708"/>
    </row>
    <row r="340" spans="1:16" ht="19.5" customHeight="1">
      <c r="A340" s="281"/>
      <c r="B340" s="198"/>
      <c r="C340" s="397" t="s">
        <v>510</v>
      </c>
      <c r="D340" s="1414" t="s">
        <v>747</v>
      </c>
      <c r="E340" s="1414"/>
      <c r="F340" s="1414"/>
      <c r="G340" s="1414"/>
      <c r="H340" s="1904" t="s">
        <v>748</v>
      </c>
      <c r="I340" s="1894"/>
      <c r="J340" s="1893" t="s">
        <v>749</v>
      </c>
      <c r="K340" s="1894"/>
      <c r="L340" s="1901"/>
      <c r="M340" s="1568"/>
      <c r="N340" s="1570"/>
      <c r="O340" s="2499"/>
      <c r="P340" s="1708"/>
    </row>
    <row r="341" spans="1:16" ht="28.5" customHeight="1">
      <c r="A341" s="281"/>
      <c r="B341" s="205"/>
      <c r="C341" s="397"/>
      <c r="D341" s="190"/>
      <c r="E341" s="190"/>
      <c r="F341" s="190"/>
      <c r="G341" s="190"/>
      <c r="H341" s="1559" t="s">
        <v>4206</v>
      </c>
      <c r="I341" s="1561"/>
      <c r="J341" s="1560" t="s">
        <v>4207</v>
      </c>
      <c r="K341" s="1561"/>
      <c r="L341" s="1901"/>
      <c r="M341" s="1568"/>
      <c r="N341" s="1570"/>
      <c r="O341" s="2499"/>
      <c r="P341" s="1708"/>
    </row>
    <row r="342" spans="1:16" ht="19.5" customHeight="1">
      <c r="A342" s="281"/>
      <c r="B342" s="205"/>
      <c r="C342" s="397" t="s">
        <v>512</v>
      </c>
      <c r="D342" s="1414" t="s">
        <v>756</v>
      </c>
      <c r="E342" s="1414"/>
      <c r="F342" s="1414"/>
      <c r="G342" s="1414"/>
      <c r="H342" s="1414"/>
      <c r="I342" s="1414"/>
      <c r="J342" s="1574" t="s">
        <v>58</v>
      </c>
      <c r="K342" s="1575"/>
      <c r="L342" s="1901"/>
      <c r="M342" s="1568"/>
      <c r="N342" s="1570"/>
      <c r="O342" s="2499"/>
      <c r="P342" s="1708"/>
    </row>
    <row r="343" spans="1:16" ht="39.75" customHeight="1">
      <c r="A343" s="281"/>
      <c r="B343" s="205" t="s">
        <v>405</v>
      </c>
      <c r="C343" s="1414" t="s">
        <v>757</v>
      </c>
      <c r="D343" s="1414"/>
      <c r="E343" s="1414"/>
      <c r="F343" s="1414"/>
      <c r="G343" s="1414"/>
      <c r="H343" s="1414"/>
      <c r="I343" s="1414"/>
      <c r="J343" s="1414"/>
      <c r="K343" s="1415"/>
      <c r="L343" s="1901"/>
      <c r="M343" s="1568"/>
      <c r="N343" s="1570"/>
      <c r="O343" s="2499"/>
      <c r="P343" s="1708"/>
    </row>
    <row r="344" spans="1:16" ht="19.5" customHeight="1">
      <c r="A344" s="281"/>
      <c r="B344" s="205"/>
      <c r="C344" s="397" t="s">
        <v>418</v>
      </c>
      <c r="D344" s="1414" t="s">
        <v>745</v>
      </c>
      <c r="E344" s="1414"/>
      <c r="F344" s="1414"/>
      <c r="G344" s="1414"/>
      <c r="H344" s="1414"/>
      <c r="I344" s="1415"/>
      <c r="J344" s="1574" t="s">
        <v>345</v>
      </c>
      <c r="K344" s="1575"/>
      <c r="L344" s="1901"/>
      <c r="M344" s="1568"/>
      <c r="N344" s="1570"/>
      <c r="O344" s="2499"/>
      <c r="P344" s="1708"/>
    </row>
    <row r="345" spans="1:16" ht="19.5" customHeight="1">
      <c r="A345" s="281"/>
      <c r="B345" s="205"/>
      <c r="C345" s="397" t="s">
        <v>508</v>
      </c>
      <c r="D345" s="1414" t="s">
        <v>753</v>
      </c>
      <c r="E345" s="1414"/>
      <c r="F345" s="1414"/>
      <c r="G345" s="1414"/>
      <c r="H345" s="1414"/>
      <c r="I345" s="1415"/>
      <c r="J345" s="1883" t="s">
        <v>335</v>
      </c>
      <c r="K345" s="1903"/>
      <c r="L345" s="1901"/>
      <c r="M345" s="1568"/>
      <c r="N345" s="1570"/>
      <c r="O345" s="2499"/>
      <c r="P345" s="1708"/>
    </row>
    <row r="346" spans="1:16" ht="19.5" customHeight="1">
      <c r="A346" s="281"/>
      <c r="B346" s="198"/>
      <c r="C346" s="397" t="s">
        <v>510</v>
      </c>
      <c r="D346" s="1414" t="s">
        <v>747</v>
      </c>
      <c r="E346" s="1414"/>
      <c r="F346" s="1414"/>
      <c r="G346" s="1414"/>
      <c r="H346" s="1904" t="s">
        <v>748</v>
      </c>
      <c r="I346" s="1894"/>
      <c r="J346" s="1893" t="s">
        <v>749</v>
      </c>
      <c r="K346" s="1894"/>
      <c r="L346" s="1901"/>
      <c r="M346" s="1568"/>
      <c r="N346" s="1570"/>
      <c r="O346" s="2499"/>
      <c r="P346" s="1708"/>
    </row>
    <row r="347" spans="1:16" ht="53.25" customHeight="1">
      <c r="A347" s="281"/>
      <c r="B347" s="205"/>
      <c r="C347" s="397"/>
      <c r="D347" s="190"/>
      <c r="E347" s="190"/>
      <c r="F347" s="190"/>
      <c r="G347" s="190"/>
      <c r="H347" s="1559" t="s">
        <v>4208</v>
      </c>
      <c r="I347" s="1561"/>
      <c r="J347" s="1560" t="s">
        <v>4209</v>
      </c>
      <c r="K347" s="1561"/>
      <c r="L347" s="1901"/>
      <c r="M347" s="1568"/>
      <c r="N347" s="1570"/>
      <c r="O347" s="2499"/>
      <c r="P347" s="1708"/>
    </row>
    <row r="348" spans="1:16" ht="19.5" customHeight="1">
      <c r="A348" s="281"/>
      <c r="B348" s="205"/>
      <c r="C348" s="397" t="s">
        <v>512</v>
      </c>
      <c r="D348" s="1414" t="s">
        <v>758</v>
      </c>
      <c r="E348" s="1414"/>
      <c r="F348" s="1414"/>
      <c r="G348" s="1414"/>
      <c r="H348" s="1414"/>
      <c r="I348" s="1414"/>
      <c r="J348" s="1574" t="s">
        <v>58</v>
      </c>
      <c r="K348" s="1575"/>
      <c r="L348" s="1901"/>
      <c r="M348" s="1568"/>
      <c r="N348" s="1570"/>
      <c r="O348" s="2499"/>
      <c r="P348" s="1708"/>
    </row>
    <row r="349" spans="1:16" ht="39.75" customHeight="1">
      <c r="A349" s="281"/>
      <c r="B349" s="205" t="s">
        <v>408</v>
      </c>
      <c r="C349" s="1414" t="s">
        <v>759</v>
      </c>
      <c r="D349" s="1414"/>
      <c r="E349" s="1414"/>
      <c r="F349" s="1414"/>
      <c r="G349" s="1414"/>
      <c r="H349" s="1414"/>
      <c r="I349" s="1414"/>
      <c r="J349" s="1414"/>
      <c r="K349" s="1415"/>
      <c r="L349" s="1901"/>
      <c r="M349" s="1568"/>
      <c r="N349" s="1570"/>
      <c r="O349" s="2499"/>
      <c r="P349" s="1708"/>
    </row>
    <row r="350" spans="1:16" ht="19.5" customHeight="1">
      <c r="A350" s="281"/>
      <c r="B350" s="205"/>
      <c r="C350" s="398" t="s">
        <v>418</v>
      </c>
      <c r="D350" s="1414" t="s">
        <v>745</v>
      </c>
      <c r="E350" s="1414"/>
      <c r="F350" s="1414"/>
      <c r="G350" s="1414"/>
      <c r="H350" s="1414"/>
      <c r="I350" s="1415"/>
      <c r="J350" s="1574" t="s">
        <v>345</v>
      </c>
      <c r="K350" s="1575"/>
      <c r="L350" s="1901"/>
      <c r="M350" s="1568"/>
      <c r="N350" s="1570"/>
      <c r="O350" s="2499"/>
      <c r="P350" s="1708"/>
    </row>
    <row r="351" spans="1:16" ht="19.5" customHeight="1">
      <c r="A351" s="281"/>
      <c r="B351" s="205"/>
      <c r="C351" s="397" t="s">
        <v>508</v>
      </c>
      <c r="D351" s="1414" t="s">
        <v>753</v>
      </c>
      <c r="E351" s="1414"/>
      <c r="F351" s="1414"/>
      <c r="G351" s="1414"/>
      <c r="H351" s="1414"/>
      <c r="I351" s="1415"/>
      <c r="J351" s="1883" t="s">
        <v>58</v>
      </c>
      <c r="K351" s="1903"/>
      <c r="L351" s="1901"/>
      <c r="M351" s="1568"/>
      <c r="N351" s="1570"/>
      <c r="O351" s="2499"/>
      <c r="P351" s="1708"/>
    </row>
    <row r="352" spans="1:16" ht="19.5" customHeight="1">
      <c r="A352" s="281"/>
      <c r="B352" s="198"/>
      <c r="C352" s="397" t="s">
        <v>510</v>
      </c>
      <c r="D352" s="1414" t="s">
        <v>747</v>
      </c>
      <c r="E352" s="1414"/>
      <c r="F352" s="1414"/>
      <c r="G352" s="1414"/>
      <c r="H352" s="1904" t="s">
        <v>748</v>
      </c>
      <c r="I352" s="1894"/>
      <c r="J352" s="1893" t="s">
        <v>749</v>
      </c>
      <c r="K352" s="1894"/>
      <c r="L352" s="1901"/>
      <c r="M352" s="1568"/>
      <c r="N352" s="1570"/>
      <c r="O352" s="2499"/>
      <c r="P352" s="1708"/>
    </row>
    <row r="353" spans="1:16" ht="19.5" customHeight="1">
      <c r="A353" s="281"/>
      <c r="B353" s="205"/>
      <c r="C353" s="397"/>
      <c r="D353" s="190"/>
      <c r="E353" s="190"/>
      <c r="F353" s="190"/>
      <c r="G353" s="190"/>
      <c r="H353" s="1559"/>
      <c r="I353" s="1561"/>
      <c r="J353" s="1560"/>
      <c r="K353" s="1561"/>
      <c r="L353" s="1901"/>
      <c r="M353" s="1568"/>
      <c r="N353" s="1570"/>
      <c r="O353" s="2499"/>
      <c r="P353" s="1708"/>
    </row>
    <row r="354" spans="1:16" ht="19.5" customHeight="1">
      <c r="A354" s="281"/>
      <c r="B354" s="205"/>
      <c r="C354" s="397" t="s">
        <v>512</v>
      </c>
      <c r="D354" s="1414" t="s">
        <v>4210</v>
      </c>
      <c r="E354" s="1414"/>
      <c r="F354" s="1414"/>
      <c r="G354" s="1414"/>
      <c r="H354" s="1414"/>
      <c r="I354" s="1414"/>
      <c r="J354" s="1574" t="s">
        <v>58</v>
      </c>
      <c r="K354" s="1575"/>
      <c r="L354" s="1901"/>
      <c r="M354" s="1568"/>
      <c r="N354" s="1570"/>
      <c r="O354" s="2499"/>
      <c r="P354" s="1708"/>
    </row>
    <row r="355" spans="1:16" ht="25.5" customHeight="1">
      <c r="A355" s="281"/>
      <c r="B355" s="205" t="s">
        <v>410</v>
      </c>
      <c r="C355" s="1414" t="s">
        <v>117</v>
      </c>
      <c r="D355" s="1414"/>
      <c r="E355" s="1414"/>
      <c r="F355" s="1414"/>
      <c r="G355" s="1414"/>
      <c r="H355" s="1414"/>
      <c r="I355" s="1414"/>
      <c r="J355" s="1414"/>
      <c r="K355" s="1415"/>
      <c r="L355" s="1901"/>
      <c r="M355" s="1568"/>
      <c r="N355" s="1570"/>
      <c r="O355" s="2499"/>
      <c r="P355" s="1708"/>
    </row>
    <row r="356" spans="1:16" ht="19.5" customHeight="1">
      <c r="A356" s="281"/>
      <c r="B356" s="205"/>
      <c r="C356" s="398" t="s">
        <v>418</v>
      </c>
      <c r="D356" s="1414" t="s">
        <v>745</v>
      </c>
      <c r="E356" s="1414"/>
      <c r="F356" s="1414"/>
      <c r="G356" s="1414"/>
      <c r="H356" s="1414"/>
      <c r="I356" s="1415"/>
      <c r="J356" s="1574" t="s">
        <v>345</v>
      </c>
      <c r="K356" s="1575"/>
      <c r="L356" s="1901"/>
      <c r="M356" s="1568"/>
      <c r="N356" s="1570"/>
      <c r="O356" s="2499"/>
      <c r="P356" s="1708"/>
    </row>
    <row r="357" spans="1:16" ht="19.5" customHeight="1">
      <c r="A357" s="281"/>
      <c r="B357" s="205"/>
      <c r="C357" s="397" t="s">
        <v>508</v>
      </c>
      <c r="D357" s="1414" t="s">
        <v>753</v>
      </c>
      <c r="E357" s="1414"/>
      <c r="F357" s="1414"/>
      <c r="G357" s="1414"/>
      <c r="H357" s="1414"/>
      <c r="I357" s="1415"/>
      <c r="J357" s="1883" t="s">
        <v>58</v>
      </c>
      <c r="K357" s="1903"/>
      <c r="L357" s="1901"/>
      <c r="M357" s="1568"/>
      <c r="N357" s="1570"/>
      <c r="O357" s="2499"/>
      <c r="P357" s="1708"/>
    </row>
    <row r="358" spans="1:16" ht="19.5" customHeight="1">
      <c r="A358" s="281"/>
      <c r="B358" s="205"/>
      <c r="C358" s="397" t="s">
        <v>510</v>
      </c>
      <c r="D358" s="1414" t="s">
        <v>747</v>
      </c>
      <c r="E358" s="1414"/>
      <c r="F358" s="1414"/>
      <c r="G358" s="1414"/>
      <c r="H358" s="1904" t="s">
        <v>748</v>
      </c>
      <c r="I358" s="1894"/>
      <c r="J358" s="1893" t="s">
        <v>749</v>
      </c>
      <c r="K358" s="1894"/>
      <c r="L358" s="1901"/>
      <c r="M358" s="1568"/>
      <c r="N358" s="1570"/>
      <c r="O358" s="2499"/>
      <c r="P358" s="1708"/>
    </row>
    <row r="359" spans="1:16" ht="19.5" customHeight="1">
      <c r="A359" s="281"/>
      <c r="B359" s="205"/>
      <c r="C359" s="397"/>
      <c r="D359" s="190"/>
      <c r="E359" s="190"/>
      <c r="F359" s="190"/>
      <c r="G359" s="190"/>
      <c r="H359" s="1559"/>
      <c r="I359" s="1561"/>
      <c r="J359" s="1560"/>
      <c r="K359" s="1561"/>
      <c r="L359" s="1901"/>
      <c r="M359" s="1568"/>
      <c r="N359" s="1570"/>
      <c r="O359" s="2499"/>
      <c r="P359" s="1708"/>
    </row>
    <row r="360" spans="1:16" ht="19.5" customHeight="1">
      <c r="A360" s="281"/>
      <c r="B360" s="205"/>
      <c r="C360" s="397" t="s">
        <v>512</v>
      </c>
      <c r="D360" s="1414" t="s">
        <v>760</v>
      </c>
      <c r="E360" s="1414"/>
      <c r="F360" s="1414"/>
      <c r="G360" s="1414"/>
      <c r="H360" s="1414"/>
      <c r="I360" s="1414"/>
      <c r="J360" s="1574" t="s">
        <v>58</v>
      </c>
      <c r="K360" s="1575"/>
      <c r="L360" s="1901"/>
      <c r="M360" s="1568"/>
      <c r="N360" s="1570"/>
      <c r="O360" s="2499"/>
      <c r="P360" s="1708"/>
    </row>
    <row r="361" spans="1:16" ht="25.5" customHeight="1">
      <c r="A361" s="281"/>
      <c r="B361" s="205" t="s">
        <v>413</v>
      </c>
      <c r="C361" s="1414" t="s">
        <v>118</v>
      </c>
      <c r="D361" s="1414"/>
      <c r="E361" s="1414"/>
      <c r="F361" s="1414"/>
      <c r="G361" s="1414"/>
      <c r="H361" s="1414"/>
      <c r="I361" s="1414"/>
      <c r="J361" s="1414"/>
      <c r="K361" s="1415"/>
      <c r="L361" s="1901"/>
      <c r="M361" s="1568"/>
      <c r="N361" s="1570"/>
      <c r="O361" s="2499"/>
      <c r="P361" s="1708"/>
    </row>
    <row r="362" spans="1:16" ht="19.5" customHeight="1">
      <c r="A362" s="281"/>
      <c r="B362" s="205"/>
      <c r="C362" s="398" t="s">
        <v>418</v>
      </c>
      <c r="D362" s="1414" t="s">
        <v>745</v>
      </c>
      <c r="E362" s="1414"/>
      <c r="F362" s="1414"/>
      <c r="G362" s="1414"/>
      <c r="H362" s="1414"/>
      <c r="I362" s="1415"/>
      <c r="J362" s="1574" t="s">
        <v>345</v>
      </c>
      <c r="K362" s="1575"/>
      <c r="L362" s="1901"/>
      <c r="M362" s="1568"/>
      <c r="N362" s="1570"/>
      <c r="O362" s="2499"/>
      <c r="P362" s="1708"/>
    </row>
    <row r="363" spans="1:16" ht="19.5" customHeight="1">
      <c r="A363" s="281"/>
      <c r="B363" s="205"/>
      <c r="C363" s="397" t="s">
        <v>508</v>
      </c>
      <c r="D363" s="1414" t="s">
        <v>753</v>
      </c>
      <c r="E363" s="1414"/>
      <c r="F363" s="1414"/>
      <c r="G363" s="1414"/>
      <c r="H363" s="1414"/>
      <c r="I363" s="1415"/>
      <c r="J363" s="1883" t="s">
        <v>58</v>
      </c>
      <c r="K363" s="1903"/>
      <c r="L363" s="1901"/>
      <c r="M363" s="1568"/>
      <c r="N363" s="1570"/>
      <c r="O363" s="2499"/>
      <c r="P363" s="1708"/>
    </row>
    <row r="364" spans="1:16" ht="19.5" customHeight="1">
      <c r="A364" s="281"/>
      <c r="B364" s="205"/>
      <c r="C364" s="397" t="s">
        <v>510</v>
      </c>
      <c r="D364" s="1414" t="s">
        <v>747</v>
      </c>
      <c r="E364" s="1414"/>
      <c r="F364" s="1414"/>
      <c r="G364" s="1414"/>
      <c r="H364" s="1904" t="s">
        <v>748</v>
      </c>
      <c r="I364" s="1894"/>
      <c r="J364" s="1893" t="s">
        <v>749</v>
      </c>
      <c r="K364" s="1894"/>
      <c r="L364" s="1901"/>
      <c r="M364" s="1568"/>
      <c r="N364" s="1570"/>
      <c r="O364" s="2499"/>
      <c r="P364" s="1708"/>
    </row>
    <row r="365" spans="1:16" ht="19.5" customHeight="1">
      <c r="A365" s="281"/>
      <c r="B365" s="205"/>
      <c r="C365" s="397"/>
      <c r="D365" s="190"/>
      <c r="E365" s="190"/>
      <c r="F365" s="190"/>
      <c r="G365" s="190"/>
      <c r="H365" s="1559"/>
      <c r="I365" s="1561"/>
      <c r="J365" s="1560"/>
      <c r="K365" s="1561"/>
      <c r="L365" s="1901"/>
      <c r="M365" s="1568"/>
      <c r="N365" s="1570"/>
      <c r="O365" s="2499"/>
      <c r="P365" s="1708"/>
    </row>
    <row r="366" spans="1:16" ht="19.5" customHeight="1">
      <c r="A366" s="281"/>
      <c r="B366" s="205"/>
      <c r="C366" s="397" t="s">
        <v>512</v>
      </c>
      <c r="D366" s="1414" t="s">
        <v>761</v>
      </c>
      <c r="E366" s="1414"/>
      <c r="F366" s="1414"/>
      <c r="G366" s="1414"/>
      <c r="H366" s="1414"/>
      <c r="I366" s="1414"/>
      <c r="J366" s="1574" t="s">
        <v>58</v>
      </c>
      <c r="K366" s="1575"/>
      <c r="L366" s="1901"/>
      <c r="M366" s="1568"/>
      <c r="N366" s="1570"/>
      <c r="O366" s="2499"/>
      <c r="P366" s="1708"/>
    </row>
    <row r="367" spans="1:16" ht="35.25" customHeight="1">
      <c r="A367" s="281"/>
      <c r="B367" s="198" t="s">
        <v>416</v>
      </c>
      <c r="C367" s="1414" t="s">
        <v>762</v>
      </c>
      <c r="D367" s="1414"/>
      <c r="E367" s="1414"/>
      <c r="F367" s="1414"/>
      <c r="G367" s="1414"/>
      <c r="H367" s="1414"/>
      <c r="I367" s="1414"/>
      <c r="J367" s="1414"/>
      <c r="K367" s="1415"/>
      <c r="L367" s="1901"/>
      <c r="M367" s="1568"/>
      <c r="N367" s="1570"/>
      <c r="O367" s="2499"/>
      <c r="P367" s="1708"/>
    </row>
    <row r="368" spans="1:16" ht="19.5" customHeight="1">
      <c r="A368" s="281"/>
      <c r="B368" s="205"/>
      <c r="C368" s="398" t="s">
        <v>418</v>
      </c>
      <c r="D368" s="1414" t="s">
        <v>745</v>
      </c>
      <c r="E368" s="1414"/>
      <c r="F368" s="1414"/>
      <c r="G368" s="1414"/>
      <c r="H368" s="1414"/>
      <c r="I368" s="1415"/>
      <c r="J368" s="1574" t="s">
        <v>345</v>
      </c>
      <c r="K368" s="1575"/>
      <c r="L368" s="1901"/>
      <c r="M368" s="1568"/>
      <c r="N368" s="1570"/>
      <c r="O368" s="2499"/>
      <c r="P368" s="1708"/>
    </row>
    <row r="369" spans="1:16" ht="19.5" customHeight="1">
      <c r="A369" s="281"/>
      <c r="B369" s="205"/>
      <c r="C369" s="397" t="s">
        <v>508</v>
      </c>
      <c r="D369" s="1414" t="s">
        <v>753</v>
      </c>
      <c r="E369" s="1414"/>
      <c r="F369" s="1414"/>
      <c r="G369" s="1414"/>
      <c r="H369" s="1414"/>
      <c r="I369" s="1415"/>
      <c r="J369" s="1883" t="s">
        <v>335</v>
      </c>
      <c r="K369" s="1903"/>
      <c r="L369" s="1901"/>
      <c r="M369" s="1568"/>
      <c r="N369" s="1570"/>
      <c r="O369" s="2499"/>
      <c r="P369" s="1708"/>
    </row>
    <row r="370" spans="1:16" ht="19.5" customHeight="1">
      <c r="A370" s="281"/>
      <c r="B370" s="198"/>
      <c r="C370" s="294" t="s">
        <v>510</v>
      </c>
      <c r="D370" s="1414" t="s">
        <v>747</v>
      </c>
      <c r="E370" s="1414"/>
      <c r="F370" s="1414"/>
      <c r="G370" s="1414"/>
      <c r="H370" s="1904" t="s">
        <v>748</v>
      </c>
      <c r="I370" s="1894"/>
      <c r="J370" s="1893" t="s">
        <v>749</v>
      </c>
      <c r="K370" s="1894"/>
      <c r="L370" s="1901"/>
      <c r="M370" s="1568"/>
      <c r="N370" s="1570"/>
      <c r="O370" s="2499"/>
      <c r="P370" s="1708"/>
    </row>
    <row r="371" spans="1:16" ht="31.5" customHeight="1">
      <c r="A371" s="281"/>
      <c r="B371" s="397"/>
      <c r="C371" s="397"/>
      <c r="D371" s="190"/>
      <c r="E371" s="190"/>
      <c r="F371" s="190"/>
      <c r="G371" s="190"/>
      <c r="H371" s="1559" t="s">
        <v>4211</v>
      </c>
      <c r="I371" s="1561"/>
      <c r="J371" s="1560" t="s">
        <v>4212</v>
      </c>
      <c r="K371" s="1561"/>
      <c r="L371" s="1901"/>
      <c r="M371" s="1568"/>
      <c r="N371" s="1570"/>
      <c r="O371" s="2499"/>
      <c r="P371" s="1708"/>
    </row>
    <row r="372" spans="1:16" ht="19.5" customHeight="1">
      <c r="A372" s="281"/>
      <c r="B372" s="397"/>
      <c r="C372" s="397" t="s">
        <v>512</v>
      </c>
      <c r="D372" s="1414" t="s">
        <v>763</v>
      </c>
      <c r="E372" s="1414"/>
      <c r="F372" s="1414"/>
      <c r="G372" s="1414"/>
      <c r="H372" s="1414"/>
      <c r="I372" s="1414"/>
      <c r="J372" s="1574">
        <v>0</v>
      </c>
      <c r="K372" s="1575"/>
      <c r="L372" s="1902"/>
      <c r="M372" s="1571"/>
      <c r="N372" s="1573"/>
      <c r="O372" s="2484"/>
      <c r="P372" s="1755"/>
    </row>
    <row r="373" spans="1:16" ht="60" customHeight="1">
      <c r="A373" s="281"/>
      <c r="B373" s="225" t="s">
        <v>764</v>
      </c>
      <c r="C373" s="1414" t="s">
        <v>765</v>
      </c>
      <c r="D373" s="1414"/>
      <c r="E373" s="1414"/>
      <c r="F373" s="1414"/>
      <c r="G373" s="1414"/>
      <c r="H373" s="399" t="s">
        <v>58</v>
      </c>
      <c r="I373" s="400" t="s">
        <v>766</v>
      </c>
      <c r="J373" s="1560"/>
      <c r="K373" s="1560"/>
      <c r="L373" s="1560"/>
      <c r="M373" s="1560"/>
      <c r="N373" s="1906"/>
      <c r="O373" s="328" t="s">
        <v>1279</v>
      </c>
      <c r="P373" s="328"/>
    </row>
    <row r="374" spans="1:16" ht="87.75" customHeight="1">
      <c r="A374" s="281"/>
      <c r="B374" s="225" t="s">
        <v>767</v>
      </c>
      <c r="C374" s="1484" t="s">
        <v>768</v>
      </c>
      <c r="D374" s="1484"/>
      <c r="E374" s="1484"/>
      <c r="F374" s="1484"/>
      <c r="G374" s="1485"/>
      <c r="H374" s="299" t="s">
        <v>58</v>
      </c>
      <c r="I374" s="319" t="s">
        <v>446</v>
      </c>
      <c r="J374" s="1907"/>
      <c r="K374" s="1907"/>
      <c r="L374" s="1907"/>
      <c r="M374" s="1907"/>
      <c r="N374" s="1908"/>
      <c r="O374" s="1709" t="s">
        <v>1279</v>
      </c>
      <c r="P374" s="1709"/>
    </row>
    <row r="375" spans="1:16" ht="65.25" customHeight="1">
      <c r="A375" s="281"/>
      <c r="B375" s="198" t="s">
        <v>394</v>
      </c>
      <c r="C375" s="1485" t="s">
        <v>769</v>
      </c>
      <c r="D375" s="1432"/>
      <c r="E375" s="1432"/>
      <c r="F375" s="1432"/>
      <c r="G375" s="1432"/>
      <c r="H375" s="1909"/>
      <c r="I375" s="1909"/>
      <c r="J375" s="1909"/>
      <c r="K375" s="1909"/>
      <c r="L375" s="1909"/>
      <c r="M375" s="1791"/>
      <c r="N375" s="1910"/>
      <c r="O375" s="1755"/>
      <c r="P375" s="1755"/>
    </row>
    <row r="376" spans="1:16" ht="57" customHeight="1">
      <c r="A376" s="281"/>
      <c r="B376" s="190" t="s">
        <v>770</v>
      </c>
      <c r="C376" s="1414" t="s">
        <v>771</v>
      </c>
      <c r="D376" s="1414"/>
      <c r="E376" s="1414"/>
      <c r="F376" s="1414"/>
      <c r="G376" s="1415"/>
      <c r="H376" s="1574" t="s">
        <v>356</v>
      </c>
      <c r="I376" s="1575"/>
      <c r="J376" s="1921" t="s">
        <v>446</v>
      </c>
      <c r="K376" s="1563" t="s">
        <v>4213</v>
      </c>
      <c r="L376" s="1655"/>
      <c r="M376" s="1655"/>
      <c r="N376" s="1923"/>
      <c r="O376" s="1709" t="s">
        <v>3324</v>
      </c>
      <c r="P376" s="1709"/>
    </row>
    <row r="377" spans="1:16" ht="42.75" customHeight="1">
      <c r="A377" s="281"/>
      <c r="B377" s="398" t="s">
        <v>394</v>
      </c>
      <c r="C377" s="1445" t="s">
        <v>772</v>
      </c>
      <c r="D377" s="1445"/>
      <c r="E377" s="1445"/>
      <c r="F377" s="1445"/>
      <c r="G377" s="1817"/>
      <c r="H377" s="1927" t="s">
        <v>4214</v>
      </c>
      <c r="I377" s="1881"/>
      <c r="J377" s="1922"/>
      <c r="K377" s="1924"/>
      <c r="L377" s="1925"/>
      <c r="M377" s="1925"/>
      <c r="N377" s="1926"/>
      <c r="O377" s="1710"/>
      <c r="P377" s="1710"/>
    </row>
    <row r="378" spans="1:16" ht="44.25" customHeight="1">
      <c r="B378" s="1911" t="s">
        <v>773</v>
      </c>
      <c r="C378" s="1912"/>
      <c r="D378" s="1912"/>
      <c r="E378" s="1912"/>
      <c r="F378" s="1912"/>
      <c r="G378" s="1913"/>
      <c r="H378" s="1914"/>
      <c r="I378" s="1915"/>
      <c r="J378" s="1915"/>
      <c r="K378" s="1915"/>
      <c r="L378" s="1915"/>
      <c r="M378" s="1915"/>
      <c r="N378" s="1915"/>
      <c r="O378" s="1916"/>
      <c r="P378" s="1917"/>
    </row>
    <row r="379" spans="1:16" ht="24" customHeight="1">
      <c r="B379" s="1416" t="s">
        <v>7</v>
      </c>
      <c r="C379" s="1417"/>
      <c r="D379" s="1417"/>
      <c r="E379" s="1417"/>
      <c r="F379" s="1417"/>
      <c r="G379" s="1417"/>
      <c r="H379" s="1417"/>
      <c r="I379" s="1417"/>
      <c r="J379" s="1882"/>
      <c r="K379" s="1882"/>
      <c r="L379" s="1417"/>
      <c r="M379" s="1417"/>
      <c r="N379" s="1417"/>
      <c r="O379" s="1417"/>
      <c r="P379" s="1418"/>
    </row>
    <row r="380" spans="1:16" ht="37.5" customHeight="1">
      <c r="A380" s="281"/>
      <c r="B380" s="190" t="s">
        <v>774</v>
      </c>
      <c r="C380" s="1414" t="s">
        <v>775</v>
      </c>
      <c r="D380" s="1414"/>
      <c r="E380" s="1414"/>
      <c r="F380" s="1414"/>
      <c r="G380" s="1415"/>
      <c r="H380" s="1574" t="s">
        <v>53</v>
      </c>
      <c r="I380" s="1575"/>
      <c r="J380" s="394" t="s">
        <v>446</v>
      </c>
      <c r="K380" s="1918" t="s">
        <v>4215</v>
      </c>
      <c r="L380" s="1919"/>
      <c r="M380" s="1919"/>
      <c r="N380" s="1920"/>
      <c r="O380" s="461"/>
      <c r="P380" s="462"/>
    </row>
    <row r="381" spans="1:16" ht="72.75" customHeight="1">
      <c r="A381" s="281"/>
      <c r="B381" s="190" t="s">
        <v>776</v>
      </c>
      <c r="C381" s="1414" t="s">
        <v>777</v>
      </c>
      <c r="D381" s="1414"/>
      <c r="E381" s="1414"/>
      <c r="F381" s="1414"/>
      <c r="G381" s="1415"/>
      <c r="H381" s="1574" t="s">
        <v>53</v>
      </c>
      <c r="I381" s="1575"/>
      <c r="J381" s="319" t="s">
        <v>446</v>
      </c>
      <c r="K381" s="1928" t="s">
        <v>4216</v>
      </c>
      <c r="L381" s="1929"/>
      <c r="M381" s="1929"/>
      <c r="N381" s="1930"/>
      <c r="O381" s="463"/>
      <c r="P381" s="464"/>
    </row>
    <row r="382" spans="1:16" ht="72.75" customHeight="1">
      <c r="A382" s="281"/>
      <c r="B382" s="190" t="s">
        <v>778</v>
      </c>
      <c r="C382" s="1414" t="s">
        <v>779</v>
      </c>
      <c r="D382" s="1414"/>
      <c r="E382" s="1414"/>
      <c r="F382" s="1414"/>
      <c r="G382" s="1415"/>
      <c r="H382" s="1574" t="s">
        <v>53</v>
      </c>
      <c r="I382" s="1575"/>
      <c r="J382" s="1756" t="s">
        <v>446</v>
      </c>
      <c r="K382" s="1928"/>
      <c r="L382" s="1929"/>
      <c r="M382" s="1929"/>
      <c r="N382" s="1930"/>
      <c r="O382" s="463"/>
      <c r="P382" s="464"/>
    </row>
    <row r="383" spans="1:16" ht="63.95" customHeight="1">
      <c r="A383" s="281"/>
      <c r="B383" s="190"/>
      <c r="C383" s="190" t="s">
        <v>561</v>
      </c>
      <c r="D383" s="1414" t="s">
        <v>780</v>
      </c>
      <c r="E383" s="1414"/>
      <c r="F383" s="1414"/>
      <c r="G383" s="1415"/>
      <c r="H383" s="1574" t="s">
        <v>53</v>
      </c>
      <c r="I383" s="1575"/>
      <c r="J383" s="1758"/>
      <c r="K383" s="1928" t="s">
        <v>4217</v>
      </c>
      <c r="L383" s="1929"/>
      <c r="M383" s="1929"/>
      <c r="N383" s="1930"/>
      <c r="O383" s="463"/>
      <c r="P383" s="464"/>
    </row>
    <row r="384" spans="1:16" ht="72.75" customHeight="1">
      <c r="A384" s="281"/>
      <c r="B384" s="190" t="s">
        <v>781</v>
      </c>
      <c r="C384" s="1414" t="s">
        <v>782</v>
      </c>
      <c r="D384" s="1414"/>
      <c r="E384" s="1414"/>
      <c r="F384" s="1414"/>
      <c r="G384" s="1415"/>
      <c r="H384" s="1867" t="s">
        <v>372</v>
      </c>
      <c r="I384" s="1869"/>
      <c r="J384" s="319" t="s">
        <v>446</v>
      </c>
      <c r="K384" s="1928" t="s">
        <v>4218</v>
      </c>
      <c r="L384" s="1929"/>
      <c r="M384" s="1929"/>
      <c r="N384" s="1930"/>
      <c r="O384" s="463"/>
      <c r="P384" s="464"/>
    </row>
    <row r="385" spans="1:16" ht="64.5" customHeight="1">
      <c r="A385" s="281"/>
      <c r="B385" s="190" t="s">
        <v>783</v>
      </c>
      <c r="C385" s="1414" t="s">
        <v>784</v>
      </c>
      <c r="D385" s="1414"/>
      <c r="E385" s="1414"/>
      <c r="F385" s="1414"/>
      <c r="G385" s="1415"/>
      <c r="H385" s="1937" t="s">
        <v>1369</v>
      </c>
      <c r="I385" s="1938"/>
      <c r="J385" s="319" t="s">
        <v>446</v>
      </c>
      <c r="K385" s="1928" t="s">
        <v>4219</v>
      </c>
      <c r="L385" s="1929"/>
      <c r="M385" s="1929"/>
      <c r="N385" s="1930"/>
      <c r="O385" s="463"/>
      <c r="P385" s="464"/>
    </row>
    <row r="386" spans="1:16" ht="63.75" customHeight="1">
      <c r="A386" s="281"/>
      <c r="B386" s="190" t="s">
        <v>785</v>
      </c>
      <c r="C386" s="1414" t="s">
        <v>786</v>
      </c>
      <c r="D386" s="1414"/>
      <c r="E386" s="1414"/>
      <c r="F386" s="1414"/>
      <c r="G386" s="1415"/>
      <c r="H386" s="1563" t="s">
        <v>1370</v>
      </c>
      <c r="I386" s="1564"/>
      <c r="J386" s="319" t="s">
        <v>446</v>
      </c>
      <c r="K386" s="1928" t="s">
        <v>4220</v>
      </c>
      <c r="L386" s="1929"/>
      <c r="M386" s="1929"/>
      <c r="N386" s="1930"/>
      <c r="O386" s="463"/>
      <c r="P386" s="464"/>
    </row>
    <row r="387" spans="1:16" ht="46.5" customHeight="1">
      <c r="A387" s="281"/>
      <c r="B387" s="190" t="s">
        <v>787</v>
      </c>
      <c r="C387" s="1414" t="s">
        <v>1371</v>
      </c>
      <c r="D387" s="1414"/>
      <c r="E387" s="1414"/>
      <c r="F387" s="1414"/>
      <c r="G387" s="1414"/>
      <c r="H387" s="1414"/>
      <c r="I387" s="1415"/>
      <c r="J387" s="1756" t="s">
        <v>446</v>
      </c>
      <c r="K387" s="1931" t="s">
        <v>4221</v>
      </c>
      <c r="L387" s="1932"/>
      <c r="M387" s="1932"/>
      <c r="N387" s="1933"/>
      <c r="O387" s="463"/>
      <c r="P387" s="464"/>
    </row>
    <row r="388" spans="1:16" ht="30.75" customHeight="1">
      <c r="A388" s="281"/>
      <c r="B388" s="225"/>
      <c r="C388" s="225" t="s">
        <v>561</v>
      </c>
      <c r="D388" s="1414" t="s">
        <v>4222</v>
      </c>
      <c r="E388" s="1414"/>
      <c r="F388" s="1414"/>
      <c r="G388" s="1415"/>
      <c r="H388" s="1563" t="s">
        <v>4223</v>
      </c>
      <c r="I388" s="1564"/>
      <c r="J388" s="1757"/>
      <c r="K388" s="1941"/>
      <c r="L388" s="1942"/>
      <c r="M388" s="1942"/>
      <c r="N388" s="1943"/>
      <c r="O388" s="463"/>
      <c r="P388" s="464"/>
    </row>
    <row r="389" spans="1:16" ht="33" customHeight="1">
      <c r="A389" s="281"/>
      <c r="B389" s="225"/>
      <c r="C389" s="225" t="s">
        <v>790</v>
      </c>
      <c r="D389" s="1414" t="s">
        <v>4224</v>
      </c>
      <c r="E389" s="1414"/>
      <c r="F389" s="1414"/>
      <c r="G389" s="1415"/>
      <c r="H389" s="1563" t="s">
        <v>1373</v>
      </c>
      <c r="I389" s="1564"/>
      <c r="J389" s="1757"/>
      <c r="K389" s="1941"/>
      <c r="L389" s="1942"/>
      <c r="M389" s="1942"/>
      <c r="N389" s="1943"/>
      <c r="O389" s="463"/>
      <c r="P389" s="464"/>
    </row>
    <row r="390" spans="1:16" ht="31.5" customHeight="1">
      <c r="B390" s="1939" t="s">
        <v>791</v>
      </c>
      <c r="C390" s="1940"/>
      <c r="D390" s="1940"/>
      <c r="E390" s="1940"/>
      <c r="F390" s="1940"/>
      <c r="G390" s="1940"/>
      <c r="H390" s="1940"/>
      <c r="I390" s="1940"/>
      <c r="J390" s="1940"/>
      <c r="K390" s="1940"/>
      <c r="L390" s="1940"/>
      <c r="M390" s="1940"/>
      <c r="N390" s="1940"/>
      <c r="O390" s="1940"/>
      <c r="P390" s="465"/>
    </row>
    <row r="391" spans="1:16" ht="15"/>
    <row r="392" spans="1:16" ht="15"/>
  </sheetData>
  <protectedRanges>
    <protectedRange algorithmName="SHA-512" hashValue="Vy4WNnMLetCeG+ng9ui6x3+uqKOOyXkr9ydS0hpE1nBblJqWNCsRpMCB+kdhYYAjvYZVZFDOlkpNDEp6qTa4+w==" saltValue="f8i8fDNrQTExav3GvUuKAA==" spinCount="100000" sqref="J59:J65" name="Range1"/>
  </protectedRanges>
  <mergeCells count="884">
    <mergeCell ref="F1:N1"/>
    <mergeCell ref="F2:G2"/>
    <mergeCell ref="B4:N4"/>
    <mergeCell ref="J10:K10"/>
    <mergeCell ref="L10:N10"/>
    <mergeCell ref="C11:H11"/>
    <mergeCell ref="J11:K11"/>
    <mergeCell ref="L11:N11"/>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2"/>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49:E49"/>
    <mergeCell ref="G49:H49"/>
    <mergeCell ref="I49:J49"/>
    <mergeCell ref="K49:L49"/>
    <mergeCell ref="B50:P50"/>
    <mergeCell ref="C51:E51"/>
    <mergeCell ref="G51:H51"/>
    <mergeCell ref="I51:J51"/>
    <mergeCell ref="K51:L51"/>
    <mergeCell ref="C54:E54"/>
    <mergeCell ref="G54:H54"/>
    <mergeCell ref="I54:J54"/>
    <mergeCell ref="K54:L54"/>
    <mergeCell ref="L65:N65"/>
    <mergeCell ref="B58:N58"/>
    <mergeCell ref="C59:I59"/>
    <mergeCell ref="C55:E55"/>
    <mergeCell ref="G55:H55"/>
    <mergeCell ref="I55:J55"/>
    <mergeCell ref="K55:L55"/>
    <mergeCell ref="C52:E52"/>
    <mergeCell ref="G52:H52"/>
    <mergeCell ref="I52:J52"/>
    <mergeCell ref="K52:L52"/>
    <mergeCell ref="C53:E53"/>
    <mergeCell ref="G53:H53"/>
    <mergeCell ref="I53:J53"/>
    <mergeCell ref="K53:L53"/>
    <mergeCell ref="C56:E56"/>
    <mergeCell ref="G56:H56"/>
    <mergeCell ref="I56:J56"/>
    <mergeCell ref="K56:L56"/>
    <mergeCell ref="C57:E57"/>
    <mergeCell ref="G57:H57"/>
    <mergeCell ref="I57:J57"/>
    <mergeCell ref="K57:L57"/>
    <mergeCell ref="L62:N62"/>
    <mergeCell ref="L59:N59"/>
    <mergeCell ref="C66:J66"/>
    <mergeCell ref="K66:K71"/>
    <mergeCell ref="L66:N71"/>
    <mergeCell ref="O66:O71"/>
    <mergeCell ref="P66:P71"/>
    <mergeCell ref="C67:I67"/>
    <mergeCell ref="C68:I68"/>
    <mergeCell ref="C69:I69"/>
    <mergeCell ref="C70:I70"/>
    <mergeCell ref="C71:F71"/>
    <mergeCell ref="G71:J71"/>
    <mergeCell ref="O59:O65"/>
    <mergeCell ref="P59:P65"/>
    <mergeCell ref="C60:I60"/>
    <mergeCell ref="L60:N60"/>
    <mergeCell ref="C61:I61"/>
    <mergeCell ref="L61:N61"/>
    <mergeCell ref="C62:I62"/>
    <mergeCell ref="C63:I63"/>
    <mergeCell ref="L63:N63"/>
    <mergeCell ref="C64:I64"/>
    <mergeCell ref="L64:N64"/>
    <mergeCell ref="C65:I65"/>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P84:P89"/>
    <mergeCell ref="B85:E89"/>
    <mergeCell ref="F85:H85"/>
    <mergeCell ref="I85:J85"/>
    <mergeCell ref="K85:N85"/>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137"/>
    <mergeCell ref="B92:F93"/>
    <mergeCell ref="G92:N92"/>
    <mergeCell ref="K93:N93"/>
    <mergeCell ref="C94:J94"/>
    <mergeCell ref="K94:N96"/>
    <mergeCell ref="C95:F95"/>
    <mergeCell ref="C103:J103"/>
    <mergeCell ref="K103:N105"/>
    <mergeCell ref="C104:F104"/>
    <mergeCell ref="C105:F105"/>
    <mergeCell ref="C106:J106"/>
    <mergeCell ref="K106:N108"/>
    <mergeCell ref="C107:F107"/>
    <mergeCell ref="C108:F108"/>
    <mergeCell ref="C96:F96"/>
    <mergeCell ref="C97:J97"/>
    <mergeCell ref="K97:N99"/>
    <mergeCell ref="C98:F98"/>
    <mergeCell ref="C99:F99"/>
    <mergeCell ref="C100:J100"/>
    <mergeCell ref="K100:N102"/>
    <mergeCell ref="C101:F101"/>
    <mergeCell ref="C102:F102"/>
    <mergeCell ref="C115:J115"/>
    <mergeCell ref="K115:N117"/>
    <mergeCell ref="C116:F116"/>
    <mergeCell ref="C117:F117"/>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27:J127"/>
    <mergeCell ref="K127:N129"/>
    <mergeCell ref="C128:F128"/>
    <mergeCell ref="C129:F129"/>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J133"/>
    <mergeCell ref="K133:N136"/>
    <mergeCell ref="C134:D134"/>
    <mergeCell ref="E134:J134"/>
    <mergeCell ref="C135:F135"/>
    <mergeCell ref="C136:F136"/>
    <mergeCell ref="H143:J143"/>
    <mergeCell ref="C144:G144"/>
    <mergeCell ref="H144:J144"/>
    <mergeCell ref="C145:G145"/>
    <mergeCell ref="H145:J145"/>
    <mergeCell ref="O145:O146"/>
    <mergeCell ref="B140:P140"/>
    <mergeCell ref="C141:G141"/>
    <mergeCell ref="H141:J141"/>
    <mergeCell ref="K141:K148"/>
    <mergeCell ref="L141:N148"/>
    <mergeCell ref="O141:O144"/>
    <mergeCell ref="P141:P144"/>
    <mergeCell ref="C142:G142"/>
    <mergeCell ref="H142:J142"/>
    <mergeCell ref="C143:G143"/>
    <mergeCell ref="P145:P146"/>
    <mergeCell ref="C146:G146"/>
    <mergeCell ref="H146:J146"/>
    <mergeCell ref="C147:G147"/>
    <mergeCell ref="H147:J147"/>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M151:N151"/>
    <mergeCell ref="C152:F152"/>
    <mergeCell ref="G152:I152"/>
    <mergeCell ref="J152:L152"/>
    <mergeCell ref="M152:N152"/>
    <mergeCell ref="D153:F153"/>
    <mergeCell ref="G153:I153"/>
    <mergeCell ref="J153:L153"/>
    <mergeCell ref="M153:N153"/>
    <mergeCell ref="C156:F156"/>
    <mergeCell ref="G156:I156"/>
    <mergeCell ref="J156:L156"/>
    <mergeCell ref="M156:N156"/>
    <mergeCell ref="C157:F157"/>
    <mergeCell ref="G157:I157"/>
    <mergeCell ref="J157:L157"/>
    <mergeCell ref="M157:N157"/>
    <mergeCell ref="D154:F154"/>
    <mergeCell ref="G154:I154"/>
    <mergeCell ref="J154:L154"/>
    <mergeCell ref="M154:N154"/>
    <mergeCell ref="C155:F155"/>
    <mergeCell ref="G155:I155"/>
    <mergeCell ref="J155:L155"/>
    <mergeCell ref="M155:N155"/>
    <mergeCell ref="C160:F160"/>
    <mergeCell ref="G160:I160"/>
    <mergeCell ref="J160:L160"/>
    <mergeCell ref="M160:N160"/>
    <mergeCell ref="C161:F161"/>
    <mergeCell ref="G161:I161"/>
    <mergeCell ref="J161:L161"/>
    <mergeCell ref="M161:N161"/>
    <mergeCell ref="C158:F158"/>
    <mergeCell ref="G158:I158"/>
    <mergeCell ref="J158:L158"/>
    <mergeCell ref="M158:N158"/>
    <mergeCell ref="C159:F159"/>
    <mergeCell ref="G159:I159"/>
    <mergeCell ref="J159:L159"/>
    <mergeCell ref="M159:N159"/>
    <mergeCell ref="C164:F164"/>
    <mergeCell ref="G164:I164"/>
    <mergeCell ref="J164:L164"/>
    <mergeCell ref="M164:N164"/>
    <mergeCell ref="C165:E165"/>
    <mergeCell ref="H165:I165"/>
    <mergeCell ref="J165:L165"/>
    <mergeCell ref="M165:N165"/>
    <mergeCell ref="C162:F162"/>
    <mergeCell ref="G162:I162"/>
    <mergeCell ref="J162:L162"/>
    <mergeCell ref="M162:N162"/>
    <mergeCell ref="C163:F163"/>
    <mergeCell ref="G163:I163"/>
    <mergeCell ref="J163:L163"/>
    <mergeCell ref="M163:N163"/>
    <mergeCell ref="B166:N166"/>
    <mergeCell ref="C167:E167"/>
    <mergeCell ref="G167:K167"/>
    <mergeCell ref="L167:N167"/>
    <mergeCell ref="O167:O178"/>
    <mergeCell ref="P167:P178"/>
    <mergeCell ref="C168:E168"/>
    <mergeCell ref="G168:K168"/>
    <mergeCell ref="L168:N168"/>
    <mergeCell ref="C169:E169"/>
    <mergeCell ref="C172:E172"/>
    <mergeCell ref="G172:K172"/>
    <mergeCell ref="L172:N172"/>
    <mergeCell ref="C173:E173"/>
    <mergeCell ref="G173:K173"/>
    <mergeCell ref="L173:N173"/>
    <mergeCell ref="G169:K169"/>
    <mergeCell ref="L169:N169"/>
    <mergeCell ref="C170:E170"/>
    <mergeCell ref="G170:K170"/>
    <mergeCell ref="L170:N170"/>
    <mergeCell ref="C171:E171"/>
    <mergeCell ref="G171:K171"/>
    <mergeCell ref="L171:N171"/>
    <mergeCell ref="C176:E176"/>
    <mergeCell ref="G176:K176"/>
    <mergeCell ref="L176:N176"/>
    <mergeCell ref="C177:E177"/>
    <mergeCell ref="G177:K177"/>
    <mergeCell ref="L177:N177"/>
    <mergeCell ref="C174:E174"/>
    <mergeCell ref="G174:K174"/>
    <mergeCell ref="L174:N174"/>
    <mergeCell ref="C175:E175"/>
    <mergeCell ref="G175:K175"/>
    <mergeCell ref="L175:N175"/>
    <mergeCell ref="C178:E178"/>
    <mergeCell ref="G178:K178"/>
    <mergeCell ref="L178:N178"/>
    <mergeCell ref="C179:E179"/>
    <mergeCell ref="G179:N179"/>
    <mergeCell ref="O179:O190"/>
    <mergeCell ref="G184:N184"/>
    <mergeCell ref="C185:E185"/>
    <mergeCell ref="G185:N185"/>
    <mergeCell ref="C186:E186"/>
    <mergeCell ref="G186:N186"/>
    <mergeCell ref="C187:E187"/>
    <mergeCell ref="G187:N187"/>
    <mergeCell ref="C188:E188"/>
    <mergeCell ref="G188:N188"/>
    <mergeCell ref="C189:E189"/>
    <mergeCell ref="G189:N189"/>
    <mergeCell ref="P179:P190"/>
    <mergeCell ref="C180:E180"/>
    <mergeCell ref="G180:N180"/>
    <mergeCell ref="C181:E181"/>
    <mergeCell ref="G181:N181"/>
    <mergeCell ref="C182:E182"/>
    <mergeCell ref="G182:N182"/>
    <mergeCell ref="C183:E183"/>
    <mergeCell ref="G183:N183"/>
    <mergeCell ref="C184:E184"/>
    <mergeCell ref="C190:E190"/>
    <mergeCell ref="G190:N190"/>
    <mergeCell ref="L191:N191"/>
    <mergeCell ref="O191:O202"/>
    <mergeCell ref="C195:E195"/>
    <mergeCell ref="G195:K195"/>
    <mergeCell ref="L195:N195"/>
    <mergeCell ref="C196:E196"/>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F259"/>
    <mergeCell ref="H259:N259"/>
    <mergeCell ref="C260:E260"/>
    <mergeCell ref="H260:N260"/>
    <mergeCell ref="O263:O267"/>
    <mergeCell ref="P263:P267"/>
    <mergeCell ref="C264:E264"/>
    <mergeCell ref="C265:E265"/>
    <mergeCell ref="C266:E266"/>
    <mergeCell ref="C267:E267"/>
    <mergeCell ref="C261:E261"/>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H341:I341"/>
    <mergeCell ref="J341:K341"/>
    <mergeCell ref="H328:I328"/>
    <mergeCell ref="C337:K337"/>
    <mergeCell ref="D338:I338"/>
    <mergeCell ref="J338:K338"/>
    <mergeCell ref="D339:I339"/>
    <mergeCell ref="J339:K339"/>
    <mergeCell ref="D340:G340"/>
    <mergeCell ref="H340:I340"/>
    <mergeCell ref="J340:K340"/>
    <mergeCell ref="D334:G334"/>
    <mergeCell ref="H334:I334"/>
    <mergeCell ref="J334:K334"/>
    <mergeCell ref="H335:I335"/>
    <mergeCell ref="J335:K335"/>
    <mergeCell ref="D336:I336"/>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C373:G373"/>
    <mergeCell ref="J373:N373"/>
    <mergeCell ref="C374:G374"/>
    <mergeCell ref="J374:N374"/>
    <mergeCell ref="O374:O37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B378:G378"/>
    <mergeCell ref="H378:N378"/>
    <mergeCell ref="O378:P378"/>
    <mergeCell ref="B379:P379"/>
    <mergeCell ref="C380:G380"/>
    <mergeCell ref="H380:I380"/>
    <mergeCell ref="K380:N380"/>
    <mergeCell ref="C376:G376"/>
    <mergeCell ref="H376:I376"/>
    <mergeCell ref="J376:J377"/>
    <mergeCell ref="K376:N377"/>
    <mergeCell ref="O376:O377"/>
    <mergeCell ref="P376:P377"/>
    <mergeCell ref="C377:G377"/>
    <mergeCell ref="H377:I377"/>
    <mergeCell ref="C384:G384"/>
    <mergeCell ref="H384:I384"/>
    <mergeCell ref="K384:N384"/>
    <mergeCell ref="C385:G385"/>
    <mergeCell ref="H385:I385"/>
    <mergeCell ref="K385:N385"/>
    <mergeCell ref="C381:G381"/>
    <mergeCell ref="H381:I381"/>
    <mergeCell ref="K381:N381"/>
    <mergeCell ref="C382:G382"/>
    <mergeCell ref="H382:I382"/>
    <mergeCell ref="J382:J383"/>
    <mergeCell ref="K382:N382"/>
    <mergeCell ref="D383:G383"/>
    <mergeCell ref="H383:I383"/>
    <mergeCell ref="K383:N383"/>
    <mergeCell ref="B390:O390"/>
    <mergeCell ref="C386:G386"/>
    <mergeCell ref="H386:I386"/>
    <mergeCell ref="K386:N386"/>
    <mergeCell ref="C387:I387"/>
    <mergeCell ref="J387:J389"/>
    <mergeCell ref="K387:N389"/>
    <mergeCell ref="D388:G388"/>
    <mergeCell ref="H388:I388"/>
    <mergeCell ref="D389:G389"/>
    <mergeCell ref="H389:I389"/>
  </mergeCells>
  <phoneticPr fontId="15" type="noConversion"/>
  <conditionalFormatting sqref="F73:F75">
    <cfRule type="containsBlanks" dxfId="4746" priority="183">
      <formula>LEN(TRIM(F73))=0</formula>
    </cfRule>
  </conditionalFormatting>
  <conditionalFormatting sqref="F77:F80">
    <cfRule type="containsBlanks" dxfId="4745" priority="151">
      <formula>LEN(TRIM(F77))=0</formula>
    </cfRule>
  </conditionalFormatting>
  <conditionalFormatting sqref="F180:F190">
    <cfRule type="containsBlanks" dxfId="4744" priority="184">
      <formula>LEN(TRIM(F180))=0</formula>
    </cfRule>
  </conditionalFormatting>
  <conditionalFormatting sqref="F257:F258">
    <cfRule type="containsBlanks" dxfId="4743" priority="189">
      <formula>LEN(TRIM(F257))=0</formula>
    </cfRule>
  </conditionalFormatting>
  <conditionalFormatting sqref="F260">
    <cfRule type="expression" dxfId="4742" priority="33">
      <formula>AND(F258="No",#REF!="No")</formula>
    </cfRule>
  </conditionalFormatting>
  <conditionalFormatting sqref="F260:F267">
    <cfRule type="containsBlanks" dxfId="4741" priority="188">
      <formula>LEN(TRIM(F260))=0</formula>
    </cfRule>
  </conditionalFormatting>
  <conditionalFormatting sqref="F261">
    <cfRule type="expression" dxfId="4740" priority="16">
      <formula>AND(F258="No",#REF!="No")</formula>
    </cfRule>
  </conditionalFormatting>
  <conditionalFormatting sqref="F262">
    <cfRule type="expression" dxfId="4739" priority="15">
      <formula>AND(F258="No",#REF!="No")</formula>
    </cfRule>
  </conditionalFormatting>
  <conditionalFormatting sqref="F264:F267">
    <cfRule type="expression" dxfId="4738" priority="58">
      <formula>$F$263="No"</formula>
    </cfRule>
  </conditionalFormatting>
  <conditionalFormatting sqref="F273:F277">
    <cfRule type="containsBlanks" dxfId="4737" priority="174">
      <formula>LEN(TRIM(F273))=0</formula>
    </cfRule>
  </conditionalFormatting>
  <conditionalFormatting sqref="F81:G81">
    <cfRule type="expression" dxfId="4736" priority="37">
      <formula>OR($F$80="No",$F$80="Don't know",$F$80="Not applicable")</formula>
    </cfRule>
  </conditionalFormatting>
  <conditionalFormatting sqref="F250:G250 F251 F252:G252 F253 F254:G254">
    <cfRule type="containsBlanks" dxfId="4735" priority="171">
      <formula>LEN(TRIM(F250))=0</formula>
    </cfRule>
  </conditionalFormatting>
  <conditionalFormatting sqref="F86:J86">
    <cfRule type="containsBlanks" dxfId="4734" priority="109">
      <formula>LEN(TRIM(F86))=0</formula>
    </cfRule>
  </conditionalFormatting>
  <conditionalFormatting sqref="F226:J226">
    <cfRule type="expression" dxfId="4733" priority="51">
      <formula>OR($H$225="No",$H$225="Don't know",$H$225="Not applicable (no fees)")</formula>
    </cfRule>
  </conditionalFormatting>
  <conditionalFormatting sqref="F228:J228">
    <cfRule type="expression" dxfId="4732" priority="50">
      <formula>$H$227="No"</formula>
    </cfRule>
  </conditionalFormatting>
  <conditionalFormatting sqref="F45:M45">
    <cfRule type="expression" dxfId="4731" priority="98">
      <formula>OR($I$42="No",$I$42="Don't know")</formula>
    </cfRule>
  </conditionalFormatting>
  <conditionalFormatting sqref="F47:M47">
    <cfRule type="expression" dxfId="4730" priority="99">
      <formula>OR($I$42="No",$I$42="Don't know")</formula>
    </cfRule>
  </conditionalFormatting>
  <conditionalFormatting sqref="F8:N8">
    <cfRule type="expression" dxfId="4729" priority="95">
      <formula>OR($I$6="No",$I$6="Don't know")</formula>
    </cfRule>
    <cfRule type="containsBlanks" dxfId="4728" priority="209">
      <formula>LEN(TRIM(F8))=0</formula>
    </cfRule>
    <cfRule type="expression" dxfId="4727" priority="213">
      <formula>$N$13="No"</formula>
    </cfRule>
    <cfRule type="expression" dxfId="4726" priority="214">
      <formula>$N$13="Not applicable"</formula>
    </cfRule>
    <cfRule type="expression" dxfId="4725" priority="215">
      <formula>$N$13="Don't know"</formula>
    </cfRule>
  </conditionalFormatting>
  <conditionalFormatting sqref="F86:N89">
    <cfRule type="expression" dxfId="4724" priority="92">
      <formula>OR($H$84="No",$H$84="Don't know")</formula>
    </cfRule>
  </conditionalFormatting>
  <conditionalFormatting sqref="G38:G39">
    <cfRule type="expression" dxfId="4723" priority="108">
      <formula>$J$35="No"</formula>
    </cfRule>
  </conditionalFormatting>
  <conditionalFormatting sqref="G139">
    <cfRule type="containsBlanks" dxfId="4722" priority="205">
      <formula>LEN(TRIM(G139))=0</formula>
    </cfRule>
  </conditionalFormatting>
  <conditionalFormatting sqref="G154:G164">
    <cfRule type="containsBlanks" dxfId="4721" priority="87">
      <formula>LEN(TRIM(G154))=0</formula>
    </cfRule>
  </conditionalFormatting>
  <conditionalFormatting sqref="G256">
    <cfRule type="containsBlanks" dxfId="4720" priority="170">
      <formula>LEN(TRIM(G256))=0</formula>
    </cfRule>
  </conditionalFormatting>
  <conditionalFormatting sqref="G271 F273:G277">
    <cfRule type="expression" dxfId="4719" priority="57">
      <formula>OR($G$269="No",$G$269="Don't know")</formula>
    </cfRule>
  </conditionalFormatting>
  <conditionalFormatting sqref="G271 G269">
    <cfRule type="containsBlanks" dxfId="4718" priority="173">
      <formula>LEN(TRIM(G269))=0</formula>
    </cfRule>
  </conditionalFormatting>
  <conditionalFormatting sqref="G151:I151">
    <cfRule type="expression" dxfId="4717" priority="91">
      <formula>OR($I$94="No",$I$94="Don't know")</formula>
    </cfRule>
  </conditionalFormatting>
  <conditionalFormatting sqref="G152:I152">
    <cfRule type="expression" dxfId="4716" priority="89">
      <formula>OR($I$97="No",$I$97="Don't know")</formula>
    </cfRule>
  </conditionalFormatting>
  <conditionalFormatting sqref="G153:I154">
    <cfRule type="expression" dxfId="4715" priority="86">
      <formula>OR($I$100="No",$I$100="Don't know")</formula>
    </cfRule>
  </conditionalFormatting>
  <conditionalFormatting sqref="G155:I155">
    <cfRule type="expression" dxfId="4714" priority="83">
      <formula>OR($I$103="No",$I$103="Don't know")</formula>
    </cfRule>
  </conditionalFormatting>
  <conditionalFormatting sqref="G156:I156">
    <cfRule type="expression" dxfId="4713" priority="81">
      <formula>OR($I$106="No",$I$106="Don't know")</formula>
    </cfRule>
  </conditionalFormatting>
  <conditionalFormatting sqref="G157:I157">
    <cfRule type="expression" dxfId="4712" priority="79">
      <formula>OR($I$109="No",$I$109="Don't know")</formula>
    </cfRule>
  </conditionalFormatting>
  <conditionalFormatting sqref="G158:I158">
    <cfRule type="expression" dxfId="4711" priority="78">
      <formula>OR($I$112="No",$I$112="Don't know")</formula>
    </cfRule>
  </conditionalFormatting>
  <conditionalFormatting sqref="G159:I159">
    <cfRule type="expression" dxfId="4710" priority="77">
      <formula>OR($I$115="No",$I$115="Don't know")</formula>
    </cfRule>
  </conditionalFormatting>
  <conditionalFormatting sqref="G160:I160">
    <cfRule type="expression" dxfId="4709" priority="76">
      <formula>OR($I$118="No",$I$118="Don't know")</formula>
    </cfRule>
  </conditionalFormatting>
  <conditionalFormatting sqref="G162:I162">
    <cfRule type="expression" dxfId="4708" priority="74">
      <formula>OR($I$124="No",$I$124="Don't know")</formula>
    </cfRule>
  </conditionalFormatting>
  <conditionalFormatting sqref="G163:I163">
    <cfRule type="expression" dxfId="4707" priority="71">
      <formula>OR($I$127="No",$I$127="Don't know")</formula>
    </cfRule>
  </conditionalFormatting>
  <conditionalFormatting sqref="G164:I164">
    <cfRule type="expression" dxfId="4706" priority="70">
      <formula>OR($I$130="No",$I$130="Don't know")</formula>
    </cfRule>
  </conditionalFormatting>
  <conditionalFormatting sqref="G38:J39">
    <cfRule type="expression" dxfId="4705" priority="93">
      <formula>OR($J$35="No",$J$35="Don't know")</formula>
    </cfRule>
    <cfRule type="containsBlanks" dxfId="4704" priority="207">
      <formula>LEN(TRIM(G38))=0</formula>
    </cfRule>
  </conditionalFormatting>
  <conditionalFormatting sqref="G71:J71 F73:G75 F77:G81">
    <cfRule type="expression" dxfId="4703" priority="38">
      <formula>($J$59=0)</formula>
    </cfRule>
  </conditionalFormatting>
  <conditionalFormatting sqref="G71:J71">
    <cfRule type="expression" dxfId="4702" priority="40">
      <formula>OR($J$70="No",$J$70="Don't know",$J$70="Not applicable")</formula>
    </cfRule>
    <cfRule type="containsBlanks" dxfId="4701" priority="172">
      <formula>LEN(TRIM(G71))=0</formula>
    </cfRule>
  </conditionalFormatting>
  <conditionalFormatting sqref="G95:J96">
    <cfRule type="containsBlanks" dxfId="4700" priority="35">
      <formula>LEN(TRIM(G95))=0</formula>
    </cfRule>
  </conditionalFormatting>
  <conditionalFormatting sqref="G98:J99">
    <cfRule type="containsBlanks" dxfId="4699" priority="31">
      <formula>LEN(TRIM(G98))=0</formula>
    </cfRule>
  </conditionalFormatting>
  <conditionalFormatting sqref="G101:J102">
    <cfRule type="containsBlanks" dxfId="4698" priority="13">
      <formula>LEN(TRIM(G101))=0</formula>
    </cfRule>
  </conditionalFormatting>
  <conditionalFormatting sqref="G104:J105">
    <cfRule type="containsBlanks" dxfId="4697" priority="30">
      <formula>LEN(TRIM(G104))=0</formula>
    </cfRule>
  </conditionalFormatting>
  <conditionalFormatting sqref="G107:J108">
    <cfRule type="containsBlanks" dxfId="4696" priority="12">
      <formula>LEN(TRIM(G107))=0</formula>
    </cfRule>
  </conditionalFormatting>
  <conditionalFormatting sqref="G110:J111">
    <cfRule type="containsBlanks" dxfId="4695" priority="11">
      <formula>LEN(TRIM(G110))=0</formula>
    </cfRule>
  </conditionalFormatting>
  <conditionalFormatting sqref="G113:J114">
    <cfRule type="containsBlanks" dxfId="4694" priority="10">
      <formula>LEN(TRIM(G113))=0</formula>
    </cfRule>
  </conditionalFormatting>
  <conditionalFormatting sqref="G116:J117">
    <cfRule type="containsBlanks" dxfId="4693" priority="9">
      <formula>LEN(TRIM(G116))=0</formula>
    </cfRule>
  </conditionalFormatting>
  <conditionalFormatting sqref="G119:J120">
    <cfRule type="containsBlanks" dxfId="4692" priority="8">
      <formula>LEN(TRIM(G119))=0</formula>
    </cfRule>
  </conditionalFormatting>
  <conditionalFormatting sqref="G122:J123">
    <cfRule type="containsBlanks" dxfId="4691" priority="7">
      <formula>LEN(TRIM(G122))=0</formula>
    </cfRule>
  </conditionalFormatting>
  <conditionalFormatting sqref="G125:J126">
    <cfRule type="containsBlanks" dxfId="4690" priority="29">
      <formula>LEN(TRIM(G125))=0</formula>
    </cfRule>
  </conditionalFormatting>
  <conditionalFormatting sqref="G128:J129">
    <cfRule type="containsBlanks" dxfId="4689" priority="6">
      <formula>LEN(TRIM(G128))=0</formula>
    </cfRule>
  </conditionalFormatting>
  <conditionalFormatting sqref="G131:J132">
    <cfRule type="containsBlanks" dxfId="4688" priority="5">
      <formula>LEN(TRIM(G131))=0</formula>
    </cfRule>
  </conditionalFormatting>
  <conditionalFormatting sqref="G168:K178">
    <cfRule type="expression" dxfId="4687" priority="65">
      <formula>OR($F168="No",$F168="Don't know")</formula>
    </cfRule>
  </conditionalFormatting>
  <conditionalFormatting sqref="G161:L161">
    <cfRule type="expression" dxfId="4686" priority="3">
      <formula>OR($G$118="No",$G$118="Don't know")</formula>
    </cfRule>
  </conditionalFormatting>
  <conditionalFormatting sqref="G180:N190">
    <cfRule type="expression" dxfId="4685" priority="64">
      <formula>OR($F180="No",$F180="Don't know")</formula>
    </cfRule>
  </conditionalFormatting>
  <conditionalFormatting sqref="G192:N202">
    <cfRule type="expression" dxfId="4684" priority="63">
      <formula>OR($F192="No",$F192="Don't know")</formula>
    </cfRule>
  </conditionalFormatting>
  <conditionalFormatting sqref="G204:N214">
    <cfRule type="expression" dxfId="4683" priority="62">
      <formula>OR($F204="No",$F204="Don't know")</formula>
    </cfRule>
  </conditionalFormatting>
  <conditionalFormatting sqref="H141:H144">
    <cfRule type="expression" dxfId="4682" priority="121">
      <formula>#REF!="Don't know"</formula>
    </cfRule>
    <cfRule type="expression" dxfId="4681" priority="122">
      <formula>#REF!="No"</formula>
    </cfRule>
  </conditionalFormatting>
  <conditionalFormatting sqref="H141:H145">
    <cfRule type="containsBlanks" dxfId="4680" priority="123">
      <formula>LEN(TRIM(H141))=0</formula>
    </cfRule>
  </conditionalFormatting>
  <conditionalFormatting sqref="H145">
    <cfRule type="expression" dxfId="4679" priority="198">
      <formula>#REF!="Don't know"</formula>
    </cfRule>
    <cfRule type="expression" dxfId="4678" priority="199">
      <formula>#REF!="No"</formula>
    </cfRule>
  </conditionalFormatting>
  <conditionalFormatting sqref="H147 K141">
    <cfRule type="expression" dxfId="4677" priority="201">
      <formula>#REF!="Don't know"</formula>
    </cfRule>
    <cfRule type="expression" dxfId="4676" priority="202">
      <formula>#REF!="No"</formula>
    </cfRule>
  </conditionalFormatting>
  <conditionalFormatting sqref="H147">
    <cfRule type="containsBlanks" dxfId="4675" priority="200">
      <formula>LEN(TRIM(H147))=0</formula>
    </cfRule>
  </conditionalFormatting>
  <conditionalFormatting sqref="H215">
    <cfRule type="containsBlanks" dxfId="4674" priority="177">
      <formula>LEN(TRIM(H215))=0</formula>
    </cfRule>
    <cfRule type="expression" dxfId="4673" priority="178">
      <formula>#REF!="Don't know"</formula>
    </cfRule>
    <cfRule type="expression" dxfId="4672" priority="179">
      <formula>#REF!="No"</formula>
    </cfRule>
  </conditionalFormatting>
  <conditionalFormatting sqref="H217:H220">
    <cfRule type="containsBlanks" dxfId="4671" priority="180">
      <formula>LEN(TRIM(H217))=0</formula>
    </cfRule>
    <cfRule type="expression" dxfId="4670" priority="181">
      <formula>$H$148="Don't know"</formula>
    </cfRule>
    <cfRule type="expression" dxfId="4669" priority="182">
      <formula>$H$148="no"</formula>
    </cfRule>
  </conditionalFormatting>
  <conditionalFormatting sqref="H223:H225">
    <cfRule type="containsBlanks" dxfId="4668" priority="150">
      <formula>LEN(TRIM(H223))=0</formula>
    </cfRule>
  </conditionalFormatting>
  <conditionalFormatting sqref="H227">
    <cfRule type="containsBlanks" dxfId="4667" priority="149">
      <formula>LEN(TRIM(H227))=0</formula>
    </cfRule>
  </conditionalFormatting>
  <conditionalFormatting sqref="H315">
    <cfRule type="expression" dxfId="4666" priority="32">
      <formula>H314 = "No"</formula>
    </cfRule>
  </conditionalFormatting>
  <conditionalFormatting sqref="H317:H318">
    <cfRule type="containsBlanks" dxfId="4665" priority="194">
      <formula>LEN(TRIM(H317))=0</formula>
    </cfRule>
  </conditionalFormatting>
  <conditionalFormatting sqref="H320">
    <cfRule type="containsBlanks" dxfId="4664" priority="190">
      <formula>LEN(TRIM(H320))=0</formula>
    </cfRule>
  </conditionalFormatting>
  <conditionalFormatting sqref="H373:H374">
    <cfRule type="containsBlanks" dxfId="4663" priority="159">
      <formula>LEN(TRIM(H373))=0</formula>
    </cfRule>
  </conditionalFormatting>
  <conditionalFormatting sqref="H377 H376:I376">
    <cfRule type="containsBlanks" dxfId="4662" priority="175">
      <formula>LEN(TRIM(H376))=0</formula>
    </cfRule>
  </conditionalFormatting>
  <conditionalFormatting sqref="H380:H386">
    <cfRule type="containsBlanks" dxfId="4661" priority="42">
      <formula>LEN(TRIM(H380))=0</formula>
    </cfRule>
    <cfRule type="containsBlanks" priority="43">
      <formula>LEN(TRIM(H380))=0</formula>
    </cfRule>
  </conditionalFormatting>
  <conditionalFormatting sqref="H388:H389">
    <cfRule type="containsBlanks" dxfId="4660" priority="44">
      <formula>LEN(TRIM(H388))=0</formula>
    </cfRule>
    <cfRule type="containsBlanks" priority="45">
      <formula>LEN(TRIM(H388))=0</formula>
    </cfRule>
  </conditionalFormatting>
  <conditionalFormatting sqref="H281:I284">
    <cfRule type="containsBlanks" dxfId="4659" priority="2">
      <formula>LEN(TRIM(H281))=0</formula>
    </cfRule>
  </conditionalFormatting>
  <conditionalFormatting sqref="H376:I376 H377">
    <cfRule type="containsBlanks" priority="176">
      <formula>LEN(TRIM(H376))=0</formula>
    </cfRule>
  </conditionalFormatting>
  <conditionalFormatting sqref="H377:I377">
    <cfRule type="expression" dxfId="4658" priority="36">
      <formula>OR($H$376="No PSE plan started/developed",$H$376="Don't know",$H$376="Yes PSE plan but no FP/RH component")</formula>
    </cfRule>
  </conditionalFormatting>
  <conditionalFormatting sqref="H381:I381">
    <cfRule type="expression" dxfId="4657" priority="41">
      <formula>OR($H$380="No",$H$380="Don't know")</formula>
    </cfRule>
  </conditionalFormatting>
  <conditionalFormatting sqref="H141:J144">
    <cfRule type="expression" dxfId="4656" priority="96">
      <formula>OR($G$139="No",$G$139="Don't know")</formula>
    </cfRule>
  </conditionalFormatting>
  <conditionalFormatting sqref="H146:J146">
    <cfRule type="expression" dxfId="4655" priority="68">
      <formula>OR($H$145="No",$H$145="Don't know")</formula>
    </cfRule>
  </conditionalFormatting>
  <conditionalFormatting sqref="H148:J148">
    <cfRule type="expression" dxfId="4654" priority="67">
      <formula>OR($H$147="No",$H$147="Don't know")</formula>
    </cfRule>
  </conditionalFormatting>
  <conditionalFormatting sqref="H217:J221">
    <cfRule type="expression" dxfId="4653" priority="61">
      <formula>OR($H$215="No",$H$215="Don't know")</formula>
    </cfRule>
  </conditionalFormatting>
  <conditionalFormatting sqref="H225:J225">
    <cfRule type="expression" dxfId="4652" priority="60">
      <formula>AND($H$223="No",$H$224="No")</formula>
    </cfRule>
  </conditionalFormatting>
  <conditionalFormatting sqref="H230:J231">
    <cfRule type="expression" dxfId="4651" priority="59">
      <formula>AND($H$223="No",$H$224="No")</formula>
    </cfRule>
  </conditionalFormatting>
  <conditionalFormatting sqref="H231:J231">
    <cfRule type="expression" dxfId="4650" priority="49">
      <formula>OR($H$230="No","Don't know")</formula>
    </cfRule>
  </conditionalFormatting>
  <conditionalFormatting sqref="H306:J306">
    <cfRule type="expression" dxfId="4649" priority="55">
      <formula>OR($H$305="No",$H$305="Don't know")</formula>
    </cfRule>
  </conditionalFormatting>
  <conditionalFormatting sqref="H307:J307">
    <cfRule type="expression" dxfId="4648" priority="56">
      <formula>OR($H$306="No",$H$306="Don't know",$H$305="No",$H$305="Don't know")</formula>
    </cfRule>
  </conditionalFormatting>
  <conditionalFormatting sqref="H315:J315">
    <cfRule type="containsBlanks" dxfId="4647" priority="156">
      <formula>LEN(TRIM(H315))=0</formula>
    </cfRule>
  </conditionalFormatting>
  <conditionalFormatting sqref="H319:J319">
    <cfRule type="expression" dxfId="4646" priority="54">
      <formula>OR($H$318="No",$H$318="Don't know")</formula>
    </cfRule>
    <cfRule type="containsBlanks" dxfId="4645" priority="155">
      <formula>LEN(TRIM(H319))=0</formula>
    </cfRule>
  </conditionalFormatting>
  <conditionalFormatting sqref="H321:J321">
    <cfRule type="expression" dxfId="4644" priority="53">
      <formula>OR($H$320="No",$H$320="Don't know",$H$320="Not applicable")</formula>
    </cfRule>
  </conditionalFormatting>
  <conditionalFormatting sqref="H322:J322">
    <cfRule type="expression" dxfId="4643" priority="52">
      <formula>$H$320="Yes"</formula>
    </cfRule>
    <cfRule type="containsBlanks" dxfId="4642" priority="154">
      <formula>LEN(TRIM(H322))=0</formula>
    </cfRule>
  </conditionalFormatting>
  <conditionalFormatting sqref="H375:N375">
    <cfRule type="expression" dxfId="4641" priority="48">
      <formula>OR($H$374="No",$H$374="Don't know")</formula>
    </cfRule>
  </conditionalFormatting>
  <conditionalFormatting sqref="I6">
    <cfRule type="expression" dxfId="4640" priority="145">
      <formula>$N$13="No"</formula>
    </cfRule>
    <cfRule type="expression" dxfId="4639" priority="146">
      <formula>$N$13="Not applicable"</formula>
    </cfRule>
    <cfRule type="expression" dxfId="4638" priority="147">
      <formula>$N$13="Don't know"</formula>
    </cfRule>
    <cfRule type="containsBlanks" dxfId="4637" priority="148">
      <formula>LEN(TRIM(I6))=0</formula>
    </cfRule>
  </conditionalFormatting>
  <conditionalFormatting sqref="I10:I12">
    <cfRule type="expression" dxfId="4636" priority="107">
      <formula>$I$6="No"</formula>
    </cfRule>
  </conditionalFormatting>
  <conditionalFormatting sqref="I10:I18">
    <cfRule type="containsBlanks" dxfId="4635" priority="141">
      <formula>LEN(TRIM(I10))=0</formula>
    </cfRule>
    <cfRule type="expression" dxfId="4634" priority="142">
      <formula>$N$13="No"</formula>
    </cfRule>
    <cfRule type="expression" dxfId="4633" priority="143">
      <formula>$N$13="Not applicable"</formula>
    </cfRule>
    <cfRule type="expression" dxfId="4632" priority="144">
      <formula>$N$13="Don't know"</formula>
    </cfRule>
  </conditionalFormatting>
  <conditionalFormatting sqref="I10:I23">
    <cfRule type="expression" dxfId="4631" priority="100">
      <formula>OR($I$6="No",$I$6="Don't know")</formula>
    </cfRule>
  </conditionalFormatting>
  <conditionalFormatting sqref="I19:I23">
    <cfRule type="expression" dxfId="4630" priority="101">
      <formula>$I$6="No"</formula>
    </cfRule>
    <cfRule type="containsBlanks" dxfId="4629" priority="102">
      <formula>LEN(TRIM(I19))=0</formula>
    </cfRule>
    <cfRule type="expression" dxfId="4628" priority="103">
      <formula>$N$13="No"</formula>
    </cfRule>
    <cfRule type="expression" dxfId="4627" priority="104">
      <formula>$N$13="Not applicable"</formula>
    </cfRule>
    <cfRule type="expression" dxfId="4626" priority="105">
      <formula>$N$13="Don't know"</formula>
    </cfRule>
  </conditionalFormatting>
  <conditionalFormatting sqref="I42">
    <cfRule type="containsBlanks" dxfId="4625" priority="191">
      <formula>LEN(TRIM(I42))=0</formula>
    </cfRule>
  </conditionalFormatting>
  <conditionalFormatting sqref="J25:J28">
    <cfRule type="containsBlanks" dxfId="4624" priority="47">
      <formula>LEN(TRIM(J25))=0</formula>
    </cfRule>
  </conditionalFormatting>
  <conditionalFormatting sqref="J33">
    <cfRule type="containsBlanks" dxfId="4623" priority="204">
      <formula>LEN(TRIM(J33))=0</formula>
    </cfRule>
  </conditionalFormatting>
  <conditionalFormatting sqref="J35">
    <cfRule type="containsBlanks" dxfId="4622" priority="203">
      <formula>LEN(TRIM(J35))=0</formula>
    </cfRule>
  </conditionalFormatting>
  <conditionalFormatting sqref="J67:J70">
    <cfRule type="expression" dxfId="4621" priority="39">
      <formula>($J$59=0)</formula>
    </cfRule>
    <cfRule type="containsBlanks" dxfId="4620" priority="168">
      <formula>LEN(TRIM(J67))=0</formula>
    </cfRule>
  </conditionalFormatting>
  <conditionalFormatting sqref="J154:J164">
    <cfRule type="containsBlanks" dxfId="4619" priority="85">
      <formula>LEN(TRIM(J154))=0</formula>
    </cfRule>
  </conditionalFormatting>
  <conditionalFormatting sqref="J326:J327">
    <cfRule type="containsBlanks" dxfId="4618" priority="169">
      <formula>LEN(TRIM(J326))=0</formula>
    </cfRule>
  </conditionalFormatting>
  <conditionalFormatting sqref="J330">
    <cfRule type="containsBlanks" dxfId="4617" priority="167">
      <formula>LEN(TRIM(J330))=0</formula>
    </cfRule>
  </conditionalFormatting>
  <conditionalFormatting sqref="J332:J333">
    <cfRule type="containsBlanks" dxfId="4616" priority="131">
      <formula>LEN(TRIM(J332))=0</formula>
    </cfRule>
  </conditionalFormatting>
  <conditionalFormatting sqref="J336">
    <cfRule type="containsBlanks" dxfId="4615" priority="166">
      <formula>LEN(TRIM(J336))=0</formula>
    </cfRule>
  </conditionalFormatting>
  <conditionalFormatting sqref="J338:J339">
    <cfRule type="containsBlanks" dxfId="4614" priority="152">
      <formula>LEN(TRIM(J338))=0</formula>
    </cfRule>
  </conditionalFormatting>
  <conditionalFormatting sqref="J342">
    <cfRule type="containsBlanks" dxfId="4613" priority="165">
      <formula>LEN(TRIM(J342))=0</formula>
    </cfRule>
  </conditionalFormatting>
  <conditionalFormatting sqref="J344:J345">
    <cfRule type="containsBlanks" dxfId="4612" priority="130">
      <formula>LEN(TRIM(J344))=0</formula>
    </cfRule>
  </conditionalFormatting>
  <conditionalFormatting sqref="J348">
    <cfRule type="containsBlanks" dxfId="4611" priority="164">
      <formula>LEN(TRIM(J348))=0</formula>
    </cfRule>
  </conditionalFormatting>
  <conditionalFormatting sqref="J350:J351">
    <cfRule type="containsBlanks" dxfId="4610" priority="129">
      <formula>LEN(TRIM(J350))=0</formula>
    </cfRule>
  </conditionalFormatting>
  <conditionalFormatting sqref="J354">
    <cfRule type="containsBlanks" dxfId="4609" priority="157">
      <formula>LEN(TRIM(J354))=0</formula>
    </cfRule>
  </conditionalFormatting>
  <conditionalFormatting sqref="J356:J357">
    <cfRule type="containsBlanks" dxfId="4608" priority="128">
      <formula>LEN(TRIM(J356))=0</formula>
    </cfRule>
  </conditionalFormatting>
  <conditionalFormatting sqref="J360">
    <cfRule type="containsBlanks" dxfId="4607" priority="163">
      <formula>LEN(TRIM(J360))=0</formula>
    </cfRule>
  </conditionalFormatting>
  <conditionalFormatting sqref="J362:J363">
    <cfRule type="containsBlanks" dxfId="4606" priority="127">
      <formula>LEN(TRIM(J362))=0</formula>
    </cfRule>
  </conditionalFormatting>
  <conditionalFormatting sqref="J366">
    <cfRule type="containsBlanks" dxfId="4605" priority="162">
      <formula>LEN(TRIM(J366))=0</formula>
    </cfRule>
  </conditionalFormatting>
  <conditionalFormatting sqref="J368:J369">
    <cfRule type="containsBlanks" dxfId="4604" priority="126">
      <formula>LEN(TRIM(J368))=0</formula>
    </cfRule>
  </conditionalFormatting>
  <conditionalFormatting sqref="J372">
    <cfRule type="containsBlanks" dxfId="4603" priority="161">
      <formula>LEN(TRIM(J372))=0</formula>
    </cfRule>
  </conditionalFormatting>
  <conditionalFormatting sqref="J151:L151">
    <cfRule type="expression" dxfId="4602" priority="90">
      <formula>OR($G$94="No",$G$94="Don't know")</formula>
    </cfRule>
  </conditionalFormatting>
  <conditionalFormatting sqref="J152:L152">
    <cfRule type="expression" dxfId="4601" priority="88">
      <formula>OR($G$97="No",$G$97="Don't know")</formula>
    </cfRule>
  </conditionalFormatting>
  <conditionalFormatting sqref="J153:L154">
    <cfRule type="expression" dxfId="4600" priority="84">
      <formula>OR($G$100="No",$G$100="Don't know")</formula>
    </cfRule>
  </conditionalFormatting>
  <conditionalFormatting sqref="J155:L155">
    <cfRule type="expression" dxfId="4599" priority="82">
      <formula>OR($G$103="No",$G$103="Don't know")</formula>
    </cfRule>
  </conditionalFormatting>
  <conditionalFormatting sqref="J156:L156">
    <cfRule type="expression" dxfId="4598" priority="80">
      <formula>OR($G$106="No",$G$106="Don't know")</formula>
    </cfRule>
  </conditionalFormatting>
  <conditionalFormatting sqref="J157:L159">
    <cfRule type="expression" dxfId="4597" priority="4">
      <formula>OR($G$109="No",$G$109="Don't know")</formula>
    </cfRule>
  </conditionalFormatting>
  <conditionalFormatting sqref="J160:L160">
    <cfRule type="expression" dxfId="4596" priority="75">
      <formula>OR($G$118="No",$G$118="Don't know")</formula>
    </cfRule>
  </conditionalFormatting>
  <conditionalFormatting sqref="J162:L162">
    <cfRule type="expression" dxfId="4595" priority="73">
      <formula>OR($G$124="No",$G$124="Don't know")</formula>
    </cfRule>
  </conditionalFormatting>
  <conditionalFormatting sqref="J163:L163">
    <cfRule type="expression" dxfId="4594" priority="72">
      <formula>OR($G$127="No",$G$127="Don't know")</formula>
    </cfRule>
  </conditionalFormatting>
  <conditionalFormatting sqref="J164:L164">
    <cfRule type="expression" dxfId="4593" priority="69">
      <formula>OR($G$130="No",$G$130="Don't know")</formula>
    </cfRule>
  </conditionalFormatting>
  <conditionalFormatting sqref="J139:N139">
    <cfRule type="expression" dxfId="4592" priority="97">
      <formula>OR($G$139="No",$G$139="Don't know")</formula>
    </cfRule>
  </conditionalFormatting>
  <conditionalFormatting sqref="K94">
    <cfRule type="expression" dxfId="4591" priority="34">
      <formula>OR($H$84="No",$H$84="Don't know")</formula>
    </cfRule>
  </conditionalFormatting>
  <conditionalFormatting sqref="K97">
    <cfRule type="expression" dxfId="4590" priority="28">
      <formula>OR($H$84="No",$H$84="Don't know")</formula>
    </cfRule>
  </conditionalFormatting>
  <conditionalFormatting sqref="K100">
    <cfRule type="expression" dxfId="4589" priority="27">
      <formula>OR($H$84="No",$H$84="Don't know")</formula>
    </cfRule>
  </conditionalFormatting>
  <conditionalFormatting sqref="K103">
    <cfRule type="expression" dxfId="4588" priority="26">
      <formula>OR($H$84="No",$H$84="Don't know")</formula>
    </cfRule>
  </conditionalFormatting>
  <conditionalFormatting sqref="K106">
    <cfRule type="expression" dxfId="4587" priority="25">
      <formula>OR($H$84="No",$H$84="Don't know")</formula>
    </cfRule>
  </conditionalFormatting>
  <conditionalFormatting sqref="K109">
    <cfRule type="expression" dxfId="4586" priority="24">
      <formula>OR($H$84="No",$H$84="Don't know")</formula>
    </cfRule>
  </conditionalFormatting>
  <conditionalFormatting sqref="K112">
    <cfRule type="expression" dxfId="4585" priority="23">
      <formula>OR($H$84="No",$H$84="Don't know")</formula>
    </cfRule>
  </conditionalFormatting>
  <conditionalFormatting sqref="K115">
    <cfRule type="expression" dxfId="4584" priority="22">
      <formula>OR($H$84="No",$H$84="Don't know")</formula>
    </cfRule>
  </conditionalFormatting>
  <conditionalFormatting sqref="K118">
    <cfRule type="expression" dxfId="4583" priority="21">
      <formula>OR($H$84="No",$H$84="Don't know")</formula>
    </cfRule>
  </conditionalFormatting>
  <conditionalFormatting sqref="K121">
    <cfRule type="expression" dxfId="4582" priority="20">
      <formula>OR($H$84="No",$H$84="Don't know")</formula>
    </cfRule>
  </conditionalFormatting>
  <conditionalFormatting sqref="K124">
    <cfRule type="expression" dxfId="4581" priority="19">
      <formula>OR($H$84="No",$H$84="Don't know")</formula>
    </cfRule>
  </conditionalFormatting>
  <conditionalFormatting sqref="K127">
    <cfRule type="expression" dxfId="4580" priority="18">
      <formula>OR($H$84="No",$H$84="Don't know")</formula>
    </cfRule>
  </conditionalFormatting>
  <conditionalFormatting sqref="K130">
    <cfRule type="expression" dxfId="4579" priority="17">
      <formula>OR($H$84="No",$H$84="Don't know")</formula>
    </cfRule>
  </conditionalFormatting>
  <conditionalFormatting sqref="K141 G151:G153 J151:J153 H230 F204:F214 K223 K233:K245 F248">
    <cfRule type="containsBlanks" dxfId="4578" priority="206">
      <formula>LEN(TRIM(F141))=0</formula>
    </cfRule>
  </conditionalFormatting>
  <conditionalFormatting sqref="K247">
    <cfRule type="containsBlanks" dxfId="4577" priority="195">
      <formula>LEN(TRIM(K247))=0</formula>
    </cfRule>
  </conditionalFormatting>
  <conditionalFormatting sqref="K281:L284">
    <cfRule type="containsBlanks" dxfId="4576" priority="1">
      <formula>LEN(TRIM(K281))=0</formula>
    </cfRule>
  </conditionalFormatting>
  <conditionalFormatting sqref="K19:N23">
    <cfRule type="expression" dxfId="4575" priority="106">
      <formula>OR($I$6="No",$I$6="Don't know")</formula>
    </cfRule>
    <cfRule type="containsBlanks" dxfId="4574" priority="158">
      <formula>LEN(TRIM(K19))=0</formula>
    </cfRule>
  </conditionalFormatting>
  <conditionalFormatting sqref="L168:L178 F168:F178">
    <cfRule type="containsBlanks" dxfId="4573" priority="185">
      <formula>LEN(TRIM(F168))=0</formula>
    </cfRule>
  </conditionalFormatting>
  <conditionalFormatting sqref="L168:L178">
    <cfRule type="expression" dxfId="4572" priority="186">
      <formula>$F$225="Don't know"</formula>
    </cfRule>
    <cfRule type="expression" dxfId="4571" priority="187">
      <formula>$F$225="No"</formula>
    </cfRule>
  </conditionalFormatting>
  <conditionalFormatting sqref="L192:M202">
    <cfRule type="expression" dxfId="4570" priority="196">
      <formula>$F$225="Don't know"</formula>
    </cfRule>
    <cfRule type="expression" dxfId="4569" priority="197">
      <formula>$F$225="No"</formula>
    </cfRule>
    <cfRule type="expression" dxfId="4568" priority="211">
      <formula>$F$225="Don't know"</formula>
    </cfRule>
    <cfRule type="expression" dxfId="4567" priority="212">
      <formula>$F$225="No"</formula>
    </cfRule>
  </conditionalFormatting>
  <conditionalFormatting sqref="L10:N10">
    <cfRule type="expression" dxfId="4566" priority="14">
      <formula>OR($I$12="No",$I$12="Don't know",$I$12="Not applicable")</formula>
    </cfRule>
    <cfRule type="expression" dxfId="4565" priority="140">
      <formula>OR($I$10="No",$I$10="Don't know",$I$10="Not applicable")</formula>
    </cfRule>
  </conditionalFormatting>
  <conditionalFormatting sqref="L10:N18">
    <cfRule type="expression" dxfId="4564" priority="94">
      <formula>OR($I$6="No",$I$6="Don't know")</formula>
    </cfRule>
  </conditionalFormatting>
  <conditionalFormatting sqref="L11:N11">
    <cfRule type="expression" dxfId="4563" priority="139">
      <formula>OR($I$11="No",$I$11="Don't know",$I$11="Not applicable")</formula>
    </cfRule>
  </conditionalFormatting>
  <conditionalFormatting sqref="L12:N12">
    <cfRule type="expression" dxfId="4562" priority="138">
      <formula>OR($I$12="No",$I$12="Don't know",$I$12="Not applicable")</formula>
    </cfRule>
  </conditionalFormatting>
  <conditionalFormatting sqref="L13:N13">
    <cfRule type="expression" dxfId="4561" priority="137">
      <formula>OR($I$13="No",$I$13="Don't know",$I$13="Not applicable")</formula>
    </cfRule>
  </conditionalFormatting>
  <conditionalFormatting sqref="L14:N14">
    <cfRule type="expression" dxfId="4560" priority="136">
      <formula>OR($I$14="No",$I$14="Don't know",$I$14="Not applicable")</formula>
    </cfRule>
  </conditionalFormatting>
  <conditionalFormatting sqref="L15:N15">
    <cfRule type="expression" dxfId="4559" priority="135">
      <formula>OR($I$15="No",$I$15="Don't know",$I$15="Not applicable")</formula>
    </cfRule>
  </conditionalFormatting>
  <conditionalFormatting sqref="L16:N16">
    <cfRule type="expression" dxfId="4558" priority="134">
      <formula>OR($I$16="No",$I$16="Don't know",$I$16="Not applicable")</formula>
    </cfRule>
  </conditionalFormatting>
  <conditionalFormatting sqref="L17:N17">
    <cfRule type="expression" dxfId="4557" priority="132">
      <formula>OR($I$17="Neither",$I$17="Don't know",$I$17="Not applicable")</formula>
    </cfRule>
  </conditionalFormatting>
  <conditionalFormatting sqref="L18:N18">
    <cfRule type="expression" dxfId="4556" priority="133">
      <formula>OR($I$18="No",$I$18="Don't know",$I$18="Not applicable")</formula>
    </cfRule>
  </conditionalFormatting>
  <conditionalFormatting sqref="L168:N178">
    <cfRule type="expression" dxfId="4555" priority="66">
      <formula>OR($F168="No",$F168="Don't know")</formula>
    </cfRule>
  </conditionalFormatting>
  <conditionalFormatting sqref="L192:N202 H304:H306 H25:H26 H29:H32 H84 F192:F202 O279 H286:I288 K286:L288 H290:I295 K290:L295 H297:I299 K297:L299 H308:H314 O314">
    <cfRule type="containsBlanks" dxfId="4554" priority="210">
      <formula>LEN(TRIM(F25))=0</formula>
    </cfRule>
  </conditionalFormatting>
  <conditionalFormatting sqref="O6:O7">
    <cfRule type="containsBlanks" dxfId="4553" priority="193">
      <formula>LEN(TRIM(O6))=0</formula>
    </cfRule>
  </conditionalFormatting>
  <conditionalFormatting sqref="O19:O21 O25:O28 O31:O33 O35 O84 O139 O145 O147">
    <cfRule type="containsBlanks" dxfId="4552" priority="208">
      <formula>LEN(TRIM(O19))=0</formula>
    </cfRule>
  </conditionalFormatting>
  <conditionalFormatting sqref="O42">
    <cfRule type="containsBlanks" dxfId="4551" priority="192">
      <formula>LEN(TRIM(O42))=0</formula>
    </cfRule>
  </conditionalFormatting>
  <conditionalFormatting sqref="O44:O49 O91:O137">
    <cfRule type="containsBlanks" dxfId="4550" priority="120">
      <formula>LEN(TRIM(O44))=0</formula>
    </cfRule>
  </conditionalFormatting>
  <conditionalFormatting sqref="O66:O71">
    <cfRule type="containsBlanks" dxfId="4549" priority="119">
      <formula>LEN(TRIM(O66))=0</formula>
    </cfRule>
  </conditionalFormatting>
  <conditionalFormatting sqref="O73:O81">
    <cfRule type="containsBlanks" dxfId="4548" priority="118">
      <formula>LEN(TRIM(O73))=0</formula>
    </cfRule>
  </conditionalFormatting>
  <conditionalFormatting sqref="O150:O165">
    <cfRule type="containsBlanks" dxfId="4547" priority="117">
      <formula>LEN(TRIM(O150))=0</formula>
    </cfRule>
  </conditionalFormatting>
  <conditionalFormatting sqref="O167:O228">
    <cfRule type="containsBlanks" dxfId="4546" priority="116">
      <formula>LEN(TRIM(O167))=0</formula>
    </cfRule>
  </conditionalFormatting>
  <conditionalFormatting sqref="O230:O267">
    <cfRule type="containsBlanks" dxfId="4545" priority="115">
      <formula>LEN(TRIM(O230))=0</formula>
    </cfRule>
  </conditionalFormatting>
  <conditionalFormatting sqref="O269:O277">
    <cfRule type="containsBlanks" dxfId="4544" priority="114">
      <formula>LEN(TRIM(O269))=0</formula>
    </cfRule>
  </conditionalFormatting>
  <conditionalFormatting sqref="O282">
    <cfRule type="containsBlanks" dxfId="4543" priority="113">
      <formula>LEN(TRIM(O282))=0</formula>
    </cfRule>
  </conditionalFormatting>
  <conditionalFormatting sqref="O304:O310">
    <cfRule type="containsBlanks" dxfId="4542" priority="112">
      <formula>LEN(TRIM(O304))=0</formula>
    </cfRule>
  </conditionalFormatting>
  <conditionalFormatting sqref="O317:O322">
    <cfRule type="containsBlanks" dxfId="4541" priority="111">
      <formula>LEN(TRIM(O317))=0</formula>
    </cfRule>
  </conditionalFormatting>
  <conditionalFormatting sqref="O324:O372">
    <cfRule type="timePeriod" dxfId="4540" priority="110" timePeriod="yesterday">
      <formula>FLOOR(O324,1)=TODAY()-1</formula>
    </cfRule>
  </conditionalFormatting>
  <conditionalFormatting sqref="O324:O374">
    <cfRule type="containsBlanks" dxfId="4539" priority="160">
      <formula>LEN(TRIM(O324))=0</formula>
    </cfRule>
  </conditionalFormatting>
  <conditionalFormatting sqref="O376">
    <cfRule type="containsBlanks" dxfId="4538" priority="153">
      <formula>LEN(TRIM(O376))=0</formula>
    </cfRule>
  </conditionalFormatting>
  <dataValidations count="107">
    <dataValidation type="list" allowBlank="1" showInputMessage="1" showErrorMessage="1" sqref="J326:K326 J332:K332 J344:K344 J350:K350 J356:K356 J362:K362 J368:K368" xr:uid="{5DDB2F15-51D3-47ED-82A4-05B97D41AEF5}">
      <formula1>"WHO-prequalified, SRA, Both WHO-PQ and SRA,No SRA or WHO-PQ products registered,Don't know"</formula1>
    </dataValidation>
    <dataValidation type="list" allowBlank="1" showInputMessage="1" showErrorMessage="1" sqref="H225" xr:uid="{4CF1BC20-078F-4B98-B1D5-11CEBBC44130}">
      <formula1>"Yes, No, Don't know,Not applicable (no fees)"</formula1>
    </dataValidation>
    <dataValidation type="list" allowBlank="1" showInputMessage="1" showErrorMessage="1" sqref="G271" xr:uid="{CE3F14BD-CEF8-423F-8FEB-206131FE9D50}">
      <formula1>"Yes, No, Don't know, Not applicable (no LMIS)"</formula1>
    </dataValidation>
    <dataValidation type="list" allowBlank="1" showInputMessage="1" showErrorMessage="1" sqref="F260:F262 J67:J70" xr:uid="{2034E1FD-D715-4A33-92ED-FD6675DBDAC9}">
      <formula1>"Yes, No, Don't know,Not applicable"</formula1>
    </dataValidation>
    <dataValidation type="list" allowBlank="1" showInputMessage="1" showErrorMessage="1" sqref="F263 F257" xr:uid="{12C7FA22-E57C-4342-A302-C7F197755510}">
      <formula1>"Yes, No"</formula1>
    </dataValidation>
    <dataValidation type="list" allowBlank="1" showInputMessage="1" showErrorMessage="1" sqref="M52:M56 M45 M47" xr:uid="{9FBB6070-13D6-46F0-A354-3AB332EFD46F}">
      <formula1>"Purchase/P.O. date,Shipment date,Delivery date,Other,Unknown,Not applicable"</formula1>
    </dataValidation>
    <dataValidation type="list" allowBlank="1" showInputMessage="1" showErrorMessage="1" sqref="H384:I384" xr:uid="{7565BDAD-3E0E-45DD-95C8-A6B451E3227A}">
      <formula1>"No impact, Reduced frequency of meetings, Prevented ability to meet, Don't know, Not applicable (no committee)"</formula1>
    </dataValidation>
    <dataValidation type="list" allowBlank="1" showInputMessage="1" showErrorMessage="1" sqref="F264:F267 I18 I10:I16 H230 H143:J143 I22:I23 L168:L178 F258 H305:J306 L192:N202" xr:uid="{E3B07F62-0EFF-491D-8CFC-92E4850C23B5}">
      <formula1>"Yes, No, Don't know, Not applicable"</formula1>
    </dataValidation>
    <dataValidation type="list" allowBlank="1" showInputMessage="1" showErrorMessage="1" error="Please choose from the dropdown list." sqref="I21" xr:uid="{AD1FB1BB-EF9C-4317-85C1-9C802BB1C99B}">
      <formula1>"0 times, 1 time, 2-3 times, 4 or more times, Don't know, Not applicable"</formula1>
    </dataValidation>
    <dataValidation type="list" allowBlank="1" showInputMessage="1" showErrorMessage="1" sqref="H25 J25" xr:uid="{A990DB0F-4F38-4A81-9433-0A1EAC5BEA25}">
      <formula1>"January, February, March, April, May, June, July, August, September, October, November, December"</formula1>
    </dataValidation>
    <dataValidation type="list" allowBlank="1" showInputMessage="1" showErrorMessage="1" sqref="H31:J31" xr:uid="{7C8154A2-0197-4F3E-B2DC-6947E5B5B6C8}">
      <formula1>"Annually, Twice a year, Quarterly, Monthly, Don’t Know, Other"</formula1>
    </dataValidation>
    <dataValidation type="list" allowBlank="1" showInputMessage="1" showErrorMessage="1" sqref="F168:F178 G128:N129 I42 F192:F202 F204:F214 H223:H224 G139 H147:J147 H145:J145 J33 H84 K233:K245 F180:F190 H215:J215 J35 H373:H374 F45 F47 G269 H227 I6 G125:N126 G95:J96 G135:J136 G98:K99 G101:N102 G104:N105 G107:N108 G110:N111 G113:N114 G116:N117 G119:N120 G122:N123 L99 M98:M99 G131:N132" xr:uid="{B58C8805-E899-43CF-B496-21626B2E6571}">
      <formula1>"Yes, No, Don't know"</formula1>
    </dataValidation>
    <dataValidation type="list" allowBlank="1" showInputMessage="1" showErrorMessage="1" sqref="F52:F56" xr:uid="{A95A403A-2989-4FE8-AA7A-5A416F0CD109}">
      <formula1>"In-kind, Cash, Don't know, Not applicable"</formula1>
    </dataValidation>
    <dataValidation type="list" allowBlank="1" showInputMessage="1" showErrorMessage="1" sqref="H165:L165" xr:uid="{4B6608D0-8C87-4998-BC54-117CE00C4151}">
      <formula1>"Community Health Worker (or equivalent), Auxiliary Nurse, Auxiliary Nurse Midwife, Nurse, Pharmacist, Clinical Officer, Doctor, Don't Know, Not Applicable"</formula1>
    </dataValidation>
    <dataValidation type="list" allowBlank="1" showInputMessage="1" showErrorMessage="1" sqref="H322 H310 H314 H320 H318" xr:uid="{55566A04-EC9D-4008-A885-4AC14138CBE4}">
      <formula1>"Yes, No, Don’t know, Not applicable"</formula1>
    </dataValidation>
    <dataValidation type="list" allowBlank="1" showInputMessage="1" showErrorMessage="1" sqref="H312:J313" xr:uid="{539BF727-894E-48E2-B991-D4D169B33DA5}">
      <formula1>"Most were tested, Some were tested, None were tested, Don't know, Not applicable"</formula1>
    </dataValidation>
    <dataValidation type="list" allowBlank="1" showInputMessage="1" showErrorMessage="1" error="Please choose from the dropdown list." sqref="I19:I20" xr:uid="{BF7E2D30-336D-44F9-A658-6804D13CF179}">
      <formula1>"Yes, No, Don't know, Not applicable"</formula1>
    </dataValidation>
    <dataValidation type="list" allowBlank="1" showInputMessage="1" showErrorMessage="1" sqref="H308:J308" xr:uid="{A164C395-BDB2-4443-9804-303DFD77A4D1}">
      <formula1>"Less than 6 months, 6 months to under 1 year, 1 year to 18 months, More than 18 months,Don’t know, Not applicable"</formula1>
    </dataValidation>
    <dataValidation type="list" allowBlank="1" showInputMessage="1" showErrorMessage="1" sqref="H309" xr:uid="{90FF9AE5-A5B8-4524-968D-CB7EB5EB5A36}">
      <formula1>"Yes,No,Don’t know, Not applicable"</formula1>
    </dataValidation>
    <dataValidation type="list" allowBlank="1" showInputMessage="1" showErrorMessage="1" sqref="H317:J317" xr:uid="{5B92BDC9-3DCC-4126-B008-245D188B8E51}">
      <formula1>"0,1,2-3,More than 3, Don’t know"</formula1>
    </dataValidation>
    <dataValidation type="list" allowBlank="1" showInputMessage="1" showErrorMessage="1" sqref="H315:J315" xr:uid="{2030E7CA-534C-4FA1-B97D-383D32A75BFC}">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9:J309 F73:G75 F77:G80 H217:J220" xr:uid="{E5EF24A0-9992-4847-B261-40CD7F75BE91}">
      <formula1>"Yes,No,Don't know,Not applicable"</formula1>
    </dataValidation>
    <dataValidation type="list" allowBlank="1" showInputMessage="1" showErrorMessage="1" sqref="H319:J319" xr:uid="{BD1F5750-0722-47B2-BE06-2CB5C620C940}">
      <formula1>"0-25%,26-50%,51-75%,76-100%, Don’t know, Not applicable"</formula1>
    </dataValidation>
    <dataValidation type="list" allowBlank="1" showInputMessage="1" showErrorMessage="1" sqref="H376:I376" xr:uid="{73E1B8E7-7BC8-4FE2-8BAA-57C78DDA3391}">
      <formula1>"Yes (PSE plan with FP/RH component),No PSE plan started/developed,Yes PSE plan but no FP/RH component,Don't know"</formula1>
    </dataValidation>
    <dataValidation type="list" allowBlank="1" showInputMessage="1" showErrorMessage="1" sqref="F273:G273" xr:uid="{D948B006-B1C6-42E1-84D1-95FDDC99C512}">
      <formula1>"Yes: All public sector facilities included, Yes: Some public sector facilities included,None, Don't know, Not applicable"</formula1>
    </dataValidation>
    <dataValidation type="list" allowBlank="1" showInputMessage="1" showErrorMessage="1" sqref="F274:G274" xr:uid="{D9275BB8-F169-4542-AD27-069BED59E4F7}">
      <formula1>"Yes: All private sector facilities included, Yes: Some private sector facilities included,None, Don't know, Not applicable (no LMIS)"</formula1>
    </dataValidation>
    <dataValidation type="list" allowBlank="1" showInputMessage="1" showErrorMessage="1" sqref="F275:G275" xr:uid="{AD1DA11C-8BAC-4CED-92FA-29902B738D12}">
      <formula1>"Yes: All NGO facilities included, Yes: Some NGO facilities included,None, Don't know, Not applicable (no LMIS)"</formula1>
    </dataValidation>
    <dataValidation type="list" allowBlank="1" showInputMessage="1" showErrorMessage="1" sqref="F276:G276" xr:uid="{439EF2DB-361B-4557-94B4-070D373EC920}">
      <formula1>"Yes: All social marketing sites included, Yes: Some social marketing sites included,None, Don't know, Not applicable (no LMIS)"</formula1>
    </dataValidation>
    <dataValidation allowBlank="1" showInputMessage="1" showErrorMessage="1" error="Please choose from the dropdown list." sqref="K19:N23" xr:uid="{6E5A2420-D52F-48A0-B464-8808918E5C8C}"/>
    <dataValidation type="list" allowBlank="1" showInputMessage="1" showErrorMessage="1" sqref="F250:G250" xr:uid="{C94F404A-88EA-477D-9C39-3547AF0BCBA3}">
      <formula1>"Yes: Extensive social marketing,Yes: Some social marketing,No,Don't know"</formula1>
    </dataValidation>
    <dataValidation type="list" allowBlank="1" showInputMessage="1" showErrorMessage="1" sqref="F252:G252" xr:uid="{996CFE04-D744-40A0-BB7B-3FE2960F2305}">
      <formula1>"Yes: Extensive mobile phone outreach/education, Yes: Some mobile phone outreach/education, No, Don't Know"</formula1>
    </dataValidation>
    <dataValidation type="list" allowBlank="1" showInputMessage="1" showErrorMessage="1" sqref="F254:G254 H382:I383 H380:I380" xr:uid="{07C4E5C8-FB2A-4EDE-A645-F3E8595CF10E}">
      <formula1>"Yes,No,Don't know"</formula1>
    </dataValidation>
    <dataValidation type="list" allowBlank="1" showInputMessage="1" showErrorMessage="1" sqref="G256" xr:uid="{8E3503EE-0DA7-48E9-B568-B46723B56FAA}">
      <formula1>"0%,1-10%,11-20%,21-30%,31-40%,41-50%,51-60%,61-70%,71-80%,81-100%,Don't know,Not applicable"</formula1>
    </dataValidation>
    <dataValidation type="list" allowBlank="1" showInputMessage="1" showErrorMessage="1" sqref="F277:G277" xr:uid="{57AD3777-5736-42C7-98FB-FCC17DE64396}">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7" xr:uid="{C4F7F064-AD2C-4116-A4E7-972AE10A3BD4}">
      <formula1>"Ministry of Finance, Ministry of Planning,Both,Neither,Don't know, Not applicable"</formula1>
    </dataValidation>
    <dataValidation type="list" allowBlank="1" showInputMessage="1" showErrorMessage="1" error="Please choose from the dropdown list." prompt="Please select from the dropdown list" sqref="G68:I70" xr:uid="{4153C403-FF6E-4E02-9844-8A5920114AC2}">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H152:I153 K152:L153 G151:L151 J152:J164 K155:L164 G152:G164 H155:I164" xr:uid="{07378FBA-683E-4ADA-906D-F5FAC4F66F8E}">
      <formula1>"Community Health Worker (or equivalent),Auxiliary Nurse,Auxiliary Nurse Midwife,Nurse,Pharmacist, Clinical Officer, Doctor, Don't Know, Not Applicable"</formula1>
    </dataValidation>
    <dataValidation type="list" allowBlank="1" showInputMessage="1" showErrorMessage="1" sqref="F251:G251" xr:uid="{6F3761C2-9D25-44E6-B23D-6935C0DB51CB}">
      <formula1>"Yes: Extensive mass media,Yes: Some mass media,No,Don't know"</formula1>
    </dataValidation>
    <dataValidation type="list" allowBlank="1" showInputMessage="1" showErrorMessage="1" sqref="F253:G253" xr:uid="{1FF5C99D-D0B6-4315-A448-80046070F14C}">
      <formula1>"Yes: Extensive community mobilization/engagement,Yes: Some community mobilization/engagement,No,Don't know"</formula1>
    </dataValidation>
    <dataValidation type="list" allowBlank="1" showInputMessage="1" showErrorMessage="1" sqref="H311:J311" xr:uid="{C80FCF33-5123-4E5C-977C-C1D1F35C5C10}">
      <formula1>"Yes - ISO certified, Yes - WHO-PQ, Yes - both ISO certified and WHO-PQ,Neither, Don’t know, Not applicable"</formula1>
    </dataValidation>
    <dataValidation type="list" allowBlank="1" showInputMessage="1" showErrorMessage="1" sqref="J330:K330 J336:K336 J342:K342 J348:K348 J360:K360 J366:K366 J372:K372 J354:K354" xr:uid="{AEAE170D-81E6-494E-B6A9-46DF2040F142}">
      <formula1>"0,1,2 or more,Don't know"</formula1>
    </dataValidation>
    <dataValidation type="list" allowBlank="1" showInputMessage="1" showErrorMessage="1" sqref="H304:J304" xr:uid="{AB40996E-66EA-414C-951B-62426B884320}">
      <formula1>"Yes, No, Don’t know, Not applicable (No NMRA)"</formula1>
    </dataValidation>
    <dataValidation type="list" allowBlank="1" showInputMessage="1" showErrorMessage="1" sqref="H377:I377" xr:uid="{758CADA8-4AC6-4C9B-ADC1-462B03E8B56F}">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38:K338" xr:uid="{CFE1B3DD-60BB-4D1B-A6C1-8ADA63BA4905}">
      <formula1>"WHO-prequalified, SRA, Both WHO-PQ and SRA,No SRA or WHO-PQ products registered,Don’t know"</formula1>
    </dataValidation>
    <dataValidation type="list" allowBlank="1" showInputMessage="1" showErrorMessage="1" sqref="J339:K339 J363 J369 J333 J327 J345 J351 J357" xr:uid="{A77746A4-38E2-42C0-B56C-66331F781DC2}">
      <formula1>"0,1,2-3,More than 3,Don't know"</formula1>
    </dataValidation>
    <dataValidation type="list" allowBlank="1" showInputMessage="1" showErrorMessage="1" sqref="H144:J144" xr:uid="{7E7F1319-C3BF-4788-9613-A68F1A01EB67}">
      <formula1>"Yes - high level of implementation, Yes - some implementation,Minimal or no implementation, Don't know, Not applicable (no strategy)"</formula1>
    </dataValidation>
    <dataValidation type="decimal" allowBlank="1" showInputMessage="1" showErrorMessage="1" error="Enter numeric value here only (in USD)." sqref="J27" xr:uid="{736171FB-6802-417B-AB80-4372B2F8FB04}">
      <formula1>0</formula1>
      <formula2>100000000</formula2>
    </dataValidation>
    <dataValidation type="decimal" allowBlank="1" showInputMessage="1" showErrorMessage="1" error="Enter a numeric quantity only." sqref="K52:L56" xr:uid="{BA4BB312-712A-4862-9E92-188343C9E391}">
      <formula1>0</formula1>
      <formula2>1000000000</formula2>
    </dataValidation>
    <dataValidation type="decimal" allowBlank="1" showInputMessage="1" showErrorMessage="1" error="Enter a numeric quantity here only." sqref="K45:L45 K47:L47" xr:uid="{A3CDACBE-19A2-4421-893E-75EA21E4BC02}">
      <formula1>0</formula1>
      <formula2>1000000000</formula2>
    </dataValidation>
    <dataValidation type="custom" operator="lessThanOrEqual" allowBlank="1" showInputMessage="1" showErrorMessage="1" error="This number cannot exceed the total number of stock status observations (column I)." sqref="H281:H284 I298 I281 I288 K283:L283 K286:L286 K288:L288 I293 K293:L293 I286 I283 H286:H288 K281:L281 H290:H295 H297:H299 K298:L298" xr:uid="{61640007-50B4-4A1B-A87B-F50FCF653A69}">
      <formula1>H281&lt;=I281</formula1>
    </dataValidation>
    <dataValidation type="custom" allowBlank="1" showInputMessage="1" showErrorMessage="1" error="This number must be greater than or equal to the number of stocked out observations (Column H)." sqref="I287 I294:I295 I299 I297 I290:I292 I282 I284" xr:uid="{90B1C706-B617-4B05-9122-0A27A8D25791}">
      <formula1>I282&gt;=H282</formula1>
    </dataValidation>
    <dataValidation type="custom" allowBlank="1" showInputMessage="1" showErrorMessage="1" error="This number must be less than or equal to the total number of SDPs reporting (stock observations) (Column L)." sqref="K287 K299 K294:K295 K290:K292 K297 K282 K284" xr:uid="{EF13850C-940F-45BF-AC0A-54668AE2B4E3}">
      <formula1>K282&lt;=L282</formula1>
    </dataValidation>
    <dataValidation type="list" allowBlank="1" showInputMessage="1" showErrorMessage="1" sqref="J26" xr:uid="{795F9CB1-3642-4A6F-BF8D-8BE539DB5B48}">
      <formula1>"2017,2018,2019,2020,2021, 2022, 2023"</formula1>
    </dataValidation>
    <dataValidation type="list" allowBlank="1" showInputMessage="1" showErrorMessage="1" sqref="H386:I386" xr:uid="{EBA94361-7921-4548-99C3-F5EBC6A7D770}">
      <formula1>"High Impact, Medium Impact, Low Impact, No Impact, Unknown"</formula1>
    </dataValidation>
    <dataValidation type="list" allowBlank="1" showInputMessage="1" showErrorMessage="1" sqref="H385:I385" xr:uid="{0922F423-9721-4DE1-9B09-2D903A34370B}">
      <formula1>"All or most of the budget line shifted to COVID response, Some of the budget shifted,None of the budget shifted (i.e. no Impact), unknown, not applicable"</formula1>
    </dataValidation>
    <dataValidation type="custom" allowBlank="1" showInputMessage="1" showErrorMessage="1" error="This number must be greater than or equal to the total number of stocked out observations (Column K)." sqref="L284 L287 L282 L294:L295 L290:L292 L297 L299" xr:uid="{D0BF89C8-D3A0-49EF-B359-BE8787F49370}">
      <formula1>L282&gt;=K282</formula1>
    </dataValidation>
    <dataValidation allowBlank="1" showInputMessage="1" showErrorMessage="1" error="Enter a numeric value here only (in USD)." sqref="G38" xr:uid="{913D3F60-29F9-49E0-B90C-D7ED9EDEBACC}"/>
    <dataValidation type="list" allowBlank="1" showInputMessage="1" showErrorMessage="1" sqref="H29:J29" xr:uid="{73451FD8-0ADB-4A39-A22F-4568989A581B}">
      <formula1>"Government - Central Level, Government - Subnational Level, US Government (USG), UNFPA, Other Donors, Other, Don't Know"</formula1>
    </dataValidation>
    <dataValidation type="list" allowBlank="1" showInputMessage="1" showErrorMessage="1" sqref="H26" xr:uid="{9E2C7DE1-FA81-4392-BB60-BF779C914E56}">
      <formula1>"2017,2018,2019,2020,2021,2022,2023"</formula1>
    </dataValidation>
    <dataValidation type="list" allowBlank="1" showInputMessage="1" showErrorMessage="1" sqref="O6:P18" xr:uid="{E4ABEE34-AF68-44D6-9C67-21936870ECC1}">
      <formula1>$B$3:$B$5</formula1>
    </dataValidation>
    <dataValidation type="list" allowBlank="1" showInputMessage="1" showErrorMessage="1" sqref="O19:P19" xr:uid="{3CE66A5E-B4E6-413A-9248-85B5BADAACD6}">
      <formula1>$C$3:$C$5</formula1>
    </dataValidation>
    <dataValidation type="list" allowBlank="1" showInputMessage="1" showErrorMessage="1" sqref="O20:P20" xr:uid="{5BA27D2F-2C4E-42F8-AF3B-890B42B5E78E}">
      <formula1>$D$3:$D$4</formula1>
    </dataValidation>
    <dataValidation type="list" allowBlank="1" showInputMessage="1" showErrorMessage="1" sqref="O21:P23" xr:uid="{C6D81C36-E9E9-422F-ADAC-D19EA4C647BE}">
      <formula1>$E$3:$E$4</formula1>
    </dataValidation>
    <dataValidation type="list" allowBlank="1" showInputMessage="1" showErrorMessage="1" sqref="O25:P26" xr:uid="{4EEF16CD-4D55-4DF8-A46F-1E7DD19320BE}">
      <formula1>$F$3:$F$6</formula1>
    </dataValidation>
    <dataValidation type="list" allowBlank="1" showInputMessage="1" showErrorMessage="1" sqref="O31:P32" xr:uid="{38BA4461-69A6-4595-913F-7A50E5A2B09C}">
      <formula1>$H$3:$H$4</formula1>
    </dataValidation>
    <dataValidation type="list" allowBlank="1" showInputMessage="1" showErrorMessage="1" sqref="O33:P33" xr:uid="{AD965642-6858-47F2-BCE1-D0E427057BB7}">
      <formula1>$I$3:$I$4</formula1>
    </dataValidation>
    <dataValidation type="list" allowBlank="1" showInputMessage="1" showErrorMessage="1" sqref="O35:P35 O42:P42" xr:uid="{308FBC5B-53CE-4B7C-A1EC-EF3254AF633F}">
      <formula1>$J$3:$J$7</formula1>
    </dataValidation>
    <dataValidation type="list" allowBlank="1" showInputMessage="1" showErrorMessage="1" sqref="P44:P49" xr:uid="{127368F6-1427-4CA3-A1C9-EA7E45D00B0E}">
      <formula1>$K$3:$K$7</formula1>
    </dataValidation>
    <dataValidation type="list" allowBlank="1" showInputMessage="1" showErrorMessage="1" sqref="O52:P52" xr:uid="{445EA815-3443-4AAC-A541-A5B9293312FD}">
      <formula1>$L$3:$L$4</formula1>
    </dataValidation>
    <dataValidation type="list" allowBlank="1" showInputMessage="1" showErrorMessage="1" sqref="O53:P53" xr:uid="{3D5200FF-A4CB-4103-8FF3-3A66188060C2}">
      <formula1>$M$3:$M$4</formula1>
    </dataValidation>
    <dataValidation type="list" allowBlank="1" showInputMessage="1" showErrorMessage="1" sqref="O54:P54" xr:uid="{0F5CA5AD-3944-4F48-BA09-B2392AC43EBA}">
      <formula1>$N$3:$N$4</formula1>
    </dataValidation>
    <dataValidation type="list" allowBlank="1" showInputMessage="1" showErrorMessage="1" sqref="O55:P56" xr:uid="{BEC43D9E-A125-4EBE-A385-354DEABF0E3E}">
      <formula1>$O$3:$O$4</formula1>
    </dataValidation>
    <dataValidation type="list" allowBlank="1" showInputMessage="1" showErrorMessage="1" sqref="O84:P89" xr:uid="{8BF476E8-29D2-4AB7-A6DA-2D69ABEB57F4}">
      <formula1>$Q$3:$Q$6</formula1>
    </dataValidation>
    <dataValidation type="list" allowBlank="1" showInputMessage="1" showErrorMessage="1" sqref="O91:P91" xr:uid="{7824D7EB-1993-40CF-9ADC-F0C02F6150CE}">
      <formula1>$R$3:$R$8</formula1>
    </dataValidation>
    <dataValidation type="list" allowBlank="1" showInputMessage="1" showErrorMessage="1" sqref="O139:P139" xr:uid="{26CF3F19-A252-4C79-BBC5-4DA589D23622}">
      <formula1>$S$3:$S$4</formula1>
    </dataValidation>
    <dataValidation type="list" allowBlank="1" showInputMessage="1" showErrorMessage="1" sqref="O145:P148" xr:uid="{99296D17-3B50-4975-9EDF-5E76B58721E6}">
      <formula1>$T$3:$T$8</formula1>
    </dataValidation>
    <dataValidation type="list" allowBlank="1" showInputMessage="1" showErrorMessage="1" sqref="O150:P165" xr:uid="{67A383A9-E7C0-4694-9573-636D15694F11}">
      <formula1>$U$3:$U$5</formula1>
    </dataValidation>
    <dataValidation type="list" allowBlank="1" showInputMessage="1" showErrorMessage="1" sqref="O167:P178 O191:P202" xr:uid="{0CE19D81-1E02-413F-A7E6-B982D1EA9674}">
      <formula1>$V$3:$V$8</formula1>
    </dataValidation>
    <dataValidation type="list" allowBlank="1" showInputMessage="1" showErrorMessage="1" sqref="O179:P190 O203:P214" xr:uid="{6C165C84-B14C-4BFB-800A-6F4836F8C834}">
      <formula1>$W$3:$W$6</formula1>
    </dataValidation>
    <dataValidation type="list" allowBlank="1" showInputMessage="1" showErrorMessage="1" sqref="O215:P221" xr:uid="{223CF2A3-15DA-4A4B-A7C7-537894BBF6A9}">
      <formula1>$X$3:$X$4</formula1>
    </dataValidation>
    <dataValidation type="list" allowBlank="1" showInputMessage="1" showErrorMessage="1" sqref="O222:P226" xr:uid="{2A7B0D66-CFC9-4483-B1E2-92EF0C63FF3C}">
      <formula1>$Y$3:$Y$6</formula1>
    </dataValidation>
    <dataValidation type="list" allowBlank="1" showInputMessage="1" showErrorMessage="1" sqref="O227:P228" xr:uid="{B9C19EBA-8698-4A08-9AA6-6611BE24A024}">
      <formula1>$Z$3:$Z$5</formula1>
    </dataValidation>
    <dataValidation type="list" allowBlank="1" showInputMessage="1" showErrorMessage="1" sqref="O230:P231" xr:uid="{DA2C13DB-BD17-4FCC-81D8-14BCA8405C38}">
      <formula1>$AA$3:$AA$4</formula1>
    </dataValidation>
    <dataValidation type="list" allowBlank="1" showInputMessage="1" showErrorMessage="1" sqref="O232:P248" xr:uid="{4E94114D-CF50-4381-A9D8-7BBB95C12061}">
      <formula1>$AB$3:$AB$4</formula1>
    </dataValidation>
    <dataValidation type="list" allowBlank="1" showInputMessage="1" showErrorMessage="1" sqref="O249:P255" xr:uid="{A7A9082C-FFE4-4752-B189-16A529611ED0}">
      <formula1>$AC$3:$AC$7</formula1>
    </dataValidation>
    <dataValidation type="list" allowBlank="1" showInputMessage="1" showErrorMessage="1" sqref="O256:P256" xr:uid="{357E9850-9BDC-430C-9505-48671C5A7EB1}">
      <formula1>$AD$3:$AD$5</formula1>
    </dataValidation>
    <dataValidation type="list" allowBlank="1" showInputMessage="1" showErrorMessage="1" sqref="O263:P267" xr:uid="{3B5055D5-CFA0-407A-AC05-27F9EBD8AE8D}">
      <formula1>$AF$3:$AF$4</formula1>
    </dataValidation>
    <dataValidation type="list" allowBlank="1" showInputMessage="1" showErrorMessage="1" sqref="O269:P277" xr:uid="{73CB412D-1D8A-4FFA-93C5-54E785B65042}">
      <formula1>$AG$3:$AG$4</formula1>
    </dataValidation>
    <dataValidation type="list" allowBlank="1" showInputMessage="1" showErrorMessage="1" sqref="P279" xr:uid="{891088A0-2FA6-45D7-9831-0474872AAC94}">
      <formula1>$AH$3:$AH$7</formula1>
    </dataValidation>
    <dataValidation type="list" allowBlank="1" showInputMessage="1" showErrorMessage="1" sqref="P282:P284 O282" xr:uid="{DFCFEE7D-2603-432B-8082-1728F9F92C12}">
      <formula1>$AI$3:$AI$8</formula1>
    </dataValidation>
    <dataValidation type="list" allowBlank="1" showInputMessage="1" showErrorMessage="1" sqref="O304:P304" xr:uid="{2A51BACB-67BF-4C5B-92F6-B0C77F854B19}">
      <formula1>$AJ$3:$AJ$4</formula1>
    </dataValidation>
    <dataValidation type="list" allowBlank="1" showInputMessage="1" showErrorMessage="1" sqref="O305:P309" xr:uid="{EEB114F8-0BFA-4611-BCBC-641D311FCFEB}">
      <formula1>$AK$3:$AK$4</formula1>
    </dataValidation>
    <dataValidation type="list" allowBlank="1" showInputMessage="1" showErrorMessage="1" sqref="O314:P315" xr:uid="{2E144DA8-7F57-40A0-86FF-E1711488B7F3}">
      <formula1>$AM$3:$AM$4</formula1>
    </dataValidation>
    <dataValidation type="list" allowBlank="1" showInputMessage="1" showErrorMessage="1" sqref="O317:P322" xr:uid="{53C27259-B706-4485-B101-B4FC1D679F28}">
      <formula1>$AN$3:$AN$5</formula1>
    </dataValidation>
    <dataValidation type="list" allowBlank="1" showInputMessage="1" showErrorMessage="1" sqref="O324:P372" xr:uid="{E6ECF468-C8C9-48BE-AD35-EE177E7501CE}">
      <formula1>$AO$3:$AO$4</formula1>
    </dataValidation>
    <dataValidation type="list" allowBlank="1" showInputMessage="1" showErrorMessage="1" sqref="O373:P373" xr:uid="{57CDB66B-B10C-4439-AFB0-0B4CFF8DF51A}">
      <formula1>$AP$3:$AP$4</formula1>
    </dataValidation>
    <dataValidation type="list" allowBlank="1" showInputMessage="1" showErrorMessage="1" sqref="O374:P375" xr:uid="{D4712DD5-9EE3-4D11-B0B5-34D595FA8E88}">
      <formula1>$AQ$3:$AQ$5</formula1>
    </dataValidation>
    <dataValidation type="list" allowBlank="1" showInputMessage="1" showErrorMessage="1" sqref="O376:P377" xr:uid="{B929122E-4EE8-444E-969B-20BBE5CD79FA}">
      <formula1>$AR$3:$AR$4</formula1>
    </dataValidation>
    <dataValidation type="list" allowBlank="1" showInputMessage="1" showErrorMessage="1" sqref="P27:P30" xr:uid="{440B31D2-C381-45EE-B2B2-2114F322015D}">
      <formula1>$G$2:$G$6</formula1>
    </dataValidation>
    <dataValidation type="list" allowBlank="1" showInputMessage="1" showErrorMessage="1" sqref="O27:O30" xr:uid="{FADFB9A6-FFE8-4444-BE80-96ED10D20D22}">
      <formula1>$G$3:$G$6</formula1>
    </dataValidation>
    <dataValidation type="list" allowBlank="1" showInputMessage="1" showErrorMessage="1" sqref="O66:P71 O73:P81" xr:uid="{246656CF-6A1A-4616-8FCC-AE38AB3E3894}">
      <formula1>$P$3:$P$7</formula1>
    </dataValidation>
    <dataValidation type="list" allowBlank="1" showInputMessage="1" showErrorMessage="1" sqref="O310:P313" xr:uid="{8CA120B1-343A-4F89-AE33-63EC899255C3}">
      <formula1>$AL$3:$AL$5</formula1>
    </dataValidation>
    <dataValidation type="list" allowBlank="1" showInputMessage="1" showErrorMessage="1" sqref="O279" xr:uid="{7D329499-7793-4129-B878-05CFD2973834}">
      <formula1>$AH$3:$AH$9</formula1>
    </dataValidation>
    <dataValidation type="list" allowBlank="1" showInputMessage="1" showErrorMessage="1" sqref="O44:O49" xr:uid="{F7F0A35D-107F-4EC2-ADF1-EC42CD2EC611}">
      <formula1>$K$3:$K$8</formula1>
    </dataValidation>
    <dataValidation type="list" allowBlank="1" showInputMessage="1" showErrorMessage="1" sqref="H388:I389" xr:uid="{EF8D6238-8836-484A-A048-2CD0E979714B}">
      <formula1>$AX$3:$AX$7</formula1>
    </dataValidation>
    <dataValidation type="list" allowBlank="1" showInputMessage="1" showErrorMessage="1" sqref="O257:P262" xr:uid="{C14FBAF0-C6E5-4597-8DF3-15AB744FE3EB}">
      <formula1>$AE$3:$AE$5</formula1>
    </dataValidation>
    <dataValidation type="list" allowBlank="1" showInputMessage="1" showErrorMessage="1" sqref="E3" xr:uid="{75737C19-1B14-463B-B997-352039FA317E}">
      <formula1>$A$3:$A$134</formula1>
    </dataValidation>
  </dataValidations>
  <hyperlinks>
    <hyperlink ref="F1:N1" location="'All Country Summary (2023)'!A1" display="Go to summary page" xr:uid="{9D3EC815-8319-4B22-949D-9AB0B81AC8F7}"/>
  </hyperlinks>
  <pageMargins left="0.25" right="0.25" top="0.75" bottom="0.75" header="0.3" footer="0.3"/>
  <pageSetup paperSize="17" scale="74" orientation="landscape"/>
  <rowBreaks count="13" manualBreakCount="13">
    <brk id="23" max="16383" man="1"/>
    <brk id="32" max="16383" man="1"/>
    <brk id="50" max="13" man="1"/>
    <brk id="81" max="16383" man="1"/>
    <brk id="148" max="13" man="1"/>
    <brk id="178" max="13" man="1"/>
    <brk id="214" max="13" man="1"/>
    <brk id="248" max="13" man="1"/>
    <brk id="267" max="13" man="1"/>
    <brk id="302" max="13" man="1"/>
    <brk id="315" max="13" man="1"/>
    <brk id="348" max="13" man="1"/>
    <brk id="389" max="13" man="1"/>
  </rowBreaks>
  <colBreaks count="1" manualBreakCount="1">
    <brk id="14" max="1048575" man="1"/>
  </colBreak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8BF41-CBD5-4A66-8672-D71929F207B2}">
  <sheetPr>
    <tabColor rgb="FFCC6600"/>
  </sheetPr>
  <dimension ref="A1:Q391"/>
  <sheetViews>
    <sheetView showGridLines="0" zoomScale="65" zoomScaleNormal="65" zoomScaleSheetLayoutView="100" workbookViewId="0">
      <selection activeCell="J2" sqref="J2"/>
    </sheetView>
  </sheetViews>
  <sheetFormatPr defaultColWidth="9.140625" defaultRowHeight="14.45"/>
  <cols>
    <col min="1" max="1" width="2.140625" style="172" customWidth="1"/>
    <col min="2" max="2" width="9.140625" style="172"/>
    <col min="3" max="3" width="3.28515625" style="172" customWidth="1"/>
    <col min="4" max="4" width="16.140625" style="172" customWidth="1"/>
    <col min="5" max="5" width="61.42578125" style="172" customWidth="1"/>
    <col min="6" max="6" width="16.42578125" style="172" customWidth="1"/>
    <col min="7" max="7" width="24.42578125" style="172" customWidth="1"/>
    <col min="8" max="8" width="19.42578125" style="172" customWidth="1"/>
    <col min="9" max="9" width="18.7109375" style="172" customWidth="1"/>
    <col min="10" max="10" width="20.7109375" style="172" customWidth="1"/>
    <col min="11" max="11" width="21.42578125" style="172" customWidth="1"/>
    <col min="12" max="12" width="14.85546875" style="172" customWidth="1"/>
    <col min="13" max="13" width="22.42578125" style="172" customWidth="1"/>
    <col min="14" max="14" width="139.140625" style="172" customWidth="1"/>
    <col min="15" max="15" width="60.28515625" style="172" customWidth="1"/>
    <col min="16" max="16" width="49.28515625" style="172" customWidth="1"/>
    <col min="17" max="16384" width="9.140625" style="172"/>
  </cols>
  <sheetData>
    <row r="1" spans="2:16" ht="62.25" customHeight="1">
      <c r="F1" s="2130" t="s">
        <v>830</v>
      </c>
      <c r="G1" s="2130"/>
      <c r="H1" s="2130"/>
      <c r="I1" s="2130"/>
      <c r="J1" s="2130"/>
      <c r="K1" s="2130"/>
      <c r="L1" s="2130"/>
      <c r="M1" s="2130"/>
      <c r="N1" s="2130"/>
    </row>
    <row r="2" spans="2:16" ht="37.5" customHeight="1">
      <c r="B2" s="408" t="s">
        <v>381</v>
      </c>
      <c r="C2" s="174"/>
      <c r="D2" s="174"/>
      <c r="E2" s="174"/>
      <c r="F2" s="1401"/>
      <c r="G2" s="1401"/>
      <c r="H2" s="169"/>
      <c r="I2" s="169"/>
      <c r="J2" s="169"/>
      <c r="K2" s="170"/>
      <c r="L2" s="170"/>
      <c r="M2" s="170"/>
      <c r="N2" s="171"/>
    </row>
    <row r="3" spans="2:16" ht="26.25" customHeight="1">
      <c r="B3" s="408"/>
      <c r="C3" s="174"/>
      <c r="D3" s="175" t="s">
        <v>382</v>
      </c>
      <c r="E3" s="409" t="s">
        <v>30</v>
      </c>
      <c r="F3" s="410" t="s">
        <v>383</v>
      </c>
      <c r="G3" s="411"/>
      <c r="H3" s="169"/>
      <c r="I3" s="169"/>
      <c r="J3" s="169"/>
      <c r="K3" s="170"/>
      <c r="L3" s="170"/>
      <c r="M3" s="170"/>
      <c r="N3" s="171"/>
    </row>
    <row r="4" spans="2:16" ht="36" customHeight="1">
      <c r="B4" s="1402" t="s">
        <v>384</v>
      </c>
      <c r="C4" s="1402"/>
      <c r="D4" s="1402"/>
      <c r="E4" s="1402"/>
      <c r="F4" s="1402"/>
      <c r="G4" s="1402"/>
      <c r="H4" s="1402"/>
      <c r="I4" s="1402"/>
      <c r="J4" s="1402"/>
      <c r="K4" s="1402"/>
      <c r="L4" s="1402"/>
      <c r="M4" s="1402"/>
      <c r="N4" s="1402"/>
    </row>
    <row r="5" spans="2:16" ht="23.25" customHeight="1">
      <c r="B5" s="1416" t="s">
        <v>0</v>
      </c>
      <c r="C5" s="1417"/>
      <c r="D5" s="1417"/>
      <c r="E5" s="1417"/>
      <c r="F5" s="1417"/>
      <c r="G5" s="1417"/>
      <c r="H5" s="1417"/>
      <c r="I5" s="1417"/>
      <c r="J5" s="1417"/>
      <c r="K5" s="1417"/>
      <c r="L5" s="1417"/>
      <c r="M5" s="1417"/>
      <c r="N5" s="1417"/>
      <c r="O5" s="1417"/>
      <c r="P5" s="1418"/>
    </row>
    <row r="6" spans="2:16" ht="391.5" customHeight="1">
      <c r="B6" s="182" t="s">
        <v>390</v>
      </c>
      <c r="C6" s="1419" t="s">
        <v>391</v>
      </c>
      <c r="D6" s="1419"/>
      <c r="E6" s="1419"/>
      <c r="F6" s="1419"/>
      <c r="G6" s="1419"/>
      <c r="H6" s="1420"/>
      <c r="I6" s="183" t="s">
        <v>53</v>
      </c>
      <c r="J6" s="184" t="s">
        <v>392</v>
      </c>
      <c r="K6" s="3213" t="s">
        <v>4225</v>
      </c>
      <c r="L6" s="3214"/>
      <c r="M6" s="3214"/>
      <c r="N6" s="3215"/>
      <c r="O6" s="1424" t="s">
        <v>3213</v>
      </c>
      <c r="P6" s="1424"/>
    </row>
    <row r="7" spans="2:16" ht="22.5" customHeight="1">
      <c r="B7" s="1427" t="s">
        <v>393</v>
      </c>
      <c r="C7" s="1428"/>
      <c r="D7" s="1428"/>
      <c r="E7" s="1428"/>
      <c r="F7" s="1428"/>
      <c r="G7" s="1428"/>
      <c r="H7" s="1428"/>
      <c r="I7" s="1428"/>
      <c r="J7" s="1428"/>
      <c r="K7" s="1428"/>
      <c r="L7" s="1428"/>
      <c r="M7" s="1428"/>
      <c r="N7" s="1429"/>
      <c r="O7" s="1425"/>
      <c r="P7" s="1425"/>
    </row>
    <row r="8" spans="2:16" ht="21.75" customHeight="1">
      <c r="B8" s="205" t="s">
        <v>394</v>
      </c>
      <c r="C8" s="1414" t="s">
        <v>395</v>
      </c>
      <c r="D8" s="1414"/>
      <c r="E8" s="1415"/>
      <c r="F8" s="1430" t="s">
        <v>4226</v>
      </c>
      <c r="G8" s="1431"/>
      <c r="H8" s="1431"/>
      <c r="I8" s="1431"/>
      <c r="J8" s="1431"/>
      <c r="K8" s="1431"/>
      <c r="L8" s="1431"/>
      <c r="M8" s="1431"/>
      <c r="N8" s="1431"/>
      <c r="O8" s="1425"/>
      <c r="P8" s="1425"/>
    </row>
    <row r="9" spans="2:16" ht="29.25" customHeight="1">
      <c r="B9" s="191" t="s">
        <v>396</v>
      </c>
      <c r="C9" s="1414" t="s">
        <v>397</v>
      </c>
      <c r="D9" s="1414"/>
      <c r="E9" s="1414"/>
      <c r="F9" s="1414"/>
      <c r="G9" s="1414"/>
      <c r="H9" s="1415"/>
      <c r="I9" s="192" t="s">
        <v>398</v>
      </c>
      <c r="J9" s="193"/>
      <c r="K9" s="193"/>
      <c r="L9" s="193"/>
      <c r="M9" s="193"/>
      <c r="N9" s="194"/>
      <c r="O9" s="1425"/>
      <c r="P9" s="1425"/>
    </row>
    <row r="10" spans="2:16" ht="28.5" customHeight="1">
      <c r="B10" s="195" t="s">
        <v>394</v>
      </c>
      <c r="C10" s="1414" t="s">
        <v>399</v>
      </c>
      <c r="D10" s="1414"/>
      <c r="E10" s="1414"/>
      <c r="F10" s="1414"/>
      <c r="G10" s="1414"/>
      <c r="H10" s="1415"/>
      <c r="I10" s="203" t="s">
        <v>54</v>
      </c>
      <c r="J10" s="1409" t="s">
        <v>400</v>
      </c>
      <c r="K10" s="1410"/>
      <c r="L10" s="1411"/>
      <c r="M10" s="1412"/>
      <c r="N10" s="1413"/>
      <c r="O10" s="1425"/>
      <c r="P10" s="1425"/>
    </row>
    <row r="11" spans="2:16" ht="35.25" customHeight="1">
      <c r="B11" s="198" t="s">
        <v>401</v>
      </c>
      <c r="C11" s="1414" t="s">
        <v>402</v>
      </c>
      <c r="D11" s="1414"/>
      <c r="E11" s="1414"/>
      <c r="F11" s="1414"/>
      <c r="G11" s="1414"/>
      <c r="H11" s="1415"/>
      <c r="I11" s="203" t="s">
        <v>53</v>
      </c>
      <c r="J11" s="1409" t="s">
        <v>400</v>
      </c>
      <c r="K11" s="1410"/>
      <c r="L11" s="1411" t="s">
        <v>4227</v>
      </c>
      <c r="M11" s="1412"/>
      <c r="N11" s="1413"/>
      <c r="O11" s="1425"/>
      <c r="P11" s="1425"/>
    </row>
    <row r="12" spans="2:16" ht="28.5" customHeight="1">
      <c r="B12" s="198" t="s">
        <v>403</v>
      </c>
      <c r="C12" s="1414" t="s">
        <v>404</v>
      </c>
      <c r="D12" s="1414"/>
      <c r="E12" s="1414"/>
      <c r="F12" s="1414"/>
      <c r="G12" s="1414"/>
      <c r="H12" s="1415"/>
      <c r="I12" s="203" t="s">
        <v>54</v>
      </c>
      <c r="J12" s="1409" t="s">
        <v>400</v>
      </c>
      <c r="K12" s="1410"/>
      <c r="L12" s="1411"/>
      <c r="M12" s="1412"/>
      <c r="N12" s="1413"/>
      <c r="O12" s="1425"/>
      <c r="P12" s="1425"/>
    </row>
    <row r="13" spans="2:16" ht="28.5" customHeight="1">
      <c r="B13" s="198" t="s">
        <v>405</v>
      </c>
      <c r="C13" s="1414" t="s">
        <v>406</v>
      </c>
      <c r="D13" s="1414"/>
      <c r="E13" s="1414"/>
      <c r="F13" s="1414"/>
      <c r="G13" s="1414"/>
      <c r="H13" s="1415"/>
      <c r="I13" s="203" t="s">
        <v>53</v>
      </c>
      <c r="J13" s="1409" t="s">
        <v>407</v>
      </c>
      <c r="K13" s="1410"/>
      <c r="L13" s="1411" t="s">
        <v>4228</v>
      </c>
      <c r="M13" s="1412"/>
      <c r="N13" s="1413"/>
      <c r="O13" s="1425"/>
      <c r="P13" s="1425"/>
    </row>
    <row r="14" spans="2:16" ht="28.5" customHeight="1">
      <c r="B14" s="198" t="s">
        <v>408</v>
      </c>
      <c r="C14" s="1414" t="s">
        <v>62</v>
      </c>
      <c r="D14" s="1414"/>
      <c r="E14" s="1414"/>
      <c r="F14" s="1414"/>
      <c r="G14" s="1414"/>
      <c r="H14" s="1415"/>
      <c r="I14" s="203" t="s">
        <v>53</v>
      </c>
      <c r="J14" s="1409" t="s">
        <v>409</v>
      </c>
      <c r="K14" s="1410"/>
      <c r="L14" s="1411" t="s">
        <v>4229</v>
      </c>
      <c r="M14" s="1412"/>
      <c r="N14" s="1413"/>
      <c r="O14" s="1425"/>
      <c r="P14" s="1425"/>
    </row>
    <row r="15" spans="2:16" ht="33" customHeight="1">
      <c r="B15" s="198" t="s">
        <v>410</v>
      </c>
      <c r="C15" s="1414" t="s">
        <v>411</v>
      </c>
      <c r="D15" s="1414"/>
      <c r="E15" s="1414"/>
      <c r="F15" s="1414"/>
      <c r="G15" s="1414"/>
      <c r="H15" s="1415"/>
      <c r="I15" s="203" t="s">
        <v>53</v>
      </c>
      <c r="J15" s="1409" t="s">
        <v>412</v>
      </c>
      <c r="K15" s="1410"/>
      <c r="L15" s="1411" t="s">
        <v>4230</v>
      </c>
      <c r="M15" s="1412"/>
      <c r="N15" s="1413"/>
      <c r="O15" s="1425"/>
      <c r="P15" s="1425"/>
    </row>
    <row r="16" spans="2:16" ht="34.5" customHeight="1">
      <c r="B16" s="198" t="s">
        <v>413</v>
      </c>
      <c r="C16" s="1414" t="s">
        <v>414</v>
      </c>
      <c r="D16" s="1414"/>
      <c r="E16" s="1414"/>
      <c r="F16" s="1414"/>
      <c r="G16" s="1414"/>
      <c r="H16" s="1415"/>
      <c r="I16" s="203" t="s">
        <v>53</v>
      </c>
      <c r="J16" s="1409" t="s">
        <v>415</v>
      </c>
      <c r="K16" s="1410"/>
      <c r="L16" s="1411" t="s">
        <v>4231</v>
      </c>
      <c r="M16" s="1412"/>
      <c r="N16" s="1413"/>
      <c r="O16" s="1425"/>
      <c r="P16" s="1425"/>
    </row>
    <row r="17" spans="2:16" ht="30.75" customHeight="1">
      <c r="B17" s="198" t="s">
        <v>416</v>
      </c>
      <c r="C17" s="1414" t="s">
        <v>417</v>
      </c>
      <c r="D17" s="1414"/>
      <c r="E17" s="1414"/>
      <c r="F17" s="1414"/>
      <c r="G17" s="1414"/>
      <c r="H17" s="1415"/>
      <c r="I17" s="203" t="s">
        <v>68</v>
      </c>
      <c r="J17" s="1409" t="s">
        <v>415</v>
      </c>
      <c r="K17" s="1410"/>
      <c r="L17" s="1411" t="s">
        <v>4232</v>
      </c>
      <c r="M17" s="1412"/>
      <c r="N17" s="1413"/>
      <c r="O17" s="1425"/>
      <c r="P17" s="1425"/>
    </row>
    <row r="18" spans="2:16" ht="180" customHeight="1">
      <c r="B18" s="198" t="s">
        <v>418</v>
      </c>
      <c r="C18" s="1414" t="s">
        <v>419</v>
      </c>
      <c r="D18" s="1414"/>
      <c r="E18" s="1414"/>
      <c r="F18" s="1414"/>
      <c r="G18" s="1414"/>
      <c r="H18" s="1415"/>
      <c r="I18" s="203" t="s">
        <v>53</v>
      </c>
      <c r="J18" s="1409" t="s">
        <v>415</v>
      </c>
      <c r="K18" s="1410"/>
      <c r="L18" s="1411" t="s">
        <v>4233</v>
      </c>
      <c r="M18" s="1412"/>
      <c r="N18" s="1413"/>
      <c r="O18" s="1426"/>
      <c r="P18" s="1426"/>
    </row>
    <row r="19" spans="2:16" ht="58.5" customHeight="1">
      <c r="B19" s="191" t="s">
        <v>420</v>
      </c>
      <c r="C19" s="1414" t="s">
        <v>421</v>
      </c>
      <c r="D19" s="1414"/>
      <c r="E19" s="1414"/>
      <c r="F19" s="1414"/>
      <c r="G19" s="1414"/>
      <c r="H19" s="1414"/>
      <c r="I19" s="203" t="s">
        <v>53</v>
      </c>
      <c r="J19" s="1432" t="s">
        <v>422</v>
      </c>
      <c r="K19" s="2025" t="s">
        <v>4234</v>
      </c>
      <c r="L19" s="3541"/>
      <c r="M19" s="3541"/>
      <c r="N19" s="3542"/>
      <c r="O19" s="201" t="s">
        <v>4235</v>
      </c>
      <c r="P19" s="202"/>
    </row>
    <row r="20" spans="2:16" ht="58.5" customHeight="1">
      <c r="B20" s="191" t="s">
        <v>423</v>
      </c>
      <c r="C20" s="1414" t="s">
        <v>424</v>
      </c>
      <c r="D20" s="1414"/>
      <c r="E20" s="1414"/>
      <c r="F20" s="1414"/>
      <c r="G20" s="1414"/>
      <c r="H20" s="1414"/>
      <c r="I20" s="203" t="s">
        <v>53</v>
      </c>
      <c r="J20" s="1433"/>
      <c r="K20" s="3543"/>
      <c r="L20" s="3544"/>
      <c r="M20" s="3544"/>
      <c r="N20" s="3545"/>
      <c r="O20" s="201" t="s">
        <v>1278</v>
      </c>
      <c r="P20" s="202"/>
    </row>
    <row r="21" spans="2:16" ht="58.5" customHeight="1">
      <c r="B21" s="191" t="s">
        <v>425</v>
      </c>
      <c r="C21" s="1414" t="s">
        <v>426</v>
      </c>
      <c r="D21" s="1414"/>
      <c r="E21" s="1414"/>
      <c r="F21" s="1414"/>
      <c r="G21" s="1414"/>
      <c r="H21" s="1414"/>
      <c r="I21" s="203" t="s">
        <v>79</v>
      </c>
      <c r="J21" s="1433"/>
      <c r="K21" s="3543"/>
      <c r="L21" s="3544"/>
      <c r="M21" s="3544"/>
      <c r="N21" s="3545"/>
      <c r="O21" s="1443" t="s">
        <v>3344</v>
      </c>
      <c r="P21" s="1443"/>
    </row>
    <row r="22" spans="2:16" ht="58.5" customHeight="1">
      <c r="B22" s="191" t="s">
        <v>427</v>
      </c>
      <c r="C22" s="1414" t="s">
        <v>428</v>
      </c>
      <c r="D22" s="1414"/>
      <c r="E22" s="1414"/>
      <c r="F22" s="1414"/>
      <c r="G22" s="1414"/>
      <c r="H22" s="1414"/>
      <c r="I22" s="203" t="s">
        <v>53</v>
      </c>
      <c r="J22" s="1433"/>
      <c r="K22" s="3543"/>
      <c r="L22" s="3544"/>
      <c r="M22" s="3544"/>
      <c r="N22" s="3545"/>
      <c r="O22" s="1425"/>
      <c r="P22" s="1425"/>
    </row>
    <row r="23" spans="2:16" ht="409.5" customHeight="1">
      <c r="B23" s="205" t="s">
        <v>394</v>
      </c>
      <c r="C23" s="1445" t="s">
        <v>429</v>
      </c>
      <c r="D23" s="1445"/>
      <c r="E23" s="1445"/>
      <c r="F23" s="1445"/>
      <c r="G23" s="1445"/>
      <c r="H23" s="1445"/>
      <c r="I23" s="203" t="s">
        <v>53</v>
      </c>
      <c r="J23" s="1433"/>
      <c r="K23" s="3546"/>
      <c r="L23" s="3547"/>
      <c r="M23" s="3547"/>
      <c r="N23" s="3548"/>
      <c r="O23" s="1444"/>
      <c r="P23" s="1444"/>
    </row>
    <row r="24" spans="2:16" ht="93.75" customHeight="1">
      <c r="B24" s="1416" t="s">
        <v>1</v>
      </c>
      <c r="C24" s="1417"/>
      <c r="D24" s="1417"/>
      <c r="E24" s="1417"/>
      <c r="F24" s="1417"/>
      <c r="G24" s="1417"/>
      <c r="H24" s="1417"/>
      <c r="I24" s="1417"/>
      <c r="J24" s="1417"/>
      <c r="K24" s="1417"/>
      <c r="L24" s="1417"/>
      <c r="M24" s="1417"/>
      <c r="N24" s="1417"/>
      <c r="O24" s="1417"/>
      <c r="P24" s="1418"/>
    </row>
    <row r="25" spans="2:16" ht="46.5" customHeight="1">
      <c r="B25" s="1446" t="s">
        <v>430</v>
      </c>
      <c r="C25" s="1448" t="s">
        <v>431</v>
      </c>
      <c r="D25" s="1448"/>
      <c r="E25" s="1448"/>
      <c r="F25" s="1449"/>
      <c r="G25" s="216" t="s">
        <v>432</v>
      </c>
      <c r="H25" s="209" t="s">
        <v>3345</v>
      </c>
      <c r="I25" s="412" t="s">
        <v>433</v>
      </c>
      <c r="J25" s="399" t="s">
        <v>3346</v>
      </c>
      <c r="K25" s="1452" t="s">
        <v>434</v>
      </c>
      <c r="L25" s="3540" t="s">
        <v>4236</v>
      </c>
      <c r="M25" s="1986"/>
      <c r="N25" s="1987"/>
      <c r="O25" s="212" t="s">
        <v>1283</v>
      </c>
      <c r="P25" s="212"/>
    </row>
    <row r="26" spans="2:16" ht="74.25" customHeight="1">
      <c r="B26" s="1447"/>
      <c r="C26" s="1450"/>
      <c r="D26" s="1450"/>
      <c r="E26" s="1450"/>
      <c r="F26" s="1451"/>
      <c r="G26" s="216" t="s">
        <v>435</v>
      </c>
      <c r="H26" s="217">
        <v>2022</v>
      </c>
      <c r="I26" s="412" t="s">
        <v>436</v>
      </c>
      <c r="J26" s="217">
        <v>2022</v>
      </c>
      <c r="K26" s="1453"/>
      <c r="L26" s="1941"/>
      <c r="M26" s="1942"/>
      <c r="N26" s="1943"/>
      <c r="O26" s="187" t="s">
        <v>1831</v>
      </c>
      <c r="P26" s="187"/>
    </row>
    <row r="27" spans="2:16" ht="75" customHeight="1">
      <c r="B27" s="191" t="s">
        <v>437</v>
      </c>
      <c r="C27" s="1464" t="s">
        <v>438</v>
      </c>
      <c r="D27" s="1464"/>
      <c r="E27" s="1464"/>
      <c r="F27" s="1464"/>
      <c r="G27" s="1464"/>
      <c r="H27" s="1464"/>
      <c r="I27" s="1464"/>
      <c r="J27" s="1232" t="s">
        <v>208</v>
      </c>
      <c r="K27" s="1590"/>
      <c r="L27" s="1941"/>
      <c r="M27" s="1942"/>
      <c r="N27" s="1943"/>
      <c r="O27" s="1443" t="s">
        <v>1283</v>
      </c>
      <c r="P27" s="1443"/>
    </row>
    <row r="28" spans="2:16" ht="32.25" customHeight="1">
      <c r="B28" s="224"/>
      <c r="C28" s="225" t="s">
        <v>394</v>
      </c>
      <c r="D28" s="1414" t="s">
        <v>439</v>
      </c>
      <c r="E28" s="1414"/>
      <c r="F28" s="1414"/>
      <c r="G28" s="1414"/>
      <c r="H28" s="1414"/>
      <c r="I28" s="1415"/>
      <c r="J28" s="1231">
        <v>2182</v>
      </c>
      <c r="K28" s="1453"/>
      <c r="L28" s="1941"/>
      <c r="M28" s="1942"/>
      <c r="N28" s="1943"/>
      <c r="O28" s="1425"/>
      <c r="P28" s="1425"/>
    </row>
    <row r="29" spans="2:16" ht="32.1" customHeight="1">
      <c r="B29" s="227" t="s">
        <v>440</v>
      </c>
      <c r="C29" s="1414" t="s">
        <v>441</v>
      </c>
      <c r="D29" s="1414"/>
      <c r="E29" s="1414"/>
      <c r="F29" s="1414"/>
      <c r="G29" s="1415"/>
      <c r="H29" s="1476" t="s">
        <v>4237</v>
      </c>
      <c r="I29" s="1477"/>
      <c r="J29" s="1478"/>
      <c r="K29" s="1453"/>
      <c r="L29" s="1941"/>
      <c r="M29" s="1942"/>
      <c r="N29" s="1943"/>
      <c r="O29" s="1426"/>
      <c r="P29" s="1426"/>
    </row>
    <row r="30" spans="2:16" ht="26.25" customHeight="1">
      <c r="B30" s="227"/>
      <c r="C30" s="1469" t="s">
        <v>442</v>
      </c>
      <c r="D30" s="1469"/>
      <c r="E30" s="1469"/>
      <c r="F30" s="1469"/>
      <c r="G30" s="1470"/>
      <c r="H30" s="1574" t="s">
        <v>92</v>
      </c>
      <c r="I30" s="1685"/>
      <c r="J30" s="1575"/>
      <c r="K30" s="1453"/>
      <c r="L30" s="1941"/>
      <c r="M30" s="1942"/>
      <c r="N30" s="1943"/>
      <c r="O30" s="199"/>
      <c r="P30" s="213"/>
    </row>
    <row r="31" spans="2:16" ht="29.25" customHeight="1">
      <c r="B31" s="198"/>
      <c r="C31" s="1414" t="s">
        <v>443</v>
      </c>
      <c r="D31" s="1414"/>
      <c r="E31" s="1414"/>
      <c r="F31" s="1414"/>
      <c r="G31" s="1415"/>
      <c r="H31" s="1466" t="s">
        <v>307</v>
      </c>
      <c r="I31" s="1467"/>
      <c r="J31" s="1468"/>
      <c r="K31" s="1453"/>
      <c r="L31" s="1941"/>
      <c r="M31" s="1942"/>
      <c r="N31" s="1943"/>
      <c r="O31" s="202" t="s">
        <v>1288</v>
      </c>
      <c r="P31" s="414"/>
    </row>
    <row r="32" spans="2:16" ht="250.5" customHeight="1">
      <c r="B32" s="198"/>
      <c r="C32" s="1469" t="s">
        <v>442</v>
      </c>
      <c r="D32" s="1469"/>
      <c r="E32" s="1469"/>
      <c r="F32" s="1469"/>
      <c r="G32" s="1470"/>
      <c r="H32" s="1471" t="s">
        <v>92</v>
      </c>
      <c r="I32" s="1471"/>
      <c r="J32" s="1471"/>
      <c r="K32" s="1454"/>
      <c r="L32" s="1934"/>
      <c r="M32" s="1935"/>
      <c r="N32" s="1936"/>
      <c r="O32" s="204"/>
      <c r="P32" s="337"/>
    </row>
    <row r="33" spans="2:17" ht="226.5" customHeight="1">
      <c r="B33" s="229" t="s">
        <v>444</v>
      </c>
      <c r="C33" s="1472" t="s">
        <v>445</v>
      </c>
      <c r="D33" s="1472"/>
      <c r="E33" s="1472"/>
      <c r="F33" s="1472"/>
      <c r="G33" s="1472"/>
      <c r="H33" s="1472"/>
      <c r="I33" s="1472"/>
      <c r="J33" s="415" t="s">
        <v>53</v>
      </c>
      <c r="K33" s="235" t="s">
        <v>446</v>
      </c>
      <c r="L33" s="3539" t="s">
        <v>4238</v>
      </c>
      <c r="M33" s="1474"/>
      <c r="N33" s="1475"/>
      <c r="O33" s="232" t="s">
        <v>1290</v>
      </c>
      <c r="P33" s="232"/>
    </row>
    <row r="34" spans="2:17" ht="46.5" customHeight="1">
      <c r="B34" s="1490" t="s">
        <v>447</v>
      </c>
      <c r="C34" s="1491"/>
      <c r="D34" s="1491"/>
      <c r="E34" s="1491"/>
      <c r="F34" s="1491"/>
      <c r="G34" s="1491"/>
      <c r="H34" s="1491"/>
      <c r="I34" s="1491"/>
      <c r="J34" s="1491"/>
      <c r="K34" s="1491"/>
      <c r="L34" s="1491"/>
      <c r="M34" s="1491"/>
      <c r="N34" s="1491"/>
      <c r="O34" s="1491"/>
      <c r="P34" s="1492"/>
    </row>
    <row r="35" spans="2:17" ht="92.25" customHeight="1">
      <c r="B35" s="233" t="s">
        <v>448</v>
      </c>
      <c r="C35" s="1472" t="s">
        <v>449</v>
      </c>
      <c r="D35" s="1472"/>
      <c r="E35" s="1472"/>
      <c r="F35" s="1472"/>
      <c r="G35" s="1472"/>
      <c r="H35" s="1472"/>
      <c r="I35" s="1472"/>
      <c r="J35" s="415" t="s">
        <v>53</v>
      </c>
      <c r="K35" s="231" t="s">
        <v>446</v>
      </c>
      <c r="L35" s="3536" t="s">
        <v>4239</v>
      </c>
      <c r="M35" s="3537"/>
      <c r="N35" s="3538"/>
      <c r="O35" s="416" t="s">
        <v>1292</v>
      </c>
      <c r="P35" s="187"/>
    </row>
    <row r="36" spans="2:17" ht="30.75" customHeight="1">
      <c r="B36" s="1490" t="s">
        <v>450</v>
      </c>
      <c r="C36" s="1496"/>
      <c r="D36" s="1496"/>
      <c r="E36" s="1496"/>
      <c r="F36" s="1496"/>
      <c r="G36" s="1496"/>
      <c r="H36" s="1496"/>
      <c r="I36" s="1496"/>
      <c r="J36" s="1496"/>
      <c r="K36" s="1496"/>
      <c r="L36" s="1496"/>
      <c r="M36" s="1496"/>
      <c r="N36" s="1496"/>
      <c r="O36" s="1496"/>
      <c r="P36" s="1497"/>
    </row>
    <row r="37" spans="2:17" ht="60.75" customHeight="1">
      <c r="B37" s="233" t="s">
        <v>451</v>
      </c>
      <c r="C37" s="1498" t="s">
        <v>452</v>
      </c>
      <c r="D37" s="1498"/>
      <c r="E37" s="1498"/>
      <c r="F37" s="1499"/>
      <c r="G37" s="417" t="s">
        <v>453</v>
      </c>
      <c r="H37" s="418" t="s">
        <v>454</v>
      </c>
      <c r="I37" s="1500" t="s">
        <v>455</v>
      </c>
      <c r="J37" s="1501"/>
      <c r="K37" s="1500" t="s">
        <v>434</v>
      </c>
      <c r="L37" s="1502"/>
      <c r="M37" s="1502"/>
      <c r="N37" s="1503"/>
      <c r="O37" s="1504"/>
      <c r="P37" s="1504"/>
    </row>
    <row r="38" spans="2:17" ht="43.5" customHeight="1">
      <c r="B38" s="198" t="s">
        <v>394</v>
      </c>
      <c r="C38" s="1414" t="s">
        <v>456</v>
      </c>
      <c r="D38" s="1414"/>
      <c r="E38" s="1414"/>
      <c r="F38" s="1415"/>
      <c r="G38" s="240">
        <v>83720</v>
      </c>
      <c r="H38" s="241" t="s">
        <v>927</v>
      </c>
      <c r="I38" s="1479" t="s">
        <v>63</v>
      </c>
      <c r="J38" s="1480"/>
      <c r="K38" s="1481"/>
      <c r="L38" s="1482"/>
      <c r="M38" s="1482"/>
      <c r="N38" s="1483"/>
      <c r="O38" s="1505"/>
      <c r="P38" s="1505"/>
    </row>
    <row r="39" spans="2:17" ht="49.5" customHeight="1">
      <c r="B39" s="198" t="s">
        <v>401</v>
      </c>
      <c r="C39" s="1414" t="s">
        <v>457</v>
      </c>
      <c r="D39" s="1414"/>
      <c r="E39" s="1414"/>
      <c r="F39" s="1415"/>
      <c r="G39" s="761">
        <v>0</v>
      </c>
      <c r="H39" s="241" t="s">
        <v>927</v>
      </c>
      <c r="I39" s="1479" t="s">
        <v>92</v>
      </c>
      <c r="J39" s="1480"/>
      <c r="K39" s="1481"/>
      <c r="L39" s="1482"/>
      <c r="M39" s="1482"/>
      <c r="N39" s="1483"/>
      <c r="O39" s="1505"/>
      <c r="P39" s="1505"/>
    </row>
    <row r="40" spans="2:17" ht="45" customHeight="1">
      <c r="B40" s="205" t="s">
        <v>403</v>
      </c>
      <c r="C40" s="1484" t="s">
        <v>458</v>
      </c>
      <c r="D40" s="1484"/>
      <c r="E40" s="1484"/>
      <c r="F40" s="1485"/>
      <c r="G40" s="245">
        <f>G38+G39</f>
        <v>83720</v>
      </c>
      <c r="H40" s="246"/>
      <c r="I40" s="1486"/>
      <c r="J40" s="1487"/>
      <c r="K40" s="1486"/>
      <c r="L40" s="1488"/>
      <c r="M40" s="1488"/>
      <c r="N40" s="1489"/>
      <c r="O40" s="1506"/>
      <c r="P40" s="1506"/>
      <c r="Q40" s="250"/>
    </row>
    <row r="41" spans="2:17" ht="57.75" customHeight="1">
      <c r="B41" s="1507" t="s">
        <v>459</v>
      </c>
      <c r="C41" s="1508"/>
      <c r="D41" s="1508"/>
      <c r="E41" s="1508"/>
      <c r="F41" s="1508"/>
      <c r="G41" s="1508"/>
      <c r="H41" s="1508"/>
      <c r="I41" s="1508"/>
      <c r="J41" s="1508"/>
      <c r="K41" s="1508"/>
      <c r="L41" s="1508"/>
      <c r="M41" s="1508"/>
      <c r="N41" s="1508"/>
      <c r="O41" s="1508"/>
      <c r="P41" s="1509"/>
    </row>
    <row r="42" spans="2:17" ht="231" customHeight="1">
      <c r="B42" s="251" t="s">
        <v>460</v>
      </c>
      <c r="C42" s="1445" t="s">
        <v>461</v>
      </c>
      <c r="D42" s="1445"/>
      <c r="E42" s="1445"/>
      <c r="F42" s="1445"/>
      <c r="G42" s="1445"/>
      <c r="H42" s="1445"/>
      <c r="I42" s="234" t="s">
        <v>53</v>
      </c>
      <c r="J42" s="252" t="s">
        <v>446</v>
      </c>
      <c r="K42" s="3533" t="s">
        <v>4240</v>
      </c>
      <c r="L42" s="3534"/>
      <c r="M42" s="3534"/>
      <c r="N42" s="3535"/>
      <c r="O42" s="236" t="s">
        <v>1292</v>
      </c>
      <c r="P42" s="204"/>
    </row>
    <row r="43" spans="2:17" ht="36.75" customHeight="1">
      <c r="B43" s="1490" t="s">
        <v>462</v>
      </c>
      <c r="C43" s="1496"/>
      <c r="D43" s="1496"/>
      <c r="E43" s="1496"/>
      <c r="F43" s="1496"/>
      <c r="G43" s="1496"/>
      <c r="H43" s="1496"/>
      <c r="I43" s="1496"/>
      <c r="J43" s="1496"/>
      <c r="K43" s="1496"/>
      <c r="L43" s="1496"/>
      <c r="M43" s="1496"/>
      <c r="N43" s="1496"/>
      <c r="O43" s="1496"/>
      <c r="P43" s="1497"/>
    </row>
    <row r="44" spans="2:17" ht="61.5" customHeight="1">
      <c r="B44" s="253" t="s">
        <v>463</v>
      </c>
      <c r="C44" s="1513" t="s">
        <v>464</v>
      </c>
      <c r="D44" s="1513"/>
      <c r="E44" s="1514"/>
      <c r="F44" s="238" t="s">
        <v>465</v>
      </c>
      <c r="G44" s="1515" t="s">
        <v>466</v>
      </c>
      <c r="H44" s="1516"/>
      <c r="I44" s="1500" t="s">
        <v>454</v>
      </c>
      <c r="J44" s="1501"/>
      <c r="K44" s="1515" t="s">
        <v>467</v>
      </c>
      <c r="L44" s="1516"/>
      <c r="M44" s="239" t="s">
        <v>468</v>
      </c>
      <c r="N44" s="420" t="s">
        <v>469</v>
      </c>
      <c r="O44" s="204" t="s">
        <v>1296</v>
      </c>
      <c r="P44" s="204"/>
    </row>
    <row r="45" spans="2:17" ht="28.5" customHeight="1">
      <c r="B45" s="198" t="s">
        <v>394</v>
      </c>
      <c r="C45" s="1517" t="s">
        <v>470</v>
      </c>
      <c r="D45" s="1517"/>
      <c r="E45" s="1518"/>
      <c r="F45" s="257" t="s">
        <v>53</v>
      </c>
      <c r="G45" s="2279">
        <v>83720</v>
      </c>
      <c r="H45" s="2280"/>
      <c r="I45" s="1524" t="s">
        <v>4241</v>
      </c>
      <c r="J45" s="2414"/>
      <c r="K45" s="2281">
        <v>2182</v>
      </c>
      <c r="L45" s="2282"/>
      <c r="M45" s="258" t="s">
        <v>202</v>
      </c>
      <c r="N45" s="259"/>
      <c r="O45" s="187"/>
      <c r="P45" s="187"/>
    </row>
    <row r="46" spans="2:17" ht="31.5" customHeight="1">
      <c r="B46" s="260"/>
      <c r="C46" s="1517" t="s">
        <v>471</v>
      </c>
      <c r="D46" s="1517"/>
      <c r="E46" s="1518"/>
      <c r="F46" s="261"/>
      <c r="G46" s="262"/>
      <c r="H46" s="262"/>
      <c r="I46" s="262"/>
      <c r="J46" s="262"/>
      <c r="K46" s="262"/>
      <c r="L46" s="262"/>
      <c r="M46" s="262"/>
      <c r="N46" s="263"/>
      <c r="O46" s="187"/>
      <c r="P46" s="187"/>
    </row>
    <row r="47" spans="2:17" ht="65.25" customHeight="1">
      <c r="B47" s="198" t="s">
        <v>401</v>
      </c>
      <c r="C47" s="1517" t="s">
        <v>472</v>
      </c>
      <c r="D47" s="1517"/>
      <c r="E47" s="1518"/>
      <c r="F47" s="203" t="s">
        <v>53</v>
      </c>
      <c r="G47" s="2279">
        <v>11562</v>
      </c>
      <c r="H47" s="2280"/>
      <c r="I47" s="1479" t="s">
        <v>4241</v>
      </c>
      <c r="J47" s="1480"/>
      <c r="K47" s="3531" t="s">
        <v>92</v>
      </c>
      <c r="L47" s="3532"/>
      <c r="M47" s="258" t="s">
        <v>202</v>
      </c>
      <c r="N47" s="1928" t="s">
        <v>4242</v>
      </c>
      <c r="O47" s="1967"/>
      <c r="P47" s="1967"/>
      <c r="Q47" s="2079"/>
    </row>
    <row r="48" spans="2:17" ht="35.25" customHeight="1">
      <c r="B48" s="260"/>
      <c r="C48" s="1517" t="s">
        <v>473</v>
      </c>
      <c r="D48" s="1517"/>
      <c r="E48" s="1518"/>
      <c r="F48" s="261"/>
      <c r="G48" s="262"/>
      <c r="H48" s="262"/>
      <c r="I48" s="262"/>
      <c r="J48" s="262"/>
      <c r="K48" s="262"/>
      <c r="L48" s="262"/>
      <c r="M48" s="262"/>
      <c r="N48" s="263"/>
      <c r="O48" s="187"/>
      <c r="P48" s="187"/>
    </row>
    <row r="49" spans="1:16" ht="44.25" customHeight="1">
      <c r="B49" s="266" t="s">
        <v>403</v>
      </c>
      <c r="C49" s="1525" t="s">
        <v>474</v>
      </c>
      <c r="D49" s="1525"/>
      <c r="E49" s="1526"/>
      <c r="F49" s="267"/>
      <c r="G49" s="3527">
        <f>G45+G47</f>
        <v>95282</v>
      </c>
      <c r="H49" s="3528"/>
      <c r="I49" s="247"/>
      <c r="J49" s="248"/>
      <c r="K49" s="3529" t="s">
        <v>92</v>
      </c>
      <c r="L49" s="3530"/>
      <c r="M49" s="268"/>
      <c r="N49" s="269"/>
      <c r="O49" s="206"/>
      <c r="P49" s="206"/>
    </row>
    <row r="50" spans="1:16" ht="56.25" customHeight="1">
      <c r="B50" s="1490" t="s">
        <v>475</v>
      </c>
      <c r="C50" s="1491"/>
      <c r="D50" s="1491"/>
      <c r="E50" s="1491"/>
      <c r="F50" s="1491"/>
      <c r="G50" s="1491"/>
      <c r="H50" s="1491"/>
      <c r="I50" s="1491"/>
      <c r="J50" s="1491"/>
      <c r="K50" s="1491"/>
      <c r="L50" s="1491"/>
      <c r="M50" s="1491"/>
      <c r="N50" s="1491"/>
      <c r="O50" s="1491"/>
      <c r="P50" s="1492"/>
    </row>
    <row r="51" spans="1:16" ht="58.5" customHeight="1">
      <c r="B51" s="253" t="s">
        <v>476</v>
      </c>
      <c r="C51" s="1513" t="s">
        <v>477</v>
      </c>
      <c r="D51" s="1450"/>
      <c r="E51" s="1451"/>
      <c r="F51" s="254" t="s">
        <v>478</v>
      </c>
      <c r="G51" s="1531" t="s">
        <v>479</v>
      </c>
      <c r="H51" s="1516"/>
      <c r="I51" s="1500" t="s">
        <v>480</v>
      </c>
      <c r="J51" s="1501"/>
      <c r="K51" s="1515" t="s">
        <v>481</v>
      </c>
      <c r="L51" s="1516"/>
      <c r="M51" s="239" t="s">
        <v>468</v>
      </c>
      <c r="N51" s="302" t="s">
        <v>482</v>
      </c>
      <c r="O51" s="422"/>
      <c r="P51" s="273"/>
    </row>
    <row r="52" spans="1:16" s="274" customFormat="1" ht="32.25" customHeight="1">
      <c r="B52" s="198" t="s">
        <v>394</v>
      </c>
      <c r="C52" s="1414" t="s">
        <v>97</v>
      </c>
      <c r="D52" s="1414"/>
      <c r="E52" s="1415"/>
      <c r="F52" s="257" t="s">
        <v>1301</v>
      </c>
      <c r="G52" s="1532">
        <v>2138</v>
      </c>
      <c r="H52" s="1533"/>
      <c r="I52" s="1479" t="s">
        <v>4241</v>
      </c>
      <c r="J52" s="1480"/>
      <c r="K52" s="1521">
        <v>750</v>
      </c>
      <c r="L52" s="1522"/>
      <c r="M52" s="258" t="s">
        <v>1302</v>
      </c>
      <c r="N52" s="275" t="s">
        <v>4243</v>
      </c>
      <c r="O52" s="201" t="s">
        <v>939</v>
      </c>
      <c r="P52" s="202"/>
    </row>
    <row r="53" spans="1:16" s="274" customFormat="1" ht="32.25" customHeight="1">
      <c r="B53" s="198" t="s">
        <v>401</v>
      </c>
      <c r="C53" s="1414" t="s">
        <v>62</v>
      </c>
      <c r="D53" s="1414"/>
      <c r="E53" s="1415"/>
      <c r="F53" s="257" t="s">
        <v>1301</v>
      </c>
      <c r="G53" s="1532">
        <v>120960</v>
      </c>
      <c r="H53" s="1533"/>
      <c r="I53" s="1479" t="s">
        <v>4241</v>
      </c>
      <c r="J53" s="1480"/>
      <c r="K53" s="1521">
        <v>30000</v>
      </c>
      <c r="L53" s="1522"/>
      <c r="M53" s="258" t="s">
        <v>1302</v>
      </c>
      <c r="N53" s="275" t="s">
        <v>4243</v>
      </c>
      <c r="O53" s="201" t="s">
        <v>940</v>
      </c>
      <c r="P53" s="202"/>
    </row>
    <row r="54" spans="1:16" s="274" customFormat="1" ht="95.1" customHeight="1">
      <c r="B54" s="198" t="s">
        <v>403</v>
      </c>
      <c r="C54" s="1414" t="s">
        <v>99</v>
      </c>
      <c r="D54" s="1414"/>
      <c r="E54" s="1415"/>
      <c r="F54" s="257" t="s">
        <v>1301</v>
      </c>
      <c r="G54" s="3525">
        <v>166215</v>
      </c>
      <c r="H54" s="3526"/>
      <c r="I54" s="1479" t="s">
        <v>4241</v>
      </c>
      <c r="J54" s="1480"/>
      <c r="K54" s="1521">
        <v>25470</v>
      </c>
      <c r="L54" s="1522"/>
      <c r="M54" s="258" t="s">
        <v>1302</v>
      </c>
      <c r="N54" s="788" t="s">
        <v>4244</v>
      </c>
      <c r="O54" s="201" t="s">
        <v>4245</v>
      </c>
      <c r="P54" s="202"/>
    </row>
    <row r="55" spans="1:16" s="274" customFormat="1" ht="32.25" customHeight="1">
      <c r="B55" s="198" t="s">
        <v>405</v>
      </c>
      <c r="C55" s="1414" t="s">
        <v>483</v>
      </c>
      <c r="D55" s="1414"/>
      <c r="E55" s="1415"/>
      <c r="F55" s="257" t="s">
        <v>57</v>
      </c>
      <c r="G55" s="1532">
        <v>0</v>
      </c>
      <c r="H55" s="1533"/>
      <c r="I55" s="1532" t="s">
        <v>77</v>
      </c>
      <c r="J55" s="1533"/>
      <c r="K55" s="1521">
        <v>0</v>
      </c>
      <c r="L55" s="1522"/>
      <c r="M55" s="258" t="s">
        <v>57</v>
      </c>
      <c r="N55" s="1049" t="s">
        <v>77</v>
      </c>
      <c r="O55" s="277"/>
      <c r="P55" s="277"/>
    </row>
    <row r="56" spans="1:16" s="274" customFormat="1" ht="32.25" customHeight="1">
      <c r="B56" s="198" t="s">
        <v>408</v>
      </c>
      <c r="C56" s="1414" t="s">
        <v>302</v>
      </c>
      <c r="D56" s="1414"/>
      <c r="E56" s="1415"/>
      <c r="F56" s="257" t="s">
        <v>57</v>
      </c>
      <c r="G56" s="1532">
        <v>0</v>
      </c>
      <c r="H56" s="1533"/>
      <c r="I56" s="1479" t="s">
        <v>77</v>
      </c>
      <c r="J56" s="1480"/>
      <c r="K56" s="1521">
        <v>0</v>
      </c>
      <c r="L56" s="1522"/>
      <c r="M56" s="258" t="s">
        <v>57</v>
      </c>
      <c r="N56" s="275" t="s">
        <v>77</v>
      </c>
      <c r="O56" s="204"/>
      <c r="P56" s="277"/>
    </row>
    <row r="57" spans="1:16" ht="46.5" customHeight="1">
      <c r="B57" s="205" t="s">
        <v>410</v>
      </c>
      <c r="C57" s="1484" t="s">
        <v>484</v>
      </c>
      <c r="D57" s="1484"/>
      <c r="E57" s="1485"/>
      <c r="F57" s="279"/>
      <c r="G57" s="1527">
        <f>G52+G53+G54+G55+G56</f>
        <v>289313</v>
      </c>
      <c r="H57" s="1528"/>
      <c r="I57" s="1486"/>
      <c r="J57" s="1487"/>
      <c r="K57" s="1529">
        <f>K52+K53+K54+K55+K56</f>
        <v>56220</v>
      </c>
      <c r="L57" s="1530"/>
      <c r="M57" s="268"/>
      <c r="N57" s="269"/>
      <c r="O57" s="423"/>
      <c r="P57" s="423"/>
    </row>
    <row r="58" spans="1:16" ht="54.75" customHeight="1">
      <c r="A58" s="281"/>
      <c r="B58" s="1507" t="s">
        <v>485</v>
      </c>
      <c r="C58" s="1508"/>
      <c r="D58" s="1508"/>
      <c r="E58" s="1508"/>
      <c r="F58" s="1508"/>
      <c r="G58" s="1508"/>
      <c r="H58" s="1508"/>
      <c r="I58" s="1508"/>
      <c r="J58" s="1508"/>
      <c r="K58" s="1508"/>
      <c r="L58" s="1508"/>
      <c r="M58" s="1508"/>
      <c r="N58" s="1508"/>
      <c r="O58" s="424"/>
      <c r="P58" s="425"/>
    </row>
    <row r="59" spans="1:16" ht="62.25" customHeight="1">
      <c r="B59" s="282" t="s">
        <v>486</v>
      </c>
      <c r="C59" s="1543" t="s">
        <v>487</v>
      </c>
      <c r="D59" s="1543"/>
      <c r="E59" s="1543"/>
      <c r="F59" s="1543"/>
      <c r="G59" s="1543"/>
      <c r="H59" s="1543"/>
      <c r="I59" s="1544"/>
      <c r="J59" s="283">
        <f>G49/(G49+G57)</f>
        <v>0.24774633055551945</v>
      </c>
      <c r="K59" s="284" t="s">
        <v>392</v>
      </c>
      <c r="L59" s="1539"/>
      <c r="M59" s="1540"/>
      <c r="N59" s="1541"/>
      <c r="O59" s="1534"/>
      <c r="P59" s="1534"/>
    </row>
    <row r="60" spans="1:16" ht="53.25" customHeight="1">
      <c r="B60" s="286" t="s">
        <v>488</v>
      </c>
      <c r="C60" s="1537" t="s">
        <v>489</v>
      </c>
      <c r="D60" s="1537"/>
      <c r="E60" s="1537"/>
      <c r="F60" s="1537"/>
      <c r="G60" s="1537"/>
      <c r="H60" s="1537"/>
      <c r="I60" s="1538"/>
      <c r="J60" s="283">
        <f>G45/G49</f>
        <v>0.87865494007262657</v>
      </c>
      <c r="K60" s="284" t="s">
        <v>446</v>
      </c>
      <c r="L60" s="1539"/>
      <c r="M60" s="1540"/>
      <c r="N60" s="1541"/>
      <c r="O60" s="1535"/>
      <c r="P60" s="1535"/>
    </row>
    <row r="61" spans="1:16" ht="53.25" customHeight="1">
      <c r="B61" s="286" t="s">
        <v>490</v>
      </c>
      <c r="C61" s="1537" t="s">
        <v>491</v>
      </c>
      <c r="D61" s="1537"/>
      <c r="E61" s="1537"/>
      <c r="F61" s="1537"/>
      <c r="G61" s="1537"/>
      <c r="H61" s="1537"/>
      <c r="I61" s="1538"/>
      <c r="J61" s="288">
        <f>SUM(G49,G57)</f>
        <v>384595</v>
      </c>
      <c r="K61" s="284" t="s">
        <v>446</v>
      </c>
      <c r="L61" s="1539"/>
      <c r="M61" s="1540"/>
      <c r="N61" s="1541"/>
      <c r="O61" s="1535"/>
      <c r="P61" s="1535"/>
    </row>
    <row r="62" spans="1:16" ht="53.25" customHeight="1">
      <c r="B62" s="286" t="s">
        <v>492</v>
      </c>
      <c r="C62" s="1464" t="s">
        <v>493</v>
      </c>
      <c r="D62" s="1464"/>
      <c r="E62" s="1464"/>
      <c r="F62" s="1464"/>
      <c r="G62" s="1464"/>
      <c r="H62" s="1464"/>
      <c r="I62" s="1465"/>
      <c r="J62" s="486" t="s">
        <v>92</v>
      </c>
      <c r="K62" s="284" t="s">
        <v>392</v>
      </c>
      <c r="L62" s="1539"/>
      <c r="M62" s="1540"/>
      <c r="N62" s="1541"/>
      <c r="O62" s="1535"/>
      <c r="P62" s="1535"/>
    </row>
    <row r="63" spans="1:16" ht="80.25" customHeight="1">
      <c r="B63" s="289" t="s">
        <v>494</v>
      </c>
      <c r="C63" s="1464" t="s">
        <v>495</v>
      </c>
      <c r="D63" s="1464"/>
      <c r="E63" s="1464"/>
      <c r="F63" s="1464"/>
      <c r="G63" s="1464"/>
      <c r="H63" s="1464"/>
      <c r="I63" s="1465"/>
      <c r="J63" s="486" t="s">
        <v>92</v>
      </c>
      <c r="K63" s="284" t="s">
        <v>392</v>
      </c>
      <c r="L63" s="1539"/>
      <c r="M63" s="1540"/>
      <c r="N63" s="1541"/>
      <c r="O63" s="1535"/>
      <c r="P63" s="1535"/>
    </row>
    <row r="64" spans="1:16" ht="53.25" customHeight="1">
      <c r="B64" s="289" t="s">
        <v>496</v>
      </c>
      <c r="C64" s="1537" t="s">
        <v>497</v>
      </c>
      <c r="D64" s="1537"/>
      <c r="E64" s="1537"/>
      <c r="F64" s="1537"/>
      <c r="G64" s="1537"/>
      <c r="H64" s="1537"/>
      <c r="I64" s="1538"/>
      <c r="J64" s="486" t="s">
        <v>92</v>
      </c>
      <c r="K64" s="293" t="s">
        <v>446</v>
      </c>
      <c r="L64" s="1539"/>
      <c r="M64" s="1540"/>
      <c r="N64" s="1541"/>
      <c r="O64" s="1535"/>
      <c r="P64" s="1535"/>
    </row>
    <row r="65" spans="2:16" ht="53.25" customHeight="1">
      <c r="B65" s="289" t="s">
        <v>498</v>
      </c>
      <c r="C65" s="1542" t="s">
        <v>499</v>
      </c>
      <c r="D65" s="1542"/>
      <c r="E65" s="1542"/>
      <c r="F65" s="1542"/>
      <c r="G65" s="1542"/>
      <c r="H65" s="1542"/>
      <c r="I65" s="1542"/>
      <c r="J65" s="1054" t="s">
        <v>92</v>
      </c>
      <c r="K65" s="293" t="s">
        <v>446</v>
      </c>
      <c r="L65" s="1539"/>
      <c r="M65" s="1540"/>
      <c r="N65" s="1541"/>
      <c r="O65" s="1536"/>
      <c r="P65" s="1536"/>
    </row>
    <row r="66" spans="2:16" ht="45" customHeight="1">
      <c r="B66" s="191" t="s">
        <v>500</v>
      </c>
      <c r="C66" s="1414" t="s">
        <v>501</v>
      </c>
      <c r="D66" s="1414"/>
      <c r="E66" s="1414"/>
      <c r="F66" s="1414"/>
      <c r="G66" s="1414"/>
      <c r="H66" s="1414"/>
      <c r="I66" s="1414"/>
      <c r="J66" s="1415"/>
      <c r="K66" s="1545" t="s">
        <v>446</v>
      </c>
      <c r="L66" s="1548"/>
      <c r="M66" s="1549"/>
      <c r="N66" s="1550"/>
      <c r="O66" s="1443" t="s">
        <v>1307</v>
      </c>
      <c r="P66" s="1443"/>
    </row>
    <row r="67" spans="2:16" ht="21" customHeight="1">
      <c r="B67" s="198" t="s">
        <v>394</v>
      </c>
      <c r="C67" s="1557" t="s">
        <v>502</v>
      </c>
      <c r="D67" s="1557"/>
      <c r="E67" s="1557"/>
      <c r="F67" s="1557"/>
      <c r="G67" s="1557"/>
      <c r="H67" s="1557"/>
      <c r="I67" s="1557"/>
      <c r="J67" s="299" t="s">
        <v>53</v>
      </c>
      <c r="K67" s="1546"/>
      <c r="L67" s="1551"/>
      <c r="M67" s="1552"/>
      <c r="N67" s="1553"/>
      <c r="O67" s="1425"/>
      <c r="P67" s="1425"/>
    </row>
    <row r="68" spans="2:16" ht="21" customHeight="1">
      <c r="B68" s="198" t="s">
        <v>401</v>
      </c>
      <c r="C68" s="1557" t="s">
        <v>503</v>
      </c>
      <c r="D68" s="1557"/>
      <c r="E68" s="1557"/>
      <c r="F68" s="1557"/>
      <c r="G68" s="1557"/>
      <c r="H68" s="1557"/>
      <c r="I68" s="1557"/>
      <c r="J68" s="299" t="s">
        <v>54</v>
      </c>
      <c r="K68" s="1546"/>
      <c r="L68" s="1551"/>
      <c r="M68" s="1552"/>
      <c r="N68" s="1553"/>
      <c r="O68" s="1425"/>
      <c r="P68" s="1425"/>
    </row>
    <row r="69" spans="2:16" ht="21" customHeight="1">
      <c r="B69" s="198" t="s">
        <v>403</v>
      </c>
      <c r="C69" s="1557" t="s">
        <v>504</v>
      </c>
      <c r="D69" s="1557"/>
      <c r="E69" s="1557"/>
      <c r="F69" s="1557"/>
      <c r="G69" s="1557"/>
      <c r="H69" s="1557"/>
      <c r="I69" s="1557"/>
      <c r="J69" s="299" t="s">
        <v>54</v>
      </c>
      <c r="K69" s="1546"/>
      <c r="L69" s="1551"/>
      <c r="M69" s="1552"/>
      <c r="N69" s="1553"/>
      <c r="O69" s="1425"/>
      <c r="P69" s="1425"/>
    </row>
    <row r="70" spans="2:16" ht="21" customHeight="1">
      <c r="B70" s="198" t="s">
        <v>405</v>
      </c>
      <c r="C70" s="1557" t="s">
        <v>302</v>
      </c>
      <c r="D70" s="1557"/>
      <c r="E70" s="1557"/>
      <c r="F70" s="1557"/>
      <c r="G70" s="1557"/>
      <c r="H70" s="1557"/>
      <c r="I70" s="1557"/>
      <c r="J70" s="299" t="s">
        <v>53</v>
      </c>
      <c r="K70" s="1546"/>
      <c r="L70" s="1551"/>
      <c r="M70" s="1552"/>
      <c r="N70" s="1553"/>
      <c r="O70" s="1425"/>
      <c r="P70" s="1425"/>
    </row>
    <row r="71" spans="2:16" ht="21" customHeight="1">
      <c r="B71" s="198" t="s">
        <v>408</v>
      </c>
      <c r="C71" s="1558" t="s">
        <v>505</v>
      </c>
      <c r="D71" s="1558"/>
      <c r="E71" s="1558"/>
      <c r="F71" s="1558"/>
      <c r="G71" s="1559" t="s">
        <v>4246</v>
      </c>
      <c r="H71" s="1560"/>
      <c r="I71" s="1560"/>
      <c r="J71" s="1561"/>
      <c r="K71" s="1547"/>
      <c r="L71" s="1554"/>
      <c r="M71" s="1555"/>
      <c r="N71" s="1556"/>
      <c r="O71" s="1426"/>
      <c r="P71" s="1426"/>
    </row>
    <row r="72" spans="2:16" ht="45" customHeight="1">
      <c r="B72" s="191" t="s">
        <v>506</v>
      </c>
      <c r="C72" s="1414" t="s">
        <v>507</v>
      </c>
      <c r="D72" s="1414"/>
      <c r="E72" s="1414"/>
      <c r="F72" s="1414"/>
      <c r="G72" s="1414"/>
      <c r="H72" s="1414"/>
      <c r="I72" s="1414"/>
      <c r="J72" s="1414"/>
      <c r="K72" s="1414"/>
      <c r="L72" s="1414"/>
      <c r="M72" s="1414"/>
      <c r="N72" s="1562"/>
      <c r="O72" s="291"/>
      <c r="P72" s="297"/>
    </row>
    <row r="73" spans="2:16" ht="20.25" customHeight="1">
      <c r="B73" s="205" t="s">
        <v>418</v>
      </c>
      <c r="C73" s="1558" t="s">
        <v>297</v>
      </c>
      <c r="D73" s="1558"/>
      <c r="E73" s="1558"/>
      <c r="F73" s="3523" t="s">
        <v>53</v>
      </c>
      <c r="G73" s="3524"/>
      <c r="H73" s="1545" t="s">
        <v>446</v>
      </c>
      <c r="I73" s="1576" t="s">
        <v>4247</v>
      </c>
      <c r="J73" s="1577"/>
      <c r="K73" s="1577"/>
      <c r="L73" s="1577"/>
      <c r="M73" s="1577"/>
      <c r="N73" s="1690"/>
      <c r="O73" s="1443" t="s">
        <v>1306</v>
      </c>
      <c r="P73" s="1443"/>
    </row>
    <row r="74" spans="2:16" ht="20.25" customHeight="1">
      <c r="B74" s="205" t="s">
        <v>508</v>
      </c>
      <c r="C74" s="1558" t="s">
        <v>509</v>
      </c>
      <c r="D74" s="1558"/>
      <c r="E74" s="1558"/>
      <c r="F74" s="3523" t="s">
        <v>54</v>
      </c>
      <c r="G74" s="3524"/>
      <c r="H74" s="1546"/>
      <c r="I74" s="1691"/>
      <c r="J74" s="1692"/>
      <c r="K74" s="1692"/>
      <c r="L74" s="1692"/>
      <c r="M74" s="1692"/>
      <c r="N74" s="1693"/>
      <c r="O74" s="1425"/>
      <c r="P74" s="1425"/>
    </row>
    <row r="75" spans="2:16" ht="20.25" customHeight="1">
      <c r="B75" s="205" t="s">
        <v>510</v>
      </c>
      <c r="C75" s="1558" t="s">
        <v>299</v>
      </c>
      <c r="D75" s="1558"/>
      <c r="E75" s="1558"/>
      <c r="F75" s="1563" t="s">
        <v>54</v>
      </c>
      <c r="G75" s="1564"/>
      <c r="H75" s="1546"/>
      <c r="I75" s="1691"/>
      <c r="J75" s="1692"/>
      <c r="K75" s="1692"/>
      <c r="L75" s="1692"/>
      <c r="M75" s="1692"/>
      <c r="N75" s="1693"/>
      <c r="O75" s="1425"/>
      <c r="P75" s="1425"/>
    </row>
    <row r="76" spans="2:16" ht="49.5" customHeight="1">
      <c r="B76" s="205" t="s">
        <v>401</v>
      </c>
      <c r="C76" s="1464" t="s">
        <v>511</v>
      </c>
      <c r="D76" s="1464"/>
      <c r="E76" s="1464"/>
      <c r="F76" s="1464"/>
      <c r="G76" s="1465"/>
      <c r="H76" s="1546"/>
      <c r="I76" s="1691"/>
      <c r="J76" s="1692"/>
      <c r="K76" s="1692"/>
      <c r="L76" s="1692"/>
      <c r="M76" s="1692"/>
      <c r="N76" s="1693"/>
      <c r="O76" s="1425"/>
      <c r="P76" s="1425"/>
    </row>
    <row r="77" spans="2:16" ht="21" customHeight="1">
      <c r="B77" s="205" t="s">
        <v>418</v>
      </c>
      <c r="C77" s="1558" t="s">
        <v>297</v>
      </c>
      <c r="D77" s="1558"/>
      <c r="E77" s="1410"/>
      <c r="F77" s="1563" t="s">
        <v>53</v>
      </c>
      <c r="G77" s="1564"/>
      <c r="H77" s="1546"/>
      <c r="I77" s="1691"/>
      <c r="J77" s="1692"/>
      <c r="K77" s="1692"/>
      <c r="L77" s="1692"/>
      <c r="M77" s="1692"/>
      <c r="N77" s="1693"/>
      <c r="O77" s="1425"/>
      <c r="P77" s="1425"/>
    </row>
    <row r="78" spans="2:16" ht="21" customHeight="1">
      <c r="B78" s="205" t="s">
        <v>508</v>
      </c>
      <c r="C78" s="1558" t="s">
        <v>509</v>
      </c>
      <c r="D78" s="1558"/>
      <c r="E78" s="1410"/>
      <c r="F78" s="1563" t="s">
        <v>53</v>
      </c>
      <c r="G78" s="1564"/>
      <c r="H78" s="1546"/>
      <c r="I78" s="1691"/>
      <c r="J78" s="1692"/>
      <c r="K78" s="1692"/>
      <c r="L78" s="1692"/>
      <c r="M78" s="1692"/>
      <c r="N78" s="1693"/>
      <c r="O78" s="1425"/>
      <c r="P78" s="1425"/>
    </row>
    <row r="79" spans="2:16" ht="21" customHeight="1">
      <c r="B79" s="205" t="s">
        <v>510</v>
      </c>
      <c r="C79" s="1558" t="s">
        <v>301</v>
      </c>
      <c r="D79" s="1558"/>
      <c r="E79" s="1410"/>
      <c r="F79" s="1563" t="s">
        <v>54</v>
      </c>
      <c r="G79" s="1564"/>
      <c r="H79" s="1546"/>
      <c r="I79" s="1691"/>
      <c r="J79" s="1692"/>
      <c r="K79" s="1692"/>
      <c r="L79" s="1692"/>
      <c r="M79" s="1692"/>
      <c r="N79" s="1693"/>
      <c r="O79" s="1425"/>
      <c r="P79" s="1425"/>
    </row>
    <row r="80" spans="2:16" ht="21" customHeight="1">
      <c r="B80" s="205" t="s">
        <v>512</v>
      </c>
      <c r="C80" s="1558" t="s">
        <v>302</v>
      </c>
      <c r="D80" s="1558"/>
      <c r="E80" s="1410"/>
      <c r="F80" s="1563" t="s">
        <v>54</v>
      </c>
      <c r="G80" s="1564"/>
      <c r="H80" s="1546"/>
      <c r="I80" s="1691"/>
      <c r="J80" s="1692"/>
      <c r="K80" s="1692"/>
      <c r="L80" s="1692"/>
      <c r="M80" s="1692"/>
      <c r="N80" s="1693"/>
      <c r="O80" s="1425"/>
      <c r="P80" s="1425"/>
    </row>
    <row r="81" spans="2:16" ht="21.75" customHeight="1">
      <c r="B81" s="205" t="s">
        <v>513</v>
      </c>
      <c r="C81" s="1558" t="s">
        <v>514</v>
      </c>
      <c r="D81" s="1558"/>
      <c r="E81" s="1410"/>
      <c r="F81" s="1574"/>
      <c r="G81" s="1575"/>
      <c r="H81" s="1547"/>
      <c r="I81" s="1983"/>
      <c r="J81" s="2049"/>
      <c r="K81" s="2049"/>
      <c r="L81" s="2049"/>
      <c r="M81" s="2049"/>
      <c r="N81" s="1984"/>
      <c r="O81" s="1426"/>
      <c r="P81" s="1426"/>
    </row>
    <row r="82" spans="2:16" ht="51" customHeight="1">
      <c r="B82" s="298" t="s">
        <v>515</v>
      </c>
      <c r="C82" s="1484" t="s">
        <v>516</v>
      </c>
      <c r="D82" s="1484"/>
      <c r="E82" s="1485"/>
      <c r="F82" s="1576"/>
      <c r="G82" s="1577"/>
      <c r="H82" s="1577"/>
      <c r="I82" s="1577"/>
      <c r="J82" s="1577"/>
      <c r="K82" s="1577"/>
      <c r="L82" s="1577"/>
      <c r="M82" s="1577"/>
      <c r="N82" s="1577"/>
      <c r="O82" s="1578"/>
      <c r="P82" s="1579"/>
    </row>
    <row r="83" spans="2:16" ht="31.5" customHeight="1">
      <c r="B83" s="1490" t="s">
        <v>517</v>
      </c>
      <c r="C83" s="1491"/>
      <c r="D83" s="1491"/>
      <c r="E83" s="1491"/>
      <c r="F83" s="1491"/>
      <c r="G83" s="1491"/>
      <c r="H83" s="1491"/>
      <c r="I83" s="1491"/>
      <c r="J83" s="1491"/>
      <c r="K83" s="1491"/>
      <c r="L83" s="1491"/>
      <c r="M83" s="1491"/>
      <c r="N83" s="1491"/>
      <c r="O83" s="1491"/>
      <c r="P83" s="1492"/>
    </row>
    <row r="84" spans="2:16" ht="44.25" customHeight="1">
      <c r="B84" s="191" t="s">
        <v>518</v>
      </c>
      <c r="C84" s="1414" t="s">
        <v>519</v>
      </c>
      <c r="D84" s="1414"/>
      <c r="E84" s="1414"/>
      <c r="F84" s="1414"/>
      <c r="G84" s="1415"/>
      <c r="H84" s="299" t="s">
        <v>53</v>
      </c>
      <c r="I84" s="1580" t="s">
        <v>446</v>
      </c>
      <c r="J84" s="1581"/>
      <c r="K84" s="1582"/>
      <c r="L84" s="1583"/>
      <c r="M84" s="1583"/>
      <c r="N84" s="1584"/>
      <c r="O84" s="1443" t="s">
        <v>1840</v>
      </c>
      <c r="P84" s="1443"/>
    </row>
    <row r="85" spans="2:16" ht="20.25" customHeight="1">
      <c r="B85" s="1585" t="s">
        <v>520</v>
      </c>
      <c r="C85" s="1586"/>
      <c r="D85" s="1586"/>
      <c r="E85" s="1587"/>
      <c r="F85" s="1500" t="s">
        <v>521</v>
      </c>
      <c r="G85" s="1502"/>
      <c r="H85" s="1501"/>
      <c r="I85" s="1500" t="s">
        <v>522</v>
      </c>
      <c r="J85" s="1502"/>
      <c r="K85" s="1500" t="s">
        <v>434</v>
      </c>
      <c r="L85" s="1502"/>
      <c r="M85" s="1502"/>
      <c r="N85" s="1503"/>
      <c r="O85" s="1425"/>
      <c r="P85" s="1425"/>
    </row>
    <row r="86" spans="2:16" ht="94.5" customHeight="1">
      <c r="B86" s="1588"/>
      <c r="C86" s="1589"/>
      <c r="D86" s="1589"/>
      <c r="E86" s="1590"/>
      <c r="F86" s="3522" t="s">
        <v>63</v>
      </c>
      <c r="G86" s="3157"/>
      <c r="H86" s="3158"/>
      <c r="I86" s="3519">
        <v>93624</v>
      </c>
      <c r="J86" s="3520"/>
      <c r="K86" s="1928" t="s">
        <v>4248</v>
      </c>
      <c r="L86" s="1929"/>
      <c r="M86" s="1929"/>
      <c r="N86" s="3521"/>
      <c r="O86" s="1425"/>
      <c r="P86" s="1425"/>
    </row>
    <row r="87" spans="2:16" ht="102" customHeight="1">
      <c r="B87" s="1588"/>
      <c r="C87" s="1589"/>
      <c r="D87" s="1589"/>
      <c r="E87" s="1590"/>
      <c r="F87" s="1594"/>
      <c r="G87" s="1595"/>
      <c r="H87" s="1596"/>
      <c r="I87" s="1597"/>
      <c r="J87" s="1598"/>
      <c r="K87" s="1928"/>
      <c r="L87" s="1967"/>
      <c r="M87" s="1967"/>
      <c r="N87" s="2079"/>
      <c r="O87" s="1425"/>
      <c r="P87" s="1425"/>
    </row>
    <row r="88" spans="2:16" ht="21" customHeight="1">
      <c r="B88" s="1588"/>
      <c r="C88" s="1589"/>
      <c r="D88" s="1589"/>
      <c r="E88" s="1590"/>
      <c r="F88" s="1594"/>
      <c r="G88" s="1595"/>
      <c r="H88" s="1596"/>
      <c r="I88" s="1597"/>
      <c r="J88" s="1598"/>
      <c r="K88" s="1594"/>
      <c r="L88" s="1595"/>
      <c r="M88" s="1595"/>
      <c r="N88" s="1596"/>
      <c r="O88" s="1425"/>
      <c r="P88" s="1425"/>
    </row>
    <row r="89" spans="2:16" ht="21.75" customHeight="1">
      <c r="B89" s="1591"/>
      <c r="C89" s="1592"/>
      <c r="D89" s="1592"/>
      <c r="E89" s="1593"/>
      <c r="F89" s="1599"/>
      <c r="G89" s="1600"/>
      <c r="H89" s="1601"/>
      <c r="I89" s="1602"/>
      <c r="J89" s="1603"/>
      <c r="K89" s="1604"/>
      <c r="L89" s="1605"/>
      <c r="M89" s="1605"/>
      <c r="N89" s="1606"/>
      <c r="O89" s="1444"/>
      <c r="P89" s="1444"/>
    </row>
    <row r="90" spans="2:16" ht="26.25" customHeight="1">
      <c r="B90" s="1416" t="s">
        <v>2</v>
      </c>
      <c r="C90" s="1417"/>
      <c r="D90" s="1417"/>
      <c r="E90" s="1417"/>
      <c r="F90" s="1417"/>
      <c r="G90" s="1417"/>
      <c r="H90" s="1417"/>
      <c r="I90" s="1417"/>
      <c r="J90" s="1417"/>
      <c r="K90" s="1417"/>
      <c r="L90" s="1417"/>
      <c r="M90" s="1417"/>
      <c r="N90" s="1417"/>
      <c r="O90" s="1417"/>
      <c r="P90" s="1418"/>
    </row>
    <row r="91" spans="2:16" ht="66" customHeight="1">
      <c r="B91" s="303" t="s">
        <v>523</v>
      </c>
      <c r="C91" s="1632" t="s">
        <v>524</v>
      </c>
      <c r="D91" s="1632"/>
      <c r="E91" s="1632"/>
      <c r="F91" s="1632"/>
      <c r="G91" s="1632"/>
      <c r="H91" s="1632"/>
      <c r="I91" s="1632"/>
      <c r="J91" s="1632"/>
      <c r="K91" s="1632"/>
      <c r="L91" s="1632"/>
      <c r="M91" s="1632"/>
      <c r="N91" s="1632"/>
      <c r="O91" s="1424" t="s">
        <v>3243</v>
      </c>
      <c r="P91" s="1424"/>
    </row>
    <row r="92" spans="2:16" ht="20.25" customHeight="1">
      <c r="B92" s="1609" t="s">
        <v>525</v>
      </c>
      <c r="C92" s="1610"/>
      <c r="D92" s="1610"/>
      <c r="E92" s="1610"/>
      <c r="F92" s="1611"/>
      <c r="G92" s="1614" t="s">
        <v>526</v>
      </c>
      <c r="H92" s="1614"/>
      <c r="I92" s="2149"/>
      <c r="J92" s="1614"/>
      <c r="K92" s="1614"/>
      <c r="L92" s="1615"/>
      <c r="M92" s="2150"/>
      <c r="N92" s="2150"/>
      <c r="O92" s="1425"/>
      <c r="P92" s="1425"/>
    </row>
    <row r="93" spans="2:16" ht="22.5" customHeight="1">
      <c r="B93" s="2072"/>
      <c r="C93" s="1613"/>
      <c r="D93" s="1613"/>
      <c r="E93" s="1613"/>
      <c r="F93" s="2148"/>
      <c r="G93" s="429" t="s">
        <v>109</v>
      </c>
      <c r="H93" s="429" t="s">
        <v>128</v>
      </c>
      <c r="I93" s="430" t="s">
        <v>527</v>
      </c>
      <c r="J93" s="431" t="s">
        <v>528</v>
      </c>
      <c r="K93" s="2151" t="s">
        <v>434</v>
      </c>
      <c r="L93" s="2152"/>
      <c r="M93" s="2152"/>
      <c r="N93" s="2153"/>
      <c r="O93" s="1425"/>
      <c r="P93" s="1425"/>
    </row>
    <row r="94" spans="2:16" ht="57.75" customHeight="1">
      <c r="B94" s="432" t="s">
        <v>394</v>
      </c>
      <c r="C94" s="2154" t="s">
        <v>529</v>
      </c>
      <c r="D94" s="2155"/>
      <c r="E94" s="2155"/>
      <c r="F94" s="2155"/>
      <c r="G94" s="2155"/>
      <c r="H94" s="2155"/>
      <c r="I94" s="2155"/>
      <c r="J94" s="2156"/>
      <c r="K94" s="1623"/>
      <c r="L94" s="1623"/>
      <c r="M94" s="1623"/>
      <c r="N94" s="1624"/>
      <c r="O94" s="1608"/>
      <c r="P94" s="1425"/>
    </row>
    <row r="95" spans="2:16" ht="23.45" customHeight="1">
      <c r="B95" s="317" t="s">
        <v>530</v>
      </c>
      <c r="C95" s="1630" t="s">
        <v>531</v>
      </c>
      <c r="D95" s="1630"/>
      <c r="E95" s="1630"/>
      <c r="F95" s="1631"/>
      <c r="G95" s="348" t="s">
        <v>53</v>
      </c>
      <c r="H95" s="433" t="s">
        <v>53</v>
      </c>
      <c r="I95" s="349" t="s">
        <v>58</v>
      </c>
      <c r="J95" s="348" t="s">
        <v>54</v>
      </c>
      <c r="K95" s="1625"/>
      <c r="L95" s="1626"/>
      <c r="M95" s="1626"/>
      <c r="N95" s="1627"/>
      <c r="O95" s="1608"/>
      <c r="P95" s="1425"/>
    </row>
    <row r="96" spans="2:16" ht="21.95" customHeight="1">
      <c r="B96" s="434" t="s">
        <v>532</v>
      </c>
      <c r="C96" s="1639" t="s">
        <v>533</v>
      </c>
      <c r="D96" s="1639"/>
      <c r="E96" s="1639"/>
      <c r="F96" s="1640"/>
      <c r="G96" s="330" t="s">
        <v>54</v>
      </c>
      <c r="H96" s="435" t="s">
        <v>54</v>
      </c>
      <c r="I96" s="330" t="s">
        <v>54</v>
      </c>
      <c r="J96" s="435" t="s">
        <v>54</v>
      </c>
      <c r="K96" s="1628"/>
      <c r="L96" s="1628"/>
      <c r="M96" s="1628"/>
      <c r="N96" s="1629"/>
      <c r="O96" s="1608"/>
      <c r="P96" s="1425"/>
    </row>
    <row r="97" spans="2:16" ht="42" customHeight="1">
      <c r="B97" s="436" t="s">
        <v>401</v>
      </c>
      <c r="C97" s="1633" t="s">
        <v>534</v>
      </c>
      <c r="D97" s="1641"/>
      <c r="E97" s="1641"/>
      <c r="F97" s="1641"/>
      <c r="G97" s="1641"/>
      <c r="H97" s="1641"/>
      <c r="I97" s="1641"/>
      <c r="J97" s="1641"/>
      <c r="K97" s="1626"/>
      <c r="L97" s="1626"/>
      <c r="M97" s="1626"/>
      <c r="N97" s="1627"/>
      <c r="O97" s="1425"/>
      <c r="P97" s="1425"/>
    </row>
    <row r="98" spans="2:16" ht="24.6" customHeight="1">
      <c r="B98" s="432" t="s">
        <v>530</v>
      </c>
      <c r="C98" s="1634" t="s">
        <v>531</v>
      </c>
      <c r="D98" s="1634"/>
      <c r="E98" s="1634"/>
      <c r="F98" s="1635"/>
      <c r="G98" s="209" t="s">
        <v>53</v>
      </c>
      <c r="H98" s="359" t="s">
        <v>53</v>
      </c>
      <c r="I98" s="352" t="s">
        <v>54</v>
      </c>
      <c r="J98" s="433" t="s">
        <v>58</v>
      </c>
      <c r="K98" s="1626"/>
      <c r="L98" s="1626"/>
      <c r="M98" s="1626"/>
      <c r="N98" s="1627"/>
      <c r="O98" s="1425"/>
      <c r="P98" s="1425"/>
    </row>
    <row r="99" spans="2:16" ht="23.45" customHeight="1">
      <c r="B99" s="434" t="s">
        <v>532</v>
      </c>
      <c r="C99" s="1636" t="s">
        <v>533</v>
      </c>
      <c r="D99" s="1636"/>
      <c r="E99" s="1636"/>
      <c r="F99" s="1637"/>
      <c r="G99" s="341" t="s">
        <v>54</v>
      </c>
      <c r="H99" s="437" t="s">
        <v>54</v>
      </c>
      <c r="I99" s="341" t="s">
        <v>54</v>
      </c>
      <c r="J99" s="437" t="s">
        <v>54</v>
      </c>
      <c r="K99" s="1628"/>
      <c r="L99" s="1628"/>
      <c r="M99" s="1628"/>
      <c r="N99" s="1629"/>
      <c r="O99" s="1425"/>
      <c r="P99" s="1425"/>
    </row>
    <row r="100" spans="2:16" ht="48" customHeight="1">
      <c r="B100" s="436" t="s">
        <v>535</v>
      </c>
      <c r="C100" s="1638" t="s">
        <v>536</v>
      </c>
      <c r="D100" s="1638"/>
      <c r="E100" s="1638"/>
      <c r="F100" s="1638"/>
      <c r="G100" s="1638"/>
      <c r="H100" s="1638"/>
      <c r="I100" s="1638"/>
      <c r="J100" s="1642"/>
      <c r="K100" s="1986" t="s">
        <v>1381</v>
      </c>
      <c r="L100" s="1986"/>
      <c r="M100" s="1986"/>
      <c r="N100" s="1987"/>
      <c r="O100" s="1425"/>
      <c r="P100" s="1425"/>
    </row>
    <row r="101" spans="2:16" ht="23.1" customHeight="1">
      <c r="B101" s="432" t="s">
        <v>530</v>
      </c>
      <c r="C101" s="1643" t="s">
        <v>531</v>
      </c>
      <c r="D101" s="1643"/>
      <c r="E101" s="1643"/>
      <c r="F101" s="1644"/>
      <c r="G101" s="203" t="s">
        <v>54</v>
      </c>
      <c r="H101" s="399" t="s">
        <v>54</v>
      </c>
      <c r="I101" s="257" t="s">
        <v>54</v>
      </c>
      <c r="J101" s="399" t="s">
        <v>54</v>
      </c>
      <c r="K101" s="1942"/>
      <c r="L101" s="1942"/>
      <c r="M101" s="1942"/>
      <c r="N101" s="1943"/>
      <c r="O101" s="1425"/>
      <c r="P101" s="1425"/>
    </row>
    <row r="102" spans="2:16" ht="26.1" customHeight="1">
      <c r="B102" s="434" t="s">
        <v>532</v>
      </c>
      <c r="C102" s="1639" t="s">
        <v>533</v>
      </c>
      <c r="D102" s="1639"/>
      <c r="E102" s="1639"/>
      <c r="F102" s="1640"/>
      <c r="G102" s="330" t="s">
        <v>54</v>
      </c>
      <c r="H102" s="435" t="s">
        <v>54</v>
      </c>
      <c r="I102" s="330" t="s">
        <v>54</v>
      </c>
      <c r="J102" s="435" t="s">
        <v>54</v>
      </c>
      <c r="K102" s="1945"/>
      <c r="L102" s="1945"/>
      <c r="M102" s="1945"/>
      <c r="N102" s="1946"/>
      <c r="O102" s="1425"/>
      <c r="P102" s="1425"/>
    </row>
    <row r="103" spans="2:16" ht="38.25" customHeight="1">
      <c r="B103" s="436" t="s">
        <v>537</v>
      </c>
      <c r="C103" s="1632" t="s">
        <v>538</v>
      </c>
      <c r="D103" s="1632"/>
      <c r="E103" s="1632"/>
      <c r="F103" s="1632"/>
      <c r="G103" s="1632"/>
      <c r="H103" s="1632"/>
      <c r="I103" s="1632"/>
      <c r="J103" s="1633"/>
      <c r="K103" s="1986" t="s">
        <v>4249</v>
      </c>
      <c r="L103" s="1986"/>
      <c r="M103" s="1986"/>
      <c r="N103" s="1987"/>
      <c r="O103" s="1425"/>
      <c r="P103" s="1425"/>
    </row>
    <row r="104" spans="2:16" ht="21.95" customHeight="1">
      <c r="B104" s="432" t="s">
        <v>530</v>
      </c>
      <c r="C104" s="1634" t="s">
        <v>531</v>
      </c>
      <c r="D104" s="1634"/>
      <c r="E104" s="1634"/>
      <c r="F104" s="1635"/>
      <c r="G104" s="209" t="s">
        <v>53</v>
      </c>
      <c r="H104" s="359" t="s">
        <v>54</v>
      </c>
      <c r="I104" s="352" t="s">
        <v>54</v>
      </c>
      <c r="J104" s="359" t="s">
        <v>54</v>
      </c>
      <c r="K104" s="1942"/>
      <c r="L104" s="1942"/>
      <c r="M104" s="1942"/>
      <c r="N104" s="1943"/>
      <c r="O104" s="1425"/>
      <c r="P104" s="1425"/>
    </row>
    <row r="105" spans="2:16" ht="23.1" customHeight="1">
      <c r="B105" s="434" t="s">
        <v>532</v>
      </c>
      <c r="C105" s="1636" t="s">
        <v>533</v>
      </c>
      <c r="D105" s="1636"/>
      <c r="E105" s="1636"/>
      <c r="F105" s="1637"/>
      <c r="G105" s="341" t="s">
        <v>54</v>
      </c>
      <c r="H105" s="437" t="s">
        <v>54</v>
      </c>
      <c r="I105" s="341" t="s">
        <v>54</v>
      </c>
      <c r="J105" s="435" t="s">
        <v>54</v>
      </c>
      <c r="K105" s="1945"/>
      <c r="L105" s="1945"/>
      <c r="M105" s="1945"/>
      <c r="N105" s="1946"/>
      <c r="O105" s="1425"/>
      <c r="P105" s="1425"/>
    </row>
    <row r="106" spans="2:16" ht="30" customHeight="1">
      <c r="B106" s="436" t="s">
        <v>539</v>
      </c>
      <c r="C106" s="1638" t="s">
        <v>540</v>
      </c>
      <c r="D106" s="1638"/>
      <c r="E106" s="1638"/>
      <c r="F106" s="1638"/>
      <c r="G106" s="1638"/>
      <c r="H106" s="1638"/>
      <c r="I106" s="1638"/>
      <c r="J106" s="1633"/>
      <c r="K106" s="1623"/>
      <c r="L106" s="1623"/>
      <c r="M106" s="1623"/>
      <c r="N106" s="1624"/>
      <c r="O106" s="1425"/>
      <c r="P106" s="1425"/>
    </row>
    <row r="107" spans="2:16" ht="24.6" customHeight="1">
      <c r="B107" s="432" t="s">
        <v>530</v>
      </c>
      <c r="C107" s="1634" t="s">
        <v>531</v>
      </c>
      <c r="D107" s="1634"/>
      <c r="E107" s="1634"/>
      <c r="F107" s="1635"/>
      <c r="G107" s="209" t="s">
        <v>53</v>
      </c>
      <c r="H107" s="359" t="s">
        <v>53</v>
      </c>
      <c r="I107" s="352" t="s">
        <v>58</v>
      </c>
      <c r="J107" s="359" t="s">
        <v>54</v>
      </c>
      <c r="K107" s="1626"/>
      <c r="L107" s="1626"/>
      <c r="M107" s="1626"/>
      <c r="N107" s="1627"/>
      <c r="O107" s="1425"/>
      <c r="P107" s="1425"/>
    </row>
    <row r="108" spans="2:16" ht="21.95" customHeight="1">
      <c r="B108" s="434" t="s">
        <v>532</v>
      </c>
      <c r="C108" s="1636" t="s">
        <v>533</v>
      </c>
      <c r="D108" s="1636"/>
      <c r="E108" s="1636"/>
      <c r="F108" s="1637"/>
      <c r="G108" s="341" t="s">
        <v>54</v>
      </c>
      <c r="H108" s="437" t="s">
        <v>53</v>
      </c>
      <c r="I108" s="341" t="s">
        <v>54</v>
      </c>
      <c r="J108" s="435" t="s">
        <v>54</v>
      </c>
      <c r="K108" s="1628"/>
      <c r="L108" s="1628"/>
      <c r="M108" s="1628"/>
      <c r="N108" s="1629"/>
      <c r="O108" s="1425"/>
      <c r="P108" s="1425"/>
    </row>
    <row r="109" spans="2:16" ht="24" customHeight="1">
      <c r="B109" s="436" t="s">
        <v>410</v>
      </c>
      <c r="C109" s="1645" t="s">
        <v>117</v>
      </c>
      <c r="D109" s="1645"/>
      <c r="E109" s="1645"/>
      <c r="F109" s="1645"/>
      <c r="G109" s="1645"/>
      <c r="H109" s="1645"/>
      <c r="I109" s="1645"/>
      <c r="J109" s="2147"/>
      <c r="K109" s="1986" t="s">
        <v>4250</v>
      </c>
      <c r="L109" s="1986"/>
      <c r="M109" s="1986"/>
      <c r="N109" s="1987"/>
      <c r="O109" s="1425"/>
      <c r="P109" s="1425"/>
    </row>
    <row r="110" spans="2:16" ht="21.95" customHeight="1">
      <c r="B110" s="432" t="s">
        <v>530</v>
      </c>
      <c r="C110" s="1634" t="s">
        <v>531</v>
      </c>
      <c r="D110" s="1634"/>
      <c r="E110" s="1634"/>
      <c r="F110" s="1635"/>
      <c r="G110" s="209" t="s">
        <v>53</v>
      </c>
      <c r="H110" s="359" t="s">
        <v>54</v>
      </c>
      <c r="I110" s="352" t="s">
        <v>53</v>
      </c>
      <c r="J110" s="399" t="s">
        <v>53</v>
      </c>
      <c r="K110" s="1942"/>
      <c r="L110" s="1942"/>
      <c r="M110" s="1942"/>
      <c r="N110" s="1943"/>
      <c r="O110" s="1425"/>
      <c r="P110" s="1425"/>
    </row>
    <row r="111" spans="2:16" ht="21.95" customHeight="1">
      <c r="B111" s="434" t="s">
        <v>532</v>
      </c>
      <c r="C111" s="1636" t="s">
        <v>533</v>
      </c>
      <c r="D111" s="1636"/>
      <c r="E111" s="1636"/>
      <c r="F111" s="1637"/>
      <c r="G111" s="341" t="s">
        <v>54</v>
      </c>
      <c r="H111" s="437" t="s">
        <v>54</v>
      </c>
      <c r="I111" s="341" t="s">
        <v>53</v>
      </c>
      <c r="J111" s="435" t="s">
        <v>54</v>
      </c>
      <c r="K111" s="1945"/>
      <c r="L111" s="1945"/>
      <c r="M111" s="1945"/>
      <c r="N111" s="1946"/>
      <c r="O111" s="1425"/>
      <c r="P111" s="1425"/>
    </row>
    <row r="112" spans="2:16" ht="24" customHeight="1">
      <c r="B112" s="436" t="s">
        <v>413</v>
      </c>
      <c r="C112" s="1645" t="s">
        <v>118</v>
      </c>
      <c r="D112" s="1645"/>
      <c r="E112" s="1645"/>
      <c r="F112" s="1645"/>
      <c r="G112" s="1645"/>
      <c r="H112" s="1645"/>
      <c r="I112" s="1645"/>
      <c r="J112" s="2147"/>
      <c r="K112" s="1647"/>
      <c r="L112" s="1647"/>
      <c r="M112" s="1647"/>
      <c r="N112" s="1648"/>
      <c r="O112" s="1425"/>
      <c r="P112" s="1425"/>
    </row>
    <row r="113" spans="2:16" ht="24.6" customHeight="1">
      <c r="B113" s="432" t="s">
        <v>530</v>
      </c>
      <c r="C113" s="1634" t="s">
        <v>531</v>
      </c>
      <c r="D113" s="1634"/>
      <c r="E113" s="1634"/>
      <c r="F113" s="1635"/>
      <c r="G113" s="209" t="s">
        <v>53</v>
      </c>
      <c r="H113" s="359" t="s">
        <v>54</v>
      </c>
      <c r="I113" s="352" t="s">
        <v>53</v>
      </c>
      <c r="J113" s="399" t="s">
        <v>54</v>
      </c>
      <c r="K113" s="1649"/>
      <c r="L113" s="1649"/>
      <c r="M113" s="1649"/>
      <c r="N113" s="1650"/>
      <c r="O113" s="1425"/>
      <c r="P113" s="1425"/>
    </row>
    <row r="114" spans="2:16" ht="23.1" customHeight="1">
      <c r="B114" s="434" t="s">
        <v>532</v>
      </c>
      <c r="C114" s="1636" t="s">
        <v>533</v>
      </c>
      <c r="D114" s="1636"/>
      <c r="E114" s="1636"/>
      <c r="F114" s="1637"/>
      <c r="G114" s="341" t="s">
        <v>54</v>
      </c>
      <c r="H114" s="437" t="s">
        <v>53</v>
      </c>
      <c r="I114" s="341" t="s">
        <v>53</v>
      </c>
      <c r="J114" s="435" t="s">
        <v>54</v>
      </c>
      <c r="K114" s="1651"/>
      <c r="L114" s="1651"/>
      <c r="M114" s="1651"/>
      <c r="N114" s="1652"/>
      <c r="O114" s="1425"/>
      <c r="P114" s="1425"/>
    </row>
    <row r="115" spans="2:16" ht="24" customHeight="1">
      <c r="B115" s="436" t="s">
        <v>416</v>
      </c>
      <c r="C115" s="1638" t="s">
        <v>1852</v>
      </c>
      <c r="D115" s="1638"/>
      <c r="E115" s="1638"/>
      <c r="F115" s="1638"/>
      <c r="G115" s="1638"/>
      <c r="H115" s="1638"/>
      <c r="I115" s="1638"/>
      <c r="J115" s="1633"/>
      <c r="K115" s="1623"/>
      <c r="L115" s="1623"/>
      <c r="M115" s="1623"/>
      <c r="N115" s="1624"/>
      <c r="O115" s="1425"/>
      <c r="P115" s="1425"/>
    </row>
    <row r="116" spans="2:16" ht="24" customHeight="1">
      <c r="B116" s="432" t="s">
        <v>530</v>
      </c>
      <c r="C116" s="1634" t="s">
        <v>531</v>
      </c>
      <c r="D116" s="1634"/>
      <c r="E116" s="1634"/>
      <c r="F116" s="1635"/>
      <c r="G116" s="209" t="s">
        <v>53</v>
      </c>
      <c r="H116" s="359" t="s">
        <v>53</v>
      </c>
      <c r="I116" s="352" t="s">
        <v>58</v>
      </c>
      <c r="J116" s="359" t="s">
        <v>54</v>
      </c>
      <c r="K116" s="1626"/>
      <c r="L116" s="1626"/>
      <c r="M116" s="1626"/>
      <c r="N116" s="1627"/>
      <c r="O116" s="1425"/>
      <c r="P116" s="1425"/>
    </row>
    <row r="117" spans="2:16" ht="24" customHeight="1">
      <c r="B117" s="317" t="s">
        <v>532</v>
      </c>
      <c r="C117" s="1636" t="s">
        <v>542</v>
      </c>
      <c r="D117" s="1636"/>
      <c r="E117" s="1636"/>
      <c r="F117" s="1636"/>
      <c r="G117" s="341" t="s">
        <v>54</v>
      </c>
      <c r="H117" s="437" t="s">
        <v>54</v>
      </c>
      <c r="I117" s="341" t="s">
        <v>54</v>
      </c>
      <c r="J117" s="437" t="s">
        <v>54</v>
      </c>
      <c r="K117" s="1628"/>
      <c r="L117" s="1628"/>
      <c r="M117" s="1628"/>
      <c r="N117" s="1629"/>
      <c r="O117" s="1425"/>
      <c r="P117" s="1425"/>
    </row>
    <row r="118" spans="2:16" ht="24" customHeight="1">
      <c r="B118" s="438" t="s">
        <v>418</v>
      </c>
      <c r="C118" s="1645" t="s">
        <v>1310</v>
      </c>
      <c r="D118" s="1645"/>
      <c r="E118" s="1645"/>
      <c r="F118" s="1645"/>
      <c r="G118" s="1645"/>
      <c r="H118" s="1645"/>
      <c r="I118" s="1645"/>
      <c r="J118" s="2146"/>
      <c r="K118" s="1623"/>
      <c r="L118" s="1623"/>
      <c r="M118" s="1623"/>
      <c r="N118" s="1624"/>
      <c r="O118" s="1425"/>
      <c r="P118" s="1425"/>
    </row>
    <row r="119" spans="2:16" ht="24" customHeight="1">
      <c r="B119" s="432" t="s">
        <v>530</v>
      </c>
      <c r="C119" s="1634" t="s">
        <v>531</v>
      </c>
      <c r="D119" s="1634"/>
      <c r="E119" s="1634"/>
      <c r="F119" s="1635"/>
      <c r="G119" s="209" t="s">
        <v>53</v>
      </c>
      <c r="H119" s="359" t="s">
        <v>53</v>
      </c>
      <c r="I119" s="352" t="s">
        <v>54</v>
      </c>
      <c r="J119" s="359" t="s">
        <v>54</v>
      </c>
      <c r="K119" s="1626"/>
      <c r="L119" s="1626"/>
      <c r="M119" s="1626"/>
      <c r="N119" s="1627"/>
      <c r="O119" s="1425"/>
      <c r="P119" s="1425"/>
    </row>
    <row r="120" spans="2:16" ht="24" customHeight="1">
      <c r="B120" s="434" t="s">
        <v>532</v>
      </c>
      <c r="C120" s="1636" t="s">
        <v>533</v>
      </c>
      <c r="D120" s="1636"/>
      <c r="E120" s="1636"/>
      <c r="F120" s="1637"/>
      <c r="G120" s="341" t="s">
        <v>54</v>
      </c>
      <c r="H120" s="437" t="s">
        <v>54</v>
      </c>
      <c r="I120" s="341" t="s">
        <v>54</v>
      </c>
      <c r="J120" s="437" t="s">
        <v>54</v>
      </c>
      <c r="K120" s="1628"/>
      <c r="L120" s="1628"/>
      <c r="M120" s="1628"/>
      <c r="N120" s="1629"/>
      <c r="O120" s="1425"/>
      <c r="P120" s="1425"/>
    </row>
    <row r="121" spans="2:16" ht="24" customHeight="1">
      <c r="B121" s="436" t="s">
        <v>544</v>
      </c>
      <c r="C121" s="1645" t="s">
        <v>1311</v>
      </c>
      <c r="D121" s="1645"/>
      <c r="E121" s="1645"/>
      <c r="F121" s="1645"/>
      <c r="G121" s="1645"/>
      <c r="H121" s="1645"/>
      <c r="I121" s="1645"/>
      <c r="J121" s="2146"/>
      <c r="K121" s="1986" t="s">
        <v>4251</v>
      </c>
      <c r="L121" s="1986"/>
      <c r="M121" s="1986"/>
      <c r="N121" s="1987"/>
      <c r="O121" s="1425"/>
      <c r="P121" s="1425"/>
    </row>
    <row r="122" spans="2:16" ht="23.45" customHeight="1">
      <c r="B122" s="432" t="s">
        <v>530</v>
      </c>
      <c r="C122" s="1634" t="s">
        <v>531</v>
      </c>
      <c r="D122" s="1634"/>
      <c r="E122" s="1634"/>
      <c r="F122" s="1635"/>
      <c r="G122" s="209" t="s">
        <v>53</v>
      </c>
      <c r="H122" s="359" t="s">
        <v>53</v>
      </c>
      <c r="I122" s="352" t="s">
        <v>58</v>
      </c>
      <c r="J122" s="359" t="s">
        <v>54</v>
      </c>
      <c r="K122" s="1942"/>
      <c r="L122" s="1942"/>
      <c r="M122" s="1942"/>
      <c r="N122" s="1943"/>
      <c r="O122" s="1425"/>
      <c r="P122" s="1425"/>
    </row>
    <row r="123" spans="2:16" ht="23.45" customHeight="1">
      <c r="B123" s="434" t="s">
        <v>532</v>
      </c>
      <c r="C123" s="1636" t="s">
        <v>542</v>
      </c>
      <c r="D123" s="1636"/>
      <c r="E123" s="1636"/>
      <c r="F123" s="1637"/>
      <c r="G123" s="341" t="s">
        <v>54</v>
      </c>
      <c r="H123" s="437" t="s">
        <v>54</v>
      </c>
      <c r="I123" s="341" t="s">
        <v>54</v>
      </c>
      <c r="J123" s="437" t="s">
        <v>54</v>
      </c>
      <c r="K123" s="1945"/>
      <c r="L123" s="1945"/>
      <c r="M123" s="1945"/>
      <c r="N123" s="1946"/>
      <c r="O123" s="1425"/>
      <c r="P123" s="1425"/>
    </row>
    <row r="124" spans="2:16" ht="21" customHeight="1">
      <c r="B124" s="436" t="s">
        <v>546</v>
      </c>
      <c r="C124" s="1638" t="s">
        <v>547</v>
      </c>
      <c r="D124" s="1638"/>
      <c r="E124" s="1638"/>
      <c r="F124" s="1638"/>
      <c r="G124" s="1638"/>
      <c r="H124" s="1638"/>
      <c r="I124" s="1638"/>
      <c r="J124" s="1642"/>
      <c r="K124" s="1986" t="s">
        <v>4252</v>
      </c>
      <c r="L124" s="1986"/>
      <c r="M124" s="1986"/>
      <c r="N124" s="1987"/>
      <c r="O124" s="1425"/>
      <c r="P124" s="1425"/>
    </row>
    <row r="125" spans="2:16" ht="30.95" customHeight="1">
      <c r="B125" s="432" t="s">
        <v>530</v>
      </c>
      <c r="C125" s="1634" t="s">
        <v>531</v>
      </c>
      <c r="D125" s="1634"/>
      <c r="E125" s="1634"/>
      <c r="F125" s="1635"/>
      <c r="G125" s="209" t="s">
        <v>54</v>
      </c>
      <c r="H125" s="359" t="s">
        <v>54</v>
      </c>
      <c r="I125" s="352" t="s">
        <v>54</v>
      </c>
      <c r="J125" s="359" t="s">
        <v>54</v>
      </c>
      <c r="K125" s="1942"/>
      <c r="L125" s="1942"/>
      <c r="M125" s="1942"/>
      <c r="N125" s="1943"/>
      <c r="O125" s="1425"/>
      <c r="P125" s="1425"/>
    </row>
    <row r="126" spans="2:16" ht="30.6" customHeight="1">
      <c r="B126" s="317" t="s">
        <v>532</v>
      </c>
      <c r="C126" s="1636" t="s">
        <v>533</v>
      </c>
      <c r="D126" s="1636"/>
      <c r="E126" s="1636"/>
      <c r="F126" s="1636"/>
      <c r="G126" s="341" t="s">
        <v>54</v>
      </c>
      <c r="H126" s="437" t="s">
        <v>54</v>
      </c>
      <c r="I126" s="341" t="s">
        <v>54</v>
      </c>
      <c r="J126" s="437" t="s">
        <v>54</v>
      </c>
      <c r="K126" s="1945"/>
      <c r="L126" s="1945"/>
      <c r="M126" s="1945"/>
      <c r="N126" s="1946"/>
      <c r="O126" s="1425"/>
      <c r="P126" s="1425"/>
    </row>
    <row r="127" spans="2:16" ht="29.25" customHeight="1">
      <c r="B127" s="438" t="s">
        <v>548</v>
      </c>
      <c r="C127" s="1638" t="s">
        <v>549</v>
      </c>
      <c r="D127" s="1638"/>
      <c r="E127" s="1638"/>
      <c r="F127" s="1638"/>
      <c r="G127" s="1638"/>
      <c r="H127" s="1638"/>
      <c r="I127" s="1638"/>
      <c r="J127" s="1642"/>
      <c r="K127" s="1623"/>
      <c r="L127" s="1623"/>
      <c r="M127" s="1623"/>
      <c r="N127" s="1624"/>
      <c r="O127" s="1425"/>
      <c r="P127" s="1425"/>
    </row>
    <row r="128" spans="2:16" ht="26.1" customHeight="1">
      <c r="B128" s="432" t="s">
        <v>530</v>
      </c>
      <c r="C128" s="1634" t="s">
        <v>531</v>
      </c>
      <c r="D128" s="1634"/>
      <c r="E128" s="1634"/>
      <c r="F128" s="1635"/>
      <c r="G128" s="209" t="s">
        <v>54</v>
      </c>
      <c r="H128" s="359" t="s">
        <v>54</v>
      </c>
      <c r="I128" s="352" t="s">
        <v>54</v>
      </c>
      <c r="J128" s="359" t="s">
        <v>54</v>
      </c>
      <c r="K128" s="1626"/>
      <c r="L128" s="1626"/>
      <c r="M128" s="1626"/>
      <c r="N128" s="1627"/>
      <c r="O128" s="1425"/>
      <c r="P128" s="1425"/>
    </row>
    <row r="129" spans="2:16" ht="29.45" customHeight="1">
      <c r="B129" s="434" t="s">
        <v>532</v>
      </c>
      <c r="C129" s="1636" t="s">
        <v>533</v>
      </c>
      <c r="D129" s="1636"/>
      <c r="E129" s="1636"/>
      <c r="F129" s="1637"/>
      <c r="G129" s="341" t="s">
        <v>54</v>
      </c>
      <c r="H129" s="437" t="s">
        <v>54</v>
      </c>
      <c r="I129" s="341" t="s">
        <v>54</v>
      </c>
      <c r="J129" s="437" t="s">
        <v>54</v>
      </c>
      <c r="K129" s="1628"/>
      <c r="L129" s="1628"/>
      <c r="M129" s="1628"/>
      <c r="N129" s="1629"/>
      <c r="O129" s="1425"/>
      <c r="P129" s="1425"/>
    </row>
    <row r="130" spans="2:16" ht="21" customHeight="1">
      <c r="B130" s="436" t="s">
        <v>550</v>
      </c>
      <c r="C130" s="1638" t="s">
        <v>551</v>
      </c>
      <c r="D130" s="1638"/>
      <c r="E130" s="1638"/>
      <c r="F130" s="1638"/>
      <c r="G130" s="1638"/>
      <c r="H130" s="1638"/>
      <c r="I130" s="1638"/>
      <c r="J130" s="1642"/>
      <c r="K130" s="1623"/>
      <c r="L130" s="1623"/>
      <c r="M130" s="1623"/>
      <c r="N130" s="1624"/>
      <c r="O130" s="1425"/>
      <c r="P130" s="1425"/>
    </row>
    <row r="131" spans="2:16" ht="18.95" customHeight="1">
      <c r="B131" s="432" t="s">
        <v>530</v>
      </c>
      <c r="C131" s="1634" t="s">
        <v>531</v>
      </c>
      <c r="D131" s="1634"/>
      <c r="E131" s="1634"/>
      <c r="F131" s="1635"/>
      <c r="G131" s="209" t="s">
        <v>53</v>
      </c>
      <c r="H131" s="359" t="s">
        <v>54</v>
      </c>
      <c r="I131" s="352" t="s">
        <v>54</v>
      </c>
      <c r="J131" s="359" t="s">
        <v>54</v>
      </c>
      <c r="K131" s="1626"/>
      <c r="L131" s="1626"/>
      <c r="M131" s="1626"/>
      <c r="N131" s="1627"/>
      <c r="O131" s="1425"/>
      <c r="P131" s="1425"/>
    </row>
    <row r="132" spans="2:16" ht="21" customHeight="1">
      <c r="B132" s="434" t="s">
        <v>532</v>
      </c>
      <c r="C132" s="1639" t="s">
        <v>533</v>
      </c>
      <c r="D132" s="1639"/>
      <c r="E132" s="1639"/>
      <c r="F132" s="1640"/>
      <c r="G132" s="330" t="s">
        <v>53</v>
      </c>
      <c r="H132" s="435" t="s">
        <v>54</v>
      </c>
      <c r="I132" s="330" t="s">
        <v>54</v>
      </c>
      <c r="J132" s="435" t="s">
        <v>54</v>
      </c>
      <c r="K132" s="1628"/>
      <c r="L132" s="1628"/>
      <c r="M132" s="1628"/>
      <c r="N132" s="1629"/>
      <c r="O132" s="1425"/>
      <c r="P132" s="1425"/>
    </row>
    <row r="133" spans="2:16" ht="32.25" customHeight="1">
      <c r="B133" s="439" t="s">
        <v>552</v>
      </c>
      <c r="C133" s="1666" t="s">
        <v>553</v>
      </c>
      <c r="D133" s="1666"/>
      <c r="E133" s="1667"/>
      <c r="F133" s="1667"/>
      <c r="G133" s="1667"/>
      <c r="H133" s="1667"/>
      <c r="I133" s="1667"/>
      <c r="J133" s="1667"/>
      <c r="K133" s="1668"/>
      <c r="L133" s="1669"/>
      <c r="M133" s="1669"/>
      <c r="N133" s="1670"/>
      <c r="O133" s="1425"/>
      <c r="P133" s="1425"/>
    </row>
    <row r="134" spans="2:16" ht="32.25" customHeight="1">
      <c r="B134" s="317" t="s">
        <v>418</v>
      </c>
      <c r="C134" s="1677" t="s">
        <v>554</v>
      </c>
      <c r="D134" s="1677"/>
      <c r="E134" s="1678"/>
      <c r="F134" s="1679"/>
      <c r="G134" s="1679"/>
      <c r="H134" s="1679"/>
      <c r="I134" s="1679"/>
      <c r="J134" s="1679"/>
      <c r="K134" s="1671"/>
      <c r="L134" s="1672"/>
      <c r="M134" s="1672"/>
      <c r="N134" s="1673"/>
      <c r="O134" s="1425"/>
      <c r="P134" s="1425"/>
    </row>
    <row r="135" spans="2:16" ht="25.5" customHeight="1">
      <c r="B135" s="432" t="s">
        <v>530</v>
      </c>
      <c r="C135" s="1680" t="s">
        <v>531</v>
      </c>
      <c r="D135" s="1680"/>
      <c r="E135" s="1681"/>
      <c r="F135" s="1682"/>
      <c r="G135" s="440"/>
      <c r="H135" s="441"/>
      <c r="I135" s="442"/>
      <c r="J135" s="443"/>
      <c r="K135" s="1671"/>
      <c r="L135" s="1672"/>
      <c r="M135" s="1672"/>
      <c r="N135" s="1673"/>
      <c r="O135" s="1425"/>
      <c r="P135" s="1425"/>
    </row>
    <row r="136" spans="2:16" ht="20.45" customHeight="1">
      <c r="B136" s="434" t="s">
        <v>532</v>
      </c>
      <c r="C136" s="1683" t="s">
        <v>533</v>
      </c>
      <c r="D136" s="1683"/>
      <c r="E136" s="1683"/>
      <c r="F136" s="1684"/>
      <c r="G136" s="444"/>
      <c r="H136" s="445"/>
      <c r="I136" s="444"/>
      <c r="J136" s="445"/>
      <c r="K136" s="1674"/>
      <c r="L136" s="1675"/>
      <c r="M136" s="1675"/>
      <c r="N136" s="1676"/>
      <c r="O136" s="1425"/>
      <c r="P136" s="1425"/>
    </row>
    <row r="137" spans="2:16" ht="79.5" customHeight="1">
      <c r="B137" s="251" t="s">
        <v>555</v>
      </c>
      <c r="C137" s="1472" t="s">
        <v>556</v>
      </c>
      <c r="D137" s="1472"/>
      <c r="E137" s="1472"/>
      <c r="F137" s="1653"/>
      <c r="G137" s="1654"/>
      <c r="H137" s="1654"/>
      <c r="I137" s="1654"/>
      <c r="J137" s="1654"/>
      <c r="K137" s="1655"/>
      <c r="L137" s="1655"/>
      <c r="M137" s="1655"/>
      <c r="N137" s="1655"/>
      <c r="O137" s="1444"/>
      <c r="P137" s="1444"/>
    </row>
    <row r="138" spans="2:16" ht="25.5" customHeight="1">
      <c r="B138" s="1656" t="s">
        <v>3</v>
      </c>
      <c r="C138" s="1657"/>
      <c r="D138" s="1657"/>
      <c r="E138" s="1657"/>
      <c r="F138" s="1657"/>
      <c r="G138" s="1657"/>
      <c r="H138" s="1657"/>
      <c r="I138" s="1657"/>
      <c r="J138" s="1657"/>
      <c r="K138" s="1657"/>
      <c r="L138" s="1657"/>
      <c r="M138" s="1657"/>
      <c r="N138" s="1657"/>
      <c r="O138" s="1658"/>
      <c r="P138" s="1659"/>
    </row>
    <row r="139" spans="2:16" ht="368.25" customHeight="1">
      <c r="B139" s="253" t="s">
        <v>557</v>
      </c>
      <c r="C139" s="1660" t="s">
        <v>558</v>
      </c>
      <c r="D139" s="1660"/>
      <c r="E139" s="1660"/>
      <c r="F139" s="1660"/>
      <c r="G139" s="209" t="s">
        <v>53</v>
      </c>
      <c r="H139" s="1661" t="s">
        <v>559</v>
      </c>
      <c r="I139" s="1662"/>
      <c r="J139" s="3516" t="s">
        <v>4253</v>
      </c>
      <c r="K139" s="3517"/>
      <c r="L139" s="3517"/>
      <c r="M139" s="3517"/>
      <c r="N139" s="3518"/>
      <c r="O139" s="318" t="s">
        <v>1316</v>
      </c>
      <c r="P139" s="199"/>
    </row>
    <row r="140" spans="2:16" ht="30" customHeight="1">
      <c r="B140" s="1686" t="s">
        <v>560</v>
      </c>
      <c r="C140" s="1687"/>
      <c r="D140" s="1687"/>
      <c r="E140" s="1687"/>
      <c r="F140" s="1687"/>
      <c r="G140" s="1687"/>
      <c r="H140" s="1687"/>
      <c r="I140" s="1687"/>
      <c r="J140" s="1687"/>
      <c r="K140" s="1687"/>
      <c r="L140" s="1687"/>
      <c r="M140" s="1687"/>
      <c r="N140" s="1687"/>
      <c r="O140" s="1687"/>
      <c r="P140" s="1688"/>
    </row>
    <row r="141" spans="2:16" ht="33" customHeight="1">
      <c r="B141" s="198" t="s">
        <v>561</v>
      </c>
      <c r="C141" s="1464" t="s">
        <v>562</v>
      </c>
      <c r="D141" s="1464"/>
      <c r="E141" s="1464"/>
      <c r="F141" s="1464"/>
      <c r="G141" s="1464"/>
      <c r="H141" s="1574" t="s">
        <v>4254</v>
      </c>
      <c r="I141" s="1685"/>
      <c r="J141" s="1685"/>
      <c r="K141" s="1689" t="s">
        <v>446</v>
      </c>
      <c r="L141" s="3507" t="s">
        <v>4255</v>
      </c>
      <c r="M141" s="3508"/>
      <c r="N141" s="3509"/>
      <c r="O141" s="1534"/>
      <c r="P141" s="1534"/>
    </row>
    <row r="142" spans="2:16" ht="19.5" customHeight="1">
      <c r="B142" s="198" t="s">
        <v>401</v>
      </c>
      <c r="C142" s="1464" t="s">
        <v>563</v>
      </c>
      <c r="D142" s="1464"/>
      <c r="E142" s="1464"/>
      <c r="F142" s="1464"/>
      <c r="G142" s="1464"/>
      <c r="H142" s="1574" t="s">
        <v>4256</v>
      </c>
      <c r="I142" s="1685"/>
      <c r="J142" s="1685"/>
      <c r="K142" s="1689"/>
      <c r="L142" s="3510"/>
      <c r="M142" s="3511"/>
      <c r="N142" s="3512"/>
      <c r="O142" s="1535"/>
      <c r="P142" s="1535"/>
    </row>
    <row r="143" spans="2:16" ht="19.5" customHeight="1">
      <c r="B143" s="198" t="s">
        <v>403</v>
      </c>
      <c r="C143" s="1464" t="s">
        <v>564</v>
      </c>
      <c r="D143" s="1464"/>
      <c r="E143" s="1464"/>
      <c r="F143" s="1464"/>
      <c r="G143" s="1464"/>
      <c r="H143" s="1574" t="s">
        <v>53</v>
      </c>
      <c r="I143" s="1685"/>
      <c r="J143" s="1575"/>
      <c r="K143" s="1689"/>
      <c r="L143" s="3510"/>
      <c r="M143" s="3511"/>
      <c r="N143" s="3512"/>
      <c r="O143" s="1535"/>
      <c r="P143" s="1535"/>
    </row>
    <row r="144" spans="2:16" ht="34.5" customHeight="1">
      <c r="B144" s="198" t="s">
        <v>405</v>
      </c>
      <c r="C144" s="1464" t="s">
        <v>565</v>
      </c>
      <c r="D144" s="1464"/>
      <c r="E144" s="1464"/>
      <c r="F144" s="1464"/>
      <c r="G144" s="1465"/>
      <c r="H144" s="1574" t="s">
        <v>1320</v>
      </c>
      <c r="I144" s="1685"/>
      <c r="J144" s="1685"/>
      <c r="K144" s="1689"/>
      <c r="L144" s="3510"/>
      <c r="M144" s="3511"/>
      <c r="N144" s="3512"/>
      <c r="O144" s="1536"/>
      <c r="P144" s="1536"/>
    </row>
    <row r="145" spans="2:16" ht="40.5" customHeight="1">
      <c r="B145" s="191" t="s">
        <v>566</v>
      </c>
      <c r="C145" s="1464" t="s">
        <v>567</v>
      </c>
      <c r="D145" s="1464"/>
      <c r="E145" s="1464"/>
      <c r="F145" s="1464"/>
      <c r="G145" s="1464"/>
      <c r="H145" s="1574" t="s">
        <v>54</v>
      </c>
      <c r="I145" s="1685"/>
      <c r="J145" s="1685"/>
      <c r="K145" s="1689"/>
      <c r="L145" s="3510"/>
      <c r="M145" s="3511"/>
      <c r="N145" s="3512"/>
      <c r="O145" s="1443" t="s">
        <v>1321</v>
      </c>
      <c r="P145" s="1443"/>
    </row>
    <row r="146" spans="2:16" ht="72.599999999999994" customHeight="1">
      <c r="B146" s="334" t="s">
        <v>394</v>
      </c>
      <c r="C146" s="1464" t="s">
        <v>568</v>
      </c>
      <c r="D146" s="1464"/>
      <c r="E146" s="1464"/>
      <c r="F146" s="1464"/>
      <c r="G146" s="1465"/>
      <c r="H146" s="1574" t="s">
        <v>92</v>
      </c>
      <c r="I146" s="1685"/>
      <c r="J146" s="1685"/>
      <c r="K146" s="1689"/>
      <c r="L146" s="3510"/>
      <c r="M146" s="3511"/>
      <c r="N146" s="3512"/>
      <c r="O146" s="1426"/>
      <c r="P146" s="1426"/>
    </row>
    <row r="147" spans="2:16" ht="62.25" customHeight="1">
      <c r="B147" s="191" t="s">
        <v>569</v>
      </c>
      <c r="C147" s="1464" t="s">
        <v>570</v>
      </c>
      <c r="D147" s="1464"/>
      <c r="E147" s="1464"/>
      <c r="F147" s="1464"/>
      <c r="G147" s="1464"/>
      <c r="H147" s="1574" t="s">
        <v>53</v>
      </c>
      <c r="I147" s="1685"/>
      <c r="J147" s="1685"/>
      <c r="K147" s="1689"/>
      <c r="L147" s="3510"/>
      <c r="M147" s="3511"/>
      <c r="N147" s="3512"/>
      <c r="O147" s="1443" t="s">
        <v>1321</v>
      </c>
      <c r="P147" s="1443"/>
    </row>
    <row r="148" spans="2:16" ht="408.75" customHeight="1">
      <c r="B148" s="189" t="s">
        <v>394</v>
      </c>
      <c r="C148" s="1697" t="s">
        <v>568</v>
      </c>
      <c r="D148" s="1697"/>
      <c r="E148" s="1697"/>
      <c r="F148" s="1697"/>
      <c r="G148" s="1698"/>
      <c r="H148" s="1574" t="s">
        <v>4257</v>
      </c>
      <c r="I148" s="1685"/>
      <c r="J148" s="1685"/>
      <c r="K148" s="1689"/>
      <c r="L148" s="3513"/>
      <c r="M148" s="3514"/>
      <c r="N148" s="3515"/>
      <c r="O148" s="1444"/>
      <c r="P148" s="1444"/>
    </row>
    <row r="149" spans="2:16" ht="54" customHeight="1">
      <c r="B149" s="1490" t="s">
        <v>571</v>
      </c>
      <c r="C149" s="1491"/>
      <c r="D149" s="1491"/>
      <c r="E149" s="1491"/>
      <c r="F149" s="1491"/>
      <c r="G149" s="1491"/>
      <c r="H149" s="1491"/>
      <c r="I149" s="1491"/>
      <c r="J149" s="1491"/>
      <c r="K149" s="1699"/>
      <c r="L149" s="1491"/>
      <c r="M149" s="1491"/>
      <c r="N149" s="1491"/>
      <c r="O149" s="1491"/>
      <c r="P149" s="1492"/>
    </row>
    <row r="150" spans="2:16" ht="31.5" customHeight="1">
      <c r="B150" s="321" t="s">
        <v>572</v>
      </c>
      <c r="C150" s="1700" t="s">
        <v>573</v>
      </c>
      <c r="D150" s="1700"/>
      <c r="E150" s="1700"/>
      <c r="F150" s="1701"/>
      <c r="G150" s="1702" t="s">
        <v>574</v>
      </c>
      <c r="H150" s="1703"/>
      <c r="I150" s="1704"/>
      <c r="J150" s="1702" t="s">
        <v>575</v>
      </c>
      <c r="K150" s="1703"/>
      <c r="L150" s="1704"/>
      <c r="M150" s="1705" t="s">
        <v>434</v>
      </c>
      <c r="N150" s="1706"/>
      <c r="O150" s="1707" t="s">
        <v>3253</v>
      </c>
      <c r="P150" s="1709"/>
    </row>
    <row r="151" spans="2:16" ht="83.25" customHeight="1">
      <c r="B151" s="334" t="s">
        <v>561</v>
      </c>
      <c r="C151" s="1711" t="s">
        <v>576</v>
      </c>
      <c r="D151" s="1711"/>
      <c r="E151" s="1711"/>
      <c r="F151" s="1712"/>
      <c r="G151" s="1713" t="s">
        <v>155</v>
      </c>
      <c r="H151" s="1714"/>
      <c r="I151" s="1715"/>
      <c r="J151" s="1713" t="s">
        <v>155</v>
      </c>
      <c r="K151" s="1714"/>
      <c r="L151" s="1715"/>
      <c r="M151" s="1716"/>
      <c r="N151" s="1717"/>
      <c r="O151" s="1627"/>
      <c r="P151" s="1708"/>
    </row>
    <row r="152" spans="2:16" ht="42" customHeight="1">
      <c r="B152" s="334" t="s">
        <v>401</v>
      </c>
      <c r="C152" s="1711" t="s">
        <v>577</v>
      </c>
      <c r="D152" s="1711"/>
      <c r="E152" s="1711"/>
      <c r="F152" s="1712"/>
      <c r="G152" s="1713" t="s">
        <v>155</v>
      </c>
      <c r="H152" s="1714"/>
      <c r="I152" s="1715"/>
      <c r="J152" s="1713" t="s">
        <v>155</v>
      </c>
      <c r="K152" s="1714"/>
      <c r="L152" s="1715"/>
      <c r="M152" s="1716"/>
      <c r="N152" s="1717"/>
      <c r="O152" s="1627"/>
      <c r="P152" s="1708"/>
    </row>
    <row r="153" spans="2:16" ht="31.5" customHeight="1">
      <c r="B153" s="334" t="s">
        <v>403</v>
      </c>
      <c r="C153" s="446" t="s">
        <v>418</v>
      </c>
      <c r="D153" s="1711" t="s">
        <v>578</v>
      </c>
      <c r="E153" s="1711"/>
      <c r="F153" s="1712"/>
      <c r="G153" s="1713" t="s">
        <v>155</v>
      </c>
      <c r="H153" s="1714"/>
      <c r="I153" s="1715"/>
      <c r="J153" s="1713" t="s">
        <v>155</v>
      </c>
      <c r="K153" s="1714"/>
      <c r="L153" s="1715"/>
      <c r="M153" s="1716"/>
      <c r="N153" s="1717"/>
      <c r="O153" s="1627"/>
      <c r="P153" s="1708"/>
    </row>
    <row r="154" spans="2:16" ht="32.25" customHeight="1">
      <c r="B154" s="334"/>
      <c r="C154" s="307" t="s">
        <v>508</v>
      </c>
      <c r="D154" s="1711" t="s">
        <v>579</v>
      </c>
      <c r="E154" s="1711"/>
      <c r="F154" s="1712"/>
      <c r="G154" s="1713" t="s">
        <v>155</v>
      </c>
      <c r="H154" s="1714"/>
      <c r="I154" s="1715"/>
      <c r="J154" s="1713" t="s">
        <v>155</v>
      </c>
      <c r="K154" s="1714"/>
      <c r="L154" s="1715"/>
      <c r="M154" s="325"/>
      <c r="N154" s="326"/>
      <c r="O154" s="1627"/>
      <c r="P154" s="1708"/>
    </row>
    <row r="155" spans="2:16" ht="41.25" customHeight="1">
      <c r="B155" s="334" t="s">
        <v>405</v>
      </c>
      <c r="C155" s="1711" t="s">
        <v>580</v>
      </c>
      <c r="D155" s="1711"/>
      <c r="E155" s="1711"/>
      <c r="F155" s="1712"/>
      <c r="G155" s="1713" t="s">
        <v>238</v>
      </c>
      <c r="H155" s="1714"/>
      <c r="I155" s="1715"/>
      <c r="J155" s="1713" t="s">
        <v>155</v>
      </c>
      <c r="K155" s="1714"/>
      <c r="L155" s="1715"/>
      <c r="M155" s="1716"/>
      <c r="N155" s="1717"/>
      <c r="O155" s="1627"/>
      <c r="P155" s="1708"/>
    </row>
    <row r="156" spans="2:16" ht="29.25" customHeight="1">
      <c r="B156" s="334" t="s">
        <v>408</v>
      </c>
      <c r="C156" s="1711" t="s">
        <v>581</v>
      </c>
      <c r="D156" s="1711"/>
      <c r="E156" s="1711"/>
      <c r="F156" s="1712"/>
      <c r="G156" s="1713" t="s">
        <v>152</v>
      </c>
      <c r="H156" s="1714"/>
      <c r="I156" s="1715"/>
      <c r="J156" s="1713" t="s">
        <v>155</v>
      </c>
      <c r="K156" s="1714"/>
      <c r="L156" s="1715"/>
      <c r="M156" s="1716"/>
      <c r="N156" s="1717"/>
      <c r="O156" s="1627"/>
      <c r="P156" s="1708"/>
    </row>
    <row r="157" spans="2:16" ht="28.5" customHeight="1">
      <c r="B157" s="334" t="s">
        <v>410</v>
      </c>
      <c r="C157" s="1711" t="s">
        <v>117</v>
      </c>
      <c r="D157" s="1711"/>
      <c r="E157" s="1711"/>
      <c r="F157" s="1712"/>
      <c r="G157" s="1713" t="s">
        <v>152</v>
      </c>
      <c r="H157" s="1714"/>
      <c r="I157" s="1715"/>
      <c r="J157" s="1713" t="s">
        <v>152</v>
      </c>
      <c r="K157" s="1714"/>
      <c r="L157" s="1715"/>
      <c r="M157" s="1716"/>
      <c r="N157" s="1717"/>
      <c r="O157" s="1627"/>
      <c r="P157" s="1708"/>
    </row>
    <row r="158" spans="2:16" ht="28.5" customHeight="1">
      <c r="B158" s="334" t="s">
        <v>413</v>
      </c>
      <c r="C158" s="1711" t="s">
        <v>118</v>
      </c>
      <c r="D158" s="1711"/>
      <c r="E158" s="1711"/>
      <c r="F158" s="1712"/>
      <c r="G158" s="1713" t="s">
        <v>152</v>
      </c>
      <c r="H158" s="1714"/>
      <c r="I158" s="1715"/>
      <c r="J158" s="1713" t="s">
        <v>152</v>
      </c>
      <c r="K158" s="1714"/>
      <c r="L158" s="1715"/>
      <c r="M158" s="1716"/>
      <c r="N158" s="1717"/>
      <c r="O158" s="1627"/>
      <c r="P158" s="1708"/>
    </row>
    <row r="159" spans="2:16" ht="28.5" customHeight="1">
      <c r="B159" s="334" t="s">
        <v>416</v>
      </c>
      <c r="C159" s="1711" t="s">
        <v>582</v>
      </c>
      <c r="D159" s="1711"/>
      <c r="E159" s="1711"/>
      <c r="F159" s="1712"/>
      <c r="G159" s="1713" t="s">
        <v>155</v>
      </c>
      <c r="H159" s="1714"/>
      <c r="I159" s="1715"/>
      <c r="J159" s="1713" t="s">
        <v>155</v>
      </c>
      <c r="K159" s="1714"/>
      <c r="L159" s="1715"/>
      <c r="M159" s="1718"/>
      <c r="N159" s="1717"/>
      <c r="O159" s="1708"/>
      <c r="P159" s="1708"/>
    </row>
    <row r="160" spans="2:16" ht="28.5" customHeight="1">
      <c r="B160" s="334" t="s">
        <v>418</v>
      </c>
      <c r="C160" s="1711" t="s">
        <v>583</v>
      </c>
      <c r="D160" s="1711"/>
      <c r="E160" s="1711"/>
      <c r="F160" s="1712"/>
      <c r="G160" s="1713" t="s">
        <v>155</v>
      </c>
      <c r="H160" s="1714"/>
      <c r="I160" s="1715"/>
      <c r="J160" s="1713" t="s">
        <v>155</v>
      </c>
      <c r="K160" s="1714"/>
      <c r="L160" s="1715"/>
      <c r="M160" s="1718"/>
      <c r="N160" s="1717"/>
      <c r="O160" s="1708"/>
      <c r="P160" s="1708"/>
    </row>
    <row r="161" spans="1:16" ht="28.5" customHeight="1">
      <c r="B161" s="189" t="s">
        <v>544</v>
      </c>
      <c r="C161" s="1711" t="s">
        <v>584</v>
      </c>
      <c r="D161" s="1711"/>
      <c r="E161" s="1711"/>
      <c r="F161" s="1712"/>
      <c r="G161" s="1713" t="s">
        <v>155</v>
      </c>
      <c r="H161" s="1714"/>
      <c r="I161" s="1715"/>
      <c r="J161" s="1713" t="s">
        <v>155</v>
      </c>
      <c r="K161" s="1714"/>
      <c r="L161" s="1715"/>
      <c r="M161" s="1718"/>
      <c r="N161" s="1717"/>
      <c r="O161" s="1708"/>
      <c r="P161" s="1708"/>
    </row>
    <row r="162" spans="1:16" ht="28.5" customHeight="1">
      <c r="B162" s="189" t="s">
        <v>546</v>
      </c>
      <c r="C162" s="1711" t="s">
        <v>585</v>
      </c>
      <c r="D162" s="1711"/>
      <c r="E162" s="1711"/>
      <c r="F162" s="1712"/>
      <c r="G162" s="1713" t="s">
        <v>238</v>
      </c>
      <c r="H162" s="1714"/>
      <c r="I162" s="1715"/>
      <c r="J162" s="1713" t="s">
        <v>238</v>
      </c>
      <c r="K162" s="1714"/>
      <c r="L162" s="1715"/>
      <c r="M162" s="1718"/>
      <c r="N162" s="1717"/>
      <c r="O162" s="1708"/>
      <c r="P162" s="1708"/>
    </row>
    <row r="163" spans="1:16" ht="28.5" customHeight="1">
      <c r="B163" s="189" t="s">
        <v>548</v>
      </c>
      <c r="C163" s="1711" t="s">
        <v>586</v>
      </c>
      <c r="D163" s="1711"/>
      <c r="E163" s="1711"/>
      <c r="F163" s="1712"/>
      <c r="G163" s="1713" t="s">
        <v>238</v>
      </c>
      <c r="H163" s="1714"/>
      <c r="I163" s="1715"/>
      <c r="J163" s="1713" t="s">
        <v>238</v>
      </c>
      <c r="K163" s="1714"/>
      <c r="L163" s="1715"/>
      <c r="M163" s="1718"/>
      <c r="N163" s="1717"/>
      <c r="O163" s="1708"/>
      <c r="P163" s="1708"/>
    </row>
    <row r="164" spans="1:16" ht="28.5" customHeight="1">
      <c r="B164" s="189" t="s">
        <v>550</v>
      </c>
      <c r="C164" s="1711" t="s">
        <v>587</v>
      </c>
      <c r="D164" s="1711"/>
      <c r="E164" s="1711"/>
      <c r="F164" s="1712"/>
      <c r="G164" s="1713" t="s">
        <v>152</v>
      </c>
      <c r="H164" s="1714"/>
      <c r="I164" s="1715"/>
      <c r="J164" s="1713" t="s">
        <v>155</v>
      </c>
      <c r="K164" s="1714"/>
      <c r="L164" s="1715"/>
      <c r="M164" s="1718"/>
      <c r="N164" s="1717"/>
      <c r="O164" s="1708"/>
      <c r="P164" s="1708"/>
    </row>
    <row r="165" spans="1:16" ht="42.75" customHeight="1">
      <c r="B165" s="447" t="s">
        <v>552</v>
      </c>
      <c r="C165" s="1719" t="s">
        <v>588</v>
      </c>
      <c r="D165" s="1719"/>
      <c r="E165" s="1719"/>
      <c r="F165" s="329" t="s">
        <v>589</v>
      </c>
      <c r="G165" s="448"/>
      <c r="H165" s="1599"/>
      <c r="I165" s="1720"/>
      <c r="J165" s="1599"/>
      <c r="K165" s="1721"/>
      <c r="L165" s="1720"/>
      <c r="M165" s="1722"/>
      <c r="N165" s="1723"/>
      <c r="O165" s="1708"/>
      <c r="P165" s="1710"/>
    </row>
    <row r="166" spans="1:16" ht="43.5" customHeight="1">
      <c r="B166" s="1724" t="s">
        <v>590</v>
      </c>
      <c r="C166" s="1725"/>
      <c r="D166" s="1725"/>
      <c r="E166" s="1725"/>
      <c r="F166" s="1725"/>
      <c r="G166" s="1725"/>
      <c r="H166" s="1725"/>
      <c r="I166" s="1725"/>
      <c r="J166" s="1725"/>
      <c r="K166" s="1725"/>
      <c r="L166" s="1725"/>
      <c r="M166" s="1725"/>
      <c r="N166" s="1725"/>
      <c r="O166" s="331"/>
      <c r="P166" s="331"/>
    </row>
    <row r="167" spans="1:16" ht="49.5" customHeight="1">
      <c r="A167" s="281"/>
      <c r="B167" s="255" t="s">
        <v>591</v>
      </c>
      <c r="C167" s="2442" t="s">
        <v>4258</v>
      </c>
      <c r="D167" s="2442"/>
      <c r="E167" s="2443"/>
      <c r="F167" s="323" t="s">
        <v>593</v>
      </c>
      <c r="G167" s="1726" t="s">
        <v>594</v>
      </c>
      <c r="H167" s="1727"/>
      <c r="I167" s="1727"/>
      <c r="J167" s="1727"/>
      <c r="K167" s="1728"/>
      <c r="L167" s="1729" t="s">
        <v>595</v>
      </c>
      <c r="M167" s="1730"/>
      <c r="N167" s="1730"/>
      <c r="O167" s="1731" t="s">
        <v>3257</v>
      </c>
      <c r="P167" s="1733"/>
    </row>
    <row r="168" spans="1:16" ht="408.75" customHeight="1">
      <c r="A168" s="281"/>
      <c r="B168" s="333" t="s">
        <v>394</v>
      </c>
      <c r="C168" s="1414" t="s">
        <v>185</v>
      </c>
      <c r="D168" s="1414"/>
      <c r="E168" s="1415"/>
      <c r="F168" s="257" t="s">
        <v>53</v>
      </c>
      <c r="G168" s="3504" t="s">
        <v>4259</v>
      </c>
      <c r="H168" s="3505"/>
      <c r="I168" s="3505"/>
      <c r="J168" s="3505"/>
      <c r="K168" s="3506"/>
      <c r="L168" s="475" t="s">
        <v>53</v>
      </c>
      <c r="M168" s="314"/>
      <c r="N168" s="1233"/>
      <c r="O168" s="1731"/>
      <c r="P168" s="1731"/>
    </row>
    <row r="169" spans="1:16" ht="19.5" customHeight="1">
      <c r="A169" s="281"/>
      <c r="B169" s="333" t="s">
        <v>401</v>
      </c>
      <c r="C169" s="1414" t="s">
        <v>186</v>
      </c>
      <c r="D169" s="1414"/>
      <c r="E169" s="1415"/>
      <c r="F169" s="257" t="s">
        <v>53</v>
      </c>
      <c r="G169" s="1734"/>
      <c r="H169" s="1735"/>
      <c r="I169" s="1735"/>
      <c r="J169" s="1735"/>
      <c r="K169" s="1736"/>
      <c r="L169" s="1713" t="s">
        <v>53</v>
      </c>
      <c r="M169" s="1714"/>
      <c r="N169" s="1737"/>
      <c r="O169" s="1731"/>
      <c r="P169" s="1731"/>
    </row>
    <row r="170" spans="1:16" ht="19.5" customHeight="1">
      <c r="A170" s="281"/>
      <c r="B170" s="333" t="s">
        <v>403</v>
      </c>
      <c r="C170" s="1414" t="s">
        <v>187</v>
      </c>
      <c r="D170" s="1414"/>
      <c r="E170" s="1415"/>
      <c r="F170" s="257" t="s">
        <v>53</v>
      </c>
      <c r="G170" s="1734"/>
      <c r="H170" s="1735"/>
      <c r="I170" s="1735"/>
      <c r="J170" s="1735"/>
      <c r="K170" s="1736"/>
      <c r="L170" s="1713" t="s">
        <v>53</v>
      </c>
      <c r="M170" s="1714"/>
      <c r="N170" s="1737"/>
      <c r="O170" s="1731"/>
      <c r="P170" s="1731"/>
    </row>
    <row r="171" spans="1:16" ht="19.5" customHeight="1">
      <c r="A171" s="281"/>
      <c r="B171" s="333" t="s">
        <v>405</v>
      </c>
      <c r="C171" s="1414" t="s">
        <v>188</v>
      </c>
      <c r="D171" s="1414"/>
      <c r="E171" s="1415"/>
      <c r="F171" s="257" t="s">
        <v>53</v>
      </c>
      <c r="G171" s="1734"/>
      <c r="H171" s="1735"/>
      <c r="I171" s="1735"/>
      <c r="J171" s="1735"/>
      <c r="K171" s="1736"/>
      <c r="L171" s="1713" t="s">
        <v>53</v>
      </c>
      <c r="M171" s="1714"/>
      <c r="N171" s="1737"/>
      <c r="O171" s="1731"/>
      <c r="P171" s="1731"/>
    </row>
    <row r="172" spans="1:16" ht="19.5" customHeight="1">
      <c r="A172" s="281"/>
      <c r="B172" s="334" t="s">
        <v>408</v>
      </c>
      <c r="C172" s="1414" t="s">
        <v>189</v>
      </c>
      <c r="D172" s="1414"/>
      <c r="E172" s="1415"/>
      <c r="F172" s="352" t="s">
        <v>53</v>
      </c>
      <c r="G172" s="1734"/>
      <c r="H172" s="1735"/>
      <c r="I172" s="1735"/>
      <c r="J172" s="1735"/>
      <c r="K172" s="1736"/>
      <c r="L172" s="1713" t="s">
        <v>53</v>
      </c>
      <c r="M172" s="1714"/>
      <c r="N172" s="1737"/>
      <c r="O172" s="1731"/>
      <c r="P172" s="1731"/>
    </row>
    <row r="173" spans="1:16" ht="19.5" customHeight="1">
      <c r="A173" s="281"/>
      <c r="B173" s="335" t="s">
        <v>410</v>
      </c>
      <c r="C173" s="1414" t="s">
        <v>596</v>
      </c>
      <c r="D173" s="1414"/>
      <c r="E173" s="1415"/>
      <c r="F173" s="352" t="s">
        <v>53</v>
      </c>
      <c r="G173" s="1734"/>
      <c r="H173" s="1735"/>
      <c r="I173" s="1735"/>
      <c r="J173" s="1735"/>
      <c r="K173" s="1736"/>
      <c r="L173" s="1713" t="s">
        <v>53</v>
      </c>
      <c r="M173" s="1714"/>
      <c r="N173" s="1737"/>
      <c r="O173" s="1731"/>
      <c r="P173" s="1731"/>
    </row>
    <row r="174" spans="1:16" ht="19.5" customHeight="1">
      <c r="A174" s="281"/>
      <c r="B174" s="335" t="s">
        <v>413</v>
      </c>
      <c r="C174" s="1414" t="s">
        <v>191</v>
      </c>
      <c r="D174" s="1414"/>
      <c r="E174" s="1415"/>
      <c r="F174" s="352" t="s">
        <v>53</v>
      </c>
      <c r="G174" s="1734"/>
      <c r="H174" s="1735"/>
      <c r="I174" s="1735"/>
      <c r="J174" s="1735"/>
      <c r="K174" s="1736"/>
      <c r="O174" s="1731"/>
      <c r="P174" s="1731"/>
    </row>
    <row r="175" spans="1:16" ht="19.5" customHeight="1">
      <c r="A175" s="281"/>
      <c r="B175" s="335" t="s">
        <v>416</v>
      </c>
      <c r="C175" s="1414" t="s">
        <v>192</v>
      </c>
      <c r="D175" s="1414"/>
      <c r="E175" s="1415"/>
      <c r="F175" s="352" t="s">
        <v>53</v>
      </c>
      <c r="G175" s="1734"/>
      <c r="H175" s="1735"/>
      <c r="I175" s="1735"/>
      <c r="J175" s="1735"/>
      <c r="K175" s="1736"/>
      <c r="L175" s="1713" t="s">
        <v>53</v>
      </c>
      <c r="M175" s="1714"/>
      <c r="N175" s="1737"/>
      <c r="O175" s="1731"/>
      <c r="P175" s="1731"/>
    </row>
    <row r="176" spans="1:16" ht="19.5" customHeight="1">
      <c r="A176" s="281"/>
      <c r="B176" s="335" t="s">
        <v>418</v>
      </c>
      <c r="C176" s="1414" t="s">
        <v>193</v>
      </c>
      <c r="D176" s="1414"/>
      <c r="E176" s="1415"/>
      <c r="F176" s="352" t="s">
        <v>53</v>
      </c>
      <c r="G176" s="1734"/>
      <c r="H176" s="1735"/>
      <c r="I176" s="1735"/>
      <c r="J176" s="1735"/>
      <c r="K176" s="1736"/>
      <c r="L176" s="1713" t="s">
        <v>53</v>
      </c>
      <c r="M176" s="1714"/>
      <c r="N176" s="1737"/>
      <c r="O176" s="1731"/>
      <c r="P176" s="1731"/>
    </row>
    <row r="177" spans="1:16" ht="19.5" customHeight="1">
      <c r="A177" s="281"/>
      <c r="B177" s="335" t="s">
        <v>544</v>
      </c>
      <c r="C177" s="1414" t="s">
        <v>597</v>
      </c>
      <c r="D177" s="1414"/>
      <c r="E177" s="1415"/>
      <c r="F177" s="352" t="s">
        <v>53</v>
      </c>
      <c r="G177" s="1734"/>
      <c r="H177" s="1735"/>
      <c r="I177" s="1735"/>
      <c r="J177" s="1735"/>
      <c r="K177" s="1736"/>
      <c r="L177" s="1713" t="s">
        <v>53</v>
      </c>
      <c r="M177" s="1714"/>
      <c r="N177" s="1737"/>
      <c r="O177" s="1731"/>
      <c r="P177" s="1731"/>
    </row>
    <row r="178" spans="1:16" ht="19.5" customHeight="1">
      <c r="A178" s="281"/>
      <c r="B178" s="334" t="s">
        <v>546</v>
      </c>
      <c r="C178" s="1414" t="s">
        <v>598</v>
      </c>
      <c r="D178" s="1414"/>
      <c r="E178" s="1415"/>
      <c r="F178" s="352" t="s">
        <v>53</v>
      </c>
      <c r="G178" s="1734"/>
      <c r="H178" s="1735"/>
      <c r="I178" s="1735"/>
      <c r="J178" s="1735"/>
      <c r="K178" s="1736"/>
      <c r="L178" s="1713" t="s">
        <v>53</v>
      </c>
      <c r="M178" s="1714"/>
      <c r="N178" s="1737"/>
      <c r="O178" s="1732"/>
      <c r="P178" s="1732"/>
    </row>
    <row r="179" spans="1:16" ht="48" customHeight="1">
      <c r="A179" s="281"/>
      <c r="B179" s="255" t="s">
        <v>599</v>
      </c>
      <c r="C179" s="3502" t="s">
        <v>4260</v>
      </c>
      <c r="D179" s="3502"/>
      <c r="E179" s="3503"/>
      <c r="F179" s="323" t="s">
        <v>593</v>
      </c>
      <c r="G179" s="1738" t="s">
        <v>601</v>
      </c>
      <c r="H179" s="1739"/>
      <c r="I179" s="1739"/>
      <c r="J179" s="1739"/>
      <c r="K179" s="1739"/>
      <c r="L179" s="1739"/>
      <c r="M179" s="1739"/>
      <c r="N179" s="1740"/>
      <c r="O179" s="1443" t="s">
        <v>1329</v>
      </c>
      <c r="P179" s="1443"/>
    </row>
    <row r="180" spans="1:16" ht="18.75" customHeight="1">
      <c r="A180" s="281"/>
      <c r="B180" s="333" t="s">
        <v>394</v>
      </c>
      <c r="C180" s="1414" t="s">
        <v>185</v>
      </c>
      <c r="D180" s="1414"/>
      <c r="E180" s="1415"/>
      <c r="F180" s="399" t="s">
        <v>53</v>
      </c>
      <c r="G180" s="1434"/>
      <c r="H180" s="1435"/>
      <c r="I180" s="1435"/>
      <c r="J180" s="1435"/>
      <c r="K180" s="1435"/>
      <c r="L180" s="1435"/>
      <c r="M180" s="1435"/>
      <c r="N180" s="1436"/>
      <c r="O180" s="1425"/>
      <c r="P180" s="1425"/>
    </row>
    <row r="181" spans="1:16" ht="18.75" customHeight="1">
      <c r="A181" s="281"/>
      <c r="B181" s="333" t="s">
        <v>401</v>
      </c>
      <c r="C181" s="1414" t="s">
        <v>186</v>
      </c>
      <c r="D181" s="1414"/>
      <c r="E181" s="1415"/>
      <c r="F181" s="399" t="s">
        <v>53</v>
      </c>
      <c r="G181" s="1434"/>
      <c r="H181" s="1435"/>
      <c r="I181" s="1435"/>
      <c r="J181" s="1435"/>
      <c r="K181" s="1435"/>
      <c r="L181" s="1435"/>
      <c r="M181" s="1435"/>
      <c r="N181" s="1436"/>
      <c r="O181" s="1425"/>
      <c r="P181" s="1425"/>
    </row>
    <row r="182" spans="1:16" ht="18.75" customHeight="1">
      <c r="A182" s="281"/>
      <c r="B182" s="333" t="s">
        <v>403</v>
      </c>
      <c r="C182" s="1414" t="s">
        <v>187</v>
      </c>
      <c r="D182" s="1414"/>
      <c r="E182" s="1415"/>
      <c r="F182" s="399" t="s">
        <v>53</v>
      </c>
      <c r="G182" s="1434"/>
      <c r="H182" s="1435"/>
      <c r="I182" s="1435"/>
      <c r="J182" s="1435"/>
      <c r="K182" s="1435"/>
      <c r="L182" s="1435"/>
      <c r="M182" s="1435"/>
      <c r="N182" s="1436"/>
      <c r="O182" s="1425"/>
      <c r="P182" s="1425"/>
    </row>
    <row r="183" spans="1:16" ht="18.75" customHeight="1">
      <c r="A183" s="281"/>
      <c r="B183" s="333" t="s">
        <v>405</v>
      </c>
      <c r="C183" s="1414" t="s">
        <v>188</v>
      </c>
      <c r="D183" s="1414"/>
      <c r="E183" s="1415"/>
      <c r="F183" s="399" t="s">
        <v>53</v>
      </c>
      <c r="G183" s="1434"/>
      <c r="H183" s="1435"/>
      <c r="I183" s="1435"/>
      <c r="J183" s="1435"/>
      <c r="K183" s="1435"/>
      <c r="L183" s="1435"/>
      <c r="M183" s="1435"/>
      <c r="N183" s="1436"/>
      <c r="O183" s="1425"/>
      <c r="P183" s="1425"/>
    </row>
    <row r="184" spans="1:16" ht="18.75" customHeight="1">
      <c r="A184" s="281"/>
      <c r="B184" s="334" t="s">
        <v>408</v>
      </c>
      <c r="C184" s="1414" t="s">
        <v>189</v>
      </c>
      <c r="D184" s="1414"/>
      <c r="E184" s="1415"/>
      <c r="F184" s="399" t="s">
        <v>53</v>
      </c>
      <c r="G184" s="1434"/>
      <c r="H184" s="1435"/>
      <c r="I184" s="1435"/>
      <c r="J184" s="1435"/>
      <c r="K184" s="1435"/>
      <c r="L184" s="1435"/>
      <c r="M184" s="1435"/>
      <c r="N184" s="1436"/>
      <c r="O184" s="1425"/>
      <c r="P184" s="1425"/>
    </row>
    <row r="185" spans="1:16" ht="18.75" customHeight="1">
      <c r="A185" s="281"/>
      <c r="B185" s="335" t="s">
        <v>410</v>
      </c>
      <c r="C185" s="1414" t="s">
        <v>596</v>
      </c>
      <c r="D185" s="1414"/>
      <c r="E185" s="1415"/>
      <c r="F185" s="399" t="s">
        <v>53</v>
      </c>
      <c r="G185" s="1434"/>
      <c r="H185" s="1435"/>
      <c r="I185" s="1435"/>
      <c r="J185" s="1435"/>
      <c r="K185" s="1435"/>
      <c r="L185" s="1435"/>
      <c r="M185" s="1435"/>
      <c r="N185" s="1436"/>
      <c r="O185" s="1425"/>
      <c r="P185" s="1425"/>
    </row>
    <row r="186" spans="1:16" ht="18.75" customHeight="1">
      <c r="A186" s="281"/>
      <c r="B186" s="335" t="s">
        <v>413</v>
      </c>
      <c r="C186" s="1414" t="s">
        <v>191</v>
      </c>
      <c r="D186" s="1414"/>
      <c r="E186" s="1415"/>
      <c r="F186" s="399" t="s">
        <v>53</v>
      </c>
      <c r="G186" s="1434"/>
      <c r="H186" s="1435"/>
      <c r="I186" s="1435"/>
      <c r="J186" s="1435"/>
      <c r="K186" s="1435"/>
      <c r="L186" s="1435"/>
      <c r="M186" s="1435"/>
      <c r="N186" s="1436"/>
      <c r="O186" s="1425"/>
      <c r="P186" s="1425"/>
    </row>
    <row r="187" spans="1:16" ht="18.75" customHeight="1">
      <c r="A187" s="281"/>
      <c r="B187" s="335" t="s">
        <v>416</v>
      </c>
      <c r="C187" s="1414" t="s">
        <v>192</v>
      </c>
      <c r="D187" s="1414"/>
      <c r="E187" s="1415"/>
      <c r="F187" s="399" t="s">
        <v>54</v>
      </c>
      <c r="G187" s="1434"/>
      <c r="H187" s="1435"/>
      <c r="I187" s="1435"/>
      <c r="J187" s="1435"/>
      <c r="K187" s="1435"/>
      <c r="L187" s="1435"/>
      <c r="M187" s="1435"/>
      <c r="N187" s="1436"/>
      <c r="O187" s="1425"/>
      <c r="P187" s="1425"/>
    </row>
    <row r="188" spans="1:16" ht="18.75" customHeight="1">
      <c r="A188" s="281"/>
      <c r="B188" s="335" t="s">
        <v>418</v>
      </c>
      <c r="C188" s="1414" t="s">
        <v>193</v>
      </c>
      <c r="D188" s="1414"/>
      <c r="E188" s="1415"/>
      <c r="F188" s="399" t="s">
        <v>53</v>
      </c>
      <c r="G188" s="1434"/>
      <c r="H188" s="1435"/>
      <c r="I188" s="1435"/>
      <c r="J188" s="1435"/>
      <c r="K188" s="1435"/>
      <c r="L188" s="1435"/>
      <c r="M188" s="1435"/>
      <c r="N188" s="1436"/>
      <c r="O188" s="1425"/>
      <c r="P188" s="1425"/>
    </row>
    <row r="189" spans="1:16" ht="18.75" customHeight="1">
      <c r="A189" s="281"/>
      <c r="B189" s="335" t="s">
        <v>544</v>
      </c>
      <c r="C189" s="1414" t="s">
        <v>597</v>
      </c>
      <c r="D189" s="1414"/>
      <c r="E189" s="1415"/>
      <c r="F189" s="399" t="s">
        <v>53</v>
      </c>
      <c r="G189" s="1434"/>
      <c r="H189" s="1435"/>
      <c r="I189" s="1435"/>
      <c r="J189" s="1435"/>
      <c r="K189" s="1435"/>
      <c r="L189" s="1435"/>
      <c r="M189" s="1435"/>
      <c r="N189" s="1436"/>
      <c r="O189" s="1425"/>
      <c r="P189" s="1425"/>
    </row>
    <row r="190" spans="1:16" ht="18.75" customHeight="1">
      <c r="A190" s="281"/>
      <c r="B190" s="334" t="s">
        <v>546</v>
      </c>
      <c r="C190" s="1414" t="s">
        <v>598</v>
      </c>
      <c r="D190" s="1414"/>
      <c r="E190" s="1415"/>
      <c r="F190" s="399" t="s">
        <v>58</v>
      </c>
      <c r="G190" s="1434"/>
      <c r="H190" s="1435"/>
      <c r="I190" s="1435"/>
      <c r="J190" s="1435"/>
      <c r="K190" s="1435"/>
      <c r="L190" s="1435"/>
      <c r="M190" s="1435"/>
      <c r="N190" s="1436"/>
      <c r="O190" s="1426"/>
      <c r="P190" s="1426"/>
    </row>
    <row r="191" spans="1:16" ht="47.25" customHeight="1">
      <c r="A191" s="281"/>
      <c r="B191" s="255" t="s">
        <v>602</v>
      </c>
      <c r="C191" s="3502" t="s">
        <v>4261</v>
      </c>
      <c r="D191" s="3502"/>
      <c r="E191" s="3503"/>
      <c r="F191" s="323" t="s">
        <v>593</v>
      </c>
      <c r="G191" s="1726" t="s">
        <v>604</v>
      </c>
      <c r="H191" s="1727"/>
      <c r="I191" s="1727"/>
      <c r="J191" s="1727"/>
      <c r="K191" s="1728"/>
      <c r="L191" s="1729" t="s">
        <v>595</v>
      </c>
      <c r="M191" s="1730"/>
      <c r="N191" s="1741"/>
      <c r="O191" s="1443" t="s">
        <v>1867</v>
      </c>
      <c r="P191" s="1443"/>
    </row>
    <row r="192" spans="1:16" ht="20.25" customHeight="1">
      <c r="A192" s="281"/>
      <c r="B192" s="338" t="s">
        <v>394</v>
      </c>
      <c r="C192" s="1414" t="s">
        <v>185</v>
      </c>
      <c r="D192" s="1414"/>
      <c r="E192" s="1415"/>
      <c r="F192" s="257" t="s">
        <v>54</v>
      </c>
      <c r="G192" s="1734"/>
      <c r="H192" s="1735"/>
      <c r="I192" s="1735"/>
      <c r="J192" s="1735"/>
      <c r="K192" s="1736"/>
      <c r="L192" s="1713"/>
      <c r="M192" s="1714"/>
      <c r="N192" s="1737"/>
      <c r="O192" s="1425"/>
      <c r="P192" s="1425"/>
    </row>
    <row r="193" spans="1:16" ht="20.25" customHeight="1">
      <c r="A193" s="281"/>
      <c r="B193" s="338" t="s">
        <v>401</v>
      </c>
      <c r="C193" s="1414" t="s">
        <v>186</v>
      </c>
      <c r="D193" s="1414"/>
      <c r="E193" s="1415"/>
      <c r="F193" s="257" t="s">
        <v>54</v>
      </c>
      <c r="G193" s="1734"/>
      <c r="H193" s="1735"/>
      <c r="I193" s="1735"/>
      <c r="J193" s="1735"/>
      <c r="K193" s="1736"/>
      <c r="L193" s="1713"/>
      <c r="M193" s="1714"/>
      <c r="N193" s="1737"/>
      <c r="O193" s="1425"/>
      <c r="P193" s="1425"/>
    </row>
    <row r="194" spans="1:16" ht="20.25" customHeight="1">
      <c r="A194" s="281"/>
      <c r="B194" s="338" t="s">
        <v>403</v>
      </c>
      <c r="C194" s="1414" t="s">
        <v>187</v>
      </c>
      <c r="D194" s="1414"/>
      <c r="E194" s="1415"/>
      <c r="F194" s="257" t="s">
        <v>54</v>
      </c>
      <c r="G194" s="1734"/>
      <c r="H194" s="1735"/>
      <c r="I194" s="1735"/>
      <c r="J194" s="1735"/>
      <c r="K194" s="1736"/>
      <c r="L194" s="1713"/>
      <c r="M194" s="1714"/>
      <c r="N194" s="1737"/>
      <c r="O194" s="1425"/>
      <c r="P194" s="1425"/>
    </row>
    <row r="195" spans="1:16" ht="20.25" customHeight="1">
      <c r="A195" s="281"/>
      <c r="B195" s="338" t="s">
        <v>405</v>
      </c>
      <c r="C195" s="1414" t="s">
        <v>188</v>
      </c>
      <c r="D195" s="1414"/>
      <c r="E195" s="1415"/>
      <c r="F195" s="257" t="s">
        <v>54</v>
      </c>
      <c r="G195" s="1734"/>
      <c r="H195" s="1735"/>
      <c r="I195" s="1735"/>
      <c r="J195" s="1735"/>
      <c r="K195" s="1736"/>
      <c r="L195" s="1713"/>
      <c r="M195" s="1714"/>
      <c r="N195" s="1737"/>
      <c r="O195" s="1425"/>
      <c r="P195" s="1425"/>
    </row>
    <row r="196" spans="1:16" ht="20.25" customHeight="1">
      <c r="A196" s="281"/>
      <c r="B196" s="338" t="s">
        <v>408</v>
      </c>
      <c r="C196" s="1414" t="s">
        <v>189</v>
      </c>
      <c r="D196" s="1414"/>
      <c r="E196" s="1415"/>
      <c r="F196" s="352" t="s">
        <v>54</v>
      </c>
      <c r="G196" s="1734"/>
      <c r="H196" s="1735"/>
      <c r="I196" s="1735"/>
      <c r="J196" s="1735"/>
      <c r="K196" s="1736"/>
      <c r="L196" s="1713"/>
      <c r="M196" s="1714"/>
      <c r="N196" s="1737"/>
      <c r="O196" s="1425"/>
      <c r="P196" s="1425"/>
    </row>
    <row r="197" spans="1:16" ht="20.25" customHeight="1">
      <c r="A197" s="281"/>
      <c r="B197" s="195" t="s">
        <v>410</v>
      </c>
      <c r="C197" s="1414" t="s">
        <v>596</v>
      </c>
      <c r="D197" s="1414"/>
      <c r="E197" s="1415"/>
      <c r="F197" s="352" t="s">
        <v>54</v>
      </c>
      <c r="G197" s="1734"/>
      <c r="H197" s="1735"/>
      <c r="I197" s="1735"/>
      <c r="J197" s="1735"/>
      <c r="K197" s="1736"/>
      <c r="L197" s="1713"/>
      <c r="M197" s="1714"/>
      <c r="N197" s="1737"/>
      <c r="O197" s="1425"/>
      <c r="P197" s="1425"/>
    </row>
    <row r="198" spans="1:16" ht="20.25" customHeight="1">
      <c r="A198" s="281"/>
      <c r="B198" s="195" t="s">
        <v>413</v>
      </c>
      <c r="C198" s="1414" t="s">
        <v>191</v>
      </c>
      <c r="D198" s="1414"/>
      <c r="E198" s="1415"/>
      <c r="F198" s="352" t="s">
        <v>54</v>
      </c>
      <c r="G198" s="1734"/>
      <c r="H198" s="1735"/>
      <c r="I198" s="1735"/>
      <c r="J198" s="1735"/>
      <c r="K198" s="1736"/>
      <c r="L198" s="1713"/>
      <c r="M198" s="1714"/>
      <c r="N198" s="1737"/>
      <c r="O198" s="1425"/>
      <c r="P198" s="1425"/>
    </row>
    <row r="199" spans="1:16" ht="20.25" customHeight="1">
      <c r="A199" s="281"/>
      <c r="B199" s="195" t="s">
        <v>416</v>
      </c>
      <c r="C199" s="1414" t="s">
        <v>192</v>
      </c>
      <c r="D199" s="1414"/>
      <c r="E199" s="1415"/>
      <c r="F199" s="352" t="s">
        <v>54</v>
      </c>
      <c r="G199" s="1734"/>
      <c r="H199" s="1735"/>
      <c r="I199" s="1735"/>
      <c r="J199" s="1735"/>
      <c r="K199" s="1736"/>
      <c r="L199" s="1713"/>
      <c r="M199" s="1714"/>
      <c r="N199" s="1737"/>
      <c r="O199" s="1425"/>
      <c r="P199" s="1425"/>
    </row>
    <row r="200" spans="1:16" ht="20.25" customHeight="1">
      <c r="A200" s="281"/>
      <c r="B200" s="195" t="s">
        <v>418</v>
      </c>
      <c r="C200" s="1414" t="s">
        <v>193</v>
      </c>
      <c r="D200" s="1414"/>
      <c r="E200" s="1415"/>
      <c r="F200" s="352" t="s">
        <v>54</v>
      </c>
      <c r="G200" s="1734"/>
      <c r="H200" s="1735"/>
      <c r="I200" s="1735"/>
      <c r="J200" s="1735"/>
      <c r="K200" s="1736"/>
      <c r="L200" s="1713"/>
      <c r="M200" s="1714"/>
      <c r="N200" s="1737"/>
      <c r="O200" s="1425"/>
      <c r="P200" s="1425"/>
    </row>
    <row r="201" spans="1:16" ht="20.25" customHeight="1">
      <c r="A201" s="281"/>
      <c r="B201" s="195" t="s">
        <v>544</v>
      </c>
      <c r="C201" s="1414" t="s">
        <v>597</v>
      </c>
      <c r="D201" s="1414"/>
      <c r="E201" s="1415"/>
      <c r="F201" s="352" t="s">
        <v>54</v>
      </c>
      <c r="G201" s="1734"/>
      <c r="H201" s="1735"/>
      <c r="I201" s="1735"/>
      <c r="J201" s="1735"/>
      <c r="K201" s="1736"/>
      <c r="L201" s="1713"/>
      <c r="M201" s="1714"/>
      <c r="N201" s="1737"/>
      <c r="O201" s="1425"/>
      <c r="P201" s="1425"/>
    </row>
    <row r="202" spans="1:16" ht="20.25" customHeight="1">
      <c r="A202" s="281"/>
      <c r="B202" s="198" t="s">
        <v>546</v>
      </c>
      <c r="C202" s="1414" t="s">
        <v>598</v>
      </c>
      <c r="D202" s="1414"/>
      <c r="E202" s="1415"/>
      <c r="F202" s="352" t="s">
        <v>58</v>
      </c>
      <c r="G202" s="1734"/>
      <c r="H202" s="1735"/>
      <c r="I202" s="1735"/>
      <c r="J202" s="1735"/>
      <c r="K202" s="1736"/>
      <c r="L202" s="1713"/>
      <c r="M202" s="1714"/>
      <c r="N202" s="1737"/>
      <c r="O202" s="1426"/>
      <c r="P202" s="1426"/>
    </row>
    <row r="203" spans="1:16" ht="61.5" customHeight="1">
      <c r="A203" s="281"/>
      <c r="B203" s="339" t="s">
        <v>605</v>
      </c>
      <c r="C203" s="3502" t="s">
        <v>4262</v>
      </c>
      <c r="D203" s="3502"/>
      <c r="E203" s="3503"/>
      <c r="F203" s="323" t="s">
        <v>593</v>
      </c>
      <c r="G203" s="1738" t="s">
        <v>607</v>
      </c>
      <c r="H203" s="1739"/>
      <c r="I203" s="1739"/>
      <c r="J203" s="1739"/>
      <c r="K203" s="1739"/>
      <c r="L203" s="1739"/>
      <c r="M203" s="1739"/>
      <c r="N203" s="1740"/>
      <c r="O203" s="1443" t="s">
        <v>1869</v>
      </c>
      <c r="P203" s="1443"/>
    </row>
    <row r="204" spans="1:16" ht="21" customHeight="1">
      <c r="A204" s="281"/>
      <c r="B204" s="338" t="s">
        <v>394</v>
      </c>
      <c r="C204" s="1414" t="s">
        <v>185</v>
      </c>
      <c r="D204" s="1414"/>
      <c r="E204" s="1415"/>
      <c r="F204" s="399" t="s">
        <v>54</v>
      </c>
      <c r="G204" s="1434"/>
      <c r="H204" s="1435"/>
      <c r="I204" s="1435"/>
      <c r="J204" s="1435"/>
      <c r="K204" s="1435"/>
      <c r="L204" s="1435"/>
      <c r="M204" s="1435"/>
      <c r="N204" s="1436"/>
      <c r="O204" s="1425"/>
      <c r="P204" s="1425"/>
    </row>
    <row r="205" spans="1:16" ht="35.1" customHeight="1">
      <c r="A205" s="281"/>
      <c r="B205" s="338" t="s">
        <v>401</v>
      </c>
      <c r="C205" s="1414" t="s">
        <v>186</v>
      </c>
      <c r="D205" s="1414"/>
      <c r="E205" s="1415"/>
      <c r="F205" s="399" t="s">
        <v>53</v>
      </c>
      <c r="G205" s="2025" t="s">
        <v>4263</v>
      </c>
      <c r="H205" s="2026"/>
      <c r="I205" s="2026"/>
      <c r="J205" s="2026"/>
      <c r="K205" s="2026"/>
      <c r="L205" s="2026"/>
      <c r="M205" s="2026"/>
      <c r="N205" s="2027"/>
      <c r="O205" s="1425"/>
      <c r="P205" s="1425"/>
    </row>
    <row r="206" spans="1:16" ht="21" customHeight="1">
      <c r="A206" s="281"/>
      <c r="B206" s="338" t="s">
        <v>403</v>
      </c>
      <c r="C206" s="1414" t="s">
        <v>187</v>
      </c>
      <c r="D206" s="1414"/>
      <c r="E206" s="1415"/>
      <c r="F206" s="399" t="s">
        <v>54</v>
      </c>
      <c r="G206" s="2025"/>
      <c r="H206" s="2026"/>
      <c r="I206" s="2026"/>
      <c r="J206" s="2026"/>
      <c r="K206" s="2026"/>
      <c r="L206" s="2026"/>
      <c r="M206" s="2026"/>
      <c r="N206" s="2027"/>
      <c r="O206" s="1425"/>
      <c r="P206" s="1425"/>
    </row>
    <row r="207" spans="1:16" ht="39.950000000000003" customHeight="1">
      <c r="A207" s="281"/>
      <c r="B207" s="338" t="s">
        <v>405</v>
      </c>
      <c r="C207" s="1414" t="s">
        <v>188</v>
      </c>
      <c r="D207" s="1414"/>
      <c r="E207" s="1415"/>
      <c r="F207" s="399" t="s">
        <v>54</v>
      </c>
      <c r="G207" s="1434"/>
      <c r="H207" s="1435"/>
      <c r="I207" s="1435"/>
      <c r="J207" s="1435"/>
      <c r="K207" s="1435"/>
      <c r="L207" s="1435"/>
      <c r="M207" s="1435"/>
      <c r="N207" s="1436"/>
      <c r="O207" s="1425"/>
      <c r="P207" s="1425"/>
    </row>
    <row r="208" spans="1:16" ht="21" customHeight="1">
      <c r="A208" s="281"/>
      <c r="B208" s="198" t="s">
        <v>408</v>
      </c>
      <c r="C208" s="1414" t="s">
        <v>189</v>
      </c>
      <c r="D208" s="1414"/>
      <c r="E208" s="1415"/>
      <c r="F208" s="399" t="s">
        <v>54</v>
      </c>
      <c r="G208" s="1434"/>
      <c r="H208" s="1435"/>
      <c r="I208" s="1435"/>
      <c r="J208" s="1435"/>
      <c r="K208" s="1435"/>
      <c r="L208" s="1435"/>
      <c r="M208" s="1435"/>
      <c r="N208" s="1436"/>
      <c r="O208" s="1608"/>
      <c r="P208" s="1425"/>
    </row>
    <row r="209" spans="1:16" ht="21" customHeight="1">
      <c r="A209" s="281"/>
      <c r="B209" s="195" t="s">
        <v>410</v>
      </c>
      <c r="C209" s="1414" t="s">
        <v>596</v>
      </c>
      <c r="D209" s="1414"/>
      <c r="E209" s="1415"/>
      <c r="F209" s="399" t="s">
        <v>54</v>
      </c>
      <c r="G209" s="1434"/>
      <c r="H209" s="1435"/>
      <c r="I209" s="1435"/>
      <c r="J209" s="1435"/>
      <c r="K209" s="1435"/>
      <c r="L209" s="1435"/>
      <c r="M209" s="1435"/>
      <c r="N209" s="1436"/>
      <c r="O209" s="1608"/>
      <c r="P209" s="1425"/>
    </row>
    <row r="210" spans="1:16" ht="21" customHeight="1">
      <c r="A210" s="281"/>
      <c r="B210" s="195" t="s">
        <v>413</v>
      </c>
      <c r="C210" s="1414" t="s">
        <v>191</v>
      </c>
      <c r="D210" s="1414"/>
      <c r="E210" s="1415"/>
      <c r="F210" s="399" t="s">
        <v>54</v>
      </c>
      <c r="G210" s="1434"/>
      <c r="H210" s="1435"/>
      <c r="I210" s="1435"/>
      <c r="J210" s="1435"/>
      <c r="K210" s="1435"/>
      <c r="L210" s="1435"/>
      <c r="M210" s="1435"/>
      <c r="N210" s="1436"/>
      <c r="O210" s="1608"/>
      <c r="P210" s="1425"/>
    </row>
    <row r="211" spans="1:16" ht="21" customHeight="1">
      <c r="A211" s="281"/>
      <c r="B211" s="195" t="s">
        <v>416</v>
      </c>
      <c r="C211" s="1414" t="s">
        <v>192</v>
      </c>
      <c r="D211" s="1414"/>
      <c r="E211" s="1415"/>
      <c r="F211" s="399" t="s">
        <v>54</v>
      </c>
      <c r="G211" s="1434"/>
      <c r="H211" s="1435"/>
      <c r="I211" s="1435"/>
      <c r="J211" s="1435"/>
      <c r="K211" s="1435"/>
      <c r="L211" s="1435"/>
      <c r="M211" s="1435"/>
      <c r="N211" s="1436"/>
      <c r="O211" s="1608"/>
      <c r="P211" s="1425"/>
    </row>
    <row r="212" spans="1:16" ht="47.1" customHeight="1">
      <c r="A212" s="281"/>
      <c r="B212" s="195" t="s">
        <v>418</v>
      </c>
      <c r="C212" s="1414" t="s">
        <v>193</v>
      </c>
      <c r="D212" s="1414"/>
      <c r="E212" s="1415"/>
      <c r="F212" s="399" t="s">
        <v>53</v>
      </c>
      <c r="G212" s="2025" t="s">
        <v>4264</v>
      </c>
      <c r="H212" s="2026"/>
      <c r="I212" s="2026"/>
      <c r="J212" s="2026"/>
      <c r="K212" s="2026"/>
      <c r="L212" s="2026"/>
      <c r="M212" s="2026"/>
      <c r="N212" s="2027"/>
      <c r="O212" s="1608"/>
      <c r="P212" s="1425"/>
    </row>
    <row r="213" spans="1:16" ht="21" customHeight="1">
      <c r="A213" s="281"/>
      <c r="B213" s="195" t="s">
        <v>544</v>
      </c>
      <c r="C213" s="1414" t="s">
        <v>597</v>
      </c>
      <c r="D213" s="1414"/>
      <c r="E213" s="1415"/>
      <c r="F213" s="399" t="s">
        <v>54</v>
      </c>
      <c r="G213" s="1434"/>
      <c r="H213" s="1435"/>
      <c r="I213" s="1435"/>
      <c r="J213" s="1435"/>
      <c r="K213" s="1435"/>
      <c r="L213" s="1435"/>
      <c r="M213" s="1435"/>
      <c r="N213" s="1436"/>
      <c r="O213" s="1608"/>
      <c r="P213" s="1425"/>
    </row>
    <row r="214" spans="1:16" ht="80.099999999999994" customHeight="1">
      <c r="A214" s="281"/>
      <c r="B214" s="266" t="s">
        <v>546</v>
      </c>
      <c r="C214" s="1484" t="s">
        <v>598</v>
      </c>
      <c r="D214" s="1484"/>
      <c r="E214" s="1485"/>
      <c r="F214" s="437" t="s">
        <v>53</v>
      </c>
      <c r="G214" s="2025" t="s">
        <v>4265</v>
      </c>
      <c r="H214" s="2026"/>
      <c r="I214" s="2026"/>
      <c r="J214" s="2026"/>
      <c r="K214" s="2026"/>
      <c r="L214" s="2026"/>
      <c r="M214" s="2026"/>
      <c r="N214" s="2027"/>
      <c r="O214" s="1742"/>
      <c r="P214" s="1444"/>
    </row>
    <row r="215" spans="1:16" ht="34.5" customHeight="1">
      <c r="B215" s="191" t="s">
        <v>608</v>
      </c>
      <c r="C215" s="3500" t="s">
        <v>609</v>
      </c>
      <c r="D215" s="3500"/>
      <c r="E215" s="3500"/>
      <c r="F215" s="3500"/>
      <c r="G215" s="3501"/>
      <c r="H215" s="1744" t="s">
        <v>53</v>
      </c>
      <c r="I215" s="1745"/>
      <c r="J215" s="1746"/>
      <c r="K215" s="1747" t="s">
        <v>446</v>
      </c>
      <c r="L215" s="2034" t="s">
        <v>4266</v>
      </c>
      <c r="M215" s="2035"/>
      <c r="N215" s="2036"/>
      <c r="O215" s="1709" t="s">
        <v>4267</v>
      </c>
      <c r="P215" s="1759"/>
    </row>
    <row r="216" spans="1:16" ht="25.5" customHeight="1">
      <c r="B216" s="198" t="s">
        <v>394</v>
      </c>
      <c r="C216" s="1414" t="s">
        <v>610</v>
      </c>
      <c r="D216" s="1414"/>
      <c r="E216" s="1414"/>
      <c r="F216" s="1414"/>
      <c r="G216" s="1414"/>
      <c r="H216" s="1414"/>
      <c r="I216" s="1414"/>
      <c r="J216" s="1415"/>
      <c r="K216" s="1748"/>
      <c r="L216" s="2037"/>
      <c r="M216" s="2038"/>
      <c r="N216" s="2039"/>
      <c r="O216" s="1708"/>
      <c r="P216" s="1708"/>
    </row>
    <row r="217" spans="1:16" ht="20.25" customHeight="1">
      <c r="B217" s="198"/>
      <c r="C217" s="255" t="s">
        <v>611</v>
      </c>
      <c r="D217" s="1760" t="s">
        <v>612</v>
      </c>
      <c r="E217" s="1760"/>
      <c r="F217" s="1760"/>
      <c r="G217" s="1761"/>
      <c r="H217" s="1713" t="s">
        <v>58</v>
      </c>
      <c r="I217" s="1714"/>
      <c r="J217" s="1715"/>
      <c r="K217" s="1748"/>
      <c r="L217" s="2037"/>
      <c r="M217" s="2038"/>
      <c r="N217" s="2039"/>
      <c r="O217" s="1708"/>
      <c r="P217" s="1708"/>
    </row>
    <row r="218" spans="1:16" ht="20.25" customHeight="1">
      <c r="B218" s="198"/>
      <c r="C218" s="255" t="s">
        <v>508</v>
      </c>
      <c r="D218" s="1414" t="s">
        <v>132</v>
      </c>
      <c r="E218" s="1414"/>
      <c r="F218" s="1414"/>
      <c r="G218" s="1415"/>
      <c r="H218" s="1713" t="s">
        <v>58</v>
      </c>
      <c r="I218" s="1714"/>
      <c r="J218" s="1715"/>
      <c r="K218" s="1748"/>
      <c r="L218" s="2037"/>
      <c r="M218" s="2038"/>
      <c r="N218" s="2039"/>
      <c r="O218" s="1708"/>
      <c r="P218" s="1708"/>
    </row>
    <row r="219" spans="1:16" ht="20.25" customHeight="1">
      <c r="B219" s="198"/>
      <c r="C219" s="255" t="s">
        <v>510</v>
      </c>
      <c r="D219" s="1414" t="s">
        <v>135</v>
      </c>
      <c r="E219" s="1414"/>
      <c r="F219" s="1414"/>
      <c r="G219" s="1415"/>
      <c r="H219" s="1713" t="s">
        <v>58</v>
      </c>
      <c r="I219" s="1714"/>
      <c r="J219" s="1715"/>
      <c r="K219" s="1748"/>
      <c r="L219" s="2037"/>
      <c r="M219" s="2038"/>
      <c r="N219" s="2039"/>
      <c r="O219" s="1708"/>
      <c r="P219" s="1708"/>
    </row>
    <row r="220" spans="1:16" ht="20.25" customHeight="1">
      <c r="B220" s="198"/>
      <c r="C220" s="255" t="s">
        <v>512</v>
      </c>
      <c r="D220" s="1414" t="s">
        <v>109</v>
      </c>
      <c r="E220" s="1414"/>
      <c r="F220" s="1414"/>
      <c r="G220" s="1415"/>
      <c r="H220" s="1713" t="s">
        <v>58</v>
      </c>
      <c r="I220" s="1714"/>
      <c r="J220" s="1715"/>
      <c r="K220" s="1748"/>
      <c r="L220" s="2037"/>
      <c r="M220" s="2038"/>
      <c r="N220" s="2039"/>
      <c r="O220" s="1708"/>
      <c r="P220" s="1708"/>
    </row>
    <row r="221" spans="1:16" ht="33" customHeight="1">
      <c r="B221" s="198" t="s">
        <v>401</v>
      </c>
      <c r="C221" s="1484" t="s">
        <v>613</v>
      </c>
      <c r="D221" s="1484"/>
      <c r="E221" s="1484"/>
      <c r="F221" s="1484"/>
      <c r="G221" s="1485"/>
      <c r="H221" s="1763" t="s">
        <v>4268</v>
      </c>
      <c r="I221" s="1764"/>
      <c r="J221" s="1765"/>
      <c r="K221" s="1748"/>
      <c r="L221" s="2028"/>
      <c r="M221" s="2029"/>
      <c r="N221" s="2030"/>
      <c r="O221" s="1755"/>
      <c r="P221" s="1755"/>
    </row>
    <row r="222" spans="1:16" ht="27" customHeight="1">
      <c r="B222" s="214" t="s">
        <v>614</v>
      </c>
      <c r="C222" s="1414" t="s">
        <v>615</v>
      </c>
      <c r="D222" s="1414"/>
      <c r="E222" s="1414"/>
      <c r="F222" s="1414"/>
      <c r="G222" s="1414"/>
      <c r="H222" s="1414"/>
      <c r="I222" s="1414"/>
      <c r="J222" s="1414"/>
      <c r="K222" s="1414"/>
      <c r="L222" s="1414"/>
      <c r="M222" s="1414"/>
      <c r="N222" s="1562"/>
      <c r="O222" s="1709" t="s">
        <v>3275</v>
      </c>
      <c r="P222" s="1709"/>
    </row>
    <row r="223" spans="1:16" ht="21.75" customHeight="1">
      <c r="B223" s="198" t="s">
        <v>394</v>
      </c>
      <c r="C223" s="1414" t="s">
        <v>616</v>
      </c>
      <c r="D223" s="1414"/>
      <c r="E223" s="1414"/>
      <c r="F223" s="1414"/>
      <c r="G223" s="1415"/>
      <c r="H223" s="1574" t="s">
        <v>54</v>
      </c>
      <c r="I223" s="1685"/>
      <c r="J223" s="1575"/>
      <c r="K223" s="1756" t="s">
        <v>446</v>
      </c>
      <c r="L223" s="2025" t="s">
        <v>4269</v>
      </c>
      <c r="M223" s="2026"/>
      <c r="N223" s="2027"/>
      <c r="O223" s="1708"/>
      <c r="P223" s="1708"/>
    </row>
    <row r="224" spans="1:16" ht="21.75" customHeight="1">
      <c r="B224" s="198" t="s">
        <v>401</v>
      </c>
      <c r="C224" s="1414" t="s">
        <v>617</v>
      </c>
      <c r="D224" s="1414"/>
      <c r="E224" s="1414"/>
      <c r="F224" s="1414"/>
      <c r="G224" s="1415"/>
      <c r="H224" s="1574" t="s">
        <v>53</v>
      </c>
      <c r="I224" s="1685"/>
      <c r="J224" s="1575"/>
      <c r="K224" s="1757"/>
      <c r="L224" s="2037"/>
      <c r="M224" s="2038"/>
      <c r="N224" s="2039"/>
      <c r="O224" s="1708"/>
      <c r="P224" s="1708"/>
    </row>
    <row r="225" spans="2:16" ht="21.75" customHeight="1">
      <c r="B225" s="198" t="s">
        <v>403</v>
      </c>
      <c r="C225" s="1414" t="s">
        <v>618</v>
      </c>
      <c r="D225" s="1414"/>
      <c r="E225" s="1414"/>
      <c r="F225" s="1414"/>
      <c r="G225" s="1415"/>
      <c r="H225" s="1574" t="s">
        <v>53</v>
      </c>
      <c r="I225" s="1685"/>
      <c r="J225" s="1575"/>
      <c r="K225" s="1757"/>
      <c r="L225" s="2037"/>
      <c r="M225" s="2038"/>
      <c r="N225" s="2039"/>
      <c r="O225" s="1708"/>
      <c r="P225" s="1708"/>
    </row>
    <row r="226" spans="2:16" ht="37.5" customHeight="1">
      <c r="B226" s="191"/>
      <c r="C226" s="1414" t="s">
        <v>619</v>
      </c>
      <c r="D226" s="1414"/>
      <c r="E226" s="1415"/>
      <c r="F226" s="1716"/>
      <c r="G226" s="1718"/>
      <c r="H226" s="1718"/>
      <c r="I226" s="1718"/>
      <c r="J226" s="1762"/>
      <c r="K226" s="1757"/>
      <c r="L226" s="2037"/>
      <c r="M226" s="2038"/>
      <c r="N226" s="2039"/>
      <c r="O226" s="1755"/>
      <c r="P226" s="1755"/>
    </row>
    <row r="227" spans="2:16" ht="75" customHeight="1">
      <c r="B227" s="198" t="s">
        <v>405</v>
      </c>
      <c r="C227" s="1464" t="s">
        <v>620</v>
      </c>
      <c r="D227" s="1464"/>
      <c r="E227" s="1464"/>
      <c r="F227" s="1464"/>
      <c r="G227" s="1465"/>
      <c r="H227" s="1574" t="s">
        <v>54</v>
      </c>
      <c r="I227" s="1685"/>
      <c r="J227" s="1575"/>
      <c r="K227" s="1757"/>
      <c r="L227" s="2037"/>
      <c r="M227" s="2038"/>
      <c r="N227" s="2039"/>
      <c r="O227" s="1707" t="s">
        <v>1324</v>
      </c>
      <c r="P227" s="1709"/>
    </row>
    <row r="228" spans="2:16" ht="288" customHeight="1">
      <c r="B228" s="344"/>
      <c r="C228" s="1414" t="s">
        <v>621</v>
      </c>
      <c r="D228" s="1414"/>
      <c r="E228" s="1415"/>
      <c r="F228" s="1716"/>
      <c r="G228" s="1718"/>
      <c r="H228" s="1718"/>
      <c r="I228" s="1718"/>
      <c r="J228" s="1762"/>
      <c r="K228" s="1758"/>
      <c r="L228" s="2028"/>
      <c r="M228" s="2029"/>
      <c r="N228" s="2030"/>
      <c r="O228" s="1766"/>
      <c r="P228" s="1755"/>
    </row>
    <row r="229" spans="2:16" ht="18" customHeight="1">
      <c r="B229" s="1767" t="s">
        <v>4270</v>
      </c>
      <c r="C229" s="1768"/>
      <c r="D229" s="1768"/>
      <c r="E229" s="1768"/>
      <c r="F229" s="1768"/>
      <c r="G229" s="1768"/>
      <c r="H229" s="1769"/>
      <c r="I229" s="1769"/>
      <c r="J229" s="1769"/>
      <c r="K229" s="1768"/>
      <c r="L229" s="1769"/>
      <c r="M229" s="1769"/>
      <c r="N229" s="1769"/>
      <c r="O229" s="1769"/>
      <c r="P229" s="1770"/>
    </row>
    <row r="230" spans="2:16" ht="54" customHeight="1">
      <c r="B230" s="224" t="s">
        <v>623</v>
      </c>
      <c r="C230" s="1771" t="s">
        <v>624</v>
      </c>
      <c r="D230" s="1771"/>
      <c r="E230" s="1771"/>
      <c r="F230" s="1771"/>
      <c r="G230" s="1771"/>
      <c r="H230" s="1772" t="s">
        <v>53</v>
      </c>
      <c r="I230" s="1772"/>
      <c r="J230" s="1772"/>
      <c r="K230" s="1773" t="s">
        <v>446</v>
      </c>
      <c r="L230" s="3497" t="s">
        <v>4271</v>
      </c>
      <c r="M230" s="3498"/>
      <c r="N230" s="3498"/>
      <c r="O230" s="1776" t="s">
        <v>4272</v>
      </c>
      <c r="P230" s="1707"/>
    </row>
    <row r="231" spans="2:16" ht="27" customHeight="1">
      <c r="B231" s="205" t="s">
        <v>394</v>
      </c>
      <c r="C231" s="1414" t="s">
        <v>625</v>
      </c>
      <c r="D231" s="1414"/>
      <c r="E231" s="1414"/>
      <c r="F231" s="1414"/>
      <c r="G231" s="1414"/>
      <c r="H231" s="3499">
        <v>0.74299999999999999</v>
      </c>
      <c r="I231" s="1779"/>
      <c r="J231" s="1780"/>
      <c r="K231" s="1774"/>
      <c r="L231" s="3498"/>
      <c r="M231" s="3498"/>
      <c r="N231" s="3498"/>
      <c r="O231" s="1777"/>
      <c r="P231" s="1766"/>
    </row>
    <row r="232" spans="2:16" ht="37.5" customHeight="1">
      <c r="B232" s="191" t="s">
        <v>626</v>
      </c>
      <c r="C232" s="1414" t="s">
        <v>627</v>
      </c>
      <c r="D232" s="1414"/>
      <c r="E232" s="1414"/>
      <c r="F232" s="1414"/>
      <c r="G232" s="1414"/>
      <c r="H232" s="1450"/>
      <c r="I232" s="1450"/>
      <c r="J232" s="1450"/>
      <c r="K232" s="1450"/>
      <c r="L232" s="1450"/>
      <c r="M232" s="1450"/>
      <c r="N232" s="1450"/>
      <c r="O232" s="1781" t="s">
        <v>3278</v>
      </c>
      <c r="P232" s="1707"/>
    </row>
    <row r="233" spans="2:16" ht="57.75" customHeight="1">
      <c r="B233" s="350" t="s">
        <v>394</v>
      </c>
      <c r="C233" s="1711" t="s">
        <v>628</v>
      </c>
      <c r="D233" s="1711"/>
      <c r="E233" s="1711"/>
      <c r="F233" s="1711"/>
      <c r="G233" s="1711"/>
      <c r="H233" s="1711"/>
      <c r="I233" s="1711"/>
      <c r="J233" s="1712"/>
      <c r="K233" s="203" t="s">
        <v>53</v>
      </c>
      <c r="L233" s="1782" t="s">
        <v>446</v>
      </c>
      <c r="M233" s="2637" t="s">
        <v>4273</v>
      </c>
      <c r="N233" s="2638"/>
      <c r="O233" s="1781"/>
      <c r="P233" s="1627"/>
    </row>
    <row r="234" spans="2:16" ht="31.5" customHeight="1">
      <c r="B234" s="350" t="s">
        <v>401</v>
      </c>
      <c r="C234" s="1711" t="s">
        <v>577</v>
      </c>
      <c r="D234" s="1711"/>
      <c r="E234" s="1711"/>
      <c r="F234" s="1711"/>
      <c r="G234" s="1711"/>
      <c r="H234" s="1711"/>
      <c r="I234" s="1711"/>
      <c r="J234" s="1712"/>
      <c r="K234" s="203" t="s">
        <v>53</v>
      </c>
      <c r="L234" s="1783"/>
      <c r="M234" s="2643"/>
      <c r="N234" s="2644"/>
      <c r="O234" s="1781"/>
      <c r="P234" s="1627"/>
    </row>
    <row r="235" spans="2:16" ht="42.75" customHeight="1">
      <c r="B235" s="350" t="s">
        <v>403</v>
      </c>
      <c r="C235" s="1711" t="s">
        <v>629</v>
      </c>
      <c r="D235" s="1711"/>
      <c r="E235" s="1711"/>
      <c r="F235" s="1711"/>
      <c r="G235" s="1711"/>
      <c r="H235" s="1711"/>
      <c r="I235" s="1711"/>
      <c r="J235" s="1712"/>
      <c r="K235" s="203" t="s">
        <v>53</v>
      </c>
      <c r="L235" s="1783"/>
      <c r="M235" s="2643"/>
      <c r="N235" s="2644"/>
      <c r="O235" s="1781"/>
      <c r="P235" s="1627"/>
    </row>
    <row r="236" spans="2:16" ht="21.75" customHeight="1">
      <c r="B236" s="350" t="s">
        <v>405</v>
      </c>
      <c r="C236" s="1711" t="s">
        <v>630</v>
      </c>
      <c r="D236" s="1711"/>
      <c r="E236" s="1711"/>
      <c r="F236" s="1711"/>
      <c r="G236" s="1711"/>
      <c r="H236" s="1711"/>
      <c r="I236" s="1711"/>
      <c r="J236" s="1712"/>
      <c r="K236" s="203" t="s">
        <v>53</v>
      </c>
      <c r="L236" s="1783"/>
      <c r="M236" s="2643"/>
      <c r="N236" s="2644"/>
      <c r="O236" s="1781"/>
      <c r="P236" s="1627"/>
    </row>
    <row r="237" spans="2:16" ht="21.75" customHeight="1">
      <c r="B237" s="350" t="s">
        <v>408</v>
      </c>
      <c r="C237" s="1711" t="s">
        <v>631</v>
      </c>
      <c r="D237" s="1711"/>
      <c r="E237" s="1711"/>
      <c r="F237" s="1711"/>
      <c r="G237" s="1711"/>
      <c r="H237" s="1711"/>
      <c r="I237" s="1711"/>
      <c r="J237" s="1712"/>
      <c r="K237" s="203" t="s">
        <v>53</v>
      </c>
      <c r="L237" s="1783"/>
      <c r="M237" s="2643"/>
      <c r="N237" s="2644"/>
      <c r="O237" s="1781"/>
      <c r="P237" s="1627"/>
    </row>
    <row r="238" spans="2:16" ht="21.75" customHeight="1">
      <c r="B238" s="350" t="s">
        <v>410</v>
      </c>
      <c r="C238" s="1711" t="s">
        <v>632</v>
      </c>
      <c r="D238" s="1711"/>
      <c r="E238" s="1711"/>
      <c r="F238" s="1711"/>
      <c r="G238" s="1711"/>
      <c r="H238" s="1711"/>
      <c r="I238" s="1711"/>
      <c r="J238" s="1712"/>
      <c r="K238" s="203" t="s">
        <v>54</v>
      </c>
      <c r="L238" s="1783"/>
      <c r="M238" s="2643"/>
      <c r="N238" s="2644"/>
      <c r="O238" s="1781"/>
      <c r="P238" s="1627"/>
    </row>
    <row r="239" spans="2:16" ht="21.75" customHeight="1">
      <c r="B239" s="350" t="s">
        <v>413</v>
      </c>
      <c r="C239" s="1711" t="s">
        <v>117</v>
      </c>
      <c r="D239" s="1711"/>
      <c r="E239" s="1711"/>
      <c r="F239" s="1711"/>
      <c r="G239" s="1711"/>
      <c r="H239" s="1711"/>
      <c r="I239" s="1711"/>
      <c r="J239" s="1712"/>
      <c r="K239" s="203" t="s">
        <v>54</v>
      </c>
      <c r="L239" s="1783"/>
      <c r="M239" s="2643"/>
      <c r="N239" s="2644"/>
      <c r="O239" s="1781"/>
      <c r="P239" s="1627"/>
    </row>
    <row r="240" spans="2:16" ht="21.75" customHeight="1">
      <c r="B240" s="350" t="s">
        <v>416</v>
      </c>
      <c r="C240" s="1711" t="s">
        <v>118</v>
      </c>
      <c r="D240" s="1711"/>
      <c r="E240" s="1711"/>
      <c r="F240" s="1711"/>
      <c r="G240" s="1711"/>
      <c r="H240" s="1711"/>
      <c r="I240" s="1711"/>
      <c r="J240" s="1712"/>
      <c r="K240" s="203" t="s">
        <v>54</v>
      </c>
      <c r="L240" s="1783"/>
      <c r="M240" s="2643"/>
      <c r="N240" s="2644"/>
      <c r="O240" s="1781"/>
      <c r="P240" s="1627"/>
    </row>
    <row r="241" spans="2:16" ht="21.75" customHeight="1">
      <c r="B241" s="350" t="s">
        <v>418</v>
      </c>
      <c r="C241" s="1711" t="s">
        <v>633</v>
      </c>
      <c r="D241" s="1711"/>
      <c r="E241" s="1711"/>
      <c r="F241" s="1711"/>
      <c r="G241" s="1711"/>
      <c r="H241" s="1711"/>
      <c r="I241" s="1711"/>
      <c r="J241" s="1712"/>
      <c r="K241" s="203" t="s">
        <v>53</v>
      </c>
      <c r="L241" s="1783"/>
      <c r="M241" s="2643"/>
      <c r="N241" s="2644"/>
      <c r="O241" s="1781"/>
      <c r="P241" s="1627"/>
    </row>
    <row r="242" spans="2:16" ht="21.75" customHeight="1">
      <c r="B242" s="350" t="s">
        <v>544</v>
      </c>
      <c r="C242" s="1711" t="s">
        <v>634</v>
      </c>
      <c r="D242" s="1711"/>
      <c r="E242" s="1711"/>
      <c r="F242" s="1711"/>
      <c r="G242" s="1711"/>
      <c r="H242" s="1711"/>
      <c r="I242" s="1711"/>
      <c r="J242" s="1712"/>
      <c r="K242" s="203" t="s">
        <v>54</v>
      </c>
      <c r="L242" s="1783"/>
      <c r="M242" s="2643"/>
      <c r="N242" s="2644"/>
      <c r="O242" s="1781"/>
      <c r="P242" s="1627"/>
    </row>
    <row r="243" spans="2:16" ht="21.75" customHeight="1">
      <c r="B243" s="350" t="s">
        <v>546</v>
      </c>
      <c r="C243" s="1711" t="s">
        <v>635</v>
      </c>
      <c r="D243" s="1711"/>
      <c r="E243" s="1711"/>
      <c r="F243" s="1711"/>
      <c r="G243" s="1711"/>
      <c r="H243" s="1711"/>
      <c r="I243" s="1711"/>
      <c r="J243" s="1712"/>
      <c r="K243" s="203" t="s">
        <v>54</v>
      </c>
      <c r="L243" s="1783"/>
      <c r="M243" s="2643"/>
      <c r="N243" s="2644"/>
      <c r="O243" s="1781"/>
      <c r="P243" s="1627"/>
    </row>
    <row r="244" spans="2:16" ht="21.75" customHeight="1">
      <c r="B244" s="350" t="s">
        <v>636</v>
      </c>
      <c r="C244" s="1711" t="s">
        <v>637</v>
      </c>
      <c r="D244" s="1711"/>
      <c r="E244" s="1711"/>
      <c r="F244" s="1711"/>
      <c r="G244" s="1711"/>
      <c r="H244" s="1711"/>
      <c r="I244" s="1711"/>
      <c r="J244" s="1712"/>
      <c r="K244" s="203" t="s">
        <v>54</v>
      </c>
      <c r="L244" s="1783"/>
      <c r="M244" s="2643"/>
      <c r="N244" s="2644"/>
      <c r="O244" s="1781"/>
      <c r="P244" s="1627"/>
    </row>
    <row r="245" spans="2:16" ht="24" customHeight="1">
      <c r="B245" s="347" t="s">
        <v>550</v>
      </c>
      <c r="C245" s="1414" t="s">
        <v>638</v>
      </c>
      <c r="D245" s="1414"/>
      <c r="E245" s="1414"/>
      <c r="F245" s="1414"/>
      <c r="G245" s="1414"/>
      <c r="H245" s="1414"/>
      <c r="I245" s="1414"/>
      <c r="J245" s="1415"/>
      <c r="K245" s="203" t="s">
        <v>54</v>
      </c>
      <c r="L245" s="1783"/>
      <c r="M245" s="2643"/>
      <c r="N245" s="2644"/>
      <c r="O245" s="1781"/>
      <c r="P245" s="1627"/>
    </row>
    <row r="246" spans="2:16" ht="27" customHeight="1">
      <c r="B246" s="350"/>
      <c r="C246" s="1414" t="s">
        <v>639</v>
      </c>
      <c r="D246" s="1414"/>
      <c r="E246" s="1415"/>
      <c r="F246" s="1789"/>
      <c r="G246" s="1790"/>
      <c r="H246" s="1790"/>
      <c r="I246" s="1790"/>
      <c r="J246" s="1790"/>
      <c r="K246" s="1790"/>
      <c r="L246" s="1783"/>
      <c r="M246" s="2643"/>
      <c r="N246" s="2644"/>
      <c r="O246" s="1781"/>
      <c r="P246" s="1627"/>
    </row>
    <row r="247" spans="2:16" ht="23.25" customHeight="1">
      <c r="B247" s="351" t="s">
        <v>640</v>
      </c>
      <c r="C247" s="1760" t="s">
        <v>641</v>
      </c>
      <c r="D247" s="1760"/>
      <c r="E247" s="1760"/>
      <c r="F247" s="1760"/>
      <c r="G247" s="1760"/>
      <c r="H247" s="1760"/>
      <c r="I247" s="1760"/>
      <c r="J247" s="1761"/>
      <c r="K247" s="228" t="s">
        <v>4274</v>
      </c>
      <c r="L247" s="1783"/>
      <c r="M247" s="2643"/>
      <c r="N247" s="2644"/>
      <c r="O247" s="1781"/>
      <c r="P247" s="1627"/>
    </row>
    <row r="248" spans="2:16" ht="23.25" customHeight="1">
      <c r="B248" s="351" t="s">
        <v>642</v>
      </c>
      <c r="C248" s="1414" t="s">
        <v>643</v>
      </c>
      <c r="D248" s="1414"/>
      <c r="E248" s="1415"/>
      <c r="F248" s="1791" t="s">
        <v>4275</v>
      </c>
      <c r="G248" s="1792"/>
      <c r="H248" s="1792"/>
      <c r="I248" s="1792"/>
      <c r="J248" s="1792"/>
      <c r="K248" s="1792"/>
      <c r="L248" s="1784"/>
      <c r="M248" s="2640"/>
      <c r="N248" s="2641"/>
      <c r="O248" s="1781"/>
      <c r="P248" s="1766"/>
    </row>
    <row r="249" spans="2:16" ht="23.25" customHeight="1">
      <c r="B249" s="351" t="s">
        <v>644</v>
      </c>
      <c r="C249" s="1414" t="s">
        <v>645</v>
      </c>
      <c r="D249" s="1414"/>
      <c r="E249" s="1414"/>
      <c r="F249" s="1414"/>
      <c r="G249" s="1414"/>
      <c r="H249" s="1414"/>
      <c r="I249" s="1414"/>
      <c r="J249" s="1414"/>
      <c r="K249" s="1414"/>
      <c r="L249" s="1414"/>
      <c r="M249" s="1414"/>
      <c r="N249" s="1562"/>
      <c r="O249" s="1708" t="s">
        <v>4276</v>
      </c>
      <c r="P249" s="1707"/>
    </row>
    <row r="250" spans="2:16" ht="23.25" customHeight="1">
      <c r="B250" s="347" t="s">
        <v>394</v>
      </c>
      <c r="C250" s="1558" t="s">
        <v>646</v>
      </c>
      <c r="D250" s="1558"/>
      <c r="E250" s="1410"/>
      <c r="F250" s="1559" t="s">
        <v>1883</v>
      </c>
      <c r="G250" s="1561"/>
      <c r="H250" s="1586" t="s">
        <v>446</v>
      </c>
      <c r="I250" s="1794"/>
      <c r="J250" s="1795"/>
      <c r="K250" s="1795"/>
      <c r="L250" s="1795"/>
      <c r="M250" s="1795"/>
      <c r="N250" s="1796"/>
      <c r="O250" s="1708"/>
      <c r="P250" s="1627"/>
    </row>
    <row r="251" spans="2:16" ht="23.25" customHeight="1">
      <c r="B251" s="347" t="s">
        <v>401</v>
      </c>
      <c r="C251" s="1558" t="s">
        <v>647</v>
      </c>
      <c r="D251" s="1558"/>
      <c r="E251" s="1410"/>
      <c r="F251" s="1559" t="s">
        <v>4192</v>
      </c>
      <c r="G251" s="1561"/>
      <c r="H251" s="1589"/>
      <c r="I251" s="1797"/>
      <c r="J251" s="1798"/>
      <c r="K251" s="1798"/>
      <c r="L251" s="1798"/>
      <c r="M251" s="1798"/>
      <c r="N251" s="1799"/>
      <c r="O251" s="1708"/>
      <c r="P251" s="1627"/>
    </row>
    <row r="252" spans="2:16" ht="28.5" customHeight="1">
      <c r="B252" s="347" t="s">
        <v>403</v>
      </c>
      <c r="C252" s="1558" t="s">
        <v>648</v>
      </c>
      <c r="D252" s="1558"/>
      <c r="E252" s="1410"/>
      <c r="F252" s="1559" t="s">
        <v>1885</v>
      </c>
      <c r="G252" s="1561"/>
      <c r="H252" s="1589"/>
      <c r="I252" s="1797"/>
      <c r="J252" s="1798"/>
      <c r="K252" s="1798"/>
      <c r="L252" s="1798"/>
      <c r="M252" s="1798"/>
      <c r="N252" s="1799"/>
      <c r="O252" s="1708"/>
      <c r="P252" s="1627"/>
    </row>
    <row r="253" spans="2:16" ht="45.95" customHeight="1">
      <c r="B253" s="347" t="s">
        <v>405</v>
      </c>
      <c r="C253" s="1558" t="s">
        <v>649</v>
      </c>
      <c r="D253" s="1558"/>
      <c r="E253" s="1410"/>
      <c r="F253" s="1559" t="s">
        <v>4193</v>
      </c>
      <c r="G253" s="1561"/>
      <c r="H253" s="1589"/>
      <c r="I253" s="1797"/>
      <c r="J253" s="1798"/>
      <c r="K253" s="1798"/>
      <c r="L253" s="1798"/>
      <c r="M253" s="1798"/>
      <c r="N253" s="1799"/>
      <c r="O253" s="1708"/>
      <c r="P253" s="1627"/>
    </row>
    <row r="254" spans="2:16" ht="23.25" customHeight="1">
      <c r="B254" s="347" t="s">
        <v>408</v>
      </c>
      <c r="C254" s="1558" t="s">
        <v>650</v>
      </c>
      <c r="D254" s="1558"/>
      <c r="E254" s="1410"/>
      <c r="F254" s="1559" t="s">
        <v>53</v>
      </c>
      <c r="G254" s="1561"/>
      <c r="H254" s="1589"/>
      <c r="I254" s="1797"/>
      <c r="J254" s="1798"/>
      <c r="K254" s="1798"/>
      <c r="L254" s="1798"/>
      <c r="M254" s="1798"/>
      <c r="N254" s="1799"/>
      <c r="O254" s="1708"/>
      <c r="P254" s="1627"/>
    </row>
    <row r="255" spans="2:16" ht="23.25" customHeight="1">
      <c r="B255" s="347" t="s">
        <v>410</v>
      </c>
      <c r="C255" s="1558" t="s">
        <v>651</v>
      </c>
      <c r="D255" s="1558"/>
      <c r="E255" s="1410"/>
      <c r="F255" s="1559" t="s">
        <v>4277</v>
      </c>
      <c r="G255" s="1561"/>
      <c r="H255" s="1700"/>
      <c r="I255" s="1800"/>
      <c r="J255" s="1801"/>
      <c r="K255" s="1801"/>
      <c r="L255" s="1801"/>
      <c r="M255" s="1801"/>
      <c r="N255" s="1802"/>
      <c r="O255" s="1793"/>
      <c r="P255" s="1766"/>
    </row>
    <row r="256" spans="2:16" ht="52.5" customHeight="1">
      <c r="B256" s="351" t="s">
        <v>652</v>
      </c>
      <c r="C256" s="1414" t="s">
        <v>653</v>
      </c>
      <c r="D256" s="1414"/>
      <c r="E256" s="1414"/>
      <c r="F256" s="1803"/>
      <c r="G256" s="450" t="s">
        <v>234</v>
      </c>
      <c r="H256" s="322" t="s">
        <v>446</v>
      </c>
      <c r="I256" s="2476" t="s">
        <v>4278</v>
      </c>
      <c r="J256" s="2477"/>
      <c r="K256" s="2477"/>
      <c r="L256" s="2477"/>
      <c r="M256" s="2477"/>
      <c r="N256" s="2478"/>
      <c r="O256" s="354" t="s">
        <v>4279</v>
      </c>
      <c r="P256" s="342"/>
    </row>
    <row r="257" spans="1:16" ht="46.5" customHeight="1">
      <c r="B257" s="351" t="s">
        <v>654</v>
      </c>
      <c r="C257" s="1414" t="s">
        <v>1887</v>
      </c>
      <c r="D257" s="1414"/>
      <c r="E257" s="1415"/>
      <c r="F257" s="353" t="s">
        <v>53</v>
      </c>
      <c r="G257" s="1807" t="s">
        <v>446</v>
      </c>
      <c r="H257" s="1808" t="s">
        <v>4280</v>
      </c>
      <c r="I257" s="1809"/>
      <c r="J257" s="1809"/>
      <c r="K257" s="1809"/>
      <c r="L257" s="1809"/>
      <c r="M257" s="1809"/>
      <c r="N257" s="1810"/>
      <c r="O257" s="1708" t="s">
        <v>1889</v>
      </c>
      <c r="P257" s="1708"/>
    </row>
    <row r="258" spans="1:16" ht="78.75" customHeight="1">
      <c r="A258" s="281"/>
      <c r="B258" s="294" t="s">
        <v>394</v>
      </c>
      <c r="C258" s="1414" t="s">
        <v>1890</v>
      </c>
      <c r="D258" s="1414"/>
      <c r="E258" s="1415"/>
      <c r="F258" s="353" t="s">
        <v>53</v>
      </c>
      <c r="G258" s="1454"/>
      <c r="H258" s="1811"/>
      <c r="I258" s="1812"/>
      <c r="J258" s="1812"/>
      <c r="K258" s="1812"/>
      <c r="L258" s="1812"/>
      <c r="M258" s="1812"/>
      <c r="N258" s="1813"/>
      <c r="O258" s="1708"/>
      <c r="P258" s="1708"/>
    </row>
    <row r="259" spans="1:16" ht="181.5" customHeight="1">
      <c r="A259" s="281"/>
      <c r="B259" s="190" t="s">
        <v>657</v>
      </c>
      <c r="C259" s="1414" t="s">
        <v>658</v>
      </c>
      <c r="D259" s="1414"/>
      <c r="E259" s="1414"/>
      <c r="F259" s="1414"/>
      <c r="G259" s="216" t="s">
        <v>446</v>
      </c>
      <c r="H259" s="1814" t="s">
        <v>4281</v>
      </c>
      <c r="I259" s="1815"/>
      <c r="J259" s="1815"/>
      <c r="K259" s="1815"/>
      <c r="L259" s="1815"/>
      <c r="M259" s="1815"/>
      <c r="N259" s="1816"/>
      <c r="O259" s="1708"/>
      <c r="P259" s="1708"/>
    </row>
    <row r="260" spans="1:16" ht="30.75" customHeight="1">
      <c r="A260" s="281"/>
      <c r="B260" s="294" t="s">
        <v>394</v>
      </c>
      <c r="C260" s="1414" t="s">
        <v>659</v>
      </c>
      <c r="D260" s="1414"/>
      <c r="E260" s="1415"/>
      <c r="F260" s="296" t="s">
        <v>53</v>
      </c>
      <c r="G260" s="216" t="s">
        <v>446</v>
      </c>
      <c r="H260" s="1814"/>
      <c r="I260" s="1815"/>
      <c r="J260" s="1815"/>
      <c r="K260" s="1815"/>
      <c r="L260" s="1815"/>
      <c r="M260" s="1815"/>
      <c r="N260" s="1816"/>
      <c r="O260" s="1708"/>
      <c r="P260" s="1708"/>
    </row>
    <row r="261" spans="1:16" ht="30.75" customHeight="1">
      <c r="A261" s="281"/>
      <c r="B261" s="294" t="s">
        <v>401</v>
      </c>
      <c r="C261" s="1414" t="s">
        <v>660</v>
      </c>
      <c r="D261" s="1414"/>
      <c r="E261" s="1415"/>
      <c r="F261" s="296" t="s">
        <v>53</v>
      </c>
      <c r="G261" s="216" t="s">
        <v>446</v>
      </c>
      <c r="H261" s="1814"/>
      <c r="I261" s="1815"/>
      <c r="J261" s="1815"/>
      <c r="K261" s="1815"/>
      <c r="L261" s="1815"/>
      <c r="M261" s="1815"/>
      <c r="N261" s="1816"/>
      <c r="O261" s="1708"/>
      <c r="P261" s="1708"/>
    </row>
    <row r="262" spans="1:16" ht="51" customHeight="1">
      <c r="B262" s="347" t="s">
        <v>403</v>
      </c>
      <c r="C262" s="1414" t="s">
        <v>661</v>
      </c>
      <c r="D262" s="1414"/>
      <c r="E262" s="1415"/>
      <c r="F262" s="296" t="s">
        <v>53</v>
      </c>
      <c r="G262" s="216" t="s">
        <v>446</v>
      </c>
      <c r="H262" s="1814"/>
      <c r="I262" s="1815"/>
      <c r="J262" s="1815"/>
      <c r="K262" s="1815"/>
      <c r="L262" s="1815"/>
      <c r="M262" s="1815"/>
      <c r="N262" s="1816"/>
      <c r="O262" s="1755"/>
      <c r="P262" s="1755"/>
    </row>
    <row r="263" spans="1:16" ht="33" customHeight="1">
      <c r="B263" s="355" t="s">
        <v>662</v>
      </c>
      <c r="C263" s="1414" t="s">
        <v>663</v>
      </c>
      <c r="D263" s="1414"/>
      <c r="E263" s="1803"/>
      <c r="F263" s="295" t="s">
        <v>54</v>
      </c>
      <c r="G263" s="1818" t="s">
        <v>446</v>
      </c>
      <c r="H263" s="1808" t="s">
        <v>4282</v>
      </c>
      <c r="I263" s="1809"/>
      <c r="J263" s="1809"/>
      <c r="K263" s="1809"/>
      <c r="L263" s="1809"/>
      <c r="M263" s="1809"/>
      <c r="N263" s="1810"/>
      <c r="O263" s="1709" t="s">
        <v>3396</v>
      </c>
      <c r="P263" s="1443"/>
    </row>
    <row r="264" spans="1:16" ht="30" customHeight="1">
      <c r="B264" s="347" t="s">
        <v>394</v>
      </c>
      <c r="C264" s="1450" t="s">
        <v>664</v>
      </c>
      <c r="D264" s="1450"/>
      <c r="E264" s="1451"/>
      <c r="F264" s="257"/>
      <c r="G264" s="1453"/>
      <c r="H264" s="2000"/>
      <c r="I264" s="2001"/>
      <c r="J264" s="2001"/>
      <c r="K264" s="2001"/>
      <c r="L264" s="2001"/>
      <c r="M264" s="2001"/>
      <c r="N264" s="2002"/>
      <c r="O264" s="1708"/>
      <c r="P264" s="1425"/>
    </row>
    <row r="265" spans="1:16" ht="30" customHeight="1">
      <c r="B265" s="347" t="s">
        <v>401</v>
      </c>
      <c r="C265" s="1414" t="s">
        <v>665</v>
      </c>
      <c r="D265" s="1414"/>
      <c r="E265" s="1415"/>
      <c r="F265" s="257" t="s">
        <v>54</v>
      </c>
      <c r="G265" s="1453"/>
      <c r="H265" s="2000"/>
      <c r="I265" s="2001"/>
      <c r="J265" s="2001"/>
      <c r="K265" s="2001"/>
      <c r="L265" s="2001"/>
      <c r="M265" s="2001"/>
      <c r="N265" s="2002"/>
      <c r="O265" s="1708"/>
      <c r="P265" s="1425"/>
    </row>
    <row r="266" spans="1:16" ht="30" customHeight="1">
      <c r="B266" s="347" t="s">
        <v>403</v>
      </c>
      <c r="C266" s="1414" t="s">
        <v>666</v>
      </c>
      <c r="D266" s="1414"/>
      <c r="E266" s="1415"/>
      <c r="F266" s="257"/>
      <c r="G266" s="1453"/>
      <c r="H266" s="2000"/>
      <c r="I266" s="2001"/>
      <c r="J266" s="2001"/>
      <c r="K266" s="2001"/>
      <c r="L266" s="2001"/>
      <c r="M266" s="2001"/>
      <c r="N266" s="2002"/>
      <c r="O266" s="1708"/>
      <c r="P266" s="1425"/>
    </row>
    <row r="267" spans="1:16" ht="42" customHeight="1">
      <c r="B267" s="357" t="s">
        <v>405</v>
      </c>
      <c r="C267" s="1445" t="s">
        <v>667</v>
      </c>
      <c r="D267" s="1445"/>
      <c r="E267" s="1817"/>
      <c r="F267" s="257"/>
      <c r="G267" s="1819"/>
      <c r="H267" s="2003"/>
      <c r="I267" s="2004"/>
      <c r="J267" s="2004"/>
      <c r="K267" s="2004"/>
      <c r="L267" s="2004"/>
      <c r="M267" s="2004"/>
      <c r="N267" s="2005"/>
      <c r="O267" s="1708"/>
      <c r="P267" s="1444"/>
    </row>
    <row r="268" spans="1:16" ht="21.75" customHeight="1">
      <c r="B268" s="1416" t="s">
        <v>4</v>
      </c>
      <c r="C268" s="1417"/>
      <c r="D268" s="1417"/>
      <c r="E268" s="1417"/>
      <c r="F268" s="1417"/>
      <c r="G268" s="1417"/>
      <c r="H268" s="1823"/>
      <c r="I268" s="1823"/>
      <c r="J268" s="1823"/>
      <c r="K268" s="1823"/>
      <c r="L268" s="1823"/>
      <c r="M268" s="1823"/>
      <c r="N268" s="1823"/>
      <c r="O268" s="1417"/>
      <c r="P268" s="1418"/>
    </row>
    <row r="269" spans="1:16" ht="407.1" customHeight="1">
      <c r="B269" s="207" t="s">
        <v>668</v>
      </c>
      <c r="C269" s="1448" t="s">
        <v>669</v>
      </c>
      <c r="D269" s="1448"/>
      <c r="E269" s="1448"/>
      <c r="F269" s="1448"/>
      <c r="G269" s="451" t="s">
        <v>53</v>
      </c>
      <c r="H269" s="211" t="s">
        <v>446</v>
      </c>
      <c r="I269" s="3105" t="s">
        <v>4283</v>
      </c>
      <c r="J269" s="3106"/>
      <c r="K269" s="3106"/>
      <c r="L269" s="3106"/>
      <c r="M269" s="3106"/>
      <c r="N269" s="3107"/>
      <c r="O269" s="1759" t="s">
        <v>3291</v>
      </c>
      <c r="P269" s="1759"/>
    </row>
    <row r="270" spans="1:16" ht="21.75" customHeight="1">
      <c r="B270" s="1824" t="s">
        <v>670</v>
      </c>
      <c r="C270" s="1825"/>
      <c r="D270" s="1825"/>
      <c r="E270" s="1825"/>
      <c r="F270" s="1825"/>
      <c r="G270" s="1825"/>
      <c r="H270" s="1825"/>
      <c r="I270" s="1825"/>
      <c r="J270" s="1825"/>
      <c r="K270" s="1825"/>
      <c r="L270" s="1825"/>
      <c r="M270" s="1825"/>
      <c r="N270" s="1826"/>
      <c r="O270" s="1708"/>
      <c r="P270" s="1708"/>
    </row>
    <row r="271" spans="1:16" ht="59.25" customHeight="1">
      <c r="B271" s="358" t="s">
        <v>394</v>
      </c>
      <c r="C271" s="1450" t="s">
        <v>671</v>
      </c>
      <c r="D271" s="1450"/>
      <c r="E271" s="1450"/>
      <c r="F271" s="1450"/>
      <c r="G271" s="359" t="s">
        <v>54</v>
      </c>
      <c r="H271" s="1453" t="s">
        <v>446</v>
      </c>
      <c r="I271" s="1671" t="s">
        <v>4284</v>
      </c>
      <c r="J271" s="1672"/>
      <c r="K271" s="1672"/>
      <c r="L271" s="1672"/>
      <c r="M271" s="1672"/>
      <c r="N271" s="1673"/>
      <c r="O271" s="1708"/>
      <c r="P271" s="1708"/>
    </row>
    <row r="272" spans="1:16" ht="27" customHeight="1">
      <c r="B272" s="205" t="s">
        <v>401</v>
      </c>
      <c r="C272" s="1414" t="s">
        <v>672</v>
      </c>
      <c r="D272" s="1414"/>
      <c r="E272" s="1414"/>
      <c r="F272" s="1414"/>
      <c r="G272" s="1415"/>
      <c r="H272" s="1453"/>
      <c r="I272" s="1671"/>
      <c r="J272" s="1672"/>
      <c r="K272" s="1672"/>
      <c r="L272" s="1672"/>
      <c r="M272" s="1672"/>
      <c r="N272" s="1673"/>
      <c r="O272" s="1708"/>
      <c r="P272" s="1708"/>
    </row>
    <row r="273" spans="2:16" ht="28.5" customHeight="1">
      <c r="B273" s="198"/>
      <c r="C273" s="338" t="s">
        <v>418</v>
      </c>
      <c r="D273" s="1450" t="s">
        <v>612</v>
      </c>
      <c r="E273" s="1450"/>
      <c r="F273" s="1713" t="s">
        <v>1346</v>
      </c>
      <c r="G273" s="1715"/>
      <c r="H273" s="1453"/>
      <c r="I273" s="1671"/>
      <c r="J273" s="1672"/>
      <c r="K273" s="1672"/>
      <c r="L273" s="1672"/>
      <c r="M273" s="1672"/>
      <c r="N273" s="1673"/>
      <c r="O273" s="1708"/>
      <c r="P273" s="1708"/>
    </row>
    <row r="274" spans="2:16" ht="28.5" customHeight="1">
      <c r="B274" s="198"/>
      <c r="C274" s="294" t="s">
        <v>508</v>
      </c>
      <c r="D274" s="1414" t="s">
        <v>673</v>
      </c>
      <c r="E274" s="1415"/>
      <c r="F274" s="1714" t="s">
        <v>1347</v>
      </c>
      <c r="G274" s="1715"/>
      <c r="H274" s="1453"/>
      <c r="I274" s="1671"/>
      <c r="J274" s="1672"/>
      <c r="K274" s="1672"/>
      <c r="L274" s="1672"/>
      <c r="M274" s="1672"/>
      <c r="N274" s="1673"/>
      <c r="O274" s="1708"/>
      <c r="P274" s="1708"/>
    </row>
    <row r="275" spans="2:16" ht="28.5" customHeight="1">
      <c r="B275" s="198"/>
      <c r="C275" s="294" t="s">
        <v>510</v>
      </c>
      <c r="D275" s="1414" t="s">
        <v>674</v>
      </c>
      <c r="E275" s="1415"/>
      <c r="F275" s="1786" t="s">
        <v>220</v>
      </c>
      <c r="G275" s="1786"/>
      <c r="H275" s="1453"/>
      <c r="I275" s="1671"/>
      <c r="J275" s="1672"/>
      <c r="K275" s="1672"/>
      <c r="L275" s="1672"/>
      <c r="M275" s="1672"/>
      <c r="N275" s="1673"/>
      <c r="O275" s="1708"/>
      <c r="P275" s="1708"/>
    </row>
    <row r="276" spans="2:16" ht="29.25" customHeight="1">
      <c r="B276" s="195"/>
      <c r="C276" s="294" t="s">
        <v>512</v>
      </c>
      <c r="D276" s="1414" t="s">
        <v>675</v>
      </c>
      <c r="E276" s="1414"/>
      <c r="F276" s="1713" t="s">
        <v>220</v>
      </c>
      <c r="G276" s="1715"/>
      <c r="H276" s="1454"/>
      <c r="I276" s="1827"/>
      <c r="J276" s="1828"/>
      <c r="K276" s="1828"/>
      <c r="L276" s="1828"/>
      <c r="M276" s="1828"/>
      <c r="N276" s="1829"/>
      <c r="O276" s="1708"/>
      <c r="P276" s="1708"/>
    </row>
    <row r="277" spans="2:16" ht="87" customHeight="1">
      <c r="B277" s="358" t="s">
        <v>403</v>
      </c>
      <c r="C277" s="1414" t="s">
        <v>676</v>
      </c>
      <c r="D277" s="1414"/>
      <c r="E277" s="1415"/>
      <c r="F277" s="1714" t="s">
        <v>3295</v>
      </c>
      <c r="G277" s="1715"/>
      <c r="H277" s="216" t="s">
        <v>446</v>
      </c>
      <c r="I277" s="1804"/>
      <c r="J277" s="1805"/>
      <c r="K277" s="1805"/>
      <c r="L277" s="1805"/>
      <c r="M277" s="1805"/>
      <c r="N277" s="1806"/>
      <c r="O277" s="1755"/>
      <c r="P277" s="1755"/>
    </row>
    <row r="278" spans="2:16" ht="45" customHeight="1">
      <c r="B278" s="1830" t="s">
        <v>677</v>
      </c>
      <c r="C278" s="1697" t="s">
        <v>678</v>
      </c>
      <c r="D278" s="1697"/>
      <c r="E278" s="1697"/>
      <c r="F278" s="1697"/>
      <c r="G278" s="1698"/>
      <c r="H278" s="1833" t="s">
        <v>679</v>
      </c>
      <c r="I278" s="1834"/>
      <c r="J278" s="1835"/>
      <c r="K278" s="1836" t="s">
        <v>680</v>
      </c>
      <c r="L278" s="1837"/>
      <c r="M278" s="1837"/>
      <c r="N278" s="1838"/>
      <c r="O278" s="452" t="s">
        <v>681</v>
      </c>
      <c r="P278" s="452" t="s">
        <v>681</v>
      </c>
    </row>
    <row r="279" spans="2:16" ht="117" customHeight="1">
      <c r="B279" s="1447"/>
      <c r="C279" s="1831"/>
      <c r="D279" s="1831"/>
      <c r="E279" s="1831"/>
      <c r="F279" s="1831"/>
      <c r="G279" s="1832"/>
      <c r="H279" s="363" t="s">
        <v>682</v>
      </c>
      <c r="I279" s="364" t="s">
        <v>683</v>
      </c>
      <c r="J279" s="364" t="s">
        <v>684</v>
      </c>
      <c r="K279" s="363" t="s">
        <v>685</v>
      </c>
      <c r="L279" s="363" t="s">
        <v>686</v>
      </c>
      <c r="M279" s="364" t="s">
        <v>687</v>
      </c>
      <c r="N279" s="365" t="s">
        <v>434</v>
      </c>
      <c r="O279" s="342" t="s">
        <v>3399</v>
      </c>
      <c r="P279" s="342"/>
    </row>
    <row r="280" spans="2:16" ht="17.25" customHeight="1">
      <c r="B280" s="366" t="s">
        <v>394</v>
      </c>
      <c r="C280" s="1839" t="s">
        <v>688</v>
      </c>
      <c r="D280" s="1839"/>
      <c r="E280" s="1839"/>
      <c r="F280" s="1839"/>
      <c r="G280" s="1839"/>
      <c r="H280" s="1839"/>
      <c r="I280" s="1839"/>
      <c r="J280" s="1839"/>
      <c r="K280" s="1839"/>
      <c r="L280" s="1839"/>
      <c r="M280" s="1839"/>
      <c r="N280" s="1840"/>
      <c r="O280" s="1841" t="s">
        <v>689</v>
      </c>
      <c r="P280" s="1841" t="s">
        <v>689</v>
      </c>
    </row>
    <row r="281" spans="2:16" ht="20.25" customHeight="1">
      <c r="B281" s="335" t="s">
        <v>418</v>
      </c>
      <c r="C281" s="1844" t="s">
        <v>690</v>
      </c>
      <c r="D281" s="1844"/>
      <c r="E281" s="1844"/>
      <c r="F281" s="1844"/>
      <c r="G281" s="1845"/>
      <c r="H281" s="369" t="s">
        <v>92</v>
      </c>
      <c r="I281" s="369" t="s">
        <v>92</v>
      </c>
      <c r="J281" s="371" t="e">
        <f>MIN(H281/I281,1)</f>
        <v>#VALUE!</v>
      </c>
      <c r="K281" s="369" t="s">
        <v>92</v>
      </c>
      <c r="L281" s="369" t="s">
        <v>92</v>
      </c>
      <c r="M281" s="373" t="e">
        <f>MIN(K281/L281,1)</f>
        <v>#VALUE!</v>
      </c>
      <c r="N281" s="454"/>
      <c r="O281" s="1842"/>
      <c r="P281" s="1843"/>
    </row>
    <row r="282" spans="2:16" ht="20.25" customHeight="1">
      <c r="B282" s="335" t="s">
        <v>508</v>
      </c>
      <c r="C282" s="1844" t="s">
        <v>691</v>
      </c>
      <c r="D282" s="1844"/>
      <c r="E282" s="1844"/>
      <c r="F282" s="1844"/>
      <c r="G282" s="1845"/>
      <c r="H282" s="369" t="s">
        <v>92</v>
      </c>
      <c r="I282" s="369" t="s">
        <v>92</v>
      </c>
      <c r="J282" s="371" t="e">
        <f>MIN(H282/I282,1)</f>
        <v>#VALUE!</v>
      </c>
      <c r="K282" s="369" t="s">
        <v>92</v>
      </c>
      <c r="L282" s="369" t="s">
        <v>92</v>
      </c>
      <c r="M282" s="373" t="e">
        <f>MIN(K282/L282,1)</f>
        <v>#VALUE!</v>
      </c>
      <c r="N282" s="374"/>
      <c r="O282" s="1709" t="s">
        <v>3401</v>
      </c>
      <c r="P282" s="1709"/>
    </row>
    <row r="283" spans="2:16" ht="36" customHeight="1">
      <c r="B283" s="335" t="s">
        <v>510</v>
      </c>
      <c r="C283" s="1844" t="s">
        <v>692</v>
      </c>
      <c r="D283" s="1844"/>
      <c r="E283" s="1845"/>
      <c r="F283" s="1789"/>
      <c r="G283" s="1846"/>
      <c r="H283" s="369" t="s">
        <v>92</v>
      </c>
      <c r="I283" s="369" t="s">
        <v>92</v>
      </c>
      <c r="J283" s="477" t="e">
        <f>MIN(H283/I283,1)</f>
        <v>#VALUE!</v>
      </c>
      <c r="K283" s="369" t="s">
        <v>92</v>
      </c>
      <c r="L283" s="369" t="s">
        <v>92</v>
      </c>
      <c r="M283" s="478" t="e">
        <f>MIN(K283/L283,1)</f>
        <v>#VALUE!</v>
      </c>
      <c r="N283" s="374"/>
      <c r="O283" s="1708"/>
      <c r="P283" s="1708"/>
    </row>
    <row r="284" spans="2:16" ht="18" customHeight="1">
      <c r="B284" s="380" t="s">
        <v>401</v>
      </c>
      <c r="C284" s="1839" t="s">
        <v>693</v>
      </c>
      <c r="D284" s="1839"/>
      <c r="E284" s="1839"/>
      <c r="F284" s="1839"/>
      <c r="G284" s="1847"/>
      <c r="H284" s="369" t="s">
        <v>92</v>
      </c>
      <c r="I284" s="369" t="s">
        <v>92</v>
      </c>
      <c r="J284" s="371" t="e">
        <f>MIN(H284/I284,1)</f>
        <v>#VALUE!</v>
      </c>
      <c r="K284" s="369" t="s">
        <v>92</v>
      </c>
      <c r="L284" s="369" t="s">
        <v>92</v>
      </c>
      <c r="M284" s="373" t="e">
        <f>MIN(K284/L284,1)</f>
        <v>#VALUE!</v>
      </c>
      <c r="N284" s="374"/>
      <c r="O284" s="1755"/>
      <c r="P284" s="1755"/>
    </row>
    <row r="285" spans="2:16" ht="17.25" customHeight="1">
      <c r="B285" s="380" t="s">
        <v>403</v>
      </c>
      <c r="C285" s="1839" t="s">
        <v>694</v>
      </c>
      <c r="D285" s="1839"/>
      <c r="E285" s="1839"/>
      <c r="F285" s="1839"/>
      <c r="G285" s="1839"/>
      <c r="H285" s="1839"/>
      <c r="I285" s="1839"/>
      <c r="J285" s="1839"/>
      <c r="K285" s="1839"/>
      <c r="L285" s="1839"/>
      <c r="M285" s="1839"/>
      <c r="N285" s="1840"/>
      <c r="O285" s="1841"/>
      <c r="P285" s="1841"/>
    </row>
    <row r="286" spans="2:16" ht="20.25" customHeight="1">
      <c r="B286" s="334" t="s">
        <v>418</v>
      </c>
      <c r="C286" s="1844" t="s">
        <v>695</v>
      </c>
      <c r="D286" s="1844"/>
      <c r="E286" s="1844"/>
      <c r="F286" s="1844"/>
      <c r="G286" s="1845"/>
      <c r="H286" s="369" t="s">
        <v>92</v>
      </c>
      <c r="I286" s="369" t="s">
        <v>92</v>
      </c>
      <c r="J286" s="371" t="e">
        <f>MIN(H286/I286,1)</f>
        <v>#VALUE!</v>
      </c>
      <c r="K286" s="369" t="s">
        <v>92</v>
      </c>
      <c r="L286" s="369" t="s">
        <v>92</v>
      </c>
      <c r="M286" s="373" t="e">
        <f>MIN(K286/L286,1)</f>
        <v>#VALUE!</v>
      </c>
      <c r="N286" s="381"/>
      <c r="O286" s="1843"/>
      <c r="P286" s="1843"/>
    </row>
    <row r="287" spans="2:16" ht="20.25" customHeight="1">
      <c r="B287" s="334" t="s">
        <v>508</v>
      </c>
      <c r="C287" s="1844" t="s">
        <v>696</v>
      </c>
      <c r="D287" s="1844"/>
      <c r="E287" s="1844"/>
      <c r="F287" s="1844"/>
      <c r="G287" s="368"/>
      <c r="H287" s="369" t="s">
        <v>92</v>
      </c>
      <c r="I287" s="369" t="s">
        <v>92</v>
      </c>
      <c r="J287" s="371" t="e">
        <f>MIN(H287/I287,1)</f>
        <v>#VALUE!</v>
      </c>
      <c r="K287" s="369" t="s">
        <v>92</v>
      </c>
      <c r="L287" s="369" t="s">
        <v>92</v>
      </c>
      <c r="M287" s="373" t="e">
        <f>MIN(K287/L287,1)</f>
        <v>#VALUE!</v>
      </c>
      <c r="N287" s="381"/>
      <c r="O287" s="1843"/>
      <c r="P287" s="1843"/>
    </row>
    <row r="288" spans="2:16" ht="20.25" customHeight="1">
      <c r="B288" s="334" t="s">
        <v>510</v>
      </c>
      <c r="C288" s="1844" t="s">
        <v>697</v>
      </c>
      <c r="D288" s="1844"/>
      <c r="E288" s="1844"/>
      <c r="F288" s="1844"/>
      <c r="G288" s="1845"/>
      <c r="H288" s="369" t="s">
        <v>92</v>
      </c>
      <c r="I288" s="369" t="s">
        <v>92</v>
      </c>
      <c r="J288" s="371" t="e">
        <f>MIN(H288/I288,1)</f>
        <v>#VALUE!</v>
      </c>
      <c r="K288" s="369" t="s">
        <v>92</v>
      </c>
      <c r="L288" s="369" t="s">
        <v>92</v>
      </c>
      <c r="M288" s="373" t="e">
        <f>MIN(K288/L288,1)</f>
        <v>#VALUE!</v>
      </c>
      <c r="N288" s="455"/>
      <c r="O288" s="1843"/>
      <c r="P288" s="1843"/>
    </row>
    <row r="289" spans="2:16" ht="18" customHeight="1">
      <c r="B289" s="380" t="s">
        <v>405</v>
      </c>
      <c r="C289" s="1839" t="s">
        <v>698</v>
      </c>
      <c r="D289" s="1839"/>
      <c r="E289" s="1839"/>
      <c r="F289" s="1839"/>
      <c r="G289" s="1839"/>
      <c r="H289" s="1839"/>
      <c r="I289" s="1839"/>
      <c r="J289" s="1839"/>
      <c r="K289" s="1839"/>
      <c r="L289" s="1839"/>
      <c r="M289" s="1839"/>
      <c r="N289" s="1840"/>
      <c r="O289" s="1843"/>
      <c r="P289" s="1843"/>
    </row>
    <row r="290" spans="2:16" ht="20.25" customHeight="1">
      <c r="B290" s="334" t="s">
        <v>418</v>
      </c>
      <c r="C290" s="1844" t="s">
        <v>699</v>
      </c>
      <c r="D290" s="1844"/>
      <c r="E290" s="1844"/>
      <c r="F290" s="1844"/>
      <c r="G290" s="1845"/>
      <c r="H290" s="369" t="s">
        <v>92</v>
      </c>
      <c r="I290" s="369" t="s">
        <v>92</v>
      </c>
      <c r="J290" s="371" t="e">
        <f t="shared" ref="J290:J295" si="0">MIN(H290/I290,1)</f>
        <v>#VALUE!</v>
      </c>
      <c r="K290" s="369" t="s">
        <v>92</v>
      </c>
      <c r="L290" s="369" t="s">
        <v>92</v>
      </c>
      <c r="M290" s="373" t="e">
        <f>MIN(K290/L290,1)</f>
        <v>#VALUE!</v>
      </c>
      <c r="N290" s="456"/>
      <c r="O290" s="1843"/>
      <c r="P290" s="1843"/>
    </row>
    <row r="291" spans="2:16" ht="20.25" customHeight="1">
      <c r="B291" s="334" t="s">
        <v>508</v>
      </c>
      <c r="C291" s="1844" t="s">
        <v>700</v>
      </c>
      <c r="D291" s="1844"/>
      <c r="E291" s="1844"/>
      <c r="F291" s="1844"/>
      <c r="G291" s="1845"/>
      <c r="H291" s="369" t="s">
        <v>92</v>
      </c>
      <c r="I291" s="369" t="s">
        <v>92</v>
      </c>
      <c r="J291" s="371" t="e">
        <f t="shared" si="0"/>
        <v>#VALUE!</v>
      </c>
      <c r="K291" s="369" t="s">
        <v>92</v>
      </c>
      <c r="L291" s="369" t="s">
        <v>92</v>
      </c>
      <c r="M291" s="373" t="e">
        <f>MIN(K291/L291,1)</f>
        <v>#VALUE!</v>
      </c>
      <c r="N291" s="381"/>
      <c r="O291" s="1843"/>
      <c r="P291" s="1843"/>
    </row>
    <row r="292" spans="2:16" ht="20.25" customHeight="1">
      <c r="B292" s="380" t="s">
        <v>408</v>
      </c>
      <c r="C292" s="1839" t="s">
        <v>701</v>
      </c>
      <c r="D292" s="1839"/>
      <c r="E292" s="1839"/>
      <c r="F292" s="1839"/>
      <c r="G292" s="1839"/>
      <c r="H292" s="369" t="s">
        <v>92</v>
      </c>
      <c r="I292" s="369" t="s">
        <v>92</v>
      </c>
      <c r="J292" s="371" t="e">
        <f t="shared" si="0"/>
        <v>#VALUE!</v>
      </c>
      <c r="K292" s="369" t="s">
        <v>92</v>
      </c>
      <c r="L292" s="369" t="s">
        <v>92</v>
      </c>
      <c r="M292" s="373" t="e">
        <f>MIN(K292/L292,1)</f>
        <v>#VALUE!</v>
      </c>
      <c r="N292" s="384"/>
      <c r="O292" s="1843"/>
      <c r="P292" s="1843"/>
    </row>
    <row r="293" spans="2:16" ht="20.25" customHeight="1">
      <c r="B293" s="380" t="s">
        <v>410</v>
      </c>
      <c r="C293" s="1839" t="s">
        <v>702</v>
      </c>
      <c r="D293" s="1839"/>
      <c r="E293" s="1839"/>
      <c r="F293" s="1839"/>
      <c r="G293" s="1839"/>
      <c r="H293" s="369" t="s">
        <v>92</v>
      </c>
      <c r="I293" s="369" t="s">
        <v>92</v>
      </c>
      <c r="J293" s="371" t="e">
        <f t="shared" si="0"/>
        <v>#VALUE!</v>
      </c>
      <c r="K293" s="369" t="s">
        <v>92</v>
      </c>
      <c r="L293" s="369" t="s">
        <v>92</v>
      </c>
      <c r="M293" s="373" t="e">
        <f>MIN(K293/L293,1)</f>
        <v>#VALUE!</v>
      </c>
      <c r="N293" s="384"/>
      <c r="O293" s="1843"/>
      <c r="P293" s="1843"/>
    </row>
    <row r="294" spans="2:16" ht="20.25" customHeight="1">
      <c r="B294" s="380" t="s">
        <v>413</v>
      </c>
      <c r="C294" s="1839" t="s">
        <v>117</v>
      </c>
      <c r="D294" s="1839"/>
      <c r="E294" s="1839"/>
      <c r="F294" s="1839"/>
      <c r="G294" s="1839"/>
      <c r="H294" s="369" t="s">
        <v>92</v>
      </c>
      <c r="I294" s="369" t="s">
        <v>92</v>
      </c>
      <c r="J294" s="371" t="e">
        <f t="shared" si="0"/>
        <v>#VALUE!</v>
      </c>
      <c r="K294" s="369" t="s">
        <v>92</v>
      </c>
      <c r="L294" s="369" t="s">
        <v>92</v>
      </c>
      <c r="M294" s="373" t="e">
        <f t="shared" ref="M294:M299" si="1">MIN(K294/L294,1)</f>
        <v>#VALUE!</v>
      </c>
      <c r="N294" s="384"/>
      <c r="O294" s="1843"/>
      <c r="P294" s="1843"/>
    </row>
    <row r="295" spans="2:16" ht="20.25" customHeight="1">
      <c r="B295" s="380" t="s">
        <v>416</v>
      </c>
      <c r="C295" s="1839" t="s">
        <v>118</v>
      </c>
      <c r="D295" s="1839"/>
      <c r="E295" s="1839"/>
      <c r="F295" s="1839"/>
      <c r="G295" s="1839"/>
      <c r="H295" s="369" t="s">
        <v>92</v>
      </c>
      <c r="I295" s="369" t="s">
        <v>92</v>
      </c>
      <c r="J295" s="371" t="e">
        <f t="shared" si="0"/>
        <v>#VALUE!</v>
      </c>
      <c r="K295" s="369" t="s">
        <v>92</v>
      </c>
      <c r="L295" s="369" t="s">
        <v>92</v>
      </c>
      <c r="M295" s="373" t="e">
        <f t="shared" si="1"/>
        <v>#VALUE!</v>
      </c>
      <c r="N295" s="384"/>
      <c r="O295" s="1843"/>
      <c r="P295" s="1843"/>
    </row>
    <row r="296" spans="2:16" ht="18" customHeight="1">
      <c r="B296" s="380" t="s">
        <v>418</v>
      </c>
      <c r="C296" s="1839" t="s">
        <v>703</v>
      </c>
      <c r="D296" s="1839"/>
      <c r="E296" s="1839"/>
      <c r="F296" s="1839"/>
      <c r="G296" s="1839"/>
      <c r="H296" s="1839"/>
      <c r="I296" s="1839"/>
      <c r="J296" s="1839"/>
      <c r="K296" s="1839"/>
      <c r="L296" s="1839"/>
      <c r="M296" s="1839"/>
      <c r="N296" s="1840"/>
      <c r="O296" s="1843"/>
      <c r="P296" s="1843"/>
    </row>
    <row r="297" spans="2:16" ht="20.25" customHeight="1">
      <c r="B297" s="334" t="s">
        <v>418</v>
      </c>
      <c r="C297" s="1851" t="s">
        <v>704</v>
      </c>
      <c r="D297" s="1851"/>
      <c r="E297" s="1851"/>
      <c r="F297" s="1851"/>
      <c r="G297" s="1852"/>
      <c r="H297" s="369" t="s">
        <v>92</v>
      </c>
      <c r="I297" s="369" t="s">
        <v>92</v>
      </c>
      <c r="J297" s="371" t="e">
        <f>MIN(H297/I297,1)</f>
        <v>#VALUE!</v>
      </c>
      <c r="K297" s="369" t="s">
        <v>92</v>
      </c>
      <c r="L297" s="369" t="s">
        <v>92</v>
      </c>
      <c r="M297" s="371" t="e">
        <f>MIN(K297/L297,1)</f>
        <v>#VALUE!</v>
      </c>
      <c r="N297" s="456"/>
      <c r="O297" s="1843"/>
      <c r="P297" s="1843"/>
    </row>
    <row r="298" spans="2:16" ht="20.25" customHeight="1">
      <c r="B298" s="334" t="s">
        <v>508</v>
      </c>
      <c r="C298" s="1851" t="s">
        <v>705</v>
      </c>
      <c r="D298" s="1851"/>
      <c r="E298" s="1851"/>
      <c r="F298" s="1851"/>
      <c r="G298" s="1852"/>
      <c r="H298" s="369" t="s">
        <v>92</v>
      </c>
      <c r="I298" s="369" t="s">
        <v>92</v>
      </c>
      <c r="J298" s="371" t="e">
        <f>MIN(H298/I298,1)</f>
        <v>#VALUE!</v>
      </c>
      <c r="K298" s="369" t="s">
        <v>92</v>
      </c>
      <c r="L298" s="369" t="s">
        <v>92</v>
      </c>
      <c r="M298" s="373" t="e">
        <f>MIN(K298/L298,1)</f>
        <v>#VALUE!</v>
      </c>
      <c r="N298" s="381"/>
      <c r="O298" s="1843"/>
      <c r="P298" s="1843"/>
    </row>
    <row r="299" spans="2:16" ht="18" customHeight="1">
      <c r="B299" s="380" t="s">
        <v>544</v>
      </c>
      <c r="C299" s="1839" t="s">
        <v>587</v>
      </c>
      <c r="D299" s="1839"/>
      <c r="E299" s="1839"/>
      <c r="F299" s="1839"/>
      <c r="G299" s="1839"/>
      <c r="H299" s="369" t="s">
        <v>92</v>
      </c>
      <c r="I299" s="369" t="s">
        <v>92</v>
      </c>
      <c r="J299" s="371" t="e">
        <f>MIN(H299/I299,1)</f>
        <v>#VALUE!</v>
      </c>
      <c r="K299" s="369" t="s">
        <v>92</v>
      </c>
      <c r="L299" s="369" t="s">
        <v>92</v>
      </c>
      <c r="M299" s="373" t="e">
        <f t="shared" si="1"/>
        <v>#VALUE!</v>
      </c>
      <c r="N299" s="384"/>
      <c r="O299" s="1843"/>
      <c r="P299" s="1843"/>
    </row>
    <row r="300" spans="2:16" ht="43.5" customHeight="1">
      <c r="B300" s="205" t="s">
        <v>546</v>
      </c>
      <c r="C300" s="1414" t="s">
        <v>706</v>
      </c>
      <c r="D300" s="1414"/>
      <c r="E300" s="1414"/>
      <c r="F300" s="1414"/>
      <c r="G300" s="1415"/>
      <c r="H300" s="477" t="s">
        <v>92</v>
      </c>
      <c r="I300" s="477" t="s">
        <v>92</v>
      </c>
      <c r="J300" s="477" t="s">
        <v>92</v>
      </c>
      <c r="K300" s="477" t="s">
        <v>92</v>
      </c>
      <c r="L300" s="477" t="s">
        <v>92</v>
      </c>
      <c r="M300" s="478" t="s">
        <v>92</v>
      </c>
      <c r="N300" s="384"/>
      <c r="O300" s="1843"/>
      <c r="P300" s="1843"/>
    </row>
    <row r="301" spans="2:16" ht="265.5" customHeight="1">
      <c r="B301" s="198" t="s">
        <v>707</v>
      </c>
      <c r="C301" s="1414" t="s">
        <v>708</v>
      </c>
      <c r="D301" s="1414"/>
      <c r="E301" s="1414"/>
      <c r="F301" s="1414"/>
      <c r="G301" s="1415"/>
      <c r="H301" s="3495" t="s">
        <v>4285</v>
      </c>
      <c r="I301" s="3496"/>
      <c r="J301" s="3496"/>
      <c r="K301" s="3496"/>
      <c r="L301" s="3496"/>
      <c r="M301" s="3496"/>
      <c r="N301" s="3496"/>
      <c r="O301" s="375"/>
      <c r="P301" s="375"/>
    </row>
    <row r="302" spans="2:16" ht="76.5" customHeight="1">
      <c r="B302" s="358" t="s">
        <v>709</v>
      </c>
      <c r="C302" s="1771" t="s">
        <v>710</v>
      </c>
      <c r="D302" s="1771"/>
      <c r="E302" s="1771"/>
      <c r="F302" s="1771"/>
      <c r="G302" s="1849"/>
      <c r="H302" s="1850"/>
      <c r="I302" s="1848"/>
      <c r="J302" s="1848"/>
      <c r="K302" s="1848"/>
      <c r="L302" s="1848"/>
      <c r="M302" s="1848"/>
      <c r="N302" s="1848"/>
      <c r="O302" s="387"/>
      <c r="P302" s="393"/>
    </row>
    <row r="303" spans="2:16" ht="24" customHeight="1">
      <c r="B303" s="1416" t="s">
        <v>711</v>
      </c>
      <c r="C303" s="1417"/>
      <c r="D303" s="1417"/>
      <c r="E303" s="1417"/>
      <c r="F303" s="1417"/>
      <c r="G303" s="1417"/>
      <c r="H303" s="1417"/>
      <c r="I303" s="1417"/>
      <c r="J303" s="1417"/>
      <c r="K303" s="1417"/>
      <c r="L303" s="1417"/>
      <c r="M303" s="1417"/>
      <c r="N303" s="1417"/>
      <c r="O303" s="1417"/>
      <c r="P303" s="1418"/>
    </row>
    <row r="304" spans="2:16" ht="90" customHeight="1">
      <c r="B304" s="298" t="s">
        <v>712</v>
      </c>
      <c r="C304" s="1414" t="s">
        <v>713</v>
      </c>
      <c r="D304" s="1414"/>
      <c r="E304" s="1414"/>
      <c r="F304" s="1414"/>
      <c r="G304" s="1415"/>
      <c r="H304" s="1574" t="s">
        <v>53</v>
      </c>
      <c r="I304" s="1685"/>
      <c r="J304" s="1575"/>
      <c r="K304" s="394" t="s">
        <v>446</v>
      </c>
      <c r="L304" s="3491" t="s">
        <v>4286</v>
      </c>
      <c r="M304" s="3492"/>
      <c r="N304" s="3493"/>
      <c r="O304" s="395" t="s">
        <v>1357</v>
      </c>
      <c r="P304" s="328"/>
    </row>
    <row r="305" spans="2:16" ht="34.5" customHeight="1">
      <c r="B305" s="227" t="s">
        <v>714</v>
      </c>
      <c r="C305" s="1414" t="s">
        <v>715</v>
      </c>
      <c r="D305" s="1414"/>
      <c r="E305" s="1414"/>
      <c r="F305" s="1414"/>
      <c r="G305" s="1415"/>
      <c r="H305" s="1574" t="s">
        <v>53</v>
      </c>
      <c r="I305" s="1685"/>
      <c r="J305" s="1575"/>
      <c r="K305" s="1756" t="s">
        <v>446</v>
      </c>
      <c r="L305" s="3494" t="s">
        <v>4287</v>
      </c>
      <c r="M305" s="2195"/>
      <c r="N305" s="2196"/>
      <c r="O305" s="1708" t="s">
        <v>1357</v>
      </c>
      <c r="P305" s="1709"/>
    </row>
    <row r="306" spans="2:16" ht="37.5" customHeight="1">
      <c r="B306" s="195" t="s">
        <v>394</v>
      </c>
      <c r="C306" s="1450" t="s">
        <v>716</v>
      </c>
      <c r="D306" s="1450"/>
      <c r="E306" s="1450"/>
      <c r="F306" s="1450"/>
      <c r="G306" s="1451"/>
      <c r="H306" s="1574" t="s">
        <v>53</v>
      </c>
      <c r="I306" s="1685"/>
      <c r="J306" s="1575"/>
      <c r="K306" s="1757"/>
      <c r="L306" s="2197"/>
      <c r="M306" s="2198"/>
      <c r="N306" s="2199"/>
      <c r="O306" s="1708"/>
      <c r="P306" s="1708"/>
    </row>
    <row r="307" spans="2:16" ht="37.5" customHeight="1">
      <c r="B307" s="198" t="s">
        <v>401</v>
      </c>
      <c r="C307" s="1414" t="s">
        <v>717</v>
      </c>
      <c r="D307" s="1414"/>
      <c r="E307" s="1414"/>
      <c r="F307" s="1414"/>
      <c r="G307" s="1415"/>
      <c r="H307" s="1574"/>
      <c r="I307" s="1685"/>
      <c r="J307" s="1575"/>
      <c r="K307" s="1758"/>
      <c r="L307" s="2206"/>
      <c r="M307" s="2207"/>
      <c r="N307" s="2208"/>
      <c r="O307" s="1708"/>
      <c r="P307" s="1708"/>
    </row>
    <row r="308" spans="2:16" ht="33.75" customHeight="1">
      <c r="B308" s="233" t="s">
        <v>718</v>
      </c>
      <c r="C308" s="1414" t="s">
        <v>719</v>
      </c>
      <c r="D308" s="1414"/>
      <c r="E308" s="1414"/>
      <c r="F308" s="1414"/>
      <c r="G308" s="1415"/>
      <c r="H308" s="1574" t="s">
        <v>311</v>
      </c>
      <c r="I308" s="1685"/>
      <c r="J308" s="1575"/>
      <c r="K308" s="319" t="s">
        <v>446</v>
      </c>
      <c r="L308" s="1871" t="s">
        <v>4288</v>
      </c>
      <c r="M308" s="1872"/>
      <c r="N308" s="1873"/>
      <c r="O308" s="1708"/>
      <c r="P308" s="1708"/>
    </row>
    <row r="309" spans="2:16" ht="76.5" customHeight="1">
      <c r="B309" s="227" t="s">
        <v>720</v>
      </c>
      <c r="C309" s="1414" t="s">
        <v>721</v>
      </c>
      <c r="D309" s="1414"/>
      <c r="E309" s="1414"/>
      <c r="F309" s="1414"/>
      <c r="G309" s="1415"/>
      <c r="H309" s="1574" t="s">
        <v>53</v>
      </c>
      <c r="I309" s="1685"/>
      <c r="J309" s="1575"/>
      <c r="K309" s="319" t="s">
        <v>446</v>
      </c>
      <c r="L309" s="2191" t="s">
        <v>4289</v>
      </c>
      <c r="M309" s="2192"/>
      <c r="N309" s="2193"/>
      <c r="O309" s="1708"/>
      <c r="P309" s="1755"/>
    </row>
    <row r="310" spans="2:16" ht="39" customHeight="1">
      <c r="B310" s="253" t="s">
        <v>722</v>
      </c>
      <c r="C310" s="1450" t="s">
        <v>723</v>
      </c>
      <c r="D310" s="1450"/>
      <c r="E310" s="1450"/>
      <c r="F310" s="1450"/>
      <c r="G310" s="1451"/>
      <c r="H310" s="1867" t="s">
        <v>53</v>
      </c>
      <c r="I310" s="1868"/>
      <c r="J310" s="1869"/>
      <c r="K310" s="1756" t="s">
        <v>446</v>
      </c>
      <c r="L310" s="1871" t="s">
        <v>4290</v>
      </c>
      <c r="M310" s="1872"/>
      <c r="N310" s="1873"/>
      <c r="O310" s="1709" t="s">
        <v>3303</v>
      </c>
      <c r="P310" s="1709"/>
    </row>
    <row r="311" spans="2:16" ht="46.5" customHeight="1">
      <c r="B311" s="191" t="s">
        <v>724</v>
      </c>
      <c r="C311" s="1414" t="s">
        <v>725</v>
      </c>
      <c r="D311" s="1414"/>
      <c r="E311" s="1414"/>
      <c r="F311" s="1414"/>
      <c r="G311" s="1415"/>
      <c r="H311" s="1574" t="s">
        <v>3304</v>
      </c>
      <c r="I311" s="1685"/>
      <c r="J311" s="1575"/>
      <c r="K311" s="1757"/>
      <c r="L311" s="1874"/>
      <c r="M311" s="1875"/>
      <c r="N311" s="1876"/>
      <c r="O311" s="1708"/>
      <c r="P311" s="1708"/>
    </row>
    <row r="312" spans="2:16" ht="34.5" customHeight="1">
      <c r="B312" s="214" t="s">
        <v>726</v>
      </c>
      <c r="C312" s="1414" t="s">
        <v>727</v>
      </c>
      <c r="D312" s="1414"/>
      <c r="E312" s="1414"/>
      <c r="F312" s="1414"/>
      <c r="G312" s="1415"/>
      <c r="H312" s="1574" t="s">
        <v>320</v>
      </c>
      <c r="I312" s="1685"/>
      <c r="J312" s="1575"/>
      <c r="K312" s="1757"/>
      <c r="L312" s="1874"/>
      <c r="M312" s="1875"/>
      <c r="N312" s="1876"/>
      <c r="O312" s="1708"/>
      <c r="P312" s="1708"/>
    </row>
    <row r="313" spans="2:16" ht="33.75" customHeight="1">
      <c r="B313" s="358" t="s">
        <v>394</v>
      </c>
      <c r="C313" s="1414" t="s">
        <v>728</v>
      </c>
      <c r="D313" s="1414"/>
      <c r="E313" s="1414"/>
      <c r="F313" s="1414"/>
      <c r="G313" s="1415"/>
      <c r="H313" s="1574" t="s">
        <v>320</v>
      </c>
      <c r="I313" s="1685"/>
      <c r="J313" s="1575"/>
      <c r="K313" s="1757"/>
      <c r="L313" s="1874"/>
      <c r="M313" s="1875"/>
      <c r="N313" s="1876"/>
      <c r="O313" s="1708"/>
      <c r="P313" s="1708"/>
    </row>
    <row r="314" spans="2:16" ht="43.5" customHeight="1">
      <c r="B314" s="298" t="s">
        <v>729</v>
      </c>
      <c r="C314" s="1414" t="s">
        <v>730</v>
      </c>
      <c r="D314" s="1414"/>
      <c r="E314" s="1414"/>
      <c r="F314" s="1414"/>
      <c r="G314" s="1415"/>
      <c r="H314" s="1563" t="s">
        <v>54</v>
      </c>
      <c r="I314" s="1655"/>
      <c r="J314" s="1564"/>
      <c r="K314" s="1757"/>
      <c r="L314" s="1874"/>
      <c r="M314" s="1875"/>
      <c r="N314" s="1876"/>
      <c r="O314" s="1443" t="s">
        <v>1357</v>
      </c>
      <c r="P314" s="1443"/>
    </row>
    <row r="315" spans="2:16" ht="32.25" customHeight="1">
      <c r="B315" s="266" t="s">
        <v>394</v>
      </c>
      <c r="C315" s="1445" t="s">
        <v>731</v>
      </c>
      <c r="D315" s="1445"/>
      <c r="E315" s="1445"/>
      <c r="F315" s="1445"/>
      <c r="G315" s="1817"/>
      <c r="H315" s="1880"/>
      <c r="I315" s="1880"/>
      <c r="J315" s="1881"/>
      <c r="K315" s="1870"/>
      <c r="L315" s="1877"/>
      <c r="M315" s="1878"/>
      <c r="N315" s="1879"/>
      <c r="O315" s="1444"/>
      <c r="P315" s="1444"/>
    </row>
    <row r="316" spans="2:16" ht="21.75" customHeight="1">
      <c r="B316" s="1416" t="s">
        <v>732</v>
      </c>
      <c r="C316" s="1417"/>
      <c r="D316" s="1417"/>
      <c r="E316" s="1417"/>
      <c r="F316" s="1417"/>
      <c r="G316" s="1417"/>
      <c r="H316" s="1417"/>
      <c r="I316" s="1417"/>
      <c r="J316" s="1417"/>
      <c r="K316" s="1882"/>
      <c r="L316" s="1417"/>
      <c r="M316" s="1417"/>
      <c r="N316" s="1417"/>
      <c r="O316" s="1417"/>
      <c r="P316" s="1418"/>
    </row>
    <row r="317" spans="2:16" ht="28.5" customHeight="1">
      <c r="B317" s="214" t="s">
        <v>733</v>
      </c>
      <c r="C317" s="1450" t="s">
        <v>734</v>
      </c>
      <c r="D317" s="1450"/>
      <c r="E317" s="1450"/>
      <c r="F317" s="1450"/>
      <c r="G317" s="1450"/>
      <c r="H317" s="1883" t="s">
        <v>334</v>
      </c>
      <c r="I317" s="1884"/>
      <c r="J317" s="1884"/>
      <c r="K317" s="1885" t="s">
        <v>446</v>
      </c>
      <c r="L317" s="1886"/>
      <c r="M317" s="1887"/>
      <c r="N317" s="1888"/>
      <c r="O317" s="1759" t="s">
        <v>4291</v>
      </c>
      <c r="P317" s="1759"/>
    </row>
    <row r="318" spans="2:16" ht="30.75" customHeight="1">
      <c r="B318" s="195" t="s">
        <v>394</v>
      </c>
      <c r="C318" s="1450" t="s">
        <v>735</v>
      </c>
      <c r="D318" s="1450"/>
      <c r="E318" s="1450"/>
      <c r="F318" s="1450"/>
      <c r="G318" s="1450"/>
      <c r="H318" s="1574" t="s">
        <v>54</v>
      </c>
      <c r="I318" s="1685"/>
      <c r="J318" s="1575"/>
      <c r="K318" s="1757"/>
      <c r="L318" s="1568"/>
      <c r="M318" s="1569"/>
      <c r="N318" s="1570"/>
      <c r="O318" s="1708"/>
      <c r="P318" s="1708"/>
    </row>
    <row r="319" spans="2:16" ht="39" customHeight="1">
      <c r="B319" s="195" t="s">
        <v>401</v>
      </c>
      <c r="C319" s="1414" t="s">
        <v>736</v>
      </c>
      <c r="D319" s="1414"/>
      <c r="E319" s="1414"/>
      <c r="F319" s="1414"/>
      <c r="G319" s="1415"/>
      <c r="H319" s="1574" t="s">
        <v>316</v>
      </c>
      <c r="I319" s="1685"/>
      <c r="J319" s="1575"/>
      <c r="K319" s="1757"/>
      <c r="L319" s="1568"/>
      <c r="M319" s="1569"/>
      <c r="N319" s="1570"/>
      <c r="O319" s="1708"/>
      <c r="P319" s="1708"/>
    </row>
    <row r="320" spans="2:16" ht="35.25" customHeight="1">
      <c r="B320" s="214" t="s">
        <v>737</v>
      </c>
      <c r="C320" s="1464" t="s">
        <v>738</v>
      </c>
      <c r="D320" s="1464"/>
      <c r="E320" s="1464"/>
      <c r="F320" s="1464"/>
      <c r="G320" s="1465"/>
      <c r="H320" s="1574" t="s">
        <v>54</v>
      </c>
      <c r="I320" s="1685"/>
      <c r="J320" s="1575"/>
      <c r="K320" s="1757"/>
      <c r="L320" s="1571"/>
      <c r="M320" s="1572"/>
      <c r="N320" s="1573"/>
      <c r="O320" s="1708"/>
      <c r="P320" s="1708"/>
    </row>
    <row r="321" spans="1:16" ht="39" customHeight="1">
      <c r="B321" s="195" t="s">
        <v>394</v>
      </c>
      <c r="C321" s="1414" t="s">
        <v>739</v>
      </c>
      <c r="D321" s="1414"/>
      <c r="E321" s="1414"/>
      <c r="F321" s="1414"/>
      <c r="G321" s="1415"/>
      <c r="H321" s="1574"/>
      <c r="I321" s="1685"/>
      <c r="J321" s="1575"/>
      <c r="K321" s="1756" t="s">
        <v>446</v>
      </c>
      <c r="L321" s="1576" t="s">
        <v>4292</v>
      </c>
      <c r="M321" s="1577"/>
      <c r="N321" s="1690"/>
      <c r="O321" s="1708"/>
      <c r="P321" s="1708"/>
    </row>
    <row r="322" spans="1:16" ht="31.5" customHeight="1">
      <c r="B322" s="205" t="s">
        <v>401</v>
      </c>
      <c r="C322" s="1484" t="s">
        <v>740</v>
      </c>
      <c r="D322" s="1484"/>
      <c r="E322" s="1484"/>
      <c r="F322" s="1484"/>
      <c r="G322" s="1485"/>
      <c r="H322" s="1563" t="s">
        <v>53</v>
      </c>
      <c r="I322" s="1655"/>
      <c r="J322" s="1564"/>
      <c r="K322" s="1757"/>
      <c r="L322" s="1691"/>
      <c r="M322" s="1692"/>
      <c r="N322" s="1693"/>
      <c r="O322" s="1755"/>
      <c r="P322" s="1755"/>
    </row>
    <row r="323" spans="1:16" ht="54" customHeight="1">
      <c r="B323" s="1889" t="s">
        <v>741</v>
      </c>
      <c r="C323" s="1890"/>
      <c r="D323" s="1890"/>
      <c r="E323" s="1890"/>
      <c r="F323" s="1890"/>
      <c r="G323" s="1890"/>
      <c r="H323" s="1890"/>
      <c r="I323" s="1890"/>
      <c r="J323" s="1890"/>
      <c r="K323" s="1890"/>
      <c r="L323" s="1890"/>
      <c r="M323" s="1890"/>
      <c r="N323" s="1891"/>
      <c r="O323" s="375"/>
      <c r="P323" s="375"/>
    </row>
    <row r="324" spans="1:16" ht="114.75" customHeight="1">
      <c r="B324" s="233" t="s">
        <v>742</v>
      </c>
      <c r="C324" s="1450" t="s">
        <v>743</v>
      </c>
      <c r="D324" s="1450"/>
      <c r="E324" s="1450"/>
      <c r="F324" s="1450"/>
      <c r="G324" s="1450"/>
      <c r="H324" s="1450"/>
      <c r="I324" s="1450"/>
      <c r="J324" s="1450"/>
      <c r="K324" s="1450"/>
      <c r="L324" s="1450"/>
      <c r="M324" s="1450"/>
      <c r="N324" s="1892"/>
      <c r="O324" s="1709" t="s">
        <v>3274</v>
      </c>
      <c r="P324" s="1709"/>
    </row>
    <row r="325" spans="1:16" ht="40.5" customHeight="1">
      <c r="A325" s="281"/>
      <c r="B325" s="397" t="s">
        <v>394</v>
      </c>
      <c r="C325" s="1484" t="s">
        <v>744</v>
      </c>
      <c r="D325" s="1484"/>
      <c r="E325" s="1484"/>
      <c r="F325" s="1484"/>
      <c r="G325" s="1484"/>
      <c r="H325" s="1484"/>
      <c r="I325" s="1484"/>
      <c r="J325" s="1484"/>
      <c r="K325" s="1484"/>
      <c r="L325" s="1900" t="s">
        <v>446</v>
      </c>
      <c r="M325" s="1565"/>
      <c r="N325" s="1567"/>
      <c r="O325" s="1708"/>
      <c r="P325" s="1708"/>
    </row>
    <row r="326" spans="1:16" ht="26.45" customHeight="1">
      <c r="A326" s="281"/>
      <c r="B326" s="397"/>
      <c r="C326" s="294" t="s">
        <v>418</v>
      </c>
      <c r="D326" s="1414" t="s">
        <v>745</v>
      </c>
      <c r="E326" s="1414"/>
      <c r="F326" s="1414"/>
      <c r="G326" s="1414"/>
      <c r="H326" s="1414"/>
      <c r="I326" s="1415"/>
      <c r="J326" s="1574" t="s">
        <v>343</v>
      </c>
      <c r="K326" s="1575"/>
      <c r="L326" s="1901"/>
      <c r="M326" s="1568"/>
      <c r="N326" s="1570"/>
      <c r="O326" s="1708"/>
      <c r="P326" s="1708"/>
    </row>
    <row r="327" spans="1:16" ht="19.5" customHeight="1">
      <c r="A327" s="281"/>
      <c r="B327" s="397"/>
      <c r="C327" s="397" t="s">
        <v>508</v>
      </c>
      <c r="D327" s="1414" t="s">
        <v>746</v>
      </c>
      <c r="E327" s="1414"/>
      <c r="F327" s="1414"/>
      <c r="G327" s="1414"/>
      <c r="H327" s="1484"/>
      <c r="I327" s="1485"/>
      <c r="J327" s="1883" t="s">
        <v>1365</v>
      </c>
      <c r="K327" s="1903"/>
      <c r="L327" s="1901"/>
      <c r="M327" s="1568"/>
      <c r="N327" s="1570"/>
      <c r="O327" s="1708"/>
      <c r="P327" s="1708"/>
    </row>
    <row r="328" spans="1:16" ht="19.5" customHeight="1">
      <c r="A328" s="281"/>
      <c r="B328" s="397"/>
      <c r="C328" s="397" t="s">
        <v>510</v>
      </c>
      <c r="D328" s="1414" t="s">
        <v>747</v>
      </c>
      <c r="E328" s="1414"/>
      <c r="F328" s="1414"/>
      <c r="G328" s="1414"/>
      <c r="H328" s="1904" t="s">
        <v>748</v>
      </c>
      <c r="I328" s="1894"/>
      <c r="J328" s="1893" t="s">
        <v>749</v>
      </c>
      <c r="K328" s="1894"/>
      <c r="L328" s="1901"/>
      <c r="M328" s="1568"/>
      <c r="N328" s="1570"/>
      <c r="O328" s="1708"/>
      <c r="P328" s="1708"/>
    </row>
    <row r="329" spans="1:16" ht="25.5" customHeight="1">
      <c r="A329" s="281"/>
      <c r="B329" s="397"/>
      <c r="C329" s="397"/>
      <c r="D329" s="1895" t="s">
        <v>750</v>
      </c>
      <c r="E329" s="1895"/>
      <c r="F329" s="1895"/>
      <c r="G329" s="1896"/>
      <c r="H329" s="1827"/>
      <c r="I329" s="1897"/>
      <c r="J329" s="1560" t="s">
        <v>4293</v>
      </c>
      <c r="K329" s="1561"/>
      <c r="L329" s="1901"/>
      <c r="M329" s="1568"/>
      <c r="N329" s="1570"/>
      <c r="O329" s="1708"/>
      <c r="P329" s="1708"/>
    </row>
    <row r="330" spans="1:16" ht="19.5" customHeight="1">
      <c r="A330" s="281"/>
      <c r="B330" s="397"/>
      <c r="C330" s="397" t="s">
        <v>512</v>
      </c>
      <c r="D330" s="1414" t="s">
        <v>751</v>
      </c>
      <c r="E330" s="1414"/>
      <c r="F330" s="1414"/>
      <c r="G330" s="1414"/>
      <c r="H330" s="1414"/>
      <c r="I330" s="1414"/>
      <c r="J330" s="1574">
        <v>0</v>
      </c>
      <c r="K330" s="1575"/>
      <c r="L330" s="1901"/>
      <c r="M330" s="1568"/>
      <c r="N330" s="1570"/>
      <c r="O330" s="1708"/>
      <c r="P330" s="1708"/>
    </row>
    <row r="331" spans="1:16" ht="34.5" customHeight="1">
      <c r="A331" s="281"/>
      <c r="B331" s="397" t="s">
        <v>401</v>
      </c>
      <c r="C331" s="1484" t="s">
        <v>752</v>
      </c>
      <c r="D331" s="1484"/>
      <c r="E331" s="1484"/>
      <c r="F331" s="1484"/>
      <c r="G331" s="1484"/>
      <c r="H331" s="1484"/>
      <c r="I331" s="1484"/>
      <c r="J331" s="1484"/>
      <c r="K331" s="1485"/>
      <c r="L331" s="1901"/>
      <c r="M331" s="1568"/>
      <c r="N331" s="1570"/>
      <c r="O331" s="1708"/>
      <c r="P331" s="1708"/>
    </row>
    <row r="332" spans="1:16" ht="19.5" customHeight="1">
      <c r="A332" s="281"/>
      <c r="B332" s="397"/>
      <c r="C332" s="397" t="s">
        <v>418</v>
      </c>
      <c r="D332" s="1414" t="s">
        <v>745</v>
      </c>
      <c r="E332" s="1414"/>
      <c r="F332" s="1414"/>
      <c r="G332" s="1414"/>
      <c r="H332" s="1414"/>
      <c r="I332" s="1415"/>
      <c r="J332" s="1574" t="s">
        <v>345</v>
      </c>
      <c r="K332" s="1575"/>
      <c r="L332" s="1901"/>
      <c r="M332" s="1568"/>
      <c r="N332" s="1570"/>
      <c r="O332" s="1708"/>
      <c r="P332" s="1708"/>
    </row>
    <row r="333" spans="1:16" ht="19.5" customHeight="1">
      <c r="A333" s="281"/>
      <c r="B333" s="397"/>
      <c r="C333" s="397" t="s">
        <v>508</v>
      </c>
      <c r="D333" s="1414" t="s">
        <v>753</v>
      </c>
      <c r="E333" s="1414"/>
      <c r="F333" s="1414"/>
      <c r="G333" s="1414"/>
      <c r="H333" s="1414"/>
      <c r="I333" s="1415"/>
      <c r="J333" s="1898" t="s">
        <v>1365</v>
      </c>
      <c r="K333" s="1899"/>
      <c r="L333" s="1901"/>
      <c r="M333" s="1568"/>
      <c r="N333" s="1570"/>
      <c r="O333" s="1708"/>
      <c r="P333" s="1708"/>
    </row>
    <row r="334" spans="1:16" ht="19.5" customHeight="1">
      <c r="A334" s="281"/>
      <c r="B334" s="397"/>
      <c r="C334" s="397" t="s">
        <v>510</v>
      </c>
      <c r="D334" s="1484" t="s">
        <v>747</v>
      </c>
      <c r="E334" s="1484"/>
      <c r="F334" s="1484"/>
      <c r="G334" s="1484"/>
      <c r="H334" s="1904" t="s">
        <v>748</v>
      </c>
      <c r="I334" s="1894"/>
      <c r="J334" s="1893" t="s">
        <v>749</v>
      </c>
      <c r="K334" s="1894"/>
      <c r="L334" s="1901"/>
      <c r="M334" s="1568"/>
      <c r="N334" s="1570"/>
      <c r="O334" s="1708"/>
      <c r="P334" s="1708"/>
    </row>
    <row r="335" spans="1:16" ht="19.5" customHeight="1">
      <c r="A335" s="281"/>
      <c r="B335" s="397"/>
      <c r="C335" s="397"/>
      <c r="D335" s="225"/>
      <c r="E335" s="225"/>
      <c r="F335" s="225"/>
      <c r="G335" s="225"/>
      <c r="H335" s="1559"/>
      <c r="I335" s="1561"/>
      <c r="J335" s="1560"/>
      <c r="K335" s="1561"/>
      <c r="L335" s="1901"/>
      <c r="M335" s="1568"/>
      <c r="N335" s="1570"/>
      <c r="O335" s="1708"/>
      <c r="P335" s="1708"/>
    </row>
    <row r="336" spans="1:16" ht="19.5" customHeight="1">
      <c r="A336" s="281"/>
      <c r="B336" s="397"/>
      <c r="C336" s="397" t="s">
        <v>512</v>
      </c>
      <c r="D336" s="1414" t="s">
        <v>754</v>
      </c>
      <c r="E336" s="1414"/>
      <c r="F336" s="1414"/>
      <c r="G336" s="1414"/>
      <c r="H336" s="1414"/>
      <c r="I336" s="1414"/>
      <c r="J336" s="1574">
        <v>1</v>
      </c>
      <c r="K336" s="1575"/>
      <c r="L336" s="1901"/>
      <c r="M336" s="1568"/>
      <c r="N336" s="1570"/>
      <c r="O336" s="1708"/>
      <c r="P336" s="1708"/>
    </row>
    <row r="337" spans="1:16" ht="39.75" customHeight="1">
      <c r="A337" s="281"/>
      <c r="B337" s="397" t="s">
        <v>403</v>
      </c>
      <c r="C337" s="1414" t="s">
        <v>755</v>
      </c>
      <c r="D337" s="1414"/>
      <c r="E337" s="1414"/>
      <c r="F337" s="1414"/>
      <c r="G337" s="1414"/>
      <c r="H337" s="1414"/>
      <c r="I337" s="1414"/>
      <c r="J337" s="1414"/>
      <c r="K337" s="1415"/>
      <c r="L337" s="1901"/>
      <c r="M337" s="1568"/>
      <c r="N337" s="1570"/>
      <c r="O337" s="1708"/>
      <c r="P337" s="1708"/>
    </row>
    <row r="338" spans="1:16" ht="19.5" customHeight="1">
      <c r="A338" s="281"/>
      <c r="B338" s="205"/>
      <c r="C338" s="397" t="s">
        <v>418</v>
      </c>
      <c r="D338" s="1414" t="s">
        <v>745</v>
      </c>
      <c r="E338" s="1414"/>
      <c r="F338" s="1414"/>
      <c r="G338" s="1414"/>
      <c r="H338" s="1414"/>
      <c r="I338" s="1415"/>
      <c r="J338" s="1574" t="s">
        <v>345</v>
      </c>
      <c r="K338" s="1575"/>
      <c r="L338" s="1901"/>
      <c r="M338" s="1568"/>
      <c r="N338" s="1570"/>
      <c r="O338" s="1708"/>
      <c r="P338" s="1708"/>
    </row>
    <row r="339" spans="1:16" ht="19.5" customHeight="1">
      <c r="A339" s="281"/>
      <c r="B339" s="205"/>
      <c r="C339" s="397" t="s">
        <v>508</v>
      </c>
      <c r="D339" s="1414" t="s">
        <v>753</v>
      </c>
      <c r="E339" s="1414"/>
      <c r="F339" s="1414"/>
      <c r="G339" s="1414"/>
      <c r="H339" s="1414"/>
      <c r="I339" s="1415"/>
      <c r="J339" s="1905" t="s">
        <v>58</v>
      </c>
      <c r="K339" s="1903"/>
      <c r="L339" s="1901"/>
      <c r="M339" s="1568"/>
      <c r="N339" s="1570"/>
      <c r="O339" s="1708"/>
      <c r="P339" s="1708"/>
    </row>
    <row r="340" spans="1:16" ht="19.5" customHeight="1">
      <c r="A340" s="281"/>
      <c r="B340" s="198"/>
      <c r="C340" s="397" t="s">
        <v>510</v>
      </c>
      <c r="D340" s="1414" t="s">
        <v>747</v>
      </c>
      <c r="E340" s="1414"/>
      <c r="F340" s="1414"/>
      <c r="G340" s="1414"/>
      <c r="H340" s="1904" t="s">
        <v>748</v>
      </c>
      <c r="I340" s="1894"/>
      <c r="J340" s="1893" t="s">
        <v>749</v>
      </c>
      <c r="K340" s="1894"/>
      <c r="L340" s="1901"/>
      <c r="M340" s="1568"/>
      <c r="N340" s="1570"/>
      <c r="O340" s="1708"/>
      <c r="P340" s="1708"/>
    </row>
    <row r="341" spans="1:16" ht="19.5" customHeight="1">
      <c r="A341" s="281"/>
      <c r="B341" s="205"/>
      <c r="C341" s="397"/>
      <c r="D341" s="190"/>
      <c r="E341" s="190"/>
      <c r="F341" s="190"/>
      <c r="G341" s="190"/>
      <c r="H341" s="1559"/>
      <c r="I341" s="1561"/>
      <c r="J341" s="1560"/>
      <c r="K341" s="1561"/>
      <c r="L341" s="1901"/>
      <c r="M341" s="1568"/>
      <c r="N341" s="1570"/>
      <c r="O341" s="1708"/>
      <c r="P341" s="1708"/>
    </row>
    <row r="342" spans="1:16" ht="19.5" customHeight="1">
      <c r="A342" s="281"/>
      <c r="B342" s="205"/>
      <c r="C342" s="397" t="s">
        <v>512</v>
      </c>
      <c r="D342" s="1414" t="s">
        <v>756</v>
      </c>
      <c r="E342" s="1414"/>
      <c r="F342" s="1414"/>
      <c r="G342" s="1414"/>
      <c r="H342" s="1414"/>
      <c r="I342" s="1414"/>
      <c r="J342" s="1574">
        <v>0</v>
      </c>
      <c r="K342" s="1575"/>
      <c r="L342" s="1901"/>
      <c r="M342" s="1568"/>
      <c r="N342" s="1570"/>
      <c r="O342" s="1708"/>
      <c r="P342" s="1708"/>
    </row>
    <row r="343" spans="1:16" ht="39.75" customHeight="1">
      <c r="A343" s="281"/>
      <c r="B343" s="205" t="s">
        <v>405</v>
      </c>
      <c r="C343" s="1414" t="s">
        <v>757</v>
      </c>
      <c r="D343" s="1414"/>
      <c r="E343" s="1414"/>
      <c r="F343" s="1414"/>
      <c r="G343" s="1414"/>
      <c r="H343" s="1414"/>
      <c r="I343" s="1414"/>
      <c r="J343" s="1414"/>
      <c r="K343" s="1415"/>
      <c r="L343" s="1901"/>
      <c r="M343" s="1568"/>
      <c r="N343" s="1570"/>
      <c r="O343" s="1708"/>
      <c r="P343" s="1708"/>
    </row>
    <row r="344" spans="1:16" ht="19.5" customHeight="1">
      <c r="A344" s="281"/>
      <c r="B344" s="205"/>
      <c r="C344" s="397" t="s">
        <v>418</v>
      </c>
      <c r="D344" s="1414" t="s">
        <v>745</v>
      </c>
      <c r="E344" s="1414"/>
      <c r="F344" s="1414"/>
      <c r="G344" s="1414"/>
      <c r="H344" s="1414"/>
      <c r="I344" s="1415"/>
      <c r="J344" s="1574" t="s">
        <v>345</v>
      </c>
      <c r="K344" s="1575"/>
      <c r="L344" s="1901"/>
      <c r="M344" s="1568"/>
      <c r="N344" s="1570"/>
      <c r="O344" s="1708"/>
      <c r="P344" s="1708"/>
    </row>
    <row r="345" spans="1:16" ht="19.5" customHeight="1">
      <c r="A345" s="281"/>
      <c r="B345" s="205"/>
      <c r="C345" s="397" t="s">
        <v>508</v>
      </c>
      <c r="D345" s="1414" t="s">
        <v>753</v>
      </c>
      <c r="E345" s="1414"/>
      <c r="F345" s="1414"/>
      <c r="G345" s="1414"/>
      <c r="H345" s="1414"/>
      <c r="I345" s="1415"/>
      <c r="J345" s="1883" t="s">
        <v>58</v>
      </c>
      <c r="K345" s="1903"/>
      <c r="L345" s="1901"/>
      <c r="M345" s="1568"/>
      <c r="N345" s="1570"/>
      <c r="O345" s="1708"/>
      <c r="P345" s="1708"/>
    </row>
    <row r="346" spans="1:16" ht="19.5" customHeight="1">
      <c r="A346" s="281"/>
      <c r="B346" s="198"/>
      <c r="C346" s="397" t="s">
        <v>510</v>
      </c>
      <c r="D346" s="1414" t="s">
        <v>747</v>
      </c>
      <c r="E346" s="1414"/>
      <c r="F346" s="1414"/>
      <c r="G346" s="1414"/>
      <c r="H346" s="1904" t="s">
        <v>748</v>
      </c>
      <c r="I346" s="1894"/>
      <c r="J346" s="1893" t="s">
        <v>749</v>
      </c>
      <c r="K346" s="1894"/>
      <c r="L346" s="1901"/>
      <c r="M346" s="1568"/>
      <c r="N346" s="1570"/>
      <c r="O346" s="1708"/>
      <c r="P346" s="1708"/>
    </row>
    <row r="347" spans="1:16" ht="19.5" customHeight="1">
      <c r="A347" s="281"/>
      <c r="B347" s="205"/>
      <c r="C347" s="397"/>
      <c r="D347" s="190"/>
      <c r="E347" s="190"/>
      <c r="F347" s="190"/>
      <c r="G347" s="190"/>
      <c r="H347" s="1559"/>
      <c r="I347" s="1561"/>
      <c r="J347" s="1560"/>
      <c r="K347" s="1561"/>
      <c r="L347" s="1901"/>
      <c r="M347" s="1568"/>
      <c r="N347" s="1570"/>
      <c r="O347" s="1708"/>
      <c r="P347" s="1708"/>
    </row>
    <row r="348" spans="1:16" ht="19.5" customHeight="1">
      <c r="A348" s="281"/>
      <c r="B348" s="205"/>
      <c r="C348" s="397" t="s">
        <v>512</v>
      </c>
      <c r="D348" s="1414" t="s">
        <v>758</v>
      </c>
      <c r="E348" s="1414"/>
      <c r="F348" s="1414"/>
      <c r="G348" s="1414"/>
      <c r="H348" s="1414"/>
      <c r="I348" s="1414"/>
      <c r="J348" s="1574">
        <v>0</v>
      </c>
      <c r="K348" s="1575"/>
      <c r="L348" s="1901"/>
      <c r="M348" s="1568"/>
      <c r="N348" s="1570"/>
      <c r="O348" s="1708"/>
      <c r="P348" s="1708"/>
    </row>
    <row r="349" spans="1:16" ht="39.75" customHeight="1">
      <c r="A349" s="281"/>
      <c r="B349" s="205" t="s">
        <v>408</v>
      </c>
      <c r="C349" s="1414" t="s">
        <v>759</v>
      </c>
      <c r="D349" s="1414"/>
      <c r="E349" s="1414"/>
      <c r="F349" s="1414"/>
      <c r="G349" s="1414"/>
      <c r="H349" s="1414"/>
      <c r="I349" s="1414"/>
      <c r="J349" s="1414"/>
      <c r="K349" s="1415"/>
      <c r="L349" s="1901"/>
      <c r="M349" s="1568"/>
      <c r="N349" s="1570"/>
      <c r="O349" s="1708"/>
      <c r="P349" s="1708"/>
    </row>
    <row r="350" spans="1:16" ht="19.5" customHeight="1">
      <c r="A350" s="281"/>
      <c r="B350" s="205"/>
      <c r="C350" s="398" t="s">
        <v>418</v>
      </c>
      <c r="D350" s="1414" t="s">
        <v>745</v>
      </c>
      <c r="E350" s="1414"/>
      <c r="F350" s="1414"/>
      <c r="G350" s="1414"/>
      <c r="H350" s="1414"/>
      <c r="I350" s="1415"/>
      <c r="J350" s="1574" t="s">
        <v>345</v>
      </c>
      <c r="K350" s="1575"/>
      <c r="L350" s="1901"/>
      <c r="M350" s="1568"/>
      <c r="N350" s="1570"/>
      <c r="O350" s="1708"/>
      <c r="P350" s="1708"/>
    </row>
    <row r="351" spans="1:16" ht="19.5" customHeight="1">
      <c r="A351" s="281"/>
      <c r="B351" s="205"/>
      <c r="C351" s="397" t="s">
        <v>508</v>
      </c>
      <c r="D351" s="1414" t="s">
        <v>753</v>
      </c>
      <c r="E351" s="1414"/>
      <c r="F351" s="1414"/>
      <c r="G351" s="1414"/>
      <c r="H351" s="1414"/>
      <c r="I351" s="1415"/>
      <c r="J351" s="1883" t="s">
        <v>58</v>
      </c>
      <c r="K351" s="1903"/>
      <c r="L351" s="1901"/>
      <c r="M351" s="1568"/>
      <c r="N351" s="1570"/>
      <c r="O351" s="1708"/>
      <c r="P351" s="1708"/>
    </row>
    <row r="352" spans="1:16" ht="19.5" customHeight="1">
      <c r="A352" s="281"/>
      <c r="B352" s="198"/>
      <c r="C352" s="397" t="s">
        <v>510</v>
      </c>
      <c r="D352" s="1414" t="s">
        <v>747</v>
      </c>
      <c r="E352" s="1414"/>
      <c r="F352" s="1414"/>
      <c r="G352" s="1414"/>
      <c r="H352" s="1904" t="s">
        <v>748</v>
      </c>
      <c r="I352" s="1894"/>
      <c r="J352" s="1893" t="s">
        <v>749</v>
      </c>
      <c r="K352" s="1894"/>
      <c r="L352" s="1901"/>
      <c r="M352" s="1568"/>
      <c r="N352" s="1570"/>
      <c r="O352" s="1708"/>
      <c r="P352" s="1708"/>
    </row>
    <row r="353" spans="1:16" ht="19.5" customHeight="1">
      <c r="A353" s="281"/>
      <c r="B353" s="205"/>
      <c r="C353" s="397"/>
      <c r="D353" s="190"/>
      <c r="E353" s="190"/>
      <c r="F353" s="190"/>
      <c r="G353" s="190"/>
      <c r="H353" s="1559"/>
      <c r="I353" s="1561"/>
      <c r="J353" s="1560"/>
      <c r="K353" s="1561"/>
      <c r="L353" s="1901"/>
      <c r="M353" s="1568"/>
      <c r="N353" s="1570"/>
      <c r="O353" s="1708"/>
      <c r="P353" s="1708"/>
    </row>
    <row r="354" spans="1:16" ht="19.5" customHeight="1">
      <c r="A354" s="281"/>
      <c r="B354" s="205"/>
      <c r="C354" s="397" t="s">
        <v>512</v>
      </c>
      <c r="D354" s="1414" t="s">
        <v>758</v>
      </c>
      <c r="E354" s="1414"/>
      <c r="F354" s="1414"/>
      <c r="G354" s="1414"/>
      <c r="H354" s="1414"/>
      <c r="I354" s="1414"/>
      <c r="J354" s="1574">
        <v>0</v>
      </c>
      <c r="K354" s="1575"/>
      <c r="L354" s="1901"/>
      <c r="M354" s="1568"/>
      <c r="N354" s="1570"/>
      <c r="O354" s="1708"/>
      <c r="P354" s="1708"/>
    </row>
    <row r="355" spans="1:16" ht="25.5" customHeight="1">
      <c r="A355" s="281"/>
      <c r="B355" s="205" t="s">
        <v>410</v>
      </c>
      <c r="C355" s="1414" t="s">
        <v>117</v>
      </c>
      <c r="D355" s="1414"/>
      <c r="E355" s="1414"/>
      <c r="F355" s="1414"/>
      <c r="G355" s="1414"/>
      <c r="H355" s="1414"/>
      <c r="I355" s="1414"/>
      <c r="J355" s="1414"/>
      <c r="K355" s="1415"/>
      <c r="L355" s="1901"/>
      <c r="M355" s="1568"/>
      <c r="N355" s="1570"/>
      <c r="O355" s="1708"/>
      <c r="P355" s="1708"/>
    </row>
    <row r="356" spans="1:16" ht="19.5" customHeight="1">
      <c r="A356" s="281"/>
      <c r="B356" s="205"/>
      <c r="C356" s="398" t="s">
        <v>418</v>
      </c>
      <c r="D356" s="1414" t="s">
        <v>745</v>
      </c>
      <c r="E356" s="1414"/>
      <c r="F356" s="1414"/>
      <c r="G356" s="1414"/>
      <c r="H356" s="1414"/>
      <c r="I356" s="1415"/>
      <c r="J356" s="1574" t="s">
        <v>345</v>
      </c>
      <c r="K356" s="1575"/>
      <c r="L356" s="1901"/>
      <c r="M356" s="1568"/>
      <c r="N356" s="1570"/>
      <c r="O356" s="1708"/>
      <c r="P356" s="1708"/>
    </row>
    <row r="357" spans="1:16" ht="19.5" customHeight="1">
      <c r="A357" s="281"/>
      <c r="B357" s="205"/>
      <c r="C357" s="397" t="s">
        <v>508</v>
      </c>
      <c r="D357" s="1414" t="s">
        <v>753</v>
      </c>
      <c r="E357" s="1414"/>
      <c r="F357" s="1414"/>
      <c r="G357" s="1414"/>
      <c r="H357" s="1414"/>
      <c r="I357" s="1415"/>
      <c r="J357" s="1883" t="s">
        <v>58</v>
      </c>
      <c r="K357" s="1903"/>
      <c r="L357" s="1901"/>
      <c r="M357" s="1568"/>
      <c r="N357" s="1570"/>
      <c r="O357" s="1708"/>
      <c r="P357" s="1708"/>
    </row>
    <row r="358" spans="1:16" ht="19.5" customHeight="1">
      <c r="A358" s="281"/>
      <c r="B358" s="205"/>
      <c r="C358" s="397" t="s">
        <v>510</v>
      </c>
      <c r="D358" s="1414" t="s">
        <v>747</v>
      </c>
      <c r="E358" s="1414"/>
      <c r="F358" s="1414"/>
      <c r="G358" s="1414"/>
      <c r="H358" s="1904" t="s">
        <v>748</v>
      </c>
      <c r="I358" s="1894"/>
      <c r="J358" s="1893" t="s">
        <v>749</v>
      </c>
      <c r="K358" s="1894"/>
      <c r="L358" s="1901"/>
      <c r="M358" s="1568"/>
      <c r="N358" s="1570"/>
      <c r="O358" s="1708"/>
      <c r="P358" s="1708"/>
    </row>
    <row r="359" spans="1:16" ht="19.5" customHeight="1">
      <c r="A359" s="281"/>
      <c r="B359" s="205"/>
      <c r="C359" s="397"/>
      <c r="D359" s="190"/>
      <c r="E359" s="190"/>
      <c r="F359" s="190"/>
      <c r="G359" s="190"/>
      <c r="H359" s="1559"/>
      <c r="I359" s="1561"/>
      <c r="J359" s="1560"/>
      <c r="K359" s="1561"/>
      <c r="L359" s="1901"/>
      <c r="M359" s="1568"/>
      <c r="N359" s="1570"/>
      <c r="O359" s="1708"/>
      <c r="P359" s="1708"/>
    </row>
    <row r="360" spans="1:16" ht="19.5" customHeight="1">
      <c r="A360" s="281"/>
      <c r="B360" s="205"/>
      <c r="C360" s="397" t="s">
        <v>512</v>
      </c>
      <c r="D360" s="1414" t="s">
        <v>760</v>
      </c>
      <c r="E360" s="1414"/>
      <c r="F360" s="1414"/>
      <c r="G360" s="1414"/>
      <c r="H360" s="1414"/>
      <c r="I360" s="1414"/>
      <c r="J360" s="1574">
        <v>0</v>
      </c>
      <c r="K360" s="1575"/>
      <c r="L360" s="1901"/>
      <c r="M360" s="1568"/>
      <c r="N360" s="1570"/>
      <c r="O360" s="1708"/>
      <c r="P360" s="1708"/>
    </row>
    <row r="361" spans="1:16" ht="25.5" customHeight="1">
      <c r="A361" s="281"/>
      <c r="B361" s="205" t="s">
        <v>413</v>
      </c>
      <c r="C361" s="1414" t="s">
        <v>118</v>
      </c>
      <c r="D361" s="1414"/>
      <c r="E361" s="1414"/>
      <c r="F361" s="1414"/>
      <c r="G361" s="1414"/>
      <c r="H361" s="1414"/>
      <c r="I361" s="1414"/>
      <c r="J361" s="1414"/>
      <c r="K361" s="1415"/>
      <c r="L361" s="1901"/>
      <c r="M361" s="1568"/>
      <c r="N361" s="1570"/>
      <c r="O361" s="1708"/>
      <c r="P361" s="1708"/>
    </row>
    <row r="362" spans="1:16" ht="19.5" customHeight="1">
      <c r="A362" s="281"/>
      <c r="B362" s="205"/>
      <c r="C362" s="398" t="s">
        <v>418</v>
      </c>
      <c r="D362" s="1414" t="s">
        <v>745</v>
      </c>
      <c r="E362" s="1414"/>
      <c r="F362" s="1414"/>
      <c r="G362" s="1414"/>
      <c r="H362" s="1414"/>
      <c r="I362" s="1415"/>
      <c r="J362" s="1574" t="s">
        <v>346</v>
      </c>
      <c r="K362" s="1575"/>
      <c r="L362" s="1901"/>
      <c r="M362" s="1568"/>
      <c r="N362" s="1570"/>
      <c r="O362" s="1708"/>
      <c r="P362" s="1708"/>
    </row>
    <row r="363" spans="1:16" ht="19.5" customHeight="1">
      <c r="A363" s="281"/>
      <c r="B363" s="205"/>
      <c r="C363" s="397" t="s">
        <v>508</v>
      </c>
      <c r="D363" s="1414" t="s">
        <v>753</v>
      </c>
      <c r="E363" s="1414"/>
      <c r="F363" s="1414"/>
      <c r="G363" s="1414"/>
      <c r="H363" s="1414"/>
      <c r="I363" s="1415"/>
      <c r="J363" s="1883" t="s">
        <v>58</v>
      </c>
      <c r="K363" s="1903"/>
      <c r="L363" s="1901"/>
      <c r="M363" s="1568"/>
      <c r="N363" s="1570"/>
      <c r="O363" s="1708"/>
      <c r="P363" s="1708"/>
    </row>
    <row r="364" spans="1:16" ht="19.5" customHeight="1">
      <c r="A364" s="281"/>
      <c r="B364" s="205"/>
      <c r="C364" s="397" t="s">
        <v>510</v>
      </c>
      <c r="D364" s="1414" t="s">
        <v>747</v>
      </c>
      <c r="E364" s="1414"/>
      <c r="F364" s="1414"/>
      <c r="G364" s="1414"/>
      <c r="H364" s="1904" t="s">
        <v>748</v>
      </c>
      <c r="I364" s="1894"/>
      <c r="J364" s="1893" t="s">
        <v>749</v>
      </c>
      <c r="K364" s="1894"/>
      <c r="L364" s="1901"/>
      <c r="M364" s="1568"/>
      <c r="N364" s="1570"/>
      <c r="O364" s="1708"/>
      <c r="P364" s="1708"/>
    </row>
    <row r="365" spans="1:16" ht="19.5" customHeight="1">
      <c r="A365" s="281"/>
      <c r="B365" s="205"/>
      <c r="C365" s="397"/>
      <c r="D365" s="190"/>
      <c r="E365" s="190"/>
      <c r="F365" s="190"/>
      <c r="G365" s="190"/>
      <c r="H365" s="1559"/>
      <c r="I365" s="1561"/>
      <c r="J365" s="1560"/>
      <c r="K365" s="1561"/>
      <c r="L365" s="1901"/>
      <c r="M365" s="1568"/>
      <c r="N365" s="1570"/>
      <c r="O365" s="1708"/>
      <c r="P365" s="1708"/>
    </row>
    <row r="366" spans="1:16" ht="19.5" customHeight="1">
      <c r="A366" s="281"/>
      <c r="B366" s="205"/>
      <c r="C366" s="397" t="s">
        <v>512</v>
      </c>
      <c r="D366" s="1414" t="s">
        <v>761</v>
      </c>
      <c r="E366" s="1414"/>
      <c r="F366" s="1414"/>
      <c r="G366" s="1414"/>
      <c r="H366" s="1414"/>
      <c r="I366" s="1414"/>
      <c r="J366" s="1574">
        <v>0</v>
      </c>
      <c r="K366" s="1575"/>
      <c r="L366" s="1901"/>
      <c r="M366" s="1568"/>
      <c r="N366" s="1570"/>
      <c r="O366" s="1708"/>
      <c r="P366" s="1708"/>
    </row>
    <row r="367" spans="1:16" ht="35.25" customHeight="1">
      <c r="A367" s="281"/>
      <c r="B367" s="198" t="s">
        <v>416</v>
      </c>
      <c r="C367" s="1414" t="s">
        <v>762</v>
      </c>
      <c r="D367" s="1414"/>
      <c r="E367" s="1414"/>
      <c r="F367" s="1414"/>
      <c r="G367" s="1414"/>
      <c r="H367" s="1414"/>
      <c r="I367" s="1414"/>
      <c r="J367" s="1414"/>
      <c r="K367" s="1415"/>
      <c r="L367" s="1901"/>
      <c r="M367" s="1568"/>
      <c r="N367" s="1570"/>
      <c r="O367" s="1708"/>
      <c r="P367" s="1708"/>
    </row>
    <row r="368" spans="1:16" ht="19.5" customHeight="1">
      <c r="A368" s="281"/>
      <c r="B368" s="205"/>
      <c r="C368" s="398" t="s">
        <v>418</v>
      </c>
      <c r="D368" s="1414" t="s">
        <v>745</v>
      </c>
      <c r="E368" s="1414"/>
      <c r="F368" s="1414"/>
      <c r="G368" s="1414"/>
      <c r="H368" s="1414"/>
      <c r="I368" s="1415"/>
      <c r="J368" s="1574" t="s">
        <v>345</v>
      </c>
      <c r="K368" s="1575"/>
      <c r="L368" s="1901"/>
      <c r="M368" s="1568"/>
      <c r="N368" s="1570"/>
      <c r="O368" s="1708"/>
      <c r="P368" s="1708"/>
    </row>
    <row r="369" spans="1:16" ht="19.5" customHeight="1">
      <c r="A369" s="281"/>
      <c r="B369" s="205"/>
      <c r="C369" s="397" t="s">
        <v>508</v>
      </c>
      <c r="D369" s="1414" t="s">
        <v>753</v>
      </c>
      <c r="E369" s="1414"/>
      <c r="F369" s="1414"/>
      <c r="G369" s="1414"/>
      <c r="H369" s="1414"/>
      <c r="I369" s="1415"/>
      <c r="J369" s="1883" t="s">
        <v>58</v>
      </c>
      <c r="K369" s="1903"/>
      <c r="L369" s="1901"/>
      <c r="M369" s="1568"/>
      <c r="N369" s="1570"/>
      <c r="O369" s="1708"/>
      <c r="P369" s="1708"/>
    </row>
    <row r="370" spans="1:16" ht="19.5" customHeight="1">
      <c r="A370" s="281"/>
      <c r="B370" s="198"/>
      <c r="C370" s="294" t="s">
        <v>510</v>
      </c>
      <c r="D370" s="1414" t="s">
        <v>747</v>
      </c>
      <c r="E370" s="1414"/>
      <c r="F370" s="1414"/>
      <c r="G370" s="1414"/>
      <c r="H370" s="1904" t="s">
        <v>748</v>
      </c>
      <c r="I370" s="1894"/>
      <c r="J370" s="1893" t="s">
        <v>749</v>
      </c>
      <c r="K370" s="1894"/>
      <c r="L370" s="1901"/>
      <c r="M370" s="1568"/>
      <c r="N370" s="1570"/>
      <c r="O370" s="1708"/>
      <c r="P370" s="1708"/>
    </row>
    <row r="371" spans="1:16" ht="19.5" customHeight="1">
      <c r="A371" s="281"/>
      <c r="B371" s="397"/>
      <c r="C371" s="397"/>
      <c r="D371" s="190"/>
      <c r="E371" s="190"/>
      <c r="F371" s="190"/>
      <c r="G371" s="190"/>
      <c r="H371" s="1559"/>
      <c r="I371" s="1561"/>
      <c r="J371" s="1560"/>
      <c r="K371" s="1561"/>
      <c r="L371" s="1901"/>
      <c r="M371" s="1568"/>
      <c r="N371" s="1570"/>
      <c r="O371" s="1708"/>
      <c r="P371" s="1708"/>
    </row>
    <row r="372" spans="1:16" ht="19.5" customHeight="1">
      <c r="A372" s="281"/>
      <c r="B372" s="397"/>
      <c r="C372" s="397" t="s">
        <v>512</v>
      </c>
      <c r="D372" s="1414" t="s">
        <v>763</v>
      </c>
      <c r="E372" s="1414"/>
      <c r="F372" s="1414"/>
      <c r="G372" s="1414"/>
      <c r="H372" s="1414"/>
      <c r="I372" s="1414"/>
      <c r="J372" s="1574">
        <v>0</v>
      </c>
      <c r="K372" s="1575"/>
      <c r="L372" s="1902"/>
      <c r="M372" s="1571"/>
      <c r="N372" s="1573"/>
      <c r="O372" s="1755"/>
      <c r="P372" s="1755"/>
    </row>
    <row r="373" spans="1:16" ht="60" customHeight="1">
      <c r="A373" s="281"/>
      <c r="B373" s="225" t="s">
        <v>764</v>
      </c>
      <c r="C373" s="1414" t="s">
        <v>765</v>
      </c>
      <c r="D373" s="1414"/>
      <c r="E373" s="1414"/>
      <c r="F373" s="1414"/>
      <c r="G373" s="1414"/>
      <c r="H373" s="399" t="s">
        <v>54</v>
      </c>
      <c r="I373" s="400" t="s">
        <v>766</v>
      </c>
      <c r="J373" s="1560"/>
      <c r="K373" s="1560"/>
      <c r="L373" s="1560"/>
      <c r="M373" s="1560"/>
      <c r="N373" s="1906"/>
      <c r="O373" s="328" t="s">
        <v>3320</v>
      </c>
      <c r="P373" s="328"/>
    </row>
    <row r="374" spans="1:16" ht="87.75" customHeight="1">
      <c r="A374" s="281"/>
      <c r="B374" s="225" t="s">
        <v>767</v>
      </c>
      <c r="C374" s="1484" t="s">
        <v>768</v>
      </c>
      <c r="D374" s="1484"/>
      <c r="E374" s="1484"/>
      <c r="F374" s="1484"/>
      <c r="G374" s="1485"/>
      <c r="H374" s="299" t="s">
        <v>54</v>
      </c>
      <c r="I374" s="319" t="s">
        <v>446</v>
      </c>
      <c r="J374" s="1907"/>
      <c r="K374" s="1907"/>
      <c r="L374" s="1907"/>
      <c r="M374" s="1907"/>
      <c r="N374" s="1908"/>
      <c r="O374" s="1709" t="s">
        <v>3430</v>
      </c>
      <c r="P374" s="1709"/>
    </row>
    <row r="375" spans="1:16" ht="65.25" customHeight="1">
      <c r="A375" s="281"/>
      <c r="B375" s="198" t="s">
        <v>394</v>
      </c>
      <c r="C375" s="1485" t="s">
        <v>769</v>
      </c>
      <c r="D375" s="1432"/>
      <c r="E375" s="1432"/>
      <c r="F375" s="1432"/>
      <c r="G375" s="1432"/>
      <c r="H375" s="1909"/>
      <c r="I375" s="1909"/>
      <c r="J375" s="1909"/>
      <c r="K375" s="1909"/>
      <c r="L375" s="1909"/>
      <c r="M375" s="1791"/>
      <c r="N375" s="1910"/>
      <c r="O375" s="1755"/>
      <c r="P375" s="1755"/>
    </row>
    <row r="376" spans="1:16" ht="57" customHeight="1">
      <c r="A376" s="281"/>
      <c r="B376" s="190" t="s">
        <v>770</v>
      </c>
      <c r="C376" s="1414" t="s">
        <v>771</v>
      </c>
      <c r="D376" s="1414"/>
      <c r="E376" s="1414"/>
      <c r="F376" s="1414"/>
      <c r="G376" s="1415"/>
      <c r="H376" s="1574" t="s">
        <v>358</v>
      </c>
      <c r="I376" s="1575"/>
      <c r="J376" s="1921" t="s">
        <v>446</v>
      </c>
      <c r="K376" s="1563"/>
      <c r="L376" s="1655"/>
      <c r="M376" s="1655"/>
      <c r="N376" s="1923"/>
      <c r="O376" s="1709" t="s">
        <v>3430</v>
      </c>
      <c r="P376" s="1709"/>
    </row>
    <row r="377" spans="1:16" ht="42.75" customHeight="1">
      <c r="A377" s="281"/>
      <c r="B377" s="398" t="s">
        <v>394</v>
      </c>
      <c r="C377" s="1445" t="s">
        <v>772</v>
      </c>
      <c r="D377" s="1445"/>
      <c r="E377" s="1445"/>
      <c r="F377" s="1445"/>
      <c r="G377" s="1817"/>
      <c r="H377" s="1927"/>
      <c r="I377" s="1881"/>
      <c r="J377" s="1922"/>
      <c r="K377" s="1924"/>
      <c r="L377" s="1925"/>
      <c r="M377" s="1925"/>
      <c r="N377" s="1926"/>
      <c r="O377" s="1710"/>
      <c r="P377" s="1710"/>
    </row>
    <row r="378" spans="1:16" ht="44.25" customHeight="1">
      <c r="B378" s="1911" t="s">
        <v>773</v>
      </c>
      <c r="C378" s="1912"/>
      <c r="D378" s="1912"/>
      <c r="E378" s="1912"/>
      <c r="F378" s="1912"/>
      <c r="G378" s="1913"/>
      <c r="H378" s="1914"/>
      <c r="I378" s="1915"/>
      <c r="J378" s="1915"/>
      <c r="K378" s="1915"/>
      <c r="L378" s="1915"/>
      <c r="M378" s="1915"/>
      <c r="N378" s="1915"/>
      <c r="O378" s="1916"/>
      <c r="P378" s="1917"/>
    </row>
    <row r="379" spans="1:16" ht="24" customHeight="1">
      <c r="B379" s="1416" t="s">
        <v>7</v>
      </c>
      <c r="C379" s="1417"/>
      <c r="D379" s="1417"/>
      <c r="E379" s="1417"/>
      <c r="F379" s="1417"/>
      <c r="G379" s="1417"/>
      <c r="H379" s="1417"/>
      <c r="I379" s="1417"/>
      <c r="J379" s="1882"/>
      <c r="K379" s="1882"/>
      <c r="L379" s="1417"/>
      <c r="M379" s="1417"/>
      <c r="N379" s="1417"/>
      <c r="O379" s="1417"/>
      <c r="P379" s="1418"/>
    </row>
    <row r="380" spans="1:16" ht="198.75" customHeight="1">
      <c r="A380" s="281"/>
      <c r="B380" s="190" t="s">
        <v>774</v>
      </c>
      <c r="C380" s="1414" t="s">
        <v>775</v>
      </c>
      <c r="D380" s="1414"/>
      <c r="E380" s="1414"/>
      <c r="F380" s="1414"/>
      <c r="G380" s="1415"/>
      <c r="H380" s="1574" t="s">
        <v>53</v>
      </c>
      <c r="I380" s="1575"/>
      <c r="J380" s="394" t="s">
        <v>446</v>
      </c>
      <c r="K380" s="1918" t="s">
        <v>4294</v>
      </c>
      <c r="L380" s="1919"/>
      <c r="M380" s="1919"/>
      <c r="N380" s="1920"/>
      <c r="O380" s="461"/>
      <c r="P380" s="462"/>
    </row>
    <row r="381" spans="1:16" ht="72.75" customHeight="1">
      <c r="A381" s="281"/>
      <c r="B381" s="190" t="s">
        <v>776</v>
      </c>
      <c r="C381" s="1414" t="s">
        <v>777</v>
      </c>
      <c r="D381" s="1414"/>
      <c r="E381" s="1414"/>
      <c r="F381" s="1414"/>
      <c r="G381" s="1415"/>
      <c r="H381" s="1574" t="s">
        <v>4295</v>
      </c>
      <c r="I381" s="1575"/>
      <c r="J381" s="319" t="s">
        <v>446</v>
      </c>
      <c r="K381" s="1928"/>
      <c r="L381" s="1929"/>
      <c r="M381" s="1929"/>
      <c r="N381" s="1930"/>
      <c r="O381" s="463"/>
      <c r="P381" s="464"/>
    </row>
    <row r="382" spans="1:16" ht="408.75" customHeight="1">
      <c r="A382" s="281"/>
      <c r="B382" s="190" t="s">
        <v>778</v>
      </c>
      <c r="C382" s="1414" t="s">
        <v>779</v>
      </c>
      <c r="D382" s="1414"/>
      <c r="E382" s="1414"/>
      <c r="F382" s="1414"/>
      <c r="G382" s="1415"/>
      <c r="H382" s="1574" t="s">
        <v>53</v>
      </c>
      <c r="I382" s="1575"/>
      <c r="J382" s="1756" t="s">
        <v>446</v>
      </c>
      <c r="K382" s="1928" t="s">
        <v>4296</v>
      </c>
      <c r="L382" s="1929"/>
      <c r="M382" s="1929"/>
      <c r="N382" s="1930"/>
      <c r="O382" s="463"/>
      <c r="P382" s="464"/>
    </row>
    <row r="383" spans="1:16" ht="63.95" customHeight="1">
      <c r="A383" s="281"/>
      <c r="B383" s="190"/>
      <c r="C383" s="190" t="s">
        <v>561</v>
      </c>
      <c r="D383" s="1414" t="s">
        <v>780</v>
      </c>
      <c r="E383" s="1414"/>
      <c r="F383" s="1414"/>
      <c r="G383" s="1415"/>
      <c r="H383" s="1574" t="s">
        <v>53</v>
      </c>
      <c r="I383" s="1575"/>
      <c r="J383" s="1758"/>
      <c r="K383" s="1928"/>
      <c r="L383" s="1929"/>
      <c r="M383" s="1929"/>
      <c r="N383" s="1930"/>
      <c r="O383" s="463"/>
      <c r="P383" s="464"/>
    </row>
    <row r="384" spans="1:16" ht="72.75" customHeight="1">
      <c r="A384" s="281"/>
      <c r="B384" s="190" t="s">
        <v>781</v>
      </c>
      <c r="C384" s="1414" t="s">
        <v>782</v>
      </c>
      <c r="D384" s="1414"/>
      <c r="E384" s="1414"/>
      <c r="F384" s="1414"/>
      <c r="G384" s="1415"/>
      <c r="H384" s="1867" t="s">
        <v>372</v>
      </c>
      <c r="I384" s="1869"/>
      <c r="J384" s="319" t="s">
        <v>446</v>
      </c>
      <c r="K384" s="1928"/>
      <c r="L384" s="1929"/>
      <c r="M384" s="1929"/>
      <c r="N384" s="1930"/>
      <c r="O384" s="463"/>
      <c r="P384" s="464"/>
    </row>
    <row r="385" spans="1:16" ht="64.5" customHeight="1">
      <c r="A385" s="281"/>
      <c r="B385" s="190" t="s">
        <v>783</v>
      </c>
      <c r="C385" s="1414" t="s">
        <v>784</v>
      </c>
      <c r="D385" s="1414"/>
      <c r="E385" s="1414"/>
      <c r="F385" s="1414"/>
      <c r="G385" s="1415"/>
      <c r="H385" s="1937" t="s">
        <v>1369</v>
      </c>
      <c r="I385" s="1938"/>
      <c r="J385" s="319" t="s">
        <v>446</v>
      </c>
      <c r="K385" s="1928"/>
      <c r="L385" s="1929"/>
      <c r="M385" s="1929"/>
      <c r="N385" s="1930"/>
      <c r="O385" s="463"/>
      <c r="P385" s="464"/>
    </row>
    <row r="386" spans="1:16" ht="63.75" customHeight="1">
      <c r="A386" s="281"/>
      <c r="B386" s="190" t="s">
        <v>785</v>
      </c>
      <c r="C386" s="1414" t="s">
        <v>786</v>
      </c>
      <c r="D386" s="1414"/>
      <c r="E386" s="1414"/>
      <c r="F386" s="1414"/>
      <c r="G386" s="1415"/>
      <c r="H386" s="1563" t="s">
        <v>1370</v>
      </c>
      <c r="I386" s="1564"/>
      <c r="J386" s="319" t="s">
        <v>446</v>
      </c>
      <c r="K386" s="1928"/>
      <c r="L386" s="1929"/>
      <c r="M386" s="1929"/>
      <c r="N386" s="1930"/>
      <c r="O386" s="463"/>
      <c r="P386" s="464"/>
    </row>
    <row r="387" spans="1:16" ht="46.5" customHeight="1">
      <c r="A387" s="281"/>
      <c r="B387" s="190" t="s">
        <v>787</v>
      </c>
      <c r="C387" s="1414" t="s">
        <v>1371</v>
      </c>
      <c r="D387" s="1414"/>
      <c r="E387" s="1414"/>
      <c r="F387" s="1414"/>
      <c r="G387" s="1414"/>
      <c r="H387" s="1414"/>
      <c r="I387" s="1415"/>
      <c r="J387" s="1756" t="s">
        <v>446</v>
      </c>
      <c r="K387" s="2131"/>
      <c r="L387" s="2132"/>
      <c r="M387" s="2132"/>
      <c r="N387" s="2133"/>
      <c r="O387" s="463"/>
      <c r="P387" s="464"/>
    </row>
    <row r="388" spans="1:16" ht="30.75" customHeight="1">
      <c r="A388" s="281"/>
      <c r="B388" s="225"/>
      <c r="C388" s="225" t="s">
        <v>561</v>
      </c>
      <c r="D388" s="1414" t="s">
        <v>4297</v>
      </c>
      <c r="E388" s="1414"/>
      <c r="F388" s="1414"/>
      <c r="G388" s="1415"/>
      <c r="H388" s="1563" t="s">
        <v>1373</v>
      </c>
      <c r="I388" s="1564"/>
      <c r="J388" s="1757"/>
      <c r="K388" s="2134"/>
      <c r="L388" s="2135"/>
      <c r="M388" s="2135"/>
      <c r="N388" s="2136"/>
      <c r="O388" s="463"/>
      <c r="P388" s="464"/>
    </row>
    <row r="389" spans="1:16" ht="31.5" customHeight="1">
      <c r="B389" s="1939" t="s">
        <v>791</v>
      </c>
      <c r="C389" s="1940"/>
      <c r="D389" s="1940"/>
      <c r="E389" s="1940"/>
      <c r="F389" s="1940"/>
      <c r="G389" s="1940"/>
      <c r="H389" s="1940"/>
      <c r="I389" s="1940"/>
      <c r="J389" s="1940"/>
      <c r="K389" s="1940"/>
      <c r="L389" s="1940"/>
      <c r="M389" s="1940"/>
      <c r="N389" s="1940"/>
      <c r="O389" s="1940"/>
      <c r="P389" s="465"/>
    </row>
    <row r="390" spans="1:16" ht="15"/>
    <row r="391" spans="1:16" ht="15"/>
  </sheetData>
  <protectedRanges>
    <protectedRange algorithmName="SHA-512" hashValue="Vy4WNnMLetCeG+ng9ui6x3+uqKOOyXkr9ydS0hpE1nBblJqWNCsRpMCB+kdhYYAjvYZVZFDOlkpNDEp6qTa4+w==" saltValue="f8i8fDNrQTExav3GvUuKAA==" spinCount="100000" sqref="J59:J65" name="Range1"/>
  </protectedRanges>
  <mergeCells count="875">
    <mergeCell ref="F1:N1"/>
    <mergeCell ref="F2:G2"/>
    <mergeCell ref="B4:N4"/>
    <mergeCell ref="J10:K10"/>
    <mergeCell ref="L10:N10"/>
    <mergeCell ref="C11:H11"/>
    <mergeCell ref="J11:K11"/>
    <mergeCell ref="L11:N11"/>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2"/>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I38:J38"/>
    <mergeCell ref="K38:N38"/>
    <mergeCell ref="C39:F39"/>
    <mergeCell ref="I39:J39"/>
    <mergeCell ref="K39:N39"/>
    <mergeCell ref="C40:F40"/>
    <mergeCell ref="I40:J40"/>
    <mergeCell ref="K40:N40"/>
    <mergeCell ref="N47:Q47"/>
    <mergeCell ref="C48:E48"/>
    <mergeCell ref="C49:E49"/>
    <mergeCell ref="G49:H49"/>
    <mergeCell ref="K49:L49"/>
    <mergeCell ref="B50:P50"/>
    <mergeCell ref="C45:E45"/>
    <mergeCell ref="G45:H45"/>
    <mergeCell ref="I45:J45"/>
    <mergeCell ref="K45:L45"/>
    <mergeCell ref="C46:E46"/>
    <mergeCell ref="C47:E47"/>
    <mergeCell ref="G47:H47"/>
    <mergeCell ref="I47:J47"/>
    <mergeCell ref="K47:L4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L63:N63"/>
    <mergeCell ref="C57:E57"/>
    <mergeCell ref="G57:H57"/>
    <mergeCell ref="I57:J57"/>
    <mergeCell ref="K57:L57"/>
    <mergeCell ref="B58:N58"/>
    <mergeCell ref="C59:I59"/>
    <mergeCell ref="L59:N59"/>
    <mergeCell ref="C55:E55"/>
    <mergeCell ref="G55:H55"/>
    <mergeCell ref="I55:J55"/>
    <mergeCell ref="K55:L55"/>
    <mergeCell ref="C56:E56"/>
    <mergeCell ref="G56:H56"/>
    <mergeCell ref="I56:J56"/>
    <mergeCell ref="K56:L56"/>
    <mergeCell ref="O66:O71"/>
    <mergeCell ref="P66:P71"/>
    <mergeCell ref="C67:I67"/>
    <mergeCell ref="C68:I68"/>
    <mergeCell ref="C69:I69"/>
    <mergeCell ref="C70:I70"/>
    <mergeCell ref="C71:F71"/>
    <mergeCell ref="G71:J71"/>
    <mergeCell ref="C64:I64"/>
    <mergeCell ref="L64:N64"/>
    <mergeCell ref="C65:I65"/>
    <mergeCell ref="L65:N65"/>
    <mergeCell ref="C66:J66"/>
    <mergeCell ref="K66:K71"/>
    <mergeCell ref="L66:N71"/>
    <mergeCell ref="O59:O65"/>
    <mergeCell ref="P59:P65"/>
    <mergeCell ref="C60:I60"/>
    <mergeCell ref="L60:N60"/>
    <mergeCell ref="C61:I61"/>
    <mergeCell ref="L61:N61"/>
    <mergeCell ref="C62:I62"/>
    <mergeCell ref="L62:N62"/>
    <mergeCell ref="C63:I63"/>
    <mergeCell ref="C72:N72"/>
    <mergeCell ref="C73:E73"/>
    <mergeCell ref="F73:G73"/>
    <mergeCell ref="H73:H81"/>
    <mergeCell ref="I73:N81"/>
    <mergeCell ref="O73:O81"/>
    <mergeCell ref="C79:E79"/>
    <mergeCell ref="F79:G79"/>
    <mergeCell ref="C80:E80"/>
    <mergeCell ref="F80:G80"/>
    <mergeCell ref="C81:E81"/>
    <mergeCell ref="F81:G81"/>
    <mergeCell ref="C82:E82"/>
    <mergeCell ref="F82:N82"/>
    <mergeCell ref="O82:P82"/>
    <mergeCell ref="B83:P83"/>
    <mergeCell ref="P73:P81"/>
    <mergeCell ref="C74:E74"/>
    <mergeCell ref="F74:G74"/>
    <mergeCell ref="C75:E75"/>
    <mergeCell ref="F75:G75"/>
    <mergeCell ref="C76:G76"/>
    <mergeCell ref="C77:E77"/>
    <mergeCell ref="F77:G77"/>
    <mergeCell ref="C78:E78"/>
    <mergeCell ref="F78:G78"/>
    <mergeCell ref="I86:J86"/>
    <mergeCell ref="K86:N86"/>
    <mergeCell ref="F87:H87"/>
    <mergeCell ref="I87:J87"/>
    <mergeCell ref="K87:N87"/>
    <mergeCell ref="F88:H88"/>
    <mergeCell ref="I88:J88"/>
    <mergeCell ref="K88:N88"/>
    <mergeCell ref="C84:G84"/>
    <mergeCell ref="I84:J84"/>
    <mergeCell ref="K84:N84"/>
    <mergeCell ref="B85:E89"/>
    <mergeCell ref="F85:H85"/>
    <mergeCell ref="I85:J85"/>
    <mergeCell ref="K85:N85"/>
    <mergeCell ref="F86:H86"/>
    <mergeCell ref="F89:H89"/>
    <mergeCell ref="I89:J89"/>
    <mergeCell ref="K89:N89"/>
    <mergeCell ref="B90:P90"/>
    <mergeCell ref="C91:N91"/>
    <mergeCell ref="O91:O137"/>
    <mergeCell ref="P91:P137"/>
    <mergeCell ref="B92:F93"/>
    <mergeCell ref="G92:N92"/>
    <mergeCell ref="K93:N93"/>
    <mergeCell ref="O84:O89"/>
    <mergeCell ref="P84:P89"/>
    <mergeCell ref="C100:J100"/>
    <mergeCell ref="K100:N102"/>
    <mergeCell ref="C101:F101"/>
    <mergeCell ref="C102:F102"/>
    <mergeCell ref="C103:J103"/>
    <mergeCell ref="K103:N105"/>
    <mergeCell ref="C104:F104"/>
    <mergeCell ref="C105:F105"/>
    <mergeCell ref="C94:J94"/>
    <mergeCell ref="K94:N96"/>
    <mergeCell ref="C95:F95"/>
    <mergeCell ref="C96:F96"/>
    <mergeCell ref="C97:J97"/>
    <mergeCell ref="K97:N99"/>
    <mergeCell ref="C98:F98"/>
    <mergeCell ref="C99:F99"/>
    <mergeCell ref="C112:J112"/>
    <mergeCell ref="K112:N114"/>
    <mergeCell ref="C113:F113"/>
    <mergeCell ref="C114:F114"/>
    <mergeCell ref="C115:J115"/>
    <mergeCell ref="K115:N117"/>
    <mergeCell ref="C116:F116"/>
    <mergeCell ref="C117:F117"/>
    <mergeCell ref="C106:J106"/>
    <mergeCell ref="K106:N108"/>
    <mergeCell ref="C107:F107"/>
    <mergeCell ref="C108:F108"/>
    <mergeCell ref="C109:J109"/>
    <mergeCell ref="K109:N111"/>
    <mergeCell ref="C110:F110"/>
    <mergeCell ref="C111:F111"/>
    <mergeCell ref="C124:J124"/>
    <mergeCell ref="K124:N126"/>
    <mergeCell ref="C125:F125"/>
    <mergeCell ref="C126:F126"/>
    <mergeCell ref="C127:J127"/>
    <mergeCell ref="K127:N129"/>
    <mergeCell ref="C128:F128"/>
    <mergeCell ref="C129:F129"/>
    <mergeCell ref="C118:J118"/>
    <mergeCell ref="K118:N120"/>
    <mergeCell ref="C119:F119"/>
    <mergeCell ref="C120:F120"/>
    <mergeCell ref="C121:J121"/>
    <mergeCell ref="K121:N123"/>
    <mergeCell ref="C122:F122"/>
    <mergeCell ref="C123:F123"/>
    <mergeCell ref="C137:F137"/>
    <mergeCell ref="G137:N137"/>
    <mergeCell ref="B138:P138"/>
    <mergeCell ref="C139:F139"/>
    <mergeCell ref="H139:I139"/>
    <mergeCell ref="J139:N139"/>
    <mergeCell ref="C130:J130"/>
    <mergeCell ref="K130:N132"/>
    <mergeCell ref="C131:F131"/>
    <mergeCell ref="C132:F132"/>
    <mergeCell ref="C133:J133"/>
    <mergeCell ref="K133:N136"/>
    <mergeCell ref="C134:D134"/>
    <mergeCell ref="E134:J134"/>
    <mergeCell ref="C135:F135"/>
    <mergeCell ref="C136:F136"/>
    <mergeCell ref="H143:J143"/>
    <mergeCell ref="C144:G144"/>
    <mergeCell ref="H144:J144"/>
    <mergeCell ref="C145:G145"/>
    <mergeCell ref="H145:J145"/>
    <mergeCell ref="O145:O146"/>
    <mergeCell ref="B140:P140"/>
    <mergeCell ref="C141:G141"/>
    <mergeCell ref="H141:J141"/>
    <mergeCell ref="K141:K148"/>
    <mergeCell ref="L141:N148"/>
    <mergeCell ref="O141:O144"/>
    <mergeCell ref="P141:P144"/>
    <mergeCell ref="C142:G142"/>
    <mergeCell ref="H142:J142"/>
    <mergeCell ref="C143:G143"/>
    <mergeCell ref="P145:P146"/>
    <mergeCell ref="C146:G146"/>
    <mergeCell ref="H146:J146"/>
    <mergeCell ref="C147:G147"/>
    <mergeCell ref="H147:J147"/>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D154:F154"/>
    <mergeCell ref="G154:I154"/>
    <mergeCell ref="J154:L154"/>
    <mergeCell ref="C155:F155"/>
    <mergeCell ref="G155:I155"/>
    <mergeCell ref="J155:L155"/>
    <mergeCell ref="M151:N151"/>
    <mergeCell ref="C152:F152"/>
    <mergeCell ref="G152:I152"/>
    <mergeCell ref="J152:L152"/>
    <mergeCell ref="M152:N152"/>
    <mergeCell ref="D153:F153"/>
    <mergeCell ref="G153:I153"/>
    <mergeCell ref="J153:L153"/>
    <mergeCell ref="M153:N153"/>
    <mergeCell ref="M155:N155"/>
    <mergeCell ref="C156:F156"/>
    <mergeCell ref="G156:I156"/>
    <mergeCell ref="J156:L156"/>
    <mergeCell ref="M156:N156"/>
    <mergeCell ref="C157:F157"/>
    <mergeCell ref="G157:I157"/>
    <mergeCell ref="J157:L157"/>
    <mergeCell ref="M157:N157"/>
    <mergeCell ref="C160:F160"/>
    <mergeCell ref="G160:I160"/>
    <mergeCell ref="J160:L160"/>
    <mergeCell ref="M160:N160"/>
    <mergeCell ref="C161:F161"/>
    <mergeCell ref="G161:I161"/>
    <mergeCell ref="J161:L161"/>
    <mergeCell ref="M161:N161"/>
    <mergeCell ref="C158:F158"/>
    <mergeCell ref="G158:I158"/>
    <mergeCell ref="J158:L158"/>
    <mergeCell ref="M158:N158"/>
    <mergeCell ref="C159:F159"/>
    <mergeCell ref="G159:I159"/>
    <mergeCell ref="J159:L159"/>
    <mergeCell ref="M159:N159"/>
    <mergeCell ref="C164:F164"/>
    <mergeCell ref="G164:I164"/>
    <mergeCell ref="J164:L164"/>
    <mergeCell ref="M164:N164"/>
    <mergeCell ref="C165:E165"/>
    <mergeCell ref="H165:I165"/>
    <mergeCell ref="J165:L165"/>
    <mergeCell ref="M165:N165"/>
    <mergeCell ref="C162:F162"/>
    <mergeCell ref="G162:I162"/>
    <mergeCell ref="J162:L162"/>
    <mergeCell ref="M162:N162"/>
    <mergeCell ref="C163:F163"/>
    <mergeCell ref="G163:I163"/>
    <mergeCell ref="J163:L163"/>
    <mergeCell ref="M163:N163"/>
    <mergeCell ref="G169:K169"/>
    <mergeCell ref="L169:N169"/>
    <mergeCell ref="C170:E170"/>
    <mergeCell ref="G170:K170"/>
    <mergeCell ref="L170:N170"/>
    <mergeCell ref="C171:E171"/>
    <mergeCell ref="G171:K171"/>
    <mergeCell ref="L171:N171"/>
    <mergeCell ref="B166:N166"/>
    <mergeCell ref="C167:E167"/>
    <mergeCell ref="G167:K167"/>
    <mergeCell ref="L167:N167"/>
    <mergeCell ref="C168:E168"/>
    <mergeCell ref="G168:K168"/>
    <mergeCell ref="C169:E169"/>
    <mergeCell ref="C174:E174"/>
    <mergeCell ref="G174:K174"/>
    <mergeCell ref="C175:E175"/>
    <mergeCell ref="G175:K175"/>
    <mergeCell ref="L175:N175"/>
    <mergeCell ref="C176:E176"/>
    <mergeCell ref="G176:K176"/>
    <mergeCell ref="L176:N176"/>
    <mergeCell ref="C172:E172"/>
    <mergeCell ref="G172:K172"/>
    <mergeCell ref="L172:N172"/>
    <mergeCell ref="C173:E173"/>
    <mergeCell ref="G173:K173"/>
    <mergeCell ref="L173:N173"/>
    <mergeCell ref="P179:P190"/>
    <mergeCell ref="C180:E180"/>
    <mergeCell ref="G180:N180"/>
    <mergeCell ref="C181:E181"/>
    <mergeCell ref="G181:N181"/>
    <mergeCell ref="C182:E182"/>
    <mergeCell ref="G182:N182"/>
    <mergeCell ref="C177:E177"/>
    <mergeCell ref="G177:K177"/>
    <mergeCell ref="L177:N177"/>
    <mergeCell ref="C178:E178"/>
    <mergeCell ref="G178:K178"/>
    <mergeCell ref="L178:N178"/>
    <mergeCell ref="O167:O178"/>
    <mergeCell ref="P167:P178"/>
    <mergeCell ref="C183:E183"/>
    <mergeCell ref="G183:N183"/>
    <mergeCell ref="C184:E184"/>
    <mergeCell ref="G184:N184"/>
    <mergeCell ref="C185:E185"/>
    <mergeCell ref="G185:N185"/>
    <mergeCell ref="C179:E179"/>
    <mergeCell ref="G179:N179"/>
    <mergeCell ref="O179:O190"/>
    <mergeCell ref="C189:E189"/>
    <mergeCell ref="G189:N189"/>
    <mergeCell ref="C190:E190"/>
    <mergeCell ref="G190:N190"/>
    <mergeCell ref="C191:E191"/>
    <mergeCell ref="G191:K191"/>
    <mergeCell ref="L191:N191"/>
    <mergeCell ref="C186:E186"/>
    <mergeCell ref="G186:N186"/>
    <mergeCell ref="C187:E187"/>
    <mergeCell ref="G187:N187"/>
    <mergeCell ref="C188:E188"/>
    <mergeCell ref="G188:N188"/>
    <mergeCell ref="O191:O202"/>
    <mergeCell ref="P191:P202"/>
    <mergeCell ref="C192:E192"/>
    <mergeCell ref="G192:K192"/>
    <mergeCell ref="L192:N192"/>
    <mergeCell ref="C193:E193"/>
    <mergeCell ref="G193:K193"/>
    <mergeCell ref="L193:N193"/>
    <mergeCell ref="C194:E194"/>
    <mergeCell ref="G194:K194"/>
    <mergeCell ref="C197:E197"/>
    <mergeCell ref="G197:K197"/>
    <mergeCell ref="L197:N197"/>
    <mergeCell ref="C198:E198"/>
    <mergeCell ref="G198:K198"/>
    <mergeCell ref="L198:N198"/>
    <mergeCell ref="L194:N194"/>
    <mergeCell ref="C195:E195"/>
    <mergeCell ref="G195:K195"/>
    <mergeCell ref="L195:N195"/>
    <mergeCell ref="C196:E196"/>
    <mergeCell ref="G196:K196"/>
    <mergeCell ref="L196:N196"/>
    <mergeCell ref="C201:E201"/>
    <mergeCell ref="G201:K201"/>
    <mergeCell ref="L201:N201"/>
    <mergeCell ref="C202:E202"/>
    <mergeCell ref="G202:K202"/>
    <mergeCell ref="L202:N202"/>
    <mergeCell ref="C199:E199"/>
    <mergeCell ref="G199:K199"/>
    <mergeCell ref="L199:N199"/>
    <mergeCell ref="C200:E200"/>
    <mergeCell ref="G200:K200"/>
    <mergeCell ref="L200:N200"/>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F259"/>
    <mergeCell ref="H259:N259"/>
    <mergeCell ref="C260:E260"/>
    <mergeCell ref="H260:N260"/>
    <mergeCell ref="O263:O267"/>
    <mergeCell ref="P263:P267"/>
    <mergeCell ref="C264:E264"/>
    <mergeCell ref="C265:E265"/>
    <mergeCell ref="C266:E266"/>
    <mergeCell ref="C267:E267"/>
    <mergeCell ref="C261:E261"/>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H341:I341"/>
    <mergeCell ref="J341:K341"/>
    <mergeCell ref="H328:I328"/>
    <mergeCell ref="C337:K337"/>
    <mergeCell ref="D338:I338"/>
    <mergeCell ref="J338:K338"/>
    <mergeCell ref="D339:I339"/>
    <mergeCell ref="J339:K339"/>
    <mergeCell ref="D340:G340"/>
    <mergeCell ref="H340:I340"/>
    <mergeCell ref="J340:K340"/>
    <mergeCell ref="D334:G334"/>
    <mergeCell ref="H334:I334"/>
    <mergeCell ref="J334:K334"/>
    <mergeCell ref="H335:I335"/>
    <mergeCell ref="J335:K335"/>
    <mergeCell ref="D336:I336"/>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C373:G373"/>
    <mergeCell ref="J373:N373"/>
    <mergeCell ref="C374:G374"/>
    <mergeCell ref="J374:N374"/>
    <mergeCell ref="O374:O37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B378:G378"/>
    <mergeCell ref="H378:N378"/>
    <mergeCell ref="O378:P378"/>
    <mergeCell ref="B379:P379"/>
    <mergeCell ref="C380:G380"/>
    <mergeCell ref="H380:I380"/>
    <mergeCell ref="K380:N380"/>
    <mergeCell ref="C376:G376"/>
    <mergeCell ref="H376:I376"/>
    <mergeCell ref="J376:J377"/>
    <mergeCell ref="K376:N377"/>
    <mergeCell ref="O376:O377"/>
    <mergeCell ref="P376:P377"/>
    <mergeCell ref="C377:G377"/>
    <mergeCell ref="H377:I377"/>
    <mergeCell ref="C384:G384"/>
    <mergeCell ref="H384:I384"/>
    <mergeCell ref="K384:N384"/>
    <mergeCell ref="C385:G385"/>
    <mergeCell ref="H385:I385"/>
    <mergeCell ref="K385:N385"/>
    <mergeCell ref="C381:G381"/>
    <mergeCell ref="H381:I381"/>
    <mergeCell ref="K381:N381"/>
    <mergeCell ref="C382:G382"/>
    <mergeCell ref="H382:I382"/>
    <mergeCell ref="J382:J383"/>
    <mergeCell ref="K382:N382"/>
    <mergeCell ref="D383:G383"/>
    <mergeCell ref="H383:I383"/>
    <mergeCell ref="K383:N383"/>
    <mergeCell ref="B389:O389"/>
    <mergeCell ref="C386:G386"/>
    <mergeCell ref="H386:I386"/>
    <mergeCell ref="K386:N386"/>
    <mergeCell ref="C387:I387"/>
    <mergeCell ref="J387:J388"/>
    <mergeCell ref="K387:N388"/>
    <mergeCell ref="D388:G388"/>
    <mergeCell ref="H388:I388"/>
  </mergeCells>
  <phoneticPr fontId="15" type="noConversion"/>
  <conditionalFormatting sqref="F73:F75">
    <cfRule type="containsBlanks" dxfId="4537" priority="193">
      <formula>LEN(TRIM(F73))=0</formula>
    </cfRule>
  </conditionalFormatting>
  <conditionalFormatting sqref="F77:F80">
    <cfRule type="containsBlanks" dxfId="4536" priority="160">
      <formula>LEN(TRIM(F77))=0</formula>
    </cfRule>
  </conditionalFormatting>
  <conditionalFormatting sqref="F168:F178">
    <cfRule type="containsBlanks" dxfId="4535" priority="195">
      <formula>LEN(TRIM(F168))=0</formula>
    </cfRule>
  </conditionalFormatting>
  <conditionalFormatting sqref="F180:F190">
    <cfRule type="containsBlanks" dxfId="4534" priority="194">
      <formula>LEN(TRIM(F180))=0</formula>
    </cfRule>
  </conditionalFormatting>
  <conditionalFormatting sqref="F257:F258">
    <cfRule type="containsBlanks" dxfId="4533" priority="197">
      <formula>LEN(TRIM(F257))=0</formula>
    </cfRule>
  </conditionalFormatting>
  <conditionalFormatting sqref="F260">
    <cfRule type="expression" dxfId="4532" priority="39">
      <formula>AND(F258="No",#REF!="No")</formula>
    </cfRule>
  </conditionalFormatting>
  <conditionalFormatting sqref="F260:F267">
    <cfRule type="containsBlanks" dxfId="4531" priority="196">
      <formula>LEN(TRIM(F260))=0</formula>
    </cfRule>
  </conditionalFormatting>
  <conditionalFormatting sqref="F261">
    <cfRule type="expression" dxfId="4530" priority="13">
      <formula>AND(F258="No",#REF!="No")</formula>
    </cfRule>
  </conditionalFormatting>
  <conditionalFormatting sqref="F262">
    <cfRule type="expression" dxfId="4529" priority="12">
      <formula>AND(F258="No",#REF!="No")</formula>
    </cfRule>
  </conditionalFormatting>
  <conditionalFormatting sqref="F264:F267">
    <cfRule type="expression" dxfId="4528" priority="61">
      <formula>$F$263="No"</formula>
    </cfRule>
  </conditionalFormatting>
  <conditionalFormatting sqref="F273:F277">
    <cfRule type="containsBlanks" dxfId="4527" priority="184">
      <formula>LEN(TRIM(F273))=0</formula>
    </cfRule>
  </conditionalFormatting>
  <conditionalFormatting sqref="F45:G45 I45 K45 M45 I47 M47">
    <cfRule type="expression" dxfId="4526" priority="106">
      <formula>OR($I$42="No",$I$42="Don't know")</formula>
    </cfRule>
  </conditionalFormatting>
  <conditionalFormatting sqref="F47:G47 I47 M47 F45:G45 I45 K45 M45 F52:M54 F55:N55 F56:M56">
    <cfRule type="containsBlanks" dxfId="4525" priority="129">
      <formula>LEN(TRIM(F45))=0</formula>
    </cfRule>
  </conditionalFormatting>
  <conditionalFormatting sqref="F47:G47">
    <cfRule type="expression" dxfId="4524" priority="107">
      <formula>OR($I$42="No",$I$42="Don't know")</formula>
    </cfRule>
  </conditionalFormatting>
  <conditionalFormatting sqref="F81:G81">
    <cfRule type="expression" dxfId="4523" priority="43">
      <formula>OR($F$80="No",$F$80="Don't know",$F$80="Not applicable")</formula>
    </cfRule>
  </conditionalFormatting>
  <conditionalFormatting sqref="F250:G250 F251 F252:G252 F253 F254:G254">
    <cfRule type="containsBlanks" dxfId="4522" priority="181">
      <formula>LEN(TRIM(F250))=0</formula>
    </cfRule>
  </conditionalFormatting>
  <conditionalFormatting sqref="F86:J86">
    <cfRule type="containsBlanks" dxfId="4521" priority="117">
      <formula>LEN(TRIM(F86))=0</formula>
    </cfRule>
  </conditionalFormatting>
  <conditionalFormatting sqref="F226:J226">
    <cfRule type="expression" dxfId="4520" priority="54">
      <formula>OR($H$225="No",$H$225="Don't know",$H$225="Not applicable (no fees)")</formula>
    </cfRule>
  </conditionalFormatting>
  <conditionalFormatting sqref="F228:J228">
    <cfRule type="expression" dxfId="4519" priority="53">
      <formula>$H$227="No"</formula>
    </cfRule>
  </conditionalFormatting>
  <conditionalFormatting sqref="F8:N8">
    <cfRule type="expression" dxfId="4518" priority="103">
      <formula>OR($I$6="No",$I$6="Don't know")</formula>
    </cfRule>
    <cfRule type="containsBlanks" dxfId="4517" priority="217">
      <formula>LEN(TRIM(F8))=0</formula>
    </cfRule>
    <cfRule type="expression" dxfId="4516" priority="221">
      <formula>$N$13="No"</formula>
    </cfRule>
    <cfRule type="expression" dxfId="4515" priority="222">
      <formula>$N$13="Not applicable"</formula>
    </cfRule>
    <cfRule type="expression" dxfId="4514" priority="223">
      <formula>$N$13="Don't know"</formula>
    </cfRule>
  </conditionalFormatting>
  <conditionalFormatting sqref="F86:N89">
    <cfRule type="expression" dxfId="4513" priority="100">
      <formula>OR($H$84="No",$H$84="Don't know")</formula>
    </cfRule>
  </conditionalFormatting>
  <conditionalFormatting sqref="G38:G39">
    <cfRule type="expression" dxfId="4512" priority="116">
      <formula>$J$35="No"</formula>
    </cfRule>
  </conditionalFormatting>
  <conditionalFormatting sqref="G139">
    <cfRule type="containsBlanks" dxfId="4511" priority="213">
      <formula>LEN(TRIM(G139))=0</formula>
    </cfRule>
  </conditionalFormatting>
  <conditionalFormatting sqref="G154:G164">
    <cfRule type="containsBlanks" dxfId="4510" priority="95">
      <formula>LEN(TRIM(G154))=0</formula>
    </cfRule>
  </conditionalFormatting>
  <conditionalFormatting sqref="G256">
    <cfRule type="containsBlanks" dxfId="4509" priority="180">
      <formula>LEN(TRIM(G256))=0</formula>
    </cfRule>
  </conditionalFormatting>
  <conditionalFormatting sqref="G271 F273:G277">
    <cfRule type="expression" dxfId="4508" priority="60">
      <formula>OR($G$269="No",$G$269="Don't know")</formula>
    </cfRule>
  </conditionalFormatting>
  <conditionalFormatting sqref="G271 G269">
    <cfRule type="containsBlanks" dxfId="4507" priority="183">
      <formula>LEN(TRIM(G269))=0</formula>
    </cfRule>
  </conditionalFormatting>
  <conditionalFormatting sqref="G151:I151">
    <cfRule type="expression" dxfId="4506" priority="99">
      <formula>OR($I$94="No",$I$94="Don't know")</formula>
    </cfRule>
  </conditionalFormatting>
  <conditionalFormatting sqref="G152:I152">
    <cfRule type="expression" dxfId="4505" priority="97">
      <formula>OR($I$97="No",$I$97="Don't know")</formula>
    </cfRule>
  </conditionalFormatting>
  <conditionalFormatting sqref="G153:I154">
    <cfRule type="expression" dxfId="4504" priority="94">
      <formula>OR($I$100="No",$I$100="Don't know")</formula>
    </cfRule>
  </conditionalFormatting>
  <conditionalFormatting sqref="G155:I155">
    <cfRule type="expression" dxfId="4503" priority="91">
      <formula>OR($I$103="No",$I$103="Don't know")</formula>
    </cfRule>
  </conditionalFormatting>
  <conditionalFormatting sqref="G156:I156">
    <cfRule type="expression" dxfId="4502" priority="89">
      <formula>OR($I$106="No",$I$106="Don't know")</formula>
    </cfRule>
  </conditionalFormatting>
  <conditionalFormatting sqref="G157:I157">
    <cfRule type="expression" dxfId="4501" priority="87">
      <formula>OR($I$109="No",$I$109="Don't know")</formula>
    </cfRule>
  </conditionalFormatting>
  <conditionalFormatting sqref="G158:I158">
    <cfRule type="expression" dxfId="4500" priority="85">
      <formula>OR($I$112="No",$I$112="Don't know")</formula>
    </cfRule>
  </conditionalFormatting>
  <conditionalFormatting sqref="G159:I159">
    <cfRule type="expression" dxfId="4499" priority="83">
      <formula>OR($I$115="No",$I$115="Don't know")</formula>
    </cfRule>
  </conditionalFormatting>
  <conditionalFormatting sqref="G160:I160">
    <cfRule type="expression" dxfId="4498" priority="81">
      <formula>OR($I$118="No",$I$118="Don't know")</formula>
    </cfRule>
  </conditionalFormatting>
  <conditionalFormatting sqref="G161:I161">
    <cfRule type="expression" dxfId="4497" priority="79">
      <formula>OR($I$121="No",$I$121="Don't know")</formula>
    </cfRule>
  </conditionalFormatting>
  <conditionalFormatting sqref="G162:I162">
    <cfRule type="expression" dxfId="4496" priority="77">
      <formula>OR($I$124="No",$I$124="Don't know")</formula>
    </cfRule>
  </conditionalFormatting>
  <conditionalFormatting sqref="G163:I163">
    <cfRule type="expression" dxfId="4495" priority="74">
      <formula>OR($I$127="No",$I$127="Don't know")</formula>
    </cfRule>
  </conditionalFormatting>
  <conditionalFormatting sqref="G164:I164">
    <cfRule type="expression" dxfId="4494" priority="73">
      <formula>OR($I$130="No",$I$130="Don't know")</formula>
    </cfRule>
  </conditionalFormatting>
  <conditionalFormatting sqref="G38:J39">
    <cfRule type="expression" dxfId="4493" priority="101">
      <formula>OR($J$35="No",$J$35="Don't know")</formula>
    </cfRule>
    <cfRule type="containsBlanks" dxfId="4492" priority="215">
      <formula>LEN(TRIM(G38))=0</formula>
    </cfRule>
  </conditionalFormatting>
  <conditionalFormatting sqref="G71:J71 F73:G75 F77:G81">
    <cfRule type="expression" dxfId="4491" priority="44">
      <formula>($J$59=0)</formula>
    </cfRule>
  </conditionalFormatting>
  <conditionalFormatting sqref="G71:J71">
    <cfRule type="expression" dxfId="4490" priority="46">
      <formula>OR($J$70="No",$J$70="Don't know",$J$70="Not applicable")</formula>
    </cfRule>
    <cfRule type="containsBlanks" dxfId="4489" priority="182">
      <formula>LEN(TRIM(G71))=0</formula>
    </cfRule>
  </conditionalFormatting>
  <conditionalFormatting sqref="G95:J96">
    <cfRule type="containsBlanks" dxfId="4488" priority="41">
      <formula>LEN(TRIM(G95))=0</formula>
    </cfRule>
  </conditionalFormatting>
  <conditionalFormatting sqref="G98:J99">
    <cfRule type="containsBlanks" dxfId="4487" priority="37">
      <formula>LEN(TRIM(G98))=0</formula>
    </cfRule>
  </conditionalFormatting>
  <conditionalFormatting sqref="G101:J102">
    <cfRule type="containsBlanks" dxfId="4486" priority="36">
      <formula>LEN(TRIM(G101))=0</formula>
    </cfRule>
  </conditionalFormatting>
  <conditionalFormatting sqref="G104:J105">
    <cfRule type="containsBlanks" dxfId="4485" priority="35">
      <formula>LEN(TRIM(G104))=0</formula>
    </cfRule>
  </conditionalFormatting>
  <conditionalFormatting sqref="G107:J108">
    <cfRule type="containsBlanks" dxfId="4484" priority="34">
      <formula>LEN(TRIM(G107))=0</formula>
    </cfRule>
  </conditionalFormatting>
  <conditionalFormatting sqref="G110:J111">
    <cfRule type="containsBlanks" dxfId="4483" priority="33">
      <formula>LEN(TRIM(G110))=0</formula>
    </cfRule>
  </conditionalFormatting>
  <conditionalFormatting sqref="G113:J114">
    <cfRule type="containsBlanks" dxfId="4482" priority="32">
      <formula>LEN(TRIM(G113))=0</formula>
    </cfRule>
  </conditionalFormatting>
  <conditionalFormatting sqref="G116:J117">
    <cfRule type="containsBlanks" dxfId="4481" priority="31">
      <formula>LEN(TRIM(G116))=0</formula>
    </cfRule>
  </conditionalFormatting>
  <conditionalFormatting sqref="G119:J120">
    <cfRule type="containsBlanks" dxfId="4480" priority="30">
      <formula>LEN(TRIM(G119))=0</formula>
    </cfRule>
  </conditionalFormatting>
  <conditionalFormatting sqref="G122:J123">
    <cfRule type="containsBlanks" dxfId="4479" priority="29">
      <formula>LEN(TRIM(G122))=0</formula>
    </cfRule>
  </conditionalFormatting>
  <conditionalFormatting sqref="G125:J126">
    <cfRule type="containsBlanks" dxfId="4478" priority="28">
      <formula>LEN(TRIM(G125))=0</formula>
    </cfRule>
  </conditionalFormatting>
  <conditionalFormatting sqref="G128:J129">
    <cfRule type="containsBlanks" dxfId="4477" priority="27">
      <formula>LEN(TRIM(G128))=0</formula>
    </cfRule>
  </conditionalFormatting>
  <conditionalFormatting sqref="G131:J132">
    <cfRule type="containsBlanks" dxfId="4476" priority="26">
      <formula>LEN(TRIM(G131))=0</formula>
    </cfRule>
  </conditionalFormatting>
  <conditionalFormatting sqref="G169:K178 G168">
    <cfRule type="expression" dxfId="4475" priority="68">
      <formula>OR($F168="No",$F168="Don't know")</formula>
    </cfRule>
  </conditionalFormatting>
  <conditionalFormatting sqref="G180:N190">
    <cfRule type="expression" dxfId="4474" priority="67">
      <formula>OR($F180="No",$F180="Don't know")</formula>
    </cfRule>
  </conditionalFormatting>
  <conditionalFormatting sqref="G192:N202">
    <cfRule type="expression" dxfId="4473" priority="66">
      <formula>OR($F192="No",$F192="Don't know")</formula>
    </cfRule>
  </conditionalFormatting>
  <conditionalFormatting sqref="G204:N214">
    <cfRule type="expression" dxfId="4472" priority="65">
      <formula>OR($F204="No",$F204="Don't know")</formula>
    </cfRule>
  </conditionalFormatting>
  <conditionalFormatting sqref="H141:H144">
    <cfRule type="expression" dxfId="4471" priority="130">
      <formula>#REF!="Don't know"</formula>
    </cfRule>
    <cfRule type="expression" dxfId="4470" priority="131">
      <formula>#REF!="No"</formula>
    </cfRule>
  </conditionalFormatting>
  <conditionalFormatting sqref="H141:H145">
    <cfRule type="containsBlanks" dxfId="4469" priority="132">
      <formula>LEN(TRIM(H141))=0</formula>
    </cfRule>
  </conditionalFormatting>
  <conditionalFormatting sqref="H145">
    <cfRule type="expression" dxfId="4468" priority="206">
      <formula>#REF!="Don't know"</formula>
    </cfRule>
    <cfRule type="expression" dxfId="4467" priority="207">
      <formula>#REF!="No"</formula>
    </cfRule>
  </conditionalFormatting>
  <conditionalFormatting sqref="H147 K141">
    <cfRule type="expression" dxfId="4466" priority="209">
      <formula>#REF!="Don't know"</formula>
    </cfRule>
    <cfRule type="expression" dxfId="4465" priority="210">
      <formula>#REF!="No"</formula>
    </cfRule>
  </conditionalFormatting>
  <conditionalFormatting sqref="H147">
    <cfRule type="containsBlanks" dxfId="4464" priority="208">
      <formula>LEN(TRIM(H147))=0</formula>
    </cfRule>
  </conditionalFormatting>
  <conditionalFormatting sqref="H215">
    <cfRule type="containsBlanks" dxfId="4463" priority="187">
      <formula>LEN(TRIM(H215))=0</formula>
    </cfRule>
    <cfRule type="expression" dxfId="4462" priority="188">
      <formula>#REF!="Don't know"</formula>
    </cfRule>
    <cfRule type="expression" dxfId="4461" priority="189">
      <formula>#REF!="No"</formula>
    </cfRule>
  </conditionalFormatting>
  <conditionalFormatting sqref="H217:H220">
    <cfRule type="containsBlanks" dxfId="4460" priority="190">
      <formula>LEN(TRIM(H217))=0</formula>
    </cfRule>
    <cfRule type="expression" dxfId="4459" priority="191">
      <formula>$H$148="Don't know"</formula>
    </cfRule>
    <cfRule type="expression" dxfId="4458" priority="192">
      <formula>$H$148="no"</formula>
    </cfRule>
  </conditionalFormatting>
  <conditionalFormatting sqref="H223:H225">
    <cfRule type="containsBlanks" dxfId="4457" priority="159">
      <formula>LEN(TRIM(H223))=0</formula>
    </cfRule>
  </conditionalFormatting>
  <conditionalFormatting sqref="H227">
    <cfRule type="containsBlanks" dxfId="4456" priority="158">
      <formula>LEN(TRIM(H227))=0</formula>
    </cfRule>
  </conditionalFormatting>
  <conditionalFormatting sqref="H315">
    <cfRule type="expression" dxfId="4455" priority="38">
      <formula>H314 = "No"</formula>
    </cfRule>
  </conditionalFormatting>
  <conditionalFormatting sqref="H317:H318">
    <cfRule type="containsBlanks" dxfId="4454" priority="202">
      <formula>LEN(TRIM(H317))=0</formula>
    </cfRule>
  </conditionalFormatting>
  <conditionalFormatting sqref="H320">
    <cfRule type="containsBlanks" dxfId="4453" priority="198">
      <formula>LEN(TRIM(H320))=0</formula>
    </cfRule>
  </conditionalFormatting>
  <conditionalFormatting sqref="H373:H374">
    <cfRule type="containsBlanks" dxfId="4452" priority="169">
      <formula>LEN(TRIM(H373))=0</formula>
    </cfRule>
  </conditionalFormatting>
  <conditionalFormatting sqref="H377 H376:I376">
    <cfRule type="containsBlanks" dxfId="4451" priority="185">
      <formula>LEN(TRIM(H376))=0</formula>
    </cfRule>
  </conditionalFormatting>
  <conditionalFormatting sqref="H380:H386">
    <cfRule type="containsBlanks" dxfId="4450" priority="9">
      <formula>LEN(TRIM(H380))=0</formula>
    </cfRule>
    <cfRule type="containsBlanks" priority="10">
      <formula>LEN(TRIM(H380))=0</formula>
    </cfRule>
  </conditionalFormatting>
  <conditionalFormatting sqref="H388">
    <cfRule type="containsBlanks" dxfId="4449" priority="47">
      <formula>LEN(TRIM(H388))=0</formula>
    </cfRule>
    <cfRule type="containsBlanks" priority="48">
      <formula>LEN(TRIM(H388))=0</formula>
    </cfRule>
  </conditionalFormatting>
  <conditionalFormatting sqref="H376:I376 H377">
    <cfRule type="containsBlanks" priority="186">
      <formula>LEN(TRIM(H376))=0</formula>
    </cfRule>
  </conditionalFormatting>
  <conditionalFormatting sqref="H377:I377">
    <cfRule type="expression" dxfId="4448" priority="42">
      <formula>OR($H$376="No PSE plan started/developed",$H$376="Don't know",$H$376="Yes PSE plan but no FP/RH component")</formula>
    </cfRule>
  </conditionalFormatting>
  <conditionalFormatting sqref="H381:I381">
    <cfRule type="expression" dxfId="4447" priority="8">
      <formula>OR($H$344="No",$H$344="Don't know")</formula>
    </cfRule>
  </conditionalFormatting>
  <conditionalFormatting sqref="H141:J144">
    <cfRule type="expression" dxfId="4446" priority="104">
      <formula>OR($G$139="No",$G$139="Don't know")</formula>
    </cfRule>
  </conditionalFormatting>
  <conditionalFormatting sqref="H146:J146">
    <cfRule type="expression" dxfId="4445" priority="71">
      <formula>OR($H$145="No",$H$145="Don't know")</formula>
    </cfRule>
  </conditionalFormatting>
  <conditionalFormatting sqref="H148:J148">
    <cfRule type="expression" dxfId="4444" priority="70">
      <formula>OR($H$147="No",$H$147="Don't know")</formula>
    </cfRule>
  </conditionalFormatting>
  <conditionalFormatting sqref="H217:J221">
    <cfRule type="expression" dxfId="4443" priority="64">
      <formula>OR($H$215="No",$H$215="Don't know")</formula>
    </cfRule>
  </conditionalFormatting>
  <conditionalFormatting sqref="H225:J225">
    <cfRule type="expression" dxfId="4442" priority="63">
      <formula>AND($H$223="No",$H$224="No")</formula>
    </cfRule>
  </conditionalFormatting>
  <conditionalFormatting sqref="H230:J231">
    <cfRule type="expression" dxfId="4441" priority="62">
      <formula>AND($H$223="No",$H$224="No")</formula>
    </cfRule>
  </conditionalFormatting>
  <conditionalFormatting sqref="H231:J231">
    <cfRule type="expression" dxfId="4440" priority="52">
      <formula>OR($H$230="No","Don't know")</formula>
    </cfRule>
  </conditionalFormatting>
  <conditionalFormatting sqref="H306:J306">
    <cfRule type="expression" dxfId="4439" priority="58">
      <formula>OR($H$305="No",$H$305="Don't know")</formula>
    </cfRule>
  </conditionalFormatting>
  <conditionalFormatting sqref="H307:J307">
    <cfRule type="expression" dxfId="4438" priority="59">
      <formula>OR($H$306="No",$H$306="Don't know",$H$305="No",$H$305="Don't know")</formula>
    </cfRule>
  </conditionalFormatting>
  <conditionalFormatting sqref="H315:J315">
    <cfRule type="containsBlanks" dxfId="4437" priority="166">
      <formula>LEN(TRIM(H315))=0</formula>
    </cfRule>
  </conditionalFormatting>
  <conditionalFormatting sqref="H319:J319">
    <cfRule type="expression" dxfId="4436" priority="57">
      <formula>OR($H$318="No",$H$318="Don't know")</formula>
    </cfRule>
    <cfRule type="containsBlanks" dxfId="4435" priority="165">
      <formula>LEN(TRIM(H319))=0</formula>
    </cfRule>
  </conditionalFormatting>
  <conditionalFormatting sqref="H321:J321">
    <cfRule type="expression" dxfId="4434" priority="56">
      <formula>OR($H$320="No",$H$320="Don't know",$H$320="Not applicable")</formula>
    </cfRule>
  </conditionalFormatting>
  <conditionalFormatting sqref="H322:J322">
    <cfRule type="expression" dxfId="4433" priority="55">
      <formula>$H$320="Yes"</formula>
    </cfRule>
    <cfRule type="containsBlanks" dxfId="4432" priority="164">
      <formula>LEN(TRIM(H322))=0</formula>
    </cfRule>
  </conditionalFormatting>
  <conditionalFormatting sqref="H375:N375">
    <cfRule type="expression" dxfId="4431" priority="51">
      <formula>OR($H$374="No",$H$374="Don't know")</formula>
    </cfRule>
  </conditionalFormatting>
  <conditionalFormatting sqref="I6">
    <cfRule type="expression" dxfId="4430" priority="154">
      <formula>$N$13="No"</formula>
    </cfRule>
    <cfRule type="expression" dxfId="4429" priority="155">
      <formula>$N$13="Not applicable"</formula>
    </cfRule>
    <cfRule type="expression" dxfId="4428" priority="156">
      <formula>$N$13="Don't know"</formula>
    </cfRule>
    <cfRule type="containsBlanks" dxfId="4427" priority="157">
      <formula>LEN(TRIM(I6))=0</formula>
    </cfRule>
  </conditionalFormatting>
  <conditionalFormatting sqref="I10:I12">
    <cfRule type="expression" dxfId="4426" priority="115">
      <formula>$I$6="No"</formula>
    </cfRule>
  </conditionalFormatting>
  <conditionalFormatting sqref="I10:I18">
    <cfRule type="containsBlanks" dxfId="4425" priority="150">
      <formula>LEN(TRIM(I10))=0</formula>
    </cfRule>
    <cfRule type="expression" dxfId="4424" priority="151">
      <formula>$N$13="No"</formula>
    </cfRule>
    <cfRule type="expression" dxfId="4423" priority="152">
      <formula>$N$13="Not applicable"</formula>
    </cfRule>
    <cfRule type="expression" dxfId="4422" priority="153">
      <formula>$N$13="Don't know"</formula>
    </cfRule>
  </conditionalFormatting>
  <conditionalFormatting sqref="I10:I23">
    <cfRule type="expression" dxfId="4421" priority="108">
      <formula>OR($I$6="No",$I$6="Don't know")</formula>
    </cfRule>
  </conditionalFormatting>
  <conditionalFormatting sqref="I19:I23">
    <cfRule type="expression" dxfId="4420" priority="109">
      <formula>$I$6="No"</formula>
    </cfRule>
    <cfRule type="containsBlanks" dxfId="4419" priority="110">
      <formula>LEN(TRIM(I19))=0</formula>
    </cfRule>
    <cfRule type="expression" dxfId="4418" priority="111">
      <formula>$N$13="No"</formula>
    </cfRule>
    <cfRule type="expression" dxfId="4417" priority="112">
      <formula>$N$13="Not applicable"</formula>
    </cfRule>
    <cfRule type="expression" dxfId="4416" priority="113">
      <formula>$N$13="Don't know"</formula>
    </cfRule>
  </conditionalFormatting>
  <conditionalFormatting sqref="I42">
    <cfRule type="containsBlanks" dxfId="4415" priority="199">
      <formula>LEN(TRIM(I42))=0</formula>
    </cfRule>
  </conditionalFormatting>
  <conditionalFormatting sqref="J33">
    <cfRule type="containsBlanks" dxfId="4414" priority="212">
      <formula>LEN(TRIM(J33))=0</formula>
    </cfRule>
  </conditionalFormatting>
  <conditionalFormatting sqref="J35">
    <cfRule type="containsBlanks" dxfId="4413" priority="211">
      <formula>LEN(TRIM(J35))=0</formula>
    </cfRule>
  </conditionalFormatting>
  <conditionalFormatting sqref="J67:J70">
    <cfRule type="expression" dxfId="4412" priority="45">
      <formula>($J$59=0)</formula>
    </cfRule>
    <cfRule type="containsBlanks" dxfId="4411" priority="178">
      <formula>LEN(TRIM(J67))=0</formula>
    </cfRule>
  </conditionalFormatting>
  <conditionalFormatting sqref="J154:J164">
    <cfRule type="containsBlanks" dxfId="4410" priority="93">
      <formula>LEN(TRIM(J154))=0</formula>
    </cfRule>
  </conditionalFormatting>
  <conditionalFormatting sqref="J326:J327">
    <cfRule type="containsBlanks" dxfId="4409" priority="179">
      <formula>LEN(TRIM(J326))=0</formula>
    </cfRule>
  </conditionalFormatting>
  <conditionalFormatting sqref="J330">
    <cfRule type="containsBlanks" dxfId="4408" priority="177">
      <formula>LEN(TRIM(J330))=0</formula>
    </cfRule>
  </conditionalFormatting>
  <conditionalFormatting sqref="J332:J333">
    <cfRule type="containsBlanks" dxfId="4407" priority="140">
      <formula>LEN(TRIM(J332))=0</formula>
    </cfRule>
  </conditionalFormatting>
  <conditionalFormatting sqref="J336">
    <cfRule type="containsBlanks" dxfId="4406" priority="176">
      <formula>LEN(TRIM(J336))=0</formula>
    </cfRule>
  </conditionalFormatting>
  <conditionalFormatting sqref="J338:J339">
    <cfRule type="containsBlanks" dxfId="4405" priority="161">
      <formula>LEN(TRIM(J338))=0</formula>
    </cfRule>
  </conditionalFormatting>
  <conditionalFormatting sqref="J342">
    <cfRule type="containsBlanks" dxfId="4404" priority="175">
      <formula>LEN(TRIM(J342))=0</formula>
    </cfRule>
  </conditionalFormatting>
  <conditionalFormatting sqref="J344:J345">
    <cfRule type="containsBlanks" dxfId="4403" priority="139">
      <formula>LEN(TRIM(J344))=0</formula>
    </cfRule>
  </conditionalFormatting>
  <conditionalFormatting sqref="J348">
    <cfRule type="containsBlanks" dxfId="4402" priority="174">
      <formula>LEN(TRIM(J348))=0</formula>
    </cfRule>
  </conditionalFormatting>
  <conditionalFormatting sqref="J350:J351">
    <cfRule type="containsBlanks" dxfId="4401" priority="138">
      <formula>LEN(TRIM(J350))=0</formula>
    </cfRule>
  </conditionalFormatting>
  <conditionalFormatting sqref="J354">
    <cfRule type="containsBlanks" dxfId="4400" priority="167">
      <formula>LEN(TRIM(J354))=0</formula>
    </cfRule>
  </conditionalFormatting>
  <conditionalFormatting sqref="J356:J357">
    <cfRule type="containsBlanks" dxfId="4399" priority="137">
      <formula>LEN(TRIM(J356))=0</formula>
    </cfRule>
  </conditionalFormatting>
  <conditionalFormatting sqref="J360">
    <cfRule type="containsBlanks" dxfId="4398" priority="173">
      <formula>LEN(TRIM(J360))=0</formula>
    </cfRule>
  </conditionalFormatting>
  <conditionalFormatting sqref="J362:J363">
    <cfRule type="containsBlanks" dxfId="4397" priority="136">
      <formula>LEN(TRIM(J362))=0</formula>
    </cfRule>
  </conditionalFormatting>
  <conditionalFormatting sqref="J366">
    <cfRule type="containsBlanks" dxfId="4396" priority="172">
      <formula>LEN(TRIM(J366))=0</formula>
    </cfRule>
  </conditionalFormatting>
  <conditionalFormatting sqref="J368:J369">
    <cfRule type="containsBlanks" dxfId="4395" priority="135">
      <formula>LEN(TRIM(J368))=0</formula>
    </cfRule>
  </conditionalFormatting>
  <conditionalFormatting sqref="J151:L151">
    <cfRule type="expression" dxfId="4394" priority="98">
      <formula>OR($G$94="No",$G$94="Don't know")</formula>
    </cfRule>
  </conditionalFormatting>
  <conditionalFormatting sqref="J152:L152">
    <cfRule type="expression" dxfId="4393" priority="96">
      <formula>OR($G$97="No",$G$97="Don't know")</formula>
    </cfRule>
  </conditionalFormatting>
  <conditionalFormatting sqref="J153:L154">
    <cfRule type="expression" dxfId="4392" priority="92">
      <formula>OR($G$100="No",$G$100="Don't know")</formula>
    </cfRule>
  </conditionalFormatting>
  <conditionalFormatting sqref="J155:L155">
    <cfRule type="expression" dxfId="4391" priority="90">
      <formula>OR($G$103="No",$G$103="Don't know")</formula>
    </cfRule>
  </conditionalFormatting>
  <conditionalFormatting sqref="J156:L156">
    <cfRule type="expression" dxfId="4390" priority="88">
      <formula>OR($G$106="No",$G$106="Don't know")</formula>
    </cfRule>
  </conditionalFormatting>
  <conditionalFormatting sqref="J157:L157">
    <cfRule type="expression" dxfId="4389" priority="86">
      <formula>OR($G$109="No",$G$109="Don't know")</formula>
    </cfRule>
  </conditionalFormatting>
  <conditionalFormatting sqref="J158:L158">
    <cfRule type="expression" dxfId="4388" priority="84">
      <formula>OR($G$112="No",$G$112="Don't know")</formula>
    </cfRule>
  </conditionalFormatting>
  <conditionalFormatting sqref="J159:L159">
    <cfRule type="expression" dxfId="4387" priority="82">
      <formula>OR($G$115="No",$G$115="Don't know")</formula>
    </cfRule>
  </conditionalFormatting>
  <conditionalFormatting sqref="J160:L160">
    <cfRule type="expression" dxfId="4386" priority="80">
      <formula>OR($G$118="No",$G$118="Don't know")</formula>
    </cfRule>
  </conditionalFormatting>
  <conditionalFormatting sqref="J161:L161">
    <cfRule type="expression" dxfId="4385" priority="78">
      <formula>OR($G$121="No",$G$121="Don't know")</formula>
    </cfRule>
  </conditionalFormatting>
  <conditionalFormatting sqref="J162:L162">
    <cfRule type="expression" dxfId="4384" priority="76">
      <formula>OR($G$124="No",$G$124="Don't know")</formula>
    </cfRule>
  </conditionalFormatting>
  <conditionalFormatting sqref="J163:L163">
    <cfRule type="expression" dxfId="4383" priority="75">
      <formula>OR($G$127="No",$G$127="Don't know")</formula>
    </cfRule>
  </conditionalFormatting>
  <conditionalFormatting sqref="J164:L164">
    <cfRule type="expression" dxfId="4382" priority="72">
      <formula>OR($G$130="No",$G$130="Don't know")</formula>
    </cfRule>
  </conditionalFormatting>
  <conditionalFormatting sqref="J139:N139">
    <cfRule type="expression" dxfId="4381" priority="105">
      <formula>OR($G$139="No",$G$139="Don't know")</formula>
    </cfRule>
  </conditionalFormatting>
  <conditionalFormatting sqref="K94">
    <cfRule type="expression" dxfId="4380" priority="40">
      <formula>OR($H$84="No",$H$84="Don't know")</formula>
    </cfRule>
  </conditionalFormatting>
  <conditionalFormatting sqref="K97">
    <cfRule type="expression" dxfId="4379" priority="25">
      <formula>OR($H$84="No",$H$84="Don't know")</formula>
    </cfRule>
  </conditionalFormatting>
  <conditionalFormatting sqref="K100">
    <cfRule type="expression" dxfId="4378" priority="24">
      <formula>OR($H$84="No",$H$84="Don't know")</formula>
    </cfRule>
  </conditionalFormatting>
  <conditionalFormatting sqref="K103">
    <cfRule type="expression" dxfId="4377" priority="23">
      <formula>OR($H$84="No",$H$84="Don't know")</formula>
    </cfRule>
  </conditionalFormatting>
  <conditionalFormatting sqref="K106">
    <cfRule type="expression" dxfId="4376" priority="22">
      <formula>OR($H$84="No",$H$84="Don't know")</formula>
    </cfRule>
  </conditionalFormatting>
  <conditionalFormatting sqref="K109">
    <cfRule type="expression" dxfId="4375" priority="21">
      <formula>OR($H$84="No",$H$84="Don't know")</formula>
    </cfRule>
  </conditionalFormatting>
  <conditionalFormatting sqref="K112">
    <cfRule type="expression" dxfId="4374" priority="20">
      <formula>OR($H$84="No",$H$84="Don't know")</formula>
    </cfRule>
  </conditionalFormatting>
  <conditionalFormatting sqref="K115">
    <cfRule type="expression" dxfId="4373" priority="19">
      <formula>OR($H$84="No",$H$84="Don't know")</formula>
    </cfRule>
  </conditionalFormatting>
  <conditionalFormatting sqref="K118">
    <cfRule type="expression" dxfId="4372" priority="18">
      <formula>OR($H$84="No",$H$84="Don't know")</formula>
    </cfRule>
  </conditionalFormatting>
  <conditionalFormatting sqref="K121">
    <cfRule type="expression" dxfId="4371" priority="17">
      <formula>OR($H$84="No",$H$84="Don't know")</formula>
    </cfRule>
  </conditionalFormatting>
  <conditionalFormatting sqref="K124">
    <cfRule type="expression" dxfId="4370" priority="16">
      <formula>OR($H$84="No",$H$84="Don't know")</formula>
    </cfRule>
  </conditionalFormatting>
  <conditionalFormatting sqref="K127">
    <cfRule type="expression" dxfId="4369" priority="15">
      <formula>OR($H$84="No",$H$84="Don't know")</formula>
    </cfRule>
  </conditionalFormatting>
  <conditionalFormatting sqref="K130">
    <cfRule type="expression" dxfId="4368" priority="14">
      <formula>OR($H$84="No",$H$84="Don't know")</formula>
    </cfRule>
  </conditionalFormatting>
  <conditionalFormatting sqref="K141 G151:G153 J151:J153 H230 F204:F214 K223 K233:K245 F248">
    <cfRule type="containsBlanks" dxfId="4367" priority="214">
      <formula>LEN(TRIM(F141))=0</formula>
    </cfRule>
  </conditionalFormatting>
  <conditionalFormatting sqref="K247">
    <cfRule type="containsBlanks" dxfId="4366" priority="203">
      <formula>LEN(TRIM(K247))=0</formula>
    </cfRule>
  </conditionalFormatting>
  <conditionalFormatting sqref="K47:L47">
    <cfRule type="expression" dxfId="4365" priority="6">
      <formula>OR($J$35="No",$J$35="Don't know")</formula>
    </cfRule>
    <cfRule type="containsBlanks" dxfId="4364" priority="7">
      <formula>LEN(TRIM(K47))=0</formula>
    </cfRule>
  </conditionalFormatting>
  <conditionalFormatting sqref="K19:N23">
    <cfRule type="expression" dxfId="4363" priority="114">
      <formula>OR($I$6="No",$I$6="Don't know")</formula>
    </cfRule>
    <cfRule type="containsBlanks" dxfId="4362" priority="168">
      <formula>LEN(TRIM(K19))=0</formula>
    </cfRule>
  </conditionalFormatting>
  <conditionalFormatting sqref="L168:L173 L175:L178 L192:M202">
    <cfRule type="expression" dxfId="4361" priority="219">
      <formula>$F$225="Don't know"</formula>
    </cfRule>
    <cfRule type="expression" dxfId="4360" priority="220">
      <formula>$F$225="No"</formula>
    </cfRule>
  </conditionalFormatting>
  <conditionalFormatting sqref="L192:M202">
    <cfRule type="expression" dxfId="4359" priority="204">
      <formula>$F$225="Don't know"</formula>
    </cfRule>
    <cfRule type="expression" dxfId="4358" priority="205">
      <formula>$F$225="No"</formula>
    </cfRule>
  </conditionalFormatting>
  <conditionalFormatting sqref="L10:N10">
    <cfRule type="expression" dxfId="4357" priority="149">
      <formula>OR($I$10="No",$I$10="Don't know",$I$10="Not applicable")</formula>
    </cfRule>
  </conditionalFormatting>
  <conditionalFormatting sqref="L10:N18">
    <cfRule type="expression" dxfId="4356" priority="102">
      <formula>OR($I$6="No",$I$6="Don't know")</formula>
    </cfRule>
  </conditionalFormatting>
  <conditionalFormatting sqref="L11:N11">
    <cfRule type="expression" dxfId="4355" priority="148">
      <formula>OR($I$11="No",$I$11="Don't know",$I$11="Not applicable")</formula>
    </cfRule>
  </conditionalFormatting>
  <conditionalFormatting sqref="L12:N12">
    <cfRule type="expression" dxfId="4354" priority="147">
      <formula>OR($I$12="No",$I$12="Don't know",$I$12="Not applicable")</formula>
    </cfRule>
  </conditionalFormatting>
  <conditionalFormatting sqref="L13:N13">
    <cfRule type="expression" dxfId="4353" priority="146">
      <formula>OR($I$13="No",$I$13="Don't know",$I$13="Not applicable")</formula>
    </cfRule>
  </conditionalFormatting>
  <conditionalFormatting sqref="L14:N14">
    <cfRule type="expression" dxfId="4352" priority="145">
      <formula>OR($I$14="No",$I$14="Don't know",$I$14="Not applicable")</formula>
    </cfRule>
  </conditionalFormatting>
  <conditionalFormatting sqref="L15:N15">
    <cfRule type="expression" dxfId="4351" priority="144">
      <formula>OR($I$15="No",$I$15="Don't know",$I$15="Not applicable")</formula>
    </cfRule>
  </conditionalFormatting>
  <conditionalFormatting sqref="L16:N16">
    <cfRule type="expression" dxfId="4350" priority="143">
      <formula>OR($I$16="No",$I$16="Don't know",$I$16="Not applicable")</formula>
    </cfRule>
  </conditionalFormatting>
  <conditionalFormatting sqref="L17:N17">
    <cfRule type="expression" dxfId="4349" priority="141">
      <formula>OR($I$17="Neither",$I$17="Don't know",$I$17="Not applicable")</formula>
    </cfRule>
  </conditionalFormatting>
  <conditionalFormatting sqref="L18:N18">
    <cfRule type="expression" dxfId="4348" priority="142">
      <formula>OR($I$18="No",$I$18="Don't know",$I$18="Not applicable")</formula>
    </cfRule>
  </conditionalFormatting>
  <conditionalFormatting sqref="L168:N172 L175:N178">
    <cfRule type="expression" dxfId="4347" priority="69">
      <formula>OR($F168="No",$F168="Don't know")</formula>
    </cfRule>
  </conditionalFormatting>
  <conditionalFormatting sqref="L173:N173">
    <cfRule type="expression" dxfId="4346" priority="224">
      <formula>OR($F174="No",$F174="Don't know")</formula>
    </cfRule>
  </conditionalFormatting>
  <conditionalFormatting sqref="L192:N202 L168:L173 L175:L178 H304:H306 H25:H26 H29:H32 H84 F192:F202 O279 H308:H314 O314 H281:I284 K281:L284 H286:I288 K286:L288 H290:I295 K290:L295 H297:I299 K297:L299">
    <cfRule type="containsBlanks" dxfId="4345" priority="218">
      <formula>LEN(TRIM(F25))=0</formula>
    </cfRule>
  </conditionalFormatting>
  <conditionalFormatting sqref="N47:Q47">
    <cfRule type="expression" dxfId="4344" priority="11">
      <formula>OR($H$84="No",$H$84="Don't know")</formula>
    </cfRule>
  </conditionalFormatting>
  <conditionalFormatting sqref="O6:O7">
    <cfRule type="containsBlanks" dxfId="4343" priority="201">
      <formula>LEN(TRIM(O6))=0</formula>
    </cfRule>
  </conditionalFormatting>
  <conditionalFormatting sqref="O42">
    <cfRule type="containsBlanks" dxfId="4342" priority="200">
      <formula>LEN(TRIM(O42))=0</formula>
    </cfRule>
  </conditionalFormatting>
  <conditionalFormatting sqref="O66:O71">
    <cfRule type="containsBlanks" dxfId="4341" priority="127">
      <formula>LEN(TRIM(O66))=0</formula>
    </cfRule>
  </conditionalFormatting>
  <conditionalFormatting sqref="O73:O81">
    <cfRule type="containsBlanks" dxfId="4340" priority="126">
      <formula>LEN(TRIM(O73))=0</formula>
    </cfRule>
  </conditionalFormatting>
  <conditionalFormatting sqref="O150:O165">
    <cfRule type="containsBlanks" dxfId="4339" priority="125">
      <formula>LEN(TRIM(O150))=0</formula>
    </cfRule>
  </conditionalFormatting>
  <conditionalFormatting sqref="O167:O228">
    <cfRule type="containsBlanks" dxfId="4338" priority="124">
      <formula>LEN(TRIM(O167))=0</formula>
    </cfRule>
  </conditionalFormatting>
  <conditionalFormatting sqref="O230:O267">
    <cfRule type="containsBlanks" dxfId="4337" priority="123">
      <formula>LEN(TRIM(O230))=0</formula>
    </cfRule>
  </conditionalFormatting>
  <conditionalFormatting sqref="O269:O277">
    <cfRule type="containsBlanks" dxfId="4336" priority="122">
      <formula>LEN(TRIM(O269))=0</formula>
    </cfRule>
  </conditionalFormatting>
  <conditionalFormatting sqref="O282">
    <cfRule type="containsBlanks" dxfId="4335" priority="121">
      <formula>LEN(TRIM(O282))=0</formula>
    </cfRule>
  </conditionalFormatting>
  <conditionalFormatting sqref="O304:O310">
    <cfRule type="containsBlanks" dxfId="4334" priority="120">
      <formula>LEN(TRIM(O304))=0</formula>
    </cfRule>
  </conditionalFormatting>
  <conditionalFormatting sqref="O317:O322">
    <cfRule type="containsBlanks" dxfId="4333" priority="119">
      <formula>LEN(TRIM(O317))=0</formula>
    </cfRule>
  </conditionalFormatting>
  <conditionalFormatting sqref="O324:O372">
    <cfRule type="timePeriod" dxfId="4332" priority="118" timePeriod="yesterday">
      <formula>FLOOR(O324,1)=TODAY()-1</formula>
    </cfRule>
  </conditionalFormatting>
  <conditionalFormatting sqref="O324:O374">
    <cfRule type="containsBlanks" dxfId="4331" priority="170">
      <formula>LEN(TRIM(O324))=0</formula>
    </cfRule>
  </conditionalFormatting>
  <conditionalFormatting sqref="O376">
    <cfRule type="containsBlanks" dxfId="4330" priority="162">
      <formula>LEN(TRIM(O376))=0</formula>
    </cfRule>
  </conditionalFormatting>
  <dataValidations count="103">
    <dataValidation type="list" allowBlank="1" showInputMessage="1" showErrorMessage="1" sqref="J326:K326 J332:K332 J344:K344 J350:K350 J356:K356 J362:K362 J368:K368" xr:uid="{BB4795D6-6742-4709-A0E8-8B24C663E1BB}">
      <formula1>"WHO-prequalified, SRA, Both WHO-PQ and SRA,No SRA or WHO-PQ products registered,Don't know"</formula1>
    </dataValidation>
    <dataValidation type="list" allowBlank="1" showInputMessage="1" showErrorMessage="1" sqref="H225" xr:uid="{E5515681-2C86-4B55-AD9C-02D3EAE62FF3}">
      <formula1>"Yes, No, Don't know,Not applicable (no fees)"</formula1>
    </dataValidation>
    <dataValidation type="list" allowBlank="1" showInputMessage="1" showErrorMessage="1" sqref="G271" xr:uid="{33A1A1BA-7243-438D-B8C8-BB4C4AEC6D42}">
      <formula1>"Yes, No, Don't know, Not applicable (no LMIS)"</formula1>
    </dataValidation>
    <dataValidation type="list" allowBlank="1" showInputMessage="1" showErrorMessage="1" sqref="F260:F262 J67:J70" xr:uid="{2CACA137-3494-4EF7-B7FF-6EB380ADC835}">
      <formula1>"Yes, No, Don't know,Not applicable"</formula1>
    </dataValidation>
    <dataValidation type="list" allowBlank="1" showInputMessage="1" showErrorMessage="1" sqref="F263 F257" xr:uid="{762C283D-840A-4C6C-BCAB-A606C78EB763}">
      <formula1>"Yes, No"</formula1>
    </dataValidation>
    <dataValidation type="list" allowBlank="1" showInputMessage="1" showErrorMessage="1" sqref="M47 M45 M52:M54 M56" xr:uid="{9733B5E1-2377-4FA2-8B7F-553C6D490229}">
      <formula1>"Purchase/P.O. date,Shipment date,Delivery date,Other,Unknown,Not applicable"</formula1>
    </dataValidation>
    <dataValidation type="list" allowBlank="1" showInputMessage="1" showErrorMessage="1" sqref="H384:I384" xr:uid="{73ED813C-92AA-4A62-8E33-FA5F9686B75B}">
      <formula1>"No impact, Reduced frequency of meetings, Prevented ability to meet, Don't know, Not applicable (no committee)"</formula1>
    </dataValidation>
    <dataValidation type="list" allowBlank="1" showInputMessage="1" showErrorMessage="1" sqref="F264:F267 I18 I10:I16 H230 H143:J143 I22:I23 L192:N202 H305:J306 F258 L168:L173 L175:L178" xr:uid="{E48EF540-0736-47FD-BFB4-AD5381458FD7}">
      <formula1>"Yes, No, Don't know, Not applicable"</formula1>
    </dataValidation>
    <dataValidation type="list" allowBlank="1" showInputMessage="1" showErrorMessage="1" error="Please choose from the dropdown list." sqref="I21" xr:uid="{5E73BE73-2C1C-4723-B795-104F4F3A7D69}">
      <formula1>"0 times, 1 time, 2-3 times, 4 or more times, Don't know, Not applicable"</formula1>
    </dataValidation>
    <dataValidation type="list" allowBlank="1" showInputMessage="1" showErrorMessage="1" sqref="H25 J25" xr:uid="{7CB9DBBE-3CE8-4FB3-A1C8-1F5585C0593B}">
      <formula1>"January, February, March, April, May, June, July, August, September, October, November, December"</formula1>
    </dataValidation>
    <dataValidation type="list" allowBlank="1" showInputMessage="1" showErrorMessage="1" sqref="H31:J31" xr:uid="{16DD348B-D981-4584-AFB9-AD87CBD845AE}">
      <formula1>"Annually, Twice a year, Quarterly, Monthly, Don’t Know, Other"</formula1>
    </dataValidation>
    <dataValidation type="list" allowBlank="1" showInputMessage="1" showErrorMessage="1" sqref="F168:F178 G131:N132 I42 F192:F202 G98:K99 H223:H224 G139 H147:J147 H145:J145 J33 H84 F180:F190 F204:F214 H215:J215 J35 H373:H374 F45 F47 G269 H227 I6 G128:N129 G95:J96 G135:J136 G101:N102 G104:N105 G107:N108 G110:N111 G113:N114 G116:N117 G119:N120 G122:N123 G125:N126 L99 M98:M99 K233:K245" xr:uid="{ABCE37DD-1AFD-4494-858F-039DDD3694BA}">
      <formula1>"Yes, No, Don't know"</formula1>
    </dataValidation>
    <dataValidation type="list" allowBlank="1" showInputMessage="1" showErrorMessage="1" sqref="F52:F56" xr:uid="{A31E05FF-32D9-4859-8190-AA583001F666}">
      <formula1>"In-kind, Cash, Don't know, Not applicable"</formula1>
    </dataValidation>
    <dataValidation type="list" allowBlank="1" showInputMessage="1" showErrorMessage="1" sqref="H165:L165" xr:uid="{D78E7584-1284-4685-8149-A0EB240C2A7F}">
      <formula1>"Community Health Worker (or equivalent), Auxiliary Nurse, Auxiliary Nurse Midwife, Nurse, Pharmacist, Clinical Officer, Doctor, Don't Know, Not Applicable"</formula1>
    </dataValidation>
    <dataValidation type="list" allowBlank="1" showInputMessage="1" showErrorMessage="1" sqref="H322 H310 H314 H320 H318" xr:uid="{DE989DFE-3B6A-43B9-AFE5-7C7CB668B96A}">
      <formula1>"Yes, No, Don’t know, Not applicable"</formula1>
    </dataValidation>
    <dataValidation type="list" allowBlank="1" showInputMessage="1" showErrorMessage="1" sqref="H312:J313" xr:uid="{98706D0A-4C29-4FB1-B4AE-93B2CE411927}">
      <formula1>"Most were tested, Some were tested, None were tested, Don't know, Not applicable"</formula1>
    </dataValidation>
    <dataValidation type="list" allowBlank="1" showInputMessage="1" showErrorMessage="1" error="Please choose from the dropdown list." sqref="I19:I20" xr:uid="{C8BB6522-936B-4671-B7AE-604A28639C71}">
      <formula1>"Yes, No, Don't know, Not applicable"</formula1>
    </dataValidation>
    <dataValidation type="list" allowBlank="1" showInputMessage="1" showErrorMessage="1" sqref="H308:J308" xr:uid="{2D59679F-6E57-4881-8E72-04F008D5AD03}">
      <formula1>"Less than 6 months, 6 months to under 1 year, 1 year to 18 months, More than 18 months,Don’t know, Not applicable"</formula1>
    </dataValidation>
    <dataValidation type="list" allowBlank="1" showInputMessage="1" showErrorMessage="1" sqref="H309" xr:uid="{6D71D986-5338-489E-88FB-19AEF9817BD6}">
      <formula1>"Yes,No,Don’t know, Not applicable"</formula1>
    </dataValidation>
    <dataValidation type="list" allowBlank="1" showInputMessage="1" showErrorMessage="1" sqref="H317:J317" xr:uid="{CEC76210-7588-4D69-A5DF-87A15CE132B3}">
      <formula1>"0,1,2-3,More than 3, Don’t know"</formula1>
    </dataValidation>
    <dataValidation type="list" allowBlank="1" showInputMessage="1" showErrorMessage="1" sqref="H315:J315" xr:uid="{DF3A49D1-2ECB-4ED1-B4B7-5D91C0C82B3A}">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9:J309 F73:G75 F77:G80 H217:J220" xr:uid="{8E49EA30-1305-4987-A659-CAA875C31A47}">
      <formula1>"Yes,No,Don't know,Not applicable"</formula1>
    </dataValidation>
    <dataValidation type="list" allowBlank="1" showInputMessage="1" showErrorMessage="1" sqref="H319:J319" xr:uid="{0BD999F6-A942-4F01-BF1E-5AD2B09AF8D2}">
      <formula1>"0-25%,26-50%,51-75%,76-100%, Don’t know, Not applicable"</formula1>
    </dataValidation>
    <dataValidation type="list" allowBlank="1" showInputMessage="1" showErrorMessage="1" sqref="H376:I376" xr:uid="{26677D56-D2E4-436E-903A-D099C87D857F}">
      <formula1>"Yes (PSE plan with FP/RH component),No PSE plan started/developed,Yes PSE plan but no FP/RH component,Don't know"</formula1>
    </dataValidation>
    <dataValidation type="list" allowBlank="1" showInputMessage="1" showErrorMessage="1" sqref="F273:G273" xr:uid="{A7D4873F-635E-4306-BA6B-643D6A41D82F}">
      <formula1>"Yes: All public sector facilities included, Yes: Some public sector facilities included,None, Don't know, Not applicable"</formula1>
    </dataValidation>
    <dataValidation type="list" allowBlank="1" showInputMessage="1" showErrorMessage="1" sqref="F274:G274" xr:uid="{3B441CC1-A8E9-4F7D-B266-FCCC508F7429}">
      <formula1>"Yes: All private sector facilities included, Yes: Some private sector facilities included,None, Don't know, Not applicable (no LMIS)"</formula1>
    </dataValidation>
    <dataValidation type="list" allowBlank="1" showInputMessage="1" showErrorMessage="1" sqref="F275:G275" xr:uid="{49E73F6A-20B1-4AA4-9A65-C97A7E4C0E7D}">
      <formula1>"Yes: All NGO facilities included, Yes: Some NGO facilities included,None, Don't know, Not applicable (no LMIS)"</formula1>
    </dataValidation>
    <dataValidation type="list" allowBlank="1" showInputMessage="1" showErrorMessage="1" sqref="F276:G276" xr:uid="{ABAE59E9-C1BF-4474-AD8B-0FC3177F120E}">
      <formula1>"Yes: All social marketing sites included, Yes: Some social marketing sites included,None, Don't know, Not applicable (no LMIS)"</formula1>
    </dataValidation>
    <dataValidation allowBlank="1" showInputMessage="1" showErrorMessage="1" error="Please choose from the dropdown list." sqref="K19:N23" xr:uid="{562306C0-ADBB-4B4C-A308-2007F76170DC}"/>
    <dataValidation type="list" allowBlank="1" showInputMessage="1" showErrorMessage="1" sqref="F250:G250" xr:uid="{CB44BBC5-12A7-4394-A0B2-264FFE987A6A}">
      <formula1>"Yes: Extensive social marketing,Yes: Some social marketing,No,Don't know"</formula1>
    </dataValidation>
    <dataValidation type="list" allowBlank="1" showInputMessage="1" showErrorMessage="1" sqref="F252:G252" xr:uid="{D163D7B5-55E5-455E-9FD1-E84904515F6E}">
      <formula1>"Yes: Extensive mobile phone outreach/education, Yes: Some mobile phone outreach/education, No, Don't Know"</formula1>
    </dataValidation>
    <dataValidation type="list" allowBlank="1" showInputMessage="1" showErrorMessage="1" sqref="F254:G254 H382:I383 H380:I380" xr:uid="{17BAF755-5594-4C25-BFEE-320990F55E0F}">
      <formula1>"Yes,No,Don't know"</formula1>
    </dataValidation>
    <dataValidation type="list" allowBlank="1" showInputMessage="1" showErrorMessage="1" sqref="G256" xr:uid="{33B586C0-E25A-41AB-B4DE-9B6CEFD8EB52}">
      <formula1>"0%,1-10%,11-20%,21-30%,31-40%,41-50%,51-60%,61-70%,71-80%,81-100%,Don't know,Not applicable"</formula1>
    </dataValidation>
    <dataValidation type="list" allowBlank="1" showInputMessage="1" showErrorMessage="1" sqref="F277:G277" xr:uid="{6B6EC7D4-5B36-4730-B45F-C05EE0F02120}">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7" xr:uid="{FE6D145B-E88A-4645-B518-521880416A5A}">
      <formula1>"Ministry of Finance, Ministry of Planning,Both,Neither,Don't know, Not applicable"</formula1>
    </dataValidation>
    <dataValidation type="list" allowBlank="1" showInputMessage="1" showErrorMessage="1" error="Please choose from the dropdown list." prompt="Please select from the dropdown list" sqref="G68:I70" xr:uid="{AAD80CA0-4169-476B-B697-111FD264596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H152:I153 H155:I164 K155:L164 K152:L153 G152:G164 J152:J164 G151:L151" xr:uid="{986173FC-3C39-4337-B27B-5DACFFEE6FD0}">
      <formula1>"Community Health Worker (or equivalent),Auxiliary Nurse,Auxiliary Nurse Midwife,Nurse,Pharmacist, Clinical Officer, Doctor, Don't Know, Not Applicable"</formula1>
    </dataValidation>
    <dataValidation type="list" allowBlank="1" showInputMessage="1" showErrorMessage="1" sqref="F251:G251" xr:uid="{5600A500-B514-4D0B-B6AD-3F9E3F257441}">
      <formula1>"Yes: Extensive mass media,Yes: Some mass media,No,Don't know"</formula1>
    </dataValidation>
    <dataValidation type="list" allowBlank="1" showInputMessage="1" showErrorMessage="1" sqref="F253:G253" xr:uid="{CE136956-2DD7-41EF-98E2-1E8569C78475}">
      <formula1>"Yes: Extensive community mobilization/engagement,Yes: Some community mobilization/engagement,No,Don't know"</formula1>
    </dataValidation>
    <dataValidation type="list" allowBlank="1" showInputMessage="1" showErrorMessage="1" sqref="H311:J311" xr:uid="{5E3815EE-5D19-46EF-9226-DCF06F529C9A}">
      <formula1>"Yes - ISO certified, Yes - WHO-PQ, Yes - both ISO certified and WHO-PQ,Neither, Don’t know, Not applicable"</formula1>
    </dataValidation>
    <dataValidation type="list" allowBlank="1" showInputMessage="1" showErrorMessage="1" sqref="J330:K330 J336:K336 J342:K342 J348:K348 J360:K360 J366:K366 J372:K372 J354:K354" xr:uid="{09C813EC-F381-404B-8976-4C23E836731F}">
      <formula1>"0,1,2 or more,Don't know"</formula1>
    </dataValidation>
    <dataValidation type="list" allowBlank="1" showInputMessage="1" showErrorMessage="1" sqref="H304:J304" xr:uid="{6230B467-49E4-4837-B223-DD92248AAD6F}">
      <formula1>"Yes, No, Don’t know, Not applicable (No NMRA)"</formula1>
    </dataValidation>
    <dataValidation type="list" allowBlank="1" showInputMessage="1" showErrorMessage="1" sqref="H377:I377" xr:uid="{AC9677AF-70CB-4469-A65D-7FE1AFC23655}">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38:K338" xr:uid="{362020AD-415C-489E-A79E-4C7CF7E6AD36}">
      <formula1>"WHO-prequalified, SRA, Both WHO-PQ and SRA,No SRA or WHO-PQ products registered,Don’t know"</formula1>
    </dataValidation>
    <dataValidation type="list" allowBlank="1" showInputMessage="1" showErrorMessage="1" sqref="J339:K339 J363 J369 J333 J327 J345 J351 J357" xr:uid="{A7278A39-FE73-4F7D-A6D0-EB49152E4F8B}">
      <formula1>"0,1,2-3,More than 3,Don't know"</formula1>
    </dataValidation>
    <dataValidation type="list" allowBlank="1" showInputMessage="1" showErrorMessage="1" sqref="H144:J144" xr:uid="{79CCCBE4-35BD-41C0-9ED2-4485EBE234A1}">
      <formula1>"Yes - high level of implementation, Yes - some implementation,Minimal or no implementation, Don't know, Not applicable (no strategy)"</formula1>
    </dataValidation>
    <dataValidation type="decimal" allowBlank="1" showInputMessage="1" showErrorMessage="1" error="Enter a numeric quantity only." sqref="K52:L54 K56:L56" xr:uid="{0A026D42-B7EA-4CFD-9568-E0FC8CC6F8DC}">
      <formula1>0</formula1>
      <formula2>1000000000</formula2>
    </dataValidation>
    <dataValidation type="decimal" allowBlank="1" showInputMessage="1" showErrorMessage="1" error="Enter a numeric quantity here only." sqref="K45" xr:uid="{5962D3DC-E54A-4C36-94A2-BDEF25108D5C}">
      <formula1>0</formula1>
      <formula2>1000000000</formula2>
    </dataValidation>
    <dataValidation type="custom" operator="lessThanOrEqual" allowBlank="1" showInputMessage="1" showErrorMessage="1" error="This number cannot exceed the total number of stock status observations (column I)." sqref="K290:L295 H290:I295 K286:L288 H281:I284 K281:L284 H286:I288 K297:L299 H297:I299" xr:uid="{CFF65AFB-48D1-48EB-8829-C9C602C28B31}">
      <formula1>H281&lt;=I281</formula1>
    </dataValidation>
    <dataValidation type="list" allowBlank="1" showInputMessage="1" showErrorMessage="1" sqref="J26" xr:uid="{4534C911-D09D-4D58-AC83-E8EC8D5F3D12}">
      <formula1>"2017,2018,2019,2020,2021, 2022, 2023"</formula1>
    </dataValidation>
    <dataValidation type="list" allowBlank="1" showInputMessage="1" showErrorMessage="1" sqref="H386:I386" xr:uid="{8FD8F4EC-9153-4E65-8CCA-459E2D172AB2}">
      <formula1>"High Impact, Medium Impact, Low Impact, No Impact, Unknown"</formula1>
    </dataValidation>
    <dataValidation type="list" allowBlank="1" showInputMessage="1" showErrorMessage="1" sqref="H385:I385" xr:uid="{DA85FCB8-88AA-4C74-97BD-124D337214D2}">
      <formula1>"All or most of the budget line shifted to COVID response, Some of the budget shifted,None of the budget shifted (i.e. no Impact), unknown, not applicable"</formula1>
    </dataValidation>
    <dataValidation allowBlank="1" showInputMessage="1" showErrorMessage="1" error="Enter a numeric value here only (in USD)." sqref="G38" xr:uid="{48FF2320-0ED9-479E-AD7A-EBD83EEB6618}"/>
    <dataValidation type="list" allowBlank="1" showInputMessage="1" showErrorMessage="1" sqref="H29:J29" xr:uid="{B3E37BED-2DE4-4E06-B54D-37A602A278E4}">
      <formula1>"Government - Central Level, Government - Subnational Level, US Government (USG), UNFPA, Other Donors, Other, Don't Know"</formula1>
    </dataValidation>
    <dataValidation type="list" allowBlank="1" showInputMessage="1" showErrorMessage="1" sqref="H26" xr:uid="{88864579-0D6E-4585-B934-BCD74D6C7D15}">
      <formula1>"2017,2018,2019,2020,2021,2022,2023"</formula1>
    </dataValidation>
    <dataValidation type="list" allowBlank="1" showInputMessage="1" showErrorMessage="1" sqref="O6:P18" xr:uid="{F3313A7F-65BD-49D4-A99A-44A8ACECE396}">
      <formula1>$B$3:$B$5</formula1>
    </dataValidation>
    <dataValidation type="list" allowBlank="1" showInputMessage="1" showErrorMessage="1" sqref="O19:P19" xr:uid="{03E0B12A-2CB9-404A-ADEB-55351F772903}">
      <formula1>$C$3:$C$5</formula1>
    </dataValidation>
    <dataValidation type="list" allowBlank="1" showInputMessage="1" showErrorMessage="1" sqref="O20:P20" xr:uid="{5D962590-2361-4474-90D8-8B557C5FEEF2}">
      <formula1>$D$3:$D$4</formula1>
    </dataValidation>
    <dataValidation type="list" allowBlank="1" showInputMessage="1" showErrorMessage="1" sqref="O21:P23" xr:uid="{FE6A4D43-5C70-482F-B282-4A44D8F94794}">
      <formula1>$E$3:$E$4</formula1>
    </dataValidation>
    <dataValidation type="list" allowBlank="1" showInputMessage="1" showErrorMessage="1" sqref="O25:P26" xr:uid="{C23228E8-EE0B-460D-AC06-EEE2DDE84865}">
      <formula1>$F$3:$F$6</formula1>
    </dataValidation>
    <dataValidation type="list" allowBlank="1" showInputMessage="1" showErrorMessage="1" sqref="O31:P32" xr:uid="{D1B8ADD4-28CE-440B-A8D5-9B7870300B64}">
      <formula1>$H$3:$H$4</formula1>
    </dataValidation>
    <dataValidation type="list" allowBlank="1" showInputMessage="1" showErrorMessage="1" sqref="O33:P33" xr:uid="{8372A99B-4080-49F6-B869-0D00B1D43DA3}">
      <formula1>$I$3:$I$4</formula1>
    </dataValidation>
    <dataValidation type="list" allowBlank="1" showInputMessage="1" showErrorMessage="1" sqref="O35:P35 O42:P42" xr:uid="{BB61F846-6D83-4C34-9074-8DFDD85DF675}">
      <formula1>$J$3:$J$7</formula1>
    </dataValidation>
    <dataValidation type="list" allowBlank="1" showInputMessage="1" showErrorMessage="1" sqref="P44:P46 P48:P49" xr:uid="{472AB398-C2E4-4158-8A78-A88A7287D548}">
      <formula1>$K$3:$K$7</formula1>
    </dataValidation>
    <dataValidation type="list" allowBlank="1" showInputMessage="1" showErrorMessage="1" sqref="O52:P52" xr:uid="{1D03426F-C1ED-4381-9655-1F85A2BC7B55}">
      <formula1>$L$3:$L$4</formula1>
    </dataValidation>
    <dataValidation type="list" allowBlank="1" showInputMessage="1" showErrorMessage="1" sqref="O53:P53" xr:uid="{1567EF84-8A46-4223-921F-25FB732870C9}">
      <formula1>$M$3:$M$4</formula1>
    </dataValidation>
    <dataValidation type="list" allowBlank="1" showInputMessage="1" showErrorMessage="1" sqref="O54:P54" xr:uid="{FBB9A4A1-B2BE-44BA-B299-6A1B00FF0CDF}">
      <formula1>$N$3:$N$4</formula1>
    </dataValidation>
    <dataValidation type="list" allowBlank="1" showInputMessage="1" showErrorMessage="1" sqref="O55:P56" xr:uid="{10193AC0-2351-413B-A7DB-E78568B745D9}">
      <formula1>$O$3:$O$4</formula1>
    </dataValidation>
    <dataValidation type="list" allowBlank="1" showInputMessage="1" showErrorMessage="1" sqref="O84:P89" xr:uid="{D8D32D3E-93EF-4C5C-AD9C-D09A1A65035B}">
      <formula1>$Q$3:$Q$6</formula1>
    </dataValidation>
    <dataValidation type="list" allowBlank="1" showInputMessage="1" showErrorMessage="1" sqref="O91:P91" xr:uid="{C34340BF-59F6-4920-844B-972681238177}">
      <formula1>$R$3:$R$8</formula1>
    </dataValidation>
    <dataValidation type="list" allowBlank="1" showInputMessage="1" showErrorMessage="1" sqref="O139:P139" xr:uid="{9265E97C-55D6-436E-A194-41751EE97CB3}">
      <formula1>$S$3:$S$4</formula1>
    </dataValidation>
    <dataValidation type="list" allowBlank="1" showInputMessage="1" showErrorMessage="1" sqref="O145:P148" xr:uid="{9A7A0EA4-5587-407B-97C2-F87D37A55320}">
      <formula1>$T$3:$T$8</formula1>
    </dataValidation>
    <dataValidation type="list" allowBlank="1" showInputMessage="1" showErrorMessage="1" sqref="O150:P165" xr:uid="{5E31CB33-376C-4CDA-9EDF-FFFC570734CB}">
      <formula1>$U$3:$U$5</formula1>
    </dataValidation>
    <dataValidation type="list" allowBlank="1" showInputMessage="1" showErrorMessage="1" sqref="O167:P178 O191:P202" xr:uid="{AD2DDA98-28CD-48A4-B454-753794E264B2}">
      <formula1>$V$3:$V$8</formula1>
    </dataValidation>
    <dataValidation type="list" allowBlank="1" showInputMessage="1" showErrorMessage="1" sqref="O179:P190 O203:P214" xr:uid="{ADA967D4-A126-4652-B92C-6D7D5BCCFD7A}">
      <formula1>$W$3:$W$6</formula1>
    </dataValidation>
    <dataValidation type="list" allowBlank="1" showInputMessage="1" showErrorMessage="1" sqref="O215:P221" xr:uid="{B6743C7D-E005-48E8-8EC4-5217E10C095F}">
      <formula1>$X$3:$X$4</formula1>
    </dataValidation>
    <dataValidation type="list" allowBlank="1" showInputMessage="1" showErrorMessage="1" sqref="O222:P226" xr:uid="{E1A9D29E-F4A6-49E7-8D9A-FE11E9BB9516}">
      <formula1>$Y$3:$Y$6</formula1>
    </dataValidation>
    <dataValidation type="list" allowBlank="1" showInputMessage="1" showErrorMessage="1" sqref="O227:P228" xr:uid="{E3670E55-42DF-41A8-9102-5D02B20CBD9F}">
      <formula1>$Z$3:$Z$5</formula1>
    </dataValidation>
    <dataValidation type="list" allowBlank="1" showInputMessage="1" showErrorMessage="1" sqref="O230:P231" xr:uid="{B23BB4EA-1435-4B78-92C3-FD3C06DCCF4F}">
      <formula1>$AA$3:$AA$4</formula1>
    </dataValidation>
    <dataValidation type="list" allowBlank="1" showInputMessage="1" showErrorMessage="1" sqref="O232:P248" xr:uid="{46E4F9D7-CEC1-4C13-B2B9-596BCE0437BC}">
      <formula1>$AB$3:$AB$4</formula1>
    </dataValidation>
    <dataValidation type="list" allowBlank="1" showInputMessage="1" showErrorMessage="1" sqref="O249:P255" xr:uid="{578E6472-D492-48D5-8A86-C02FFC66A4F8}">
      <formula1>$AC$3:$AC$7</formula1>
    </dataValidation>
    <dataValidation type="list" allowBlank="1" showInputMessage="1" showErrorMessage="1" sqref="O256:P256" xr:uid="{6EEB1CE6-ECB4-4D34-890D-359DA07E2B8E}">
      <formula1>$AD$3:$AD$5</formula1>
    </dataValidation>
    <dataValidation type="list" allowBlank="1" showInputMessage="1" showErrorMessage="1" sqref="O263:P267" xr:uid="{E58698A2-90DD-48AE-968F-DA913878B7EB}">
      <formula1>$AF$3:$AF$4</formula1>
    </dataValidation>
    <dataValidation type="list" allowBlank="1" showInputMessage="1" showErrorMessage="1" sqref="O269:P277" xr:uid="{E70EDAD9-1D25-4541-A9EE-C03765823CCB}">
      <formula1>$AG$3:$AG$4</formula1>
    </dataValidation>
    <dataValidation type="list" allowBlank="1" showInputMessage="1" showErrorMessage="1" sqref="P279" xr:uid="{0EA798AE-2011-45D1-B1C2-46AD496B4CC8}">
      <formula1>$AH$3:$AH$7</formula1>
    </dataValidation>
    <dataValidation type="list" allowBlank="1" showInputMessage="1" showErrorMessage="1" sqref="P282:P284 O282" xr:uid="{961ECA5B-C6FF-4625-B2F7-87E4A070FB59}">
      <formula1>$AI$3:$AI$8</formula1>
    </dataValidation>
    <dataValidation type="list" allowBlank="1" showInputMessage="1" showErrorMessage="1" sqref="O304:P304" xr:uid="{C721CCC7-EA6D-4068-BC57-8C3822CF6103}">
      <formula1>$AJ$3:$AJ$4</formula1>
    </dataValidation>
    <dataValidation type="list" allowBlank="1" showInputMessage="1" showErrorMessage="1" sqref="O305:P309" xr:uid="{BC8EE26A-B34C-49B8-B393-4A1C63A7FDF6}">
      <formula1>$AK$3:$AK$4</formula1>
    </dataValidation>
    <dataValidation type="list" allowBlank="1" showInputMessage="1" showErrorMessage="1" sqref="O314:P315" xr:uid="{2AB65B27-593D-4A38-9726-E60056206631}">
      <formula1>$AM$3:$AM$4</formula1>
    </dataValidation>
    <dataValidation type="list" allowBlank="1" showInputMessage="1" showErrorMessage="1" sqref="O317:P322" xr:uid="{971BF7D9-55CF-4184-AB4E-640C6034D52B}">
      <formula1>$AN$3:$AN$5</formula1>
    </dataValidation>
    <dataValidation type="list" allowBlank="1" showInputMessage="1" showErrorMessage="1" sqref="O324:P372" xr:uid="{47A706B0-EE66-445A-87F2-8E715CD0956E}">
      <formula1>$AO$3:$AO$4</formula1>
    </dataValidation>
    <dataValidation type="list" allowBlank="1" showInputMessage="1" showErrorMessage="1" sqref="O373:P373" xr:uid="{84064CBC-F701-4A18-8C5A-A778DFE78E2A}">
      <formula1>$AP$3:$AP$4</formula1>
    </dataValidation>
    <dataValidation type="list" allowBlank="1" showInputMessage="1" showErrorMessage="1" sqref="O374:P375" xr:uid="{281A901F-8E3F-43A9-ADE4-5D233E771627}">
      <formula1>$AQ$3:$AQ$5</formula1>
    </dataValidation>
    <dataValidation type="list" allowBlank="1" showInputMessage="1" showErrorMessage="1" sqref="O376:P377" xr:uid="{9DEDC2C9-AB6F-414B-8EC4-CBA8B65753A7}">
      <formula1>$AR$3:$AR$4</formula1>
    </dataValidation>
    <dataValidation type="list" allowBlank="1" showInputMessage="1" showErrorMessage="1" sqref="P27:P30" xr:uid="{B4521E1E-690B-472F-932F-C2052FB5CA3A}">
      <formula1>$G$2:$G$6</formula1>
    </dataValidation>
    <dataValidation type="list" allowBlank="1" showInputMessage="1" showErrorMessage="1" sqref="O27:O30" xr:uid="{B128B105-8CC0-4C44-A5AA-FCE41CC2CB54}">
      <formula1>$G$3:$G$6</formula1>
    </dataValidation>
    <dataValidation type="list" allowBlank="1" showInputMessage="1" showErrorMessage="1" sqref="O66:P71 O73:P81" xr:uid="{7587EED3-A12A-46A4-BF02-810D62843AD1}">
      <formula1>$P$3:$P$7</formula1>
    </dataValidation>
    <dataValidation type="list" allowBlank="1" showInputMessage="1" showErrorMessage="1" sqref="O310:P313" xr:uid="{2B4F07D4-1560-473A-ADE2-1ECC5B387B6D}">
      <formula1>$AL$3:$AL$5</formula1>
    </dataValidation>
    <dataValidation type="list" allowBlank="1" showInputMessage="1" showErrorMessage="1" sqref="O279" xr:uid="{75699122-2E10-4109-A2EE-C454CBE2B543}">
      <formula1>$AH$3:$AH$9</formula1>
    </dataValidation>
    <dataValidation type="list" allowBlank="1" showInputMessage="1" showErrorMessage="1" sqref="O44:O46 O48:O49" xr:uid="{02363AE6-EF38-413F-8022-0EBA9A54C5D8}">
      <formula1>$K$3:$K$8</formula1>
    </dataValidation>
    <dataValidation type="list" allowBlank="1" showInputMessage="1" showErrorMessage="1" sqref="H388:I388" xr:uid="{9ADF9573-1D5B-42B1-95C5-EFD48DDACA90}">
      <formula1>$AX$3:$AX$7</formula1>
    </dataValidation>
    <dataValidation type="list" allowBlank="1" showInputMessage="1" showErrorMessage="1" sqref="O257:P262" xr:uid="{65696077-413C-40D3-8B56-7BE095732495}">
      <formula1>$AE$3:$AE$5</formula1>
    </dataValidation>
    <dataValidation type="list" allowBlank="1" showInputMessage="1" showErrorMessage="1" sqref="E3" xr:uid="{68E5CB54-C0CE-4DDE-B1AE-8590B667DCC5}">
      <formula1>$A$3:$A$134</formula1>
    </dataValidation>
  </dataValidations>
  <hyperlinks>
    <hyperlink ref="F1:N1" location="'All Country Summary (2023)'!A1" display="Go to summary page" xr:uid="{707EEF0E-A702-40BA-85E3-73A5EA7506DB}"/>
  </hyperlinks>
  <pageMargins left="0.25" right="0.25" top="0.75" bottom="0.75" header="0.3" footer="0.3"/>
  <pageSetup paperSize="17" scale="74" orientation="landscape"/>
  <rowBreaks count="13" manualBreakCount="13">
    <brk id="23" max="16383" man="1"/>
    <brk id="32" max="16383" man="1"/>
    <brk id="50" max="13" man="1"/>
    <brk id="81" max="16383" man="1"/>
    <brk id="148" max="13" man="1"/>
    <brk id="178" max="13" man="1"/>
    <brk id="214" max="13" man="1"/>
    <brk id="248" max="13" man="1"/>
    <brk id="267" max="13" man="1"/>
    <brk id="302" max="13" man="1"/>
    <brk id="315" max="13" man="1"/>
    <brk id="348" max="13" man="1"/>
    <brk id="388" max="13" man="1"/>
  </rowBreaks>
  <colBreaks count="1" manualBreakCount="1">
    <brk id="14" max="1048575" man="1"/>
  </colBreaks>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3F5D0-ABA3-4450-A8D9-9C817DC80AE1}">
  <sheetPr>
    <tabColor rgb="FF993300"/>
  </sheetPr>
  <dimension ref="A1:Q392"/>
  <sheetViews>
    <sheetView showGridLines="0" zoomScaleNormal="100" zoomScaleSheetLayoutView="100" workbookViewId="0">
      <selection activeCell="L13" sqref="L13:N13"/>
    </sheetView>
  </sheetViews>
  <sheetFormatPr defaultColWidth="9.140625" defaultRowHeight="14.45"/>
  <cols>
    <col min="1" max="1" width="2.140625" style="172" customWidth="1"/>
    <col min="2" max="2" width="9.140625" style="172"/>
    <col min="3" max="3" width="3.28515625" style="172" customWidth="1"/>
    <col min="4" max="4" width="16.140625" style="172" customWidth="1"/>
    <col min="5" max="5" width="61.42578125" style="172" customWidth="1"/>
    <col min="6" max="6" width="16.5703125" style="172" customWidth="1"/>
    <col min="7" max="7" width="24.42578125" style="172" customWidth="1"/>
    <col min="8" max="8" width="14.5703125" style="172" customWidth="1"/>
    <col min="9" max="9" width="15.5703125" style="172" customWidth="1"/>
    <col min="10" max="10" width="17.5703125" style="172" customWidth="1"/>
    <col min="11" max="11" width="21.5703125" style="172" customWidth="1"/>
    <col min="12" max="12" width="14.85546875" style="172" customWidth="1"/>
    <col min="13" max="13" width="22.5703125" style="172" customWidth="1"/>
    <col min="14" max="14" width="31.42578125" style="172" customWidth="1"/>
    <col min="15" max="15" width="60.28515625" style="172" customWidth="1"/>
    <col min="16" max="16" width="49.28515625" style="172" customWidth="1"/>
    <col min="17" max="16384" width="9.140625" style="172"/>
  </cols>
  <sheetData>
    <row r="1" spans="2:16" ht="62.25" customHeight="1">
      <c r="F1" s="2130" t="s">
        <v>830</v>
      </c>
      <c r="G1" s="2130"/>
      <c r="H1" s="2130"/>
      <c r="I1" s="2130"/>
      <c r="J1" s="2130"/>
      <c r="K1" s="2130"/>
      <c r="L1" s="2130"/>
      <c r="M1" s="2130"/>
      <c r="N1" s="2130"/>
    </row>
    <row r="2" spans="2:16" ht="37.5" customHeight="1">
      <c r="B2" s="408" t="s">
        <v>381</v>
      </c>
      <c r="C2" s="174"/>
      <c r="D2" s="174"/>
      <c r="E2" s="174"/>
      <c r="F2" s="1401"/>
      <c r="G2" s="1401"/>
      <c r="H2" s="169"/>
      <c r="I2" s="169"/>
      <c r="J2" s="169"/>
      <c r="K2" s="170"/>
      <c r="L2" s="170"/>
      <c r="M2" s="170"/>
      <c r="N2" s="171"/>
    </row>
    <row r="3" spans="2:16" ht="26.25" customHeight="1">
      <c r="B3" s="408"/>
      <c r="C3" s="174"/>
      <c r="D3" s="175" t="s">
        <v>382</v>
      </c>
      <c r="E3" s="409" t="s">
        <v>4298</v>
      </c>
      <c r="F3" s="410" t="s">
        <v>383</v>
      </c>
      <c r="G3" s="411"/>
      <c r="H3" s="169"/>
      <c r="I3" s="169"/>
      <c r="J3" s="169"/>
      <c r="K3" s="170"/>
      <c r="L3" s="170"/>
      <c r="M3" s="170"/>
      <c r="N3" s="171"/>
    </row>
    <row r="4" spans="2:16" ht="36" customHeight="1">
      <c r="B4" s="1402" t="s">
        <v>384</v>
      </c>
      <c r="C4" s="1402"/>
      <c r="D4" s="1402"/>
      <c r="E4" s="1402"/>
      <c r="F4" s="1402"/>
      <c r="G4" s="1402"/>
      <c r="H4" s="1402"/>
      <c r="I4" s="1402"/>
      <c r="J4" s="1402"/>
      <c r="K4" s="1402"/>
      <c r="L4" s="1402"/>
      <c r="M4" s="1402"/>
      <c r="N4" s="1402"/>
    </row>
    <row r="5" spans="2:16" ht="23.25" customHeight="1">
      <c r="B5" s="1416" t="s">
        <v>0</v>
      </c>
      <c r="C5" s="1417"/>
      <c r="D5" s="1417"/>
      <c r="E5" s="1417"/>
      <c r="F5" s="1417"/>
      <c r="G5" s="1417"/>
      <c r="H5" s="1417"/>
      <c r="I5" s="1417"/>
      <c r="J5" s="1417"/>
      <c r="K5" s="1417"/>
      <c r="L5" s="1417"/>
      <c r="M5" s="1417"/>
      <c r="N5" s="1417"/>
      <c r="O5" s="1417"/>
      <c r="P5" s="1418"/>
    </row>
    <row r="6" spans="2:16" ht="96.75" customHeight="1">
      <c r="B6" s="182" t="s">
        <v>390</v>
      </c>
      <c r="C6" s="1419" t="s">
        <v>391</v>
      </c>
      <c r="D6" s="1419"/>
      <c r="E6" s="1419"/>
      <c r="F6" s="1419"/>
      <c r="G6" s="1419"/>
      <c r="H6" s="1420"/>
      <c r="I6" s="183" t="s">
        <v>53</v>
      </c>
      <c r="J6" s="184" t="s">
        <v>392</v>
      </c>
      <c r="K6" s="1421" t="s">
        <v>4299</v>
      </c>
      <c r="L6" s="1422"/>
      <c r="M6" s="1422"/>
      <c r="N6" s="1423"/>
      <c r="O6" s="1424" t="s">
        <v>1820</v>
      </c>
      <c r="P6" s="1424"/>
    </row>
    <row r="7" spans="2:16" ht="22.5" customHeight="1">
      <c r="B7" s="1427" t="s">
        <v>393</v>
      </c>
      <c r="C7" s="1428"/>
      <c r="D7" s="1428"/>
      <c r="E7" s="1428"/>
      <c r="F7" s="1428"/>
      <c r="G7" s="1428"/>
      <c r="H7" s="1428"/>
      <c r="I7" s="1428"/>
      <c r="J7" s="1428"/>
      <c r="K7" s="1428"/>
      <c r="L7" s="1428"/>
      <c r="M7" s="1428"/>
      <c r="N7" s="1429"/>
      <c r="O7" s="1425"/>
      <c r="P7" s="1425"/>
    </row>
    <row r="8" spans="2:16" ht="21.75" customHeight="1">
      <c r="B8" s="205" t="s">
        <v>394</v>
      </c>
      <c r="C8" s="1414" t="s">
        <v>395</v>
      </c>
      <c r="D8" s="1414"/>
      <c r="E8" s="1415"/>
      <c r="F8" s="1430" t="s">
        <v>4300</v>
      </c>
      <c r="G8" s="1431"/>
      <c r="H8" s="1431"/>
      <c r="I8" s="1431"/>
      <c r="J8" s="1431"/>
      <c r="K8" s="1431"/>
      <c r="L8" s="1431"/>
      <c r="M8" s="1431"/>
      <c r="N8" s="1431"/>
      <c r="O8" s="1425"/>
      <c r="P8" s="1425"/>
    </row>
    <row r="9" spans="2:16" ht="29.25" customHeight="1">
      <c r="B9" s="191" t="s">
        <v>396</v>
      </c>
      <c r="C9" s="1414" t="s">
        <v>397</v>
      </c>
      <c r="D9" s="1414"/>
      <c r="E9" s="1414"/>
      <c r="F9" s="1414"/>
      <c r="G9" s="1414"/>
      <c r="H9" s="1415"/>
      <c r="I9" s="192" t="s">
        <v>398</v>
      </c>
      <c r="J9" s="193"/>
      <c r="K9" s="193"/>
      <c r="L9" s="193"/>
      <c r="M9" s="193"/>
      <c r="N9" s="194"/>
      <c r="O9" s="1425"/>
      <c r="P9" s="1425"/>
    </row>
    <row r="10" spans="2:16" ht="28.5" customHeight="1">
      <c r="B10" s="195" t="s">
        <v>394</v>
      </c>
      <c r="C10" s="1414" t="s">
        <v>399</v>
      </c>
      <c r="D10" s="1414"/>
      <c r="E10" s="1414"/>
      <c r="F10" s="1414"/>
      <c r="G10" s="1414"/>
      <c r="H10" s="1415"/>
      <c r="I10" s="203" t="s">
        <v>53</v>
      </c>
      <c r="J10" s="1409" t="s">
        <v>400</v>
      </c>
      <c r="K10" s="1410"/>
      <c r="L10" s="1411" t="s">
        <v>4301</v>
      </c>
      <c r="M10" s="1412"/>
      <c r="N10" s="1413"/>
      <c r="O10" s="1425"/>
      <c r="P10" s="1425"/>
    </row>
    <row r="11" spans="2:16" ht="36.75" customHeight="1">
      <c r="B11" s="198" t="s">
        <v>401</v>
      </c>
      <c r="C11" s="1414" t="s">
        <v>402</v>
      </c>
      <c r="D11" s="1414"/>
      <c r="E11" s="1414"/>
      <c r="F11" s="1414"/>
      <c r="G11" s="1414"/>
      <c r="H11" s="1415"/>
      <c r="I11" s="203" t="s">
        <v>53</v>
      </c>
      <c r="J11" s="1409" t="s">
        <v>400</v>
      </c>
      <c r="K11" s="1410"/>
      <c r="L11" s="1411" t="s">
        <v>4302</v>
      </c>
      <c r="M11" s="1412"/>
      <c r="N11" s="1413"/>
      <c r="O11" s="1425"/>
      <c r="P11" s="1425"/>
    </row>
    <row r="12" spans="2:16" ht="28.5" customHeight="1">
      <c r="B12" s="198" t="s">
        <v>403</v>
      </c>
      <c r="C12" s="1414" t="s">
        <v>404</v>
      </c>
      <c r="D12" s="1414"/>
      <c r="E12" s="1414"/>
      <c r="F12" s="1414"/>
      <c r="G12" s="1414"/>
      <c r="H12" s="1415"/>
      <c r="I12" s="203" t="s">
        <v>53</v>
      </c>
      <c r="J12" s="1409" t="s">
        <v>400</v>
      </c>
      <c r="K12" s="1410"/>
      <c r="L12" s="1050" t="s">
        <v>4303</v>
      </c>
      <c r="M12" s="1051" t="s">
        <v>4304</v>
      </c>
      <c r="O12" s="1425"/>
      <c r="P12" s="1425"/>
    </row>
    <row r="13" spans="2:16" ht="28.5" customHeight="1">
      <c r="B13" s="198" t="s">
        <v>405</v>
      </c>
      <c r="C13" s="1414" t="s">
        <v>406</v>
      </c>
      <c r="D13" s="1414"/>
      <c r="E13" s="1414"/>
      <c r="F13" s="1414"/>
      <c r="G13" s="1414"/>
      <c r="H13" s="1415"/>
      <c r="I13" s="203" t="s">
        <v>53</v>
      </c>
      <c r="J13" s="1409" t="s">
        <v>407</v>
      </c>
      <c r="K13" s="1410"/>
      <c r="L13" s="1411" t="s">
        <v>4305</v>
      </c>
      <c r="M13" s="1412"/>
      <c r="N13" s="1413"/>
      <c r="O13" s="1425"/>
      <c r="P13" s="1425"/>
    </row>
    <row r="14" spans="2:16" ht="28.5" customHeight="1">
      <c r="B14" s="198" t="s">
        <v>408</v>
      </c>
      <c r="C14" s="1414" t="s">
        <v>62</v>
      </c>
      <c r="D14" s="1414"/>
      <c r="E14" s="1414"/>
      <c r="F14" s="1414"/>
      <c r="G14" s="1414"/>
      <c r="H14" s="1415"/>
      <c r="I14" s="203" t="s">
        <v>53</v>
      </c>
      <c r="J14" s="1409" t="s">
        <v>409</v>
      </c>
      <c r="K14" s="1410"/>
      <c r="L14" s="1411" t="s">
        <v>4306</v>
      </c>
      <c r="M14" s="1412"/>
      <c r="N14" s="1413"/>
      <c r="O14" s="1425"/>
      <c r="P14" s="1425"/>
    </row>
    <row r="15" spans="2:16" ht="49.5" customHeight="1">
      <c r="B15" s="198" t="s">
        <v>410</v>
      </c>
      <c r="C15" s="1414" t="s">
        <v>411</v>
      </c>
      <c r="D15" s="1414"/>
      <c r="E15" s="1414"/>
      <c r="F15" s="1414"/>
      <c r="G15" s="1414"/>
      <c r="H15" s="1415"/>
      <c r="I15" s="203" t="s">
        <v>53</v>
      </c>
      <c r="J15" s="1409" t="s">
        <v>412</v>
      </c>
      <c r="K15" s="1410"/>
      <c r="L15" s="1411" t="s">
        <v>4307</v>
      </c>
      <c r="M15" s="1412"/>
      <c r="N15" s="1413"/>
      <c r="O15" s="1425"/>
      <c r="P15" s="1425"/>
    </row>
    <row r="16" spans="2:16" ht="26.25" customHeight="1">
      <c r="B16" s="198" t="s">
        <v>413</v>
      </c>
      <c r="C16" s="1414" t="s">
        <v>414</v>
      </c>
      <c r="D16" s="1414"/>
      <c r="E16" s="1414"/>
      <c r="F16" s="1414"/>
      <c r="G16" s="1414"/>
      <c r="H16" s="1415"/>
      <c r="I16" s="203" t="s">
        <v>53</v>
      </c>
      <c r="J16" s="1409" t="s">
        <v>415</v>
      </c>
      <c r="K16" s="1410"/>
      <c r="L16" s="1411" t="s">
        <v>4308</v>
      </c>
      <c r="M16" s="1412"/>
      <c r="N16" s="1413"/>
      <c r="O16" s="1425"/>
      <c r="P16" s="1425"/>
    </row>
    <row r="17" spans="2:16" ht="30.75" customHeight="1">
      <c r="B17" s="198" t="s">
        <v>416</v>
      </c>
      <c r="C17" s="1414" t="s">
        <v>417</v>
      </c>
      <c r="D17" s="1414"/>
      <c r="E17" s="1414"/>
      <c r="F17" s="1414"/>
      <c r="G17" s="1414"/>
      <c r="H17" s="1415"/>
      <c r="I17" s="203" t="s">
        <v>69</v>
      </c>
      <c r="J17" s="1409" t="s">
        <v>415</v>
      </c>
      <c r="K17" s="1410"/>
      <c r="L17" s="1411" t="s">
        <v>4309</v>
      </c>
      <c r="M17" s="1412"/>
      <c r="N17" s="1413"/>
      <c r="O17" s="1425"/>
      <c r="P17" s="1425"/>
    </row>
    <row r="18" spans="2:16" ht="59.45" customHeight="1">
      <c r="B18" s="198" t="s">
        <v>418</v>
      </c>
      <c r="C18" s="1414" t="s">
        <v>419</v>
      </c>
      <c r="D18" s="1414"/>
      <c r="E18" s="1414"/>
      <c r="F18" s="1414"/>
      <c r="G18" s="1414"/>
      <c r="H18" s="1415"/>
      <c r="I18" s="203" t="s">
        <v>53</v>
      </c>
      <c r="J18" s="1409" t="s">
        <v>415</v>
      </c>
      <c r="K18" s="1410"/>
      <c r="L18" s="1411"/>
      <c r="M18" s="1412"/>
      <c r="N18" s="1413"/>
      <c r="O18" s="1426"/>
      <c r="P18" s="1426"/>
    </row>
    <row r="19" spans="2:16" ht="24" customHeight="1">
      <c r="B19" s="191" t="s">
        <v>420</v>
      </c>
      <c r="C19" s="1414" t="s">
        <v>421</v>
      </c>
      <c r="D19" s="1414"/>
      <c r="E19" s="1414"/>
      <c r="F19" s="1414"/>
      <c r="G19" s="1414"/>
      <c r="H19" s="1414"/>
      <c r="I19" s="203" t="s">
        <v>53</v>
      </c>
      <c r="J19" s="1432" t="s">
        <v>422</v>
      </c>
      <c r="K19" s="1434" t="s">
        <v>4310</v>
      </c>
      <c r="L19" s="1435"/>
      <c r="M19" s="1435"/>
      <c r="N19" s="1436"/>
      <c r="O19" s="201" t="s">
        <v>4311</v>
      </c>
      <c r="P19" s="202"/>
    </row>
    <row r="20" spans="2:16" ht="24" customHeight="1">
      <c r="B20" s="191" t="s">
        <v>423</v>
      </c>
      <c r="C20" s="1414" t="s">
        <v>424</v>
      </c>
      <c r="D20" s="1414"/>
      <c r="E20" s="1414"/>
      <c r="F20" s="1414"/>
      <c r="G20" s="1414"/>
      <c r="H20" s="1414"/>
      <c r="I20" s="203" t="s">
        <v>53</v>
      </c>
      <c r="J20" s="1433"/>
      <c r="K20" s="1437"/>
      <c r="L20" s="1438"/>
      <c r="M20" s="1438"/>
      <c r="N20" s="1439"/>
      <c r="O20" s="201" t="s">
        <v>1278</v>
      </c>
      <c r="P20" s="202"/>
    </row>
    <row r="21" spans="2:16" ht="26.25" customHeight="1">
      <c r="B21" s="191" t="s">
        <v>425</v>
      </c>
      <c r="C21" s="1414" t="s">
        <v>426</v>
      </c>
      <c r="D21" s="1414"/>
      <c r="E21" s="1414"/>
      <c r="F21" s="1414"/>
      <c r="G21" s="1414"/>
      <c r="H21" s="1414"/>
      <c r="I21" s="203" t="s">
        <v>80</v>
      </c>
      <c r="J21" s="1433"/>
      <c r="K21" s="1437"/>
      <c r="L21" s="1438"/>
      <c r="M21" s="1438"/>
      <c r="N21" s="1439"/>
      <c r="O21" s="1443" t="s">
        <v>1820</v>
      </c>
      <c r="P21" s="1443"/>
    </row>
    <row r="22" spans="2:16" ht="25.5" customHeight="1">
      <c r="B22" s="191" t="s">
        <v>427</v>
      </c>
      <c r="C22" s="1414" t="s">
        <v>428</v>
      </c>
      <c r="D22" s="1414"/>
      <c r="E22" s="1414"/>
      <c r="F22" s="1414"/>
      <c r="G22" s="1414"/>
      <c r="H22" s="1414"/>
      <c r="I22" s="203" t="s">
        <v>53</v>
      </c>
      <c r="J22" s="1433"/>
      <c r="K22" s="1437"/>
      <c r="L22" s="1438"/>
      <c r="M22" s="1438"/>
      <c r="N22" s="1439"/>
      <c r="O22" s="1425"/>
      <c r="P22" s="1425"/>
    </row>
    <row r="23" spans="2:16" ht="37.5" customHeight="1">
      <c r="B23" s="205" t="s">
        <v>394</v>
      </c>
      <c r="C23" s="1445" t="s">
        <v>429</v>
      </c>
      <c r="D23" s="1445"/>
      <c r="E23" s="1445"/>
      <c r="F23" s="1445"/>
      <c r="G23" s="1445"/>
      <c r="H23" s="1445"/>
      <c r="I23" s="203" t="s">
        <v>53</v>
      </c>
      <c r="J23" s="1433"/>
      <c r="K23" s="1440"/>
      <c r="L23" s="1441"/>
      <c r="M23" s="1441"/>
      <c r="N23" s="1442"/>
      <c r="O23" s="1444"/>
      <c r="P23" s="1444"/>
    </row>
    <row r="24" spans="2:16" ht="24.75" customHeight="1">
      <c r="B24" s="1416" t="s">
        <v>1</v>
      </c>
      <c r="C24" s="1417"/>
      <c r="D24" s="1417"/>
      <c r="E24" s="1417"/>
      <c r="F24" s="1417"/>
      <c r="G24" s="1417"/>
      <c r="H24" s="1417"/>
      <c r="I24" s="1417"/>
      <c r="J24" s="1417"/>
      <c r="K24" s="1417"/>
      <c r="L24" s="1417"/>
      <c r="M24" s="1417"/>
      <c r="N24" s="1417"/>
      <c r="O24" s="1417"/>
      <c r="P24" s="1418"/>
    </row>
    <row r="25" spans="2:16" ht="46.5" customHeight="1">
      <c r="B25" s="1446" t="s">
        <v>430</v>
      </c>
      <c r="C25" s="1448" t="s">
        <v>431</v>
      </c>
      <c r="D25" s="1448"/>
      <c r="E25" s="1448"/>
      <c r="F25" s="1449"/>
      <c r="G25" s="216" t="s">
        <v>432</v>
      </c>
      <c r="H25" s="209" t="s">
        <v>3345</v>
      </c>
      <c r="I25" s="412" t="s">
        <v>433</v>
      </c>
      <c r="J25" s="399" t="s">
        <v>3346</v>
      </c>
      <c r="K25" s="1452" t="s">
        <v>434</v>
      </c>
      <c r="L25" s="2162" t="s">
        <v>4312</v>
      </c>
      <c r="M25" s="3569"/>
      <c r="N25" s="3570"/>
      <c r="O25" s="212" t="s">
        <v>1324</v>
      </c>
      <c r="P25" s="212" t="s">
        <v>1831</v>
      </c>
    </row>
    <row r="26" spans="2:16" ht="54.75" customHeight="1">
      <c r="B26" s="1447"/>
      <c r="C26" s="1450"/>
      <c r="D26" s="1450"/>
      <c r="E26" s="1450"/>
      <c r="F26" s="1451"/>
      <c r="G26" s="216" t="s">
        <v>435</v>
      </c>
      <c r="H26" s="217">
        <v>2022</v>
      </c>
      <c r="I26" s="412" t="s">
        <v>436</v>
      </c>
      <c r="J26" s="217">
        <v>2022</v>
      </c>
      <c r="K26" s="1453"/>
      <c r="L26" s="2134"/>
      <c r="M26" s="2135"/>
      <c r="N26" s="2136"/>
      <c r="O26" s="187" t="s">
        <v>1324</v>
      </c>
      <c r="P26" s="187" t="s">
        <v>1831</v>
      </c>
    </row>
    <row r="27" spans="2:16" ht="75" customHeight="1">
      <c r="B27" s="191" t="s">
        <v>437</v>
      </c>
      <c r="C27" s="1464" t="s">
        <v>438</v>
      </c>
      <c r="D27" s="1464"/>
      <c r="E27" s="1464"/>
      <c r="F27" s="1464"/>
      <c r="G27" s="1464"/>
      <c r="H27" s="1464"/>
      <c r="I27" s="1465"/>
      <c r="J27" s="466">
        <v>2921527</v>
      </c>
      <c r="K27" s="1453"/>
      <c r="L27" s="2134"/>
      <c r="M27" s="2135"/>
      <c r="N27" s="2136"/>
      <c r="O27" s="1443" t="s">
        <v>1285</v>
      </c>
      <c r="P27" s="1443"/>
    </row>
    <row r="28" spans="2:16" ht="32.25" customHeight="1">
      <c r="B28" s="224"/>
      <c r="C28" s="225" t="s">
        <v>394</v>
      </c>
      <c r="D28" s="1414" t="s">
        <v>439</v>
      </c>
      <c r="E28" s="1414"/>
      <c r="F28" s="1414"/>
      <c r="G28" s="1414"/>
      <c r="H28" s="1414"/>
      <c r="I28" s="1415"/>
      <c r="J28" s="467">
        <v>696147</v>
      </c>
      <c r="K28" s="1453"/>
      <c r="L28" s="2134"/>
      <c r="M28" s="2135"/>
      <c r="N28" s="2136"/>
      <c r="O28" s="1425"/>
      <c r="P28" s="1425"/>
    </row>
    <row r="29" spans="2:16" ht="32.1" customHeight="1">
      <c r="B29" s="227" t="s">
        <v>440</v>
      </c>
      <c r="C29" s="1414" t="s">
        <v>441</v>
      </c>
      <c r="D29" s="1414"/>
      <c r="E29" s="1414"/>
      <c r="F29" s="1414"/>
      <c r="G29" s="1415"/>
      <c r="H29" s="1476" t="s">
        <v>1286</v>
      </c>
      <c r="I29" s="1477"/>
      <c r="J29" s="1478"/>
      <c r="K29" s="1453"/>
      <c r="L29" s="2134"/>
      <c r="M29" s="2135"/>
      <c r="N29" s="2136"/>
      <c r="O29" s="1426"/>
      <c r="P29" s="1426"/>
    </row>
    <row r="30" spans="2:16" ht="47.45" customHeight="1">
      <c r="B30" s="227"/>
      <c r="C30" s="1469" t="s">
        <v>442</v>
      </c>
      <c r="D30" s="1469"/>
      <c r="E30" s="1469"/>
      <c r="F30" s="1469"/>
      <c r="G30" s="1470"/>
      <c r="H30" s="1466" t="s">
        <v>4313</v>
      </c>
      <c r="I30" s="1467"/>
      <c r="J30" s="1468"/>
      <c r="K30" s="1453"/>
      <c r="L30" s="2134"/>
      <c r="M30" s="2135"/>
      <c r="N30" s="2136"/>
      <c r="O30" s="199" t="s">
        <v>1285</v>
      </c>
      <c r="P30" s="213"/>
    </row>
    <row r="31" spans="2:16" ht="29.25" customHeight="1">
      <c r="B31" s="198"/>
      <c r="C31" s="1414" t="s">
        <v>443</v>
      </c>
      <c r="D31" s="1414"/>
      <c r="E31" s="1414"/>
      <c r="F31" s="1414"/>
      <c r="G31" s="1415"/>
      <c r="H31" s="1466" t="s">
        <v>3349</v>
      </c>
      <c r="I31" s="1467"/>
      <c r="J31" s="1468"/>
      <c r="K31" s="1453"/>
      <c r="L31" s="2134"/>
      <c r="M31" s="2135"/>
      <c r="N31" s="2136"/>
      <c r="O31" s="202" t="s">
        <v>3223</v>
      </c>
      <c r="P31" s="414"/>
    </row>
    <row r="32" spans="2:16" ht="60" customHeight="1">
      <c r="B32" s="198"/>
      <c r="C32" s="1469" t="s">
        <v>442</v>
      </c>
      <c r="D32" s="1469"/>
      <c r="E32" s="1469"/>
      <c r="F32" s="1469"/>
      <c r="G32" s="1470"/>
      <c r="H32" s="1471" t="s">
        <v>4314</v>
      </c>
      <c r="I32" s="1471"/>
      <c r="J32" s="1471"/>
      <c r="K32" s="1454"/>
      <c r="L32" s="3571"/>
      <c r="M32" s="3572"/>
      <c r="N32" s="3573"/>
      <c r="O32" s="204" t="s">
        <v>3223</v>
      </c>
      <c r="P32" s="337"/>
    </row>
    <row r="33" spans="2:17" ht="59.25" customHeight="1">
      <c r="B33" s="229" t="s">
        <v>444</v>
      </c>
      <c r="C33" s="1472" t="s">
        <v>445</v>
      </c>
      <c r="D33" s="1472"/>
      <c r="E33" s="1472"/>
      <c r="F33" s="1472"/>
      <c r="G33" s="1472"/>
      <c r="H33" s="1472"/>
      <c r="I33" s="1472"/>
      <c r="J33" s="415" t="s">
        <v>54</v>
      </c>
      <c r="K33" s="235" t="s">
        <v>446</v>
      </c>
      <c r="L33" s="1473" t="s">
        <v>4315</v>
      </c>
      <c r="M33" s="1474"/>
      <c r="N33" s="1475"/>
      <c r="O33" s="232" t="s">
        <v>3224</v>
      </c>
      <c r="P33" s="232"/>
    </row>
    <row r="34" spans="2:17" ht="46.5" customHeight="1">
      <c r="B34" s="1490" t="s">
        <v>447</v>
      </c>
      <c r="C34" s="1491"/>
      <c r="D34" s="1491"/>
      <c r="E34" s="1491"/>
      <c r="F34" s="1491"/>
      <c r="G34" s="1491"/>
      <c r="H34" s="1491"/>
      <c r="I34" s="1491"/>
      <c r="J34" s="1491"/>
      <c r="K34" s="1491"/>
      <c r="L34" s="1491"/>
      <c r="M34" s="1491"/>
      <c r="N34" s="1491"/>
      <c r="O34" s="1491"/>
      <c r="P34" s="1492"/>
    </row>
    <row r="35" spans="2:17" ht="92.25" customHeight="1">
      <c r="B35" s="233" t="s">
        <v>448</v>
      </c>
      <c r="C35" s="1472" t="s">
        <v>449</v>
      </c>
      <c r="D35" s="1472"/>
      <c r="E35" s="1472"/>
      <c r="F35" s="1472"/>
      <c r="G35" s="1472"/>
      <c r="H35" s="1472"/>
      <c r="I35" s="1472"/>
      <c r="J35" s="415" t="s">
        <v>54</v>
      </c>
      <c r="K35" s="231" t="s">
        <v>446</v>
      </c>
      <c r="L35" s="1493"/>
      <c r="M35" s="1494"/>
      <c r="N35" s="1495"/>
      <c r="O35" s="416" t="s">
        <v>1296</v>
      </c>
      <c r="P35" s="187"/>
    </row>
    <row r="36" spans="2:17" ht="30.75" customHeight="1">
      <c r="B36" s="1490" t="s">
        <v>450</v>
      </c>
      <c r="C36" s="1496"/>
      <c r="D36" s="1496"/>
      <c r="E36" s="1496"/>
      <c r="F36" s="1496"/>
      <c r="G36" s="1496"/>
      <c r="H36" s="1496"/>
      <c r="I36" s="1496"/>
      <c r="J36" s="1496"/>
      <c r="K36" s="1496"/>
      <c r="L36" s="1496"/>
      <c r="M36" s="1496"/>
      <c r="N36" s="1496"/>
      <c r="O36" s="1496"/>
      <c r="P36" s="1497"/>
    </row>
    <row r="37" spans="2:17" ht="60.75" customHeight="1">
      <c r="B37" s="233" t="s">
        <v>451</v>
      </c>
      <c r="C37" s="1498" t="s">
        <v>452</v>
      </c>
      <c r="D37" s="1498"/>
      <c r="E37" s="1498"/>
      <c r="F37" s="1499"/>
      <c r="G37" s="417" t="s">
        <v>453</v>
      </c>
      <c r="H37" s="418" t="s">
        <v>454</v>
      </c>
      <c r="I37" s="1500" t="s">
        <v>455</v>
      </c>
      <c r="J37" s="1501"/>
      <c r="K37" s="1500" t="s">
        <v>434</v>
      </c>
      <c r="L37" s="1502"/>
      <c r="M37" s="1502"/>
      <c r="N37" s="1503"/>
      <c r="O37" s="1504"/>
      <c r="P37" s="1504"/>
    </row>
    <row r="38" spans="2:17" ht="43.5" customHeight="1">
      <c r="B38" s="198" t="s">
        <v>394</v>
      </c>
      <c r="C38" s="1414" t="s">
        <v>456</v>
      </c>
      <c r="D38" s="1414"/>
      <c r="E38" s="1414"/>
      <c r="F38" s="1415"/>
      <c r="G38" s="240">
        <v>0</v>
      </c>
      <c r="H38" s="241" t="s">
        <v>1293</v>
      </c>
      <c r="I38" s="1479"/>
      <c r="J38" s="1480"/>
      <c r="K38" s="1481"/>
      <c r="L38" s="1482"/>
      <c r="M38" s="1482"/>
      <c r="N38" s="1483"/>
      <c r="O38" s="1505"/>
      <c r="P38" s="1505"/>
    </row>
    <row r="39" spans="2:17" ht="49.5" customHeight="1">
      <c r="B39" s="198" t="s">
        <v>401</v>
      </c>
      <c r="C39" s="1414" t="s">
        <v>457</v>
      </c>
      <c r="D39" s="1414"/>
      <c r="E39" s="1414"/>
      <c r="F39" s="1415"/>
      <c r="G39" s="240">
        <v>0</v>
      </c>
      <c r="H39" s="241" t="s">
        <v>1293</v>
      </c>
      <c r="I39" s="1479"/>
      <c r="J39" s="1480"/>
      <c r="K39" s="1481"/>
      <c r="L39" s="1482"/>
      <c r="M39" s="1482"/>
      <c r="N39" s="1483"/>
      <c r="O39" s="1505"/>
      <c r="P39" s="1505"/>
    </row>
    <row r="40" spans="2:17" ht="45" customHeight="1">
      <c r="B40" s="205" t="s">
        <v>403</v>
      </c>
      <c r="C40" s="1484" t="s">
        <v>458</v>
      </c>
      <c r="D40" s="1484"/>
      <c r="E40" s="1484"/>
      <c r="F40" s="1485"/>
      <c r="G40" s="245">
        <f>G38+G39</f>
        <v>0</v>
      </c>
      <c r="H40" s="246"/>
      <c r="I40" s="1486"/>
      <c r="J40" s="1487"/>
      <c r="K40" s="1486"/>
      <c r="L40" s="1488"/>
      <c r="M40" s="1488"/>
      <c r="N40" s="1489"/>
      <c r="O40" s="1506"/>
      <c r="P40" s="1506"/>
      <c r="Q40" s="250"/>
    </row>
    <row r="41" spans="2:17" ht="57.75" customHeight="1">
      <c r="B41" s="1507" t="s">
        <v>459</v>
      </c>
      <c r="C41" s="1508"/>
      <c r="D41" s="1508"/>
      <c r="E41" s="1508"/>
      <c r="F41" s="1508"/>
      <c r="G41" s="1508"/>
      <c r="H41" s="1508"/>
      <c r="I41" s="1508"/>
      <c r="J41" s="1508"/>
      <c r="K41" s="1508"/>
      <c r="L41" s="1508"/>
      <c r="M41" s="1508"/>
      <c r="N41" s="1508"/>
      <c r="O41" s="1508"/>
      <c r="P41" s="1509"/>
    </row>
    <row r="42" spans="2:17" ht="108.75" customHeight="1">
      <c r="B42" s="251" t="s">
        <v>460</v>
      </c>
      <c r="C42" s="1445" t="s">
        <v>461</v>
      </c>
      <c r="D42" s="1445"/>
      <c r="E42" s="1445"/>
      <c r="F42" s="1445"/>
      <c r="G42" s="1445"/>
      <c r="H42" s="1445"/>
      <c r="I42" s="234" t="s">
        <v>54</v>
      </c>
      <c r="J42" s="252" t="s">
        <v>446</v>
      </c>
      <c r="K42" s="1510"/>
      <c r="L42" s="1511"/>
      <c r="M42" s="1511"/>
      <c r="N42" s="1512"/>
      <c r="O42" s="236" t="s">
        <v>1296</v>
      </c>
      <c r="P42" s="204"/>
    </row>
    <row r="43" spans="2:17" ht="36.75" customHeight="1">
      <c r="B43" s="1490" t="s">
        <v>462</v>
      </c>
      <c r="C43" s="1496"/>
      <c r="D43" s="1496"/>
      <c r="E43" s="1496"/>
      <c r="F43" s="1496"/>
      <c r="G43" s="1496"/>
      <c r="H43" s="1496"/>
      <c r="I43" s="1496"/>
      <c r="J43" s="1496"/>
      <c r="K43" s="1496"/>
      <c r="L43" s="1496"/>
      <c r="M43" s="1496"/>
      <c r="N43" s="1496"/>
      <c r="O43" s="1496"/>
      <c r="P43" s="1497"/>
    </row>
    <row r="44" spans="2:17" ht="61.5" customHeight="1">
      <c r="B44" s="253" t="s">
        <v>463</v>
      </c>
      <c r="C44" s="1513" t="s">
        <v>464</v>
      </c>
      <c r="D44" s="1513"/>
      <c r="E44" s="1514"/>
      <c r="F44" s="238" t="s">
        <v>465</v>
      </c>
      <c r="G44" s="1515" t="s">
        <v>466</v>
      </c>
      <c r="H44" s="1516"/>
      <c r="I44" s="1500" t="s">
        <v>454</v>
      </c>
      <c r="J44" s="1501"/>
      <c r="K44" s="1515" t="s">
        <v>467</v>
      </c>
      <c r="L44" s="1516"/>
      <c r="M44" s="239" t="s">
        <v>468</v>
      </c>
      <c r="N44" s="420" t="s">
        <v>469</v>
      </c>
      <c r="O44" s="1443" t="s">
        <v>1296</v>
      </c>
      <c r="P44" s="3566"/>
    </row>
    <row r="45" spans="2:17" ht="28.5" customHeight="1">
      <c r="B45" s="198" t="s">
        <v>394</v>
      </c>
      <c r="C45" s="1517" t="s">
        <v>470</v>
      </c>
      <c r="D45" s="1517"/>
      <c r="E45" s="1518"/>
      <c r="F45" s="257" t="s">
        <v>54</v>
      </c>
      <c r="G45" s="2279">
        <v>0</v>
      </c>
      <c r="H45" s="2280"/>
      <c r="I45" s="1479" t="s">
        <v>1293</v>
      </c>
      <c r="J45" s="1480"/>
      <c r="K45" s="1521"/>
      <c r="L45" s="1522"/>
      <c r="M45" s="258" t="s">
        <v>57</v>
      </c>
      <c r="N45" s="259" t="s">
        <v>92</v>
      </c>
      <c r="O45" s="1425"/>
      <c r="P45" s="3567"/>
    </row>
    <row r="46" spans="2:17" ht="31.5" customHeight="1">
      <c r="B46" s="260"/>
      <c r="C46" s="1517" t="s">
        <v>471</v>
      </c>
      <c r="D46" s="1517"/>
      <c r="E46" s="1518"/>
      <c r="F46" s="1716" t="s">
        <v>92</v>
      </c>
      <c r="G46" s="1718"/>
      <c r="H46" s="1718"/>
      <c r="I46" s="1718"/>
      <c r="J46" s="1718"/>
      <c r="K46" s="1718"/>
      <c r="L46" s="1718"/>
      <c r="M46" s="1718"/>
      <c r="N46" s="1717"/>
      <c r="O46" s="1425"/>
      <c r="P46" s="3567"/>
    </row>
    <row r="47" spans="2:17" ht="65.25" customHeight="1">
      <c r="B47" s="198" t="s">
        <v>401</v>
      </c>
      <c r="C47" s="1517" t="s">
        <v>472</v>
      </c>
      <c r="D47" s="1517"/>
      <c r="E47" s="1518"/>
      <c r="F47" s="203" t="s">
        <v>54</v>
      </c>
      <c r="G47" s="2279">
        <v>0</v>
      </c>
      <c r="H47" s="2280"/>
      <c r="I47" s="1479" t="s">
        <v>1293</v>
      </c>
      <c r="J47" s="1480"/>
      <c r="K47" s="1521"/>
      <c r="L47" s="1522"/>
      <c r="M47" s="258" t="s">
        <v>57</v>
      </c>
      <c r="N47" s="259" t="s">
        <v>92</v>
      </c>
      <c r="O47" s="1425"/>
      <c r="P47" s="3567"/>
    </row>
    <row r="48" spans="2:17" ht="35.25" customHeight="1">
      <c r="B48" s="260"/>
      <c r="C48" s="1517" t="s">
        <v>473</v>
      </c>
      <c r="D48" s="1517"/>
      <c r="E48" s="1518"/>
      <c r="F48" s="1716" t="s">
        <v>92</v>
      </c>
      <c r="G48" s="1718"/>
      <c r="H48" s="1718"/>
      <c r="I48" s="1718"/>
      <c r="J48" s="1718"/>
      <c r="K48" s="1718"/>
      <c r="L48" s="1718"/>
      <c r="M48" s="1718"/>
      <c r="N48" s="1717"/>
      <c r="O48" s="1425"/>
      <c r="P48" s="3567"/>
    </row>
    <row r="49" spans="1:16" ht="44.25" customHeight="1">
      <c r="B49" s="266" t="s">
        <v>403</v>
      </c>
      <c r="C49" s="1525" t="s">
        <v>474</v>
      </c>
      <c r="D49" s="1525"/>
      <c r="E49" s="1526"/>
      <c r="F49" s="267" t="s">
        <v>92</v>
      </c>
      <c r="G49" s="1527">
        <v>0</v>
      </c>
      <c r="H49" s="1528"/>
      <c r="I49" s="1486" t="s">
        <v>92</v>
      </c>
      <c r="J49" s="1487"/>
      <c r="K49" s="1529">
        <v>0</v>
      </c>
      <c r="L49" s="1530"/>
      <c r="M49" s="268" t="s">
        <v>57</v>
      </c>
      <c r="N49" s="269"/>
      <c r="O49" s="1444"/>
      <c r="P49" s="3568"/>
    </row>
    <row r="50" spans="1:16" ht="56.25" customHeight="1">
      <c r="B50" s="1490" t="s">
        <v>475</v>
      </c>
      <c r="C50" s="1491"/>
      <c r="D50" s="1491"/>
      <c r="E50" s="1491"/>
      <c r="F50" s="1491"/>
      <c r="G50" s="1491"/>
      <c r="H50" s="1491"/>
      <c r="I50" s="1491"/>
      <c r="J50" s="1491"/>
      <c r="K50" s="1491"/>
      <c r="L50" s="1491"/>
      <c r="M50" s="1491"/>
      <c r="N50" s="1491"/>
      <c r="O50" s="1491"/>
      <c r="P50" s="1492"/>
    </row>
    <row r="51" spans="1:16" ht="72" customHeight="1">
      <c r="B51" s="253" t="s">
        <v>476</v>
      </c>
      <c r="C51" s="1513" t="s">
        <v>477</v>
      </c>
      <c r="D51" s="1450"/>
      <c r="E51" s="1451"/>
      <c r="F51" s="254" t="s">
        <v>478</v>
      </c>
      <c r="G51" s="1531" t="s">
        <v>479</v>
      </c>
      <c r="H51" s="1516"/>
      <c r="I51" s="1500" t="s">
        <v>480</v>
      </c>
      <c r="J51" s="1501"/>
      <c r="K51" s="1515" t="s">
        <v>481</v>
      </c>
      <c r="L51" s="1516"/>
      <c r="M51" s="239" t="s">
        <v>468</v>
      </c>
      <c r="N51" s="302" t="s">
        <v>482</v>
      </c>
      <c r="O51" s="422"/>
      <c r="P51" s="273"/>
    </row>
    <row r="52" spans="1:16" s="274" customFormat="1" ht="32.25" customHeight="1">
      <c r="B52" s="198" t="s">
        <v>394</v>
      </c>
      <c r="C52" s="1414" t="s">
        <v>97</v>
      </c>
      <c r="D52" s="1414"/>
      <c r="E52" s="1415"/>
      <c r="F52" s="257" t="s">
        <v>1301</v>
      </c>
      <c r="G52" s="1532">
        <v>0</v>
      </c>
      <c r="H52" s="1533"/>
      <c r="I52" s="1479" t="s">
        <v>1293</v>
      </c>
      <c r="J52" s="1480"/>
      <c r="K52" s="1521">
        <v>0</v>
      </c>
      <c r="L52" s="1522"/>
      <c r="M52" s="258" t="s">
        <v>1302</v>
      </c>
      <c r="N52" s="275"/>
      <c r="O52" s="201" t="s">
        <v>939</v>
      </c>
      <c r="P52" s="202"/>
    </row>
    <row r="53" spans="1:16" s="274" customFormat="1" ht="32.25" customHeight="1">
      <c r="B53" s="198" t="s">
        <v>401</v>
      </c>
      <c r="C53" s="1414" t="s">
        <v>62</v>
      </c>
      <c r="D53" s="1414"/>
      <c r="E53" s="1415"/>
      <c r="F53" s="257" t="s">
        <v>1301</v>
      </c>
      <c r="G53" s="1532">
        <v>281320</v>
      </c>
      <c r="H53" s="1533"/>
      <c r="I53" s="1479" t="s">
        <v>1293</v>
      </c>
      <c r="J53" s="1480"/>
      <c r="K53" s="1521">
        <v>99350</v>
      </c>
      <c r="L53" s="1522"/>
      <c r="M53" s="258" t="s">
        <v>1302</v>
      </c>
      <c r="N53" s="275" t="s">
        <v>4316</v>
      </c>
      <c r="O53" s="201" t="s">
        <v>940</v>
      </c>
      <c r="P53" s="202"/>
    </row>
    <row r="54" spans="1:16" s="274" customFormat="1" ht="32.25" customHeight="1">
      <c r="B54" s="198" t="s">
        <v>403</v>
      </c>
      <c r="C54" s="1414" t="s">
        <v>99</v>
      </c>
      <c r="D54" s="1414"/>
      <c r="E54" s="1415"/>
      <c r="F54" s="257" t="s">
        <v>57</v>
      </c>
      <c r="G54" s="1532">
        <v>0</v>
      </c>
      <c r="H54" s="1533"/>
      <c r="I54" s="1479" t="s">
        <v>92</v>
      </c>
      <c r="J54" s="1480"/>
      <c r="K54" s="1521">
        <v>0</v>
      </c>
      <c r="L54" s="1522"/>
      <c r="M54" s="258" t="s">
        <v>57</v>
      </c>
      <c r="N54" s="275"/>
      <c r="O54" s="201"/>
      <c r="P54" s="202"/>
    </row>
    <row r="55" spans="1:16" s="274" customFormat="1" ht="32.25" customHeight="1">
      <c r="B55" s="198" t="s">
        <v>405</v>
      </c>
      <c r="C55" s="1414" t="s">
        <v>483</v>
      </c>
      <c r="D55" s="1414"/>
      <c r="E55" s="1415"/>
      <c r="F55" s="257" t="s">
        <v>57</v>
      </c>
      <c r="G55" s="1532">
        <v>0</v>
      </c>
      <c r="H55" s="1533"/>
      <c r="I55" s="1479" t="s">
        <v>92</v>
      </c>
      <c r="J55" s="1480"/>
      <c r="K55" s="1521">
        <v>0</v>
      </c>
      <c r="L55" s="1522"/>
      <c r="M55" s="258" t="s">
        <v>57</v>
      </c>
      <c r="N55" s="276"/>
      <c r="O55" s="277"/>
      <c r="P55" s="277"/>
    </row>
    <row r="56" spans="1:16" s="274" customFormat="1" ht="87" customHeight="1">
      <c r="B56" s="198" t="s">
        <v>408</v>
      </c>
      <c r="C56" s="1414" t="s">
        <v>4317</v>
      </c>
      <c r="D56" s="1414"/>
      <c r="E56" s="1415"/>
      <c r="F56" s="257" t="s">
        <v>1301</v>
      </c>
      <c r="G56" s="1532">
        <v>383750</v>
      </c>
      <c r="H56" s="1533"/>
      <c r="I56" s="1479" t="s">
        <v>1293</v>
      </c>
      <c r="J56" s="1480"/>
      <c r="K56" s="1521">
        <v>182600</v>
      </c>
      <c r="L56" s="1522"/>
      <c r="M56" s="258" t="s">
        <v>1302</v>
      </c>
      <c r="N56" s="1204" t="s">
        <v>4318</v>
      </c>
      <c r="O56" s="204" t="s">
        <v>940</v>
      </c>
      <c r="P56" s="1052" t="s">
        <v>4319</v>
      </c>
    </row>
    <row r="57" spans="1:16" ht="46.5" customHeight="1">
      <c r="B57" s="205" t="s">
        <v>410</v>
      </c>
      <c r="C57" s="1484" t="s">
        <v>484</v>
      </c>
      <c r="D57" s="1484"/>
      <c r="E57" s="1485"/>
      <c r="F57" s="279"/>
      <c r="G57" s="1527">
        <f>G52+G53+G54+G55+G56</f>
        <v>665070</v>
      </c>
      <c r="H57" s="1528"/>
      <c r="I57" s="1486"/>
      <c r="J57" s="1487"/>
      <c r="K57" s="1529">
        <f>K52+K53+K54+K55+K56</f>
        <v>281950</v>
      </c>
      <c r="L57" s="1530"/>
      <c r="M57" s="268"/>
      <c r="N57" s="269"/>
      <c r="O57" s="423"/>
      <c r="P57" s="423"/>
    </row>
    <row r="58" spans="1:16" ht="54.75" customHeight="1">
      <c r="A58" s="281"/>
      <c r="B58" s="1507" t="s">
        <v>485</v>
      </c>
      <c r="C58" s="1508"/>
      <c r="D58" s="1508"/>
      <c r="E58" s="1508"/>
      <c r="F58" s="1508"/>
      <c r="G58" s="1508"/>
      <c r="H58" s="1508"/>
      <c r="I58" s="1508"/>
      <c r="J58" s="1508"/>
      <c r="K58" s="1508"/>
      <c r="L58" s="1508"/>
      <c r="M58" s="1508"/>
      <c r="N58" s="1508"/>
      <c r="O58" s="424"/>
      <c r="P58" s="425"/>
    </row>
    <row r="59" spans="1:16" ht="62.25" customHeight="1">
      <c r="B59" s="282" t="s">
        <v>486</v>
      </c>
      <c r="C59" s="1543" t="s">
        <v>487</v>
      </c>
      <c r="D59" s="1543"/>
      <c r="E59" s="1543"/>
      <c r="F59" s="1543"/>
      <c r="G59" s="1543"/>
      <c r="H59" s="1543"/>
      <c r="I59" s="1544"/>
      <c r="J59" s="486">
        <f>G49/(G49+G57)</f>
        <v>0</v>
      </c>
      <c r="K59" s="284" t="s">
        <v>392</v>
      </c>
      <c r="L59" s="1473" t="s">
        <v>4320</v>
      </c>
      <c r="M59" s="1474"/>
      <c r="N59" s="1475"/>
      <c r="O59" s="1534"/>
      <c r="P59" s="1534"/>
    </row>
    <row r="60" spans="1:16" ht="53.25" customHeight="1">
      <c r="B60" s="286" t="s">
        <v>488</v>
      </c>
      <c r="C60" s="1537" t="s">
        <v>489</v>
      </c>
      <c r="D60" s="1537"/>
      <c r="E60" s="1537"/>
      <c r="F60" s="1537"/>
      <c r="G60" s="1537"/>
      <c r="H60" s="1537"/>
      <c r="I60" s="1538"/>
      <c r="J60" s="486" t="s">
        <v>92</v>
      </c>
      <c r="K60" s="284" t="s">
        <v>446</v>
      </c>
      <c r="L60" s="1473" t="s">
        <v>4320</v>
      </c>
      <c r="M60" s="1474"/>
      <c r="N60" s="1475"/>
      <c r="O60" s="1535"/>
      <c r="P60" s="1535"/>
    </row>
    <row r="61" spans="1:16" ht="53.25" customHeight="1">
      <c r="B61" s="286" t="s">
        <v>490</v>
      </c>
      <c r="C61" s="1537" t="s">
        <v>491</v>
      </c>
      <c r="D61" s="1537"/>
      <c r="E61" s="1537"/>
      <c r="F61" s="1537"/>
      <c r="G61" s="1537"/>
      <c r="H61" s="1537"/>
      <c r="I61" s="1538"/>
      <c r="J61" s="1053">
        <f>SUM(G49+G57)</f>
        <v>665070</v>
      </c>
      <c r="K61" s="284" t="s">
        <v>446</v>
      </c>
      <c r="L61" s="1473"/>
      <c r="M61" s="1474"/>
      <c r="N61" s="1475"/>
      <c r="O61" s="1535"/>
      <c r="P61" s="1535"/>
    </row>
    <row r="62" spans="1:16" ht="53.25" customHeight="1">
      <c r="B62" s="286" t="s">
        <v>492</v>
      </c>
      <c r="C62" s="1464" t="s">
        <v>493</v>
      </c>
      <c r="D62" s="1464"/>
      <c r="E62" s="1464"/>
      <c r="F62" s="1464"/>
      <c r="G62" s="1464"/>
      <c r="H62" s="1464"/>
      <c r="I62" s="1465"/>
      <c r="J62" s="486">
        <f>(G49+G57)/J27</f>
        <v>0.22764465295032357</v>
      </c>
      <c r="K62" s="284" t="s">
        <v>392</v>
      </c>
      <c r="L62" s="1473"/>
      <c r="M62" s="1474"/>
      <c r="N62" s="1475"/>
      <c r="O62" s="1535"/>
      <c r="P62" s="1535"/>
    </row>
    <row r="63" spans="1:16" ht="80.25" customHeight="1">
      <c r="B63" s="289" t="s">
        <v>494</v>
      </c>
      <c r="C63" s="1464" t="s">
        <v>495</v>
      </c>
      <c r="D63" s="1464"/>
      <c r="E63" s="1464"/>
      <c r="F63" s="1464"/>
      <c r="G63" s="1464"/>
      <c r="H63" s="1464"/>
      <c r="I63" s="1465"/>
      <c r="J63" s="487">
        <f>(K49+K57)/J28</f>
        <v>0.40501503274452089</v>
      </c>
      <c r="K63" s="284" t="s">
        <v>392</v>
      </c>
      <c r="L63" s="1473"/>
      <c r="M63" s="1474"/>
      <c r="N63" s="1475"/>
      <c r="O63" s="1535"/>
      <c r="P63" s="1535"/>
    </row>
    <row r="64" spans="1:16" ht="53.25" customHeight="1">
      <c r="B64" s="289" t="s">
        <v>496</v>
      </c>
      <c r="C64" s="1537" t="s">
        <v>497</v>
      </c>
      <c r="D64" s="1537"/>
      <c r="E64" s="1537"/>
      <c r="F64" s="1537"/>
      <c r="G64" s="1537"/>
      <c r="H64" s="1537"/>
      <c r="I64" s="1538"/>
      <c r="J64" s="486" t="str">
        <f>IF(J62&lt;0.945,"Funding gap","No funding gap")</f>
        <v>Funding gap</v>
      </c>
      <c r="K64" s="293" t="s">
        <v>446</v>
      </c>
      <c r="L64" s="1473"/>
      <c r="M64" s="1474"/>
      <c r="N64" s="1475"/>
      <c r="O64" s="1535"/>
      <c r="P64" s="1535"/>
    </row>
    <row r="65" spans="2:16" ht="53.25" customHeight="1">
      <c r="B65" s="289" t="s">
        <v>498</v>
      </c>
      <c r="C65" s="1542" t="s">
        <v>499</v>
      </c>
      <c r="D65" s="1542"/>
      <c r="E65" s="1542"/>
      <c r="F65" s="1542"/>
      <c r="G65" s="1542"/>
      <c r="H65" s="1542"/>
      <c r="I65" s="1542"/>
      <c r="J65" s="1054">
        <f>G45/J27</f>
        <v>0</v>
      </c>
      <c r="K65" s="293" t="s">
        <v>446</v>
      </c>
      <c r="L65" s="1473" t="s">
        <v>4320</v>
      </c>
      <c r="M65" s="1474"/>
      <c r="N65" s="1475"/>
      <c r="O65" s="1536"/>
      <c r="P65" s="1536"/>
    </row>
    <row r="66" spans="2:16" ht="45" customHeight="1">
      <c r="B66" s="191" t="s">
        <v>500</v>
      </c>
      <c r="C66" s="1414" t="s">
        <v>501</v>
      </c>
      <c r="D66" s="1414"/>
      <c r="E66" s="1414"/>
      <c r="F66" s="1414"/>
      <c r="G66" s="1414"/>
      <c r="H66" s="1414"/>
      <c r="I66" s="1414"/>
      <c r="J66" s="1415"/>
      <c r="K66" s="1545" t="s">
        <v>446</v>
      </c>
      <c r="L66" s="1548" t="s">
        <v>4321</v>
      </c>
      <c r="M66" s="1549"/>
      <c r="N66" s="1550"/>
      <c r="O66" s="1443" t="s">
        <v>1306</v>
      </c>
      <c r="P66" s="1443" t="s">
        <v>4322</v>
      </c>
    </row>
    <row r="67" spans="2:16" ht="21" customHeight="1">
      <c r="B67" s="198" t="s">
        <v>394</v>
      </c>
      <c r="C67" s="1557" t="s">
        <v>502</v>
      </c>
      <c r="D67" s="1557"/>
      <c r="E67" s="1557"/>
      <c r="F67" s="1557"/>
      <c r="G67" s="1557"/>
      <c r="H67" s="1557"/>
      <c r="I67" s="1557"/>
      <c r="J67" s="299" t="s">
        <v>57</v>
      </c>
      <c r="K67" s="1546"/>
      <c r="L67" s="1551"/>
      <c r="M67" s="1552"/>
      <c r="N67" s="1553"/>
      <c r="O67" s="1425"/>
      <c r="P67" s="1425"/>
    </row>
    <row r="68" spans="2:16" ht="21" customHeight="1">
      <c r="B68" s="198" t="s">
        <v>401</v>
      </c>
      <c r="C68" s="1557" t="s">
        <v>503</v>
      </c>
      <c r="D68" s="1557"/>
      <c r="E68" s="1557"/>
      <c r="F68" s="1557"/>
      <c r="G68" s="1557"/>
      <c r="H68" s="1557"/>
      <c r="I68" s="1557"/>
      <c r="J68" s="299" t="s">
        <v>57</v>
      </c>
      <c r="K68" s="1546"/>
      <c r="L68" s="1551"/>
      <c r="M68" s="1552"/>
      <c r="N68" s="1553"/>
      <c r="O68" s="1425"/>
      <c r="P68" s="1425"/>
    </row>
    <row r="69" spans="2:16" ht="21" customHeight="1">
      <c r="B69" s="198" t="s">
        <v>403</v>
      </c>
      <c r="C69" s="1557" t="s">
        <v>504</v>
      </c>
      <c r="D69" s="1557"/>
      <c r="E69" s="1557"/>
      <c r="F69" s="1557"/>
      <c r="G69" s="1557"/>
      <c r="H69" s="1557"/>
      <c r="I69" s="1557"/>
      <c r="J69" s="299" t="s">
        <v>57</v>
      </c>
      <c r="K69" s="1546"/>
      <c r="L69" s="1551"/>
      <c r="M69" s="1552"/>
      <c r="N69" s="1553"/>
      <c r="O69" s="1425"/>
      <c r="P69" s="1425"/>
    </row>
    <row r="70" spans="2:16" ht="21" customHeight="1">
      <c r="B70" s="198" t="s">
        <v>405</v>
      </c>
      <c r="C70" s="1557" t="s">
        <v>302</v>
      </c>
      <c r="D70" s="1557"/>
      <c r="E70" s="1557"/>
      <c r="F70" s="1557"/>
      <c r="G70" s="1557"/>
      <c r="H70" s="1557"/>
      <c r="I70" s="1557"/>
      <c r="J70" s="299" t="s">
        <v>57</v>
      </c>
      <c r="K70" s="1546"/>
      <c r="L70" s="1551"/>
      <c r="M70" s="1552"/>
      <c r="N70" s="1553"/>
      <c r="O70" s="1425"/>
      <c r="P70" s="1425"/>
    </row>
    <row r="71" spans="2:16" ht="21" customHeight="1">
      <c r="B71" s="198" t="s">
        <v>408</v>
      </c>
      <c r="C71" s="1558" t="s">
        <v>505</v>
      </c>
      <c r="D71" s="1558"/>
      <c r="E71" s="1558"/>
      <c r="F71" s="1558"/>
      <c r="G71" s="1559" t="s">
        <v>892</v>
      </c>
      <c r="H71" s="1560"/>
      <c r="I71" s="1560"/>
      <c r="J71" s="1561"/>
      <c r="K71" s="1547"/>
      <c r="L71" s="1554"/>
      <c r="M71" s="1555"/>
      <c r="N71" s="1556"/>
      <c r="O71" s="1426"/>
      <c r="P71" s="1426"/>
    </row>
    <row r="72" spans="2:16" ht="45" customHeight="1">
      <c r="B72" s="191" t="s">
        <v>506</v>
      </c>
      <c r="C72" s="1414" t="s">
        <v>507</v>
      </c>
      <c r="D72" s="1414"/>
      <c r="E72" s="1414"/>
      <c r="F72" s="1414"/>
      <c r="G72" s="1414"/>
      <c r="H72" s="1414"/>
      <c r="I72" s="1414"/>
      <c r="J72" s="1414"/>
      <c r="K72" s="1414"/>
      <c r="L72" s="1414"/>
      <c r="M72" s="1414"/>
      <c r="N72" s="1562"/>
      <c r="O72" s="291"/>
      <c r="P72" s="297"/>
    </row>
    <row r="73" spans="2:16" ht="20.25" customHeight="1">
      <c r="B73" s="205" t="s">
        <v>418</v>
      </c>
      <c r="C73" s="1558" t="s">
        <v>297</v>
      </c>
      <c r="D73" s="1558"/>
      <c r="E73" s="1558"/>
      <c r="F73" s="1563" t="s">
        <v>57</v>
      </c>
      <c r="G73" s="1564"/>
      <c r="H73" s="1545" t="s">
        <v>446</v>
      </c>
      <c r="I73" s="1565" t="s">
        <v>4323</v>
      </c>
      <c r="J73" s="1566"/>
      <c r="K73" s="1566"/>
      <c r="L73" s="1566"/>
      <c r="M73" s="1566"/>
      <c r="N73" s="1567"/>
      <c r="O73" s="1443" t="s">
        <v>1306</v>
      </c>
      <c r="P73" s="1443" t="s">
        <v>1279</v>
      </c>
    </row>
    <row r="74" spans="2:16" ht="20.25" customHeight="1">
      <c r="B74" s="205" t="s">
        <v>508</v>
      </c>
      <c r="C74" s="1558" t="s">
        <v>509</v>
      </c>
      <c r="D74" s="1558"/>
      <c r="E74" s="1558"/>
      <c r="F74" s="1563" t="s">
        <v>57</v>
      </c>
      <c r="G74" s="1564"/>
      <c r="H74" s="1546"/>
      <c r="I74" s="1568"/>
      <c r="J74" s="1569"/>
      <c r="K74" s="1569"/>
      <c r="L74" s="1569"/>
      <c r="M74" s="1569"/>
      <c r="N74" s="1570"/>
      <c r="O74" s="1425"/>
      <c r="P74" s="1425"/>
    </row>
    <row r="75" spans="2:16" ht="20.25" customHeight="1">
      <c r="B75" s="205" t="s">
        <v>510</v>
      </c>
      <c r="C75" s="1558" t="s">
        <v>299</v>
      </c>
      <c r="D75" s="1558"/>
      <c r="E75" s="1558"/>
      <c r="F75" s="1563" t="s">
        <v>57</v>
      </c>
      <c r="G75" s="1564"/>
      <c r="H75" s="1546"/>
      <c r="I75" s="1568"/>
      <c r="J75" s="1569"/>
      <c r="K75" s="1569"/>
      <c r="L75" s="1569"/>
      <c r="M75" s="1569"/>
      <c r="N75" s="1570"/>
      <c r="O75" s="1425"/>
      <c r="P75" s="1425"/>
    </row>
    <row r="76" spans="2:16" ht="49.5" customHeight="1">
      <c r="B76" s="205" t="s">
        <v>401</v>
      </c>
      <c r="C76" s="1464" t="s">
        <v>511</v>
      </c>
      <c r="D76" s="1464"/>
      <c r="E76" s="1464"/>
      <c r="F76" s="1464"/>
      <c r="G76" s="1465"/>
      <c r="H76" s="1546"/>
      <c r="I76" s="1568"/>
      <c r="J76" s="1569"/>
      <c r="K76" s="1569"/>
      <c r="L76" s="1569"/>
      <c r="M76" s="1569"/>
      <c r="N76" s="1570"/>
      <c r="O76" s="1425"/>
      <c r="P76" s="1425"/>
    </row>
    <row r="77" spans="2:16" ht="21" customHeight="1">
      <c r="B77" s="205" t="s">
        <v>418</v>
      </c>
      <c r="C77" s="1558" t="s">
        <v>297</v>
      </c>
      <c r="D77" s="1558"/>
      <c r="E77" s="1410"/>
      <c r="F77" s="1563" t="s">
        <v>57</v>
      </c>
      <c r="G77" s="1564"/>
      <c r="H77" s="1546"/>
      <c r="I77" s="1568"/>
      <c r="J77" s="1569"/>
      <c r="K77" s="1569"/>
      <c r="L77" s="1569"/>
      <c r="M77" s="1569"/>
      <c r="N77" s="1570"/>
      <c r="O77" s="1425"/>
      <c r="P77" s="1425"/>
    </row>
    <row r="78" spans="2:16" ht="21" customHeight="1">
      <c r="B78" s="205" t="s">
        <v>508</v>
      </c>
      <c r="C78" s="1558" t="s">
        <v>509</v>
      </c>
      <c r="D78" s="1558"/>
      <c r="E78" s="1410"/>
      <c r="F78" s="1563" t="s">
        <v>57</v>
      </c>
      <c r="G78" s="1564"/>
      <c r="H78" s="1546"/>
      <c r="I78" s="1568"/>
      <c r="J78" s="1569"/>
      <c r="K78" s="1569"/>
      <c r="L78" s="1569"/>
      <c r="M78" s="1569"/>
      <c r="N78" s="1570"/>
      <c r="O78" s="1425"/>
      <c r="P78" s="1425"/>
    </row>
    <row r="79" spans="2:16" ht="21" customHeight="1">
      <c r="B79" s="205" t="s">
        <v>510</v>
      </c>
      <c r="C79" s="1558" t="s">
        <v>301</v>
      </c>
      <c r="D79" s="1558"/>
      <c r="E79" s="1410"/>
      <c r="F79" s="1563" t="s">
        <v>57</v>
      </c>
      <c r="G79" s="1564"/>
      <c r="H79" s="1546"/>
      <c r="I79" s="1568"/>
      <c r="J79" s="1569"/>
      <c r="K79" s="1569"/>
      <c r="L79" s="1569"/>
      <c r="M79" s="1569"/>
      <c r="N79" s="1570"/>
      <c r="O79" s="1425"/>
      <c r="P79" s="1425"/>
    </row>
    <row r="80" spans="2:16" ht="21" customHeight="1">
      <c r="B80" s="205" t="s">
        <v>512</v>
      </c>
      <c r="C80" s="1558" t="s">
        <v>302</v>
      </c>
      <c r="D80" s="1558"/>
      <c r="E80" s="1410"/>
      <c r="F80" s="1563" t="s">
        <v>57</v>
      </c>
      <c r="G80" s="1564"/>
      <c r="H80" s="1546"/>
      <c r="I80" s="1568"/>
      <c r="J80" s="1569"/>
      <c r="K80" s="1569"/>
      <c r="L80" s="1569"/>
      <c r="M80" s="1569"/>
      <c r="N80" s="1570"/>
      <c r="O80" s="1425"/>
      <c r="P80" s="1425"/>
    </row>
    <row r="81" spans="2:16" ht="29.1" customHeight="1">
      <c r="B81" s="205" t="s">
        <v>513</v>
      </c>
      <c r="C81" s="1558" t="s">
        <v>514</v>
      </c>
      <c r="D81" s="1558"/>
      <c r="E81" s="1410"/>
      <c r="F81" s="1574" t="s">
        <v>92</v>
      </c>
      <c r="G81" s="1575"/>
      <c r="H81" s="1547"/>
      <c r="I81" s="1571"/>
      <c r="J81" s="1572"/>
      <c r="K81" s="1572"/>
      <c r="L81" s="1572"/>
      <c r="M81" s="1572"/>
      <c r="N81" s="1573"/>
      <c r="O81" s="1426"/>
      <c r="P81" s="1426"/>
    </row>
    <row r="82" spans="2:16" ht="51" customHeight="1">
      <c r="B82" s="298" t="s">
        <v>515</v>
      </c>
      <c r="C82" s="1484" t="s">
        <v>516</v>
      </c>
      <c r="D82" s="1484"/>
      <c r="E82" s="1485"/>
      <c r="F82" s="1576" t="s">
        <v>4324</v>
      </c>
      <c r="G82" s="1577"/>
      <c r="H82" s="1577"/>
      <c r="I82" s="1577"/>
      <c r="J82" s="1577"/>
      <c r="K82" s="1577"/>
      <c r="L82" s="1577"/>
      <c r="M82" s="1577"/>
      <c r="N82" s="1577"/>
      <c r="O82" s="1578"/>
      <c r="P82" s="1579"/>
    </row>
    <row r="83" spans="2:16" ht="31.5" customHeight="1">
      <c r="B83" s="1490" t="s">
        <v>517</v>
      </c>
      <c r="C83" s="1491"/>
      <c r="D83" s="1491"/>
      <c r="E83" s="1491"/>
      <c r="F83" s="1491"/>
      <c r="G83" s="1491"/>
      <c r="H83" s="1491"/>
      <c r="I83" s="1491"/>
      <c r="J83" s="1491"/>
      <c r="K83" s="1491"/>
      <c r="L83" s="1491"/>
      <c r="M83" s="1491"/>
      <c r="N83" s="1491"/>
      <c r="O83" s="1491"/>
      <c r="P83" s="1492"/>
    </row>
    <row r="84" spans="2:16" ht="44.25" customHeight="1">
      <c r="B84" s="191" t="s">
        <v>518</v>
      </c>
      <c r="C84" s="1414" t="s">
        <v>519</v>
      </c>
      <c r="D84" s="1414"/>
      <c r="E84" s="1414"/>
      <c r="F84" s="1414"/>
      <c r="G84" s="1415"/>
      <c r="H84" s="299" t="s">
        <v>54</v>
      </c>
      <c r="I84" s="1580" t="s">
        <v>446</v>
      </c>
      <c r="J84" s="1581"/>
      <c r="K84" s="3200" t="s">
        <v>4325</v>
      </c>
      <c r="L84" s="3201"/>
      <c r="M84" s="3201"/>
      <c r="N84" s="3202"/>
      <c r="O84" s="1443" t="s">
        <v>3364</v>
      </c>
      <c r="P84" s="1443" t="s">
        <v>1279</v>
      </c>
    </row>
    <row r="85" spans="2:16" ht="20.25" customHeight="1">
      <c r="B85" s="1585" t="s">
        <v>520</v>
      </c>
      <c r="C85" s="1586"/>
      <c r="D85" s="1586"/>
      <c r="E85" s="1587"/>
      <c r="F85" s="1500" t="s">
        <v>521</v>
      </c>
      <c r="G85" s="1502"/>
      <c r="H85" s="1501"/>
      <c r="I85" s="1500" t="s">
        <v>522</v>
      </c>
      <c r="J85" s="1502"/>
      <c r="K85" s="1500" t="s">
        <v>434</v>
      </c>
      <c r="L85" s="1502"/>
      <c r="M85" s="1502"/>
      <c r="N85" s="1503"/>
      <c r="O85" s="1425"/>
      <c r="P85" s="1425"/>
    </row>
    <row r="86" spans="2:16" ht="21" customHeight="1">
      <c r="B86" s="1588"/>
      <c r="C86" s="1589"/>
      <c r="D86" s="1589"/>
      <c r="E86" s="1590"/>
      <c r="F86" s="3553"/>
      <c r="G86" s="3554"/>
      <c r="H86" s="3555"/>
      <c r="I86" s="3556"/>
      <c r="J86" s="3557"/>
      <c r="K86" s="3553"/>
      <c r="L86" s="3554"/>
      <c r="M86" s="3554"/>
      <c r="N86" s="3555"/>
      <c r="O86" s="1425"/>
      <c r="P86" s="1425"/>
    </row>
    <row r="87" spans="2:16" ht="21" customHeight="1">
      <c r="B87" s="1588"/>
      <c r="C87" s="1589"/>
      <c r="D87" s="1589"/>
      <c r="E87" s="1590"/>
      <c r="F87" s="3553"/>
      <c r="G87" s="3554"/>
      <c r="H87" s="3555"/>
      <c r="I87" s="3556"/>
      <c r="J87" s="3557"/>
      <c r="K87" s="3553"/>
      <c r="L87" s="3554"/>
      <c r="M87" s="3554"/>
      <c r="N87" s="3555"/>
      <c r="O87" s="1425"/>
      <c r="P87" s="1425"/>
    </row>
    <row r="88" spans="2:16" ht="21" customHeight="1">
      <c r="B88" s="1588"/>
      <c r="C88" s="1589"/>
      <c r="D88" s="1589"/>
      <c r="E88" s="1590"/>
      <c r="F88" s="3553"/>
      <c r="G88" s="3554"/>
      <c r="H88" s="3555"/>
      <c r="I88" s="3556"/>
      <c r="J88" s="3557"/>
      <c r="K88" s="3553"/>
      <c r="L88" s="3554"/>
      <c r="M88" s="3554"/>
      <c r="N88" s="3555"/>
      <c r="O88" s="1425"/>
      <c r="P88" s="1425"/>
    </row>
    <row r="89" spans="2:16" ht="21.75" customHeight="1">
      <c r="B89" s="1591"/>
      <c r="C89" s="1592"/>
      <c r="D89" s="1592"/>
      <c r="E89" s="1593"/>
      <c r="F89" s="3558"/>
      <c r="G89" s="3559"/>
      <c r="H89" s="3560"/>
      <c r="I89" s="3561"/>
      <c r="J89" s="3562"/>
      <c r="K89" s="3563"/>
      <c r="L89" s="3564"/>
      <c r="M89" s="3564"/>
      <c r="N89" s="3565"/>
      <c r="O89" s="1444"/>
      <c r="P89" s="1444"/>
    </row>
    <row r="90" spans="2:16" ht="26.25" customHeight="1">
      <c r="B90" s="1416" t="s">
        <v>2</v>
      </c>
      <c r="C90" s="1417"/>
      <c r="D90" s="1417"/>
      <c r="E90" s="1417"/>
      <c r="F90" s="1417"/>
      <c r="G90" s="1417"/>
      <c r="H90" s="1417"/>
      <c r="I90" s="1417"/>
      <c r="J90" s="1417"/>
      <c r="K90" s="1417"/>
      <c r="L90" s="1417"/>
      <c r="M90" s="1417"/>
      <c r="N90" s="1417"/>
      <c r="O90" s="1417"/>
      <c r="P90" s="1418"/>
    </row>
    <row r="91" spans="2:16" ht="66" customHeight="1">
      <c r="B91" s="303" t="s">
        <v>523</v>
      </c>
      <c r="C91" s="1632" t="s">
        <v>524</v>
      </c>
      <c r="D91" s="1632"/>
      <c r="E91" s="1632"/>
      <c r="F91" s="1632"/>
      <c r="G91" s="1632"/>
      <c r="H91" s="1632"/>
      <c r="I91" s="1632"/>
      <c r="J91" s="1632"/>
      <c r="K91" s="1632"/>
      <c r="L91" s="1632"/>
      <c r="M91" s="1632"/>
      <c r="N91" s="1632"/>
      <c r="O91" s="1424" t="s">
        <v>1279</v>
      </c>
      <c r="P91" s="1424" t="s">
        <v>4326</v>
      </c>
    </row>
    <row r="92" spans="2:16" ht="20.25" customHeight="1">
      <c r="B92" s="1609" t="s">
        <v>525</v>
      </c>
      <c r="C92" s="1610"/>
      <c r="D92" s="1610"/>
      <c r="E92" s="1610"/>
      <c r="F92" s="1611"/>
      <c r="G92" s="1614" t="s">
        <v>526</v>
      </c>
      <c r="H92" s="1614"/>
      <c r="I92" s="2149"/>
      <c r="J92" s="1614"/>
      <c r="K92" s="1614"/>
      <c r="L92" s="1615"/>
      <c r="M92" s="2150"/>
      <c r="N92" s="2150"/>
      <c r="O92" s="1425"/>
      <c r="P92" s="1425"/>
    </row>
    <row r="93" spans="2:16" ht="22.5" customHeight="1">
      <c r="B93" s="2072"/>
      <c r="C93" s="1613"/>
      <c r="D93" s="1613"/>
      <c r="E93" s="1613"/>
      <c r="F93" s="2148"/>
      <c r="G93" s="429" t="s">
        <v>109</v>
      </c>
      <c r="H93" s="429" t="s">
        <v>128</v>
      </c>
      <c r="I93" s="430" t="s">
        <v>527</v>
      </c>
      <c r="J93" s="431" t="s">
        <v>528</v>
      </c>
      <c r="K93" s="2151" t="s">
        <v>434</v>
      </c>
      <c r="L93" s="2152"/>
      <c r="M93" s="2152"/>
      <c r="N93" s="2153"/>
      <c r="O93" s="1425"/>
      <c r="P93" s="1425"/>
    </row>
    <row r="94" spans="2:16" ht="57.75" customHeight="1">
      <c r="B94" s="432" t="s">
        <v>394</v>
      </c>
      <c r="C94" s="2154" t="s">
        <v>529</v>
      </c>
      <c r="D94" s="2155"/>
      <c r="E94" s="2155"/>
      <c r="F94" s="2155"/>
      <c r="G94" s="2155"/>
      <c r="H94" s="2155"/>
      <c r="I94" s="2155"/>
      <c r="J94" s="2156"/>
      <c r="K94" s="1623" t="s">
        <v>4327</v>
      </c>
      <c r="L94" s="1623"/>
      <c r="M94" s="1623"/>
      <c r="N94" s="1624"/>
      <c r="O94" s="1608"/>
      <c r="P94" s="1425"/>
    </row>
    <row r="95" spans="2:16" ht="23.45" customHeight="1">
      <c r="B95" s="317" t="s">
        <v>530</v>
      </c>
      <c r="C95" s="1630" t="s">
        <v>531</v>
      </c>
      <c r="D95" s="1630"/>
      <c r="E95" s="1630"/>
      <c r="F95" s="1631"/>
      <c r="G95" s="469" t="s">
        <v>53</v>
      </c>
      <c r="H95" s="470" t="s">
        <v>53</v>
      </c>
      <c r="I95" s="471" t="s">
        <v>53</v>
      </c>
      <c r="J95" s="469" t="s">
        <v>53</v>
      </c>
      <c r="K95" s="1625"/>
      <c r="L95" s="1626"/>
      <c r="M95" s="1626"/>
      <c r="N95" s="1627"/>
      <c r="O95" s="1608"/>
      <c r="P95" s="1425"/>
    </row>
    <row r="96" spans="2:16" ht="21.95" customHeight="1">
      <c r="B96" s="434" t="s">
        <v>532</v>
      </c>
      <c r="C96" s="1639" t="s">
        <v>533</v>
      </c>
      <c r="D96" s="1639"/>
      <c r="E96" s="1639"/>
      <c r="F96" s="1640"/>
      <c r="G96" s="448" t="s">
        <v>53</v>
      </c>
      <c r="H96" s="311" t="s">
        <v>53</v>
      </c>
      <c r="I96" s="448" t="s">
        <v>53</v>
      </c>
      <c r="J96" s="311" t="s">
        <v>53</v>
      </c>
      <c r="K96" s="1628"/>
      <c r="L96" s="1628"/>
      <c r="M96" s="1628"/>
      <c r="N96" s="1629"/>
      <c r="O96" s="1608"/>
      <c r="P96" s="1425"/>
    </row>
    <row r="97" spans="2:16" ht="42" customHeight="1">
      <c r="B97" s="436" t="s">
        <v>401</v>
      </c>
      <c r="C97" s="1633" t="s">
        <v>534</v>
      </c>
      <c r="D97" s="1641"/>
      <c r="E97" s="1641"/>
      <c r="F97" s="1641"/>
      <c r="G97" s="1641"/>
      <c r="H97" s="1641"/>
      <c r="I97" s="1641"/>
      <c r="J97" s="1641"/>
      <c r="K97" s="1623" t="s">
        <v>4327</v>
      </c>
      <c r="L97" s="1623"/>
      <c r="M97" s="1623"/>
      <c r="N97" s="1624"/>
      <c r="O97" s="1425"/>
      <c r="P97" s="1425"/>
    </row>
    <row r="98" spans="2:16" ht="24.6" customHeight="1">
      <c r="B98" s="432" t="s">
        <v>530</v>
      </c>
      <c r="C98" s="1634" t="s">
        <v>531</v>
      </c>
      <c r="D98" s="1634"/>
      <c r="E98" s="1634"/>
      <c r="F98" s="1635"/>
      <c r="G98" s="472" t="s">
        <v>53</v>
      </c>
      <c r="H98" s="442" t="s">
        <v>53</v>
      </c>
      <c r="I98" s="443" t="s">
        <v>53</v>
      </c>
      <c r="J98" s="470" t="s">
        <v>53</v>
      </c>
      <c r="K98" s="1625"/>
      <c r="L98" s="1626"/>
      <c r="M98" s="1626"/>
      <c r="N98" s="1627"/>
      <c r="O98" s="1425"/>
      <c r="P98" s="1425"/>
    </row>
    <row r="99" spans="2:16" ht="23.45" customHeight="1">
      <c r="B99" s="434" t="s">
        <v>532</v>
      </c>
      <c r="C99" s="1636" t="s">
        <v>533</v>
      </c>
      <c r="D99" s="1636"/>
      <c r="E99" s="1636"/>
      <c r="F99" s="1637"/>
      <c r="G99" s="473" t="s">
        <v>53</v>
      </c>
      <c r="H99" s="474" t="s">
        <v>53</v>
      </c>
      <c r="I99" s="473" t="s">
        <v>53</v>
      </c>
      <c r="J99" s="474" t="s">
        <v>53</v>
      </c>
      <c r="K99" s="1628"/>
      <c r="L99" s="1628"/>
      <c r="M99" s="1628"/>
      <c r="N99" s="1629"/>
      <c r="O99" s="1425"/>
      <c r="P99" s="1425"/>
    </row>
    <row r="100" spans="2:16" ht="48" customHeight="1">
      <c r="B100" s="436" t="s">
        <v>535</v>
      </c>
      <c r="C100" s="1638" t="s">
        <v>536</v>
      </c>
      <c r="D100" s="1638"/>
      <c r="E100" s="1638"/>
      <c r="F100" s="1638"/>
      <c r="G100" s="1638"/>
      <c r="H100" s="1638"/>
      <c r="I100" s="1638"/>
      <c r="J100" s="1642"/>
      <c r="K100" s="1623" t="s">
        <v>4327</v>
      </c>
      <c r="L100" s="1623"/>
      <c r="M100" s="1623"/>
      <c r="N100" s="1624"/>
      <c r="O100" s="1425"/>
      <c r="P100" s="1425"/>
    </row>
    <row r="101" spans="2:16" ht="23.1" customHeight="1">
      <c r="B101" s="432" t="s">
        <v>530</v>
      </c>
      <c r="C101" s="1643" t="s">
        <v>531</v>
      </c>
      <c r="D101" s="1643"/>
      <c r="E101" s="1643"/>
      <c r="F101" s="1644"/>
      <c r="G101" s="475" t="s">
        <v>53</v>
      </c>
      <c r="H101" s="309" t="s">
        <v>53</v>
      </c>
      <c r="I101" s="314" t="s">
        <v>53</v>
      </c>
      <c r="J101" s="309" t="s">
        <v>53</v>
      </c>
      <c r="K101" s="1625"/>
      <c r="L101" s="1626"/>
      <c r="M101" s="1626"/>
      <c r="N101" s="1627"/>
      <c r="O101" s="1425"/>
      <c r="P101" s="1425"/>
    </row>
    <row r="102" spans="2:16" ht="26.1" customHeight="1">
      <c r="B102" s="434" t="s">
        <v>532</v>
      </c>
      <c r="C102" s="1639" t="s">
        <v>533</v>
      </c>
      <c r="D102" s="1639"/>
      <c r="E102" s="1639"/>
      <c r="F102" s="1640"/>
      <c r="G102" s="448" t="s">
        <v>53</v>
      </c>
      <c r="H102" s="311" t="s">
        <v>53</v>
      </c>
      <c r="I102" s="448" t="s">
        <v>53</v>
      </c>
      <c r="J102" s="311" t="s">
        <v>53</v>
      </c>
      <c r="K102" s="1628"/>
      <c r="L102" s="1628"/>
      <c r="M102" s="1628"/>
      <c r="N102" s="1629"/>
      <c r="O102" s="1425"/>
      <c r="P102" s="1425"/>
    </row>
    <row r="103" spans="2:16" ht="38.25" customHeight="1">
      <c r="B103" s="436" t="s">
        <v>537</v>
      </c>
      <c r="C103" s="1632" t="s">
        <v>538</v>
      </c>
      <c r="D103" s="1632"/>
      <c r="E103" s="1632"/>
      <c r="F103" s="1632"/>
      <c r="G103" s="1632"/>
      <c r="H103" s="1632"/>
      <c r="I103" s="1632"/>
      <c r="J103" s="1633"/>
      <c r="K103" s="1623" t="s">
        <v>4327</v>
      </c>
      <c r="L103" s="1623"/>
      <c r="M103" s="1623"/>
      <c r="N103" s="1624"/>
      <c r="O103" s="1425"/>
      <c r="P103" s="1425"/>
    </row>
    <row r="104" spans="2:16" ht="21.95" customHeight="1">
      <c r="B104" s="432" t="s">
        <v>530</v>
      </c>
      <c r="C104" s="1634" t="s">
        <v>531</v>
      </c>
      <c r="D104" s="1634"/>
      <c r="E104" s="1634"/>
      <c r="F104" s="1635"/>
      <c r="G104" s="472" t="s">
        <v>53</v>
      </c>
      <c r="H104" s="442" t="s">
        <v>53</v>
      </c>
      <c r="I104" s="443" t="s">
        <v>53</v>
      </c>
      <c r="J104" s="442" t="s">
        <v>53</v>
      </c>
      <c r="K104" s="1625"/>
      <c r="L104" s="1626"/>
      <c r="M104" s="1626"/>
      <c r="N104" s="1627"/>
      <c r="O104" s="1425"/>
      <c r="P104" s="1425"/>
    </row>
    <row r="105" spans="2:16" ht="23.1" customHeight="1">
      <c r="B105" s="434" t="s">
        <v>532</v>
      </c>
      <c r="C105" s="1636" t="s">
        <v>533</v>
      </c>
      <c r="D105" s="1636"/>
      <c r="E105" s="1636"/>
      <c r="F105" s="1637"/>
      <c r="G105" s="473" t="s">
        <v>53</v>
      </c>
      <c r="H105" s="474" t="s">
        <v>53</v>
      </c>
      <c r="I105" s="473" t="s">
        <v>53</v>
      </c>
      <c r="J105" s="311" t="s">
        <v>53</v>
      </c>
      <c r="K105" s="1628"/>
      <c r="L105" s="1628"/>
      <c r="M105" s="1628"/>
      <c r="N105" s="1629"/>
      <c r="O105" s="1425"/>
      <c r="P105" s="1425"/>
    </row>
    <row r="106" spans="2:16" ht="30" customHeight="1">
      <c r="B106" s="436" t="s">
        <v>539</v>
      </c>
      <c r="C106" s="1638" t="s">
        <v>540</v>
      </c>
      <c r="D106" s="1638"/>
      <c r="E106" s="1638"/>
      <c r="F106" s="1638"/>
      <c r="G106" s="1638"/>
      <c r="H106" s="1638"/>
      <c r="I106" s="1638"/>
      <c r="J106" s="1633"/>
      <c r="K106" s="1623" t="s">
        <v>4327</v>
      </c>
      <c r="L106" s="1623"/>
      <c r="M106" s="1623"/>
      <c r="N106" s="1624"/>
      <c r="O106" s="1425"/>
      <c r="P106" s="1425"/>
    </row>
    <row r="107" spans="2:16" ht="24.6" customHeight="1">
      <c r="B107" s="432" t="s">
        <v>530</v>
      </c>
      <c r="C107" s="1634" t="s">
        <v>531</v>
      </c>
      <c r="D107" s="1634"/>
      <c r="E107" s="1634"/>
      <c r="F107" s="1635"/>
      <c r="G107" s="209" t="s">
        <v>53</v>
      </c>
      <c r="H107" s="359" t="s">
        <v>53</v>
      </c>
      <c r="I107" s="352" t="s">
        <v>53</v>
      </c>
      <c r="J107" s="359" t="s">
        <v>53</v>
      </c>
      <c r="K107" s="1625"/>
      <c r="L107" s="1626"/>
      <c r="M107" s="1626"/>
      <c r="N107" s="1627"/>
      <c r="O107" s="1425"/>
      <c r="P107" s="1425"/>
    </row>
    <row r="108" spans="2:16" ht="21.95" customHeight="1">
      <c r="B108" s="434" t="s">
        <v>532</v>
      </c>
      <c r="C108" s="1636" t="s">
        <v>533</v>
      </c>
      <c r="D108" s="1636"/>
      <c r="E108" s="1636"/>
      <c r="F108" s="1637"/>
      <c r="G108" s="341" t="s">
        <v>53</v>
      </c>
      <c r="H108" s="437" t="s">
        <v>53</v>
      </c>
      <c r="I108" s="341" t="s">
        <v>53</v>
      </c>
      <c r="J108" s="435" t="s">
        <v>53</v>
      </c>
      <c r="K108" s="1628"/>
      <c r="L108" s="1628"/>
      <c r="M108" s="1628"/>
      <c r="N108" s="1629"/>
      <c r="O108" s="1425"/>
      <c r="P108" s="1425"/>
    </row>
    <row r="109" spans="2:16" ht="24" customHeight="1">
      <c r="B109" s="436" t="s">
        <v>410</v>
      </c>
      <c r="C109" s="1645" t="s">
        <v>117</v>
      </c>
      <c r="D109" s="1645"/>
      <c r="E109" s="1645"/>
      <c r="F109" s="1645"/>
      <c r="G109" s="1645"/>
      <c r="H109" s="1645"/>
      <c r="I109" s="1645"/>
      <c r="J109" s="2147"/>
      <c r="K109" s="1623" t="s">
        <v>4327</v>
      </c>
      <c r="L109" s="1623"/>
      <c r="M109" s="1623"/>
      <c r="N109" s="1624"/>
      <c r="O109" s="1425"/>
      <c r="P109" s="1425"/>
    </row>
    <row r="110" spans="2:16" ht="21.95" customHeight="1">
      <c r="B110" s="432" t="s">
        <v>530</v>
      </c>
      <c r="C110" s="1634" t="s">
        <v>531</v>
      </c>
      <c r="D110" s="1634"/>
      <c r="E110" s="1634"/>
      <c r="F110" s="1635"/>
      <c r="G110" s="209" t="s">
        <v>53</v>
      </c>
      <c r="H110" s="359" t="s">
        <v>53</v>
      </c>
      <c r="I110" s="352" t="s">
        <v>53</v>
      </c>
      <c r="J110" s="399" t="s">
        <v>53</v>
      </c>
      <c r="K110" s="1625"/>
      <c r="L110" s="1626"/>
      <c r="M110" s="1626"/>
      <c r="N110" s="1627"/>
      <c r="O110" s="1425"/>
      <c r="P110" s="1425"/>
    </row>
    <row r="111" spans="2:16" ht="21.95" customHeight="1">
      <c r="B111" s="434" t="s">
        <v>532</v>
      </c>
      <c r="C111" s="1636" t="s">
        <v>533</v>
      </c>
      <c r="D111" s="1636"/>
      <c r="E111" s="1636"/>
      <c r="F111" s="1637"/>
      <c r="G111" s="341" t="s">
        <v>53</v>
      </c>
      <c r="H111" s="437" t="s">
        <v>53</v>
      </c>
      <c r="I111" s="341" t="s">
        <v>53</v>
      </c>
      <c r="J111" s="435" t="s">
        <v>53</v>
      </c>
      <c r="K111" s="1628"/>
      <c r="L111" s="1628"/>
      <c r="M111" s="1628"/>
      <c r="N111" s="1629"/>
      <c r="O111" s="1425"/>
      <c r="P111" s="1425"/>
    </row>
    <row r="112" spans="2:16" ht="24" customHeight="1">
      <c r="B112" s="436" t="s">
        <v>413</v>
      </c>
      <c r="C112" s="1645" t="s">
        <v>118</v>
      </c>
      <c r="D112" s="1645"/>
      <c r="E112" s="1645"/>
      <c r="F112" s="1645"/>
      <c r="G112" s="1645"/>
      <c r="H112" s="1645"/>
      <c r="I112" s="1645"/>
      <c r="J112" s="2147"/>
      <c r="K112" s="1623" t="s">
        <v>4327</v>
      </c>
      <c r="L112" s="1623"/>
      <c r="M112" s="1623"/>
      <c r="N112" s="1624"/>
      <c r="O112" s="1425"/>
      <c r="P112" s="1425"/>
    </row>
    <row r="113" spans="2:16" ht="24.6" customHeight="1">
      <c r="B113" s="432" t="s">
        <v>530</v>
      </c>
      <c r="C113" s="1634" t="s">
        <v>531</v>
      </c>
      <c r="D113" s="1634"/>
      <c r="E113" s="1634"/>
      <c r="F113" s="1635"/>
      <c r="G113" s="209" t="s">
        <v>53</v>
      </c>
      <c r="H113" s="359" t="s">
        <v>53</v>
      </c>
      <c r="I113" s="352" t="s">
        <v>53</v>
      </c>
      <c r="J113" s="399" t="s">
        <v>53</v>
      </c>
      <c r="K113" s="1625"/>
      <c r="L113" s="1626"/>
      <c r="M113" s="1626"/>
      <c r="N113" s="1627"/>
      <c r="O113" s="1425"/>
      <c r="P113" s="1425"/>
    </row>
    <row r="114" spans="2:16" ht="23.1" customHeight="1">
      <c r="B114" s="434" t="s">
        <v>532</v>
      </c>
      <c r="C114" s="1636" t="s">
        <v>533</v>
      </c>
      <c r="D114" s="1636"/>
      <c r="E114" s="1636"/>
      <c r="F114" s="1637"/>
      <c r="G114" s="341" t="s">
        <v>53</v>
      </c>
      <c r="H114" s="437" t="s">
        <v>53</v>
      </c>
      <c r="I114" s="341" t="s">
        <v>53</v>
      </c>
      <c r="J114" s="435" t="s">
        <v>53</v>
      </c>
      <c r="K114" s="1628"/>
      <c r="L114" s="1628"/>
      <c r="M114" s="1628"/>
      <c r="N114" s="1629"/>
      <c r="O114" s="1425"/>
      <c r="P114" s="1425"/>
    </row>
    <row r="115" spans="2:16" ht="24" customHeight="1">
      <c r="B115" s="436" t="s">
        <v>416</v>
      </c>
      <c r="C115" s="1638" t="s">
        <v>1852</v>
      </c>
      <c r="D115" s="1638"/>
      <c r="E115" s="1638"/>
      <c r="F115" s="1638"/>
      <c r="G115" s="1638"/>
      <c r="H115" s="1638"/>
      <c r="I115" s="1638"/>
      <c r="J115" s="1633"/>
      <c r="K115" s="1623" t="s">
        <v>4327</v>
      </c>
      <c r="L115" s="1623"/>
      <c r="M115" s="1623"/>
      <c r="N115" s="1624"/>
      <c r="O115" s="1425"/>
      <c r="P115" s="1425"/>
    </row>
    <row r="116" spans="2:16" ht="24" customHeight="1">
      <c r="B116" s="432" t="s">
        <v>530</v>
      </c>
      <c r="C116" s="1634" t="s">
        <v>531</v>
      </c>
      <c r="D116" s="1634"/>
      <c r="E116" s="1634"/>
      <c r="F116" s="1635"/>
      <c r="G116" s="209" t="s">
        <v>53</v>
      </c>
      <c r="H116" s="359" t="s">
        <v>53</v>
      </c>
      <c r="I116" s="352" t="s">
        <v>53</v>
      </c>
      <c r="J116" s="359" t="s">
        <v>53</v>
      </c>
      <c r="K116" s="1625"/>
      <c r="L116" s="1626"/>
      <c r="M116" s="1626"/>
      <c r="N116" s="1627"/>
      <c r="O116" s="1425"/>
      <c r="P116" s="1425"/>
    </row>
    <row r="117" spans="2:16" ht="24" customHeight="1">
      <c r="B117" s="317" t="s">
        <v>532</v>
      </c>
      <c r="C117" s="1636" t="s">
        <v>542</v>
      </c>
      <c r="D117" s="1636"/>
      <c r="E117" s="1636"/>
      <c r="F117" s="1636"/>
      <c r="G117" s="341" t="s">
        <v>53</v>
      </c>
      <c r="H117" s="437" t="s">
        <v>53</v>
      </c>
      <c r="I117" s="341" t="s">
        <v>53</v>
      </c>
      <c r="J117" s="437" t="s">
        <v>53</v>
      </c>
      <c r="K117" s="1628"/>
      <c r="L117" s="1628"/>
      <c r="M117" s="1628"/>
      <c r="N117" s="1629"/>
      <c r="O117" s="1425"/>
      <c r="P117" s="1425"/>
    </row>
    <row r="118" spans="2:16" ht="24" customHeight="1">
      <c r="B118" s="438" t="s">
        <v>418</v>
      </c>
      <c r="C118" s="1645" t="s">
        <v>1310</v>
      </c>
      <c r="D118" s="1645"/>
      <c r="E118" s="1645"/>
      <c r="F118" s="1645"/>
      <c r="G118" s="1645"/>
      <c r="H118" s="1645"/>
      <c r="I118" s="1645"/>
      <c r="J118" s="2146"/>
      <c r="K118" s="1623" t="s">
        <v>4327</v>
      </c>
      <c r="L118" s="1623"/>
      <c r="M118" s="1623"/>
      <c r="N118" s="1624"/>
      <c r="O118" s="1425"/>
      <c r="P118" s="1425"/>
    </row>
    <row r="119" spans="2:16" ht="24" customHeight="1">
      <c r="B119" s="432" t="s">
        <v>530</v>
      </c>
      <c r="C119" s="1634" t="s">
        <v>531</v>
      </c>
      <c r="D119" s="1634"/>
      <c r="E119" s="1634"/>
      <c r="F119" s="1635"/>
      <c r="G119" s="209" t="s">
        <v>53</v>
      </c>
      <c r="H119" s="359" t="s">
        <v>53</v>
      </c>
      <c r="I119" s="352" t="s">
        <v>53</v>
      </c>
      <c r="J119" s="359" t="s">
        <v>53</v>
      </c>
      <c r="K119" s="1625"/>
      <c r="L119" s="1626"/>
      <c r="M119" s="1626"/>
      <c r="N119" s="1627"/>
      <c r="O119" s="1425"/>
      <c r="P119" s="1425"/>
    </row>
    <row r="120" spans="2:16" ht="24" customHeight="1">
      <c r="B120" s="434" t="s">
        <v>532</v>
      </c>
      <c r="C120" s="1636" t="s">
        <v>533</v>
      </c>
      <c r="D120" s="1636"/>
      <c r="E120" s="1636"/>
      <c r="F120" s="1637"/>
      <c r="G120" s="341" t="s">
        <v>53</v>
      </c>
      <c r="H120" s="437" t="s">
        <v>53</v>
      </c>
      <c r="I120" s="341" t="s">
        <v>53</v>
      </c>
      <c r="J120" s="437" t="s">
        <v>53</v>
      </c>
      <c r="K120" s="1628"/>
      <c r="L120" s="1628"/>
      <c r="M120" s="1628"/>
      <c r="N120" s="1629"/>
      <c r="O120" s="1425"/>
      <c r="P120" s="1425"/>
    </row>
    <row r="121" spans="2:16" ht="24" customHeight="1">
      <c r="B121" s="436" t="s">
        <v>544</v>
      </c>
      <c r="C121" s="1645" t="s">
        <v>1311</v>
      </c>
      <c r="D121" s="1645"/>
      <c r="E121" s="1645"/>
      <c r="F121" s="1645"/>
      <c r="G121" s="1645"/>
      <c r="H121" s="1645"/>
      <c r="I121" s="1645"/>
      <c r="J121" s="2146"/>
      <c r="K121" s="1623" t="s">
        <v>4327</v>
      </c>
      <c r="L121" s="1623"/>
      <c r="M121" s="1623"/>
      <c r="N121" s="1624"/>
      <c r="O121" s="1425"/>
      <c r="P121" s="1425"/>
    </row>
    <row r="122" spans="2:16" ht="23.45" customHeight="1">
      <c r="B122" s="432" t="s">
        <v>530</v>
      </c>
      <c r="C122" s="1634" t="s">
        <v>531</v>
      </c>
      <c r="D122" s="1634"/>
      <c r="E122" s="1634"/>
      <c r="F122" s="1635"/>
      <c r="G122" s="209" t="s">
        <v>53</v>
      </c>
      <c r="H122" s="359" t="s">
        <v>53</v>
      </c>
      <c r="I122" s="352" t="s">
        <v>53</v>
      </c>
      <c r="J122" s="359" t="s">
        <v>53</v>
      </c>
      <c r="K122" s="1625"/>
      <c r="L122" s="1626"/>
      <c r="M122" s="1626"/>
      <c r="N122" s="1627"/>
      <c r="O122" s="1425"/>
      <c r="P122" s="1425"/>
    </row>
    <row r="123" spans="2:16" ht="23.45" customHeight="1">
      <c r="B123" s="434" t="s">
        <v>532</v>
      </c>
      <c r="C123" s="1636" t="s">
        <v>542</v>
      </c>
      <c r="D123" s="1636"/>
      <c r="E123" s="1636"/>
      <c r="F123" s="1637"/>
      <c r="G123" s="341" t="s">
        <v>53</v>
      </c>
      <c r="H123" s="437" t="s">
        <v>53</v>
      </c>
      <c r="I123" s="341" t="s">
        <v>53</v>
      </c>
      <c r="J123" s="437" t="s">
        <v>53</v>
      </c>
      <c r="K123" s="1628"/>
      <c r="L123" s="1628"/>
      <c r="M123" s="1628"/>
      <c r="N123" s="1629"/>
      <c r="O123" s="1425"/>
      <c r="P123" s="1425"/>
    </row>
    <row r="124" spans="2:16" ht="21" customHeight="1">
      <c r="B124" s="436" t="s">
        <v>546</v>
      </c>
      <c r="C124" s="1638" t="s">
        <v>547</v>
      </c>
      <c r="D124" s="1638"/>
      <c r="E124" s="1638"/>
      <c r="F124" s="1638"/>
      <c r="G124" s="1638"/>
      <c r="H124" s="1638"/>
      <c r="I124" s="1638"/>
      <c r="J124" s="1642"/>
      <c r="K124" s="1623"/>
      <c r="L124" s="1623"/>
      <c r="M124" s="1623"/>
      <c r="N124" s="1624"/>
      <c r="O124" s="1425"/>
      <c r="P124" s="1425"/>
    </row>
    <row r="125" spans="2:16" ht="30.95" customHeight="1">
      <c r="B125" s="432" t="s">
        <v>530</v>
      </c>
      <c r="C125" s="1634" t="s">
        <v>531</v>
      </c>
      <c r="D125" s="1634"/>
      <c r="E125" s="1634"/>
      <c r="F125" s="1635"/>
      <c r="G125" s="209" t="s">
        <v>54</v>
      </c>
      <c r="H125" s="359" t="s">
        <v>54</v>
      </c>
      <c r="I125" s="352" t="s">
        <v>54</v>
      </c>
      <c r="J125" s="359" t="s">
        <v>54</v>
      </c>
      <c r="K125" s="1625"/>
      <c r="L125" s="1626"/>
      <c r="M125" s="1626"/>
      <c r="N125" s="1627"/>
      <c r="O125" s="1425"/>
      <c r="P125" s="1425"/>
    </row>
    <row r="126" spans="2:16" ht="30.6" customHeight="1">
      <c r="B126" s="317" t="s">
        <v>532</v>
      </c>
      <c r="C126" s="1636" t="s">
        <v>533</v>
      </c>
      <c r="D126" s="1636"/>
      <c r="E126" s="1636"/>
      <c r="F126" s="1636"/>
      <c r="G126" s="341" t="s">
        <v>54</v>
      </c>
      <c r="H126" s="437" t="s">
        <v>54</v>
      </c>
      <c r="I126" s="341" t="s">
        <v>54</v>
      </c>
      <c r="J126" s="437" t="s">
        <v>54</v>
      </c>
      <c r="K126" s="1628"/>
      <c r="L126" s="1628"/>
      <c r="M126" s="1628"/>
      <c r="N126" s="1629"/>
      <c r="O126" s="1425"/>
      <c r="P126" s="1425"/>
    </row>
    <row r="127" spans="2:16" ht="29.25" customHeight="1">
      <c r="B127" s="438" t="s">
        <v>548</v>
      </c>
      <c r="C127" s="1638" t="s">
        <v>549</v>
      </c>
      <c r="D127" s="1638"/>
      <c r="E127" s="1638"/>
      <c r="F127" s="1638"/>
      <c r="G127" s="1638"/>
      <c r="H127" s="1638"/>
      <c r="I127" s="1638"/>
      <c r="J127" s="1642"/>
      <c r="K127" s="1623"/>
      <c r="L127" s="1623"/>
      <c r="M127" s="1623"/>
      <c r="N127" s="1624"/>
      <c r="O127" s="1425"/>
      <c r="P127" s="1425"/>
    </row>
    <row r="128" spans="2:16" ht="26.1" customHeight="1">
      <c r="B128" s="432" t="s">
        <v>530</v>
      </c>
      <c r="C128" s="1634" t="s">
        <v>531</v>
      </c>
      <c r="D128" s="1634"/>
      <c r="E128" s="1634"/>
      <c r="F128" s="1635"/>
      <c r="G128" s="209" t="s">
        <v>54</v>
      </c>
      <c r="H128" s="359" t="s">
        <v>54</v>
      </c>
      <c r="I128" s="352" t="s">
        <v>54</v>
      </c>
      <c r="J128" s="359" t="s">
        <v>54</v>
      </c>
      <c r="K128" s="1626"/>
      <c r="L128" s="1626"/>
      <c r="M128" s="1626"/>
      <c r="N128" s="1627"/>
      <c r="O128" s="1425"/>
      <c r="P128" s="1425"/>
    </row>
    <row r="129" spans="2:16" ht="29.45" customHeight="1">
      <c r="B129" s="434" t="s">
        <v>532</v>
      </c>
      <c r="C129" s="1636" t="s">
        <v>533</v>
      </c>
      <c r="D129" s="1636"/>
      <c r="E129" s="1636"/>
      <c r="F129" s="1637"/>
      <c r="G129" s="341" t="s">
        <v>54</v>
      </c>
      <c r="H129" s="437" t="s">
        <v>54</v>
      </c>
      <c r="I129" s="341" t="s">
        <v>54</v>
      </c>
      <c r="J129" s="437" t="s">
        <v>54</v>
      </c>
      <c r="K129" s="1628"/>
      <c r="L129" s="1628"/>
      <c r="M129" s="1628"/>
      <c r="N129" s="1629"/>
      <c r="O129" s="1425"/>
      <c r="P129" s="1425"/>
    </row>
    <row r="130" spans="2:16" ht="21" customHeight="1">
      <c r="B130" s="436" t="s">
        <v>550</v>
      </c>
      <c r="C130" s="1638" t="s">
        <v>551</v>
      </c>
      <c r="D130" s="1638"/>
      <c r="E130" s="1638"/>
      <c r="F130" s="1638"/>
      <c r="G130" s="1638"/>
      <c r="H130" s="1638"/>
      <c r="I130" s="1638"/>
      <c r="J130" s="1642"/>
      <c r="K130" s="1623" t="s">
        <v>4327</v>
      </c>
      <c r="L130" s="1623"/>
      <c r="M130" s="1623"/>
      <c r="N130" s="1624"/>
      <c r="O130" s="1425"/>
      <c r="P130" s="1425"/>
    </row>
    <row r="131" spans="2:16" ht="18.95" customHeight="1">
      <c r="B131" s="432" t="s">
        <v>530</v>
      </c>
      <c r="C131" s="1634" t="s">
        <v>531</v>
      </c>
      <c r="D131" s="1634"/>
      <c r="E131" s="1634"/>
      <c r="F131" s="1635"/>
      <c r="G131" s="209" t="s">
        <v>53</v>
      </c>
      <c r="H131" s="359" t="s">
        <v>53</v>
      </c>
      <c r="I131" s="352" t="s">
        <v>53</v>
      </c>
      <c r="J131" s="359" t="s">
        <v>53</v>
      </c>
      <c r="K131" s="1625"/>
      <c r="L131" s="1626"/>
      <c r="M131" s="1626"/>
      <c r="N131" s="1627"/>
      <c r="O131" s="1425"/>
      <c r="P131" s="1425"/>
    </row>
    <row r="132" spans="2:16" ht="21" customHeight="1">
      <c r="B132" s="434" t="s">
        <v>532</v>
      </c>
      <c r="C132" s="1639" t="s">
        <v>533</v>
      </c>
      <c r="D132" s="1639"/>
      <c r="E132" s="1639"/>
      <c r="F132" s="1640"/>
      <c r="G132" s="330" t="s">
        <v>53</v>
      </c>
      <c r="H132" s="435" t="s">
        <v>53</v>
      </c>
      <c r="I132" s="330" t="s">
        <v>53</v>
      </c>
      <c r="J132" s="435" t="s">
        <v>53</v>
      </c>
      <c r="K132" s="1628"/>
      <c r="L132" s="1628"/>
      <c r="M132" s="1628"/>
      <c r="N132" s="1629"/>
      <c r="O132" s="1425"/>
      <c r="P132" s="1425"/>
    </row>
    <row r="133" spans="2:16" ht="32.25" customHeight="1">
      <c r="B133" s="439" t="s">
        <v>552</v>
      </c>
      <c r="C133" s="1666" t="s">
        <v>553</v>
      </c>
      <c r="D133" s="1666"/>
      <c r="E133" s="1667"/>
      <c r="F133" s="1667"/>
      <c r="G133" s="1667"/>
      <c r="H133" s="1667"/>
      <c r="I133" s="1667"/>
      <c r="J133" s="1667"/>
      <c r="K133" s="1668"/>
      <c r="L133" s="1669"/>
      <c r="M133" s="1669"/>
      <c r="N133" s="1670"/>
      <c r="O133" s="1425"/>
      <c r="P133" s="1425"/>
    </row>
    <row r="134" spans="2:16" ht="32.25" customHeight="1">
      <c r="B134" s="317" t="s">
        <v>418</v>
      </c>
      <c r="C134" s="1677" t="s">
        <v>554</v>
      </c>
      <c r="D134" s="1677"/>
      <c r="E134" s="1678" t="s">
        <v>92</v>
      </c>
      <c r="F134" s="1679"/>
      <c r="G134" s="1679"/>
      <c r="H134" s="1679"/>
      <c r="I134" s="1679"/>
      <c r="J134" s="1679"/>
      <c r="K134" s="1671"/>
      <c r="L134" s="1672"/>
      <c r="M134" s="1672"/>
      <c r="N134" s="1673"/>
      <c r="O134" s="1425"/>
      <c r="P134" s="1425"/>
    </row>
    <row r="135" spans="2:16" ht="25.5" customHeight="1">
      <c r="B135" s="432" t="s">
        <v>530</v>
      </c>
      <c r="C135" s="1680" t="s">
        <v>531</v>
      </c>
      <c r="D135" s="1680"/>
      <c r="E135" s="1681"/>
      <c r="F135" s="1682"/>
      <c r="G135" s="440" t="s">
        <v>54</v>
      </c>
      <c r="H135" s="441" t="s">
        <v>54</v>
      </c>
      <c r="I135" s="442" t="s">
        <v>54</v>
      </c>
      <c r="J135" s="443" t="s">
        <v>54</v>
      </c>
      <c r="K135" s="1671"/>
      <c r="L135" s="1672"/>
      <c r="M135" s="1672"/>
      <c r="N135" s="1673"/>
      <c r="O135" s="1425"/>
      <c r="P135" s="1425"/>
    </row>
    <row r="136" spans="2:16" ht="20.45" customHeight="1">
      <c r="B136" s="434" t="s">
        <v>532</v>
      </c>
      <c r="C136" s="1683" t="s">
        <v>533</v>
      </c>
      <c r="D136" s="1683"/>
      <c r="E136" s="1683"/>
      <c r="F136" s="1684"/>
      <c r="G136" s="444" t="s">
        <v>54</v>
      </c>
      <c r="H136" s="445" t="s">
        <v>54</v>
      </c>
      <c r="I136" s="444" t="s">
        <v>54</v>
      </c>
      <c r="J136" s="445" t="s">
        <v>54</v>
      </c>
      <c r="K136" s="1674"/>
      <c r="L136" s="1675"/>
      <c r="M136" s="1675"/>
      <c r="N136" s="1676"/>
      <c r="O136" s="1425"/>
      <c r="P136" s="1425"/>
    </row>
    <row r="137" spans="2:16" ht="79.5" customHeight="1">
      <c r="B137" s="251" t="s">
        <v>555</v>
      </c>
      <c r="C137" s="1472" t="s">
        <v>556</v>
      </c>
      <c r="D137" s="1472"/>
      <c r="E137" s="1472"/>
      <c r="F137" s="1653"/>
      <c r="G137" s="1654" t="s">
        <v>4328</v>
      </c>
      <c r="H137" s="1654"/>
      <c r="I137" s="1654"/>
      <c r="J137" s="1654"/>
      <c r="K137" s="1655"/>
      <c r="L137" s="1655"/>
      <c r="M137" s="1655"/>
      <c r="N137" s="1655"/>
      <c r="O137" s="1444"/>
      <c r="P137" s="1444"/>
    </row>
    <row r="138" spans="2:16" ht="25.5" customHeight="1">
      <c r="B138" s="1656" t="s">
        <v>3</v>
      </c>
      <c r="C138" s="1657"/>
      <c r="D138" s="1657"/>
      <c r="E138" s="1657"/>
      <c r="F138" s="1657"/>
      <c r="G138" s="1657"/>
      <c r="H138" s="1657"/>
      <c r="I138" s="1657"/>
      <c r="J138" s="1657"/>
      <c r="K138" s="1657"/>
      <c r="L138" s="1657"/>
      <c r="M138" s="1657"/>
      <c r="N138" s="1657"/>
      <c r="O138" s="1658"/>
      <c r="P138" s="1659"/>
    </row>
    <row r="139" spans="2:16" ht="116.25" customHeight="1">
      <c r="B139" s="253" t="s">
        <v>557</v>
      </c>
      <c r="C139" s="1660" t="s">
        <v>558</v>
      </c>
      <c r="D139" s="1660"/>
      <c r="E139" s="1660"/>
      <c r="F139" s="1660"/>
      <c r="G139" s="209" t="s">
        <v>53</v>
      </c>
      <c r="H139" s="1661" t="s">
        <v>559</v>
      </c>
      <c r="I139" s="1662"/>
      <c r="J139" s="1663" t="s">
        <v>4329</v>
      </c>
      <c r="K139" s="1664"/>
      <c r="L139" s="1664"/>
      <c r="M139" s="1664"/>
      <c r="N139" s="1665"/>
      <c r="O139" s="318" t="s">
        <v>1857</v>
      </c>
      <c r="P139" s="199"/>
    </row>
    <row r="140" spans="2:16" ht="15.75" customHeight="1">
      <c r="B140" s="1686" t="s">
        <v>560</v>
      </c>
      <c r="C140" s="1687"/>
      <c r="D140" s="1687"/>
      <c r="E140" s="1687"/>
      <c r="F140" s="1687"/>
      <c r="G140" s="1687"/>
      <c r="H140" s="1687"/>
      <c r="I140" s="1687"/>
      <c r="J140" s="1687"/>
      <c r="K140" s="1687"/>
      <c r="L140" s="1687"/>
      <c r="M140" s="1687"/>
      <c r="N140" s="1687"/>
      <c r="O140" s="1687"/>
      <c r="P140" s="1688"/>
    </row>
    <row r="141" spans="2:16" ht="29.45" customHeight="1">
      <c r="B141" s="198" t="s">
        <v>561</v>
      </c>
      <c r="C141" s="1464" t="s">
        <v>562</v>
      </c>
      <c r="D141" s="1464"/>
      <c r="E141" s="1464"/>
      <c r="F141" s="1464"/>
      <c r="G141" s="1464"/>
      <c r="H141" s="1574" t="s">
        <v>4330</v>
      </c>
      <c r="I141" s="1685"/>
      <c r="J141" s="1685"/>
      <c r="K141" s="1689" t="s">
        <v>446</v>
      </c>
      <c r="L141" s="1576" t="s">
        <v>4331</v>
      </c>
      <c r="M141" s="1577"/>
      <c r="N141" s="1690"/>
      <c r="O141" s="1534"/>
      <c r="P141" s="1534"/>
    </row>
    <row r="142" spans="2:16" ht="27" customHeight="1">
      <c r="B142" s="198" t="s">
        <v>401</v>
      </c>
      <c r="C142" s="1464" t="s">
        <v>563</v>
      </c>
      <c r="D142" s="1464"/>
      <c r="E142" s="1464"/>
      <c r="F142" s="1464"/>
      <c r="G142" s="1464"/>
      <c r="H142" s="1574">
        <v>5</v>
      </c>
      <c r="I142" s="1685"/>
      <c r="J142" s="1685"/>
      <c r="K142" s="1689"/>
      <c r="L142" s="1691"/>
      <c r="M142" s="1692"/>
      <c r="N142" s="1693"/>
      <c r="O142" s="1535"/>
      <c r="P142" s="1535"/>
    </row>
    <row r="143" spans="2:16" ht="19.5" customHeight="1">
      <c r="B143" s="198" t="s">
        <v>403</v>
      </c>
      <c r="C143" s="1464" t="s">
        <v>564</v>
      </c>
      <c r="D143" s="1464"/>
      <c r="E143" s="1464"/>
      <c r="F143" s="1464"/>
      <c r="G143" s="1464"/>
      <c r="H143" s="1574" t="s">
        <v>53</v>
      </c>
      <c r="I143" s="1685"/>
      <c r="J143" s="1575"/>
      <c r="K143" s="1689"/>
      <c r="L143" s="1691"/>
      <c r="M143" s="1692"/>
      <c r="N143" s="1693"/>
      <c r="O143" s="1535"/>
      <c r="P143" s="1535"/>
    </row>
    <row r="144" spans="2:16" ht="34.5" customHeight="1">
      <c r="B144" s="198" t="s">
        <v>405</v>
      </c>
      <c r="C144" s="1464" t="s">
        <v>565</v>
      </c>
      <c r="D144" s="1464"/>
      <c r="E144" s="1464"/>
      <c r="F144" s="1464"/>
      <c r="G144" s="1465"/>
      <c r="H144" s="1574" t="s">
        <v>1320</v>
      </c>
      <c r="I144" s="1685"/>
      <c r="J144" s="1685"/>
      <c r="K144" s="1689"/>
      <c r="L144" s="1691"/>
      <c r="M144" s="1692"/>
      <c r="N144" s="1693"/>
      <c r="O144" s="1536"/>
      <c r="P144" s="1536"/>
    </row>
    <row r="145" spans="2:16" ht="40.5" customHeight="1">
      <c r="B145" s="191" t="s">
        <v>566</v>
      </c>
      <c r="C145" s="1464" t="s">
        <v>567</v>
      </c>
      <c r="D145" s="1464"/>
      <c r="E145" s="1464"/>
      <c r="F145" s="1464"/>
      <c r="G145" s="1464"/>
      <c r="H145" s="1574" t="s">
        <v>54</v>
      </c>
      <c r="I145" s="1685"/>
      <c r="J145" s="1685"/>
      <c r="K145" s="1689"/>
      <c r="L145" s="1691"/>
      <c r="M145" s="1692"/>
      <c r="N145" s="1693"/>
      <c r="O145" s="1443" t="s">
        <v>1279</v>
      </c>
      <c r="P145" s="1443" t="s">
        <v>1279</v>
      </c>
    </row>
    <row r="146" spans="2:16" ht="72.599999999999994" customHeight="1">
      <c r="B146" s="334" t="s">
        <v>394</v>
      </c>
      <c r="C146" s="1464" t="s">
        <v>568</v>
      </c>
      <c r="D146" s="1464"/>
      <c r="E146" s="1464"/>
      <c r="F146" s="1464"/>
      <c r="G146" s="1465"/>
      <c r="H146" s="1574" t="s">
        <v>92</v>
      </c>
      <c r="I146" s="1685"/>
      <c r="J146" s="1685"/>
      <c r="K146" s="1689"/>
      <c r="L146" s="1691"/>
      <c r="M146" s="1692"/>
      <c r="N146" s="1693"/>
      <c r="O146" s="1426"/>
      <c r="P146" s="1426"/>
    </row>
    <row r="147" spans="2:16" ht="62.25" customHeight="1">
      <c r="B147" s="191" t="s">
        <v>569</v>
      </c>
      <c r="C147" s="1464" t="s">
        <v>570</v>
      </c>
      <c r="D147" s="1464"/>
      <c r="E147" s="1464"/>
      <c r="F147" s="1464"/>
      <c r="G147" s="1464"/>
      <c r="H147" s="1574" t="s">
        <v>53</v>
      </c>
      <c r="I147" s="1685"/>
      <c r="J147" s="1685"/>
      <c r="K147" s="1689"/>
      <c r="L147" s="1691"/>
      <c r="M147" s="1692"/>
      <c r="N147" s="1693"/>
      <c r="O147" s="1443" t="s">
        <v>1279</v>
      </c>
      <c r="P147" s="1443" t="s">
        <v>1279</v>
      </c>
    </row>
    <row r="148" spans="2:16" ht="80.45" customHeight="1">
      <c r="B148" s="189" t="s">
        <v>394</v>
      </c>
      <c r="C148" s="1697" t="s">
        <v>568</v>
      </c>
      <c r="D148" s="1697"/>
      <c r="E148" s="1697"/>
      <c r="F148" s="1697"/>
      <c r="G148" s="1698"/>
      <c r="H148" s="1574" t="s">
        <v>4332</v>
      </c>
      <c r="I148" s="1685"/>
      <c r="J148" s="1685"/>
      <c r="K148" s="1689"/>
      <c r="L148" s="1694"/>
      <c r="M148" s="1695"/>
      <c r="N148" s="1696"/>
      <c r="O148" s="1444"/>
      <c r="P148" s="1444"/>
    </row>
    <row r="149" spans="2:16" ht="54" customHeight="1">
      <c r="B149" s="1490" t="s">
        <v>571</v>
      </c>
      <c r="C149" s="1491"/>
      <c r="D149" s="1491"/>
      <c r="E149" s="1491"/>
      <c r="F149" s="1491"/>
      <c r="G149" s="1491"/>
      <c r="H149" s="1491"/>
      <c r="I149" s="1491"/>
      <c r="J149" s="1491"/>
      <c r="K149" s="1699"/>
      <c r="L149" s="1491"/>
      <c r="M149" s="1491"/>
      <c r="N149" s="1491"/>
      <c r="O149" s="1491"/>
      <c r="P149" s="1492"/>
    </row>
    <row r="150" spans="2:16" ht="31.5" customHeight="1">
      <c r="B150" s="321" t="s">
        <v>572</v>
      </c>
      <c r="C150" s="1700" t="s">
        <v>573</v>
      </c>
      <c r="D150" s="1700"/>
      <c r="E150" s="1700"/>
      <c r="F150" s="1701"/>
      <c r="G150" s="1702" t="s">
        <v>574</v>
      </c>
      <c r="H150" s="1703"/>
      <c r="I150" s="1704"/>
      <c r="J150" s="1702" t="s">
        <v>575</v>
      </c>
      <c r="K150" s="1703"/>
      <c r="L150" s="1704"/>
      <c r="M150" s="1705" t="s">
        <v>434</v>
      </c>
      <c r="N150" s="1706"/>
      <c r="O150" s="1707" t="s">
        <v>1324</v>
      </c>
      <c r="P150" s="1709" t="s">
        <v>1324</v>
      </c>
    </row>
    <row r="151" spans="2:16" ht="83.25" customHeight="1">
      <c r="B151" s="334" t="s">
        <v>561</v>
      </c>
      <c r="C151" s="1711" t="s">
        <v>576</v>
      </c>
      <c r="D151" s="1711"/>
      <c r="E151" s="1711"/>
      <c r="F151" s="1712"/>
      <c r="G151" s="1713" t="s">
        <v>1325</v>
      </c>
      <c r="H151" s="1714"/>
      <c r="I151" s="1715"/>
      <c r="J151" s="1713" t="s">
        <v>152</v>
      </c>
      <c r="K151" s="1714"/>
      <c r="L151" s="1715"/>
      <c r="M151" s="1716" t="s">
        <v>4333</v>
      </c>
      <c r="N151" s="1717"/>
      <c r="O151" s="1627"/>
      <c r="P151" s="1708"/>
    </row>
    <row r="152" spans="2:16" ht="42" customHeight="1">
      <c r="B152" s="334" t="s">
        <v>401</v>
      </c>
      <c r="C152" s="1711" t="s">
        <v>577</v>
      </c>
      <c r="D152" s="1711"/>
      <c r="E152" s="1711"/>
      <c r="F152" s="1712"/>
      <c r="G152" s="1713" t="s">
        <v>1325</v>
      </c>
      <c r="H152" s="1714"/>
      <c r="I152" s="1715"/>
      <c r="J152" s="1713" t="s">
        <v>152</v>
      </c>
      <c r="K152" s="1714"/>
      <c r="L152" s="1715"/>
      <c r="M152" s="1716"/>
      <c r="N152" s="1717"/>
      <c r="O152" s="1627"/>
      <c r="P152" s="1708"/>
    </row>
    <row r="153" spans="2:16" ht="31.5" customHeight="1">
      <c r="B153" s="334" t="s">
        <v>403</v>
      </c>
      <c r="C153" s="446" t="s">
        <v>418</v>
      </c>
      <c r="D153" s="1711" t="s">
        <v>578</v>
      </c>
      <c r="E153" s="1711"/>
      <c r="F153" s="1712"/>
      <c r="G153" s="1713" t="s">
        <v>1325</v>
      </c>
      <c r="H153" s="1714"/>
      <c r="I153" s="1715"/>
      <c r="J153" s="1713" t="s">
        <v>152</v>
      </c>
      <c r="K153" s="1714"/>
      <c r="L153" s="1715"/>
      <c r="M153" s="1716" t="s">
        <v>4334</v>
      </c>
      <c r="N153" s="1717"/>
      <c r="O153" s="1627"/>
      <c r="P153" s="1708"/>
    </row>
    <row r="154" spans="2:16" ht="32.25" customHeight="1">
      <c r="B154" s="334"/>
      <c r="C154" s="307" t="s">
        <v>508</v>
      </c>
      <c r="D154" s="1711" t="s">
        <v>579</v>
      </c>
      <c r="E154" s="1711"/>
      <c r="F154" s="1712"/>
      <c r="G154" s="1713" t="s">
        <v>152</v>
      </c>
      <c r="H154" s="1714"/>
      <c r="I154" s="1715"/>
      <c r="J154" s="1713" t="s">
        <v>152</v>
      </c>
      <c r="K154" s="1714"/>
      <c r="L154" s="1715"/>
      <c r="M154" s="1716" t="s">
        <v>4335</v>
      </c>
      <c r="N154" s="1717"/>
      <c r="O154" s="1627"/>
      <c r="P154" s="1708"/>
    </row>
    <row r="155" spans="2:16" ht="41.25" customHeight="1">
      <c r="B155" s="334" t="s">
        <v>405</v>
      </c>
      <c r="C155" s="1711" t="s">
        <v>580</v>
      </c>
      <c r="D155" s="1711"/>
      <c r="E155" s="1711"/>
      <c r="F155" s="1712"/>
      <c r="G155" s="1713" t="s">
        <v>152</v>
      </c>
      <c r="H155" s="1714"/>
      <c r="I155" s="1715"/>
      <c r="J155" s="1713" t="s">
        <v>152</v>
      </c>
      <c r="K155" s="1714"/>
      <c r="L155" s="1715"/>
      <c r="M155" s="1716" t="s">
        <v>4335</v>
      </c>
      <c r="N155" s="1717"/>
      <c r="O155" s="1627"/>
      <c r="P155" s="1708"/>
    </row>
    <row r="156" spans="2:16" ht="29.25" customHeight="1">
      <c r="B156" s="334" t="s">
        <v>408</v>
      </c>
      <c r="C156" s="1711" t="s">
        <v>581</v>
      </c>
      <c r="D156" s="1711"/>
      <c r="E156" s="1711"/>
      <c r="F156" s="1712"/>
      <c r="G156" s="1713" t="s">
        <v>152</v>
      </c>
      <c r="H156" s="1714"/>
      <c r="I156" s="1715"/>
      <c r="J156" s="1713" t="s">
        <v>152</v>
      </c>
      <c r="K156" s="1714"/>
      <c r="L156" s="1715"/>
      <c r="M156" s="1716" t="s">
        <v>4336</v>
      </c>
      <c r="N156" s="1717"/>
      <c r="O156" s="1627"/>
      <c r="P156" s="1708"/>
    </row>
    <row r="157" spans="2:16" ht="28.5" customHeight="1">
      <c r="B157" s="334" t="s">
        <v>410</v>
      </c>
      <c r="C157" s="1711" t="s">
        <v>117</v>
      </c>
      <c r="D157" s="1711"/>
      <c r="E157" s="1711"/>
      <c r="F157" s="1712"/>
      <c r="G157" s="1713" t="s">
        <v>1325</v>
      </c>
      <c r="H157" s="1714"/>
      <c r="I157" s="1715"/>
      <c r="J157" s="1713" t="s">
        <v>1325</v>
      </c>
      <c r="K157" s="1714"/>
      <c r="L157" s="1715"/>
      <c r="M157" s="1716"/>
      <c r="N157" s="1717"/>
      <c r="O157" s="1627"/>
      <c r="P157" s="1708"/>
    </row>
    <row r="158" spans="2:16" ht="28.5" customHeight="1">
      <c r="B158" s="334" t="s">
        <v>413</v>
      </c>
      <c r="C158" s="1711" t="s">
        <v>118</v>
      </c>
      <c r="D158" s="1711"/>
      <c r="E158" s="1711"/>
      <c r="F158" s="1712"/>
      <c r="G158" s="1713" t="s">
        <v>1325</v>
      </c>
      <c r="H158" s="1714"/>
      <c r="I158" s="1715"/>
      <c r="J158" s="1713" t="s">
        <v>1325</v>
      </c>
      <c r="K158" s="1714"/>
      <c r="L158" s="1715"/>
      <c r="M158" s="1716"/>
      <c r="N158" s="1717"/>
      <c r="O158" s="1627"/>
      <c r="P158" s="1708"/>
    </row>
    <row r="159" spans="2:16" ht="28.5" customHeight="1">
      <c r="B159" s="334" t="s">
        <v>416</v>
      </c>
      <c r="C159" s="1711" t="s">
        <v>582</v>
      </c>
      <c r="D159" s="1711"/>
      <c r="E159" s="1711"/>
      <c r="F159" s="1712"/>
      <c r="G159" s="1713" t="s">
        <v>152</v>
      </c>
      <c r="H159" s="1714"/>
      <c r="I159" s="1715"/>
      <c r="J159" s="1713" t="s">
        <v>152</v>
      </c>
      <c r="K159" s="1714"/>
      <c r="L159" s="1715"/>
      <c r="M159" s="1718"/>
      <c r="N159" s="1717"/>
      <c r="O159" s="1708"/>
      <c r="P159" s="1708"/>
    </row>
    <row r="160" spans="2:16" ht="28.5" customHeight="1">
      <c r="B160" s="334" t="s">
        <v>418</v>
      </c>
      <c r="C160" s="1711" t="s">
        <v>583</v>
      </c>
      <c r="D160" s="1711"/>
      <c r="E160" s="1711"/>
      <c r="F160" s="1712"/>
      <c r="G160" s="1713" t="s">
        <v>155</v>
      </c>
      <c r="H160" s="1714"/>
      <c r="I160" s="1715"/>
      <c r="J160" s="1713" t="s">
        <v>155</v>
      </c>
      <c r="K160" s="1714"/>
      <c r="L160" s="1715"/>
      <c r="M160" s="1718"/>
      <c r="N160" s="1717"/>
      <c r="O160" s="1708"/>
      <c r="P160" s="1708"/>
    </row>
    <row r="161" spans="1:16" ht="28.5" customHeight="1">
      <c r="B161" s="189" t="s">
        <v>544</v>
      </c>
      <c r="C161" s="1711" t="s">
        <v>584</v>
      </c>
      <c r="D161" s="1711"/>
      <c r="E161" s="1711"/>
      <c r="F161" s="1712"/>
      <c r="G161" s="1713" t="s">
        <v>155</v>
      </c>
      <c r="H161" s="1714"/>
      <c r="I161" s="1715"/>
      <c r="J161" s="1713" t="s">
        <v>155</v>
      </c>
      <c r="K161" s="1714"/>
      <c r="L161" s="1715"/>
      <c r="M161" s="1718"/>
      <c r="N161" s="1717"/>
      <c r="O161" s="1708"/>
      <c r="P161" s="1708"/>
    </row>
    <row r="162" spans="1:16" ht="28.5" customHeight="1">
      <c r="B162" s="189" t="s">
        <v>546</v>
      </c>
      <c r="C162" s="1711" t="s">
        <v>585</v>
      </c>
      <c r="D162" s="1711"/>
      <c r="E162" s="1711"/>
      <c r="F162" s="1712"/>
      <c r="G162" s="1713" t="s">
        <v>238</v>
      </c>
      <c r="H162" s="1714"/>
      <c r="I162" s="1715"/>
      <c r="J162" s="1713" t="s">
        <v>238</v>
      </c>
      <c r="K162" s="1714"/>
      <c r="L162" s="1715"/>
      <c r="M162" s="1718" t="s">
        <v>4337</v>
      </c>
      <c r="N162" s="1717"/>
      <c r="O162" s="1708"/>
      <c r="P162" s="1708"/>
    </row>
    <row r="163" spans="1:16" ht="28.5" customHeight="1">
      <c r="B163" s="189" t="s">
        <v>548</v>
      </c>
      <c r="C163" s="1711" t="s">
        <v>586</v>
      </c>
      <c r="D163" s="1711"/>
      <c r="E163" s="1711"/>
      <c r="F163" s="1712"/>
      <c r="G163" s="1713" t="s">
        <v>238</v>
      </c>
      <c r="H163" s="1714"/>
      <c r="I163" s="1715"/>
      <c r="J163" s="1713" t="s">
        <v>238</v>
      </c>
      <c r="K163" s="1714"/>
      <c r="L163" s="1715"/>
      <c r="M163" s="1718" t="s">
        <v>4337</v>
      </c>
      <c r="N163" s="1717"/>
      <c r="O163" s="1708"/>
      <c r="P163" s="1708"/>
    </row>
    <row r="164" spans="1:16" ht="28.5" customHeight="1">
      <c r="B164" s="189" t="s">
        <v>550</v>
      </c>
      <c r="C164" s="1711" t="s">
        <v>587</v>
      </c>
      <c r="D164" s="1711"/>
      <c r="E164" s="1711"/>
      <c r="F164" s="1712"/>
      <c r="G164" s="1713" t="s">
        <v>1325</v>
      </c>
      <c r="H164" s="1714"/>
      <c r="I164" s="1715"/>
      <c r="J164" s="1713" t="s">
        <v>1325</v>
      </c>
      <c r="K164" s="1714"/>
      <c r="L164" s="1715"/>
      <c r="M164" s="1718"/>
      <c r="N164" s="1717"/>
      <c r="O164" s="1708"/>
      <c r="P164" s="1708"/>
    </row>
    <row r="165" spans="1:16" ht="42.75" customHeight="1">
      <c r="B165" s="447" t="s">
        <v>552</v>
      </c>
      <c r="C165" s="1719" t="s">
        <v>588</v>
      </c>
      <c r="D165" s="1719"/>
      <c r="E165" s="1719"/>
      <c r="F165" s="329" t="s">
        <v>589</v>
      </c>
      <c r="G165" s="448" t="s">
        <v>92</v>
      </c>
      <c r="H165" s="1599" t="s">
        <v>238</v>
      </c>
      <c r="I165" s="1720"/>
      <c r="J165" s="1599" t="s">
        <v>238</v>
      </c>
      <c r="K165" s="1721"/>
      <c r="L165" s="1720"/>
      <c r="M165" s="1722" t="s">
        <v>92</v>
      </c>
      <c r="N165" s="1723"/>
      <c r="O165" s="1708"/>
      <c r="P165" s="1710"/>
    </row>
    <row r="166" spans="1:16" ht="43.5" customHeight="1">
      <c r="B166" s="1724" t="s">
        <v>590</v>
      </c>
      <c r="C166" s="1725"/>
      <c r="D166" s="1725"/>
      <c r="E166" s="1725"/>
      <c r="F166" s="1725"/>
      <c r="G166" s="1725"/>
      <c r="H166" s="1725"/>
      <c r="I166" s="1725"/>
      <c r="J166" s="1725"/>
      <c r="K166" s="1725"/>
      <c r="L166" s="1725"/>
      <c r="M166" s="1725"/>
      <c r="N166" s="1725"/>
      <c r="O166" s="331"/>
      <c r="P166" s="331"/>
    </row>
    <row r="167" spans="1:16" ht="49.5" customHeight="1">
      <c r="A167" s="281"/>
      <c r="B167" s="255" t="s">
        <v>591</v>
      </c>
      <c r="C167" s="1414" t="s">
        <v>592</v>
      </c>
      <c r="D167" s="1414"/>
      <c r="E167" s="1415"/>
      <c r="F167" s="323" t="s">
        <v>593</v>
      </c>
      <c r="G167" s="1726" t="s">
        <v>594</v>
      </c>
      <c r="H167" s="1727"/>
      <c r="I167" s="1727"/>
      <c r="J167" s="1727"/>
      <c r="K167" s="1728"/>
      <c r="L167" s="1729" t="s">
        <v>595</v>
      </c>
      <c r="M167" s="1730"/>
      <c r="N167" s="1730"/>
      <c r="O167" s="1731" t="s">
        <v>1874</v>
      </c>
      <c r="P167" s="1733" t="s">
        <v>3257</v>
      </c>
    </row>
    <row r="168" spans="1:16" ht="19.5" customHeight="1">
      <c r="A168" s="281"/>
      <c r="B168" s="333" t="s">
        <v>394</v>
      </c>
      <c r="C168" s="1414" t="s">
        <v>185</v>
      </c>
      <c r="D168" s="1414"/>
      <c r="E168" s="1415"/>
      <c r="F168" s="257" t="s">
        <v>53</v>
      </c>
      <c r="G168" s="1734" t="s">
        <v>4338</v>
      </c>
      <c r="H168" s="1735"/>
      <c r="I168" s="1735"/>
      <c r="J168" s="1735"/>
      <c r="K168" s="1736"/>
      <c r="L168" s="1713" t="s">
        <v>53</v>
      </c>
      <c r="M168" s="1714"/>
      <c r="N168" s="1737"/>
      <c r="O168" s="1731"/>
      <c r="P168" s="1731"/>
    </row>
    <row r="169" spans="1:16" ht="19.5" customHeight="1">
      <c r="A169" s="281"/>
      <c r="B169" s="333" t="s">
        <v>401</v>
      </c>
      <c r="C169" s="1414" t="s">
        <v>186</v>
      </c>
      <c r="D169" s="1414"/>
      <c r="E169" s="1415"/>
      <c r="F169" s="257" t="s">
        <v>53</v>
      </c>
      <c r="G169" s="1734" t="s">
        <v>4338</v>
      </c>
      <c r="H169" s="1735"/>
      <c r="I169" s="1735"/>
      <c r="J169" s="1735"/>
      <c r="K169" s="1736"/>
      <c r="L169" s="1713" t="s">
        <v>53</v>
      </c>
      <c r="M169" s="1714"/>
      <c r="N169" s="1737"/>
      <c r="O169" s="1731"/>
      <c r="P169" s="1731"/>
    </row>
    <row r="170" spans="1:16" ht="19.5" customHeight="1">
      <c r="A170" s="281"/>
      <c r="B170" s="333" t="s">
        <v>403</v>
      </c>
      <c r="C170" s="1414" t="s">
        <v>187</v>
      </c>
      <c r="D170" s="1414"/>
      <c r="E170" s="1415"/>
      <c r="F170" s="257" t="s">
        <v>53</v>
      </c>
      <c r="G170" s="1734" t="s">
        <v>4338</v>
      </c>
      <c r="H170" s="1735"/>
      <c r="I170" s="1735"/>
      <c r="J170" s="1735"/>
      <c r="K170" s="1736"/>
      <c r="L170" s="1713" t="s">
        <v>53</v>
      </c>
      <c r="M170" s="1714"/>
      <c r="N170" s="1737"/>
      <c r="O170" s="1731"/>
      <c r="P170" s="1731"/>
    </row>
    <row r="171" spans="1:16" ht="19.5" customHeight="1">
      <c r="A171" s="281"/>
      <c r="B171" s="333" t="s">
        <v>405</v>
      </c>
      <c r="C171" s="1414" t="s">
        <v>188</v>
      </c>
      <c r="D171" s="1414"/>
      <c r="E171" s="1415"/>
      <c r="F171" s="257" t="s">
        <v>53</v>
      </c>
      <c r="G171" s="1734" t="s">
        <v>4338</v>
      </c>
      <c r="H171" s="1735"/>
      <c r="I171" s="1735"/>
      <c r="J171" s="1735"/>
      <c r="K171" s="1736"/>
      <c r="L171" s="1713" t="s">
        <v>53</v>
      </c>
      <c r="M171" s="1714"/>
      <c r="N171" s="1737"/>
      <c r="O171" s="1731"/>
      <c r="P171" s="1731"/>
    </row>
    <row r="172" spans="1:16" ht="19.5" customHeight="1">
      <c r="A172" s="281"/>
      <c r="B172" s="334" t="s">
        <v>408</v>
      </c>
      <c r="C172" s="1414" t="s">
        <v>189</v>
      </c>
      <c r="D172" s="1414"/>
      <c r="E172" s="1415"/>
      <c r="F172" s="352" t="s">
        <v>53</v>
      </c>
      <c r="G172" s="1734" t="s">
        <v>4338</v>
      </c>
      <c r="H172" s="1735"/>
      <c r="I172" s="1735"/>
      <c r="J172" s="1735"/>
      <c r="K172" s="1736"/>
      <c r="L172" s="1713" t="s">
        <v>53</v>
      </c>
      <c r="M172" s="1714"/>
      <c r="N172" s="1737"/>
      <c r="O172" s="1731"/>
      <c r="P172" s="1731"/>
    </row>
    <row r="173" spans="1:16" ht="19.5" customHeight="1">
      <c r="A173" s="281"/>
      <c r="B173" s="335" t="s">
        <v>410</v>
      </c>
      <c r="C173" s="1414" t="s">
        <v>596</v>
      </c>
      <c r="D173" s="1414"/>
      <c r="E173" s="1415"/>
      <c r="F173" s="352" t="s">
        <v>53</v>
      </c>
      <c r="G173" s="1734" t="s">
        <v>4338</v>
      </c>
      <c r="H173" s="1735"/>
      <c r="I173" s="1735"/>
      <c r="J173" s="1735"/>
      <c r="K173" s="1736"/>
      <c r="L173" s="1713" t="s">
        <v>53</v>
      </c>
      <c r="M173" s="1714"/>
      <c r="N173" s="1737"/>
      <c r="O173" s="1731"/>
      <c r="P173" s="1731"/>
    </row>
    <row r="174" spans="1:16" ht="19.5" customHeight="1">
      <c r="A174" s="281"/>
      <c r="B174" s="335" t="s">
        <v>413</v>
      </c>
      <c r="C174" s="1414" t="s">
        <v>191</v>
      </c>
      <c r="D174" s="1414"/>
      <c r="E174" s="1415"/>
      <c r="F174" s="352" t="s">
        <v>53</v>
      </c>
      <c r="G174" s="1734" t="s">
        <v>4338</v>
      </c>
      <c r="H174" s="1735"/>
      <c r="I174" s="1735"/>
      <c r="J174" s="1735"/>
      <c r="K174" s="1736"/>
      <c r="L174" s="1713" t="s">
        <v>53</v>
      </c>
      <c r="M174" s="1714"/>
      <c r="N174" s="1737"/>
      <c r="O174" s="1731"/>
      <c r="P174" s="1731"/>
    </row>
    <row r="175" spans="1:16" ht="19.5" customHeight="1">
      <c r="A175" s="281"/>
      <c r="B175" s="335" t="s">
        <v>416</v>
      </c>
      <c r="C175" s="1414" t="s">
        <v>192</v>
      </c>
      <c r="D175" s="1414"/>
      <c r="E175" s="1415"/>
      <c r="F175" s="352" t="s">
        <v>53</v>
      </c>
      <c r="G175" s="1734" t="s">
        <v>4338</v>
      </c>
      <c r="H175" s="1735"/>
      <c r="I175" s="1735"/>
      <c r="J175" s="1735"/>
      <c r="K175" s="1736"/>
      <c r="L175" s="1713" t="s">
        <v>53</v>
      </c>
      <c r="M175" s="1714"/>
      <c r="N175" s="1737"/>
      <c r="O175" s="1731"/>
      <c r="P175" s="1731"/>
    </row>
    <row r="176" spans="1:16" ht="19.5" customHeight="1">
      <c r="A176" s="281"/>
      <c r="B176" s="335" t="s">
        <v>418</v>
      </c>
      <c r="C176" s="1414" t="s">
        <v>193</v>
      </c>
      <c r="D176" s="1414"/>
      <c r="E176" s="1415"/>
      <c r="F176" s="352" t="s">
        <v>53</v>
      </c>
      <c r="G176" s="1734" t="s">
        <v>4338</v>
      </c>
      <c r="H176" s="1735"/>
      <c r="I176" s="1735"/>
      <c r="J176" s="1735"/>
      <c r="K176" s="1736"/>
      <c r="L176" s="1713" t="s">
        <v>53</v>
      </c>
      <c r="M176" s="1714"/>
      <c r="N176" s="1737"/>
      <c r="O176" s="1731"/>
      <c r="P176" s="1731"/>
    </row>
    <row r="177" spans="1:16" ht="19.5" customHeight="1">
      <c r="A177" s="281"/>
      <c r="B177" s="335" t="s">
        <v>544</v>
      </c>
      <c r="C177" s="1414" t="s">
        <v>597</v>
      </c>
      <c r="D177" s="1414"/>
      <c r="E177" s="1415"/>
      <c r="F177" s="352" t="s">
        <v>53</v>
      </c>
      <c r="G177" s="1734" t="s">
        <v>4338</v>
      </c>
      <c r="H177" s="1735"/>
      <c r="I177" s="1735"/>
      <c r="J177" s="1735"/>
      <c r="K177" s="1736"/>
      <c r="L177" s="1713" t="s">
        <v>53</v>
      </c>
      <c r="M177" s="1714"/>
      <c r="N177" s="1737"/>
      <c r="O177" s="1731"/>
      <c r="P177" s="1731"/>
    </row>
    <row r="178" spans="1:16" ht="19.5" customHeight="1">
      <c r="A178" s="281"/>
      <c r="B178" s="334" t="s">
        <v>546</v>
      </c>
      <c r="C178" s="1414" t="s">
        <v>598</v>
      </c>
      <c r="D178" s="1414"/>
      <c r="E178" s="1415"/>
      <c r="F178" s="352" t="s">
        <v>53</v>
      </c>
      <c r="G178" s="1734" t="s">
        <v>4338</v>
      </c>
      <c r="H178" s="1735"/>
      <c r="I178" s="1735"/>
      <c r="J178" s="1735"/>
      <c r="K178" s="1736"/>
      <c r="L178" s="1713" t="s">
        <v>53</v>
      </c>
      <c r="M178" s="1714"/>
      <c r="N178" s="1737"/>
      <c r="O178" s="1732"/>
      <c r="P178" s="1732"/>
    </row>
    <row r="179" spans="1:16" ht="48" customHeight="1">
      <c r="A179" s="281"/>
      <c r="B179" s="255" t="s">
        <v>599</v>
      </c>
      <c r="C179" s="1464" t="s">
        <v>600</v>
      </c>
      <c r="D179" s="1464"/>
      <c r="E179" s="1465"/>
      <c r="F179" s="323" t="s">
        <v>593</v>
      </c>
      <c r="G179" s="1738" t="s">
        <v>601</v>
      </c>
      <c r="H179" s="1739"/>
      <c r="I179" s="1739"/>
      <c r="J179" s="1739"/>
      <c r="K179" s="1739"/>
      <c r="L179" s="1739"/>
      <c r="M179" s="1739"/>
      <c r="N179" s="1740"/>
      <c r="O179" s="1443" t="s">
        <v>1329</v>
      </c>
      <c r="P179" s="1443"/>
    </row>
    <row r="180" spans="1:16" ht="49.5" customHeight="1">
      <c r="A180" s="281"/>
      <c r="B180" s="333" t="s">
        <v>394</v>
      </c>
      <c r="C180" s="1414" t="s">
        <v>185</v>
      </c>
      <c r="D180" s="1414"/>
      <c r="E180" s="1415"/>
      <c r="F180" s="399" t="s">
        <v>53</v>
      </c>
      <c r="G180" s="1434" t="s">
        <v>4339</v>
      </c>
      <c r="H180" s="1435"/>
      <c r="I180" s="1435"/>
      <c r="J180" s="1435"/>
      <c r="K180" s="1435"/>
      <c r="L180" s="1435"/>
      <c r="M180" s="1435"/>
      <c r="N180" s="1436"/>
      <c r="O180" s="1425"/>
      <c r="P180" s="1425"/>
    </row>
    <row r="181" spans="1:16" ht="36.950000000000003" customHeight="1">
      <c r="A181" s="281"/>
      <c r="B181" s="333" t="s">
        <v>401</v>
      </c>
      <c r="C181" s="1414" t="s">
        <v>186</v>
      </c>
      <c r="D181" s="1414"/>
      <c r="E181" s="1415"/>
      <c r="F181" s="399" t="s">
        <v>53</v>
      </c>
      <c r="G181" s="1434" t="s">
        <v>4339</v>
      </c>
      <c r="H181" s="1435"/>
      <c r="I181" s="1435"/>
      <c r="J181" s="1435"/>
      <c r="K181" s="1435"/>
      <c r="L181" s="1435"/>
      <c r="M181" s="1435"/>
      <c r="N181" s="1436"/>
      <c r="O181" s="1425"/>
      <c r="P181" s="1425"/>
    </row>
    <row r="182" spans="1:16" ht="35.450000000000003" customHeight="1">
      <c r="A182" s="281"/>
      <c r="B182" s="333" t="s">
        <v>403</v>
      </c>
      <c r="C182" s="1414" t="s">
        <v>187</v>
      </c>
      <c r="D182" s="1414"/>
      <c r="E182" s="1415"/>
      <c r="F182" s="399" t="s">
        <v>53</v>
      </c>
      <c r="G182" s="1434" t="s">
        <v>4339</v>
      </c>
      <c r="H182" s="1435"/>
      <c r="I182" s="1435"/>
      <c r="J182" s="1435"/>
      <c r="K182" s="1435"/>
      <c r="L182" s="1435"/>
      <c r="M182" s="1435"/>
      <c r="N182" s="1436"/>
      <c r="O182" s="1425"/>
      <c r="P182" s="1425"/>
    </row>
    <row r="183" spans="1:16" ht="36" customHeight="1">
      <c r="A183" s="281"/>
      <c r="B183" s="333" t="s">
        <v>405</v>
      </c>
      <c r="C183" s="1414" t="s">
        <v>188</v>
      </c>
      <c r="D183" s="1414"/>
      <c r="E183" s="1415"/>
      <c r="F183" s="399" t="s">
        <v>53</v>
      </c>
      <c r="G183" s="1434" t="s">
        <v>4339</v>
      </c>
      <c r="H183" s="1435"/>
      <c r="I183" s="1435"/>
      <c r="J183" s="1435"/>
      <c r="K183" s="1435"/>
      <c r="L183" s="1435"/>
      <c r="M183" s="1435"/>
      <c r="N183" s="1436"/>
      <c r="O183" s="1425"/>
      <c r="P183" s="1425"/>
    </row>
    <row r="184" spans="1:16" ht="34.5" customHeight="1">
      <c r="A184" s="281"/>
      <c r="B184" s="334" t="s">
        <v>408</v>
      </c>
      <c r="C184" s="1414" t="s">
        <v>189</v>
      </c>
      <c r="D184" s="1414"/>
      <c r="E184" s="1415"/>
      <c r="F184" s="399" t="s">
        <v>53</v>
      </c>
      <c r="G184" s="1434" t="s">
        <v>4339</v>
      </c>
      <c r="H184" s="1435"/>
      <c r="I184" s="1435"/>
      <c r="J184" s="1435"/>
      <c r="K184" s="1435"/>
      <c r="L184" s="1435"/>
      <c r="M184" s="1435"/>
      <c r="N184" s="1436"/>
      <c r="O184" s="1425"/>
      <c r="P184" s="1425"/>
    </row>
    <row r="185" spans="1:16" ht="18.75" customHeight="1">
      <c r="A185" s="281"/>
      <c r="B185" s="335" t="s">
        <v>410</v>
      </c>
      <c r="C185" s="1414" t="s">
        <v>596</v>
      </c>
      <c r="D185" s="1414"/>
      <c r="E185" s="1415"/>
      <c r="F185" s="399" t="s">
        <v>53</v>
      </c>
      <c r="G185" s="1434" t="s">
        <v>4339</v>
      </c>
      <c r="H185" s="1435"/>
      <c r="I185" s="1435"/>
      <c r="J185" s="1435"/>
      <c r="K185" s="1435"/>
      <c r="L185" s="1435"/>
      <c r="M185" s="1435"/>
      <c r="N185" s="1436"/>
      <c r="O185" s="1425"/>
      <c r="P185" s="1425"/>
    </row>
    <row r="186" spans="1:16" ht="42.6" customHeight="1">
      <c r="A186" s="281"/>
      <c r="B186" s="335" t="s">
        <v>413</v>
      </c>
      <c r="C186" s="1414" t="s">
        <v>191</v>
      </c>
      <c r="D186" s="1414"/>
      <c r="E186" s="1415"/>
      <c r="F186" s="399" t="s">
        <v>53</v>
      </c>
      <c r="G186" s="1434" t="s">
        <v>4339</v>
      </c>
      <c r="H186" s="1435"/>
      <c r="I186" s="1435"/>
      <c r="J186" s="1435"/>
      <c r="K186" s="1435"/>
      <c r="L186" s="1435"/>
      <c r="M186" s="1435"/>
      <c r="N186" s="1436"/>
      <c r="O186" s="1425"/>
      <c r="P186" s="1425"/>
    </row>
    <row r="187" spans="1:16" ht="32.450000000000003" customHeight="1">
      <c r="A187" s="281"/>
      <c r="B187" s="335" t="s">
        <v>416</v>
      </c>
      <c r="C187" s="1414" t="s">
        <v>192</v>
      </c>
      <c r="D187" s="1414"/>
      <c r="E187" s="1415"/>
      <c r="F187" s="399" t="s">
        <v>53</v>
      </c>
      <c r="G187" s="1434" t="s">
        <v>4339</v>
      </c>
      <c r="H187" s="1435"/>
      <c r="I187" s="1435"/>
      <c r="J187" s="1435"/>
      <c r="K187" s="1435"/>
      <c r="L187" s="1435"/>
      <c r="M187" s="1435"/>
      <c r="N187" s="1436"/>
      <c r="O187" s="1425"/>
      <c r="P187" s="1425"/>
    </row>
    <row r="188" spans="1:16" ht="33.6" customHeight="1">
      <c r="A188" s="281"/>
      <c r="B188" s="335" t="s">
        <v>418</v>
      </c>
      <c r="C188" s="1414" t="s">
        <v>193</v>
      </c>
      <c r="D188" s="1414"/>
      <c r="E188" s="1415"/>
      <c r="F188" s="399" t="s">
        <v>53</v>
      </c>
      <c r="G188" s="1434" t="s">
        <v>4339</v>
      </c>
      <c r="H188" s="1435"/>
      <c r="I188" s="1435"/>
      <c r="J188" s="1435"/>
      <c r="K188" s="1435"/>
      <c r="L188" s="1435"/>
      <c r="M188" s="1435"/>
      <c r="N188" s="1436"/>
      <c r="O188" s="1425"/>
      <c r="P188" s="1425"/>
    </row>
    <row r="189" spans="1:16" ht="36.950000000000003" customHeight="1">
      <c r="A189" s="281"/>
      <c r="B189" s="335" t="s">
        <v>544</v>
      </c>
      <c r="C189" s="1414" t="s">
        <v>597</v>
      </c>
      <c r="D189" s="1414"/>
      <c r="E189" s="1415"/>
      <c r="F189" s="399" t="s">
        <v>53</v>
      </c>
      <c r="G189" s="1434" t="s">
        <v>4339</v>
      </c>
      <c r="H189" s="1435"/>
      <c r="I189" s="1435"/>
      <c r="J189" s="1435"/>
      <c r="K189" s="1435"/>
      <c r="L189" s="1435"/>
      <c r="M189" s="1435"/>
      <c r="N189" s="1436"/>
      <c r="O189" s="1425"/>
      <c r="P189" s="1425"/>
    </row>
    <row r="190" spans="1:16" ht="33.6" customHeight="1">
      <c r="A190" s="281"/>
      <c r="B190" s="334" t="s">
        <v>546</v>
      </c>
      <c r="C190" s="1414" t="s">
        <v>598</v>
      </c>
      <c r="D190" s="1414"/>
      <c r="E190" s="1415"/>
      <c r="F190" s="399" t="s">
        <v>53</v>
      </c>
      <c r="G190" s="1434" t="s">
        <v>4339</v>
      </c>
      <c r="H190" s="1435"/>
      <c r="I190" s="1435"/>
      <c r="J190" s="1435"/>
      <c r="K190" s="1435"/>
      <c r="L190" s="1435"/>
      <c r="M190" s="1435"/>
      <c r="N190" s="1436"/>
      <c r="O190" s="1426"/>
      <c r="P190" s="1426"/>
    </row>
    <row r="191" spans="1:16" ht="47.25" customHeight="1">
      <c r="A191" s="281"/>
      <c r="B191" s="255" t="s">
        <v>602</v>
      </c>
      <c r="C191" s="1464" t="s">
        <v>603</v>
      </c>
      <c r="D191" s="1464"/>
      <c r="E191" s="1465"/>
      <c r="F191" s="323" t="s">
        <v>593</v>
      </c>
      <c r="G191" s="1726" t="s">
        <v>604</v>
      </c>
      <c r="H191" s="1727"/>
      <c r="I191" s="1727"/>
      <c r="J191" s="1727"/>
      <c r="K191" s="1728"/>
      <c r="L191" s="1729" t="s">
        <v>595</v>
      </c>
      <c r="M191" s="1730"/>
      <c r="N191" s="1741"/>
      <c r="O191" s="1443" t="s">
        <v>1874</v>
      </c>
      <c r="P191" s="1443" t="s">
        <v>3257</v>
      </c>
    </row>
    <row r="192" spans="1:16" ht="42.6" customHeight="1">
      <c r="A192" s="281"/>
      <c r="B192" s="338" t="s">
        <v>394</v>
      </c>
      <c r="C192" s="1414" t="s">
        <v>185</v>
      </c>
      <c r="D192" s="1414"/>
      <c r="E192" s="1415"/>
      <c r="F192" s="257" t="s">
        <v>53</v>
      </c>
      <c r="G192" s="1734" t="s">
        <v>4340</v>
      </c>
      <c r="H192" s="1735"/>
      <c r="I192" s="1735"/>
      <c r="J192" s="1735"/>
      <c r="K192" s="1736"/>
      <c r="L192" s="1713" t="s">
        <v>53</v>
      </c>
      <c r="M192" s="1714"/>
      <c r="N192" s="1737"/>
      <c r="O192" s="1425"/>
      <c r="P192" s="1425"/>
    </row>
    <row r="193" spans="1:16" ht="20.25" customHeight="1">
      <c r="A193" s="281"/>
      <c r="B193" s="338" t="s">
        <v>401</v>
      </c>
      <c r="C193" s="1414" t="s">
        <v>186</v>
      </c>
      <c r="D193" s="1414"/>
      <c r="E193" s="1415"/>
      <c r="F193" s="257" t="s">
        <v>54</v>
      </c>
      <c r="G193" s="1734"/>
      <c r="H193" s="1735"/>
      <c r="I193" s="1735"/>
      <c r="J193" s="1735"/>
      <c r="K193" s="1736"/>
      <c r="L193" s="1713"/>
      <c r="M193" s="1714"/>
      <c r="N193" s="1737"/>
      <c r="O193" s="1425"/>
      <c r="P193" s="1425"/>
    </row>
    <row r="194" spans="1:16" ht="20.25" customHeight="1">
      <c r="A194" s="281"/>
      <c r="B194" s="338" t="s">
        <v>403</v>
      </c>
      <c r="C194" s="1414" t="s">
        <v>187</v>
      </c>
      <c r="D194" s="1414"/>
      <c r="E194" s="1415"/>
      <c r="F194" s="257" t="s">
        <v>54</v>
      </c>
      <c r="G194" s="1734"/>
      <c r="H194" s="1735"/>
      <c r="I194" s="1735"/>
      <c r="J194" s="1735"/>
      <c r="K194" s="1736"/>
      <c r="L194" s="1713"/>
      <c r="M194" s="1714"/>
      <c r="N194" s="1737"/>
      <c r="O194" s="1425"/>
      <c r="P194" s="1425"/>
    </row>
    <row r="195" spans="1:16" ht="20.25" customHeight="1">
      <c r="A195" s="281"/>
      <c r="B195" s="338" t="s">
        <v>405</v>
      </c>
      <c r="C195" s="1414" t="s">
        <v>188</v>
      </c>
      <c r="D195" s="1414"/>
      <c r="E195" s="1415"/>
      <c r="F195" s="257" t="s">
        <v>54</v>
      </c>
      <c r="G195" s="1734"/>
      <c r="H195" s="1735"/>
      <c r="I195" s="1735"/>
      <c r="J195" s="1735"/>
      <c r="K195" s="1736"/>
      <c r="L195" s="1713"/>
      <c r="M195" s="1714"/>
      <c r="N195" s="1737"/>
      <c r="O195" s="1425"/>
      <c r="P195" s="1425"/>
    </row>
    <row r="196" spans="1:16" ht="20.25" customHeight="1">
      <c r="A196" s="281"/>
      <c r="B196" s="338" t="s">
        <v>408</v>
      </c>
      <c r="C196" s="1414" t="s">
        <v>189</v>
      </c>
      <c r="D196" s="1414"/>
      <c r="E196" s="1415"/>
      <c r="F196" s="352" t="s">
        <v>54</v>
      </c>
      <c r="G196" s="1734"/>
      <c r="H196" s="1735"/>
      <c r="I196" s="1735"/>
      <c r="J196" s="1735"/>
      <c r="K196" s="1736"/>
      <c r="L196" s="1713"/>
      <c r="M196" s="1714"/>
      <c r="N196" s="1737"/>
      <c r="O196" s="1425"/>
      <c r="P196" s="1425"/>
    </row>
    <row r="197" spans="1:16" ht="20.25" customHeight="1">
      <c r="A197" s="281"/>
      <c r="B197" s="195" t="s">
        <v>410</v>
      </c>
      <c r="C197" s="1414" t="s">
        <v>596</v>
      </c>
      <c r="D197" s="1414"/>
      <c r="E197" s="1415"/>
      <c r="F197" s="352" t="s">
        <v>54</v>
      </c>
      <c r="G197" s="1734"/>
      <c r="H197" s="1735"/>
      <c r="I197" s="1735"/>
      <c r="J197" s="1735"/>
      <c r="K197" s="1736"/>
      <c r="L197" s="1713"/>
      <c r="M197" s="1714"/>
      <c r="N197" s="1737"/>
      <c r="O197" s="1425"/>
      <c r="P197" s="1425"/>
    </row>
    <row r="198" spans="1:16" ht="20.25" customHeight="1">
      <c r="A198" s="281"/>
      <c r="B198" s="195" t="s">
        <v>413</v>
      </c>
      <c r="C198" s="1414" t="s">
        <v>191</v>
      </c>
      <c r="D198" s="1414"/>
      <c r="E198" s="1415"/>
      <c r="F198" s="352" t="s">
        <v>54</v>
      </c>
      <c r="G198" s="1734"/>
      <c r="H198" s="1735"/>
      <c r="I198" s="1735"/>
      <c r="J198" s="1735"/>
      <c r="K198" s="1736"/>
      <c r="L198" s="1713"/>
      <c r="M198" s="1714"/>
      <c r="N198" s="1737"/>
      <c r="O198" s="1425"/>
      <c r="P198" s="1425"/>
    </row>
    <row r="199" spans="1:16" ht="20.25" customHeight="1">
      <c r="A199" s="281"/>
      <c r="B199" s="195" t="s">
        <v>416</v>
      </c>
      <c r="C199" s="1414" t="s">
        <v>192</v>
      </c>
      <c r="D199" s="1414"/>
      <c r="E199" s="1415"/>
      <c r="F199" s="352" t="s">
        <v>54</v>
      </c>
      <c r="G199" s="1734"/>
      <c r="H199" s="1735"/>
      <c r="I199" s="1735"/>
      <c r="J199" s="1735"/>
      <c r="K199" s="1736"/>
      <c r="L199" s="1713"/>
      <c r="M199" s="1714"/>
      <c r="N199" s="1737"/>
      <c r="O199" s="1425"/>
      <c r="P199" s="1425"/>
    </row>
    <row r="200" spans="1:16" ht="20.25" customHeight="1">
      <c r="A200" s="281"/>
      <c r="B200" s="195" t="s">
        <v>418</v>
      </c>
      <c r="C200" s="1414" t="s">
        <v>193</v>
      </c>
      <c r="D200" s="1414"/>
      <c r="E200" s="1415"/>
      <c r="F200" s="352" t="s">
        <v>54</v>
      </c>
      <c r="G200" s="1734"/>
      <c r="H200" s="1735"/>
      <c r="I200" s="1735"/>
      <c r="J200" s="1735"/>
      <c r="K200" s="1736"/>
      <c r="L200" s="1713"/>
      <c r="M200" s="1714"/>
      <c r="N200" s="1737"/>
      <c r="O200" s="1425"/>
      <c r="P200" s="1425"/>
    </row>
    <row r="201" spans="1:16" ht="20.25" customHeight="1">
      <c r="A201" s="281"/>
      <c r="B201" s="195" t="s">
        <v>544</v>
      </c>
      <c r="C201" s="1414" t="s">
        <v>597</v>
      </c>
      <c r="D201" s="1414"/>
      <c r="E201" s="1415"/>
      <c r="F201" s="352" t="s">
        <v>54</v>
      </c>
      <c r="G201" s="1734"/>
      <c r="H201" s="1735"/>
      <c r="I201" s="1735"/>
      <c r="J201" s="1735"/>
      <c r="K201" s="1736"/>
      <c r="L201" s="1713"/>
      <c r="M201" s="1714"/>
      <c r="N201" s="1737"/>
      <c r="O201" s="1425"/>
      <c r="P201" s="1425"/>
    </row>
    <row r="202" spans="1:16" ht="20.25" customHeight="1">
      <c r="A202" s="281"/>
      <c r="B202" s="198" t="s">
        <v>546</v>
      </c>
      <c r="C202" s="1414" t="s">
        <v>598</v>
      </c>
      <c r="D202" s="1414"/>
      <c r="E202" s="1415"/>
      <c r="F202" s="352" t="s">
        <v>54</v>
      </c>
      <c r="G202" s="1734"/>
      <c r="H202" s="1735"/>
      <c r="I202" s="1735"/>
      <c r="J202" s="1735"/>
      <c r="K202" s="1736"/>
      <c r="L202" s="1713"/>
      <c r="M202" s="1714"/>
      <c r="N202" s="1737"/>
      <c r="O202" s="1426"/>
      <c r="P202" s="1426"/>
    </row>
    <row r="203" spans="1:16" ht="61.5" customHeight="1">
      <c r="A203" s="281"/>
      <c r="B203" s="339" t="s">
        <v>605</v>
      </c>
      <c r="C203" s="1464" t="s">
        <v>606</v>
      </c>
      <c r="D203" s="1464"/>
      <c r="E203" s="1465"/>
      <c r="F203" s="323" t="s">
        <v>593</v>
      </c>
      <c r="G203" s="1738" t="s">
        <v>607</v>
      </c>
      <c r="H203" s="1739"/>
      <c r="I203" s="1739"/>
      <c r="J203" s="1739"/>
      <c r="K203" s="1739"/>
      <c r="L203" s="1739"/>
      <c r="M203" s="1739"/>
      <c r="N203" s="1740"/>
      <c r="O203" s="1443" t="s">
        <v>1329</v>
      </c>
      <c r="P203" s="1443"/>
    </row>
    <row r="204" spans="1:16" ht="21" customHeight="1">
      <c r="A204" s="281"/>
      <c r="B204" s="338" t="s">
        <v>394</v>
      </c>
      <c r="C204" s="1414" t="s">
        <v>185</v>
      </c>
      <c r="D204" s="1414"/>
      <c r="E204" s="1415"/>
      <c r="F204" s="399" t="s">
        <v>53</v>
      </c>
      <c r="G204" s="1434" t="s">
        <v>4341</v>
      </c>
      <c r="H204" s="1435"/>
      <c r="I204" s="1435"/>
      <c r="J204" s="1435"/>
      <c r="K204" s="1435"/>
      <c r="L204" s="1435"/>
      <c r="M204" s="1435"/>
      <c r="N204" s="1436"/>
      <c r="O204" s="1425"/>
      <c r="P204" s="1425"/>
    </row>
    <row r="205" spans="1:16" ht="21" customHeight="1">
      <c r="A205" s="281"/>
      <c r="B205" s="338" t="s">
        <v>401</v>
      </c>
      <c r="C205" s="1414" t="s">
        <v>186</v>
      </c>
      <c r="D205" s="1414"/>
      <c r="E205" s="1415"/>
      <c r="F205" s="399" t="s">
        <v>53</v>
      </c>
      <c r="G205" s="1434" t="s">
        <v>4341</v>
      </c>
      <c r="H205" s="1435"/>
      <c r="I205" s="1435"/>
      <c r="J205" s="1435"/>
      <c r="K205" s="1435"/>
      <c r="L205" s="1435"/>
      <c r="M205" s="1435"/>
      <c r="N205" s="1436"/>
      <c r="O205" s="1425"/>
      <c r="P205" s="1425"/>
    </row>
    <row r="206" spans="1:16" ht="21" customHeight="1">
      <c r="A206" s="281"/>
      <c r="B206" s="338" t="s">
        <v>403</v>
      </c>
      <c r="C206" s="1414" t="s">
        <v>187</v>
      </c>
      <c r="D206" s="1414"/>
      <c r="E206" s="1415"/>
      <c r="F206" s="399" t="s">
        <v>53</v>
      </c>
      <c r="G206" s="1434" t="s">
        <v>4341</v>
      </c>
      <c r="H206" s="1435"/>
      <c r="I206" s="1435"/>
      <c r="J206" s="1435"/>
      <c r="K206" s="1435"/>
      <c r="L206" s="1435"/>
      <c r="M206" s="1435"/>
      <c r="N206" s="1436"/>
      <c r="O206" s="1425"/>
      <c r="P206" s="1425"/>
    </row>
    <row r="207" spans="1:16" ht="21" customHeight="1">
      <c r="A207" s="281"/>
      <c r="B207" s="338" t="s">
        <v>405</v>
      </c>
      <c r="C207" s="1414" t="s">
        <v>188</v>
      </c>
      <c r="D207" s="1414"/>
      <c r="E207" s="1415"/>
      <c r="F207" s="399" t="s">
        <v>53</v>
      </c>
      <c r="G207" s="1434" t="s">
        <v>4341</v>
      </c>
      <c r="H207" s="1435"/>
      <c r="I207" s="1435"/>
      <c r="J207" s="1435"/>
      <c r="K207" s="1435"/>
      <c r="L207" s="1435"/>
      <c r="M207" s="1435"/>
      <c r="N207" s="1436"/>
      <c r="O207" s="1425"/>
      <c r="P207" s="1425"/>
    </row>
    <row r="208" spans="1:16" ht="21" customHeight="1">
      <c r="A208" s="281"/>
      <c r="B208" s="198" t="s">
        <v>408</v>
      </c>
      <c r="C208" s="1414" t="s">
        <v>189</v>
      </c>
      <c r="D208" s="1414"/>
      <c r="E208" s="1415"/>
      <c r="F208" s="399" t="s">
        <v>53</v>
      </c>
      <c r="G208" s="1434" t="s">
        <v>4341</v>
      </c>
      <c r="H208" s="1435"/>
      <c r="I208" s="1435"/>
      <c r="J208" s="1435"/>
      <c r="K208" s="1435"/>
      <c r="L208" s="1435"/>
      <c r="M208" s="1435"/>
      <c r="N208" s="1436"/>
      <c r="O208" s="1608"/>
      <c r="P208" s="1425"/>
    </row>
    <row r="209" spans="1:16" ht="21" customHeight="1">
      <c r="A209" s="281"/>
      <c r="B209" s="195" t="s">
        <v>410</v>
      </c>
      <c r="C209" s="1414" t="s">
        <v>596</v>
      </c>
      <c r="D209" s="1414"/>
      <c r="E209" s="1415"/>
      <c r="F209" s="399" t="s">
        <v>53</v>
      </c>
      <c r="G209" s="1434" t="s">
        <v>4341</v>
      </c>
      <c r="H209" s="1435"/>
      <c r="I209" s="1435"/>
      <c r="J209" s="1435"/>
      <c r="K209" s="1435"/>
      <c r="L209" s="1435"/>
      <c r="M209" s="1435"/>
      <c r="N209" s="1436"/>
      <c r="O209" s="1608"/>
      <c r="P209" s="1425"/>
    </row>
    <row r="210" spans="1:16" ht="21" customHeight="1">
      <c r="A210" s="281"/>
      <c r="B210" s="195" t="s">
        <v>413</v>
      </c>
      <c r="C210" s="1414" t="s">
        <v>191</v>
      </c>
      <c r="D210" s="1414"/>
      <c r="E210" s="1415"/>
      <c r="F210" s="399" t="s">
        <v>53</v>
      </c>
      <c r="G210" s="1434" t="s">
        <v>4341</v>
      </c>
      <c r="H210" s="1435"/>
      <c r="I210" s="1435"/>
      <c r="J210" s="1435"/>
      <c r="K210" s="1435"/>
      <c r="L210" s="1435"/>
      <c r="M210" s="1435"/>
      <c r="N210" s="1436"/>
      <c r="O210" s="1608"/>
      <c r="P210" s="1425"/>
    </row>
    <row r="211" spans="1:16" ht="21" customHeight="1">
      <c r="A211" s="281"/>
      <c r="B211" s="195" t="s">
        <v>416</v>
      </c>
      <c r="C211" s="1414" t="s">
        <v>192</v>
      </c>
      <c r="D211" s="1414"/>
      <c r="E211" s="1415"/>
      <c r="F211" s="399" t="s">
        <v>53</v>
      </c>
      <c r="G211" s="1434" t="s">
        <v>4341</v>
      </c>
      <c r="H211" s="1435"/>
      <c r="I211" s="1435"/>
      <c r="J211" s="1435"/>
      <c r="K211" s="1435"/>
      <c r="L211" s="1435"/>
      <c r="M211" s="1435"/>
      <c r="N211" s="1436"/>
      <c r="O211" s="1608"/>
      <c r="P211" s="1425"/>
    </row>
    <row r="212" spans="1:16" ht="21" customHeight="1">
      <c r="A212" s="281"/>
      <c r="B212" s="195" t="s">
        <v>418</v>
      </c>
      <c r="C212" s="1414" t="s">
        <v>193</v>
      </c>
      <c r="D212" s="1414"/>
      <c r="E212" s="1415"/>
      <c r="F212" s="399" t="s">
        <v>53</v>
      </c>
      <c r="G212" s="1434" t="s">
        <v>4341</v>
      </c>
      <c r="H212" s="1435"/>
      <c r="I212" s="1435"/>
      <c r="J212" s="1435"/>
      <c r="K212" s="1435"/>
      <c r="L212" s="1435"/>
      <c r="M212" s="1435"/>
      <c r="N212" s="1436"/>
      <c r="O212" s="1608"/>
      <c r="P212" s="1425"/>
    </row>
    <row r="213" spans="1:16" ht="21" customHeight="1">
      <c r="A213" s="281"/>
      <c r="B213" s="195" t="s">
        <v>544</v>
      </c>
      <c r="C213" s="1414" t="s">
        <v>597</v>
      </c>
      <c r="D213" s="1414"/>
      <c r="E213" s="1415"/>
      <c r="F213" s="399" t="s">
        <v>53</v>
      </c>
      <c r="G213" s="1434" t="s">
        <v>4341</v>
      </c>
      <c r="H213" s="1435"/>
      <c r="I213" s="1435"/>
      <c r="J213" s="1435"/>
      <c r="K213" s="1435"/>
      <c r="L213" s="1435"/>
      <c r="M213" s="1435"/>
      <c r="N213" s="1436"/>
      <c r="O213" s="1608"/>
      <c r="P213" s="1425"/>
    </row>
    <row r="214" spans="1:16" ht="21" customHeight="1">
      <c r="A214" s="281"/>
      <c r="B214" s="266" t="s">
        <v>546</v>
      </c>
      <c r="C214" s="1484" t="s">
        <v>598</v>
      </c>
      <c r="D214" s="1484"/>
      <c r="E214" s="1485"/>
      <c r="F214" s="437" t="s">
        <v>53</v>
      </c>
      <c r="G214" s="1434" t="s">
        <v>4341</v>
      </c>
      <c r="H214" s="1435"/>
      <c r="I214" s="1435"/>
      <c r="J214" s="1435"/>
      <c r="K214" s="1435"/>
      <c r="L214" s="1435"/>
      <c r="M214" s="1435"/>
      <c r="N214" s="1436"/>
      <c r="O214" s="1742"/>
      <c r="P214" s="1444"/>
    </row>
    <row r="215" spans="1:16" ht="34.5" customHeight="1">
      <c r="B215" s="191" t="s">
        <v>608</v>
      </c>
      <c r="C215" s="1660" t="s">
        <v>609</v>
      </c>
      <c r="D215" s="1660"/>
      <c r="E215" s="1660"/>
      <c r="F215" s="1660"/>
      <c r="G215" s="1743"/>
      <c r="H215" s="1744" t="s">
        <v>53</v>
      </c>
      <c r="I215" s="1745"/>
      <c r="J215" s="1746"/>
      <c r="K215" s="1747" t="s">
        <v>446</v>
      </c>
      <c r="L215" s="1749" t="s">
        <v>4342</v>
      </c>
      <c r="M215" s="1750"/>
      <c r="N215" s="1751"/>
      <c r="O215" s="1709" t="s">
        <v>1279</v>
      </c>
      <c r="P215" s="1759"/>
    </row>
    <row r="216" spans="1:16" ht="25.5" customHeight="1">
      <c r="B216" s="198" t="s">
        <v>394</v>
      </c>
      <c r="C216" s="1414" t="s">
        <v>610</v>
      </c>
      <c r="D216" s="1414"/>
      <c r="E216" s="1414"/>
      <c r="F216" s="1414"/>
      <c r="G216" s="1414"/>
      <c r="H216" s="1414"/>
      <c r="I216" s="1414"/>
      <c r="J216" s="1415"/>
      <c r="K216" s="1748"/>
      <c r="L216" s="1437"/>
      <c r="M216" s="1438"/>
      <c r="N216" s="1439"/>
      <c r="O216" s="1708"/>
      <c r="P216" s="1708"/>
    </row>
    <row r="217" spans="1:16" ht="20.25" customHeight="1">
      <c r="B217" s="198"/>
      <c r="C217" s="255" t="s">
        <v>611</v>
      </c>
      <c r="D217" s="1760" t="s">
        <v>612</v>
      </c>
      <c r="E217" s="1760"/>
      <c r="F217" s="1760"/>
      <c r="G217" s="1761"/>
      <c r="H217" s="1713" t="s">
        <v>54</v>
      </c>
      <c r="I217" s="1714"/>
      <c r="J217" s="1715"/>
      <c r="K217" s="1748"/>
      <c r="L217" s="1437"/>
      <c r="M217" s="1438"/>
      <c r="N217" s="1439"/>
      <c r="O217" s="1708"/>
      <c r="P217" s="1708"/>
    </row>
    <row r="218" spans="1:16" ht="20.25" customHeight="1">
      <c r="B218" s="198"/>
      <c r="C218" s="255" t="s">
        <v>508</v>
      </c>
      <c r="D218" s="1414" t="s">
        <v>132</v>
      </c>
      <c r="E218" s="1414"/>
      <c r="F218" s="1414"/>
      <c r="G218" s="1415"/>
      <c r="H218" s="1713" t="s">
        <v>54</v>
      </c>
      <c r="I218" s="1714"/>
      <c r="J218" s="1715"/>
      <c r="K218" s="1748"/>
      <c r="L218" s="1437"/>
      <c r="M218" s="1438"/>
      <c r="N218" s="1439"/>
      <c r="O218" s="1708"/>
      <c r="P218" s="1708"/>
    </row>
    <row r="219" spans="1:16" ht="20.25" customHeight="1">
      <c r="B219" s="198"/>
      <c r="C219" s="255" t="s">
        <v>510</v>
      </c>
      <c r="D219" s="1414" t="s">
        <v>135</v>
      </c>
      <c r="E219" s="1414"/>
      <c r="F219" s="1414"/>
      <c r="G219" s="1415"/>
      <c r="H219" s="1713" t="s">
        <v>53</v>
      </c>
      <c r="I219" s="1714"/>
      <c r="J219" s="1715"/>
      <c r="K219" s="1748"/>
      <c r="L219" s="1437"/>
      <c r="M219" s="1438"/>
      <c r="N219" s="1439"/>
      <c r="O219" s="1708"/>
      <c r="P219" s="1708"/>
    </row>
    <row r="220" spans="1:16" ht="20.25" customHeight="1">
      <c r="B220" s="198"/>
      <c r="C220" s="255" t="s">
        <v>512</v>
      </c>
      <c r="D220" s="1414" t="s">
        <v>109</v>
      </c>
      <c r="E220" s="1414"/>
      <c r="F220" s="1414"/>
      <c r="G220" s="1415"/>
      <c r="H220" s="1713" t="s">
        <v>53</v>
      </c>
      <c r="I220" s="1714"/>
      <c r="J220" s="1715"/>
      <c r="K220" s="1748"/>
      <c r="L220" s="1437"/>
      <c r="M220" s="1438"/>
      <c r="N220" s="1439"/>
      <c r="O220" s="1708"/>
      <c r="P220" s="1708"/>
    </row>
    <row r="221" spans="1:16" ht="23.25" customHeight="1">
      <c r="B221" s="198" t="s">
        <v>401</v>
      </c>
      <c r="C221" s="1484" t="s">
        <v>613</v>
      </c>
      <c r="D221" s="1484"/>
      <c r="E221" s="1484"/>
      <c r="F221" s="1484"/>
      <c r="G221" s="1485"/>
      <c r="H221" s="1763" t="s">
        <v>4343</v>
      </c>
      <c r="I221" s="1764"/>
      <c r="J221" s="1765"/>
      <c r="K221" s="1748"/>
      <c r="L221" s="1752"/>
      <c r="M221" s="1753"/>
      <c r="N221" s="1754"/>
      <c r="O221" s="1755"/>
      <c r="P221" s="1755"/>
    </row>
    <row r="222" spans="1:16" ht="27" customHeight="1">
      <c r="B222" s="214" t="s">
        <v>614</v>
      </c>
      <c r="C222" s="1414" t="s">
        <v>615</v>
      </c>
      <c r="D222" s="1414"/>
      <c r="E222" s="1414"/>
      <c r="F222" s="1414"/>
      <c r="G222" s="1414"/>
      <c r="H222" s="1414"/>
      <c r="I222" s="1414"/>
      <c r="J222" s="1414"/>
      <c r="K222" s="1414"/>
      <c r="L222" s="1414"/>
      <c r="M222" s="1414"/>
      <c r="N222" s="1562"/>
      <c r="O222" s="1709" t="s">
        <v>1279</v>
      </c>
      <c r="P222" s="1709"/>
    </row>
    <row r="223" spans="1:16" ht="21.75" customHeight="1">
      <c r="B223" s="198" t="s">
        <v>394</v>
      </c>
      <c r="C223" s="1414" t="s">
        <v>616</v>
      </c>
      <c r="D223" s="1414"/>
      <c r="E223" s="1414"/>
      <c r="F223" s="1414"/>
      <c r="G223" s="1415"/>
      <c r="H223" s="1574" t="s">
        <v>54</v>
      </c>
      <c r="I223" s="1685"/>
      <c r="J223" s="1575"/>
      <c r="K223" s="1756" t="s">
        <v>392</v>
      </c>
      <c r="L223" s="1434" t="s">
        <v>4344</v>
      </c>
      <c r="M223" s="1435"/>
      <c r="N223" s="1436"/>
      <c r="O223" s="1708"/>
      <c r="P223" s="1708"/>
    </row>
    <row r="224" spans="1:16" ht="21.75" customHeight="1">
      <c r="B224" s="198" t="s">
        <v>401</v>
      </c>
      <c r="C224" s="1414" t="s">
        <v>617</v>
      </c>
      <c r="D224" s="1414"/>
      <c r="E224" s="1414"/>
      <c r="F224" s="1414"/>
      <c r="G224" s="1415"/>
      <c r="H224" s="1574" t="s">
        <v>54</v>
      </c>
      <c r="I224" s="1685"/>
      <c r="J224" s="1575"/>
      <c r="K224" s="1757"/>
      <c r="L224" s="1437"/>
      <c r="M224" s="1438"/>
      <c r="N224" s="1439"/>
      <c r="O224" s="1708"/>
      <c r="P224" s="1708"/>
    </row>
    <row r="225" spans="2:16" ht="21.75" customHeight="1">
      <c r="B225" s="198" t="s">
        <v>403</v>
      </c>
      <c r="C225" s="1414" t="s">
        <v>618</v>
      </c>
      <c r="D225" s="1414"/>
      <c r="E225" s="1414"/>
      <c r="F225" s="1414"/>
      <c r="G225" s="1415"/>
      <c r="H225" s="1574"/>
      <c r="I225" s="1685"/>
      <c r="J225" s="1575"/>
      <c r="K225" s="1757"/>
      <c r="L225" s="1437"/>
      <c r="M225" s="1438"/>
      <c r="N225" s="1439"/>
      <c r="O225" s="1708"/>
      <c r="P225" s="1708"/>
    </row>
    <row r="226" spans="2:16" ht="37.5" customHeight="1">
      <c r="B226" s="191"/>
      <c r="C226" s="1414" t="s">
        <v>619</v>
      </c>
      <c r="D226" s="1414"/>
      <c r="E226" s="1415"/>
      <c r="F226" s="1716" t="s">
        <v>92</v>
      </c>
      <c r="G226" s="1718"/>
      <c r="H226" s="1718"/>
      <c r="I226" s="1718"/>
      <c r="J226" s="1762"/>
      <c r="K226" s="1757"/>
      <c r="L226" s="1437"/>
      <c r="M226" s="1438"/>
      <c r="N226" s="1439"/>
      <c r="O226" s="1755"/>
      <c r="P226" s="1755"/>
    </row>
    <row r="227" spans="2:16" ht="33" customHeight="1">
      <c r="B227" s="198" t="s">
        <v>405</v>
      </c>
      <c r="C227" s="1464" t="s">
        <v>620</v>
      </c>
      <c r="D227" s="1464"/>
      <c r="E227" s="1464"/>
      <c r="F227" s="1464"/>
      <c r="G227" s="1465"/>
      <c r="H227" s="1574" t="s">
        <v>54</v>
      </c>
      <c r="I227" s="1685"/>
      <c r="J227" s="1575"/>
      <c r="K227" s="1757"/>
      <c r="L227" s="1437"/>
      <c r="M227" s="1438"/>
      <c r="N227" s="1439"/>
      <c r="O227" s="1707" t="s">
        <v>1324</v>
      </c>
      <c r="P227" s="1709"/>
    </row>
    <row r="228" spans="2:16" ht="38.25" customHeight="1">
      <c r="B228" s="344"/>
      <c r="C228" s="1414" t="s">
        <v>621</v>
      </c>
      <c r="D228" s="1414"/>
      <c r="E228" s="1415"/>
      <c r="F228" s="1716" t="s">
        <v>92</v>
      </c>
      <c r="G228" s="1718"/>
      <c r="H228" s="1718"/>
      <c r="I228" s="1718"/>
      <c r="J228" s="1762"/>
      <c r="K228" s="1758"/>
      <c r="L228" s="1752"/>
      <c r="M228" s="1753"/>
      <c r="N228" s="1754"/>
      <c r="O228" s="1766"/>
      <c r="P228" s="1755"/>
    </row>
    <row r="229" spans="2:16" ht="18" customHeight="1">
      <c r="B229" s="1767" t="s">
        <v>622</v>
      </c>
      <c r="C229" s="1768"/>
      <c r="D229" s="1768"/>
      <c r="E229" s="1768"/>
      <c r="F229" s="1768"/>
      <c r="G229" s="1768"/>
      <c r="H229" s="1769"/>
      <c r="I229" s="1769"/>
      <c r="J229" s="1769"/>
      <c r="K229" s="1768"/>
      <c r="L229" s="1769"/>
      <c r="M229" s="1769"/>
      <c r="N229" s="1769"/>
      <c r="O229" s="1769"/>
      <c r="P229" s="1770"/>
    </row>
    <row r="230" spans="2:16" ht="54" customHeight="1">
      <c r="B230" s="224" t="s">
        <v>623</v>
      </c>
      <c r="C230" s="1771" t="s">
        <v>624</v>
      </c>
      <c r="D230" s="1771"/>
      <c r="E230" s="1771"/>
      <c r="F230" s="1771"/>
      <c r="G230" s="1771"/>
      <c r="H230" s="1772" t="s">
        <v>57</v>
      </c>
      <c r="I230" s="1772"/>
      <c r="J230" s="1772"/>
      <c r="K230" s="1773" t="s">
        <v>446</v>
      </c>
      <c r="L230" s="1775"/>
      <c r="M230" s="1775"/>
      <c r="N230" s="1775"/>
      <c r="O230" s="1776" t="s">
        <v>1879</v>
      </c>
      <c r="P230" s="1707"/>
    </row>
    <row r="231" spans="2:16" ht="27" customHeight="1">
      <c r="B231" s="205" t="s">
        <v>394</v>
      </c>
      <c r="C231" s="1414" t="s">
        <v>625</v>
      </c>
      <c r="D231" s="1414"/>
      <c r="E231" s="1414"/>
      <c r="F231" s="1414"/>
      <c r="G231" s="1414"/>
      <c r="H231" s="1778" t="s">
        <v>92</v>
      </c>
      <c r="I231" s="1779"/>
      <c r="J231" s="1780"/>
      <c r="K231" s="1774"/>
      <c r="L231" s="1775"/>
      <c r="M231" s="1775"/>
      <c r="N231" s="1775"/>
      <c r="O231" s="1777"/>
      <c r="P231" s="1766"/>
    </row>
    <row r="232" spans="2:16" ht="37.5" customHeight="1">
      <c r="B232" s="191" t="s">
        <v>626</v>
      </c>
      <c r="C232" s="1414" t="s">
        <v>627</v>
      </c>
      <c r="D232" s="1414"/>
      <c r="E232" s="1414"/>
      <c r="F232" s="1414"/>
      <c r="G232" s="1414"/>
      <c r="H232" s="1450"/>
      <c r="I232" s="1450"/>
      <c r="J232" s="1450"/>
      <c r="K232" s="1450"/>
      <c r="L232" s="1450"/>
      <c r="M232" s="1450"/>
      <c r="N232" s="1450"/>
      <c r="O232" s="1781" t="s">
        <v>3278</v>
      </c>
      <c r="P232" s="1707" t="s">
        <v>1279</v>
      </c>
    </row>
    <row r="233" spans="2:16" ht="57.75" customHeight="1">
      <c r="B233" s="350" t="s">
        <v>394</v>
      </c>
      <c r="C233" s="1711" t="s">
        <v>628</v>
      </c>
      <c r="D233" s="1711"/>
      <c r="E233" s="1711"/>
      <c r="F233" s="1711"/>
      <c r="G233" s="1711"/>
      <c r="H233" s="1711"/>
      <c r="I233" s="1711"/>
      <c r="J233" s="1712"/>
      <c r="K233" s="203" t="s">
        <v>53</v>
      </c>
      <c r="L233" s="1782" t="s">
        <v>446</v>
      </c>
      <c r="M233" s="1763"/>
      <c r="N233" s="1764"/>
      <c r="O233" s="1781"/>
      <c r="P233" s="1627"/>
    </row>
    <row r="234" spans="2:16" ht="31.5" customHeight="1">
      <c r="B234" s="350" t="s">
        <v>401</v>
      </c>
      <c r="C234" s="1711" t="s">
        <v>577</v>
      </c>
      <c r="D234" s="1711"/>
      <c r="E234" s="1711"/>
      <c r="F234" s="1711"/>
      <c r="G234" s="1711"/>
      <c r="H234" s="1711"/>
      <c r="I234" s="1711"/>
      <c r="J234" s="1712"/>
      <c r="K234" s="203" t="s">
        <v>53</v>
      </c>
      <c r="L234" s="1783"/>
      <c r="M234" s="1785"/>
      <c r="N234" s="1786"/>
      <c r="O234" s="1781"/>
      <c r="P234" s="1627"/>
    </row>
    <row r="235" spans="2:16" ht="42.75" customHeight="1">
      <c r="B235" s="350" t="s">
        <v>403</v>
      </c>
      <c r="C235" s="1711" t="s">
        <v>629</v>
      </c>
      <c r="D235" s="1711"/>
      <c r="E235" s="1711"/>
      <c r="F235" s="1711"/>
      <c r="G235" s="1711"/>
      <c r="H235" s="1711"/>
      <c r="I235" s="1711"/>
      <c r="J235" s="1712"/>
      <c r="K235" s="203" t="s">
        <v>53</v>
      </c>
      <c r="L235" s="1783"/>
      <c r="M235" s="1785"/>
      <c r="N235" s="1786"/>
      <c r="O235" s="1781"/>
      <c r="P235" s="1627"/>
    </row>
    <row r="236" spans="2:16" ht="21.75" customHeight="1">
      <c r="B236" s="350" t="s">
        <v>405</v>
      </c>
      <c r="C236" s="1711" t="s">
        <v>630</v>
      </c>
      <c r="D236" s="1711"/>
      <c r="E236" s="1711"/>
      <c r="F236" s="1711"/>
      <c r="G236" s="1711"/>
      <c r="H236" s="1711"/>
      <c r="I236" s="1711"/>
      <c r="J236" s="1712"/>
      <c r="K236" s="203" t="s">
        <v>53</v>
      </c>
      <c r="L236" s="1783"/>
      <c r="M236" s="1785"/>
      <c r="N236" s="1786"/>
      <c r="O236" s="1781"/>
      <c r="P236" s="1627"/>
    </row>
    <row r="237" spans="2:16" ht="21.75" customHeight="1">
      <c r="B237" s="350" t="s">
        <v>408</v>
      </c>
      <c r="C237" s="1711" t="s">
        <v>631</v>
      </c>
      <c r="D237" s="1711"/>
      <c r="E237" s="1711"/>
      <c r="F237" s="1711"/>
      <c r="G237" s="1711"/>
      <c r="H237" s="1711"/>
      <c r="I237" s="1711"/>
      <c r="J237" s="1712"/>
      <c r="K237" s="203" t="s">
        <v>53</v>
      </c>
      <c r="L237" s="1783"/>
      <c r="M237" s="1785"/>
      <c r="N237" s="1786"/>
      <c r="O237" s="1781"/>
      <c r="P237" s="1627"/>
    </row>
    <row r="238" spans="2:16" s="652" customFormat="1" ht="21.75" customHeight="1">
      <c r="B238" s="350" t="s">
        <v>410</v>
      </c>
      <c r="C238" s="1711" t="s">
        <v>632</v>
      </c>
      <c r="D238" s="1711"/>
      <c r="E238" s="1711"/>
      <c r="F238" s="1711"/>
      <c r="G238" s="1711"/>
      <c r="H238" s="1711"/>
      <c r="I238" s="1711"/>
      <c r="J238" s="1712"/>
      <c r="K238" s="203" t="s">
        <v>53</v>
      </c>
      <c r="L238" s="1783"/>
      <c r="M238" s="1785"/>
      <c r="N238" s="1786"/>
      <c r="O238" s="1781"/>
      <c r="P238" s="1627"/>
    </row>
    <row r="239" spans="2:16" ht="21.75" customHeight="1">
      <c r="B239" s="350" t="s">
        <v>413</v>
      </c>
      <c r="C239" s="1711" t="s">
        <v>117</v>
      </c>
      <c r="D239" s="1711"/>
      <c r="E239" s="1711"/>
      <c r="F239" s="1711"/>
      <c r="G239" s="1711"/>
      <c r="H239" s="1711"/>
      <c r="I239" s="1711"/>
      <c r="J239" s="1712"/>
      <c r="K239" s="203" t="s">
        <v>53</v>
      </c>
      <c r="L239" s="1783"/>
      <c r="M239" s="1785"/>
      <c r="N239" s="1786"/>
      <c r="O239" s="1781"/>
      <c r="P239" s="1627"/>
    </row>
    <row r="240" spans="2:16" ht="21.75" customHeight="1">
      <c r="B240" s="350" t="s">
        <v>416</v>
      </c>
      <c r="C240" s="1711" t="s">
        <v>118</v>
      </c>
      <c r="D240" s="1711"/>
      <c r="E240" s="1711"/>
      <c r="F240" s="1711"/>
      <c r="G240" s="1711"/>
      <c r="H240" s="1711"/>
      <c r="I240" s="1711"/>
      <c r="J240" s="1712"/>
      <c r="K240" s="203" t="s">
        <v>53</v>
      </c>
      <c r="L240" s="1783"/>
      <c r="M240" s="1785"/>
      <c r="N240" s="1786"/>
      <c r="O240" s="1781"/>
      <c r="P240" s="1627"/>
    </row>
    <row r="241" spans="2:16" ht="21.75" customHeight="1">
      <c r="B241" s="350" t="s">
        <v>418</v>
      </c>
      <c r="C241" s="1711" t="s">
        <v>633</v>
      </c>
      <c r="D241" s="1711"/>
      <c r="E241" s="1711"/>
      <c r="F241" s="1711"/>
      <c r="G241" s="1711"/>
      <c r="H241" s="1711"/>
      <c r="I241" s="1711"/>
      <c r="J241" s="1712"/>
      <c r="K241" s="203" t="s">
        <v>53</v>
      </c>
      <c r="L241" s="1783"/>
      <c r="M241" s="1785"/>
      <c r="N241" s="1786"/>
      <c r="O241" s="1781"/>
      <c r="P241" s="1627"/>
    </row>
    <row r="242" spans="2:16" s="652" customFormat="1" ht="21.75" customHeight="1">
      <c r="B242" s="350" t="s">
        <v>544</v>
      </c>
      <c r="C242" s="1711" t="s">
        <v>634</v>
      </c>
      <c r="D242" s="1711"/>
      <c r="E242" s="1711"/>
      <c r="F242" s="1711"/>
      <c r="G242" s="1711"/>
      <c r="H242" s="1711"/>
      <c r="I242" s="1711"/>
      <c r="J242" s="1712"/>
      <c r="K242" s="203" t="s">
        <v>54</v>
      </c>
      <c r="L242" s="1783"/>
      <c r="M242" s="1785"/>
      <c r="N242" s="1786"/>
      <c r="O242" s="1781"/>
      <c r="P242" s="1627"/>
    </row>
    <row r="243" spans="2:16" ht="21.75" customHeight="1">
      <c r="B243" s="350" t="s">
        <v>546</v>
      </c>
      <c r="C243" s="1711" t="s">
        <v>635</v>
      </c>
      <c r="D243" s="1711"/>
      <c r="E243" s="1711"/>
      <c r="F243" s="1711"/>
      <c r="G243" s="1711"/>
      <c r="H243" s="1711"/>
      <c r="I243" s="1711"/>
      <c r="J243" s="1712"/>
      <c r="K243" s="203" t="s">
        <v>54</v>
      </c>
      <c r="L243" s="1783"/>
      <c r="M243" s="1785"/>
      <c r="N243" s="1786"/>
      <c r="O243" s="1781"/>
      <c r="P243" s="1627"/>
    </row>
    <row r="244" spans="2:16" ht="21.75" customHeight="1">
      <c r="B244" s="350" t="s">
        <v>636</v>
      </c>
      <c r="C244" s="1711" t="s">
        <v>637</v>
      </c>
      <c r="D244" s="1711"/>
      <c r="E244" s="1711"/>
      <c r="F244" s="1711"/>
      <c r="G244" s="1711"/>
      <c r="H244" s="1711"/>
      <c r="I244" s="1711"/>
      <c r="J244" s="1712"/>
      <c r="K244" s="203" t="s">
        <v>53</v>
      </c>
      <c r="L244" s="1783"/>
      <c r="M244" s="1785"/>
      <c r="N244" s="1786"/>
      <c r="O244" s="1781"/>
      <c r="P244" s="1627"/>
    </row>
    <row r="245" spans="2:16" ht="24" customHeight="1">
      <c r="B245" s="347" t="s">
        <v>550</v>
      </c>
      <c r="C245" s="1414" t="s">
        <v>638</v>
      </c>
      <c r="D245" s="1414"/>
      <c r="E245" s="1414"/>
      <c r="F245" s="1414"/>
      <c r="G245" s="1414"/>
      <c r="H245" s="1414"/>
      <c r="I245" s="1414"/>
      <c r="J245" s="1415"/>
      <c r="K245" s="203" t="s">
        <v>54</v>
      </c>
      <c r="L245" s="1783"/>
      <c r="M245" s="1785"/>
      <c r="N245" s="1786"/>
      <c r="O245" s="1781"/>
      <c r="P245" s="1627"/>
    </row>
    <row r="246" spans="2:16" ht="27" customHeight="1">
      <c r="B246" s="350"/>
      <c r="C246" s="1414" t="s">
        <v>639</v>
      </c>
      <c r="D246" s="1414"/>
      <c r="E246" s="1415"/>
      <c r="F246" s="1789" t="s">
        <v>92</v>
      </c>
      <c r="G246" s="1790"/>
      <c r="H246" s="1790"/>
      <c r="I246" s="1790"/>
      <c r="J246" s="1790"/>
      <c r="K246" s="1790"/>
      <c r="L246" s="1783"/>
      <c r="M246" s="1785"/>
      <c r="N246" s="1786"/>
      <c r="O246" s="1781"/>
      <c r="P246" s="1627"/>
    </row>
    <row r="247" spans="2:16" ht="23.25" customHeight="1">
      <c r="B247" s="351" t="s">
        <v>640</v>
      </c>
      <c r="C247" s="1760" t="s">
        <v>641</v>
      </c>
      <c r="D247" s="1760"/>
      <c r="E247" s="1760"/>
      <c r="F247" s="1760"/>
      <c r="G247" s="1760"/>
      <c r="H247" s="1760"/>
      <c r="I247" s="1760"/>
      <c r="J247" s="1761"/>
      <c r="K247" s="228">
        <v>2023</v>
      </c>
      <c r="L247" s="1783"/>
      <c r="M247" s="1785"/>
      <c r="N247" s="1786"/>
      <c r="O247" s="1781"/>
      <c r="P247" s="1627"/>
    </row>
    <row r="248" spans="2:16" ht="23.25" customHeight="1">
      <c r="B248" s="351" t="s">
        <v>642</v>
      </c>
      <c r="C248" s="1414" t="s">
        <v>643</v>
      </c>
      <c r="D248" s="1414"/>
      <c r="E248" s="1415"/>
      <c r="F248" s="1791" t="s">
        <v>4345</v>
      </c>
      <c r="G248" s="1792"/>
      <c r="H248" s="1792"/>
      <c r="I248" s="1792"/>
      <c r="J248" s="1792"/>
      <c r="K248" s="1792"/>
      <c r="L248" s="1784"/>
      <c r="M248" s="1787"/>
      <c r="N248" s="1788"/>
      <c r="O248" s="1781"/>
      <c r="P248" s="1766"/>
    </row>
    <row r="249" spans="2:16" ht="23.25" customHeight="1">
      <c r="B249" s="351" t="s">
        <v>644</v>
      </c>
      <c r="C249" s="1414" t="s">
        <v>645</v>
      </c>
      <c r="D249" s="1414"/>
      <c r="E249" s="1414"/>
      <c r="F249" s="1414"/>
      <c r="G249" s="1414"/>
      <c r="H249" s="1414"/>
      <c r="I249" s="1414"/>
      <c r="J249" s="1414"/>
      <c r="K249" s="1414"/>
      <c r="L249" s="1414"/>
      <c r="M249" s="1414"/>
      <c r="N249" s="1562"/>
      <c r="O249" s="1708" t="s">
        <v>1882</v>
      </c>
      <c r="P249" s="1707"/>
    </row>
    <row r="250" spans="2:16" ht="23.25" customHeight="1">
      <c r="B250" s="347" t="s">
        <v>394</v>
      </c>
      <c r="C250" s="1558" t="s">
        <v>646</v>
      </c>
      <c r="D250" s="1558"/>
      <c r="E250" s="1410"/>
      <c r="F250" s="1559" t="s">
        <v>1339</v>
      </c>
      <c r="G250" s="1561"/>
      <c r="H250" s="1586" t="s">
        <v>446</v>
      </c>
      <c r="I250" s="1794"/>
      <c r="J250" s="1795"/>
      <c r="K250" s="1795"/>
      <c r="L250" s="1795"/>
      <c r="M250" s="1795"/>
      <c r="N250" s="1796"/>
      <c r="O250" s="1708"/>
      <c r="P250" s="1627"/>
    </row>
    <row r="251" spans="2:16" ht="23.25" customHeight="1">
      <c r="B251" s="347" t="s">
        <v>401</v>
      </c>
      <c r="C251" s="1558" t="s">
        <v>647</v>
      </c>
      <c r="D251" s="1558"/>
      <c r="E251" s="1410"/>
      <c r="F251" s="1559" t="s">
        <v>1340</v>
      </c>
      <c r="G251" s="1561"/>
      <c r="H251" s="1589"/>
      <c r="I251" s="1797"/>
      <c r="J251" s="1798"/>
      <c r="K251" s="1798"/>
      <c r="L251" s="1798"/>
      <c r="M251" s="1798"/>
      <c r="N251" s="1799"/>
      <c r="O251" s="1708"/>
      <c r="P251" s="1627"/>
    </row>
    <row r="252" spans="2:16" ht="28.5" customHeight="1">
      <c r="B252" s="347" t="s">
        <v>403</v>
      </c>
      <c r="C252" s="1558" t="s">
        <v>648</v>
      </c>
      <c r="D252" s="1558"/>
      <c r="E252" s="1410"/>
      <c r="F252" s="1559" t="s">
        <v>1885</v>
      </c>
      <c r="G252" s="1561"/>
      <c r="H252" s="1589"/>
      <c r="I252" s="1797"/>
      <c r="J252" s="1798"/>
      <c r="K252" s="1798"/>
      <c r="L252" s="1798"/>
      <c r="M252" s="1798"/>
      <c r="N252" s="1799"/>
      <c r="O252" s="1708"/>
      <c r="P252" s="1627"/>
    </row>
    <row r="253" spans="2:16" ht="28.5" customHeight="1">
      <c r="B253" s="347" t="s">
        <v>405</v>
      </c>
      <c r="C253" s="1558" t="s">
        <v>649</v>
      </c>
      <c r="D253" s="1558"/>
      <c r="E253" s="1410"/>
      <c r="F253" s="1559" t="s">
        <v>4193</v>
      </c>
      <c r="G253" s="1561"/>
      <c r="H253" s="1589"/>
      <c r="I253" s="1797"/>
      <c r="J253" s="1798"/>
      <c r="K253" s="1798"/>
      <c r="L253" s="1798"/>
      <c r="M253" s="1798"/>
      <c r="N253" s="1799"/>
      <c r="O253" s="1708"/>
      <c r="P253" s="1627"/>
    </row>
    <row r="254" spans="2:16" ht="23.25" customHeight="1">
      <c r="B254" s="347" t="s">
        <v>408</v>
      </c>
      <c r="C254" s="1558" t="s">
        <v>650</v>
      </c>
      <c r="D254" s="1558"/>
      <c r="E254" s="1410"/>
      <c r="F254" s="1559" t="s">
        <v>54</v>
      </c>
      <c r="G254" s="1561"/>
      <c r="H254" s="1589"/>
      <c r="I254" s="1797"/>
      <c r="J254" s="1798"/>
      <c r="K254" s="1798"/>
      <c r="L254" s="1798"/>
      <c r="M254" s="1798"/>
      <c r="N254" s="1799"/>
      <c r="O254" s="1708"/>
      <c r="P254" s="1627"/>
    </row>
    <row r="255" spans="2:16" ht="23.25" customHeight="1">
      <c r="B255" s="347" t="s">
        <v>410</v>
      </c>
      <c r="C255" s="1558" t="s">
        <v>651</v>
      </c>
      <c r="D255" s="1558"/>
      <c r="E255" s="1410"/>
      <c r="F255" s="1559" t="s">
        <v>92</v>
      </c>
      <c r="G255" s="1561"/>
      <c r="H255" s="1700"/>
      <c r="I255" s="1800"/>
      <c r="J255" s="1801"/>
      <c r="K255" s="1801"/>
      <c r="L255" s="1801"/>
      <c r="M255" s="1801"/>
      <c r="N255" s="1802"/>
      <c r="O255" s="1793"/>
      <c r="P255" s="1766"/>
    </row>
    <row r="256" spans="2:16" ht="52.5" customHeight="1">
      <c r="B256" s="351" t="s">
        <v>652</v>
      </c>
      <c r="C256" s="1414" t="s">
        <v>653</v>
      </c>
      <c r="D256" s="1414"/>
      <c r="E256" s="1414"/>
      <c r="F256" s="1803"/>
      <c r="G256" s="450" t="s">
        <v>234</v>
      </c>
      <c r="H256" s="322" t="s">
        <v>446</v>
      </c>
      <c r="I256" s="1804" t="s">
        <v>4346</v>
      </c>
      <c r="J256" s="1805"/>
      <c r="K256" s="1805"/>
      <c r="L256" s="1805"/>
      <c r="M256" s="1805"/>
      <c r="N256" s="1806"/>
      <c r="O256" s="354" t="s">
        <v>1279</v>
      </c>
      <c r="P256" s="342"/>
    </row>
    <row r="257" spans="1:16" ht="38.25" customHeight="1">
      <c r="B257" s="351" t="s">
        <v>654</v>
      </c>
      <c r="C257" s="1414" t="s">
        <v>3394</v>
      </c>
      <c r="D257" s="1414"/>
      <c r="E257" s="1415"/>
      <c r="F257" s="353" t="s">
        <v>53</v>
      </c>
      <c r="G257" s="1807" t="s">
        <v>446</v>
      </c>
      <c r="H257" s="2015"/>
      <c r="I257" s="2016"/>
      <c r="J257" s="2016"/>
      <c r="K257" s="2016"/>
      <c r="L257" s="2016"/>
      <c r="M257" s="2016"/>
      <c r="N257" s="2017"/>
      <c r="O257" s="1708" t="s">
        <v>1889</v>
      </c>
      <c r="P257" s="1708"/>
    </row>
    <row r="258" spans="1:16" ht="30.75" customHeight="1">
      <c r="A258" s="281"/>
      <c r="B258" s="294" t="s">
        <v>394</v>
      </c>
      <c r="C258" s="1414" t="s">
        <v>3288</v>
      </c>
      <c r="D258" s="1414"/>
      <c r="E258" s="1415"/>
      <c r="F258" s="353" t="s">
        <v>57</v>
      </c>
      <c r="G258" s="1454"/>
      <c r="H258" s="2018"/>
      <c r="I258" s="2019"/>
      <c r="J258" s="2019"/>
      <c r="K258" s="2019"/>
      <c r="L258" s="2019"/>
      <c r="M258" s="2019"/>
      <c r="N258" s="2020"/>
      <c r="O258" s="1708"/>
      <c r="P258" s="1708"/>
    </row>
    <row r="259" spans="1:16" ht="46.5" customHeight="1">
      <c r="A259" s="281"/>
      <c r="B259" s="190" t="s">
        <v>657</v>
      </c>
      <c r="C259" s="1414" t="s">
        <v>658</v>
      </c>
      <c r="D259" s="1414"/>
      <c r="E259" s="1414"/>
      <c r="F259" s="1414"/>
      <c r="G259" s="216" t="s">
        <v>446</v>
      </c>
      <c r="H259" s="1814"/>
      <c r="I259" s="1815"/>
      <c r="J259" s="1815"/>
      <c r="K259" s="1815"/>
      <c r="L259" s="1815"/>
      <c r="M259" s="1815"/>
      <c r="N259" s="1816"/>
      <c r="O259" s="1708"/>
      <c r="P259" s="1708"/>
    </row>
    <row r="260" spans="1:16" ht="30.75" customHeight="1">
      <c r="A260" s="281"/>
      <c r="B260" s="294" t="s">
        <v>394</v>
      </c>
      <c r="C260" s="1414" t="s">
        <v>659</v>
      </c>
      <c r="D260" s="1414"/>
      <c r="E260" s="1415"/>
      <c r="F260" s="296" t="s">
        <v>53</v>
      </c>
      <c r="G260" s="216" t="s">
        <v>446</v>
      </c>
      <c r="H260" s="1814"/>
      <c r="I260" s="1815"/>
      <c r="J260" s="1815"/>
      <c r="K260" s="1815"/>
      <c r="L260" s="1815"/>
      <c r="M260" s="1815"/>
      <c r="N260" s="1816"/>
      <c r="O260" s="1708"/>
      <c r="P260" s="1708"/>
    </row>
    <row r="261" spans="1:16" ht="30.75" customHeight="1">
      <c r="A261" s="281"/>
      <c r="B261" s="294" t="s">
        <v>401</v>
      </c>
      <c r="C261" s="1414" t="s">
        <v>660</v>
      </c>
      <c r="D261" s="1414"/>
      <c r="E261" s="1415"/>
      <c r="F261" s="296" t="s">
        <v>53</v>
      </c>
      <c r="G261" s="216" t="s">
        <v>446</v>
      </c>
      <c r="H261" s="1814"/>
      <c r="I261" s="1815"/>
      <c r="J261" s="1815"/>
      <c r="K261" s="1815"/>
      <c r="L261" s="1815"/>
      <c r="M261" s="1815"/>
      <c r="N261" s="1816"/>
      <c r="O261" s="1708"/>
      <c r="P261" s="1708"/>
    </row>
    <row r="262" spans="1:16" ht="30.75" customHeight="1">
      <c r="B262" s="347" t="s">
        <v>403</v>
      </c>
      <c r="C262" s="1414" t="s">
        <v>661</v>
      </c>
      <c r="D262" s="1414"/>
      <c r="E262" s="1415"/>
      <c r="F262" s="296" t="s">
        <v>53</v>
      </c>
      <c r="G262" s="216" t="s">
        <v>446</v>
      </c>
      <c r="H262" s="1814"/>
      <c r="I262" s="1815"/>
      <c r="J262" s="1815"/>
      <c r="K262" s="1815"/>
      <c r="L262" s="1815"/>
      <c r="M262" s="1815"/>
      <c r="N262" s="1816"/>
      <c r="O262" s="1755"/>
      <c r="P262" s="1755"/>
    </row>
    <row r="263" spans="1:16" ht="33" customHeight="1">
      <c r="B263" s="355" t="s">
        <v>662</v>
      </c>
      <c r="C263" s="1414" t="s">
        <v>663</v>
      </c>
      <c r="D263" s="1414"/>
      <c r="E263" s="1803"/>
      <c r="F263" s="295" t="s">
        <v>53</v>
      </c>
      <c r="G263" s="1818" t="s">
        <v>446</v>
      </c>
      <c r="H263" s="1820" t="s">
        <v>4347</v>
      </c>
      <c r="I263" s="1821"/>
      <c r="J263" s="1821"/>
      <c r="K263" s="1821"/>
      <c r="L263" s="1821"/>
      <c r="M263" s="1821"/>
      <c r="N263" s="1822"/>
      <c r="O263" s="1709" t="s">
        <v>1892</v>
      </c>
      <c r="P263" s="1443"/>
    </row>
    <row r="264" spans="1:16" ht="30" customHeight="1">
      <c r="B264" s="347" t="s">
        <v>394</v>
      </c>
      <c r="C264" s="1450" t="s">
        <v>664</v>
      </c>
      <c r="D264" s="1450"/>
      <c r="E264" s="1451"/>
      <c r="F264" s="257" t="s">
        <v>53</v>
      </c>
      <c r="G264" s="1453"/>
      <c r="H264" s="1671"/>
      <c r="I264" s="1672"/>
      <c r="J264" s="1672"/>
      <c r="K264" s="1672"/>
      <c r="L264" s="1672"/>
      <c r="M264" s="1672"/>
      <c r="N264" s="1673"/>
      <c r="O264" s="1708"/>
      <c r="P264" s="1425"/>
    </row>
    <row r="265" spans="1:16" ht="30" customHeight="1">
      <c r="B265" s="347" t="s">
        <v>401</v>
      </c>
      <c r="C265" s="1414" t="s">
        <v>665</v>
      </c>
      <c r="D265" s="1414"/>
      <c r="E265" s="1415"/>
      <c r="F265" s="257" t="s">
        <v>53</v>
      </c>
      <c r="G265" s="1453"/>
      <c r="H265" s="1671"/>
      <c r="I265" s="1672"/>
      <c r="J265" s="1672"/>
      <c r="K265" s="1672"/>
      <c r="L265" s="1672"/>
      <c r="M265" s="1672"/>
      <c r="N265" s="1673"/>
      <c r="O265" s="1708"/>
      <c r="P265" s="1425"/>
    </row>
    <row r="266" spans="1:16" ht="30" customHeight="1">
      <c r="B266" s="347" t="s">
        <v>403</v>
      </c>
      <c r="C266" s="1414" t="s">
        <v>666</v>
      </c>
      <c r="D266" s="1414"/>
      <c r="E266" s="1415"/>
      <c r="F266" s="257" t="s">
        <v>53</v>
      </c>
      <c r="G266" s="1453"/>
      <c r="H266" s="1671"/>
      <c r="I266" s="1672"/>
      <c r="J266" s="1672"/>
      <c r="K266" s="1672"/>
      <c r="L266" s="1672"/>
      <c r="M266" s="1672"/>
      <c r="N266" s="1673"/>
      <c r="O266" s="1708"/>
      <c r="P266" s="1425"/>
    </row>
    <row r="267" spans="1:16" ht="42" customHeight="1">
      <c r="B267" s="357" t="s">
        <v>405</v>
      </c>
      <c r="C267" s="1445" t="s">
        <v>667</v>
      </c>
      <c r="D267" s="1445"/>
      <c r="E267" s="1817"/>
      <c r="F267" s="257" t="s">
        <v>53</v>
      </c>
      <c r="G267" s="1819"/>
      <c r="H267" s="1674"/>
      <c r="I267" s="1675"/>
      <c r="J267" s="1675"/>
      <c r="K267" s="1675"/>
      <c r="L267" s="1675"/>
      <c r="M267" s="1675"/>
      <c r="N267" s="1676"/>
      <c r="O267" s="1708"/>
      <c r="P267" s="1444"/>
    </row>
    <row r="268" spans="1:16" ht="21.75" customHeight="1">
      <c r="B268" s="1416" t="s">
        <v>4</v>
      </c>
      <c r="C268" s="1417"/>
      <c r="D268" s="1417"/>
      <c r="E268" s="1417"/>
      <c r="F268" s="1417"/>
      <c r="G268" s="1417"/>
      <c r="H268" s="1823"/>
      <c r="I268" s="1823"/>
      <c r="J268" s="1823"/>
      <c r="K268" s="1823"/>
      <c r="L268" s="1823"/>
      <c r="M268" s="1823"/>
      <c r="N268" s="1823"/>
      <c r="O268" s="1417"/>
      <c r="P268" s="1418"/>
    </row>
    <row r="269" spans="1:16" ht="33.75" customHeight="1">
      <c r="B269" s="207" t="s">
        <v>668</v>
      </c>
      <c r="C269" s="1448" t="s">
        <v>669</v>
      </c>
      <c r="D269" s="1448"/>
      <c r="E269" s="1448"/>
      <c r="F269" s="1448"/>
      <c r="G269" s="451" t="s">
        <v>53</v>
      </c>
      <c r="H269" s="211" t="s">
        <v>446</v>
      </c>
      <c r="I269" s="1668"/>
      <c r="J269" s="1669"/>
      <c r="K269" s="1669"/>
      <c r="L269" s="1669"/>
      <c r="M269" s="1669"/>
      <c r="N269" s="1670"/>
      <c r="O269" s="1759" t="s">
        <v>1893</v>
      </c>
      <c r="P269" s="1759" t="s">
        <v>1345</v>
      </c>
    </row>
    <row r="270" spans="1:16" ht="21.75" customHeight="1">
      <c r="B270" s="1824" t="s">
        <v>670</v>
      </c>
      <c r="C270" s="1825"/>
      <c r="D270" s="1825"/>
      <c r="E270" s="1825"/>
      <c r="F270" s="1825"/>
      <c r="G270" s="1825"/>
      <c r="H270" s="1825"/>
      <c r="I270" s="1825"/>
      <c r="J270" s="1825"/>
      <c r="K270" s="1825"/>
      <c r="L270" s="1825"/>
      <c r="M270" s="1825"/>
      <c r="N270" s="1826"/>
      <c r="O270" s="1708"/>
      <c r="P270" s="1708"/>
    </row>
    <row r="271" spans="1:16" ht="59.25" customHeight="1">
      <c r="B271" s="358" t="s">
        <v>394</v>
      </c>
      <c r="C271" s="1450" t="s">
        <v>671</v>
      </c>
      <c r="D271" s="1450"/>
      <c r="E271" s="1450"/>
      <c r="F271" s="1450"/>
      <c r="G271" s="359" t="s">
        <v>53</v>
      </c>
      <c r="H271" s="1453" t="s">
        <v>446</v>
      </c>
      <c r="I271" s="1671"/>
      <c r="J271" s="1672"/>
      <c r="K271" s="1672"/>
      <c r="L271" s="1672"/>
      <c r="M271" s="1672"/>
      <c r="N271" s="1673"/>
      <c r="O271" s="1708"/>
      <c r="P271" s="1708"/>
    </row>
    <row r="272" spans="1:16" ht="27" customHeight="1">
      <c r="B272" s="205" t="s">
        <v>401</v>
      </c>
      <c r="C272" s="1414" t="s">
        <v>672</v>
      </c>
      <c r="D272" s="1414"/>
      <c r="E272" s="1414"/>
      <c r="F272" s="1414"/>
      <c r="G272" s="1415"/>
      <c r="H272" s="1453"/>
      <c r="I272" s="1671"/>
      <c r="J272" s="1672"/>
      <c r="K272" s="1672"/>
      <c r="L272" s="1672"/>
      <c r="M272" s="1672"/>
      <c r="N272" s="1673"/>
      <c r="O272" s="1708"/>
      <c r="P272" s="1708"/>
    </row>
    <row r="273" spans="2:16" ht="28.5" customHeight="1">
      <c r="B273" s="198"/>
      <c r="C273" s="338" t="s">
        <v>418</v>
      </c>
      <c r="D273" s="1450" t="s">
        <v>612</v>
      </c>
      <c r="E273" s="1450"/>
      <c r="F273" s="1713" t="s">
        <v>1346</v>
      </c>
      <c r="G273" s="1715"/>
      <c r="H273" s="1453"/>
      <c r="I273" s="1671"/>
      <c r="J273" s="1672"/>
      <c r="K273" s="1672"/>
      <c r="L273" s="1672"/>
      <c r="M273" s="1672"/>
      <c r="N273" s="1673"/>
      <c r="O273" s="1708"/>
      <c r="P273" s="1708"/>
    </row>
    <row r="274" spans="2:16" ht="28.5" customHeight="1">
      <c r="B274" s="198"/>
      <c r="C274" s="294" t="s">
        <v>508</v>
      </c>
      <c r="D274" s="1414" t="s">
        <v>673</v>
      </c>
      <c r="E274" s="1415"/>
      <c r="F274" s="1714" t="s">
        <v>1347</v>
      </c>
      <c r="G274" s="1715"/>
      <c r="H274" s="1453"/>
      <c r="I274" s="1671"/>
      <c r="J274" s="1672"/>
      <c r="K274" s="1672"/>
      <c r="L274" s="1672"/>
      <c r="M274" s="1672"/>
      <c r="N274" s="1673"/>
      <c r="O274" s="1708"/>
      <c r="P274" s="1708"/>
    </row>
    <row r="275" spans="2:16" ht="28.5" customHeight="1">
      <c r="B275" s="198"/>
      <c r="C275" s="294" t="s">
        <v>510</v>
      </c>
      <c r="D275" s="1414" t="s">
        <v>674</v>
      </c>
      <c r="E275" s="1415"/>
      <c r="F275" s="1786" t="s">
        <v>220</v>
      </c>
      <c r="G275" s="1786"/>
      <c r="H275" s="1453"/>
      <c r="I275" s="1671"/>
      <c r="J275" s="1672"/>
      <c r="K275" s="1672"/>
      <c r="L275" s="1672"/>
      <c r="M275" s="1672"/>
      <c r="N275" s="1673"/>
      <c r="O275" s="1708"/>
      <c r="P275" s="1708"/>
    </row>
    <row r="276" spans="2:16" ht="29.25" customHeight="1">
      <c r="B276" s="195"/>
      <c r="C276" s="294" t="s">
        <v>512</v>
      </c>
      <c r="D276" s="1414" t="s">
        <v>675</v>
      </c>
      <c r="E276" s="1414"/>
      <c r="F276" s="1713" t="s">
        <v>4196</v>
      </c>
      <c r="G276" s="1715"/>
      <c r="H276" s="1454"/>
      <c r="I276" s="1827"/>
      <c r="J276" s="1828"/>
      <c r="K276" s="1828"/>
      <c r="L276" s="1828"/>
      <c r="M276" s="1828"/>
      <c r="N276" s="1829"/>
      <c r="O276" s="1708"/>
      <c r="P276" s="1708"/>
    </row>
    <row r="277" spans="2:16" ht="87" customHeight="1">
      <c r="B277" s="358" t="s">
        <v>403</v>
      </c>
      <c r="C277" s="1414" t="s">
        <v>676</v>
      </c>
      <c r="D277" s="1414"/>
      <c r="E277" s="1415"/>
      <c r="F277" s="1714" t="s">
        <v>4348</v>
      </c>
      <c r="G277" s="1715"/>
      <c r="H277" s="216" t="s">
        <v>446</v>
      </c>
      <c r="I277" s="1804" t="s">
        <v>4349</v>
      </c>
      <c r="J277" s="1805"/>
      <c r="K277" s="1805"/>
      <c r="L277" s="1805"/>
      <c r="M277" s="1805"/>
      <c r="N277" s="1806"/>
      <c r="O277" s="1755"/>
      <c r="P277" s="1755"/>
    </row>
    <row r="278" spans="2:16" ht="45" customHeight="1">
      <c r="B278" s="1830" t="s">
        <v>677</v>
      </c>
      <c r="C278" s="1697" t="s">
        <v>678</v>
      </c>
      <c r="D278" s="1697"/>
      <c r="E278" s="1697"/>
      <c r="F278" s="1697"/>
      <c r="G278" s="1698"/>
      <c r="H278" s="1833" t="s">
        <v>679</v>
      </c>
      <c r="I278" s="1834"/>
      <c r="J278" s="1835"/>
      <c r="K278" s="1836" t="s">
        <v>680</v>
      </c>
      <c r="L278" s="1837"/>
      <c r="M278" s="1837"/>
      <c r="N278" s="1838"/>
      <c r="O278" s="452" t="s">
        <v>681</v>
      </c>
      <c r="P278" s="452" t="s">
        <v>681</v>
      </c>
    </row>
    <row r="279" spans="2:16" ht="117" customHeight="1">
      <c r="B279" s="1447"/>
      <c r="C279" s="1831"/>
      <c r="D279" s="1831"/>
      <c r="E279" s="1831"/>
      <c r="F279" s="1831"/>
      <c r="G279" s="1832"/>
      <c r="H279" s="363" t="s">
        <v>682</v>
      </c>
      <c r="I279" s="364" t="s">
        <v>683</v>
      </c>
      <c r="J279" s="364" t="s">
        <v>684</v>
      </c>
      <c r="K279" s="363" t="s">
        <v>685</v>
      </c>
      <c r="L279" s="363" t="s">
        <v>686</v>
      </c>
      <c r="M279" s="364" t="s">
        <v>687</v>
      </c>
      <c r="N279" s="365" t="s">
        <v>434</v>
      </c>
      <c r="O279" s="342" t="s">
        <v>1352</v>
      </c>
      <c r="P279" s="342"/>
    </row>
    <row r="280" spans="2:16" ht="17.25" customHeight="1">
      <c r="B280" s="366" t="s">
        <v>394</v>
      </c>
      <c r="C280" s="1839" t="s">
        <v>688</v>
      </c>
      <c r="D280" s="1839"/>
      <c r="E280" s="1839"/>
      <c r="F280" s="1839"/>
      <c r="G280" s="1839"/>
      <c r="H280" s="1839"/>
      <c r="I280" s="1839"/>
      <c r="J280" s="1839"/>
      <c r="K280" s="1839"/>
      <c r="L280" s="1839"/>
      <c r="M280" s="1839"/>
      <c r="N280" s="1840"/>
      <c r="O280" s="1841" t="s">
        <v>689</v>
      </c>
      <c r="P280" s="1841" t="s">
        <v>689</v>
      </c>
    </row>
    <row r="281" spans="2:16" ht="20.25" customHeight="1">
      <c r="B281" s="335" t="s">
        <v>418</v>
      </c>
      <c r="C281" s="1844" t="s">
        <v>690</v>
      </c>
      <c r="D281" s="1844"/>
      <c r="E281" s="1844"/>
      <c r="F281" s="1844"/>
      <c r="G281" s="1845"/>
      <c r="H281" s="369">
        <v>0</v>
      </c>
      <c r="I281" s="370">
        <v>1</v>
      </c>
      <c r="J281" s="371">
        <f>MIN(H281/I281,1)</f>
        <v>0</v>
      </c>
      <c r="K281" s="369">
        <v>121</v>
      </c>
      <c r="L281" s="369">
        <v>549</v>
      </c>
      <c r="M281" s="373">
        <f>MIN(K281/L281,1)</f>
        <v>0.22040072859744991</v>
      </c>
      <c r="N281" s="454"/>
      <c r="O281" s="1842"/>
      <c r="P281" s="1843"/>
    </row>
    <row r="282" spans="2:16" ht="20.25" customHeight="1">
      <c r="B282" s="335" t="s">
        <v>508</v>
      </c>
      <c r="C282" s="1844" t="s">
        <v>691</v>
      </c>
      <c r="D282" s="1844"/>
      <c r="E282" s="1844"/>
      <c r="F282" s="1844"/>
      <c r="G282" s="1845"/>
      <c r="H282" s="376" t="s">
        <v>92</v>
      </c>
      <c r="I282" s="377" t="s">
        <v>92</v>
      </c>
      <c r="J282" s="453" t="s">
        <v>92</v>
      </c>
      <c r="K282" s="376" t="s">
        <v>92</v>
      </c>
      <c r="L282" s="377" t="s">
        <v>92</v>
      </c>
      <c r="M282" s="453" t="s">
        <v>92</v>
      </c>
      <c r="N282" s="374"/>
      <c r="O282" s="1709" t="s">
        <v>1352</v>
      </c>
      <c r="P282" s="1709"/>
    </row>
    <row r="283" spans="2:16" ht="66" customHeight="1">
      <c r="B283" s="335" t="s">
        <v>510</v>
      </c>
      <c r="C283" s="1844" t="s">
        <v>692</v>
      </c>
      <c r="D283" s="1844"/>
      <c r="E283" s="1845"/>
      <c r="F283" s="1789"/>
      <c r="G283" s="1846"/>
      <c r="H283" s="376" t="s">
        <v>92</v>
      </c>
      <c r="I283" s="377" t="s">
        <v>92</v>
      </c>
      <c r="J283" s="453" t="s">
        <v>92</v>
      </c>
      <c r="K283" s="376" t="s">
        <v>92</v>
      </c>
      <c r="L283" s="377" t="s">
        <v>92</v>
      </c>
      <c r="M283" s="453" t="s">
        <v>92</v>
      </c>
      <c r="N283" s="374"/>
      <c r="O283" s="1708"/>
      <c r="P283" s="1708"/>
    </row>
    <row r="284" spans="2:16" ht="18" customHeight="1">
      <c r="B284" s="380" t="s">
        <v>401</v>
      </c>
      <c r="C284" s="1839" t="s">
        <v>693</v>
      </c>
      <c r="D284" s="1839"/>
      <c r="E284" s="1839"/>
      <c r="F284" s="1839"/>
      <c r="G284" s="1847"/>
      <c r="H284" s="369">
        <v>0</v>
      </c>
      <c r="I284" s="370">
        <v>1</v>
      </c>
      <c r="J284" s="371">
        <f>MIN(H284/I284,1)</f>
        <v>0</v>
      </c>
      <c r="K284" s="369">
        <v>83</v>
      </c>
      <c r="L284" s="369">
        <v>549</v>
      </c>
      <c r="M284" s="373">
        <f>MIN(K284/L284,1)</f>
        <v>0.151183970856102</v>
      </c>
      <c r="N284" s="374"/>
      <c r="O284" s="1755"/>
      <c r="P284" s="1755"/>
    </row>
    <row r="285" spans="2:16" ht="17.25" customHeight="1">
      <c r="B285" s="380" t="s">
        <v>403</v>
      </c>
      <c r="C285" s="1839" t="s">
        <v>694</v>
      </c>
      <c r="D285" s="1839"/>
      <c r="E285" s="1839"/>
      <c r="F285" s="1839"/>
      <c r="G285" s="1839"/>
      <c r="H285" s="1839"/>
      <c r="I285" s="1839"/>
      <c r="J285" s="1839"/>
      <c r="K285" s="1839"/>
      <c r="L285" s="1839"/>
      <c r="M285" s="1839"/>
      <c r="N285" s="1840"/>
      <c r="O285" s="1841"/>
      <c r="P285" s="1841"/>
    </row>
    <row r="286" spans="2:16" ht="20.25" customHeight="1">
      <c r="B286" s="334" t="s">
        <v>418</v>
      </c>
      <c r="C286" s="1844" t="s">
        <v>695</v>
      </c>
      <c r="D286" s="1844"/>
      <c r="E286" s="1844"/>
      <c r="F286" s="1844"/>
      <c r="G286" s="1845"/>
      <c r="H286" s="369">
        <v>0</v>
      </c>
      <c r="I286" s="370">
        <v>1</v>
      </c>
      <c r="J286" s="371">
        <f>MIN(H286/I286,1)</f>
        <v>0</v>
      </c>
      <c r="K286" s="369">
        <v>192</v>
      </c>
      <c r="L286" s="369">
        <v>549</v>
      </c>
      <c r="M286" s="373">
        <f>MIN(K286/L286,1)</f>
        <v>0.34972677595628415</v>
      </c>
      <c r="N286" s="381"/>
      <c r="O286" s="1843"/>
      <c r="P286" s="1843"/>
    </row>
    <row r="287" spans="2:16" ht="20.25" customHeight="1">
      <c r="B287" s="334" t="s">
        <v>508</v>
      </c>
      <c r="C287" s="1844" t="s">
        <v>696</v>
      </c>
      <c r="D287" s="1844"/>
      <c r="E287" s="1844"/>
      <c r="F287" s="1844"/>
      <c r="G287" s="368"/>
      <c r="H287" s="369">
        <v>0</v>
      </c>
      <c r="I287" s="370">
        <v>1</v>
      </c>
      <c r="J287" s="371">
        <f>MIN(H287/I287,1)</f>
        <v>0</v>
      </c>
      <c r="K287" s="369">
        <v>159</v>
      </c>
      <c r="L287" s="369">
        <v>549</v>
      </c>
      <c r="M287" s="373">
        <f>MIN(K287/L287,1)</f>
        <v>0.2896174863387978</v>
      </c>
      <c r="N287" s="381"/>
      <c r="O287" s="1843"/>
      <c r="P287" s="1843"/>
    </row>
    <row r="288" spans="2:16" ht="20.25" customHeight="1">
      <c r="B288" s="334" t="s">
        <v>510</v>
      </c>
      <c r="C288" s="1844" t="s">
        <v>697</v>
      </c>
      <c r="D288" s="1844"/>
      <c r="E288" s="1844"/>
      <c r="F288" s="1844"/>
      <c r="G288" s="1845"/>
      <c r="H288" s="376" t="s">
        <v>92</v>
      </c>
      <c r="I288" s="377" t="s">
        <v>92</v>
      </c>
      <c r="J288" s="453" t="s">
        <v>92</v>
      </c>
      <c r="K288" s="376" t="s">
        <v>92</v>
      </c>
      <c r="L288" s="377" t="s">
        <v>92</v>
      </c>
      <c r="M288" s="453" t="s">
        <v>92</v>
      </c>
      <c r="N288" s="455"/>
      <c r="O288" s="1843"/>
      <c r="P288" s="1843"/>
    </row>
    <row r="289" spans="2:16" ht="18" customHeight="1">
      <c r="B289" s="380" t="s">
        <v>405</v>
      </c>
      <c r="C289" s="1839" t="s">
        <v>698</v>
      </c>
      <c r="D289" s="1839"/>
      <c r="E289" s="1839"/>
      <c r="F289" s="1839"/>
      <c r="G289" s="1839"/>
      <c r="H289" s="1839"/>
      <c r="I289" s="1839"/>
      <c r="J289" s="1839"/>
      <c r="K289" s="1839"/>
      <c r="L289" s="1839"/>
      <c r="M289" s="1839"/>
      <c r="N289" s="1840"/>
      <c r="O289" s="1843"/>
      <c r="P289" s="1843"/>
    </row>
    <row r="290" spans="2:16" ht="20.25" customHeight="1">
      <c r="B290" s="334" t="s">
        <v>418</v>
      </c>
      <c r="C290" s="1844" t="s">
        <v>699</v>
      </c>
      <c r="D290" s="1844"/>
      <c r="E290" s="1844"/>
      <c r="F290" s="1844"/>
      <c r="G290" s="1845"/>
      <c r="H290" s="369">
        <v>0</v>
      </c>
      <c r="I290" s="370">
        <v>1</v>
      </c>
      <c r="J290" s="371">
        <f t="shared" ref="J290:J295" si="0">MIN(H290/I290,1)</f>
        <v>0</v>
      </c>
      <c r="K290" s="369">
        <v>116</v>
      </c>
      <c r="L290" s="369">
        <v>549</v>
      </c>
      <c r="M290" s="373">
        <f>MIN(K290/L290,1)</f>
        <v>0.21129326047358835</v>
      </c>
      <c r="N290" s="456"/>
      <c r="O290" s="1843"/>
      <c r="P290" s="1843"/>
    </row>
    <row r="291" spans="2:16" ht="20.25" customHeight="1">
      <c r="B291" s="334" t="s">
        <v>508</v>
      </c>
      <c r="C291" s="1844" t="s">
        <v>700</v>
      </c>
      <c r="D291" s="1844"/>
      <c r="E291" s="1844"/>
      <c r="F291" s="1844"/>
      <c r="G291" s="1845"/>
      <c r="H291" s="376" t="s">
        <v>92</v>
      </c>
      <c r="I291" s="377" t="s">
        <v>92</v>
      </c>
      <c r="J291" s="453" t="s">
        <v>92</v>
      </c>
      <c r="K291" s="376" t="s">
        <v>92</v>
      </c>
      <c r="L291" s="377" t="s">
        <v>92</v>
      </c>
      <c r="M291" s="453" t="s">
        <v>92</v>
      </c>
      <c r="N291" s="381"/>
      <c r="O291" s="1843"/>
      <c r="P291" s="1843"/>
    </row>
    <row r="292" spans="2:16" ht="20.25" customHeight="1">
      <c r="B292" s="380" t="s">
        <v>408</v>
      </c>
      <c r="C292" s="1839" t="s">
        <v>701</v>
      </c>
      <c r="D292" s="1839"/>
      <c r="E292" s="1839"/>
      <c r="F292" s="1839"/>
      <c r="G292" s="1839"/>
      <c r="H292" s="369">
        <v>0</v>
      </c>
      <c r="I292" s="370">
        <v>1</v>
      </c>
      <c r="J292" s="371">
        <f t="shared" si="0"/>
        <v>0</v>
      </c>
      <c r="K292" s="369">
        <v>269</v>
      </c>
      <c r="L292" s="369">
        <v>549</v>
      </c>
      <c r="M292" s="373">
        <f>MIN(K292/L292,1)</f>
        <v>0.48998178506375228</v>
      </c>
      <c r="N292" s="384"/>
      <c r="O292" s="1843"/>
      <c r="P292" s="1843"/>
    </row>
    <row r="293" spans="2:16" ht="20.25" customHeight="1">
      <c r="B293" s="380" t="s">
        <v>410</v>
      </c>
      <c r="C293" s="1839" t="s">
        <v>702</v>
      </c>
      <c r="D293" s="1839"/>
      <c r="E293" s="1839"/>
      <c r="F293" s="1839"/>
      <c r="G293" s="1839"/>
      <c r="H293" s="376" t="s">
        <v>92</v>
      </c>
      <c r="I293" s="377" t="s">
        <v>92</v>
      </c>
      <c r="J293" s="453" t="s">
        <v>92</v>
      </c>
      <c r="K293" s="376" t="s">
        <v>92</v>
      </c>
      <c r="L293" s="377" t="s">
        <v>92</v>
      </c>
      <c r="M293" s="453" t="s">
        <v>92</v>
      </c>
      <c r="N293" s="384"/>
      <c r="O293" s="1843"/>
      <c r="P293" s="1843"/>
    </row>
    <row r="294" spans="2:16" ht="20.25" customHeight="1">
      <c r="B294" s="380" t="s">
        <v>413</v>
      </c>
      <c r="C294" s="1839" t="s">
        <v>117</v>
      </c>
      <c r="D294" s="1839"/>
      <c r="E294" s="1839"/>
      <c r="F294" s="1839"/>
      <c r="G294" s="1839"/>
      <c r="H294" s="369">
        <v>0</v>
      </c>
      <c r="I294" s="370">
        <v>1</v>
      </c>
      <c r="J294" s="371">
        <f t="shared" si="0"/>
        <v>0</v>
      </c>
      <c r="K294" s="369">
        <v>72</v>
      </c>
      <c r="L294" s="369">
        <v>549</v>
      </c>
      <c r="M294" s="373">
        <f t="shared" ref="M294:M299" si="1">MIN(K294/L294,1)</f>
        <v>0.13114754098360656</v>
      </c>
      <c r="N294" s="384"/>
      <c r="O294" s="1843"/>
      <c r="P294" s="1843"/>
    </row>
    <row r="295" spans="2:16" ht="20.25" customHeight="1">
      <c r="B295" s="380" t="s">
        <v>416</v>
      </c>
      <c r="C295" s="1839" t="s">
        <v>118</v>
      </c>
      <c r="D295" s="1839"/>
      <c r="E295" s="1839"/>
      <c r="F295" s="1839"/>
      <c r="G295" s="1839"/>
      <c r="H295" s="369">
        <v>0</v>
      </c>
      <c r="I295" s="370">
        <v>1</v>
      </c>
      <c r="J295" s="371">
        <f t="shared" si="0"/>
        <v>0</v>
      </c>
      <c r="K295" s="369">
        <v>171</v>
      </c>
      <c r="L295" s="369">
        <v>549</v>
      </c>
      <c r="M295" s="373">
        <f t="shared" si="1"/>
        <v>0.31147540983606559</v>
      </c>
      <c r="N295" s="384"/>
      <c r="O295" s="1843"/>
      <c r="P295" s="1843"/>
    </row>
    <row r="296" spans="2:16" ht="18" customHeight="1">
      <c r="B296" s="380" t="s">
        <v>418</v>
      </c>
      <c r="C296" s="1839" t="s">
        <v>703</v>
      </c>
      <c r="D296" s="1839"/>
      <c r="E296" s="1839"/>
      <c r="F296" s="1839"/>
      <c r="G296" s="1839"/>
      <c r="H296" s="1839"/>
      <c r="I296" s="1839"/>
      <c r="J296" s="1839"/>
      <c r="K296" s="1839"/>
      <c r="L296" s="1839"/>
      <c r="M296" s="1839"/>
      <c r="N296" s="1840"/>
      <c r="O296" s="1843"/>
      <c r="P296" s="1843"/>
    </row>
    <row r="297" spans="2:16" ht="20.25" customHeight="1">
      <c r="B297" s="334" t="s">
        <v>418</v>
      </c>
      <c r="C297" s="1851" t="s">
        <v>704</v>
      </c>
      <c r="D297" s="1851"/>
      <c r="E297" s="1851"/>
      <c r="F297" s="1851"/>
      <c r="G297" s="1852"/>
      <c r="H297" s="369">
        <v>0</v>
      </c>
      <c r="I297" s="370">
        <v>1</v>
      </c>
      <c r="J297" s="371">
        <f>MIN(H297/I297,1)</f>
        <v>0</v>
      </c>
      <c r="K297" s="369">
        <v>110</v>
      </c>
      <c r="L297" s="369">
        <v>549</v>
      </c>
      <c r="M297" s="371">
        <f>MIN(K297/L297,1)</f>
        <v>0.20036429872495445</v>
      </c>
      <c r="N297" s="456"/>
      <c r="O297" s="1843"/>
      <c r="P297" s="1843"/>
    </row>
    <row r="298" spans="2:16" ht="20.25" customHeight="1">
      <c r="B298" s="334" t="s">
        <v>508</v>
      </c>
      <c r="C298" s="1851" t="s">
        <v>705</v>
      </c>
      <c r="D298" s="1851"/>
      <c r="E298" s="1851"/>
      <c r="F298" s="1851"/>
      <c r="G298" s="1852"/>
      <c r="H298" s="376" t="s">
        <v>92</v>
      </c>
      <c r="I298" s="377" t="s">
        <v>92</v>
      </c>
      <c r="J298" s="453" t="s">
        <v>92</v>
      </c>
      <c r="K298" s="376" t="s">
        <v>92</v>
      </c>
      <c r="L298" s="377" t="s">
        <v>92</v>
      </c>
      <c r="M298" s="453" t="s">
        <v>92</v>
      </c>
      <c r="N298" s="381"/>
      <c r="O298" s="1843"/>
      <c r="P298" s="1843"/>
    </row>
    <row r="299" spans="2:16" ht="18" customHeight="1">
      <c r="B299" s="380" t="s">
        <v>544</v>
      </c>
      <c r="C299" s="1839" t="s">
        <v>587</v>
      </c>
      <c r="D299" s="1839"/>
      <c r="E299" s="1839"/>
      <c r="F299" s="1839"/>
      <c r="G299" s="1839"/>
      <c r="H299" s="369">
        <v>0</v>
      </c>
      <c r="I299" s="370">
        <v>1</v>
      </c>
      <c r="J299" s="371">
        <f>MIN(H299/I299,1)</f>
        <v>0</v>
      </c>
      <c r="K299" s="369">
        <v>182</v>
      </c>
      <c r="L299" s="369">
        <v>549</v>
      </c>
      <c r="M299" s="373">
        <f t="shared" si="1"/>
        <v>0.33151183970856102</v>
      </c>
      <c r="N299" s="384"/>
      <c r="O299" s="1843"/>
      <c r="P299" s="1843"/>
    </row>
    <row r="300" spans="2:16" ht="43.5" customHeight="1">
      <c r="B300" s="205" t="s">
        <v>546</v>
      </c>
      <c r="C300" s="1414" t="s">
        <v>706</v>
      </c>
      <c r="D300" s="1414"/>
      <c r="E300" s="1414"/>
      <c r="F300" s="1414"/>
      <c r="G300" s="1415"/>
      <c r="H300" s="386">
        <f>SUMIF(H281:H282,"&lt;&gt;")+ SUMIF(H284,"&lt;&gt;")+SUMIF(H286:H288,"&lt;&gt;")+SUMIF(H290:H295,"&lt;&gt;")+SUMIF(H297:H299,"&lt;&gt;")</f>
        <v>0</v>
      </c>
      <c r="I300" s="386">
        <f>SUMIF(I281:I282,"&lt;&gt;")+ SUMIF(I284,"&lt;&gt;")+SUMIF(I286:I288,"&lt;&gt;")+SUMIF(I290:I295,"&lt;&gt;")+SUMIF(I297:I299,"&lt;&gt;")</f>
        <v>10</v>
      </c>
      <c r="J300" s="477">
        <f t="shared" ref="J300" si="2">MIN(H300/I300,1)</f>
        <v>0</v>
      </c>
      <c r="K300" s="386">
        <f>SUMIF(K281:K282,"&lt;&gt;")+ SUMIF(K284,"&lt;&gt;")+SUMIF(K286:K288,"&lt;&gt;")+SUMIF(K290:K295,"&lt;&gt;")+SUMIF(K297:K299,"&lt;&gt;")</f>
        <v>1475</v>
      </c>
      <c r="L300" s="386">
        <f>SUMIF(L281:L282,"&lt;&gt;")+ SUMIF(L284,"&lt;&gt;")+SUMIF(L286:L288,"&lt;&gt;")+SUMIF(L290:L295,"&lt;&gt;")+SUMIF(L297:L299,"&lt;&gt;")</f>
        <v>5490</v>
      </c>
      <c r="M300" s="478">
        <f>MIN(K300/L300,1)</f>
        <v>0.2686703096539162</v>
      </c>
      <c r="N300" s="384"/>
      <c r="O300" s="1843"/>
      <c r="P300" s="1843"/>
    </row>
    <row r="301" spans="2:16" ht="76.5" customHeight="1">
      <c r="B301" s="198" t="s">
        <v>707</v>
      </c>
      <c r="C301" s="1414" t="s">
        <v>708</v>
      </c>
      <c r="D301" s="1414"/>
      <c r="E301" s="1414"/>
      <c r="F301" s="1414"/>
      <c r="G301" s="1415"/>
      <c r="H301" s="2142" t="s">
        <v>4350</v>
      </c>
      <c r="I301" s="2142"/>
      <c r="J301" s="2142"/>
      <c r="K301" s="2142"/>
      <c r="L301" s="2142"/>
      <c r="M301" s="2142"/>
      <c r="N301" s="2142"/>
      <c r="O301" s="375"/>
      <c r="P301" s="375"/>
    </row>
    <row r="302" spans="2:16" ht="76.5" customHeight="1">
      <c r="B302" s="358" t="s">
        <v>709</v>
      </c>
      <c r="C302" s="1771" t="s">
        <v>710</v>
      </c>
      <c r="D302" s="1771"/>
      <c r="E302" s="1771"/>
      <c r="F302" s="1771"/>
      <c r="G302" s="1849"/>
      <c r="H302" s="2143"/>
      <c r="I302" s="2142"/>
      <c r="J302" s="2142"/>
      <c r="K302" s="2142"/>
      <c r="L302" s="2142"/>
      <c r="M302" s="2142"/>
      <c r="N302" s="2142"/>
      <c r="O302" s="387"/>
      <c r="P302" s="393"/>
    </row>
    <row r="303" spans="2:16" ht="24" customHeight="1">
      <c r="B303" s="1416" t="s">
        <v>711</v>
      </c>
      <c r="C303" s="1417"/>
      <c r="D303" s="1417"/>
      <c r="E303" s="1417"/>
      <c r="F303" s="1417"/>
      <c r="G303" s="1417"/>
      <c r="H303" s="1417"/>
      <c r="I303" s="1417"/>
      <c r="J303" s="1417"/>
      <c r="K303" s="1417"/>
      <c r="L303" s="1417"/>
      <c r="M303" s="1417"/>
      <c r="N303" s="1417"/>
      <c r="O303" s="1417"/>
      <c r="P303" s="1418"/>
    </row>
    <row r="304" spans="2:16" ht="94.5" customHeight="1">
      <c r="B304" s="298" t="s">
        <v>712</v>
      </c>
      <c r="C304" s="1414" t="s">
        <v>713</v>
      </c>
      <c r="D304" s="1414"/>
      <c r="E304" s="1414"/>
      <c r="F304" s="1414"/>
      <c r="G304" s="1415"/>
      <c r="H304" s="1574" t="s">
        <v>53</v>
      </c>
      <c r="I304" s="1685"/>
      <c r="J304" s="1575"/>
      <c r="K304" s="394" t="s">
        <v>446</v>
      </c>
      <c r="L304" s="2376" t="s">
        <v>4351</v>
      </c>
      <c r="M304" s="1623"/>
      <c r="N304" s="1624"/>
      <c r="O304" s="395" t="s">
        <v>1357</v>
      </c>
      <c r="P304" s="328"/>
    </row>
    <row r="305" spans="2:16" ht="34.5" customHeight="1">
      <c r="B305" s="227" t="s">
        <v>714</v>
      </c>
      <c r="C305" s="1414" t="s">
        <v>715</v>
      </c>
      <c r="D305" s="1414"/>
      <c r="E305" s="1414"/>
      <c r="F305" s="1414"/>
      <c r="G305" s="1415"/>
      <c r="H305" s="1574" t="s">
        <v>53</v>
      </c>
      <c r="I305" s="1685"/>
      <c r="J305" s="1575"/>
      <c r="K305" s="1756" t="s">
        <v>446</v>
      </c>
      <c r="L305" s="3083" t="s">
        <v>4352</v>
      </c>
      <c r="M305" s="3084"/>
      <c r="N305" s="3085"/>
      <c r="O305" s="1708" t="s">
        <v>1357</v>
      </c>
      <c r="P305" s="1709"/>
    </row>
    <row r="306" spans="2:16" ht="37.5" customHeight="1">
      <c r="B306" s="195" t="s">
        <v>394</v>
      </c>
      <c r="C306" s="1450" t="s">
        <v>716</v>
      </c>
      <c r="D306" s="1450"/>
      <c r="E306" s="1450"/>
      <c r="F306" s="1450"/>
      <c r="G306" s="1451"/>
      <c r="H306" s="1574" t="s">
        <v>53</v>
      </c>
      <c r="I306" s="1685"/>
      <c r="J306" s="1575"/>
      <c r="K306" s="1757"/>
      <c r="L306" s="2381"/>
      <c r="M306" s="2382"/>
      <c r="N306" s="2383"/>
      <c r="O306" s="1708"/>
      <c r="P306" s="1708"/>
    </row>
    <row r="307" spans="2:16" ht="409.5" customHeight="1">
      <c r="B307" s="198" t="s">
        <v>401</v>
      </c>
      <c r="C307" s="1414" t="s">
        <v>717</v>
      </c>
      <c r="D307" s="1414"/>
      <c r="E307" s="1414"/>
      <c r="F307" s="1414"/>
      <c r="G307" s="1415"/>
      <c r="H307" s="3177" t="s">
        <v>4353</v>
      </c>
      <c r="I307" s="3178"/>
      <c r="J307" s="3179"/>
      <c r="K307" s="1758"/>
      <c r="L307" s="3086"/>
      <c r="M307" s="3087"/>
      <c r="N307" s="3088"/>
      <c r="O307" s="1708"/>
      <c r="P307" s="1708"/>
    </row>
    <row r="308" spans="2:16" ht="105.6" customHeight="1">
      <c r="B308" s="233" t="s">
        <v>718</v>
      </c>
      <c r="C308" s="1414" t="s">
        <v>719</v>
      </c>
      <c r="D308" s="1414"/>
      <c r="E308" s="1414"/>
      <c r="F308" s="1414"/>
      <c r="G308" s="1415"/>
      <c r="H308" s="1574" t="s">
        <v>311</v>
      </c>
      <c r="I308" s="1685"/>
      <c r="J308" s="1575"/>
      <c r="K308" s="319" t="s">
        <v>446</v>
      </c>
      <c r="L308" s="3083" t="s">
        <v>4354</v>
      </c>
      <c r="M308" s="3084"/>
      <c r="N308" s="3085"/>
      <c r="O308" s="1708"/>
      <c r="P308" s="1708"/>
    </row>
    <row r="309" spans="2:16" ht="102.75" customHeight="1">
      <c r="B309" s="227" t="s">
        <v>720</v>
      </c>
      <c r="C309" s="1414" t="s">
        <v>721</v>
      </c>
      <c r="D309" s="1414"/>
      <c r="E309" s="1414"/>
      <c r="F309" s="1414"/>
      <c r="G309" s="1415"/>
      <c r="H309" s="1574" t="s">
        <v>53</v>
      </c>
      <c r="I309" s="1685"/>
      <c r="J309" s="1575"/>
      <c r="K309" s="319" t="s">
        <v>446</v>
      </c>
      <c r="L309" s="2168" t="s">
        <v>4355</v>
      </c>
      <c r="M309" s="2169"/>
      <c r="N309" s="2170"/>
      <c r="O309" s="1708"/>
      <c r="P309" s="1755"/>
    </row>
    <row r="310" spans="2:16" ht="39" customHeight="1">
      <c r="B310" s="253" t="s">
        <v>722</v>
      </c>
      <c r="C310" s="1450" t="s">
        <v>723</v>
      </c>
      <c r="D310" s="1450"/>
      <c r="E310" s="1450"/>
      <c r="F310" s="1450"/>
      <c r="G310" s="1451"/>
      <c r="H310" s="1867" t="s">
        <v>53</v>
      </c>
      <c r="I310" s="1868"/>
      <c r="J310" s="1869"/>
      <c r="K310" s="1756" t="s">
        <v>446</v>
      </c>
      <c r="L310" s="3083" t="s">
        <v>4356</v>
      </c>
      <c r="M310" s="3084"/>
      <c r="N310" s="3085"/>
      <c r="O310" s="1709" t="s">
        <v>3303</v>
      </c>
      <c r="P310" s="1709"/>
    </row>
    <row r="311" spans="2:16" ht="46.5" customHeight="1">
      <c r="B311" s="191" t="s">
        <v>724</v>
      </c>
      <c r="C311" s="1414" t="s">
        <v>725</v>
      </c>
      <c r="D311" s="1414"/>
      <c r="E311" s="1414"/>
      <c r="F311" s="1414"/>
      <c r="G311" s="1415"/>
      <c r="H311" s="1574" t="s">
        <v>67</v>
      </c>
      <c r="I311" s="1685"/>
      <c r="J311" s="1575"/>
      <c r="K311" s="1757"/>
      <c r="L311" s="2381"/>
      <c r="M311" s="2382"/>
      <c r="N311" s="2383"/>
      <c r="O311" s="1708"/>
      <c r="P311" s="1708"/>
    </row>
    <row r="312" spans="2:16" ht="34.5" customHeight="1">
      <c r="B312" s="214" t="s">
        <v>726</v>
      </c>
      <c r="C312" s="1414" t="s">
        <v>727</v>
      </c>
      <c r="D312" s="1414"/>
      <c r="E312" s="1414"/>
      <c r="F312" s="1414"/>
      <c r="G312" s="1415"/>
      <c r="H312" s="1574" t="s">
        <v>318</v>
      </c>
      <c r="I312" s="1685"/>
      <c r="J312" s="1575"/>
      <c r="K312" s="1757"/>
      <c r="L312" s="2381"/>
      <c r="M312" s="2382"/>
      <c r="N312" s="2383"/>
      <c r="O312" s="1708"/>
      <c r="P312" s="1708"/>
    </row>
    <row r="313" spans="2:16" ht="33.75" customHeight="1">
      <c r="B313" s="358" t="s">
        <v>394</v>
      </c>
      <c r="C313" s="1414" t="s">
        <v>728</v>
      </c>
      <c r="D313" s="1414"/>
      <c r="E313" s="1414"/>
      <c r="F313" s="1414"/>
      <c r="G313" s="1415"/>
      <c r="H313" s="1574" t="s">
        <v>318</v>
      </c>
      <c r="I313" s="1685"/>
      <c r="J313" s="1575"/>
      <c r="K313" s="1757"/>
      <c r="L313" s="2381"/>
      <c r="M313" s="2382"/>
      <c r="N313" s="2383"/>
      <c r="O313" s="1708"/>
      <c r="P313" s="1708"/>
    </row>
    <row r="314" spans="2:16" ht="43.5" customHeight="1">
      <c r="B314" s="298" t="s">
        <v>729</v>
      </c>
      <c r="C314" s="1414" t="s">
        <v>730</v>
      </c>
      <c r="D314" s="1414"/>
      <c r="E314" s="1414"/>
      <c r="F314" s="1414"/>
      <c r="G314" s="1415"/>
      <c r="H314" s="1563" t="s">
        <v>53</v>
      </c>
      <c r="I314" s="1655"/>
      <c r="J314" s="1564"/>
      <c r="K314" s="1757"/>
      <c r="L314" s="2381"/>
      <c r="M314" s="2382"/>
      <c r="N314" s="2383"/>
      <c r="O314" s="1443" t="s">
        <v>1357</v>
      </c>
      <c r="P314" s="1443"/>
    </row>
    <row r="315" spans="2:16" ht="20.45" customHeight="1">
      <c r="B315" s="266" t="s">
        <v>394</v>
      </c>
      <c r="C315" s="1445" t="s">
        <v>731</v>
      </c>
      <c r="D315" s="1445"/>
      <c r="E315" s="1445"/>
      <c r="F315" s="1445"/>
      <c r="G315" s="1817"/>
      <c r="H315" s="1880" t="s">
        <v>329</v>
      </c>
      <c r="I315" s="1880"/>
      <c r="J315" s="1881"/>
      <c r="K315" s="1870"/>
      <c r="L315" s="2384"/>
      <c r="M315" s="2385"/>
      <c r="N315" s="2386"/>
      <c r="O315" s="1444"/>
      <c r="P315" s="1444"/>
    </row>
    <row r="316" spans="2:16" ht="21.75" customHeight="1">
      <c r="B316" s="1416" t="s">
        <v>732</v>
      </c>
      <c r="C316" s="1417"/>
      <c r="D316" s="1417"/>
      <c r="E316" s="1417"/>
      <c r="F316" s="1417"/>
      <c r="G316" s="1417"/>
      <c r="H316" s="1417"/>
      <c r="I316" s="1417"/>
      <c r="J316" s="1417"/>
      <c r="K316" s="1882"/>
      <c r="L316" s="1417"/>
      <c r="M316" s="1417"/>
      <c r="N316" s="1417"/>
      <c r="O316" s="1417"/>
      <c r="P316" s="1418"/>
    </row>
    <row r="317" spans="2:16" ht="28.5" customHeight="1">
      <c r="B317" s="214" t="s">
        <v>733</v>
      </c>
      <c r="C317" s="1450" t="s">
        <v>734</v>
      </c>
      <c r="D317" s="1450"/>
      <c r="E317" s="1450"/>
      <c r="F317" s="1450"/>
      <c r="G317" s="1450"/>
      <c r="H317" s="1883" t="s">
        <v>334</v>
      </c>
      <c r="I317" s="1884"/>
      <c r="J317" s="1884"/>
      <c r="K317" s="1885" t="s">
        <v>446</v>
      </c>
      <c r="L317" s="1886" t="s">
        <v>4357</v>
      </c>
      <c r="M317" s="1887"/>
      <c r="N317" s="1888"/>
      <c r="O317" s="1759" t="s">
        <v>4291</v>
      </c>
      <c r="P317" s="1759" t="s">
        <v>1905</v>
      </c>
    </row>
    <row r="318" spans="2:16" ht="30.75" customHeight="1">
      <c r="B318" s="195" t="s">
        <v>394</v>
      </c>
      <c r="C318" s="1450" t="s">
        <v>735</v>
      </c>
      <c r="D318" s="1450"/>
      <c r="E318" s="1450"/>
      <c r="F318" s="1450"/>
      <c r="G318" s="1450"/>
      <c r="H318" s="1574" t="s">
        <v>54</v>
      </c>
      <c r="I318" s="1685"/>
      <c r="J318" s="1575"/>
      <c r="K318" s="1757"/>
      <c r="L318" s="1568"/>
      <c r="M318" s="1569"/>
      <c r="N318" s="1570"/>
      <c r="O318" s="1708"/>
      <c r="P318" s="1708"/>
    </row>
    <row r="319" spans="2:16" ht="39" customHeight="1">
      <c r="B319" s="195" t="s">
        <v>401</v>
      </c>
      <c r="C319" s="1414" t="s">
        <v>736</v>
      </c>
      <c r="D319" s="1414"/>
      <c r="E319" s="1414"/>
      <c r="F319" s="1414"/>
      <c r="G319" s="1415"/>
      <c r="H319" s="1574" t="s">
        <v>57</v>
      </c>
      <c r="I319" s="1685"/>
      <c r="J319" s="1575"/>
      <c r="K319" s="1757"/>
      <c r="L319" s="1568"/>
      <c r="M319" s="1569"/>
      <c r="N319" s="1570"/>
      <c r="O319" s="1708"/>
      <c r="P319" s="1708"/>
    </row>
    <row r="320" spans="2:16" ht="35.25" customHeight="1">
      <c r="B320" s="214" t="s">
        <v>737</v>
      </c>
      <c r="C320" s="1464" t="s">
        <v>738</v>
      </c>
      <c r="D320" s="1464"/>
      <c r="E320" s="1464"/>
      <c r="F320" s="1464"/>
      <c r="G320" s="1465"/>
      <c r="H320" s="1574" t="s">
        <v>53</v>
      </c>
      <c r="I320" s="1685"/>
      <c r="J320" s="1575"/>
      <c r="K320" s="1757"/>
      <c r="L320" s="1571"/>
      <c r="M320" s="1572"/>
      <c r="N320" s="1573"/>
      <c r="O320" s="1708"/>
      <c r="P320" s="1708"/>
    </row>
    <row r="321" spans="1:16" ht="39" customHeight="1">
      <c r="B321" s="195" t="s">
        <v>394</v>
      </c>
      <c r="C321" s="1414" t="s">
        <v>739</v>
      </c>
      <c r="D321" s="1414"/>
      <c r="E321" s="1414"/>
      <c r="F321" s="1414"/>
      <c r="G321" s="1415"/>
      <c r="H321" s="1574" t="s">
        <v>4358</v>
      </c>
      <c r="I321" s="1685"/>
      <c r="J321" s="1575"/>
      <c r="K321" s="1756" t="s">
        <v>446</v>
      </c>
      <c r="L321" s="1576" t="s">
        <v>4359</v>
      </c>
      <c r="M321" s="1577"/>
      <c r="N321" s="1690"/>
      <c r="O321" s="1708"/>
      <c r="P321" s="1708"/>
    </row>
    <row r="322" spans="1:16" ht="54.95" customHeight="1">
      <c r="B322" s="205" t="s">
        <v>401</v>
      </c>
      <c r="C322" s="1484" t="s">
        <v>740</v>
      </c>
      <c r="D322" s="1484"/>
      <c r="E322" s="1484"/>
      <c r="F322" s="1484"/>
      <c r="G322" s="1485"/>
      <c r="H322" s="1563" t="s">
        <v>53</v>
      </c>
      <c r="I322" s="1655"/>
      <c r="J322" s="1564"/>
      <c r="K322" s="1757"/>
      <c r="L322" s="1691"/>
      <c r="M322" s="1692"/>
      <c r="N322" s="1693"/>
      <c r="O322" s="1755"/>
      <c r="P322" s="1755"/>
    </row>
    <row r="323" spans="1:16" ht="54" customHeight="1">
      <c r="B323" s="1889" t="s">
        <v>741</v>
      </c>
      <c r="C323" s="1890"/>
      <c r="D323" s="1890"/>
      <c r="E323" s="1890"/>
      <c r="F323" s="1890"/>
      <c r="G323" s="1890"/>
      <c r="H323" s="1890"/>
      <c r="I323" s="1890"/>
      <c r="J323" s="1890"/>
      <c r="K323" s="1890"/>
      <c r="L323" s="1890"/>
      <c r="M323" s="1890"/>
      <c r="N323" s="1891"/>
      <c r="O323" s="375"/>
      <c r="P323" s="375"/>
    </row>
    <row r="324" spans="1:16" ht="114.75" customHeight="1">
      <c r="B324" s="233" t="s">
        <v>742</v>
      </c>
      <c r="C324" s="1450" t="s">
        <v>743</v>
      </c>
      <c r="D324" s="1450"/>
      <c r="E324" s="1450"/>
      <c r="F324" s="1450"/>
      <c r="G324" s="1450"/>
      <c r="H324" s="1450"/>
      <c r="I324" s="1450"/>
      <c r="J324" s="1450"/>
      <c r="K324" s="1450"/>
      <c r="L324" s="1450"/>
      <c r="M324" s="1450"/>
      <c r="N324" s="1892"/>
      <c r="O324" s="1709" t="s">
        <v>3320</v>
      </c>
      <c r="P324" s="1709"/>
    </row>
    <row r="325" spans="1:16" ht="40.5" customHeight="1">
      <c r="A325" s="281"/>
      <c r="B325" s="397" t="s">
        <v>394</v>
      </c>
      <c r="C325" s="1484" t="s">
        <v>744</v>
      </c>
      <c r="D325" s="1484"/>
      <c r="E325" s="1484"/>
      <c r="F325" s="1484"/>
      <c r="G325" s="1484"/>
      <c r="H325" s="1484"/>
      <c r="I325" s="1484"/>
      <c r="J325" s="1484"/>
      <c r="K325" s="1484"/>
      <c r="L325" s="1900" t="s">
        <v>446</v>
      </c>
      <c r="M325" s="1565"/>
      <c r="N325" s="1567"/>
      <c r="O325" s="1708"/>
      <c r="P325" s="1708"/>
    </row>
    <row r="326" spans="1:16" ht="26.45" customHeight="1">
      <c r="A326" s="281"/>
      <c r="B326" s="397"/>
      <c r="C326" s="294" t="s">
        <v>418</v>
      </c>
      <c r="D326" s="1414" t="s">
        <v>745</v>
      </c>
      <c r="E326" s="1414"/>
      <c r="F326" s="1414"/>
      <c r="G326" s="1414"/>
      <c r="H326" s="1414"/>
      <c r="I326" s="1415"/>
      <c r="J326" s="1574" t="s">
        <v>345</v>
      </c>
      <c r="K326" s="1575"/>
      <c r="L326" s="1901"/>
      <c r="M326" s="1568"/>
      <c r="N326" s="1570"/>
      <c r="O326" s="1708"/>
      <c r="P326" s="1708"/>
    </row>
    <row r="327" spans="1:16" ht="19.5" customHeight="1">
      <c r="A327" s="281"/>
      <c r="B327" s="397"/>
      <c r="C327" s="397" t="s">
        <v>508</v>
      </c>
      <c r="D327" s="1414" t="s">
        <v>746</v>
      </c>
      <c r="E327" s="1414"/>
      <c r="F327" s="1414"/>
      <c r="G327" s="1414"/>
      <c r="H327" s="1484"/>
      <c r="I327" s="1485"/>
      <c r="J327" s="1883" t="s">
        <v>335</v>
      </c>
      <c r="K327" s="1903"/>
      <c r="L327" s="1901"/>
      <c r="M327" s="1568"/>
      <c r="N327" s="1570"/>
      <c r="O327" s="1708"/>
      <c r="P327" s="1708"/>
    </row>
    <row r="328" spans="1:16" ht="19.5" customHeight="1">
      <c r="A328" s="281"/>
      <c r="B328" s="397"/>
      <c r="C328" s="397" t="s">
        <v>510</v>
      </c>
      <c r="D328" s="1414" t="s">
        <v>747</v>
      </c>
      <c r="E328" s="1414"/>
      <c r="F328" s="1414"/>
      <c r="G328" s="1414"/>
      <c r="H328" s="1904" t="s">
        <v>748</v>
      </c>
      <c r="I328" s="1894"/>
      <c r="J328" s="1893" t="s">
        <v>749</v>
      </c>
      <c r="K328" s="1894"/>
      <c r="L328" s="1901"/>
      <c r="M328" s="1568"/>
      <c r="N328" s="1570"/>
      <c r="O328" s="1708"/>
      <c r="P328" s="1708"/>
    </row>
    <row r="329" spans="1:16" ht="25.5" customHeight="1">
      <c r="A329" s="281"/>
      <c r="B329" s="397"/>
      <c r="C329" s="397"/>
      <c r="D329" s="1895" t="s">
        <v>750</v>
      </c>
      <c r="E329" s="1895"/>
      <c r="F329" s="1895"/>
      <c r="G329" s="1896"/>
      <c r="H329" s="1827" t="s">
        <v>92</v>
      </c>
      <c r="I329" s="1897"/>
      <c r="J329" s="1560" t="s">
        <v>92</v>
      </c>
      <c r="K329" s="1561"/>
      <c r="L329" s="1901"/>
      <c r="M329" s="1568"/>
      <c r="N329" s="1570"/>
      <c r="O329" s="1708"/>
      <c r="P329" s="1708"/>
    </row>
    <row r="330" spans="1:16" ht="19.5" customHeight="1">
      <c r="A330" s="281"/>
      <c r="B330" s="397"/>
      <c r="C330" s="397" t="s">
        <v>512</v>
      </c>
      <c r="D330" s="1414" t="s">
        <v>751</v>
      </c>
      <c r="E330" s="1414"/>
      <c r="F330" s="1414"/>
      <c r="G330" s="1414"/>
      <c r="H330" s="1414"/>
      <c r="I330" s="1414"/>
      <c r="J330" s="1574">
        <v>0</v>
      </c>
      <c r="K330" s="1575"/>
      <c r="L330" s="1901"/>
      <c r="M330" s="1568"/>
      <c r="N330" s="1570"/>
      <c r="O330" s="1708"/>
      <c r="P330" s="1708"/>
    </row>
    <row r="331" spans="1:16" ht="34.5" customHeight="1">
      <c r="A331" s="281"/>
      <c r="B331" s="397" t="s">
        <v>401</v>
      </c>
      <c r="C331" s="1484" t="s">
        <v>752</v>
      </c>
      <c r="D331" s="1484"/>
      <c r="E331" s="1484"/>
      <c r="F331" s="1484"/>
      <c r="G331" s="1484"/>
      <c r="H331" s="1484"/>
      <c r="I331" s="1484"/>
      <c r="J331" s="1484"/>
      <c r="K331" s="1485"/>
      <c r="L331" s="1901"/>
      <c r="M331" s="1568"/>
      <c r="N331" s="1570"/>
      <c r="O331" s="1708"/>
      <c r="P331" s="1708"/>
    </row>
    <row r="332" spans="1:16" ht="19.5" customHeight="1">
      <c r="A332" s="281"/>
      <c r="B332" s="397"/>
      <c r="C332" s="397" t="s">
        <v>418</v>
      </c>
      <c r="D332" s="1414" t="s">
        <v>745</v>
      </c>
      <c r="E332" s="1414"/>
      <c r="F332" s="1414"/>
      <c r="G332" s="1414"/>
      <c r="H332" s="1414"/>
      <c r="I332" s="1415"/>
      <c r="J332" s="1574" t="s">
        <v>345</v>
      </c>
      <c r="K332" s="1575"/>
      <c r="L332" s="1901"/>
      <c r="M332" s="1568"/>
      <c r="N332" s="1570"/>
      <c r="O332" s="1708"/>
      <c r="P332" s="1708"/>
    </row>
    <row r="333" spans="1:16" ht="19.5" customHeight="1">
      <c r="A333" s="281"/>
      <c r="B333" s="397"/>
      <c r="C333" s="397" t="s">
        <v>508</v>
      </c>
      <c r="D333" s="1414" t="s">
        <v>753</v>
      </c>
      <c r="E333" s="1414"/>
      <c r="F333" s="1414"/>
      <c r="G333" s="1414"/>
      <c r="H333" s="1414"/>
      <c r="I333" s="1415"/>
      <c r="J333" s="1898" t="s">
        <v>335</v>
      </c>
      <c r="K333" s="1899"/>
      <c r="L333" s="1901"/>
      <c r="M333" s="1568"/>
      <c r="N333" s="1570"/>
      <c r="O333" s="1708"/>
      <c r="P333" s="1708"/>
    </row>
    <row r="334" spans="1:16" ht="19.5" customHeight="1">
      <c r="A334" s="281"/>
      <c r="B334" s="397"/>
      <c r="C334" s="397" t="s">
        <v>510</v>
      </c>
      <c r="D334" s="1484" t="s">
        <v>747</v>
      </c>
      <c r="E334" s="1484"/>
      <c r="F334" s="1484"/>
      <c r="G334" s="1484"/>
      <c r="H334" s="1904" t="s">
        <v>748</v>
      </c>
      <c r="I334" s="1894"/>
      <c r="J334" s="1893" t="s">
        <v>749</v>
      </c>
      <c r="K334" s="1894"/>
      <c r="L334" s="1901"/>
      <c r="M334" s="1568"/>
      <c r="N334" s="1570"/>
      <c r="O334" s="1708"/>
      <c r="P334" s="1708"/>
    </row>
    <row r="335" spans="1:16" ht="19.5" customHeight="1">
      <c r="A335" s="281"/>
      <c r="B335" s="397"/>
      <c r="C335" s="397"/>
      <c r="D335" s="225"/>
      <c r="E335" s="225"/>
      <c r="F335" s="225"/>
      <c r="G335" s="225"/>
      <c r="H335" s="1559" t="s">
        <v>92</v>
      </c>
      <c r="I335" s="1561"/>
      <c r="J335" s="1560" t="s">
        <v>92</v>
      </c>
      <c r="K335" s="1561"/>
      <c r="L335" s="1901"/>
      <c r="M335" s="1568"/>
      <c r="N335" s="1570"/>
      <c r="O335" s="1708"/>
      <c r="P335" s="1708"/>
    </row>
    <row r="336" spans="1:16" ht="19.5" customHeight="1">
      <c r="A336" s="281"/>
      <c r="B336" s="397"/>
      <c r="C336" s="397" t="s">
        <v>512</v>
      </c>
      <c r="D336" s="1414" t="s">
        <v>754</v>
      </c>
      <c r="E336" s="1414"/>
      <c r="F336" s="1414"/>
      <c r="G336" s="1414"/>
      <c r="H336" s="1414"/>
      <c r="I336" s="1414"/>
      <c r="J336" s="1574">
        <v>0</v>
      </c>
      <c r="K336" s="1575"/>
      <c r="L336" s="1901"/>
      <c r="M336" s="1568"/>
      <c r="N336" s="1570"/>
      <c r="O336" s="1708"/>
      <c r="P336" s="1708"/>
    </row>
    <row r="337" spans="1:16" ht="39.75" customHeight="1">
      <c r="A337" s="281"/>
      <c r="B337" s="397" t="s">
        <v>403</v>
      </c>
      <c r="C337" s="1414" t="s">
        <v>755</v>
      </c>
      <c r="D337" s="1414"/>
      <c r="E337" s="1414"/>
      <c r="F337" s="1414"/>
      <c r="G337" s="1414"/>
      <c r="H337" s="1414"/>
      <c r="I337" s="1414"/>
      <c r="J337" s="1414"/>
      <c r="K337" s="1415"/>
      <c r="L337" s="1901"/>
      <c r="M337" s="1568"/>
      <c r="N337" s="1570"/>
      <c r="O337" s="1708"/>
      <c r="P337" s="1708"/>
    </row>
    <row r="338" spans="1:16" ht="19.5" customHeight="1">
      <c r="A338" s="281"/>
      <c r="B338" s="205"/>
      <c r="C338" s="397" t="s">
        <v>418</v>
      </c>
      <c r="D338" s="1414" t="s">
        <v>745</v>
      </c>
      <c r="E338" s="1414"/>
      <c r="F338" s="1414"/>
      <c r="G338" s="1414"/>
      <c r="H338" s="1414"/>
      <c r="I338" s="1415"/>
      <c r="J338" s="1574" t="s">
        <v>345</v>
      </c>
      <c r="K338" s="1575"/>
      <c r="L338" s="1901"/>
      <c r="M338" s="1568"/>
      <c r="N338" s="1570"/>
      <c r="O338" s="1708"/>
      <c r="P338" s="1708"/>
    </row>
    <row r="339" spans="1:16" ht="19.5" customHeight="1">
      <c r="A339" s="281"/>
      <c r="B339" s="205"/>
      <c r="C339" s="397" t="s">
        <v>508</v>
      </c>
      <c r="D339" s="1414" t="s">
        <v>753</v>
      </c>
      <c r="E339" s="1414"/>
      <c r="F339" s="1414"/>
      <c r="G339" s="1414"/>
      <c r="H339" s="1414"/>
      <c r="I339" s="1415"/>
      <c r="J339" s="1905" t="s">
        <v>335</v>
      </c>
      <c r="K339" s="1903"/>
      <c r="L339" s="1901"/>
      <c r="M339" s="1568"/>
      <c r="N339" s="1570"/>
      <c r="O339" s="1708"/>
      <c r="P339" s="1708"/>
    </row>
    <row r="340" spans="1:16" ht="19.5" customHeight="1">
      <c r="A340" s="281"/>
      <c r="B340" s="198"/>
      <c r="C340" s="397" t="s">
        <v>510</v>
      </c>
      <c r="D340" s="1414" t="s">
        <v>747</v>
      </c>
      <c r="E340" s="1414"/>
      <c r="F340" s="1414"/>
      <c r="G340" s="1414"/>
      <c r="H340" s="1904" t="s">
        <v>748</v>
      </c>
      <c r="I340" s="1894"/>
      <c r="J340" s="1893" t="s">
        <v>749</v>
      </c>
      <c r="K340" s="1894"/>
      <c r="L340" s="1901"/>
      <c r="M340" s="1568"/>
      <c r="N340" s="1570"/>
      <c r="O340" s="1708"/>
      <c r="P340" s="1708"/>
    </row>
    <row r="341" spans="1:16" ht="19.5" customHeight="1">
      <c r="A341" s="281"/>
      <c r="B341" s="205"/>
      <c r="C341" s="397"/>
      <c r="D341" s="190"/>
      <c r="E341" s="190"/>
      <c r="F341" s="190"/>
      <c r="G341" s="190"/>
      <c r="H341" s="1559" t="s">
        <v>92</v>
      </c>
      <c r="I341" s="1561"/>
      <c r="J341" s="1560" t="s">
        <v>92</v>
      </c>
      <c r="K341" s="1561"/>
      <c r="L341" s="1901"/>
      <c r="M341" s="1568"/>
      <c r="N341" s="1570"/>
      <c r="O341" s="1708"/>
      <c r="P341" s="1708"/>
    </row>
    <row r="342" spans="1:16" ht="19.5" customHeight="1">
      <c r="A342" s="281"/>
      <c r="B342" s="205"/>
      <c r="C342" s="397" t="s">
        <v>512</v>
      </c>
      <c r="D342" s="1414" t="s">
        <v>756</v>
      </c>
      <c r="E342" s="1414"/>
      <c r="F342" s="1414"/>
      <c r="G342" s="1414"/>
      <c r="H342" s="1414"/>
      <c r="I342" s="1414"/>
      <c r="J342" s="1574">
        <v>0</v>
      </c>
      <c r="K342" s="1575"/>
      <c r="L342" s="1901"/>
      <c r="M342" s="1568"/>
      <c r="N342" s="1570"/>
      <c r="O342" s="1708"/>
      <c r="P342" s="1708"/>
    </row>
    <row r="343" spans="1:16" ht="39.75" customHeight="1">
      <c r="A343" s="281"/>
      <c r="B343" s="205" t="s">
        <v>405</v>
      </c>
      <c r="C343" s="1414" t="s">
        <v>757</v>
      </c>
      <c r="D343" s="1414"/>
      <c r="E343" s="1414"/>
      <c r="F343" s="1414"/>
      <c r="G343" s="1414"/>
      <c r="H343" s="1414"/>
      <c r="I343" s="1414"/>
      <c r="J343" s="1414"/>
      <c r="K343" s="1415"/>
      <c r="L343" s="1901"/>
      <c r="M343" s="1568"/>
      <c r="N343" s="1570"/>
      <c r="O343" s="1708"/>
      <c r="P343" s="1708"/>
    </row>
    <row r="344" spans="1:16" ht="19.5" customHeight="1">
      <c r="A344" s="281"/>
      <c r="B344" s="205"/>
      <c r="C344" s="397" t="s">
        <v>418</v>
      </c>
      <c r="D344" s="1414" t="s">
        <v>745</v>
      </c>
      <c r="E344" s="1414"/>
      <c r="F344" s="1414"/>
      <c r="G344" s="1414"/>
      <c r="H344" s="1414"/>
      <c r="I344" s="1415"/>
      <c r="J344" s="1574" t="s">
        <v>345</v>
      </c>
      <c r="K344" s="1575"/>
      <c r="L344" s="1901"/>
      <c r="M344" s="1568"/>
      <c r="N344" s="1570"/>
      <c r="O344" s="1708"/>
      <c r="P344" s="1708"/>
    </row>
    <row r="345" spans="1:16" ht="19.5" customHeight="1">
      <c r="A345" s="281"/>
      <c r="B345" s="205"/>
      <c r="C345" s="397" t="s">
        <v>508</v>
      </c>
      <c r="D345" s="1414" t="s">
        <v>753</v>
      </c>
      <c r="E345" s="1414"/>
      <c r="F345" s="1414"/>
      <c r="G345" s="1414"/>
      <c r="H345" s="1414"/>
      <c r="I345" s="1415"/>
      <c r="J345" s="1883" t="s">
        <v>335</v>
      </c>
      <c r="K345" s="1903"/>
      <c r="L345" s="1901"/>
      <c r="M345" s="1568"/>
      <c r="N345" s="1570"/>
      <c r="O345" s="1708"/>
      <c r="P345" s="1708"/>
    </row>
    <row r="346" spans="1:16" ht="19.5" customHeight="1">
      <c r="A346" s="281"/>
      <c r="B346" s="198"/>
      <c r="C346" s="397" t="s">
        <v>510</v>
      </c>
      <c r="D346" s="1414" t="s">
        <v>747</v>
      </c>
      <c r="E346" s="1414"/>
      <c r="F346" s="1414"/>
      <c r="G346" s="1414"/>
      <c r="H346" s="1904" t="s">
        <v>748</v>
      </c>
      <c r="I346" s="1894"/>
      <c r="J346" s="1893" t="s">
        <v>749</v>
      </c>
      <c r="K346" s="1894"/>
      <c r="L346" s="1901"/>
      <c r="M346" s="1568"/>
      <c r="N346" s="1570"/>
      <c r="O346" s="1708"/>
      <c r="P346" s="1708"/>
    </row>
    <row r="347" spans="1:16" ht="19.5" customHeight="1">
      <c r="A347" s="281"/>
      <c r="B347" s="205"/>
      <c r="C347" s="397"/>
      <c r="D347" s="190"/>
      <c r="E347" s="190"/>
      <c r="F347" s="190"/>
      <c r="G347" s="190"/>
      <c r="H347" s="1559" t="s">
        <v>92</v>
      </c>
      <c r="I347" s="1561"/>
      <c r="J347" s="1560" t="s">
        <v>92</v>
      </c>
      <c r="K347" s="1561"/>
      <c r="L347" s="1901"/>
      <c r="M347" s="1568"/>
      <c r="N347" s="1570"/>
      <c r="O347" s="1708"/>
      <c r="P347" s="1708"/>
    </row>
    <row r="348" spans="1:16" ht="19.5" customHeight="1">
      <c r="A348" s="281"/>
      <c r="B348" s="205"/>
      <c r="C348" s="397" t="s">
        <v>512</v>
      </c>
      <c r="D348" s="1414" t="s">
        <v>758</v>
      </c>
      <c r="E348" s="1414"/>
      <c r="F348" s="1414"/>
      <c r="G348" s="1414"/>
      <c r="H348" s="1414"/>
      <c r="I348" s="1414"/>
      <c r="J348" s="1574">
        <v>0</v>
      </c>
      <c r="K348" s="1575"/>
      <c r="L348" s="1901"/>
      <c r="M348" s="1568"/>
      <c r="N348" s="1570"/>
      <c r="O348" s="1708"/>
      <c r="P348" s="1708"/>
    </row>
    <row r="349" spans="1:16" ht="39.75" customHeight="1">
      <c r="A349" s="281"/>
      <c r="B349" s="205" t="s">
        <v>408</v>
      </c>
      <c r="C349" s="1414" t="s">
        <v>759</v>
      </c>
      <c r="D349" s="1414"/>
      <c r="E349" s="1414"/>
      <c r="F349" s="1414"/>
      <c r="G349" s="1414"/>
      <c r="H349" s="1414"/>
      <c r="I349" s="1414"/>
      <c r="J349" s="1414"/>
      <c r="K349" s="1415"/>
      <c r="L349" s="1901"/>
      <c r="M349" s="1568"/>
      <c r="N349" s="1570"/>
      <c r="O349" s="1708"/>
      <c r="P349" s="1708"/>
    </row>
    <row r="350" spans="1:16" ht="19.5" customHeight="1">
      <c r="A350" s="281"/>
      <c r="B350" s="205"/>
      <c r="C350" s="398" t="s">
        <v>418</v>
      </c>
      <c r="D350" s="1414" t="s">
        <v>745</v>
      </c>
      <c r="E350" s="1414"/>
      <c r="F350" s="1414"/>
      <c r="G350" s="1414"/>
      <c r="H350" s="1414"/>
      <c r="I350" s="1415"/>
      <c r="J350" s="1574" t="s">
        <v>345</v>
      </c>
      <c r="K350" s="1575"/>
      <c r="L350" s="1901"/>
      <c r="M350" s="1568"/>
      <c r="N350" s="1570"/>
      <c r="O350" s="1708"/>
      <c r="P350" s="1708"/>
    </row>
    <row r="351" spans="1:16" ht="19.5" customHeight="1">
      <c r="A351" s="281"/>
      <c r="B351" s="205"/>
      <c r="C351" s="397" t="s">
        <v>508</v>
      </c>
      <c r="D351" s="1414" t="s">
        <v>753</v>
      </c>
      <c r="E351" s="1414"/>
      <c r="F351" s="1414"/>
      <c r="G351" s="1414"/>
      <c r="H351" s="1414"/>
      <c r="I351" s="1415"/>
      <c r="J351" s="1883" t="s">
        <v>335</v>
      </c>
      <c r="K351" s="1903"/>
      <c r="L351" s="1901"/>
      <c r="M351" s="1568"/>
      <c r="N351" s="1570"/>
      <c r="O351" s="1708"/>
      <c r="P351" s="1708"/>
    </row>
    <row r="352" spans="1:16" ht="19.5" customHeight="1">
      <c r="A352" s="281"/>
      <c r="B352" s="198"/>
      <c r="C352" s="397" t="s">
        <v>510</v>
      </c>
      <c r="D352" s="1414" t="s">
        <v>747</v>
      </c>
      <c r="E352" s="1414"/>
      <c r="F352" s="1414"/>
      <c r="G352" s="1414"/>
      <c r="H352" s="1904" t="s">
        <v>748</v>
      </c>
      <c r="I352" s="1894"/>
      <c r="J352" s="1893" t="s">
        <v>749</v>
      </c>
      <c r="K352" s="1894"/>
      <c r="L352" s="1901"/>
      <c r="M352" s="1568"/>
      <c r="N352" s="1570"/>
      <c r="O352" s="1708"/>
      <c r="P352" s="1708"/>
    </row>
    <row r="353" spans="1:16" ht="19.5" customHeight="1">
      <c r="A353" s="281"/>
      <c r="B353" s="205"/>
      <c r="C353" s="397"/>
      <c r="D353" s="190"/>
      <c r="E353" s="190"/>
      <c r="F353" s="190"/>
      <c r="G353" s="190"/>
      <c r="H353" s="1559" t="s">
        <v>92</v>
      </c>
      <c r="I353" s="1561"/>
      <c r="J353" s="1560" t="s">
        <v>92</v>
      </c>
      <c r="K353" s="1561"/>
      <c r="L353" s="1901"/>
      <c r="M353" s="1568"/>
      <c r="N353" s="1570"/>
      <c r="O353" s="1708"/>
      <c r="P353" s="1708"/>
    </row>
    <row r="354" spans="1:16" ht="19.5" customHeight="1">
      <c r="A354" s="281"/>
      <c r="B354" s="205"/>
      <c r="C354" s="397" t="s">
        <v>512</v>
      </c>
      <c r="D354" s="1414" t="s">
        <v>758</v>
      </c>
      <c r="E354" s="1414"/>
      <c r="F354" s="1414"/>
      <c r="G354" s="1414"/>
      <c r="H354" s="1414"/>
      <c r="I354" s="1414"/>
      <c r="J354" s="1574">
        <v>0</v>
      </c>
      <c r="K354" s="1575"/>
      <c r="L354" s="1901"/>
      <c r="M354" s="1568"/>
      <c r="N354" s="1570"/>
      <c r="O354" s="1708"/>
      <c r="P354" s="1708"/>
    </row>
    <row r="355" spans="1:16" ht="25.5" customHeight="1">
      <c r="A355" s="281"/>
      <c r="B355" s="205" t="s">
        <v>410</v>
      </c>
      <c r="C355" s="1414" t="s">
        <v>117</v>
      </c>
      <c r="D355" s="1414"/>
      <c r="E355" s="1414"/>
      <c r="F355" s="1414"/>
      <c r="G355" s="1414"/>
      <c r="H355" s="1414"/>
      <c r="I355" s="1414"/>
      <c r="J355" s="1414"/>
      <c r="K355" s="1415"/>
      <c r="L355" s="1901"/>
      <c r="M355" s="1568"/>
      <c r="N355" s="1570"/>
      <c r="O355" s="1708"/>
      <c r="P355" s="1708"/>
    </row>
    <row r="356" spans="1:16" ht="19.5" customHeight="1">
      <c r="A356" s="281"/>
      <c r="B356" s="205"/>
      <c r="C356" s="398" t="s">
        <v>418</v>
      </c>
      <c r="D356" s="1414" t="s">
        <v>745</v>
      </c>
      <c r="E356" s="1414"/>
      <c r="F356" s="1414"/>
      <c r="G356" s="1414"/>
      <c r="H356" s="1414"/>
      <c r="I356" s="1415"/>
      <c r="J356" s="1574" t="s">
        <v>345</v>
      </c>
      <c r="K356" s="1575"/>
      <c r="L356" s="1901"/>
      <c r="M356" s="1568"/>
      <c r="N356" s="1570"/>
      <c r="O356" s="1708"/>
      <c r="P356" s="1708"/>
    </row>
    <row r="357" spans="1:16" ht="19.5" customHeight="1">
      <c r="A357" s="281"/>
      <c r="B357" s="205"/>
      <c r="C357" s="397" t="s">
        <v>508</v>
      </c>
      <c r="D357" s="1414" t="s">
        <v>753</v>
      </c>
      <c r="E357" s="1414"/>
      <c r="F357" s="1414"/>
      <c r="G357" s="1414"/>
      <c r="H357" s="1414"/>
      <c r="I357" s="1415"/>
      <c r="J357" s="1883" t="s">
        <v>335</v>
      </c>
      <c r="K357" s="1903"/>
      <c r="L357" s="1901"/>
      <c r="M357" s="1568"/>
      <c r="N357" s="1570"/>
      <c r="O357" s="1708"/>
      <c r="P357" s="1708"/>
    </row>
    <row r="358" spans="1:16" ht="19.5" customHeight="1">
      <c r="A358" s="281"/>
      <c r="B358" s="205"/>
      <c r="C358" s="397" t="s">
        <v>510</v>
      </c>
      <c r="D358" s="1414" t="s">
        <v>747</v>
      </c>
      <c r="E358" s="1414"/>
      <c r="F358" s="1414"/>
      <c r="G358" s="1414"/>
      <c r="H358" s="1904" t="s">
        <v>748</v>
      </c>
      <c r="I358" s="1894"/>
      <c r="J358" s="1893" t="s">
        <v>749</v>
      </c>
      <c r="K358" s="1894"/>
      <c r="L358" s="1901"/>
      <c r="M358" s="1568"/>
      <c r="N358" s="1570"/>
      <c r="O358" s="1708"/>
      <c r="P358" s="1708"/>
    </row>
    <row r="359" spans="1:16" ht="19.5" customHeight="1">
      <c r="A359" s="281"/>
      <c r="B359" s="205"/>
      <c r="C359" s="397"/>
      <c r="D359" s="190"/>
      <c r="E359" s="190"/>
      <c r="F359" s="190"/>
      <c r="G359" s="190"/>
      <c r="H359" s="1559" t="s">
        <v>92</v>
      </c>
      <c r="I359" s="1561"/>
      <c r="J359" s="1560" t="s">
        <v>92</v>
      </c>
      <c r="K359" s="1561"/>
      <c r="L359" s="1901"/>
      <c r="M359" s="1568"/>
      <c r="N359" s="1570"/>
      <c r="O359" s="1708"/>
      <c r="P359" s="1708"/>
    </row>
    <row r="360" spans="1:16" ht="19.5" customHeight="1">
      <c r="A360" s="281"/>
      <c r="B360" s="205"/>
      <c r="C360" s="397" t="s">
        <v>512</v>
      </c>
      <c r="D360" s="1414" t="s">
        <v>760</v>
      </c>
      <c r="E360" s="1414"/>
      <c r="F360" s="1414"/>
      <c r="G360" s="1414"/>
      <c r="H360" s="1414"/>
      <c r="I360" s="1414"/>
      <c r="J360" s="1574">
        <v>0</v>
      </c>
      <c r="K360" s="1575"/>
      <c r="L360" s="1901"/>
      <c r="M360" s="1568"/>
      <c r="N360" s="1570"/>
      <c r="O360" s="1708"/>
      <c r="P360" s="1708"/>
    </row>
    <row r="361" spans="1:16" ht="25.5" customHeight="1">
      <c r="A361" s="281"/>
      <c r="B361" s="205" t="s">
        <v>413</v>
      </c>
      <c r="C361" s="1414" t="s">
        <v>118</v>
      </c>
      <c r="D361" s="1414"/>
      <c r="E361" s="1414"/>
      <c r="F361" s="1414"/>
      <c r="G361" s="1414"/>
      <c r="H361" s="1414"/>
      <c r="I361" s="1414"/>
      <c r="J361" s="1414"/>
      <c r="K361" s="1415"/>
      <c r="L361" s="1901"/>
      <c r="M361" s="1568"/>
      <c r="N361" s="1570"/>
      <c r="O361" s="1708"/>
      <c r="P361" s="1708"/>
    </row>
    <row r="362" spans="1:16" ht="19.5" customHeight="1">
      <c r="A362" s="281"/>
      <c r="B362" s="205"/>
      <c r="C362" s="398" t="s">
        <v>418</v>
      </c>
      <c r="D362" s="1414" t="s">
        <v>745</v>
      </c>
      <c r="E362" s="1414"/>
      <c r="F362" s="1414"/>
      <c r="G362" s="1414"/>
      <c r="H362" s="1414"/>
      <c r="I362" s="1415"/>
      <c r="J362" s="1574" t="s">
        <v>345</v>
      </c>
      <c r="K362" s="1575"/>
      <c r="L362" s="1901"/>
      <c r="M362" s="1568"/>
      <c r="N362" s="1570"/>
      <c r="O362" s="1708"/>
      <c r="P362" s="1708"/>
    </row>
    <row r="363" spans="1:16" ht="19.5" customHeight="1">
      <c r="A363" s="281"/>
      <c r="B363" s="205"/>
      <c r="C363" s="397" t="s">
        <v>508</v>
      </c>
      <c r="D363" s="1414" t="s">
        <v>753</v>
      </c>
      <c r="E363" s="1414"/>
      <c r="F363" s="1414"/>
      <c r="G363" s="1414"/>
      <c r="H363" s="1414"/>
      <c r="I363" s="1415"/>
      <c r="J363" s="1883" t="s">
        <v>335</v>
      </c>
      <c r="K363" s="1903"/>
      <c r="L363" s="1901"/>
      <c r="M363" s="1568"/>
      <c r="N363" s="1570"/>
      <c r="O363" s="1708"/>
      <c r="P363" s="1708"/>
    </row>
    <row r="364" spans="1:16" ht="19.5" customHeight="1">
      <c r="A364" s="281"/>
      <c r="B364" s="205"/>
      <c r="C364" s="397" t="s">
        <v>510</v>
      </c>
      <c r="D364" s="1414" t="s">
        <v>747</v>
      </c>
      <c r="E364" s="1414"/>
      <c r="F364" s="1414"/>
      <c r="G364" s="1414"/>
      <c r="H364" s="1904" t="s">
        <v>748</v>
      </c>
      <c r="I364" s="1894"/>
      <c r="J364" s="1893" t="s">
        <v>749</v>
      </c>
      <c r="K364" s="1894"/>
      <c r="L364" s="1901"/>
      <c r="M364" s="1568"/>
      <c r="N364" s="1570"/>
      <c r="O364" s="1708"/>
      <c r="P364" s="1708"/>
    </row>
    <row r="365" spans="1:16" ht="19.5" customHeight="1">
      <c r="A365" s="281"/>
      <c r="B365" s="205"/>
      <c r="C365" s="397"/>
      <c r="D365" s="190"/>
      <c r="E365" s="190"/>
      <c r="F365" s="190"/>
      <c r="G365" s="190"/>
      <c r="H365" s="1559" t="s">
        <v>92</v>
      </c>
      <c r="I365" s="1561"/>
      <c r="J365" s="1560" t="s">
        <v>92</v>
      </c>
      <c r="K365" s="1561"/>
      <c r="L365" s="1901"/>
      <c r="M365" s="1568"/>
      <c r="N365" s="1570"/>
      <c r="O365" s="1708"/>
      <c r="P365" s="1708"/>
    </row>
    <row r="366" spans="1:16" ht="19.5" customHeight="1">
      <c r="A366" s="281"/>
      <c r="B366" s="205"/>
      <c r="C366" s="397" t="s">
        <v>512</v>
      </c>
      <c r="D366" s="1414" t="s">
        <v>761</v>
      </c>
      <c r="E366" s="1414"/>
      <c r="F366" s="1414"/>
      <c r="G366" s="1414"/>
      <c r="H366" s="1414"/>
      <c r="I366" s="1414"/>
      <c r="J366" s="1574">
        <v>0</v>
      </c>
      <c r="K366" s="1575"/>
      <c r="L366" s="1901"/>
      <c r="M366" s="1568"/>
      <c r="N366" s="1570"/>
      <c r="O366" s="1708"/>
      <c r="P366" s="1708"/>
    </row>
    <row r="367" spans="1:16" ht="35.25" customHeight="1">
      <c r="A367" s="281"/>
      <c r="B367" s="198" t="s">
        <v>416</v>
      </c>
      <c r="C367" s="1414" t="s">
        <v>762</v>
      </c>
      <c r="D367" s="1414"/>
      <c r="E367" s="1414"/>
      <c r="F367" s="1414"/>
      <c r="G367" s="1414"/>
      <c r="H367" s="1414"/>
      <c r="I367" s="1414"/>
      <c r="J367" s="1414"/>
      <c r="K367" s="1415"/>
      <c r="L367" s="1901"/>
      <c r="M367" s="1568"/>
      <c r="N367" s="1570"/>
      <c r="O367" s="1708"/>
      <c r="P367" s="1708"/>
    </row>
    <row r="368" spans="1:16" ht="19.5" customHeight="1">
      <c r="A368" s="281"/>
      <c r="B368" s="205"/>
      <c r="C368" s="398" t="s">
        <v>418</v>
      </c>
      <c r="D368" s="1414" t="s">
        <v>745</v>
      </c>
      <c r="E368" s="1414"/>
      <c r="F368" s="1414"/>
      <c r="G368" s="1414"/>
      <c r="H368" s="1414"/>
      <c r="I368" s="1415"/>
      <c r="J368" s="1574" t="s">
        <v>345</v>
      </c>
      <c r="K368" s="1575"/>
      <c r="L368" s="1901"/>
      <c r="M368" s="1568"/>
      <c r="N368" s="1570"/>
      <c r="O368" s="1708"/>
      <c r="P368" s="1708"/>
    </row>
    <row r="369" spans="1:16" ht="19.5" customHeight="1">
      <c r="A369" s="281"/>
      <c r="B369" s="205"/>
      <c r="C369" s="397" t="s">
        <v>508</v>
      </c>
      <c r="D369" s="1414" t="s">
        <v>753</v>
      </c>
      <c r="E369" s="1414"/>
      <c r="F369" s="1414"/>
      <c r="G369" s="1414"/>
      <c r="H369" s="1414"/>
      <c r="I369" s="1415"/>
      <c r="J369" s="1883" t="s">
        <v>335</v>
      </c>
      <c r="K369" s="1903"/>
      <c r="L369" s="1901"/>
      <c r="M369" s="1568"/>
      <c r="N369" s="1570"/>
      <c r="O369" s="1708"/>
      <c r="P369" s="1708"/>
    </row>
    <row r="370" spans="1:16" ht="19.5" customHeight="1">
      <c r="A370" s="281"/>
      <c r="B370" s="198"/>
      <c r="C370" s="294" t="s">
        <v>510</v>
      </c>
      <c r="D370" s="1414" t="s">
        <v>747</v>
      </c>
      <c r="E370" s="1414"/>
      <c r="F370" s="1414"/>
      <c r="G370" s="1414"/>
      <c r="H370" s="1904" t="s">
        <v>748</v>
      </c>
      <c r="I370" s="1894"/>
      <c r="J370" s="1893" t="s">
        <v>749</v>
      </c>
      <c r="K370" s="1894"/>
      <c r="L370" s="1901"/>
      <c r="M370" s="1568"/>
      <c r="N370" s="1570"/>
      <c r="O370" s="1708"/>
      <c r="P370" s="1708"/>
    </row>
    <row r="371" spans="1:16" ht="19.5" customHeight="1">
      <c r="A371" s="281"/>
      <c r="B371" s="397"/>
      <c r="C371" s="397"/>
      <c r="D371" s="190"/>
      <c r="E371" s="190"/>
      <c r="F371" s="190"/>
      <c r="G371" s="190"/>
      <c r="H371" s="1559" t="s">
        <v>92</v>
      </c>
      <c r="I371" s="1561"/>
      <c r="J371" s="1560" t="s">
        <v>92</v>
      </c>
      <c r="K371" s="1561"/>
      <c r="L371" s="1901"/>
      <c r="M371" s="1568"/>
      <c r="N371" s="1570"/>
      <c r="O371" s="1708"/>
      <c r="P371" s="1708"/>
    </row>
    <row r="372" spans="1:16" ht="19.5" customHeight="1">
      <c r="A372" s="281"/>
      <c r="B372" s="397"/>
      <c r="C372" s="397" t="s">
        <v>512</v>
      </c>
      <c r="D372" s="1414" t="s">
        <v>763</v>
      </c>
      <c r="E372" s="1414"/>
      <c r="F372" s="1414"/>
      <c r="G372" s="1414"/>
      <c r="H372" s="1414"/>
      <c r="I372" s="1414"/>
      <c r="J372" s="1574">
        <v>0</v>
      </c>
      <c r="K372" s="1575"/>
      <c r="L372" s="1902"/>
      <c r="M372" s="1571"/>
      <c r="N372" s="1573"/>
      <c r="O372" s="1755"/>
      <c r="P372" s="1755"/>
    </row>
    <row r="373" spans="1:16" ht="60" customHeight="1">
      <c r="A373" s="281"/>
      <c r="B373" s="225" t="s">
        <v>764</v>
      </c>
      <c r="C373" s="1414" t="s">
        <v>765</v>
      </c>
      <c r="D373" s="1414"/>
      <c r="E373" s="1414"/>
      <c r="F373" s="1414"/>
      <c r="G373" s="1414"/>
      <c r="H373" s="399" t="s">
        <v>54</v>
      </c>
      <c r="I373" s="400" t="s">
        <v>766</v>
      </c>
      <c r="J373" s="1560" t="s">
        <v>4360</v>
      </c>
      <c r="K373" s="1560"/>
      <c r="L373" s="1560"/>
      <c r="M373" s="1560"/>
      <c r="N373" s="1906"/>
      <c r="O373" s="328" t="s">
        <v>3320</v>
      </c>
      <c r="P373" s="328"/>
    </row>
    <row r="374" spans="1:16" ht="87.75" customHeight="1">
      <c r="A374" s="281"/>
      <c r="B374" s="225" t="s">
        <v>767</v>
      </c>
      <c r="C374" s="1484" t="s">
        <v>768</v>
      </c>
      <c r="D374" s="1484"/>
      <c r="E374" s="1484"/>
      <c r="F374" s="1484"/>
      <c r="G374" s="1485"/>
      <c r="H374" s="299" t="s">
        <v>53</v>
      </c>
      <c r="I374" s="319" t="s">
        <v>446</v>
      </c>
      <c r="J374" s="1907" t="s">
        <v>4361</v>
      </c>
      <c r="K374" s="1907"/>
      <c r="L374" s="1907"/>
      <c r="M374" s="1907"/>
      <c r="N374" s="1908"/>
      <c r="O374" s="1709" t="s">
        <v>3430</v>
      </c>
      <c r="P374" s="1709" t="s">
        <v>3322</v>
      </c>
    </row>
    <row r="375" spans="1:16" ht="65.25" customHeight="1">
      <c r="A375" s="281"/>
      <c r="B375" s="198" t="s">
        <v>394</v>
      </c>
      <c r="C375" s="1485" t="s">
        <v>769</v>
      </c>
      <c r="D375" s="1432"/>
      <c r="E375" s="1432"/>
      <c r="F375" s="1432"/>
      <c r="G375" s="1432"/>
      <c r="H375" s="1909" t="s">
        <v>4362</v>
      </c>
      <c r="I375" s="1909"/>
      <c r="J375" s="1909"/>
      <c r="K375" s="1909"/>
      <c r="L375" s="1909"/>
      <c r="M375" s="1791"/>
      <c r="N375" s="1910"/>
      <c r="O375" s="1755"/>
      <c r="P375" s="1755"/>
    </row>
    <row r="376" spans="1:16" ht="57" customHeight="1">
      <c r="A376" s="281"/>
      <c r="B376" s="190" t="s">
        <v>770</v>
      </c>
      <c r="C376" s="1414" t="s">
        <v>771</v>
      </c>
      <c r="D376" s="1414"/>
      <c r="E376" s="1414"/>
      <c r="F376" s="1414"/>
      <c r="G376" s="1415"/>
      <c r="H376" s="1574" t="s">
        <v>356</v>
      </c>
      <c r="I376" s="1575"/>
      <c r="J376" s="1921" t="s">
        <v>446</v>
      </c>
      <c r="K376" s="1563" t="s">
        <v>4363</v>
      </c>
      <c r="L376" s="1655"/>
      <c r="M376" s="1655"/>
      <c r="N376" s="1923"/>
      <c r="O376" s="1709" t="s">
        <v>3430</v>
      </c>
      <c r="P376" s="1709" t="s">
        <v>3324</v>
      </c>
    </row>
    <row r="377" spans="1:16" ht="42.75" customHeight="1">
      <c r="A377" s="281"/>
      <c r="B377" s="398" t="s">
        <v>394</v>
      </c>
      <c r="C377" s="1445" t="s">
        <v>772</v>
      </c>
      <c r="D377" s="1445"/>
      <c r="E377" s="1445"/>
      <c r="F377" s="1445"/>
      <c r="G377" s="1817"/>
      <c r="H377" s="1927" t="s">
        <v>3431</v>
      </c>
      <c r="I377" s="1881"/>
      <c r="J377" s="1922"/>
      <c r="K377" s="1924"/>
      <c r="L377" s="1925"/>
      <c r="M377" s="1925"/>
      <c r="N377" s="1926"/>
      <c r="O377" s="1710"/>
      <c r="P377" s="1710"/>
    </row>
    <row r="378" spans="1:16" ht="44.25" customHeight="1">
      <c r="B378" s="1911" t="s">
        <v>773</v>
      </c>
      <c r="C378" s="1912"/>
      <c r="D378" s="1912"/>
      <c r="E378" s="1912"/>
      <c r="F378" s="1912"/>
      <c r="G378" s="1913"/>
      <c r="H378" s="3551" t="s">
        <v>4364</v>
      </c>
      <c r="I378" s="3552"/>
      <c r="J378" s="3552"/>
      <c r="K378" s="3552"/>
      <c r="L378" s="3552"/>
      <c r="M378" s="3552"/>
      <c r="N378" s="3552"/>
      <c r="O378" s="1916"/>
      <c r="P378" s="1917"/>
    </row>
    <row r="379" spans="1:16" ht="24" customHeight="1">
      <c r="B379" s="1416" t="s">
        <v>7</v>
      </c>
      <c r="C379" s="1417"/>
      <c r="D379" s="1417"/>
      <c r="E379" s="1417"/>
      <c r="F379" s="1417"/>
      <c r="G379" s="1417"/>
      <c r="H379" s="1417"/>
      <c r="I379" s="1417"/>
      <c r="J379" s="1882"/>
      <c r="K379" s="1882"/>
      <c r="L379" s="1417"/>
      <c r="M379" s="1417"/>
      <c r="N379" s="1417"/>
      <c r="O379" s="1417"/>
      <c r="P379" s="1418"/>
    </row>
    <row r="380" spans="1:16" ht="37.5" customHeight="1">
      <c r="A380" s="281"/>
      <c r="B380" s="190" t="s">
        <v>774</v>
      </c>
      <c r="C380" s="1414" t="s">
        <v>775</v>
      </c>
      <c r="D380" s="1414"/>
      <c r="E380" s="1414"/>
      <c r="F380" s="1414"/>
      <c r="G380" s="1415"/>
      <c r="H380" s="1574" t="s">
        <v>53</v>
      </c>
      <c r="I380" s="1575"/>
      <c r="J380" s="394" t="s">
        <v>446</v>
      </c>
      <c r="K380" s="1918"/>
      <c r="L380" s="1919"/>
      <c r="M380" s="1919"/>
      <c r="N380" s="1920"/>
      <c r="O380" s="461"/>
      <c r="P380" s="462"/>
    </row>
    <row r="381" spans="1:16" ht="104.25" customHeight="1">
      <c r="A381" s="281"/>
      <c r="B381" s="190" t="s">
        <v>776</v>
      </c>
      <c r="C381" s="1414" t="s">
        <v>777</v>
      </c>
      <c r="D381" s="1414"/>
      <c r="E381" s="1414"/>
      <c r="F381" s="1414"/>
      <c r="G381" s="1415"/>
      <c r="H381" s="3549" t="s">
        <v>4365</v>
      </c>
      <c r="I381" s="3550"/>
      <c r="J381" s="319" t="s">
        <v>446</v>
      </c>
      <c r="K381" s="1928"/>
      <c r="L381" s="1929"/>
      <c r="M381" s="1929"/>
      <c r="N381" s="1930"/>
      <c r="O381" s="463"/>
      <c r="P381" s="464"/>
    </row>
    <row r="382" spans="1:16" ht="101.25" customHeight="1">
      <c r="A382" s="281"/>
      <c r="B382" s="190" t="s">
        <v>778</v>
      </c>
      <c r="C382" s="1414" t="s">
        <v>779</v>
      </c>
      <c r="D382" s="1414"/>
      <c r="E382" s="1414"/>
      <c r="F382" s="1414"/>
      <c r="G382" s="1415"/>
      <c r="H382" s="1574" t="s">
        <v>53</v>
      </c>
      <c r="I382" s="1575"/>
      <c r="J382" s="1756" t="s">
        <v>446</v>
      </c>
      <c r="K382" s="2191" t="s">
        <v>4366</v>
      </c>
      <c r="L382" s="2192"/>
      <c r="M382" s="2192"/>
      <c r="N382" s="2193"/>
      <c r="O382" s="463"/>
      <c r="P382" s="464"/>
    </row>
    <row r="383" spans="1:16" ht="63.95" customHeight="1">
      <c r="A383" s="281"/>
      <c r="B383" s="190"/>
      <c r="C383" s="190" t="s">
        <v>561</v>
      </c>
      <c r="D383" s="1414" t="s">
        <v>780</v>
      </c>
      <c r="E383" s="1414"/>
      <c r="F383" s="1414"/>
      <c r="G383" s="1415"/>
      <c r="H383" s="1574" t="s">
        <v>54</v>
      </c>
      <c r="I383" s="1575"/>
      <c r="J383" s="1758"/>
      <c r="K383" s="1928" t="s">
        <v>4367</v>
      </c>
      <c r="L383" s="1929"/>
      <c r="M383" s="1929"/>
      <c r="N383" s="1930"/>
      <c r="O383" s="463"/>
      <c r="P383" s="464"/>
    </row>
    <row r="384" spans="1:16" ht="72.75" customHeight="1">
      <c r="A384" s="281"/>
      <c r="B384" s="190" t="s">
        <v>781</v>
      </c>
      <c r="C384" s="1414" t="s">
        <v>782</v>
      </c>
      <c r="D384" s="1414"/>
      <c r="E384" s="1414"/>
      <c r="F384" s="1414"/>
      <c r="G384" s="1415"/>
      <c r="H384" s="1867" t="s">
        <v>372</v>
      </c>
      <c r="I384" s="1869"/>
      <c r="J384" s="319" t="s">
        <v>446</v>
      </c>
      <c r="K384" s="1928"/>
      <c r="L384" s="1929"/>
      <c r="M384" s="1929"/>
      <c r="N384" s="1930"/>
      <c r="O384" s="463"/>
      <c r="P384" s="464"/>
    </row>
    <row r="385" spans="1:16" ht="64.5" customHeight="1">
      <c r="A385" s="281"/>
      <c r="B385" s="190" t="s">
        <v>783</v>
      </c>
      <c r="C385" s="1414" t="s">
        <v>784</v>
      </c>
      <c r="D385" s="1414"/>
      <c r="E385" s="1414"/>
      <c r="F385" s="1414"/>
      <c r="G385" s="1415"/>
      <c r="H385" s="1937" t="s">
        <v>4368</v>
      </c>
      <c r="I385" s="1938"/>
      <c r="J385" s="319" t="s">
        <v>446</v>
      </c>
      <c r="K385" s="1928"/>
      <c r="L385" s="1929"/>
      <c r="M385" s="1929"/>
      <c r="N385" s="1930"/>
      <c r="O385" s="463"/>
      <c r="P385" s="464"/>
    </row>
    <row r="386" spans="1:16" ht="63.75" customHeight="1">
      <c r="A386" s="281"/>
      <c r="B386" s="190" t="s">
        <v>785</v>
      </c>
      <c r="C386" s="1414" t="s">
        <v>786</v>
      </c>
      <c r="D386" s="1414"/>
      <c r="E386" s="1414"/>
      <c r="F386" s="1414"/>
      <c r="G386" s="1415"/>
      <c r="H386" s="1563" t="s">
        <v>1370</v>
      </c>
      <c r="I386" s="1564"/>
      <c r="J386" s="319" t="s">
        <v>446</v>
      </c>
      <c r="K386" s="1928" t="s">
        <v>4369</v>
      </c>
      <c r="L386" s="1929"/>
      <c r="M386" s="1929"/>
      <c r="N386" s="1930"/>
      <c r="O386" s="463"/>
      <c r="P386" s="464"/>
    </row>
    <row r="387" spans="1:16" ht="46.5" customHeight="1">
      <c r="A387" s="281"/>
      <c r="B387" s="190" t="s">
        <v>787</v>
      </c>
      <c r="C387" s="1414" t="s">
        <v>1371</v>
      </c>
      <c r="D387" s="1414"/>
      <c r="E387" s="1414"/>
      <c r="F387" s="1414"/>
      <c r="G387" s="1414"/>
      <c r="H387" s="1414"/>
      <c r="I387" s="1415"/>
      <c r="J387" s="1756" t="s">
        <v>446</v>
      </c>
      <c r="K387" s="2131" t="s">
        <v>4370</v>
      </c>
      <c r="L387" s="2132"/>
      <c r="M387" s="2132"/>
      <c r="N387" s="2133"/>
      <c r="O387" s="463"/>
      <c r="P387" s="464"/>
    </row>
    <row r="388" spans="1:16" ht="30.75" customHeight="1">
      <c r="A388" s="281"/>
      <c r="B388" s="225"/>
      <c r="C388" s="225" t="s">
        <v>561</v>
      </c>
      <c r="D388" s="1414" t="s">
        <v>4371</v>
      </c>
      <c r="E388" s="1414"/>
      <c r="F388" s="1414"/>
      <c r="G388" s="1415"/>
      <c r="H388" s="1563" t="s">
        <v>1918</v>
      </c>
      <c r="I388" s="1564"/>
      <c r="J388" s="1757"/>
      <c r="K388" s="2134"/>
      <c r="L388" s="2135"/>
      <c r="M388" s="2135"/>
      <c r="N388" s="2136"/>
      <c r="O388" s="463"/>
      <c r="P388" s="464"/>
    </row>
    <row r="389" spans="1:16" ht="33" customHeight="1">
      <c r="A389" s="281"/>
      <c r="B389" s="225"/>
      <c r="C389" s="225" t="s">
        <v>790</v>
      </c>
      <c r="D389" s="1414" t="s">
        <v>4372</v>
      </c>
      <c r="E389" s="1414"/>
      <c r="F389" s="1414"/>
      <c r="G389" s="1415"/>
      <c r="H389" s="1563" t="s">
        <v>1918</v>
      </c>
      <c r="I389" s="1564"/>
      <c r="J389" s="1757"/>
      <c r="K389" s="2134"/>
      <c r="L389" s="2135"/>
      <c r="M389" s="2135"/>
      <c r="N389" s="2136"/>
      <c r="O389" s="463"/>
      <c r="P389" s="464"/>
    </row>
    <row r="390" spans="1:16" ht="31.5" customHeight="1">
      <c r="B390" s="1939" t="s">
        <v>791</v>
      </c>
      <c r="C390" s="1940"/>
      <c r="D390" s="1940"/>
      <c r="E390" s="1940"/>
      <c r="F390" s="1940"/>
      <c r="G390" s="1940"/>
      <c r="H390" s="1940"/>
      <c r="I390" s="1940"/>
      <c r="J390" s="1940"/>
      <c r="K390" s="1940"/>
      <c r="L390" s="1940"/>
      <c r="M390" s="1940"/>
      <c r="N390" s="1940"/>
      <c r="O390" s="1940"/>
      <c r="P390" s="465"/>
    </row>
    <row r="391" spans="1:16" ht="15"/>
    <row r="392" spans="1:16" ht="15"/>
  </sheetData>
  <protectedRanges>
    <protectedRange algorithmName="SHA-512" hashValue="Vy4WNnMLetCeG+ng9ui6x3+uqKOOyXkr9ydS0hpE1nBblJqWNCsRpMCB+kdhYYAjvYZVZFDOlkpNDEp6qTa4+w==" saltValue="f8i8fDNrQTExav3GvUuKAA==" spinCount="100000" sqref="J59:J65" name="Range1"/>
  </protectedRanges>
  <mergeCells count="883">
    <mergeCell ref="F1:N1"/>
    <mergeCell ref="F2:G2"/>
    <mergeCell ref="B4:N4"/>
    <mergeCell ref="J10:K10"/>
    <mergeCell ref="L10:N10"/>
    <mergeCell ref="C11:H11"/>
    <mergeCell ref="J11:K11"/>
    <mergeCell ref="L11:N11"/>
    <mergeCell ref="C12:H12"/>
    <mergeCell ref="J12:K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2"/>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49:E49"/>
    <mergeCell ref="G49:H49"/>
    <mergeCell ref="I49:J49"/>
    <mergeCell ref="K49:L49"/>
    <mergeCell ref="B50:P50"/>
    <mergeCell ref="C51:E51"/>
    <mergeCell ref="G51:H51"/>
    <mergeCell ref="I51:J51"/>
    <mergeCell ref="K51:L51"/>
    <mergeCell ref="C54:E54"/>
    <mergeCell ref="G54:H54"/>
    <mergeCell ref="I54:J54"/>
    <mergeCell ref="K54:L54"/>
    <mergeCell ref="L65:N65"/>
    <mergeCell ref="B58:N58"/>
    <mergeCell ref="C59:I59"/>
    <mergeCell ref="C55:E55"/>
    <mergeCell ref="G55:H55"/>
    <mergeCell ref="I55:J55"/>
    <mergeCell ref="K55:L55"/>
    <mergeCell ref="C52:E52"/>
    <mergeCell ref="G52:H52"/>
    <mergeCell ref="I52:J52"/>
    <mergeCell ref="K52:L52"/>
    <mergeCell ref="C53:E53"/>
    <mergeCell ref="G53:H53"/>
    <mergeCell ref="I53:J53"/>
    <mergeCell ref="K53:L53"/>
    <mergeCell ref="C56:E56"/>
    <mergeCell ref="G56:H56"/>
    <mergeCell ref="I56:J56"/>
    <mergeCell ref="K56:L56"/>
    <mergeCell ref="C57:E57"/>
    <mergeCell ref="G57:H57"/>
    <mergeCell ref="I57:J57"/>
    <mergeCell ref="K57:L57"/>
    <mergeCell ref="L62:N62"/>
    <mergeCell ref="L59:N59"/>
    <mergeCell ref="C66:J66"/>
    <mergeCell ref="K66:K71"/>
    <mergeCell ref="L66:N71"/>
    <mergeCell ref="O66:O71"/>
    <mergeCell ref="P66:P71"/>
    <mergeCell ref="C67:I67"/>
    <mergeCell ref="C68:I68"/>
    <mergeCell ref="C69:I69"/>
    <mergeCell ref="C70:I70"/>
    <mergeCell ref="C71:F71"/>
    <mergeCell ref="G71:J71"/>
    <mergeCell ref="O59:O65"/>
    <mergeCell ref="P59:P65"/>
    <mergeCell ref="C60:I60"/>
    <mergeCell ref="L60:N60"/>
    <mergeCell ref="C61:I61"/>
    <mergeCell ref="L61:N61"/>
    <mergeCell ref="C62:I62"/>
    <mergeCell ref="C63:I63"/>
    <mergeCell ref="L63:N63"/>
    <mergeCell ref="C64:I64"/>
    <mergeCell ref="L64:N64"/>
    <mergeCell ref="C65:I65"/>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P84:P89"/>
    <mergeCell ref="B85:E89"/>
    <mergeCell ref="F85:H85"/>
    <mergeCell ref="I85:J85"/>
    <mergeCell ref="K85:N85"/>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137"/>
    <mergeCell ref="B92:F93"/>
    <mergeCell ref="G92:N92"/>
    <mergeCell ref="K93:N93"/>
    <mergeCell ref="C94:J94"/>
    <mergeCell ref="K94:N96"/>
    <mergeCell ref="C95:F95"/>
    <mergeCell ref="C103:J103"/>
    <mergeCell ref="K103:N105"/>
    <mergeCell ref="C104:F104"/>
    <mergeCell ref="C105:F105"/>
    <mergeCell ref="C106:J106"/>
    <mergeCell ref="K106:N108"/>
    <mergeCell ref="C107:F107"/>
    <mergeCell ref="C108:F108"/>
    <mergeCell ref="C96:F96"/>
    <mergeCell ref="C97:J97"/>
    <mergeCell ref="K97:N99"/>
    <mergeCell ref="C98:F98"/>
    <mergeCell ref="C99:F99"/>
    <mergeCell ref="C100:J100"/>
    <mergeCell ref="K100:N102"/>
    <mergeCell ref="C101:F101"/>
    <mergeCell ref="C102:F102"/>
    <mergeCell ref="C115:J115"/>
    <mergeCell ref="K115:N117"/>
    <mergeCell ref="C116:F116"/>
    <mergeCell ref="C117:F117"/>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27:J127"/>
    <mergeCell ref="K127:N129"/>
    <mergeCell ref="C128:F128"/>
    <mergeCell ref="C129:F129"/>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J133"/>
    <mergeCell ref="K133:N136"/>
    <mergeCell ref="C134:D134"/>
    <mergeCell ref="E134:J134"/>
    <mergeCell ref="C135:F135"/>
    <mergeCell ref="C136:F136"/>
    <mergeCell ref="H143:J143"/>
    <mergeCell ref="C144:G144"/>
    <mergeCell ref="H144:J144"/>
    <mergeCell ref="C145:G145"/>
    <mergeCell ref="H145:J145"/>
    <mergeCell ref="O145:O146"/>
    <mergeCell ref="B140:P140"/>
    <mergeCell ref="C141:G141"/>
    <mergeCell ref="H141:J141"/>
    <mergeCell ref="K141:K148"/>
    <mergeCell ref="L141:N148"/>
    <mergeCell ref="O141:O144"/>
    <mergeCell ref="P141:P144"/>
    <mergeCell ref="C142:G142"/>
    <mergeCell ref="H142:J142"/>
    <mergeCell ref="C143:G143"/>
    <mergeCell ref="P145:P146"/>
    <mergeCell ref="C146:G146"/>
    <mergeCell ref="H146:J146"/>
    <mergeCell ref="C147:G147"/>
    <mergeCell ref="H147:J147"/>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M151:N151"/>
    <mergeCell ref="C152:F152"/>
    <mergeCell ref="G152:I152"/>
    <mergeCell ref="J152:L152"/>
    <mergeCell ref="M152:N152"/>
    <mergeCell ref="D153:F153"/>
    <mergeCell ref="G153:I153"/>
    <mergeCell ref="J153:L153"/>
    <mergeCell ref="M153:N153"/>
    <mergeCell ref="C156:F156"/>
    <mergeCell ref="G156:I156"/>
    <mergeCell ref="J156:L156"/>
    <mergeCell ref="M156:N156"/>
    <mergeCell ref="C157:F157"/>
    <mergeCell ref="G157:I157"/>
    <mergeCell ref="J157:L157"/>
    <mergeCell ref="M157:N157"/>
    <mergeCell ref="D154:F154"/>
    <mergeCell ref="G154:I154"/>
    <mergeCell ref="J154:L154"/>
    <mergeCell ref="M154:N154"/>
    <mergeCell ref="C155:F155"/>
    <mergeCell ref="G155:I155"/>
    <mergeCell ref="J155:L155"/>
    <mergeCell ref="M155:N155"/>
    <mergeCell ref="C160:F160"/>
    <mergeCell ref="G160:I160"/>
    <mergeCell ref="J160:L160"/>
    <mergeCell ref="M160:N160"/>
    <mergeCell ref="C161:F161"/>
    <mergeCell ref="G161:I161"/>
    <mergeCell ref="J161:L161"/>
    <mergeCell ref="M161:N161"/>
    <mergeCell ref="C158:F158"/>
    <mergeCell ref="G158:I158"/>
    <mergeCell ref="J158:L158"/>
    <mergeCell ref="M158:N158"/>
    <mergeCell ref="C159:F159"/>
    <mergeCell ref="G159:I159"/>
    <mergeCell ref="J159:L159"/>
    <mergeCell ref="M159:N159"/>
    <mergeCell ref="C164:F164"/>
    <mergeCell ref="G164:I164"/>
    <mergeCell ref="J164:L164"/>
    <mergeCell ref="M164:N164"/>
    <mergeCell ref="C165:E165"/>
    <mergeCell ref="H165:I165"/>
    <mergeCell ref="J165:L165"/>
    <mergeCell ref="M165:N165"/>
    <mergeCell ref="C162:F162"/>
    <mergeCell ref="G162:I162"/>
    <mergeCell ref="J162:L162"/>
    <mergeCell ref="M162:N162"/>
    <mergeCell ref="C163:F163"/>
    <mergeCell ref="G163:I163"/>
    <mergeCell ref="J163:L163"/>
    <mergeCell ref="M163:N163"/>
    <mergeCell ref="B166:N166"/>
    <mergeCell ref="C167:E167"/>
    <mergeCell ref="G167:K167"/>
    <mergeCell ref="L167:N167"/>
    <mergeCell ref="O167:O178"/>
    <mergeCell ref="P167:P178"/>
    <mergeCell ref="C168:E168"/>
    <mergeCell ref="G168:K168"/>
    <mergeCell ref="L168:N168"/>
    <mergeCell ref="C169:E169"/>
    <mergeCell ref="C172:E172"/>
    <mergeCell ref="G172:K172"/>
    <mergeCell ref="L172:N172"/>
    <mergeCell ref="C173:E173"/>
    <mergeCell ref="G173:K173"/>
    <mergeCell ref="L173:N173"/>
    <mergeCell ref="G169:K169"/>
    <mergeCell ref="L169:N169"/>
    <mergeCell ref="C170:E170"/>
    <mergeCell ref="G170:K170"/>
    <mergeCell ref="L170:N170"/>
    <mergeCell ref="C171:E171"/>
    <mergeCell ref="G171:K171"/>
    <mergeCell ref="L171:N171"/>
    <mergeCell ref="C176:E176"/>
    <mergeCell ref="G176:K176"/>
    <mergeCell ref="L176:N176"/>
    <mergeCell ref="C177:E177"/>
    <mergeCell ref="G177:K177"/>
    <mergeCell ref="L177:N177"/>
    <mergeCell ref="C174:E174"/>
    <mergeCell ref="G174:K174"/>
    <mergeCell ref="L174:N174"/>
    <mergeCell ref="C175:E175"/>
    <mergeCell ref="G175:K175"/>
    <mergeCell ref="L175:N175"/>
    <mergeCell ref="C178:E178"/>
    <mergeCell ref="G178:K178"/>
    <mergeCell ref="L178:N178"/>
    <mergeCell ref="C179:E179"/>
    <mergeCell ref="G179:N179"/>
    <mergeCell ref="O179:O190"/>
    <mergeCell ref="G184:N184"/>
    <mergeCell ref="C185:E185"/>
    <mergeCell ref="G185:N185"/>
    <mergeCell ref="C186:E186"/>
    <mergeCell ref="G186:N186"/>
    <mergeCell ref="C187:E187"/>
    <mergeCell ref="G187:N187"/>
    <mergeCell ref="C188:E188"/>
    <mergeCell ref="G188:N188"/>
    <mergeCell ref="C189:E189"/>
    <mergeCell ref="G189:N189"/>
    <mergeCell ref="P179:P190"/>
    <mergeCell ref="C180:E180"/>
    <mergeCell ref="G180:N180"/>
    <mergeCell ref="C181:E181"/>
    <mergeCell ref="G181:N181"/>
    <mergeCell ref="C182:E182"/>
    <mergeCell ref="G182:N182"/>
    <mergeCell ref="C183:E183"/>
    <mergeCell ref="G183:N183"/>
    <mergeCell ref="C184:E184"/>
    <mergeCell ref="C190:E190"/>
    <mergeCell ref="G190:N190"/>
    <mergeCell ref="L191:N191"/>
    <mergeCell ref="O191:O202"/>
    <mergeCell ref="C195:E195"/>
    <mergeCell ref="G195:K195"/>
    <mergeCell ref="L195:N195"/>
    <mergeCell ref="C196:E196"/>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F259"/>
    <mergeCell ref="H259:N259"/>
    <mergeCell ref="C260:E260"/>
    <mergeCell ref="H260:N260"/>
    <mergeCell ref="O263:O267"/>
    <mergeCell ref="P263:P267"/>
    <mergeCell ref="C264:E264"/>
    <mergeCell ref="C265:E265"/>
    <mergeCell ref="C266:E266"/>
    <mergeCell ref="C267:E267"/>
    <mergeCell ref="C261:E261"/>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H341:I341"/>
    <mergeCell ref="J341:K341"/>
    <mergeCell ref="H328:I328"/>
    <mergeCell ref="C337:K337"/>
    <mergeCell ref="D338:I338"/>
    <mergeCell ref="J338:K338"/>
    <mergeCell ref="D339:I339"/>
    <mergeCell ref="J339:K339"/>
    <mergeCell ref="D340:G340"/>
    <mergeCell ref="H340:I340"/>
    <mergeCell ref="J340:K340"/>
    <mergeCell ref="D334:G334"/>
    <mergeCell ref="H334:I334"/>
    <mergeCell ref="J334:K334"/>
    <mergeCell ref="H335:I335"/>
    <mergeCell ref="J335:K335"/>
    <mergeCell ref="D336:I336"/>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C373:G373"/>
    <mergeCell ref="J373:N373"/>
    <mergeCell ref="C374:G374"/>
    <mergeCell ref="J374:N374"/>
    <mergeCell ref="O374:O37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B378:G378"/>
    <mergeCell ref="H378:N378"/>
    <mergeCell ref="O378:P378"/>
    <mergeCell ref="B379:P379"/>
    <mergeCell ref="C380:G380"/>
    <mergeCell ref="H380:I380"/>
    <mergeCell ref="K380:N380"/>
    <mergeCell ref="C376:G376"/>
    <mergeCell ref="H376:I376"/>
    <mergeCell ref="J376:J377"/>
    <mergeCell ref="K376:N377"/>
    <mergeCell ref="O376:O377"/>
    <mergeCell ref="P376:P377"/>
    <mergeCell ref="C377:G377"/>
    <mergeCell ref="H377:I377"/>
    <mergeCell ref="C384:G384"/>
    <mergeCell ref="H384:I384"/>
    <mergeCell ref="K384:N384"/>
    <mergeCell ref="C385:G385"/>
    <mergeCell ref="H385:I385"/>
    <mergeCell ref="K385:N385"/>
    <mergeCell ref="C381:G381"/>
    <mergeCell ref="H381:I381"/>
    <mergeCell ref="K381:N381"/>
    <mergeCell ref="C382:G382"/>
    <mergeCell ref="H382:I382"/>
    <mergeCell ref="J382:J383"/>
    <mergeCell ref="K382:N382"/>
    <mergeCell ref="D383:G383"/>
    <mergeCell ref="H383:I383"/>
    <mergeCell ref="K383:N383"/>
    <mergeCell ref="B390:O390"/>
    <mergeCell ref="C386:G386"/>
    <mergeCell ref="H386:I386"/>
    <mergeCell ref="K386:N386"/>
    <mergeCell ref="C387:I387"/>
    <mergeCell ref="J387:J389"/>
    <mergeCell ref="K387:N389"/>
    <mergeCell ref="D388:G388"/>
    <mergeCell ref="H388:I388"/>
    <mergeCell ref="D389:G389"/>
    <mergeCell ref="H389:I389"/>
  </mergeCells>
  <phoneticPr fontId="15" type="noConversion"/>
  <conditionalFormatting sqref="F73:F75">
    <cfRule type="containsBlanks" dxfId="4329" priority="185">
      <formula>LEN(TRIM(F73))=0</formula>
    </cfRule>
  </conditionalFormatting>
  <conditionalFormatting sqref="F77:F80">
    <cfRule type="containsBlanks" dxfId="4328" priority="152">
      <formula>LEN(TRIM(F77))=0</formula>
    </cfRule>
  </conditionalFormatting>
  <conditionalFormatting sqref="F180:F190">
    <cfRule type="containsBlanks" dxfId="4327" priority="186">
      <formula>LEN(TRIM(F180))=0</formula>
    </cfRule>
  </conditionalFormatting>
  <conditionalFormatting sqref="F257:F258">
    <cfRule type="containsBlanks" dxfId="4326" priority="191">
      <formula>LEN(TRIM(F257))=0</formula>
    </cfRule>
  </conditionalFormatting>
  <conditionalFormatting sqref="F260">
    <cfRule type="expression" dxfId="4325" priority="36">
      <formula>AND(F258="No",#REF!="No")</formula>
    </cfRule>
  </conditionalFormatting>
  <conditionalFormatting sqref="F260:F267">
    <cfRule type="containsBlanks" dxfId="4324" priority="190">
      <formula>LEN(TRIM(F260))=0</formula>
    </cfRule>
  </conditionalFormatting>
  <conditionalFormatting sqref="F261">
    <cfRule type="expression" dxfId="4323" priority="21">
      <formula>AND(F258="No",#REF!="No")</formula>
    </cfRule>
  </conditionalFormatting>
  <conditionalFormatting sqref="F262">
    <cfRule type="expression" dxfId="4322" priority="20">
      <formula>AND(F258="No",#REF!="No")</formula>
    </cfRule>
  </conditionalFormatting>
  <conditionalFormatting sqref="F264:F267">
    <cfRule type="expression" dxfId="4321" priority="61">
      <formula>$F$263="No"</formula>
    </cfRule>
  </conditionalFormatting>
  <conditionalFormatting sqref="F273:F277">
    <cfRule type="containsBlanks" dxfId="4320" priority="176">
      <formula>LEN(TRIM(F273))=0</formula>
    </cfRule>
  </conditionalFormatting>
  <conditionalFormatting sqref="F81:G81">
    <cfRule type="expression" dxfId="4319" priority="40">
      <formula>OR($F$80="No",$F$80="Don't know",$F$80="Not applicable")</formula>
    </cfRule>
  </conditionalFormatting>
  <conditionalFormatting sqref="F250:G250 F251 F252:G252 F253 F254:G254">
    <cfRule type="containsBlanks" dxfId="4318" priority="173">
      <formula>LEN(TRIM(F250))=0</formula>
    </cfRule>
  </conditionalFormatting>
  <conditionalFormatting sqref="F86:J86">
    <cfRule type="containsBlanks" dxfId="4317" priority="114">
      <formula>LEN(TRIM(F86))=0</formula>
    </cfRule>
  </conditionalFormatting>
  <conditionalFormatting sqref="F226:J226">
    <cfRule type="expression" dxfId="4316" priority="54">
      <formula>OR($H$225="No",$H$225="Don't know",$H$225="Not applicable (no fees)")</formula>
    </cfRule>
  </conditionalFormatting>
  <conditionalFormatting sqref="F228:J228">
    <cfRule type="expression" dxfId="4315" priority="53">
      <formula>$H$227="No"</formula>
    </cfRule>
  </conditionalFormatting>
  <conditionalFormatting sqref="F45:M45">
    <cfRule type="expression" dxfId="4314" priority="103">
      <formula>OR($I$42="No",$I$42="Don't know")</formula>
    </cfRule>
  </conditionalFormatting>
  <conditionalFormatting sqref="F47:M47 F45:M45 F52:M56">
    <cfRule type="containsBlanks" dxfId="4313" priority="126">
      <formula>LEN(TRIM(F45))=0</formula>
    </cfRule>
  </conditionalFormatting>
  <conditionalFormatting sqref="F47:M47">
    <cfRule type="expression" dxfId="4312" priority="104">
      <formula>OR($I$42="No",$I$42="Don't know")</formula>
    </cfRule>
  </conditionalFormatting>
  <conditionalFormatting sqref="F8:N8">
    <cfRule type="expression" dxfId="4311" priority="102">
      <formula>OR($I$6="No",$I$6="Don't know")</formula>
    </cfRule>
    <cfRule type="containsBlanks" dxfId="4310" priority="211">
      <formula>LEN(TRIM(F8))=0</formula>
    </cfRule>
    <cfRule type="expression" dxfId="4309" priority="215">
      <formula>$N$13="No"</formula>
    </cfRule>
    <cfRule type="expression" dxfId="4308" priority="216">
      <formula>$N$13="Not applicable"</formula>
    </cfRule>
    <cfRule type="expression" dxfId="4307" priority="217">
      <formula>$N$13="Don't know"</formula>
    </cfRule>
  </conditionalFormatting>
  <conditionalFormatting sqref="F86:N89">
    <cfRule type="expression" dxfId="4306" priority="100">
      <formula>OR($H$84="No",$H$84="Don't know")</formula>
    </cfRule>
  </conditionalFormatting>
  <conditionalFormatting sqref="G38:G39">
    <cfRule type="expression" dxfId="4305" priority="113">
      <formula>$J$35="No"</formula>
    </cfRule>
  </conditionalFormatting>
  <conditionalFormatting sqref="G139">
    <cfRule type="containsBlanks" dxfId="4304" priority="207">
      <formula>LEN(TRIM(G139))=0</formula>
    </cfRule>
  </conditionalFormatting>
  <conditionalFormatting sqref="G154:G164">
    <cfRule type="containsBlanks" dxfId="4303" priority="95">
      <formula>LEN(TRIM(G154))=0</formula>
    </cfRule>
  </conditionalFormatting>
  <conditionalFormatting sqref="G256">
    <cfRule type="containsBlanks" dxfId="4302" priority="172">
      <formula>LEN(TRIM(G256))=0</formula>
    </cfRule>
  </conditionalFormatting>
  <conditionalFormatting sqref="G271 F273:G277">
    <cfRule type="expression" dxfId="4301" priority="60">
      <formula>OR($G$269="No",$G$269="Don't know")</formula>
    </cfRule>
  </conditionalFormatting>
  <conditionalFormatting sqref="G271 G269">
    <cfRule type="containsBlanks" dxfId="4300" priority="175">
      <formula>LEN(TRIM(G269))=0</formula>
    </cfRule>
  </conditionalFormatting>
  <conditionalFormatting sqref="G151:I151">
    <cfRule type="expression" dxfId="4299" priority="99">
      <formula>OR($I$94="No",$I$94="Don't know")</formula>
    </cfRule>
  </conditionalFormatting>
  <conditionalFormatting sqref="G152:I152">
    <cfRule type="expression" dxfId="4298" priority="97">
      <formula>OR($I$97="No",$I$97="Don't know")</formula>
    </cfRule>
  </conditionalFormatting>
  <conditionalFormatting sqref="G153:I154">
    <cfRule type="expression" dxfId="4297" priority="94">
      <formula>OR($I$100="No",$I$100="Don't know")</formula>
    </cfRule>
  </conditionalFormatting>
  <conditionalFormatting sqref="G155:I155">
    <cfRule type="expression" dxfId="4296" priority="91">
      <formula>OR($I$103="No",$I$103="Don't know")</formula>
    </cfRule>
  </conditionalFormatting>
  <conditionalFormatting sqref="G156:I156">
    <cfRule type="expression" dxfId="4295" priority="89">
      <formula>OR($I$106="No",$I$106="Don't know")</formula>
    </cfRule>
  </conditionalFormatting>
  <conditionalFormatting sqref="G157:I157">
    <cfRule type="expression" dxfId="4294" priority="87">
      <formula>OR($I$109="No",$I$109="Don't know")</formula>
    </cfRule>
  </conditionalFormatting>
  <conditionalFormatting sqref="G158:I158">
    <cfRule type="expression" dxfId="4293" priority="85">
      <formula>OR($I$112="No",$I$112="Don't know")</formula>
    </cfRule>
  </conditionalFormatting>
  <conditionalFormatting sqref="G159:I159">
    <cfRule type="expression" dxfId="4292" priority="83">
      <formula>OR($I$115="No",$I$115="Don't know")</formula>
    </cfRule>
  </conditionalFormatting>
  <conditionalFormatting sqref="G160:I160">
    <cfRule type="expression" dxfId="4291" priority="81">
      <formula>OR($I$118="No",$I$118="Don't know")</formula>
    </cfRule>
  </conditionalFormatting>
  <conditionalFormatting sqref="G161:I161">
    <cfRule type="expression" dxfId="4290" priority="79">
      <formula>OR($I$121="No",$I$121="Don't know")</formula>
    </cfRule>
  </conditionalFormatting>
  <conditionalFormatting sqref="G162:I162">
    <cfRule type="expression" dxfId="4289" priority="77">
      <formula>OR($I$124="No",$I$124="Don't know")</formula>
    </cfRule>
  </conditionalFormatting>
  <conditionalFormatting sqref="G163:I163">
    <cfRule type="expression" dxfId="4288" priority="74">
      <formula>OR($I$127="No",$I$127="Don't know")</formula>
    </cfRule>
  </conditionalFormatting>
  <conditionalFormatting sqref="G164:I164">
    <cfRule type="expression" dxfId="4287" priority="73">
      <formula>OR($I$130="No",$I$130="Don't know")</formula>
    </cfRule>
  </conditionalFormatting>
  <conditionalFormatting sqref="G38:J39">
    <cfRule type="expression" dxfId="4286" priority="101">
      <formula>OR($J$35="No",$J$35="Don't know")</formula>
    </cfRule>
    <cfRule type="containsBlanks" dxfId="4285" priority="209">
      <formula>LEN(TRIM(G38))=0</formula>
    </cfRule>
  </conditionalFormatting>
  <conditionalFormatting sqref="G71:J71 F73:G75 F77:G81">
    <cfRule type="expression" dxfId="4284" priority="41">
      <formula>($J$59=0)</formula>
    </cfRule>
  </conditionalFormatting>
  <conditionalFormatting sqref="G71:J71">
    <cfRule type="expression" dxfId="4283" priority="43">
      <formula>OR($J$70="No",$J$70="Don't know",$J$70="Not applicable")</formula>
    </cfRule>
    <cfRule type="containsBlanks" dxfId="4282" priority="174">
      <formula>LEN(TRIM(G71))=0</formula>
    </cfRule>
  </conditionalFormatting>
  <conditionalFormatting sqref="G95:J96">
    <cfRule type="containsBlanks" dxfId="4281" priority="38">
      <formula>LEN(TRIM(G95))=0</formula>
    </cfRule>
  </conditionalFormatting>
  <conditionalFormatting sqref="G98:J99">
    <cfRule type="containsBlanks" dxfId="4280" priority="34">
      <formula>LEN(TRIM(G98))=0</formula>
    </cfRule>
  </conditionalFormatting>
  <conditionalFormatting sqref="G101:J102">
    <cfRule type="containsBlanks" dxfId="4279" priority="33">
      <formula>LEN(TRIM(G101))=0</formula>
    </cfRule>
  </conditionalFormatting>
  <conditionalFormatting sqref="G104:J105">
    <cfRule type="containsBlanks" dxfId="4278" priority="32">
      <formula>LEN(TRIM(G104))=0</formula>
    </cfRule>
  </conditionalFormatting>
  <conditionalFormatting sqref="G107:J108">
    <cfRule type="containsBlanks" dxfId="4277" priority="31">
      <formula>LEN(TRIM(G107))=0</formula>
    </cfRule>
  </conditionalFormatting>
  <conditionalFormatting sqref="G110:J111">
    <cfRule type="containsBlanks" dxfId="4276" priority="30">
      <formula>LEN(TRIM(G110))=0</formula>
    </cfRule>
  </conditionalFormatting>
  <conditionalFormatting sqref="G113:J114">
    <cfRule type="containsBlanks" dxfId="4275" priority="29">
      <formula>LEN(TRIM(G113))=0</formula>
    </cfRule>
  </conditionalFormatting>
  <conditionalFormatting sqref="G116:J117">
    <cfRule type="containsBlanks" dxfId="4274" priority="28">
      <formula>LEN(TRIM(G116))=0</formula>
    </cfRule>
  </conditionalFormatting>
  <conditionalFormatting sqref="G119:J120">
    <cfRule type="containsBlanks" dxfId="4273" priority="27">
      <formula>LEN(TRIM(G119))=0</formula>
    </cfRule>
  </conditionalFormatting>
  <conditionalFormatting sqref="G122:J123">
    <cfRule type="containsBlanks" dxfId="4272" priority="26">
      <formula>LEN(TRIM(G122))=0</formula>
    </cfRule>
  </conditionalFormatting>
  <conditionalFormatting sqref="G125:J126">
    <cfRule type="containsBlanks" dxfId="4271" priority="25">
      <formula>LEN(TRIM(G125))=0</formula>
    </cfRule>
  </conditionalFormatting>
  <conditionalFormatting sqref="G128:J129">
    <cfRule type="containsBlanks" dxfId="4270" priority="24">
      <formula>LEN(TRIM(G128))=0</formula>
    </cfRule>
  </conditionalFormatting>
  <conditionalFormatting sqref="G131:J132">
    <cfRule type="containsBlanks" dxfId="4269" priority="23">
      <formula>LEN(TRIM(G131))=0</formula>
    </cfRule>
  </conditionalFormatting>
  <conditionalFormatting sqref="G168:K170">
    <cfRule type="expression" dxfId="4268" priority="68">
      <formula>OR($F168="No",$F168="Don't know")</formula>
    </cfRule>
  </conditionalFormatting>
  <conditionalFormatting sqref="G171:K178">
    <cfRule type="expression" dxfId="4267" priority="7">
      <formula>OR($F170="No",$F170="Don't know")</formula>
    </cfRule>
  </conditionalFormatting>
  <conditionalFormatting sqref="G180:N190">
    <cfRule type="expression" dxfId="4266" priority="67">
      <formula>OR($F180="No",$F180="Don't know")</formula>
    </cfRule>
  </conditionalFormatting>
  <conditionalFormatting sqref="G192:N202">
    <cfRule type="expression" dxfId="4265" priority="66">
      <formula>OR($F192="No",$F192="Don't know")</formula>
    </cfRule>
  </conditionalFormatting>
  <conditionalFormatting sqref="G204:N214">
    <cfRule type="expression" dxfId="4264" priority="65">
      <formula>OR($F204="No",$F204="Don't know")</formula>
    </cfRule>
  </conditionalFormatting>
  <conditionalFormatting sqref="H141:H144">
    <cfRule type="expression" dxfId="4263" priority="3">
      <formula>#REF!="Don't know"</formula>
    </cfRule>
    <cfRule type="expression" dxfId="4262" priority="4">
      <formula>#REF!="No"</formula>
    </cfRule>
  </conditionalFormatting>
  <conditionalFormatting sqref="H141:H145">
    <cfRule type="containsBlanks" dxfId="4261" priority="5">
      <formula>LEN(TRIM(H141))=0</formula>
    </cfRule>
  </conditionalFormatting>
  <conditionalFormatting sqref="H145">
    <cfRule type="expression" dxfId="4260" priority="200">
      <formula>#REF!="Don't know"</formula>
    </cfRule>
    <cfRule type="expression" dxfId="4259" priority="201">
      <formula>#REF!="No"</formula>
    </cfRule>
  </conditionalFormatting>
  <conditionalFormatting sqref="H147 K141">
    <cfRule type="expression" dxfId="4258" priority="203">
      <formula>#REF!="Don't know"</formula>
    </cfRule>
    <cfRule type="expression" dxfId="4257" priority="204">
      <formula>#REF!="No"</formula>
    </cfRule>
  </conditionalFormatting>
  <conditionalFormatting sqref="H147">
    <cfRule type="containsBlanks" dxfId="4256" priority="202">
      <formula>LEN(TRIM(H147))=0</formula>
    </cfRule>
  </conditionalFormatting>
  <conditionalFormatting sqref="H215">
    <cfRule type="containsBlanks" dxfId="4255" priority="179">
      <formula>LEN(TRIM(H215))=0</formula>
    </cfRule>
    <cfRule type="expression" dxfId="4254" priority="180">
      <formula>#REF!="Don't know"</formula>
    </cfRule>
    <cfRule type="expression" dxfId="4253" priority="181">
      <formula>#REF!="No"</formula>
    </cfRule>
  </conditionalFormatting>
  <conditionalFormatting sqref="H217:H220">
    <cfRule type="containsBlanks" dxfId="4252" priority="182">
      <formula>LEN(TRIM(H217))=0</formula>
    </cfRule>
    <cfRule type="expression" dxfId="4251" priority="183">
      <formula>$H$148="Don't know"</formula>
    </cfRule>
    <cfRule type="expression" dxfId="4250" priority="184">
      <formula>$H$148="no"</formula>
    </cfRule>
  </conditionalFormatting>
  <conditionalFormatting sqref="H223:H225">
    <cfRule type="containsBlanks" dxfId="4249" priority="151">
      <formula>LEN(TRIM(H223))=0</formula>
    </cfRule>
  </conditionalFormatting>
  <conditionalFormatting sqref="H227">
    <cfRule type="containsBlanks" dxfId="4248" priority="150">
      <formula>LEN(TRIM(H227))=0</formula>
    </cfRule>
  </conditionalFormatting>
  <conditionalFormatting sqref="H315">
    <cfRule type="expression" dxfId="4247" priority="35">
      <formula>H314 = "No"</formula>
    </cfRule>
  </conditionalFormatting>
  <conditionalFormatting sqref="H317:H318">
    <cfRule type="containsBlanks" dxfId="4246" priority="196">
      <formula>LEN(TRIM(H317))=0</formula>
    </cfRule>
  </conditionalFormatting>
  <conditionalFormatting sqref="H320">
    <cfRule type="containsBlanks" dxfId="4245" priority="192">
      <formula>LEN(TRIM(H320))=0</formula>
    </cfRule>
  </conditionalFormatting>
  <conditionalFormatting sqref="H373:H374">
    <cfRule type="containsBlanks" dxfId="4244" priority="161">
      <formula>LEN(TRIM(H373))=0</formula>
    </cfRule>
  </conditionalFormatting>
  <conditionalFormatting sqref="H377 H376:I376">
    <cfRule type="containsBlanks" dxfId="4243" priority="177">
      <formula>LEN(TRIM(H376))=0</formula>
    </cfRule>
  </conditionalFormatting>
  <conditionalFormatting sqref="H380:H386">
    <cfRule type="containsBlanks" dxfId="4242" priority="45">
      <formula>LEN(TRIM(H380))=0</formula>
    </cfRule>
    <cfRule type="containsBlanks" priority="46">
      <formula>LEN(TRIM(H380))=0</formula>
    </cfRule>
  </conditionalFormatting>
  <conditionalFormatting sqref="H388:H389">
    <cfRule type="containsBlanks" dxfId="4241" priority="47">
      <formula>LEN(TRIM(H388))=0</formula>
    </cfRule>
    <cfRule type="containsBlanks" priority="48">
      <formula>LEN(TRIM(H388))=0</formula>
    </cfRule>
  </conditionalFormatting>
  <conditionalFormatting sqref="H376:I376 H377">
    <cfRule type="containsBlanks" priority="178">
      <formula>LEN(TRIM(H376))=0</formula>
    </cfRule>
  </conditionalFormatting>
  <conditionalFormatting sqref="H377:I377">
    <cfRule type="expression" dxfId="4240" priority="39">
      <formula>OR($H$376="No PSE plan started/developed",$H$376="Don't know",$H$376="Yes PSE plan but no FP/RH component")</formula>
    </cfRule>
  </conditionalFormatting>
  <conditionalFormatting sqref="H381:I381">
    <cfRule type="expression" dxfId="4239" priority="44">
      <formula>OR($H$380="No",$H$380="Don't know")</formula>
    </cfRule>
  </conditionalFormatting>
  <conditionalFormatting sqref="H141:J144">
    <cfRule type="expression" dxfId="4238" priority="2">
      <formula>OR($G$139="No",$G$139="Don't know")</formula>
    </cfRule>
  </conditionalFormatting>
  <conditionalFormatting sqref="H146:J146">
    <cfRule type="expression" dxfId="4237" priority="71">
      <formula>OR($H$145="No",$H$145="Don't know")</formula>
    </cfRule>
  </conditionalFormatting>
  <conditionalFormatting sqref="H148:J148">
    <cfRule type="expression" dxfId="4236" priority="70">
      <formula>OR($H$147="No",$H$147="Don't know")</formula>
    </cfRule>
  </conditionalFormatting>
  <conditionalFormatting sqref="H217:J221">
    <cfRule type="expression" dxfId="4235" priority="64">
      <formula>OR($H$215="No",$H$215="Don't know")</formula>
    </cfRule>
  </conditionalFormatting>
  <conditionalFormatting sqref="H225:J225">
    <cfRule type="expression" dxfId="4234" priority="63">
      <formula>AND($H$223="No",$H$224="No")</formula>
    </cfRule>
  </conditionalFormatting>
  <conditionalFormatting sqref="H230:J231">
    <cfRule type="expression" dxfId="4233" priority="62">
      <formula>AND($H$223="No",$H$224="No")</formula>
    </cfRule>
  </conditionalFormatting>
  <conditionalFormatting sqref="H231:J231">
    <cfRule type="expression" dxfId="4232" priority="52">
      <formula>OR($H$230="No","Don't know")</formula>
    </cfRule>
  </conditionalFormatting>
  <conditionalFormatting sqref="H306:J306">
    <cfRule type="expression" dxfId="4231" priority="58">
      <formula>OR($H$305="No",$H$305="Don't know")</formula>
    </cfRule>
  </conditionalFormatting>
  <conditionalFormatting sqref="H307:J307">
    <cfRule type="expression" dxfId="4230" priority="59">
      <formula>OR($H$306="No",$H$306="Don't know",$H$305="No",$H$305="Don't know")</formula>
    </cfRule>
  </conditionalFormatting>
  <conditionalFormatting sqref="H315:J315">
    <cfRule type="containsBlanks" dxfId="4229" priority="158">
      <formula>LEN(TRIM(H315))=0</formula>
    </cfRule>
  </conditionalFormatting>
  <conditionalFormatting sqref="H319:J319">
    <cfRule type="expression" dxfId="4228" priority="57">
      <formula>OR($H$318="No",$H$318="Don't know")</formula>
    </cfRule>
    <cfRule type="containsBlanks" dxfId="4227" priority="157">
      <formula>LEN(TRIM(H319))=0</formula>
    </cfRule>
  </conditionalFormatting>
  <conditionalFormatting sqref="H321:J321">
    <cfRule type="expression" dxfId="4226" priority="56">
      <formula>OR($H$320="No",$H$320="Don't know",$H$320="Not applicable")</formula>
    </cfRule>
  </conditionalFormatting>
  <conditionalFormatting sqref="H322:J322">
    <cfRule type="expression" dxfId="4225" priority="55">
      <formula>$H$320="Yes"</formula>
    </cfRule>
    <cfRule type="containsBlanks" dxfId="4224" priority="156">
      <formula>LEN(TRIM(H322))=0</formula>
    </cfRule>
  </conditionalFormatting>
  <conditionalFormatting sqref="H375:N375">
    <cfRule type="expression" dxfId="4223" priority="51">
      <formula>OR($H$374="No",$H$374="Don't know")</formula>
    </cfRule>
  </conditionalFormatting>
  <conditionalFormatting sqref="I6">
    <cfRule type="expression" dxfId="4222" priority="146">
      <formula>$N$13="No"</formula>
    </cfRule>
    <cfRule type="expression" dxfId="4221" priority="147">
      <formula>$N$13="Not applicable"</formula>
    </cfRule>
    <cfRule type="expression" dxfId="4220" priority="148">
      <formula>$N$13="Don't know"</formula>
    </cfRule>
    <cfRule type="containsBlanks" dxfId="4219" priority="149">
      <formula>LEN(TRIM(I6))=0</formula>
    </cfRule>
  </conditionalFormatting>
  <conditionalFormatting sqref="I10:I12">
    <cfRule type="expression" dxfId="4218" priority="112">
      <formula>$I$6="No"</formula>
    </cfRule>
  </conditionalFormatting>
  <conditionalFormatting sqref="I10:I18">
    <cfRule type="containsBlanks" dxfId="4217" priority="142">
      <formula>LEN(TRIM(I10))=0</formula>
    </cfRule>
    <cfRule type="expression" dxfId="4216" priority="143">
      <formula>$N$13="No"</formula>
    </cfRule>
    <cfRule type="expression" dxfId="4215" priority="144">
      <formula>$N$13="Not applicable"</formula>
    </cfRule>
    <cfRule type="expression" dxfId="4214" priority="145">
      <formula>$N$13="Don't know"</formula>
    </cfRule>
  </conditionalFormatting>
  <conditionalFormatting sqref="I10:I23 L13:N18 K19:N23">
    <cfRule type="expression" dxfId="4213" priority="105">
      <formula>OR($I$6="No",$I$6="Don't know")</formula>
    </cfRule>
  </conditionalFormatting>
  <conditionalFormatting sqref="I19:I23">
    <cfRule type="expression" dxfId="4212" priority="106">
      <formula>$I$6="No"</formula>
    </cfRule>
    <cfRule type="containsBlanks" dxfId="4211" priority="107">
      <formula>LEN(TRIM(I19))=0</formula>
    </cfRule>
    <cfRule type="expression" dxfId="4210" priority="108">
      <formula>$N$13="No"</formula>
    </cfRule>
    <cfRule type="expression" dxfId="4209" priority="109">
      <formula>$N$13="Not applicable"</formula>
    </cfRule>
    <cfRule type="expression" dxfId="4208" priority="110">
      <formula>$N$13="Don't know"</formula>
    </cfRule>
  </conditionalFormatting>
  <conditionalFormatting sqref="I42">
    <cfRule type="containsBlanks" dxfId="4207" priority="193">
      <formula>LEN(TRIM(I42))=0</formula>
    </cfRule>
  </conditionalFormatting>
  <conditionalFormatting sqref="J25:J28">
    <cfRule type="containsBlanks" dxfId="4206" priority="50">
      <formula>LEN(TRIM(J25))=0</formula>
    </cfRule>
  </conditionalFormatting>
  <conditionalFormatting sqref="J33">
    <cfRule type="containsBlanks" dxfId="4205" priority="206">
      <formula>LEN(TRIM(J33))=0</formula>
    </cfRule>
  </conditionalFormatting>
  <conditionalFormatting sqref="J35">
    <cfRule type="containsBlanks" dxfId="4204" priority="205">
      <formula>LEN(TRIM(J35))=0</formula>
    </cfRule>
  </conditionalFormatting>
  <conditionalFormatting sqref="J67:J70">
    <cfRule type="expression" dxfId="4203" priority="42">
      <formula>($J$59=0)</formula>
    </cfRule>
    <cfRule type="containsBlanks" dxfId="4202" priority="170">
      <formula>LEN(TRIM(J67))=0</formula>
    </cfRule>
  </conditionalFormatting>
  <conditionalFormatting sqref="J154:J164">
    <cfRule type="containsBlanks" dxfId="4201" priority="93">
      <formula>LEN(TRIM(J154))=0</formula>
    </cfRule>
  </conditionalFormatting>
  <conditionalFormatting sqref="J326:J327">
    <cfRule type="containsBlanks" dxfId="4200" priority="171">
      <formula>LEN(TRIM(J326))=0</formula>
    </cfRule>
  </conditionalFormatting>
  <conditionalFormatting sqref="J330">
    <cfRule type="containsBlanks" dxfId="4199" priority="169">
      <formula>LEN(TRIM(J330))=0</formula>
    </cfRule>
  </conditionalFormatting>
  <conditionalFormatting sqref="J332:J333">
    <cfRule type="containsBlanks" dxfId="4198" priority="134">
      <formula>LEN(TRIM(J332))=0</formula>
    </cfRule>
  </conditionalFormatting>
  <conditionalFormatting sqref="J336">
    <cfRule type="containsBlanks" dxfId="4197" priority="168">
      <formula>LEN(TRIM(J336))=0</formula>
    </cfRule>
  </conditionalFormatting>
  <conditionalFormatting sqref="J338:J339">
    <cfRule type="containsBlanks" dxfId="4196" priority="153">
      <formula>LEN(TRIM(J338))=0</formula>
    </cfRule>
  </conditionalFormatting>
  <conditionalFormatting sqref="J342">
    <cfRule type="containsBlanks" dxfId="4195" priority="167">
      <formula>LEN(TRIM(J342))=0</formula>
    </cfRule>
  </conditionalFormatting>
  <conditionalFormatting sqref="J344:J345">
    <cfRule type="containsBlanks" dxfId="4194" priority="133">
      <formula>LEN(TRIM(J344))=0</formula>
    </cfRule>
  </conditionalFormatting>
  <conditionalFormatting sqref="J348">
    <cfRule type="containsBlanks" dxfId="4193" priority="166">
      <formula>LEN(TRIM(J348))=0</formula>
    </cfRule>
  </conditionalFormatting>
  <conditionalFormatting sqref="J350:J351">
    <cfRule type="containsBlanks" dxfId="4192" priority="132">
      <formula>LEN(TRIM(J350))=0</formula>
    </cfRule>
  </conditionalFormatting>
  <conditionalFormatting sqref="J354">
    <cfRule type="containsBlanks" dxfId="4191" priority="159">
      <formula>LEN(TRIM(J354))=0</formula>
    </cfRule>
  </conditionalFormatting>
  <conditionalFormatting sqref="J356:J357">
    <cfRule type="containsBlanks" dxfId="4190" priority="131">
      <formula>LEN(TRIM(J356))=0</formula>
    </cfRule>
  </conditionalFormatting>
  <conditionalFormatting sqref="J360">
    <cfRule type="containsBlanks" dxfId="4189" priority="165">
      <formula>LEN(TRIM(J360))=0</formula>
    </cfRule>
  </conditionalFormatting>
  <conditionalFormatting sqref="J362:J363">
    <cfRule type="containsBlanks" dxfId="4188" priority="130">
      <formula>LEN(TRIM(J362))=0</formula>
    </cfRule>
  </conditionalFormatting>
  <conditionalFormatting sqref="J366">
    <cfRule type="containsBlanks" dxfId="4187" priority="164">
      <formula>LEN(TRIM(J366))=0</formula>
    </cfRule>
  </conditionalFormatting>
  <conditionalFormatting sqref="J368:J369">
    <cfRule type="containsBlanks" dxfId="4186" priority="129">
      <formula>LEN(TRIM(J368))=0</formula>
    </cfRule>
  </conditionalFormatting>
  <conditionalFormatting sqref="J372">
    <cfRule type="containsBlanks" dxfId="4185" priority="163">
      <formula>LEN(TRIM(J372))=0</formula>
    </cfRule>
  </conditionalFormatting>
  <conditionalFormatting sqref="J151:L151">
    <cfRule type="expression" dxfId="4184" priority="98">
      <formula>OR($G$94="No",$G$94="Don't know")</formula>
    </cfRule>
  </conditionalFormatting>
  <conditionalFormatting sqref="J152:L152">
    <cfRule type="expression" dxfId="4183" priority="96">
      <formula>OR($G$97="No",$G$97="Don't know")</formula>
    </cfRule>
  </conditionalFormatting>
  <conditionalFormatting sqref="J153:L154">
    <cfRule type="expression" dxfId="4182" priority="92">
      <formula>OR($G$100="No",$G$100="Don't know")</formula>
    </cfRule>
  </conditionalFormatting>
  <conditionalFormatting sqref="J155:L155">
    <cfRule type="expression" dxfId="4181" priority="90">
      <formula>OR($G$103="No",$G$103="Don't know")</formula>
    </cfRule>
  </conditionalFormatting>
  <conditionalFormatting sqref="J156:L156">
    <cfRule type="expression" dxfId="4180" priority="88">
      <formula>OR($G$106="No",$G$106="Don't know")</formula>
    </cfRule>
  </conditionalFormatting>
  <conditionalFormatting sqref="J157:L157">
    <cfRule type="expression" dxfId="4179" priority="86">
      <formula>OR($G$109="No",$G$109="Don't know")</formula>
    </cfRule>
  </conditionalFormatting>
  <conditionalFormatting sqref="J158:L158">
    <cfRule type="expression" dxfId="4178" priority="84">
      <formula>OR($G$112="No",$G$112="Don't know")</formula>
    </cfRule>
  </conditionalFormatting>
  <conditionalFormatting sqref="J159:L159">
    <cfRule type="expression" dxfId="4177" priority="82">
      <formula>OR($G$115="No",$G$115="Don't know")</formula>
    </cfRule>
  </conditionalFormatting>
  <conditionalFormatting sqref="J160:L160">
    <cfRule type="expression" dxfId="4176" priority="80">
      <formula>OR($G$118="No",$G$118="Don't know")</formula>
    </cfRule>
  </conditionalFormatting>
  <conditionalFormatting sqref="J161:L161">
    <cfRule type="expression" dxfId="4175" priority="78">
      <formula>OR($G$121="No",$G$121="Don't know")</formula>
    </cfRule>
  </conditionalFormatting>
  <conditionalFormatting sqref="J162:L162">
    <cfRule type="expression" dxfId="4174" priority="76">
      <formula>OR($G$124="No",$G$124="Don't know")</formula>
    </cfRule>
  </conditionalFormatting>
  <conditionalFormatting sqref="J163:L163">
    <cfRule type="expression" dxfId="4173" priority="75">
      <formula>OR($G$127="No",$G$127="Don't know")</formula>
    </cfRule>
  </conditionalFormatting>
  <conditionalFormatting sqref="J164:L164">
    <cfRule type="expression" dxfId="4172" priority="72">
      <formula>OR($G$130="No",$G$130="Don't know")</formula>
    </cfRule>
  </conditionalFormatting>
  <conditionalFormatting sqref="J139:N139">
    <cfRule type="expression" dxfId="4171" priority="6">
      <formula>OR($G$139="No",$G$139="Don't know")</formula>
    </cfRule>
  </conditionalFormatting>
  <conditionalFormatting sqref="K94">
    <cfRule type="expression" dxfId="4170" priority="37">
      <formula>OR($H$84="No",$H$84="Don't know")</formula>
    </cfRule>
  </conditionalFormatting>
  <conditionalFormatting sqref="K97">
    <cfRule type="expression" dxfId="4169" priority="18">
      <formula>OR($H$84="No",$H$84="Don't know")</formula>
    </cfRule>
  </conditionalFormatting>
  <conditionalFormatting sqref="K100">
    <cfRule type="expression" dxfId="4168" priority="17">
      <formula>OR($H$84="No",$H$84="Don't know")</formula>
    </cfRule>
  </conditionalFormatting>
  <conditionalFormatting sqref="K103">
    <cfRule type="expression" dxfId="4167" priority="16">
      <formula>OR($H$84="No",$H$84="Don't know")</formula>
    </cfRule>
  </conditionalFormatting>
  <conditionalFormatting sqref="K106">
    <cfRule type="expression" dxfId="4166" priority="15">
      <formula>OR($H$84="No",$H$84="Don't know")</formula>
    </cfRule>
  </conditionalFormatting>
  <conditionalFormatting sqref="K109">
    <cfRule type="expression" dxfId="4165" priority="14">
      <formula>OR($H$84="No",$H$84="Don't know")</formula>
    </cfRule>
  </conditionalFormatting>
  <conditionalFormatting sqref="K112">
    <cfRule type="expression" dxfId="4164" priority="13">
      <formula>OR($H$84="No",$H$84="Don't know")</formula>
    </cfRule>
  </conditionalFormatting>
  <conditionalFormatting sqref="K115">
    <cfRule type="expression" dxfId="4163" priority="12">
      <formula>OR($H$84="No",$H$84="Don't know")</formula>
    </cfRule>
  </conditionalFormatting>
  <conditionalFormatting sqref="K118">
    <cfRule type="expression" dxfId="4162" priority="11">
      <formula>OR($H$84="No",$H$84="Don't know")</formula>
    </cfRule>
  </conditionalFormatting>
  <conditionalFormatting sqref="K121">
    <cfRule type="expression" dxfId="4161" priority="10">
      <formula>OR($H$84="No",$H$84="Don't know")</formula>
    </cfRule>
  </conditionalFormatting>
  <conditionalFormatting sqref="K124">
    <cfRule type="expression" dxfId="4160" priority="9">
      <formula>OR($H$84="No",$H$84="Don't know")</formula>
    </cfRule>
  </conditionalFormatting>
  <conditionalFormatting sqref="K127">
    <cfRule type="expression" dxfId="4159" priority="22">
      <formula>OR($H$84="No",$H$84="Don't know")</formula>
    </cfRule>
  </conditionalFormatting>
  <conditionalFormatting sqref="K130">
    <cfRule type="expression" dxfId="4158" priority="8">
      <formula>OR($H$84="No",$H$84="Don't know")</formula>
    </cfRule>
  </conditionalFormatting>
  <conditionalFormatting sqref="K141 G151:G153 J151:J153 H230 F204:F214 K223 K233:K245 F248">
    <cfRule type="containsBlanks" dxfId="4157" priority="208">
      <formula>LEN(TRIM(F141))=0</formula>
    </cfRule>
  </conditionalFormatting>
  <conditionalFormatting sqref="K247">
    <cfRule type="containsBlanks" dxfId="4156" priority="197">
      <formula>LEN(TRIM(K247))=0</formula>
    </cfRule>
  </conditionalFormatting>
  <conditionalFormatting sqref="K281:L284">
    <cfRule type="containsBlanks" dxfId="4155" priority="1">
      <formula>LEN(TRIM(K281))=0</formula>
    </cfRule>
  </conditionalFormatting>
  <conditionalFormatting sqref="K19:N23">
    <cfRule type="containsBlanks" dxfId="4154" priority="160">
      <formula>LEN(TRIM(K19))=0</formula>
    </cfRule>
  </conditionalFormatting>
  <conditionalFormatting sqref="L168:L178 F168:F178">
    <cfRule type="containsBlanks" dxfId="4153" priority="187">
      <formula>LEN(TRIM(F168))=0</formula>
    </cfRule>
  </conditionalFormatting>
  <conditionalFormatting sqref="L168:L178">
    <cfRule type="expression" dxfId="4152" priority="188">
      <formula>$F$225="Don't know"</formula>
    </cfRule>
    <cfRule type="expression" dxfId="4151" priority="189">
      <formula>$F$225="No"</formula>
    </cfRule>
  </conditionalFormatting>
  <conditionalFormatting sqref="L192:M202">
    <cfRule type="expression" dxfId="4150" priority="198">
      <formula>$F$225="Don't know"</formula>
    </cfRule>
    <cfRule type="expression" dxfId="4149" priority="199">
      <formula>$F$225="No"</formula>
    </cfRule>
    <cfRule type="expression" dxfId="4148" priority="213">
      <formula>$F$225="Don't know"</formula>
    </cfRule>
    <cfRule type="expression" dxfId="4147" priority="214">
      <formula>$F$225="No"</formula>
    </cfRule>
  </conditionalFormatting>
  <conditionalFormatting sqref="L10:N10">
    <cfRule type="expression" dxfId="4146" priority="141">
      <formula>OR($I$11="No",$I$11="Don't know",$I$11="Not applicable")</formula>
    </cfRule>
  </conditionalFormatting>
  <conditionalFormatting sqref="L10:N11">
    <cfRule type="expression" dxfId="4145" priority="111">
      <formula>OR($I$6="No",$I$6="Don't know")</formula>
    </cfRule>
  </conditionalFormatting>
  <conditionalFormatting sqref="L10:N11">
    <cfRule type="expression" dxfId="4144" priority="19">
      <formula>OR($I$10="No",$I$10="Don't know",$I$10="Not applicable")</formula>
    </cfRule>
  </conditionalFormatting>
  <conditionalFormatting sqref="L13:N13">
    <cfRule type="expression" dxfId="4143" priority="140">
      <formula>OR($I$13="No",$I$13="Don't know",$I$13="Not applicable")</formula>
    </cfRule>
  </conditionalFormatting>
  <conditionalFormatting sqref="L14:N14">
    <cfRule type="expression" dxfId="4142" priority="139">
      <formula>OR($I$14="No",$I$14="Don't know",$I$14="Not applicable")</formula>
    </cfRule>
  </conditionalFormatting>
  <conditionalFormatting sqref="L15:N15">
    <cfRule type="expression" dxfId="4141" priority="138">
      <formula>OR($I$15="No",$I$15="Don't know",$I$15="Not applicable")</formula>
    </cfRule>
  </conditionalFormatting>
  <conditionalFormatting sqref="L16:N16">
    <cfRule type="expression" dxfId="4140" priority="137">
      <formula>OR($I$16="No",$I$16="Don't know",$I$16="Not applicable")</formula>
    </cfRule>
  </conditionalFormatting>
  <conditionalFormatting sqref="L17:N17">
    <cfRule type="expression" dxfId="4139" priority="135">
      <formula>OR($I$17="Neither",$I$17="Don't know",$I$17="Not applicable")</formula>
    </cfRule>
  </conditionalFormatting>
  <conditionalFormatting sqref="L18:N18">
    <cfRule type="expression" dxfId="4138" priority="136">
      <formula>OR($I$18="No",$I$18="Don't know",$I$18="Not applicable")</formula>
    </cfRule>
  </conditionalFormatting>
  <conditionalFormatting sqref="L168:N178">
    <cfRule type="expression" dxfId="4137" priority="69">
      <formula>OR($F168="No",$F168="Don't know")</formula>
    </cfRule>
  </conditionalFormatting>
  <conditionalFormatting sqref="L192:N202 H304:H306 H25:H26 H29:H32 H84 F192:F202 O279 H281:I284 H286:I288 K286:L288 H290:I295 K290:L295 H297:I299 K297:L299 H308:H314 O314">
    <cfRule type="containsBlanks" dxfId="4136" priority="212">
      <formula>LEN(TRIM(F25))=0</formula>
    </cfRule>
  </conditionalFormatting>
  <conditionalFormatting sqref="O6:O7">
    <cfRule type="containsBlanks" dxfId="4135" priority="195">
      <formula>LEN(TRIM(O6))=0</formula>
    </cfRule>
  </conditionalFormatting>
  <conditionalFormatting sqref="O19:O21 O25:O28 O31:O33 O35 O84 O139 O145 O147">
    <cfRule type="containsBlanks" dxfId="4134" priority="210">
      <formula>LEN(TRIM(O19))=0</formula>
    </cfRule>
  </conditionalFormatting>
  <conditionalFormatting sqref="O42">
    <cfRule type="containsBlanks" dxfId="4133" priority="194">
      <formula>LEN(TRIM(O42))=0</formula>
    </cfRule>
  </conditionalFormatting>
  <conditionalFormatting sqref="O44:O49 O91:O137">
    <cfRule type="containsBlanks" dxfId="4132" priority="125">
      <formula>LEN(TRIM(O44))=0</formula>
    </cfRule>
  </conditionalFormatting>
  <conditionalFormatting sqref="O52:O53">
    <cfRule type="containsBlanks" dxfId="4131" priority="155">
      <formula>LEN(TRIM(O52))=0</formula>
    </cfRule>
  </conditionalFormatting>
  <conditionalFormatting sqref="O56">
    <cfRule type="containsBlanks" dxfId="4130" priority="218">
      <formula>LEN(TRIM(O56))=0</formula>
    </cfRule>
  </conditionalFormatting>
  <conditionalFormatting sqref="O66:O71">
    <cfRule type="containsBlanks" dxfId="4129" priority="124">
      <formula>LEN(TRIM(O66))=0</formula>
    </cfRule>
  </conditionalFormatting>
  <conditionalFormatting sqref="O73:O81">
    <cfRule type="containsBlanks" dxfId="4128" priority="123">
      <formula>LEN(TRIM(O73))=0</formula>
    </cfRule>
  </conditionalFormatting>
  <conditionalFormatting sqref="O150:O165">
    <cfRule type="containsBlanks" dxfId="4127" priority="122">
      <formula>LEN(TRIM(O150))=0</formula>
    </cfRule>
  </conditionalFormatting>
  <conditionalFormatting sqref="O167:O228">
    <cfRule type="containsBlanks" dxfId="4126" priority="121">
      <formula>LEN(TRIM(O167))=0</formula>
    </cfRule>
  </conditionalFormatting>
  <conditionalFormatting sqref="O230:O267">
    <cfRule type="containsBlanks" dxfId="4125" priority="120">
      <formula>LEN(TRIM(O230))=0</formula>
    </cfRule>
  </conditionalFormatting>
  <conditionalFormatting sqref="O269:O277">
    <cfRule type="containsBlanks" dxfId="4124" priority="119">
      <formula>LEN(TRIM(O269))=0</formula>
    </cfRule>
  </conditionalFormatting>
  <conditionalFormatting sqref="O282">
    <cfRule type="containsBlanks" dxfId="4123" priority="118">
      <formula>LEN(TRIM(O282))=0</formula>
    </cfRule>
  </conditionalFormatting>
  <conditionalFormatting sqref="O304:O310">
    <cfRule type="containsBlanks" dxfId="4122" priority="117">
      <formula>LEN(TRIM(O304))=0</formula>
    </cfRule>
  </conditionalFormatting>
  <conditionalFormatting sqref="O317:O322">
    <cfRule type="containsBlanks" dxfId="4121" priority="116">
      <formula>LEN(TRIM(O317))=0</formula>
    </cfRule>
  </conditionalFormatting>
  <conditionalFormatting sqref="O324:O372">
    <cfRule type="timePeriod" dxfId="4120" priority="115" timePeriod="yesterday">
      <formula>FLOOR(O324,1)=TODAY()-1</formula>
    </cfRule>
  </conditionalFormatting>
  <conditionalFormatting sqref="O324:O374">
    <cfRule type="containsBlanks" dxfId="4119" priority="162">
      <formula>LEN(TRIM(O324))=0</formula>
    </cfRule>
  </conditionalFormatting>
  <conditionalFormatting sqref="O376">
    <cfRule type="containsBlanks" dxfId="4118" priority="154">
      <formula>LEN(TRIM(O376))=0</formula>
    </cfRule>
  </conditionalFormatting>
  <dataValidations count="106">
    <dataValidation type="list" allowBlank="1" showInputMessage="1" showErrorMessage="1" sqref="J326:K326 J332:K332 J344:K344 J350:K350 J356:K356 J362:K362 J368:K368" xr:uid="{B14AA040-DE54-4184-8223-9FDC782996E7}">
      <formula1>"WHO-prequalified, SRA, Both WHO-PQ and SRA,No SRA or WHO-PQ products registered,Don't know"</formula1>
    </dataValidation>
    <dataValidation type="list" allowBlank="1" showInputMessage="1" showErrorMessage="1" sqref="H225" xr:uid="{C32911EE-8D56-43EE-8E5B-33095631BD54}">
      <formula1>"Yes, No, Don't know,Not applicable (no fees)"</formula1>
    </dataValidation>
    <dataValidation type="list" allowBlank="1" showInputMessage="1" showErrorMessage="1" sqref="G271" xr:uid="{3F0118D2-75AC-43CC-99AF-39DC6F8E3F39}">
      <formula1>"Yes, No, Don't know, Not applicable (no LMIS)"</formula1>
    </dataValidation>
    <dataValidation type="list" allowBlank="1" showInputMessage="1" showErrorMessage="1" sqref="F260:F262 J67:J70" xr:uid="{462AD8BC-CC88-493D-AD82-572BD01D0184}">
      <formula1>"Yes, No, Don't know,Not applicable"</formula1>
    </dataValidation>
    <dataValidation type="list" allowBlank="1" showInputMessage="1" showErrorMessage="1" sqref="F263 F257" xr:uid="{D7337EB6-FBDC-4F68-9BCD-FE0B4BD7373B}">
      <formula1>"Yes, No"</formula1>
    </dataValidation>
    <dataValidation type="list" allowBlank="1" showInputMessage="1" showErrorMessage="1" sqref="M52:M56 M45 M47" xr:uid="{AE1AB01D-A6C2-4F99-B873-5B7FA24BD589}">
      <formula1>"Purchase/P.O. date,Shipment date,Delivery date,Other,Unknown,Not applicable"</formula1>
    </dataValidation>
    <dataValidation type="list" allowBlank="1" showInputMessage="1" showErrorMessage="1" sqref="H384:I384" xr:uid="{F13CB528-36D3-413B-971C-9EFE735D7E06}">
      <formula1>"No impact, Reduced frequency of meetings, Prevented ability to meet, Don't know, Not applicable (no committee)"</formula1>
    </dataValidation>
    <dataValidation type="list" allowBlank="1" showInputMessage="1" showErrorMessage="1" sqref="F264:F267 I18 I10:I16 H230 H143:J143 I22:I23 L168:L178 L192:N202 H305:J306 F258" xr:uid="{8F026F87-32DA-48B7-921F-E85D4B37A524}">
      <formula1>"Yes, No, Don't know, Not applicable"</formula1>
    </dataValidation>
    <dataValidation type="list" allowBlank="1" showInputMessage="1" showErrorMessage="1" error="Please choose from the dropdown list." sqref="I21" xr:uid="{EFF2E10A-68C0-422F-8AAB-BBF814D8D648}">
      <formula1>"0 times, 1 time, 2-3 times, 4 or more times, Don't know, Not applicable"</formula1>
    </dataValidation>
    <dataValidation type="list" allowBlank="1" showInputMessage="1" showErrorMessage="1" sqref="H25 J25" xr:uid="{DCFC89F1-3968-4B79-A1E1-2B27ECCD5AAF}">
      <formula1>"January, February, March, April, May, June, July, August, September, October, November, December"</formula1>
    </dataValidation>
    <dataValidation type="list" allowBlank="1" showInputMessage="1" showErrorMessage="1" sqref="H31:J31" xr:uid="{AFEDC593-20E7-4716-8667-25AA6544B3EB}">
      <formula1>"Annually, Twice a year, Quarterly, Monthly, Don’t Know, Other"</formula1>
    </dataValidation>
    <dataValidation type="list" allowBlank="1" showInputMessage="1" showErrorMessage="1" sqref="F168:F178 G125:J126 I42 F192:F202 K233:K245 H223:H224 G139 H147:J147 H145:J145 J33 H84 F180:F190 F204:F214 H215:J215 J35 H373:H374 F45 F47 G269 H227 I6 G128:N129 G95:J96 G135:J136 G98:J99 G101:J102 G104:J105 G107:J108 G110:J111 G113:J114 G116:J117 G119:J120 G122:J123 G131:J132" xr:uid="{34EB433C-CE89-4B2E-9BE0-578B21FB9BE1}">
      <formula1>"Yes, No, Don't know"</formula1>
    </dataValidation>
    <dataValidation type="list" allowBlank="1" showInputMessage="1" showErrorMessage="1" sqref="F52:F56" xr:uid="{3F58D2D9-8653-4301-8293-7928BF026F12}">
      <formula1>"In-kind, Cash, Don't know, Not applicable"</formula1>
    </dataValidation>
    <dataValidation type="list" allowBlank="1" showInputMessage="1" showErrorMessage="1" sqref="H165:L165" xr:uid="{40DA2B04-1C41-4232-8761-1728C624DF3B}">
      <formula1>"Community Health Worker (or equivalent), Auxiliary Nurse, Auxiliary Nurse Midwife, Nurse, Pharmacist, Clinical Officer, Doctor, Don't Know, Not Applicable"</formula1>
    </dataValidation>
    <dataValidation type="list" allowBlank="1" showInputMessage="1" showErrorMessage="1" sqref="H322 H310 H314 H320 H318" xr:uid="{6D0C7678-6E93-42AD-A7A9-EBA30BBFC874}">
      <formula1>"Yes, No, Don’t know, Not applicable"</formula1>
    </dataValidation>
    <dataValidation type="list" allowBlank="1" showInputMessage="1" showErrorMessage="1" sqref="H312:J313" xr:uid="{384CE4B2-DC18-4E81-972A-474AFFD07863}">
      <formula1>"Most were tested, Some were tested, None were tested, Don't know, Not applicable"</formula1>
    </dataValidation>
    <dataValidation type="list" allowBlank="1" showInputMessage="1" showErrorMessage="1" error="Please choose from the dropdown list." sqref="I19:I20" xr:uid="{72EB0341-B28B-4736-93A3-53615599EADC}">
      <formula1>"Yes, No, Don't know, Not applicable"</formula1>
    </dataValidation>
    <dataValidation type="list" allowBlank="1" showInputMessage="1" showErrorMessage="1" sqref="H308:J308" xr:uid="{D8FBD7A4-D37F-4424-BF24-D84164F54971}">
      <formula1>"Less than 6 months, 6 months to under 1 year, 1 year to 18 months, More than 18 months,Don’t know, Not applicable"</formula1>
    </dataValidation>
    <dataValidation type="list" allowBlank="1" showInputMessage="1" showErrorMessage="1" sqref="H309" xr:uid="{F81CF306-58CD-44EF-BC0B-EEB5C6B793D0}">
      <formula1>"Yes,No,Don’t know, Not applicable"</formula1>
    </dataValidation>
    <dataValidation type="list" allowBlank="1" showInputMessage="1" showErrorMessage="1" sqref="H317:J317" xr:uid="{EE8C44C8-C968-46AD-93AC-712BC6A0FE41}">
      <formula1>"0,1,2-3,More than 3, Don’t know"</formula1>
    </dataValidation>
    <dataValidation type="list" allowBlank="1" showInputMessage="1" showErrorMessage="1" sqref="H315:J315" xr:uid="{A32925EF-B480-4826-8F5A-1DE2C7A4B9A8}">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9:J309 H217:J220 F77:G80 F73:G75" xr:uid="{B3D1CB99-6527-40C0-9B9E-8885E3AE62AB}">
      <formula1>"Yes,No,Don't know,Not applicable"</formula1>
    </dataValidation>
    <dataValidation type="list" allowBlank="1" showInputMessage="1" showErrorMessage="1" sqref="H319:J319" xr:uid="{03D899D4-CFAA-4711-9ABA-DD99A77BA859}">
      <formula1>"0-25%,26-50%,51-75%,76-100%, Don’t know, Not applicable"</formula1>
    </dataValidation>
    <dataValidation type="list" allowBlank="1" showInputMessage="1" showErrorMessage="1" sqref="H376:I376" xr:uid="{6C8513C2-0298-47C9-8CF2-68A5C1EB5823}">
      <formula1>"Yes (PSE plan with FP/RH component),No PSE plan started/developed,Yes PSE plan but no FP/RH component,Don't know"</formula1>
    </dataValidation>
    <dataValidation type="list" allowBlank="1" showInputMessage="1" showErrorMessage="1" sqref="F273:G273" xr:uid="{328AEF4E-CC41-4A94-BC21-6D0055A1649B}">
      <formula1>"Yes: All public sector facilities included, Yes: Some public sector facilities included,None, Don't know, Not applicable"</formula1>
    </dataValidation>
    <dataValidation type="list" allowBlank="1" showInputMessage="1" showErrorMessage="1" sqref="F274:G274" xr:uid="{FA8D611E-3A03-4A7C-8BA0-7B118C6C6218}">
      <formula1>"Yes: All private sector facilities included, Yes: Some private sector facilities included,None, Don't know, Not applicable (no LMIS)"</formula1>
    </dataValidation>
    <dataValidation type="list" allowBlank="1" showInputMessage="1" showErrorMessage="1" sqref="F275:G275" xr:uid="{316E5179-8368-489B-B7A8-0C5F133237FB}">
      <formula1>"Yes: All NGO facilities included, Yes: Some NGO facilities included,None, Don't know, Not applicable (no LMIS)"</formula1>
    </dataValidation>
    <dataValidation type="list" allowBlank="1" showInputMessage="1" showErrorMessage="1" sqref="F276:G276" xr:uid="{A76F8B8C-803F-42D3-A5CB-0B12D9A807AC}">
      <formula1>"Yes: All social marketing sites included, Yes: Some social marketing sites included,None, Don't know, Not applicable (no LMIS)"</formula1>
    </dataValidation>
    <dataValidation allowBlank="1" showInputMessage="1" showErrorMessage="1" error="Please choose from the dropdown list." sqref="K19:N23" xr:uid="{D2005516-DA69-4B88-BBD5-A7E663FABE4E}"/>
    <dataValidation type="list" allowBlank="1" showInputMessage="1" showErrorMessage="1" sqref="F250:G250" xr:uid="{F6B95DFA-688D-49C7-AC42-22BD3719F6D7}">
      <formula1>"Yes: Extensive social marketing,Yes: Some social marketing,No,Don't know"</formula1>
    </dataValidation>
    <dataValidation type="list" allowBlank="1" showInputMessage="1" showErrorMessage="1" sqref="F252:G252" xr:uid="{C60D5740-A917-4D6F-BBBB-36D2F1FCBF5A}">
      <formula1>"Yes: Extensive mobile phone outreach/education, Yes: Some mobile phone outreach/education, No, Don't Know"</formula1>
    </dataValidation>
    <dataValidation type="list" allowBlank="1" showInputMessage="1" showErrorMessage="1" sqref="F254:G254 H382:I383 H380:I380" xr:uid="{D068D69E-EFE0-4084-BF30-2AF7E1EBE4C5}">
      <formula1>"Yes,No,Don't know"</formula1>
    </dataValidation>
    <dataValidation type="list" allowBlank="1" showInputMessage="1" showErrorMessage="1" sqref="G256" xr:uid="{105BEEEF-D7C6-4FCD-8530-C2B741F1B39B}">
      <formula1>"0%,1-10%,11-20%,21-30%,31-40%,41-50%,51-60%,61-70%,71-80%,81-100%,Don't know,Not applicable"</formula1>
    </dataValidation>
    <dataValidation type="list" allowBlank="1" showInputMessage="1" showErrorMessage="1" sqref="F277:G277" xr:uid="{F7763872-A028-47AC-88B3-63E2ADF01509}">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7" xr:uid="{7897116D-1D73-4D8E-B0F7-C7968AC225AA}">
      <formula1>"Ministry of Finance, Ministry of Planning,Both,Neither,Don't know, Not applicable"</formula1>
    </dataValidation>
    <dataValidation type="list" allowBlank="1" showInputMessage="1" showErrorMessage="1" error="Please choose from the dropdown list." prompt="Please select from the dropdown list" sqref="G68:I70" xr:uid="{E9EAE71A-9E23-46D6-8ABD-B9A1CBC6A194}">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H152:I153 H155:I164 K155:L164 K152:L153 G152:G164 J152:J164 G151:L151" xr:uid="{974DA6D5-257F-4BD3-AF2E-CCA518BA2C3F}">
      <formula1>"Community Health Worker (or equivalent),Auxiliary Nurse,Auxiliary Nurse Midwife,Nurse,Pharmacist, Clinical Officer, Doctor, Don't Know, Not Applicable"</formula1>
    </dataValidation>
    <dataValidation type="list" allowBlank="1" showInputMessage="1" showErrorMessage="1" sqref="F251:G251" xr:uid="{3006D63B-209F-40AA-959F-B4E62EEE4C91}">
      <formula1>"Yes: Extensive mass media,Yes: Some mass media,No,Don't know"</formula1>
    </dataValidation>
    <dataValidation type="list" allowBlank="1" showInputMessage="1" showErrorMessage="1" sqref="F253:G253" xr:uid="{552ED0B8-8975-4EED-9E3D-74035B630C86}">
      <formula1>"Yes: Extensive community mobilization/engagement,Yes: Some community mobilization/engagement,No,Don't know"</formula1>
    </dataValidation>
    <dataValidation type="list" allowBlank="1" showInputMessage="1" showErrorMessage="1" sqref="H311:J311" xr:uid="{97C06C1C-63F1-4375-A959-174DB499FCF8}">
      <formula1>"Yes - ISO certified, Yes - WHO-PQ, Yes - both ISO certified and WHO-PQ,Neither, Don’t know, Not applicable"</formula1>
    </dataValidation>
    <dataValidation type="list" allowBlank="1" showInputMessage="1" showErrorMessage="1" sqref="J330:K330 J336:K336 J342:K342 J348:K348 J360:K360 J366:K366 J372:K372 J354:K354" xr:uid="{1D72B506-12AD-4C51-AE4C-87E2D7E524FE}">
      <formula1>"0,1,2 or more,Don't know"</formula1>
    </dataValidation>
    <dataValidation type="list" allowBlank="1" showInputMessage="1" showErrorMessage="1" sqref="H304:J304" xr:uid="{8B92A7BB-DA17-404D-A0CA-3CAFAA655941}">
      <formula1>"Yes, No, Don’t know, Not applicable (No NMRA)"</formula1>
    </dataValidation>
    <dataValidation type="list" allowBlank="1" showInputMessage="1" showErrorMessage="1" sqref="H377:I377" xr:uid="{53345D87-4AC7-4B05-93CE-EF30448A49DA}">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38:K338" xr:uid="{60A0E416-79E9-4000-9526-2F34E8033D0D}">
      <formula1>"WHO-prequalified, SRA, Both WHO-PQ and SRA,No SRA or WHO-PQ products registered,Don’t know"</formula1>
    </dataValidation>
    <dataValidation type="list" allowBlank="1" showInputMessage="1" showErrorMessage="1" sqref="J339:K339 J363 J369 J333 J327 J345 J351 J357" xr:uid="{EC80330B-19A3-4306-B524-A42152401C95}">
      <formula1>"0,1,2-3,More than 3,Don't know"</formula1>
    </dataValidation>
    <dataValidation type="list" allowBlank="1" showInputMessage="1" showErrorMessage="1" sqref="H144:J144" xr:uid="{146034A6-7C7B-44AD-A662-D7B5A08357F0}">
      <formula1>"Yes - high level of implementation, Yes - some implementation,Minimal or no implementation, Don't know, Not applicable (no strategy)"</formula1>
    </dataValidation>
    <dataValidation type="decimal" allowBlank="1" showInputMessage="1" showErrorMessage="1" error="Enter numeric value here only (in USD)." sqref="J27" xr:uid="{4390EB45-E2F7-46A3-B198-7632BCC2B360}">
      <formula1>0</formula1>
      <formula2>100000000</formula2>
    </dataValidation>
    <dataValidation type="decimal" allowBlank="1" showInputMessage="1" showErrorMessage="1" error="Enter a numeric quantity only." sqref="K52:L56" xr:uid="{DDB065D7-C40C-41AE-978E-5371B7C20964}">
      <formula1>0</formula1>
      <formula2>1000000000</formula2>
    </dataValidation>
    <dataValidation type="decimal" allowBlank="1" showInputMessage="1" showErrorMessage="1" error="Enter a numeric quantity here only." sqref="K45:L45 K47:L47" xr:uid="{5DD2888B-AAFB-44C4-A728-72A1D3EFDE22}">
      <formula1>0</formula1>
      <formula2>1000000000</formula2>
    </dataValidation>
    <dataValidation type="custom" operator="lessThanOrEqual" allowBlank="1" showInputMessage="1" showErrorMessage="1" error="This number cannot exceed the total number of stock status observations (column I)." sqref="K298 K282:K283 K288 H281:H284 H286:H288 H290:H295 K291 K293 H297:H299" xr:uid="{37C7E32D-26D1-4184-86E5-C83A6C12EE71}">
      <formula1>H281&lt;=I281</formula1>
    </dataValidation>
    <dataValidation type="custom" allowBlank="1" showInputMessage="1" showErrorMessage="1" error="This number must be greater than or equal to the number of stocked out observations (Column H)." sqref="L298 L282:L283 L288 I281:I284 I286:I288 I290:I295 L291 L293 I297:I299" xr:uid="{0207BF26-0798-44EC-AC78-B8C8B8540E91}">
      <formula1>I281&gt;=H281</formula1>
    </dataValidation>
    <dataValidation type="custom" allowBlank="1" showInputMessage="1" showErrorMessage="1" error="This number must be less than or equal to the total number of SDPs reporting (stock observations) (Column L)." sqref="K294:K295 K284 K286:K287 K281 K290 K292 K297 K299" xr:uid="{9E51FC1A-78DA-4C79-9E47-D8FC82F1C802}">
      <formula1>K281&lt;=L281</formula1>
    </dataValidation>
    <dataValidation type="list" allowBlank="1" showInputMessage="1" showErrorMessage="1" sqref="J26 H26" xr:uid="{D7A64A85-DB70-40AF-A2D5-ECCDDD46C777}">
      <formula1>"2017,2018,2019,2020,2021,2022,2023"</formula1>
    </dataValidation>
    <dataValidation type="list" allowBlank="1" showInputMessage="1" showErrorMessage="1" sqref="H386:I386" xr:uid="{AE1ACBDE-6395-4B25-8E90-C0DAD37DCAAC}">
      <formula1>"High Impact, Medium Impact, Low Impact, No Impact, Unknown"</formula1>
    </dataValidation>
    <dataValidation type="list" allowBlank="1" showInputMessage="1" showErrorMessage="1" sqref="H385:I385" xr:uid="{291B64C2-3088-442C-9F2D-54F827739515}">
      <formula1>"All or most of the budget line shifted to COVID response, Some of the budget shifted,None of the budget shifted (i.e. no Impact), unknown, not applicable"</formula1>
    </dataValidation>
    <dataValidation type="custom" allowBlank="1" showInputMessage="1" showErrorMessage="1" error="This number must be greater than or equal to the total number of stocked out observations (Column K)." sqref="L294:L295 L284 L281 L286:L287 L290 L292 L297 L299" xr:uid="{59BB6578-96C5-40F1-A426-BFA005736B10}">
      <formula1>L281&gt;=K281</formula1>
    </dataValidation>
    <dataValidation allowBlank="1" showInputMessage="1" showErrorMessage="1" error="Enter a numeric value here only (in USD)." sqref="G38" xr:uid="{65CC78B7-FC5F-4997-8F83-1FF7C48F3E53}"/>
    <dataValidation type="list" allowBlank="1" showInputMessage="1" showErrorMessage="1" sqref="H29:J29" xr:uid="{FF562640-85D1-4D98-AA05-961C3DBC5957}">
      <formula1>"Government - Central Level, Government - Subnational Level, US Government (USG), UNFPA, Other Donors, Other, Don't Know"</formula1>
    </dataValidation>
    <dataValidation type="list" allowBlank="1" showInputMessage="1" showErrorMessage="1" sqref="O6:P18" xr:uid="{CA761562-B8EE-4296-93DA-9A2AA4B19305}">
      <formula1>$B$3:$B$5</formula1>
    </dataValidation>
    <dataValidation type="list" allowBlank="1" showInputMessage="1" showErrorMessage="1" sqref="O19:P19" xr:uid="{7484E1FD-4962-4EA2-9C8B-E09ADF04F3BE}">
      <formula1>$C$3:$C$5</formula1>
    </dataValidation>
    <dataValidation type="list" allowBlank="1" showInputMessage="1" showErrorMessage="1" sqref="O20:P20" xr:uid="{9D29F181-8E08-4EB8-9FA7-0F16C985F629}">
      <formula1>$D$3:$D$4</formula1>
    </dataValidation>
    <dataValidation type="list" allowBlank="1" showInputMessage="1" showErrorMessage="1" sqref="O21:P23" xr:uid="{08CC7A61-EC79-4872-AF3A-08F897224B98}">
      <formula1>$E$3:$E$4</formula1>
    </dataValidation>
    <dataValidation type="list" allowBlank="1" showInputMessage="1" showErrorMessage="1" sqref="O25:P26" xr:uid="{8C71D9B6-1810-47C0-A79D-5DB75704A9FE}">
      <formula1>$F$3:$F$6</formula1>
    </dataValidation>
    <dataValidation type="list" allowBlank="1" showInputMessage="1" showErrorMessage="1" sqref="O31:P32" xr:uid="{D6D6C061-E706-4DF3-96E1-5EA858298CE2}">
      <formula1>$H$3:$H$4</formula1>
    </dataValidation>
    <dataValidation type="list" allowBlank="1" showInputMessage="1" showErrorMessage="1" sqref="O33:P33" xr:uid="{F90F49F2-204C-4714-95F0-18B1EB9019AC}">
      <formula1>$I$3:$I$4</formula1>
    </dataValidation>
    <dataValidation type="list" allowBlank="1" showInputMessage="1" showErrorMessage="1" sqref="O35:P35 O42:P42" xr:uid="{B59BD644-44F1-494F-B026-CC08388D1BD7}">
      <formula1>$J$3:$J$7</formula1>
    </dataValidation>
    <dataValidation type="list" allowBlank="1" showInputMessage="1" showErrorMessage="1" sqref="P44:P49" xr:uid="{42113BE8-AC0B-4C60-A5DE-C32C4035E382}">
      <formula1>$K$3:$K$7</formula1>
    </dataValidation>
    <dataValidation type="list" allowBlank="1" showInputMessage="1" showErrorMessage="1" sqref="O52:P52" xr:uid="{FB27A8B8-5FB4-4609-B3AA-4895982DB349}">
      <formula1>$L$3:$L$4</formula1>
    </dataValidation>
    <dataValidation type="list" allowBlank="1" showInputMessage="1" showErrorMessage="1" sqref="O53:P53" xr:uid="{91EC0727-CA0D-4F3C-BEE5-1BD80CC92D7A}">
      <formula1>$M$3:$M$4</formula1>
    </dataValidation>
    <dataValidation type="list" allowBlank="1" showInputMessage="1" showErrorMessage="1" sqref="O54:P54" xr:uid="{AED81FB4-C780-4390-89AA-27B2B27BE4D1}">
      <formula1>$N$3:$N$4</formula1>
    </dataValidation>
    <dataValidation type="list" allowBlank="1" showInputMessage="1" showErrorMessage="1" sqref="O55:O56 P55" xr:uid="{6C22108C-9F18-4A03-9838-7C835FDD21B6}">
      <formula1>$O$3:$O$4</formula1>
    </dataValidation>
    <dataValidation type="list" allowBlank="1" showInputMessage="1" showErrorMessage="1" sqref="O84:P89" xr:uid="{71FE5564-7E98-4C8A-B964-6509F773D2D5}">
      <formula1>$Q$3:$Q$6</formula1>
    </dataValidation>
    <dataValidation type="list" allowBlank="1" showInputMessage="1" showErrorMessage="1" sqref="O91:P91" xr:uid="{ECFF57D8-8D64-47BE-809C-9552592FC16A}">
      <formula1>$R$3:$R$8</formula1>
    </dataValidation>
    <dataValidation type="list" allowBlank="1" showInputMessage="1" showErrorMessage="1" sqref="O139:P139" xr:uid="{8A43B9D4-338A-47E8-ACA3-CB9D1E117277}">
      <formula1>$S$3:$S$4</formula1>
    </dataValidation>
    <dataValidation type="list" allowBlank="1" showInputMessage="1" showErrorMessage="1" sqref="O145:P148" xr:uid="{B7EC93EB-E4A8-41DF-A2AC-029A19A0618C}">
      <formula1>$T$3:$T$8</formula1>
    </dataValidation>
    <dataValidation type="list" allowBlank="1" showInputMessage="1" showErrorMessage="1" sqref="O150:P165" xr:uid="{76F08D42-4CB7-4E08-B2BA-2D00B1AE4232}">
      <formula1>$U$3:$U$5</formula1>
    </dataValidation>
    <dataValidation type="list" allowBlank="1" showInputMessage="1" showErrorMessage="1" sqref="O167:P178 O191:P202" xr:uid="{7EC30DDB-4BA9-42B4-80E9-3BD181C82AF1}">
      <formula1>$V$3:$V$8</formula1>
    </dataValidation>
    <dataValidation type="list" allowBlank="1" showInputMessage="1" showErrorMessage="1" sqref="O179:P190 O203:P214" xr:uid="{F8EDF67B-AF3B-4413-AD57-C7DEBD43AD73}">
      <formula1>$W$3:$W$6</formula1>
    </dataValidation>
    <dataValidation type="list" allowBlank="1" showInputMessage="1" showErrorMessage="1" sqref="O215:P221" xr:uid="{C56D4861-AE66-43AA-AA51-6B311BB6832D}">
      <formula1>$X$3:$X$4</formula1>
    </dataValidation>
    <dataValidation type="list" allowBlank="1" showInputMessage="1" showErrorMessage="1" sqref="O222:P226" xr:uid="{D61E2712-F4AB-4C69-A11D-46338E7278CD}">
      <formula1>$Y$3:$Y$6</formula1>
    </dataValidation>
    <dataValidation type="list" allowBlank="1" showInputMessage="1" showErrorMessage="1" sqref="O227:P228" xr:uid="{7EB65237-92B4-4211-A40B-75510A89BAE8}">
      <formula1>$Z$3:$Z$5</formula1>
    </dataValidation>
    <dataValidation type="list" allowBlank="1" showInputMessage="1" showErrorMessage="1" sqref="O230:P231" xr:uid="{C778D721-1B03-40D4-BFED-3419CF3BA9F5}">
      <formula1>$AA$3:$AA$4</formula1>
    </dataValidation>
    <dataValidation type="list" allowBlank="1" showInputMessage="1" showErrorMessage="1" sqref="O232:P248" xr:uid="{7D0D51A8-3D46-477C-AB47-D3A6007F4789}">
      <formula1>$AB$3:$AB$4</formula1>
    </dataValidation>
    <dataValidation type="list" allowBlank="1" showInputMessage="1" showErrorMessage="1" sqref="O249:P255" xr:uid="{DA505226-C109-428D-8BC9-55A41BD0E1D7}">
      <formula1>$AC$3:$AC$7</formula1>
    </dataValidation>
    <dataValidation type="list" allowBlank="1" showInputMessage="1" showErrorMessage="1" sqref="O256:P256" xr:uid="{009C4A8D-CBB3-4E9B-B403-B47C2162D5E2}">
      <formula1>$AD$3:$AD$5</formula1>
    </dataValidation>
    <dataValidation type="list" allowBlank="1" showInputMessage="1" showErrorMessage="1" sqref="O263:P267" xr:uid="{656CBAD8-11E3-4CC7-AF87-CB60B68A738D}">
      <formula1>$AF$3:$AF$4</formula1>
    </dataValidation>
    <dataValidation type="list" allowBlank="1" showInputMessage="1" showErrorMessage="1" sqref="O269:P277" xr:uid="{2429F422-4B25-4199-B2EA-CC860D7D39D1}">
      <formula1>$AG$3:$AG$4</formula1>
    </dataValidation>
    <dataValidation type="list" allowBlank="1" showInputMessage="1" showErrorMessage="1" sqref="P279" xr:uid="{87025940-BF27-4FBE-A610-84AF192FA4D9}">
      <formula1>$AH$3:$AH$7</formula1>
    </dataValidation>
    <dataValidation type="list" allowBlank="1" showInputMessage="1" showErrorMessage="1" sqref="P282:P284 O282" xr:uid="{F512146B-00F4-4195-A07E-B8DB61FE152D}">
      <formula1>$AI$3:$AI$8</formula1>
    </dataValidation>
    <dataValidation type="list" allowBlank="1" showInputMessage="1" showErrorMessage="1" sqref="O304:P304" xr:uid="{4081D9DA-C5AE-474B-9C32-079C0A3DC9AE}">
      <formula1>$AJ$3:$AJ$4</formula1>
    </dataValidation>
    <dataValidation type="list" allowBlank="1" showInputMessage="1" showErrorMessage="1" sqref="O305:P309" xr:uid="{46FFDBE6-45CC-4425-90EA-22872EB578A9}">
      <formula1>$AK$3:$AK$4</formula1>
    </dataValidation>
    <dataValidation type="list" allowBlank="1" showInputMessage="1" showErrorMessage="1" sqref="O314:P315" xr:uid="{8D8A2957-8423-4911-873E-0897680F0F9E}">
      <formula1>$AM$3:$AM$4</formula1>
    </dataValidation>
    <dataValidation type="list" allowBlank="1" showInputMessage="1" showErrorMessage="1" sqref="O317:P322" xr:uid="{D517C66F-8430-4686-A494-FA2E4197B13C}">
      <formula1>$AN$3:$AN$5</formula1>
    </dataValidation>
    <dataValidation type="list" allowBlank="1" showInputMessage="1" showErrorMessage="1" sqref="O324:P372" xr:uid="{AC196952-1A2B-464F-B6E3-A8128369F0F6}">
      <formula1>$AO$3:$AO$4</formula1>
    </dataValidation>
    <dataValidation type="list" allowBlank="1" showInputMessage="1" showErrorMessage="1" sqref="O373:P373" xr:uid="{319D5B15-E6DF-4CC0-BA6C-F00C9C7FBD72}">
      <formula1>$AP$3:$AP$4</formula1>
    </dataValidation>
    <dataValidation type="list" allowBlank="1" showInputMessage="1" showErrorMessage="1" sqref="O374:P375" xr:uid="{1C4716CA-3148-418D-9A40-7EDE140C4F36}">
      <formula1>$AQ$3:$AQ$5</formula1>
    </dataValidation>
    <dataValidation type="list" allowBlank="1" showInputMessage="1" showErrorMessage="1" sqref="O376:P377" xr:uid="{4ACF2A7C-E846-4F84-BA48-131F2A611C10}">
      <formula1>$AR$3:$AR$4</formula1>
    </dataValidation>
    <dataValidation type="list" allowBlank="1" showInputMessage="1" showErrorMessage="1" sqref="P27:P30" xr:uid="{7B5BF58E-8138-4D31-A0D2-174C9B7B0E56}">
      <formula1>$G$2:$G$6</formula1>
    </dataValidation>
    <dataValidation type="list" allowBlank="1" showInputMessage="1" showErrorMessage="1" sqref="O27:O30" xr:uid="{D19DD124-8945-4AB9-BB93-379B88EECFB9}">
      <formula1>$G$3:$G$6</formula1>
    </dataValidation>
    <dataValidation type="list" allowBlank="1" showInputMessage="1" showErrorMessage="1" sqref="O66:P71 O73:P81" xr:uid="{DA69FDF4-97CA-4F7E-9388-CA62B09C4A7B}">
      <formula1>$P$3:$P$7</formula1>
    </dataValidation>
    <dataValidation type="list" allowBlank="1" showInputMessage="1" showErrorMessage="1" sqref="O310:P313" xr:uid="{50D327BE-C7B3-4C06-8887-B8069E713723}">
      <formula1>$AL$3:$AL$5</formula1>
    </dataValidation>
    <dataValidation type="list" allowBlank="1" showInputMessage="1" showErrorMessage="1" sqref="O279" xr:uid="{41A13EE8-F38F-4262-8DA6-0E4E38ECE6E4}">
      <formula1>$AH$3:$AH$9</formula1>
    </dataValidation>
    <dataValidation type="list" allowBlank="1" showInputMessage="1" showErrorMessage="1" sqref="O44:O49" xr:uid="{52DC9D15-BF3A-4995-BDF4-D018C6B3E63D}">
      <formula1>$K$3:$K$8</formula1>
    </dataValidation>
    <dataValidation type="list" allowBlank="1" showInputMessage="1" showErrorMessage="1" sqref="H388:I389" xr:uid="{75E66929-2B9C-4E40-A280-41FCF30FD049}">
      <formula1>$AX$3:$AX$7</formula1>
    </dataValidation>
    <dataValidation type="list" allowBlank="1" showInputMessage="1" showErrorMessage="1" sqref="O257:P262" xr:uid="{80626CAD-8FE6-4C7C-A701-FC1E6D02AD09}">
      <formula1>$AE$3:$AE$5</formula1>
    </dataValidation>
    <dataValidation type="list" allowBlank="1" showInputMessage="1" showErrorMessage="1" sqref="E3" xr:uid="{C385401A-00BF-4E8A-B49B-1E5A194C2D7A}">
      <formula1>$A$3:$A$134</formula1>
    </dataValidation>
  </dataValidations>
  <hyperlinks>
    <hyperlink ref="F1:N1" location="'All Country Summary (2023)'!A1" display="Go to summary page" xr:uid="{7D0E3E27-366A-4E17-9613-6EBF46823156}"/>
  </hyperlinks>
  <pageMargins left="0.25" right="0.25" top="0.75" bottom="0.75" header="0.3" footer="0.3"/>
  <pageSetup paperSize="17" scale="74" orientation="landscape" horizontalDpi="4294967295" verticalDpi="4294967295"/>
  <rowBreaks count="13" manualBreakCount="13">
    <brk id="23" max="16383" man="1"/>
    <brk id="32" max="16383" man="1"/>
    <brk id="50" max="13" man="1"/>
    <brk id="81" max="16383" man="1"/>
    <brk id="148" max="13" man="1"/>
    <brk id="178" max="13" man="1"/>
    <brk id="214" max="13" man="1"/>
    <brk id="248" max="13" man="1"/>
    <brk id="267" max="13" man="1"/>
    <brk id="302" max="13" man="1"/>
    <brk id="315" max="13" man="1"/>
    <brk id="348" max="13" man="1"/>
    <brk id="389" max="13" man="1"/>
  </rowBreaks>
  <colBreaks count="1" manualBreakCount="1">
    <brk id="14" max="1048575" man="1"/>
  </colBreaks>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4D5ED-FBBF-41A1-BA5D-A23C3AEA2CFB}">
  <sheetPr>
    <tabColor rgb="FFCCCCFF"/>
  </sheetPr>
  <dimension ref="A1:Q391"/>
  <sheetViews>
    <sheetView showGridLines="0" zoomScaleNormal="100" workbookViewId="0">
      <selection activeCell="K6" sqref="K6:N6"/>
    </sheetView>
  </sheetViews>
  <sheetFormatPr defaultColWidth="9.140625" defaultRowHeight="14.45"/>
  <cols>
    <col min="1" max="1" width="2.140625" customWidth="1"/>
    <col min="2" max="2" width="6.5703125" customWidth="1"/>
    <col min="3" max="3" width="3.28515625" customWidth="1"/>
    <col min="4" max="4" width="16.140625" customWidth="1"/>
    <col min="5" max="5" width="61" customWidth="1"/>
    <col min="6" max="6" width="16.28515625" customWidth="1"/>
    <col min="7" max="7" width="24.28515625" customWidth="1"/>
    <col min="8" max="8" width="22" customWidth="1"/>
    <col min="9" max="9" width="19.140625" customWidth="1"/>
    <col min="10" max="10" width="21" customWidth="1"/>
    <col min="11" max="11" width="19.7109375" customWidth="1"/>
    <col min="12" max="12" width="17.5703125" customWidth="1"/>
    <col min="13" max="13" width="19.28515625" customWidth="1"/>
    <col min="14" max="14" width="31.140625" customWidth="1"/>
    <col min="15" max="15" width="60.28515625" customWidth="1"/>
    <col min="16" max="16" width="60.42578125" customWidth="1"/>
  </cols>
  <sheetData>
    <row r="1" spans="2:16" ht="53.25" customHeight="1">
      <c r="F1" s="2128"/>
      <c r="G1" s="2128"/>
      <c r="H1" s="2128"/>
      <c r="I1" s="2128"/>
      <c r="J1" s="2128"/>
      <c r="K1" s="2128"/>
      <c r="L1" s="2128"/>
      <c r="M1" s="2128"/>
      <c r="N1" s="2128"/>
    </row>
    <row r="2" spans="2:16" ht="37.5" customHeight="1">
      <c r="B2" s="408" t="s">
        <v>1376</v>
      </c>
      <c r="C2" s="479"/>
      <c r="D2" s="479"/>
      <c r="E2" s="479"/>
      <c r="F2" s="179"/>
      <c r="G2" s="178"/>
      <c r="H2" s="179"/>
      <c r="I2" s="179"/>
      <c r="J2" s="179"/>
      <c r="K2" s="180"/>
      <c r="L2" s="180"/>
      <c r="M2" s="180"/>
      <c r="N2" s="181"/>
    </row>
    <row r="3" spans="2:16" ht="45.75" customHeight="1">
      <c r="B3" s="173"/>
      <c r="C3" s="174"/>
      <c r="D3" s="175" t="s">
        <v>1377</v>
      </c>
      <c r="E3" s="176" t="s">
        <v>4373</v>
      </c>
      <c r="F3" s="177" t="s">
        <v>1379</v>
      </c>
      <c r="G3" s="2130" t="s">
        <v>830</v>
      </c>
      <c r="H3" s="2130"/>
      <c r="I3" s="2130"/>
      <c r="J3" s="2130"/>
      <c r="K3" s="2130"/>
      <c r="L3" s="2130"/>
      <c r="M3" s="2130"/>
      <c r="N3" s="2130"/>
      <c r="O3" s="2130"/>
    </row>
    <row r="4" spans="2:16" ht="39" customHeight="1">
      <c r="B4" s="1402" t="s">
        <v>1380</v>
      </c>
      <c r="C4" s="1402"/>
      <c r="D4" s="1402"/>
      <c r="E4" s="1402"/>
      <c r="F4" s="1402"/>
      <c r="G4" s="1402"/>
      <c r="H4" s="1402"/>
      <c r="I4" s="1402"/>
      <c r="J4" s="1402"/>
      <c r="K4" s="1402"/>
      <c r="L4" s="1402"/>
      <c r="M4" s="1402"/>
      <c r="N4" s="1402"/>
      <c r="O4" t="s">
        <v>1381</v>
      </c>
    </row>
    <row r="5" spans="2:16" ht="15.75">
      <c r="B5" s="1416" t="s">
        <v>1382</v>
      </c>
      <c r="C5" s="1417"/>
      <c r="D5" s="1417"/>
      <c r="E5" s="1417"/>
      <c r="F5" s="1417"/>
      <c r="G5" s="1417"/>
      <c r="H5" s="1417"/>
      <c r="I5" s="1417"/>
      <c r="J5" s="1417"/>
      <c r="K5" s="1417"/>
      <c r="L5" s="1417"/>
      <c r="M5" s="1417"/>
      <c r="N5" s="1417"/>
      <c r="O5" s="1417"/>
      <c r="P5" s="1418"/>
    </row>
    <row r="6" spans="2:16" ht="142.5" customHeight="1">
      <c r="B6" s="182" t="s">
        <v>1383</v>
      </c>
      <c r="C6" s="1419" t="s">
        <v>1384</v>
      </c>
      <c r="D6" s="1419"/>
      <c r="E6" s="1419"/>
      <c r="F6" s="1419"/>
      <c r="G6" s="1419"/>
      <c r="H6" s="1420"/>
      <c r="I6" s="183" t="s">
        <v>1385</v>
      </c>
      <c r="J6" s="184" t="s">
        <v>1386</v>
      </c>
      <c r="K6" s="1663" t="s">
        <v>4374</v>
      </c>
      <c r="L6" s="1664"/>
      <c r="M6" s="1664"/>
      <c r="N6" s="1665"/>
      <c r="O6" s="1424" t="s">
        <v>2197</v>
      </c>
      <c r="P6" s="1424"/>
    </row>
    <row r="7" spans="2:16" ht="27" customHeight="1">
      <c r="B7" s="1427" t="s">
        <v>1388</v>
      </c>
      <c r="C7" s="1428"/>
      <c r="D7" s="1428"/>
      <c r="E7" s="1428"/>
      <c r="F7" s="1428"/>
      <c r="G7" s="1428"/>
      <c r="H7" s="1428"/>
      <c r="I7" s="1428"/>
      <c r="J7" s="1428"/>
      <c r="K7" s="1428"/>
      <c r="L7" s="1428"/>
      <c r="M7" s="1428"/>
      <c r="N7" s="1429"/>
      <c r="O7" s="1425"/>
      <c r="P7" s="1425"/>
    </row>
    <row r="8" spans="2:16" ht="21.75" customHeight="1">
      <c r="B8" s="205" t="s">
        <v>394</v>
      </c>
      <c r="C8" s="1414" t="s">
        <v>1389</v>
      </c>
      <c r="D8" s="1414"/>
      <c r="E8" s="1415"/>
      <c r="F8" s="1430" t="s">
        <v>4375</v>
      </c>
      <c r="G8" s="1431"/>
      <c r="H8" s="1431"/>
      <c r="I8" s="1431"/>
      <c r="J8" s="1431"/>
      <c r="K8" s="1431"/>
      <c r="L8" s="1431"/>
      <c r="M8" s="1431"/>
      <c r="N8" s="1431"/>
      <c r="O8" s="1425"/>
      <c r="P8" s="1425"/>
    </row>
    <row r="9" spans="2:16" ht="27.95">
      <c r="B9" s="191" t="s">
        <v>396</v>
      </c>
      <c r="C9" s="1414" t="s">
        <v>1391</v>
      </c>
      <c r="D9" s="1414"/>
      <c r="E9" s="1414"/>
      <c r="F9" s="1414"/>
      <c r="G9" s="1414"/>
      <c r="H9" s="1415"/>
      <c r="I9" s="192" t="s">
        <v>1392</v>
      </c>
      <c r="J9" s="2306"/>
      <c r="K9" s="2307"/>
      <c r="L9" s="2307"/>
      <c r="M9" s="2307"/>
      <c r="N9" s="2308"/>
      <c r="O9" s="1425"/>
      <c r="P9" s="1425"/>
    </row>
    <row r="10" spans="2:16" ht="34.5" customHeight="1">
      <c r="B10" s="195" t="s">
        <v>394</v>
      </c>
      <c r="C10" s="1414" t="s">
        <v>1393</v>
      </c>
      <c r="D10" s="1414"/>
      <c r="E10" s="1414"/>
      <c r="F10" s="1414"/>
      <c r="G10" s="1414"/>
      <c r="H10" s="1415"/>
      <c r="I10" s="203" t="s">
        <v>1385</v>
      </c>
      <c r="J10" s="1409" t="s">
        <v>1394</v>
      </c>
      <c r="K10" s="1410"/>
      <c r="L10" s="1411" t="s">
        <v>2185</v>
      </c>
      <c r="M10" s="1412"/>
      <c r="N10" s="1413"/>
      <c r="O10" s="1425"/>
      <c r="P10" s="1425"/>
    </row>
    <row r="11" spans="2:16" ht="39.75" customHeight="1">
      <c r="B11" s="198" t="s">
        <v>401</v>
      </c>
      <c r="C11" s="1414" t="s">
        <v>1396</v>
      </c>
      <c r="D11" s="1414"/>
      <c r="E11" s="1414"/>
      <c r="F11" s="1414"/>
      <c r="G11" s="1414"/>
      <c r="H11" s="1415"/>
      <c r="I11" s="203" t="s">
        <v>1385</v>
      </c>
      <c r="J11" s="1409" t="s">
        <v>1394</v>
      </c>
      <c r="K11" s="1410"/>
      <c r="L11" s="1411" t="s">
        <v>4376</v>
      </c>
      <c r="M11" s="1412"/>
      <c r="N11" s="1413"/>
      <c r="O11" s="1425"/>
      <c r="P11" s="1425"/>
    </row>
    <row r="12" spans="2:16" ht="35.25" customHeight="1">
      <c r="B12" s="347" t="s">
        <v>403</v>
      </c>
      <c r="C12" s="1414" t="s">
        <v>1398</v>
      </c>
      <c r="D12" s="1414"/>
      <c r="E12" s="1414"/>
      <c r="F12" s="1414"/>
      <c r="G12" s="1414"/>
      <c r="H12" s="1415"/>
      <c r="I12" s="203" t="s">
        <v>1520</v>
      </c>
      <c r="J12" s="1409" t="s">
        <v>1394</v>
      </c>
      <c r="K12" s="1410"/>
      <c r="L12" s="1411" t="s">
        <v>1496</v>
      </c>
      <c r="M12" s="1412"/>
      <c r="N12" s="1413"/>
      <c r="O12" s="1425"/>
      <c r="P12" s="1425"/>
    </row>
    <row r="13" spans="2:16" ht="33" customHeight="1">
      <c r="B13" s="198" t="s">
        <v>405</v>
      </c>
      <c r="C13" s="1414" t="s">
        <v>1400</v>
      </c>
      <c r="D13" s="1414"/>
      <c r="E13" s="1414"/>
      <c r="F13" s="1414"/>
      <c r="G13" s="1414"/>
      <c r="H13" s="1415"/>
      <c r="I13" s="203" t="s">
        <v>1385</v>
      </c>
      <c r="J13" s="1409" t="s">
        <v>1401</v>
      </c>
      <c r="K13" s="1410"/>
      <c r="L13" s="1411" t="s">
        <v>4377</v>
      </c>
      <c r="M13" s="1412"/>
      <c r="N13" s="1413"/>
      <c r="O13" s="1425"/>
      <c r="P13" s="1425"/>
    </row>
    <row r="14" spans="2:16" ht="33" customHeight="1">
      <c r="B14" s="198" t="s">
        <v>408</v>
      </c>
      <c r="C14" s="1414" t="s">
        <v>1403</v>
      </c>
      <c r="D14" s="1414"/>
      <c r="E14" s="1414"/>
      <c r="F14" s="1414"/>
      <c r="G14" s="1414"/>
      <c r="H14" s="1415"/>
      <c r="I14" s="203" t="s">
        <v>1385</v>
      </c>
      <c r="J14" s="1409" t="s">
        <v>1404</v>
      </c>
      <c r="K14" s="1410"/>
      <c r="L14" s="1411" t="s">
        <v>3217</v>
      </c>
      <c r="M14" s="1412"/>
      <c r="N14" s="1413"/>
      <c r="O14" s="1425"/>
      <c r="P14" s="1425"/>
    </row>
    <row r="15" spans="2:16" ht="44.25" customHeight="1">
      <c r="B15" s="198" t="s">
        <v>410</v>
      </c>
      <c r="C15" s="1414" t="s">
        <v>1406</v>
      </c>
      <c r="D15" s="1414"/>
      <c r="E15" s="1414"/>
      <c r="F15" s="1414"/>
      <c r="G15" s="1414"/>
      <c r="H15" s="1415"/>
      <c r="I15" s="203" t="s">
        <v>1385</v>
      </c>
      <c r="J15" s="1409" t="s">
        <v>1407</v>
      </c>
      <c r="K15" s="1410"/>
      <c r="L15" s="1411" t="s">
        <v>4378</v>
      </c>
      <c r="M15" s="1412"/>
      <c r="N15" s="1413"/>
      <c r="O15" s="1425"/>
      <c r="P15" s="1425"/>
    </row>
    <row r="16" spans="2:16" ht="26.25" customHeight="1">
      <c r="B16" s="198" t="s">
        <v>413</v>
      </c>
      <c r="C16" s="1414" t="s">
        <v>1409</v>
      </c>
      <c r="D16" s="1414"/>
      <c r="E16" s="1414"/>
      <c r="F16" s="1414"/>
      <c r="G16" s="1414"/>
      <c r="H16" s="1415"/>
      <c r="I16" s="203" t="s">
        <v>1385</v>
      </c>
      <c r="J16" s="1409" t="s">
        <v>1410</v>
      </c>
      <c r="K16" s="1410"/>
      <c r="L16" s="1411" t="s">
        <v>4379</v>
      </c>
      <c r="M16" s="1412"/>
      <c r="N16" s="1413"/>
      <c r="O16" s="1425"/>
      <c r="P16" s="1425"/>
    </row>
    <row r="17" spans="2:16" ht="26.25" customHeight="1">
      <c r="B17" s="198" t="s">
        <v>416</v>
      </c>
      <c r="C17" s="1414" t="s">
        <v>1412</v>
      </c>
      <c r="D17" s="1414"/>
      <c r="E17" s="1414"/>
      <c r="F17" s="1414"/>
      <c r="G17" s="1414"/>
      <c r="H17" s="1415"/>
      <c r="I17" s="203" t="s">
        <v>1413</v>
      </c>
      <c r="J17" s="1409" t="s">
        <v>1410</v>
      </c>
      <c r="K17" s="1410"/>
      <c r="L17" s="1411" t="s">
        <v>1496</v>
      </c>
      <c r="M17" s="1412"/>
      <c r="N17" s="1413"/>
      <c r="O17" s="1425"/>
      <c r="P17" s="1425"/>
    </row>
    <row r="18" spans="2:16" ht="30.95" customHeight="1">
      <c r="B18" s="198" t="s">
        <v>418</v>
      </c>
      <c r="C18" s="1414" t="s">
        <v>1414</v>
      </c>
      <c r="D18" s="1414"/>
      <c r="E18" s="1414"/>
      <c r="F18" s="1414"/>
      <c r="G18" s="1414"/>
      <c r="H18" s="1415"/>
      <c r="I18" s="203" t="s">
        <v>1520</v>
      </c>
      <c r="J18" s="1409" t="s">
        <v>1410</v>
      </c>
      <c r="K18" s="1410"/>
      <c r="L18" s="1411" t="s">
        <v>1496</v>
      </c>
      <c r="M18" s="1412"/>
      <c r="N18" s="1413"/>
      <c r="O18" s="1426"/>
      <c r="P18" s="1426"/>
    </row>
    <row r="19" spans="2:16" ht="42" customHeight="1">
      <c r="B19" s="191" t="s">
        <v>420</v>
      </c>
      <c r="C19" s="1414" t="s">
        <v>1416</v>
      </c>
      <c r="D19" s="1414"/>
      <c r="E19" s="1414"/>
      <c r="F19" s="1414"/>
      <c r="G19" s="1414"/>
      <c r="H19" s="1415"/>
      <c r="I19" s="203" t="s">
        <v>1520</v>
      </c>
      <c r="J19" s="1432" t="s">
        <v>1417</v>
      </c>
      <c r="K19" s="2025" t="s">
        <v>4380</v>
      </c>
      <c r="L19" s="2026"/>
      <c r="M19" s="2026"/>
      <c r="N19" s="2027"/>
      <c r="O19" s="201" t="s">
        <v>1475</v>
      </c>
      <c r="P19" s="202" t="s">
        <v>4381</v>
      </c>
    </row>
    <row r="20" spans="2:16" ht="24" customHeight="1">
      <c r="B20" s="191" t="s">
        <v>423</v>
      </c>
      <c r="C20" s="1414" t="s">
        <v>1420</v>
      </c>
      <c r="D20" s="1414"/>
      <c r="E20" s="1414"/>
      <c r="F20" s="1414"/>
      <c r="G20" s="1414"/>
      <c r="H20" s="1415"/>
      <c r="I20" s="203" t="s">
        <v>1385</v>
      </c>
      <c r="J20" s="1433"/>
      <c r="K20" s="2037"/>
      <c r="L20" s="2038"/>
      <c r="M20" s="2038"/>
      <c r="N20" s="2039"/>
      <c r="O20" s="201" t="s">
        <v>1945</v>
      </c>
      <c r="P20" s="202"/>
    </row>
    <row r="21" spans="2:16" ht="24" customHeight="1">
      <c r="B21" s="191" t="s">
        <v>425</v>
      </c>
      <c r="C21" s="1414" t="s">
        <v>1421</v>
      </c>
      <c r="D21" s="1414"/>
      <c r="E21" s="1414"/>
      <c r="F21" s="1414"/>
      <c r="G21" s="1414"/>
      <c r="H21" s="1415"/>
      <c r="I21" s="203" t="s">
        <v>2196</v>
      </c>
      <c r="J21" s="1433"/>
      <c r="K21" s="2037"/>
      <c r="L21" s="2038"/>
      <c r="M21" s="2038"/>
      <c r="N21" s="2039"/>
      <c r="O21" s="1443" t="s">
        <v>1423</v>
      </c>
      <c r="P21" s="1443"/>
    </row>
    <row r="22" spans="2:16" ht="34.5" customHeight="1">
      <c r="B22" s="191" t="s">
        <v>427</v>
      </c>
      <c r="C22" s="1414" t="s">
        <v>1424</v>
      </c>
      <c r="D22" s="1414"/>
      <c r="E22" s="1414"/>
      <c r="F22" s="1414"/>
      <c r="G22" s="1414"/>
      <c r="H22" s="1415"/>
      <c r="I22" s="203" t="s">
        <v>1385</v>
      </c>
      <c r="J22" s="1433"/>
      <c r="K22" s="2037"/>
      <c r="L22" s="2038"/>
      <c r="M22" s="2038"/>
      <c r="N22" s="2039"/>
      <c r="O22" s="1425"/>
      <c r="P22" s="1425"/>
    </row>
    <row r="23" spans="2:16" ht="55.5" customHeight="1">
      <c r="B23" s="205" t="s">
        <v>394</v>
      </c>
      <c r="C23" s="2088" t="s">
        <v>1425</v>
      </c>
      <c r="D23" s="2088"/>
      <c r="E23" s="2088"/>
      <c r="F23" s="2088"/>
      <c r="G23" s="2088"/>
      <c r="H23" s="2220"/>
      <c r="I23" s="203" t="s">
        <v>1385</v>
      </c>
      <c r="J23" s="1433"/>
      <c r="K23" s="2124"/>
      <c r="L23" s="2125"/>
      <c r="M23" s="2125"/>
      <c r="N23" s="2126"/>
      <c r="O23" s="1444"/>
      <c r="P23" s="1444"/>
    </row>
    <row r="24" spans="2:16" ht="24.75" customHeight="1">
      <c r="B24" s="1416" t="s">
        <v>1426</v>
      </c>
      <c r="C24" s="1417"/>
      <c r="D24" s="1417"/>
      <c r="E24" s="1417"/>
      <c r="F24" s="1417"/>
      <c r="G24" s="1417"/>
      <c r="H24" s="1417"/>
      <c r="I24" s="1417"/>
      <c r="J24" s="1417"/>
      <c r="K24" s="1417"/>
      <c r="L24" s="1417"/>
      <c r="M24" s="1417"/>
      <c r="N24" s="1417"/>
      <c r="O24" s="1417"/>
      <c r="P24" s="1418"/>
    </row>
    <row r="25" spans="2:16" ht="60" customHeight="1">
      <c r="B25" s="1446" t="s">
        <v>430</v>
      </c>
      <c r="C25" s="1448" t="s">
        <v>1427</v>
      </c>
      <c r="D25" s="1448"/>
      <c r="E25" s="1448"/>
      <c r="F25" s="1449"/>
      <c r="G25" s="208" t="s">
        <v>1428</v>
      </c>
      <c r="H25" s="209" t="s">
        <v>1429</v>
      </c>
      <c r="I25" s="210" t="s">
        <v>1430</v>
      </c>
      <c r="J25" s="209" t="s">
        <v>1431</v>
      </c>
      <c r="K25" s="1452" t="s">
        <v>1432</v>
      </c>
      <c r="L25" s="2115"/>
      <c r="M25" s="2116"/>
      <c r="N25" s="2117"/>
      <c r="O25" s="212" t="s">
        <v>4382</v>
      </c>
      <c r="P25" s="213"/>
    </row>
    <row r="26" spans="2:16" ht="67.5" customHeight="1">
      <c r="B26" s="1447"/>
      <c r="C26" s="1450"/>
      <c r="D26" s="1450"/>
      <c r="E26" s="1450"/>
      <c r="F26" s="1451"/>
      <c r="G26" s="216" t="s">
        <v>1435</v>
      </c>
      <c r="H26" s="217">
        <v>2022</v>
      </c>
      <c r="I26" s="216" t="s">
        <v>1436</v>
      </c>
      <c r="J26" s="217">
        <v>2022</v>
      </c>
      <c r="K26" s="1453"/>
      <c r="L26" s="2118"/>
      <c r="M26" s="2119"/>
      <c r="N26" s="2120"/>
      <c r="O26" s="187" t="s">
        <v>1475</v>
      </c>
      <c r="P26" s="222"/>
    </row>
    <row r="27" spans="2:16" ht="86.25" customHeight="1">
      <c r="B27" s="191" t="s">
        <v>437</v>
      </c>
      <c r="C27" s="1414" t="s">
        <v>1437</v>
      </c>
      <c r="D27" s="1414"/>
      <c r="E27" s="1414"/>
      <c r="F27" s="1414"/>
      <c r="G27" s="1414"/>
      <c r="H27" s="1414"/>
      <c r="I27" s="1415"/>
      <c r="J27" s="480">
        <v>6609016</v>
      </c>
      <c r="K27" s="1453"/>
      <c r="L27" s="2118"/>
      <c r="M27" s="2119"/>
      <c r="N27" s="2120"/>
      <c r="O27" s="1443" t="s">
        <v>3824</v>
      </c>
      <c r="P27" s="1443"/>
    </row>
    <row r="28" spans="2:16" ht="32.25" customHeight="1">
      <c r="B28" s="224"/>
      <c r="C28" s="225" t="s">
        <v>394</v>
      </c>
      <c r="D28" s="1414" t="s">
        <v>1439</v>
      </c>
      <c r="E28" s="1414"/>
      <c r="F28" s="1414"/>
      <c r="G28" s="1414"/>
      <c r="H28" s="1414"/>
      <c r="I28" s="1415"/>
      <c r="J28" s="467">
        <v>3608757</v>
      </c>
      <c r="K28" s="1453"/>
      <c r="L28" s="2118"/>
      <c r="M28" s="2119"/>
      <c r="N28" s="2120"/>
      <c r="O28" s="1425"/>
      <c r="P28" s="1425"/>
    </row>
    <row r="29" spans="2:16" ht="44.25" customHeight="1">
      <c r="B29" s="227" t="s">
        <v>440</v>
      </c>
      <c r="C29" s="1414" t="s">
        <v>1440</v>
      </c>
      <c r="D29" s="1414"/>
      <c r="E29" s="1414"/>
      <c r="F29" s="1414"/>
      <c r="G29" s="1415"/>
      <c r="H29" s="1563" t="s">
        <v>1441</v>
      </c>
      <c r="I29" s="1655"/>
      <c r="J29" s="1564"/>
      <c r="K29" s="1453"/>
      <c r="L29" s="2118"/>
      <c r="M29" s="2119"/>
      <c r="N29" s="2120"/>
      <c r="O29" s="1426"/>
      <c r="P29" s="1426"/>
    </row>
    <row r="30" spans="2:16" ht="23.25" customHeight="1">
      <c r="B30" s="227"/>
      <c r="C30" s="225"/>
      <c r="D30" s="1414" t="s">
        <v>1442</v>
      </c>
      <c r="E30" s="1414"/>
      <c r="F30" s="225"/>
      <c r="G30" s="244"/>
      <c r="H30" s="1574" t="s">
        <v>1496</v>
      </c>
      <c r="I30" s="1685"/>
      <c r="J30" s="1575"/>
      <c r="K30" s="1453"/>
      <c r="L30" s="2118"/>
      <c r="M30" s="2119"/>
      <c r="N30" s="2120"/>
      <c r="O30" s="199"/>
      <c r="P30" s="199"/>
    </row>
    <row r="31" spans="2:16" ht="28.5" customHeight="1">
      <c r="B31" s="334"/>
      <c r="C31" s="1484" t="s">
        <v>1444</v>
      </c>
      <c r="D31" s="1484"/>
      <c r="E31" s="1484"/>
      <c r="F31" s="1484"/>
      <c r="G31" s="1485"/>
      <c r="H31" s="2291" t="s">
        <v>1955</v>
      </c>
      <c r="I31" s="2292"/>
      <c r="J31" s="2293"/>
      <c r="K31" s="1453"/>
      <c r="L31" s="2121"/>
      <c r="M31" s="2122"/>
      <c r="N31" s="2123"/>
      <c r="O31" s="202" t="s">
        <v>1446</v>
      </c>
      <c r="P31" s="202"/>
    </row>
    <row r="32" spans="2:16" ht="24" customHeight="1">
      <c r="B32" s="334"/>
      <c r="C32" s="225"/>
      <c r="D32" s="1414" t="s">
        <v>1442</v>
      </c>
      <c r="E32" s="1414"/>
      <c r="F32" s="225"/>
      <c r="G32" s="225"/>
      <c r="H32" s="1979" t="s">
        <v>1496</v>
      </c>
      <c r="I32" s="1979"/>
      <c r="J32" s="1979"/>
      <c r="K32" s="218"/>
      <c r="L32" s="219"/>
      <c r="M32" s="220"/>
      <c r="N32" s="221"/>
      <c r="O32" s="187" t="s">
        <v>2514</v>
      </c>
      <c r="P32" s="187"/>
    </row>
    <row r="33" spans="2:17" ht="51" customHeight="1">
      <c r="B33" s="229" t="s">
        <v>444</v>
      </c>
      <c r="C33" s="1445" t="s">
        <v>1448</v>
      </c>
      <c r="D33" s="1445"/>
      <c r="E33" s="1445"/>
      <c r="F33" s="1445"/>
      <c r="G33" s="1445"/>
      <c r="H33" s="1445"/>
      <c r="I33" s="1817"/>
      <c r="J33" s="1055" t="s">
        <v>1385</v>
      </c>
      <c r="K33" s="235" t="s">
        <v>1449</v>
      </c>
      <c r="L33" s="2003"/>
      <c r="M33" s="2004"/>
      <c r="N33" s="2005"/>
      <c r="O33" s="206" t="s">
        <v>1447</v>
      </c>
      <c r="P33" s="206"/>
    </row>
    <row r="34" spans="2:17" ht="46.5" customHeight="1">
      <c r="B34" s="1490" t="s">
        <v>1450</v>
      </c>
      <c r="C34" s="1491"/>
      <c r="D34" s="1491"/>
      <c r="E34" s="1491"/>
      <c r="F34" s="1491"/>
      <c r="G34" s="1491"/>
      <c r="H34" s="1491"/>
      <c r="I34" s="1491"/>
      <c r="J34" s="1491"/>
      <c r="K34" s="2283"/>
      <c r="L34" s="1491"/>
      <c r="M34" s="1491"/>
      <c r="N34" s="1491"/>
      <c r="O34" s="1491"/>
      <c r="P34" s="1492"/>
    </row>
    <row r="35" spans="2:17" ht="90.6" customHeight="1">
      <c r="B35" s="233" t="s">
        <v>448</v>
      </c>
      <c r="C35" s="2088" t="s">
        <v>1451</v>
      </c>
      <c r="D35" s="2088"/>
      <c r="E35" s="2088"/>
      <c r="F35" s="2088"/>
      <c r="G35" s="2088"/>
      <c r="H35" s="2088"/>
      <c r="I35" s="2220"/>
      <c r="J35" s="402" t="s">
        <v>1385</v>
      </c>
      <c r="K35" s="482" t="s">
        <v>1449</v>
      </c>
      <c r="L35" s="2284" t="s">
        <v>4383</v>
      </c>
      <c r="M35" s="2285"/>
      <c r="N35" s="2286"/>
      <c r="O35" s="236" t="s">
        <v>1963</v>
      </c>
      <c r="P35" s="204"/>
    </row>
    <row r="36" spans="2:17" ht="26.25" customHeight="1">
      <c r="B36" s="2110" t="s">
        <v>1453</v>
      </c>
      <c r="C36" s="1496"/>
      <c r="D36" s="1496"/>
      <c r="E36" s="1496"/>
      <c r="F36" s="1496"/>
      <c r="G36" s="1496"/>
      <c r="H36" s="1496"/>
      <c r="I36" s="1496"/>
      <c r="J36" s="1496"/>
      <c r="K36" s="2276"/>
      <c r="L36" s="1496"/>
      <c r="M36" s="1496"/>
      <c r="N36" s="1496"/>
      <c r="O36" s="1496"/>
      <c r="P36" s="1497"/>
    </row>
    <row r="37" spans="2:17" ht="68.25" customHeight="1">
      <c r="B37" s="233" t="s">
        <v>451</v>
      </c>
      <c r="C37" s="1498" t="s">
        <v>1454</v>
      </c>
      <c r="D37" s="1498"/>
      <c r="E37" s="1498"/>
      <c r="F37" s="1499"/>
      <c r="G37" s="237" t="s">
        <v>1455</v>
      </c>
      <c r="H37" s="483" t="s">
        <v>1456</v>
      </c>
      <c r="I37" s="1515" t="s">
        <v>1457</v>
      </c>
      <c r="J37" s="1516"/>
      <c r="K37" s="1515" t="s">
        <v>1458</v>
      </c>
      <c r="L37" s="1531"/>
      <c r="M37" s="1531"/>
      <c r="N37" s="2111"/>
      <c r="O37" s="1504"/>
      <c r="P37" s="1504"/>
    </row>
    <row r="38" spans="2:17" ht="36" customHeight="1">
      <c r="B38" s="198" t="s">
        <v>394</v>
      </c>
      <c r="C38" s="1414" t="s">
        <v>1459</v>
      </c>
      <c r="D38" s="1414"/>
      <c r="E38" s="1414"/>
      <c r="F38" s="1415"/>
      <c r="G38" s="240">
        <v>203000</v>
      </c>
      <c r="H38" s="241" t="s">
        <v>927</v>
      </c>
      <c r="I38" s="1479" t="s">
        <v>4384</v>
      </c>
      <c r="J38" s="1480"/>
      <c r="K38" s="1481" t="s">
        <v>4385</v>
      </c>
      <c r="L38" s="1482"/>
      <c r="M38" s="1482"/>
      <c r="N38" s="1483"/>
      <c r="O38" s="1505"/>
      <c r="P38" s="1505"/>
    </row>
    <row r="39" spans="2:17" ht="60" customHeight="1">
      <c r="B39" s="198" t="s">
        <v>401</v>
      </c>
      <c r="C39" s="1414" t="s">
        <v>1462</v>
      </c>
      <c r="D39" s="1414"/>
      <c r="E39" s="1414"/>
      <c r="F39" s="1415"/>
      <c r="G39" s="240">
        <v>0</v>
      </c>
      <c r="H39" s="241" t="s">
        <v>927</v>
      </c>
      <c r="I39" s="1479" t="s">
        <v>4384</v>
      </c>
      <c r="J39" s="1480"/>
      <c r="K39" s="1481" t="s">
        <v>4386</v>
      </c>
      <c r="L39" s="1482"/>
      <c r="M39" s="1482"/>
      <c r="N39" s="1483"/>
      <c r="O39" s="1505"/>
      <c r="P39" s="1505"/>
    </row>
    <row r="40" spans="2:17" ht="42" customHeight="1">
      <c r="B40" s="205" t="s">
        <v>403</v>
      </c>
      <c r="C40" s="1484" t="s">
        <v>1463</v>
      </c>
      <c r="D40" s="1484"/>
      <c r="E40" s="1484"/>
      <c r="F40" s="1485"/>
      <c r="G40" s="419">
        <f>G38+G39</f>
        <v>203000</v>
      </c>
      <c r="H40" s="246"/>
      <c r="I40" s="1486"/>
      <c r="J40" s="1487"/>
      <c r="K40" s="1486"/>
      <c r="L40" s="1488"/>
      <c r="M40" s="1488"/>
      <c r="N40" s="1489"/>
      <c r="O40" s="1506"/>
      <c r="P40" s="1506"/>
      <c r="Q40" s="584"/>
    </row>
    <row r="41" spans="2:17" ht="57.75" customHeight="1">
      <c r="B41" s="1507" t="s">
        <v>1464</v>
      </c>
      <c r="C41" s="1508"/>
      <c r="D41" s="1508"/>
      <c r="E41" s="1508"/>
      <c r="F41" s="1508"/>
      <c r="G41" s="1508"/>
      <c r="H41" s="1508"/>
      <c r="I41" s="1508"/>
      <c r="J41" s="1508"/>
      <c r="K41" s="1508"/>
      <c r="L41" s="1508"/>
      <c r="M41" s="1508"/>
      <c r="N41" s="1508"/>
      <c r="O41" s="1508"/>
      <c r="P41" s="1509"/>
    </row>
    <row r="42" spans="2:17" ht="104.1" customHeight="1">
      <c r="B42" s="251" t="s">
        <v>460</v>
      </c>
      <c r="C42" s="2088" t="s">
        <v>1465</v>
      </c>
      <c r="D42" s="2088"/>
      <c r="E42" s="2088"/>
      <c r="F42" s="2088"/>
      <c r="G42" s="2088"/>
      <c r="H42" s="2220"/>
      <c r="I42" s="402" t="s">
        <v>1385</v>
      </c>
      <c r="J42" s="252" t="s">
        <v>1449</v>
      </c>
      <c r="K42" s="3425" t="s">
        <v>4387</v>
      </c>
      <c r="L42" s="3426"/>
      <c r="M42" s="3426"/>
      <c r="N42" s="3427"/>
      <c r="O42" s="236" t="s">
        <v>1963</v>
      </c>
      <c r="P42" s="204"/>
    </row>
    <row r="43" spans="2:17" ht="24.95" customHeight="1">
      <c r="B43" s="2110" t="s">
        <v>1467</v>
      </c>
      <c r="C43" s="1496"/>
      <c r="D43" s="1496"/>
      <c r="E43" s="1496"/>
      <c r="F43" s="1496"/>
      <c r="G43" s="1496"/>
      <c r="H43" s="1496"/>
      <c r="I43" s="1496"/>
      <c r="J43" s="1496"/>
      <c r="K43" s="2276"/>
      <c r="L43" s="1496"/>
      <c r="M43" s="1496"/>
      <c r="N43" s="1496"/>
      <c r="O43" s="1496"/>
      <c r="P43" s="1497"/>
    </row>
    <row r="44" spans="2:17" ht="83.25" customHeight="1">
      <c r="B44" s="253" t="s">
        <v>463</v>
      </c>
      <c r="C44" s="1513" t="s">
        <v>1468</v>
      </c>
      <c r="D44" s="1513"/>
      <c r="E44" s="1514"/>
      <c r="F44" s="238" t="s">
        <v>1469</v>
      </c>
      <c r="G44" s="1515" t="s">
        <v>1470</v>
      </c>
      <c r="H44" s="1516"/>
      <c r="I44" s="1515" t="s">
        <v>1471</v>
      </c>
      <c r="J44" s="1516"/>
      <c r="K44" s="1515" t="s">
        <v>1472</v>
      </c>
      <c r="L44" s="1516"/>
      <c r="M44" s="239" t="s">
        <v>1473</v>
      </c>
      <c r="N44" s="302" t="s">
        <v>1474</v>
      </c>
      <c r="O44" s="1443" t="s">
        <v>2424</v>
      </c>
      <c r="P44" s="1443"/>
    </row>
    <row r="45" spans="2:17" ht="28.5" customHeight="1">
      <c r="B45" s="198" t="s">
        <v>394</v>
      </c>
      <c r="C45" s="1517" t="s">
        <v>1476</v>
      </c>
      <c r="D45" s="1517"/>
      <c r="E45" s="1518"/>
      <c r="F45" s="257" t="s">
        <v>1385</v>
      </c>
      <c r="G45" s="2103">
        <v>203000</v>
      </c>
      <c r="H45" s="2104"/>
      <c r="I45" s="1524" t="s">
        <v>927</v>
      </c>
      <c r="J45" s="1480"/>
      <c r="K45" s="1521">
        <v>3608757</v>
      </c>
      <c r="L45" s="1522"/>
      <c r="M45" s="258" t="s">
        <v>1478</v>
      </c>
      <c r="N45" s="243" t="s">
        <v>1231</v>
      </c>
      <c r="O45" s="1425"/>
      <c r="P45" s="1425"/>
    </row>
    <row r="46" spans="2:17" ht="31.5" customHeight="1">
      <c r="B46" s="260"/>
      <c r="C46" s="2277" t="s">
        <v>1480</v>
      </c>
      <c r="D46" s="2277"/>
      <c r="E46" s="2278"/>
      <c r="F46" s="1430"/>
      <c r="G46" s="1431"/>
      <c r="H46" s="1431"/>
      <c r="I46" s="1431"/>
      <c r="J46" s="1431"/>
      <c r="K46" s="1431"/>
      <c r="L46" s="1431"/>
      <c r="M46" s="1431"/>
      <c r="N46" s="1523"/>
      <c r="O46" s="1425"/>
      <c r="P46" s="1425"/>
    </row>
    <row r="47" spans="2:17" ht="65.25" customHeight="1">
      <c r="B47" s="198" t="s">
        <v>401</v>
      </c>
      <c r="C47" s="2277" t="s">
        <v>1481</v>
      </c>
      <c r="D47" s="2277"/>
      <c r="E47" s="2278"/>
      <c r="F47" s="203" t="s">
        <v>1520</v>
      </c>
      <c r="G47" s="1519">
        <v>0</v>
      </c>
      <c r="H47" s="1520"/>
      <c r="I47" s="1479"/>
      <c r="J47" s="1480"/>
      <c r="K47" s="1521"/>
      <c r="L47" s="1522"/>
      <c r="M47" s="258"/>
      <c r="N47" s="243"/>
      <c r="O47" s="1425"/>
      <c r="P47" s="1425"/>
    </row>
    <row r="48" spans="2:17" ht="35.25" customHeight="1">
      <c r="B48" s="260"/>
      <c r="C48" s="2277" t="s">
        <v>1483</v>
      </c>
      <c r="D48" s="2277"/>
      <c r="E48" s="2278"/>
      <c r="F48" s="1430"/>
      <c r="G48" s="1431"/>
      <c r="H48" s="1431"/>
      <c r="I48" s="1431"/>
      <c r="J48" s="1431"/>
      <c r="K48" s="1431"/>
      <c r="L48" s="1431"/>
      <c r="M48" s="1431"/>
      <c r="N48" s="1523"/>
      <c r="O48" s="1425"/>
      <c r="P48" s="1425"/>
    </row>
    <row r="49" spans="1:16" ht="42.75" customHeight="1">
      <c r="B49" s="266" t="s">
        <v>403</v>
      </c>
      <c r="C49" s="1525" t="s">
        <v>1484</v>
      </c>
      <c r="D49" s="1525"/>
      <c r="E49" s="1526"/>
      <c r="F49" s="267"/>
      <c r="G49" s="1527">
        <f>G45+G47</f>
        <v>203000</v>
      </c>
      <c r="H49" s="1528"/>
      <c r="I49" s="1486"/>
      <c r="J49" s="1487"/>
      <c r="K49" s="1529">
        <f>K45+K47</f>
        <v>3608757</v>
      </c>
      <c r="L49" s="1530"/>
      <c r="M49" s="268"/>
      <c r="N49" s="269"/>
      <c r="O49" s="1444"/>
      <c r="P49" s="1444"/>
    </row>
    <row r="50" spans="1:16" ht="56.25" customHeight="1">
      <c r="B50" s="2273" t="s">
        <v>1485</v>
      </c>
      <c r="C50" s="2274"/>
      <c r="D50" s="2274"/>
      <c r="E50" s="2274"/>
      <c r="F50" s="2274"/>
      <c r="G50" s="2274"/>
      <c r="H50" s="2274"/>
      <c r="I50" s="2274"/>
      <c r="J50" s="2274"/>
      <c r="K50" s="2274"/>
      <c r="L50" s="2274"/>
      <c r="M50" s="2274"/>
      <c r="N50" s="2274"/>
      <c r="O50" s="2274"/>
      <c r="P50" s="2275"/>
    </row>
    <row r="51" spans="1:16" ht="81.75" customHeight="1">
      <c r="B51" s="253" t="s">
        <v>476</v>
      </c>
      <c r="C51" s="1513" t="s">
        <v>1486</v>
      </c>
      <c r="D51" s="1450"/>
      <c r="E51" s="1451"/>
      <c r="F51" s="254" t="s">
        <v>1487</v>
      </c>
      <c r="G51" s="1515" t="s">
        <v>1488</v>
      </c>
      <c r="H51" s="1516"/>
      <c r="I51" s="1515" t="s">
        <v>1471</v>
      </c>
      <c r="J51" s="1516"/>
      <c r="K51" s="1515" t="s">
        <v>1472</v>
      </c>
      <c r="L51" s="1516"/>
      <c r="M51" s="239" t="s">
        <v>1473</v>
      </c>
      <c r="N51" s="239" t="s">
        <v>1489</v>
      </c>
      <c r="O51" s="272"/>
      <c r="P51" s="273"/>
    </row>
    <row r="52" spans="1:16" s="603" customFormat="1" ht="60.75" customHeight="1">
      <c r="B52" s="198" t="s">
        <v>394</v>
      </c>
      <c r="C52" s="1414" t="s">
        <v>97</v>
      </c>
      <c r="D52" s="1414"/>
      <c r="E52" s="1415"/>
      <c r="F52" s="257" t="s">
        <v>1490</v>
      </c>
      <c r="G52" s="1532">
        <v>2592061.6</v>
      </c>
      <c r="H52" s="1533"/>
      <c r="I52" s="1479" t="s">
        <v>927</v>
      </c>
      <c r="J52" s="1480"/>
      <c r="K52" s="1521">
        <v>696476</v>
      </c>
      <c r="L52" s="1522"/>
      <c r="M52" s="258" t="s">
        <v>1491</v>
      </c>
      <c r="N52" s="468" t="s">
        <v>4388</v>
      </c>
      <c r="O52" s="201" t="s">
        <v>1493</v>
      </c>
      <c r="P52" s="202"/>
    </row>
    <row r="53" spans="1:16" s="603" customFormat="1" ht="66.95" customHeight="1">
      <c r="B53" s="198" t="s">
        <v>401</v>
      </c>
      <c r="C53" s="1414" t="s">
        <v>1403</v>
      </c>
      <c r="D53" s="1414"/>
      <c r="E53" s="1415"/>
      <c r="F53" s="257" t="s">
        <v>1490</v>
      </c>
      <c r="G53" s="2160">
        <v>5919688</v>
      </c>
      <c r="H53" s="2161"/>
      <c r="I53" s="1479" t="s">
        <v>927</v>
      </c>
      <c r="J53" s="1480"/>
      <c r="K53" s="2101">
        <v>1844505</v>
      </c>
      <c r="L53" s="2102"/>
      <c r="M53" s="258" t="s">
        <v>1491</v>
      </c>
      <c r="N53" s="468" t="s">
        <v>4389</v>
      </c>
      <c r="O53" s="201" t="s">
        <v>940</v>
      </c>
      <c r="P53" s="202"/>
    </row>
    <row r="54" spans="1:16" s="603" customFormat="1" ht="32.25" customHeight="1">
      <c r="B54" s="198" t="s">
        <v>403</v>
      </c>
      <c r="C54" s="1414" t="s">
        <v>1495</v>
      </c>
      <c r="D54" s="1414"/>
      <c r="E54" s="1415"/>
      <c r="F54" s="257" t="s">
        <v>1490</v>
      </c>
      <c r="G54" s="1532">
        <v>28457</v>
      </c>
      <c r="H54" s="1533"/>
      <c r="I54" s="1479" t="s">
        <v>927</v>
      </c>
      <c r="J54" s="1480"/>
      <c r="K54" s="1521">
        <v>7274</v>
      </c>
      <c r="L54" s="1522"/>
      <c r="M54" s="258" t="s">
        <v>1491</v>
      </c>
      <c r="N54" s="275" t="s">
        <v>1548</v>
      </c>
      <c r="O54" s="201" t="s">
        <v>940</v>
      </c>
      <c r="P54" s="202"/>
    </row>
    <row r="55" spans="1:16" s="603" customFormat="1" ht="32.25" customHeight="1">
      <c r="B55" s="198" t="s">
        <v>405</v>
      </c>
      <c r="C55" s="1414" t="s">
        <v>1497</v>
      </c>
      <c r="D55" s="1414"/>
      <c r="E55" s="1415"/>
      <c r="F55" s="257" t="s">
        <v>1496</v>
      </c>
      <c r="G55" s="1532">
        <v>0</v>
      </c>
      <c r="H55" s="1533"/>
      <c r="I55" s="1479" t="s">
        <v>927</v>
      </c>
      <c r="J55" s="1480"/>
      <c r="K55" s="1521">
        <v>0</v>
      </c>
      <c r="L55" s="1522"/>
      <c r="M55" s="258" t="s">
        <v>1496</v>
      </c>
      <c r="N55" s="276"/>
      <c r="O55" s="201" t="s">
        <v>1475</v>
      </c>
      <c r="P55" s="278"/>
    </row>
    <row r="56" spans="1:16" s="603" customFormat="1" ht="32.25" customHeight="1">
      <c r="B56" s="198" t="s">
        <v>408</v>
      </c>
      <c r="C56" s="1414" t="s">
        <v>1514</v>
      </c>
      <c r="D56" s="1414"/>
      <c r="E56" s="1415"/>
      <c r="F56" s="257" t="s">
        <v>1490</v>
      </c>
      <c r="G56" s="1532">
        <v>12650</v>
      </c>
      <c r="H56" s="1533"/>
      <c r="I56" s="1479" t="s">
        <v>927</v>
      </c>
      <c r="J56" s="1480"/>
      <c r="K56" s="1521">
        <v>1833</v>
      </c>
      <c r="L56" s="1522"/>
      <c r="M56" s="258" t="s">
        <v>1491</v>
      </c>
      <c r="N56" s="275" t="s">
        <v>4390</v>
      </c>
      <c r="O56" s="201" t="s">
        <v>940</v>
      </c>
      <c r="P56" s="485"/>
    </row>
    <row r="57" spans="1:16" ht="61.5" customHeight="1">
      <c r="B57" s="205" t="s">
        <v>410</v>
      </c>
      <c r="C57" s="1697" t="s">
        <v>1500</v>
      </c>
      <c r="D57" s="1697"/>
      <c r="E57" s="1698"/>
      <c r="F57" s="279"/>
      <c r="G57" s="1527">
        <f>G52+G53+G54+G55+G56</f>
        <v>8552856.5999999996</v>
      </c>
      <c r="H57" s="1528"/>
      <c r="I57" s="1486"/>
      <c r="J57" s="1487"/>
      <c r="K57" s="1529">
        <f>K52+K53+K54+K55+K56</f>
        <v>2550088</v>
      </c>
      <c r="L57" s="1530"/>
      <c r="M57" s="268"/>
      <c r="N57" s="269"/>
      <c r="O57" s="280"/>
      <c r="P57" s="280"/>
    </row>
    <row r="58" spans="1:16" ht="50.25" customHeight="1">
      <c r="A58" s="611"/>
      <c r="B58" s="2270" t="s">
        <v>1501</v>
      </c>
      <c r="C58" s="2271"/>
      <c r="D58" s="2271"/>
      <c r="E58" s="2271"/>
      <c r="F58" s="2271"/>
      <c r="G58" s="2271"/>
      <c r="H58" s="2271"/>
      <c r="I58" s="2271"/>
      <c r="J58" s="2271"/>
      <c r="K58" s="2271"/>
      <c r="L58" s="2271"/>
      <c r="M58" s="2271"/>
      <c r="N58" s="2271"/>
      <c r="O58" s="2271"/>
      <c r="P58" s="2272"/>
    </row>
    <row r="59" spans="1:16" ht="64.5" customHeight="1">
      <c r="B59" s="282" t="s">
        <v>486</v>
      </c>
      <c r="C59" s="1543" t="s">
        <v>1502</v>
      </c>
      <c r="D59" s="1543"/>
      <c r="E59" s="1543"/>
      <c r="F59" s="1543"/>
      <c r="G59" s="1543"/>
      <c r="H59" s="1543"/>
      <c r="I59" s="1544"/>
      <c r="J59" s="283">
        <f>G49/(G49+G57)</f>
        <v>2.3184482030004925E-2</v>
      </c>
      <c r="K59" s="284" t="s">
        <v>1386</v>
      </c>
      <c r="L59" s="1539"/>
      <c r="M59" s="1540"/>
      <c r="N59" s="1541"/>
      <c r="O59" s="1534"/>
      <c r="P59" s="1534"/>
    </row>
    <row r="60" spans="1:16" ht="49.5" customHeight="1">
      <c r="B60" s="286" t="s">
        <v>488</v>
      </c>
      <c r="C60" s="1543" t="s">
        <v>1503</v>
      </c>
      <c r="D60" s="1543"/>
      <c r="E60" s="1543"/>
      <c r="F60" s="1543"/>
      <c r="G60" s="1543"/>
      <c r="H60" s="1543"/>
      <c r="I60" s="1544"/>
      <c r="J60" s="283">
        <f>G45/G49</f>
        <v>1</v>
      </c>
      <c r="K60" s="284" t="s">
        <v>1449</v>
      </c>
      <c r="L60" s="1539"/>
      <c r="M60" s="1540"/>
      <c r="N60" s="1541"/>
      <c r="O60" s="1535"/>
      <c r="P60" s="1535"/>
    </row>
    <row r="61" spans="1:16" ht="45" customHeight="1">
      <c r="B61" s="286" t="s">
        <v>490</v>
      </c>
      <c r="C61" s="1414" t="s">
        <v>1504</v>
      </c>
      <c r="D61" s="1414"/>
      <c r="E61" s="1414"/>
      <c r="F61" s="1414"/>
      <c r="G61" s="1414"/>
      <c r="H61" s="1414"/>
      <c r="I61" s="1415"/>
      <c r="J61" s="288">
        <f>SUM(G49,G57)</f>
        <v>8755856.5999999996</v>
      </c>
      <c r="K61" s="284" t="s">
        <v>1386</v>
      </c>
      <c r="L61" s="1539"/>
      <c r="M61" s="1540"/>
      <c r="N61" s="1541"/>
      <c r="O61" s="1535"/>
      <c r="P61" s="1535"/>
    </row>
    <row r="62" spans="1:16" ht="57" customHeight="1">
      <c r="B62" s="286" t="s">
        <v>492</v>
      </c>
      <c r="C62" s="1414" t="s">
        <v>1505</v>
      </c>
      <c r="D62" s="1414"/>
      <c r="E62" s="1414"/>
      <c r="F62" s="1414"/>
      <c r="G62" s="1414"/>
      <c r="H62" s="1414"/>
      <c r="I62" s="1415"/>
      <c r="J62" s="283">
        <f>(G49+G57)/J27</f>
        <v>1.3248351343074369</v>
      </c>
      <c r="K62" s="284" t="s">
        <v>1386</v>
      </c>
      <c r="L62" s="1539"/>
      <c r="M62" s="1540"/>
      <c r="N62" s="1541"/>
      <c r="O62" s="1535"/>
      <c r="P62" s="1535"/>
    </row>
    <row r="63" spans="1:16" ht="69" customHeight="1">
      <c r="B63" s="289" t="s">
        <v>494</v>
      </c>
      <c r="C63" s="1414" t="s">
        <v>1506</v>
      </c>
      <c r="D63" s="1414"/>
      <c r="E63" s="1414"/>
      <c r="F63" s="1414"/>
      <c r="G63" s="1414"/>
      <c r="H63" s="1414"/>
      <c r="I63" s="1415"/>
      <c r="J63" s="290">
        <f>(K49+K57)/J28</f>
        <v>1.706638878705327</v>
      </c>
      <c r="K63" s="284" t="s">
        <v>1386</v>
      </c>
      <c r="L63" s="1539"/>
      <c r="M63" s="1540"/>
      <c r="N63" s="1541"/>
      <c r="O63" s="1535"/>
      <c r="P63" s="1535"/>
    </row>
    <row r="64" spans="1:16" ht="42.75" customHeight="1">
      <c r="B64" s="289" t="s">
        <v>496</v>
      </c>
      <c r="C64" s="1537" t="s">
        <v>1507</v>
      </c>
      <c r="D64" s="1537"/>
      <c r="E64" s="1537"/>
      <c r="F64" s="1537"/>
      <c r="G64" s="1537"/>
      <c r="H64" s="1537"/>
      <c r="I64" s="1538"/>
      <c r="J64" s="283" t="str">
        <f>IF(J62&lt;0.945,"Funding gap","No funding gap")</f>
        <v>No funding gap</v>
      </c>
      <c r="K64" s="293" t="s">
        <v>1449</v>
      </c>
      <c r="L64" s="1539"/>
      <c r="M64" s="1540"/>
      <c r="N64" s="1541"/>
      <c r="O64" s="1536"/>
      <c r="P64" s="1536"/>
    </row>
    <row r="65" spans="2:16" ht="53.25" customHeight="1">
      <c r="B65" s="289" t="s">
        <v>498</v>
      </c>
      <c r="C65" s="1542" t="s">
        <v>1508</v>
      </c>
      <c r="D65" s="1542"/>
      <c r="E65" s="1542"/>
      <c r="F65" s="1542"/>
      <c r="G65" s="1542"/>
      <c r="H65" s="1542"/>
      <c r="I65" s="2269"/>
      <c r="J65" s="292">
        <f>G45/J27</f>
        <v>3.0715616364069932E-2</v>
      </c>
      <c r="K65" s="284" t="s">
        <v>1386</v>
      </c>
      <c r="L65" s="1539"/>
      <c r="M65" s="1540"/>
      <c r="N65" s="1541"/>
      <c r="O65" s="287"/>
      <c r="P65" s="287"/>
    </row>
    <row r="66" spans="2:16" ht="39" customHeight="1">
      <c r="B66" s="191" t="s">
        <v>500</v>
      </c>
      <c r="C66" s="1464" t="s">
        <v>1509</v>
      </c>
      <c r="D66" s="1464"/>
      <c r="E66" s="1464"/>
      <c r="F66" s="1464"/>
      <c r="G66" s="1464"/>
      <c r="H66" s="1464"/>
      <c r="I66" s="1464"/>
      <c r="J66" s="1465"/>
      <c r="K66" s="1545" t="s">
        <v>1449</v>
      </c>
      <c r="L66" s="1548" t="s">
        <v>4391</v>
      </c>
      <c r="M66" s="1549"/>
      <c r="N66" s="1550"/>
      <c r="O66" s="1443" t="s">
        <v>4392</v>
      </c>
      <c r="P66" s="1443"/>
    </row>
    <row r="67" spans="2:16" ht="21" customHeight="1">
      <c r="B67" s="198" t="s">
        <v>394</v>
      </c>
      <c r="C67" s="1557" t="s">
        <v>1511</v>
      </c>
      <c r="D67" s="1557"/>
      <c r="E67" s="1557"/>
      <c r="F67" s="1557"/>
      <c r="G67" s="1557"/>
      <c r="H67" s="1557"/>
      <c r="I67" s="2268"/>
      <c r="J67" s="299" t="s">
        <v>1385</v>
      </c>
      <c r="K67" s="1546"/>
      <c r="L67" s="1551"/>
      <c r="M67" s="1552"/>
      <c r="N67" s="1553"/>
      <c r="O67" s="1425"/>
      <c r="P67" s="1425"/>
    </row>
    <row r="68" spans="2:16" ht="21" customHeight="1">
      <c r="B68" s="198" t="s">
        <v>401</v>
      </c>
      <c r="C68" s="1557" t="s">
        <v>1512</v>
      </c>
      <c r="D68" s="1557"/>
      <c r="E68" s="1557"/>
      <c r="F68" s="1557"/>
      <c r="G68" s="1557"/>
      <c r="H68" s="1557"/>
      <c r="I68" s="2268"/>
      <c r="J68" s="299" t="s">
        <v>1520</v>
      </c>
      <c r="K68" s="1546"/>
      <c r="L68" s="1551"/>
      <c r="M68" s="1552"/>
      <c r="N68" s="1553"/>
      <c r="O68" s="1425"/>
      <c r="P68" s="1425"/>
    </row>
    <row r="69" spans="2:16" ht="21" customHeight="1">
      <c r="B69" s="198" t="s">
        <v>403</v>
      </c>
      <c r="C69" s="1557" t="s">
        <v>1513</v>
      </c>
      <c r="D69" s="1557"/>
      <c r="E69" s="1557"/>
      <c r="F69" s="1557"/>
      <c r="G69" s="1557"/>
      <c r="H69" s="1557"/>
      <c r="I69" s="2268"/>
      <c r="J69" s="299" t="s">
        <v>1520</v>
      </c>
      <c r="K69" s="1546"/>
      <c r="L69" s="1551"/>
      <c r="M69" s="1552"/>
      <c r="N69" s="1553"/>
      <c r="O69" s="1425"/>
      <c r="P69" s="1425"/>
    </row>
    <row r="70" spans="2:16" ht="21" customHeight="1">
      <c r="B70" s="198" t="s">
        <v>405</v>
      </c>
      <c r="C70" s="1557" t="s">
        <v>1514</v>
      </c>
      <c r="D70" s="1557"/>
      <c r="E70" s="1557"/>
      <c r="F70" s="1557"/>
      <c r="G70" s="1557"/>
      <c r="H70" s="1557"/>
      <c r="I70" s="2268"/>
      <c r="J70" s="299" t="s">
        <v>1520</v>
      </c>
      <c r="K70" s="1546"/>
      <c r="L70" s="1551"/>
      <c r="M70" s="1552"/>
      <c r="N70" s="1553"/>
      <c r="O70" s="1425"/>
      <c r="P70" s="1425"/>
    </row>
    <row r="71" spans="2:16" ht="21" customHeight="1">
      <c r="B71" s="198" t="s">
        <v>408</v>
      </c>
      <c r="C71" s="1558" t="s">
        <v>1515</v>
      </c>
      <c r="D71" s="1558"/>
      <c r="E71" s="1558"/>
      <c r="F71" s="1410"/>
      <c r="G71" s="1559" t="s">
        <v>92</v>
      </c>
      <c r="H71" s="1560"/>
      <c r="I71" s="1560"/>
      <c r="J71" s="1561"/>
      <c r="K71" s="1547"/>
      <c r="L71" s="1554"/>
      <c r="M71" s="1555"/>
      <c r="N71" s="1556"/>
      <c r="O71" s="1426"/>
      <c r="P71" s="1426"/>
    </row>
    <row r="72" spans="2:16" ht="35.25" customHeight="1">
      <c r="B72" s="224" t="s">
        <v>1516</v>
      </c>
      <c r="C72" s="255" t="s">
        <v>561</v>
      </c>
      <c r="D72" s="1414" t="s">
        <v>1517</v>
      </c>
      <c r="E72" s="1414"/>
      <c r="F72" s="1414"/>
      <c r="G72" s="1414"/>
      <c r="H72" s="1414"/>
      <c r="I72" s="1414"/>
      <c r="J72" s="1414"/>
      <c r="K72" s="1414"/>
      <c r="L72" s="1414"/>
      <c r="M72" s="1414"/>
      <c r="N72" s="1562"/>
      <c r="O72" s="291"/>
      <c r="P72" s="297"/>
    </row>
    <row r="73" spans="2:16" ht="20.25" customHeight="1">
      <c r="B73" s="205" t="s">
        <v>418</v>
      </c>
      <c r="C73" s="1558" t="s">
        <v>1518</v>
      </c>
      <c r="D73" s="1558"/>
      <c r="E73" s="1558"/>
      <c r="F73" s="1574" t="s">
        <v>1385</v>
      </c>
      <c r="G73" s="1575"/>
      <c r="H73" s="1545" t="s">
        <v>1449</v>
      </c>
      <c r="I73" s="1576"/>
      <c r="J73" s="1577"/>
      <c r="K73" s="1577"/>
      <c r="L73" s="1577"/>
      <c r="M73" s="1577"/>
      <c r="N73" s="1690"/>
      <c r="O73" s="1443" t="s">
        <v>2006</v>
      </c>
      <c r="P73" s="1443"/>
    </row>
    <row r="74" spans="2:16" ht="20.25" customHeight="1">
      <c r="B74" s="205" t="s">
        <v>508</v>
      </c>
      <c r="C74" s="1558" t="s">
        <v>1519</v>
      </c>
      <c r="D74" s="1558"/>
      <c r="E74" s="1558"/>
      <c r="F74" s="1574" t="s">
        <v>1520</v>
      </c>
      <c r="G74" s="1575"/>
      <c r="H74" s="1546"/>
      <c r="I74" s="1691"/>
      <c r="J74" s="1692"/>
      <c r="K74" s="1692"/>
      <c r="L74" s="1692"/>
      <c r="M74" s="1692"/>
      <c r="N74" s="1693"/>
      <c r="O74" s="1425"/>
      <c r="P74" s="1425"/>
    </row>
    <row r="75" spans="2:16" ht="20.25" customHeight="1">
      <c r="B75" s="205" t="s">
        <v>510</v>
      </c>
      <c r="C75" s="1558" t="s">
        <v>1521</v>
      </c>
      <c r="D75" s="1558"/>
      <c r="E75" s="1558"/>
      <c r="F75" s="1574" t="s">
        <v>1520</v>
      </c>
      <c r="G75" s="1575"/>
      <c r="H75" s="1546"/>
      <c r="I75" s="1691"/>
      <c r="J75" s="1692"/>
      <c r="K75" s="1692"/>
      <c r="L75" s="1692"/>
      <c r="M75" s="1692"/>
      <c r="N75" s="1693"/>
      <c r="O75" s="1425"/>
      <c r="P75" s="1425"/>
    </row>
    <row r="76" spans="2:16" ht="34.5" customHeight="1">
      <c r="B76" s="189"/>
      <c r="C76" s="484" t="s">
        <v>401</v>
      </c>
      <c r="D76" s="1464" t="s">
        <v>1522</v>
      </c>
      <c r="E76" s="1464"/>
      <c r="F76" s="1464"/>
      <c r="G76" s="1465"/>
      <c r="H76" s="1546"/>
      <c r="I76" s="1691"/>
      <c r="J76" s="1692"/>
      <c r="K76" s="1692"/>
      <c r="L76" s="1692"/>
      <c r="M76" s="1692"/>
      <c r="N76" s="1693"/>
      <c r="O76" s="1425"/>
      <c r="P76" s="1425"/>
    </row>
    <row r="77" spans="2:16" ht="21" customHeight="1">
      <c r="B77" s="205" t="s">
        <v>418</v>
      </c>
      <c r="C77" s="1558" t="s">
        <v>1518</v>
      </c>
      <c r="D77" s="1558"/>
      <c r="E77" s="1410"/>
      <c r="F77" s="1574" t="s">
        <v>1520</v>
      </c>
      <c r="G77" s="1575"/>
      <c r="H77" s="1546"/>
      <c r="I77" s="1691"/>
      <c r="J77" s="1692"/>
      <c r="K77" s="1692"/>
      <c r="L77" s="1692"/>
      <c r="M77" s="1692"/>
      <c r="N77" s="1693"/>
      <c r="O77" s="1425"/>
      <c r="P77" s="1425"/>
    </row>
    <row r="78" spans="2:16" ht="21" customHeight="1">
      <c r="B78" s="205" t="s">
        <v>508</v>
      </c>
      <c r="C78" s="1558" t="s">
        <v>1519</v>
      </c>
      <c r="D78" s="1558"/>
      <c r="E78" s="1410"/>
      <c r="F78" s="1574" t="s">
        <v>1520</v>
      </c>
      <c r="G78" s="1575"/>
      <c r="H78" s="1546"/>
      <c r="I78" s="1691"/>
      <c r="J78" s="1692"/>
      <c r="K78" s="1692"/>
      <c r="L78" s="1692"/>
      <c r="M78" s="1692"/>
      <c r="N78" s="1693"/>
      <c r="O78" s="1425"/>
      <c r="P78" s="1425"/>
    </row>
    <row r="79" spans="2:16" ht="21" customHeight="1">
      <c r="B79" s="205" t="s">
        <v>510</v>
      </c>
      <c r="C79" s="1558" t="s">
        <v>1523</v>
      </c>
      <c r="D79" s="1558"/>
      <c r="E79" s="1410"/>
      <c r="F79" s="1574" t="s">
        <v>1385</v>
      </c>
      <c r="G79" s="1575"/>
      <c r="H79" s="1546"/>
      <c r="I79" s="1691"/>
      <c r="J79" s="1692"/>
      <c r="K79" s="1692"/>
      <c r="L79" s="1692"/>
      <c r="M79" s="1692"/>
      <c r="N79" s="1693"/>
      <c r="O79" s="1425"/>
      <c r="P79" s="1425"/>
    </row>
    <row r="80" spans="2:16" ht="21" customHeight="1">
      <c r="B80" s="205" t="s">
        <v>512</v>
      </c>
      <c r="C80" s="1558" t="s">
        <v>1514</v>
      </c>
      <c r="D80" s="1558"/>
      <c r="E80" s="1410"/>
      <c r="F80" s="1574" t="s">
        <v>1520</v>
      </c>
      <c r="G80" s="1575"/>
      <c r="H80" s="1546"/>
      <c r="I80" s="1691"/>
      <c r="J80" s="1692"/>
      <c r="K80" s="1692"/>
      <c r="L80" s="1692"/>
      <c r="M80" s="1692"/>
      <c r="N80" s="1693"/>
      <c r="O80" s="1425"/>
      <c r="P80" s="1425"/>
    </row>
    <row r="81" spans="2:16" ht="26.25" customHeight="1">
      <c r="B81" s="205" t="s">
        <v>513</v>
      </c>
      <c r="C81" s="1558" t="s">
        <v>1524</v>
      </c>
      <c r="D81" s="1558"/>
      <c r="E81" s="1410"/>
      <c r="F81" s="1574" t="s">
        <v>1496</v>
      </c>
      <c r="G81" s="1575"/>
      <c r="H81" s="1547"/>
      <c r="I81" s="1983"/>
      <c r="J81" s="2049"/>
      <c r="K81" s="2049"/>
      <c r="L81" s="2049"/>
      <c r="M81" s="2049"/>
      <c r="N81" s="1984"/>
      <c r="O81" s="1426"/>
      <c r="P81" s="1426"/>
    </row>
    <row r="82" spans="2:16" ht="44.25" customHeight="1">
      <c r="B82" s="298" t="s">
        <v>968</v>
      </c>
      <c r="C82" s="2266" t="s">
        <v>1525</v>
      </c>
      <c r="D82" s="2266"/>
      <c r="E82" s="2267"/>
      <c r="F82" s="2172" t="s">
        <v>1496</v>
      </c>
      <c r="G82" s="1907"/>
      <c r="H82" s="1907"/>
      <c r="I82" s="1907"/>
      <c r="J82" s="1907"/>
      <c r="K82" s="1907"/>
      <c r="L82" s="1907"/>
      <c r="M82" s="1907"/>
      <c r="N82" s="1908"/>
      <c r="O82" s="2080"/>
      <c r="P82" s="2081"/>
    </row>
    <row r="83" spans="2:16" ht="42" customHeight="1">
      <c r="B83" s="2076" t="s">
        <v>1526</v>
      </c>
      <c r="C83" s="2077"/>
      <c r="D83" s="2077"/>
      <c r="E83" s="2077"/>
      <c r="F83" s="2077"/>
      <c r="G83" s="2077"/>
      <c r="H83" s="2077"/>
      <c r="I83" s="2077"/>
      <c r="J83" s="2077"/>
      <c r="K83" s="2077"/>
      <c r="L83" s="2077"/>
      <c r="M83" s="2077"/>
      <c r="N83" s="2077"/>
      <c r="O83" s="2077"/>
      <c r="P83" s="2078"/>
    </row>
    <row r="84" spans="2:16" ht="39.75" customHeight="1">
      <c r="B84" s="191" t="s">
        <v>518</v>
      </c>
      <c r="C84" s="1414" t="s">
        <v>1527</v>
      </c>
      <c r="D84" s="1414"/>
      <c r="E84" s="1414"/>
      <c r="F84" s="1414"/>
      <c r="G84" s="1415"/>
      <c r="H84" s="299" t="s">
        <v>1385</v>
      </c>
      <c r="I84" s="1580" t="s">
        <v>1449</v>
      </c>
      <c r="J84" s="1581"/>
      <c r="K84" s="1966"/>
      <c r="L84" s="1967"/>
      <c r="M84" s="1967"/>
      <c r="N84" s="1968"/>
      <c r="O84" s="201" t="s">
        <v>1975</v>
      </c>
      <c r="P84" s="202"/>
    </row>
    <row r="85" spans="2:16" ht="20.25" customHeight="1">
      <c r="B85" s="1585" t="s">
        <v>1528</v>
      </c>
      <c r="C85" s="1586"/>
      <c r="D85" s="1586"/>
      <c r="E85" s="1587"/>
      <c r="F85" s="1500" t="s">
        <v>1529</v>
      </c>
      <c r="G85" s="1502"/>
      <c r="H85" s="1501"/>
      <c r="I85" s="1500" t="s">
        <v>1530</v>
      </c>
      <c r="J85" s="1502"/>
      <c r="K85" s="1500" t="s">
        <v>1458</v>
      </c>
      <c r="L85" s="1502"/>
      <c r="M85" s="1502"/>
      <c r="N85" s="1503"/>
      <c r="O85" s="1534"/>
      <c r="P85" s="1534"/>
    </row>
    <row r="86" spans="2:16" ht="21" customHeight="1">
      <c r="B86" s="1588"/>
      <c r="C86" s="1589"/>
      <c r="D86" s="1589"/>
      <c r="E86" s="1590"/>
      <c r="F86" s="1594" t="s">
        <v>4393</v>
      </c>
      <c r="G86" s="1595"/>
      <c r="H86" s="1596"/>
      <c r="I86" s="1597">
        <f>2700000000/4300</f>
        <v>627906.97674418602</v>
      </c>
      <c r="J86" s="1598"/>
      <c r="K86" s="2260" t="s">
        <v>4394</v>
      </c>
      <c r="L86" s="2261"/>
      <c r="M86" s="2261"/>
      <c r="N86" s="2262"/>
      <c r="O86" s="1535"/>
      <c r="P86" s="1535"/>
    </row>
    <row r="87" spans="2:16" ht="21" customHeight="1">
      <c r="B87" s="1588"/>
      <c r="C87" s="1589"/>
      <c r="D87" s="1589"/>
      <c r="E87" s="1590"/>
      <c r="F87" s="1594"/>
      <c r="G87" s="1595"/>
      <c r="H87" s="1596"/>
      <c r="I87" s="1597"/>
      <c r="J87" s="1598"/>
      <c r="K87" s="2260"/>
      <c r="L87" s="2261"/>
      <c r="M87" s="2261"/>
      <c r="N87" s="2262"/>
      <c r="O87" s="1535"/>
      <c r="P87" s="1535"/>
    </row>
    <row r="88" spans="2:16" ht="21" customHeight="1">
      <c r="B88" s="1588"/>
      <c r="C88" s="1589"/>
      <c r="D88" s="1589"/>
      <c r="E88" s="1590"/>
      <c r="F88" s="1594"/>
      <c r="G88" s="1595"/>
      <c r="H88" s="1596"/>
      <c r="I88" s="1597"/>
      <c r="J88" s="1598"/>
      <c r="K88" s="2260"/>
      <c r="L88" s="2261"/>
      <c r="M88" s="2261"/>
      <c r="N88" s="2262"/>
      <c r="O88" s="1535"/>
      <c r="P88" s="1535"/>
    </row>
    <row r="89" spans="2:16" ht="21.75" customHeight="1">
      <c r="B89" s="1591"/>
      <c r="C89" s="1592"/>
      <c r="D89" s="1592"/>
      <c r="E89" s="1593"/>
      <c r="F89" s="1599"/>
      <c r="G89" s="1600"/>
      <c r="H89" s="1601"/>
      <c r="I89" s="1602"/>
      <c r="J89" s="1603"/>
      <c r="K89" s="2263"/>
      <c r="L89" s="2264"/>
      <c r="M89" s="2264"/>
      <c r="N89" s="2265"/>
      <c r="O89" s="2075"/>
      <c r="P89" s="2075"/>
    </row>
    <row r="90" spans="2:16" ht="26.25" customHeight="1">
      <c r="B90" s="1416" t="s">
        <v>1533</v>
      </c>
      <c r="C90" s="1417"/>
      <c r="D90" s="1417"/>
      <c r="E90" s="1417"/>
      <c r="F90" s="1417"/>
      <c r="G90" s="1417"/>
      <c r="H90" s="1417"/>
      <c r="I90" s="1417"/>
      <c r="J90" s="1417"/>
      <c r="K90" s="1417"/>
      <c r="L90" s="1417"/>
      <c r="M90" s="1417"/>
      <c r="N90" s="1417"/>
      <c r="O90" s="1417"/>
      <c r="P90" s="1418"/>
    </row>
    <row r="91" spans="2:16" ht="50.25" customHeight="1">
      <c r="B91" s="303" t="s">
        <v>523</v>
      </c>
      <c r="C91" s="1638" t="s">
        <v>1534</v>
      </c>
      <c r="D91" s="1638"/>
      <c r="E91" s="1638"/>
      <c r="F91" s="1638"/>
      <c r="G91" s="1638"/>
      <c r="H91" s="1638"/>
      <c r="I91" s="1638"/>
      <c r="J91" s="1638"/>
      <c r="K91" s="1638"/>
      <c r="L91" s="1638"/>
      <c r="M91" s="1638"/>
      <c r="N91" s="2061"/>
      <c r="O91" s="1424" t="s">
        <v>2016</v>
      </c>
      <c r="P91" s="1424"/>
    </row>
    <row r="92" spans="2:16" ht="20.25" customHeight="1">
      <c r="B92" s="1609" t="s">
        <v>1536</v>
      </c>
      <c r="C92" s="1610"/>
      <c r="D92" s="1610"/>
      <c r="E92" s="1610"/>
      <c r="F92" s="1611"/>
      <c r="G92" s="2257" t="s">
        <v>1537</v>
      </c>
      <c r="H92" s="2258"/>
      <c r="I92" s="2258"/>
      <c r="J92" s="2258"/>
      <c r="K92" s="2258"/>
      <c r="L92" s="2258"/>
      <c r="M92" s="2258"/>
      <c r="N92" s="2259"/>
      <c r="O92" s="1425"/>
      <c r="P92" s="1425"/>
    </row>
    <row r="93" spans="2:16" ht="29.25" customHeight="1">
      <c r="B93" s="2072"/>
      <c r="C93" s="2073"/>
      <c r="D93" s="2073"/>
      <c r="E93" s="2073"/>
      <c r="F93" s="2074"/>
      <c r="G93" s="489" t="s">
        <v>1538</v>
      </c>
      <c r="H93" s="489" t="s">
        <v>1539</v>
      </c>
      <c r="I93" s="489" t="s">
        <v>981</v>
      </c>
      <c r="J93" s="489" t="s">
        <v>1540</v>
      </c>
      <c r="K93" s="2257" t="s">
        <v>1449</v>
      </c>
      <c r="L93" s="2258"/>
      <c r="M93" s="2258"/>
      <c r="N93" s="2259"/>
      <c r="O93" s="1425"/>
      <c r="P93" s="1426"/>
    </row>
    <row r="94" spans="2:16" ht="60" customHeight="1">
      <c r="B94" s="432" t="s">
        <v>394</v>
      </c>
      <c r="C94" s="2021" t="s">
        <v>4395</v>
      </c>
      <c r="D94" s="2021"/>
      <c r="E94" s="2021"/>
      <c r="F94" s="2021"/>
      <c r="G94" s="2021"/>
      <c r="H94" s="2021"/>
      <c r="I94" s="2021"/>
      <c r="J94" s="2022"/>
      <c r="K94" s="2247"/>
      <c r="L94" s="2248"/>
      <c r="M94" s="2248"/>
      <c r="N94" s="2249"/>
      <c r="O94" s="1425"/>
      <c r="P94" s="1534"/>
    </row>
    <row r="95" spans="2:16" ht="21.75" customHeight="1">
      <c r="B95" s="432" t="s">
        <v>530</v>
      </c>
      <c r="C95" s="2021" t="s">
        <v>1542</v>
      </c>
      <c r="D95" s="2021"/>
      <c r="E95" s="2021"/>
      <c r="F95" s="2022"/>
      <c r="G95" s="399" t="s">
        <v>1520</v>
      </c>
      <c r="H95" s="399" t="s">
        <v>1385</v>
      </c>
      <c r="I95" s="399" t="s">
        <v>1385</v>
      </c>
      <c r="J95" s="399" t="s">
        <v>1385</v>
      </c>
      <c r="K95" s="2250"/>
      <c r="L95" s="1649"/>
      <c r="M95" s="1649"/>
      <c r="N95" s="1650"/>
      <c r="O95" s="1425"/>
      <c r="P95" s="1535"/>
    </row>
    <row r="96" spans="2:16" ht="21.75" customHeight="1">
      <c r="B96" s="434" t="s">
        <v>532</v>
      </c>
      <c r="C96" s="2044" t="s">
        <v>1543</v>
      </c>
      <c r="D96" s="2044"/>
      <c r="E96" s="2044"/>
      <c r="F96" s="2060"/>
      <c r="G96" s="435" t="s">
        <v>1520</v>
      </c>
      <c r="H96" s="435" t="s">
        <v>1385</v>
      </c>
      <c r="I96" s="435" t="s">
        <v>1385</v>
      </c>
      <c r="J96" s="435" t="s">
        <v>1385</v>
      </c>
      <c r="K96" s="2251"/>
      <c r="L96" s="1651"/>
      <c r="M96" s="1651"/>
      <c r="N96" s="1652"/>
      <c r="O96" s="1425"/>
      <c r="P96" s="1535"/>
    </row>
    <row r="97" spans="2:16" ht="42" customHeight="1">
      <c r="B97" s="438" t="s">
        <v>401</v>
      </c>
      <c r="C97" s="1638" t="s">
        <v>1544</v>
      </c>
      <c r="D97" s="1638"/>
      <c r="E97" s="1638"/>
      <c r="F97" s="1638"/>
      <c r="G97" s="1638"/>
      <c r="H97" s="1638"/>
      <c r="I97" s="1638"/>
      <c r="J97" s="1642"/>
      <c r="K97" s="2247"/>
      <c r="L97" s="2248"/>
      <c r="M97" s="2248"/>
      <c r="N97" s="2249"/>
      <c r="O97" s="1425"/>
      <c r="P97" s="1535"/>
    </row>
    <row r="98" spans="2:16" ht="21" customHeight="1">
      <c r="B98" s="432" t="s">
        <v>530</v>
      </c>
      <c r="C98" s="2021" t="s">
        <v>1542</v>
      </c>
      <c r="D98" s="2021"/>
      <c r="E98" s="2021"/>
      <c r="F98" s="2022"/>
      <c r="G98" s="399" t="s">
        <v>1520</v>
      </c>
      <c r="H98" s="399" t="s">
        <v>1385</v>
      </c>
      <c r="I98" s="399" t="s">
        <v>1385</v>
      </c>
      <c r="J98" s="399" t="s">
        <v>1385</v>
      </c>
      <c r="K98" s="2250"/>
      <c r="L98" s="1649"/>
      <c r="M98" s="1649"/>
      <c r="N98" s="1650"/>
      <c r="O98" s="1425"/>
      <c r="P98" s="1535"/>
    </row>
    <row r="99" spans="2:16" ht="20.25" customHeight="1">
      <c r="B99" s="434" t="s">
        <v>532</v>
      </c>
      <c r="C99" s="2044" t="s">
        <v>1543</v>
      </c>
      <c r="D99" s="2044"/>
      <c r="E99" s="2044"/>
      <c r="F99" s="2060"/>
      <c r="G99" s="435" t="s">
        <v>1520</v>
      </c>
      <c r="H99" s="435" t="s">
        <v>1385</v>
      </c>
      <c r="I99" s="435" t="s">
        <v>1385</v>
      </c>
      <c r="J99" s="435" t="s">
        <v>1385</v>
      </c>
      <c r="K99" s="2251"/>
      <c r="L99" s="1651"/>
      <c r="M99" s="1651"/>
      <c r="N99" s="1652"/>
      <c r="O99" s="1425"/>
      <c r="P99" s="1535"/>
    </row>
    <row r="100" spans="2:16" ht="44.25" customHeight="1">
      <c r="B100" s="436" t="s">
        <v>535</v>
      </c>
      <c r="C100" s="1632" t="s">
        <v>1545</v>
      </c>
      <c r="D100" s="1632"/>
      <c r="E100" s="1632"/>
      <c r="F100" s="1632"/>
      <c r="G100" s="1632"/>
      <c r="H100" s="1632"/>
      <c r="I100" s="1632"/>
      <c r="J100" s="1633"/>
      <c r="K100" s="2247"/>
      <c r="L100" s="2248"/>
      <c r="M100" s="2248"/>
      <c r="N100" s="2249"/>
      <c r="O100" s="1425"/>
      <c r="P100" s="1535"/>
    </row>
    <row r="101" spans="2:16" ht="21.75" customHeight="1">
      <c r="B101" s="432" t="s">
        <v>530</v>
      </c>
      <c r="C101" s="2021" t="s">
        <v>1542</v>
      </c>
      <c r="D101" s="2021"/>
      <c r="E101" s="2021"/>
      <c r="F101" s="2022"/>
      <c r="G101" s="399" t="s">
        <v>1520</v>
      </c>
      <c r="H101" s="399" t="s">
        <v>1385</v>
      </c>
      <c r="I101" s="399" t="s">
        <v>1385</v>
      </c>
      <c r="J101" s="399" t="s">
        <v>1385</v>
      </c>
      <c r="K101" s="2250"/>
      <c r="L101" s="1649"/>
      <c r="M101" s="1649"/>
      <c r="N101" s="1650"/>
      <c r="O101" s="1425"/>
      <c r="P101" s="1535"/>
    </row>
    <row r="102" spans="2:16" ht="21" customHeight="1">
      <c r="B102" s="434" t="s">
        <v>532</v>
      </c>
      <c r="C102" s="2044" t="s">
        <v>1543</v>
      </c>
      <c r="D102" s="2044"/>
      <c r="E102" s="2044"/>
      <c r="F102" s="2060"/>
      <c r="G102" s="435" t="s">
        <v>1520</v>
      </c>
      <c r="H102" s="435" t="s">
        <v>1520</v>
      </c>
      <c r="I102" s="435" t="s">
        <v>1385</v>
      </c>
      <c r="J102" s="435" t="s">
        <v>1385</v>
      </c>
      <c r="K102" s="2251"/>
      <c r="L102" s="1651"/>
      <c r="M102" s="1651"/>
      <c r="N102" s="1652"/>
      <c r="O102" s="1425"/>
      <c r="P102" s="1535"/>
    </row>
    <row r="103" spans="2:16" ht="38.25" customHeight="1">
      <c r="B103" s="436" t="s">
        <v>537</v>
      </c>
      <c r="C103" s="1632" t="s">
        <v>1546</v>
      </c>
      <c r="D103" s="1632"/>
      <c r="E103" s="1632"/>
      <c r="F103" s="1632"/>
      <c r="G103" s="1632"/>
      <c r="H103" s="1632"/>
      <c r="I103" s="1632"/>
      <c r="J103" s="1633"/>
      <c r="K103" s="2247"/>
      <c r="L103" s="2248"/>
      <c r="M103" s="2248"/>
      <c r="N103" s="2249"/>
      <c r="O103" s="1425"/>
      <c r="P103" s="1535"/>
    </row>
    <row r="104" spans="2:16" ht="21" customHeight="1">
      <c r="B104" s="432" t="s">
        <v>530</v>
      </c>
      <c r="C104" s="2021" t="s">
        <v>1542</v>
      </c>
      <c r="D104" s="2021"/>
      <c r="E104" s="2021"/>
      <c r="F104" s="2022"/>
      <c r="G104" s="399" t="s">
        <v>1520</v>
      </c>
      <c r="H104" s="399" t="s">
        <v>1385</v>
      </c>
      <c r="I104" s="399" t="s">
        <v>1385</v>
      </c>
      <c r="J104" s="399" t="s">
        <v>1385</v>
      </c>
      <c r="K104" s="2250"/>
      <c r="L104" s="1649"/>
      <c r="M104" s="1649"/>
      <c r="N104" s="1650"/>
      <c r="O104" s="1425"/>
      <c r="P104" s="1535"/>
    </row>
    <row r="105" spans="2:16" ht="21" customHeight="1">
      <c r="B105" s="434" t="s">
        <v>532</v>
      </c>
      <c r="C105" s="2044" t="s">
        <v>1543</v>
      </c>
      <c r="D105" s="2044"/>
      <c r="E105" s="2044"/>
      <c r="F105" s="2060"/>
      <c r="G105" s="435" t="s">
        <v>1520</v>
      </c>
      <c r="H105" s="435" t="s">
        <v>1385</v>
      </c>
      <c r="I105" s="435" t="s">
        <v>1385</v>
      </c>
      <c r="J105" s="435" t="s">
        <v>1385</v>
      </c>
      <c r="K105" s="2251"/>
      <c r="L105" s="1651"/>
      <c r="M105" s="1651"/>
      <c r="N105" s="1652"/>
      <c r="O105" s="1425"/>
      <c r="P105" s="1535"/>
    </row>
    <row r="106" spans="2:16" ht="30.75" customHeight="1">
      <c r="B106" s="436" t="s">
        <v>539</v>
      </c>
      <c r="C106" s="1632" t="s">
        <v>1547</v>
      </c>
      <c r="D106" s="1632"/>
      <c r="E106" s="1632"/>
      <c r="F106" s="1632"/>
      <c r="G106" s="1632"/>
      <c r="H106" s="1632"/>
      <c r="I106" s="1632"/>
      <c r="J106" s="1633"/>
      <c r="K106" s="2247"/>
      <c r="L106" s="2248"/>
      <c r="M106" s="2248"/>
      <c r="N106" s="2249"/>
      <c r="O106" s="1425"/>
      <c r="P106" s="1535"/>
    </row>
    <row r="107" spans="2:16" ht="20.25" customHeight="1">
      <c r="B107" s="432" t="s">
        <v>530</v>
      </c>
      <c r="C107" s="2021" t="s">
        <v>1542</v>
      </c>
      <c r="D107" s="2021"/>
      <c r="E107" s="2021"/>
      <c r="F107" s="2022"/>
      <c r="G107" s="399" t="s">
        <v>1520</v>
      </c>
      <c r="H107" s="399" t="s">
        <v>1385</v>
      </c>
      <c r="I107" s="399" t="s">
        <v>1385</v>
      </c>
      <c r="J107" s="399" t="s">
        <v>1385</v>
      </c>
      <c r="K107" s="2250"/>
      <c r="L107" s="1649"/>
      <c r="M107" s="1649"/>
      <c r="N107" s="1650"/>
      <c r="O107" s="1425"/>
      <c r="P107" s="1535"/>
    </row>
    <row r="108" spans="2:16" ht="21" customHeight="1">
      <c r="B108" s="434" t="s">
        <v>532</v>
      </c>
      <c r="C108" s="2044" t="s">
        <v>1543</v>
      </c>
      <c r="D108" s="2044"/>
      <c r="E108" s="2044"/>
      <c r="F108" s="2060"/>
      <c r="G108" s="435" t="s">
        <v>1520</v>
      </c>
      <c r="H108" s="435" t="s">
        <v>1385</v>
      </c>
      <c r="I108" s="435" t="s">
        <v>1385</v>
      </c>
      <c r="J108" s="435" t="s">
        <v>1385</v>
      </c>
      <c r="K108" s="2251"/>
      <c r="L108" s="1651"/>
      <c r="M108" s="1651"/>
      <c r="N108" s="1652"/>
      <c r="O108" s="1425"/>
      <c r="P108" s="1535"/>
    </row>
    <row r="109" spans="2:16" ht="24.75" customHeight="1">
      <c r="B109" s="436" t="s">
        <v>410</v>
      </c>
      <c r="C109" s="2255" t="s">
        <v>1548</v>
      </c>
      <c r="D109" s="1632"/>
      <c r="E109" s="1632"/>
      <c r="F109" s="1632"/>
      <c r="G109" s="1632"/>
      <c r="H109" s="1632"/>
      <c r="I109" s="1632"/>
      <c r="J109" s="1633"/>
      <c r="K109" s="2247"/>
      <c r="L109" s="2248"/>
      <c r="M109" s="2248"/>
      <c r="N109" s="2249"/>
      <c r="O109" s="1425"/>
      <c r="P109" s="1535"/>
    </row>
    <row r="110" spans="2:16" ht="21.75" customHeight="1">
      <c r="B110" s="432" t="s">
        <v>530</v>
      </c>
      <c r="C110" s="2021" t="s">
        <v>1542</v>
      </c>
      <c r="D110" s="2021"/>
      <c r="E110" s="2021"/>
      <c r="F110" s="2022"/>
      <c r="G110" s="399" t="s">
        <v>1385</v>
      </c>
      <c r="H110" s="399" t="s">
        <v>1385</v>
      </c>
      <c r="I110" s="399" t="s">
        <v>1385</v>
      </c>
      <c r="J110" s="399" t="s">
        <v>1385</v>
      </c>
      <c r="K110" s="2250"/>
      <c r="L110" s="1649"/>
      <c r="M110" s="1649"/>
      <c r="N110" s="1650"/>
      <c r="O110" s="1425"/>
      <c r="P110" s="1535"/>
    </row>
    <row r="111" spans="2:16" ht="21.75" customHeight="1">
      <c r="B111" s="434" t="s">
        <v>532</v>
      </c>
      <c r="C111" s="2044" t="s">
        <v>1543</v>
      </c>
      <c r="D111" s="2044"/>
      <c r="E111" s="2044"/>
      <c r="F111" s="2060"/>
      <c r="G111" s="435" t="s">
        <v>1385</v>
      </c>
      <c r="H111" s="435" t="s">
        <v>1385</v>
      </c>
      <c r="I111" s="435" t="s">
        <v>1385</v>
      </c>
      <c r="J111" s="435" t="s">
        <v>1385</v>
      </c>
      <c r="K111" s="2251"/>
      <c r="L111" s="1651"/>
      <c r="M111" s="1651"/>
      <c r="N111" s="1652"/>
      <c r="O111" s="1425"/>
      <c r="P111" s="1535"/>
    </row>
    <row r="112" spans="2:16" ht="24.75" customHeight="1">
      <c r="B112" s="438" t="s">
        <v>413</v>
      </c>
      <c r="C112" s="1645" t="s">
        <v>1549</v>
      </c>
      <c r="D112" s="1638"/>
      <c r="E112" s="1638"/>
      <c r="F112" s="1638"/>
      <c r="G112" s="1638"/>
      <c r="H112" s="1638"/>
      <c r="I112" s="1638"/>
      <c r="J112" s="1642"/>
      <c r="K112" s="2247"/>
      <c r="L112" s="2248"/>
      <c r="M112" s="2248"/>
      <c r="N112" s="2249"/>
      <c r="O112" s="1425"/>
      <c r="P112" s="1535"/>
    </row>
    <row r="113" spans="2:16" ht="21.75" customHeight="1">
      <c r="B113" s="432" t="s">
        <v>530</v>
      </c>
      <c r="C113" s="2021" t="s">
        <v>1542</v>
      </c>
      <c r="D113" s="2021"/>
      <c r="E113" s="2021"/>
      <c r="F113" s="2022"/>
      <c r="G113" s="399" t="s">
        <v>1482</v>
      </c>
      <c r="H113" s="399" t="s">
        <v>1385</v>
      </c>
      <c r="I113" s="399" t="s">
        <v>1385</v>
      </c>
      <c r="J113" s="399" t="s">
        <v>1385</v>
      </c>
      <c r="K113" s="2250"/>
      <c r="L113" s="1649"/>
      <c r="M113" s="1649"/>
      <c r="N113" s="1650"/>
      <c r="O113" s="1425"/>
      <c r="P113" s="1535"/>
    </row>
    <row r="114" spans="2:16" ht="21.75" customHeight="1">
      <c r="B114" s="434" t="s">
        <v>532</v>
      </c>
      <c r="C114" s="2044" t="s">
        <v>1543</v>
      </c>
      <c r="D114" s="2044"/>
      <c r="E114" s="2044"/>
      <c r="F114" s="2060"/>
      <c r="G114" s="435" t="s">
        <v>1482</v>
      </c>
      <c r="H114" s="435" t="s">
        <v>1385</v>
      </c>
      <c r="I114" s="435" t="s">
        <v>1385</v>
      </c>
      <c r="J114" s="435" t="s">
        <v>1385</v>
      </c>
      <c r="K114" s="2251"/>
      <c r="L114" s="1651"/>
      <c r="M114" s="1651"/>
      <c r="N114" s="1652"/>
      <c r="O114" s="1425"/>
      <c r="P114" s="1535"/>
    </row>
    <row r="115" spans="2:16" ht="24" customHeight="1">
      <c r="B115" s="436" t="s">
        <v>416</v>
      </c>
      <c r="C115" s="1632" t="s">
        <v>1550</v>
      </c>
      <c r="D115" s="1632"/>
      <c r="E115" s="1632"/>
      <c r="F115" s="1632"/>
      <c r="G115" s="1632"/>
      <c r="H115" s="1632"/>
      <c r="I115" s="1632"/>
      <c r="J115" s="1633"/>
      <c r="K115" s="2247"/>
      <c r="L115" s="2248"/>
      <c r="M115" s="2248"/>
      <c r="N115" s="2249"/>
      <c r="O115" s="1425"/>
      <c r="P115" s="1535"/>
    </row>
    <row r="116" spans="2:16" ht="24" customHeight="1">
      <c r="B116" s="432" t="s">
        <v>530</v>
      </c>
      <c r="C116" s="2021" t="s">
        <v>1542</v>
      </c>
      <c r="D116" s="2021"/>
      <c r="E116" s="2021"/>
      <c r="F116" s="2022"/>
      <c r="G116" s="399" t="s">
        <v>1385</v>
      </c>
      <c r="H116" s="399" t="s">
        <v>1520</v>
      </c>
      <c r="I116" s="399" t="s">
        <v>1520</v>
      </c>
      <c r="J116" s="399" t="s">
        <v>1520</v>
      </c>
      <c r="K116" s="2250"/>
      <c r="L116" s="1649"/>
      <c r="M116" s="1649"/>
      <c r="N116" s="1650"/>
      <c r="O116" s="1425"/>
      <c r="P116" s="1535"/>
    </row>
    <row r="117" spans="2:16" ht="24" customHeight="1">
      <c r="B117" s="434" t="s">
        <v>532</v>
      </c>
      <c r="C117" s="2044" t="s">
        <v>1551</v>
      </c>
      <c r="D117" s="2044"/>
      <c r="E117" s="2044"/>
      <c r="F117" s="2060"/>
      <c r="G117" s="435" t="s">
        <v>1385</v>
      </c>
      <c r="H117" s="435" t="s">
        <v>1520</v>
      </c>
      <c r="I117" s="435" t="s">
        <v>1520</v>
      </c>
      <c r="J117" s="435" t="s">
        <v>1520</v>
      </c>
      <c r="K117" s="2251"/>
      <c r="L117" s="1651"/>
      <c r="M117" s="1651"/>
      <c r="N117" s="1652"/>
      <c r="O117" s="1425"/>
      <c r="P117" s="1535"/>
    </row>
    <row r="118" spans="2:16" ht="24" customHeight="1">
      <c r="B118" s="436" t="s">
        <v>418</v>
      </c>
      <c r="C118" s="1632" t="s">
        <v>1552</v>
      </c>
      <c r="D118" s="1632"/>
      <c r="E118" s="1632"/>
      <c r="F118" s="1632"/>
      <c r="G118" s="1632"/>
      <c r="H118" s="1632"/>
      <c r="I118" s="1632"/>
      <c r="J118" s="1633"/>
      <c r="K118" s="2247"/>
      <c r="L118" s="2248"/>
      <c r="M118" s="2248"/>
      <c r="N118" s="2249"/>
      <c r="O118" s="1425"/>
      <c r="P118" s="1535"/>
    </row>
    <row r="119" spans="2:16" ht="24" customHeight="1">
      <c r="B119" s="432" t="s">
        <v>530</v>
      </c>
      <c r="C119" s="2021" t="s">
        <v>1542</v>
      </c>
      <c r="D119" s="2021"/>
      <c r="E119" s="2021"/>
      <c r="F119" s="2022"/>
      <c r="G119" s="399" t="s">
        <v>1520</v>
      </c>
      <c r="H119" s="399" t="s">
        <v>1385</v>
      </c>
      <c r="I119" s="399" t="s">
        <v>1385</v>
      </c>
      <c r="J119" s="399" t="s">
        <v>1520</v>
      </c>
      <c r="K119" s="2250"/>
      <c r="L119" s="1649"/>
      <c r="M119" s="1649"/>
      <c r="N119" s="1650"/>
      <c r="O119" s="1425"/>
      <c r="P119" s="1535"/>
    </row>
    <row r="120" spans="2:16" ht="24" customHeight="1">
      <c r="B120" s="434" t="s">
        <v>532</v>
      </c>
      <c r="C120" s="2044" t="s">
        <v>1543</v>
      </c>
      <c r="D120" s="2044"/>
      <c r="E120" s="2044"/>
      <c r="F120" s="2060"/>
      <c r="G120" s="435" t="s">
        <v>1520</v>
      </c>
      <c r="H120" s="435" t="s">
        <v>1385</v>
      </c>
      <c r="I120" s="435" t="s">
        <v>1385</v>
      </c>
      <c r="J120" s="435" t="s">
        <v>1520</v>
      </c>
      <c r="K120" s="2251"/>
      <c r="L120" s="1651"/>
      <c r="M120" s="1651"/>
      <c r="N120" s="1652"/>
      <c r="O120" s="1425"/>
      <c r="P120" s="1535"/>
    </row>
    <row r="121" spans="2:16" ht="24" customHeight="1">
      <c r="B121" s="436" t="s">
        <v>544</v>
      </c>
      <c r="C121" s="1632" t="s">
        <v>1554</v>
      </c>
      <c r="D121" s="1632"/>
      <c r="E121" s="1632"/>
      <c r="F121" s="1632"/>
      <c r="G121" s="1632"/>
      <c r="H121" s="1632"/>
      <c r="I121" s="1632"/>
      <c r="J121" s="1633"/>
      <c r="K121" s="2247"/>
      <c r="L121" s="2248"/>
      <c r="M121" s="2248"/>
      <c r="N121" s="2249"/>
      <c r="O121" s="1425"/>
      <c r="P121" s="1535"/>
    </row>
    <row r="122" spans="2:16" ht="20.25" customHeight="1">
      <c r="B122" s="432" t="s">
        <v>530</v>
      </c>
      <c r="C122" s="2021" t="s">
        <v>1542</v>
      </c>
      <c r="D122" s="2021"/>
      <c r="E122" s="2021"/>
      <c r="F122" s="2022"/>
      <c r="G122" s="399" t="s">
        <v>1520</v>
      </c>
      <c r="H122" s="399" t="s">
        <v>1385</v>
      </c>
      <c r="I122" s="399" t="s">
        <v>1385</v>
      </c>
      <c r="J122" s="399" t="s">
        <v>1520</v>
      </c>
      <c r="K122" s="2250"/>
      <c r="L122" s="1649"/>
      <c r="M122" s="1649"/>
      <c r="N122" s="1650"/>
      <c r="O122" s="1425"/>
      <c r="P122" s="1535"/>
    </row>
    <row r="123" spans="2:16" ht="21" customHeight="1">
      <c r="B123" s="434" t="s">
        <v>532</v>
      </c>
      <c r="C123" s="2044" t="s">
        <v>1543</v>
      </c>
      <c r="D123" s="2044"/>
      <c r="E123" s="2044"/>
      <c r="F123" s="2060"/>
      <c r="G123" s="435" t="s">
        <v>1520</v>
      </c>
      <c r="H123" s="435" t="s">
        <v>1385</v>
      </c>
      <c r="I123" s="435" t="s">
        <v>1385</v>
      </c>
      <c r="J123" s="435" t="s">
        <v>1520</v>
      </c>
      <c r="K123" s="2251"/>
      <c r="L123" s="1651"/>
      <c r="M123" s="1651"/>
      <c r="N123" s="1652"/>
      <c r="O123" s="1425"/>
      <c r="P123" s="1535"/>
    </row>
    <row r="124" spans="2:16" ht="21" customHeight="1">
      <c r="B124" s="436" t="s">
        <v>546</v>
      </c>
      <c r="C124" s="1632" t="s">
        <v>4396</v>
      </c>
      <c r="D124" s="1632"/>
      <c r="E124" s="1632"/>
      <c r="F124" s="1632"/>
      <c r="G124" s="1632"/>
      <c r="H124" s="1632"/>
      <c r="I124" s="1632"/>
      <c r="J124" s="1633"/>
      <c r="K124" s="2247"/>
      <c r="L124" s="2248"/>
      <c r="M124" s="2248"/>
      <c r="N124" s="2249"/>
      <c r="O124" s="1425"/>
      <c r="P124" s="1535"/>
    </row>
    <row r="125" spans="2:16" ht="21" customHeight="1">
      <c r="B125" s="432" t="s">
        <v>530</v>
      </c>
      <c r="C125" s="2021" t="s">
        <v>1542</v>
      </c>
      <c r="D125" s="2021"/>
      <c r="E125" s="2021"/>
      <c r="F125" s="2022"/>
      <c r="G125" s="399" t="s">
        <v>1520</v>
      </c>
      <c r="H125" s="399" t="s">
        <v>1520</v>
      </c>
      <c r="I125" s="399" t="s">
        <v>1520</v>
      </c>
      <c r="J125" s="399" t="s">
        <v>1520</v>
      </c>
      <c r="K125" s="2250"/>
      <c r="L125" s="1649"/>
      <c r="M125" s="1649"/>
      <c r="N125" s="1650"/>
      <c r="O125" s="1425"/>
      <c r="P125" s="1535"/>
    </row>
    <row r="126" spans="2:16" ht="21" customHeight="1">
      <c r="B126" s="434" t="s">
        <v>532</v>
      </c>
      <c r="C126" s="2044" t="s">
        <v>1543</v>
      </c>
      <c r="D126" s="2044"/>
      <c r="E126" s="2044"/>
      <c r="F126" s="2060"/>
      <c r="G126" s="435" t="s">
        <v>1520</v>
      </c>
      <c r="H126" s="435" t="s">
        <v>1520</v>
      </c>
      <c r="I126" s="435" t="s">
        <v>1520</v>
      </c>
      <c r="J126" s="435" t="s">
        <v>1520</v>
      </c>
      <c r="K126" s="2251"/>
      <c r="L126" s="1651"/>
      <c r="M126" s="1651"/>
      <c r="N126" s="1652"/>
      <c r="O126" s="1425"/>
      <c r="P126" s="1535"/>
    </row>
    <row r="127" spans="2:16" ht="21" customHeight="1">
      <c r="B127" s="436" t="s">
        <v>548</v>
      </c>
      <c r="C127" s="1632" t="s">
        <v>4397</v>
      </c>
      <c r="D127" s="1632"/>
      <c r="E127" s="1632"/>
      <c r="F127" s="1632"/>
      <c r="G127" s="1632"/>
      <c r="H127" s="1632"/>
      <c r="I127" s="1632"/>
      <c r="J127" s="1633"/>
      <c r="K127" s="2247"/>
      <c r="L127" s="2248"/>
      <c r="M127" s="2248"/>
      <c r="N127" s="2249"/>
      <c r="O127" s="1425"/>
      <c r="P127" s="1535"/>
    </row>
    <row r="128" spans="2:16" ht="21.75" customHeight="1">
      <c r="B128" s="432" t="s">
        <v>530</v>
      </c>
      <c r="C128" s="2021" t="s">
        <v>1542</v>
      </c>
      <c r="D128" s="2021"/>
      <c r="E128" s="2021"/>
      <c r="F128" s="2022"/>
      <c r="G128" s="399" t="s">
        <v>1520</v>
      </c>
      <c r="H128" s="399" t="s">
        <v>1520</v>
      </c>
      <c r="I128" s="399" t="s">
        <v>1520</v>
      </c>
      <c r="J128" s="399" t="s">
        <v>1520</v>
      </c>
      <c r="K128" s="2250"/>
      <c r="L128" s="1649"/>
      <c r="M128" s="1649"/>
      <c r="N128" s="1650"/>
      <c r="O128" s="1425"/>
      <c r="P128" s="1535"/>
    </row>
    <row r="129" spans="2:16" ht="21.75" customHeight="1">
      <c r="B129" s="434" t="s">
        <v>532</v>
      </c>
      <c r="C129" s="2044" t="s">
        <v>1543</v>
      </c>
      <c r="D129" s="2044"/>
      <c r="E129" s="2044"/>
      <c r="F129" s="2060"/>
      <c r="G129" s="435" t="s">
        <v>1520</v>
      </c>
      <c r="H129" s="435" t="s">
        <v>1520</v>
      </c>
      <c r="I129" s="435" t="s">
        <v>1520</v>
      </c>
      <c r="J129" s="435" t="s">
        <v>1520</v>
      </c>
      <c r="K129" s="2251"/>
      <c r="L129" s="1651"/>
      <c r="M129" s="1651"/>
      <c r="N129" s="1652"/>
      <c r="O129" s="1425"/>
      <c r="P129" s="1535"/>
    </row>
    <row r="130" spans="2:16" ht="21" customHeight="1">
      <c r="B130" s="436" t="s">
        <v>550</v>
      </c>
      <c r="C130" s="1632" t="s">
        <v>1557</v>
      </c>
      <c r="D130" s="1632"/>
      <c r="E130" s="1632"/>
      <c r="F130" s="1632"/>
      <c r="G130" s="1632"/>
      <c r="H130" s="1632"/>
      <c r="I130" s="1632"/>
      <c r="J130" s="1633"/>
      <c r="K130" s="2247"/>
      <c r="L130" s="2248"/>
      <c r="M130" s="2248"/>
      <c r="N130" s="2249"/>
      <c r="O130" s="1425"/>
      <c r="P130" s="1535"/>
    </row>
    <row r="131" spans="2:16" ht="21" customHeight="1">
      <c r="B131" s="432" t="s">
        <v>530</v>
      </c>
      <c r="C131" s="2021" t="s">
        <v>1542</v>
      </c>
      <c r="D131" s="2021"/>
      <c r="E131" s="2021"/>
      <c r="F131" s="2022"/>
      <c r="G131" s="399" t="s">
        <v>1520</v>
      </c>
      <c r="H131" s="399" t="s">
        <v>1385</v>
      </c>
      <c r="I131" s="399" t="s">
        <v>1385</v>
      </c>
      <c r="J131" s="399" t="s">
        <v>1385</v>
      </c>
      <c r="K131" s="2250"/>
      <c r="L131" s="1649"/>
      <c r="M131" s="1649"/>
      <c r="N131" s="1650"/>
      <c r="O131" s="1425"/>
      <c r="P131" s="1535"/>
    </row>
    <row r="132" spans="2:16" ht="21" customHeight="1">
      <c r="B132" s="434" t="s">
        <v>532</v>
      </c>
      <c r="C132" s="2044" t="s">
        <v>1543</v>
      </c>
      <c r="D132" s="2044"/>
      <c r="E132" s="2044"/>
      <c r="F132" s="2060"/>
      <c r="G132" s="435" t="s">
        <v>1520</v>
      </c>
      <c r="H132" s="435" t="s">
        <v>1385</v>
      </c>
      <c r="I132" s="435" t="s">
        <v>1385</v>
      </c>
      <c r="J132" s="435" t="s">
        <v>1385</v>
      </c>
      <c r="K132" s="2251"/>
      <c r="L132" s="1651"/>
      <c r="M132" s="1651"/>
      <c r="N132" s="1652"/>
      <c r="O132" s="1425"/>
      <c r="P132" s="1535"/>
    </row>
    <row r="133" spans="2:16" ht="32.25" customHeight="1">
      <c r="B133" s="439" t="s">
        <v>552</v>
      </c>
      <c r="C133" s="1607" t="s">
        <v>1558</v>
      </c>
      <c r="D133" s="1607"/>
      <c r="E133" s="1607"/>
      <c r="F133" s="1607"/>
      <c r="G133" s="1607"/>
      <c r="H133" s="1607"/>
      <c r="I133" s="1607"/>
      <c r="J133" s="1607"/>
      <c r="K133" s="1607"/>
      <c r="L133" s="1607"/>
      <c r="M133" s="1607"/>
      <c r="N133" s="2252"/>
      <c r="O133" s="1425"/>
      <c r="P133" s="1535"/>
    </row>
    <row r="134" spans="2:16" ht="27.75" customHeight="1">
      <c r="B134" s="317" t="s">
        <v>418</v>
      </c>
      <c r="C134" s="2253" t="s">
        <v>1559</v>
      </c>
      <c r="D134" s="2253"/>
      <c r="E134" s="1804" t="s">
        <v>92</v>
      </c>
      <c r="F134" s="1805"/>
      <c r="G134" s="1805"/>
      <c r="H134" s="1805"/>
      <c r="I134" s="1805"/>
      <c r="J134" s="2012"/>
      <c r="K134" s="1763"/>
      <c r="L134" s="1764"/>
      <c r="M134" s="1764"/>
      <c r="N134" s="2221"/>
      <c r="O134" s="1425"/>
      <c r="P134" s="1535"/>
    </row>
    <row r="135" spans="2:16" ht="27.75" customHeight="1">
      <c r="B135" s="432" t="s">
        <v>530</v>
      </c>
      <c r="C135" s="2021" t="s">
        <v>1542</v>
      </c>
      <c r="D135" s="2021"/>
      <c r="E135" s="2021"/>
      <c r="F135" s="2022"/>
      <c r="G135" s="399" t="s">
        <v>1520</v>
      </c>
      <c r="H135" s="324" t="s">
        <v>1520</v>
      </c>
      <c r="I135" s="399" t="s">
        <v>1520</v>
      </c>
      <c r="J135" s="324" t="s">
        <v>1520</v>
      </c>
      <c r="K135" s="1785"/>
      <c r="L135" s="1786"/>
      <c r="M135" s="1786"/>
      <c r="N135" s="2222"/>
      <c r="O135" s="1425"/>
      <c r="P135" s="1535"/>
    </row>
    <row r="136" spans="2:16" ht="27.75" customHeight="1">
      <c r="B136" s="432" t="s">
        <v>532</v>
      </c>
      <c r="C136" s="2021" t="s">
        <v>1543</v>
      </c>
      <c r="D136" s="2021"/>
      <c r="E136" s="2021"/>
      <c r="F136" s="2022"/>
      <c r="G136" s="399" t="s">
        <v>1520</v>
      </c>
      <c r="H136" s="324" t="s">
        <v>1520</v>
      </c>
      <c r="I136" s="399" t="s">
        <v>1520</v>
      </c>
      <c r="J136" s="324" t="s">
        <v>1520</v>
      </c>
      <c r="K136" s="1787"/>
      <c r="L136" s="1788"/>
      <c r="M136" s="1788"/>
      <c r="N136" s="2223"/>
      <c r="O136" s="1425"/>
      <c r="P136" s="1535"/>
    </row>
    <row r="137" spans="2:16" ht="49.5" customHeight="1">
      <c r="B137" s="298" t="s">
        <v>555</v>
      </c>
      <c r="C137" s="1445" t="s">
        <v>1560</v>
      </c>
      <c r="D137" s="1445"/>
      <c r="E137" s="1445"/>
      <c r="F137" s="1817"/>
      <c r="G137" s="3061"/>
      <c r="H137" s="2243"/>
      <c r="I137" s="2243"/>
      <c r="J137" s="2243"/>
      <c r="K137" s="2243"/>
      <c r="L137" s="2243"/>
      <c r="M137" s="2243"/>
      <c r="N137" s="2245"/>
      <c r="O137" s="1444"/>
      <c r="P137" s="2075"/>
    </row>
    <row r="138" spans="2:16" ht="25.5" customHeight="1">
      <c r="B138" s="1656" t="s">
        <v>1561</v>
      </c>
      <c r="C138" s="1657"/>
      <c r="D138" s="1657"/>
      <c r="E138" s="1657"/>
      <c r="F138" s="1657"/>
      <c r="G138" s="1657"/>
      <c r="H138" s="1657"/>
      <c r="I138" s="1657"/>
      <c r="J138" s="1657"/>
      <c r="K138" s="1657"/>
      <c r="L138" s="1657"/>
      <c r="M138" s="1657"/>
      <c r="N138" s="1657"/>
      <c r="O138" s="1657"/>
      <c r="P138" s="1659"/>
    </row>
    <row r="139" spans="2:16" ht="83.25" customHeight="1">
      <c r="B139" s="253" t="s">
        <v>557</v>
      </c>
      <c r="C139" s="1660" t="s">
        <v>1562</v>
      </c>
      <c r="D139" s="1660"/>
      <c r="E139" s="1660"/>
      <c r="F139" s="1743"/>
      <c r="G139" s="209" t="s">
        <v>1385</v>
      </c>
      <c r="H139" s="2246" t="s">
        <v>1563</v>
      </c>
      <c r="I139" s="1743"/>
      <c r="J139" s="1663" t="s">
        <v>4398</v>
      </c>
      <c r="K139" s="1664"/>
      <c r="L139" s="1664"/>
      <c r="M139" s="1664"/>
      <c r="N139" s="1665"/>
      <c r="O139" s="318" t="s">
        <v>2030</v>
      </c>
      <c r="P139" s="199"/>
    </row>
    <row r="140" spans="2:16" ht="15.75" customHeight="1">
      <c r="B140" s="1686" t="s">
        <v>1566</v>
      </c>
      <c r="C140" s="1687"/>
      <c r="D140" s="1687"/>
      <c r="E140" s="1687"/>
      <c r="F140" s="1687"/>
      <c r="G140" s="1687"/>
      <c r="H140" s="1687"/>
      <c r="I140" s="1687"/>
      <c r="J140" s="1687"/>
      <c r="K140" s="1687"/>
      <c r="L140" s="1687"/>
      <c r="M140" s="1687"/>
      <c r="N140" s="1687"/>
      <c r="O140" s="1687"/>
      <c r="P140" s="1688"/>
    </row>
    <row r="141" spans="2:16" ht="19.5" customHeight="1">
      <c r="B141" s="198" t="s">
        <v>561</v>
      </c>
      <c r="C141" s="1414" t="s">
        <v>1567</v>
      </c>
      <c r="D141" s="1414"/>
      <c r="E141" s="1414"/>
      <c r="F141" s="1414"/>
      <c r="G141" s="1415"/>
      <c r="H141" s="1574" t="s">
        <v>4399</v>
      </c>
      <c r="I141" s="1685"/>
      <c r="J141" s="1685"/>
      <c r="K141" s="1689" t="s">
        <v>1449</v>
      </c>
      <c r="L141" s="1565"/>
      <c r="M141" s="1566"/>
      <c r="N141" s="1567"/>
      <c r="O141" s="1534"/>
      <c r="P141" s="1534"/>
    </row>
    <row r="142" spans="2:16" ht="19.5" customHeight="1">
      <c r="B142" s="198" t="s">
        <v>401</v>
      </c>
      <c r="C142" s="1414" t="s">
        <v>1570</v>
      </c>
      <c r="D142" s="1414"/>
      <c r="E142" s="1414"/>
      <c r="F142" s="1414"/>
      <c r="G142" s="1415"/>
      <c r="H142" s="1574" t="s">
        <v>2436</v>
      </c>
      <c r="I142" s="1685"/>
      <c r="J142" s="1685"/>
      <c r="K142" s="1689"/>
      <c r="L142" s="1568"/>
      <c r="M142" s="1569"/>
      <c r="N142" s="1570"/>
      <c r="O142" s="1535"/>
      <c r="P142" s="1535"/>
    </row>
    <row r="143" spans="2:16" ht="19.5" customHeight="1">
      <c r="B143" s="198" t="s">
        <v>403</v>
      </c>
      <c r="C143" s="1414" t="s">
        <v>1572</v>
      </c>
      <c r="D143" s="1414"/>
      <c r="E143" s="1414"/>
      <c r="F143" s="1414"/>
      <c r="G143" s="1415"/>
      <c r="H143" s="1574" t="s">
        <v>1385</v>
      </c>
      <c r="I143" s="1685"/>
      <c r="J143" s="1575"/>
      <c r="K143" s="1689"/>
      <c r="L143" s="1571"/>
      <c r="M143" s="1572"/>
      <c r="N143" s="1573"/>
      <c r="O143" s="1535"/>
      <c r="P143" s="1535"/>
    </row>
    <row r="144" spans="2:16" ht="34.5" customHeight="1">
      <c r="B144" s="198" t="s">
        <v>405</v>
      </c>
      <c r="C144" s="1414" t="s">
        <v>1573</v>
      </c>
      <c r="D144" s="1414"/>
      <c r="E144" s="1414"/>
      <c r="F144" s="1414"/>
      <c r="G144" s="1415"/>
      <c r="H144" s="1574" t="s">
        <v>2237</v>
      </c>
      <c r="I144" s="1685"/>
      <c r="J144" s="1685"/>
      <c r="K144" s="1689"/>
      <c r="L144" s="1789"/>
      <c r="M144" s="1790"/>
      <c r="N144" s="2241"/>
      <c r="O144" s="1536"/>
      <c r="P144" s="1536"/>
    </row>
    <row r="145" spans="1:16" ht="44.25" customHeight="1">
      <c r="B145" s="191" t="s">
        <v>566</v>
      </c>
      <c r="C145" s="1414" t="s">
        <v>1575</v>
      </c>
      <c r="D145" s="1414"/>
      <c r="E145" s="1414"/>
      <c r="F145" s="1414"/>
      <c r="G145" s="1415"/>
      <c r="H145" s="1574" t="s">
        <v>1520</v>
      </c>
      <c r="I145" s="1685"/>
      <c r="J145" s="1685"/>
      <c r="K145" s="1689"/>
      <c r="L145" s="1563"/>
      <c r="M145" s="1655"/>
      <c r="N145" s="1923"/>
      <c r="O145" s="1443" t="s">
        <v>2036</v>
      </c>
      <c r="P145" s="1443"/>
    </row>
    <row r="146" spans="1:16" ht="45" customHeight="1">
      <c r="B146" s="198" t="s">
        <v>394</v>
      </c>
      <c r="C146" s="1414" t="s">
        <v>1577</v>
      </c>
      <c r="D146" s="1414"/>
      <c r="E146" s="1414"/>
      <c r="F146" s="1414"/>
      <c r="G146" s="1415"/>
      <c r="H146" s="1574" t="s">
        <v>1496</v>
      </c>
      <c r="I146" s="1685"/>
      <c r="J146" s="1685"/>
      <c r="K146" s="1689"/>
      <c r="L146" s="1867"/>
      <c r="M146" s="1868"/>
      <c r="N146" s="2141"/>
      <c r="O146" s="1426"/>
      <c r="P146" s="1426"/>
    </row>
    <row r="147" spans="1:16" ht="69" customHeight="1">
      <c r="B147" s="191" t="s">
        <v>569</v>
      </c>
      <c r="C147" s="1414" t="s">
        <v>1579</v>
      </c>
      <c r="D147" s="1414"/>
      <c r="E147" s="1414"/>
      <c r="F147" s="1414"/>
      <c r="G147" s="1415"/>
      <c r="H147" s="1574" t="s">
        <v>1385</v>
      </c>
      <c r="I147" s="1685"/>
      <c r="J147" s="1685"/>
      <c r="K147" s="1689"/>
      <c r="L147" s="1763"/>
      <c r="M147" s="1764"/>
      <c r="N147" s="2221"/>
      <c r="O147" s="1443" t="s">
        <v>2036</v>
      </c>
      <c r="P147" s="1443"/>
    </row>
    <row r="148" spans="1:16" ht="59.25" customHeight="1">
      <c r="A148" s="652"/>
      <c r="B148" s="198" t="s">
        <v>394</v>
      </c>
      <c r="C148" s="1414" t="s">
        <v>1577</v>
      </c>
      <c r="D148" s="1414"/>
      <c r="E148" s="1414"/>
      <c r="F148" s="1414"/>
      <c r="G148" s="1415"/>
      <c r="H148" s="1574" t="s">
        <v>4400</v>
      </c>
      <c r="I148" s="1685"/>
      <c r="J148" s="1685"/>
      <c r="K148" s="1689"/>
      <c r="L148" s="1787"/>
      <c r="M148" s="1788"/>
      <c r="N148" s="2223"/>
      <c r="O148" s="1426"/>
      <c r="P148" s="1426"/>
    </row>
    <row r="149" spans="1:16" ht="49.5" customHeight="1">
      <c r="B149" s="2105" t="s">
        <v>1580</v>
      </c>
      <c r="C149" s="1699"/>
      <c r="D149" s="1699"/>
      <c r="E149" s="1699"/>
      <c r="F149" s="1699"/>
      <c r="G149" s="1699"/>
      <c r="H149" s="1699"/>
      <c r="I149" s="1699"/>
      <c r="J149" s="1699"/>
      <c r="K149" s="1699"/>
      <c r="L149" s="1699"/>
      <c r="M149" s="1699"/>
      <c r="N149" s="1699"/>
      <c r="O149" s="1699"/>
      <c r="P149" s="2106"/>
    </row>
    <row r="150" spans="1:16" ht="48" customHeight="1">
      <c r="B150" s="321" t="s">
        <v>572</v>
      </c>
      <c r="C150" s="1700" t="s">
        <v>1581</v>
      </c>
      <c r="D150" s="1700"/>
      <c r="E150" s="1700"/>
      <c r="F150" s="1701"/>
      <c r="G150" s="1702" t="s">
        <v>1582</v>
      </c>
      <c r="H150" s="1703"/>
      <c r="I150" s="1704"/>
      <c r="J150" s="1702" t="s">
        <v>1583</v>
      </c>
      <c r="K150" s="1703"/>
      <c r="L150" s="1704"/>
      <c r="M150" s="1705" t="s">
        <v>1458</v>
      </c>
      <c r="N150" s="1706"/>
      <c r="O150" s="1707" t="s">
        <v>2042</v>
      </c>
      <c r="P150" s="1707"/>
    </row>
    <row r="151" spans="1:16" ht="83.25" customHeight="1">
      <c r="B151" s="198" t="s">
        <v>561</v>
      </c>
      <c r="C151" s="2021" t="s">
        <v>4401</v>
      </c>
      <c r="D151" s="2021"/>
      <c r="E151" s="2021"/>
      <c r="F151" s="2022"/>
      <c r="G151" s="1713" t="s">
        <v>1587</v>
      </c>
      <c r="H151" s="1714"/>
      <c r="I151" s="1715"/>
      <c r="J151" s="1713" t="s">
        <v>1587</v>
      </c>
      <c r="K151" s="1714"/>
      <c r="L151" s="1715"/>
      <c r="M151" s="1716"/>
      <c r="N151" s="1717"/>
      <c r="O151" s="1627"/>
      <c r="P151" s="1627"/>
    </row>
    <row r="152" spans="1:16" ht="42" customHeight="1">
      <c r="B152" s="198" t="s">
        <v>401</v>
      </c>
      <c r="C152" s="2021" t="s">
        <v>1588</v>
      </c>
      <c r="D152" s="2021"/>
      <c r="E152" s="2021"/>
      <c r="F152" s="2022"/>
      <c r="G152" s="1713" t="s">
        <v>1586</v>
      </c>
      <c r="H152" s="1714"/>
      <c r="I152" s="1715"/>
      <c r="J152" s="1713" t="s">
        <v>1587</v>
      </c>
      <c r="K152" s="1714"/>
      <c r="L152" s="1715"/>
      <c r="M152" s="1716"/>
      <c r="N152" s="1717"/>
      <c r="O152" s="1627"/>
      <c r="P152" s="1627"/>
    </row>
    <row r="153" spans="1:16" ht="31.5" customHeight="1">
      <c r="B153" s="198" t="s">
        <v>403</v>
      </c>
      <c r="C153" s="327" t="s">
        <v>418</v>
      </c>
      <c r="D153" s="2021" t="s">
        <v>1589</v>
      </c>
      <c r="E153" s="2021"/>
      <c r="F153" s="2022"/>
      <c r="G153" s="1713" t="s">
        <v>1586</v>
      </c>
      <c r="H153" s="1714"/>
      <c r="I153" s="1715"/>
      <c r="J153" s="1713" t="s">
        <v>1587</v>
      </c>
      <c r="K153" s="1714"/>
      <c r="L153" s="1715"/>
      <c r="M153" s="1716"/>
      <c r="N153" s="1717"/>
      <c r="O153" s="1627"/>
      <c r="P153" s="1627"/>
    </row>
    <row r="154" spans="1:16" ht="32.25" customHeight="1">
      <c r="B154" s="198"/>
      <c r="C154" s="308" t="s">
        <v>508</v>
      </c>
      <c r="D154" s="2021" t="s">
        <v>1590</v>
      </c>
      <c r="E154" s="2021"/>
      <c r="F154" s="2022"/>
      <c r="G154" s="1713" t="s">
        <v>1586</v>
      </c>
      <c r="H154" s="1714"/>
      <c r="I154" s="1715"/>
      <c r="J154" s="1713" t="s">
        <v>1587</v>
      </c>
      <c r="K154" s="1714"/>
      <c r="L154" s="1715"/>
      <c r="M154" s="325"/>
      <c r="N154" s="326"/>
      <c r="O154" s="1627"/>
      <c r="P154" s="1627"/>
    </row>
    <row r="155" spans="1:16" ht="41.25" customHeight="1">
      <c r="B155" s="198" t="s">
        <v>405</v>
      </c>
      <c r="C155" s="2021" t="s">
        <v>1591</v>
      </c>
      <c r="D155" s="2021"/>
      <c r="E155" s="2021"/>
      <c r="F155" s="2022"/>
      <c r="G155" s="1713" t="s">
        <v>1587</v>
      </c>
      <c r="H155" s="1714"/>
      <c r="I155" s="1715"/>
      <c r="J155" s="1713" t="s">
        <v>1496</v>
      </c>
      <c r="K155" s="1714"/>
      <c r="L155" s="1715"/>
      <c r="M155" s="1716"/>
      <c r="N155" s="1717"/>
      <c r="O155" s="1627"/>
      <c r="P155" s="1627"/>
    </row>
    <row r="156" spans="1:16" ht="29.25" customHeight="1">
      <c r="B156" s="198" t="s">
        <v>408</v>
      </c>
      <c r="C156" s="2021" t="s">
        <v>1592</v>
      </c>
      <c r="D156" s="2021"/>
      <c r="E156" s="2021"/>
      <c r="F156" s="2022"/>
      <c r="G156" s="1713" t="s">
        <v>1587</v>
      </c>
      <c r="H156" s="1714"/>
      <c r="I156" s="1715"/>
      <c r="J156" s="1713" t="s">
        <v>1496</v>
      </c>
      <c r="K156" s="1714"/>
      <c r="L156" s="1715"/>
      <c r="M156" s="1716"/>
      <c r="N156" s="1717"/>
      <c r="O156" s="1627"/>
      <c r="P156" s="1627"/>
    </row>
    <row r="157" spans="1:16" ht="28.5" customHeight="1">
      <c r="B157" s="198" t="s">
        <v>410</v>
      </c>
      <c r="C157" s="2021" t="s">
        <v>1548</v>
      </c>
      <c r="D157" s="2021"/>
      <c r="E157" s="2021"/>
      <c r="F157" s="2022"/>
      <c r="G157" s="1713" t="s">
        <v>1586</v>
      </c>
      <c r="H157" s="1714"/>
      <c r="I157" s="1715"/>
      <c r="J157" s="1713" t="s">
        <v>1586</v>
      </c>
      <c r="K157" s="1714"/>
      <c r="L157" s="1715"/>
      <c r="M157" s="1716"/>
      <c r="N157" s="1717"/>
      <c r="O157" s="1627"/>
      <c r="P157" s="1627"/>
    </row>
    <row r="158" spans="1:16" ht="28.5" customHeight="1">
      <c r="B158" s="198" t="s">
        <v>413</v>
      </c>
      <c r="C158" s="2021" t="s">
        <v>1549</v>
      </c>
      <c r="D158" s="2021"/>
      <c r="E158" s="2021"/>
      <c r="F158" s="2022"/>
      <c r="G158" s="1713" t="s">
        <v>1586</v>
      </c>
      <c r="H158" s="1714"/>
      <c r="I158" s="1715"/>
      <c r="J158" s="1713" t="s">
        <v>1482</v>
      </c>
      <c r="K158" s="1714"/>
      <c r="L158" s="1715"/>
      <c r="M158" s="1716"/>
      <c r="N158" s="1717"/>
      <c r="O158" s="1627"/>
      <c r="P158" s="1627"/>
    </row>
    <row r="159" spans="1:16" ht="28.5" customHeight="1">
      <c r="B159" s="198" t="s">
        <v>416</v>
      </c>
      <c r="C159" s="2021" t="s">
        <v>1593</v>
      </c>
      <c r="D159" s="2021"/>
      <c r="E159" s="2021"/>
      <c r="F159" s="2022"/>
      <c r="G159" s="1713" t="s">
        <v>1587</v>
      </c>
      <c r="H159" s="1714"/>
      <c r="I159" s="1715"/>
      <c r="J159" s="1713" t="s">
        <v>1587</v>
      </c>
      <c r="K159" s="1714"/>
      <c r="L159" s="1715"/>
      <c r="M159" s="1716"/>
      <c r="N159" s="1717"/>
      <c r="O159" s="1708"/>
      <c r="P159" s="1708"/>
    </row>
    <row r="160" spans="1:16" ht="28.5" customHeight="1">
      <c r="B160" s="198" t="s">
        <v>418</v>
      </c>
      <c r="C160" s="2021" t="s">
        <v>1594</v>
      </c>
      <c r="D160" s="2021"/>
      <c r="E160" s="2021"/>
      <c r="F160" s="2022"/>
      <c r="G160" s="1713" t="s">
        <v>1595</v>
      </c>
      <c r="H160" s="1714"/>
      <c r="I160" s="1715"/>
      <c r="J160" s="1713" t="s">
        <v>1496</v>
      </c>
      <c r="K160" s="1714"/>
      <c r="L160" s="1715"/>
      <c r="M160" s="1716"/>
      <c r="N160" s="1717"/>
      <c r="O160" s="1708"/>
      <c r="P160" s="1708"/>
    </row>
    <row r="161" spans="1:16" ht="28.5" customHeight="1">
      <c r="B161" s="205" t="s">
        <v>544</v>
      </c>
      <c r="C161" s="2021" t="s">
        <v>1596</v>
      </c>
      <c r="D161" s="2021"/>
      <c r="E161" s="2021"/>
      <c r="F161" s="2022"/>
      <c r="G161" s="1713" t="s">
        <v>1595</v>
      </c>
      <c r="H161" s="1714"/>
      <c r="I161" s="1715"/>
      <c r="J161" s="1713" t="s">
        <v>1496</v>
      </c>
      <c r="K161" s="1714"/>
      <c r="L161" s="1715"/>
      <c r="M161" s="1716"/>
      <c r="N161" s="1717"/>
      <c r="O161" s="1708"/>
      <c r="P161" s="1708"/>
    </row>
    <row r="162" spans="1:16" ht="28.5" customHeight="1">
      <c r="B162" s="205" t="s">
        <v>546</v>
      </c>
      <c r="C162" s="2021" t="s">
        <v>4402</v>
      </c>
      <c r="D162" s="2021"/>
      <c r="E162" s="2021"/>
      <c r="F162" s="2022"/>
      <c r="G162" s="1713" t="s">
        <v>1496</v>
      </c>
      <c r="H162" s="1714"/>
      <c r="I162" s="1715"/>
      <c r="J162" s="1713" t="s">
        <v>1496</v>
      </c>
      <c r="K162" s="1714"/>
      <c r="L162" s="1715"/>
      <c r="M162" s="1716"/>
      <c r="N162" s="1717"/>
      <c r="O162" s="1708"/>
      <c r="P162" s="1708"/>
    </row>
    <row r="163" spans="1:16" ht="28.5" customHeight="1">
      <c r="B163" s="205" t="s">
        <v>548</v>
      </c>
      <c r="C163" s="2021" t="s">
        <v>4403</v>
      </c>
      <c r="D163" s="2021"/>
      <c r="E163" s="2021"/>
      <c r="F163" s="2022"/>
      <c r="G163" s="1713" t="s">
        <v>1496</v>
      </c>
      <c r="H163" s="1714"/>
      <c r="I163" s="1715"/>
      <c r="J163" s="1713" t="s">
        <v>1496</v>
      </c>
      <c r="K163" s="1714"/>
      <c r="L163" s="1715"/>
      <c r="M163" s="1716"/>
      <c r="N163" s="1717"/>
      <c r="O163" s="1708"/>
      <c r="P163" s="1708"/>
    </row>
    <row r="164" spans="1:16" ht="28.5" customHeight="1">
      <c r="B164" s="205" t="s">
        <v>550</v>
      </c>
      <c r="C164" s="2021" t="s">
        <v>1599</v>
      </c>
      <c r="D164" s="2021"/>
      <c r="E164" s="2021"/>
      <c r="F164" s="2022"/>
      <c r="G164" s="1713" t="s">
        <v>1586</v>
      </c>
      <c r="H164" s="1714"/>
      <c r="I164" s="1715"/>
      <c r="J164" s="1713" t="s">
        <v>1496</v>
      </c>
      <c r="K164" s="1714"/>
      <c r="L164" s="1715"/>
      <c r="M164" s="1716"/>
      <c r="N164" s="1717"/>
      <c r="O164" s="1708"/>
      <c r="P164" s="1708"/>
    </row>
    <row r="165" spans="1:16" ht="42.75" customHeight="1">
      <c r="B165" s="266" t="s">
        <v>552</v>
      </c>
      <c r="C165" s="2044" t="s">
        <v>1600</v>
      </c>
      <c r="D165" s="2044"/>
      <c r="E165" s="2044"/>
      <c r="F165" s="329" t="s">
        <v>1601</v>
      </c>
      <c r="G165" s="448" t="s">
        <v>1496</v>
      </c>
      <c r="H165" s="1599" t="s">
        <v>1496</v>
      </c>
      <c r="I165" s="1720"/>
      <c r="J165" s="1599" t="s">
        <v>1496</v>
      </c>
      <c r="K165" s="1721"/>
      <c r="L165" s="1720"/>
      <c r="M165" s="2239"/>
      <c r="N165" s="1723"/>
      <c r="O165" s="1708"/>
      <c r="P165" s="1708"/>
    </row>
    <row r="166" spans="1:16" ht="43.5" customHeight="1">
      <c r="B166" s="1724" t="s">
        <v>1602</v>
      </c>
      <c r="C166" s="1725"/>
      <c r="D166" s="1725"/>
      <c r="E166" s="1725"/>
      <c r="F166" s="1725"/>
      <c r="G166" s="1725"/>
      <c r="H166" s="1725"/>
      <c r="I166" s="1725"/>
      <c r="J166" s="1725"/>
      <c r="K166" s="1725"/>
      <c r="L166" s="1725"/>
      <c r="M166" s="1725"/>
      <c r="N166" s="2240"/>
      <c r="O166" s="331"/>
      <c r="P166" s="331"/>
    </row>
    <row r="167" spans="1:16" ht="49.5" customHeight="1">
      <c r="A167" s="611"/>
      <c r="B167" s="255" t="s">
        <v>591</v>
      </c>
      <c r="C167" s="1464" t="s">
        <v>1603</v>
      </c>
      <c r="D167" s="1464"/>
      <c r="E167" s="1465"/>
      <c r="F167" s="323" t="s">
        <v>1604</v>
      </c>
      <c r="G167" s="1726" t="s">
        <v>1605</v>
      </c>
      <c r="H167" s="1727"/>
      <c r="I167" s="1727"/>
      <c r="J167" s="1727"/>
      <c r="K167" s="1728"/>
      <c r="L167" s="1729" t="s">
        <v>1606</v>
      </c>
      <c r="M167" s="1730"/>
      <c r="N167" s="1741"/>
      <c r="O167" s="1731" t="s">
        <v>1607</v>
      </c>
      <c r="P167" s="2678" t="s">
        <v>4404</v>
      </c>
    </row>
    <row r="168" spans="1:16" ht="55.5" customHeight="1">
      <c r="A168" s="611"/>
      <c r="B168" s="338" t="s">
        <v>394</v>
      </c>
      <c r="C168" s="1414" t="s">
        <v>1608</v>
      </c>
      <c r="D168" s="1414"/>
      <c r="E168" s="1415"/>
      <c r="F168" s="257" t="s">
        <v>1385</v>
      </c>
      <c r="G168" s="2040" t="s">
        <v>4405</v>
      </c>
      <c r="H168" s="2041"/>
      <c r="I168" s="2041"/>
      <c r="J168" s="2041"/>
      <c r="K168" s="2042"/>
      <c r="L168" s="1713" t="s">
        <v>1385</v>
      </c>
      <c r="M168" s="1714"/>
      <c r="N168" s="1737"/>
      <c r="O168" s="1731"/>
      <c r="P168" s="2678"/>
    </row>
    <row r="169" spans="1:16" ht="180.75" customHeight="1">
      <c r="A169" s="611"/>
      <c r="B169" s="338" t="s">
        <v>401</v>
      </c>
      <c r="C169" s="1414" t="s">
        <v>1610</v>
      </c>
      <c r="D169" s="1414"/>
      <c r="E169" s="1415"/>
      <c r="F169" s="257" t="s">
        <v>1385</v>
      </c>
      <c r="G169" s="2040" t="s">
        <v>4406</v>
      </c>
      <c r="H169" s="2041"/>
      <c r="I169" s="2041"/>
      <c r="J169" s="2041"/>
      <c r="K169" s="2042"/>
      <c r="L169" s="1713" t="s">
        <v>1385</v>
      </c>
      <c r="M169" s="1714"/>
      <c r="N169" s="1737"/>
      <c r="O169" s="1731"/>
      <c r="P169" s="2678"/>
    </row>
    <row r="170" spans="1:16" ht="175.5" customHeight="1">
      <c r="A170" s="611"/>
      <c r="B170" s="338" t="s">
        <v>403</v>
      </c>
      <c r="C170" s="1414" t="s">
        <v>1611</v>
      </c>
      <c r="D170" s="1414"/>
      <c r="E170" s="1415"/>
      <c r="F170" s="257" t="s">
        <v>1385</v>
      </c>
      <c r="G170" s="2040" t="s">
        <v>4406</v>
      </c>
      <c r="H170" s="2041"/>
      <c r="I170" s="2041"/>
      <c r="J170" s="2041"/>
      <c r="K170" s="2042"/>
      <c r="L170" s="1713" t="s">
        <v>1385</v>
      </c>
      <c r="M170" s="1714"/>
      <c r="N170" s="1737"/>
      <c r="O170" s="1731"/>
      <c r="P170" s="2678"/>
    </row>
    <row r="171" spans="1:16" ht="19.5" customHeight="1">
      <c r="A171" s="611"/>
      <c r="B171" s="338" t="s">
        <v>405</v>
      </c>
      <c r="C171" s="1414" t="s">
        <v>1612</v>
      </c>
      <c r="D171" s="1414"/>
      <c r="E171" s="1415"/>
      <c r="F171" s="257" t="s">
        <v>1385</v>
      </c>
      <c r="G171" s="2040" t="s">
        <v>4407</v>
      </c>
      <c r="H171" s="2041"/>
      <c r="I171" s="2041"/>
      <c r="J171" s="2041"/>
      <c r="K171" s="2042"/>
      <c r="L171" s="1713" t="s">
        <v>1385</v>
      </c>
      <c r="M171" s="1714"/>
      <c r="N171" s="1737"/>
      <c r="O171" s="1731"/>
      <c r="P171" s="2678"/>
    </row>
    <row r="172" spans="1:16" ht="19.5" customHeight="1">
      <c r="A172" s="611"/>
      <c r="B172" s="198" t="s">
        <v>408</v>
      </c>
      <c r="C172" s="1414" t="s">
        <v>1613</v>
      </c>
      <c r="D172" s="1414"/>
      <c r="E172" s="1415"/>
      <c r="F172" s="352" t="s">
        <v>1385</v>
      </c>
      <c r="G172" s="2040" t="s">
        <v>4407</v>
      </c>
      <c r="H172" s="2041"/>
      <c r="I172" s="2041"/>
      <c r="J172" s="2041"/>
      <c r="K172" s="2042"/>
      <c r="L172" s="1713" t="s">
        <v>1385</v>
      </c>
      <c r="M172" s="1714"/>
      <c r="N172" s="1737"/>
      <c r="O172" s="1731"/>
      <c r="P172" s="2678"/>
    </row>
    <row r="173" spans="1:16" ht="30" customHeight="1">
      <c r="A173" s="611"/>
      <c r="B173" s="195" t="s">
        <v>410</v>
      </c>
      <c r="C173" s="1464" t="s">
        <v>1614</v>
      </c>
      <c r="D173" s="1464"/>
      <c r="E173" s="1465"/>
      <c r="F173" s="352" t="s">
        <v>1385</v>
      </c>
      <c r="G173" s="2040" t="s">
        <v>4407</v>
      </c>
      <c r="H173" s="2041"/>
      <c r="I173" s="2041"/>
      <c r="J173" s="2041"/>
      <c r="K173" s="2042"/>
      <c r="L173" s="1713" t="s">
        <v>1385</v>
      </c>
      <c r="M173" s="1714"/>
      <c r="N173" s="1737"/>
      <c r="O173" s="1731"/>
      <c r="P173" s="2678"/>
    </row>
    <row r="174" spans="1:16" ht="19.5" customHeight="1">
      <c r="A174" s="611"/>
      <c r="B174" s="195" t="s">
        <v>413</v>
      </c>
      <c r="C174" s="1414" t="s">
        <v>1615</v>
      </c>
      <c r="D174" s="1414"/>
      <c r="E174" s="1415"/>
      <c r="F174" s="352" t="s">
        <v>1385</v>
      </c>
      <c r="G174" s="2040" t="s">
        <v>4407</v>
      </c>
      <c r="H174" s="2041"/>
      <c r="I174" s="2041"/>
      <c r="J174" s="2041"/>
      <c r="K174" s="2042"/>
      <c r="L174" s="1713" t="s">
        <v>1385</v>
      </c>
      <c r="M174" s="1714"/>
      <c r="N174" s="1737"/>
      <c r="O174" s="1731"/>
      <c r="P174" s="2678"/>
    </row>
    <row r="175" spans="1:16" ht="19.5" customHeight="1">
      <c r="A175" s="611"/>
      <c r="B175" s="195" t="s">
        <v>416</v>
      </c>
      <c r="C175" s="1414" t="s">
        <v>1616</v>
      </c>
      <c r="D175" s="1414"/>
      <c r="E175" s="1415"/>
      <c r="F175" s="352" t="s">
        <v>1385</v>
      </c>
      <c r="G175" s="2040" t="s">
        <v>4407</v>
      </c>
      <c r="H175" s="2041"/>
      <c r="I175" s="2041"/>
      <c r="J175" s="2041"/>
      <c r="K175" s="2042"/>
      <c r="L175" s="1713" t="s">
        <v>1385</v>
      </c>
      <c r="M175" s="1714"/>
      <c r="N175" s="1737"/>
      <c r="O175" s="1731"/>
      <c r="P175" s="2678"/>
    </row>
    <row r="176" spans="1:16" ht="19.5" customHeight="1">
      <c r="A176" s="611"/>
      <c r="B176" s="195" t="s">
        <v>418</v>
      </c>
      <c r="C176" s="1414" t="s">
        <v>1617</v>
      </c>
      <c r="D176" s="1414"/>
      <c r="E176" s="1415"/>
      <c r="F176" s="352" t="s">
        <v>1385</v>
      </c>
      <c r="G176" s="2040" t="s">
        <v>4407</v>
      </c>
      <c r="H176" s="2041"/>
      <c r="I176" s="2041"/>
      <c r="J176" s="2041"/>
      <c r="K176" s="2042"/>
      <c r="L176" s="1713" t="s">
        <v>1385</v>
      </c>
      <c r="M176" s="1714"/>
      <c r="N176" s="1737"/>
      <c r="O176" s="1731"/>
      <c r="P176" s="2678"/>
    </row>
    <row r="177" spans="1:16" ht="19.5" customHeight="1">
      <c r="A177" s="611"/>
      <c r="B177" s="195" t="s">
        <v>544</v>
      </c>
      <c r="C177" s="1414" t="s">
        <v>1618</v>
      </c>
      <c r="D177" s="1414"/>
      <c r="E177" s="1415"/>
      <c r="F177" s="352" t="s">
        <v>1385</v>
      </c>
      <c r="G177" s="2040" t="s">
        <v>4407</v>
      </c>
      <c r="H177" s="2041"/>
      <c r="I177" s="2041"/>
      <c r="J177" s="2041"/>
      <c r="K177" s="2042"/>
      <c r="L177" s="1713" t="s">
        <v>1385</v>
      </c>
      <c r="M177" s="1714"/>
      <c r="N177" s="1737"/>
      <c r="O177" s="1731"/>
      <c r="P177" s="2678"/>
    </row>
    <row r="178" spans="1:16" ht="19.5" customHeight="1">
      <c r="A178" s="611"/>
      <c r="B178" s="198" t="s">
        <v>546</v>
      </c>
      <c r="C178" s="1414" t="s">
        <v>1619</v>
      </c>
      <c r="D178" s="1414"/>
      <c r="E178" s="1415"/>
      <c r="F178" s="352" t="s">
        <v>1385</v>
      </c>
      <c r="G178" s="2040" t="s">
        <v>4407</v>
      </c>
      <c r="H178" s="2041"/>
      <c r="I178" s="2041"/>
      <c r="J178" s="2041"/>
      <c r="K178" s="2042"/>
      <c r="L178" s="1713" t="s">
        <v>1385</v>
      </c>
      <c r="M178" s="1714"/>
      <c r="N178" s="1737"/>
      <c r="O178" s="1732"/>
      <c r="P178" s="2679"/>
    </row>
    <row r="179" spans="1:16" ht="48" customHeight="1">
      <c r="A179" s="611"/>
      <c r="B179" s="255" t="s">
        <v>599</v>
      </c>
      <c r="C179" s="1464" t="s">
        <v>1620</v>
      </c>
      <c r="D179" s="1464"/>
      <c r="E179" s="1465"/>
      <c r="F179" s="323" t="s">
        <v>1604</v>
      </c>
      <c r="G179" s="1726" t="s">
        <v>1621</v>
      </c>
      <c r="H179" s="1727"/>
      <c r="I179" s="1727"/>
      <c r="J179" s="1727"/>
      <c r="K179" s="1727"/>
      <c r="L179" s="1727"/>
      <c r="M179" s="1727"/>
      <c r="N179" s="2226"/>
      <c r="O179" s="1443" t="s">
        <v>1622</v>
      </c>
      <c r="P179" s="1858"/>
    </row>
    <row r="180" spans="1:16" ht="18.75" customHeight="1">
      <c r="A180" s="611"/>
      <c r="B180" s="338" t="s">
        <v>394</v>
      </c>
      <c r="C180" s="1414" t="s">
        <v>1608</v>
      </c>
      <c r="D180" s="1414"/>
      <c r="E180" s="1415"/>
      <c r="F180" s="399" t="s">
        <v>1385</v>
      </c>
      <c r="G180" s="2025" t="s">
        <v>4408</v>
      </c>
      <c r="H180" s="2026"/>
      <c r="I180" s="2026"/>
      <c r="J180" s="2026"/>
      <c r="K180" s="2026"/>
      <c r="L180" s="2026"/>
      <c r="M180" s="2026"/>
      <c r="N180" s="2027"/>
      <c r="O180" s="1425"/>
      <c r="P180" s="1608"/>
    </row>
    <row r="181" spans="1:16" ht="18.75" customHeight="1">
      <c r="A181" s="611"/>
      <c r="B181" s="338" t="s">
        <v>401</v>
      </c>
      <c r="C181" s="1414" t="s">
        <v>1610</v>
      </c>
      <c r="D181" s="1414"/>
      <c r="E181" s="1415"/>
      <c r="F181" s="399" t="s">
        <v>1385</v>
      </c>
      <c r="G181" s="2025" t="s">
        <v>4409</v>
      </c>
      <c r="H181" s="2026"/>
      <c r="I181" s="2026"/>
      <c r="J181" s="2026"/>
      <c r="K181" s="2026"/>
      <c r="L181" s="2026"/>
      <c r="M181" s="2026"/>
      <c r="N181" s="2027"/>
      <c r="O181" s="1425"/>
      <c r="P181" s="1608"/>
    </row>
    <row r="182" spans="1:16" ht="18.75" customHeight="1">
      <c r="A182" s="611"/>
      <c r="B182" s="338" t="s">
        <v>403</v>
      </c>
      <c r="C182" s="1414" t="s">
        <v>1611</v>
      </c>
      <c r="D182" s="1414"/>
      <c r="E182" s="1415"/>
      <c r="F182" s="399" t="s">
        <v>1385</v>
      </c>
      <c r="G182" s="2025" t="s">
        <v>4409</v>
      </c>
      <c r="H182" s="2026"/>
      <c r="I182" s="2026"/>
      <c r="J182" s="2026"/>
      <c r="K182" s="2026"/>
      <c r="L182" s="2026"/>
      <c r="M182" s="2026"/>
      <c r="N182" s="2027"/>
      <c r="O182" s="1425"/>
      <c r="P182" s="1608"/>
    </row>
    <row r="183" spans="1:16" ht="18.75" customHeight="1">
      <c r="A183" s="611"/>
      <c r="B183" s="338" t="s">
        <v>405</v>
      </c>
      <c r="C183" s="1414" t="s">
        <v>1612</v>
      </c>
      <c r="D183" s="1414"/>
      <c r="E183" s="1415"/>
      <c r="F183" s="399" t="s">
        <v>1385</v>
      </c>
      <c r="G183" s="2025" t="s">
        <v>4409</v>
      </c>
      <c r="H183" s="2026"/>
      <c r="I183" s="2026"/>
      <c r="J183" s="2026"/>
      <c r="K183" s="2026"/>
      <c r="L183" s="2026"/>
      <c r="M183" s="2026"/>
      <c r="N183" s="2027"/>
      <c r="O183" s="1425"/>
      <c r="P183" s="1608"/>
    </row>
    <row r="184" spans="1:16" ht="18.75" customHeight="1">
      <c r="A184" s="611"/>
      <c r="B184" s="198" t="s">
        <v>408</v>
      </c>
      <c r="C184" s="1414" t="s">
        <v>1613</v>
      </c>
      <c r="D184" s="1414"/>
      <c r="E184" s="1415"/>
      <c r="F184" s="399" t="s">
        <v>1385</v>
      </c>
      <c r="G184" s="2025" t="s">
        <v>4410</v>
      </c>
      <c r="H184" s="2026"/>
      <c r="I184" s="2026"/>
      <c r="J184" s="2026"/>
      <c r="K184" s="2026"/>
      <c r="L184" s="2026"/>
      <c r="M184" s="2026"/>
      <c r="N184" s="2027"/>
      <c r="O184" s="1425"/>
      <c r="P184" s="1608"/>
    </row>
    <row r="185" spans="1:16" ht="30" customHeight="1">
      <c r="A185" s="611"/>
      <c r="B185" s="195" t="s">
        <v>410</v>
      </c>
      <c r="C185" s="1464" t="s">
        <v>1614</v>
      </c>
      <c r="D185" s="1464"/>
      <c r="E185" s="1465"/>
      <c r="F185" s="399" t="s">
        <v>1385</v>
      </c>
      <c r="G185" s="2025" t="s">
        <v>4410</v>
      </c>
      <c r="H185" s="2026"/>
      <c r="I185" s="2026"/>
      <c r="J185" s="2026"/>
      <c r="K185" s="2026"/>
      <c r="L185" s="2026"/>
      <c r="M185" s="2026"/>
      <c r="N185" s="2027"/>
      <c r="O185" s="1425"/>
      <c r="P185" s="1608"/>
    </row>
    <row r="186" spans="1:16" ht="18.75" customHeight="1">
      <c r="A186" s="611"/>
      <c r="B186" s="195" t="s">
        <v>413</v>
      </c>
      <c r="C186" s="1414" t="s">
        <v>1615</v>
      </c>
      <c r="D186" s="1414"/>
      <c r="E186" s="1415"/>
      <c r="F186" s="399" t="s">
        <v>1385</v>
      </c>
      <c r="G186" s="2025" t="s">
        <v>4410</v>
      </c>
      <c r="H186" s="2026"/>
      <c r="I186" s="2026"/>
      <c r="J186" s="2026"/>
      <c r="K186" s="2026"/>
      <c r="L186" s="2026"/>
      <c r="M186" s="2026"/>
      <c r="N186" s="2027"/>
      <c r="O186" s="1425"/>
      <c r="P186" s="1608"/>
    </row>
    <row r="187" spans="1:16" ht="18.75" customHeight="1">
      <c r="A187" s="611"/>
      <c r="B187" s="195" t="s">
        <v>416</v>
      </c>
      <c r="C187" s="1414" t="s">
        <v>1616</v>
      </c>
      <c r="D187" s="1414"/>
      <c r="E187" s="1415"/>
      <c r="F187" s="399" t="s">
        <v>1385</v>
      </c>
      <c r="G187" s="2025" t="s">
        <v>4410</v>
      </c>
      <c r="H187" s="2026"/>
      <c r="I187" s="2026"/>
      <c r="J187" s="2026"/>
      <c r="K187" s="2026"/>
      <c r="L187" s="2026"/>
      <c r="M187" s="2026"/>
      <c r="N187" s="2027"/>
      <c r="O187" s="1425"/>
      <c r="P187" s="1608"/>
    </row>
    <row r="188" spans="1:16" ht="18.75" customHeight="1">
      <c r="A188" s="611"/>
      <c r="B188" s="195" t="s">
        <v>418</v>
      </c>
      <c r="C188" s="1414" t="s">
        <v>1617</v>
      </c>
      <c r="D188" s="1414"/>
      <c r="E188" s="1415"/>
      <c r="F188" s="399" t="s">
        <v>1385</v>
      </c>
      <c r="G188" s="2025" t="s">
        <v>4411</v>
      </c>
      <c r="H188" s="2026"/>
      <c r="I188" s="2026"/>
      <c r="J188" s="2026"/>
      <c r="K188" s="2026"/>
      <c r="L188" s="2026"/>
      <c r="M188" s="2026"/>
      <c r="N188" s="2027"/>
      <c r="O188" s="1425"/>
      <c r="P188" s="1608"/>
    </row>
    <row r="189" spans="1:16" ht="18.75" customHeight="1">
      <c r="A189" s="611"/>
      <c r="B189" s="195" t="s">
        <v>544</v>
      </c>
      <c r="C189" s="1414" t="s">
        <v>1618</v>
      </c>
      <c r="D189" s="1414"/>
      <c r="E189" s="1415"/>
      <c r="F189" s="399" t="s">
        <v>1385</v>
      </c>
      <c r="G189" s="2025" t="s">
        <v>4411</v>
      </c>
      <c r="H189" s="2026"/>
      <c r="I189" s="2026"/>
      <c r="J189" s="2026"/>
      <c r="K189" s="2026"/>
      <c r="L189" s="2026"/>
      <c r="M189" s="2026"/>
      <c r="N189" s="2027"/>
      <c r="O189" s="1425"/>
      <c r="P189" s="1608"/>
    </row>
    <row r="190" spans="1:16" ht="18.75" customHeight="1">
      <c r="A190" s="611"/>
      <c r="B190" s="198" t="s">
        <v>546</v>
      </c>
      <c r="C190" s="1414" t="s">
        <v>1619</v>
      </c>
      <c r="D190" s="1414"/>
      <c r="E190" s="1415"/>
      <c r="F190" s="399" t="s">
        <v>1520</v>
      </c>
      <c r="G190" s="1434"/>
      <c r="H190" s="1435"/>
      <c r="I190" s="1435"/>
      <c r="J190" s="1435"/>
      <c r="K190" s="1435"/>
      <c r="L190" s="1435"/>
      <c r="M190" s="1435"/>
      <c r="N190" s="1436"/>
      <c r="O190" s="1426"/>
      <c r="P190" s="1863"/>
    </row>
    <row r="191" spans="1:16" ht="47.25" customHeight="1">
      <c r="A191" s="611"/>
      <c r="B191" s="255" t="s">
        <v>602</v>
      </c>
      <c r="C191" s="1464" t="s">
        <v>1624</v>
      </c>
      <c r="D191" s="1464"/>
      <c r="E191" s="1465"/>
      <c r="F191" s="323" t="s">
        <v>1604</v>
      </c>
      <c r="G191" s="1726" t="s">
        <v>1605</v>
      </c>
      <c r="H191" s="1727"/>
      <c r="I191" s="1727"/>
      <c r="J191" s="1727"/>
      <c r="K191" s="1728"/>
      <c r="L191" s="1729" t="s">
        <v>1606</v>
      </c>
      <c r="M191" s="1730"/>
      <c r="N191" s="1741"/>
      <c r="O191" s="1731" t="s">
        <v>1607</v>
      </c>
      <c r="P191" s="1443"/>
    </row>
    <row r="192" spans="1:16" ht="20.25" customHeight="1">
      <c r="A192" s="611"/>
      <c r="B192" s="338" t="s">
        <v>394</v>
      </c>
      <c r="C192" s="1414" t="s">
        <v>1608</v>
      </c>
      <c r="D192" s="1414"/>
      <c r="E192" s="1415"/>
      <c r="F192" s="257" t="s">
        <v>1520</v>
      </c>
      <c r="G192" s="1734" t="s">
        <v>1496</v>
      </c>
      <c r="H192" s="1735"/>
      <c r="I192" s="1735"/>
      <c r="J192" s="1735"/>
      <c r="K192" s="1736"/>
      <c r="L192" s="1713" t="s">
        <v>1496</v>
      </c>
      <c r="M192" s="1714"/>
      <c r="N192" s="1737"/>
      <c r="O192" s="1731"/>
      <c r="P192" s="1425"/>
    </row>
    <row r="193" spans="1:16" ht="20.25" customHeight="1">
      <c r="A193" s="611"/>
      <c r="B193" s="338" t="s">
        <v>401</v>
      </c>
      <c r="C193" s="1414" t="s">
        <v>1610</v>
      </c>
      <c r="D193" s="1414"/>
      <c r="E193" s="1415"/>
      <c r="F193" s="257" t="s">
        <v>1520</v>
      </c>
      <c r="G193" s="1734" t="s">
        <v>1496</v>
      </c>
      <c r="H193" s="1735"/>
      <c r="I193" s="1735"/>
      <c r="J193" s="1735"/>
      <c r="K193" s="1736"/>
      <c r="L193" s="1713" t="s">
        <v>1496</v>
      </c>
      <c r="M193" s="1714"/>
      <c r="N193" s="1737"/>
      <c r="O193" s="1731"/>
      <c r="P193" s="1425"/>
    </row>
    <row r="194" spans="1:16" ht="20.25" customHeight="1">
      <c r="A194" s="611"/>
      <c r="B194" s="338" t="s">
        <v>403</v>
      </c>
      <c r="C194" s="1414" t="s">
        <v>1611</v>
      </c>
      <c r="D194" s="1414"/>
      <c r="E194" s="1415"/>
      <c r="F194" s="257" t="s">
        <v>1520</v>
      </c>
      <c r="G194" s="1734" t="s">
        <v>1496</v>
      </c>
      <c r="H194" s="1735"/>
      <c r="I194" s="1735"/>
      <c r="J194" s="1735"/>
      <c r="K194" s="1736"/>
      <c r="L194" s="1713" t="s">
        <v>1496</v>
      </c>
      <c r="M194" s="1714"/>
      <c r="N194" s="1737"/>
      <c r="O194" s="1731"/>
      <c r="P194" s="1425"/>
    </row>
    <row r="195" spans="1:16" ht="20.25" customHeight="1">
      <c r="A195" s="611"/>
      <c r="B195" s="338" t="s">
        <v>405</v>
      </c>
      <c r="C195" s="1414" t="s">
        <v>1612</v>
      </c>
      <c r="D195" s="1414"/>
      <c r="E195" s="1415"/>
      <c r="F195" s="257" t="s">
        <v>1520</v>
      </c>
      <c r="G195" s="1734" t="s">
        <v>1496</v>
      </c>
      <c r="H195" s="1735"/>
      <c r="I195" s="1735"/>
      <c r="J195" s="1735"/>
      <c r="K195" s="1736"/>
      <c r="L195" s="1713" t="s">
        <v>1496</v>
      </c>
      <c r="M195" s="1714"/>
      <c r="N195" s="1737"/>
      <c r="O195" s="1731"/>
      <c r="P195" s="1425"/>
    </row>
    <row r="196" spans="1:16" ht="20.25" customHeight="1">
      <c r="A196" s="611"/>
      <c r="B196" s="338" t="s">
        <v>408</v>
      </c>
      <c r="C196" s="1414" t="s">
        <v>1613</v>
      </c>
      <c r="D196" s="1414"/>
      <c r="E196" s="1415"/>
      <c r="F196" s="352" t="s">
        <v>1520</v>
      </c>
      <c r="G196" s="1734" t="s">
        <v>1496</v>
      </c>
      <c r="H196" s="1735"/>
      <c r="I196" s="1735"/>
      <c r="J196" s="1735"/>
      <c r="K196" s="1736"/>
      <c r="L196" s="1713" t="s">
        <v>1496</v>
      </c>
      <c r="M196" s="1714"/>
      <c r="N196" s="1737"/>
      <c r="O196" s="1731"/>
      <c r="P196" s="1425"/>
    </row>
    <row r="197" spans="1:16" ht="31.5" customHeight="1">
      <c r="A197" s="611"/>
      <c r="B197" s="195" t="s">
        <v>410</v>
      </c>
      <c r="C197" s="1464" t="s">
        <v>1614</v>
      </c>
      <c r="D197" s="1464"/>
      <c r="E197" s="1465"/>
      <c r="F197" s="352" t="s">
        <v>1520</v>
      </c>
      <c r="G197" s="1734" t="s">
        <v>1496</v>
      </c>
      <c r="H197" s="1735"/>
      <c r="I197" s="1735"/>
      <c r="J197" s="1735"/>
      <c r="K197" s="1736"/>
      <c r="L197" s="1713" t="s">
        <v>1496</v>
      </c>
      <c r="M197" s="1714"/>
      <c r="N197" s="1737"/>
      <c r="O197" s="1731"/>
      <c r="P197" s="1425"/>
    </row>
    <row r="198" spans="1:16" ht="20.25" customHeight="1">
      <c r="A198" s="611"/>
      <c r="B198" s="195" t="s">
        <v>413</v>
      </c>
      <c r="C198" s="1414" t="s">
        <v>1615</v>
      </c>
      <c r="D198" s="1414"/>
      <c r="E198" s="1415"/>
      <c r="F198" s="352" t="s">
        <v>1520</v>
      </c>
      <c r="G198" s="1734" t="s">
        <v>1496</v>
      </c>
      <c r="H198" s="1735"/>
      <c r="I198" s="1735"/>
      <c r="J198" s="1735"/>
      <c r="K198" s="1736"/>
      <c r="L198" s="1713" t="s">
        <v>1496</v>
      </c>
      <c r="M198" s="1714"/>
      <c r="N198" s="1737"/>
      <c r="O198" s="1731"/>
      <c r="P198" s="1425"/>
    </row>
    <row r="199" spans="1:16" ht="20.25" customHeight="1">
      <c r="A199" s="611"/>
      <c r="B199" s="195" t="s">
        <v>416</v>
      </c>
      <c r="C199" s="1414" t="s">
        <v>1616</v>
      </c>
      <c r="D199" s="1414"/>
      <c r="E199" s="1415"/>
      <c r="F199" s="352" t="s">
        <v>1520</v>
      </c>
      <c r="G199" s="1734" t="s">
        <v>1496</v>
      </c>
      <c r="H199" s="1735"/>
      <c r="I199" s="1735"/>
      <c r="J199" s="1735"/>
      <c r="K199" s="1736"/>
      <c r="L199" s="1713" t="s">
        <v>1496</v>
      </c>
      <c r="M199" s="1714"/>
      <c r="N199" s="1737"/>
      <c r="O199" s="1731"/>
      <c r="P199" s="1425"/>
    </row>
    <row r="200" spans="1:16" ht="20.25" customHeight="1">
      <c r="A200" s="611"/>
      <c r="B200" s="195" t="s">
        <v>418</v>
      </c>
      <c r="C200" s="1414" t="s">
        <v>1617</v>
      </c>
      <c r="D200" s="1414"/>
      <c r="E200" s="1415"/>
      <c r="F200" s="352" t="s">
        <v>1520</v>
      </c>
      <c r="G200" s="1734" t="s">
        <v>1496</v>
      </c>
      <c r="H200" s="1735"/>
      <c r="I200" s="1735"/>
      <c r="J200" s="1735"/>
      <c r="K200" s="1736"/>
      <c r="L200" s="1713" t="s">
        <v>1496</v>
      </c>
      <c r="M200" s="1714"/>
      <c r="N200" s="1737"/>
      <c r="O200" s="1731"/>
      <c r="P200" s="1425"/>
    </row>
    <row r="201" spans="1:16" ht="20.25" customHeight="1">
      <c r="A201" s="611"/>
      <c r="B201" s="195" t="s">
        <v>544</v>
      </c>
      <c r="C201" s="1414" t="s">
        <v>1618</v>
      </c>
      <c r="D201" s="1414"/>
      <c r="E201" s="1415"/>
      <c r="F201" s="352" t="s">
        <v>1520</v>
      </c>
      <c r="G201" s="1734" t="s">
        <v>1496</v>
      </c>
      <c r="H201" s="1735"/>
      <c r="I201" s="1735"/>
      <c r="J201" s="1735"/>
      <c r="K201" s="1736"/>
      <c r="L201" s="1713" t="s">
        <v>1496</v>
      </c>
      <c r="M201" s="1714"/>
      <c r="N201" s="1737"/>
      <c r="O201" s="1731"/>
      <c r="P201" s="1425"/>
    </row>
    <row r="202" spans="1:16" ht="20.25" customHeight="1">
      <c r="A202" s="611"/>
      <c r="B202" s="198" t="s">
        <v>546</v>
      </c>
      <c r="C202" s="1414" t="s">
        <v>1619</v>
      </c>
      <c r="D202" s="1414"/>
      <c r="E202" s="1415"/>
      <c r="F202" s="352" t="s">
        <v>1520</v>
      </c>
      <c r="G202" s="1734" t="s">
        <v>1496</v>
      </c>
      <c r="H202" s="1735"/>
      <c r="I202" s="1735"/>
      <c r="J202" s="1735"/>
      <c r="K202" s="1736"/>
      <c r="L202" s="1713" t="s">
        <v>1496</v>
      </c>
      <c r="M202" s="1714"/>
      <c r="N202" s="1737"/>
      <c r="O202" s="1732"/>
      <c r="P202" s="1426"/>
    </row>
    <row r="203" spans="1:16" ht="61.5" customHeight="1">
      <c r="A203" s="611"/>
      <c r="B203" s="339" t="s">
        <v>605</v>
      </c>
      <c r="C203" s="1464" t="s">
        <v>1626</v>
      </c>
      <c r="D203" s="1464"/>
      <c r="E203" s="1465"/>
      <c r="F203" s="323" t="s">
        <v>1604</v>
      </c>
      <c r="G203" s="1726" t="s">
        <v>2070</v>
      </c>
      <c r="H203" s="1727"/>
      <c r="I203" s="1727"/>
      <c r="J203" s="1727"/>
      <c r="K203" s="1727"/>
      <c r="L203" s="1727"/>
      <c r="M203" s="1727"/>
      <c r="N203" s="2226"/>
      <c r="O203" s="1443" t="s">
        <v>1622</v>
      </c>
      <c r="P203" s="1443"/>
    </row>
    <row r="204" spans="1:16" ht="21" customHeight="1">
      <c r="A204" s="611"/>
      <c r="B204" s="338" t="s">
        <v>394</v>
      </c>
      <c r="C204" s="1414" t="s">
        <v>1608</v>
      </c>
      <c r="D204" s="1414"/>
      <c r="E204" s="1415"/>
      <c r="F204" s="399" t="s">
        <v>1520</v>
      </c>
      <c r="G204" s="1434" t="s">
        <v>1496</v>
      </c>
      <c r="H204" s="1435"/>
      <c r="I204" s="1435"/>
      <c r="J204" s="1435"/>
      <c r="K204" s="1435"/>
      <c r="L204" s="1435"/>
      <c r="M204" s="1435"/>
      <c r="N204" s="1436"/>
      <c r="O204" s="1425"/>
      <c r="P204" s="1425"/>
    </row>
    <row r="205" spans="1:16" ht="21" customHeight="1">
      <c r="A205" s="611"/>
      <c r="B205" s="338" t="s">
        <v>401</v>
      </c>
      <c r="C205" s="1414" t="s">
        <v>1610</v>
      </c>
      <c r="D205" s="1414"/>
      <c r="E205" s="1415"/>
      <c r="F205" s="399" t="s">
        <v>1520</v>
      </c>
      <c r="G205" s="1434" t="s">
        <v>1496</v>
      </c>
      <c r="H205" s="1435"/>
      <c r="I205" s="1435"/>
      <c r="J205" s="1435"/>
      <c r="K205" s="1435"/>
      <c r="L205" s="1435"/>
      <c r="M205" s="1435"/>
      <c r="N205" s="1436"/>
      <c r="O205" s="1425"/>
      <c r="P205" s="1425"/>
    </row>
    <row r="206" spans="1:16" ht="21" customHeight="1">
      <c r="A206" s="611"/>
      <c r="B206" s="338" t="s">
        <v>403</v>
      </c>
      <c r="C206" s="1414" t="s">
        <v>1611</v>
      </c>
      <c r="D206" s="1414"/>
      <c r="E206" s="1415"/>
      <c r="F206" s="399" t="s">
        <v>1520</v>
      </c>
      <c r="G206" s="1434" t="s">
        <v>1496</v>
      </c>
      <c r="H206" s="1435"/>
      <c r="I206" s="1435"/>
      <c r="J206" s="1435"/>
      <c r="K206" s="1435"/>
      <c r="L206" s="1435"/>
      <c r="M206" s="1435"/>
      <c r="N206" s="1436"/>
      <c r="O206" s="1425"/>
      <c r="P206" s="1425"/>
    </row>
    <row r="207" spans="1:16" ht="21" customHeight="1">
      <c r="A207" s="611"/>
      <c r="B207" s="338" t="s">
        <v>405</v>
      </c>
      <c r="C207" s="1414" t="s">
        <v>1612</v>
      </c>
      <c r="D207" s="1414"/>
      <c r="E207" s="1415"/>
      <c r="F207" s="399" t="s">
        <v>1520</v>
      </c>
      <c r="G207" s="1434" t="s">
        <v>1496</v>
      </c>
      <c r="H207" s="1435"/>
      <c r="I207" s="1435"/>
      <c r="J207" s="1435"/>
      <c r="K207" s="1435"/>
      <c r="L207" s="1435"/>
      <c r="M207" s="1435"/>
      <c r="N207" s="1436"/>
      <c r="O207" s="1425"/>
      <c r="P207" s="1425"/>
    </row>
    <row r="208" spans="1:16" ht="21" customHeight="1">
      <c r="A208" s="611"/>
      <c r="B208" s="198" t="s">
        <v>408</v>
      </c>
      <c r="C208" s="1414" t="s">
        <v>1613</v>
      </c>
      <c r="D208" s="1414"/>
      <c r="E208" s="1415"/>
      <c r="F208" s="399" t="s">
        <v>1520</v>
      </c>
      <c r="G208" s="1434" t="s">
        <v>1496</v>
      </c>
      <c r="H208" s="1435"/>
      <c r="I208" s="1435"/>
      <c r="J208" s="1435"/>
      <c r="K208" s="1435"/>
      <c r="L208" s="1435"/>
      <c r="M208" s="1435"/>
      <c r="N208" s="1436"/>
      <c r="O208" s="1425"/>
      <c r="P208" s="1425"/>
    </row>
    <row r="209" spans="1:16" ht="30.75" customHeight="1">
      <c r="A209" s="611"/>
      <c r="B209" s="195" t="s">
        <v>410</v>
      </c>
      <c r="C209" s="1464" t="s">
        <v>1614</v>
      </c>
      <c r="D209" s="1464"/>
      <c r="E209" s="1465"/>
      <c r="F209" s="399" t="s">
        <v>1520</v>
      </c>
      <c r="G209" s="1434" t="s">
        <v>1496</v>
      </c>
      <c r="H209" s="1435"/>
      <c r="I209" s="1435"/>
      <c r="J209" s="1435"/>
      <c r="K209" s="1435"/>
      <c r="L209" s="1435"/>
      <c r="M209" s="1435"/>
      <c r="N209" s="1436"/>
      <c r="O209" s="1425"/>
      <c r="P209" s="1425"/>
    </row>
    <row r="210" spans="1:16" ht="21" customHeight="1">
      <c r="A210" s="611"/>
      <c r="B210" s="195" t="s">
        <v>413</v>
      </c>
      <c r="C210" s="1414" t="s">
        <v>1615</v>
      </c>
      <c r="D210" s="1414"/>
      <c r="E210" s="1415"/>
      <c r="F210" s="399" t="s">
        <v>1520</v>
      </c>
      <c r="G210" s="1434" t="s">
        <v>1496</v>
      </c>
      <c r="H210" s="1435"/>
      <c r="I210" s="1435"/>
      <c r="J210" s="1435"/>
      <c r="K210" s="1435"/>
      <c r="L210" s="1435"/>
      <c r="M210" s="1435"/>
      <c r="N210" s="1436"/>
      <c r="O210" s="1425"/>
      <c r="P210" s="1425"/>
    </row>
    <row r="211" spans="1:16" ht="21" customHeight="1">
      <c r="A211" s="611"/>
      <c r="B211" s="195" t="s">
        <v>416</v>
      </c>
      <c r="C211" s="1414" t="s">
        <v>1616</v>
      </c>
      <c r="D211" s="1414"/>
      <c r="E211" s="1415"/>
      <c r="F211" s="399" t="s">
        <v>1520</v>
      </c>
      <c r="G211" s="1434" t="s">
        <v>1496</v>
      </c>
      <c r="H211" s="1435"/>
      <c r="I211" s="1435"/>
      <c r="J211" s="1435"/>
      <c r="K211" s="1435"/>
      <c r="L211" s="1435"/>
      <c r="M211" s="1435"/>
      <c r="N211" s="1436"/>
      <c r="O211" s="1425"/>
      <c r="P211" s="1425"/>
    </row>
    <row r="212" spans="1:16" ht="21" customHeight="1">
      <c r="A212" s="611"/>
      <c r="B212" s="195" t="s">
        <v>418</v>
      </c>
      <c r="C212" s="1414" t="s">
        <v>1617</v>
      </c>
      <c r="D212" s="1414"/>
      <c r="E212" s="1415"/>
      <c r="F212" s="399" t="s">
        <v>1520</v>
      </c>
      <c r="G212" s="1434" t="s">
        <v>1496</v>
      </c>
      <c r="H212" s="1435"/>
      <c r="I212" s="1435"/>
      <c r="J212" s="1435"/>
      <c r="K212" s="1435"/>
      <c r="L212" s="1435"/>
      <c r="M212" s="1435"/>
      <c r="N212" s="1436"/>
      <c r="O212" s="1425"/>
      <c r="P212" s="1425"/>
    </row>
    <row r="213" spans="1:16" ht="21" customHeight="1">
      <c r="A213" s="611"/>
      <c r="B213" s="195" t="s">
        <v>544</v>
      </c>
      <c r="C213" s="1414" t="s">
        <v>1618</v>
      </c>
      <c r="D213" s="1414"/>
      <c r="E213" s="1415"/>
      <c r="F213" s="399" t="s">
        <v>1520</v>
      </c>
      <c r="G213" s="1434" t="s">
        <v>1496</v>
      </c>
      <c r="H213" s="1435"/>
      <c r="I213" s="1435"/>
      <c r="J213" s="1435"/>
      <c r="K213" s="1435"/>
      <c r="L213" s="1435"/>
      <c r="M213" s="1435"/>
      <c r="N213" s="1436"/>
      <c r="O213" s="1425"/>
      <c r="P213" s="1425"/>
    </row>
    <row r="214" spans="1:16" ht="21" customHeight="1">
      <c r="A214" s="611"/>
      <c r="B214" s="266" t="s">
        <v>546</v>
      </c>
      <c r="C214" s="1445" t="s">
        <v>1619</v>
      </c>
      <c r="D214" s="1445"/>
      <c r="E214" s="1817"/>
      <c r="F214" s="435" t="s">
        <v>1520</v>
      </c>
      <c r="G214" s="1434" t="s">
        <v>1496</v>
      </c>
      <c r="H214" s="1435"/>
      <c r="I214" s="1435"/>
      <c r="J214" s="1435"/>
      <c r="K214" s="1435"/>
      <c r="L214" s="1435"/>
      <c r="M214" s="1435"/>
      <c r="N214" s="1436"/>
      <c r="O214" s="1426"/>
      <c r="P214" s="1425"/>
    </row>
    <row r="215" spans="1:16" ht="34.5" customHeight="1">
      <c r="B215" s="191" t="s">
        <v>608</v>
      </c>
      <c r="C215" s="1660" t="s">
        <v>1630</v>
      </c>
      <c r="D215" s="1660"/>
      <c r="E215" s="1660"/>
      <c r="F215" s="1660"/>
      <c r="G215" s="1743"/>
      <c r="H215" s="1744" t="s">
        <v>1520</v>
      </c>
      <c r="I215" s="1745"/>
      <c r="J215" s="1746"/>
      <c r="K215" s="1747" t="s">
        <v>1449</v>
      </c>
      <c r="L215" s="1749"/>
      <c r="M215" s="1750"/>
      <c r="N215" s="1751"/>
      <c r="O215" s="1709" t="s">
        <v>2072</v>
      </c>
      <c r="P215" s="1709"/>
    </row>
    <row r="216" spans="1:16" ht="25.5" customHeight="1">
      <c r="B216" s="198" t="s">
        <v>394</v>
      </c>
      <c r="C216" s="1414" t="s">
        <v>1631</v>
      </c>
      <c r="D216" s="1414"/>
      <c r="E216" s="1414"/>
      <c r="F216" s="1414"/>
      <c r="G216" s="1414"/>
      <c r="H216" s="1414"/>
      <c r="I216" s="1414"/>
      <c r="J216" s="1415"/>
      <c r="K216" s="1748"/>
      <c r="L216" s="1437"/>
      <c r="M216" s="1438"/>
      <c r="N216" s="1439"/>
      <c r="O216" s="1708"/>
      <c r="P216" s="1708"/>
    </row>
    <row r="217" spans="1:16" ht="20.25" customHeight="1">
      <c r="B217" s="198"/>
      <c r="C217" s="255" t="s">
        <v>611</v>
      </c>
      <c r="D217" s="1760" t="s">
        <v>1632</v>
      </c>
      <c r="E217" s="1760"/>
      <c r="F217" s="1760"/>
      <c r="G217" s="1761"/>
      <c r="H217" s="1574" t="s">
        <v>1496</v>
      </c>
      <c r="I217" s="1685"/>
      <c r="J217" s="1575"/>
      <c r="K217" s="1748"/>
      <c r="L217" s="1437"/>
      <c r="M217" s="1438"/>
      <c r="N217" s="1439"/>
      <c r="O217" s="1708"/>
      <c r="P217" s="1708"/>
    </row>
    <row r="218" spans="1:16" ht="20.25" customHeight="1">
      <c r="B218" s="198"/>
      <c r="C218" s="255" t="s">
        <v>508</v>
      </c>
      <c r="D218" s="1414" t="s">
        <v>981</v>
      </c>
      <c r="E218" s="1414"/>
      <c r="F218" s="1414"/>
      <c r="G218" s="1415"/>
      <c r="H218" s="1574" t="s">
        <v>1496</v>
      </c>
      <c r="I218" s="1685"/>
      <c r="J218" s="1575"/>
      <c r="K218" s="1748"/>
      <c r="L218" s="1437"/>
      <c r="M218" s="1438"/>
      <c r="N218" s="1439"/>
      <c r="O218" s="1708"/>
      <c r="P218" s="1708"/>
    </row>
    <row r="219" spans="1:16" ht="20.25" customHeight="1">
      <c r="B219" s="198"/>
      <c r="C219" s="255" t="s">
        <v>510</v>
      </c>
      <c r="D219" s="1414" t="s">
        <v>1540</v>
      </c>
      <c r="E219" s="1414"/>
      <c r="F219" s="1414"/>
      <c r="G219" s="1415"/>
      <c r="H219" s="1574" t="s">
        <v>1496</v>
      </c>
      <c r="I219" s="1685"/>
      <c r="J219" s="1575"/>
      <c r="K219" s="1748"/>
      <c r="L219" s="1437"/>
      <c r="M219" s="1438"/>
      <c r="N219" s="1439"/>
      <c r="O219" s="1708"/>
      <c r="P219" s="1708"/>
    </row>
    <row r="220" spans="1:16" ht="20.25" customHeight="1">
      <c r="B220" s="198"/>
      <c r="C220" s="255" t="s">
        <v>512</v>
      </c>
      <c r="D220" s="1414" t="s">
        <v>1538</v>
      </c>
      <c r="E220" s="1414"/>
      <c r="F220" s="1414"/>
      <c r="G220" s="1415"/>
      <c r="H220" s="1574" t="s">
        <v>1496</v>
      </c>
      <c r="I220" s="1685"/>
      <c r="J220" s="1575"/>
      <c r="K220" s="1748"/>
      <c r="L220" s="1437"/>
      <c r="M220" s="1438"/>
      <c r="N220" s="1439"/>
      <c r="O220" s="1708"/>
      <c r="P220" s="1708"/>
    </row>
    <row r="221" spans="1:16" ht="23.25" customHeight="1">
      <c r="B221" s="198" t="s">
        <v>401</v>
      </c>
      <c r="C221" s="1414" t="s">
        <v>1633</v>
      </c>
      <c r="D221" s="1414"/>
      <c r="E221" s="1414"/>
      <c r="F221" s="1414"/>
      <c r="G221" s="1415"/>
      <c r="H221" s="1763" t="s">
        <v>1496</v>
      </c>
      <c r="I221" s="1764"/>
      <c r="J221" s="1765"/>
      <c r="K221" s="1748"/>
      <c r="L221" s="1752"/>
      <c r="M221" s="1753"/>
      <c r="N221" s="1754"/>
      <c r="O221" s="1755"/>
      <c r="P221" s="1755"/>
    </row>
    <row r="222" spans="1:16" ht="27" customHeight="1">
      <c r="B222" s="214" t="s">
        <v>614</v>
      </c>
      <c r="C222" s="1414" t="s">
        <v>1634</v>
      </c>
      <c r="D222" s="1414"/>
      <c r="E222" s="1414"/>
      <c r="F222" s="1414"/>
      <c r="G222" s="1414"/>
      <c r="H222" s="1414"/>
      <c r="I222" s="1414"/>
      <c r="J222" s="1414"/>
      <c r="K222" s="1414"/>
      <c r="L222" s="1414"/>
      <c r="M222" s="1414"/>
      <c r="N222" s="1562"/>
      <c r="O222" s="1709" t="s">
        <v>2073</v>
      </c>
      <c r="P222" s="1759"/>
    </row>
    <row r="223" spans="1:16" ht="23.25" customHeight="1">
      <c r="B223" s="198" t="s">
        <v>394</v>
      </c>
      <c r="C223" s="1414" t="s">
        <v>1635</v>
      </c>
      <c r="D223" s="1414"/>
      <c r="E223" s="1414"/>
      <c r="F223" s="1414"/>
      <c r="G223" s="1415"/>
      <c r="H223" s="1574" t="s">
        <v>1520</v>
      </c>
      <c r="I223" s="1685"/>
      <c r="J223" s="1575"/>
      <c r="K223" s="1756" t="s">
        <v>1449</v>
      </c>
      <c r="L223" s="1434"/>
      <c r="M223" s="1435"/>
      <c r="N223" s="1436"/>
      <c r="O223" s="1708"/>
      <c r="P223" s="1708"/>
    </row>
    <row r="224" spans="1:16" ht="23.25" customHeight="1">
      <c r="B224" s="198" t="s">
        <v>401</v>
      </c>
      <c r="C224" s="1414" t="s">
        <v>1636</v>
      </c>
      <c r="D224" s="1414"/>
      <c r="E224" s="1414"/>
      <c r="F224" s="1414"/>
      <c r="G224" s="1415"/>
      <c r="H224" s="1574" t="s">
        <v>1520</v>
      </c>
      <c r="I224" s="1685"/>
      <c r="J224" s="1575"/>
      <c r="K224" s="1757"/>
      <c r="L224" s="1437"/>
      <c r="M224" s="1438"/>
      <c r="N224" s="1439"/>
      <c r="O224" s="1708"/>
      <c r="P224" s="1708"/>
    </row>
    <row r="225" spans="2:16" ht="23.25" customHeight="1">
      <c r="B225" s="198" t="s">
        <v>403</v>
      </c>
      <c r="C225" s="1414" t="s">
        <v>1637</v>
      </c>
      <c r="D225" s="1414"/>
      <c r="E225" s="1414"/>
      <c r="F225" s="1414"/>
      <c r="G225" s="1415"/>
      <c r="H225" s="1574" t="s">
        <v>1496</v>
      </c>
      <c r="I225" s="1685"/>
      <c r="J225" s="1575"/>
      <c r="K225" s="1757"/>
      <c r="L225" s="1437"/>
      <c r="M225" s="1438"/>
      <c r="N225" s="1439"/>
      <c r="O225" s="1708"/>
      <c r="P225" s="1708"/>
    </row>
    <row r="226" spans="2:16" ht="37.5" customHeight="1">
      <c r="B226" s="191"/>
      <c r="C226" s="1414" t="s">
        <v>1638</v>
      </c>
      <c r="D226" s="1414"/>
      <c r="E226" s="1415"/>
      <c r="F226" s="3121" t="s">
        <v>1496</v>
      </c>
      <c r="G226" s="3122"/>
      <c r="H226" s="3122"/>
      <c r="I226" s="3122"/>
      <c r="J226" s="3579"/>
      <c r="K226" s="1757"/>
      <c r="L226" s="1437"/>
      <c r="M226" s="1438"/>
      <c r="N226" s="1439"/>
      <c r="O226" s="1755"/>
      <c r="P226" s="1755"/>
    </row>
    <row r="227" spans="2:16" ht="33.75" customHeight="1">
      <c r="B227" s="198" t="s">
        <v>405</v>
      </c>
      <c r="C227" s="1414" t="s">
        <v>1640</v>
      </c>
      <c r="D227" s="1414"/>
      <c r="E227" s="1414"/>
      <c r="F227" s="1414"/>
      <c r="G227" s="1415"/>
      <c r="H227" s="1574" t="s">
        <v>1520</v>
      </c>
      <c r="I227" s="1685"/>
      <c r="J227" s="1575"/>
      <c r="K227" s="1757"/>
      <c r="L227" s="1437"/>
      <c r="M227" s="1438"/>
      <c r="N227" s="1439"/>
      <c r="O227" s="1707" t="s">
        <v>1434</v>
      </c>
      <c r="P227" s="1709"/>
    </row>
    <row r="228" spans="2:16" ht="38.25" customHeight="1">
      <c r="B228" s="344"/>
      <c r="C228" s="1414" t="s">
        <v>1641</v>
      </c>
      <c r="D228" s="1414"/>
      <c r="E228" s="1415"/>
      <c r="F228" s="1713" t="s">
        <v>1496</v>
      </c>
      <c r="G228" s="1714"/>
      <c r="H228" s="1714"/>
      <c r="I228" s="1714"/>
      <c r="J228" s="1715"/>
      <c r="K228" s="1758"/>
      <c r="L228" s="1752"/>
      <c r="M228" s="1753"/>
      <c r="N228" s="1754"/>
      <c r="O228" s="1766"/>
      <c r="P228" s="1755"/>
    </row>
    <row r="229" spans="2:16" ht="15.6">
      <c r="B229" s="2224" t="s">
        <v>1642</v>
      </c>
      <c r="C229" s="2225"/>
      <c r="D229" s="2225"/>
      <c r="E229" s="2225"/>
      <c r="F229" s="2225"/>
      <c r="G229" s="2225"/>
      <c r="H229" s="2225"/>
      <c r="I229" s="2225"/>
      <c r="J229" s="2225"/>
      <c r="K229" s="2225"/>
      <c r="L229" s="2225"/>
      <c r="M229" s="2225"/>
      <c r="N229" s="2225"/>
      <c r="O229" s="2225"/>
      <c r="P229" s="2225"/>
    </row>
    <row r="230" spans="2:16" ht="36.75" customHeight="1">
      <c r="B230" s="224" t="s">
        <v>623</v>
      </c>
      <c r="C230" s="1414" t="s">
        <v>1643</v>
      </c>
      <c r="D230" s="1414"/>
      <c r="E230" s="1414"/>
      <c r="F230" s="1414"/>
      <c r="G230" s="1415"/>
      <c r="H230" s="1466" t="s">
        <v>1496</v>
      </c>
      <c r="I230" s="1467"/>
      <c r="J230" s="1468"/>
      <c r="K230" s="1756" t="s">
        <v>1449</v>
      </c>
      <c r="L230" s="2025"/>
      <c r="M230" s="2026"/>
      <c r="N230" s="2027"/>
      <c r="O230" s="1627" t="s">
        <v>2076</v>
      </c>
      <c r="P230" s="1708"/>
    </row>
    <row r="231" spans="2:16" ht="27" customHeight="1">
      <c r="B231" s="205" t="s">
        <v>394</v>
      </c>
      <c r="C231" s="1414" t="s">
        <v>1645</v>
      </c>
      <c r="D231" s="1414"/>
      <c r="E231" s="1414"/>
      <c r="F231" s="1414"/>
      <c r="G231" s="1415"/>
      <c r="H231" s="2031">
        <v>0</v>
      </c>
      <c r="I231" s="2032"/>
      <c r="J231" s="2033"/>
      <c r="K231" s="1758"/>
      <c r="L231" s="2028"/>
      <c r="M231" s="2029"/>
      <c r="N231" s="2030"/>
      <c r="O231" s="1766"/>
      <c r="P231" s="1755"/>
    </row>
    <row r="232" spans="2:16" ht="31.5" customHeight="1">
      <c r="B232" s="191" t="s">
        <v>626</v>
      </c>
      <c r="C232" s="1414" t="s">
        <v>1646</v>
      </c>
      <c r="D232" s="1414"/>
      <c r="E232" s="1414"/>
      <c r="F232" s="1414"/>
      <c r="G232" s="1414"/>
      <c r="H232" s="1414"/>
      <c r="I232" s="1414"/>
      <c r="J232" s="1414"/>
      <c r="K232" s="1414"/>
      <c r="L232" s="1414"/>
      <c r="M232" s="1414"/>
      <c r="N232" s="1562"/>
      <c r="O232" s="1709" t="s">
        <v>1647</v>
      </c>
      <c r="P232" s="1709"/>
    </row>
    <row r="233" spans="2:16" ht="57.75" customHeight="1">
      <c r="B233" s="350" t="s">
        <v>394</v>
      </c>
      <c r="C233" s="1711" t="s">
        <v>4401</v>
      </c>
      <c r="D233" s="1711"/>
      <c r="E233" s="1711"/>
      <c r="F233" s="1711"/>
      <c r="G233" s="1711"/>
      <c r="H233" s="1711"/>
      <c r="I233" s="1711"/>
      <c r="J233" s="1712"/>
      <c r="K233" s="203" t="s">
        <v>1385</v>
      </c>
      <c r="L233" s="1782" t="s">
        <v>1449</v>
      </c>
      <c r="M233" s="1763"/>
      <c r="N233" s="2221"/>
      <c r="O233" s="1708"/>
      <c r="P233" s="1708"/>
    </row>
    <row r="234" spans="2:16" ht="31.5" customHeight="1">
      <c r="B234" s="350" t="s">
        <v>401</v>
      </c>
      <c r="C234" s="1711" t="s">
        <v>1588</v>
      </c>
      <c r="D234" s="1711"/>
      <c r="E234" s="1711"/>
      <c r="F234" s="1711"/>
      <c r="G234" s="1711"/>
      <c r="H234" s="1711"/>
      <c r="I234" s="1711"/>
      <c r="J234" s="1712"/>
      <c r="K234" s="203" t="s">
        <v>1385</v>
      </c>
      <c r="L234" s="1783"/>
      <c r="M234" s="1785"/>
      <c r="N234" s="2222"/>
      <c r="O234" s="1708"/>
      <c r="P234" s="1708"/>
    </row>
    <row r="235" spans="2:16" ht="42.75" customHeight="1">
      <c r="B235" s="350" t="s">
        <v>403</v>
      </c>
      <c r="C235" s="1711" t="s">
        <v>1648</v>
      </c>
      <c r="D235" s="1711"/>
      <c r="E235" s="1711"/>
      <c r="F235" s="1711"/>
      <c r="G235" s="1711"/>
      <c r="H235" s="1711"/>
      <c r="I235" s="1711"/>
      <c r="J235" s="1712"/>
      <c r="K235" s="203" t="s">
        <v>1385</v>
      </c>
      <c r="L235" s="1783"/>
      <c r="M235" s="1785"/>
      <c r="N235" s="2222"/>
      <c r="O235" s="1708"/>
      <c r="P235" s="1708"/>
    </row>
    <row r="236" spans="2:16" ht="21.75" customHeight="1">
      <c r="B236" s="350" t="s">
        <v>405</v>
      </c>
      <c r="C236" s="1711" t="s">
        <v>1649</v>
      </c>
      <c r="D236" s="1711"/>
      <c r="E236" s="1711"/>
      <c r="F236" s="1711"/>
      <c r="G236" s="1711"/>
      <c r="H236" s="1711"/>
      <c r="I236" s="1711"/>
      <c r="J236" s="1712"/>
      <c r="K236" s="203" t="s">
        <v>1385</v>
      </c>
      <c r="L236" s="1783"/>
      <c r="M236" s="1785"/>
      <c r="N236" s="2222"/>
      <c r="O236" s="1708"/>
      <c r="P236" s="1708"/>
    </row>
    <row r="237" spans="2:16" ht="21.75" customHeight="1">
      <c r="B237" s="350" t="s">
        <v>408</v>
      </c>
      <c r="C237" s="1711" t="s">
        <v>1650</v>
      </c>
      <c r="D237" s="1711"/>
      <c r="E237" s="1711"/>
      <c r="F237" s="1711"/>
      <c r="G237" s="1711"/>
      <c r="H237" s="1711"/>
      <c r="I237" s="1711"/>
      <c r="J237" s="1712"/>
      <c r="K237" s="203" t="s">
        <v>1385</v>
      </c>
      <c r="L237" s="1783"/>
      <c r="M237" s="1785"/>
      <c r="N237" s="2222"/>
      <c r="O237" s="1708"/>
      <c r="P237" s="1708"/>
    </row>
    <row r="238" spans="2:16" ht="21.75" customHeight="1">
      <c r="B238" s="350" t="s">
        <v>410</v>
      </c>
      <c r="C238" s="1711" t="s">
        <v>1651</v>
      </c>
      <c r="D238" s="1711"/>
      <c r="E238" s="1711"/>
      <c r="F238" s="1711"/>
      <c r="G238" s="1711"/>
      <c r="H238" s="1711"/>
      <c r="I238" s="1711"/>
      <c r="J238" s="1712"/>
      <c r="K238" s="203" t="s">
        <v>1385</v>
      </c>
      <c r="L238" s="1783"/>
      <c r="M238" s="1785"/>
      <c r="N238" s="2222"/>
      <c r="O238" s="1708"/>
      <c r="P238" s="1708"/>
    </row>
    <row r="239" spans="2:16" ht="21.75" customHeight="1">
      <c r="B239" s="350" t="s">
        <v>413</v>
      </c>
      <c r="C239" s="1711" t="s">
        <v>1548</v>
      </c>
      <c r="D239" s="1711"/>
      <c r="E239" s="1711"/>
      <c r="F239" s="1711"/>
      <c r="G239" s="1711"/>
      <c r="H239" s="1711"/>
      <c r="I239" s="1711"/>
      <c r="J239" s="1712"/>
      <c r="K239" s="203" t="s">
        <v>1385</v>
      </c>
      <c r="L239" s="1783"/>
      <c r="M239" s="1785"/>
      <c r="N239" s="2222"/>
      <c r="O239" s="1708"/>
      <c r="P239" s="1708"/>
    </row>
    <row r="240" spans="2:16" ht="21.75" customHeight="1">
      <c r="B240" s="350" t="s">
        <v>416</v>
      </c>
      <c r="C240" s="1711" t="s">
        <v>1549</v>
      </c>
      <c r="D240" s="1711"/>
      <c r="E240" s="1711"/>
      <c r="F240" s="1711"/>
      <c r="G240" s="1711"/>
      <c r="H240" s="1711"/>
      <c r="I240" s="1711"/>
      <c r="J240" s="1712"/>
      <c r="K240" s="203" t="s">
        <v>1385</v>
      </c>
      <c r="L240" s="1783"/>
      <c r="M240" s="1785"/>
      <c r="N240" s="2222"/>
      <c r="O240" s="1708"/>
      <c r="P240" s="1708"/>
    </row>
    <row r="241" spans="2:16" ht="21.75" customHeight="1">
      <c r="B241" s="350" t="s">
        <v>418</v>
      </c>
      <c r="C241" s="1711" t="s">
        <v>1652</v>
      </c>
      <c r="D241" s="1711"/>
      <c r="E241" s="1711"/>
      <c r="F241" s="1711"/>
      <c r="G241" s="1711"/>
      <c r="H241" s="1711"/>
      <c r="I241" s="1711"/>
      <c r="J241" s="1712"/>
      <c r="K241" s="203" t="s">
        <v>1385</v>
      </c>
      <c r="L241" s="1783"/>
      <c r="M241" s="1785"/>
      <c r="N241" s="2222"/>
      <c r="O241" s="1708"/>
      <c r="P241" s="1708"/>
    </row>
    <row r="242" spans="2:16" ht="21.75" customHeight="1">
      <c r="B242" s="350" t="s">
        <v>544</v>
      </c>
      <c r="C242" s="1711" t="s">
        <v>4402</v>
      </c>
      <c r="D242" s="1711"/>
      <c r="E242" s="1711"/>
      <c r="F242" s="1711"/>
      <c r="G242" s="1711"/>
      <c r="H242" s="1711"/>
      <c r="I242" s="1711"/>
      <c r="J242" s="1712"/>
      <c r="K242" s="203" t="s">
        <v>1385</v>
      </c>
      <c r="L242" s="1783"/>
      <c r="M242" s="1785"/>
      <c r="N242" s="2222"/>
      <c r="O242" s="1708"/>
      <c r="P242" s="1708"/>
    </row>
    <row r="243" spans="2:16" ht="21.75" customHeight="1">
      <c r="B243" s="350" t="s">
        <v>546</v>
      </c>
      <c r="C243" s="1711" t="s">
        <v>4403</v>
      </c>
      <c r="D243" s="1711"/>
      <c r="E243" s="1711"/>
      <c r="F243" s="1711"/>
      <c r="G243" s="1711"/>
      <c r="H243" s="1711"/>
      <c r="I243" s="1711"/>
      <c r="J243" s="1712"/>
      <c r="K243" s="203" t="s">
        <v>1385</v>
      </c>
      <c r="L243" s="1783"/>
      <c r="M243" s="1785"/>
      <c r="N243" s="2222"/>
      <c r="O243" s="1708"/>
      <c r="P243" s="1708"/>
    </row>
    <row r="244" spans="2:16" ht="21.75" customHeight="1">
      <c r="B244" s="350" t="s">
        <v>636</v>
      </c>
      <c r="C244" s="1711" t="s">
        <v>1599</v>
      </c>
      <c r="D244" s="1711"/>
      <c r="E244" s="1711"/>
      <c r="F244" s="1711"/>
      <c r="G244" s="1711"/>
      <c r="H244" s="1711"/>
      <c r="I244" s="1711"/>
      <c r="J244" s="1712"/>
      <c r="K244" s="203" t="s">
        <v>1385</v>
      </c>
      <c r="L244" s="1783"/>
      <c r="M244" s="1785"/>
      <c r="N244" s="2222"/>
      <c r="O244" s="1708"/>
      <c r="P244" s="1708"/>
    </row>
    <row r="245" spans="2:16" ht="24" customHeight="1">
      <c r="B245" s="347" t="s">
        <v>550</v>
      </c>
      <c r="C245" s="1414" t="s">
        <v>1653</v>
      </c>
      <c r="D245" s="1414"/>
      <c r="E245" s="1414"/>
      <c r="F245" s="1414"/>
      <c r="G245" s="1414"/>
      <c r="H245" s="1414"/>
      <c r="I245" s="1414"/>
      <c r="J245" s="1415"/>
      <c r="K245" s="203" t="s">
        <v>1520</v>
      </c>
      <c r="L245" s="1783"/>
      <c r="M245" s="1785"/>
      <c r="N245" s="2222"/>
      <c r="O245" s="1708"/>
      <c r="P245" s="1708"/>
    </row>
    <row r="246" spans="2:16" ht="27" customHeight="1">
      <c r="B246" s="350"/>
      <c r="C246" s="1414" t="s">
        <v>1654</v>
      </c>
      <c r="D246" s="1414"/>
      <c r="E246" s="1415"/>
      <c r="F246" s="1763" t="s">
        <v>1496</v>
      </c>
      <c r="G246" s="1764"/>
      <c r="H246" s="1764"/>
      <c r="I246" s="1764"/>
      <c r="J246" s="1764"/>
      <c r="K246" s="1764"/>
      <c r="L246" s="1783"/>
      <c r="M246" s="1785"/>
      <c r="N246" s="2222"/>
      <c r="O246" s="1708"/>
      <c r="P246" s="1708"/>
    </row>
    <row r="247" spans="2:16" ht="23.25" customHeight="1">
      <c r="B247" s="351" t="s">
        <v>640</v>
      </c>
      <c r="C247" s="1760" t="s">
        <v>1655</v>
      </c>
      <c r="D247" s="1760"/>
      <c r="E247" s="1760"/>
      <c r="F247" s="1760"/>
      <c r="G247" s="1760"/>
      <c r="H247" s="1760"/>
      <c r="I247" s="1760"/>
      <c r="J247" s="1761"/>
      <c r="K247" s="449" t="s">
        <v>4412</v>
      </c>
      <c r="L247" s="1783"/>
      <c r="M247" s="1785"/>
      <c r="N247" s="2222"/>
      <c r="O247" s="1708"/>
      <c r="P247" s="1708"/>
    </row>
    <row r="248" spans="2:16" ht="23.25" customHeight="1">
      <c r="B248" s="351" t="s">
        <v>642</v>
      </c>
      <c r="C248" s="1414" t="s">
        <v>1656</v>
      </c>
      <c r="D248" s="1414"/>
      <c r="E248" s="1415"/>
      <c r="F248" s="1574" t="s">
        <v>4413</v>
      </c>
      <c r="G248" s="1685"/>
      <c r="H248" s="1685"/>
      <c r="I248" s="1685"/>
      <c r="J248" s="1685"/>
      <c r="K248" s="1575"/>
      <c r="L248" s="1784"/>
      <c r="M248" s="1787"/>
      <c r="N248" s="2223"/>
      <c r="O248" s="1755"/>
      <c r="P248" s="1708"/>
    </row>
    <row r="249" spans="2:16" ht="23.25" customHeight="1">
      <c r="B249" s="351" t="s">
        <v>644</v>
      </c>
      <c r="C249" s="1414" t="s">
        <v>1658</v>
      </c>
      <c r="D249" s="1414"/>
      <c r="E249" s="1414"/>
      <c r="F249" s="1414"/>
      <c r="G249" s="1414"/>
      <c r="H249" s="1414"/>
      <c r="I249" s="1414"/>
      <c r="J249" s="1414"/>
      <c r="K249" s="1414"/>
      <c r="L249" s="1414"/>
      <c r="M249" s="1414"/>
      <c r="N249" s="1562"/>
      <c r="O249" s="1709" t="s">
        <v>1659</v>
      </c>
      <c r="P249" s="1709"/>
    </row>
    <row r="250" spans="2:16" ht="23.25" customHeight="1">
      <c r="B250" s="347" t="s">
        <v>394</v>
      </c>
      <c r="C250" s="1558" t="s">
        <v>1540</v>
      </c>
      <c r="D250" s="1558"/>
      <c r="E250" s="1410"/>
      <c r="F250" s="1559" t="s">
        <v>1660</v>
      </c>
      <c r="G250" s="1561"/>
      <c r="H250" s="1586" t="s">
        <v>1449</v>
      </c>
      <c r="I250" s="1808"/>
      <c r="J250" s="1809"/>
      <c r="K250" s="1809"/>
      <c r="L250" s="1809"/>
      <c r="M250" s="1809"/>
      <c r="N250" s="1810"/>
      <c r="O250" s="1708"/>
      <c r="P250" s="1708"/>
    </row>
    <row r="251" spans="2:16" ht="23.25" customHeight="1">
      <c r="B251" s="347" t="s">
        <v>401</v>
      </c>
      <c r="C251" s="1558" t="s">
        <v>1661</v>
      </c>
      <c r="D251" s="1558"/>
      <c r="E251" s="1410"/>
      <c r="F251" s="1559" t="s">
        <v>3795</v>
      </c>
      <c r="G251" s="1561"/>
      <c r="H251" s="1589"/>
      <c r="I251" s="2000"/>
      <c r="J251" s="2001"/>
      <c r="K251" s="2001"/>
      <c r="L251" s="2001"/>
      <c r="M251" s="2001"/>
      <c r="N251" s="2002"/>
      <c r="O251" s="1708"/>
      <c r="P251" s="1708"/>
    </row>
    <row r="252" spans="2:16" ht="28.5" customHeight="1">
      <c r="B252" s="347" t="s">
        <v>403</v>
      </c>
      <c r="C252" s="1558" t="s">
        <v>1663</v>
      </c>
      <c r="D252" s="1558"/>
      <c r="E252" s="1410"/>
      <c r="F252" s="1559" t="s">
        <v>1482</v>
      </c>
      <c r="G252" s="1561"/>
      <c r="H252" s="1589"/>
      <c r="I252" s="2000"/>
      <c r="J252" s="2001"/>
      <c r="K252" s="2001"/>
      <c r="L252" s="2001"/>
      <c r="M252" s="2001"/>
      <c r="N252" s="2002"/>
      <c r="O252" s="1708"/>
      <c r="P252" s="1708"/>
    </row>
    <row r="253" spans="2:16" ht="28.5" customHeight="1">
      <c r="B253" s="347" t="s">
        <v>405</v>
      </c>
      <c r="C253" s="1558" t="s">
        <v>1665</v>
      </c>
      <c r="D253" s="1558"/>
      <c r="E253" s="1410"/>
      <c r="F253" s="1559" t="s">
        <v>1666</v>
      </c>
      <c r="G253" s="1561"/>
      <c r="H253" s="1589"/>
      <c r="I253" s="2000"/>
      <c r="J253" s="2001"/>
      <c r="K253" s="2001"/>
      <c r="L253" s="2001"/>
      <c r="M253" s="2001"/>
      <c r="N253" s="2002"/>
      <c r="O253" s="1708"/>
      <c r="P253" s="1708"/>
    </row>
    <row r="254" spans="2:16" ht="23.25" customHeight="1">
      <c r="B254" s="347" t="s">
        <v>408</v>
      </c>
      <c r="C254" s="1558" t="s">
        <v>1498</v>
      </c>
      <c r="D254" s="1558"/>
      <c r="E254" s="1410"/>
      <c r="F254" s="1559" t="s">
        <v>1385</v>
      </c>
      <c r="G254" s="1561"/>
      <c r="H254" s="1589"/>
      <c r="I254" s="2000"/>
      <c r="J254" s="2001"/>
      <c r="K254" s="2001"/>
      <c r="L254" s="2001"/>
      <c r="M254" s="2001"/>
      <c r="N254" s="2002"/>
      <c r="O254" s="1708"/>
      <c r="P254" s="1708"/>
    </row>
    <row r="255" spans="2:16" ht="23.25" customHeight="1">
      <c r="B255" s="351"/>
      <c r="C255" s="1558" t="s">
        <v>1524</v>
      </c>
      <c r="D255" s="1558"/>
      <c r="E255" s="1410"/>
      <c r="F255" s="1559" t="s">
        <v>4414</v>
      </c>
      <c r="G255" s="1561"/>
      <c r="H255" s="1700"/>
      <c r="I255" s="1811"/>
      <c r="J255" s="1812"/>
      <c r="K255" s="1812"/>
      <c r="L255" s="1812"/>
      <c r="M255" s="1812"/>
      <c r="N255" s="1813"/>
      <c r="O255" s="1708"/>
      <c r="P255" s="1755"/>
    </row>
    <row r="256" spans="2:16" ht="52.5" customHeight="1">
      <c r="B256" s="770" t="s">
        <v>652</v>
      </c>
      <c r="C256" s="1464" t="s">
        <v>1667</v>
      </c>
      <c r="D256" s="1464"/>
      <c r="E256" s="1464"/>
      <c r="F256" s="1464"/>
      <c r="G256" s="353" t="s">
        <v>3797</v>
      </c>
      <c r="H256" s="322" t="s">
        <v>1449</v>
      </c>
      <c r="I256" s="1814"/>
      <c r="J256" s="1815"/>
      <c r="K256" s="1815"/>
      <c r="L256" s="1815"/>
      <c r="M256" s="1815"/>
      <c r="N256" s="1816"/>
      <c r="O256" s="354" t="s">
        <v>4415</v>
      </c>
      <c r="P256" s="342"/>
    </row>
    <row r="257" spans="1:16" ht="33" customHeight="1">
      <c r="B257" s="351" t="s">
        <v>654</v>
      </c>
      <c r="C257" s="1414" t="s">
        <v>1669</v>
      </c>
      <c r="D257" s="1414"/>
      <c r="E257" s="1414"/>
      <c r="F257" s="353" t="s">
        <v>1385</v>
      </c>
      <c r="G257" s="1818" t="s">
        <v>1449</v>
      </c>
      <c r="H257" s="1808"/>
      <c r="I257" s="1809"/>
      <c r="J257" s="1809"/>
      <c r="K257" s="1809"/>
      <c r="L257" s="1809"/>
      <c r="M257" s="1809"/>
      <c r="N257" s="1810"/>
      <c r="O257" s="1708"/>
      <c r="P257" s="1708"/>
    </row>
    <row r="258" spans="1:16" ht="30.75" customHeight="1">
      <c r="A258" s="611"/>
      <c r="B258" s="294" t="s">
        <v>394</v>
      </c>
      <c r="C258" s="1414" t="s">
        <v>1671</v>
      </c>
      <c r="D258" s="1414"/>
      <c r="E258" s="1415"/>
      <c r="F258" s="353" t="s">
        <v>1496</v>
      </c>
      <c r="G258" s="1454"/>
      <c r="H258" s="1811"/>
      <c r="I258" s="1812"/>
      <c r="J258" s="1812"/>
      <c r="K258" s="1812"/>
      <c r="L258" s="1812"/>
      <c r="M258" s="1812"/>
      <c r="N258" s="1813"/>
      <c r="O258" s="1708"/>
      <c r="P258" s="1708"/>
    </row>
    <row r="259" spans="1:16" ht="26.25" customHeight="1">
      <c r="B259" s="355" t="s">
        <v>657</v>
      </c>
      <c r="C259" s="1414" t="s">
        <v>1672</v>
      </c>
      <c r="D259" s="1414"/>
      <c r="E259" s="1414"/>
      <c r="F259" s="1414"/>
      <c r="G259" s="1414"/>
      <c r="H259" s="1414"/>
      <c r="I259" s="1414"/>
      <c r="J259" s="1414"/>
      <c r="K259" s="1414"/>
      <c r="L259" s="1414"/>
      <c r="M259" s="1414"/>
      <c r="N259" s="1562"/>
      <c r="O259" s="1708"/>
      <c r="P259" s="1708"/>
    </row>
    <row r="260" spans="1:16" ht="43.5" customHeight="1">
      <c r="B260" s="356" t="s">
        <v>394</v>
      </c>
      <c r="C260" s="1414" t="s">
        <v>1673</v>
      </c>
      <c r="D260" s="1414"/>
      <c r="E260" s="1415"/>
      <c r="F260" s="353" t="s">
        <v>1385</v>
      </c>
      <c r="G260" s="216" t="s">
        <v>1449</v>
      </c>
      <c r="H260" s="1804" t="s">
        <v>4416</v>
      </c>
      <c r="I260" s="1805"/>
      <c r="J260" s="1805"/>
      <c r="K260" s="1805"/>
      <c r="L260" s="1805"/>
      <c r="M260" s="1805"/>
      <c r="N260" s="1806"/>
      <c r="O260" s="1708"/>
      <c r="P260" s="1708"/>
    </row>
    <row r="261" spans="1:16" ht="27" customHeight="1">
      <c r="B261" s="205" t="s">
        <v>401</v>
      </c>
      <c r="C261" s="1414" t="s">
        <v>1675</v>
      </c>
      <c r="D261" s="1414"/>
      <c r="E261" s="1414"/>
      <c r="F261" s="353" t="s">
        <v>1385</v>
      </c>
      <c r="G261" s="216" t="s">
        <v>1449</v>
      </c>
      <c r="H261" s="1804" t="s">
        <v>4417</v>
      </c>
      <c r="I261" s="1805"/>
      <c r="J261" s="1805"/>
      <c r="K261" s="1805"/>
      <c r="L261" s="1805"/>
      <c r="M261" s="1805"/>
      <c r="N261" s="1806"/>
      <c r="O261" s="1708"/>
      <c r="P261" s="1708"/>
    </row>
    <row r="262" spans="1:16" ht="49.5" customHeight="1">
      <c r="B262" s="205" t="s">
        <v>403</v>
      </c>
      <c r="C262" s="1414" t="s">
        <v>1677</v>
      </c>
      <c r="D262" s="1414"/>
      <c r="E262" s="1415"/>
      <c r="F262" s="353" t="s">
        <v>1385</v>
      </c>
      <c r="G262" s="216" t="s">
        <v>1449</v>
      </c>
      <c r="H262" s="1804" t="s">
        <v>4417</v>
      </c>
      <c r="I262" s="1805"/>
      <c r="J262" s="1805"/>
      <c r="K262" s="1805"/>
      <c r="L262" s="1805"/>
      <c r="M262" s="1805"/>
      <c r="N262" s="1806"/>
      <c r="O262" s="1708"/>
      <c r="P262" s="1755"/>
    </row>
    <row r="263" spans="1:16" ht="33" customHeight="1">
      <c r="B263" s="355" t="s">
        <v>662</v>
      </c>
      <c r="C263" s="1414" t="s">
        <v>1678</v>
      </c>
      <c r="D263" s="1414"/>
      <c r="E263" s="1414"/>
      <c r="F263" s="295" t="s">
        <v>1385</v>
      </c>
      <c r="G263" s="1818" t="s">
        <v>1449</v>
      </c>
      <c r="H263" s="1820" t="s">
        <v>4418</v>
      </c>
      <c r="I263" s="1821"/>
      <c r="J263" s="1821"/>
      <c r="K263" s="1821"/>
      <c r="L263" s="1821"/>
      <c r="M263" s="1821"/>
      <c r="N263" s="1822"/>
      <c r="O263" s="1443" t="s">
        <v>1670</v>
      </c>
      <c r="P263" s="1443"/>
    </row>
    <row r="264" spans="1:16" ht="30" customHeight="1">
      <c r="B264" s="347" t="s">
        <v>394</v>
      </c>
      <c r="C264" s="1414" t="s">
        <v>1679</v>
      </c>
      <c r="D264" s="1414"/>
      <c r="E264" s="1415"/>
      <c r="F264" s="257" t="s">
        <v>1385</v>
      </c>
      <c r="G264" s="1453"/>
      <c r="H264" s="1671"/>
      <c r="I264" s="1672"/>
      <c r="J264" s="1672"/>
      <c r="K264" s="1672"/>
      <c r="L264" s="1672"/>
      <c r="M264" s="1672"/>
      <c r="N264" s="1673"/>
      <c r="O264" s="1425"/>
      <c r="P264" s="1425"/>
    </row>
    <row r="265" spans="1:16" ht="30" customHeight="1">
      <c r="B265" s="347" t="s">
        <v>401</v>
      </c>
      <c r="C265" s="1414" t="s">
        <v>1680</v>
      </c>
      <c r="D265" s="1414"/>
      <c r="E265" s="1415"/>
      <c r="F265" s="257" t="s">
        <v>1385</v>
      </c>
      <c r="G265" s="1453"/>
      <c r="H265" s="1671"/>
      <c r="I265" s="1672"/>
      <c r="J265" s="1672"/>
      <c r="K265" s="1672"/>
      <c r="L265" s="1672"/>
      <c r="M265" s="1672"/>
      <c r="N265" s="1673"/>
      <c r="O265" s="1425"/>
      <c r="P265" s="1425"/>
    </row>
    <row r="266" spans="1:16" ht="30" customHeight="1">
      <c r="B266" s="347" t="s">
        <v>403</v>
      </c>
      <c r="C266" s="1414" t="s">
        <v>1681</v>
      </c>
      <c r="D266" s="1414"/>
      <c r="E266" s="1415"/>
      <c r="F266" s="257" t="s">
        <v>1385</v>
      </c>
      <c r="G266" s="1453"/>
      <c r="H266" s="1671"/>
      <c r="I266" s="1672"/>
      <c r="J266" s="1672"/>
      <c r="K266" s="1672"/>
      <c r="L266" s="1672"/>
      <c r="M266" s="1672"/>
      <c r="N266" s="1673"/>
      <c r="O266" s="1425"/>
      <c r="P266" s="1425"/>
    </row>
    <row r="267" spans="1:16" ht="42" customHeight="1">
      <c r="B267" s="492" t="s">
        <v>405</v>
      </c>
      <c r="C267" s="2088" t="s">
        <v>1682</v>
      </c>
      <c r="D267" s="2088"/>
      <c r="E267" s="2220"/>
      <c r="F267" s="257" t="s">
        <v>1385</v>
      </c>
      <c r="G267" s="1819"/>
      <c r="H267" s="1674"/>
      <c r="I267" s="1675"/>
      <c r="J267" s="1675"/>
      <c r="K267" s="1675"/>
      <c r="L267" s="1675"/>
      <c r="M267" s="1675"/>
      <c r="N267" s="1676"/>
      <c r="O267" s="1444"/>
      <c r="P267" s="1444"/>
    </row>
    <row r="268" spans="1:16" ht="21.75" customHeight="1">
      <c r="B268" s="1416" t="s">
        <v>1683</v>
      </c>
      <c r="C268" s="1417"/>
      <c r="D268" s="1417"/>
      <c r="E268" s="1417"/>
      <c r="F268" s="1417"/>
      <c r="G268" s="1417"/>
      <c r="H268" s="1417"/>
      <c r="I268" s="1417"/>
      <c r="J268" s="1417"/>
      <c r="K268" s="1417"/>
      <c r="L268" s="1417"/>
      <c r="M268" s="1417"/>
      <c r="N268" s="1417"/>
      <c r="O268" s="1417"/>
      <c r="P268" s="1418"/>
    </row>
    <row r="269" spans="1:16" ht="33.75" customHeight="1">
      <c r="B269" s="207" t="s">
        <v>668</v>
      </c>
      <c r="C269" s="1419" t="s">
        <v>1684</v>
      </c>
      <c r="D269" s="1419"/>
      <c r="E269" s="1419"/>
      <c r="F269" s="1419"/>
      <c r="G269" s="493" t="s">
        <v>1385</v>
      </c>
      <c r="H269" s="494" t="s">
        <v>1449</v>
      </c>
      <c r="I269" s="1663"/>
      <c r="J269" s="1664"/>
      <c r="K269" s="1664"/>
      <c r="L269" s="1664"/>
      <c r="M269" s="1664"/>
      <c r="N269" s="1664"/>
      <c r="O269" s="1759" t="s">
        <v>2270</v>
      </c>
      <c r="P269" s="1759"/>
    </row>
    <row r="270" spans="1:16" ht="21.75" customHeight="1">
      <c r="B270" s="1427" t="s">
        <v>1687</v>
      </c>
      <c r="C270" s="1428"/>
      <c r="D270" s="1428"/>
      <c r="E270" s="1428"/>
      <c r="F270" s="1428"/>
      <c r="G270" s="1428"/>
      <c r="H270" s="1428"/>
      <c r="I270" s="1428"/>
      <c r="J270" s="1428"/>
      <c r="K270" s="1428"/>
      <c r="L270" s="1428"/>
      <c r="M270" s="1428"/>
      <c r="N270" s="1428"/>
      <c r="O270" s="1708"/>
      <c r="P270" s="1708"/>
    </row>
    <row r="271" spans="1:16" ht="63.6" customHeight="1">
      <c r="B271" s="358" t="s">
        <v>394</v>
      </c>
      <c r="C271" s="1450" t="s">
        <v>1688</v>
      </c>
      <c r="D271" s="1450"/>
      <c r="E271" s="1450"/>
      <c r="F271" s="1450"/>
      <c r="G271" s="359" t="s">
        <v>1385</v>
      </c>
      <c r="H271" s="2217" t="s">
        <v>1449</v>
      </c>
      <c r="I271" s="1808"/>
      <c r="J271" s="1809"/>
      <c r="K271" s="1809"/>
      <c r="L271" s="1809"/>
      <c r="M271" s="1809"/>
      <c r="N271" s="1809"/>
      <c r="O271" s="1708"/>
      <c r="P271" s="1708"/>
    </row>
    <row r="272" spans="1:16" ht="36.75" customHeight="1">
      <c r="B272" s="205" t="s">
        <v>401</v>
      </c>
      <c r="C272" s="1414" t="s">
        <v>1690</v>
      </c>
      <c r="D272" s="1414"/>
      <c r="E272" s="1414"/>
      <c r="F272" s="1414"/>
      <c r="G272" s="1415"/>
      <c r="H272" s="2218"/>
      <c r="I272" s="2000"/>
      <c r="J272" s="2001"/>
      <c r="K272" s="2001"/>
      <c r="L272" s="2001"/>
      <c r="M272" s="2001"/>
      <c r="N272" s="2001"/>
      <c r="O272" s="1708"/>
      <c r="P272" s="1708"/>
    </row>
    <row r="273" spans="2:16" ht="28.5" customHeight="1">
      <c r="B273" s="198"/>
      <c r="C273" s="338" t="s">
        <v>418</v>
      </c>
      <c r="D273" s="1450" t="s">
        <v>1632</v>
      </c>
      <c r="E273" s="1450"/>
      <c r="F273" s="1713" t="s">
        <v>1691</v>
      </c>
      <c r="G273" s="1715"/>
      <c r="H273" s="2218"/>
      <c r="I273" s="2000"/>
      <c r="J273" s="2001"/>
      <c r="K273" s="2001"/>
      <c r="L273" s="2001"/>
      <c r="M273" s="2001"/>
      <c r="N273" s="2001"/>
      <c r="O273" s="1708"/>
      <c r="P273" s="1708"/>
    </row>
    <row r="274" spans="2:16" ht="28.5" customHeight="1">
      <c r="B274" s="198"/>
      <c r="C274" s="294" t="s">
        <v>508</v>
      </c>
      <c r="D274" s="1414" t="s">
        <v>1692</v>
      </c>
      <c r="E274" s="1415"/>
      <c r="F274" s="1714" t="s">
        <v>1693</v>
      </c>
      <c r="G274" s="1715"/>
      <c r="H274" s="2218"/>
      <c r="I274" s="2000"/>
      <c r="J274" s="2001"/>
      <c r="K274" s="2001"/>
      <c r="L274" s="2001"/>
      <c r="M274" s="2001"/>
      <c r="N274" s="2001"/>
      <c r="O274" s="1708"/>
      <c r="P274" s="1708"/>
    </row>
    <row r="275" spans="2:16" ht="28.5" customHeight="1">
      <c r="B275" s="198"/>
      <c r="C275" s="294" t="s">
        <v>510</v>
      </c>
      <c r="D275" s="1414" t="s">
        <v>1694</v>
      </c>
      <c r="E275" s="1415"/>
      <c r="F275" s="1786" t="s">
        <v>3800</v>
      </c>
      <c r="G275" s="1786"/>
      <c r="H275" s="2218"/>
      <c r="I275" s="2000"/>
      <c r="J275" s="2001"/>
      <c r="K275" s="2001"/>
      <c r="L275" s="2001"/>
      <c r="M275" s="2001"/>
      <c r="N275" s="2001"/>
      <c r="O275" s="1708"/>
      <c r="P275" s="1708"/>
    </row>
    <row r="276" spans="2:16" ht="29.25" customHeight="1">
      <c r="B276" s="195"/>
      <c r="C276" s="294" t="s">
        <v>512</v>
      </c>
      <c r="D276" s="1414" t="s">
        <v>1696</v>
      </c>
      <c r="E276" s="1414"/>
      <c r="F276" s="1713" t="s">
        <v>1695</v>
      </c>
      <c r="G276" s="1715"/>
      <c r="H276" s="2219"/>
      <c r="I276" s="1811"/>
      <c r="J276" s="1812"/>
      <c r="K276" s="1812"/>
      <c r="L276" s="1812"/>
      <c r="M276" s="1812"/>
      <c r="N276" s="1812"/>
      <c r="O276" s="1708"/>
      <c r="P276" s="1708"/>
    </row>
    <row r="277" spans="2:16" ht="90" customHeight="1">
      <c r="B277" s="358" t="s">
        <v>403</v>
      </c>
      <c r="C277" s="1414" t="s">
        <v>1697</v>
      </c>
      <c r="D277" s="1414"/>
      <c r="E277" s="1415"/>
      <c r="F277" s="1714" t="s">
        <v>3853</v>
      </c>
      <c r="G277" s="1715"/>
      <c r="H277" s="216" t="s">
        <v>1449</v>
      </c>
      <c r="I277" s="1814"/>
      <c r="J277" s="1815"/>
      <c r="K277" s="1815"/>
      <c r="L277" s="1815"/>
      <c r="M277" s="1815"/>
      <c r="N277" s="1815"/>
      <c r="O277" s="1710"/>
      <c r="P277" s="1755"/>
    </row>
    <row r="278" spans="2:16" ht="78" customHeight="1">
      <c r="B278" s="2215" t="s">
        <v>677</v>
      </c>
      <c r="C278" s="1697" t="s">
        <v>1699</v>
      </c>
      <c r="D278" s="1697"/>
      <c r="E278" s="1697"/>
      <c r="F278" s="1697"/>
      <c r="G278" s="1698"/>
      <c r="H278" s="1833" t="s">
        <v>1700</v>
      </c>
      <c r="I278" s="1834"/>
      <c r="J278" s="1835"/>
      <c r="K278" s="1836" t="s">
        <v>1701</v>
      </c>
      <c r="L278" s="1837"/>
      <c r="M278" s="1837"/>
      <c r="N278" s="1838"/>
      <c r="O278" s="361" t="s">
        <v>1702</v>
      </c>
      <c r="P278" s="362" t="s">
        <v>1702</v>
      </c>
    </row>
    <row r="279" spans="2:16" ht="120" customHeight="1">
      <c r="B279" s="2216"/>
      <c r="C279" s="1831"/>
      <c r="D279" s="1831"/>
      <c r="E279" s="1831"/>
      <c r="F279" s="1831"/>
      <c r="G279" s="1832"/>
      <c r="H279" s="363" t="s">
        <v>1703</v>
      </c>
      <c r="I279" s="364" t="s">
        <v>1704</v>
      </c>
      <c r="J279" s="364" t="s">
        <v>1705</v>
      </c>
      <c r="K279" s="363" t="s">
        <v>1706</v>
      </c>
      <c r="L279" s="363" t="s">
        <v>1707</v>
      </c>
      <c r="M279" s="364" t="s">
        <v>1708</v>
      </c>
      <c r="N279" s="495" t="s">
        <v>1458</v>
      </c>
      <c r="O279" s="342" t="s">
        <v>940</v>
      </c>
      <c r="P279" s="342"/>
    </row>
    <row r="280" spans="2:16" ht="21" customHeight="1">
      <c r="B280" s="366" t="s">
        <v>394</v>
      </c>
      <c r="C280" s="1839" t="s">
        <v>1710</v>
      </c>
      <c r="D280" s="1839"/>
      <c r="E280" s="1839"/>
      <c r="F280" s="1839"/>
      <c r="G280" s="1839"/>
      <c r="H280" s="1839"/>
      <c r="I280" s="1839"/>
      <c r="J280" s="1839"/>
      <c r="K280" s="1839"/>
      <c r="L280" s="1839"/>
      <c r="M280" s="1839"/>
      <c r="N280" s="1840"/>
      <c r="O280" s="1841" t="s">
        <v>1711</v>
      </c>
      <c r="P280" s="1841" t="s">
        <v>1711</v>
      </c>
    </row>
    <row r="281" spans="2:16" ht="24.75" customHeight="1">
      <c r="B281" s="335" t="s">
        <v>418</v>
      </c>
      <c r="C281" s="1844" t="s">
        <v>4419</v>
      </c>
      <c r="D281" s="1844"/>
      <c r="E281" s="1844"/>
      <c r="F281" s="1844"/>
      <c r="G281" s="1845"/>
      <c r="H281" s="369">
        <v>0</v>
      </c>
      <c r="I281" s="370">
        <v>12</v>
      </c>
      <c r="J281" s="371">
        <f t="shared" ref="J281:J300" si="0">MIN(H281/I281,1)</f>
        <v>0</v>
      </c>
      <c r="K281" s="369">
        <v>30</v>
      </c>
      <c r="L281" s="369">
        <v>228</v>
      </c>
      <c r="M281" s="373">
        <f>MIN(K281/L281,1)</f>
        <v>0.13157894736842105</v>
      </c>
      <c r="N281" s="496"/>
      <c r="O281" s="1843"/>
      <c r="P281" s="1843"/>
    </row>
    <row r="282" spans="2:16" ht="24.75" customHeight="1">
      <c r="B282" s="335" t="s">
        <v>508</v>
      </c>
      <c r="C282" s="1844" t="s">
        <v>4420</v>
      </c>
      <c r="D282" s="1844"/>
      <c r="E282" s="1844"/>
      <c r="F282" s="1844"/>
      <c r="G282" s="1845"/>
      <c r="H282" s="369">
        <v>0</v>
      </c>
      <c r="I282" s="370">
        <v>12</v>
      </c>
      <c r="J282" s="371">
        <f t="shared" si="0"/>
        <v>0</v>
      </c>
      <c r="K282" s="369">
        <v>0</v>
      </c>
      <c r="L282" s="369">
        <v>228</v>
      </c>
      <c r="M282" s="373">
        <f>MIN(K282/L282,1)</f>
        <v>0</v>
      </c>
      <c r="N282" s="496"/>
      <c r="O282" s="1708" t="s">
        <v>4421</v>
      </c>
      <c r="P282" s="1708" t="s">
        <v>4422</v>
      </c>
    </row>
    <row r="283" spans="2:16" ht="33" customHeight="1">
      <c r="B283" s="335" t="s">
        <v>510</v>
      </c>
      <c r="C283" s="1844" t="s">
        <v>1715</v>
      </c>
      <c r="D283" s="1844"/>
      <c r="E283" s="1845"/>
      <c r="F283" s="1789"/>
      <c r="G283" s="1846"/>
      <c r="H283" s="497" t="s">
        <v>92</v>
      </c>
      <c r="I283" s="498" t="s">
        <v>92</v>
      </c>
      <c r="J283" s="458" t="s">
        <v>92</v>
      </c>
      <c r="K283" s="497" t="s">
        <v>92</v>
      </c>
      <c r="L283" s="498" t="s">
        <v>92</v>
      </c>
      <c r="M283" s="458" t="s">
        <v>92</v>
      </c>
      <c r="N283" s="379"/>
      <c r="O283" s="1708"/>
      <c r="P283" s="1708"/>
    </row>
    <row r="284" spans="2:16" ht="20.25" customHeight="1">
      <c r="B284" s="380" t="s">
        <v>401</v>
      </c>
      <c r="C284" s="1839" t="s">
        <v>1716</v>
      </c>
      <c r="D284" s="1839"/>
      <c r="E284" s="1839"/>
      <c r="F284" s="1839"/>
      <c r="G284" s="2144"/>
      <c r="H284" s="376">
        <v>0</v>
      </c>
      <c r="I284" s="377">
        <v>12</v>
      </c>
      <c r="J284" s="477">
        <f t="shared" si="0"/>
        <v>0</v>
      </c>
      <c r="K284" s="369">
        <v>0</v>
      </c>
      <c r="L284" s="369">
        <v>228</v>
      </c>
      <c r="M284" s="373">
        <f>MIN(K284/L284,1)</f>
        <v>0</v>
      </c>
      <c r="N284" s="499"/>
      <c r="O284" s="1755"/>
      <c r="P284" s="1755"/>
    </row>
    <row r="285" spans="2:16" ht="15" customHeight="1">
      <c r="B285" s="380" t="s">
        <v>403</v>
      </c>
      <c r="C285" s="1839" t="s">
        <v>1717</v>
      </c>
      <c r="D285" s="1839"/>
      <c r="E285" s="1839"/>
      <c r="F285" s="1839"/>
      <c r="G285" s="1839"/>
      <c r="H285" s="1839"/>
      <c r="I285" s="1839"/>
      <c r="J285" s="1839"/>
      <c r="K285" s="1839"/>
      <c r="L285" s="1839"/>
      <c r="M285" s="1839"/>
      <c r="N285" s="1840"/>
      <c r="O285" s="1841"/>
      <c r="P285" s="1841"/>
    </row>
    <row r="286" spans="2:16" ht="24.75" customHeight="1">
      <c r="B286" s="334" t="s">
        <v>418</v>
      </c>
      <c r="C286" s="1844" t="s">
        <v>1718</v>
      </c>
      <c r="D286" s="1844"/>
      <c r="E286" s="1844"/>
      <c r="F286" s="1844"/>
      <c r="G286" s="1845"/>
      <c r="H286" s="369">
        <v>0</v>
      </c>
      <c r="I286" s="370">
        <v>12</v>
      </c>
      <c r="J286" s="371">
        <f t="shared" si="0"/>
        <v>0</v>
      </c>
      <c r="K286" s="369">
        <v>0</v>
      </c>
      <c r="L286" s="369">
        <v>228</v>
      </c>
      <c r="M286" s="373">
        <f>MIN(K286/L286,1)</f>
        <v>0</v>
      </c>
      <c r="N286" s="500"/>
      <c r="O286" s="1843"/>
      <c r="P286" s="1843"/>
    </row>
    <row r="287" spans="2:16" ht="24.75" customHeight="1">
      <c r="B287" s="334" t="s">
        <v>508</v>
      </c>
      <c r="C287" s="1844" t="s">
        <v>1719</v>
      </c>
      <c r="D287" s="1844"/>
      <c r="E287" s="1844"/>
      <c r="F287" s="1844"/>
      <c r="G287" s="368"/>
      <c r="H287" s="369">
        <v>5</v>
      </c>
      <c r="I287" s="370">
        <v>12</v>
      </c>
      <c r="J287" s="371">
        <f t="shared" si="0"/>
        <v>0.41666666666666669</v>
      </c>
      <c r="K287" s="369">
        <v>0</v>
      </c>
      <c r="L287" s="369">
        <v>228</v>
      </c>
      <c r="M287" s="373">
        <f>MIN(K287/L287,1)</f>
        <v>0</v>
      </c>
      <c r="N287" s="501"/>
      <c r="O287" s="1843"/>
      <c r="P287" s="1843"/>
    </row>
    <row r="288" spans="2:16" ht="24.75" customHeight="1">
      <c r="B288" s="334" t="s">
        <v>510</v>
      </c>
      <c r="C288" s="1844" t="s">
        <v>1720</v>
      </c>
      <c r="D288" s="1844"/>
      <c r="E288" s="1844"/>
      <c r="F288" s="1844"/>
      <c r="G288" s="1845"/>
      <c r="H288" s="497" t="s">
        <v>92</v>
      </c>
      <c r="I288" s="498" t="s">
        <v>92</v>
      </c>
      <c r="J288" s="458" t="s">
        <v>92</v>
      </c>
      <c r="K288" s="497" t="s">
        <v>92</v>
      </c>
      <c r="L288" s="498" t="s">
        <v>92</v>
      </c>
      <c r="M288" s="458" t="s">
        <v>92</v>
      </c>
      <c r="N288" s="500"/>
      <c r="O288" s="1843"/>
      <c r="P288" s="1843"/>
    </row>
    <row r="289" spans="2:16" ht="18" customHeight="1">
      <c r="B289" s="380" t="s">
        <v>405</v>
      </c>
      <c r="C289" s="1839" t="s">
        <v>1721</v>
      </c>
      <c r="D289" s="1839"/>
      <c r="E289" s="1839"/>
      <c r="F289" s="1839"/>
      <c r="G289" s="1839"/>
      <c r="H289" s="1839"/>
      <c r="I289" s="1839"/>
      <c r="J289" s="1839"/>
      <c r="K289" s="1839"/>
      <c r="L289" s="1839"/>
      <c r="M289" s="1839"/>
      <c r="N289" s="1840"/>
      <c r="O289" s="1843"/>
      <c r="P289" s="1843"/>
    </row>
    <row r="290" spans="2:16" ht="22.5" customHeight="1">
      <c r="B290" s="334" t="s">
        <v>418</v>
      </c>
      <c r="C290" s="1844" t="s">
        <v>1722</v>
      </c>
      <c r="D290" s="1844"/>
      <c r="E290" s="1844"/>
      <c r="F290" s="1844"/>
      <c r="G290" s="1845"/>
      <c r="H290" s="369">
        <v>4</v>
      </c>
      <c r="I290" s="370">
        <v>12</v>
      </c>
      <c r="J290" s="371">
        <f t="shared" si="0"/>
        <v>0.33333333333333331</v>
      </c>
      <c r="K290" s="369">
        <v>64</v>
      </c>
      <c r="L290" s="369">
        <v>228</v>
      </c>
      <c r="M290" s="373">
        <f>MIN(K290/L290,1)</f>
        <v>0.2807017543859649</v>
      </c>
      <c r="N290" s="502"/>
      <c r="O290" s="1843"/>
      <c r="P290" s="1843"/>
    </row>
    <row r="291" spans="2:16" ht="22.5" customHeight="1">
      <c r="B291" s="334" t="s">
        <v>508</v>
      </c>
      <c r="C291" s="1844" t="s">
        <v>1723</v>
      </c>
      <c r="D291" s="1844"/>
      <c r="E291" s="1844"/>
      <c r="F291" s="1844"/>
      <c r="G291" s="1845"/>
      <c r="H291" s="369">
        <v>3</v>
      </c>
      <c r="I291" s="370">
        <v>12</v>
      </c>
      <c r="J291" s="371">
        <f t="shared" si="0"/>
        <v>0.25</v>
      </c>
      <c r="K291" s="369">
        <v>64</v>
      </c>
      <c r="L291" s="369">
        <v>228</v>
      </c>
      <c r="M291" s="373">
        <f>MIN(K291/L291,1)</f>
        <v>0.2807017543859649</v>
      </c>
      <c r="N291" s="500"/>
      <c r="O291" s="1843"/>
      <c r="P291" s="1843"/>
    </row>
    <row r="292" spans="2:16" ht="22.5" customHeight="1">
      <c r="B292" s="380" t="s">
        <v>408</v>
      </c>
      <c r="C292" s="1839" t="s">
        <v>1724</v>
      </c>
      <c r="D292" s="1839"/>
      <c r="E292" s="1839"/>
      <c r="F292" s="1839"/>
      <c r="G292" s="2144"/>
      <c r="H292" s="369">
        <v>0</v>
      </c>
      <c r="I292" s="370">
        <v>12</v>
      </c>
      <c r="J292" s="371">
        <f t="shared" si="0"/>
        <v>0</v>
      </c>
      <c r="K292" s="369">
        <v>25</v>
      </c>
      <c r="L292" s="369">
        <v>228</v>
      </c>
      <c r="M292" s="373">
        <f>MIN(K292/L292,1)</f>
        <v>0.10964912280701754</v>
      </c>
      <c r="N292" s="503"/>
      <c r="O292" s="1843"/>
      <c r="P292" s="1843"/>
    </row>
    <row r="293" spans="2:16" ht="22.5" customHeight="1">
      <c r="B293" s="380" t="s">
        <v>410</v>
      </c>
      <c r="C293" s="1839" t="s">
        <v>1725</v>
      </c>
      <c r="D293" s="1839"/>
      <c r="E293" s="1839"/>
      <c r="F293" s="1839"/>
      <c r="G293" s="2144"/>
      <c r="H293" s="369">
        <v>0</v>
      </c>
      <c r="I293" s="370">
        <v>12</v>
      </c>
      <c r="J293" s="371">
        <f t="shared" si="0"/>
        <v>0</v>
      </c>
      <c r="K293" s="369">
        <v>0</v>
      </c>
      <c r="L293" s="369">
        <v>228</v>
      </c>
      <c r="M293" s="373">
        <f>MIN(K293/L293,1)</f>
        <v>0</v>
      </c>
      <c r="N293" s="500"/>
      <c r="O293" s="1843"/>
      <c r="P293" s="1843"/>
    </row>
    <row r="294" spans="2:16" ht="22.5" customHeight="1">
      <c r="B294" s="380" t="s">
        <v>413</v>
      </c>
      <c r="C294" s="1839" t="s">
        <v>1548</v>
      </c>
      <c r="D294" s="1839"/>
      <c r="E294" s="1839"/>
      <c r="F294" s="1839"/>
      <c r="G294" s="2144"/>
      <c r="H294" s="369">
        <v>0</v>
      </c>
      <c r="I294" s="370">
        <v>12</v>
      </c>
      <c r="J294" s="371">
        <f t="shared" si="0"/>
        <v>0</v>
      </c>
      <c r="K294" s="369">
        <v>52</v>
      </c>
      <c r="L294" s="369">
        <v>228</v>
      </c>
      <c r="M294" s="373">
        <f t="shared" ref="M294:M295" si="1">MIN(K294/L294,1)</f>
        <v>0.22807017543859648</v>
      </c>
      <c r="N294" s="503"/>
      <c r="O294" s="1843"/>
      <c r="P294" s="1843"/>
    </row>
    <row r="295" spans="2:16" ht="22.5" customHeight="1">
      <c r="B295" s="380" t="s">
        <v>416</v>
      </c>
      <c r="C295" s="1839" t="s">
        <v>1549</v>
      </c>
      <c r="D295" s="1839"/>
      <c r="E295" s="1839"/>
      <c r="F295" s="1839"/>
      <c r="G295" s="2144"/>
      <c r="H295" s="369">
        <v>0</v>
      </c>
      <c r="I295" s="370">
        <v>12</v>
      </c>
      <c r="J295" s="371">
        <f t="shared" si="0"/>
        <v>0</v>
      </c>
      <c r="K295" s="369">
        <v>73</v>
      </c>
      <c r="L295" s="369">
        <v>228</v>
      </c>
      <c r="M295" s="373">
        <f t="shared" si="1"/>
        <v>0.32017543859649122</v>
      </c>
      <c r="N295" s="503"/>
      <c r="O295" s="1843"/>
      <c r="P295" s="1843"/>
    </row>
    <row r="296" spans="2:16" ht="18.75" customHeight="1">
      <c r="B296" s="380" t="s">
        <v>418</v>
      </c>
      <c r="C296" s="1839" t="s">
        <v>1726</v>
      </c>
      <c r="D296" s="1839"/>
      <c r="E296" s="1839"/>
      <c r="F296" s="1839"/>
      <c r="G296" s="1839"/>
      <c r="H296" s="1839"/>
      <c r="I296" s="1839"/>
      <c r="J296" s="1839"/>
      <c r="K296" s="1839"/>
      <c r="L296" s="1839"/>
      <c r="M296" s="1839"/>
      <c r="N296" s="1840"/>
      <c r="O296" s="1843"/>
      <c r="P296" s="1843"/>
    </row>
    <row r="297" spans="2:16" ht="22.5" customHeight="1">
      <c r="B297" s="334" t="s">
        <v>418</v>
      </c>
      <c r="C297" s="1851" t="s">
        <v>1727</v>
      </c>
      <c r="D297" s="1851"/>
      <c r="E297" s="1851"/>
      <c r="F297" s="1851"/>
      <c r="G297" s="1852"/>
      <c r="H297" s="497" t="s">
        <v>92</v>
      </c>
      <c r="I297" s="498" t="s">
        <v>92</v>
      </c>
      <c r="J297" s="458" t="s">
        <v>92</v>
      </c>
      <c r="K297" s="497" t="s">
        <v>92</v>
      </c>
      <c r="L297" s="498" t="s">
        <v>92</v>
      </c>
      <c r="M297" s="458" t="s">
        <v>92</v>
      </c>
      <c r="N297" s="502"/>
      <c r="O297" s="1843"/>
      <c r="P297" s="1843"/>
    </row>
    <row r="298" spans="2:16" ht="22.5" customHeight="1">
      <c r="B298" s="334" t="s">
        <v>508</v>
      </c>
      <c r="C298" s="1851" t="s">
        <v>1728</v>
      </c>
      <c r="D298" s="1851"/>
      <c r="E298" s="1851"/>
      <c r="F298" s="1851"/>
      <c r="G298" s="1852"/>
      <c r="H298" s="497" t="s">
        <v>92</v>
      </c>
      <c r="I298" s="498" t="s">
        <v>92</v>
      </c>
      <c r="J298" s="458" t="s">
        <v>92</v>
      </c>
      <c r="K298" s="497" t="s">
        <v>92</v>
      </c>
      <c r="L298" s="498" t="s">
        <v>92</v>
      </c>
      <c r="M298" s="458" t="s">
        <v>92</v>
      </c>
      <c r="N298" s="500"/>
      <c r="O298" s="1843"/>
      <c r="P298" s="1843"/>
    </row>
    <row r="299" spans="2:16" ht="31.5" customHeight="1">
      <c r="B299" s="380" t="s">
        <v>544</v>
      </c>
      <c r="C299" s="1839" t="s">
        <v>1599</v>
      </c>
      <c r="D299" s="1839"/>
      <c r="E299" s="1839"/>
      <c r="F299" s="1839"/>
      <c r="G299" s="2144"/>
      <c r="H299" s="369">
        <v>0</v>
      </c>
      <c r="I299" s="370">
        <v>12</v>
      </c>
      <c r="J299" s="371">
        <f t="shared" si="0"/>
        <v>0</v>
      </c>
      <c r="K299" s="497" t="s">
        <v>92</v>
      </c>
      <c r="L299" s="498" t="s">
        <v>92</v>
      </c>
      <c r="M299" s="458" t="s">
        <v>92</v>
      </c>
      <c r="N299" s="500" t="s">
        <v>4423</v>
      </c>
      <c r="O299" s="1843"/>
      <c r="P299" s="1843"/>
    </row>
    <row r="300" spans="2:16" ht="48" customHeight="1">
      <c r="B300" s="189" t="s">
        <v>546</v>
      </c>
      <c r="C300" s="1414" t="s">
        <v>1729</v>
      </c>
      <c r="D300" s="1414"/>
      <c r="E300" s="1414"/>
      <c r="F300" s="1414"/>
      <c r="G300" s="1415"/>
      <c r="H300" s="386">
        <f>SUMIF(H281:H282,"&lt;&gt;")+ SUMIF(H284,"&lt;&gt;")+SUMIF(H286:H288,"&lt;&gt;")+SUMIF(H290:H295,"&lt;&gt;")+SUMIF(H297:H299,"&lt;&gt;")</f>
        <v>12</v>
      </c>
      <c r="I300" s="386">
        <f>SUMIF(I281:I282,"&lt;&gt;")+ SUMIF(I284,"&lt;&gt;")+SUMIF(I286:I288,"&lt;&gt;")+SUMIF(I290:I295,"&lt;&gt;")+SUMIF(I297:I299,"&lt;&gt;")</f>
        <v>144</v>
      </c>
      <c r="J300" s="371">
        <f t="shared" si="0"/>
        <v>8.3333333333333329E-2</v>
      </c>
      <c r="K300" s="386">
        <f>SUMIF(K281:K282,"&lt;&gt;")+ SUMIF(K284,"&lt;&gt;")+SUMIF(K286:K288,"&lt;&gt;")+SUMIF(K290:K295,"&lt;&gt;")+SUMIF(K297:K299,"&lt;&gt;")</f>
        <v>308</v>
      </c>
      <c r="L300" s="386">
        <f>SUMIF(L281:L282,"&lt;&gt;")+ SUMIF(L284,"&lt;&gt;")+SUMIF(L286:L288,"&lt;&gt;")+SUMIF(L290:L295,"&lt;&gt;")+SUMIF(L297:L299,"&lt;&gt;")</f>
        <v>2508</v>
      </c>
      <c r="M300" s="373">
        <f>MIN(K300/L300,1)</f>
        <v>0.12280701754385964</v>
      </c>
      <c r="N300" s="504"/>
      <c r="O300" s="1843"/>
      <c r="P300" s="1843"/>
    </row>
    <row r="301" spans="2:16" ht="61.5" customHeight="1">
      <c r="B301" s="198" t="s">
        <v>707</v>
      </c>
      <c r="C301" s="1484" t="s">
        <v>4424</v>
      </c>
      <c r="D301" s="1484"/>
      <c r="E301" s="1484"/>
      <c r="F301" s="1484"/>
      <c r="G301" s="1485"/>
      <c r="H301" s="2209" t="s">
        <v>4425</v>
      </c>
      <c r="I301" s="3070"/>
      <c r="J301" s="3070"/>
      <c r="K301" s="3070"/>
      <c r="L301" s="3070"/>
      <c r="M301" s="3070"/>
      <c r="N301" s="3071"/>
      <c r="O301" s="375"/>
      <c r="P301" s="375"/>
    </row>
    <row r="302" spans="2:16" ht="51" customHeight="1">
      <c r="B302" s="505" t="s">
        <v>709</v>
      </c>
      <c r="C302" s="1445" t="s">
        <v>2711</v>
      </c>
      <c r="D302" s="1445"/>
      <c r="E302" s="1445"/>
      <c r="F302" s="1445"/>
      <c r="G302" s="1817"/>
      <c r="H302" s="3058" t="s">
        <v>4426</v>
      </c>
      <c r="I302" s="3073"/>
      <c r="J302" s="3073"/>
      <c r="K302" s="3073"/>
      <c r="L302" s="3073"/>
      <c r="M302" s="3073"/>
      <c r="N302" s="3074"/>
      <c r="O302" s="387"/>
      <c r="P302" s="393"/>
    </row>
    <row r="303" spans="2:16" ht="24" customHeight="1">
      <c r="B303" s="1416" t="s">
        <v>1734</v>
      </c>
      <c r="C303" s="1417"/>
      <c r="D303" s="1417"/>
      <c r="E303" s="1417"/>
      <c r="F303" s="1417"/>
      <c r="G303" s="1417"/>
      <c r="H303" s="1417"/>
      <c r="I303" s="1417"/>
      <c r="J303" s="1417"/>
      <c r="K303" s="1417"/>
      <c r="L303" s="1417"/>
      <c r="M303" s="1417"/>
      <c r="N303" s="1417"/>
      <c r="O303" s="1417"/>
      <c r="P303" s="1418"/>
    </row>
    <row r="304" spans="2:16" ht="36" customHeight="1">
      <c r="B304" s="298" t="s">
        <v>712</v>
      </c>
      <c r="C304" s="1419" t="s">
        <v>1735</v>
      </c>
      <c r="D304" s="1419"/>
      <c r="E304" s="1419"/>
      <c r="F304" s="1419"/>
      <c r="G304" s="1420"/>
      <c r="H304" s="1574" t="s">
        <v>1385</v>
      </c>
      <c r="I304" s="1685"/>
      <c r="J304" s="1575"/>
      <c r="K304" s="394" t="s">
        <v>1449</v>
      </c>
      <c r="L304" s="2203"/>
      <c r="M304" s="2204"/>
      <c r="N304" s="2205"/>
      <c r="O304" s="716" t="s">
        <v>2280</v>
      </c>
      <c r="P304" s="328"/>
    </row>
    <row r="305" spans="2:16" ht="24" customHeight="1">
      <c r="B305" s="227" t="s">
        <v>714</v>
      </c>
      <c r="C305" s="1414" t="s">
        <v>1737</v>
      </c>
      <c r="D305" s="1414"/>
      <c r="E305" s="1414"/>
      <c r="F305" s="1414"/>
      <c r="G305" s="1415"/>
      <c r="H305" s="1574" t="s">
        <v>1385</v>
      </c>
      <c r="I305" s="1685"/>
      <c r="J305" s="1575"/>
      <c r="K305" s="1756" t="s">
        <v>1449</v>
      </c>
      <c r="L305" s="2194"/>
      <c r="M305" s="2195"/>
      <c r="N305" s="2196"/>
      <c r="O305" s="2499" t="s">
        <v>2280</v>
      </c>
      <c r="P305" s="1709"/>
    </row>
    <row r="306" spans="2:16" ht="24.75" customHeight="1">
      <c r="B306" s="195" t="s">
        <v>394</v>
      </c>
      <c r="C306" s="1414" t="s">
        <v>1738</v>
      </c>
      <c r="D306" s="1414"/>
      <c r="E306" s="1414"/>
      <c r="F306" s="1414"/>
      <c r="G306" s="1415"/>
      <c r="H306" s="1574" t="s">
        <v>1520</v>
      </c>
      <c r="I306" s="1685"/>
      <c r="J306" s="1575"/>
      <c r="K306" s="1757"/>
      <c r="L306" s="2197"/>
      <c r="M306" s="2198"/>
      <c r="N306" s="2199"/>
      <c r="O306" s="2499"/>
      <c r="P306" s="1708"/>
    </row>
    <row r="307" spans="2:16" ht="40.5" customHeight="1">
      <c r="B307" s="198" t="s">
        <v>401</v>
      </c>
      <c r="C307" s="1414" t="s">
        <v>1739</v>
      </c>
      <c r="D307" s="1414"/>
      <c r="E307" s="1414"/>
      <c r="F307" s="1414"/>
      <c r="G307" s="1415"/>
      <c r="H307" s="1574" t="s">
        <v>1496</v>
      </c>
      <c r="I307" s="1685"/>
      <c r="J307" s="1575"/>
      <c r="K307" s="1758"/>
      <c r="L307" s="2206"/>
      <c r="M307" s="2207"/>
      <c r="N307" s="2208"/>
      <c r="O307" s="2499"/>
      <c r="P307" s="1708"/>
    </row>
    <row r="308" spans="2:16" ht="37.5" customHeight="1">
      <c r="B308" s="233" t="s">
        <v>718</v>
      </c>
      <c r="C308" s="1414" t="s">
        <v>1741</v>
      </c>
      <c r="D308" s="1414"/>
      <c r="E308" s="1414"/>
      <c r="F308" s="1414"/>
      <c r="G308" s="1415"/>
      <c r="H308" s="1574" t="s">
        <v>1482</v>
      </c>
      <c r="I308" s="1685"/>
      <c r="J308" s="1575"/>
      <c r="K308" s="319" t="s">
        <v>1449</v>
      </c>
      <c r="L308" s="2191"/>
      <c r="M308" s="2192"/>
      <c r="N308" s="2193"/>
      <c r="O308" s="2499"/>
      <c r="P308" s="1708"/>
    </row>
    <row r="309" spans="2:16" ht="31.5" customHeight="1">
      <c r="B309" s="227" t="s">
        <v>720</v>
      </c>
      <c r="C309" s="1414" t="s">
        <v>1743</v>
      </c>
      <c r="D309" s="1414"/>
      <c r="E309" s="1414"/>
      <c r="F309" s="1414"/>
      <c r="G309" s="1415"/>
      <c r="H309" s="1574" t="s">
        <v>1385</v>
      </c>
      <c r="I309" s="1685"/>
      <c r="J309" s="1575"/>
      <c r="K309" s="319" t="s">
        <v>1449</v>
      </c>
      <c r="L309" s="2191"/>
      <c r="M309" s="2192"/>
      <c r="N309" s="2193"/>
      <c r="O309" s="2499"/>
      <c r="P309" s="1755"/>
    </row>
    <row r="310" spans="2:16" ht="39" customHeight="1">
      <c r="B310" s="253" t="s">
        <v>722</v>
      </c>
      <c r="C310" s="1414" t="s">
        <v>1744</v>
      </c>
      <c r="D310" s="1414"/>
      <c r="E310" s="1414"/>
      <c r="F310" s="1414"/>
      <c r="G310" s="1415"/>
      <c r="H310" s="1867" t="s">
        <v>1385</v>
      </c>
      <c r="I310" s="1868"/>
      <c r="J310" s="1869"/>
      <c r="K310" s="1756" t="s">
        <v>1449</v>
      </c>
      <c r="L310" s="2194"/>
      <c r="M310" s="2195"/>
      <c r="N310" s="2196"/>
      <c r="O310" s="2470" t="s">
        <v>2285</v>
      </c>
      <c r="P310" s="1709"/>
    </row>
    <row r="311" spans="2:16" ht="39" customHeight="1">
      <c r="B311" s="191" t="s">
        <v>724</v>
      </c>
      <c r="C311" s="1414" t="s">
        <v>1746</v>
      </c>
      <c r="D311" s="1414"/>
      <c r="E311" s="1414"/>
      <c r="F311" s="1414"/>
      <c r="G311" s="1415"/>
      <c r="H311" s="1574" t="s">
        <v>1413</v>
      </c>
      <c r="I311" s="1685"/>
      <c r="J311" s="1575"/>
      <c r="K311" s="1757"/>
      <c r="L311" s="2197"/>
      <c r="M311" s="2198"/>
      <c r="N311" s="2199"/>
      <c r="O311" s="2499"/>
      <c r="P311" s="1708"/>
    </row>
    <row r="312" spans="2:16" ht="39" customHeight="1">
      <c r="B312" s="214" t="s">
        <v>726</v>
      </c>
      <c r="C312" s="1414" t="s">
        <v>1747</v>
      </c>
      <c r="D312" s="1414"/>
      <c r="E312" s="1414"/>
      <c r="F312" s="1414"/>
      <c r="G312" s="1415"/>
      <c r="H312" s="1574" t="s">
        <v>1482</v>
      </c>
      <c r="I312" s="1685"/>
      <c r="J312" s="1575"/>
      <c r="K312" s="1757"/>
      <c r="L312" s="2197"/>
      <c r="M312" s="2198"/>
      <c r="N312" s="2199"/>
      <c r="O312" s="2499"/>
      <c r="P312" s="1708"/>
    </row>
    <row r="313" spans="2:16" ht="39" customHeight="1">
      <c r="B313" s="358" t="s">
        <v>394</v>
      </c>
      <c r="C313" s="1414" t="s">
        <v>1748</v>
      </c>
      <c r="D313" s="1414"/>
      <c r="E313" s="1414"/>
      <c r="F313" s="1414"/>
      <c r="G313" s="1415"/>
      <c r="H313" s="1574" t="s">
        <v>1482</v>
      </c>
      <c r="I313" s="1685"/>
      <c r="J313" s="1575"/>
      <c r="K313" s="1757"/>
      <c r="L313" s="2197"/>
      <c r="M313" s="2198"/>
      <c r="N313" s="2199"/>
      <c r="O313" s="2499"/>
      <c r="P313" s="1755"/>
    </row>
    <row r="314" spans="2:16" ht="52.5" customHeight="1">
      <c r="B314" s="298" t="s">
        <v>729</v>
      </c>
      <c r="C314" s="1414" t="s">
        <v>1749</v>
      </c>
      <c r="D314" s="1414"/>
      <c r="E314" s="1414"/>
      <c r="F314" s="1414"/>
      <c r="G314" s="1415"/>
      <c r="H314" s="1563" t="s">
        <v>1385</v>
      </c>
      <c r="I314" s="1655"/>
      <c r="J314" s="1564"/>
      <c r="K314" s="1757"/>
      <c r="L314" s="2197"/>
      <c r="M314" s="2198"/>
      <c r="N314" s="2199"/>
      <c r="O314" s="2529" t="s">
        <v>2280</v>
      </c>
      <c r="P314" s="1443"/>
    </row>
    <row r="315" spans="2:16" ht="32.25" customHeight="1">
      <c r="B315" s="266" t="s">
        <v>394</v>
      </c>
      <c r="C315" s="1445" t="s">
        <v>1750</v>
      </c>
      <c r="D315" s="1445"/>
      <c r="E315" s="1445"/>
      <c r="F315" s="1445"/>
      <c r="G315" s="1817"/>
      <c r="H315" s="1574" t="s">
        <v>4427</v>
      </c>
      <c r="I315" s="1685"/>
      <c r="J315" s="1575"/>
      <c r="K315" s="1870"/>
      <c r="L315" s="2200"/>
      <c r="M315" s="2201"/>
      <c r="N315" s="2202"/>
      <c r="O315" s="2530"/>
      <c r="P315" s="1444"/>
    </row>
    <row r="316" spans="2:16" ht="21.75" customHeight="1">
      <c r="B316" s="1416" t="s">
        <v>1751</v>
      </c>
      <c r="C316" s="1417"/>
      <c r="D316" s="1417"/>
      <c r="E316" s="1417"/>
      <c r="F316" s="1417"/>
      <c r="G316" s="1417"/>
      <c r="H316" s="1417"/>
      <c r="I316" s="1417"/>
      <c r="J316" s="1417"/>
      <c r="K316" s="1417"/>
      <c r="L316" s="1417"/>
      <c r="M316" s="1417"/>
      <c r="N316" s="1417"/>
      <c r="O316" s="1417"/>
      <c r="P316" s="1418"/>
    </row>
    <row r="317" spans="2:16" ht="34.5" customHeight="1">
      <c r="B317" s="214" t="s">
        <v>733</v>
      </c>
      <c r="C317" s="1660" t="s">
        <v>1752</v>
      </c>
      <c r="D317" s="1660"/>
      <c r="E317" s="1660"/>
      <c r="F317" s="1660"/>
      <c r="G317" s="1743"/>
      <c r="H317" s="1574" t="s">
        <v>1753</v>
      </c>
      <c r="I317" s="1685"/>
      <c r="J317" s="1685"/>
      <c r="K317" s="1885" t="s">
        <v>1449</v>
      </c>
      <c r="L317" s="2188" t="s">
        <v>4428</v>
      </c>
      <c r="M317" s="2189"/>
      <c r="N317" s="2190"/>
      <c r="O317" s="1759" t="s">
        <v>1475</v>
      </c>
      <c r="P317" s="1759"/>
    </row>
    <row r="318" spans="2:16" ht="30.75" customHeight="1">
      <c r="B318" s="195" t="s">
        <v>394</v>
      </c>
      <c r="C318" s="1414" t="s">
        <v>1755</v>
      </c>
      <c r="D318" s="1414"/>
      <c r="E318" s="1414"/>
      <c r="F318" s="1414"/>
      <c r="G318" s="1415"/>
      <c r="H318" s="1574" t="s">
        <v>1520</v>
      </c>
      <c r="I318" s="1685"/>
      <c r="J318" s="1575"/>
      <c r="K318" s="1757"/>
      <c r="L318" s="1691"/>
      <c r="M318" s="1692"/>
      <c r="N318" s="1693"/>
      <c r="O318" s="1708"/>
      <c r="P318" s="1708"/>
    </row>
    <row r="319" spans="2:16" ht="39" customHeight="1">
      <c r="B319" s="195" t="s">
        <v>401</v>
      </c>
      <c r="C319" s="1414" t="s">
        <v>1756</v>
      </c>
      <c r="D319" s="1414"/>
      <c r="E319" s="1414"/>
      <c r="F319" s="1414"/>
      <c r="G319" s="1415"/>
      <c r="H319" s="1574" t="s">
        <v>1496</v>
      </c>
      <c r="I319" s="1685"/>
      <c r="J319" s="1575"/>
      <c r="K319" s="1757"/>
      <c r="L319" s="1691"/>
      <c r="M319" s="1692"/>
      <c r="N319" s="1693"/>
      <c r="O319" s="1708"/>
      <c r="P319" s="1708"/>
    </row>
    <row r="320" spans="2:16" ht="35.25" customHeight="1">
      <c r="B320" s="214" t="s">
        <v>737</v>
      </c>
      <c r="C320" s="1414" t="s">
        <v>1757</v>
      </c>
      <c r="D320" s="1414"/>
      <c r="E320" s="1414"/>
      <c r="F320" s="1414"/>
      <c r="G320" s="1415"/>
      <c r="H320" s="1574" t="s">
        <v>1520</v>
      </c>
      <c r="I320" s="1685"/>
      <c r="J320" s="1575"/>
      <c r="K320" s="1757"/>
      <c r="L320" s="1983"/>
      <c r="M320" s="2049"/>
      <c r="N320" s="1984"/>
      <c r="O320" s="1708"/>
      <c r="P320" s="1708"/>
    </row>
    <row r="321" spans="1:16" ht="39" customHeight="1">
      <c r="B321" s="195" t="s">
        <v>394</v>
      </c>
      <c r="C321" s="1414" t="s">
        <v>1758</v>
      </c>
      <c r="D321" s="1414"/>
      <c r="E321" s="1414"/>
      <c r="F321" s="1414"/>
      <c r="G321" s="1415"/>
      <c r="H321" s="1574" t="s">
        <v>1496</v>
      </c>
      <c r="I321" s="1685"/>
      <c r="J321" s="1575"/>
      <c r="K321" s="1756" t="s">
        <v>1449</v>
      </c>
      <c r="L321" s="1576"/>
      <c r="M321" s="1577"/>
      <c r="N321" s="1690"/>
      <c r="O321" s="1708"/>
      <c r="P321" s="1708"/>
    </row>
    <row r="322" spans="1:16" ht="31.5" customHeight="1">
      <c r="B322" s="198" t="s">
        <v>401</v>
      </c>
      <c r="C322" s="1414" t="s">
        <v>1760</v>
      </c>
      <c r="D322" s="1414"/>
      <c r="E322" s="1414"/>
      <c r="F322" s="1414"/>
      <c r="G322" s="1415"/>
      <c r="H322" s="1563" t="s">
        <v>1520</v>
      </c>
      <c r="I322" s="1655"/>
      <c r="J322" s="1564"/>
      <c r="K322" s="1757"/>
      <c r="L322" s="1983"/>
      <c r="M322" s="2049"/>
      <c r="N322" s="1984"/>
      <c r="O322" s="1755"/>
      <c r="P322" s="1755"/>
    </row>
    <row r="323" spans="1:16" ht="54" customHeight="1">
      <c r="B323" s="2182" t="s">
        <v>1761</v>
      </c>
      <c r="C323" s="2183"/>
      <c r="D323" s="2183"/>
      <c r="E323" s="2183"/>
      <c r="F323" s="2183"/>
      <c r="G323" s="2183"/>
      <c r="H323" s="2183"/>
      <c r="I323" s="2183"/>
      <c r="J323" s="2183"/>
      <c r="K323" s="2183"/>
      <c r="L323" s="2183"/>
      <c r="M323" s="2183"/>
      <c r="N323" s="2184"/>
      <c r="O323" s="375"/>
      <c r="P323" s="375"/>
    </row>
    <row r="324" spans="1:16" ht="112.5" customHeight="1">
      <c r="B324" s="508" t="s">
        <v>742</v>
      </c>
      <c r="C324" s="1464" t="s">
        <v>1762</v>
      </c>
      <c r="D324" s="1464"/>
      <c r="E324" s="1464"/>
      <c r="F324" s="1464"/>
      <c r="G324" s="1464"/>
      <c r="H324" s="1464"/>
      <c r="I324" s="1464"/>
      <c r="J324" s="1464"/>
      <c r="K324" s="1464"/>
      <c r="L324" s="1464"/>
      <c r="M324" s="1464"/>
      <c r="N324" s="2185"/>
      <c r="O324" s="1709" t="s">
        <v>2280</v>
      </c>
      <c r="P324" s="1709"/>
    </row>
    <row r="325" spans="1:16" ht="42" customHeight="1">
      <c r="A325" s="611"/>
      <c r="B325" s="509" t="s">
        <v>394</v>
      </c>
      <c r="C325" s="1464" t="s">
        <v>4429</v>
      </c>
      <c r="D325" s="1464"/>
      <c r="E325" s="1464"/>
      <c r="F325" s="1464"/>
      <c r="G325" s="1464"/>
      <c r="H325" s="1464"/>
      <c r="I325" s="1464"/>
      <c r="J325" s="1464"/>
      <c r="K325" s="1465"/>
      <c r="L325" s="1900" t="s">
        <v>1449</v>
      </c>
      <c r="M325" s="1576"/>
      <c r="N325" s="1690"/>
      <c r="O325" s="1708"/>
      <c r="P325" s="1708"/>
    </row>
    <row r="326" spans="1:16" ht="28.5" customHeight="1">
      <c r="A326" s="611"/>
      <c r="B326" s="397"/>
      <c r="C326" s="294" t="s">
        <v>418</v>
      </c>
      <c r="D326" s="1414" t="s">
        <v>1764</v>
      </c>
      <c r="E326" s="1414"/>
      <c r="F326" s="1414"/>
      <c r="G326" s="1414"/>
      <c r="H326" s="1414"/>
      <c r="I326" s="1415"/>
      <c r="J326" s="1574" t="s">
        <v>1765</v>
      </c>
      <c r="K326" s="1575"/>
      <c r="L326" s="1901"/>
      <c r="M326" s="1691"/>
      <c r="N326" s="1693"/>
      <c r="O326" s="1708"/>
      <c r="P326" s="1708"/>
    </row>
    <row r="327" spans="1:16" ht="28.5" customHeight="1">
      <c r="A327" s="611"/>
      <c r="B327" s="397"/>
      <c r="C327" s="397" t="s">
        <v>508</v>
      </c>
      <c r="D327" s="1414" t="s">
        <v>1766</v>
      </c>
      <c r="E327" s="1414"/>
      <c r="F327" s="1414"/>
      <c r="G327" s="1414"/>
      <c r="H327" s="1414"/>
      <c r="I327" s="1415"/>
      <c r="J327" s="1574" t="s">
        <v>1482</v>
      </c>
      <c r="K327" s="1575"/>
      <c r="L327" s="1901"/>
      <c r="M327" s="1691"/>
      <c r="N327" s="1693"/>
      <c r="O327" s="1708"/>
      <c r="P327" s="1708"/>
    </row>
    <row r="328" spans="1:16" ht="28.5" customHeight="1">
      <c r="A328" s="611"/>
      <c r="B328" s="397"/>
      <c r="C328" s="397" t="s">
        <v>510</v>
      </c>
      <c r="D328" s="1414" t="s">
        <v>1767</v>
      </c>
      <c r="E328" s="1414"/>
      <c r="F328" s="1414"/>
      <c r="G328" s="1415"/>
      <c r="H328" s="2175" t="s">
        <v>1768</v>
      </c>
      <c r="I328" s="2176"/>
      <c r="J328" s="3054" t="s">
        <v>749</v>
      </c>
      <c r="K328" s="2176"/>
      <c r="L328" s="1901"/>
      <c r="M328" s="1691"/>
      <c r="N328" s="1693"/>
      <c r="O328" s="1708"/>
      <c r="P328" s="1708"/>
    </row>
    <row r="329" spans="1:16" ht="33.75" customHeight="1">
      <c r="A329" s="611"/>
      <c r="B329" s="397"/>
      <c r="C329" s="397"/>
      <c r="D329" s="1414" t="s">
        <v>1769</v>
      </c>
      <c r="E329" s="1414"/>
      <c r="F329" s="1414"/>
      <c r="G329" s="1414"/>
      <c r="H329" s="1559" t="s">
        <v>4430</v>
      </c>
      <c r="I329" s="1560"/>
      <c r="J329" s="1559"/>
      <c r="K329" s="1561"/>
      <c r="L329" s="1901"/>
      <c r="M329" s="1691"/>
      <c r="N329" s="1693"/>
      <c r="O329" s="1708"/>
      <c r="P329" s="1708"/>
    </row>
    <row r="330" spans="1:16" ht="28.5" customHeight="1">
      <c r="A330" s="611"/>
      <c r="B330" s="397"/>
      <c r="C330" s="397" t="s">
        <v>512</v>
      </c>
      <c r="D330" s="1414" t="s">
        <v>1771</v>
      </c>
      <c r="E330" s="1414"/>
      <c r="F330" s="1414"/>
      <c r="G330" s="1414"/>
      <c r="H330" s="1414"/>
      <c r="I330" s="1415"/>
      <c r="J330" s="1574" t="s">
        <v>4431</v>
      </c>
      <c r="K330" s="1575"/>
      <c r="L330" s="1901"/>
      <c r="M330" s="1691"/>
      <c r="N330" s="1693"/>
      <c r="O330" s="1708"/>
      <c r="P330" s="1708"/>
    </row>
    <row r="331" spans="1:16" ht="34.5" customHeight="1">
      <c r="A331" s="611"/>
      <c r="B331" s="509" t="s">
        <v>401</v>
      </c>
      <c r="C331" s="1464" t="s">
        <v>1772</v>
      </c>
      <c r="D331" s="1464"/>
      <c r="E331" s="1464"/>
      <c r="F331" s="1464"/>
      <c r="G331" s="1464"/>
      <c r="H331" s="1464"/>
      <c r="I331" s="1464"/>
      <c r="J331" s="1464"/>
      <c r="K331" s="1465"/>
      <c r="L331" s="1901"/>
      <c r="M331" s="1691"/>
      <c r="N331" s="1693"/>
      <c r="O331" s="1708"/>
      <c r="P331" s="1708"/>
    </row>
    <row r="332" spans="1:16" ht="34.5" customHeight="1">
      <c r="A332" s="611"/>
      <c r="B332" s="397"/>
      <c r="C332" s="397" t="s">
        <v>418</v>
      </c>
      <c r="D332" s="1414" t="s">
        <v>1764</v>
      </c>
      <c r="E332" s="1414"/>
      <c r="F332" s="1414"/>
      <c r="G332" s="1414"/>
      <c r="H332" s="1414"/>
      <c r="I332" s="1415"/>
      <c r="J332" s="1563" t="s">
        <v>1765</v>
      </c>
      <c r="K332" s="1564"/>
      <c r="L332" s="1901"/>
      <c r="M332" s="1691"/>
      <c r="N332" s="1693"/>
      <c r="O332" s="1708"/>
      <c r="P332" s="1708"/>
    </row>
    <row r="333" spans="1:16" ht="28.5" customHeight="1">
      <c r="A333" s="611"/>
      <c r="B333" s="397"/>
      <c r="C333" s="397" t="s">
        <v>508</v>
      </c>
      <c r="D333" s="1414" t="s">
        <v>1766</v>
      </c>
      <c r="E333" s="1414"/>
      <c r="F333" s="1414"/>
      <c r="G333" s="1414"/>
      <c r="H333" s="1414"/>
      <c r="I333" s="1415"/>
      <c r="J333" s="1574" t="s">
        <v>1482</v>
      </c>
      <c r="K333" s="1575"/>
      <c r="L333" s="1901"/>
      <c r="M333" s="1691"/>
      <c r="N333" s="1693"/>
      <c r="O333" s="1708"/>
      <c r="P333" s="1708"/>
    </row>
    <row r="334" spans="1:16" ht="28.5" customHeight="1">
      <c r="A334" s="611"/>
      <c r="B334" s="397"/>
      <c r="C334" s="397" t="s">
        <v>510</v>
      </c>
      <c r="D334" s="1414" t="s">
        <v>1767</v>
      </c>
      <c r="E334" s="1414"/>
      <c r="F334" s="1414"/>
      <c r="G334" s="1415"/>
      <c r="H334" s="2175" t="s">
        <v>1768</v>
      </c>
      <c r="I334" s="2176"/>
      <c r="J334" s="3054" t="s">
        <v>749</v>
      </c>
      <c r="K334" s="2176"/>
      <c r="L334" s="1901"/>
      <c r="M334" s="1691"/>
      <c r="N334" s="1693"/>
      <c r="O334" s="1708"/>
      <c r="P334" s="1708"/>
    </row>
    <row r="335" spans="1:16" ht="28.5" customHeight="1">
      <c r="A335" s="611"/>
      <c r="B335" s="510"/>
      <c r="C335" s="510"/>
      <c r="D335" s="511"/>
      <c r="E335" s="511"/>
      <c r="F335" s="511"/>
      <c r="G335" s="511"/>
      <c r="H335" s="1559" t="s">
        <v>1773</v>
      </c>
      <c r="I335" s="1560"/>
      <c r="J335" s="1559"/>
      <c r="K335" s="1561"/>
      <c r="L335" s="1901"/>
      <c r="M335" s="1691"/>
      <c r="N335" s="1693"/>
      <c r="O335" s="1708"/>
      <c r="P335" s="1708"/>
    </row>
    <row r="336" spans="1:16" ht="28.5" customHeight="1">
      <c r="A336" s="611"/>
      <c r="B336" s="397"/>
      <c r="C336" s="397" t="s">
        <v>512</v>
      </c>
      <c r="D336" s="1414" t="s">
        <v>1774</v>
      </c>
      <c r="E336" s="1414"/>
      <c r="F336" s="1414"/>
      <c r="G336" s="1414"/>
      <c r="H336" s="1414"/>
      <c r="I336" s="1415"/>
      <c r="J336" s="1574">
        <v>0</v>
      </c>
      <c r="K336" s="1575"/>
      <c r="L336" s="1901"/>
      <c r="M336" s="1691"/>
      <c r="N336" s="1693"/>
      <c r="O336" s="1708"/>
      <c r="P336" s="1708"/>
    </row>
    <row r="337" spans="1:16" ht="39.75" customHeight="1">
      <c r="A337" s="611"/>
      <c r="B337" s="509" t="s">
        <v>403</v>
      </c>
      <c r="C337" s="1464" t="s">
        <v>1775</v>
      </c>
      <c r="D337" s="1464"/>
      <c r="E337" s="1464"/>
      <c r="F337" s="1464"/>
      <c r="G337" s="1464"/>
      <c r="H337" s="1464"/>
      <c r="I337" s="1464"/>
      <c r="J337" s="1464"/>
      <c r="K337" s="1465"/>
      <c r="L337" s="1901"/>
      <c r="M337" s="1691"/>
      <c r="N337" s="1693"/>
      <c r="O337" s="1708"/>
      <c r="P337" s="1708"/>
    </row>
    <row r="338" spans="1:16" ht="28.5" customHeight="1">
      <c r="A338" s="611"/>
      <c r="B338" s="205"/>
      <c r="C338" s="397" t="s">
        <v>418</v>
      </c>
      <c r="D338" s="1414" t="s">
        <v>1764</v>
      </c>
      <c r="E338" s="1414"/>
      <c r="F338" s="1414"/>
      <c r="G338" s="1414"/>
      <c r="H338" s="1414"/>
      <c r="I338" s="1415"/>
      <c r="J338" s="1574" t="s">
        <v>1765</v>
      </c>
      <c r="K338" s="1575"/>
      <c r="L338" s="1901"/>
      <c r="M338" s="1691"/>
      <c r="N338" s="1693"/>
      <c r="O338" s="1708"/>
      <c r="P338" s="1708"/>
    </row>
    <row r="339" spans="1:16" ht="28.5" customHeight="1">
      <c r="A339" s="611"/>
      <c r="B339" s="205"/>
      <c r="C339" s="397" t="s">
        <v>508</v>
      </c>
      <c r="D339" s="1414" t="s">
        <v>1766</v>
      </c>
      <c r="E339" s="1414"/>
      <c r="F339" s="1414"/>
      <c r="G339" s="1414"/>
      <c r="H339" s="1414"/>
      <c r="I339" s="1415"/>
      <c r="J339" s="1574" t="s">
        <v>1482</v>
      </c>
      <c r="K339" s="1575"/>
      <c r="L339" s="1901"/>
      <c r="M339" s="1691"/>
      <c r="N339" s="1693"/>
      <c r="O339" s="1708"/>
      <c r="P339" s="1708"/>
    </row>
    <row r="340" spans="1:16" ht="28.5" customHeight="1">
      <c r="A340" s="611"/>
      <c r="B340" s="198"/>
      <c r="C340" s="397" t="s">
        <v>510</v>
      </c>
      <c r="D340" s="1414" t="s">
        <v>1767</v>
      </c>
      <c r="E340" s="1414"/>
      <c r="F340" s="1414"/>
      <c r="G340" s="1415"/>
      <c r="H340" s="2175" t="s">
        <v>1768</v>
      </c>
      <c r="I340" s="2176"/>
      <c r="J340" s="3054" t="s">
        <v>749</v>
      </c>
      <c r="K340" s="2176"/>
      <c r="L340" s="1901"/>
      <c r="M340" s="1691"/>
      <c r="N340" s="1693"/>
      <c r="O340" s="1708"/>
      <c r="P340" s="1708"/>
    </row>
    <row r="341" spans="1:16" ht="42.75" customHeight="1">
      <c r="A341" s="611"/>
      <c r="B341" s="510"/>
      <c r="C341" s="510"/>
      <c r="D341" s="511"/>
      <c r="E341" s="511"/>
      <c r="F341" s="511"/>
      <c r="G341" s="511"/>
      <c r="H341" s="1559" t="s">
        <v>4432</v>
      </c>
      <c r="I341" s="1560"/>
      <c r="J341" s="1559"/>
      <c r="K341" s="1561"/>
      <c r="L341" s="1901"/>
      <c r="M341" s="1691"/>
      <c r="N341" s="1693"/>
      <c r="O341" s="1708"/>
      <c r="P341" s="1708"/>
    </row>
    <row r="342" spans="1:16" ht="28.5" customHeight="1">
      <c r="A342" s="611"/>
      <c r="B342" s="205"/>
      <c r="C342" s="397" t="s">
        <v>512</v>
      </c>
      <c r="D342" s="1414" t="s">
        <v>1777</v>
      </c>
      <c r="E342" s="1414"/>
      <c r="F342" s="1414"/>
      <c r="G342" s="1414"/>
      <c r="H342" s="1414"/>
      <c r="I342" s="1415"/>
      <c r="J342" s="1574">
        <v>0</v>
      </c>
      <c r="K342" s="1575"/>
      <c r="L342" s="1901"/>
      <c r="M342" s="1691"/>
      <c r="N342" s="1693"/>
      <c r="O342" s="1708"/>
      <c r="P342" s="1708"/>
    </row>
    <row r="343" spans="1:16" ht="39.75" customHeight="1">
      <c r="A343" s="611"/>
      <c r="B343" s="189" t="s">
        <v>405</v>
      </c>
      <c r="C343" s="1464" t="s">
        <v>1778</v>
      </c>
      <c r="D343" s="1464"/>
      <c r="E343" s="1464"/>
      <c r="F343" s="1464"/>
      <c r="G343" s="1464"/>
      <c r="H343" s="1464"/>
      <c r="I343" s="1464"/>
      <c r="J343" s="1464"/>
      <c r="K343" s="1465"/>
      <c r="L343" s="1901"/>
      <c r="M343" s="1691"/>
      <c r="N343" s="1693"/>
      <c r="O343" s="1708"/>
      <c r="P343" s="1708"/>
    </row>
    <row r="344" spans="1:16" ht="28.5" customHeight="1">
      <c r="A344" s="611"/>
      <c r="B344" s="205"/>
      <c r="C344" s="397" t="s">
        <v>418</v>
      </c>
      <c r="D344" s="1414" t="s">
        <v>1764</v>
      </c>
      <c r="E344" s="1414"/>
      <c r="F344" s="1414"/>
      <c r="G344" s="1414"/>
      <c r="H344" s="1414"/>
      <c r="I344" s="1415"/>
      <c r="J344" s="1574" t="s">
        <v>1765</v>
      </c>
      <c r="K344" s="1575"/>
      <c r="L344" s="1901"/>
      <c r="M344" s="1691"/>
      <c r="N344" s="1693"/>
      <c r="O344" s="1708"/>
      <c r="P344" s="1708"/>
    </row>
    <row r="345" spans="1:16" ht="28.5" customHeight="1">
      <c r="A345" s="611"/>
      <c r="B345" s="205"/>
      <c r="C345" s="397" t="s">
        <v>508</v>
      </c>
      <c r="D345" s="1414" t="s">
        <v>1766</v>
      </c>
      <c r="E345" s="1414"/>
      <c r="F345" s="1414"/>
      <c r="G345" s="1414"/>
      <c r="H345" s="1414"/>
      <c r="I345" s="1415"/>
      <c r="J345" s="1574" t="s">
        <v>1482</v>
      </c>
      <c r="K345" s="1575"/>
      <c r="L345" s="1901"/>
      <c r="M345" s="1691"/>
      <c r="N345" s="1693"/>
      <c r="O345" s="1708"/>
      <c r="P345" s="1708"/>
    </row>
    <row r="346" spans="1:16" ht="28.5" customHeight="1">
      <c r="A346" s="611"/>
      <c r="B346" s="198"/>
      <c r="C346" s="397" t="s">
        <v>510</v>
      </c>
      <c r="D346" s="1414" t="s">
        <v>1767</v>
      </c>
      <c r="E346" s="1414"/>
      <c r="F346" s="1414"/>
      <c r="G346" s="1415"/>
      <c r="H346" s="2175" t="s">
        <v>1768</v>
      </c>
      <c r="I346" s="2176"/>
      <c r="J346" s="3054" t="s">
        <v>749</v>
      </c>
      <c r="K346" s="2176"/>
      <c r="L346" s="1901"/>
      <c r="M346" s="1691"/>
      <c r="N346" s="1693"/>
      <c r="O346" s="1708"/>
      <c r="P346" s="1708"/>
    </row>
    <row r="347" spans="1:16" ht="28.5" customHeight="1">
      <c r="A347" s="611"/>
      <c r="B347" s="510"/>
      <c r="C347" s="510"/>
      <c r="D347" s="511"/>
      <c r="E347" s="511"/>
      <c r="F347" s="511"/>
      <c r="G347" s="511"/>
      <c r="H347" s="1559" t="s">
        <v>4433</v>
      </c>
      <c r="I347" s="1560"/>
      <c r="J347" s="1559"/>
      <c r="K347" s="1561"/>
      <c r="L347" s="1901"/>
      <c r="M347" s="1691"/>
      <c r="N347" s="1693"/>
      <c r="O347" s="1708"/>
      <c r="P347" s="1708"/>
    </row>
    <row r="348" spans="1:16" ht="28.5" customHeight="1">
      <c r="A348" s="611"/>
      <c r="B348" s="205"/>
      <c r="C348" s="397" t="s">
        <v>512</v>
      </c>
      <c r="D348" s="1414" t="s">
        <v>1781</v>
      </c>
      <c r="E348" s="1414"/>
      <c r="F348" s="1414"/>
      <c r="G348" s="1414"/>
      <c r="H348" s="1414"/>
      <c r="I348" s="1415"/>
      <c r="J348" s="1574">
        <v>0</v>
      </c>
      <c r="K348" s="1575"/>
      <c r="L348" s="1901"/>
      <c r="M348" s="1691"/>
      <c r="N348" s="1693"/>
      <c r="O348" s="1708"/>
      <c r="P348" s="1708"/>
    </row>
    <row r="349" spans="1:16" ht="39.75" customHeight="1">
      <c r="A349" s="611"/>
      <c r="B349" s="189" t="s">
        <v>408</v>
      </c>
      <c r="C349" s="1464" t="s">
        <v>1782</v>
      </c>
      <c r="D349" s="1464"/>
      <c r="E349" s="1464"/>
      <c r="F349" s="1464"/>
      <c r="G349" s="1464"/>
      <c r="H349" s="1464"/>
      <c r="I349" s="1464"/>
      <c r="J349" s="1464"/>
      <c r="K349" s="1465"/>
      <c r="L349" s="1901"/>
      <c r="M349" s="1691"/>
      <c r="N349" s="1693"/>
      <c r="O349" s="1708"/>
      <c r="P349" s="1708"/>
    </row>
    <row r="350" spans="1:16" ht="28.5" customHeight="1">
      <c r="A350" s="611"/>
      <c r="B350" s="205"/>
      <c r="C350" s="398" t="s">
        <v>418</v>
      </c>
      <c r="D350" s="1414" t="s">
        <v>1764</v>
      </c>
      <c r="E350" s="1414"/>
      <c r="F350" s="1414"/>
      <c r="G350" s="1414"/>
      <c r="H350" s="1414"/>
      <c r="I350" s="1415"/>
      <c r="J350" s="1574" t="s">
        <v>1765</v>
      </c>
      <c r="K350" s="1575"/>
      <c r="L350" s="1901"/>
      <c r="M350" s="1691"/>
      <c r="N350" s="1693"/>
      <c r="O350" s="1708"/>
      <c r="P350" s="1708"/>
    </row>
    <row r="351" spans="1:16" ht="28.5" customHeight="1">
      <c r="A351" s="611"/>
      <c r="B351" s="205"/>
      <c r="C351" s="397" t="s">
        <v>508</v>
      </c>
      <c r="D351" s="1414" t="s">
        <v>1766</v>
      </c>
      <c r="E351" s="1414"/>
      <c r="F351" s="1414"/>
      <c r="G351" s="1414"/>
      <c r="H351" s="1414"/>
      <c r="I351" s="1415"/>
      <c r="J351" s="1574" t="s">
        <v>1482</v>
      </c>
      <c r="K351" s="1575"/>
      <c r="L351" s="1901"/>
      <c r="M351" s="1691"/>
      <c r="N351" s="1693"/>
      <c r="O351" s="1708"/>
      <c r="P351" s="1708"/>
    </row>
    <row r="352" spans="1:16" ht="28.5" customHeight="1">
      <c r="A352" s="611"/>
      <c r="B352" s="198"/>
      <c r="C352" s="397" t="s">
        <v>510</v>
      </c>
      <c r="D352" s="1414" t="s">
        <v>1767</v>
      </c>
      <c r="E352" s="1414"/>
      <c r="F352" s="1414"/>
      <c r="G352" s="1415"/>
      <c r="H352" s="2175" t="s">
        <v>1768</v>
      </c>
      <c r="I352" s="2176"/>
      <c r="J352" s="3054" t="s">
        <v>749</v>
      </c>
      <c r="K352" s="2176"/>
      <c r="L352" s="1901"/>
      <c r="M352" s="1691"/>
      <c r="N352" s="1693"/>
      <c r="O352" s="1708"/>
      <c r="P352" s="1708"/>
    </row>
    <row r="353" spans="1:16" ht="28.5" customHeight="1">
      <c r="A353" s="611"/>
      <c r="B353" s="510"/>
      <c r="C353" s="510"/>
      <c r="D353" s="511"/>
      <c r="E353" s="511"/>
      <c r="F353" s="511"/>
      <c r="G353" s="511"/>
      <c r="H353" s="1559" t="s">
        <v>4434</v>
      </c>
      <c r="I353" s="1560"/>
      <c r="J353" s="1559"/>
      <c r="K353" s="1561"/>
      <c r="L353" s="1901"/>
      <c r="M353" s="1691"/>
      <c r="N353" s="1693"/>
      <c r="O353" s="1708"/>
      <c r="P353" s="1708"/>
    </row>
    <row r="354" spans="1:16" ht="28.5" customHeight="1">
      <c r="A354" s="611"/>
      <c r="B354" s="205"/>
      <c r="C354" s="397" t="s">
        <v>512</v>
      </c>
      <c r="D354" s="1414" t="s">
        <v>1781</v>
      </c>
      <c r="E354" s="1414"/>
      <c r="F354" s="1414"/>
      <c r="G354" s="1414"/>
      <c r="H354" s="1414"/>
      <c r="I354" s="1415"/>
      <c r="J354" s="1574">
        <v>0</v>
      </c>
      <c r="K354" s="1575"/>
      <c r="L354" s="1901"/>
      <c r="M354" s="1691"/>
      <c r="N354" s="1693"/>
      <c r="O354" s="1708"/>
      <c r="P354" s="1708"/>
    </row>
    <row r="355" spans="1:16" ht="25.5" customHeight="1">
      <c r="A355" s="611"/>
      <c r="B355" s="205" t="s">
        <v>410</v>
      </c>
      <c r="C355" s="1414" t="s">
        <v>1548</v>
      </c>
      <c r="D355" s="1414"/>
      <c r="E355" s="1414"/>
      <c r="F355" s="1414"/>
      <c r="G355" s="1414"/>
      <c r="H355" s="1414"/>
      <c r="I355" s="1414"/>
      <c r="J355" s="1414"/>
      <c r="K355" s="1415"/>
      <c r="L355" s="1901"/>
      <c r="M355" s="1691"/>
      <c r="N355" s="1693"/>
      <c r="O355" s="1708"/>
      <c r="P355" s="1708"/>
    </row>
    <row r="356" spans="1:16" ht="28.5" customHeight="1">
      <c r="A356" s="611"/>
      <c r="B356" s="205"/>
      <c r="C356" s="398" t="s">
        <v>418</v>
      </c>
      <c r="D356" s="1414" t="s">
        <v>1764</v>
      </c>
      <c r="E356" s="1414"/>
      <c r="F356" s="1414"/>
      <c r="G356" s="1414"/>
      <c r="H356" s="1414"/>
      <c r="I356" s="1415"/>
      <c r="J356" s="1574" t="s">
        <v>1765</v>
      </c>
      <c r="K356" s="1575"/>
      <c r="L356" s="1901"/>
      <c r="M356" s="1691"/>
      <c r="N356" s="1693"/>
      <c r="O356" s="1708"/>
      <c r="P356" s="1708"/>
    </row>
    <row r="357" spans="1:16" ht="28.5" customHeight="1">
      <c r="A357" s="611"/>
      <c r="B357" s="205"/>
      <c r="C357" s="397" t="s">
        <v>508</v>
      </c>
      <c r="D357" s="1414" t="s">
        <v>1766</v>
      </c>
      <c r="E357" s="1414"/>
      <c r="F357" s="1414"/>
      <c r="G357" s="1414"/>
      <c r="H357" s="1414"/>
      <c r="I357" s="1415"/>
      <c r="J357" s="1574" t="s">
        <v>1482</v>
      </c>
      <c r="K357" s="1575"/>
      <c r="L357" s="1901"/>
      <c r="M357" s="1691"/>
      <c r="N357" s="1693"/>
      <c r="O357" s="1708"/>
      <c r="P357" s="1708"/>
    </row>
    <row r="358" spans="1:16" ht="28.5" customHeight="1">
      <c r="A358" s="611"/>
      <c r="B358" s="205"/>
      <c r="C358" s="397" t="s">
        <v>510</v>
      </c>
      <c r="D358" s="1414" t="s">
        <v>1767</v>
      </c>
      <c r="E358" s="1414"/>
      <c r="F358" s="1414"/>
      <c r="G358" s="1415"/>
      <c r="H358" s="2175" t="s">
        <v>1768</v>
      </c>
      <c r="I358" s="2176"/>
      <c r="J358" s="3054" t="s">
        <v>749</v>
      </c>
      <c r="K358" s="2176"/>
      <c r="L358" s="1901"/>
      <c r="M358" s="1691"/>
      <c r="N358" s="1693"/>
      <c r="O358" s="1708"/>
      <c r="P358" s="1708"/>
    </row>
    <row r="359" spans="1:16" ht="28.5" customHeight="1">
      <c r="A359" s="611"/>
      <c r="B359" s="510"/>
      <c r="C359" s="510"/>
      <c r="D359" s="511"/>
      <c r="E359" s="511"/>
      <c r="F359" s="511"/>
      <c r="G359" s="511"/>
      <c r="H359" s="1559" t="s">
        <v>4435</v>
      </c>
      <c r="I359" s="1560"/>
      <c r="J359" s="1559"/>
      <c r="K359" s="1561"/>
      <c r="L359" s="1901"/>
      <c r="M359" s="1691"/>
      <c r="N359" s="1693"/>
      <c r="O359" s="1708"/>
      <c r="P359" s="1708"/>
    </row>
    <row r="360" spans="1:16" ht="28.5" customHeight="1">
      <c r="A360" s="611"/>
      <c r="B360" s="205"/>
      <c r="C360" s="397" t="s">
        <v>512</v>
      </c>
      <c r="D360" s="1414" t="s">
        <v>1785</v>
      </c>
      <c r="E360" s="1414"/>
      <c r="F360" s="1414"/>
      <c r="G360" s="1414"/>
      <c r="H360" s="1414"/>
      <c r="I360" s="1415"/>
      <c r="J360" s="1574">
        <v>0</v>
      </c>
      <c r="K360" s="1575"/>
      <c r="L360" s="1901"/>
      <c r="M360" s="1691"/>
      <c r="N360" s="1693"/>
      <c r="O360" s="1708"/>
      <c r="P360" s="1708"/>
    </row>
    <row r="361" spans="1:16" ht="25.5" customHeight="1">
      <c r="A361" s="611"/>
      <c r="B361" s="205" t="s">
        <v>413</v>
      </c>
      <c r="C361" s="1414" t="s">
        <v>1549</v>
      </c>
      <c r="D361" s="1414"/>
      <c r="E361" s="1414"/>
      <c r="F361" s="1414"/>
      <c r="G361" s="1414"/>
      <c r="H361" s="1414"/>
      <c r="I361" s="1414"/>
      <c r="J361" s="1414"/>
      <c r="K361" s="1415"/>
      <c r="L361" s="1901"/>
      <c r="M361" s="1691"/>
      <c r="N361" s="1693"/>
      <c r="O361" s="1708"/>
      <c r="P361" s="1708"/>
    </row>
    <row r="362" spans="1:16" ht="28.5" customHeight="1">
      <c r="A362" s="611"/>
      <c r="B362" s="205"/>
      <c r="C362" s="398" t="s">
        <v>418</v>
      </c>
      <c r="D362" s="1414" t="s">
        <v>1764</v>
      </c>
      <c r="E362" s="1414"/>
      <c r="F362" s="1414"/>
      <c r="G362" s="1414"/>
      <c r="H362" s="1414"/>
      <c r="I362" s="1415"/>
      <c r="J362" s="1574" t="s">
        <v>1765</v>
      </c>
      <c r="K362" s="1575"/>
      <c r="L362" s="1901"/>
      <c r="M362" s="1691"/>
      <c r="N362" s="1693"/>
      <c r="O362" s="1708"/>
      <c r="P362" s="1708"/>
    </row>
    <row r="363" spans="1:16" ht="28.5" customHeight="1">
      <c r="A363" s="611"/>
      <c r="B363" s="205"/>
      <c r="C363" s="397" t="s">
        <v>508</v>
      </c>
      <c r="D363" s="1414" t="s">
        <v>1766</v>
      </c>
      <c r="E363" s="1414"/>
      <c r="F363" s="1414"/>
      <c r="G363" s="1414"/>
      <c r="H363" s="1414"/>
      <c r="I363" s="1415"/>
      <c r="J363" s="1574" t="s">
        <v>1482</v>
      </c>
      <c r="K363" s="1575"/>
      <c r="L363" s="1901"/>
      <c r="M363" s="1691"/>
      <c r="N363" s="1693"/>
      <c r="O363" s="1708"/>
      <c r="P363" s="1708"/>
    </row>
    <row r="364" spans="1:16" ht="28.5" customHeight="1">
      <c r="A364" s="611"/>
      <c r="B364" s="205"/>
      <c r="C364" s="397" t="s">
        <v>510</v>
      </c>
      <c r="D364" s="1414" t="s">
        <v>1767</v>
      </c>
      <c r="E364" s="1414"/>
      <c r="F364" s="1414"/>
      <c r="G364" s="1415"/>
      <c r="H364" s="2175" t="s">
        <v>1768</v>
      </c>
      <c r="I364" s="2176"/>
      <c r="J364" s="3054" t="s">
        <v>749</v>
      </c>
      <c r="K364" s="2176"/>
      <c r="L364" s="1901"/>
      <c r="M364" s="1691"/>
      <c r="N364" s="1693"/>
      <c r="O364" s="1708"/>
      <c r="P364" s="1708"/>
    </row>
    <row r="365" spans="1:16" ht="28.5" customHeight="1">
      <c r="A365" s="611"/>
      <c r="B365" s="510"/>
      <c r="C365" s="510"/>
      <c r="D365" s="511"/>
      <c r="E365" s="511"/>
      <c r="F365" s="511"/>
      <c r="G365" s="511"/>
      <c r="H365" s="1559" t="s">
        <v>4436</v>
      </c>
      <c r="I365" s="1560"/>
      <c r="J365" s="1559"/>
      <c r="K365" s="1561"/>
      <c r="L365" s="1901"/>
      <c r="M365" s="1691"/>
      <c r="N365" s="1693"/>
      <c r="O365" s="1708"/>
      <c r="P365" s="1708"/>
    </row>
    <row r="366" spans="1:16" ht="28.5" customHeight="1">
      <c r="A366" s="611"/>
      <c r="B366" s="205"/>
      <c r="C366" s="397" t="s">
        <v>512</v>
      </c>
      <c r="D366" s="1414" t="s">
        <v>1787</v>
      </c>
      <c r="E366" s="1414"/>
      <c r="F366" s="1414"/>
      <c r="G366" s="1414"/>
      <c r="H366" s="1414"/>
      <c r="I366" s="1415"/>
      <c r="J366" s="1574">
        <v>0</v>
      </c>
      <c r="K366" s="1575"/>
      <c r="L366" s="1901"/>
      <c r="M366" s="1691"/>
      <c r="N366" s="1693"/>
      <c r="O366" s="1708"/>
      <c r="P366" s="1708"/>
    </row>
    <row r="367" spans="1:16" ht="32.25" customHeight="1">
      <c r="A367" s="611"/>
      <c r="B367" s="334" t="s">
        <v>416</v>
      </c>
      <c r="C367" s="1464" t="s">
        <v>1788</v>
      </c>
      <c r="D367" s="1464"/>
      <c r="E367" s="1464"/>
      <c r="F367" s="1464"/>
      <c r="G367" s="1464"/>
      <c r="H367" s="1464"/>
      <c r="I367" s="1464"/>
      <c r="J367" s="1464"/>
      <c r="K367" s="1465"/>
      <c r="L367" s="1901"/>
      <c r="M367" s="1691"/>
      <c r="N367" s="1693"/>
      <c r="O367" s="1708"/>
      <c r="P367" s="1708"/>
    </row>
    <row r="368" spans="1:16" ht="28.5" customHeight="1">
      <c r="A368" s="611"/>
      <c r="B368" s="205"/>
      <c r="C368" s="398" t="s">
        <v>418</v>
      </c>
      <c r="D368" s="1414" t="s">
        <v>1764</v>
      </c>
      <c r="E368" s="1414"/>
      <c r="F368" s="1414"/>
      <c r="G368" s="1414"/>
      <c r="H368" s="1414"/>
      <c r="I368" s="1415"/>
      <c r="J368" s="1574" t="s">
        <v>1765</v>
      </c>
      <c r="K368" s="1575"/>
      <c r="L368" s="1901"/>
      <c r="M368" s="1691"/>
      <c r="N368" s="1693"/>
      <c r="O368" s="1708"/>
      <c r="P368" s="1708"/>
    </row>
    <row r="369" spans="1:16" ht="28.5" customHeight="1">
      <c r="A369" s="611"/>
      <c r="B369" s="205"/>
      <c r="C369" s="397" t="s">
        <v>508</v>
      </c>
      <c r="D369" s="1414" t="s">
        <v>1766</v>
      </c>
      <c r="E369" s="1414"/>
      <c r="F369" s="1414"/>
      <c r="G369" s="1414"/>
      <c r="H369" s="1414"/>
      <c r="I369" s="1415"/>
      <c r="J369" s="1574" t="s">
        <v>1482</v>
      </c>
      <c r="K369" s="1575"/>
      <c r="L369" s="1901"/>
      <c r="M369" s="1691"/>
      <c r="N369" s="1693"/>
      <c r="O369" s="1708"/>
      <c r="P369" s="1708"/>
    </row>
    <row r="370" spans="1:16" ht="28.5" customHeight="1">
      <c r="A370" s="611"/>
      <c r="B370" s="198"/>
      <c r="C370" s="294" t="s">
        <v>510</v>
      </c>
      <c r="D370" s="1414" t="s">
        <v>1767</v>
      </c>
      <c r="E370" s="1414"/>
      <c r="F370" s="1414"/>
      <c r="G370" s="1415"/>
      <c r="H370" s="2175" t="s">
        <v>1768</v>
      </c>
      <c r="I370" s="2176"/>
      <c r="J370" s="3054" t="s">
        <v>749</v>
      </c>
      <c r="K370" s="2176"/>
      <c r="L370" s="1901"/>
      <c r="M370" s="1691"/>
      <c r="N370" s="1693"/>
      <c r="O370" s="1708"/>
      <c r="P370" s="1708"/>
    </row>
    <row r="371" spans="1:16" ht="28.5" customHeight="1">
      <c r="A371" s="611"/>
      <c r="B371" s="510"/>
      <c r="C371" s="510"/>
      <c r="D371" s="511"/>
      <c r="E371" s="511"/>
      <c r="F371" s="511"/>
      <c r="G371" s="511"/>
      <c r="H371" s="3577" t="s">
        <v>4437</v>
      </c>
      <c r="I371" s="3578"/>
      <c r="J371" s="1559"/>
      <c r="K371" s="1561"/>
      <c r="L371" s="1901"/>
      <c r="M371" s="1691"/>
      <c r="N371" s="1693"/>
      <c r="O371" s="1708"/>
      <c r="P371" s="1708"/>
    </row>
    <row r="372" spans="1:16" ht="28.5" customHeight="1">
      <c r="A372" s="611"/>
      <c r="B372" s="397"/>
      <c r="C372" s="397" t="s">
        <v>512</v>
      </c>
      <c r="D372" s="1414" t="s">
        <v>1790</v>
      </c>
      <c r="E372" s="1414"/>
      <c r="F372" s="1414"/>
      <c r="G372" s="1414"/>
      <c r="H372" s="1414"/>
      <c r="I372" s="1415"/>
      <c r="J372" s="1574">
        <v>0</v>
      </c>
      <c r="K372" s="1575"/>
      <c r="L372" s="1902"/>
      <c r="M372" s="1983"/>
      <c r="N372" s="1984"/>
      <c r="O372" s="1755"/>
      <c r="P372" s="1755"/>
    </row>
    <row r="373" spans="1:16" ht="64.5" customHeight="1">
      <c r="A373" s="611"/>
      <c r="B373" s="225" t="s">
        <v>764</v>
      </c>
      <c r="C373" s="1414" t="s">
        <v>1791</v>
      </c>
      <c r="D373" s="1414"/>
      <c r="E373" s="1414"/>
      <c r="F373" s="1414"/>
      <c r="G373" s="1415"/>
      <c r="H373" s="399" t="s">
        <v>1520</v>
      </c>
      <c r="I373" s="400" t="s">
        <v>1792</v>
      </c>
      <c r="J373" s="1804" t="s">
        <v>92</v>
      </c>
      <c r="K373" s="1805"/>
      <c r="L373" s="1805"/>
      <c r="M373" s="1805"/>
      <c r="N373" s="1806"/>
      <c r="O373" s="328" t="s">
        <v>2280</v>
      </c>
      <c r="P373" s="328"/>
    </row>
    <row r="374" spans="1:16" ht="102" customHeight="1">
      <c r="A374" s="611"/>
      <c r="B374" s="225" t="s">
        <v>767</v>
      </c>
      <c r="C374" s="1464" t="s">
        <v>1793</v>
      </c>
      <c r="D374" s="1464"/>
      <c r="E374" s="1464"/>
      <c r="F374" s="1464"/>
      <c r="G374" s="1465"/>
      <c r="H374" s="299" t="s">
        <v>1385</v>
      </c>
      <c r="I374" s="319" t="s">
        <v>1449</v>
      </c>
      <c r="J374" s="1411"/>
      <c r="K374" s="1412"/>
      <c r="L374" s="1412"/>
      <c r="M374" s="1412"/>
      <c r="N374" s="1413"/>
      <c r="O374" s="1709" t="s">
        <v>1795</v>
      </c>
      <c r="P374" s="1709"/>
    </row>
    <row r="375" spans="1:16" ht="82.5" customHeight="1">
      <c r="A375" s="611"/>
      <c r="B375" s="198" t="s">
        <v>394</v>
      </c>
      <c r="C375" s="1414" t="s">
        <v>1796</v>
      </c>
      <c r="D375" s="1414"/>
      <c r="E375" s="1414"/>
      <c r="F375" s="1414"/>
      <c r="G375" s="1415"/>
      <c r="H375" s="2173" t="s">
        <v>4438</v>
      </c>
      <c r="I375" s="2173"/>
      <c r="J375" s="2173"/>
      <c r="K375" s="2173"/>
      <c r="L375" s="2173"/>
      <c r="M375" s="1411"/>
      <c r="N375" s="2174"/>
      <c r="O375" s="1755"/>
      <c r="P375" s="1755"/>
    </row>
    <row r="376" spans="1:16" ht="57.75" customHeight="1">
      <c r="A376" s="611"/>
      <c r="B376" s="190" t="s">
        <v>770</v>
      </c>
      <c r="C376" s="1414" t="s">
        <v>1798</v>
      </c>
      <c r="D376" s="1414"/>
      <c r="E376" s="1414"/>
      <c r="F376" s="1414"/>
      <c r="G376" s="1415"/>
      <c r="H376" s="1574" t="s">
        <v>1799</v>
      </c>
      <c r="I376" s="1685"/>
      <c r="J376" s="1921" t="s">
        <v>1449</v>
      </c>
      <c r="K376" s="3205" t="s">
        <v>4439</v>
      </c>
      <c r="L376" s="2045"/>
      <c r="M376" s="2045"/>
      <c r="N376" s="2046"/>
      <c r="O376" s="1709" t="s">
        <v>1795</v>
      </c>
      <c r="P376" s="1709"/>
    </row>
    <row r="377" spans="1:16" ht="59.25" customHeight="1">
      <c r="B377" s="198" t="s">
        <v>394</v>
      </c>
      <c r="C377" s="1445" t="s">
        <v>1800</v>
      </c>
      <c r="D377" s="1445"/>
      <c r="E377" s="1445"/>
      <c r="F377" s="1445"/>
      <c r="G377" s="1817"/>
      <c r="H377" s="1927" t="s">
        <v>1801</v>
      </c>
      <c r="I377" s="1880"/>
      <c r="J377" s="1922"/>
      <c r="K377" s="3574"/>
      <c r="L377" s="3575"/>
      <c r="M377" s="3575"/>
      <c r="N377" s="3576"/>
      <c r="O377" s="1710"/>
      <c r="P377" s="1710"/>
    </row>
    <row r="378" spans="1:16" ht="63.75" customHeight="1">
      <c r="B378" s="1911" t="s">
        <v>1802</v>
      </c>
      <c r="C378" s="1912"/>
      <c r="D378" s="1912"/>
      <c r="E378" s="1912"/>
      <c r="F378" s="1912"/>
      <c r="G378" s="1913"/>
      <c r="H378" s="2164"/>
      <c r="I378" s="2165"/>
      <c r="J378" s="2165"/>
      <c r="K378" s="2165"/>
      <c r="L378" s="2165"/>
      <c r="M378" s="2165"/>
      <c r="N378" s="2166"/>
      <c r="O378" s="1916"/>
      <c r="P378" s="1917"/>
    </row>
    <row r="379" spans="1:16" ht="24" customHeight="1">
      <c r="B379" s="1416" t="s">
        <v>1803</v>
      </c>
      <c r="C379" s="1417"/>
      <c r="D379" s="1417"/>
      <c r="E379" s="1417"/>
      <c r="F379" s="1417"/>
      <c r="G379" s="1417"/>
      <c r="H379" s="1417"/>
      <c r="I379" s="1417"/>
      <c r="J379" s="1417"/>
      <c r="K379" s="1417"/>
      <c r="L379" s="1417"/>
      <c r="M379" s="1417"/>
      <c r="N379" s="1417"/>
      <c r="O379" s="1417"/>
      <c r="P379" s="1418"/>
    </row>
    <row r="380" spans="1:16" ht="37.5" customHeight="1">
      <c r="A380" s="611"/>
      <c r="B380" s="190" t="s">
        <v>774</v>
      </c>
      <c r="C380" s="1660" t="s">
        <v>1804</v>
      </c>
      <c r="D380" s="1660"/>
      <c r="E380" s="1660"/>
      <c r="F380" s="1660"/>
      <c r="G380" s="1743"/>
      <c r="H380" s="1574" t="s">
        <v>1385</v>
      </c>
      <c r="I380" s="1575"/>
      <c r="J380" s="513" t="s">
        <v>1449</v>
      </c>
      <c r="K380" s="1918" t="s">
        <v>4440</v>
      </c>
      <c r="L380" s="1919"/>
      <c r="M380" s="1919"/>
      <c r="N380" s="1920"/>
      <c r="O380" s="1975"/>
      <c r="P380" s="1976"/>
    </row>
    <row r="381" spans="1:16" ht="81.75" customHeight="1">
      <c r="A381" s="611"/>
      <c r="B381" s="190" t="s">
        <v>776</v>
      </c>
      <c r="C381" s="1414" t="s">
        <v>1805</v>
      </c>
      <c r="D381" s="1414"/>
      <c r="E381" s="1414"/>
      <c r="F381" s="1414"/>
      <c r="G381" s="1415"/>
      <c r="H381" s="1574" t="s">
        <v>4441</v>
      </c>
      <c r="I381" s="1575"/>
      <c r="J381" s="401" t="s">
        <v>1449</v>
      </c>
      <c r="K381" s="1928" t="s">
        <v>4442</v>
      </c>
      <c r="L381" s="1929"/>
      <c r="M381" s="1929"/>
      <c r="N381" s="1930"/>
      <c r="O381" s="1977"/>
      <c r="P381" s="1978"/>
    </row>
    <row r="382" spans="1:16" ht="49.5" customHeight="1">
      <c r="A382" s="611"/>
      <c r="B382" s="190" t="s">
        <v>778</v>
      </c>
      <c r="C382" s="1414" t="s">
        <v>1806</v>
      </c>
      <c r="D382" s="1414"/>
      <c r="E382" s="1414"/>
      <c r="F382" s="1414"/>
      <c r="G382" s="1415"/>
      <c r="H382" s="1574" t="s">
        <v>1385</v>
      </c>
      <c r="I382" s="1575"/>
      <c r="J382" s="401" t="s">
        <v>1449</v>
      </c>
      <c r="K382" s="1928" t="s">
        <v>4443</v>
      </c>
      <c r="L382" s="1929"/>
      <c r="M382" s="1929"/>
      <c r="N382" s="1930"/>
      <c r="O382" s="1977"/>
      <c r="P382" s="1978"/>
    </row>
    <row r="383" spans="1:16" ht="72.75" customHeight="1">
      <c r="A383" s="611"/>
      <c r="B383" s="190"/>
      <c r="C383" s="190"/>
      <c r="D383" s="1414" t="s">
        <v>1808</v>
      </c>
      <c r="E383" s="1414"/>
      <c r="F383" s="1414"/>
      <c r="G383" s="1415"/>
      <c r="H383" s="1574" t="s">
        <v>1385</v>
      </c>
      <c r="I383" s="1575"/>
      <c r="J383" s="401" t="s">
        <v>1449</v>
      </c>
      <c r="K383" s="1928"/>
      <c r="L383" s="1929"/>
      <c r="M383" s="1929"/>
      <c r="N383" s="1930"/>
      <c r="O383" s="1977"/>
      <c r="P383" s="1978"/>
    </row>
    <row r="384" spans="1:16" ht="58.5" customHeight="1">
      <c r="A384" s="611"/>
      <c r="B384" s="190" t="s">
        <v>781</v>
      </c>
      <c r="C384" s="1414" t="s">
        <v>1809</v>
      </c>
      <c r="D384" s="1414"/>
      <c r="E384" s="1414"/>
      <c r="F384" s="1414"/>
      <c r="G384" s="1415"/>
      <c r="H384" s="1867" t="s">
        <v>1810</v>
      </c>
      <c r="I384" s="1869"/>
      <c r="J384" s="401" t="s">
        <v>1449</v>
      </c>
      <c r="K384" s="1928" t="s">
        <v>4444</v>
      </c>
      <c r="L384" s="1929"/>
      <c r="M384" s="1929"/>
      <c r="N384" s="1930"/>
      <c r="O384" s="1977"/>
      <c r="P384" s="1978"/>
    </row>
    <row r="385" spans="1:16" ht="54" customHeight="1">
      <c r="A385" s="611"/>
      <c r="B385" s="190" t="s">
        <v>783</v>
      </c>
      <c r="C385" s="1414" t="s">
        <v>1811</v>
      </c>
      <c r="D385" s="1414"/>
      <c r="E385" s="1414"/>
      <c r="F385" s="1414"/>
      <c r="G385" s="1415"/>
      <c r="H385" s="1937" t="s">
        <v>1812</v>
      </c>
      <c r="I385" s="1938"/>
      <c r="J385" s="401" t="s">
        <v>1449</v>
      </c>
      <c r="K385" s="1928" t="s">
        <v>4445</v>
      </c>
      <c r="L385" s="1929"/>
      <c r="M385" s="1929"/>
      <c r="N385" s="1930"/>
      <c r="O385" s="1977"/>
      <c r="P385" s="1978"/>
    </row>
    <row r="386" spans="1:16" ht="59.25" customHeight="1">
      <c r="A386" s="611"/>
      <c r="B386" s="190" t="s">
        <v>785</v>
      </c>
      <c r="C386" s="1414" t="s">
        <v>1813</v>
      </c>
      <c r="D386" s="1414"/>
      <c r="E386" s="1414"/>
      <c r="F386" s="1414"/>
      <c r="G386" s="1415"/>
      <c r="H386" s="1563" t="s">
        <v>1810</v>
      </c>
      <c r="I386" s="1564"/>
      <c r="J386" s="401" t="s">
        <v>1449</v>
      </c>
      <c r="K386" s="1928" t="s">
        <v>4446</v>
      </c>
      <c r="L386" s="1929"/>
      <c r="M386" s="1929"/>
      <c r="N386" s="1930"/>
      <c r="O386" s="1977"/>
      <c r="P386" s="1978"/>
    </row>
    <row r="387" spans="1:16" ht="75" customHeight="1">
      <c r="A387" s="611"/>
      <c r="B387" s="225" t="s">
        <v>787</v>
      </c>
      <c r="C387" s="1414" t="s">
        <v>1814</v>
      </c>
      <c r="D387" s="1414"/>
      <c r="E387" s="1414"/>
      <c r="F387" s="1414"/>
      <c r="G387" s="1414"/>
      <c r="H387" s="1414"/>
      <c r="I387" s="1415"/>
      <c r="J387" s="1921" t="s">
        <v>1449</v>
      </c>
      <c r="K387" s="2131"/>
      <c r="L387" s="2132"/>
      <c r="M387" s="2132"/>
      <c r="N387" s="2133"/>
      <c r="O387" s="2167"/>
      <c r="P387" s="1978"/>
    </row>
    <row r="388" spans="1:16" ht="33" customHeight="1">
      <c r="B388" s="224"/>
      <c r="C388" s="225" t="s">
        <v>394</v>
      </c>
      <c r="D388" s="1484" t="s">
        <v>4447</v>
      </c>
      <c r="E388" s="1484"/>
      <c r="F388" s="1484"/>
      <c r="G388" s="1485"/>
      <c r="H388" s="1563" t="s">
        <v>2180</v>
      </c>
      <c r="I388" s="1564"/>
      <c r="J388" s="2171"/>
      <c r="K388" s="2134"/>
      <c r="L388" s="2135"/>
      <c r="M388" s="2135"/>
      <c r="N388" s="2136"/>
      <c r="O388" s="514"/>
      <c r="P388" s="404"/>
    </row>
    <row r="389" spans="1:16" ht="31.5" customHeight="1">
      <c r="B389" s="1939" t="s">
        <v>1817</v>
      </c>
      <c r="C389" s="1940"/>
      <c r="D389" s="1940"/>
      <c r="E389" s="1940"/>
      <c r="F389" s="1940"/>
      <c r="G389" s="1940"/>
      <c r="H389" s="1940"/>
      <c r="I389" s="1940"/>
      <c r="J389" s="1940"/>
      <c r="K389" s="1940"/>
      <c r="L389" s="1940"/>
      <c r="M389" s="1940"/>
      <c r="N389" s="1940"/>
      <c r="O389" s="1940"/>
      <c r="P389" s="407"/>
    </row>
    <row r="390" spans="1:16" ht="15"/>
    <row r="391" spans="1:16" ht="15"/>
  </sheetData>
  <protectedRanges>
    <protectedRange algorithmName="SHA-512" hashValue="Vy4WNnMLetCeG+ng9ui6x3+uqKOOyXkr9ydS0hpE1nBblJqWNCsRpMCB+kdhYYAjvYZVZFDOlkpNDEp6qTa4+w==" saltValue="f8i8fDNrQTExav3GvUuKAA==" spinCount="100000" sqref="J59:J65" name="Range1_2"/>
  </protectedRanges>
  <mergeCells count="885">
    <mergeCell ref="P6:P18"/>
    <mergeCell ref="B7:N7"/>
    <mergeCell ref="C8:E8"/>
    <mergeCell ref="F8:N8"/>
    <mergeCell ref="C9:H9"/>
    <mergeCell ref="J9:N9"/>
    <mergeCell ref="C10:H10"/>
    <mergeCell ref="F1:N1"/>
    <mergeCell ref="B4:N4"/>
    <mergeCell ref="B5:P5"/>
    <mergeCell ref="J10:K10"/>
    <mergeCell ref="L10:N10"/>
    <mergeCell ref="C11:H11"/>
    <mergeCell ref="J11:K11"/>
    <mergeCell ref="L11:N11"/>
    <mergeCell ref="C12:H12"/>
    <mergeCell ref="J12:K12"/>
    <mergeCell ref="L12:N12"/>
    <mergeCell ref="C6:H6"/>
    <mergeCell ref="K6:N6"/>
    <mergeCell ref="C15:H15"/>
    <mergeCell ref="G3:O3"/>
    <mergeCell ref="C19:H19"/>
    <mergeCell ref="J19:J23"/>
    <mergeCell ref="K19:N23"/>
    <mergeCell ref="C20:H20"/>
    <mergeCell ref="C21:H21"/>
    <mergeCell ref="O21:O23"/>
    <mergeCell ref="C17:H17"/>
    <mergeCell ref="J17:K17"/>
    <mergeCell ref="L17:N17"/>
    <mergeCell ref="C18:H18"/>
    <mergeCell ref="J18:K18"/>
    <mergeCell ref="L18:N18"/>
    <mergeCell ref="O6:O18"/>
    <mergeCell ref="J15:K15"/>
    <mergeCell ref="L15:N15"/>
    <mergeCell ref="C16:H16"/>
    <mergeCell ref="J16:K16"/>
    <mergeCell ref="L16:N16"/>
    <mergeCell ref="C13:H13"/>
    <mergeCell ref="J13:K13"/>
    <mergeCell ref="L13:N13"/>
    <mergeCell ref="C14:H14"/>
    <mergeCell ref="J14:K14"/>
    <mergeCell ref="L14:N14"/>
    <mergeCell ref="P21:P23"/>
    <mergeCell ref="C22:H22"/>
    <mergeCell ref="C23:H23"/>
    <mergeCell ref="B24:P24"/>
    <mergeCell ref="B25:B26"/>
    <mergeCell ref="C25:F26"/>
    <mergeCell ref="K25:K31"/>
    <mergeCell ref="L25:N31"/>
    <mergeCell ref="C27:I27"/>
    <mergeCell ref="O27:O29"/>
    <mergeCell ref="C31:G31"/>
    <mergeCell ref="H31:J31"/>
    <mergeCell ref="D32:E32"/>
    <mergeCell ref="H32:J32"/>
    <mergeCell ref="C33:I33"/>
    <mergeCell ref="L33:N33"/>
    <mergeCell ref="P27:P29"/>
    <mergeCell ref="D28:I28"/>
    <mergeCell ref="C29:G29"/>
    <mergeCell ref="H29:J29"/>
    <mergeCell ref="D30:E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52:E52"/>
    <mergeCell ref="G52:H52"/>
    <mergeCell ref="I52:J52"/>
    <mergeCell ref="K52:L52"/>
    <mergeCell ref="C53:E53"/>
    <mergeCell ref="G53:H53"/>
    <mergeCell ref="I53:J53"/>
    <mergeCell ref="K53:L53"/>
    <mergeCell ref="C49:E49"/>
    <mergeCell ref="G49:H49"/>
    <mergeCell ref="I49:J49"/>
    <mergeCell ref="K49:L49"/>
    <mergeCell ref="B50:P50"/>
    <mergeCell ref="C51:E51"/>
    <mergeCell ref="G51:H51"/>
    <mergeCell ref="I51:J51"/>
    <mergeCell ref="K51:L51"/>
    <mergeCell ref="C56:E56"/>
    <mergeCell ref="G56:H56"/>
    <mergeCell ref="I56:J56"/>
    <mergeCell ref="K56:L56"/>
    <mergeCell ref="C57:E57"/>
    <mergeCell ref="G57:H57"/>
    <mergeCell ref="I57:J57"/>
    <mergeCell ref="K57:L57"/>
    <mergeCell ref="C54:E54"/>
    <mergeCell ref="G54:H54"/>
    <mergeCell ref="I54:J54"/>
    <mergeCell ref="K54:L54"/>
    <mergeCell ref="C55:E55"/>
    <mergeCell ref="G55:H55"/>
    <mergeCell ref="I55:J55"/>
    <mergeCell ref="K55:L55"/>
    <mergeCell ref="L62:N62"/>
    <mergeCell ref="C63:I63"/>
    <mergeCell ref="L63:N63"/>
    <mergeCell ref="C64:I64"/>
    <mergeCell ref="L64:N64"/>
    <mergeCell ref="C65:I65"/>
    <mergeCell ref="L65:N65"/>
    <mergeCell ref="B58:P58"/>
    <mergeCell ref="C59:I59"/>
    <mergeCell ref="L59:N59"/>
    <mergeCell ref="O59:O64"/>
    <mergeCell ref="P59:P64"/>
    <mergeCell ref="C60:I60"/>
    <mergeCell ref="L60:N60"/>
    <mergeCell ref="C61:I61"/>
    <mergeCell ref="L61:N61"/>
    <mergeCell ref="C62:I62"/>
    <mergeCell ref="C66:J66"/>
    <mergeCell ref="K66:K71"/>
    <mergeCell ref="L66:N71"/>
    <mergeCell ref="O66:O71"/>
    <mergeCell ref="P66:P71"/>
    <mergeCell ref="C67:I67"/>
    <mergeCell ref="C68:I68"/>
    <mergeCell ref="C69:I69"/>
    <mergeCell ref="C70:I70"/>
    <mergeCell ref="C71:F71"/>
    <mergeCell ref="G71:J71"/>
    <mergeCell ref="D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D76:G76"/>
    <mergeCell ref="C77:E77"/>
    <mergeCell ref="F77:G77"/>
    <mergeCell ref="C78:E78"/>
    <mergeCell ref="B83:P83"/>
    <mergeCell ref="C84:G84"/>
    <mergeCell ref="I84:J84"/>
    <mergeCell ref="K84:N84"/>
    <mergeCell ref="B85:E89"/>
    <mergeCell ref="F85:H85"/>
    <mergeCell ref="I85:J85"/>
    <mergeCell ref="K85:N85"/>
    <mergeCell ref="O85:O89"/>
    <mergeCell ref="P85:P89"/>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93"/>
    <mergeCell ref="B92:F93"/>
    <mergeCell ref="G92:N92"/>
    <mergeCell ref="K93:N93"/>
    <mergeCell ref="C94:J94"/>
    <mergeCell ref="K94:N96"/>
    <mergeCell ref="P94:P137"/>
    <mergeCell ref="C100:J100"/>
    <mergeCell ref="K100:N102"/>
    <mergeCell ref="C101:F101"/>
    <mergeCell ref="C102:F102"/>
    <mergeCell ref="C103:J103"/>
    <mergeCell ref="K103:N105"/>
    <mergeCell ref="C104:F104"/>
    <mergeCell ref="C105:F105"/>
    <mergeCell ref="C95:F95"/>
    <mergeCell ref="C96:F96"/>
    <mergeCell ref="C97:J97"/>
    <mergeCell ref="K97:N99"/>
    <mergeCell ref="C98:F98"/>
    <mergeCell ref="C99:F99"/>
    <mergeCell ref="C112:J112"/>
    <mergeCell ref="K112:N114"/>
    <mergeCell ref="C113:F113"/>
    <mergeCell ref="C114:F114"/>
    <mergeCell ref="C115:J115"/>
    <mergeCell ref="K115:N117"/>
    <mergeCell ref="C116:F116"/>
    <mergeCell ref="C117:F117"/>
    <mergeCell ref="C106:J106"/>
    <mergeCell ref="K106:N108"/>
    <mergeCell ref="C107:F107"/>
    <mergeCell ref="C108:F108"/>
    <mergeCell ref="C109:J109"/>
    <mergeCell ref="K109:N111"/>
    <mergeCell ref="C110:F110"/>
    <mergeCell ref="C111:F111"/>
    <mergeCell ref="C124:J124"/>
    <mergeCell ref="K124:N126"/>
    <mergeCell ref="C125:F125"/>
    <mergeCell ref="C126:F126"/>
    <mergeCell ref="C127:J127"/>
    <mergeCell ref="K127:N129"/>
    <mergeCell ref="C128:F128"/>
    <mergeCell ref="C129:F129"/>
    <mergeCell ref="C118:J118"/>
    <mergeCell ref="K118:N120"/>
    <mergeCell ref="C119:F119"/>
    <mergeCell ref="C120:F120"/>
    <mergeCell ref="C121:J121"/>
    <mergeCell ref="K121:N123"/>
    <mergeCell ref="C122:F122"/>
    <mergeCell ref="C123:F123"/>
    <mergeCell ref="C137:F137"/>
    <mergeCell ref="G137:N137"/>
    <mergeCell ref="B138:P138"/>
    <mergeCell ref="C139:F139"/>
    <mergeCell ref="H139:I139"/>
    <mergeCell ref="J139:N139"/>
    <mergeCell ref="C130:J130"/>
    <mergeCell ref="K130:N132"/>
    <mergeCell ref="C131:F131"/>
    <mergeCell ref="C132:F132"/>
    <mergeCell ref="C133:N133"/>
    <mergeCell ref="C134:D134"/>
    <mergeCell ref="E134:J134"/>
    <mergeCell ref="K134:N136"/>
    <mergeCell ref="C135:F135"/>
    <mergeCell ref="C136:F136"/>
    <mergeCell ref="H143:J143"/>
    <mergeCell ref="C144:G144"/>
    <mergeCell ref="H144:J144"/>
    <mergeCell ref="L144:N144"/>
    <mergeCell ref="C145:G145"/>
    <mergeCell ref="H145:J145"/>
    <mergeCell ref="L145:N146"/>
    <mergeCell ref="B140:P140"/>
    <mergeCell ref="C141:G141"/>
    <mergeCell ref="H141:J141"/>
    <mergeCell ref="K141:K148"/>
    <mergeCell ref="L141:N143"/>
    <mergeCell ref="O141:O144"/>
    <mergeCell ref="P141:P144"/>
    <mergeCell ref="C142:G142"/>
    <mergeCell ref="H142:J142"/>
    <mergeCell ref="C143:G143"/>
    <mergeCell ref="O145:O146"/>
    <mergeCell ref="P145:P146"/>
    <mergeCell ref="C146:G146"/>
    <mergeCell ref="H146:J146"/>
    <mergeCell ref="C147:G147"/>
    <mergeCell ref="H147:J147"/>
    <mergeCell ref="L147:N148"/>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D153:F153"/>
    <mergeCell ref="G153:I153"/>
    <mergeCell ref="J153:L153"/>
    <mergeCell ref="M153:N153"/>
    <mergeCell ref="D154:F154"/>
    <mergeCell ref="G154:I154"/>
    <mergeCell ref="J154:L154"/>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F161"/>
    <mergeCell ref="G161:I161"/>
    <mergeCell ref="J161:L161"/>
    <mergeCell ref="M161:N161"/>
    <mergeCell ref="C162:F162"/>
    <mergeCell ref="G162:I162"/>
    <mergeCell ref="J162:L162"/>
    <mergeCell ref="M162:N162"/>
    <mergeCell ref="C159:F159"/>
    <mergeCell ref="G159:I159"/>
    <mergeCell ref="J159:L159"/>
    <mergeCell ref="M159:N159"/>
    <mergeCell ref="C160:F160"/>
    <mergeCell ref="G160:I160"/>
    <mergeCell ref="J160:L160"/>
    <mergeCell ref="M160:N160"/>
    <mergeCell ref="C165:E165"/>
    <mergeCell ref="H165:I165"/>
    <mergeCell ref="J165:L165"/>
    <mergeCell ref="M165:N165"/>
    <mergeCell ref="B166:N166"/>
    <mergeCell ref="C167:E167"/>
    <mergeCell ref="G167:K167"/>
    <mergeCell ref="L167:N167"/>
    <mergeCell ref="C163:F163"/>
    <mergeCell ref="G163:I163"/>
    <mergeCell ref="J163:L163"/>
    <mergeCell ref="M163:N163"/>
    <mergeCell ref="C164:F164"/>
    <mergeCell ref="G164:I164"/>
    <mergeCell ref="J164:L164"/>
    <mergeCell ref="M164:N164"/>
    <mergeCell ref="L170:N170"/>
    <mergeCell ref="C171:E171"/>
    <mergeCell ref="G171:K171"/>
    <mergeCell ref="L171:N171"/>
    <mergeCell ref="C172:E172"/>
    <mergeCell ref="G172:K172"/>
    <mergeCell ref="L172:N172"/>
    <mergeCell ref="O167:O178"/>
    <mergeCell ref="P167:P178"/>
    <mergeCell ref="C168:E168"/>
    <mergeCell ref="G168:K168"/>
    <mergeCell ref="L168:N168"/>
    <mergeCell ref="C169:E169"/>
    <mergeCell ref="G169:K169"/>
    <mergeCell ref="L169:N169"/>
    <mergeCell ref="C170:E170"/>
    <mergeCell ref="G170:K170"/>
    <mergeCell ref="C175:E175"/>
    <mergeCell ref="G175:K175"/>
    <mergeCell ref="L175:N175"/>
    <mergeCell ref="C176:E176"/>
    <mergeCell ref="G176:K176"/>
    <mergeCell ref="L176:N176"/>
    <mergeCell ref="C173:E173"/>
    <mergeCell ref="G173:K173"/>
    <mergeCell ref="L173:N173"/>
    <mergeCell ref="C174:E174"/>
    <mergeCell ref="G174:K174"/>
    <mergeCell ref="L174:N174"/>
    <mergeCell ref="P179:P190"/>
    <mergeCell ref="C180:E180"/>
    <mergeCell ref="G180:N180"/>
    <mergeCell ref="C181:E181"/>
    <mergeCell ref="G181:N181"/>
    <mergeCell ref="C182:E182"/>
    <mergeCell ref="G182:N182"/>
    <mergeCell ref="C177:E177"/>
    <mergeCell ref="G177:K177"/>
    <mergeCell ref="L177:N177"/>
    <mergeCell ref="C178:E178"/>
    <mergeCell ref="G178:K178"/>
    <mergeCell ref="L178:N178"/>
    <mergeCell ref="C183:E183"/>
    <mergeCell ref="G183:N183"/>
    <mergeCell ref="C184:E184"/>
    <mergeCell ref="G184:N184"/>
    <mergeCell ref="C185:E185"/>
    <mergeCell ref="G185:N185"/>
    <mergeCell ref="C179:E179"/>
    <mergeCell ref="G179:N179"/>
    <mergeCell ref="O179:O190"/>
    <mergeCell ref="C189:E189"/>
    <mergeCell ref="G189:N189"/>
    <mergeCell ref="C190:E190"/>
    <mergeCell ref="G190:N190"/>
    <mergeCell ref="C191:E191"/>
    <mergeCell ref="G191:K191"/>
    <mergeCell ref="L191:N191"/>
    <mergeCell ref="C186:E186"/>
    <mergeCell ref="G186:N186"/>
    <mergeCell ref="C187:E187"/>
    <mergeCell ref="G187:N187"/>
    <mergeCell ref="C188:E188"/>
    <mergeCell ref="G188:N188"/>
    <mergeCell ref="O191:O202"/>
    <mergeCell ref="L201:N201"/>
    <mergeCell ref="C202:E202"/>
    <mergeCell ref="G202:K202"/>
    <mergeCell ref="L202:N202"/>
    <mergeCell ref="C199:E199"/>
    <mergeCell ref="G199:K199"/>
    <mergeCell ref="L199:N199"/>
    <mergeCell ref="P191:P202"/>
    <mergeCell ref="C192:E192"/>
    <mergeCell ref="G192:K192"/>
    <mergeCell ref="L192:N192"/>
    <mergeCell ref="C193:E193"/>
    <mergeCell ref="G193:K193"/>
    <mergeCell ref="L193:N193"/>
    <mergeCell ref="C194:E194"/>
    <mergeCell ref="G194:K194"/>
    <mergeCell ref="C197:E197"/>
    <mergeCell ref="G197:K197"/>
    <mergeCell ref="L197:N197"/>
    <mergeCell ref="C198:E198"/>
    <mergeCell ref="G198:K198"/>
    <mergeCell ref="L198:N198"/>
    <mergeCell ref="L194:N194"/>
    <mergeCell ref="C195:E195"/>
    <mergeCell ref="G195:K195"/>
    <mergeCell ref="L195:N195"/>
    <mergeCell ref="C196:E196"/>
    <mergeCell ref="G196:K196"/>
    <mergeCell ref="L196:N196"/>
    <mergeCell ref="C201:E201"/>
    <mergeCell ref="G201:K201"/>
    <mergeCell ref="C200:E200"/>
    <mergeCell ref="G200:K200"/>
    <mergeCell ref="L200:N200"/>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F226:J226"/>
    <mergeCell ref="C227:G227"/>
    <mergeCell ref="H227:J227"/>
    <mergeCell ref="H221:J221"/>
    <mergeCell ref="G209:N209"/>
    <mergeCell ref="C213:E213"/>
    <mergeCell ref="G213:N213"/>
    <mergeCell ref="C214:E214"/>
    <mergeCell ref="G214:N214"/>
    <mergeCell ref="C215:G215"/>
    <mergeCell ref="H215:J215"/>
    <mergeCell ref="K215:K221"/>
    <mergeCell ref="L215:N221"/>
    <mergeCell ref="H220:J220"/>
    <mergeCell ref="C221:G221"/>
    <mergeCell ref="C222:N222"/>
    <mergeCell ref="O215:O221"/>
    <mergeCell ref="P215:P221"/>
    <mergeCell ref="C216:J216"/>
    <mergeCell ref="D217:G217"/>
    <mergeCell ref="H217:J217"/>
    <mergeCell ref="D218:G218"/>
    <mergeCell ref="H218:J218"/>
    <mergeCell ref="D219:G219"/>
    <mergeCell ref="H219:J219"/>
    <mergeCell ref="D220:G220"/>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P222:P226"/>
    <mergeCell ref="C223:G223"/>
    <mergeCell ref="H223:J223"/>
    <mergeCell ref="K223:K228"/>
    <mergeCell ref="L223:N228"/>
    <mergeCell ref="C224:G224"/>
    <mergeCell ref="H224:J224"/>
    <mergeCell ref="C225:G225"/>
    <mergeCell ref="H225:J225"/>
    <mergeCell ref="C226:E226"/>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N259"/>
    <mergeCell ref="C260:E260"/>
    <mergeCell ref="H260:N260"/>
    <mergeCell ref="C261:E261"/>
    <mergeCell ref="O263:O267"/>
    <mergeCell ref="P263:P267"/>
    <mergeCell ref="C264:E264"/>
    <mergeCell ref="C265:E265"/>
    <mergeCell ref="C266:E266"/>
    <mergeCell ref="C267:E267"/>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P324:P372"/>
    <mergeCell ref="C325:K325"/>
    <mergeCell ref="L325:L372"/>
    <mergeCell ref="M325:N372"/>
    <mergeCell ref="D326:I326"/>
    <mergeCell ref="J326:K326"/>
    <mergeCell ref="D327:I327"/>
    <mergeCell ref="J327:K327"/>
    <mergeCell ref="D328:G328"/>
    <mergeCell ref="H328:I328"/>
    <mergeCell ref="D334:G334"/>
    <mergeCell ref="H334:I334"/>
    <mergeCell ref="J334:K334"/>
    <mergeCell ref="H335:I335"/>
    <mergeCell ref="J335:K335"/>
    <mergeCell ref="D336:I336"/>
    <mergeCell ref="J336:K336"/>
    <mergeCell ref="D330:I330"/>
    <mergeCell ref="J330:K330"/>
    <mergeCell ref="C331:K331"/>
    <mergeCell ref="D332:I332"/>
    <mergeCell ref="J332:K332"/>
    <mergeCell ref="D333:I333"/>
    <mergeCell ref="J333:K333"/>
    <mergeCell ref="H341:I341"/>
    <mergeCell ref="J341:K341"/>
    <mergeCell ref="D342:I342"/>
    <mergeCell ref="J342:K342"/>
    <mergeCell ref="C343:K343"/>
    <mergeCell ref="D344:I344"/>
    <mergeCell ref="J344:K344"/>
    <mergeCell ref="C337:K337"/>
    <mergeCell ref="D338:I338"/>
    <mergeCell ref="J338:K338"/>
    <mergeCell ref="D339:I339"/>
    <mergeCell ref="J339:K339"/>
    <mergeCell ref="D340:G340"/>
    <mergeCell ref="H340:I340"/>
    <mergeCell ref="J340:K340"/>
    <mergeCell ref="D348:I348"/>
    <mergeCell ref="J348:K348"/>
    <mergeCell ref="C349:K349"/>
    <mergeCell ref="D350:I350"/>
    <mergeCell ref="J350:K350"/>
    <mergeCell ref="D351:I351"/>
    <mergeCell ref="J351:K351"/>
    <mergeCell ref="D345:I345"/>
    <mergeCell ref="J345:K345"/>
    <mergeCell ref="D346:G346"/>
    <mergeCell ref="H346:I346"/>
    <mergeCell ref="J346:K346"/>
    <mergeCell ref="H347:I347"/>
    <mergeCell ref="J347:K347"/>
    <mergeCell ref="C355:K355"/>
    <mergeCell ref="D356:I356"/>
    <mergeCell ref="J356:K356"/>
    <mergeCell ref="D357:I357"/>
    <mergeCell ref="J357:K357"/>
    <mergeCell ref="D358:G358"/>
    <mergeCell ref="H358:I358"/>
    <mergeCell ref="J358:K358"/>
    <mergeCell ref="D352:G352"/>
    <mergeCell ref="H352:I352"/>
    <mergeCell ref="J352:K352"/>
    <mergeCell ref="H353:I353"/>
    <mergeCell ref="J353:K353"/>
    <mergeCell ref="D354:I354"/>
    <mergeCell ref="J354:K354"/>
    <mergeCell ref="D363:I363"/>
    <mergeCell ref="J363:K363"/>
    <mergeCell ref="D364:G364"/>
    <mergeCell ref="H364:I364"/>
    <mergeCell ref="J364:K364"/>
    <mergeCell ref="H365:I365"/>
    <mergeCell ref="J365:K365"/>
    <mergeCell ref="H359:I359"/>
    <mergeCell ref="J359:K359"/>
    <mergeCell ref="D360:I360"/>
    <mergeCell ref="J360:K360"/>
    <mergeCell ref="C361:K361"/>
    <mergeCell ref="D362:I362"/>
    <mergeCell ref="J362:K362"/>
    <mergeCell ref="D370:G370"/>
    <mergeCell ref="H370:I370"/>
    <mergeCell ref="J370:K370"/>
    <mergeCell ref="H371:I371"/>
    <mergeCell ref="J371:K371"/>
    <mergeCell ref="D372:I372"/>
    <mergeCell ref="J372:K372"/>
    <mergeCell ref="D366:I366"/>
    <mergeCell ref="J366:K366"/>
    <mergeCell ref="C367:K367"/>
    <mergeCell ref="D368:I368"/>
    <mergeCell ref="J368:K368"/>
    <mergeCell ref="D369:I369"/>
    <mergeCell ref="J369:K369"/>
    <mergeCell ref="C376:G376"/>
    <mergeCell ref="H376:I376"/>
    <mergeCell ref="J376:J377"/>
    <mergeCell ref="K376:N377"/>
    <mergeCell ref="O376:O377"/>
    <mergeCell ref="P376:P377"/>
    <mergeCell ref="C377:G377"/>
    <mergeCell ref="H377:I377"/>
    <mergeCell ref="C373:G373"/>
    <mergeCell ref="J373:N373"/>
    <mergeCell ref="C374:G374"/>
    <mergeCell ref="J374:N374"/>
    <mergeCell ref="O374:O375"/>
    <mergeCell ref="P374:P375"/>
    <mergeCell ref="C375:G375"/>
    <mergeCell ref="H375:N375"/>
    <mergeCell ref="B389:O389"/>
    <mergeCell ref="C386:G386"/>
    <mergeCell ref="H386:I386"/>
    <mergeCell ref="K386:N386"/>
    <mergeCell ref="C387:I387"/>
    <mergeCell ref="J387:J388"/>
    <mergeCell ref="K387:N388"/>
    <mergeCell ref="D388:G388"/>
    <mergeCell ref="H388:I388"/>
    <mergeCell ref="B378:G378"/>
    <mergeCell ref="H378:N378"/>
    <mergeCell ref="O378:P378"/>
    <mergeCell ref="B379:P379"/>
    <mergeCell ref="C380:G380"/>
    <mergeCell ref="H380:I380"/>
    <mergeCell ref="K380:N380"/>
    <mergeCell ref="O380:P387"/>
    <mergeCell ref="C381:G381"/>
    <mergeCell ref="H381:I381"/>
    <mergeCell ref="C384:G384"/>
    <mergeCell ref="H384:I384"/>
    <mergeCell ref="K384:N384"/>
    <mergeCell ref="C385:G385"/>
    <mergeCell ref="H385:I385"/>
    <mergeCell ref="K385:N385"/>
    <mergeCell ref="K381:N381"/>
    <mergeCell ref="C382:G382"/>
    <mergeCell ref="H382:I382"/>
    <mergeCell ref="K382:N382"/>
    <mergeCell ref="D383:G383"/>
    <mergeCell ref="H383:I383"/>
    <mergeCell ref="K383:N383"/>
  </mergeCells>
  <phoneticPr fontId="24" type="noConversion"/>
  <conditionalFormatting sqref="F73:F75">
    <cfRule type="containsBlanks" dxfId="4117" priority="184">
      <formula>LEN(TRIM(F73))=0</formula>
    </cfRule>
  </conditionalFormatting>
  <conditionalFormatting sqref="F77:F80">
    <cfRule type="containsBlanks" dxfId="4116" priority="183">
      <formula>LEN(TRIM(F77))=0</formula>
    </cfRule>
  </conditionalFormatting>
  <conditionalFormatting sqref="F168:F178">
    <cfRule type="containsBlanks" dxfId="4115" priority="186">
      <formula>LEN(TRIM(F168))=0</formula>
    </cfRule>
  </conditionalFormatting>
  <conditionalFormatting sqref="F180:F190">
    <cfRule type="containsBlanks" dxfId="4114" priority="185">
      <formula>LEN(TRIM(F180))=0</formula>
    </cfRule>
  </conditionalFormatting>
  <conditionalFormatting sqref="F257:F258 O6 H84 F192:F202 O279 H281:I284 K281:L284 O282 H286:I288 K286:L288 H290:I295 K290:L295 H297:I299 K297:L299 O304:O305 O310 O314 O317">
    <cfRule type="containsBlanks" dxfId="4113" priority="204">
      <formula>LEN(TRIM(F6))=0</formula>
    </cfRule>
  </conditionalFormatting>
  <conditionalFormatting sqref="F258">
    <cfRule type="expression" dxfId="4112" priority="33">
      <formula>#REF!="Oui"</formula>
    </cfRule>
  </conditionalFormatting>
  <conditionalFormatting sqref="F260:F267">
    <cfRule type="containsBlanks" dxfId="4111" priority="144">
      <formula>LEN(TRIM(F260))=0</formula>
    </cfRule>
  </conditionalFormatting>
  <conditionalFormatting sqref="F264:F267">
    <cfRule type="expression" dxfId="4110" priority="79">
      <formula>OR($F$263="Non",$F$263="Ne sais pas")</formula>
    </cfRule>
  </conditionalFormatting>
  <conditionalFormatting sqref="F273:F277">
    <cfRule type="containsBlanks" dxfId="4109" priority="76">
      <formula>LEN(TRIM(F273))=0</formula>
    </cfRule>
  </conditionalFormatting>
  <conditionalFormatting sqref="F250:G250 F251 F252:G252 F253 F254:G254">
    <cfRule type="containsBlanks" dxfId="4108" priority="174">
      <formula>LEN(TRIM(F250))=0</formula>
    </cfRule>
  </conditionalFormatting>
  <conditionalFormatting sqref="F273:G277">
    <cfRule type="expression" dxfId="4107" priority="73">
      <formula>OR($G$271="Non",$G$271="Ne sais pas",$G$271="Non applicable (no LMIS)")</formula>
    </cfRule>
    <cfRule type="expression" dxfId="4106" priority="74">
      <formula>OR($G$271="Non",$G$271="Ne sais pas",$G$271="Non applicable (aucun LMIS)")</formula>
    </cfRule>
    <cfRule type="expression" dxfId="4105" priority="75">
      <formula>OR($G$269="Non",$G$269="Ne sais pas")</formula>
    </cfRule>
  </conditionalFormatting>
  <conditionalFormatting sqref="F86:J86">
    <cfRule type="containsBlanks" dxfId="4104" priority="106">
      <formula>LEN(TRIM(F86))=0</formula>
    </cfRule>
  </conditionalFormatting>
  <conditionalFormatting sqref="F228:J228">
    <cfRule type="expression" dxfId="4103" priority="82">
      <formula>$H$227="Non"</formula>
    </cfRule>
  </conditionalFormatting>
  <conditionalFormatting sqref="F246:K246">
    <cfRule type="expression" dxfId="4102" priority="80">
      <formula>OR($K245="Non",$K245="Ne sais pas")</formula>
    </cfRule>
  </conditionalFormatting>
  <conditionalFormatting sqref="F45:M45">
    <cfRule type="expression" dxfId="4101" priority="109">
      <formula>OR($I$42="Non",$I$42="Ne sais pas")</formula>
    </cfRule>
    <cfRule type="containsBlanks" dxfId="4100" priority="110">
      <formula>LEN(TRIM(F45))=0</formula>
    </cfRule>
  </conditionalFormatting>
  <conditionalFormatting sqref="F47:M47">
    <cfRule type="expression" dxfId="4099" priority="107">
      <formula>OR($I$42="Non",$I$42="Ne sais pas")</formula>
    </cfRule>
    <cfRule type="containsBlanks" dxfId="4098" priority="108">
      <formula>LEN(TRIM(F47))=0</formula>
    </cfRule>
  </conditionalFormatting>
  <conditionalFormatting sqref="F52:M56">
    <cfRule type="containsBlanks" dxfId="4097" priority="1">
      <formula>LEN(TRIM(F52))=0</formula>
    </cfRule>
  </conditionalFormatting>
  <conditionalFormatting sqref="F8:N8">
    <cfRule type="expression" dxfId="4096" priority="114">
      <formula>OR($I$6="Non",$I$6="Ne sais pas")</formula>
    </cfRule>
    <cfRule type="expression" dxfId="4095" priority="115">
      <formula>$N$13="No"</formula>
    </cfRule>
    <cfRule type="expression" dxfId="4094" priority="116">
      <formula>$N$13="Non applicable"</formula>
    </cfRule>
    <cfRule type="expression" dxfId="4093" priority="117">
      <formula>$N$13="Ne sais pas"</formula>
    </cfRule>
    <cfRule type="containsBlanks" dxfId="4092" priority="210">
      <formula>LEN(TRIM(F8))=0</formula>
    </cfRule>
  </conditionalFormatting>
  <conditionalFormatting sqref="F86:N89">
    <cfRule type="expression" dxfId="4091" priority="105">
      <formula>OR($H$84="Non",$H$84="Ne sais pas")</formula>
    </cfRule>
  </conditionalFormatting>
  <conditionalFormatting sqref="G38:G39">
    <cfRule type="expression" dxfId="4090" priority="112">
      <formula>$J$35="Non"</formula>
    </cfRule>
  </conditionalFormatting>
  <conditionalFormatting sqref="G139">
    <cfRule type="containsBlanks" dxfId="4089" priority="201">
      <formula>LEN(TRIM(G139))=0</formula>
    </cfRule>
  </conditionalFormatting>
  <conditionalFormatting sqref="G151:G153 J151:J164">
    <cfRule type="containsBlanks" dxfId="4088" priority="62">
      <formula>LEN(TRIM(G151))=0</formula>
    </cfRule>
  </conditionalFormatting>
  <conditionalFormatting sqref="G154:G164">
    <cfRule type="containsBlanks" dxfId="4087" priority="59">
      <formula>LEN(TRIM(G154))=0</formula>
    </cfRule>
  </conditionalFormatting>
  <conditionalFormatting sqref="G256">
    <cfRule type="containsBlanks" dxfId="4086" priority="173">
      <formula>LEN(TRIM(G256))=0</formula>
    </cfRule>
  </conditionalFormatting>
  <conditionalFormatting sqref="G269">
    <cfRule type="containsBlanks" dxfId="4085" priority="176">
      <formula>LEN(TRIM(G269))=0</formula>
    </cfRule>
  </conditionalFormatting>
  <conditionalFormatting sqref="G271">
    <cfRule type="expression" dxfId="4084" priority="77">
      <formula>OR($G$269="Non",$G$269="Ne sais pas")</formula>
    </cfRule>
    <cfRule type="containsBlanks" dxfId="4083" priority="78">
      <formula>LEN(TRIM(G271))=0</formula>
    </cfRule>
  </conditionalFormatting>
  <conditionalFormatting sqref="G151:I151">
    <cfRule type="expression" dxfId="4082" priority="61">
      <formula>OR($I$94="Non",$I$94="Ne sais pas")</formula>
    </cfRule>
  </conditionalFormatting>
  <conditionalFormatting sqref="G152:I152">
    <cfRule type="expression" dxfId="4081" priority="60">
      <formula>OR($I$97="Non",$I$97="Ne sais pas")</formula>
    </cfRule>
  </conditionalFormatting>
  <conditionalFormatting sqref="G153:I154">
    <cfRule type="expression" dxfId="4080" priority="58">
      <formula>OR($I$100="Non",$I$100="Ne sais pas")</formula>
    </cfRule>
  </conditionalFormatting>
  <conditionalFormatting sqref="G155:I155">
    <cfRule type="expression" dxfId="4079" priority="57">
      <formula>OR($I$103="Non",$I$103="Ne sais pas")</formula>
    </cfRule>
  </conditionalFormatting>
  <conditionalFormatting sqref="G156:I156">
    <cfRule type="expression" dxfId="4078" priority="56">
      <formula>OR($I$106="Non",$I$106="Ne sais pas")</formula>
    </cfRule>
  </conditionalFormatting>
  <conditionalFormatting sqref="G157:I157">
    <cfRule type="expression" dxfId="4077" priority="55">
      <formula>OR($I$109="Non",$I$109="Ne sais pas")</formula>
    </cfRule>
  </conditionalFormatting>
  <conditionalFormatting sqref="G158:I158">
    <cfRule type="expression" dxfId="4076" priority="53">
      <formula>OR($I$112="Non",$I$112="Ne sais pas")</formula>
    </cfRule>
  </conditionalFormatting>
  <conditionalFormatting sqref="G159:I159">
    <cfRule type="expression" dxfId="4075" priority="51">
      <formula>OR($I$115="Non",$I$115="Ne sais pas")</formula>
    </cfRule>
  </conditionalFormatting>
  <conditionalFormatting sqref="G160:I160">
    <cfRule type="expression" dxfId="4074" priority="49">
      <formula>OR($I$118="Non",$I$118="Ne sais pas")</formula>
    </cfRule>
  </conditionalFormatting>
  <conditionalFormatting sqref="G161:I161">
    <cfRule type="expression" dxfId="4073" priority="47">
      <formula>OR($I$121="Non",$I$121="Ne sais pas")</formula>
    </cfRule>
  </conditionalFormatting>
  <conditionalFormatting sqref="G162:I162">
    <cfRule type="expression" dxfId="4072" priority="45">
      <formula>OR($I$124="Non",$I$124="Ne sais pas")</formula>
    </cfRule>
  </conditionalFormatting>
  <conditionalFormatting sqref="G163:I163">
    <cfRule type="expression" dxfId="4071" priority="42">
      <formula>OR($I$127="Non",$I$127="Ne sais pas")</formula>
    </cfRule>
  </conditionalFormatting>
  <conditionalFormatting sqref="G164:I164">
    <cfRule type="expression" dxfId="4070" priority="41">
      <formula>OR($I$130="Non",$I$130="Ne sais pas")</formula>
    </cfRule>
  </conditionalFormatting>
  <conditionalFormatting sqref="G38:J39">
    <cfRule type="expression" dxfId="4069" priority="111">
      <formula>OR($J$35="Non",$J$35="Ne sais pas")</formula>
    </cfRule>
    <cfRule type="containsBlanks" dxfId="4068" priority="113">
      <formula>LEN(TRIM(G38))=0</formula>
    </cfRule>
  </conditionalFormatting>
  <conditionalFormatting sqref="G71:J71">
    <cfRule type="containsBlanks" dxfId="4067" priority="175">
      <formula>LEN(TRIM(G71))=0</formula>
    </cfRule>
  </conditionalFormatting>
  <conditionalFormatting sqref="G95:J96 G98:J99 G101:J102 G107:J108 G110:J111 G113:J114 G116:J117 G119:J120 G122:J123 G125:J126 G128:J129 G131:J132">
    <cfRule type="containsBlanks" dxfId="4066" priority="24">
      <formula>LEN(TRIM(G95))=0</formula>
    </cfRule>
  </conditionalFormatting>
  <conditionalFormatting sqref="G104:J105">
    <cfRule type="containsBlanks" dxfId="4065" priority="23">
      <formula>LEN(TRIM(G104))=0</formula>
    </cfRule>
  </conditionalFormatting>
  <conditionalFormatting sqref="G168:K178">
    <cfRule type="expression" dxfId="4064" priority="92">
      <formula>OR($F168="Non",$F168="Ne sais pas")</formula>
    </cfRule>
  </conditionalFormatting>
  <conditionalFormatting sqref="G45:N45">
    <cfRule type="expression" dxfId="4063" priority="37">
      <formula>$F$45="Non"</formula>
    </cfRule>
  </conditionalFormatting>
  <conditionalFormatting sqref="G47:N47">
    <cfRule type="expression" dxfId="4062" priority="36">
      <formula>$F$47="Non"</formula>
    </cfRule>
  </conditionalFormatting>
  <conditionalFormatting sqref="G180:N190">
    <cfRule type="expression" dxfId="4061" priority="91">
      <formula>OR($F180="Non",$F180="Ne sais pas")</formula>
    </cfRule>
  </conditionalFormatting>
  <conditionalFormatting sqref="G192:N202">
    <cfRule type="expression" dxfId="4060" priority="88">
      <formula>OR($F192="Non",$F192="Ne sais pas")</formula>
    </cfRule>
  </conditionalFormatting>
  <conditionalFormatting sqref="G204:N214">
    <cfRule type="expression" dxfId="4059" priority="87">
      <formula>OR($F204="Non",$F204="Ne sais pas")</formula>
    </cfRule>
  </conditionalFormatting>
  <conditionalFormatting sqref="H25:H26">
    <cfRule type="containsBlanks" dxfId="4058" priority="146">
      <formula>LEN(TRIM(H25))=0</formula>
    </cfRule>
  </conditionalFormatting>
  <conditionalFormatting sqref="H29:H32">
    <cfRule type="containsBlanks" dxfId="4057" priority="25">
      <formula>LEN(TRIM(H29))=0</formula>
    </cfRule>
  </conditionalFormatting>
  <conditionalFormatting sqref="H141:H142">
    <cfRule type="expression" dxfId="4056" priority="102">
      <formula>#REF!="Don't know"</formula>
    </cfRule>
  </conditionalFormatting>
  <conditionalFormatting sqref="H141:H144">
    <cfRule type="expression" dxfId="4055" priority="101">
      <formula>#REF!="Non"</formula>
    </cfRule>
  </conditionalFormatting>
  <conditionalFormatting sqref="H141:H145">
    <cfRule type="containsBlanks" dxfId="4054" priority="103">
      <formula>LEN(TRIM(H141))=0</formula>
    </cfRule>
  </conditionalFormatting>
  <conditionalFormatting sqref="H143:H144">
    <cfRule type="expression" dxfId="4053" priority="100">
      <formula>#REF!="Ne sais pas"</formula>
    </cfRule>
  </conditionalFormatting>
  <conditionalFormatting sqref="H145">
    <cfRule type="expression" dxfId="4052" priority="194">
      <formula>#REF!="Don't know"</formula>
    </cfRule>
    <cfRule type="expression" dxfId="4051" priority="195">
      <formula>#REF!="No"</formula>
    </cfRule>
  </conditionalFormatting>
  <conditionalFormatting sqref="H147 K141">
    <cfRule type="expression" dxfId="4050" priority="197">
      <formula>#REF!="Don't know"</formula>
    </cfRule>
    <cfRule type="expression" dxfId="4049" priority="198">
      <formula>#REF!="No"</formula>
    </cfRule>
  </conditionalFormatting>
  <conditionalFormatting sqref="H147">
    <cfRule type="containsBlanks" dxfId="4048" priority="196">
      <formula>LEN(TRIM(H147))=0</formula>
    </cfRule>
  </conditionalFormatting>
  <conditionalFormatting sqref="H215">
    <cfRule type="containsBlanks" dxfId="4047" priority="180">
      <formula>LEN(TRIM(H215))=0</formula>
    </cfRule>
    <cfRule type="expression" dxfId="4046" priority="181">
      <formula>#REF!="Don't know"</formula>
    </cfRule>
    <cfRule type="expression" dxfId="4045" priority="182">
      <formula>#REF!="No"</formula>
    </cfRule>
  </conditionalFormatting>
  <conditionalFormatting sqref="H217:H220">
    <cfRule type="containsBlanks" dxfId="4044" priority="4">
      <formula>LEN(TRIM(H217))=0</formula>
    </cfRule>
  </conditionalFormatting>
  <conditionalFormatting sqref="H223:H225">
    <cfRule type="containsBlanks" dxfId="4043" priority="85">
      <formula>LEN(TRIM(H223))=0</formula>
    </cfRule>
  </conditionalFormatting>
  <conditionalFormatting sqref="H227">
    <cfRule type="containsBlanks" dxfId="4042" priority="83">
      <formula>LEN(TRIM(H227))=0</formula>
    </cfRule>
  </conditionalFormatting>
  <conditionalFormatting sqref="H304:H306">
    <cfRule type="containsBlanks" dxfId="4041" priority="72">
      <formula>LEN(TRIM(H304))=0</formula>
    </cfRule>
  </conditionalFormatting>
  <conditionalFormatting sqref="H308">
    <cfRule type="containsBlanks" dxfId="4040" priority="32">
      <formula>LEN(TRIM(H308))=0</formula>
    </cfRule>
  </conditionalFormatting>
  <conditionalFormatting sqref="H309:H315">
    <cfRule type="containsBlanks" dxfId="4039" priority="70">
      <formula>LEN(TRIM(H309))=0</formula>
    </cfRule>
  </conditionalFormatting>
  <conditionalFormatting sqref="H317:H318">
    <cfRule type="containsBlanks" dxfId="4038" priority="192">
      <formula>LEN(TRIM(H317))=0</formula>
    </cfRule>
  </conditionalFormatting>
  <conditionalFormatting sqref="H320">
    <cfRule type="containsBlanks" dxfId="4037" priority="188">
      <formula>LEN(TRIM(H320))=0</formula>
    </cfRule>
  </conditionalFormatting>
  <conditionalFormatting sqref="H373:H374">
    <cfRule type="containsBlanks" dxfId="4036" priority="154">
      <formula>LEN(TRIM(H373))=0</formula>
    </cfRule>
  </conditionalFormatting>
  <conditionalFormatting sqref="H377">
    <cfRule type="containsBlanks" dxfId="4035" priority="139">
      <formula>LEN(TRIM(H377))=0</formula>
    </cfRule>
    <cfRule type="containsBlanks" priority="140">
      <formula>LEN(TRIM(H377))=0</formula>
    </cfRule>
  </conditionalFormatting>
  <conditionalFormatting sqref="H380:H383">
    <cfRule type="containsBlanks" dxfId="4034" priority="64">
      <formula>LEN(TRIM(H380))=0</formula>
    </cfRule>
  </conditionalFormatting>
  <conditionalFormatting sqref="H380:H386">
    <cfRule type="containsBlanks" priority="9">
      <formula>LEN(TRIM(H380))=0</formula>
    </cfRule>
  </conditionalFormatting>
  <conditionalFormatting sqref="H384:H386">
    <cfRule type="containsBlanks" dxfId="4033" priority="8">
      <formula>LEN(TRIM(H384))=0</formula>
    </cfRule>
  </conditionalFormatting>
  <conditionalFormatting sqref="H388">
    <cfRule type="containsBlanks" dxfId="4032" priority="5">
      <formula>LEN(TRIM(H388))=0</formula>
    </cfRule>
    <cfRule type="containsBlanks" priority="6">
      <formula>LEN(TRIM(H388))=0</formula>
    </cfRule>
  </conditionalFormatting>
  <conditionalFormatting sqref="H376:I376">
    <cfRule type="containsBlanks" dxfId="4031" priority="178">
      <formula>LEN(TRIM(H376))=0</formula>
    </cfRule>
    <cfRule type="containsBlanks" priority="179">
      <formula>LEN(TRIM(H376))=0</formula>
    </cfRule>
  </conditionalFormatting>
  <conditionalFormatting sqref="H377:I377">
    <cfRule type="expression" dxfId="4030" priority="27">
      <formula>OR($H$376="Aucun plan PSE commencé/élaboré",$H$376="Oui plan PSE mais aucun composant FP/RH",$H$376="Ne sais pas")</formula>
    </cfRule>
  </conditionalFormatting>
  <conditionalFormatting sqref="H381:I381">
    <cfRule type="expression" dxfId="4029" priority="63">
      <formula>OR($H$380="Non",$H$380="Ne sais pas")</formula>
    </cfRule>
  </conditionalFormatting>
  <conditionalFormatting sqref="H384:I384">
    <cfRule type="expression" dxfId="4028" priority="7">
      <formula>$I$6="Non"</formula>
    </cfRule>
  </conditionalFormatting>
  <conditionalFormatting sqref="H141:J144">
    <cfRule type="expression" dxfId="4027" priority="99">
      <formula>OR($G$139="Non",$G$139="Ne sais pas")</formula>
    </cfRule>
  </conditionalFormatting>
  <conditionalFormatting sqref="H146:J146">
    <cfRule type="expression" dxfId="4026" priority="97">
      <formula>OR($H$145="Non",$H$145="Ne sais pas")</formula>
    </cfRule>
  </conditionalFormatting>
  <conditionalFormatting sqref="H148:J148">
    <cfRule type="expression" dxfId="4025" priority="96">
      <formula>OR($H$147="Non",$H$147="Ne sais pas")</formula>
    </cfRule>
  </conditionalFormatting>
  <conditionalFormatting sqref="H217:J220">
    <cfRule type="expression" dxfId="4024" priority="3">
      <formula>AND($H$223="Non",$H$224="Non")</formula>
    </cfRule>
  </conditionalFormatting>
  <conditionalFormatting sqref="H221:J221">
    <cfRule type="expression" dxfId="4023" priority="86">
      <formula>OR($H$215="Non",$H$215="Ne sais pas")</formula>
    </cfRule>
  </conditionalFormatting>
  <conditionalFormatting sqref="H225:J225">
    <cfRule type="expression" dxfId="4022" priority="84">
      <formula>AND($H$223="Non",$H$224="Non")</formula>
    </cfRule>
  </conditionalFormatting>
  <conditionalFormatting sqref="H230:J230">
    <cfRule type="containsBlanks" dxfId="4021" priority="34">
      <formula>LEN(TRIM(H230))=0</formula>
    </cfRule>
  </conditionalFormatting>
  <conditionalFormatting sqref="H230:J231">
    <cfRule type="expression" dxfId="4020" priority="35">
      <formula>AND($H$223="Non",$H$224="Non")</formula>
    </cfRule>
  </conditionalFormatting>
  <conditionalFormatting sqref="H231:J231">
    <cfRule type="expression" dxfId="4019" priority="81">
      <formula>OR($H$230="Non",$H$230="Ne sais pas")</formula>
    </cfRule>
  </conditionalFormatting>
  <conditionalFormatting sqref="H306:J306">
    <cfRule type="expression" dxfId="4018" priority="71">
      <formula>OR($H$305="Non",$H$305="Ne sais pas")</formula>
    </cfRule>
  </conditionalFormatting>
  <conditionalFormatting sqref="H307:J307">
    <cfRule type="expression" dxfId="4017" priority="31">
      <formula>OR($H$306="Non",$H$306="Ne sais pas",$H$305="Non",$H$305="Ne sais pas")</formula>
    </cfRule>
  </conditionalFormatting>
  <conditionalFormatting sqref="H315:J315">
    <cfRule type="expression" dxfId="4016" priority="69">
      <formula>OR($H$314="Non",$H$314="Ne sais pas")</formula>
    </cfRule>
  </conditionalFormatting>
  <conditionalFormatting sqref="H319:J319">
    <cfRule type="expression" dxfId="4015" priority="67">
      <formula>OR($H$318="Non",$H$318="Ne sais pas")</formula>
    </cfRule>
    <cfRule type="containsBlanks" dxfId="4014" priority="68">
      <formula>LEN(TRIM(H319))=0</formula>
    </cfRule>
  </conditionalFormatting>
  <conditionalFormatting sqref="H321:J321">
    <cfRule type="expression" dxfId="4013" priority="66">
      <formula>OR($H$320="Non",$H$320="Ne sais pas",$H$320="Non applicable")</formula>
    </cfRule>
  </conditionalFormatting>
  <conditionalFormatting sqref="H322:J322">
    <cfRule type="expression" dxfId="4012" priority="29">
      <formula>$H$320="Oui"</formula>
    </cfRule>
    <cfRule type="containsBlanks" dxfId="4011" priority="30">
      <formula>LEN(TRIM(H322))=0</formula>
    </cfRule>
  </conditionalFormatting>
  <conditionalFormatting sqref="H375:N375">
    <cfRule type="expression" dxfId="4010" priority="65">
      <formula>OR($H$374="Non",$H$374="Ne sais pas")</formula>
    </cfRule>
  </conditionalFormatting>
  <conditionalFormatting sqref="I6">
    <cfRule type="containsBlanks" dxfId="4009" priority="187">
      <formula>LEN(TRIM(I6))=0</formula>
    </cfRule>
    <cfRule type="expression" dxfId="4008" priority="205">
      <formula>$N$13="Ne sais pas"</formula>
    </cfRule>
    <cfRule type="expression" dxfId="4007" priority="206">
      <formula>$N$13="Non applicable"</formula>
    </cfRule>
    <cfRule type="expression" dxfId="4006" priority="207">
      <formula>$N$13="Non"</formula>
    </cfRule>
  </conditionalFormatting>
  <conditionalFormatting sqref="I10:I11">
    <cfRule type="expression" dxfId="4005" priority="135">
      <formula>$I$6="Non"</formula>
    </cfRule>
  </conditionalFormatting>
  <conditionalFormatting sqref="I10:I18">
    <cfRule type="expression" dxfId="4004" priority="136">
      <formula>$N$13="Non"</formula>
    </cfRule>
    <cfRule type="expression" dxfId="4003" priority="137">
      <formula>$N$13="Non applicable"</formula>
    </cfRule>
    <cfRule type="expression" dxfId="4002" priority="138">
      <formula>$N$13="Ne sais pas"</formula>
    </cfRule>
  </conditionalFormatting>
  <conditionalFormatting sqref="I10:I23">
    <cfRule type="expression" dxfId="4001" priority="129">
      <formula>OR($I$6="Non",$I$6="Ne sais pas")</formula>
    </cfRule>
    <cfRule type="containsBlanks" dxfId="4000" priority="208">
      <formula>LEN(TRIM(I10))=0</formula>
    </cfRule>
  </conditionalFormatting>
  <conditionalFormatting sqref="I12">
    <cfRule type="expression" dxfId="3999" priority="134">
      <formula>$I$6="No"</formula>
    </cfRule>
  </conditionalFormatting>
  <conditionalFormatting sqref="I19:I23">
    <cfRule type="expression" dxfId="3998" priority="130">
      <formula>$I$6="Non"</formula>
    </cfRule>
    <cfRule type="expression" dxfId="3997" priority="131">
      <formula>$N$13="No"</formula>
    </cfRule>
    <cfRule type="expression" dxfId="3996" priority="132">
      <formula>$N$13="Non applicable"</formula>
    </cfRule>
    <cfRule type="expression" dxfId="3995" priority="133">
      <formula>$N$13="Ne sais pas"</formula>
    </cfRule>
  </conditionalFormatting>
  <conditionalFormatting sqref="I23">
    <cfRule type="expression" dxfId="3994" priority="38">
      <formula>OR($I$22="Non",$I$22="Ne sais pas",$I$22="Non applicable")</formula>
    </cfRule>
  </conditionalFormatting>
  <conditionalFormatting sqref="I42">
    <cfRule type="containsBlanks" dxfId="3993" priority="189">
      <formula>LEN(TRIM(I42))=0</formula>
    </cfRule>
  </conditionalFormatting>
  <conditionalFormatting sqref="J25:J28">
    <cfRule type="containsBlanks" dxfId="3992" priority="145">
      <formula>LEN(TRIM(J25))=0</formula>
    </cfRule>
  </conditionalFormatting>
  <conditionalFormatting sqref="J33">
    <cfRule type="containsBlanks" dxfId="3991" priority="200">
      <formula>LEN(TRIM(J33))=0</formula>
    </cfRule>
  </conditionalFormatting>
  <conditionalFormatting sqref="J35">
    <cfRule type="containsBlanks" dxfId="3990" priority="199">
      <formula>LEN(TRIM(J35))=0</formula>
    </cfRule>
  </conditionalFormatting>
  <conditionalFormatting sqref="J67:J70">
    <cfRule type="containsBlanks" dxfId="3989" priority="163">
      <formula>LEN(TRIM(J67))=0</formula>
    </cfRule>
  </conditionalFormatting>
  <conditionalFormatting sqref="J326:J327">
    <cfRule type="containsBlanks" dxfId="3988" priority="171">
      <formula>LEN(TRIM(J326))=0</formula>
    </cfRule>
  </conditionalFormatting>
  <conditionalFormatting sqref="J330">
    <cfRule type="containsBlanks" dxfId="3987" priority="162">
      <formula>LEN(TRIM(J330))=0</formula>
    </cfRule>
  </conditionalFormatting>
  <conditionalFormatting sqref="J332:J333">
    <cfRule type="containsBlanks" dxfId="3986" priority="170">
      <formula>LEN(TRIM(J332))=0</formula>
    </cfRule>
  </conditionalFormatting>
  <conditionalFormatting sqref="J336">
    <cfRule type="containsBlanks" dxfId="3985" priority="161">
      <formula>LEN(TRIM(J336))=0</formula>
    </cfRule>
  </conditionalFormatting>
  <conditionalFormatting sqref="J338:J339">
    <cfRule type="containsBlanks" dxfId="3984" priority="169">
      <formula>LEN(TRIM(J338))=0</formula>
    </cfRule>
  </conditionalFormatting>
  <conditionalFormatting sqref="J342">
    <cfRule type="containsBlanks" dxfId="3983" priority="160">
      <formula>LEN(TRIM(J342))=0</formula>
    </cfRule>
  </conditionalFormatting>
  <conditionalFormatting sqref="J344:J345">
    <cfRule type="containsBlanks" dxfId="3982" priority="168">
      <formula>LEN(TRIM(J344))=0</formula>
    </cfRule>
  </conditionalFormatting>
  <conditionalFormatting sqref="J348">
    <cfRule type="containsBlanks" dxfId="3981" priority="159">
      <formula>LEN(TRIM(J348))=0</formula>
    </cfRule>
  </conditionalFormatting>
  <conditionalFormatting sqref="J350:J351">
    <cfRule type="containsBlanks" dxfId="3980" priority="167">
      <formula>LEN(TRIM(J350))=0</formula>
    </cfRule>
  </conditionalFormatting>
  <conditionalFormatting sqref="J354">
    <cfRule type="containsBlanks" dxfId="3979" priority="153">
      <formula>LEN(TRIM(J354))=0</formula>
    </cfRule>
  </conditionalFormatting>
  <conditionalFormatting sqref="J356:J357">
    <cfRule type="containsBlanks" dxfId="3978" priority="166">
      <formula>LEN(TRIM(J356))=0</formula>
    </cfRule>
  </conditionalFormatting>
  <conditionalFormatting sqref="J360">
    <cfRule type="containsBlanks" dxfId="3977" priority="158">
      <formula>LEN(TRIM(J360))=0</formula>
    </cfRule>
  </conditionalFormatting>
  <conditionalFormatting sqref="J362:J363">
    <cfRule type="containsBlanks" dxfId="3976" priority="165">
      <formula>LEN(TRIM(J362))=0</formula>
    </cfRule>
  </conditionalFormatting>
  <conditionalFormatting sqref="J366">
    <cfRule type="containsBlanks" dxfId="3975" priority="157">
      <formula>LEN(TRIM(J366))=0</formula>
    </cfRule>
  </conditionalFormatting>
  <conditionalFormatting sqref="J368:J369">
    <cfRule type="containsBlanks" dxfId="3974" priority="164">
      <formula>LEN(TRIM(J368))=0</formula>
    </cfRule>
  </conditionalFormatting>
  <conditionalFormatting sqref="J372">
    <cfRule type="containsBlanks" dxfId="3973" priority="156">
      <formula>LEN(TRIM(J372))=0</formula>
    </cfRule>
  </conditionalFormatting>
  <conditionalFormatting sqref="J151:L156">
    <cfRule type="expression" dxfId="3972" priority="2">
      <formula>OR($G$94="Non",$G$94="Ne sais pas")</formula>
    </cfRule>
  </conditionalFormatting>
  <conditionalFormatting sqref="J157:L157">
    <cfRule type="expression" dxfId="3971" priority="54">
      <formula>OR($G$109="Non",$G$109="Ne sais pas")</formula>
    </cfRule>
  </conditionalFormatting>
  <conditionalFormatting sqref="J158:L158">
    <cfRule type="expression" dxfId="3970" priority="52">
      <formula>OR($G$112="Non",$G$112="Ne sais pas")</formula>
    </cfRule>
  </conditionalFormatting>
  <conditionalFormatting sqref="J159:L159">
    <cfRule type="expression" dxfId="3969" priority="50">
      <formula>OR($G$115="Non",$G$115="Ne sais pas")</formula>
    </cfRule>
  </conditionalFormatting>
  <conditionalFormatting sqref="J160:L160">
    <cfRule type="expression" dxfId="3968" priority="48">
      <formula>OR($G$118="Non",$G$118="Ne sais pas")</formula>
    </cfRule>
  </conditionalFormatting>
  <conditionalFormatting sqref="J161:L161">
    <cfRule type="expression" dxfId="3967" priority="46">
      <formula>OR($G$121="Non",$G$121="Ne sais pas")</formula>
    </cfRule>
  </conditionalFormatting>
  <conditionalFormatting sqref="J162:L162">
    <cfRule type="expression" dxfId="3966" priority="44">
      <formula>OR($G$124="Non",$G$124="Ne sais pas")</formula>
    </cfRule>
  </conditionalFormatting>
  <conditionalFormatting sqref="J163:L163">
    <cfRule type="expression" dxfId="3965" priority="43">
      <formula>OR($G$127="Non",$G$127="Ne sais pas")</formula>
    </cfRule>
  </conditionalFormatting>
  <conditionalFormatting sqref="J164:L164">
    <cfRule type="expression" dxfId="3964" priority="40">
      <formula>OR($G$130="Non",$G$130="Ne sais pas")</formula>
    </cfRule>
  </conditionalFormatting>
  <conditionalFormatting sqref="J139:N139">
    <cfRule type="expression" dxfId="3963" priority="98">
      <formula>OR($G$139="Non",$G$139="Ne sais pas")</formula>
    </cfRule>
  </conditionalFormatting>
  <conditionalFormatting sqref="J373:N373">
    <cfRule type="expression" dxfId="3962" priority="28">
      <formula>OR($H$373="Non",$H$373="Ne sais pas")</formula>
    </cfRule>
  </conditionalFormatting>
  <conditionalFormatting sqref="K94">
    <cfRule type="expression" dxfId="3961" priority="22">
      <formula>OR($H$84="Non",$H$84="Ne sais pas")</formula>
    </cfRule>
  </conditionalFormatting>
  <conditionalFormatting sqref="K97">
    <cfRule type="expression" dxfId="3960" priority="21">
      <formula>OR($H$84="Non",$H$84="Ne sais pas")</formula>
    </cfRule>
  </conditionalFormatting>
  <conditionalFormatting sqref="K100">
    <cfRule type="expression" dxfId="3959" priority="20">
      <formula>OR($H$84="Non",$H$84="Ne sais pas")</formula>
    </cfRule>
  </conditionalFormatting>
  <conditionalFormatting sqref="K103">
    <cfRule type="expression" dxfId="3958" priority="19">
      <formula>OR($H$84="Non",$H$84="Ne sais pas")</formula>
    </cfRule>
  </conditionalFormatting>
  <conditionalFormatting sqref="K106">
    <cfRule type="expression" dxfId="3957" priority="18">
      <formula>OR($H$84="Non",$H$84="Ne sais pas")</formula>
    </cfRule>
  </conditionalFormatting>
  <conditionalFormatting sqref="K109">
    <cfRule type="expression" dxfId="3956" priority="17">
      <formula>OR($H$84="Non",$H$84="Ne sais pas")</formula>
    </cfRule>
  </conditionalFormatting>
  <conditionalFormatting sqref="K112">
    <cfRule type="expression" dxfId="3955" priority="16">
      <formula>OR($H$84="Non",$H$84="Ne sais pas")</formula>
    </cfRule>
  </conditionalFormatting>
  <conditionalFormatting sqref="K115">
    <cfRule type="expression" dxfId="3954" priority="15">
      <formula>OR($H$84="Non",$H$84="Ne sais pas")</formula>
    </cfRule>
  </conditionalFormatting>
  <conditionalFormatting sqref="K118">
    <cfRule type="expression" dxfId="3953" priority="14">
      <formula>OR($H$84="Non",$H$84="Ne sais pas")</formula>
    </cfRule>
  </conditionalFormatting>
  <conditionalFormatting sqref="K121">
    <cfRule type="expression" dxfId="3952" priority="13">
      <formula>OR($H$84="Non",$H$84="Ne sais pas")</formula>
    </cfRule>
  </conditionalFormatting>
  <conditionalFormatting sqref="K124">
    <cfRule type="expression" dxfId="3951" priority="12">
      <formula>OR($H$84="Non",$H$84="Ne sais pas")</formula>
    </cfRule>
  </conditionalFormatting>
  <conditionalFormatting sqref="K127">
    <cfRule type="expression" dxfId="3950" priority="11">
      <formula>OR($H$84="Non",$H$84="Ne sais pas")</formula>
    </cfRule>
  </conditionalFormatting>
  <conditionalFormatting sqref="K130">
    <cfRule type="expression" dxfId="3949" priority="10">
      <formula>OR($H$84="Non",$H$84="Ne sais pas")</formula>
    </cfRule>
  </conditionalFormatting>
  <conditionalFormatting sqref="K141 F204:F214 K223 K233:K245 F248">
    <cfRule type="containsBlanks" dxfId="3948" priority="202">
      <formula>LEN(TRIM(F141))=0</formula>
    </cfRule>
  </conditionalFormatting>
  <conditionalFormatting sqref="K247">
    <cfRule type="containsBlanks" dxfId="3947" priority="193">
      <formula>LEN(TRIM(K247))=0</formula>
    </cfRule>
  </conditionalFormatting>
  <conditionalFormatting sqref="K19:N23">
    <cfRule type="expression" dxfId="3946" priority="118">
      <formula>OR($I$6="Non",$I$6="Ne sais pas")</formula>
    </cfRule>
    <cfRule type="containsBlanks" dxfId="3945" priority="209">
      <formula>LEN(TRIM(K19))=0</formula>
    </cfRule>
  </conditionalFormatting>
  <conditionalFormatting sqref="L168:L178">
    <cfRule type="expression" dxfId="3944" priority="94">
      <formula>$F$225="Don't know"</formula>
    </cfRule>
    <cfRule type="expression" dxfId="3943" priority="95">
      <formula>$F$225="Non"</formula>
    </cfRule>
    <cfRule type="containsBlanks" dxfId="3942" priority="211">
      <formula>LEN(TRIM(L168))=0</formula>
    </cfRule>
  </conditionalFormatting>
  <conditionalFormatting sqref="L192:M202">
    <cfRule type="expression" dxfId="3941" priority="89">
      <formula>$F$225="Ne sais pas"</formula>
    </cfRule>
    <cfRule type="expression" dxfId="3940" priority="90">
      <formula>$F$225="Non"</formula>
    </cfRule>
  </conditionalFormatting>
  <conditionalFormatting sqref="L10:N10">
    <cfRule type="expression" dxfId="3939" priority="128">
      <formula>OR($I$10="Non",$I$10="Ne sais pas",$I$10="Non applicable")</formula>
    </cfRule>
  </conditionalFormatting>
  <conditionalFormatting sqref="L10:N18">
    <cfRule type="expression" dxfId="3938" priority="119">
      <formula>OR($I$6="Non",$I$6="Ne sais pas")</formula>
    </cfRule>
  </conditionalFormatting>
  <conditionalFormatting sqref="L11:N11">
    <cfRule type="expression" dxfId="3937" priority="127">
      <formula>OR($I$11="Non",$I$11="Ne sais pas",$I$11="Non applicable")</formula>
    </cfRule>
  </conditionalFormatting>
  <conditionalFormatting sqref="L12:N12">
    <cfRule type="expression" dxfId="3936" priority="126">
      <formula>OR($I$12="Non",$I$12="Ne sais pas",$I$12="Non applicable")</formula>
    </cfRule>
  </conditionalFormatting>
  <conditionalFormatting sqref="L13:N13">
    <cfRule type="expression" dxfId="3935" priority="125">
      <formula>OR($I$13="Non",$I$13="Ne sais pas",$I$13="Non applicable")</formula>
    </cfRule>
  </conditionalFormatting>
  <conditionalFormatting sqref="L14:N14">
    <cfRule type="expression" dxfId="3934" priority="124">
      <formula>OR($I$14="Non",$I$14="Ne sais pas",$I$14="Non applicable")</formula>
    </cfRule>
  </conditionalFormatting>
  <conditionalFormatting sqref="L15:N15">
    <cfRule type="expression" dxfId="3933" priority="123">
      <formula>OR($I$15="Non",$I$15="Ne sais pas",$I$15="Non applicable")</formula>
    </cfRule>
  </conditionalFormatting>
  <conditionalFormatting sqref="L16:N16">
    <cfRule type="expression" dxfId="3932" priority="122">
      <formula>OR($I$16="Non",$I$16="Ne sais pas",$I$16="Non applicable")</formula>
    </cfRule>
  </conditionalFormatting>
  <conditionalFormatting sqref="L17:N17">
    <cfRule type="expression" dxfId="3931" priority="120">
      <formula>OR($I$17="Ni l'un ni l'autre",$I$17="Ne sais pas",$I$17="Non applicable")</formula>
    </cfRule>
  </conditionalFormatting>
  <conditionalFormatting sqref="L18:N18">
    <cfRule type="expression" dxfId="3930" priority="39">
      <formula>OR($I$16="No",$I$16="Don't know",$I$16="Not applicable")</formula>
    </cfRule>
    <cfRule type="expression" dxfId="3929" priority="121">
      <formula>OR($I$18="Non",$I$18="Ne sais pas",$I$18="Non applicable")</formula>
    </cfRule>
  </conditionalFormatting>
  <conditionalFormatting sqref="L168:N178">
    <cfRule type="expression" dxfId="3928" priority="93">
      <formula>OR($F168="Non",$F168="Ne sais pas")</formula>
    </cfRule>
  </conditionalFormatting>
  <conditionalFormatting sqref="L192:N202">
    <cfRule type="containsBlanks" dxfId="3927" priority="212">
      <formula>LEN(TRIM(L192))=0</formula>
    </cfRule>
  </conditionalFormatting>
  <conditionalFormatting sqref="O19:O21 O31:O33 O35 O66:O70 O84 O91 O139 O145 O150:O165 O222 O230:O232 O263">
    <cfRule type="containsBlanks" dxfId="3926" priority="203">
      <formula>LEN(TRIM(O19))=0</formula>
    </cfRule>
  </conditionalFormatting>
  <conditionalFormatting sqref="O25:O28">
    <cfRule type="containsBlanks" dxfId="3925" priority="148">
      <formula>LEN(TRIM(O25))=0</formula>
    </cfRule>
  </conditionalFormatting>
  <conditionalFormatting sqref="O42">
    <cfRule type="containsBlanks" dxfId="3924" priority="191">
      <formula>LEN(TRIM(O42))=0</formula>
    </cfRule>
  </conditionalFormatting>
  <conditionalFormatting sqref="O44:O49">
    <cfRule type="containsBlanks" dxfId="3923" priority="150">
      <formula>LEN(TRIM(O44))=0</formula>
    </cfRule>
  </conditionalFormatting>
  <conditionalFormatting sqref="O52:O56">
    <cfRule type="containsBlanks" dxfId="3922" priority="152">
      <formula>LEN(TRIM(O52))=0</formula>
    </cfRule>
  </conditionalFormatting>
  <conditionalFormatting sqref="O73">
    <cfRule type="containsBlanks" dxfId="3921" priority="151">
      <formula>LEN(TRIM(O73))=0</formula>
    </cfRule>
  </conditionalFormatting>
  <conditionalFormatting sqref="O147">
    <cfRule type="containsBlanks" dxfId="3920" priority="143">
      <formula>LEN(TRIM(O147))=0</formula>
    </cfRule>
  </conditionalFormatting>
  <conditionalFormatting sqref="O167">
    <cfRule type="containsBlanks" dxfId="3919" priority="177">
      <formula>LEN(TRIM(O167))=0</formula>
    </cfRule>
  </conditionalFormatting>
  <conditionalFormatting sqref="O179:O191">
    <cfRule type="containsBlanks" dxfId="3918" priority="142">
      <formula>LEN(TRIM(O179))=0</formula>
    </cfRule>
  </conditionalFormatting>
  <conditionalFormatting sqref="O203:O215">
    <cfRule type="containsBlanks" dxfId="3917" priority="141">
      <formula>LEN(TRIM(O203))=0</formula>
    </cfRule>
  </conditionalFormatting>
  <conditionalFormatting sqref="O227:O228">
    <cfRule type="containsBlanks" dxfId="3916" priority="190">
      <formula>LEN(TRIM(O227))=0</formula>
    </cfRule>
  </conditionalFormatting>
  <conditionalFormatting sqref="O249 O256">
    <cfRule type="containsBlanks" dxfId="3915" priority="172">
      <formula>LEN(TRIM(O249))=0</formula>
    </cfRule>
  </conditionalFormatting>
  <conditionalFormatting sqref="O269:O271">
    <cfRule type="containsBlanks" dxfId="3914" priority="147">
      <formula>LEN(TRIM(O269))=0</formula>
    </cfRule>
  </conditionalFormatting>
  <conditionalFormatting sqref="O324:O374">
    <cfRule type="containsBlanks" dxfId="3913" priority="155">
      <formula>LEN(TRIM(O324))=0</formula>
    </cfRule>
  </conditionalFormatting>
  <conditionalFormatting sqref="O376">
    <cfRule type="containsBlanks" dxfId="3912" priority="149">
      <formula>LEN(TRIM(O376))=0</formula>
    </cfRule>
  </conditionalFormatting>
  <dataValidations count="101">
    <dataValidation type="list" allowBlank="1" showInputMessage="1" showErrorMessage="1" sqref="J326:K326 J332:K332 J338:K338 J344:K344 J350:K350 J356:K356 J362:K362 J368:K368" xr:uid="{4AF077A1-EFF7-4411-8156-0A1FA09FBC20}">
      <formula1>"Présélectionné par l'OMS, SRA, Présélectionné par l'OMS et SRA,Aucun produit préselectionné par l'OMS ou SRA enregistré,Ne sais pas"</formula1>
    </dataValidation>
    <dataValidation type="list" allowBlank="1" showInputMessage="1" showErrorMessage="1" sqref="J330:K330 J336:K336 J342:K342 J348:K348 J360:K360 J366:K366 J372:K372 J354:K354" xr:uid="{B679FC4B-0173-4415-823C-1FFFB249FF0C}">
      <formula1>"0,1,2 ou plus,Ne sais pas"</formula1>
    </dataValidation>
    <dataValidation type="list" allowBlank="1" showInputMessage="1" showErrorMessage="1" sqref="H311:J311" xr:uid="{4AE4D0FE-FC33-43BE-93F2-F7FE35C18816}">
      <formula1>"Oui certifié ISO, Oui présélectioné par l'OMS, Oui certifié ISO et présélectionné par l'OMS,Ni l'un ni l'autre, Ne sais pas, Non applicable"</formula1>
    </dataValidation>
    <dataValidation type="list" allowBlank="1" showInputMessage="1" showErrorMessage="1" sqref="F253:G253" xr:uid="{A41FE924-3C0A-4D9D-AAD8-0C81662B1E67}">
      <formula1>"Oui : Mobilisation/implication communautaire importante,Oui : Une certaine mobilisation/implication communautaire,Non,Ne sais pas"</formula1>
    </dataValidation>
    <dataValidation type="list" allowBlank="1" showInputMessage="1" showErrorMessage="1" sqref="F251:G251" xr:uid="{881966D2-359C-4614-92A5-90621F006197}">
      <formula1>"Oui : Médias importants,Oui : Certains médias,Non,Ne sais pas"</formula1>
    </dataValidation>
    <dataValidation type="list" allowBlank="1" showInputMessage="1" showErrorMessage="1" sqref="G151:G164 H155:I164 H151:I153 J151:L164" xr:uid="{94E42558-B777-4A52-9DCE-E24A85A2EAC3}">
      <formula1>"Travailleur de santé communautaire (ou équivalent),Infirmier auxiliaire,Sage-femme infirmière auxiliaire,Infirmier,Pharmacie, Responsable médical, Médecin, Ne sais pas, Non applicable"</formula1>
    </dataValidation>
    <dataValidation type="list" allowBlank="1" showInputMessage="1" showErrorMessage="1" sqref="H144:J144" xr:uid="{2253DEF9-0050-4EF0-9A75-FA66EEF0C69C}">
      <formula1>"Oui un niveau élevé de mise en œuvre, Oui une certaine mise en œuvre,Mise en œuvre minimale ou inexistante, Ne sais pas, Non applicable (aucune stratégie)"</formula1>
    </dataValidation>
    <dataValidation type="list" allowBlank="1" showInputMessage="1" showErrorMessage="1" sqref="J67:J70" xr:uid="{AF93BB73-BEB1-420D-B3AD-237A14E54A15}">
      <formula1>"Oui, Non, Ne sais pas,Non applicable"</formula1>
    </dataValidation>
    <dataValidation type="list" allowBlank="1" showInputMessage="1" showErrorMessage="1" error="Choisissez une réponse dans la liste déroulante." prompt="Choisissez une réponse dans la liste déroulante." sqref="G68:I70" xr:uid="{442807DD-507C-4FDF-834F-D8EA45947384}">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I17" xr:uid="{78EED5DD-DB28-4DF5-A94E-96CADA19D6BB}">
      <formula1>"Ministère des Finances, Ministère de la Planification,Les deux,Ni l'un ni l'autre,Ne sais pas, Non applicable"</formula1>
    </dataValidation>
    <dataValidation type="list" allowBlank="1" showInputMessage="1" showErrorMessage="1" sqref="F277:G277" xr:uid="{5FB88326-8664-40DD-9587-5FEA8231BA9B}">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allowBlank="1" showInputMessage="1" showErrorMessage="1" sqref="G256" xr:uid="{3DD315DF-DCE1-4A0E-9C59-C4B42E74AFF6}">
      <formula1>"0 %,1 à 10 %,11 à 20 %,21 à 30 %,31 à 40 %,41 à 50 %,51 à 60 %,61 à 70 %,71 à 80 %,81 à 100 %,Ne sais pas,Non applicable"</formula1>
    </dataValidation>
    <dataValidation type="list" allowBlank="1" showInputMessage="1" showErrorMessage="1" sqref="F254:G254 H380:I380 H382:H383 I382" xr:uid="{ACEACA52-CC9B-4E46-936E-D4E66F91B822}">
      <formula1>"Oui,Non,Ne sais pas"</formula1>
    </dataValidation>
    <dataValidation type="list" allowBlank="1" showInputMessage="1" showErrorMessage="1" sqref="F252:G252" xr:uid="{98A312F5-0259-4BE9-B13C-8C631C9B38AF}">
      <formula1>"Oui : Sensibilisation/éducation intensive par téléphone, Oui : Une certaine sensibilisation/éducation par téléphone, Non, Ne sais pas"</formula1>
    </dataValidation>
    <dataValidation type="list" allowBlank="1" showInputMessage="1" showErrorMessage="1" sqref="F250:G250" xr:uid="{698F3BB5-6E69-4E5D-B5E6-3D2E25364F7A}">
      <formula1>"Oui : Marketing social important,Oui : Un certain marketing social,Non,Ne sais pas"</formula1>
    </dataValidation>
    <dataValidation allowBlank="1" showInputMessage="1" showErrorMessage="1" error="Choisissez une réponse dans la liste déroulante." sqref="K19" xr:uid="{68F876BE-F9CF-46D1-BCC0-BEFF11C27F63}"/>
    <dataValidation type="list" allowBlank="1" showInputMessage="1" showErrorMessage="1" sqref="F276:G276" xr:uid="{FB0AF53F-2BCA-4DD9-AC98-7CB3B7D68C34}">
      <formula1>"Oui : Tous les sites de marketing social sont inclus, Oui : Certains sites de marketing social sont inclus,Aucun, Ne sais pas, Non applicable (aucun LMIS)"</formula1>
    </dataValidation>
    <dataValidation type="list" allowBlank="1" showInputMessage="1" showErrorMessage="1" sqref="F275:G275" xr:uid="{A986E542-F7F2-4AD2-9E7D-0579DC527070}">
      <formula1>"Oui : Toutes les installations des ONG sont incluses, Oui : Certaines des installations des ONG sont incluses,Aucun, Ne sais pas, Non applicable (aucun LMIS)"</formula1>
    </dataValidation>
    <dataValidation type="list" allowBlank="1" showInputMessage="1" showErrorMessage="1" sqref="F274:G274" xr:uid="{10EB1703-8148-4011-973F-834AE54111B7}">
      <formula1>"Oui : Tous les installations du secteur privé sont incluses, Oui : Certaines installations du secteur privé sont incluses,Aucun, Ne sais pas, Non applicable (aucun LMIS)"</formula1>
    </dataValidation>
    <dataValidation type="list" allowBlank="1" showInputMessage="1" showErrorMessage="1" sqref="F273:G273" xr:uid="{D6F835F5-6DB8-4F88-BE5E-771E9AF9ECC0}">
      <formula1>"Oui : Tous les installations du secteur public sont incluses, Oui : Certaines installations du secteur public sont incluses,Aucun, Ne sais pas, Non applicable (aucun LMIS)"</formula1>
    </dataValidation>
    <dataValidation type="list" allowBlank="1" showInputMessage="1" showErrorMessage="1" sqref="H376:I376" xr:uid="{2D4D2E04-488D-4746-803D-4DB5135F8192}">
      <formula1>"Oui (plan PSE avec composant FP/RH),Aucun plan PSE commencé/élaboré,Oui plan PSE mais aucun composant FP/RH,Ne sais pas"</formula1>
    </dataValidation>
    <dataValidation type="list" allowBlank="1" showInputMessage="1" showErrorMessage="1" sqref="H319:J319" xr:uid="{BE3F91F6-4354-43E7-B6EA-E234DD96C10F}">
      <formula1>"0 à 25 %,26 à 50 %,51 à 75 %,76 à 100 %, Ne sais pas, Non applicable"</formula1>
    </dataValidation>
    <dataValidation type="list" allowBlank="1" showInputMessage="1" showErrorMessage="1" sqref="H309:J309 F73:F75" xr:uid="{08FD93F7-C72E-4C64-851A-28B2F44D06DB}">
      <formula1>"Oui,Non,Ne sais pas,Non applicable"</formula1>
    </dataValidation>
    <dataValidation type="list" allowBlank="1" showInputMessage="1" showErrorMessage="1" sqref="H315:J315" xr:uid="{DB3FE73C-0A13-4728-93D0-270877182A00}">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7:J317" xr:uid="{E1D9CD0C-9D94-4DD0-B9C2-FA36ECBE911A}">
      <formula1>"0,1,2 à 3,Plus de 3, Ne sais pas"</formula1>
    </dataValidation>
    <dataValidation type="list" allowBlank="1" showInputMessage="1" showErrorMessage="1" sqref="J363 J369 J333 J339 J345 J351 J357 J327" xr:uid="{F67FCB47-4E0C-49DB-85A4-2DF54D34BDD2}">
      <formula1>"0,1,2 à 3,Plus de 3,Ne sais pas"</formula1>
    </dataValidation>
    <dataValidation type="list" allowBlank="1" showInputMessage="1" showErrorMessage="1" sqref="H309" xr:uid="{741DDF75-2C79-4314-A9DF-4FA3A7E0D5BF}">
      <formula1>"Oui,Non,Ne sais pas, Non applicable"</formula1>
    </dataValidation>
    <dataValidation type="list" allowBlank="1" showInputMessage="1" showErrorMessage="1" sqref="H308:J308" xr:uid="{C9E399FC-8C9B-4701-9652-65B17F9E6E5C}">
      <formula1>"Moins de 6 mois, De 6 mois à moins d'1 an, D'1 an à 18 mois, Plus de 18 mois,Ne sais pas, Non applicable"</formula1>
    </dataValidation>
    <dataValidation type="list" allowBlank="1" showInputMessage="1" showErrorMessage="1" error="Choisissez une réponse dans la liste déroulante." sqref="I19:I20" xr:uid="{1EBAFA00-45BE-46E7-B53C-887CE10ECE71}">
      <formula1>"Oui, Non, Ne sais pas, Non applicable"</formula1>
    </dataValidation>
    <dataValidation type="list" allowBlank="1" showInputMessage="1" showErrorMessage="1" sqref="H312:J313" xr:uid="{9E5DFE80-43D5-42D7-8BDD-1B348BCEDF06}">
      <formula1>"La plupart ont été testés, Certains ont été testés, Aucun n'a été testé, Ne sais pas, Non applicable"</formula1>
    </dataValidation>
    <dataValidation type="list" allowBlank="1" showInputMessage="1" showErrorMessage="1" sqref="H165 J165:L165" xr:uid="{DAF1DBAB-4BA5-438F-B1AF-04E8A171FDEF}">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52:F56" xr:uid="{36BA395F-A80E-44DC-AF64-C91093E4C6AB}">
      <formula1>"En nature, Argent liquide, Ne sais pas, Non applicable"</formula1>
    </dataValidation>
    <dataValidation type="list" allowBlank="1" showInputMessage="1" showErrorMessage="1" sqref="F168:F178 I6 I42 F192:F202 K233:K245 H373:H374 G139 H147:J147 H145:J145 J33 F263 F180:F190 F204:F214 H215:J215 G269 H84 F47 J35 F45 G125:J126 G131:J132 G95:J96 G128:J129 G98:J99 G101:J102 G104:J105 G107:J108 G110:J111 G113:J114 G116:J117 G119:J120 G122:J123 G135:J136" xr:uid="{21153143-12FB-4398-BAD6-DD725DBC8228}">
      <formula1>"Oui, Non, Ne sais pas"</formula1>
    </dataValidation>
    <dataValidation type="list" allowBlank="1" showInputMessage="1" showErrorMessage="1" sqref="J25 H25" xr:uid="{CDA2FA80-06B2-407E-B4D8-4DF3B504A635}">
      <formula1>"Janvier, Février, Mars, Avril, Mai, Juin, Juillet, Août, Septembre, Octobre, Novembre, Décembre"</formula1>
    </dataValidation>
    <dataValidation type="list" allowBlank="1" showInputMessage="1" showErrorMessage="1" error="Choisissez une réponse dans la liste déroulante." sqref="I21" xr:uid="{D6D255F8-B72C-494C-8834-D4673022659E}">
      <formula1>"0 fois, 1 fois, 2 à 3 fois, 4 fois ou plus, Ne sais pas"</formula1>
    </dataValidation>
    <dataValidation type="list" allowBlank="1" showInputMessage="1" showErrorMessage="1" sqref="F264:F267 H318 L168:L178 H310 H223:H225 H230 H227 I22:I23 F77:G80 H320 H143:J143 I18 H322 H314 F258 M168:N168 I10:I16 H305:H306 F260:F262 L192:N202 H217:H220" xr:uid="{C7C486D8-4FEC-4C1F-880D-635B41DF0B28}">
      <formula1>"Oui, Non, Ne sais pas, Non applicable"</formula1>
    </dataValidation>
    <dataValidation type="list" allowBlank="1" showInputMessage="1" showErrorMessage="1" sqref="G271" xr:uid="{DEBB4E20-D91E-44DE-99EB-338601005344}">
      <formula1>"Oui, Non, Ne sais pas, Non applicable (aucun LMIS)"</formula1>
    </dataValidation>
    <dataValidation type="list" allowBlank="1" showInputMessage="1" showErrorMessage="1" sqref="H26 J26" xr:uid="{B7C1C5B5-DAB3-4B85-9E1C-D46262C7B6B0}">
      <formula1>"2017,2018,2019,2020,2021,2022,2023"</formula1>
    </dataValidation>
    <dataValidation type="list" allowBlank="1" showInputMessage="1" showErrorMessage="1" sqref="M52:M56 M45 M47" xr:uid="{2B607A8D-9813-4A71-BB4D-16A55B7B93C0}">
      <formula1>"Achat/B.P. date,Date d'expédition,Date de livraison,Autre,Inconnu,Non applicable"</formula1>
    </dataValidation>
    <dataValidation type="list" allowBlank="1" showInputMessage="1" showErrorMessage="1" sqref="F257" xr:uid="{8381746E-8260-4FEF-AC87-1753126F03A1}">
      <formula1>"Oui, Non"</formula1>
    </dataValidation>
    <dataValidation type="list" allowBlank="1" showInputMessage="1" showErrorMessage="1" sqref="P28 P270:P271" xr:uid="{FED7D30A-01C2-4096-BC10-0C0BF64E59D7}">
      <formula1>#REF!</formula1>
    </dataValidation>
    <dataValidation type="list" allowBlank="1" showInputMessage="1" showErrorMessage="1" sqref="H377:I377" xr:uid="{CEDF1417-A8C1-4A9D-B547-E16345A060EA}">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H385:I385" xr:uid="{D5C3C8C3-E029-4299-BBA8-EBE4DB1573BE}">
      <formula1>"Totalité ou majorité de la ligne budgétaire transférée à la réponse COVID, Une partie du budget a été transférée, Aucune partie du budget n'a été transférée (c'est-à-dire aucun impact), Inconnu, Non applicable"</formula1>
    </dataValidation>
    <dataValidation type="list" allowBlank="1" showInputMessage="1" showErrorMessage="1" sqref="H386:I386" xr:uid="{76D5D372-79EF-465E-AB60-1CE62C8812D0}">
      <formula1>"Impact élevé, Impact moyen, Impact faible, Aucun impact, Inconnu"</formula1>
    </dataValidation>
    <dataValidation type="decimal" allowBlank="1" showInputMessage="1" showErrorMessage="1" error="Entrez une valeur numérique ici uniquement (en USD)." sqref="J27 H231:J231" xr:uid="{F6992706-1ED6-44D1-8860-166CFB7A1159}">
      <formula1>0</formula1>
      <formula2>100000000</formula2>
    </dataValidation>
    <dataValidation type="decimal" allowBlank="1" showInputMessage="1" showErrorMessage="1" error="Entrez une valeur numérique ici seulement (en USD)." sqref="I86:J86" xr:uid="{27A53EF5-A19E-4589-A0B2-0205C21E3956}">
      <formula1>0</formula1>
      <formula2>100000000</formula2>
    </dataValidation>
    <dataValidation type="decimal" allowBlank="1" showInputMessage="1" showErrorMessage="1" error="Entrez une quantité numérique ici seulement." sqref="K45:L45 K47:L47 K52:L56" xr:uid="{3388CE92-4D31-4D17-8502-892B277CD64C}">
      <formula1>0</formula1>
      <formula2>1000000000</formula2>
    </dataValidation>
    <dataValidation type="custom" allowBlank="1" showInputMessage="1" showErrorMessage="1" error="Ce nombre doit être supérieur ou égal au nombre d'observations de rupture de stock (Colonne H)." sqref="I281:I284 L288 I290:I295 I286:I288 L283 I297:I299 L297:L299" xr:uid="{A3A28C46-F302-4BE0-AB84-C354643ADF55}">
      <formula1>I281&gt;=H281</formula1>
    </dataValidation>
    <dataValidation type="custom" operator="lessThanOrEqual" allowBlank="1" showInputMessage="1" showErrorMessage="1" error="Ce nombre ne peut pas dépasser le nombre total d'observations du statut des stocks (colonne I)." sqref="H281:H284 K288 H290:H295 H286:H288 K283 H297:H299 K297:K299" xr:uid="{F60469C0-1CB1-4505-AF9D-27BEEFAD7BEB}">
      <formula1>H281&lt;=I281</formula1>
    </dataValidation>
    <dataValidation type="custom" allowBlank="1" showInputMessage="1" showErrorMessage="1" error="Ce nombre doit être supérieur ou égal au nombre total du PPS en rupture de stock (Colonne K)." sqref="L286:L287 L284 L290:L295 L281:L282" xr:uid="{981F0655-2C6F-4CF1-8290-2291C509D541}">
      <formula1>L281&gt;=K281</formula1>
    </dataValidation>
    <dataValidation type="custom" allowBlank="1" showInputMessage="1" showErrorMessage="1" error="Ce nombre doit être inférieur ou égal au nombre total de PPS déclarant (observations de stocks) (Colonne L)." sqref="K286:K287 K284 K290:K295 K281:K282" xr:uid="{7ACD2B3A-3A8E-4708-93AC-51EFC97B529B}">
      <formula1>K281&lt;=L281</formula1>
    </dataValidation>
    <dataValidation type="list" allowBlank="1" showInputMessage="1" showErrorMessage="1" sqref="H304:J304" xr:uid="{2C07CD15-2B5C-436E-A249-5DD6E8933715}">
      <formula1>"Oui, Non, Ne sais pas, Non applicable (pas d'ANRP)"</formula1>
    </dataValidation>
    <dataValidation type="list" allowBlank="1" showInputMessage="1" showErrorMessage="1" sqref="H29:J29" xr:uid="{F6B4044E-F4FF-4AE6-97CF-9E1173E6DFB4}">
      <formula1>"Gouvernement - Niveau central, Gouvernement - Niveau infranational, Gouvernement des États-Unis (USG), UNFPA, Autres bailleurs de fonds, Autre, Ne sais pas"</formula1>
    </dataValidation>
    <dataValidation type="list" allowBlank="1" showInputMessage="1" showErrorMessage="1" sqref="H388:I388" xr:uid="{0AEA9BF6-DB8C-4D87-A5F0-B8702F5368DC}">
      <formula1>"Maintien, Augmentation, Intégration, Réduction, Élimination, Ne sais pas,Non applicable"</formula1>
    </dataValidation>
    <dataValidation type="list" allowBlank="1" showInputMessage="1" showErrorMessage="1" sqref="H31:J31" xr:uid="{BCB1C1F7-E428-43E4-BE8C-E4F80FE748F9}">
      <formula1>"Une fois par an, Deux fois par an, Une fois par trimestre, Une fois par mois, Autre, Ne sais pas"</formula1>
    </dataValidation>
    <dataValidation allowBlank="1" showInputMessage="1" showErrorMessage="1" error="Entrez une valeur numérique ici seulement (en USD)." sqref="G38:G39 G45:H45 G47:H47 G52:H56" xr:uid="{33BE5914-C6FF-4BDE-96AE-D34B1F9FF2EB}"/>
    <dataValidation type="list" allowBlank="1" showInputMessage="1" showErrorMessage="1" sqref="H384:I384" xr:uid="{DD1BDE26-E784-4ECB-A9CE-509B8889D9B9}">
      <formula1>"Aucun impact, Réunions moins fréquentes, Réunions impossibles, Ne sais pas, Non applicable (pas de comité)"</formula1>
    </dataValidation>
    <dataValidation type="list" allowBlank="1" showInputMessage="1" showErrorMessage="1" sqref="O19" xr:uid="{06748162-7455-45CE-A652-BCCCFA8A9972}">
      <formula1>$C$3:$C$5</formula1>
    </dataValidation>
    <dataValidation type="list" allowBlank="1" showInputMessage="1" showErrorMessage="1" sqref="O20" xr:uid="{F66E23AD-3289-4742-B06C-65B1D0395849}">
      <formula1>$D$3:$D$4</formula1>
    </dataValidation>
    <dataValidation type="list" allowBlank="1" showInputMessage="1" showErrorMessage="1" sqref="O21:O23" xr:uid="{8A9B6C77-77BF-47B4-8753-002D066DA189}">
      <formula1>$E$3:$E$4</formula1>
    </dataValidation>
    <dataValidation type="list" allowBlank="1" showInputMessage="1" showErrorMessage="1" sqref="O25:O26" xr:uid="{921DF8F6-B8E1-4EE8-A9D1-CFC7647258F4}">
      <formula1>$F$3:$F$6</formula1>
    </dataValidation>
    <dataValidation type="list" allowBlank="1" showInputMessage="1" showErrorMessage="1" sqref="O31:O32" xr:uid="{E0890254-C2C2-4755-B2AA-E64033288B78}">
      <formula1>$H$3:$H$4</formula1>
    </dataValidation>
    <dataValidation type="list" allowBlank="1" showInputMessage="1" showErrorMessage="1" sqref="O33" xr:uid="{4849C544-B599-43FF-AC14-B1EA5EA5AD0A}">
      <formula1>$I$3:$I$4</formula1>
    </dataValidation>
    <dataValidation type="list" allowBlank="1" showInputMessage="1" showErrorMessage="1" sqref="O35 O42" xr:uid="{EEB5089A-78B9-47B0-A582-2FCB852E86A3}">
      <formula1>$J$3:$J$7</formula1>
    </dataValidation>
    <dataValidation type="list" allowBlank="1" showInputMessage="1" showErrorMessage="1" sqref="O44:O49" xr:uid="{DC7ED1AA-D74F-4B77-875D-B2754F7200AA}">
      <formula1>$K$3:$K$7</formula1>
    </dataValidation>
    <dataValidation type="list" allowBlank="1" showInputMessage="1" showErrorMessage="1" sqref="O52" xr:uid="{9A7C60D3-8EF1-4ECE-B072-13D2EA09FD72}">
      <formula1>$L$3:$L$4</formula1>
    </dataValidation>
    <dataValidation type="list" allowBlank="1" showInputMessage="1" showErrorMessage="1" sqref="O53" xr:uid="{865CCADD-2178-4E4C-A921-367A12717FCA}">
      <formula1>$M$3:$M$4</formula1>
    </dataValidation>
    <dataValidation type="list" allowBlank="1" showInputMessage="1" showErrorMessage="1" sqref="O54" xr:uid="{B1EA88EE-222A-4F4B-9471-06FC6C98EF23}">
      <formula1>$N$3:$N$4</formula1>
    </dataValidation>
    <dataValidation type="list" allowBlank="1" showInputMessage="1" showErrorMessage="1" sqref="O55:O56" xr:uid="{FBEBD1DD-E379-4C16-BF9A-BBEDF5673ECD}">
      <formula1>$O$3:$O$4</formula1>
    </dataValidation>
    <dataValidation type="list" allowBlank="1" showInputMessage="1" showErrorMessage="1" sqref="O73:O81 O66:O71" xr:uid="{8E73941A-8D8B-40E5-8EB5-62476901EA38}">
      <formula1>$P$3:$P$7</formula1>
    </dataValidation>
    <dataValidation type="list" allowBlank="1" showInputMessage="1" showErrorMessage="1" sqref="O84" xr:uid="{8FBB76E3-ADD8-4AB5-BCB1-E06B0AFA71E7}">
      <formula1>$Q$3:$Q$6</formula1>
    </dataValidation>
    <dataValidation type="list" allowBlank="1" showInputMessage="1" showErrorMessage="1" sqref="O91" xr:uid="{EF2AC692-DEF8-4B9A-9DE3-CFA831DEB5AB}">
      <formula1>$R$3:$R$8</formula1>
    </dataValidation>
    <dataValidation type="list" allowBlank="1" showInputMessage="1" showErrorMessage="1" sqref="O139" xr:uid="{16AE01CC-8587-48C2-977C-E7505865CEE4}">
      <formula1>$S$3:$S$4</formula1>
    </dataValidation>
    <dataValidation type="list" allowBlank="1" showInputMessage="1" showErrorMessage="1" sqref="O145:O148" xr:uid="{B5E1DED9-8F35-48DD-922E-D613F80DEDD7}">
      <formula1>$T$3:$T$8</formula1>
    </dataValidation>
    <dataValidation type="list" allowBlank="1" showInputMessage="1" showErrorMessage="1" sqref="O150:O165" xr:uid="{0123F12E-0C21-4BE3-9E6A-5EA306BD9EE5}">
      <formula1>$U$3:$U$5</formula1>
    </dataValidation>
    <dataValidation type="list" allowBlank="1" showInputMessage="1" showErrorMessage="1" sqref="O167:O178 O191:O202" xr:uid="{91603934-E7E9-4ABA-AD3C-9FA302D1B842}">
      <formula1>$V$3:$V$8</formula1>
    </dataValidation>
    <dataValidation type="list" allowBlank="1" showInputMessage="1" showErrorMessage="1" sqref="O179:O190 O203:O214" xr:uid="{5D2C3283-5675-4828-8793-1A173CA0C0D1}">
      <formula1>$W$3:$W$6</formula1>
    </dataValidation>
    <dataValidation type="list" allowBlank="1" showInputMessage="1" showErrorMessage="1" sqref="O215:O221" xr:uid="{D9FC41EF-BCAC-41DC-A81E-0FD4A88EFFF4}">
      <formula1>$X$3:$X$4</formula1>
    </dataValidation>
    <dataValidation type="list" allowBlank="1" showInputMessage="1" showErrorMessage="1" sqref="O222:O226" xr:uid="{104A0581-3943-4BF6-BDB9-845B54D3770C}">
      <formula1>$Y$3:$Y$6</formula1>
    </dataValidation>
    <dataValidation type="list" allowBlank="1" showInputMessage="1" showErrorMessage="1" sqref="O227:O228" xr:uid="{8275EBE1-D757-47AC-B07C-C13030D2C4E3}">
      <formula1>$Z$3:$Z$5</formula1>
    </dataValidation>
    <dataValidation type="list" allowBlank="1" showInputMessage="1" showErrorMessage="1" sqref="O230:O231" xr:uid="{91C22455-36B0-42B5-8BC4-6DDF22DCFDAE}">
      <formula1>$AA$3:$AA$4</formula1>
    </dataValidation>
    <dataValidation type="list" allowBlank="1" showInputMessage="1" showErrorMessage="1" sqref="O232:O248" xr:uid="{31FA7EDB-F6EE-490D-BCDF-6601C07A7DD1}">
      <formula1>$AB$3:$AB$4</formula1>
    </dataValidation>
    <dataValidation type="list" allowBlank="1" showInputMessage="1" showErrorMessage="1" sqref="O249:O255" xr:uid="{1319566F-FE81-42ED-9D0F-461B865836D2}">
      <formula1>$AC$3:$AC$7</formula1>
    </dataValidation>
    <dataValidation type="list" allowBlank="1" showInputMessage="1" showErrorMessage="1" sqref="O256" xr:uid="{E6364601-1610-4219-972B-9DB87282D191}">
      <formula1>$AD$3:$AD$5</formula1>
    </dataValidation>
    <dataValidation type="list" allowBlank="1" showInputMessage="1" showErrorMessage="1" sqref="O263:O267" xr:uid="{E60D3DF5-C856-4E33-8EFB-18EB78708400}">
      <formula1>$AF$3:$AF$4</formula1>
    </dataValidation>
    <dataValidation type="list" allowBlank="1" showInputMessage="1" showErrorMessage="1" sqref="O269:O277" xr:uid="{B23175B4-8734-47C1-8799-542A9C95C5FE}">
      <formula1>$AG$3:$AG$4</formula1>
    </dataValidation>
    <dataValidation type="list" allowBlank="1" showInputMessage="1" showErrorMessage="1" sqref="O279" xr:uid="{8F067EC3-6521-43B5-B7B4-F61DA4F00272}">
      <formula1>$AH$3:$AH$7</formula1>
    </dataValidation>
    <dataValidation type="list" allowBlank="1" showInputMessage="1" showErrorMessage="1" sqref="O304" xr:uid="{4806A305-5013-4ACE-A7C0-E8DE1B18814E}">
      <formula1>$AJ$3:$AJ$4</formula1>
    </dataValidation>
    <dataValidation type="list" allowBlank="1" showInputMessage="1" showErrorMessage="1" sqref="O305:O309" xr:uid="{11863EB5-6833-45EE-A8D6-41C2A837681B}">
      <formula1>$AK$3:$AK$4</formula1>
    </dataValidation>
    <dataValidation type="list" allowBlank="1" showInputMessage="1" showErrorMessage="1" sqref="O310:O313" xr:uid="{CFB408AE-93F8-451A-94C8-D507AC6D0123}">
      <formula1>$AL$3:$AL$5</formula1>
    </dataValidation>
    <dataValidation type="list" allowBlank="1" showInputMessage="1" showErrorMessage="1" sqref="O314:O315" xr:uid="{5EC47A27-3873-4CB5-A9DE-A185437477CF}">
      <formula1>$AM$3:$AM$4</formula1>
    </dataValidation>
    <dataValidation type="list" allowBlank="1" showInputMessage="1" showErrorMessage="1" sqref="O317:O322" xr:uid="{B03BB490-BE2A-40CF-896E-1BC73ADE5F7C}">
      <formula1>$AN$3:$AN$5</formula1>
    </dataValidation>
    <dataValidation type="list" allowBlank="1" showInputMessage="1" showErrorMessage="1" sqref="O324:O372" xr:uid="{6C94619C-5924-439D-8FC5-2BD6DD7C907D}">
      <formula1>$AO$3:$AO$4</formula1>
    </dataValidation>
    <dataValidation type="list" allowBlank="1" showInputMessage="1" showErrorMessage="1" sqref="O373" xr:uid="{1CF18FAD-340C-4906-98EF-989AAEEF7C5C}">
      <formula1>$AP$3:$AP$4</formula1>
    </dataValidation>
    <dataValidation type="list" allowBlank="1" showInputMessage="1" showErrorMessage="1" sqref="O374:O375" xr:uid="{219B17CC-C6D2-4D8A-A4C7-A3EB2D1312A0}">
      <formula1>$AQ$3:$AQ$5</formula1>
    </dataValidation>
    <dataValidation type="list" allowBlank="1" showInputMessage="1" showErrorMessage="1" sqref="O376" xr:uid="{AF4F7B7E-EC7E-4459-A3DB-CC6E0FE34CBD}">
      <formula1>$AR$3:$AR$4</formula1>
    </dataValidation>
    <dataValidation type="list" allowBlank="1" showInputMessage="1" showErrorMessage="1" sqref="O6" xr:uid="{5EBFEC2E-C04B-4824-827D-EB0D216DECBD}">
      <formula1>$B$3:$B$5</formula1>
    </dataValidation>
    <dataValidation type="list" allowBlank="1" showInputMessage="1" showErrorMessage="1" sqref="O282:O284" xr:uid="{C7189105-3D76-45A0-8B28-8BD6B072AAE7}">
      <formula1>$AI$3:$AI$8</formula1>
    </dataValidation>
    <dataValidation type="list" allowBlank="1" showInputMessage="1" showErrorMessage="1" sqref="O27:O30" xr:uid="{5113728C-ED88-4AAA-9F05-A044D986330D}">
      <formula1>$G$3:$G$6</formula1>
    </dataValidation>
    <dataValidation type="list" allowBlank="1" showInputMessage="1" showErrorMessage="1" sqref="O257:O262" xr:uid="{990D56AA-5CD2-4114-A13E-05BE42DF05C3}">
      <formula1>$AE$3:$AE$5</formula1>
    </dataValidation>
    <dataValidation type="list" allowBlank="1" showInputMessage="1" showErrorMessage="1" sqref="E3" xr:uid="{93B284BB-972F-4598-A612-8F69BC4B4DF6}">
      <formula1>$A$3:$A$133</formula1>
    </dataValidation>
  </dataValidations>
  <hyperlinks>
    <hyperlink ref="G3:O3" location="'All Country Summary (2023)'!A1" display="Go to summary page" xr:uid="{A3A0E794-980C-47B4-8A04-ACED916A7CDC}"/>
  </hyperlinks>
  <pageMargins left="0.25" right="0.25" top="0.75" bottom="0.75" header="0.3" footer="0.3"/>
  <pageSetup paperSize="141" scale="75" orientation="landscape"/>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DA298-A11A-4233-9DBB-9784F2FD8FCE}">
  <sheetPr>
    <tabColor rgb="FF9999FF"/>
  </sheetPr>
  <dimension ref="A1:Q390"/>
  <sheetViews>
    <sheetView showGridLines="0" zoomScale="90" zoomScaleNormal="90" zoomScaleSheetLayoutView="100" workbookViewId="0">
      <selection activeCell="K6" sqref="K6:N6"/>
    </sheetView>
  </sheetViews>
  <sheetFormatPr defaultColWidth="9.140625" defaultRowHeight="14.45"/>
  <cols>
    <col min="1" max="1" width="2.140625" style="172" customWidth="1"/>
    <col min="2" max="2" width="9.140625" style="172"/>
    <col min="3" max="3" width="3.28515625" style="172" customWidth="1"/>
    <col min="4" max="4" width="16.140625" style="172" customWidth="1"/>
    <col min="5" max="5" width="56.42578125" style="172" customWidth="1"/>
    <col min="6" max="6" width="16.140625" style="172" bestFit="1" customWidth="1"/>
    <col min="7" max="7" width="22.42578125" style="172" bestFit="1" customWidth="1"/>
    <col min="8" max="8" width="36.7109375" style="172" bestFit="1" customWidth="1"/>
    <col min="9" max="9" width="18.7109375" style="172" customWidth="1"/>
    <col min="10" max="10" width="20.7109375" style="172" customWidth="1"/>
    <col min="11" max="11" width="21.5703125" style="172" customWidth="1"/>
    <col min="12" max="12" width="14.85546875" style="172" customWidth="1"/>
    <col min="13" max="13" width="22.5703125" style="172" customWidth="1"/>
    <col min="14" max="14" width="26.7109375" style="172" customWidth="1"/>
    <col min="15" max="15" width="60.28515625" style="172" customWidth="1"/>
    <col min="16" max="16" width="49.28515625" style="172" customWidth="1"/>
    <col min="17" max="16384" width="9.140625" style="172"/>
  </cols>
  <sheetData>
    <row r="1" spans="2:16" ht="62.25" customHeight="1">
      <c r="F1" s="1400"/>
      <c r="G1" s="1400"/>
      <c r="H1" s="1400"/>
      <c r="I1" s="1400"/>
      <c r="J1" s="1400"/>
      <c r="K1" s="1400"/>
      <c r="L1" s="1400"/>
      <c r="M1" s="1400"/>
      <c r="N1" s="1400"/>
    </row>
    <row r="2" spans="2:16" ht="37.5" customHeight="1">
      <c r="B2" s="408" t="s">
        <v>381</v>
      </c>
      <c r="C2" s="174"/>
      <c r="D2" s="174"/>
      <c r="E2" s="174"/>
      <c r="F2" s="1401"/>
      <c r="G2" s="1401"/>
      <c r="H2" s="169"/>
      <c r="I2" s="169"/>
      <c r="J2" s="169"/>
      <c r="K2" s="170"/>
      <c r="L2" s="170"/>
      <c r="M2" s="170"/>
      <c r="N2" s="171"/>
    </row>
    <row r="3" spans="2:16" ht="26.25" customHeight="1">
      <c r="B3" s="408"/>
      <c r="C3" s="174"/>
      <c r="D3" s="175" t="s">
        <v>382</v>
      </c>
      <c r="E3" s="409" t="s">
        <v>4448</v>
      </c>
      <c r="F3" s="410" t="s">
        <v>383</v>
      </c>
      <c r="G3" s="2130" t="s">
        <v>830</v>
      </c>
      <c r="H3" s="2130"/>
      <c r="I3" s="2130"/>
      <c r="J3" s="2130"/>
      <c r="K3" s="2130"/>
      <c r="L3" s="2130"/>
      <c r="M3" s="2130"/>
      <c r="N3" s="2130"/>
      <c r="O3" s="2130"/>
    </row>
    <row r="4" spans="2:16" ht="36" customHeight="1">
      <c r="B4" s="1402" t="s">
        <v>384</v>
      </c>
      <c r="C4" s="1402"/>
      <c r="D4" s="1402"/>
      <c r="E4" s="1402"/>
      <c r="F4" s="1402"/>
      <c r="G4" s="1402"/>
      <c r="H4" s="1402"/>
      <c r="I4" s="1402"/>
      <c r="J4" s="1402"/>
      <c r="K4" s="1402"/>
      <c r="L4" s="1402"/>
      <c r="M4" s="1402"/>
      <c r="N4" s="1402"/>
    </row>
    <row r="5" spans="2:16" ht="23.25" customHeight="1">
      <c r="B5" s="1416" t="s">
        <v>0</v>
      </c>
      <c r="C5" s="1417"/>
      <c r="D5" s="1417"/>
      <c r="E5" s="1417"/>
      <c r="F5" s="1417"/>
      <c r="G5" s="1417"/>
      <c r="H5" s="1417"/>
      <c r="I5" s="1417"/>
      <c r="J5" s="1417"/>
      <c r="K5" s="1417"/>
      <c r="L5" s="1417"/>
      <c r="M5" s="1417"/>
      <c r="N5" s="1417"/>
      <c r="O5" s="1417"/>
      <c r="P5" s="1418"/>
    </row>
    <row r="6" spans="2:16" ht="72" customHeight="1">
      <c r="B6" s="182" t="s">
        <v>390</v>
      </c>
      <c r="C6" s="1419" t="s">
        <v>391</v>
      </c>
      <c r="D6" s="1419"/>
      <c r="E6" s="1419"/>
      <c r="F6" s="1419"/>
      <c r="G6" s="1419"/>
      <c r="H6" s="1420"/>
      <c r="I6" s="183" t="s">
        <v>53</v>
      </c>
      <c r="J6" s="184" t="s">
        <v>392</v>
      </c>
      <c r="K6" s="1421"/>
      <c r="L6" s="1422"/>
      <c r="M6" s="1422"/>
      <c r="N6" s="1423"/>
      <c r="O6" s="1424" t="s">
        <v>3213</v>
      </c>
      <c r="P6" s="1424" t="s">
        <v>1268</v>
      </c>
    </row>
    <row r="7" spans="2:16" ht="22.5" customHeight="1">
      <c r="B7" s="1427" t="s">
        <v>393</v>
      </c>
      <c r="C7" s="1428"/>
      <c r="D7" s="1428"/>
      <c r="E7" s="1428"/>
      <c r="F7" s="1428"/>
      <c r="G7" s="1428"/>
      <c r="H7" s="1428"/>
      <c r="I7" s="1428"/>
      <c r="J7" s="1428"/>
      <c r="K7" s="1428"/>
      <c r="L7" s="1428"/>
      <c r="M7" s="1428"/>
      <c r="N7" s="1429"/>
      <c r="O7" s="1425"/>
      <c r="P7" s="1425"/>
    </row>
    <row r="8" spans="2:16" ht="21.75" customHeight="1">
      <c r="B8" s="205" t="s">
        <v>394</v>
      </c>
      <c r="C8" s="1414" t="s">
        <v>395</v>
      </c>
      <c r="D8" s="1414"/>
      <c r="E8" s="1415"/>
      <c r="F8" s="1430" t="s">
        <v>4449</v>
      </c>
      <c r="G8" s="1431"/>
      <c r="H8" s="1431"/>
      <c r="I8" s="1431"/>
      <c r="J8" s="1431"/>
      <c r="K8" s="1431"/>
      <c r="L8" s="1431"/>
      <c r="M8" s="1431"/>
      <c r="N8" s="1431"/>
      <c r="O8" s="1425"/>
      <c r="P8" s="1425"/>
    </row>
    <row r="9" spans="2:16" ht="29.25" customHeight="1">
      <c r="B9" s="191" t="s">
        <v>396</v>
      </c>
      <c r="C9" s="1414" t="s">
        <v>397</v>
      </c>
      <c r="D9" s="1414"/>
      <c r="E9" s="1414"/>
      <c r="F9" s="1414"/>
      <c r="G9" s="1414"/>
      <c r="H9" s="1415"/>
      <c r="I9" s="192" t="s">
        <v>398</v>
      </c>
      <c r="J9" s="193"/>
      <c r="K9" s="193"/>
      <c r="L9" s="193"/>
      <c r="M9" s="193"/>
      <c r="N9" s="194"/>
      <c r="O9" s="1425"/>
      <c r="P9" s="1425"/>
    </row>
    <row r="10" spans="2:16" ht="28.5" customHeight="1">
      <c r="B10" s="195" t="s">
        <v>394</v>
      </c>
      <c r="C10" s="1414" t="s">
        <v>399</v>
      </c>
      <c r="D10" s="1414"/>
      <c r="E10" s="1414"/>
      <c r="F10" s="1414"/>
      <c r="G10" s="1414"/>
      <c r="H10" s="1415"/>
      <c r="I10" s="203" t="s">
        <v>53</v>
      </c>
      <c r="J10" s="1409" t="s">
        <v>400</v>
      </c>
      <c r="K10" s="1410"/>
      <c r="L10" s="1411" t="s">
        <v>4450</v>
      </c>
      <c r="M10" s="1412"/>
      <c r="N10" s="1413"/>
      <c r="O10" s="1425"/>
      <c r="P10" s="1425"/>
    </row>
    <row r="11" spans="2:16" ht="28.5" customHeight="1">
      <c r="B11" s="198" t="s">
        <v>401</v>
      </c>
      <c r="C11" s="1414" t="s">
        <v>402</v>
      </c>
      <c r="D11" s="1414"/>
      <c r="E11" s="1414"/>
      <c r="F11" s="1414"/>
      <c r="G11" s="1414"/>
      <c r="H11" s="1415"/>
      <c r="I11" s="203" t="s">
        <v>53</v>
      </c>
      <c r="J11" s="1409" t="s">
        <v>400</v>
      </c>
      <c r="K11" s="1410"/>
      <c r="L11" s="1411" t="s">
        <v>4451</v>
      </c>
      <c r="M11" s="1412"/>
      <c r="N11" s="1413"/>
      <c r="O11" s="1425"/>
      <c r="P11" s="1425"/>
    </row>
    <row r="12" spans="2:16" ht="50.25" customHeight="1">
      <c r="B12" s="198" t="s">
        <v>403</v>
      </c>
      <c r="C12" s="1414" t="s">
        <v>404</v>
      </c>
      <c r="D12" s="1414"/>
      <c r="E12" s="1414"/>
      <c r="F12" s="1414"/>
      <c r="G12" s="1414"/>
      <c r="H12" s="1415"/>
      <c r="I12" s="203" t="s">
        <v>53</v>
      </c>
      <c r="J12" s="1409" t="s">
        <v>400</v>
      </c>
      <c r="K12" s="1410"/>
      <c r="L12" s="1411" t="s">
        <v>4452</v>
      </c>
      <c r="M12" s="1412"/>
      <c r="N12" s="1413"/>
      <c r="O12" s="1425"/>
      <c r="P12" s="1425"/>
    </row>
    <row r="13" spans="2:16" ht="28.5" customHeight="1">
      <c r="B13" s="198" t="s">
        <v>405</v>
      </c>
      <c r="C13" s="1414" t="s">
        <v>406</v>
      </c>
      <c r="D13" s="1414"/>
      <c r="E13" s="1414"/>
      <c r="F13" s="1414"/>
      <c r="G13" s="1414"/>
      <c r="H13" s="1415"/>
      <c r="I13" s="203" t="s">
        <v>53</v>
      </c>
      <c r="J13" s="1409" t="s">
        <v>407</v>
      </c>
      <c r="K13" s="1410"/>
      <c r="L13" s="1411" t="s">
        <v>4453</v>
      </c>
      <c r="M13" s="1412"/>
      <c r="N13" s="1413"/>
      <c r="O13" s="1425"/>
      <c r="P13" s="1425"/>
    </row>
    <row r="14" spans="2:16" ht="28.5" customHeight="1">
      <c r="B14" s="198" t="s">
        <v>408</v>
      </c>
      <c r="C14" s="1414" t="s">
        <v>62</v>
      </c>
      <c r="D14" s="1414"/>
      <c r="E14" s="1414"/>
      <c r="F14" s="1414"/>
      <c r="G14" s="1414"/>
      <c r="H14" s="1415"/>
      <c r="I14" s="203" t="s">
        <v>53</v>
      </c>
      <c r="J14" s="1409" t="s">
        <v>409</v>
      </c>
      <c r="K14" s="1410"/>
      <c r="L14" s="1411" t="s">
        <v>3888</v>
      </c>
      <c r="M14" s="1412"/>
      <c r="N14" s="1413"/>
      <c r="O14" s="1425"/>
      <c r="P14" s="1425"/>
    </row>
    <row r="15" spans="2:16" ht="34.5" customHeight="1">
      <c r="B15" s="198" t="s">
        <v>410</v>
      </c>
      <c r="C15" s="1414" t="s">
        <v>411</v>
      </c>
      <c r="D15" s="1414"/>
      <c r="E15" s="1414"/>
      <c r="F15" s="1414"/>
      <c r="G15" s="1414"/>
      <c r="H15" s="1415"/>
      <c r="I15" s="203" t="s">
        <v>53</v>
      </c>
      <c r="J15" s="1409" t="s">
        <v>412</v>
      </c>
      <c r="K15" s="1410"/>
      <c r="L15" s="2486" t="s">
        <v>4454</v>
      </c>
      <c r="M15" s="2814"/>
      <c r="N15" s="2815"/>
      <c r="O15" s="1425"/>
      <c r="P15" s="1425"/>
    </row>
    <row r="16" spans="2:16" ht="26.25" customHeight="1">
      <c r="B16" s="198" t="s">
        <v>413</v>
      </c>
      <c r="C16" s="1414" t="s">
        <v>414</v>
      </c>
      <c r="D16" s="1414"/>
      <c r="E16" s="1414"/>
      <c r="F16" s="1414"/>
      <c r="G16" s="1414"/>
      <c r="H16" s="1415"/>
      <c r="I16" s="203" t="s">
        <v>53</v>
      </c>
      <c r="J16" s="1409" t="s">
        <v>415</v>
      </c>
      <c r="K16" s="1410"/>
      <c r="L16" s="1411" t="s">
        <v>4455</v>
      </c>
      <c r="M16" s="1412"/>
      <c r="N16" s="1413"/>
      <c r="O16" s="1425"/>
      <c r="P16" s="1425"/>
    </row>
    <row r="17" spans="2:16" ht="30.75" customHeight="1">
      <c r="B17" s="198" t="s">
        <v>416</v>
      </c>
      <c r="C17" s="1414" t="s">
        <v>417</v>
      </c>
      <c r="D17" s="1414"/>
      <c r="E17" s="1414"/>
      <c r="F17" s="1414"/>
      <c r="G17" s="1414"/>
      <c r="H17" s="1415"/>
      <c r="I17" s="203" t="s">
        <v>69</v>
      </c>
      <c r="J17" s="1409" t="s">
        <v>415</v>
      </c>
      <c r="K17" s="1410"/>
      <c r="L17" s="1411" t="s">
        <v>4456</v>
      </c>
      <c r="M17" s="1412"/>
      <c r="N17" s="1413"/>
      <c r="O17" s="1425"/>
      <c r="P17" s="1425"/>
    </row>
    <row r="18" spans="2:16" ht="30" customHeight="1">
      <c r="B18" s="198" t="s">
        <v>418</v>
      </c>
      <c r="C18" s="1414" t="s">
        <v>419</v>
      </c>
      <c r="D18" s="1414"/>
      <c r="E18" s="1414"/>
      <c r="F18" s="1414"/>
      <c r="G18" s="1414"/>
      <c r="H18" s="1415"/>
      <c r="I18" s="203" t="s">
        <v>54</v>
      </c>
      <c r="J18" s="1409" t="s">
        <v>415</v>
      </c>
      <c r="K18" s="1410"/>
      <c r="L18" s="1411" t="s">
        <v>92</v>
      </c>
      <c r="M18" s="1412"/>
      <c r="N18" s="1413"/>
      <c r="O18" s="1426"/>
      <c r="P18" s="1426"/>
    </row>
    <row r="19" spans="2:16" ht="24" customHeight="1">
      <c r="B19" s="191" t="s">
        <v>420</v>
      </c>
      <c r="C19" s="1414" t="s">
        <v>421</v>
      </c>
      <c r="D19" s="1414"/>
      <c r="E19" s="1414"/>
      <c r="F19" s="1414"/>
      <c r="G19" s="1414"/>
      <c r="H19" s="1414"/>
      <c r="I19" s="203" t="s">
        <v>54</v>
      </c>
      <c r="J19" s="1432" t="s">
        <v>422</v>
      </c>
      <c r="K19" s="2025" t="s">
        <v>4457</v>
      </c>
      <c r="L19" s="2026"/>
      <c r="M19" s="2026"/>
      <c r="N19" s="2027"/>
      <c r="O19" s="201" t="s">
        <v>1279</v>
      </c>
      <c r="P19" s="202" t="s">
        <v>1279</v>
      </c>
    </row>
    <row r="20" spans="2:16" ht="24" customHeight="1">
      <c r="B20" s="191" t="s">
        <v>423</v>
      </c>
      <c r="C20" s="1414" t="s">
        <v>424</v>
      </c>
      <c r="D20" s="1414"/>
      <c r="E20" s="1414"/>
      <c r="F20" s="1414"/>
      <c r="G20" s="1414"/>
      <c r="H20" s="1414"/>
      <c r="I20" s="203" t="s">
        <v>53</v>
      </c>
      <c r="J20" s="1433"/>
      <c r="K20" s="2037"/>
      <c r="L20" s="2038"/>
      <c r="M20" s="2038"/>
      <c r="N20" s="2039"/>
      <c r="O20" s="201" t="s">
        <v>1278</v>
      </c>
      <c r="P20" s="202" t="s">
        <v>1278</v>
      </c>
    </row>
    <row r="21" spans="2:16" ht="24" customHeight="1">
      <c r="B21" s="191" t="s">
        <v>425</v>
      </c>
      <c r="C21" s="1414" t="s">
        <v>426</v>
      </c>
      <c r="D21" s="1414"/>
      <c r="E21" s="1414"/>
      <c r="F21" s="1414"/>
      <c r="G21" s="1414"/>
      <c r="H21" s="1414"/>
      <c r="I21" s="203" t="s">
        <v>80</v>
      </c>
      <c r="J21" s="1433"/>
      <c r="K21" s="2037"/>
      <c r="L21" s="2038"/>
      <c r="M21" s="2038"/>
      <c r="N21" s="2039"/>
      <c r="O21" s="1443" t="s">
        <v>1268</v>
      </c>
      <c r="P21" s="1443" t="s">
        <v>3344</v>
      </c>
    </row>
    <row r="22" spans="2:16" ht="25.5" customHeight="1">
      <c r="B22" s="191" t="s">
        <v>427</v>
      </c>
      <c r="C22" s="1414" t="s">
        <v>428</v>
      </c>
      <c r="D22" s="1414"/>
      <c r="E22" s="1414"/>
      <c r="F22" s="1414"/>
      <c r="G22" s="1414"/>
      <c r="H22" s="1414"/>
      <c r="I22" s="203" t="s">
        <v>53</v>
      </c>
      <c r="J22" s="1433"/>
      <c r="K22" s="2037"/>
      <c r="L22" s="2038"/>
      <c r="M22" s="2038"/>
      <c r="N22" s="2039"/>
      <c r="O22" s="1425"/>
      <c r="P22" s="1425"/>
    </row>
    <row r="23" spans="2:16" ht="50.25" customHeight="1">
      <c r="B23" s="205" t="s">
        <v>394</v>
      </c>
      <c r="C23" s="1445" t="s">
        <v>429</v>
      </c>
      <c r="D23" s="1445"/>
      <c r="E23" s="1445"/>
      <c r="F23" s="1445"/>
      <c r="G23" s="1445"/>
      <c r="H23" s="1445"/>
      <c r="I23" s="203" t="s">
        <v>53</v>
      </c>
      <c r="J23" s="1433"/>
      <c r="K23" s="2124"/>
      <c r="L23" s="2125"/>
      <c r="M23" s="2125"/>
      <c r="N23" s="2126"/>
      <c r="O23" s="1444"/>
      <c r="P23" s="1444"/>
    </row>
    <row r="24" spans="2:16" ht="24.75" customHeight="1">
      <c r="B24" s="1416" t="s">
        <v>1</v>
      </c>
      <c r="C24" s="1417"/>
      <c r="D24" s="1417"/>
      <c r="E24" s="1417"/>
      <c r="F24" s="1417"/>
      <c r="G24" s="1417"/>
      <c r="H24" s="1417"/>
      <c r="I24" s="1417"/>
      <c r="J24" s="1417"/>
      <c r="K24" s="1417"/>
      <c r="L24" s="1417"/>
      <c r="M24" s="1417"/>
      <c r="N24" s="1417"/>
      <c r="O24" s="1417"/>
      <c r="P24" s="1418"/>
    </row>
    <row r="25" spans="2:16" ht="46.5" customHeight="1">
      <c r="B25" s="1446" t="s">
        <v>430</v>
      </c>
      <c r="C25" s="1448" t="s">
        <v>431</v>
      </c>
      <c r="D25" s="1448"/>
      <c r="E25" s="1448"/>
      <c r="F25" s="1449"/>
      <c r="G25" s="216" t="s">
        <v>432</v>
      </c>
      <c r="H25" s="209" t="s">
        <v>3345</v>
      </c>
      <c r="I25" s="412" t="s">
        <v>433</v>
      </c>
      <c r="J25" s="399" t="s">
        <v>3346</v>
      </c>
      <c r="K25" s="1452" t="s">
        <v>434</v>
      </c>
      <c r="L25" s="1455" t="s">
        <v>4458</v>
      </c>
      <c r="M25" s="1456"/>
      <c r="N25" s="1457"/>
      <c r="O25" s="212" t="s">
        <v>1831</v>
      </c>
      <c r="P25" s="212" t="s">
        <v>1283</v>
      </c>
    </row>
    <row r="26" spans="2:16" ht="44.45" customHeight="1">
      <c r="B26" s="1447"/>
      <c r="C26" s="1450"/>
      <c r="D26" s="1450"/>
      <c r="E26" s="1450"/>
      <c r="F26" s="1451"/>
      <c r="G26" s="216" t="s">
        <v>435</v>
      </c>
      <c r="H26" s="217">
        <v>2022</v>
      </c>
      <c r="I26" s="412" t="s">
        <v>436</v>
      </c>
      <c r="J26" s="217">
        <v>2022</v>
      </c>
      <c r="K26" s="1453"/>
      <c r="L26" s="1458"/>
      <c r="M26" s="1459"/>
      <c r="N26" s="1460"/>
      <c r="O26" s="187" t="s">
        <v>1831</v>
      </c>
      <c r="P26" s="187" t="s">
        <v>1283</v>
      </c>
    </row>
    <row r="27" spans="2:16" ht="75" customHeight="1">
      <c r="B27" s="191" t="s">
        <v>437</v>
      </c>
      <c r="C27" s="1464" t="s">
        <v>438</v>
      </c>
      <c r="D27" s="1464"/>
      <c r="E27" s="1464"/>
      <c r="F27" s="1464"/>
      <c r="G27" s="1464"/>
      <c r="H27" s="1464"/>
      <c r="I27" s="1465"/>
      <c r="J27" s="806">
        <v>13253714.6</v>
      </c>
      <c r="K27" s="1453"/>
      <c r="L27" s="1458"/>
      <c r="M27" s="1459"/>
      <c r="N27" s="1460"/>
      <c r="O27" s="1443" t="s">
        <v>1285</v>
      </c>
      <c r="P27" s="1443" t="s">
        <v>1283</v>
      </c>
    </row>
    <row r="28" spans="2:16" ht="32.25" customHeight="1">
      <c r="B28" s="224"/>
      <c r="C28" s="225" t="s">
        <v>394</v>
      </c>
      <c r="D28" s="1414" t="s">
        <v>439</v>
      </c>
      <c r="E28" s="1414"/>
      <c r="F28" s="1414"/>
      <c r="G28" s="1414"/>
      <c r="H28" s="1414"/>
      <c r="I28" s="1415"/>
      <c r="J28" s="467">
        <v>2501296.3000000003</v>
      </c>
      <c r="K28" s="1453"/>
      <c r="L28" s="1458"/>
      <c r="M28" s="1459"/>
      <c r="N28" s="1460"/>
      <c r="O28" s="1425"/>
      <c r="P28" s="1425"/>
    </row>
    <row r="29" spans="2:16" ht="32.1" customHeight="1">
      <c r="B29" s="227" t="s">
        <v>440</v>
      </c>
      <c r="C29" s="1414" t="s">
        <v>441</v>
      </c>
      <c r="D29" s="1414"/>
      <c r="E29" s="1414"/>
      <c r="F29" s="1414"/>
      <c r="G29" s="1415"/>
      <c r="H29" s="3594" t="s">
        <v>1286</v>
      </c>
      <c r="I29" s="3595"/>
      <c r="J29" s="3596"/>
      <c r="K29" s="1453"/>
      <c r="L29" s="1458"/>
      <c r="M29" s="1459"/>
      <c r="N29" s="1460"/>
      <c r="O29" s="1426"/>
      <c r="P29" s="1426"/>
    </row>
    <row r="30" spans="2:16" ht="33.6" customHeight="1">
      <c r="B30" s="227"/>
      <c r="C30" s="1469" t="s">
        <v>442</v>
      </c>
      <c r="D30" s="1469"/>
      <c r="E30" s="1469"/>
      <c r="F30" s="1469"/>
      <c r="G30" s="1470"/>
      <c r="H30" s="3597" t="s">
        <v>4459</v>
      </c>
      <c r="I30" s="3598"/>
      <c r="J30" s="3599"/>
      <c r="K30" s="1453"/>
      <c r="L30" s="1458"/>
      <c r="M30" s="1459"/>
      <c r="N30" s="1460"/>
      <c r="O30" s="199" t="s">
        <v>1285</v>
      </c>
      <c r="P30" s="213" t="s">
        <v>3222</v>
      </c>
    </row>
    <row r="31" spans="2:16" ht="29.25" customHeight="1">
      <c r="B31" s="198"/>
      <c r="C31" s="1414" t="s">
        <v>443</v>
      </c>
      <c r="D31" s="1414"/>
      <c r="E31" s="1414"/>
      <c r="F31" s="1414"/>
      <c r="G31" s="1415"/>
      <c r="H31" s="1466" t="s">
        <v>3349</v>
      </c>
      <c r="I31" s="1467"/>
      <c r="J31" s="1468"/>
      <c r="K31" s="1453"/>
      <c r="L31" s="1458"/>
      <c r="M31" s="1459"/>
      <c r="N31" s="1460"/>
      <c r="O31" s="202" t="s">
        <v>1288</v>
      </c>
      <c r="P31" s="414" t="s">
        <v>1288</v>
      </c>
    </row>
    <row r="32" spans="2:16" ht="27" customHeight="1">
      <c r="B32" s="198"/>
      <c r="C32" s="1469" t="s">
        <v>442</v>
      </c>
      <c r="D32" s="1469"/>
      <c r="E32" s="1469"/>
      <c r="F32" s="1469"/>
      <c r="G32" s="1470"/>
      <c r="H32" s="1471" t="s">
        <v>92</v>
      </c>
      <c r="I32" s="1471"/>
      <c r="J32" s="1471"/>
      <c r="K32" s="1454"/>
      <c r="L32" s="1461"/>
      <c r="M32" s="1462"/>
      <c r="N32" s="1463"/>
      <c r="O32" s="204" t="s">
        <v>3223</v>
      </c>
      <c r="P32" s="337"/>
    </row>
    <row r="33" spans="2:17" ht="59.25" customHeight="1">
      <c r="B33" s="229" t="s">
        <v>444</v>
      </c>
      <c r="C33" s="1472" t="s">
        <v>445</v>
      </c>
      <c r="D33" s="1472"/>
      <c r="E33" s="1472"/>
      <c r="F33" s="1472"/>
      <c r="G33" s="1472"/>
      <c r="H33" s="1472"/>
      <c r="I33" s="1472"/>
      <c r="J33" s="415" t="s">
        <v>53</v>
      </c>
      <c r="K33" s="235" t="s">
        <v>446</v>
      </c>
      <c r="L33" s="1473" t="s">
        <v>4460</v>
      </c>
      <c r="M33" s="1474"/>
      <c r="N33" s="1475"/>
      <c r="O33" s="232" t="s">
        <v>1290</v>
      </c>
      <c r="P33" s="232" t="s">
        <v>3224</v>
      </c>
    </row>
    <row r="34" spans="2:17" ht="46.5" customHeight="1">
      <c r="B34" s="1490" t="s">
        <v>447</v>
      </c>
      <c r="C34" s="1491"/>
      <c r="D34" s="1491"/>
      <c r="E34" s="1491"/>
      <c r="F34" s="1491"/>
      <c r="G34" s="1491"/>
      <c r="H34" s="1491"/>
      <c r="I34" s="1491"/>
      <c r="J34" s="1491"/>
      <c r="K34" s="1491"/>
      <c r="L34" s="1491"/>
      <c r="M34" s="1491"/>
      <c r="N34" s="1491"/>
      <c r="O34" s="1491"/>
      <c r="P34" s="1492"/>
    </row>
    <row r="35" spans="2:17" ht="92.25" customHeight="1">
      <c r="B35" s="233" t="s">
        <v>448</v>
      </c>
      <c r="C35" s="1472" t="s">
        <v>449</v>
      </c>
      <c r="D35" s="1472"/>
      <c r="E35" s="1472"/>
      <c r="F35" s="1472"/>
      <c r="G35" s="1472"/>
      <c r="H35" s="1472"/>
      <c r="I35" s="1472"/>
      <c r="J35" s="415" t="s">
        <v>53</v>
      </c>
      <c r="K35" s="231" t="s">
        <v>446</v>
      </c>
      <c r="L35" s="1493" t="s">
        <v>4461</v>
      </c>
      <c r="M35" s="1494"/>
      <c r="N35" s="1495"/>
      <c r="O35" s="416" t="s">
        <v>1292</v>
      </c>
      <c r="P35" s="187"/>
    </row>
    <row r="36" spans="2:17" ht="30.75" customHeight="1">
      <c r="B36" s="1490" t="s">
        <v>450</v>
      </c>
      <c r="C36" s="1496"/>
      <c r="D36" s="1496"/>
      <c r="E36" s="1496"/>
      <c r="F36" s="1496"/>
      <c r="G36" s="1496"/>
      <c r="H36" s="1496"/>
      <c r="I36" s="1496"/>
      <c r="J36" s="1496"/>
      <c r="K36" s="1496"/>
      <c r="L36" s="1496"/>
      <c r="M36" s="1496"/>
      <c r="N36" s="1496"/>
      <c r="O36" s="1496"/>
      <c r="P36" s="1497"/>
    </row>
    <row r="37" spans="2:17" ht="60.75" customHeight="1">
      <c r="B37" s="233" t="s">
        <v>451</v>
      </c>
      <c r="C37" s="1498" t="s">
        <v>452</v>
      </c>
      <c r="D37" s="1498"/>
      <c r="E37" s="1498"/>
      <c r="F37" s="1499"/>
      <c r="G37" s="417" t="s">
        <v>4462</v>
      </c>
      <c r="H37" s="418" t="s">
        <v>4463</v>
      </c>
      <c r="I37" s="1500" t="s">
        <v>455</v>
      </c>
      <c r="J37" s="1501"/>
      <c r="K37" s="1500" t="s">
        <v>434</v>
      </c>
      <c r="L37" s="1502"/>
      <c r="M37" s="1502"/>
      <c r="N37" s="1503"/>
      <c r="O37" s="1504"/>
      <c r="P37" s="1504"/>
    </row>
    <row r="38" spans="2:17" ht="43.5" customHeight="1">
      <c r="B38" s="198" t="s">
        <v>394</v>
      </c>
      <c r="C38" s="1414" t="s">
        <v>456</v>
      </c>
      <c r="D38" s="1414"/>
      <c r="E38" s="1414"/>
      <c r="F38" s="1415"/>
      <c r="G38" s="240">
        <v>647871.72</v>
      </c>
      <c r="H38" s="1056" t="s">
        <v>927</v>
      </c>
      <c r="I38" s="1479" t="s">
        <v>4464</v>
      </c>
      <c r="J38" s="1480"/>
      <c r="K38" s="1481" t="s">
        <v>4465</v>
      </c>
      <c r="L38" s="1482"/>
      <c r="M38" s="1482"/>
      <c r="N38" s="1483"/>
      <c r="O38" s="1505"/>
      <c r="P38" s="1505"/>
    </row>
    <row r="39" spans="2:17" ht="49.5" customHeight="1">
      <c r="B39" s="198" t="s">
        <v>401</v>
      </c>
      <c r="C39" s="1414" t="s">
        <v>457</v>
      </c>
      <c r="D39" s="1414"/>
      <c r="E39" s="1414"/>
      <c r="F39" s="1415"/>
      <c r="G39" s="1230">
        <v>0</v>
      </c>
      <c r="H39" s="1056" t="s">
        <v>927</v>
      </c>
      <c r="I39" s="1479" t="s">
        <v>4464</v>
      </c>
      <c r="J39" s="1480"/>
      <c r="K39" s="1481"/>
      <c r="L39" s="1482"/>
      <c r="M39" s="1482"/>
      <c r="N39" s="1483"/>
      <c r="O39" s="1505"/>
      <c r="P39" s="1505"/>
    </row>
    <row r="40" spans="2:17" ht="45" customHeight="1">
      <c r="B40" s="205" t="s">
        <v>403</v>
      </c>
      <c r="C40" s="1484" t="s">
        <v>458</v>
      </c>
      <c r="D40" s="1484"/>
      <c r="E40" s="1484"/>
      <c r="F40" s="1485"/>
      <c r="G40" s="1057">
        <f>G38+G39</f>
        <v>647871.72</v>
      </c>
      <c r="H40" s="246"/>
      <c r="I40" s="1486"/>
      <c r="J40" s="1487"/>
      <c r="K40" s="1486"/>
      <c r="L40" s="1488"/>
      <c r="M40" s="1488"/>
      <c r="N40" s="1489"/>
      <c r="O40" s="1506"/>
      <c r="P40" s="1506"/>
      <c r="Q40" s="250"/>
    </row>
    <row r="41" spans="2:17" ht="57.75" customHeight="1">
      <c r="B41" s="1507" t="s">
        <v>459</v>
      </c>
      <c r="C41" s="1508"/>
      <c r="D41" s="1508"/>
      <c r="E41" s="1508"/>
      <c r="F41" s="1508"/>
      <c r="G41" s="1508"/>
      <c r="H41" s="1508"/>
      <c r="I41" s="1508"/>
      <c r="J41" s="1508"/>
      <c r="K41" s="1508"/>
      <c r="L41" s="1508"/>
      <c r="M41" s="1508"/>
      <c r="N41" s="1508"/>
      <c r="O41" s="1508"/>
      <c r="P41" s="1509"/>
    </row>
    <row r="42" spans="2:17" ht="108.75" customHeight="1">
      <c r="B42" s="251" t="s">
        <v>460</v>
      </c>
      <c r="C42" s="1445" t="s">
        <v>461</v>
      </c>
      <c r="D42" s="1445"/>
      <c r="E42" s="1445"/>
      <c r="F42" s="1445"/>
      <c r="G42" s="1445"/>
      <c r="H42" s="1445"/>
      <c r="I42" s="234" t="s">
        <v>53</v>
      </c>
      <c r="J42" s="252" t="s">
        <v>446</v>
      </c>
      <c r="K42" s="3067" t="s">
        <v>4466</v>
      </c>
      <c r="L42" s="3068"/>
      <c r="M42" s="3068"/>
      <c r="N42" s="3069"/>
      <c r="O42" s="236" t="s">
        <v>1292</v>
      </c>
      <c r="P42" s="204" t="s">
        <v>1840</v>
      </c>
    </row>
    <row r="43" spans="2:17" ht="36.75" customHeight="1">
      <c r="B43" s="1490" t="s">
        <v>462</v>
      </c>
      <c r="C43" s="1496"/>
      <c r="D43" s="1496"/>
      <c r="E43" s="1496"/>
      <c r="F43" s="1496"/>
      <c r="G43" s="1496"/>
      <c r="H43" s="1496"/>
      <c r="I43" s="1496"/>
      <c r="J43" s="1496"/>
      <c r="K43" s="1496"/>
      <c r="L43" s="1496"/>
      <c r="M43" s="1496"/>
      <c r="N43" s="1496"/>
      <c r="O43" s="1496"/>
      <c r="P43" s="1497"/>
    </row>
    <row r="44" spans="2:17" ht="61.5" customHeight="1">
      <c r="B44" s="253" t="s">
        <v>463</v>
      </c>
      <c r="C44" s="1513" t="s">
        <v>464</v>
      </c>
      <c r="D44" s="1513"/>
      <c r="E44" s="1514"/>
      <c r="F44" s="238" t="s">
        <v>465</v>
      </c>
      <c r="G44" s="1515" t="s">
        <v>466</v>
      </c>
      <c r="H44" s="1516"/>
      <c r="I44" s="1500" t="s">
        <v>454</v>
      </c>
      <c r="J44" s="1501"/>
      <c r="K44" s="1515" t="s">
        <v>467</v>
      </c>
      <c r="L44" s="1516"/>
      <c r="M44" s="239" t="s">
        <v>468</v>
      </c>
      <c r="N44" s="420" t="s">
        <v>469</v>
      </c>
      <c r="O44" s="1443" t="s">
        <v>1296</v>
      </c>
      <c r="P44" s="1443"/>
    </row>
    <row r="45" spans="2:17" ht="28.5" customHeight="1">
      <c r="B45" s="198" t="s">
        <v>394</v>
      </c>
      <c r="C45" s="1517" t="s">
        <v>470</v>
      </c>
      <c r="D45" s="1517"/>
      <c r="E45" s="1518"/>
      <c r="F45" s="257" t="s">
        <v>53</v>
      </c>
      <c r="G45" s="2097">
        <v>647872</v>
      </c>
      <c r="H45" s="2098"/>
      <c r="I45" s="2099" t="s">
        <v>927</v>
      </c>
      <c r="J45" s="2100"/>
      <c r="K45" s="2101">
        <v>0</v>
      </c>
      <c r="L45" s="2102"/>
      <c r="M45" s="258" t="s">
        <v>302</v>
      </c>
      <c r="N45" s="259" t="s">
        <v>4467</v>
      </c>
      <c r="O45" s="1425"/>
      <c r="P45" s="1425"/>
    </row>
    <row r="46" spans="2:17" ht="31.5" customHeight="1">
      <c r="B46" s="260"/>
      <c r="C46" s="1517" t="s">
        <v>471</v>
      </c>
      <c r="D46" s="1517"/>
      <c r="E46" s="1518"/>
      <c r="F46" s="1430" t="s">
        <v>4468</v>
      </c>
      <c r="G46" s="1431"/>
      <c r="H46" s="1431"/>
      <c r="I46" s="1431"/>
      <c r="J46" s="1431"/>
      <c r="K46" s="1431"/>
      <c r="L46" s="1431"/>
      <c r="M46" s="1431"/>
      <c r="N46" s="1523"/>
      <c r="O46" s="1425"/>
      <c r="P46" s="1425"/>
    </row>
    <row r="47" spans="2:17" ht="74.25" customHeight="1">
      <c r="B47" s="198" t="s">
        <v>401</v>
      </c>
      <c r="C47" s="1517" t="s">
        <v>472</v>
      </c>
      <c r="D47" s="1517"/>
      <c r="E47" s="1518"/>
      <c r="F47" s="203" t="s">
        <v>53</v>
      </c>
      <c r="G47" s="2097">
        <v>1236582.4100000001</v>
      </c>
      <c r="H47" s="2098"/>
      <c r="I47" s="2099" t="s">
        <v>927</v>
      </c>
      <c r="J47" s="2100"/>
      <c r="K47" s="2101">
        <v>0</v>
      </c>
      <c r="L47" s="2102"/>
      <c r="M47" s="258" t="s">
        <v>302</v>
      </c>
      <c r="N47" s="259" t="s">
        <v>4469</v>
      </c>
      <c r="O47" s="1425"/>
      <c r="P47" s="1425"/>
    </row>
    <row r="48" spans="2:17" ht="35.25" customHeight="1">
      <c r="B48" s="260"/>
      <c r="C48" s="1517" t="s">
        <v>473</v>
      </c>
      <c r="D48" s="1517"/>
      <c r="E48" s="1518"/>
      <c r="F48" s="1430" t="s">
        <v>4470</v>
      </c>
      <c r="G48" s="1431"/>
      <c r="H48" s="1431"/>
      <c r="I48" s="1431"/>
      <c r="J48" s="1431"/>
      <c r="K48" s="1431"/>
      <c r="L48" s="1431"/>
      <c r="M48" s="1431"/>
      <c r="N48" s="1523"/>
      <c r="O48" s="1425"/>
      <c r="P48" s="1425"/>
    </row>
    <row r="49" spans="1:16" ht="44.25" customHeight="1">
      <c r="B49" s="266" t="s">
        <v>403</v>
      </c>
      <c r="C49" s="1525" t="s">
        <v>474</v>
      </c>
      <c r="D49" s="1525"/>
      <c r="E49" s="1526"/>
      <c r="F49" s="267"/>
      <c r="G49" s="2103">
        <f>G45+G47</f>
        <v>1884454.4100000001</v>
      </c>
      <c r="H49" s="2104"/>
      <c r="I49" s="1486"/>
      <c r="J49" s="1487"/>
      <c r="K49" s="1529">
        <f>K45+K47</f>
        <v>0</v>
      </c>
      <c r="L49" s="1530"/>
      <c r="M49" s="268"/>
      <c r="N49" s="269"/>
      <c r="O49" s="1444"/>
      <c r="P49" s="1444"/>
    </row>
    <row r="50" spans="1:16" ht="56.25" customHeight="1">
      <c r="B50" s="1490" t="s">
        <v>475</v>
      </c>
      <c r="C50" s="1491"/>
      <c r="D50" s="1491"/>
      <c r="E50" s="1491"/>
      <c r="F50" s="1491"/>
      <c r="G50" s="1491"/>
      <c r="H50" s="1491"/>
      <c r="I50" s="1491"/>
      <c r="J50" s="1491"/>
      <c r="K50" s="1491"/>
      <c r="L50" s="1491"/>
      <c r="M50" s="1491"/>
      <c r="N50" s="1491"/>
      <c r="O50" s="1491"/>
      <c r="P50" s="1492"/>
    </row>
    <row r="51" spans="1:16" ht="70.5" customHeight="1">
      <c r="B51" s="253" t="s">
        <v>476</v>
      </c>
      <c r="C51" s="1513" t="s">
        <v>477</v>
      </c>
      <c r="D51" s="1450"/>
      <c r="E51" s="1451"/>
      <c r="F51" s="254" t="s">
        <v>478</v>
      </c>
      <c r="G51" s="1531" t="s">
        <v>479</v>
      </c>
      <c r="H51" s="1516"/>
      <c r="I51" s="1500" t="s">
        <v>480</v>
      </c>
      <c r="J51" s="1501"/>
      <c r="K51" s="1515" t="s">
        <v>481</v>
      </c>
      <c r="L51" s="1516"/>
      <c r="M51" s="239" t="s">
        <v>468</v>
      </c>
      <c r="N51" s="302" t="s">
        <v>482</v>
      </c>
      <c r="O51" s="422"/>
      <c r="P51" s="273"/>
    </row>
    <row r="52" spans="1:16" s="274" customFormat="1" ht="69" customHeight="1">
      <c r="B52" s="198" t="s">
        <v>394</v>
      </c>
      <c r="C52" s="1414" t="s">
        <v>97</v>
      </c>
      <c r="D52" s="1414"/>
      <c r="E52" s="1415"/>
      <c r="F52" s="257" t="s">
        <v>1301</v>
      </c>
      <c r="G52" s="3588">
        <v>2669144</v>
      </c>
      <c r="H52" s="3589"/>
      <c r="I52" s="1479" t="s">
        <v>927</v>
      </c>
      <c r="J52" s="1480"/>
      <c r="K52" s="2101">
        <v>822554</v>
      </c>
      <c r="L52" s="2102"/>
      <c r="M52" s="258" t="s">
        <v>1302</v>
      </c>
      <c r="N52" s="468" t="s">
        <v>4471</v>
      </c>
      <c r="O52" s="201" t="s">
        <v>939</v>
      </c>
      <c r="P52" s="202"/>
    </row>
    <row r="53" spans="1:16" s="274" customFormat="1" ht="45" customHeight="1">
      <c r="B53" s="198" t="s">
        <v>401</v>
      </c>
      <c r="C53" s="1414" t="s">
        <v>62</v>
      </c>
      <c r="D53" s="1414"/>
      <c r="E53" s="1415"/>
      <c r="F53" s="257" t="s">
        <v>1301</v>
      </c>
      <c r="G53" s="3588">
        <v>8220752</v>
      </c>
      <c r="H53" s="3589"/>
      <c r="I53" s="1479" t="s">
        <v>927</v>
      </c>
      <c r="J53" s="1480"/>
      <c r="K53" s="2101">
        <v>2841000</v>
      </c>
      <c r="L53" s="2102"/>
      <c r="M53" s="258" t="s">
        <v>1302</v>
      </c>
      <c r="N53" s="468" t="s">
        <v>4472</v>
      </c>
      <c r="O53" s="201" t="s">
        <v>940</v>
      </c>
      <c r="P53" s="202"/>
    </row>
    <row r="54" spans="1:16" s="274" customFormat="1" ht="32.25" customHeight="1">
      <c r="B54" s="198" t="s">
        <v>403</v>
      </c>
      <c r="C54" s="1414" t="s">
        <v>99</v>
      </c>
      <c r="D54" s="1414"/>
      <c r="E54" s="1415"/>
      <c r="F54" s="257" t="s">
        <v>1301</v>
      </c>
      <c r="G54" s="3592">
        <v>915480.72</v>
      </c>
      <c r="H54" s="3593"/>
      <c r="I54" s="1479" t="s">
        <v>927</v>
      </c>
      <c r="J54" s="1480"/>
      <c r="K54" s="2101">
        <v>840747.8</v>
      </c>
      <c r="L54" s="2102"/>
      <c r="M54" s="258" t="s">
        <v>1302</v>
      </c>
      <c r="N54" s="275" t="s">
        <v>117</v>
      </c>
      <c r="O54" s="201" t="s">
        <v>4245</v>
      </c>
      <c r="P54" s="202"/>
    </row>
    <row r="55" spans="1:16" s="274" customFormat="1" ht="32.25" customHeight="1">
      <c r="B55" s="198" t="s">
        <v>405</v>
      </c>
      <c r="C55" s="1414" t="s">
        <v>483</v>
      </c>
      <c r="D55" s="1414"/>
      <c r="E55" s="1415"/>
      <c r="F55" s="257" t="s">
        <v>57</v>
      </c>
      <c r="G55" s="3586">
        <v>0</v>
      </c>
      <c r="H55" s="3587"/>
      <c r="I55" s="1479" t="s">
        <v>927</v>
      </c>
      <c r="J55" s="1480"/>
      <c r="K55" s="1521">
        <v>0</v>
      </c>
      <c r="L55" s="1522"/>
      <c r="M55" s="258" t="s">
        <v>57</v>
      </c>
      <c r="N55" s="276"/>
      <c r="O55" s="277" t="s">
        <v>940</v>
      </c>
      <c r="P55" s="277"/>
    </row>
    <row r="56" spans="1:16" s="274" customFormat="1" ht="32.25" customHeight="1">
      <c r="B56" s="198" t="s">
        <v>408</v>
      </c>
      <c r="C56" s="1414" t="s">
        <v>302</v>
      </c>
      <c r="D56" s="1414"/>
      <c r="E56" s="1415"/>
      <c r="F56" s="257" t="s">
        <v>57</v>
      </c>
      <c r="G56" s="3586">
        <v>0</v>
      </c>
      <c r="H56" s="3587"/>
      <c r="I56" s="1479" t="s">
        <v>927</v>
      </c>
      <c r="J56" s="1480"/>
      <c r="K56" s="1521">
        <v>0</v>
      </c>
      <c r="L56" s="1522"/>
      <c r="M56" s="258" t="s">
        <v>57</v>
      </c>
      <c r="N56" s="275"/>
      <c r="O56" s="277" t="s">
        <v>940</v>
      </c>
      <c r="P56" s="277"/>
    </row>
    <row r="57" spans="1:16" ht="46.5" customHeight="1">
      <c r="B57" s="205" t="s">
        <v>410</v>
      </c>
      <c r="C57" s="1484" t="s">
        <v>484</v>
      </c>
      <c r="D57" s="1484"/>
      <c r="E57" s="1485"/>
      <c r="F57" s="279"/>
      <c r="G57" s="3590">
        <f>G52+G53+G54+G55+G56</f>
        <v>11805376.720000001</v>
      </c>
      <c r="H57" s="3591"/>
      <c r="I57" s="1486"/>
      <c r="J57" s="1487"/>
      <c r="K57" s="1529">
        <f>K52+K53+K54+K55+K56</f>
        <v>4504301.8</v>
      </c>
      <c r="L57" s="1530"/>
      <c r="M57" s="268"/>
      <c r="N57" s="269"/>
      <c r="O57" s="423"/>
      <c r="P57" s="423"/>
    </row>
    <row r="58" spans="1:16" ht="54.75" customHeight="1">
      <c r="A58" s="281"/>
      <c r="B58" s="1507" t="s">
        <v>485</v>
      </c>
      <c r="C58" s="1508"/>
      <c r="D58" s="1508"/>
      <c r="E58" s="1508"/>
      <c r="F58" s="1508"/>
      <c r="G58" s="1508"/>
      <c r="H58" s="1508"/>
      <c r="I58" s="1508"/>
      <c r="J58" s="1508"/>
      <c r="K58" s="1508"/>
      <c r="L58" s="1508"/>
      <c r="M58" s="1508"/>
      <c r="N58" s="1508"/>
      <c r="O58" s="424"/>
      <c r="P58" s="425"/>
    </row>
    <row r="59" spans="1:16" ht="62.25" customHeight="1">
      <c r="B59" s="282" t="s">
        <v>486</v>
      </c>
      <c r="C59" s="1543" t="s">
        <v>487</v>
      </c>
      <c r="D59" s="1543"/>
      <c r="E59" s="1543"/>
      <c r="F59" s="1543"/>
      <c r="G59" s="1543"/>
      <c r="H59" s="1543"/>
      <c r="I59" s="1544"/>
      <c r="J59" s="283">
        <f>G49/(G49+G57)</f>
        <v>0.13765359061810428</v>
      </c>
      <c r="K59" s="284" t="s">
        <v>392</v>
      </c>
      <c r="L59" s="3583"/>
      <c r="M59" s="3584"/>
      <c r="N59" s="3585"/>
      <c r="O59" s="1534"/>
      <c r="P59" s="1534"/>
    </row>
    <row r="60" spans="1:16" ht="53.25" customHeight="1">
      <c r="B60" s="286" t="s">
        <v>488</v>
      </c>
      <c r="C60" s="1537" t="s">
        <v>489</v>
      </c>
      <c r="D60" s="1537"/>
      <c r="E60" s="1537"/>
      <c r="F60" s="1537"/>
      <c r="G60" s="1537"/>
      <c r="H60" s="1537"/>
      <c r="I60" s="1538"/>
      <c r="J60" s="283">
        <f>G45/G49</f>
        <v>0.34379818188331762</v>
      </c>
      <c r="K60" s="284" t="s">
        <v>446</v>
      </c>
      <c r="L60" s="1539"/>
      <c r="M60" s="1540"/>
      <c r="N60" s="1541"/>
      <c r="O60" s="1535"/>
      <c r="P60" s="1535"/>
    </row>
    <row r="61" spans="1:16" ht="53.25" customHeight="1">
      <c r="B61" s="286" t="s">
        <v>490</v>
      </c>
      <c r="C61" s="1537" t="s">
        <v>491</v>
      </c>
      <c r="D61" s="1537"/>
      <c r="E61" s="1537"/>
      <c r="F61" s="1537"/>
      <c r="G61" s="1537"/>
      <c r="H61" s="1537"/>
      <c r="I61" s="1538"/>
      <c r="J61" s="288">
        <f>SUM(G49,G57)</f>
        <v>13689831.130000001</v>
      </c>
      <c r="K61" s="284" t="s">
        <v>446</v>
      </c>
      <c r="L61" s="1539"/>
      <c r="M61" s="1540"/>
      <c r="N61" s="1541"/>
      <c r="O61" s="1535"/>
      <c r="P61" s="1535"/>
    </row>
    <row r="62" spans="1:16" ht="53.25" customHeight="1">
      <c r="B62" s="286" t="s">
        <v>492</v>
      </c>
      <c r="C62" s="1464" t="s">
        <v>493</v>
      </c>
      <c r="D62" s="1464"/>
      <c r="E62" s="1464"/>
      <c r="F62" s="1464"/>
      <c r="G62" s="1464"/>
      <c r="H62" s="1464"/>
      <c r="I62" s="1465"/>
      <c r="J62" s="283">
        <f>(G49+G57)/J27</f>
        <v>1.0329052302061794</v>
      </c>
      <c r="K62" s="284" t="s">
        <v>392</v>
      </c>
      <c r="L62" s="1539"/>
      <c r="M62" s="1540"/>
      <c r="N62" s="1541"/>
      <c r="O62" s="1535"/>
      <c r="P62" s="1535"/>
    </row>
    <row r="63" spans="1:16" ht="66.75" customHeight="1">
      <c r="B63" s="289" t="s">
        <v>494</v>
      </c>
      <c r="C63" s="1464" t="s">
        <v>495</v>
      </c>
      <c r="D63" s="1464"/>
      <c r="E63" s="1464"/>
      <c r="F63" s="1464"/>
      <c r="G63" s="1464"/>
      <c r="H63" s="1464"/>
      <c r="I63" s="1465"/>
      <c r="J63" s="290">
        <f>(K49+K57)/J28</f>
        <v>1.8007869759372368</v>
      </c>
      <c r="K63" s="284" t="s">
        <v>392</v>
      </c>
      <c r="L63" s="1539"/>
      <c r="M63" s="1540"/>
      <c r="N63" s="1541"/>
      <c r="O63" s="1535"/>
      <c r="P63" s="1535"/>
    </row>
    <row r="64" spans="1:16" ht="53.25" customHeight="1">
      <c r="B64" s="289" t="s">
        <v>496</v>
      </c>
      <c r="C64" s="1537" t="s">
        <v>497</v>
      </c>
      <c r="D64" s="1537"/>
      <c r="E64" s="1537"/>
      <c r="F64" s="1537"/>
      <c r="G64" s="1537"/>
      <c r="H64" s="1537"/>
      <c r="I64" s="1538"/>
      <c r="J64" s="283" t="str">
        <f>IF(J62&lt;0.945,"Funding gap","No funding gap")</f>
        <v>No funding gap</v>
      </c>
      <c r="K64" s="293" t="s">
        <v>446</v>
      </c>
      <c r="L64" s="1539"/>
      <c r="M64" s="1540"/>
      <c r="N64" s="1541"/>
      <c r="O64" s="1535"/>
      <c r="P64" s="1535"/>
    </row>
    <row r="65" spans="2:16" ht="53.25" customHeight="1">
      <c r="B65" s="289" t="s">
        <v>498</v>
      </c>
      <c r="C65" s="1542" t="s">
        <v>499</v>
      </c>
      <c r="D65" s="1542"/>
      <c r="E65" s="1542"/>
      <c r="F65" s="1542"/>
      <c r="G65" s="1542"/>
      <c r="H65" s="1542"/>
      <c r="I65" s="1542"/>
      <c r="J65" s="292">
        <f>G45/J27</f>
        <v>4.8882295986666262E-2</v>
      </c>
      <c r="K65" s="293" t="s">
        <v>446</v>
      </c>
      <c r="L65" s="1539"/>
      <c r="M65" s="1540"/>
      <c r="N65" s="1541"/>
      <c r="O65" s="1536"/>
      <c r="P65" s="1536"/>
    </row>
    <row r="66" spans="2:16" ht="45" customHeight="1">
      <c r="B66" s="191" t="s">
        <v>500</v>
      </c>
      <c r="C66" s="1414" t="s">
        <v>501</v>
      </c>
      <c r="D66" s="1414"/>
      <c r="E66" s="1414"/>
      <c r="F66" s="1414"/>
      <c r="G66" s="1414"/>
      <c r="H66" s="1414"/>
      <c r="I66" s="1414"/>
      <c r="J66" s="1415"/>
      <c r="K66" s="1545" t="s">
        <v>446</v>
      </c>
      <c r="L66" s="1548"/>
      <c r="M66" s="1549"/>
      <c r="N66" s="1550"/>
      <c r="O66" s="1443" t="s">
        <v>1307</v>
      </c>
      <c r="P66" s="1443" t="s">
        <v>1306</v>
      </c>
    </row>
    <row r="67" spans="2:16" ht="21" customHeight="1">
      <c r="B67" s="198" t="s">
        <v>394</v>
      </c>
      <c r="C67" s="1557" t="s">
        <v>502</v>
      </c>
      <c r="D67" s="1557"/>
      <c r="E67" s="1557"/>
      <c r="F67" s="1557"/>
      <c r="G67" s="1557"/>
      <c r="H67" s="1557"/>
      <c r="I67" s="1557"/>
      <c r="J67" s="299" t="s">
        <v>53</v>
      </c>
      <c r="K67" s="1546"/>
      <c r="L67" s="1551"/>
      <c r="M67" s="1552"/>
      <c r="N67" s="1553"/>
      <c r="O67" s="1425"/>
      <c r="P67" s="1425"/>
    </row>
    <row r="68" spans="2:16" ht="21" customHeight="1">
      <c r="B68" s="198" t="s">
        <v>401</v>
      </c>
      <c r="C68" s="1557" t="s">
        <v>503</v>
      </c>
      <c r="D68" s="1557"/>
      <c r="E68" s="1557"/>
      <c r="F68" s="1557"/>
      <c r="G68" s="1557"/>
      <c r="H68" s="1557"/>
      <c r="I68" s="1557"/>
      <c r="J68" s="299" t="s">
        <v>53</v>
      </c>
      <c r="K68" s="1546"/>
      <c r="L68" s="1551"/>
      <c r="M68" s="1552"/>
      <c r="N68" s="1553"/>
      <c r="O68" s="1425"/>
      <c r="P68" s="1425"/>
    </row>
    <row r="69" spans="2:16" ht="21" customHeight="1">
      <c r="B69" s="198" t="s">
        <v>403</v>
      </c>
      <c r="C69" s="1557" t="s">
        <v>504</v>
      </c>
      <c r="D69" s="1557"/>
      <c r="E69" s="1557"/>
      <c r="F69" s="1557"/>
      <c r="G69" s="1557"/>
      <c r="H69" s="1557"/>
      <c r="I69" s="1557"/>
      <c r="J69" s="299" t="s">
        <v>58</v>
      </c>
      <c r="K69" s="1546"/>
      <c r="L69" s="1551"/>
      <c r="M69" s="1552"/>
      <c r="N69" s="1553"/>
      <c r="O69" s="1425"/>
      <c r="P69" s="1425"/>
    </row>
    <row r="70" spans="2:16" ht="21" customHeight="1">
      <c r="B70" s="198" t="s">
        <v>405</v>
      </c>
      <c r="C70" s="1557" t="s">
        <v>302</v>
      </c>
      <c r="D70" s="1557"/>
      <c r="E70" s="1557"/>
      <c r="F70" s="1557"/>
      <c r="G70" s="1557"/>
      <c r="H70" s="1557"/>
      <c r="I70" s="1557"/>
      <c r="J70" s="299" t="s">
        <v>58</v>
      </c>
      <c r="K70" s="1546"/>
      <c r="L70" s="1551"/>
      <c r="M70" s="1552"/>
      <c r="N70" s="1553"/>
      <c r="O70" s="1425"/>
      <c r="P70" s="1425"/>
    </row>
    <row r="71" spans="2:16" ht="21" customHeight="1">
      <c r="B71" s="198" t="s">
        <v>408</v>
      </c>
      <c r="C71" s="1558" t="s">
        <v>505</v>
      </c>
      <c r="D71" s="1558"/>
      <c r="E71" s="1558"/>
      <c r="F71" s="1558"/>
      <c r="G71" s="1559" t="s">
        <v>92</v>
      </c>
      <c r="H71" s="1560"/>
      <c r="I71" s="1560"/>
      <c r="J71" s="1561"/>
      <c r="K71" s="1547"/>
      <c r="L71" s="1554"/>
      <c r="M71" s="1555"/>
      <c r="N71" s="1556"/>
      <c r="O71" s="1426"/>
      <c r="P71" s="1426"/>
    </row>
    <row r="72" spans="2:16" ht="45" customHeight="1">
      <c r="B72" s="191" t="s">
        <v>506</v>
      </c>
      <c r="C72" s="1414" t="s">
        <v>507</v>
      </c>
      <c r="D72" s="1414"/>
      <c r="E72" s="1414"/>
      <c r="F72" s="1414"/>
      <c r="G72" s="1414"/>
      <c r="H72" s="1414"/>
      <c r="I72" s="1414"/>
      <c r="J72" s="1414"/>
      <c r="K72" s="1414"/>
      <c r="L72" s="1414"/>
      <c r="M72" s="1414"/>
      <c r="N72" s="1562"/>
      <c r="O72" s="291"/>
      <c r="P72" s="297"/>
    </row>
    <row r="73" spans="2:16" ht="20.25" customHeight="1">
      <c r="B73" s="205" t="s">
        <v>418</v>
      </c>
      <c r="C73" s="1558" t="s">
        <v>297</v>
      </c>
      <c r="D73" s="1558"/>
      <c r="E73" s="1558"/>
      <c r="F73" s="1563" t="s">
        <v>53</v>
      </c>
      <c r="G73" s="1564"/>
      <c r="H73" s="1545" t="s">
        <v>446</v>
      </c>
      <c r="I73" s="1565"/>
      <c r="J73" s="1566"/>
      <c r="K73" s="1566"/>
      <c r="L73" s="1566"/>
      <c r="M73" s="1566"/>
      <c r="N73" s="1567"/>
      <c r="O73" s="1443" t="s">
        <v>1307</v>
      </c>
      <c r="P73" s="1443" t="s">
        <v>1306</v>
      </c>
    </row>
    <row r="74" spans="2:16" ht="20.25" customHeight="1">
      <c r="B74" s="205" t="s">
        <v>508</v>
      </c>
      <c r="C74" s="1558" t="s">
        <v>509</v>
      </c>
      <c r="D74" s="1558"/>
      <c r="E74" s="1558"/>
      <c r="F74" s="1563" t="s">
        <v>54</v>
      </c>
      <c r="G74" s="1564"/>
      <c r="H74" s="1546"/>
      <c r="I74" s="1568"/>
      <c r="J74" s="1569"/>
      <c r="K74" s="1569"/>
      <c r="L74" s="1569"/>
      <c r="M74" s="1569"/>
      <c r="N74" s="1570"/>
      <c r="O74" s="1425"/>
      <c r="P74" s="1425"/>
    </row>
    <row r="75" spans="2:16" ht="20.25" customHeight="1">
      <c r="B75" s="205" t="s">
        <v>510</v>
      </c>
      <c r="C75" s="1558" t="s">
        <v>299</v>
      </c>
      <c r="D75" s="1558"/>
      <c r="E75" s="1558"/>
      <c r="F75" s="1563" t="s">
        <v>54</v>
      </c>
      <c r="G75" s="1564"/>
      <c r="H75" s="1546"/>
      <c r="I75" s="1568"/>
      <c r="J75" s="1569"/>
      <c r="K75" s="1569"/>
      <c r="L75" s="1569"/>
      <c r="M75" s="1569"/>
      <c r="N75" s="1570"/>
      <c r="O75" s="1425"/>
      <c r="P75" s="1425"/>
    </row>
    <row r="76" spans="2:16" ht="49.5" customHeight="1">
      <c r="B76" s="205" t="s">
        <v>401</v>
      </c>
      <c r="C76" s="1464" t="s">
        <v>511</v>
      </c>
      <c r="D76" s="1464"/>
      <c r="E76" s="1464"/>
      <c r="F76" s="1464"/>
      <c r="G76" s="1465"/>
      <c r="H76" s="1546"/>
      <c r="I76" s="1568"/>
      <c r="J76" s="1569"/>
      <c r="K76" s="1569"/>
      <c r="L76" s="1569"/>
      <c r="M76" s="1569"/>
      <c r="N76" s="1570"/>
      <c r="O76" s="1425"/>
      <c r="P76" s="1425"/>
    </row>
    <row r="77" spans="2:16" ht="21" customHeight="1">
      <c r="B77" s="205" t="s">
        <v>418</v>
      </c>
      <c r="C77" s="1558" t="s">
        <v>297</v>
      </c>
      <c r="D77" s="1558"/>
      <c r="E77" s="1410"/>
      <c r="F77" s="1563" t="s">
        <v>53</v>
      </c>
      <c r="G77" s="1564"/>
      <c r="H77" s="1546"/>
      <c r="I77" s="1568"/>
      <c r="J77" s="1569"/>
      <c r="K77" s="1569"/>
      <c r="L77" s="1569"/>
      <c r="M77" s="1569"/>
      <c r="N77" s="1570"/>
      <c r="O77" s="1425"/>
      <c r="P77" s="1425"/>
    </row>
    <row r="78" spans="2:16" ht="21" customHeight="1">
      <c r="B78" s="205" t="s">
        <v>508</v>
      </c>
      <c r="C78" s="1558" t="s">
        <v>509</v>
      </c>
      <c r="D78" s="1558"/>
      <c r="E78" s="1410"/>
      <c r="F78" s="1563" t="s">
        <v>54</v>
      </c>
      <c r="G78" s="1564"/>
      <c r="H78" s="1546"/>
      <c r="I78" s="1568"/>
      <c r="J78" s="1569"/>
      <c r="K78" s="1569"/>
      <c r="L78" s="1569"/>
      <c r="M78" s="1569"/>
      <c r="N78" s="1570"/>
      <c r="O78" s="1425"/>
      <c r="P78" s="1425"/>
    </row>
    <row r="79" spans="2:16" ht="21" customHeight="1">
      <c r="B79" s="205" t="s">
        <v>510</v>
      </c>
      <c r="C79" s="1558" t="s">
        <v>301</v>
      </c>
      <c r="D79" s="1558"/>
      <c r="E79" s="1410"/>
      <c r="F79" s="1563" t="s">
        <v>54</v>
      </c>
      <c r="G79" s="1564"/>
      <c r="H79" s="1546"/>
      <c r="I79" s="1568"/>
      <c r="J79" s="1569"/>
      <c r="K79" s="1569"/>
      <c r="L79" s="1569"/>
      <c r="M79" s="1569"/>
      <c r="N79" s="1570"/>
      <c r="O79" s="1425"/>
      <c r="P79" s="1425"/>
    </row>
    <row r="80" spans="2:16" ht="21" customHeight="1">
      <c r="B80" s="205" t="s">
        <v>512</v>
      </c>
      <c r="C80" s="1558" t="s">
        <v>302</v>
      </c>
      <c r="D80" s="1558"/>
      <c r="E80" s="1410"/>
      <c r="F80" s="1563" t="s">
        <v>54</v>
      </c>
      <c r="G80" s="1564"/>
      <c r="H80" s="1546"/>
      <c r="I80" s="1568"/>
      <c r="J80" s="1569"/>
      <c r="K80" s="1569"/>
      <c r="L80" s="1569"/>
      <c r="M80" s="1569"/>
      <c r="N80" s="1570"/>
      <c r="O80" s="1425"/>
      <c r="P80" s="1425"/>
    </row>
    <row r="81" spans="2:16" ht="21.75" customHeight="1">
      <c r="B81" s="205" t="s">
        <v>513</v>
      </c>
      <c r="C81" s="1558" t="s">
        <v>514</v>
      </c>
      <c r="D81" s="1558"/>
      <c r="E81" s="1410"/>
      <c r="F81" s="1574" t="s">
        <v>92</v>
      </c>
      <c r="G81" s="1575"/>
      <c r="H81" s="1547"/>
      <c r="I81" s="1571"/>
      <c r="J81" s="1572"/>
      <c r="K81" s="1572"/>
      <c r="L81" s="1572"/>
      <c r="M81" s="1572"/>
      <c r="N81" s="1573"/>
      <c r="O81" s="1426"/>
      <c r="P81" s="1426"/>
    </row>
    <row r="82" spans="2:16" ht="51" customHeight="1">
      <c r="B82" s="298" t="s">
        <v>515</v>
      </c>
      <c r="C82" s="1484" t="s">
        <v>516</v>
      </c>
      <c r="D82" s="1484"/>
      <c r="E82" s="1485"/>
      <c r="F82" s="1576"/>
      <c r="G82" s="1577"/>
      <c r="H82" s="1577"/>
      <c r="I82" s="1577"/>
      <c r="J82" s="1577"/>
      <c r="K82" s="1577"/>
      <c r="L82" s="1577"/>
      <c r="M82" s="1577"/>
      <c r="N82" s="1577"/>
      <c r="O82" s="1578"/>
      <c r="P82" s="1579"/>
    </row>
    <row r="83" spans="2:16" ht="31.5" customHeight="1">
      <c r="B83" s="1490" t="s">
        <v>517</v>
      </c>
      <c r="C83" s="1491"/>
      <c r="D83" s="1491"/>
      <c r="E83" s="1491"/>
      <c r="F83" s="1491"/>
      <c r="G83" s="1491"/>
      <c r="H83" s="1491"/>
      <c r="I83" s="1491"/>
      <c r="J83" s="1491"/>
      <c r="K83" s="1491"/>
      <c r="L83" s="1491"/>
      <c r="M83" s="1491"/>
      <c r="N83" s="1491"/>
      <c r="O83" s="1491"/>
      <c r="P83" s="1492"/>
    </row>
    <row r="84" spans="2:16" ht="44.25" customHeight="1">
      <c r="B84" s="191" t="s">
        <v>518</v>
      </c>
      <c r="C84" s="1414" t="s">
        <v>519</v>
      </c>
      <c r="D84" s="1414"/>
      <c r="E84" s="1414"/>
      <c r="F84" s="1414"/>
      <c r="G84" s="1415"/>
      <c r="H84" s="299" t="s">
        <v>53</v>
      </c>
      <c r="I84" s="1580" t="s">
        <v>446</v>
      </c>
      <c r="J84" s="1581"/>
      <c r="K84" s="1582"/>
      <c r="L84" s="1583"/>
      <c r="M84" s="1583"/>
      <c r="N84" s="1584"/>
      <c r="O84" s="1443" t="s">
        <v>1292</v>
      </c>
      <c r="P84" s="1443" t="s">
        <v>3364</v>
      </c>
    </row>
    <row r="85" spans="2:16" ht="20.25" customHeight="1">
      <c r="B85" s="1585" t="s">
        <v>520</v>
      </c>
      <c r="C85" s="1586"/>
      <c r="D85" s="1586"/>
      <c r="E85" s="1587"/>
      <c r="F85" s="1500" t="s">
        <v>521</v>
      </c>
      <c r="G85" s="1502"/>
      <c r="H85" s="1501"/>
      <c r="I85" s="1500" t="s">
        <v>522</v>
      </c>
      <c r="J85" s="1502"/>
      <c r="K85" s="1500" t="s">
        <v>434</v>
      </c>
      <c r="L85" s="1502"/>
      <c r="M85" s="1502"/>
      <c r="N85" s="1503"/>
      <c r="O85" s="1425"/>
      <c r="P85" s="1425"/>
    </row>
    <row r="86" spans="2:16" ht="21" customHeight="1">
      <c r="B86" s="1588"/>
      <c r="C86" s="1589"/>
      <c r="D86" s="1589"/>
      <c r="E86" s="1590"/>
      <c r="F86" s="1594" t="s">
        <v>4473</v>
      </c>
      <c r="G86" s="1595"/>
      <c r="H86" s="1596"/>
      <c r="I86" s="1597">
        <v>538000</v>
      </c>
      <c r="J86" s="1598"/>
      <c r="K86" s="1594"/>
      <c r="L86" s="1595"/>
      <c r="M86" s="1595"/>
      <c r="N86" s="1596"/>
      <c r="O86" s="1425"/>
      <c r="P86" s="1425"/>
    </row>
    <row r="87" spans="2:16" ht="21" customHeight="1">
      <c r="B87" s="1588"/>
      <c r="C87" s="1589"/>
      <c r="D87" s="1589"/>
      <c r="E87" s="1590"/>
      <c r="F87" s="1594"/>
      <c r="G87" s="1595"/>
      <c r="H87" s="1596"/>
      <c r="I87" s="1597"/>
      <c r="J87" s="1598"/>
      <c r="K87" s="1594"/>
      <c r="L87" s="1595"/>
      <c r="M87" s="1595"/>
      <c r="N87" s="1596"/>
      <c r="O87" s="1425"/>
      <c r="P87" s="1425"/>
    </row>
    <row r="88" spans="2:16" ht="21" customHeight="1">
      <c r="B88" s="1588"/>
      <c r="C88" s="1589"/>
      <c r="D88" s="1589"/>
      <c r="E88" s="1590"/>
      <c r="F88" s="1594"/>
      <c r="G88" s="1595"/>
      <c r="H88" s="1596"/>
      <c r="I88" s="1597"/>
      <c r="J88" s="1598"/>
      <c r="K88" s="1594"/>
      <c r="L88" s="1595"/>
      <c r="M88" s="1595"/>
      <c r="N88" s="1596"/>
      <c r="O88" s="1425"/>
      <c r="P88" s="1425"/>
    </row>
    <row r="89" spans="2:16" ht="21.75" customHeight="1">
      <c r="B89" s="1591"/>
      <c r="C89" s="1592"/>
      <c r="D89" s="1592"/>
      <c r="E89" s="1593"/>
      <c r="F89" s="1599"/>
      <c r="G89" s="1600"/>
      <c r="H89" s="1601"/>
      <c r="I89" s="1602"/>
      <c r="J89" s="1603"/>
      <c r="K89" s="1604"/>
      <c r="L89" s="1605"/>
      <c r="M89" s="1605"/>
      <c r="N89" s="1606"/>
      <c r="O89" s="1444"/>
      <c r="P89" s="1444"/>
    </row>
    <row r="90" spans="2:16" ht="26.25" customHeight="1">
      <c r="B90" s="1416" t="s">
        <v>2</v>
      </c>
      <c r="C90" s="1417"/>
      <c r="D90" s="1417"/>
      <c r="E90" s="1417"/>
      <c r="F90" s="1417"/>
      <c r="G90" s="1417"/>
      <c r="H90" s="1417"/>
      <c r="I90" s="1417"/>
      <c r="J90" s="1417"/>
      <c r="K90" s="1417"/>
      <c r="L90" s="1417"/>
      <c r="M90" s="1417"/>
      <c r="N90" s="1417"/>
      <c r="O90" s="1417"/>
      <c r="P90" s="1418"/>
    </row>
    <row r="91" spans="2:16" ht="66" customHeight="1">
      <c r="B91" s="303" t="s">
        <v>523</v>
      </c>
      <c r="C91" s="1632" t="s">
        <v>524</v>
      </c>
      <c r="D91" s="1632"/>
      <c r="E91" s="1632"/>
      <c r="F91" s="1632"/>
      <c r="G91" s="1632"/>
      <c r="H91" s="1632"/>
      <c r="I91" s="1632"/>
      <c r="J91" s="1632"/>
      <c r="K91" s="1632"/>
      <c r="L91" s="1632"/>
      <c r="M91" s="1632"/>
      <c r="N91" s="1632"/>
      <c r="O91" s="1424" t="s">
        <v>4326</v>
      </c>
      <c r="P91" s="1424" t="s">
        <v>3243</v>
      </c>
    </row>
    <row r="92" spans="2:16" ht="20.25" customHeight="1">
      <c r="B92" s="1609" t="s">
        <v>525</v>
      </c>
      <c r="C92" s="1610"/>
      <c r="D92" s="1610"/>
      <c r="E92" s="1610"/>
      <c r="F92" s="1611"/>
      <c r="G92" s="1614" t="s">
        <v>526</v>
      </c>
      <c r="H92" s="1614"/>
      <c r="I92" s="2149"/>
      <c r="J92" s="1614"/>
      <c r="K92" s="1614"/>
      <c r="L92" s="1615"/>
      <c r="M92" s="2150"/>
      <c r="N92" s="2150"/>
      <c r="O92" s="1425"/>
      <c r="P92" s="1425"/>
    </row>
    <row r="93" spans="2:16" ht="22.5" customHeight="1">
      <c r="B93" s="2072"/>
      <c r="C93" s="1613"/>
      <c r="D93" s="1613"/>
      <c r="E93" s="1613"/>
      <c r="F93" s="2148"/>
      <c r="G93" s="429" t="s">
        <v>109</v>
      </c>
      <c r="H93" s="429" t="s">
        <v>128</v>
      </c>
      <c r="I93" s="430" t="s">
        <v>527</v>
      </c>
      <c r="J93" s="431" t="s">
        <v>528</v>
      </c>
      <c r="K93" s="2151" t="s">
        <v>434</v>
      </c>
      <c r="L93" s="2152"/>
      <c r="M93" s="2152"/>
      <c r="N93" s="2153"/>
      <c r="O93" s="1425"/>
      <c r="P93" s="1425"/>
    </row>
    <row r="94" spans="2:16" ht="57.75" customHeight="1">
      <c r="B94" s="432" t="s">
        <v>394</v>
      </c>
      <c r="C94" s="2154" t="s">
        <v>529</v>
      </c>
      <c r="D94" s="2155"/>
      <c r="E94" s="2155"/>
      <c r="F94" s="2155"/>
      <c r="G94" s="2155"/>
      <c r="H94" s="2155"/>
      <c r="I94" s="2155"/>
      <c r="J94" s="2156"/>
      <c r="K94" s="1623" t="s">
        <v>4474</v>
      </c>
      <c r="L94" s="1623"/>
      <c r="M94" s="1623"/>
      <c r="N94" s="1624"/>
      <c r="O94" s="1608"/>
      <c r="P94" s="1425"/>
    </row>
    <row r="95" spans="2:16" ht="23.45" customHeight="1">
      <c r="B95" s="317" t="s">
        <v>530</v>
      </c>
      <c r="C95" s="1630" t="s">
        <v>531</v>
      </c>
      <c r="D95" s="1630"/>
      <c r="E95" s="1630"/>
      <c r="F95" s="1631"/>
      <c r="G95" s="469" t="s">
        <v>54</v>
      </c>
      <c r="H95" s="470" t="s">
        <v>54</v>
      </c>
      <c r="I95" s="471" t="s">
        <v>54</v>
      </c>
      <c r="J95" s="469" t="s">
        <v>54</v>
      </c>
      <c r="K95" s="1625"/>
      <c r="L95" s="1626"/>
      <c r="M95" s="1626"/>
      <c r="N95" s="1627"/>
      <c r="O95" s="1608"/>
      <c r="P95" s="1425"/>
    </row>
    <row r="96" spans="2:16" ht="21.95" customHeight="1">
      <c r="B96" s="434" t="s">
        <v>532</v>
      </c>
      <c r="C96" s="1639" t="s">
        <v>533</v>
      </c>
      <c r="D96" s="1639"/>
      <c r="E96" s="1639"/>
      <c r="F96" s="1640"/>
      <c r="G96" s="448" t="s">
        <v>53</v>
      </c>
      <c r="H96" s="311" t="s">
        <v>53</v>
      </c>
      <c r="I96" s="448" t="s">
        <v>53</v>
      </c>
      <c r="J96" s="311" t="s">
        <v>53</v>
      </c>
      <c r="K96" s="1628"/>
      <c r="L96" s="1628"/>
      <c r="M96" s="1628"/>
      <c r="N96" s="1629"/>
      <c r="O96" s="1608"/>
      <c r="P96" s="1425"/>
    </row>
    <row r="97" spans="2:16" ht="42" customHeight="1">
      <c r="B97" s="436" t="s">
        <v>401</v>
      </c>
      <c r="C97" s="1633" t="s">
        <v>4475</v>
      </c>
      <c r="D97" s="1641"/>
      <c r="E97" s="1641"/>
      <c r="F97" s="1641"/>
      <c r="G97" s="1641"/>
      <c r="H97" s="1641"/>
      <c r="I97" s="1641"/>
      <c r="J97" s="1641"/>
      <c r="K97" s="1623" t="s">
        <v>4474</v>
      </c>
      <c r="L97" s="1623"/>
      <c r="M97" s="1623"/>
      <c r="N97" s="1624"/>
      <c r="O97" s="1425"/>
      <c r="P97" s="1425"/>
    </row>
    <row r="98" spans="2:16" ht="24.6" customHeight="1">
      <c r="B98" s="432" t="s">
        <v>530</v>
      </c>
      <c r="C98" s="1634" t="s">
        <v>531</v>
      </c>
      <c r="D98" s="1634"/>
      <c r="E98" s="1634"/>
      <c r="F98" s="1635"/>
      <c r="G98" s="472" t="s">
        <v>54</v>
      </c>
      <c r="H98" s="442" t="s">
        <v>54</v>
      </c>
      <c r="I98" s="443" t="s">
        <v>54</v>
      </c>
      <c r="J98" s="470" t="s">
        <v>54</v>
      </c>
      <c r="K98" s="1625"/>
      <c r="L98" s="1626"/>
      <c r="M98" s="1626"/>
      <c r="N98" s="1627"/>
      <c r="O98" s="1425"/>
      <c r="P98" s="1425"/>
    </row>
    <row r="99" spans="2:16" ht="23.45" customHeight="1">
      <c r="B99" s="434" t="s">
        <v>532</v>
      </c>
      <c r="C99" s="1636" t="s">
        <v>533</v>
      </c>
      <c r="D99" s="1636"/>
      <c r="E99" s="1636"/>
      <c r="F99" s="1637"/>
      <c r="G99" s="473" t="s">
        <v>53</v>
      </c>
      <c r="H99" s="474" t="s">
        <v>53</v>
      </c>
      <c r="I99" s="473" t="s">
        <v>53</v>
      </c>
      <c r="J99" s="474" t="s">
        <v>53</v>
      </c>
      <c r="K99" s="1628"/>
      <c r="L99" s="1628"/>
      <c r="M99" s="1628"/>
      <c r="N99" s="1629"/>
      <c r="O99" s="1425"/>
      <c r="P99" s="1425"/>
    </row>
    <row r="100" spans="2:16" ht="48" customHeight="1">
      <c r="B100" s="436" t="s">
        <v>535</v>
      </c>
      <c r="C100" s="1638" t="s">
        <v>536</v>
      </c>
      <c r="D100" s="1638"/>
      <c r="E100" s="1638"/>
      <c r="F100" s="1638"/>
      <c r="G100" s="1638"/>
      <c r="H100" s="1638"/>
      <c r="I100" s="1638"/>
      <c r="J100" s="1642"/>
      <c r="K100" s="1623" t="s">
        <v>4474</v>
      </c>
      <c r="L100" s="1623"/>
      <c r="M100" s="1623"/>
      <c r="N100" s="1624"/>
      <c r="O100" s="1425"/>
      <c r="P100" s="1425"/>
    </row>
    <row r="101" spans="2:16" ht="23.1" customHeight="1">
      <c r="B101" s="432" t="s">
        <v>530</v>
      </c>
      <c r="C101" s="1643" t="s">
        <v>531</v>
      </c>
      <c r="D101" s="1643"/>
      <c r="E101" s="1643"/>
      <c r="F101" s="1644"/>
      <c r="G101" s="472" t="s">
        <v>54</v>
      </c>
      <c r="H101" s="442" t="s">
        <v>54</v>
      </c>
      <c r="I101" s="443" t="s">
        <v>54</v>
      </c>
      <c r="J101" s="470" t="s">
        <v>54</v>
      </c>
      <c r="K101" s="1625"/>
      <c r="L101" s="1626"/>
      <c r="M101" s="1626"/>
      <c r="N101" s="1627"/>
      <c r="O101" s="1425"/>
      <c r="P101" s="1425"/>
    </row>
    <row r="102" spans="2:16" ht="26.1" customHeight="1">
      <c r="B102" s="434" t="s">
        <v>532</v>
      </c>
      <c r="C102" s="1639" t="s">
        <v>533</v>
      </c>
      <c r="D102" s="1639"/>
      <c r="E102" s="1639"/>
      <c r="F102" s="1640"/>
      <c r="G102" s="473" t="s">
        <v>53</v>
      </c>
      <c r="H102" s="474" t="s">
        <v>53</v>
      </c>
      <c r="I102" s="473" t="s">
        <v>53</v>
      </c>
      <c r="J102" s="474" t="s">
        <v>53</v>
      </c>
      <c r="K102" s="1628"/>
      <c r="L102" s="1628"/>
      <c r="M102" s="1628"/>
      <c r="N102" s="1629"/>
      <c r="O102" s="1425"/>
      <c r="P102" s="1425"/>
    </row>
    <row r="103" spans="2:16" ht="38.25" customHeight="1">
      <c r="B103" s="436" t="s">
        <v>537</v>
      </c>
      <c r="C103" s="1632" t="s">
        <v>538</v>
      </c>
      <c r="D103" s="1632"/>
      <c r="E103" s="1632"/>
      <c r="F103" s="1632"/>
      <c r="G103" s="1632"/>
      <c r="H103" s="1632"/>
      <c r="I103" s="1632"/>
      <c r="J103" s="1633"/>
      <c r="K103" s="1623" t="s">
        <v>4474</v>
      </c>
      <c r="L103" s="1623"/>
      <c r="M103" s="1623"/>
      <c r="N103" s="1624"/>
      <c r="O103" s="1425"/>
      <c r="P103" s="1425"/>
    </row>
    <row r="104" spans="2:16" ht="21.95" customHeight="1">
      <c r="B104" s="432" t="s">
        <v>530</v>
      </c>
      <c r="C104" s="1634" t="s">
        <v>531</v>
      </c>
      <c r="D104" s="1634"/>
      <c r="E104" s="1634"/>
      <c r="F104" s="1635"/>
      <c r="G104" s="472" t="s">
        <v>54</v>
      </c>
      <c r="H104" s="442" t="s">
        <v>54</v>
      </c>
      <c r="I104" s="443" t="s">
        <v>54</v>
      </c>
      <c r="J104" s="470" t="s">
        <v>54</v>
      </c>
      <c r="K104" s="1625"/>
      <c r="L104" s="1626"/>
      <c r="M104" s="1626"/>
      <c r="N104" s="1627"/>
      <c r="O104" s="1425"/>
      <c r="P104" s="1425"/>
    </row>
    <row r="105" spans="2:16" ht="23.1" customHeight="1">
      <c r="B105" s="434" t="s">
        <v>532</v>
      </c>
      <c r="C105" s="1636" t="s">
        <v>533</v>
      </c>
      <c r="D105" s="1636"/>
      <c r="E105" s="1636"/>
      <c r="F105" s="1637"/>
      <c r="G105" s="473" t="s">
        <v>53</v>
      </c>
      <c r="H105" s="474" t="s">
        <v>53</v>
      </c>
      <c r="I105" s="473" t="s">
        <v>53</v>
      </c>
      <c r="J105" s="474" t="s">
        <v>53</v>
      </c>
      <c r="K105" s="1628"/>
      <c r="L105" s="1628"/>
      <c r="M105" s="1628"/>
      <c r="N105" s="1629"/>
      <c r="O105" s="1425"/>
      <c r="P105" s="1425"/>
    </row>
    <row r="106" spans="2:16" ht="30" customHeight="1">
      <c r="B106" s="436" t="s">
        <v>539</v>
      </c>
      <c r="C106" s="1638" t="s">
        <v>540</v>
      </c>
      <c r="D106" s="1638"/>
      <c r="E106" s="1638"/>
      <c r="F106" s="1638"/>
      <c r="G106" s="1638"/>
      <c r="H106" s="1638"/>
      <c r="I106" s="1638"/>
      <c r="J106" s="1633"/>
      <c r="K106" s="1623" t="s">
        <v>4474</v>
      </c>
      <c r="L106" s="1623"/>
      <c r="M106" s="1623"/>
      <c r="N106" s="1624"/>
      <c r="O106" s="1425"/>
      <c r="P106" s="1425"/>
    </row>
    <row r="107" spans="2:16" ht="24.6" customHeight="1">
      <c r="B107" s="432" t="s">
        <v>530</v>
      </c>
      <c r="C107" s="1634" t="s">
        <v>531</v>
      </c>
      <c r="D107" s="1634"/>
      <c r="E107" s="1634"/>
      <c r="F107" s="1635"/>
      <c r="G107" s="472" t="s">
        <v>54</v>
      </c>
      <c r="H107" s="442" t="s">
        <v>54</v>
      </c>
      <c r="I107" s="443" t="s">
        <v>54</v>
      </c>
      <c r="J107" s="470" t="s">
        <v>54</v>
      </c>
      <c r="K107" s="1625"/>
      <c r="L107" s="1626"/>
      <c r="M107" s="1626"/>
      <c r="N107" s="1627"/>
      <c r="O107" s="1425"/>
      <c r="P107" s="1425"/>
    </row>
    <row r="108" spans="2:16" ht="21.95" customHeight="1">
      <c r="B108" s="434" t="s">
        <v>532</v>
      </c>
      <c r="C108" s="1636" t="s">
        <v>533</v>
      </c>
      <c r="D108" s="1636"/>
      <c r="E108" s="1636"/>
      <c r="F108" s="1637"/>
      <c r="G108" s="473" t="s">
        <v>53</v>
      </c>
      <c r="H108" s="474" t="s">
        <v>53</v>
      </c>
      <c r="I108" s="473" t="s">
        <v>53</v>
      </c>
      <c r="J108" s="474" t="s">
        <v>53</v>
      </c>
      <c r="K108" s="1628"/>
      <c r="L108" s="1628"/>
      <c r="M108" s="1628"/>
      <c r="N108" s="1629"/>
      <c r="O108" s="1425"/>
      <c r="P108" s="1425"/>
    </row>
    <row r="109" spans="2:16" ht="24" customHeight="1">
      <c r="B109" s="436" t="s">
        <v>410</v>
      </c>
      <c r="C109" s="1645" t="s">
        <v>117</v>
      </c>
      <c r="D109" s="1645"/>
      <c r="E109" s="1645"/>
      <c r="F109" s="1645"/>
      <c r="G109" s="1645"/>
      <c r="H109" s="1645"/>
      <c r="I109" s="1645"/>
      <c r="J109" s="2147"/>
      <c r="K109" s="1623" t="s">
        <v>4474</v>
      </c>
      <c r="L109" s="1623"/>
      <c r="M109" s="1623"/>
      <c r="N109" s="1624"/>
      <c r="O109" s="1425"/>
      <c r="P109" s="1425"/>
    </row>
    <row r="110" spans="2:16" ht="21.95" customHeight="1">
      <c r="B110" s="432" t="s">
        <v>530</v>
      </c>
      <c r="C110" s="1634" t="s">
        <v>531</v>
      </c>
      <c r="D110" s="1634"/>
      <c r="E110" s="1634"/>
      <c r="F110" s="1635"/>
      <c r="G110" s="472" t="s">
        <v>54</v>
      </c>
      <c r="H110" s="442" t="s">
        <v>54</v>
      </c>
      <c r="I110" s="443" t="s">
        <v>54</v>
      </c>
      <c r="J110" s="470" t="s">
        <v>54</v>
      </c>
      <c r="K110" s="1625"/>
      <c r="L110" s="1626"/>
      <c r="M110" s="1626"/>
      <c r="N110" s="1627"/>
      <c r="O110" s="1425"/>
      <c r="P110" s="1425"/>
    </row>
    <row r="111" spans="2:16" ht="21.95" customHeight="1">
      <c r="B111" s="434" t="s">
        <v>532</v>
      </c>
      <c r="C111" s="1636" t="s">
        <v>533</v>
      </c>
      <c r="D111" s="1636"/>
      <c r="E111" s="1636"/>
      <c r="F111" s="1637"/>
      <c r="G111" s="473" t="s">
        <v>53</v>
      </c>
      <c r="H111" s="474" t="s">
        <v>53</v>
      </c>
      <c r="I111" s="473" t="s">
        <v>53</v>
      </c>
      <c r="J111" s="474" t="s">
        <v>53</v>
      </c>
      <c r="K111" s="1628"/>
      <c r="L111" s="1628"/>
      <c r="M111" s="1628"/>
      <c r="N111" s="1629"/>
      <c r="O111" s="1425"/>
      <c r="P111" s="1425"/>
    </row>
    <row r="112" spans="2:16" ht="24" customHeight="1">
      <c r="B112" s="436" t="s">
        <v>413</v>
      </c>
      <c r="C112" s="1645" t="s">
        <v>118</v>
      </c>
      <c r="D112" s="1645"/>
      <c r="E112" s="1645"/>
      <c r="F112" s="1645"/>
      <c r="G112" s="1645"/>
      <c r="H112" s="1645"/>
      <c r="I112" s="1645"/>
      <c r="J112" s="2147"/>
      <c r="K112" s="1623" t="s">
        <v>4474</v>
      </c>
      <c r="L112" s="1623"/>
      <c r="M112" s="1623"/>
      <c r="N112" s="1624"/>
      <c r="O112" s="1425"/>
      <c r="P112" s="1425"/>
    </row>
    <row r="113" spans="2:16" ht="24.6" customHeight="1">
      <c r="B113" s="432" t="s">
        <v>530</v>
      </c>
      <c r="C113" s="1634" t="s">
        <v>531</v>
      </c>
      <c r="D113" s="1634"/>
      <c r="E113" s="1634"/>
      <c r="F113" s="1635"/>
      <c r="G113" s="472" t="s">
        <v>54</v>
      </c>
      <c r="H113" s="442" t="s">
        <v>54</v>
      </c>
      <c r="I113" s="443" t="s">
        <v>54</v>
      </c>
      <c r="J113" s="470" t="s">
        <v>54</v>
      </c>
      <c r="K113" s="1625"/>
      <c r="L113" s="1626"/>
      <c r="M113" s="1626"/>
      <c r="N113" s="1627"/>
      <c r="O113" s="1425"/>
      <c r="P113" s="1425"/>
    </row>
    <row r="114" spans="2:16" ht="23.1" customHeight="1">
      <c r="B114" s="434" t="s">
        <v>532</v>
      </c>
      <c r="C114" s="1636" t="s">
        <v>533</v>
      </c>
      <c r="D114" s="1636"/>
      <c r="E114" s="1636"/>
      <c r="F114" s="1637"/>
      <c r="G114" s="473" t="s">
        <v>53</v>
      </c>
      <c r="H114" s="474" t="s">
        <v>53</v>
      </c>
      <c r="I114" s="473" t="s">
        <v>53</v>
      </c>
      <c r="J114" s="474" t="s">
        <v>53</v>
      </c>
      <c r="K114" s="1628"/>
      <c r="L114" s="1628"/>
      <c r="M114" s="1628"/>
      <c r="N114" s="1629"/>
      <c r="O114" s="1425"/>
      <c r="P114" s="1425"/>
    </row>
    <row r="115" spans="2:16" ht="24" customHeight="1">
      <c r="B115" s="436" t="s">
        <v>416</v>
      </c>
      <c r="C115" s="1638" t="s">
        <v>541</v>
      </c>
      <c r="D115" s="1638"/>
      <c r="E115" s="1638"/>
      <c r="F115" s="1638"/>
      <c r="G115" s="1638"/>
      <c r="H115" s="1638"/>
      <c r="I115" s="1638"/>
      <c r="J115" s="1633"/>
      <c r="K115" s="1623" t="s">
        <v>4474</v>
      </c>
      <c r="L115" s="1623"/>
      <c r="M115" s="1623"/>
      <c r="N115" s="1624"/>
      <c r="O115" s="1425"/>
      <c r="P115" s="1425"/>
    </row>
    <row r="116" spans="2:16" ht="24" customHeight="1">
      <c r="B116" s="432" t="s">
        <v>530</v>
      </c>
      <c r="C116" s="1634" t="s">
        <v>531</v>
      </c>
      <c r="D116" s="1634"/>
      <c r="E116" s="1634"/>
      <c r="F116" s="1635"/>
      <c r="G116" s="472" t="s">
        <v>54</v>
      </c>
      <c r="H116" s="442" t="s">
        <v>54</v>
      </c>
      <c r="I116" s="443" t="s">
        <v>54</v>
      </c>
      <c r="J116" s="470" t="s">
        <v>54</v>
      </c>
      <c r="K116" s="1625"/>
      <c r="L116" s="1626"/>
      <c r="M116" s="1626"/>
      <c r="N116" s="1627"/>
      <c r="O116" s="1425"/>
      <c r="P116" s="1425"/>
    </row>
    <row r="117" spans="2:16" ht="24" customHeight="1">
      <c r="B117" s="317" t="s">
        <v>532</v>
      </c>
      <c r="C117" s="1636" t="s">
        <v>542</v>
      </c>
      <c r="D117" s="1636"/>
      <c r="E117" s="1636"/>
      <c r="F117" s="1636"/>
      <c r="G117" s="473" t="s">
        <v>53</v>
      </c>
      <c r="H117" s="474" t="s">
        <v>53</v>
      </c>
      <c r="I117" s="473" t="s">
        <v>53</v>
      </c>
      <c r="J117" s="474" t="s">
        <v>53</v>
      </c>
      <c r="K117" s="1628"/>
      <c r="L117" s="1628"/>
      <c r="M117" s="1628"/>
      <c r="N117" s="1629"/>
      <c r="O117" s="1425"/>
      <c r="P117" s="1425"/>
    </row>
    <row r="118" spans="2:16" ht="24" customHeight="1">
      <c r="B118" s="438" t="s">
        <v>418</v>
      </c>
      <c r="C118" s="1645" t="s">
        <v>1310</v>
      </c>
      <c r="D118" s="1645"/>
      <c r="E118" s="1645"/>
      <c r="F118" s="1645"/>
      <c r="G118" s="1645"/>
      <c r="H118" s="1645"/>
      <c r="I118" s="1645"/>
      <c r="J118" s="2146"/>
      <c r="K118" s="1623" t="s">
        <v>4474</v>
      </c>
      <c r="L118" s="1623"/>
      <c r="M118" s="1623"/>
      <c r="N118" s="1624"/>
      <c r="O118" s="1425"/>
      <c r="P118" s="1425"/>
    </row>
    <row r="119" spans="2:16" ht="24" customHeight="1">
      <c r="B119" s="432" t="s">
        <v>530</v>
      </c>
      <c r="C119" s="1634" t="s">
        <v>531</v>
      </c>
      <c r="D119" s="1634"/>
      <c r="E119" s="1634"/>
      <c r="F119" s="1635"/>
      <c r="G119" s="472" t="s">
        <v>54</v>
      </c>
      <c r="H119" s="442" t="s">
        <v>54</v>
      </c>
      <c r="I119" s="443" t="s">
        <v>54</v>
      </c>
      <c r="J119" s="470" t="s">
        <v>54</v>
      </c>
      <c r="K119" s="1625"/>
      <c r="L119" s="1626"/>
      <c r="M119" s="1626"/>
      <c r="N119" s="1627"/>
      <c r="O119" s="1425"/>
      <c r="P119" s="1425"/>
    </row>
    <row r="120" spans="2:16" ht="24" customHeight="1">
      <c r="B120" s="434" t="s">
        <v>532</v>
      </c>
      <c r="C120" s="1636" t="s">
        <v>533</v>
      </c>
      <c r="D120" s="1636"/>
      <c r="E120" s="1636"/>
      <c r="F120" s="1637"/>
      <c r="G120" s="473" t="s">
        <v>53</v>
      </c>
      <c r="H120" s="474" t="s">
        <v>53</v>
      </c>
      <c r="I120" s="473" t="s">
        <v>53</v>
      </c>
      <c r="J120" s="474" t="s">
        <v>53</v>
      </c>
      <c r="K120" s="1628"/>
      <c r="L120" s="1628"/>
      <c r="M120" s="1628"/>
      <c r="N120" s="1629"/>
      <c r="O120" s="1425"/>
      <c r="P120" s="1425"/>
    </row>
    <row r="121" spans="2:16" ht="24" customHeight="1">
      <c r="B121" s="436" t="s">
        <v>544</v>
      </c>
      <c r="C121" s="1645" t="s">
        <v>1311</v>
      </c>
      <c r="D121" s="1645"/>
      <c r="E121" s="1645"/>
      <c r="F121" s="1645"/>
      <c r="G121" s="1645"/>
      <c r="H121" s="1645"/>
      <c r="I121" s="1645"/>
      <c r="J121" s="2146"/>
      <c r="K121" s="1623" t="s">
        <v>4474</v>
      </c>
      <c r="L121" s="1623"/>
      <c r="M121" s="1623"/>
      <c r="N121" s="1624"/>
      <c r="O121" s="1425"/>
      <c r="P121" s="1425"/>
    </row>
    <row r="122" spans="2:16" ht="23.45" customHeight="1">
      <c r="B122" s="432" t="s">
        <v>530</v>
      </c>
      <c r="C122" s="1634" t="s">
        <v>531</v>
      </c>
      <c r="D122" s="1634"/>
      <c r="E122" s="1634"/>
      <c r="F122" s="1635"/>
      <c r="G122" s="472" t="s">
        <v>54</v>
      </c>
      <c r="H122" s="442" t="s">
        <v>54</v>
      </c>
      <c r="I122" s="443" t="s">
        <v>54</v>
      </c>
      <c r="J122" s="470" t="s">
        <v>54</v>
      </c>
      <c r="K122" s="1625"/>
      <c r="L122" s="1626"/>
      <c r="M122" s="1626"/>
      <c r="N122" s="1627"/>
      <c r="O122" s="1425"/>
      <c r="P122" s="1425"/>
    </row>
    <row r="123" spans="2:16" ht="23.45" customHeight="1">
      <c r="B123" s="434" t="s">
        <v>532</v>
      </c>
      <c r="C123" s="1636" t="s">
        <v>542</v>
      </c>
      <c r="D123" s="1636"/>
      <c r="E123" s="1636"/>
      <c r="F123" s="1637"/>
      <c r="G123" s="473" t="s">
        <v>53</v>
      </c>
      <c r="H123" s="474" t="s">
        <v>53</v>
      </c>
      <c r="I123" s="473" t="s">
        <v>53</v>
      </c>
      <c r="J123" s="474" t="s">
        <v>53</v>
      </c>
      <c r="K123" s="1628"/>
      <c r="L123" s="1628"/>
      <c r="M123" s="1628"/>
      <c r="N123" s="1629"/>
      <c r="O123" s="1425"/>
      <c r="P123" s="1425"/>
    </row>
    <row r="124" spans="2:16" ht="21" customHeight="1">
      <c r="B124" s="436" t="s">
        <v>546</v>
      </c>
      <c r="C124" s="1638" t="s">
        <v>1853</v>
      </c>
      <c r="D124" s="1638"/>
      <c r="E124" s="1638"/>
      <c r="F124" s="1638"/>
      <c r="G124" s="1638"/>
      <c r="H124" s="1638"/>
      <c r="I124" s="1638"/>
      <c r="J124" s="1642"/>
      <c r="K124" s="1623" t="s">
        <v>4474</v>
      </c>
      <c r="L124" s="1623"/>
      <c r="M124" s="1623"/>
      <c r="N124" s="1624"/>
      <c r="O124" s="1425"/>
      <c r="P124" s="1425"/>
    </row>
    <row r="125" spans="2:16" ht="30.95" customHeight="1">
      <c r="B125" s="432" t="s">
        <v>530</v>
      </c>
      <c r="C125" s="1634" t="s">
        <v>531</v>
      </c>
      <c r="D125" s="1634"/>
      <c r="E125" s="1634"/>
      <c r="F125" s="1635"/>
      <c r="G125" s="472" t="s">
        <v>54</v>
      </c>
      <c r="H125" s="442" t="s">
        <v>54</v>
      </c>
      <c r="I125" s="443" t="s">
        <v>54</v>
      </c>
      <c r="J125" s="470" t="s">
        <v>54</v>
      </c>
      <c r="K125" s="1625"/>
      <c r="L125" s="1626"/>
      <c r="M125" s="1626"/>
      <c r="N125" s="1627"/>
      <c r="O125" s="1425"/>
      <c r="P125" s="1425"/>
    </row>
    <row r="126" spans="2:16" ht="30.6" customHeight="1">
      <c r="B126" s="317" t="s">
        <v>532</v>
      </c>
      <c r="C126" s="1636" t="s">
        <v>533</v>
      </c>
      <c r="D126" s="1636"/>
      <c r="E126" s="1636"/>
      <c r="F126" s="1636"/>
      <c r="G126" s="473" t="s">
        <v>58</v>
      </c>
      <c r="H126" s="474" t="s">
        <v>54</v>
      </c>
      <c r="I126" s="473" t="s">
        <v>54</v>
      </c>
      <c r="J126" s="474" t="s">
        <v>54</v>
      </c>
      <c r="K126" s="1628"/>
      <c r="L126" s="1628"/>
      <c r="M126" s="1628"/>
      <c r="N126" s="1629"/>
      <c r="O126" s="1425"/>
      <c r="P126" s="1425"/>
    </row>
    <row r="127" spans="2:16" ht="29.25" customHeight="1">
      <c r="B127" s="438" t="s">
        <v>548</v>
      </c>
      <c r="C127" s="1638" t="s">
        <v>4476</v>
      </c>
      <c r="D127" s="1638"/>
      <c r="E127" s="1638"/>
      <c r="F127" s="1638"/>
      <c r="G127" s="1638"/>
      <c r="H127" s="1638"/>
      <c r="I127" s="1638"/>
      <c r="J127" s="1642"/>
      <c r="K127" s="1623" t="s">
        <v>4474</v>
      </c>
      <c r="L127" s="1623"/>
      <c r="M127" s="1623"/>
      <c r="N127" s="1624"/>
      <c r="O127" s="1425"/>
      <c r="P127" s="1425"/>
    </row>
    <row r="128" spans="2:16" ht="26.1" customHeight="1">
      <c r="B128" s="432" t="s">
        <v>530</v>
      </c>
      <c r="C128" s="1634" t="s">
        <v>531</v>
      </c>
      <c r="D128" s="1634"/>
      <c r="E128" s="1634"/>
      <c r="F128" s="1635"/>
      <c r="G128" s="472" t="s">
        <v>54</v>
      </c>
      <c r="H128" s="442" t="s">
        <v>54</v>
      </c>
      <c r="I128" s="443" t="s">
        <v>54</v>
      </c>
      <c r="J128" s="470" t="s">
        <v>54</v>
      </c>
      <c r="K128" s="1625"/>
      <c r="L128" s="1626"/>
      <c r="M128" s="1626"/>
      <c r="N128" s="1627"/>
      <c r="O128" s="1425"/>
      <c r="P128" s="1425"/>
    </row>
    <row r="129" spans="2:16" ht="29.45" customHeight="1">
      <c r="B129" s="434" t="s">
        <v>532</v>
      </c>
      <c r="C129" s="1636" t="s">
        <v>533</v>
      </c>
      <c r="D129" s="1636"/>
      <c r="E129" s="1636"/>
      <c r="F129" s="1637"/>
      <c r="G129" s="473" t="s">
        <v>58</v>
      </c>
      <c r="H129" s="474" t="s">
        <v>54</v>
      </c>
      <c r="I129" s="473" t="s">
        <v>54</v>
      </c>
      <c r="J129" s="474" t="s">
        <v>54</v>
      </c>
      <c r="K129" s="1628"/>
      <c r="L129" s="1628"/>
      <c r="M129" s="1628"/>
      <c r="N129" s="1629"/>
      <c r="O129" s="1425"/>
      <c r="P129" s="1425"/>
    </row>
    <row r="130" spans="2:16" ht="21" customHeight="1">
      <c r="B130" s="436" t="s">
        <v>550</v>
      </c>
      <c r="C130" s="1638" t="s">
        <v>551</v>
      </c>
      <c r="D130" s="1638"/>
      <c r="E130" s="1638"/>
      <c r="F130" s="1638"/>
      <c r="G130" s="1638"/>
      <c r="H130" s="1638"/>
      <c r="I130" s="1638"/>
      <c r="J130" s="1642"/>
      <c r="K130" s="1623" t="s">
        <v>4474</v>
      </c>
      <c r="L130" s="1623"/>
      <c r="M130" s="1623"/>
      <c r="N130" s="1624"/>
      <c r="O130" s="1425"/>
      <c r="P130" s="1425"/>
    </row>
    <row r="131" spans="2:16" ht="18.95" customHeight="1">
      <c r="B131" s="432" t="s">
        <v>530</v>
      </c>
      <c r="C131" s="1634" t="s">
        <v>531</v>
      </c>
      <c r="D131" s="1634"/>
      <c r="E131" s="1634"/>
      <c r="F131" s="1635"/>
      <c r="G131" s="472" t="s">
        <v>54</v>
      </c>
      <c r="H131" s="442" t="s">
        <v>54</v>
      </c>
      <c r="I131" s="443" t="s">
        <v>54</v>
      </c>
      <c r="J131" s="470" t="s">
        <v>54</v>
      </c>
      <c r="K131" s="1625"/>
      <c r="L131" s="1626"/>
      <c r="M131" s="1626"/>
      <c r="N131" s="1627"/>
      <c r="O131" s="1425"/>
      <c r="P131" s="1425"/>
    </row>
    <row r="132" spans="2:16" ht="21" customHeight="1">
      <c r="B132" s="434" t="s">
        <v>532</v>
      </c>
      <c r="C132" s="1639" t="s">
        <v>533</v>
      </c>
      <c r="D132" s="1639"/>
      <c r="E132" s="1639"/>
      <c r="F132" s="1640"/>
      <c r="G132" s="473" t="s">
        <v>58</v>
      </c>
      <c r="H132" s="474" t="s">
        <v>54</v>
      </c>
      <c r="I132" s="473" t="s">
        <v>54</v>
      </c>
      <c r="J132" s="474" t="s">
        <v>54</v>
      </c>
      <c r="K132" s="1628"/>
      <c r="L132" s="1628"/>
      <c r="M132" s="1628"/>
      <c r="N132" s="1629"/>
      <c r="O132" s="1425"/>
      <c r="P132" s="1425"/>
    </row>
    <row r="133" spans="2:16" ht="32.25" customHeight="1">
      <c r="B133" s="439" t="s">
        <v>552</v>
      </c>
      <c r="C133" s="1666" t="s">
        <v>553</v>
      </c>
      <c r="D133" s="1666"/>
      <c r="E133" s="1667"/>
      <c r="F133" s="1667"/>
      <c r="G133" s="1667"/>
      <c r="H133" s="1667"/>
      <c r="I133" s="1667"/>
      <c r="J133" s="1667"/>
      <c r="K133" s="1668" t="s">
        <v>4474</v>
      </c>
      <c r="L133" s="1669"/>
      <c r="M133" s="1669"/>
      <c r="N133" s="1670"/>
      <c r="O133" s="1425"/>
      <c r="P133" s="1425"/>
    </row>
    <row r="134" spans="2:16" ht="32.25" customHeight="1">
      <c r="B134" s="317" t="s">
        <v>418</v>
      </c>
      <c r="C134" s="1677" t="s">
        <v>554</v>
      </c>
      <c r="D134" s="1677"/>
      <c r="E134" s="1678" t="s">
        <v>4477</v>
      </c>
      <c r="F134" s="1679"/>
      <c r="G134" s="1679"/>
      <c r="H134" s="1679"/>
      <c r="I134" s="1679"/>
      <c r="J134" s="1679"/>
      <c r="K134" s="1671"/>
      <c r="L134" s="1672"/>
      <c r="M134" s="1672"/>
      <c r="N134" s="1673"/>
      <c r="O134" s="1425"/>
      <c r="P134" s="1425"/>
    </row>
    <row r="135" spans="2:16" ht="25.5" customHeight="1">
      <c r="B135" s="432" t="s">
        <v>530</v>
      </c>
      <c r="C135" s="1680" t="s">
        <v>531</v>
      </c>
      <c r="D135" s="1680"/>
      <c r="E135" s="1681"/>
      <c r="F135" s="1682"/>
      <c r="G135" s="440" t="s">
        <v>53</v>
      </c>
      <c r="H135" s="441" t="s">
        <v>53</v>
      </c>
      <c r="I135" s="442" t="s">
        <v>53</v>
      </c>
      <c r="J135" s="443" t="s">
        <v>53</v>
      </c>
      <c r="K135" s="1671"/>
      <c r="L135" s="1672"/>
      <c r="M135" s="1672"/>
      <c r="N135" s="1673"/>
      <c r="O135" s="1425"/>
      <c r="P135" s="1425"/>
    </row>
    <row r="136" spans="2:16" ht="20.45" customHeight="1">
      <c r="B136" s="434" t="s">
        <v>532</v>
      </c>
      <c r="C136" s="1683" t="s">
        <v>533</v>
      </c>
      <c r="D136" s="1683"/>
      <c r="E136" s="1683"/>
      <c r="F136" s="1684"/>
      <c r="G136" s="444" t="s">
        <v>58</v>
      </c>
      <c r="H136" s="445" t="s">
        <v>53</v>
      </c>
      <c r="I136" s="444" t="s">
        <v>54</v>
      </c>
      <c r="J136" s="445" t="s">
        <v>54</v>
      </c>
      <c r="K136" s="1674"/>
      <c r="L136" s="1675"/>
      <c r="M136" s="1675"/>
      <c r="N136" s="1676"/>
      <c r="O136" s="1425"/>
      <c r="P136" s="1425"/>
    </row>
    <row r="137" spans="2:16" ht="79.5" customHeight="1">
      <c r="B137" s="251" t="s">
        <v>555</v>
      </c>
      <c r="C137" s="1472" t="s">
        <v>556</v>
      </c>
      <c r="D137" s="1472"/>
      <c r="E137" s="1472"/>
      <c r="F137" s="1653"/>
      <c r="G137" s="1654" t="s">
        <v>4478</v>
      </c>
      <c r="H137" s="1654"/>
      <c r="I137" s="1654"/>
      <c r="J137" s="1654"/>
      <c r="K137" s="1655"/>
      <c r="L137" s="1655"/>
      <c r="M137" s="1655"/>
      <c r="N137" s="1655"/>
      <c r="O137" s="1444"/>
      <c r="P137" s="1444"/>
    </row>
    <row r="138" spans="2:16" ht="25.5" customHeight="1">
      <c r="B138" s="1656" t="s">
        <v>3</v>
      </c>
      <c r="C138" s="1657"/>
      <c r="D138" s="1657"/>
      <c r="E138" s="1657"/>
      <c r="F138" s="1657"/>
      <c r="G138" s="1657"/>
      <c r="H138" s="1657"/>
      <c r="I138" s="1657"/>
      <c r="J138" s="1657"/>
      <c r="K138" s="1657"/>
      <c r="L138" s="1657"/>
      <c r="M138" s="1657"/>
      <c r="N138" s="1657"/>
      <c r="O138" s="1658"/>
      <c r="P138" s="1659"/>
    </row>
    <row r="139" spans="2:16" ht="99" customHeight="1">
      <c r="B139" s="253" t="s">
        <v>557</v>
      </c>
      <c r="C139" s="1660" t="s">
        <v>558</v>
      </c>
      <c r="D139" s="1660"/>
      <c r="E139" s="1660"/>
      <c r="F139" s="1660"/>
      <c r="G139" s="209" t="s">
        <v>53</v>
      </c>
      <c r="H139" s="1661" t="s">
        <v>559</v>
      </c>
      <c r="I139" s="1662"/>
      <c r="J139" s="2366" t="s">
        <v>4479</v>
      </c>
      <c r="K139" s="2367"/>
      <c r="L139" s="2367"/>
      <c r="M139" s="2367"/>
      <c r="N139" s="2368"/>
      <c r="O139" s="318" t="s">
        <v>1316</v>
      </c>
      <c r="P139" s="199" t="s">
        <v>1327</v>
      </c>
    </row>
    <row r="140" spans="2:16" ht="36" customHeight="1">
      <c r="B140" s="1686" t="s">
        <v>560</v>
      </c>
      <c r="C140" s="1687"/>
      <c r="D140" s="1687"/>
      <c r="E140" s="1687"/>
      <c r="F140" s="1687"/>
      <c r="G140" s="1687"/>
      <c r="H140" s="1687"/>
      <c r="I140" s="1687"/>
      <c r="J140" s="1687"/>
      <c r="K140" s="1687"/>
      <c r="L140" s="1687"/>
      <c r="M140" s="1687"/>
      <c r="N140" s="1687"/>
      <c r="O140" s="1687"/>
      <c r="P140" s="1688"/>
    </row>
    <row r="141" spans="2:16" ht="52.5" customHeight="1">
      <c r="B141" s="198" t="s">
        <v>561</v>
      </c>
      <c r="C141" s="1464" t="s">
        <v>562</v>
      </c>
      <c r="D141" s="1464"/>
      <c r="E141" s="1464"/>
      <c r="F141" s="1464"/>
      <c r="G141" s="1464"/>
      <c r="H141" s="2172" t="s">
        <v>4480</v>
      </c>
      <c r="I141" s="1907"/>
      <c r="J141" s="1907"/>
      <c r="K141" s="1689" t="s">
        <v>446</v>
      </c>
      <c r="L141" s="1576"/>
      <c r="M141" s="1577"/>
      <c r="N141" s="1690"/>
      <c r="O141" s="1534"/>
      <c r="P141" s="1534"/>
    </row>
    <row r="142" spans="2:16" ht="19.5" customHeight="1">
      <c r="B142" s="198" t="s">
        <v>401</v>
      </c>
      <c r="C142" s="1464" t="s">
        <v>563</v>
      </c>
      <c r="D142" s="1464"/>
      <c r="E142" s="1464"/>
      <c r="F142" s="1464"/>
      <c r="G142" s="1464"/>
      <c r="H142" s="1574" t="s">
        <v>2436</v>
      </c>
      <c r="I142" s="1685"/>
      <c r="J142" s="1685"/>
      <c r="K142" s="1689"/>
      <c r="L142" s="1691"/>
      <c r="M142" s="1692"/>
      <c r="N142" s="1693"/>
      <c r="O142" s="1535"/>
      <c r="P142" s="1535"/>
    </row>
    <row r="143" spans="2:16" ht="19.5" customHeight="1">
      <c r="B143" s="198" t="s">
        <v>403</v>
      </c>
      <c r="C143" s="1464" t="s">
        <v>564</v>
      </c>
      <c r="D143" s="1464"/>
      <c r="E143" s="1464"/>
      <c r="F143" s="1464"/>
      <c r="G143" s="1464"/>
      <c r="H143" s="1574" t="s">
        <v>53</v>
      </c>
      <c r="I143" s="1685"/>
      <c r="J143" s="1575"/>
      <c r="K143" s="1689"/>
      <c r="L143" s="1691"/>
      <c r="M143" s="1692"/>
      <c r="N143" s="1693"/>
      <c r="O143" s="1535"/>
      <c r="P143" s="1535"/>
    </row>
    <row r="144" spans="2:16" ht="34.5" customHeight="1">
      <c r="B144" s="198" t="s">
        <v>405</v>
      </c>
      <c r="C144" s="1464" t="s">
        <v>565</v>
      </c>
      <c r="D144" s="1464"/>
      <c r="E144" s="1464"/>
      <c r="F144" s="1464"/>
      <c r="G144" s="1465"/>
      <c r="H144" s="1574" t="s">
        <v>1320</v>
      </c>
      <c r="I144" s="1685"/>
      <c r="J144" s="1685"/>
      <c r="K144" s="1689"/>
      <c r="L144" s="1691"/>
      <c r="M144" s="1692"/>
      <c r="N144" s="1693"/>
      <c r="O144" s="1536"/>
      <c r="P144" s="1536"/>
    </row>
    <row r="145" spans="2:16" ht="40.5" customHeight="1">
      <c r="B145" s="191" t="s">
        <v>566</v>
      </c>
      <c r="C145" s="1464" t="s">
        <v>567</v>
      </c>
      <c r="D145" s="1464"/>
      <c r="E145" s="1464"/>
      <c r="F145" s="1464"/>
      <c r="G145" s="1464"/>
      <c r="H145" s="1574" t="s">
        <v>54</v>
      </c>
      <c r="I145" s="1685"/>
      <c r="J145" s="1685"/>
      <c r="K145" s="1689"/>
      <c r="L145" s="1691"/>
      <c r="M145" s="1692"/>
      <c r="N145" s="1693"/>
      <c r="O145" s="1443" t="s">
        <v>1861</v>
      </c>
      <c r="P145" s="1443" t="s">
        <v>1862</v>
      </c>
    </row>
    <row r="146" spans="2:16" ht="72.599999999999994" customHeight="1">
      <c r="B146" s="334" t="s">
        <v>394</v>
      </c>
      <c r="C146" s="1464" t="s">
        <v>568</v>
      </c>
      <c r="D146" s="1464"/>
      <c r="E146" s="1464"/>
      <c r="F146" s="1464"/>
      <c r="G146" s="1465"/>
      <c r="H146" s="1574" t="s">
        <v>92</v>
      </c>
      <c r="I146" s="1685"/>
      <c r="J146" s="1685"/>
      <c r="K146" s="1689"/>
      <c r="L146" s="1691"/>
      <c r="M146" s="1692"/>
      <c r="N146" s="1693"/>
      <c r="O146" s="1426"/>
      <c r="P146" s="1426"/>
    </row>
    <row r="147" spans="2:16" ht="62.25" customHeight="1">
      <c r="B147" s="191" t="s">
        <v>569</v>
      </c>
      <c r="C147" s="1464" t="s">
        <v>570</v>
      </c>
      <c r="D147" s="1464"/>
      <c r="E147" s="1464"/>
      <c r="F147" s="1464"/>
      <c r="G147" s="1464"/>
      <c r="H147" s="1574" t="s">
        <v>53</v>
      </c>
      <c r="I147" s="1685"/>
      <c r="J147" s="1685"/>
      <c r="K147" s="1689"/>
      <c r="L147" s="1691"/>
      <c r="M147" s="1692"/>
      <c r="N147" s="1693"/>
      <c r="O147" s="1443" t="s">
        <v>1861</v>
      </c>
      <c r="P147" s="1443" t="s">
        <v>1862</v>
      </c>
    </row>
    <row r="148" spans="2:16" ht="80.45" customHeight="1">
      <c r="B148" s="189" t="s">
        <v>394</v>
      </c>
      <c r="C148" s="1697" t="s">
        <v>568</v>
      </c>
      <c r="D148" s="1697"/>
      <c r="E148" s="1697"/>
      <c r="F148" s="1697"/>
      <c r="G148" s="1698"/>
      <c r="H148" s="1574" t="s">
        <v>4481</v>
      </c>
      <c r="I148" s="1685"/>
      <c r="J148" s="1685"/>
      <c r="K148" s="1689"/>
      <c r="L148" s="1694"/>
      <c r="M148" s="1695"/>
      <c r="N148" s="1696"/>
      <c r="O148" s="1444"/>
      <c r="P148" s="1444"/>
    </row>
    <row r="149" spans="2:16" ht="54" customHeight="1">
      <c r="B149" s="1490" t="s">
        <v>571</v>
      </c>
      <c r="C149" s="1491"/>
      <c r="D149" s="1491"/>
      <c r="E149" s="1491"/>
      <c r="F149" s="1491"/>
      <c r="G149" s="1491"/>
      <c r="H149" s="1491"/>
      <c r="I149" s="1491"/>
      <c r="J149" s="1491"/>
      <c r="K149" s="1699"/>
      <c r="L149" s="1491"/>
      <c r="M149" s="1491"/>
      <c r="N149" s="1491"/>
      <c r="O149" s="1491"/>
      <c r="P149" s="1492"/>
    </row>
    <row r="150" spans="2:16" ht="31.5" customHeight="1">
      <c r="B150" s="321" t="s">
        <v>572</v>
      </c>
      <c r="C150" s="1700" t="s">
        <v>573</v>
      </c>
      <c r="D150" s="1700"/>
      <c r="E150" s="1700"/>
      <c r="F150" s="1701"/>
      <c r="G150" s="1702" t="s">
        <v>574</v>
      </c>
      <c r="H150" s="1703"/>
      <c r="I150" s="1704"/>
      <c r="J150" s="1702" t="s">
        <v>575</v>
      </c>
      <c r="K150" s="1703"/>
      <c r="L150" s="1704"/>
      <c r="M150" s="1705" t="s">
        <v>434</v>
      </c>
      <c r="N150" s="1706"/>
      <c r="O150" s="1707" t="s">
        <v>3253</v>
      </c>
      <c r="P150" s="1709"/>
    </row>
    <row r="151" spans="2:16" ht="83.25" customHeight="1">
      <c r="B151" s="334" t="s">
        <v>561</v>
      </c>
      <c r="C151" s="1711" t="s">
        <v>576</v>
      </c>
      <c r="D151" s="1711"/>
      <c r="E151" s="1711"/>
      <c r="F151" s="1712"/>
      <c r="G151" s="1713" t="s">
        <v>1325</v>
      </c>
      <c r="H151" s="1714"/>
      <c r="I151" s="1715"/>
      <c r="J151" s="1713" t="s">
        <v>1325</v>
      </c>
      <c r="K151" s="1714"/>
      <c r="L151" s="1715"/>
      <c r="M151" s="1716"/>
      <c r="N151" s="1717"/>
      <c r="O151" s="1627"/>
      <c r="P151" s="1708"/>
    </row>
    <row r="152" spans="2:16" ht="42" customHeight="1">
      <c r="B152" s="334" t="s">
        <v>401</v>
      </c>
      <c r="C152" s="1711" t="s">
        <v>577</v>
      </c>
      <c r="D152" s="1711"/>
      <c r="E152" s="1711"/>
      <c r="F152" s="1712"/>
      <c r="G152" s="1713" t="s">
        <v>1325</v>
      </c>
      <c r="H152" s="1714"/>
      <c r="I152" s="1715"/>
      <c r="J152" s="1713" t="s">
        <v>1325</v>
      </c>
      <c r="K152" s="1714"/>
      <c r="L152" s="1715"/>
      <c r="M152" s="1716"/>
      <c r="N152" s="1717"/>
      <c r="O152" s="1627"/>
      <c r="P152" s="1708"/>
    </row>
    <row r="153" spans="2:16" ht="31.5" customHeight="1">
      <c r="B153" s="334" t="s">
        <v>403</v>
      </c>
      <c r="C153" s="446" t="s">
        <v>418</v>
      </c>
      <c r="D153" s="1711" t="s">
        <v>578</v>
      </c>
      <c r="E153" s="1711"/>
      <c r="F153" s="1712"/>
      <c r="G153" s="1713" t="s">
        <v>1325</v>
      </c>
      <c r="H153" s="1714"/>
      <c r="I153" s="1715"/>
      <c r="J153" s="1713" t="s">
        <v>1325</v>
      </c>
      <c r="K153" s="1714"/>
      <c r="L153" s="1715"/>
      <c r="M153" s="1716"/>
      <c r="N153" s="1717"/>
      <c r="O153" s="1627"/>
      <c r="P153" s="1708"/>
    </row>
    <row r="154" spans="2:16" ht="32.25" customHeight="1">
      <c r="B154" s="334"/>
      <c r="C154" s="307" t="s">
        <v>508</v>
      </c>
      <c r="D154" s="1711" t="s">
        <v>579</v>
      </c>
      <c r="E154" s="1711"/>
      <c r="F154" s="1712"/>
      <c r="G154" s="1713" t="s">
        <v>1325</v>
      </c>
      <c r="H154" s="1714"/>
      <c r="I154" s="1715"/>
      <c r="J154" s="1713" t="s">
        <v>1325</v>
      </c>
      <c r="K154" s="1714"/>
      <c r="L154" s="1715"/>
      <c r="M154" s="325"/>
      <c r="N154" s="326"/>
      <c r="O154" s="1627"/>
      <c r="P154" s="1708"/>
    </row>
    <row r="155" spans="2:16" ht="41.25" customHeight="1">
      <c r="B155" s="334" t="s">
        <v>405</v>
      </c>
      <c r="C155" s="1711" t="s">
        <v>580</v>
      </c>
      <c r="D155" s="1711"/>
      <c r="E155" s="1711"/>
      <c r="F155" s="1712"/>
      <c r="G155" s="1713" t="s">
        <v>152</v>
      </c>
      <c r="H155" s="1714"/>
      <c r="I155" s="1715"/>
      <c r="J155" s="1713" t="s">
        <v>152</v>
      </c>
      <c r="K155" s="1714"/>
      <c r="L155" s="1715"/>
      <c r="M155" s="1716"/>
      <c r="N155" s="1717"/>
      <c r="O155" s="1627"/>
      <c r="P155" s="1708"/>
    </row>
    <row r="156" spans="2:16" ht="29.25" customHeight="1">
      <c r="B156" s="334" t="s">
        <v>408</v>
      </c>
      <c r="C156" s="1711" t="s">
        <v>581</v>
      </c>
      <c r="D156" s="1711"/>
      <c r="E156" s="1711"/>
      <c r="F156" s="1712"/>
      <c r="G156" s="1713" t="s">
        <v>152</v>
      </c>
      <c r="H156" s="1714"/>
      <c r="I156" s="1715"/>
      <c r="J156" s="1713" t="s">
        <v>152</v>
      </c>
      <c r="K156" s="1714"/>
      <c r="L156" s="1715"/>
      <c r="M156" s="1716"/>
      <c r="N156" s="1717"/>
      <c r="O156" s="1627"/>
      <c r="P156" s="1708"/>
    </row>
    <row r="157" spans="2:16" ht="28.5" customHeight="1">
      <c r="B157" s="334" t="s">
        <v>410</v>
      </c>
      <c r="C157" s="1711" t="s">
        <v>117</v>
      </c>
      <c r="D157" s="1711"/>
      <c r="E157" s="1711"/>
      <c r="F157" s="1712"/>
      <c r="G157" s="1713" t="s">
        <v>1325</v>
      </c>
      <c r="H157" s="1714"/>
      <c r="I157" s="1715"/>
      <c r="J157" s="1713" t="s">
        <v>1325</v>
      </c>
      <c r="K157" s="1714"/>
      <c r="L157" s="1715"/>
      <c r="M157" s="1716"/>
      <c r="N157" s="1717"/>
      <c r="O157" s="1627"/>
      <c r="P157" s="1708"/>
    </row>
    <row r="158" spans="2:16" ht="28.5" customHeight="1">
      <c r="B158" s="334" t="s">
        <v>413</v>
      </c>
      <c r="C158" s="1711" t="s">
        <v>118</v>
      </c>
      <c r="D158" s="1711"/>
      <c r="E158" s="1711"/>
      <c r="F158" s="1712"/>
      <c r="G158" s="1713" t="s">
        <v>1325</v>
      </c>
      <c r="H158" s="1714"/>
      <c r="I158" s="1715"/>
      <c r="J158" s="1713" t="s">
        <v>1325</v>
      </c>
      <c r="K158" s="1714"/>
      <c r="L158" s="1715"/>
      <c r="M158" s="1716"/>
      <c r="N158" s="1717"/>
      <c r="O158" s="1627"/>
      <c r="P158" s="1708"/>
    </row>
    <row r="159" spans="2:16" ht="28.5" customHeight="1">
      <c r="B159" s="334" t="s">
        <v>416</v>
      </c>
      <c r="C159" s="1711" t="s">
        <v>582</v>
      </c>
      <c r="D159" s="1711"/>
      <c r="E159" s="1711"/>
      <c r="F159" s="1712"/>
      <c r="G159" s="1713" t="s">
        <v>152</v>
      </c>
      <c r="H159" s="1714"/>
      <c r="I159" s="1715"/>
      <c r="J159" s="1713" t="s">
        <v>152</v>
      </c>
      <c r="K159" s="1714"/>
      <c r="L159" s="1715"/>
      <c r="M159" s="1718"/>
      <c r="N159" s="1717"/>
      <c r="O159" s="1708"/>
      <c r="P159" s="1708"/>
    </row>
    <row r="160" spans="2:16" ht="28.5" customHeight="1">
      <c r="B160" s="334" t="s">
        <v>418</v>
      </c>
      <c r="C160" s="1711" t="s">
        <v>583</v>
      </c>
      <c r="D160" s="1711"/>
      <c r="E160" s="1711"/>
      <c r="F160" s="1712"/>
      <c r="G160" s="1713" t="s">
        <v>4172</v>
      </c>
      <c r="H160" s="1714"/>
      <c r="I160" s="1715"/>
      <c r="J160" s="1713" t="s">
        <v>4172</v>
      </c>
      <c r="K160" s="1714"/>
      <c r="L160" s="1715"/>
      <c r="M160" s="1718"/>
      <c r="N160" s="1717"/>
      <c r="O160" s="1708"/>
      <c r="P160" s="1708"/>
    </row>
    <row r="161" spans="1:16" ht="28.5" customHeight="1">
      <c r="B161" s="189" t="s">
        <v>544</v>
      </c>
      <c r="C161" s="1711" t="s">
        <v>584</v>
      </c>
      <c r="D161" s="1711"/>
      <c r="E161" s="1711"/>
      <c r="F161" s="1712"/>
      <c r="G161" s="1713" t="s">
        <v>4172</v>
      </c>
      <c r="H161" s="1714"/>
      <c r="I161" s="1715"/>
      <c r="J161" s="1713" t="s">
        <v>4172</v>
      </c>
      <c r="K161" s="1714"/>
      <c r="L161" s="1715"/>
      <c r="M161" s="1718"/>
      <c r="N161" s="1717"/>
      <c r="O161" s="1708"/>
      <c r="P161" s="1708"/>
    </row>
    <row r="162" spans="1:16" ht="28.5" customHeight="1">
      <c r="B162" s="189" t="s">
        <v>546</v>
      </c>
      <c r="C162" s="1711" t="s">
        <v>585</v>
      </c>
      <c r="D162" s="1711"/>
      <c r="E162" s="1711"/>
      <c r="F162" s="1712"/>
      <c r="G162" s="1713" t="s">
        <v>238</v>
      </c>
      <c r="H162" s="1714"/>
      <c r="I162" s="1715"/>
      <c r="J162" s="1713" t="s">
        <v>208</v>
      </c>
      <c r="K162" s="1714"/>
      <c r="L162" s="1715"/>
      <c r="M162" s="1718"/>
      <c r="N162" s="1717"/>
      <c r="O162" s="1708"/>
      <c r="P162" s="1708"/>
    </row>
    <row r="163" spans="1:16" ht="28.5" customHeight="1">
      <c r="B163" s="189" t="s">
        <v>548</v>
      </c>
      <c r="C163" s="1711" t="s">
        <v>586</v>
      </c>
      <c r="D163" s="1711"/>
      <c r="E163" s="1711"/>
      <c r="F163" s="1712"/>
      <c r="G163" s="1713" t="s">
        <v>238</v>
      </c>
      <c r="H163" s="1714"/>
      <c r="I163" s="1715"/>
      <c r="J163" s="1713" t="s">
        <v>208</v>
      </c>
      <c r="K163" s="1714"/>
      <c r="L163" s="1715"/>
      <c r="M163" s="1718"/>
      <c r="N163" s="1717"/>
      <c r="O163" s="1708"/>
      <c r="P163" s="1708"/>
    </row>
    <row r="164" spans="1:16" ht="28.5" customHeight="1">
      <c r="B164" s="189" t="s">
        <v>550</v>
      </c>
      <c r="C164" s="1711" t="s">
        <v>587</v>
      </c>
      <c r="D164" s="1711"/>
      <c r="E164" s="1711"/>
      <c r="F164" s="1712"/>
      <c r="G164" s="1713" t="s">
        <v>238</v>
      </c>
      <c r="H164" s="1714"/>
      <c r="I164" s="1715"/>
      <c r="J164" s="1713" t="s">
        <v>208</v>
      </c>
      <c r="K164" s="1714"/>
      <c r="L164" s="1715"/>
      <c r="M164" s="1718"/>
      <c r="N164" s="1717"/>
      <c r="O164" s="1708"/>
      <c r="P164" s="1708"/>
    </row>
    <row r="165" spans="1:16" ht="42.75" customHeight="1">
      <c r="B165" s="447" t="s">
        <v>552</v>
      </c>
      <c r="C165" s="1719" t="s">
        <v>588</v>
      </c>
      <c r="D165" s="1719"/>
      <c r="E165" s="1719"/>
      <c r="F165" s="329" t="s">
        <v>589</v>
      </c>
      <c r="G165" s="448" t="s">
        <v>92</v>
      </c>
      <c r="H165" s="1599" t="s">
        <v>238</v>
      </c>
      <c r="I165" s="1720"/>
      <c r="J165" s="1599" t="s">
        <v>238</v>
      </c>
      <c r="K165" s="1721"/>
      <c r="L165" s="1720"/>
      <c r="M165" s="1722"/>
      <c r="N165" s="1723"/>
      <c r="O165" s="1708"/>
      <c r="P165" s="1710"/>
    </row>
    <row r="166" spans="1:16" ht="43.5" customHeight="1">
      <c r="B166" s="1724" t="s">
        <v>590</v>
      </c>
      <c r="C166" s="1725"/>
      <c r="D166" s="1725"/>
      <c r="E166" s="1725"/>
      <c r="F166" s="1725"/>
      <c r="G166" s="1725"/>
      <c r="H166" s="1725"/>
      <c r="I166" s="1725"/>
      <c r="J166" s="1725"/>
      <c r="K166" s="1725"/>
      <c r="L166" s="1725"/>
      <c r="M166" s="1725"/>
      <c r="N166" s="1725"/>
      <c r="O166" s="331"/>
      <c r="P166" s="331"/>
    </row>
    <row r="167" spans="1:16" ht="49.5" customHeight="1">
      <c r="A167" s="281"/>
      <c r="B167" s="255" t="s">
        <v>591</v>
      </c>
      <c r="C167" s="1414" t="s">
        <v>592</v>
      </c>
      <c r="D167" s="1414"/>
      <c r="E167" s="1415"/>
      <c r="F167" s="323" t="s">
        <v>593</v>
      </c>
      <c r="G167" s="1726" t="s">
        <v>594</v>
      </c>
      <c r="H167" s="1727"/>
      <c r="I167" s="1727"/>
      <c r="J167" s="1727"/>
      <c r="K167" s="1728"/>
      <c r="L167" s="1729" t="s">
        <v>595</v>
      </c>
      <c r="M167" s="1730"/>
      <c r="N167" s="1730"/>
      <c r="O167" s="1731" t="s">
        <v>4482</v>
      </c>
      <c r="P167" s="1733" t="s">
        <v>1327</v>
      </c>
    </row>
    <row r="168" spans="1:16" ht="19.5" customHeight="1">
      <c r="A168" s="281"/>
      <c r="B168" s="333" t="s">
        <v>394</v>
      </c>
      <c r="C168" s="1414" t="s">
        <v>185</v>
      </c>
      <c r="D168" s="1414"/>
      <c r="E168" s="1415"/>
      <c r="F168" s="257" t="s">
        <v>53</v>
      </c>
      <c r="G168" s="1734" t="s">
        <v>4483</v>
      </c>
      <c r="H168" s="1735"/>
      <c r="I168" s="1735"/>
      <c r="J168" s="1735"/>
      <c r="K168" s="1736"/>
      <c r="L168" s="1713" t="s">
        <v>53</v>
      </c>
      <c r="M168" s="1714"/>
      <c r="N168" s="1737"/>
      <c r="O168" s="1731"/>
      <c r="P168" s="1731"/>
    </row>
    <row r="169" spans="1:16" ht="19.5" customHeight="1">
      <c r="A169" s="281"/>
      <c r="B169" s="333" t="s">
        <v>401</v>
      </c>
      <c r="C169" s="1414" t="s">
        <v>186</v>
      </c>
      <c r="D169" s="1414"/>
      <c r="E169" s="1415"/>
      <c r="F169" s="257" t="s">
        <v>53</v>
      </c>
      <c r="G169" s="1734" t="s">
        <v>4483</v>
      </c>
      <c r="H169" s="1735"/>
      <c r="I169" s="1735"/>
      <c r="J169" s="1735"/>
      <c r="K169" s="1736"/>
      <c r="L169" s="1713" t="s">
        <v>53</v>
      </c>
      <c r="M169" s="1714"/>
      <c r="N169" s="1737"/>
      <c r="O169" s="1731"/>
      <c r="P169" s="1731"/>
    </row>
    <row r="170" spans="1:16" ht="19.5" customHeight="1">
      <c r="A170" s="281"/>
      <c r="B170" s="333" t="s">
        <v>403</v>
      </c>
      <c r="C170" s="1414" t="s">
        <v>187</v>
      </c>
      <c r="D170" s="1414"/>
      <c r="E170" s="1415"/>
      <c r="F170" s="257" t="s">
        <v>53</v>
      </c>
      <c r="G170" s="1734" t="s">
        <v>4483</v>
      </c>
      <c r="H170" s="1735"/>
      <c r="I170" s="1735"/>
      <c r="J170" s="1735"/>
      <c r="K170" s="1736"/>
      <c r="L170" s="1713" t="s">
        <v>53</v>
      </c>
      <c r="M170" s="1714"/>
      <c r="N170" s="1737"/>
      <c r="O170" s="1731"/>
      <c r="P170" s="1731"/>
    </row>
    <row r="171" spans="1:16" ht="19.5" customHeight="1">
      <c r="A171" s="281"/>
      <c r="B171" s="333" t="s">
        <v>405</v>
      </c>
      <c r="C171" s="1414" t="s">
        <v>188</v>
      </c>
      <c r="D171" s="1414"/>
      <c r="E171" s="1415"/>
      <c r="F171" s="257" t="s">
        <v>53</v>
      </c>
      <c r="G171" s="1734" t="s">
        <v>4483</v>
      </c>
      <c r="H171" s="1735"/>
      <c r="I171" s="1735"/>
      <c r="J171" s="1735"/>
      <c r="K171" s="1736"/>
      <c r="L171" s="1713" t="s">
        <v>53</v>
      </c>
      <c r="M171" s="1714"/>
      <c r="N171" s="1737"/>
      <c r="O171" s="1731"/>
      <c r="P171" s="1731"/>
    </row>
    <row r="172" spans="1:16" ht="19.5" customHeight="1">
      <c r="A172" s="281"/>
      <c r="B172" s="334" t="s">
        <v>408</v>
      </c>
      <c r="C172" s="1414" t="s">
        <v>189</v>
      </c>
      <c r="D172" s="1414"/>
      <c r="E172" s="1415"/>
      <c r="F172" s="352" t="s">
        <v>53</v>
      </c>
      <c r="G172" s="1734" t="s">
        <v>4483</v>
      </c>
      <c r="H172" s="1735"/>
      <c r="I172" s="1735"/>
      <c r="J172" s="1735"/>
      <c r="K172" s="1736"/>
      <c r="L172" s="1713" t="s">
        <v>53</v>
      </c>
      <c r="M172" s="1714"/>
      <c r="N172" s="1737"/>
      <c r="O172" s="1731"/>
      <c r="P172" s="1731"/>
    </row>
    <row r="173" spans="1:16" ht="19.5" customHeight="1">
      <c r="A173" s="281"/>
      <c r="B173" s="335" t="s">
        <v>410</v>
      </c>
      <c r="C173" s="1414" t="s">
        <v>596</v>
      </c>
      <c r="D173" s="1414"/>
      <c r="E173" s="1415"/>
      <c r="F173" s="352" t="s">
        <v>53</v>
      </c>
      <c r="G173" s="1734" t="s">
        <v>4483</v>
      </c>
      <c r="H173" s="1735"/>
      <c r="I173" s="1735"/>
      <c r="J173" s="1735"/>
      <c r="K173" s="1736"/>
      <c r="L173" s="1713" t="s">
        <v>53</v>
      </c>
      <c r="M173" s="1714"/>
      <c r="N173" s="1737"/>
      <c r="O173" s="1731"/>
      <c r="P173" s="1731"/>
    </row>
    <row r="174" spans="1:16" ht="19.5" customHeight="1">
      <c r="A174" s="281"/>
      <c r="B174" s="335" t="s">
        <v>413</v>
      </c>
      <c r="C174" s="1414" t="s">
        <v>191</v>
      </c>
      <c r="D174" s="1414"/>
      <c r="E174" s="1415"/>
      <c r="F174" s="352" t="s">
        <v>53</v>
      </c>
      <c r="G174" s="1734" t="s">
        <v>4483</v>
      </c>
      <c r="H174" s="1735"/>
      <c r="I174" s="1735"/>
      <c r="J174" s="1735"/>
      <c r="K174" s="1736"/>
      <c r="L174" s="1713" t="s">
        <v>53</v>
      </c>
      <c r="M174" s="1714"/>
      <c r="N174" s="1737"/>
      <c r="O174" s="1731"/>
      <c r="P174" s="1731"/>
    </row>
    <row r="175" spans="1:16" ht="19.5" customHeight="1">
      <c r="A175" s="281"/>
      <c r="B175" s="335" t="s">
        <v>416</v>
      </c>
      <c r="C175" s="1414" t="s">
        <v>192</v>
      </c>
      <c r="D175" s="1414"/>
      <c r="E175" s="1415"/>
      <c r="F175" s="352" t="s">
        <v>53</v>
      </c>
      <c r="G175" s="1734" t="s">
        <v>4483</v>
      </c>
      <c r="H175" s="1735"/>
      <c r="I175" s="1735"/>
      <c r="J175" s="1735"/>
      <c r="K175" s="1736"/>
      <c r="L175" s="1713" t="s">
        <v>53</v>
      </c>
      <c r="M175" s="1714"/>
      <c r="N175" s="1737"/>
      <c r="O175" s="1731"/>
      <c r="P175" s="1731"/>
    </row>
    <row r="176" spans="1:16" ht="19.5" customHeight="1">
      <c r="A176" s="281"/>
      <c r="B176" s="335" t="s">
        <v>418</v>
      </c>
      <c r="C176" s="1414" t="s">
        <v>193</v>
      </c>
      <c r="D176" s="1414"/>
      <c r="E176" s="1415"/>
      <c r="F176" s="352" t="s">
        <v>53</v>
      </c>
      <c r="G176" s="1734" t="s">
        <v>4483</v>
      </c>
      <c r="H176" s="1735"/>
      <c r="I176" s="1735"/>
      <c r="J176" s="1735"/>
      <c r="K176" s="1736"/>
      <c r="L176" s="1713" t="s">
        <v>53</v>
      </c>
      <c r="M176" s="1714"/>
      <c r="N176" s="1737"/>
      <c r="O176" s="1731"/>
      <c r="P176" s="1731"/>
    </row>
    <row r="177" spans="1:16" ht="19.5" customHeight="1">
      <c r="A177" s="281"/>
      <c r="B177" s="335" t="s">
        <v>544</v>
      </c>
      <c r="C177" s="1414" t="s">
        <v>597</v>
      </c>
      <c r="D177" s="1414"/>
      <c r="E177" s="1415"/>
      <c r="F177" s="352" t="s">
        <v>53</v>
      </c>
      <c r="G177" s="1734" t="s">
        <v>4483</v>
      </c>
      <c r="H177" s="1735"/>
      <c r="I177" s="1735"/>
      <c r="J177" s="1735"/>
      <c r="K177" s="1736"/>
      <c r="L177" s="1713" t="s">
        <v>53</v>
      </c>
      <c r="M177" s="1714"/>
      <c r="N177" s="1737"/>
      <c r="O177" s="1731"/>
      <c r="P177" s="1731"/>
    </row>
    <row r="178" spans="1:16" ht="19.5" customHeight="1">
      <c r="A178" s="281"/>
      <c r="B178" s="334" t="s">
        <v>546</v>
      </c>
      <c r="C178" s="1414" t="s">
        <v>598</v>
      </c>
      <c r="D178" s="1414"/>
      <c r="E178" s="1415"/>
      <c r="F178" s="352" t="s">
        <v>53</v>
      </c>
      <c r="G178" s="1734" t="s">
        <v>4483</v>
      </c>
      <c r="H178" s="1735"/>
      <c r="I178" s="1735"/>
      <c r="J178" s="1735"/>
      <c r="K178" s="1736"/>
      <c r="L178" s="1713" t="s">
        <v>53</v>
      </c>
      <c r="M178" s="1714"/>
      <c r="N178" s="1737"/>
      <c r="O178" s="1732"/>
      <c r="P178" s="1732"/>
    </row>
    <row r="179" spans="1:16" ht="48" customHeight="1">
      <c r="A179" s="281"/>
      <c r="B179" s="255" t="s">
        <v>599</v>
      </c>
      <c r="C179" s="1464" t="s">
        <v>600</v>
      </c>
      <c r="D179" s="1464"/>
      <c r="E179" s="1465"/>
      <c r="F179" s="323" t="s">
        <v>593</v>
      </c>
      <c r="G179" s="1738" t="s">
        <v>601</v>
      </c>
      <c r="H179" s="1739"/>
      <c r="I179" s="1739"/>
      <c r="J179" s="1739"/>
      <c r="K179" s="1739"/>
      <c r="L179" s="1739"/>
      <c r="M179" s="1739"/>
      <c r="N179" s="1740"/>
      <c r="O179" s="1443" t="s">
        <v>1329</v>
      </c>
      <c r="P179" s="1443"/>
    </row>
    <row r="180" spans="1:16" ht="18.75" customHeight="1">
      <c r="A180" s="281"/>
      <c r="B180" s="333" t="s">
        <v>394</v>
      </c>
      <c r="C180" s="1414" t="s">
        <v>185</v>
      </c>
      <c r="D180" s="1414"/>
      <c r="E180" s="1415"/>
      <c r="F180" s="399" t="s">
        <v>53</v>
      </c>
      <c r="G180" s="1434" t="s">
        <v>4484</v>
      </c>
      <c r="H180" s="1435"/>
      <c r="I180" s="1435"/>
      <c r="J180" s="1435"/>
      <c r="K180" s="1435"/>
      <c r="L180" s="1435"/>
      <c r="M180" s="1435"/>
      <c r="N180" s="1436"/>
      <c r="O180" s="1425"/>
      <c r="P180" s="1425"/>
    </row>
    <row r="181" spans="1:16" ht="18.75" customHeight="1">
      <c r="A181" s="281"/>
      <c r="B181" s="333" t="s">
        <v>401</v>
      </c>
      <c r="C181" s="1414" t="s">
        <v>186</v>
      </c>
      <c r="D181" s="1414"/>
      <c r="E181" s="1415"/>
      <c r="F181" s="399" t="s">
        <v>53</v>
      </c>
      <c r="G181" s="1434" t="s">
        <v>4484</v>
      </c>
      <c r="H181" s="1435"/>
      <c r="I181" s="1435"/>
      <c r="J181" s="1435"/>
      <c r="K181" s="1435"/>
      <c r="L181" s="1435"/>
      <c r="M181" s="1435"/>
      <c r="N181" s="1436"/>
      <c r="O181" s="1425"/>
      <c r="P181" s="1425"/>
    </row>
    <row r="182" spans="1:16" ht="18.75" customHeight="1">
      <c r="A182" s="281"/>
      <c r="B182" s="333" t="s">
        <v>403</v>
      </c>
      <c r="C182" s="1414" t="s">
        <v>187</v>
      </c>
      <c r="D182" s="1414"/>
      <c r="E182" s="1415"/>
      <c r="F182" s="399" t="s">
        <v>53</v>
      </c>
      <c r="G182" s="1434" t="s">
        <v>4484</v>
      </c>
      <c r="H182" s="1435"/>
      <c r="I182" s="1435"/>
      <c r="J182" s="1435"/>
      <c r="K182" s="1435"/>
      <c r="L182" s="1435"/>
      <c r="M182" s="1435"/>
      <c r="N182" s="1436"/>
      <c r="O182" s="1425"/>
      <c r="P182" s="1425"/>
    </row>
    <row r="183" spans="1:16" ht="18.75" customHeight="1">
      <c r="A183" s="281"/>
      <c r="B183" s="333" t="s">
        <v>405</v>
      </c>
      <c r="C183" s="1414" t="s">
        <v>188</v>
      </c>
      <c r="D183" s="1414"/>
      <c r="E183" s="1415"/>
      <c r="F183" s="399" t="s">
        <v>53</v>
      </c>
      <c r="G183" s="1434" t="s">
        <v>4484</v>
      </c>
      <c r="H183" s="1435"/>
      <c r="I183" s="1435"/>
      <c r="J183" s="1435"/>
      <c r="K183" s="1435"/>
      <c r="L183" s="1435"/>
      <c r="M183" s="1435"/>
      <c r="N183" s="1436"/>
      <c r="O183" s="1425"/>
      <c r="P183" s="1425"/>
    </row>
    <row r="184" spans="1:16" ht="18.75" customHeight="1">
      <c r="A184" s="281"/>
      <c r="B184" s="334" t="s">
        <v>408</v>
      </c>
      <c r="C184" s="1414" t="s">
        <v>189</v>
      </c>
      <c r="D184" s="1414"/>
      <c r="E184" s="1415"/>
      <c r="F184" s="399" t="s">
        <v>53</v>
      </c>
      <c r="G184" s="1434" t="s">
        <v>4484</v>
      </c>
      <c r="H184" s="1435"/>
      <c r="I184" s="1435"/>
      <c r="J184" s="1435"/>
      <c r="K184" s="1435"/>
      <c r="L184" s="1435"/>
      <c r="M184" s="1435"/>
      <c r="N184" s="1436"/>
      <c r="O184" s="1425"/>
      <c r="P184" s="1425"/>
    </row>
    <row r="185" spans="1:16" ht="18.75" customHeight="1">
      <c r="A185" s="281"/>
      <c r="B185" s="335" t="s">
        <v>410</v>
      </c>
      <c r="C185" s="1414" t="s">
        <v>596</v>
      </c>
      <c r="D185" s="1414"/>
      <c r="E185" s="1415"/>
      <c r="F185" s="399" t="s">
        <v>53</v>
      </c>
      <c r="G185" s="1434" t="s">
        <v>4484</v>
      </c>
      <c r="H185" s="1435"/>
      <c r="I185" s="1435"/>
      <c r="J185" s="1435"/>
      <c r="K185" s="1435"/>
      <c r="L185" s="1435"/>
      <c r="M185" s="1435"/>
      <c r="N185" s="1436"/>
      <c r="O185" s="1425"/>
      <c r="P185" s="1425"/>
    </row>
    <row r="186" spans="1:16" ht="18.75" customHeight="1">
      <c r="A186" s="281"/>
      <c r="B186" s="335" t="s">
        <v>413</v>
      </c>
      <c r="C186" s="1414" t="s">
        <v>191</v>
      </c>
      <c r="D186" s="1414"/>
      <c r="E186" s="1415"/>
      <c r="F186" s="399" t="s">
        <v>53</v>
      </c>
      <c r="G186" s="1434" t="s">
        <v>4484</v>
      </c>
      <c r="H186" s="1435"/>
      <c r="I186" s="1435"/>
      <c r="J186" s="1435"/>
      <c r="K186" s="1435"/>
      <c r="L186" s="1435"/>
      <c r="M186" s="1435"/>
      <c r="N186" s="1436"/>
      <c r="O186" s="1425"/>
      <c r="P186" s="1425"/>
    </row>
    <row r="187" spans="1:16" ht="18.75" customHeight="1">
      <c r="A187" s="281"/>
      <c r="B187" s="335" t="s">
        <v>416</v>
      </c>
      <c r="C187" s="1414" t="s">
        <v>192</v>
      </c>
      <c r="D187" s="1414"/>
      <c r="E187" s="1415"/>
      <c r="F187" s="399" t="s">
        <v>53</v>
      </c>
      <c r="G187" s="1434" t="s">
        <v>4484</v>
      </c>
      <c r="H187" s="1435"/>
      <c r="I187" s="1435"/>
      <c r="J187" s="1435"/>
      <c r="K187" s="1435"/>
      <c r="L187" s="1435"/>
      <c r="M187" s="1435"/>
      <c r="N187" s="1436"/>
      <c r="O187" s="1425"/>
      <c r="P187" s="1425"/>
    </row>
    <row r="188" spans="1:16" ht="18.75" customHeight="1">
      <c r="A188" s="281"/>
      <c r="B188" s="335" t="s">
        <v>418</v>
      </c>
      <c r="C188" s="1414" t="s">
        <v>193</v>
      </c>
      <c r="D188" s="1414"/>
      <c r="E188" s="1415"/>
      <c r="F188" s="399" t="s">
        <v>53</v>
      </c>
      <c r="G188" s="1434" t="s">
        <v>4484</v>
      </c>
      <c r="H188" s="1435"/>
      <c r="I188" s="1435"/>
      <c r="J188" s="1435"/>
      <c r="K188" s="1435"/>
      <c r="L188" s="1435"/>
      <c r="M188" s="1435"/>
      <c r="N188" s="1436"/>
      <c r="O188" s="1425"/>
      <c r="P188" s="1425"/>
    </row>
    <row r="189" spans="1:16" ht="18.75" customHeight="1">
      <c r="A189" s="281"/>
      <c r="B189" s="335" t="s">
        <v>544</v>
      </c>
      <c r="C189" s="1414" t="s">
        <v>597</v>
      </c>
      <c r="D189" s="1414"/>
      <c r="E189" s="1415"/>
      <c r="F189" s="399" t="s">
        <v>53</v>
      </c>
      <c r="G189" s="1434" t="s">
        <v>4484</v>
      </c>
      <c r="H189" s="1435"/>
      <c r="I189" s="1435"/>
      <c r="J189" s="1435"/>
      <c r="K189" s="1435"/>
      <c r="L189" s="1435"/>
      <c r="M189" s="1435"/>
      <c r="N189" s="1436"/>
      <c r="O189" s="1425"/>
      <c r="P189" s="1425"/>
    </row>
    <row r="190" spans="1:16" ht="18.75" customHeight="1">
      <c r="A190" s="281"/>
      <c r="B190" s="334" t="s">
        <v>546</v>
      </c>
      <c r="C190" s="1414" t="s">
        <v>598</v>
      </c>
      <c r="D190" s="1414"/>
      <c r="E190" s="1415"/>
      <c r="F190" s="399" t="s">
        <v>53</v>
      </c>
      <c r="G190" s="1434" t="s">
        <v>4484</v>
      </c>
      <c r="H190" s="1435"/>
      <c r="I190" s="1435"/>
      <c r="J190" s="1435"/>
      <c r="K190" s="1435"/>
      <c r="L190" s="1435"/>
      <c r="M190" s="1435"/>
      <c r="N190" s="1436"/>
      <c r="O190" s="1426"/>
      <c r="P190" s="1426"/>
    </row>
    <row r="191" spans="1:16" ht="47.25" customHeight="1">
      <c r="A191" s="281"/>
      <c r="B191" s="255" t="s">
        <v>602</v>
      </c>
      <c r="C191" s="1464" t="s">
        <v>603</v>
      </c>
      <c r="D191" s="1464"/>
      <c r="E191" s="1465"/>
      <c r="F191" s="323" t="s">
        <v>593</v>
      </c>
      <c r="G191" s="1726" t="s">
        <v>604</v>
      </c>
      <c r="H191" s="1727"/>
      <c r="I191" s="1727"/>
      <c r="J191" s="1727"/>
      <c r="K191" s="1728"/>
      <c r="L191" s="1729" t="s">
        <v>595</v>
      </c>
      <c r="M191" s="1730"/>
      <c r="N191" s="1741"/>
      <c r="O191" s="1443" t="s">
        <v>3257</v>
      </c>
      <c r="P191" s="1443"/>
    </row>
    <row r="192" spans="1:16" ht="20.25" customHeight="1">
      <c r="A192" s="281"/>
      <c r="B192" s="338" t="s">
        <v>394</v>
      </c>
      <c r="C192" s="1414" t="s">
        <v>185</v>
      </c>
      <c r="D192" s="1414"/>
      <c r="E192" s="1415"/>
      <c r="F192" s="257" t="s">
        <v>54</v>
      </c>
      <c r="G192" s="1734" t="s">
        <v>92</v>
      </c>
      <c r="H192" s="1735"/>
      <c r="I192" s="1735"/>
      <c r="J192" s="1735"/>
      <c r="K192" s="1736"/>
      <c r="L192" s="1713" t="s">
        <v>57</v>
      </c>
      <c r="M192" s="1714"/>
      <c r="N192" s="1737"/>
      <c r="O192" s="1425"/>
      <c r="P192" s="1425"/>
    </row>
    <row r="193" spans="1:16" ht="20.25" customHeight="1">
      <c r="A193" s="281"/>
      <c r="B193" s="338" t="s">
        <v>401</v>
      </c>
      <c r="C193" s="1414" t="s">
        <v>186</v>
      </c>
      <c r="D193" s="1414"/>
      <c r="E193" s="1415"/>
      <c r="F193" s="257" t="s">
        <v>54</v>
      </c>
      <c r="G193" s="1734" t="s">
        <v>92</v>
      </c>
      <c r="H193" s="1735"/>
      <c r="I193" s="1735"/>
      <c r="J193" s="1735"/>
      <c r="K193" s="1736"/>
      <c r="L193" s="1713" t="s">
        <v>57</v>
      </c>
      <c r="M193" s="1714"/>
      <c r="N193" s="1737"/>
      <c r="O193" s="1425"/>
      <c r="P193" s="1425"/>
    </row>
    <row r="194" spans="1:16" ht="20.25" customHeight="1">
      <c r="A194" s="281"/>
      <c r="B194" s="338" t="s">
        <v>403</v>
      </c>
      <c r="C194" s="1414" t="s">
        <v>187</v>
      </c>
      <c r="D194" s="1414"/>
      <c r="E194" s="1415"/>
      <c r="F194" s="257" t="s">
        <v>54</v>
      </c>
      <c r="G194" s="1734" t="s">
        <v>92</v>
      </c>
      <c r="H194" s="1735"/>
      <c r="I194" s="1735"/>
      <c r="J194" s="1735"/>
      <c r="K194" s="1736"/>
      <c r="L194" s="1713" t="s">
        <v>57</v>
      </c>
      <c r="M194" s="1714"/>
      <c r="N194" s="1737"/>
      <c r="O194" s="1425"/>
      <c r="P194" s="1425"/>
    </row>
    <row r="195" spans="1:16" ht="20.25" customHeight="1">
      <c r="A195" s="281"/>
      <c r="B195" s="338" t="s">
        <v>405</v>
      </c>
      <c r="C195" s="1414" t="s">
        <v>188</v>
      </c>
      <c r="D195" s="1414"/>
      <c r="E195" s="1415"/>
      <c r="F195" s="257" t="s">
        <v>54</v>
      </c>
      <c r="G195" s="1734" t="s">
        <v>92</v>
      </c>
      <c r="H195" s="1735"/>
      <c r="I195" s="1735"/>
      <c r="J195" s="1735"/>
      <c r="K195" s="1736"/>
      <c r="L195" s="1713" t="s">
        <v>57</v>
      </c>
      <c r="M195" s="1714"/>
      <c r="N195" s="1737"/>
      <c r="O195" s="1425"/>
      <c r="P195" s="1425"/>
    </row>
    <row r="196" spans="1:16" ht="20.25" customHeight="1">
      <c r="A196" s="281"/>
      <c r="B196" s="338" t="s">
        <v>408</v>
      </c>
      <c r="C196" s="1414" t="s">
        <v>189</v>
      </c>
      <c r="D196" s="1414"/>
      <c r="E196" s="1415"/>
      <c r="F196" s="257" t="s">
        <v>54</v>
      </c>
      <c r="G196" s="1734" t="s">
        <v>92</v>
      </c>
      <c r="H196" s="1735"/>
      <c r="I196" s="1735"/>
      <c r="J196" s="1735"/>
      <c r="K196" s="1736"/>
      <c r="L196" s="1713" t="s">
        <v>57</v>
      </c>
      <c r="M196" s="1714"/>
      <c r="N196" s="1737"/>
      <c r="O196" s="1425"/>
      <c r="P196" s="1425"/>
    </row>
    <row r="197" spans="1:16" ht="20.25" customHeight="1">
      <c r="A197" s="281"/>
      <c r="B197" s="195" t="s">
        <v>410</v>
      </c>
      <c r="C197" s="1414" t="s">
        <v>596</v>
      </c>
      <c r="D197" s="1414"/>
      <c r="E197" s="1415"/>
      <c r="F197" s="257" t="s">
        <v>54</v>
      </c>
      <c r="G197" s="1734" t="s">
        <v>92</v>
      </c>
      <c r="H197" s="1735"/>
      <c r="I197" s="1735"/>
      <c r="J197" s="1735"/>
      <c r="K197" s="1736"/>
      <c r="L197" s="1713" t="s">
        <v>57</v>
      </c>
      <c r="M197" s="1714"/>
      <c r="N197" s="1737"/>
      <c r="O197" s="1425"/>
      <c r="P197" s="1425"/>
    </row>
    <row r="198" spans="1:16" ht="20.25" customHeight="1">
      <c r="A198" s="281"/>
      <c r="B198" s="195" t="s">
        <v>413</v>
      </c>
      <c r="C198" s="1414" t="s">
        <v>191</v>
      </c>
      <c r="D198" s="1414"/>
      <c r="E198" s="1415"/>
      <c r="F198" s="257" t="s">
        <v>54</v>
      </c>
      <c r="G198" s="1734" t="s">
        <v>92</v>
      </c>
      <c r="H198" s="1735"/>
      <c r="I198" s="1735"/>
      <c r="J198" s="1735"/>
      <c r="K198" s="1736"/>
      <c r="L198" s="1713" t="s">
        <v>57</v>
      </c>
      <c r="M198" s="1714"/>
      <c r="N198" s="1737"/>
      <c r="O198" s="1425"/>
      <c r="P198" s="1425"/>
    </row>
    <row r="199" spans="1:16" ht="20.25" customHeight="1">
      <c r="A199" s="281"/>
      <c r="B199" s="195" t="s">
        <v>416</v>
      </c>
      <c r="C199" s="1414" t="s">
        <v>192</v>
      </c>
      <c r="D199" s="1414"/>
      <c r="E199" s="1415"/>
      <c r="F199" s="257" t="s">
        <v>54</v>
      </c>
      <c r="G199" s="1734" t="s">
        <v>92</v>
      </c>
      <c r="H199" s="1735"/>
      <c r="I199" s="1735"/>
      <c r="J199" s="1735"/>
      <c r="K199" s="1736"/>
      <c r="L199" s="1713" t="s">
        <v>57</v>
      </c>
      <c r="M199" s="1714"/>
      <c r="N199" s="1737"/>
      <c r="O199" s="1425"/>
      <c r="P199" s="1425"/>
    </row>
    <row r="200" spans="1:16" ht="20.25" customHeight="1">
      <c r="A200" s="281"/>
      <c r="B200" s="195" t="s">
        <v>418</v>
      </c>
      <c r="C200" s="1414" t="s">
        <v>193</v>
      </c>
      <c r="D200" s="1414"/>
      <c r="E200" s="1415"/>
      <c r="F200" s="257" t="s">
        <v>54</v>
      </c>
      <c r="G200" s="1734" t="s">
        <v>92</v>
      </c>
      <c r="H200" s="1735"/>
      <c r="I200" s="1735"/>
      <c r="J200" s="1735"/>
      <c r="K200" s="1736"/>
      <c r="L200" s="1713" t="s">
        <v>57</v>
      </c>
      <c r="M200" s="1714"/>
      <c r="N200" s="1737"/>
      <c r="O200" s="1425"/>
      <c r="P200" s="1425"/>
    </row>
    <row r="201" spans="1:16" ht="20.25" customHeight="1">
      <c r="A201" s="281"/>
      <c r="B201" s="195" t="s">
        <v>544</v>
      </c>
      <c r="C201" s="1414" t="s">
        <v>597</v>
      </c>
      <c r="D201" s="1414"/>
      <c r="E201" s="1415"/>
      <c r="F201" s="257" t="s">
        <v>54</v>
      </c>
      <c r="G201" s="1734" t="s">
        <v>92</v>
      </c>
      <c r="H201" s="1735"/>
      <c r="I201" s="1735"/>
      <c r="J201" s="1735"/>
      <c r="K201" s="1736"/>
      <c r="L201" s="1713" t="s">
        <v>57</v>
      </c>
      <c r="M201" s="1714"/>
      <c r="N201" s="1737"/>
      <c r="O201" s="1425"/>
      <c r="P201" s="1425"/>
    </row>
    <row r="202" spans="1:16" ht="20.25" customHeight="1">
      <c r="A202" s="281"/>
      <c r="B202" s="198" t="s">
        <v>546</v>
      </c>
      <c r="C202" s="1414" t="s">
        <v>598</v>
      </c>
      <c r="D202" s="1414"/>
      <c r="E202" s="1415"/>
      <c r="F202" s="257" t="s">
        <v>54</v>
      </c>
      <c r="G202" s="1734" t="s">
        <v>92</v>
      </c>
      <c r="H202" s="1735"/>
      <c r="I202" s="1735"/>
      <c r="J202" s="1735"/>
      <c r="K202" s="1736"/>
      <c r="L202" s="1713" t="s">
        <v>57</v>
      </c>
      <c r="M202" s="1714"/>
      <c r="N202" s="1737"/>
      <c r="O202" s="1426"/>
      <c r="P202" s="1426"/>
    </row>
    <row r="203" spans="1:16" ht="61.5" customHeight="1">
      <c r="A203" s="281"/>
      <c r="B203" s="339" t="s">
        <v>605</v>
      </c>
      <c r="C203" s="1464" t="s">
        <v>606</v>
      </c>
      <c r="D203" s="1464"/>
      <c r="E203" s="1465"/>
      <c r="F203" s="323" t="s">
        <v>593</v>
      </c>
      <c r="G203" s="1738" t="s">
        <v>607</v>
      </c>
      <c r="H203" s="1739"/>
      <c r="I203" s="1739"/>
      <c r="J203" s="1739"/>
      <c r="K203" s="1739"/>
      <c r="L203" s="1739"/>
      <c r="M203" s="1739"/>
      <c r="N203" s="1740"/>
      <c r="O203" s="1443" t="s">
        <v>1329</v>
      </c>
      <c r="P203" s="1443"/>
    </row>
    <row r="204" spans="1:16" ht="21" customHeight="1">
      <c r="A204" s="281"/>
      <c r="B204" s="338" t="s">
        <v>394</v>
      </c>
      <c r="C204" s="1414" t="s">
        <v>185</v>
      </c>
      <c r="D204" s="1414"/>
      <c r="E204" s="1415"/>
      <c r="F204" s="399" t="s">
        <v>53</v>
      </c>
      <c r="G204" s="1434" t="s">
        <v>4485</v>
      </c>
      <c r="H204" s="1435"/>
      <c r="I204" s="1435"/>
      <c r="J204" s="1435"/>
      <c r="K204" s="1435"/>
      <c r="L204" s="1435"/>
      <c r="M204" s="1435"/>
      <c r="N204" s="1436"/>
      <c r="O204" s="1425"/>
      <c r="P204" s="1425"/>
    </row>
    <row r="205" spans="1:16" ht="21" customHeight="1">
      <c r="A205" s="281"/>
      <c r="B205" s="338" t="s">
        <v>401</v>
      </c>
      <c r="C205" s="1414" t="s">
        <v>186</v>
      </c>
      <c r="D205" s="1414"/>
      <c r="E205" s="1415"/>
      <c r="F205" s="399" t="s">
        <v>53</v>
      </c>
      <c r="G205" s="1434" t="s">
        <v>4485</v>
      </c>
      <c r="H205" s="1435"/>
      <c r="I205" s="1435"/>
      <c r="J205" s="1435"/>
      <c r="K205" s="1435"/>
      <c r="L205" s="1435"/>
      <c r="M205" s="1435"/>
      <c r="N205" s="1436"/>
      <c r="O205" s="1425"/>
      <c r="P205" s="1425"/>
    </row>
    <row r="206" spans="1:16" ht="21" customHeight="1">
      <c r="A206" s="281"/>
      <c r="B206" s="338" t="s">
        <v>403</v>
      </c>
      <c r="C206" s="1414" t="s">
        <v>187</v>
      </c>
      <c r="D206" s="1414"/>
      <c r="E206" s="1415"/>
      <c r="F206" s="399" t="s">
        <v>53</v>
      </c>
      <c r="G206" s="1434" t="s">
        <v>4485</v>
      </c>
      <c r="H206" s="1435"/>
      <c r="I206" s="1435"/>
      <c r="J206" s="1435"/>
      <c r="K206" s="1435"/>
      <c r="L206" s="1435"/>
      <c r="M206" s="1435"/>
      <c r="N206" s="1436"/>
      <c r="O206" s="1425"/>
      <c r="P206" s="1425"/>
    </row>
    <row r="207" spans="1:16" ht="21" customHeight="1">
      <c r="A207" s="281"/>
      <c r="B207" s="338" t="s">
        <v>405</v>
      </c>
      <c r="C207" s="1414" t="s">
        <v>188</v>
      </c>
      <c r="D207" s="1414"/>
      <c r="E207" s="1415"/>
      <c r="F207" s="399" t="s">
        <v>53</v>
      </c>
      <c r="G207" s="1434" t="s">
        <v>4485</v>
      </c>
      <c r="H207" s="1435"/>
      <c r="I207" s="1435"/>
      <c r="J207" s="1435"/>
      <c r="K207" s="1435"/>
      <c r="L207" s="1435"/>
      <c r="M207" s="1435"/>
      <c r="N207" s="1436"/>
      <c r="O207" s="1425"/>
      <c r="P207" s="1425"/>
    </row>
    <row r="208" spans="1:16" ht="21" customHeight="1">
      <c r="A208" s="281"/>
      <c r="B208" s="198" t="s">
        <v>408</v>
      </c>
      <c r="C208" s="1414" t="s">
        <v>189</v>
      </c>
      <c r="D208" s="1414"/>
      <c r="E208" s="1415"/>
      <c r="F208" s="399" t="s">
        <v>53</v>
      </c>
      <c r="G208" s="1434" t="s">
        <v>4485</v>
      </c>
      <c r="H208" s="1435"/>
      <c r="I208" s="1435"/>
      <c r="J208" s="1435"/>
      <c r="K208" s="1435"/>
      <c r="L208" s="1435"/>
      <c r="M208" s="1435"/>
      <c r="N208" s="1436"/>
      <c r="O208" s="1608"/>
      <c r="P208" s="1425"/>
    </row>
    <row r="209" spans="1:16" ht="21" customHeight="1">
      <c r="A209" s="281"/>
      <c r="B209" s="195" t="s">
        <v>410</v>
      </c>
      <c r="C209" s="1414" t="s">
        <v>596</v>
      </c>
      <c r="D209" s="1414"/>
      <c r="E209" s="1415"/>
      <c r="F209" s="399" t="s">
        <v>53</v>
      </c>
      <c r="G209" s="1434" t="s">
        <v>4485</v>
      </c>
      <c r="H209" s="1435"/>
      <c r="I209" s="1435"/>
      <c r="J209" s="1435"/>
      <c r="K209" s="1435"/>
      <c r="L209" s="1435"/>
      <c r="M209" s="1435"/>
      <c r="N209" s="1436"/>
      <c r="O209" s="1608"/>
      <c r="P209" s="1425"/>
    </row>
    <row r="210" spans="1:16" ht="21" customHeight="1">
      <c r="A210" s="281"/>
      <c r="B210" s="195" t="s">
        <v>413</v>
      </c>
      <c r="C210" s="1414" t="s">
        <v>191</v>
      </c>
      <c r="D210" s="1414"/>
      <c r="E210" s="1415"/>
      <c r="F210" s="399" t="s">
        <v>53</v>
      </c>
      <c r="G210" s="1434" t="s">
        <v>4485</v>
      </c>
      <c r="H210" s="1435"/>
      <c r="I210" s="1435"/>
      <c r="J210" s="1435"/>
      <c r="K210" s="1435"/>
      <c r="L210" s="1435"/>
      <c r="M210" s="1435"/>
      <c r="N210" s="1436"/>
      <c r="O210" s="1608"/>
      <c r="P210" s="1425"/>
    </row>
    <row r="211" spans="1:16" ht="21" customHeight="1">
      <c r="A211" s="281"/>
      <c r="B211" s="195" t="s">
        <v>416</v>
      </c>
      <c r="C211" s="1414" t="s">
        <v>192</v>
      </c>
      <c r="D211" s="1414"/>
      <c r="E211" s="1415"/>
      <c r="F211" s="399" t="s">
        <v>53</v>
      </c>
      <c r="G211" s="1434" t="s">
        <v>4485</v>
      </c>
      <c r="H211" s="1435"/>
      <c r="I211" s="1435"/>
      <c r="J211" s="1435"/>
      <c r="K211" s="1435"/>
      <c r="L211" s="1435"/>
      <c r="M211" s="1435"/>
      <c r="N211" s="1436"/>
      <c r="O211" s="1608"/>
      <c r="P211" s="1425"/>
    </row>
    <row r="212" spans="1:16" ht="21" customHeight="1">
      <c r="A212" s="281"/>
      <c r="B212" s="195" t="s">
        <v>418</v>
      </c>
      <c r="C212" s="1414" t="s">
        <v>193</v>
      </c>
      <c r="D212" s="1414"/>
      <c r="E212" s="1415"/>
      <c r="F212" s="399" t="s">
        <v>53</v>
      </c>
      <c r="G212" s="1434" t="s">
        <v>4485</v>
      </c>
      <c r="H212" s="1435"/>
      <c r="I212" s="1435"/>
      <c r="J212" s="1435"/>
      <c r="K212" s="1435"/>
      <c r="L212" s="1435"/>
      <c r="M212" s="1435"/>
      <c r="N212" s="1436"/>
      <c r="O212" s="1608"/>
      <c r="P212" s="1425"/>
    </row>
    <row r="213" spans="1:16" ht="21" customHeight="1">
      <c r="A213" s="281"/>
      <c r="B213" s="195" t="s">
        <v>544</v>
      </c>
      <c r="C213" s="1414" t="s">
        <v>597</v>
      </c>
      <c r="D213" s="1414"/>
      <c r="E213" s="1415"/>
      <c r="F213" s="399" t="s">
        <v>53</v>
      </c>
      <c r="G213" s="1434" t="s">
        <v>4485</v>
      </c>
      <c r="H213" s="1435"/>
      <c r="I213" s="1435"/>
      <c r="J213" s="1435"/>
      <c r="K213" s="1435"/>
      <c r="L213" s="1435"/>
      <c r="M213" s="1435"/>
      <c r="N213" s="1436"/>
      <c r="O213" s="1608"/>
      <c r="P213" s="1425"/>
    </row>
    <row r="214" spans="1:16" ht="21" customHeight="1">
      <c r="A214" s="281"/>
      <c r="B214" s="266" t="s">
        <v>546</v>
      </c>
      <c r="C214" s="1484" t="s">
        <v>598</v>
      </c>
      <c r="D214" s="1484"/>
      <c r="E214" s="1485"/>
      <c r="F214" s="399" t="s">
        <v>53</v>
      </c>
      <c r="G214" s="1434" t="s">
        <v>4485</v>
      </c>
      <c r="H214" s="1435"/>
      <c r="I214" s="1435"/>
      <c r="J214" s="1435"/>
      <c r="K214" s="1435"/>
      <c r="L214" s="1435"/>
      <c r="M214" s="1435"/>
      <c r="N214" s="1436"/>
      <c r="O214" s="1742"/>
      <c r="P214" s="1444"/>
    </row>
    <row r="215" spans="1:16" ht="34.5" customHeight="1">
      <c r="B215" s="191" t="s">
        <v>608</v>
      </c>
      <c r="C215" s="1660" t="s">
        <v>609</v>
      </c>
      <c r="D215" s="1660"/>
      <c r="E215" s="1660"/>
      <c r="F215" s="1660"/>
      <c r="G215" s="1743"/>
      <c r="H215" s="1744" t="s">
        <v>54</v>
      </c>
      <c r="I215" s="1745"/>
      <c r="J215" s="1746"/>
      <c r="K215" s="1747" t="s">
        <v>446</v>
      </c>
      <c r="L215" s="1749"/>
      <c r="M215" s="1750"/>
      <c r="N215" s="1751"/>
      <c r="O215" s="1709" t="s">
        <v>3274</v>
      </c>
      <c r="P215" s="1759" t="s">
        <v>4267</v>
      </c>
    </row>
    <row r="216" spans="1:16" ht="25.5" customHeight="1">
      <c r="B216" s="198" t="s">
        <v>394</v>
      </c>
      <c r="C216" s="1414" t="s">
        <v>610</v>
      </c>
      <c r="D216" s="1414"/>
      <c r="E216" s="1414"/>
      <c r="F216" s="1414"/>
      <c r="G216" s="1414"/>
      <c r="H216" s="1414"/>
      <c r="I216" s="1414"/>
      <c r="J216" s="1415"/>
      <c r="K216" s="1748"/>
      <c r="L216" s="1437"/>
      <c r="M216" s="1438"/>
      <c r="N216" s="1439"/>
      <c r="O216" s="1708"/>
      <c r="P216" s="1708"/>
    </row>
    <row r="217" spans="1:16" ht="20.25" customHeight="1">
      <c r="B217" s="198"/>
      <c r="C217" s="255" t="s">
        <v>611</v>
      </c>
      <c r="D217" s="1760" t="s">
        <v>612</v>
      </c>
      <c r="E217" s="1760"/>
      <c r="F217" s="1760"/>
      <c r="G217" s="1761"/>
      <c r="H217" s="1772" t="s">
        <v>57</v>
      </c>
      <c r="I217" s="1772"/>
      <c r="J217" s="1772"/>
      <c r="K217" s="1748"/>
      <c r="L217" s="1437"/>
      <c r="M217" s="1438"/>
      <c r="N217" s="1439"/>
      <c r="O217" s="1708"/>
      <c r="P217" s="1708"/>
    </row>
    <row r="218" spans="1:16" ht="20.25" customHeight="1">
      <c r="B218" s="198"/>
      <c r="C218" s="255" t="s">
        <v>508</v>
      </c>
      <c r="D218" s="1414" t="s">
        <v>132</v>
      </c>
      <c r="E218" s="1414"/>
      <c r="F218" s="1414"/>
      <c r="G218" s="1415"/>
      <c r="H218" s="1772" t="s">
        <v>57</v>
      </c>
      <c r="I218" s="1772"/>
      <c r="J218" s="1772"/>
      <c r="K218" s="1748"/>
      <c r="L218" s="1437"/>
      <c r="M218" s="1438"/>
      <c r="N218" s="1439"/>
      <c r="O218" s="1708"/>
      <c r="P218" s="1708"/>
    </row>
    <row r="219" spans="1:16" ht="20.25" customHeight="1">
      <c r="B219" s="198"/>
      <c r="C219" s="255" t="s">
        <v>510</v>
      </c>
      <c r="D219" s="1414" t="s">
        <v>135</v>
      </c>
      <c r="E219" s="1414"/>
      <c r="F219" s="1414"/>
      <c r="G219" s="1415"/>
      <c r="H219" s="1772" t="s">
        <v>57</v>
      </c>
      <c r="I219" s="1772"/>
      <c r="J219" s="1772"/>
      <c r="K219" s="1748"/>
      <c r="L219" s="1437"/>
      <c r="M219" s="1438"/>
      <c r="N219" s="1439"/>
      <c r="O219" s="1708"/>
      <c r="P219" s="1708"/>
    </row>
    <row r="220" spans="1:16" ht="20.25" customHeight="1">
      <c r="B220" s="198"/>
      <c r="C220" s="255" t="s">
        <v>512</v>
      </c>
      <c r="D220" s="1414" t="s">
        <v>109</v>
      </c>
      <c r="E220" s="1414"/>
      <c r="F220" s="1414"/>
      <c r="G220" s="1415"/>
      <c r="H220" s="1772" t="s">
        <v>57</v>
      </c>
      <c r="I220" s="1772"/>
      <c r="J220" s="1772"/>
      <c r="K220" s="1748"/>
      <c r="L220" s="1437"/>
      <c r="M220" s="1438"/>
      <c r="N220" s="1439"/>
      <c r="O220" s="1708"/>
      <c r="P220" s="1708"/>
    </row>
    <row r="221" spans="1:16" ht="23.25" customHeight="1">
      <c r="B221" s="198" t="s">
        <v>401</v>
      </c>
      <c r="C221" s="1484" t="s">
        <v>613</v>
      </c>
      <c r="D221" s="1484"/>
      <c r="E221" s="1484"/>
      <c r="F221" s="1484"/>
      <c r="G221" s="1485"/>
      <c r="H221" s="1716" t="s">
        <v>92</v>
      </c>
      <c r="I221" s="1718"/>
      <c r="J221" s="1718"/>
      <c r="K221" s="1748"/>
      <c r="L221" s="1752"/>
      <c r="M221" s="1753"/>
      <c r="N221" s="1754"/>
      <c r="O221" s="1755"/>
      <c r="P221" s="1755"/>
    </row>
    <row r="222" spans="1:16" ht="27" customHeight="1">
      <c r="B222" s="214" t="s">
        <v>614</v>
      </c>
      <c r="C222" s="1414" t="s">
        <v>615</v>
      </c>
      <c r="D222" s="1414"/>
      <c r="E222" s="1414"/>
      <c r="F222" s="1414"/>
      <c r="G222" s="1414"/>
      <c r="H222" s="1414"/>
      <c r="I222" s="1414"/>
      <c r="J222" s="1414"/>
      <c r="K222" s="1414"/>
      <c r="L222" s="1414"/>
      <c r="M222" s="1414"/>
      <c r="N222" s="1562"/>
      <c r="O222" s="1709" t="s">
        <v>3275</v>
      </c>
      <c r="P222" s="1709"/>
    </row>
    <row r="223" spans="1:16" ht="21.75" customHeight="1">
      <c r="B223" s="198" t="s">
        <v>394</v>
      </c>
      <c r="C223" s="1414" t="s">
        <v>616</v>
      </c>
      <c r="D223" s="1414"/>
      <c r="E223" s="1414"/>
      <c r="F223" s="1414"/>
      <c r="G223" s="1415"/>
      <c r="H223" s="1574" t="s">
        <v>54</v>
      </c>
      <c r="I223" s="1685"/>
      <c r="J223" s="1575"/>
      <c r="K223" s="1756" t="s">
        <v>446</v>
      </c>
      <c r="L223" s="1434"/>
      <c r="M223" s="1435"/>
      <c r="N223" s="1436"/>
      <c r="O223" s="1708"/>
      <c r="P223" s="1708"/>
    </row>
    <row r="224" spans="1:16" ht="21.75" customHeight="1">
      <c r="B224" s="198" t="s">
        <v>401</v>
      </c>
      <c r="C224" s="1414" t="s">
        <v>617</v>
      </c>
      <c r="D224" s="1414"/>
      <c r="E224" s="1414"/>
      <c r="F224" s="1414"/>
      <c r="G224" s="1415"/>
      <c r="H224" s="1574" t="s">
        <v>54</v>
      </c>
      <c r="I224" s="1685"/>
      <c r="J224" s="1575"/>
      <c r="K224" s="1757"/>
      <c r="L224" s="1437"/>
      <c r="M224" s="1438"/>
      <c r="N224" s="1439"/>
      <c r="O224" s="1708"/>
      <c r="P224" s="1708"/>
    </row>
    <row r="225" spans="2:16" ht="21.75" customHeight="1">
      <c r="B225" s="198" t="s">
        <v>403</v>
      </c>
      <c r="C225" s="1414" t="s">
        <v>618</v>
      </c>
      <c r="D225" s="1414"/>
      <c r="E225" s="1414"/>
      <c r="F225" s="1414"/>
      <c r="G225" s="1415"/>
      <c r="H225" s="1574" t="s">
        <v>1336</v>
      </c>
      <c r="I225" s="1685"/>
      <c r="J225" s="1575"/>
      <c r="K225" s="1757"/>
      <c r="L225" s="1437"/>
      <c r="M225" s="1438"/>
      <c r="N225" s="1439"/>
      <c r="O225" s="1708"/>
      <c r="P225" s="1708"/>
    </row>
    <row r="226" spans="2:16" ht="37.5" customHeight="1">
      <c r="B226" s="191"/>
      <c r="C226" s="1414" t="s">
        <v>619</v>
      </c>
      <c r="D226" s="1414"/>
      <c r="E226" s="1415"/>
      <c r="F226" s="1716" t="s">
        <v>92</v>
      </c>
      <c r="G226" s="1718"/>
      <c r="H226" s="1718"/>
      <c r="I226" s="1718"/>
      <c r="J226" s="1762"/>
      <c r="K226" s="1757"/>
      <c r="L226" s="1437"/>
      <c r="M226" s="1438"/>
      <c r="N226" s="1439"/>
      <c r="O226" s="1755"/>
      <c r="P226" s="1755"/>
    </row>
    <row r="227" spans="2:16" ht="33" customHeight="1">
      <c r="B227" s="198" t="s">
        <v>405</v>
      </c>
      <c r="C227" s="1464" t="s">
        <v>620</v>
      </c>
      <c r="D227" s="1464"/>
      <c r="E227" s="1464"/>
      <c r="F227" s="1464"/>
      <c r="G227" s="1465"/>
      <c r="H227" s="1574" t="s">
        <v>54</v>
      </c>
      <c r="I227" s="1685"/>
      <c r="J227" s="1575"/>
      <c r="K227" s="1757"/>
      <c r="L227" s="1437"/>
      <c r="M227" s="1438"/>
      <c r="N227" s="1439"/>
      <c r="O227" s="1707" t="s">
        <v>1324</v>
      </c>
      <c r="P227" s="1709"/>
    </row>
    <row r="228" spans="2:16" ht="38.25" customHeight="1">
      <c r="B228" s="344"/>
      <c r="C228" s="1414" t="s">
        <v>621</v>
      </c>
      <c r="D228" s="1414"/>
      <c r="E228" s="1415"/>
      <c r="F228" s="1716" t="s">
        <v>92</v>
      </c>
      <c r="G228" s="1718"/>
      <c r="H228" s="1718"/>
      <c r="I228" s="1718"/>
      <c r="J228" s="1762"/>
      <c r="K228" s="1758"/>
      <c r="L228" s="1752"/>
      <c r="M228" s="1753"/>
      <c r="N228" s="1754"/>
      <c r="O228" s="1766"/>
      <c r="P228" s="1755"/>
    </row>
    <row r="229" spans="2:16" ht="18" customHeight="1">
      <c r="B229" s="1767" t="s">
        <v>622</v>
      </c>
      <c r="C229" s="1768"/>
      <c r="D229" s="1768"/>
      <c r="E229" s="1768"/>
      <c r="F229" s="1768"/>
      <c r="G229" s="1768"/>
      <c r="H229" s="1769"/>
      <c r="I229" s="1769"/>
      <c r="J229" s="1769"/>
      <c r="K229" s="1768"/>
      <c r="L229" s="1769"/>
      <c r="M229" s="1769"/>
      <c r="N229" s="1769"/>
      <c r="O229" s="1769"/>
      <c r="P229" s="1770"/>
    </row>
    <row r="230" spans="2:16" ht="54" customHeight="1">
      <c r="B230" s="224" t="s">
        <v>623</v>
      </c>
      <c r="C230" s="1771" t="s">
        <v>624</v>
      </c>
      <c r="D230" s="1771"/>
      <c r="E230" s="1771"/>
      <c r="F230" s="1771"/>
      <c r="G230" s="1771"/>
      <c r="H230" s="1772" t="s">
        <v>57</v>
      </c>
      <c r="I230" s="1772"/>
      <c r="J230" s="1772"/>
      <c r="K230" s="1773" t="s">
        <v>446</v>
      </c>
      <c r="L230" s="1775"/>
      <c r="M230" s="1775"/>
      <c r="N230" s="1775"/>
      <c r="O230" s="1776" t="s">
        <v>4272</v>
      </c>
      <c r="P230" s="1707"/>
    </row>
    <row r="231" spans="2:16" ht="27" customHeight="1">
      <c r="B231" s="205" t="s">
        <v>394</v>
      </c>
      <c r="C231" s="1414" t="s">
        <v>625</v>
      </c>
      <c r="D231" s="1414"/>
      <c r="E231" s="1414"/>
      <c r="F231" s="1414"/>
      <c r="G231" s="1414"/>
      <c r="H231" s="1778" t="s">
        <v>92</v>
      </c>
      <c r="I231" s="1779"/>
      <c r="J231" s="1780"/>
      <c r="K231" s="1774"/>
      <c r="L231" s="1775"/>
      <c r="M231" s="1775"/>
      <c r="N231" s="1775"/>
      <c r="O231" s="1777"/>
      <c r="P231" s="1766"/>
    </row>
    <row r="232" spans="2:16" ht="37.5" customHeight="1">
      <c r="B232" s="191" t="s">
        <v>626</v>
      </c>
      <c r="C232" s="1414" t="s">
        <v>627</v>
      </c>
      <c r="D232" s="1414"/>
      <c r="E232" s="1414"/>
      <c r="F232" s="1414"/>
      <c r="G232" s="1414"/>
      <c r="H232" s="1450"/>
      <c r="I232" s="1450"/>
      <c r="J232" s="1450"/>
      <c r="K232" s="1450"/>
      <c r="L232" s="1450"/>
      <c r="M232" s="1450"/>
      <c r="N232" s="1450"/>
      <c r="O232" s="1781" t="s">
        <v>4486</v>
      </c>
      <c r="P232" s="1707"/>
    </row>
    <row r="233" spans="2:16" ht="57.75" customHeight="1">
      <c r="B233" s="350" t="s">
        <v>394</v>
      </c>
      <c r="C233" s="1711" t="s">
        <v>628</v>
      </c>
      <c r="D233" s="1711"/>
      <c r="E233" s="1711"/>
      <c r="F233" s="1711"/>
      <c r="G233" s="1711"/>
      <c r="H233" s="1711"/>
      <c r="I233" s="1711"/>
      <c r="J233" s="1712"/>
      <c r="K233" s="203" t="s">
        <v>53</v>
      </c>
      <c r="L233" s="1782" t="s">
        <v>446</v>
      </c>
      <c r="M233" s="1763"/>
      <c r="N233" s="1764"/>
      <c r="O233" s="1781"/>
      <c r="P233" s="1627"/>
    </row>
    <row r="234" spans="2:16" ht="31.5" customHeight="1">
      <c r="B234" s="350" t="s">
        <v>401</v>
      </c>
      <c r="C234" s="1711" t="s">
        <v>577</v>
      </c>
      <c r="D234" s="1711"/>
      <c r="E234" s="1711"/>
      <c r="F234" s="1711"/>
      <c r="G234" s="1711"/>
      <c r="H234" s="1711"/>
      <c r="I234" s="1711"/>
      <c r="J234" s="1712"/>
      <c r="K234" s="203" t="s">
        <v>53</v>
      </c>
      <c r="L234" s="1783"/>
      <c r="M234" s="1785"/>
      <c r="N234" s="1786"/>
      <c r="O234" s="1781"/>
      <c r="P234" s="1627"/>
    </row>
    <row r="235" spans="2:16" ht="42.75" customHeight="1">
      <c r="B235" s="350" t="s">
        <v>403</v>
      </c>
      <c r="C235" s="1711" t="s">
        <v>629</v>
      </c>
      <c r="D235" s="1711"/>
      <c r="E235" s="1711"/>
      <c r="F235" s="1711"/>
      <c r="G235" s="1711"/>
      <c r="H235" s="1711"/>
      <c r="I235" s="1711"/>
      <c r="J235" s="1712"/>
      <c r="K235" s="203" t="s">
        <v>53</v>
      </c>
      <c r="L235" s="1783"/>
      <c r="M235" s="1785"/>
      <c r="N235" s="1786"/>
      <c r="O235" s="1781"/>
      <c r="P235" s="1627"/>
    </row>
    <row r="236" spans="2:16" ht="21.75" customHeight="1">
      <c r="B236" s="350" t="s">
        <v>405</v>
      </c>
      <c r="C236" s="1711" t="s">
        <v>630</v>
      </c>
      <c r="D236" s="1711"/>
      <c r="E236" s="1711"/>
      <c r="F236" s="1711"/>
      <c r="G236" s="1711"/>
      <c r="H236" s="1711"/>
      <c r="I236" s="1711"/>
      <c r="J236" s="1712"/>
      <c r="K236" s="203" t="s">
        <v>53</v>
      </c>
      <c r="L236" s="1783"/>
      <c r="M236" s="1785"/>
      <c r="N236" s="1786"/>
      <c r="O236" s="1781"/>
      <c r="P236" s="1627"/>
    </row>
    <row r="237" spans="2:16" ht="21.75" customHeight="1">
      <c r="B237" s="350" t="s">
        <v>408</v>
      </c>
      <c r="C237" s="1711" t="s">
        <v>631</v>
      </c>
      <c r="D237" s="1711"/>
      <c r="E237" s="1711"/>
      <c r="F237" s="1711"/>
      <c r="G237" s="1711"/>
      <c r="H237" s="1711"/>
      <c r="I237" s="1711"/>
      <c r="J237" s="1712"/>
      <c r="K237" s="203" t="s">
        <v>53</v>
      </c>
      <c r="L237" s="1783"/>
      <c r="M237" s="1785"/>
      <c r="N237" s="1786"/>
      <c r="O237" s="1781"/>
      <c r="P237" s="1627"/>
    </row>
    <row r="238" spans="2:16" ht="21.75" customHeight="1">
      <c r="B238" s="350" t="s">
        <v>410</v>
      </c>
      <c r="C238" s="1711" t="s">
        <v>632</v>
      </c>
      <c r="D238" s="1711"/>
      <c r="E238" s="1711"/>
      <c r="F238" s="1711"/>
      <c r="G238" s="1711"/>
      <c r="H238" s="1711"/>
      <c r="I238" s="1711"/>
      <c r="J238" s="1712"/>
      <c r="K238" s="203" t="s">
        <v>53</v>
      </c>
      <c r="L238" s="1783"/>
      <c r="M238" s="1785"/>
      <c r="N238" s="1786"/>
      <c r="O238" s="1781"/>
      <c r="P238" s="1627"/>
    </row>
    <row r="239" spans="2:16" ht="21.75" customHeight="1">
      <c r="B239" s="350" t="s">
        <v>413</v>
      </c>
      <c r="C239" s="1711" t="s">
        <v>117</v>
      </c>
      <c r="D239" s="1711"/>
      <c r="E239" s="1711"/>
      <c r="F239" s="1711"/>
      <c r="G239" s="1711"/>
      <c r="H239" s="1711"/>
      <c r="I239" s="1711"/>
      <c r="J239" s="1712"/>
      <c r="K239" s="203" t="s">
        <v>53</v>
      </c>
      <c r="L239" s="1783"/>
      <c r="M239" s="1785"/>
      <c r="N239" s="1786"/>
      <c r="O239" s="1781"/>
      <c r="P239" s="1627"/>
    </row>
    <row r="240" spans="2:16" ht="21.75" customHeight="1">
      <c r="B240" s="350" t="s">
        <v>416</v>
      </c>
      <c r="C240" s="1711" t="s">
        <v>118</v>
      </c>
      <c r="D240" s="1711"/>
      <c r="E240" s="1711"/>
      <c r="F240" s="1711"/>
      <c r="G240" s="1711"/>
      <c r="H240" s="1711"/>
      <c r="I240" s="1711"/>
      <c r="J240" s="1712"/>
      <c r="K240" s="203" t="s">
        <v>53</v>
      </c>
      <c r="L240" s="1783"/>
      <c r="M240" s="1785"/>
      <c r="N240" s="1786"/>
      <c r="O240" s="1781"/>
      <c r="P240" s="1627"/>
    </row>
    <row r="241" spans="2:16" ht="21.75" customHeight="1">
      <c r="B241" s="350" t="s">
        <v>418</v>
      </c>
      <c r="C241" s="1711" t="s">
        <v>633</v>
      </c>
      <c r="D241" s="1711"/>
      <c r="E241" s="1711"/>
      <c r="F241" s="1711"/>
      <c r="G241" s="1711"/>
      <c r="H241" s="1711"/>
      <c r="I241" s="1711"/>
      <c r="J241" s="1712"/>
      <c r="K241" s="203" t="s">
        <v>53</v>
      </c>
      <c r="L241" s="1783"/>
      <c r="M241" s="1785"/>
      <c r="N241" s="1786"/>
      <c r="O241" s="1781"/>
      <c r="P241" s="1627"/>
    </row>
    <row r="242" spans="2:16" ht="21.75" customHeight="1">
      <c r="B242" s="350" t="s">
        <v>544</v>
      </c>
      <c r="C242" s="1711" t="s">
        <v>634</v>
      </c>
      <c r="D242" s="1711"/>
      <c r="E242" s="1711"/>
      <c r="F242" s="1711"/>
      <c r="G242" s="1711"/>
      <c r="H242" s="1711"/>
      <c r="I242" s="1711"/>
      <c r="J242" s="1712"/>
      <c r="K242" s="203" t="s">
        <v>54</v>
      </c>
      <c r="L242" s="1783"/>
      <c r="M242" s="1785"/>
      <c r="N242" s="1786"/>
      <c r="O242" s="1781"/>
      <c r="P242" s="1627"/>
    </row>
    <row r="243" spans="2:16" ht="21.75" customHeight="1">
      <c r="B243" s="350" t="s">
        <v>546</v>
      </c>
      <c r="C243" s="1711" t="s">
        <v>635</v>
      </c>
      <c r="D243" s="1711"/>
      <c r="E243" s="1711"/>
      <c r="F243" s="1711"/>
      <c r="G243" s="1711"/>
      <c r="H243" s="1711"/>
      <c r="I243" s="1711"/>
      <c r="J243" s="1712"/>
      <c r="K243" s="203" t="s">
        <v>54</v>
      </c>
      <c r="L243" s="1783"/>
      <c r="M243" s="1785"/>
      <c r="N243" s="1786"/>
      <c r="O243" s="1781"/>
      <c r="P243" s="1627"/>
    </row>
    <row r="244" spans="2:16" ht="21.75" customHeight="1">
      <c r="B244" s="350" t="s">
        <v>636</v>
      </c>
      <c r="C244" s="1711" t="s">
        <v>637</v>
      </c>
      <c r="D244" s="1711"/>
      <c r="E244" s="1711"/>
      <c r="F244" s="1711"/>
      <c r="G244" s="1711"/>
      <c r="H244" s="1711"/>
      <c r="I244" s="1711"/>
      <c r="J244" s="1712"/>
      <c r="K244" s="203" t="s">
        <v>54</v>
      </c>
      <c r="L244" s="1783"/>
      <c r="M244" s="1785"/>
      <c r="N244" s="1786"/>
      <c r="O244" s="1781"/>
      <c r="P244" s="1627"/>
    </row>
    <row r="245" spans="2:16" ht="24" customHeight="1">
      <c r="B245" s="347" t="s">
        <v>550</v>
      </c>
      <c r="C245" s="1414" t="s">
        <v>638</v>
      </c>
      <c r="D245" s="1414"/>
      <c r="E245" s="1414"/>
      <c r="F245" s="1414"/>
      <c r="G245" s="1414"/>
      <c r="H245" s="1414"/>
      <c r="I245" s="1414"/>
      <c r="J245" s="1415"/>
      <c r="K245" s="203" t="s">
        <v>54</v>
      </c>
      <c r="L245" s="1783"/>
      <c r="M245" s="1785"/>
      <c r="N245" s="1786"/>
      <c r="O245" s="1781"/>
      <c r="P245" s="1627"/>
    </row>
    <row r="246" spans="2:16" ht="27" customHeight="1">
      <c r="B246" s="350"/>
      <c r="C246" s="1414" t="s">
        <v>639</v>
      </c>
      <c r="D246" s="1414"/>
      <c r="E246" s="1415"/>
      <c r="F246" s="1789" t="s">
        <v>92</v>
      </c>
      <c r="G246" s="1790"/>
      <c r="H246" s="1790"/>
      <c r="I246" s="1790"/>
      <c r="J246" s="1790"/>
      <c r="K246" s="1790"/>
      <c r="L246" s="1783"/>
      <c r="M246" s="1785"/>
      <c r="N246" s="1786"/>
      <c r="O246" s="1781"/>
      <c r="P246" s="1627"/>
    </row>
    <row r="247" spans="2:16" ht="23.25" customHeight="1">
      <c r="B247" s="351" t="s">
        <v>640</v>
      </c>
      <c r="C247" s="1760" t="s">
        <v>641</v>
      </c>
      <c r="D247" s="1760"/>
      <c r="E247" s="1760"/>
      <c r="F247" s="1760"/>
      <c r="G247" s="1760"/>
      <c r="H247" s="1760"/>
      <c r="I247" s="1760"/>
      <c r="J247" s="1761"/>
      <c r="K247" s="228">
        <v>2022</v>
      </c>
      <c r="L247" s="1783"/>
      <c r="M247" s="1785"/>
      <c r="N247" s="1786"/>
      <c r="O247" s="1781"/>
      <c r="P247" s="1627"/>
    </row>
    <row r="248" spans="2:16" ht="23.25" customHeight="1">
      <c r="B248" s="351" t="s">
        <v>642</v>
      </c>
      <c r="C248" s="1414" t="s">
        <v>643</v>
      </c>
      <c r="D248" s="1414"/>
      <c r="E248" s="1415"/>
      <c r="F248" s="1791" t="s">
        <v>4487</v>
      </c>
      <c r="G248" s="1792"/>
      <c r="H248" s="1792"/>
      <c r="I248" s="1792"/>
      <c r="J248" s="1792"/>
      <c r="K248" s="1792"/>
      <c r="L248" s="1784"/>
      <c r="M248" s="1787"/>
      <c r="N248" s="1788"/>
      <c r="O248" s="1781"/>
      <c r="P248" s="1766"/>
    </row>
    <row r="249" spans="2:16" ht="23.25" customHeight="1">
      <c r="B249" s="351" t="s">
        <v>644</v>
      </c>
      <c r="C249" s="1414" t="s">
        <v>645</v>
      </c>
      <c r="D249" s="1414"/>
      <c r="E249" s="1414"/>
      <c r="F249" s="1414"/>
      <c r="G249" s="1414"/>
      <c r="H249" s="1414"/>
      <c r="I249" s="1414"/>
      <c r="J249" s="1414"/>
      <c r="K249" s="1414"/>
      <c r="L249" s="1414"/>
      <c r="M249" s="1414"/>
      <c r="N249" s="1562"/>
      <c r="O249" s="1708" t="s">
        <v>1882</v>
      </c>
      <c r="P249" s="1707" t="s">
        <v>4190</v>
      </c>
    </row>
    <row r="250" spans="2:16" ht="23.25" customHeight="1">
      <c r="B250" s="347" t="s">
        <v>394</v>
      </c>
      <c r="C250" s="1558" t="s">
        <v>646</v>
      </c>
      <c r="D250" s="1558"/>
      <c r="E250" s="1410"/>
      <c r="F250" s="1559" t="s">
        <v>1883</v>
      </c>
      <c r="G250" s="1561"/>
      <c r="H250" s="1586" t="s">
        <v>446</v>
      </c>
      <c r="I250" s="1794" t="s">
        <v>4488</v>
      </c>
      <c r="J250" s="1795"/>
      <c r="K250" s="1795"/>
      <c r="L250" s="1795"/>
      <c r="M250" s="1795"/>
      <c r="N250" s="1796"/>
      <c r="O250" s="1708"/>
      <c r="P250" s="1627"/>
    </row>
    <row r="251" spans="2:16" ht="23.25" customHeight="1">
      <c r="B251" s="347" t="s">
        <v>401</v>
      </c>
      <c r="C251" s="1558" t="s">
        <v>647</v>
      </c>
      <c r="D251" s="1558"/>
      <c r="E251" s="1410"/>
      <c r="F251" s="1559" t="s">
        <v>1340</v>
      </c>
      <c r="G251" s="1561"/>
      <c r="H251" s="1589"/>
      <c r="I251" s="1797"/>
      <c r="J251" s="1798"/>
      <c r="K251" s="1798"/>
      <c r="L251" s="1798"/>
      <c r="M251" s="1798"/>
      <c r="N251" s="1799"/>
      <c r="O251" s="1708"/>
      <c r="P251" s="1627"/>
    </row>
    <row r="252" spans="2:16" ht="28.5" customHeight="1">
      <c r="B252" s="347" t="s">
        <v>403</v>
      </c>
      <c r="C252" s="1558" t="s">
        <v>648</v>
      </c>
      <c r="D252" s="1558"/>
      <c r="E252" s="1410"/>
      <c r="F252" s="1559" t="s">
        <v>1341</v>
      </c>
      <c r="G252" s="1561"/>
      <c r="H252" s="1589"/>
      <c r="I252" s="1797"/>
      <c r="J252" s="1798"/>
      <c r="K252" s="1798"/>
      <c r="L252" s="1798"/>
      <c r="M252" s="1798"/>
      <c r="N252" s="1799"/>
      <c r="O252" s="1708"/>
      <c r="P252" s="1627"/>
    </row>
    <row r="253" spans="2:16" ht="28.5" customHeight="1">
      <c r="B253" s="347" t="s">
        <v>405</v>
      </c>
      <c r="C253" s="1558" t="s">
        <v>649</v>
      </c>
      <c r="D253" s="1558"/>
      <c r="E253" s="1410"/>
      <c r="F253" s="1559" t="s">
        <v>1342</v>
      </c>
      <c r="G253" s="1561"/>
      <c r="H253" s="1589"/>
      <c r="I253" s="1797"/>
      <c r="J253" s="1798"/>
      <c r="K253" s="1798"/>
      <c r="L253" s="1798"/>
      <c r="M253" s="1798"/>
      <c r="N253" s="1799"/>
      <c r="O253" s="1708"/>
      <c r="P253" s="1627"/>
    </row>
    <row r="254" spans="2:16" ht="23.25" customHeight="1">
      <c r="B254" s="347" t="s">
        <v>408</v>
      </c>
      <c r="C254" s="1558" t="s">
        <v>650</v>
      </c>
      <c r="D254" s="1558"/>
      <c r="E254" s="1410"/>
      <c r="F254" s="1559" t="s">
        <v>53</v>
      </c>
      <c r="G254" s="1561"/>
      <c r="H254" s="1589"/>
      <c r="I254" s="1797"/>
      <c r="J254" s="1798"/>
      <c r="K254" s="1798"/>
      <c r="L254" s="1798"/>
      <c r="M254" s="1798"/>
      <c r="N254" s="1799"/>
      <c r="O254" s="1708"/>
      <c r="P254" s="1627"/>
    </row>
    <row r="255" spans="2:16" ht="23.25" customHeight="1">
      <c r="B255" s="347" t="s">
        <v>410</v>
      </c>
      <c r="C255" s="1558" t="s">
        <v>651</v>
      </c>
      <c r="D255" s="1558"/>
      <c r="E255" s="1410"/>
      <c r="F255" s="1559" t="s">
        <v>4489</v>
      </c>
      <c r="G255" s="1561"/>
      <c r="H255" s="1700"/>
      <c r="I255" s="1800"/>
      <c r="J255" s="1801"/>
      <c r="K255" s="1801"/>
      <c r="L255" s="1801"/>
      <c r="M255" s="1801"/>
      <c r="N255" s="1802"/>
      <c r="O255" s="1793"/>
      <c r="P255" s="1766"/>
    </row>
    <row r="256" spans="2:16" ht="52.5" customHeight="1">
      <c r="B256" s="351" t="s">
        <v>652</v>
      </c>
      <c r="C256" s="1414" t="s">
        <v>653</v>
      </c>
      <c r="D256" s="1414"/>
      <c r="E256" s="1414"/>
      <c r="F256" s="1803"/>
      <c r="G256" s="450" t="s">
        <v>229</v>
      </c>
      <c r="H256" s="322" t="s">
        <v>446</v>
      </c>
      <c r="I256" s="1804"/>
      <c r="J256" s="1805"/>
      <c r="K256" s="1805"/>
      <c r="L256" s="1805"/>
      <c r="M256" s="1805"/>
      <c r="N256" s="1806"/>
      <c r="O256" s="354" t="s">
        <v>3284</v>
      </c>
      <c r="P256" s="342" t="s">
        <v>4490</v>
      </c>
    </row>
    <row r="257" spans="1:16" ht="40.5" customHeight="1">
      <c r="B257" s="351" t="s">
        <v>654</v>
      </c>
      <c r="C257" s="1414" t="s">
        <v>1887</v>
      </c>
      <c r="D257" s="1414"/>
      <c r="E257" s="1415"/>
      <c r="F257" s="353" t="s">
        <v>53</v>
      </c>
      <c r="G257" s="1807" t="s">
        <v>446</v>
      </c>
      <c r="H257" s="2015"/>
      <c r="I257" s="2016"/>
      <c r="J257" s="2016"/>
      <c r="K257" s="2016"/>
      <c r="L257" s="2016"/>
      <c r="M257" s="2016"/>
      <c r="N257" s="2017"/>
      <c r="O257" s="1708" t="s">
        <v>3286</v>
      </c>
      <c r="P257" s="1708" t="s">
        <v>3287</v>
      </c>
    </row>
    <row r="258" spans="1:16" ht="30.75" customHeight="1">
      <c r="A258" s="281"/>
      <c r="B258" s="294" t="s">
        <v>394</v>
      </c>
      <c r="C258" s="1414" t="s">
        <v>1890</v>
      </c>
      <c r="D258" s="1414"/>
      <c r="E258" s="1415"/>
      <c r="F258" s="353" t="s">
        <v>57</v>
      </c>
      <c r="G258" s="1454"/>
      <c r="H258" s="2018"/>
      <c r="I258" s="2019"/>
      <c r="J258" s="2019"/>
      <c r="K258" s="2019"/>
      <c r="L258" s="2019"/>
      <c r="M258" s="2019"/>
      <c r="N258" s="2020"/>
      <c r="O258" s="1708"/>
      <c r="P258" s="1708"/>
    </row>
    <row r="259" spans="1:16" ht="46.5" customHeight="1">
      <c r="A259" s="281"/>
      <c r="B259" s="190" t="s">
        <v>657</v>
      </c>
      <c r="C259" s="1414" t="s">
        <v>658</v>
      </c>
      <c r="D259" s="1414"/>
      <c r="E259" s="1414"/>
      <c r="F259" s="1414"/>
      <c r="G259" s="216" t="s">
        <v>446</v>
      </c>
      <c r="H259" s="1814"/>
      <c r="I259" s="1815"/>
      <c r="J259" s="1815"/>
      <c r="K259" s="1815"/>
      <c r="L259" s="1815"/>
      <c r="M259" s="1815"/>
      <c r="N259" s="1816"/>
      <c r="O259" s="1708"/>
      <c r="P259" s="1708"/>
    </row>
    <row r="260" spans="1:16" ht="30.75" customHeight="1">
      <c r="A260" s="281"/>
      <c r="B260" s="294" t="s">
        <v>394</v>
      </c>
      <c r="C260" s="1414" t="s">
        <v>659</v>
      </c>
      <c r="D260" s="1414"/>
      <c r="E260" s="1415"/>
      <c r="F260" s="296" t="s">
        <v>53</v>
      </c>
      <c r="G260" s="216" t="s">
        <v>446</v>
      </c>
      <c r="H260" s="1814"/>
      <c r="I260" s="1815"/>
      <c r="J260" s="1815"/>
      <c r="K260" s="1815"/>
      <c r="L260" s="1815"/>
      <c r="M260" s="1815"/>
      <c r="N260" s="1816"/>
      <c r="O260" s="1708"/>
      <c r="P260" s="1708"/>
    </row>
    <row r="261" spans="1:16" ht="30.75" customHeight="1">
      <c r="A261" s="281"/>
      <c r="B261" s="294" t="s">
        <v>401</v>
      </c>
      <c r="C261" s="1414" t="s">
        <v>660</v>
      </c>
      <c r="D261" s="1414"/>
      <c r="E261" s="1415"/>
      <c r="F261" s="296" t="s">
        <v>53</v>
      </c>
      <c r="G261" s="216" t="s">
        <v>446</v>
      </c>
      <c r="H261" s="1814"/>
      <c r="I261" s="1815"/>
      <c r="J261" s="1815"/>
      <c r="K261" s="1815"/>
      <c r="L261" s="1815"/>
      <c r="M261" s="1815"/>
      <c r="N261" s="1816"/>
      <c r="O261" s="1708"/>
      <c r="P261" s="1708"/>
    </row>
    <row r="262" spans="1:16" ht="30.75" customHeight="1">
      <c r="B262" s="347" t="s">
        <v>403</v>
      </c>
      <c r="C262" s="1414" t="s">
        <v>661</v>
      </c>
      <c r="D262" s="1414"/>
      <c r="E262" s="1415"/>
      <c r="F262" s="296" t="s">
        <v>53</v>
      </c>
      <c r="G262" s="216" t="s">
        <v>446</v>
      </c>
      <c r="H262" s="1814"/>
      <c r="I262" s="1815"/>
      <c r="J262" s="1815"/>
      <c r="K262" s="1815"/>
      <c r="L262" s="1815"/>
      <c r="M262" s="1815"/>
      <c r="N262" s="1816"/>
      <c r="O262" s="1755"/>
      <c r="P262" s="1755"/>
    </row>
    <row r="263" spans="1:16" ht="33" customHeight="1">
      <c r="B263" s="355" t="s">
        <v>662</v>
      </c>
      <c r="C263" s="1414" t="s">
        <v>663</v>
      </c>
      <c r="D263" s="1414"/>
      <c r="E263" s="1803"/>
      <c r="F263" s="295" t="s">
        <v>53</v>
      </c>
      <c r="G263" s="1818" t="s">
        <v>446</v>
      </c>
      <c r="H263" s="1820"/>
      <c r="I263" s="1821"/>
      <c r="J263" s="1821"/>
      <c r="K263" s="1821"/>
      <c r="L263" s="1821"/>
      <c r="M263" s="1821"/>
      <c r="N263" s="1822"/>
      <c r="O263" s="1709" t="s">
        <v>3286</v>
      </c>
      <c r="P263" s="1443" t="s">
        <v>1892</v>
      </c>
    </row>
    <row r="264" spans="1:16" ht="30" customHeight="1">
      <c r="B264" s="347" t="s">
        <v>394</v>
      </c>
      <c r="C264" s="1450" t="s">
        <v>664</v>
      </c>
      <c r="D264" s="1450"/>
      <c r="E264" s="1451"/>
      <c r="F264" s="257" t="s">
        <v>53</v>
      </c>
      <c r="G264" s="1453"/>
      <c r="H264" s="1671"/>
      <c r="I264" s="1672"/>
      <c r="J264" s="1672"/>
      <c r="K264" s="1672"/>
      <c r="L264" s="1672"/>
      <c r="M264" s="1672"/>
      <c r="N264" s="1673"/>
      <c r="O264" s="1708"/>
      <c r="P264" s="1425"/>
    </row>
    <row r="265" spans="1:16" ht="30" customHeight="1">
      <c r="B265" s="347" t="s">
        <v>401</v>
      </c>
      <c r="C265" s="1414" t="s">
        <v>665</v>
      </c>
      <c r="D265" s="1414"/>
      <c r="E265" s="1415"/>
      <c r="F265" s="257" t="s">
        <v>53</v>
      </c>
      <c r="G265" s="1453"/>
      <c r="H265" s="1671"/>
      <c r="I265" s="1672"/>
      <c r="J265" s="1672"/>
      <c r="K265" s="1672"/>
      <c r="L265" s="1672"/>
      <c r="M265" s="1672"/>
      <c r="N265" s="1673"/>
      <c r="O265" s="1708"/>
      <c r="P265" s="1425"/>
    </row>
    <row r="266" spans="1:16" ht="30" customHeight="1">
      <c r="B266" s="347" t="s">
        <v>403</v>
      </c>
      <c r="C266" s="1414" t="s">
        <v>666</v>
      </c>
      <c r="D266" s="1414"/>
      <c r="E266" s="1415"/>
      <c r="F266" s="257" t="s">
        <v>53</v>
      </c>
      <c r="G266" s="1453"/>
      <c r="H266" s="1671"/>
      <c r="I266" s="1672"/>
      <c r="J266" s="1672"/>
      <c r="K266" s="1672"/>
      <c r="L266" s="1672"/>
      <c r="M266" s="1672"/>
      <c r="N266" s="1673"/>
      <c r="O266" s="1708"/>
      <c r="P266" s="1425"/>
    </row>
    <row r="267" spans="1:16" ht="42" customHeight="1">
      <c r="B267" s="357" t="s">
        <v>405</v>
      </c>
      <c r="C267" s="1445" t="s">
        <v>667</v>
      </c>
      <c r="D267" s="1445"/>
      <c r="E267" s="1817"/>
      <c r="F267" s="257" t="s">
        <v>53</v>
      </c>
      <c r="G267" s="1819"/>
      <c r="H267" s="1674"/>
      <c r="I267" s="1675"/>
      <c r="J267" s="1675"/>
      <c r="K267" s="1675"/>
      <c r="L267" s="1675"/>
      <c r="M267" s="1675"/>
      <c r="N267" s="1676"/>
      <c r="O267" s="1708"/>
      <c r="P267" s="1444"/>
    </row>
    <row r="268" spans="1:16" ht="21.75" customHeight="1">
      <c r="B268" s="1416" t="s">
        <v>4</v>
      </c>
      <c r="C268" s="1417"/>
      <c r="D268" s="1417"/>
      <c r="E268" s="1417"/>
      <c r="F268" s="1417"/>
      <c r="G268" s="1417"/>
      <c r="H268" s="1823"/>
      <c r="I268" s="1823"/>
      <c r="J268" s="1823"/>
      <c r="K268" s="1823"/>
      <c r="L268" s="1823"/>
      <c r="M268" s="1823"/>
      <c r="N268" s="1823"/>
      <c r="O268" s="1417"/>
      <c r="P268" s="1418"/>
    </row>
    <row r="269" spans="1:16" ht="33.75" customHeight="1">
      <c r="B269" s="207" t="s">
        <v>668</v>
      </c>
      <c r="C269" s="1448" t="s">
        <v>669</v>
      </c>
      <c r="D269" s="1448"/>
      <c r="E269" s="1448"/>
      <c r="F269" s="1448"/>
      <c r="G269" s="451" t="s">
        <v>53</v>
      </c>
      <c r="H269" s="211" t="s">
        <v>446</v>
      </c>
      <c r="I269" s="1668" t="s">
        <v>4491</v>
      </c>
      <c r="J269" s="1669"/>
      <c r="K269" s="1669"/>
      <c r="L269" s="1669"/>
      <c r="M269" s="1669"/>
      <c r="N269" s="1670"/>
      <c r="O269" s="1759" t="s">
        <v>3291</v>
      </c>
      <c r="P269" s="1759" t="s">
        <v>1345</v>
      </c>
    </row>
    <row r="270" spans="1:16" ht="21.75" customHeight="1">
      <c r="B270" s="1824" t="s">
        <v>670</v>
      </c>
      <c r="C270" s="1825"/>
      <c r="D270" s="1825"/>
      <c r="E270" s="1825"/>
      <c r="F270" s="1825"/>
      <c r="G270" s="1825"/>
      <c r="H270" s="1825"/>
      <c r="I270" s="1825"/>
      <c r="J270" s="1825"/>
      <c r="K270" s="1825"/>
      <c r="L270" s="1825"/>
      <c r="M270" s="1825"/>
      <c r="N270" s="1826"/>
      <c r="O270" s="1708"/>
      <c r="P270" s="1708"/>
    </row>
    <row r="271" spans="1:16" ht="59.25" customHeight="1">
      <c r="B271" s="358" t="s">
        <v>394</v>
      </c>
      <c r="C271" s="1450" t="s">
        <v>671</v>
      </c>
      <c r="D271" s="1450"/>
      <c r="E271" s="1450"/>
      <c r="F271" s="1450"/>
      <c r="G271" s="359" t="s">
        <v>53</v>
      </c>
      <c r="H271" s="1453" t="s">
        <v>446</v>
      </c>
      <c r="I271" s="1671"/>
      <c r="J271" s="1672"/>
      <c r="K271" s="1672"/>
      <c r="L271" s="1672"/>
      <c r="M271" s="1672"/>
      <c r="N271" s="1673"/>
      <c r="O271" s="1708"/>
      <c r="P271" s="1708"/>
    </row>
    <row r="272" spans="1:16" ht="27" customHeight="1">
      <c r="B272" s="205" t="s">
        <v>401</v>
      </c>
      <c r="C272" s="1414" t="s">
        <v>672</v>
      </c>
      <c r="D272" s="1414"/>
      <c r="E272" s="1414"/>
      <c r="F272" s="1414"/>
      <c r="G272" s="1415"/>
      <c r="H272" s="1453"/>
      <c r="I272" s="1671"/>
      <c r="J272" s="1672"/>
      <c r="K272" s="1672"/>
      <c r="L272" s="1672"/>
      <c r="M272" s="1672"/>
      <c r="N272" s="1673"/>
      <c r="O272" s="1708"/>
      <c r="P272" s="1708"/>
    </row>
    <row r="273" spans="2:16" ht="28.5" customHeight="1">
      <c r="B273" s="198"/>
      <c r="C273" s="338" t="s">
        <v>418</v>
      </c>
      <c r="D273" s="1450" t="s">
        <v>612</v>
      </c>
      <c r="E273" s="1450"/>
      <c r="F273" s="1713" t="s">
        <v>1346</v>
      </c>
      <c r="G273" s="1715"/>
      <c r="H273" s="1453"/>
      <c r="I273" s="1671"/>
      <c r="J273" s="1672"/>
      <c r="K273" s="1672"/>
      <c r="L273" s="1672"/>
      <c r="M273" s="1672"/>
      <c r="N273" s="1673"/>
      <c r="O273" s="1708"/>
      <c r="P273" s="1708"/>
    </row>
    <row r="274" spans="2:16" ht="28.5" customHeight="1">
      <c r="B274" s="198"/>
      <c r="C274" s="294" t="s">
        <v>508</v>
      </c>
      <c r="D274" s="1414" t="s">
        <v>673</v>
      </c>
      <c r="E274" s="1415"/>
      <c r="F274" s="1714" t="s">
        <v>1347</v>
      </c>
      <c r="G274" s="1715"/>
      <c r="H274" s="1453"/>
      <c r="I274" s="1671"/>
      <c r="J274" s="1672"/>
      <c r="K274" s="1672"/>
      <c r="L274" s="1672"/>
      <c r="M274" s="1672"/>
      <c r="N274" s="1673"/>
      <c r="O274" s="1708"/>
      <c r="P274" s="1708"/>
    </row>
    <row r="275" spans="2:16" ht="28.5" customHeight="1">
      <c r="B275" s="198"/>
      <c r="C275" s="294" t="s">
        <v>510</v>
      </c>
      <c r="D275" s="1414" t="s">
        <v>674</v>
      </c>
      <c r="E275" s="1415"/>
      <c r="F275" s="1786" t="s">
        <v>3293</v>
      </c>
      <c r="G275" s="1786"/>
      <c r="H275" s="1453"/>
      <c r="I275" s="1671"/>
      <c r="J275" s="1672"/>
      <c r="K275" s="1672"/>
      <c r="L275" s="1672"/>
      <c r="M275" s="1672"/>
      <c r="N275" s="1673"/>
      <c r="O275" s="1708"/>
      <c r="P275" s="1708"/>
    </row>
    <row r="276" spans="2:16" ht="29.25" customHeight="1">
      <c r="B276" s="195"/>
      <c r="C276" s="294" t="s">
        <v>512</v>
      </c>
      <c r="D276" s="1414" t="s">
        <v>675</v>
      </c>
      <c r="E276" s="1414"/>
      <c r="F276" s="1713" t="s">
        <v>4196</v>
      </c>
      <c r="G276" s="1715"/>
      <c r="H276" s="1454"/>
      <c r="I276" s="1827"/>
      <c r="J276" s="1828"/>
      <c r="K276" s="1828"/>
      <c r="L276" s="1828"/>
      <c r="M276" s="1828"/>
      <c r="N276" s="1829"/>
      <c r="O276" s="1708"/>
      <c r="P276" s="1708"/>
    </row>
    <row r="277" spans="2:16" ht="87" customHeight="1">
      <c r="B277" s="358" t="s">
        <v>403</v>
      </c>
      <c r="C277" s="1414" t="s">
        <v>676</v>
      </c>
      <c r="D277" s="1414"/>
      <c r="E277" s="1415"/>
      <c r="F277" s="1714" t="s">
        <v>3295</v>
      </c>
      <c r="G277" s="1715"/>
      <c r="H277" s="216" t="s">
        <v>446</v>
      </c>
      <c r="I277" s="1804"/>
      <c r="J277" s="1805"/>
      <c r="K277" s="1805"/>
      <c r="L277" s="1805"/>
      <c r="M277" s="1805"/>
      <c r="N277" s="1806"/>
      <c r="O277" s="1755"/>
      <c r="P277" s="1755"/>
    </row>
    <row r="278" spans="2:16" ht="45" customHeight="1">
      <c r="B278" s="1830" t="s">
        <v>677</v>
      </c>
      <c r="C278" s="1697" t="s">
        <v>678</v>
      </c>
      <c r="D278" s="1697"/>
      <c r="E278" s="1697"/>
      <c r="F278" s="1697"/>
      <c r="G278" s="1698"/>
      <c r="H278" s="1833" t="s">
        <v>679</v>
      </c>
      <c r="I278" s="1834"/>
      <c r="J278" s="1835"/>
      <c r="K278" s="1836" t="s">
        <v>680</v>
      </c>
      <c r="L278" s="1837"/>
      <c r="M278" s="1837"/>
      <c r="N278" s="1838"/>
      <c r="O278" s="452" t="s">
        <v>681</v>
      </c>
      <c r="P278" s="452" t="s">
        <v>681</v>
      </c>
    </row>
    <row r="279" spans="2:16" ht="117" customHeight="1">
      <c r="B279" s="1447"/>
      <c r="C279" s="1831"/>
      <c r="D279" s="1831"/>
      <c r="E279" s="1831"/>
      <c r="F279" s="1831"/>
      <c r="G279" s="1832"/>
      <c r="H279" s="363" t="s">
        <v>682</v>
      </c>
      <c r="I279" s="364" t="s">
        <v>683</v>
      </c>
      <c r="J279" s="364" t="s">
        <v>684</v>
      </c>
      <c r="K279" s="363" t="s">
        <v>685</v>
      </c>
      <c r="L279" s="363" t="s">
        <v>686</v>
      </c>
      <c r="M279" s="364" t="s">
        <v>687</v>
      </c>
      <c r="N279" s="365" t="s">
        <v>434</v>
      </c>
      <c r="O279" s="342" t="s">
        <v>1352</v>
      </c>
      <c r="P279" s="342" t="s">
        <v>1352</v>
      </c>
    </row>
    <row r="280" spans="2:16" ht="17.25" customHeight="1">
      <c r="B280" s="366" t="s">
        <v>394</v>
      </c>
      <c r="C280" s="1839" t="s">
        <v>688</v>
      </c>
      <c r="D280" s="1839"/>
      <c r="E280" s="1839"/>
      <c r="F280" s="1839"/>
      <c r="G280" s="1839"/>
      <c r="H280" s="1839"/>
      <c r="I280" s="1839"/>
      <c r="J280" s="1839"/>
      <c r="K280" s="1839"/>
      <c r="L280" s="1839"/>
      <c r="M280" s="1839"/>
      <c r="N280" s="1840"/>
      <c r="O280" s="1841" t="s">
        <v>689</v>
      </c>
      <c r="P280" s="1841" t="s">
        <v>689</v>
      </c>
    </row>
    <row r="281" spans="2:16" ht="20.25" customHeight="1">
      <c r="B281" s="335" t="s">
        <v>418</v>
      </c>
      <c r="C281" s="1844" t="s">
        <v>690</v>
      </c>
      <c r="D281" s="1844"/>
      <c r="E281" s="1844"/>
      <c r="F281" s="1844"/>
      <c r="G281" s="1845"/>
      <c r="H281" s="369">
        <v>4</v>
      </c>
      <c r="I281" s="370">
        <v>12</v>
      </c>
      <c r="J281" s="371">
        <f>MIN(H281/I281,1)</f>
        <v>0.33333333333333331</v>
      </c>
      <c r="K281" s="369">
        <v>722</v>
      </c>
      <c r="L281" s="369">
        <v>4639.0723684210525</v>
      </c>
      <c r="M281" s="373">
        <f>MIN(K281/L281,1)</f>
        <v>0.15563456283087448</v>
      </c>
      <c r="N281" s="454"/>
      <c r="O281" s="1842"/>
      <c r="P281" s="1843"/>
    </row>
    <row r="282" spans="2:16" ht="20.25" customHeight="1">
      <c r="B282" s="335" t="s">
        <v>508</v>
      </c>
      <c r="C282" s="1844" t="s">
        <v>691</v>
      </c>
      <c r="D282" s="1844"/>
      <c r="E282" s="1844"/>
      <c r="F282" s="1844"/>
      <c r="G282" s="1845"/>
      <c r="H282" s="369" t="s">
        <v>92</v>
      </c>
      <c r="I282" s="369" t="s">
        <v>92</v>
      </c>
      <c r="J282" s="378" t="s">
        <v>92</v>
      </c>
      <c r="K282" s="369" t="s">
        <v>92</v>
      </c>
      <c r="L282" s="369" t="s">
        <v>92</v>
      </c>
      <c r="M282" s="378" t="s">
        <v>92</v>
      </c>
      <c r="N282" s="381"/>
      <c r="O282" s="1709" t="s">
        <v>1352</v>
      </c>
      <c r="P282" s="1709" t="s">
        <v>4492</v>
      </c>
    </row>
    <row r="283" spans="2:16" ht="36" customHeight="1">
      <c r="B283" s="335" t="s">
        <v>510</v>
      </c>
      <c r="C283" s="1844" t="s">
        <v>692</v>
      </c>
      <c r="D283" s="1844"/>
      <c r="E283" s="1845"/>
      <c r="F283" s="1789"/>
      <c r="G283" s="1846"/>
      <c r="H283" s="369" t="s">
        <v>92</v>
      </c>
      <c r="I283" s="369" t="s">
        <v>92</v>
      </c>
      <c r="J283" s="378" t="s">
        <v>92</v>
      </c>
      <c r="K283" s="369" t="s">
        <v>92</v>
      </c>
      <c r="L283" s="369" t="s">
        <v>92</v>
      </c>
      <c r="M283" s="378" t="s">
        <v>92</v>
      </c>
      <c r="N283" s="374"/>
      <c r="O283" s="1708"/>
      <c r="P283" s="1708"/>
    </row>
    <row r="284" spans="2:16" ht="18" customHeight="1">
      <c r="B284" s="380" t="s">
        <v>401</v>
      </c>
      <c r="C284" s="1839" t="s">
        <v>693</v>
      </c>
      <c r="D284" s="1839"/>
      <c r="E284" s="1839"/>
      <c r="F284" s="1839"/>
      <c r="G284" s="1847"/>
      <c r="H284" s="369">
        <v>0</v>
      </c>
      <c r="I284" s="370">
        <v>12</v>
      </c>
      <c r="J284" s="371">
        <f>MIN(H284/I284,1)</f>
        <v>0</v>
      </c>
      <c r="K284" s="369">
        <v>490</v>
      </c>
      <c r="L284" s="369">
        <v>4228.666666666667</v>
      </c>
      <c r="M284" s="373">
        <f>MIN(K284/L284,1)</f>
        <v>0.11587576856377108</v>
      </c>
      <c r="N284" s="374"/>
      <c r="O284" s="1755"/>
      <c r="P284" s="1755"/>
    </row>
    <row r="285" spans="2:16" ht="17.25" customHeight="1">
      <c r="B285" s="380" t="s">
        <v>403</v>
      </c>
      <c r="C285" s="1839" t="s">
        <v>694</v>
      </c>
      <c r="D285" s="1839"/>
      <c r="E285" s="1839"/>
      <c r="F285" s="1839"/>
      <c r="G285" s="1839"/>
      <c r="H285" s="1839"/>
      <c r="I285" s="1839"/>
      <c r="J285" s="1839"/>
      <c r="K285" s="1839"/>
      <c r="L285" s="1839"/>
      <c r="M285" s="1839"/>
      <c r="N285" s="1840"/>
      <c r="O285" s="1841"/>
      <c r="P285" s="1841"/>
    </row>
    <row r="286" spans="2:16" ht="20.25" customHeight="1">
      <c r="B286" s="334" t="s">
        <v>418</v>
      </c>
      <c r="C286" s="1844" t="s">
        <v>695</v>
      </c>
      <c r="D286" s="1844"/>
      <c r="E286" s="1844"/>
      <c r="F286" s="1844"/>
      <c r="G286" s="1845"/>
      <c r="H286" s="369">
        <v>5</v>
      </c>
      <c r="I286" s="370">
        <v>12</v>
      </c>
      <c r="J286" s="371">
        <f>MIN(H286/I286,1)</f>
        <v>0.41666666666666669</v>
      </c>
      <c r="K286" s="369">
        <v>1070</v>
      </c>
      <c r="L286" s="369">
        <v>4685.6915204678362</v>
      </c>
      <c r="M286" s="373">
        <f>MIN(K286/L286,1)</f>
        <v>0.2283547679837804</v>
      </c>
      <c r="N286" s="381"/>
      <c r="O286" s="1843"/>
      <c r="P286" s="1843"/>
    </row>
    <row r="287" spans="2:16" ht="20.25" customHeight="1">
      <c r="B287" s="334" t="s">
        <v>508</v>
      </c>
      <c r="C287" s="1844" t="s">
        <v>696</v>
      </c>
      <c r="D287" s="1844"/>
      <c r="E287" s="1844"/>
      <c r="F287" s="1844"/>
      <c r="G287" s="368"/>
      <c r="H287" s="369">
        <v>5</v>
      </c>
      <c r="I287" s="370">
        <v>12</v>
      </c>
      <c r="J287" s="371">
        <f>MIN(H287/I287,1)</f>
        <v>0.41666666666666669</v>
      </c>
      <c r="K287" s="369">
        <v>1036</v>
      </c>
      <c r="L287" s="369">
        <v>5578.666666666667</v>
      </c>
      <c r="M287" s="373">
        <f>MIN(K287/L287,1)</f>
        <v>0.18570745697896748</v>
      </c>
      <c r="N287" s="381"/>
      <c r="O287" s="1843"/>
      <c r="P287" s="1843"/>
    </row>
    <row r="288" spans="2:16" ht="20.25" customHeight="1">
      <c r="B288" s="334" t="s">
        <v>510</v>
      </c>
      <c r="C288" s="1844" t="s">
        <v>697</v>
      </c>
      <c r="D288" s="1844"/>
      <c r="E288" s="1844"/>
      <c r="F288" s="1844"/>
      <c r="G288" s="1845"/>
      <c r="H288" s="369" t="s">
        <v>92</v>
      </c>
      <c r="I288" s="369" t="s">
        <v>92</v>
      </c>
      <c r="J288" s="378" t="s">
        <v>92</v>
      </c>
      <c r="K288" s="369" t="s">
        <v>92</v>
      </c>
      <c r="L288" s="369" t="s">
        <v>92</v>
      </c>
      <c r="M288" s="378" t="s">
        <v>92</v>
      </c>
      <c r="N288" s="381"/>
      <c r="O288" s="1843"/>
      <c r="P288" s="1843"/>
    </row>
    <row r="289" spans="2:16" ht="18" customHeight="1">
      <c r="B289" s="380" t="s">
        <v>405</v>
      </c>
      <c r="C289" s="1839" t="s">
        <v>698</v>
      </c>
      <c r="D289" s="1839"/>
      <c r="E289" s="1839"/>
      <c r="F289" s="1839"/>
      <c r="G289" s="1839"/>
      <c r="H289" s="1839"/>
      <c r="I289" s="1839"/>
      <c r="J289" s="1839"/>
      <c r="K289" s="1839"/>
      <c r="L289" s="1839"/>
      <c r="M289" s="1839"/>
      <c r="N289" s="1840"/>
      <c r="O289" s="1843"/>
      <c r="P289" s="1843"/>
    </row>
    <row r="290" spans="2:16" ht="20.25" customHeight="1">
      <c r="B290" s="334" t="s">
        <v>418</v>
      </c>
      <c r="C290" s="1844" t="s">
        <v>699</v>
      </c>
      <c r="D290" s="1844"/>
      <c r="E290" s="1844"/>
      <c r="F290" s="1844"/>
      <c r="G290" s="1845"/>
      <c r="H290" s="369">
        <v>1</v>
      </c>
      <c r="I290" s="370">
        <v>12</v>
      </c>
      <c r="J290" s="371">
        <f>MIN(H290/I290,1)</f>
        <v>8.3333333333333329E-2</v>
      </c>
      <c r="K290" s="369">
        <v>733</v>
      </c>
      <c r="L290" s="369">
        <v>4732.5873015873021</v>
      </c>
      <c r="M290" s="373">
        <f>MIN(K290/L290,1)</f>
        <v>0.15488356649102974</v>
      </c>
      <c r="N290" s="456"/>
      <c r="O290" s="1843"/>
      <c r="P290" s="1843"/>
    </row>
    <row r="291" spans="2:16" ht="20.25" customHeight="1">
      <c r="B291" s="334" t="s">
        <v>508</v>
      </c>
      <c r="C291" s="1844" t="s">
        <v>700</v>
      </c>
      <c r="D291" s="1844"/>
      <c r="E291" s="1844"/>
      <c r="F291" s="1844"/>
      <c r="G291" s="1845"/>
      <c r="H291" s="369">
        <v>2</v>
      </c>
      <c r="I291" s="370">
        <v>12</v>
      </c>
      <c r="J291" s="371">
        <f>MIN(H291/I291,1)</f>
        <v>0.16666666666666666</v>
      </c>
      <c r="K291" s="369">
        <v>909</v>
      </c>
      <c r="L291" s="369">
        <v>3724.7457233626587</v>
      </c>
      <c r="M291" s="373">
        <f>MIN(K291/L291,1)</f>
        <v>0.24404350458032475</v>
      </c>
      <c r="N291" s="381"/>
      <c r="O291" s="1843"/>
      <c r="P291" s="1843"/>
    </row>
    <row r="292" spans="2:16" ht="20.25" customHeight="1">
      <c r="B292" s="380" t="s">
        <v>408</v>
      </c>
      <c r="C292" s="1839" t="s">
        <v>701</v>
      </c>
      <c r="D292" s="1839"/>
      <c r="E292" s="1839"/>
      <c r="F292" s="1839"/>
      <c r="G292" s="1839"/>
      <c r="H292" s="369">
        <v>2</v>
      </c>
      <c r="I292" s="370">
        <v>12</v>
      </c>
      <c r="J292" s="371">
        <f>MIN(H292/I292,1)</f>
        <v>0.16666666666666666</v>
      </c>
      <c r="K292" s="369">
        <v>177</v>
      </c>
      <c r="L292" s="369">
        <v>3632.9523809523807</v>
      </c>
      <c r="M292" s="373">
        <f>MIN(K292/L292,1)</f>
        <v>4.8720704661039171E-2</v>
      </c>
      <c r="N292" s="384"/>
      <c r="O292" s="1843"/>
      <c r="P292" s="1843"/>
    </row>
    <row r="293" spans="2:16" ht="20.25" customHeight="1">
      <c r="B293" s="380" t="s">
        <v>410</v>
      </c>
      <c r="C293" s="1839" t="s">
        <v>702</v>
      </c>
      <c r="D293" s="1839"/>
      <c r="E293" s="1839"/>
      <c r="F293" s="1839"/>
      <c r="G293" s="1839"/>
      <c r="H293" s="369" t="s">
        <v>92</v>
      </c>
      <c r="I293" s="369" t="s">
        <v>92</v>
      </c>
      <c r="J293" s="378" t="s">
        <v>92</v>
      </c>
      <c r="K293" s="369" t="s">
        <v>92</v>
      </c>
      <c r="L293" s="369" t="s">
        <v>92</v>
      </c>
      <c r="M293" s="378" t="s">
        <v>92</v>
      </c>
      <c r="N293" s="381"/>
      <c r="O293" s="1843"/>
      <c r="P293" s="1843"/>
    </row>
    <row r="294" spans="2:16" ht="20.25" customHeight="1">
      <c r="B294" s="380" t="s">
        <v>413</v>
      </c>
      <c r="C294" s="1839" t="s">
        <v>117</v>
      </c>
      <c r="D294" s="1839"/>
      <c r="E294" s="1839"/>
      <c r="F294" s="1839"/>
      <c r="G294" s="1839"/>
      <c r="H294" s="369">
        <v>0</v>
      </c>
      <c r="I294" s="370">
        <v>12</v>
      </c>
      <c r="J294" s="371">
        <f>MIN(H294/I294,1)</f>
        <v>0</v>
      </c>
      <c r="K294" s="369">
        <v>476</v>
      </c>
      <c r="L294" s="369">
        <v>5610.3015873015875</v>
      </c>
      <c r="M294" s="373">
        <f>MIN(K294/L294,1)</f>
        <v>8.4843923734400153E-2</v>
      </c>
      <c r="N294" s="384"/>
      <c r="O294" s="1843"/>
      <c r="P294" s="1843"/>
    </row>
    <row r="295" spans="2:16" ht="20.25" customHeight="1">
      <c r="B295" s="380" t="s">
        <v>416</v>
      </c>
      <c r="C295" s="1839" t="s">
        <v>118</v>
      </c>
      <c r="D295" s="1839"/>
      <c r="E295" s="1839"/>
      <c r="F295" s="1839"/>
      <c r="G295" s="1839"/>
      <c r="H295" s="369">
        <v>0</v>
      </c>
      <c r="I295" s="370">
        <v>12</v>
      </c>
      <c r="J295" s="371">
        <f>MIN(H295/I295,1)</f>
        <v>0</v>
      </c>
      <c r="K295" s="369">
        <v>296</v>
      </c>
      <c r="L295" s="369">
        <v>3731.666666666667</v>
      </c>
      <c r="M295" s="373">
        <f>MIN(K295/L295,1)</f>
        <v>7.9321125502456444E-2</v>
      </c>
      <c r="N295" s="384"/>
      <c r="O295" s="1843"/>
      <c r="P295" s="1843"/>
    </row>
    <row r="296" spans="2:16" ht="18" customHeight="1">
      <c r="B296" s="380" t="s">
        <v>418</v>
      </c>
      <c r="C296" s="1839" t="s">
        <v>703</v>
      </c>
      <c r="D296" s="1839"/>
      <c r="E296" s="1839"/>
      <c r="F296" s="1839"/>
      <c r="G296" s="1839"/>
      <c r="H296" s="1839"/>
      <c r="I296" s="1839"/>
      <c r="J296" s="1839"/>
      <c r="K296" s="1839"/>
      <c r="L296" s="1839"/>
      <c r="M296" s="1839"/>
      <c r="N296" s="1840"/>
      <c r="O296" s="1843"/>
      <c r="P296" s="1843"/>
    </row>
    <row r="297" spans="2:16" ht="20.25" customHeight="1">
      <c r="B297" s="334" t="s">
        <v>418</v>
      </c>
      <c r="C297" s="1851" t="s">
        <v>704</v>
      </c>
      <c r="D297" s="1851"/>
      <c r="E297" s="1851"/>
      <c r="F297" s="1851"/>
      <c r="G297" s="1852"/>
      <c r="H297" s="369">
        <v>3</v>
      </c>
      <c r="I297" s="370">
        <v>12</v>
      </c>
      <c r="J297" s="371">
        <f>MIN(H297/I297,1)</f>
        <v>0.25</v>
      </c>
      <c r="K297" s="369">
        <v>426</v>
      </c>
      <c r="L297" s="369">
        <v>4459.5769230769229</v>
      </c>
      <c r="M297" s="371">
        <f>MIN(K297/L297,1)</f>
        <v>9.5524756574010994E-2</v>
      </c>
      <c r="N297" s="456"/>
      <c r="O297" s="1843"/>
      <c r="P297" s="1843"/>
    </row>
    <row r="298" spans="2:16" ht="20.25" customHeight="1">
      <c r="B298" s="334" t="s">
        <v>508</v>
      </c>
      <c r="C298" s="1851" t="s">
        <v>705</v>
      </c>
      <c r="D298" s="1851"/>
      <c r="E298" s="1851"/>
      <c r="F298" s="1851"/>
      <c r="G298" s="1852"/>
      <c r="H298" s="376" t="s">
        <v>92</v>
      </c>
      <c r="I298" s="376" t="s">
        <v>92</v>
      </c>
      <c r="J298" s="458" t="s">
        <v>92</v>
      </c>
      <c r="K298" s="376" t="s">
        <v>92</v>
      </c>
      <c r="L298" s="376" t="s">
        <v>92</v>
      </c>
      <c r="M298" s="458" t="s">
        <v>92</v>
      </c>
      <c r="N298" s="381"/>
      <c r="O298" s="1843"/>
      <c r="P298" s="1843"/>
    </row>
    <row r="299" spans="2:16" ht="18" customHeight="1">
      <c r="B299" s="380" t="s">
        <v>544</v>
      </c>
      <c r="C299" s="1839" t="s">
        <v>587</v>
      </c>
      <c r="D299" s="1839"/>
      <c r="E299" s="1839"/>
      <c r="F299" s="1839"/>
      <c r="G299" s="1839"/>
      <c r="H299" s="376" t="s">
        <v>92</v>
      </c>
      <c r="I299" s="376" t="s">
        <v>92</v>
      </c>
      <c r="J299" s="458" t="s">
        <v>92</v>
      </c>
      <c r="K299" s="376" t="s">
        <v>92</v>
      </c>
      <c r="L299" s="376" t="s">
        <v>92</v>
      </c>
      <c r="M299" s="458" t="s">
        <v>92</v>
      </c>
      <c r="N299" s="381"/>
      <c r="O299" s="1843"/>
      <c r="P299" s="1843"/>
    </row>
    <row r="300" spans="2:16" ht="43.5" customHeight="1">
      <c r="B300" s="205" t="s">
        <v>546</v>
      </c>
      <c r="C300" s="1414" t="s">
        <v>706</v>
      </c>
      <c r="D300" s="1414"/>
      <c r="E300" s="1414"/>
      <c r="F300" s="1414"/>
      <c r="G300" s="1415"/>
      <c r="H300" s="386">
        <f>SUMIF(H281:H282,"&lt;&gt;")+ SUMIF(H284,"&lt;&gt;")+SUMIF(H286:H288,"&lt;&gt;")+SUMIF(H290:H295,"&lt;&gt;")+SUMIF(H297:H299,"&lt;&gt;")</f>
        <v>22</v>
      </c>
      <c r="I300" s="386">
        <f>SUMIF(I281:I282,"&lt;&gt;")+ SUMIF(I284,"&lt;&gt;")+SUMIF(I286:I288,"&lt;&gt;")+SUMIF(I290:I295,"&lt;&gt;")+SUMIF(I297:I299,"&lt;&gt;")</f>
        <v>120</v>
      </c>
      <c r="J300" s="477">
        <f>MIN(H300/I300,1)</f>
        <v>0.18333333333333332</v>
      </c>
      <c r="K300" s="386">
        <f>SUMIF(K281:K282,"&lt;&gt;")+ SUMIF(K284,"&lt;&gt;")+SUMIF(K286:K288,"&lt;&gt;")+SUMIF(K290:K295,"&lt;&gt;")+SUMIF(K297:K299,"&lt;&gt;")</f>
        <v>6335</v>
      </c>
      <c r="L300" s="386">
        <f>SUMIF(L281:L282,"&lt;&gt;")+ SUMIF(L284,"&lt;&gt;")+SUMIF(L286:L288,"&lt;&gt;")+SUMIF(L290:L295,"&lt;&gt;")+SUMIF(L297:L299,"&lt;&gt;")</f>
        <v>45023.92780516974</v>
      </c>
      <c r="M300" s="478">
        <f>MIN(K300/L300,1)</f>
        <v>0.14070296193200191</v>
      </c>
      <c r="N300" s="384"/>
      <c r="O300" s="1843"/>
      <c r="P300" s="1843"/>
    </row>
    <row r="301" spans="2:16" ht="76.5" customHeight="1">
      <c r="B301" s="198" t="s">
        <v>707</v>
      </c>
      <c r="C301" s="1414" t="s">
        <v>708</v>
      </c>
      <c r="D301" s="1414"/>
      <c r="E301" s="1414"/>
      <c r="F301" s="1414"/>
      <c r="G301" s="1415"/>
      <c r="H301" s="2142" t="s">
        <v>4493</v>
      </c>
      <c r="I301" s="2142"/>
      <c r="J301" s="2142"/>
      <c r="K301" s="2142"/>
      <c r="L301" s="2142"/>
      <c r="M301" s="2142"/>
      <c r="N301" s="2142"/>
      <c r="O301" s="375"/>
      <c r="P301" s="375"/>
    </row>
    <row r="302" spans="2:16" ht="76.5" customHeight="1">
      <c r="B302" s="358" t="s">
        <v>709</v>
      </c>
      <c r="C302" s="1771" t="s">
        <v>710</v>
      </c>
      <c r="D302" s="1771"/>
      <c r="E302" s="1771"/>
      <c r="F302" s="1771"/>
      <c r="G302" s="1849"/>
      <c r="H302" s="2143" t="s">
        <v>4494</v>
      </c>
      <c r="I302" s="2142"/>
      <c r="J302" s="2142"/>
      <c r="K302" s="2142"/>
      <c r="L302" s="2142"/>
      <c r="M302" s="2142"/>
      <c r="N302" s="2142"/>
      <c r="O302" s="387"/>
      <c r="P302" s="393"/>
    </row>
    <row r="303" spans="2:16" ht="24" customHeight="1">
      <c r="B303" s="1416" t="s">
        <v>711</v>
      </c>
      <c r="C303" s="1417"/>
      <c r="D303" s="1417"/>
      <c r="E303" s="1417"/>
      <c r="F303" s="1417"/>
      <c r="G303" s="1417"/>
      <c r="H303" s="1417"/>
      <c r="I303" s="1417"/>
      <c r="J303" s="1417"/>
      <c r="K303" s="1417"/>
      <c r="L303" s="1417"/>
      <c r="M303" s="1417"/>
      <c r="N303" s="1417"/>
      <c r="O303" s="1417"/>
      <c r="P303" s="1418"/>
    </row>
    <row r="304" spans="2:16" ht="39" customHeight="1">
      <c r="B304" s="298" t="s">
        <v>712</v>
      </c>
      <c r="C304" s="1414" t="s">
        <v>713</v>
      </c>
      <c r="D304" s="1414"/>
      <c r="E304" s="1414"/>
      <c r="F304" s="1414"/>
      <c r="G304" s="1415"/>
      <c r="H304" s="1574" t="s">
        <v>53</v>
      </c>
      <c r="I304" s="1685"/>
      <c r="J304" s="1575"/>
      <c r="K304" s="394" t="s">
        <v>446</v>
      </c>
      <c r="L304" s="1853"/>
      <c r="M304" s="1854"/>
      <c r="N304" s="1855"/>
      <c r="O304" s="395" t="s">
        <v>3274</v>
      </c>
      <c r="P304" s="328" t="s">
        <v>4495</v>
      </c>
    </row>
    <row r="305" spans="2:16" ht="34.5" customHeight="1">
      <c r="B305" s="227" t="s">
        <v>714</v>
      </c>
      <c r="C305" s="1414" t="s">
        <v>715</v>
      </c>
      <c r="D305" s="1414"/>
      <c r="E305" s="1414"/>
      <c r="F305" s="1414"/>
      <c r="G305" s="1415"/>
      <c r="H305" s="1574" t="s">
        <v>53</v>
      </c>
      <c r="I305" s="1685"/>
      <c r="J305" s="1575"/>
      <c r="K305" s="1756" t="s">
        <v>446</v>
      </c>
      <c r="L305" s="1856"/>
      <c r="M305" s="1857"/>
      <c r="N305" s="1858"/>
      <c r="O305" s="1708" t="s">
        <v>3305</v>
      </c>
      <c r="P305" s="1709" t="s">
        <v>1357</v>
      </c>
    </row>
    <row r="306" spans="2:16" ht="37.5" customHeight="1">
      <c r="B306" s="195" t="s">
        <v>394</v>
      </c>
      <c r="C306" s="1450" t="s">
        <v>716</v>
      </c>
      <c r="D306" s="1450"/>
      <c r="E306" s="1450"/>
      <c r="F306" s="1450"/>
      <c r="G306" s="1451"/>
      <c r="H306" s="1574" t="s">
        <v>54</v>
      </c>
      <c r="I306" s="1685"/>
      <c r="J306" s="1575"/>
      <c r="K306" s="1757"/>
      <c r="L306" s="1859"/>
      <c r="M306" s="1860"/>
      <c r="N306" s="1608"/>
      <c r="O306" s="1708"/>
      <c r="P306" s="1708"/>
    </row>
    <row r="307" spans="2:16" ht="37.5" customHeight="1">
      <c r="B307" s="198" t="s">
        <v>401</v>
      </c>
      <c r="C307" s="1414" t="s">
        <v>717</v>
      </c>
      <c r="D307" s="1414"/>
      <c r="E307" s="1414"/>
      <c r="F307" s="1414"/>
      <c r="G307" s="1415"/>
      <c r="H307" s="1574" t="s">
        <v>92</v>
      </c>
      <c r="I307" s="1685"/>
      <c r="J307" s="1575"/>
      <c r="K307" s="1758"/>
      <c r="L307" s="1861"/>
      <c r="M307" s="1862"/>
      <c r="N307" s="1863"/>
      <c r="O307" s="1708"/>
      <c r="P307" s="1708"/>
    </row>
    <row r="308" spans="2:16" ht="33.75" customHeight="1">
      <c r="B308" s="233" t="s">
        <v>718</v>
      </c>
      <c r="C308" s="1414" t="s">
        <v>719</v>
      </c>
      <c r="D308" s="1414"/>
      <c r="E308" s="1414"/>
      <c r="F308" s="1414"/>
      <c r="G308" s="1415"/>
      <c r="H308" s="1574" t="s">
        <v>311</v>
      </c>
      <c r="I308" s="1685"/>
      <c r="J308" s="1575"/>
      <c r="K308" s="319" t="s">
        <v>446</v>
      </c>
      <c r="L308" s="1856"/>
      <c r="M308" s="1857"/>
      <c r="N308" s="1858"/>
      <c r="O308" s="1708"/>
      <c r="P308" s="1708"/>
    </row>
    <row r="309" spans="2:16" ht="33" customHeight="1">
      <c r="B309" s="227" t="s">
        <v>720</v>
      </c>
      <c r="C309" s="1414" t="s">
        <v>721</v>
      </c>
      <c r="D309" s="1414"/>
      <c r="E309" s="1414"/>
      <c r="F309" s="1414"/>
      <c r="G309" s="1415"/>
      <c r="H309" s="1574" t="s">
        <v>53</v>
      </c>
      <c r="I309" s="1685"/>
      <c r="J309" s="1575"/>
      <c r="K309" s="319" t="s">
        <v>446</v>
      </c>
      <c r="L309" s="1864"/>
      <c r="M309" s="1865"/>
      <c r="N309" s="1866"/>
      <c r="O309" s="1708"/>
      <c r="P309" s="1755"/>
    </row>
    <row r="310" spans="2:16" ht="39" customHeight="1">
      <c r="B310" s="253" t="s">
        <v>722</v>
      </c>
      <c r="C310" s="1450" t="s">
        <v>723</v>
      </c>
      <c r="D310" s="1450"/>
      <c r="E310" s="1450"/>
      <c r="F310" s="1450"/>
      <c r="G310" s="1451"/>
      <c r="H310" s="1867" t="s">
        <v>54</v>
      </c>
      <c r="I310" s="1868"/>
      <c r="J310" s="1869"/>
      <c r="K310" s="1756" t="s">
        <v>446</v>
      </c>
      <c r="L310" s="1871"/>
      <c r="M310" s="1872"/>
      <c r="N310" s="1873"/>
      <c r="O310" s="1709" t="s">
        <v>4496</v>
      </c>
      <c r="P310" s="1709" t="s">
        <v>3303</v>
      </c>
    </row>
    <row r="311" spans="2:16" ht="46.5" customHeight="1">
      <c r="B311" s="191" t="s">
        <v>724</v>
      </c>
      <c r="C311" s="1414" t="s">
        <v>725</v>
      </c>
      <c r="D311" s="1414"/>
      <c r="E311" s="1414"/>
      <c r="F311" s="1414"/>
      <c r="G311" s="1415"/>
      <c r="H311" s="1574" t="s">
        <v>67</v>
      </c>
      <c r="I311" s="1685"/>
      <c r="J311" s="1575"/>
      <c r="K311" s="1757"/>
      <c r="L311" s="1874"/>
      <c r="M311" s="1875"/>
      <c r="N311" s="1876"/>
      <c r="O311" s="1708"/>
      <c r="P311" s="1708"/>
    </row>
    <row r="312" spans="2:16" ht="34.5" customHeight="1">
      <c r="B312" s="214" t="s">
        <v>726</v>
      </c>
      <c r="C312" s="1414" t="s">
        <v>727</v>
      </c>
      <c r="D312" s="1414"/>
      <c r="E312" s="1414"/>
      <c r="F312" s="1414"/>
      <c r="G312" s="1415"/>
      <c r="H312" s="1574" t="s">
        <v>318</v>
      </c>
      <c r="I312" s="1685"/>
      <c r="J312" s="1575"/>
      <c r="K312" s="1757"/>
      <c r="L312" s="1874"/>
      <c r="M312" s="1875"/>
      <c r="N312" s="1876"/>
      <c r="O312" s="1708"/>
      <c r="P312" s="1708"/>
    </row>
    <row r="313" spans="2:16" ht="33.75" customHeight="1">
      <c r="B313" s="358" t="s">
        <v>394</v>
      </c>
      <c r="C313" s="1414" t="s">
        <v>728</v>
      </c>
      <c r="D313" s="1414"/>
      <c r="E313" s="1414"/>
      <c r="F313" s="1414"/>
      <c r="G313" s="1415"/>
      <c r="H313" s="1574" t="s">
        <v>318</v>
      </c>
      <c r="I313" s="1685"/>
      <c r="J313" s="1575"/>
      <c r="K313" s="1757"/>
      <c r="L313" s="1874"/>
      <c r="M313" s="1875"/>
      <c r="N313" s="1876"/>
      <c r="O313" s="1708"/>
      <c r="P313" s="1708"/>
    </row>
    <row r="314" spans="2:16" ht="43.5" customHeight="1">
      <c r="B314" s="298" t="s">
        <v>729</v>
      </c>
      <c r="C314" s="1414" t="s">
        <v>730</v>
      </c>
      <c r="D314" s="1414"/>
      <c r="E314" s="1414"/>
      <c r="F314" s="1414"/>
      <c r="G314" s="1415"/>
      <c r="H314" s="1563" t="s">
        <v>316</v>
      </c>
      <c r="I314" s="1655"/>
      <c r="J314" s="1564"/>
      <c r="K314" s="1757"/>
      <c r="L314" s="1874"/>
      <c r="M314" s="1875"/>
      <c r="N314" s="1876"/>
      <c r="O314" s="1443"/>
      <c r="P314" s="1443"/>
    </row>
    <row r="315" spans="2:16" ht="32.25" customHeight="1">
      <c r="B315" s="266" t="s">
        <v>394</v>
      </c>
      <c r="C315" s="1445" t="s">
        <v>731</v>
      </c>
      <c r="D315" s="1445"/>
      <c r="E315" s="1445"/>
      <c r="F315" s="1445"/>
      <c r="G315" s="1817"/>
      <c r="H315" s="1880" t="s">
        <v>316</v>
      </c>
      <c r="I315" s="1880"/>
      <c r="J315" s="1881"/>
      <c r="K315" s="1870"/>
      <c r="L315" s="1877"/>
      <c r="M315" s="1878"/>
      <c r="N315" s="1879"/>
      <c r="O315" s="1444"/>
      <c r="P315" s="1444"/>
    </row>
    <row r="316" spans="2:16" ht="21.75" customHeight="1">
      <c r="B316" s="1416" t="s">
        <v>732</v>
      </c>
      <c r="C316" s="1417"/>
      <c r="D316" s="1417"/>
      <c r="E316" s="1417"/>
      <c r="F316" s="1417"/>
      <c r="G316" s="1417"/>
      <c r="H316" s="1417"/>
      <c r="I316" s="1417"/>
      <c r="J316" s="1417"/>
      <c r="K316" s="1882"/>
      <c r="L316" s="1417"/>
      <c r="M316" s="1417"/>
      <c r="N316" s="1417"/>
      <c r="O316" s="1417"/>
      <c r="P316" s="1418"/>
    </row>
    <row r="317" spans="2:16" ht="28.5" customHeight="1">
      <c r="B317" s="214" t="s">
        <v>733</v>
      </c>
      <c r="C317" s="1450" t="s">
        <v>734</v>
      </c>
      <c r="D317" s="1450"/>
      <c r="E317" s="1450"/>
      <c r="F317" s="1450"/>
      <c r="G317" s="1450"/>
      <c r="H317" s="1883" t="s">
        <v>334</v>
      </c>
      <c r="I317" s="1884"/>
      <c r="J317" s="1884"/>
      <c r="K317" s="1885" t="s">
        <v>446</v>
      </c>
      <c r="L317" s="1886"/>
      <c r="M317" s="1887"/>
      <c r="N317" s="1888"/>
      <c r="O317" s="1759" t="s">
        <v>4497</v>
      </c>
      <c r="P317" s="1759" t="s">
        <v>3305</v>
      </c>
    </row>
    <row r="318" spans="2:16" ht="30.75" customHeight="1">
      <c r="B318" s="195" t="s">
        <v>394</v>
      </c>
      <c r="C318" s="1450" t="s">
        <v>735</v>
      </c>
      <c r="D318" s="1450"/>
      <c r="E318" s="1450"/>
      <c r="F318" s="1450"/>
      <c r="G318" s="1450"/>
      <c r="H318" s="1574" t="s">
        <v>54</v>
      </c>
      <c r="I318" s="1685"/>
      <c r="J318" s="1575"/>
      <c r="K318" s="1757"/>
      <c r="L318" s="1568"/>
      <c r="M318" s="1569"/>
      <c r="N318" s="1570"/>
      <c r="O318" s="1708"/>
      <c r="P318" s="1708"/>
    </row>
    <row r="319" spans="2:16" ht="39" customHeight="1">
      <c r="B319" s="195" t="s">
        <v>401</v>
      </c>
      <c r="C319" s="1414" t="s">
        <v>736</v>
      </c>
      <c r="D319" s="1414"/>
      <c r="E319" s="1414"/>
      <c r="F319" s="1414"/>
      <c r="G319" s="1415"/>
      <c r="H319" s="1574" t="s">
        <v>57</v>
      </c>
      <c r="I319" s="1685"/>
      <c r="J319" s="1575"/>
      <c r="K319" s="1757"/>
      <c r="L319" s="1568"/>
      <c r="M319" s="1569"/>
      <c r="N319" s="1570"/>
      <c r="O319" s="1708"/>
      <c r="P319" s="1708"/>
    </row>
    <row r="320" spans="2:16" ht="35.25" customHeight="1">
      <c r="B320" s="214" t="s">
        <v>737</v>
      </c>
      <c r="C320" s="1464" t="s">
        <v>738</v>
      </c>
      <c r="D320" s="1464"/>
      <c r="E320" s="1464"/>
      <c r="F320" s="1464"/>
      <c r="G320" s="1465"/>
      <c r="H320" s="1574" t="s">
        <v>54</v>
      </c>
      <c r="I320" s="1685"/>
      <c r="J320" s="1575"/>
      <c r="K320" s="1757"/>
      <c r="L320" s="1571"/>
      <c r="M320" s="1572"/>
      <c r="N320" s="1573"/>
      <c r="O320" s="1708"/>
      <c r="P320" s="1708"/>
    </row>
    <row r="321" spans="1:16" ht="39" customHeight="1">
      <c r="B321" s="195" t="s">
        <v>394</v>
      </c>
      <c r="C321" s="1414" t="s">
        <v>739</v>
      </c>
      <c r="D321" s="1414"/>
      <c r="E321" s="1414"/>
      <c r="F321" s="1414"/>
      <c r="G321" s="1415"/>
      <c r="H321" s="1574" t="s">
        <v>92</v>
      </c>
      <c r="I321" s="1685"/>
      <c r="J321" s="1575"/>
      <c r="K321" s="1756" t="s">
        <v>446</v>
      </c>
      <c r="L321" s="1576"/>
      <c r="M321" s="1577"/>
      <c r="N321" s="1690"/>
      <c r="O321" s="1708"/>
      <c r="P321" s="1708"/>
    </row>
    <row r="322" spans="1:16" ht="31.5" customHeight="1">
      <c r="B322" s="205" t="s">
        <v>401</v>
      </c>
      <c r="C322" s="1484" t="s">
        <v>740</v>
      </c>
      <c r="D322" s="1484"/>
      <c r="E322" s="1484"/>
      <c r="F322" s="1484"/>
      <c r="G322" s="1485"/>
      <c r="H322" s="1563" t="s">
        <v>316</v>
      </c>
      <c r="I322" s="1655"/>
      <c r="J322" s="1564"/>
      <c r="K322" s="1757"/>
      <c r="L322" s="1691"/>
      <c r="M322" s="1692"/>
      <c r="N322" s="1693"/>
      <c r="O322" s="1755"/>
      <c r="P322" s="1755"/>
    </row>
    <row r="323" spans="1:16" ht="54" customHeight="1">
      <c r="B323" s="1889" t="s">
        <v>741</v>
      </c>
      <c r="C323" s="1890"/>
      <c r="D323" s="1890"/>
      <c r="E323" s="1890"/>
      <c r="F323" s="1890"/>
      <c r="G323" s="1890"/>
      <c r="H323" s="1890"/>
      <c r="I323" s="1890"/>
      <c r="J323" s="1890"/>
      <c r="K323" s="1890"/>
      <c r="L323" s="1890"/>
      <c r="M323" s="1890"/>
      <c r="N323" s="1891"/>
      <c r="O323" s="375"/>
      <c r="P323" s="375"/>
    </row>
    <row r="324" spans="1:16" ht="114.75" customHeight="1">
      <c r="B324" s="233" t="s">
        <v>742</v>
      </c>
      <c r="C324" s="1450" t="s">
        <v>743</v>
      </c>
      <c r="D324" s="1450"/>
      <c r="E324" s="1450"/>
      <c r="F324" s="1450"/>
      <c r="G324" s="1450"/>
      <c r="H324" s="1450"/>
      <c r="I324" s="1450"/>
      <c r="J324" s="1450"/>
      <c r="K324" s="1450"/>
      <c r="L324" s="1450"/>
      <c r="M324" s="1450"/>
      <c r="N324" s="1892"/>
      <c r="O324" s="1709" t="s">
        <v>4498</v>
      </c>
      <c r="P324" s="1709" t="s">
        <v>3274</v>
      </c>
    </row>
    <row r="325" spans="1:16" ht="40.5" customHeight="1">
      <c r="A325" s="281"/>
      <c r="B325" s="397" t="s">
        <v>394</v>
      </c>
      <c r="C325" s="1484" t="s">
        <v>744</v>
      </c>
      <c r="D325" s="1484"/>
      <c r="E325" s="1484"/>
      <c r="F325" s="1484"/>
      <c r="G325" s="1484"/>
      <c r="H325" s="1484"/>
      <c r="I325" s="1484"/>
      <c r="J325" s="1484"/>
      <c r="K325" s="1484"/>
      <c r="L325" s="1900" t="s">
        <v>446</v>
      </c>
      <c r="M325" s="1565"/>
      <c r="N325" s="1567"/>
      <c r="O325" s="1708"/>
      <c r="P325" s="1708"/>
    </row>
    <row r="326" spans="1:16" ht="26.45" customHeight="1">
      <c r="A326" s="281"/>
      <c r="B326" s="397"/>
      <c r="C326" s="294" t="s">
        <v>418</v>
      </c>
      <c r="D326" s="1414" t="s">
        <v>745</v>
      </c>
      <c r="E326" s="1414"/>
      <c r="F326" s="1414"/>
      <c r="G326" s="1414"/>
      <c r="H326" s="1414"/>
      <c r="I326" s="1415"/>
      <c r="J326" s="1574" t="s">
        <v>345</v>
      </c>
      <c r="K326" s="1575"/>
      <c r="L326" s="1901"/>
      <c r="M326" s="1568"/>
      <c r="N326" s="1570"/>
      <c r="O326" s="1708"/>
      <c r="P326" s="1708"/>
    </row>
    <row r="327" spans="1:16" ht="19.5" customHeight="1">
      <c r="A327" s="281"/>
      <c r="B327" s="397"/>
      <c r="C327" s="397" t="s">
        <v>508</v>
      </c>
      <c r="D327" s="1414" t="s">
        <v>746</v>
      </c>
      <c r="E327" s="1414"/>
      <c r="F327" s="1414"/>
      <c r="G327" s="1414"/>
      <c r="H327" s="1484"/>
      <c r="I327" s="1485"/>
      <c r="J327" s="1883" t="s">
        <v>334</v>
      </c>
      <c r="K327" s="1903"/>
      <c r="L327" s="1901"/>
      <c r="M327" s="1568"/>
      <c r="N327" s="1570"/>
      <c r="O327" s="1708"/>
      <c r="P327" s="1708"/>
    </row>
    <row r="328" spans="1:16" ht="19.5" customHeight="1">
      <c r="A328" s="281"/>
      <c r="B328" s="397"/>
      <c r="C328" s="397" t="s">
        <v>510</v>
      </c>
      <c r="D328" s="1414" t="s">
        <v>747</v>
      </c>
      <c r="E328" s="1414"/>
      <c r="F328" s="1414"/>
      <c r="G328" s="1414"/>
      <c r="H328" s="1904" t="s">
        <v>748</v>
      </c>
      <c r="I328" s="1894"/>
      <c r="J328" s="1893" t="s">
        <v>749</v>
      </c>
      <c r="K328" s="1894"/>
      <c r="L328" s="1901"/>
      <c r="M328" s="1568"/>
      <c r="N328" s="1570"/>
      <c r="O328" s="1708"/>
      <c r="P328" s="1708"/>
    </row>
    <row r="329" spans="1:16" ht="25.5" customHeight="1">
      <c r="A329" s="281"/>
      <c r="B329" s="397"/>
      <c r="C329" s="397"/>
      <c r="D329" s="1895" t="s">
        <v>750</v>
      </c>
      <c r="E329" s="1895"/>
      <c r="F329" s="1895"/>
      <c r="G329" s="1896"/>
      <c r="H329" s="1827" t="s">
        <v>1909</v>
      </c>
      <c r="I329" s="1897"/>
      <c r="J329" s="1560" t="s">
        <v>4499</v>
      </c>
      <c r="K329" s="1561"/>
      <c r="L329" s="1901"/>
      <c r="M329" s="1568"/>
      <c r="N329" s="1570"/>
      <c r="O329" s="1708"/>
      <c r="P329" s="1708"/>
    </row>
    <row r="330" spans="1:16" ht="19.5" customHeight="1">
      <c r="A330" s="281"/>
      <c r="B330" s="397"/>
      <c r="C330" s="397" t="s">
        <v>512</v>
      </c>
      <c r="D330" s="1414" t="s">
        <v>751</v>
      </c>
      <c r="E330" s="1414"/>
      <c r="F330" s="1414"/>
      <c r="G330" s="1414"/>
      <c r="H330" s="1414"/>
      <c r="I330" s="1414"/>
      <c r="J330" s="1574">
        <v>0</v>
      </c>
      <c r="K330" s="1575"/>
      <c r="L330" s="1901"/>
      <c r="M330" s="1568"/>
      <c r="N330" s="1570"/>
      <c r="O330" s="1708"/>
      <c r="P330" s="1708"/>
    </row>
    <row r="331" spans="1:16" ht="34.5" customHeight="1">
      <c r="A331" s="281"/>
      <c r="B331" s="397" t="s">
        <v>401</v>
      </c>
      <c r="C331" s="1484" t="s">
        <v>752</v>
      </c>
      <c r="D331" s="1484"/>
      <c r="E331" s="1484"/>
      <c r="F331" s="1484"/>
      <c r="G331" s="1484"/>
      <c r="H331" s="1484"/>
      <c r="I331" s="1484"/>
      <c r="J331" s="1484"/>
      <c r="K331" s="1485"/>
      <c r="L331" s="1901"/>
      <c r="M331" s="1568"/>
      <c r="N331" s="1570"/>
      <c r="O331" s="1708"/>
      <c r="P331" s="1708"/>
    </row>
    <row r="332" spans="1:16" ht="19.5" customHeight="1">
      <c r="A332" s="281"/>
      <c r="B332" s="397"/>
      <c r="C332" s="397" t="s">
        <v>418</v>
      </c>
      <c r="D332" s="1414" t="s">
        <v>745</v>
      </c>
      <c r="E332" s="1414"/>
      <c r="F332" s="1414"/>
      <c r="G332" s="1414"/>
      <c r="H332" s="1414"/>
      <c r="I332" s="1415"/>
      <c r="J332" s="1574" t="s">
        <v>345</v>
      </c>
      <c r="K332" s="1575"/>
      <c r="L332" s="1901"/>
      <c r="M332" s="1568"/>
      <c r="N332" s="1570"/>
      <c r="O332" s="1708"/>
      <c r="P332" s="1708"/>
    </row>
    <row r="333" spans="1:16" ht="19.5" customHeight="1">
      <c r="A333" s="281"/>
      <c r="B333" s="397"/>
      <c r="C333" s="397" t="s">
        <v>508</v>
      </c>
      <c r="D333" s="1414" t="s">
        <v>753</v>
      </c>
      <c r="E333" s="1414"/>
      <c r="F333" s="1414"/>
      <c r="G333" s="1414"/>
      <c r="H333" s="1414"/>
      <c r="I333" s="1415"/>
      <c r="J333" s="1898" t="s">
        <v>334</v>
      </c>
      <c r="K333" s="1899"/>
      <c r="L333" s="1901"/>
      <c r="M333" s="1568"/>
      <c r="N333" s="1570"/>
      <c r="O333" s="1708"/>
      <c r="P333" s="1708"/>
    </row>
    <row r="334" spans="1:16" ht="19.5" customHeight="1">
      <c r="A334" s="281"/>
      <c r="B334" s="397"/>
      <c r="C334" s="397" t="s">
        <v>510</v>
      </c>
      <c r="D334" s="1484" t="s">
        <v>747</v>
      </c>
      <c r="E334" s="1484"/>
      <c r="F334" s="1484"/>
      <c r="G334" s="1484"/>
      <c r="H334" s="1904" t="s">
        <v>748</v>
      </c>
      <c r="I334" s="1894"/>
      <c r="J334" s="1893" t="s">
        <v>749</v>
      </c>
      <c r="K334" s="1894"/>
      <c r="L334" s="1901"/>
      <c r="M334" s="1568"/>
      <c r="N334" s="1570"/>
      <c r="O334" s="1708"/>
      <c r="P334" s="1708"/>
    </row>
    <row r="335" spans="1:16" ht="19.5" customHeight="1">
      <c r="A335" s="281"/>
      <c r="B335" s="397"/>
      <c r="C335" s="397"/>
      <c r="D335" s="225"/>
      <c r="E335" s="225"/>
      <c r="F335" s="225"/>
      <c r="G335" s="225"/>
      <c r="H335" s="1559" t="s">
        <v>1909</v>
      </c>
      <c r="I335" s="1561"/>
      <c r="J335" s="1560" t="s">
        <v>4500</v>
      </c>
      <c r="K335" s="1561"/>
      <c r="L335" s="1901"/>
      <c r="M335" s="1568"/>
      <c r="N335" s="1570"/>
      <c r="O335" s="1708"/>
      <c r="P335" s="1708"/>
    </row>
    <row r="336" spans="1:16" ht="19.5" customHeight="1">
      <c r="A336" s="281"/>
      <c r="B336" s="397"/>
      <c r="C336" s="397" t="s">
        <v>512</v>
      </c>
      <c r="D336" s="1414" t="s">
        <v>754</v>
      </c>
      <c r="E336" s="1414"/>
      <c r="F336" s="1414"/>
      <c r="G336" s="1414"/>
      <c r="H336" s="1414"/>
      <c r="I336" s="1414"/>
      <c r="J336" s="1574">
        <v>0</v>
      </c>
      <c r="K336" s="1575"/>
      <c r="L336" s="1901"/>
      <c r="M336" s="1568"/>
      <c r="N336" s="1570"/>
      <c r="O336" s="1708"/>
      <c r="P336" s="1708"/>
    </row>
    <row r="337" spans="1:16" ht="39.75" customHeight="1">
      <c r="A337" s="281"/>
      <c r="B337" s="397" t="s">
        <v>403</v>
      </c>
      <c r="C337" s="1414" t="s">
        <v>755</v>
      </c>
      <c r="D337" s="1414"/>
      <c r="E337" s="1414"/>
      <c r="F337" s="1414"/>
      <c r="G337" s="1414"/>
      <c r="H337" s="1414"/>
      <c r="I337" s="1414"/>
      <c r="J337" s="1414"/>
      <c r="K337" s="1415"/>
      <c r="L337" s="1901"/>
      <c r="M337" s="1568"/>
      <c r="N337" s="1570"/>
      <c r="O337" s="1708"/>
      <c r="P337" s="1708"/>
    </row>
    <row r="338" spans="1:16" ht="19.5" customHeight="1">
      <c r="A338" s="281"/>
      <c r="B338" s="205"/>
      <c r="C338" s="397" t="s">
        <v>418</v>
      </c>
      <c r="D338" s="1414" t="s">
        <v>745</v>
      </c>
      <c r="E338" s="1414"/>
      <c r="F338" s="1414"/>
      <c r="G338" s="1414"/>
      <c r="H338" s="1414"/>
      <c r="I338" s="1415"/>
      <c r="J338" s="1574" t="s">
        <v>345</v>
      </c>
      <c r="K338" s="1575"/>
      <c r="L338" s="1901"/>
      <c r="M338" s="1568"/>
      <c r="N338" s="1570"/>
      <c r="O338" s="1708"/>
      <c r="P338" s="1708"/>
    </row>
    <row r="339" spans="1:16" ht="19.5" customHeight="1">
      <c r="A339" s="281"/>
      <c r="B339" s="205"/>
      <c r="C339" s="397" t="s">
        <v>508</v>
      </c>
      <c r="D339" s="1414" t="s">
        <v>753</v>
      </c>
      <c r="E339" s="1414"/>
      <c r="F339" s="1414"/>
      <c r="G339" s="1414"/>
      <c r="H339" s="1414"/>
      <c r="I339" s="1415"/>
      <c r="J339" s="1905" t="s">
        <v>334</v>
      </c>
      <c r="K339" s="1903"/>
      <c r="L339" s="1901"/>
      <c r="M339" s="1568"/>
      <c r="N339" s="1570"/>
      <c r="O339" s="1708"/>
      <c r="P339" s="1708"/>
    </row>
    <row r="340" spans="1:16" ht="19.5" customHeight="1">
      <c r="A340" s="281"/>
      <c r="B340" s="198"/>
      <c r="C340" s="397" t="s">
        <v>510</v>
      </c>
      <c r="D340" s="1414" t="s">
        <v>747</v>
      </c>
      <c r="E340" s="1414"/>
      <c r="F340" s="1414"/>
      <c r="G340" s="1414"/>
      <c r="H340" s="1904" t="s">
        <v>748</v>
      </c>
      <c r="I340" s="1894"/>
      <c r="J340" s="1893" t="s">
        <v>749</v>
      </c>
      <c r="K340" s="1894"/>
      <c r="L340" s="1901"/>
      <c r="M340" s="1568"/>
      <c r="N340" s="1570"/>
      <c r="O340" s="1708"/>
      <c r="P340" s="1708"/>
    </row>
    <row r="341" spans="1:16" ht="49.9" customHeight="1">
      <c r="A341" s="281"/>
      <c r="B341" s="205"/>
      <c r="C341" s="397"/>
      <c r="D341" s="190"/>
      <c r="E341" s="190"/>
      <c r="F341" s="190"/>
      <c r="G341" s="190"/>
      <c r="H341" s="1559" t="s">
        <v>4501</v>
      </c>
      <c r="I341" s="1561"/>
      <c r="J341" s="1560" t="s">
        <v>4502</v>
      </c>
      <c r="K341" s="1561"/>
      <c r="L341" s="1901"/>
      <c r="M341" s="1568"/>
      <c r="N341" s="1570"/>
      <c r="O341" s="1708"/>
      <c r="P341" s="1708"/>
    </row>
    <row r="342" spans="1:16" ht="19.5" customHeight="1">
      <c r="A342" s="281"/>
      <c r="B342" s="205"/>
      <c r="C342" s="397" t="s">
        <v>512</v>
      </c>
      <c r="D342" s="1414" t="s">
        <v>756</v>
      </c>
      <c r="E342" s="1414"/>
      <c r="F342" s="1414"/>
      <c r="G342" s="1414"/>
      <c r="H342" s="1414"/>
      <c r="I342" s="1414"/>
      <c r="J342" s="1574">
        <v>0</v>
      </c>
      <c r="K342" s="1575"/>
      <c r="L342" s="1901"/>
      <c r="M342" s="1568"/>
      <c r="N342" s="1570"/>
      <c r="O342" s="1708"/>
      <c r="P342" s="1708"/>
    </row>
    <row r="343" spans="1:16" ht="39.75" customHeight="1">
      <c r="A343" s="281"/>
      <c r="B343" s="205" t="s">
        <v>405</v>
      </c>
      <c r="C343" s="1414" t="s">
        <v>757</v>
      </c>
      <c r="D343" s="1414"/>
      <c r="E343" s="1414"/>
      <c r="F343" s="1414"/>
      <c r="G343" s="1414"/>
      <c r="H343" s="1414"/>
      <c r="I343" s="1414"/>
      <c r="J343" s="1414"/>
      <c r="K343" s="1415"/>
      <c r="L343" s="1901"/>
      <c r="M343" s="1568"/>
      <c r="N343" s="1570"/>
      <c r="O343" s="1708"/>
      <c r="P343" s="1708"/>
    </row>
    <row r="344" spans="1:16" ht="19.5" customHeight="1">
      <c r="A344" s="281"/>
      <c r="B344" s="205"/>
      <c r="C344" s="397" t="s">
        <v>418</v>
      </c>
      <c r="D344" s="1414" t="s">
        <v>745</v>
      </c>
      <c r="E344" s="1414"/>
      <c r="F344" s="1414"/>
      <c r="G344" s="1414"/>
      <c r="H344" s="1414"/>
      <c r="I344" s="1415"/>
      <c r="J344" s="1574" t="s">
        <v>345</v>
      </c>
      <c r="K344" s="1575"/>
      <c r="L344" s="1901"/>
      <c r="M344" s="1568"/>
      <c r="N344" s="1570"/>
      <c r="O344" s="1708"/>
      <c r="P344" s="1708"/>
    </row>
    <row r="345" spans="1:16" ht="19.5" customHeight="1">
      <c r="A345" s="281"/>
      <c r="B345" s="205"/>
      <c r="C345" s="397" t="s">
        <v>508</v>
      </c>
      <c r="D345" s="1414" t="s">
        <v>753</v>
      </c>
      <c r="E345" s="1414"/>
      <c r="F345" s="1414"/>
      <c r="G345" s="1414"/>
      <c r="H345" s="1414"/>
      <c r="I345" s="1415"/>
      <c r="J345" s="1883" t="s">
        <v>334</v>
      </c>
      <c r="K345" s="1903"/>
      <c r="L345" s="1901"/>
      <c r="M345" s="1568"/>
      <c r="N345" s="1570"/>
      <c r="O345" s="1708"/>
      <c r="P345" s="1708"/>
    </row>
    <row r="346" spans="1:16" ht="19.5" customHeight="1">
      <c r="A346" s="281"/>
      <c r="B346" s="198"/>
      <c r="C346" s="397" t="s">
        <v>510</v>
      </c>
      <c r="D346" s="1414" t="s">
        <v>747</v>
      </c>
      <c r="E346" s="1414"/>
      <c r="F346" s="1414"/>
      <c r="G346" s="1414"/>
      <c r="H346" s="1904" t="s">
        <v>748</v>
      </c>
      <c r="I346" s="1894"/>
      <c r="J346" s="1893" t="s">
        <v>749</v>
      </c>
      <c r="K346" s="1894"/>
      <c r="L346" s="1901"/>
      <c r="M346" s="1568"/>
      <c r="N346" s="1570"/>
      <c r="O346" s="1708"/>
      <c r="P346" s="1708"/>
    </row>
    <row r="347" spans="1:16" ht="19.5" customHeight="1">
      <c r="A347" s="281"/>
      <c r="B347" s="205"/>
      <c r="C347" s="397"/>
      <c r="D347" s="190"/>
      <c r="E347" s="190"/>
      <c r="F347" s="190"/>
      <c r="G347" s="190"/>
      <c r="H347" s="1559" t="s">
        <v>1909</v>
      </c>
      <c r="I347" s="1561"/>
      <c r="J347" s="1560" t="s">
        <v>4503</v>
      </c>
      <c r="K347" s="1561"/>
      <c r="L347" s="1901"/>
      <c r="M347" s="1568"/>
      <c r="N347" s="1570"/>
      <c r="O347" s="1708"/>
      <c r="P347" s="1708"/>
    </row>
    <row r="348" spans="1:16" ht="19.5" customHeight="1">
      <c r="A348" s="281"/>
      <c r="B348" s="205"/>
      <c r="C348" s="397" t="s">
        <v>512</v>
      </c>
      <c r="D348" s="1414" t="s">
        <v>758</v>
      </c>
      <c r="E348" s="1414"/>
      <c r="F348" s="1414"/>
      <c r="G348" s="1414"/>
      <c r="H348" s="1414"/>
      <c r="I348" s="1414"/>
      <c r="J348" s="1574">
        <v>0</v>
      </c>
      <c r="K348" s="1575"/>
      <c r="L348" s="1901"/>
      <c r="M348" s="1568"/>
      <c r="N348" s="1570"/>
      <c r="O348" s="1708"/>
      <c r="P348" s="1708"/>
    </row>
    <row r="349" spans="1:16" ht="39.75" customHeight="1">
      <c r="A349" s="281"/>
      <c r="B349" s="205" t="s">
        <v>408</v>
      </c>
      <c r="C349" s="1414" t="s">
        <v>759</v>
      </c>
      <c r="D349" s="1414"/>
      <c r="E349" s="1414"/>
      <c r="F349" s="1414"/>
      <c r="G349" s="1414"/>
      <c r="H349" s="1414"/>
      <c r="I349" s="1414"/>
      <c r="J349" s="1414"/>
      <c r="K349" s="1415"/>
      <c r="L349" s="1901"/>
      <c r="M349" s="1568"/>
      <c r="N349" s="1570"/>
      <c r="O349" s="1708"/>
      <c r="P349" s="1708"/>
    </row>
    <row r="350" spans="1:16" ht="19.5" customHeight="1">
      <c r="A350" s="281"/>
      <c r="B350" s="205"/>
      <c r="C350" s="398" t="s">
        <v>418</v>
      </c>
      <c r="D350" s="1414" t="s">
        <v>745</v>
      </c>
      <c r="E350" s="1414"/>
      <c r="F350" s="1414"/>
      <c r="G350" s="1414"/>
      <c r="H350" s="1414"/>
      <c r="I350" s="1415"/>
      <c r="J350" s="1574" t="s">
        <v>345</v>
      </c>
      <c r="K350" s="1575"/>
      <c r="L350" s="1901"/>
      <c r="M350" s="1568"/>
      <c r="N350" s="1570"/>
      <c r="O350" s="1708"/>
      <c r="P350" s="1708"/>
    </row>
    <row r="351" spans="1:16" ht="19.5" customHeight="1">
      <c r="A351" s="281"/>
      <c r="B351" s="205"/>
      <c r="C351" s="397" t="s">
        <v>508</v>
      </c>
      <c r="D351" s="1414" t="s">
        <v>753</v>
      </c>
      <c r="E351" s="1414"/>
      <c r="F351" s="1414"/>
      <c r="G351" s="1414"/>
      <c r="H351" s="1414"/>
      <c r="I351" s="1415"/>
      <c r="J351" s="1883" t="s">
        <v>334</v>
      </c>
      <c r="K351" s="1903"/>
      <c r="L351" s="1901"/>
      <c r="M351" s="1568"/>
      <c r="N351" s="1570"/>
      <c r="O351" s="1708"/>
      <c r="P351" s="1708"/>
    </row>
    <row r="352" spans="1:16" ht="19.5" customHeight="1">
      <c r="A352" s="281"/>
      <c r="B352" s="198"/>
      <c r="C352" s="397" t="s">
        <v>510</v>
      </c>
      <c r="D352" s="1414" t="s">
        <v>747</v>
      </c>
      <c r="E352" s="1414"/>
      <c r="F352" s="1414"/>
      <c r="G352" s="1414"/>
      <c r="H352" s="1904" t="s">
        <v>748</v>
      </c>
      <c r="I352" s="1894"/>
      <c r="J352" s="1893" t="s">
        <v>749</v>
      </c>
      <c r="K352" s="1894"/>
      <c r="L352" s="1901"/>
      <c r="M352" s="1568"/>
      <c r="N352" s="1570"/>
      <c r="O352" s="1708"/>
      <c r="P352" s="1708"/>
    </row>
    <row r="353" spans="1:16" ht="19.5" customHeight="1">
      <c r="A353" s="281"/>
      <c r="B353" s="205"/>
      <c r="C353" s="397"/>
      <c r="D353" s="190"/>
      <c r="E353" s="190"/>
      <c r="F353" s="190"/>
      <c r="G353" s="190"/>
      <c r="H353" s="1559" t="s">
        <v>4504</v>
      </c>
      <c r="I353" s="1561"/>
      <c r="J353" s="1560" t="s">
        <v>4505</v>
      </c>
      <c r="K353" s="1561"/>
      <c r="L353" s="1901"/>
      <c r="M353" s="1568"/>
      <c r="N353" s="1570"/>
      <c r="O353" s="1708"/>
      <c r="P353" s="1708"/>
    </row>
    <row r="354" spans="1:16" ht="19.5" customHeight="1">
      <c r="A354" s="281"/>
      <c r="B354" s="205"/>
      <c r="C354" s="397" t="s">
        <v>512</v>
      </c>
      <c r="D354" s="1414" t="s">
        <v>758</v>
      </c>
      <c r="E354" s="1414"/>
      <c r="F354" s="1414"/>
      <c r="G354" s="1414"/>
      <c r="H354" s="1414"/>
      <c r="I354" s="1414"/>
      <c r="J354" s="1574">
        <v>0</v>
      </c>
      <c r="K354" s="1575"/>
      <c r="L354" s="1901"/>
      <c r="M354" s="1568"/>
      <c r="N354" s="1570"/>
      <c r="O354" s="1708"/>
      <c r="P354" s="1708"/>
    </row>
    <row r="355" spans="1:16" ht="25.5" customHeight="1">
      <c r="A355" s="281"/>
      <c r="B355" s="205" t="s">
        <v>410</v>
      </c>
      <c r="C355" s="1414" t="s">
        <v>117</v>
      </c>
      <c r="D355" s="1414"/>
      <c r="E355" s="1414"/>
      <c r="F355" s="1414"/>
      <c r="G355" s="1414"/>
      <c r="H355" s="1414"/>
      <c r="I355" s="1414"/>
      <c r="J355" s="1414"/>
      <c r="K355" s="1415"/>
      <c r="L355" s="1901"/>
      <c r="M355" s="1568"/>
      <c r="N355" s="1570"/>
      <c r="O355" s="1708"/>
      <c r="P355" s="1708"/>
    </row>
    <row r="356" spans="1:16" ht="19.5" customHeight="1">
      <c r="A356" s="281"/>
      <c r="B356" s="205"/>
      <c r="C356" s="398" t="s">
        <v>418</v>
      </c>
      <c r="D356" s="1414" t="s">
        <v>745</v>
      </c>
      <c r="E356" s="1414"/>
      <c r="F356" s="1414"/>
      <c r="G356" s="1414"/>
      <c r="H356" s="1414"/>
      <c r="I356" s="1415"/>
      <c r="J356" s="1574" t="s">
        <v>345</v>
      </c>
      <c r="K356" s="1575"/>
      <c r="L356" s="1901"/>
      <c r="M356" s="1568"/>
      <c r="N356" s="1570"/>
      <c r="O356" s="1708"/>
      <c r="P356" s="1708"/>
    </row>
    <row r="357" spans="1:16" ht="19.5" customHeight="1">
      <c r="A357" s="281"/>
      <c r="B357" s="205"/>
      <c r="C357" s="397" t="s">
        <v>508</v>
      </c>
      <c r="D357" s="1414" t="s">
        <v>753</v>
      </c>
      <c r="E357" s="1414"/>
      <c r="F357" s="1414"/>
      <c r="G357" s="1414"/>
      <c r="H357" s="1414"/>
      <c r="I357" s="1415"/>
      <c r="J357" s="1883" t="s">
        <v>334</v>
      </c>
      <c r="K357" s="1903"/>
      <c r="L357" s="1901"/>
      <c r="M357" s="1568"/>
      <c r="N357" s="1570"/>
      <c r="O357" s="1708"/>
      <c r="P357" s="1708"/>
    </row>
    <row r="358" spans="1:16" ht="19.5" customHeight="1">
      <c r="A358" s="281"/>
      <c r="B358" s="205"/>
      <c r="C358" s="397" t="s">
        <v>510</v>
      </c>
      <c r="D358" s="1414" t="s">
        <v>747</v>
      </c>
      <c r="E358" s="1414"/>
      <c r="F358" s="1414"/>
      <c r="G358" s="1414"/>
      <c r="H358" s="1904" t="s">
        <v>748</v>
      </c>
      <c r="I358" s="1894"/>
      <c r="J358" s="1893" t="s">
        <v>749</v>
      </c>
      <c r="K358" s="1894"/>
      <c r="L358" s="1901"/>
      <c r="M358" s="1568"/>
      <c r="N358" s="1570"/>
      <c r="O358" s="1708"/>
      <c r="P358" s="1708"/>
    </row>
    <row r="359" spans="1:16" ht="19.5" customHeight="1">
      <c r="A359" s="281"/>
      <c r="B359" s="205"/>
      <c r="C359" s="397"/>
      <c r="D359" s="190"/>
      <c r="E359" s="190"/>
      <c r="F359" s="190"/>
      <c r="G359" s="190"/>
      <c r="H359" s="1559" t="s">
        <v>4506</v>
      </c>
      <c r="I359" s="1561"/>
      <c r="J359" s="1560" t="s">
        <v>4507</v>
      </c>
      <c r="K359" s="1561"/>
      <c r="L359" s="1901"/>
      <c r="M359" s="1568"/>
      <c r="N359" s="1570"/>
      <c r="O359" s="1708"/>
      <c r="P359" s="1708"/>
    </row>
    <row r="360" spans="1:16" ht="19.5" customHeight="1">
      <c r="A360" s="281"/>
      <c r="B360" s="205"/>
      <c r="C360" s="397" t="s">
        <v>512</v>
      </c>
      <c r="D360" s="1414" t="s">
        <v>760</v>
      </c>
      <c r="E360" s="1414"/>
      <c r="F360" s="1414"/>
      <c r="G360" s="1414"/>
      <c r="H360" s="1414"/>
      <c r="I360" s="1414"/>
      <c r="J360" s="1574">
        <v>0</v>
      </c>
      <c r="K360" s="1575"/>
      <c r="L360" s="1901"/>
      <c r="M360" s="1568"/>
      <c r="N360" s="1570"/>
      <c r="O360" s="1708"/>
      <c r="P360" s="1708"/>
    </row>
    <row r="361" spans="1:16" ht="25.5" customHeight="1">
      <c r="A361" s="281"/>
      <c r="B361" s="205" t="s">
        <v>413</v>
      </c>
      <c r="C361" s="1414" t="s">
        <v>118</v>
      </c>
      <c r="D361" s="1414"/>
      <c r="E361" s="1414"/>
      <c r="F361" s="1414"/>
      <c r="G361" s="1414"/>
      <c r="H361" s="1414"/>
      <c r="I361" s="1414"/>
      <c r="J361" s="1414"/>
      <c r="K361" s="1415"/>
      <c r="L361" s="1901"/>
      <c r="M361" s="1568"/>
      <c r="N361" s="1570"/>
      <c r="O361" s="1708"/>
      <c r="P361" s="1708"/>
    </row>
    <row r="362" spans="1:16" ht="19.5" customHeight="1">
      <c r="A362" s="281"/>
      <c r="B362" s="205"/>
      <c r="C362" s="398" t="s">
        <v>418</v>
      </c>
      <c r="D362" s="1414" t="s">
        <v>745</v>
      </c>
      <c r="E362" s="1414"/>
      <c r="F362" s="1414"/>
      <c r="G362" s="1414"/>
      <c r="H362" s="1414"/>
      <c r="I362" s="1415"/>
      <c r="J362" s="1574" t="s">
        <v>345</v>
      </c>
      <c r="K362" s="1575"/>
      <c r="L362" s="1901"/>
      <c r="M362" s="1568"/>
      <c r="N362" s="1570"/>
      <c r="O362" s="1708"/>
      <c r="P362" s="1708"/>
    </row>
    <row r="363" spans="1:16" ht="19.5" customHeight="1">
      <c r="A363" s="281"/>
      <c r="B363" s="205"/>
      <c r="C363" s="397" t="s">
        <v>508</v>
      </c>
      <c r="D363" s="1414" t="s">
        <v>753</v>
      </c>
      <c r="E363" s="1414"/>
      <c r="F363" s="1414"/>
      <c r="G363" s="1414"/>
      <c r="H363" s="1414"/>
      <c r="I363" s="1415"/>
      <c r="J363" s="1883" t="s">
        <v>334</v>
      </c>
      <c r="K363" s="1903"/>
      <c r="L363" s="1901"/>
      <c r="M363" s="1568"/>
      <c r="N363" s="1570"/>
      <c r="O363" s="1708"/>
      <c r="P363" s="1708"/>
    </row>
    <row r="364" spans="1:16" ht="19.5" customHeight="1">
      <c r="A364" s="281"/>
      <c r="B364" s="205"/>
      <c r="C364" s="397" t="s">
        <v>510</v>
      </c>
      <c r="D364" s="1414" t="s">
        <v>747</v>
      </c>
      <c r="E364" s="1414"/>
      <c r="F364" s="1414"/>
      <c r="G364" s="1414"/>
      <c r="H364" s="1904" t="s">
        <v>748</v>
      </c>
      <c r="I364" s="1894"/>
      <c r="J364" s="1893" t="s">
        <v>749</v>
      </c>
      <c r="K364" s="1894"/>
      <c r="L364" s="1901"/>
      <c r="M364" s="1568"/>
      <c r="N364" s="1570"/>
      <c r="O364" s="1708"/>
      <c r="P364" s="1708"/>
    </row>
    <row r="365" spans="1:16" ht="19.5" customHeight="1">
      <c r="A365" s="281"/>
      <c r="B365" s="205"/>
      <c r="C365" s="397"/>
      <c r="D365" s="190"/>
      <c r="E365" s="190"/>
      <c r="F365" s="190"/>
      <c r="G365" s="190"/>
      <c r="H365" s="1559" t="s">
        <v>4508</v>
      </c>
      <c r="I365" s="1561"/>
      <c r="J365" s="1560" t="s">
        <v>4509</v>
      </c>
      <c r="K365" s="1561"/>
      <c r="L365" s="1901"/>
      <c r="M365" s="1568"/>
      <c r="N365" s="1570"/>
      <c r="O365" s="1708"/>
      <c r="P365" s="1708"/>
    </row>
    <row r="366" spans="1:16" ht="19.5" customHeight="1">
      <c r="A366" s="281"/>
      <c r="B366" s="205"/>
      <c r="C366" s="397" t="s">
        <v>512</v>
      </c>
      <c r="D366" s="1414" t="s">
        <v>761</v>
      </c>
      <c r="E366" s="1414"/>
      <c r="F366" s="1414"/>
      <c r="G366" s="1414"/>
      <c r="H366" s="1414"/>
      <c r="I366" s="1414"/>
      <c r="J366" s="1574">
        <v>0</v>
      </c>
      <c r="K366" s="1575"/>
      <c r="L366" s="1901"/>
      <c r="M366" s="1568"/>
      <c r="N366" s="1570"/>
      <c r="O366" s="1708"/>
      <c r="P366" s="1708"/>
    </row>
    <row r="367" spans="1:16" ht="35.25" customHeight="1">
      <c r="A367" s="281"/>
      <c r="B367" s="198" t="s">
        <v>416</v>
      </c>
      <c r="C367" s="1414" t="s">
        <v>762</v>
      </c>
      <c r="D367" s="1414"/>
      <c r="E367" s="1414"/>
      <c r="F367" s="1414"/>
      <c r="G367" s="1414"/>
      <c r="H367" s="1414"/>
      <c r="I367" s="1414"/>
      <c r="J367" s="1414"/>
      <c r="K367" s="1415"/>
      <c r="L367" s="1901"/>
      <c r="M367" s="1568"/>
      <c r="N367" s="1570"/>
      <c r="O367" s="1708"/>
      <c r="P367" s="1708"/>
    </row>
    <row r="368" spans="1:16" ht="19.5" customHeight="1">
      <c r="A368" s="281"/>
      <c r="B368" s="205"/>
      <c r="C368" s="398" t="s">
        <v>418</v>
      </c>
      <c r="D368" s="1414" t="s">
        <v>745</v>
      </c>
      <c r="E368" s="1414"/>
      <c r="F368" s="1414"/>
      <c r="G368" s="1414"/>
      <c r="H368" s="1414"/>
      <c r="I368" s="1415"/>
      <c r="J368" s="1574" t="s">
        <v>345</v>
      </c>
      <c r="K368" s="1575"/>
      <c r="L368" s="1901"/>
      <c r="M368" s="1568"/>
      <c r="N368" s="1570"/>
      <c r="O368" s="1708"/>
      <c r="P368" s="1708"/>
    </row>
    <row r="369" spans="1:16" ht="19.5" customHeight="1">
      <c r="A369" s="281"/>
      <c r="B369" s="205"/>
      <c r="C369" s="397" t="s">
        <v>508</v>
      </c>
      <c r="D369" s="1414" t="s">
        <v>753</v>
      </c>
      <c r="E369" s="1414"/>
      <c r="F369" s="1414"/>
      <c r="G369" s="1414"/>
      <c r="H369" s="1414"/>
      <c r="I369" s="1415"/>
      <c r="J369" s="1883" t="s">
        <v>334</v>
      </c>
      <c r="K369" s="1903"/>
      <c r="L369" s="1901"/>
      <c r="M369" s="1568"/>
      <c r="N369" s="1570"/>
      <c r="O369" s="1708"/>
      <c r="P369" s="1708"/>
    </row>
    <row r="370" spans="1:16" ht="19.5" customHeight="1">
      <c r="A370" s="281"/>
      <c r="B370" s="198"/>
      <c r="C370" s="294" t="s">
        <v>510</v>
      </c>
      <c r="D370" s="1414" t="s">
        <v>747</v>
      </c>
      <c r="E370" s="1414"/>
      <c r="F370" s="1414"/>
      <c r="G370" s="1414"/>
      <c r="H370" s="1904" t="s">
        <v>748</v>
      </c>
      <c r="I370" s="1894"/>
      <c r="J370" s="1893" t="s">
        <v>749</v>
      </c>
      <c r="K370" s="1894"/>
      <c r="L370" s="1901"/>
      <c r="M370" s="1568"/>
      <c r="N370" s="1570"/>
      <c r="O370" s="1708"/>
      <c r="P370" s="1708"/>
    </row>
    <row r="371" spans="1:16" ht="28.5" customHeight="1">
      <c r="A371" s="281"/>
      <c r="B371" s="397"/>
      <c r="C371" s="397"/>
      <c r="D371" s="190"/>
      <c r="E371" s="190"/>
      <c r="F371" s="190"/>
      <c r="G371" s="190"/>
      <c r="H371" s="1559" t="s">
        <v>1909</v>
      </c>
      <c r="I371" s="1561"/>
      <c r="J371" s="1560" t="s">
        <v>4510</v>
      </c>
      <c r="K371" s="1561"/>
      <c r="L371" s="1901"/>
      <c r="M371" s="1568"/>
      <c r="N371" s="1570"/>
      <c r="O371" s="1708"/>
      <c r="P371" s="1708"/>
    </row>
    <row r="372" spans="1:16" ht="19.5" customHeight="1">
      <c r="A372" s="281"/>
      <c r="B372" s="397"/>
      <c r="C372" s="397" t="s">
        <v>512</v>
      </c>
      <c r="D372" s="1414" t="s">
        <v>763</v>
      </c>
      <c r="E372" s="1414"/>
      <c r="F372" s="1414"/>
      <c r="G372" s="1414"/>
      <c r="H372" s="1414"/>
      <c r="I372" s="1414"/>
      <c r="J372" s="1574">
        <v>0</v>
      </c>
      <c r="K372" s="1575"/>
      <c r="L372" s="1902"/>
      <c r="M372" s="1571"/>
      <c r="N372" s="1573"/>
      <c r="O372" s="1755"/>
      <c r="P372" s="1755"/>
    </row>
    <row r="373" spans="1:16" ht="60" customHeight="1">
      <c r="A373" s="281"/>
      <c r="B373" s="225" t="s">
        <v>764</v>
      </c>
      <c r="C373" s="1414" t="s">
        <v>765</v>
      </c>
      <c r="D373" s="1414"/>
      <c r="E373" s="1414"/>
      <c r="F373" s="1414"/>
      <c r="G373" s="1414"/>
      <c r="H373" s="399" t="s">
        <v>54</v>
      </c>
      <c r="I373" s="400" t="s">
        <v>766</v>
      </c>
      <c r="J373" s="1560"/>
      <c r="K373" s="1560"/>
      <c r="L373" s="1560"/>
      <c r="M373" s="1560"/>
      <c r="N373" s="1906"/>
      <c r="O373" s="328" t="s">
        <v>3305</v>
      </c>
      <c r="P373" s="328" t="s">
        <v>3320</v>
      </c>
    </row>
    <row r="374" spans="1:16" ht="87.75" customHeight="1">
      <c r="A374" s="281"/>
      <c r="B374" s="225" t="s">
        <v>767</v>
      </c>
      <c r="C374" s="1484" t="s">
        <v>768</v>
      </c>
      <c r="D374" s="1484"/>
      <c r="E374" s="1484"/>
      <c r="F374" s="1484"/>
      <c r="G374" s="1485"/>
      <c r="H374" s="299" t="s">
        <v>53</v>
      </c>
      <c r="I374" s="319" t="s">
        <v>446</v>
      </c>
      <c r="J374" s="1907" t="s">
        <v>4511</v>
      </c>
      <c r="K374" s="1907"/>
      <c r="L374" s="1907"/>
      <c r="M374" s="1907"/>
      <c r="N374" s="1908"/>
      <c r="O374" s="1709" t="s">
        <v>3427</v>
      </c>
      <c r="P374" s="1709" t="s">
        <v>3430</v>
      </c>
    </row>
    <row r="375" spans="1:16" ht="65.25" customHeight="1">
      <c r="A375" s="281"/>
      <c r="B375" s="198" t="s">
        <v>394</v>
      </c>
      <c r="C375" s="1485" t="s">
        <v>769</v>
      </c>
      <c r="D375" s="1432"/>
      <c r="E375" s="1432"/>
      <c r="F375" s="1432"/>
      <c r="G375" s="1432"/>
      <c r="H375" s="1909" t="s">
        <v>4512</v>
      </c>
      <c r="I375" s="1909"/>
      <c r="J375" s="1909"/>
      <c r="K375" s="1909"/>
      <c r="L375" s="1909"/>
      <c r="M375" s="1791"/>
      <c r="N375" s="1910"/>
      <c r="O375" s="1755"/>
      <c r="P375" s="1755"/>
    </row>
    <row r="376" spans="1:16" ht="57" customHeight="1">
      <c r="A376" s="281"/>
      <c r="B376" s="190" t="s">
        <v>770</v>
      </c>
      <c r="C376" s="1414" t="s">
        <v>771</v>
      </c>
      <c r="D376" s="1414"/>
      <c r="E376" s="1414"/>
      <c r="F376" s="1414"/>
      <c r="G376" s="1415"/>
      <c r="H376" s="1574" t="s">
        <v>358</v>
      </c>
      <c r="I376" s="1575"/>
      <c r="J376" s="1921" t="s">
        <v>446</v>
      </c>
      <c r="K376" s="1563"/>
      <c r="L376" s="1655"/>
      <c r="M376" s="1655"/>
      <c r="N376" s="1923"/>
      <c r="O376" s="1709" t="s">
        <v>3324</v>
      </c>
      <c r="P376" s="1709" t="s">
        <v>3430</v>
      </c>
    </row>
    <row r="377" spans="1:16" ht="42.75" customHeight="1">
      <c r="A377" s="281"/>
      <c r="B377" s="398" t="s">
        <v>394</v>
      </c>
      <c r="C377" s="1445" t="s">
        <v>772</v>
      </c>
      <c r="D377" s="1445"/>
      <c r="E377" s="1445"/>
      <c r="F377" s="1445"/>
      <c r="G377" s="1817"/>
      <c r="H377" s="1927" t="s">
        <v>4513</v>
      </c>
      <c r="I377" s="1881"/>
      <c r="J377" s="1922"/>
      <c r="K377" s="1924"/>
      <c r="L377" s="1925"/>
      <c r="M377" s="1925"/>
      <c r="N377" s="1926"/>
      <c r="O377" s="1710"/>
      <c r="P377" s="1710"/>
    </row>
    <row r="378" spans="1:16" ht="44.25" customHeight="1">
      <c r="B378" s="1911" t="s">
        <v>773</v>
      </c>
      <c r="C378" s="1912"/>
      <c r="D378" s="1912"/>
      <c r="E378" s="1912"/>
      <c r="F378" s="1912"/>
      <c r="G378" s="1913"/>
      <c r="H378" s="1914"/>
      <c r="I378" s="1915"/>
      <c r="J378" s="1915"/>
      <c r="K378" s="1915"/>
      <c r="L378" s="1915"/>
      <c r="M378" s="1915"/>
      <c r="N378" s="1915"/>
      <c r="O378" s="1916"/>
      <c r="P378" s="1917"/>
    </row>
    <row r="379" spans="1:16" ht="24" customHeight="1">
      <c r="B379" s="1416" t="s">
        <v>7</v>
      </c>
      <c r="C379" s="1417"/>
      <c r="D379" s="1417"/>
      <c r="E379" s="1417"/>
      <c r="F379" s="1417"/>
      <c r="G379" s="1417"/>
      <c r="H379" s="1417"/>
      <c r="I379" s="1417"/>
      <c r="J379" s="1882"/>
      <c r="K379" s="1882"/>
      <c r="L379" s="1417"/>
      <c r="M379" s="1417"/>
      <c r="N379" s="1417"/>
      <c r="O379" s="1417"/>
      <c r="P379" s="1418"/>
    </row>
    <row r="380" spans="1:16" ht="37.5" customHeight="1">
      <c r="A380" s="281"/>
      <c r="B380" s="190" t="s">
        <v>774</v>
      </c>
      <c r="C380" s="1414" t="s">
        <v>775</v>
      </c>
      <c r="D380" s="1414"/>
      <c r="E380" s="1414"/>
      <c r="F380" s="1414"/>
      <c r="G380" s="1415"/>
      <c r="H380" s="1574" t="s">
        <v>53</v>
      </c>
      <c r="I380" s="1575"/>
      <c r="J380" s="394" t="s">
        <v>446</v>
      </c>
      <c r="K380" s="1918"/>
      <c r="L380" s="1919"/>
      <c r="M380" s="1919"/>
      <c r="N380" s="1920"/>
      <c r="O380" s="461"/>
      <c r="P380" s="462"/>
    </row>
    <row r="381" spans="1:16" ht="72.75" customHeight="1">
      <c r="A381" s="281"/>
      <c r="B381" s="190" t="s">
        <v>776</v>
      </c>
      <c r="C381" s="1414" t="s">
        <v>777</v>
      </c>
      <c r="D381" s="1414"/>
      <c r="E381" s="1414"/>
      <c r="F381" s="1414"/>
      <c r="G381" s="1415"/>
      <c r="H381" s="1574" t="s">
        <v>4514</v>
      </c>
      <c r="I381" s="1575"/>
      <c r="J381" s="319" t="s">
        <v>446</v>
      </c>
      <c r="K381" s="1928"/>
      <c r="L381" s="1929"/>
      <c r="M381" s="1929"/>
      <c r="N381" s="1930"/>
      <c r="O381" s="463"/>
      <c r="P381" s="464"/>
    </row>
    <row r="382" spans="1:16" ht="72.75" customHeight="1">
      <c r="A382" s="281"/>
      <c r="B382" s="190" t="s">
        <v>778</v>
      </c>
      <c r="C382" s="1414" t="s">
        <v>779</v>
      </c>
      <c r="D382" s="1414"/>
      <c r="E382" s="1414"/>
      <c r="F382" s="1414"/>
      <c r="G382" s="1415"/>
      <c r="H382" s="1574" t="s">
        <v>53</v>
      </c>
      <c r="I382" s="1575"/>
      <c r="J382" s="1756" t="s">
        <v>446</v>
      </c>
      <c r="K382" s="1928"/>
      <c r="L382" s="1929"/>
      <c r="M382" s="1929"/>
      <c r="N382" s="1930"/>
      <c r="O382" s="463"/>
      <c r="P382" s="464"/>
    </row>
    <row r="383" spans="1:16" ht="63.95" customHeight="1">
      <c r="A383" s="281"/>
      <c r="B383" s="190"/>
      <c r="C383" s="190" t="s">
        <v>561</v>
      </c>
      <c r="D383" s="1414" t="s">
        <v>780</v>
      </c>
      <c r="E383" s="1414"/>
      <c r="F383" s="1414"/>
      <c r="G383" s="1415"/>
      <c r="H383" s="1574" t="s">
        <v>53</v>
      </c>
      <c r="I383" s="1575"/>
      <c r="J383" s="1758"/>
      <c r="K383" s="1928"/>
      <c r="L383" s="1929"/>
      <c r="M383" s="1929"/>
      <c r="N383" s="1930"/>
      <c r="O383" s="463"/>
      <c r="P383" s="464"/>
    </row>
    <row r="384" spans="1:16" ht="72.75" customHeight="1">
      <c r="A384" s="281"/>
      <c r="B384" s="190" t="s">
        <v>781</v>
      </c>
      <c r="C384" s="1414" t="s">
        <v>782</v>
      </c>
      <c r="D384" s="1414"/>
      <c r="E384" s="1414"/>
      <c r="F384" s="1414"/>
      <c r="G384" s="1415"/>
      <c r="H384" s="1867" t="s">
        <v>372</v>
      </c>
      <c r="I384" s="1869"/>
      <c r="J384" s="319" t="s">
        <v>446</v>
      </c>
      <c r="K384" s="1928"/>
      <c r="L384" s="1929"/>
      <c r="M384" s="1929"/>
      <c r="N384" s="1930"/>
      <c r="O384" s="463"/>
      <c r="P384" s="464"/>
    </row>
    <row r="385" spans="1:16" ht="64.5" customHeight="1">
      <c r="A385" s="281"/>
      <c r="B385" s="190" t="s">
        <v>783</v>
      </c>
      <c r="C385" s="1414" t="s">
        <v>784</v>
      </c>
      <c r="D385" s="1414"/>
      <c r="E385" s="1414"/>
      <c r="F385" s="1414"/>
      <c r="G385" s="1415"/>
      <c r="H385" s="1937" t="s">
        <v>1369</v>
      </c>
      <c r="I385" s="1938"/>
      <c r="J385" s="319" t="s">
        <v>446</v>
      </c>
      <c r="K385" s="1928"/>
      <c r="L385" s="1929"/>
      <c r="M385" s="1929"/>
      <c r="N385" s="1930"/>
      <c r="O385" s="463"/>
      <c r="P385" s="464"/>
    </row>
    <row r="386" spans="1:16" ht="63.75" customHeight="1">
      <c r="A386" s="281"/>
      <c r="B386" s="190" t="s">
        <v>785</v>
      </c>
      <c r="C386" s="1414" t="s">
        <v>786</v>
      </c>
      <c r="D386" s="1414"/>
      <c r="E386" s="1414"/>
      <c r="F386" s="1414"/>
      <c r="G386" s="1415"/>
      <c r="H386" s="1563" t="s">
        <v>3329</v>
      </c>
      <c r="I386" s="1564"/>
      <c r="J386" s="319" t="s">
        <v>446</v>
      </c>
      <c r="K386" s="1928"/>
      <c r="L386" s="1929"/>
      <c r="M386" s="1929"/>
      <c r="N386" s="1930"/>
      <c r="O386" s="463"/>
      <c r="P386" s="464"/>
    </row>
    <row r="387" spans="1:16" ht="78" customHeight="1">
      <c r="A387" s="281"/>
      <c r="B387" s="190" t="s">
        <v>787</v>
      </c>
      <c r="C387" s="1414" t="s">
        <v>4515</v>
      </c>
      <c r="D387" s="1414"/>
      <c r="E387" s="1414"/>
      <c r="F387" s="1414"/>
      <c r="G387" s="1414"/>
      <c r="H387" s="1563" t="s">
        <v>4516</v>
      </c>
      <c r="I387" s="1564"/>
      <c r="J387" s="319" t="s">
        <v>446</v>
      </c>
      <c r="K387" s="3580" t="s">
        <v>4517</v>
      </c>
      <c r="L387" s="3581"/>
      <c r="M387" s="3581"/>
      <c r="N387" s="3582"/>
      <c r="O387" s="463"/>
      <c r="P387" s="464"/>
    </row>
    <row r="388" spans="1:16" ht="31.5" customHeight="1">
      <c r="B388" s="1939" t="s">
        <v>791</v>
      </c>
      <c r="C388" s="1940"/>
      <c r="D388" s="1940"/>
      <c r="E388" s="1940"/>
      <c r="F388" s="1940"/>
      <c r="G388" s="1940"/>
      <c r="H388" s="1940"/>
      <c r="I388" s="1940"/>
      <c r="J388" s="1940"/>
      <c r="K388" s="1940"/>
      <c r="L388" s="1940"/>
      <c r="M388" s="1940"/>
      <c r="N388" s="1940"/>
      <c r="O388" s="1940"/>
      <c r="P388" s="465"/>
    </row>
    <row r="389" spans="1:16" ht="15"/>
    <row r="390" spans="1:16" ht="15"/>
  </sheetData>
  <protectedRanges>
    <protectedRange algorithmName="SHA-512" hashValue="Vy4WNnMLetCeG+ng9ui6x3+uqKOOyXkr9ydS0hpE1nBblJqWNCsRpMCB+kdhYYAjvYZVZFDOlkpNDEp6qTa4+w==" saltValue="f8i8fDNrQTExav3GvUuKAA==" spinCount="100000" sqref="J59:J65" name="Range1"/>
  </protectedRanges>
  <mergeCells count="880">
    <mergeCell ref="F1:N1"/>
    <mergeCell ref="F2:G2"/>
    <mergeCell ref="B4:N4"/>
    <mergeCell ref="J10:K10"/>
    <mergeCell ref="L10:N10"/>
    <mergeCell ref="C11:H11"/>
    <mergeCell ref="J11:K11"/>
    <mergeCell ref="L11:N11"/>
    <mergeCell ref="G3:O3"/>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2"/>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49:E49"/>
    <mergeCell ref="G49:H49"/>
    <mergeCell ref="I49:J49"/>
    <mergeCell ref="K49:L49"/>
    <mergeCell ref="B50:P50"/>
    <mergeCell ref="C51:E51"/>
    <mergeCell ref="G51:H51"/>
    <mergeCell ref="I51:J51"/>
    <mergeCell ref="K51:L51"/>
    <mergeCell ref="C54:E54"/>
    <mergeCell ref="G54:H54"/>
    <mergeCell ref="I54:J54"/>
    <mergeCell ref="K54:L54"/>
    <mergeCell ref="L65:N65"/>
    <mergeCell ref="B58:N58"/>
    <mergeCell ref="C59:I59"/>
    <mergeCell ref="C55:E55"/>
    <mergeCell ref="G55:H55"/>
    <mergeCell ref="I55:J55"/>
    <mergeCell ref="K55:L55"/>
    <mergeCell ref="C52:E52"/>
    <mergeCell ref="G52:H52"/>
    <mergeCell ref="I52:J52"/>
    <mergeCell ref="K52:L52"/>
    <mergeCell ref="C53:E53"/>
    <mergeCell ref="G53:H53"/>
    <mergeCell ref="I53:J53"/>
    <mergeCell ref="K53:L53"/>
    <mergeCell ref="C56:E56"/>
    <mergeCell ref="G56:H56"/>
    <mergeCell ref="I56:J56"/>
    <mergeCell ref="K56:L56"/>
    <mergeCell ref="C57:E57"/>
    <mergeCell ref="G57:H57"/>
    <mergeCell ref="I57:J57"/>
    <mergeCell ref="K57:L57"/>
    <mergeCell ref="L62:N62"/>
    <mergeCell ref="L59:N59"/>
    <mergeCell ref="C66:J66"/>
    <mergeCell ref="K66:K71"/>
    <mergeCell ref="L66:N71"/>
    <mergeCell ref="O66:O71"/>
    <mergeCell ref="P66:P71"/>
    <mergeCell ref="C67:I67"/>
    <mergeCell ref="C68:I68"/>
    <mergeCell ref="C69:I69"/>
    <mergeCell ref="C70:I70"/>
    <mergeCell ref="C71:F71"/>
    <mergeCell ref="G71:J71"/>
    <mergeCell ref="O59:O65"/>
    <mergeCell ref="P59:P65"/>
    <mergeCell ref="C60:I60"/>
    <mergeCell ref="L60:N60"/>
    <mergeCell ref="C61:I61"/>
    <mergeCell ref="L61:N61"/>
    <mergeCell ref="C62:I62"/>
    <mergeCell ref="C63:I63"/>
    <mergeCell ref="L63:N63"/>
    <mergeCell ref="C64:I64"/>
    <mergeCell ref="L64:N64"/>
    <mergeCell ref="C65:I65"/>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P84:P89"/>
    <mergeCell ref="B85:E89"/>
    <mergeCell ref="F85:H85"/>
    <mergeCell ref="I85:J85"/>
    <mergeCell ref="K85:N85"/>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137"/>
    <mergeCell ref="B92:F93"/>
    <mergeCell ref="G92:N92"/>
    <mergeCell ref="K93:N93"/>
    <mergeCell ref="C94:J94"/>
    <mergeCell ref="K94:N96"/>
    <mergeCell ref="C95:F95"/>
    <mergeCell ref="C103:J103"/>
    <mergeCell ref="K103:N105"/>
    <mergeCell ref="C104:F104"/>
    <mergeCell ref="C105:F105"/>
    <mergeCell ref="C106:J106"/>
    <mergeCell ref="K106:N108"/>
    <mergeCell ref="C107:F107"/>
    <mergeCell ref="C108:F108"/>
    <mergeCell ref="C96:F96"/>
    <mergeCell ref="C97:J97"/>
    <mergeCell ref="K97:N99"/>
    <mergeCell ref="C98:F98"/>
    <mergeCell ref="C99:F99"/>
    <mergeCell ref="C100:J100"/>
    <mergeCell ref="K100:N102"/>
    <mergeCell ref="C101:F101"/>
    <mergeCell ref="C102:F102"/>
    <mergeCell ref="C115:J115"/>
    <mergeCell ref="K115:N117"/>
    <mergeCell ref="C116:F116"/>
    <mergeCell ref="C117:F117"/>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27:J127"/>
    <mergeCell ref="K127:N129"/>
    <mergeCell ref="C128:F128"/>
    <mergeCell ref="C129:F129"/>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J133"/>
    <mergeCell ref="K133:N136"/>
    <mergeCell ref="C134:D134"/>
    <mergeCell ref="E134:J134"/>
    <mergeCell ref="C135:F135"/>
    <mergeCell ref="C136:F136"/>
    <mergeCell ref="H143:J143"/>
    <mergeCell ref="C144:G144"/>
    <mergeCell ref="H144:J144"/>
    <mergeCell ref="C145:G145"/>
    <mergeCell ref="H145:J145"/>
    <mergeCell ref="O145:O146"/>
    <mergeCell ref="B140:P140"/>
    <mergeCell ref="C141:G141"/>
    <mergeCell ref="H141:J141"/>
    <mergeCell ref="K141:K148"/>
    <mergeCell ref="L141:N148"/>
    <mergeCell ref="O141:O144"/>
    <mergeCell ref="P141:P144"/>
    <mergeCell ref="C142:G142"/>
    <mergeCell ref="H142:J142"/>
    <mergeCell ref="C143:G143"/>
    <mergeCell ref="P145:P146"/>
    <mergeCell ref="C146:G146"/>
    <mergeCell ref="H146:J146"/>
    <mergeCell ref="C147:G147"/>
    <mergeCell ref="H147:J147"/>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D154:F154"/>
    <mergeCell ref="G154:I154"/>
    <mergeCell ref="J154:L154"/>
    <mergeCell ref="C155:F155"/>
    <mergeCell ref="G155:I155"/>
    <mergeCell ref="J155:L155"/>
    <mergeCell ref="M151:N151"/>
    <mergeCell ref="C152:F152"/>
    <mergeCell ref="G152:I152"/>
    <mergeCell ref="J152:L152"/>
    <mergeCell ref="M152:N152"/>
    <mergeCell ref="D153:F153"/>
    <mergeCell ref="G153:I153"/>
    <mergeCell ref="J153:L153"/>
    <mergeCell ref="M153:N153"/>
    <mergeCell ref="M155:N155"/>
    <mergeCell ref="C156:F156"/>
    <mergeCell ref="G156:I156"/>
    <mergeCell ref="J156:L156"/>
    <mergeCell ref="M156:N156"/>
    <mergeCell ref="C157:F157"/>
    <mergeCell ref="G157:I157"/>
    <mergeCell ref="J157:L157"/>
    <mergeCell ref="M157:N157"/>
    <mergeCell ref="C160:F160"/>
    <mergeCell ref="G160:I160"/>
    <mergeCell ref="J160:L160"/>
    <mergeCell ref="M160:N160"/>
    <mergeCell ref="C161:F161"/>
    <mergeCell ref="G161:I161"/>
    <mergeCell ref="J161:L161"/>
    <mergeCell ref="M161:N161"/>
    <mergeCell ref="C158:F158"/>
    <mergeCell ref="G158:I158"/>
    <mergeCell ref="J158:L158"/>
    <mergeCell ref="M158:N158"/>
    <mergeCell ref="C159:F159"/>
    <mergeCell ref="G159:I159"/>
    <mergeCell ref="J159:L159"/>
    <mergeCell ref="M159:N159"/>
    <mergeCell ref="C164:F164"/>
    <mergeCell ref="G164:I164"/>
    <mergeCell ref="J164:L164"/>
    <mergeCell ref="M164:N164"/>
    <mergeCell ref="C165:E165"/>
    <mergeCell ref="H165:I165"/>
    <mergeCell ref="J165:L165"/>
    <mergeCell ref="M165:N165"/>
    <mergeCell ref="C162:F162"/>
    <mergeCell ref="G162:I162"/>
    <mergeCell ref="J162:L162"/>
    <mergeCell ref="M162:N162"/>
    <mergeCell ref="C163:F163"/>
    <mergeCell ref="G163:I163"/>
    <mergeCell ref="J163:L163"/>
    <mergeCell ref="M163:N163"/>
    <mergeCell ref="B166:N166"/>
    <mergeCell ref="C167:E167"/>
    <mergeCell ref="G167:K167"/>
    <mergeCell ref="L167:N167"/>
    <mergeCell ref="O167:O178"/>
    <mergeCell ref="P167:P178"/>
    <mergeCell ref="C168:E168"/>
    <mergeCell ref="G168:K168"/>
    <mergeCell ref="L168:N168"/>
    <mergeCell ref="C169:E169"/>
    <mergeCell ref="C172:E172"/>
    <mergeCell ref="G172:K172"/>
    <mergeCell ref="L172:N172"/>
    <mergeCell ref="C173:E173"/>
    <mergeCell ref="G173:K173"/>
    <mergeCell ref="L173:N173"/>
    <mergeCell ref="G169:K169"/>
    <mergeCell ref="L169:N169"/>
    <mergeCell ref="C170:E170"/>
    <mergeCell ref="G170:K170"/>
    <mergeCell ref="L170:N170"/>
    <mergeCell ref="C171:E171"/>
    <mergeCell ref="G171:K171"/>
    <mergeCell ref="L171:N171"/>
    <mergeCell ref="C176:E176"/>
    <mergeCell ref="G176:K176"/>
    <mergeCell ref="L176:N176"/>
    <mergeCell ref="C177:E177"/>
    <mergeCell ref="G177:K177"/>
    <mergeCell ref="L177:N177"/>
    <mergeCell ref="C174:E174"/>
    <mergeCell ref="G174:K174"/>
    <mergeCell ref="L174:N174"/>
    <mergeCell ref="C175:E175"/>
    <mergeCell ref="G175:K175"/>
    <mergeCell ref="L175:N175"/>
    <mergeCell ref="C178:E178"/>
    <mergeCell ref="G178:K178"/>
    <mergeCell ref="L178:N178"/>
    <mergeCell ref="C179:E179"/>
    <mergeCell ref="G179:N179"/>
    <mergeCell ref="O179:O190"/>
    <mergeCell ref="G184:N184"/>
    <mergeCell ref="C185:E185"/>
    <mergeCell ref="G185:N185"/>
    <mergeCell ref="C186:E186"/>
    <mergeCell ref="G186:N186"/>
    <mergeCell ref="C187:E187"/>
    <mergeCell ref="G187:N187"/>
    <mergeCell ref="C188:E188"/>
    <mergeCell ref="G188:N188"/>
    <mergeCell ref="C189:E189"/>
    <mergeCell ref="G189:N189"/>
    <mergeCell ref="P179:P190"/>
    <mergeCell ref="C180:E180"/>
    <mergeCell ref="G180:N180"/>
    <mergeCell ref="C181:E181"/>
    <mergeCell ref="G181:N181"/>
    <mergeCell ref="C182:E182"/>
    <mergeCell ref="G182:N182"/>
    <mergeCell ref="C183:E183"/>
    <mergeCell ref="G183:N183"/>
    <mergeCell ref="C184:E184"/>
    <mergeCell ref="C190:E190"/>
    <mergeCell ref="G190:N190"/>
    <mergeCell ref="L191:N191"/>
    <mergeCell ref="O191:O202"/>
    <mergeCell ref="C195:E195"/>
    <mergeCell ref="G195:K195"/>
    <mergeCell ref="L195:N195"/>
    <mergeCell ref="C196:E196"/>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F259"/>
    <mergeCell ref="H259:N259"/>
    <mergeCell ref="C260:E260"/>
    <mergeCell ref="H260:N260"/>
    <mergeCell ref="O263:O267"/>
    <mergeCell ref="P263:P267"/>
    <mergeCell ref="C264:E264"/>
    <mergeCell ref="C265:E265"/>
    <mergeCell ref="C266:E266"/>
    <mergeCell ref="C267:E267"/>
    <mergeCell ref="C261:E261"/>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H341:I341"/>
    <mergeCell ref="J341:K341"/>
    <mergeCell ref="H328:I328"/>
    <mergeCell ref="C337:K337"/>
    <mergeCell ref="D338:I338"/>
    <mergeCell ref="J338:K338"/>
    <mergeCell ref="D339:I339"/>
    <mergeCell ref="J339:K339"/>
    <mergeCell ref="D340:G340"/>
    <mergeCell ref="H340:I340"/>
    <mergeCell ref="J340:K340"/>
    <mergeCell ref="D334:G334"/>
    <mergeCell ref="H334:I334"/>
    <mergeCell ref="J334:K334"/>
    <mergeCell ref="H335:I335"/>
    <mergeCell ref="J335:K335"/>
    <mergeCell ref="D336:I336"/>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C373:G373"/>
    <mergeCell ref="J373:N373"/>
    <mergeCell ref="C374:G374"/>
    <mergeCell ref="J374:N374"/>
    <mergeCell ref="O374:O37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B378:G378"/>
    <mergeCell ref="H378:N378"/>
    <mergeCell ref="O378:P378"/>
    <mergeCell ref="B379:P379"/>
    <mergeCell ref="C380:G380"/>
    <mergeCell ref="H380:I380"/>
    <mergeCell ref="K380:N380"/>
    <mergeCell ref="C376:G376"/>
    <mergeCell ref="H376:I376"/>
    <mergeCell ref="J376:J377"/>
    <mergeCell ref="K376:N377"/>
    <mergeCell ref="O376:O377"/>
    <mergeCell ref="P376:P377"/>
    <mergeCell ref="C377:G377"/>
    <mergeCell ref="H377:I377"/>
    <mergeCell ref="C381:G381"/>
    <mergeCell ref="H381:I381"/>
    <mergeCell ref="K381:N381"/>
    <mergeCell ref="C382:G382"/>
    <mergeCell ref="H382:I382"/>
    <mergeCell ref="J382:J383"/>
    <mergeCell ref="K382:N382"/>
    <mergeCell ref="D383:G383"/>
    <mergeCell ref="H383:I383"/>
    <mergeCell ref="K383:N383"/>
    <mergeCell ref="B388:O388"/>
    <mergeCell ref="C386:G386"/>
    <mergeCell ref="H386:I386"/>
    <mergeCell ref="K386:N386"/>
    <mergeCell ref="C387:G387"/>
    <mergeCell ref="H387:I387"/>
    <mergeCell ref="K387:N387"/>
    <mergeCell ref="C384:G384"/>
    <mergeCell ref="H384:I384"/>
    <mergeCell ref="K384:N384"/>
    <mergeCell ref="C385:G385"/>
    <mergeCell ref="H385:I385"/>
    <mergeCell ref="K385:N385"/>
  </mergeCells>
  <phoneticPr fontId="16" type="noConversion"/>
  <conditionalFormatting sqref="F73:F75">
    <cfRule type="containsBlanks" dxfId="3911" priority="178">
      <formula>LEN(TRIM(F73))=0</formula>
    </cfRule>
  </conditionalFormatting>
  <conditionalFormatting sqref="F77:F80">
    <cfRule type="containsBlanks" dxfId="3910" priority="148">
      <formula>LEN(TRIM(F77))=0</formula>
    </cfRule>
  </conditionalFormatting>
  <conditionalFormatting sqref="F180:F190">
    <cfRule type="containsBlanks" dxfId="3909" priority="179">
      <formula>LEN(TRIM(F180))=0</formula>
    </cfRule>
  </conditionalFormatting>
  <conditionalFormatting sqref="F251">
    <cfRule type="containsBlanks" dxfId="3908" priority="3">
      <formula>LEN(TRIM(F251))=0</formula>
    </cfRule>
  </conditionalFormatting>
  <conditionalFormatting sqref="F257:F258">
    <cfRule type="containsBlanks" dxfId="3907" priority="184">
      <formula>LEN(TRIM(F257))=0</formula>
    </cfRule>
  </conditionalFormatting>
  <conditionalFormatting sqref="F260">
    <cfRule type="expression" dxfId="3906" priority="31">
      <formula>AND(F258="No",#REF!="No")</formula>
    </cfRule>
  </conditionalFormatting>
  <conditionalFormatting sqref="F260:F267">
    <cfRule type="containsBlanks" dxfId="3905" priority="183">
      <formula>LEN(TRIM(F260))=0</formula>
    </cfRule>
  </conditionalFormatting>
  <conditionalFormatting sqref="F261">
    <cfRule type="expression" dxfId="3904" priority="28">
      <formula>AND(F258="No",#REF!="No")</formula>
    </cfRule>
  </conditionalFormatting>
  <conditionalFormatting sqref="F262">
    <cfRule type="expression" dxfId="3903" priority="27">
      <formula>AND(F258="No",#REF!="No")</formula>
    </cfRule>
  </conditionalFormatting>
  <conditionalFormatting sqref="F264:F267">
    <cfRule type="expression" dxfId="3902" priority="51">
      <formula>$F$263="No"</formula>
    </cfRule>
  </conditionalFormatting>
  <conditionalFormatting sqref="F273:F277">
    <cfRule type="containsBlanks" dxfId="3901" priority="172">
      <formula>LEN(TRIM(F273))=0</formula>
    </cfRule>
  </conditionalFormatting>
  <conditionalFormatting sqref="F81:G81">
    <cfRule type="expression" dxfId="3900" priority="35">
      <formula>OR($F$80="No",$F$80="Don't know",$F$80="Not applicable")</formula>
    </cfRule>
  </conditionalFormatting>
  <conditionalFormatting sqref="F250:G250">
    <cfRule type="containsBlanks" dxfId="3899" priority="7">
      <formula>LEN(TRIM(F250))=0</formula>
    </cfRule>
  </conditionalFormatting>
  <conditionalFormatting sqref="F252:G254">
    <cfRule type="containsBlanks" dxfId="3898" priority="169">
      <formula>LEN(TRIM(F252))=0</formula>
    </cfRule>
  </conditionalFormatting>
  <conditionalFormatting sqref="F86:J86">
    <cfRule type="containsBlanks" dxfId="3897" priority="105">
      <formula>LEN(TRIM(F86))=0</formula>
    </cfRule>
  </conditionalFormatting>
  <conditionalFormatting sqref="F226:J226">
    <cfRule type="expression" dxfId="3896" priority="44">
      <formula>OR($H$225="No",$H$225="Don't know",$H$225="Not applicable (no fees)")</formula>
    </cfRule>
  </conditionalFormatting>
  <conditionalFormatting sqref="F228:J228">
    <cfRule type="expression" dxfId="3895" priority="43">
      <formula>$H$227="No"</formula>
    </cfRule>
  </conditionalFormatting>
  <conditionalFormatting sqref="F45:M45 F47:M47 F52:M56">
    <cfRule type="containsBlanks" dxfId="3894" priority="117">
      <formula>LEN(TRIM(F45))=0</formula>
    </cfRule>
  </conditionalFormatting>
  <conditionalFormatting sqref="F45:M45">
    <cfRule type="expression" dxfId="3893" priority="95">
      <formula>OR($I$42="No",$I$42="Don't know")</formula>
    </cfRule>
  </conditionalFormatting>
  <conditionalFormatting sqref="F47:M47">
    <cfRule type="expression" dxfId="3892" priority="8">
      <formula>OR($I$42="No",$I$42="Don't know")</formula>
    </cfRule>
  </conditionalFormatting>
  <conditionalFormatting sqref="F8:N8">
    <cfRule type="expression" dxfId="3891" priority="92">
      <formula>OR($I$6="No",$I$6="Don't know")</formula>
    </cfRule>
    <cfRule type="containsBlanks" dxfId="3890" priority="204">
      <formula>LEN(TRIM(F8))=0</formula>
    </cfRule>
    <cfRule type="expression" dxfId="3889" priority="208">
      <formula>$N$13="No"</formula>
    </cfRule>
    <cfRule type="expression" dxfId="3888" priority="209">
      <formula>$N$13="Not applicable"</formula>
    </cfRule>
    <cfRule type="expression" dxfId="3887" priority="210">
      <formula>$N$13="Don't know"</formula>
    </cfRule>
  </conditionalFormatting>
  <conditionalFormatting sqref="F86:N89 K97 K100 K103 K106 K109 K112 K115 K118 K121 K124 K127 K130">
    <cfRule type="expression" dxfId="3886" priority="89">
      <formula>OR($H$84="No",$H$84="Don't know")</formula>
    </cfRule>
  </conditionalFormatting>
  <conditionalFormatting sqref="G38:G39">
    <cfRule type="expression" dxfId="3885" priority="104">
      <formula>$J$35="No"</formula>
    </cfRule>
  </conditionalFormatting>
  <conditionalFormatting sqref="G139">
    <cfRule type="containsBlanks" dxfId="3884" priority="200">
      <formula>LEN(TRIM(G139))=0</formula>
    </cfRule>
  </conditionalFormatting>
  <conditionalFormatting sqref="G154:G164">
    <cfRule type="containsBlanks" dxfId="3883" priority="84">
      <formula>LEN(TRIM(G154))=0</formula>
    </cfRule>
  </conditionalFormatting>
  <conditionalFormatting sqref="G256">
    <cfRule type="containsBlanks" dxfId="3882" priority="168">
      <formula>LEN(TRIM(G256))=0</formula>
    </cfRule>
  </conditionalFormatting>
  <conditionalFormatting sqref="G271 F273:G277">
    <cfRule type="expression" dxfId="3881" priority="50">
      <formula>OR($G$269="No",$G$269="Don't know")</formula>
    </cfRule>
  </conditionalFormatting>
  <conditionalFormatting sqref="G271 G269">
    <cfRule type="containsBlanks" dxfId="3880" priority="171">
      <formula>LEN(TRIM(G269))=0</formula>
    </cfRule>
  </conditionalFormatting>
  <conditionalFormatting sqref="G49:H49">
    <cfRule type="expression" dxfId="3879" priority="9">
      <formula>OR($I$42="No",$I$42="Don't know")</formula>
    </cfRule>
    <cfRule type="containsBlanks" dxfId="3878" priority="10">
      <formula>LEN(TRIM(G49))=0</formula>
    </cfRule>
  </conditionalFormatting>
  <conditionalFormatting sqref="G151:I151">
    <cfRule type="expression" dxfId="3877" priority="88">
      <formula>OR($I$94="No",$I$94="Don't know")</formula>
    </cfRule>
  </conditionalFormatting>
  <conditionalFormatting sqref="G152:I152">
    <cfRule type="expression" dxfId="3876" priority="86">
      <formula>OR($I$97="No",$I$97="Don't know")</formula>
    </cfRule>
  </conditionalFormatting>
  <conditionalFormatting sqref="G153:I154">
    <cfRule type="expression" dxfId="3875" priority="83">
      <formula>OR($I$100="No",$I$100="Don't know")</formula>
    </cfRule>
  </conditionalFormatting>
  <conditionalFormatting sqref="G155:I155">
    <cfRule type="expression" dxfId="3874" priority="80">
      <formula>OR($I$103="No",$I$103="Don't know")</formula>
    </cfRule>
  </conditionalFormatting>
  <conditionalFormatting sqref="G156:I156">
    <cfRule type="expression" dxfId="3873" priority="78">
      <formula>OR($I$106="No",$I$106="Don't know")</formula>
    </cfRule>
  </conditionalFormatting>
  <conditionalFormatting sqref="G157:I157">
    <cfRule type="expression" dxfId="3872" priority="76">
      <formula>OR($I$109="No",$I$109="Don't know")</formula>
    </cfRule>
  </conditionalFormatting>
  <conditionalFormatting sqref="G158:I158">
    <cfRule type="expression" dxfId="3871" priority="74">
      <formula>OR($I$112="No",$I$112="Don't know")</formula>
    </cfRule>
  </conditionalFormatting>
  <conditionalFormatting sqref="G159:I159">
    <cfRule type="expression" dxfId="3870" priority="72">
      <formula>OR($I$115="No",$I$115="Don't know")</formula>
    </cfRule>
  </conditionalFormatting>
  <conditionalFormatting sqref="G160:I160">
    <cfRule type="expression" dxfId="3869" priority="70">
      <formula>OR($I$118="No",$I$118="Don't know")</formula>
    </cfRule>
  </conditionalFormatting>
  <conditionalFormatting sqref="G161:I161">
    <cfRule type="expression" dxfId="3868" priority="68">
      <formula>OR($I$121="No",$I$121="Don't know")</formula>
    </cfRule>
  </conditionalFormatting>
  <conditionalFormatting sqref="G162:I162">
    <cfRule type="expression" dxfId="3867" priority="66">
      <formula>OR($I$124="No",$I$124="Don't know")</formula>
    </cfRule>
  </conditionalFormatting>
  <conditionalFormatting sqref="G163:I163">
    <cfRule type="expression" dxfId="3866" priority="63">
      <formula>OR($I$127="No",$I$127="Don't know")</formula>
    </cfRule>
  </conditionalFormatting>
  <conditionalFormatting sqref="G164:I164">
    <cfRule type="expression" dxfId="3865" priority="62">
      <formula>OR($I$130="No",$I$130="Don't know")</formula>
    </cfRule>
  </conditionalFormatting>
  <conditionalFormatting sqref="G38:J39">
    <cfRule type="expression" dxfId="3864" priority="90">
      <formula>OR($J$35="No",$J$35="Don't know")</formula>
    </cfRule>
    <cfRule type="containsBlanks" dxfId="3863" priority="202">
      <formula>LEN(TRIM(G38))=0</formula>
    </cfRule>
  </conditionalFormatting>
  <conditionalFormatting sqref="G71:J71 F73:G75 F77:G81">
    <cfRule type="expression" dxfId="3862" priority="36">
      <formula>($J$59=0)</formula>
    </cfRule>
  </conditionalFormatting>
  <conditionalFormatting sqref="G71:J71">
    <cfRule type="expression" dxfId="3861" priority="38">
      <formula>OR($J$70="No",$J$70="Don't know",$J$70="Not applicable")</formula>
    </cfRule>
    <cfRule type="containsBlanks" dxfId="3860" priority="170">
      <formula>LEN(TRIM(G71))=0</formula>
    </cfRule>
  </conditionalFormatting>
  <conditionalFormatting sqref="G95:J96">
    <cfRule type="containsBlanks" dxfId="3859" priority="33">
      <formula>LEN(TRIM(G95))=0</formula>
    </cfRule>
  </conditionalFormatting>
  <conditionalFormatting sqref="G98:J99">
    <cfRule type="containsBlanks" dxfId="3858" priority="29">
      <formula>LEN(TRIM(G98))=0</formula>
    </cfRule>
  </conditionalFormatting>
  <conditionalFormatting sqref="G101:J102">
    <cfRule type="containsBlanks" dxfId="3857" priority="17">
      <formula>LEN(TRIM(G101))=0</formula>
    </cfRule>
  </conditionalFormatting>
  <conditionalFormatting sqref="G104:J105">
    <cfRule type="containsBlanks" dxfId="3856" priority="25">
      <formula>LEN(TRIM(G104))=0</formula>
    </cfRule>
  </conditionalFormatting>
  <conditionalFormatting sqref="G107:J108">
    <cfRule type="containsBlanks" dxfId="3855" priority="24">
      <formula>LEN(TRIM(G107))=0</formula>
    </cfRule>
  </conditionalFormatting>
  <conditionalFormatting sqref="G110:J111">
    <cfRule type="containsBlanks" dxfId="3854" priority="23">
      <formula>LEN(TRIM(G110))=0</formula>
    </cfRule>
  </conditionalFormatting>
  <conditionalFormatting sqref="G113:J114">
    <cfRule type="containsBlanks" dxfId="3853" priority="22">
      <formula>LEN(TRIM(G113))=0</formula>
    </cfRule>
  </conditionalFormatting>
  <conditionalFormatting sqref="G116:J117">
    <cfRule type="containsBlanks" dxfId="3852" priority="21">
      <formula>LEN(TRIM(G116))=0</formula>
    </cfRule>
  </conditionalFormatting>
  <conditionalFormatting sqref="G119:J120">
    <cfRule type="containsBlanks" dxfId="3851" priority="20">
      <formula>LEN(TRIM(G119))=0</formula>
    </cfRule>
  </conditionalFormatting>
  <conditionalFormatting sqref="G122:J123">
    <cfRule type="containsBlanks" dxfId="3850" priority="19">
      <formula>LEN(TRIM(G122))=0</formula>
    </cfRule>
  </conditionalFormatting>
  <conditionalFormatting sqref="G125:J126">
    <cfRule type="containsBlanks" dxfId="3849" priority="18">
      <formula>LEN(TRIM(G125))=0</formula>
    </cfRule>
  </conditionalFormatting>
  <conditionalFormatting sqref="G128:J129">
    <cfRule type="containsBlanks" dxfId="3848" priority="16">
      <formula>LEN(TRIM(G128))=0</formula>
    </cfRule>
  </conditionalFormatting>
  <conditionalFormatting sqref="G131:J132">
    <cfRule type="containsBlanks" dxfId="3847" priority="15">
      <formula>LEN(TRIM(G131))=0</formula>
    </cfRule>
  </conditionalFormatting>
  <conditionalFormatting sqref="G168:K178">
    <cfRule type="expression" dxfId="3846" priority="57">
      <formula>OR($F168="No",$F168="Don't know")</formula>
    </cfRule>
  </conditionalFormatting>
  <conditionalFormatting sqref="G180:N190">
    <cfRule type="expression" dxfId="3845" priority="56">
      <formula>OR($F180="No",$F180="Don't know")</formula>
    </cfRule>
  </conditionalFormatting>
  <conditionalFormatting sqref="G192:N202">
    <cfRule type="expression" dxfId="3844" priority="55">
      <formula>OR($F192="No",$F192="Don't know")</formula>
    </cfRule>
  </conditionalFormatting>
  <conditionalFormatting sqref="G204:N214">
    <cfRule type="expression" dxfId="3843" priority="54">
      <formula>OR($F204="No",$F204="Don't know")</formula>
    </cfRule>
  </conditionalFormatting>
  <conditionalFormatting sqref="H141:H144">
    <cfRule type="expression" dxfId="3842" priority="118">
      <formula>#REF!="Don't know"</formula>
    </cfRule>
    <cfRule type="expression" dxfId="3841" priority="119">
      <formula>#REF!="No"</formula>
    </cfRule>
  </conditionalFormatting>
  <conditionalFormatting sqref="H141:H145">
    <cfRule type="containsBlanks" dxfId="3840" priority="120">
      <formula>LEN(TRIM(H141))=0</formula>
    </cfRule>
  </conditionalFormatting>
  <conditionalFormatting sqref="H145">
    <cfRule type="expression" dxfId="3839" priority="193">
      <formula>#REF!="Don't know"</formula>
    </cfRule>
    <cfRule type="expression" dxfId="3838" priority="194">
      <formula>#REF!="No"</formula>
    </cfRule>
  </conditionalFormatting>
  <conditionalFormatting sqref="H147 K141">
    <cfRule type="expression" dxfId="3837" priority="196">
      <formula>#REF!="Don't know"</formula>
    </cfRule>
    <cfRule type="expression" dxfId="3836" priority="197">
      <formula>#REF!="No"</formula>
    </cfRule>
  </conditionalFormatting>
  <conditionalFormatting sqref="H147">
    <cfRule type="containsBlanks" dxfId="3835" priority="195">
      <formula>LEN(TRIM(H147))=0</formula>
    </cfRule>
  </conditionalFormatting>
  <conditionalFormatting sqref="H215">
    <cfRule type="containsBlanks" dxfId="3834" priority="175">
      <formula>LEN(TRIM(H215))=0</formula>
    </cfRule>
    <cfRule type="expression" dxfId="3833" priority="176">
      <formula>#REF!="Don't know"</formula>
    </cfRule>
    <cfRule type="expression" dxfId="3832" priority="177">
      <formula>#REF!="No"</formula>
    </cfRule>
  </conditionalFormatting>
  <conditionalFormatting sqref="H217:H220">
    <cfRule type="containsBlanks" dxfId="3831" priority="6">
      <formula>LEN(TRIM(H217))=0</formula>
    </cfRule>
  </conditionalFormatting>
  <conditionalFormatting sqref="H223:H225">
    <cfRule type="containsBlanks" dxfId="3830" priority="147">
      <formula>LEN(TRIM(H223))=0</formula>
    </cfRule>
  </conditionalFormatting>
  <conditionalFormatting sqref="H227">
    <cfRule type="containsBlanks" dxfId="3829" priority="146">
      <formula>LEN(TRIM(H227))=0</formula>
    </cfRule>
  </conditionalFormatting>
  <conditionalFormatting sqref="H315">
    <cfRule type="expression" dxfId="3828" priority="30">
      <formula>H314 = "No"</formula>
    </cfRule>
  </conditionalFormatting>
  <conditionalFormatting sqref="H317:H318">
    <cfRule type="containsBlanks" dxfId="3827" priority="189">
      <formula>LEN(TRIM(H317))=0</formula>
    </cfRule>
  </conditionalFormatting>
  <conditionalFormatting sqref="H320">
    <cfRule type="containsBlanks" dxfId="3826" priority="185">
      <formula>LEN(TRIM(H320))=0</formula>
    </cfRule>
  </conditionalFormatting>
  <conditionalFormatting sqref="H373:H374">
    <cfRule type="containsBlanks" dxfId="3825" priority="157">
      <formula>LEN(TRIM(H373))=0</formula>
    </cfRule>
  </conditionalFormatting>
  <conditionalFormatting sqref="H377 H376:I376">
    <cfRule type="containsBlanks" dxfId="3824" priority="173">
      <formula>LEN(TRIM(H376))=0</formula>
    </cfRule>
  </conditionalFormatting>
  <conditionalFormatting sqref="H380:H386">
    <cfRule type="containsBlanks" dxfId="3823" priority="14">
      <formula>LEN(TRIM(H380))=0</formula>
    </cfRule>
  </conditionalFormatting>
  <conditionalFormatting sqref="H380:H387">
    <cfRule type="containsBlanks" priority="12">
      <formula>LEN(TRIM(H380))=0</formula>
    </cfRule>
  </conditionalFormatting>
  <conditionalFormatting sqref="H387">
    <cfRule type="containsBlanks" dxfId="3822" priority="11">
      <formula>LEN(TRIM(H387))=0</formula>
    </cfRule>
  </conditionalFormatting>
  <conditionalFormatting sqref="H281:I284">
    <cfRule type="containsBlanks" dxfId="3821" priority="2">
      <formula>LEN(TRIM(H281))=0</formula>
    </cfRule>
  </conditionalFormatting>
  <conditionalFormatting sqref="H376:I376 H377">
    <cfRule type="containsBlanks" priority="174">
      <formula>LEN(TRIM(H376))=0</formula>
    </cfRule>
  </conditionalFormatting>
  <conditionalFormatting sqref="H377:I377">
    <cfRule type="expression" dxfId="3820" priority="34">
      <formula>OR($H$376="No PSE plan started/developed",$H$376="Don't know",$H$376="Yes PSE plan but no FP/RH component")</formula>
    </cfRule>
  </conditionalFormatting>
  <conditionalFormatting sqref="H381:I381">
    <cfRule type="expression" dxfId="3819" priority="13">
      <formula>OR($H$344="No",$H$344="Don't know")</formula>
    </cfRule>
  </conditionalFormatting>
  <conditionalFormatting sqref="H141:J144">
    <cfRule type="expression" dxfId="3818" priority="93">
      <formula>OR($G$139="No",$G$139="Don't know")</formula>
    </cfRule>
  </conditionalFormatting>
  <conditionalFormatting sqref="H146:J146">
    <cfRule type="expression" dxfId="3817" priority="60">
      <formula>OR($H$145="No",$H$145="Don't know")</formula>
    </cfRule>
  </conditionalFormatting>
  <conditionalFormatting sqref="H148:J148">
    <cfRule type="expression" dxfId="3816" priority="59">
      <formula>OR($H$147="No",$H$147="Don't know")</formula>
    </cfRule>
  </conditionalFormatting>
  <conditionalFormatting sqref="H217:J220">
    <cfRule type="expression" dxfId="3815" priority="5">
      <formula>AND($H$223="No",$H$224="No")</formula>
    </cfRule>
  </conditionalFormatting>
  <conditionalFormatting sqref="H221:J221">
    <cfRule type="expression" dxfId="3814" priority="4">
      <formula>OR($H$225="No",$H$225="Don't know",$H$225="Not applicable (no fees)")</formula>
    </cfRule>
  </conditionalFormatting>
  <conditionalFormatting sqref="H225:J225">
    <cfRule type="expression" dxfId="3813" priority="53">
      <formula>AND($H$223="No",$H$224="No")</formula>
    </cfRule>
  </conditionalFormatting>
  <conditionalFormatting sqref="H230:J231">
    <cfRule type="expression" dxfId="3812" priority="52">
      <formula>AND($H$223="No",$H$224="No")</formula>
    </cfRule>
  </conditionalFormatting>
  <conditionalFormatting sqref="H231:J231">
    <cfRule type="expression" dxfId="3811" priority="42">
      <formula>OR($H$230="No","Don't know")</formula>
    </cfRule>
  </conditionalFormatting>
  <conditionalFormatting sqref="H306:J306">
    <cfRule type="expression" dxfId="3810" priority="48">
      <formula>OR($H$305="No",$H$305="Don't know")</formula>
    </cfRule>
  </conditionalFormatting>
  <conditionalFormatting sqref="H307:J307">
    <cfRule type="expression" dxfId="3809" priority="49">
      <formula>OR($H$306="No",$H$306="Don't know",$H$305="No",$H$305="Don't know")</formula>
    </cfRule>
  </conditionalFormatting>
  <conditionalFormatting sqref="H315:J315">
    <cfRule type="containsBlanks" dxfId="3808" priority="154">
      <formula>LEN(TRIM(H315))=0</formula>
    </cfRule>
  </conditionalFormatting>
  <conditionalFormatting sqref="H319:J319">
    <cfRule type="expression" dxfId="3807" priority="47">
      <formula>OR($H$318="No",$H$318="Don't know")</formula>
    </cfRule>
    <cfRule type="containsBlanks" dxfId="3806" priority="153">
      <formula>LEN(TRIM(H319))=0</formula>
    </cfRule>
  </conditionalFormatting>
  <conditionalFormatting sqref="H321:J321">
    <cfRule type="expression" dxfId="3805" priority="46">
      <formula>OR($H$320="No",$H$320="Don't know",$H$320="Not applicable")</formula>
    </cfRule>
  </conditionalFormatting>
  <conditionalFormatting sqref="H322:J322">
    <cfRule type="expression" dxfId="3804" priority="45">
      <formula>$H$320="Yes"</formula>
    </cfRule>
    <cfRule type="containsBlanks" dxfId="3803" priority="152">
      <formula>LEN(TRIM(H322))=0</formula>
    </cfRule>
  </conditionalFormatting>
  <conditionalFormatting sqref="H375:N375">
    <cfRule type="expression" dxfId="3802" priority="41">
      <formula>OR($H$374="No",$H$374="Don't know")</formula>
    </cfRule>
  </conditionalFormatting>
  <conditionalFormatting sqref="I6">
    <cfRule type="expression" dxfId="3801" priority="142">
      <formula>$N$13="No"</formula>
    </cfRule>
    <cfRule type="expression" dxfId="3800" priority="143">
      <formula>$N$13="Not applicable"</formula>
    </cfRule>
    <cfRule type="expression" dxfId="3799" priority="144">
      <formula>$N$13="Don't know"</formula>
    </cfRule>
    <cfRule type="containsBlanks" dxfId="3798" priority="145">
      <formula>LEN(TRIM(I6))=0</formula>
    </cfRule>
  </conditionalFormatting>
  <conditionalFormatting sqref="I10:I12">
    <cfRule type="expression" dxfId="3797" priority="103">
      <formula>$I$6="No"</formula>
    </cfRule>
  </conditionalFormatting>
  <conditionalFormatting sqref="I10:I18">
    <cfRule type="containsBlanks" dxfId="3796" priority="138">
      <formula>LEN(TRIM(I10))=0</formula>
    </cfRule>
    <cfRule type="expression" dxfId="3795" priority="139">
      <formula>$N$13="No"</formula>
    </cfRule>
    <cfRule type="expression" dxfId="3794" priority="140">
      <formula>$N$13="Not applicable"</formula>
    </cfRule>
    <cfRule type="expression" dxfId="3793" priority="141">
      <formula>$N$13="Don't know"</formula>
    </cfRule>
  </conditionalFormatting>
  <conditionalFormatting sqref="I10:I23">
    <cfRule type="expression" dxfId="3792" priority="96">
      <formula>OR($I$6="No",$I$6="Don't know")</formula>
    </cfRule>
  </conditionalFormatting>
  <conditionalFormatting sqref="I19:I23">
    <cfRule type="expression" dxfId="3791" priority="97">
      <formula>$I$6="No"</formula>
    </cfRule>
    <cfRule type="containsBlanks" dxfId="3790" priority="98">
      <formula>LEN(TRIM(I19))=0</formula>
    </cfRule>
    <cfRule type="expression" dxfId="3789" priority="99">
      <formula>$N$13="No"</formula>
    </cfRule>
    <cfRule type="expression" dxfId="3788" priority="100">
      <formula>$N$13="Not applicable"</formula>
    </cfRule>
    <cfRule type="expression" dxfId="3787" priority="101">
      <formula>$N$13="Don't know"</formula>
    </cfRule>
  </conditionalFormatting>
  <conditionalFormatting sqref="I42">
    <cfRule type="containsBlanks" dxfId="3786" priority="186">
      <formula>LEN(TRIM(I42))=0</formula>
    </cfRule>
  </conditionalFormatting>
  <conditionalFormatting sqref="J25:J28">
    <cfRule type="containsBlanks" dxfId="3785" priority="40">
      <formula>LEN(TRIM(J25))=0</formula>
    </cfRule>
  </conditionalFormatting>
  <conditionalFormatting sqref="J33">
    <cfRule type="containsBlanks" dxfId="3784" priority="199">
      <formula>LEN(TRIM(J33))=0</formula>
    </cfRule>
  </conditionalFormatting>
  <conditionalFormatting sqref="J35">
    <cfRule type="containsBlanks" dxfId="3783" priority="198">
      <formula>LEN(TRIM(J35))=0</formula>
    </cfRule>
  </conditionalFormatting>
  <conditionalFormatting sqref="J67:J70">
    <cfRule type="expression" dxfId="3782" priority="37">
      <formula>($J$59=0)</formula>
    </cfRule>
    <cfRule type="containsBlanks" dxfId="3781" priority="166">
      <formula>LEN(TRIM(J67))=0</formula>
    </cfRule>
  </conditionalFormatting>
  <conditionalFormatting sqref="J154:J164">
    <cfRule type="containsBlanks" dxfId="3780" priority="82">
      <formula>LEN(TRIM(J154))=0</formula>
    </cfRule>
  </conditionalFormatting>
  <conditionalFormatting sqref="J326:J327">
    <cfRule type="containsBlanks" dxfId="3779" priority="167">
      <formula>LEN(TRIM(J326))=0</formula>
    </cfRule>
  </conditionalFormatting>
  <conditionalFormatting sqref="J330">
    <cfRule type="containsBlanks" dxfId="3778" priority="165">
      <formula>LEN(TRIM(J330))=0</formula>
    </cfRule>
  </conditionalFormatting>
  <conditionalFormatting sqref="J332:J333">
    <cfRule type="containsBlanks" dxfId="3777" priority="128">
      <formula>LEN(TRIM(J332))=0</formula>
    </cfRule>
  </conditionalFormatting>
  <conditionalFormatting sqref="J336">
    <cfRule type="containsBlanks" dxfId="3776" priority="164">
      <formula>LEN(TRIM(J336))=0</formula>
    </cfRule>
  </conditionalFormatting>
  <conditionalFormatting sqref="J338:J339">
    <cfRule type="containsBlanks" dxfId="3775" priority="149">
      <formula>LEN(TRIM(J338))=0</formula>
    </cfRule>
  </conditionalFormatting>
  <conditionalFormatting sqref="J342">
    <cfRule type="containsBlanks" dxfId="3774" priority="163">
      <formula>LEN(TRIM(J342))=0</formula>
    </cfRule>
  </conditionalFormatting>
  <conditionalFormatting sqref="J344:J345">
    <cfRule type="containsBlanks" dxfId="3773" priority="127">
      <formula>LEN(TRIM(J344))=0</formula>
    </cfRule>
  </conditionalFormatting>
  <conditionalFormatting sqref="J348">
    <cfRule type="containsBlanks" dxfId="3772" priority="162">
      <formula>LEN(TRIM(J348))=0</formula>
    </cfRule>
  </conditionalFormatting>
  <conditionalFormatting sqref="J350:J351">
    <cfRule type="containsBlanks" dxfId="3771" priority="126">
      <formula>LEN(TRIM(J350))=0</formula>
    </cfRule>
  </conditionalFormatting>
  <conditionalFormatting sqref="J354">
    <cfRule type="containsBlanks" dxfId="3770" priority="155">
      <formula>LEN(TRIM(J354))=0</formula>
    </cfRule>
  </conditionalFormatting>
  <conditionalFormatting sqref="J356:J357">
    <cfRule type="containsBlanks" dxfId="3769" priority="125">
      <formula>LEN(TRIM(J356))=0</formula>
    </cfRule>
  </conditionalFormatting>
  <conditionalFormatting sqref="J360">
    <cfRule type="containsBlanks" dxfId="3768" priority="161">
      <formula>LEN(TRIM(J360))=0</formula>
    </cfRule>
  </conditionalFormatting>
  <conditionalFormatting sqref="J362:J363">
    <cfRule type="containsBlanks" dxfId="3767" priority="124">
      <formula>LEN(TRIM(J362))=0</formula>
    </cfRule>
  </conditionalFormatting>
  <conditionalFormatting sqref="J366">
    <cfRule type="containsBlanks" dxfId="3766" priority="160">
      <formula>LEN(TRIM(J366))=0</formula>
    </cfRule>
  </conditionalFormatting>
  <conditionalFormatting sqref="J368:J369">
    <cfRule type="containsBlanks" dxfId="3765" priority="123">
      <formula>LEN(TRIM(J368))=0</formula>
    </cfRule>
  </conditionalFormatting>
  <conditionalFormatting sqref="J372">
    <cfRule type="containsBlanks" dxfId="3764" priority="159">
      <formula>LEN(TRIM(J372))=0</formula>
    </cfRule>
  </conditionalFormatting>
  <conditionalFormatting sqref="J151:L151">
    <cfRule type="expression" dxfId="3763" priority="87">
      <formula>OR($G$94="No",$G$94="Don't know")</formula>
    </cfRule>
  </conditionalFormatting>
  <conditionalFormatting sqref="J152:L152">
    <cfRule type="expression" dxfId="3762" priority="85">
      <formula>OR($G$97="No",$G$97="Don't know")</formula>
    </cfRule>
  </conditionalFormatting>
  <conditionalFormatting sqref="J153:L154">
    <cfRule type="expression" dxfId="3761" priority="81">
      <formula>OR($G$100="No",$G$100="Don't know")</formula>
    </cfRule>
  </conditionalFormatting>
  <conditionalFormatting sqref="J155:L155">
    <cfRule type="expression" dxfId="3760" priority="79">
      <formula>OR($G$103="No",$G$103="Don't know")</formula>
    </cfRule>
  </conditionalFormatting>
  <conditionalFormatting sqref="J156:L156">
    <cfRule type="expression" dxfId="3759" priority="77">
      <formula>OR($G$106="No",$G$106="Don't know")</formula>
    </cfRule>
  </conditionalFormatting>
  <conditionalFormatting sqref="J157:L157">
    <cfRule type="expression" dxfId="3758" priority="75">
      <formula>OR($G$109="No",$G$109="Don't know")</formula>
    </cfRule>
  </conditionalFormatting>
  <conditionalFormatting sqref="J158:L158">
    <cfRule type="expression" dxfId="3757" priority="73">
      <formula>OR($G$112="No",$G$112="Don't know")</formula>
    </cfRule>
  </conditionalFormatting>
  <conditionalFormatting sqref="J159:L159">
    <cfRule type="expression" dxfId="3756" priority="71">
      <formula>OR($G$115="No",$G$115="Don't know")</formula>
    </cfRule>
  </conditionalFormatting>
  <conditionalFormatting sqref="J160:L160">
    <cfRule type="expression" dxfId="3755" priority="69">
      <formula>OR($G$118="No",$G$118="Don't know")</formula>
    </cfRule>
  </conditionalFormatting>
  <conditionalFormatting sqref="J161:L161">
    <cfRule type="expression" dxfId="3754" priority="67">
      <formula>OR($G$121="No",$G$121="Don't know")</formula>
    </cfRule>
  </conditionalFormatting>
  <conditionalFormatting sqref="J162:L162">
    <cfRule type="expression" dxfId="3753" priority="65">
      <formula>OR($G$124="No",$G$124="Don't know")</formula>
    </cfRule>
  </conditionalFormatting>
  <conditionalFormatting sqref="J163:L163">
    <cfRule type="expression" dxfId="3752" priority="64">
      <formula>OR($G$127="No",$G$127="Don't know")</formula>
    </cfRule>
  </conditionalFormatting>
  <conditionalFormatting sqref="J164:L164">
    <cfRule type="expression" dxfId="3751" priority="61">
      <formula>OR($G$130="No",$G$130="Don't know")</formula>
    </cfRule>
  </conditionalFormatting>
  <conditionalFormatting sqref="J139:N139">
    <cfRule type="expression" dxfId="3750" priority="94">
      <formula>OR($G$139="No",$G$139="Don't know")</formula>
    </cfRule>
  </conditionalFormatting>
  <conditionalFormatting sqref="K94">
    <cfRule type="expression" dxfId="3749" priority="32">
      <formula>OR($H$84="No",$H$84="Don't know")</formula>
    </cfRule>
  </conditionalFormatting>
  <conditionalFormatting sqref="K141 G151:G153 J151:J153 H230 F204:F214 K223 K233:K245 F248">
    <cfRule type="containsBlanks" dxfId="3748" priority="201">
      <formula>LEN(TRIM(F141))=0</formula>
    </cfRule>
  </conditionalFormatting>
  <conditionalFormatting sqref="K247">
    <cfRule type="containsBlanks" dxfId="3747" priority="190">
      <formula>LEN(TRIM(K247))=0</formula>
    </cfRule>
  </conditionalFormatting>
  <conditionalFormatting sqref="K281:L284">
    <cfRule type="containsBlanks" dxfId="3746" priority="1">
      <formula>LEN(TRIM(K281))=0</formula>
    </cfRule>
  </conditionalFormatting>
  <conditionalFormatting sqref="K19:N23">
    <cfRule type="expression" dxfId="3745" priority="102">
      <formula>OR($I$6="No",$I$6="Don't know")</formula>
    </cfRule>
    <cfRule type="containsBlanks" dxfId="3744" priority="156">
      <formula>LEN(TRIM(K19))=0</formula>
    </cfRule>
  </conditionalFormatting>
  <conditionalFormatting sqref="L168:L178 F168:F178">
    <cfRule type="containsBlanks" dxfId="3743" priority="180">
      <formula>LEN(TRIM(F168))=0</formula>
    </cfRule>
  </conditionalFormatting>
  <conditionalFormatting sqref="L168:L178">
    <cfRule type="expression" dxfId="3742" priority="181">
      <formula>$F$225="Don't know"</formula>
    </cfRule>
    <cfRule type="expression" dxfId="3741" priority="182">
      <formula>$F$225="No"</formula>
    </cfRule>
  </conditionalFormatting>
  <conditionalFormatting sqref="L192:M202">
    <cfRule type="expression" dxfId="3740" priority="191">
      <formula>$F$225="Don't know"</formula>
    </cfRule>
    <cfRule type="expression" dxfId="3739" priority="192">
      <formula>$F$225="No"</formula>
    </cfRule>
    <cfRule type="expression" dxfId="3738" priority="206">
      <formula>$F$225="Don't know"</formula>
    </cfRule>
    <cfRule type="expression" dxfId="3737" priority="207">
      <formula>$F$225="No"</formula>
    </cfRule>
  </conditionalFormatting>
  <conditionalFormatting sqref="L10:N10">
    <cfRule type="expression" dxfId="3736" priority="137">
      <formula>OR($I$10="No",$I$10="Don't know",$I$10="Not applicable")</formula>
    </cfRule>
  </conditionalFormatting>
  <conditionalFormatting sqref="L10:N18">
    <cfRule type="expression" dxfId="3735" priority="91">
      <formula>OR($I$6="No",$I$6="Don't know")</formula>
    </cfRule>
  </conditionalFormatting>
  <conditionalFormatting sqref="L11:N11">
    <cfRule type="expression" dxfId="3734" priority="136">
      <formula>OR($I$11="No",$I$11="Don't know",$I$11="Not applicable")</formula>
    </cfRule>
  </conditionalFormatting>
  <conditionalFormatting sqref="L12:N12">
    <cfRule type="expression" dxfId="3733" priority="135">
      <formula>OR($I$12="No",$I$12="Don't know",$I$12="Not applicable")</formula>
    </cfRule>
  </conditionalFormatting>
  <conditionalFormatting sqref="L13:N13">
    <cfRule type="expression" dxfId="3732" priority="134">
      <formula>OR($I$13="No",$I$13="Don't know",$I$13="Not applicable")</formula>
    </cfRule>
  </conditionalFormatting>
  <conditionalFormatting sqref="L14:N14">
    <cfRule type="expression" dxfId="3731" priority="133">
      <formula>OR($I$14="No",$I$14="Don't know",$I$14="Not applicable")</formula>
    </cfRule>
  </conditionalFormatting>
  <conditionalFormatting sqref="L15:N15">
    <cfRule type="expression" dxfId="3730" priority="132">
      <formula>OR($I$15="No",$I$15="Don't know",$I$15="Not applicable")</formula>
    </cfRule>
  </conditionalFormatting>
  <conditionalFormatting sqref="L16:N16">
    <cfRule type="expression" dxfId="3729" priority="26">
      <formula>OR($I$12="No",$I$12="Don't know",$I$12="Not applicable")</formula>
    </cfRule>
    <cfRule type="expression" dxfId="3728" priority="131">
      <formula>OR($I$16="No",$I$16="Don't know",$I$16="Not applicable")</formula>
    </cfRule>
  </conditionalFormatting>
  <conditionalFormatting sqref="L17:N17">
    <cfRule type="expression" dxfId="3727" priority="129">
      <formula>OR($I$17="Neither",$I$17="Don't know",$I$17="Not applicable")</formula>
    </cfRule>
  </conditionalFormatting>
  <conditionalFormatting sqref="L18:N18">
    <cfRule type="expression" dxfId="3726" priority="130">
      <formula>OR($I$18="No",$I$18="Don't know",$I$18="Not applicable")</formula>
    </cfRule>
  </conditionalFormatting>
  <conditionalFormatting sqref="L168:N178">
    <cfRule type="expression" dxfId="3725" priority="58">
      <formula>OR($F168="No",$F168="Don't know")</formula>
    </cfRule>
  </conditionalFormatting>
  <conditionalFormatting sqref="L192:N202 H304:H306 H25:H26 H29:H32 H84 F192:F202 O279 H286:I288 K286:L288 H290:I295 K290:L295 H297:I299 K297:L299 H308:H314">
    <cfRule type="containsBlanks" dxfId="3724" priority="205">
      <formula>LEN(TRIM(F25))=0</formula>
    </cfRule>
  </conditionalFormatting>
  <conditionalFormatting sqref="O6:O7">
    <cfRule type="containsBlanks" dxfId="3723" priority="188">
      <formula>LEN(TRIM(O6))=0</formula>
    </cfRule>
  </conditionalFormatting>
  <conditionalFormatting sqref="O19:O21 O25:O28 O31:O33 O35 O84 O139 O145 O147">
    <cfRule type="containsBlanks" dxfId="3722" priority="203">
      <formula>LEN(TRIM(O19))=0</formula>
    </cfRule>
  </conditionalFormatting>
  <conditionalFormatting sqref="O42">
    <cfRule type="containsBlanks" dxfId="3721" priority="187">
      <formula>LEN(TRIM(O42))=0</formula>
    </cfRule>
  </conditionalFormatting>
  <conditionalFormatting sqref="O44:O49 O91:O137">
    <cfRule type="containsBlanks" dxfId="3720" priority="116">
      <formula>LEN(TRIM(O44))=0</formula>
    </cfRule>
  </conditionalFormatting>
  <conditionalFormatting sqref="O52:O54">
    <cfRule type="containsBlanks" dxfId="3719" priority="151">
      <formula>LEN(TRIM(O52))=0</formula>
    </cfRule>
  </conditionalFormatting>
  <conditionalFormatting sqref="O66:O71">
    <cfRule type="containsBlanks" dxfId="3718" priority="115">
      <formula>LEN(TRIM(O66))=0</formula>
    </cfRule>
  </conditionalFormatting>
  <conditionalFormatting sqref="O73:O81">
    <cfRule type="containsBlanks" dxfId="3717" priority="114">
      <formula>LEN(TRIM(O73))=0</formula>
    </cfRule>
  </conditionalFormatting>
  <conditionalFormatting sqref="O150:O165">
    <cfRule type="containsBlanks" dxfId="3716" priority="113">
      <formula>LEN(TRIM(O150))=0</formula>
    </cfRule>
  </conditionalFormatting>
  <conditionalFormatting sqref="O167:O228">
    <cfRule type="containsBlanks" dxfId="3715" priority="112">
      <formula>LEN(TRIM(O167))=0</formula>
    </cfRule>
  </conditionalFormatting>
  <conditionalFormatting sqref="O230:O267">
    <cfRule type="containsBlanks" dxfId="3714" priority="111">
      <formula>LEN(TRIM(O230))=0</formula>
    </cfRule>
  </conditionalFormatting>
  <conditionalFormatting sqref="O269:O277">
    <cfRule type="containsBlanks" dxfId="3713" priority="110">
      <formula>LEN(TRIM(O269))=0</formula>
    </cfRule>
  </conditionalFormatting>
  <conditionalFormatting sqref="O282">
    <cfRule type="containsBlanks" dxfId="3712" priority="109">
      <formula>LEN(TRIM(O282))=0</formula>
    </cfRule>
  </conditionalFormatting>
  <conditionalFormatting sqref="O304:O310">
    <cfRule type="containsBlanks" dxfId="3711" priority="108">
      <formula>LEN(TRIM(O304))=0</formula>
    </cfRule>
  </conditionalFormatting>
  <conditionalFormatting sqref="O317:O322">
    <cfRule type="containsBlanks" dxfId="3710" priority="107">
      <formula>LEN(TRIM(O317))=0</formula>
    </cfRule>
  </conditionalFormatting>
  <conditionalFormatting sqref="O324:O372">
    <cfRule type="timePeriod" dxfId="3709" priority="106" timePeriod="yesterday">
      <formula>FLOOR(O324,1)=TODAY()-1</formula>
    </cfRule>
  </conditionalFormatting>
  <conditionalFormatting sqref="O324:O374">
    <cfRule type="containsBlanks" dxfId="3708" priority="158">
      <formula>LEN(TRIM(O324))=0</formula>
    </cfRule>
  </conditionalFormatting>
  <conditionalFormatting sqref="O376">
    <cfRule type="containsBlanks" dxfId="3707" priority="150">
      <formula>LEN(TRIM(O376))=0</formula>
    </cfRule>
  </conditionalFormatting>
  <dataValidations count="105">
    <dataValidation type="list" allowBlank="1" showInputMessage="1" showErrorMessage="1" sqref="J326:K326 J332:K332 J344:K344 J350:K350 J356:K356 J362:K362 J368:K368" xr:uid="{ABFD66A4-4DE9-4F05-99A1-A26E1A3C88C7}">
      <formula1>"WHO-prequalified, SRA, Both WHO-PQ and SRA,No SRA or WHO-PQ products registered,Don't know"</formula1>
    </dataValidation>
    <dataValidation type="list" allowBlank="1" showInputMessage="1" showErrorMessage="1" sqref="H225" xr:uid="{600EE8AF-8FA6-4A15-B125-9E388A873A22}">
      <formula1>"Yes, No, Don't know,Not applicable (no fees)"</formula1>
    </dataValidation>
    <dataValidation type="list" allowBlank="1" showInputMessage="1" showErrorMessage="1" sqref="G271" xr:uid="{C7AEAD89-4383-4059-8098-9F9148EB7BC1}">
      <formula1>"Yes, No, Don't know, Not applicable (no LMIS)"</formula1>
    </dataValidation>
    <dataValidation type="list" allowBlank="1" showInputMessage="1" showErrorMessage="1" sqref="F260:F262 J67:J70" xr:uid="{118B86A0-DAEE-421A-B0EF-F6EA73D9E599}">
      <formula1>"Yes, No, Don't know,Not applicable"</formula1>
    </dataValidation>
    <dataValidation type="list" allowBlank="1" showInputMessage="1" showErrorMessage="1" sqref="F263 F257" xr:uid="{86E592A8-4C2D-4606-967A-283EB461AFE0}">
      <formula1>"Yes, No"</formula1>
    </dataValidation>
    <dataValidation type="list" allowBlank="1" showInputMessage="1" showErrorMessage="1" sqref="M52:M56 M45 M47" xr:uid="{5AA98F53-EFB0-48FC-8569-479FCE1D26EB}">
      <formula1>"Purchase/P.O. date,Shipment date,Delivery date,Other,Unknown,Not applicable"</formula1>
    </dataValidation>
    <dataValidation type="list" allowBlank="1" showInputMessage="1" showErrorMessage="1" sqref="H384:I384" xr:uid="{E09B9EAE-1415-43D8-AB55-B41F54A10037}">
      <formula1>"No impact, Reduced frequency of meetings, Prevented ability to meet, Don't know, Not applicable (no committee)"</formula1>
    </dataValidation>
    <dataValidation type="list" allowBlank="1" showInputMessage="1" showErrorMessage="1" sqref="F264:F267 I18 I10:I16 H230 H143:J143 I22:I23 F258 L168:L178 H305:J306 L192:N202 H217:H220" xr:uid="{B9CF239C-7CA8-46E6-A4F0-AE822F90319E}">
      <formula1>"Yes, No, Don't know, Not applicable"</formula1>
    </dataValidation>
    <dataValidation type="list" allowBlank="1" showInputMessage="1" showErrorMessage="1" error="Please choose from the dropdown list." sqref="I21" xr:uid="{CE78EEE5-6BE2-4B74-A846-0E78F84F6810}">
      <formula1>"0 times, 1 time, 2-3 times, 4 or more times, Don't know, Not applicable"</formula1>
    </dataValidation>
    <dataValidation type="list" allowBlank="1" showInputMessage="1" showErrorMessage="1" sqref="H25 J25" xr:uid="{A0CA7279-292A-4EB5-A680-CA111A5BE9D1}">
      <formula1>"January, February, March, April, May, June, July, August, September, October, November, December"</formula1>
    </dataValidation>
    <dataValidation type="list" allowBlank="1" showInputMessage="1" showErrorMessage="1" sqref="H31:J31" xr:uid="{67BF541F-F28F-4637-A9E9-2FAAF6DEB1A8}">
      <formula1>"Annually, Twice a year, Quarterly, Monthly, Don’t Know, Other"</formula1>
    </dataValidation>
    <dataValidation type="list" allowBlank="1" showInputMessage="1" showErrorMessage="1" sqref="G131:J132 G125:J126 I42 F180:F190 F204:F214 H223:H224 G139 H147:J147 H145:J145 J33 H84 F168:F178 F192:F202 H215:J215 J35 H373:H374 F45 F47 G269 H227 I6 G110:J111 G95:J96 G135:J136 G101:J102 G104:J105 G107:J108 G98:J99 G113:J114 G116:J117 G119:J120 G122:J123 G128:J129 K233:K245" xr:uid="{DD077072-354E-473F-9962-FE03A37D256A}">
      <formula1>"Yes, No, Don't know"</formula1>
    </dataValidation>
    <dataValidation type="list" allowBlank="1" showInputMessage="1" showErrorMessage="1" sqref="F52:F56" xr:uid="{A64DEBEF-1448-4952-BFC5-2DED790B7C1B}">
      <formula1>"In-kind, Cash, Don't know, Not applicable"</formula1>
    </dataValidation>
    <dataValidation type="list" allowBlank="1" showInputMessage="1" showErrorMessage="1" sqref="H165:L165" xr:uid="{0D7FF2D9-1D84-4670-AFF6-2245388EF54D}">
      <formula1>"Community Health Worker (or equivalent), Auxiliary Nurse, Auxiliary Nurse Midwife, Nurse, Pharmacist, Clinical Officer, Doctor, Don't Know, Not Applicable"</formula1>
    </dataValidation>
    <dataValidation type="list" allowBlank="1" showInputMessage="1" showErrorMessage="1" sqref="H322 H310 H314 H320 H318" xr:uid="{7B31B48D-C730-43A2-ACB1-C33C26C1E994}">
      <formula1>"Yes, No, Don’t know, Not applicable"</formula1>
    </dataValidation>
    <dataValidation type="list" allowBlank="1" showInputMessage="1" showErrorMessage="1" sqref="H312:J313" xr:uid="{B67F95C2-1975-4B70-8C88-554108DD4C9B}">
      <formula1>"Most were tested, Some were tested, None were tested, Don't know, Not applicable"</formula1>
    </dataValidation>
    <dataValidation type="list" allowBlank="1" showInputMessage="1" showErrorMessage="1" error="Please choose from the dropdown list." sqref="I19:I20" xr:uid="{FE6546A8-CC43-4B02-9048-14D5F410B37E}">
      <formula1>"Yes, No, Don't know, Not applicable"</formula1>
    </dataValidation>
    <dataValidation type="list" allowBlank="1" showInputMessage="1" showErrorMessage="1" sqref="H308:J308" xr:uid="{1B9476A9-130F-4C8E-B7AD-D368A63778ED}">
      <formula1>"Less than 6 months, 6 months to under 1 year, 1 year to 18 months, More than 18 months,Don’t know, Not applicable"</formula1>
    </dataValidation>
    <dataValidation type="list" allowBlank="1" showInputMessage="1" showErrorMessage="1" sqref="H309" xr:uid="{75AAE646-B7D7-4904-BA7F-9D2290343FB0}">
      <formula1>"Yes,No,Don’t know, Not applicable"</formula1>
    </dataValidation>
    <dataValidation type="list" allowBlank="1" showInputMessage="1" showErrorMessage="1" sqref="H317:J317" xr:uid="{6372DCA2-9DF6-4C56-9111-A87D1A27D5B2}">
      <formula1>"0,1,2-3,More than 3, Don’t know"</formula1>
    </dataValidation>
    <dataValidation type="list" allowBlank="1" showInputMessage="1" showErrorMessage="1" sqref="H315:J315" xr:uid="{E21280B0-40A4-4607-ACE1-7C314B615EE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9:J309 F73:G75 F77:G80" xr:uid="{50D84D51-C196-413F-9EE6-740EDA539AC3}">
      <formula1>"Yes,No,Don't know,Not applicable"</formula1>
    </dataValidation>
    <dataValidation type="list" allowBlank="1" showInputMessage="1" showErrorMessage="1" sqref="H319:J319" xr:uid="{816F69FB-EEC0-410B-A703-916790655FFE}">
      <formula1>"0-25%,26-50%,51-75%,76-100%, Don’t know, Not applicable"</formula1>
    </dataValidation>
    <dataValidation type="list" allowBlank="1" showInputMessage="1" showErrorMessage="1" sqref="H376:I376" xr:uid="{611906B1-A320-4104-AEA9-7D2F19005599}">
      <formula1>"Yes (PSE plan with FP/RH component),No PSE plan started/developed,Yes PSE plan but no FP/RH component,Don't know"</formula1>
    </dataValidation>
    <dataValidation type="list" allowBlank="1" showInputMessage="1" showErrorMessage="1" sqref="F273:G273" xr:uid="{E3C65511-EB47-461C-A69D-8BDBEF4A23C8}">
      <formula1>"Yes: All public sector facilities included, Yes: Some public sector facilities included,None, Don't know, Not applicable"</formula1>
    </dataValidation>
    <dataValidation type="list" allowBlank="1" showInputMessage="1" showErrorMessage="1" sqref="F274:G274" xr:uid="{2BCD2FC1-EA73-4037-9072-441542DF3BB8}">
      <formula1>"Yes: All private sector facilities included, Yes: Some private sector facilities included,None, Don't know, Not applicable (no LMIS)"</formula1>
    </dataValidation>
    <dataValidation type="list" allowBlank="1" showInputMessage="1" showErrorMessage="1" sqref="F275:G275" xr:uid="{E95C391E-B658-4478-A971-08AB30168CF6}">
      <formula1>"Yes: All NGO facilities included, Yes: Some NGO facilities included,None, Don't know, Not applicable (no LMIS)"</formula1>
    </dataValidation>
    <dataValidation type="list" allowBlank="1" showInputMessage="1" showErrorMessage="1" sqref="F276:G276" xr:uid="{6A30CB8F-25B8-4570-8C8D-53E9B625386F}">
      <formula1>"Yes: All social marketing sites included, Yes: Some social marketing sites included,None, Don't know, Not applicable (no LMIS)"</formula1>
    </dataValidation>
    <dataValidation allowBlank="1" showInputMessage="1" showErrorMessage="1" error="Please choose from the dropdown list." sqref="K19:N23" xr:uid="{22274920-A48B-4F1A-BF9A-74F0C86A7368}"/>
    <dataValidation type="list" allowBlank="1" showInputMessage="1" showErrorMessage="1" sqref="F250:G250" xr:uid="{36B2BAAE-DEC3-42D9-9572-E648C456BA7B}">
      <formula1>"Yes: Extensive social marketing,Yes: Some social marketing,No,Don't know"</formula1>
    </dataValidation>
    <dataValidation type="list" allowBlank="1" showInputMessage="1" showErrorMessage="1" sqref="H380:I380 H382:I383 F254:G254" xr:uid="{6532B28B-505E-4F4B-8726-F9FF284F887D}">
      <formula1>"Yes,No,Don't know"</formula1>
    </dataValidation>
    <dataValidation type="list" allowBlank="1" showInputMessage="1" showErrorMessage="1" sqref="G256" xr:uid="{A8A5CE16-4D11-498D-B2DC-5D0BA7F8C1FC}">
      <formula1>"0%,1-10%,11-20%,21-30%,31-40%,41-50%,51-60%,61-70%,71-80%,81-100%,Don't know,Not applicable"</formula1>
    </dataValidation>
    <dataValidation type="list" allowBlank="1" showInputMessage="1" showErrorMessage="1" sqref="F277:G277" xr:uid="{6E2BC77B-0ABE-42C2-96A4-F6AF7FF385A4}">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7" xr:uid="{FB87F8E5-27F1-45AC-85ED-6C8EEC19C43A}">
      <formula1>"Ministry of Finance, Ministry of Planning,Both,Neither,Don't know, Not applicable"</formula1>
    </dataValidation>
    <dataValidation type="list" allowBlank="1" showInputMessage="1" showErrorMessage="1" error="Please choose from the dropdown list." prompt="Please select from the dropdown list" sqref="G68:I70" xr:uid="{68F921CB-C18C-4658-A0C5-EE44ED9837BA}">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H152:I153 H155:I164 K155:L164 K152:L153 G152:G164 J152:J164 G151:L151" xr:uid="{9FBD0C93-D77B-4C53-B287-C787599F28C4}">
      <formula1>"Community Health Worker (or equivalent),Auxiliary Nurse,Auxiliary Nurse Midwife,Nurse,Pharmacist, Clinical Officer, Doctor, Don't Know, Not Applicable"</formula1>
    </dataValidation>
    <dataValidation type="list" allowBlank="1" showInputMessage="1" showErrorMessage="1" sqref="H311:J311" xr:uid="{FB18E268-67D3-43AB-B564-132AC1C08FCF}">
      <formula1>"Yes - ISO certified, Yes - WHO-PQ, Yes - both ISO certified and WHO-PQ,Neither, Don’t know, Not applicable"</formula1>
    </dataValidation>
    <dataValidation type="list" allowBlank="1" showInputMessage="1" showErrorMessage="1" sqref="J330:K330 J336:K336 J342:K342 J348:K348 J360:K360 J366:K366 J372:K372 J354:K354" xr:uid="{78B864C7-F841-4EE9-B301-790021D14014}">
      <formula1>"0,1,2 or more,Don't know"</formula1>
    </dataValidation>
    <dataValidation type="list" allowBlank="1" showInputMessage="1" showErrorMessage="1" sqref="H304:J304" xr:uid="{E4C4E3B6-EFCC-4B58-A5F3-44C0B2B1D3B4}">
      <formula1>"Yes, No, Don’t know, Not applicable (No NMRA)"</formula1>
    </dataValidation>
    <dataValidation type="list" allowBlank="1" showInputMessage="1" showErrorMessage="1" sqref="H377:I377" xr:uid="{CCEA8C6A-79D0-4CFE-BDFF-E2B865FC8805}">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38:K338" xr:uid="{6B82811C-B5CA-4545-9105-E45A14A7FA39}">
      <formula1>"WHO-prequalified, SRA, Both WHO-PQ and SRA,No SRA or WHO-PQ products registered,Don’t know"</formula1>
    </dataValidation>
    <dataValidation type="list" allowBlank="1" showInputMessage="1" showErrorMessage="1" sqref="J339:K339 J363 J369 J333 J327 J345 J351 J357" xr:uid="{1F2B017D-3E01-420C-81FA-4AD9CA20DBC2}">
      <formula1>"0,1,2-3,More than 3,Don't know"</formula1>
    </dataValidation>
    <dataValidation type="list" allowBlank="1" showInputMessage="1" showErrorMessage="1" sqref="H144:J144" xr:uid="{FCC0DDF2-F4DA-4278-BDD0-D40853BE5DE5}">
      <formula1>"Yes - high level of implementation, Yes - some implementation,Minimal or no implementation, Don't know, Not applicable (no strategy)"</formula1>
    </dataValidation>
    <dataValidation type="decimal" allowBlank="1" showInputMessage="1" showErrorMessage="1" error="Enter numeric value here only (in USD)." sqref="J27" xr:uid="{A744B69C-AE87-4BED-B4DA-4E6F035D0A57}">
      <formula1>0</formula1>
      <formula2>100000000</formula2>
    </dataValidation>
    <dataValidation type="decimal" allowBlank="1" showInputMessage="1" showErrorMessage="1" error="Enter a numeric quantity only." sqref="K52:L56" xr:uid="{F794939C-C75D-44C7-9858-8256002BC131}">
      <formula1>0</formula1>
      <formula2>1000000000</formula2>
    </dataValidation>
    <dataValidation type="decimal" allowBlank="1" showInputMessage="1" showErrorMessage="1" error="Enter a numeric quantity here only." sqref="K45:L45 K47:L47" xr:uid="{A5DA995B-DD4C-448E-8C9E-BC2EAA6D97C0}">
      <formula1>0</formula1>
      <formula2>1000000000</formula2>
    </dataValidation>
    <dataValidation type="custom" operator="lessThanOrEqual" allowBlank="1" showInputMessage="1" showErrorMessage="1" error="This number cannot exceed the total number of stock status observations (column I)." sqref="I288:M288 K283:M283 I293:M293 H286:H288 H290:H295 H281:H284 I283 I282:M282 H297 H298:M299" xr:uid="{72D0C760-2F6B-4C6F-BD61-3B2F1029D326}">
      <formula1>H281&lt;=I281</formula1>
    </dataValidation>
    <dataValidation type="custom" allowBlank="1" showInputMessage="1" showErrorMessage="1" error="This number must be greater than or equal to the number of stocked out observations (Column H)." sqref="I286:I287 I294:I295 I284 I281 I290:I292 I297" xr:uid="{289389CF-F7C4-49A5-949C-EB2905328FFB}">
      <formula1>I281&gt;=H281</formula1>
    </dataValidation>
    <dataValidation type="custom" allowBlank="1" showInputMessage="1" showErrorMessage="1" error="This number must be less than or equal to the total number of SDPs reporting (stock observations) (Column L)." sqref="K294:K295 K284 K286:K287 K281 K290:K292 K297" xr:uid="{08EAA149-41AD-4C64-AE47-4B4EE0431294}">
      <formula1>K281&lt;=L281</formula1>
    </dataValidation>
    <dataValidation type="list" allowBlank="1" showInputMessage="1" showErrorMessage="1" sqref="J26 H26" xr:uid="{EEF4BBAA-9178-426D-9F05-DB418F3AB61A}">
      <formula1>"2017,2018,2019,2020,2021,2022,2023"</formula1>
    </dataValidation>
    <dataValidation type="list" allowBlank="1" showInputMessage="1" showErrorMessage="1" sqref="H386:I386" xr:uid="{53CE9AA8-210A-4880-BF79-58B9B2D87573}">
      <formula1>"High Impact, Medium Impact, Low Impact, No Impact, Unknown"</formula1>
    </dataValidation>
    <dataValidation type="list" allowBlank="1" showInputMessage="1" showErrorMessage="1" sqref="H385:I385" xr:uid="{5BFD26ED-5EAD-490C-A1CB-A9A853D573BE}">
      <formula1>"All or most of the budget line shifted to COVID response, Some of the budget shifted,None of the budget shifted (i.e. no Impact), unknown, not applicable"</formula1>
    </dataValidation>
    <dataValidation type="custom" allowBlank="1" showInputMessage="1" showErrorMessage="1" error="This number must be greater than or equal to the total number of stocked out observations (Column K)." sqref="L294:L295 L284 L281 L286:L287 L290:L292 L297" xr:uid="{8F126DD2-635A-42FC-B651-A913A5924B89}">
      <formula1>L281&gt;=K281</formula1>
    </dataValidation>
    <dataValidation allowBlank="1" showInputMessage="1" showErrorMessage="1" error="Enter a numeric value here only (in USD)." sqref="G38" xr:uid="{069C77CC-F3A8-401E-B25C-9DE2C8667567}"/>
    <dataValidation type="list" allowBlank="1" showInputMessage="1" showErrorMessage="1" sqref="H29:J29" xr:uid="{6DA3F886-EE97-49D0-9847-EACAE666218E}">
      <formula1>"Government - Central Level, Government - Subnational Level, US Government (USG), UNFPA, Other Donors, Other, Don't Know"</formula1>
    </dataValidation>
    <dataValidation type="list" allowBlank="1" showInputMessage="1" showErrorMessage="1" sqref="F253:G253" xr:uid="{3E1B91A7-D439-4492-AD08-71789F2928FA}">
      <formula1>"Yes: Extensive community mobilization/engagement,Yes: Some community mobilization/engagement,No,Don't know"</formula1>
    </dataValidation>
    <dataValidation type="list" allowBlank="1" showInputMessage="1" showErrorMessage="1" sqref="F251:G251" xr:uid="{D640637D-2F6B-4CAA-BC9E-F07F775608AB}">
      <formula1>"Yes: Extensive mass media,Yes: Some mass media,No,Don't know"</formula1>
    </dataValidation>
    <dataValidation type="list" allowBlank="1" showInputMessage="1" showErrorMessage="1" sqref="F252:G252" xr:uid="{FAAE1141-A8AE-4FB2-BCF8-2A9EC7746151}">
      <formula1>"Yes: Extensive mobile phone outreach/education, Yes: Some mobile phone outreach/education, No, Don't Know"</formula1>
    </dataValidation>
    <dataValidation type="list" allowBlank="1" showInputMessage="1" showErrorMessage="1" sqref="O6:P18" xr:uid="{8F8D7291-1495-429E-ABBC-207221BDE97F}">
      <formula1>$B$3:$B$5</formula1>
    </dataValidation>
    <dataValidation type="list" allowBlank="1" showInputMessage="1" showErrorMessage="1" sqref="O19:P19" xr:uid="{0109CA86-70E3-4635-9651-DA72C44A4560}">
      <formula1>$C$3:$C$5</formula1>
    </dataValidation>
    <dataValidation type="list" allowBlank="1" showInputMessage="1" showErrorMessage="1" sqref="O20:P20" xr:uid="{1BBB460C-BEBC-40FD-AD9E-D57E6F925E8C}">
      <formula1>$D$3:$D$4</formula1>
    </dataValidation>
    <dataValidation type="list" allowBlank="1" showInputMessage="1" showErrorMessage="1" sqref="O21:P23" xr:uid="{24528312-96D2-4D6F-B253-F25697FAAA9F}">
      <formula1>$E$3:$E$4</formula1>
    </dataValidation>
    <dataValidation type="list" allowBlank="1" showInputMessage="1" showErrorMessage="1" sqref="O25:P26" xr:uid="{44B722E2-E099-4EB8-89F3-B469BA7DA9EA}">
      <formula1>$F$3:$F$6</formula1>
    </dataValidation>
    <dataValidation type="list" allowBlank="1" showInputMessage="1" showErrorMessage="1" sqref="O31:P32" xr:uid="{A3159048-74CA-4525-A45C-625AC43A3888}">
      <formula1>$H$3:$H$4</formula1>
    </dataValidation>
    <dataValidation type="list" allowBlank="1" showInputMessage="1" showErrorMessage="1" sqref="O33:P33" xr:uid="{C43FBC1C-9F12-4D82-B45E-A3CD6FC197A5}">
      <formula1>$I$3:$I$4</formula1>
    </dataValidation>
    <dataValidation type="list" allowBlank="1" showInputMessage="1" showErrorMessage="1" sqref="O35:P35 O42:P42" xr:uid="{E4B24F94-C4B1-4724-8ED9-A29835861856}">
      <formula1>$J$3:$J$7</formula1>
    </dataValidation>
    <dataValidation type="list" allowBlank="1" showInputMessage="1" showErrorMessage="1" sqref="P44:P49" xr:uid="{A579C1CE-9607-4617-A6A9-3EB48DDD8D3E}">
      <formula1>$K$3:$K$7</formula1>
    </dataValidation>
    <dataValidation type="list" allowBlank="1" showInputMessage="1" showErrorMessage="1" sqref="O52:P52" xr:uid="{CD4CEAA4-102E-4451-93D1-5D1DC1215974}">
      <formula1>$L$3:$L$4</formula1>
    </dataValidation>
    <dataValidation type="list" allowBlank="1" showInputMessage="1" showErrorMessage="1" sqref="O53:P53" xr:uid="{CE3E614B-C86D-4FAD-AE7E-925CEEEB2776}">
      <formula1>$M$3:$M$4</formula1>
    </dataValidation>
    <dataValidation type="list" allowBlank="1" showInputMessage="1" showErrorMessage="1" sqref="O54:P54" xr:uid="{238BCB1B-6ADC-4C42-9FCE-BA7F865DA294}">
      <formula1>$N$3:$N$4</formula1>
    </dataValidation>
    <dataValidation type="list" allowBlank="1" showInputMessage="1" showErrorMessage="1" sqref="O55:P56" xr:uid="{DE62FA9C-A337-4CB5-B338-C5F3824845D9}">
      <formula1>$O$3:$O$4</formula1>
    </dataValidation>
    <dataValidation type="list" allowBlank="1" showInputMessage="1" showErrorMessage="1" sqref="O84:P89" xr:uid="{E72C69C1-0DFC-4AE4-9374-3885EF92716C}">
      <formula1>$Q$3:$Q$6</formula1>
    </dataValidation>
    <dataValidation type="list" allowBlank="1" showInputMessage="1" showErrorMessage="1" sqref="O91:P91" xr:uid="{9A148B3D-CC1E-446D-8840-76C3A4170EDB}">
      <formula1>$R$3:$R$8</formula1>
    </dataValidation>
    <dataValidation type="list" allowBlank="1" showInputMessage="1" showErrorMessage="1" sqref="O139:P139" xr:uid="{F780B239-E67B-42CD-AD00-85E3634C442C}">
      <formula1>$S$3:$S$4</formula1>
    </dataValidation>
    <dataValidation type="list" allowBlank="1" showInputMessage="1" showErrorMessage="1" sqref="O145:P148" xr:uid="{6A9B477D-1B45-4D44-B110-48F8D013347C}">
      <formula1>$T$3:$T$8</formula1>
    </dataValidation>
    <dataValidation type="list" allowBlank="1" showInputMessage="1" showErrorMessage="1" sqref="O150:P165" xr:uid="{B2A15F6B-9403-40BF-9437-6968C7BA971D}">
      <formula1>$U$3:$U$5</formula1>
    </dataValidation>
    <dataValidation type="list" allowBlank="1" showInputMessage="1" showErrorMessage="1" sqref="O167:P178 O191:P202" xr:uid="{31FF23F3-68B9-4B33-8170-92548635F14D}">
      <formula1>$V$3:$V$8</formula1>
    </dataValidation>
    <dataValidation type="list" allowBlank="1" showInputMessage="1" showErrorMessage="1" sqref="O179:P190 O203:P214" xr:uid="{672B769D-C5E1-4F70-8F22-EA0F26C97E9E}">
      <formula1>$W$3:$W$6</formula1>
    </dataValidation>
    <dataValidation type="list" allowBlank="1" showInputMessage="1" showErrorMessage="1" sqref="O215:P221" xr:uid="{5505B818-0864-4ABC-AAE2-7A541B5F68DF}">
      <formula1>$X$3:$X$4</formula1>
    </dataValidation>
    <dataValidation type="list" allowBlank="1" showInputMessage="1" showErrorMessage="1" sqref="O222:P226" xr:uid="{2D912868-122B-41D7-97D4-F1307A94621D}">
      <formula1>$Y$3:$Y$6</formula1>
    </dataValidation>
    <dataValidation type="list" allowBlank="1" showInputMessage="1" showErrorMessage="1" sqref="O227:P228" xr:uid="{91F39F94-284B-4A0C-9028-0CB0D2EFD3A2}">
      <formula1>$Z$3:$Z$5</formula1>
    </dataValidation>
    <dataValidation type="list" allowBlank="1" showInputMessage="1" showErrorMessage="1" sqref="O230:P231" xr:uid="{59DA5CC7-A9CE-4389-A9C7-26ACA5465B87}">
      <formula1>$AA$3:$AA$4</formula1>
    </dataValidation>
    <dataValidation type="list" allowBlank="1" showInputMessage="1" showErrorMessage="1" sqref="O232:P248" xr:uid="{EE0196A8-B7E8-4754-AD83-152D8EF2283E}">
      <formula1>$AB$3:$AB$4</formula1>
    </dataValidation>
    <dataValidation type="list" allowBlank="1" showInputMessage="1" showErrorMessage="1" sqref="O249:P255" xr:uid="{511C719C-74C0-4BA9-B760-3C500C10AB7C}">
      <formula1>$AC$3:$AC$7</formula1>
    </dataValidation>
    <dataValidation type="list" allowBlank="1" showInputMessage="1" showErrorMessage="1" sqref="O256:P256" xr:uid="{6CF164BA-24CC-43A4-9BD9-C688B1733830}">
      <formula1>$AD$3:$AD$5</formula1>
    </dataValidation>
    <dataValidation type="list" allowBlank="1" showInputMessage="1" showErrorMessage="1" sqref="O263:P267" xr:uid="{243201AD-07E9-458C-8090-693A7CE5F54A}">
      <formula1>$AF$3:$AF$4</formula1>
    </dataValidation>
    <dataValidation type="list" allowBlank="1" showInputMessage="1" showErrorMessage="1" sqref="O269:P277" xr:uid="{FB4804E5-9F2F-41BB-A9E3-9D13D9F5AA53}">
      <formula1>$AG$3:$AG$4</formula1>
    </dataValidation>
    <dataValidation type="list" allowBlank="1" showInputMessage="1" showErrorMessage="1" sqref="P279" xr:uid="{B78CF32B-9CF6-40E1-AD92-F12666CDF25A}">
      <formula1>$AH$3:$AH$7</formula1>
    </dataValidation>
    <dataValidation type="list" allowBlank="1" showInputMessage="1" showErrorMessage="1" sqref="P282:P284 O282" xr:uid="{D39E1240-E6EC-4654-8555-C12E2C95A67B}">
      <formula1>$AI$3:$AI$8</formula1>
    </dataValidation>
    <dataValidation type="list" allowBlank="1" showInputMessage="1" showErrorMessage="1" sqref="O304:P304" xr:uid="{3A37A37B-45EB-4213-9199-FA99D0453552}">
      <formula1>$AJ$3:$AJ$4</formula1>
    </dataValidation>
    <dataValidation type="list" allowBlank="1" showInputMessage="1" showErrorMessage="1" sqref="O305:P309" xr:uid="{0BD900DD-6D56-4688-8545-D805D13E7588}">
      <formula1>$AK$3:$AK$4</formula1>
    </dataValidation>
    <dataValidation type="list" allowBlank="1" showInputMessage="1" showErrorMessage="1" sqref="O314:P315" xr:uid="{99BDBDDD-498E-4FB7-8D2D-E7080089FF0A}">
      <formula1>$AM$3:$AM$4</formula1>
    </dataValidation>
    <dataValidation type="list" allowBlank="1" showInputMessage="1" showErrorMessage="1" sqref="O317:P322" xr:uid="{178B7834-20B7-4981-9AD3-7FB5BF4AAE8C}">
      <formula1>$AN$3:$AN$5</formula1>
    </dataValidation>
    <dataValidation type="list" allowBlank="1" showInputMessage="1" showErrorMessage="1" sqref="O324:P372" xr:uid="{EDB1DE7D-D92C-4116-9268-A16790504C0B}">
      <formula1>$AO$3:$AO$4</formula1>
    </dataValidation>
    <dataValidation type="list" allowBlank="1" showInputMessage="1" showErrorMessage="1" sqref="O373:P373" xr:uid="{3BE40FA1-BAC4-470E-97F8-4BC54B6EAE40}">
      <formula1>$AP$3:$AP$4</formula1>
    </dataValidation>
    <dataValidation type="list" allowBlank="1" showInputMessage="1" showErrorMessage="1" sqref="O374:P375" xr:uid="{65F4F041-C89B-4AEA-AE2B-8035D5B48FF3}">
      <formula1>$AQ$3:$AQ$5</formula1>
    </dataValidation>
    <dataValidation type="list" allowBlank="1" showInputMessage="1" showErrorMessage="1" sqref="O376:P377" xr:uid="{A3297A8E-32BC-4D0F-B6B9-9950DB820E2E}">
      <formula1>$AR$3:$AR$4</formula1>
    </dataValidation>
    <dataValidation type="list" allowBlank="1" showInputMessage="1" showErrorMessage="1" sqref="P27:P30" xr:uid="{00795041-53DC-44EB-A741-B1332411AAC2}">
      <formula1>$G$2:$G$6</formula1>
    </dataValidation>
    <dataValidation type="list" allowBlank="1" showInputMessage="1" showErrorMessage="1" sqref="O27:O30" xr:uid="{0C002967-2F80-4101-854F-792E0035C4AF}">
      <formula1>$G$3:$G$6</formula1>
    </dataValidation>
    <dataValidation type="list" allowBlank="1" showInputMessage="1" showErrorMessage="1" sqref="O66:P71 O73:P81" xr:uid="{CB888CED-D2E3-4659-9A01-FF318C7010E7}">
      <formula1>$P$3:$P$7</formula1>
    </dataValidation>
    <dataValidation type="list" allowBlank="1" showInputMessage="1" showErrorMessage="1" sqref="O310:P313" xr:uid="{6B3B6B7F-4741-481E-B42B-C3A063E8EE65}">
      <formula1>$AL$3:$AL$5</formula1>
    </dataValidation>
    <dataValidation type="list" allowBlank="1" showInputMessage="1" showErrorMessage="1" sqref="O279" xr:uid="{E9341039-2276-4CAD-B7CC-4ED4F1A1FF93}">
      <formula1>$AH$3:$AH$9</formula1>
    </dataValidation>
    <dataValidation type="list" allowBlank="1" showInputMessage="1" showErrorMessage="1" sqref="O44:O49" xr:uid="{5BEC93A4-07F8-4DFE-B0B0-7B137752D447}">
      <formula1>$K$3:$K$8</formula1>
    </dataValidation>
    <dataValidation type="list" allowBlank="1" showInputMessage="1" showErrorMessage="1" sqref="O257:P262" xr:uid="{1C2B06BB-2E92-47DE-A673-3B3A433AD918}">
      <formula1>$AE$3:$AE$5</formula1>
    </dataValidation>
    <dataValidation type="list" allowBlank="1" showInputMessage="1" showErrorMessage="1" sqref="E3" xr:uid="{A8774872-A7B9-4136-89CB-FFC18E82A6B6}">
      <formula1>$A$3:$A$134</formula1>
    </dataValidation>
  </dataValidations>
  <hyperlinks>
    <hyperlink ref="K387" r:id="rId1" location=":~:text=Conclusion%3A%20Self%2Dinjection%20of%20DMPA,self%2Dinjection%20training%20from%20health" xr:uid="{FC7EC36B-8887-4266-ABC1-12F94F3C0433}"/>
    <hyperlink ref="G3:O3" location="'All Country Summary (2023)'!A1" display="Go to summary page" xr:uid="{653129EC-FAF0-4A21-808A-1E6073D051BD}"/>
  </hyperlinks>
  <pageMargins left="0.25" right="0.25" top="0.75" bottom="0.75" header="0.3" footer="0.3"/>
  <pageSetup paperSize="17" scale="74" orientation="landscape"/>
  <rowBreaks count="13" manualBreakCount="13">
    <brk id="23" max="16383" man="1"/>
    <brk id="32" max="16383" man="1"/>
    <brk id="50" max="13" man="1"/>
    <brk id="81" max="16383" man="1"/>
    <brk id="148" max="13" man="1"/>
    <brk id="178" max="13" man="1"/>
    <brk id="214" max="13" man="1"/>
    <brk id="248" max="13" man="1"/>
    <brk id="267" max="13" man="1"/>
    <brk id="302" max="13" man="1"/>
    <brk id="315" max="13" man="1"/>
    <brk id="348" max="13" man="1"/>
    <brk id="387" max="13" man="1"/>
  </rowBreaks>
  <colBreaks count="1" manualBreakCount="1">
    <brk id="14"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1473C-5F63-4C53-AD53-32A3B1C399F1}">
  <sheetPr>
    <tabColor rgb="FF9966FF"/>
  </sheetPr>
  <dimension ref="A1:Q391"/>
  <sheetViews>
    <sheetView showGridLines="0" zoomScale="90" zoomScaleNormal="90" workbookViewId="0">
      <selection activeCell="K6" sqref="K6:N6"/>
    </sheetView>
  </sheetViews>
  <sheetFormatPr defaultColWidth="8.85546875" defaultRowHeight="14.45"/>
  <cols>
    <col min="1" max="1" width="2.140625" customWidth="1"/>
    <col min="2" max="2" width="6.5703125" customWidth="1"/>
    <col min="3" max="3" width="3.140625" customWidth="1"/>
    <col min="4" max="4" width="16.140625" customWidth="1"/>
    <col min="5" max="5" width="61" customWidth="1"/>
    <col min="6" max="6" width="16.140625" customWidth="1"/>
    <col min="7" max="7" width="24.140625" customWidth="1"/>
    <col min="8" max="8" width="22" customWidth="1"/>
    <col min="9" max="10" width="19.140625" customWidth="1"/>
    <col min="11" max="11" width="36.5703125" customWidth="1"/>
    <col min="12" max="12" width="17.5703125" customWidth="1"/>
    <col min="13" max="13" width="19.140625" customWidth="1"/>
    <col min="14" max="14" width="53.5703125" customWidth="1"/>
    <col min="15" max="15" width="60.140625" customWidth="1"/>
    <col min="16" max="16" width="60.42578125" customWidth="1"/>
  </cols>
  <sheetData>
    <row r="1" spans="2:16" ht="53.25" customHeight="1">
      <c r="F1" s="2128"/>
      <c r="G1" s="2128"/>
      <c r="H1" s="2128"/>
      <c r="I1" s="2128"/>
      <c r="J1" s="2128"/>
      <c r="K1" s="2128"/>
      <c r="L1" s="2128"/>
      <c r="M1" s="2128"/>
      <c r="N1" s="2128"/>
    </row>
    <row r="2" spans="2:16" ht="37.5" customHeight="1">
      <c r="B2" s="408" t="s">
        <v>1376</v>
      </c>
      <c r="C2" s="479"/>
      <c r="D2" s="479"/>
      <c r="E2" s="479"/>
      <c r="F2" s="179"/>
      <c r="G2" s="178"/>
      <c r="H2" s="179"/>
      <c r="I2" s="179"/>
      <c r="J2" s="179"/>
      <c r="K2" s="180"/>
      <c r="L2" s="180"/>
      <c r="M2" s="180"/>
      <c r="N2" s="181"/>
    </row>
    <row r="3" spans="2:16" ht="45.75" customHeight="1">
      <c r="B3" s="173"/>
      <c r="C3" s="174"/>
      <c r="D3" s="175" t="s">
        <v>1377</v>
      </c>
      <c r="E3" s="176" t="s">
        <v>4518</v>
      </c>
      <c r="F3" s="177" t="s">
        <v>1379</v>
      </c>
      <c r="G3" s="2130" t="s">
        <v>830</v>
      </c>
      <c r="H3" s="2130"/>
      <c r="I3" s="2130"/>
      <c r="J3" s="2130"/>
      <c r="K3" s="2130"/>
      <c r="L3" s="2130"/>
      <c r="M3" s="2130"/>
      <c r="N3" s="2130"/>
      <c r="O3" s="2130"/>
    </row>
    <row r="4" spans="2:16" ht="39" customHeight="1">
      <c r="B4" s="1402" t="s">
        <v>1380</v>
      </c>
      <c r="C4" s="1402"/>
      <c r="D4" s="1402"/>
      <c r="E4" s="1402"/>
      <c r="F4" s="1402"/>
      <c r="G4" s="1402"/>
      <c r="H4" s="1402"/>
      <c r="I4" s="1402"/>
      <c r="J4" s="1402"/>
      <c r="K4" s="1402"/>
      <c r="L4" s="1402"/>
      <c r="M4" s="1402"/>
      <c r="N4" s="1402"/>
      <c r="O4" t="s">
        <v>1381</v>
      </c>
    </row>
    <row r="5" spans="2:16" ht="15.75">
      <c r="B5" s="1416" t="s">
        <v>1382</v>
      </c>
      <c r="C5" s="1417"/>
      <c r="D5" s="1417"/>
      <c r="E5" s="1417"/>
      <c r="F5" s="1417"/>
      <c r="G5" s="1417"/>
      <c r="H5" s="1417"/>
      <c r="I5" s="1417"/>
      <c r="J5" s="1417"/>
      <c r="K5" s="1417"/>
      <c r="L5" s="1417"/>
      <c r="M5" s="1417"/>
      <c r="N5" s="1417"/>
      <c r="O5" s="1417"/>
      <c r="P5" s="1418"/>
    </row>
    <row r="6" spans="2:16" ht="81.599999999999994" customHeight="1">
      <c r="B6" s="182" t="s">
        <v>1383</v>
      </c>
      <c r="C6" s="1419" t="s">
        <v>1384</v>
      </c>
      <c r="D6" s="1419"/>
      <c r="E6" s="1419"/>
      <c r="F6" s="1419"/>
      <c r="G6" s="1419"/>
      <c r="H6" s="1420"/>
      <c r="I6" s="183" t="s">
        <v>1385</v>
      </c>
      <c r="J6" s="184" t="s">
        <v>1386</v>
      </c>
      <c r="K6" s="1663" t="s">
        <v>4519</v>
      </c>
      <c r="L6" s="1664"/>
      <c r="M6" s="1664"/>
      <c r="N6" s="1665"/>
      <c r="O6" s="1424" t="s">
        <v>1925</v>
      </c>
      <c r="P6" s="1424"/>
    </row>
    <row r="7" spans="2:16" ht="27" customHeight="1">
      <c r="B7" s="1427" t="s">
        <v>1388</v>
      </c>
      <c r="C7" s="1428"/>
      <c r="D7" s="1428"/>
      <c r="E7" s="1428"/>
      <c r="F7" s="1428"/>
      <c r="G7" s="1428"/>
      <c r="H7" s="1428"/>
      <c r="I7" s="1428"/>
      <c r="J7" s="1428"/>
      <c r="K7" s="1428"/>
      <c r="L7" s="1428"/>
      <c r="M7" s="1428"/>
      <c r="N7" s="1429"/>
      <c r="O7" s="1425"/>
      <c r="P7" s="1425"/>
    </row>
    <row r="8" spans="2:16" ht="21.75" customHeight="1">
      <c r="B8" s="205" t="s">
        <v>394</v>
      </c>
      <c r="C8" s="1414" t="s">
        <v>1389</v>
      </c>
      <c r="D8" s="1414"/>
      <c r="E8" s="1415"/>
      <c r="F8" s="1430" t="s">
        <v>4520</v>
      </c>
      <c r="G8" s="1431"/>
      <c r="H8" s="1431"/>
      <c r="I8" s="1431"/>
      <c r="J8" s="1431"/>
      <c r="K8" s="1431"/>
      <c r="L8" s="1431"/>
      <c r="M8" s="1431"/>
      <c r="N8" s="1431"/>
      <c r="O8" s="1425"/>
      <c r="P8" s="1425"/>
    </row>
    <row r="9" spans="2:16" ht="27.95">
      <c r="B9" s="191" t="s">
        <v>396</v>
      </c>
      <c r="C9" s="1414" t="s">
        <v>1391</v>
      </c>
      <c r="D9" s="1414"/>
      <c r="E9" s="1414"/>
      <c r="F9" s="1414"/>
      <c r="G9" s="1414"/>
      <c r="H9" s="1415"/>
      <c r="I9" s="192" t="s">
        <v>1392</v>
      </c>
      <c r="J9" s="2306"/>
      <c r="K9" s="2307"/>
      <c r="L9" s="2307"/>
      <c r="M9" s="2307"/>
      <c r="N9" s="2308"/>
      <c r="O9" s="1425"/>
      <c r="P9" s="1425"/>
    </row>
    <row r="10" spans="2:16" ht="34.5" customHeight="1">
      <c r="B10" s="195" t="s">
        <v>394</v>
      </c>
      <c r="C10" s="1414" t="s">
        <v>1393</v>
      </c>
      <c r="D10" s="1414"/>
      <c r="E10" s="1414"/>
      <c r="F10" s="1414"/>
      <c r="G10" s="1414"/>
      <c r="H10" s="1415"/>
      <c r="I10" s="203" t="s">
        <v>1385</v>
      </c>
      <c r="J10" s="1409" t="s">
        <v>1394</v>
      </c>
      <c r="K10" s="1410"/>
      <c r="L10" s="3428" t="s">
        <v>4521</v>
      </c>
      <c r="M10" s="3429"/>
      <c r="N10" s="3430"/>
      <c r="O10" s="1425"/>
      <c r="P10" s="1425"/>
    </row>
    <row r="11" spans="2:16" ht="45.75" customHeight="1">
      <c r="B11" s="198" t="s">
        <v>401</v>
      </c>
      <c r="C11" s="1414" t="s">
        <v>1396</v>
      </c>
      <c r="D11" s="1414"/>
      <c r="E11" s="1414"/>
      <c r="F11" s="1414"/>
      <c r="G11" s="1414"/>
      <c r="H11" s="1415"/>
      <c r="I11" s="203" t="s">
        <v>1385</v>
      </c>
      <c r="J11" s="1409" t="s">
        <v>1394</v>
      </c>
      <c r="K11" s="1410"/>
      <c r="L11" s="3428" t="s">
        <v>4522</v>
      </c>
      <c r="M11" s="3429"/>
      <c r="N11" s="3430"/>
      <c r="O11" s="1425"/>
      <c r="P11" s="1425"/>
    </row>
    <row r="12" spans="2:16" ht="57" customHeight="1">
      <c r="B12" s="347" t="s">
        <v>403</v>
      </c>
      <c r="C12" s="1414" t="s">
        <v>1398</v>
      </c>
      <c r="D12" s="1414"/>
      <c r="E12" s="1414"/>
      <c r="F12" s="1414"/>
      <c r="G12" s="1414"/>
      <c r="H12" s="1415"/>
      <c r="I12" s="203" t="s">
        <v>1385</v>
      </c>
      <c r="J12" s="1409" t="s">
        <v>1394</v>
      </c>
      <c r="K12" s="1410"/>
      <c r="L12" s="3428" t="s">
        <v>4523</v>
      </c>
      <c r="M12" s="3429"/>
      <c r="N12" s="3430"/>
      <c r="O12" s="1425"/>
      <c r="P12" s="1425"/>
    </row>
    <row r="13" spans="2:16" ht="33" customHeight="1">
      <c r="B13" s="198" t="s">
        <v>405</v>
      </c>
      <c r="C13" s="1414" t="s">
        <v>1400</v>
      </c>
      <c r="D13" s="1414"/>
      <c r="E13" s="1414"/>
      <c r="F13" s="1414"/>
      <c r="G13" s="1414"/>
      <c r="H13" s="1415"/>
      <c r="I13" s="203" t="s">
        <v>1385</v>
      </c>
      <c r="J13" s="1409" t="s">
        <v>1401</v>
      </c>
      <c r="K13" s="1410"/>
      <c r="L13" s="3177" t="s">
        <v>4524</v>
      </c>
      <c r="M13" s="3178"/>
      <c r="N13" s="3611"/>
      <c r="O13" s="1425"/>
      <c r="P13" s="1425"/>
    </row>
    <row r="14" spans="2:16" ht="55.5" customHeight="1">
      <c r="B14" s="198" t="s">
        <v>408</v>
      </c>
      <c r="C14" s="1414" t="s">
        <v>1403</v>
      </c>
      <c r="D14" s="1414"/>
      <c r="E14" s="1414"/>
      <c r="F14" s="1414"/>
      <c r="G14" s="1414"/>
      <c r="H14" s="1415"/>
      <c r="I14" s="203" t="s">
        <v>1385</v>
      </c>
      <c r="J14" s="1409" t="s">
        <v>1404</v>
      </c>
      <c r="K14" s="1410"/>
      <c r="L14" s="3428" t="s">
        <v>4525</v>
      </c>
      <c r="M14" s="3429"/>
      <c r="N14" s="3430"/>
      <c r="O14" s="1425"/>
      <c r="P14" s="1425"/>
    </row>
    <row r="15" spans="2:16" ht="55.5" customHeight="1">
      <c r="B15" s="198" t="s">
        <v>410</v>
      </c>
      <c r="C15" s="1414" t="s">
        <v>1406</v>
      </c>
      <c r="D15" s="1414"/>
      <c r="E15" s="1414"/>
      <c r="F15" s="1414"/>
      <c r="G15" s="1414"/>
      <c r="H15" s="1415"/>
      <c r="I15" s="203" t="s">
        <v>1385</v>
      </c>
      <c r="J15" s="1409" t="s">
        <v>1407</v>
      </c>
      <c r="K15" s="1410"/>
      <c r="L15" s="3428" t="s">
        <v>4526</v>
      </c>
      <c r="M15" s="3429"/>
      <c r="N15" s="3430"/>
      <c r="O15" s="1425"/>
      <c r="P15" s="1425"/>
    </row>
    <row r="16" spans="2:16" ht="26.25" customHeight="1">
      <c r="B16" s="198" t="s">
        <v>413</v>
      </c>
      <c r="C16" s="1414" t="s">
        <v>1409</v>
      </c>
      <c r="D16" s="1414"/>
      <c r="E16" s="1414"/>
      <c r="F16" s="1414"/>
      <c r="G16" s="1414"/>
      <c r="H16" s="1415"/>
      <c r="I16" s="203" t="s">
        <v>1385</v>
      </c>
      <c r="J16" s="1409" t="s">
        <v>1410</v>
      </c>
      <c r="K16" s="1410"/>
      <c r="L16" s="2172" t="s">
        <v>4527</v>
      </c>
      <c r="M16" s="1907"/>
      <c r="N16" s="1908"/>
      <c r="O16" s="1425"/>
      <c r="P16" s="1425"/>
    </row>
    <row r="17" spans="2:16" ht="26.25" customHeight="1">
      <c r="B17" s="198" t="s">
        <v>416</v>
      </c>
      <c r="C17" s="1414" t="s">
        <v>1412</v>
      </c>
      <c r="D17" s="1414"/>
      <c r="E17" s="1414"/>
      <c r="F17" s="1414"/>
      <c r="G17" s="1414"/>
      <c r="H17" s="1415"/>
      <c r="I17" s="203" t="s">
        <v>1413</v>
      </c>
      <c r="J17" s="1409" t="s">
        <v>1410</v>
      </c>
      <c r="K17" s="1410"/>
      <c r="L17" s="2172" t="s">
        <v>1496</v>
      </c>
      <c r="M17" s="1907"/>
      <c r="N17" s="1908"/>
      <c r="O17" s="1425"/>
      <c r="P17" s="1425"/>
    </row>
    <row r="18" spans="2:16" ht="30.95" customHeight="1">
      <c r="B18" s="198" t="s">
        <v>418</v>
      </c>
      <c r="C18" s="1414" t="s">
        <v>1414</v>
      </c>
      <c r="D18" s="1414"/>
      <c r="E18" s="1414"/>
      <c r="F18" s="1414"/>
      <c r="G18" s="1414"/>
      <c r="H18" s="1415"/>
      <c r="I18" s="203" t="s">
        <v>1385</v>
      </c>
      <c r="J18" s="1409" t="s">
        <v>1410</v>
      </c>
      <c r="K18" s="1410"/>
      <c r="L18" s="1411" t="s">
        <v>4528</v>
      </c>
      <c r="M18" s="1412"/>
      <c r="N18" s="1413"/>
      <c r="O18" s="1426"/>
      <c r="P18" s="1426"/>
    </row>
    <row r="19" spans="2:16" ht="24" customHeight="1">
      <c r="B19" s="191" t="s">
        <v>420</v>
      </c>
      <c r="C19" s="1414" t="s">
        <v>1416</v>
      </c>
      <c r="D19" s="1414"/>
      <c r="E19" s="1414"/>
      <c r="F19" s="1414"/>
      <c r="G19" s="1414"/>
      <c r="H19" s="1415"/>
      <c r="I19" s="203" t="s">
        <v>1385</v>
      </c>
      <c r="J19" s="1432" t="s">
        <v>1417</v>
      </c>
      <c r="K19" s="2294" t="s">
        <v>4529</v>
      </c>
      <c r="L19" s="2295"/>
      <c r="M19" s="2295"/>
      <c r="N19" s="2296"/>
      <c r="O19" s="201" t="s">
        <v>1419</v>
      </c>
      <c r="P19" s="202"/>
    </row>
    <row r="20" spans="2:16" ht="24" customHeight="1">
      <c r="B20" s="191" t="s">
        <v>423</v>
      </c>
      <c r="C20" s="1414" t="s">
        <v>1420</v>
      </c>
      <c r="D20" s="1414"/>
      <c r="E20" s="1414"/>
      <c r="F20" s="1414"/>
      <c r="G20" s="1414"/>
      <c r="H20" s="1415"/>
      <c r="I20" s="203" t="s">
        <v>1385</v>
      </c>
      <c r="J20" s="1433"/>
      <c r="K20" s="2297"/>
      <c r="L20" s="2298"/>
      <c r="M20" s="2298"/>
      <c r="N20" s="2299"/>
      <c r="O20" s="201" t="s">
        <v>1945</v>
      </c>
      <c r="P20" s="202"/>
    </row>
    <row r="21" spans="2:16" ht="24" customHeight="1">
      <c r="B21" s="191" t="s">
        <v>425</v>
      </c>
      <c r="C21" s="1414" t="s">
        <v>1421</v>
      </c>
      <c r="D21" s="1414"/>
      <c r="E21" s="1414"/>
      <c r="F21" s="1414"/>
      <c r="G21" s="1414"/>
      <c r="H21" s="1415"/>
      <c r="I21" s="203" t="s">
        <v>1422</v>
      </c>
      <c r="J21" s="1433"/>
      <c r="K21" s="2297"/>
      <c r="L21" s="2298"/>
      <c r="M21" s="2298"/>
      <c r="N21" s="2299"/>
      <c r="O21" s="1443" t="s">
        <v>2197</v>
      </c>
      <c r="P21" s="1443"/>
    </row>
    <row r="22" spans="2:16" ht="34.5" customHeight="1">
      <c r="B22" s="191" t="s">
        <v>427</v>
      </c>
      <c r="C22" s="1414" t="s">
        <v>1424</v>
      </c>
      <c r="D22" s="1414"/>
      <c r="E22" s="1414"/>
      <c r="F22" s="1414"/>
      <c r="G22" s="1414"/>
      <c r="H22" s="1415"/>
      <c r="I22" s="203" t="s">
        <v>1385</v>
      </c>
      <c r="J22" s="1433"/>
      <c r="K22" s="2297"/>
      <c r="L22" s="2298"/>
      <c r="M22" s="2298"/>
      <c r="N22" s="2299"/>
      <c r="O22" s="1425"/>
      <c r="P22" s="1425"/>
    </row>
    <row r="23" spans="2:16" ht="33.75" customHeight="1">
      <c r="B23" s="205" t="s">
        <v>394</v>
      </c>
      <c r="C23" s="2088" t="s">
        <v>1425</v>
      </c>
      <c r="D23" s="2088"/>
      <c r="E23" s="2088"/>
      <c r="F23" s="2088"/>
      <c r="G23" s="2088"/>
      <c r="H23" s="2220"/>
      <c r="I23" s="203" t="s">
        <v>1385</v>
      </c>
      <c r="J23" s="1433"/>
      <c r="K23" s="2300"/>
      <c r="L23" s="2301"/>
      <c r="M23" s="2301"/>
      <c r="N23" s="2302"/>
      <c r="O23" s="1444"/>
      <c r="P23" s="1444"/>
    </row>
    <row r="24" spans="2:16" ht="24.75" customHeight="1">
      <c r="B24" s="1416" t="s">
        <v>1426</v>
      </c>
      <c r="C24" s="1417"/>
      <c r="D24" s="1417"/>
      <c r="E24" s="1417"/>
      <c r="F24" s="1417"/>
      <c r="G24" s="1417"/>
      <c r="H24" s="1417"/>
      <c r="I24" s="1417"/>
      <c r="J24" s="1417"/>
      <c r="K24" s="1417"/>
      <c r="L24" s="1417"/>
      <c r="M24" s="1417"/>
      <c r="N24" s="1417"/>
      <c r="O24" s="1417"/>
      <c r="P24" s="1418"/>
    </row>
    <row r="25" spans="2:16" ht="60" customHeight="1">
      <c r="B25" s="1446" t="s">
        <v>430</v>
      </c>
      <c r="C25" s="1448" t="s">
        <v>1427</v>
      </c>
      <c r="D25" s="1448"/>
      <c r="E25" s="1448"/>
      <c r="F25" s="1449"/>
      <c r="G25" s="208" t="s">
        <v>1428</v>
      </c>
      <c r="H25" s="209" t="s">
        <v>1429</v>
      </c>
      <c r="I25" s="210" t="s">
        <v>1430</v>
      </c>
      <c r="J25" s="209" t="s">
        <v>1431</v>
      </c>
      <c r="K25" s="1452" t="s">
        <v>1432</v>
      </c>
      <c r="L25" s="1985" t="s">
        <v>4530</v>
      </c>
      <c r="M25" s="1986"/>
      <c r="N25" s="1987"/>
      <c r="O25" s="212" t="s">
        <v>2419</v>
      </c>
      <c r="P25" s="213"/>
    </row>
    <row r="26" spans="2:16" ht="67.5" customHeight="1">
      <c r="B26" s="1447"/>
      <c r="C26" s="1450"/>
      <c r="D26" s="1450"/>
      <c r="E26" s="1450"/>
      <c r="F26" s="1451"/>
      <c r="G26" s="216" t="s">
        <v>1435</v>
      </c>
      <c r="H26" s="217">
        <v>2022</v>
      </c>
      <c r="I26" s="216" t="s">
        <v>1436</v>
      </c>
      <c r="J26" s="217">
        <v>2022</v>
      </c>
      <c r="K26" s="1453"/>
      <c r="L26" s="1941"/>
      <c r="M26" s="1942"/>
      <c r="N26" s="1943"/>
      <c r="O26" s="187" t="s">
        <v>2419</v>
      </c>
      <c r="P26" s="222"/>
    </row>
    <row r="27" spans="2:16" ht="80.25" customHeight="1">
      <c r="B27" s="191" t="s">
        <v>437</v>
      </c>
      <c r="C27" s="1414" t="s">
        <v>1437</v>
      </c>
      <c r="D27" s="1414"/>
      <c r="E27" s="1414"/>
      <c r="F27" s="1414"/>
      <c r="G27" s="1414"/>
      <c r="H27" s="1414"/>
      <c r="I27" s="1415"/>
      <c r="J27" s="480">
        <v>4674025</v>
      </c>
      <c r="K27" s="1453"/>
      <c r="L27" s="1941"/>
      <c r="M27" s="1942"/>
      <c r="N27" s="1943"/>
      <c r="O27" s="1443" t="s">
        <v>1952</v>
      </c>
      <c r="P27" s="1443"/>
    </row>
    <row r="28" spans="2:16" ht="36" customHeight="1">
      <c r="B28" s="224"/>
      <c r="C28" s="225" t="s">
        <v>394</v>
      </c>
      <c r="D28" s="1414" t="s">
        <v>1439</v>
      </c>
      <c r="E28" s="1414"/>
      <c r="F28" s="1414"/>
      <c r="G28" s="1414"/>
      <c r="H28" s="1414"/>
      <c r="I28" s="1415"/>
      <c r="J28" s="467">
        <v>1207406.8916666668</v>
      </c>
      <c r="K28" s="1453"/>
      <c r="L28" s="1941"/>
      <c r="M28" s="1942"/>
      <c r="N28" s="1943"/>
      <c r="O28" s="1425"/>
      <c r="P28" s="1425"/>
    </row>
    <row r="29" spans="2:16" ht="43.5" customHeight="1">
      <c r="B29" s="227" t="s">
        <v>440</v>
      </c>
      <c r="C29" s="1414" t="s">
        <v>1440</v>
      </c>
      <c r="D29" s="1414"/>
      <c r="E29" s="1414"/>
      <c r="F29" s="1414"/>
      <c r="G29" s="1415"/>
      <c r="H29" s="1563" t="s">
        <v>1441</v>
      </c>
      <c r="I29" s="1655"/>
      <c r="J29" s="1564"/>
      <c r="K29" s="1453"/>
      <c r="L29" s="1941"/>
      <c r="M29" s="1942"/>
      <c r="N29" s="1943"/>
      <c r="O29" s="1426"/>
      <c r="P29" s="1426"/>
    </row>
    <row r="30" spans="2:16" ht="29.25" customHeight="1">
      <c r="B30" s="227"/>
      <c r="C30" s="225"/>
      <c r="D30" s="1414" t="s">
        <v>1442</v>
      </c>
      <c r="E30" s="1414"/>
      <c r="F30" s="225"/>
      <c r="G30" s="244"/>
      <c r="H30" s="1574" t="s">
        <v>4531</v>
      </c>
      <c r="I30" s="1685"/>
      <c r="J30" s="1575"/>
      <c r="K30" s="1453"/>
      <c r="L30" s="1941"/>
      <c r="M30" s="1942"/>
      <c r="N30" s="1943"/>
      <c r="O30" s="199"/>
      <c r="P30" s="199"/>
    </row>
    <row r="31" spans="2:16" ht="28.5" customHeight="1">
      <c r="B31" s="334"/>
      <c r="C31" s="1484" t="s">
        <v>1444</v>
      </c>
      <c r="D31" s="1484"/>
      <c r="E31" s="1484"/>
      <c r="F31" s="1484"/>
      <c r="G31" s="1485"/>
      <c r="H31" s="2914" t="s">
        <v>1445</v>
      </c>
      <c r="I31" s="2915"/>
      <c r="J31" s="2916"/>
      <c r="K31" s="1453"/>
      <c r="L31" s="1941"/>
      <c r="M31" s="1942"/>
      <c r="N31" s="1943"/>
      <c r="O31" s="202" t="s">
        <v>1446</v>
      </c>
      <c r="P31" s="202"/>
    </row>
    <row r="32" spans="2:16" ht="30.75" customHeight="1">
      <c r="B32" s="334"/>
      <c r="C32" s="225"/>
      <c r="D32" s="1414" t="s">
        <v>1442</v>
      </c>
      <c r="E32" s="1414"/>
      <c r="F32" s="225"/>
      <c r="G32" s="225"/>
      <c r="H32" s="1979" t="s">
        <v>4532</v>
      </c>
      <c r="I32" s="1979"/>
      <c r="J32" s="1979"/>
      <c r="K32" s="1454"/>
      <c r="L32" s="1941"/>
      <c r="M32" s="1942"/>
      <c r="N32" s="1943"/>
      <c r="O32" s="187" t="s">
        <v>1446</v>
      </c>
      <c r="P32" s="187"/>
    </row>
    <row r="33" spans="2:17" ht="51" customHeight="1">
      <c r="B33" s="229" t="s">
        <v>444</v>
      </c>
      <c r="C33" s="1445" t="s">
        <v>1448</v>
      </c>
      <c r="D33" s="1445"/>
      <c r="E33" s="1445"/>
      <c r="F33" s="1445"/>
      <c r="G33" s="1445"/>
      <c r="H33" s="1445"/>
      <c r="I33" s="1817"/>
      <c r="J33" s="1055" t="s">
        <v>1520</v>
      </c>
      <c r="K33" s="235" t="s">
        <v>1449</v>
      </c>
      <c r="L33" s="3067" t="s">
        <v>4533</v>
      </c>
      <c r="M33" s="3068"/>
      <c r="N33" s="3069"/>
      <c r="O33" s="206" t="s">
        <v>3825</v>
      </c>
      <c r="P33" s="206"/>
    </row>
    <row r="34" spans="2:17" ht="46.5" customHeight="1">
      <c r="B34" s="1490" t="s">
        <v>1450</v>
      </c>
      <c r="C34" s="1491"/>
      <c r="D34" s="1491"/>
      <c r="E34" s="1491"/>
      <c r="F34" s="1491"/>
      <c r="G34" s="1491"/>
      <c r="H34" s="1491"/>
      <c r="I34" s="1491"/>
      <c r="J34" s="1491"/>
      <c r="K34" s="2283"/>
      <c r="L34" s="1491"/>
      <c r="M34" s="1491"/>
      <c r="N34" s="1491"/>
      <c r="O34" s="1491"/>
      <c r="P34" s="1492"/>
    </row>
    <row r="35" spans="2:17" ht="90.6" customHeight="1">
      <c r="B35" s="233" t="s">
        <v>448</v>
      </c>
      <c r="C35" s="2088" t="s">
        <v>1451</v>
      </c>
      <c r="D35" s="2088"/>
      <c r="E35" s="2088"/>
      <c r="F35" s="2088"/>
      <c r="G35" s="2088"/>
      <c r="H35" s="2088"/>
      <c r="I35" s="2220"/>
      <c r="J35" s="234" t="s">
        <v>1385</v>
      </c>
      <c r="K35" s="482" t="s">
        <v>1449</v>
      </c>
      <c r="L35" s="2284" t="s">
        <v>4534</v>
      </c>
      <c r="M35" s="2285"/>
      <c r="N35" s="2286"/>
      <c r="O35" s="236" t="s">
        <v>1452</v>
      </c>
      <c r="P35" s="204"/>
    </row>
    <row r="36" spans="2:17" ht="26.25" customHeight="1">
      <c r="B36" s="2110" t="s">
        <v>1453</v>
      </c>
      <c r="C36" s="1496"/>
      <c r="D36" s="1496"/>
      <c r="E36" s="1496"/>
      <c r="F36" s="1496"/>
      <c r="G36" s="1496"/>
      <c r="H36" s="1496"/>
      <c r="I36" s="1496"/>
      <c r="J36" s="1496"/>
      <c r="K36" s="2276"/>
      <c r="L36" s="1496"/>
      <c r="M36" s="1496"/>
      <c r="N36" s="1496"/>
      <c r="O36" s="1496"/>
      <c r="P36" s="1497"/>
    </row>
    <row r="37" spans="2:17" ht="68.25" customHeight="1">
      <c r="B37" s="233" t="s">
        <v>451</v>
      </c>
      <c r="C37" s="1498" t="s">
        <v>1454</v>
      </c>
      <c r="D37" s="1498"/>
      <c r="E37" s="1498"/>
      <c r="F37" s="1499"/>
      <c r="G37" s="237" t="s">
        <v>1455</v>
      </c>
      <c r="H37" s="483" t="s">
        <v>1456</v>
      </c>
      <c r="I37" s="1515" t="s">
        <v>1457</v>
      </c>
      <c r="J37" s="1516"/>
      <c r="K37" s="1515" t="s">
        <v>1458</v>
      </c>
      <c r="L37" s="1531"/>
      <c r="M37" s="1531"/>
      <c r="N37" s="2111"/>
      <c r="O37" s="1504"/>
      <c r="P37" s="1504"/>
    </row>
    <row r="38" spans="2:17" ht="36" customHeight="1">
      <c r="B38" s="198" t="s">
        <v>394</v>
      </c>
      <c r="C38" s="1414" t="s">
        <v>1459</v>
      </c>
      <c r="D38" s="1414"/>
      <c r="E38" s="1414"/>
      <c r="F38" s="1415"/>
      <c r="G38" s="578">
        <v>467402</v>
      </c>
      <c r="H38" s="241" t="s">
        <v>927</v>
      </c>
      <c r="I38" s="1479" t="s">
        <v>4535</v>
      </c>
      <c r="J38" s="1480"/>
      <c r="K38" s="1481" t="s">
        <v>4536</v>
      </c>
      <c r="L38" s="1482"/>
      <c r="M38" s="1482"/>
      <c r="N38" s="1483"/>
      <c r="O38" s="1505"/>
      <c r="P38" s="1505"/>
    </row>
    <row r="39" spans="2:17" ht="60" customHeight="1">
      <c r="B39" s="198" t="s">
        <v>401</v>
      </c>
      <c r="C39" s="1414" t="s">
        <v>1462</v>
      </c>
      <c r="D39" s="1414"/>
      <c r="E39" s="1414"/>
      <c r="F39" s="1415"/>
      <c r="G39" s="240">
        <v>0</v>
      </c>
      <c r="H39" s="241" t="s">
        <v>927</v>
      </c>
      <c r="I39" s="1479" t="s">
        <v>4537</v>
      </c>
      <c r="J39" s="1480"/>
      <c r="K39" s="1481"/>
      <c r="L39" s="1482"/>
      <c r="M39" s="1482"/>
      <c r="N39" s="1483"/>
      <c r="O39" s="1505"/>
      <c r="P39" s="1505"/>
    </row>
    <row r="40" spans="2:17" ht="42" customHeight="1">
      <c r="B40" s="205" t="s">
        <v>403</v>
      </c>
      <c r="C40" s="1484" t="s">
        <v>1463</v>
      </c>
      <c r="D40" s="1484"/>
      <c r="E40" s="1484"/>
      <c r="F40" s="1485"/>
      <c r="G40" s="419">
        <f>G38+G39</f>
        <v>467402</v>
      </c>
      <c r="H40" s="246"/>
      <c r="I40" s="1486"/>
      <c r="J40" s="1487"/>
      <c r="K40" s="1486"/>
      <c r="L40" s="1488"/>
      <c r="M40" s="1488"/>
      <c r="N40" s="1489"/>
      <c r="O40" s="1506"/>
      <c r="P40" s="1506"/>
      <c r="Q40" s="584"/>
    </row>
    <row r="41" spans="2:17" ht="57.75" customHeight="1">
      <c r="B41" s="1507" t="s">
        <v>1464</v>
      </c>
      <c r="C41" s="1508"/>
      <c r="D41" s="1508"/>
      <c r="E41" s="1508"/>
      <c r="F41" s="1508"/>
      <c r="G41" s="1508"/>
      <c r="H41" s="1508"/>
      <c r="I41" s="1508"/>
      <c r="J41" s="1508"/>
      <c r="K41" s="1508"/>
      <c r="L41" s="1508"/>
      <c r="M41" s="1508"/>
      <c r="N41" s="1508"/>
      <c r="O41" s="1508"/>
      <c r="P41" s="1509"/>
    </row>
    <row r="42" spans="2:17" ht="104.1" customHeight="1">
      <c r="B42" s="251" t="s">
        <v>460</v>
      </c>
      <c r="C42" s="2088" t="s">
        <v>1465</v>
      </c>
      <c r="D42" s="2088"/>
      <c r="E42" s="2088"/>
      <c r="F42" s="2088"/>
      <c r="G42" s="2088"/>
      <c r="H42" s="2220"/>
      <c r="I42" s="234" t="s">
        <v>1385</v>
      </c>
      <c r="J42" s="482" t="s">
        <v>4538</v>
      </c>
      <c r="K42" s="3079" t="s">
        <v>4539</v>
      </c>
      <c r="L42" s="3080"/>
      <c r="M42" s="3080"/>
      <c r="N42" s="3081"/>
      <c r="O42" s="236" t="s">
        <v>1466</v>
      </c>
      <c r="P42" s="204"/>
    </row>
    <row r="43" spans="2:17" ht="24.95" customHeight="1">
      <c r="B43" s="2110" t="s">
        <v>1467</v>
      </c>
      <c r="C43" s="1496"/>
      <c r="D43" s="1496"/>
      <c r="E43" s="1496"/>
      <c r="F43" s="1496"/>
      <c r="G43" s="1496"/>
      <c r="H43" s="1496"/>
      <c r="I43" s="1496"/>
      <c r="J43" s="1496"/>
      <c r="K43" s="2276"/>
      <c r="L43" s="1496"/>
      <c r="M43" s="1496"/>
      <c r="N43" s="1496"/>
      <c r="O43" s="1496"/>
      <c r="P43" s="1497"/>
    </row>
    <row r="44" spans="2:17" ht="110.25" customHeight="1">
      <c r="B44" s="253" t="s">
        <v>463</v>
      </c>
      <c r="C44" s="1513" t="s">
        <v>1468</v>
      </c>
      <c r="D44" s="1513"/>
      <c r="E44" s="1514"/>
      <c r="F44" s="238" t="s">
        <v>1469</v>
      </c>
      <c r="G44" s="1515" t="s">
        <v>1470</v>
      </c>
      <c r="H44" s="1516"/>
      <c r="I44" s="1515" t="s">
        <v>1471</v>
      </c>
      <c r="J44" s="1516"/>
      <c r="K44" s="1515" t="s">
        <v>1472</v>
      </c>
      <c r="L44" s="1516"/>
      <c r="M44" s="239" t="s">
        <v>1473</v>
      </c>
      <c r="N44" s="302" t="s">
        <v>1474</v>
      </c>
      <c r="O44" s="1443" t="s">
        <v>1452</v>
      </c>
      <c r="P44" s="1443" t="s">
        <v>4540</v>
      </c>
    </row>
    <row r="45" spans="2:17" ht="76.5" customHeight="1">
      <c r="B45" s="198" t="s">
        <v>394</v>
      </c>
      <c r="C45" s="1517" t="s">
        <v>1476</v>
      </c>
      <c r="D45" s="1517"/>
      <c r="E45" s="1518"/>
      <c r="F45" s="257" t="s">
        <v>1385</v>
      </c>
      <c r="G45" s="2103">
        <v>441208</v>
      </c>
      <c r="H45" s="2104"/>
      <c r="I45" s="1524" t="s">
        <v>927</v>
      </c>
      <c r="J45" s="1480"/>
      <c r="K45" s="1521">
        <v>144207.5</v>
      </c>
      <c r="L45" s="1522"/>
      <c r="M45" s="258" t="s">
        <v>2420</v>
      </c>
      <c r="N45" s="243" t="s">
        <v>4541</v>
      </c>
      <c r="O45" s="1425"/>
      <c r="P45" s="1425"/>
    </row>
    <row r="46" spans="2:17" ht="31.5" customHeight="1">
      <c r="B46" s="260"/>
      <c r="C46" s="2277" t="s">
        <v>1480</v>
      </c>
      <c r="D46" s="2277"/>
      <c r="E46" s="2278"/>
      <c r="F46" s="1430"/>
      <c r="G46" s="1431"/>
      <c r="H46" s="1431"/>
      <c r="I46" s="1431"/>
      <c r="J46" s="1431"/>
      <c r="K46" s="1431"/>
      <c r="L46" s="1431"/>
      <c r="M46" s="1431"/>
      <c r="N46" s="1523"/>
      <c r="O46" s="1425"/>
      <c r="P46" s="1425"/>
    </row>
    <row r="47" spans="2:17" ht="65.25" customHeight="1">
      <c r="B47" s="198" t="s">
        <v>401</v>
      </c>
      <c r="C47" s="2277" t="s">
        <v>1481</v>
      </c>
      <c r="D47" s="2277"/>
      <c r="E47" s="2278"/>
      <c r="F47" s="203" t="s">
        <v>1385</v>
      </c>
      <c r="G47" s="1519">
        <v>0</v>
      </c>
      <c r="H47" s="1520"/>
      <c r="I47" s="1479" t="s">
        <v>927</v>
      </c>
      <c r="J47" s="1480"/>
      <c r="K47" s="1521">
        <v>0</v>
      </c>
      <c r="L47" s="1522"/>
      <c r="M47" s="258" t="s">
        <v>1496</v>
      </c>
      <c r="N47" s="243"/>
      <c r="O47" s="1425"/>
      <c r="P47" s="1425"/>
    </row>
    <row r="48" spans="2:17" ht="35.25" customHeight="1">
      <c r="B48" s="260"/>
      <c r="C48" s="2277" t="s">
        <v>1483</v>
      </c>
      <c r="D48" s="2277"/>
      <c r="E48" s="2278"/>
      <c r="F48" s="1430"/>
      <c r="G48" s="1431"/>
      <c r="H48" s="1431"/>
      <c r="I48" s="1431"/>
      <c r="J48" s="1431"/>
      <c r="K48" s="1431"/>
      <c r="L48" s="1431"/>
      <c r="M48" s="1431"/>
      <c r="N48" s="1523"/>
      <c r="O48" s="1425"/>
      <c r="P48" s="1425"/>
    </row>
    <row r="49" spans="1:16" ht="42.75" customHeight="1">
      <c r="B49" s="266" t="s">
        <v>403</v>
      </c>
      <c r="C49" s="1525" t="s">
        <v>1484</v>
      </c>
      <c r="D49" s="1525"/>
      <c r="E49" s="1526"/>
      <c r="F49" s="267"/>
      <c r="G49" s="1527">
        <f>G45+G47</f>
        <v>441208</v>
      </c>
      <c r="H49" s="1528"/>
      <c r="I49" s="1486"/>
      <c r="J49" s="1487"/>
      <c r="K49" s="1529">
        <f>K45+K47</f>
        <v>144207.5</v>
      </c>
      <c r="L49" s="1530"/>
      <c r="M49" s="268"/>
      <c r="N49" s="269"/>
      <c r="O49" s="1444"/>
      <c r="P49" s="1444"/>
    </row>
    <row r="50" spans="1:16" ht="56.25" customHeight="1">
      <c r="B50" s="2273" t="s">
        <v>1485</v>
      </c>
      <c r="C50" s="2274"/>
      <c r="D50" s="2274"/>
      <c r="E50" s="2274"/>
      <c r="F50" s="2274"/>
      <c r="G50" s="2274"/>
      <c r="H50" s="2274"/>
      <c r="I50" s="2274"/>
      <c r="J50" s="2274"/>
      <c r="K50" s="2274"/>
      <c r="L50" s="2274"/>
      <c r="M50" s="2274"/>
      <c r="N50" s="2274"/>
      <c r="O50" s="2274"/>
      <c r="P50" s="2275"/>
    </row>
    <row r="51" spans="1:16" ht="92.25" customHeight="1">
      <c r="B51" s="253" t="s">
        <v>476</v>
      </c>
      <c r="C51" s="1513" t="s">
        <v>1486</v>
      </c>
      <c r="D51" s="1450"/>
      <c r="E51" s="1451"/>
      <c r="F51" s="254" t="s">
        <v>1487</v>
      </c>
      <c r="G51" s="1515" t="s">
        <v>1488</v>
      </c>
      <c r="H51" s="1516"/>
      <c r="I51" s="1515" t="s">
        <v>1471</v>
      </c>
      <c r="J51" s="1516"/>
      <c r="K51" s="1515" t="s">
        <v>1472</v>
      </c>
      <c r="L51" s="1516"/>
      <c r="M51" s="239" t="s">
        <v>1473</v>
      </c>
      <c r="N51" s="239" t="s">
        <v>1489</v>
      </c>
      <c r="O51" s="272"/>
      <c r="P51" s="273"/>
    </row>
    <row r="52" spans="1:16" s="603" customFormat="1" ht="77.25" customHeight="1">
      <c r="B52" s="198" t="s">
        <v>394</v>
      </c>
      <c r="C52" s="1414" t="s">
        <v>97</v>
      </c>
      <c r="D52" s="1414"/>
      <c r="E52" s="1415"/>
      <c r="F52" s="257" t="s">
        <v>1490</v>
      </c>
      <c r="G52" s="1532">
        <v>1266427</v>
      </c>
      <c r="H52" s="1533"/>
      <c r="I52" s="1479" t="s">
        <v>927</v>
      </c>
      <c r="J52" s="1480"/>
      <c r="K52" s="1521">
        <v>418345</v>
      </c>
      <c r="L52" s="1522"/>
      <c r="M52" s="258" t="s">
        <v>1491</v>
      </c>
      <c r="N52" s="468" t="s">
        <v>4542</v>
      </c>
      <c r="O52" s="201" t="s">
        <v>1493</v>
      </c>
      <c r="P52" s="202"/>
    </row>
    <row r="53" spans="1:16" s="603" customFormat="1" ht="75" customHeight="1">
      <c r="B53" s="198" t="s">
        <v>401</v>
      </c>
      <c r="C53" s="1414" t="s">
        <v>1403</v>
      </c>
      <c r="D53" s="1414"/>
      <c r="E53" s="1415"/>
      <c r="F53" s="257" t="s">
        <v>1490</v>
      </c>
      <c r="G53" s="1532">
        <v>2712727</v>
      </c>
      <c r="H53" s="1533"/>
      <c r="I53" s="1479" t="s">
        <v>927</v>
      </c>
      <c r="J53" s="1480"/>
      <c r="K53" s="1521">
        <v>1034238</v>
      </c>
      <c r="L53" s="1522"/>
      <c r="M53" s="258" t="s">
        <v>1491</v>
      </c>
      <c r="N53" s="468" t="s">
        <v>4543</v>
      </c>
      <c r="O53" s="201" t="s">
        <v>940</v>
      </c>
      <c r="P53" s="202"/>
    </row>
    <row r="54" spans="1:16" s="603" customFormat="1" ht="32.25" customHeight="1">
      <c r="B54" s="198" t="s">
        <v>403</v>
      </c>
      <c r="C54" s="1414" t="s">
        <v>1495</v>
      </c>
      <c r="D54" s="1414"/>
      <c r="E54" s="1415"/>
      <c r="F54" s="257" t="s">
        <v>1482</v>
      </c>
      <c r="G54" s="1532">
        <v>0</v>
      </c>
      <c r="H54" s="1533"/>
      <c r="I54" s="1479" t="s">
        <v>4537</v>
      </c>
      <c r="J54" s="1480"/>
      <c r="K54" s="1521">
        <v>0</v>
      </c>
      <c r="L54" s="1522"/>
      <c r="M54" s="258" t="s">
        <v>1496</v>
      </c>
      <c r="N54" s="468"/>
      <c r="O54" s="201" t="s">
        <v>1514</v>
      </c>
      <c r="P54" s="202"/>
    </row>
    <row r="55" spans="1:16" s="603" customFormat="1" ht="44.45" customHeight="1">
      <c r="B55" s="198" t="s">
        <v>405</v>
      </c>
      <c r="C55" s="1414" t="s">
        <v>1497</v>
      </c>
      <c r="D55" s="1414"/>
      <c r="E55" s="1415"/>
      <c r="F55" s="591" t="s">
        <v>1482</v>
      </c>
      <c r="G55" s="1532">
        <v>0</v>
      </c>
      <c r="H55" s="1533"/>
      <c r="I55" s="1479" t="s">
        <v>4537</v>
      </c>
      <c r="J55" s="1480"/>
      <c r="K55" s="1521">
        <v>0</v>
      </c>
      <c r="L55" s="1522"/>
      <c r="M55" s="258" t="s">
        <v>1496</v>
      </c>
      <c r="N55" s="768"/>
      <c r="O55" s="204" t="s">
        <v>1475</v>
      </c>
      <c r="P55" s="278"/>
    </row>
    <row r="56" spans="1:16" s="603" customFormat="1" ht="51" customHeight="1">
      <c r="B56" s="198" t="s">
        <v>408</v>
      </c>
      <c r="C56" s="1414" t="s">
        <v>4544</v>
      </c>
      <c r="D56" s="1414"/>
      <c r="E56" s="1415"/>
      <c r="F56" s="257" t="s">
        <v>1490</v>
      </c>
      <c r="G56" s="1532">
        <v>81372</v>
      </c>
      <c r="H56" s="1533"/>
      <c r="I56" s="1479" t="s">
        <v>927</v>
      </c>
      <c r="J56" s="1480"/>
      <c r="K56" s="1521">
        <v>23960</v>
      </c>
      <c r="L56" s="1522"/>
      <c r="M56" s="258" t="s">
        <v>1491</v>
      </c>
      <c r="N56" s="468" t="s">
        <v>4545</v>
      </c>
      <c r="O56" s="202" t="s">
        <v>940</v>
      </c>
      <c r="P56" s="485"/>
    </row>
    <row r="57" spans="1:16" ht="61.5" customHeight="1">
      <c r="B57" s="205" t="s">
        <v>410</v>
      </c>
      <c r="C57" s="1697" t="s">
        <v>1500</v>
      </c>
      <c r="D57" s="1697"/>
      <c r="E57" s="1698"/>
      <c r="F57" s="279"/>
      <c r="G57" s="1527">
        <f>G52+G53+G54+G55+G56</f>
        <v>4060526</v>
      </c>
      <c r="H57" s="1528"/>
      <c r="I57" s="1486"/>
      <c r="J57" s="1487"/>
      <c r="K57" s="1529">
        <f>K52+K53+K54+K55+K56</f>
        <v>1476543</v>
      </c>
      <c r="L57" s="1530"/>
      <c r="M57" s="268"/>
      <c r="N57" s="269"/>
      <c r="O57" s="280"/>
      <c r="P57" s="280"/>
    </row>
    <row r="58" spans="1:16" ht="50.25" customHeight="1">
      <c r="A58" s="611"/>
      <c r="B58" s="2270" t="s">
        <v>1501</v>
      </c>
      <c r="C58" s="2271"/>
      <c r="D58" s="2271"/>
      <c r="E58" s="2271"/>
      <c r="F58" s="2271"/>
      <c r="G58" s="2271"/>
      <c r="H58" s="2271"/>
      <c r="I58" s="2271"/>
      <c r="J58" s="2271"/>
      <c r="K58" s="2271"/>
      <c r="L58" s="2271"/>
      <c r="M58" s="2271"/>
      <c r="N58" s="2271"/>
      <c r="O58" s="2271"/>
      <c r="P58" s="2272"/>
    </row>
    <row r="59" spans="1:16" ht="64.5" customHeight="1">
      <c r="B59" s="282" t="s">
        <v>486</v>
      </c>
      <c r="C59" s="1543" t="s">
        <v>1502</v>
      </c>
      <c r="D59" s="1543"/>
      <c r="E59" s="1543"/>
      <c r="F59" s="1543"/>
      <c r="G59" s="1543"/>
      <c r="H59" s="1543"/>
      <c r="I59" s="1544"/>
      <c r="J59" s="283">
        <f>G49/(G49+G57)</f>
        <v>9.8008456297062424E-2</v>
      </c>
      <c r="K59" s="284" t="s">
        <v>1386</v>
      </c>
      <c r="L59" s="1539" t="s">
        <v>4546</v>
      </c>
      <c r="M59" s="1540"/>
      <c r="N59" s="1541"/>
      <c r="O59" s="1534"/>
      <c r="P59" s="1534"/>
    </row>
    <row r="60" spans="1:16" ht="49.5" customHeight="1">
      <c r="B60" s="286" t="s">
        <v>488</v>
      </c>
      <c r="C60" s="1543" t="s">
        <v>1503</v>
      </c>
      <c r="D60" s="1543"/>
      <c r="E60" s="1543"/>
      <c r="F60" s="1543"/>
      <c r="G60" s="1543"/>
      <c r="H60" s="1543"/>
      <c r="I60" s="1544"/>
      <c r="J60" s="283">
        <f>G45/G49</f>
        <v>1</v>
      </c>
      <c r="K60" s="284" t="s">
        <v>1449</v>
      </c>
      <c r="L60" s="1539"/>
      <c r="M60" s="1540"/>
      <c r="N60" s="1541"/>
      <c r="O60" s="1535"/>
      <c r="P60" s="1535"/>
    </row>
    <row r="61" spans="1:16" ht="45" customHeight="1">
      <c r="B61" s="286" t="s">
        <v>490</v>
      </c>
      <c r="C61" s="1414" t="s">
        <v>1504</v>
      </c>
      <c r="D61" s="1414"/>
      <c r="E61" s="1414"/>
      <c r="F61" s="1414"/>
      <c r="G61" s="1414"/>
      <c r="H61" s="1414"/>
      <c r="I61" s="1415"/>
      <c r="J61" s="288">
        <f>SUM(G49,G57)</f>
        <v>4501734</v>
      </c>
      <c r="K61" s="284" t="s">
        <v>1386</v>
      </c>
      <c r="L61" s="1539"/>
      <c r="M61" s="1540"/>
      <c r="N61" s="1541"/>
      <c r="O61" s="1535"/>
      <c r="P61" s="1535"/>
    </row>
    <row r="62" spans="1:16" ht="57" customHeight="1">
      <c r="B62" s="286" t="s">
        <v>492</v>
      </c>
      <c r="C62" s="1414" t="s">
        <v>1505</v>
      </c>
      <c r="D62" s="1414"/>
      <c r="E62" s="1414"/>
      <c r="F62" s="1414"/>
      <c r="G62" s="1414"/>
      <c r="H62" s="1414"/>
      <c r="I62" s="1415"/>
      <c r="J62" s="283">
        <f>(G49+G57)/J27</f>
        <v>0.96313862249346116</v>
      </c>
      <c r="K62" s="284" t="s">
        <v>1386</v>
      </c>
      <c r="L62" s="1539"/>
      <c r="M62" s="1540"/>
      <c r="N62" s="1541"/>
      <c r="O62" s="1535"/>
      <c r="P62" s="1535"/>
    </row>
    <row r="63" spans="1:16" ht="69" customHeight="1">
      <c r="B63" s="289" t="s">
        <v>494</v>
      </c>
      <c r="C63" s="1414" t="s">
        <v>1506</v>
      </c>
      <c r="D63" s="1414"/>
      <c r="E63" s="1414"/>
      <c r="F63" s="1414"/>
      <c r="G63" s="1414"/>
      <c r="H63" s="1414"/>
      <c r="I63" s="1415"/>
      <c r="J63" s="290">
        <f>(K49+K57)/J28</f>
        <v>1.3423399445424455</v>
      </c>
      <c r="K63" s="284" t="s">
        <v>1386</v>
      </c>
      <c r="L63" s="1539"/>
      <c r="M63" s="1540"/>
      <c r="N63" s="1541"/>
      <c r="O63" s="1535"/>
      <c r="P63" s="1535"/>
    </row>
    <row r="64" spans="1:16" ht="42.75" customHeight="1">
      <c r="B64" s="289" t="s">
        <v>496</v>
      </c>
      <c r="C64" s="1537" t="s">
        <v>1507</v>
      </c>
      <c r="D64" s="1537"/>
      <c r="E64" s="1537"/>
      <c r="F64" s="1537"/>
      <c r="G64" s="1537"/>
      <c r="H64" s="1537"/>
      <c r="I64" s="1538"/>
      <c r="J64" s="426" t="str">
        <f>IF(J62&lt;0.945,"Funding gap","No funding gap")</f>
        <v>No funding gap</v>
      </c>
      <c r="K64" s="293" t="s">
        <v>1449</v>
      </c>
      <c r="L64" s="1539"/>
      <c r="M64" s="1540"/>
      <c r="N64" s="1541"/>
      <c r="O64" s="1536"/>
      <c r="P64" s="1536"/>
    </row>
    <row r="65" spans="2:16" ht="53.25" customHeight="1">
      <c r="B65" s="289" t="s">
        <v>498</v>
      </c>
      <c r="C65" s="1542" t="s">
        <v>1508</v>
      </c>
      <c r="D65" s="1542"/>
      <c r="E65" s="1542"/>
      <c r="F65" s="1542"/>
      <c r="G65" s="1542"/>
      <c r="H65" s="1542"/>
      <c r="I65" s="2269"/>
      <c r="J65" s="292">
        <f>G45/J27</f>
        <v>9.4395729590663294E-2</v>
      </c>
      <c r="K65" s="284" t="s">
        <v>1386</v>
      </c>
      <c r="L65" s="1539"/>
      <c r="M65" s="1540"/>
      <c r="N65" s="1541"/>
      <c r="O65" s="287"/>
      <c r="P65" s="287"/>
    </row>
    <row r="66" spans="2:16" ht="39" customHeight="1">
      <c r="B66" s="191" t="s">
        <v>500</v>
      </c>
      <c r="C66" s="1464" t="s">
        <v>1509</v>
      </c>
      <c r="D66" s="1464"/>
      <c r="E66" s="1464"/>
      <c r="F66" s="1464"/>
      <c r="G66" s="1464"/>
      <c r="H66" s="1464"/>
      <c r="I66" s="1464"/>
      <c r="J66" s="1465"/>
      <c r="K66" s="1545" t="s">
        <v>4538</v>
      </c>
      <c r="L66" s="1548" t="s">
        <v>4547</v>
      </c>
      <c r="M66" s="1549"/>
      <c r="N66" s="1550"/>
      <c r="O66" s="1443" t="s">
        <v>4548</v>
      </c>
      <c r="P66" s="1443"/>
    </row>
    <row r="67" spans="2:16" ht="21" customHeight="1">
      <c r="B67" s="198" t="s">
        <v>394</v>
      </c>
      <c r="C67" s="1557" t="s">
        <v>1511</v>
      </c>
      <c r="D67" s="1557"/>
      <c r="E67" s="1557"/>
      <c r="F67" s="1557"/>
      <c r="G67" s="1557"/>
      <c r="H67" s="1557"/>
      <c r="I67" s="2268"/>
      <c r="J67" s="299" t="s">
        <v>1385</v>
      </c>
      <c r="K67" s="1546"/>
      <c r="L67" s="1551"/>
      <c r="M67" s="1552"/>
      <c r="N67" s="1553"/>
      <c r="O67" s="1425"/>
      <c r="P67" s="1425"/>
    </row>
    <row r="68" spans="2:16" ht="21" customHeight="1">
      <c r="B68" s="198" t="s">
        <v>401</v>
      </c>
      <c r="C68" s="1557" t="s">
        <v>1512</v>
      </c>
      <c r="D68" s="1557"/>
      <c r="E68" s="1557"/>
      <c r="F68" s="1557"/>
      <c r="G68" s="1557"/>
      <c r="H68" s="1557"/>
      <c r="I68" s="2268"/>
      <c r="J68" s="299" t="s">
        <v>1520</v>
      </c>
      <c r="K68" s="1546"/>
      <c r="L68" s="1551"/>
      <c r="M68" s="1552"/>
      <c r="N68" s="1553"/>
      <c r="O68" s="1425"/>
      <c r="P68" s="1425"/>
    </row>
    <row r="69" spans="2:16" ht="21" customHeight="1">
      <c r="B69" s="198" t="s">
        <v>403</v>
      </c>
      <c r="C69" s="1557" t="s">
        <v>1513</v>
      </c>
      <c r="D69" s="1557"/>
      <c r="E69" s="1557"/>
      <c r="F69" s="1557"/>
      <c r="G69" s="1557"/>
      <c r="H69" s="1557"/>
      <c r="I69" s="2268"/>
      <c r="J69" s="299" t="s">
        <v>1520</v>
      </c>
      <c r="K69" s="1546"/>
      <c r="L69" s="1551"/>
      <c r="M69" s="1552"/>
      <c r="N69" s="1553"/>
      <c r="O69" s="1425"/>
      <c r="P69" s="1425"/>
    </row>
    <row r="70" spans="2:16" ht="21" customHeight="1">
      <c r="B70" s="198" t="s">
        <v>405</v>
      </c>
      <c r="C70" s="1557" t="s">
        <v>1514</v>
      </c>
      <c r="D70" s="1557"/>
      <c r="E70" s="1557"/>
      <c r="F70" s="1557"/>
      <c r="G70" s="1557"/>
      <c r="H70" s="1557"/>
      <c r="I70" s="2268"/>
      <c r="J70" s="299" t="s">
        <v>1520</v>
      </c>
      <c r="K70" s="1546"/>
      <c r="L70" s="1551"/>
      <c r="M70" s="1552"/>
      <c r="N70" s="1553"/>
      <c r="O70" s="1425"/>
      <c r="P70" s="1425"/>
    </row>
    <row r="71" spans="2:16" ht="21" customHeight="1">
      <c r="B71" s="198" t="s">
        <v>408</v>
      </c>
      <c r="C71" s="1558" t="s">
        <v>1515</v>
      </c>
      <c r="D71" s="1558"/>
      <c r="E71" s="1558"/>
      <c r="F71" s="1410"/>
      <c r="G71" s="1559" t="s">
        <v>1496</v>
      </c>
      <c r="H71" s="1560"/>
      <c r="I71" s="1560"/>
      <c r="J71" s="1561"/>
      <c r="K71" s="1547"/>
      <c r="L71" s="1554"/>
      <c r="M71" s="1555"/>
      <c r="N71" s="1556"/>
      <c r="O71" s="1426"/>
      <c r="P71" s="1426"/>
    </row>
    <row r="72" spans="2:16" ht="35.25" customHeight="1">
      <c r="B72" s="224" t="s">
        <v>1516</v>
      </c>
      <c r="C72" s="255" t="s">
        <v>561</v>
      </c>
      <c r="D72" s="1414" t="s">
        <v>1517</v>
      </c>
      <c r="E72" s="1414"/>
      <c r="F72" s="1414"/>
      <c r="G72" s="1414"/>
      <c r="H72" s="1414"/>
      <c r="I72" s="1414"/>
      <c r="J72" s="1414"/>
      <c r="K72" s="1414"/>
      <c r="L72" s="1414"/>
      <c r="M72" s="1414"/>
      <c r="N72" s="1562"/>
      <c r="O72" s="291"/>
      <c r="P72" s="297"/>
    </row>
    <row r="73" spans="2:16" ht="20.25" customHeight="1">
      <c r="B73" s="205" t="s">
        <v>418</v>
      </c>
      <c r="C73" s="1558" t="s">
        <v>1518</v>
      </c>
      <c r="D73" s="1558"/>
      <c r="E73" s="1558"/>
      <c r="F73" s="1574" t="s">
        <v>1385</v>
      </c>
      <c r="G73" s="1575"/>
      <c r="H73" s="1545" t="s">
        <v>1449</v>
      </c>
      <c r="I73" s="1576" t="s">
        <v>4549</v>
      </c>
      <c r="J73" s="1577"/>
      <c r="K73" s="1577"/>
      <c r="L73" s="1577"/>
      <c r="M73" s="1577"/>
      <c r="N73" s="1690"/>
      <c r="O73" s="1443" t="s">
        <v>4548</v>
      </c>
      <c r="P73" s="1443"/>
    </row>
    <row r="74" spans="2:16" ht="20.25" customHeight="1">
      <c r="B74" s="205" t="s">
        <v>508</v>
      </c>
      <c r="C74" s="1558" t="s">
        <v>1519</v>
      </c>
      <c r="D74" s="1558"/>
      <c r="E74" s="1558"/>
      <c r="F74" s="1574" t="s">
        <v>1520</v>
      </c>
      <c r="G74" s="1575"/>
      <c r="H74" s="1546"/>
      <c r="I74" s="1691"/>
      <c r="J74" s="1692"/>
      <c r="K74" s="1692"/>
      <c r="L74" s="1692"/>
      <c r="M74" s="1692"/>
      <c r="N74" s="1693"/>
      <c r="O74" s="1425"/>
      <c r="P74" s="1425"/>
    </row>
    <row r="75" spans="2:16" ht="20.25" customHeight="1">
      <c r="B75" s="205" t="s">
        <v>510</v>
      </c>
      <c r="C75" s="1558" t="s">
        <v>1521</v>
      </c>
      <c r="D75" s="1558"/>
      <c r="E75" s="1558"/>
      <c r="F75" s="1574" t="s">
        <v>1520</v>
      </c>
      <c r="G75" s="1575"/>
      <c r="H75" s="1546"/>
      <c r="I75" s="1691"/>
      <c r="J75" s="1692"/>
      <c r="K75" s="1692"/>
      <c r="L75" s="1692"/>
      <c r="M75" s="1692"/>
      <c r="N75" s="1693"/>
      <c r="O75" s="1425"/>
      <c r="P75" s="1425"/>
    </row>
    <row r="76" spans="2:16" ht="34.5" customHeight="1">
      <c r="B76" s="189"/>
      <c r="C76" s="484" t="s">
        <v>401</v>
      </c>
      <c r="D76" s="1464" t="s">
        <v>1522</v>
      </c>
      <c r="E76" s="1464"/>
      <c r="F76" s="1464"/>
      <c r="G76" s="1465"/>
      <c r="H76" s="1546"/>
      <c r="I76" s="1691"/>
      <c r="J76" s="1692"/>
      <c r="K76" s="1692"/>
      <c r="L76" s="1692"/>
      <c r="M76" s="1692"/>
      <c r="N76" s="1693"/>
      <c r="O76" s="1425"/>
      <c r="P76" s="1425"/>
    </row>
    <row r="77" spans="2:16" ht="21" customHeight="1">
      <c r="B77" s="205" t="s">
        <v>418</v>
      </c>
      <c r="C77" s="1558" t="s">
        <v>1518</v>
      </c>
      <c r="D77" s="1558"/>
      <c r="E77" s="1410"/>
      <c r="F77" s="1574" t="s">
        <v>1385</v>
      </c>
      <c r="G77" s="1575"/>
      <c r="H77" s="1546"/>
      <c r="I77" s="1691"/>
      <c r="J77" s="1692"/>
      <c r="K77" s="1692"/>
      <c r="L77" s="1692"/>
      <c r="M77" s="1692"/>
      <c r="N77" s="1693"/>
      <c r="O77" s="1425"/>
      <c r="P77" s="1425"/>
    </row>
    <row r="78" spans="2:16" ht="21" customHeight="1">
      <c r="B78" s="205" t="s">
        <v>508</v>
      </c>
      <c r="C78" s="1558" t="s">
        <v>1519</v>
      </c>
      <c r="D78" s="1558"/>
      <c r="E78" s="1410"/>
      <c r="F78" s="1574" t="s">
        <v>1520</v>
      </c>
      <c r="G78" s="1575"/>
      <c r="H78" s="1546"/>
      <c r="I78" s="1691"/>
      <c r="J78" s="1692"/>
      <c r="K78" s="1692"/>
      <c r="L78" s="1692"/>
      <c r="M78" s="1692"/>
      <c r="N78" s="1693"/>
      <c r="O78" s="1425"/>
      <c r="P78" s="1425"/>
    </row>
    <row r="79" spans="2:16" ht="21" customHeight="1">
      <c r="B79" s="205" t="s">
        <v>510</v>
      </c>
      <c r="C79" s="1558" t="s">
        <v>1523</v>
      </c>
      <c r="D79" s="1558"/>
      <c r="E79" s="1410"/>
      <c r="F79" s="1574" t="s">
        <v>1520</v>
      </c>
      <c r="G79" s="1575"/>
      <c r="H79" s="1546"/>
      <c r="I79" s="1691"/>
      <c r="J79" s="1692"/>
      <c r="K79" s="1692"/>
      <c r="L79" s="1692"/>
      <c r="M79" s="1692"/>
      <c r="N79" s="1693"/>
      <c r="O79" s="1425"/>
      <c r="P79" s="1425"/>
    </row>
    <row r="80" spans="2:16" ht="21" customHeight="1">
      <c r="B80" s="205" t="s">
        <v>512</v>
      </c>
      <c r="C80" s="1558" t="s">
        <v>1514</v>
      </c>
      <c r="D80" s="1558"/>
      <c r="E80" s="1410"/>
      <c r="F80" s="1574" t="s">
        <v>1520</v>
      </c>
      <c r="G80" s="1575"/>
      <c r="H80" s="1546"/>
      <c r="I80" s="1691"/>
      <c r="J80" s="1692"/>
      <c r="K80" s="1692"/>
      <c r="L80" s="1692"/>
      <c r="M80" s="1692"/>
      <c r="N80" s="1693"/>
      <c r="O80" s="1425"/>
      <c r="P80" s="1425"/>
    </row>
    <row r="81" spans="2:16" ht="26.25" customHeight="1">
      <c r="B81" s="205" t="s">
        <v>513</v>
      </c>
      <c r="C81" s="1558" t="s">
        <v>1524</v>
      </c>
      <c r="D81" s="1558"/>
      <c r="E81" s="1410"/>
      <c r="F81" s="1574"/>
      <c r="G81" s="1575"/>
      <c r="H81" s="1547"/>
      <c r="I81" s="1983"/>
      <c r="J81" s="2049"/>
      <c r="K81" s="2049"/>
      <c r="L81" s="2049"/>
      <c r="M81" s="2049"/>
      <c r="N81" s="1984"/>
      <c r="O81" s="1426"/>
      <c r="P81" s="1426"/>
    </row>
    <row r="82" spans="2:16" ht="44.25" customHeight="1">
      <c r="B82" s="298" t="s">
        <v>968</v>
      </c>
      <c r="C82" s="2266" t="s">
        <v>1525</v>
      </c>
      <c r="D82" s="2266"/>
      <c r="E82" s="2267"/>
      <c r="F82" s="1411"/>
      <c r="G82" s="1412"/>
      <c r="H82" s="1412"/>
      <c r="I82" s="1412"/>
      <c r="J82" s="1412"/>
      <c r="K82" s="1412"/>
      <c r="L82" s="1412"/>
      <c r="M82" s="1412"/>
      <c r="N82" s="1413"/>
      <c r="O82" s="2080"/>
      <c r="P82" s="2081"/>
    </row>
    <row r="83" spans="2:16" ht="42" customHeight="1">
      <c r="B83" s="2076" t="s">
        <v>1526</v>
      </c>
      <c r="C83" s="2077"/>
      <c r="D83" s="2077"/>
      <c r="E83" s="2077"/>
      <c r="F83" s="2077"/>
      <c r="G83" s="2077"/>
      <c r="H83" s="2077"/>
      <c r="I83" s="2077"/>
      <c r="J83" s="2077"/>
      <c r="K83" s="2077"/>
      <c r="L83" s="2077"/>
      <c r="M83" s="2077"/>
      <c r="N83" s="2077"/>
      <c r="O83" s="2077"/>
      <c r="P83" s="2078"/>
    </row>
    <row r="84" spans="2:16" ht="49.5" customHeight="1">
      <c r="B84" s="191" t="s">
        <v>518</v>
      </c>
      <c r="C84" s="1414" t="s">
        <v>1527</v>
      </c>
      <c r="D84" s="1414"/>
      <c r="E84" s="1414"/>
      <c r="F84" s="1414"/>
      <c r="G84" s="1415"/>
      <c r="H84" s="299" t="s">
        <v>1482</v>
      </c>
      <c r="I84" s="1580" t="s">
        <v>1449</v>
      </c>
      <c r="J84" s="1581"/>
      <c r="K84" s="1928" t="s">
        <v>4550</v>
      </c>
      <c r="L84" s="1929"/>
      <c r="M84" s="1929"/>
      <c r="N84" s="1930"/>
      <c r="O84" s="201" t="s">
        <v>1452</v>
      </c>
      <c r="P84" s="202" t="s">
        <v>4551</v>
      </c>
    </row>
    <row r="85" spans="2:16" ht="20.25" customHeight="1">
      <c r="B85" s="1585" t="s">
        <v>1528</v>
      </c>
      <c r="C85" s="1586"/>
      <c r="D85" s="1586"/>
      <c r="E85" s="1587"/>
      <c r="F85" s="1500" t="s">
        <v>1529</v>
      </c>
      <c r="G85" s="1502"/>
      <c r="H85" s="1501"/>
      <c r="I85" s="1500" t="s">
        <v>1530</v>
      </c>
      <c r="J85" s="1502"/>
      <c r="K85" s="1500" t="s">
        <v>1458</v>
      </c>
      <c r="L85" s="1502"/>
      <c r="M85" s="1502"/>
      <c r="N85" s="1503"/>
      <c r="O85" s="1534"/>
      <c r="P85" s="1534"/>
    </row>
    <row r="86" spans="2:16" ht="21" customHeight="1">
      <c r="B86" s="1588"/>
      <c r="C86" s="1589"/>
      <c r="D86" s="1589"/>
      <c r="E86" s="1590"/>
      <c r="F86" s="1594"/>
      <c r="G86" s="1595"/>
      <c r="H86" s="1596"/>
      <c r="I86" s="1597"/>
      <c r="J86" s="1598"/>
      <c r="K86" s="2260"/>
      <c r="L86" s="2261"/>
      <c r="M86" s="2261"/>
      <c r="N86" s="2262"/>
      <c r="O86" s="1535"/>
      <c r="P86" s="1535"/>
    </row>
    <row r="87" spans="2:16" ht="21" customHeight="1">
      <c r="B87" s="1588"/>
      <c r="C87" s="1589"/>
      <c r="D87" s="1589"/>
      <c r="E87" s="1590"/>
      <c r="F87" s="1594"/>
      <c r="G87" s="1595"/>
      <c r="H87" s="1596"/>
      <c r="I87" s="1597"/>
      <c r="J87" s="1598"/>
      <c r="K87" s="2260"/>
      <c r="L87" s="2261"/>
      <c r="M87" s="2261"/>
      <c r="N87" s="2262"/>
      <c r="O87" s="1535"/>
      <c r="P87" s="1535"/>
    </row>
    <row r="88" spans="2:16" ht="21" customHeight="1">
      <c r="B88" s="1588"/>
      <c r="C88" s="1589"/>
      <c r="D88" s="1589"/>
      <c r="E88" s="1590"/>
      <c r="F88" s="1594"/>
      <c r="G88" s="1595"/>
      <c r="H88" s="1596"/>
      <c r="I88" s="1597"/>
      <c r="J88" s="1598"/>
      <c r="K88" s="2260"/>
      <c r="L88" s="2261"/>
      <c r="M88" s="2261"/>
      <c r="N88" s="2262"/>
      <c r="O88" s="1535"/>
      <c r="P88" s="1535"/>
    </row>
    <row r="89" spans="2:16" ht="21.75" customHeight="1">
      <c r="B89" s="1591"/>
      <c r="C89" s="1592"/>
      <c r="D89" s="1592"/>
      <c r="E89" s="1593"/>
      <c r="F89" s="1599"/>
      <c r="G89" s="1600"/>
      <c r="H89" s="1601"/>
      <c r="I89" s="1602"/>
      <c r="J89" s="1603"/>
      <c r="K89" s="2263"/>
      <c r="L89" s="2264"/>
      <c r="M89" s="2264"/>
      <c r="N89" s="2265"/>
      <c r="O89" s="2075"/>
      <c r="P89" s="2075"/>
    </row>
    <row r="90" spans="2:16" ht="26.25" customHeight="1">
      <c r="B90" s="1416" t="s">
        <v>1533</v>
      </c>
      <c r="C90" s="1417"/>
      <c r="D90" s="1417"/>
      <c r="E90" s="1417"/>
      <c r="F90" s="1417"/>
      <c r="G90" s="1417"/>
      <c r="H90" s="1417"/>
      <c r="I90" s="1417"/>
      <c r="J90" s="1417"/>
      <c r="K90" s="1417"/>
      <c r="L90" s="1417"/>
      <c r="M90" s="1417"/>
      <c r="N90" s="1417"/>
      <c r="O90" s="1417"/>
      <c r="P90" s="1418"/>
    </row>
    <row r="91" spans="2:16" ht="50.25" customHeight="1">
      <c r="B91" s="303" t="s">
        <v>523</v>
      </c>
      <c r="C91" s="1638" t="s">
        <v>1534</v>
      </c>
      <c r="D91" s="1638"/>
      <c r="E91" s="1638"/>
      <c r="F91" s="1638"/>
      <c r="G91" s="1638"/>
      <c r="H91" s="1638"/>
      <c r="I91" s="1638"/>
      <c r="J91" s="1638"/>
      <c r="K91" s="1638"/>
      <c r="L91" s="1638"/>
      <c r="M91" s="1638"/>
      <c r="N91" s="2061"/>
      <c r="O91" s="1424" t="s">
        <v>1475</v>
      </c>
      <c r="P91" s="1424"/>
    </row>
    <row r="92" spans="2:16" ht="20.25" customHeight="1">
      <c r="B92" s="1609" t="s">
        <v>1536</v>
      </c>
      <c r="C92" s="1610"/>
      <c r="D92" s="1610"/>
      <c r="E92" s="1610"/>
      <c r="F92" s="1611"/>
      <c r="G92" s="2257" t="s">
        <v>1537</v>
      </c>
      <c r="H92" s="2258"/>
      <c r="I92" s="2258"/>
      <c r="J92" s="2258"/>
      <c r="K92" s="2258"/>
      <c r="L92" s="2258"/>
      <c r="M92" s="2258"/>
      <c r="N92" s="2259"/>
      <c r="O92" s="1425"/>
      <c r="P92" s="1425"/>
    </row>
    <row r="93" spans="2:16" ht="29.25" customHeight="1">
      <c r="B93" s="2072"/>
      <c r="C93" s="2073"/>
      <c r="D93" s="2073"/>
      <c r="E93" s="2073"/>
      <c r="F93" s="2074"/>
      <c r="G93" s="489" t="s">
        <v>1538</v>
      </c>
      <c r="H93" s="489" t="s">
        <v>1539</v>
      </c>
      <c r="I93" s="489" t="s">
        <v>981</v>
      </c>
      <c r="J93" s="489" t="s">
        <v>1540</v>
      </c>
      <c r="K93" s="2257" t="s">
        <v>1449</v>
      </c>
      <c r="L93" s="2258"/>
      <c r="M93" s="2258"/>
      <c r="N93" s="2259"/>
      <c r="O93" s="1425"/>
      <c r="P93" s="1426"/>
    </row>
    <row r="94" spans="2:16" ht="60" customHeight="1">
      <c r="B94" s="432" t="s">
        <v>394</v>
      </c>
      <c r="C94" s="2021" t="s">
        <v>2431</v>
      </c>
      <c r="D94" s="2021"/>
      <c r="E94" s="2021"/>
      <c r="F94" s="2021"/>
      <c r="G94" s="2021"/>
      <c r="H94" s="2021"/>
      <c r="I94" s="2021"/>
      <c r="J94" s="2022"/>
      <c r="K94" s="2247" t="s">
        <v>4552</v>
      </c>
      <c r="L94" s="2248"/>
      <c r="M94" s="2248"/>
      <c r="N94" s="2249"/>
      <c r="O94" s="1425"/>
      <c r="P94" s="1534"/>
    </row>
    <row r="95" spans="2:16" ht="21.75" customHeight="1">
      <c r="B95" s="432" t="s">
        <v>530</v>
      </c>
      <c r="C95" s="2021" t="s">
        <v>1542</v>
      </c>
      <c r="D95" s="2021"/>
      <c r="E95" s="2021"/>
      <c r="F95" s="2022"/>
      <c r="G95" s="399" t="s">
        <v>1385</v>
      </c>
      <c r="H95" s="399" t="s">
        <v>1385</v>
      </c>
      <c r="I95" s="399" t="s">
        <v>1385</v>
      </c>
      <c r="J95" s="399" t="s">
        <v>1385</v>
      </c>
      <c r="K95" s="2250"/>
      <c r="L95" s="1649"/>
      <c r="M95" s="1649"/>
      <c r="N95" s="1650"/>
      <c r="O95" s="1425"/>
      <c r="P95" s="1535"/>
    </row>
    <row r="96" spans="2:16" ht="21.75" customHeight="1">
      <c r="B96" s="434" t="s">
        <v>532</v>
      </c>
      <c r="C96" s="2044" t="s">
        <v>1543</v>
      </c>
      <c r="D96" s="2044"/>
      <c r="E96" s="2044"/>
      <c r="F96" s="2060"/>
      <c r="G96" s="435" t="s">
        <v>1385</v>
      </c>
      <c r="H96" s="435" t="s">
        <v>1385</v>
      </c>
      <c r="I96" s="435" t="s">
        <v>1385</v>
      </c>
      <c r="J96" s="435" t="s">
        <v>1385</v>
      </c>
      <c r="K96" s="2251"/>
      <c r="L96" s="1651"/>
      <c r="M96" s="1651"/>
      <c r="N96" s="1652"/>
      <c r="O96" s="1425"/>
      <c r="P96" s="1535"/>
    </row>
    <row r="97" spans="2:16" ht="42" customHeight="1">
      <c r="B97" s="438" t="s">
        <v>401</v>
      </c>
      <c r="C97" s="1638" t="s">
        <v>1544</v>
      </c>
      <c r="D97" s="1638"/>
      <c r="E97" s="1638"/>
      <c r="F97" s="1638"/>
      <c r="G97" s="1638"/>
      <c r="H97" s="1638"/>
      <c r="I97" s="1638"/>
      <c r="J97" s="1642"/>
      <c r="K97" s="2247" t="s">
        <v>4552</v>
      </c>
      <c r="L97" s="2248"/>
      <c r="M97" s="2248"/>
      <c r="N97" s="2249"/>
      <c r="O97" s="1425"/>
      <c r="P97" s="1535"/>
    </row>
    <row r="98" spans="2:16" ht="21" customHeight="1">
      <c r="B98" s="432" t="s">
        <v>530</v>
      </c>
      <c r="C98" s="2021" t="s">
        <v>1542</v>
      </c>
      <c r="D98" s="2021"/>
      <c r="E98" s="2021"/>
      <c r="F98" s="2022"/>
      <c r="G98" s="399" t="s">
        <v>1385</v>
      </c>
      <c r="H98" s="399" t="s">
        <v>1385</v>
      </c>
      <c r="I98" s="399" t="s">
        <v>1385</v>
      </c>
      <c r="J98" s="399" t="s">
        <v>1385</v>
      </c>
      <c r="K98" s="2250"/>
      <c r="L98" s="1649"/>
      <c r="M98" s="1649"/>
      <c r="N98" s="1650"/>
      <c r="O98" s="1425"/>
      <c r="P98" s="1535"/>
    </row>
    <row r="99" spans="2:16" ht="20.25" customHeight="1">
      <c r="B99" s="434" t="s">
        <v>532</v>
      </c>
      <c r="C99" s="2044" t="s">
        <v>1543</v>
      </c>
      <c r="D99" s="2044"/>
      <c r="E99" s="2044"/>
      <c r="F99" s="2060"/>
      <c r="G99" s="435" t="s">
        <v>1385</v>
      </c>
      <c r="H99" s="435" t="s">
        <v>1385</v>
      </c>
      <c r="I99" s="435" t="s">
        <v>1385</v>
      </c>
      <c r="J99" s="435" t="s">
        <v>1385</v>
      </c>
      <c r="K99" s="2251"/>
      <c r="L99" s="1651"/>
      <c r="M99" s="1651"/>
      <c r="N99" s="1652"/>
      <c r="O99" s="1425"/>
      <c r="P99" s="1535"/>
    </row>
    <row r="100" spans="2:16" ht="44.25" customHeight="1">
      <c r="B100" s="436" t="s">
        <v>535</v>
      </c>
      <c r="C100" s="1632" t="s">
        <v>1545</v>
      </c>
      <c r="D100" s="1632"/>
      <c r="E100" s="1632"/>
      <c r="F100" s="1632"/>
      <c r="G100" s="1632"/>
      <c r="H100" s="1632"/>
      <c r="I100" s="1632"/>
      <c r="J100" s="1633"/>
      <c r="K100" s="2247" t="s">
        <v>4552</v>
      </c>
      <c r="L100" s="2248"/>
      <c r="M100" s="2248"/>
      <c r="N100" s="2249"/>
      <c r="O100" s="1425"/>
      <c r="P100" s="1535"/>
    </row>
    <row r="101" spans="2:16" ht="21.75" customHeight="1">
      <c r="B101" s="432" t="s">
        <v>530</v>
      </c>
      <c r="C101" s="2021" t="s">
        <v>1542</v>
      </c>
      <c r="D101" s="2021"/>
      <c r="E101" s="2021"/>
      <c r="F101" s="2022"/>
      <c r="G101" s="399" t="s">
        <v>1385</v>
      </c>
      <c r="H101" s="399" t="s">
        <v>1385</v>
      </c>
      <c r="I101" s="399" t="s">
        <v>1385</v>
      </c>
      <c r="J101" s="399" t="s">
        <v>1385</v>
      </c>
      <c r="K101" s="2250"/>
      <c r="L101" s="1649"/>
      <c r="M101" s="1649"/>
      <c r="N101" s="1650"/>
      <c r="O101" s="1425"/>
      <c r="P101" s="1535"/>
    </row>
    <row r="102" spans="2:16" ht="21" customHeight="1">
      <c r="B102" s="434" t="s">
        <v>532</v>
      </c>
      <c r="C102" s="2044" t="s">
        <v>1543</v>
      </c>
      <c r="D102" s="2044"/>
      <c r="E102" s="2044"/>
      <c r="F102" s="2060"/>
      <c r="G102" s="435" t="s">
        <v>1385</v>
      </c>
      <c r="H102" s="435" t="s">
        <v>1385</v>
      </c>
      <c r="I102" s="435" t="s">
        <v>1385</v>
      </c>
      <c r="J102" s="435" t="s">
        <v>1385</v>
      </c>
      <c r="K102" s="2251"/>
      <c r="L102" s="1651"/>
      <c r="M102" s="1651"/>
      <c r="N102" s="1652"/>
      <c r="O102" s="1425"/>
      <c r="P102" s="1535"/>
    </row>
    <row r="103" spans="2:16" ht="38.25" customHeight="1">
      <c r="B103" s="436" t="s">
        <v>537</v>
      </c>
      <c r="C103" s="1632" t="s">
        <v>1546</v>
      </c>
      <c r="D103" s="1632"/>
      <c r="E103" s="1632"/>
      <c r="F103" s="1632"/>
      <c r="G103" s="1632"/>
      <c r="H103" s="1632"/>
      <c r="I103" s="1632"/>
      <c r="J103" s="1633"/>
      <c r="K103" s="2247" t="s">
        <v>4552</v>
      </c>
      <c r="L103" s="2248"/>
      <c r="M103" s="2248"/>
      <c r="N103" s="2249"/>
      <c r="O103" s="1425"/>
      <c r="P103" s="1535"/>
    </row>
    <row r="104" spans="2:16" ht="21" customHeight="1">
      <c r="B104" s="432" t="s">
        <v>530</v>
      </c>
      <c r="C104" s="2021" t="s">
        <v>1542</v>
      </c>
      <c r="D104" s="2021"/>
      <c r="E104" s="2021"/>
      <c r="F104" s="2022"/>
      <c r="G104" s="399" t="s">
        <v>1520</v>
      </c>
      <c r="H104" s="399" t="s">
        <v>1385</v>
      </c>
      <c r="I104" s="399" t="s">
        <v>1385</v>
      </c>
      <c r="J104" s="399" t="s">
        <v>1385</v>
      </c>
      <c r="K104" s="2250"/>
      <c r="L104" s="1649"/>
      <c r="M104" s="1649"/>
      <c r="N104" s="1650"/>
      <c r="O104" s="1425"/>
      <c r="P104" s="1535"/>
    </row>
    <row r="105" spans="2:16" ht="21" customHeight="1">
      <c r="B105" s="434" t="s">
        <v>532</v>
      </c>
      <c r="C105" s="2044" t="s">
        <v>1543</v>
      </c>
      <c r="D105" s="2044"/>
      <c r="E105" s="2044"/>
      <c r="F105" s="2060"/>
      <c r="G105" s="435" t="s">
        <v>1520</v>
      </c>
      <c r="H105" s="435" t="s">
        <v>1385</v>
      </c>
      <c r="I105" s="435" t="s">
        <v>1385</v>
      </c>
      <c r="J105" s="435" t="s">
        <v>1385</v>
      </c>
      <c r="K105" s="2251"/>
      <c r="L105" s="1651"/>
      <c r="M105" s="1651"/>
      <c r="N105" s="1652"/>
      <c r="O105" s="1425"/>
      <c r="P105" s="1535"/>
    </row>
    <row r="106" spans="2:16" ht="30.75" customHeight="1">
      <c r="B106" s="436" t="s">
        <v>539</v>
      </c>
      <c r="C106" s="1632" t="s">
        <v>1547</v>
      </c>
      <c r="D106" s="1632"/>
      <c r="E106" s="1632"/>
      <c r="F106" s="1632"/>
      <c r="G106" s="1632"/>
      <c r="H106" s="1632"/>
      <c r="I106" s="1632"/>
      <c r="J106" s="1633"/>
      <c r="K106" s="2247" t="s">
        <v>4552</v>
      </c>
      <c r="L106" s="2248"/>
      <c r="M106" s="2248"/>
      <c r="N106" s="2249"/>
      <c r="O106" s="1425"/>
      <c r="P106" s="1535"/>
    </row>
    <row r="107" spans="2:16" ht="20.25" customHeight="1">
      <c r="B107" s="432" t="s">
        <v>530</v>
      </c>
      <c r="C107" s="2021" t="s">
        <v>1542</v>
      </c>
      <c r="D107" s="2021"/>
      <c r="E107" s="2021"/>
      <c r="F107" s="2022"/>
      <c r="G107" s="399" t="s">
        <v>1385</v>
      </c>
      <c r="H107" s="399" t="s">
        <v>1385</v>
      </c>
      <c r="I107" s="399" t="s">
        <v>1385</v>
      </c>
      <c r="J107" s="399" t="s">
        <v>1385</v>
      </c>
      <c r="K107" s="2250"/>
      <c r="L107" s="1649"/>
      <c r="M107" s="1649"/>
      <c r="N107" s="1650"/>
      <c r="O107" s="1425"/>
      <c r="P107" s="1535"/>
    </row>
    <row r="108" spans="2:16" ht="21" customHeight="1">
      <c r="B108" s="434" t="s">
        <v>532</v>
      </c>
      <c r="C108" s="2044" t="s">
        <v>1543</v>
      </c>
      <c r="D108" s="2044"/>
      <c r="E108" s="2044"/>
      <c r="F108" s="2060"/>
      <c r="G108" s="435" t="s">
        <v>1385</v>
      </c>
      <c r="H108" s="435" t="s">
        <v>1385</v>
      </c>
      <c r="I108" s="435" t="s">
        <v>1385</v>
      </c>
      <c r="J108" s="435" t="s">
        <v>1385</v>
      </c>
      <c r="K108" s="2251"/>
      <c r="L108" s="1651"/>
      <c r="M108" s="1651"/>
      <c r="N108" s="1652"/>
      <c r="O108" s="1425"/>
      <c r="P108" s="1535"/>
    </row>
    <row r="109" spans="2:16" ht="24.75" customHeight="1">
      <c r="B109" s="436" t="s">
        <v>410</v>
      </c>
      <c r="C109" s="2255" t="s">
        <v>1548</v>
      </c>
      <c r="D109" s="1632"/>
      <c r="E109" s="1632"/>
      <c r="F109" s="1632"/>
      <c r="G109" s="1632"/>
      <c r="H109" s="1632"/>
      <c r="I109" s="1632"/>
      <c r="J109" s="1633"/>
      <c r="K109" s="2247" t="s">
        <v>4552</v>
      </c>
      <c r="L109" s="2248"/>
      <c r="M109" s="2248"/>
      <c r="N109" s="2249"/>
      <c r="O109" s="1425"/>
      <c r="P109" s="1535"/>
    </row>
    <row r="110" spans="2:16" ht="21.75" customHeight="1">
      <c r="B110" s="432" t="s">
        <v>530</v>
      </c>
      <c r="C110" s="2021" t="s">
        <v>1542</v>
      </c>
      <c r="D110" s="2021"/>
      <c r="E110" s="2021"/>
      <c r="F110" s="2022"/>
      <c r="G110" s="399" t="s">
        <v>1385</v>
      </c>
      <c r="H110" s="399" t="s">
        <v>1385</v>
      </c>
      <c r="I110" s="399" t="s">
        <v>1385</v>
      </c>
      <c r="J110" s="399" t="s">
        <v>1385</v>
      </c>
      <c r="K110" s="2250"/>
      <c r="L110" s="1649"/>
      <c r="M110" s="1649"/>
      <c r="N110" s="1650"/>
      <c r="O110" s="1425"/>
      <c r="P110" s="1535"/>
    </row>
    <row r="111" spans="2:16" ht="21.75" customHeight="1">
      <c r="B111" s="434" t="s">
        <v>532</v>
      </c>
      <c r="C111" s="2044" t="s">
        <v>1543</v>
      </c>
      <c r="D111" s="2044"/>
      <c r="E111" s="2044"/>
      <c r="F111" s="2060"/>
      <c r="G111" s="435" t="s">
        <v>1385</v>
      </c>
      <c r="H111" s="435" t="s">
        <v>1385</v>
      </c>
      <c r="I111" s="435" t="s">
        <v>1385</v>
      </c>
      <c r="J111" s="435" t="s">
        <v>1385</v>
      </c>
      <c r="K111" s="2251"/>
      <c r="L111" s="1651"/>
      <c r="M111" s="1651"/>
      <c r="N111" s="1652"/>
      <c r="O111" s="1425"/>
      <c r="P111" s="1535"/>
    </row>
    <row r="112" spans="2:16" ht="24.75" customHeight="1">
      <c r="B112" s="438" t="s">
        <v>413</v>
      </c>
      <c r="C112" s="1645" t="s">
        <v>1549</v>
      </c>
      <c r="D112" s="1638"/>
      <c r="E112" s="1638"/>
      <c r="F112" s="1638"/>
      <c r="G112" s="1638"/>
      <c r="H112" s="1638"/>
      <c r="I112" s="1638"/>
      <c r="J112" s="1642"/>
      <c r="K112" s="2247" t="s">
        <v>4552</v>
      </c>
      <c r="L112" s="2248"/>
      <c r="M112" s="2248"/>
      <c r="N112" s="2249"/>
      <c r="O112" s="1425"/>
      <c r="P112" s="1535"/>
    </row>
    <row r="113" spans="2:16" ht="21.75" customHeight="1">
      <c r="B113" s="432" t="s">
        <v>530</v>
      </c>
      <c r="C113" s="2021" t="s">
        <v>1542</v>
      </c>
      <c r="D113" s="2021"/>
      <c r="E113" s="2021"/>
      <c r="F113" s="2022"/>
      <c r="G113" s="399" t="s">
        <v>1385</v>
      </c>
      <c r="H113" s="399" t="s">
        <v>1385</v>
      </c>
      <c r="I113" s="399" t="s">
        <v>1385</v>
      </c>
      <c r="J113" s="399" t="s">
        <v>1385</v>
      </c>
      <c r="K113" s="2250"/>
      <c r="L113" s="1649"/>
      <c r="M113" s="1649"/>
      <c r="N113" s="1650"/>
      <c r="O113" s="1425"/>
      <c r="P113" s="1535"/>
    </row>
    <row r="114" spans="2:16" ht="21.75" customHeight="1">
      <c r="B114" s="434" t="s">
        <v>532</v>
      </c>
      <c r="C114" s="2044" t="s">
        <v>1543</v>
      </c>
      <c r="D114" s="2044"/>
      <c r="E114" s="2044"/>
      <c r="F114" s="2060"/>
      <c r="G114" s="435" t="s">
        <v>1385</v>
      </c>
      <c r="H114" s="435" t="s">
        <v>1385</v>
      </c>
      <c r="I114" s="435" t="s">
        <v>1385</v>
      </c>
      <c r="J114" s="435" t="s">
        <v>1385</v>
      </c>
      <c r="K114" s="2251"/>
      <c r="L114" s="1651"/>
      <c r="M114" s="1651"/>
      <c r="N114" s="1652"/>
      <c r="O114" s="1425"/>
      <c r="P114" s="1535"/>
    </row>
    <row r="115" spans="2:16" ht="24" customHeight="1">
      <c r="B115" s="436" t="s">
        <v>416</v>
      </c>
      <c r="C115" s="1632" t="s">
        <v>1550</v>
      </c>
      <c r="D115" s="1632"/>
      <c r="E115" s="1632"/>
      <c r="F115" s="1632"/>
      <c r="G115" s="1632"/>
      <c r="H115" s="1632"/>
      <c r="I115" s="1632"/>
      <c r="J115" s="1633"/>
      <c r="K115" s="2991" t="s">
        <v>4553</v>
      </c>
      <c r="L115" s="2992"/>
      <c r="M115" s="2992"/>
      <c r="N115" s="1707"/>
      <c r="O115" s="1425"/>
      <c r="P115" s="1535"/>
    </row>
    <row r="116" spans="2:16" ht="24" customHeight="1">
      <c r="B116" s="432" t="s">
        <v>530</v>
      </c>
      <c r="C116" s="2021" t="s">
        <v>1542</v>
      </c>
      <c r="D116" s="2021"/>
      <c r="E116" s="2021"/>
      <c r="F116" s="2022"/>
      <c r="G116" s="399" t="s">
        <v>1385</v>
      </c>
      <c r="H116" s="399" t="s">
        <v>1520</v>
      </c>
      <c r="I116" s="399" t="s">
        <v>1385</v>
      </c>
      <c r="J116" s="399" t="s">
        <v>1520</v>
      </c>
      <c r="K116" s="1625"/>
      <c r="L116" s="1626"/>
      <c r="M116" s="1626"/>
      <c r="N116" s="1627"/>
      <c r="O116" s="1425"/>
      <c r="P116" s="1535"/>
    </row>
    <row r="117" spans="2:16" ht="24" customHeight="1">
      <c r="B117" s="434" t="s">
        <v>532</v>
      </c>
      <c r="C117" s="2044" t="s">
        <v>1551</v>
      </c>
      <c r="D117" s="2044"/>
      <c r="E117" s="2044"/>
      <c r="F117" s="2060"/>
      <c r="G117" s="435" t="s">
        <v>1385</v>
      </c>
      <c r="H117" s="435" t="s">
        <v>1520</v>
      </c>
      <c r="I117" s="435" t="s">
        <v>1385</v>
      </c>
      <c r="J117" s="435" t="s">
        <v>1520</v>
      </c>
      <c r="K117" s="2377"/>
      <c r="L117" s="1628"/>
      <c r="M117" s="1628"/>
      <c r="N117" s="1629"/>
      <c r="O117" s="1425"/>
      <c r="P117" s="1535"/>
    </row>
    <row r="118" spans="2:16" ht="24" customHeight="1">
      <c r="B118" s="436" t="s">
        <v>418</v>
      </c>
      <c r="C118" s="1632" t="s">
        <v>1552</v>
      </c>
      <c r="D118" s="1632"/>
      <c r="E118" s="1632"/>
      <c r="F118" s="1632"/>
      <c r="G118" s="1632"/>
      <c r="H118" s="1632"/>
      <c r="I118" s="1632"/>
      <c r="J118" s="1633"/>
      <c r="K118" s="2247" t="s">
        <v>4552</v>
      </c>
      <c r="L118" s="2248"/>
      <c r="M118" s="2248"/>
      <c r="N118" s="2249"/>
      <c r="O118" s="1425"/>
      <c r="P118" s="1535"/>
    </row>
    <row r="119" spans="2:16" ht="24" customHeight="1">
      <c r="B119" s="432" t="s">
        <v>530</v>
      </c>
      <c r="C119" s="2021" t="s">
        <v>1542</v>
      </c>
      <c r="D119" s="2021"/>
      <c r="E119" s="2021"/>
      <c r="F119" s="2022"/>
      <c r="G119" s="399" t="s">
        <v>1385</v>
      </c>
      <c r="H119" s="399" t="s">
        <v>1385</v>
      </c>
      <c r="I119" s="399" t="s">
        <v>1385</v>
      </c>
      <c r="J119" s="399" t="s">
        <v>1385</v>
      </c>
      <c r="K119" s="2250"/>
      <c r="L119" s="1649"/>
      <c r="M119" s="1649"/>
      <c r="N119" s="1650"/>
      <c r="O119" s="1425"/>
      <c r="P119" s="1535"/>
    </row>
    <row r="120" spans="2:16" ht="24" customHeight="1">
      <c r="B120" s="434" t="s">
        <v>532</v>
      </c>
      <c r="C120" s="2044" t="s">
        <v>1543</v>
      </c>
      <c r="D120" s="2044"/>
      <c r="E120" s="2044"/>
      <c r="F120" s="2060"/>
      <c r="G120" s="435" t="s">
        <v>1385</v>
      </c>
      <c r="H120" s="435" t="s">
        <v>1385</v>
      </c>
      <c r="I120" s="435" t="s">
        <v>1385</v>
      </c>
      <c r="J120" s="435" t="s">
        <v>1385</v>
      </c>
      <c r="K120" s="2251"/>
      <c r="L120" s="1651"/>
      <c r="M120" s="1651"/>
      <c r="N120" s="1652"/>
      <c r="O120" s="1425"/>
      <c r="P120" s="1535"/>
    </row>
    <row r="121" spans="2:16" ht="24" customHeight="1">
      <c r="B121" s="436" t="s">
        <v>544</v>
      </c>
      <c r="C121" s="1632" t="s">
        <v>1554</v>
      </c>
      <c r="D121" s="1632"/>
      <c r="E121" s="1632"/>
      <c r="F121" s="1632"/>
      <c r="G121" s="1632"/>
      <c r="H121" s="1632"/>
      <c r="I121" s="1632"/>
      <c r="J121" s="1633"/>
      <c r="K121" s="2247" t="s">
        <v>4552</v>
      </c>
      <c r="L121" s="2248"/>
      <c r="M121" s="2248"/>
      <c r="N121" s="2249"/>
      <c r="O121" s="1425"/>
      <c r="P121" s="1535"/>
    </row>
    <row r="122" spans="2:16" ht="20.25" customHeight="1">
      <c r="B122" s="432" t="s">
        <v>530</v>
      </c>
      <c r="C122" s="2021" t="s">
        <v>1542</v>
      </c>
      <c r="D122" s="2021"/>
      <c r="E122" s="2021"/>
      <c r="F122" s="2022"/>
      <c r="G122" s="399" t="s">
        <v>1385</v>
      </c>
      <c r="H122" s="399" t="s">
        <v>1385</v>
      </c>
      <c r="I122" s="399" t="s">
        <v>1385</v>
      </c>
      <c r="J122" s="399" t="s">
        <v>1385</v>
      </c>
      <c r="K122" s="2250"/>
      <c r="L122" s="1649"/>
      <c r="M122" s="1649"/>
      <c r="N122" s="1650"/>
      <c r="O122" s="1425"/>
      <c r="P122" s="1535"/>
    </row>
    <row r="123" spans="2:16" ht="21" customHeight="1">
      <c r="B123" s="434" t="s">
        <v>532</v>
      </c>
      <c r="C123" s="2044" t="s">
        <v>1543</v>
      </c>
      <c r="D123" s="2044"/>
      <c r="E123" s="2044"/>
      <c r="F123" s="2060"/>
      <c r="G123" s="435" t="s">
        <v>1385</v>
      </c>
      <c r="H123" s="435" t="s">
        <v>1385</v>
      </c>
      <c r="I123" s="435" t="s">
        <v>1385</v>
      </c>
      <c r="J123" s="435" t="s">
        <v>1385</v>
      </c>
      <c r="K123" s="2251"/>
      <c r="L123" s="1651"/>
      <c r="M123" s="1651"/>
      <c r="N123" s="1652"/>
      <c r="O123" s="1425"/>
      <c r="P123" s="1535"/>
    </row>
    <row r="124" spans="2:16" ht="21" customHeight="1">
      <c r="B124" s="436" t="s">
        <v>546</v>
      </c>
      <c r="C124" s="1632" t="s">
        <v>1555</v>
      </c>
      <c r="D124" s="1632"/>
      <c r="E124" s="1632"/>
      <c r="F124" s="1632"/>
      <c r="G124" s="1632"/>
      <c r="H124" s="1632"/>
      <c r="I124" s="1632"/>
      <c r="J124" s="1633"/>
      <c r="K124" s="2991" t="s">
        <v>4554</v>
      </c>
      <c r="L124" s="2992"/>
      <c r="M124" s="2992"/>
      <c r="N124" s="1707"/>
      <c r="O124" s="1425"/>
      <c r="P124" s="1535"/>
    </row>
    <row r="125" spans="2:16" ht="21" customHeight="1">
      <c r="B125" s="432" t="s">
        <v>530</v>
      </c>
      <c r="C125" s="2021" t="s">
        <v>1542</v>
      </c>
      <c r="D125" s="2021"/>
      <c r="E125" s="2021"/>
      <c r="F125" s="2022"/>
      <c r="G125" s="399" t="s">
        <v>1520</v>
      </c>
      <c r="H125" s="399" t="s">
        <v>1520</v>
      </c>
      <c r="I125" s="399" t="s">
        <v>1520</v>
      </c>
      <c r="J125" s="399" t="s">
        <v>1520</v>
      </c>
      <c r="K125" s="1625"/>
      <c r="L125" s="1626"/>
      <c r="M125" s="1626"/>
      <c r="N125" s="1627"/>
      <c r="O125" s="1425"/>
      <c r="P125" s="1535"/>
    </row>
    <row r="126" spans="2:16" ht="21" customHeight="1">
      <c r="B126" s="434" t="s">
        <v>532</v>
      </c>
      <c r="C126" s="2044" t="s">
        <v>1543</v>
      </c>
      <c r="D126" s="2044"/>
      <c r="E126" s="2044"/>
      <c r="F126" s="2060"/>
      <c r="G126" s="435" t="s">
        <v>1520</v>
      </c>
      <c r="H126" s="435" t="s">
        <v>1520</v>
      </c>
      <c r="I126" s="435" t="s">
        <v>1520</v>
      </c>
      <c r="J126" s="435" t="s">
        <v>1520</v>
      </c>
      <c r="K126" s="2377"/>
      <c r="L126" s="1628"/>
      <c r="M126" s="1628"/>
      <c r="N126" s="1629"/>
      <c r="O126" s="1425"/>
      <c r="P126" s="1535"/>
    </row>
    <row r="127" spans="2:16" ht="21" customHeight="1">
      <c r="B127" s="436" t="s">
        <v>548</v>
      </c>
      <c r="C127" s="1632" t="s">
        <v>1556</v>
      </c>
      <c r="D127" s="1632"/>
      <c r="E127" s="1632"/>
      <c r="F127" s="1632"/>
      <c r="G127" s="1632"/>
      <c r="H127" s="1632"/>
      <c r="I127" s="1632"/>
      <c r="J127" s="1633"/>
      <c r="K127" s="2991" t="s">
        <v>4554</v>
      </c>
      <c r="L127" s="2992"/>
      <c r="M127" s="2992"/>
      <c r="N127" s="1707"/>
      <c r="O127" s="1425"/>
      <c r="P127" s="1535"/>
    </row>
    <row r="128" spans="2:16" ht="21.75" customHeight="1">
      <c r="B128" s="432" t="s">
        <v>530</v>
      </c>
      <c r="C128" s="2021" t="s">
        <v>1542</v>
      </c>
      <c r="D128" s="2021"/>
      <c r="E128" s="2021"/>
      <c r="F128" s="2022"/>
      <c r="G128" s="399" t="s">
        <v>1520</v>
      </c>
      <c r="H128" s="399" t="s">
        <v>1520</v>
      </c>
      <c r="I128" s="399" t="s">
        <v>1520</v>
      </c>
      <c r="J128" s="399" t="s">
        <v>1520</v>
      </c>
      <c r="K128" s="1625"/>
      <c r="L128" s="1626"/>
      <c r="M128" s="1626"/>
      <c r="N128" s="1627"/>
      <c r="O128" s="1425"/>
      <c r="P128" s="1535"/>
    </row>
    <row r="129" spans="2:16" ht="21.75" customHeight="1">
      <c r="B129" s="434" t="s">
        <v>532</v>
      </c>
      <c r="C129" s="2044" t="s">
        <v>1543</v>
      </c>
      <c r="D129" s="2044"/>
      <c r="E129" s="2044"/>
      <c r="F129" s="2060"/>
      <c r="G129" s="435" t="s">
        <v>1520</v>
      </c>
      <c r="H129" s="435" t="s">
        <v>1520</v>
      </c>
      <c r="I129" s="435" t="s">
        <v>1520</v>
      </c>
      <c r="J129" s="435" t="s">
        <v>1520</v>
      </c>
      <c r="K129" s="2377"/>
      <c r="L129" s="1628"/>
      <c r="M129" s="1628"/>
      <c r="N129" s="1629"/>
      <c r="O129" s="1425"/>
      <c r="P129" s="1535"/>
    </row>
    <row r="130" spans="2:16" ht="21" customHeight="1">
      <c r="B130" s="436" t="s">
        <v>550</v>
      </c>
      <c r="C130" s="1632" t="s">
        <v>1557</v>
      </c>
      <c r="D130" s="1632"/>
      <c r="E130" s="1632"/>
      <c r="F130" s="1632"/>
      <c r="G130" s="1632"/>
      <c r="H130" s="1632"/>
      <c r="I130" s="1632"/>
      <c r="J130" s="1633"/>
      <c r="K130" s="2247" t="s">
        <v>4552</v>
      </c>
      <c r="L130" s="2248"/>
      <c r="M130" s="2248"/>
      <c r="N130" s="2249"/>
      <c r="O130" s="1425"/>
      <c r="P130" s="1535"/>
    </row>
    <row r="131" spans="2:16" ht="21" customHeight="1">
      <c r="B131" s="432" t="s">
        <v>530</v>
      </c>
      <c r="C131" s="2021" t="s">
        <v>1542</v>
      </c>
      <c r="D131" s="2021"/>
      <c r="E131" s="2021"/>
      <c r="F131" s="2022"/>
      <c r="G131" s="399" t="s">
        <v>1385</v>
      </c>
      <c r="H131" s="399" t="s">
        <v>1385</v>
      </c>
      <c r="I131" s="399" t="s">
        <v>1385</v>
      </c>
      <c r="J131" s="399" t="s">
        <v>1385</v>
      </c>
      <c r="K131" s="2250"/>
      <c r="L131" s="1649"/>
      <c r="M131" s="1649"/>
      <c r="N131" s="1650"/>
      <c r="O131" s="1425"/>
      <c r="P131" s="1535"/>
    </row>
    <row r="132" spans="2:16" ht="21" customHeight="1">
      <c r="B132" s="434" t="s">
        <v>532</v>
      </c>
      <c r="C132" s="2044" t="s">
        <v>1543</v>
      </c>
      <c r="D132" s="2044"/>
      <c r="E132" s="2044"/>
      <c r="F132" s="2060"/>
      <c r="G132" s="435" t="s">
        <v>1385</v>
      </c>
      <c r="H132" s="435" t="s">
        <v>1385</v>
      </c>
      <c r="I132" s="435" t="s">
        <v>1385</v>
      </c>
      <c r="J132" s="435" t="s">
        <v>1385</v>
      </c>
      <c r="K132" s="2251"/>
      <c r="L132" s="1651"/>
      <c r="M132" s="1651"/>
      <c r="N132" s="1652"/>
      <c r="O132" s="1425"/>
      <c r="P132" s="1535"/>
    </row>
    <row r="133" spans="2:16" ht="32.25" customHeight="1">
      <c r="B133" s="439" t="s">
        <v>552</v>
      </c>
      <c r="C133" s="1607" t="s">
        <v>1558</v>
      </c>
      <c r="D133" s="1607"/>
      <c r="E133" s="1607"/>
      <c r="F133" s="1607"/>
      <c r="G133" s="1607"/>
      <c r="H133" s="1607"/>
      <c r="I133" s="1607"/>
      <c r="J133" s="1607"/>
      <c r="K133" s="1607"/>
      <c r="L133" s="1607"/>
      <c r="M133" s="1607"/>
      <c r="N133" s="2252"/>
      <c r="O133" s="1425"/>
      <c r="P133" s="1535"/>
    </row>
    <row r="134" spans="2:16" ht="27.75" customHeight="1">
      <c r="B134" s="317" t="s">
        <v>418</v>
      </c>
      <c r="C134" s="2253" t="s">
        <v>1559</v>
      </c>
      <c r="D134" s="2253"/>
      <c r="E134" s="1814"/>
      <c r="F134" s="1815"/>
      <c r="G134" s="1815"/>
      <c r="H134" s="1815"/>
      <c r="I134" s="1815"/>
      <c r="J134" s="2254"/>
      <c r="K134" s="1763"/>
      <c r="L134" s="1764"/>
      <c r="M134" s="1764"/>
      <c r="N134" s="2221"/>
      <c r="O134" s="1425"/>
      <c r="P134" s="1535"/>
    </row>
    <row r="135" spans="2:16" ht="27.75" customHeight="1">
      <c r="B135" s="432" t="s">
        <v>530</v>
      </c>
      <c r="C135" s="2021" t="s">
        <v>1542</v>
      </c>
      <c r="D135" s="2021"/>
      <c r="E135" s="2021"/>
      <c r="F135" s="2022"/>
      <c r="G135" s="399"/>
      <c r="H135" s="324"/>
      <c r="I135" s="399"/>
      <c r="J135" s="324"/>
      <c r="K135" s="1785"/>
      <c r="L135" s="1786"/>
      <c r="M135" s="1786"/>
      <c r="N135" s="2222"/>
      <c r="O135" s="1425"/>
      <c r="P135" s="1535"/>
    </row>
    <row r="136" spans="2:16" ht="27.75" customHeight="1">
      <c r="B136" s="432" t="s">
        <v>532</v>
      </c>
      <c r="C136" s="2021" t="s">
        <v>1543</v>
      </c>
      <c r="D136" s="2021"/>
      <c r="E136" s="2021"/>
      <c r="F136" s="2022"/>
      <c r="G136" s="399"/>
      <c r="H136" s="324"/>
      <c r="I136" s="399"/>
      <c r="J136" s="324"/>
      <c r="K136" s="1787"/>
      <c r="L136" s="1788"/>
      <c r="M136" s="1788"/>
      <c r="N136" s="2223"/>
      <c r="O136" s="1425"/>
      <c r="P136" s="1535"/>
    </row>
    <row r="137" spans="2:16" ht="39.75" customHeight="1">
      <c r="B137" s="298" t="s">
        <v>555</v>
      </c>
      <c r="C137" s="1445" t="s">
        <v>1560</v>
      </c>
      <c r="D137" s="1445"/>
      <c r="E137" s="1445"/>
      <c r="F137" s="1817"/>
      <c r="G137" s="3061"/>
      <c r="H137" s="2243"/>
      <c r="I137" s="2243"/>
      <c r="J137" s="2243"/>
      <c r="K137" s="2243"/>
      <c r="L137" s="2243"/>
      <c r="M137" s="2243"/>
      <c r="N137" s="2245"/>
      <c r="O137" s="1444"/>
      <c r="P137" s="2075"/>
    </row>
    <row r="138" spans="2:16" ht="29.25" customHeight="1">
      <c r="B138" s="1656" t="s">
        <v>1561</v>
      </c>
      <c r="C138" s="1657"/>
      <c r="D138" s="1657"/>
      <c r="E138" s="1657"/>
      <c r="F138" s="1657"/>
      <c r="G138" s="1657"/>
      <c r="H138" s="1657"/>
      <c r="I138" s="1657"/>
      <c r="J138" s="1657"/>
      <c r="K138" s="1657"/>
      <c r="L138" s="1657"/>
      <c r="M138" s="1657"/>
      <c r="N138" s="1657"/>
      <c r="O138" s="1657"/>
      <c r="P138" s="1659"/>
    </row>
    <row r="139" spans="2:16" ht="408.75" customHeight="1">
      <c r="B139" s="253" t="s">
        <v>557</v>
      </c>
      <c r="C139" s="1660" t="s">
        <v>1562</v>
      </c>
      <c r="D139" s="1660"/>
      <c r="E139" s="1660"/>
      <c r="F139" s="1743"/>
      <c r="G139" s="209" t="s">
        <v>1385</v>
      </c>
      <c r="H139" s="2246" t="s">
        <v>1563</v>
      </c>
      <c r="I139" s="1743"/>
      <c r="J139" s="1663" t="s">
        <v>4555</v>
      </c>
      <c r="K139" s="1664"/>
      <c r="L139" s="1664"/>
      <c r="M139" s="1664"/>
      <c r="N139" s="1665"/>
      <c r="O139" s="318" t="s">
        <v>2030</v>
      </c>
      <c r="P139" s="199"/>
    </row>
    <row r="140" spans="2:16" ht="15.75" customHeight="1">
      <c r="B140" s="1686" t="s">
        <v>1566</v>
      </c>
      <c r="C140" s="1687"/>
      <c r="D140" s="1687"/>
      <c r="E140" s="1687"/>
      <c r="F140" s="1687"/>
      <c r="G140" s="1687"/>
      <c r="H140" s="1687"/>
      <c r="I140" s="1687"/>
      <c r="J140" s="1687"/>
      <c r="K140" s="1687"/>
      <c r="L140" s="1687"/>
      <c r="M140" s="1687"/>
      <c r="N140" s="1687"/>
      <c r="O140" s="1687"/>
      <c r="P140" s="1688"/>
    </row>
    <row r="141" spans="2:16" ht="45" customHeight="1">
      <c r="B141" s="198" t="s">
        <v>561</v>
      </c>
      <c r="C141" s="1414" t="s">
        <v>1567</v>
      </c>
      <c r="D141" s="1414"/>
      <c r="E141" s="1414"/>
      <c r="F141" s="1414"/>
      <c r="G141" s="1415"/>
      <c r="H141" s="1574" t="s">
        <v>4556</v>
      </c>
      <c r="I141" s="1685"/>
      <c r="J141" s="1685"/>
      <c r="K141" s="1689" t="s">
        <v>1449</v>
      </c>
      <c r="L141" s="1565"/>
      <c r="M141" s="1566"/>
      <c r="N141" s="1567"/>
      <c r="O141" s="1534"/>
      <c r="P141" s="1534"/>
    </row>
    <row r="142" spans="2:16" ht="19.5" customHeight="1">
      <c r="B142" s="198" t="s">
        <v>401</v>
      </c>
      <c r="C142" s="1414" t="s">
        <v>1570</v>
      </c>
      <c r="D142" s="1414"/>
      <c r="E142" s="1414"/>
      <c r="F142" s="1414"/>
      <c r="G142" s="1415"/>
      <c r="H142" s="1574" t="s">
        <v>3250</v>
      </c>
      <c r="I142" s="1685"/>
      <c r="J142" s="1685"/>
      <c r="K142" s="1689"/>
      <c r="L142" s="1568"/>
      <c r="M142" s="1569"/>
      <c r="N142" s="1570"/>
      <c r="O142" s="1535"/>
      <c r="P142" s="1535"/>
    </row>
    <row r="143" spans="2:16" ht="19.5" customHeight="1">
      <c r="B143" s="198" t="s">
        <v>403</v>
      </c>
      <c r="C143" s="1414" t="s">
        <v>1572</v>
      </c>
      <c r="D143" s="1414"/>
      <c r="E143" s="1414"/>
      <c r="F143" s="1414"/>
      <c r="G143" s="1415"/>
      <c r="H143" s="1574" t="s">
        <v>1385</v>
      </c>
      <c r="I143" s="1685"/>
      <c r="J143" s="1575"/>
      <c r="K143" s="1689"/>
      <c r="L143" s="1571"/>
      <c r="M143" s="1572"/>
      <c r="N143" s="1573"/>
      <c r="O143" s="1535"/>
      <c r="P143" s="1535"/>
    </row>
    <row r="144" spans="2:16" ht="34.5" customHeight="1">
      <c r="B144" s="198" t="s">
        <v>405</v>
      </c>
      <c r="C144" s="1414" t="s">
        <v>1573</v>
      </c>
      <c r="D144" s="1414"/>
      <c r="E144" s="1414"/>
      <c r="F144" s="1414"/>
      <c r="G144" s="1415"/>
      <c r="H144" s="1574" t="s">
        <v>2034</v>
      </c>
      <c r="I144" s="1685"/>
      <c r="J144" s="1685"/>
      <c r="K144" s="1689"/>
      <c r="L144" s="1789"/>
      <c r="M144" s="1790"/>
      <c r="N144" s="2241"/>
      <c r="O144" s="1536"/>
      <c r="P144" s="1536"/>
    </row>
    <row r="145" spans="1:16" ht="44.25" customHeight="1">
      <c r="B145" s="191" t="s">
        <v>566</v>
      </c>
      <c r="C145" s="1414" t="s">
        <v>1575</v>
      </c>
      <c r="D145" s="1414"/>
      <c r="E145" s="1414"/>
      <c r="F145" s="1414"/>
      <c r="G145" s="1415"/>
      <c r="H145" s="1574" t="s">
        <v>1520</v>
      </c>
      <c r="I145" s="1685"/>
      <c r="J145" s="1685"/>
      <c r="K145" s="1689"/>
      <c r="L145" s="1563"/>
      <c r="M145" s="1655"/>
      <c r="N145" s="1923"/>
      <c r="O145" s="1443" t="s">
        <v>2036</v>
      </c>
      <c r="P145" s="1443"/>
    </row>
    <row r="146" spans="1:16" ht="51" customHeight="1">
      <c r="B146" s="198" t="s">
        <v>394</v>
      </c>
      <c r="C146" s="1414" t="s">
        <v>1577</v>
      </c>
      <c r="D146" s="1414"/>
      <c r="E146" s="1414"/>
      <c r="F146" s="1414"/>
      <c r="G146" s="1415"/>
      <c r="H146" s="1574" t="s">
        <v>1496</v>
      </c>
      <c r="I146" s="1685"/>
      <c r="J146" s="1685"/>
      <c r="K146" s="1689"/>
      <c r="L146" s="1867"/>
      <c r="M146" s="1868"/>
      <c r="N146" s="2141"/>
      <c r="O146" s="1426"/>
      <c r="P146" s="1426"/>
    </row>
    <row r="147" spans="1:16" ht="69" customHeight="1">
      <c r="B147" s="191" t="s">
        <v>569</v>
      </c>
      <c r="C147" s="1414" t="s">
        <v>1579</v>
      </c>
      <c r="D147" s="1414"/>
      <c r="E147" s="1414"/>
      <c r="F147" s="1414"/>
      <c r="G147" s="1415"/>
      <c r="H147" s="1574" t="s">
        <v>1385</v>
      </c>
      <c r="I147" s="1685"/>
      <c r="J147" s="1685"/>
      <c r="K147" s="1689"/>
      <c r="L147" s="1763"/>
      <c r="M147" s="1764"/>
      <c r="N147" s="2221"/>
      <c r="O147" s="1443" t="s">
        <v>2036</v>
      </c>
      <c r="P147" s="1443"/>
    </row>
    <row r="148" spans="1:16" ht="249" customHeight="1">
      <c r="A148" s="652"/>
      <c r="B148" s="198" t="s">
        <v>394</v>
      </c>
      <c r="C148" s="1414" t="s">
        <v>1577</v>
      </c>
      <c r="D148" s="1414"/>
      <c r="E148" s="1414"/>
      <c r="F148" s="1414"/>
      <c r="G148" s="1415"/>
      <c r="H148" s="3428" t="s">
        <v>4557</v>
      </c>
      <c r="I148" s="3429"/>
      <c r="J148" s="3429"/>
      <c r="K148" s="1689"/>
      <c r="L148" s="1787"/>
      <c r="M148" s="1788"/>
      <c r="N148" s="2223"/>
      <c r="O148" s="1426"/>
      <c r="P148" s="1426"/>
    </row>
    <row r="149" spans="1:16" ht="49.5" customHeight="1">
      <c r="B149" s="2105" t="s">
        <v>1580</v>
      </c>
      <c r="C149" s="1699"/>
      <c r="D149" s="1699"/>
      <c r="E149" s="1699"/>
      <c r="F149" s="1699"/>
      <c r="G149" s="1699"/>
      <c r="H149" s="1699"/>
      <c r="I149" s="1699"/>
      <c r="J149" s="1699"/>
      <c r="K149" s="1699"/>
      <c r="L149" s="1699"/>
      <c r="M149" s="1699"/>
      <c r="N149" s="1699"/>
      <c r="O149" s="1699"/>
      <c r="P149" s="2106"/>
    </row>
    <row r="150" spans="1:16" ht="48" customHeight="1">
      <c r="B150" s="321" t="s">
        <v>572</v>
      </c>
      <c r="C150" s="1700" t="s">
        <v>1581</v>
      </c>
      <c r="D150" s="1700"/>
      <c r="E150" s="1700"/>
      <c r="F150" s="1701"/>
      <c r="G150" s="1702" t="s">
        <v>1582</v>
      </c>
      <c r="H150" s="1703"/>
      <c r="I150" s="1704"/>
      <c r="J150" s="1702" t="s">
        <v>1583</v>
      </c>
      <c r="K150" s="1703"/>
      <c r="L150" s="1704"/>
      <c r="M150" s="1705" t="s">
        <v>1458</v>
      </c>
      <c r="N150" s="1706"/>
      <c r="O150" s="1707" t="s">
        <v>1434</v>
      </c>
      <c r="P150" s="1707"/>
    </row>
    <row r="151" spans="1:16" ht="83.25" customHeight="1">
      <c r="B151" s="198" t="s">
        <v>561</v>
      </c>
      <c r="C151" s="2021" t="s">
        <v>1585</v>
      </c>
      <c r="D151" s="2021"/>
      <c r="E151" s="2021"/>
      <c r="F151" s="2022"/>
      <c r="G151" s="1713" t="s">
        <v>1586</v>
      </c>
      <c r="H151" s="1714"/>
      <c r="I151" s="1715"/>
      <c r="J151" s="1713" t="s">
        <v>1586</v>
      </c>
      <c r="K151" s="1714"/>
      <c r="L151" s="1715"/>
      <c r="M151" s="1716" t="s">
        <v>4558</v>
      </c>
      <c r="N151" s="1717"/>
      <c r="O151" s="1627"/>
      <c r="P151" s="1627"/>
    </row>
    <row r="152" spans="1:16" ht="42" customHeight="1">
      <c r="B152" s="198" t="s">
        <v>401</v>
      </c>
      <c r="C152" s="2021" t="s">
        <v>1588</v>
      </c>
      <c r="D152" s="2021"/>
      <c r="E152" s="2021"/>
      <c r="F152" s="2022"/>
      <c r="G152" s="1713" t="s">
        <v>1586</v>
      </c>
      <c r="H152" s="1714"/>
      <c r="I152" s="1715"/>
      <c r="J152" s="1713" t="s">
        <v>1586</v>
      </c>
      <c r="K152" s="1714"/>
      <c r="L152" s="1715"/>
      <c r="M152" s="1716"/>
      <c r="N152" s="1717"/>
      <c r="O152" s="1627"/>
      <c r="P152" s="1627"/>
    </row>
    <row r="153" spans="1:16" ht="31.5" customHeight="1">
      <c r="B153" s="198" t="s">
        <v>403</v>
      </c>
      <c r="C153" s="327" t="s">
        <v>418</v>
      </c>
      <c r="D153" s="2021" t="s">
        <v>1589</v>
      </c>
      <c r="E153" s="2021"/>
      <c r="F153" s="2022"/>
      <c r="G153" s="1713" t="s">
        <v>1586</v>
      </c>
      <c r="H153" s="1714"/>
      <c r="I153" s="1715"/>
      <c r="J153" s="1713" t="s">
        <v>1586</v>
      </c>
      <c r="K153" s="1714"/>
      <c r="L153" s="1715"/>
      <c r="M153" s="1716" t="s">
        <v>4559</v>
      </c>
      <c r="N153" s="1717"/>
      <c r="O153" s="1627"/>
      <c r="P153" s="1627"/>
    </row>
    <row r="154" spans="1:16" ht="32.25" customHeight="1">
      <c r="B154" s="198"/>
      <c r="C154" s="308" t="s">
        <v>508</v>
      </c>
      <c r="D154" s="2021" t="s">
        <v>1590</v>
      </c>
      <c r="E154" s="2021"/>
      <c r="F154" s="2022"/>
      <c r="G154" s="1713" t="s">
        <v>2239</v>
      </c>
      <c r="H154" s="1714"/>
      <c r="I154" s="1715"/>
      <c r="J154" s="1713" t="s">
        <v>2239</v>
      </c>
      <c r="K154" s="1714"/>
      <c r="L154" s="1715"/>
      <c r="M154" s="1713" t="s">
        <v>4560</v>
      </c>
      <c r="N154" s="1737"/>
      <c r="O154" s="1627"/>
      <c r="P154" s="1627"/>
    </row>
    <row r="155" spans="1:16" ht="41.25" customHeight="1">
      <c r="B155" s="198" t="s">
        <v>405</v>
      </c>
      <c r="C155" s="2021" t="s">
        <v>1591</v>
      </c>
      <c r="D155" s="2021"/>
      <c r="E155" s="2021"/>
      <c r="F155" s="2022"/>
      <c r="G155" s="1713" t="s">
        <v>2239</v>
      </c>
      <c r="H155" s="1714"/>
      <c r="I155" s="1715"/>
      <c r="J155" s="1713" t="s">
        <v>1482</v>
      </c>
      <c r="K155" s="1714"/>
      <c r="L155" s="1715"/>
      <c r="M155" s="1713" t="s">
        <v>4561</v>
      </c>
      <c r="N155" s="1737"/>
      <c r="O155" s="1627"/>
      <c r="P155" s="1627"/>
    </row>
    <row r="156" spans="1:16" ht="29.25" customHeight="1">
      <c r="B156" s="198" t="s">
        <v>408</v>
      </c>
      <c r="C156" s="2021" t="s">
        <v>1592</v>
      </c>
      <c r="D156" s="2021"/>
      <c r="E156" s="2021"/>
      <c r="F156" s="2022"/>
      <c r="G156" s="1713" t="s">
        <v>1587</v>
      </c>
      <c r="H156" s="1714"/>
      <c r="I156" s="1715"/>
      <c r="J156" s="1713" t="s">
        <v>1587</v>
      </c>
      <c r="K156" s="1714"/>
      <c r="L156" s="1715"/>
      <c r="M156" s="1713" t="s">
        <v>4561</v>
      </c>
      <c r="N156" s="1737"/>
      <c r="O156" s="1627"/>
      <c r="P156" s="1627"/>
    </row>
    <row r="157" spans="1:16" ht="28.5" customHeight="1">
      <c r="B157" s="198" t="s">
        <v>410</v>
      </c>
      <c r="C157" s="2021" t="s">
        <v>1548</v>
      </c>
      <c r="D157" s="2021"/>
      <c r="E157" s="2021"/>
      <c r="F157" s="2022"/>
      <c r="G157" s="1713" t="s">
        <v>1586</v>
      </c>
      <c r="H157" s="1714"/>
      <c r="I157" s="1715"/>
      <c r="J157" s="1713" t="s">
        <v>1586</v>
      </c>
      <c r="K157" s="1714"/>
      <c r="L157" s="1715"/>
      <c r="M157" s="1716"/>
      <c r="N157" s="1717"/>
      <c r="O157" s="1627"/>
      <c r="P157" s="1627"/>
    </row>
    <row r="158" spans="1:16" ht="28.5" customHeight="1">
      <c r="B158" s="198" t="s">
        <v>413</v>
      </c>
      <c r="C158" s="2021" t="s">
        <v>1549</v>
      </c>
      <c r="D158" s="2021"/>
      <c r="E158" s="2021"/>
      <c r="F158" s="2022"/>
      <c r="G158" s="1713" t="s">
        <v>1586</v>
      </c>
      <c r="H158" s="1714"/>
      <c r="I158" s="1715"/>
      <c r="J158" s="1713" t="s">
        <v>1586</v>
      </c>
      <c r="K158" s="1714"/>
      <c r="L158" s="1715"/>
      <c r="M158" s="1716"/>
      <c r="N158" s="1717"/>
      <c r="O158" s="1627"/>
      <c r="P158" s="1627"/>
    </row>
    <row r="159" spans="1:16" ht="28.5" customHeight="1">
      <c r="B159" s="198" t="s">
        <v>416</v>
      </c>
      <c r="C159" s="2021" t="s">
        <v>1593</v>
      </c>
      <c r="D159" s="2021"/>
      <c r="E159" s="2021"/>
      <c r="F159" s="2022"/>
      <c r="G159" s="1713" t="s">
        <v>1496</v>
      </c>
      <c r="H159" s="1714"/>
      <c r="I159" s="1715"/>
      <c r="J159" s="1713" t="s">
        <v>2438</v>
      </c>
      <c r="K159" s="1714"/>
      <c r="L159" s="1715"/>
      <c r="M159" s="1716" t="s">
        <v>4561</v>
      </c>
      <c r="N159" s="1717"/>
      <c r="O159" s="1708"/>
      <c r="P159" s="1708"/>
    </row>
    <row r="160" spans="1:16" ht="28.5" customHeight="1">
      <c r="B160" s="198" t="s">
        <v>418</v>
      </c>
      <c r="C160" s="2021" t="s">
        <v>1594</v>
      </c>
      <c r="D160" s="2021"/>
      <c r="E160" s="2021"/>
      <c r="F160" s="2022"/>
      <c r="G160" s="1713" t="s">
        <v>1595</v>
      </c>
      <c r="H160" s="1714"/>
      <c r="I160" s="1715"/>
      <c r="J160" s="1713" t="s">
        <v>1595</v>
      </c>
      <c r="K160" s="1714"/>
      <c r="L160" s="1715"/>
      <c r="M160" s="1716" t="s">
        <v>4562</v>
      </c>
      <c r="N160" s="1717"/>
      <c r="O160" s="1708"/>
      <c r="P160" s="1708"/>
    </row>
    <row r="161" spans="1:16" ht="28.5" customHeight="1">
      <c r="B161" s="205" t="s">
        <v>544</v>
      </c>
      <c r="C161" s="2021" t="s">
        <v>1596</v>
      </c>
      <c r="D161" s="2021"/>
      <c r="E161" s="2021"/>
      <c r="F161" s="2022"/>
      <c r="G161" s="1713" t="s">
        <v>1595</v>
      </c>
      <c r="H161" s="1714"/>
      <c r="I161" s="1715"/>
      <c r="J161" s="1713" t="s">
        <v>1595</v>
      </c>
      <c r="K161" s="1714"/>
      <c r="L161" s="1715"/>
      <c r="M161" s="1716" t="s">
        <v>4562</v>
      </c>
      <c r="N161" s="1717"/>
      <c r="O161" s="1708"/>
      <c r="P161" s="1708"/>
    </row>
    <row r="162" spans="1:16" ht="28.5" customHeight="1">
      <c r="B162" s="205" t="s">
        <v>546</v>
      </c>
      <c r="C162" s="2021" t="s">
        <v>1597</v>
      </c>
      <c r="D162" s="2021"/>
      <c r="E162" s="2021"/>
      <c r="F162" s="2022"/>
      <c r="G162" s="1713" t="s">
        <v>1496</v>
      </c>
      <c r="H162" s="1714"/>
      <c r="I162" s="1715"/>
      <c r="J162" s="1713" t="s">
        <v>1496</v>
      </c>
      <c r="K162" s="1714"/>
      <c r="L162" s="1715"/>
      <c r="M162" s="1716"/>
      <c r="N162" s="1717"/>
      <c r="O162" s="1708"/>
      <c r="P162" s="1708"/>
    </row>
    <row r="163" spans="1:16" ht="28.5" customHeight="1">
      <c r="B163" s="205" t="s">
        <v>548</v>
      </c>
      <c r="C163" s="2021" t="s">
        <v>1598</v>
      </c>
      <c r="D163" s="2021"/>
      <c r="E163" s="2021"/>
      <c r="F163" s="2022"/>
      <c r="G163" s="1713" t="s">
        <v>1496</v>
      </c>
      <c r="H163" s="1714"/>
      <c r="I163" s="1715"/>
      <c r="J163" s="1713" t="s">
        <v>1496</v>
      </c>
      <c r="K163" s="1714"/>
      <c r="L163" s="1715"/>
      <c r="M163" s="1716"/>
      <c r="N163" s="1717"/>
      <c r="O163" s="1708"/>
      <c r="P163" s="1708"/>
    </row>
    <row r="164" spans="1:16" ht="28.5" customHeight="1">
      <c r="B164" s="205" t="s">
        <v>550</v>
      </c>
      <c r="C164" s="2021" t="s">
        <v>1599</v>
      </c>
      <c r="D164" s="2021"/>
      <c r="E164" s="2021"/>
      <c r="F164" s="2022"/>
      <c r="G164" s="1713" t="s">
        <v>1586</v>
      </c>
      <c r="H164" s="1714"/>
      <c r="I164" s="1715"/>
      <c r="J164" s="1713" t="s">
        <v>1586</v>
      </c>
      <c r="K164" s="1714"/>
      <c r="L164" s="1715"/>
      <c r="M164" s="1716"/>
      <c r="N164" s="1717"/>
      <c r="O164" s="1708"/>
      <c r="P164" s="1708"/>
    </row>
    <row r="165" spans="1:16" ht="42.75" customHeight="1">
      <c r="B165" s="266" t="s">
        <v>552</v>
      </c>
      <c r="C165" s="2044" t="s">
        <v>1600</v>
      </c>
      <c r="D165" s="2044"/>
      <c r="E165" s="2044"/>
      <c r="F165" s="329" t="s">
        <v>1601</v>
      </c>
      <c r="G165" s="1599"/>
      <c r="H165" s="1721"/>
      <c r="I165" s="1720"/>
      <c r="J165" s="1599"/>
      <c r="K165" s="1721"/>
      <c r="L165" s="1720"/>
      <c r="M165" s="2239"/>
      <c r="N165" s="1723"/>
      <c r="O165" s="1708"/>
      <c r="P165" s="1708"/>
    </row>
    <row r="166" spans="1:16" ht="43.5" customHeight="1">
      <c r="B166" s="1724" t="s">
        <v>1602</v>
      </c>
      <c r="C166" s="1725"/>
      <c r="D166" s="1725"/>
      <c r="E166" s="1725"/>
      <c r="F166" s="1725"/>
      <c r="G166" s="1725"/>
      <c r="H166" s="1725"/>
      <c r="I166" s="1725"/>
      <c r="J166" s="1725"/>
      <c r="K166" s="1725"/>
      <c r="L166" s="1725"/>
      <c r="M166" s="1725"/>
      <c r="N166" s="2240"/>
      <c r="O166" s="331"/>
      <c r="P166" s="331"/>
    </row>
    <row r="167" spans="1:16" ht="49.5" customHeight="1">
      <c r="A167" s="611"/>
      <c r="B167" s="255" t="s">
        <v>591</v>
      </c>
      <c r="C167" s="1464" t="s">
        <v>1603</v>
      </c>
      <c r="D167" s="1464"/>
      <c r="E167" s="1465"/>
      <c r="F167" s="323" t="s">
        <v>1604</v>
      </c>
      <c r="G167" s="1726" t="s">
        <v>1605</v>
      </c>
      <c r="H167" s="1727"/>
      <c r="I167" s="1727"/>
      <c r="J167" s="1727"/>
      <c r="K167" s="1728"/>
      <c r="L167" s="1729" t="s">
        <v>1606</v>
      </c>
      <c r="M167" s="1730"/>
      <c r="N167" s="1741"/>
      <c r="O167" s="1731" t="s">
        <v>4563</v>
      </c>
      <c r="P167" s="3609"/>
    </row>
    <row r="168" spans="1:16" ht="19.5" customHeight="1">
      <c r="A168" s="611"/>
      <c r="B168" s="338" t="s">
        <v>394</v>
      </c>
      <c r="C168" s="1414" t="s">
        <v>1608</v>
      </c>
      <c r="D168" s="1414"/>
      <c r="E168" s="1415"/>
      <c r="F168" s="257" t="s">
        <v>1385</v>
      </c>
      <c r="G168" s="3035" t="s">
        <v>4564</v>
      </c>
      <c r="H168" s="3036"/>
      <c r="I168" s="3036"/>
      <c r="J168" s="3036"/>
      <c r="K168" s="3037"/>
      <c r="L168" s="1713" t="s">
        <v>1385</v>
      </c>
      <c r="M168" s="1714"/>
      <c r="N168" s="1737"/>
      <c r="O168" s="1731"/>
      <c r="P168" s="3609"/>
    </row>
    <row r="169" spans="1:16" ht="19.5" customHeight="1">
      <c r="A169" s="611"/>
      <c r="B169" s="338" t="s">
        <v>401</v>
      </c>
      <c r="C169" s="1414" t="s">
        <v>1610</v>
      </c>
      <c r="D169" s="1414"/>
      <c r="E169" s="1415"/>
      <c r="F169" s="257" t="s">
        <v>1385</v>
      </c>
      <c r="G169" s="3041"/>
      <c r="H169" s="3042"/>
      <c r="I169" s="3042"/>
      <c r="J169" s="3042"/>
      <c r="K169" s="3043"/>
      <c r="L169" s="1713" t="s">
        <v>1385</v>
      </c>
      <c r="M169" s="1714"/>
      <c r="N169" s="1737"/>
      <c r="O169" s="1731"/>
      <c r="P169" s="3609"/>
    </row>
    <row r="170" spans="1:16" ht="42.75" customHeight="1">
      <c r="A170" s="611"/>
      <c r="B170" s="338" t="s">
        <v>403</v>
      </c>
      <c r="C170" s="1414" t="s">
        <v>1611</v>
      </c>
      <c r="D170" s="1414"/>
      <c r="E170" s="1415"/>
      <c r="F170" s="257" t="s">
        <v>1385</v>
      </c>
      <c r="G170" s="3041"/>
      <c r="H170" s="3042"/>
      <c r="I170" s="3042"/>
      <c r="J170" s="3042"/>
      <c r="K170" s="3043"/>
      <c r="L170" s="1713" t="s">
        <v>1385</v>
      </c>
      <c r="M170" s="1714"/>
      <c r="N170" s="1737"/>
      <c r="O170" s="1731"/>
      <c r="P170" s="3609"/>
    </row>
    <row r="171" spans="1:16" ht="19.5" customHeight="1">
      <c r="A171" s="611"/>
      <c r="B171" s="338" t="s">
        <v>405</v>
      </c>
      <c r="C171" s="1414" t="s">
        <v>1612</v>
      </c>
      <c r="D171" s="1414"/>
      <c r="E171" s="1415"/>
      <c r="F171" s="257" t="s">
        <v>1385</v>
      </c>
      <c r="G171" s="3041"/>
      <c r="H171" s="3042"/>
      <c r="I171" s="3042"/>
      <c r="J171" s="3042"/>
      <c r="K171" s="3043"/>
      <c r="L171" s="1713" t="s">
        <v>1385</v>
      </c>
      <c r="M171" s="1714"/>
      <c r="N171" s="1737"/>
      <c r="O171" s="1731"/>
      <c r="P171" s="3609"/>
    </row>
    <row r="172" spans="1:16" ht="33" customHeight="1">
      <c r="A172" s="611"/>
      <c r="B172" s="198" t="s">
        <v>408</v>
      </c>
      <c r="C172" s="1414" t="s">
        <v>1613</v>
      </c>
      <c r="D172" s="1414"/>
      <c r="E172" s="1415"/>
      <c r="F172" s="352" t="s">
        <v>1385</v>
      </c>
      <c r="G172" s="3041"/>
      <c r="H172" s="3042"/>
      <c r="I172" s="3042"/>
      <c r="J172" s="3042"/>
      <c r="K172" s="3043"/>
      <c r="L172" s="1713" t="s">
        <v>1385</v>
      </c>
      <c r="M172" s="1714"/>
      <c r="N172" s="1737"/>
      <c r="O172" s="1731"/>
      <c r="P172" s="3609"/>
    </row>
    <row r="173" spans="1:16" ht="34.5" customHeight="1">
      <c r="A173" s="611"/>
      <c r="B173" s="195" t="s">
        <v>410</v>
      </c>
      <c r="C173" s="1464" t="s">
        <v>1614</v>
      </c>
      <c r="D173" s="1464"/>
      <c r="E173" s="1465"/>
      <c r="F173" s="352" t="s">
        <v>1385</v>
      </c>
      <c r="G173" s="3041"/>
      <c r="H173" s="3042"/>
      <c r="I173" s="3042"/>
      <c r="J173" s="3042"/>
      <c r="K173" s="3043"/>
      <c r="L173" s="1713" t="s">
        <v>1385</v>
      </c>
      <c r="M173" s="1714"/>
      <c r="N173" s="1737"/>
      <c r="O173" s="1731"/>
      <c r="P173" s="3609"/>
    </row>
    <row r="174" spans="1:16" ht="19.5" customHeight="1">
      <c r="A174" s="611"/>
      <c r="B174" s="195" t="s">
        <v>413</v>
      </c>
      <c r="C174" s="1414" t="s">
        <v>1615</v>
      </c>
      <c r="D174" s="1414"/>
      <c r="E174" s="1415"/>
      <c r="F174" s="352" t="s">
        <v>1385</v>
      </c>
      <c r="G174" s="3041"/>
      <c r="H174" s="3042"/>
      <c r="I174" s="3042"/>
      <c r="J174" s="3042"/>
      <c r="K174" s="3043"/>
      <c r="L174" s="1713" t="s">
        <v>1385</v>
      </c>
      <c r="M174" s="1714"/>
      <c r="N174" s="1737"/>
      <c r="O174" s="1731"/>
      <c r="P174" s="3609"/>
    </row>
    <row r="175" spans="1:16" ht="19.5" customHeight="1">
      <c r="A175" s="611"/>
      <c r="B175" s="195" t="s">
        <v>416</v>
      </c>
      <c r="C175" s="1414" t="s">
        <v>1616</v>
      </c>
      <c r="D175" s="1414"/>
      <c r="E175" s="1415"/>
      <c r="F175" s="352" t="s">
        <v>1385</v>
      </c>
      <c r="G175" s="3041"/>
      <c r="H175" s="3042"/>
      <c r="I175" s="3042"/>
      <c r="J175" s="3042"/>
      <c r="K175" s="3043"/>
      <c r="L175" s="1713" t="s">
        <v>1385</v>
      </c>
      <c r="M175" s="1714"/>
      <c r="N175" s="1737"/>
      <c r="O175" s="1731"/>
      <c r="P175" s="3609"/>
    </row>
    <row r="176" spans="1:16" ht="19.5" customHeight="1">
      <c r="A176" s="611"/>
      <c r="B176" s="195" t="s">
        <v>418</v>
      </c>
      <c r="C176" s="1414" t="s">
        <v>1617</v>
      </c>
      <c r="D176" s="1414"/>
      <c r="E176" s="1415"/>
      <c r="F176" s="352" t="s">
        <v>1385</v>
      </c>
      <c r="G176" s="3041"/>
      <c r="H176" s="3042"/>
      <c r="I176" s="3042"/>
      <c r="J176" s="3042"/>
      <c r="K176" s="3043"/>
      <c r="L176" s="1713" t="s">
        <v>1385</v>
      </c>
      <c r="M176" s="1714"/>
      <c r="N176" s="1737"/>
      <c r="O176" s="1731"/>
      <c r="P176" s="3609"/>
    </row>
    <row r="177" spans="1:16" ht="19.5" customHeight="1">
      <c r="A177" s="611"/>
      <c r="B177" s="195" t="s">
        <v>544</v>
      </c>
      <c r="C177" s="1414" t="s">
        <v>1618</v>
      </c>
      <c r="D177" s="1414"/>
      <c r="E177" s="1415"/>
      <c r="F177" s="352" t="s">
        <v>1385</v>
      </c>
      <c r="G177" s="3041"/>
      <c r="H177" s="3042"/>
      <c r="I177" s="3042"/>
      <c r="J177" s="3042"/>
      <c r="K177" s="3043"/>
      <c r="L177" s="1713" t="s">
        <v>1385</v>
      </c>
      <c r="M177" s="1714"/>
      <c r="N177" s="1737"/>
      <c r="O177" s="1731"/>
      <c r="P177" s="3609"/>
    </row>
    <row r="178" spans="1:16" ht="19.5" customHeight="1">
      <c r="A178" s="611"/>
      <c r="B178" s="198" t="s">
        <v>546</v>
      </c>
      <c r="C178" s="1414" t="s">
        <v>1619</v>
      </c>
      <c r="D178" s="1414"/>
      <c r="E178" s="1415"/>
      <c r="F178" s="352" t="s">
        <v>1385</v>
      </c>
      <c r="G178" s="3038"/>
      <c r="H178" s="3039"/>
      <c r="I178" s="3039"/>
      <c r="J178" s="3039"/>
      <c r="K178" s="3040"/>
      <c r="L178" s="1713" t="s">
        <v>1385</v>
      </c>
      <c r="M178" s="1714"/>
      <c r="N178" s="1737"/>
      <c r="O178" s="1732"/>
      <c r="P178" s="3610"/>
    </row>
    <row r="179" spans="1:16" ht="48" customHeight="1">
      <c r="A179" s="611"/>
      <c r="B179" s="255" t="s">
        <v>599</v>
      </c>
      <c r="C179" s="1464" t="s">
        <v>1620</v>
      </c>
      <c r="D179" s="1464"/>
      <c r="E179" s="1465"/>
      <c r="F179" s="323" t="s">
        <v>1604</v>
      </c>
      <c r="G179" s="1726" t="s">
        <v>1621</v>
      </c>
      <c r="H179" s="1727"/>
      <c r="I179" s="1727"/>
      <c r="J179" s="1727"/>
      <c r="K179" s="1727"/>
      <c r="L179" s="1727"/>
      <c r="M179" s="1727"/>
      <c r="N179" s="2226"/>
      <c r="O179" s="1443" t="s">
        <v>1629</v>
      </c>
      <c r="P179" s="1858"/>
    </row>
    <row r="180" spans="1:16" ht="18.75" customHeight="1">
      <c r="A180" s="611"/>
      <c r="B180" s="338" t="s">
        <v>394</v>
      </c>
      <c r="C180" s="1414" t="s">
        <v>1608</v>
      </c>
      <c r="D180" s="1414"/>
      <c r="E180" s="1415"/>
      <c r="F180" s="399" t="s">
        <v>1385</v>
      </c>
      <c r="G180" s="2025" t="s">
        <v>4565</v>
      </c>
      <c r="H180" s="2026"/>
      <c r="I180" s="2026"/>
      <c r="J180" s="2026"/>
      <c r="K180" s="2026"/>
      <c r="L180" s="2026"/>
      <c r="M180" s="2026"/>
      <c r="N180" s="2027"/>
      <c r="O180" s="1425"/>
      <c r="P180" s="1608"/>
    </row>
    <row r="181" spans="1:16" ht="18.75" customHeight="1">
      <c r="A181" s="611"/>
      <c r="B181" s="338" t="s">
        <v>401</v>
      </c>
      <c r="C181" s="1414" t="s">
        <v>1610</v>
      </c>
      <c r="D181" s="1414"/>
      <c r="E181" s="1415"/>
      <c r="F181" s="399" t="s">
        <v>1385</v>
      </c>
      <c r="G181" s="2037"/>
      <c r="H181" s="2038"/>
      <c r="I181" s="2038"/>
      <c r="J181" s="2038"/>
      <c r="K181" s="2038"/>
      <c r="L181" s="2038"/>
      <c r="M181" s="2038"/>
      <c r="N181" s="2039"/>
      <c r="O181" s="1425"/>
      <c r="P181" s="1608"/>
    </row>
    <row r="182" spans="1:16" ht="18.75" customHeight="1">
      <c r="A182" s="611"/>
      <c r="B182" s="338" t="s">
        <v>403</v>
      </c>
      <c r="C182" s="1414" t="s">
        <v>1611</v>
      </c>
      <c r="D182" s="1414"/>
      <c r="E182" s="1415"/>
      <c r="F182" s="399" t="s">
        <v>1385</v>
      </c>
      <c r="G182" s="2037"/>
      <c r="H182" s="2038"/>
      <c r="I182" s="2038"/>
      <c r="J182" s="2038"/>
      <c r="K182" s="2038"/>
      <c r="L182" s="2038"/>
      <c r="M182" s="2038"/>
      <c r="N182" s="2039"/>
      <c r="O182" s="1425"/>
      <c r="P182" s="1608"/>
    </row>
    <row r="183" spans="1:16" ht="18.75" customHeight="1">
      <c r="A183" s="611"/>
      <c r="B183" s="338" t="s">
        <v>405</v>
      </c>
      <c r="C183" s="1414" t="s">
        <v>1612</v>
      </c>
      <c r="D183" s="1414"/>
      <c r="E183" s="1415"/>
      <c r="F183" s="399" t="s">
        <v>1385</v>
      </c>
      <c r="G183" s="2037"/>
      <c r="H183" s="2038"/>
      <c r="I183" s="2038"/>
      <c r="J183" s="2038"/>
      <c r="K183" s="2038"/>
      <c r="L183" s="2038"/>
      <c r="M183" s="2038"/>
      <c r="N183" s="2039"/>
      <c r="O183" s="1425"/>
      <c r="P183" s="1608"/>
    </row>
    <row r="184" spans="1:16" ht="18.75" customHeight="1">
      <c r="A184" s="611"/>
      <c r="B184" s="198" t="s">
        <v>408</v>
      </c>
      <c r="C184" s="1414" t="s">
        <v>1613</v>
      </c>
      <c r="D184" s="1414"/>
      <c r="E184" s="1415"/>
      <c r="F184" s="399" t="s">
        <v>1385</v>
      </c>
      <c r="G184" s="2037"/>
      <c r="H184" s="2038"/>
      <c r="I184" s="2038"/>
      <c r="J184" s="2038"/>
      <c r="K184" s="2038"/>
      <c r="L184" s="2038"/>
      <c r="M184" s="2038"/>
      <c r="N184" s="2039"/>
      <c r="O184" s="1425"/>
      <c r="P184" s="1608"/>
    </row>
    <row r="185" spans="1:16" ht="38.25" customHeight="1">
      <c r="A185" s="611"/>
      <c r="B185" s="195" t="s">
        <v>410</v>
      </c>
      <c r="C185" s="1464" t="s">
        <v>1614</v>
      </c>
      <c r="D185" s="1464"/>
      <c r="E185" s="1465"/>
      <c r="F185" s="399" t="s">
        <v>1385</v>
      </c>
      <c r="G185" s="2037"/>
      <c r="H185" s="2038"/>
      <c r="I185" s="2038"/>
      <c r="J185" s="2038"/>
      <c r="K185" s="2038"/>
      <c r="L185" s="2038"/>
      <c r="M185" s="2038"/>
      <c r="N185" s="2039"/>
      <c r="O185" s="1425"/>
      <c r="P185" s="1608"/>
    </row>
    <row r="186" spans="1:16" ht="18.75" customHeight="1">
      <c r="A186" s="611"/>
      <c r="B186" s="195" t="s">
        <v>413</v>
      </c>
      <c r="C186" s="1414" t="s">
        <v>1615</v>
      </c>
      <c r="D186" s="1414"/>
      <c r="E186" s="1415"/>
      <c r="F186" s="399" t="s">
        <v>1385</v>
      </c>
      <c r="G186" s="2037"/>
      <c r="H186" s="2038"/>
      <c r="I186" s="2038"/>
      <c r="J186" s="2038"/>
      <c r="K186" s="2038"/>
      <c r="L186" s="2038"/>
      <c r="M186" s="2038"/>
      <c r="N186" s="2039"/>
      <c r="O186" s="1425"/>
      <c r="P186" s="1608"/>
    </row>
    <row r="187" spans="1:16" ht="18.75" customHeight="1">
      <c r="A187" s="611"/>
      <c r="B187" s="195" t="s">
        <v>416</v>
      </c>
      <c r="C187" s="1414" t="s">
        <v>1616</v>
      </c>
      <c r="D187" s="1414"/>
      <c r="E187" s="1415"/>
      <c r="F187" s="399" t="s">
        <v>1385</v>
      </c>
      <c r="G187" s="2037"/>
      <c r="H187" s="2038"/>
      <c r="I187" s="2038"/>
      <c r="J187" s="2038"/>
      <c r="K187" s="2038"/>
      <c r="L187" s="2038"/>
      <c r="M187" s="2038"/>
      <c r="N187" s="2039"/>
      <c r="O187" s="1425"/>
      <c r="P187" s="1608"/>
    </row>
    <row r="188" spans="1:16" ht="18.75" customHeight="1">
      <c r="A188" s="611"/>
      <c r="B188" s="195" t="s">
        <v>418</v>
      </c>
      <c r="C188" s="1414" t="s">
        <v>1617</v>
      </c>
      <c r="D188" s="1414"/>
      <c r="E188" s="1415"/>
      <c r="F188" s="399" t="s">
        <v>1385</v>
      </c>
      <c r="G188" s="2037"/>
      <c r="H188" s="2038"/>
      <c r="I188" s="2038"/>
      <c r="J188" s="2038"/>
      <c r="K188" s="2038"/>
      <c r="L188" s="2038"/>
      <c r="M188" s="2038"/>
      <c r="N188" s="2039"/>
      <c r="O188" s="1425"/>
      <c r="P188" s="1608"/>
    </row>
    <row r="189" spans="1:16" ht="18.75" customHeight="1">
      <c r="A189" s="611"/>
      <c r="B189" s="195" t="s">
        <v>544</v>
      </c>
      <c r="C189" s="1414" t="s">
        <v>1618</v>
      </c>
      <c r="D189" s="1414"/>
      <c r="E189" s="1415"/>
      <c r="F189" s="399" t="s">
        <v>1385</v>
      </c>
      <c r="G189" s="2037"/>
      <c r="H189" s="2038"/>
      <c r="I189" s="2038"/>
      <c r="J189" s="2038"/>
      <c r="K189" s="2038"/>
      <c r="L189" s="2038"/>
      <c r="M189" s="2038"/>
      <c r="N189" s="2039"/>
      <c r="O189" s="1425"/>
      <c r="P189" s="1608"/>
    </row>
    <row r="190" spans="1:16" ht="27" customHeight="1">
      <c r="A190" s="611"/>
      <c r="B190" s="198" t="s">
        <v>546</v>
      </c>
      <c r="C190" s="1414" t="s">
        <v>1619</v>
      </c>
      <c r="D190" s="1414"/>
      <c r="E190" s="1415"/>
      <c r="F190" s="399" t="s">
        <v>1385</v>
      </c>
      <c r="G190" s="2028"/>
      <c r="H190" s="2029"/>
      <c r="I190" s="2029"/>
      <c r="J190" s="2029"/>
      <c r="K190" s="2029"/>
      <c r="L190" s="2029"/>
      <c r="M190" s="2029"/>
      <c r="N190" s="2030"/>
      <c r="O190" s="1426"/>
      <c r="P190" s="1863"/>
    </row>
    <row r="191" spans="1:16" ht="47.25" customHeight="1">
      <c r="A191" s="611"/>
      <c r="B191" s="255" t="s">
        <v>602</v>
      </c>
      <c r="C191" s="1464" t="s">
        <v>1624</v>
      </c>
      <c r="D191" s="1464"/>
      <c r="E191" s="1465"/>
      <c r="F191" s="323" t="s">
        <v>1604</v>
      </c>
      <c r="G191" s="1726" t="s">
        <v>1605</v>
      </c>
      <c r="H191" s="1727"/>
      <c r="I191" s="1727"/>
      <c r="J191" s="1727"/>
      <c r="K191" s="1728"/>
      <c r="L191" s="1729" t="s">
        <v>1606</v>
      </c>
      <c r="M191" s="1730"/>
      <c r="N191" s="1741"/>
      <c r="O191" s="1731" t="s">
        <v>4563</v>
      </c>
      <c r="P191" s="1443"/>
    </row>
    <row r="192" spans="1:16" ht="20.25" customHeight="1">
      <c r="A192" s="611"/>
      <c r="B192" s="338" t="s">
        <v>394</v>
      </c>
      <c r="C192" s="1414" t="s">
        <v>1608</v>
      </c>
      <c r="D192" s="1414"/>
      <c r="E192" s="1415"/>
      <c r="F192" s="257" t="s">
        <v>1520</v>
      </c>
      <c r="G192" s="1734" t="s">
        <v>1496</v>
      </c>
      <c r="H192" s="1735"/>
      <c r="I192" s="1735"/>
      <c r="J192" s="1735"/>
      <c r="K192" s="1736"/>
      <c r="L192" s="1713" t="s">
        <v>1496</v>
      </c>
      <c r="M192" s="1714"/>
      <c r="N192" s="1737"/>
      <c r="O192" s="1731"/>
      <c r="P192" s="1425"/>
    </row>
    <row r="193" spans="1:16" ht="20.25" customHeight="1">
      <c r="A193" s="611"/>
      <c r="B193" s="338" t="s">
        <v>401</v>
      </c>
      <c r="C193" s="1414" t="s">
        <v>1610</v>
      </c>
      <c r="D193" s="1414"/>
      <c r="E193" s="1415"/>
      <c r="F193" s="257" t="s">
        <v>1520</v>
      </c>
      <c r="G193" s="1734" t="s">
        <v>1496</v>
      </c>
      <c r="H193" s="1735"/>
      <c r="I193" s="1735"/>
      <c r="J193" s="1735"/>
      <c r="K193" s="1736"/>
      <c r="L193" s="1713" t="s">
        <v>1496</v>
      </c>
      <c r="M193" s="1714"/>
      <c r="N193" s="1737"/>
      <c r="O193" s="1731"/>
      <c r="P193" s="1425"/>
    </row>
    <row r="194" spans="1:16" ht="20.25" customHeight="1">
      <c r="A194" s="611"/>
      <c r="B194" s="338" t="s">
        <v>403</v>
      </c>
      <c r="C194" s="1414" t="s">
        <v>1611</v>
      </c>
      <c r="D194" s="1414"/>
      <c r="E194" s="1415"/>
      <c r="F194" s="257" t="s">
        <v>1520</v>
      </c>
      <c r="G194" s="1734" t="s">
        <v>1496</v>
      </c>
      <c r="H194" s="1735"/>
      <c r="I194" s="1735"/>
      <c r="J194" s="1735"/>
      <c r="K194" s="1736"/>
      <c r="L194" s="1713" t="s">
        <v>1496</v>
      </c>
      <c r="M194" s="1714"/>
      <c r="N194" s="1737"/>
      <c r="O194" s="1731"/>
      <c r="P194" s="1425"/>
    </row>
    <row r="195" spans="1:16" ht="20.25" customHeight="1">
      <c r="A195" s="611"/>
      <c r="B195" s="338" t="s">
        <v>405</v>
      </c>
      <c r="C195" s="1414" t="s">
        <v>1612</v>
      </c>
      <c r="D195" s="1414"/>
      <c r="E195" s="1415"/>
      <c r="F195" s="257" t="s">
        <v>1520</v>
      </c>
      <c r="G195" s="1734" t="s">
        <v>1496</v>
      </c>
      <c r="H195" s="1735"/>
      <c r="I195" s="1735"/>
      <c r="J195" s="1735"/>
      <c r="K195" s="1736"/>
      <c r="L195" s="1713" t="s">
        <v>1496</v>
      </c>
      <c r="M195" s="1714"/>
      <c r="N195" s="1737"/>
      <c r="O195" s="1731"/>
      <c r="P195" s="1425"/>
    </row>
    <row r="196" spans="1:16" ht="20.25" customHeight="1">
      <c r="A196" s="611"/>
      <c r="B196" s="338" t="s">
        <v>408</v>
      </c>
      <c r="C196" s="1414" t="s">
        <v>1613</v>
      </c>
      <c r="D196" s="1414"/>
      <c r="E196" s="1415"/>
      <c r="F196" s="352" t="s">
        <v>1520</v>
      </c>
      <c r="G196" s="1734" t="s">
        <v>1496</v>
      </c>
      <c r="H196" s="1735"/>
      <c r="I196" s="1735"/>
      <c r="J196" s="1735"/>
      <c r="K196" s="1736"/>
      <c r="L196" s="1713" t="s">
        <v>1496</v>
      </c>
      <c r="M196" s="1714"/>
      <c r="N196" s="1737"/>
      <c r="O196" s="1731"/>
      <c r="P196" s="1425"/>
    </row>
    <row r="197" spans="1:16" ht="30.75" customHeight="1">
      <c r="A197" s="611"/>
      <c r="B197" s="195" t="s">
        <v>410</v>
      </c>
      <c r="C197" s="1464" t="s">
        <v>1614</v>
      </c>
      <c r="D197" s="1464"/>
      <c r="E197" s="1465"/>
      <c r="F197" s="352" t="s">
        <v>1520</v>
      </c>
      <c r="G197" s="1734" t="s">
        <v>1496</v>
      </c>
      <c r="H197" s="1735"/>
      <c r="I197" s="1735"/>
      <c r="J197" s="1735"/>
      <c r="K197" s="1736"/>
      <c r="L197" s="1713" t="s">
        <v>1496</v>
      </c>
      <c r="M197" s="1714"/>
      <c r="N197" s="1737"/>
      <c r="O197" s="1731"/>
      <c r="P197" s="1425"/>
    </row>
    <row r="198" spans="1:16" ht="20.25" customHeight="1">
      <c r="A198" s="611"/>
      <c r="B198" s="195" t="s">
        <v>413</v>
      </c>
      <c r="C198" s="1414" t="s">
        <v>1615</v>
      </c>
      <c r="D198" s="1414"/>
      <c r="E198" s="1415"/>
      <c r="F198" s="352" t="s">
        <v>1520</v>
      </c>
      <c r="G198" s="1734" t="s">
        <v>1496</v>
      </c>
      <c r="H198" s="1735"/>
      <c r="I198" s="1735"/>
      <c r="J198" s="1735"/>
      <c r="K198" s="1736"/>
      <c r="L198" s="1713" t="s">
        <v>1496</v>
      </c>
      <c r="M198" s="1714"/>
      <c r="N198" s="1737"/>
      <c r="O198" s="1731"/>
      <c r="P198" s="1425"/>
    </row>
    <row r="199" spans="1:16" ht="20.25" customHeight="1">
      <c r="A199" s="611"/>
      <c r="B199" s="195" t="s">
        <v>416</v>
      </c>
      <c r="C199" s="1414" t="s">
        <v>1616</v>
      </c>
      <c r="D199" s="1414"/>
      <c r="E199" s="1415"/>
      <c r="F199" s="352" t="s">
        <v>1520</v>
      </c>
      <c r="G199" s="1734" t="s">
        <v>1496</v>
      </c>
      <c r="H199" s="1735"/>
      <c r="I199" s="1735"/>
      <c r="J199" s="1735"/>
      <c r="K199" s="1736"/>
      <c r="L199" s="1713" t="s">
        <v>1496</v>
      </c>
      <c r="M199" s="1714"/>
      <c r="N199" s="1737"/>
      <c r="O199" s="1731"/>
      <c r="P199" s="1425"/>
    </row>
    <row r="200" spans="1:16" ht="20.25" customHeight="1">
      <c r="A200" s="611"/>
      <c r="B200" s="195" t="s">
        <v>418</v>
      </c>
      <c r="C200" s="1414" t="s">
        <v>1617</v>
      </c>
      <c r="D200" s="1414"/>
      <c r="E200" s="1415"/>
      <c r="F200" s="352" t="s">
        <v>1520</v>
      </c>
      <c r="G200" s="1734" t="s">
        <v>1496</v>
      </c>
      <c r="H200" s="1735"/>
      <c r="I200" s="1735"/>
      <c r="J200" s="1735"/>
      <c r="K200" s="1736"/>
      <c r="L200" s="1713" t="s">
        <v>1496</v>
      </c>
      <c r="M200" s="1714"/>
      <c r="N200" s="1737"/>
      <c r="O200" s="1731"/>
      <c r="P200" s="1425"/>
    </row>
    <row r="201" spans="1:16" ht="20.25" customHeight="1">
      <c r="A201" s="611"/>
      <c r="B201" s="195" t="s">
        <v>544</v>
      </c>
      <c r="C201" s="1414" t="s">
        <v>1618</v>
      </c>
      <c r="D201" s="1414"/>
      <c r="E201" s="1415"/>
      <c r="F201" s="352" t="s">
        <v>1520</v>
      </c>
      <c r="G201" s="1734" t="s">
        <v>1496</v>
      </c>
      <c r="H201" s="1735"/>
      <c r="I201" s="1735"/>
      <c r="J201" s="1735"/>
      <c r="K201" s="1736"/>
      <c r="L201" s="1713" t="s">
        <v>1496</v>
      </c>
      <c r="M201" s="1714"/>
      <c r="N201" s="1737"/>
      <c r="O201" s="1731"/>
      <c r="P201" s="1425"/>
    </row>
    <row r="202" spans="1:16" ht="20.25" customHeight="1">
      <c r="A202" s="611"/>
      <c r="B202" s="198" t="s">
        <v>546</v>
      </c>
      <c r="C202" s="1414" t="s">
        <v>1619</v>
      </c>
      <c r="D202" s="1414"/>
      <c r="E202" s="1415"/>
      <c r="F202" s="352" t="s">
        <v>1520</v>
      </c>
      <c r="G202" s="1734" t="s">
        <v>1496</v>
      </c>
      <c r="H202" s="1735"/>
      <c r="I202" s="1735"/>
      <c r="J202" s="1735"/>
      <c r="K202" s="1736"/>
      <c r="L202" s="1713" t="s">
        <v>1496</v>
      </c>
      <c r="M202" s="1714"/>
      <c r="N202" s="1737"/>
      <c r="O202" s="1732"/>
      <c r="P202" s="1426"/>
    </row>
    <row r="203" spans="1:16" ht="61.5" customHeight="1">
      <c r="A203" s="611"/>
      <c r="B203" s="339" t="s">
        <v>605</v>
      </c>
      <c r="C203" s="1464" t="s">
        <v>1626</v>
      </c>
      <c r="D203" s="1464"/>
      <c r="E203" s="1465"/>
      <c r="F203" s="323" t="s">
        <v>1604</v>
      </c>
      <c r="G203" s="1726" t="s">
        <v>2070</v>
      </c>
      <c r="H203" s="1727"/>
      <c r="I203" s="1727"/>
      <c r="J203" s="1727"/>
      <c r="K203" s="1727"/>
      <c r="L203" s="1727"/>
      <c r="M203" s="1727"/>
      <c r="N203" s="2226"/>
      <c r="O203" s="1443" t="s">
        <v>1629</v>
      </c>
      <c r="P203" s="1443"/>
    </row>
    <row r="204" spans="1:16" ht="21" customHeight="1">
      <c r="A204" s="611"/>
      <c r="B204" s="338" t="s">
        <v>394</v>
      </c>
      <c r="C204" s="1414" t="s">
        <v>1608</v>
      </c>
      <c r="D204" s="1414"/>
      <c r="E204" s="1415"/>
      <c r="F204" s="399" t="s">
        <v>1520</v>
      </c>
      <c r="G204" s="1434" t="s">
        <v>1496</v>
      </c>
      <c r="H204" s="1435"/>
      <c r="I204" s="1435"/>
      <c r="J204" s="1435"/>
      <c r="K204" s="1435"/>
      <c r="L204" s="1435"/>
      <c r="M204" s="1435"/>
      <c r="N204" s="1436"/>
      <c r="O204" s="1425"/>
      <c r="P204" s="1425"/>
    </row>
    <row r="205" spans="1:16" ht="21" customHeight="1">
      <c r="A205" s="611"/>
      <c r="B205" s="338" t="s">
        <v>401</v>
      </c>
      <c r="C205" s="1414" t="s">
        <v>1610</v>
      </c>
      <c r="D205" s="1414"/>
      <c r="E205" s="1415"/>
      <c r="F205" s="399" t="s">
        <v>1520</v>
      </c>
      <c r="G205" s="1434" t="s">
        <v>1496</v>
      </c>
      <c r="H205" s="1435"/>
      <c r="I205" s="1435"/>
      <c r="J205" s="1435"/>
      <c r="K205" s="1435"/>
      <c r="L205" s="1435"/>
      <c r="M205" s="1435"/>
      <c r="N205" s="1436"/>
      <c r="O205" s="1425"/>
      <c r="P205" s="1425"/>
    </row>
    <row r="206" spans="1:16" ht="21" customHeight="1">
      <c r="A206" s="611"/>
      <c r="B206" s="338" t="s">
        <v>403</v>
      </c>
      <c r="C206" s="1414" t="s">
        <v>1611</v>
      </c>
      <c r="D206" s="1414"/>
      <c r="E206" s="1415"/>
      <c r="F206" s="399" t="s">
        <v>1520</v>
      </c>
      <c r="G206" s="1434" t="s">
        <v>1496</v>
      </c>
      <c r="H206" s="1435"/>
      <c r="I206" s="1435"/>
      <c r="J206" s="1435"/>
      <c r="K206" s="1435"/>
      <c r="L206" s="1435"/>
      <c r="M206" s="1435"/>
      <c r="N206" s="1436"/>
      <c r="O206" s="1425"/>
      <c r="P206" s="1425"/>
    </row>
    <row r="207" spans="1:16" ht="21" customHeight="1">
      <c r="A207" s="611"/>
      <c r="B207" s="338" t="s">
        <v>405</v>
      </c>
      <c r="C207" s="1414" t="s">
        <v>1612</v>
      </c>
      <c r="D207" s="1414"/>
      <c r="E207" s="1415"/>
      <c r="F207" s="399" t="s">
        <v>1520</v>
      </c>
      <c r="G207" s="1434" t="s">
        <v>1496</v>
      </c>
      <c r="H207" s="1435"/>
      <c r="I207" s="1435"/>
      <c r="J207" s="1435"/>
      <c r="K207" s="1435"/>
      <c r="L207" s="1435"/>
      <c r="M207" s="1435"/>
      <c r="N207" s="1436"/>
      <c r="O207" s="1425"/>
      <c r="P207" s="1425"/>
    </row>
    <row r="208" spans="1:16" ht="21" customHeight="1">
      <c r="A208" s="611"/>
      <c r="B208" s="198" t="s">
        <v>408</v>
      </c>
      <c r="C208" s="1414" t="s">
        <v>1613</v>
      </c>
      <c r="D208" s="1414"/>
      <c r="E208" s="1415"/>
      <c r="F208" s="399" t="s">
        <v>1520</v>
      </c>
      <c r="G208" s="1434" t="s">
        <v>1496</v>
      </c>
      <c r="H208" s="1435"/>
      <c r="I208" s="1435"/>
      <c r="J208" s="1435"/>
      <c r="K208" s="1435"/>
      <c r="L208" s="1435"/>
      <c r="M208" s="1435"/>
      <c r="N208" s="1436"/>
      <c r="O208" s="1425"/>
      <c r="P208" s="1425"/>
    </row>
    <row r="209" spans="1:16" ht="30.75" customHeight="1">
      <c r="A209" s="611"/>
      <c r="B209" s="195" t="s">
        <v>410</v>
      </c>
      <c r="C209" s="1464" t="s">
        <v>1614</v>
      </c>
      <c r="D209" s="1464"/>
      <c r="E209" s="1465"/>
      <c r="F209" s="399" t="s">
        <v>1520</v>
      </c>
      <c r="G209" s="1434" t="s">
        <v>1496</v>
      </c>
      <c r="H209" s="1435"/>
      <c r="I209" s="1435"/>
      <c r="J209" s="1435"/>
      <c r="K209" s="1435"/>
      <c r="L209" s="1435"/>
      <c r="M209" s="1435"/>
      <c r="N209" s="1436"/>
      <c r="O209" s="1425"/>
      <c r="P209" s="1425"/>
    </row>
    <row r="210" spans="1:16" ht="21" customHeight="1">
      <c r="A210" s="611"/>
      <c r="B210" s="195" t="s">
        <v>413</v>
      </c>
      <c r="C210" s="1414" t="s">
        <v>1615</v>
      </c>
      <c r="D210" s="1414"/>
      <c r="E210" s="1415"/>
      <c r="F210" s="399" t="s">
        <v>1520</v>
      </c>
      <c r="G210" s="1434" t="s">
        <v>1496</v>
      </c>
      <c r="H210" s="1435"/>
      <c r="I210" s="1435"/>
      <c r="J210" s="1435"/>
      <c r="K210" s="1435"/>
      <c r="L210" s="1435"/>
      <c r="M210" s="1435"/>
      <c r="N210" s="1436"/>
      <c r="O210" s="1425"/>
      <c r="P210" s="1425"/>
    </row>
    <row r="211" spans="1:16" ht="21" customHeight="1">
      <c r="A211" s="611"/>
      <c r="B211" s="195" t="s">
        <v>416</v>
      </c>
      <c r="C211" s="1414" t="s">
        <v>1616</v>
      </c>
      <c r="D211" s="1414"/>
      <c r="E211" s="1415"/>
      <c r="F211" s="399" t="s">
        <v>1520</v>
      </c>
      <c r="G211" s="1434" t="s">
        <v>1496</v>
      </c>
      <c r="H211" s="1435"/>
      <c r="I211" s="1435"/>
      <c r="J211" s="1435"/>
      <c r="K211" s="1435"/>
      <c r="L211" s="1435"/>
      <c r="M211" s="1435"/>
      <c r="N211" s="1436"/>
      <c r="O211" s="1425"/>
      <c r="P211" s="1425"/>
    </row>
    <row r="212" spans="1:16" ht="21" customHeight="1">
      <c r="A212" s="611"/>
      <c r="B212" s="195" t="s">
        <v>418</v>
      </c>
      <c r="C212" s="1414" t="s">
        <v>1617</v>
      </c>
      <c r="D212" s="1414"/>
      <c r="E212" s="1415"/>
      <c r="F212" s="399" t="s">
        <v>1520</v>
      </c>
      <c r="G212" s="1434" t="s">
        <v>1496</v>
      </c>
      <c r="H212" s="1435"/>
      <c r="I212" s="1435"/>
      <c r="J212" s="1435"/>
      <c r="K212" s="1435"/>
      <c r="L212" s="1435"/>
      <c r="M212" s="1435"/>
      <c r="N212" s="1436"/>
      <c r="O212" s="1425"/>
      <c r="P212" s="1425"/>
    </row>
    <row r="213" spans="1:16" ht="21" customHeight="1">
      <c r="A213" s="611"/>
      <c r="B213" s="195" t="s">
        <v>544</v>
      </c>
      <c r="C213" s="1414" t="s">
        <v>1618</v>
      </c>
      <c r="D213" s="1414"/>
      <c r="E213" s="1415"/>
      <c r="F213" s="399" t="s">
        <v>1520</v>
      </c>
      <c r="G213" s="1434" t="s">
        <v>1496</v>
      </c>
      <c r="H213" s="1435"/>
      <c r="I213" s="1435"/>
      <c r="J213" s="1435"/>
      <c r="K213" s="1435"/>
      <c r="L213" s="1435"/>
      <c r="M213" s="1435"/>
      <c r="N213" s="1436"/>
      <c r="O213" s="1425"/>
      <c r="P213" s="1425"/>
    </row>
    <row r="214" spans="1:16" ht="21" customHeight="1">
      <c r="A214" s="611"/>
      <c r="B214" s="266" t="s">
        <v>546</v>
      </c>
      <c r="C214" s="1445" t="s">
        <v>1619</v>
      </c>
      <c r="D214" s="1445"/>
      <c r="E214" s="1817"/>
      <c r="F214" s="435" t="s">
        <v>1520</v>
      </c>
      <c r="G214" s="1434" t="s">
        <v>1496</v>
      </c>
      <c r="H214" s="1435"/>
      <c r="I214" s="1435"/>
      <c r="J214" s="1435"/>
      <c r="K214" s="1435"/>
      <c r="L214" s="1435"/>
      <c r="M214" s="1435"/>
      <c r="N214" s="1436"/>
      <c r="O214" s="1426"/>
      <c r="P214" s="1425"/>
    </row>
    <row r="215" spans="1:16" ht="34.5" customHeight="1">
      <c r="B215" s="191" t="s">
        <v>608</v>
      </c>
      <c r="C215" s="1660" t="s">
        <v>1630</v>
      </c>
      <c r="D215" s="1660"/>
      <c r="E215" s="1660"/>
      <c r="F215" s="1660"/>
      <c r="G215" s="1743"/>
      <c r="H215" s="1744" t="s">
        <v>1385</v>
      </c>
      <c r="I215" s="1745"/>
      <c r="J215" s="1746"/>
      <c r="K215" s="1747" t="s">
        <v>1449</v>
      </c>
      <c r="L215" s="2034" t="s">
        <v>4566</v>
      </c>
      <c r="M215" s="2035"/>
      <c r="N215" s="2036"/>
      <c r="O215" s="1709" t="s">
        <v>2257</v>
      </c>
      <c r="P215" s="1709"/>
    </row>
    <row r="216" spans="1:16" ht="25.5" customHeight="1">
      <c r="B216" s="198" t="s">
        <v>394</v>
      </c>
      <c r="C216" s="1414" t="s">
        <v>1631</v>
      </c>
      <c r="D216" s="1414"/>
      <c r="E216" s="1414"/>
      <c r="F216" s="1414"/>
      <c r="G216" s="1414"/>
      <c r="H216" s="1414"/>
      <c r="I216" s="1414"/>
      <c r="J216" s="1415"/>
      <c r="K216" s="1748"/>
      <c r="L216" s="2037"/>
      <c r="M216" s="2038"/>
      <c r="N216" s="2039"/>
      <c r="O216" s="1708"/>
      <c r="P216" s="1708"/>
    </row>
    <row r="217" spans="1:16" ht="20.25" customHeight="1">
      <c r="B217" s="198"/>
      <c r="C217" s="255" t="s">
        <v>611</v>
      </c>
      <c r="D217" s="1760" t="s">
        <v>1632</v>
      </c>
      <c r="E217" s="1760"/>
      <c r="F217" s="1760"/>
      <c r="G217" s="1761"/>
      <c r="H217" s="1713" t="s">
        <v>1385</v>
      </c>
      <c r="I217" s="1714"/>
      <c r="J217" s="1715"/>
      <c r="K217" s="1748"/>
      <c r="L217" s="2037"/>
      <c r="M217" s="2038"/>
      <c r="N217" s="2039"/>
      <c r="O217" s="1708"/>
      <c r="P217" s="1708"/>
    </row>
    <row r="218" spans="1:16" ht="20.25" customHeight="1">
      <c r="B218" s="198"/>
      <c r="C218" s="255" t="s">
        <v>508</v>
      </c>
      <c r="D218" s="1414" t="s">
        <v>981</v>
      </c>
      <c r="E218" s="1414"/>
      <c r="F218" s="1414"/>
      <c r="G218" s="1415"/>
      <c r="H218" s="1713" t="s">
        <v>1385</v>
      </c>
      <c r="I218" s="1714"/>
      <c r="J218" s="1715"/>
      <c r="K218" s="1748"/>
      <c r="L218" s="2037"/>
      <c r="M218" s="2038"/>
      <c r="N218" s="2039"/>
      <c r="O218" s="1708"/>
      <c r="P218" s="1708"/>
    </row>
    <row r="219" spans="1:16" ht="20.25" customHeight="1">
      <c r="B219" s="198"/>
      <c r="C219" s="255" t="s">
        <v>510</v>
      </c>
      <c r="D219" s="1414" t="s">
        <v>1540</v>
      </c>
      <c r="E219" s="1414"/>
      <c r="F219" s="1414"/>
      <c r="G219" s="1415"/>
      <c r="H219" s="1713" t="s">
        <v>1385</v>
      </c>
      <c r="I219" s="1714"/>
      <c r="J219" s="1715"/>
      <c r="K219" s="1748"/>
      <c r="L219" s="2037"/>
      <c r="M219" s="2038"/>
      <c r="N219" s="2039"/>
      <c r="O219" s="1708"/>
      <c r="P219" s="1708"/>
    </row>
    <row r="220" spans="1:16" ht="20.25" customHeight="1">
      <c r="B220" s="198"/>
      <c r="C220" s="255" t="s">
        <v>512</v>
      </c>
      <c r="D220" s="1414" t="s">
        <v>1538</v>
      </c>
      <c r="E220" s="1414"/>
      <c r="F220" s="1414"/>
      <c r="G220" s="1415"/>
      <c r="H220" s="1713" t="s">
        <v>1385</v>
      </c>
      <c r="I220" s="1714"/>
      <c r="J220" s="1715"/>
      <c r="K220" s="1748"/>
      <c r="L220" s="2037"/>
      <c r="M220" s="2038"/>
      <c r="N220" s="2039"/>
      <c r="O220" s="1708"/>
      <c r="P220" s="1708"/>
    </row>
    <row r="221" spans="1:16" ht="23.25" customHeight="1">
      <c r="B221" s="198" t="s">
        <v>401</v>
      </c>
      <c r="C221" s="1414" t="s">
        <v>1633</v>
      </c>
      <c r="D221" s="1414"/>
      <c r="E221" s="1414"/>
      <c r="F221" s="1414"/>
      <c r="G221" s="1415"/>
      <c r="H221" s="1763" t="s">
        <v>1482</v>
      </c>
      <c r="I221" s="1764"/>
      <c r="J221" s="1765"/>
      <c r="K221" s="1748"/>
      <c r="L221" s="2028"/>
      <c r="M221" s="2029"/>
      <c r="N221" s="2030"/>
      <c r="O221" s="1755"/>
      <c r="P221" s="1755"/>
    </row>
    <row r="222" spans="1:16" ht="27" customHeight="1">
      <c r="B222" s="214" t="s">
        <v>614</v>
      </c>
      <c r="C222" s="1414" t="s">
        <v>1634</v>
      </c>
      <c r="D222" s="1414"/>
      <c r="E222" s="1414"/>
      <c r="F222" s="1414"/>
      <c r="G222" s="1414"/>
      <c r="H222" s="1414"/>
      <c r="I222" s="1414"/>
      <c r="J222" s="1414"/>
      <c r="K222" s="1414"/>
      <c r="L222" s="1414"/>
      <c r="M222" s="1414"/>
      <c r="N222" s="1562"/>
      <c r="O222" s="1709" t="s">
        <v>1475</v>
      </c>
      <c r="P222" s="1759" t="s">
        <v>4567</v>
      </c>
    </row>
    <row r="223" spans="1:16" ht="23.25" customHeight="1">
      <c r="B223" s="198" t="s">
        <v>394</v>
      </c>
      <c r="C223" s="1414" t="s">
        <v>1635</v>
      </c>
      <c r="D223" s="1414"/>
      <c r="E223" s="1414"/>
      <c r="F223" s="1414"/>
      <c r="G223" s="1415"/>
      <c r="H223" s="1574" t="s">
        <v>1385</v>
      </c>
      <c r="I223" s="1685"/>
      <c r="J223" s="1575"/>
      <c r="K223" s="1756" t="s">
        <v>1449</v>
      </c>
      <c r="L223" s="2025" t="s">
        <v>4568</v>
      </c>
      <c r="M223" s="2026"/>
      <c r="N223" s="2027"/>
      <c r="O223" s="1708"/>
      <c r="P223" s="1708"/>
    </row>
    <row r="224" spans="1:16" ht="23.25" customHeight="1">
      <c r="B224" s="198" t="s">
        <v>401</v>
      </c>
      <c r="C224" s="1414" t="s">
        <v>1636</v>
      </c>
      <c r="D224" s="1414"/>
      <c r="E224" s="1414"/>
      <c r="F224" s="1414"/>
      <c r="G224" s="1415"/>
      <c r="H224" s="1574" t="s">
        <v>1385</v>
      </c>
      <c r="I224" s="1685"/>
      <c r="J224" s="1575"/>
      <c r="K224" s="1757"/>
      <c r="L224" s="2037"/>
      <c r="M224" s="2038"/>
      <c r="N224" s="2039"/>
      <c r="O224" s="1708"/>
      <c r="P224" s="1708"/>
    </row>
    <row r="225" spans="2:16" ht="23.25" customHeight="1">
      <c r="B225" s="198" t="s">
        <v>403</v>
      </c>
      <c r="C225" s="1414" t="s">
        <v>1637</v>
      </c>
      <c r="D225" s="1414"/>
      <c r="E225" s="1414"/>
      <c r="F225" s="1414"/>
      <c r="G225" s="1415"/>
      <c r="H225" s="1574" t="s">
        <v>1385</v>
      </c>
      <c r="I225" s="1685"/>
      <c r="J225" s="1575"/>
      <c r="K225" s="1757"/>
      <c r="L225" s="2037"/>
      <c r="M225" s="2038"/>
      <c r="N225" s="2039"/>
      <c r="O225" s="1708"/>
      <c r="P225" s="1708"/>
    </row>
    <row r="226" spans="2:16" ht="48.75" customHeight="1">
      <c r="B226" s="191"/>
      <c r="C226" s="1414" t="s">
        <v>1638</v>
      </c>
      <c r="D226" s="1414"/>
      <c r="E226" s="1415"/>
      <c r="F226" s="1430" t="s">
        <v>4569</v>
      </c>
      <c r="G226" s="1431"/>
      <c r="H226" s="1431"/>
      <c r="I226" s="1431"/>
      <c r="J226" s="2043"/>
      <c r="K226" s="1757"/>
      <c r="L226" s="2037"/>
      <c r="M226" s="2038"/>
      <c r="N226" s="2039"/>
      <c r="O226" s="1755"/>
      <c r="P226" s="1755"/>
    </row>
    <row r="227" spans="2:16" ht="33.75" customHeight="1">
      <c r="B227" s="198" t="s">
        <v>405</v>
      </c>
      <c r="C227" s="1414" t="s">
        <v>1640</v>
      </c>
      <c r="D227" s="1414"/>
      <c r="E227" s="1414"/>
      <c r="F227" s="1414"/>
      <c r="G227" s="1415"/>
      <c r="H227" s="1574" t="s">
        <v>1520</v>
      </c>
      <c r="I227" s="1685"/>
      <c r="J227" s="1575"/>
      <c r="K227" s="1757"/>
      <c r="L227" s="2037"/>
      <c r="M227" s="2038"/>
      <c r="N227" s="2039"/>
      <c r="O227" s="1707" t="s">
        <v>1434</v>
      </c>
      <c r="P227" s="1709"/>
    </row>
    <row r="228" spans="2:16" ht="23.25" customHeight="1">
      <c r="B228" s="344"/>
      <c r="C228" s="1414" t="s">
        <v>1641</v>
      </c>
      <c r="D228" s="1414"/>
      <c r="E228" s="1415"/>
      <c r="F228" s="1713" t="s">
        <v>92</v>
      </c>
      <c r="G228" s="1714"/>
      <c r="H228" s="1714"/>
      <c r="I228" s="1714"/>
      <c r="J228" s="1715"/>
      <c r="K228" s="1758"/>
      <c r="L228" s="2028"/>
      <c r="M228" s="2029"/>
      <c r="N228" s="2030"/>
      <c r="O228" s="1766"/>
      <c r="P228" s="1755"/>
    </row>
    <row r="229" spans="2:16" ht="15.6">
      <c r="B229" s="2224" t="s">
        <v>1642</v>
      </c>
      <c r="C229" s="2225"/>
      <c r="D229" s="2225"/>
      <c r="E229" s="2225"/>
      <c r="F229" s="2225"/>
      <c r="G229" s="2225"/>
      <c r="H229" s="2225"/>
      <c r="I229" s="2225"/>
      <c r="J229" s="2225"/>
      <c r="K229" s="2225"/>
      <c r="L229" s="2225"/>
      <c r="M229" s="2225"/>
      <c r="N229" s="2225"/>
      <c r="O229" s="2225"/>
      <c r="P229" s="2225"/>
    </row>
    <row r="230" spans="2:16" ht="36.75" customHeight="1">
      <c r="B230" s="224" t="s">
        <v>623</v>
      </c>
      <c r="C230" s="1414" t="s">
        <v>1643</v>
      </c>
      <c r="D230" s="1414"/>
      <c r="E230" s="1414"/>
      <c r="F230" s="1414"/>
      <c r="G230" s="1415"/>
      <c r="H230" s="1574" t="s">
        <v>1520</v>
      </c>
      <c r="I230" s="1685"/>
      <c r="J230" s="1575"/>
      <c r="K230" s="1756" t="s">
        <v>1449</v>
      </c>
      <c r="L230" s="2025" t="s">
        <v>4570</v>
      </c>
      <c r="M230" s="2026"/>
      <c r="N230" s="2027"/>
      <c r="O230" s="1627" t="s">
        <v>2076</v>
      </c>
      <c r="P230" s="1708" t="s">
        <v>4571</v>
      </c>
    </row>
    <row r="231" spans="2:16" ht="27" customHeight="1">
      <c r="B231" s="205" t="s">
        <v>394</v>
      </c>
      <c r="C231" s="1414" t="s">
        <v>1645</v>
      </c>
      <c r="D231" s="1414"/>
      <c r="E231" s="1414"/>
      <c r="F231" s="1414"/>
      <c r="G231" s="1415"/>
      <c r="H231" s="1466" t="s">
        <v>92</v>
      </c>
      <c r="I231" s="1467"/>
      <c r="J231" s="1468"/>
      <c r="K231" s="1758"/>
      <c r="L231" s="2028"/>
      <c r="M231" s="2029"/>
      <c r="N231" s="2030"/>
      <c r="O231" s="1766"/>
      <c r="P231" s="1755"/>
    </row>
    <row r="232" spans="2:16" ht="31.5" customHeight="1">
      <c r="B232" s="191" t="s">
        <v>626</v>
      </c>
      <c r="C232" s="1414" t="s">
        <v>1646</v>
      </c>
      <c r="D232" s="1414"/>
      <c r="E232" s="1414"/>
      <c r="F232" s="1414"/>
      <c r="G232" s="1414"/>
      <c r="H232" s="1414"/>
      <c r="I232" s="1414"/>
      <c r="J232" s="1414"/>
      <c r="K232" s="1414"/>
      <c r="L232" s="1414"/>
      <c r="M232" s="1414"/>
      <c r="N232" s="1562"/>
      <c r="O232" s="1709" t="s">
        <v>4572</v>
      </c>
      <c r="P232" s="1709"/>
    </row>
    <row r="233" spans="2:16" ht="57.75" customHeight="1">
      <c r="B233" s="350" t="s">
        <v>394</v>
      </c>
      <c r="C233" s="1711" t="s">
        <v>1585</v>
      </c>
      <c r="D233" s="1711"/>
      <c r="E233" s="1711"/>
      <c r="F233" s="1711"/>
      <c r="G233" s="1711"/>
      <c r="H233" s="1711"/>
      <c r="I233" s="1711"/>
      <c r="J233" s="1712"/>
      <c r="K233" s="203" t="s">
        <v>1385</v>
      </c>
      <c r="L233" s="1782" t="s">
        <v>1449</v>
      </c>
      <c r="M233" s="1763"/>
      <c r="N233" s="2221"/>
      <c r="O233" s="1708"/>
      <c r="P233" s="1708"/>
    </row>
    <row r="234" spans="2:16" ht="31.5" customHeight="1">
      <c r="B234" s="350" t="s">
        <v>401</v>
      </c>
      <c r="C234" s="1711" t="s">
        <v>1588</v>
      </c>
      <c r="D234" s="1711"/>
      <c r="E234" s="1711"/>
      <c r="F234" s="1711"/>
      <c r="G234" s="1711"/>
      <c r="H234" s="1711"/>
      <c r="I234" s="1711"/>
      <c r="J234" s="1712"/>
      <c r="K234" s="203" t="s">
        <v>1385</v>
      </c>
      <c r="L234" s="1783"/>
      <c r="M234" s="1785"/>
      <c r="N234" s="2222"/>
      <c r="O234" s="1708"/>
      <c r="P234" s="1708"/>
    </row>
    <row r="235" spans="2:16" ht="42.75" customHeight="1">
      <c r="B235" s="350" t="s">
        <v>403</v>
      </c>
      <c r="C235" s="1711" t="s">
        <v>1648</v>
      </c>
      <c r="D235" s="1711"/>
      <c r="E235" s="1711"/>
      <c r="F235" s="1711"/>
      <c r="G235" s="1711"/>
      <c r="H235" s="1711"/>
      <c r="I235" s="1711"/>
      <c r="J235" s="1712"/>
      <c r="K235" s="203" t="s">
        <v>1385</v>
      </c>
      <c r="L235" s="1783"/>
      <c r="M235" s="1785"/>
      <c r="N235" s="2222"/>
      <c r="O235" s="1708"/>
      <c r="P235" s="1708"/>
    </row>
    <row r="236" spans="2:16" ht="21.75" customHeight="1">
      <c r="B236" s="350" t="s">
        <v>405</v>
      </c>
      <c r="C236" s="1711" t="s">
        <v>1649</v>
      </c>
      <c r="D236" s="1711"/>
      <c r="E236" s="1711"/>
      <c r="F236" s="1711"/>
      <c r="G236" s="1711"/>
      <c r="H236" s="1711"/>
      <c r="I236" s="1711"/>
      <c r="J236" s="1712"/>
      <c r="K236" s="203" t="s">
        <v>1385</v>
      </c>
      <c r="L236" s="1783"/>
      <c r="M236" s="1785"/>
      <c r="N236" s="2222"/>
      <c r="O236" s="1708"/>
      <c r="P236" s="1708"/>
    </row>
    <row r="237" spans="2:16" ht="21.75" customHeight="1">
      <c r="B237" s="350" t="s">
        <v>408</v>
      </c>
      <c r="C237" s="1711" t="s">
        <v>1650</v>
      </c>
      <c r="D237" s="1711"/>
      <c r="E237" s="1711"/>
      <c r="F237" s="1711"/>
      <c r="G237" s="1711"/>
      <c r="H237" s="1711"/>
      <c r="I237" s="1711"/>
      <c r="J237" s="1712"/>
      <c r="K237" s="203" t="s">
        <v>1385</v>
      </c>
      <c r="L237" s="1783"/>
      <c r="M237" s="1785"/>
      <c r="N237" s="2222"/>
      <c r="O237" s="1708"/>
      <c r="P237" s="1708"/>
    </row>
    <row r="238" spans="2:16" ht="21.75" customHeight="1">
      <c r="B238" s="350" t="s">
        <v>410</v>
      </c>
      <c r="C238" s="1711" t="s">
        <v>1651</v>
      </c>
      <c r="D238" s="1711"/>
      <c r="E238" s="1711"/>
      <c r="F238" s="1711"/>
      <c r="G238" s="1711"/>
      <c r="H238" s="1711"/>
      <c r="I238" s="1711"/>
      <c r="J238" s="1712"/>
      <c r="K238" s="203" t="s">
        <v>1520</v>
      </c>
      <c r="L238" s="1783"/>
      <c r="M238" s="1785"/>
      <c r="N238" s="2222"/>
      <c r="O238" s="1708"/>
      <c r="P238" s="1708"/>
    </row>
    <row r="239" spans="2:16" ht="21.75" customHeight="1">
      <c r="B239" s="350" t="s">
        <v>413</v>
      </c>
      <c r="C239" s="1711" t="s">
        <v>1548</v>
      </c>
      <c r="D239" s="1711"/>
      <c r="E239" s="1711"/>
      <c r="F239" s="1711"/>
      <c r="G239" s="1711"/>
      <c r="H239" s="1711"/>
      <c r="I239" s="1711"/>
      <c r="J239" s="1712"/>
      <c r="K239" s="203" t="s">
        <v>1385</v>
      </c>
      <c r="L239" s="1783"/>
      <c r="M239" s="1785"/>
      <c r="N239" s="2222"/>
      <c r="O239" s="1708"/>
      <c r="P239" s="1708"/>
    </row>
    <row r="240" spans="2:16" ht="21.75" customHeight="1">
      <c r="B240" s="350" t="s">
        <v>416</v>
      </c>
      <c r="C240" s="1711" t="s">
        <v>1549</v>
      </c>
      <c r="D240" s="1711"/>
      <c r="E240" s="1711"/>
      <c r="F240" s="1711"/>
      <c r="G240" s="1711"/>
      <c r="H240" s="1711"/>
      <c r="I240" s="1711"/>
      <c r="J240" s="1712"/>
      <c r="K240" s="203" t="s">
        <v>1385</v>
      </c>
      <c r="L240" s="1783"/>
      <c r="M240" s="1785"/>
      <c r="N240" s="2222"/>
      <c r="O240" s="1708"/>
      <c r="P240" s="1708"/>
    </row>
    <row r="241" spans="2:16" ht="21.75" customHeight="1">
      <c r="B241" s="350" t="s">
        <v>418</v>
      </c>
      <c r="C241" s="1711" t="s">
        <v>1652</v>
      </c>
      <c r="D241" s="1711"/>
      <c r="E241" s="1711"/>
      <c r="F241" s="1711"/>
      <c r="G241" s="1711"/>
      <c r="H241" s="1711"/>
      <c r="I241" s="1711"/>
      <c r="J241" s="1712"/>
      <c r="K241" s="203" t="s">
        <v>1385</v>
      </c>
      <c r="L241" s="1783"/>
      <c r="M241" s="1785"/>
      <c r="N241" s="2222"/>
      <c r="O241" s="1708"/>
      <c r="P241" s="1708"/>
    </row>
    <row r="242" spans="2:16" ht="21.75" customHeight="1">
      <c r="B242" s="350" t="s">
        <v>544</v>
      </c>
      <c r="C242" s="1711" t="s">
        <v>1597</v>
      </c>
      <c r="D242" s="1711"/>
      <c r="E242" s="1711"/>
      <c r="F242" s="1711"/>
      <c r="G242" s="1711"/>
      <c r="H242" s="1711"/>
      <c r="I242" s="1711"/>
      <c r="J242" s="1712"/>
      <c r="K242" s="203" t="s">
        <v>1520</v>
      </c>
      <c r="L242" s="1783"/>
      <c r="M242" s="1785"/>
      <c r="N242" s="2222"/>
      <c r="O242" s="1708"/>
      <c r="P242" s="1708"/>
    </row>
    <row r="243" spans="2:16" ht="21.75" customHeight="1">
      <c r="B243" s="350" t="s">
        <v>546</v>
      </c>
      <c r="C243" s="1711" t="s">
        <v>1598</v>
      </c>
      <c r="D243" s="1711"/>
      <c r="E243" s="1711"/>
      <c r="F243" s="1711"/>
      <c r="G243" s="1711"/>
      <c r="H243" s="1711"/>
      <c r="I243" s="1711"/>
      <c r="J243" s="1712"/>
      <c r="K243" s="203" t="s">
        <v>1520</v>
      </c>
      <c r="L243" s="1783"/>
      <c r="M243" s="1785"/>
      <c r="N243" s="2222"/>
      <c r="O243" s="1708"/>
      <c r="P243" s="1708"/>
    </row>
    <row r="244" spans="2:16" ht="21.75" customHeight="1">
      <c r="B244" s="350" t="s">
        <v>636</v>
      </c>
      <c r="C244" s="1711" t="s">
        <v>1599</v>
      </c>
      <c r="D244" s="1711"/>
      <c r="E244" s="1711"/>
      <c r="F244" s="1711"/>
      <c r="G244" s="1711"/>
      <c r="H244" s="1711"/>
      <c r="I244" s="1711"/>
      <c r="J244" s="1712"/>
      <c r="K244" s="203" t="s">
        <v>1385</v>
      </c>
      <c r="L244" s="1783"/>
      <c r="M244" s="1785"/>
      <c r="N244" s="2222"/>
      <c r="O244" s="1708"/>
      <c r="P244" s="1708"/>
    </row>
    <row r="245" spans="2:16" ht="24" customHeight="1">
      <c r="B245" s="347" t="s">
        <v>550</v>
      </c>
      <c r="C245" s="1414" t="s">
        <v>1653</v>
      </c>
      <c r="D245" s="1414"/>
      <c r="E245" s="1414"/>
      <c r="F245" s="1414"/>
      <c r="G245" s="1414"/>
      <c r="H245" s="1414"/>
      <c r="I245" s="1414"/>
      <c r="J245" s="1415"/>
      <c r="K245" s="203" t="s">
        <v>1520</v>
      </c>
      <c r="L245" s="1783"/>
      <c r="M245" s="1785"/>
      <c r="N245" s="2222"/>
      <c r="O245" s="1708"/>
      <c r="P245" s="1708"/>
    </row>
    <row r="246" spans="2:16" ht="27" customHeight="1">
      <c r="B246" s="350"/>
      <c r="C246" s="1414" t="s">
        <v>1654</v>
      </c>
      <c r="D246" s="1414"/>
      <c r="E246" s="1415"/>
      <c r="F246" s="1434"/>
      <c r="G246" s="1435"/>
      <c r="H246" s="1435"/>
      <c r="I246" s="1435"/>
      <c r="J246" s="1435"/>
      <c r="K246" s="1435"/>
      <c r="L246" s="1783"/>
      <c r="M246" s="1785"/>
      <c r="N246" s="2222"/>
      <c r="O246" s="1708"/>
      <c r="P246" s="1708"/>
    </row>
    <row r="247" spans="2:16" ht="23.25" customHeight="1">
      <c r="B247" s="351" t="s">
        <v>640</v>
      </c>
      <c r="C247" s="1760" t="s">
        <v>1655</v>
      </c>
      <c r="D247" s="1760"/>
      <c r="E247" s="1760"/>
      <c r="F247" s="1760"/>
      <c r="G247" s="1760"/>
      <c r="H247" s="1760"/>
      <c r="I247" s="1760"/>
      <c r="J247" s="1761"/>
      <c r="K247" s="449" t="s">
        <v>4573</v>
      </c>
      <c r="L247" s="1783"/>
      <c r="M247" s="1785"/>
      <c r="N247" s="2222"/>
      <c r="O247" s="1708"/>
      <c r="P247" s="1708"/>
    </row>
    <row r="248" spans="2:16" ht="23.25" customHeight="1">
      <c r="B248" s="351" t="s">
        <v>642</v>
      </c>
      <c r="C248" s="1414" t="s">
        <v>1656</v>
      </c>
      <c r="D248" s="1414"/>
      <c r="E248" s="1415"/>
      <c r="F248" s="1574" t="s">
        <v>4574</v>
      </c>
      <c r="G248" s="1685"/>
      <c r="H248" s="1685"/>
      <c r="I248" s="1685"/>
      <c r="J248" s="1685"/>
      <c r="K248" s="1575"/>
      <c r="L248" s="1784"/>
      <c r="M248" s="1787"/>
      <c r="N248" s="2223"/>
      <c r="O248" s="1755"/>
      <c r="P248" s="1708"/>
    </row>
    <row r="249" spans="2:16" ht="23.25" customHeight="1">
      <c r="B249" s="351" t="s">
        <v>644</v>
      </c>
      <c r="C249" s="1414" t="s">
        <v>1658</v>
      </c>
      <c r="D249" s="1414"/>
      <c r="E249" s="1414"/>
      <c r="F249" s="1414"/>
      <c r="G249" s="1414"/>
      <c r="H249" s="1414"/>
      <c r="I249" s="1414"/>
      <c r="J249" s="1414"/>
      <c r="K249" s="1414"/>
      <c r="L249" s="1414"/>
      <c r="M249" s="1414"/>
      <c r="N249" s="1562"/>
      <c r="O249" s="1709" t="s">
        <v>4575</v>
      </c>
      <c r="P249" s="1709"/>
    </row>
    <row r="250" spans="2:16" ht="23.25" customHeight="1">
      <c r="B250" s="347" t="s">
        <v>394</v>
      </c>
      <c r="C250" s="1558" t="s">
        <v>1540</v>
      </c>
      <c r="D250" s="1558"/>
      <c r="E250" s="1410"/>
      <c r="F250" s="1559" t="s">
        <v>1660</v>
      </c>
      <c r="G250" s="1561"/>
      <c r="H250" s="1586" t="s">
        <v>1449</v>
      </c>
      <c r="I250" s="1808"/>
      <c r="J250" s="1809"/>
      <c r="K250" s="1809"/>
      <c r="L250" s="1809"/>
      <c r="M250" s="1809"/>
      <c r="N250" s="1810"/>
      <c r="O250" s="1708"/>
      <c r="P250" s="1708"/>
    </row>
    <row r="251" spans="2:16" ht="23.25" customHeight="1">
      <c r="B251" s="347" t="s">
        <v>401</v>
      </c>
      <c r="C251" s="1558" t="s">
        <v>1661</v>
      </c>
      <c r="D251" s="1558"/>
      <c r="E251" s="1410"/>
      <c r="F251" s="1559" t="s">
        <v>3795</v>
      </c>
      <c r="G251" s="1561"/>
      <c r="H251" s="1589"/>
      <c r="I251" s="2000"/>
      <c r="J251" s="2001"/>
      <c r="K251" s="2001"/>
      <c r="L251" s="2001"/>
      <c r="M251" s="2001"/>
      <c r="N251" s="2002"/>
      <c r="O251" s="1708"/>
      <c r="P251" s="1708"/>
    </row>
    <row r="252" spans="2:16" ht="28.5" customHeight="1">
      <c r="B252" s="347" t="s">
        <v>403</v>
      </c>
      <c r="C252" s="1558" t="s">
        <v>1663</v>
      </c>
      <c r="D252" s="1558"/>
      <c r="E252" s="1410"/>
      <c r="F252" s="1559" t="s">
        <v>2086</v>
      </c>
      <c r="G252" s="1561"/>
      <c r="H252" s="1589"/>
      <c r="I252" s="2000"/>
      <c r="J252" s="2001"/>
      <c r="K252" s="2001"/>
      <c r="L252" s="2001"/>
      <c r="M252" s="2001"/>
      <c r="N252" s="2002"/>
      <c r="O252" s="1708"/>
      <c r="P252" s="1708"/>
    </row>
    <row r="253" spans="2:16" ht="28.5" customHeight="1">
      <c r="B253" s="347" t="s">
        <v>405</v>
      </c>
      <c r="C253" s="1558" t="s">
        <v>1665</v>
      </c>
      <c r="D253" s="1558"/>
      <c r="E253" s="1410"/>
      <c r="F253" s="1559" t="s">
        <v>1666</v>
      </c>
      <c r="G253" s="1561"/>
      <c r="H253" s="1589"/>
      <c r="I253" s="2000"/>
      <c r="J253" s="2001"/>
      <c r="K253" s="2001"/>
      <c r="L253" s="2001"/>
      <c r="M253" s="2001"/>
      <c r="N253" s="2002"/>
      <c r="O253" s="1708"/>
      <c r="P253" s="1708"/>
    </row>
    <row r="254" spans="2:16" ht="23.25" customHeight="1">
      <c r="B254" s="347" t="s">
        <v>408</v>
      </c>
      <c r="C254" s="1558" t="s">
        <v>1498</v>
      </c>
      <c r="D254" s="1558"/>
      <c r="E254" s="1410"/>
      <c r="F254" s="1559" t="s">
        <v>1385</v>
      </c>
      <c r="G254" s="1561"/>
      <c r="H254" s="1589"/>
      <c r="I254" s="2000"/>
      <c r="J254" s="2001"/>
      <c r="K254" s="2001"/>
      <c r="L254" s="2001"/>
      <c r="M254" s="2001"/>
      <c r="N254" s="2002"/>
      <c r="O254" s="1708"/>
      <c r="P254" s="1708"/>
    </row>
    <row r="255" spans="2:16" ht="45.75" customHeight="1">
      <c r="B255" s="351"/>
      <c r="C255" s="1558" t="s">
        <v>1524</v>
      </c>
      <c r="D255" s="1558"/>
      <c r="E255" s="1410"/>
      <c r="F255" s="1559" t="s">
        <v>4576</v>
      </c>
      <c r="G255" s="1561"/>
      <c r="H255" s="1700"/>
      <c r="I255" s="1811"/>
      <c r="J255" s="1812"/>
      <c r="K255" s="1812"/>
      <c r="L255" s="1812"/>
      <c r="M255" s="1812"/>
      <c r="N255" s="1813"/>
      <c r="O255" s="1708"/>
      <c r="P255" s="1755"/>
    </row>
    <row r="256" spans="2:16" ht="52.5" customHeight="1">
      <c r="B256" s="770" t="s">
        <v>652</v>
      </c>
      <c r="C256" s="1464" t="s">
        <v>1667</v>
      </c>
      <c r="D256" s="1464"/>
      <c r="E256" s="1464"/>
      <c r="F256" s="1464"/>
      <c r="G256" s="353" t="s">
        <v>1482</v>
      </c>
      <c r="H256" s="322" t="s">
        <v>1449</v>
      </c>
      <c r="I256" s="1814"/>
      <c r="J256" s="1815"/>
      <c r="K256" s="1815"/>
      <c r="L256" s="1815"/>
      <c r="M256" s="1815"/>
      <c r="N256" s="1816"/>
      <c r="O256" s="354" t="s">
        <v>1475</v>
      </c>
      <c r="P256" s="342"/>
    </row>
    <row r="257" spans="1:16" ht="33" customHeight="1">
      <c r="B257" s="351" t="s">
        <v>654</v>
      </c>
      <c r="C257" s="1414" t="s">
        <v>1669</v>
      </c>
      <c r="D257" s="1414"/>
      <c r="E257" s="1414"/>
      <c r="F257" s="353" t="s">
        <v>1385</v>
      </c>
      <c r="G257" s="1818" t="s">
        <v>1449</v>
      </c>
      <c r="H257" s="1808" t="s">
        <v>4577</v>
      </c>
      <c r="I257" s="1809"/>
      <c r="J257" s="1809"/>
      <c r="K257" s="1809"/>
      <c r="L257" s="1809"/>
      <c r="M257" s="1809"/>
      <c r="N257" s="1810"/>
      <c r="O257" s="1708"/>
      <c r="P257" s="1708"/>
    </row>
    <row r="258" spans="1:16" ht="30.75" customHeight="1">
      <c r="A258" s="611"/>
      <c r="B258" s="294" t="s">
        <v>394</v>
      </c>
      <c r="C258" s="1414" t="s">
        <v>1671</v>
      </c>
      <c r="D258" s="1414"/>
      <c r="E258" s="1415"/>
      <c r="F258" s="353" t="s">
        <v>1496</v>
      </c>
      <c r="G258" s="1454"/>
      <c r="H258" s="1811"/>
      <c r="I258" s="1812"/>
      <c r="J258" s="1812"/>
      <c r="K258" s="1812"/>
      <c r="L258" s="1812"/>
      <c r="M258" s="1812"/>
      <c r="N258" s="1813"/>
      <c r="O258" s="1708"/>
      <c r="P258" s="1708"/>
    </row>
    <row r="259" spans="1:16" ht="26.25" customHeight="1">
      <c r="B259" s="355" t="s">
        <v>657</v>
      </c>
      <c r="C259" s="1414" t="s">
        <v>1672</v>
      </c>
      <c r="D259" s="1414"/>
      <c r="E259" s="1414"/>
      <c r="F259" s="1414"/>
      <c r="G259" s="1414"/>
      <c r="H259" s="1414"/>
      <c r="I259" s="1414"/>
      <c r="J259" s="1414"/>
      <c r="K259" s="1414"/>
      <c r="L259" s="1414"/>
      <c r="M259" s="1414"/>
      <c r="N259" s="1562"/>
      <c r="O259" s="1708"/>
      <c r="P259" s="1708"/>
    </row>
    <row r="260" spans="1:16" ht="27" customHeight="1">
      <c r="B260" s="356" t="s">
        <v>394</v>
      </c>
      <c r="C260" s="1414" t="s">
        <v>1673</v>
      </c>
      <c r="D260" s="1414"/>
      <c r="E260" s="1415"/>
      <c r="F260" s="353" t="s">
        <v>1385</v>
      </c>
      <c r="G260" s="216" t="s">
        <v>1449</v>
      </c>
      <c r="H260" s="1804"/>
      <c r="I260" s="1805"/>
      <c r="J260" s="1805"/>
      <c r="K260" s="1805"/>
      <c r="L260" s="1805"/>
      <c r="M260" s="1805"/>
      <c r="N260" s="1806"/>
      <c r="O260" s="1708"/>
      <c r="P260" s="1708"/>
    </row>
    <row r="261" spans="1:16" ht="27" customHeight="1">
      <c r="B261" s="205" t="s">
        <v>401</v>
      </c>
      <c r="C261" s="1414" t="s">
        <v>1675</v>
      </c>
      <c r="D261" s="1414"/>
      <c r="E261" s="1414"/>
      <c r="F261" s="353" t="s">
        <v>1385</v>
      </c>
      <c r="G261" s="216" t="s">
        <v>1449</v>
      </c>
      <c r="H261" s="1804"/>
      <c r="I261" s="1805"/>
      <c r="J261" s="1805"/>
      <c r="K261" s="1805"/>
      <c r="L261" s="1805"/>
      <c r="M261" s="1805"/>
      <c r="N261" s="1806"/>
      <c r="O261" s="1708"/>
      <c r="P261" s="1708"/>
    </row>
    <row r="262" spans="1:16" ht="49.5" customHeight="1">
      <c r="B262" s="205" t="s">
        <v>403</v>
      </c>
      <c r="C262" s="1414" t="s">
        <v>1677</v>
      </c>
      <c r="D262" s="1414"/>
      <c r="E262" s="1415"/>
      <c r="F262" s="353" t="s">
        <v>1385</v>
      </c>
      <c r="G262" s="216" t="s">
        <v>1449</v>
      </c>
      <c r="H262" s="1804"/>
      <c r="I262" s="1805"/>
      <c r="J262" s="1805"/>
      <c r="K262" s="1805"/>
      <c r="L262" s="1805"/>
      <c r="M262" s="1805"/>
      <c r="N262" s="1806"/>
      <c r="O262" s="1708"/>
      <c r="P262" s="1755"/>
    </row>
    <row r="263" spans="1:16" ht="33" customHeight="1">
      <c r="B263" s="355" t="s">
        <v>662</v>
      </c>
      <c r="C263" s="1414" t="s">
        <v>1678</v>
      </c>
      <c r="D263" s="1414"/>
      <c r="E263" s="1414"/>
      <c r="F263" s="295" t="s">
        <v>1385</v>
      </c>
      <c r="G263" s="1818" t="s">
        <v>1449</v>
      </c>
      <c r="H263" s="1794" t="s">
        <v>4578</v>
      </c>
      <c r="I263" s="1795"/>
      <c r="J263" s="1795"/>
      <c r="K263" s="1795"/>
      <c r="L263" s="1795"/>
      <c r="M263" s="1795"/>
      <c r="N263" s="1796"/>
      <c r="O263" s="1443" t="s">
        <v>1475</v>
      </c>
      <c r="P263" s="1443"/>
    </row>
    <row r="264" spans="1:16" ht="30" customHeight="1">
      <c r="B264" s="347" t="s">
        <v>394</v>
      </c>
      <c r="C264" s="1414" t="s">
        <v>1679</v>
      </c>
      <c r="D264" s="1414"/>
      <c r="E264" s="1415"/>
      <c r="F264" s="257" t="s">
        <v>1385</v>
      </c>
      <c r="G264" s="1453"/>
      <c r="H264" s="1797"/>
      <c r="I264" s="1798"/>
      <c r="J264" s="1798"/>
      <c r="K264" s="1798"/>
      <c r="L264" s="1798"/>
      <c r="M264" s="1798"/>
      <c r="N264" s="1799"/>
      <c r="O264" s="1425"/>
      <c r="P264" s="1425"/>
    </row>
    <row r="265" spans="1:16" ht="30" customHeight="1">
      <c r="B265" s="347" t="s">
        <v>401</v>
      </c>
      <c r="C265" s="1414" t="s">
        <v>1680</v>
      </c>
      <c r="D265" s="1414"/>
      <c r="E265" s="1415"/>
      <c r="F265" s="257" t="s">
        <v>1520</v>
      </c>
      <c r="G265" s="1453"/>
      <c r="H265" s="1797"/>
      <c r="I265" s="1798"/>
      <c r="J265" s="1798"/>
      <c r="K265" s="1798"/>
      <c r="L265" s="1798"/>
      <c r="M265" s="1798"/>
      <c r="N265" s="1799"/>
      <c r="O265" s="1425"/>
      <c r="P265" s="1425"/>
    </row>
    <row r="266" spans="1:16" ht="30" customHeight="1">
      <c r="B266" s="347" t="s">
        <v>403</v>
      </c>
      <c r="C266" s="1414" t="s">
        <v>1681</v>
      </c>
      <c r="D266" s="1414"/>
      <c r="E266" s="1415"/>
      <c r="F266" s="257" t="s">
        <v>1385</v>
      </c>
      <c r="G266" s="1453"/>
      <c r="H266" s="1797"/>
      <c r="I266" s="1798"/>
      <c r="J266" s="1798"/>
      <c r="K266" s="1798"/>
      <c r="L266" s="1798"/>
      <c r="M266" s="1798"/>
      <c r="N266" s="1799"/>
      <c r="O266" s="1425"/>
      <c r="P266" s="1425"/>
    </row>
    <row r="267" spans="1:16" ht="42" customHeight="1">
      <c r="B267" s="492" t="s">
        <v>405</v>
      </c>
      <c r="C267" s="2088" t="s">
        <v>1682</v>
      </c>
      <c r="D267" s="2088"/>
      <c r="E267" s="2220"/>
      <c r="F267" s="257" t="s">
        <v>1385</v>
      </c>
      <c r="G267" s="1819"/>
      <c r="H267" s="2112"/>
      <c r="I267" s="2113"/>
      <c r="J267" s="2113"/>
      <c r="K267" s="2113"/>
      <c r="L267" s="2113"/>
      <c r="M267" s="2113"/>
      <c r="N267" s="2114"/>
      <c r="O267" s="1444"/>
      <c r="P267" s="1444"/>
    </row>
    <row r="268" spans="1:16" ht="21.75" customHeight="1">
      <c r="B268" s="1416" t="s">
        <v>1683</v>
      </c>
      <c r="C268" s="1417"/>
      <c r="D268" s="1417"/>
      <c r="E268" s="1417"/>
      <c r="F268" s="1417"/>
      <c r="G268" s="1417"/>
      <c r="H268" s="1417"/>
      <c r="I268" s="1417"/>
      <c r="J268" s="1417"/>
      <c r="K268" s="1417"/>
      <c r="L268" s="1417"/>
      <c r="M268" s="1417"/>
      <c r="N268" s="1417"/>
      <c r="O268" s="1417"/>
      <c r="P268" s="1418"/>
    </row>
    <row r="269" spans="1:16" ht="33.75" customHeight="1">
      <c r="B269" s="207" t="s">
        <v>668</v>
      </c>
      <c r="C269" s="1419" t="s">
        <v>1684</v>
      </c>
      <c r="D269" s="1419"/>
      <c r="E269" s="1419"/>
      <c r="F269" s="1419"/>
      <c r="G269" s="493" t="s">
        <v>1385</v>
      </c>
      <c r="H269" s="494" t="s">
        <v>1449</v>
      </c>
      <c r="I269" s="1663" t="s">
        <v>4579</v>
      </c>
      <c r="J269" s="1664"/>
      <c r="K269" s="1664"/>
      <c r="L269" s="1664"/>
      <c r="M269" s="1664"/>
      <c r="N269" s="1664"/>
      <c r="O269" s="1759" t="s">
        <v>1686</v>
      </c>
      <c r="P269" s="1759"/>
    </row>
    <row r="270" spans="1:16" ht="21.75" customHeight="1">
      <c r="B270" s="1427" t="s">
        <v>1687</v>
      </c>
      <c r="C270" s="1428"/>
      <c r="D270" s="1428"/>
      <c r="E270" s="1428"/>
      <c r="F270" s="1428"/>
      <c r="G270" s="1428"/>
      <c r="H270" s="1428"/>
      <c r="I270" s="1428"/>
      <c r="J270" s="1428"/>
      <c r="K270" s="1428"/>
      <c r="L270" s="1428"/>
      <c r="M270" s="1428"/>
      <c r="N270" s="1428"/>
      <c r="O270" s="1708"/>
      <c r="P270" s="1708"/>
    </row>
    <row r="271" spans="1:16" ht="63.6" customHeight="1">
      <c r="B271" s="358" t="s">
        <v>394</v>
      </c>
      <c r="C271" s="1450" t="s">
        <v>1688</v>
      </c>
      <c r="D271" s="1450"/>
      <c r="E271" s="1450"/>
      <c r="F271" s="1450"/>
      <c r="G271" s="359" t="s">
        <v>1385</v>
      </c>
      <c r="H271" s="2217" t="s">
        <v>1449</v>
      </c>
      <c r="I271" s="1808" t="s">
        <v>4580</v>
      </c>
      <c r="J271" s="1809"/>
      <c r="K271" s="1809"/>
      <c r="L271" s="1809"/>
      <c r="M271" s="1809"/>
      <c r="N271" s="1809"/>
      <c r="O271" s="1708"/>
      <c r="P271" s="1708"/>
    </row>
    <row r="272" spans="1:16" ht="36.75" customHeight="1">
      <c r="B272" s="205" t="s">
        <v>401</v>
      </c>
      <c r="C272" s="1414" t="s">
        <v>1690</v>
      </c>
      <c r="D272" s="1414"/>
      <c r="E272" s="1414"/>
      <c r="F272" s="1414"/>
      <c r="G272" s="1415"/>
      <c r="H272" s="2218"/>
      <c r="I272" s="2000"/>
      <c r="J272" s="2001"/>
      <c r="K272" s="2001"/>
      <c r="L272" s="2001"/>
      <c r="M272" s="2001"/>
      <c r="N272" s="2001"/>
      <c r="O272" s="1708"/>
      <c r="P272" s="1708"/>
    </row>
    <row r="273" spans="2:16" ht="28.5" customHeight="1">
      <c r="B273" s="198"/>
      <c r="C273" s="338" t="s">
        <v>418</v>
      </c>
      <c r="D273" s="1450" t="s">
        <v>1632</v>
      </c>
      <c r="E273" s="1450"/>
      <c r="F273" s="1713" t="s">
        <v>1691</v>
      </c>
      <c r="G273" s="1715"/>
      <c r="H273" s="2218"/>
      <c r="I273" s="2000"/>
      <c r="J273" s="2001"/>
      <c r="K273" s="2001"/>
      <c r="L273" s="2001"/>
      <c r="M273" s="2001"/>
      <c r="N273" s="2001"/>
      <c r="O273" s="1708"/>
      <c r="P273" s="1708"/>
    </row>
    <row r="274" spans="2:16" ht="28.5" customHeight="1">
      <c r="B274" s="198"/>
      <c r="C274" s="294" t="s">
        <v>508</v>
      </c>
      <c r="D274" s="1414" t="s">
        <v>1692</v>
      </c>
      <c r="E274" s="1415"/>
      <c r="F274" s="1714" t="s">
        <v>1695</v>
      </c>
      <c r="G274" s="1715"/>
      <c r="H274" s="2218"/>
      <c r="I274" s="2000"/>
      <c r="J274" s="2001"/>
      <c r="K274" s="2001"/>
      <c r="L274" s="2001"/>
      <c r="M274" s="2001"/>
      <c r="N274" s="2001"/>
      <c r="O274" s="1708"/>
      <c r="P274" s="1708"/>
    </row>
    <row r="275" spans="2:16" ht="28.5" customHeight="1">
      <c r="B275" s="198"/>
      <c r="C275" s="294" t="s">
        <v>510</v>
      </c>
      <c r="D275" s="1414" t="s">
        <v>1694</v>
      </c>
      <c r="E275" s="1415"/>
      <c r="F275" s="1786" t="s">
        <v>1695</v>
      </c>
      <c r="G275" s="1786"/>
      <c r="H275" s="2218"/>
      <c r="I275" s="2000"/>
      <c r="J275" s="2001"/>
      <c r="K275" s="2001"/>
      <c r="L275" s="2001"/>
      <c r="M275" s="2001"/>
      <c r="N275" s="2001"/>
      <c r="O275" s="1708"/>
      <c r="P275" s="1708"/>
    </row>
    <row r="276" spans="2:16" ht="29.25" customHeight="1">
      <c r="B276" s="195"/>
      <c r="C276" s="294" t="s">
        <v>512</v>
      </c>
      <c r="D276" s="1414" t="s">
        <v>1696</v>
      </c>
      <c r="E276" s="1414"/>
      <c r="F276" s="1713" t="s">
        <v>1695</v>
      </c>
      <c r="G276" s="1715"/>
      <c r="H276" s="2219"/>
      <c r="I276" s="1811"/>
      <c r="J276" s="1812"/>
      <c r="K276" s="1812"/>
      <c r="L276" s="1812"/>
      <c r="M276" s="1812"/>
      <c r="N276" s="1812"/>
      <c r="O276" s="1708"/>
      <c r="P276" s="1708"/>
    </row>
    <row r="277" spans="2:16" ht="90" customHeight="1">
      <c r="B277" s="358" t="s">
        <v>403</v>
      </c>
      <c r="C277" s="1414" t="s">
        <v>1697</v>
      </c>
      <c r="D277" s="1414"/>
      <c r="E277" s="1415"/>
      <c r="F277" s="1714" t="s">
        <v>2273</v>
      </c>
      <c r="G277" s="1715"/>
      <c r="H277" s="216" t="s">
        <v>1449</v>
      </c>
      <c r="I277" s="1814" t="s">
        <v>4581</v>
      </c>
      <c r="J277" s="1815"/>
      <c r="K277" s="1815"/>
      <c r="L277" s="1815"/>
      <c r="M277" s="1815"/>
      <c r="N277" s="1815"/>
      <c r="O277" s="1710"/>
      <c r="P277" s="1755"/>
    </row>
    <row r="278" spans="2:16" ht="78" customHeight="1">
      <c r="B278" s="2215" t="s">
        <v>677</v>
      </c>
      <c r="C278" s="1697" t="s">
        <v>1699</v>
      </c>
      <c r="D278" s="1697"/>
      <c r="E278" s="1697"/>
      <c r="F278" s="1697"/>
      <c r="G278" s="1698"/>
      <c r="H278" s="1833" t="s">
        <v>1700</v>
      </c>
      <c r="I278" s="1834"/>
      <c r="J278" s="1835"/>
      <c r="K278" s="1836" t="s">
        <v>1701</v>
      </c>
      <c r="L278" s="1837"/>
      <c r="M278" s="1837"/>
      <c r="N278" s="1838"/>
      <c r="O278" s="361" t="s">
        <v>1702</v>
      </c>
      <c r="P278" s="362" t="s">
        <v>1702</v>
      </c>
    </row>
    <row r="279" spans="2:16" ht="126.75" customHeight="1">
      <c r="B279" s="2216"/>
      <c r="C279" s="1831"/>
      <c r="D279" s="1831"/>
      <c r="E279" s="1831"/>
      <c r="F279" s="1831"/>
      <c r="G279" s="1832"/>
      <c r="H279" s="363" t="s">
        <v>1703</v>
      </c>
      <c r="I279" s="364" t="s">
        <v>1704</v>
      </c>
      <c r="J279" s="364" t="s">
        <v>1705</v>
      </c>
      <c r="K279" s="363" t="s">
        <v>1706</v>
      </c>
      <c r="L279" s="363" t="s">
        <v>1707</v>
      </c>
      <c r="M279" s="364" t="s">
        <v>1708</v>
      </c>
      <c r="N279" s="495" t="s">
        <v>1458</v>
      </c>
      <c r="O279" s="342" t="s">
        <v>1714</v>
      </c>
      <c r="P279" s="342"/>
    </row>
    <row r="280" spans="2:16" ht="21" customHeight="1">
      <c r="B280" s="366" t="s">
        <v>394</v>
      </c>
      <c r="C280" s="1839" t="s">
        <v>1710</v>
      </c>
      <c r="D280" s="1839"/>
      <c r="E280" s="1839"/>
      <c r="F280" s="1839"/>
      <c r="G280" s="1839"/>
      <c r="H280" s="1839"/>
      <c r="I280" s="1839"/>
      <c r="J280" s="1839"/>
      <c r="K280" s="1839"/>
      <c r="L280" s="1839"/>
      <c r="M280" s="1839"/>
      <c r="N280" s="1840"/>
      <c r="O280" s="1841" t="s">
        <v>1711</v>
      </c>
      <c r="P280" s="1841" t="s">
        <v>1711</v>
      </c>
    </row>
    <row r="281" spans="2:16" ht="109.5" customHeight="1">
      <c r="B281" s="335" t="s">
        <v>418</v>
      </c>
      <c r="C281" s="1844" t="s">
        <v>1712</v>
      </c>
      <c r="D281" s="1844"/>
      <c r="E281" s="1844"/>
      <c r="F281" s="1844"/>
      <c r="G281" s="1845"/>
      <c r="H281" s="369">
        <v>0</v>
      </c>
      <c r="I281" s="370">
        <v>12</v>
      </c>
      <c r="J281" s="371">
        <f t="shared" ref="J281:J300" si="0">MIN(H281/I281,1)</f>
        <v>0</v>
      </c>
      <c r="K281" s="369">
        <v>708</v>
      </c>
      <c r="L281" s="369">
        <v>5194</v>
      </c>
      <c r="M281" s="373">
        <f>MIN(K281/L281,1)</f>
        <v>0.13631112822487484</v>
      </c>
      <c r="N281" s="1058" t="s">
        <v>4582</v>
      </c>
      <c r="O281" s="1843"/>
      <c r="P281" s="1843"/>
    </row>
    <row r="282" spans="2:16" ht="24.75" customHeight="1">
      <c r="B282" s="335" t="s">
        <v>508</v>
      </c>
      <c r="C282" s="1844" t="s">
        <v>1713</v>
      </c>
      <c r="D282" s="1844"/>
      <c r="E282" s="1844"/>
      <c r="F282" s="1844"/>
      <c r="G282" s="1845"/>
      <c r="H282" s="497" t="s">
        <v>92</v>
      </c>
      <c r="I282" s="498" t="s">
        <v>92</v>
      </c>
      <c r="J282" s="458" t="s">
        <v>92</v>
      </c>
      <c r="K282" s="497" t="s">
        <v>92</v>
      </c>
      <c r="L282" s="498" t="s">
        <v>92</v>
      </c>
      <c r="M282" s="458" t="s">
        <v>92</v>
      </c>
      <c r="N282" s="496"/>
      <c r="O282" s="1708" t="s">
        <v>1714</v>
      </c>
      <c r="P282" s="1708"/>
    </row>
    <row r="283" spans="2:16" ht="36" customHeight="1">
      <c r="B283" s="335" t="s">
        <v>510</v>
      </c>
      <c r="C283" s="1844" t="s">
        <v>1715</v>
      </c>
      <c r="D283" s="1844"/>
      <c r="E283" s="1845"/>
      <c r="F283" s="1789"/>
      <c r="G283" s="1846"/>
      <c r="H283" s="497" t="s">
        <v>92</v>
      </c>
      <c r="I283" s="498" t="s">
        <v>92</v>
      </c>
      <c r="J283" s="458" t="s">
        <v>92</v>
      </c>
      <c r="K283" s="497" t="s">
        <v>92</v>
      </c>
      <c r="L283" s="498" t="s">
        <v>92</v>
      </c>
      <c r="M283" s="458" t="s">
        <v>92</v>
      </c>
      <c r="N283" s="379"/>
      <c r="O283" s="1708"/>
      <c r="P283" s="1708"/>
    </row>
    <row r="284" spans="2:16" ht="91.5" customHeight="1">
      <c r="B284" s="380" t="s">
        <v>401</v>
      </c>
      <c r="C284" s="1839" t="s">
        <v>1716</v>
      </c>
      <c r="D284" s="1839"/>
      <c r="E284" s="1839"/>
      <c r="F284" s="1839"/>
      <c r="G284" s="2144"/>
      <c r="H284" s="376">
        <v>5</v>
      </c>
      <c r="I284" s="377">
        <v>12</v>
      </c>
      <c r="J284" s="477">
        <f t="shared" si="0"/>
        <v>0.41666666666666669</v>
      </c>
      <c r="K284" s="369">
        <v>795</v>
      </c>
      <c r="L284" s="369">
        <v>5194</v>
      </c>
      <c r="M284" s="373">
        <f>MIN(K284/L284,1)</f>
        <v>0.15306122448979592</v>
      </c>
      <c r="N284" s="1058" t="s">
        <v>4583</v>
      </c>
      <c r="O284" s="1755"/>
      <c r="P284" s="1755"/>
    </row>
    <row r="285" spans="2:16" ht="15" customHeight="1">
      <c r="B285" s="380" t="s">
        <v>403</v>
      </c>
      <c r="C285" s="1839" t="s">
        <v>1717</v>
      </c>
      <c r="D285" s="1839"/>
      <c r="E285" s="1839"/>
      <c r="F285" s="1839"/>
      <c r="G285" s="1839"/>
      <c r="H285" s="1839"/>
      <c r="I285" s="1839"/>
      <c r="J285" s="1839"/>
      <c r="K285" s="1839"/>
      <c r="L285" s="1839"/>
      <c r="M285" s="1839"/>
      <c r="N285" s="1840"/>
      <c r="O285" s="1841"/>
      <c r="P285" s="1841"/>
    </row>
    <row r="286" spans="2:16" ht="34.5" customHeight="1">
      <c r="B286" s="334" t="s">
        <v>418</v>
      </c>
      <c r="C286" s="1844" t="s">
        <v>1718</v>
      </c>
      <c r="D286" s="1844"/>
      <c r="E286" s="1844"/>
      <c r="F286" s="1844"/>
      <c r="G286" s="1845"/>
      <c r="H286" s="369">
        <v>0</v>
      </c>
      <c r="I286" s="370">
        <v>12</v>
      </c>
      <c r="J286" s="371">
        <f t="shared" si="0"/>
        <v>0</v>
      </c>
      <c r="K286" s="369">
        <v>1194</v>
      </c>
      <c r="L286" s="369">
        <v>5194</v>
      </c>
      <c r="M286" s="373">
        <f>MIN(K286/L286,1)</f>
        <v>0.22988063149788218</v>
      </c>
      <c r="N286" s="1059" t="s">
        <v>4584</v>
      </c>
      <c r="O286" s="1843"/>
      <c r="P286" s="1843"/>
    </row>
    <row r="287" spans="2:16" ht="96.75" customHeight="1">
      <c r="B287" s="334" t="s">
        <v>508</v>
      </c>
      <c r="C287" s="1844" t="s">
        <v>1719</v>
      </c>
      <c r="D287" s="1844"/>
      <c r="E287" s="1844"/>
      <c r="F287" s="1844"/>
      <c r="G287" s="368"/>
      <c r="H287" s="369">
        <v>0</v>
      </c>
      <c r="I287" s="370">
        <v>12</v>
      </c>
      <c r="J287" s="371">
        <f t="shared" si="0"/>
        <v>0</v>
      </c>
      <c r="K287" s="369">
        <v>511</v>
      </c>
      <c r="L287" s="369">
        <v>5194</v>
      </c>
      <c r="M287" s="373">
        <f>MIN(K287/L287,1)</f>
        <v>9.8382749326145547E-2</v>
      </c>
      <c r="N287" s="1058" t="s">
        <v>4585</v>
      </c>
      <c r="O287" s="1843"/>
      <c r="P287" s="1843"/>
    </row>
    <row r="288" spans="2:16" ht="24.75" customHeight="1">
      <c r="B288" s="334" t="s">
        <v>510</v>
      </c>
      <c r="C288" s="1844" t="s">
        <v>1720</v>
      </c>
      <c r="D288" s="1844"/>
      <c r="E288" s="1844"/>
      <c r="F288" s="1844"/>
      <c r="G288" s="1845"/>
      <c r="H288" s="497" t="s">
        <v>92</v>
      </c>
      <c r="I288" s="498" t="s">
        <v>92</v>
      </c>
      <c r="J288" s="458" t="s">
        <v>92</v>
      </c>
      <c r="K288" s="497" t="s">
        <v>92</v>
      </c>
      <c r="L288" s="498" t="s">
        <v>92</v>
      </c>
      <c r="M288" s="458" t="s">
        <v>92</v>
      </c>
      <c r="N288" s="500"/>
      <c r="O288" s="1843"/>
      <c r="P288" s="1843"/>
    </row>
    <row r="289" spans="2:16" ht="18" customHeight="1">
      <c r="B289" s="380" t="s">
        <v>405</v>
      </c>
      <c r="C289" s="1839" t="s">
        <v>1721</v>
      </c>
      <c r="D289" s="1839"/>
      <c r="E289" s="1839"/>
      <c r="F289" s="1839"/>
      <c r="G289" s="1839"/>
      <c r="H289" s="1839"/>
      <c r="I289" s="1839"/>
      <c r="J289" s="1839"/>
      <c r="K289" s="1839"/>
      <c r="L289" s="1839"/>
      <c r="M289" s="1839"/>
      <c r="N289" s="1840"/>
      <c r="O289" s="1843"/>
      <c r="P289" s="1843"/>
    </row>
    <row r="290" spans="2:16" ht="95.25" customHeight="1">
      <c r="B290" s="334" t="s">
        <v>418</v>
      </c>
      <c r="C290" s="1844" t="s">
        <v>1722</v>
      </c>
      <c r="D290" s="1844"/>
      <c r="E290" s="1844"/>
      <c r="F290" s="1844"/>
      <c r="G290" s="1845"/>
      <c r="H290" s="369">
        <v>0</v>
      </c>
      <c r="I290" s="370">
        <v>12</v>
      </c>
      <c r="J290" s="371">
        <f t="shared" si="0"/>
        <v>0</v>
      </c>
      <c r="K290" s="369">
        <v>283</v>
      </c>
      <c r="L290" s="369">
        <v>5194</v>
      </c>
      <c r="M290" s="373">
        <f>MIN(K290/L290,1)</f>
        <v>5.4485945321524835E-2</v>
      </c>
      <c r="N290" s="1058" t="s">
        <v>4585</v>
      </c>
      <c r="O290" s="1843"/>
      <c r="P290" s="1843"/>
    </row>
    <row r="291" spans="2:16" ht="33.75" customHeight="1">
      <c r="B291" s="334" t="s">
        <v>508</v>
      </c>
      <c r="C291" s="1844" t="s">
        <v>1723</v>
      </c>
      <c r="D291" s="1844"/>
      <c r="E291" s="1844"/>
      <c r="F291" s="1844"/>
      <c r="G291" s="1845"/>
      <c r="H291" s="369">
        <v>0</v>
      </c>
      <c r="I291" s="370">
        <v>12</v>
      </c>
      <c r="J291" s="371">
        <f t="shared" si="0"/>
        <v>0</v>
      </c>
      <c r="K291" s="369">
        <v>1033</v>
      </c>
      <c r="L291" s="369">
        <v>5194</v>
      </c>
      <c r="M291" s="373">
        <f>MIN(K291/L291,1)</f>
        <v>0.19888332691567193</v>
      </c>
      <c r="N291" s="1059" t="s">
        <v>4584</v>
      </c>
      <c r="O291" s="1843"/>
      <c r="P291" s="1843"/>
    </row>
    <row r="292" spans="2:16" ht="96.75" customHeight="1">
      <c r="B292" s="380" t="s">
        <v>408</v>
      </c>
      <c r="C292" s="1839" t="s">
        <v>1724</v>
      </c>
      <c r="D292" s="1839"/>
      <c r="E292" s="1839"/>
      <c r="F292" s="1839"/>
      <c r="G292" s="2144"/>
      <c r="H292" s="369">
        <v>0</v>
      </c>
      <c r="I292" s="370">
        <v>12</v>
      </c>
      <c r="J292" s="371">
        <f t="shared" si="0"/>
        <v>0</v>
      </c>
      <c r="K292" s="369">
        <v>308</v>
      </c>
      <c r="L292" s="369">
        <v>5194</v>
      </c>
      <c r="M292" s="373">
        <f>MIN(K292/L292,1)</f>
        <v>5.9299191374663072E-2</v>
      </c>
      <c r="N292" s="1058" t="s">
        <v>4585</v>
      </c>
      <c r="O292" s="1843"/>
      <c r="P292" s="1843"/>
    </row>
    <row r="293" spans="2:16" ht="32.25" customHeight="1">
      <c r="B293" s="380" t="s">
        <v>410</v>
      </c>
      <c r="C293" s="1839" t="s">
        <v>1725</v>
      </c>
      <c r="D293" s="1839"/>
      <c r="E293" s="1839"/>
      <c r="F293" s="1839"/>
      <c r="G293" s="2144"/>
      <c r="H293" s="497" t="s">
        <v>92</v>
      </c>
      <c r="I293" s="498" t="s">
        <v>92</v>
      </c>
      <c r="J293" s="458" t="s">
        <v>92</v>
      </c>
      <c r="K293" s="497" t="s">
        <v>92</v>
      </c>
      <c r="L293" s="498" t="s">
        <v>92</v>
      </c>
      <c r="M293" s="458" t="s">
        <v>92</v>
      </c>
      <c r="N293" s="1059"/>
      <c r="O293" s="1843"/>
      <c r="P293" s="1843"/>
    </row>
    <row r="294" spans="2:16" ht="96" customHeight="1">
      <c r="B294" s="380" t="s">
        <v>413</v>
      </c>
      <c r="C294" s="1839" t="s">
        <v>1548</v>
      </c>
      <c r="D294" s="1839"/>
      <c r="E294" s="1839"/>
      <c r="F294" s="1839"/>
      <c r="G294" s="2144"/>
      <c r="H294" s="369">
        <v>0</v>
      </c>
      <c r="I294" s="370">
        <v>12</v>
      </c>
      <c r="J294" s="371">
        <f t="shared" si="0"/>
        <v>0</v>
      </c>
      <c r="K294" s="369">
        <v>345</v>
      </c>
      <c r="L294" s="369">
        <v>5194</v>
      </c>
      <c r="M294" s="373">
        <f t="shared" ref="M294:M299" si="1">MIN(K294/L294,1)</f>
        <v>6.6422795533307669E-2</v>
      </c>
      <c r="N294" s="1058" t="s">
        <v>4585</v>
      </c>
      <c r="O294" s="1843"/>
      <c r="P294" s="1843"/>
    </row>
    <row r="295" spans="2:16" ht="95.25" customHeight="1">
      <c r="B295" s="380" t="s">
        <v>416</v>
      </c>
      <c r="C295" s="1839" t="s">
        <v>1549</v>
      </c>
      <c r="D295" s="1839"/>
      <c r="E295" s="1839"/>
      <c r="F295" s="1839"/>
      <c r="G295" s="2144"/>
      <c r="H295" s="369">
        <v>0</v>
      </c>
      <c r="I295" s="370">
        <v>12</v>
      </c>
      <c r="J295" s="371">
        <f t="shared" si="0"/>
        <v>0</v>
      </c>
      <c r="K295" s="369">
        <v>432</v>
      </c>
      <c r="L295" s="369">
        <v>5194</v>
      </c>
      <c r="M295" s="373">
        <f t="shared" si="1"/>
        <v>8.3172891798228732E-2</v>
      </c>
      <c r="N295" s="1058" t="s">
        <v>4585</v>
      </c>
      <c r="O295" s="1843"/>
      <c r="P295" s="1843"/>
    </row>
    <row r="296" spans="2:16" ht="18.75" customHeight="1">
      <c r="B296" s="380" t="s">
        <v>418</v>
      </c>
      <c r="C296" s="1839" t="s">
        <v>1726</v>
      </c>
      <c r="D296" s="1839"/>
      <c r="E296" s="1839"/>
      <c r="F296" s="1839"/>
      <c r="G296" s="1839"/>
      <c r="H296" s="1839"/>
      <c r="I296" s="1839"/>
      <c r="J296" s="1839"/>
      <c r="K296" s="1839"/>
      <c r="L296" s="1839"/>
      <c r="M296" s="1839"/>
      <c r="N296" s="1840"/>
      <c r="O296" s="1843"/>
      <c r="P296" s="1843"/>
    </row>
    <row r="297" spans="2:16" ht="22.5" customHeight="1">
      <c r="B297" s="334" t="s">
        <v>418</v>
      </c>
      <c r="C297" s="1851" t="s">
        <v>1727</v>
      </c>
      <c r="D297" s="1851"/>
      <c r="E297" s="1851"/>
      <c r="F297" s="1851"/>
      <c r="G297" s="1852"/>
      <c r="H297" s="497" t="s">
        <v>92</v>
      </c>
      <c r="I297" s="498" t="s">
        <v>92</v>
      </c>
      <c r="J297" s="458" t="s">
        <v>92</v>
      </c>
      <c r="K297" s="497" t="s">
        <v>92</v>
      </c>
      <c r="L297" s="498" t="s">
        <v>92</v>
      </c>
      <c r="M297" s="458" t="s">
        <v>92</v>
      </c>
      <c r="N297" s="502"/>
      <c r="O297" s="1843"/>
      <c r="P297" s="1843"/>
    </row>
    <row r="298" spans="2:16" ht="22.5" customHeight="1">
      <c r="B298" s="334" t="s">
        <v>508</v>
      </c>
      <c r="C298" s="1851" t="s">
        <v>1728</v>
      </c>
      <c r="D298" s="1851"/>
      <c r="E298" s="1851"/>
      <c r="F298" s="1851"/>
      <c r="G298" s="1852"/>
      <c r="H298" s="497" t="s">
        <v>92</v>
      </c>
      <c r="I298" s="498" t="s">
        <v>92</v>
      </c>
      <c r="J298" s="458" t="s">
        <v>92</v>
      </c>
      <c r="K298" s="497" t="s">
        <v>92</v>
      </c>
      <c r="L298" s="498" t="s">
        <v>92</v>
      </c>
      <c r="M298" s="458" t="s">
        <v>92</v>
      </c>
      <c r="N298" s="500"/>
      <c r="O298" s="1843"/>
      <c r="P298" s="1843"/>
    </row>
    <row r="299" spans="2:16" ht="90" customHeight="1">
      <c r="B299" s="380" t="s">
        <v>544</v>
      </c>
      <c r="C299" s="1839" t="s">
        <v>1599</v>
      </c>
      <c r="D299" s="1839"/>
      <c r="E299" s="1839"/>
      <c r="F299" s="1839"/>
      <c r="G299" s="2144"/>
      <c r="H299" s="369">
        <v>0</v>
      </c>
      <c r="I299" s="370">
        <v>12</v>
      </c>
      <c r="J299" s="371">
        <f t="shared" si="0"/>
        <v>0</v>
      </c>
      <c r="K299" s="369">
        <v>397</v>
      </c>
      <c r="L299" s="369">
        <v>5194</v>
      </c>
      <c r="M299" s="373">
        <f t="shared" si="1"/>
        <v>7.6434347323835194E-2</v>
      </c>
      <c r="N299" s="1058" t="s">
        <v>4585</v>
      </c>
      <c r="O299" s="1843"/>
      <c r="P299" s="1843"/>
    </row>
    <row r="300" spans="2:16" ht="48" customHeight="1">
      <c r="B300" s="189" t="s">
        <v>546</v>
      </c>
      <c r="C300" s="1414" t="s">
        <v>1729</v>
      </c>
      <c r="D300" s="1414"/>
      <c r="E300" s="1414"/>
      <c r="F300" s="1414"/>
      <c r="G300" s="1415"/>
      <c r="H300" s="386">
        <f>SUMIF(H281:H282,"&lt;&gt;")+ SUMIF(H284,"&lt;&gt;")+SUMIF(H286:H288,"&lt;&gt;")+SUMIF(H290:H295,"&lt;&gt;")+SUMIF(H297:H299,"&lt;&gt;")</f>
        <v>5</v>
      </c>
      <c r="I300" s="386">
        <f>SUMIF(I281:I282,"&lt;&gt;")+ SUMIF(I284,"&lt;&gt;")+SUMIF(I286:I288,"&lt;&gt;")+SUMIF(I290:I295,"&lt;&gt;")+SUMIF(I297:I299,"&lt;&gt;")</f>
        <v>120</v>
      </c>
      <c r="J300" s="371">
        <f t="shared" si="0"/>
        <v>4.1666666666666664E-2</v>
      </c>
      <c r="K300" s="386">
        <f>SUMIF(K281:K282,"&lt;&gt;")+ SUMIF(K284,"&lt;&gt;")+SUMIF(K286:K288,"&lt;&gt;")+SUMIF(K290:K295,"&lt;&gt;")+SUMIF(K297:K299,"&lt;&gt;")</f>
        <v>6006</v>
      </c>
      <c r="L300" s="386">
        <f>SUMIF(L281:L282,"&lt;&gt;")+ SUMIF(L284,"&lt;&gt;")+SUMIF(L286:L288,"&lt;&gt;")+SUMIF(L290:L295,"&lt;&gt;")+SUMIF(L297:L299,"&lt;&gt;")</f>
        <v>51940</v>
      </c>
      <c r="M300" s="373">
        <f>MIN(K300/L300,1)</f>
        <v>0.115633423180593</v>
      </c>
      <c r="N300" s="504"/>
      <c r="O300" s="1843"/>
      <c r="P300" s="1843"/>
    </row>
    <row r="301" spans="2:16" ht="114" customHeight="1">
      <c r="B301" s="198" t="s">
        <v>707</v>
      </c>
      <c r="C301" s="1484" t="s">
        <v>4424</v>
      </c>
      <c r="D301" s="1484"/>
      <c r="E301" s="1484"/>
      <c r="F301" s="1484"/>
      <c r="G301" s="1485"/>
      <c r="H301" s="3603" t="s">
        <v>4586</v>
      </c>
      <c r="I301" s="3604"/>
      <c r="J301" s="3604"/>
      <c r="K301" s="3604"/>
      <c r="L301" s="3604"/>
      <c r="M301" s="3604"/>
      <c r="N301" s="3605"/>
      <c r="O301" s="375"/>
      <c r="P301" s="375"/>
    </row>
    <row r="302" spans="2:16" ht="61.5" customHeight="1">
      <c r="B302" s="505" t="s">
        <v>709</v>
      </c>
      <c r="C302" s="1445" t="s">
        <v>2711</v>
      </c>
      <c r="D302" s="1445"/>
      <c r="E302" s="1445"/>
      <c r="F302" s="1445"/>
      <c r="G302" s="1817"/>
      <c r="H302" s="3606"/>
      <c r="I302" s="3607"/>
      <c r="J302" s="3607"/>
      <c r="K302" s="3607"/>
      <c r="L302" s="3607"/>
      <c r="M302" s="3607"/>
      <c r="N302" s="3608"/>
      <c r="O302" s="387"/>
      <c r="P302" s="393"/>
    </row>
    <row r="303" spans="2:16" ht="24" customHeight="1">
      <c r="B303" s="1416" t="s">
        <v>1734</v>
      </c>
      <c r="C303" s="1417"/>
      <c r="D303" s="1417"/>
      <c r="E303" s="1417"/>
      <c r="F303" s="1417"/>
      <c r="G303" s="1417"/>
      <c r="H303" s="1417"/>
      <c r="I303" s="1417"/>
      <c r="J303" s="1417"/>
      <c r="K303" s="1417"/>
      <c r="L303" s="1417"/>
      <c r="M303" s="1417"/>
      <c r="N303" s="1417"/>
      <c r="O303" s="1417"/>
      <c r="P303" s="1418"/>
    </row>
    <row r="304" spans="2:16" ht="36" customHeight="1">
      <c r="B304" s="298" t="s">
        <v>712</v>
      </c>
      <c r="C304" s="1419" t="s">
        <v>1735</v>
      </c>
      <c r="D304" s="1419"/>
      <c r="E304" s="1419"/>
      <c r="F304" s="1419"/>
      <c r="G304" s="1420"/>
      <c r="H304" s="1574" t="s">
        <v>1385</v>
      </c>
      <c r="I304" s="1685"/>
      <c r="J304" s="1575"/>
      <c r="K304" s="394" t="s">
        <v>1449</v>
      </c>
      <c r="L304" s="2203"/>
      <c r="M304" s="2204"/>
      <c r="N304" s="2205"/>
      <c r="O304" s="395" t="s">
        <v>2280</v>
      </c>
      <c r="P304" s="328"/>
    </row>
    <row r="305" spans="2:16" ht="24" customHeight="1">
      <c r="B305" s="227" t="s">
        <v>714</v>
      </c>
      <c r="C305" s="1414" t="s">
        <v>1737</v>
      </c>
      <c r="D305" s="1414"/>
      <c r="E305" s="1414"/>
      <c r="F305" s="1414"/>
      <c r="G305" s="1415"/>
      <c r="H305" s="1574" t="s">
        <v>1385</v>
      </c>
      <c r="I305" s="1685"/>
      <c r="J305" s="1575"/>
      <c r="K305" s="1756" t="s">
        <v>1449</v>
      </c>
      <c r="L305" s="2194"/>
      <c r="M305" s="2195"/>
      <c r="N305" s="2196"/>
      <c r="O305" s="1708" t="s">
        <v>2280</v>
      </c>
      <c r="P305" s="1709"/>
    </row>
    <row r="306" spans="2:16" ht="24.75" customHeight="1">
      <c r="B306" s="195" t="s">
        <v>394</v>
      </c>
      <c r="C306" s="1414" t="s">
        <v>1738</v>
      </c>
      <c r="D306" s="1414"/>
      <c r="E306" s="1414"/>
      <c r="F306" s="1414"/>
      <c r="G306" s="1415"/>
      <c r="H306" s="1574" t="s">
        <v>1385</v>
      </c>
      <c r="I306" s="1685"/>
      <c r="J306" s="1575"/>
      <c r="K306" s="1757"/>
      <c r="L306" s="2197"/>
      <c r="M306" s="2198"/>
      <c r="N306" s="2199"/>
      <c r="O306" s="1708"/>
      <c r="P306" s="1708"/>
    </row>
    <row r="307" spans="2:16" ht="40.5" customHeight="1">
      <c r="B307" s="198" t="s">
        <v>401</v>
      </c>
      <c r="C307" s="1414" t="s">
        <v>1739</v>
      </c>
      <c r="D307" s="1414"/>
      <c r="E307" s="1414"/>
      <c r="F307" s="1414"/>
      <c r="G307" s="1415"/>
      <c r="H307" s="1574" t="s">
        <v>4587</v>
      </c>
      <c r="I307" s="1685"/>
      <c r="J307" s="1575"/>
      <c r="K307" s="1758"/>
      <c r="L307" s="2206"/>
      <c r="M307" s="2207"/>
      <c r="N307" s="2208"/>
      <c r="O307" s="1708"/>
      <c r="P307" s="1708"/>
    </row>
    <row r="308" spans="2:16" ht="37.5" customHeight="1">
      <c r="B308" s="233" t="s">
        <v>718</v>
      </c>
      <c r="C308" s="1414" t="s">
        <v>1741</v>
      </c>
      <c r="D308" s="1414"/>
      <c r="E308" s="1414"/>
      <c r="F308" s="1414"/>
      <c r="G308" s="1415"/>
      <c r="H308" s="1574" t="s">
        <v>2135</v>
      </c>
      <c r="I308" s="1685"/>
      <c r="J308" s="1575"/>
      <c r="K308" s="319" t="s">
        <v>1449</v>
      </c>
      <c r="L308" s="2191"/>
      <c r="M308" s="2192"/>
      <c r="N308" s="2193"/>
      <c r="O308" s="1708"/>
      <c r="P308" s="1708"/>
    </row>
    <row r="309" spans="2:16" ht="31.5" customHeight="1">
      <c r="B309" s="227" t="s">
        <v>720</v>
      </c>
      <c r="C309" s="1414" t="s">
        <v>1743</v>
      </c>
      <c r="D309" s="1414"/>
      <c r="E309" s="1414"/>
      <c r="F309" s="1414"/>
      <c r="G309" s="1415"/>
      <c r="H309" s="1574" t="s">
        <v>1385</v>
      </c>
      <c r="I309" s="1685"/>
      <c r="J309" s="1575"/>
      <c r="K309" s="319" t="s">
        <v>1449</v>
      </c>
      <c r="L309" s="2191"/>
      <c r="M309" s="2192"/>
      <c r="N309" s="2193"/>
      <c r="O309" s="1708"/>
      <c r="P309" s="1755"/>
    </row>
    <row r="310" spans="2:16" ht="39" customHeight="1">
      <c r="B310" s="253" t="s">
        <v>722</v>
      </c>
      <c r="C310" s="1414" t="s">
        <v>1744</v>
      </c>
      <c r="D310" s="1414"/>
      <c r="E310" s="1414"/>
      <c r="F310" s="1414"/>
      <c r="G310" s="1415"/>
      <c r="H310" s="1867" t="s">
        <v>1385</v>
      </c>
      <c r="I310" s="1868"/>
      <c r="J310" s="1869"/>
      <c r="K310" s="1756" t="s">
        <v>1449</v>
      </c>
      <c r="L310" s="2194"/>
      <c r="M310" s="2195"/>
      <c r="N310" s="2196"/>
      <c r="O310" s="1709" t="s">
        <v>2285</v>
      </c>
      <c r="P310" s="1709"/>
    </row>
    <row r="311" spans="2:16" ht="39" customHeight="1">
      <c r="B311" s="191" t="s">
        <v>724</v>
      </c>
      <c r="C311" s="1414" t="s">
        <v>1746</v>
      </c>
      <c r="D311" s="1414"/>
      <c r="E311" s="1414"/>
      <c r="F311" s="1414"/>
      <c r="G311" s="1415"/>
      <c r="H311" s="1574" t="s">
        <v>1413</v>
      </c>
      <c r="I311" s="1685"/>
      <c r="J311" s="1575"/>
      <c r="K311" s="1757"/>
      <c r="L311" s="2197"/>
      <c r="M311" s="2198"/>
      <c r="N311" s="2199"/>
      <c r="O311" s="1708"/>
      <c r="P311" s="1708"/>
    </row>
    <row r="312" spans="2:16" ht="39" customHeight="1">
      <c r="B312" s="214" t="s">
        <v>726</v>
      </c>
      <c r="C312" s="1414" t="s">
        <v>1747</v>
      </c>
      <c r="D312" s="1414"/>
      <c r="E312" s="1414"/>
      <c r="F312" s="1414"/>
      <c r="G312" s="1415"/>
      <c r="H312" s="1574" t="s">
        <v>4588</v>
      </c>
      <c r="I312" s="1685"/>
      <c r="J312" s="1575"/>
      <c r="K312" s="1757"/>
      <c r="L312" s="2197"/>
      <c r="M312" s="2198"/>
      <c r="N312" s="2199"/>
      <c r="O312" s="1708"/>
      <c r="P312" s="1708"/>
    </row>
    <row r="313" spans="2:16" ht="39" customHeight="1">
      <c r="B313" s="358" t="s">
        <v>394</v>
      </c>
      <c r="C313" s="1414" t="s">
        <v>1748</v>
      </c>
      <c r="D313" s="1414"/>
      <c r="E313" s="1414"/>
      <c r="F313" s="1414"/>
      <c r="G313" s="1415"/>
      <c r="H313" s="1574" t="s">
        <v>2451</v>
      </c>
      <c r="I313" s="1685"/>
      <c r="J313" s="1575"/>
      <c r="K313" s="1757"/>
      <c r="L313" s="2197"/>
      <c r="M313" s="2198"/>
      <c r="N313" s="2199"/>
      <c r="O313" s="1708"/>
      <c r="P313" s="1755"/>
    </row>
    <row r="314" spans="2:16" ht="52.5" customHeight="1">
      <c r="B314" s="298" t="s">
        <v>729</v>
      </c>
      <c r="C314" s="1414" t="s">
        <v>1749</v>
      </c>
      <c r="D314" s="1414"/>
      <c r="E314" s="1414"/>
      <c r="F314" s="1414"/>
      <c r="G314" s="1415"/>
      <c r="H314" s="1563" t="s">
        <v>1385</v>
      </c>
      <c r="I314" s="1655"/>
      <c r="J314" s="1564"/>
      <c r="K314" s="1757"/>
      <c r="L314" s="2197"/>
      <c r="M314" s="2198"/>
      <c r="N314" s="2199"/>
      <c r="O314" s="1443" t="s">
        <v>2280</v>
      </c>
      <c r="P314" s="1443"/>
    </row>
    <row r="315" spans="2:16" ht="32.25" customHeight="1">
      <c r="B315" s="266" t="s">
        <v>394</v>
      </c>
      <c r="C315" s="1445" t="s">
        <v>1750</v>
      </c>
      <c r="D315" s="1445"/>
      <c r="E315" s="1445"/>
      <c r="F315" s="1445"/>
      <c r="G315" s="1817"/>
      <c r="H315" s="1574" t="s">
        <v>4427</v>
      </c>
      <c r="I315" s="1685"/>
      <c r="J315" s="1575"/>
      <c r="K315" s="1870"/>
      <c r="L315" s="2200"/>
      <c r="M315" s="2201"/>
      <c r="N315" s="2202"/>
      <c r="O315" s="1444"/>
      <c r="P315" s="1444"/>
    </row>
    <row r="316" spans="2:16" ht="21.75" customHeight="1">
      <c r="B316" s="1416" t="s">
        <v>1751</v>
      </c>
      <c r="C316" s="1417"/>
      <c r="D316" s="1417"/>
      <c r="E316" s="1417"/>
      <c r="F316" s="1417"/>
      <c r="G316" s="1417"/>
      <c r="H316" s="1417"/>
      <c r="I316" s="1417"/>
      <c r="J316" s="1417"/>
      <c r="K316" s="1417"/>
      <c r="L316" s="1417"/>
      <c r="M316" s="1417"/>
      <c r="N316" s="1417"/>
      <c r="O316" s="1417"/>
      <c r="P316" s="1418"/>
    </row>
    <row r="317" spans="2:16" ht="34.5" customHeight="1">
      <c r="B317" s="214" t="s">
        <v>733</v>
      </c>
      <c r="C317" s="1660" t="s">
        <v>1752</v>
      </c>
      <c r="D317" s="1660"/>
      <c r="E317" s="1660"/>
      <c r="F317" s="1660"/>
      <c r="G317" s="1743"/>
      <c r="H317" s="1574" t="s">
        <v>1753</v>
      </c>
      <c r="I317" s="1685"/>
      <c r="J317" s="1685"/>
      <c r="K317" s="1885" t="s">
        <v>1449</v>
      </c>
      <c r="L317" s="2188"/>
      <c r="M317" s="2189"/>
      <c r="N317" s="2190"/>
      <c r="O317" s="1759" t="s">
        <v>4589</v>
      </c>
      <c r="P317" s="1759"/>
    </row>
    <row r="318" spans="2:16" ht="30.75" customHeight="1">
      <c r="B318" s="195" t="s">
        <v>394</v>
      </c>
      <c r="C318" s="1414" t="s">
        <v>1755</v>
      </c>
      <c r="D318" s="1414"/>
      <c r="E318" s="1414"/>
      <c r="F318" s="1414"/>
      <c r="G318" s="1415"/>
      <c r="H318" s="1574" t="s">
        <v>1385</v>
      </c>
      <c r="I318" s="1685"/>
      <c r="J318" s="1575"/>
      <c r="K318" s="1757"/>
      <c r="L318" s="1691"/>
      <c r="M318" s="1692"/>
      <c r="N318" s="1693"/>
      <c r="O318" s="1708"/>
      <c r="P318" s="1708"/>
    </row>
    <row r="319" spans="2:16" ht="39" customHeight="1">
      <c r="B319" s="195" t="s">
        <v>401</v>
      </c>
      <c r="C319" s="1414" t="s">
        <v>1756</v>
      </c>
      <c r="D319" s="1414"/>
      <c r="E319" s="1414"/>
      <c r="F319" s="1414"/>
      <c r="G319" s="1415"/>
      <c r="H319" s="1574" t="s">
        <v>1482</v>
      </c>
      <c r="I319" s="1685"/>
      <c r="J319" s="1575"/>
      <c r="K319" s="1757"/>
      <c r="L319" s="1691"/>
      <c r="M319" s="1692"/>
      <c r="N319" s="1693"/>
      <c r="O319" s="1708"/>
      <c r="P319" s="1708"/>
    </row>
    <row r="320" spans="2:16" ht="35.25" customHeight="1">
      <c r="B320" s="214" t="s">
        <v>737</v>
      </c>
      <c r="C320" s="1414" t="s">
        <v>1757</v>
      </c>
      <c r="D320" s="1414"/>
      <c r="E320" s="1414"/>
      <c r="F320" s="1414"/>
      <c r="G320" s="1415"/>
      <c r="H320" s="1574" t="s">
        <v>1520</v>
      </c>
      <c r="I320" s="1685"/>
      <c r="J320" s="1575"/>
      <c r="K320" s="1757"/>
      <c r="L320" s="1983"/>
      <c r="M320" s="2049"/>
      <c r="N320" s="1984"/>
      <c r="O320" s="1708"/>
      <c r="P320" s="1708"/>
    </row>
    <row r="321" spans="1:16" ht="39" customHeight="1">
      <c r="B321" s="195" t="s">
        <v>394</v>
      </c>
      <c r="C321" s="1414" t="s">
        <v>1758</v>
      </c>
      <c r="D321" s="1414"/>
      <c r="E321" s="1414"/>
      <c r="F321" s="1414"/>
      <c r="G321" s="1415"/>
      <c r="H321" s="1574"/>
      <c r="I321" s="1685"/>
      <c r="J321" s="1575"/>
      <c r="K321" s="1756" t="s">
        <v>1449</v>
      </c>
      <c r="L321" s="1576"/>
      <c r="M321" s="1577"/>
      <c r="N321" s="1690"/>
      <c r="O321" s="1708"/>
      <c r="P321" s="1708"/>
    </row>
    <row r="322" spans="1:16" ht="31.5" customHeight="1">
      <c r="B322" s="198" t="s">
        <v>401</v>
      </c>
      <c r="C322" s="1414" t="s">
        <v>1760</v>
      </c>
      <c r="D322" s="1414"/>
      <c r="E322" s="1414"/>
      <c r="F322" s="1414"/>
      <c r="G322" s="1415"/>
      <c r="H322" s="1563" t="s">
        <v>1385</v>
      </c>
      <c r="I322" s="1655"/>
      <c r="J322" s="1564"/>
      <c r="K322" s="1757"/>
      <c r="L322" s="1983"/>
      <c r="M322" s="2049"/>
      <c r="N322" s="1984"/>
      <c r="O322" s="1755"/>
      <c r="P322" s="1755"/>
    </row>
    <row r="323" spans="1:16" ht="54" customHeight="1">
      <c r="B323" s="2182" t="s">
        <v>1761</v>
      </c>
      <c r="C323" s="2183"/>
      <c r="D323" s="2183"/>
      <c r="E323" s="2183"/>
      <c r="F323" s="2183"/>
      <c r="G323" s="2183"/>
      <c r="H323" s="2183"/>
      <c r="I323" s="2183"/>
      <c r="J323" s="2183"/>
      <c r="K323" s="2183"/>
      <c r="L323" s="2183"/>
      <c r="M323" s="2183"/>
      <c r="N323" s="2184"/>
      <c r="O323" s="375"/>
      <c r="P323" s="375"/>
    </row>
    <row r="324" spans="1:16" ht="112.5" customHeight="1">
      <c r="B324" s="508" t="s">
        <v>742</v>
      </c>
      <c r="C324" s="1464" t="s">
        <v>1762</v>
      </c>
      <c r="D324" s="1464"/>
      <c r="E324" s="1464"/>
      <c r="F324" s="1464"/>
      <c r="G324" s="1464"/>
      <c r="H324" s="1464"/>
      <c r="I324" s="1464"/>
      <c r="J324" s="1464"/>
      <c r="K324" s="1464"/>
      <c r="L324" s="1464"/>
      <c r="M324" s="1464"/>
      <c r="N324" s="2185"/>
      <c r="O324" s="1709" t="s">
        <v>2280</v>
      </c>
      <c r="P324" s="1709"/>
    </row>
    <row r="325" spans="1:16" ht="42" customHeight="1">
      <c r="A325" s="611"/>
      <c r="B325" s="509" t="s">
        <v>394</v>
      </c>
      <c r="C325" s="1464" t="s">
        <v>2453</v>
      </c>
      <c r="D325" s="1464"/>
      <c r="E325" s="1464"/>
      <c r="F325" s="1464"/>
      <c r="G325" s="1464"/>
      <c r="H325" s="1464"/>
      <c r="I325" s="1464"/>
      <c r="J325" s="1464"/>
      <c r="K325" s="1465"/>
      <c r="L325" s="1900" t="s">
        <v>1449</v>
      </c>
      <c r="M325" s="1576"/>
      <c r="N325" s="1690"/>
      <c r="O325" s="1708"/>
      <c r="P325" s="1708"/>
    </row>
    <row r="326" spans="1:16" ht="28.5" customHeight="1">
      <c r="A326" s="611"/>
      <c r="B326" s="397"/>
      <c r="C326" s="294" t="s">
        <v>418</v>
      </c>
      <c r="D326" s="1414" t="s">
        <v>1764</v>
      </c>
      <c r="E326" s="1414"/>
      <c r="F326" s="1414"/>
      <c r="G326" s="1414"/>
      <c r="H326" s="1414"/>
      <c r="I326" s="1415"/>
      <c r="J326" s="1574" t="s">
        <v>1765</v>
      </c>
      <c r="K326" s="1575"/>
      <c r="L326" s="1901"/>
      <c r="M326" s="1691"/>
      <c r="N326" s="1693"/>
      <c r="O326" s="1708"/>
      <c r="P326" s="1708"/>
    </row>
    <row r="327" spans="1:16" ht="28.5" customHeight="1">
      <c r="A327" s="611"/>
      <c r="B327" s="397"/>
      <c r="C327" s="397" t="s">
        <v>508</v>
      </c>
      <c r="D327" s="1414" t="s">
        <v>1766</v>
      </c>
      <c r="E327" s="1414"/>
      <c r="F327" s="1414"/>
      <c r="G327" s="1414"/>
      <c r="H327" s="1414"/>
      <c r="I327" s="1415"/>
      <c r="J327" s="1574" t="s">
        <v>1753</v>
      </c>
      <c r="K327" s="1575"/>
      <c r="L327" s="1901"/>
      <c r="M327" s="1691"/>
      <c r="N327" s="1693"/>
      <c r="O327" s="1708"/>
      <c r="P327" s="1708"/>
    </row>
    <row r="328" spans="1:16" ht="28.5" customHeight="1">
      <c r="A328" s="611"/>
      <c r="B328" s="397"/>
      <c r="C328" s="397" t="s">
        <v>510</v>
      </c>
      <c r="D328" s="1414" t="s">
        <v>1767</v>
      </c>
      <c r="E328" s="1414"/>
      <c r="F328" s="1414"/>
      <c r="G328" s="1415"/>
      <c r="H328" s="2175" t="s">
        <v>1768</v>
      </c>
      <c r="I328" s="2176"/>
      <c r="J328" s="3054" t="s">
        <v>749</v>
      </c>
      <c r="K328" s="2176"/>
      <c r="L328" s="1901"/>
      <c r="M328" s="1691"/>
      <c r="N328" s="1693"/>
      <c r="O328" s="1708"/>
      <c r="P328" s="1708"/>
    </row>
    <row r="329" spans="1:16" ht="33.75" customHeight="1">
      <c r="A329" s="611"/>
      <c r="B329" s="397"/>
      <c r="C329" s="397"/>
      <c r="D329" s="1414" t="s">
        <v>1769</v>
      </c>
      <c r="E329" s="1414"/>
      <c r="F329" s="1414"/>
      <c r="G329" s="1414"/>
      <c r="H329" s="1559" t="s">
        <v>4590</v>
      </c>
      <c r="I329" s="1560"/>
      <c r="J329" s="1559" t="s">
        <v>4591</v>
      </c>
      <c r="K329" s="1561"/>
      <c r="L329" s="1901"/>
      <c r="M329" s="1691"/>
      <c r="N329" s="1693"/>
      <c r="O329" s="1708"/>
      <c r="P329" s="1708"/>
    </row>
    <row r="330" spans="1:16" ht="28.5" customHeight="1">
      <c r="A330" s="611"/>
      <c r="B330" s="397"/>
      <c r="C330" s="397" t="s">
        <v>512</v>
      </c>
      <c r="D330" s="1414" t="s">
        <v>1771</v>
      </c>
      <c r="E330" s="1414"/>
      <c r="F330" s="1414"/>
      <c r="G330" s="1414"/>
      <c r="H330" s="1414"/>
      <c r="I330" s="1415"/>
      <c r="J330" s="1574">
        <v>0</v>
      </c>
      <c r="K330" s="1575"/>
      <c r="L330" s="1901"/>
      <c r="M330" s="1691"/>
      <c r="N330" s="1693"/>
      <c r="O330" s="1708"/>
      <c r="P330" s="1708"/>
    </row>
    <row r="331" spans="1:16" ht="34.5" customHeight="1">
      <c r="A331" s="611"/>
      <c r="B331" s="509" t="s">
        <v>401</v>
      </c>
      <c r="C331" s="1464" t="s">
        <v>1772</v>
      </c>
      <c r="D331" s="1464"/>
      <c r="E331" s="1464"/>
      <c r="F331" s="1464"/>
      <c r="G331" s="1464"/>
      <c r="H331" s="1464"/>
      <c r="I331" s="1464"/>
      <c r="J331" s="1464"/>
      <c r="K331" s="1465"/>
      <c r="L331" s="1901"/>
      <c r="M331" s="1691"/>
      <c r="N331" s="1693"/>
      <c r="O331" s="1708"/>
      <c r="P331" s="1708"/>
    </row>
    <row r="332" spans="1:16" ht="34.5" customHeight="1">
      <c r="A332" s="611"/>
      <c r="B332" s="397"/>
      <c r="C332" s="397" t="s">
        <v>418</v>
      </c>
      <c r="D332" s="1414" t="s">
        <v>1764</v>
      </c>
      <c r="E332" s="1414"/>
      <c r="F332" s="1414"/>
      <c r="G332" s="1414"/>
      <c r="H332" s="1414"/>
      <c r="I332" s="1415"/>
      <c r="J332" s="1563" t="s">
        <v>1765</v>
      </c>
      <c r="K332" s="1564"/>
      <c r="L332" s="1901"/>
      <c r="M332" s="1691"/>
      <c r="N332" s="1693"/>
      <c r="O332" s="1708"/>
      <c r="P332" s="1708"/>
    </row>
    <row r="333" spans="1:16" ht="28.5" customHeight="1">
      <c r="A333" s="611"/>
      <c r="B333" s="397"/>
      <c r="C333" s="397" t="s">
        <v>508</v>
      </c>
      <c r="D333" s="1414" t="s">
        <v>1766</v>
      </c>
      <c r="E333" s="1414"/>
      <c r="F333" s="1414"/>
      <c r="G333" s="1414"/>
      <c r="H333" s="1414"/>
      <c r="I333" s="1415"/>
      <c r="J333" s="1574" t="s">
        <v>1753</v>
      </c>
      <c r="K333" s="1575"/>
      <c r="L333" s="1901"/>
      <c r="M333" s="1691"/>
      <c r="N333" s="1693"/>
      <c r="O333" s="1708"/>
      <c r="P333" s="1708"/>
    </row>
    <row r="334" spans="1:16" ht="28.5" customHeight="1">
      <c r="A334" s="611"/>
      <c r="B334" s="397"/>
      <c r="C334" s="397" t="s">
        <v>510</v>
      </c>
      <c r="D334" s="1414" t="s">
        <v>1767</v>
      </c>
      <c r="E334" s="1414"/>
      <c r="F334" s="1414"/>
      <c r="G334" s="1415"/>
      <c r="H334" s="2175" t="s">
        <v>1768</v>
      </c>
      <c r="I334" s="2176"/>
      <c r="J334" s="3054" t="s">
        <v>749</v>
      </c>
      <c r="K334" s="2176"/>
      <c r="L334" s="1901"/>
      <c r="M334" s="1691"/>
      <c r="N334" s="1693"/>
      <c r="O334" s="1708"/>
      <c r="P334" s="1708"/>
    </row>
    <row r="335" spans="1:16" ht="28.5" customHeight="1">
      <c r="A335" s="611"/>
      <c r="B335" s="510"/>
      <c r="C335" s="510"/>
      <c r="D335" s="511"/>
      <c r="E335" s="511"/>
      <c r="F335" s="511"/>
      <c r="G335" s="511"/>
      <c r="H335" s="1559" t="s">
        <v>4592</v>
      </c>
      <c r="I335" s="1560"/>
      <c r="J335" s="1559" t="s">
        <v>4593</v>
      </c>
      <c r="K335" s="1561"/>
      <c r="L335" s="1901"/>
      <c r="M335" s="1691"/>
      <c r="N335" s="1693"/>
      <c r="O335" s="1708"/>
      <c r="P335" s="1708"/>
    </row>
    <row r="336" spans="1:16" ht="28.5" customHeight="1">
      <c r="A336" s="611"/>
      <c r="B336" s="397"/>
      <c r="C336" s="397" t="s">
        <v>512</v>
      </c>
      <c r="D336" s="1414" t="s">
        <v>1774</v>
      </c>
      <c r="E336" s="1414"/>
      <c r="F336" s="1414"/>
      <c r="G336" s="1414"/>
      <c r="H336" s="1414"/>
      <c r="I336" s="1415"/>
      <c r="J336" s="1574">
        <v>0</v>
      </c>
      <c r="K336" s="1575"/>
      <c r="L336" s="1901"/>
      <c r="M336" s="1691"/>
      <c r="N336" s="1693"/>
      <c r="O336" s="1708"/>
      <c r="P336" s="1708"/>
    </row>
    <row r="337" spans="1:16" ht="39.75" customHeight="1">
      <c r="A337" s="611"/>
      <c r="B337" s="509" t="s">
        <v>403</v>
      </c>
      <c r="C337" s="1464" t="s">
        <v>1775</v>
      </c>
      <c r="D337" s="1464"/>
      <c r="E337" s="1464"/>
      <c r="F337" s="1464"/>
      <c r="G337" s="1464"/>
      <c r="H337" s="1464"/>
      <c r="I337" s="1464"/>
      <c r="J337" s="1464"/>
      <c r="K337" s="1465"/>
      <c r="L337" s="1901"/>
      <c r="M337" s="1691"/>
      <c r="N337" s="1693"/>
      <c r="O337" s="1708"/>
      <c r="P337" s="1708"/>
    </row>
    <row r="338" spans="1:16" ht="28.5" customHeight="1">
      <c r="A338" s="611"/>
      <c r="B338" s="205"/>
      <c r="C338" s="397" t="s">
        <v>418</v>
      </c>
      <c r="D338" s="1414" t="s">
        <v>1764</v>
      </c>
      <c r="E338" s="1414"/>
      <c r="F338" s="1414"/>
      <c r="G338" s="1414"/>
      <c r="H338" s="1414"/>
      <c r="I338" s="1415"/>
      <c r="J338" s="1574" t="s">
        <v>1765</v>
      </c>
      <c r="K338" s="1575"/>
      <c r="L338" s="1901"/>
      <c r="M338" s="1691"/>
      <c r="N338" s="1693"/>
      <c r="O338" s="1708"/>
      <c r="P338" s="1708"/>
    </row>
    <row r="339" spans="1:16" ht="28.5" customHeight="1">
      <c r="A339" s="611"/>
      <c r="B339" s="205"/>
      <c r="C339" s="397" t="s">
        <v>508</v>
      </c>
      <c r="D339" s="1414" t="s">
        <v>1766</v>
      </c>
      <c r="E339" s="1414"/>
      <c r="F339" s="1414"/>
      <c r="G339" s="1414"/>
      <c r="H339" s="1414"/>
      <c r="I339" s="1415"/>
      <c r="J339" s="1574" t="s">
        <v>1753</v>
      </c>
      <c r="K339" s="1575"/>
      <c r="L339" s="1901"/>
      <c r="M339" s="1691"/>
      <c r="N339" s="1693"/>
      <c r="O339" s="1708"/>
      <c r="P339" s="1708"/>
    </row>
    <row r="340" spans="1:16" ht="28.5" customHeight="1">
      <c r="A340" s="611"/>
      <c r="B340" s="198"/>
      <c r="C340" s="397" t="s">
        <v>510</v>
      </c>
      <c r="D340" s="1414" t="s">
        <v>1767</v>
      </c>
      <c r="E340" s="1414"/>
      <c r="F340" s="1414"/>
      <c r="G340" s="1415"/>
      <c r="H340" s="2175" t="s">
        <v>1768</v>
      </c>
      <c r="I340" s="2176"/>
      <c r="J340" s="3054" t="s">
        <v>749</v>
      </c>
      <c r="K340" s="2176"/>
      <c r="L340" s="1901"/>
      <c r="M340" s="1691"/>
      <c r="N340" s="1693"/>
      <c r="O340" s="1708"/>
      <c r="P340" s="1708"/>
    </row>
    <row r="341" spans="1:16" ht="72" customHeight="1">
      <c r="A341" s="611"/>
      <c r="B341" s="510"/>
      <c r="C341" s="510"/>
      <c r="D341" s="511"/>
      <c r="E341" s="511"/>
      <c r="F341" s="511"/>
      <c r="G341" s="511"/>
      <c r="H341" s="1559" t="s">
        <v>4594</v>
      </c>
      <c r="I341" s="1560"/>
      <c r="J341" s="1559" t="s">
        <v>4595</v>
      </c>
      <c r="K341" s="1561"/>
      <c r="L341" s="1901"/>
      <c r="M341" s="1691"/>
      <c r="N341" s="1693"/>
      <c r="O341" s="1708"/>
      <c r="P341" s="1708"/>
    </row>
    <row r="342" spans="1:16" ht="28.5" customHeight="1">
      <c r="A342" s="611"/>
      <c r="B342" s="205"/>
      <c r="C342" s="397" t="s">
        <v>512</v>
      </c>
      <c r="D342" s="1414" t="s">
        <v>1777</v>
      </c>
      <c r="E342" s="1414"/>
      <c r="F342" s="1414"/>
      <c r="G342" s="1414"/>
      <c r="H342" s="1414"/>
      <c r="I342" s="1415"/>
      <c r="J342" s="1574">
        <v>0</v>
      </c>
      <c r="K342" s="1575"/>
      <c r="L342" s="1901"/>
      <c r="M342" s="1691"/>
      <c r="N342" s="1693"/>
      <c r="O342" s="1708"/>
      <c r="P342" s="1708"/>
    </row>
    <row r="343" spans="1:16" ht="39.75" customHeight="1">
      <c r="A343" s="611"/>
      <c r="B343" s="189" t="s">
        <v>405</v>
      </c>
      <c r="C343" s="1464" t="s">
        <v>1778</v>
      </c>
      <c r="D343" s="1464"/>
      <c r="E343" s="1464"/>
      <c r="F343" s="1464"/>
      <c r="G343" s="1464"/>
      <c r="H343" s="1464"/>
      <c r="I343" s="1464"/>
      <c r="J343" s="1464"/>
      <c r="K343" s="1465"/>
      <c r="L343" s="1901"/>
      <c r="M343" s="1691"/>
      <c r="N343" s="1693"/>
      <c r="O343" s="1708"/>
      <c r="P343" s="1708"/>
    </row>
    <row r="344" spans="1:16" ht="28.5" customHeight="1">
      <c r="A344" s="611"/>
      <c r="B344" s="205"/>
      <c r="C344" s="397" t="s">
        <v>418</v>
      </c>
      <c r="D344" s="1414" t="s">
        <v>1764</v>
      </c>
      <c r="E344" s="1414"/>
      <c r="F344" s="1414"/>
      <c r="G344" s="1414"/>
      <c r="H344" s="1414"/>
      <c r="I344" s="1415"/>
      <c r="J344" s="1574" t="s">
        <v>1765</v>
      </c>
      <c r="K344" s="1575"/>
      <c r="L344" s="1901"/>
      <c r="M344" s="1691"/>
      <c r="N344" s="1693"/>
      <c r="O344" s="1708"/>
      <c r="P344" s="1708"/>
    </row>
    <row r="345" spans="1:16" ht="28.5" customHeight="1">
      <c r="A345" s="611"/>
      <c r="B345" s="205"/>
      <c r="C345" s="397" t="s">
        <v>508</v>
      </c>
      <c r="D345" s="1414" t="s">
        <v>1766</v>
      </c>
      <c r="E345" s="1414"/>
      <c r="F345" s="1414"/>
      <c r="G345" s="1414"/>
      <c r="H345" s="1414"/>
      <c r="I345" s="1415"/>
      <c r="J345" s="1574" t="s">
        <v>1779</v>
      </c>
      <c r="K345" s="1575"/>
      <c r="L345" s="1901"/>
      <c r="M345" s="1691"/>
      <c r="N345" s="1693"/>
      <c r="O345" s="1708"/>
      <c r="P345" s="1708"/>
    </row>
    <row r="346" spans="1:16" ht="28.5" customHeight="1">
      <c r="A346" s="611"/>
      <c r="B346" s="198"/>
      <c r="C346" s="397" t="s">
        <v>510</v>
      </c>
      <c r="D346" s="1414" t="s">
        <v>1767</v>
      </c>
      <c r="E346" s="1414"/>
      <c r="F346" s="1414"/>
      <c r="G346" s="1415"/>
      <c r="H346" s="2175" t="s">
        <v>1768</v>
      </c>
      <c r="I346" s="2176"/>
      <c r="J346" s="3054" t="s">
        <v>749</v>
      </c>
      <c r="K346" s="2176"/>
      <c r="L346" s="1901"/>
      <c r="M346" s="1691"/>
      <c r="N346" s="1693"/>
      <c r="O346" s="1708"/>
      <c r="P346" s="1708"/>
    </row>
    <row r="347" spans="1:16" ht="28.5" customHeight="1">
      <c r="A347" s="611"/>
      <c r="B347" s="510"/>
      <c r="C347" s="510"/>
      <c r="D347" s="511"/>
      <c r="E347" s="511"/>
      <c r="F347" s="511"/>
      <c r="G347" s="511"/>
      <c r="H347" s="1559" t="s">
        <v>4596</v>
      </c>
      <c r="I347" s="1560"/>
      <c r="J347" s="1559" t="s">
        <v>4597</v>
      </c>
      <c r="K347" s="1561"/>
      <c r="L347" s="1901"/>
      <c r="M347" s="1691"/>
      <c r="N347" s="1693"/>
      <c r="O347" s="1708"/>
      <c r="P347" s="1708"/>
    </row>
    <row r="348" spans="1:16" ht="28.5" customHeight="1">
      <c r="A348" s="611"/>
      <c r="B348" s="205"/>
      <c r="C348" s="397" t="s">
        <v>512</v>
      </c>
      <c r="D348" s="1414" t="s">
        <v>1781</v>
      </c>
      <c r="E348" s="1414"/>
      <c r="F348" s="1414"/>
      <c r="G348" s="1414"/>
      <c r="H348" s="1414"/>
      <c r="I348" s="1415"/>
      <c r="J348" s="1574">
        <v>0</v>
      </c>
      <c r="K348" s="1575"/>
      <c r="L348" s="1901"/>
      <c r="M348" s="1691"/>
      <c r="N348" s="1693"/>
      <c r="O348" s="1708"/>
      <c r="P348" s="1708"/>
    </row>
    <row r="349" spans="1:16" ht="39.75" customHeight="1">
      <c r="A349" s="611"/>
      <c r="B349" s="189" t="s">
        <v>408</v>
      </c>
      <c r="C349" s="1464" t="s">
        <v>1782</v>
      </c>
      <c r="D349" s="1464"/>
      <c r="E349" s="1464"/>
      <c r="F349" s="1464"/>
      <c r="G349" s="1464"/>
      <c r="H349" s="1464"/>
      <c r="I349" s="1464"/>
      <c r="J349" s="1464"/>
      <c r="K349" s="1465"/>
      <c r="L349" s="1901"/>
      <c r="M349" s="1691"/>
      <c r="N349" s="1693"/>
      <c r="O349" s="1708"/>
      <c r="P349" s="1708"/>
    </row>
    <row r="350" spans="1:16" ht="28.5" customHeight="1">
      <c r="A350" s="611"/>
      <c r="B350" s="205"/>
      <c r="C350" s="398" t="s">
        <v>418</v>
      </c>
      <c r="D350" s="1414" t="s">
        <v>1764</v>
      </c>
      <c r="E350" s="1414"/>
      <c r="F350" s="1414"/>
      <c r="G350" s="1414"/>
      <c r="H350" s="1414"/>
      <c r="I350" s="1415"/>
      <c r="J350" s="1574" t="s">
        <v>1765</v>
      </c>
      <c r="K350" s="1575"/>
      <c r="L350" s="1901"/>
      <c r="M350" s="1691"/>
      <c r="N350" s="1693"/>
      <c r="O350" s="1708"/>
      <c r="P350" s="1708"/>
    </row>
    <row r="351" spans="1:16" ht="28.5" customHeight="1">
      <c r="A351" s="611"/>
      <c r="B351" s="205"/>
      <c r="C351" s="397" t="s">
        <v>508</v>
      </c>
      <c r="D351" s="1414" t="s">
        <v>1766</v>
      </c>
      <c r="E351" s="1414"/>
      <c r="F351" s="1414"/>
      <c r="G351" s="1414"/>
      <c r="H351" s="1414"/>
      <c r="I351" s="1415"/>
      <c r="J351" s="1574" t="s">
        <v>1779</v>
      </c>
      <c r="K351" s="1575"/>
      <c r="L351" s="1901"/>
      <c r="M351" s="1691"/>
      <c r="N351" s="1693"/>
      <c r="O351" s="1708"/>
      <c r="P351" s="1708"/>
    </row>
    <row r="352" spans="1:16" ht="28.5" customHeight="1">
      <c r="A352" s="611"/>
      <c r="B352" s="198"/>
      <c r="C352" s="397" t="s">
        <v>510</v>
      </c>
      <c r="D352" s="1414" t="s">
        <v>1767</v>
      </c>
      <c r="E352" s="1414"/>
      <c r="F352" s="1414"/>
      <c r="G352" s="1415"/>
      <c r="H352" s="2175" t="s">
        <v>1768</v>
      </c>
      <c r="I352" s="2176"/>
      <c r="J352" s="3054" t="s">
        <v>749</v>
      </c>
      <c r="K352" s="2176"/>
      <c r="L352" s="1901"/>
      <c r="M352" s="1691"/>
      <c r="N352" s="1693"/>
      <c r="O352" s="1708"/>
      <c r="P352" s="1708"/>
    </row>
    <row r="353" spans="1:16" ht="28.5" customHeight="1">
      <c r="A353" s="611"/>
      <c r="B353" s="510"/>
      <c r="C353" s="510"/>
      <c r="D353" s="511"/>
      <c r="E353" s="511"/>
      <c r="F353" s="511"/>
      <c r="G353" s="511"/>
      <c r="H353" s="1559" t="s">
        <v>4598</v>
      </c>
      <c r="I353" s="1560"/>
      <c r="J353" s="1559" t="s">
        <v>4599</v>
      </c>
      <c r="K353" s="1561"/>
      <c r="L353" s="1901"/>
      <c r="M353" s="1691"/>
      <c r="N353" s="1693"/>
      <c r="O353" s="1708"/>
      <c r="P353" s="1708"/>
    </row>
    <row r="354" spans="1:16" ht="28.5" customHeight="1">
      <c r="A354" s="611"/>
      <c r="B354" s="205"/>
      <c r="C354" s="397" t="s">
        <v>512</v>
      </c>
      <c r="D354" s="1414" t="s">
        <v>1781</v>
      </c>
      <c r="E354" s="1414"/>
      <c r="F354" s="1414"/>
      <c r="G354" s="1414"/>
      <c r="H354" s="1414"/>
      <c r="I354" s="1415"/>
      <c r="J354" s="1574">
        <v>0</v>
      </c>
      <c r="K354" s="1575"/>
      <c r="L354" s="1901"/>
      <c r="M354" s="1691"/>
      <c r="N354" s="1693"/>
      <c r="O354" s="1708"/>
      <c r="P354" s="1708"/>
    </row>
    <row r="355" spans="1:16" ht="25.5" customHeight="1">
      <c r="A355" s="611"/>
      <c r="B355" s="205" t="s">
        <v>410</v>
      </c>
      <c r="C355" s="1414" t="s">
        <v>1548</v>
      </c>
      <c r="D355" s="1414"/>
      <c r="E355" s="1414"/>
      <c r="F355" s="1414"/>
      <c r="G355" s="1414"/>
      <c r="H355" s="1414"/>
      <c r="I355" s="1414"/>
      <c r="J355" s="1414"/>
      <c r="K355" s="1415"/>
      <c r="L355" s="1901"/>
      <c r="M355" s="1691"/>
      <c r="N355" s="1693"/>
      <c r="O355" s="1708"/>
      <c r="P355" s="1708"/>
    </row>
    <row r="356" spans="1:16" ht="28.5" customHeight="1">
      <c r="A356" s="611"/>
      <c r="B356" s="205"/>
      <c r="C356" s="398" t="s">
        <v>418</v>
      </c>
      <c r="D356" s="1414" t="s">
        <v>1764</v>
      </c>
      <c r="E356" s="1414"/>
      <c r="F356" s="1414"/>
      <c r="G356" s="1414"/>
      <c r="H356" s="1414"/>
      <c r="I356" s="1415"/>
      <c r="J356" s="1574" t="s">
        <v>2289</v>
      </c>
      <c r="K356" s="1575"/>
      <c r="L356" s="1901"/>
      <c r="M356" s="1691"/>
      <c r="N356" s="1693"/>
      <c r="O356" s="1708"/>
      <c r="P356" s="1708"/>
    </row>
    <row r="357" spans="1:16" ht="28.5" customHeight="1">
      <c r="A357" s="611"/>
      <c r="B357" s="205"/>
      <c r="C357" s="397" t="s">
        <v>508</v>
      </c>
      <c r="D357" s="1414" t="s">
        <v>1766</v>
      </c>
      <c r="E357" s="1414"/>
      <c r="F357" s="1414"/>
      <c r="G357" s="1414"/>
      <c r="H357" s="1414"/>
      <c r="I357" s="1415"/>
      <c r="J357" s="1574" t="s">
        <v>1753</v>
      </c>
      <c r="K357" s="1575"/>
      <c r="L357" s="1901"/>
      <c r="M357" s="1691"/>
      <c r="N357" s="1693"/>
      <c r="O357" s="1708"/>
      <c r="P357" s="1708"/>
    </row>
    <row r="358" spans="1:16" ht="28.5" customHeight="1">
      <c r="A358" s="611"/>
      <c r="B358" s="205"/>
      <c r="C358" s="397" t="s">
        <v>510</v>
      </c>
      <c r="D358" s="1414" t="s">
        <v>1767</v>
      </c>
      <c r="E358" s="1414"/>
      <c r="F358" s="1414"/>
      <c r="G358" s="1415"/>
      <c r="H358" s="2175" t="s">
        <v>1768</v>
      </c>
      <c r="I358" s="2176"/>
      <c r="J358" s="3054" t="s">
        <v>749</v>
      </c>
      <c r="K358" s="2176"/>
      <c r="L358" s="1901"/>
      <c r="M358" s="1691"/>
      <c r="N358" s="1693"/>
      <c r="O358" s="1708"/>
      <c r="P358" s="1708"/>
    </row>
    <row r="359" spans="1:16" ht="28.5" customHeight="1">
      <c r="A359" s="611"/>
      <c r="B359" s="510"/>
      <c r="C359" s="510"/>
      <c r="D359" s="511"/>
      <c r="E359" s="511"/>
      <c r="F359" s="511"/>
      <c r="G359" s="511"/>
      <c r="H359" s="1559" t="s">
        <v>4600</v>
      </c>
      <c r="I359" s="1560"/>
      <c r="J359" s="1559"/>
      <c r="K359" s="1561"/>
      <c r="L359" s="1901"/>
      <c r="M359" s="1691"/>
      <c r="N359" s="1693"/>
      <c r="O359" s="1708"/>
      <c r="P359" s="1708"/>
    </row>
    <row r="360" spans="1:16" ht="28.5" customHeight="1">
      <c r="A360" s="611"/>
      <c r="B360" s="205"/>
      <c r="C360" s="397" t="s">
        <v>512</v>
      </c>
      <c r="D360" s="1414" t="s">
        <v>1785</v>
      </c>
      <c r="E360" s="1414"/>
      <c r="F360" s="1414"/>
      <c r="G360" s="1414"/>
      <c r="H360" s="1414"/>
      <c r="I360" s="1415"/>
      <c r="J360" s="1574">
        <v>0</v>
      </c>
      <c r="K360" s="1575"/>
      <c r="L360" s="1901"/>
      <c r="M360" s="1691"/>
      <c r="N360" s="1693"/>
      <c r="O360" s="1708"/>
      <c r="P360" s="1708"/>
    </row>
    <row r="361" spans="1:16" ht="25.5" customHeight="1">
      <c r="A361" s="611"/>
      <c r="B361" s="205" t="s">
        <v>413</v>
      </c>
      <c r="C361" s="1414" t="s">
        <v>1549</v>
      </c>
      <c r="D361" s="1414"/>
      <c r="E361" s="1414"/>
      <c r="F361" s="1414"/>
      <c r="G361" s="1414"/>
      <c r="H361" s="1414"/>
      <c r="I361" s="1414"/>
      <c r="J361" s="1414"/>
      <c r="K361" s="1415"/>
      <c r="L361" s="1901"/>
      <c r="M361" s="1691"/>
      <c r="N361" s="1693"/>
      <c r="O361" s="1708"/>
      <c r="P361" s="1708"/>
    </row>
    <row r="362" spans="1:16" ht="28.5" customHeight="1">
      <c r="A362" s="611"/>
      <c r="B362" s="205"/>
      <c r="C362" s="398" t="s">
        <v>418</v>
      </c>
      <c r="D362" s="1414" t="s">
        <v>1764</v>
      </c>
      <c r="E362" s="1414"/>
      <c r="F362" s="1414"/>
      <c r="G362" s="1414"/>
      <c r="H362" s="1414"/>
      <c r="I362" s="1415"/>
      <c r="J362" s="1574" t="s">
        <v>1765</v>
      </c>
      <c r="K362" s="1575"/>
      <c r="L362" s="1901"/>
      <c r="M362" s="1691"/>
      <c r="N362" s="1693"/>
      <c r="O362" s="1708"/>
      <c r="P362" s="1708"/>
    </row>
    <row r="363" spans="1:16" ht="28.5" customHeight="1">
      <c r="A363" s="611"/>
      <c r="B363" s="205"/>
      <c r="C363" s="397" t="s">
        <v>508</v>
      </c>
      <c r="D363" s="1414" t="s">
        <v>1766</v>
      </c>
      <c r="E363" s="1414"/>
      <c r="F363" s="1414"/>
      <c r="G363" s="1414"/>
      <c r="H363" s="1414"/>
      <c r="I363" s="1415"/>
      <c r="J363" s="1574" t="s">
        <v>1779</v>
      </c>
      <c r="K363" s="1575"/>
      <c r="L363" s="1901"/>
      <c r="M363" s="1691"/>
      <c r="N363" s="1693"/>
      <c r="O363" s="1708"/>
      <c r="P363" s="1708"/>
    </row>
    <row r="364" spans="1:16" ht="28.5" customHeight="1">
      <c r="A364" s="611"/>
      <c r="B364" s="205"/>
      <c r="C364" s="397" t="s">
        <v>510</v>
      </c>
      <c r="D364" s="1414" t="s">
        <v>1767</v>
      </c>
      <c r="E364" s="1414"/>
      <c r="F364" s="1414"/>
      <c r="G364" s="1415"/>
      <c r="H364" s="2175" t="s">
        <v>1768</v>
      </c>
      <c r="I364" s="2176"/>
      <c r="J364" s="3054" t="s">
        <v>749</v>
      </c>
      <c r="K364" s="2176"/>
      <c r="L364" s="1901"/>
      <c r="M364" s="1691"/>
      <c r="N364" s="1693"/>
      <c r="O364" s="1708"/>
      <c r="P364" s="1708"/>
    </row>
    <row r="365" spans="1:16" ht="28.5" customHeight="1">
      <c r="A365" s="611"/>
      <c r="B365" s="510"/>
      <c r="C365" s="510"/>
      <c r="D365" s="511"/>
      <c r="E365" s="511"/>
      <c r="F365" s="511"/>
      <c r="G365" s="511"/>
      <c r="H365" s="1559"/>
      <c r="I365" s="1560"/>
      <c r="J365" s="1559"/>
      <c r="K365" s="1561"/>
      <c r="L365" s="1901"/>
      <c r="M365" s="1691"/>
      <c r="N365" s="1693"/>
      <c r="O365" s="1708"/>
      <c r="P365" s="1708"/>
    </row>
    <row r="366" spans="1:16" ht="28.5" customHeight="1">
      <c r="A366" s="611"/>
      <c r="B366" s="205"/>
      <c r="C366" s="397" t="s">
        <v>512</v>
      </c>
      <c r="D366" s="1414" t="s">
        <v>1787</v>
      </c>
      <c r="E366" s="1414"/>
      <c r="F366" s="1414"/>
      <c r="G366" s="1414"/>
      <c r="H366" s="1414"/>
      <c r="I366" s="1415"/>
      <c r="J366" s="1574">
        <v>0</v>
      </c>
      <c r="K366" s="1575"/>
      <c r="L366" s="1901"/>
      <c r="M366" s="1691"/>
      <c r="N366" s="1693"/>
      <c r="O366" s="1708"/>
      <c r="P366" s="1708"/>
    </row>
    <row r="367" spans="1:16" ht="32.25" customHeight="1">
      <c r="A367" s="611"/>
      <c r="B367" s="334" t="s">
        <v>416</v>
      </c>
      <c r="C367" s="1464" t="s">
        <v>1788</v>
      </c>
      <c r="D367" s="1464"/>
      <c r="E367" s="1464"/>
      <c r="F367" s="1464"/>
      <c r="G367" s="1464"/>
      <c r="H367" s="1464"/>
      <c r="I367" s="1464"/>
      <c r="J367" s="1464"/>
      <c r="K367" s="1465"/>
      <c r="L367" s="1901"/>
      <c r="M367" s="1691"/>
      <c r="N367" s="1693"/>
      <c r="O367" s="1708"/>
      <c r="P367" s="1708"/>
    </row>
    <row r="368" spans="1:16" ht="28.5" customHeight="1">
      <c r="A368" s="611"/>
      <c r="B368" s="205"/>
      <c r="C368" s="398" t="s">
        <v>418</v>
      </c>
      <c r="D368" s="1414" t="s">
        <v>1764</v>
      </c>
      <c r="E368" s="1414"/>
      <c r="F368" s="1414"/>
      <c r="G368" s="1414"/>
      <c r="H368" s="1414"/>
      <c r="I368" s="1415"/>
      <c r="J368" s="1574" t="s">
        <v>1765</v>
      </c>
      <c r="K368" s="1575"/>
      <c r="L368" s="1901"/>
      <c r="M368" s="1691"/>
      <c r="N368" s="1693"/>
      <c r="O368" s="1708"/>
      <c r="P368" s="1708"/>
    </row>
    <row r="369" spans="1:16" ht="31.5" customHeight="1">
      <c r="A369" s="611"/>
      <c r="B369" s="205"/>
      <c r="C369" s="397" t="s">
        <v>508</v>
      </c>
      <c r="D369" s="1414" t="s">
        <v>1766</v>
      </c>
      <c r="E369" s="1414"/>
      <c r="F369" s="1414"/>
      <c r="G369" s="1414"/>
      <c r="H369" s="1414"/>
      <c r="I369" s="1415"/>
      <c r="J369" s="1574" t="s">
        <v>1753</v>
      </c>
      <c r="K369" s="1575"/>
      <c r="L369" s="1901"/>
      <c r="M369" s="1691"/>
      <c r="N369" s="1693"/>
      <c r="O369" s="1708"/>
      <c r="P369" s="1708"/>
    </row>
    <row r="370" spans="1:16" ht="28.5" customHeight="1">
      <c r="A370" s="611"/>
      <c r="B370" s="198"/>
      <c r="C370" s="294" t="s">
        <v>510</v>
      </c>
      <c r="D370" s="1414" t="s">
        <v>1767</v>
      </c>
      <c r="E370" s="1414"/>
      <c r="F370" s="1414"/>
      <c r="G370" s="1415"/>
      <c r="H370" s="2175" t="s">
        <v>1768</v>
      </c>
      <c r="I370" s="2176"/>
      <c r="J370" s="3054" t="s">
        <v>749</v>
      </c>
      <c r="K370" s="2176"/>
      <c r="L370" s="1901"/>
      <c r="M370" s="1691"/>
      <c r="N370" s="1693"/>
      <c r="O370" s="1708"/>
      <c r="P370" s="1708"/>
    </row>
    <row r="371" spans="1:16" ht="28.5" customHeight="1">
      <c r="A371" s="611"/>
      <c r="B371" s="510"/>
      <c r="C371" s="510"/>
      <c r="D371" s="511"/>
      <c r="E371" s="511"/>
      <c r="F371" s="511"/>
      <c r="G371" s="511"/>
      <c r="H371" s="1559" t="s">
        <v>4601</v>
      </c>
      <c r="I371" s="1560"/>
      <c r="J371" s="1559" t="s">
        <v>4602</v>
      </c>
      <c r="K371" s="1561"/>
      <c r="L371" s="1901"/>
      <c r="M371" s="1691"/>
      <c r="N371" s="1693"/>
      <c r="O371" s="1708"/>
      <c r="P371" s="1708"/>
    </row>
    <row r="372" spans="1:16" ht="28.5" customHeight="1">
      <c r="A372" s="611"/>
      <c r="B372" s="397"/>
      <c r="C372" s="397" t="s">
        <v>512</v>
      </c>
      <c r="D372" s="1414" t="s">
        <v>1790</v>
      </c>
      <c r="E372" s="1414"/>
      <c r="F372" s="1414"/>
      <c r="G372" s="1414"/>
      <c r="H372" s="1414"/>
      <c r="I372" s="1415"/>
      <c r="J372" s="1574">
        <v>0</v>
      </c>
      <c r="K372" s="1575"/>
      <c r="L372" s="1902"/>
      <c r="M372" s="1983"/>
      <c r="N372" s="1984"/>
      <c r="O372" s="1755"/>
      <c r="P372" s="1755"/>
    </row>
    <row r="373" spans="1:16" ht="50.25" customHeight="1">
      <c r="A373" s="611"/>
      <c r="B373" s="225" t="s">
        <v>764</v>
      </c>
      <c r="C373" s="1414" t="s">
        <v>1791</v>
      </c>
      <c r="D373" s="1414"/>
      <c r="E373" s="1414"/>
      <c r="F373" s="1414"/>
      <c r="G373" s="1415"/>
      <c r="H373" s="399" t="s">
        <v>1520</v>
      </c>
      <c r="I373" s="400" t="s">
        <v>1792</v>
      </c>
      <c r="J373" s="3600" t="s">
        <v>92</v>
      </c>
      <c r="K373" s="3601"/>
      <c r="L373" s="3601"/>
      <c r="M373" s="3601"/>
      <c r="N373" s="3602"/>
      <c r="O373" s="328" t="s">
        <v>2280</v>
      </c>
      <c r="P373" s="328"/>
    </row>
    <row r="374" spans="1:16" ht="117" customHeight="1">
      <c r="A374" s="611"/>
      <c r="B374" s="225" t="s">
        <v>767</v>
      </c>
      <c r="C374" s="1464" t="s">
        <v>1793</v>
      </c>
      <c r="D374" s="1464"/>
      <c r="E374" s="1464"/>
      <c r="F374" s="1464"/>
      <c r="G374" s="1465"/>
      <c r="H374" s="299" t="s">
        <v>1385</v>
      </c>
      <c r="I374" s="319" t="s">
        <v>1449</v>
      </c>
      <c r="J374" s="2172"/>
      <c r="K374" s="1907"/>
      <c r="L374" s="1907"/>
      <c r="M374" s="1907"/>
      <c r="N374" s="1908"/>
      <c r="O374" s="1709" t="s">
        <v>1795</v>
      </c>
      <c r="P374" s="1709"/>
    </row>
    <row r="375" spans="1:16" ht="37.5" customHeight="1">
      <c r="A375" s="611"/>
      <c r="B375" s="198" t="s">
        <v>394</v>
      </c>
      <c r="C375" s="1414" t="s">
        <v>1796</v>
      </c>
      <c r="D375" s="1414"/>
      <c r="E375" s="1414"/>
      <c r="F375" s="1414"/>
      <c r="G375" s="1415"/>
      <c r="H375" s="2173" t="s">
        <v>4603</v>
      </c>
      <c r="I375" s="2173"/>
      <c r="J375" s="2173"/>
      <c r="K375" s="2173"/>
      <c r="L375" s="2173"/>
      <c r="M375" s="1411"/>
      <c r="N375" s="2174"/>
      <c r="O375" s="1755"/>
      <c r="P375" s="1755"/>
    </row>
    <row r="376" spans="1:16" ht="42" customHeight="1">
      <c r="A376" s="611"/>
      <c r="B376" s="190" t="s">
        <v>770</v>
      </c>
      <c r="C376" s="1414" t="s">
        <v>1798</v>
      </c>
      <c r="D376" s="1414"/>
      <c r="E376" s="1414"/>
      <c r="F376" s="1414"/>
      <c r="G376" s="1415"/>
      <c r="H376" s="1574" t="s">
        <v>1799</v>
      </c>
      <c r="I376" s="1685"/>
      <c r="J376" s="512" t="s">
        <v>1449</v>
      </c>
      <c r="K376" s="1576"/>
      <c r="L376" s="1577"/>
      <c r="M376" s="1577"/>
      <c r="N376" s="1690"/>
      <c r="O376" s="1709" t="s">
        <v>1795</v>
      </c>
      <c r="P376" s="1709"/>
    </row>
    <row r="377" spans="1:16" ht="51.75" customHeight="1">
      <c r="B377" s="198" t="s">
        <v>394</v>
      </c>
      <c r="C377" s="1445" t="s">
        <v>1800</v>
      </c>
      <c r="D377" s="1445"/>
      <c r="E377" s="1445"/>
      <c r="F377" s="1445"/>
      <c r="G377" s="1817"/>
      <c r="H377" s="1927" t="s">
        <v>1801</v>
      </c>
      <c r="I377" s="1880"/>
      <c r="J377" s="512" t="s">
        <v>1449</v>
      </c>
      <c r="K377" s="1694"/>
      <c r="L377" s="1695"/>
      <c r="M377" s="1695"/>
      <c r="N377" s="1696"/>
      <c r="O377" s="1710"/>
      <c r="P377" s="1710"/>
    </row>
    <row r="378" spans="1:16" ht="62.25" customHeight="1">
      <c r="B378" s="1911" t="s">
        <v>1802</v>
      </c>
      <c r="C378" s="1912"/>
      <c r="D378" s="1912"/>
      <c r="E378" s="1912"/>
      <c r="F378" s="1912"/>
      <c r="G378" s="1913"/>
      <c r="H378" s="2164"/>
      <c r="I378" s="2165"/>
      <c r="J378" s="2165"/>
      <c r="K378" s="2165"/>
      <c r="L378" s="2165"/>
      <c r="M378" s="2165"/>
      <c r="N378" s="2166"/>
      <c r="O378" s="1916"/>
      <c r="P378" s="1917"/>
    </row>
    <row r="379" spans="1:16" ht="24" customHeight="1">
      <c r="B379" s="1416" t="s">
        <v>1803</v>
      </c>
      <c r="C379" s="1417"/>
      <c r="D379" s="1417"/>
      <c r="E379" s="1417"/>
      <c r="F379" s="1417"/>
      <c r="G379" s="1417"/>
      <c r="H379" s="1417"/>
      <c r="I379" s="1417"/>
      <c r="J379" s="1417"/>
      <c r="K379" s="1417"/>
      <c r="L379" s="1417"/>
      <c r="M379" s="1417"/>
      <c r="N379" s="1417"/>
      <c r="O379" s="1417"/>
      <c r="P379" s="1418"/>
    </row>
    <row r="380" spans="1:16" ht="37.5" customHeight="1">
      <c r="A380" s="611"/>
      <c r="B380" s="190" t="s">
        <v>774</v>
      </c>
      <c r="C380" s="1660" t="s">
        <v>1804</v>
      </c>
      <c r="D380" s="1660"/>
      <c r="E380" s="1660"/>
      <c r="F380" s="1660"/>
      <c r="G380" s="1743"/>
      <c r="H380" s="1574" t="s">
        <v>1385</v>
      </c>
      <c r="I380" s="1575"/>
      <c r="J380" s="513" t="s">
        <v>1449</v>
      </c>
      <c r="K380" s="1918"/>
      <c r="L380" s="1919"/>
      <c r="M380" s="1919"/>
      <c r="N380" s="1920"/>
      <c r="O380" s="1975"/>
      <c r="P380" s="1976"/>
    </row>
    <row r="381" spans="1:16" ht="53.25" customHeight="1">
      <c r="A381" s="611"/>
      <c r="B381" s="190" t="s">
        <v>776</v>
      </c>
      <c r="C381" s="1414" t="s">
        <v>1805</v>
      </c>
      <c r="D381" s="1414"/>
      <c r="E381" s="1414"/>
      <c r="F381" s="1414"/>
      <c r="G381" s="1415"/>
      <c r="H381" s="1574" t="s">
        <v>4604</v>
      </c>
      <c r="I381" s="1575"/>
      <c r="J381" s="401" t="s">
        <v>1449</v>
      </c>
      <c r="K381" s="1928"/>
      <c r="L381" s="1929"/>
      <c r="M381" s="1929"/>
      <c r="N381" s="1930"/>
      <c r="O381" s="1977"/>
      <c r="P381" s="1978"/>
    </row>
    <row r="382" spans="1:16" ht="42" customHeight="1">
      <c r="A382" s="611"/>
      <c r="B382" s="190" t="s">
        <v>778</v>
      </c>
      <c r="C382" s="1414" t="s">
        <v>1806</v>
      </c>
      <c r="D382" s="1414"/>
      <c r="E382" s="1414"/>
      <c r="F382" s="1414"/>
      <c r="G382" s="1415"/>
      <c r="H382" s="1574" t="s">
        <v>1385</v>
      </c>
      <c r="I382" s="1575"/>
      <c r="J382" s="401" t="s">
        <v>1449</v>
      </c>
      <c r="K382" s="1928"/>
      <c r="L382" s="1929"/>
      <c r="M382" s="1929"/>
      <c r="N382" s="1930"/>
      <c r="O382" s="1977"/>
      <c r="P382" s="1978"/>
    </row>
    <row r="383" spans="1:16" ht="72.75" customHeight="1">
      <c r="A383" s="611"/>
      <c r="B383" s="190"/>
      <c r="C383" s="190"/>
      <c r="D383" s="1414" t="s">
        <v>1808</v>
      </c>
      <c r="E383" s="1414"/>
      <c r="F383" s="1414"/>
      <c r="G383" s="1415"/>
      <c r="H383" s="1574" t="s">
        <v>1385</v>
      </c>
      <c r="I383" s="1575"/>
      <c r="J383" s="401" t="s">
        <v>1449</v>
      </c>
      <c r="K383" s="1928"/>
      <c r="L383" s="1929"/>
      <c r="M383" s="1929"/>
      <c r="N383" s="1930"/>
      <c r="O383" s="1977"/>
      <c r="P383" s="1978"/>
    </row>
    <row r="384" spans="1:16" ht="51" customHeight="1">
      <c r="A384" s="611"/>
      <c r="B384" s="190" t="s">
        <v>781</v>
      </c>
      <c r="C384" s="1414" t="s">
        <v>1809</v>
      </c>
      <c r="D384" s="1414"/>
      <c r="E384" s="1414"/>
      <c r="F384" s="1414"/>
      <c r="G384" s="1415"/>
      <c r="H384" s="1867" t="s">
        <v>1810</v>
      </c>
      <c r="I384" s="1869"/>
      <c r="J384" s="401" t="s">
        <v>1449</v>
      </c>
      <c r="K384" s="1928"/>
      <c r="L384" s="1929"/>
      <c r="M384" s="1929"/>
      <c r="N384" s="1930"/>
      <c r="O384" s="1977"/>
      <c r="P384" s="1978"/>
    </row>
    <row r="385" spans="1:16" ht="57" customHeight="1">
      <c r="A385" s="611"/>
      <c r="B385" s="190" t="s">
        <v>783</v>
      </c>
      <c r="C385" s="1414" t="s">
        <v>1811</v>
      </c>
      <c r="D385" s="1414"/>
      <c r="E385" s="1414"/>
      <c r="F385" s="1414"/>
      <c r="G385" s="1415"/>
      <c r="H385" s="1937" t="s">
        <v>2420</v>
      </c>
      <c r="I385" s="1938"/>
      <c r="J385" s="401" t="s">
        <v>1449</v>
      </c>
      <c r="K385" s="2168" t="s">
        <v>4605</v>
      </c>
      <c r="L385" s="2169"/>
      <c r="M385" s="2169"/>
      <c r="N385" s="2170"/>
      <c r="O385" s="1977"/>
      <c r="P385" s="1978"/>
    </row>
    <row r="386" spans="1:16" ht="53.25" customHeight="1">
      <c r="A386" s="611"/>
      <c r="B386" s="190" t="s">
        <v>785</v>
      </c>
      <c r="C386" s="1414" t="s">
        <v>1813</v>
      </c>
      <c r="D386" s="1414"/>
      <c r="E386" s="1414"/>
      <c r="F386" s="1414"/>
      <c r="G386" s="1415"/>
      <c r="H386" s="1563" t="s">
        <v>1810</v>
      </c>
      <c r="I386" s="1564"/>
      <c r="J386" s="401" t="s">
        <v>1449</v>
      </c>
      <c r="K386" s="2168" t="s">
        <v>4606</v>
      </c>
      <c r="L386" s="2169"/>
      <c r="M386" s="2169"/>
      <c r="N386" s="2170"/>
      <c r="O386" s="1977"/>
      <c r="P386" s="1978"/>
    </row>
    <row r="387" spans="1:16" ht="55.5" customHeight="1">
      <c r="A387" s="611"/>
      <c r="B387" s="225" t="s">
        <v>787</v>
      </c>
      <c r="C387" s="1414" t="s">
        <v>1814</v>
      </c>
      <c r="D387" s="1414"/>
      <c r="E387" s="1414"/>
      <c r="F387" s="1414"/>
      <c r="G387" s="1414"/>
      <c r="H387" s="1414"/>
      <c r="I387" s="1415"/>
      <c r="J387" s="1921" t="s">
        <v>1449</v>
      </c>
      <c r="K387" s="2131"/>
      <c r="L387" s="2132"/>
      <c r="M387" s="2132"/>
      <c r="N387" s="2133"/>
      <c r="O387" s="2167"/>
      <c r="P387" s="1978"/>
    </row>
    <row r="388" spans="1:16" ht="34.5" customHeight="1">
      <c r="B388" s="227"/>
      <c r="C388" s="190" t="s">
        <v>394</v>
      </c>
      <c r="D388" s="1414" t="s">
        <v>4607</v>
      </c>
      <c r="E388" s="1414"/>
      <c r="F388" s="1414"/>
      <c r="G388" s="1415"/>
      <c r="H388" s="1563" t="s">
        <v>2180</v>
      </c>
      <c r="I388" s="1564"/>
      <c r="J388" s="2171"/>
      <c r="K388" s="2134"/>
      <c r="L388" s="2135"/>
      <c r="M388" s="2135"/>
      <c r="N388" s="2136"/>
      <c r="O388" s="514"/>
      <c r="P388" s="404"/>
    </row>
    <row r="389" spans="1:16" ht="31.5" customHeight="1">
      <c r="B389" s="1939" t="s">
        <v>1817</v>
      </c>
      <c r="C389" s="1940"/>
      <c r="D389" s="1940"/>
      <c r="E389" s="1940"/>
      <c r="F389" s="1940"/>
      <c r="G389" s="1940"/>
      <c r="H389" s="1940"/>
      <c r="I389" s="1940"/>
      <c r="J389" s="1940"/>
      <c r="K389" s="1940"/>
      <c r="L389" s="1940"/>
      <c r="M389" s="1940"/>
      <c r="N389" s="1940"/>
      <c r="O389" s="1940"/>
      <c r="P389" s="407"/>
    </row>
    <row r="390" spans="1:16" ht="15"/>
    <row r="391" spans="1:16" ht="15"/>
  </sheetData>
  <protectedRanges>
    <protectedRange algorithmName="SHA-512" hashValue="Vy4WNnMLetCeG+ng9ui6x3+uqKOOyXkr9ydS0hpE1nBblJqWNCsRpMCB+kdhYYAjvYZVZFDOlkpNDEp6qTa4+w==" saltValue="f8i8fDNrQTExav3GvUuKAA==" spinCount="100000" sqref="J59:J65" name="Range1_2"/>
  </protectedRanges>
  <mergeCells count="865">
    <mergeCell ref="P6:P18"/>
    <mergeCell ref="B7:N7"/>
    <mergeCell ref="C8:E8"/>
    <mergeCell ref="F8:N8"/>
    <mergeCell ref="C9:H9"/>
    <mergeCell ref="J9:N9"/>
    <mergeCell ref="C10:H10"/>
    <mergeCell ref="F1:N1"/>
    <mergeCell ref="B4:N4"/>
    <mergeCell ref="B5:P5"/>
    <mergeCell ref="J10:K10"/>
    <mergeCell ref="L10:N10"/>
    <mergeCell ref="C11:H11"/>
    <mergeCell ref="J11:K11"/>
    <mergeCell ref="L11:N11"/>
    <mergeCell ref="C12:H12"/>
    <mergeCell ref="J12:K12"/>
    <mergeCell ref="L12:N12"/>
    <mergeCell ref="C6:H6"/>
    <mergeCell ref="K6:N6"/>
    <mergeCell ref="C15:H15"/>
    <mergeCell ref="G3:O3"/>
    <mergeCell ref="C19:H19"/>
    <mergeCell ref="J19:J23"/>
    <mergeCell ref="K19:N23"/>
    <mergeCell ref="C20:H20"/>
    <mergeCell ref="C21:H21"/>
    <mergeCell ref="O21:O23"/>
    <mergeCell ref="C17:H17"/>
    <mergeCell ref="J17:K17"/>
    <mergeCell ref="L17:N17"/>
    <mergeCell ref="C18:H18"/>
    <mergeCell ref="J18:K18"/>
    <mergeCell ref="L18:N18"/>
    <mergeCell ref="O6:O18"/>
    <mergeCell ref="J15:K15"/>
    <mergeCell ref="L15:N15"/>
    <mergeCell ref="C16:H16"/>
    <mergeCell ref="J16:K16"/>
    <mergeCell ref="L16:N16"/>
    <mergeCell ref="C13:H13"/>
    <mergeCell ref="J13:K13"/>
    <mergeCell ref="L13:N13"/>
    <mergeCell ref="C14:H14"/>
    <mergeCell ref="J14:K14"/>
    <mergeCell ref="L14:N14"/>
    <mergeCell ref="P21:P23"/>
    <mergeCell ref="C22:H22"/>
    <mergeCell ref="C23:H23"/>
    <mergeCell ref="B24:P24"/>
    <mergeCell ref="B25:B26"/>
    <mergeCell ref="C25:F26"/>
    <mergeCell ref="K25:K32"/>
    <mergeCell ref="L25:N32"/>
    <mergeCell ref="C27:I27"/>
    <mergeCell ref="O27:O29"/>
    <mergeCell ref="C31:G31"/>
    <mergeCell ref="H31:J31"/>
    <mergeCell ref="D32:E32"/>
    <mergeCell ref="H32:J32"/>
    <mergeCell ref="C33:I33"/>
    <mergeCell ref="L33:N33"/>
    <mergeCell ref="P27:P29"/>
    <mergeCell ref="D28:I28"/>
    <mergeCell ref="C29:G29"/>
    <mergeCell ref="H29:J29"/>
    <mergeCell ref="D30:E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52:E52"/>
    <mergeCell ref="G52:H52"/>
    <mergeCell ref="I52:J52"/>
    <mergeCell ref="K52:L52"/>
    <mergeCell ref="C53:E53"/>
    <mergeCell ref="G53:H53"/>
    <mergeCell ref="I53:J53"/>
    <mergeCell ref="K53:L53"/>
    <mergeCell ref="C49:E49"/>
    <mergeCell ref="G49:H49"/>
    <mergeCell ref="I49:J49"/>
    <mergeCell ref="K49:L49"/>
    <mergeCell ref="B50:P50"/>
    <mergeCell ref="C51:E51"/>
    <mergeCell ref="G51:H51"/>
    <mergeCell ref="I51:J51"/>
    <mergeCell ref="K51:L51"/>
    <mergeCell ref="C56:E56"/>
    <mergeCell ref="G56:H56"/>
    <mergeCell ref="I56:J56"/>
    <mergeCell ref="K56:L56"/>
    <mergeCell ref="C57:E57"/>
    <mergeCell ref="G57:H57"/>
    <mergeCell ref="I57:J57"/>
    <mergeCell ref="K57:L57"/>
    <mergeCell ref="C54:E54"/>
    <mergeCell ref="G54:H54"/>
    <mergeCell ref="I54:J54"/>
    <mergeCell ref="K54:L54"/>
    <mergeCell ref="C55:E55"/>
    <mergeCell ref="G55:H55"/>
    <mergeCell ref="I55:J55"/>
    <mergeCell ref="K55:L55"/>
    <mergeCell ref="L62:N62"/>
    <mergeCell ref="C63:I63"/>
    <mergeCell ref="L63:N63"/>
    <mergeCell ref="C64:I64"/>
    <mergeCell ref="L64:N64"/>
    <mergeCell ref="C65:I65"/>
    <mergeCell ref="L65:N65"/>
    <mergeCell ref="B58:P58"/>
    <mergeCell ref="C59:I59"/>
    <mergeCell ref="L59:N59"/>
    <mergeCell ref="O59:O64"/>
    <mergeCell ref="P59:P64"/>
    <mergeCell ref="C60:I60"/>
    <mergeCell ref="L60:N60"/>
    <mergeCell ref="C61:I61"/>
    <mergeCell ref="L61:N61"/>
    <mergeCell ref="C62:I62"/>
    <mergeCell ref="C66:J66"/>
    <mergeCell ref="K66:K71"/>
    <mergeCell ref="L66:N71"/>
    <mergeCell ref="O66:O71"/>
    <mergeCell ref="P66:P71"/>
    <mergeCell ref="C67:I67"/>
    <mergeCell ref="C68:I68"/>
    <mergeCell ref="C69:I69"/>
    <mergeCell ref="C70:I70"/>
    <mergeCell ref="C71:F71"/>
    <mergeCell ref="G71:J71"/>
    <mergeCell ref="D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D76:G76"/>
    <mergeCell ref="C77:E77"/>
    <mergeCell ref="F77:G77"/>
    <mergeCell ref="C78:E78"/>
    <mergeCell ref="B83:P83"/>
    <mergeCell ref="C84:G84"/>
    <mergeCell ref="I84:J84"/>
    <mergeCell ref="K84:N84"/>
    <mergeCell ref="B85:E89"/>
    <mergeCell ref="F85:H85"/>
    <mergeCell ref="I85:J85"/>
    <mergeCell ref="K85:N85"/>
    <mergeCell ref="O85:O89"/>
    <mergeCell ref="P85:P89"/>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93"/>
    <mergeCell ref="B92:F93"/>
    <mergeCell ref="G92:N92"/>
    <mergeCell ref="K93:N93"/>
    <mergeCell ref="C94:J94"/>
    <mergeCell ref="K94:N96"/>
    <mergeCell ref="P94:P137"/>
    <mergeCell ref="C100:J100"/>
    <mergeCell ref="K100:N102"/>
    <mergeCell ref="C101:F101"/>
    <mergeCell ref="C102:F102"/>
    <mergeCell ref="C103:J103"/>
    <mergeCell ref="K103:N105"/>
    <mergeCell ref="C104:F104"/>
    <mergeCell ref="C105:F105"/>
    <mergeCell ref="C95:F95"/>
    <mergeCell ref="C96:F96"/>
    <mergeCell ref="C97:J97"/>
    <mergeCell ref="K97:N99"/>
    <mergeCell ref="C98:F98"/>
    <mergeCell ref="C99:F99"/>
    <mergeCell ref="C112:J112"/>
    <mergeCell ref="K112:N114"/>
    <mergeCell ref="C113:F113"/>
    <mergeCell ref="C114:F114"/>
    <mergeCell ref="C115:J115"/>
    <mergeCell ref="K115:N117"/>
    <mergeCell ref="C116:F116"/>
    <mergeCell ref="C117:F117"/>
    <mergeCell ref="C106:J106"/>
    <mergeCell ref="K106:N108"/>
    <mergeCell ref="C107:F107"/>
    <mergeCell ref="C108:F108"/>
    <mergeCell ref="C109:J109"/>
    <mergeCell ref="K109:N111"/>
    <mergeCell ref="C110:F110"/>
    <mergeCell ref="C111:F111"/>
    <mergeCell ref="C124:J124"/>
    <mergeCell ref="K124:N126"/>
    <mergeCell ref="C125:F125"/>
    <mergeCell ref="C126:F126"/>
    <mergeCell ref="C127:J127"/>
    <mergeCell ref="K127:N129"/>
    <mergeCell ref="C128:F128"/>
    <mergeCell ref="C129:F129"/>
    <mergeCell ref="C118:J118"/>
    <mergeCell ref="K118:N120"/>
    <mergeCell ref="C119:F119"/>
    <mergeCell ref="C120:F120"/>
    <mergeCell ref="C121:J121"/>
    <mergeCell ref="K121:N123"/>
    <mergeCell ref="C122:F122"/>
    <mergeCell ref="C123:F123"/>
    <mergeCell ref="C137:F137"/>
    <mergeCell ref="G137:N137"/>
    <mergeCell ref="B138:P138"/>
    <mergeCell ref="C139:F139"/>
    <mergeCell ref="H139:I139"/>
    <mergeCell ref="J139:N139"/>
    <mergeCell ref="C130:J130"/>
    <mergeCell ref="K130:N132"/>
    <mergeCell ref="C131:F131"/>
    <mergeCell ref="C132:F132"/>
    <mergeCell ref="C133:N133"/>
    <mergeCell ref="C134:D134"/>
    <mergeCell ref="E134:J134"/>
    <mergeCell ref="K134:N136"/>
    <mergeCell ref="C135:F135"/>
    <mergeCell ref="C136:F136"/>
    <mergeCell ref="H143:J143"/>
    <mergeCell ref="C144:G144"/>
    <mergeCell ref="H144:J144"/>
    <mergeCell ref="L144:N144"/>
    <mergeCell ref="C145:G145"/>
    <mergeCell ref="H145:J145"/>
    <mergeCell ref="L145:N146"/>
    <mergeCell ref="B140:P140"/>
    <mergeCell ref="C141:G141"/>
    <mergeCell ref="H141:J141"/>
    <mergeCell ref="K141:K148"/>
    <mergeCell ref="L141:N143"/>
    <mergeCell ref="O141:O144"/>
    <mergeCell ref="P141:P144"/>
    <mergeCell ref="C142:G142"/>
    <mergeCell ref="H142:J142"/>
    <mergeCell ref="C143:G143"/>
    <mergeCell ref="O145:O146"/>
    <mergeCell ref="P145:P146"/>
    <mergeCell ref="C146:G146"/>
    <mergeCell ref="H146:J146"/>
    <mergeCell ref="C147:G147"/>
    <mergeCell ref="H147:J147"/>
    <mergeCell ref="L147:N148"/>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D153:F153"/>
    <mergeCell ref="G153:I153"/>
    <mergeCell ref="J153:L153"/>
    <mergeCell ref="M153:N153"/>
    <mergeCell ref="D154:F154"/>
    <mergeCell ref="G154:I154"/>
    <mergeCell ref="J154:L154"/>
    <mergeCell ref="M154:N154"/>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F161"/>
    <mergeCell ref="G161:I161"/>
    <mergeCell ref="J161:L161"/>
    <mergeCell ref="M161:N161"/>
    <mergeCell ref="C162:F162"/>
    <mergeCell ref="G162:I162"/>
    <mergeCell ref="J162:L162"/>
    <mergeCell ref="M162:N162"/>
    <mergeCell ref="C159:F159"/>
    <mergeCell ref="G159:I159"/>
    <mergeCell ref="J159:L159"/>
    <mergeCell ref="M159:N159"/>
    <mergeCell ref="C160:F160"/>
    <mergeCell ref="G160:I160"/>
    <mergeCell ref="J160:L160"/>
    <mergeCell ref="M160:N160"/>
    <mergeCell ref="C165:E165"/>
    <mergeCell ref="J165:L165"/>
    <mergeCell ref="M165:N165"/>
    <mergeCell ref="B166:N166"/>
    <mergeCell ref="C167:E167"/>
    <mergeCell ref="G167:K167"/>
    <mergeCell ref="L167:N167"/>
    <mergeCell ref="C163:F163"/>
    <mergeCell ref="G163:I163"/>
    <mergeCell ref="J163:L163"/>
    <mergeCell ref="M163:N163"/>
    <mergeCell ref="C164:F164"/>
    <mergeCell ref="G164:I164"/>
    <mergeCell ref="J164:L164"/>
    <mergeCell ref="M164:N164"/>
    <mergeCell ref="G165:I165"/>
    <mergeCell ref="L171:N171"/>
    <mergeCell ref="C172:E172"/>
    <mergeCell ref="L172:N172"/>
    <mergeCell ref="C173:E173"/>
    <mergeCell ref="L173:N173"/>
    <mergeCell ref="C174:E174"/>
    <mergeCell ref="L174:N174"/>
    <mergeCell ref="O167:O178"/>
    <mergeCell ref="P167:P178"/>
    <mergeCell ref="C168:E168"/>
    <mergeCell ref="G168:K178"/>
    <mergeCell ref="L168:N168"/>
    <mergeCell ref="C169:E169"/>
    <mergeCell ref="L169:N169"/>
    <mergeCell ref="C170:E170"/>
    <mergeCell ref="L170:N170"/>
    <mergeCell ref="C171:E171"/>
    <mergeCell ref="P179:P190"/>
    <mergeCell ref="C180:E180"/>
    <mergeCell ref="G180:N190"/>
    <mergeCell ref="C181:E181"/>
    <mergeCell ref="C182:E182"/>
    <mergeCell ref="C175:E175"/>
    <mergeCell ref="L175:N175"/>
    <mergeCell ref="C176:E176"/>
    <mergeCell ref="L176:N176"/>
    <mergeCell ref="C177:E177"/>
    <mergeCell ref="L177:N177"/>
    <mergeCell ref="C183:E183"/>
    <mergeCell ref="C184:E184"/>
    <mergeCell ref="C185:E185"/>
    <mergeCell ref="C186:E186"/>
    <mergeCell ref="C187:E187"/>
    <mergeCell ref="C188:E188"/>
    <mergeCell ref="C178:E178"/>
    <mergeCell ref="L178:N178"/>
    <mergeCell ref="C179:E179"/>
    <mergeCell ref="G179:N179"/>
    <mergeCell ref="C189:E189"/>
    <mergeCell ref="C190:E190"/>
    <mergeCell ref="L191:N191"/>
    <mergeCell ref="O191:O202"/>
    <mergeCell ref="C195:E195"/>
    <mergeCell ref="G195:K195"/>
    <mergeCell ref="L195:N195"/>
    <mergeCell ref="C196:E196"/>
    <mergeCell ref="O179:O190"/>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N259"/>
    <mergeCell ref="C260:E260"/>
    <mergeCell ref="H260:N260"/>
    <mergeCell ref="C261:E261"/>
    <mergeCell ref="O263:O267"/>
    <mergeCell ref="P263:P267"/>
    <mergeCell ref="C264:E264"/>
    <mergeCell ref="C265:E265"/>
    <mergeCell ref="C266:E266"/>
    <mergeCell ref="C267:E267"/>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P324:P372"/>
    <mergeCell ref="C325:K325"/>
    <mergeCell ref="L325:L372"/>
    <mergeCell ref="M325:N372"/>
    <mergeCell ref="D326:I326"/>
    <mergeCell ref="J326:K326"/>
    <mergeCell ref="D327:I327"/>
    <mergeCell ref="J327:K327"/>
    <mergeCell ref="D328:G328"/>
    <mergeCell ref="H328:I328"/>
    <mergeCell ref="D334:G334"/>
    <mergeCell ref="H334:I334"/>
    <mergeCell ref="J334:K334"/>
    <mergeCell ref="H335:I335"/>
    <mergeCell ref="J335:K335"/>
    <mergeCell ref="D336:I336"/>
    <mergeCell ref="J336:K336"/>
    <mergeCell ref="D330:I330"/>
    <mergeCell ref="J330:K330"/>
    <mergeCell ref="C331:K331"/>
    <mergeCell ref="D332:I332"/>
    <mergeCell ref="J332:K332"/>
    <mergeCell ref="D333:I333"/>
    <mergeCell ref="J333:K333"/>
    <mergeCell ref="H341:I341"/>
    <mergeCell ref="J341:K341"/>
    <mergeCell ref="D342:I342"/>
    <mergeCell ref="J342:K342"/>
    <mergeCell ref="C343:K343"/>
    <mergeCell ref="D344:I344"/>
    <mergeCell ref="J344:K344"/>
    <mergeCell ref="C337:K337"/>
    <mergeCell ref="D338:I338"/>
    <mergeCell ref="J338:K338"/>
    <mergeCell ref="D339:I339"/>
    <mergeCell ref="J339:K339"/>
    <mergeCell ref="D340:G340"/>
    <mergeCell ref="H340:I340"/>
    <mergeCell ref="J340:K340"/>
    <mergeCell ref="D348:I348"/>
    <mergeCell ref="J348:K348"/>
    <mergeCell ref="C349:K349"/>
    <mergeCell ref="D350:I350"/>
    <mergeCell ref="J350:K350"/>
    <mergeCell ref="D351:I351"/>
    <mergeCell ref="J351:K351"/>
    <mergeCell ref="D345:I345"/>
    <mergeCell ref="J345:K345"/>
    <mergeCell ref="D346:G346"/>
    <mergeCell ref="H346:I346"/>
    <mergeCell ref="J346:K346"/>
    <mergeCell ref="H347:I347"/>
    <mergeCell ref="J347:K347"/>
    <mergeCell ref="C355:K355"/>
    <mergeCell ref="D356:I356"/>
    <mergeCell ref="J356:K356"/>
    <mergeCell ref="D357:I357"/>
    <mergeCell ref="J357:K357"/>
    <mergeCell ref="D358:G358"/>
    <mergeCell ref="H358:I358"/>
    <mergeCell ref="J358:K358"/>
    <mergeCell ref="D352:G352"/>
    <mergeCell ref="H352:I352"/>
    <mergeCell ref="J352:K352"/>
    <mergeCell ref="H353:I353"/>
    <mergeCell ref="J353:K353"/>
    <mergeCell ref="D354:I354"/>
    <mergeCell ref="J354:K354"/>
    <mergeCell ref="D363:I363"/>
    <mergeCell ref="J363:K363"/>
    <mergeCell ref="D364:G364"/>
    <mergeCell ref="H364:I364"/>
    <mergeCell ref="J364:K364"/>
    <mergeCell ref="H365:I365"/>
    <mergeCell ref="J365:K365"/>
    <mergeCell ref="H359:I359"/>
    <mergeCell ref="J359:K359"/>
    <mergeCell ref="D360:I360"/>
    <mergeCell ref="J360:K360"/>
    <mergeCell ref="C361:K361"/>
    <mergeCell ref="D362:I362"/>
    <mergeCell ref="J362:K362"/>
    <mergeCell ref="D370:G370"/>
    <mergeCell ref="H370:I370"/>
    <mergeCell ref="J370:K370"/>
    <mergeCell ref="H371:I371"/>
    <mergeCell ref="J371:K371"/>
    <mergeCell ref="D372:I372"/>
    <mergeCell ref="J372:K372"/>
    <mergeCell ref="D366:I366"/>
    <mergeCell ref="J366:K366"/>
    <mergeCell ref="C367:K367"/>
    <mergeCell ref="D368:I368"/>
    <mergeCell ref="J368:K368"/>
    <mergeCell ref="D369:I369"/>
    <mergeCell ref="J369:K369"/>
    <mergeCell ref="C376:G376"/>
    <mergeCell ref="H376:I376"/>
    <mergeCell ref="K376:N377"/>
    <mergeCell ref="O376:O377"/>
    <mergeCell ref="P376:P377"/>
    <mergeCell ref="C377:G377"/>
    <mergeCell ref="H377:I377"/>
    <mergeCell ref="C373:G373"/>
    <mergeCell ref="J373:N373"/>
    <mergeCell ref="C374:G374"/>
    <mergeCell ref="J374:N374"/>
    <mergeCell ref="O374:O375"/>
    <mergeCell ref="P374:P375"/>
    <mergeCell ref="C375:G375"/>
    <mergeCell ref="H375:N375"/>
    <mergeCell ref="B389:O389"/>
    <mergeCell ref="C386:G386"/>
    <mergeCell ref="H386:I386"/>
    <mergeCell ref="K386:N386"/>
    <mergeCell ref="C387:I387"/>
    <mergeCell ref="J387:J388"/>
    <mergeCell ref="K387:N388"/>
    <mergeCell ref="D388:G388"/>
    <mergeCell ref="H388:I388"/>
    <mergeCell ref="B378:G378"/>
    <mergeCell ref="H378:N378"/>
    <mergeCell ref="O378:P378"/>
    <mergeCell ref="B379:P379"/>
    <mergeCell ref="C380:G380"/>
    <mergeCell ref="H380:I380"/>
    <mergeCell ref="K380:N380"/>
    <mergeCell ref="O380:P387"/>
    <mergeCell ref="C381:G381"/>
    <mergeCell ref="H381:I381"/>
    <mergeCell ref="C384:G384"/>
    <mergeCell ref="H384:I384"/>
    <mergeCell ref="K384:N384"/>
    <mergeCell ref="C385:G385"/>
    <mergeCell ref="H385:I385"/>
    <mergeCell ref="K385:N385"/>
    <mergeCell ref="K381:N381"/>
    <mergeCell ref="C382:G382"/>
    <mergeCell ref="H382:I382"/>
    <mergeCell ref="K382:N382"/>
    <mergeCell ref="D383:G383"/>
    <mergeCell ref="H383:I383"/>
    <mergeCell ref="K383:N383"/>
  </mergeCells>
  <phoneticPr fontId="24" type="noConversion"/>
  <conditionalFormatting sqref="F73:F75">
    <cfRule type="containsBlanks" dxfId="3706" priority="180">
      <formula>LEN(TRIM(F73))=0</formula>
    </cfRule>
  </conditionalFormatting>
  <conditionalFormatting sqref="F77:F80">
    <cfRule type="containsBlanks" dxfId="3705" priority="179">
      <formula>LEN(TRIM(F77))=0</formula>
    </cfRule>
  </conditionalFormatting>
  <conditionalFormatting sqref="F168:F178">
    <cfRule type="containsBlanks" dxfId="3704" priority="182">
      <formula>LEN(TRIM(F168))=0</formula>
    </cfRule>
  </conditionalFormatting>
  <conditionalFormatting sqref="F180:F190">
    <cfRule type="containsBlanks" dxfId="3703" priority="181">
      <formula>LEN(TRIM(F180))=0</formula>
    </cfRule>
  </conditionalFormatting>
  <conditionalFormatting sqref="F257:F258">
    <cfRule type="containsBlanks" dxfId="3702" priority="26">
      <formula>LEN(TRIM(F257))=0</formula>
    </cfRule>
  </conditionalFormatting>
  <conditionalFormatting sqref="F258">
    <cfRule type="expression" dxfId="3701" priority="25">
      <formula>#REF!="Oui"</formula>
    </cfRule>
  </conditionalFormatting>
  <conditionalFormatting sqref="F260:F267">
    <cfRule type="containsBlanks" dxfId="3700" priority="141">
      <formula>LEN(TRIM(F260))=0</formula>
    </cfRule>
  </conditionalFormatting>
  <conditionalFormatting sqref="F264:F267">
    <cfRule type="expression" dxfId="3699" priority="86">
      <formula>OR($F$263="Non",$F$263="Ne sais pas")</formula>
    </cfRule>
  </conditionalFormatting>
  <conditionalFormatting sqref="F273:F277">
    <cfRule type="containsBlanks" dxfId="3698" priority="83">
      <formula>LEN(TRIM(F273))=0</formula>
    </cfRule>
  </conditionalFormatting>
  <conditionalFormatting sqref="F250:G250 F251 F252:G252 F253 F254:G254">
    <cfRule type="containsBlanks" dxfId="3697" priority="171">
      <formula>LEN(TRIM(F250))=0</formula>
    </cfRule>
  </conditionalFormatting>
  <conditionalFormatting sqref="F273:G277">
    <cfRule type="expression" dxfId="3696" priority="80">
      <formula>OR($G$271="Non",$G$271="Ne sais pas",$G$271="Non applicable (no LMIS)")</formula>
    </cfRule>
    <cfRule type="expression" dxfId="3695" priority="81">
      <formula>OR($G$271="Non",$G$271="Ne sais pas",$G$271="Non applicable (aucun LMIS)")</formula>
    </cfRule>
    <cfRule type="expression" dxfId="3694" priority="82">
      <formula>OR($G$269="Non",$G$269="Ne sais pas")</formula>
    </cfRule>
  </conditionalFormatting>
  <conditionalFormatting sqref="F86:J86">
    <cfRule type="containsBlanks" dxfId="3693" priority="111">
      <formula>LEN(TRIM(F86))=0</formula>
    </cfRule>
  </conditionalFormatting>
  <conditionalFormatting sqref="F228:J228">
    <cfRule type="expression" dxfId="3692" priority="89">
      <formula>$H$227="Non"</formula>
    </cfRule>
  </conditionalFormatting>
  <conditionalFormatting sqref="F246:K246">
    <cfRule type="expression" dxfId="3691" priority="87">
      <formula>OR($K245="Non",$K245="Ne sais pas")</formula>
    </cfRule>
  </conditionalFormatting>
  <conditionalFormatting sqref="F45:M45">
    <cfRule type="expression" dxfId="3690" priority="114">
      <formula>OR($I$42="Non",$I$42="Ne sais pas")</formula>
    </cfRule>
    <cfRule type="containsBlanks" dxfId="3689" priority="115">
      <formula>LEN(TRIM(F45))=0</formula>
    </cfRule>
  </conditionalFormatting>
  <conditionalFormatting sqref="F47:M47">
    <cfRule type="expression" dxfId="3688" priority="112">
      <formula>OR($I$42="Non",$I$42="Ne sais pas")</formula>
    </cfRule>
    <cfRule type="containsBlanks" dxfId="3687" priority="113">
      <formula>LEN(TRIM(F47))=0</formula>
    </cfRule>
  </conditionalFormatting>
  <conditionalFormatting sqref="F52:M56">
    <cfRule type="containsBlanks" dxfId="3686" priority="142">
      <formula>LEN(TRIM(F52))=0</formula>
    </cfRule>
  </conditionalFormatting>
  <conditionalFormatting sqref="F8:N8">
    <cfRule type="expression" dxfId="3685" priority="119">
      <formula>OR($I$6="Non",$I$6="Ne sais pas")</formula>
    </cfRule>
    <cfRule type="expression" dxfId="3684" priority="120">
      <formula>$N$13="No"</formula>
    </cfRule>
    <cfRule type="expression" dxfId="3683" priority="121">
      <formula>$N$13="Non applicable"</formula>
    </cfRule>
    <cfRule type="expression" dxfId="3682" priority="122">
      <formula>$N$13="Ne sais pas"</formula>
    </cfRule>
    <cfRule type="containsBlanks" dxfId="3681" priority="205">
      <formula>LEN(TRIM(F8))=0</formula>
    </cfRule>
  </conditionalFormatting>
  <conditionalFormatting sqref="F86:N89">
    <cfRule type="expression" dxfId="3680" priority="110">
      <formula>OR($H$84="Non",$H$84="Ne sais pas")</formula>
    </cfRule>
  </conditionalFormatting>
  <conditionalFormatting sqref="G38:G39 I38:J39">
    <cfRule type="expression" dxfId="3679" priority="116">
      <formula>OR($J$35="Non",$J$35="Ne sais pas")</formula>
    </cfRule>
    <cfRule type="containsBlanks" dxfId="3678" priority="118">
      <formula>LEN(TRIM(G38))=0</formula>
    </cfRule>
  </conditionalFormatting>
  <conditionalFormatting sqref="G38:G39">
    <cfRule type="expression" dxfId="3677" priority="117">
      <formula>$J$35="Non"</formula>
    </cfRule>
  </conditionalFormatting>
  <conditionalFormatting sqref="G139">
    <cfRule type="containsBlanks" dxfId="3676" priority="197">
      <formula>LEN(TRIM(G139))=0</formula>
    </cfRule>
  </conditionalFormatting>
  <conditionalFormatting sqref="G151:G153 J151:J153">
    <cfRule type="containsBlanks" dxfId="3675" priority="69">
      <formula>LEN(TRIM(G151))=0</formula>
    </cfRule>
  </conditionalFormatting>
  <conditionalFormatting sqref="G154:G164">
    <cfRule type="containsBlanks" dxfId="3674" priority="64">
      <formula>LEN(TRIM(G154))=0</formula>
    </cfRule>
  </conditionalFormatting>
  <conditionalFormatting sqref="G168 L168:N178">
    <cfRule type="expression" dxfId="3673" priority="98">
      <formula>OR($F168="Non",$F168="Ne sais pas")</formula>
    </cfRule>
  </conditionalFormatting>
  <conditionalFormatting sqref="G256">
    <cfRule type="containsBlanks" dxfId="3672" priority="170">
      <formula>LEN(TRIM(G256))=0</formula>
    </cfRule>
  </conditionalFormatting>
  <conditionalFormatting sqref="G269">
    <cfRule type="containsBlanks" dxfId="3671" priority="172">
      <formula>LEN(TRIM(G269))=0</formula>
    </cfRule>
  </conditionalFormatting>
  <conditionalFormatting sqref="G271">
    <cfRule type="expression" dxfId="3670" priority="84">
      <formula>OR($G$269="Non",$G$269="Ne sais pas")</formula>
    </cfRule>
    <cfRule type="containsBlanks" dxfId="3669" priority="85">
      <formula>LEN(TRIM(G271))=0</formula>
    </cfRule>
  </conditionalFormatting>
  <conditionalFormatting sqref="G151:I151">
    <cfRule type="expression" dxfId="3668" priority="68">
      <formula>OR($I$94="Non",$I$94="Ne sais pas")</formula>
    </cfRule>
  </conditionalFormatting>
  <conditionalFormatting sqref="G152:I152">
    <cfRule type="expression" dxfId="3667" priority="66">
      <formula>OR($I$97="Non",$I$97="Ne sais pas")</formula>
    </cfRule>
  </conditionalFormatting>
  <conditionalFormatting sqref="G153:I154">
    <cfRule type="expression" dxfId="3666" priority="63">
      <formula>OR($I$100="Non",$I$100="Ne sais pas")</formula>
    </cfRule>
  </conditionalFormatting>
  <conditionalFormatting sqref="G155:I155">
    <cfRule type="expression" dxfId="3665" priority="60">
      <formula>OR($I$103="Non",$I$103="Ne sais pas")</formula>
    </cfRule>
  </conditionalFormatting>
  <conditionalFormatting sqref="G156:I156">
    <cfRule type="expression" dxfId="3664" priority="58">
      <formula>OR($I$106="Non",$I$106="Ne sais pas")</formula>
    </cfRule>
  </conditionalFormatting>
  <conditionalFormatting sqref="G157:I157">
    <cfRule type="expression" dxfId="3663" priority="56">
      <formula>OR($I$109="Non",$I$109="Ne sais pas")</formula>
    </cfRule>
  </conditionalFormatting>
  <conditionalFormatting sqref="G158:I158">
    <cfRule type="expression" dxfId="3662" priority="54">
      <formula>OR($I$112="Non",$I$112="Ne sais pas")</formula>
    </cfRule>
  </conditionalFormatting>
  <conditionalFormatting sqref="G159:I159">
    <cfRule type="expression" dxfId="3661" priority="52">
      <formula>OR($I$115="Non",$I$115="Ne sais pas")</formula>
    </cfRule>
  </conditionalFormatting>
  <conditionalFormatting sqref="G160:I160">
    <cfRule type="expression" dxfId="3660" priority="50">
      <formula>OR($I$118="Non",$I$118="Ne sais pas")</formula>
    </cfRule>
  </conditionalFormatting>
  <conditionalFormatting sqref="G161:I161">
    <cfRule type="expression" dxfId="3659" priority="48">
      <formula>OR($I$121="Non",$I$121="Ne sais pas")</formula>
    </cfRule>
  </conditionalFormatting>
  <conditionalFormatting sqref="G162:I163">
    <cfRule type="expression" dxfId="3658" priority="46">
      <formula>OR($I$124="Non",$I$124="Ne sais pas")</formula>
    </cfRule>
  </conditionalFormatting>
  <conditionalFormatting sqref="G164:I164">
    <cfRule type="expression" dxfId="3657" priority="43">
      <formula>OR($I$130="Non",$I$130="Ne sais pas")</formula>
    </cfRule>
  </conditionalFormatting>
  <conditionalFormatting sqref="G71:J71">
    <cfRule type="containsBlanks" dxfId="3656" priority="1">
      <formula>LEN(TRIM(G71))=0</formula>
    </cfRule>
  </conditionalFormatting>
  <conditionalFormatting sqref="G95:J96 G98:J99 G101:J102 G107:J108 G110:J111 G113:J114 G116:J117 G119:J120 G122:J123 G125:J126 G128:J129 G131:J132">
    <cfRule type="containsBlanks" dxfId="3655" priority="28">
      <formula>LEN(TRIM(G95))=0</formula>
    </cfRule>
  </conditionalFormatting>
  <conditionalFormatting sqref="G104:J105">
    <cfRule type="containsBlanks" dxfId="3654" priority="27">
      <formula>LEN(TRIM(G104))=0</formula>
    </cfRule>
  </conditionalFormatting>
  <conditionalFormatting sqref="G192:K202">
    <cfRule type="expression" dxfId="3653" priority="7">
      <formula>OR($F192="Non",$F192="Ne sais pas")</formula>
    </cfRule>
  </conditionalFormatting>
  <conditionalFormatting sqref="G45:N45">
    <cfRule type="expression" dxfId="3652" priority="39">
      <formula>$F$45="Non"</formula>
    </cfRule>
  </conditionalFormatting>
  <conditionalFormatting sqref="G47:N47">
    <cfRule type="expression" dxfId="3651" priority="38">
      <formula>$F$47="Non"</formula>
    </cfRule>
  </conditionalFormatting>
  <conditionalFormatting sqref="G204:N214">
    <cfRule type="expression" dxfId="3650" priority="97">
      <formula>OR($F204="Non",$F204="Ne sais pas")</formula>
    </cfRule>
  </conditionalFormatting>
  <conditionalFormatting sqref="H25:H26">
    <cfRule type="containsBlanks" dxfId="3649" priority="144">
      <formula>LEN(TRIM(H25))=0</formula>
    </cfRule>
  </conditionalFormatting>
  <conditionalFormatting sqref="H29:H32">
    <cfRule type="containsBlanks" dxfId="3648" priority="29">
      <formula>LEN(TRIM(H29))=0</formula>
    </cfRule>
  </conditionalFormatting>
  <conditionalFormatting sqref="H38:H39">
    <cfRule type="expression" dxfId="3647" priority="8">
      <formula>OR($J$33="Non",$J$33="Ne sais pas")</formula>
    </cfRule>
    <cfRule type="containsBlanks" dxfId="3646" priority="9">
      <formula>LEN(TRIM(H38))=0</formula>
    </cfRule>
  </conditionalFormatting>
  <conditionalFormatting sqref="H141:H142">
    <cfRule type="expression" dxfId="3645" priority="107">
      <formula>#REF!="Don't know"</formula>
    </cfRule>
  </conditionalFormatting>
  <conditionalFormatting sqref="H141:H144">
    <cfRule type="expression" dxfId="3644" priority="106">
      <formula>#REF!="Non"</formula>
    </cfRule>
  </conditionalFormatting>
  <conditionalFormatting sqref="H141:H145">
    <cfRule type="containsBlanks" dxfId="3643" priority="108">
      <formula>LEN(TRIM(H141))=0</formula>
    </cfRule>
  </conditionalFormatting>
  <conditionalFormatting sqref="H143:H144">
    <cfRule type="expression" dxfId="3642" priority="105">
      <formula>#REF!="Ne sais pas"</formula>
    </cfRule>
  </conditionalFormatting>
  <conditionalFormatting sqref="H145">
    <cfRule type="expression" dxfId="3641" priority="190">
      <formula>#REF!="Don't know"</formula>
    </cfRule>
    <cfRule type="expression" dxfId="3640" priority="191">
      <formula>#REF!="No"</formula>
    </cfRule>
  </conditionalFormatting>
  <conditionalFormatting sqref="H147 K141">
    <cfRule type="expression" dxfId="3639" priority="193">
      <formula>#REF!="Don't know"</formula>
    </cfRule>
    <cfRule type="expression" dxfId="3638" priority="194">
      <formula>#REF!="No"</formula>
    </cfRule>
  </conditionalFormatting>
  <conditionalFormatting sqref="H147">
    <cfRule type="containsBlanks" dxfId="3637" priority="192">
      <formula>LEN(TRIM(H147))=0</formula>
    </cfRule>
  </conditionalFormatting>
  <conditionalFormatting sqref="H215">
    <cfRule type="containsBlanks" dxfId="3636" priority="176">
      <formula>LEN(TRIM(H215))=0</formula>
    </cfRule>
    <cfRule type="expression" dxfId="3635" priority="177">
      <formula>#REF!="Don't know"</formula>
    </cfRule>
    <cfRule type="expression" dxfId="3634" priority="178">
      <formula>#REF!="No"</formula>
    </cfRule>
  </conditionalFormatting>
  <conditionalFormatting sqref="H217:H220">
    <cfRule type="containsBlanks" dxfId="3633" priority="94">
      <formula>LEN(TRIM(H217))=0</formula>
    </cfRule>
    <cfRule type="expression" dxfId="3632" priority="95">
      <formula>$H$148="Ne sais pas"</formula>
    </cfRule>
    <cfRule type="expression" dxfId="3631" priority="96">
      <formula>$H$148="Non"</formula>
    </cfRule>
  </conditionalFormatting>
  <conditionalFormatting sqref="H223:H225">
    <cfRule type="containsBlanks" dxfId="3630" priority="92">
      <formula>LEN(TRIM(H223))=0</formula>
    </cfRule>
  </conditionalFormatting>
  <conditionalFormatting sqref="H227">
    <cfRule type="containsBlanks" dxfId="3629" priority="90">
      <formula>LEN(TRIM(H227))=0</formula>
    </cfRule>
  </conditionalFormatting>
  <conditionalFormatting sqref="H304:H306">
    <cfRule type="containsBlanks" dxfId="3628" priority="79">
      <formula>LEN(TRIM(H304))=0</formula>
    </cfRule>
  </conditionalFormatting>
  <conditionalFormatting sqref="H308">
    <cfRule type="containsBlanks" dxfId="3627" priority="35">
      <formula>LEN(TRIM(H308))=0</formula>
    </cfRule>
  </conditionalFormatting>
  <conditionalFormatting sqref="H309:H315">
    <cfRule type="containsBlanks" dxfId="3626" priority="77">
      <formula>LEN(TRIM(H309))=0</formula>
    </cfRule>
  </conditionalFormatting>
  <conditionalFormatting sqref="H317:H318">
    <cfRule type="containsBlanks" dxfId="3625" priority="188">
      <formula>LEN(TRIM(H317))=0</formula>
    </cfRule>
  </conditionalFormatting>
  <conditionalFormatting sqref="H320">
    <cfRule type="containsBlanks" dxfId="3624" priority="184">
      <formula>LEN(TRIM(H320))=0</formula>
    </cfRule>
  </conditionalFormatting>
  <conditionalFormatting sqref="H373:H374">
    <cfRule type="containsBlanks" dxfId="3623" priority="151">
      <formula>LEN(TRIM(H373))=0</formula>
    </cfRule>
  </conditionalFormatting>
  <conditionalFormatting sqref="H377">
    <cfRule type="containsBlanks" dxfId="3622" priority="135">
      <formula>LEN(TRIM(H377))=0</formula>
    </cfRule>
    <cfRule type="containsBlanks" priority="136">
      <formula>LEN(TRIM(H377))=0</formula>
    </cfRule>
  </conditionalFormatting>
  <conditionalFormatting sqref="H380:H383">
    <cfRule type="containsBlanks" dxfId="3621" priority="71">
      <formula>LEN(TRIM(H380))=0</formula>
    </cfRule>
  </conditionalFormatting>
  <conditionalFormatting sqref="H380:H386">
    <cfRule type="containsBlanks" priority="24">
      <formula>LEN(TRIM(H380))=0</formula>
    </cfRule>
  </conditionalFormatting>
  <conditionalFormatting sqref="H384:H386">
    <cfRule type="containsBlanks" dxfId="3620" priority="23">
      <formula>LEN(TRIM(H384))=0</formula>
    </cfRule>
  </conditionalFormatting>
  <conditionalFormatting sqref="H388">
    <cfRule type="containsBlanks" dxfId="3619" priority="20">
      <formula>LEN(TRIM(H388))=0</formula>
    </cfRule>
    <cfRule type="containsBlanks" priority="21">
      <formula>LEN(TRIM(H388))=0</formula>
    </cfRule>
  </conditionalFormatting>
  <conditionalFormatting sqref="H376:I376">
    <cfRule type="containsBlanks" dxfId="3618" priority="174">
      <formula>LEN(TRIM(H376))=0</formula>
    </cfRule>
    <cfRule type="containsBlanks" priority="175">
      <formula>LEN(TRIM(H376))=0</formula>
    </cfRule>
  </conditionalFormatting>
  <conditionalFormatting sqref="H377:I377">
    <cfRule type="expression" dxfId="3617" priority="31">
      <formula>OR($H$376="Aucun plan PSE commencé/élaboré",$H$376="Oui plan PSE mais aucun composant FP/RH",$H$376="Ne sais pas")</formula>
    </cfRule>
  </conditionalFormatting>
  <conditionalFormatting sqref="H381:I381">
    <cfRule type="expression" dxfId="3616" priority="70">
      <formula>OR($H$380="Non",$H$380="Ne sais pas")</formula>
    </cfRule>
  </conditionalFormatting>
  <conditionalFormatting sqref="H384:I384">
    <cfRule type="expression" dxfId="3615" priority="22">
      <formula>$I$6="Non"</formula>
    </cfRule>
  </conditionalFormatting>
  <conditionalFormatting sqref="H141:J144">
    <cfRule type="expression" dxfId="3614" priority="104">
      <formula>OR($G$139="Non",$G$139="Ne sais pas")</formula>
    </cfRule>
  </conditionalFormatting>
  <conditionalFormatting sqref="H146:J146">
    <cfRule type="expression" dxfId="3613" priority="102">
      <formula>OR($H$145="Non",$H$145="Ne sais pas")</formula>
    </cfRule>
  </conditionalFormatting>
  <conditionalFormatting sqref="H148:J148">
    <cfRule type="expression" dxfId="3612" priority="101">
      <formula>OR($H$147="Non",$H$147="Ne sais pas")</formula>
    </cfRule>
  </conditionalFormatting>
  <conditionalFormatting sqref="H217:J221">
    <cfRule type="expression" dxfId="3611" priority="93">
      <formula>OR($H$215="Non",$H$215="Ne sais pas")</formula>
    </cfRule>
  </conditionalFormatting>
  <conditionalFormatting sqref="H225:J225">
    <cfRule type="expression" dxfId="3610" priority="91">
      <formula>AND($H$223="Non",$H$224="Non")</formula>
    </cfRule>
  </conditionalFormatting>
  <conditionalFormatting sqref="H230:J230">
    <cfRule type="containsBlanks" dxfId="3609" priority="36">
      <formula>LEN(TRIM(H230))=0</formula>
    </cfRule>
  </conditionalFormatting>
  <conditionalFormatting sqref="H230:J231">
    <cfRule type="expression" dxfId="3608" priority="37">
      <formula>AND($H$223="Non",$H$224="Non")</formula>
    </cfRule>
  </conditionalFormatting>
  <conditionalFormatting sqref="H231:J231">
    <cfRule type="expression" dxfId="3607" priority="88">
      <formula>OR($H$230="Non",$H$230="Ne sais pas")</formula>
    </cfRule>
  </conditionalFormatting>
  <conditionalFormatting sqref="H306:J306">
    <cfRule type="expression" dxfId="3606" priority="78">
      <formula>OR($H$305="Non",$H$305="Ne sais pas")</formula>
    </cfRule>
  </conditionalFormatting>
  <conditionalFormatting sqref="H307:J307">
    <cfRule type="expression" dxfId="3605" priority="34">
      <formula>OR($H$306="Non",$H$306="Ne sais pas",$H$305="Non",$H$305="Ne sais pas")</formula>
    </cfRule>
  </conditionalFormatting>
  <conditionalFormatting sqref="H315:J315">
    <cfRule type="expression" dxfId="3604" priority="76">
      <formula>OR($H$314="Non",$H$314="Ne sais pas")</formula>
    </cfRule>
  </conditionalFormatting>
  <conditionalFormatting sqref="H319:J319">
    <cfRule type="expression" dxfId="3603" priority="74">
      <formula>OR($H$318="Non",$H$318="Ne sais pas")</formula>
    </cfRule>
    <cfRule type="containsBlanks" dxfId="3602" priority="75">
      <formula>LEN(TRIM(H319))=0</formula>
    </cfRule>
  </conditionalFormatting>
  <conditionalFormatting sqref="H321:J321">
    <cfRule type="expression" dxfId="3601" priority="73">
      <formula>OR($H$320="Non",$H$320="Ne sais pas",$H$320="Non applicable")</formula>
    </cfRule>
  </conditionalFormatting>
  <conditionalFormatting sqref="H322:J322">
    <cfRule type="expression" dxfId="3600" priority="32">
      <formula>$H$320="Oui"</formula>
    </cfRule>
    <cfRule type="containsBlanks" dxfId="3599" priority="33">
      <formula>LEN(TRIM(H322))=0</formula>
    </cfRule>
  </conditionalFormatting>
  <conditionalFormatting sqref="H375:N375">
    <cfRule type="expression" dxfId="3598" priority="72">
      <formula>OR($H$374="Non",$H$374="Ne sais pas")</formula>
    </cfRule>
  </conditionalFormatting>
  <conditionalFormatting sqref="I6">
    <cfRule type="containsBlanks" dxfId="3597" priority="183">
      <formula>LEN(TRIM(I6))=0</formula>
    </cfRule>
    <cfRule type="expression" dxfId="3596" priority="201">
      <formula>$N$13="Ne sais pas"</formula>
    </cfRule>
    <cfRule type="expression" dxfId="3595" priority="202">
      <formula>$N$13="Non applicable"</formula>
    </cfRule>
    <cfRule type="expression" dxfId="3594" priority="203">
      <formula>$N$13="Non"</formula>
    </cfRule>
  </conditionalFormatting>
  <conditionalFormatting sqref="I10:I11">
    <cfRule type="expression" dxfId="3593" priority="131">
      <formula>$I$6="Non"</formula>
    </cfRule>
  </conditionalFormatting>
  <conditionalFormatting sqref="I10:I18">
    <cfRule type="expression" dxfId="3592" priority="132">
      <formula>$N$13="Non"</formula>
    </cfRule>
    <cfRule type="expression" dxfId="3591" priority="133">
      <formula>$N$13="Non applicable"</formula>
    </cfRule>
    <cfRule type="expression" dxfId="3590" priority="134">
      <formula>$N$13="Ne sais pas"</formula>
    </cfRule>
  </conditionalFormatting>
  <conditionalFormatting sqref="I10:I23">
    <cfRule type="expression" dxfId="3589" priority="125">
      <formula>OR($I$6="Non",$I$6="Ne sais pas")</formula>
    </cfRule>
    <cfRule type="containsBlanks" dxfId="3588" priority="204">
      <formula>LEN(TRIM(I10))=0</formula>
    </cfRule>
  </conditionalFormatting>
  <conditionalFormatting sqref="I12">
    <cfRule type="expression" dxfId="3587" priority="130">
      <formula>$I$6="No"</formula>
    </cfRule>
  </conditionalFormatting>
  <conditionalFormatting sqref="I19:I23">
    <cfRule type="expression" dxfId="3586" priority="126">
      <formula>$I$6="Non"</formula>
    </cfRule>
    <cfRule type="expression" dxfId="3585" priority="127">
      <formula>$N$13="No"</formula>
    </cfRule>
    <cfRule type="expression" dxfId="3584" priority="128">
      <formula>$N$13="Non applicable"</formula>
    </cfRule>
    <cfRule type="expression" dxfId="3583" priority="129">
      <formula>$N$13="Ne sais pas"</formula>
    </cfRule>
  </conditionalFormatting>
  <conditionalFormatting sqref="I23">
    <cfRule type="expression" dxfId="3582" priority="40">
      <formula>OR($I$22="Non",$I$22="Ne sais pas",$I$22="Non applicable")</formula>
    </cfRule>
  </conditionalFormatting>
  <conditionalFormatting sqref="I42">
    <cfRule type="containsBlanks" dxfId="3581" priority="185">
      <formula>LEN(TRIM(I42))=0</formula>
    </cfRule>
  </conditionalFormatting>
  <conditionalFormatting sqref="J25:J28">
    <cfRule type="containsBlanks" dxfId="3580" priority="143">
      <formula>LEN(TRIM(J25))=0</formula>
    </cfRule>
  </conditionalFormatting>
  <conditionalFormatting sqref="J33">
    <cfRule type="containsBlanks" dxfId="3579" priority="196">
      <formula>LEN(TRIM(J33))=0</formula>
    </cfRule>
  </conditionalFormatting>
  <conditionalFormatting sqref="J35">
    <cfRule type="containsBlanks" dxfId="3578" priority="195">
      <formula>LEN(TRIM(J35))=0</formula>
    </cfRule>
  </conditionalFormatting>
  <conditionalFormatting sqref="J67:J70">
    <cfRule type="containsBlanks" dxfId="3577" priority="160">
      <formula>LEN(TRIM(J67))=0</formula>
    </cfRule>
  </conditionalFormatting>
  <conditionalFormatting sqref="J154:J164">
    <cfRule type="containsBlanks" dxfId="3576" priority="62">
      <formula>LEN(TRIM(J154))=0</formula>
    </cfRule>
  </conditionalFormatting>
  <conditionalFormatting sqref="J326:J327">
    <cfRule type="containsBlanks" dxfId="3575" priority="168">
      <formula>LEN(TRIM(J326))=0</formula>
    </cfRule>
  </conditionalFormatting>
  <conditionalFormatting sqref="J330">
    <cfRule type="containsBlanks" dxfId="3574" priority="159">
      <formula>LEN(TRIM(J330))=0</formula>
    </cfRule>
  </conditionalFormatting>
  <conditionalFormatting sqref="J332:J333">
    <cfRule type="containsBlanks" dxfId="3573" priority="167">
      <formula>LEN(TRIM(J332))=0</formula>
    </cfRule>
  </conditionalFormatting>
  <conditionalFormatting sqref="J336">
    <cfRule type="containsBlanks" dxfId="3572" priority="158">
      <formula>LEN(TRIM(J336))=0</formula>
    </cfRule>
  </conditionalFormatting>
  <conditionalFormatting sqref="J338:J339">
    <cfRule type="containsBlanks" dxfId="3571" priority="166">
      <formula>LEN(TRIM(J338))=0</formula>
    </cfRule>
  </conditionalFormatting>
  <conditionalFormatting sqref="J342">
    <cfRule type="containsBlanks" dxfId="3570" priority="157">
      <formula>LEN(TRIM(J342))=0</formula>
    </cfRule>
  </conditionalFormatting>
  <conditionalFormatting sqref="J344:J345">
    <cfRule type="containsBlanks" dxfId="3569" priority="165">
      <formula>LEN(TRIM(J344))=0</formula>
    </cfRule>
  </conditionalFormatting>
  <conditionalFormatting sqref="J348">
    <cfRule type="containsBlanks" dxfId="3568" priority="156">
      <formula>LEN(TRIM(J348))=0</formula>
    </cfRule>
  </conditionalFormatting>
  <conditionalFormatting sqref="J350:J351">
    <cfRule type="containsBlanks" dxfId="3567" priority="164">
      <formula>LEN(TRIM(J350))=0</formula>
    </cfRule>
  </conditionalFormatting>
  <conditionalFormatting sqref="J354">
    <cfRule type="containsBlanks" dxfId="3566" priority="150">
      <formula>LEN(TRIM(J354))=0</formula>
    </cfRule>
  </conditionalFormatting>
  <conditionalFormatting sqref="J356:J357">
    <cfRule type="containsBlanks" dxfId="3565" priority="163">
      <formula>LEN(TRIM(J356))=0</formula>
    </cfRule>
  </conditionalFormatting>
  <conditionalFormatting sqref="J360">
    <cfRule type="containsBlanks" dxfId="3564" priority="155">
      <formula>LEN(TRIM(J360))=0</formula>
    </cfRule>
  </conditionalFormatting>
  <conditionalFormatting sqref="J362:J363">
    <cfRule type="containsBlanks" dxfId="3563" priority="162">
      <formula>LEN(TRIM(J362))=0</formula>
    </cfRule>
  </conditionalFormatting>
  <conditionalFormatting sqref="J366">
    <cfRule type="containsBlanks" dxfId="3562" priority="154">
      <formula>LEN(TRIM(J366))=0</formula>
    </cfRule>
  </conditionalFormatting>
  <conditionalFormatting sqref="J368:J369">
    <cfRule type="containsBlanks" dxfId="3561" priority="161">
      <formula>LEN(TRIM(J368))=0</formula>
    </cfRule>
  </conditionalFormatting>
  <conditionalFormatting sqref="J372">
    <cfRule type="containsBlanks" dxfId="3560" priority="153">
      <formula>LEN(TRIM(J372))=0</formula>
    </cfRule>
  </conditionalFormatting>
  <conditionalFormatting sqref="J151:L151">
    <cfRule type="expression" dxfId="3559" priority="67">
      <formula>OR($G$94="Non",$G$94="Ne sais pas")</formula>
    </cfRule>
  </conditionalFormatting>
  <conditionalFormatting sqref="J152:L152">
    <cfRule type="expression" dxfId="3558" priority="65">
      <formula>OR($G$97="Non",$G$97="Ne sais pas")</formula>
    </cfRule>
  </conditionalFormatting>
  <conditionalFormatting sqref="J153:L154">
    <cfRule type="expression" dxfId="3557" priority="61">
      <formula>OR($G$100="Non",$G$100="Ne sais pas")</formula>
    </cfRule>
  </conditionalFormatting>
  <conditionalFormatting sqref="J155:L155">
    <cfRule type="expression" dxfId="3556" priority="59">
      <formula>OR($G$103="Non",$G$103="Ne sais pas")</formula>
    </cfRule>
  </conditionalFormatting>
  <conditionalFormatting sqref="J156:L156">
    <cfRule type="expression" dxfId="3555" priority="57">
      <formula>OR($G$106="Non",$G$106="Ne sais pas")</formula>
    </cfRule>
  </conditionalFormatting>
  <conditionalFormatting sqref="J157:L157">
    <cfRule type="expression" dxfId="3554" priority="55">
      <formula>OR($G$109="Non",$G$109="Ne sais pas")</formula>
    </cfRule>
  </conditionalFormatting>
  <conditionalFormatting sqref="J158:L158">
    <cfRule type="expression" dxfId="3553" priority="53">
      <formula>OR($G$112="Non",$G$112="Ne sais pas")</formula>
    </cfRule>
  </conditionalFormatting>
  <conditionalFormatting sqref="J159:L159">
    <cfRule type="expression" dxfId="3552" priority="51">
      <formula>OR($G$115="Non",$G$115="Ne sais pas")</formula>
    </cfRule>
  </conditionalFormatting>
  <conditionalFormatting sqref="J160:L160">
    <cfRule type="expression" dxfId="3551" priority="49">
      <formula>OR($G$118="Non",$G$118="Ne sais pas")</formula>
    </cfRule>
  </conditionalFormatting>
  <conditionalFormatting sqref="J161:L161">
    <cfRule type="expression" dxfId="3550" priority="47">
      <formula>OR($G$121="Non",$G$121="Ne sais pas")</formula>
    </cfRule>
  </conditionalFormatting>
  <conditionalFormatting sqref="J162:L162">
    <cfRule type="expression" dxfId="3549" priority="45">
      <formula>OR($G$124="Non",$G$124="Ne sais pas")</formula>
    </cfRule>
  </conditionalFormatting>
  <conditionalFormatting sqref="J163:L163">
    <cfRule type="expression" dxfId="3548" priority="44">
      <formula>OR($G$127="Non",$G$127="Ne sais pas")</formula>
    </cfRule>
  </conditionalFormatting>
  <conditionalFormatting sqref="J164:L164">
    <cfRule type="expression" dxfId="3547" priority="42">
      <formula>OR($G$130="Non",$G$130="Ne sais pas")</formula>
    </cfRule>
  </conditionalFormatting>
  <conditionalFormatting sqref="J139:N139">
    <cfRule type="expression" dxfId="3546" priority="103">
      <formula>OR($G$139="Non",$G$139="Ne sais pas")</formula>
    </cfRule>
  </conditionalFormatting>
  <conditionalFormatting sqref="K141 F204:F214 K223 K233:K245 F248">
    <cfRule type="containsBlanks" dxfId="3545" priority="198">
      <formula>LEN(TRIM(F141))=0</formula>
    </cfRule>
  </conditionalFormatting>
  <conditionalFormatting sqref="K247">
    <cfRule type="containsBlanks" dxfId="3544" priority="189">
      <formula>LEN(TRIM(K247))=0</formula>
    </cfRule>
  </conditionalFormatting>
  <conditionalFormatting sqref="K19:N23">
    <cfRule type="expression" dxfId="3543" priority="10">
      <formula>OR($I$6="Non",$I$6="Ne sais pas")</formula>
    </cfRule>
    <cfRule type="containsBlanks" dxfId="3542" priority="11">
      <formula>LEN(TRIM(K19))=0</formula>
    </cfRule>
  </conditionalFormatting>
  <conditionalFormatting sqref="L168:L178">
    <cfRule type="expression" dxfId="3541" priority="99">
      <formula>$F$225="Don't know"</formula>
    </cfRule>
    <cfRule type="expression" dxfId="3540" priority="100">
      <formula>$F$225="Non"</formula>
    </cfRule>
    <cfRule type="containsBlanks" dxfId="3539" priority="206">
      <formula>LEN(TRIM(L168))=0</formula>
    </cfRule>
  </conditionalFormatting>
  <conditionalFormatting sqref="L192:M202">
    <cfRule type="expression" dxfId="3538" priority="2">
      <formula>$F$219="Don't know"</formula>
    </cfRule>
    <cfRule type="expression" dxfId="3537" priority="3">
      <formula>$F$219="No"</formula>
    </cfRule>
    <cfRule type="expression" dxfId="3536" priority="5">
      <formula>$F$219="Don't know"</formula>
    </cfRule>
    <cfRule type="expression" dxfId="3535" priority="6">
      <formula>$F$219="No"</formula>
    </cfRule>
  </conditionalFormatting>
  <conditionalFormatting sqref="L10:N10">
    <cfRule type="expression" dxfId="3534" priority="19">
      <formula>OR($I$10="Non",$I$10="Ne sais pas",$I$10="Non applicable")</formula>
    </cfRule>
  </conditionalFormatting>
  <conditionalFormatting sqref="L10:N18">
    <cfRule type="expression" dxfId="3533" priority="12">
      <formula>OR($I$6="Non",$I$6="Ne sais pas")</formula>
    </cfRule>
  </conditionalFormatting>
  <conditionalFormatting sqref="L11:N11">
    <cfRule type="expression" dxfId="3532" priority="18">
      <formula>OR($I$11="Non",$I$11="Ne sais pas",$I$11="Non applicable")</formula>
    </cfRule>
  </conditionalFormatting>
  <conditionalFormatting sqref="L12:N12">
    <cfRule type="expression" dxfId="3531" priority="17">
      <formula>OR($I$12="Non",$I$12="Ne sais pas",$I$12="Non applicable")</formula>
    </cfRule>
  </conditionalFormatting>
  <conditionalFormatting sqref="L13:N13">
    <cfRule type="expression" dxfId="3530" priority="16">
      <formula>OR($I$13="Non",$I$13="Ne sais pas",$I$13="Non applicable")</formula>
    </cfRule>
  </conditionalFormatting>
  <conditionalFormatting sqref="L14:N14">
    <cfRule type="expression" dxfId="3529" priority="15">
      <formula>OR($I$14="Non",$I$14="Ne sais pas",$I$14="Non applicable")</formula>
    </cfRule>
  </conditionalFormatting>
  <conditionalFormatting sqref="L15:N15">
    <cfRule type="expression" dxfId="3528" priority="14">
      <formula>OR($I$15="Non",$I$15="Ne sais pas",$I$15="Non applicable")</formula>
    </cfRule>
  </conditionalFormatting>
  <conditionalFormatting sqref="L16:N16">
    <cfRule type="expression" dxfId="3527" priority="13">
      <formula>OR($I$16="Non",$I$16="Ne sais pas",$I$16="Non applicable")</formula>
    </cfRule>
  </conditionalFormatting>
  <conditionalFormatting sqref="L17:N17">
    <cfRule type="expression" dxfId="3526" priority="123">
      <formula>OR($I$17="Ni l'un ni l'autre",$I$17="Ne sais pas",$I$17="Non applicable")</formula>
    </cfRule>
  </conditionalFormatting>
  <conditionalFormatting sqref="L18:N18">
    <cfRule type="expression" dxfId="3525" priority="41">
      <formula>OR($I$16="No",$I$16="Don't know",$I$16="Not applicable")</formula>
    </cfRule>
    <cfRule type="expression" dxfId="3524" priority="124">
      <formula>OR($I$18="Non",$I$18="Ne sais pas",$I$18="Non applicable")</formula>
    </cfRule>
  </conditionalFormatting>
  <conditionalFormatting sqref="L192:N202">
    <cfRule type="containsBlanks" dxfId="3523" priority="4">
      <formula>LEN(TRIM(L192))=0</formula>
    </cfRule>
  </conditionalFormatting>
  <conditionalFormatting sqref="O6 H84 F192:F202 O279 H281:I284 K281:L284 O282 H286:I288 K286:L288 H290:I295 K290:L295 H297:I299 K297:L299 O304:O305 O310 O314 O317">
    <cfRule type="containsBlanks" dxfId="3522" priority="200">
      <formula>LEN(TRIM(F6))=0</formula>
    </cfRule>
  </conditionalFormatting>
  <conditionalFormatting sqref="O19:O21 O31:O33 O35 O66:O70 O84 O91 O139 O145 O150:O165 O222 O230:O232 O263">
    <cfRule type="containsBlanks" dxfId="3521" priority="199">
      <formula>LEN(TRIM(O19))=0</formula>
    </cfRule>
  </conditionalFormatting>
  <conditionalFormatting sqref="O25:O28">
    <cfRule type="containsBlanks" dxfId="3520" priority="146">
      <formula>LEN(TRIM(O25))=0</formula>
    </cfRule>
  </conditionalFormatting>
  <conditionalFormatting sqref="O42">
    <cfRule type="containsBlanks" dxfId="3519" priority="187">
      <formula>LEN(TRIM(O42))=0</formula>
    </cfRule>
  </conditionalFormatting>
  <conditionalFormatting sqref="O44:O49">
    <cfRule type="containsBlanks" dxfId="3518" priority="148">
      <formula>LEN(TRIM(O44))=0</formula>
    </cfRule>
  </conditionalFormatting>
  <conditionalFormatting sqref="O52:O56">
    <cfRule type="containsBlanks" dxfId="3517" priority="137">
      <formula>LEN(TRIM(O52))=0</formula>
    </cfRule>
  </conditionalFormatting>
  <conditionalFormatting sqref="O73">
    <cfRule type="containsBlanks" dxfId="3516" priority="149">
      <formula>LEN(TRIM(O73))=0</formula>
    </cfRule>
  </conditionalFormatting>
  <conditionalFormatting sqref="O147">
    <cfRule type="containsBlanks" dxfId="3515" priority="140">
      <formula>LEN(TRIM(O147))=0</formula>
    </cfRule>
  </conditionalFormatting>
  <conditionalFormatting sqref="O167">
    <cfRule type="containsBlanks" dxfId="3514" priority="173">
      <formula>LEN(TRIM(O167))=0</formula>
    </cfRule>
  </conditionalFormatting>
  <conditionalFormatting sqref="O179:O191">
    <cfRule type="containsBlanks" dxfId="3513" priority="139">
      <formula>LEN(TRIM(O179))=0</formula>
    </cfRule>
  </conditionalFormatting>
  <conditionalFormatting sqref="O203:O215">
    <cfRule type="containsBlanks" dxfId="3512" priority="138">
      <formula>LEN(TRIM(O203))=0</formula>
    </cfRule>
  </conditionalFormatting>
  <conditionalFormatting sqref="O227:O228">
    <cfRule type="containsBlanks" dxfId="3511" priority="186">
      <formula>LEN(TRIM(O227))=0</formula>
    </cfRule>
  </conditionalFormatting>
  <conditionalFormatting sqref="O249 O256">
    <cfRule type="containsBlanks" dxfId="3510" priority="169">
      <formula>LEN(TRIM(O249))=0</formula>
    </cfRule>
  </conditionalFormatting>
  <conditionalFormatting sqref="O269:O271">
    <cfRule type="containsBlanks" dxfId="3509" priority="145">
      <formula>LEN(TRIM(O269))=0</formula>
    </cfRule>
  </conditionalFormatting>
  <conditionalFormatting sqref="O324:O374">
    <cfRule type="containsBlanks" dxfId="3508" priority="152">
      <formula>LEN(TRIM(O324))=0</formula>
    </cfRule>
  </conditionalFormatting>
  <conditionalFormatting sqref="O376">
    <cfRule type="containsBlanks" dxfId="3507" priority="147">
      <formula>LEN(TRIM(O376))=0</formula>
    </cfRule>
  </conditionalFormatting>
  <dataValidations count="102">
    <dataValidation type="list" allowBlank="1" showInputMessage="1" showErrorMessage="1" sqref="J326:K326 J332:K332 J338:K338 J344:K344 J350:K350 J356:K356 J362:K362 J368:K368" xr:uid="{B098D65F-2E25-4FFE-B969-7159829A288F}">
      <formula1>"Présélectionné par l'OMS, SRA, Présélectionné par l'OMS et SRA,Aucun produit préselectionné par l'OMS ou SRA enregistré,Ne sais pas"</formula1>
    </dataValidation>
    <dataValidation type="list" allowBlank="1" showInputMessage="1" showErrorMessage="1" sqref="J330:K330 J336:K336 J342:K342 J348:K348 J360:K360 J366:K366 J372:K372 J354:K354" xr:uid="{D1F6EFBD-495C-4391-9177-4298F5B87E48}">
      <formula1>"0,1,2 ou plus,Ne sais pas"</formula1>
    </dataValidation>
    <dataValidation type="list" allowBlank="1" showInputMessage="1" showErrorMessage="1" sqref="H311:J311" xr:uid="{FE876417-737B-47A2-9326-3FA6931421A9}">
      <formula1>"Oui certifié ISO, Oui présélectioné par l'OMS, Oui certifié ISO et présélectionné par l'OMS,Ni l'un ni l'autre, Ne sais pas, Non applicable"</formula1>
    </dataValidation>
    <dataValidation type="list" allowBlank="1" showInputMessage="1" showErrorMessage="1" sqref="F253:G253" xr:uid="{2187E5D1-142A-4B03-BEDC-08B5EC55EA09}">
      <formula1>"Oui : Mobilisation/implication communautaire importante,Oui : Une certaine mobilisation/implication communautaire,Non,Ne sais pas"</formula1>
    </dataValidation>
    <dataValidation type="list" allowBlank="1" showInputMessage="1" showErrorMessage="1" sqref="F251:G251" xr:uid="{C645399F-8C96-44CB-92FC-9833D055248F}">
      <formula1>"Oui : Médias importants,Oui : Certains médias,Non,Ne sais pas"</formula1>
    </dataValidation>
    <dataValidation type="list" allowBlank="1" showInputMessage="1" showErrorMessage="1" sqref="K155:L164 H151:I153 J151:J164 K151:L153 H155:I164 G151:G164" xr:uid="{A263345E-62DE-4B58-9205-8C2B414343C8}">
      <formula1>"Travailleur de santé communautaire (ou équivalent),Infirmier auxiliaire,Sage-femme infirmière auxiliaire,Infirmier,Pharmacie, Responsable médical, Médecin, Ne sais pas, Non applicable"</formula1>
    </dataValidation>
    <dataValidation type="list" allowBlank="1" showInputMessage="1" showErrorMessage="1" sqref="H144:J144" xr:uid="{41C76975-3686-437F-B532-6CE3D85B7C93}">
      <formula1>"Oui un niveau élevé de mise en œuvre, Oui une certaine mise en œuvre,Mise en œuvre minimale ou inexistante, Ne sais pas, Non applicable (aucune stratégie)"</formula1>
    </dataValidation>
    <dataValidation type="list" allowBlank="1" showInputMessage="1" showErrorMessage="1" sqref="J67:J70" xr:uid="{441EFFF9-97D7-4EB4-BEDE-82E8AB850339}">
      <formula1>"Oui, Non, Ne sais pas,Non applicable"</formula1>
    </dataValidation>
    <dataValidation type="list" allowBlank="1" showInputMessage="1" showErrorMessage="1" error="Choisissez une réponse dans la liste déroulante." prompt="Choisissez une réponse dans la liste déroulante." sqref="G68:I70" xr:uid="{C9155094-4A54-4518-81B4-29B1F7CF134B}">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I17" xr:uid="{1E7C4652-1C5B-4ADE-A7DE-D2DEE856B25C}">
      <formula1>"Ministère des Finances, Ministère de la Planification,Les deux,Ni l'un ni l'autre,Ne sais pas, Non applicable"</formula1>
    </dataValidation>
    <dataValidation type="list" allowBlank="1" showInputMessage="1" showErrorMessage="1" sqref="F277:G277" xr:uid="{89290723-A214-4163-8ED8-823F0FA20E9A}">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allowBlank="1" showInputMessage="1" showErrorMessage="1" sqref="G256" xr:uid="{ED8ABFBD-5566-4278-B748-8EB1FE76D1BC}">
      <formula1>"0 %,1 à 10 %,11 à 20 %,21 à 30 %,31 à 40 %,41 à 50 %,51 à 60 %,61 à 70 %,71 à 80 %,81 à 100 %,Ne sais pas,Non applicable"</formula1>
    </dataValidation>
    <dataValidation type="list" allowBlank="1" showInputMessage="1" showErrorMessage="1" sqref="F254:G254 H380:I380 H382:H383 I382" xr:uid="{A9BD3FD4-63DD-433B-AE20-C48E54258D48}">
      <formula1>"Oui,Non,Ne sais pas"</formula1>
    </dataValidation>
    <dataValidation type="list" allowBlank="1" showInputMessage="1" showErrorMessage="1" sqref="F252:G252" xr:uid="{36202BB4-6F48-4776-945A-BD9E234B08DB}">
      <formula1>"Oui : Sensibilisation/éducation intensive par téléphone, Oui : Une certaine sensibilisation/éducation par téléphone, Non, Ne sais pas"</formula1>
    </dataValidation>
    <dataValidation type="list" allowBlank="1" showInputMessage="1" showErrorMessage="1" sqref="F250:G250" xr:uid="{5B1EC768-F215-46D1-AE82-F2BFD0C52779}">
      <formula1>"Oui : Marketing social important,Oui : Un certain marketing social,Non,Ne sais pas"</formula1>
    </dataValidation>
    <dataValidation allowBlank="1" showInputMessage="1" showErrorMessage="1" error="Choisissez une réponse dans la liste déroulante." sqref="K19" xr:uid="{8CE31E14-81A7-4FFC-87D8-AE726EEA4DE1}"/>
    <dataValidation type="list" allowBlank="1" showInputMessage="1" showErrorMessage="1" sqref="F276:G276" xr:uid="{081AD435-AF4F-4D3A-8D5A-43497E1A869F}">
      <formula1>"Oui : Tous les sites de marketing social sont inclus, Oui : Certains sites de marketing social sont inclus,Aucun, Ne sais pas, Non applicable (aucun LMIS)"</formula1>
    </dataValidation>
    <dataValidation type="list" allowBlank="1" showInputMessage="1" showErrorMessage="1" sqref="F275:G275" xr:uid="{E128036A-BF18-4865-B6C1-6971B95D7F2B}">
      <formula1>"Oui : Toutes les installations des ONG sont incluses, Oui : Certaines des installations des ONG sont incluses,Aucun, Ne sais pas, Non applicable (aucun LMIS)"</formula1>
    </dataValidation>
    <dataValidation type="list" allowBlank="1" showInputMessage="1" showErrorMessage="1" sqref="F274:G274" xr:uid="{1C240F44-1F18-4A45-A63A-6A87B8A62755}">
      <formula1>"Oui : Tous les installations du secteur privé sont incluses, Oui : Certaines installations du secteur privé sont incluses,Aucun, Ne sais pas, Non applicable (aucun LMIS)"</formula1>
    </dataValidation>
    <dataValidation type="list" allowBlank="1" showInputMessage="1" showErrorMessage="1" sqref="F273:G273" xr:uid="{9E2C9886-A179-45F5-AEE3-59FF39E78053}">
      <formula1>"Oui : Tous les installations du secteur public sont incluses, Oui : Certaines installations du secteur public sont incluses,Aucun, Ne sais pas, Non applicable (aucun LMIS)"</formula1>
    </dataValidation>
    <dataValidation type="list" allowBlank="1" showInputMessage="1" showErrorMessage="1" sqref="H376:I376" xr:uid="{6A0315C5-A47A-4CA3-A89A-85278AF1D447}">
      <formula1>"Oui (plan PSE avec composant FP/RH),Aucun plan PSE commencé/élaboré,Oui plan PSE mais aucun composant FP/RH,Ne sais pas"</formula1>
    </dataValidation>
    <dataValidation type="list" allowBlank="1" showInputMessage="1" showErrorMessage="1" sqref="H319:J319" xr:uid="{47303C0B-1DA7-4EA0-A0DC-DA8BB94CE074}">
      <formula1>"0 à 25 %,26 à 50 %,51 à 75 %,76 à 100 %, Ne sais pas, Non applicable"</formula1>
    </dataValidation>
    <dataValidation type="list" allowBlank="1" showInputMessage="1" showErrorMessage="1" sqref="H309:J309 F73:F75 H217:J220" xr:uid="{03E9D4A8-F675-45C5-8460-E94C539F5F47}">
      <formula1>"Oui,Non,Ne sais pas,Non applicable"</formula1>
    </dataValidation>
    <dataValidation type="list" allowBlank="1" showInputMessage="1" showErrorMessage="1" sqref="H315:J315" xr:uid="{21C71EEC-E2A4-438D-B7A5-1935DF0B93A2}">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7:J317" xr:uid="{F2AB7D49-5B6B-4148-9D1A-2BD1C365A13D}">
      <formula1>"0,1,2 à 3,Plus de 3, Ne sais pas"</formula1>
    </dataValidation>
    <dataValidation type="list" allowBlank="1" showInputMessage="1" showErrorMessage="1" sqref="J363 J369 J333 J339 J345 J351 J357 J327" xr:uid="{A4BADF0B-5653-4C4A-838E-80A314A3DAED}">
      <formula1>"0,1,2 à 3,Plus de 3,Ne sais pas"</formula1>
    </dataValidation>
    <dataValidation type="list" allowBlank="1" showInputMessage="1" showErrorMessage="1" sqref="H309" xr:uid="{FB9C113A-A4D3-4D89-86AB-8AE74EF0BA6D}">
      <formula1>"Oui,Non,Ne sais pas, Non applicable"</formula1>
    </dataValidation>
    <dataValidation type="list" allowBlank="1" showInputMessage="1" showErrorMessage="1" sqref="H308:J308" xr:uid="{7122FE2F-EC0D-4330-96D6-7C83C3BCFA3D}">
      <formula1>"Moins de 6 mois, De 6 mois à moins d'1 an, D'1 an à 18 mois, Plus de 18 mois,Ne sais pas, Non applicable"</formula1>
    </dataValidation>
    <dataValidation type="list" allowBlank="1" showInputMessage="1" showErrorMessage="1" error="Choisissez une réponse dans la liste déroulante." sqref="I19:I20" xr:uid="{4CCF64D3-EFD7-4F3D-AEF7-6413EE28979B}">
      <formula1>"Oui, Non, Ne sais pas, Non applicable"</formula1>
    </dataValidation>
    <dataValidation type="list" allowBlank="1" showInputMessage="1" showErrorMessage="1" sqref="H312:J313" xr:uid="{52C30502-6D9C-4F4F-AB2A-A09BC9B25227}">
      <formula1>"La plupart ont été testés, Certains ont été testés, Aucun n'a été testé, Ne sais pas, Non applicable"</formula1>
    </dataValidation>
    <dataValidation type="list" allowBlank="1" showInputMessage="1" showErrorMessage="1" sqref="J165:L165" xr:uid="{C2E89F72-FC15-400A-884C-94D13A7F7AFE}">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52:F56" xr:uid="{C9FB0B7C-60DA-4411-9B5F-B8B02C644A78}">
      <formula1>"En nature, Argent liquide, Ne sais pas, Non applicable"</formula1>
    </dataValidation>
    <dataValidation type="list" allowBlank="1" showInputMessage="1" showErrorMessage="1" sqref="F168:F178 I6 I42 F192:F202 K233:K245 H373:H374 G139 H147:J147 H145:J145 J33 F263 F180:F190 F204:F214 H215:J215 G269 H84 F47 J35 F45 G125:J126 G131:J132 G95:J96 G128:J129 G98:J99 G101:J102 G104:J105 G107:J108 G110:J111 G113:J114 G116:J117 G119:J120 G122:J123 G135:J136" xr:uid="{F5C37E9E-811F-45D8-9F57-8756F93A987A}">
      <formula1>"Oui, Non, Ne sais pas"</formula1>
    </dataValidation>
    <dataValidation type="list" allowBlank="1" showInputMessage="1" showErrorMessage="1" sqref="J25 H25" xr:uid="{1273C08C-7B23-4382-B63D-AE1FE0749F07}">
      <formula1>"Janvier, Février, Mars, Avril, Mai, Juin, Juillet, Août, Septembre, Octobre, Novembre, Décembre"</formula1>
    </dataValidation>
    <dataValidation type="list" allowBlank="1" showInputMessage="1" showErrorMessage="1" error="Choisissez une réponse dans la liste déroulante." sqref="I21" xr:uid="{17163679-5E26-4E91-A717-5FFD200004E5}">
      <formula1>"0 fois, 1 fois, 2 à 3 fois, 4 fois ou plus, Ne sais pas"</formula1>
    </dataValidation>
    <dataValidation type="list" allowBlank="1" showInputMessage="1" showErrorMessage="1" sqref="F264:F267 F260:F262 H318 L168:L178 H310 H223:H225 H230 H227 I22:I23 F77:G80 H320 H143:J143 I18 H322 H314 F258 M168:N168 I10:I16 H305:H306 L192:N202" xr:uid="{8397ACC5-A228-4DCC-8029-15981BC9050D}">
      <formula1>"Oui, Non, Ne sais pas, Non applicable"</formula1>
    </dataValidation>
    <dataValidation type="list" allowBlank="1" showInputMessage="1" showErrorMessage="1" sqref="G271" xr:uid="{97B2ACB2-8402-4B53-B438-387740FF07F5}">
      <formula1>"Oui, Non, Ne sais pas, Non applicable (aucun LMIS)"</formula1>
    </dataValidation>
    <dataValidation type="list" allowBlank="1" showInputMessage="1" showErrorMessage="1" sqref="H26 J26" xr:uid="{8ECEA425-B0B3-493A-90F1-44773207D0BE}">
      <formula1>"2017,2018,2019,2020,2021,2022,2023"</formula1>
    </dataValidation>
    <dataValidation type="list" allowBlank="1" showInputMessage="1" showErrorMessage="1" sqref="M52:M56 M45 M47" xr:uid="{DEF66400-91DC-4ADF-A505-8E834AA3B16C}">
      <formula1>"Achat/B.P. date,Date d'expédition,Date de livraison,Autre,Inconnu,Non applicable"</formula1>
    </dataValidation>
    <dataValidation type="list" allowBlank="1" showInputMessage="1" showErrorMessage="1" sqref="F257" xr:uid="{7EB07690-6402-4A0E-BD39-878394E531A0}">
      <formula1>"Oui, Non"</formula1>
    </dataValidation>
    <dataValidation type="list" allowBlank="1" showInputMessage="1" showErrorMessage="1" sqref="P28 P270:P271" xr:uid="{B8A582EF-CC6B-4E1C-84B7-BA36AB5FC6BA}">
      <formula1>#REF!</formula1>
    </dataValidation>
    <dataValidation type="list" allowBlank="1" showInputMessage="1" showErrorMessage="1" sqref="H377:I377" xr:uid="{7F3EAAEE-AAE6-49FE-AF94-40273D81C2BC}">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H385:I385" xr:uid="{BC2C4F0F-4B6A-4CC8-9667-5A0581B9AA9D}">
      <formula1>"Totalité ou majorité de la ligne budgétaire transférée à la réponse COVID, Une partie du budget a été transférée, Aucune partie du budget n'a été transférée (c'est-à-dire aucun impact), Inconnu, Non applicable"</formula1>
    </dataValidation>
    <dataValidation type="list" allowBlank="1" showInputMessage="1" showErrorMessage="1" sqref="H386:I386" xr:uid="{2F2F231D-F390-42BB-8A16-1CDB03E2CE59}">
      <formula1>"Impact élevé, Impact moyen, Impact faible, Aucun impact, Inconnu"</formula1>
    </dataValidation>
    <dataValidation type="decimal" allowBlank="1" showInputMessage="1" showErrorMessage="1" error="Entrez une valeur numérique ici uniquement (en USD)." sqref="J27" xr:uid="{B2BC77F8-303E-43D8-A86C-9AD814232D09}">
      <formula1>0</formula1>
      <formula2>100000000</formula2>
    </dataValidation>
    <dataValidation type="decimal" allowBlank="1" showInputMessage="1" showErrorMessage="1" error="Entrez une valeur numérique ici seulement (en USD)." sqref="I86:J86" xr:uid="{BCAD3CA2-21BF-4BE9-8F4B-E5BB777E4EA5}">
      <formula1>0</formula1>
      <formula2>100000000</formula2>
    </dataValidation>
    <dataValidation type="decimal" allowBlank="1" showInputMessage="1" showErrorMessage="1" error="Entrez une quantité numérique ici seulement." sqref="K45:L45 K47:L47 K52:L56" xr:uid="{A6167704-BFC2-46D5-9C0E-7736CD271B1C}">
      <formula1>0</formula1>
      <formula2>1000000000</formula2>
    </dataValidation>
    <dataValidation type="custom" allowBlank="1" showInputMessage="1" showErrorMessage="1" error="Ce nombre doit être supérieur ou égal au nombre d'observations de rupture de stock (Colonne H)." sqref="L282:L283 L288 I281:I284 I286:I288 I290:I295 L293 I297:I299 L297:L298" xr:uid="{2F5CC7B0-2D9A-4C49-8884-07F99E669BF8}">
      <formula1>I281&gt;=H281</formula1>
    </dataValidation>
    <dataValidation type="custom" operator="lessThanOrEqual" allowBlank="1" showInputMessage="1" showErrorMessage="1" error="Ce nombre ne peut pas dépasser le nombre total d'observations du statut des stocks (colonne I)." sqref="H281:H284 K282:K283 K288 K293 H297:H299 H290:H295 H286:H288 K297:K298" xr:uid="{5E25A458-270C-4045-9F21-BB093E5B261B}">
      <formula1>H281&lt;=I281</formula1>
    </dataValidation>
    <dataValidation type="custom" allowBlank="1" showInputMessage="1" showErrorMessage="1" error="Ce nombre doit être supérieur ou égal au nombre total du PPS en rupture de stock (Colonne K)." sqref="L286:L287 L294:L295 L299 L290:L292 L281 L284" xr:uid="{F41618C9-D9ED-463B-B91F-1B982BDC5EE8}">
      <formula1>L281&gt;=K281</formula1>
    </dataValidation>
    <dataValidation type="custom" allowBlank="1" showInputMessage="1" showErrorMessage="1" error="Ce nombre doit être inférieur ou égal au nombre total de PPS déclarant (observations de stocks) (Colonne L)." sqref="K286:K287 K294:K295 K299 K290:K292 K281 K284" xr:uid="{5EE3D2AC-ED25-4054-8A63-2EC63A743827}">
      <formula1>K281&lt;=L281</formula1>
    </dataValidation>
    <dataValidation type="list" allowBlank="1" showInputMessage="1" showErrorMessage="1" sqref="H304:J304" xr:uid="{341FD100-7E1C-4E9D-A009-EF15E42666F3}">
      <formula1>"Oui, Non, Ne sais pas, Non applicable (pas d'ANRP)"</formula1>
    </dataValidation>
    <dataValidation type="list" allowBlank="1" showInputMessage="1" showErrorMessage="1" sqref="H29:J29" xr:uid="{7ABD8E6E-527F-4B92-9558-F5D086DE4704}">
      <formula1>"Gouvernement - Niveau central, Gouvernement - Niveau infranational, Gouvernement des États-Unis (USG), UNFPA, Autres bailleurs de fonds, Autre, Ne sais pas"</formula1>
    </dataValidation>
    <dataValidation type="list" allowBlank="1" showInputMessage="1" showErrorMessage="1" sqref="H388:I388" xr:uid="{35929C60-44D6-48A5-9CE9-5912891D0D91}">
      <formula1>"Maintien, Augmentation, Intégration, Réduction, Élimination, Ne sais pas,Non applicable"</formula1>
    </dataValidation>
    <dataValidation type="list" allowBlank="1" showInputMessage="1" showErrorMessage="1" sqref="H31:J31" xr:uid="{C9083208-3009-4F5C-A8DD-712333C0E62A}">
      <formula1>"Une fois par an, Deux fois par an, Une fois par trimestre, Une fois par mois, Autre, Ne sais pas"</formula1>
    </dataValidation>
    <dataValidation allowBlank="1" showInputMessage="1" showErrorMessage="1" error="Entrez une valeur numérique ici seulement (en USD)." sqref="G38:G39 G45:H45 G47:H47 G52:H56" xr:uid="{FA7D4EC4-F048-4C6E-B5ED-90B047A66471}"/>
    <dataValidation type="list" allowBlank="1" showInputMessage="1" showErrorMessage="1" sqref="H384:I384" xr:uid="{E2DB2B89-12AE-418A-9D3D-08C190AA6EB5}">
      <formula1>"Aucun impact, Réunions moins fréquentes, Réunions impossibles, Ne sais pas, Non applicable (pas de comité)"</formula1>
    </dataValidation>
    <dataValidation allowBlank="1" showInputMessage="1" showErrorMessage="1" error="Entrez une valeur numérique ici uniquement (en USD)." sqref="H231:J231" xr:uid="{A3113943-55C8-49E1-9446-AD8B689DE984}"/>
    <dataValidation type="list" allowBlank="1" showInputMessage="1" showErrorMessage="1" sqref="O19" xr:uid="{769DCF64-5FD7-4686-8EDF-C705CF03320A}">
      <formula1>$C$3:$C$5</formula1>
    </dataValidation>
    <dataValidation type="list" allowBlank="1" showInputMessage="1" showErrorMessage="1" sqref="O20" xr:uid="{78644D54-41A4-4572-9ADE-CD3A9E26BB04}">
      <formula1>$D$3:$D$4</formula1>
    </dataValidation>
    <dataValidation type="list" allowBlank="1" showInputMessage="1" showErrorMessage="1" sqref="O21:O23" xr:uid="{BE23F336-9C3F-4F68-8A7D-B0240EC5C1F9}">
      <formula1>$E$3:$E$4</formula1>
    </dataValidation>
    <dataValidation type="list" allowBlank="1" showInputMessage="1" showErrorMessage="1" sqref="O25:O26" xr:uid="{96815EA1-A5BA-4A7B-91BE-5B4E47EEBDFD}">
      <formula1>$F$3:$F$6</formula1>
    </dataValidation>
    <dataValidation type="list" allowBlank="1" showInputMessage="1" showErrorMessage="1" sqref="O31:O32" xr:uid="{FF95B2CE-08E1-4D89-BBE1-3741E0A23CAD}">
      <formula1>$H$3:$H$4</formula1>
    </dataValidation>
    <dataValidation type="list" allowBlank="1" showInputMessage="1" showErrorMessage="1" sqref="O33" xr:uid="{25915CA0-80DC-43CE-A333-F8CE37D9C231}">
      <formula1>$I$3:$I$4</formula1>
    </dataValidation>
    <dataValidation type="list" allowBlank="1" showInputMessage="1" showErrorMessage="1" sqref="O35 O42" xr:uid="{0D972DBB-9A13-4D45-ABD7-CB3A2E0C7C69}">
      <formula1>$J$3:$J$7</formula1>
    </dataValidation>
    <dataValidation type="list" allowBlank="1" showInputMessage="1" showErrorMessage="1" sqref="O44:O49" xr:uid="{69BED6D9-A8C6-4B52-A5B4-1F833E565DCA}">
      <formula1>$K$3:$K$7</formula1>
    </dataValidation>
    <dataValidation type="list" allowBlank="1" showInputMessage="1" showErrorMessage="1" sqref="O52" xr:uid="{D0363A72-8068-4D51-929F-D6433812537A}">
      <formula1>$L$3:$L$4</formula1>
    </dataValidation>
    <dataValidation type="list" allowBlank="1" showInputMessage="1" showErrorMessage="1" sqref="O53" xr:uid="{DF1C531F-F1D6-47CC-8C9D-0732F3360B2C}">
      <formula1>$M$3:$M$4</formula1>
    </dataValidation>
    <dataValidation type="list" allowBlank="1" showInputMessage="1" showErrorMessage="1" sqref="O54" xr:uid="{2A8A95D8-5E28-4661-A7E4-B54DC95A7B40}">
      <formula1>$N$3:$N$4</formula1>
    </dataValidation>
    <dataValidation type="list" allowBlank="1" showInputMessage="1" showErrorMessage="1" sqref="O55:O56" xr:uid="{E022D32E-DD17-480A-9020-BDEF5B2836CC}">
      <formula1>$O$3:$O$4</formula1>
    </dataValidation>
    <dataValidation type="list" allowBlank="1" showInputMessage="1" showErrorMessage="1" sqref="O73:O81 O66:O71" xr:uid="{8051FACD-3E8E-4312-81AB-2930EFF544DA}">
      <formula1>$P$3:$P$7</formula1>
    </dataValidation>
    <dataValidation type="list" allowBlank="1" showInputMessage="1" showErrorMessage="1" sqref="O84" xr:uid="{E60F92B8-38AE-47E8-966C-3FDD688E9FAA}">
      <formula1>$Q$3:$Q$6</formula1>
    </dataValidation>
    <dataValidation type="list" allowBlank="1" showInputMessage="1" showErrorMessage="1" sqref="O91" xr:uid="{E2E8F7C5-3BB4-4FC7-9D60-6007E47D598C}">
      <formula1>$R$3:$R$8</formula1>
    </dataValidation>
    <dataValidation type="list" allowBlank="1" showInputMessage="1" showErrorMessage="1" sqref="O139" xr:uid="{E547979B-FDFA-43D6-B0B0-361A4D8BF7D4}">
      <formula1>$S$3:$S$4</formula1>
    </dataValidation>
    <dataValidation type="list" allowBlank="1" showInputMessage="1" showErrorMessage="1" sqref="O145:O148" xr:uid="{0F161293-9443-4633-82DD-0ED4C9D0FFB1}">
      <formula1>$T$3:$T$8</formula1>
    </dataValidation>
    <dataValidation type="list" allowBlank="1" showInputMessage="1" showErrorMessage="1" sqref="O150:O165" xr:uid="{669B962B-E1F8-4639-89E7-9D5ED5189AF1}">
      <formula1>$U$3:$U$5</formula1>
    </dataValidation>
    <dataValidation type="list" allowBlank="1" showInputMessage="1" showErrorMessage="1" sqref="O167:O178 O191:O202" xr:uid="{D6749327-373B-421A-B461-36C2E275FFCC}">
      <formula1>$V$3:$V$8</formula1>
    </dataValidation>
    <dataValidation type="list" allowBlank="1" showInputMessage="1" showErrorMessage="1" sqref="O179:O190 O203:O214" xr:uid="{36D9B83F-20B5-4C75-BAE2-92F867D7B4D5}">
      <formula1>$W$3:$W$6</formula1>
    </dataValidation>
    <dataValidation type="list" allowBlank="1" showInputMessage="1" showErrorMessage="1" sqref="O215:O221" xr:uid="{6B45563A-BD8B-401A-81C7-C6DAFDC88896}">
      <formula1>$X$3:$X$4</formula1>
    </dataValidation>
    <dataValidation type="list" allowBlank="1" showInputMessage="1" showErrorMessage="1" sqref="O222:O226" xr:uid="{4FF73B74-AD91-487A-9E31-4172DC4074CB}">
      <formula1>$Y$3:$Y$6</formula1>
    </dataValidation>
    <dataValidation type="list" allowBlank="1" showInputMessage="1" showErrorMessage="1" sqref="O227:O228" xr:uid="{DDC3E205-E1CB-41F3-A802-09179E4BCA67}">
      <formula1>$Z$3:$Z$5</formula1>
    </dataValidation>
    <dataValidation type="list" allowBlank="1" showInputMessage="1" showErrorMessage="1" sqref="O230:O231" xr:uid="{24BAF35C-224E-4FEF-BE18-8FA489087E75}">
      <formula1>$AA$3:$AA$4</formula1>
    </dataValidation>
    <dataValidation type="list" allowBlank="1" showInputMessage="1" showErrorMessage="1" sqref="O232:O248" xr:uid="{6764DA48-69D7-4F94-8680-C069A463D4DC}">
      <formula1>$AB$3:$AB$4</formula1>
    </dataValidation>
    <dataValidation type="list" allowBlank="1" showInputMessage="1" showErrorMessage="1" sqref="O249:O255" xr:uid="{C63E155B-115A-45CF-A4F3-E85BBFBBDC5C}">
      <formula1>$AC$3:$AC$7</formula1>
    </dataValidation>
    <dataValidation type="list" allowBlank="1" showInputMessage="1" showErrorMessage="1" sqref="O256" xr:uid="{1D38C763-A896-4E59-8DBB-7C260BA9D9B6}">
      <formula1>$AD$3:$AD$5</formula1>
    </dataValidation>
    <dataValidation type="list" allowBlank="1" showInputMessage="1" showErrorMessage="1" sqref="O263:O267" xr:uid="{7ED29AEC-59E6-424E-A336-0472718DA935}">
      <formula1>$AF$3:$AF$4</formula1>
    </dataValidation>
    <dataValidation type="list" allowBlank="1" showInputMessage="1" showErrorMessage="1" sqref="O269:O277" xr:uid="{DC4774F8-AE06-4C30-927C-B121C271D067}">
      <formula1>$AG$3:$AG$4</formula1>
    </dataValidation>
    <dataValidation type="list" allowBlank="1" showInputMessage="1" showErrorMessage="1" sqref="O279" xr:uid="{3DE1BF63-A9A2-431D-A227-FE77756864F4}">
      <formula1>$AH$3:$AH$7</formula1>
    </dataValidation>
    <dataValidation type="list" allowBlank="1" showInputMessage="1" showErrorMessage="1" sqref="O304" xr:uid="{DDA8E90F-D578-4E50-92D7-9E9BB40852CA}">
      <formula1>$AJ$3:$AJ$4</formula1>
    </dataValidation>
    <dataValidation type="list" allowBlank="1" showInputMessage="1" showErrorMessage="1" sqref="O305:O309" xr:uid="{EDED1493-30FC-4F2E-AFC6-976DE74D10E7}">
      <formula1>$AK$3:$AK$4</formula1>
    </dataValidation>
    <dataValidation type="list" allowBlank="1" showInputMessage="1" showErrorMessage="1" sqref="O310:O313" xr:uid="{224FC8AA-4C31-4E75-ACCC-36AD216CC87C}">
      <formula1>$AL$3:$AL$5</formula1>
    </dataValidation>
    <dataValidation type="list" allowBlank="1" showInputMessage="1" showErrorMessage="1" sqref="O314:O315" xr:uid="{198F4136-3AC3-427D-9F4D-93762CA4803A}">
      <formula1>$AM$3:$AM$4</formula1>
    </dataValidation>
    <dataValidation type="list" allowBlank="1" showInputMessage="1" showErrorMessage="1" sqref="O317:O322" xr:uid="{41B90B03-B60E-4CC0-9DD0-3DF9043C061B}">
      <formula1>$AN$3:$AN$5</formula1>
    </dataValidation>
    <dataValidation type="list" allowBlank="1" showInputMessage="1" showErrorMessage="1" sqref="O324:O372" xr:uid="{40B9D499-80BA-4F68-98A6-7E9BE535E175}">
      <formula1>$AO$3:$AO$4</formula1>
    </dataValidation>
    <dataValidation type="list" allowBlank="1" showInputMessage="1" showErrorMessage="1" sqref="O373" xr:uid="{EF1C8E32-86AE-4F6E-9055-597394278DE3}">
      <formula1>$AP$3:$AP$4</formula1>
    </dataValidation>
    <dataValidation type="list" allowBlank="1" showInputMessage="1" showErrorMessage="1" sqref="O374:O375" xr:uid="{49D6E435-89A5-449C-B3EC-7487B7080731}">
      <formula1>$AQ$3:$AQ$5</formula1>
    </dataValidation>
    <dataValidation type="list" allowBlank="1" showInputMessage="1" showErrorMessage="1" sqref="O376" xr:uid="{D23E2964-C84D-4026-AE22-9E84BC769745}">
      <formula1>$AR$3:$AR$4</formula1>
    </dataValidation>
    <dataValidation type="list" allowBlank="1" showInputMessage="1" showErrorMessage="1" sqref="O6" xr:uid="{31C08051-ADF3-40D7-BFB5-EFE8454E3CDB}">
      <formula1>$B$3:$B$5</formula1>
    </dataValidation>
    <dataValidation type="list" allowBlank="1" showInputMessage="1" showErrorMessage="1" sqref="O282:O284" xr:uid="{9971426A-9608-46B6-98AD-78312FFF5812}">
      <formula1>$AI$3:$AI$8</formula1>
    </dataValidation>
    <dataValidation type="list" allowBlank="1" showInputMessage="1" showErrorMessage="1" sqref="O27:O30" xr:uid="{6006C5DE-EFB2-4E32-A26A-A6E792EDA7BF}">
      <formula1>$G$3:$G$6</formula1>
    </dataValidation>
    <dataValidation type="list" allowBlank="1" showInputMessage="1" showErrorMessage="1" sqref="O257:O262" xr:uid="{2A615E60-CC61-4932-A04E-D51ED17B214E}">
      <formula1>$AE$3:$AE$5</formula1>
    </dataValidation>
    <dataValidation type="list" allowBlank="1" showInputMessage="1" showErrorMessage="1" sqref="E3" xr:uid="{251B9123-0880-4169-95BA-EE8F34E5434C}">
      <formula1>$A$3:$A$133</formula1>
    </dataValidation>
  </dataValidations>
  <hyperlinks>
    <hyperlink ref="G3:O3" location="'All Country Summary (2023)'!A1" display="Go to summary page" xr:uid="{03785CBE-2E9A-4AF6-9F9D-532581E1FD4D}"/>
  </hyperlinks>
  <pageMargins left="0.25" right="0.25" top="0.75" bottom="0.75" header="0.3" footer="0.3"/>
  <pageSetup paperSize="141" scale="75"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B4551-BD5F-48DD-A855-6AA21090DB42}">
  <sheetPr>
    <tabColor rgb="FFCC3399"/>
  </sheetPr>
  <dimension ref="A1:Q391"/>
  <sheetViews>
    <sheetView showGridLines="0" zoomScaleNormal="100" workbookViewId="0">
      <selection activeCell="L3" sqref="L3"/>
    </sheetView>
  </sheetViews>
  <sheetFormatPr defaultColWidth="8.7109375" defaultRowHeight="14.45"/>
  <cols>
    <col min="1" max="1" width="2.140625" customWidth="1"/>
    <col min="2" max="2" width="6.5703125" customWidth="1"/>
    <col min="3" max="3" width="3.28515625" customWidth="1"/>
    <col min="4" max="4" width="16.140625" customWidth="1"/>
    <col min="5" max="5" width="61" customWidth="1"/>
    <col min="6" max="6" width="16.28515625" customWidth="1"/>
    <col min="7" max="7" width="26.42578125" customWidth="1"/>
    <col min="8" max="8" width="22" customWidth="1"/>
    <col min="9" max="10" width="19.140625" customWidth="1"/>
    <col min="11" max="11" width="19.7109375" customWidth="1"/>
    <col min="12" max="12" width="17.5703125" customWidth="1"/>
    <col min="13" max="13" width="19.28515625" customWidth="1"/>
    <col min="14" max="14" width="33.140625" customWidth="1"/>
    <col min="15" max="15" width="60.28515625" customWidth="1"/>
    <col min="16" max="16" width="60.42578125" customWidth="1"/>
  </cols>
  <sheetData>
    <row r="1" spans="2:16" ht="53.25" customHeight="1">
      <c r="F1" s="2128"/>
      <c r="G1" s="2128"/>
      <c r="H1" s="2128"/>
      <c r="I1" s="2128"/>
      <c r="J1" s="2128"/>
      <c r="K1" s="2128"/>
      <c r="L1" s="2128"/>
      <c r="M1" s="2128"/>
      <c r="N1" s="2128"/>
    </row>
    <row r="2" spans="2:16" ht="37.5" customHeight="1">
      <c r="B2" s="408" t="s">
        <v>1376</v>
      </c>
      <c r="C2" s="479"/>
      <c r="D2" s="479"/>
      <c r="E2" s="479"/>
      <c r="F2" s="179"/>
      <c r="G2" s="2130" t="s">
        <v>830</v>
      </c>
      <c r="H2" s="2130"/>
      <c r="I2" s="2130"/>
      <c r="J2" s="2130"/>
      <c r="K2" s="2130"/>
      <c r="L2" s="2130"/>
      <c r="M2" s="2130"/>
      <c r="N2" s="2130"/>
      <c r="O2" s="2130"/>
    </row>
    <row r="3" spans="2:16" ht="45.75" customHeight="1">
      <c r="B3" s="173"/>
      <c r="C3" s="174"/>
      <c r="D3" s="175" t="s">
        <v>1377</v>
      </c>
      <c r="E3" s="176" t="s">
        <v>4608</v>
      </c>
      <c r="F3" s="177" t="s">
        <v>1379</v>
      </c>
      <c r="G3" s="178"/>
      <c r="H3" s="179"/>
      <c r="I3" s="179"/>
      <c r="J3" s="179"/>
      <c r="K3" s="180"/>
      <c r="L3" s="180"/>
      <c r="M3" s="180"/>
      <c r="N3" s="181"/>
    </row>
    <row r="4" spans="2:16" ht="39" customHeight="1">
      <c r="B4" s="1402" t="s">
        <v>1380</v>
      </c>
      <c r="C4" s="1402"/>
      <c r="D4" s="1402"/>
      <c r="E4" s="1402"/>
      <c r="F4" s="1402"/>
      <c r="G4" s="1402"/>
      <c r="H4" s="1402"/>
      <c r="I4" s="1402"/>
      <c r="J4" s="1402"/>
      <c r="K4" s="1402"/>
      <c r="L4" s="1402"/>
      <c r="M4" s="1402"/>
      <c r="N4" s="1402"/>
      <c r="O4" t="s">
        <v>1381</v>
      </c>
    </row>
    <row r="5" spans="2:16" ht="15.75">
      <c r="B5" s="1416" t="s">
        <v>1382</v>
      </c>
      <c r="C5" s="1417"/>
      <c r="D5" s="1417"/>
      <c r="E5" s="1417"/>
      <c r="F5" s="1417"/>
      <c r="G5" s="1417"/>
      <c r="H5" s="1417"/>
      <c r="I5" s="1417"/>
      <c r="J5" s="1417"/>
      <c r="K5" s="1417"/>
      <c r="L5" s="1417"/>
      <c r="M5" s="1417"/>
      <c r="N5" s="1417"/>
      <c r="O5" s="1417"/>
      <c r="P5" s="1418"/>
    </row>
    <row r="6" spans="2:16" ht="78.75" customHeight="1">
      <c r="B6" s="182" t="s">
        <v>1383</v>
      </c>
      <c r="C6" s="1419" t="s">
        <v>1384</v>
      </c>
      <c r="D6" s="1419"/>
      <c r="E6" s="1419"/>
      <c r="F6" s="1419"/>
      <c r="G6" s="1419"/>
      <c r="H6" s="1420"/>
      <c r="I6" s="183" t="s">
        <v>1385</v>
      </c>
      <c r="J6" s="184" t="s">
        <v>1386</v>
      </c>
      <c r="K6" s="1663" t="s">
        <v>4609</v>
      </c>
      <c r="L6" s="1664"/>
      <c r="M6" s="1664"/>
      <c r="N6" s="1665"/>
      <c r="O6" s="1424"/>
      <c r="P6" s="1424"/>
    </row>
    <row r="7" spans="2:16" ht="27" customHeight="1">
      <c r="B7" s="1427" t="s">
        <v>1388</v>
      </c>
      <c r="C7" s="1428"/>
      <c r="D7" s="1428"/>
      <c r="E7" s="1428"/>
      <c r="F7" s="1428"/>
      <c r="G7" s="1428"/>
      <c r="H7" s="1428"/>
      <c r="I7" s="1428"/>
      <c r="J7" s="1428"/>
      <c r="K7" s="1428"/>
      <c r="L7" s="1428"/>
      <c r="M7" s="1428"/>
      <c r="N7" s="1429"/>
      <c r="O7" s="1425"/>
      <c r="P7" s="1425"/>
    </row>
    <row r="8" spans="2:16" ht="21.75" customHeight="1">
      <c r="B8" s="205" t="s">
        <v>394</v>
      </c>
      <c r="C8" s="1414" t="s">
        <v>1389</v>
      </c>
      <c r="D8" s="1414"/>
      <c r="E8" s="1415"/>
      <c r="F8" s="1430" t="s">
        <v>4610</v>
      </c>
      <c r="G8" s="1431"/>
      <c r="H8" s="1431"/>
      <c r="I8" s="1431"/>
      <c r="J8" s="1431"/>
      <c r="K8" s="1431"/>
      <c r="L8" s="1431"/>
      <c r="M8" s="1431"/>
      <c r="N8" s="1431"/>
      <c r="O8" s="1425"/>
      <c r="P8" s="1425"/>
    </row>
    <row r="9" spans="2:16" ht="27.95">
      <c r="B9" s="191" t="s">
        <v>396</v>
      </c>
      <c r="C9" s="1414" t="s">
        <v>1391</v>
      </c>
      <c r="D9" s="1414"/>
      <c r="E9" s="1414"/>
      <c r="F9" s="1414"/>
      <c r="G9" s="1414"/>
      <c r="H9" s="1415"/>
      <c r="I9" s="192" t="s">
        <v>1392</v>
      </c>
      <c r="J9" s="2306"/>
      <c r="K9" s="2307"/>
      <c r="L9" s="2307"/>
      <c r="M9" s="2307"/>
      <c r="N9" s="2308"/>
      <c r="O9" s="1425"/>
      <c r="P9" s="1425"/>
    </row>
    <row r="10" spans="2:16" ht="34.5" customHeight="1">
      <c r="B10" s="195" t="s">
        <v>394</v>
      </c>
      <c r="C10" s="1414" t="s">
        <v>1393</v>
      </c>
      <c r="D10" s="1414"/>
      <c r="E10" s="1414"/>
      <c r="F10" s="1414"/>
      <c r="G10" s="1414"/>
      <c r="H10" s="1415"/>
      <c r="I10" s="203" t="s">
        <v>1496</v>
      </c>
      <c r="J10" s="1409" t="s">
        <v>1394</v>
      </c>
      <c r="K10" s="1410"/>
      <c r="L10" s="1411" t="s">
        <v>4611</v>
      </c>
      <c r="M10" s="1412"/>
      <c r="N10" s="1413"/>
      <c r="O10" s="1425"/>
      <c r="P10" s="1425"/>
    </row>
    <row r="11" spans="2:16" ht="43.5" customHeight="1">
      <c r="B11" s="198" t="s">
        <v>401</v>
      </c>
      <c r="C11" s="1414" t="s">
        <v>1396</v>
      </c>
      <c r="D11" s="1414"/>
      <c r="E11" s="1414"/>
      <c r="F11" s="1414"/>
      <c r="G11" s="1414"/>
      <c r="H11" s="1415"/>
      <c r="I11" s="203" t="s">
        <v>1520</v>
      </c>
      <c r="J11" s="1409" t="s">
        <v>1394</v>
      </c>
      <c r="K11" s="1410"/>
      <c r="L11" s="1411"/>
      <c r="M11" s="1412"/>
      <c r="N11" s="1413"/>
      <c r="O11" s="1425"/>
      <c r="P11" s="1425"/>
    </row>
    <row r="12" spans="2:16" ht="47.25" customHeight="1">
      <c r="B12" s="347" t="s">
        <v>403</v>
      </c>
      <c r="C12" s="1414" t="s">
        <v>1398</v>
      </c>
      <c r="D12" s="1414"/>
      <c r="E12" s="1414"/>
      <c r="F12" s="1414"/>
      <c r="G12" s="1414"/>
      <c r="H12" s="1415"/>
      <c r="I12" s="203" t="s">
        <v>1385</v>
      </c>
      <c r="J12" s="1409" t="s">
        <v>1394</v>
      </c>
      <c r="K12" s="1410"/>
      <c r="L12" s="1411" t="s">
        <v>4612</v>
      </c>
      <c r="M12" s="1412"/>
      <c r="N12" s="1413"/>
      <c r="O12" s="1425"/>
      <c r="P12" s="1425"/>
    </row>
    <row r="13" spans="2:16" ht="33" customHeight="1">
      <c r="B13" s="198" t="s">
        <v>405</v>
      </c>
      <c r="C13" s="1414" t="s">
        <v>1400</v>
      </c>
      <c r="D13" s="1414"/>
      <c r="E13" s="1414"/>
      <c r="F13" s="1414"/>
      <c r="G13" s="1414"/>
      <c r="H13" s="1415"/>
      <c r="I13" s="203" t="s">
        <v>1385</v>
      </c>
      <c r="J13" s="1409" t="s">
        <v>1401</v>
      </c>
      <c r="K13" s="1410"/>
      <c r="L13" s="1411" t="s">
        <v>4613</v>
      </c>
      <c r="M13" s="1412"/>
      <c r="N13" s="1413"/>
      <c r="O13" s="1425"/>
      <c r="P13" s="1425"/>
    </row>
    <row r="14" spans="2:16" ht="33" customHeight="1">
      <c r="B14" s="198" t="s">
        <v>408</v>
      </c>
      <c r="C14" s="1414" t="s">
        <v>1403</v>
      </c>
      <c r="D14" s="1414"/>
      <c r="E14" s="1414"/>
      <c r="F14" s="1414"/>
      <c r="G14" s="1414"/>
      <c r="H14" s="1415"/>
      <c r="I14" s="203" t="s">
        <v>1385</v>
      </c>
      <c r="J14" s="1409" t="s">
        <v>1404</v>
      </c>
      <c r="K14" s="1410"/>
      <c r="L14" s="1411" t="s">
        <v>4614</v>
      </c>
      <c r="M14" s="1412"/>
      <c r="N14" s="1413"/>
      <c r="O14" s="1425"/>
      <c r="P14" s="1425"/>
    </row>
    <row r="15" spans="2:16" ht="62.25" customHeight="1">
      <c r="B15" s="198" t="s">
        <v>410</v>
      </c>
      <c r="C15" s="1414" t="s">
        <v>1406</v>
      </c>
      <c r="D15" s="1414"/>
      <c r="E15" s="1414"/>
      <c r="F15" s="1414"/>
      <c r="G15" s="1414"/>
      <c r="H15" s="1415"/>
      <c r="I15" s="203" t="s">
        <v>1385</v>
      </c>
      <c r="J15" s="1409" t="s">
        <v>1407</v>
      </c>
      <c r="K15" s="1410"/>
      <c r="L15" s="1411" t="s">
        <v>4615</v>
      </c>
      <c r="M15" s="1412"/>
      <c r="N15" s="1413"/>
      <c r="O15" s="1425"/>
      <c r="P15" s="1425"/>
    </row>
    <row r="16" spans="2:16" ht="26.25" customHeight="1">
      <c r="B16" s="198" t="s">
        <v>413</v>
      </c>
      <c r="C16" s="1414" t="s">
        <v>1409</v>
      </c>
      <c r="D16" s="1414"/>
      <c r="E16" s="1414"/>
      <c r="F16" s="1414"/>
      <c r="G16" s="1414"/>
      <c r="H16" s="1415"/>
      <c r="I16" s="203" t="s">
        <v>1385</v>
      </c>
      <c r="J16" s="1409" t="s">
        <v>1410</v>
      </c>
      <c r="K16" s="1410"/>
      <c r="L16" s="2172" t="s">
        <v>4616</v>
      </c>
      <c r="M16" s="1907"/>
      <c r="N16" s="1908"/>
      <c r="O16" s="1425"/>
      <c r="P16" s="1425"/>
    </row>
    <row r="17" spans="2:16" ht="26.25" customHeight="1">
      <c r="B17" s="198" t="s">
        <v>416</v>
      </c>
      <c r="C17" s="1414" t="s">
        <v>1412</v>
      </c>
      <c r="D17" s="1414"/>
      <c r="E17" s="1414"/>
      <c r="F17" s="1414"/>
      <c r="G17" s="1414"/>
      <c r="H17" s="1415"/>
      <c r="I17" s="203" t="s">
        <v>1413</v>
      </c>
      <c r="J17" s="1409" t="s">
        <v>1410</v>
      </c>
      <c r="K17" s="1410"/>
      <c r="L17" s="1411"/>
      <c r="M17" s="1412"/>
      <c r="N17" s="1413"/>
      <c r="O17" s="1425"/>
      <c r="P17" s="1425"/>
    </row>
    <row r="18" spans="2:16" ht="30.95" customHeight="1">
      <c r="B18" s="198" t="s">
        <v>418</v>
      </c>
      <c r="C18" s="1414" t="s">
        <v>1414</v>
      </c>
      <c r="D18" s="1414"/>
      <c r="E18" s="1414"/>
      <c r="F18" s="1414"/>
      <c r="G18" s="1414"/>
      <c r="H18" s="1415"/>
      <c r="I18" s="203" t="s">
        <v>1520</v>
      </c>
      <c r="J18" s="1409" t="s">
        <v>1410</v>
      </c>
      <c r="K18" s="1410"/>
      <c r="L18" s="1411"/>
      <c r="M18" s="1412"/>
      <c r="N18" s="1413"/>
      <c r="O18" s="1426"/>
      <c r="P18" s="1426"/>
    </row>
    <row r="19" spans="2:16" ht="24" customHeight="1">
      <c r="B19" s="191" t="s">
        <v>420</v>
      </c>
      <c r="C19" s="1414" t="s">
        <v>1416</v>
      </c>
      <c r="D19" s="1414"/>
      <c r="E19" s="1414"/>
      <c r="F19" s="1414"/>
      <c r="G19" s="1414"/>
      <c r="H19" s="1415"/>
      <c r="I19" s="203" t="s">
        <v>1385</v>
      </c>
      <c r="J19" s="1432" t="s">
        <v>1417</v>
      </c>
      <c r="K19" s="3619" t="s">
        <v>4617</v>
      </c>
      <c r="L19" s="3620"/>
      <c r="M19" s="3620"/>
      <c r="N19" s="3621"/>
      <c r="O19" s="201"/>
      <c r="P19" s="202"/>
    </row>
    <row r="20" spans="2:16" ht="24" customHeight="1">
      <c r="B20" s="191" t="s">
        <v>423</v>
      </c>
      <c r="C20" s="1414" t="s">
        <v>1420</v>
      </c>
      <c r="D20" s="1414"/>
      <c r="E20" s="1414"/>
      <c r="F20" s="1414"/>
      <c r="G20" s="1414"/>
      <c r="H20" s="1415"/>
      <c r="I20" s="203" t="s">
        <v>1385</v>
      </c>
      <c r="J20" s="1433"/>
      <c r="K20" s="3622"/>
      <c r="L20" s="3623"/>
      <c r="M20" s="3623"/>
      <c r="N20" s="3624"/>
      <c r="O20" s="201"/>
      <c r="P20" s="202"/>
    </row>
    <row r="21" spans="2:16" ht="24" customHeight="1">
      <c r="B21" s="191" t="s">
        <v>425</v>
      </c>
      <c r="C21" s="1414" t="s">
        <v>1421</v>
      </c>
      <c r="D21" s="1414"/>
      <c r="E21" s="1414"/>
      <c r="F21" s="1414"/>
      <c r="G21" s="1414"/>
      <c r="H21" s="1415"/>
      <c r="I21" s="203" t="s">
        <v>1422</v>
      </c>
      <c r="J21" s="1433"/>
      <c r="K21" s="3622"/>
      <c r="L21" s="3623"/>
      <c r="M21" s="3623"/>
      <c r="N21" s="3624"/>
      <c r="O21" s="1443"/>
      <c r="P21" s="1443"/>
    </row>
    <row r="22" spans="2:16" ht="34.5" customHeight="1">
      <c r="B22" s="191" t="s">
        <v>427</v>
      </c>
      <c r="C22" s="1414" t="s">
        <v>1424</v>
      </c>
      <c r="D22" s="1414"/>
      <c r="E22" s="1414"/>
      <c r="F22" s="1414"/>
      <c r="G22" s="1414"/>
      <c r="H22" s="1415"/>
      <c r="I22" s="203" t="s">
        <v>1385</v>
      </c>
      <c r="J22" s="1433"/>
      <c r="K22" s="3622"/>
      <c r="L22" s="3623"/>
      <c r="M22" s="3623"/>
      <c r="N22" s="3624"/>
      <c r="O22" s="1425"/>
      <c r="P22" s="1425"/>
    </row>
    <row r="23" spans="2:16" ht="330.75" customHeight="1">
      <c r="B23" s="189" t="s">
        <v>394</v>
      </c>
      <c r="C23" s="2088" t="s">
        <v>1425</v>
      </c>
      <c r="D23" s="2088"/>
      <c r="E23" s="2088"/>
      <c r="F23" s="2088"/>
      <c r="G23" s="2088"/>
      <c r="H23" s="2220"/>
      <c r="I23" s="203" t="s">
        <v>1385</v>
      </c>
      <c r="J23" s="1433"/>
      <c r="K23" s="3625"/>
      <c r="L23" s="3626"/>
      <c r="M23" s="3626"/>
      <c r="N23" s="3627"/>
      <c r="O23" s="1444"/>
      <c r="P23" s="1444"/>
    </row>
    <row r="24" spans="2:16" ht="24.75" customHeight="1">
      <c r="B24" s="1416" t="s">
        <v>1426</v>
      </c>
      <c r="C24" s="1417"/>
      <c r="D24" s="1417"/>
      <c r="E24" s="1417"/>
      <c r="F24" s="1417"/>
      <c r="G24" s="1417"/>
      <c r="H24" s="1417"/>
      <c r="I24" s="1417"/>
      <c r="J24" s="1417"/>
      <c r="K24" s="1417"/>
      <c r="L24" s="1417"/>
      <c r="M24" s="1417"/>
      <c r="N24" s="1417"/>
      <c r="O24" s="1417"/>
      <c r="P24" s="1418"/>
    </row>
    <row r="25" spans="2:16" ht="60" customHeight="1">
      <c r="B25" s="1446" t="s">
        <v>430</v>
      </c>
      <c r="C25" s="1448" t="s">
        <v>1427</v>
      </c>
      <c r="D25" s="1448"/>
      <c r="E25" s="1448"/>
      <c r="F25" s="1449"/>
      <c r="G25" s="208" t="s">
        <v>1428</v>
      </c>
      <c r="H25" s="209" t="s">
        <v>1429</v>
      </c>
      <c r="I25" s="210" t="s">
        <v>1430</v>
      </c>
      <c r="J25" s="209" t="s">
        <v>1431</v>
      </c>
      <c r="K25" s="1452" t="s">
        <v>1432</v>
      </c>
      <c r="L25" s="2162" t="s">
        <v>4618</v>
      </c>
      <c r="M25" s="3569"/>
      <c r="N25" s="3570"/>
      <c r="O25" s="212"/>
      <c r="P25" s="213"/>
    </row>
    <row r="26" spans="2:16" ht="67.5" customHeight="1">
      <c r="B26" s="1447"/>
      <c r="C26" s="1450"/>
      <c r="D26" s="1450"/>
      <c r="E26" s="1450"/>
      <c r="F26" s="1451"/>
      <c r="G26" s="216" t="s">
        <v>1435</v>
      </c>
      <c r="H26" s="217">
        <v>2022</v>
      </c>
      <c r="I26" s="216" t="s">
        <v>1436</v>
      </c>
      <c r="J26" s="217">
        <v>2022</v>
      </c>
      <c r="K26" s="1453"/>
      <c r="L26" s="2134"/>
      <c r="M26" s="2135"/>
      <c r="N26" s="2136"/>
      <c r="O26" s="187"/>
      <c r="P26" s="222"/>
    </row>
    <row r="27" spans="2:16" ht="78.75" customHeight="1">
      <c r="B27" s="191" t="s">
        <v>437</v>
      </c>
      <c r="C27" s="1414" t="s">
        <v>1437</v>
      </c>
      <c r="D27" s="1414"/>
      <c r="E27" s="1414"/>
      <c r="F27" s="1414"/>
      <c r="G27" s="1414"/>
      <c r="H27" s="1414"/>
      <c r="I27" s="1415"/>
      <c r="J27" s="1060" t="s">
        <v>2420</v>
      </c>
      <c r="K27" s="1453"/>
      <c r="L27" s="2134"/>
      <c r="M27" s="2135"/>
      <c r="N27" s="2136"/>
      <c r="O27" s="1443"/>
      <c r="P27" s="1443"/>
    </row>
    <row r="28" spans="2:16" ht="45.75" customHeight="1">
      <c r="B28" s="224"/>
      <c r="C28" s="225" t="s">
        <v>394</v>
      </c>
      <c r="D28" s="1414" t="s">
        <v>1439</v>
      </c>
      <c r="E28" s="1414"/>
      <c r="F28" s="1414"/>
      <c r="G28" s="1414"/>
      <c r="H28" s="1414"/>
      <c r="I28" s="1415"/>
      <c r="J28" s="1061" t="s">
        <v>2420</v>
      </c>
      <c r="K28" s="1453"/>
      <c r="L28" s="2134"/>
      <c r="M28" s="2135"/>
      <c r="N28" s="2136"/>
      <c r="O28" s="1425"/>
      <c r="P28" s="1425"/>
    </row>
    <row r="29" spans="2:16" ht="49.5" customHeight="1">
      <c r="B29" s="227" t="s">
        <v>440</v>
      </c>
      <c r="C29" s="1414" t="s">
        <v>1440</v>
      </c>
      <c r="D29" s="1414"/>
      <c r="E29" s="1414"/>
      <c r="F29" s="1414"/>
      <c r="G29" s="1415"/>
      <c r="H29" s="1563" t="s">
        <v>4619</v>
      </c>
      <c r="I29" s="1655"/>
      <c r="J29" s="1564"/>
      <c r="K29" s="1453"/>
      <c r="L29" s="2134"/>
      <c r="M29" s="2135"/>
      <c r="N29" s="2136"/>
      <c r="O29" s="1426"/>
      <c r="P29" s="1426"/>
    </row>
    <row r="30" spans="2:16" ht="24.75" customHeight="1">
      <c r="B30" s="227"/>
      <c r="C30" s="225"/>
      <c r="D30" s="1414" t="s">
        <v>1442</v>
      </c>
      <c r="E30" s="1414"/>
      <c r="F30" s="225"/>
      <c r="G30" s="244"/>
      <c r="H30" s="1574" t="s">
        <v>4620</v>
      </c>
      <c r="I30" s="1685"/>
      <c r="J30" s="1575"/>
      <c r="K30" s="1453"/>
      <c r="L30" s="2134"/>
      <c r="M30" s="2135"/>
      <c r="N30" s="2136"/>
      <c r="O30" s="199"/>
      <c r="P30" s="199"/>
    </row>
    <row r="31" spans="2:16" ht="28.5" customHeight="1">
      <c r="B31" s="334"/>
      <c r="C31" s="1484" t="s">
        <v>1444</v>
      </c>
      <c r="D31" s="1484"/>
      <c r="E31" s="1484"/>
      <c r="F31" s="1484"/>
      <c r="G31" s="1485"/>
      <c r="H31" s="2291" t="s">
        <v>1445</v>
      </c>
      <c r="I31" s="2292"/>
      <c r="J31" s="2293"/>
      <c r="K31" s="1453"/>
      <c r="L31" s="2134"/>
      <c r="M31" s="2135"/>
      <c r="N31" s="2136"/>
      <c r="O31" s="202"/>
      <c r="P31" s="202"/>
    </row>
    <row r="32" spans="2:16" ht="22.5" customHeight="1">
      <c r="B32" s="334"/>
      <c r="C32" s="225"/>
      <c r="D32" s="1414" t="s">
        <v>1442</v>
      </c>
      <c r="E32" s="1414"/>
      <c r="F32" s="225"/>
      <c r="G32" s="225"/>
      <c r="H32" s="1979" t="s">
        <v>92</v>
      </c>
      <c r="I32" s="1979"/>
      <c r="J32" s="1979"/>
      <c r="K32" s="218"/>
      <c r="L32" s="3571"/>
      <c r="M32" s="3572"/>
      <c r="N32" s="3573"/>
      <c r="O32" s="187"/>
      <c r="P32" s="187"/>
    </row>
    <row r="33" spans="2:17" ht="51" customHeight="1">
      <c r="B33" s="229" t="s">
        <v>444</v>
      </c>
      <c r="C33" s="1445" t="s">
        <v>1448</v>
      </c>
      <c r="D33" s="1445"/>
      <c r="E33" s="1445"/>
      <c r="F33" s="1445"/>
      <c r="G33" s="1445"/>
      <c r="H33" s="1445"/>
      <c r="I33" s="1817"/>
      <c r="J33" s="481" t="s">
        <v>1385</v>
      </c>
      <c r="K33" s="235" t="s">
        <v>1449</v>
      </c>
      <c r="L33" s="2003"/>
      <c r="M33" s="2004"/>
      <c r="N33" s="2005"/>
      <c r="O33" s="206"/>
      <c r="P33" s="206"/>
    </row>
    <row r="34" spans="2:17" ht="46.5" customHeight="1">
      <c r="B34" s="1490" t="s">
        <v>1450</v>
      </c>
      <c r="C34" s="1491"/>
      <c r="D34" s="1491"/>
      <c r="E34" s="1491"/>
      <c r="F34" s="1491"/>
      <c r="G34" s="1491"/>
      <c r="H34" s="1491"/>
      <c r="I34" s="1491"/>
      <c r="J34" s="1491"/>
      <c r="K34" s="2283"/>
      <c r="L34" s="1491"/>
      <c r="M34" s="1491"/>
      <c r="N34" s="1491"/>
      <c r="O34" s="1491"/>
      <c r="P34" s="1492"/>
    </row>
    <row r="35" spans="2:17" ht="90.6" customHeight="1">
      <c r="B35" s="233" t="s">
        <v>448</v>
      </c>
      <c r="C35" s="2088" t="s">
        <v>1451</v>
      </c>
      <c r="D35" s="2088"/>
      <c r="E35" s="2088"/>
      <c r="F35" s="2088"/>
      <c r="G35" s="2088"/>
      <c r="H35" s="2088"/>
      <c r="I35" s="2220"/>
      <c r="J35" s="234" t="s">
        <v>1385</v>
      </c>
      <c r="K35" s="482" t="s">
        <v>1449</v>
      </c>
      <c r="L35" s="2284" t="s">
        <v>4621</v>
      </c>
      <c r="M35" s="2285"/>
      <c r="N35" s="2286"/>
      <c r="O35" s="236"/>
      <c r="P35" s="204"/>
    </row>
    <row r="36" spans="2:17" ht="26.25" customHeight="1">
      <c r="B36" s="2110" t="s">
        <v>1453</v>
      </c>
      <c r="C36" s="1496"/>
      <c r="D36" s="1496"/>
      <c r="E36" s="1496"/>
      <c r="F36" s="1496"/>
      <c r="G36" s="1496"/>
      <c r="H36" s="1496"/>
      <c r="I36" s="1496"/>
      <c r="J36" s="1496"/>
      <c r="K36" s="2276"/>
      <c r="L36" s="1496"/>
      <c r="M36" s="1496"/>
      <c r="N36" s="1496"/>
      <c r="O36" s="1496"/>
      <c r="P36" s="1497"/>
    </row>
    <row r="37" spans="2:17" ht="68.25" customHeight="1">
      <c r="B37" s="233" t="s">
        <v>451</v>
      </c>
      <c r="C37" s="1498" t="s">
        <v>1454</v>
      </c>
      <c r="D37" s="1498"/>
      <c r="E37" s="1498"/>
      <c r="F37" s="1499"/>
      <c r="G37" s="237" t="s">
        <v>1455</v>
      </c>
      <c r="H37" s="483" t="s">
        <v>1456</v>
      </c>
      <c r="I37" s="1515" t="s">
        <v>1457</v>
      </c>
      <c r="J37" s="1516"/>
      <c r="K37" s="1515" t="s">
        <v>1458</v>
      </c>
      <c r="L37" s="1531"/>
      <c r="M37" s="1531"/>
      <c r="N37" s="2111"/>
      <c r="O37" s="1504"/>
      <c r="P37" s="1504"/>
    </row>
    <row r="38" spans="2:17" ht="36" customHeight="1">
      <c r="B38" s="198" t="s">
        <v>394</v>
      </c>
      <c r="C38" s="1414" t="s">
        <v>1459</v>
      </c>
      <c r="D38" s="1414"/>
      <c r="E38" s="1414"/>
      <c r="F38" s="1415"/>
      <c r="G38" s="240">
        <v>100000</v>
      </c>
      <c r="H38" s="241" t="s">
        <v>927</v>
      </c>
      <c r="I38" s="1479" t="s">
        <v>4622</v>
      </c>
      <c r="J38" s="1480"/>
      <c r="K38" s="1481"/>
      <c r="L38" s="1482"/>
      <c r="M38" s="1482"/>
      <c r="N38" s="1483"/>
      <c r="O38" s="1505"/>
      <c r="P38" s="1505"/>
    </row>
    <row r="39" spans="2:17" ht="60" customHeight="1">
      <c r="B39" s="198" t="s">
        <v>401</v>
      </c>
      <c r="C39" s="1414" t="s">
        <v>1462</v>
      </c>
      <c r="D39" s="1414"/>
      <c r="E39" s="1414"/>
      <c r="F39" s="1415"/>
      <c r="G39" s="240">
        <v>0</v>
      </c>
      <c r="H39" s="241" t="s">
        <v>927</v>
      </c>
      <c r="I39" s="1479" t="s">
        <v>92</v>
      </c>
      <c r="J39" s="1480"/>
      <c r="K39" s="1481"/>
      <c r="L39" s="1482"/>
      <c r="M39" s="1482"/>
      <c r="N39" s="1483"/>
      <c r="O39" s="1505"/>
      <c r="P39" s="1505"/>
    </row>
    <row r="40" spans="2:17" ht="42" customHeight="1">
      <c r="B40" s="205" t="s">
        <v>403</v>
      </c>
      <c r="C40" s="1484" t="s">
        <v>1463</v>
      </c>
      <c r="D40" s="1484"/>
      <c r="E40" s="1484"/>
      <c r="F40" s="1485"/>
      <c r="G40" s="419">
        <f>G38+G39</f>
        <v>100000</v>
      </c>
      <c r="H40" s="246"/>
      <c r="I40" s="1486"/>
      <c r="J40" s="1487"/>
      <c r="K40" s="1486"/>
      <c r="L40" s="1488"/>
      <c r="M40" s="1488"/>
      <c r="N40" s="1489"/>
      <c r="O40" s="1506"/>
      <c r="P40" s="1506"/>
      <c r="Q40" s="584"/>
    </row>
    <row r="41" spans="2:17" ht="57.75" customHeight="1">
      <c r="B41" s="1507" t="s">
        <v>1464</v>
      </c>
      <c r="C41" s="1508"/>
      <c r="D41" s="1508"/>
      <c r="E41" s="1508"/>
      <c r="F41" s="1508"/>
      <c r="G41" s="1508"/>
      <c r="H41" s="1508"/>
      <c r="I41" s="1508"/>
      <c r="J41" s="1508"/>
      <c r="K41" s="1508"/>
      <c r="L41" s="1508"/>
      <c r="M41" s="1508"/>
      <c r="N41" s="1508"/>
      <c r="O41" s="1508"/>
      <c r="P41" s="1509"/>
    </row>
    <row r="42" spans="2:17" ht="104.1" customHeight="1">
      <c r="B42" s="251" t="s">
        <v>460</v>
      </c>
      <c r="C42" s="2088" t="s">
        <v>1465</v>
      </c>
      <c r="D42" s="2088"/>
      <c r="E42" s="2088"/>
      <c r="F42" s="2088"/>
      <c r="G42" s="2088"/>
      <c r="H42" s="2220"/>
      <c r="I42" s="234" t="s">
        <v>1520</v>
      </c>
      <c r="J42" s="252" t="s">
        <v>1449</v>
      </c>
      <c r="K42" s="3079" t="s">
        <v>4621</v>
      </c>
      <c r="L42" s="3080"/>
      <c r="M42" s="3080"/>
      <c r="N42" s="3081"/>
      <c r="O42" s="236"/>
      <c r="P42" s="204"/>
    </row>
    <row r="43" spans="2:17" ht="24.95" customHeight="1">
      <c r="B43" s="2110" t="s">
        <v>1467</v>
      </c>
      <c r="C43" s="1496"/>
      <c r="D43" s="1496"/>
      <c r="E43" s="1496"/>
      <c r="F43" s="1496"/>
      <c r="G43" s="1496"/>
      <c r="H43" s="1496"/>
      <c r="I43" s="1496"/>
      <c r="J43" s="1496"/>
      <c r="K43" s="2276"/>
      <c r="L43" s="1496"/>
      <c r="M43" s="1496"/>
      <c r="N43" s="1496"/>
      <c r="O43" s="1496"/>
      <c r="P43" s="1497"/>
    </row>
    <row r="44" spans="2:17" ht="83.25" customHeight="1">
      <c r="B44" s="253" t="s">
        <v>463</v>
      </c>
      <c r="C44" s="1513" t="s">
        <v>1468</v>
      </c>
      <c r="D44" s="1513"/>
      <c r="E44" s="1514"/>
      <c r="F44" s="238" t="s">
        <v>1469</v>
      </c>
      <c r="G44" s="1515" t="s">
        <v>1470</v>
      </c>
      <c r="H44" s="1516"/>
      <c r="I44" s="1515" t="s">
        <v>1471</v>
      </c>
      <c r="J44" s="1516"/>
      <c r="K44" s="1515" t="s">
        <v>1472</v>
      </c>
      <c r="L44" s="1516"/>
      <c r="M44" s="239" t="s">
        <v>1473</v>
      </c>
      <c r="N44" s="302" t="s">
        <v>1474</v>
      </c>
      <c r="O44" s="1443"/>
      <c r="P44" s="1443"/>
    </row>
    <row r="45" spans="2:17" ht="28.5" customHeight="1">
      <c r="B45" s="198" t="s">
        <v>394</v>
      </c>
      <c r="C45" s="1517" t="s">
        <v>1476</v>
      </c>
      <c r="D45" s="1517"/>
      <c r="E45" s="1518"/>
      <c r="F45" s="257" t="s">
        <v>1520</v>
      </c>
      <c r="G45" s="1519">
        <v>0</v>
      </c>
      <c r="H45" s="1520"/>
      <c r="I45" s="1479" t="s">
        <v>927</v>
      </c>
      <c r="J45" s="1480"/>
      <c r="K45" s="1521">
        <v>0</v>
      </c>
      <c r="L45" s="1522"/>
      <c r="M45" s="258" t="s">
        <v>1496</v>
      </c>
      <c r="N45" s="243"/>
      <c r="O45" s="1425"/>
      <c r="P45" s="1425"/>
    </row>
    <row r="46" spans="2:17" ht="31.5" customHeight="1">
      <c r="B46" s="260"/>
      <c r="C46" s="2277" t="s">
        <v>1480</v>
      </c>
      <c r="D46" s="2277"/>
      <c r="E46" s="2278"/>
      <c r="F46" s="1430"/>
      <c r="G46" s="1431"/>
      <c r="H46" s="1431"/>
      <c r="I46" s="1431"/>
      <c r="J46" s="1431"/>
      <c r="K46" s="1431"/>
      <c r="L46" s="1431"/>
      <c r="M46" s="1431"/>
      <c r="N46" s="1523"/>
      <c r="O46" s="1425"/>
      <c r="P46" s="1425"/>
    </row>
    <row r="47" spans="2:17" ht="65.25" customHeight="1">
      <c r="B47" s="198" t="s">
        <v>401</v>
      </c>
      <c r="C47" s="2277" t="s">
        <v>1481</v>
      </c>
      <c r="D47" s="2277"/>
      <c r="E47" s="2278"/>
      <c r="F47" s="203" t="s">
        <v>1520</v>
      </c>
      <c r="G47" s="1519">
        <v>0</v>
      </c>
      <c r="H47" s="1520"/>
      <c r="I47" s="1479" t="s">
        <v>927</v>
      </c>
      <c r="J47" s="1480"/>
      <c r="K47" s="1521">
        <v>0</v>
      </c>
      <c r="L47" s="1522"/>
      <c r="M47" s="258" t="s">
        <v>1496</v>
      </c>
      <c r="N47" s="243"/>
      <c r="O47" s="1425"/>
      <c r="P47" s="1425"/>
    </row>
    <row r="48" spans="2:17" ht="35.25" customHeight="1">
      <c r="B48" s="260"/>
      <c r="C48" s="2277" t="s">
        <v>1483</v>
      </c>
      <c r="D48" s="2277"/>
      <c r="E48" s="2278"/>
      <c r="F48" s="1430"/>
      <c r="G48" s="1431"/>
      <c r="H48" s="1431"/>
      <c r="I48" s="1431"/>
      <c r="J48" s="1431"/>
      <c r="K48" s="1431"/>
      <c r="L48" s="1431"/>
      <c r="M48" s="1431"/>
      <c r="N48" s="1523"/>
      <c r="O48" s="1425"/>
      <c r="P48" s="1425"/>
    </row>
    <row r="49" spans="1:16" ht="42.75" customHeight="1">
      <c r="B49" s="266" t="s">
        <v>403</v>
      </c>
      <c r="C49" s="1525" t="s">
        <v>1484</v>
      </c>
      <c r="D49" s="1525"/>
      <c r="E49" s="1526"/>
      <c r="F49" s="267"/>
      <c r="G49" s="1527">
        <f>G45+G47</f>
        <v>0</v>
      </c>
      <c r="H49" s="1528"/>
      <c r="I49" s="1486"/>
      <c r="J49" s="1487"/>
      <c r="K49" s="1529">
        <f>K45+K47</f>
        <v>0</v>
      </c>
      <c r="L49" s="1530"/>
      <c r="M49" s="268"/>
      <c r="N49" s="269"/>
      <c r="O49" s="1444"/>
      <c r="P49" s="1444"/>
    </row>
    <row r="50" spans="1:16" ht="56.25" customHeight="1">
      <c r="B50" s="2273" t="s">
        <v>1485</v>
      </c>
      <c r="C50" s="2274"/>
      <c r="D50" s="2274"/>
      <c r="E50" s="2274"/>
      <c r="F50" s="2274"/>
      <c r="G50" s="2274"/>
      <c r="H50" s="2274"/>
      <c r="I50" s="2274"/>
      <c r="J50" s="2274"/>
      <c r="K50" s="2274"/>
      <c r="L50" s="2274"/>
      <c r="M50" s="2274"/>
      <c r="N50" s="2274"/>
      <c r="O50" s="2274"/>
      <c r="P50" s="2275"/>
    </row>
    <row r="51" spans="1:16" ht="60.75" customHeight="1">
      <c r="B51" s="253" t="s">
        <v>476</v>
      </c>
      <c r="C51" s="1513" t="s">
        <v>1486</v>
      </c>
      <c r="D51" s="1450"/>
      <c r="E51" s="1451"/>
      <c r="F51" s="254" t="s">
        <v>1487</v>
      </c>
      <c r="G51" s="1515" t="s">
        <v>1488</v>
      </c>
      <c r="H51" s="1516"/>
      <c r="I51" s="1515" t="s">
        <v>1471</v>
      </c>
      <c r="J51" s="1516"/>
      <c r="K51" s="1515" t="s">
        <v>1472</v>
      </c>
      <c r="L51" s="1516"/>
      <c r="M51" s="239" t="s">
        <v>1473</v>
      </c>
      <c r="N51" s="239" t="s">
        <v>1489</v>
      </c>
      <c r="O51" s="272"/>
      <c r="P51" s="273"/>
    </row>
    <row r="52" spans="1:16" s="603" customFormat="1" ht="32.25" customHeight="1">
      <c r="B52" s="198" t="s">
        <v>394</v>
      </c>
      <c r="C52" s="1414" t="s">
        <v>97</v>
      </c>
      <c r="D52" s="1414"/>
      <c r="E52" s="1415"/>
      <c r="F52" s="257" t="s">
        <v>1496</v>
      </c>
      <c r="G52" s="1532">
        <v>0</v>
      </c>
      <c r="H52" s="1533"/>
      <c r="I52" s="1479" t="s">
        <v>927</v>
      </c>
      <c r="J52" s="1480"/>
      <c r="K52" s="1521">
        <v>0</v>
      </c>
      <c r="L52" s="1522"/>
      <c r="M52" s="258" t="s">
        <v>1491</v>
      </c>
      <c r="N52" s="468"/>
      <c r="O52" s="201" t="s">
        <v>1493</v>
      </c>
      <c r="P52" s="202"/>
    </row>
    <row r="53" spans="1:16" s="603" customFormat="1" ht="78" customHeight="1">
      <c r="B53" s="198" t="s">
        <v>401</v>
      </c>
      <c r="C53" s="1414" t="s">
        <v>1403</v>
      </c>
      <c r="D53" s="1414"/>
      <c r="E53" s="1415"/>
      <c r="F53" s="257" t="s">
        <v>1490</v>
      </c>
      <c r="G53" s="1532">
        <v>730042</v>
      </c>
      <c r="H53" s="1533"/>
      <c r="I53" s="1479" t="s">
        <v>927</v>
      </c>
      <c r="J53" s="1480"/>
      <c r="K53" s="1521">
        <v>176863.8</v>
      </c>
      <c r="L53" s="1522"/>
      <c r="M53" s="258" t="s">
        <v>1491</v>
      </c>
      <c r="N53" s="468" t="s">
        <v>4623</v>
      </c>
      <c r="O53" s="201" t="s">
        <v>940</v>
      </c>
      <c r="P53" s="202"/>
    </row>
    <row r="54" spans="1:16" s="603" customFormat="1" ht="32.25" customHeight="1">
      <c r="B54" s="198" t="s">
        <v>403</v>
      </c>
      <c r="C54" s="1414" t="s">
        <v>1495</v>
      </c>
      <c r="D54" s="1414"/>
      <c r="E54" s="1415"/>
      <c r="F54" s="257" t="s">
        <v>1490</v>
      </c>
      <c r="G54" s="1532">
        <v>14727</v>
      </c>
      <c r="H54" s="1533"/>
      <c r="I54" s="1479" t="s">
        <v>927</v>
      </c>
      <c r="J54" s="1480"/>
      <c r="K54" s="1521">
        <v>3397</v>
      </c>
      <c r="L54" s="1522"/>
      <c r="M54" s="258" t="s">
        <v>1491</v>
      </c>
      <c r="N54" s="468" t="s">
        <v>4624</v>
      </c>
      <c r="O54" s="201" t="s">
        <v>940</v>
      </c>
      <c r="P54" s="202"/>
    </row>
    <row r="55" spans="1:16" s="603" customFormat="1" ht="32.25" customHeight="1">
      <c r="B55" s="198" t="s">
        <v>405</v>
      </c>
      <c r="C55" s="1414" t="s">
        <v>1497</v>
      </c>
      <c r="D55" s="1414"/>
      <c r="E55" s="1415"/>
      <c r="F55" s="257" t="s">
        <v>1496</v>
      </c>
      <c r="G55" s="1532">
        <v>0</v>
      </c>
      <c r="H55" s="1533"/>
      <c r="I55" s="1479" t="s">
        <v>927</v>
      </c>
      <c r="J55" s="1480"/>
      <c r="K55" s="1521">
        <v>0</v>
      </c>
      <c r="L55" s="1522"/>
      <c r="M55" s="258" t="s">
        <v>1496</v>
      </c>
      <c r="N55" s="768"/>
      <c r="O55" s="201" t="s">
        <v>940</v>
      </c>
      <c r="P55" s="278"/>
    </row>
    <row r="56" spans="1:16" s="603" customFormat="1" ht="87.75" customHeight="1">
      <c r="B56" s="198" t="s">
        <v>408</v>
      </c>
      <c r="C56" s="1414" t="s">
        <v>1514</v>
      </c>
      <c r="D56" s="1414"/>
      <c r="E56" s="1415"/>
      <c r="F56" s="257" t="s">
        <v>1490</v>
      </c>
      <c r="G56" s="1532">
        <v>478761</v>
      </c>
      <c r="H56" s="1533"/>
      <c r="I56" s="1479" t="s">
        <v>927</v>
      </c>
      <c r="J56" s="1480"/>
      <c r="K56" s="1521">
        <v>27635</v>
      </c>
      <c r="L56" s="1522"/>
      <c r="M56" s="258" t="s">
        <v>1491</v>
      </c>
      <c r="N56" s="468" t="s">
        <v>4625</v>
      </c>
      <c r="O56" s="202" t="s">
        <v>940</v>
      </c>
      <c r="P56" s="485"/>
    </row>
    <row r="57" spans="1:16" ht="61.5" customHeight="1">
      <c r="B57" s="205" t="s">
        <v>410</v>
      </c>
      <c r="C57" s="1697" t="s">
        <v>1500</v>
      </c>
      <c r="D57" s="1697"/>
      <c r="E57" s="1698"/>
      <c r="F57" s="279"/>
      <c r="G57" s="1527">
        <f>G52+G53+G54+G55+G56</f>
        <v>1223530</v>
      </c>
      <c r="H57" s="1528"/>
      <c r="I57" s="1486"/>
      <c r="J57" s="1487"/>
      <c r="K57" s="1529">
        <f>K52+K53+K54+K55+K56</f>
        <v>207895.8</v>
      </c>
      <c r="L57" s="1530"/>
      <c r="M57" s="268"/>
      <c r="N57" s="269"/>
      <c r="O57" s="280"/>
      <c r="P57" s="280"/>
    </row>
    <row r="58" spans="1:16" ht="50.25" customHeight="1">
      <c r="A58" s="611"/>
      <c r="B58" s="2270" t="s">
        <v>1501</v>
      </c>
      <c r="C58" s="2271"/>
      <c r="D58" s="2271"/>
      <c r="E58" s="2271"/>
      <c r="F58" s="2271"/>
      <c r="G58" s="2271"/>
      <c r="H58" s="2271"/>
      <c r="I58" s="2271"/>
      <c r="J58" s="2271"/>
      <c r="K58" s="2271"/>
      <c r="L58" s="2271"/>
      <c r="M58" s="2271"/>
      <c r="N58" s="2271"/>
      <c r="O58" s="2271"/>
      <c r="P58" s="2272"/>
    </row>
    <row r="59" spans="1:16" ht="64.5" customHeight="1">
      <c r="B59" s="282" t="s">
        <v>486</v>
      </c>
      <c r="C59" s="1543" t="s">
        <v>1502</v>
      </c>
      <c r="D59" s="1543"/>
      <c r="E59" s="1543"/>
      <c r="F59" s="1543"/>
      <c r="G59" s="1543"/>
      <c r="H59" s="1543"/>
      <c r="I59" s="1544"/>
      <c r="J59" s="283">
        <f>G49/(G49+G57)</f>
        <v>0</v>
      </c>
      <c r="K59" s="284" t="s">
        <v>1386</v>
      </c>
      <c r="L59" s="1539" t="s">
        <v>4626</v>
      </c>
      <c r="M59" s="1540"/>
      <c r="N59" s="1541"/>
      <c r="O59" s="1534"/>
      <c r="P59" s="1534"/>
    </row>
    <row r="60" spans="1:16" ht="49.5" customHeight="1">
      <c r="B60" s="286" t="s">
        <v>488</v>
      </c>
      <c r="C60" s="1543" t="s">
        <v>1503</v>
      </c>
      <c r="D60" s="1543"/>
      <c r="E60" s="1543"/>
      <c r="F60" s="1543"/>
      <c r="G60" s="1543"/>
      <c r="H60" s="1543"/>
      <c r="I60" s="1544"/>
      <c r="J60" s="426" t="s">
        <v>92</v>
      </c>
      <c r="K60" s="284" t="s">
        <v>1449</v>
      </c>
      <c r="L60" s="1539"/>
      <c r="M60" s="1540"/>
      <c r="N60" s="1541"/>
      <c r="O60" s="1535"/>
      <c r="P60" s="1535"/>
    </row>
    <row r="61" spans="1:16" ht="45" customHeight="1">
      <c r="B61" s="286" t="s">
        <v>490</v>
      </c>
      <c r="C61" s="1414" t="s">
        <v>1504</v>
      </c>
      <c r="D61" s="1414"/>
      <c r="E61" s="1414"/>
      <c r="F61" s="1414"/>
      <c r="G61" s="1414"/>
      <c r="H61" s="1414"/>
      <c r="I61" s="1415"/>
      <c r="J61" s="288">
        <f>SUM(G49,G57)</f>
        <v>1223530</v>
      </c>
      <c r="K61" s="284" t="s">
        <v>1386</v>
      </c>
      <c r="L61" s="1539"/>
      <c r="M61" s="1540"/>
      <c r="N61" s="1541"/>
      <c r="O61" s="1535"/>
      <c r="P61" s="1535"/>
    </row>
    <row r="62" spans="1:16" ht="57" customHeight="1">
      <c r="B62" s="286" t="s">
        <v>492</v>
      </c>
      <c r="C62" s="1414" t="s">
        <v>1505</v>
      </c>
      <c r="D62" s="1414"/>
      <c r="E62" s="1414"/>
      <c r="F62" s="1414"/>
      <c r="G62" s="1414"/>
      <c r="H62" s="1414"/>
      <c r="I62" s="1415"/>
      <c r="J62" s="1062" t="s">
        <v>92</v>
      </c>
      <c r="K62" s="284" t="s">
        <v>1386</v>
      </c>
      <c r="L62" s="1539" t="s">
        <v>4627</v>
      </c>
      <c r="M62" s="1540"/>
      <c r="N62" s="1541"/>
      <c r="O62" s="1535"/>
      <c r="P62" s="1535"/>
    </row>
    <row r="63" spans="1:16" ht="69" customHeight="1">
      <c r="B63" s="289" t="s">
        <v>494</v>
      </c>
      <c r="C63" s="1414" t="s">
        <v>1506</v>
      </c>
      <c r="D63" s="1414"/>
      <c r="E63" s="1414"/>
      <c r="F63" s="1414"/>
      <c r="G63" s="1414"/>
      <c r="H63" s="1414"/>
      <c r="I63" s="1415"/>
      <c r="J63" s="1063" t="s">
        <v>92</v>
      </c>
      <c r="K63" s="284" t="s">
        <v>1386</v>
      </c>
      <c r="L63" s="1539" t="s">
        <v>4627</v>
      </c>
      <c r="M63" s="1540"/>
      <c r="N63" s="1541"/>
      <c r="O63" s="1535"/>
      <c r="P63" s="1535"/>
    </row>
    <row r="64" spans="1:16" ht="42.75" customHeight="1">
      <c r="B64" s="289" t="s">
        <v>496</v>
      </c>
      <c r="C64" s="1537" t="s">
        <v>1507</v>
      </c>
      <c r="D64" s="1537"/>
      <c r="E64" s="1537"/>
      <c r="F64" s="1537"/>
      <c r="G64" s="1537"/>
      <c r="H64" s="1537"/>
      <c r="I64" s="1538"/>
      <c r="J64" s="1062" t="s">
        <v>92</v>
      </c>
      <c r="K64" s="293" t="s">
        <v>1449</v>
      </c>
      <c r="L64" s="1539" t="s">
        <v>4627</v>
      </c>
      <c r="M64" s="1540"/>
      <c r="N64" s="1541"/>
      <c r="O64" s="1536"/>
      <c r="P64" s="1536"/>
    </row>
    <row r="65" spans="2:16" ht="53.25" customHeight="1">
      <c r="B65" s="289" t="s">
        <v>498</v>
      </c>
      <c r="C65" s="1542" t="s">
        <v>1508</v>
      </c>
      <c r="D65" s="1542"/>
      <c r="E65" s="1542"/>
      <c r="F65" s="1542"/>
      <c r="G65" s="1542"/>
      <c r="H65" s="1542"/>
      <c r="I65" s="2269"/>
      <c r="J65" s="1064" t="s">
        <v>92</v>
      </c>
      <c r="K65" s="284" t="s">
        <v>1386</v>
      </c>
      <c r="L65" s="1539" t="s">
        <v>4627</v>
      </c>
      <c r="M65" s="1540"/>
      <c r="N65" s="1541"/>
      <c r="O65" s="287"/>
      <c r="P65" s="287"/>
    </row>
    <row r="66" spans="2:16" ht="39" customHeight="1">
      <c r="B66" s="191" t="s">
        <v>500</v>
      </c>
      <c r="C66" s="1464" t="s">
        <v>1509</v>
      </c>
      <c r="D66" s="1464"/>
      <c r="E66" s="1464"/>
      <c r="F66" s="1464"/>
      <c r="G66" s="1464"/>
      <c r="H66" s="1464"/>
      <c r="I66" s="1464"/>
      <c r="J66" s="1465"/>
      <c r="K66" s="1545" t="s">
        <v>1449</v>
      </c>
      <c r="L66" s="1548"/>
      <c r="M66" s="1549"/>
      <c r="N66" s="1550"/>
      <c r="O66" s="1443"/>
      <c r="P66" s="1443"/>
    </row>
    <row r="67" spans="2:16" ht="21" customHeight="1">
      <c r="B67" s="198" t="s">
        <v>394</v>
      </c>
      <c r="C67" s="1557" t="s">
        <v>1511</v>
      </c>
      <c r="D67" s="1557"/>
      <c r="E67" s="1557"/>
      <c r="F67" s="1557"/>
      <c r="G67" s="1557"/>
      <c r="H67" s="1557"/>
      <c r="I67" s="2268"/>
      <c r="J67" s="299" t="s">
        <v>1496</v>
      </c>
      <c r="K67" s="1546"/>
      <c r="L67" s="1551"/>
      <c r="M67" s="1552"/>
      <c r="N67" s="1553"/>
      <c r="O67" s="1425"/>
      <c r="P67" s="1425"/>
    </row>
    <row r="68" spans="2:16" ht="21" customHeight="1">
      <c r="B68" s="198" t="s">
        <v>401</v>
      </c>
      <c r="C68" s="1557" t="s">
        <v>1512</v>
      </c>
      <c r="D68" s="1557"/>
      <c r="E68" s="1557"/>
      <c r="F68" s="1557"/>
      <c r="G68" s="1557"/>
      <c r="H68" s="1557"/>
      <c r="I68" s="2268"/>
      <c r="J68" s="299" t="s">
        <v>1496</v>
      </c>
      <c r="K68" s="1546"/>
      <c r="L68" s="1551"/>
      <c r="M68" s="1552"/>
      <c r="N68" s="1553"/>
      <c r="O68" s="1425"/>
      <c r="P68" s="1425"/>
    </row>
    <row r="69" spans="2:16" ht="21" customHeight="1">
      <c r="B69" s="198" t="s">
        <v>403</v>
      </c>
      <c r="C69" s="1557" t="s">
        <v>1513</v>
      </c>
      <c r="D69" s="1557"/>
      <c r="E69" s="1557"/>
      <c r="F69" s="1557"/>
      <c r="G69" s="1557"/>
      <c r="H69" s="1557"/>
      <c r="I69" s="2268"/>
      <c r="J69" s="299" t="s">
        <v>1496</v>
      </c>
      <c r="K69" s="1546"/>
      <c r="L69" s="1551"/>
      <c r="M69" s="1552"/>
      <c r="N69" s="1553"/>
      <c r="O69" s="1425"/>
      <c r="P69" s="1425"/>
    </row>
    <row r="70" spans="2:16" ht="21" customHeight="1">
      <c r="B70" s="198" t="s">
        <v>405</v>
      </c>
      <c r="C70" s="1557" t="s">
        <v>1514</v>
      </c>
      <c r="D70" s="1557"/>
      <c r="E70" s="1557"/>
      <c r="F70" s="1557"/>
      <c r="G70" s="1557"/>
      <c r="H70" s="1557"/>
      <c r="I70" s="2268"/>
      <c r="J70" s="299" t="s">
        <v>1496</v>
      </c>
      <c r="K70" s="1546"/>
      <c r="L70" s="1551"/>
      <c r="M70" s="1552"/>
      <c r="N70" s="1553"/>
      <c r="O70" s="1425"/>
      <c r="P70" s="1425"/>
    </row>
    <row r="71" spans="2:16" ht="21" customHeight="1">
      <c r="B71" s="198" t="s">
        <v>408</v>
      </c>
      <c r="C71" s="1558" t="s">
        <v>1515</v>
      </c>
      <c r="D71" s="1558"/>
      <c r="E71" s="1558"/>
      <c r="F71" s="1410"/>
      <c r="G71" s="1559" t="s">
        <v>92</v>
      </c>
      <c r="H71" s="1560"/>
      <c r="I71" s="1560"/>
      <c r="J71" s="1561"/>
      <c r="K71" s="1547"/>
      <c r="L71" s="1554"/>
      <c r="M71" s="1555"/>
      <c r="N71" s="1556"/>
      <c r="O71" s="1426"/>
      <c r="P71" s="1426"/>
    </row>
    <row r="72" spans="2:16" ht="35.25" customHeight="1">
      <c r="B72" s="224" t="s">
        <v>1516</v>
      </c>
      <c r="C72" s="255" t="s">
        <v>561</v>
      </c>
      <c r="D72" s="1414" t="s">
        <v>1517</v>
      </c>
      <c r="E72" s="1414"/>
      <c r="F72" s="1414"/>
      <c r="G72" s="1414"/>
      <c r="H72" s="1414"/>
      <c r="I72" s="1414"/>
      <c r="J72" s="1414"/>
      <c r="K72" s="1414"/>
      <c r="L72" s="1414"/>
      <c r="M72" s="1414"/>
      <c r="N72" s="1562"/>
      <c r="O72" s="291"/>
      <c r="P72" s="297"/>
    </row>
    <row r="73" spans="2:16" ht="20.25" customHeight="1">
      <c r="B73" s="205" t="s">
        <v>418</v>
      </c>
      <c r="C73" s="1558" t="s">
        <v>1518</v>
      </c>
      <c r="D73" s="1558"/>
      <c r="E73" s="1558"/>
      <c r="F73" s="1574" t="s">
        <v>1496</v>
      </c>
      <c r="G73" s="1575"/>
      <c r="H73" s="1545" t="s">
        <v>1449</v>
      </c>
      <c r="I73" s="1576"/>
      <c r="J73" s="1577"/>
      <c r="K73" s="1577"/>
      <c r="L73" s="1577"/>
      <c r="M73" s="1577"/>
      <c r="N73" s="1690"/>
      <c r="O73" s="1443"/>
      <c r="P73" s="1443"/>
    </row>
    <row r="74" spans="2:16" ht="20.25" customHeight="1">
      <c r="B74" s="205" t="s">
        <v>508</v>
      </c>
      <c r="C74" s="1558" t="s">
        <v>1519</v>
      </c>
      <c r="D74" s="1558"/>
      <c r="E74" s="1558"/>
      <c r="F74" s="1574" t="s">
        <v>1496</v>
      </c>
      <c r="G74" s="1575"/>
      <c r="H74" s="1546"/>
      <c r="I74" s="1691"/>
      <c r="J74" s="1692"/>
      <c r="K74" s="1692"/>
      <c r="L74" s="1692"/>
      <c r="M74" s="1692"/>
      <c r="N74" s="1693"/>
      <c r="O74" s="1425"/>
      <c r="P74" s="1425"/>
    </row>
    <row r="75" spans="2:16" ht="20.25" customHeight="1">
      <c r="B75" s="205" t="s">
        <v>510</v>
      </c>
      <c r="C75" s="1558" t="s">
        <v>1521</v>
      </c>
      <c r="D75" s="1558"/>
      <c r="E75" s="1558"/>
      <c r="F75" s="1574" t="s">
        <v>1496</v>
      </c>
      <c r="G75" s="1575"/>
      <c r="H75" s="1546"/>
      <c r="I75" s="1691"/>
      <c r="J75" s="1692"/>
      <c r="K75" s="1692"/>
      <c r="L75" s="1692"/>
      <c r="M75" s="1692"/>
      <c r="N75" s="1693"/>
      <c r="O75" s="1425"/>
      <c r="P75" s="1425"/>
    </row>
    <row r="76" spans="2:16" ht="34.5" customHeight="1">
      <c r="B76" s="189"/>
      <c r="C76" s="484" t="s">
        <v>401</v>
      </c>
      <c r="D76" s="1464" t="s">
        <v>1522</v>
      </c>
      <c r="E76" s="1464"/>
      <c r="F76" s="1464"/>
      <c r="G76" s="1465"/>
      <c r="H76" s="1546"/>
      <c r="I76" s="1691"/>
      <c r="J76" s="1692"/>
      <c r="K76" s="1692"/>
      <c r="L76" s="1692"/>
      <c r="M76" s="1692"/>
      <c r="N76" s="1693"/>
      <c r="O76" s="1425"/>
      <c r="P76" s="1425"/>
    </row>
    <row r="77" spans="2:16" ht="21" customHeight="1">
      <c r="B77" s="205" t="s">
        <v>418</v>
      </c>
      <c r="C77" s="1558" t="s">
        <v>1518</v>
      </c>
      <c r="D77" s="1558"/>
      <c r="E77" s="1410"/>
      <c r="F77" s="1574" t="s">
        <v>1496</v>
      </c>
      <c r="G77" s="1575"/>
      <c r="H77" s="1546"/>
      <c r="I77" s="1691"/>
      <c r="J77" s="1692"/>
      <c r="K77" s="1692"/>
      <c r="L77" s="1692"/>
      <c r="M77" s="1692"/>
      <c r="N77" s="1693"/>
      <c r="O77" s="1425"/>
      <c r="P77" s="1425"/>
    </row>
    <row r="78" spans="2:16" ht="21" customHeight="1">
      <c r="B78" s="205" t="s">
        <v>508</v>
      </c>
      <c r="C78" s="1558" t="s">
        <v>1519</v>
      </c>
      <c r="D78" s="1558"/>
      <c r="E78" s="1410"/>
      <c r="F78" s="1574" t="s">
        <v>1496</v>
      </c>
      <c r="G78" s="1575"/>
      <c r="H78" s="1546"/>
      <c r="I78" s="1691"/>
      <c r="J78" s="1692"/>
      <c r="K78" s="1692"/>
      <c r="L78" s="1692"/>
      <c r="M78" s="1692"/>
      <c r="N78" s="1693"/>
      <c r="O78" s="1425"/>
      <c r="P78" s="1425"/>
    </row>
    <row r="79" spans="2:16" ht="21" customHeight="1">
      <c r="B79" s="205" t="s">
        <v>510</v>
      </c>
      <c r="C79" s="1558" t="s">
        <v>1523</v>
      </c>
      <c r="D79" s="1558"/>
      <c r="E79" s="1410"/>
      <c r="F79" s="1574" t="s">
        <v>1496</v>
      </c>
      <c r="G79" s="1575"/>
      <c r="H79" s="1546"/>
      <c r="I79" s="1691"/>
      <c r="J79" s="1692"/>
      <c r="K79" s="1692"/>
      <c r="L79" s="1692"/>
      <c r="M79" s="1692"/>
      <c r="N79" s="1693"/>
      <c r="O79" s="1425"/>
      <c r="P79" s="1425"/>
    </row>
    <row r="80" spans="2:16" ht="21" customHeight="1">
      <c r="B80" s="205" t="s">
        <v>512</v>
      </c>
      <c r="C80" s="1558" t="s">
        <v>1514</v>
      </c>
      <c r="D80" s="1558"/>
      <c r="E80" s="1410"/>
      <c r="F80" s="1574" t="s">
        <v>1496</v>
      </c>
      <c r="G80" s="1575"/>
      <c r="H80" s="1546"/>
      <c r="I80" s="1691"/>
      <c r="J80" s="1692"/>
      <c r="K80" s="1692"/>
      <c r="L80" s="1692"/>
      <c r="M80" s="1692"/>
      <c r="N80" s="1693"/>
      <c r="O80" s="1425"/>
      <c r="P80" s="1425"/>
    </row>
    <row r="81" spans="2:16" ht="26.25" customHeight="1">
      <c r="B81" s="205" t="s">
        <v>513</v>
      </c>
      <c r="C81" s="1558" t="s">
        <v>1524</v>
      </c>
      <c r="D81" s="1558"/>
      <c r="E81" s="1410"/>
      <c r="F81" s="1574" t="s">
        <v>92</v>
      </c>
      <c r="G81" s="1575"/>
      <c r="H81" s="1547"/>
      <c r="I81" s="1983"/>
      <c r="J81" s="2049"/>
      <c r="K81" s="2049"/>
      <c r="L81" s="2049"/>
      <c r="M81" s="2049"/>
      <c r="N81" s="1984"/>
      <c r="O81" s="1426"/>
      <c r="P81" s="1426"/>
    </row>
    <row r="82" spans="2:16" ht="44.25" customHeight="1">
      <c r="B82" s="298" t="s">
        <v>968</v>
      </c>
      <c r="C82" s="2266" t="s">
        <v>1525</v>
      </c>
      <c r="D82" s="2266"/>
      <c r="E82" s="2267"/>
      <c r="F82" s="1411"/>
      <c r="G82" s="1412"/>
      <c r="H82" s="1412"/>
      <c r="I82" s="1412"/>
      <c r="J82" s="1412"/>
      <c r="K82" s="1412"/>
      <c r="L82" s="1412"/>
      <c r="M82" s="1412"/>
      <c r="N82" s="1413"/>
      <c r="O82" s="2080"/>
      <c r="P82" s="2081"/>
    </row>
    <row r="83" spans="2:16" ht="42" customHeight="1">
      <c r="B83" s="2076" t="s">
        <v>1526</v>
      </c>
      <c r="C83" s="2077"/>
      <c r="D83" s="2077"/>
      <c r="E83" s="2077"/>
      <c r="F83" s="2077"/>
      <c r="G83" s="2077"/>
      <c r="H83" s="2077"/>
      <c r="I83" s="2077"/>
      <c r="J83" s="2077"/>
      <c r="K83" s="2077"/>
      <c r="L83" s="2077"/>
      <c r="M83" s="2077"/>
      <c r="N83" s="2077"/>
      <c r="O83" s="2077"/>
      <c r="P83" s="2078"/>
    </row>
    <row r="84" spans="2:16" ht="39.75" customHeight="1">
      <c r="B84" s="191" t="s">
        <v>518</v>
      </c>
      <c r="C84" s="1414" t="s">
        <v>1527</v>
      </c>
      <c r="D84" s="1414"/>
      <c r="E84" s="1414"/>
      <c r="F84" s="1414"/>
      <c r="G84" s="1415"/>
      <c r="H84" s="299" t="s">
        <v>1385</v>
      </c>
      <c r="I84" s="1580" t="s">
        <v>1449</v>
      </c>
      <c r="J84" s="1581"/>
      <c r="K84" s="1966"/>
      <c r="L84" s="1967"/>
      <c r="M84" s="1967"/>
      <c r="N84" s="1968"/>
      <c r="O84" s="201"/>
      <c r="P84" s="202"/>
    </row>
    <row r="85" spans="2:16" ht="20.25" customHeight="1">
      <c r="B85" s="1585" t="s">
        <v>1528</v>
      </c>
      <c r="C85" s="1586"/>
      <c r="D85" s="1586"/>
      <c r="E85" s="1587"/>
      <c r="F85" s="1500" t="s">
        <v>1529</v>
      </c>
      <c r="G85" s="1502"/>
      <c r="H85" s="1501"/>
      <c r="I85" s="1500" t="s">
        <v>1530</v>
      </c>
      <c r="J85" s="1502"/>
      <c r="K85" s="1500" t="s">
        <v>1458</v>
      </c>
      <c r="L85" s="1502"/>
      <c r="M85" s="1502"/>
      <c r="N85" s="1503"/>
      <c r="O85" s="1534"/>
      <c r="P85" s="1534"/>
    </row>
    <row r="86" spans="2:16" ht="36.75" customHeight="1">
      <c r="B86" s="1588"/>
      <c r="C86" s="1589"/>
      <c r="D86" s="1589"/>
      <c r="E86" s="1590"/>
      <c r="F86" s="1594" t="s">
        <v>4628</v>
      </c>
      <c r="G86" s="1595"/>
      <c r="H86" s="1596"/>
      <c r="I86" s="1597">
        <v>44569.599999999999</v>
      </c>
      <c r="J86" s="1598"/>
      <c r="K86" s="2168" t="s">
        <v>4629</v>
      </c>
      <c r="L86" s="2169"/>
      <c r="M86" s="2169"/>
      <c r="N86" s="3618"/>
      <c r="O86" s="1535"/>
      <c r="P86" s="1535"/>
    </row>
    <row r="87" spans="2:16" ht="21" customHeight="1">
      <c r="B87" s="1588"/>
      <c r="C87" s="1589"/>
      <c r="D87" s="1589"/>
      <c r="E87" s="1590"/>
      <c r="F87" s="1594"/>
      <c r="G87" s="1595"/>
      <c r="H87" s="1596"/>
      <c r="I87" s="1597"/>
      <c r="J87" s="1598"/>
      <c r="K87" s="2260"/>
      <c r="L87" s="2261"/>
      <c r="M87" s="2261"/>
      <c r="N87" s="2262"/>
      <c r="O87" s="1535"/>
      <c r="P87" s="1535"/>
    </row>
    <row r="88" spans="2:16" ht="21" customHeight="1">
      <c r="B88" s="1588"/>
      <c r="C88" s="1589"/>
      <c r="D88" s="1589"/>
      <c r="E88" s="1590"/>
      <c r="F88" s="1594"/>
      <c r="G88" s="1595"/>
      <c r="H88" s="1596"/>
      <c r="I88" s="1597"/>
      <c r="J88" s="1598"/>
      <c r="K88" s="2260"/>
      <c r="L88" s="2261"/>
      <c r="M88" s="2261"/>
      <c r="N88" s="2262"/>
      <c r="O88" s="1535"/>
      <c r="P88" s="1535"/>
    </row>
    <row r="89" spans="2:16" ht="21.75" customHeight="1">
      <c r="B89" s="1591"/>
      <c r="C89" s="1592"/>
      <c r="D89" s="1592"/>
      <c r="E89" s="1593"/>
      <c r="F89" s="1599"/>
      <c r="G89" s="1600"/>
      <c r="H89" s="1601"/>
      <c r="I89" s="1602"/>
      <c r="J89" s="1603"/>
      <c r="K89" s="2263"/>
      <c r="L89" s="2264"/>
      <c r="M89" s="2264"/>
      <c r="N89" s="2265"/>
      <c r="O89" s="2075"/>
      <c r="P89" s="2075"/>
    </row>
    <row r="90" spans="2:16" ht="26.25" customHeight="1">
      <c r="B90" s="1416" t="s">
        <v>1533</v>
      </c>
      <c r="C90" s="1417"/>
      <c r="D90" s="1417"/>
      <c r="E90" s="1417"/>
      <c r="F90" s="1417"/>
      <c r="G90" s="1417"/>
      <c r="H90" s="1417"/>
      <c r="I90" s="1417"/>
      <c r="J90" s="1417"/>
      <c r="K90" s="1417"/>
      <c r="L90" s="1417"/>
      <c r="M90" s="1417"/>
      <c r="N90" s="1417"/>
      <c r="O90" s="1417"/>
      <c r="P90" s="1418"/>
    </row>
    <row r="91" spans="2:16" ht="50.25" customHeight="1">
      <c r="B91" s="303" t="s">
        <v>523</v>
      </c>
      <c r="C91" s="1638" t="s">
        <v>1534</v>
      </c>
      <c r="D91" s="1638"/>
      <c r="E91" s="1638"/>
      <c r="F91" s="1638"/>
      <c r="G91" s="1638"/>
      <c r="H91" s="1638"/>
      <c r="I91" s="1638"/>
      <c r="J91" s="1638"/>
      <c r="K91" s="1638"/>
      <c r="L91" s="1638"/>
      <c r="M91" s="1638"/>
      <c r="N91" s="2061"/>
      <c r="O91" s="1424"/>
      <c r="P91" s="1424" t="s">
        <v>4630</v>
      </c>
    </row>
    <row r="92" spans="2:16" ht="20.25" customHeight="1">
      <c r="B92" s="1609" t="s">
        <v>1536</v>
      </c>
      <c r="C92" s="1610"/>
      <c r="D92" s="1610"/>
      <c r="E92" s="1610"/>
      <c r="F92" s="1611"/>
      <c r="G92" s="2257" t="s">
        <v>1537</v>
      </c>
      <c r="H92" s="2258"/>
      <c r="I92" s="2258"/>
      <c r="J92" s="2258"/>
      <c r="K92" s="2258"/>
      <c r="L92" s="2258"/>
      <c r="M92" s="2258"/>
      <c r="N92" s="2259"/>
      <c r="O92" s="1425"/>
      <c r="P92" s="1425"/>
    </row>
    <row r="93" spans="2:16" ht="29.25" customHeight="1">
      <c r="B93" s="2072"/>
      <c r="C93" s="2073"/>
      <c r="D93" s="2073"/>
      <c r="E93" s="2073"/>
      <c r="F93" s="2074"/>
      <c r="G93" s="489" t="s">
        <v>1538</v>
      </c>
      <c r="H93" s="489" t="s">
        <v>1539</v>
      </c>
      <c r="I93" s="489" t="s">
        <v>981</v>
      </c>
      <c r="J93" s="489" t="s">
        <v>1540</v>
      </c>
      <c r="K93" s="2257" t="s">
        <v>1449</v>
      </c>
      <c r="L93" s="2258"/>
      <c r="M93" s="2258"/>
      <c r="N93" s="2259"/>
      <c r="O93" s="1425"/>
      <c r="P93" s="1426"/>
    </row>
    <row r="94" spans="2:16" ht="60" customHeight="1">
      <c r="B94" s="432" t="s">
        <v>394</v>
      </c>
      <c r="C94" s="2021" t="s">
        <v>2431</v>
      </c>
      <c r="D94" s="2021"/>
      <c r="E94" s="2021"/>
      <c r="F94" s="2021"/>
      <c r="G94" s="2021"/>
      <c r="H94" s="2021"/>
      <c r="I94" s="2021"/>
      <c r="J94" s="2022"/>
      <c r="K94" s="2247"/>
      <c r="L94" s="2248"/>
      <c r="M94" s="2248"/>
      <c r="N94" s="2249"/>
      <c r="O94" s="1425"/>
      <c r="P94" s="1534" t="s">
        <v>4630</v>
      </c>
    </row>
    <row r="95" spans="2:16" ht="21.75" customHeight="1">
      <c r="B95" s="432" t="s">
        <v>530</v>
      </c>
      <c r="C95" s="2021" t="s">
        <v>1542</v>
      </c>
      <c r="D95" s="2021"/>
      <c r="E95" s="2021"/>
      <c r="F95" s="2022"/>
      <c r="G95" s="399" t="s">
        <v>1385</v>
      </c>
      <c r="H95" s="399" t="s">
        <v>1385</v>
      </c>
      <c r="I95" s="399" t="s">
        <v>1385</v>
      </c>
      <c r="J95" s="399" t="s">
        <v>1482</v>
      </c>
      <c r="K95" s="2250"/>
      <c r="L95" s="1649"/>
      <c r="M95" s="1649"/>
      <c r="N95" s="1650"/>
      <c r="O95" s="1425"/>
      <c r="P95" s="1535"/>
    </row>
    <row r="96" spans="2:16" ht="21.75" customHeight="1">
      <c r="B96" s="434" t="s">
        <v>532</v>
      </c>
      <c r="C96" s="2044" t="s">
        <v>1543</v>
      </c>
      <c r="D96" s="2044"/>
      <c r="E96" s="2044"/>
      <c r="F96" s="2060"/>
      <c r="G96" s="435" t="s">
        <v>1482</v>
      </c>
      <c r="H96" s="435" t="s">
        <v>1385</v>
      </c>
      <c r="I96" s="435" t="s">
        <v>1385</v>
      </c>
      <c r="J96" s="435" t="s">
        <v>1520</v>
      </c>
      <c r="K96" s="2251"/>
      <c r="L96" s="1651"/>
      <c r="M96" s="1651"/>
      <c r="N96" s="1652"/>
      <c r="O96" s="1425"/>
      <c r="P96" s="1535"/>
    </row>
    <row r="97" spans="2:16" ht="42" customHeight="1">
      <c r="B97" s="438" t="s">
        <v>401</v>
      </c>
      <c r="C97" s="1638" t="s">
        <v>1544</v>
      </c>
      <c r="D97" s="1638"/>
      <c r="E97" s="1638"/>
      <c r="F97" s="1638"/>
      <c r="G97" s="1638"/>
      <c r="H97" s="1638"/>
      <c r="I97" s="1638"/>
      <c r="J97" s="1642"/>
      <c r="K97" s="2247"/>
      <c r="L97" s="2248"/>
      <c r="M97" s="2248"/>
      <c r="N97" s="2249"/>
      <c r="O97" s="1425"/>
      <c r="P97" s="1535"/>
    </row>
    <row r="98" spans="2:16" ht="21" customHeight="1">
      <c r="B98" s="432" t="s">
        <v>530</v>
      </c>
      <c r="C98" s="2021" t="s">
        <v>1542</v>
      </c>
      <c r="D98" s="2021"/>
      <c r="E98" s="2021"/>
      <c r="F98" s="2022"/>
      <c r="G98" s="399" t="s">
        <v>1385</v>
      </c>
      <c r="H98" s="399" t="s">
        <v>1385</v>
      </c>
      <c r="I98" s="399" t="s">
        <v>1385</v>
      </c>
      <c r="J98" s="399" t="s">
        <v>1482</v>
      </c>
      <c r="K98" s="2250"/>
      <c r="L98" s="1649"/>
      <c r="M98" s="1649"/>
      <c r="N98" s="1650"/>
      <c r="O98" s="1425"/>
      <c r="P98" s="1535"/>
    </row>
    <row r="99" spans="2:16" ht="20.25" customHeight="1">
      <c r="B99" s="434" t="s">
        <v>532</v>
      </c>
      <c r="C99" s="2044" t="s">
        <v>1543</v>
      </c>
      <c r="D99" s="2044"/>
      <c r="E99" s="2044"/>
      <c r="F99" s="2060"/>
      <c r="G99" s="435" t="s">
        <v>1482</v>
      </c>
      <c r="H99" s="435" t="s">
        <v>1385</v>
      </c>
      <c r="I99" s="435" t="s">
        <v>1385</v>
      </c>
      <c r="J99" s="435" t="s">
        <v>1482</v>
      </c>
      <c r="K99" s="2251"/>
      <c r="L99" s="1651"/>
      <c r="M99" s="1651"/>
      <c r="N99" s="1652"/>
      <c r="O99" s="1425"/>
      <c r="P99" s="1535"/>
    </row>
    <row r="100" spans="2:16" ht="44.25" customHeight="1">
      <c r="B100" s="436" t="s">
        <v>535</v>
      </c>
      <c r="C100" s="1632" t="s">
        <v>1545</v>
      </c>
      <c r="D100" s="1632"/>
      <c r="E100" s="1632"/>
      <c r="F100" s="1632"/>
      <c r="G100" s="1632"/>
      <c r="H100" s="1632"/>
      <c r="I100" s="1632"/>
      <c r="J100" s="1633"/>
      <c r="K100" s="2247"/>
      <c r="L100" s="2248"/>
      <c r="M100" s="2248"/>
      <c r="N100" s="2249"/>
      <c r="O100" s="1425"/>
      <c r="P100" s="1535"/>
    </row>
    <row r="101" spans="2:16" ht="21.75" customHeight="1">
      <c r="B101" s="432" t="s">
        <v>530</v>
      </c>
      <c r="C101" s="2021" t="s">
        <v>1542</v>
      </c>
      <c r="D101" s="2021"/>
      <c r="E101" s="2021"/>
      <c r="F101" s="2022"/>
      <c r="G101" s="399" t="s">
        <v>1385</v>
      </c>
      <c r="H101" s="399" t="s">
        <v>1385</v>
      </c>
      <c r="I101" s="399" t="s">
        <v>1385</v>
      </c>
      <c r="J101" s="399" t="s">
        <v>1482</v>
      </c>
      <c r="K101" s="2250"/>
      <c r="L101" s="1649"/>
      <c r="M101" s="1649"/>
      <c r="N101" s="1650"/>
      <c r="O101" s="1425"/>
      <c r="P101" s="1535"/>
    </row>
    <row r="102" spans="2:16" ht="21" customHeight="1">
      <c r="B102" s="434" t="s">
        <v>532</v>
      </c>
      <c r="C102" s="2044" t="s">
        <v>1543</v>
      </c>
      <c r="D102" s="2044"/>
      <c r="E102" s="2044"/>
      <c r="F102" s="2060"/>
      <c r="G102" s="435" t="s">
        <v>1385</v>
      </c>
      <c r="H102" s="435" t="s">
        <v>1385</v>
      </c>
      <c r="I102" s="435" t="s">
        <v>1385</v>
      </c>
      <c r="J102" s="435" t="s">
        <v>1482</v>
      </c>
      <c r="K102" s="2251"/>
      <c r="L102" s="1651"/>
      <c r="M102" s="1651"/>
      <c r="N102" s="1652"/>
      <c r="O102" s="1425"/>
      <c r="P102" s="1535"/>
    </row>
    <row r="103" spans="2:16" ht="38.25" customHeight="1">
      <c r="B103" s="436" t="s">
        <v>537</v>
      </c>
      <c r="C103" s="1632" t="s">
        <v>1546</v>
      </c>
      <c r="D103" s="1632"/>
      <c r="E103" s="1632"/>
      <c r="F103" s="1632"/>
      <c r="G103" s="1632"/>
      <c r="H103" s="1632"/>
      <c r="I103" s="1632"/>
      <c r="J103" s="1633"/>
      <c r="K103" s="2247"/>
      <c r="L103" s="2248"/>
      <c r="M103" s="2248"/>
      <c r="N103" s="2249"/>
      <c r="O103" s="1425"/>
      <c r="P103" s="1535"/>
    </row>
    <row r="104" spans="2:16" ht="21" customHeight="1">
      <c r="B104" s="432" t="s">
        <v>530</v>
      </c>
      <c r="C104" s="2021" t="s">
        <v>1542</v>
      </c>
      <c r="D104" s="2021"/>
      <c r="E104" s="2021"/>
      <c r="F104" s="2022"/>
      <c r="G104" s="399" t="s">
        <v>1385</v>
      </c>
      <c r="H104" s="399" t="s">
        <v>1385</v>
      </c>
      <c r="I104" s="399" t="s">
        <v>1385</v>
      </c>
      <c r="J104" s="399" t="s">
        <v>1385</v>
      </c>
      <c r="K104" s="2250"/>
      <c r="L104" s="1649"/>
      <c r="M104" s="1649"/>
      <c r="N104" s="1650"/>
      <c r="O104" s="1425"/>
      <c r="P104" s="1535"/>
    </row>
    <row r="105" spans="2:16" ht="21" customHeight="1">
      <c r="B105" s="434" t="s">
        <v>532</v>
      </c>
      <c r="C105" s="2044" t="s">
        <v>1543</v>
      </c>
      <c r="D105" s="2044"/>
      <c r="E105" s="2044"/>
      <c r="F105" s="2060"/>
      <c r="G105" s="435" t="s">
        <v>1482</v>
      </c>
      <c r="H105" s="435" t="s">
        <v>1385</v>
      </c>
      <c r="I105" s="435" t="s">
        <v>1385</v>
      </c>
      <c r="J105" s="435" t="s">
        <v>1482</v>
      </c>
      <c r="K105" s="2251"/>
      <c r="L105" s="1651"/>
      <c r="M105" s="1651"/>
      <c r="N105" s="1652"/>
      <c r="O105" s="1425"/>
      <c r="P105" s="1535"/>
    </row>
    <row r="106" spans="2:16" ht="30.75" customHeight="1">
      <c r="B106" s="436" t="s">
        <v>539</v>
      </c>
      <c r="C106" s="1632" t="s">
        <v>1547</v>
      </c>
      <c r="D106" s="1632"/>
      <c r="E106" s="1632"/>
      <c r="F106" s="1632"/>
      <c r="G106" s="1632"/>
      <c r="H106" s="1632"/>
      <c r="I106" s="1632"/>
      <c r="J106" s="1633"/>
      <c r="K106" s="2247"/>
      <c r="L106" s="2248"/>
      <c r="M106" s="2248"/>
      <c r="N106" s="2249"/>
      <c r="O106" s="1425"/>
      <c r="P106" s="1535"/>
    </row>
    <row r="107" spans="2:16" ht="20.25" customHeight="1">
      <c r="B107" s="432" t="s">
        <v>530</v>
      </c>
      <c r="C107" s="2021" t="s">
        <v>1542</v>
      </c>
      <c r="D107" s="2021"/>
      <c r="E107" s="2021"/>
      <c r="F107" s="2022"/>
      <c r="G107" s="399" t="s">
        <v>1385</v>
      </c>
      <c r="H107" s="399" t="s">
        <v>1385</v>
      </c>
      <c r="I107" s="399" t="s">
        <v>1385</v>
      </c>
      <c r="J107" s="399" t="s">
        <v>1482</v>
      </c>
      <c r="K107" s="2250"/>
      <c r="L107" s="1649"/>
      <c r="M107" s="1649"/>
      <c r="N107" s="1650"/>
      <c r="O107" s="1425"/>
      <c r="P107" s="1535"/>
    </row>
    <row r="108" spans="2:16" ht="21" customHeight="1">
      <c r="B108" s="434" t="s">
        <v>532</v>
      </c>
      <c r="C108" s="2044" t="s">
        <v>1543</v>
      </c>
      <c r="D108" s="2044"/>
      <c r="E108" s="2044"/>
      <c r="F108" s="2060"/>
      <c r="G108" s="435" t="s">
        <v>1385</v>
      </c>
      <c r="H108" s="435" t="s">
        <v>1385</v>
      </c>
      <c r="I108" s="435" t="s">
        <v>1385</v>
      </c>
      <c r="J108" s="435" t="s">
        <v>1385</v>
      </c>
      <c r="K108" s="2251"/>
      <c r="L108" s="1651"/>
      <c r="M108" s="1651"/>
      <c r="N108" s="1652"/>
      <c r="O108" s="1425"/>
      <c r="P108" s="1535"/>
    </row>
    <row r="109" spans="2:16" ht="24.75" customHeight="1">
      <c r="B109" s="436" t="s">
        <v>410</v>
      </c>
      <c r="C109" s="2255" t="s">
        <v>1548</v>
      </c>
      <c r="D109" s="1632"/>
      <c r="E109" s="1632"/>
      <c r="F109" s="1632"/>
      <c r="G109" s="1632"/>
      <c r="H109" s="1632"/>
      <c r="I109" s="1632"/>
      <c r="J109" s="1633"/>
      <c r="K109" s="2247"/>
      <c r="L109" s="2248"/>
      <c r="M109" s="2248"/>
      <c r="N109" s="2249"/>
      <c r="O109" s="1425"/>
      <c r="P109" s="1535"/>
    </row>
    <row r="110" spans="2:16" ht="21.75" customHeight="1">
      <c r="B110" s="432" t="s">
        <v>530</v>
      </c>
      <c r="C110" s="2021" t="s">
        <v>1542</v>
      </c>
      <c r="D110" s="2021"/>
      <c r="E110" s="2021"/>
      <c r="F110" s="2022"/>
      <c r="G110" s="399" t="s">
        <v>1385</v>
      </c>
      <c r="H110" s="399" t="s">
        <v>1385</v>
      </c>
      <c r="I110" s="399" t="s">
        <v>1385</v>
      </c>
      <c r="J110" s="399" t="s">
        <v>1482</v>
      </c>
      <c r="K110" s="2250"/>
      <c r="L110" s="1649"/>
      <c r="M110" s="1649"/>
      <c r="N110" s="1650"/>
      <c r="O110" s="1425"/>
      <c r="P110" s="1535"/>
    </row>
    <row r="111" spans="2:16" ht="21.75" customHeight="1">
      <c r="B111" s="434" t="s">
        <v>532</v>
      </c>
      <c r="C111" s="2044" t="s">
        <v>1543</v>
      </c>
      <c r="D111" s="2044"/>
      <c r="E111" s="2044"/>
      <c r="F111" s="2060"/>
      <c r="G111" s="435" t="s">
        <v>1385</v>
      </c>
      <c r="H111" s="435" t="s">
        <v>1385</v>
      </c>
      <c r="I111" s="435" t="s">
        <v>1385</v>
      </c>
      <c r="J111" s="435" t="s">
        <v>1385</v>
      </c>
      <c r="K111" s="2251"/>
      <c r="L111" s="1651"/>
      <c r="M111" s="1651"/>
      <c r="N111" s="1652"/>
      <c r="O111" s="1425"/>
      <c r="P111" s="1535"/>
    </row>
    <row r="112" spans="2:16" ht="24.75" customHeight="1">
      <c r="B112" s="438" t="s">
        <v>413</v>
      </c>
      <c r="C112" s="1645" t="s">
        <v>1549</v>
      </c>
      <c r="D112" s="1638"/>
      <c r="E112" s="1638"/>
      <c r="F112" s="1638"/>
      <c r="G112" s="1638"/>
      <c r="H112" s="1638"/>
      <c r="I112" s="1638"/>
      <c r="J112" s="1642"/>
      <c r="K112" s="2247"/>
      <c r="L112" s="2248"/>
      <c r="M112" s="2248"/>
      <c r="N112" s="2249"/>
      <c r="O112" s="1425"/>
      <c r="P112" s="1535"/>
    </row>
    <row r="113" spans="2:16" ht="21.75" customHeight="1">
      <c r="B113" s="432" t="s">
        <v>530</v>
      </c>
      <c r="C113" s="2021" t="s">
        <v>1542</v>
      </c>
      <c r="D113" s="2021"/>
      <c r="E113" s="2021"/>
      <c r="F113" s="2022"/>
      <c r="G113" s="399" t="s">
        <v>1520</v>
      </c>
      <c r="H113" s="399" t="s">
        <v>1385</v>
      </c>
      <c r="I113" s="399" t="s">
        <v>1385</v>
      </c>
      <c r="J113" s="399" t="s">
        <v>1482</v>
      </c>
      <c r="K113" s="2250"/>
      <c r="L113" s="1649"/>
      <c r="M113" s="1649"/>
      <c r="N113" s="1650"/>
      <c r="O113" s="1425"/>
      <c r="P113" s="1535"/>
    </row>
    <row r="114" spans="2:16" ht="21.75" customHeight="1">
      <c r="B114" s="434" t="s">
        <v>532</v>
      </c>
      <c r="C114" s="2044" t="s">
        <v>1543</v>
      </c>
      <c r="D114" s="2044"/>
      <c r="E114" s="2044"/>
      <c r="F114" s="2060"/>
      <c r="G114" s="435" t="s">
        <v>1520</v>
      </c>
      <c r="H114" s="435" t="s">
        <v>1385</v>
      </c>
      <c r="I114" s="435" t="s">
        <v>1385</v>
      </c>
      <c r="J114" s="435" t="s">
        <v>1482</v>
      </c>
      <c r="K114" s="2251"/>
      <c r="L114" s="1651"/>
      <c r="M114" s="1651"/>
      <c r="N114" s="1652"/>
      <c r="O114" s="1425"/>
      <c r="P114" s="1535"/>
    </row>
    <row r="115" spans="2:16" ht="24" customHeight="1">
      <c r="B115" s="436" t="s">
        <v>416</v>
      </c>
      <c r="C115" s="1632" t="s">
        <v>1550</v>
      </c>
      <c r="D115" s="1632"/>
      <c r="E115" s="1632"/>
      <c r="F115" s="1632"/>
      <c r="G115" s="1632"/>
      <c r="H115" s="1632"/>
      <c r="I115" s="1632"/>
      <c r="J115" s="1633"/>
      <c r="K115" s="2247"/>
      <c r="L115" s="2248"/>
      <c r="M115" s="2248"/>
      <c r="N115" s="2249"/>
      <c r="O115" s="1425"/>
      <c r="P115" s="1535"/>
    </row>
    <row r="116" spans="2:16" ht="24" customHeight="1">
      <c r="B116" s="432" t="s">
        <v>530</v>
      </c>
      <c r="C116" s="2021" t="s">
        <v>1542</v>
      </c>
      <c r="D116" s="2021"/>
      <c r="E116" s="2021"/>
      <c r="F116" s="2022"/>
      <c r="G116" s="399" t="s">
        <v>1482</v>
      </c>
      <c r="H116" s="399" t="s">
        <v>1385</v>
      </c>
      <c r="I116" s="399" t="s">
        <v>1385</v>
      </c>
      <c r="J116" s="399" t="s">
        <v>1482</v>
      </c>
      <c r="K116" s="2250"/>
      <c r="L116" s="1649"/>
      <c r="M116" s="1649"/>
      <c r="N116" s="1650"/>
      <c r="O116" s="1425"/>
      <c r="P116" s="1535"/>
    </row>
    <row r="117" spans="2:16" ht="24" customHeight="1">
      <c r="B117" s="434" t="s">
        <v>532</v>
      </c>
      <c r="C117" s="2044" t="s">
        <v>1551</v>
      </c>
      <c r="D117" s="2044"/>
      <c r="E117" s="2044"/>
      <c r="F117" s="2060"/>
      <c r="G117" s="435" t="s">
        <v>1385</v>
      </c>
      <c r="H117" s="435" t="s">
        <v>1385</v>
      </c>
      <c r="I117" s="435" t="s">
        <v>1385</v>
      </c>
      <c r="J117" s="435" t="s">
        <v>1385</v>
      </c>
      <c r="K117" s="2251"/>
      <c r="L117" s="1651"/>
      <c r="M117" s="1651"/>
      <c r="N117" s="1652"/>
      <c r="O117" s="1425"/>
      <c r="P117" s="1535"/>
    </row>
    <row r="118" spans="2:16" ht="24" customHeight="1">
      <c r="B118" s="436" t="s">
        <v>418</v>
      </c>
      <c r="C118" s="1632" t="s">
        <v>1552</v>
      </c>
      <c r="D118" s="1632"/>
      <c r="E118" s="1632"/>
      <c r="F118" s="1632"/>
      <c r="G118" s="1632"/>
      <c r="H118" s="1632"/>
      <c r="I118" s="1632"/>
      <c r="J118" s="1633"/>
      <c r="K118" s="2247"/>
      <c r="L118" s="2248"/>
      <c r="M118" s="2248"/>
      <c r="N118" s="2249"/>
      <c r="O118" s="1425"/>
      <c r="P118" s="1535"/>
    </row>
    <row r="119" spans="2:16" ht="24" customHeight="1">
      <c r="B119" s="432" t="s">
        <v>530</v>
      </c>
      <c r="C119" s="2021" t="s">
        <v>1542</v>
      </c>
      <c r="D119" s="2021"/>
      <c r="E119" s="2021"/>
      <c r="F119" s="2022"/>
      <c r="G119" s="399" t="s">
        <v>1482</v>
      </c>
      <c r="H119" s="399" t="s">
        <v>1385</v>
      </c>
      <c r="I119" s="399" t="s">
        <v>1482</v>
      </c>
      <c r="J119" s="399" t="s">
        <v>1482</v>
      </c>
      <c r="K119" s="2250"/>
      <c r="L119" s="1649"/>
      <c r="M119" s="1649"/>
      <c r="N119" s="1650"/>
      <c r="O119" s="1425"/>
      <c r="P119" s="1535"/>
    </row>
    <row r="120" spans="2:16" ht="24" customHeight="1">
      <c r="B120" s="434" t="s">
        <v>532</v>
      </c>
      <c r="C120" s="2044" t="s">
        <v>1543</v>
      </c>
      <c r="D120" s="2044"/>
      <c r="E120" s="2044"/>
      <c r="F120" s="2060"/>
      <c r="G120" s="435" t="s">
        <v>1482</v>
      </c>
      <c r="H120" s="435" t="s">
        <v>1520</v>
      </c>
      <c r="I120" s="435" t="s">
        <v>1482</v>
      </c>
      <c r="J120" s="435" t="s">
        <v>1482</v>
      </c>
      <c r="K120" s="2251"/>
      <c r="L120" s="1651"/>
      <c r="M120" s="1651"/>
      <c r="N120" s="1652"/>
      <c r="O120" s="1425"/>
      <c r="P120" s="1535"/>
    </row>
    <row r="121" spans="2:16" ht="24" customHeight="1">
      <c r="B121" s="436" t="s">
        <v>544</v>
      </c>
      <c r="C121" s="1632" t="s">
        <v>1554</v>
      </c>
      <c r="D121" s="1632"/>
      <c r="E121" s="1632"/>
      <c r="F121" s="1632"/>
      <c r="G121" s="1632"/>
      <c r="H121" s="1632"/>
      <c r="I121" s="1632"/>
      <c r="J121" s="1633"/>
      <c r="K121" s="2247"/>
      <c r="L121" s="2248"/>
      <c r="M121" s="2248"/>
      <c r="N121" s="2249"/>
      <c r="O121" s="1425"/>
      <c r="P121" s="1535"/>
    </row>
    <row r="122" spans="2:16" ht="20.25" customHeight="1">
      <c r="B122" s="432" t="s">
        <v>530</v>
      </c>
      <c r="C122" s="2021" t="s">
        <v>1542</v>
      </c>
      <c r="D122" s="2021"/>
      <c r="E122" s="2021"/>
      <c r="F122" s="2022"/>
      <c r="G122" s="399" t="s">
        <v>1482</v>
      </c>
      <c r="H122" s="399" t="s">
        <v>1385</v>
      </c>
      <c r="I122" s="399" t="s">
        <v>1482</v>
      </c>
      <c r="J122" s="399" t="s">
        <v>1482</v>
      </c>
      <c r="K122" s="2250"/>
      <c r="L122" s="1649"/>
      <c r="M122" s="1649"/>
      <c r="N122" s="1650"/>
      <c r="O122" s="1425"/>
      <c r="P122" s="1535"/>
    </row>
    <row r="123" spans="2:16" ht="21" customHeight="1">
      <c r="B123" s="434" t="s">
        <v>532</v>
      </c>
      <c r="C123" s="2044" t="s">
        <v>1543</v>
      </c>
      <c r="D123" s="2044"/>
      <c r="E123" s="2044"/>
      <c r="F123" s="2060"/>
      <c r="G123" s="435" t="s">
        <v>1482</v>
      </c>
      <c r="H123" s="435" t="s">
        <v>1520</v>
      </c>
      <c r="I123" s="435" t="s">
        <v>1482</v>
      </c>
      <c r="J123" s="435" t="s">
        <v>1482</v>
      </c>
      <c r="K123" s="2251"/>
      <c r="L123" s="1651"/>
      <c r="M123" s="1651"/>
      <c r="N123" s="1652"/>
      <c r="O123" s="1425"/>
      <c r="P123" s="1535"/>
    </row>
    <row r="124" spans="2:16" ht="21" customHeight="1">
      <c r="B124" s="436" t="s">
        <v>546</v>
      </c>
      <c r="C124" s="1632" t="s">
        <v>1555</v>
      </c>
      <c r="D124" s="1632"/>
      <c r="E124" s="1632"/>
      <c r="F124" s="1632"/>
      <c r="G124" s="1632"/>
      <c r="H124" s="1632"/>
      <c r="I124" s="1632"/>
      <c r="J124" s="1633"/>
      <c r="K124" s="2247"/>
      <c r="L124" s="2248"/>
      <c r="M124" s="2248"/>
      <c r="N124" s="2249"/>
      <c r="O124" s="1425"/>
      <c r="P124" s="1535"/>
    </row>
    <row r="125" spans="2:16" ht="21" customHeight="1">
      <c r="B125" s="432" t="s">
        <v>530</v>
      </c>
      <c r="C125" s="2021" t="s">
        <v>1542</v>
      </c>
      <c r="D125" s="2021"/>
      <c r="E125" s="2021"/>
      <c r="F125" s="2022"/>
      <c r="G125" s="399" t="s">
        <v>1482</v>
      </c>
      <c r="H125" s="399" t="s">
        <v>1520</v>
      </c>
      <c r="I125" s="399" t="s">
        <v>1482</v>
      </c>
      <c r="J125" s="399" t="s">
        <v>1482</v>
      </c>
      <c r="K125" s="2250"/>
      <c r="L125" s="1649"/>
      <c r="M125" s="1649"/>
      <c r="N125" s="1650"/>
      <c r="O125" s="1425"/>
      <c r="P125" s="1535"/>
    </row>
    <row r="126" spans="2:16" ht="21" customHeight="1">
      <c r="B126" s="434" t="s">
        <v>532</v>
      </c>
      <c r="C126" s="2044" t="s">
        <v>1543</v>
      </c>
      <c r="D126" s="2044"/>
      <c r="E126" s="2044"/>
      <c r="F126" s="2060"/>
      <c r="G126" s="435" t="s">
        <v>1482</v>
      </c>
      <c r="H126" s="435" t="s">
        <v>1385</v>
      </c>
      <c r="I126" s="435" t="s">
        <v>1520</v>
      </c>
      <c r="J126" s="435" t="s">
        <v>1482</v>
      </c>
      <c r="K126" s="2251"/>
      <c r="L126" s="1651"/>
      <c r="M126" s="1651"/>
      <c r="N126" s="1652"/>
      <c r="O126" s="1425"/>
      <c r="P126" s="1535"/>
    </row>
    <row r="127" spans="2:16" ht="21" customHeight="1">
      <c r="B127" s="436" t="s">
        <v>548</v>
      </c>
      <c r="C127" s="1632" t="s">
        <v>1556</v>
      </c>
      <c r="D127" s="1632"/>
      <c r="E127" s="1632"/>
      <c r="F127" s="1632"/>
      <c r="G127" s="1632"/>
      <c r="H127" s="1632"/>
      <c r="I127" s="1632"/>
      <c r="J127" s="1633"/>
      <c r="K127" s="2247"/>
      <c r="L127" s="2248"/>
      <c r="M127" s="2248"/>
      <c r="N127" s="2249"/>
      <c r="O127" s="1425"/>
      <c r="P127" s="1535"/>
    </row>
    <row r="128" spans="2:16" ht="21.75" customHeight="1">
      <c r="B128" s="432" t="s">
        <v>530</v>
      </c>
      <c r="C128" s="2021" t="s">
        <v>1542</v>
      </c>
      <c r="D128" s="2021"/>
      <c r="E128" s="2021"/>
      <c r="F128" s="2022"/>
      <c r="G128" s="399" t="s">
        <v>1482</v>
      </c>
      <c r="H128" s="399" t="s">
        <v>1520</v>
      </c>
      <c r="I128" s="399" t="s">
        <v>1482</v>
      </c>
      <c r="J128" s="399" t="s">
        <v>1482</v>
      </c>
      <c r="K128" s="2250"/>
      <c r="L128" s="1649"/>
      <c r="M128" s="1649"/>
      <c r="N128" s="1650"/>
      <c r="O128" s="1425"/>
      <c r="P128" s="1535"/>
    </row>
    <row r="129" spans="2:16" ht="21.75" customHeight="1">
      <c r="B129" s="434" t="s">
        <v>532</v>
      </c>
      <c r="C129" s="2044" t="s">
        <v>1543</v>
      </c>
      <c r="D129" s="2044"/>
      <c r="E129" s="2044"/>
      <c r="F129" s="2060"/>
      <c r="G129" s="435" t="s">
        <v>1482</v>
      </c>
      <c r="H129" s="435" t="s">
        <v>1520</v>
      </c>
      <c r="I129" s="435" t="s">
        <v>1520</v>
      </c>
      <c r="J129" s="435" t="s">
        <v>1482</v>
      </c>
      <c r="K129" s="2251"/>
      <c r="L129" s="1651"/>
      <c r="M129" s="1651"/>
      <c r="N129" s="1652"/>
      <c r="O129" s="1425"/>
      <c r="P129" s="1535"/>
    </row>
    <row r="130" spans="2:16" ht="21" customHeight="1">
      <c r="B130" s="436" t="s">
        <v>550</v>
      </c>
      <c r="C130" s="1632" t="s">
        <v>1557</v>
      </c>
      <c r="D130" s="1632"/>
      <c r="E130" s="1632"/>
      <c r="F130" s="1632"/>
      <c r="G130" s="1632"/>
      <c r="H130" s="1632"/>
      <c r="I130" s="1632"/>
      <c r="J130" s="1633"/>
      <c r="K130" s="2247"/>
      <c r="L130" s="2248"/>
      <c r="M130" s="2248"/>
      <c r="N130" s="2249"/>
      <c r="O130" s="1425"/>
      <c r="P130" s="1535"/>
    </row>
    <row r="131" spans="2:16" ht="21" customHeight="1">
      <c r="B131" s="432" t="s">
        <v>530</v>
      </c>
      <c r="C131" s="2021" t="s">
        <v>1542</v>
      </c>
      <c r="D131" s="2021"/>
      <c r="E131" s="2021"/>
      <c r="F131" s="2022"/>
      <c r="G131" s="399" t="s">
        <v>1482</v>
      </c>
      <c r="H131" s="399" t="s">
        <v>1385</v>
      </c>
      <c r="I131" s="399" t="s">
        <v>1385</v>
      </c>
      <c r="J131" s="399" t="s">
        <v>1482</v>
      </c>
      <c r="K131" s="2250"/>
      <c r="L131" s="1649"/>
      <c r="M131" s="1649"/>
      <c r="N131" s="1650"/>
      <c r="O131" s="1425"/>
      <c r="P131" s="1535"/>
    </row>
    <row r="132" spans="2:16" ht="21" customHeight="1">
      <c r="B132" s="434" t="s">
        <v>532</v>
      </c>
      <c r="C132" s="2044" t="s">
        <v>1543</v>
      </c>
      <c r="D132" s="2044"/>
      <c r="E132" s="2044"/>
      <c r="F132" s="2060"/>
      <c r="G132" s="435" t="s">
        <v>1482</v>
      </c>
      <c r="H132" s="435" t="s">
        <v>1385</v>
      </c>
      <c r="I132" s="435" t="s">
        <v>1385</v>
      </c>
      <c r="J132" s="435" t="s">
        <v>1482</v>
      </c>
      <c r="K132" s="2251"/>
      <c r="L132" s="1651"/>
      <c r="M132" s="1651"/>
      <c r="N132" s="1652"/>
      <c r="O132" s="1425"/>
      <c r="P132" s="1535"/>
    </row>
    <row r="133" spans="2:16" ht="32.25" customHeight="1">
      <c r="B133" s="439" t="s">
        <v>552</v>
      </c>
      <c r="C133" s="1607" t="s">
        <v>1558</v>
      </c>
      <c r="D133" s="1607"/>
      <c r="E133" s="1607"/>
      <c r="F133" s="1607"/>
      <c r="G133" s="1607"/>
      <c r="H133" s="1607"/>
      <c r="I133" s="1607"/>
      <c r="J133" s="1607"/>
      <c r="K133" s="1607"/>
      <c r="L133" s="1607"/>
      <c r="M133" s="1607"/>
      <c r="N133" s="2252"/>
      <c r="O133" s="1425"/>
      <c r="P133" s="1535"/>
    </row>
    <row r="134" spans="2:16" ht="27.75" customHeight="1">
      <c r="B134" s="317" t="s">
        <v>418</v>
      </c>
      <c r="C134" s="2253" t="s">
        <v>1559</v>
      </c>
      <c r="D134" s="2253"/>
      <c r="E134" s="1814"/>
      <c r="F134" s="1815"/>
      <c r="G134" s="1815"/>
      <c r="H134" s="1815"/>
      <c r="I134" s="1815"/>
      <c r="J134" s="2254"/>
      <c r="K134" s="1763"/>
      <c r="L134" s="1764"/>
      <c r="M134" s="1764"/>
      <c r="N134" s="2221"/>
      <c r="O134" s="1425"/>
      <c r="P134" s="1535"/>
    </row>
    <row r="135" spans="2:16" ht="27.75" customHeight="1">
      <c r="B135" s="432" t="s">
        <v>530</v>
      </c>
      <c r="C135" s="2021" t="s">
        <v>1542</v>
      </c>
      <c r="D135" s="2021"/>
      <c r="E135" s="2021"/>
      <c r="F135" s="2022"/>
      <c r="G135" s="399"/>
      <c r="H135" s="324"/>
      <c r="I135" s="399"/>
      <c r="J135" s="324"/>
      <c r="K135" s="1785"/>
      <c r="L135" s="1786"/>
      <c r="M135" s="1786"/>
      <c r="N135" s="2222"/>
      <c r="O135" s="1425"/>
      <c r="P135" s="1535"/>
    </row>
    <row r="136" spans="2:16" ht="27.75" customHeight="1">
      <c r="B136" s="432" t="s">
        <v>532</v>
      </c>
      <c r="C136" s="2021" t="s">
        <v>1543</v>
      </c>
      <c r="D136" s="2021"/>
      <c r="E136" s="2021"/>
      <c r="F136" s="2022"/>
      <c r="G136" s="399"/>
      <c r="H136" s="324"/>
      <c r="I136" s="399"/>
      <c r="J136" s="324"/>
      <c r="K136" s="1787"/>
      <c r="L136" s="1788"/>
      <c r="M136" s="1788"/>
      <c r="N136" s="2223"/>
      <c r="O136" s="1425"/>
      <c r="P136" s="1535"/>
    </row>
    <row r="137" spans="2:16" ht="39.75" customHeight="1">
      <c r="B137" s="298" t="s">
        <v>555</v>
      </c>
      <c r="C137" s="1445" t="s">
        <v>1560</v>
      </c>
      <c r="D137" s="1445"/>
      <c r="E137" s="1445"/>
      <c r="F137" s="1817"/>
      <c r="G137" s="3615" t="s">
        <v>4631</v>
      </c>
      <c r="H137" s="3616"/>
      <c r="I137" s="3616"/>
      <c r="J137" s="3616"/>
      <c r="K137" s="3616"/>
      <c r="L137" s="3616"/>
      <c r="M137" s="3616"/>
      <c r="N137" s="3617"/>
      <c r="O137" s="1444"/>
      <c r="P137" s="2075"/>
    </row>
    <row r="138" spans="2:16" ht="25.5" customHeight="1">
      <c r="B138" s="1656" t="s">
        <v>1561</v>
      </c>
      <c r="C138" s="1657"/>
      <c r="D138" s="1657"/>
      <c r="E138" s="1657"/>
      <c r="F138" s="1657"/>
      <c r="G138" s="1657"/>
      <c r="H138" s="1657"/>
      <c r="I138" s="1657"/>
      <c r="J138" s="1657"/>
      <c r="K138" s="1657"/>
      <c r="L138" s="1657"/>
      <c r="M138" s="1657"/>
      <c r="N138" s="1657"/>
      <c r="O138" s="1657"/>
      <c r="P138" s="1659"/>
    </row>
    <row r="139" spans="2:16" ht="90" customHeight="1">
      <c r="B139" s="253" t="s">
        <v>557</v>
      </c>
      <c r="C139" s="1660" t="s">
        <v>1562</v>
      </c>
      <c r="D139" s="1660"/>
      <c r="E139" s="1660"/>
      <c r="F139" s="1743"/>
      <c r="G139" s="209" t="s">
        <v>1385</v>
      </c>
      <c r="H139" s="2246" t="s">
        <v>1563</v>
      </c>
      <c r="I139" s="1743"/>
      <c r="J139" s="1663"/>
      <c r="K139" s="1664"/>
      <c r="L139" s="1664"/>
      <c r="M139" s="1664"/>
      <c r="N139" s="1665"/>
      <c r="O139" s="318"/>
      <c r="P139" s="199" t="s">
        <v>4632</v>
      </c>
    </row>
    <row r="140" spans="2:16" ht="15.75" customHeight="1">
      <c r="B140" s="1686" t="s">
        <v>1566</v>
      </c>
      <c r="C140" s="1687"/>
      <c r="D140" s="1687"/>
      <c r="E140" s="1687"/>
      <c r="F140" s="1687"/>
      <c r="G140" s="1687"/>
      <c r="H140" s="1687"/>
      <c r="I140" s="1687"/>
      <c r="J140" s="1687"/>
      <c r="K140" s="1687"/>
      <c r="L140" s="1687"/>
      <c r="M140" s="1687"/>
      <c r="N140" s="1687"/>
      <c r="O140" s="1687"/>
      <c r="P140" s="1688"/>
    </row>
    <row r="141" spans="2:16" ht="60" customHeight="1">
      <c r="B141" s="198" t="s">
        <v>561</v>
      </c>
      <c r="C141" s="1414" t="s">
        <v>1567</v>
      </c>
      <c r="D141" s="1414"/>
      <c r="E141" s="1414"/>
      <c r="F141" s="1414"/>
      <c r="G141" s="1415"/>
      <c r="H141" s="1574" t="s">
        <v>4633</v>
      </c>
      <c r="I141" s="1685"/>
      <c r="J141" s="1685"/>
      <c r="K141" s="1689" t="s">
        <v>1449</v>
      </c>
      <c r="L141" s="1565"/>
      <c r="M141" s="1566"/>
      <c r="N141" s="1567"/>
      <c r="O141" s="1534"/>
      <c r="P141" s="1534"/>
    </row>
    <row r="142" spans="2:16" ht="19.5" customHeight="1">
      <c r="B142" s="198" t="s">
        <v>401</v>
      </c>
      <c r="C142" s="1414" t="s">
        <v>1570</v>
      </c>
      <c r="D142" s="1414"/>
      <c r="E142" s="1414"/>
      <c r="F142" s="1414"/>
      <c r="G142" s="1415"/>
      <c r="H142" s="1574" t="s">
        <v>2436</v>
      </c>
      <c r="I142" s="1685"/>
      <c r="J142" s="1685"/>
      <c r="K142" s="1689"/>
      <c r="L142" s="1568"/>
      <c r="M142" s="1569"/>
      <c r="N142" s="1570"/>
      <c r="O142" s="1535"/>
      <c r="P142" s="1535"/>
    </row>
    <row r="143" spans="2:16" ht="19.5" customHeight="1">
      <c r="B143" s="198" t="s">
        <v>403</v>
      </c>
      <c r="C143" s="1414" t="s">
        <v>1572</v>
      </c>
      <c r="D143" s="1414"/>
      <c r="E143" s="1414"/>
      <c r="F143" s="1414"/>
      <c r="G143" s="1415"/>
      <c r="H143" s="1574" t="s">
        <v>1385</v>
      </c>
      <c r="I143" s="1685"/>
      <c r="J143" s="1575"/>
      <c r="K143" s="1689"/>
      <c r="L143" s="1571"/>
      <c r="M143" s="1572"/>
      <c r="N143" s="1573"/>
      <c r="O143" s="1535"/>
      <c r="P143" s="1535"/>
    </row>
    <row r="144" spans="2:16" ht="34.5" customHeight="1">
      <c r="B144" s="198" t="s">
        <v>405</v>
      </c>
      <c r="C144" s="1414" t="s">
        <v>1573</v>
      </c>
      <c r="D144" s="1414"/>
      <c r="E144" s="1414"/>
      <c r="F144" s="1414"/>
      <c r="G144" s="1415"/>
      <c r="H144" s="1574" t="s">
        <v>2237</v>
      </c>
      <c r="I144" s="1685"/>
      <c r="J144" s="1685"/>
      <c r="K144" s="1689"/>
      <c r="L144" s="1789"/>
      <c r="M144" s="1790"/>
      <c r="N144" s="2241"/>
      <c r="O144" s="1536"/>
      <c r="P144" s="1536"/>
    </row>
    <row r="145" spans="1:16" ht="44.25" customHeight="1">
      <c r="B145" s="191" t="s">
        <v>566</v>
      </c>
      <c r="C145" s="1414" t="s">
        <v>1575</v>
      </c>
      <c r="D145" s="1414"/>
      <c r="E145" s="1414"/>
      <c r="F145" s="1414"/>
      <c r="G145" s="1415"/>
      <c r="H145" s="1574" t="s">
        <v>1520</v>
      </c>
      <c r="I145" s="1685"/>
      <c r="J145" s="1685"/>
      <c r="K145" s="1689"/>
      <c r="L145" s="1563"/>
      <c r="M145" s="1655"/>
      <c r="N145" s="1923"/>
      <c r="O145" s="1443"/>
      <c r="P145" s="1443" t="s">
        <v>4632</v>
      </c>
    </row>
    <row r="146" spans="1:16" ht="72.599999999999994" customHeight="1">
      <c r="B146" s="198" t="s">
        <v>394</v>
      </c>
      <c r="C146" s="1414" t="s">
        <v>1577</v>
      </c>
      <c r="D146" s="1414"/>
      <c r="E146" s="1414"/>
      <c r="F146" s="1414"/>
      <c r="G146" s="1415"/>
      <c r="H146" s="1574" t="s">
        <v>92</v>
      </c>
      <c r="I146" s="1685"/>
      <c r="J146" s="1685"/>
      <c r="K146" s="1689"/>
      <c r="L146" s="1867"/>
      <c r="M146" s="1868"/>
      <c r="N146" s="2141"/>
      <c r="O146" s="1426"/>
      <c r="P146" s="1426"/>
    </row>
    <row r="147" spans="1:16" ht="69" customHeight="1">
      <c r="B147" s="191" t="s">
        <v>569</v>
      </c>
      <c r="C147" s="1414" t="s">
        <v>1579</v>
      </c>
      <c r="D147" s="1414"/>
      <c r="E147" s="1414"/>
      <c r="F147" s="1414"/>
      <c r="G147" s="1415"/>
      <c r="H147" s="1574" t="s">
        <v>1482</v>
      </c>
      <c r="I147" s="1685"/>
      <c r="J147" s="1685"/>
      <c r="K147" s="1689"/>
      <c r="L147" s="1763"/>
      <c r="M147" s="1764"/>
      <c r="N147" s="2221"/>
      <c r="O147" s="1443"/>
      <c r="P147" s="1443" t="s">
        <v>4632</v>
      </c>
    </row>
    <row r="148" spans="1:16" ht="80.45" customHeight="1">
      <c r="A148" s="652"/>
      <c r="B148" s="198" t="s">
        <v>394</v>
      </c>
      <c r="C148" s="1414" t="s">
        <v>1577</v>
      </c>
      <c r="D148" s="1414"/>
      <c r="E148" s="1414"/>
      <c r="F148" s="1414"/>
      <c r="G148" s="1415"/>
      <c r="H148" s="1574" t="s">
        <v>92</v>
      </c>
      <c r="I148" s="1685"/>
      <c r="J148" s="1685"/>
      <c r="K148" s="1689"/>
      <c r="L148" s="1787"/>
      <c r="M148" s="1788"/>
      <c r="N148" s="2223"/>
      <c r="O148" s="1426"/>
      <c r="P148" s="1426"/>
    </row>
    <row r="149" spans="1:16" ht="49.5" customHeight="1">
      <c r="B149" s="2105" t="s">
        <v>1580</v>
      </c>
      <c r="C149" s="1699"/>
      <c r="D149" s="1699"/>
      <c r="E149" s="1699"/>
      <c r="F149" s="1699"/>
      <c r="G149" s="1699"/>
      <c r="H149" s="1699"/>
      <c r="I149" s="1699"/>
      <c r="J149" s="1699"/>
      <c r="K149" s="1699"/>
      <c r="L149" s="1699"/>
      <c r="M149" s="1699"/>
      <c r="N149" s="1699"/>
      <c r="O149" s="1699"/>
      <c r="P149" s="2106"/>
    </row>
    <row r="150" spans="1:16" ht="48" customHeight="1">
      <c r="B150" s="321" t="s">
        <v>572</v>
      </c>
      <c r="C150" s="1700" t="s">
        <v>1581</v>
      </c>
      <c r="D150" s="1700"/>
      <c r="E150" s="1700"/>
      <c r="F150" s="1701"/>
      <c r="G150" s="1702" t="s">
        <v>1582</v>
      </c>
      <c r="H150" s="1703"/>
      <c r="I150" s="1704"/>
      <c r="J150" s="1702" t="s">
        <v>1583</v>
      </c>
      <c r="K150" s="1703"/>
      <c r="L150" s="1704"/>
      <c r="M150" s="1705" t="s">
        <v>1458</v>
      </c>
      <c r="N150" s="1706"/>
      <c r="O150" s="1707"/>
      <c r="P150" s="1707" t="s">
        <v>4632</v>
      </c>
    </row>
    <row r="151" spans="1:16" ht="83.25" customHeight="1">
      <c r="B151" s="198" t="s">
        <v>561</v>
      </c>
      <c r="C151" s="2021" t="s">
        <v>1585</v>
      </c>
      <c r="D151" s="2021"/>
      <c r="E151" s="2021"/>
      <c r="F151" s="2022"/>
      <c r="G151" s="1713" t="s">
        <v>2597</v>
      </c>
      <c r="H151" s="1714"/>
      <c r="I151" s="1715"/>
      <c r="J151" s="1713" t="s">
        <v>1587</v>
      </c>
      <c r="K151" s="1714"/>
      <c r="L151" s="1715"/>
      <c r="M151" s="1716"/>
      <c r="N151" s="1717"/>
      <c r="O151" s="1627"/>
      <c r="P151" s="1627"/>
    </row>
    <row r="152" spans="1:16" ht="42" customHeight="1">
      <c r="B152" s="198" t="s">
        <v>401</v>
      </c>
      <c r="C152" s="2021" t="s">
        <v>1588</v>
      </c>
      <c r="D152" s="2021"/>
      <c r="E152" s="2021"/>
      <c r="F152" s="2022"/>
      <c r="G152" s="1713" t="s">
        <v>2597</v>
      </c>
      <c r="H152" s="1714"/>
      <c r="I152" s="1715"/>
      <c r="J152" s="1713" t="s">
        <v>1587</v>
      </c>
      <c r="K152" s="1714"/>
      <c r="L152" s="1715"/>
      <c r="M152" s="1716"/>
      <c r="N152" s="1717"/>
      <c r="O152" s="1627"/>
      <c r="P152" s="1627"/>
    </row>
    <row r="153" spans="1:16" ht="31.5" customHeight="1">
      <c r="B153" s="198" t="s">
        <v>403</v>
      </c>
      <c r="C153" s="327" t="s">
        <v>418</v>
      </c>
      <c r="D153" s="2021" t="s">
        <v>1589</v>
      </c>
      <c r="E153" s="2021"/>
      <c r="F153" s="2022"/>
      <c r="G153" s="1713" t="s">
        <v>2597</v>
      </c>
      <c r="H153" s="1714"/>
      <c r="I153" s="1715"/>
      <c r="J153" s="1713" t="s">
        <v>1587</v>
      </c>
      <c r="K153" s="1714"/>
      <c r="L153" s="1715"/>
      <c r="M153" s="1716"/>
      <c r="N153" s="1717"/>
      <c r="O153" s="1627"/>
      <c r="P153" s="1627"/>
    </row>
    <row r="154" spans="1:16" ht="32.25" customHeight="1">
      <c r="B154" s="198"/>
      <c r="C154" s="308" t="s">
        <v>508</v>
      </c>
      <c r="D154" s="2021" t="s">
        <v>1590</v>
      </c>
      <c r="E154" s="2021"/>
      <c r="F154" s="2022"/>
      <c r="G154" s="1713" t="s">
        <v>2597</v>
      </c>
      <c r="H154" s="1714"/>
      <c r="I154" s="1715"/>
      <c r="J154" s="1713" t="s">
        <v>1587</v>
      </c>
      <c r="K154" s="1714"/>
      <c r="L154" s="1715"/>
      <c r="M154" s="325"/>
      <c r="N154" s="326"/>
      <c r="O154" s="1627"/>
      <c r="P154" s="1627"/>
    </row>
    <row r="155" spans="1:16" ht="41.25" customHeight="1">
      <c r="B155" s="198" t="s">
        <v>405</v>
      </c>
      <c r="C155" s="2021" t="s">
        <v>1591</v>
      </c>
      <c r="D155" s="2021"/>
      <c r="E155" s="2021"/>
      <c r="F155" s="2022"/>
      <c r="G155" s="1713" t="s">
        <v>1587</v>
      </c>
      <c r="H155" s="1714"/>
      <c r="I155" s="1715"/>
      <c r="J155" s="1713" t="s">
        <v>1587</v>
      </c>
      <c r="K155" s="1714"/>
      <c r="L155" s="1715"/>
      <c r="M155" s="1716"/>
      <c r="N155" s="1717"/>
      <c r="O155" s="1627"/>
      <c r="P155" s="1627"/>
    </row>
    <row r="156" spans="1:16" ht="29.25" customHeight="1">
      <c r="B156" s="198" t="s">
        <v>408</v>
      </c>
      <c r="C156" s="2021" t="s">
        <v>1592</v>
      </c>
      <c r="D156" s="2021"/>
      <c r="E156" s="2021"/>
      <c r="F156" s="2022"/>
      <c r="G156" s="1713" t="s">
        <v>1587</v>
      </c>
      <c r="H156" s="1714"/>
      <c r="I156" s="1715"/>
      <c r="J156" s="1713" t="s">
        <v>1587</v>
      </c>
      <c r="K156" s="1714"/>
      <c r="L156" s="1715"/>
      <c r="M156" s="1716"/>
      <c r="N156" s="1717"/>
      <c r="O156" s="1627"/>
      <c r="P156" s="1627"/>
    </row>
    <row r="157" spans="1:16" ht="28.5" customHeight="1">
      <c r="B157" s="198" t="s">
        <v>410</v>
      </c>
      <c r="C157" s="2021" t="s">
        <v>1548</v>
      </c>
      <c r="D157" s="2021"/>
      <c r="E157" s="2021"/>
      <c r="F157" s="2022"/>
      <c r="G157" s="1713" t="s">
        <v>3842</v>
      </c>
      <c r="H157" s="1714"/>
      <c r="I157" s="1715"/>
      <c r="J157" s="1713" t="s">
        <v>2438</v>
      </c>
      <c r="K157" s="1714"/>
      <c r="L157" s="1715"/>
      <c r="M157" s="1716"/>
      <c r="N157" s="1717"/>
      <c r="O157" s="1627"/>
      <c r="P157" s="1627"/>
    </row>
    <row r="158" spans="1:16" ht="28.5" customHeight="1">
      <c r="B158" s="198" t="s">
        <v>413</v>
      </c>
      <c r="C158" s="2021" t="s">
        <v>1549</v>
      </c>
      <c r="D158" s="2021"/>
      <c r="E158" s="2021"/>
      <c r="F158" s="2022"/>
      <c r="G158" s="1713" t="s">
        <v>3842</v>
      </c>
      <c r="H158" s="1714"/>
      <c r="I158" s="1715"/>
      <c r="J158" s="1713" t="s">
        <v>2438</v>
      </c>
      <c r="K158" s="1714"/>
      <c r="L158" s="1715"/>
      <c r="M158" s="1716"/>
      <c r="N158" s="1717"/>
      <c r="O158" s="1627"/>
      <c r="P158" s="1627"/>
    </row>
    <row r="159" spans="1:16" ht="28.5" customHeight="1">
      <c r="B159" s="198" t="s">
        <v>416</v>
      </c>
      <c r="C159" s="2021" t="s">
        <v>1593</v>
      </c>
      <c r="D159" s="2021"/>
      <c r="E159" s="2021"/>
      <c r="F159" s="2022"/>
      <c r="G159" s="1713" t="s">
        <v>1587</v>
      </c>
      <c r="H159" s="1714"/>
      <c r="I159" s="1715"/>
      <c r="J159" s="1713" t="s">
        <v>1587</v>
      </c>
      <c r="K159" s="1714"/>
      <c r="L159" s="1715"/>
      <c r="M159" s="1716"/>
      <c r="N159" s="1717"/>
      <c r="O159" s="1708"/>
      <c r="P159" s="1708"/>
    </row>
    <row r="160" spans="1:16" ht="28.5" customHeight="1">
      <c r="B160" s="198" t="s">
        <v>418</v>
      </c>
      <c r="C160" s="2021" t="s">
        <v>1594</v>
      </c>
      <c r="D160" s="2021"/>
      <c r="E160" s="2021"/>
      <c r="F160" s="2022"/>
      <c r="G160" s="1713" t="s">
        <v>1482</v>
      </c>
      <c r="H160" s="1714"/>
      <c r="I160" s="1715"/>
      <c r="J160" s="1713" t="s">
        <v>1482</v>
      </c>
      <c r="K160" s="1714"/>
      <c r="L160" s="1715"/>
      <c r="M160" s="1716"/>
      <c r="N160" s="1717"/>
      <c r="O160" s="1708"/>
      <c r="P160" s="1708"/>
    </row>
    <row r="161" spans="1:16" ht="28.5" customHeight="1">
      <c r="B161" s="205" t="s">
        <v>544</v>
      </c>
      <c r="C161" s="2021" t="s">
        <v>1596</v>
      </c>
      <c r="D161" s="2021"/>
      <c r="E161" s="2021"/>
      <c r="F161" s="2022"/>
      <c r="G161" s="1713" t="s">
        <v>1482</v>
      </c>
      <c r="H161" s="1714"/>
      <c r="I161" s="1715"/>
      <c r="J161" s="1713" t="s">
        <v>1482</v>
      </c>
      <c r="K161" s="1714"/>
      <c r="L161" s="1715"/>
      <c r="M161" s="1716"/>
      <c r="N161" s="1717"/>
      <c r="O161" s="1708"/>
      <c r="P161" s="1708"/>
    </row>
    <row r="162" spans="1:16" ht="28.5" customHeight="1">
      <c r="B162" s="205" t="s">
        <v>546</v>
      </c>
      <c r="C162" s="2021" t="s">
        <v>1597</v>
      </c>
      <c r="D162" s="2021"/>
      <c r="E162" s="2021"/>
      <c r="F162" s="2022"/>
      <c r="G162" s="1713" t="s">
        <v>1482</v>
      </c>
      <c r="H162" s="1714"/>
      <c r="I162" s="1715"/>
      <c r="J162" s="1713" t="s">
        <v>1482</v>
      </c>
      <c r="K162" s="1714"/>
      <c r="L162" s="1715"/>
      <c r="M162" s="1716"/>
      <c r="N162" s="1717"/>
      <c r="O162" s="1708"/>
      <c r="P162" s="1708"/>
    </row>
    <row r="163" spans="1:16" ht="28.5" customHeight="1">
      <c r="B163" s="205" t="s">
        <v>548</v>
      </c>
      <c r="C163" s="2021" t="s">
        <v>1598</v>
      </c>
      <c r="D163" s="2021"/>
      <c r="E163" s="2021"/>
      <c r="F163" s="2022"/>
      <c r="G163" s="1713" t="s">
        <v>1482</v>
      </c>
      <c r="H163" s="1714"/>
      <c r="I163" s="1715"/>
      <c r="J163" s="1713" t="s">
        <v>1482</v>
      </c>
      <c r="K163" s="1714"/>
      <c r="L163" s="1715"/>
      <c r="M163" s="1716"/>
      <c r="N163" s="1717"/>
      <c r="O163" s="1708"/>
      <c r="P163" s="1708"/>
    </row>
    <row r="164" spans="1:16" ht="28.5" customHeight="1">
      <c r="B164" s="205" t="s">
        <v>550</v>
      </c>
      <c r="C164" s="2021" t="s">
        <v>1599</v>
      </c>
      <c r="D164" s="2021"/>
      <c r="E164" s="2021"/>
      <c r="F164" s="2022"/>
      <c r="G164" s="1713" t="s">
        <v>2597</v>
      </c>
      <c r="H164" s="1714"/>
      <c r="I164" s="1715"/>
      <c r="J164" s="1713" t="s">
        <v>1587</v>
      </c>
      <c r="K164" s="1714"/>
      <c r="L164" s="1715"/>
      <c r="M164" s="1716"/>
      <c r="N164" s="1717"/>
      <c r="O164" s="1708"/>
      <c r="P164" s="1708"/>
    </row>
    <row r="165" spans="1:16" ht="42.75" customHeight="1">
      <c r="B165" s="266" t="s">
        <v>552</v>
      </c>
      <c r="C165" s="2044" t="s">
        <v>1600</v>
      </c>
      <c r="D165" s="2044"/>
      <c r="E165" s="2044"/>
      <c r="F165" s="329" t="s">
        <v>1601</v>
      </c>
      <c r="G165" s="1599"/>
      <c r="H165" s="1721"/>
      <c r="I165" s="1720"/>
      <c r="J165" s="1599"/>
      <c r="K165" s="1721"/>
      <c r="L165" s="1720"/>
      <c r="M165" s="2239"/>
      <c r="N165" s="1723"/>
      <c r="O165" s="1708"/>
      <c r="P165" s="1708"/>
    </row>
    <row r="166" spans="1:16" ht="43.5" customHeight="1">
      <c r="B166" s="1724" t="s">
        <v>1602</v>
      </c>
      <c r="C166" s="1725"/>
      <c r="D166" s="1725"/>
      <c r="E166" s="1725"/>
      <c r="F166" s="1725"/>
      <c r="G166" s="1725"/>
      <c r="H166" s="1725"/>
      <c r="I166" s="1725"/>
      <c r="J166" s="1725"/>
      <c r="K166" s="1725"/>
      <c r="L166" s="1725"/>
      <c r="M166" s="1725"/>
      <c r="N166" s="2240"/>
      <c r="O166" s="331"/>
      <c r="P166" s="331"/>
    </row>
    <row r="167" spans="1:16" ht="49.5" customHeight="1">
      <c r="A167" s="611"/>
      <c r="B167" s="255" t="s">
        <v>591</v>
      </c>
      <c r="C167" s="1464" t="s">
        <v>1603</v>
      </c>
      <c r="D167" s="1464"/>
      <c r="E167" s="1465"/>
      <c r="F167" s="323" t="s">
        <v>1604</v>
      </c>
      <c r="G167" s="1726" t="s">
        <v>1605</v>
      </c>
      <c r="H167" s="1727"/>
      <c r="I167" s="1727"/>
      <c r="J167" s="1727"/>
      <c r="K167" s="1728"/>
      <c r="L167" s="1729" t="s">
        <v>1606</v>
      </c>
      <c r="M167" s="1730"/>
      <c r="N167" s="1741"/>
      <c r="O167" s="1731"/>
      <c r="P167" s="1731" t="s">
        <v>4632</v>
      </c>
    </row>
    <row r="168" spans="1:16" ht="19.5" customHeight="1">
      <c r="A168" s="611"/>
      <c r="B168" s="338" t="s">
        <v>394</v>
      </c>
      <c r="C168" s="1414" t="s">
        <v>1608</v>
      </c>
      <c r="D168" s="1414"/>
      <c r="E168" s="1415"/>
      <c r="F168" s="257" t="s">
        <v>1520</v>
      </c>
      <c r="G168" s="1734" t="s">
        <v>1496</v>
      </c>
      <c r="H168" s="1735"/>
      <c r="I168" s="1735"/>
      <c r="J168" s="1735"/>
      <c r="K168" s="1736"/>
      <c r="L168" s="1713" t="s">
        <v>1496</v>
      </c>
      <c r="M168" s="1714"/>
      <c r="N168" s="1737"/>
      <c r="O168" s="1731"/>
      <c r="P168" s="1731"/>
    </row>
    <row r="169" spans="1:16" ht="19.5" customHeight="1">
      <c r="A169" s="611"/>
      <c r="B169" s="338" t="s">
        <v>401</v>
      </c>
      <c r="C169" s="1414" t="s">
        <v>1610</v>
      </c>
      <c r="D169" s="1414"/>
      <c r="E169" s="1415"/>
      <c r="F169" s="257" t="s">
        <v>1385</v>
      </c>
      <c r="G169" s="1734" t="s">
        <v>4634</v>
      </c>
      <c r="H169" s="1735"/>
      <c r="I169" s="1735"/>
      <c r="J169" s="1735"/>
      <c r="K169" s="1736"/>
      <c r="L169" s="1713" t="s">
        <v>1482</v>
      </c>
      <c r="M169" s="1714"/>
      <c r="N169" s="1737"/>
      <c r="O169" s="1731"/>
      <c r="P169" s="1731"/>
    </row>
    <row r="170" spans="1:16" ht="19.5" customHeight="1">
      <c r="A170" s="611"/>
      <c r="B170" s="338" t="s">
        <v>403</v>
      </c>
      <c r="C170" s="1414" t="s">
        <v>1611</v>
      </c>
      <c r="D170" s="1414"/>
      <c r="E170" s="1415"/>
      <c r="F170" s="257" t="s">
        <v>1482</v>
      </c>
      <c r="G170" s="1734" t="s">
        <v>1496</v>
      </c>
      <c r="H170" s="1735"/>
      <c r="I170" s="1735"/>
      <c r="J170" s="1735"/>
      <c r="K170" s="1736"/>
      <c r="L170" s="1713" t="s">
        <v>1482</v>
      </c>
      <c r="M170" s="1714"/>
      <c r="N170" s="1737"/>
      <c r="O170" s="1731"/>
      <c r="P170" s="1731"/>
    </row>
    <row r="171" spans="1:16" ht="19.5" customHeight="1">
      <c r="A171" s="611"/>
      <c r="B171" s="338" t="s">
        <v>405</v>
      </c>
      <c r="C171" s="1414" t="s">
        <v>1612</v>
      </c>
      <c r="D171" s="1414"/>
      <c r="E171" s="1415"/>
      <c r="F171" s="257" t="s">
        <v>1385</v>
      </c>
      <c r="G171" s="1734" t="s">
        <v>4634</v>
      </c>
      <c r="H171" s="1735"/>
      <c r="I171" s="1735"/>
      <c r="J171" s="1735"/>
      <c r="K171" s="1736"/>
      <c r="L171" s="1713" t="s">
        <v>1385</v>
      </c>
      <c r="M171" s="1714"/>
      <c r="N171" s="1737"/>
      <c r="O171" s="1731"/>
      <c r="P171" s="1731"/>
    </row>
    <row r="172" spans="1:16" ht="29.25" customHeight="1">
      <c r="A172" s="611"/>
      <c r="B172" s="198" t="s">
        <v>408</v>
      </c>
      <c r="C172" s="1414" t="s">
        <v>1613</v>
      </c>
      <c r="D172" s="1414"/>
      <c r="E172" s="1415"/>
      <c r="F172" s="352" t="s">
        <v>1385</v>
      </c>
      <c r="G172" s="1734" t="s">
        <v>4635</v>
      </c>
      <c r="H172" s="1735"/>
      <c r="I172" s="1735"/>
      <c r="J172" s="1735"/>
      <c r="K172" s="1736"/>
      <c r="L172" s="1713" t="s">
        <v>1385</v>
      </c>
      <c r="M172" s="1714"/>
      <c r="N172" s="1737"/>
      <c r="O172" s="1731"/>
      <c r="P172" s="1731"/>
    </row>
    <row r="173" spans="1:16" ht="34.5" customHeight="1">
      <c r="A173" s="611"/>
      <c r="B173" s="195" t="s">
        <v>410</v>
      </c>
      <c r="C173" s="1464" t="s">
        <v>1614</v>
      </c>
      <c r="D173" s="1464"/>
      <c r="E173" s="1465"/>
      <c r="F173" s="352" t="s">
        <v>1482</v>
      </c>
      <c r="G173" s="2227" t="s">
        <v>1496</v>
      </c>
      <c r="H173" s="2228"/>
      <c r="I173" s="2228"/>
      <c r="J173" s="2228"/>
      <c r="K173" s="2229"/>
      <c r="L173" s="1713" t="s">
        <v>1496</v>
      </c>
      <c r="M173" s="1714"/>
      <c r="N173" s="1737"/>
      <c r="O173" s="1731"/>
      <c r="P173" s="1731"/>
    </row>
    <row r="174" spans="1:16" ht="19.5" customHeight="1">
      <c r="A174" s="611"/>
      <c r="B174" s="195" t="s">
        <v>413</v>
      </c>
      <c r="C174" s="1414" t="s">
        <v>1615</v>
      </c>
      <c r="D174" s="1414"/>
      <c r="E174" s="1415"/>
      <c r="F174" s="352" t="s">
        <v>1482</v>
      </c>
      <c r="G174" s="1734" t="s">
        <v>1496</v>
      </c>
      <c r="H174" s="1735"/>
      <c r="I174" s="1735"/>
      <c r="J174" s="1735"/>
      <c r="K174" s="1736"/>
      <c r="L174" s="1713" t="s">
        <v>1496</v>
      </c>
      <c r="M174" s="1714"/>
      <c r="N174" s="1737"/>
      <c r="O174" s="1731"/>
      <c r="P174" s="1731"/>
    </row>
    <row r="175" spans="1:16" ht="19.5" customHeight="1">
      <c r="A175" s="611"/>
      <c r="B175" s="195" t="s">
        <v>416</v>
      </c>
      <c r="C175" s="1414" t="s">
        <v>1616</v>
      </c>
      <c r="D175" s="1414"/>
      <c r="E175" s="1415"/>
      <c r="F175" s="352" t="s">
        <v>1385</v>
      </c>
      <c r="G175" s="1734" t="s">
        <v>4636</v>
      </c>
      <c r="H175" s="1735"/>
      <c r="I175" s="1735"/>
      <c r="J175" s="1735"/>
      <c r="K175" s="1736"/>
      <c r="L175" s="1713" t="s">
        <v>1482</v>
      </c>
      <c r="M175" s="1714"/>
      <c r="N175" s="1737"/>
      <c r="O175" s="1731"/>
      <c r="P175" s="1731"/>
    </row>
    <row r="176" spans="1:16" ht="19.5" customHeight="1">
      <c r="A176" s="611"/>
      <c r="B176" s="195" t="s">
        <v>418</v>
      </c>
      <c r="C176" s="1414" t="s">
        <v>1617</v>
      </c>
      <c r="D176" s="1414"/>
      <c r="E176" s="1415"/>
      <c r="F176" s="352" t="s">
        <v>1385</v>
      </c>
      <c r="G176" s="1734" t="s">
        <v>4637</v>
      </c>
      <c r="H176" s="1735"/>
      <c r="I176" s="1735"/>
      <c r="J176" s="1735"/>
      <c r="K176" s="1736"/>
      <c r="L176" s="1713" t="s">
        <v>1496</v>
      </c>
      <c r="M176" s="1714"/>
      <c r="N176" s="1737"/>
      <c r="O176" s="1731"/>
      <c r="P176" s="1731"/>
    </row>
    <row r="177" spans="1:16" ht="19.5" customHeight="1">
      <c r="A177" s="611"/>
      <c r="B177" s="195" t="s">
        <v>544</v>
      </c>
      <c r="C177" s="1414" t="s">
        <v>1618</v>
      </c>
      <c r="D177" s="1414"/>
      <c r="E177" s="1415"/>
      <c r="F177" s="352" t="s">
        <v>1482</v>
      </c>
      <c r="G177" s="1734" t="s">
        <v>1496</v>
      </c>
      <c r="H177" s="1735"/>
      <c r="I177" s="1735"/>
      <c r="J177" s="1735"/>
      <c r="K177" s="1736"/>
      <c r="L177" s="1713" t="s">
        <v>1496</v>
      </c>
      <c r="M177" s="1714"/>
      <c r="N177" s="1737"/>
      <c r="O177" s="1731"/>
      <c r="P177" s="1731"/>
    </row>
    <row r="178" spans="1:16" ht="19.5" customHeight="1">
      <c r="A178" s="611"/>
      <c r="B178" s="198" t="s">
        <v>546</v>
      </c>
      <c r="C178" s="1414" t="s">
        <v>1619</v>
      </c>
      <c r="D178" s="1414"/>
      <c r="E178" s="1415"/>
      <c r="F178" s="352" t="s">
        <v>1482</v>
      </c>
      <c r="G178" s="1734" t="s">
        <v>1496</v>
      </c>
      <c r="H178" s="1735"/>
      <c r="I178" s="1735"/>
      <c r="J178" s="1735"/>
      <c r="K178" s="1736"/>
      <c r="L178" s="1713" t="s">
        <v>1496</v>
      </c>
      <c r="M178" s="1714"/>
      <c r="N178" s="1737"/>
      <c r="O178" s="1732"/>
      <c r="P178" s="1732"/>
    </row>
    <row r="179" spans="1:16" ht="48" customHeight="1">
      <c r="A179" s="611"/>
      <c r="B179" s="255" t="s">
        <v>599</v>
      </c>
      <c r="C179" s="1464" t="s">
        <v>1620</v>
      </c>
      <c r="D179" s="1464"/>
      <c r="E179" s="1465"/>
      <c r="F179" s="323" t="s">
        <v>1604</v>
      </c>
      <c r="G179" s="1726" t="s">
        <v>1621</v>
      </c>
      <c r="H179" s="1727"/>
      <c r="I179" s="1727"/>
      <c r="J179" s="1727"/>
      <c r="K179" s="1727"/>
      <c r="L179" s="1727"/>
      <c r="M179" s="1727"/>
      <c r="N179" s="2226"/>
      <c r="O179" s="1443"/>
      <c r="P179" s="1858" t="s">
        <v>4632</v>
      </c>
    </row>
    <row r="180" spans="1:16" ht="18.75" customHeight="1">
      <c r="A180" s="611"/>
      <c r="B180" s="338" t="s">
        <v>394</v>
      </c>
      <c r="C180" s="1414" t="s">
        <v>1608</v>
      </c>
      <c r="D180" s="1414"/>
      <c r="E180" s="1415"/>
      <c r="F180" s="399" t="s">
        <v>1482</v>
      </c>
      <c r="G180" s="1434" t="s">
        <v>1496</v>
      </c>
      <c r="H180" s="1435"/>
      <c r="I180" s="1435"/>
      <c r="J180" s="1435"/>
      <c r="K180" s="1435"/>
      <c r="L180" s="1435"/>
      <c r="M180" s="1435"/>
      <c r="N180" s="1436"/>
      <c r="O180" s="1425"/>
      <c r="P180" s="1608"/>
    </row>
    <row r="181" spans="1:16" ht="18.75" customHeight="1">
      <c r="A181" s="611"/>
      <c r="B181" s="338" t="s">
        <v>401</v>
      </c>
      <c r="C181" s="1414" t="s">
        <v>1610</v>
      </c>
      <c r="D181" s="1414"/>
      <c r="E181" s="1415"/>
      <c r="F181" s="399" t="s">
        <v>1482</v>
      </c>
      <c r="G181" s="1434" t="s">
        <v>1496</v>
      </c>
      <c r="H181" s="1435"/>
      <c r="I181" s="1435"/>
      <c r="J181" s="1435"/>
      <c r="K181" s="1435"/>
      <c r="L181" s="1435"/>
      <c r="M181" s="1435"/>
      <c r="N181" s="1436"/>
      <c r="O181" s="1425"/>
      <c r="P181" s="1608"/>
    </row>
    <row r="182" spans="1:16" ht="18.75" customHeight="1">
      <c r="A182" s="611"/>
      <c r="B182" s="338" t="s">
        <v>403</v>
      </c>
      <c r="C182" s="1414" t="s">
        <v>1611</v>
      </c>
      <c r="D182" s="1414"/>
      <c r="E182" s="1415"/>
      <c r="F182" s="399" t="s">
        <v>1482</v>
      </c>
      <c r="G182" s="1434" t="s">
        <v>1496</v>
      </c>
      <c r="H182" s="1435"/>
      <c r="I182" s="1435"/>
      <c r="J182" s="1435"/>
      <c r="K182" s="1435"/>
      <c r="L182" s="1435"/>
      <c r="M182" s="1435"/>
      <c r="N182" s="1436"/>
      <c r="O182" s="1425"/>
      <c r="P182" s="1608"/>
    </row>
    <row r="183" spans="1:16" ht="18.75" customHeight="1">
      <c r="A183" s="611"/>
      <c r="B183" s="338" t="s">
        <v>405</v>
      </c>
      <c r="C183" s="1414" t="s">
        <v>1612</v>
      </c>
      <c r="D183" s="1414"/>
      <c r="E183" s="1415"/>
      <c r="F183" s="399" t="s">
        <v>1482</v>
      </c>
      <c r="G183" s="1434" t="s">
        <v>1496</v>
      </c>
      <c r="H183" s="1435"/>
      <c r="I183" s="1435"/>
      <c r="J183" s="1435"/>
      <c r="K183" s="1435"/>
      <c r="L183" s="1435"/>
      <c r="M183" s="1435"/>
      <c r="N183" s="1436"/>
      <c r="O183" s="1425"/>
      <c r="P183" s="1608"/>
    </row>
    <row r="184" spans="1:16" ht="18.75" customHeight="1">
      <c r="A184" s="611"/>
      <c r="B184" s="198" t="s">
        <v>408</v>
      </c>
      <c r="C184" s="1414" t="s">
        <v>1613</v>
      </c>
      <c r="D184" s="1414"/>
      <c r="E184" s="1415"/>
      <c r="F184" s="399" t="s">
        <v>1482</v>
      </c>
      <c r="G184" s="1434" t="s">
        <v>1496</v>
      </c>
      <c r="H184" s="1435"/>
      <c r="I184" s="1435"/>
      <c r="J184" s="1435"/>
      <c r="K184" s="1435"/>
      <c r="L184" s="1435"/>
      <c r="M184" s="1435"/>
      <c r="N184" s="1436"/>
      <c r="O184" s="1425"/>
      <c r="P184" s="1608"/>
    </row>
    <row r="185" spans="1:16" ht="29.25" customHeight="1">
      <c r="A185" s="611"/>
      <c r="B185" s="195" t="s">
        <v>410</v>
      </c>
      <c r="C185" s="1464" t="s">
        <v>1614</v>
      </c>
      <c r="D185" s="1464"/>
      <c r="E185" s="1465"/>
      <c r="F185" s="399" t="s">
        <v>1482</v>
      </c>
      <c r="G185" s="1763" t="s">
        <v>1496</v>
      </c>
      <c r="H185" s="1764"/>
      <c r="I185" s="1764"/>
      <c r="J185" s="1764"/>
      <c r="K185" s="1764"/>
      <c r="L185" s="1764"/>
      <c r="M185" s="1764"/>
      <c r="N185" s="2221"/>
      <c r="O185" s="1425"/>
      <c r="P185" s="1608"/>
    </row>
    <row r="186" spans="1:16" ht="18.75" customHeight="1">
      <c r="A186" s="611"/>
      <c r="B186" s="195" t="s">
        <v>413</v>
      </c>
      <c r="C186" s="1414" t="s">
        <v>1615</v>
      </c>
      <c r="D186" s="1414"/>
      <c r="E186" s="1415"/>
      <c r="F186" s="399" t="s">
        <v>1482</v>
      </c>
      <c r="G186" s="1434" t="s">
        <v>1496</v>
      </c>
      <c r="H186" s="1435"/>
      <c r="I186" s="1435"/>
      <c r="J186" s="1435"/>
      <c r="K186" s="1435"/>
      <c r="L186" s="1435"/>
      <c r="M186" s="1435"/>
      <c r="N186" s="1436"/>
      <c r="O186" s="1425"/>
      <c r="P186" s="1608"/>
    </row>
    <row r="187" spans="1:16" ht="18.75" customHeight="1">
      <c r="A187" s="611"/>
      <c r="B187" s="195" t="s">
        <v>416</v>
      </c>
      <c r="C187" s="1414" t="s">
        <v>1616</v>
      </c>
      <c r="D187" s="1414"/>
      <c r="E187" s="1415"/>
      <c r="F187" s="399" t="s">
        <v>1482</v>
      </c>
      <c r="G187" s="1434" t="s">
        <v>1496</v>
      </c>
      <c r="H187" s="1435"/>
      <c r="I187" s="1435"/>
      <c r="J187" s="1435"/>
      <c r="K187" s="1435"/>
      <c r="L187" s="1435"/>
      <c r="M187" s="1435"/>
      <c r="N187" s="1436"/>
      <c r="O187" s="1425"/>
      <c r="P187" s="1608"/>
    </row>
    <row r="188" spans="1:16" ht="18.75" customHeight="1">
      <c r="A188" s="611"/>
      <c r="B188" s="195" t="s">
        <v>418</v>
      </c>
      <c r="C188" s="1414" t="s">
        <v>1617</v>
      </c>
      <c r="D188" s="1414"/>
      <c r="E188" s="1415"/>
      <c r="F188" s="399" t="s">
        <v>1482</v>
      </c>
      <c r="G188" s="1434" t="s">
        <v>1496</v>
      </c>
      <c r="H188" s="1435"/>
      <c r="I188" s="1435"/>
      <c r="J188" s="1435"/>
      <c r="K188" s="1435"/>
      <c r="L188" s="1435"/>
      <c r="M188" s="1435"/>
      <c r="N188" s="1436"/>
      <c r="O188" s="1425"/>
      <c r="P188" s="1608"/>
    </row>
    <row r="189" spans="1:16" ht="18.75" customHeight="1">
      <c r="A189" s="611"/>
      <c r="B189" s="195" t="s">
        <v>544</v>
      </c>
      <c r="C189" s="1414" t="s">
        <v>1618</v>
      </c>
      <c r="D189" s="1414"/>
      <c r="E189" s="1415"/>
      <c r="F189" s="399" t="s">
        <v>1482</v>
      </c>
      <c r="G189" s="1434" t="s">
        <v>1496</v>
      </c>
      <c r="H189" s="1435"/>
      <c r="I189" s="1435"/>
      <c r="J189" s="1435"/>
      <c r="K189" s="1435"/>
      <c r="L189" s="1435"/>
      <c r="M189" s="1435"/>
      <c r="N189" s="1436"/>
      <c r="O189" s="1425"/>
      <c r="P189" s="1608"/>
    </row>
    <row r="190" spans="1:16" ht="18.75" customHeight="1">
      <c r="A190" s="611"/>
      <c r="B190" s="198" t="s">
        <v>546</v>
      </c>
      <c r="C190" s="1414" t="s">
        <v>1619</v>
      </c>
      <c r="D190" s="1414"/>
      <c r="E190" s="1415"/>
      <c r="F190" s="399" t="s">
        <v>1482</v>
      </c>
      <c r="G190" s="1434" t="s">
        <v>1496</v>
      </c>
      <c r="H190" s="1435"/>
      <c r="I190" s="1435"/>
      <c r="J190" s="1435"/>
      <c r="K190" s="1435"/>
      <c r="L190" s="1435"/>
      <c r="M190" s="1435"/>
      <c r="N190" s="1436"/>
      <c r="O190" s="1426"/>
      <c r="P190" s="1863"/>
    </row>
    <row r="191" spans="1:16" ht="47.25" customHeight="1">
      <c r="A191" s="611"/>
      <c r="B191" s="255" t="s">
        <v>602</v>
      </c>
      <c r="C191" s="1464" t="s">
        <v>1624</v>
      </c>
      <c r="D191" s="1464"/>
      <c r="E191" s="1465"/>
      <c r="F191" s="323" t="s">
        <v>1604</v>
      </c>
      <c r="G191" s="1726" t="s">
        <v>1605</v>
      </c>
      <c r="H191" s="1727"/>
      <c r="I191" s="1727"/>
      <c r="J191" s="1727"/>
      <c r="K191" s="1728"/>
      <c r="L191" s="1729" t="s">
        <v>1606</v>
      </c>
      <c r="M191" s="1730"/>
      <c r="N191" s="1741"/>
      <c r="O191" s="1731"/>
      <c r="P191" s="1443" t="s">
        <v>4632</v>
      </c>
    </row>
    <row r="192" spans="1:16" ht="20.25" customHeight="1">
      <c r="A192" s="611"/>
      <c r="B192" s="338" t="s">
        <v>394</v>
      </c>
      <c r="C192" s="1414" t="s">
        <v>1608</v>
      </c>
      <c r="D192" s="1414"/>
      <c r="E192" s="1415"/>
      <c r="F192" s="257" t="s">
        <v>1520</v>
      </c>
      <c r="G192" s="1734" t="s">
        <v>1496</v>
      </c>
      <c r="H192" s="1735"/>
      <c r="I192" s="1735"/>
      <c r="J192" s="1735"/>
      <c r="K192" s="1736"/>
      <c r="L192" s="1713" t="s">
        <v>1496</v>
      </c>
      <c r="M192" s="1714"/>
      <c r="N192" s="1737"/>
      <c r="O192" s="1731"/>
      <c r="P192" s="1425"/>
    </row>
    <row r="193" spans="1:16" ht="20.25" customHeight="1">
      <c r="A193" s="611"/>
      <c r="B193" s="338" t="s">
        <v>401</v>
      </c>
      <c r="C193" s="1414" t="s">
        <v>1610</v>
      </c>
      <c r="D193" s="1414"/>
      <c r="E193" s="1415"/>
      <c r="F193" s="257" t="s">
        <v>1520</v>
      </c>
      <c r="G193" s="1734" t="s">
        <v>1496</v>
      </c>
      <c r="H193" s="1735"/>
      <c r="I193" s="1735"/>
      <c r="J193" s="1735"/>
      <c r="K193" s="1736"/>
      <c r="L193" s="1713" t="s">
        <v>1496</v>
      </c>
      <c r="M193" s="1714"/>
      <c r="N193" s="1737"/>
      <c r="O193" s="1731"/>
      <c r="P193" s="1425"/>
    </row>
    <row r="194" spans="1:16" ht="20.25" customHeight="1">
      <c r="A194" s="611"/>
      <c r="B194" s="338" t="s">
        <v>403</v>
      </c>
      <c r="C194" s="1414" t="s">
        <v>1611</v>
      </c>
      <c r="D194" s="1414"/>
      <c r="E194" s="1415"/>
      <c r="F194" s="257" t="s">
        <v>1520</v>
      </c>
      <c r="G194" s="1734" t="s">
        <v>1496</v>
      </c>
      <c r="H194" s="1735"/>
      <c r="I194" s="1735"/>
      <c r="J194" s="1735"/>
      <c r="K194" s="1736"/>
      <c r="L194" s="1713" t="s">
        <v>1496</v>
      </c>
      <c r="M194" s="1714"/>
      <c r="N194" s="1737"/>
      <c r="O194" s="1731"/>
      <c r="P194" s="1425"/>
    </row>
    <row r="195" spans="1:16" ht="20.25" customHeight="1">
      <c r="A195" s="611"/>
      <c r="B195" s="338" t="s">
        <v>405</v>
      </c>
      <c r="C195" s="1414" t="s">
        <v>1612</v>
      </c>
      <c r="D195" s="1414"/>
      <c r="E195" s="1415"/>
      <c r="F195" s="257" t="s">
        <v>1520</v>
      </c>
      <c r="G195" s="1734" t="s">
        <v>1496</v>
      </c>
      <c r="H195" s="1735"/>
      <c r="I195" s="1735"/>
      <c r="J195" s="1735"/>
      <c r="K195" s="1736"/>
      <c r="L195" s="1713" t="s">
        <v>1496</v>
      </c>
      <c r="M195" s="1714"/>
      <c r="N195" s="1737"/>
      <c r="O195" s="1731"/>
      <c r="P195" s="1425"/>
    </row>
    <row r="196" spans="1:16" ht="20.25" customHeight="1">
      <c r="A196" s="611"/>
      <c r="B196" s="338" t="s">
        <v>408</v>
      </c>
      <c r="C196" s="1414" t="s">
        <v>1613</v>
      </c>
      <c r="D196" s="1414"/>
      <c r="E196" s="1415"/>
      <c r="F196" s="352" t="s">
        <v>1520</v>
      </c>
      <c r="G196" s="1734" t="s">
        <v>1496</v>
      </c>
      <c r="H196" s="1735"/>
      <c r="I196" s="1735"/>
      <c r="J196" s="1735"/>
      <c r="K196" s="1736"/>
      <c r="L196" s="1713" t="s">
        <v>1496</v>
      </c>
      <c r="M196" s="1714"/>
      <c r="N196" s="1737"/>
      <c r="O196" s="1731"/>
      <c r="P196" s="1425"/>
    </row>
    <row r="197" spans="1:16" ht="36" customHeight="1">
      <c r="A197" s="611"/>
      <c r="B197" s="195" t="s">
        <v>410</v>
      </c>
      <c r="C197" s="1464" t="s">
        <v>1614</v>
      </c>
      <c r="D197" s="1464"/>
      <c r="E197" s="1465"/>
      <c r="F197" s="352" t="s">
        <v>1520</v>
      </c>
      <c r="G197" s="2227" t="s">
        <v>1496</v>
      </c>
      <c r="H197" s="2228"/>
      <c r="I197" s="2228"/>
      <c r="J197" s="2228"/>
      <c r="K197" s="2229"/>
      <c r="L197" s="1713" t="s">
        <v>1496</v>
      </c>
      <c r="M197" s="1714"/>
      <c r="N197" s="1737"/>
      <c r="O197" s="1731"/>
      <c r="P197" s="1425"/>
    </row>
    <row r="198" spans="1:16" ht="20.25" customHeight="1">
      <c r="A198" s="611"/>
      <c r="B198" s="195" t="s">
        <v>413</v>
      </c>
      <c r="C198" s="1414" t="s">
        <v>1615</v>
      </c>
      <c r="D198" s="1414"/>
      <c r="E198" s="1415"/>
      <c r="F198" s="352" t="s">
        <v>1520</v>
      </c>
      <c r="G198" s="1734" t="s">
        <v>1496</v>
      </c>
      <c r="H198" s="1735"/>
      <c r="I198" s="1735"/>
      <c r="J198" s="1735"/>
      <c r="K198" s="1736"/>
      <c r="L198" s="1713" t="s">
        <v>1496</v>
      </c>
      <c r="M198" s="1714"/>
      <c r="N198" s="1737"/>
      <c r="O198" s="1731"/>
      <c r="P198" s="1425"/>
    </row>
    <row r="199" spans="1:16" ht="20.25" customHeight="1">
      <c r="A199" s="611"/>
      <c r="B199" s="195" t="s">
        <v>416</v>
      </c>
      <c r="C199" s="1414" t="s">
        <v>1616</v>
      </c>
      <c r="D199" s="1414"/>
      <c r="E199" s="1415"/>
      <c r="F199" s="352" t="s">
        <v>1520</v>
      </c>
      <c r="G199" s="1734" t="s">
        <v>1496</v>
      </c>
      <c r="H199" s="1735"/>
      <c r="I199" s="1735"/>
      <c r="J199" s="1735"/>
      <c r="K199" s="1736"/>
      <c r="L199" s="1713" t="s">
        <v>1496</v>
      </c>
      <c r="M199" s="1714"/>
      <c r="N199" s="1737"/>
      <c r="O199" s="1731"/>
      <c r="P199" s="1425"/>
    </row>
    <row r="200" spans="1:16" ht="20.25" customHeight="1">
      <c r="A200" s="611"/>
      <c r="B200" s="195" t="s">
        <v>418</v>
      </c>
      <c r="C200" s="1414" t="s">
        <v>1617</v>
      </c>
      <c r="D200" s="1414"/>
      <c r="E200" s="1415"/>
      <c r="F200" s="352" t="s">
        <v>1520</v>
      </c>
      <c r="G200" s="1734" t="s">
        <v>1496</v>
      </c>
      <c r="H200" s="1735"/>
      <c r="I200" s="1735"/>
      <c r="J200" s="1735"/>
      <c r="K200" s="1736"/>
      <c r="L200" s="1713" t="s">
        <v>1496</v>
      </c>
      <c r="M200" s="1714"/>
      <c r="N200" s="1737"/>
      <c r="O200" s="1731"/>
      <c r="P200" s="1425"/>
    </row>
    <row r="201" spans="1:16" ht="20.25" customHeight="1">
      <c r="A201" s="611"/>
      <c r="B201" s="195" t="s">
        <v>544</v>
      </c>
      <c r="C201" s="1414" t="s">
        <v>1618</v>
      </c>
      <c r="D201" s="1414"/>
      <c r="E201" s="1415"/>
      <c r="F201" s="352" t="s">
        <v>1520</v>
      </c>
      <c r="G201" s="1734" t="s">
        <v>1496</v>
      </c>
      <c r="H201" s="1735"/>
      <c r="I201" s="1735"/>
      <c r="J201" s="1735"/>
      <c r="K201" s="1736"/>
      <c r="L201" s="1713" t="s">
        <v>1496</v>
      </c>
      <c r="M201" s="1714"/>
      <c r="N201" s="1737"/>
      <c r="O201" s="1731"/>
      <c r="P201" s="1425"/>
    </row>
    <row r="202" spans="1:16" ht="20.25" customHeight="1">
      <c r="A202" s="611"/>
      <c r="B202" s="198" t="s">
        <v>546</v>
      </c>
      <c r="C202" s="1414" t="s">
        <v>1619</v>
      </c>
      <c r="D202" s="1414"/>
      <c r="E202" s="1415"/>
      <c r="F202" s="352" t="s">
        <v>1520</v>
      </c>
      <c r="G202" s="1734" t="s">
        <v>1496</v>
      </c>
      <c r="H202" s="1735"/>
      <c r="I202" s="1735"/>
      <c r="J202" s="1735"/>
      <c r="K202" s="1736"/>
      <c r="L202" s="1713" t="s">
        <v>1496</v>
      </c>
      <c r="M202" s="1714"/>
      <c r="N202" s="1737"/>
      <c r="O202" s="1732"/>
      <c r="P202" s="1426"/>
    </row>
    <row r="203" spans="1:16" ht="61.5" customHeight="1">
      <c r="A203" s="611"/>
      <c r="B203" s="339" t="s">
        <v>605</v>
      </c>
      <c r="C203" s="1464" t="s">
        <v>1626</v>
      </c>
      <c r="D203" s="1464"/>
      <c r="E203" s="1465"/>
      <c r="F203" s="323" t="s">
        <v>1604</v>
      </c>
      <c r="G203" s="1726" t="s">
        <v>2070</v>
      </c>
      <c r="H203" s="1727"/>
      <c r="I203" s="1727"/>
      <c r="J203" s="1727"/>
      <c r="K203" s="1727"/>
      <c r="L203" s="1727"/>
      <c r="M203" s="1727"/>
      <c r="N203" s="2226"/>
      <c r="O203" s="1443"/>
      <c r="P203" s="1443" t="s">
        <v>4632</v>
      </c>
    </row>
    <row r="204" spans="1:16" ht="21" customHeight="1">
      <c r="A204" s="611"/>
      <c r="B204" s="338" t="s">
        <v>394</v>
      </c>
      <c r="C204" s="1414" t="s">
        <v>1608</v>
      </c>
      <c r="D204" s="1414"/>
      <c r="E204" s="1415"/>
      <c r="F204" s="399" t="s">
        <v>1520</v>
      </c>
      <c r="G204" s="1434" t="s">
        <v>1496</v>
      </c>
      <c r="H204" s="1435"/>
      <c r="I204" s="1435"/>
      <c r="J204" s="1435"/>
      <c r="K204" s="1435"/>
      <c r="L204" s="1435"/>
      <c r="M204" s="1435"/>
      <c r="N204" s="1436"/>
      <c r="O204" s="1425"/>
      <c r="P204" s="1425"/>
    </row>
    <row r="205" spans="1:16" ht="21" customHeight="1">
      <c r="A205" s="611"/>
      <c r="B205" s="338" t="s">
        <v>401</v>
      </c>
      <c r="C205" s="1414" t="s">
        <v>1610</v>
      </c>
      <c r="D205" s="1414"/>
      <c r="E205" s="1415"/>
      <c r="F205" s="399" t="s">
        <v>1520</v>
      </c>
      <c r="G205" s="1434" t="s">
        <v>1496</v>
      </c>
      <c r="H205" s="1435"/>
      <c r="I205" s="1435"/>
      <c r="J205" s="1435"/>
      <c r="K205" s="1435"/>
      <c r="L205" s="1435"/>
      <c r="M205" s="1435"/>
      <c r="N205" s="1436"/>
      <c r="O205" s="1425"/>
      <c r="P205" s="1425"/>
    </row>
    <row r="206" spans="1:16" ht="21" customHeight="1">
      <c r="A206" s="611"/>
      <c r="B206" s="338" t="s">
        <v>403</v>
      </c>
      <c r="C206" s="1414" t="s">
        <v>1611</v>
      </c>
      <c r="D206" s="1414"/>
      <c r="E206" s="1415"/>
      <c r="F206" s="399" t="s">
        <v>1520</v>
      </c>
      <c r="G206" s="1434" t="s">
        <v>1496</v>
      </c>
      <c r="H206" s="1435"/>
      <c r="I206" s="1435"/>
      <c r="J206" s="1435"/>
      <c r="K206" s="1435"/>
      <c r="L206" s="1435"/>
      <c r="M206" s="1435"/>
      <c r="N206" s="1436"/>
      <c r="O206" s="1425"/>
      <c r="P206" s="1425"/>
    </row>
    <row r="207" spans="1:16" ht="21" customHeight="1">
      <c r="A207" s="611"/>
      <c r="B207" s="338" t="s">
        <v>405</v>
      </c>
      <c r="C207" s="1414" t="s">
        <v>1612</v>
      </c>
      <c r="D207" s="1414"/>
      <c r="E207" s="1415"/>
      <c r="F207" s="399" t="s">
        <v>1520</v>
      </c>
      <c r="G207" s="1434" t="s">
        <v>1496</v>
      </c>
      <c r="H207" s="1435"/>
      <c r="I207" s="1435"/>
      <c r="J207" s="1435"/>
      <c r="K207" s="1435"/>
      <c r="L207" s="1435"/>
      <c r="M207" s="1435"/>
      <c r="N207" s="1436"/>
      <c r="O207" s="1425"/>
      <c r="P207" s="1425"/>
    </row>
    <row r="208" spans="1:16" ht="21" customHeight="1">
      <c r="A208" s="611"/>
      <c r="B208" s="198" t="s">
        <v>408</v>
      </c>
      <c r="C208" s="1414" t="s">
        <v>1613</v>
      </c>
      <c r="D208" s="1414"/>
      <c r="E208" s="1415"/>
      <c r="F208" s="399" t="s">
        <v>1520</v>
      </c>
      <c r="G208" s="1434" t="s">
        <v>1496</v>
      </c>
      <c r="H208" s="1435"/>
      <c r="I208" s="1435"/>
      <c r="J208" s="1435"/>
      <c r="K208" s="1435"/>
      <c r="L208" s="1435"/>
      <c r="M208" s="1435"/>
      <c r="N208" s="1436"/>
      <c r="O208" s="1425"/>
      <c r="P208" s="1425"/>
    </row>
    <row r="209" spans="1:16" ht="30.75" customHeight="1">
      <c r="A209" s="611"/>
      <c r="B209" s="195" t="s">
        <v>410</v>
      </c>
      <c r="C209" s="1464" t="s">
        <v>1614</v>
      </c>
      <c r="D209" s="1464"/>
      <c r="E209" s="1465"/>
      <c r="F209" s="399" t="s">
        <v>1520</v>
      </c>
      <c r="G209" s="1763" t="s">
        <v>1496</v>
      </c>
      <c r="H209" s="1764"/>
      <c r="I209" s="1764"/>
      <c r="J209" s="1764"/>
      <c r="K209" s="1764"/>
      <c r="L209" s="1764"/>
      <c r="M209" s="1764"/>
      <c r="N209" s="2221"/>
      <c r="O209" s="1425"/>
      <c r="P209" s="1425"/>
    </row>
    <row r="210" spans="1:16" ht="21" customHeight="1">
      <c r="A210" s="611"/>
      <c r="B210" s="195" t="s">
        <v>413</v>
      </c>
      <c r="C210" s="1414" t="s">
        <v>1615</v>
      </c>
      <c r="D210" s="1414"/>
      <c r="E210" s="1415"/>
      <c r="F210" s="399" t="s">
        <v>1520</v>
      </c>
      <c r="G210" s="1434" t="s">
        <v>1496</v>
      </c>
      <c r="H210" s="1435"/>
      <c r="I210" s="1435"/>
      <c r="J210" s="1435"/>
      <c r="K210" s="1435"/>
      <c r="L210" s="1435"/>
      <c r="M210" s="1435"/>
      <c r="N210" s="1436"/>
      <c r="O210" s="1425"/>
      <c r="P210" s="1425"/>
    </row>
    <row r="211" spans="1:16" ht="21" customHeight="1">
      <c r="A211" s="611"/>
      <c r="B211" s="195" t="s">
        <v>416</v>
      </c>
      <c r="C211" s="1414" t="s">
        <v>1616</v>
      </c>
      <c r="D211" s="1414"/>
      <c r="E211" s="1415"/>
      <c r="F211" s="399" t="s">
        <v>1520</v>
      </c>
      <c r="G211" s="1434" t="s">
        <v>1496</v>
      </c>
      <c r="H211" s="1435"/>
      <c r="I211" s="1435"/>
      <c r="J211" s="1435"/>
      <c r="K211" s="1435"/>
      <c r="L211" s="1435"/>
      <c r="M211" s="1435"/>
      <c r="N211" s="1436"/>
      <c r="O211" s="1425"/>
      <c r="P211" s="1425"/>
    </row>
    <row r="212" spans="1:16" ht="21" customHeight="1">
      <c r="A212" s="611"/>
      <c r="B212" s="195" t="s">
        <v>418</v>
      </c>
      <c r="C212" s="1414" t="s">
        <v>1617</v>
      </c>
      <c r="D212" s="1414"/>
      <c r="E212" s="1415"/>
      <c r="F212" s="399" t="s">
        <v>1520</v>
      </c>
      <c r="G212" s="1434" t="s">
        <v>1496</v>
      </c>
      <c r="H212" s="1435"/>
      <c r="I212" s="1435"/>
      <c r="J212" s="1435"/>
      <c r="K212" s="1435"/>
      <c r="L212" s="1435"/>
      <c r="M212" s="1435"/>
      <c r="N212" s="1436"/>
      <c r="O212" s="1425"/>
      <c r="P212" s="1425"/>
    </row>
    <row r="213" spans="1:16" ht="21" customHeight="1">
      <c r="A213" s="611"/>
      <c r="B213" s="195" t="s">
        <v>544</v>
      </c>
      <c r="C213" s="1414" t="s">
        <v>1618</v>
      </c>
      <c r="D213" s="1414"/>
      <c r="E213" s="1415"/>
      <c r="F213" s="399" t="s">
        <v>1520</v>
      </c>
      <c r="G213" s="1434" t="s">
        <v>1496</v>
      </c>
      <c r="H213" s="1435"/>
      <c r="I213" s="1435"/>
      <c r="J213" s="1435"/>
      <c r="K213" s="1435"/>
      <c r="L213" s="1435"/>
      <c r="M213" s="1435"/>
      <c r="N213" s="1436"/>
      <c r="O213" s="1425"/>
      <c r="P213" s="1425"/>
    </row>
    <row r="214" spans="1:16" ht="21" customHeight="1">
      <c r="A214" s="611"/>
      <c r="B214" s="266" t="s">
        <v>546</v>
      </c>
      <c r="C214" s="1445" t="s">
        <v>1619</v>
      </c>
      <c r="D214" s="1445"/>
      <c r="E214" s="1817"/>
      <c r="F214" s="435" t="s">
        <v>1520</v>
      </c>
      <c r="G214" s="1434" t="s">
        <v>1496</v>
      </c>
      <c r="H214" s="1435"/>
      <c r="I214" s="1435"/>
      <c r="J214" s="1435"/>
      <c r="K214" s="1435"/>
      <c r="L214" s="1435"/>
      <c r="M214" s="1435"/>
      <c r="N214" s="1436"/>
      <c r="O214" s="1426"/>
      <c r="P214" s="1425"/>
    </row>
    <row r="215" spans="1:16" ht="34.5" customHeight="1">
      <c r="B215" s="191" t="s">
        <v>608</v>
      </c>
      <c r="C215" s="1660" t="s">
        <v>1630</v>
      </c>
      <c r="D215" s="1660"/>
      <c r="E215" s="1660"/>
      <c r="F215" s="1660"/>
      <c r="G215" s="1743"/>
      <c r="H215" s="1744" t="s">
        <v>1385</v>
      </c>
      <c r="I215" s="1745"/>
      <c r="J215" s="1746"/>
      <c r="K215" s="1747" t="s">
        <v>1449</v>
      </c>
      <c r="L215" s="1749" t="s">
        <v>4638</v>
      </c>
      <c r="M215" s="1750"/>
      <c r="N215" s="1751"/>
      <c r="O215" s="1709"/>
      <c r="P215" s="1709" t="s">
        <v>4632</v>
      </c>
    </row>
    <row r="216" spans="1:16" ht="25.5" customHeight="1">
      <c r="B216" s="198" t="s">
        <v>394</v>
      </c>
      <c r="C216" s="1414" t="s">
        <v>1631</v>
      </c>
      <c r="D216" s="1414"/>
      <c r="E216" s="1414"/>
      <c r="F216" s="1414"/>
      <c r="G216" s="1414"/>
      <c r="H216" s="1414"/>
      <c r="I216" s="1414"/>
      <c r="J216" s="1415"/>
      <c r="K216" s="1748"/>
      <c r="L216" s="1437"/>
      <c r="M216" s="1438"/>
      <c r="N216" s="1439"/>
      <c r="O216" s="1708"/>
      <c r="P216" s="1708"/>
    </row>
    <row r="217" spans="1:16" ht="20.25" customHeight="1">
      <c r="B217" s="198"/>
      <c r="C217" s="255" t="s">
        <v>611</v>
      </c>
      <c r="D217" s="1760" t="s">
        <v>1632</v>
      </c>
      <c r="E217" s="1760"/>
      <c r="F217" s="1760"/>
      <c r="G217" s="1761"/>
      <c r="H217" s="1713" t="s">
        <v>1520</v>
      </c>
      <c r="I217" s="1714"/>
      <c r="J217" s="1715"/>
      <c r="K217" s="1748"/>
      <c r="L217" s="1437"/>
      <c r="M217" s="1438"/>
      <c r="N217" s="1439"/>
      <c r="O217" s="1708"/>
      <c r="P217" s="1708"/>
    </row>
    <row r="218" spans="1:16" ht="20.25" customHeight="1">
      <c r="B218" s="198"/>
      <c r="C218" s="255" t="s">
        <v>508</v>
      </c>
      <c r="D218" s="1414" t="s">
        <v>981</v>
      </c>
      <c r="E218" s="1414"/>
      <c r="F218" s="1414"/>
      <c r="G218" s="1415"/>
      <c r="H218" s="1713" t="s">
        <v>1520</v>
      </c>
      <c r="I218" s="1714"/>
      <c r="J218" s="1715"/>
      <c r="K218" s="1748"/>
      <c r="L218" s="1437"/>
      <c r="M218" s="1438"/>
      <c r="N218" s="1439"/>
      <c r="O218" s="1708"/>
      <c r="P218" s="1708"/>
    </row>
    <row r="219" spans="1:16" ht="20.25" customHeight="1">
      <c r="B219" s="198"/>
      <c r="C219" s="255" t="s">
        <v>510</v>
      </c>
      <c r="D219" s="1414" t="s">
        <v>1540</v>
      </c>
      <c r="E219" s="1414"/>
      <c r="F219" s="1414"/>
      <c r="G219" s="1415"/>
      <c r="H219" s="1713" t="s">
        <v>1482</v>
      </c>
      <c r="I219" s="1714"/>
      <c r="J219" s="1715"/>
      <c r="K219" s="1748"/>
      <c r="L219" s="1437"/>
      <c r="M219" s="1438"/>
      <c r="N219" s="1439"/>
      <c r="O219" s="1708"/>
      <c r="P219" s="1708"/>
    </row>
    <row r="220" spans="1:16" ht="20.25" customHeight="1">
      <c r="B220" s="198"/>
      <c r="C220" s="255" t="s">
        <v>512</v>
      </c>
      <c r="D220" s="1414" t="s">
        <v>1538</v>
      </c>
      <c r="E220" s="1414"/>
      <c r="F220" s="1414"/>
      <c r="G220" s="1415"/>
      <c r="H220" s="1713" t="s">
        <v>1385</v>
      </c>
      <c r="I220" s="1714"/>
      <c r="J220" s="1715"/>
      <c r="K220" s="1748"/>
      <c r="L220" s="1437"/>
      <c r="M220" s="1438"/>
      <c r="N220" s="1439"/>
      <c r="O220" s="1708"/>
      <c r="P220" s="1708"/>
    </row>
    <row r="221" spans="1:16" ht="23.25" customHeight="1">
      <c r="B221" s="198" t="s">
        <v>401</v>
      </c>
      <c r="C221" s="1414" t="s">
        <v>1633</v>
      </c>
      <c r="D221" s="1414"/>
      <c r="E221" s="1414"/>
      <c r="F221" s="1414"/>
      <c r="G221" s="1415"/>
      <c r="H221" s="1763" t="s">
        <v>1482</v>
      </c>
      <c r="I221" s="1764"/>
      <c r="J221" s="1765"/>
      <c r="K221" s="1748"/>
      <c r="L221" s="1752"/>
      <c r="M221" s="1753"/>
      <c r="N221" s="1754"/>
      <c r="O221" s="1755"/>
      <c r="P221" s="1755"/>
    </row>
    <row r="222" spans="1:16" ht="27" customHeight="1">
      <c r="B222" s="214" t="s">
        <v>614</v>
      </c>
      <c r="C222" s="1414" t="s">
        <v>1634</v>
      </c>
      <c r="D222" s="1414"/>
      <c r="E222" s="1414"/>
      <c r="F222" s="1414"/>
      <c r="G222" s="1414"/>
      <c r="H222" s="1414"/>
      <c r="I222" s="1414"/>
      <c r="J222" s="1414"/>
      <c r="K222" s="1414"/>
      <c r="L222" s="1414"/>
      <c r="M222" s="1414"/>
      <c r="N222" s="1562"/>
      <c r="O222" s="1709"/>
      <c r="P222" s="1759" t="s">
        <v>4632</v>
      </c>
    </row>
    <row r="223" spans="1:16" ht="23.25" customHeight="1">
      <c r="B223" s="198" t="s">
        <v>394</v>
      </c>
      <c r="C223" s="1414" t="s">
        <v>1635</v>
      </c>
      <c r="D223" s="1414"/>
      <c r="E223" s="1414"/>
      <c r="F223" s="1414"/>
      <c r="G223" s="1415"/>
      <c r="H223" s="1574" t="s">
        <v>1385</v>
      </c>
      <c r="I223" s="1685"/>
      <c r="J223" s="1575"/>
      <c r="K223" s="1756" t="s">
        <v>1449</v>
      </c>
      <c r="L223" s="1434"/>
      <c r="M223" s="1435"/>
      <c r="N223" s="1436"/>
      <c r="O223" s="1708"/>
      <c r="P223" s="1708"/>
    </row>
    <row r="224" spans="1:16" ht="23.25" customHeight="1">
      <c r="B224" s="198" t="s">
        <v>401</v>
      </c>
      <c r="C224" s="1414" t="s">
        <v>1636</v>
      </c>
      <c r="D224" s="1414"/>
      <c r="E224" s="1414"/>
      <c r="F224" s="1414"/>
      <c r="G224" s="1415"/>
      <c r="H224" s="1574" t="s">
        <v>1520</v>
      </c>
      <c r="I224" s="1685"/>
      <c r="J224" s="1575"/>
      <c r="K224" s="1757"/>
      <c r="L224" s="1437"/>
      <c r="M224" s="1438"/>
      <c r="N224" s="1439"/>
      <c r="O224" s="1708"/>
      <c r="P224" s="1708"/>
    </row>
    <row r="225" spans="2:16" ht="23.25" customHeight="1">
      <c r="B225" s="198" t="s">
        <v>403</v>
      </c>
      <c r="C225" s="1414" t="s">
        <v>1637</v>
      </c>
      <c r="D225" s="1414"/>
      <c r="E225" s="1414"/>
      <c r="F225" s="1414"/>
      <c r="G225" s="1415"/>
      <c r="H225" s="1574" t="s">
        <v>1385</v>
      </c>
      <c r="I225" s="1685"/>
      <c r="J225" s="1575"/>
      <c r="K225" s="1757"/>
      <c r="L225" s="1437"/>
      <c r="M225" s="1438"/>
      <c r="N225" s="1439"/>
      <c r="O225" s="1708"/>
      <c r="P225" s="1708"/>
    </row>
    <row r="226" spans="2:16" ht="37.5" customHeight="1">
      <c r="B226" s="191"/>
      <c r="C226" s="1414" t="s">
        <v>1638</v>
      </c>
      <c r="D226" s="1414"/>
      <c r="E226" s="1415"/>
      <c r="F226" s="1678" t="s">
        <v>4639</v>
      </c>
      <c r="G226" s="1679"/>
      <c r="H226" s="1679"/>
      <c r="I226" s="1679"/>
      <c r="J226" s="2373"/>
      <c r="K226" s="1757"/>
      <c r="L226" s="1437"/>
      <c r="M226" s="1438"/>
      <c r="N226" s="1439"/>
      <c r="O226" s="1755"/>
      <c r="P226" s="1755"/>
    </row>
    <row r="227" spans="2:16" ht="33.75" customHeight="1">
      <c r="B227" s="198" t="s">
        <v>405</v>
      </c>
      <c r="C227" s="1414" t="s">
        <v>1640</v>
      </c>
      <c r="D227" s="1414"/>
      <c r="E227" s="1414"/>
      <c r="F227" s="1414"/>
      <c r="G227" s="1415"/>
      <c r="H227" s="1574" t="s">
        <v>1385</v>
      </c>
      <c r="I227" s="1685"/>
      <c r="J227" s="1575"/>
      <c r="K227" s="1757"/>
      <c r="L227" s="1437"/>
      <c r="M227" s="1438"/>
      <c r="N227" s="1439"/>
      <c r="O227" s="1707"/>
      <c r="P227" s="1709" t="s">
        <v>4632</v>
      </c>
    </row>
    <row r="228" spans="2:16" ht="38.25" customHeight="1">
      <c r="B228" s="344"/>
      <c r="C228" s="1414" t="s">
        <v>1641</v>
      </c>
      <c r="D228" s="1414"/>
      <c r="E228" s="1415"/>
      <c r="F228" s="1713" t="s">
        <v>4640</v>
      </c>
      <c r="G228" s="1714"/>
      <c r="H228" s="1714"/>
      <c r="I228" s="1714"/>
      <c r="J228" s="1715"/>
      <c r="K228" s="1758"/>
      <c r="L228" s="1752"/>
      <c r="M228" s="1753"/>
      <c r="N228" s="1754"/>
      <c r="O228" s="1766"/>
      <c r="P228" s="1755"/>
    </row>
    <row r="229" spans="2:16" ht="15.6">
      <c r="B229" s="2224" t="s">
        <v>1642</v>
      </c>
      <c r="C229" s="2225"/>
      <c r="D229" s="2225"/>
      <c r="E229" s="2225"/>
      <c r="F229" s="2225"/>
      <c r="G229" s="2225"/>
      <c r="H229" s="2225"/>
      <c r="I229" s="2225"/>
      <c r="J229" s="2225"/>
      <c r="K229" s="2225"/>
      <c r="L229" s="2225"/>
      <c r="M229" s="2225"/>
      <c r="N229" s="2225"/>
      <c r="O229" s="2225"/>
      <c r="P229" s="2225"/>
    </row>
    <row r="230" spans="2:16" ht="36.75" customHeight="1">
      <c r="B230" s="224" t="s">
        <v>623</v>
      </c>
      <c r="C230" s="1414" t="s">
        <v>1643</v>
      </c>
      <c r="D230" s="1414"/>
      <c r="E230" s="1414"/>
      <c r="F230" s="1414"/>
      <c r="G230" s="1415"/>
      <c r="H230" s="1466" t="s">
        <v>1482</v>
      </c>
      <c r="I230" s="1467"/>
      <c r="J230" s="1468"/>
      <c r="K230" s="1756" t="s">
        <v>1449</v>
      </c>
      <c r="L230" s="2025"/>
      <c r="M230" s="2026"/>
      <c r="N230" s="2027"/>
      <c r="O230" s="1627"/>
      <c r="P230" s="1708" t="s">
        <v>4632</v>
      </c>
    </row>
    <row r="231" spans="2:16" ht="27" customHeight="1">
      <c r="B231" s="205" t="s">
        <v>394</v>
      </c>
      <c r="C231" s="1414" t="s">
        <v>1645</v>
      </c>
      <c r="D231" s="1414"/>
      <c r="E231" s="1414"/>
      <c r="F231" s="1414"/>
      <c r="G231" s="1415"/>
      <c r="H231" s="1466" t="s">
        <v>1482</v>
      </c>
      <c r="I231" s="1467"/>
      <c r="J231" s="1468"/>
      <c r="K231" s="1758"/>
      <c r="L231" s="2028"/>
      <c r="M231" s="2029"/>
      <c r="N231" s="2030"/>
      <c r="O231" s="1766"/>
      <c r="P231" s="1755"/>
    </row>
    <row r="232" spans="2:16" ht="31.5" customHeight="1">
      <c r="B232" s="191" t="s">
        <v>626</v>
      </c>
      <c r="C232" s="1414" t="s">
        <v>1646</v>
      </c>
      <c r="D232" s="1414"/>
      <c r="E232" s="1414"/>
      <c r="F232" s="1414"/>
      <c r="G232" s="1414"/>
      <c r="H232" s="1414"/>
      <c r="I232" s="1414"/>
      <c r="J232" s="1414"/>
      <c r="K232" s="1414"/>
      <c r="L232" s="1414"/>
      <c r="M232" s="1414"/>
      <c r="N232" s="1562"/>
      <c r="O232" s="1709"/>
      <c r="P232" s="1709" t="s">
        <v>4632</v>
      </c>
    </row>
    <row r="233" spans="2:16" ht="57.75" customHeight="1">
      <c r="B233" s="350" t="s">
        <v>394</v>
      </c>
      <c r="C233" s="1711" t="s">
        <v>1585</v>
      </c>
      <c r="D233" s="1711"/>
      <c r="E233" s="1711"/>
      <c r="F233" s="1711"/>
      <c r="G233" s="1711"/>
      <c r="H233" s="1711"/>
      <c r="I233" s="1711"/>
      <c r="J233" s="1712"/>
      <c r="K233" s="203" t="s">
        <v>1385</v>
      </c>
      <c r="L233" s="1782" t="s">
        <v>1449</v>
      </c>
      <c r="M233" s="1763"/>
      <c r="N233" s="2221"/>
      <c r="O233" s="1708"/>
      <c r="P233" s="1708"/>
    </row>
    <row r="234" spans="2:16" ht="31.5" customHeight="1">
      <c r="B234" s="350" t="s">
        <v>401</v>
      </c>
      <c r="C234" s="1711" t="s">
        <v>1588</v>
      </c>
      <c r="D234" s="1711"/>
      <c r="E234" s="1711"/>
      <c r="F234" s="1711"/>
      <c r="G234" s="1711"/>
      <c r="H234" s="1711"/>
      <c r="I234" s="1711"/>
      <c r="J234" s="1712"/>
      <c r="K234" s="203" t="s">
        <v>1385</v>
      </c>
      <c r="L234" s="1783"/>
      <c r="M234" s="1785"/>
      <c r="N234" s="2222"/>
      <c r="O234" s="1708"/>
      <c r="P234" s="1708"/>
    </row>
    <row r="235" spans="2:16" ht="42.75" customHeight="1">
      <c r="B235" s="350" t="s">
        <v>403</v>
      </c>
      <c r="C235" s="1711" t="s">
        <v>1648</v>
      </c>
      <c r="D235" s="1711"/>
      <c r="E235" s="1711"/>
      <c r="F235" s="1711"/>
      <c r="G235" s="1711"/>
      <c r="H235" s="1711"/>
      <c r="I235" s="1711"/>
      <c r="J235" s="1712"/>
      <c r="K235" s="203" t="s">
        <v>1385</v>
      </c>
      <c r="L235" s="1783"/>
      <c r="M235" s="1785"/>
      <c r="N235" s="2222"/>
      <c r="O235" s="1708"/>
      <c r="P235" s="1708"/>
    </row>
    <row r="236" spans="2:16" ht="21.75" customHeight="1">
      <c r="B236" s="350" t="s">
        <v>405</v>
      </c>
      <c r="C236" s="1711" t="s">
        <v>1649</v>
      </c>
      <c r="D236" s="1711"/>
      <c r="E236" s="1711"/>
      <c r="F236" s="1711"/>
      <c r="G236" s="1711"/>
      <c r="H236" s="1711"/>
      <c r="I236" s="1711"/>
      <c r="J236" s="1712"/>
      <c r="K236" s="203" t="s">
        <v>1385</v>
      </c>
      <c r="L236" s="1783"/>
      <c r="M236" s="1785"/>
      <c r="N236" s="2222"/>
      <c r="O236" s="1708"/>
      <c r="P236" s="1708"/>
    </row>
    <row r="237" spans="2:16" ht="21.75" customHeight="1">
      <c r="B237" s="350" t="s">
        <v>408</v>
      </c>
      <c r="C237" s="1711" t="s">
        <v>1650</v>
      </c>
      <c r="D237" s="1711"/>
      <c r="E237" s="1711"/>
      <c r="F237" s="1711"/>
      <c r="G237" s="1711"/>
      <c r="H237" s="1711"/>
      <c r="I237" s="1711"/>
      <c r="J237" s="1712"/>
      <c r="K237" s="203" t="s">
        <v>1385</v>
      </c>
      <c r="L237" s="1783"/>
      <c r="M237" s="1785"/>
      <c r="N237" s="2222"/>
      <c r="O237" s="1708"/>
      <c r="P237" s="1708"/>
    </row>
    <row r="238" spans="2:16" ht="21.75" customHeight="1">
      <c r="B238" s="350" t="s">
        <v>410</v>
      </c>
      <c r="C238" s="1711" t="s">
        <v>1651</v>
      </c>
      <c r="D238" s="1711"/>
      <c r="E238" s="1711"/>
      <c r="F238" s="1711"/>
      <c r="G238" s="1711"/>
      <c r="H238" s="1711"/>
      <c r="I238" s="1711"/>
      <c r="J238" s="1712"/>
      <c r="K238" s="203" t="s">
        <v>1520</v>
      </c>
      <c r="L238" s="1783"/>
      <c r="M238" s="1785"/>
      <c r="N238" s="2222"/>
      <c r="O238" s="1708"/>
      <c r="P238" s="1708"/>
    </row>
    <row r="239" spans="2:16" ht="21.75" customHeight="1">
      <c r="B239" s="350" t="s">
        <v>413</v>
      </c>
      <c r="C239" s="1711" t="s">
        <v>1548</v>
      </c>
      <c r="D239" s="1711"/>
      <c r="E239" s="1711"/>
      <c r="F239" s="1711"/>
      <c r="G239" s="1711"/>
      <c r="H239" s="1711"/>
      <c r="I239" s="1711"/>
      <c r="J239" s="1712"/>
      <c r="K239" s="203" t="s">
        <v>1385</v>
      </c>
      <c r="L239" s="1783"/>
      <c r="M239" s="1785"/>
      <c r="N239" s="2222"/>
      <c r="O239" s="1708"/>
      <c r="P239" s="1708"/>
    </row>
    <row r="240" spans="2:16" ht="21.75" customHeight="1">
      <c r="B240" s="350" t="s">
        <v>416</v>
      </c>
      <c r="C240" s="1711" t="s">
        <v>1549</v>
      </c>
      <c r="D240" s="1711"/>
      <c r="E240" s="1711"/>
      <c r="F240" s="1711"/>
      <c r="G240" s="1711"/>
      <c r="H240" s="1711"/>
      <c r="I240" s="1711"/>
      <c r="J240" s="1712"/>
      <c r="K240" s="203" t="s">
        <v>1385</v>
      </c>
      <c r="L240" s="1783"/>
      <c r="M240" s="1785"/>
      <c r="N240" s="2222"/>
      <c r="O240" s="1708"/>
      <c r="P240" s="1708"/>
    </row>
    <row r="241" spans="2:16" ht="21.75" customHeight="1">
      <c r="B241" s="350" t="s">
        <v>418</v>
      </c>
      <c r="C241" s="1711" t="s">
        <v>1652</v>
      </c>
      <c r="D241" s="1711"/>
      <c r="E241" s="1711"/>
      <c r="F241" s="1711"/>
      <c r="G241" s="1711"/>
      <c r="H241" s="1711"/>
      <c r="I241" s="1711"/>
      <c r="J241" s="1712"/>
      <c r="K241" s="203" t="s">
        <v>1385</v>
      </c>
      <c r="L241" s="1783"/>
      <c r="M241" s="1785"/>
      <c r="N241" s="2222"/>
      <c r="O241" s="1708"/>
      <c r="P241" s="1708"/>
    </row>
    <row r="242" spans="2:16" ht="21.75" customHeight="1">
      <c r="B242" s="350" t="s">
        <v>544</v>
      </c>
      <c r="C242" s="1711" t="s">
        <v>1597</v>
      </c>
      <c r="D242" s="1711"/>
      <c r="E242" s="1711"/>
      <c r="F242" s="1711"/>
      <c r="G242" s="1711"/>
      <c r="H242" s="1711"/>
      <c r="I242" s="1711"/>
      <c r="J242" s="1712"/>
      <c r="K242" s="203" t="s">
        <v>1520</v>
      </c>
      <c r="L242" s="1783"/>
      <c r="M242" s="1785"/>
      <c r="N242" s="2222"/>
      <c r="O242" s="1708"/>
      <c r="P242" s="1708"/>
    </row>
    <row r="243" spans="2:16" ht="21.75" customHeight="1">
      <c r="B243" s="350" t="s">
        <v>546</v>
      </c>
      <c r="C243" s="1711" t="s">
        <v>1598</v>
      </c>
      <c r="D243" s="1711"/>
      <c r="E243" s="1711"/>
      <c r="F243" s="1711"/>
      <c r="G243" s="1711"/>
      <c r="H243" s="1711"/>
      <c r="I243" s="1711"/>
      <c r="J243" s="1712"/>
      <c r="K243" s="203" t="s">
        <v>1520</v>
      </c>
      <c r="L243" s="1783"/>
      <c r="M243" s="1785"/>
      <c r="N243" s="2222"/>
      <c r="O243" s="1708"/>
      <c r="P243" s="1708"/>
    </row>
    <row r="244" spans="2:16" ht="21.75" customHeight="1">
      <c r="B244" s="350" t="s">
        <v>636</v>
      </c>
      <c r="C244" s="1711" t="s">
        <v>1599</v>
      </c>
      <c r="D244" s="1711"/>
      <c r="E244" s="1711"/>
      <c r="F244" s="1711"/>
      <c r="G244" s="1711"/>
      <c r="H244" s="1711"/>
      <c r="I244" s="1711"/>
      <c r="J244" s="1712"/>
      <c r="K244" s="203" t="s">
        <v>1385</v>
      </c>
      <c r="L244" s="1783"/>
      <c r="M244" s="1785"/>
      <c r="N244" s="2222"/>
      <c r="O244" s="1708"/>
      <c r="P244" s="1708"/>
    </row>
    <row r="245" spans="2:16" ht="24" customHeight="1">
      <c r="B245" s="347" t="s">
        <v>550</v>
      </c>
      <c r="C245" s="1414" t="s">
        <v>1653</v>
      </c>
      <c r="D245" s="1414"/>
      <c r="E245" s="1414"/>
      <c r="F245" s="1414"/>
      <c r="G245" s="1414"/>
      <c r="H245" s="1414"/>
      <c r="I245" s="1414"/>
      <c r="J245" s="1415"/>
      <c r="K245" s="203" t="s">
        <v>1482</v>
      </c>
      <c r="L245" s="1783"/>
      <c r="M245" s="1785"/>
      <c r="N245" s="2222"/>
      <c r="O245" s="1708"/>
      <c r="P245" s="1708"/>
    </row>
    <row r="246" spans="2:16" ht="27" customHeight="1">
      <c r="B246" s="350"/>
      <c r="C246" s="1414" t="s">
        <v>1654</v>
      </c>
      <c r="D246" s="1414"/>
      <c r="E246" s="1415"/>
      <c r="F246" s="1763" t="s">
        <v>92</v>
      </c>
      <c r="G246" s="1764"/>
      <c r="H246" s="1764"/>
      <c r="I246" s="1764"/>
      <c r="J246" s="1764"/>
      <c r="K246" s="1764"/>
      <c r="L246" s="1783"/>
      <c r="M246" s="1785"/>
      <c r="N246" s="2222"/>
      <c r="O246" s="1708"/>
      <c r="P246" s="1708"/>
    </row>
    <row r="247" spans="2:16" ht="23.25" customHeight="1">
      <c r="B247" s="351" t="s">
        <v>640</v>
      </c>
      <c r="C247" s="1760" t="s">
        <v>1655</v>
      </c>
      <c r="D247" s="1760"/>
      <c r="E247" s="1760"/>
      <c r="F247" s="1760"/>
      <c r="G247" s="1760"/>
      <c r="H247" s="1760"/>
      <c r="I247" s="1760"/>
      <c r="J247" s="1761"/>
      <c r="K247" s="449" t="s">
        <v>1482</v>
      </c>
      <c r="L247" s="1783"/>
      <c r="M247" s="1785"/>
      <c r="N247" s="2222"/>
      <c r="O247" s="1708"/>
      <c r="P247" s="1708"/>
    </row>
    <row r="248" spans="2:16" ht="23.25" customHeight="1">
      <c r="B248" s="351" t="s">
        <v>642</v>
      </c>
      <c r="C248" s="1414" t="s">
        <v>1656</v>
      </c>
      <c r="D248" s="1414"/>
      <c r="E248" s="1415"/>
      <c r="F248" s="1574" t="s">
        <v>4641</v>
      </c>
      <c r="G248" s="1685"/>
      <c r="H248" s="1685"/>
      <c r="I248" s="1685"/>
      <c r="J248" s="1685"/>
      <c r="K248" s="1575"/>
      <c r="L248" s="1784"/>
      <c r="M248" s="1787"/>
      <c r="N248" s="2223"/>
      <c r="O248" s="1755"/>
      <c r="P248" s="1708"/>
    </row>
    <row r="249" spans="2:16" ht="23.25" customHeight="1">
      <c r="B249" s="351" t="s">
        <v>644</v>
      </c>
      <c r="C249" s="1414" t="s">
        <v>1658</v>
      </c>
      <c r="D249" s="1414"/>
      <c r="E249" s="1414"/>
      <c r="F249" s="1414"/>
      <c r="G249" s="1414"/>
      <c r="H249" s="1414"/>
      <c r="I249" s="1414"/>
      <c r="J249" s="1414"/>
      <c r="K249" s="1414"/>
      <c r="L249" s="1414"/>
      <c r="M249" s="1414"/>
      <c r="N249" s="1562"/>
      <c r="O249" s="1709"/>
      <c r="P249" s="1709" t="s">
        <v>4632</v>
      </c>
    </row>
    <row r="250" spans="2:16" ht="23.25" customHeight="1">
      <c r="B250" s="347" t="s">
        <v>394</v>
      </c>
      <c r="C250" s="1558" t="s">
        <v>1540</v>
      </c>
      <c r="D250" s="1558"/>
      <c r="E250" s="1410"/>
      <c r="F250" s="1559" t="s">
        <v>1520</v>
      </c>
      <c r="G250" s="1561"/>
      <c r="H250" s="1586" t="s">
        <v>1449</v>
      </c>
      <c r="I250" s="1808"/>
      <c r="J250" s="1809"/>
      <c r="K250" s="1809"/>
      <c r="L250" s="1809"/>
      <c r="M250" s="1809"/>
      <c r="N250" s="1810"/>
      <c r="O250" s="1708"/>
      <c r="P250" s="1708"/>
    </row>
    <row r="251" spans="2:16" ht="23.25" customHeight="1">
      <c r="B251" s="347" t="s">
        <v>401</v>
      </c>
      <c r="C251" s="1558" t="s">
        <v>1661</v>
      </c>
      <c r="D251" s="1558"/>
      <c r="E251" s="1410"/>
      <c r="F251" s="1559" t="s">
        <v>1482</v>
      </c>
      <c r="G251" s="1561"/>
      <c r="H251" s="1589"/>
      <c r="I251" s="2000"/>
      <c r="J251" s="2001"/>
      <c r="K251" s="2001"/>
      <c r="L251" s="2001"/>
      <c r="M251" s="2001"/>
      <c r="N251" s="2002"/>
      <c r="O251" s="1708"/>
      <c r="P251" s="1708"/>
    </row>
    <row r="252" spans="2:16" ht="28.5" customHeight="1">
      <c r="B252" s="347" t="s">
        <v>403</v>
      </c>
      <c r="C252" s="1558" t="s">
        <v>1663</v>
      </c>
      <c r="D252" s="1558"/>
      <c r="E252" s="1410"/>
      <c r="F252" s="1559" t="s">
        <v>2086</v>
      </c>
      <c r="G252" s="1561"/>
      <c r="H252" s="1589"/>
      <c r="I252" s="2000"/>
      <c r="J252" s="2001"/>
      <c r="K252" s="2001"/>
      <c r="L252" s="2001"/>
      <c r="M252" s="2001"/>
      <c r="N252" s="2002"/>
      <c r="O252" s="1708"/>
      <c r="P252" s="1708"/>
    </row>
    <row r="253" spans="2:16" ht="28.5" customHeight="1">
      <c r="B253" s="347" t="s">
        <v>405</v>
      </c>
      <c r="C253" s="1558" t="s">
        <v>1665</v>
      </c>
      <c r="D253" s="1558"/>
      <c r="E253" s="1410"/>
      <c r="F253" s="1559" t="s">
        <v>1666</v>
      </c>
      <c r="G253" s="1561"/>
      <c r="H253" s="1589"/>
      <c r="I253" s="2000"/>
      <c r="J253" s="2001"/>
      <c r="K253" s="2001"/>
      <c r="L253" s="2001"/>
      <c r="M253" s="2001"/>
      <c r="N253" s="2002"/>
      <c r="O253" s="1708"/>
      <c r="P253" s="1708"/>
    </row>
    <row r="254" spans="2:16" ht="23.25" customHeight="1">
      <c r="B254" s="347" t="s">
        <v>408</v>
      </c>
      <c r="C254" s="1558" t="s">
        <v>1498</v>
      </c>
      <c r="D254" s="1558"/>
      <c r="E254" s="1410"/>
      <c r="F254" s="1559" t="s">
        <v>1482</v>
      </c>
      <c r="G254" s="1561"/>
      <c r="H254" s="1589"/>
      <c r="I254" s="2000"/>
      <c r="J254" s="2001"/>
      <c r="K254" s="2001"/>
      <c r="L254" s="2001"/>
      <c r="M254" s="2001"/>
      <c r="N254" s="2002"/>
      <c r="O254" s="1708"/>
      <c r="P254" s="1708"/>
    </row>
    <row r="255" spans="2:16" ht="23.25" customHeight="1">
      <c r="B255" s="351"/>
      <c r="C255" s="1558" t="s">
        <v>1524</v>
      </c>
      <c r="D255" s="1558"/>
      <c r="E255" s="1410"/>
      <c r="F255" s="1559"/>
      <c r="G255" s="1561"/>
      <c r="H255" s="1700"/>
      <c r="I255" s="1811"/>
      <c r="J255" s="1812"/>
      <c r="K255" s="1812"/>
      <c r="L255" s="1812"/>
      <c r="M255" s="1812"/>
      <c r="N255" s="1813"/>
      <c r="O255" s="1708"/>
      <c r="P255" s="1755"/>
    </row>
    <row r="256" spans="2:16" ht="52.5" customHeight="1">
      <c r="B256" s="770" t="s">
        <v>652</v>
      </c>
      <c r="C256" s="1464" t="s">
        <v>1667</v>
      </c>
      <c r="D256" s="1464"/>
      <c r="E256" s="1464"/>
      <c r="F256" s="1464"/>
      <c r="G256" s="353" t="s">
        <v>4642</v>
      </c>
      <c r="H256" s="322" t="s">
        <v>1449</v>
      </c>
      <c r="I256" s="1814"/>
      <c r="J256" s="1815"/>
      <c r="K256" s="1815"/>
      <c r="L256" s="1815"/>
      <c r="M256" s="1815"/>
      <c r="N256" s="1816"/>
      <c r="O256" s="354"/>
      <c r="P256" s="342" t="s">
        <v>4632</v>
      </c>
    </row>
    <row r="257" spans="1:16" ht="33" customHeight="1">
      <c r="B257" s="351" t="s">
        <v>654</v>
      </c>
      <c r="C257" s="1414" t="s">
        <v>1669</v>
      </c>
      <c r="D257" s="1414"/>
      <c r="E257" s="1414"/>
      <c r="F257" s="353" t="s">
        <v>1385</v>
      </c>
      <c r="G257" s="1818" t="s">
        <v>1449</v>
      </c>
      <c r="H257" s="1808"/>
      <c r="I257" s="1809"/>
      <c r="J257" s="1809"/>
      <c r="K257" s="1809"/>
      <c r="L257" s="1809"/>
      <c r="M257" s="1809"/>
      <c r="N257" s="1810"/>
      <c r="O257" s="1708"/>
      <c r="P257" s="1708" t="s">
        <v>4632</v>
      </c>
    </row>
    <row r="258" spans="1:16" ht="30.75" customHeight="1">
      <c r="A258" s="611"/>
      <c r="B258" s="294" t="s">
        <v>394</v>
      </c>
      <c r="C258" s="1414" t="s">
        <v>1671</v>
      </c>
      <c r="D258" s="1414"/>
      <c r="E258" s="1415"/>
      <c r="F258" s="353" t="s">
        <v>1496</v>
      </c>
      <c r="G258" s="1454"/>
      <c r="H258" s="1811"/>
      <c r="I258" s="1812"/>
      <c r="J258" s="1812"/>
      <c r="K258" s="1812"/>
      <c r="L258" s="1812"/>
      <c r="M258" s="1812"/>
      <c r="N258" s="1813"/>
      <c r="O258" s="1708"/>
      <c r="P258" s="1708"/>
    </row>
    <row r="259" spans="1:16" ht="26.25" customHeight="1">
      <c r="B259" s="355" t="s">
        <v>657</v>
      </c>
      <c r="C259" s="1414" t="s">
        <v>1672</v>
      </c>
      <c r="D259" s="1414"/>
      <c r="E259" s="1414"/>
      <c r="F259" s="1414"/>
      <c r="G259" s="1414"/>
      <c r="H259" s="1414"/>
      <c r="I259" s="1414"/>
      <c r="J259" s="1414"/>
      <c r="K259" s="1414"/>
      <c r="L259" s="1414"/>
      <c r="M259" s="1414"/>
      <c r="N259" s="1562"/>
      <c r="O259" s="1708"/>
      <c r="P259" s="1708"/>
    </row>
    <row r="260" spans="1:16" ht="27" customHeight="1">
      <c r="B260" s="356" t="s">
        <v>394</v>
      </c>
      <c r="C260" s="1414" t="s">
        <v>1673</v>
      </c>
      <c r="D260" s="1414"/>
      <c r="E260" s="1415"/>
      <c r="F260" s="353" t="s">
        <v>1385</v>
      </c>
      <c r="G260" s="216" t="s">
        <v>1449</v>
      </c>
      <c r="H260" s="1804"/>
      <c r="I260" s="1805"/>
      <c r="J260" s="1805"/>
      <c r="K260" s="1805"/>
      <c r="L260" s="1805"/>
      <c r="M260" s="1805"/>
      <c r="N260" s="1806"/>
      <c r="O260" s="1708"/>
      <c r="P260" s="1708"/>
    </row>
    <row r="261" spans="1:16" ht="27" customHeight="1">
      <c r="B261" s="205" t="s">
        <v>401</v>
      </c>
      <c r="C261" s="1414" t="s">
        <v>1675</v>
      </c>
      <c r="D261" s="1414"/>
      <c r="E261" s="1414"/>
      <c r="F261" s="353" t="s">
        <v>1385</v>
      </c>
      <c r="G261" s="216" t="s">
        <v>1449</v>
      </c>
      <c r="H261" s="1804"/>
      <c r="I261" s="1805"/>
      <c r="J261" s="1805"/>
      <c r="K261" s="1805"/>
      <c r="L261" s="1805"/>
      <c r="M261" s="1805"/>
      <c r="N261" s="1806"/>
      <c r="O261" s="1708"/>
      <c r="P261" s="1708"/>
    </row>
    <row r="262" spans="1:16" ht="49.5" customHeight="1">
      <c r="B262" s="205" t="s">
        <v>403</v>
      </c>
      <c r="C262" s="1414" t="s">
        <v>1677</v>
      </c>
      <c r="D262" s="1414"/>
      <c r="E262" s="1415"/>
      <c r="F262" s="353" t="s">
        <v>1385</v>
      </c>
      <c r="G262" s="216" t="s">
        <v>1449</v>
      </c>
      <c r="H262" s="1804"/>
      <c r="I262" s="1805"/>
      <c r="J262" s="1805"/>
      <c r="K262" s="1805"/>
      <c r="L262" s="1805"/>
      <c r="M262" s="1805"/>
      <c r="N262" s="1806"/>
      <c r="O262" s="1708"/>
      <c r="P262" s="1755"/>
    </row>
    <row r="263" spans="1:16" ht="33" customHeight="1">
      <c r="B263" s="355" t="s">
        <v>662</v>
      </c>
      <c r="C263" s="1414" t="s">
        <v>1678</v>
      </c>
      <c r="D263" s="1414"/>
      <c r="E263" s="1414"/>
      <c r="F263" s="295" t="s">
        <v>1385</v>
      </c>
      <c r="G263" s="1818" t="s">
        <v>1449</v>
      </c>
      <c r="H263" s="1820"/>
      <c r="I263" s="1821"/>
      <c r="J263" s="1821"/>
      <c r="K263" s="1821"/>
      <c r="L263" s="1821"/>
      <c r="M263" s="1821"/>
      <c r="N263" s="1822"/>
      <c r="O263" s="1443"/>
      <c r="P263" s="1443" t="s">
        <v>4632</v>
      </c>
    </row>
    <row r="264" spans="1:16" ht="30" customHeight="1">
      <c r="B264" s="347" t="s">
        <v>394</v>
      </c>
      <c r="C264" s="1414" t="s">
        <v>1679</v>
      </c>
      <c r="D264" s="1414"/>
      <c r="E264" s="1415"/>
      <c r="F264" s="257" t="s">
        <v>1385</v>
      </c>
      <c r="G264" s="1453"/>
      <c r="H264" s="1671"/>
      <c r="I264" s="1672"/>
      <c r="J264" s="1672"/>
      <c r="K264" s="1672"/>
      <c r="L264" s="1672"/>
      <c r="M264" s="1672"/>
      <c r="N264" s="1673"/>
      <c r="O264" s="1425"/>
      <c r="P264" s="1425"/>
    </row>
    <row r="265" spans="1:16" ht="30" customHeight="1">
      <c r="B265" s="347" t="s">
        <v>401</v>
      </c>
      <c r="C265" s="1414" t="s">
        <v>1680</v>
      </c>
      <c r="D265" s="1414"/>
      <c r="E265" s="1415"/>
      <c r="F265" s="257" t="s">
        <v>1482</v>
      </c>
      <c r="G265" s="1453"/>
      <c r="H265" s="1671"/>
      <c r="I265" s="1672"/>
      <c r="J265" s="1672"/>
      <c r="K265" s="1672"/>
      <c r="L265" s="1672"/>
      <c r="M265" s="1672"/>
      <c r="N265" s="1673"/>
      <c r="O265" s="1425"/>
      <c r="P265" s="1425"/>
    </row>
    <row r="266" spans="1:16" ht="30" customHeight="1">
      <c r="B266" s="347" t="s">
        <v>403</v>
      </c>
      <c r="C266" s="1414" t="s">
        <v>1681</v>
      </c>
      <c r="D266" s="1414"/>
      <c r="E266" s="1415"/>
      <c r="F266" s="257" t="s">
        <v>1385</v>
      </c>
      <c r="G266" s="1453"/>
      <c r="H266" s="1671"/>
      <c r="I266" s="1672"/>
      <c r="J266" s="1672"/>
      <c r="K266" s="1672"/>
      <c r="L266" s="1672"/>
      <c r="M266" s="1672"/>
      <c r="N266" s="1673"/>
      <c r="O266" s="1425"/>
      <c r="P266" s="1425"/>
    </row>
    <row r="267" spans="1:16" ht="42" customHeight="1">
      <c r="B267" s="492" t="s">
        <v>405</v>
      </c>
      <c r="C267" s="2088" t="s">
        <v>1682</v>
      </c>
      <c r="D267" s="2088"/>
      <c r="E267" s="2220"/>
      <c r="F267" s="257" t="s">
        <v>1482</v>
      </c>
      <c r="G267" s="1819"/>
      <c r="H267" s="1674"/>
      <c r="I267" s="1675"/>
      <c r="J267" s="1675"/>
      <c r="K267" s="1675"/>
      <c r="L267" s="1675"/>
      <c r="M267" s="1675"/>
      <c r="N267" s="1676"/>
      <c r="O267" s="1444"/>
      <c r="P267" s="1444"/>
    </row>
    <row r="268" spans="1:16" ht="21.75" customHeight="1">
      <c r="B268" s="1416" t="s">
        <v>1683</v>
      </c>
      <c r="C268" s="1417"/>
      <c r="D268" s="1417"/>
      <c r="E268" s="1417"/>
      <c r="F268" s="1417"/>
      <c r="G268" s="1417"/>
      <c r="H268" s="1417"/>
      <c r="I268" s="1417"/>
      <c r="J268" s="1417"/>
      <c r="K268" s="1417"/>
      <c r="L268" s="1417"/>
      <c r="M268" s="1417"/>
      <c r="N268" s="1417"/>
      <c r="O268" s="1417"/>
      <c r="P268" s="1418"/>
    </row>
    <row r="269" spans="1:16" ht="33.75" customHeight="1">
      <c r="B269" s="207" t="s">
        <v>668</v>
      </c>
      <c r="C269" s="1419" t="s">
        <v>1684</v>
      </c>
      <c r="D269" s="1419"/>
      <c r="E269" s="1419"/>
      <c r="F269" s="1419"/>
      <c r="G269" s="493" t="s">
        <v>1520</v>
      </c>
      <c r="H269" s="494" t="s">
        <v>1449</v>
      </c>
      <c r="I269" s="1663"/>
      <c r="J269" s="1664"/>
      <c r="K269" s="1664"/>
      <c r="L269" s="1664"/>
      <c r="M269" s="1664"/>
      <c r="N269" s="1664"/>
      <c r="O269" s="1759"/>
      <c r="P269" s="1759" t="s">
        <v>4643</v>
      </c>
    </row>
    <row r="270" spans="1:16" ht="21.75" customHeight="1">
      <c r="B270" s="1427" t="s">
        <v>1687</v>
      </c>
      <c r="C270" s="1428"/>
      <c r="D270" s="1428"/>
      <c r="E270" s="1428"/>
      <c r="F270" s="1428"/>
      <c r="G270" s="1428"/>
      <c r="H270" s="1428"/>
      <c r="I270" s="1428"/>
      <c r="J270" s="1428"/>
      <c r="K270" s="1428"/>
      <c r="L270" s="1428"/>
      <c r="M270" s="1428"/>
      <c r="N270" s="1428"/>
      <c r="O270" s="1708"/>
      <c r="P270" s="1708"/>
    </row>
    <row r="271" spans="1:16" ht="63.6" customHeight="1">
      <c r="B271" s="358" t="s">
        <v>394</v>
      </c>
      <c r="C271" s="1450" t="s">
        <v>1688</v>
      </c>
      <c r="D271" s="1450"/>
      <c r="E271" s="1450"/>
      <c r="F271" s="1450"/>
      <c r="G271" s="359" t="s">
        <v>4644</v>
      </c>
      <c r="H271" s="2217" t="s">
        <v>1449</v>
      </c>
      <c r="I271" s="1808" t="s">
        <v>4645</v>
      </c>
      <c r="J271" s="1809"/>
      <c r="K271" s="1809"/>
      <c r="L271" s="1809"/>
      <c r="M271" s="1809"/>
      <c r="N271" s="1809"/>
      <c r="O271" s="1708"/>
      <c r="P271" s="1708"/>
    </row>
    <row r="272" spans="1:16" ht="36.75" customHeight="1">
      <c r="B272" s="205" t="s">
        <v>401</v>
      </c>
      <c r="C272" s="1414" t="s">
        <v>1690</v>
      </c>
      <c r="D272" s="1414"/>
      <c r="E272" s="1414"/>
      <c r="F272" s="1414"/>
      <c r="G272" s="1415"/>
      <c r="H272" s="2218"/>
      <c r="I272" s="2000"/>
      <c r="J272" s="2001"/>
      <c r="K272" s="2001"/>
      <c r="L272" s="2001"/>
      <c r="M272" s="2001"/>
      <c r="N272" s="2001"/>
      <c r="O272" s="1708"/>
      <c r="P272" s="1708"/>
    </row>
    <row r="273" spans="2:16" ht="28.5" customHeight="1">
      <c r="B273" s="198"/>
      <c r="C273" s="338" t="s">
        <v>418</v>
      </c>
      <c r="D273" s="1450" t="s">
        <v>1632</v>
      </c>
      <c r="E273" s="1450"/>
      <c r="F273" s="1713" t="s">
        <v>4644</v>
      </c>
      <c r="G273" s="1715"/>
      <c r="H273" s="2218"/>
      <c r="I273" s="2000"/>
      <c r="J273" s="2001"/>
      <c r="K273" s="2001"/>
      <c r="L273" s="2001"/>
      <c r="M273" s="2001"/>
      <c r="N273" s="2001"/>
      <c r="O273" s="1708"/>
      <c r="P273" s="1708"/>
    </row>
    <row r="274" spans="2:16" ht="28.5" customHeight="1">
      <c r="B274" s="198"/>
      <c r="C274" s="294" t="s">
        <v>508</v>
      </c>
      <c r="D274" s="1414" t="s">
        <v>1692</v>
      </c>
      <c r="E274" s="1415"/>
      <c r="F274" s="1714" t="s">
        <v>4644</v>
      </c>
      <c r="G274" s="1715"/>
      <c r="H274" s="2218"/>
      <c r="I274" s="2000"/>
      <c r="J274" s="2001"/>
      <c r="K274" s="2001"/>
      <c r="L274" s="2001"/>
      <c r="M274" s="2001"/>
      <c r="N274" s="2001"/>
      <c r="O274" s="1708"/>
      <c r="P274" s="1708"/>
    </row>
    <row r="275" spans="2:16" ht="28.5" customHeight="1">
      <c r="B275" s="198"/>
      <c r="C275" s="294" t="s">
        <v>510</v>
      </c>
      <c r="D275" s="1414" t="s">
        <v>1694</v>
      </c>
      <c r="E275" s="1415"/>
      <c r="F275" s="1786" t="s">
        <v>4644</v>
      </c>
      <c r="G275" s="1786"/>
      <c r="H275" s="2218"/>
      <c r="I275" s="2000"/>
      <c r="J275" s="2001"/>
      <c r="K275" s="2001"/>
      <c r="L275" s="2001"/>
      <c r="M275" s="2001"/>
      <c r="N275" s="2001"/>
      <c r="O275" s="1708"/>
      <c r="P275" s="1708"/>
    </row>
    <row r="276" spans="2:16" ht="29.25" customHeight="1">
      <c r="B276" s="195"/>
      <c r="C276" s="294" t="s">
        <v>512</v>
      </c>
      <c r="D276" s="1414" t="s">
        <v>1696</v>
      </c>
      <c r="E276" s="1414"/>
      <c r="F276" s="1713" t="s">
        <v>4644</v>
      </c>
      <c r="G276" s="1715"/>
      <c r="H276" s="2219"/>
      <c r="I276" s="1811"/>
      <c r="J276" s="1812"/>
      <c r="K276" s="1812"/>
      <c r="L276" s="1812"/>
      <c r="M276" s="1812"/>
      <c r="N276" s="1812"/>
      <c r="O276" s="1708"/>
      <c r="P276" s="1708"/>
    </row>
    <row r="277" spans="2:16" ht="90" customHeight="1">
      <c r="B277" s="358" t="s">
        <v>403</v>
      </c>
      <c r="C277" s="1414" t="s">
        <v>1697</v>
      </c>
      <c r="D277" s="1414"/>
      <c r="E277" s="1415"/>
      <c r="F277" s="1714" t="s">
        <v>1496</v>
      </c>
      <c r="G277" s="1715"/>
      <c r="H277" s="216" t="s">
        <v>1449</v>
      </c>
      <c r="I277" s="1814"/>
      <c r="J277" s="1815"/>
      <c r="K277" s="1815"/>
      <c r="L277" s="1815"/>
      <c r="M277" s="1815"/>
      <c r="N277" s="1815"/>
      <c r="O277" s="1710"/>
      <c r="P277" s="1755"/>
    </row>
    <row r="278" spans="2:16" ht="78" customHeight="1">
      <c r="B278" s="2215" t="s">
        <v>677</v>
      </c>
      <c r="C278" s="1697" t="s">
        <v>1699</v>
      </c>
      <c r="D278" s="1697"/>
      <c r="E278" s="1697"/>
      <c r="F278" s="1697"/>
      <c r="G278" s="1698"/>
      <c r="H278" s="1833" t="s">
        <v>1700</v>
      </c>
      <c r="I278" s="1834"/>
      <c r="J278" s="1835"/>
      <c r="K278" s="1836" t="s">
        <v>1701</v>
      </c>
      <c r="L278" s="1837"/>
      <c r="M278" s="1837"/>
      <c r="N278" s="1838"/>
      <c r="O278" s="361" t="s">
        <v>1702</v>
      </c>
      <c r="P278" s="362" t="s">
        <v>1702</v>
      </c>
    </row>
    <row r="279" spans="2:16" ht="126.75" customHeight="1">
      <c r="B279" s="2216"/>
      <c r="C279" s="1831"/>
      <c r="D279" s="1831"/>
      <c r="E279" s="1831"/>
      <c r="F279" s="1831"/>
      <c r="G279" s="1832"/>
      <c r="H279" s="363" t="s">
        <v>1703</v>
      </c>
      <c r="I279" s="364" t="s">
        <v>1704</v>
      </c>
      <c r="J279" s="364" t="s">
        <v>1705</v>
      </c>
      <c r="K279" s="363" t="s">
        <v>1706</v>
      </c>
      <c r="L279" s="363" t="s">
        <v>1707</v>
      </c>
      <c r="M279" s="364" t="s">
        <v>1708</v>
      </c>
      <c r="N279" s="495" t="s">
        <v>1458</v>
      </c>
      <c r="O279" s="342"/>
      <c r="P279" s="342"/>
    </row>
    <row r="280" spans="2:16" ht="21" customHeight="1">
      <c r="B280" s="366" t="s">
        <v>394</v>
      </c>
      <c r="C280" s="1839" t="s">
        <v>1710</v>
      </c>
      <c r="D280" s="1839"/>
      <c r="E280" s="1839"/>
      <c r="F280" s="1839"/>
      <c r="G280" s="1839"/>
      <c r="H280" s="1839"/>
      <c r="I280" s="1839"/>
      <c r="J280" s="1839"/>
      <c r="K280" s="1839"/>
      <c r="L280" s="1839"/>
      <c r="M280" s="1839"/>
      <c r="N280" s="1840"/>
      <c r="O280" s="1841" t="s">
        <v>1711</v>
      </c>
      <c r="P280" s="1841" t="s">
        <v>1711</v>
      </c>
    </row>
    <row r="281" spans="2:16" ht="24.75" customHeight="1">
      <c r="B281" s="335" t="s">
        <v>418</v>
      </c>
      <c r="C281" s="1844" t="s">
        <v>1712</v>
      </c>
      <c r="D281" s="1844"/>
      <c r="E281" s="1844"/>
      <c r="F281" s="1844"/>
      <c r="G281" s="1845"/>
      <c r="H281" s="755" t="s">
        <v>92</v>
      </c>
      <c r="I281" s="428" t="s">
        <v>92</v>
      </c>
      <c r="J281" s="378" t="s">
        <v>92</v>
      </c>
      <c r="K281" s="755" t="s">
        <v>92</v>
      </c>
      <c r="L281" s="428" t="s">
        <v>92</v>
      </c>
      <c r="M281" s="378" t="s">
        <v>92</v>
      </c>
      <c r="N281" s="496"/>
      <c r="O281" s="1843"/>
      <c r="P281" s="1843"/>
    </row>
    <row r="282" spans="2:16" ht="24.75" customHeight="1">
      <c r="B282" s="335" t="s">
        <v>508</v>
      </c>
      <c r="C282" s="1844" t="s">
        <v>1713</v>
      </c>
      <c r="D282" s="1844"/>
      <c r="E282" s="1844"/>
      <c r="F282" s="1844"/>
      <c r="G282" s="1845"/>
      <c r="H282" s="755" t="s">
        <v>92</v>
      </c>
      <c r="I282" s="428" t="s">
        <v>92</v>
      </c>
      <c r="J282" s="378" t="s">
        <v>92</v>
      </c>
      <c r="K282" s="755" t="s">
        <v>92</v>
      </c>
      <c r="L282" s="428" t="s">
        <v>92</v>
      </c>
      <c r="M282" s="378" t="s">
        <v>92</v>
      </c>
      <c r="N282" s="496"/>
      <c r="O282" s="1708"/>
      <c r="P282" s="1708"/>
    </row>
    <row r="283" spans="2:16" ht="43.5" customHeight="1">
      <c r="B283" s="335" t="s">
        <v>510</v>
      </c>
      <c r="C283" s="1844" t="s">
        <v>1715</v>
      </c>
      <c r="D283" s="1844"/>
      <c r="E283" s="1845"/>
      <c r="F283" s="1789"/>
      <c r="G283" s="1846"/>
      <c r="H283" s="755" t="s">
        <v>92</v>
      </c>
      <c r="I283" s="428" t="s">
        <v>92</v>
      </c>
      <c r="J283" s="378" t="s">
        <v>92</v>
      </c>
      <c r="K283" s="755" t="s">
        <v>92</v>
      </c>
      <c r="L283" s="428" t="s">
        <v>92</v>
      </c>
      <c r="M283" s="378" t="s">
        <v>92</v>
      </c>
      <c r="N283" s="379"/>
      <c r="O283" s="1708"/>
      <c r="P283" s="1708"/>
    </row>
    <row r="284" spans="2:16" ht="20.25" customHeight="1">
      <c r="B284" s="380" t="s">
        <v>401</v>
      </c>
      <c r="C284" s="1839" t="s">
        <v>1716</v>
      </c>
      <c r="D284" s="1839"/>
      <c r="E284" s="1839"/>
      <c r="F284" s="1839"/>
      <c r="G284" s="2144"/>
      <c r="H284" s="755" t="s">
        <v>92</v>
      </c>
      <c r="I284" s="428" t="s">
        <v>92</v>
      </c>
      <c r="J284" s="378" t="s">
        <v>92</v>
      </c>
      <c r="K284" s="755" t="s">
        <v>92</v>
      </c>
      <c r="L284" s="428" t="s">
        <v>92</v>
      </c>
      <c r="M284" s="378" t="s">
        <v>92</v>
      </c>
      <c r="N284" s="499"/>
      <c r="O284" s="1755"/>
      <c r="P284" s="1755"/>
    </row>
    <row r="285" spans="2:16" ht="15" customHeight="1">
      <c r="B285" s="380" t="s">
        <v>403</v>
      </c>
      <c r="C285" s="1839" t="s">
        <v>1717</v>
      </c>
      <c r="D285" s="1839"/>
      <c r="E285" s="1839"/>
      <c r="F285" s="1839"/>
      <c r="G285" s="1839"/>
      <c r="H285" s="1839"/>
      <c r="I285" s="1839"/>
      <c r="J285" s="1839"/>
      <c r="K285" s="1839"/>
      <c r="L285" s="1839"/>
      <c r="M285" s="1839"/>
      <c r="N285" s="1840"/>
      <c r="O285" s="1841"/>
      <c r="P285" s="1841"/>
    </row>
    <row r="286" spans="2:16" ht="24.75" customHeight="1">
      <c r="B286" s="334" t="s">
        <v>418</v>
      </c>
      <c r="C286" s="1844" t="s">
        <v>1718</v>
      </c>
      <c r="D286" s="1844"/>
      <c r="E286" s="1844"/>
      <c r="F286" s="1844"/>
      <c r="G286" s="1845"/>
      <c r="H286" s="755" t="s">
        <v>92</v>
      </c>
      <c r="I286" s="428" t="s">
        <v>92</v>
      </c>
      <c r="J286" s="378" t="s">
        <v>92</v>
      </c>
      <c r="K286" s="755" t="s">
        <v>92</v>
      </c>
      <c r="L286" s="428" t="s">
        <v>92</v>
      </c>
      <c r="M286" s="378" t="s">
        <v>92</v>
      </c>
      <c r="N286" s="500"/>
      <c r="O286" s="1843"/>
      <c r="P286" s="1843"/>
    </row>
    <row r="287" spans="2:16" ht="24.75" customHeight="1">
      <c r="B287" s="334" t="s">
        <v>508</v>
      </c>
      <c r="C287" s="1844" t="s">
        <v>1719</v>
      </c>
      <c r="D287" s="1844"/>
      <c r="E287" s="1844"/>
      <c r="F287" s="1844"/>
      <c r="G287" s="368"/>
      <c r="H287" s="755" t="s">
        <v>92</v>
      </c>
      <c r="I287" s="428" t="s">
        <v>92</v>
      </c>
      <c r="J287" s="378" t="s">
        <v>92</v>
      </c>
      <c r="K287" s="755" t="s">
        <v>92</v>
      </c>
      <c r="L287" s="428" t="s">
        <v>92</v>
      </c>
      <c r="M287" s="378" t="s">
        <v>92</v>
      </c>
      <c r="N287" s="501"/>
      <c r="O287" s="1843"/>
      <c r="P287" s="1843"/>
    </row>
    <row r="288" spans="2:16" ht="24.75" customHeight="1">
      <c r="B288" s="334" t="s">
        <v>510</v>
      </c>
      <c r="C288" s="1844" t="s">
        <v>1720</v>
      </c>
      <c r="D288" s="1844"/>
      <c r="E288" s="1844"/>
      <c r="F288" s="1844"/>
      <c r="G288" s="1845"/>
      <c r="H288" s="755" t="s">
        <v>92</v>
      </c>
      <c r="I288" s="428" t="s">
        <v>92</v>
      </c>
      <c r="J288" s="378" t="s">
        <v>92</v>
      </c>
      <c r="K288" s="755" t="s">
        <v>92</v>
      </c>
      <c r="L288" s="428" t="s">
        <v>92</v>
      </c>
      <c r="M288" s="378" t="s">
        <v>92</v>
      </c>
      <c r="N288" s="500"/>
      <c r="O288" s="1843"/>
      <c r="P288" s="1843"/>
    </row>
    <row r="289" spans="2:16" ht="18" customHeight="1">
      <c r="B289" s="380" t="s">
        <v>405</v>
      </c>
      <c r="C289" s="1839" t="s">
        <v>1721</v>
      </c>
      <c r="D289" s="1839"/>
      <c r="E289" s="1839"/>
      <c r="F289" s="1839"/>
      <c r="G289" s="1839"/>
      <c r="H289" s="1839"/>
      <c r="I289" s="1839"/>
      <c r="J289" s="1839"/>
      <c r="K289" s="1839"/>
      <c r="L289" s="1839"/>
      <c r="M289" s="1839"/>
      <c r="N289" s="1840"/>
      <c r="O289" s="1843"/>
      <c r="P289" s="1843"/>
    </row>
    <row r="290" spans="2:16" ht="22.5" customHeight="1">
      <c r="B290" s="334" t="s">
        <v>418</v>
      </c>
      <c r="C290" s="1844" t="s">
        <v>1722</v>
      </c>
      <c r="D290" s="1844"/>
      <c r="E290" s="1844"/>
      <c r="F290" s="1844"/>
      <c r="G290" s="1845"/>
      <c r="H290" s="755" t="s">
        <v>92</v>
      </c>
      <c r="I290" s="428" t="s">
        <v>92</v>
      </c>
      <c r="J290" s="378" t="s">
        <v>92</v>
      </c>
      <c r="K290" s="755" t="s">
        <v>92</v>
      </c>
      <c r="L290" s="428" t="s">
        <v>92</v>
      </c>
      <c r="M290" s="378" t="s">
        <v>92</v>
      </c>
      <c r="N290" s="502"/>
      <c r="O290" s="1843"/>
      <c r="P290" s="1843"/>
    </row>
    <row r="291" spans="2:16" ht="22.5" customHeight="1">
      <c r="B291" s="334" t="s">
        <v>508</v>
      </c>
      <c r="C291" s="1844" t="s">
        <v>1723</v>
      </c>
      <c r="D291" s="1844"/>
      <c r="E291" s="1844"/>
      <c r="F291" s="1844"/>
      <c r="G291" s="1845"/>
      <c r="H291" s="755" t="s">
        <v>92</v>
      </c>
      <c r="I291" s="428" t="s">
        <v>92</v>
      </c>
      <c r="J291" s="378" t="s">
        <v>92</v>
      </c>
      <c r="K291" s="755" t="s">
        <v>92</v>
      </c>
      <c r="L291" s="428" t="s">
        <v>92</v>
      </c>
      <c r="M291" s="378" t="s">
        <v>92</v>
      </c>
      <c r="N291" s="500"/>
      <c r="O291" s="1843"/>
      <c r="P291" s="1843"/>
    </row>
    <row r="292" spans="2:16" ht="22.5" customHeight="1">
      <c r="B292" s="380" t="s">
        <v>408</v>
      </c>
      <c r="C292" s="1839" t="s">
        <v>1724</v>
      </c>
      <c r="D292" s="1839"/>
      <c r="E292" s="1839"/>
      <c r="F292" s="1839"/>
      <c r="G292" s="2144"/>
      <c r="H292" s="755" t="s">
        <v>92</v>
      </c>
      <c r="I292" s="428" t="s">
        <v>92</v>
      </c>
      <c r="J292" s="378" t="s">
        <v>92</v>
      </c>
      <c r="K292" s="755" t="s">
        <v>92</v>
      </c>
      <c r="L292" s="428" t="s">
        <v>92</v>
      </c>
      <c r="M292" s="378" t="s">
        <v>92</v>
      </c>
      <c r="N292" s="866"/>
      <c r="O292" s="1843"/>
      <c r="P292" s="1843"/>
    </row>
    <row r="293" spans="2:16" ht="22.5" customHeight="1">
      <c r="B293" s="380" t="s">
        <v>410</v>
      </c>
      <c r="C293" s="1839" t="s">
        <v>1725</v>
      </c>
      <c r="D293" s="1839"/>
      <c r="E293" s="1839"/>
      <c r="F293" s="1839"/>
      <c r="G293" s="2144"/>
      <c r="H293" s="755" t="s">
        <v>92</v>
      </c>
      <c r="I293" s="428" t="s">
        <v>92</v>
      </c>
      <c r="J293" s="378" t="s">
        <v>92</v>
      </c>
      <c r="K293" s="755" t="s">
        <v>92</v>
      </c>
      <c r="L293" s="428" t="s">
        <v>92</v>
      </c>
      <c r="M293" s="378" t="s">
        <v>92</v>
      </c>
      <c r="N293" s="500"/>
      <c r="O293" s="1843"/>
      <c r="P293" s="1843"/>
    </row>
    <row r="294" spans="2:16" ht="22.5" customHeight="1">
      <c r="B294" s="380" t="s">
        <v>413</v>
      </c>
      <c r="C294" s="1839" t="s">
        <v>1548</v>
      </c>
      <c r="D294" s="1839"/>
      <c r="E294" s="1839"/>
      <c r="F294" s="1839"/>
      <c r="G294" s="2144"/>
      <c r="H294" s="755" t="s">
        <v>92</v>
      </c>
      <c r="I294" s="428" t="s">
        <v>92</v>
      </c>
      <c r="J294" s="378" t="s">
        <v>92</v>
      </c>
      <c r="K294" s="755" t="s">
        <v>92</v>
      </c>
      <c r="L294" s="428" t="s">
        <v>92</v>
      </c>
      <c r="M294" s="1065" t="s">
        <v>92</v>
      </c>
      <c r="N294" s="503"/>
      <c r="O294" s="1843"/>
      <c r="P294" s="1843"/>
    </row>
    <row r="295" spans="2:16" ht="22.5" customHeight="1">
      <c r="B295" s="380" t="s">
        <v>416</v>
      </c>
      <c r="C295" s="1839" t="s">
        <v>1549</v>
      </c>
      <c r="D295" s="1839"/>
      <c r="E295" s="1839"/>
      <c r="F295" s="1839"/>
      <c r="G295" s="2144"/>
      <c r="H295" s="755" t="s">
        <v>92</v>
      </c>
      <c r="I295" s="428" t="s">
        <v>92</v>
      </c>
      <c r="J295" s="378" t="s">
        <v>92</v>
      </c>
      <c r="K295" s="755" t="s">
        <v>92</v>
      </c>
      <c r="L295" s="428" t="s">
        <v>92</v>
      </c>
      <c r="M295" s="378" t="s">
        <v>92</v>
      </c>
      <c r="N295" s="866"/>
      <c r="O295" s="1843"/>
      <c r="P295" s="1843"/>
    </row>
    <row r="296" spans="2:16" ht="18.75" customHeight="1">
      <c r="B296" s="380" t="s">
        <v>418</v>
      </c>
      <c r="C296" s="1839" t="s">
        <v>1726</v>
      </c>
      <c r="D296" s="1839"/>
      <c r="E296" s="1839"/>
      <c r="F296" s="1839"/>
      <c r="G296" s="1839"/>
      <c r="H296" s="1839"/>
      <c r="I296" s="1839"/>
      <c r="J296" s="1839"/>
      <c r="K296" s="1839"/>
      <c r="L296" s="1839"/>
      <c r="M296" s="1839"/>
      <c r="N296" s="1840"/>
      <c r="O296" s="1843"/>
      <c r="P296" s="1843"/>
    </row>
    <row r="297" spans="2:16" ht="22.5" customHeight="1">
      <c r="B297" s="334" t="s">
        <v>418</v>
      </c>
      <c r="C297" s="1851" t="s">
        <v>1727</v>
      </c>
      <c r="D297" s="1851"/>
      <c r="E297" s="1851"/>
      <c r="F297" s="1851"/>
      <c r="G297" s="1852"/>
      <c r="H297" s="755" t="s">
        <v>92</v>
      </c>
      <c r="I297" s="428" t="s">
        <v>92</v>
      </c>
      <c r="J297" s="378" t="s">
        <v>92</v>
      </c>
      <c r="K297" s="755" t="s">
        <v>92</v>
      </c>
      <c r="L297" s="428" t="s">
        <v>92</v>
      </c>
      <c r="M297" s="378" t="s">
        <v>92</v>
      </c>
      <c r="N297" s="502"/>
      <c r="O297" s="1843"/>
      <c r="P297" s="1843"/>
    </row>
    <row r="298" spans="2:16" ht="22.5" customHeight="1">
      <c r="B298" s="334" t="s">
        <v>508</v>
      </c>
      <c r="C298" s="1851" t="s">
        <v>1728</v>
      </c>
      <c r="D298" s="1851"/>
      <c r="E298" s="1851"/>
      <c r="F298" s="1851"/>
      <c r="G298" s="1852"/>
      <c r="H298" s="755" t="s">
        <v>92</v>
      </c>
      <c r="I298" s="428" t="s">
        <v>92</v>
      </c>
      <c r="J298" s="378" t="s">
        <v>92</v>
      </c>
      <c r="K298" s="755" t="s">
        <v>92</v>
      </c>
      <c r="L298" s="428" t="s">
        <v>92</v>
      </c>
      <c r="M298" s="378" t="s">
        <v>92</v>
      </c>
      <c r="N298" s="500"/>
      <c r="O298" s="1843"/>
      <c r="P298" s="1843"/>
    </row>
    <row r="299" spans="2:16" ht="22.5" customHeight="1">
      <c r="B299" s="380" t="s">
        <v>544</v>
      </c>
      <c r="C299" s="1839" t="s">
        <v>1599</v>
      </c>
      <c r="D299" s="1839"/>
      <c r="E299" s="1839"/>
      <c r="F299" s="1839"/>
      <c r="G299" s="2144"/>
      <c r="H299" s="755" t="s">
        <v>92</v>
      </c>
      <c r="I299" s="428" t="s">
        <v>92</v>
      </c>
      <c r="J299" s="378" t="s">
        <v>92</v>
      </c>
      <c r="K299" s="755" t="s">
        <v>92</v>
      </c>
      <c r="L299" s="428" t="s">
        <v>92</v>
      </c>
      <c r="M299" s="1065" t="s">
        <v>92</v>
      </c>
      <c r="N299" s="763"/>
      <c r="O299" s="1843"/>
      <c r="P299" s="1843"/>
    </row>
    <row r="300" spans="2:16" ht="48" customHeight="1">
      <c r="B300" s="189" t="s">
        <v>546</v>
      </c>
      <c r="C300" s="1414" t="s">
        <v>1729</v>
      </c>
      <c r="D300" s="1414"/>
      <c r="E300" s="1414"/>
      <c r="F300" s="1414"/>
      <c r="G300" s="1415"/>
      <c r="H300" s="1066" t="s">
        <v>92</v>
      </c>
      <c r="I300" s="1066" t="s">
        <v>92</v>
      </c>
      <c r="J300" s="378" t="s">
        <v>92</v>
      </c>
      <c r="K300" s="1066" t="s">
        <v>92</v>
      </c>
      <c r="L300" s="1066" t="s">
        <v>92</v>
      </c>
      <c r="M300" s="1065" t="s">
        <v>92</v>
      </c>
      <c r="N300" s="504"/>
      <c r="O300" s="1843"/>
      <c r="P300" s="1843"/>
    </row>
    <row r="301" spans="2:16" ht="57" customHeight="1">
      <c r="B301" s="198" t="s">
        <v>707</v>
      </c>
      <c r="C301" s="1484" t="s">
        <v>3857</v>
      </c>
      <c r="D301" s="1484"/>
      <c r="E301" s="1484"/>
      <c r="F301" s="1484"/>
      <c r="G301" s="1485"/>
      <c r="H301" s="3612"/>
      <c r="I301" s="3613"/>
      <c r="J301" s="3613"/>
      <c r="K301" s="3613"/>
      <c r="L301" s="3613"/>
      <c r="M301" s="3613"/>
      <c r="N301" s="3614"/>
      <c r="O301" s="375"/>
      <c r="P301" s="375"/>
    </row>
    <row r="302" spans="2:16" ht="60.75" customHeight="1">
      <c r="B302" s="505" t="s">
        <v>709</v>
      </c>
      <c r="C302" s="1445" t="s">
        <v>2711</v>
      </c>
      <c r="D302" s="1445"/>
      <c r="E302" s="1445"/>
      <c r="F302" s="1445"/>
      <c r="G302" s="1817"/>
      <c r="H302" s="3072"/>
      <c r="I302" s="3073"/>
      <c r="J302" s="3073"/>
      <c r="K302" s="3073"/>
      <c r="L302" s="3073"/>
      <c r="M302" s="3073"/>
      <c r="N302" s="3074"/>
      <c r="O302" s="387"/>
      <c r="P302" s="393"/>
    </row>
    <row r="303" spans="2:16" ht="24" customHeight="1">
      <c r="B303" s="1416" t="s">
        <v>1734</v>
      </c>
      <c r="C303" s="1417"/>
      <c r="D303" s="1417"/>
      <c r="E303" s="1417"/>
      <c r="F303" s="1417"/>
      <c r="G303" s="1417"/>
      <c r="H303" s="1417"/>
      <c r="I303" s="1417"/>
      <c r="J303" s="1417"/>
      <c r="K303" s="1417"/>
      <c r="L303" s="1417"/>
      <c r="M303" s="1417"/>
      <c r="N303" s="1417"/>
      <c r="O303" s="1417"/>
      <c r="P303" s="1418"/>
    </row>
    <row r="304" spans="2:16" ht="36" customHeight="1">
      <c r="B304" s="298" t="s">
        <v>712</v>
      </c>
      <c r="C304" s="1419" t="s">
        <v>1735</v>
      </c>
      <c r="D304" s="1419"/>
      <c r="E304" s="1419"/>
      <c r="F304" s="1419"/>
      <c r="G304" s="1420"/>
      <c r="H304" s="1466" t="s">
        <v>1385</v>
      </c>
      <c r="I304" s="1467"/>
      <c r="J304" s="1468"/>
      <c r="K304" s="394" t="s">
        <v>1449</v>
      </c>
      <c r="L304" s="2203" t="s">
        <v>4646</v>
      </c>
      <c r="M304" s="2204"/>
      <c r="N304" s="2205"/>
      <c r="O304" s="395"/>
      <c r="P304" s="328"/>
    </row>
    <row r="305" spans="2:16" ht="24" customHeight="1">
      <c r="B305" s="227" t="s">
        <v>714</v>
      </c>
      <c r="C305" s="1414" t="s">
        <v>1737</v>
      </c>
      <c r="D305" s="1414"/>
      <c r="E305" s="1414"/>
      <c r="F305" s="1414"/>
      <c r="G305" s="1415"/>
      <c r="H305" s="1574" t="s">
        <v>1385</v>
      </c>
      <c r="I305" s="1685"/>
      <c r="J305" s="1575"/>
      <c r="K305" s="1756" t="s">
        <v>1449</v>
      </c>
      <c r="L305" s="2194"/>
      <c r="M305" s="2195"/>
      <c r="N305" s="2196"/>
      <c r="O305" s="1708"/>
      <c r="P305" s="1709"/>
    </row>
    <row r="306" spans="2:16" ht="24.75" customHeight="1">
      <c r="B306" s="195" t="s">
        <v>394</v>
      </c>
      <c r="C306" s="1414" t="s">
        <v>1738</v>
      </c>
      <c r="D306" s="1414"/>
      <c r="E306" s="1414"/>
      <c r="F306" s="1414"/>
      <c r="G306" s="1415"/>
      <c r="H306" s="1574" t="s">
        <v>1385</v>
      </c>
      <c r="I306" s="1685"/>
      <c r="J306" s="1575"/>
      <c r="K306" s="1757"/>
      <c r="L306" s="2197"/>
      <c r="M306" s="2198"/>
      <c r="N306" s="2199"/>
      <c r="O306" s="1708"/>
      <c r="P306" s="1708"/>
    </row>
    <row r="307" spans="2:16" ht="40.5" customHeight="1">
      <c r="B307" s="198" t="s">
        <v>401</v>
      </c>
      <c r="C307" s="1414" t="s">
        <v>1739</v>
      </c>
      <c r="D307" s="1414"/>
      <c r="E307" s="1414"/>
      <c r="F307" s="1414"/>
      <c r="G307" s="1415"/>
      <c r="H307" s="1574" t="s">
        <v>4647</v>
      </c>
      <c r="I307" s="1685"/>
      <c r="J307" s="1575"/>
      <c r="K307" s="1758"/>
      <c r="L307" s="2206"/>
      <c r="M307" s="2207"/>
      <c r="N307" s="2208"/>
      <c r="O307" s="1708"/>
      <c r="P307" s="1708"/>
    </row>
    <row r="308" spans="2:16" ht="37.5" customHeight="1">
      <c r="B308" s="233" t="s">
        <v>718</v>
      </c>
      <c r="C308" s="1414" t="s">
        <v>1741</v>
      </c>
      <c r="D308" s="1414"/>
      <c r="E308" s="1414"/>
      <c r="F308" s="1414"/>
      <c r="G308" s="1415"/>
      <c r="H308" s="1574" t="s">
        <v>1742</v>
      </c>
      <c r="I308" s="1685"/>
      <c r="J308" s="1575"/>
      <c r="K308" s="319" t="s">
        <v>1449</v>
      </c>
      <c r="L308" s="2191"/>
      <c r="M308" s="2192"/>
      <c r="N308" s="2193"/>
      <c r="O308" s="1708"/>
      <c r="P308" s="1708"/>
    </row>
    <row r="309" spans="2:16" ht="31.5" customHeight="1">
      <c r="B309" s="227" t="s">
        <v>720</v>
      </c>
      <c r="C309" s="1414" t="s">
        <v>1743</v>
      </c>
      <c r="D309" s="1414"/>
      <c r="E309" s="1414"/>
      <c r="F309" s="1414"/>
      <c r="G309" s="1415"/>
      <c r="H309" s="1574" t="s">
        <v>1482</v>
      </c>
      <c r="I309" s="1685"/>
      <c r="J309" s="1575"/>
      <c r="K309" s="319" t="s">
        <v>1449</v>
      </c>
      <c r="L309" s="2191"/>
      <c r="M309" s="2192"/>
      <c r="N309" s="2193"/>
      <c r="O309" s="1708"/>
      <c r="P309" s="1755"/>
    </row>
    <row r="310" spans="2:16" ht="39" customHeight="1">
      <c r="B310" s="253" t="s">
        <v>722</v>
      </c>
      <c r="C310" s="1414" t="s">
        <v>1744</v>
      </c>
      <c r="D310" s="1414"/>
      <c r="E310" s="1414"/>
      <c r="F310" s="1414"/>
      <c r="G310" s="1415"/>
      <c r="H310" s="1867" t="s">
        <v>1520</v>
      </c>
      <c r="I310" s="1868"/>
      <c r="J310" s="1869"/>
      <c r="K310" s="1756" t="s">
        <v>1449</v>
      </c>
      <c r="L310" s="2194"/>
      <c r="M310" s="2195"/>
      <c r="N310" s="2196"/>
      <c r="O310" s="1709"/>
      <c r="P310" s="1709"/>
    </row>
    <row r="311" spans="2:16" ht="39" customHeight="1">
      <c r="B311" s="191" t="s">
        <v>724</v>
      </c>
      <c r="C311" s="1414" t="s">
        <v>1746</v>
      </c>
      <c r="D311" s="1414"/>
      <c r="E311" s="1414"/>
      <c r="F311" s="1414"/>
      <c r="G311" s="1415"/>
      <c r="H311" s="1574" t="s">
        <v>1413</v>
      </c>
      <c r="I311" s="1685"/>
      <c r="J311" s="1575"/>
      <c r="K311" s="1757"/>
      <c r="L311" s="2197"/>
      <c r="M311" s="2198"/>
      <c r="N311" s="2199"/>
      <c r="O311" s="1708"/>
      <c r="P311" s="1708"/>
    </row>
    <row r="312" spans="2:16" ht="39" customHeight="1">
      <c r="B312" s="214" t="s">
        <v>726</v>
      </c>
      <c r="C312" s="1414" t="s">
        <v>1747</v>
      </c>
      <c r="D312" s="1414"/>
      <c r="E312" s="1414"/>
      <c r="F312" s="1414"/>
      <c r="G312" s="1415"/>
      <c r="H312" s="1574" t="s">
        <v>4648</v>
      </c>
      <c r="I312" s="1685"/>
      <c r="J312" s="1575"/>
      <c r="K312" s="1757"/>
      <c r="L312" s="2197"/>
      <c r="M312" s="2198"/>
      <c r="N312" s="2199"/>
      <c r="O312" s="1708"/>
      <c r="P312" s="1708"/>
    </row>
    <row r="313" spans="2:16" ht="39" customHeight="1">
      <c r="B313" s="358" t="s">
        <v>394</v>
      </c>
      <c r="C313" s="1414" t="s">
        <v>1748</v>
      </c>
      <c r="D313" s="1414"/>
      <c r="E313" s="1414"/>
      <c r="F313" s="1414"/>
      <c r="G313" s="1415"/>
      <c r="H313" s="1574" t="s">
        <v>4648</v>
      </c>
      <c r="I313" s="1685"/>
      <c r="J313" s="1575"/>
      <c r="K313" s="1757"/>
      <c r="L313" s="2197"/>
      <c r="M313" s="2198"/>
      <c r="N313" s="2199"/>
      <c r="O313" s="1708"/>
      <c r="P313" s="1755"/>
    </row>
    <row r="314" spans="2:16" ht="52.5" customHeight="1">
      <c r="B314" s="298" t="s">
        <v>729</v>
      </c>
      <c r="C314" s="1414" t="s">
        <v>1749</v>
      </c>
      <c r="D314" s="1414"/>
      <c r="E314" s="1414"/>
      <c r="F314" s="1414"/>
      <c r="G314" s="1415"/>
      <c r="H314" s="1563" t="s">
        <v>1482</v>
      </c>
      <c r="I314" s="1655"/>
      <c r="J314" s="1564"/>
      <c r="K314" s="1757"/>
      <c r="L314" s="2197"/>
      <c r="M314" s="2198"/>
      <c r="N314" s="2199"/>
      <c r="O314" s="1443"/>
      <c r="P314" s="1443"/>
    </row>
    <row r="315" spans="2:16" ht="32.25" customHeight="1">
      <c r="B315" s="266" t="s">
        <v>394</v>
      </c>
      <c r="C315" s="1445" t="s">
        <v>1750</v>
      </c>
      <c r="D315" s="1445"/>
      <c r="E315" s="1445"/>
      <c r="F315" s="1445"/>
      <c r="G315" s="1817"/>
      <c r="H315" s="1574" t="s">
        <v>1482</v>
      </c>
      <c r="I315" s="1685"/>
      <c r="J315" s="1575"/>
      <c r="K315" s="1870"/>
      <c r="L315" s="2200"/>
      <c r="M315" s="2201"/>
      <c r="N315" s="2202"/>
      <c r="O315" s="1444"/>
      <c r="P315" s="1444"/>
    </row>
    <row r="316" spans="2:16" ht="21.75" customHeight="1">
      <c r="B316" s="1416" t="s">
        <v>1751</v>
      </c>
      <c r="C316" s="1417"/>
      <c r="D316" s="1417"/>
      <c r="E316" s="1417"/>
      <c r="F316" s="1417"/>
      <c r="G316" s="1417"/>
      <c r="H316" s="1417"/>
      <c r="I316" s="1417"/>
      <c r="J316" s="1417"/>
      <c r="K316" s="1417"/>
      <c r="L316" s="1417"/>
      <c r="M316" s="1417"/>
      <c r="N316" s="1417"/>
      <c r="O316" s="1417"/>
      <c r="P316" s="1418"/>
    </row>
    <row r="317" spans="2:16" ht="34.5" customHeight="1">
      <c r="B317" s="214" t="s">
        <v>733</v>
      </c>
      <c r="C317" s="1660" t="s">
        <v>1752</v>
      </c>
      <c r="D317" s="1660"/>
      <c r="E317" s="1660"/>
      <c r="F317" s="1660"/>
      <c r="G317" s="1743"/>
      <c r="H317" s="1574" t="s">
        <v>1482</v>
      </c>
      <c r="I317" s="1685"/>
      <c r="J317" s="1685"/>
      <c r="K317" s="1885" t="s">
        <v>1449</v>
      </c>
      <c r="L317" s="2188"/>
      <c r="M317" s="2189"/>
      <c r="N317" s="2190"/>
      <c r="O317" s="1759"/>
      <c r="P317" s="1759"/>
    </row>
    <row r="318" spans="2:16" ht="30.75" customHeight="1">
      <c r="B318" s="195" t="s">
        <v>394</v>
      </c>
      <c r="C318" s="1414" t="s">
        <v>1755</v>
      </c>
      <c r="D318" s="1414"/>
      <c r="E318" s="1414"/>
      <c r="F318" s="1414"/>
      <c r="G318" s="1415"/>
      <c r="H318" s="1574" t="s">
        <v>1482</v>
      </c>
      <c r="I318" s="1685"/>
      <c r="J318" s="1575"/>
      <c r="K318" s="1757"/>
      <c r="L318" s="1691"/>
      <c r="M318" s="1692"/>
      <c r="N318" s="1693"/>
      <c r="O318" s="1708"/>
      <c r="P318" s="1708"/>
    </row>
    <row r="319" spans="2:16" ht="39" customHeight="1">
      <c r="B319" s="195" t="s">
        <v>401</v>
      </c>
      <c r="C319" s="1414" t="s">
        <v>1756</v>
      </c>
      <c r="D319" s="1414"/>
      <c r="E319" s="1414"/>
      <c r="F319" s="1414"/>
      <c r="G319" s="1415"/>
      <c r="H319" s="1574" t="s">
        <v>1482</v>
      </c>
      <c r="I319" s="1685"/>
      <c r="J319" s="1575"/>
      <c r="K319" s="1757"/>
      <c r="L319" s="1691"/>
      <c r="M319" s="1692"/>
      <c r="N319" s="1693"/>
      <c r="O319" s="1708"/>
      <c r="P319" s="1708"/>
    </row>
    <row r="320" spans="2:16" ht="35.25" customHeight="1">
      <c r="B320" s="214" t="s">
        <v>737</v>
      </c>
      <c r="C320" s="1414" t="s">
        <v>1757</v>
      </c>
      <c r="D320" s="1414"/>
      <c r="E320" s="1414"/>
      <c r="F320" s="1414"/>
      <c r="G320" s="1415"/>
      <c r="H320" s="1574" t="s">
        <v>1482</v>
      </c>
      <c r="I320" s="1685"/>
      <c r="J320" s="1575"/>
      <c r="K320" s="1757"/>
      <c r="L320" s="1983"/>
      <c r="M320" s="2049"/>
      <c r="N320" s="1984"/>
      <c r="O320" s="1708"/>
      <c r="P320" s="1708"/>
    </row>
    <row r="321" spans="1:16" ht="39" customHeight="1">
      <c r="B321" s="195" t="s">
        <v>394</v>
      </c>
      <c r="C321" s="1414" t="s">
        <v>1758</v>
      </c>
      <c r="D321" s="1414"/>
      <c r="E321" s="1414"/>
      <c r="F321" s="1414"/>
      <c r="G321" s="1415"/>
      <c r="H321" s="1574" t="s">
        <v>1482</v>
      </c>
      <c r="I321" s="1685"/>
      <c r="J321" s="1575"/>
      <c r="K321" s="1756" t="s">
        <v>1449</v>
      </c>
      <c r="L321" s="1576"/>
      <c r="M321" s="1577"/>
      <c r="N321" s="1690"/>
      <c r="O321" s="1708"/>
      <c r="P321" s="1708"/>
    </row>
    <row r="322" spans="1:16" ht="31.5" customHeight="1">
      <c r="B322" s="198" t="s">
        <v>401</v>
      </c>
      <c r="C322" s="1414" t="s">
        <v>1760</v>
      </c>
      <c r="D322" s="1414"/>
      <c r="E322" s="1414"/>
      <c r="F322" s="1414"/>
      <c r="G322" s="1415"/>
      <c r="H322" s="1563" t="s">
        <v>1482</v>
      </c>
      <c r="I322" s="1655"/>
      <c r="J322" s="1564"/>
      <c r="K322" s="1757"/>
      <c r="L322" s="1983"/>
      <c r="M322" s="2049"/>
      <c r="N322" s="1984"/>
      <c r="O322" s="1755"/>
      <c r="P322" s="1755"/>
    </row>
    <row r="323" spans="1:16" ht="54" customHeight="1">
      <c r="B323" s="2182" t="s">
        <v>1761</v>
      </c>
      <c r="C323" s="2183"/>
      <c r="D323" s="2183"/>
      <c r="E323" s="2183"/>
      <c r="F323" s="2183"/>
      <c r="G323" s="2183"/>
      <c r="H323" s="2183"/>
      <c r="I323" s="2183"/>
      <c r="J323" s="2183"/>
      <c r="K323" s="2183"/>
      <c r="L323" s="2183"/>
      <c r="M323" s="2183"/>
      <c r="N323" s="2184"/>
      <c r="O323" s="375"/>
      <c r="P323" s="375"/>
    </row>
    <row r="324" spans="1:16" ht="112.5" customHeight="1">
      <c r="B324" s="508" t="s">
        <v>742</v>
      </c>
      <c r="C324" s="1464" t="s">
        <v>1762</v>
      </c>
      <c r="D324" s="1464"/>
      <c r="E324" s="1464"/>
      <c r="F324" s="1464"/>
      <c r="G324" s="1464"/>
      <c r="H324" s="1464"/>
      <c r="I324" s="1464"/>
      <c r="J324" s="1464"/>
      <c r="K324" s="1464"/>
      <c r="L324" s="1464"/>
      <c r="M324" s="1464"/>
      <c r="N324" s="2185"/>
      <c r="O324" s="1709"/>
      <c r="P324" s="1709"/>
    </row>
    <row r="325" spans="1:16" ht="42" customHeight="1">
      <c r="A325" s="611"/>
      <c r="B325" s="509" t="s">
        <v>394</v>
      </c>
      <c r="C325" s="1464" t="s">
        <v>2453</v>
      </c>
      <c r="D325" s="1464"/>
      <c r="E325" s="1464"/>
      <c r="F325" s="1464"/>
      <c r="G325" s="1464"/>
      <c r="H325" s="1464"/>
      <c r="I325" s="1464"/>
      <c r="J325" s="1464"/>
      <c r="K325" s="1465"/>
      <c r="L325" s="1900" t="s">
        <v>1449</v>
      </c>
      <c r="M325" s="1576"/>
      <c r="N325" s="1690"/>
      <c r="O325" s="1708"/>
      <c r="P325" s="1708"/>
    </row>
    <row r="326" spans="1:16" ht="28.5" customHeight="1">
      <c r="A326" s="611"/>
      <c r="B326" s="397"/>
      <c r="C326" s="294" t="s">
        <v>418</v>
      </c>
      <c r="D326" s="1414" t="s">
        <v>1764</v>
      </c>
      <c r="E326" s="1414"/>
      <c r="F326" s="1414"/>
      <c r="G326" s="1414"/>
      <c r="H326" s="1414"/>
      <c r="I326" s="1415"/>
      <c r="J326" s="1574" t="s">
        <v>1482</v>
      </c>
      <c r="K326" s="1575"/>
      <c r="L326" s="1901"/>
      <c r="M326" s="1691"/>
      <c r="N326" s="1693"/>
      <c r="O326" s="1708"/>
      <c r="P326" s="1708"/>
    </row>
    <row r="327" spans="1:16" ht="28.5" customHeight="1">
      <c r="A327" s="611"/>
      <c r="B327" s="397"/>
      <c r="C327" s="397" t="s">
        <v>508</v>
      </c>
      <c r="D327" s="1414" t="s">
        <v>1766</v>
      </c>
      <c r="E327" s="1414"/>
      <c r="F327" s="1414"/>
      <c r="G327" s="1414"/>
      <c r="H327" s="1414"/>
      <c r="I327" s="1415"/>
      <c r="J327" s="1574" t="s">
        <v>1482</v>
      </c>
      <c r="K327" s="1575"/>
      <c r="L327" s="1901"/>
      <c r="M327" s="1691"/>
      <c r="N327" s="1693"/>
      <c r="O327" s="1708"/>
      <c r="P327" s="1708"/>
    </row>
    <row r="328" spans="1:16" ht="28.5" customHeight="1">
      <c r="A328" s="611"/>
      <c r="B328" s="397"/>
      <c r="C328" s="397" t="s">
        <v>510</v>
      </c>
      <c r="D328" s="1414" t="s">
        <v>1767</v>
      </c>
      <c r="E328" s="1414"/>
      <c r="F328" s="1414"/>
      <c r="G328" s="1415"/>
      <c r="H328" s="2175" t="s">
        <v>1768</v>
      </c>
      <c r="I328" s="2176"/>
      <c r="J328" s="3054" t="s">
        <v>749</v>
      </c>
      <c r="K328" s="2176"/>
      <c r="L328" s="1901"/>
      <c r="M328" s="1691"/>
      <c r="N328" s="1693"/>
      <c r="O328" s="1708"/>
      <c r="P328" s="1708"/>
    </row>
    <row r="329" spans="1:16" ht="33.75" customHeight="1">
      <c r="A329" s="611"/>
      <c r="B329" s="397"/>
      <c r="C329" s="397"/>
      <c r="D329" s="1414" t="s">
        <v>1769</v>
      </c>
      <c r="E329" s="1414"/>
      <c r="F329" s="1414"/>
      <c r="G329" s="1414"/>
      <c r="H329" s="1559"/>
      <c r="I329" s="1560"/>
      <c r="J329" s="1559"/>
      <c r="K329" s="1561"/>
      <c r="L329" s="1901"/>
      <c r="M329" s="1691"/>
      <c r="N329" s="1693"/>
      <c r="O329" s="1708"/>
      <c r="P329" s="1708"/>
    </row>
    <row r="330" spans="1:16" ht="28.5" customHeight="1">
      <c r="A330" s="611"/>
      <c r="B330" s="397"/>
      <c r="C330" s="397" t="s">
        <v>512</v>
      </c>
      <c r="D330" s="1414" t="s">
        <v>1771</v>
      </c>
      <c r="E330" s="1414"/>
      <c r="F330" s="1414"/>
      <c r="G330" s="1414"/>
      <c r="H330" s="1414"/>
      <c r="I330" s="1415"/>
      <c r="J330" s="1574">
        <v>0</v>
      </c>
      <c r="K330" s="1575"/>
      <c r="L330" s="1901"/>
      <c r="M330" s="1691"/>
      <c r="N330" s="1693"/>
      <c r="O330" s="1708"/>
      <c r="P330" s="1708"/>
    </row>
    <row r="331" spans="1:16" ht="34.5" customHeight="1">
      <c r="A331" s="611"/>
      <c r="B331" s="509" t="s">
        <v>401</v>
      </c>
      <c r="C331" s="1464" t="s">
        <v>1772</v>
      </c>
      <c r="D331" s="1464"/>
      <c r="E331" s="1464"/>
      <c r="F331" s="1464"/>
      <c r="G331" s="1464"/>
      <c r="H331" s="1464"/>
      <c r="I331" s="1464"/>
      <c r="J331" s="1464"/>
      <c r="K331" s="1465"/>
      <c r="L331" s="1901"/>
      <c r="M331" s="1691"/>
      <c r="N331" s="1693"/>
      <c r="O331" s="1708"/>
      <c r="P331" s="1708"/>
    </row>
    <row r="332" spans="1:16" ht="34.5" customHeight="1">
      <c r="A332" s="611"/>
      <c r="B332" s="397"/>
      <c r="C332" s="397" t="s">
        <v>418</v>
      </c>
      <c r="D332" s="1414" t="s">
        <v>1764</v>
      </c>
      <c r="E332" s="1414"/>
      <c r="F332" s="1414"/>
      <c r="G332" s="1414"/>
      <c r="H332" s="1414"/>
      <c r="I332" s="1415"/>
      <c r="J332" s="1563" t="s">
        <v>1482</v>
      </c>
      <c r="K332" s="1564"/>
      <c r="L332" s="1901"/>
      <c r="M332" s="1691"/>
      <c r="N332" s="1693"/>
      <c r="O332" s="1708"/>
      <c r="P332" s="1708"/>
    </row>
    <row r="333" spans="1:16" ht="28.5" customHeight="1">
      <c r="A333" s="611"/>
      <c r="B333" s="397"/>
      <c r="C333" s="397" t="s">
        <v>508</v>
      </c>
      <c r="D333" s="1414" t="s">
        <v>1766</v>
      </c>
      <c r="E333" s="1414"/>
      <c r="F333" s="1414"/>
      <c r="G333" s="1414"/>
      <c r="H333" s="1414"/>
      <c r="I333" s="1415"/>
      <c r="J333" s="1574">
        <v>0</v>
      </c>
      <c r="K333" s="1575"/>
      <c r="L333" s="1901"/>
      <c r="M333" s="1691"/>
      <c r="N333" s="1693"/>
      <c r="O333" s="1708"/>
      <c r="P333" s="1708"/>
    </row>
    <row r="334" spans="1:16" ht="28.5" customHeight="1">
      <c r="A334" s="611"/>
      <c r="B334" s="397"/>
      <c r="C334" s="397" t="s">
        <v>510</v>
      </c>
      <c r="D334" s="1414" t="s">
        <v>1767</v>
      </c>
      <c r="E334" s="1414"/>
      <c r="F334" s="1414"/>
      <c r="G334" s="1415"/>
      <c r="H334" s="2175" t="s">
        <v>1768</v>
      </c>
      <c r="I334" s="2176"/>
      <c r="J334" s="3054" t="s">
        <v>749</v>
      </c>
      <c r="K334" s="2176"/>
      <c r="L334" s="1901"/>
      <c r="M334" s="1691"/>
      <c r="N334" s="1693"/>
      <c r="O334" s="1708"/>
      <c r="P334" s="1708"/>
    </row>
    <row r="335" spans="1:16" ht="28.5" customHeight="1">
      <c r="A335" s="611"/>
      <c r="B335" s="510"/>
      <c r="C335" s="510"/>
      <c r="D335" s="511"/>
      <c r="E335" s="511"/>
      <c r="F335" s="511"/>
      <c r="G335" s="511"/>
      <c r="H335" s="1559"/>
      <c r="I335" s="1560"/>
      <c r="J335" s="1559"/>
      <c r="K335" s="1561"/>
      <c r="L335" s="1901"/>
      <c r="M335" s="1691"/>
      <c r="N335" s="1693"/>
      <c r="O335" s="1708"/>
      <c r="P335" s="1708"/>
    </row>
    <row r="336" spans="1:16" ht="28.5" customHeight="1">
      <c r="A336" s="611"/>
      <c r="B336" s="397"/>
      <c r="C336" s="397" t="s">
        <v>512</v>
      </c>
      <c r="D336" s="1414" t="s">
        <v>1774</v>
      </c>
      <c r="E336" s="1414"/>
      <c r="F336" s="1414"/>
      <c r="G336" s="1414"/>
      <c r="H336" s="1414"/>
      <c r="I336" s="1415"/>
      <c r="J336" s="1574">
        <v>0</v>
      </c>
      <c r="K336" s="1575"/>
      <c r="L336" s="1901"/>
      <c r="M336" s="1691"/>
      <c r="N336" s="1693"/>
      <c r="O336" s="1708"/>
      <c r="P336" s="1708"/>
    </row>
    <row r="337" spans="1:16" ht="39.75" customHeight="1">
      <c r="A337" s="611"/>
      <c r="B337" s="509" t="s">
        <v>403</v>
      </c>
      <c r="C337" s="1464" t="s">
        <v>1775</v>
      </c>
      <c r="D337" s="1464"/>
      <c r="E337" s="1464"/>
      <c r="F337" s="1464"/>
      <c r="G337" s="1464"/>
      <c r="H337" s="1464"/>
      <c r="I337" s="1464"/>
      <c r="J337" s="1464"/>
      <c r="K337" s="1465"/>
      <c r="L337" s="1901"/>
      <c r="M337" s="1691"/>
      <c r="N337" s="1693"/>
      <c r="O337" s="1708"/>
      <c r="P337" s="1708"/>
    </row>
    <row r="338" spans="1:16" ht="28.5" customHeight="1">
      <c r="A338" s="611"/>
      <c r="B338" s="205"/>
      <c r="C338" s="397" t="s">
        <v>418</v>
      </c>
      <c r="D338" s="1414" t="s">
        <v>1764</v>
      </c>
      <c r="E338" s="1414"/>
      <c r="F338" s="1414"/>
      <c r="G338" s="1414"/>
      <c r="H338" s="1414"/>
      <c r="I338" s="1415"/>
      <c r="J338" s="1574" t="s">
        <v>1482</v>
      </c>
      <c r="K338" s="1575"/>
      <c r="L338" s="1901"/>
      <c r="M338" s="1691"/>
      <c r="N338" s="1693"/>
      <c r="O338" s="1708"/>
      <c r="P338" s="1708"/>
    </row>
    <row r="339" spans="1:16" ht="28.5" customHeight="1">
      <c r="A339" s="611"/>
      <c r="B339" s="205"/>
      <c r="C339" s="397" t="s">
        <v>508</v>
      </c>
      <c r="D339" s="1414" t="s">
        <v>1766</v>
      </c>
      <c r="E339" s="1414"/>
      <c r="F339" s="1414"/>
      <c r="G339" s="1414"/>
      <c r="H339" s="1414"/>
      <c r="I339" s="1415"/>
      <c r="J339" s="1574">
        <v>0</v>
      </c>
      <c r="K339" s="1575"/>
      <c r="L339" s="1901"/>
      <c r="M339" s="1691"/>
      <c r="N339" s="1693"/>
      <c r="O339" s="1708"/>
      <c r="P339" s="1708"/>
    </row>
    <row r="340" spans="1:16" ht="28.5" customHeight="1">
      <c r="A340" s="611"/>
      <c r="B340" s="198"/>
      <c r="C340" s="397" t="s">
        <v>510</v>
      </c>
      <c r="D340" s="1414" t="s">
        <v>1767</v>
      </c>
      <c r="E340" s="1414"/>
      <c r="F340" s="1414"/>
      <c r="G340" s="1415"/>
      <c r="H340" s="2175" t="s">
        <v>1768</v>
      </c>
      <c r="I340" s="2176"/>
      <c r="J340" s="3054" t="s">
        <v>749</v>
      </c>
      <c r="K340" s="2176"/>
      <c r="L340" s="1901"/>
      <c r="M340" s="1691"/>
      <c r="N340" s="1693"/>
      <c r="O340" s="1708"/>
      <c r="P340" s="1708"/>
    </row>
    <row r="341" spans="1:16" ht="28.5" customHeight="1">
      <c r="A341" s="611"/>
      <c r="B341" s="510"/>
      <c r="C341" s="510"/>
      <c r="D341" s="511"/>
      <c r="E341" s="511"/>
      <c r="F341" s="511"/>
      <c r="G341" s="511"/>
      <c r="H341" s="1559"/>
      <c r="I341" s="1560"/>
      <c r="J341" s="1559"/>
      <c r="K341" s="1561"/>
      <c r="L341" s="1901"/>
      <c r="M341" s="1691"/>
      <c r="N341" s="1693"/>
      <c r="O341" s="1708"/>
      <c r="P341" s="1708"/>
    </row>
    <row r="342" spans="1:16" ht="28.5" customHeight="1">
      <c r="A342" s="611"/>
      <c r="B342" s="205"/>
      <c r="C342" s="397" t="s">
        <v>512</v>
      </c>
      <c r="D342" s="1414" t="s">
        <v>1777</v>
      </c>
      <c r="E342" s="1414"/>
      <c r="F342" s="1414"/>
      <c r="G342" s="1414"/>
      <c r="H342" s="1414"/>
      <c r="I342" s="1415"/>
      <c r="J342" s="1574">
        <v>0</v>
      </c>
      <c r="K342" s="1575"/>
      <c r="L342" s="1901"/>
      <c r="M342" s="1691"/>
      <c r="N342" s="1693"/>
      <c r="O342" s="1708"/>
      <c r="P342" s="1708"/>
    </row>
    <row r="343" spans="1:16" ht="39.75" customHeight="1">
      <c r="A343" s="611"/>
      <c r="B343" s="189" t="s">
        <v>405</v>
      </c>
      <c r="C343" s="1464" t="s">
        <v>1778</v>
      </c>
      <c r="D343" s="1464"/>
      <c r="E343" s="1464"/>
      <c r="F343" s="1464"/>
      <c r="G343" s="1464"/>
      <c r="H343" s="1464"/>
      <c r="I343" s="1464"/>
      <c r="J343" s="1464"/>
      <c r="K343" s="1465"/>
      <c r="L343" s="1901"/>
      <c r="M343" s="1691"/>
      <c r="N343" s="1693"/>
      <c r="O343" s="1708"/>
      <c r="P343" s="1708"/>
    </row>
    <row r="344" spans="1:16" ht="28.5" customHeight="1">
      <c r="A344" s="611"/>
      <c r="B344" s="205"/>
      <c r="C344" s="397" t="s">
        <v>418</v>
      </c>
      <c r="D344" s="1414" t="s">
        <v>1764</v>
      </c>
      <c r="E344" s="1414"/>
      <c r="F344" s="1414"/>
      <c r="G344" s="1414"/>
      <c r="H344" s="1414"/>
      <c r="I344" s="1415"/>
      <c r="J344" s="1574" t="s">
        <v>1482</v>
      </c>
      <c r="K344" s="1575"/>
      <c r="L344" s="1901"/>
      <c r="M344" s="1691"/>
      <c r="N344" s="1693"/>
      <c r="O344" s="1708"/>
      <c r="P344" s="1708"/>
    </row>
    <row r="345" spans="1:16" ht="28.5" customHeight="1">
      <c r="A345" s="611"/>
      <c r="B345" s="205"/>
      <c r="C345" s="397" t="s">
        <v>508</v>
      </c>
      <c r="D345" s="1414" t="s">
        <v>1766</v>
      </c>
      <c r="E345" s="1414"/>
      <c r="F345" s="1414"/>
      <c r="G345" s="1414"/>
      <c r="H345" s="1414"/>
      <c r="I345" s="1415"/>
      <c r="J345" s="1574" t="s">
        <v>1482</v>
      </c>
      <c r="K345" s="1575"/>
      <c r="L345" s="1901"/>
      <c r="M345" s="1691"/>
      <c r="N345" s="1693"/>
      <c r="O345" s="1708"/>
      <c r="P345" s="1708"/>
    </row>
    <row r="346" spans="1:16" ht="28.5" customHeight="1">
      <c r="A346" s="611"/>
      <c r="B346" s="198"/>
      <c r="C346" s="397" t="s">
        <v>510</v>
      </c>
      <c r="D346" s="1414" t="s">
        <v>1767</v>
      </c>
      <c r="E346" s="1414"/>
      <c r="F346" s="1414"/>
      <c r="G346" s="1415"/>
      <c r="H346" s="2175" t="s">
        <v>1768</v>
      </c>
      <c r="I346" s="2176"/>
      <c r="J346" s="3054" t="s">
        <v>749</v>
      </c>
      <c r="K346" s="2176"/>
      <c r="L346" s="1901"/>
      <c r="M346" s="1691"/>
      <c r="N346" s="1693"/>
      <c r="O346" s="1708"/>
      <c r="P346" s="1708"/>
    </row>
    <row r="347" spans="1:16" ht="28.5" customHeight="1">
      <c r="A347" s="611"/>
      <c r="B347" s="510"/>
      <c r="C347" s="510"/>
      <c r="D347" s="511"/>
      <c r="E347" s="511"/>
      <c r="F347" s="511"/>
      <c r="G347" s="511"/>
      <c r="H347" s="1559"/>
      <c r="I347" s="1560"/>
      <c r="J347" s="1559"/>
      <c r="K347" s="1561"/>
      <c r="L347" s="1901"/>
      <c r="M347" s="1691"/>
      <c r="N347" s="1693"/>
      <c r="O347" s="1708"/>
      <c r="P347" s="1708"/>
    </row>
    <row r="348" spans="1:16" ht="28.5" customHeight="1">
      <c r="A348" s="611"/>
      <c r="B348" s="205"/>
      <c r="C348" s="397" t="s">
        <v>512</v>
      </c>
      <c r="D348" s="1414" t="s">
        <v>1781</v>
      </c>
      <c r="E348" s="1414"/>
      <c r="F348" s="1414"/>
      <c r="G348" s="1414"/>
      <c r="H348" s="1414"/>
      <c r="I348" s="1415"/>
      <c r="J348" s="1574">
        <v>0</v>
      </c>
      <c r="K348" s="1575"/>
      <c r="L348" s="1901"/>
      <c r="M348" s="1691"/>
      <c r="N348" s="1693"/>
      <c r="O348" s="1708"/>
      <c r="P348" s="1708"/>
    </row>
    <row r="349" spans="1:16" ht="39.75" customHeight="1">
      <c r="A349" s="611"/>
      <c r="B349" s="189" t="s">
        <v>408</v>
      </c>
      <c r="C349" s="1464" t="s">
        <v>1782</v>
      </c>
      <c r="D349" s="1464"/>
      <c r="E349" s="1464"/>
      <c r="F349" s="1464"/>
      <c r="G349" s="1464"/>
      <c r="H349" s="1464"/>
      <c r="I349" s="1464"/>
      <c r="J349" s="1464"/>
      <c r="K349" s="1465"/>
      <c r="L349" s="1901"/>
      <c r="M349" s="1691"/>
      <c r="N349" s="1693"/>
      <c r="O349" s="1708"/>
      <c r="P349" s="1708"/>
    </row>
    <row r="350" spans="1:16" ht="28.5" customHeight="1">
      <c r="A350" s="611"/>
      <c r="B350" s="205"/>
      <c r="C350" s="398" t="s">
        <v>418</v>
      </c>
      <c r="D350" s="1414" t="s">
        <v>1764</v>
      </c>
      <c r="E350" s="1414"/>
      <c r="F350" s="1414"/>
      <c r="G350" s="1414"/>
      <c r="H350" s="1414"/>
      <c r="I350" s="1415"/>
      <c r="J350" s="1574" t="s">
        <v>1482</v>
      </c>
      <c r="K350" s="1575"/>
      <c r="L350" s="1901"/>
      <c r="M350" s="1691"/>
      <c r="N350" s="1693"/>
      <c r="O350" s="1708"/>
      <c r="P350" s="1708"/>
    </row>
    <row r="351" spans="1:16" ht="28.5" customHeight="1">
      <c r="A351" s="611"/>
      <c r="B351" s="205"/>
      <c r="C351" s="397" t="s">
        <v>508</v>
      </c>
      <c r="D351" s="1414" t="s">
        <v>1766</v>
      </c>
      <c r="E351" s="1414"/>
      <c r="F351" s="1414"/>
      <c r="G351" s="1414"/>
      <c r="H351" s="1414"/>
      <c r="I351" s="1415"/>
      <c r="J351" s="1574" t="s">
        <v>1482</v>
      </c>
      <c r="K351" s="1575"/>
      <c r="L351" s="1901"/>
      <c r="M351" s="1691"/>
      <c r="N351" s="1693"/>
      <c r="O351" s="1708"/>
      <c r="P351" s="1708"/>
    </row>
    <row r="352" spans="1:16" ht="28.5" customHeight="1">
      <c r="A352" s="611"/>
      <c r="B352" s="198"/>
      <c r="C352" s="397" t="s">
        <v>510</v>
      </c>
      <c r="D352" s="1414" t="s">
        <v>1767</v>
      </c>
      <c r="E352" s="1414"/>
      <c r="F352" s="1414"/>
      <c r="G352" s="1415"/>
      <c r="H352" s="2175" t="s">
        <v>1768</v>
      </c>
      <c r="I352" s="2176"/>
      <c r="J352" s="3054" t="s">
        <v>749</v>
      </c>
      <c r="K352" s="2176"/>
      <c r="L352" s="1901"/>
      <c r="M352" s="1691"/>
      <c r="N352" s="1693"/>
      <c r="O352" s="1708"/>
      <c r="P352" s="1708"/>
    </row>
    <row r="353" spans="1:16" ht="28.5" customHeight="1">
      <c r="A353" s="611"/>
      <c r="B353" s="510"/>
      <c r="C353" s="510"/>
      <c r="D353" s="511"/>
      <c r="E353" s="511"/>
      <c r="F353" s="511"/>
      <c r="G353" s="511"/>
      <c r="H353" s="1559"/>
      <c r="I353" s="1560"/>
      <c r="J353" s="1559"/>
      <c r="K353" s="1561"/>
      <c r="L353" s="1901"/>
      <c r="M353" s="1691"/>
      <c r="N353" s="1693"/>
      <c r="O353" s="1708"/>
      <c r="P353" s="1708"/>
    </row>
    <row r="354" spans="1:16" ht="28.5" customHeight="1">
      <c r="A354" s="611"/>
      <c r="B354" s="205"/>
      <c r="C354" s="397" t="s">
        <v>512</v>
      </c>
      <c r="D354" s="1414" t="s">
        <v>1781</v>
      </c>
      <c r="E354" s="1414"/>
      <c r="F354" s="1414"/>
      <c r="G354" s="1414"/>
      <c r="H354" s="1414"/>
      <c r="I354" s="1415"/>
      <c r="J354" s="1574">
        <v>0</v>
      </c>
      <c r="K354" s="1575"/>
      <c r="L354" s="1901"/>
      <c r="M354" s="1691"/>
      <c r="N354" s="1693"/>
      <c r="O354" s="1708"/>
      <c r="P354" s="1708"/>
    </row>
    <row r="355" spans="1:16" ht="25.5" customHeight="1">
      <c r="A355" s="611"/>
      <c r="B355" s="205" t="s">
        <v>410</v>
      </c>
      <c r="C355" s="1414" t="s">
        <v>1548</v>
      </c>
      <c r="D355" s="1414"/>
      <c r="E355" s="1414"/>
      <c r="F355" s="1414"/>
      <c r="G355" s="1414"/>
      <c r="H355" s="1414"/>
      <c r="I355" s="1414"/>
      <c r="J355" s="1414"/>
      <c r="K355" s="1415"/>
      <c r="L355" s="1901"/>
      <c r="M355" s="1691"/>
      <c r="N355" s="1693"/>
      <c r="O355" s="1708"/>
      <c r="P355" s="1708"/>
    </row>
    <row r="356" spans="1:16" ht="28.5" customHeight="1">
      <c r="A356" s="611"/>
      <c r="B356" s="205"/>
      <c r="C356" s="398" t="s">
        <v>418</v>
      </c>
      <c r="D356" s="1414" t="s">
        <v>1764</v>
      </c>
      <c r="E356" s="1414"/>
      <c r="F356" s="1414"/>
      <c r="G356" s="1414"/>
      <c r="H356" s="1414"/>
      <c r="I356" s="1415"/>
      <c r="J356" s="1574" t="s">
        <v>1482</v>
      </c>
      <c r="K356" s="1575"/>
      <c r="L356" s="1901"/>
      <c r="M356" s="1691"/>
      <c r="N356" s="1693"/>
      <c r="O356" s="1708"/>
      <c r="P356" s="1708"/>
    </row>
    <row r="357" spans="1:16" ht="28.5" customHeight="1">
      <c r="A357" s="611"/>
      <c r="B357" s="205"/>
      <c r="C357" s="397" t="s">
        <v>508</v>
      </c>
      <c r="D357" s="1414" t="s">
        <v>1766</v>
      </c>
      <c r="E357" s="1414"/>
      <c r="F357" s="1414"/>
      <c r="G357" s="1414"/>
      <c r="H357" s="1414"/>
      <c r="I357" s="1415"/>
      <c r="J357" s="1574" t="s">
        <v>1482</v>
      </c>
      <c r="K357" s="1575"/>
      <c r="L357" s="1901"/>
      <c r="M357" s="1691"/>
      <c r="N357" s="1693"/>
      <c r="O357" s="1708"/>
      <c r="P357" s="1708"/>
    </row>
    <row r="358" spans="1:16" ht="28.5" customHeight="1">
      <c r="A358" s="611"/>
      <c r="B358" s="205"/>
      <c r="C358" s="397" t="s">
        <v>510</v>
      </c>
      <c r="D358" s="1414" t="s">
        <v>1767</v>
      </c>
      <c r="E358" s="1414"/>
      <c r="F358" s="1414"/>
      <c r="G358" s="1415"/>
      <c r="H358" s="2175" t="s">
        <v>1768</v>
      </c>
      <c r="I358" s="2176"/>
      <c r="J358" s="3054" t="s">
        <v>749</v>
      </c>
      <c r="K358" s="2176"/>
      <c r="L358" s="1901"/>
      <c r="M358" s="1691"/>
      <c r="N358" s="1693"/>
      <c r="O358" s="1708"/>
      <c r="P358" s="1708"/>
    </row>
    <row r="359" spans="1:16" ht="28.5" customHeight="1">
      <c r="A359" s="611"/>
      <c r="B359" s="510"/>
      <c r="C359" s="510"/>
      <c r="D359" s="511"/>
      <c r="E359" s="511"/>
      <c r="F359" s="511"/>
      <c r="G359" s="511"/>
      <c r="H359" s="1559"/>
      <c r="I359" s="1560"/>
      <c r="J359" s="1559"/>
      <c r="K359" s="1561"/>
      <c r="L359" s="1901"/>
      <c r="M359" s="1691"/>
      <c r="N359" s="1693"/>
      <c r="O359" s="1708"/>
      <c r="P359" s="1708"/>
    </row>
    <row r="360" spans="1:16" ht="28.5" customHeight="1">
      <c r="A360" s="611"/>
      <c r="B360" s="205"/>
      <c r="C360" s="397" t="s">
        <v>512</v>
      </c>
      <c r="D360" s="1414" t="s">
        <v>1785</v>
      </c>
      <c r="E360" s="1414"/>
      <c r="F360" s="1414"/>
      <c r="G360" s="1414"/>
      <c r="H360" s="1414"/>
      <c r="I360" s="1415"/>
      <c r="J360" s="1574">
        <v>0</v>
      </c>
      <c r="K360" s="1575"/>
      <c r="L360" s="1901"/>
      <c r="M360" s="1691"/>
      <c r="N360" s="1693"/>
      <c r="O360" s="1708"/>
      <c r="P360" s="1708"/>
    </row>
    <row r="361" spans="1:16" ht="25.5" customHeight="1">
      <c r="A361" s="611"/>
      <c r="B361" s="205" t="s">
        <v>413</v>
      </c>
      <c r="C361" s="1414" t="s">
        <v>1549</v>
      </c>
      <c r="D361" s="1414"/>
      <c r="E361" s="1414"/>
      <c r="F361" s="1414"/>
      <c r="G361" s="1414"/>
      <c r="H361" s="1414"/>
      <c r="I361" s="1414"/>
      <c r="J361" s="1414"/>
      <c r="K361" s="1415"/>
      <c r="L361" s="1901"/>
      <c r="M361" s="1691"/>
      <c r="N361" s="1693"/>
      <c r="O361" s="1708"/>
      <c r="P361" s="1708"/>
    </row>
    <row r="362" spans="1:16" ht="28.5" customHeight="1">
      <c r="A362" s="611"/>
      <c r="B362" s="205"/>
      <c r="C362" s="398" t="s">
        <v>418</v>
      </c>
      <c r="D362" s="1414" t="s">
        <v>1764</v>
      </c>
      <c r="E362" s="1414"/>
      <c r="F362" s="1414"/>
      <c r="G362" s="1414"/>
      <c r="H362" s="1414"/>
      <c r="I362" s="1415"/>
      <c r="J362" s="1574" t="s">
        <v>1482</v>
      </c>
      <c r="K362" s="1575"/>
      <c r="L362" s="1901"/>
      <c r="M362" s="1691"/>
      <c r="N362" s="1693"/>
      <c r="O362" s="1708"/>
      <c r="P362" s="1708"/>
    </row>
    <row r="363" spans="1:16" ht="28.5" customHeight="1">
      <c r="A363" s="611"/>
      <c r="B363" s="205"/>
      <c r="C363" s="397" t="s">
        <v>508</v>
      </c>
      <c r="D363" s="1414" t="s">
        <v>1766</v>
      </c>
      <c r="E363" s="1414"/>
      <c r="F363" s="1414"/>
      <c r="G363" s="1414"/>
      <c r="H363" s="1414"/>
      <c r="I363" s="1415"/>
      <c r="J363" s="1574" t="s">
        <v>1482</v>
      </c>
      <c r="K363" s="1575"/>
      <c r="L363" s="1901"/>
      <c r="M363" s="1691"/>
      <c r="N363" s="1693"/>
      <c r="O363" s="1708"/>
      <c r="P363" s="1708"/>
    </row>
    <row r="364" spans="1:16" ht="28.5" customHeight="1">
      <c r="A364" s="611"/>
      <c r="B364" s="205"/>
      <c r="C364" s="397" t="s">
        <v>510</v>
      </c>
      <c r="D364" s="1414" t="s">
        <v>1767</v>
      </c>
      <c r="E364" s="1414"/>
      <c r="F364" s="1414"/>
      <c r="G364" s="1415"/>
      <c r="H364" s="2175" t="s">
        <v>1768</v>
      </c>
      <c r="I364" s="2176"/>
      <c r="J364" s="3054" t="s">
        <v>749</v>
      </c>
      <c r="K364" s="2176"/>
      <c r="L364" s="1901"/>
      <c r="M364" s="1691"/>
      <c r="N364" s="1693"/>
      <c r="O364" s="1708"/>
      <c r="P364" s="1708"/>
    </row>
    <row r="365" spans="1:16" ht="28.5" customHeight="1">
      <c r="A365" s="611"/>
      <c r="B365" s="510"/>
      <c r="C365" s="510"/>
      <c r="D365" s="511"/>
      <c r="E365" s="511"/>
      <c r="F365" s="511"/>
      <c r="G365" s="511"/>
      <c r="H365" s="1559"/>
      <c r="I365" s="1560"/>
      <c r="J365" s="1559"/>
      <c r="K365" s="1561"/>
      <c r="L365" s="1901"/>
      <c r="M365" s="1691"/>
      <c r="N365" s="1693"/>
      <c r="O365" s="1708"/>
      <c r="P365" s="1708"/>
    </row>
    <row r="366" spans="1:16" ht="28.5" customHeight="1">
      <c r="A366" s="611"/>
      <c r="B366" s="205"/>
      <c r="C366" s="397" t="s">
        <v>512</v>
      </c>
      <c r="D366" s="1414" t="s">
        <v>1787</v>
      </c>
      <c r="E366" s="1414"/>
      <c r="F366" s="1414"/>
      <c r="G366" s="1414"/>
      <c r="H366" s="1414"/>
      <c r="I366" s="1415"/>
      <c r="J366" s="1574">
        <v>0</v>
      </c>
      <c r="K366" s="1575"/>
      <c r="L366" s="1901"/>
      <c r="M366" s="1691"/>
      <c r="N366" s="1693"/>
      <c r="O366" s="1708"/>
      <c r="P366" s="1708"/>
    </row>
    <row r="367" spans="1:16" ht="32.25" customHeight="1">
      <c r="A367" s="611"/>
      <c r="B367" s="334" t="s">
        <v>416</v>
      </c>
      <c r="C367" s="1464" t="s">
        <v>1788</v>
      </c>
      <c r="D367" s="1464"/>
      <c r="E367" s="1464"/>
      <c r="F367" s="1464"/>
      <c r="G367" s="1464"/>
      <c r="H367" s="1464"/>
      <c r="I367" s="1464"/>
      <c r="J367" s="1464"/>
      <c r="K367" s="1465"/>
      <c r="L367" s="1901"/>
      <c r="M367" s="1691"/>
      <c r="N367" s="1693"/>
      <c r="O367" s="1708"/>
      <c r="P367" s="1708"/>
    </row>
    <row r="368" spans="1:16" ht="28.5" customHeight="1">
      <c r="A368" s="611"/>
      <c r="B368" s="205"/>
      <c r="C368" s="398" t="s">
        <v>418</v>
      </c>
      <c r="D368" s="1414" t="s">
        <v>1764</v>
      </c>
      <c r="E368" s="1414"/>
      <c r="F368" s="1414"/>
      <c r="G368" s="1414"/>
      <c r="H368" s="1414"/>
      <c r="I368" s="1415"/>
      <c r="J368" s="1574" t="s">
        <v>1482</v>
      </c>
      <c r="K368" s="1575"/>
      <c r="L368" s="1901"/>
      <c r="M368" s="1691"/>
      <c r="N368" s="1693"/>
      <c r="O368" s="1708"/>
      <c r="P368" s="1708"/>
    </row>
    <row r="369" spans="1:16" ht="28.5" customHeight="1">
      <c r="A369" s="611"/>
      <c r="B369" s="205"/>
      <c r="C369" s="397" t="s">
        <v>508</v>
      </c>
      <c r="D369" s="1414" t="s">
        <v>1766</v>
      </c>
      <c r="E369" s="1414"/>
      <c r="F369" s="1414"/>
      <c r="G369" s="1414"/>
      <c r="H369" s="1414"/>
      <c r="I369" s="1415"/>
      <c r="J369" s="1574" t="s">
        <v>1482</v>
      </c>
      <c r="K369" s="1575"/>
      <c r="L369" s="1901"/>
      <c r="M369" s="1691"/>
      <c r="N369" s="1693"/>
      <c r="O369" s="1708"/>
      <c r="P369" s="1708"/>
    </row>
    <row r="370" spans="1:16" ht="28.5" customHeight="1">
      <c r="A370" s="611"/>
      <c r="B370" s="198"/>
      <c r="C370" s="294" t="s">
        <v>510</v>
      </c>
      <c r="D370" s="1414" t="s">
        <v>1767</v>
      </c>
      <c r="E370" s="1414"/>
      <c r="F370" s="1414"/>
      <c r="G370" s="1415"/>
      <c r="H370" s="2175" t="s">
        <v>1768</v>
      </c>
      <c r="I370" s="2176"/>
      <c r="J370" s="3054" t="s">
        <v>749</v>
      </c>
      <c r="K370" s="2176"/>
      <c r="L370" s="1901"/>
      <c r="M370" s="1691"/>
      <c r="N370" s="1693"/>
      <c r="O370" s="1708"/>
      <c r="P370" s="1708"/>
    </row>
    <row r="371" spans="1:16" ht="28.5" customHeight="1">
      <c r="A371" s="611"/>
      <c r="B371" s="510"/>
      <c r="C371" s="510"/>
      <c r="D371" s="511"/>
      <c r="E371" s="511"/>
      <c r="F371" s="511"/>
      <c r="G371" s="511"/>
      <c r="H371" s="1559"/>
      <c r="I371" s="1560"/>
      <c r="J371" s="1559"/>
      <c r="K371" s="1561"/>
      <c r="L371" s="1901"/>
      <c r="M371" s="1691"/>
      <c r="N371" s="1693"/>
      <c r="O371" s="1708"/>
      <c r="P371" s="1708"/>
    </row>
    <row r="372" spans="1:16" ht="28.5" customHeight="1">
      <c r="A372" s="611"/>
      <c r="B372" s="397"/>
      <c r="C372" s="397" t="s">
        <v>512</v>
      </c>
      <c r="D372" s="1414" t="s">
        <v>1790</v>
      </c>
      <c r="E372" s="1414"/>
      <c r="F372" s="1414"/>
      <c r="G372" s="1414"/>
      <c r="H372" s="1414"/>
      <c r="I372" s="1415"/>
      <c r="J372" s="1574">
        <v>0</v>
      </c>
      <c r="K372" s="1575"/>
      <c r="L372" s="1902"/>
      <c r="M372" s="1983"/>
      <c r="N372" s="1984"/>
      <c r="O372" s="1755"/>
      <c r="P372" s="1755"/>
    </row>
    <row r="373" spans="1:16" ht="64.5" customHeight="1">
      <c r="A373" s="611"/>
      <c r="B373" s="225" t="s">
        <v>764</v>
      </c>
      <c r="C373" s="1414" t="s">
        <v>1791</v>
      </c>
      <c r="D373" s="1414"/>
      <c r="E373" s="1414"/>
      <c r="F373" s="1414"/>
      <c r="G373" s="1415"/>
      <c r="H373" s="399" t="s">
        <v>1520</v>
      </c>
      <c r="I373" s="400" t="s">
        <v>1792</v>
      </c>
      <c r="J373" s="1804" t="s">
        <v>92</v>
      </c>
      <c r="K373" s="1805"/>
      <c r="L373" s="1805"/>
      <c r="M373" s="1805"/>
      <c r="N373" s="1806"/>
      <c r="O373" s="328"/>
      <c r="P373" s="328"/>
    </row>
    <row r="374" spans="1:16" ht="109.5" customHeight="1">
      <c r="A374" s="611"/>
      <c r="B374" s="225" t="s">
        <v>767</v>
      </c>
      <c r="C374" s="1464" t="s">
        <v>1793</v>
      </c>
      <c r="D374" s="1464"/>
      <c r="E374" s="1464"/>
      <c r="F374" s="1464"/>
      <c r="G374" s="1465"/>
      <c r="H374" s="299" t="s">
        <v>1482</v>
      </c>
      <c r="I374" s="319" t="s">
        <v>1449</v>
      </c>
      <c r="J374" s="2172" t="s">
        <v>92</v>
      </c>
      <c r="K374" s="1907"/>
      <c r="L374" s="1907"/>
      <c r="M374" s="1907"/>
      <c r="N374" s="1908"/>
      <c r="O374" s="1709"/>
      <c r="P374" s="1709"/>
    </row>
    <row r="375" spans="1:16" ht="65.25" customHeight="1">
      <c r="A375" s="611"/>
      <c r="B375" s="198" t="s">
        <v>394</v>
      </c>
      <c r="C375" s="1414" t="s">
        <v>1796</v>
      </c>
      <c r="D375" s="1414"/>
      <c r="E375" s="1414"/>
      <c r="F375" s="1414"/>
      <c r="G375" s="1415"/>
      <c r="H375" s="3052" t="s">
        <v>92</v>
      </c>
      <c r="I375" s="3052"/>
      <c r="J375" s="3052"/>
      <c r="K375" s="3052"/>
      <c r="L375" s="3052"/>
      <c r="M375" s="2172"/>
      <c r="N375" s="3053"/>
      <c r="O375" s="1755"/>
      <c r="P375" s="1755"/>
    </row>
    <row r="376" spans="1:16" ht="57.75" customHeight="1">
      <c r="A376" s="611"/>
      <c r="B376" s="190" t="s">
        <v>770</v>
      </c>
      <c r="C376" s="1414" t="s">
        <v>1798</v>
      </c>
      <c r="D376" s="1414"/>
      <c r="E376" s="1414"/>
      <c r="F376" s="1414"/>
      <c r="G376" s="1415"/>
      <c r="H376" s="1574" t="s">
        <v>2306</v>
      </c>
      <c r="I376" s="1685"/>
      <c r="J376" s="512" t="s">
        <v>1449</v>
      </c>
      <c r="K376" s="1576"/>
      <c r="L376" s="1577"/>
      <c r="M376" s="1577"/>
      <c r="N376" s="1690"/>
      <c r="O376" s="1709"/>
      <c r="P376" s="1709"/>
    </row>
    <row r="377" spans="1:16" ht="59.25" customHeight="1">
      <c r="B377" s="198" t="s">
        <v>394</v>
      </c>
      <c r="C377" s="1445" t="s">
        <v>1800</v>
      </c>
      <c r="D377" s="1445"/>
      <c r="E377" s="1445"/>
      <c r="F377" s="1445"/>
      <c r="G377" s="1817"/>
      <c r="H377" s="1927" t="s">
        <v>2307</v>
      </c>
      <c r="I377" s="1880"/>
      <c r="J377" s="512" t="s">
        <v>1449</v>
      </c>
      <c r="K377" s="1694"/>
      <c r="L377" s="1695"/>
      <c r="M377" s="1695"/>
      <c r="N377" s="1696"/>
      <c r="O377" s="1710"/>
      <c r="P377" s="1710"/>
    </row>
    <row r="378" spans="1:16" ht="74.25" customHeight="1">
      <c r="B378" s="1911" t="s">
        <v>1802</v>
      </c>
      <c r="C378" s="1912"/>
      <c r="D378" s="1912"/>
      <c r="E378" s="1912"/>
      <c r="F378" s="1912"/>
      <c r="G378" s="1913"/>
      <c r="H378" s="2164"/>
      <c r="I378" s="2165"/>
      <c r="J378" s="2165"/>
      <c r="K378" s="2165"/>
      <c r="L378" s="2165"/>
      <c r="M378" s="2165"/>
      <c r="N378" s="2166"/>
      <c r="O378" s="1916"/>
      <c r="P378" s="1917"/>
    </row>
    <row r="379" spans="1:16" ht="24" customHeight="1">
      <c r="B379" s="1416" t="s">
        <v>1803</v>
      </c>
      <c r="C379" s="1417"/>
      <c r="D379" s="1417"/>
      <c r="E379" s="1417"/>
      <c r="F379" s="1417"/>
      <c r="G379" s="1417"/>
      <c r="H379" s="1417"/>
      <c r="I379" s="1417"/>
      <c r="J379" s="1417"/>
      <c r="K379" s="1417"/>
      <c r="L379" s="1417"/>
      <c r="M379" s="1417"/>
      <c r="N379" s="1417"/>
      <c r="O379" s="1417"/>
      <c r="P379" s="1418"/>
    </row>
    <row r="380" spans="1:16" ht="37.5" customHeight="1">
      <c r="A380" s="611"/>
      <c r="B380" s="190" t="s">
        <v>774</v>
      </c>
      <c r="C380" s="1660" t="s">
        <v>1804</v>
      </c>
      <c r="D380" s="1660"/>
      <c r="E380" s="1660"/>
      <c r="F380" s="1660"/>
      <c r="G380" s="1743"/>
      <c r="H380" s="1574" t="s">
        <v>1385</v>
      </c>
      <c r="I380" s="1575"/>
      <c r="J380" s="513" t="s">
        <v>1449</v>
      </c>
      <c r="K380" s="1918"/>
      <c r="L380" s="1919"/>
      <c r="M380" s="1919"/>
      <c r="N380" s="1920"/>
      <c r="O380" s="1975"/>
      <c r="P380" s="1976"/>
    </row>
    <row r="381" spans="1:16" ht="72.75" customHeight="1">
      <c r="A381" s="611"/>
      <c r="B381" s="190" t="s">
        <v>776</v>
      </c>
      <c r="C381" s="1414" t="s">
        <v>1805</v>
      </c>
      <c r="D381" s="1414"/>
      <c r="E381" s="1414"/>
      <c r="F381" s="1414"/>
      <c r="G381" s="1415"/>
      <c r="H381" s="1574" t="s">
        <v>4649</v>
      </c>
      <c r="I381" s="1575"/>
      <c r="J381" s="401" t="s">
        <v>1449</v>
      </c>
      <c r="K381" s="1928"/>
      <c r="L381" s="1929"/>
      <c r="M381" s="1929"/>
      <c r="N381" s="1930"/>
      <c r="O381" s="1977"/>
      <c r="P381" s="1978"/>
    </row>
    <row r="382" spans="1:16" ht="72.75" customHeight="1">
      <c r="A382" s="611"/>
      <c r="B382" s="190" t="s">
        <v>778</v>
      </c>
      <c r="C382" s="1414" t="s">
        <v>1806</v>
      </c>
      <c r="D382" s="1414"/>
      <c r="E382" s="1414"/>
      <c r="F382" s="1414"/>
      <c r="G382" s="1415"/>
      <c r="H382" s="1574" t="s">
        <v>1385</v>
      </c>
      <c r="I382" s="1575"/>
      <c r="J382" s="401" t="s">
        <v>1449</v>
      </c>
      <c r="K382" s="1928"/>
      <c r="L382" s="1929"/>
      <c r="M382" s="1929"/>
      <c r="N382" s="1930"/>
      <c r="O382" s="1977"/>
      <c r="P382" s="1978"/>
    </row>
    <row r="383" spans="1:16" ht="72.75" customHeight="1">
      <c r="A383" s="611"/>
      <c r="B383" s="190"/>
      <c r="C383" s="190"/>
      <c r="D383" s="1414" t="s">
        <v>1808</v>
      </c>
      <c r="E383" s="1414"/>
      <c r="F383" s="1414"/>
      <c r="G383" s="1415"/>
      <c r="H383" s="1574" t="s">
        <v>1520</v>
      </c>
      <c r="I383" s="1575"/>
      <c r="J383" s="401" t="s">
        <v>1449</v>
      </c>
      <c r="K383" s="1928"/>
      <c r="L383" s="1929"/>
      <c r="M383" s="1929"/>
      <c r="N383" s="1930"/>
      <c r="O383" s="1977"/>
      <c r="P383" s="1978"/>
    </row>
    <row r="384" spans="1:16" ht="72.75" customHeight="1">
      <c r="A384" s="611"/>
      <c r="B384" s="190" t="s">
        <v>781</v>
      </c>
      <c r="C384" s="1414" t="s">
        <v>1809</v>
      </c>
      <c r="D384" s="1414"/>
      <c r="E384" s="1414"/>
      <c r="F384" s="1414"/>
      <c r="G384" s="1415"/>
      <c r="H384" s="3488" t="s">
        <v>2455</v>
      </c>
      <c r="I384" s="3490"/>
      <c r="J384" s="401" t="s">
        <v>1449</v>
      </c>
      <c r="K384" s="1928"/>
      <c r="L384" s="1929"/>
      <c r="M384" s="1929"/>
      <c r="N384" s="1930"/>
      <c r="O384" s="1977"/>
      <c r="P384" s="1978"/>
    </row>
    <row r="385" spans="1:16" ht="64.5" customHeight="1">
      <c r="A385" s="611"/>
      <c r="B385" s="190" t="s">
        <v>783</v>
      </c>
      <c r="C385" s="1414" t="s">
        <v>1811</v>
      </c>
      <c r="D385" s="1414"/>
      <c r="E385" s="1414"/>
      <c r="F385" s="1414"/>
      <c r="G385" s="1415"/>
      <c r="H385" s="1937" t="s">
        <v>1496</v>
      </c>
      <c r="I385" s="1938"/>
      <c r="J385" s="401" t="s">
        <v>1449</v>
      </c>
      <c r="K385" s="1928"/>
      <c r="L385" s="1929"/>
      <c r="M385" s="1929"/>
      <c r="N385" s="1930"/>
      <c r="O385" s="1977"/>
      <c r="P385" s="1978"/>
    </row>
    <row r="386" spans="1:16" ht="63.75" customHeight="1">
      <c r="A386" s="611"/>
      <c r="B386" s="190" t="s">
        <v>785</v>
      </c>
      <c r="C386" s="1414" t="s">
        <v>1813</v>
      </c>
      <c r="D386" s="1414"/>
      <c r="E386" s="1414"/>
      <c r="F386" s="1414"/>
      <c r="G386" s="1415"/>
      <c r="H386" s="2291" t="s">
        <v>4650</v>
      </c>
      <c r="I386" s="2293"/>
      <c r="J386" s="401" t="s">
        <v>1449</v>
      </c>
      <c r="K386" s="1928"/>
      <c r="L386" s="1929"/>
      <c r="M386" s="1929"/>
      <c r="N386" s="1930"/>
      <c r="O386" s="1977"/>
      <c r="P386" s="1978"/>
    </row>
    <row r="387" spans="1:16" ht="75" customHeight="1">
      <c r="A387" s="611"/>
      <c r="B387" s="225" t="s">
        <v>787</v>
      </c>
      <c r="C387" s="1414" t="s">
        <v>1814</v>
      </c>
      <c r="D387" s="1414"/>
      <c r="E387" s="1414"/>
      <c r="F387" s="1414"/>
      <c r="G387" s="1414"/>
      <c r="H387" s="1414"/>
      <c r="I387" s="1415"/>
      <c r="J387" s="1921" t="s">
        <v>1449</v>
      </c>
      <c r="K387" s="2131"/>
      <c r="L387" s="2132"/>
      <c r="M387" s="2132"/>
      <c r="N387" s="2133"/>
      <c r="O387" s="2167"/>
      <c r="P387" s="1978"/>
    </row>
    <row r="388" spans="1:16" ht="31.5" customHeight="1">
      <c r="B388" s="227"/>
      <c r="C388" s="190" t="s">
        <v>394</v>
      </c>
      <c r="D388" s="1414" t="s">
        <v>4651</v>
      </c>
      <c r="E388" s="1414"/>
      <c r="F388" s="1414"/>
      <c r="G388" s="1415"/>
      <c r="H388" s="1563" t="s">
        <v>2756</v>
      </c>
      <c r="I388" s="1564"/>
      <c r="J388" s="2171"/>
      <c r="K388" s="2134"/>
      <c r="L388" s="2135"/>
      <c r="M388" s="2135"/>
      <c r="N388" s="2136"/>
      <c r="O388" s="514"/>
      <c r="P388" s="404"/>
    </row>
    <row r="389" spans="1:16" ht="31.5" customHeight="1">
      <c r="B389" s="1939" t="s">
        <v>1817</v>
      </c>
      <c r="C389" s="1940"/>
      <c r="D389" s="1940"/>
      <c r="E389" s="1940"/>
      <c r="F389" s="1940"/>
      <c r="G389" s="1940"/>
      <c r="H389" s="1940"/>
      <c r="I389" s="1940"/>
      <c r="J389" s="1940"/>
      <c r="K389" s="1940"/>
      <c r="L389" s="1940"/>
      <c r="M389" s="1940"/>
      <c r="N389" s="1940"/>
      <c r="O389" s="1940"/>
      <c r="P389" s="407"/>
    </row>
    <row r="390" spans="1:16" ht="15"/>
    <row r="391" spans="1:16" ht="15"/>
  </sheetData>
  <protectedRanges>
    <protectedRange algorithmName="SHA-512" hashValue="Vy4WNnMLetCeG+ng9ui6x3+uqKOOyXkr9ydS0hpE1nBblJqWNCsRpMCB+kdhYYAjvYZVZFDOlkpNDEp6qTa4+w==" saltValue="f8i8fDNrQTExav3GvUuKAA==" spinCount="100000" sqref="J59:J65" name="Range1_2"/>
  </protectedRanges>
  <mergeCells count="884">
    <mergeCell ref="P6:P18"/>
    <mergeCell ref="B7:N7"/>
    <mergeCell ref="C8:E8"/>
    <mergeCell ref="F8:N8"/>
    <mergeCell ref="C9:H9"/>
    <mergeCell ref="J9:N9"/>
    <mergeCell ref="C10:H10"/>
    <mergeCell ref="F1:N1"/>
    <mergeCell ref="B4:N4"/>
    <mergeCell ref="B5:P5"/>
    <mergeCell ref="J10:K10"/>
    <mergeCell ref="L10:N10"/>
    <mergeCell ref="C11:H11"/>
    <mergeCell ref="J11:K11"/>
    <mergeCell ref="L11:N11"/>
    <mergeCell ref="C12:H12"/>
    <mergeCell ref="J12:K12"/>
    <mergeCell ref="L12:N12"/>
    <mergeCell ref="C6:H6"/>
    <mergeCell ref="K6:N6"/>
    <mergeCell ref="C15:H15"/>
    <mergeCell ref="G2:O2"/>
    <mergeCell ref="C19:H19"/>
    <mergeCell ref="J19:J23"/>
    <mergeCell ref="K19:N23"/>
    <mergeCell ref="C20:H20"/>
    <mergeCell ref="C21:H21"/>
    <mergeCell ref="O21:O23"/>
    <mergeCell ref="C17:H17"/>
    <mergeCell ref="J17:K17"/>
    <mergeCell ref="L17:N17"/>
    <mergeCell ref="C18:H18"/>
    <mergeCell ref="J18:K18"/>
    <mergeCell ref="L18:N18"/>
    <mergeCell ref="O6:O18"/>
    <mergeCell ref="J15:K15"/>
    <mergeCell ref="L15:N15"/>
    <mergeCell ref="C16:H16"/>
    <mergeCell ref="J16:K16"/>
    <mergeCell ref="L16:N16"/>
    <mergeCell ref="C13:H13"/>
    <mergeCell ref="J13:K13"/>
    <mergeCell ref="L13:N13"/>
    <mergeCell ref="C14:H14"/>
    <mergeCell ref="J14:K14"/>
    <mergeCell ref="L14:N14"/>
    <mergeCell ref="P21:P23"/>
    <mergeCell ref="C22:H22"/>
    <mergeCell ref="C23:H23"/>
    <mergeCell ref="B24:P24"/>
    <mergeCell ref="B25:B26"/>
    <mergeCell ref="C25:F26"/>
    <mergeCell ref="K25:K31"/>
    <mergeCell ref="L25:N32"/>
    <mergeCell ref="C27:I27"/>
    <mergeCell ref="O27:O29"/>
    <mergeCell ref="C31:G31"/>
    <mergeCell ref="H31:J31"/>
    <mergeCell ref="D32:E32"/>
    <mergeCell ref="H32:J32"/>
    <mergeCell ref="C33:I33"/>
    <mergeCell ref="L33:N33"/>
    <mergeCell ref="P27:P29"/>
    <mergeCell ref="D28:I28"/>
    <mergeCell ref="C29:G29"/>
    <mergeCell ref="H29:J29"/>
    <mergeCell ref="D30:E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52:E52"/>
    <mergeCell ref="G52:H52"/>
    <mergeCell ref="I52:J52"/>
    <mergeCell ref="K52:L52"/>
    <mergeCell ref="C53:E53"/>
    <mergeCell ref="G53:H53"/>
    <mergeCell ref="I53:J53"/>
    <mergeCell ref="K53:L53"/>
    <mergeCell ref="C49:E49"/>
    <mergeCell ref="G49:H49"/>
    <mergeCell ref="I49:J49"/>
    <mergeCell ref="K49:L49"/>
    <mergeCell ref="B50:P50"/>
    <mergeCell ref="C51:E51"/>
    <mergeCell ref="G51:H51"/>
    <mergeCell ref="I51:J51"/>
    <mergeCell ref="K51:L51"/>
    <mergeCell ref="C56:E56"/>
    <mergeCell ref="G56:H56"/>
    <mergeCell ref="I56:J56"/>
    <mergeCell ref="K56:L56"/>
    <mergeCell ref="C57:E57"/>
    <mergeCell ref="G57:H57"/>
    <mergeCell ref="I57:J57"/>
    <mergeCell ref="K57:L57"/>
    <mergeCell ref="C54:E54"/>
    <mergeCell ref="G54:H54"/>
    <mergeCell ref="I54:J54"/>
    <mergeCell ref="K54:L54"/>
    <mergeCell ref="C55:E55"/>
    <mergeCell ref="G55:H55"/>
    <mergeCell ref="I55:J55"/>
    <mergeCell ref="K55:L55"/>
    <mergeCell ref="L62:N62"/>
    <mergeCell ref="C63:I63"/>
    <mergeCell ref="L63:N63"/>
    <mergeCell ref="C64:I64"/>
    <mergeCell ref="L64:N64"/>
    <mergeCell ref="C65:I65"/>
    <mergeCell ref="L65:N65"/>
    <mergeCell ref="B58:P58"/>
    <mergeCell ref="C59:I59"/>
    <mergeCell ref="L59:N59"/>
    <mergeCell ref="O59:O64"/>
    <mergeCell ref="P59:P64"/>
    <mergeCell ref="C60:I60"/>
    <mergeCell ref="L60:N60"/>
    <mergeCell ref="C61:I61"/>
    <mergeCell ref="L61:N61"/>
    <mergeCell ref="C62:I62"/>
    <mergeCell ref="C66:J66"/>
    <mergeCell ref="K66:K71"/>
    <mergeCell ref="L66:N71"/>
    <mergeCell ref="O66:O71"/>
    <mergeCell ref="P66:P71"/>
    <mergeCell ref="C67:I67"/>
    <mergeCell ref="C68:I68"/>
    <mergeCell ref="C69:I69"/>
    <mergeCell ref="C70:I70"/>
    <mergeCell ref="C71:F71"/>
    <mergeCell ref="G71:J71"/>
    <mergeCell ref="D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D76:G76"/>
    <mergeCell ref="C77:E77"/>
    <mergeCell ref="F77:G77"/>
    <mergeCell ref="C78:E78"/>
    <mergeCell ref="B83:P83"/>
    <mergeCell ref="C84:G84"/>
    <mergeCell ref="I84:J84"/>
    <mergeCell ref="K84:N84"/>
    <mergeCell ref="B85:E89"/>
    <mergeCell ref="F85:H85"/>
    <mergeCell ref="I85:J85"/>
    <mergeCell ref="K85:N85"/>
    <mergeCell ref="O85:O89"/>
    <mergeCell ref="P85:P89"/>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93"/>
    <mergeCell ref="B92:F93"/>
    <mergeCell ref="G92:N92"/>
    <mergeCell ref="K93:N93"/>
    <mergeCell ref="C94:J94"/>
    <mergeCell ref="K94:N96"/>
    <mergeCell ref="P94:P137"/>
    <mergeCell ref="C100:J100"/>
    <mergeCell ref="K100:N102"/>
    <mergeCell ref="C101:F101"/>
    <mergeCell ref="C102:F102"/>
    <mergeCell ref="C103:J103"/>
    <mergeCell ref="K103:N105"/>
    <mergeCell ref="C104:F104"/>
    <mergeCell ref="C105:F105"/>
    <mergeCell ref="C95:F95"/>
    <mergeCell ref="C96:F96"/>
    <mergeCell ref="C97:J97"/>
    <mergeCell ref="K97:N99"/>
    <mergeCell ref="C98:F98"/>
    <mergeCell ref="C99:F99"/>
    <mergeCell ref="C112:J112"/>
    <mergeCell ref="K112:N114"/>
    <mergeCell ref="C113:F113"/>
    <mergeCell ref="C114:F114"/>
    <mergeCell ref="C115:J115"/>
    <mergeCell ref="K115:N117"/>
    <mergeCell ref="C116:F116"/>
    <mergeCell ref="C117:F117"/>
    <mergeCell ref="C106:J106"/>
    <mergeCell ref="K106:N108"/>
    <mergeCell ref="C107:F107"/>
    <mergeCell ref="C108:F108"/>
    <mergeCell ref="C109:J109"/>
    <mergeCell ref="K109:N111"/>
    <mergeCell ref="C110:F110"/>
    <mergeCell ref="C111:F111"/>
    <mergeCell ref="C124:J124"/>
    <mergeCell ref="K124:N126"/>
    <mergeCell ref="C125:F125"/>
    <mergeCell ref="C126:F126"/>
    <mergeCell ref="C127:J127"/>
    <mergeCell ref="K127:N129"/>
    <mergeCell ref="C128:F128"/>
    <mergeCell ref="C129:F129"/>
    <mergeCell ref="C118:J118"/>
    <mergeCell ref="K118:N120"/>
    <mergeCell ref="C119:F119"/>
    <mergeCell ref="C120:F120"/>
    <mergeCell ref="C121:J121"/>
    <mergeCell ref="K121:N123"/>
    <mergeCell ref="C122:F122"/>
    <mergeCell ref="C123:F123"/>
    <mergeCell ref="C137:F137"/>
    <mergeCell ref="G137:N137"/>
    <mergeCell ref="B138:P138"/>
    <mergeCell ref="C139:F139"/>
    <mergeCell ref="H139:I139"/>
    <mergeCell ref="J139:N139"/>
    <mergeCell ref="C130:J130"/>
    <mergeCell ref="K130:N132"/>
    <mergeCell ref="C131:F131"/>
    <mergeCell ref="C132:F132"/>
    <mergeCell ref="C133:N133"/>
    <mergeCell ref="C134:D134"/>
    <mergeCell ref="E134:J134"/>
    <mergeCell ref="K134:N136"/>
    <mergeCell ref="C135:F135"/>
    <mergeCell ref="C136:F136"/>
    <mergeCell ref="H143:J143"/>
    <mergeCell ref="C144:G144"/>
    <mergeCell ref="H144:J144"/>
    <mergeCell ref="L144:N144"/>
    <mergeCell ref="C145:G145"/>
    <mergeCell ref="H145:J145"/>
    <mergeCell ref="L145:N146"/>
    <mergeCell ref="B140:P140"/>
    <mergeCell ref="C141:G141"/>
    <mergeCell ref="H141:J141"/>
    <mergeCell ref="K141:K148"/>
    <mergeCell ref="L141:N143"/>
    <mergeCell ref="O141:O144"/>
    <mergeCell ref="P141:P144"/>
    <mergeCell ref="C142:G142"/>
    <mergeCell ref="H142:J142"/>
    <mergeCell ref="C143:G143"/>
    <mergeCell ref="O145:O146"/>
    <mergeCell ref="P145:P146"/>
    <mergeCell ref="C146:G146"/>
    <mergeCell ref="H146:J146"/>
    <mergeCell ref="C147:G147"/>
    <mergeCell ref="H147:J147"/>
    <mergeCell ref="L147:N148"/>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D153:F153"/>
    <mergeCell ref="G153:I153"/>
    <mergeCell ref="J153:L153"/>
    <mergeCell ref="M153:N153"/>
    <mergeCell ref="D154:F154"/>
    <mergeCell ref="G154:I154"/>
    <mergeCell ref="J154:L154"/>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F161"/>
    <mergeCell ref="G161:I161"/>
    <mergeCell ref="J161:L161"/>
    <mergeCell ref="M161:N161"/>
    <mergeCell ref="C162:F162"/>
    <mergeCell ref="G162:I162"/>
    <mergeCell ref="J162:L162"/>
    <mergeCell ref="M162:N162"/>
    <mergeCell ref="C159:F159"/>
    <mergeCell ref="G159:I159"/>
    <mergeCell ref="J159:L159"/>
    <mergeCell ref="M159:N159"/>
    <mergeCell ref="C160:F160"/>
    <mergeCell ref="G160:I160"/>
    <mergeCell ref="J160:L160"/>
    <mergeCell ref="M160:N160"/>
    <mergeCell ref="C165:E165"/>
    <mergeCell ref="G165:I165"/>
    <mergeCell ref="J165:L165"/>
    <mergeCell ref="M165:N165"/>
    <mergeCell ref="B166:N166"/>
    <mergeCell ref="C167:E167"/>
    <mergeCell ref="G167:K167"/>
    <mergeCell ref="L167:N167"/>
    <mergeCell ref="C163:F163"/>
    <mergeCell ref="G163:I163"/>
    <mergeCell ref="J163:L163"/>
    <mergeCell ref="M163:N163"/>
    <mergeCell ref="C164:F164"/>
    <mergeCell ref="G164:I164"/>
    <mergeCell ref="J164:L164"/>
    <mergeCell ref="M164:N164"/>
    <mergeCell ref="L170:N170"/>
    <mergeCell ref="C171:E171"/>
    <mergeCell ref="G171:K171"/>
    <mergeCell ref="L171:N171"/>
    <mergeCell ref="C172:E172"/>
    <mergeCell ref="G172:K172"/>
    <mergeCell ref="L172:N172"/>
    <mergeCell ref="O167:O178"/>
    <mergeCell ref="P167:P178"/>
    <mergeCell ref="C168:E168"/>
    <mergeCell ref="G168:K168"/>
    <mergeCell ref="L168:N168"/>
    <mergeCell ref="C169:E169"/>
    <mergeCell ref="G169:K169"/>
    <mergeCell ref="L169:N169"/>
    <mergeCell ref="C170:E170"/>
    <mergeCell ref="G170:K170"/>
    <mergeCell ref="C175:E175"/>
    <mergeCell ref="G175:K175"/>
    <mergeCell ref="L175:N175"/>
    <mergeCell ref="C176:E176"/>
    <mergeCell ref="G176:K176"/>
    <mergeCell ref="L176:N176"/>
    <mergeCell ref="C173:E173"/>
    <mergeCell ref="G173:K173"/>
    <mergeCell ref="L173:N173"/>
    <mergeCell ref="C174:E174"/>
    <mergeCell ref="G174:K174"/>
    <mergeCell ref="L174:N174"/>
    <mergeCell ref="P179:P190"/>
    <mergeCell ref="C180:E180"/>
    <mergeCell ref="G180:N180"/>
    <mergeCell ref="C181:E181"/>
    <mergeCell ref="G181:N181"/>
    <mergeCell ref="C182:E182"/>
    <mergeCell ref="G182:N182"/>
    <mergeCell ref="C177:E177"/>
    <mergeCell ref="G177:K177"/>
    <mergeCell ref="L177:N177"/>
    <mergeCell ref="C178:E178"/>
    <mergeCell ref="G178:K178"/>
    <mergeCell ref="L178:N178"/>
    <mergeCell ref="C183:E183"/>
    <mergeCell ref="G183:N183"/>
    <mergeCell ref="C184:E184"/>
    <mergeCell ref="G184:N184"/>
    <mergeCell ref="C185:E185"/>
    <mergeCell ref="G185:N185"/>
    <mergeCell ref="C179:E179"/>
    <mergeCell ref="G179:N179"/>
    <mergeCell ref="O179:O190"/>
    <mergeCell ref="C189:E189"/>
    <mergeCell ref="G189:N189"/>
    <mergeCell ref="C190:E190"/>
    <mergeCell ref="G190:N190"/>
    <mergeCell ref="C191:E191"/>
    <mergeCell ref="G191:K191"/>
    <mergeCell ref="L191:N191"/>
    <mergeCell ref="C186:E186"/>
    <mergeCell ref="G186:N186"/>
    <mergeCell ref="C187:E187"/>
    <mergeCell ref="G187:N187"/>
    <mergeCell ref="C188:E188"/>
    <mergeCell ref="G188:N188"/>
    <mergeCell ref="O191:O202"/>
    <mergeCell ref="L201:N201"/>
    <mergeCell ref="C202:E202"/>
    <mergeCell ref="G202:K202"/>
    <mergeCell ref="L202:N202"/>
    <mergeCell ref="C199:E199"/>
    <mergeCell ref="G199:K199"/>
    <mergeCell ref="L199:N199"/>
    <mergeCell ref="P191:P202"/>
    <mergeCell ref="C192:E192"/>
    <mergeCell ref="G192:K192"/>
    <mergeCell ref="L192:N192"/>
    <mergeCell ref="C193:E193"/>
    <mergeCell ref="G193:K193"/>
    <mergeCell ref="L193:N193"/>
    <mergeCell ref="C194:E194"/>
    <mergeCell ref="G194:K194"/>
    <mergeCell ref="C197:E197"/>
    <mergeCell ref="G197:K197"/>
    <mergeCell ref="L197:N197"/>
    <mergeCell ref="C198:E198"/>
    <mergeCell ref="G198:K198"/>
    <mergeCell ref="L198:N198"/>
    <mergeCell ref="L194:N194"/>
    <mergeCell ref="C195:E195"/>
    <mergeCell ref="G195:K195"/>
    <mergeCell ref="L195:N195"/>
    <mergeCell ref="C196:E196"/>
    <mergeCell ref="G196:K196"/>
    <mergeCell ref="L196:N196"/>
    <mergeCell ref="C201:E201"/>
    <mergeCell ref="G201:K201"/>
    <mergeCell ref="C200:E200"/>
    <mergeCell ref="G200:K200"/>
    <mergeCell ref="L200:N200"/>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F226:J226"/>
    <mergeCell ref="C227:G227"/>
    <mergeCell ref="H227:J227"/>
    <mergeCell ref="H221:J221"/>
    <mergeCell ref="G209:N209"/>
    <mergeCell ref="C213:E213"/>
    <mergeCell ref="G213:N213"/>
    <mergeCell ref="C214:E214"/>
    <mergeCell ref="G214:N214"/>
    <mergeCell ref="C215:G215"/>
    <mergeCell ref="H215:J215"/>
    <mergeCell ref="K215:K221"/>
    <mergeCell ref="L215:N221"/>
    <mergeCell ref="H220:J220"/>
    <mergeCell ref="C221:G221"/>
    <mergeCell ref="C222:N222"/>
    <mergeCell ref="O215:O221"/>
    <mergeCell ref="P215:P221"/>
    <mergeCell ref="C216:J216"/>
    <mergeCell ref="D217:G217"/>
    <mergeCell ref="H217:J217"/>
    <mergeCell ref="D218:G218"/>
    <mergeCell ref="H218:J218"/>
    <mergeCell ref="D219:G219"/>
    <mergeCell ref="H219:J219"/>
    <mergeCell ref="D220:G220"/>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P222:P226"/>
    <mergeCell ref="C223:G223"/>
    <mergeCell ref="H223:J223"/>
    <mergeCell ref="K223:K228"/>
    <mergeCell ref="L223:N228"/>
    <mergeCell ref="C224:G224"/>
    <mergeCell ref="H224:J224"/>
    <mergeCell ref="C225:G225"/>
    <mergeCell ref="H225:J225"/>
    <mergeCell ref="C226:E226"/>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N259"/>
    <mergeCell ref="C260:E260"/>
    <mergeCell ref="H260:N260"/>
    <mergeCell ref="C261:E261"/>
    <mergeCell ref="O263:O267"/>
    <mergeCell ref="P263:P267"/>
    <mergeCell ref="C264:E264"/>
    <mergeCell ref="C265:E265"/>
    <mergeCell ref="C266:E266"/>
    <mergeCell ref="C267:E267"/>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P324:P372"/>
    <mergeCell ref="C325:K325"/>
    <mergeCell ref="L325:L372"/>
    <mergeCell ref="M325:N372"/>
    <mergeCell ref="D326:I326"/>
    <mergeCell ref="J326:K326"/>
    <mergeCell ref="D327:I327"/>
    <mergeCell ref="J327:K327"/>
    <mergeCell ref="D328:G328"/>
    <mergeCell ref="H328:I328"/>
    <mergeCell ref="D334:G334"/>
    <mergeCell ref="H334:I334"/>
    <mergeCell ref="J334:K334"/>
    <mergeCell ref="H335:I335"/>
    <mergeCell ref="J335:K335"/>
    <mergeCell ref="D336:I336"/>
    <mergeCell ref="J336:K336"/>
    <mergeCell ref="D330:I330"/>
    <mergeCell ref="J330:K330"/>
    <mergeCell ref="C331:K331"/>
    <mergeCell ref="D332:I332"/>
    <mergeCell ref="J332:K332"/>
    <mergeCell ref="D333:I333"/>
    <mergeCell ref="J333:K333"/>
    <mergeCell ref="H341:I341"/>
    <mergeCell ref="J341:K341"/>
    <mergeCell ref="D342:I342"/>
    <mergeCell ref="J342:K342"/>
    <mergeCell ref="C343:K343"/>
    <mergeCell ref="D344:I344"/>
    <mergeCell ref="J344:K344"/>
    <mergeCell ref="C337:K337"/>
    <mergeCell ref="D338:I338"/>
    <mergeCell ref="J338:K338"/>
    <mergeCell ref="D339:I339"/>
    <mergeCell ref="J339:K339"/>
    <mergeCell ref="D340:G340"/>
    <mergeCell ref="H340:I340"/>
    <mergeCell ref="J340:K340"/>
    <mergeCell ref="D348:I348"/>
    <mergeCell ref="J348:K348"/>
    <mergeCell ref="C349:K349"/>
    <mergeCell ref="D350:I350"/>
    <mergeCell ref="J350:K350"/>
    <mergeCell ref="D351:I351"/>
    <mergeCell ref="J351:K351"/>
    <mergeCell ref="D345:I345"/>
    <mergeCell ref="J345:K345"/>
    <mergeCell ref="D346:G346"/>
    <mergeCell ref="H346:I346"/>
    <mergeCell ref="J346:K346"/>
    <mergeCell ref="H347:I347"/>
    <mergeCell ref="J347:K347"/>
    <mergeCell ref="C355:K355"/>
    <mergeCell ref="D356:I356"/>
    <mergeCell ref="J356:K356"/>
    <mergeCell ref="D357:I357"/>
    <mergeCell ref="J357:K357"/>
    <mergeCell ref="D358:G358"/>
    <mergeCell ref="H358:I358"/>
    <mergeCell ref="J358:K358"/>
    <mergeCell ref="D352:G352"/>
    <mergeCell ref="H352:I352"/>
    <mergeCell ref="J352:K352"/>
    <mergeCell ref="H353:I353"/>
    <mergeCell ref="J353:K353"/>
    <mergeCell ref="D354:I354"/>
    <mergeCell ref="J354:K354"/>
    <mergeCell ref="D363:I363"/>
    <mergeCell ref="J363:K363"/>
    <mergeCell ref="D364:G364"/>
    <mergeCell ref="H364:I364"/>
    <mergeCell ref="J364:K364"/>
    <mergeCell ref="H365:I365"/>
    <mergeCell ref="J365:K365"/>
    <mergeCell ref="H359:I359"/>
    <mergeCell ref="J359:K359"/>
    <mergeCell ref="D360:I360"/>
    <mergeCell ref="J360:K360"/>
    <mergeCell ref="C361:K361"/>
    <mergeCell ref="D362:I362"/>
    <mergeCell ref="J362:K362"/>
    <mergeCell ref="D370:G370"/>
    <mergeCell ref="H370:I370"/>
    <mergeCell ref="J370:K370"/>
    <mergeCell ref="H371:I371"/>
    <mergeCell ref="J371:K371"/>
    <mergeCell ref="D372:I372"/>
    <mergeCell ref="J372:K372"/>
    <mergeCell ref="D366:I366"/>
    <mergeCell ref="J366:K366"/>
    <mergeCell ref="C367:K367"/>
    <mergeCell ref="D368:I368"/>
    <mergeCell ref="J368:K368"/>
    <mergeCell ref="D369:I369"/>
    <mergeCell ref="J369:K369"/>
    <mergeCell ref="C376:G376"/>
    <mergeCell ref="H376:I376"/>
    <mergeCell ref="K376:N377"/>
    <mergeCell ref="O376:O377"/>
    <mergeCell ref="P376:P377"/>
    <mergeCell ref="C377:G377"/>
    <mergeCell ref="H377:I377"/>
    <mergeCell ref="C373:G373"/>
    <mergeCell ref="J373:N373"/>
    <mergeCell ref="C374:G374"/>
    <mergeCell ref="J374:N374"/>
    <mergeCell ref="O374:O375"/>
    <mergeCell ref="P374:P375"/>
    <mergeCell ref="C375:G375"/>
    <mergeCell ref="H375:N375"/>
    <mergeCell ref="B389:O389"/>
    <mergeCell ref="C386:G386"/>
    <mergeCell ref="H386:I386"/>
    <mergeCell ref="K386:N386"/>
    <mergeCell ref="C387:I387"/>
    <mergeCell ref="J387:J388"/>
    <mergeCell ref="K387:N388"/>
    <mergeCell ref="D388:G388"/>
    <mergeCell ref="H388:I388"/>
    <mergeCell ref="B378:G378"/>
    <mergeCell ref="H378:N378"/>
    <mergeCell ref="O378:P378"/>
    <mergeCell ref="B379:P379"/>
    <mergeCell ref="C380:G380"/>
    <mergeCell ref="H380:I380"/>
    <mergeCell ref="K380:N380"/>
    <mergeCell ref="O380:P387"/>
    <mergeCell ref="C381:G381"/>
    <mergeCell ref="H381:I381"/>
    <mergeCell ref="C384:G384"/>
    <mergeCell ref="H384:I384"/>
    <mergeCell ref="K384:N384"/>
    <mergeCell ref="C385:G385"/>
    <mergeCell ref="H385:I385"/>
    <mergeCell ref="K385:N385"/>
    <mergeCell ref="K381:N381"/>
    <mergeCell ref="C382:G382"/>
    <mergeCell ref="H382:I382"/>
    <mergeCell ref="K382:N382"/>
    <mergeCell ref="D383:G383"/>
    <mergeCell ref="H383:I383"/>
    <mergeCell ref="K383:N383"/>
  </mergeCells>
  <phoneticPr fontId="24" type="noConversion"/>
  <conditionalFormatting sqref="F73:F75">
    <cfRule type="containsBlanks" dxfId="3506" priority="179">
      <formula>LEN(TRIM(F73))=0</formula>
    </cfRule>
  </conditionalFormatting>
  <conditionalFormatting sqref="F77:F80">
    <cfRule type="containsBlanks" dxfId="3505" priority="178">
      <formula>LEN(TRIM(F77))=0</formula>
    </cfRule>
  </conditionalFormatting>
  <conditionalFormatting sqref="F168:F178">
    <cfRule type="containsBlanks" dxfId="3504" priority="181">
      <formula>LEN(TRIM(F168))=0</formula>
    </cfRule>
  </conditionalFormatting>
  <conditionalFormatting sqref="F180:F190">
    <cfRule type="containsBlanks" dxfId="3503" priority="180">
      <formula>LEN(TRIM(F180))=0</formula>
    </cfRule>
  </conditionalFormatting>
  <conditionalFormatting sqref="F257:F258">
    <cfRule type="containsBlanks" dxfId="3502" priority="10">
      <formula>LEN(TRIM(F257))=0</formula>
    </cfRule>
  </conditionalFormatting>
  <conditionalFormatting sqref="F258">
    <cfRule type="expression" dxfId="3501" priority="9">
      <formula>#REF!="Oui"</formula>
    </cfRule>
  </conditionalFormatting>
  <conditionalFormatting sqref="F260:F267">
    <cfRule type="containsBlanks" dxfId="3500" priority="147">
      <formula>LEN(TRIM(F260))=0</formula>
    </cfRule>
  </conditionalFormatting>
  <conditionalFormatting sqref="F264:F267">
    <cfRule type="expression" dxfId="3499" priority="83">
      <formula>OR($F$263="Non",$F$263="Ne sais pas")</formula>
    </cfRule>
  </conditionalFormatting>
  <conditionalFormatting sqref="F273:F277">
    <cfRule type="containsBlanks" dxfId="3498" priority="80">
      <formula>LEN(TRIM(F273))=0</formula>
    </cfRule>
  </conditionalFormatting>
  <conditionalFormatting sqref="F250:G250 F251 F252:G252 F253 F254:G254">
    <cfRule type="containsBlanks" dxfId="3497" priority="170">
      <formula>LEN(TRIM(F250))=0</formula>
    </cfRule>
  </conditionalFormatting>
  <conditionalFormatting sqref="F273:G277">
    <cfRule type="expression" dxfId="3496" priority="77">
      <formula>OR($G$271="Non",$G$271="Ne sais pas",$G$271="Non applicable (no LMIS)")</formula>
    </cfRule>
    <cfRule type="expression" dxfId="3495" priority="78">
      <formula>OR($G$271="Non",$G$271="Ne sais pas",$G$271="Non applicable (aucun LMIS)")</formula>
    </cfRule>
    <cfRule type="expression" dxfId="3494" priority="79">
      <formula>OR($G$269="Non",$G$269="Ne sais pas")</formula>
    </cfRule>
  </conditionalFormatting>
  <conditionalFormatting sqref="F45:H45 K45:M45">
    <cfRule type="containsBlanks" dxfId="3493" priority="115">
      <formula>LEN(TRIM(F45))=0</formula>
    </cfRule>
  </conditionalFormatting>
  <conditionalFormatting sqref="F86:J86">
    <cfRule type="containsBlanks" dxfId="3492" priority="112">
      <formula>LEN(TRIM(F86))=0</formula>
    </cfRule>
  </conditionalFormatting>
  <conditionalFormatting sqref="F228:J228">
    <cfRule type="expression" dxfId="3491" priority="86">
      <formula>$H$227="Non"</formula>
    </cfRule>
  </conditionalFormatting>
  <conditionalFormatting sqref="F246:K246">
    <cfRule type="expression" dxfId="3490" priority="84">
      <formula>OR($K245="Non",$K245="Ne sais pas")</formula>
    </cfRule>
  </conditionalFormatting>
  <conditionalFormatting sqref="F45:M45">
    <cfRule type="expression" dxfId="3489" priority="2">
      <formula>OR($I$42="Non",$I$42="Ne sais pas")</formula>
    </cfRule>
  </conditionalFormatting>
  <conditionalFormatting sqref="F47:M47">
    <cfRule type="expression" dxfId="3488" priority="113">
      <formula>OR($I$42="Non",$I$42="Ne sais pas")</formula>
    </cfRule>
    <cfRule type="containsBlanks" dxfId="3487" priority="114">
      <formula>LEN(TRIM(F47))=0</formula>
    </cfRule>
  </conditionalFormatting>
  <conditionalFormatting sqref="F52:M56">
    <cfRule type="containsBlanks" dxfId="3486" priority="148">
      <formula>LEN(TRIM(F52))=0</formula>
    </cfRule>
  </conditionalFormatting>
  <conditionalFormatting sqref="F8:N8">
    <cfRule type="expression" dxfId="3485" priority="119">
      <formula>OR($I$6="Non",$I$6="Ne sais pas")</formula>
    </cfRule>
    <cfRule type="expression" dxfId="3484" priority="120">
      <formula>$N$13="No"</formula>
    </cfRule>
    <cfRule type="expression" dxfId="3483" priority="121">
      <formula>$N$13="Non applicable"</formula>
    </cfRule>
    <cfRule type="expression" dxfId="3482" priority="122">
      <formula>$N$13="Ne sais pas"</formula>
    </cfRule>
    <cfRule type="containsBlanks" dxfId="3481" priority="202">
      <formula>LEN(TRIM(F8))=0</formula>
    </cfRule>
  </conditionalFormatting>
  <conditionalFormatting sqref="F86:N89">
    <cfRule type="expression" dxfId="3480" priority="111">
      <formula>OR($H$84="Non",$H$84="Ne sais pas")</formula>
    </cfRule>
  </conditionalFormatting>
  <conditionalFormatting sqref="G38:G39">
    <cfRule type="expression" dxfId="3479" priority="117">
      <formula>$J$35="Non"</formula>
    </cfRule>
  </conditionalFormatting>
  <conditionalFormatting sqref="G139">
    <cfRule type="containsBlanks" dxfId="3478" priority="194">
      <formula>LEN(TRIM(G139))=0</formula>
    </cfRule>
  </conditionalFormatting>
  <conditionalFormatting sqref="G151:G153 J151:J153">
    <cfRule type="containsBlanks" dxfId="3477" priority="68">
      <formula>LEN(TRIM(G151))=0</formula>
    </cfRule>
  </conditionalFormatting>
  <conditionalFormatting sqref="G154:G164">
    <cfRule type="containsBlanks" dxfId="3476" priority="63">
      <formula>LEN(TRIM(G154))=0</formula>
    </cfRule>
  </conditionalFormatting>
  <conditionalFormatting sqref="G256">
    <cfRule type="containsBlanks" dxfId="3475" priority="169">
      <formula>LEN(TRIM(G256))=0</formula>
    </cfRule>
  </conditionalFormatting>
  <conditionalFormatting sqref="G269">
    <cfRule type="containsBlanks" dxfId="3474" priority="172">
      <formula>LEN(TRIM(G269))=0</formula>
    </cfRule>
  </conditionalFormatting>
  <conditionalFormatting sqref="G271">
    <cfRule type="expression" dxfId="3473" priority="81">
      <formula>OR($G$269="Non",$G$269="Ne sais pas")</formula>
    </cfRule>
    <cfRule type="containsBlanks" dxfId="3472" priority="82">
      <formula>LEN(TRIM(G271))=0</formula>
    </cfRule>
  </conditionalFormatting>
  <conditionalFormatting sqref="G45:H45 K45:N45">
    <cfRule type="expression" dxfId="3471" priority="37">
      <formula>$F$45="Non"</formula>
    </cfRule>
  </conditionalFormatting>
  <conditionalFormatting sqref="G151:I151">
    <cfRule type="expression" dxfId="3470" priority="67">
      <formula>OR($I$94="Non",$I$94="Ne sais pas")</formula>
    </cfRule>
  </conditionalFormatting>
  <conditionalFormatting sqref="G152:I152">
    <cfRule type="expression" dxfId="3469" priority="65">
      <formula>OR($I$97="Non",$I$97="Ne sais pas")</formula>
    </cfRule>
  </conditionalFormatting>
  <conditionalFormatting sqref="G153:I154">
    <cfRule type="expression" dxfId="3468" priority="62">
      <formula>OR($I$100="Non",$I$100="Ne sais pas")</formula>
    </cfRule>
  </conditionalFormatting>
  <conditionalFormatting sqref="G155:I155">
    <cfRule type="expression" dxfId="3467" priority="59">
      <formula>OR($I$103="Non",$I$103="Ne sais pas")</formula>
    </cfRule>
  </conditionalFormatting>
  <conditionalFormatting sqref="G156:I156">
    <cfRule type="expression" dxfId="3466" priority="57">
      <formula>OR($I$106="Non",$I$106="Ne sais pas")</formula>
    </cfRule>
  </conditionalFormatting>
  <conditionalFormatting sqref="G157:I157">
    <cfRule type="expression" dxfId="3465" priority="55">
      <formula>OR($I$109="Non",$I$109="Ne sais pas")</formula>
    </cfRule>
  </conditionalFormatting>
  <conditionalFormatting sqref="G158:I158">
    <cfRule type="expression" dxfId="3464" priority="53">
      <formula>OR($I$112="Non",$I$112="Ne sais pas")</formula>
    </cfRule>
  </conditionalFormatting>
  <conditionalFormatting sqref="G159:I159">
    <cfRule type="expression" dxfId="3463" priority="51">
      <formula>OR($I$115="Non",$I$115="Ne sais pas")</formula>
    </cfRule>
  </conditionalFormatting>
  <conditionalFormatting sqref="G160:I160">
    <cfRule type="expression" dxfId="3462" priority="49">
      <formula>OR($I$118="Non",$I$118="Ne sais pas")</formula>
    </cfRule>
  </conditionalFormatting>
  <conditionalFormatting sqref="G161:I161">
    <cfRule type="expression" dxfId="3461" priority="47">
      <formula>OR($I$121="Non",$I$121="Ne sais pas")</formula>
    </cfRule>
  </conditionalFormatting>
  <conditionalFormatting sqref="G162:I162">
    <cfRule type="expression" dxfId="3460" priority="45">
      <formula>OR($I$124="Non",$I$124="Ne sais pas")</formula>
    </cfRule>
  </conditionalFormatting>
  <conditionalFormatting sqref="G163:I163">
    <cfRule type="expression" dxfId="3459" priority="42">
      <formula>OR($I$127="Non",$I$127="Ne sais pas")</formula>
    </cfRule>
  </conditionalFormatting>
  <conditionalFormatting sqref="G164:I164">
    <cfRule type="expression" dxfId="3458" priority="41">
      <formula>OR($I$130="Non",$I$130="Ne sais pas")</formula>
    </cfRule>
  </conditionalFormatting>
  <conditionalFormatting sqref="G38:J39">
    <cfRule type="expression" dxfId="3457" priority="116">
      <formula>OR($J$35="Non",$J$35="Ne sais pas")</formula>
    </cfRule>
    <cfRule type="containsBlanks" dxfId="3456" priority="118">
      <formula>LEN(TRIM(G38))=0</formula>
    </cfRule>
  </conditionalFormatting>
  <conditionalFormatting sqref="G71:J71">
    <cfRule type="containsBlanks" dxfId="3455" priority="171">
      <formula>LEN(TRIM(G71))=0</formula>
    </cfRule>
  </conditionalFormatting>
  <conditionalFormatting sqref="G95:J96 G98:J99 G101:J102 G107:J108 G110:J111 G113:J114 G116:J117 G119:J120 G122:J123 G125:J126 G128:J129 G131:J132">
    <cfRule type="containsBlanks" dxfId="3454" priority="25">
      <formula>LEN(TRIM(G95))=0</formula>
    </cfRule>
  </conditionalFormatting>
  <conditionalFormatting sqref="G104:J105">
    <cfRule type="containsBlanks" dxfId="3453" priority="24">
      <formula>LEN(TRIM(G104))=0</formula>
    </cfRule>
  </conditionalFormatting>
  <conditionalFormatting sqref="G47:N47">
    <cfRule type="expression" dxfId="3452" priority="36">
      <formula>$F$47="Non"</formula>
    </cfRule>
  </conditionalFormatting>
  <conditionalFormatting sqref="G168:N178">
    <cfRule type="expression" dxfId="3451" priority="99">
      <formula>OR($F168="Non",$F168="Ne sais pas")</formula>
    </cfRule>
  </conditionalFormatting>
  <conditionalFormatting sqref="G180:N190">
    <cfRule type="expression" dxfId="3450" priority="98">
      <formula>OR($F180="Non",$F180="Ne sais pas")</formula>
    </cfRule>
  </conditionalFormatting>
  <conditionalFormatting sqref="G192:N202">
    <cfRule type="expression" dxfId="3449" priority="95">
      <formula>OR($F192="Non",$F192="Ne sais pas")</formula>
    </cfRule>
  </conditionalFormatting>
  <conditionalFormatting sqref="G204:N214">
    <cfRule type="expression" dxfId="3448" priority="94">
      <formula>OR($F204="Non",$F204="Ne sais pas")</formula>
    </cfRule>
  </conditionalFormatting>
  <conditionalFormatting sqref="H25:H26">
    <cfRule type="containsBlanks" dxfId="3447" priority="150">
      <formula>LEN(TRIM(H25))=0</formula>
    </cfRule>
  </conditionalFormatting>
  <conditionalFormatting sqref="H29:H32">
    <cfRule type="containsBlanks" dxfId="3446" priority="26">
      <formula>LEN(TRIM(H29))=0</formula>
    </cfRule>
  </conditionalFormatting>
  <conditionalFormatting sqref="H84 F192:F202 H281:I284 K281:L284 H286:I288 K286:L288 H290:I295 K290:L295 H297:I299 K297:L299">
    <cfRule type="containsBlanks" dxfId="3445" priority="196">
      <formula>LEN(TRIM(F84))=0</formula>
    </cfRule>
  </conditionalFormatting>
  <conditionalFormatting sqref="H141:H142">
    <cfRule type="expression" dxfId="3444" priority="108">
      <formula>#REF!="Don't know"</formula>
    </cfRule>
  </conditionalFormatting>
  <conditionalFormatting sqref="H141:H144">
    <cfRule type="expression" dxfId="3443" priority="107">
      <formula>#REF!="Non"</formula>
    </cfRule>
  </conditionalFormatting>
  <conditionalFormatting sqref="H141:H145">
    <cfRule type="containsBlanks" dxfId="3442" priority="109">
      <formula>LEN(TRIM(H141))=0</formula>
    </cfRule>
  </conditionalFormatting>
  <conditionalFormatting sqref="H143:H144">
    <cfRule type="expression" dxfId="3441" priority="106">
      <formula>#REF!="Ne sais pas"</formula>
    </cfRule>
  </conditionalFormatting>
  <conditionalFormatting sqref="H145">
    <cfRule type="expression" dxfId="3440" priority="187">
      <formula>#REF!="Don't know"</formula>
    </cfRule>
    <cfRule type="expression" dxfId="3439" priority="188">
      <formula>#REF!="No"</formula>
    </cfRule>
  </conditionalFormatting>
  <conditionalFormatting sqref="H147 K141">
    <cfRule type="expression" dxfId="3438" priority="190">
      <formula>#REF!="Don't know"</formula>
    </cfRule>
    <cfRule type="expression" dxfId="3437" priority="191">
      <formula>#REF!="No"</formula>
    </cfRule>
  </conditionalFormatting>
  <conditionalFormatting sqref="H147">
    <cfRule type="containsBlanks" dxfId="3436" priority="189">
      <formula>LEN(TRIM(H147))=0</formula>
    </cfRule>
  </conditionalFormatting>
  <conditionalFormatting sqref="H215">
    <cfRule type="containsBlanks" dxfId="3435" priority="175">
      <formula>LEN(TRIM(H215))=0</formula>
    </cfRule>
    <cfRule type="expression" dxfId="3434" priority="176">
      <formula>#REF!="Don't know"</formula>
    </cfRule>
    <cfRule type="expression" dxfId="3433" priority="177">
      <formula>#REF!="No"</formula>
    </cfRule>
  </conditionalFormatting>
  <conditionalFormatting sqref="H217:H220">
    <cfRule type="containsBlanks" dxfId="3432" priority="91">
      <formula>LEN(TRIM(H217))=0</formula>
    </cfRule>
    <cfRule type="expression" dxfId="3431" priority="92">
      <formula>$H$148="Ne sais pas"</formula>
    </cfRule>
    <cfRule type="expression" dxfId="3430" priority="93">
      <formula>$H$148="Non"</formula>
    </cfRule>
  </conditionalFormatting>
  <conditionalFormatting sqref="H223:H225">
    <cfRule type="containsBlanks" dxfId="3429" priority="89">
      <formula>LEN(TRIM(H223))=0</formula>
    </cfRule>
  </conditionalFormatting>
  <conditionalFormatting sqref="H227">
    <cfRule type="containsBlanks" dxfId="3428" priority="87">
      <formula>LEN(TRIM(H227))=0</formula>
    </cfRule>
  </conditionalFormatting>
  <conditionalFormatting sqref="H304:H306">
    <cfRule type="containsBlanks" dxfId="3427" priority="76">
      <formula>LEN(TRIM(H304))=0</formula>
    </cfRule>
  </conditionalFormatting>
  <conditionalFormatting sqref="H308">
    <cfRule type="containsBlanks" dxfId="3426" priority="33">
      <formula>LEN(TRIM(H308))=0</formula>
    </cfRule>
  </conditionalFormatting>
  <conditionalFormatting sqref="H309:H315">
    <cfRule type="containsBlanks" dxfId="3425" priority="74">
      <formula>LEN(TRIM(H309))=0</formula>
    </cfRule>
  </conditionalFormatting>
  <conditionalFormatting sqref="H317:H318">
    <cfRule type="containsBlanks" dxfId="3424" priority="185">
      <formula>LEN(TRIM(H317))=0</formula>
    </cfRule>
  </conditionalFormatting>
  <conditionalFormatting sqref="H320">
    <cfRule type="containsBlanks" dxfId="3423" priority="183">
      <formula>LEN(TRIM(H320))=0</formula>
    </cfRule>
  </conditionalFormatting>
  <conditionalFormatting sqref="H373:H374">
    <cfRule type="containsBlanks" dxfId="3422" priority="152">
      <formula>LEN(TRIM(H373))=0</formula>
    </cfRule>
  </conditionalFormatting>
  <conditionalFormatting sqref="H377">
    <cfRule type="containsBlanks" dxfId="3421" priority="144">
      <formula>LEN(TRIM(H377))=0</formula>
    </cfRule>
    <cfRule type="containsBlanks" priority="145">
      <formula>LEN(TRIM(H377))=0</formula>
    </cfRule>
  </conditionalFormatting>
  <conditionalFormatting sqref="H380:H383">
    <cfRule type="containsBlanks" dxfId="3420" priority="70">
      <formula>LEN(TRIM(H380))=0</formula>
    </cfRule>
  </conditionalFormatting>
  <conditionalFormatting sqref="H380:H386">
    <cfRule type="containsBlanks" priority="8">
      <formula>LEN(TRIM(H380))=0</formula>
    </cfRule>
  </conditionalFormatting>
  <conditionalFormatting sqref="H384:H386">
    <cfRule type="containsBlanks" dxfId="3419" priority="7">
      <formula>LEN(TRIM(H384))=0</formula>
    </cfRule>
  </conditionalFormatting>
  <conditionalFormatting sqref="H388">
    <cfRule type="containsBlanks" dxfId="3418" priority="4">
      <formula>LEN(TRIM(H388))=0</formula>
    </cfRule>
    <cfRule type="containsBlanks" priority="5">
      <formula>LEN(TRIM(H388))=0</formula>
    </cfRule>
  </conditionalFormatting>
  <conditionalFormatting sqref="H376:I376">
    <cfRule type="containsBlanks" dxfId="3417" priority="173">
      <formula>LEN(TRIM(H376))=0</formula>
    </cfRule>
    <cfRule type="containsBlanks" priority="174">
      <formula>LEN(TRIM(H376))=0</formula>
    </cfRule>
  </conditionalFormatting>
  <conditionalFormatting sqref="H377:I377">
    <cfRule type="expression" dxfId="3416" priority="28">
      <formula>OR($H$376="Aucun plan PSE commencé/élaboré",$H$376="Oui plan PSE mais aucun composant FP/RH",$H$376="Ne sais pas")</formula>
    </cfRule>
  </conditionalFormatting>
  <conditionalFormatting sqref="H381:I381">
    <cfRule type="expression" dxfId="3415" priority="69">
      <formula>OR($H$380="Non",$H$380="Ne sais pas")</formula>
    </cfRule>
  </conditionalFormatting>
  <conditionalFormatting sqref="H384:I384">
    <cfRule type="expression" dxfId="3414" priority="6">
      <formula>$I$6="Non"</formula>
    </cfRule>
  </conditionalFormatting>
  <conditionalFormatting sqref="H141:J144">
    <cfRule type="expression" dxfId="3413" priority="105">
      <formula>OR($G$139="Non",$G$139="Ne sais pas")</formula>
    </cfRule>
  </conditionalFormatting>
  <conditionalFormatting sqref="H146:J146">
    <cfRule type="expression" dxfId="3412" priority="103">
      <formula>OR($H$145="Non",$H$145="Ne sais pas")</formula>
    </cfRule>
  </conditionalFormatting>
  <conditionalFormatting sqref="H148:J148">
    <cfRule type="expression" dxfId="3411" priority="102">
      <formula>OR($H$147="Non",$H$147="Ne sais pas")</formula>
    </cfRule>
  </conditionalFormatting>
  <conditionalFormatting sqref="H217:J221">
    <cfRule type="expression" dxfId="3410" priority="90">
      <formula>OR($H$215="Non",$H$215="Ne sais pas")</formula>
    </cfRule>
  </conditionalFormatting>
  <conditionalFormatting sqref="H225:J225">
    <cfRule type="expression" dxfId="3409" priority="88">
      <formula>AND($H$223="Non",$H$224="Non")</formula>
    </cfRule>
  </conditionalFormatting>
  <conditionalFormatting sqref="H230:J230">
    <cfRule type="containsBlanks" dxfId="3408" priority="34">
      <formula>LEN(TRIM(H230))=0</formula>
    </cfRule>
  </conditionalFormatting>
  <conditionalFormatting sqref="H230:J231">
    <cfRule type="expression" dxfId="3407" priority="35">
      <formula>AND($H$223="Non",$H$224="Non")</formula>
    </cfRule>
  </conditionalFormatting>
  <conditionalFormatting sqref="H231:J231">
    <cfRule type="expression" dxfId="3406" priority="85">
      <formula>OR($H$230="Non",$H$230="Ne sais pas")</formula>
    </cfRule>
  </conditionalFormatting>
  <conditionalFormatting sqref="H306:J306">
    <cfRule type="expression" dxfId="3405" priority="75">
      <formula>OR($H$305="Non",$H$305="Ne sais pas")</formula>
    </cfRule>
  </conditionalFormatting>
  <conditionalFormatting sqref="H307:J307">
    <cfRule type="expression" dxfId="3404" priority="32">
      <formula>OR($H$306="Non",$H$306="Ne sais pas",$H$305="Non",$H$305="Ne sais pas")</formula>
    </cfRule>
  </conditionalFormatting>
  <conditionalFormatting sqref="H315:J315">
    <cfRule type="expression" dxfId="3403" priority="73">
      <formula>OR($H$314="Non",$H$314="Ne sais pas")</formula>
    </cfRule>
  </conditionalFormatting>
  <conditionalFormatting sqref="H321:J321">
    <cfRule type="expression" dxfId="3402" priority="72">
      <formula>OR($H$320="Non",$H$320="Ne sais pas",$H$320="Non applicable")</formula>
    </cfRule>
  </conditionalFormatting>
  <conditionalFormatting sqref="H322:J322">
    <cfRule type="expression" dxfId="3401" priority="30">
      <formula>$H$320="Oui"</formula>
    </cfRule>
    <cfRule type="containsBlanks" dxfId="3400" priority="31">
      <formula>LEN(TRIM(H322))=0</formula>
    </cfRule>
  </conditionalFormatting>
  <conditionalFormatting sqref="H375:N375">
    <cfRule type="expression" dxfId="3399" priority="71">
      <formula>OR($H$374="Non",$H$374="Ne sais pas")</formula>
    </cfRule>
  </conditionalFormatting>
  <conditionalFormatting sqref="I6">
    <cfRule type="containsBlanks" dxfId="3398" priority="182">
      <formula>LEN(TRIM(I6))=0</formula>
    </cfRule>
    <cfRule type="expression" dxfId="3397" priority="197">
      <formula>$N$13="Ne sais pas"</formula>
    </cfRule>
    <cfRule type="expression" dxfId="3396" priority="198">
      <formula>$N$13="Non applicable"</formula>
    </cfRule>
    <cfRule type="expression" dxfId="3395" priority="199">
      <formula>$N$13="Non"</formula>
    </cfRule>
  </conditionalFormatting>
  <conditionalFormatting sqref="I10:I11">
    <cfRule type="expression" dxfId="3394" priority="140">
      <formula>$I$6="Non"</formula>
    </cfRule>
  </conditionalFormatting>
  <conditionalFormatting sqref="I10:I18">
    <cfRule type="expression" dxfId="3393" priority="141">
      <formula>$N$13="Non"</formula>
    </cfRule>
    <cfRule type="expression" dxfId="3392" priority="142">
      <formula>$N$13="Non applicable"</formula>
    </cfRule>
    <cfRule type="expression" dxfId="3391" priority="143">
      <formula>$N$13="Ne sais pas"</formula>
    </cfRule>
  </conditionalFormatting>
  <conditionalFormatting sqref="I10:I23">
    <cfRule type="expression" dxfId="3390" priority="134">
      <formula>OR($I$6="Non",$I$6="Ne sais pas")</formula>
    </cfRule>
    <cfRule type="containsBlanks" dxfId="3389" priority="200">
      <formula>LEN(TRIM(I10))=0</formula>
    </cfRule>
  </conditionalFormatting>
  <conditionalFormatting sqref="I12">
    <cfRule type="expression" dxfId="3388" priority="139">
      <formula>$I$6="No"</formula>
    </cfRule>
  </conditionalFormatting>
  <conditionalFormatting sqref="I19:I23">
    <cfRule type="expression" dxfId="3387" priority="135">
      <formula>$I$6="Non"</formula>
    </cfRule>
    <cfRule type="expression" dxfId="3386" priority="136">
      <formula>$N$13="No"</formula>
    </cfRule>
    <cfRule type="expression" dxfId="3385" priority="137">
      <formula>$N$13="Non applicable"</formula>
    </cfRule>
    <cfRule type="expression" dxfId="3384" priority="138">
      <formula>$N$13="Ne sais pas"</formula>
    </cfRule>
  </conditionalFormatting>
  <conditionalFormatting sqref="I23">
    <cfRule type="expression" dxfId="3383" priority="38">
      <formula>OR($I$22="Non",$I$22="Ne sais pas",$I$22="Non applicable")</formula>
    </cfRule>
  </conditionalFormatting>
  <conditionalFormatting sqref="I42">
    <cfRule type="containsBlanks" dxfId="3382" priority="184">
      <formula>LEN(TRIM(I42))=0</formula>
    </cfRule>
  </conditionalFormatting>
  <conditionalFormatting sqref="I45:J45">
    <cfRule type="expression" dxfId="3381" priority="1">
      <formula>$F$47="Non"</formula>
    </cfRule>
    <cfRule type="containsBlanks" dxfId="3380" priority="3">
      <formula>LEN(TRIM(I45))=0</formula>
    </cfRule>
  </conditionalFormatting>
  <conditionalFormatting sqref="J25:J28">
    <cfRule type="containsBlanks" dxfId="3379" priority="149">
      <formula>LEN(TRIM(J25))=0</formula>
    </cfRule>
  </conditionalFormatting>
  <conditionalFormatting sqref="J33">
    <cfRule type="containsBlanks" dxfId="3378" priority="193">
      <formula>LEN(TRIM(J33))=0</formula>
    </cfRule>
  </conditionalFormatting>
  <conditionalFormatting sqref="J35">
    <cfRule type="containsBlanks" dxfId="3377" priority="192">
      <formula>LEN(TRIM(J35))=0</formula>
    </cfRule>
  </conditionalFormatting>
  <conditionalFormatting sqref="J67:J70">
    <cfRule type="containsBlanks" dxfId="3376" priority="160">
      <formula>LEN(TRIM(J67))=0</formula>
    </cfRule>
  </conditionalFormatting>
  <conditionalFormatting sqref="J154:J164">
    <cfRule type="containsBlanks" dxfId="3375" priority="61">
      <formula>LEN(TRIM(J154))=0</formula>
    </cfRule>
  </conditionalFormatting>
  <conditionalFormatting sqref="J326:J327">
    <cfRule type="containsBlanks" dxfId="3374" priority="168">
      <formula>LEN(TRIM(J326))=0</formula>
    </cfRule>
  </conditionalFormatting>
  <conditionalFormatting sqref="J330">
    <cfRule type="containsBlanks" dxfId="3373" priority="159">
      <formula>LEN(TRIM(J330))=0</formula>
    </cfRule>
  </conditionalFormatting>
  <conditionalFormatting sqref="J332:J333">
    <cfRule type="containsBlanks" dxfId="3372" priority="167">
      <formula>LEN(TRIM(J332))=0</formula>
    </cfRule>
  </conditionalFormatting>
  <conditionalFormatting sqref="J336">
    <cfRule type="containsBlanks" dxfId="3371" priority="158">
      <formula>LEN(TRIM(J336))=0</formula>
    </cfRule>
  </conditionalFormatting>
  <conditionalFormatting sqref="J338:J339">
    <cfRule type="containsBlanks" dxfId="3370" priority="166">
      <formula>LEN(TRIM(J338))=0</formula>
    </cfRule>
  </conditionalFormatting>
  <conditionalFormatting sqref="J342">
    <cfRule type="containsBlanks" dxfId="3369" priority="157">
      <formula>LEN(TRIM(J342))=0</formula>
    </cfRule>
  </conditionalFormatting>
  <conditionalFormatting sqref="J344:J345">
    <cfRule type="containsBlanks" dxfId="3368" priority="165">
      <formula>LEN(TRIM(J344))=0</formula>
    </cfRule>
  </conditionalFormatting>
  <conditionalFormatting sqref="J348">
    <cfRule type="containsBlanks" dxfId="3367" priority="156">
      <formula>LEN(TRIM(J348))=0</formula>
    </cfRule>
  </conditionalFormatting>
  <conditionalFormatting sqref="J350:J351">
    <cfRule type="containsBlanks" dxfId="3366" priority="164">
      <formula>LEN(TRIM(J350))=0</formula>
    </cfRule>
  </conditionalFormatting>
  <conditionalFormatting sqref="J354">
    <cfRule type="containsBlanks" dxfId="3365" priority="151">
      <formula>LEN(TRIM(J354))=0</formula>
    </cfRule>
  </conditionalFormatting>
  <conditionalFormatting sqref="J356:J357">
    <cfRule type="containsBlanks" dxfId="3364" priority="163">
      <formula>LEN(TRIM(J356))=0</formula>
    </cfRule>
  </conditionalFormatting>
  <conditionalFormatting sqref="J360">
    <cfRule type="containsBlanks" dxfId="3363" priority="155">
      <formula>LEN(TRIM(J360))=0</formula>
    </cfRule>
  </conditionalFormatting>
  <conditionalFormatting sqref="J362:J363">
    <cfRule type="containsBlanks" dxfId="3362" priority="162">
      <formula>LEN(TRIM(J362))=0</formula>
    </cfRule>
  </conditionalFormatting>
  <conditionalFormatting sqref="J366">
    <cfRule type="containsBlanks" dxfId="3361" priority="154">
      <formula>LEN(TRIM(J366))=0</formula>
    </cfRule>
  </conditionalFormatting>
  <conditionalFormatting sqref="J368:J369">
    <cfRule type="containsBlanks" dxfId="3360" priority="161">
      <formula>LEN(TRIM(J368))=0</formula>
    </cfRule>
  </conditionalFormatting>
  <conditionalFormatting sqref="J372">
    <cfRule type="containsBlanks" dxfId="3359" priority="153">
      <formula>LEN(TRIM(J372))=0</formula>
    </cfRule>
  </conditionalFormatting>
  <conditionalFormatting sqref="J151:L151">
    <cfRule type="expression" dxfId="3358" priority="66">
      <formula>OR($G$94="Non",$G$94="Ne sais pas")</formula>
    </cfRule>
  </conditionalFormatting>
  <conditionalFormatting sqref="J152:L152">
    <cfRule type="expression" dxfId="3357" priority="64">
      <formula>OR($G$97="Non",$G$97="Ne sais pas")</formula>
    </cfRule>
  </conditionalFormatting>
  <conditionalFormatting sqref="J153:L154">
    <cfRule type="expression" dxfId="3356" priority="60">
      <formula>OR($G$100="Non",$G$100="Ne sais pas")</formula>
    </cfRule>
  </conditionalFormatting>
  <conditionalFormatting sqref="J155:L155">
    <cfRule type="expression" dxfId="3355" priority="58">
      <formula>OR($G$103="Non",$G$103="Ne sais pas")</formula>
    </cfRule>
  </conditionalFormatting>
  <conditionalFormatting sqref="J156:L156">
    <cfRule type="expression" dxfId="3354" priority="56">
      <formula>OR($G$106="Non",$G$106="Ne sais pas")</formula>
    </cfRule>
  </conditionalFormatting>
  <conditionalFormatting sqref="J157:L157">
    <cfRule type="expression" dxfId="3353" priority="54">
      <formula>OR($G$109="Non",$G$109="Ne sais pas")</formula>
    </cfRule>
  </conditionalFormatting>
  <conditionalFormatting sqref="J158:L158">
    <cfRule type="expression" dxfId="3352" priority="52">
      <formula>OR($G$112="Non",$G$112="Ne sais pas")</formula>
    </cfRule>
  </conditionalFormatting>
  <conditionalFormatting sqref="J159:L159">
    <cfRule type="expression" dxfId="3351" priority="50">
      <formula>OR($G$115="Non",$G$115="Ne sais pas")</formula>
    </cfRule>
  </conditionalFormatting>
  <conditionalFormatting sqref="J160:L160">
    <cfRule type="expression" dxfId="3350" priority="48">
      <formula>OR($G$118="Non",$G$118="Ne sais pas")</formula>
    </cfRule>
  </conditionalFormatting>
  <conditionalFormatting sqref="J161:L161">
    <cfRule type="expression" dxfId="3349" priority="46">
      <formula>OR($G$121="Non",$G$121="Ne sais pas")</formula>
    </cfRule>
  </conditionalFormatting>
  <conditionalFormatting sqref="J162:L162">
    <cfRule type="expression" dxfId="3348" priority="44">
      <formula>OR($G$124="Non",$G$124="Ne sais pas")</formula>
    </cfRule>
  </conditionalFormatting>
  <conditionalFormatting sqref="J163:L163">
    <cfRule type="expression" dxfId="3347" priority="43">
      <formula>OR($G$127="Non",$G$127="Ne sais pas")</formula>
    </cfRule>
  </conditionalFormatting>
  <conditionalFormatting sqref="J164:L164">
    <cfRule type="expression" dxfId="3346" priority="40">
      <formula>OR($G$130="Non",$G$130="Ne sais pas")</formula>
    </cfRule>
  </conditionalFormatting>
  <conditionalFormatting sqref="J139:N139">
    <cfRule type="expression" dxfId="3345" priority="104">
      <formula>OR($G$139="Non",$G$139="Ne sais pas")</formula>
    </cfRule>
  </conditionalFormatting>
  <conditionalFormatting sqref="J373:N373">
    <cfRule type="expression" dxfId="3344" priority="29">
      <formula>OR($H$373="Non",$H$373="Ne sais pas")</formula>
    </cfRule>
  </conditionalFormatting>
  <conditionalFormatting sqref="K94">
    <cfRule type="expression" dxfId="3343" priority="23">
      <formula>OR($H$84="Non",$H$84="Ne sais pas")</formula>
    </cfRule>
  </conditionalFormatting>
  <conditionalFormatting sqref="K97">
    <cfRule type="expression" dxfId="3342" priority="22">
      <formula>OR($H$84="Non",$H$84="Ne sais pas")</formula>
    </cfRule>
  </conditionalFormatting>
  <conditionalFormatting sqref="K100">
    <cfRule type="expression" dxfId="3341" priority="21">
      <formula>OR($H$84="Non",$H$84="Ne sais pas")</formula>
    </cfRule>
  </conditionalFormatting>
  <conditionalFormatting sqref="K103">
    <cfRule type="expression" dxfId="3340" priority="20">
      <formula>OR($H$84="Non",$H$84="Ne sais pas")</formula>
    </cfRule>
  </conditionalFormatting>
  <conditionalFormatting sqref="K106">
    <cfRule type="expression" dxfId="3339" priority="19">
      <formula>OR($H$84="Non",$H$84="Ne sais pas")</formula>
    </cfRule>
  </conditionalFormatting>
  <conditionalFormatting sqref="K109">
    <cfRule type="expression" dxfId="3338" priority="18">
      <formula>OR($H$84="Non",$H$84="Ne sais pas")</formula>
    </cfRule>
  </conditionalFormatting>
  <conditionalFormatting sqref="K112">
    <cfRule type="expression" dxfId="3337" priority="17">
      <formula>OR($H$84="Non",$H$84="Ne sais pas")</formula>
    </cfRule>
  </conditionalFormatting>
  <conditionalFormatting sqref="K115">
    <cfRule type="expression" dxfId="3336" priority="16">
      <formula>OR($H$84="Non",$H$84="Ne sais pas")</formula>
    </cfRule>
  </conditionalFormatting>
  <conditionalFormatting sqref="K118">
    <cfRule type="expression" dxfId="3335" priority="15">
      <formula>OR($H$84="Non",$H$84="Ne sais pas")</formula>
    </cfRule>
  </conditionalFormatting>
  <conditionalFormatting sqref="K121">
    <cfRule type="expression" dxfId="3334" priority="14">
      <formula>OR($H$84="Non",$H$84="Ne sais pas")</formula>
    </cfRule>
  </conditionalFormatting>
  <conditionalFormatting sqref="K124">
    <cfRule type="expression" dxfId="3333" priority="13">
      <formula>OR($H$84="Non",$H$84="Ne sais pas")</formula>
    </cfRule>
  </conditionalFormatting>
  <conditionalFormatting sqref="K127">
    <cfRule type="expression" dxfId="3332" priority="12">
      <formula>OR($H$84="Non",$H$84="Ne sais pas")</formula>
    </cfRule>
  </conditionalFormatting>
  <conditionalFormatting sqref="K130">
    <cfRule type="expression" dxfId="3331" priority="11">
      <formula>OR($H$84="Non",$H$84="Ne sais pas")</formula>
    </cfRule>
  </conditionalFormatting>
  <conditionalFormatting sqref="K141 F204:F214 K223 K233:K245 F248">
    <cfRule type="containsBlanks" dxfId="3330" priority="195">
      <formula>LEN(TRIM(F141))=0</formula>
    </cfRule>
  </conditionalFormatting>
  <conditionalFormatting sqref="K247">
    <cfRule type="containsBlanks" dxfId="3329" priority="186">
      <formula>LEN(TRIM(K247))=0</formula>
    </cfRule>
  </conditionalFormatting>
  <conditionalFormatting sqref="K19:N23">
    <cfRule type="expression" dxfId="3328" priority="123">
      <formula>OR($I$6="Non",$I$6="Ne sais pas")</formula>
    </cfRule>
    <cfRule type="containsBlanks" dxfId="3327" priority="201">
      <formula>LEN(TRIM(K19))=0</formula>
    </cfRule>
  </conditionalFormatting>
  <conditionalFormatting sqref="L168:L178">
    <cfRule type="expression" dxfId="3326" priority="100">
      <formula>$F$225="Don't know"</formula>
    </cfRule>
    <cfRule type="expression" dxfId="3325" priority="101">
      <formula>$F$225="Non"</formula>
    </cfRule>
    <cfRule type="containsBlanks" dxfId="3324" priority="203">
      <formula>LEN(TRIM(L168))=0</formula>
    </cfRule>
  </conditionalFormatting>
  <conditionalFormatting sqref="L192:M202">
    <cfRule type="expression" dxfId="3323" priority="96">
      <formula>$F$225="Ne sais pas"</formula>
    </cfRule>
    <cfRule type="expression" dxfId="3322" priority="97">
      <formula>$F$225="Non"</formula>
    </cfRule>
  </conditionalFormatting>
  <conditionalFormatting sqref="L10:N10">
    <cfRule type="expression" dxfId="3321" priority="133">
      <formula>OR($I$10="Non",$I$10="Ne sais pas",$I$10="Non applicable")</formula>
    </cfRule>
  </conditionalFormatting>
  <conditionalFormatting sqref="L10:N18">
    <cfRule type="expression" dxfId="3320" priority="124">
      <formula>OR($I$6="Non",$I$6="Ne sais pas")</formula>
    </cfRule>
  </conditionalFormatting>
  <conditionalFormatting sqref="L11:N11">
    <cfRule type="expression" dxfId="3319" priority="132">
      <formula>OR($I$11="Non",$I$11="Ne sais pas",$I$11="Non applicable")</formula>
    </cfRule>
  </conditionalFormatting>
  <conditionalFormatting sqref="L12:N12">
    <cfRule type="expression" dxfId="3318" priority="131">
      <formula>OR($I$12="Non",$I$12="Ne sais pas",$I$12="Non applicable")</formula>
    </cfRule>
  </conditionalFormatting>
  <conditionalFormatting sqref="L13:N13">
    <cfRule type="expression" dxfId="3317" priority="130">
      <formula>OR($I$13="Non",$I$13="Ne sais pas",$I$13="Non applicable")</formula>
    </cfRule>
  </conditionalFormatting>
  <conditionalFormatting sqref="L14:N14">
    <cfRule type="expression" dxfId="3316" priority="129">
      <formula>OR($I$14="Non",$I$14="Ne sais pas",$I$14="Non applicable")</formula>
    </cfRule>
  </conditionalFormatting>
  <conditionalFormatting sqref="L15:N15">
    <cfRule type="expression" dxfId="3315" priority="128">
      <formula>OR($I$15="Non",$I$15="Ne sais pas",$I$15="Non applicable")</formula>
    </cfRule>
  </conditionalFormatting>
  <conditionalFormatting sqref="L16:N16">
    <cfRule type="expression" dxfId="3314" priority="127">
      <formula>OR($I$16="Non",$I$16="Ne sais pas",$I$16="Non applicable")</formula>
    </cfRule>
  </conditionalFormatting>
  <conditionalFormatting sqref="L17:N17">
    <cfRule type="expression" dxfId="3313" priority="125">
      <formula>OR($I$17="Ni l'un ni l'autre",$I$17="Ne sais pas",$I$17="Non applicable")</formula>
    </cfRule>
  </conditionalFormatting>
  <conditionalFormatting sqref="L18:N18">
    <cfRule type="expression" dxfId="3312" priority="39">
      <formula>OR($I$16="No",$I$16="Don't know",$I$16="Not applicable")</formula>
    </cfRule>
    <cfRule type="expression" dxfId="3311" priority="126">
      <formula>OR($I$18="Non",$I$18="Ne sais pas",$I$18="Non applicable")</formula>
    </cfRule>
  </conditionalFormatting>
  <conditionalFormatting sqref="L192:N202">
    <cfRule type="containsBlanks" dxfId="3310" priority="204">
      <formula>LEN(TRIM(L192))=0</formula>
    </cfRule>
  </conditionalFormatting>
  <conditionalFormatting sqref="O52:O56">
    <cfRule type="containsBlanks" dxfId="3309" priority="146">
      <formula>LEN(TRIM(O52))=0</formula>
    </cfRule>
  </conditionalFormatting>
  <dataValidations count="98">
    <dataValidation type="list" allowBlank="1" showInputMessage="1" showErrorMessage="1" sqref="J326:K326 J332:K332 J338:K338 J344:K344 J350:K350 J356:K356 J362:K362 J368:K368" xr:uid="{5EF57E94-D2FF-46AD-9A8B-B0CAB2BBA87A}">
      <formula1>"Présélectionné par l'OMS, SRA, Présélectionné par l'OMS et SRA,Aucun produit préselectionné par l'OMS ou SRA enregistré,Ne sais pas"</formula1>
    </dataValidation>
    <dataValidation type="list" allowBlank="1" showInputMessage="1" showErrorMessage="1" sqref="J330:K330 J336:K336 J342:K342 J348:K348 J360:K360 J366:K366 J372:K372 J354:K354" xr:uid="{154CA9BB-59BC-49EC-8A4D-8EBF8D4C5411}">
      <formula1>"0,1,2 ou plus,Ne sais pas"</formula1>
    </dataValidation>
    <dataValidation type="list" allowBlank="1" showInputMessage="1" showErrorMessage="1" sqref="H311:J311" xr:uid="{1613398A-9E65-4520-B152-67B446F82AFC}">
      <formula1>"Oui certifié ISO, Oui présélectioné par l'OMS, Oui certifié ISO et présélectionné par l'OMS,Ni l'un ni l'autre, Ne sais pas, Non applicable"</formula1>
    </dataValidation>
    <dataValidation type="list" allowBlank="1" showInputMessage="1" showErrorMessage="1" sqref="F253:G253" xr:uid="{123C3506-14C6-402B-B08E-ED4B05B2E0B6}">
      <formula1>"Oui : Mobilisation/implication communautaire importante,Oui : Une certaine mobilisation/implication communautaire,Non,Ne sais pas"</formula1>
    </dataValidation>
    <dataValidation type="list" allowBlank="1" showInputMessage="1" showErrorMessage="1" sqref="F251:G251" xr:uid="{DD1A6331-2ABB-4323-BAB9-90848AD8DDE3}">
      <formula1>"Oui : Médias importants,Oui : Certains médias,Non,Ne sais pas"</formula1>
    </dataValidation>
    <dataValidation type="list" allowBlank="1" showInputMessage="1" showErrorMessage="1" sqref="G151:G164 H155:I164 H151:I153 J151:J164 K151:L153 K155:L164" xr:uid="{55843C64-3FBF-417A-BF3E-34823CBBF681}">
      <formula1>"Travailleur de santé communautaire (ou équivalent),Infirmier auxiliaire,Sage-femme infirmière auxiliaire,Infirmier,Pharmacie, Responsable médical, Médecin, Ne sais pas, Non applicable"</formula1>
    </dataValidation>
    <dataValidation type="list" allowBlank="1" showInputMessage="1" showErrorMessage="1" sqref="H144:J144" xr:uid="{19C71490-EADF-4741-AD1A-9941242EDED4}">
      <formula1>"Oui un niveau élevé de mise en œuvre, Oui une certaine mise en œuvre,Mise en œuvre minimale ou inexistante, Ne sais pas, Non applicable (aucune stratégie)"</formula1>
    </dataValidation>
    <dataValidation type="list" allowBlank="1" showInputMessage="1" showErrorMessage="1" sqref="J67:J70" xr:uid="{DB3DB79C-BB5C-497C-A469-2EA2AE76DE50}">
      <formula1>"Oui, Non, Ne sais pas,Non applicable"</formula1>
    </dataValidation>
    <dataValidation type="list" allowBlank="1" showInputMessage="1" showErrorMessage="1" error="Choisissez une réponse dans la liste déroulante." prompt="Choisissez une réponse dans la liste déroulante." sqref="G68:I70" xr:uid="{5B6B7B3E-80B9-4169-A4C0-461B5267B039}">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I17" xr:uid="{F8682D6A-711D-4345-B250-D97B95A422C8}">
      <formula1>"Ministère des Finances, Ministère de la Planification,Les deux,Ni l'un ni l'autre,Ne sais pas, Non applicable"</formula1>
    </dataValidation>
    <dataValidation type="list" allowBlank="1" showInputMessage="1" showErrorMessage="1" sqref="F277:G277" xr:uid="{832A1727-B8F1-470C-9C40-71DA60B57C3B}">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allowBlank="1" showInputMessage="1" showErrorMessage="1" sqref="G256" xr:uid="{F5B46AE7-DF69-4CF1-AEC1-4AE01ED461AB}">
      <formula1>"0 %,1 à 10 %,11 à 20 %,21 à 30 %,31 à 40 %,41 à 50 %,51 à 60 %,61 à 70 %,71 à 80 %,81 à 100 %,Ne sais pas,Non applicable"</formula1>
    </dataValidation>
    <dataValidation type="list" allowBlank="1" showInputMessage="1" showErrorMessage="1" sqref="F254:G254 H380:I380 H382:H383 I382" xr:uid="{6508FBCD-1C8D-44E5-B234-20AF11434A6D}">
      <formula1>"Oui,Non,Ne sais pas"</formula1>
    </dataValidation>
    <dataValidation type="list" allowBlank="1" showInputMessage="1" showErrorMessage="1" sqref="F252:G252" xr:uid="{E6F5CBF4-1220-41EB-9ACA-12CA444D17FC}">
      <formula1>"Oui : Sensibilisation/éducation intensive par téléphone, Oui : Une certaine sensibilisation/éducation par téléphone, Non, Ne sais pas"</formula1>
    </dataValidation>
    <dataValidation type="list" allowBlank="1" showInputMessage="1" showErrorMessage="1" sqref="F250:G250" xr:uid="{B7E10B0D-6619-48C7-A91A-FC5FD4AAC8BA}">
      <formula1>"Oui : Marketing social important,Oui : Un certain marketing social,Non,Ne sais pas"</formula1>
    </dataValidation>
    <dataValidation allowBlank="1" showInputMessage="1" showErrorMessage="1" error="Choisissez une réponse dans la liste déroulante." sqref="K19" xr:uid="{17D75E37-76B0-45C8-9746-331F92055E03}"/>
    <dataValidation type="list" allowBlank="1" showInputMessage="1" showErrorMessage="1" sqref="F276:G276" xr:uid="{CA6EC9B7-028A-4255-897E-EA15618D6064}">
      <formula1>"Oui : Tous les sites de marketing social sont inclus, Oui : Certains sites de marketing social sont inclus,Aucun, Ne sais pas, Non applicable (aucun LMIS)"</formula1>
    </dataValidation>
    <dataValidation type="list" allowBlank="1" showInputMessage="1" showErrorMessage="1" sqref="F275:G275" xr:uid="{5154FFD2-A917-4D3A-928D-A1D4E2117C39}">
      <formula1>"Oui : Toutes les installations des ONG sont incluses, Oui : Certaines des installations des ONG sont incluses,Aucun, Ne sais pas, Non applicable (aucun LMIS)"</formula1>
    </dataValidation>
    <dataValidation type="list" allowBlank="1" showInputMessage="1" showErrorMessage="1" sqref="F274:G274" xr:uid="{3D9F6608-A9C9-4ED7-B86A-ED4C74D67AEE}">
      <formula1>"Oui : Tous les installations du secteur privé sont incluses, Oui : Certaines installations du secteur privé sont incluses,Aucun, Ne sais pas, Non applicable (aucun LMIS)"</formula1>
    </dataValidation>
    <dataValidation type="list" allowBlank="1" showInputMessage="1" showErrorMessage="1" sqref="F273:G273" xr:uid="{246FE18E-8373-442D-A175-F47503E46D17}">
      <formula1>"Oui : Tous les installations du secteur public sont incluses, Oui : Certaines installations du secteur public sont incluses,Aucun, Ne sais pas, Non applicable (aucun LMIS)"</formula1>
    </dataValidation>
    <dataValidation type="list" allowBlank="1" showInputMessage="1" showErrorMessage="1" sqref="H376:I376" xr:uid="{95492AE7-4F96-44EA-991F-021C5501C883}">
      <formula1>"Oui (plan PSE avec composant FP/RH),Aucun plan PSE commencé/élaboré,Oui plan PSE mais aucun composant FP/RH,Ne sais pas"</formula1>
    </dataValidation>
    <dataValidation type="list" allowBlank="1" showInputMessage="1" showErrorMessage="1" sqref="H319:J319" xr:uid="{8CA9BECD-BDCB-41E5-AF20-C56DBD34607E}">
      <formula1>"0 à 25 %,26 à 50 %,51 à 75 %,76 à 100 %, Ne sais pas, Non applicable"</formula1>
    </dataValidation>
    <dataValidation type="list" allowBlank="1" showInputMessage="1" showErrorMessage="1" sqref="H309:J309 F73:F75 H217:J220" xr:uid="{9A3402AA-0D7C-4BE8-81B4-B57CFCD9D2E4}">
      <formula1>"Oui,Non,Ne sais pas,Non applicable"</formula1>
    </dataValidation>
    <dataValidation type="list" allowBlank="1" showInputMessage="1" showErrorMessage="1" sqref="H315:J315" xr:uid="{BC6EDFFD-F83B-40CF-BEEC-6183C2791477}">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7:J317" xr:uid="{8B7E0C20-3155-4E00-919D-8979371C560E}">
      <formula1>"0,1,2 à 3,Plus de 3, Ne sais pas"</formula1>
    </dataValidation>
    <dataValidation type="list" allowBlank="1" showInputMessage="1" showErrorMessage="1" sqref="J363 J369 J333 J339 J345 J351 J357 J327" xr:uid="{95055E31-0D80-4D74-8994-5A456305B180}">
      <formula1>"0,1,2 à 3,Plus de 3,Ne sais pas"</formula1>
    </dataValidation>
    <dataValidation type="list" allowBlank="1" showInputMessage="1" showErrorMessage="1" sqref="H309" xr:uid="{405A3554-9964-4A57-BC2D-CD3F6F472F54}">
      <formula1>"Oui,Non,Ne sais pas, Non applicable"</formula1>
    </dataValidation>
    <dataValidation type="list" allowBlank="1" showInputMessage="1" showErrorMessage="1" sqref="H308:J308" xr:uid="{D5E881C0-2786-4BA8-9F33-014D0D80A2FB}">
      <formula1>"Moins de 6 mois, De 6 mois à moins d'1 an, D'1 an à 18 mois, Plus de 18 mois,Ne sais pas, Non applicable"</formula1>
    </dataValidation>
    <dataValidation type="list" allowBlank="1" showInputMessage="1" showErrorMessage="1" error="Choisissez une réponse dans la liste déroulante." sqref="I19:I20" xr:uid="{0A0E21E1-EA35-4F68-9F88-E4CB6016671D}">
      <formula1>"Oui, Non, Ne sais pas, Non applicable"</formula1>
    </dataValidation>
    <dataValidation type="list" allowBlank="1" showInputMessage="1" showErrorMessage="1" sqref="H312:J313" xr:uid="{02D268CE-DAD3-4FDF-BEB5-D20E17E4AD7D}">
      <formula1>"La plupart ont été testés, Certains ont été testés, Aucun n'a été testé, Ne sais pas, Non applicable"</formula1>
    </dataValidation>
    <dataValidation type="list" allowBlank="1" showInputMessage="1" showErrorMessage="1" sqref="J165:L165" xr:uid="{CCDD0D2B-AA4E-4783-812B-E1F63C997E39}">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52:F56" xr:uid="{FE9F8BAC-375E-4715-A9CD-EA347B138BCF}">
      <formula1>"En nature, Argent liquide, Ne sais pas, Non applicable"</formula1>
    </dataValidation>
    <dataValidation type="list" allowBlank="1" showInputMessage="1" showErrorMessage="1" sqref="F168:F178 I6 I42 F192:F202 K233:K245 H373:H374 G139 H147:J147 H145:J145 J33 F263 F180:F190 F204:F214 H215:J215 G269 H84 F47 J35 F45 G125:J126 G131:J132 G95:J96 G128:J129 G98:J99 G101:J102 G104:J105 G107:J108 G110:J111 G113:J114 G116:J117 G119:J120 G122:J123 G135:J136" xr:uid="{15DFB552-12A5-48AB-9CEC-331D781DA382}">
      <formula1>"Oui, Non, Ne sais pas"</formula1>
    </dataValidation>
    <dataValidation type="list" allowBlank="1" showInputMessage="1" showErrorMessage="1" sqref="J25 H25" xr:uid="{DA411280-8935-44C0-B075-787CB3CAA193}">
      <formula1>"Janvier, Février, Mars, Avril, Mai, Juin, Juillet, Août, Septembre, Octobre, Novembre, Décembre"</formula1>
    </dataValidation>
    <dataValidation type="list" allowBlank="1" showInputMessage="1" showErrorMessage="1" error="Choisissez une réponse dans la liste déroulante." sqref="I21" xr:uid="{9A0514E7-9E24-481E-B60B-942FC53EFE72}">
      <formula1>"0 fois, 1 fois, 2 à 3 fois, 4 fois ou plus, Ne sais pas"</formula1>
    </dataValidation>
    <dataValidation type="list" allowBlank="1" showInputMessage="1" showErrorMessage="1" sqref="F264:F267 H318 L168:L178 H310 H223:H225 H230 H227 I22:I23 F77:G80 H320 H143:J143 I18 H322 H314 F258 M168:N168 I10:I16 H305:H306 F260:F262 L192:N202" xr:uid="{2498ACCA-0173-4790-90A8-28EB9A1A64B7}">
      <formula1>"Oui, Non, Ne sais pas, Non applicable"</formula1>
    </dataValidation>
    <dataValidation type="list" allowBlank="1" showInputMessage="1" showErrorMessage="1" sqref="G271" xr:uid="{998BCE88-D44E-4E7B-8E86-754CC108FDF8}">
      <formula1>"Oui, Non, Ne sais pas, Non applicable (aucun LMIS)"</formula1>
    </dataValidation>
    <dataValidation type="list" allowBlank="1" showInputMessage="1" showErrorMessage="1" sqref="H26 J26" xr:uid="{C23333CD-EA0A-4E7F-AC12-9D47E6E2DA88}">
      <formula1>"2017,2018,2019,2020,2021,2022,2023"</formula1>
    </dataValidation>
    <dataValidation type="list" allowBlank="1" showInputMessage="1" showErrorMessage="1" sqref="M52:M56 M45 M47" xr:uid="{B56A5E1E-B493-4DF0-A412-44699F0D135F}">
      <formula1>"Achat/B.P. date,Date d'expédition,Date de livraison,Autre,Inconnu,Non applicable"</formula1>
    </dataValidation>
    <dataValidation type="list" allowBlank="1" showInputMessage="1" showErrorMessage="1" sqref="F257" xr:uid="{A3F877FD-FFD5-4A02-AAAC-A7BD7927451A}">
      <formula1>"Oui, Non"</formula1>
    </dataValidation>
    <dataValidation type="list" allowBlank="1" showInputMessage="1" showErrorMessage="1" sqref="P28 P270:P271" xr:uid="{8E800F12-22E7-4DF3-AF23-3424C6290046}">
      <formula1>#REF!</formula1>
    </dataValidation>
    <dataValidation type="list" allowBlank="1" showInputMessage="1" showErrorMessage="1" sqref="H377:I377" xr:uid="{4A7AA798-4CE5-4F72-B8A7-5FFDBC4B9E35}">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H385:I385" xr:uid="{76F62226-2A9F-4866-9409-4B9F74B2200C}">
      <formula1>"Totalité ou majorité de la ligne budgétaire transférée à la réponse COVID, Une partie du budget a été transférée, Aucune partie du budget n'a été transférée (c'est-à-dire aucun impact), Inconnu, Non applicable"</formula1>
    </dataValidation>
    <dataValidation type="list" allowBlank="1" showInputMessage="1" showErrorMessage="1" sqref="H386:I386" xr:uid="{80A6C627-DCB1-400F-802D-744A7311B0F7}">
      <formula1>"Impact élevé, Impact moyen, Impact faible, Aucun impact, Inconnu"</formula1>
    </dataValidation>
    <dataValidation allowBlank="1" showInputMessage="1" showErrorMessage="1" error="Entrez une valeur numérique ici uniquement (en USD)." sqref="J27 H231:J231" xr:uid="{06C3D5F1-CB4B-40C0-AEF7-3E3839B876FB}"/>
    <dataValidation type="decimal" allowBlank="1" showInputMessage="1" showErrorMessage="1" error="Entrez une valeur numérique ici seulement (en USD)." sqref="I86:J86" xr:uid="{A9964F07-F475-47DE-8DD7-2C1F792F657B}">
      <formula1>0</formula1>
      <formula2>100000000</formula2>
    </dataValidation>
    <dataValidation type="decimal" allowBlank="1" showInputMessage="1" showErrorMessage="1" error="Entrez une quantité numérique ici seulement." sqref="K45:L45 K47:L47 K52:L56" xr:uid="{21574100-639C-45D7-8D5D-2BC2948FA89B}">
      <formula1>0</formula1>
      <formula2>1000000000</formula2>
    </dataValidation>
    <dataValidation type="custom" allowBlank="1" showInputMessage="1" showErrorMessage="1" error="Ce nombre doit être supérieur ou égal au nombre d'observations de rupture de stock (Colonne H)." sqref="L290:L295 L281:L284 L286:L288 I281:I284 I286:I288 I290:I295 I297:I299 L297:L299" xr:uid="{697DBE3F-4B38-4727-ADD6-9A9E329D710C}">
      <formula1>I281&gt;=H281</formula1>
    </dataValidation>
    <dataValidation type="custom" operator="lessThanOrEqual" allowBlank="1" showInputMessage="1" showErrorMessage="1" error="Ce nombre ne peut pas dépasser le nombre total d'observations du statut des stocks (colonne I)." sqref="K290:K295 K281:K284 K286:K288 H281:H284 H286:H288 H290:H295 H297:H299 K297:K299" xr:uid="{4A23ADC2-CE2C-477F-9B19-87455C56EF8C}">
      <formula1>H281&lt;=I281</formula1>
    </dataValidation>
    <dataValidation type="list" allowBlank="1" showInputMessage="1" showErrorMessage="1" sqref="H304:J304" xr:uid="{7EE89597-9650-4C4C-9F0B-2A10A9F3B964}">
      <formula1>"Oui, Non, Ne sais pas, Non applicable (pas d'ANRP)"</formula1>
    </dataValidation>
    <dataValidation type="list" allowBlank="1" showInputMessage="1" showErrorMessage="1" sqref="H29:J29" xr:uid="{87AD3014-3354-44FF-8721-5C8409ED4688}">
      <formula1>"Gouvernement - Niveau central, Gouvernement - Niveau infranational, Gouvernement des États-Unis (USG), UNFPA, Autres bailleurs de fonds, Autre, Ne sais pas"</formula1>
    </dataValidation>
    <dataValidation type="list" allowBlank="1" showInputMessage="1" showErrorMessage="1" sqref="H388:I388" xr:uid="{7527BAEB-022A-4E2F-AC1F-3CA2E8557509}">
      <formula1>"Maintien, Augmentation, Intégration, Réduction, Élimination, Ne sais pas,Non applicable"</formula1>
    </dataValidation>
    <dataValidation type="list" allowBlank="1" showInputMessage="1" showErrorMessage="1" sqref="H31:J31" xr:uid="{D9E228AA-625B-47C9-8997-15B47E2AD217}">
      <formula1>"Une fois par an, Deux fois par an, Une fois par trimestre, Une fois par mois, Autre, Ne sais pas"</formula1>
    </dataValidation>
    <dataValidation allowBlank="1" showInputMessage="1" showErrorMessage="1" error="Entrez une valeur numérique ici seulement (en USD)." sqref="G38:G39 G45:H45 G47:H47 G52:H56" xr:uid="{889DCD85-A63A-4516-8FC7-83497EEAEA83}"/>
    <dataValidation type="list" allowBlank="1" showInputMessage="1" showErrorMessage="1" sqref="H384:I384" xr:uid="{E2B3BA6D-5816-416A-9715-1C6232180552}">
      <formula1>"Aucun impact, Réunions moins fréquentes, Réunions impossibles, Ne sais pas, Non applicable (pas de comité)"</formula1>
    </dataValidation>
    <dataValidation type="list" allowBlank="1" showInputMessage="1" showErrorMessage="1" sqref="O19" xr:uid="{203B458E-3170-4E17-9791-8C975C328BD4}">
      <formula1>$C$3:$C$5</formula1>
    </dataValidation>
    <dataValidation type="list" allowBlank="1" showInputMessage="1" showErrorMessage="1" sqref="O20" xr:uid="{0AE30175-8834-4C1B-8A91-81B82D612D35}">
      <formula1>$D$3:$D$4</formula1>
    </dataValidation>
    <dataValidation type="list" allowBlank="1" showInputMessage="1" showErrorMessage="1" sqref="O21:O23" xr:uid="{828BF42C-1D23-4B6D-B3FF-597E51A92122}">
      <formula1>$E$3:$E$4</formula1>
    </dataValidation>
    <dataValidation type="list" allowBlank="1" showInputMessage="1" showErrorMessage="1" sqref="O25:O26" xr:uid="{FE47EAF8-B290-41EF-BCA9-2E71AE29BEEE}">
      <formula1>$F$3:$F$6</formula1>
    </dataValidation>
    <dataValidation type="list" allowBlank="1" showInputMessage="1" showErrorMessage="1" sqref="O31:O32" xr:uid="{89C7D9AF-AA07-4D51-8F58-FDBF738D434A}">
      <formula1>$H$3:$H$4</formula1>
    </dataValidation>
    <dataValidation type="list" allowBlank="1" showInputMessage="1" showErrorMessage="1" sqref="O33" xr:uid="{DFADB3CA-CD54-42C7-B921-1ACEF50A0EF4}">
      <formula1>$I$3:$I$4</formula1>
    </dataValidation>
    <dataValidation type="list" allowBlank="1" showInputMessage="1" showErrorMessage="1" sqref="O35 O42" xr:uid="{7C7E30B0-4845-4779-8E14-AF149C859EB0}">
      <formula1>$J$3:$J$7</formula1>
    </dataValidation>
    <dataValidation type="list" allowBlank="1" showInputMessage="1" showErrorMessage="1" sqref="O44:O49" xr:uid="{32884D83-BA1C-4B4E-BB64-B332A109A471}">
      <formula1>$K$3:$K$7</formula1>
    </dataValidation>
    <dataValidation type="list" allowBlank="1" showInputMessage="1" showErrorMessage="1" sqref="O52" xr:uid="{AF4065E0-A122-40AB-91FC-57D88B069163}">
      <formula1>$L$3:$L$4</formula1>
    </dataValidation>
    <dataValidation type="list" allowBlank="1" showInputMessage="1" showErrorMessage="1" sqref="O53:O55" xr:uid="{194BC514-C27A-4085-8157-80906B56A6B3}">
      <formula1>$M$3:$M$4</formula1>
    </dataValidation>
    <dataValidation type="list" allowBlank="1" showInputMessage="1" showErrorMessage="1" sqref="O56" xr:uid="{114A8C3E-97C5-4070-9632-21448C801144}">
      <formula1>$O$3:$O$4</formula1>
    </dataValidation>
    <dataValidation type="list" allowBlank="1" showInputMessage="1" showErrorMessage="1" sqref="O73:O81 O66:O71" xr:uid="{4ABE5487-8022-4ACE-A693-9EEECC84BB20}">
      <formula1>$P$3:$P$7</formula1>
    </dataValidation>
    <dataValidation type="list" allowBlank="1" showInputMessage="1" showErrorMessage="1" sqref="O84" xr:uid="{D7EDBBA7-9346-49AF-97FF-75C1D484D7E6}">
      <formula1>$Q$3:$Q$6</formula1>
    </dataValidation>
    <dataValidation type="list" allowBlank="1" showInputMessage="1" showErrorMessage="1" sqref="O91" xr:uid="{6F8FEC2E-7CE7-4DDD-8C69-48FC37E372E6}">
      <formula1>$R$3:$R$8</formula1>
    </dataValidation>
    <dataValidation type="list" allowBlank="1" showInputMessage="1" showErrorMessage="1" sqref="O139" xr:uid="{B2081896-FECE-46B4-8F26-516E0CE8B63C}">
      <formula1>$S$3:$S$4</formula1>
    </dataValidation>
    <dataValidation type="list" allowBlank="1" showInputMessage="1" showErrorMessage="1" sqref="O145:O148" xr:uid="{8151749A-E59B-40D3-8D0B-A73F313542FA}">
      <formula1>$T$3:$T$8</formula1>
    </dataValidation>
    <dataValidation type="list" allowBlank="1" showInputMessage="1" showErrorMessage="1" sqref="O150:O165" xr:uid="{67860F94-31D4-438B-B0C2-46C37C74DCF5}">
      <formula1>$U$3:$U$5</formula1>
    </dataValidation>
    <dataValidation type="list" allowBlank="1" showInputMessage="1" showErrorMessage="1" sqref="O167:O178 O191:O202" xr:uid="{0179FB70-DBD8-40DA-8BB6-6C8AC3DAB91D}">
      <formula1>$V$3:$V$8</formula1>
    </dataValidation>
    <dataValidation type="list" allowBlank="1" showInputMessage="1" showErrorMessage="1" sqref="O179:O190 O203:O214" xr:uid="{5D30315F-05D7-4631-B509-D46433BDD205}">
      <formula1>$W$3:$W$6</formula1>
    </dataValidation>
    <dataValidation type="list" allowBlank="1" showInputMessage="1" showErrorMessage="1" sqref="O215:O221" xr:uid="{9B4FBC91-2EFA-4F2F-B618-22B988FDA626}">
      <formula1>$X$3:$X$4</formula1>
    </dataValidation>
    <dataValidation type="list" allowBlank="1" showInputMessage="1" showErrorMessage="1" sqref="O222:O226" xr:uid="{2B7C2D23-CEA0-405C-BB53-B3224BC46310}">
      <formula1>$Y$3:$Y$6</formula1>
    </dataValidation>
    <dataValidation type="list" allowBlank="1" showInputMessage="1" showErrorMessage="1" sqref="O227:O228" xr:uid="{DA86B6C9-24CB-40F0-B84E-EDB47423D294}">
      <formula1>$Z$3:$Z$5</formula1>
    </dataValidation>
    <dataValidation type="list" allowBlank="1" showInputMessage="1" showErrorMessage="1" sqref="O230:O231" xr:uid="{E45E94A4-8D75-4557-83F7-65D14495911C}">
      <formula1>$AA$3:$AA$4</formula1>
    </dataValidation>
    <dataValidation type="list" allowBlank="1" showInputMessage="1" showErrorMessage="1" sqref="O232:O248" xr:uid="{A947DFCA-BC6F-4AEA-A0C5-44D93E5AC08D}">
      <formula1>$AB$3:$AB$4</formula1>
    </dataValidation>
    <dataValidation type="list" allowBlank="1" showInputMessage="1" showErrorMessage="1" sqref="O249:O255" xr:uid="{3170EB69-C494-4A16-B253-CFDE864FF06A}">
      <formula1>$AC$3:$AC$7</formula1>
    </dataValidation>
    <dataValidation type="list" allowBlank="1" showInputMessage="1" showErrorMessage="1" sqref="O256" xr:uid="{2F914B45-45E3-4797-872B-B686B9D2FD6C}">
      <formula1>$AD$3:$AD$5</formula1>
    </dataValidation>
    <dataValidation type="list" allowBlank="1" showInputMessage="1" showErrorMessage="1" sqref="O263:O267" xr:uid="{16E0A0AE-326E-4F64-8568-7924050F924F}">
      <formula1>$AF$3:$AF$4</formula1>
    </dataValidation>
    <dataValidation type="list" allowBlank="1" showInputMessage="1" showErrorMessage="1" sqref="O269:O277" xr:uid="{33C29B63-2DEE-4EC3-B0F9-3FD701D2F7D8}">
      <formula1>$AG$3:$AG$4</formula1>
    </dataValidation>
    <dataValidation type="list" allowBlank="1" showInputMessage="1" showErrorMessage="1" sqref="O279" xr:uid="{6D8A6CBE-5A0C-40A8-B3CD-5AD3EAB158B2}">
      <formula1>$AH$3:$AH$7</formula1>
    </dataValidation>
    <dataValidation type="list" allowBlank="1" showInputMessage="1" showErrorMessage="1" sqref="O304" xr:uid="{6F0C1CEB-38CA-4444-A690-0B9230902DA5}">
      <formula1>$AJ$3:$AJ$4</formula1>
    </dataValidation>
    <dataValidation type="list" allowBlank="1" showInputMessage="1" showErrorMessage="1" sqref="O305:O309" xr:uid="{A374EE4E-B319-4F94-8FC2-5955FF7BCDE5}">
      <formula1>$AK$3:$AK$4</formula1>
    </dataValidation>
    <dataValidation type="list" allowBlank="1" showInputMessage="1" showErrorMessage="1" sqref="O310:O313" xr:uid="{47E726C8-2722-432D-A466-26C6AE9E3770}">
      <formula1>$AL$3:$AL$5</formula1>
    </dataValidation>
    <dataValidation type="list" allowBlank="1" showInputMessage="1" showErrorMessage="1" sqref="O314:O315" xr:uid="{FE68A963-6BB4-4C8A-8AF6-44CBCB2191B9}">
      <formula1>$AM$3:$AM$4</formula1>
    </dataValidation>
    <dataValidation type="list" allowBlank="1" showInputMessage="1" showErrorMessage="1" sqref="O317:O322" xr:uid="{36466A63-C55F-4E4D-92E2-D89832C33584}">
      <formula1>$AN$3:$AN$5</formula1>
    </dataValidation>
    <dataValidation type="list" allowBlank="1" showInputMessage="1" showErrorMessage="1" sqref="O324:O372" xr:uid="{500C3AC4-D075-4EB0-A38A-65E75C136D65}">
      <formula1>$AO$3:$AO$4</formula1>
    </dataValidation>
    <dataValidation type="list" allowBlank="1" showInputMessage="1" showErrorMessage="1" sqref="O373" xr:uid="{46C7E2C2-6593-4194-B997-CC44D422831F}">
      <formula1>$AP$3:$AP$4</formula1>
    </dataValidation>
    <dataValidation type="list" allowBlank="1" showInputMessage="1" showErrorMessage="1" sqref="O374:O375" xr:uid="{D9E0517C-C31F-43C5-BCA0-E258B665B472}">
      <formula1>$AQ$3:$AQ$5</formula1>
    </dataValidation>
    <dataValidation type="list" allowBlank="1" showInputMessage="1" showErrorMessage="1" sqref="O376" xr:uid="{449652AE-471C-4E83-834E-1DF915ACFE64}">
      <formula1>$AR$3:$AR$4</formula1>
    </dataValidation>
    <dataValidation type="list" allowBlank="1" showInputMessage="1" showErrorMessage="1" sqref="O6" xr:uid="{906EADFC-AD9F-4716-AD80-B2571C316A40}">
      <formula1>$B$3:$B$5</formula1>
    </dataValidation>
    <dataValidation type="list" allowBlank="1" showInputMessage="1" showErrorMessage="1" sqref="O282:O284" xr:uid="{78640609-DD64-467B-BA83-B62EB802DAE5}">
      <formula1>$AI$3:$AI$8</formula1>
    </dataValidation>
    <dataValidation type="list" allowBlank="1" showInputMessage="1" showErrorMessage="1" sqref="O27:O30" xr:uid="{52E09F44-0D86-4A89-9141-023C21F430A6}">
      <formula1>$G$3:$G$6</formula1>
    </dataValidation>
    <dataValidation type="list" allowBlank="1" showInputMessage="1" showErrorMessage="1" sqref="O257:O262" xr:uid="{A56B8E05-0209-4AD8-8941-01EA0116705A}">
      <formula1>$AE$3:$AE$5</formula1>
    </dataValidation>
    <dataValidation type="list" allowBlank="1" showInputMessage="1" showErrorMessage="1" sqref="E3" xr:uid="{CB0A8CB9-8EAE-4B66-9F67-3CED99C6D7DC}">
      <formula1>$A$3:$A$133</formula1>
    </dataValidation>
  </dataValidations>
  <hyperlinks>
    <hyperlink ref="G2:O2" location="'All Country Summary (2023)'!A1" display="Go to summary page" xr:uid="{6A59FE59-A5E5-48E5-A0D0-680B702590A1}"/>
  </hyperlinks>
  <pageMargins left="0.25" right="0.25" top="0.75" bottom="0.75" header="0.3" footer="0.3"/>
  <pageSetup paperSize="141" scale="75"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ED0AD-2F17-49A6-924D-ECAB1A519849}">
  <sheetPr>
    <tabColor rgb="FFCC00CC"/>
  </sheetPr>
  <dimension ref="A1:Q390"/>
  <sheetViews>
    <sheetView showGridLines="0" zoomScale="90" zoomScaleNormal="90" workbookViewId="0">
      <selection activeCell="K6" sqref="K6:N6"/>
    </sheetView>
  </sheetViews>
  <sheetFormatPr defaultColWidth="8.85546875" defaultRowHeight="14.45"/>
  <cols>
    <col min="1" max="1" width="2.140625" customWidth="1"/>
    <col min="2" max="2" width="9.42578125" customWidth="1"/>
    <col min="3" max="3" width="3.140625" customWidth="1"/>
    <col min="4" max="4" width="16.140625" customWidth="1"/>
    <col min="5" max="5" width="61" customWidth="1"/>
    <col min="6" max="6" width="14.85546875" customWidth="1"/>
    <col min="7" max="7" width="20" customWidth="1"/>
    <col min="8" max="8" width="18.140625" customWidth="1"/>
    <col min="9" max="9" width="38.42578125" customWidth="1"/>
    <col min="10" max="10" width="18.140625" customWidth="1"/>
    <col min="11" max="11" width="19.85546875" customWidth="1"/>
    <col min="12" max="13" width="17.85546875" customWidth="1"/>
    <col min="14" max="14" width="34.140625" customWidth="1"/>
    <col min="15" max="15" width="60.140625" customWidth="1"/>
    <col min="16" max="16" width="60.42578125" customWidth="1"/>
  </cols>
  <sheetData>
    <row r="1" spans="2:16" ht="60.75" customHeight="1">
      <c r="F1" s="2128"/>
      <c r="G1" s="2128"/>
      <c r="H1" s="2128"/>
      <c r="I1" s="2128"/>
      <c r="J1" s="2128"/>
      <c r="K1" s="2128"/>
      <c r="L1" s="2128"/>
      <c r="M1" s="2128"/>
      <c r="N1" s="2128"/>
    </row>
    <row r="2" spans="2:16" s="172" customFormat="1" ht="52.5" customHeight="1">
      <c r="B2" s="2129" t="s">
        <v>826</v>
      </c>
      <c r="C2" s="2129"/>
      <c r="D2" s="2129"/>
      <c r="E2" s="2129"/>
      <c r="F2" s="2129"/>
      <c r="G2" s="2129"/>
      <c r="H2" s="169"/>
      <c r="I2" s="169"/>
      <c r="J2" s="169"/>
      <c r="K2" s="170"/>
      <c r="L2" s="170"/>
      <c r="M2" s="170"/>
      <c r="N2" s="171"/>
    </row>
    <row r="3" spans="2:16" ht="36" customHeight="1">
      <c r="B3" s="173"/>
      <c r="C3" s="174"/>
      <c r="D3" s="175" t="s">
        <v>827</v>
      </c>
      <c r="E3" s="176" t="s">
        <v>4652</v>
      </c>
      <c r="F3" s="177" t="s">
        <v>829</v>
      </c>
      <c r="G3" s="2130" t="s">
        <v>830</v>
      </c>
      <c r="H3" s="2130"/>
      <c r="I3" s="2130"/>
      <c r="J3" s="2130"/>
      <c r="K3" s="2130"/>
      <c r="L3" s="2130"/>
      <c r="M3" s="2130"/>
      <c r="N3" s="2130"/>
      <c r="O3" s="2130"/>
    </row>
    <row r="4" spans="2:16" ht="39" customHeight="1">
      <c r="B4" s="1402" t="s">
        <v>831</v>
      </c>
      <c r="C4" s="1402"/>
      <c r="D4" s="1402"/>
      <c r="E4" s="1402"/>
      <c r="F4" s="1402"/>
      <c r="G4" s="1402"/>
      <c r="H4" s="1402"/>
      <c r="I4" s="1402"/>
      <c r="J4" s="1402"/>
      <c r="K4" s="1402"/>
      <c r="L4" s="1402"/>
      <c r="M4" s="1402"/>
      <c r="N4" s="1402"/>
    </row>
    <row r="5" spans="2:16" ht="23.25" customHeight="1">
      <c r="B5" s="1416" t="s">
        <v>832</v>
      </c>
      <c r="C5" s="1417"/>
      <c r="D5" s="1417"/>
      <c r="E5" s="1417"/>
      <c r="F5" s="1417"/>
      <c r="G5" s="1417"/>
      <c r="H5" s="1417"/>
      <c r="I5" s="1417"/>
      <c r="J5" s="1417"/>
      <c r="K5" s="1417"/>
      <c r="L5" s="1417"/>
      <c r="M5" s="1417"/>
      <c r="N5" s="1417"/>
      <c r="O5" s="1417"/>
      <c r="P5" s="1418"/>
    </row>
    <row r="6" spans="2:16" ht="100.5" customHeight="1">
      <c r="B6" s="525" t="s">
        <v>390</v>
      </c>
      <c r="C6" s="2531" t="s">
        <v>833</v>
      </c>
      <c r="D6" s="2531"/>
      <c r="E6" s="2531"/>
      <c r="F6" s="2531"/>
      <c r="G6" s="2531"/>
      <c r="H6" s="2532"/>
      <c r="I6" s="526" t="s">
        <v>834</v>
      </c>
      <c r="J6" s="527" t="s">
        <v>835</v>
      </c>
      <c r="K6" s="2741"/>
      <c r="L6" s="2742"/>
      <c r="M6" s="2742"/>
      <c r="N6" s="2743"/>
      <c r="O6" s="2779" t="s">
        <v>4653</v>
      </c>
      <c r="P6" s="1067"/>
    </row>
    <row r="7" spans="2:16" ht="24" customHeight="1">
      <c r="B7" s="2580" t="s">
        <v>837</v>
      </c>
      <c r="C7" s="2581"/>
      <c r="D7" s="2581"/>
      <c r="E7" s="2581"/>
      <c r="F7" s="2581"/>
      <c r="G7" s="2581"/>
      <c r="H7" s="2581"/>
      <c r="I7" s="2581"/>
      <c r="J7" s="2581"/>
      <c r="K7" s="2581"/>
      <c r="L7" s="2581"/>
      <c r="M7" s="2581"/>
      <c r="N7" s="2941"/>
      <c r="O7" s="2592"/>
      <c r="P7" s="1068"/>
    </row>
    <row r="8" spans="2:16" ht="21.75" customHeight="1">
      <c r="B8" s="629" t="s">
        <v>394</v>
      </c>
      <c r="C8" s="2442" t="s">
        <v>838</v>
      </c>
      <c r="D8" s="2442"/>
      <c r="E8" s="2443"/>
      <c r="F8" s="3260" t="s">
        <v>4654</v>
      </c>
      <c r="G8" s="3339"/>
      <c r="H8" s="3339"/>
      <c r="I8" s="3339"/>
      <c r="J8" s="3339"/>
      <c r="K8" s="3339"/>
      <c r="L8" s="3339"/>
      <c r="M8" s="3339"/>
      <c r="N8" s="3724"/>
      <c r="O8" s="2592"/>
      <c r="P8" s="1068"/>
    </row>
    <row r="9" spans="2:16" ht="29.25" customHeight="1">
      <c r="B9" s="532" t="s">
        <v>396</v>
      </c>
      <c r="C9" s="2442" t="s">
        <v>840</v>
      </c>
      <c r="D9" s="2442"/>
      <c r="E9" s="2442"/>
      <c r="F9" s="2442"/>
      <c r="G9" s="2442"/>
      <c r="H9" s="2443"/>
      <c r="I9" s="533" t="s">
        <v>841</v>
      </c>
      <c r="J9" s="811"/>
      <c r="K9" s="811"/>
      <c r="L9" s="811"/>
      <c r="M9" s="811"/>
      <c r="N9" s="812"/>
      <c r="O9" s="2592"/>
      <c r="P9" s="1068"/>
    </row>
    <row r="10" spans="2:16" ht="31.5" customHeight="1">
      <c r="B10" s="534" t="s">
        <v>394</v>
      </c>
      <c r="C10" s="2442" t="s">
        <v>842</v>
      </c>
      <c r="D10" s="2442"/>
      <c r="E10" s="2442"/>
      <c r="F10" s="2442"/>
      <c r="G10" s="2442"/>
      <c r="H10" s="2443"/>
      <c r="I10" s="526" t="s">
        <v>834</v>
      </c>
      <c r="J10" s="2940" t="s">
        <v>843</v>
      </c>
      <c r="K10" s="2608"/>
      <c r="L10" s="2486" t="s">
        <v>4655</v>
      </c>
      <c r="M10" s="2814"/>
      <c r="N10" s="2815"/>
      <c r="O10" s="2592"/>
      <c r="P10" s="1068"/>
    </row>
    <row r="11" spans="2:16" ht="39.75" customHeight="1">
      <c r="B11" s="537" t="s">
        <v>401</v>
      </c>
      <c r="C11" s="2442" t="s">
        <v>4656</v>
      </c>
      <c r="D11" s="2442"/>
      <c r="E11" s="2442"/>
      <c r="F11" s="2442"/>
      <c r="G11" s="2442"/>
      <c r="H11" s="2443"/>
      <c r="I11" s="526" t="s">
        <v>834</v>
      </c>
      <c r="J11" s="2940" t="s">
        <v>843</v>
      </c>
      <c r="K11" s="2608"/>
      <c r="L11" s="2486" t="s">
        <v>4657</v>
      </c>
      <c r="M11" s="2814"/>
      <c r="N11" s="2815"/>
      <c r="O11" s="2592"/>
      <c r="P11" s="1068"/>
    </row>
    <row r="12" spans="2:16" ht="31.5" customHeight="1">
      <c r="B12" s="537" t="s">
        <v>403</v>
      </c>
      <c r="C12" s="2442" t="s">
        <v>4658</v>
      </c>
      <c r="D12" s="2442"/>
      <c r="E12" s="2442"/>
      <c r="F12" s="2442"/>
      <c r="G12" s="2442"/>
      <c r="H12" s="2443"/>
      <c r="I12" s="526" t="s">
        <v>865</v>
      </c>
      <c r="J12" s="2940" t="s">
        <v>843</v>
      </c>
      <c r="K12" s="2608"/>
      <c r="L12" s="2486"/>
      <c r="M12" s="2814"/>
      <c r="N12" s="2815"/>
      <c r="O12" s="2592"/>
      <c r="P12" s="1068"/>
    </row>
    <row r="13" spans="2:16" ht="33" customHeight="1">
      <c r="B13" s="537" t="s">
        <v>405</v>
      </c>
      <c r="C13" s="2442" t="s">
        <v>849</v>
      </c>
      <c r="D13" s="2442"/>
      <c r="E13" s="2442"/>
      <c r="F13" s="2442"/>
      <c r="G13" s="2442"/>
      <c r="H13" s="2443"/>
      <c r="I13" s="526" t="s">
        <v>834</v>
      </c>
      <c r="J13" s="2940" t="s">
        <v>850</v>
      </c>
      <c r="K13" s="2608"/>
      <c r="L13" s="2486" t="s">
        <v>97</v>
      </c>
      <c r="M13" s="2814"/>
      <c r="N13" s="2815"/>
      <c r="O13" s="2592"/>
      <c r="P13" s="1068"/>
    </row>
    <row r="14" spans="2:16" ht="33" customHeight="1">
      <c r="B14" s="537" t="s">
        <v>408</v>
      </c>
      <c r="C14" s="2442" t="s">
        <v>852</v>
      </c>
      <c r="D14" s="2442"/>
      <c r="E14" s="2442"/>
      <c r="F14" s="2442"/>
      <c r="G14" s="2442"/>
      <c r="H14" s="2443"/>
      <c r="I14" s="526" t="s">
        <v>834</v>
      </c>
      <c r="J14" s="2940" t="s">
        <v>853</v>
      </c>
      <c r="K14" s="2608"/>
      <c r="L14" s="2486" t="s">
        <v>854</v>
      </c>
      <c r="M14" s="2814"/>
      <c r="N14" s="2815"/>
      <c r="O14" s="2592"/>
      <c r="P14" s="1068"/>
    </row>
    <row r="15" spans="2:16" ht="44.25" customHeight="1">
      <c r="B15" s="537" t="s">
        <v>410</v>
      </c>
      <c r="C15" s="2442" t="s">
        <v>4659</v>
      </c>
      <c r="D15" s="2442"/>
      <c r="E15" s="2442"/>
      <c r="F15" s="2442"/>
      <c r="G15" s="2442"/>
      <c r="H15" s="2443"/>
      <c r="I15" s="526" t="s">
        <v>834</v>
      </c>
      <c r="J15" s="2940" t="s">
        <v>856</v>
      </c>
      <c r="K15" s="2608"/>
      <c r="L15" s="2486" t="s">
        <v>4660</v>
      </c>
      <c r="M15" s="2814"/>
      <c r="N15" s="2815"/>
      <c r="O15" s="2592"/>
      <c r="P15" s="1068"/>
    </row>
    <row r="16" spans="2:16" ht="30" customHeight="1">
      <c r="B16" s="537" t="s">
        <v>413</v>
      </c>
      <c r="C16" s="2442" t="s">
        <v>858</v>
      </c>
      <c r="D16" s="2442"/>
      <c r="E16" s="2442"/>
      <c r="F16" s="2442"/>
      <c r="G16" s="2442"/>
      <c r="H16" s="2443"/>
      <c r="I16" s="526" t="s">
        <v>834</v>
      </c>
      <c r="J16" s="2940" t="s">
        <v>859</v>
      </c>
      <c r="K16" s="2608"/>
      <c r="L16" s="2486" t="s">
        <v>4661</v>
      </c>
      <c r="M16" s="2814"/>
      <c r="N16" s="2815"/>
      <c r="O16" s="2592"/>
      <c r="P16" s="1068"/>
    </row>
    <row r="17" spans="2:16" ht="30" customHeight="1">
      <c r="B17" s="537" t="s">
        <v>416</v>
      </c>
      <c r="C17" s="2442" t="s">
        <v>861</v>
      </c>
      <c r="D17" s="2442"/>
      <c r="E17" s="2442"/>
      <c r="F17" s="2442"/>
      <c r="G17" s="2442"/>
      <c r="H17" s="2443"/>
      <c r="I17" s="526" t="s">
        <v>2320</v>
      </c>
      <c r="J17" s="2940" t="s">
        <v>859</v>
      </c>
      <c r="K17" s="2608"/>
      <c r="L17" s="2486" t="s">
        <v>4662</v>
      </c>
      <c r="M17" s="2814"/>
      <c r="N17" s="2815"/>
      <c r="O17" s="2592"/>
      <c r="P17" s="1068"/>
    </row>
    <row r="18" spans="2:16" ht="30" customHeight="1">
      <c r="B18" s="537" t="s">
        <v>418</v>
      </c>
      <c r="C18" s="2442" t="s">
        <v>4663</v>
      </c>
      <c r="D18" s="2442"/>
      <c r="E18" s="2442"/>
      <c r="F18" s="2442"/>
      <c r="G18" s="2442"/>
      <c r="H18" s="2443"/>
      <c r="I18" s="526" t="s">
        <v>865</v>
      </c>
      <c r="J18" s="2940" t="s">
        <v>859</v>
      </c>
      <c r="K18" s="2608"/>
      <c r="L18" s="2486"/>
      <c r="M18" s="2814"/>
      <c r="N18" s="2815"/>
      <c r="O18" s="2673"/>
      <c r="P18" s="1069"/>
    </row>
    <row r="19" spans="2:16" ht="63.75" customHeight="1">
      <c r="B19" s="532" t="s">
        <v>420</v>
      </c>
      <c r="C19" s="2442" t="s">
        <v>866</v>
      </c>
      <c r="D19" s="2442"/>
      <c r="E19" s="2442"/>
      <c r="F19" s="2442"/>
      <c r="G19" s="2442"/>
      <c r="H19" s="2442"/>
      <c r="I19" s="526" t="s">
        <v>834</v>
      </c>
      <c r="J19" s="2929" t="s">
        <v>867</v>
      </c>
      <c r="K19" s="2637" t="s">
        <v>4664</v>
      </c>
      <c r="L19" s="2638"/>
      <c r="M19" s="2638"/>
      <c r="N19" s="2639"/>
      <c r="O19" s="540" t="s">
        <v>4665</v>
      </c>
      <c r="P19" s="541"/>
    </row>
    <row r="20" spans="2:16" ht="63.75" customHeight="1">
      <c r="B20" s="532" t="s">
        <v>423</v>
      </c>
      <c r="C20" s="2442" t="s">
        <v>870</v>
      </c>
      <c r="D20" s="2442"/>
      <c r="E20" s="2442"/>
      <c r="F20" s="2442"/>
      <c r="G20" s="2442"/>
      <c r="H20" s="2442"/>
      <c r="I20" s="526" t="s">
        <v>834</v>
      </c>
      <c r="J20" s="2930"/>
      <c r="K20" s="2643"/>
      <c r="L20" s="2644"/>
      <c r="M20" s="2644"/>
      <c r="N20" s="2645"/>
      <c r="O20" s="540" t="s">
        <v>4666</v>
      </c>
      <c r="P20" s="541"/>
    </row>
    <row r="21" spans="2:16" ht="63.75" customHeight="1">
      <c r="B21" s="532" t="s">
        <v>425</v>
      </c>
      <c r="C21" s="2442" t="s">
        <v>871</v>
      </c>
      <c r="D21" s="2442"/>
      <c r="E21" s="2442"/>
      <c r="F21" s="2442"/>
      <c r="G21" s="2442"/>
      <c r="H21" s="2442"/>
      <c r="I21" s="535" t="s">
        <v>872</v>
      </c>
      <c r="J21" s="2930"/>
      <c r="K21" s="2643"/>
      <c r="L21" s="2644"/>
      <c r="M21" s="2644"/>
      <c r="N21" s="2645"/>
      <c r="O21" s="2529" t="s">
        <v>836</v>
      </c>
      <c r="P21" s="2529"/>
    </row>
    <row r="22" spans="2:16" ht="63.75" customHeight="1">
      <c r="B22" s="532" t="s">
        <v>427</v>
      </c>
      <c r="C22" s="2442" t="s">
        <v>873</v>
      </c>
      <c r="D22" s="2442"/>
      <c r="E22" s="2442"/>
      <c r="F22" s="2442"/>
      <c r="G22" s="2442"/>
      <c r="H22" s="2442"/>
      <c r="I22" s="526" t="s">
        <v>834</v>
      </c>
      <c r="J22" s="2930"/>
      <c r="K22" s="2643"/>
      <c r="L22" s="2644"/>
      <c r="M22" s="2644"/>
      <c r="N22" s="2645"/>
      <c r="O22" s="2592"/>
      <c r="P22" s="2592"/>
    </row>
    <row r="23" spans="2:16" ht="63.75" customHeight="1">
      <c r="B23" s="530" t="s">
        <v>394</v>
      </c>
      <c r="C23" s="2472" t="s">
        <v>874</v>
      </c>
      <c r="D23" s="2472"/>
      <c r="E23" s="2472"/>
      <c r="F23" s="2472"/>
      <c r="G23" s="2472"/>
      <c r="H23" s="2472"/>
      <c r="I23" s="526" t="s">
        <v>834</v>
      </c>
      <c r="J23" s="2930"/>
      <c r="K23" s="3721"/>
      <c r="L23" s="3722"/>
      <c r="M23" s="3722"/>
      <c r="N23" s="3723"/>
      <c r="O23" s="2530"/>
      <c r="P23" s="2530"/>
    </row>
    <row r="24" spans="2:16" ht="24.75" customHeight="1">
      <c r="B24" s="2427" t="s">
        <v>875</v>
      </c>
      <c r="C24" s="2428"/>
      <c r="D24" s="2428"/>
      <c r="E24" s="2428"/>
      <c r="F24" s="2428"/>
      <c r="G24" s="2428"/>
      <c r="H24" s="2428"/>
      <c r="I24" s="2428"/>
      <c r="J24" s="2428"/>
      <c r="K24" s="2428"/>
      <c r="L24" s="2428"/>
      <c r="M24" s="2428"/>
      <c r="N24" s="2428"/>
      <c r="O24" s="2428"/>
      <c r="P24" s="2429"/>
    </row>
    <row r="25" spans="2:16" ht="50.45" customHeight="1">
      <c r="B25" s="2921" t="s">
        <v>430</v>
      </c>
      <c r="C25" s="2923" t="s">
        <v>4667</v>
      </c>
      <c r="D25" s="2923"/>
      <c r="E25" s="2923"/>
      <c r="F25" s="2924"/>
      <c r="G25" s="545" t="s">
        <v>877</v>
      </c>
      <c r="H25" s="546" t="s">
        <v>878</v>
      </c>
      <c r="I25" s="547" t="s">
        <v>879</v>
      </c>
      <c r="J25" s="546" t="s">
        <v>880</v>
      </c>
      <c r="K25" s="2925" t="s">
        <v>881</v>
      </c>
      <c r="L25" s="2926" t="s">
        <v>4668</v>
      </c>
      <c r="M25" s="3713"/>
      <c r="N25" s="3714"/>
      <c r="O25" s="549" t="s">
        <v>883</v>
      </c>
      <c r="P25" s="550"/>
    </row>
    <row r="26" spans="2:16" ht="47.45" customHeight="1">
      <c r="B26" s="2922"/>
      <c r="C26" s="2568"/>
      <c r="D26" s="2568"/>
      <c r="E26" s="2568"/>
      <c r="F26" s="2857"/>
      <c r="G26" s="553" t="s">
        <v>884</v>
      </c>
      <c r="H26" s="554">
        <v>2022</v>
      </c>
      <c r="I26" s="553" t="s">
        <v>885</v>
      </c>
      <c r="J26" s="554">
        <v>2022</v>
      </c>
      <c r="K26" s="2596"/>
      <c r="L26" s="3715"/>
      <c r="M26" s="3716"/>
      <c r="N26" s="3717"/>
      <c r="O26" s="539" t="s">
        <v>883</v>
      </c>
      <c r="P26" s="556"/>
    </row>
    <row r="27" spans="2:16" ht="89.25" customHeight="1">
      <c r="B27" s="532" t="s">
        <v>437</v>
      </c>
      <c r="C27" s="2479" t="s">
        <v>4669</v>
      </c>
      <c r="D27" s="2479"/>
      <c r="E27" s="2479"/>
      <c r="F27" s="2479"/>
      <c r="G27" s="2479"/>
      <c r="H27" s="2479"/>
      <c r="I27" s="2480"/>
      <c r="J27" s="1070">
        <v>18453416</v>
      </c>
      <c r="K27" s="2596"/>
      <c r="L27" s="3715"/>
      <c r="M27" s="3716"/>
      <c r="N27" s="3717"/>
      <c r="O27" s="2529" t="s">
        <v>3824</v>
      </c>
      <c r="P27" s="2529"/>
    </row>
    <row r="28" spans="2:16" ht="42.75" customHeight="1">
      <c r="B28" s="558"/>
      <c r="C28" s="559" t="s">
        <v>394</v>
      </c>
      <c r="D28" s="2442" t="s">
        <v>4670</v>
      </c>
      <c r="E28" s="2442"/>
      <c r="F28" s="2442"/>
      <c r="G28" s="2442"/>
      <c r="H28" s="2442"/>
      <c r="I28" s="2443"/>
      <c r="J28" s="1070">
        <v>4979240</v>
      </c>
      <c r="K28" s="2596"/>
      <c r="L28" s="3715"/>
      <c r="M28" s="3716"/>
      <c r="N28" s="3717"/>
      <c r="O28" s="2592"/>
      <c r="P28" s="2592"/>
    </row>
    <row r="29" spans="2:16" ht="31.5" customHeight="1">
      <c r="B29" s="561" t="s">
        <v>440</v>
      </c>
      <c r="C29" s="2442" t="s">
        <v>889</v>
      </c>
      <c r="D29" s="2442"/>
      <c r="E29" s="2442"/>
      <c r="F29" s="2442"/>
      <c r="G29" s="2443"/>
      <c r="H29" s="2451" t="s">
        <v>890</v>
      </c>
      <c r="I29" s="2520"/>
      <c r="J29" s="2452"/>
      <c r="K29" s="2596"/>
      <c r="L29" s="3715"/>
      <c r="M29" s="3716"/>
      <c r="N29" s="3717"/>
      <c r="O29" s="2673"/>
      <c r="P29" s="2673"/>
    </row>
    <row r="30" spans="2:16" ht="20.25" customHeight="1">
      <c r="B30" s="561"/>
      <c r="C30" s="2442" t="s">
        <v>891</v>
      </c>
      <c r="D30" s="2442"/>
      <c r="E30" s="2442"/>
      <c r="F30" s="2442"/>
      <c r="G30" s="2443"/>
      <c r="H30" s="2432" t="s">
        <v>892</v>
      </c>
      <c r="I30" s="2463"/>
      <c r="J30" s="2433"/>
      <c r="K30" s="2596"/>
      <c r="L30" s="3715"/>
      <c r="M30" s="3716"/>
      <c r="N30" s="3717"/>
      <c r="O30" s="539"/>
      <c r="P30" s="529"/>
    </row>
    <row r="31" spans="2:16" ht="23.25" customHeight="1">
      <c r="B31" s="537"/>
      <c r="C31" s="2442" t="s">
        <v>4671</v>
      </c>
      <c r="D31" s="2442"/>
      <c r="E31" s="2442"/>
      <c r="F31" s="2442"/>
      <c r="G31" s="2443"/>
      <c r="H31" s="2461" t="s">
        <v>894</v>
      </c>
      <c r="I31" s="2636"/>
      <c r="J31" s="2462"/>
      <c r="K31" s="2610"/>
      <c r="L31" s="3718"/>
      <c r="M31" s="3719"/>
      <c r="N31" s="3720"/>
      <c r="O31" s="541" t="s">
        <v>895</v>
      </c>
      <c r="P31" s="542"/>
    </row>
    <row r="32" spans="2:16" ht="20.25" customHeight="1">
      <c r="B32" s="537"/>
      <c r="C32" s="2442" t="s">
        <v>891</v>
      </c>
      <c r="D32" s="2442"/>
      <c r="E32" s="2442"/>
      <c r="F32" s="2442"/>
      <c r="G32" s="2443"/>
      <c r="H32" s="2432" t="s">
        <v>892</v>
      </c>
      <c r="I32" s="2463"/>
      <c r="J32" s="2433"/>
      <c r="K32" s="555"/>
      <c r="L32" s="741"/>
      <c r="M32" s="742"/>
      <c r="N32" s="743"/>
      <c r="O32" s="529"/>
      <c r="P32" s="542"/>
    </row>
    <row r="33" spans="2:17" ht="79.5" customHeight="1">
      <c r="B33" s="565" t="s">
        <v>444</v>
      </c>
      <c r="C33" s="3354" t="s">
        <v>4672</v>
      </c>
      <c r="D33" s="3354"/>
      <c r="E33" s="3354"/>
      <c r="F33" s="3354"/>
      <c r="G33" s="3354"/>
      <c r="H33" s="3354"/>
      <c r="I33" s="3354"/>
      <c r="J33" s="1071" t="s">
        <v>834</v>
      </c>
      <c r="K33" s="680" t="s">
        <v>897</v>
      </c>
      <c r="L33" s="2461" t="s">
        <v>4673</v>
      </c>
      <c r="M33" s="2636"/>
      <c r="N33" s="2462"/>
      <c r="O33" s="543" t="s">
        <v>4674</v>
      </c>
      <c r="P33" s="815"/>
    </row>
    <row r="34" spans="2:17" ht="46.5" customHeight="1">
      <c r="B34" s="2703" t="s">
        <v>4675</v>
      </c>
      <c r="C34" s="2704"/>
      <c r="D34" s="2704"/>
      <c r="E34" s="2704"/>
      <c r="F34" s="2704"/>
      <c r="G34" s="2704"/>
      <c r="H34" s="2704"/>
      <c r="I34" s="2704"/>
      <c r="J34" s="2704"/>
      <c r="K34" s="2704"/>
      <c r="L34" s="2704"/>
      <c r="M34" s="2704"/>
      <c r="N34" s="2704"/>
      <c r="O34" s="2704"/>
      <c r="P34" s="2705"/>
    </row>
    <row r="35" spans="2:17" ht="91.5" customHeight="1">
      <c r="B35" s="569" t="s">
        <v>448</v>
      </c>
      <c r="C35" s="2593" t="s">
        <v>4676</v>
      </c>
      <c r="D35" s="2593"/>
      <c r="E35" s="2593"/>
      <c r="F35" s="2593"/>
      <c r="G35" s="2593"/>
      <c r="H35" s="2593"/>
      <c r="I35" s="2593"/>
      <c r="J35" s="570" t="s">
        <v>834</v>
      </c>
      <c r="K35" s="567" t="s">
        <v>897</v>
      </c>
      <c r="L35" s="3635"/>
      <c r="M35" s="3581"/>
      <c r="N35" s="3582"/>
      <c r="O35" s="572" t="s">
        <v>4677</v>
      </c>
      <c r="P35" s="542"/>
    </row>
    <row r="36" spans="2:17" ht="26.25" customHeight="1">
      <c r="B36" s="2860" t="s">
        <v>902</v>
      </c>
      <c r="C36" s="2861"/>
      <c r="D36" s="2861"/>
      <c r="E36" s="2861"/>
      <c r="F36" s="2861"/>
      <c r="G36" s="2861"/>
      <c r="H36" s="2861"/>
      <c r="I36" s="2861"/>
      <c r="J36" s="2861"/>
      <c r="K36" s="2861"/>
      <c r="L36" s="2861"/>
      <c r="M36" s="2861"/>
      <c r="N36" s="2861"/>
      <c r="O36" s="2861"/>
      <c r="P36" s="2863"/>
    </row>
    <row r="37" spans="2:17" ht="78" customHeight="1">
      <c r="B37" s="569" t="s">
        <v>451</v>
      </c>
      <c r="C37" s="2894" t="s">
        <v>2328</v>
      </c>
      <c r="D37" s="2894"/>
      <c r="E37" s="2894"/>
      <c r="F37" s="2895"/>
      <c r="G37" s="573" t="s">
        <v>4678</v>
      </c>
      <c r="H37" s="588" t="s">
        <v>4679</v>
      </c>
      <c r="I37" s="2858" t="s">
        <v>4680</v>
      </c>
      <c r="J37" s="2859"/>
      <c r="K37" s="2858" t="s">
        <v>907</v>
      </c>
      <c r="L37" s="2896"/>
      <c r="M37" s="2896"/>
      <c r="N37" s="2897"/>
      <c r="O37" s="2898"/>
      <c r="P37" s="2898"/>
    </row>
    <row r="38" spans="2:17" ht="49.5" customHeight="1">
      <c r="B38" s="537" t="s">
        <v>394</v>
      </c>
      <c r="C38" s="2442" t="s">
        <v>4681</v>
      </c>
      <c r="D38" s="2442"/>
      <c r="E38" s="2442"/>
      <c r="F38" s="2443"/>
      <c r="G38" s="1072">
        <v>215700</v>
      </c>
      <c r="H38" s="577" t="s">
        <v>3826</v>
      </c>
      <c r="I38" s="2880" t="s">
        <v>4682</v>
      </c>
      <c r="J38" s="2870"/>
      <c r="K38" s="2883" t="s">
        <v>4683</v>
      </c>
      <c r="L38" s="2884"/>
      <c r="M38" s="2884"/>
      <c r="N38" s="2885"/>
      <c r="O38" s="2899"/>
      <c r="P38" s="2899"/>
    </row>
    <row r="39" spans="2:17" ht="63" customHeight="1">
      <c r="B39" s="537" t="s">
        <v>401</v>
      </c>
      <c r="C39" s="2442" t="s">
        <v>911</v>
      </c>
      <c r="D39" s="2442"/>
      <c r="E39" s="2442"/>
      <c r="F39" s="2443"/>
      <c r="G39" s="578">
        <v>0</v>
      </c>
      <c r="H39" s="577" t="s">
        <v>3826</v>
      </c>
      <c r="I39" s="2880" t="s">
        <v>4682</v>
      </c>
      <c r="J39" s="2870"/>
      <c r="K39" s="2883"/>
      <c r="L39" s="2884"/>
      <c r="M39" s="2884"/>
      <c r="N39" s="2885"/>
      <c r="O39" s="2899"/>
      <c r="P39" s="2899"/>
    </row>
    <row r="40" spans="2:17" ht="54" customHeight="1">
      <c r="B40" s="530" t="s">
        <v>403</v>
      </c>
      <c r="C40" s="2537" t="s">
        <v>912</v>
      </c>
      <c r="D40" s="2537"/>
      <c r="E40" s="2537"/>
      <c r="F40" s="2538"/>
      <c r="G40" s="746">
        <f>G38+G39</f>
        <v>215700</v>
      </c>
      <c r="H40" s="581"/>
      <c r="I40" s="2844"/>
      <c r="J40" s="2845"/>
      <c r="K40" s="2844"/>
      <c r="L40" s="2886"/>
      <c r="M40" s="2886"/>
      <c r="N40" s="2887"/>
      <c r="O40" s="2900"/>
      <c r="P40" s="2900"/>
      <c r="Q40" s="584"/>
    </row>
    <row r="41" spans="2:17" ht="57.75" customHeight="1">
      <c r="B41" s="2888" t="s">
        <v>4684</v>
      </c>
      <c r="C41" s="2889"/>
      <c r="D41" s="2889"/>
      <c r="E41" s="2889"/>
      <c r="F41" s="2889"/>
      <c r="G41" s="2889"/>
      <c r="H41" s="2889"/>
      <c r="I41" s="2889"/>
      <c r="J41" s="2889"/>
      <c r="K41" s="2889"/>
      <c r="L41" s="2889"/>
      <c r="M41" s="2889"/>
      <c r="N41" s="2889"/>
      <c r="O41" s="2889"/>
      <c r="P41" s="2890"/>
    </row>
    <row r="42" spans="2:17" ht="103.5" customHeight="1">
      <c r="B42" s="585" t="s">
        <v>460</v>
      </c>
      <c r="C42" s="2593" t="s">
        <v>4685</v>
      </c>
      <c r="D42" s="2593"/>
      <c r="E42" s="2593"/>
      <c r="F42" s="2593"/>
      <c r="G42" s="2593"/>
      <c r="H42" s="2593"/>
      <c r="I42" s="535" t="s">
        <v>834</v>
      </c>
      <c r="J42" s="586" t="s">
        <v>897</v>
      </c>
      <c r="K42" s="3635" t="s">
        <v>4686</v>
      </c>
      <c r="L42" s="3581"/>
      <c r="M42" s="3581"/>
      <c r="N42" s="3582"/>
      <c r="O42" s="572" t="s">
        <v>4677</v>
      </c>
      <c r="P42" s="542"/>
    </row>
    <row r="43" spans="2:17" ht="35.25" customHeight="1">
      <c r="B43" s="3408" t="s">
        <v>916</v>
      </c>
      <c r="C43" s="3409"/>
      <c r="D43" s="3409"/>
      <c r="E43" s="3409"/>
      <c r="F43" s="3409"/>
      <c r="G43" s="3409"/>
      <c r="H43" s="3409"/>
      <c r="I43" s="3409"/>
      <c r="J43" s="3409"/>
      <c r="K43" s="3409"/>
      <c r="L43" s="3409"/>
      <c r="M43" s="3409"/>
      <c r="N43" s="3409"/>
      <c r="O43" s="3409"/>
      <c r="P43" s="3410"/>
    </row>
    <row r="44" spans="2:17" ht="92.25" customHeight="1">
      <c r="B44" s="587" t="s">
        <v>463</v>
      </c>
      <c r="C44" s="2856" t="s">
        <v>917</v>
      </c>
      <c r="D44" s="2856"/>
      <c r="E44" s="2864"/>
      <c r="F44" s="588" t="s">
        <v>4687</v>
      </c>
      <c r="G44" s="2858" t="s">
        <v>4688</v>
      </c>
      <c r="H44" s="2859"/>
      <c r="I44" s="2858" t="s">
        <v>4689</v>
      </c>
      <c r="J44" s="2859"/>
      <c r="K44" s="2858" t="s">
        <v>4690</v>
      </c>
      <c r="L44" s="2896"/>
      <c r="M44" s="600" t="s">
        <v>922</v>
      </c>
      <c r="N44" s="575" t="s">
        <v>4691</v>
      </c>
      <c r="O44" s="2529" t="s">
        <v>4677</v>
      </c>
      <c r="P44" s="2529"/>
    </row>
    <row r="45" spans="2:17" ht="28.5" customHeight="1">
      <c r="B45" s="537" t="s">
        <v>394</v>
      </c>
      <c r="C45" s="2865" t="s">
        <v>4692</v>
      </c>
      <c r="D45" s="2865"/>
      <c r="E45" s="2866"/>
      <c r="F45" s="591" t="s">
        <v>834</v>
      </c>
      <c r="G45" s="3050">
        <v>241584</v>
      </c>
      <c r="H45" s="3051"/>
      <c r="I45" s="2869" t="s">
        <v>4693</v>
      </c>
      <c r="J45" s="2870"/>
      <c r="K45" s="3411">
        <v>59917</v>
      </c>
      <c r="L45" s="3412"/>
      <c r="M45" s="592" t="s">
        <v>864</v>
      </c>
      <c r="N45" s="1073" t="s">
        <v>990</v>
      </c>
      <c r="O45" s="2592"/>
      <c r="P45" s="2592"/>
    </row>
    <row r="46" spans="2:17" ht="31.5" customHeight="1">
      <c r="B46" s="594"/>
      <c r="C46" s="2865" t="s">
        <v>4694</v>
      </c>
      <c r="D46" s="2865"/>
      <c r="E46" s="2866"/>
      <c r="F46" s="2873"/>
      <c r="G46" s="2874"/>
      <c r="H46" s="2874"/>
      <c r="I46" s="2874"/>
      <c r="J46" s="2874"/>
      <c r="K46" s="2874"/>
      <c r="L46" s="2874"/>
      <c r="M46" s="2874"/>
      <c r="N46" s="2875"/>
      <c r="O46" s="2592"/>
      <c r="P46" s="2592"/>
    </row>
    <row r="47" spans="2:17" ht="65.25" customHeight="1">
      <c r="B47" s="537" t="s">
        <v>401</v>
      </c>
      <c r="C47" s="2865" t="s">
        <v>4695</v>
      </c>
      <c r="D47" s="2865"/>
      <c r="E47" s="2866"/>
      <c r="F47" s="526" t="s">
        <v>848</v>
      </c>
      <c r="G47" s="3050">
        <v>0</v>
      </c>
      <c r="H47" s="3051"/>
      <c r="I47" s="2869" t="s">
        <v>4693</v>
      </c>
      <c r="J47" s="2870"/>
      <c r="K47" s="2881">
        <v>0</v>
      </c>
      <c r="L47" s="2882"/>
      <c r="M47" s="592" t="s">
        <v>865</v>
      </c>
      <c r="N47" s="1073"/>
      <c r="O47" s="2592"/>
      <c r="P47" s="2592"/>
    </row>
    <row r="48" spans="2:17" ht="35.25" customHeight="1">
      <c r="B48" s="594"/>
      <c r="C48" s="2865" t="s">
        <v>4696</v>
      </c>
      <c r="D48" s="2865"/>
      <c r="E48" s="2866"/>
      <c r="F48" s="2873"/>
      <c r="G48" s="2874"/>
      <c r="H48" s="2874"/>
      <c r="I48" s="2874"/>
      <c r="J48" s="2874"/>
      <c r="K48" s="2874"/>
      <c r="L48" s="2874"/>
      <c r="M48" s="2874"/>
      <c r="N48" s="2875"/>
      <c r="O48" s="2592"/>
      <c r="P48" s="2592"/>
    </row>
    <row r="49" spans="1:16" ht="51" customHeight="1">
      <c r="B49" s="596" t="s">
        <v>403</v>
      </c>
      <c r="C49" s="2876" t="s">
        <v>912</v>
      </c>
      <c r="D49" s="2876"/>
      <c r="E49" s="2877"/>
      <c r="F49" s="597"/>
      <c r="G49" s="2842">
        <f>G45+G47</f>
        <v>241584</v>
      </c>
      <c r="H49" s="2843"/>
      <c r="I49" s="2844"/>
      <c r="J49" s="2845"/>
      <c r="K49" s="2846">
        <f>K45+K47</f>
        <v>59917</v>
      </c>
      <c r="L49" s="2847"/>
      <c r="M49" s="598"/>
      <c r="N49" s="599"/>
      <c r="O49" s="2530"/>
      <c r="P49" s="2530"/>
    </row>
    <row r="50" spans="1:16" ht="59.25" customHeight="1">
      <c r="B50" s="3396" t="s">
        <v>4697</v>
      </c>
      <c r="C50" s="3397"/>
      <c r="D50" s="3397"/>
      <c r="E50" s="3397"/>
      <c r="F50" s="3397"/>
      <c r="G50" s="3397"/>
      <c r="H50" s="3397"/>
      <c r="I50" s="3397"/>
      <c r="J50" s="3397"/>
      <c r="K50" s="3397"/>
      <c r="L50" s="3397"/>
      <c r="M50" s="3397"/>
      <c r="N50" s="3397"/>
      <c r="O50" s="3397"/>
      <c r="P50" s="3398"/>
    </row>
    <row r="51" spans="1:16" s="1074" customFormat="1" ht="88.5" customHeight="1">
      <c r="B51" s="1075" t="s">
        <v>476</v>
      </c>
      <c r="C51" s="2856" t="s">
        <v>932</v>
      </c>
      <c r="D51" s="2568"/>
      <c r="E51" s="2857"/>
      <c r="F51" s="600" t="s">
        <v>933</v>
      </c>
      <c r="G51" s="2896" t="s">
        <v>4698</v>
      </c>
      <c r="H51" s="2859"/>
      <c r="I51" s="2858" t="s">
        <v>4699</v>
      </c>
      <c r="J51" s="2859"/>
      <c r="K51" s="2858" t="s">
        <v>4690</v>
      </c>
      <c r="L51" s="2896"/>
      <c r="M51" s="600" t="s">
        <v>922</v>
      </c>
      <c r="N51" s="575" t="s">
        <v>4700</v>
      </c>
      <c r="O51" s="601"/>
      <c r="P51" s="602"/>
    </row>
    <row r="52" spans="1:16" s="603" customFormat="1" ht="145.5" customHeight="1">
      <c r="B52" s="537" t="s">
        <v>394</v>
      </c>
      <c r="C52" s="2442" t="s">
        <v>97</v>
      </c>
      <c r="D52" s="2442"/>
      <c r="E52" s="2443"/>
      <c r="F52" s="591" t="s">
        <v>937</v>
      </c>
      <c r="G52" s="1532">
        <v>9597520</v>
      </c>
      <c r="H52" s="1533"/>
      <c r="I52" s="2880" t="s">
        <v>927</v>
      </c>
      <c r="J52" s="2870"/>
      <c r="K52" s="3712">
        <v>2750536</v>
      </c>
      <c r="L52" s="2102"/>
      <c r="M52" s="592" t="s">
        <v>928</v>
      </c>
      <c r="N52" s="1076" t="s">
        <v>4701</v>
      </c>
      <c r="O52" s="540" t="s">
        <v>939</v>
      </c>
      <c r="P52" s="541"/>
    </row>
    <row r="53" spans="1:16" s="603" customFormat="1" ht="145.5" customHeight="1">
      <c r="B53" s="537" t="s">
        <v>401</v>
      </c>
      <c r="C53" s="2442" t="s">
        <v>852</v>
      </c>
      <c r="D53" s="2442"/>
      <c r="E53" s="2443"/>
      <c r="F53" s="591" t="s">
        <v>937</v>
      </c>
      <c r="G53" s="1532">
        <v>6731604</v>
      </c>
      <c r="H53" s="1533"/>
      <c r="I53" s="2880" t="s">
        <v>927</v>
      </c>
      <c r="J53" s="2870"/>
      <c r="K53" s="3712">
        <v>2426623</v>
      </c>
      <c r="L53" s="3412"/>
      <c r="M53" s="592" t="s">
        <v>928</v>
      </c>
      <c r="N53" s="1076" t="s">
        <v>4702</v>
      </c>
      <c r="O53" s="540" t="s">
        <v>940</v>
      </c>
      <c r="P53" s="541"/>
    </row>
    <row r="54" spans="1:16" s="603" customFormat="1" ht="47.1" customHeight="1">
      <c r="B54" s="537" t="s">
        <v>403</v>
      </c>
      <c r="C54" s="2442" t="s">
        <v>941</v>
      </c>
      <c r="D54" s="2442"/>
      <c r="E54" s="2443"/>
      <c r="F54" s="591" t="s">
        <v>865</v>
      </c>
      <c r="G54" s="1532">
        <v>0</v>
      </c>
      <c r="H54" s="1533"/>
      <c r="I54" s="2880" t="s">
        <v>92</v>
      </c>
      <c r="J54" s="2870"/>
      <c r="K54" s="2881">
        <v>0</v>
      </c>
      <c r="L54" s="2882"/>
      <c r="M54" s="592" t="s">
        <v>865</v>
      </c>
      <c r="N54" s="605" t="s">
        <v>92</v>
      </c>
      <c r="O54" s="540" t="s">
        <v>940</v>
      </c>
      <c r="P54" s="541"/>
    </row>
    <row r="55" spans="1:16" s="603" customFormat="1" ht="32.25" customHeight="1">
      <c r="B55" s="537" t="s">
        <v>405</v>
      </c>
      <c r="C55" s="2442" t="s">
        <v>942</v>
      </c>
      <c r="D55" s="2442"/>
      <c r="E55" s="2443"/>
      <c r="F55" s="591" t="s">
        <v>865</v>
      </c>
      <c r="G55" s="3399">
        <v>0</v>
      </c>
      <c r="H55" s="3400"/>
      <c r="I55" s="2880" t="s">
        <v>92</v>
      </c>
      <c r="J55" s="2870"/>
      <c r="K55" s="2881">
        <v>0</v>
      </c>
      <c r="L55" s="2882"/>
      <c r="M55" s="592" t="s">
        <v>865</v>
      </c>
      <c r="N55" s="1076" t="s">
        <v>92</v>
      </c>
      <c r="O55" s="542" t="s">
        <v>940</v>
      </c>
      <c r="P55" s="606"/>
    </row>
    <row r="56" spans="1:16" s="603" customFormat="1" ht="32.25" customHeight="1">
      <c r="B56" s="537" t="s">
        <v>408</v>
      </c>
      <c r="C56" s="2442" t="s">
        <v>943</v>
      </c>
      <c r="D56" s="2442"/>
      <c r="E56" s="2443"/>
      <c r="F56" s="591" t="s">
        <v>937</v>
      </c>
      <c r="G56" s="1532">
        <v>2060911</v>
      </c>
      <c r="H56" s="1533"/>
      <c r="I56" s="2880" t="s">
        <v>927</v>
      </c>
      <c r="J56" s="2870"/>
      <c r="K56" s="3712">
        <v>296197</v>
      </c>
      <c r="L56" s="3412"/>
      <c r="M56" s="592" t="s">
        <v>928</v>
      </c>
      <c r="N56" s="1076" t="s">
        <v>4703</v>
      </c>
      <c r="O56" s="542" t="s">
        <v>940</v>
      </c>
      <c r="P56" s="607"/>
    </row>
    <row r="57" spans="1:16" ht="53.25" customHeight="1">
      <c r="B57" s="530" t="s">
        <v>410</v>
      </c>
      <c r="C57" s="2537" t="s">
        <v>4704</v>
      </c>
      <c r="D57" s="2537"/>
      <c r="E57" s="2538"/>
      <c r="F57" s="609"/>
      <c r="G57" s="2842">
        <f>G52+G53+G54+G55+G56</f>
        <v>18390035</v>
      </c>
      <c r="H57" s="2843"/>
      <c r="I57" s="2844"/>
      <c r="J57" s="2845"/>
      <c r="K57" s="2846">
        <f>K52+K53+K54+K55+K56</f>
        <v>5473356</v>
      </c>
      <c r="L57" s="2847"/>
      <c r="M57" s="598"/>
      <c r="N57" s="599"/>
      <c r="O57" s="610"/>
      <c r="P57" s="610"/>
    </row>
    <row r="58" spans="1:16" ht="54.75" customHeight="1">
      <c r="A58" s="611"/>
      <c r="B58" s="3708" t="s">
        <v>945</v>
      </c>
      <c r="C58" s="3709"/>
      <c r="D58" s="3709"/>
      <c r="E58" s="3709"/>
      <c r="F58" s="3709"/>
      <c r="G58" s="3709"/>
      <c r="H58" s="3709"/>
      <c r="I58" s="3709"/>
      <c r="J58" s="3709"/>
      <c r="K58" s="3709"/>
      <c r="L58" s="3709"/>
      <c r="M58" s="3709"/>
      <c r="N58" s="3709"/>
      <c r="O58" s="3709"/>
      <c r="P58" s="3710"/>
    </row>
    <row r="59" spans="1:16" ht="64.5" customHeight="1">
      <c r="B59" s="612" t="s">
        <v>486</v>
      </c>
      <c r="C59" s="2851" t="s">
        <v>4705</v>
      </c>
      <c r="D59" s="2851"/>
      <c r="E59" s="2851"/>
      <c r="F59" s="2851"/>
      <c r="G59" s="2851"/>
      <c r="H59" s="2851"/>
      <c r="I59" s="2852"/>
      <c r="J59" s="613">
        <f>G49/(G49+G57)</f>
        <v>1.2966345007376976E-2</v>
      </c>
      <c r="K59" s="614" t="s">
        <v>835</v>
      </c>
      <c r="L59" s="2828"/>
      <c r="M59" s="2829"/>
      <c r="N59" s="2830"/>
      <c r="O59" s="2729"/>
      <c r="P59" s="2729"/>
    </row>
    <row r="60" spans="1:16" ht="49.5" customHeight="1">
      <c r="B60" s="615" t="s">
        <v>1999</v>
      </c>
      <c r="C60" s="2851" t="s">
        <v>4706</v>
      </c>
      <c r="D60" s="2851"/>
      <c r="E60" s="2851"/>
      <c r="F60" s="2851"/>
      <c r="G60" s="2851"/>
      <c r="H60" s="2851"/>
      <c r="I60" s="2852"/>
      <c r="J60" s="613">
        <f>G45/G49</f>
        <v>1</v>
      </c>
      <c r="K60" s="614" t="s">
        <v>897</v>
      </c>
      <c r="L60" s="2828"/>
      <c r="M60" s="2829"/>
      <c r="N60" s="2830"/>
      <c r="O60" s="2730"/>
      <c r="P60" s="2730"/>
    </row>
    <row r="61" spans="1:16" ht="45" customHeight="1">
      <c r="B61" s="615" t="s">
        <v>490</v>
      </c>
      <c r="C61" s="2826" t="s">
        <v>4707</v>
      </c>
      <c r="D61" s="2826"/>
      <c r="E61" s="2826"/>
      <c r="F61" s="2826"/>
      <c r="G61" s="2826"/>
      <c r="H61" s="2826"/>
      <c r="I61" s="2827"/>
      <c r="J61" s="617">
        <f>SUM(G49,G57)</f>
        <v>18631619</v>
      </c>
      <c r="K61" s="614" t="s">
        <v>897</v>
      </c>
      <c r="L61" s="2828"/>
      <c r="M61" s="2829"/>
      <c r="N61" s="2830"/>
      <c r="O61" s="2730"/>
      <c r="P61" s="2730"/>
    </row>
    <row r="62" spans="1:16" ht="50.25" customHeight="1">
      <c r="B62" s="615" t="s">
        <v>492</v>
      </c>
      <c r="C62" s="3711" t="s">
        <v>4708</v>
      </c>
      <c r="D62" s="2479"/>
      <c r="E62" s="2479"/>
      <c r="F62" s="2479"/>
      <c r="G62" s="2479"/>
      <c r="H62" s="2479"/>
      <c r="I62" s="2480"/>
      <c r="J62" s="613">
        <f>(G49+G57)/J27</f>
        <v>1.0096569112190394</v>
      </c>
      <c r="K62" s="614" t="s">
        <v>835</v>
      </c>
      <c r="L62" s="2828"/>
      <c r="M62" s="2829"/>
      <c r="N62" s="2830"/>
      <c r="O62" s="2730"/>
      <c r="P62" s="2730"/>
    </row>
    <row r="63" spans="1:16" ht="81.95" customHeight="1">
      <c r="B63" s="618" t="s">
        <v>494</v>
      </c>
      <c r="C63" s="2479" t="s">
        <v>4709</v>
      </c>
      <c r="D63" s="2479"/>
      <c r="E63" s="2479"/>
      <c r="F63" s="2479"/>
      <c r="G63" s="2479"/>
      <c r="H63" s="2479"/>
      <c r="I63" s="2480"/>
      <c r="J63" s="619">
        <f>(K49+K57)/J28</f>
        <v>1.1112685871739463</v>
      </c>
      <c r="K63" s="614" t="s">
        <v>897</v>
      </c>
      <c r="L63" s="2828"/>
      <c r="M63" s="2829"/>
      <c r="N63" s="2830"/>
      <c r="O63" s="2730"/>
      <c r="P63" s="2730"/>
    </row>
    <row r="64" spans="1:16" ht="41.25" customHeight="1">
      <c r="B64" s="618" t="s">
        <v>496</v>
      </c>
      <c r="C64" s="2851" t="s">
        <v>4710</v>
      </c>
      <c r="D64" s="2851"/>
      <c r="E64" s="2851"/>
      <c r="F64" s="2851"/>
      <c r="G64" s="2851"/>
      <c r="H64" s="2851"/>
      <c r="I64" s="2852"/>
      <c r="J64" s="613" t="str">
        <f>IF(J62&lt;0.945,"Funding gap","No funding gap")</f>
        <v>No funding gap</v>
      </c>
      <c r="K64" s="614" t="s">
        <v>897</v>
      </c>
      <c r="L64" s="2828"/>
      <c r="M64" s="2829"/>
      <c r="N64" s="2830"/>
      <c r="O64" s="2731"/>
      <c r="P64" s="2731"/>
    </row>
    <row r="65" spans="2:16" ht="43.5" customHeight="1">
      <c r="B65" s="618" t="s">
        <v>498</v>
      </c>
      <c r="C65" s="2831" t="s">
        <v>952</v>
      </c>
      <c r="D65" s="2831"/>
      <c r="E65" s="2831"/>
      <c r="F65" s="2831"/>
      <c r="G65" s="2831"/>
      <c r="H65" s="2831"/>
      <c r="I65" s="2831"/>
      <c r="J65" s="623">
        <f>G45/J27</f>
        <v>1.3091559849948649E-2</v>
      </c>
      <c r="K65" s="614" t="s">
        <v>897</v>
      </c>
      <c r="L65" s="2828"/>
      <c r="M65" s="2829"/>
      <c r="N65" s="2830"/>
      <c r="O65" s="616"/>
      <c r="P65" s="616"/>
    </row>
    <row r="66" spans="2:16" ht="39" customHeight="1">
      <c r="B66" s="532" t="s">
        <v>953</v>
      </c>
      <c r="C66" s="2442" t="s">
        <v>954</v>
      </c>
      <c r="D66" s="2442"/>
      <c r="E66" s="2442"/>
      <c r="F66" s="2442"/>
      <c r="G66" s="2442"/>
      <c r="H66" s="2442"/>
      <c r="I66" s="2442"/>
      <c r="J66" s="2443"/>
      <c r="K66" s="2821" t="s">
        <v>897</v>
      </c>
      <c r="L66" s="2997"/>
      <c r="M66" s="2998"/>
      <c r="N66" s="2999"/>
      <c r="O66" s="2529" t="s">
        <v>4711</v>
      </c>
      <c r="P66" s="2529"/>
    </row>
    <row r="67" spans="2:16" ht="21" customHeight="1">
      <c r="B67" s="537" t="s">
        <v>394</v>
      </c>
      <c r="C67" s="2824" t="s">
        <v>955</v>
      </c>
      <c r="D67" s="2824"/>
      <c r="E67" s="2824"/>
      <c r="F67" s="2824"/>
      <c r="G67" s="2824"/>
      <c r="H67" s="2824"/>
      <c r="I67" s="2824"/>
      <c r="J67" s="526" t="s">
        <v>848</v>
      </c>
      <c r="K67" s="2822"/>
      <c r="L67" s="3000"/>
      <c r="M67" s="3001"/>
      <c r="N67" s="3002"/>
      <c r="O67" s="2592"/>
      <c r="P67" s="2592"/>
    </row>
    <row r="68" spans="2:16" ht="21" customHeight="1">
      <c r="B68" s="537" t="s">
        <v>401</v>
      </c>
      <c r="C68" s="2824" t="s">
        <v>956</v>
      </c>
      <c r="D68" s="2824"/>
      <c r="E68" s="2824"/>
      <c r="F68" s="2824"/>
      <c r="G68" s="2824"/>
      <c r="H68" s="2824"/>
      <c r="I68" s="2824"/>
      <c r="J68" s="526" t="s">
        <v>848</v>
      </c>
      <c r="K68" s="2822"/>
      <c r="L68" s="3000"/>
      <c r="M68" s="3001"/>
      <c r="N68" s="3002"/>
      <c r="O68" s="2592"/>
      <c r="P68" s="2592"/>
    </row>
    <row r="69" spans="2:16" ht="21" customHeight="1">
      <c r="B69" s="537" t="s">
        <v>403</v>
      </c>
      <c r="C69" s="2824" t="s">
        <v>957</v>
      </c>
      <c r="D69" s="2824"/>
      <c r="E69" s="2824"/>
      <c r="F69" s="2824"/>
      <c r="G69" s="2824"/>
      <c r="H69" s="2824"/>
      <c r="I69" s="2824"/>
      <c r="J69" s="526" t="s">
        <v>848</v>
      </c>
      <c r="K69" s="2822"/>
      <c r="L69" s="3000"/>
      <c r="M69" s="3001"/>
      <c r="N69" s="3002"/>
      <c r="O69" s="2592"/>
      <c r="P69" s="2592"/>
    </row>
    <row r="70" spans="2:16" ht="21" customHeight="1">
      <c r="B70" s="537" t="s">
        <v>405</v>
      </c>
      <c r="C70" s="2824" t="s">
        <v>958</v>
      </c>
      <c r="D70" s="2824"/>
      <c r="E70" s="2824"/>
      <c r="F70" s="2824"/>
      <c r="G70" s="2824"/>
      <c r="H70" s="2824"/>
      <c r="I70" s="2824"/>
      <c r="J70" s="526" t="s">
        <v>848</v>
      </c>
      <c r="K70" s="2822"/>
      <c r="L70" s="3000"/>
      <c r="M70" s="3001"/>
      <c r="N70" s="3002"/>
      <c r="O70" s="2592"/>
      <c r="P70" s="2592"/>
    </row>
    <row r="71" spans="2:16" ht="21" customHeight="1">
      <c r="B71" s="537" t="s">
        <v>408</v>
      </c>
      <c r="C71" s="2607" t="s">
        <v>959</v>
      </c>
      <c r="D71" s="2607"/>
      <c r="E71" s="2607"/>
      <c r="F71" s="2607"/>
      <c r="G71" s="2747" t="s">
        <v>892</v>
      </c>
      <c r="H71" s="2748"/>
      <c r="I71" s="2748"/>
      <c r="J71" s="2749"/>
      <c r="K71" s="2823"/>
      <c r="L71" s="3003"/>
      <c r="M71" s="3004"/>
      <c r="N71" s="3005"/>
      <c r="O71" s="2673"/>
      <c r="P71" s="2673"/>
    </row>
    <row r="72" spans="2:16" ht="35.25" customHeight="1">
      <c r="B72" s="558" t="s">
        <v>960</v>
      </c>
      <c r="C72" s="2442" t="s">
        <v>4712</v>
      </c>
      <c r="D72" s="2442"/>
      <c r="E72" s="2442"/>
      <c r="F72" s="2442"/>
      <c r="G72" s="2442"/>
      <c r="H72" s="2442"/>
      <c r="I72" s="2442"/>
      <c r="J72" s="2442"/>
      <c r="K72" s="2442"/>
      <c r="L72" s="2442"/>
      <c r="M72" s="2442"/>
      <c r="N72" s="2591"/>
      <c r="O72" s="622"/>
      <c r="P72" s="627"/>
    </row>
    <row r="73" spans="2:16" ht="20.25" customHeight="1">
      <c r="B73" s="530" t="s">
        <v>418</v>
      </c>
      <c r="C73" s="2607" t="s">
        <v>297</v>
      </c>
      <c r="D73" s="2607"/>
      <c r="E73" s="2607"/>
      <c r="F73" s="2432" t="s">
        <v>834</v>
      </c>
      <c r="G73" s="2433"/>
      <c r="H73" s="2821" t="s">
        <v>897</v>
      </c>
      <c r="I73" s="2464"/>
      <c r="J73" s="2465"/>
      <c r="K73" s="2465"/>
      <c r="L73" s="2465"/>
      <c r="M73" s="2465"/>
      <c r="N73" s="2466"/>
      <c r="O73" s="2529" t="s">
        <v>4711</v>
      </c>
      <c r="P73" s="2529"/>
    </row>
    <row r="74" spans="2:16" ht="20.25" customHeight="1">
      <c r="B74" s="530" t="s">
        <v>508</v>
      </c>
      <c r="C74" s="2607" t="s">
        <v>962</v>
      </c>
      <c r="D74" s="2607"/>
      <c r="E74" s="2607"/>
      <c r="F74" s="2432" t="s">
        <v>848</v>
      </c>
      <c r="G74" s="2433"/>
      <c r="H74" s="2822"/>
      <c r="I74" s="2506"/>
      <c r="J74" s="2515"/>
      <c r="K74" s="2515"/>
      <c r="L74" s="2515"/>
      <c r="M74" s="2515"/>
      <c r="N74" s="2507"/>
      <c r="O74" s="2592"/>
      <c r="P74" s="2592"/>
    </row>
    <row r="75" spans="2:16" ht="20.25" customHeight="1">
      <c r="B75" s="530" t="s">
        <v>510</v>
      </c>
      <c r="C75" s="2607" t="s">
        <v>963</v>
      </c>
      <c r="D75" s="2607"/>
      <c r="E75" s="2607"/>
      <c r="F75" s="2432" t="s">
        <v>848</v>
      </c>
      <c r="G75" s="2433"/>
      <c r="H75" s="2822"/>
      <c r="I75" s="2506"/>
      <c r="J75" s="2515"/>
      <c r="K75" s="2515"/>
      <c r="L75" s="2515"/>
      <c r="M75" s="2515"/>
      <c r="N75" s="2507"/>
      <c r="O75" s="2592"/>
      <c r="P75" s="2592"/>
    </row>
    <row r="76" spans="2:16" ht="34.5" customHeight="1">
      <c r="B76" s="530" t="s">
        <v>401</v>
      </c>
      <c r="C76" s="2479" t="s">
        <v>4713</v>
      </c>
      <c r="D76" s="2479"/>
      <c r="E76" s="2479"/>
      <c r="F76" s="2479"/>
      <c r="G76" s="2480"/>
      <c r="H76" s="2822"/>
      <c r="I76" s="2506"/>
      <c r="J76" s="2515"/>
      <c r="K76" s="2515"/>
      <c r="L76" s="2515"/>
      <c r="M76" s="2515"/>
      <c r="N76" s="2507"/>
      <c r="O76" s="2592"/>
      <c r="P76" s="2592"/>
    </row>
    <row r="77" spans="2:16" ht="21" customHeight="1">
      <c r="B77" s="530" t="s">
        <v>418</v>
      </c>
      <c r="C77" s="2607" t="s">
        <v>297</v>
      </c>
      <c r="D77" s="2607"/>
      <c r="E77" s="2608"/>
      <c r="F77" s="2451" t="s">
        <v>834</v>
      </c>
      <c r="G77" s="2452"/>
      <c r="H77" s="2822"/>
      <c r="I77" s="2506"/>
      <c r="J77" s="2515"/>
      <c r="K77" s="2515"/>
      <c r="L77" s="2515"/>
      <c r="M77" s="2515"/>
      <c r="N77" s="2507"/>
      <c r="O77" s="2592"/>
      <c r="P77" s="2592"/>
    </row>
    <row r="78" spans="2:16" ht="21" customHeight="1">
      <c r="B78" s="530" t="s">
        <v>508</v>
      </c>
      <c r="C78" s="2607" t="s">
        <v>965</v>
      </c>
      <c r="D78" s="2607"/>
      <c r="E78" s="2608"/>
      <c r="F78" s="2451" t="s">
        <v>834</v>
      </c>
      <c r="G78" s="2452"/>
      <c r="H78" s="2822"/>
      <c r="I78" s="2506"/>
      <c r="J78" s="2515"/>
      <c r="K78" s="2515"/>
      <c r="L78" s="2515"/>
      <c r="M78" s="2515"/>
      <c r="N78" s="2507"/>
      <c r="O78" s="2592"/>
      <c r="P78" s="2592"/>
    </row>
    <row r="79" spans="2:16" ht="21" customHeight="1">
      <c r="B79" s="530" t="s">
        <v>510</v>
      </c>
      <c r="C79" s="2607" t="s">
        <v>966</v>
      </c>
      <c r="D79" s="2607"/>
      <c r="E79" s="2608"/>
      <c r="F79" s="2451" t="s">
        <v>848</v>
      </c>
      <c r="G79" s="2452"/>
      <c r="H79" s="2822"/>
      <c r="I79" s="2506"/>
      <c r="J79" s="2515"/>
      <c r="K79" s="2515"/>
      <c r="L79" s="2515"/>
      <c r="M79" s="2515"/>
      <c r="N79" s="2507"/>
      <c r="O79" s="2592"/>
      <c r="P79" s="2592"/>
    </row>
    <row r="80" spans="2:16" ht="21" customHeight="1">
      <c r="B80" s="530" t="s">
        <v>512</v>
      </c>
      <c r="C80" s="2607" t="s">
        <v>958</v>
      </c>
      <c r="D80" s="2607"/>
      <c r="E80" s="2608"/>
      <c r="F80" s="2451" t="s">
        <v>848</v>
      </c>
      <c r="G80" s="2452"/>
      <c r="H80" s="2822"/>
      <c r="I80" s="2506"/>
      <c r="J80" s="2515"/>
      <c r="K80" s="2515"/>
      <c r="L80" s="2515"/>
      <c r="M80" s="2515"/>
      <c r="N80" s="2507"/>
      <c r="O80" s="2592"/>
      <c r="P80" s="2592"/>
    </row>
    <row r="81" spans="2:16" ht="26.25" customHeight="1">
      <c r="B81" s="530" t="s">
        <v>513</v>
      </c>
      <c r="C81" s="2607" t="s">
        <v>967</v>
      </c>
      <c r="D81" s="2607"/>
      <c r="E81" s="2608"/>
      <c r="F81" s="2432" t="s">
        <v>4714</v>
      </c>
      <c r="G81" s="2433"/>
      <c r="H81" s="2823"/>
      <c r="I81" s="2508"/>
      <c r="J81" s="2516"/>
      <c r="K81" s="2516"/>
      <c r="L81" s="2516"/>
      <c r="M81" s="2516"/>
      <c r="N81" s="2509"/>
      <c r="O81" s="2673"/>
      <c r="P81" s="2673"/>
    </row>
    <row r="82" spans="2:16" ht="44.25" customHeight="1">
      <c r="B82" s="630" t="s">
        <v>968</v>
      </c>
      <c r="C82" s="2537" t="s">
        <v>969</v>
      </c>
      <c r="D82" s="2537"/>
      <c r="E82" s="2538"/>
      <c r="F82" s="2464" t="s">
        <v>4715</v>
      </c>
      <c r="G82" s="2465"/>
      <c r="H82" s="2465"/>
      <c r="I82" s="2465"/>
      <c r="J82" s="2465"/>
      <c r="K82" s="2465"/>
      <c r="L82" s="2465"/>
      <c r="M82" s="2465"/>
      <c r="N82" s="2465"/>
      <c r="O82" s="2816"/>
      <c r="P82" s="2817"/>
    </row>
    <row r="83" spans="2:16" ht="42" customHeight="1">
      <c r="B83" s="2818" t="s">
        <v>4716</v>
      </c>
      <c r="C83" s="2819"/>
      <c r="D83" s="2819"/>
      <c r="E83" s="2819"/>
      <c r="F83" s="2819"/>
      <c r="G83" s="2819"/>
      <c r="H83" s="2819"/>
      <c r="I83" s="2819"/>
      <c r="J83" s="2819"/>
      <c r="K83" s="2819"/>
      <c r="L83" s="2819"/>
      <c r="M83" s="2819"/>
      <c r="N83" s="2819"/>
      <c r="O83" s="2819"/>
      <c r="P83" s="2820"/>
    </row>
    <row r="84" spans="2:16" ht="39.75" customHeight="1">
      <c r="B84" s="532" t="s">
        <v>518</v>
      </c>
      <c r="C84" s="2442" t="s">
        <v>4717</v>
      </c>
      <c r="D84" s="2442"/>
      <c r="E84" s="2442"/>
      <c r="F84" s="2442"/>
      <c r="G84" s="2443"/>
      <c r="H84" s="564" t="s">
        <v>848</v>
      </c>
      <c r="I84" s="2789" t="s">
        <v>897</v>
      </c>
      <c r="J84" s="2790"/>
      <c r="K84" s="2791"/>
      <c r="L84" s="2792"/>
      <c r="M84" s="2792"/>
      <c r="N84" s="3707"/>
      <c r="O84" s="2529"/>
      <c r="P84" s="541"/>
    </row>
    <row r="85" spans="2:16" ht="20.25" customHeight="1">
      <c r="B85" s="2794" t="s">
        <v>972</v>
      </c>
      <c r="C85" s="2613"/>
      <c r="D85" s="2613"/>
      <c r="E85" s="2795"/>
      <c r="F85" s="2801" t="s">
        <v>973</v>
      </c>
      <c r="G85" s="2802"/>
      <c r="H85" s="2803"/>
      <c r="I85" s="2801" t="s">
        <v>974</v>
      </c>
      <c r="J85" s="2802"/>
      <c r="K85" s="2801" t="s">
        <v>907</v>
      </c>
      <c r="L85" s="2802"/>
      <c r="M85" s="2802"/>
      <c r="N85" s="2804"/>
      <c r="O85" s="2592"/>
      <c r="P85" s="2729"/>
    </row>
    <row r="86" spans="2:16" ht="21" customHeight="1">
      <c r="B86" s="2796"/>
      <c r="C86" s="2614"/>
      <c r="D86" s="2614"/>
      <c r="E86" s="2797"/>
      <c r="F86" s="2767" t="s">
        <v>4714</v>
      </c>
      <c r="G86" s="2768"/>
      <c r="H86" s="2769"/>
      <c r="I86" s="2775" t="s">
        <v>4714</v>
      </c>
      <c r="J86" s="2776"/>
      <c r="K86" s="2801" t="s">
        <v>907</v>
      </c>
      <c r="L86" s="2802"/>
      <c r="M86" s="2802"/>
      <c r="N86" s="2804"/>
      <c r="O86" s="2592"/>
      <c r="P86" s="2730"/>
    </row>
    <row r="87" spans="2:16" ht="21" customHeight="1">
      <c r="B87" s="2796"/>
      <c r="C87" s="2614"/>
      <c r="D87" s="2614"/>
      <c r="E87" s="2797"/>
      <c r="F87" s="2767" t="s">
        <v>4714</v>
      </c>
      <c r="G87" s="2768"/>
      <c r="H87" s="2769"/>
      <c r="I87" s="2775" t="s">
        <v>4714</v>
      </c>
      <c r="J87" s="2776"/>
      <c r="K87" s="2801" t="s">
        <v>907</v>
      </c>
      <c r="L87" s="2802"/>
      <c r="M87" s="2802"/>
      <c r="N87" s="2804"/>
      <c r="O87" s="2592"/>
      <c r="P87" s="2730"/>
    </row>
    <row r="88" spans="2:16" ht="21" customHeight="1">
      <c r="B88" s="2796"/>
      <c r="C88" s="2614"/>
      <c r="D88" s="2614"/>
      <c r="E88" s="2797"/>
      <c r="F88" s="2767" t="s">
        <v>4714</v>
      </c>
      <c r="G88" s="2768"/>
      <c r="H88" s="2769"/>
      <c r="I88" s="2775" t="s">
        <v>4714</v>
      </c>
      <c r="J88" s="2776"/>
      <c r="K88" s="2801" t="s">
        <v>907</v>
      </c>
      <c r="L88" s="2802"/>
      <c r="M88" s="2802"/>
      <c r="N88" s="2804"/>
      <c r="O88" s="2592"/>
      <c r="P88" s="2730"/>
    </row>
    <row r="89" spans="2:16" ht="21.75" customHeight="1">
      <c r="B89" s="2798"/>
      <c r="C89" s="2799"/>
      <c r="D89" s="2799"/>
      <c r="E89" s="2800"/>
      <c r="F89" s="2767" t="s">
        <v>4714</v>
      </c>
      <c r="G89" s="2768"/>
      <c r="H89" s="2769"/>
      <c r="I89" s="2775" t="s">
        <v>4714</v>
      </c>
      <c r="J89" s="2776"/>
      <c r="K89" s="2801" t="s">
        <v>907</v>
      </c>
      <c r="L89" s="2802"/>
      <c r="M89" s="2802"/>
      <c r="N89" s="2804"/>
      <c r="O89" s="2530"/>
      <c r="P89" s="2750"/>
    </row>
    <row r="90" spans="2:16" ht="26.25" customHeight="1">
      <c r="B90" s="2427" t="s">
        <v>975</v>
      </c>
      <c r="C90" s="2428"/>
      <c r="D90" s="2428"/>
      <c r="E90" s="2428"/>
      <c r="F90" s="2428"/>
      <c r="G90" s="2428"/>
      <c r="H90" s="2428"/>
      <c r="I90" s="2428"/>
      <c r="J90" s="2428"/>
      <c r="K90" s="2428"/>
      <c r="L90" s="2428"/>
      <c r="M90" s="2428"/>
      <c r="N90" s="2428"/>
      <c r="O90" s="2428"/>
      <c r="P90" s="2429"/>
    </row>
    <row r="91" spans="2:16" ht="46.5" customHeight="1">
      <c r="B91" s="828" t="s">
        <v>523</v>
      </c>
      <c r="C91" s="2763" t="s">
        <v>4718</v>
      </c>
      <c r="D91" s="2763"/>
      <c r="E91" s="2763"/>
      <c r="F91" s="2763"/>
      <c r="G91" s="2763"/>
      <c r="H91" s="2763"/>
      <c r="I91" s="2763"/>
      <c r="J91" s="2763"/>
      <c r="K91" s="2763"/>
      <c r="L91" s="2763"/>
      <c r="M91" s="2763"/>
      <c r="N91" s="2763"/>
      <c r="O91" s="2779" t="s">
        <v>2339</v>
      </c>
      <c r="P91" s="2779"/>
    </row>
    <row r="92" spans="2:16" ht="20.25" customHeight="1">
      <c r="B92" s="2780" t="s">
        <v>977</v>
      </c>
      <c r="C92" s="2781"/>
      <c r="D92" s="2781"/>
      <c r="E92" s="2781"/>
      <c r="F92" s="2782"/>
      <c r="G92" s="3699" t="s">
        <v>978</v>
      </c>
      <c r="H92" s="3699"/>
      <c r="I92" s="3699"/>
      <c r="J92" s="3699"/>
      <c r="K92" s="3699"/>
      <c r="L92" s="3700"/>
      <c r="M92" s="3700"/>
      <c r="N92" s="3700"/>
      <c r="O92" s="2592"/>
      <c r="P92" s="2592"/>
    </row>
    <row r="93" spans="2:16" ht="33.75" customHeight="1">
      <c r="B93" s="2783"/>
      <c r="C93" s="2784"/>
      <c r="D93" s="2784"/>
      <c r="E93" s="2784"/>
      <c r="F93" s="2785"/>
      <c r="G93" s="829" t="s">
        <v>979</v>
      </c>
      <c r="H93" s="829" t="s">
        <v>980</v>
      </c>
      <c r="I93" s="1077" t="s">
        <v>981</v>
      </c>
      <c r="J93" s="829" t="s">
        <v>982</v>
      </c>
      <c r="K93" s="2858" t="s">
        <v>907</v>
      </c>
      <c r="L93" s="2896"/>
      <c r="M93" s="2896"/>
      <c r="N93" s="2896"/>
      <c r="O93" s="2592"/>
      <c r="P93" s="2673"/>
    </row>
    <row r="94" spans="2:16" ht="58.5" customHeight="1">
      <c r="B94" s="830" t="s">
        <v>394</v>
      </c>
      <c r="C94" s="2617" t="s">
        <v>4719</v>
      </c>
      <c r="D94" s="2617"/>
      <c r="E94" s="2617"/>
      <c r="F94" s="2617"/>
      <c r="G94" s="2617"/>
      <c r="H94" s="2617"/>
      <c r="I94" s="2617"/>
      <c r="J94" s="2618"/>
      <c r="K94" s="3701" t="s">
        <v>4720</v>
      </c>
      <c r="L94" s="3702"/>
      <c r="M94" s="3702"/>
      <c r="N94" s="3702"/>
      <c r="O94" s="2592"/>
      <c r="P94" s="2729"/>
    </row>
    <row r="95" spans="2:16" ht="27.75" customHeight="1">
      <c r="B95" s="830"/>
      <c r="C95" s="2699" t="s">
        <v>984</v>
      </c>
      <c r="D95" s="2699"/>
      <c r="E95" s="2699"/>
      <c r="F95" s="2700"/>
      <c r="G95" s="1078" t="s">
        <v>834</v>
      </c>
      <c r="H95" s="1078" t="s">
        <v>834</v>
      </c>
      <c r="I95" s="1078" t="s">
        <v>834</v>
      </c>
      <c r="J95" s="1078" t="s">
        <v>834</v>
      </c>
      <c r="K95" s="3703"/>
      <c r="L95" s="3704"/>
      <c r="M95" s="3704"/>
      <c r="N95" s="3704"/>
      <c r="O95" s="2592"/>
      <c r="P95" s="2730"/>
    </row>
    <row r="96" spans="2:16" ht="23.25" customHeight="1">
      <c r="B96" s="831"/>
      <c r="C96" s="2690" t="s">
        <v>985</v>
      </c>
      <c r="D96" s="2690"/>
      <c r="E96" s="2690"/>
      <c r="F96" s="2751"/>
      <c r="G96" s="1079" t="s">
        <v>834</v>
      </c>
      <c r="H96" s="1079" t="s">
        <v>834</v>
      </c>
      <c r="I96" s="1079" t="s">
        <v>834</v>
      </c>
      <c r="J96" s="1079" t="s">
        <v>834</v>
      </c>
      <c r="K96" s="3705"/>
      <c r="L96" s="3706"/>
      <c r="M96" s="3706"/>
      <c r="N96" s="3706"/>
      <c r="O96" s="2592"/>
      <c r="P96" s="2730"/>
    </row>
    <row r="97" spans="2:16" ht="31.5" customHeight="1">
      <c r="B97" s="833" t="s">
        <v>401</v>
      </c>
      <c r="C97" s="2777" t="s">
        <v>4721</v>
      </c>
      <c r="D97" s="2777"/>
      <c r="E97" s="2777"/>
      <c r="F97" s="2777"/>
      <c r="G97" s="2777"/>
      <c r="H97" s="2777"/>
      <c r="I97" s="2777"/>
      <c r="J97" s="3367"/>
      <c r="K97" s="3684"/>
      <c r="L97" s="3685"/>
      <c r="M97" s="3685"/>
      <c r="N97" s="3685"/>
      <c r="O97" s="2592"/>
      <c r="P97" s="2730"/>
    </row>
    <row r="98" spans="2:16" ht="22.5" customHeight="1">
      <c r="B98" s="830"/>
      <c r="C98" s="2699" t="s">
        <v>984</v>
      </c>
      <c r="D98" s="2699"/>
      <c r="E98" s="2699"/>
      <c r="F98" s="2700"/>
      <c r="G98" s="1078" t="s">
        <v>834</v>
      </c>
      <c r="H98" s="1078" t="s">
        <v>834</v>
      </c>
      <c r="I98" s="1078" t="s">
        <v>834</v>
      </c>
      <c r="J98" s="1078" t="s">
        <v>834</v>
      </c>
      <c r="K98" s="3686"/>
      <c r="L98" s="3687"/>
      <c r="M98" s="3687"/>
      <c r="N98" s="3687"/>
      <c r="O98" s="2592"/>
      <c r="P98" s="2730"/>
    </row>
    <row r="99" spans="2:16" ht="24.75" customHeight="1">
      <c r="B99" s="831"/>
      <c r="C99" s="2690" t="s">
        <v>985</v>
      </c>
      <c r="D99" s="2690"/>
      <c r="E99" s="2690"/>
      <c r="F99" s="2751"/>
      <c r="G99" s="1079" t="s">
        <v>834</v>
      </c>
      <c r="H99" s="1079" t="s">
        <v>834</v>
      </c>
      <c r="I99" s="1079" t="s">
        <v>834</v>
      </c>
      <c r="J99" s="1079" t="s">
        <v>834</v>
      </c>
      <c r="K99" s="3688"/>
      <c r="L99" s="3689"/>
      <c r="M99" s="3689"/>
      <c r="N99" s="3689"/>
      <c r="O99" s="2592"/>
      <c r="P99" s="2730"/>
    </row>
    <row r="100" spans="2:16" ht="44.25" customHeight="1">
      <c r="B100" s="833" t="s">
        <v>535</v>
      </c>
      <c r="C100" s="2777" t="s">
        <v>4722</v>
      </c>
      <c r="D100" s="2777"/>
      <c r="E100" s="2777"/>
      <c r="F100" s="2777"/>
      <c r="G100" s="2777"/>
      <c r="H100" s="2777"/>
      <c r="I100" s="2777"/>
      <c r="J100" s="3367"/>
      <c r="K100" s="3701" t="s">
        <v>4723</v>
      </c>
      <c r="L100" s="3702"/>
      <c r="M100" s="3702"/>
      <c r="N100" s="3702"/>
      <c r="O100" s="2592"/>
      <c r="P100" s="2730"/>
    </row>
    <row r="101" spans="2:16" ht="23.25" customHeight="1">
      <c r="B101" s="830"/>
      <c r="C101" s="2699" t="s">
        <v>984</v>
      </c>
      <c r="D101" s="2699"/>
      <c r="E101" s="2699"/>
      <c r="F101" s="2700"/>
      <c r="G101" s="1078" t="s">
        <v>834</v>
      </c>
      <c r="H101" s="1078" t="s">
        <v>834</v>
      </c>
      <c r="I101" s="1078" t="s">
        <v>834</v>
      </c>
      <c r="J101" s="1078" t="s">
        <v>834</v>
      </c>
      <c r="K101" s="3703"/>
      <c r="L101" s="3704"/>
      <c r="M101" s="3704"/>
      <c r="N101" s="3704"/>
      <c r="O101" s="2592"/>
      <c r="P101" s="2730"/>
    </row>
    <row r="102" spans="2:16" ht="22.5" customHeight="1">
      <c r="B102" s="831"/>
      <c r="C102" s="2690" t="s">
        <v>985</v>
      </c>
      <c r="D102" s="2690"/>
      <c r="E102" s="2690"/>
      <c r="F102" s="2751"/>
      <c r="G102" s="1079" t="s">
        <v>834</v>
      </c>
      <c r="H102" s="1079" t="s">
        <v>834</v>
      </c>
      <c r="I102" s="1079" t="s">
        <v>834</v>
      </c>
      <c r="J102" s="1079" t="s">
        <v>834</v>
      </c>
      <c r="K102" s="3705"/>
      <c r="L102" s="3706"/>
      <c r="M102" s="3706"/>
      <c r="N102" s="3706"/>
      <c r="O102" s="2592"/>
      <c r="P102" s="2730"/>
    </row>
    <row r="103" spans="2:16" ht="33" customHeight="1">
      <c r="B103" s="833" t="s">
        <v>537</v>
      </c>
      <c r="C103" s="2777" t="s">
        <v>4724</v>
      </c>
      <c r="D103" s="2777"/>
      <c r="E103" s="2777"/>
      <c r="F103" s="2777"/>
      <c r="G103" s="2777"/>
      <c r="H103" s="2777"/>
      <c r="I103" s="2777"/>
      <c r="J103" s="3367"/>
      <c r="K103" s="3684"/>
      <c r="L103" s="3685"/>
      <c r="M103" s="3685"/>
      <c r="N103" s="3685"/>
      <c r="O103" s="2592"/>
      <c r="P103" s="2730"/>
    </row>
    <row r="104" spans="2:16" ht="22.5" customHeight="1">
      <c r="B104" s="830"/>
      <c r="C104" s="2699" t="s">
        <v>984</v>
      </c>
      <c r="D104" s="2699"/>
      <c r="E104" s="2699"/>
      <c r="F104" s="2700"/>
      <c r="G104" s="1078" t="s">
        <v>834</v>
      </c>
      <c r="H104" s="1078" t="s">
        <v>834</v>
      </c>
      <c r="I104" s="1078" t="s">
        <v>834</v>
      </c>
      <c r="J104" s="1078" t="s">
        <v>834</v>
      </c>
      <c r="K104" s="3686"/>
      <c r="L104" s="3687"/>
      <c r="M104" s="3687"/>
      <c r="N104" s="3687"/>
      <c r="O104" s="2592"/>
      <c r="P104" s="2730"/>
    </row>
    <row r="105" spans="2:16" ht="23.25" customHeight="1">
      <c r="B105" s="831"/>
      <c r="C105" s="2690" t="s">
        <v>985</v>
      </c>
      <c r="D105" s="2690"/>
      <c r="E105" s="2690"/>
      <c r="F105" s="2751"/>
      <c r="G105" s="1079" t="s">
        <v>834</v>
      </c>
      <c r="H105" s="1079" t="s">
        <v>834</v>
      </c>
      <c r="I105" s="1079" t="s">
        <v>834</v>
      </c>
      <c r="J105" s="1079" t="s">
        <v>834</v>
      </c>
      <c r="K105" s="3688"/>
      <c r="L105" s="3689"/>
      <c r="M105" s="3689"/>
      <c r="N105" s="3689"/>
      <c r="O105" s="2592"/>
      <c r="P105" s="2730"/>
    </row>
    <row r="106" spans="2:16" ht="18.75" customHeight="1">
      <c r="B106" s="833" t="s">
        <v>539</v>
      </c>
      <c r="C106" s="2777" t="s">
        <v>4725</v>
      </c>
      <c r="D106" s="2777"/>
      <c r="E106" s="2777"/>
      <c r="F106" s="2777"/>
      <c r="G106" s="2777"/>
      <c r="H106" s="2777"/>
      <c r="I106" s="2777"/>
      <c r="J106" s="3367"/>
      <c r="K106" s="3684"/>
      <c r="L106" s="3685"/>
      <c r="M106" s="3685"/>
      <c r="N106" s="3685"/>
      <c r="O106" s="2592"/>
      <c r="P106" s="2730"/>
    </row>
    <row r="107" spans="2:16" ht="24" customHeight="1">
      <c r="B107" s="830"/>
      <c r="C107" s="2699" t="s">
        <v>984</v>
      </c>
      <c r="D107" s="2699"/>
      <c r="E107" s="2699"/>
      <c r="F107" s="2700"/>
      <c r="G107" s="1078" t="s">
        <v>834</v>
      </c>
      <c r="H107" s="1078" t="s">
        <v>834</v>
      </c>
      <c r="I107" s="1078" t="s">
        <v>834</v>
      </c>
      <c r="J107" s="1078" t="s">
        <v>834</v>
      </c>
      <c r="K107" s="3686"/>
      <c r="L107" s="3687"/>
      <c r="M107" s="3687"/>
      <c r="N107" s="3687"/>
      <c r="O107" s="2592"/>
      <c r="P107" s="2730"/>
    </row>
    <row r="108" spans="2:16" ht="27" customHeight="1">
      <c r="B108" s="831"/>
      <c r="C108" s="2690" t="s">
        <v>985</v>
      </c>
      <c r="D108" s="2690"/>
      <c r="E108" s="2690"/>
      <c r="F108" s="2751"/>
      <c r="G108" s="1079" t="s">
        <v>834</v>
      </c>
      <c r="H108" s="1079" t="s">
        <v>834</v>
      </c>
      <c r="I108" s="1079" t="s">
        <v>834</v>
      </c>
      <c r="J108" s="1079" t="s">
        <v>834</v>
      </c>
      <c r="K108" s="3688"/>
      <c r="L108" s="3689"/>
      <c r="M108" s="3689"/>
      <c r="N108" s="3689"/>
      <c r="O108" s="2592"/>
      <c r="P108" s="2730"/>
    </row>
    <row r="109" spans="2:16" ht="20.25" customHeight="1">
      <c r="B109" s="833" t="s">
        <v>410</v>
      </c>
      <c r="C109" s="2766" t="s">
        <v>990</v>
      </c>
      <c r="D109" s="2752"/>
      <c r="E109" s="2752"/>
      <c r="F109" s="2752"/>
      <c r="G109" s="2752"/>
      <c r="H109" s="2752"/>
      <c r="I109" s="2752"/>
      <c r="J109" s="2753"/>
      <c r="K109" s="3684"/>
      <c r="L109" s="3685"/>
      <c r="M109" s="3685"/>
      <c r="N109" s="3685"/>
      <c r="O109" s="2592"/>
      <c r="P109" s="2730"/>
    </row>
    <row r="110" spans="2:16" ht="24.75" customHeight="1">
      <c r="B110" s="830"/>
      <c r="C110" s="2699" t="s">
        <v>984</v>
      </c>
      <c r="D110" s="2699"/>
      <c r="E110" s="2699"/>
      <c r="F110" s="2700"/>
      <c r="G110" s="1078" t="s">
        <v>834</v>
      </c>
      <c r="H110" s="1078" t="s">
        <v>834</v>
      </c>
      <c r="I110" s="1078" t="s">
        <v>834</v>
      </c>
      <c r="J110" s="1078" t="s">
        <v>834</v>
      </c>
      <c r="K110" s="3686"/>
      <c r="L110" s="3687"/>
      <c r="M110" s="3687"/>
      <c r="N110" s="3687"/>
      <c r="O110" s="2592"/>
      <c r="P110" s="2730"/>
    </row>
    <row r="111" spans="2:16" ht="24.75" customHeight="1">
      <c r="B111" s="831"/>
      <c r="C111" s="2690" t="s">
        <v>985</v>
      </c>
      <c r="D111" s="2690"/>
      <c r="E111" s="2690"/>
      <c r="F111" s="2751"/>
      <c r="G111" s="1079" t="s">
        <v>834</v>
      </c>
      <c r="H111" s="1079" t="s">
        <v>834</v>
      </c>
      <c r="I111" s="1079" t="s">
        <v>834</v>
      </c>
      <c r="J111" s="1079" t="s">
        <v>834</v>
      </c>
      <c r="K111" s="3688"/>
      <c r="L111" s="3689"/>
      <c r="M111" s="3689"/>
      <c r="N111" s="3689"/>
      <c r="O111" s="2592"/>
      <c r="P111" s="2730"/>
    </row>
    <row r="112" spans="2:16" ht="24.75" customHeight="1">
      <c r="B112" s="833" t="s">
        <v>413</v>
      </c>
      <c r="C112" s="2766" t="s">
        <v>991</v>
      </c>
      <c r="D112" s="2752"/>
      <c r="E112" s="2752"/>
      <c r="F112" s="2752"/>
      <c r="G112" s="2752"/>
      <c r="H112" s="2752"/>
      <c r="I112" s="2752"/>
      <c r="J112" s="2753"/>
      <c r="K112" s="3684"/>
      <c r="L112" s="3685"/>
      <c r="M112" s="3685"/>
      <c r="N112" s="3685"/>
      <c r="O112" s="2592"/>
      <c r="P112" s="2730"/>
    </row>
    <row r="113" spans="2:16" ht="24.75" customHeight="1">
      <c r="B113" s="830"/>
      <c r="C113" s="2699" t="s">
        <v>984</v>
      </c>
      <c r="D113" s="2699"/>
      <c r="E113" s="2699"/>
      <c r="F113" s="2700"/>
      <c r="G113" s="1078" t="s">
        <v>834</v>
      </c>
      <c r="H113" s="1078" t="s">
        <v>834</v>
      </c>
      <c r="I113" s="1078" t="s">
        <v>834</v>
      </c>
      <c r="J113" s="1078" t="s">
        <v>834</v>
      </c>
      <c r="K113" s="3686"/>
      <c r="L113" s="3687"/>
      <c r="M113" s="3687"/>
      <c r="N113" s="3687"/>
      <c r="O113" s="2592"/>
      <c r="P113" s="2730"/>
    </row>
    <row r="114" spans="2:16" ht="24.75" customHeight="1">
      <c r="B114" s="831"/>
      <c r="C114" s="2690" t="s">
        <v>985</v>
      </c>
      <c r="D114" s="2690"/>
      <c r="E114" s="2690"/>
      <c r="F114" s="2751"/>
      <c r="G114" s="1079" t="s">
        <v>834</v>
      </c>
      <c r="H114" s="1079" t="s">
        <v>834</v>
      </c>
      <c r="I114" s="1079" t="s">
        <v>834</v>
      </c>
      <c r="J114" s="1079" t="s">
        <v>834</v>
      </c>
      <c r="K114" s="3688"/>
      <c r="L114" s="3689"/>
      <c r="M114" s="3689"/>
      <c r="N114" s="3689"/>
      <c r="O114" s="2592"/>
      <c r="P114" s="2730"/>
    </row>
    <row r="115" spans="2:16" ht="20.25" customHeight="1">
      <c r="B115" s="833" t="s">
        <v>416</v>
      </c>
      <c r="C115" s="2752" t="s">
        <v>4726</v>
      </c>
      <c r="D115" s="2752"/>
      <c r="E115" s="2752"/>
      <c r="F115" s="2752"/>
      <c r="G115" s="2752"/>
      <c r="H115" s="2752"/>
      <c r="I115" s="2752"/>
      <c r="J115" s="2753"/>
      <c r="K115" s="3684"/>
      <c r="L115" s="3685"/>
      <c r="M115" s="3685"/>
      <c r="N115" s="3685"/>
      <c r="O115" s="2592"/>
      <c r="P115" s="2730"/>
    </row>
    <row r="116" spans="2:16" ht="26.25" customHeight="1">
      <c r="B116" s="830"/>
      <c r="C116" s="2699" t="s">
        <v>984</v>
      </c>
      <c r="D116" s="2699"/>
      <c r="E116" s="2699"/>
      <c r="F116" s="2700"/>
      <c r="G116" s="1078" t="s">
        <v>834</v>
      </c>
      <c r="H116" s="1078" t="s">
        <v>834</v>
      </c>
      <c r="I116" s="1078" t="s">
        <v>834</v>
      </c>
      <c r="J116" s="1078" t="s">
        <v>834</v>
      </c>
      <c r="K116" s="3686"/>
      <c r="L116" s="3687"/>
      <c r="M116" s="3687"/>
      <c r="N116" s="3687"/>
      <c r="O116" s="2592"/>
      <c r="P116" s="2730"/>
    </row>
    <row r="117" spans="2:16" ht="22.5" customHeight="1">
      <c r="B117" s="831"/>
      <c r="C117" s="2690" t="s">
        <v>993</v>
      </c>
      <c r="D117" s="2690"/>
      <c r="E117" s="2690"/>
      <c r="F117" s="2751"/>
      <c r="G117" s="1079" t="s">
        <v>834</v>
      </c>
      <c r="H117" s="1079" t="s">
        <v>834</v>
      </c>
      <c r="I117" s="1079" t="s">
        <v>834</v>
      </c>
      <c r="J117" s="1079" t="s">
        <v>834</v>
      </c>
      <c r="K117" s="3688"/>
      <c r="L117" s="3689"/>
      <c r="M117" s="3689"/>
      <c r="N117" s="3689"/>
      <c r="O117" s="2592"/>
      <c r="P117" s="2730"/>
    </row>
    <row r="118" spans="2:16" ht="18.75" customHeight="1">
      <c r="B118" s="833" t="s">
        <v>418</v>
      </c>
      <c r="C118" s="2752" t="s">
        <v>4727</v>
      </c>
      <c r="D118" s="2752"/>
      <c r="E118" s="2752"/>
      <c r="F118" s="2752"/>
      <c r="G118" s="2752"/>
      <c r="H118" s="2752"/>
      <c r="I118" s="2752"/>
      <c r="J118" s="2753"/>
      <c r="K118" s="3684"/>
      <c r="L118" s="3685"/>
      <c r="M118" s="3685"/>
      <c r="N118" s="3685"/>
      <c r="O118" s="2592"/>
      <c r="P118" s="2730"/>
    </row>
    <row r="119" spans="2:16" ht="24" customHeight="1">
      <c r="B119" s="830"/>
      <c r="C119" s="2699" t="s">
        <v>984</v>
      </c>
      <c r="D119" s="2699"/>
      <c r="E119" s="2699"/>
      <c r="F119" s="2700"/>
      <c r="G119" s="1078" t="s">
        <v>834</v>
      </c>
      <c r="H119" s="1078" t="s">
        <v>834</v>
      </c>
      <c r="I119" s="1078" t="s">
        <v>848</v>
      </c>
      <c r="J119" s="1078" t="s">
        <v>848</v>
      </c>
      <c r="K119" s="3686"/>
      <c r="L119" s="3687"/>
      <c r="M119" s="3687"/>
      <c r="N119" s="3687"/>
      <c r="O119" s="2592"/>
      <c r="P119" s="2730"/>
    </row>
    <row r="120" spans="2:16" ht="24" customHeight="1">
      <c r="B120" s="831"/>
      <c r="C120" s="2690" t="s">
        <v>985</v>
      </c>
      <c r="D120" s="2690"/>
      <c r="E120" s="2690"/>
      <c r="F120" s="2751"/>
      <c r="G120" s="1079" t="s">
        <v>834</v>
      </c>
      <c r="H120" s="1079" t="s">
        <v>834</v>
      </c>
      <c r="I120" s="1079" t="s">
        <v>848</v>
      </c>
      <c r="J120" s="1079" t="s">
        <v>848</v>
      </c>
      <c r="K120" s="3688"/>
      <c r="L120" s="3689"/>
      <c r="M120" s="3689"/>
      <c r="N120" s="3689"/>
      <c r="O120" s="2592"/>
      <c r="P120" s="2730"/>
    </row>
    <row r="121" spans="2:16" ht="24" customHeight="1">
      <c r="B121" s="833" t="s">
        <v>544</v>
      </c>
      <c r="C121" s="2752" t="s">
        <v>4728</v>
      </c>
      <c r="D121" s="2752"/>
      <c r="E121" s="2752"/>
      <c r="F121" s="2752"/>
      <c r="G121" s="2752"/>
      <c r="H121" s="2752"/>
      <c r="I121" s="2752"/>
      <c r="J121" s="2753"/>
      <c r="K121" s="3684"/>
      <c r="L121" s="3685"/>
      <c r="M121" s="3685"/>
      <c r="N121" s="3685"/>
      <c r="O121" s="2592"/>
      <c r="P121" s="2730"/>
    </row>
    <row r="122" spans="2:16" ht="24" customHeight="1">
      <c r="B122" s="830"/>
      <c r="C122" s="2699" t="s">
        <v>984</v>
      </c>
      <c r="D122" s="2699"/>
      <c r="E122" s="2699"/>
      <c r="F122" s="2700"/>
      <c r="G122" s="1078" t="s">
        <v>834</v>
      </c>
      <c r="H122" s="1078" t="s">
        <v>834</v>
      </c>
      <c r="I122" s="1078" t="s">
        <v>848</v>
      </c>
      <c r="J122" s="1078" t="s">
        <v>848</v>
      </c>
      <c r="K122" s="3686"/>
      <c r="L122" s="3687"/>
      <c r="M122" s="3687"/>
      <c r="N122" s="3687"/>
      <c r="O122" s="2592"/>
      <c r="P122" s="2730"/>
    </row>
    <row r="123" spans="2:16" ht="24" customHeight="1">
      <c r="B123" s="831"/>
      <c r="C123" s="2690" t="s">
        <v>985</v>
      </c>
      <c r="D123" s="2690"/>
      <c r="E123" s="2690"/>
      <c r="F123" s="2751"/>
      <c r="G123" s="1079" t="s">
        <v>834</v>
      </c>
      <c r="H123" s="1079" t="s">
        <v>834</v>
      </c>
      <c r="I123" s="1079" t="s">
        <v>848</v>
      </c>
      <c r="J123" s="1079" t="s">
        <v>848</v>
      </c>
      <c r="K123" s="3688"/>
      <c r="L123" s="3689"/>
      <c r="M123" s="3689"/>
      <c r="N123" s="3689"/>
      <c r="O123" s="2592"/>
      <c r="P123" s="2730"/>
    </row>
    <row r="124" spans="2:16" ht="21" customHeight="1">
      <c r="B124" s="833" t="s">
        <v>546</v>
      </c>
      <c r="C124" s="2752" t="s">
        <v>4729</v>
      </c>
      <c r="D124" s="2752"/>
      <c r="E124" s="2752"/>
      <c r="F124" s="2752"/>
      <c r="G124" s="2752"/>
      <c r="H124" s="2752"/>
      <c r="I124" s="2752"/>
      <c r="J124" s="2753"/>
      <c r="K124" s="3684"/>
      <c r="L124" s="3685"/>
      <c r="M124" s="3685"/>
      <c r="N124" s="3685"/>
      <c r="O124" s="2592"/>
      <c r="P124" s="2730"/>
    </row>
    <row r="125" spans="2:16" ht="21" customHeight="1">
      <c r="B125" s="830"/>
      <c r="C125" s="2699" t="s">
        <v>984</v>
      </c>
      <c r="D125" s="2699"/>
      <c r="E125" s="2699"/>
      <c r="F125" s="2700"/>
      <c r="G125" s="1078" t="s">
        <v>848</v>
      </c>
      <c r="H125" s="1078" t="s">
        <v>848</v>
      </c>
      <c r="I125" s="1078" t="s">
        <v>848</v>
      </c>
      <c r="J125" s="1078" t="s">
        <v>848</v>
      </c>
      <c r="K125" s="3686"/>
      <c r="L125" s="3687"/>
      <c r="M125" s="3687"/>
      <c r="N125" s="3687"/>
      <c r="O125" s="2592"/>
      <c r="P125" s="2730"/>
    </row>
    <row r="126" spans="2:16" ht="21" customHeight="1">
      <c r="B126" s="831"/>
      <c r="C126" s="2690" t="s">
        <v>985</v>
      </c>
      <c r="D126" s="2690"/>
      <c r="E126" s="2690"/>
      <c r="F126" s="2751"/>
      <c r="G126" s="1079" t="s">
        <v>848</v>
      </c>
      <c r="H126" s="1079" t="s">
        <v>848</v>
      </c>
      <c r="I126" s="1079" t="s">
        <v>848</v>
      </c>
      <c r="J126" s="1079" t="s">
        <v>848</v>
      </c>
      <c r="K126" s="3688"/>
      <c r="L126" s="3689"/>
      <c r="M126" s="3689"/>
      <c r="N126" s="3689"/>
      <c r="O126" s="2592"/>
      <c r="P126" s="2730"/>
    </row>
    <row r="127" spans="2:16" ht="21.75" customHeight="1">
      <c r="B127" s="833" t="s">
        <v>548</v>
      </c>
      <c r="C127" s="2752" t="s">
        <v>4730</v>
      </c>
      <c r="D127" s="2752"/>
      <c r="E127" s="2752"/>
      <c r="F127" s="2752"/>
      <c r="G127" s="2752"/>
      <c r="H127" s="2752"/>
      <c r="I127" s="2752"/>
      <c r="J127" s="2753"/>
      <c r="K127" s="3684"/>
      <c r="L127" s="3685"/>
      <c r="M127" s="3685"/>
      <c r="N127" s="3685"/>
      <c r="O127" s="2592"/>
      <c r="P127" s="2730"/>
    </row>
    <row r="128" spans="2:16" ht="21.75" customHeight="1">
      <c r="B128" s="830"/>
      <c r="C128" s="2699" t="s">
        <v>984</v>
      </c>
      <c r="D128" s="2699"/>
      <c r="E128" s="2699"/>
      <c r="F128" s="2700"/>
      <c r="G128" s="1078" t="s">
        <v>848</v>
      </c>
      <c r="H128" s="1078" t="s">
        <v>848</v>
      </c>
      <c r="I128" s="1078" t="s">
        <v>848</v>
      </c>
      <c r="J128" s="1078" t="s">
        <v>848</v>
      </c>
      <c r="K128" s="3686"/>
      <c r="L128" s="3687"/>
      <c r="M128" s="3687"/>
      <c r="N128" s="3687"/>
      <c r="O128" s="2592"/>
      <c r="P128" s="2730"/>
    </row>
    <row r="129" spans="2:16" ht="24" customHeight="1">
      <c r="B129" s="831"/>
      <c r="C129" s="2690" t="s">
        <v>985</v>
      </c>
      <c r="D129" s="2690"/>
      <c r="E129" s="2690"/>
      <c r="F129" s="2751"/>
      <c r="G129" s="1079" t="s">
        <v>848</v>
      </c>
      <c r="H129" s="1079" t="s">
        <v>848</v>
      </c>
      <c r="I129" s="1079" t="s">
        <v>848</v>
      </c>
      <c r="J129" s="1079" t="s">
        <v>848</v>
      </c>
      <c r="K129" s="3688"/>
      <c r="L129" s="3689"/>
      <c r="M129" s="3689"/>
      <c r="N129" s="3689"/>
      <c r="O129" s="2592"/>
      <c r="P129" s="2730"/>
    </row>
    <row r="130" spans="2:16" ht="21" customHeight="1">
      <c r="B130" s="833" t="s">
        <v>550</v>
      </c>
      <c r="C130" s="2752" t="s">
        <v>4731</v>
      </c>
      <c r="D130" s="2752"/>
      <c r="E130" s="2752"/>
      <c r="F130" s="2752"/>
      <c r="G130" s="2752"/>
      <c r="H130" s="2752"/>
      <c r="I130" s="2752"/>
      <c r="J130" s="2753"/>
      <c r="K130" s="3684"/>
      <c r="L130" s="3685"/>
      <c r="M130" s="3685"/>
      <c r="N130" s="3685"/>
      <c r="O130" s="2592"/>
      <c r="P130" s="2730"/>
    </row>
    <row r="131" spans="2:16" ht="21" customHeight="1">
      <c r="B131" s="1080"/>
      <c r="C131" s="2699" t="s">
        <v>984</v>
      </c>
      <c r="D131" s="2699"/>
      <c r="E131" s="2699"/>
      <c r="F131" s="2700"/>
      <c r="G131" s="1081" t="s">
        <v>848</v>
      </c>
      <c r="H131" s="1081" t="s">
        <v>848</v>
      </c>
      <c r="I131" s="1081" t="s">
        <v>848</v>
      </c>
      <c r="J131" s="1081" t="s">
        <v>848</v>
      </c>
      <c r="K131" s="3686"/>
      <c r="L131" s="3687"/>
      <c r="M131" s="3687"/>
      <c r="N131" s="3687"/>
      <c r="O131" s="2592"/>
      <c r="P131" s="2730"/>
    </row>
    <row r="132" spans="2:16" ht="21" customHeight="1">
      <c r="B132" s="831"/>
      <c r="C132" s="2690" t="s">
        <v>985</v>
      </c>
      <c r="D132" s="2690"/>
      <c r="E132" s="2690"/>
      <c r="F132" s="2751"/>
      <c r="G132" s="1082" t="s">
        <v>848</v>
      </c>
      <c r="H132" s="1082" t="s">
        <v>848</v>
      </c>
      <c r="I132" s="1082" t="s">
        <v>848</v>
      </c>
      <c r="J132" s="1082" t="s">
        <v>848</v>
      </c>
      <c r="K132" s="3688"/>
      <c r="L132" s="3689"/>
      <c r="M132" s="3689"/>
      <c r="N132" s="3689"/>
      <c r="O132" s="2592"/>
      <c r="P132" s="2730"/>
    </row>
    <row r="133" spans="2:16" ht="32.25" customHeight="1">
      <c r="B133" s="835" t="s">
        <v>552</v>
      </c>
      <c r="C133" s="2752" t="s">
        <v>4732</v>
      </c>
      <c r="D133" s="2752"/>
      <c r="E133" s="2752"/>
      <c r="F133" s="2752"/>
      <c r="G133" s="2752"/>
      <c r="H133" s="2752"/>
      <c r="I133" s="2752"/>
      <c r="J133" s="2752"/>
      <c r="K133" s="2752"/>
      <c r="L133" s="2752"/>
      <c r="M133" s="2752"/>
      <c r="N133" s="3690"/>
      <c r="O133" s="2592"/>
      <c r="P133" s="2730"/>
    </row>
    <row r="134" spans="2:16" ht="27.75" customHeight="1">
      <c r="B134" s="642" t="s">
        <v>418</v>
      </c>
      <c r="C134" s="3691" t="s">
        <v>1000</v>
      </c>
      <c r="D134" s="3691"/>
      <c r="E134" s="2589" t="s">
        <v>892</v>
      </c>
      <c r="F134" s="2590"/>
      <c r="G134" s="2590"/>
      <c r="H134" s="2590"/>
      <c r="I134" s="2590"/>
      <c r="J134" s="3692"/>
      <c r="K134" s="3693"/>
      <c r="L134" s="3694"/>
      <c r="M134" s="3694"/>
      <c r="N134" s="3695"/>
      <c r="O134" s="2592"/>
      <c r="P134" s="2730"/>
    </row>
    <row r="135" spans="2:16" ht="25.5" customHeight="1">
      <c r="B135" s="830"/>
      <c r="C135" s="2699" t="s">
        <v>984</v>
      </c>
      <c r="D135" s="2699"/>
      <c r="E135" s="2699"/>
      <c r="F135" s="2700"/>
      <c r="G135" s="1078"/>
      <c r="H135" s="1078"/>
      <c r="I135" s="1078"/>
      <c r="J135" s="1078"/>
      <c r="K135" s="3693"/>
      <c r="L135" s="3694"/>
      <c r="M135" s="3694"/>
      <c r="N135" s="3695"/>
      <c r="O135" s="2592"/>
      <c r="P135" s="2730"/>
    </row>
    <row r="136" spans="2:16" ht="27" customHeight="1">
      <c r="B136" s="831"/>
      <c r="C136" s="2690" t="s">
        <v>985</v>
      </c>
      <c r="D136" s="2690"/>
      <c r="E136" s="2690"/>
      <c r="F136" s="2751"/>
      <c r="G136" s="1079"/>
      <c r="H136" s="1079"/>
      <c r="I136" s="1079"/>
      <c r="J136" s="1079"/>
      <c r="K136" s="3696"/>
      <c r="L136" s="3697"/>
      <c r="M136" s="3697"/>
      <c r="N136" s="3698"/>
      <c r="O136" s="2592"/>
      <c r="P136" s="2730"/>
    </row>
    <row r="137" spans="2:16" ht="48" customHeight="1">
      <c r="B137" s="585" t="s">
        <v>555</v>
      </c>
      <c r="C137" s="3354" t="s">
        <v>1001</v>
      </c>
      <c r="D137" s="3354"/>
      <c r="E137" s="3354"/>
      <c r="F137" s="3355"/>
      <c r="G137" s="2515" t="s">
        <v>4715</v>
      </c>
      <c r="H137" s="2515"/>
      <c r="I137" s="2515"/>
      <c r="J137" s="2515"/>
      <c r="K137" s="2515"/>
      <c r="L137" s="2515"/>
      <c r="M137" s="2515"/>
      <c r="N137" s="2515"/>
      <c r="O137" s="2530"/>
      <c r="P137" s="2750"/>
    </row>
    <row r="138" spans="2:16" ht="25.5" customHeight="1">
      <c r="B138" s="2737" t="s">
        <v>1003</v>
      </c>
      <c r="C138" s="2738"/>
      <c r="D138" s="2738"/>
      <c r="E138" s="2738"/>
      <c r="F138" s="2738"/>
      <c r="G138" s="2738"/>
      <c r="H138" s="2738"/>
      <c r="I138" s="2738"/>
      <c r="J138" s="2738"/>
      <c r="K138" s="2738"/>
      <c r="L138" s="2738"/>
      <c r="M138" s="2738"/>
      <c r="N138" s="2738"/>
      <c r="O138" s="2738"/>
      <c r="P138" s="2739"/>
    </row>
    <row r="139" spans="2:16" ht="110.25" customHeight="1">
      <c r="B139" s="587" t="s">
        <v>557</v>
      </c>
      <c r="C139" s="2430" t="s">
        <v>1004</v>
      </c>
      <c r="D139" s="2430"/>
      <c r="E139" s="2430"/>
      <c r="F139" s="2430"/>
      <c r="G139" s="564" t="s">
        <v>834</v>
      </c>
      <c r="H139" s="3682" t="s">
        <v>1005</v>
      </c>
      <c r="I139" s="3683"/>
      <c r="J139" s="2741" t="s">
        <v>4733</v>
      </c>
      <c r="K139" s="2742"/>
      <c r="L139" s="2742"/>
      <c r="M139" s="2742"/>
      <c r="N139" s="2743"/>
      <c r="O139" s="650" t="s">
        <v>2341</v>
      </c>
      <c r="P139" s="539"/>
    </row>
    <row r="140" spans="2:16" ht="15.75" customHeight="1">
      <c r="B140" s="2716" t="s">
        <v>1008</v>
      </c>
      <c r="C140" s="2717"/>
      <c r="D140" s="2717"/>
      <c r="E140" s="2717"/>
      <c r="F140" s="2717"/>
      <c r="G140" s="2717"/>
      <c r="H140" s="2717"/>
      <c r="I140" s="2717"/>
      <c r="J140" s="2717"/>
      <c r="K140" s="2717"/>
      <c r="L140" s="2717"/>
      <c r="M140" s="2717"/>
      <c r="N140" s="2717"/>
      <c r="O140" s="2717"/>
      <c r="P140" s="2718"/>
    </row>
    <row r="141" spans="2:16" ht="30" customHeight="1">
      <c r="B141" s="537" t="s">
        <v>561</v>
      </c>
      <c r="C141" s="2479" t="s">
        <v>1009</v>
      </c>
      <c r="D141" s="2479"/>
      <c r="E141" s="2479"/>
      <c r="F141" s="2479"/>
      <c r="G141" s="2479"/>
      <c r="H141" s="2168" t="s">
        <v>4734</v>
      </c>
      <c r="I141" s="2169"/>
      <c r="J141" s="3618"/>
      <c r="K141" s="2719" t="s">
        <v>897</v>
      </c>
      <c r="L141" s="2464" t="s">
        <v>4735</v>
      </c>
      <c r="M141" s="2465"/>
      <c r="N141" s="2466"/>
      <c r="O141" s="2729"/>
      <c r="P141" s="2729"/>
    </row>
    <row r="142" spans="2:16" ht="19.5" customHeight="1">
      <c r="B142" s="537" t="s">
        <v>401</v>
      </c>
      <c r="C142" s="2479" t="s">
        <v>1011</v>
      </c>
      <c r="D142" s="2479"/>
      <c r="E142" s="2479"/>
      <c r="F142" s="2479"/>
      <c r="G142" s="2479"/>
      <c r="H142" s="2432" t="s">
        <v>4736</v>
      </c>
      <c r="I142" s="2463"/>
      <c r="J142" s="2463"/>
      <c r="K142" s="2719"/>
      <c r="L142" s="2506"/>
      <c r="M142" s="2515"/>
      <c r="N142" s="2507"/>
      <c r="O142" s="2730"/>
      <c r="P142" s="2730"/>
    </row>
    <row r="143" spans="2:16" ht="19.5" customHeight="1">
      <c r="B143" s="537" t="s">
        <v>403</v>
      </c>
      <c r="C143" s="2479" t="s">
        <v>1013</v>
      </c>
      <c r="D143" s="2479"/>
      <c r="E143" s="2479"/>
      <c r="F143" s="2479"/>
      <c r="G143" s="2479"/>
      <c r="H143" s="2432" t="s">
        <v>834</v>
      </c>
      <c r="I143" s="2463"/>
      <c r="J143" s="2433"/>
      <c r="K143" s="2719"/>
      <c r="L143" s="2506"/>
      <c r="M143" s="2515"/>
      <c r="N143" s="2507"/>
      <c r="O143" s="2730"/>
      <c r="P143" s="2730"/>
    </row>
    <row r="144" spans="2:16" ht="34.5" customHeight="1">
      <c r="B144" s="537" t="s">
        <v>405</v>
      </c>
      <c r="C144" s="2479" t="s">
        <v>1014</v>
      </c>
      <c r="D144" s="2479"/>
      <c r="E144" s="2479"/>
      <c r="F144" s="2479"/>
      <c r="G144" s="2480"/>
      <c r="H144" s="2432" t="s">
        <v>2344</v>
      </c>
      <c r="I144" s="2463"/>
      <c r="J144" s="2463"/>
      <c r="K144" s="2719"/>
      <c r="L144" s="2508"/>
      <c r="M144" s="2516"/>
      <c r="N144" s="2509"/>
      <c r="O144" s="2731"/>
      <c r="P144" s="2731"/>
    </row>
    <row r="145" spans="1:16" ht="48.75" customHeight="1">
      <c r="B145" s="532" t="s">
        <v>566</v>
      </c>
      <c r="C145" s="2479" t="s">
        <v>4737</v>
      </c>
      <c r="D145" s="2479"/>
      <c r="E145" s="2479"/>
      <c r="F145" s="2479"/>
      <c r="G145" s="2479"/>
      <c r="H145" s="2432" t="s">
        <v>848</v>
      </c>
      <c r="I145" s="2463"/>
      <c r="J145" s="2463"/>
      <c r="K145" s="2719"/>
      <c r="L145" s="3676"/>
      <c r="M145" s="3676"/>
      <c r="N145" s="3677"/>
      <c r="O145" s="2529" t="s">
        <v>869</v>
      </c>
      <c r="P145" s="2529"/>
    </row>
    <row r="146" spans="1:16" ht="72.75" customHeight="1">
      <c r="B146" s="537" t="s">
        <v>394</v>
      </c>
      <c r="C146" s="2442" t="s">
        <v>1017</v>
      </c>
      <c r="D146" s="2442"/>
      <c r="E146" s="2442"/>
      <c r="F146" s="2442"/>
      <c r="G146" s="2443"/>
      <c r="H146" s="2432" t="s">
        <v>4714</v>
      </c>
      <c r="I146" s="2463"/>
      <c r="J146" s="2463"/>
      <c r="K146" s="2719"/>
      <c r="L146" s="3678"/>
      <c r="M146" s="3678"/>
      <c r="N146" s="3679"/>
      <c r="O146" s="2673"/>
      <c r="P146" s="2673"/>
    </row>
    <row r="147" spans="1:16" ht="62.25" customHeight="1">
      <c r="B147" s="532" t="s">
        <v>569</v>
      </c>
      <c r="C147" s="2479" t="s">
        <v>4738</v>
      </c>
      <c r="D147" s="2479"/>
      <c r="E147" s="2479"/>
      <c r="F147" s="2479"/>
      <c r="G147" s="2479"/>
      <c r="H147" s="2432" t="s">
        <v>834</v>
      </c>
      <c r="I147" s="2463"/>
      <c r="J147" s="2463"/>
      <c r="K147" s="2719"/>
      <c r="L147" s="2688"/>
      <c r="M147" s="2688"/>
      <c r="N147" s="2689"/>
      <c r="O147" s="2529" t="s">
        <v>4739</v>
      </c>
      <c r="P147" s="2529"/>
    </row>
    <row r="148" spans="1:16" ht="105" customHeight="1">
      <c r="A148" s="652"/>
      <c r="B148" s="530" t="s">
        <v>394</v>
      </c>
      <c r="C148" s="2537" t="s">
        <v>1020</v>
      </c>
      <c r="D148" s="2537"/>
      <c r="E148" s="2537"/>
      <c r="F148" s="2537"/>
      <c r="G148" s="2538"/>
      <c r="H148" s="3675" t="s">
        <v>4740</v>
      </c>
      <c r="I148" s="3153"/>
      <c r="J148" s="3154"/>
      <c r="K148" s="2519"/>
      <c r="L148" s="3680"/>
      <c r="M148" s="3680"/>
      <c r="N148" s="3681"/>
      <c r="O148" s="2592"/>
      <c r="P148" s="2592"/>
    </row>
    <row r="149" spans="1:16" ht="65.25" customHeight="1">
      <c r="B149" s="2907" t="s">
        <v>4741</v>
      </c>
      <c r="C149" s="2908"/>
      <c r="D149" s="2908"/>
      <c r="E149" s="2908"/>
      <c r="F149" s="2908"/>
      <c r="G149" s="2908"/>
      <c r="H149" s="2908"/>
      <c r="I149" s="2908"/>
      <c r="J149" s="2908"/>
      <c r="K149" s="2908"/>
      <c r="L149" s="2908"/>
      <c r="M149" s="2908"/>
      <c r="N149" s="2908"/>
      <c r="O149" s="2908"/>
      <c r="P149" s="2910"/>
    </row>
    <row r="150" spans="1:16" ht="48.75" customHeight="1">
      <c r="B150" s="653" t="s">
        <v>572</v>
      </c>
      <c r="C150" s="2615" t="s">
        <v>1022</v>
      </c>
      <c r="D150" s="2615"/>
      <c r="E150" s="2615"/>
      <c r="F150" s="2706"/>
      <c r="G150" s="2707" t="s">
        <v>4742</v>
      </c>
      <c r="H150" s="2708"/>
      <c r="I150" s="2709"/>
      <c r="J150" s="2707" t="s">
        <v>4743</v>
      </c>
      <c r="K150" s="2708"/>
      <c r="L150" s="2709"/>
      <c r="M150" s="2710" t="s">
        <v>907</v>
      </c>
      <c r="N150" s="2711"/>
      <c r="O150" s="2631" t="s">
        <v>4744</v>
      </c>
      <c r="P150" s="2631"/>
    </row>
    <row r="151" spans="1:16" ht="83.25" customHeight="1">
      <c r="B151" s="537" t="s">
        <v>561</v>
      </c>
      <c r="C151" s="2699" t="s">
        <v>4745</v>
      </c>
      <c r="D151" s="2699"/>
      <c r="E151" s="2699"/>
      <c r="F151" s="2700"/>
      <c r="G151" s="2569" t="s">
        <v>2347</v>
      </c>
      <c r="H151" s="2571"/>
      <c r="I151" s="2570"/>
      <c r="J151" s="2569" t="s">
        <v>4746</v>
      </c>
      <c r="K151" s="2571"/>
      <c r="L151" s="2570"/>
      <c r="M151" s="2701"/>
      <c r="N151" s="2702"/>
      <c r="O151" s="2578"/>
      <c r="P151" s="2578"/>
    </row>
    <row r="152" spans="1:16" ht="42" customHeight="1">
      <c r="B152" s="537" t="s">
        <v>401</v>
      </c>
      <c r="C152" s="2699" t="s">
        <v>4747</v>
      </c>
      <c r="D152" s="2699"/>
      <c r="E152" s="2699"/>
      <c r="F152" s="2700"/>
      <c r="G152" s="2569" t="s">
        <v>2347</v>
      </c>
      <c r="H152" s="2571"/>
      <c r="I152" s="2570"/>
      <c r="J152" s="2569" t="s">
        <v>4746</v>
      </c>
      <c r="K152" s="2571"/>
      <c r="L152" s="2570"/>
      <c r="M152" s="2701"/>
      <c r="N152" s="2702"/>
      <c r="O152" s="2578"/>
      <c r="P152" s="2578"/>
    </row>
    <row r="153" spans="1:16" ht="31.5" customHeight="1">
      <c r="B153" s="537" t="s">
        <v>403</v>
      </c>
      <c r="C153" s="658" t="s">
        <v>418</v>
      </c>
      <c r="D153" s="2699" t="s">
        <v>4748</v>
      </c>
      <c r="E153" s="2699"/>
      <c r="F153" s="2700"/>
      <c r="G153" s="2569" t="s">
        <v>2347</v>
      </c>
      <c r="H153" s="2571"/>
      <c r="I153" s="2570"/>
      <c r="J153" s="2569" t="s">
        <v>4746</v>
      </c>
      <c r="K153" s="2571"/>
      <c r="L153" s="2570"/>
      <c r="M153" s="2701"/>
      <c r="N153" s="2702"/>
      <c r="O153" s="2578"/>
      <c r="P153" s="2578"/>
    </row>
    <row r="154" spans="1:16" ht="32.25" customHeight="1">
      <c r="B154" s="537"/>
      <c r="C154" s="635" t="s">
        <v>508</v>
      </c>
      <c r="D154" s="2699" t="s">
        <v>4749</v>
      </c>
      <c r="E154" s="2699"/>
      <c r="F154" s="2700"/>
      <c r="G154" s="2569" t="s">
        <v>4746</v>
      </c>
      <c r="H154" s="2571"/>
      <c r="I154" s="2570"/>
      <c r="J154" s="2569" t="s">
        <v>4746</v>
      </c>
      <c r="K154" s="2571"/>
      <c r="L154" s="2570"/>
      <c r="M154" s="2701"/>
      <c r="N154" s="2702"/>
      <c r="O154" s="2578"/>
      <c r="P154" s="2578"/>
    </row>
    <row r="155" spans="1:16" ht="41.25" customHeight="1">
      <c r="B155" s="537" t="s">
        <v>405</v>
      </c>
      <c r="C155" s="2699" t="s">
        <v>4750</v>
      </c>
      <c r="D155" s="2699"/>
      <c r="E155" s="2699"/>
      <c r="F155" s="2700"/>
      <c r="G155" s="2569" t="s">
        <v>4746</v>
      </c>
      <c r="H155" s="2571"/>
      <c r="I155" s="2570"/>
      <c r="J155" s="2569" t="s">
        <v>4746</v>
      </c>
      <c r="K155" s="2571"/>
      <c r="L155" s="2570"/>
      <c r="M155" s="2701"/>
      <c r="N155" s="2702"/>
      <c r="O155" s="2578"/>
      <c r="P155" s="2578"/>
    </row>
    <row r="156" spans="1:16" ht="29.25" customHeight="1">
      <c r="B156" s="537" t="s">
        <v>408</v>
      </c>
      <c r="C156" s="2699" t="s">
        <v>4751</v>
      </c>
      <c r="D156" s="2699"/>
      <c r="E156" s="2699"/>
      <c r="F156" s="2700"/>
      <c r="G156" s="2569" t="s">
        <v>4752</v>
      </c>
      <c r="H156" s="2571"/>
      <c r="I156" s="2570"/>
      <c r="J156" s="2569" t="s">
        <v>2348</v>
      </c>
      <c r="K156" s="2571"/>
      <c r="L156" s="2570"/>
      <c r="M156" s="2701"/>
      <c r="N156" s="2702"/>
      <c r="O156" s="2578"/>
      <c r="P156" s="2578"/>
    </row>
    <row r="157" spans="1:16" ht="28.5" customHeight="1">
      <c r="B157" s="537" t="s">
        <v>410</v>
      </c>
      <c r="C157" s="2699" t="s">
        <v>990</v>
      </c>
      <c r="D157" s="2699"/>
      <c r="E157" s="2699"/>
      <c r="F157" s="2700"/>
      <c r="G157" s="2569" t="s">
        <v>2347</v>
      </c>
      <c r="H157" s="2571"/>
      <c r="I157" s="2570"/>
      <c r="J157" s="2569" t="s">
        <v>2347</v>
      </c>
      <c r="K157" s="2571"/>
      <c r="L157" s="2570"/>
      <c r="M157" s="2701"/>
      <c r="N157" s="2702"/>
      <c r="O157" s="2578"/>
      <c r="P157" s="2578"/>
    </row>
    <row r="158" spans="1:16" ht="28.5" customHeight="1">
      <c r="B158" s="537" t="s">
        <v>413</v>
      </c>
      <c r="C158" s="2699" t="s">
        <v>1035</v>
      </c>
      <c r="D158" s="2699"/>
      <c r="E158" s="2699"/>
      <c r="F158" s="2700"/>
      <c r="G158" s="2569" t="s">
        <v>2347</v>
      </c>
      <c r="H158" s="2571"/>
      <c r="I158" s="2570"/>
      <c r="J158" s="2569" t="s">
        <v>2347</v>
      </c>
      <c r="K158" s="2571"/>
      <c r="L158" s="2570"/>
      <c r="M158" s="2701"/>
      <c r="N158" s="2702"/>
      <c r="O158" s="2578"/>
      <c r="P158" s="2578"/>
    </row>
    <row r="159" spans="1:16" ht="28.5" customHeight="1">
      <c r="B159" s="537" t="s">
        <v>416</v>
      </c>
      <c r="C159" s="2699" t="s">
        <v>4753</v>
      </c>
      <c r="D159" s="2699"/>
      <c r="E159" s="2699"/>
      <c r="F159" s="2700"/>
      <c r="G159" s="2569" t="s">
        <v>2347</v>
      </c>
      <c r="H159" s="2571"/>
      <c r="I159" s="2570"/>
      <c r="J159" s="2569" t="s">
        <v>2347</v>
      </c>
      <c r="K159" s="2571"/>
      <c r="L159" s="2570"/>
      <c r="M159" s="2701"/>
      <c r="N159" s="2702"/>
      <c r="O159" s="2499"/>
      <c r="P159" s="2499"/>
    </row>
    <row r="160" spans="1:16" ht="28.5" customHeight="1">
      <c r="B160" s="537" t="s">
        <v>418</v>
      </c>
      <c r="C160" s="2699" t="s">
        <v>4754</v>
      </c>
      <c r="D160" s="2699"/>
      <c r="E160" s="2699"/>
      <c r="F160" s="2700"/>
      <c r="G160" s="2569" t="s">
        <v>2348</v>
      </c>
      <c r="H160" s="2571"/>
      <c r="I160" s="2570"/>
      <c r="J160" s="2569" t="s">
        <v>4755</v>
      </c>
      <c r="K160" s="2571"/>
      <c r="L160" s="2570"/>
      <c r="M160" s="2975"/>
      <c r="N160" s="2702"/>
      <c r="O160" s="2499"/>
      <c r="P160" s="2499"/>
    </row>
    <row r="161" spans="1:16" ht="28.5" customHeight="1">
      <c r="B161" s="530" t="s">
        <v>544</v>
      </c>
      <c r="C161" s="2699" t="s">
        <v>4756</v>
      </c>
      <c r="D161" s="2699"/>
      <c r="E161" s="2699"/>
      <c r="F161" s="2700"/>
      <c r="G161" s="2569" t="s">
        <v>2348</v>
      </c>
      <c r="H161" s="2571"/>
      <c r="I161" s="2570"/>
      <c r="J161" s="2569" t="s">
        <v>4755</v>
      </c>
      <c r="K161" s="2571"/>
      <c r="L161" s="2570"/>
      <c r="M161" s="2975"/>
      <c r="N161" s="2702"/>
      <c r="O161" s="2499"/>
      <c r="P161" s="2499"/>
    </row>
    <row r="162" spans="1:16" ht="28.5" customHeight="1">
      <c r="B162" s="530" t="s">
        <v>546</v>
      </c>
      <c r="C162" s="2699" t="s">
        <v>4757</v>
      </c>
      <c r="D162" s="2699"/>
      <c r="E162" s="2699"/>
      <c r="F162" s="2700"/>
      <c r="G162" s="2569" t="s">
        <v>865</v>
      </c>
      <c r="H162" s="2571"/>
      <c r="I162" s="2570"/>
      <c r="J162" s="2569" t="s">
        <v>865</v>
      </c>
      <c r="K162" s="2571"/>
      <c r="L162" s="2570"/>
      <c r="M162" s="2701"/>
      <c r="N162" s="2702"/>
      <c r="O162" s="2499"/>
      <c r="P162" s="2499"/>
    </row>
    <row r="163" spans="1:16" ht="30.95" customHeight="1">
      <c r="B163" s="530" t="s">
        <v>548</v>
      </c>
      <c r="C163" s="2699" t="s">
        <v>4758</v>
      </c>
      <c r="D163" s="2699"/>
      <c r="E163" s="2699"/>
      <c r="F163" s="2700"/>
      <c r="G163" s="2569" t="s">
        <v>865</v>
      </c>
      <c r="H163" s="2571"/>
      <c r="I163" s="2570"/>
      <c r="J163" s="2569" t="s">
        <v>865</v>
      </c>
      <c r="K163" s="2571"/>
      <c r="L163" s="2570"/>
      <c r="M163" s="2701"/>
      <c r="N163" s="2702"/>
      <c r="O163" s="2499"/>
      <c r="P163" s="2499"/>
    </row>
    <row r="164" spans="1:16" ht="28.5" customHeight="1">
      <c r="B164" s="530" t="s">
        <v>550</v>
      </c>
      <c r="C164" s="2699" t="s">
        <v>1042</v>
      </c>
      <c r="D164" s="2699"/>
      <c r="E164" s="2699"/>
      <c r="F164" s="2700"/>
      <c r="G164" s="2569" t="s">
        <v>865</v>
      </c>
      <c r="H164" s="2571"/>
      <c r="I164" s="2570"/>
      <c r="J164" s="2569" t="s">
        <v>865</v>
      </c>
      <c r="K164" s="2571"/>
      <c r="L164" s="2570"/>
      <c r="M164" s="2701"/>
      <c r="N164" s="2702"/>
      <c r="O164" s="2499"/>
      <c r="P164" s="2499"/>
    </row>
    <row r="165" spans="1:16" ht="42.75" customHeight="1">
      <c r="B165" s="596" t="s">
        <v>552</v>
      </c>
      <c r="C165" s="2690" t="s">
        <v>4759</v>
      </c>
      <c r="D165" s="2690"/>
      <c r="E165" s="2690"/>
      <c r="F165" s="660" t="s">
        <v>1044</v>
      </c>
      <c r="G165" s="2691" t="s">
        <v>865</v>
      </c>
      <c r="H165" s="2693"/>
      <c r="I165" s="2692"/>
      <c r="J165" s="2569" t="s">
        <v>865</v>
      </c>
      <c r="K165" s="2571"/>
      <c r="L165" s="2570"/>
      <c r="M165" s="3341"/>
      <c r="N165" s="2695"/>
      <c r="O165" s="2499"/>
      <c r="P165" s="2499"/>
    </row>
    <row r="166" spans="1:16" ht="43.5" customHeight="1">
      <c r="B166" s="2696" t="s">
        <v>4760</v>
      </c>
      <c r="C166" s="2697"/>
      <c r="D166" s="2697"/>
      <c r="E166" s="2697"/>
      <c r="F166" s="2697"/>
      <c r="G166" s="2697"/>
      <c r="H166" s="2697"/>
      <c r="I166" s="2697"/>
      <c r="J166" s="2697"/>
      <c r="K166" s="2697"/>
      <c r="L166" s="2697"/>
      <c r="M166" s="2697"/>
      <c r="N166" s="2697"/>
      <c r="O166" s="662"/>
      <c r="P166" s="662"/>
    </row>
    <row r="167" spans="1:16" ht="49.5" customHeight="1">
      <c r="A167" s="611"/>
      <c r="B167" s="590" t="s">
        <v>591</v>
      </c>
      <c r="C167" s="2479" t="s">
        <v>4761</v>
      </c>
      <c r="D167" s="2479"/>
      <c r="E167" s="2480"/>
      <c r="F167" s="655" t="s">
        <v>1047</v>
      </c>
      <c r="G167" s="2670" t="s">
        <v>1048</v>
      </c>
      <c r="H167" s="2671"/>
      <c r="I167" s="2671"/>
      <c r="J167" s="2671"/>
      <c r="K167" s="2674"/>
      <c r="L167" s="2675" t="s">
        <v>1049</v>
      </c>
      <c r="M167" s="2676"/>
      <c r="N167" s="2676"/>
      <c r="O167" s="2678" t="s">
        <v>4762</v>
      </c>
      <c r="P167" s="2678"/>
    </row>
    <row r="168" spans="1:16" ht="27.75" customHeight="1">
      <c r="A168" s="611"/>
      <c r="B168" s="839" t="s">
        <v>394</v>
      </c>
      <c r="C168" s="2442" t="s">
        <v>1050</v>
      </c>
      <c r="D168" s="2442"/>
      <c r="E168" s="2443"/>
      <c r="F168" s="564" t="s">
        <v>834</v>
      </c>
      <c r="G168" s="3672" t="s">
        <v>4763</v>
      </c>
      <c r="H168" s="3673"/>
      <c r="I168" s="3673"/>
      <c r="J168" s="3673"/>
      <c r="K168" s="3674"/>
      <c r="L168" s="2569" t="s">
        <v>834</v>
      </c>
      <c r="M168" s="2571"/>
      <c r="N168" s="2683"/>
      <c r="O168" s="2678"/>
      <c r="P168" s="2678"/>
    </row>
    <row r="169" spans="1:16" ht="19.5" customHeight="1">
      <c r="A169" s="611"/>
      <c r="B169" s="839" t="s">
        <v>401</v>
      </c>
      <c r="C169" s="2442" t="s">
        <v>1052</v>
      </c>
      <c r="D169" s="2442"/>
      <c r="E169" s="2443"/>
      <c r="F169" s="564" t="s">
        <v>834</v>
      </c>
      <c r="G169" s="3672" t="s">
        <v>4763</v>
      </c>
      <c r="H169" s="3673"/>
      <c r="I169" s="3673"/>
      <c r="J169" s="3673"/>
      <c r="K169" s="3674"/>
      <c r="L169" s="2569" t="s">
        <v>834</v>
      </c>
      <c r="M169" s="2571"/>
      <c r="N169" s="2683"/>
      <c r="O169" s="2678"/>
      <c r="P169" s="2678"/>
    </row>
    <row r="170" spans="1:16" ht="19.5" customHeight="1">
      <c r="A170" s="611"/>
      <c r="B170" s="839" t="s">
        <v>403</v>
      </c>
      <c r="C170" s="2442" t="s">
        <v>1053</v>
      </c>
      <c r="D170" s="2442"/>
      <c r="E170" s="2443"/>
      <c r="F170" s="564" t="s">
        <v>834</v>
      </c>
      <c r="G170" s="3672" t="s">
        <v>4763</v>
      </c>
      <c r="H170" s="3673"/>
      <c r="I170" s="3673"/>
      <c r="J170" s="3673"/>
      <c r="K170" s="3674"/>
      <c r="L170" s="2569" t="s">
        <v>834</v>
      </c>
      <c r="M170" s="2571"/>
      <c r="N170" s="2683"/>
      <c r="O170" s="2678"/>
      <c r="P170" s="2678"/>
    </row>
    <row r="171" spans="1:16" ht="19.5" customHeight="1">
      <c r="A171" s="611"/>
      <c r="B171" s="839" t="s">
        <v>405</v>
      </c>
      <c r="C171" s="2442" t="s">
        <v>1054</v>
      </c>
      <c r="D171" s="2442"/>
      <c r="E171" s="2443"/>
      <c r="F171" s="564" t="s">
        <v>834</v>
      </c>
      <c r="G171" s="3672" t="s">
        <v>4763</v>
      </c>
      <c r="H171" s="3673"/>
      <c r="I171" s="3673"/>
      <c r="J171" s="3673"/>
      <c r="K171" s="3674"/>
      <c r="L171" s="2569" t="s">
        <v>834</v>
      </c>
      <c r="M171" s="2571"/>
      <c r="N171" s="2683"/>
      <c r="O171" s="2678"/>
      <c r="P171" s="2678"/>
    </row>
    <row r="172" spans="1:16" ht="19.5" customHeight="1">
      <c r="A172" s="611"/>
      <c r="B172" s="563" t="s">
        <v>408</v>
      </c>
      <c r="C172" s="2442" t="s">
        <v>1056</v>
      </c>
      <c r="D172" s="2442"/>
      <c r="E172" s="2443"/>
      <c r="F172" s="564" t="s">
        <v>834</v>
      </c>
      <c r="G172" s="3672" t="s">
        <v>4763</v>
      </c>
      <c r="H172" s="3673"/>
      <c r="I172" s="3673"/>
      <c r="J172" s="3673"/>
      <c r="K172" s="3674"/>
      <c r="L172" s="2569" t="s">
        <v>834</v>
      </c>
      <c r="M172" s="2571"/>
      <c r="N172" s="2683"/>
      <c r="O172" s="2678"/>
      <c r="P172" s="2678"/>
    </row>
    <row r="173" spans="1:16" ht="19.5" customHeight="1">
      <c r="A173" s="611"/>
      <c r="B173" s="691" t="s">
        <v>410</v>
      </c>
      <c r="C173" s="2442" t="s">
        <v>4764</v>
      </c>
      <c r="D173" s="2442"/>
      <c r="E173" s="2443"/>
      <c r="F173" s="564" t="s">
        <v>834</v>
      </c>
      <c r="G173" s="3672" t="s">
        <v>4763</v>
      </c>
      <c r="H173" s="3673"/>
      <c r="I173" s="3673"/>
      <c r="J173" s="3673"/>
      <c r="K173" s="3674"/>
      <c r="L173" s="2569" t="s">
        <v>834</v>
      </c>
      <c r="M173" s="2571"/>
      <c r="N173" s="2683"/>
      <c r="O173" s="2678"/>
      <c r="P173" s="2678"/>
    </row>
    <row r="174" spans="1:16" ht="19.5" customHeight="1">
      <c r="A174" s="611"/>
      <c r="B174" s="691" t="s">
        <v>413</v>
      </c>
      <c r="C174" s="2442" t="s">
        <v>1058</v>
      </c>
      <c r="D174" s="2442"/>
      <c r="E174" s="2443"/>
      <c r="F174" s="564" t="s">
        <v>834</v>
      </c>
      <c r="G174" s="3672" t="s">
        <v>4763</v>
      </c>
      <c r="H174" s="3673"/>
      <c r="I174" s="3673"/>
      <c r="J174" s="3673"/>
      <c r="K174" s="3674"/>
      <c r="L174" s="2569" t="s">
        <v>834</v>
      </c>
      <c r="M174" s="2571"/>
      <c r="N174" s="2683"/>
      <c r="O174" s="2678"/>
      <c r="P174" s="2678"/>
    </row>
    <row r="175" spans="1:16" ht="19.5" customHeight="1">
      <c r="A175" s="611"/>
      <c r="B175" s="691" t="s">
        <v>416</v>
      </c>
      <c r="C175" s="2442" t="s">
        <v>1059</v>
      </c>
      <c r="D175" s="2442"/>
      <c r="E175" s="2443"/>
      <c r="F175" s="564" t="s">
        <v>834</v>
      </c>
      <c r="G175" s="3672" t="s">
        <v>4763</v>
      </c>
      <c r="H175" s="3673"/>
      <c r="I175" s="3673"/>
      <c r="J175" s="3673"/>
      <c r="K175" s="3674"/>
      <c r="L175" s="2569" t="s">
        <v>834</v>
      </c>
      <c r="M175" s="2571"/>
      <c r="N175" s="2683"/>
      <c r="O175" s="2678"/>
      <c r="P175" s="2678"/>
    </row>
    <row r="176" spans="1:16" ht="19.5" customHeight="1">
      <c r="A176" s="611"/>
      <c r="B176" s="691" t="s">
        <v>418</v>
      </c>
      <c r="C176" s="2442" t="s">
        <v>1060</v>
      </c>
      <c r="D176" s="2442"/>
      <c r="E176" s="2443"/>
      <c r="F176" s="564" t="s">
        <v>834</v>
      </c>
      <c r="G176" s="3672" t="s">
        <v>4763</v>
      </c>
      <c r="H176" s="3673"/>
      <c r="I176" s="3673"/>
      <c r="J176" s="3673"/>
      <c r="K176" s="3674"/>
      <c r="L176" s="2569" t="s">
        <v>834</v>
      </c>
      <c r="M176" s="2571"/>
      <c r="N176" s="2683"/>
      <c r="O176" s="2678"/>
      <c r="P176" s="2678"/>
    </row>
    <row r="177" spans="1:16" ht="19.5" customHeight="1">
      <c r="A177" s="611"/>
      <c r="B177" s="691" t="s">
        <v>544</v>
      </c>
      <c r="C177" s="2442" t="s">
        <v>4765</v>
      </c>
      <c r="D177" s="2442"/>
      <c r="E177" s="2443"/>
      <c r="F177" s="564" t="s">
        <v>834</v>
      </c>
      <c r="G177" s="3672" t="s">
        <v>4763</v>
      </c>
      <c r="H177" s="3673"/>
      <c r="I177" s="3673"/>
      <c r="J177" s="3673"/>
      <c r="K177" s="3674"/>
      <c r="L177" s="2569" t="s">
        <v>834</v>
      </c>
      <c r="M177" s="2571"/>
      <c r="N177" s="2683"/>
      <c r="O177" s="2678"/>
      <c r="P177" s="2678"/>
    </row>
    <row r="178" spans="1:16" ht="19.5" customHeight="1">
      <c r="A178" s="611"/>
      <c r="B178" s="563" t="s">
        <v>546</v>
      </c>
      <c r="C178" s="2442" t="s">
        <v>4766</v>
      </c>
      <c r="D178" s="2442"/>
      <c r="E178" s="2443"/>
      <c r="F178" s="564" t="s">
        <v>834</v>
      </c>
      <c r="G178" s="3672" t="s">
        <v>4763</v>
      </c>
      <c r="H178" s="3673"/>
      <c r="I178" s="3673"/>
      <c r="J178" s="3673"/>
      <c r="K178" s="3674"/>
      <c r="L178" s="2569" t="s">
        <v>834</v>
      </c>
      <c r="M178" s="2571"/>
      <c r="N178" s="2683"/>
      <c r="O178" s="2679"/>
      <c r="P178" s="2679"/>
    </row>
    <row r="179" spans="1:16" ht="48" customHeight="1">
      <c r="A179" s="611"/>
      <c r="B179" s="590" t="s">
        <v>599</v>
      </c>
      <c r="C179" s="2479" t="s">
        <v>4767</v>
      </c>
      <c r="D179" s="2479"/>
      <c r="E179" s="2480"/>
      <c r="F179" s="655" t="s">
        <v>1047</v>
      </c>
      <c r="G179" s="3345" t="s">
        <v>1065</v>
      </c>
      <c r="H179" s="3346"/>
      <c r="I179" s="3346"/>
      <c r="J179" s="3346"/>
      <c r="K179" s="3346"/>
      <c r="L179" s="3346"/>
      <c r="M179" s="3346"/>
      <c r="N179" s="3347"/>
      <c r="O179" s="2529" t="s">
        <v>4768</v>
      </c>
      <c r="P179" s="2684"/>
    </row>
    <row r="180" spans="1:16" ht="18.75" customHeight="1">
      <c r="A180" s="611"/>
      <c r="B180" s="839" t="s">
        <v>394</v>
      </c>
      <c r="C180" s="2442" t="s">
        <v>1050</v>
      </c>
      <c r="D180" s="2442"/>
      <c r="E180" s="2443"/>
      <c r="F180" s="1083" t="s">
        <v>834</v>
      </c>
      <c r="G180" s="1928" t="s">
        <v>4769</v>
      </c>
      <c r="H180" s="1929"/>
      <c r="I180" s="1929"/>
      <c r="J180" s="1929"/>
      <c r="K180" s="1929"/>
      <c r="L180" s="1929"/>
      <c r="M180" s="1929"/>
      <c r="N180" s="1930"/>
      <c r="O180" s="2592"/>
      <c r="P180" s="2685"/>
    </row>
    <row r="181" spans="1:16" ht="18.75" customHeight="1">
      <c r="A181" s="611"/>
      <c r="B181" s="839" t="s">
        <v>401</v>
      </c>
      <c r="C181" s="2442" t="s">
        <v>1067</v>
      </c>
      <c r="D181" s="2442"/>
      <c r="E181" s="2443"/>
      <c r="F181" s="1083" t="s">
        <v>848</v>
      </c>
      <c r="G181" s="1928" t="s">
        <v>865</v>
      </c>
      <c r="H181" s="1929"/>
      <c r="I181" s="1929"/>
      <c r="J181" s="1929"/>
      <c r="K181" s="1929"/>
      <c r="L181" s="1929"/>
      <c r="M181" s="1929"/>
      <c r="N181" s="1930"/>
      <c r="O181" s="2592"/>
      <c r="P181" s="2685"/>
    </row>
    <row r="182" spans="1:16" ht="18.75" customHeight="1">
      <c r="A182" s="611"/>
      <c r="B182" s="839" t="s">
        <v>403</v>
      </c>
      <c r="C182" s="2442" t="s">
        <v>1053</v>
      </c>
      <c r="D182" s="2442"/>
      <c r="E182" s="2443"/>
      <c r="F182" s="1083" t="s">
        <v>834</v>
      </c>
      <c r="G182" s="1928" t="s">
        <v>4770</v>
      </c>
      <c r="H182" s="1929"/>
      <c r="I182" s="1929"/>
      <c r="J182" s="1929"/>
      <c r="K182" s="1929"/>
      <c r="L182" s="1929"/>
      <c r="M182" s="1929"/>
      <c r="N182" s="1930"/>
      <c r="O182" s="2592"/>
      <c r="P182" s="2685"/>
    </row>
    <row r="183" spans="1:16" ht="18.75" customHeight="1">
      <c r="A183" s="611"/>
      <c r="B183" s="839" t="s">
        <v>405</v>
      </c>
      <c r="C183" s="2442" t="s">
        <v>1054</v>
      </c>
      <c r="D183" s="2442"/>
      <c r="E183" s="2443"/>
      <c r="F183" s="1083" t="s">
        <v>848</v>
      </c>
      <c r="G183" s="1928" t="s">
        <v>865</v>
      </c>
      <c r="H183" s="1929"/>
      <c r="I183" s="1929"/>
      <c r="J183" s="1929"/>
      <c r="K183" s="1929"/>
      <c r="L183" s="1929"/>
      <c r="M183" s="1929"/>
      <c r="N183" s="1930"/>
      <c r="O183" s="2592"/>
      <c r="P183" s="2685"/>
    </row>
    <row r="184" spans="1:16" ht="18.75" customHeight="1">
      <c r="A184" s="611"/>
      <c r="B184" s="563" t="s">
        <v>408</v>
      </c>
      <c r="C184" s="2442" t="s">
        <v>1056</v>
      </c>
      <c r="D184" s="2442"/>
      <c r="E184" s="2443"/>
      <c r="F184" s="1083" t="s">
        <v>834</v>
      </c>
      <c r="G184" s="1928" t="s">
        <v>4771</v>
      </c>
      <c r="H184" s="1929"/>
      <c r="I184" s="1929"/>
      <c r="J184" s="1929"/>
      <c r="K184" s="1929"/>
      <c r="L184" s="1929"/>
      <c r="M184" s="1929"/>
      <c r="N184" s="1930"/>
      <c r="O184" s="2592"/>
      <c r="P184" s="2685"/>
    </row>
    <row r="185" spans="1:16" ht="18.75" customHeight="1">
      <c r="A185" s="611"/>
      <c r="B185" s="691" t="s">
        <v>410</v>
      </c>
      <c r="C185" s="2442" t="s">
        <v>4764</v>
      </c>
      <c r="D185" s="2442"/>
      <c r="E185" s="2443"/>
      <c r="F185" s="1083" t="s">
        <v>834</v>
      </c>
      <c r="G185" s="1928" t="s">
        <v>4771</v>
      </c>
      <c r="H185" s="1929"/>
      <c r="I185" s="1929"/>
      <c r="J185" s="1929"/>
      <c r="K185" s="1929"/>
      <c r="L185" s="1929"/>
      <c r="M185" s="1929"/>
      <c r="N185" s="1930"/>
      <c r="O185" s="2592"/>
      <c r="P185" s="2685"/>
    </row>
    <row r="186" spans="1:16" ht="18.75" customHeight="1">
      <c r="A186" s="611"/>
      <c r="B186" s="691" t="s">
        <v>413</v>
      </c>
      <c r="C186" s="2442" t="s">
        <v>1058</v>
      </c>
      <c r="D186" s="2442"/>
      <c r="E186" s="2443"/>
      <c r="F186" s="1083" t="s">
        <v>834</v>
      </c>
      <c r="G186" s="1928" t="s">
        <v>4770</v>
      </c>
      <c r="H186" s="1929"/>
      <c r="I186" s="1929"/>
      <c r="J186" s="1929"/>
      <c r="K186" s="1929"/>
      <c r="L186" s="1929"/>
      <c r="M186" s="1929"/>
      <c r="N186" s="1930"/>
      <c r="O186" s="2592"/>
      <c r="P186" s="2685"/>
    </row>
    <row r="187" spans="1:16" ht="18.75" customHeight="1">
      <c r="A187" s="611"/>
      <c r="B187" s="691" t="s">
        <v>416</v>
      </c>
      <c r="C187" s="2442" t="s">
        <v>1068</v>
      </c>
      <c r="D187" s="2442"/>
      <c r="E187" s="2443"/>
      <c r="F187" s="1083" t="s">
        <v>834</v>
      </c>
      <c r="G187" s="1928" t="s">
        <v>4771</v>
      </c>
      <c r="H187" s="1929"/>
      <c r="I187" s="1929"/>
      <c r="J187" s="1929"/>
      <c r="K187" s="1929"/>
      <c r="L187" s="1929"/>
      <c r="M187" s="1929"/>
      <c r="N187" s="1930"/>
      <c r="O187" s="2592"/>
      <c r="P187" s="2685"/>
    </row>
    <row r="188" spans="1:16" ht="18.75" customHeight="1">
      <c r="A188" s="611"/>
      <c r="B188" s="691" t="s">
        <v>418</v>
      </c>
      <c r="C188" s="2442" t="s">
        <v>1060</v>
      </c>
      <c r="D188" s="2442"/>
      <c r="E188" s="2443"/>
      <c r="F188" s="1083" t="s">
        <v>864</v>
      </c>
      <c r="G188" s="1928" t="s">
        <v>865</v>
      </c>
      <c r="H188" s="1929"/>
      <c r="I188" s="1929"/>
      <c r="J188" s="1929"/>
      <c r="K188" s="1929"/>
      <c r="L188" s="1929"/>
      <c r="M188" s="1929"/>
      <c r="N188" s="1930"/>
      <c r="O188" s="2592"/>
      <c r="P188" s="2685"/>
    </row>
    <row r="189" spans="1:16" ht="18.75" customHeight="1">
      <c r="A189" s="611"/>
      <c r="B189" s="691" t="s">
        <v>544</v>
      </c>
      <c r="C189" s="2442" t="s">
        <v>4772</v>
      </c>
      <c r="D189" s="2442"/>
      <c r="E189" s="2443"/>
      <c r="F189" s="1083" t="s">
        <v>864</v>
      </c>
      <c r="G189" s="1928" t="s">
        <v>865</v>
      </c>
      <c r="H189" s="1929"/>
      <c r="I189" s="1929"/>
      <c r="J189" s="1929"/>
      <c r="K189" s="1929"/>
      <c r="L189" s="1929"/>
      <c r="M189" s="1929"/>
      <c r="N189" s="1930"/>
      <c r="O189" s="2592"/>
      <c r="P189" s="2685"/>
    </row>
    <row r="190" spans="1:16" ht="18.75" customHeight="1">
      <c r="A190" s="611"/>
      <c r="B190" s="563" t="s">
        <v>546</v>
      </c>
      <c r="C190" s="2442" t="s">
        <v>4773</v>
      </c>
      <c r="D190" s="2442"/>
      <c r="E190" s="2443"/>
      <c r="F190" s="1083" t="s">
        <v>834</v>
      </c>
      <c r="G190" s="1928" t="s">
        <v>4774</v>
      </c>
      <c r="H190" s="1929"/>
      <c r="I190" s="1929"/>
      <c r="J190" s="1929"/>
      <c r="K190" s="1929"/>
      <c r="L190" s="1929"/>
      <c r="M190" s="1929"/>
      <c r="N190" s="1930"/>
      <c r="O190" s="2673"/>
      <c r="P190" s="2686"/>
    </row>
    <row r="191" spans="1:16" ht="47.25" customHeight="1">
      <c r="A191" s="611"/>
      <c r="B191" s="590" t="s">
        <v>602</v>
      </c>
      <c r="C191" s="2479" t="s">
        <v>4775</v>
      </c>
      <c r="D191" s="2479"/>
      <c r="E191" s="2480"/>
      <c r="F191" s="655" t="s">
        <v>1047</v>
      </c>
      <c r="G191" s="2670" t="s">
        <v>1072</v>
      </c>
      <c r="H191" s="2671"/>
      <c r="I191" s="2671"/>
      <c r="J191" s="2671"/>
      <c r="K191" s="2674"/>
      <c r="L191" s="2675" t="s">
        <v>1049</v>
      </c>
      <c r="M191" s="2676"/>
      <c r="N191" s="2677"/>
      <c r="O191" s="2678"/>
      <c r="P191" s="2529"/>
    </row>
    <row r="192" spans="1:16" ht="20.25" customHeight="1">
      <c r="A192" s="611"/>
      <c r="B192" s="663" t="s">
        <v>394</v>
      </c>
      <c r="C192" s="2442" t="s">
        <v>1050</v>
      </c>
      <c r="D192" s="2442"/>
      <c r="E192" s="2443"/>
      <c r="F192" s="1083" t="s">
        <v>848</v>
      </c>
      <c r="G192" s="3669" t="s">
        <v>865</v>
      </c>
      <c r="H192" s="3670"/>
      <c r="I192" s="3670"/>
      <c r="J192" s="3670"/>
      <c r="K192" s="3671"/>
      <c r="L192" s="2179" t="s">
        <v>865</v>
      </c>
      <c r="M192" s="2180"/>
      <c r="N192" s="3638"/>
      <c r="O192" s="2678"/>
      <c r="P192" s="2592"/>
    </row>
    <row r="193" spans="1:16" ht="20.25" customHeight="1">
      <c r="A193" s="611"/>
      <c r="B193" s="663" t="s">
        <v>401</v>
      </c>
      <c r="C193" s="2442" t="s">
        <v>1067</v>
      </c>
      <c r="D193" s="2442"/>
      <c r="E193" s="2443"/>
      <c r="F193" s="1083" t="s">
        <v>848</v>
      </c>
      <c r="G193" s="3669" t="s">
        <v>865</v>
      </c>
      <c r="H193" s="3670"/>
      <c r="I193" s="3670"/>
      <c r="J193" s="3670"/>
      <c r="K193" s="3671"/>
      <c r="L193" s="2179" t="s">
        <v>865</v>
      </c>
      <c r="M193" s="2180"/>
      <c r="N193" s="3638"/>
      <c r="O193" s="2678"/>
      <c r="P193" s="2592"/>
    </row>
    <row r="194" spans="1:16" ht="20.25" customHeight="1">
      <c r="A194" s="611"/>
      <c r="B194" s="663" t="s">
        <v>403</v>
      </c>
      <c r="C194" s="2442" t="s">
        <v>1053</v>
      </c>
      <c r="D194" s="2442"/>
      <c r="E194" s="2443"/>
      <c r="F194" s="1083" t="s">
        <v>848</v>
      </c>
      <c r="G194" s="3669" t="s">
        <v>865</v>
      </c>
      <c r="H194" s="3670"/>
      <c r="I194" s="3670"/>
      <c r="J194" s="3670"/>
      <c r="K194" s="3671"/>
      <c r="L194" s="2179" t="s">
        <v>865</v>
      </c>
      <c r="M194" s="2180"/>
      <c r="N194" s="3638"/>
      <c r="O194" s="2678"/>
      <c r="P194" s="2592"/>
    </row>
    <row r="195" spans="1:16" ht="20.25" customHeight="1">
      <c r="A195" s="611"/>
      <c r="B195" s="663" t="s">
        <v>405</v>
      </c>
      <c r="C195" s="2442" t="s">
        <v>1054</v>
      </c>
      <c r="D195" s="2442"/>
      <c r="E195" s="2443"/>
      <c r="F195" s="1083" t="s">
        <v>848</v>
      </c>
      <c r="G195" s="3669" t="s">
        <v>865</v>
      </c>
      <c r="H195" s="3670"/>
      <c r="I195" s="3670"/>
      <c r="J195" s="3670"/>
      <c r="K195" s="3671"/>
      <c r="L195" s="2179" t="s">
        <v>865</v>
      </c>
      <c r="M195" s="2180"/>
      <c r="N195" s="3638"/>
      <c r="O195" s="2678"/>
      <c r="P195" s="2592"/>
    </row>
    <row r="196" spans="1:16" ht="20.25" customHeight="1">
      <c r="A196" s="611"/>
      <c r="B196" s="663" t="s">
        <v>408</v>
      </c>
      <c r="C196" s="2442" t="s">
        <v>1056</v>
      </c>
      <c r="D196" s="2442"/>
      <c r="E196" s="2443"/>
      <c r="F196" s="1083" t="s">
        <v>848</v>
      </c>
      <c r="G196" s="3669" t="s">
        <v>865</v>
      </c>
      <c r="H196" s="3670"/>
      <c r="I196" s="3670"/>
      <c r="J196" s="3670"/>
      <c r="K196" s="3671"/>
      <c r="L196" s="2179" t="s">
        <v>865</v>
      </c>
      <c r="M196" s="2180"/>
      <c r="N196" s="3638"/>
      <c r="O196" s="2678"/>
      <c r="P196" s="2592"/>
    </row>
    <row r="197" spans="1:16" ht="20.25" customHeight="1">
      <c r="A197" s="611"/>
      <c r="B197" s="534" t="s">
        <v>410</v>
      </c>
      <c r="C197" s="2442" t="s">
        <v>4776</v>
      </c>
      <c r="D197" s="2442"/>
      <c r="E197" s="2443"/>
      <c r="F197" s="1083" t="s">
        <v>848</v>
      </c>
      <c r="G197" s="3669" t="s">
        <v>865</v>
      </c>
      <c r="H197" s="3670"/>
      <c r="I197" s="3670"/>
      <c r="J197" s="3670"/>
      <c r="K197" s="3671"/>
      <c r="L197" s="2179" t="s">
        <v>865</v>
      </c>
      <c r="M197" s="2180"/>
      <c r="N197" s="3638"/>
      <c r="O197" s="2678"/>
      <c r="P197" s="2592"/>
    </row>
    <row r="198" spans="1:16" ht="20.25" customHeight="1">
      <c r="A198" s="611"/>
      <c r="B198" s="534" t="s">
        <v>413</v>
      </c>
      <c r="C198" s="2442" t="s">
        <v>1058</v>
      </c>
      <c r="D198" s="2442"/>
      <c r="E198" s="2443"/>
      <c r="F198" s="1083" t="s">
        <v>848</v>
      </c>
      <c r="G198" s="3669" t="s">
        <v>865</v>
      </c>
      <c r="H198" s="3670"/>
      <c r="I198" s="3670"/>
      <c r="J198" s="3670"/>
      <c r="K198" s="3671"/>
      <c r="L198" s="2179" t="s">
        <v>865</v>
      </c>
      <c r="M198" s="2180"/>
      <c r="N198" s="3638"/>
      <c r="O198" s="2678"/>
      <c r="P198" s="2592"/>
    </row>
    <row r="199" spans="1:16" ht="20.25" customHeight="1">
      <c r="A199" s="611"/>
      <c r="B199" s="534" t="s">
        <v>416</v>
      </c>
      <c r="C199" s="2442" t="s">
        <v>1068</v>
      </c>
      <c r="D199" s="2442"/>
      <c r="E199" s="2443"/>
      <c r="F199" s="1083" t="s">
        <v>848</v>
      </c>
      <c r="G199" s="3669" t="s">
        <v>865</v>
      </c>
      <c r="H199" s="3670"/>
      <c r="I199" s="3670"/>
      <c r="J199" s="3670"/>
      <c r="K199" s="3671"/>
      <c r="L199" s="2179" t="s">
        <v>865</v>
      </c>
      <c r="M199" s="2180"/>
      <c r="N199" s="3638"/>
      <c r="O199" s="2678"/>
      <c r="P199" s="2592"/>
    </row>
    <row r="200" spans="1:16" ht="20.25" customHeight="1">
      <c r="A200" s="611"/>
      <c r="B200" s="534" t="s">
        <v>418</v>
      </c>
      <c r="C200" s="2442" t="s">
        <v>1060</v>
      </c>
      <c r="D200" s="2442"/>
      <c r="E200" s="2443"/>
      <c r="F200" s="1083" t="s">
        <v>848</v>
      </c>
      <c r="G200" s="3669" t="s">
        <v>865</v>
      </c>
      <c r="H200" s="3670"/>
      <c r="I200" s="3670"/>
      <c r="J200" s="3670"/>
      <c r="K200" s="3671"/>
      <c r="L200" s="2179" t="s">
        <v>865</v>
      </c>
      <c r="M200" s="2180"/>
      <c r="N200" s="3638"/>
      <c r="O200" s="2678"/>
      <c r="P200" s="2592"/>
    </row>
    <row r="201" spans="1:16" ht="20.25" customHeight="1">
      <c r="A201" s="611"/>
      <c r="B201" s="534" t="s">
        <v>544</v>
      </c>
      <c r="C201" s="2442" t="s">
        <v>4777</v>
      </c>
      <c r="D201" s="2442"/>
      <c r="E201" s="2443"/>
      <c r="F201" s="1083" t="s">
        <v>848</v>
      </c>
      <c r="G201" s="3669" t="s">
        <v>865</v>
      </c>
      <c r="H201" s="3670"/>
      <c r="I201" s="3670"/>
      <c r="J201" s="3670"/>
      <c r="K201" s="3671"/>
      <c r="L201" s="2179" t="s">
        <v>865</v>
      </c>
      <c r="M201" s="2180"/>
      <c r="N201" s="3638"/>
      <c r="O201" s="2678"/>
      <c r="P201" s="2592"/>
    </row>
    <row r="202" spans="1:16" ht="20.25" customHeight="1">
      <c r="A202" s="611"/>
      <c r="B202" s="537" t="s">
        <v>546</v>
      </c>
      <c r="C202" s="2442" t="s">
        <v>4778</v>
      </c>
      <c r="D202" s="2442"/>
      <c r="E202" s="2443"/>
      <c r="F202" s="1083" t="s">
        <v>848</v>
      </c>
      <c r="G202" s="3669" t="s">
        <v>865</v>
      </c>
      <c r="H202" s="3670"/>
      <c r="I202" s="3670"/>
      <c r="J202" s="3670"/>
      <c r="K202" s="3671"/>
      <c r="L202" s="2179" t="s">
        <v>865</v>
      </c>
      <c r="M202" s="2180"/>
      <c r="N202" s="3638"/>
      <c r="O202" s="2679"/>
      <c r="P202" s="2673"/>
    </row>
    <row r="203" spans="1:16" ht="61.5" customHeight="1">
      <c r="A203" s="611"/>
      <c r="B203" s="665" t="s">
        <v>605</v>
      </c>
      <c r="C203" s="2479" t="s">
        <v>4779</v>
      </c>
      <c r="D203" s="2479"/>
      <c r="E203" s="2480"/>
      <c r="F203" s="655" t="s">
        <v>1047</v>
      </c>
      <c r="G203" s="3345" t="s">
        <v>1077</v>
      </c>
      <c r="H203" s="3346"/>
      <c r="I203" s="3346"/>
      <c r="J203" s="3346"/>
      <c r="K203" s="3346"/>
      <c r="L203" s="3346"/>
      <c r="M203" s="3346"/>
      <c r="N203" s="3347"/>
      <c r="O203" s="2529" t="s">
        <v>1066</v>
      </c>
      <c r="P203" s="2529"/>
    </row>
    <row r="204" spans="1:16" ht="21" customHeight="1">
      <c r="A204" s="611"/>
      <c r="B204" s="663" t="s">
        <v>394</v>
      </c>
      <c r="C204" s="2442" t="s">
        <v>1050</v>
      </c>
      <c r="D204" s="2442"/>
      <c r="E204" s="2443"/>
      <c r="F204" s="1083" t="s">
        <v>834</v>
      </c>
      <c r="G204" s="1928" t="s">
        <v>4780</v>
      </c>
      <c r="H204" s="1929"/>
      <c r="I204" s="1929"/>
      <c r="J204" s="1929"/>
      <c r="K204" s="1929"/>
      <c r="L204" s="1929"/>
      <c r="M204" s="1929"/>
      <c r="N204" s="1930"/>
      <c r="O204" s="2592"/>
      <c r="P204" s="2592"/>
    </row>
    <row r="205" spans="1:16" ht="21" customHeight="1">
      <c r="A205" s="611"/>
      <c r="B205" s="663" t="s">
        <v>401</v>
      </c>
      <c r="C205" s="2442" t="s">
        <v>1067</v>
      </c>
      <c r="D205" s="2442"/>
      <c r="E205" s="2443"/>
      <c r="F205" s="1083" t="s">
        <v>834</v>
      </c>
      <c r="G205" s="1928" t="s">
        <v>4780</v>
      </c>
      <c r="H205" s="1929"/>
      <c r="I205" s="1929"/>
      <c r="J205" s="1929"/>
      <c r="K205" s="1929"/>
      <c r="L205" s="1929"/>
      <c r="M205" s="1929"/>
      <c r="N205" s="1930"/>
      <c r="O205" s="2592"/>
      <c r="P205" s="2592"/>
    </row>
    <row r="206" spans="1:16" ht="21" customHeight="1">
      <c r="A206" s="611"/>
      <c r="B206" s="663" t="s">
        <v>403</v>
      </c>
      <c r="C206" s="2442" t="s">
        <v>1053</v>
      </c>
      <c r="D206" s="2442"/>
      <c r="E206" s="2443"/>
      <c r="F206" s="1083" t="s">
        <v>864</v>
      </c>
      <c r="G206" s="1928" t="s">
        <v>865</v>
      </c>
      <c r="H206" s="1929"/>
      <c r="I206" s="1929"/>
      <c r="J206" s="1929"/>
      <c r="K206" s="1929"/>
      <c r="L206" s="1929"/>
      <c r="M206" s="1929"/>
      <c r="N206" s="1930"/>
      <c r="O206" s="2592"/>
      <c r="P206" s="2592"/>
    </row>
    <row r="207" spans="1:16" ht="21" customHeight="1">
      <c r="A207" s="611"/>
      <c r="B207" s="663" t="s">
        <v>405</v>
      </c>
      <c r="C207" s="2442" t="s">
        <v>1054</v>
      </c>
      <c r="D207" s="2442"/>
      <c r="E207" s="2443"/>
      <c r="F207" s="1083" t="s">
        <v>864</v>
      </c>
      <c r="G207" s="1928" t="s">
        <v>865</v>
      </c>
      <c r="H207" s="1929"/>
      <c r="I207" s="1929"/>
      <c r="J207" s="1929"/>
      <c r="K207" s="1929"/>
      <c r="L207" s="1929"/>
      <c r="M207" s="1929"/>
      <c r="N207" s="1930"/>
      <c r="O207" s="2592"/>
      <c r="P207" s="2592"/>
    </row>
    <row r="208" spans="1:16" ht="21" customHeight="1">
      <c r="A208" s="611"/>
      <c r="B208" s="537" t="s">
        <v>408</v>
      </c>
      <c r="C208" s="2442" t="s">
        <v>1056</v>
      </c>
      <c r="D208" s="2442"/>
      <c r="E208" s="2443"/>
      <c r="F208" s="1083" t="s">
        <v>834</v>
      </c>
      <c r="G208" s="1928" t="s">
        <v>4781</v>
      </c>
      <c r="H208" s="1929"/>
      <c r="I208" s="1929"/>
      <c r="J208" s="1929"/>
      <c r="K208" s="1929"/>
      <c r="L208" s="1929"/>
      <c r="M208" s="1929"/>
      <c r="N208" s="1930"/>
      <c r="O208" s="2592"/>
      <c r="P208" s="2592"/>
    </row>
    <row r="209" spans="1:16" ht="21" customHeight="1">
      <c r="A209" s="611"/>
      <c r="B209" s="534" t="s">
        <v>410</v>
      </c>
      <c r="C209" s="2442" t="s">
        <v>4782</v>
      </c>
      <c r="D209" s="2442"/>
      <c r="E209" s="2443"/>
      <c r="F209" s="1083" t="s">
        <v>834</v>
      </c>
      <c r="G209" s="1928" t="s">
        <v>4783</v>
      </c>
      <c r="H209" s="1929"/>
      <c r="I209" s="1929"/>
      <c r="J209" s="1929"/>
      <c r="K209" s="1929"/>
      <c r="L209" s="1929"/>
      <c r="M209" s="1929"/>
      <c r="N209" s="1930"/>
      <c r="O209" s="2592"/>
      <c r="P209" s="2592"/>
    </row>
    <row r="210" spans="1:16" ht="21" customHeight="1">
      <c r="A210" s="611"/>
      <c r="B210" s="534" t="s">
        <v>413</v>
      </c>
      <c r="C210" s="2442" t="s">
        <v>1058</v>
      </c>
      <c r="D210" s="2442"/>
      <c r="E210" s="2443"/>
      <c r="F210" s="1083" t="s">
        <v>834</v>
      </c>
      <c r="G210" s="1928" t="s">
        <v>4784</v>
      </c>
      <c r="H210" s="1929"/>
      <c r="I210" s="1929"/>
      <c r="J210" s="1929"/>
      <c r="K210" s="1929"/>
      <c r="L210" s="1929"/>
      <c r="M210" s="1929"/>
      <c r="N210" s="1930"/>
      <c r="O210" s="2592"/>
      <c r="P210" s="2592"/>
    </row>
    <row r="211" spans="1:16" ht="21" customHeight="1">
      <c r="A211" s="611"/>
      <c r="B211" s="534" t="s">
        <v>416</v>
      </c>
      <c r="C211" s="2442" t="s">
        <v>1059</v>
      </c>
      <c r="D211" s="2442"/>
      <c r="E211" s="2443"/>
      <c r="F211" s="1083" t="s">
        <v>834</v>
      </c>
      <c r="G211" s="1928" t="s">
        <v>4785</v>
      </c>
      <c r="H211" s="1929"/>
      <c r="I211" s="1929"/>
      <c r="J211" s="1929"/>
      <c r="K211" s="1929"/>
      <c r="L211" s="1929"/>
      <c r="M211" s="1929"/>
      <c r="N211" s="1930"/>
      <c r="O211" s="2592"/>
      <c r="P211" s="2592"/>
    </row>
    <row r="212" spans="1:16" ht="21" customHeight="1">
      <c r="A212" s="611"/>
      <c r="B212" s="534" t="s">
        <v>418</v>
      </c>
      <c r="C212" s="2442" t="s">
        <v>1060</v>
      </c>
      <c r="D212" s="2442"/>
      <c r="E212" s="2443"/>
      <c r="F212" s="1083" t="s">
        <v>864</v>
      </c>
      <c r="G212" s="1928" t="s">
        <v>865</v>
      </c>
      <c r="H212" s="1929"/>
      <c r="I212" s="1929"/>
      <c r="J212" s="1929"/>
      <c r="K212" s="1929"/>
      <c r="L212" s="1929"/>
      <c r="M212" s="1929"/>
      <c r="N212" s="1930"/>
      <c r="O212" s="2592"/>
      <c r="P212" s="2592"/>
    </row>
    <row r="213" spans="1:16" ht="21" customHeight="1">
      <c r="A213" s="611"/>
      <c r="B213" s="534" t="s">
        <v>544</v>
      </c>
      <c r="C213" s="2442" t="s">
        <v>4777</v>
      </c>
      <c r="D213" s="2442"/>
      <c r="E213" s="2443"/>
      <c r="F213" s="1083" t="s">
        <v>864</v>
      </c>
      <c r="G213" s="1928" t="s">
        <v>865</v>
      </c>
      <c r="H213" s="1929"/>
      <c r="I213" s="1929"/>
      <c r="J213" s="1929"/>
      <c r="K213" s="1929"/>
      <c r="L213" s="1929"/>
      <c r="M213" s="1929"/>
      <c r="N213" s="1929"/>
      <c r="O213" s="2685"/>
      <c r="P213" s="2592"/>
    </row>
    <row r="214" spans="1:16" ht="21" customHeight="1">
      <c r="A214" s="611"/>
      <c r="B214" s="596" t="s">
        <v>546</v>
      </c>
      <c r="C214" s="2537" t="s">
        <v>4766</v>
      </c>
      <c r="D214" s="2537"/>
      <c r="E214" s="2538"/>
      <c r="F214" s="1083" t="s">
        <v>864</v>
      </c>
      <c r="G214" s="3635" t="s">
        <v>865</v>
      </c>
      <c r="H214" s="3581"/>
      <c r="I214" s="3581"/>
      <c r="J214" s="3581"/>
      <c r="K214" s="3581"/>
      <c r="L214" s="3581"/>
      <c r="M214" s="3581"/>
      <c r="N214" s="3582"/>
      <c r="O214" s="2673"/>
      <c r="P214" s="2592"/>
    </row>
    <row r="215" spans="1:16" ht="34.5" customHeight="1">
      <c r="B215" s="532" t="s">
        <v>608</v>
      </c>
      <c r="C215" s="2430" t="s">
        <v>1085</v>
      </c>
      <c r="D215" s="2430"/>
      <c r="E215" s="2430"/>
      <c r="F215" s="2430"/>
      <c r="G215" s="2431"/>
      <c r="H215" s="2650" t="s">
        <v>848</v>
      </c>
      <c r="I215" s="2651"/>
      <c r="J215" s="2652"/>
      <c r="K215" s="2653" t="s">
        <v>897</v>
      </c>
      <c r="L215" s="3666"/>
      <c r="M215" s="3667"/>
      <c r="N215" s="3668"/>
      <c r="O215" s="2470"/>
      <c r="P215" s="2470"/>
    </row>
    <row r="216" spans="1:16" ht="25.5" customHeight="1">
      <c r="B216" s="537" t="s">
        <v>394</v>
      </c>
      <c r="C216" s="2442" t="s">
        <v>1086</v>
      </c>
      <c r="D216" s="2442"/>
      <c r="E216" s="2442"/>
      <c r="F216" s="2442"/>
      <c r="G216" s="2442"/>
      <c r="H216" s="2442"/>
      <c r="I216" s="2442"/>
      <c r="J216" s="2443"/>
      <c r="K216" s="2654"/>
      <c r="L216" s="2643"/>
      <c r="M216" s="2644"/>
      <c r="N216" s="2645"/>
      <c r="O216" s="2499"/>
      <c r="P216" s="2499"/>
    </row>
    <row r="217" spans="1:16" ht="20.25" customHeight="1">
      <c r="B217" s="537"/>
      <c r="C217" s="665" t="s">
        <v>611</v>
      </c>
      <c r="D217" s="2629" t="s">
        <v>1087</v>
      </c>
      <c r="E217" s="2629"/>
      <c r="F217" s="2629"/>
      <c r="G217" s="2630"/>
      <c r="H217" s="2569" t="s">
        <v>865</v>
      </c>
      <c r="I217" s="2571"/>
      <c r="J217" s="2570"/>
      <c r="K217" s="2654"/>
      <c r="L217" s="2643"/>
      <c r="M217" s="2644"/>
      <c r="N217" s="2645"/>
      <c r="O217" s="2499"/>
      <c r="P217" s="2499"/>
    </row>
    <row r="218" spans="1:16" ht="20.25" customHeight="1">
      <c r="B218" s="537"/>
      <c r="C218" s="590" t="s">
        <v>508</v>
      </c>
      <c r="D218" s="2442" t="s">
        <v>1088</v>
      </c>
      <c r="E218" s="2442"/>
      <c r="F218" s="2442"/>
      <c r="G218" s="2443"/>
      <c r="H218" s="2569" t="s">
        <v>865</v>
      </c>
      <c r="I218" s="2571"/>
      <c r="J218" s="2570"/>
      <c r="K218" s="2654"/>
      <c r="L218" s="2643"/>
      <c r="M218" s="2644"/>
      <c r="N218" s="2645"/>
      <c r="O218" s="2499"/>
      <c r="P218" s="2499"/>
    </row>
    <row r="219" spans="1:16" ht="20.25" customHeight="1">
      <c r="B219" s="537"/>
      <c r="C219" s="590" t="s">
        <v>510</v>
      </c>
      <c r="D219" s="2442" t="s">
        <v>1089</v>
      </c>
      <c r="E219" s="2442"/>
      <c r="F219" s="2442"/>
      <c r="G219" s="2443"/>
      <c r="H219" s="2569" t="s">
        <v>865</v>
      </c>
      <c r="I219" s="2571"/>
      <c r="J219" s="2570"/>
      <c r="K219" s="2654"/>
      <c r="L219" s="2643"/>
      <c r="M219" s="2644"/>
      <c r="N219" s="2645"/>
      <c r="O219" s="2499"/>
      <c r="P219" s="2499"/>
    </row>
    <row r="220" spans="1:16" ht="20.25" customHeight="1">
      <c r="B220" s="537"/>
      <c r="C220" s="590" t="s">
        <v>512</v>
      </c>
      <c r="D220" s="2442" t="s">
        <v>1090</v>
      </c>
      <c r="E220" s="2442"/>
      <c r="F220" s="2442"/>
      <c r="G220" s="2443"/>
      <c r="H220" s="2569" t="s">
        <v>865</v>
      </c>
      <c r="I220" s="2571"/>
      <c r="J220" s="2570"/>
      <c r="K220" s="2654"/>
      <c r="L220" s="2643"/>
      <c r="M220" s="2644"/>
      <c r="N220" s="2645"/>
      <c r="O220" s="2499"/>
      <c r="P220" s="2499"/>
    </row>
    <row r="221" spans="1:16" ht="23.25" customHeight="1">
      <c r="B221" s="537" t="s">
        <v>401</v>
      </c>
      <c r="C221" s="2537" t="s">
        <v>1091</v>
      </c>
      <c r="D221" s="2537"/>
      <c r="E221" s="2537"/>
      <c r="F221" s="2537"/>
      <c r="G221" s="2538"/>
      <c r="H221" s="2569" t="s">
        <v>865</v>
      </c>
      <c r="I221" s="2571"/>
      <c r="J221" s="2570"/>
      <c r="K221" s="2654"/>
      <c r="L221" s="2640"/>
      <c r="M221" s="2641"/>
      <c r="N221" s="2642"/>
      <c r="O221" s="2484"/>
      <c r="P221" s="2484"/>
    </row>
    <row r="222" spans="1:16" ht="27" customHeight="1">
      <c r="B222" s="551" t="s">
        <v>614</v>
      </c>
      <c r="C222" s="2442" t="s">
        <v>1092</v>
      </c>
      <c r="D222" s="2442"/>
      <c r="E222" s="2442"/>
      <c r="F222" s="2442"/>
      <c r="G222" s="2442"/>
      <c r="H222" s="2442"/>
      <c r="I222" s="2442"/>
      <c r="J222" s="2442"/>
      <c r="K222" s="2442"/>
      <c r="L222" s="2442"/>
      <c r="M222" s="2442"/>
      <c r="N222" s="2591"/>
      <c r="O222" s="2470"/>
      <c r="P222" s="2517"/>
    </row>
    <row r="223" spans="1:16" ht="21.75" customHeight="1">
      <c r="B223" s="537" t="s">
        <v>394</v>
      </c>
      <c r="C223" s="2442" t="s">
        <v>1093</v>
      </c>
      <c r="D223" s="2442"/>
      <c r="E223" s="2442"/>
      <c r="F223" s="2442"/>
      <c r="G223" s="2443"/>
      <c r="H223" s="2432" t="s">
        <v>848</v>
      </c>
      <c r="I223" s="2463"/>
      <c r="J223" s="2433"/>
      <c r="K223" s="2519" t="s">
        <v>897</v>
      </c>
      <c r="L223" s="2647"/>
      <c r="M223" s="2648"/>
      <c r="N223" s="2649"/>
      <c r="O223" s="2499"/>
      <c r="P223" s="2499"/>
    </row>
    <row r="224" spans="1:16" ht="21.75" customHeight="1">
      <c r="B224" s="537" t="s">
        <v>401</v>
      </c>
      <c r="C224" s="2442" t="s">
        <v>1094</v>
      </c>
      <c r="D224" s="2442"/>
      <c r="E224" s="2442"/>
      <c r="F224" s="2442"/>
      <c r="G224" s="2443"/>
      <c r="H224" s="2432" t="s">
        <v>848</v>
      </c>
      <c r="I224" s="2463"/>
      <c r="J224" s="2433"/>
      <c r="K224" s="2511"/>
      <c r="L224" s="2658"/>
      <c r="M224" s="2659"/>
      <c r="N224" s="2660"/>
      <c r="O224" s="2499"/>
      <c r="P224" s="2499"/>
    </row>
    <row r="225" spans="2:16" ht="21" customHeight="1">
      <c r="B225" s="537" t="s">
        <v>403</v>
      </c>
      <c r="C225" s="2442" t="s">
        <v>1095</v>
      </c>
      <c r="D225" s="2442"/>
      <c r="E225" s="2442"/>
      <c r="F225" s="2442"/>
      <c r="G225" s="2443"/>
      <c r="H225" s="2432" t="s">
        <v>865</v>
      </c>
      <c r="I225" s="2463"/>
      <c r="J225" s="2433"/>
      <c r="K225" s="2511"/>
      <c r="L225" s="2658"/>
      <c r="M225" s="2659"/>
      <c r="N225" s="2660"/>
      <c r="O225" s="2499"/>
      <c r="P225" s="2499"/>
    </row>
    <row r="226" spans="2:16" ht="37.5" customHeight="1">
      <c r="B226" s="532"/>
      <c r="C226" s="2442" t="s">
        <v>1096</v>
      </c>
      <c r="D226" s="2442"/>
      <c r="E226" s="2443"/>
      <c r="F226" s="2701" t="s">
        <v>865</v>
      </c>
      <c r="G226" s="2975"/>
      <c r="H226" s="2975"/>
      <c r="I226" s="2975"/>
      <c r="J226" s="2976"/>
      <c r="K226" s="2511"/>
      <c r="L226" s="2658"/>
      <c r="M226" s="2659"/>
      <c r="N226" s="2660"/>
      <c r="O226" s="2484"/>
      <c r="P226" s="2484"/>
    </row>
    <row r="227" spans="2:16" ht="33" customHeight="1">
      <c r="B227" s="537" t="s">
        <v>405</v>
      </c>
      <c r="C227" s="2479" t="s">
        <v>1097</v>
      </c>
      <c r="D227" s="2479"/>
      <c r="E227" s="2479"/>
      <c r="F227" s="2479"/>
      <c r="G227" s="2479"/>
      <c r="H227" s="2432" t="s">
        <v>848</v>
      </c>
      <c r="I227" s="2463"/>
      <c r="J227" s="2433"/>
      <c r="K227" s="2511"/>
      <c r="L227" s="2658"/>
      <c r="M227" s="2659"/>
      <c r="N227" s="2660"/>
      <c r="O227" s="2631" t="s">
        <v>4786</v>
      </c>
      <c r="P227" s="2470"/>
    </row>
    <row r="228" spans="2:16" ht="41.25" customHeight="1">
      <c r="B228" s="669"/>
      <c r="C228" s="2442" t="s">
        <v>1098</v>
      </c>
      <c r="D228" s="2442"/>
      <c r="E228" s="2443"/>
      <c r="F228" s="2701" t="s">
        <v>865</v>
      </c>
      <c r="G228" s="2975"/>
      <c r="H228" s="2975"/>
      <c r="I228" s="2975"/>
      <c r="J228" s="2976"/>
      <c r="K228" s="2533"/>
      <c r="L228" s="2661"/>
      <c r="M228" s="2662"/>
      <c r="N228" s="2663"/>
      <c r="O228" s="2579"/>
      <c r="P228" s="2484"/>
    </row>
    <row r="229" spans="2:16" ht="21.75" customHeight="1">
      <c r="B229" s="3664" t="s">
        <v>1099</v>
      </c>
      <c r="C229" s="3665"/>
      <c r="D229" s="3665"/>
      <c r="E229" s="3665"/>
      <c r="F229" s="3665"/>
      <c r="G229" s="3665"/>
      <c r="H229" s="3665"/>
      <c r="I229" s="3665"/>
      <c r="J229" s="3665"/>
      <c r="K229" s="3665"/>
      <c r="L229" s="3665"/>
      <c r="M229" s="3665"/>
      <c r="N229" s="3665"/>
      <c r="O229" s="3665"/>
      <c r="P229" s="3665"/>
    </row>
    <row r="230" spans="2:16" ht="36.75" customHeight="1">
      <c r="B230" s="558" t="s">
        <v>623</v>
      </c>
      <c r="C230" s="3340" t="s">
        <v>1100</v>
      </c>
      <c r="D230" s="3340"/>
      <c r="E230" s="3340"/>
      <c r="F230" s="3340"/>
      <c r="G230" s="3340"/>
      <c r="H230" s="2432" t="s">
        <v>848</v>
      </c>
      <c r="I230" s="2463"/>
      <c r="J230" s="2433"/>
      <c r="K230" s="2519" t="s">
        <v>897</v>
      </c>
      <c r="L230" s="2637" t="s">
        <v>4787</v>
      </c>
      <c r="M230" s="2638"/>
      <c r="N230" s="2639"/>
      <c r="O230" s="2578" t="s">
        <v>2363</v>
      </c>
      <c r="P230" s="2499"/>
    </row>
    <row r="231" spans="2:16" ht="27" customHeight="1">
      <c r="B231" s="530" t="s">
        <v>394</v>
      </c>
      <c r="C231" s="2442" t="s">
        <v>1101</v>
      </c>
      <c r="D231" s="2442"/>
      <c r="E231" s="2442"/>
      <c r="F231" s="2442"/>
      <c r="G231" s="2442"/>
      <c r="H231" s="2977" t="s">
        <v>865</v>
      </c>
      <c r="I231" s="2978"/>
      <c r="J231" s="2979"/>
      <c r="K231" s="2533"/>
      <c r="L231" s="2640"/>
      <c r="M231" s="2641"/>
      <c r="N231" s="2642"/>
      <c r="O231" s="2579"/>
      <c r="P231" s="2484"/>
    </row>
    <row r="232" spans="2:16" ht="24" customHeight="1">
      <c r="B232" s="532" t="s">
        <v>626</v>
      </c>
      <c r="C232" s="2442" t="s">
        <v>1102</v>
      </c>
      <c r="D232" s="2442"/>
      <c r="E232" s="2442"/>
      <c r="F232" s="2442"/>
      <c r="G232" s="2442"/>
      <c r="H232" s="2568"/>
      <c r="I232" s="2568"/>
      <c r="J232" s="2568"/>
      <c r="K232" s="2568"/>
      <c r="L232" s="2568"/>
      <c r="M232" s="2568"/>
      <c r="N232" s="2568"/>
      <c r="O232" s="2470" t="s">
        <v>2364</v>
      </c>
      <c r="P232" s="2470"/>
    </row>
    <row r="233" spans="2:16" ht="57.75" customHeight="1">
      <c r="B233" s="538" t="s">
        <v>394</v>
      </c>
      <c r="C233" s="2699" t="s">
        <v>4745</v>
      </c>
      <c r="D233" s="2699"/>
      <c r="E233" s="2699"/>
      <c r="F233" s="2699"/>
      <c r="G233" s="2699"/>
      <c r="H233" s="2699"/>
      <c r="I233" s="2699"/>
      <c r="J233" s="2700"/>
      <c r="K233" s="1083" t="s">
        <v>834</v>
      </c>
      <c r="L233" s="2619" t="s">
        <v>897</v>
      </c>
      <c r="M233" s="2131" t="s">
        <v>4788</v>
      </c>
      <c r="N233" s="2133"/>
      <c r="O233" s="2499"/>
      <c r="P233" s="2499"/>
    </row>
    <row r="234" spans="2:16" ht="31.5" customHeight="1">
      <c r="B234" s="538" t="s">
        <v>401</v>
      </c>
      <c r="C234" s="2699" t="s">
        <v>4789</v>
      </c>
      <c r="D234" s="2699"/>
      <c r="E234" s="2699"/>
      <c r="F234" s="2699"/>
      <c r="G234" s="2699"/>
      <c r="H234" s="2699"/>
      <c r="I234" s="2699"/>
      <c r="J234" s="2700"/>
      <c r="K234" s="1083" t="s">
        <v>834</v>
      </c>
      <c r="L234" s="2620"/>
      <c r="M234" s="2134"/>
      <c r="N234" s="2136"/>
      <c r="O234" s="2499"/>
      <c r="P234" s="2499"/>
    </row>
    <row r="235" spans="2:16" ht="42.75" customHeight="1">
      <c r="B235" s="538" t="s">
        <v>403</v>
      </c>
      <c r="C235" s="2699" t="s">
        <v>4790</v>
      </c>
      <c r="D235" s="2699"/>
      <c r="E235" s="2699"/>
      <c r="F235" s="2699"/>
      <c r="G235" s="2699"/>
      <c r="H235" s="2699"/>
      <c r="I235" s="2699"/>
      <c r="J235" s="2700"/>
      <c r="K235" s="1083" t="s">
        <v>834</v>
      </c>
      <c r="L235" s="2620"/>
      <c r="M235" s="2134"/>
      <c r="N235" s="2136"/>
      <c r="O235" s="2499"/>
      <c r="P235" s="2499"/>
    </row>
    <row r="236" spans="2:16" ht="21.75" customHeight="1">
      <c r="B236" s="538" t="s">
        <v>405</v>
      </c>
      <c r="C236" s="2699" t="s">
        <v>4791</v>
      </c>
      <c r="D236" s="2699"/>
      <c r="E236" s="2699"/>
      <c r="F236" s="2699"/>
      <c r="G236" s="2699"/>
      <c r="H236" s="2699"/>
      <c r="I236" s="2699"/>
      <c r="J236" s="2700"/>
      <c r="K236" s="1083" t="s">
        <v>834</v>
      </c>
      <c r="L236" s="2620"/>
      <c r="M236" s="2134"/>
      <c r="N236" s="2136"/>
      <c r="O236" s="2499"/>
      <c r="P236" s="2499"/>
    </row>
    <row r="237" spans="2:16" ht="21.75" customHeight="1">
      <c r="B237" s="538" t="s">
        <v>408</v>
      </c>
      <c r="C237" s="2699" t="s">
        <v>4792</v>
      </c>
      <c r="D237" s="2699"/>
      <c r="E237" s="2699"/>
      <c r="F237" s="2699"/>
      <c r="G237" s="2699"/>
      <c r="H237" s="2699"/>
      <c r="I237" s="2699"/>
      <c r="J237" s="2700"/>
      <c r="K237" s="1083" t="s">
        <v>834</v>
      </c>
      <c r="L237" s="2620"/>
      <c r="M237" s="2134"/>
      <c r="N237" s="2136"/>
      <c r="O237" s="2499"/>
      <c r="P237" s="2499"/>
    </row>
    <row r="238" spans="2:16" ht="21.75" customHeight="1">
      <c r="B238" s="538" t="s">
        <v>410</v>
      </c>
      <c r="C238" s="2699" t="s">
        <v>4793</v>
      </c>
      <c r="D238" s="2699"/>
      <c r="E238" s="2699"/>
      <c r="F238" s="2699"/>
      <c r="G238" s="2699"/>
      <c r="H238" s="2699"/>
      <c r="I238" s="2699"/>
      <c r="J238" s="2700"/>
      <c r="K238" s="1083" t="s">
        <v>834</v>
      </c>
      <c r="L238" s="2620"/>
      <c r="M238" s="2134"/>
      <c r="N238" s="2136"/>
      <c r="O238" s="2499"/>
      <c r="P238" s="2499"/>
    </row>
    <row r="239" spans="2:16" ht="21.75" customHeight="1">
      <c r="B239" s="538" t="s">
        <v>413</v>
      </c>
      <c r="C239" s="2699" t="s">
        <v>990</v>
      </c>
      <c r="D239" s="2699"/>
      <c r="E239" s="2699"/>
      <c r="F239" s="2699"/>
      <c r="G239" s="2699"/>
      <c r="H239" s="2699"/>
      <c r="I239" s="2699"/>
      <c r="J239" s="2700"/>
      <c r="K239" s="1083" t="s">
        <v>834</v>
      </c>
      <c r="L239" s="2620"/>
      <c r="M239" s="2134"/>
      <c r="N239" s="2136"/>
      <c r="O239" s="2499"/>
      <c r="P239" s="2499"/>
    </row>
    <row r="240" spans="2:16" ht="21.75" customHeight="1">
      <c r="B240" s="538" t="s">
        <v>416</v>
      </c>
      <c r="C240" s="2699" t="s">
        <v>1109</v>
      </c>
      <c r="D240" s="2699"/>
      <c r="E240" s="2699"/>
      <c r="F240" s="2699"/>
      <c r="G240" s="2699"/>
      <c r="H240" s="2699"/>
      <c r="I240" s="2699"/>
      <c r="J240" s="2700"/>
      <c r="K240" s="1083" t="s">
        <v>834</v>
      </c>
      <c r="L240" s="2620"/>
      <c r="M240" s="2134"/>
      <c r="N240" s="2136"/>
      <c r="O240" s="2499"/>
      <c r="P240" s="2499"/>
    </row>
    <row r="241" spans="2:16" ht="21.75" customHeight="1">
      <c r="B241" s="538" t="s">
        <v>418</v>
      </c>
      <c r="C241" s="2699" t="s">
        <v>4794</v>
      </c>
      <c r="D241" s="2699"/>
      <c r="E241" s="2699"/>
      <c r="F241" s="2699"/>
      <c r="G241" s="2699"/>
      <c r="H241" s="2699"/>
      <c r="I241" s="2699"/>
      <c r="J241" s="2700"/>
      <c r="K241" s="1083" t="s">
        <v>834</v>
      </c>
      <c r="L241" s="2620"/>
      <c r="M241" s="2134"/>
      <c r="N241" s="2136"/>
      <c r="O241" s="2499"/>
      <c r="P241" s="2499"/>
    </row>
    <row r="242" spans="2:16" ht="21.75" customHeight="1">
      <c r="B242" s="538" t="s">
        <v>544</v>
      </c>
      <c r="C242" s="2699" t="s">
        <v>4757</v>
      </c>
      <c r="D242" s="2699"/>
      <c r="E242" s="2699"/>
      <c r="F242" s="2699"/>
      <c r="G242" s="2699"/>
      <c r="H242" s="2699"/>
      <c r="I242" s="2699"/>
      <c r="J242" s="2700"/>
      <c r="K242" s="1083" t="s">
        <v>848</v>
      </c>
      <c r="L242" s="2620"/>
      <c r="M242" s="2134"/>
      <c r="N242" s="2136"/>
      <c r="O242" s="2499"/>
      <c r="P242" s="2499"/>
    </row>
    <row r="243" spans="2:16" ht="21.75" customHeight="1">
      <c r="B243" s="538" t="s">
        <v>546</v>
      </c>
      <c r="C243" s="2699" t="s">
        <v>4795</v>
      </c>
      <c r="D243" s="2699"/>
      <c r="E243" s="2699"/>
      <c r="F243" s="2699"/>
      <c r="G243" s="2699"/>
      <c r="H243" s="2699"/>
      <c r="I243" s="2699"/>
      <c r="J243" s="2700"/>
      <c r="K243" s="1083" t="s">
        <v>848</v>
      </c>
      <c r="L243" s="2620"/>
      <c r="M243" s="2134"/>
      <c r="N243" s="2136"/>
      <c r="O243" s="2499"/>
      <c r="P243" s="2499"/>
    </row>
    <row r="244" spans="2:16" ht="21.75" customHeight="1">
      <c r="B244" s="538" t="s">
        <v>636</v>
      </c>
      <c r="C244" s="2699" t="s">
        <v>1042</v>
      </c>
      <c r="D244" s="2699"/>
      <c r="E244" s="2699"/>
      <c r="F244" s="2699"/>
      <c r="G244" s="2699"/>
      <c r="H244" s="2699"/>
      <c r="I244" s="2699"/>
      <c r="J244" s="2700"/>
      <c r="K244" s="1083" t="s">
        <v>848</v>
      </c>
      <c r="L244" s="2620"/>
      <c r="M244" s="2134"/>
      <c r="N244" s="2136"/>
      <c r="O244" s="2499"/>
      <c r="P244" s="2499"/>
    </row>
    <row r="245" spans="2:16" ht="24" customHeight="1">
      <c r="B245" s="538" t="s">
        <v>550</v>
      </c>
      <c r="C245" s="2442" t="s">
        <v>1112</v>
      </c>
      <c r="D245" s="2442"/>
      <c r="E245" s="2442"/>
      <c r="F245" s="2442"/>
      <c r="G245" s="2442"/>
      <c r="H245" s="2442"/>
      <c r="I245" s="2442"/>
      <c r="J245" s="2443"/>
      <c r="K245" s="1083" t="s">
        <v>848</v>
      </c>
      <c r="L245" s="2620"/>
      <c r="M245" s="2134"/>
      <c r="N245" s="2136"/>
      <c r="O245" s="2499"/>
      <c r="P245" s="2499"/>
    </row>
    <row r="246" spans="2:16" ht="27" customHeight="1">
      <c r="B246" s="671"/>
      <c r="C246" s="2442" t="s">
        <v>1113</v>
      </c>
      <c r="D246" s="2442"/>
      <c r="E246" s="2443"/>
      <c r="F246" s="2566" t="s">
        <v>865</v>
      </c>
      <c r="G246" s="2712"/>
      <c r="H246" s="2712"/>
      <c r="I246" s="2712"/>
      <c r="J246" s="2712"/>
      <c r="K246" s="2712"/>
      <c r="L246" s="2620"/>
      <c r="M246" s="2134"/>
      <c r="N246" s="2136"/>
      <c r="O246" s="2499"/>
      <c r="P246" s="2499"/>
    </row>
    <row r="247" spans="2:16" ht="23.25" customHeight="1">
      <c r="B247" s="673" t="s">
        <v>640</v>
      </c>
      <c r="C247" s="2629" t="s">
        <v>1114</v>
      </c>
      <c r="D247" s="2629"/>
      <c r="E247" s="2629"/>
      <c r="F247" s="2629"/>
      <c r="G247" s="2629"/>
      <c r="H247" s="2629"/>
      <c r="I247" s="2629"/>
      <c r="J247" s="2630"/>
      <c r="K247" s="628">
        <v>2016</v>
      </c>
      <c r="L247" s="2620"/>
      <c r="M247" s="2134"/>
      <c r="N247" s="2136"/>
      <c r="O247" s="2499"/>
      <c r="P247" s="2499"/>
    </row>
    <row r="248" spans="2:16" ht="23.25" customHeight="1">
      <c r="B248" s="673" t="s">
        <v>642</v>
      </c>
      <c r="C248" s="2442" t="s">
        <v>1115</v>
      </c>
      <c r="D248" s="2442"/>
      <c r="E248" s="2443"/>
      <c r="F248" s="2179" t="s">
        <v>4796</v>
      </c>
      <c r="G248" s="2180"/>
      <c r="H248" s="2180"/>
      <c r="I248" s="2180"/>
      <c r="J248" s="2180"/>
      <c r="K248" s="2181"/>
      <c r="L248" s="2621"/>
      <c r="M248" s="3571"/>
      <c r="N248" s="3573"/>
      <c r="O248" s="2484"/>
      <c r="P248" s="2499"/>
    </row>
    <row r="249" spans="2:16" ht="23.25" customHeight="1">
      <c r="B249" s="673" t="s">
        <v>644</v>
      </c>
      <c r="C249" s="2442" t="s">
        <v>1117</v>
      </c>
      <c r="D249" s="2442"/>
      <c r="E249" s="2442"/>
      <c r="F249" s="2442"/>
      <c r="G249" s="2442"/>
      <c r="H249" s="2442"/>
      <c r="I249" s="2442"/>
      <c r="J249" s="2442"/>
      <c r="K249" s="2442"/>
      <c r="L249" s="2442"/>
      <c r="M249" s="2442"/>
      <c r="N249" s="2591"/>
      <c r="O249" s="2470" t="s">
        <v>1118</v>
      </c>
      <c r="P249" s="2470"/>
    </row>
    <row r="250" spans="2:16" ht="27.75" customHeight="1">
      <c r="B250" s="538" t="s">
        <v>394</v>
      </c>
      <c r="C250" s="2607" t="s">
        <v>1119</v>
      </c>
      <c r="D250" s="2607"/>
      <c r="E250" s="2608"/>
      <c r="F250" s="2179" t="s">
        <v>2366</v>
      </c>
      <c r="G250" s="2180"/>
      <c r="H250" s="2613" t="s">
        <v>897</v>
      </c>
      <c r="I250" s="1931" t="s">
        <v>4797</v>
      </c>
      <c r="J250" s="1932"/>
      <c r="K250" s="1932"/>
      <c r="L250" s="1932"/>
      <c r="M250" s="1932"/>
      <c r="N250" s="1933"/>
      <c r="O250" s="2499"/>
      <c r="P250" s="2499"/>
    </row>
    <row r="251" spans="2:16" ht="30" customHeight="1">
      <c r="B251" s="538" t="s">
        <v>401</v>
      </c>
      <c r="C251" s="2607" t="s">
        <v>1121</v>
      </c>
      <c r="D251" s="2607"/>
      <c r="E251" s="2608"/>
      <c r="F251" s="2179" t="s">
        <v>1122</v>
      </c>
      <c r="G251" s="2180"/>
      <c r="H251" s="2614"/>
      <c r="I251" s="1941"/>
      <c r="J251" s="1942"/>
      <c r="K251" s="1942"/>
      <c r="L251" s="1942"/>
      <c r="M251" s="1942"/>
      <c r="N251" s="1943"/>
      <c r="O251" s="2499"/>
      <c r="P251" s="2499"/>
    </row>
    <row r="252" spans="2:16" ht="30" customHeight="1">
      <c r="B252" s="538" t="s">
        <v>403</v>
      </c>
      <c r="C252" s="2607" t="s">
        <v>1123</v>
      </c>
      <c r="D252" s="2607"/>
      <c r="E252" s="2608"/>
      <c r="F252" s="2179" t="s">
        <v>4798</v>
      </c>
      <c r="G252" s="2180"/>
      <c r="H252" s="2614"/>
      <c r="I252" s="1941"/>
      <c r="J252" s="1942"/>
      <c r="K252" s="1942"/>
      <c r="L252" s="1942"/>
      <c r="M252" s="1942"/>
      <c r="N252" s="1943"/>
      <c r="O252" s="2499"/>
      <c r="P252" s="2499"/>
    </row>
    <row r="253" spans="2:16" ht="27.75" customHeight="1">
      <c r="B253" s="538" t="s">
        <v>405</v>
      </c>
      <c r="C253" s="2607" t="s">
        <v>1125</v>
      </c>
      <c r="D253" s="2607"/>
      <c r="E253" s="2608"/>
      <c r="F253" s="2179" t="s">
        <v>848</v>
      </c>
      <c r="G253" s="2180"/>
      <c r="H253" s="2614"/>
      <c r="I253" s="1941"/>
      <c r="J253" s="1942"/>
      <c r="K253" s="1942"/>
      <c r="L253" s="1942"/>
      <c r="M253" s="1942"/>
      <c r="N253" s="1943"/>
      <c r="O253" s="2499"/>
      <c r="P253" s="2499"/>
    </row>
    <row r="254" spans="2:16" ht="27.75" customHeight="1">
      <c r="B254" s="538" t="s">
        <v>408</v>
      </c>
      <c r="C254" s="2607" t="s">
        <v>1127</v>
      </c>
      <c r="D254" s="2607"/>
      <c r="E254" s="2608"/>
      <c r="F254" s="2179" t="s">
        <v>848</v>
      </c>
      <c r="G254" s="2180"/>
      <c r="H254" s="2614"/>
      <c r="I254" s="1941"/>
      <c r="J254" s="1942"/>
      <c r="K254" s="1942"/>
      <c r="L254" s="1942"/>
      <c r="M254" s="1942"/>
      <c r="N254" s="1943"/>
      <c r="O254" s="2499"/>
      <c r="P254" s="2499"/>
    </row>
    <row r="255" spans="2:16" ht="23.25" customHeight="1">
      <c r="B255" s="673"/>
      <c r="C255" s="2607" t="s">
        <v>1128</v>
      </c>
      <c r="D255" s="2607"/>
      <c r="E255" s="2608"/>
      <c r="F255" s="2179" t="s">
        <v>865</v>
      </c>
      <c r="G255" s="2180"/>
      <c r="H255" s="2615"/>
      <c r="I255" s="1934"/>
      <c r="J255" s="1935"/>
      <c r="K255" s="1935"/>
      <c r="L255" s="1935"/>
      <c r="M255" s="1935"/>
      <c r="N255" s="1936"/>
      <c r="O255" s="2499"/>
      <c r="P255" s="2484"/>
    </row>
    <row r="256" spans="2:16" ht="52.5" customHeight="1">
      <c r="B256" s="673" t="s">
        <v>652</v>
      </c>
      <c r="C256" s="2442" t="s">
        <v>1130</v>
      </c>
      <c r="D256" s="2442"/>
      <c r="E256" s="2442"/>
      <c r="F256" s="2442"/>
      <c r="G256" s="675" t="s">
        <v>227</v>
      </c>
      <c r="H256" s="654" t="s">
        <v>897</v>
      </c>
      <c r="I256" s="1931" t="s">
        <v>4799</v>
      </c>
      <c r="J256" s="1932"/>
      <c r="K256" s="1932"/>
      <c r="L256" s="1932"/>
      <c r="M256" s="1932"/>
      <c r="N256" s="1933"/>
      <c r="O256" s="676" t="s">
        <v>2367</v>
      </c>
      <c r="P256" s="666"/>
    </row>
    <row r="257" spans="1:16" ht="33" customHeight="1">
      <c r="B257" s="673" t="s">
        <v>654</v>
      </c>
      <c r="C257" s="2442" t="s">
        <v>4800</v>
      </c>
      <c r="D257" s="2442"/>
      <c r="E257" s="2442"/>
      <c r="F257" s="625" t="s">
        <v>848</v>
      </c>
      <c r="G257" s="2595" t="s">
        <v>897</v>
      </c>
      <c r="H257" s="3328"/>
      <c r="I257" s="3329"/>
      <c r="J257" s="3329"/>
      <c r="K257" s="3329"/>
      <c r="L257" s="3329"/>
      <c r="M257" s="3329"/>
      <c r="N257" s="3330"/>
      <c r="O257" s="2499"/>
      <c r="P257" s="3662"/>
    </row>
    <row r="258" spans="1:16" ht="33" customHeight="1">
      <c r="A258" s="611"/>
      <c r="B258" s="624" t="s">
        <v>394</v>
      </c>
      <c r="C258" s="2442" t="s">
        <v>4801</v>
      </c>
      <c r="D258" s="2442"/>
      <c r="E258" s="2443"/>
      <c r="F258" s="675" t="s">
        <v>834</v>
      </c>
      <c r="G258" s="2610"/>
      <c r="H258" s="3331"/>
      <c r="I258" s="3332"/>
      <c r="J258" s="3332"/>
      <c r="K258" s="3332"/>
      <c r="L258" s="3332"/>
      <c r="M258" s="3332"/>
      <c r="N258" s="3333"/>
      <c r="O258" s="2499"/>
      <c r="P258" s="3663"/>
    </row>
    <row r="259" spans="1:16" ht="26.25" customHeight="1">
      <c r="B259" s="677" t="s">
        <v>657</v>
      </c>
      <c r="C259" s="2442" t="s">
        <v>4802</v>
      </c>
      <c r="D259" s="2442"/>
      <c r="E259" s="2442"/>
      <c r="F259" s="2442"/>
      <c r="G259" s="2442"/>
      <c r="H259" s="2442"/>
      <c r="I259" s="2442"/>
      <c r="J259" s="2442"/>
      <c r="K259" s="2442"/>
      <c r="L259" s="2442"/>
      <c r="M259" s="2442"/>
      <c r="N259" s="2442"/>
      <c r="O259" s="2499"/>
      <c r="P259" s="3663"/>
    </row>
    <row r="260" spans="1:16" ht="30" customHeight="1">
      <c r="B260" s="678" t="s">
        <v>394</v>
      </c>
      <c r="C260" s="2442" t="s">
        <v>1135</v>
      </c>
      <c r="D260" s="2442"/>
      <c r="E260" s="2443"/>
      <c r="F260" s="675" t="s">
        <v>834</v>
      </c>
      <c r="G260" s="553" t="s">
        <v>897</v>
      </c>
      <c r="H260" s="2747"/>
      <c r="I260" s="2748"/>
      <c r="J260" s="2748"/>
      <c r="K260" s="2748"/>
      <c r="L260" s="2748"/>
      <c r="M260" s="2748"/>
      <c r="N260" s="2949"/>
      <c r="O260" s="2499"/>
      <c r="P260" s="3663"/>
    </row>
    <row r="261" spans="1:16" ht="29.25" customHeight="1">
      <c r="B261" s="530" t="s">
        <v>401</v>
      </c>
      <c r="C261" s="2442" t="s">
        <v>1136</v>
      </c>
      <c r="D261" s="2442"/>
      <c r="E261" s="2442"/>
      <c r="F261" s="675" t="s">
        <v>834</v>
      </c>
      <c r="G261" s="553" t="s">
        <v>897</v>
      </c>
      <c r="H261" s="2747"/>
      <c r="I261" s="2748"/>
      <c r="J261" s="2748"/>
      <c r="K261" s="2748"/>
      <c r="L261" s="2748"/>
      <c r="M261" s="2748"/>
      <c r="N261" s="2949"/>
      <c r="O261" s="2499"/>
      <c r="P261" s="3663"/>
    </row>
    <row r="262" spans="1:16" ht="38.450000000000003" customHeight="1">
      <c r="B262" s="530" t="s">
        <v>403</v>
      </c>
      <c r="C262" s="2479" t="s">
        <v>1137</v>
      </c>
      <c r="D262" s="2479"/>
      <c r="E262" s="2479"/>
      <c r="F262" s="675" t="s">
        <v>834</v>
      </c>
      <c r="G262" s="553" t="s">
        <v>897</v>
      </c>
      <c r="H262" s="2747"/>
      <c r="I262" s="2748"/>
      <c r="J262" s="2748"/>
      <c r="K262" s="2748"/>
      <c r="L262" s="2748"/>
      <c r="M262" s="2748"/>
      <c r="N262" s="2949"/>
      <c r="O262" s="2499"/>
      <c r="P262" s="3663"/>
    </row>
    <row r="263" spans="1:16" ht="33" customHeight="1">
      <c r="B263" s="677" t="s">
        <v>662</v>
      </c>
      <c r="C263" s="2442" t="s">
        <v>1138</v>
      </c>
      <c r="D263" s="2442"/>
      <c r="E263" s="2442"/>
      <c r="F263" s="625" t="s">
        <v>834</v>
      </c>
      <c r="G263" s="2595" t="s">
        <v>897</v>
      </c>
      <c r="H263" s="1931" t="s">
        <v>4803</v>
      </c>
      <c r="I263" s="1932"/>
      <c r="J263" s="1932"/>
      <c r="K263" s="1932"/>
      <c r="L263" s="1932"/>
      <c r="M263" s="1933"/>
      <c r="N263" s="396"/>
      <c r="O263" s="2592" t="s">
        <v>1132</v>
      </c>
      <c r="P263" s="2529"/>
    </row>
    <row r="264" spans="1:16" ht="30" customHeight="1">
      <c r="B264" s="538" t="s">
        <v>394</v>
      </c>
      <c r="C264" s="2442" t="s">
        <v>1139</v>
      </c>
      <c r="D264" s="2442"/>
      <c r="E264" s="2443"/>
      <c r="F264" s="591" t="s">
        <v>848</v>
      </c>
      <c r="G264" s="2596"/>
      <c r="H264" s="1931"/>
      <c r="I264" s="1932"/>
      <c r="J264" s="1932"/>
      <c r="K264" s="1932"/>
      <c r="L264" s="1932"/>
      <c r="M264" s="1933"/>
      <c r="N264" s="396"/>
      <c r="O264" s="2592"/>
      <c r="P264" s="2592"/>
    </row>
    <row r="265" spans="1:16" ht="30" customHeight="1">
      <c r="B265" s="538" t="s">
        <v>401</v>
      </c>
      <c r="C265" s="2442" t="s">
        <v>1140</v>
      </c>
      <c r="D265" s="2442"/>
      <c r="E265" s="2443"/>
      <c r="F265" s="591" t="s">
        <v>848</v>
      </c>
      <c r="G265" s="2596"/>
      <c r="H265" s="1931"/>
      <c r="I265" s="1932"/>
      <c r="J265" s="1932"/>
      <c r="K265" s="1932"/>
      <c r="L265" s="1932"/>
      <c r="M265" s="1933"/>
      <c r="N265" s="396"/>
      <c r="O265" s="2592"/>
      <c r="P265" s="2592"/>
    </row>
    <row r="266" spans="1:16" ht="30" customHeight="1">
      <c r="B266" s="538" t="s">
        <v>403</v>
      </c>
      <c r="C266" s="2442" t="s">
        <v>1141</v>
      </c>
      <c r="D266" s="2442"/>
      <c r="E266" s="2443"/>
      <c r="F266" s="591" t="s">
        <v>834</v>
      </c>
      <c r="G266" s="2596"/>
      <c r="H266" s="1931"/>
      <c r="I266" s="1932"/>
      <c r="J266" s="1932"/>
      <c r="K266" s="1932"/>
      <c r="L266" s="1932"/>
      <c r="M266" s="1933"/>
      <c r="N266" s="396"/>
      <c r="O266" s="2592"/>
      <c r="P266" s="2592"/>
    </row>
    <row r="267" spans="1:16" ht="42" customHeight="1">
      <c r="B267" s="840" t="s">
        <v>405</v>
      </c>
      <c r="C267" s="2537" t="s">
        <v>1142</v>
      </c>
      <c r="D267" s="2537"/>
      <c r="E267" s="2538"/>
      <c r="F267" s="644" t="s">
        <v>848</v>
      </c>
      <c r="G267" s="2596"/>
      <c r="H267" s="1931"/>
      <c r="I267" s="1932"/>
      <c r="J267" s="1932"/>
      <c r="K267" s="1932"/>
      <c r="L267" s="1932"/>
      <c r="M267" s="1933"/>
      <c r="N267" s="396"/>
      <c r="O267" s="2592"/>
      <c r="P267" s="2592"/>
    </row>
    <row r="268" spans="1:16" ht="21.75" customHeight="1">
      <c r="B268" s="2427" t="s">
        <v>1143</v>
      </c>
      <c r="C268" s="2428"/>
      <c r="D268" s="2428"/>
      <c r="E268" s="2428"/>
      <c r="F268" s="2428"/>
      <c r="G268" s="2428"/>
      <c r="H268" s="2428"/>
      <c r="I268" s="2428"/>
      <c r="J268" s="2428"/>
      <c r="K268" s="2428"/>
      <c r="L268" s="2428"/>
      <c r="M268" s="2428"/>
      <c r="N268" s="2428"/>
      <c r="O268" s="2428"/>
      <c r="P268" s="2429"/>
    </row>
    <row r="269" spans="1:16" ht="33.75" customHeight="1">
      <c r="B269" s="569" t="s">
        <v>668</v>
      </c>
      <c r="C269" s="2568" t="s">
        <v>1144</v>
      </c>
      <c r="D269" s="2568"/>
      <c r="E269" s="2568"/>
      <c r="F269" s="2857"/>
      <c r="G269" s="1084" t="s">
        <v>834</v>
      </c>
      <c r="H269" s="555" t="s">
        <v>897</v>
      </c>
      <c r="I269" s="1934" t="s">
        <v>4804</v>
      </c>
      <c r="J269" s="1935"/>
      <c r="K269" s="1935"/>
      <c r="L269" s="1935"/>
      <c r="M269" s="1935"/>
      <c r="N269" s="1936"/>
      <c r="O269" s="2499" t="s">
        <v>1145</v>
      </c>
      <c r="P269" s="2499"/>
    </row>
    <row r="270" spans="1:16" ht="21.75" customHeight="1">
      <c r="B270" s="2580" t="s">
        <v>1146</v>
      </c>
      <c r="C270" s="2581"/>
      <c r="D270" s="2581"/>
      <c r="E270" s="2581"/>
      <c r="F270" s="2581"/>
      <c r="G270" s="2581"/>
      <c r="H270" s="2581"/>
      <c r="I270" s="3321"/>
      <c r="J270" s="3321"/>
      <c r="K270" s="3321"/>
      <c r="L270" s="3321"/>
      <c r="M270" s="3321"/>
      <c r="N270" s="3658"/>
      <c r="O270" s="2499"/>
      <c r="P270" s="2499"/>
    </row>
    <row r="271" spans="1:16" ht="63.95" customHeight="1">
      <c r="B271" s="683" t="s">
        <v>394</v>
      </c>
      <c r="C271" s="2568" t="s">
        <v>4805</v>
      </c>
      <c r="D271" s="2568"/>
      <c r="E271" s="2568"/>
      <c r="F271" s="2568"/>
      <c r="G271" s="684" t="s">
        <v>834</v>
      </c>
      <c r="H271" s="2595" t="s">
        <v>897</v>
      </c>
      <c r="I271" s="2131" t="s">
        <v>4806</v>
      </c>
      <c r="J271" s="2132"/>
      <c r="K271" s="2132"/>
      <c r="L271" s="2132"/>
      <c r="M271" s="2132"/>
      <c r="N271" s="2133"/>
      <c r="O271" s="2499"/>
      <c r="P271" s="2499"/>
    </row>
    <row r="272" spans="1:16" ht="33" customHeight="1">
      <c r="B272" s="530" t="s">
        <v>401</v>
      </c>
      <c r="C272" s="2442" t="s">
        <v>1149</v>
      </c>
      <c r="D272" s="2442"/>
      <c r="E272" s="2442"/>
      <c r="F272" s="2442"/>
      <c r="G272" s="2443"/>
      <c r="H272" s="2596"/>
      <c r="I272" s="2134"/>
      <c r="J272" s="2135"/>
      <c r="K272" s="2135"/>
      <c r="L272" s="2135"/>
      <c r="M272" s="2135"/>
      <c r="N272" s="2136"/>
      <c r="O272" s="2499"/>
      <c r="P272" s="2499"/>
    </row>
    <row r="273" spans="2:16" ht="30" customHeight="1">
      <c r="B273" s="537"/>
      <c r="C273" s="663" t="s">
        <v>418</v>
      </c>
      <c r="D273" s="2568" t="s">
        <v>1087</v>
      </c>
      <c r="E273" s="2568"/>
      <c r="F273" s="2179" t="s">
        <v>1150</v>
      </c>
      <c r="G273" s="2181"/>
      <c r="H273" s="2596"/>
      <c r="I273" s="2134"/>
      <c r="J273" s="2135"/>
      <c r="K273" s="2135"/>
      <c r="L273" s="2135"/>
      <c r="M273" s="2135"/>
      <c r="N273" s="2136"/>
      <c r="O273" s="2499"/>
      <c r="P273" s="2499"/>
    </row>
    <row r="274" spans="2:16" ht="28.5" customHeight="1">
      <c r="B274" s="537"/>
      <c r="C274" s="624" t="s">
        <v>508</v>
      </c>
      <c r="D274" s="2442" t="s">
        <v>1151</v>
      </c>
      <c r="E274" s="2443"/>
      <c r="F274" s="2179" t="s">
        <v>4807</v>
      </c>
      <c r="G274" s="2181"/>
      <c r="H274" s="2596"/>
      <c r="I274" s="2134"/>
      <c r="J274" s="2135"/>
      <c r="K274" s="2135"/>
      <c r="L274" s="2135"/>
      <c r="M274" s="2135"/>
      <c r="N274" s="2136"/>
      <c r="O274" s="2499"/>
      <c r="P274" s="2499"/>
    </row>
    <row r="275" spans="2:16" ht="28.5" customHeight="1">
      <c r="B275" s="537"/>
      <c r="C275" s="624" t="s">
        <v>510</v>
      </c>
      <c r="D275" s="2442" t="s">
        <v>1152</v>
      </c>
      <c r="E275" s="2443"/>
      <c r="F275" s="2179" t="s">
        <v>4808</v>
      </c>
      <c r="G275" s="2181"/>
      <c r="H275" s="2596"/>
      <c r="I275" s="2134"/>
      <c r="J275" s="2135"/>
      <c r="K275" s="2135"/>
      <c r="L275" s="2135"/>
      <c r="M275" s="2135"/>
      <c r="N275" s="2136"/>
      <c r="O275" s="2499"/>
      <c r="P275" s="2499"/>
    </row>
    <row r="276" spans="2:16" ht="29.25" customHeight="1">
      <c r="B276" s="534"/>
      <c r="C276" s="624" t="s">
        <v>512</v>
      </c>
      <c r="D276" s="2442" t="s">
        <v>1153</v>
      </c>
      <c r="E276" s="2442"/>
      <c r="F276" s="2179" t="s">
        <v>4807</v>
      </c>
      <c r="G276" s="2181"/>
      <c r="H276" s="2610"/>
      <c r="I276" s="2312"/>
      <c r="J276" s="2313"/>
      <c r="K276" s="2313"/>
      <c r="L276" s="2313"/>
      <c r="M276" s="2313"/>
      <c r="N276" s="2314"/>
      <c r="O276" s="2499"/>
      <c r="P276" s="2499"/>
    </row>
    <row r="277" spans="2:16" ht="102" customHeight="1">
      <c r="B277" s="683" t="s">
        <v>403</v>
      </c>
      <c r="C277" s="2442" t="s">
        <v>4809</v>
      </c>
      <c r="D277" s="2442"/>
      <c r="E277" s="2443"/>
      <c r="F277" s="2179" t="s">
        <v>1155</v>
      </c>
      <c r="G277" s="2181"/>
      <c r="H277" s="553" t="s">
        <v>897</v>
      </c>
      <c r="I277" s="3659" t="s">
        <v>4810</v>
      </c>
      <c r="J277" s="3660"/>
      <c r="K277" s="3660"/>
      <c r="L277" s="3660"/>
      <c r="M277" s="3660"/>
      <c r="N277" s="3661"/>
      <c r="O277" s="2484"/>
      <c r="P277" s="2484"/>
    </row>
    <row r="278" spans="2:16" ht="60" customHeight="1">
      <c r="B278" s="3317" t="s">
        <v>677</v>
      </c>
      <c r="C278" s="2556" t="s">
        <v>4811</v>
      </c>
      <c r="D278" s="2556"/>
      <c r="E278" s="2556"/>
      <c r="F278" s="2556"/>
      <c r="G278" s="2557"/>
      <c r="H278" s="2560" t="s">
        <v>4812</v>
      </c>
      <c r="I278" s="2561"/>
      <c r="J278" s="2562"/>
      <c r="K278" s="2563" t="s">
        <v>4813</v>
      </c>
      <c r="L278" s="2564"/>
      <c r="M278" s="2564"/>
      <c r="N278" s="2565"/>
      <c r="O278" s="685" t="s">
        <v>1160</v>
      </c>
      <c r="P278" s="686" t="s">
        <v>1160</v>
      </c>
    </row>
    <row r="279" spans="2:16" ht="108" customHeight="1">
      <c r="B279" s="2922"/>
      <c r="C279" s="2558"/>
      <c r="D279" s="2558"/>
      <c r="E279" s="2558"/>
      <c r="F279" s="2558"/>
      <c r="G279" s="2559"/>
      <c r="H279" s="687" t="s">
        <v>1161</v>
      </c>
      <c r="I279" s="688" t="s">
        <v>1162</v>
      </c>
      <c r="J279" s="688" t="s">
        <v>4814</v>
      </c>
      <c r="K279" s="687" t="s">
        <v>4815</v>
      </c>
      <c r="L279" s="687" t="s">
        <v>4816</v>
      </c>
      <c r="M279" s="688" t="s">
        <v>4817</v>
      </c>
      <c r="N279" s="841" t="s">
        <v>907</v>
      </c>
      <c r="O279" s="666" t="s">
        <v>4818</v>
      </c>
      <c r="P279" s="666"/>
    </row>
    <row r="280" spans="2:16" ht="21" customHeight="1">
      <c r="B280" s="690" t="s">
        <v>394</v>
      </c>
      <c r="C280" s="2545" t="s">
        <v>1168</v>
      </c>
      <c r="D280" s="2545"/>
      <c r="E280" s="2545"/>
      <c r="F280" s="2545"/>
      <c r="G280" s="2545"/>
      <c r="H280" s="2545"/>
      <c r="I280" s="2545"/>
      <c r="J280" s="2545"/>
      <c r="K280" s="2545"/>
      <c r="L280" s="2545"/>
      <c r="M280" s="2545"/>
      <c r="N280" s="2547"/>
      <c r="O280" s="3656" t="s">
        <v>2372</v>
      </c>
      <c r="P280" s="2550" t="s">
        <v>1170</v>
      </c>
    </row>
    <row r="281" spans="2:16" ht="39" customHeight="1">
      <c r="B281" s="691" t="s">
        <v>418</v>
      </c>
      <c r="C281" s="2552" t="s">
        <v>1171</v>
      </c>
      <c r="D281" s="2552"/>
      <c r="E281" s="2552"/>
      <c r="F281" s="2552"/>
      <c r="G281" s="2553"/>
      <c r="H281" s="1085">
        <v>0</v>
      </c>
      <c r="I281" s="1086">
        <v>12</v>
      </c>
      <c r="J281" s="694">
        <f t="shared" ref="J281:J300" si="0">MIN(H281/I281,1)</f>
        <v>0</v>
      </c>
      <c r="K281" s="1087">
        <v>605</v>
      </c>
      <c r="L281" s="1087">
        <v>1319</v>
      </c>
      <c r="M281" s="695">
        <f>MIN(K281/L281,1)</f>
        <v>0.4586808188021228</v>
      </c>
      <c r="N281" s="705" t="s">
        <v>4819</v>
      </c>
      <c r="O281" s="3654"/>
      <c r="P281" s="2551"/>
    </row>
    <row r="282" spans="2:16" ht="24.75" customHeight="1">
      <c r="B282" s="691" t="s">
        <v>508</v>
      </c>
      <c r="C282" s="2552" t="s">
        <v>1172</v>
      </c>
      <c r="D282" s="2552"/>
      <c r="E282" s="2552"/>
      <c r="F282" s="2552"/>
      <c r="G282" s="2553"/>
      <c r="H282" s="1088" t="s">
        <v>92</v>
      </c>
      <c r="I282" s="1088" t="s">
        <v>92</v>
      </c>
      <c r="J282" s="1089" t="s">
        <v>92</v>
      </c>
      <c r="K282" s="1088" t="s">
        <v>92</v>
      </c>
      <c r="L282" s="1088" t="s">
        <v>92</v>
      </c>
      <c r="M282" s="1089" t="s">
        <v>92</v>
      </c>
      <c r="N282" s="1090"/>
      <c r="O282" s="2578" t="s">
        <v>4820</v>
      </c>
      <c r="P282" s="2499"/>
    </row>
    <row r="283" spans="2:16" ht="43.5" customHeight="1">
      <c r="B283" s="691" t="s">
        <v>510</v>
      </c>
      <c r="C283" s="2552" t="s">
        <v>4821</v>
      </c>
      <c r="D283" s="2552"/>
      <c r="E283" s="2553"/>
      <c r="F283" s="2566"/>
      <c r="G283" s="2567"/>
      <c r="H283" s="1088" t="s">
        <v>92</v>
      </c>
      <c r="I283" s="1088" t="s">
        <v>92</v>
      </c>
      <c r="J283" s="1089" t="s">
        <v>92</v>
      </c>
      <c r="K283" s="1088" t="s">
        <v>92</v>
      </c>
      <c r="L283" s="1088" t="s">
        <v>92</v>
      </c>
      <c r="M283" s="1089" t="s">
        <v>92</v>
      </c>
      <c r="N283" s="1091"/>
      <c r="O283" s="2578"/>
      <c r="P283" s="2499"/>
    </row>
    <row r="284" spans="2:16" ht="20.25" customHeight="1">
      <c r="B284" s="702" t="s">
        <v>401</v>
      </c>
      <c r="C284" s="3652" t="s">
        <v>4822</v>
      </c>
      <c r="D284" s="3652"/>
      <c r="E284" s="3652"/>
      <c r="F284" s="3652"/>
      <c r="G284" s="3657"/>
      <c r="H284" s="1085">
        <v>0</v>
      </c>
      <c r="I284" s="1086">
        <v>12</v>
      </c>
      <c r="J284" s="694">
        <f t="shared" si="0"/>
        <v>0</v>
      </c>
      <c r="K284" s="1085">
        <v>559</v>
      </c>
      <c r="L284" s="1085">
        <v>1762</v>
      </c>
      <c r="M284" s="695">
        <f>MIN(K284/L284,1)</f>
        <v>0.31725312145289442</v>
      </c>
      <c r="N284" s="1090"/>
      <c r="O284" s="2579"/>
      <c r="P284" s="2484"/>
    </row>
    <row r="285" spans="2:16" ht="20.25" customHeight="1">
      <c r="B285" s="702" t="s">
        <v>403</v>
      </c>
      <c r="C285" s="3652" t="s">
        <v>1176</v>
      </c>
      <c r="D285" s="3652"/>
      <c r="E285" s="3652"/>
      <c r="F285" s="3652"/>
      <c r="G285" s="3652"/>
      <c r="H285" s="3652"/>
      <c r="I285" s="3652"/>
      <c r="J285" s="3652"/>
      <c r="K285" s="3652"/>
      <c r="L285" s="3652"/>
      <c r="M285" s="3652"/>
      <c r="N285" s="3653"/>
      <c r="O285" s="2550"/>
      <c r="P285" s="2550"/>
    </row>
    <row r="286" spans="2:16" ht="24.75" customHeight="1">
      <c r="B286" s="563" t="s">
        <v>418</v>
      </c>
      <c r="C286" s="2552" t="s">
        <v>4823</v>
      </c>
      <c r="D286" s="2552"/>
      <c r="E286" s="2552"/>
      <c r="F286" s="2552"/>
      <c r="G286" s="2553"/>
      <c r="H286" s="693">
        <v>0</v>
      </c>
      <c r="I286" s="842">
        <v>12</v>
      </c>
      <c r="J286" s="694">
        <f t="shared" si="0"/>
        <v>0</v>
      </c>
      <c r="K286" s="693">
        <v>520</v>
      </c>
      <c r="L286" s="693">
        <v>1384</v>
      </c>
      <c r="M286" s="695">
        <f>MIN(K286/L286,1)</f>
        <v>0.37572254335260113</v>
      </c>
      <c r="N286" s="1092"/>
      <c r="O286" s="3654"/>
      <c r="P286" s="2551"/>
    </row>
    <row r="287" spans="2:16" ht="24.75" customHeight="1">
      <c r="B287" s="563" t="s">
        <v>508</v>
      </c>
      <c r="C287" s="2552" t="s">
        <v>4824</v>
      </c>
      <c r="D287" s="2552"/>
      <c r="E287" s="2552"/>
      <c r="F287" s="2552"/>
      <c r="G287" s="692"/>
      <c r="H287" s="693">
        <v>0</v>
      </c>
      <c r="I287" s="842">
        <v>12</v>
      </c>
      <c r="J287" s="694">
        <f t="shared" si="0"/>
        <v>0</v>
      </c>
      <c r="K287" s="693">
        <v>413</v>
      </c>
      <c r="L287" s="693">
        <v>1619</v>
      </c>
      <c r="M287" s="695">
        <f>MIN(K287/L287,1)</f>
        <v>0.2550957381099444</v>
      </c>
      <c r="N287" s="1092"/>
      <c r="O287" s="3654"/>
      <c r="P287" s="2551"/>
    </row>
    <row r="288" spans="2:16" ht="24.75" customHeight="1">
      <c r="B288" s="563" t="s">
        <v>510</v>
      </c>
      <c r="C288" s="2552" t="s">
        <v>4825</v>
      </c>
      <c r="D288" s="2552"/>
      <c r="E288" s="2552"/>
      <c r="F288" s="2552"/>
      <c r="G288" s="2553"/>
      <c r="H288" s="1088" t="s">
        <v>92</v>
      </c>
      <c r="I288" s="1088" t="s">
        <v>92</v>
      </c>
      <c r="J288" s="1089" t="s">
        <v>92</v>
      </c>
      <c r="K288" s="1088" t="s">
        <v>92</v>
      </c>
      <c r="L288" s="1088" t="s">
        <v>92</v>
      </c>
      <c r="M288" s="1089" t="s">
        <v>92</v>
      </c>
      <c r="N288" s="1092"/>
      <c r="O288" s="3654"/>
      <c r="P288" s="2551"/>
    </row>
    <row r="289" spans="2:16" ht="18" customHeight="1">
      <c r="B289" s="702" t="s">
        <v>405</v>
      </c>
      <c r="C289" s="2545" t="s">
        <v>1180</v>
      </c>
      <c r="D289" s="2545"/>
      <c r="E289" s="2545"/>
      <c r="F289" s="2545"/>
      <c r="G289" s="2545"/>
      <c r="H289" s="2545"/>
      <c r="I289" s="2545"/>
      <c r="J289" s="2545"/>
      <c r="K289" s="2545"/>
      <c r="L289" s="2545"/>
      <c r="M289" s="2545"/>
      <c r="N289" s="2547"/>
      <c r="O289" s="3654"/>
      <c r="P289" s="2551"/>
    </row>
    <row r="290" spans="2:16" ht="22.5" customHeight="1">
      <c r="B290" s="563" t="s">
        <v>418</v>
      </c>
      <c r="C290" s="2552" t="s">
        <v>4826</v>
      </c>
      <c r="D290" s="2552"/>
      <c r="E290" s="2552"/>
      <c r="F290" s="2552"/>
      <c r="G290" s="2553"/>
      <c r="H290" s="693">
        <v>0</v>
      </c>
      <c r="I290" s="842">
        <v>12</v>
      </c>
      <c r="J290" s="694">
        <f t="shared" si="0"/>
        <v>0</v>
      </c>
      <c r="K290" s="693">
        <v>652</v>
      </c>
      <c r="L290" s="693">
        <v>1740</v>
      </c>
      <c r="M290" s="695">
        <f>MIN(K290/L290,1)</f>
        <v>0.37471264367816093</v>
      </c>
      <c r="N290" s="1092"/>
      <c r="O290" s="3654"/>
      <c r="P290" s="2551"/>
    </row>
    <row r="291" spans="2:16" ht="22.5" customHeight="1">
      <c r="B291" s="563" t="s">
        <v>508</v>
      </c>
      <c r="C291" s="2552" t="s">
        <v>4827</v>
      </c>
      <c r="D291" s="2552"/>
      <c r="E291" s="2552"/>
      <c r="F291" s="2552"/>
      <c r="G291" s="2553"/>
      <c r="H291" s="693">
        <v>0</v>
      </c>
      <c r="I291" s="842">
        <v>12</v>
      </c>
      <c r="J291" s="699">
        <f t="shared" si="0"/>
        <v>0</v>
      </c>
      <c r="K291" s="693">
        <v>438</v>
      </c>
      <c r="L291" s="693">
        <v>1215</v>
      </c>
      <c r="M291" s="695">
        <f>MIN(K291/L291,1)</f>
        <v>0.36049382716049383</v>
      </c>
      <c r="N291" s="1093"/>
      <c r="O291" s="3654"/>
      <c r="P291" s="2551"/>
    </row>
    <row r="292" spans="2:16" ht="22.5" customHeight="1">
      <c r="B292" s="702" t="s">
        <v>408</v>
      </c>
      <c r="C292" s="2545" t="s">
        <v>4828</v>
      </c>
      <c r="D292" s="2545"/>
      <c r="E292" s="2545"/>
      <c r="F292" s="2545"/>
      <c r="G292" s="2545"/>
      <c r="H292" s="693">
        <v>0</v>
      </c>
      <c r="I292" s="842">
        <v>12</v>
      </c>
      <c r="J292" s="694">
        <f t="shared" si="0"/>
        <v>0</v>
      </c>
      <c r="K292" s="693">
        <v>150</v>
      </c>
      <c r="L292" s="693">
        <v>1309</v>
      </c>
      <c r="M292" s="695">
        <f>MIN(K292/L292,1)</f>
        <v>0.11459129106187929</v>
      </c>
      <c r="N292" s="849"/>
      <c r="O292" s="2551"/>
      <c r="P292" s="2551"/>
    </row>
    <row r="293" spans="2:16" ht="22.5" customHeight="1">
      <c r="B293" s="702" t="s">
        <v>410</v>
      </c>
      <c r="C293" s="2545" t="s">
        <v>4829</v>
      </c>
      <c r="D293" s="2545"/>
      <c r="E293" s="2545"/>
      <c r="F293" s="2545"/>
      <c r="G293" s="2545"/>
      <c r="H293" s="1088" t="s">
        <v>92</v>
      </c>
      <c r="I293" s="827" t="s">
        <v>92</v>
      </c>
      <c r="J293" s="1089" t="s">
        <v>92</v>
      </c>
      <c r="K293" s="827" t="s">
        <v>92</v>
      </c>
      <c r="L293" s="827" t="s">
        <v>92</v>
      </c>
      <c r="M293" s="1089" t="s">
        <v>92</v>
      </c>
      <c r="N293" s="1093"/>
      <c r="O293" s="2551"/>
      <c r="P293" s="2551"/>
    </row>
    <row r="294" spans="2:16" ht="22.5" customHeight="1">
      <c r="B294" s="702" t="s">
        <v>413</v>
      </c>
      <c r="C294" s="2545" t="s">
        <v>990</v>
      </c>
      <c r="D294" s="2545"/>
      <c r="E294" s="2545"/>
      <c r="F294" s="2545"/>
      <c r="G294" s="2545"/>
      <c r="H294" s="693">
        <v>0</v>
      </c>
      <c r="I294" s="842">
        <v>12</v>
      </c>
      <c r="J294" s="694">
        <f t="shared" si="0"/>
        <v>0</v>
      </c>
      <c r="K294" s="693">
        <v>14</v>
      </c>
      <c r="L294" s="693">
        <v>163</v>
      </c>
      <c r="M294" s="695">
        <f t="shared" ref="M294:M295" si="1">MIN(K294/L294,1)</f>
        <v>8.5889570552147243E-2</v>
      </c>
      <c r="N294" s="849"/>
      <c r="O294" s="2551"/>
      <c r="P294" s="2551"/>
    </row>
    <row r="295" spans="2:16" ht="22.5" customHeight="1">
      <c r="B295" s="702" t="s">
        <v>416</v>
      </c>
      <c r="C295" s="2545" t="s">
        <v>1109</v>
      </c>
      <c r="D295" s="2545"/>
      <c r="E295" s="2545"/>
      <c r="F295" s="2545"/>
      <c r="G295" s="2545"/>
      <c r="H295" s="693">
        <v>0</v>
      </c>
      <c r="I295" s="842">
        <v>12</v>
      </c>
      <c r="J295" s="694">
        <f t="shared" si="0"/>
        <v>0</v>
      </c>
      <c r="K295" s="693">
        <v>26</v>
      </c>
      <c r="L295" s="693">
        <v>163</v>
      </c>
      <c r="M295" s="695">
        <f t="shared" si="1"/>
        <v>0.15950920245398773</v>
      </c>
      <c r="N295" s="849"/>
      <c r="O295" s="2551"/>
      <c r="P295" s="2551"/>
    </row>
    <row r="296" spans="2:16" ht="18.75" customHeight="1">
      <c r="B296" s="702" t="s">
        <v>418</v>
      </c>
      <c r="C296" s="2545" t="s">
        <v>1186</v>
      </c>
      <c r="D296" s="2545"/>
      <c r="E296" s="2545"/>
      <c r="F296" s="2545"/>
      <c r="G296" s="2545"/>
      <c r="H296" s="2545"/>
      <c r="I296" s="2545"/>
      <c r="J296" s="2545"/>
      <c r="K296" s="2545"/>
      <c r="L296" s="2545"/>
      <c r="M296" s="2545"/>
      <c r="N296" s="2547"/>
      <c r="O296" s="2551"/>
      <c r="P296" s="2551"/>
    </row>
    <row r="297" spans="2:16" ht="32.25" customHeight="1">
      <c r="B297" s="563" t="s">
        <v>418</v>
      </c>
      <c r="C297" s="2548" t="s">
        <v>1187</v>
      </c>
      <c r="D297" s="2548"/>
      <c r="E297" s="2548"/>
      <c r="F297" s="2548"/>
      <c r="G297" s="2549"/>
      <c r="H297" s="693">
        <v>6</v>
      </c>
      <c r="I297" s="842">
        <v>12</v>
      </c>
      <c r="J297" s="694">
        <f t="shared" si="0"/>
        <v>0.5</v>
      </c>
      <c r="K297" s="693">
        <v>494</v>
      </c>
      <c r="L297" s="693">
        <v>963</v>
      </c>
      <c r="M297" s="694">
        <f>MIN(K297/L297,1)</f>
        <v>0.51298026998961577</v>
      </c>
      <c r="N297" s="705" t="s">
        <v>4819</v>
      </c>
      <c r="O297" s="3654"/>
      <c r="P297" s="2551"/>
    </row>
    <row r="298" spans="2:16" ht="22.5" customHeight="1">
      <c r="B298" s="563" t="s">
        <v>508</v>
      </c>
      <c r="C298" s="2548" t="s">
        <v>1188</v>
      </c>
      <c r="D298" s="2548"/>
      <c r="E298" s="2548"/>
      <c r="F298" s="2548"/>
      <c r="G298" s="2549"/>
      <c r="H298" s="1088" t="s">
        <v>92</v>
      </c>
      <c r="I298" s="827" t="s">
        <v>92</v>
      </c>
      <c r="J298" s="1089" t="s">
        <v>92</v>
      </c>
      <c r="K298" s="1088" t="s">
        <v>92</v>
      </c>
      <c r="L298" s="1088" t="s">
        <v>92</v>
      </c>
      <c r="M298" s="1089" t="s">
        <v>92</v>
      </c>
      <c r="N298" s="1092"/>
      <c r="O298" s="3654"/>
      <c r="P298" s="2551"/>
    </row>
    <row r="299" spans="2:16" ht="22.5" customHeight="1">
      <c r="B299" s="702" t="s">
        <v>544</v>
      </c>
      <c r="C299" s="2545" t="s">
        <v>4830</v>
      </c>
      <c r="D299" s="2545"/>
      <c r="E299" s="2545"/>
      <c r="F299" s="2545"/>
      <c r="G299" s="2545"/>
      <c r="H299" s="1088" t="s">
        <v>92</v>
      </c>
      <c r="I299" s="1088" t="s">
        <v>92</v>
      </c>
      <c r="J299" s="1089" t="s">
        <v>92</v>
      </c>
      <c r="K299" s="1088" t="s">
        <v>92</v>
      </c>
      <c r="L299" s="1088" t="s">
        <v>92</v>
      </c>
      <c r="M299" s="1089" t="s">
        <v>92</v>
      </c>
      <c r="N299" s="1093"/>
      <c r="O299" s="2551"/>
      <c r="P299" s="2551"/>
    </row>
    <row r="300" spans="2:16" ht="43.5" customHeight="1">
      <c r="B300" s="530" t="s">
        <v>546</v>
      </c>
      <c r="C300" s="2442" t="s">
        <v>4831</v>
      </c>
      <c r="D300" s="2442"/>
      <c r="E300" s="2442"/>
      <c r="F300" s="2442"/>
      <c r="G300" s="2443"/>
      <c r="H300" s="710">
        <f>SUMIF(H281:H282,"&lt;&gt;")+ SUMIF(H284,"&lt;&gt;")+SUMIF(H286:H288,"&lt;&gt;")+SUMIF(H290:H295,"&lt;&gt;")+SUMIF(H297:H299,"&lt;&gt;")</f>
        <v>6</v>
      </c>
      <c r="I300" s="710">
        <f>SUMIF(I281:I282,"&lt;&gt;")+ SUMIF(I284,"&lt;&gt;")+SUMIF(I286:I288,"&lt;&gt;")+SUMIF(I290:I295,"&lt;&gt;")+SUMIF(I297:I299,"&lt;&gt;")</f>
        <v>120</v>
      </c>
      <c r="J300" s="694">
        <f t="shared" si="0"/>
        <v>0.05</v>
      </c>
      <c r="K300" s="710">
        <f>SUMIF(K281:K282,"&lt;&gt;")+ SUMIF(K284,"&lt;&gt;")+SUMIF(K286:K288,"&lt;&gt;")+SUMIF(K290:K295,"&lt;&gt;")+SUMIF(K297:K299,"&lt;&gt;")</f>
        <v>3871</v>
      </c>
      <c r="L300" s="710">
        <f>SUMIF(L281:L282,"&lt;&gt;")+ SUMIF(L284,"&lt;&gt;")+SUMIF(L286:L288,"&lt;&gt;")+SUMIF(L290:L295,"&lt;&gt;")+SUMIF(L297:L299,"&lt;&gt;")</f>
        <v>11637</v>
      </c>
      <c r="M300" s="695">
        <f>MIN(K300/L300,1)</f>
        <v>0.33264587092893355</v>
      </c>
      <c r="N300" s="849"/>
      <c r="O300" s="2551"/>
      <c r="P300" s="3655"/>
    </row>
    <row r="301" spans="2:16" ht="69.599999999999994" customHeight="1">
      <c r="B301" s="561" t="s">
        <v>707</v>
      </c>
      <c r="C301" s="2442" t="s">
        <v>4832</v>
      </c>
      <c r="D301" s="2442"/>
      <c r="E301" s="2442"/>
      <c r="F301" s="2442"/>
      <c r="G301" s="2443"/>
      <c r="H301" s="3646" t="s">
        <v>4833</v>
      </c>
      <c r="I301" s="3647"/>
      <c r="J301" s="3647"/>
      <c r="K301" s="3647"/>
      <c r="L301" s="3647"/>
      <c r="M301" s="3647"/>
      <c r="N301" s="3648"/>
      <c r="O301" s="1094"/>
      <c r="P301" s="1095"/>
    </row>
    <row r="302" spans="2:16" ht="68.25" customHeight="1">
      <c r="B302" s="1096" t="s">
        <v>709</v>
      </c>
      <c r="C302" s="3354" t="s">
        <v>1193</v>
      </c>
      <c r="D302" s="3354"/>
      <c r="E302" s="3354"/>
      <c r="F302" s="3354"/>
      <c r="G302" s="3354"/>
      <c r="H302" s="3649" t="s">
        <v>4834</v>
      </c>
      <c r="I302" s="3650"/>
      <c r="J302" s="3650"/>
      <c r="K302" s="3650"/>
      <c r="L302" s="3650"/>
      <c r="M302" s="3650"/>
      <c r="N302" s="3651"/>
      <c r="O302" s="1097"/>
      <c r="P302" s="714"/>
    </row>
    <row r="303" spans="2:16" ht="24" customHeight="1">
      <c r="B303" s="2427" t="s">
        <v>1194</v>
      </c>
      <c r="C303" s="2428"/>
      <c r="D303" s="2428"/>
      <c r="E303" s="2428"/>
      <c r="F303" s="2428"/>
      <c r="G303" s="2428"/>
      <c r="H303" s="2428"/>
      <c r="I303" s="2428"/>
      <c r="J303" s="2428"/>
      <c r="K303" s="2428"/>
      <c r="L303" s="2428"/>
      <c r="M303" s="2428"/>
      <c r="N303" s="2428"/>
      <c r="O303" s="2428"/>
      <c r="P303" s="2429"/>
    </row>
    <row r="304" spans="2:16" ht="44.25" customHeight="1">
      <c r="B304" s="630" t="s">
        <v>712</v>
      </c>
      <c r="C304" s="2442" t="s">
        <v>1195</v>
      </c>
      <c r="D304" s="2442"/>
      <c r="E304" s="2442"/>
      <c r="F304" s="2442"/>
      <c r="G304" s="2443"/>
      <c r="H304" s="2432" t="s">
        <v>834</v>
      </c>
      <c r="I304" s="2463"/>
      <c r="J304" s="2433"/>
      <c r="K304" s="715" t="s">
        <v>897</v>
      </c>
      <c r="L304" s="2926" t="s">
        <v>4835</v>
      </c>
      <c r="M304" s="2927"/>
      <c r="N304" s="2928"/>
      <c r="O304" s="716" t="s">
        <v>2375</v>
      </c>
      <c r="P304" s="659"/>
    </row>
    <row r="305" spans="2:16" ht="34.5" customHeight="1">
      <c r="B305" s="561" t="s">
        <v>714</v>
      </c>
      <c r="C305" s="2442" t="s">
        <v>1196</v>
      </c>
      <c r="D305" s="2442"/>
      <c r="E305" s="2442"/>
      <c r="F305" s="2442"/>
      <c r="G305" s="2443"/>
      <c r="H305" s="2432" t="s">
        <v>834</v>
      </c>
      <c r="I305" s="2463"/>
      <c r="J305" s="2433"/>
      <c r="K305" s="2519" t="s">
        <v>897</v>
      </c>
      <c r="L305" s="2455"/>
      <c r="M305" s="2456"/>
      <c r="N305" s="2457"/>
      <c r="O305" s="2499" t="s">
        <v>2376</v>
      </c>
      <c r="P305" s="2470"/>
    </row>
    <row r="306" spans="2:16" ht="37.5" customHeight="1">
      <c r="B306" s="534" t="s">
        <v>394</v>
      </c>
      <c r="C306" s="2568" t="s">
        <v>1197</v>
      </c>
      <c r="D306" s="2568"/>
      <c r="E306" s="2568"/>
      <c r="F306" s="2568"/>
      <c r="G306" s="2857"/>
      <c r="H306" s="2179" t="s">
        <v>834</v>
      </c>
      <c r="I306" s="2180"/>
      <c r="J306" s="2181"/>
      <c r="K306" s="2511"/>
      <c r="L306" s="2458"/>
      <c r="M306" s="2459"/>
      <c r="N306" s="2460"/>
      <c r="O306" s="2499"/>
      <c r="P306" s="2499"/>
    </row>
    <row r="307" spans="2:16" ht="45" customHeight="1">
      <c r="B307" s="537" t="s">
        <v>401</v>
      </c>
      <c r="C307" s="2442" t="s">
        <v>1198</v>
      </c>
      <c r="D307" s="2442"/>
      <c r="E307" s="2442"/>
      <c r="F307" s="2442"/>
      <c r="G307" s="2443"/>
      <c r="H307" s="2179" t="s">
        <v>4836</v>
      </c>
      <c r="I307" s="2180"/>
      <c r="J307" s="2181"/>
      <c r="K307" s="2533"/>
      <c r="L307" s="2534"/>
      <c r="M307" s="2535"/>
      <c r="N307" s="2536"/>
      <c r="O307" s="2499"/>
      <c r="P307" s="2499"/>
    </row>
    <row r="308" spans="2:16" ht="37.5" customHeight="1">
      <c r="B308" s="569" t="s">
        <v>718</v>
      </c>
      <c r="C308" s="2442" t="s">
        <v>1199</v>
      </c>
      <c r="D308" s="2442"/>
      <c r="E308" s="2442"/>
      <c r="F308" s="2442"/>
      <c r="G308" s="2443"/>
      <c r="H308" s="2179" t="s">
        <v>2377</v>
      </c>
      <c r="I308" s="2180"/>
      <c r="J308" s="2181"/>
      <c r="K308" s="651" t="s">
        <v>897</v>
      </c>
      <c r="L308" s="2455"/>
      <c r="M308" s="2456"/>
      <c r="N308" s="2457"/>
      <c r="O308" s="2499"/>
      <c r="P308" s="2499"/>
    </row>
    <row r="309" spans="2:16" ht="37.5" customHeight="1">
      <c r="B309" s="561" t="s">
        <v>720</v>
      </c>
      <c r="C309" s="2442" t="s">
        <v>1200</v>
      </c>
      <c r="D309" s="2442"/>
      <c r="E309" s="2442"/>
      <c r="F309" s="2442"/>
      <c r="G309" s="2443"/>
      <c r="H309" s="2179" t="s">
        <v>834</v>
      </c>
      <c r="I309" s="2180"/>
      <c r="J309" s="2181"/>
      <c r="K309" s="651" t="s">
        <v>897</v>
      </c>
      <c r="L309" s="2446"/>
      <c r="M309" s="2447"/>
      <c r="N309" s="2448"/>
      <c r="O309" s="2499"/>
      <c r="P309" s="2484"/>
    </row>
    <row r="310" spans="2:16" ht="39" customHeight="1">
      <c r="B310" s="587" t="s">
        <v>722</v>
      </c>
      <c r="C310" s="2568" t="s">
        <v>1201</v>
      </c>
      <c r="D310" s="2568"/>
      <c r="E310" s="2568"/>
      <c r="F310" s="2568"/>
      <c r="G310" s="2857"/>
      <c r="H310" s="2179" t="s">
        <v>834</v>
      </c>
      <c r="I310" s="2180"/>
      <c r="J310" s="2181"/>
      <c r="K310" s="2519" t="s">
        <v>897</v>
      </c>
      <c r="L310" s="2455"/>
      <c r="M310" s="2456"/>
      <c r="N310" s="2457"/>
      <c r="O310" s="2470" t="s">
        <v>4837</v>
      </c>
      <c r="P310" s="2470"/>
    </row>
    <row r="311" spans="2:16" ht="39" customHeight="1">
      <c r="B311" s="532" t="s">
        <v>724</v>
      </c>
      <c r="C311" s="2442" t="s">
        <v>1202</v>
      </c>
      <c r="D311" s="2442"/>
      <c r="E311" s="2442"/>
      <c r="F311" s="2442"/>
      <c r="G311" s="2443"/>
      <c r="H311" s="2179" t="s">
        <v>1203</v>
      </c>
      <c r="I311" s="2180"/>
      <c r="J311" s="2181"/>
      <c r="K311" s="2511"/>
      <c r="L311" s="2458"/>
      <c r="M311" s="2459"/>
      <c r="N311" s="2460"/>
      <c r="O311" s="2499"/>
      <c r="P311" s="2499"/>
    </row>
    <row r="312" spans="2:16" ht="39" customHeight="1">
      <c r="B312" s="551" t="s">
        <v>726</v>
      </c>
      <c r="C312" s="2442" t="s">
        <v>4838</v>
      </c>
      <c r="D312" s="2442"/>
      <c r="E312" s="2442"/>
      <c r="F312" s="2442"/>
      <c r="G312" s="2443"/>
      <c r="H312" s="2179" t="s">
        <v>2379</v>
      </c>
      <c r="I312" s="2180"/>
      <c r="J312" s="2181"/>
      <c r="K312" s="2511"/>
      <c r="L312" s="2458"/>
      <c r="M312" s="2459"/>
      <c r="N312" s="2460"/>
      <c r="O312" s="2499"/>
      <c r="P312" s="2499"/>
    </row>
    <row r="313" spans="2:16" ht="39" customHeight="1">
      <c r="B313" s="683" t="s">
        <v>394</v>
      </c>
      <c r="C313" s="2442" t="s">
        <v>1205</v>
      </c>
      <c r="D313" s="2442"/>
      <c r="E313" s="2442"/>
      <c r="F313" s="2442"/>
      <c r="G313" s="2443"/>
      <c r="H313" s="2179" t="s">
        <v>2379</v>
      </c>
      <c r="I313" s="2180"/>
      <c r="J313" s="2181"/>
      <c r="K313" s="2511"/>
      <c r="L313" s="2458"/>
      <c r="M313" s="2459"/>
      <c r="N313" s="2460"/>
      <c r="O313" s="2499"/>
      <c r="P313" s="2484"/>
    </row>
    <row r="314" spans="2:16" ht="51" customHeight="1">
      <c r="B314" s="630" t="s">
        <v>729</v>
      </c>
      <c r="C314" s="2442" t="s">
        <v>1206</v>
      </c>
      <c r="D314" s="2442"/>
      <c r="E314" s="2442"/>
      <c r="F314" s="2442"/>
      <c r="G314" s="2443"/>
      <c r="H314" s="2179" t="s">
        <v>848</v>
      </c>
      <c r="I314" s="2180"/>
      <c r="J314" s="2181"/>
      <c r="K314" s="2511"/>
      <c r="L314" s="2458"/>
      <c r="M314" s="2459"/>
      <c r="N314" s="2460"/>
      <c r="O314" s="2529" t="s">
        <v>2380</v>
      </c>
      <c r="P314" s="2529"/>
    </row>
    <row r="315" spans="2:16" ht="38.25" customHeight="1">
      <c r="B315" s="596" t="s">
        <v>394</v>
      </c>
      <c r="C315" s="2472" t="s">
        <v>1207</v>
      </c>
      <c r="D315" s="2472"/>
      <c r="E315" s="2472"/>
      <c r="F315" s="2472"/>
      <c r="G315" s="2473"/>
      <c r="H315" s="2432" t="s">
        <v>1208</v>
      </c>
      <c r="I315" s="2463"/>
      <c r="J315" s="2433"/>
      <c r="K315" s="2525"/>
      <c r="L315" s="2526"/>
      <c r="M315" s="2527"/>
      <c r="N315" s="2528"/>
      <c r="O315" s="2530"/>
      <c r="P315" s="2530"/>
    </row>
    <row r="316" spans="2:16" ht="21.75" customHeight="1">
      <c r="B316" s="2427" t="s">
        <v>1209</v>
      </c>
      <c r="C316" s="2428"/>
      <c r="D316" s="2428"/>
      <c r="E316" s="2428"/>
      <c r="F316" s="2428"/>
      <c r="G316" s="2428"/>
      <c r="H316" s="2428"/>
      <c r="I316" s="2428"/>
      <c r="J316" s="2428"/>
      <c r="K316" s="2573"/>
      <c r="L316" s="2428"/>
      <c r="M316" s="2428"/>
      <c r="N316" s="2428"/>
      <c r="O316" s="2428"/>
      <c r="P316" s="2429"/>
    </row>
    <row r="317" spans="2:16" ht="28.5" customHeight="1">
      <c r="B317" s="551" t="s">
        <v>733</v>
      </c>
      <c r="C317" s="2568" t="s">
        <v>1210</v>
      </c>
      <c r="D317" s="2568"/>
      <c r="E317" s="2568"/>
      <c r="F317" s="2568"/>
      <c r="G317" s="2568"/>
      <c r="H317" s="3633" t="s">
        <v>4839</v>
      </c>
      <c r="I317" s="3645"/>
      <c r="J317" s="3634"/>
      <c r="K317" s="2510" t="s">
        <v>897</v>
      </c>
      <c r="L317" s="3280"/>
      <c r="M317" s="3281"/>
      <c r="N317" s="3282"/>
      <c r="O317" s="2517" t="s">
        <v>2376</v>
      </c>
      <c r="P317" s="2517"/>
    </row>
    <row r="318" spans="2:16" ht="30.75" customHeight="1">
      <c r="B318" s="534" t="s">
        <v>394</v>
      </c>
      <c r="C318" s="2568" t="s">
        <v>1212</v>
      </c>
      <c r="D318" s="2568"/>
      <c r="E318" s="2568"/>
      <c r="F318" s="2568"/>
      <c r="G318" s="2568"/>
      <c r="H318" s="2179" t="s">
        <v>848</v>
      </c>
      <c r="I318" s="2180"/>
      <c r="J318" s="2181"/>
      <c r="K318" s="2511"/>
      <c r="L318" s="2723"/>
      <c r="M318" s="2724"/>
      <c r="N318" s="2725"/>
      <c r="O318" s="2499"/>
      <c r="P318" s="2499"/>
    </row>
    <row r="319" spans="2:16" ht="39" customHeight="1">
      <c r="B319" s="534" t="s">
        <v>401</v>
      </c>
      <c r="C319" s="2442" t="s">
        <v>1213</v>
      </c>
      <c r="D319" s="2442"/>
      <c r="E319" s="2442"/>
      <c r="F319" s="2442"/>
      <c r="G319" s="2443"/>
      <c r="H319" s="2179" t="s">
        <v>865</v>
      </c>
      <c r="I319" s="2180"/>
      <c r="J319" s="2181"/>
      <c r="K319" s="2511"/>
      <c r="L319" s="2723"/>
      <c r="M319" s="2724"/>
      <c r="N319" s="2725"/>
      <c r="O319" s="2499"/>
      <c r="P319" s="2499"/>
    </row>
    <row r="320" spans="2:16" ht="35.25" customHeight="1">
      <c r="B320" s="551" t="s">
        <v>737</v>
      </c>
      <c r="C320" s="2479" t="s">
        <v>1214</v>
      </c>
      <c r="D320" s="2479"/>
      <c r="E320" s="2479"/>
      <c r="F320" s="2479"/>
      <c r="G320" s="2480"/>
      <c r="H320" s="2179" t="s">
        <v>848</v>
      </c>
      <c r="I320" s="2180"/>
      <c r="J320" s="2181"/>
      <c r="K320" s="2511"/>
      <c r="L320" s="2726"/>
      <c r="M320" s="2727"/>
      <c r="N320" s="2728"/>
      <c r="O320" s="2499"/>
      <c r="P320" s="2499"/>
    </row>
    <row r="321" spans="1:16" ht="39" customHeight="1">
      <c r="B321" s="534" t="s">
        <v>394</v>
      </c>
      <c r="C321" s="2442" t="s">
        <v>1215</v>
      </c>
      <c r="D321" s="2442"/>
      <c r="E321" s="2442"/>
      <c r="F321" s="2442"/>
      <c r="G321" s="2443"/>
      <c r="H321" s="2179" t="s">
        <v>865</v>
      </c>
      <c r="I321" s="2180"/>
      <c r="J321" s="2181"/>
      <c r="K321" s="2519" t="s">
        <v>897</v>
      </c>
      <c r="L321" s="2464" t="s">
        <v>4840</v>
      </c>
      <c r="M321" s="2465"/>
      <c r="N321" s="2466"/>
      <c r="O321" s="2499"/>
      <c r="P321" s="2499"/>
    </row>
    <row r="322" spans="1:16" ht="31.5" customHeight="1">
      <c r="B322" s="537" t="s">
        <v>401</v>
      </c>
      <c r="C322" s="2442" t="s">
        <v>1216</v>
      </c>
      <c r="D322" s="2442"/>
      <c r="E322" s="2442"/>
      <c r="F322" s="2442"/>
      <c r="G322" s="2443"/>
      <c r="H322" s="2179" t="s">
        <v>864</v>
      </c>
      <c r="I322" s="2180"/>
      <c r="J322" s="2181"/>
      <c r="K322" s="2511"/>
      <c r="L322" s="2506"/>
      <c r="M322" s="2515"/>
      <c r="N322" s="2507"/>
      <c r="O322" s="2484"/>
      <c r="P322" s="2484"/>
    </row>
    <row r="323" spans="1:16" ht="48.75" customHeight="1">
      <c r="B323" s="3273" t="s">
        <v>4841</v>
      </c>
      <c r="C323" s="3274"/>
      <c r="D323" s="3274"/>
      <c r="E323" s="3274"/>
      <c r="F323" s="3274"/>
      <c r="G323" s="3274"/>
      <c r="H323" s="3274"/>
      <c r="I323" s="3274"/>
      <c r="J323" s="3274"/>
      <c r="K323" s="3274"/>
      <c r="L323" s="3274"/>
      <c r="M323" s="3274"/>
      <c r="N323" s="3275"/>
      <c r="O323" s="697"/>
      <c r="P323" s="697"/>
    </row>
    <row r="324" spans="1:16" ht="108" customHeight="1">
      <c r="B324" s="569" t="s">
        <v>742</v>
      </c>
      <c r="C324" s="2442" t="s">
        <v>1218</v>
      </c>
      <c r="D324" s="2442"/>
      <c r="E324" s="2442"/>
      <c r="F324" s="2442"/>
      <c r="G324" s="2442"/>
      <c r="H324" s="2442"/>
      <c r="I324" s="2442"/>
      <c r="J324" s="2442"/>
      <c r="K324" s="2442"/>
      <c r="L324" s="2442"/>
      <c r="M324" s="2442"/>
      <c r="N324" s="2591"/>
      <c r="O324" s="2470" t="s">
        <v>2375</v>
      </c>
      <c r="P324" s="2470"/>
    </row>
    <row r="325" spans="1:16" ht="39.75" customHeight="1">
      <c r="A325" s="611"/>
      <c r="B325" s="719" t="s">
        <v>394</v>
      </c>
      <c r="C325" s="2537" t="s">
        <v>4842</v>
      </c>
      <c r="D325" s="2537"/>
      <c r="E325" s="2537"/>
      <c r="F325" s="2537"/>
      <c r="G325" s="2537"/>
      <c r="H325" s="2537"/>
      <c r="I325" s="2537"/>
      <c r="J325" s="2537"/>
      <c r="K325" s="2537"/>
      <c r="L325" s="2502" t="s">
        <v>897</v>
      </c>
      <c r="M325" s="2464"/>
      <c r="N325" s="2466"/>
      <c r="O325" s="2499"/>
      <c r="P325" s="2499"/>
    </row>
    <row r="326" spans="1:16" ht="28.5" customHeight="1">
      <c r="A326" s="611"/>
      <c r="B326" s="719"/>
      <c r="C326" s="624" t="s">
        <v>418</v>
      </c>
      <c r="D326" s="2442" t="s">
        <v>1220</v>
      </c>
      <c r="E326" s="2442"/>
      <c r="F326" s="2442"/>
      <c r="G326" s="2442"/>
      <c r="H326" s="2442"/>
      <c r="I326" s="2443"/>
      <c r="J326" s="2179" t="s">
        <v>2382</v>
      </c>
      <c r="K326" s="2181"/>
      <c r="L326" s="2503"/>
      <c r="M326" s="2506"/>
      <c r="N326" s="2507"/>
      <c r="O326" s="2499"/>
      <c r="P326" s="2499"/>
    </row>
    <row r="327" spans="1:16" ht="28.5" customHeight="1">
      <c r="A327" s="611"/>
      <c r="B327" s="719"/>
      <c r="C327" s="719" t="s">
        <v>508</v>
      </c>
      <c r="D327" s="2442" t="s">
        <v>1221</v>
      </c>
      <c r="E327" s="2442"/>
      <c r="F327" s="2442"/>
      <c r="G327" s="2442"/>
      <c r="H327" s="2537"/>
      <c r="I327" s="2538"/>
      <c r="J327" s="3642" t="s">
        <v>4843</v>
      </c>
      <c r="K327" s="3643"/>
      <c r="L327" s="2503"/>
      <c r="M327" s="2506"/>
      <c r="N327" s="2507"/>
      <c r="O327" s="2499"/>
      <c r="P327" s="2499"/>
    </row>
    <row r="328" spans="1:16" ht="21" customHeight="1">
      <c r="A328" s="611"/>
      <c r="B328" s="719"/>
      <c r="C328" s="719" t="s">
        <v>510</v>
      </c>
      <c r="D328" s="2442" t="s">
        <v>1222</v>
      </c>
      <c r="E328" s="2442"/>
      <c r="F328" s="2442"/>
      <c r="G328" s="2442"/>
      <c r="H328" s="3641" t="s">
        <v>1223</v>
      </c>
      <c r="I328" s="3641"/>
      <c r="J328" s="3641" t="s">
        <v>1224</v>
      </c>
      <c r="K328" s="3641"/>
      <c r="L328" s="2503"/>
      <c r="M328" s="2506"/>
      <c r="N328" s="2507"/>
      <c r="O328" s="2499"/>
      <c r="P328" s="2499"/>
    </row>
    <row r="329" spans="1:16" ht="28.5" customHeight="1">
      <c r="A329" s="611"/>
      <c r="B329" s="719"/>
      <c r="C329" s="3644" t="s">
        <v>1225</v>
      </c>
      <c r="D329" s="3644"/>
      <c r="E329" s="3644"/>
      <c r="F329" s="3644"/>
      <c r="G329" s="3644"/>
      <c r="H329" s="2179" t="s">
        <v>1909</v>
      </c>
      <c r="I329" s="2181"/>
      <c r="J329" s="2500" t="s">
        <v>4844</v>
      </c>
      <c r="K329" s="2609"/>
      <c r="L329" s="2503"/>
      <c r="M329" s="2506"/>
      <c r="N329" s="2507"/>
      <c r="O329" s="2499"/>
      <c r="P329" s="2499"/>
    </row>
    <row r="330" spans="1:16" ht="24.75" customHeight="1">
      <c r="A330" s="611"/>
      <c r="B330" s="719"/>
      <c r="C330" s="719" t="s">
        <v>512</v>
      </c>
      <c r="D330" s="2442" t="s">
        <v>1226</v>
      </c>
      <c r="E330" s="2442"/>
      <c r="F330" s="2442"/>
      <c r="G330" s="2442"/>
      <c r="H330" s="2442"/>
      <c r="I330" s="2442"/>
      <c r="J330" s="2432">
        <v>0</v>
      </c>
      <c r="K330" s="2433"/>
      <c r="L330" s="2503"/>
      <c r="M330" s="2506"/>
      <c r="N330" s="2507"/>
      <c r="O330" s="2499"/>
      <c r="P330" s="2499"/>
    </row>
    <row r="331" spans="1:16" ht="34.5" customHeight="1">
      <c r="A331" s="611"/>
      <c r="B331" s="719" t="s">
        <v>401</v>
      </c>
      <c r="C331" s="2537" t="s">
        <v>1227</v>
      </c>
      <c r="D331" s="2537"/>
      <c r="E331" s="2537"/>
      <c r="F331" s="2537"/>
      <c r="G331" s="2537"/>
      <c r="H331" s="2537"/>
      <c r="I331" s="2537"/>
      <c r="J331" s="2537"/>
      <c r="K331" s="2538"/>
      <c r="L331" s="2503"/>
      <c r="M331" s="2506"/>
      <c r="N331" s="2507"/>
      <c r="O331" s="2499"/>
      <c r="P331" s="2499"/>
    </row>
    <row r="332" spans="1:16" ht="28.5" customHeight="1">
      <c r="A332" s="611"/>
      <c r="B332" s="719"/>
      <c r="C332" s="719" t="s">
        <v>418</v>
      </c>
      <c r="D332" s="2442" t="s">
        <v>1228</v>
      </c>
      <c r="E332" s="2442"/>
      <c r="F332" s="2442"/>
      <c r="G332" s="2442"/>
      <c r="H332" s="2442"/>
      <c r="I332" s="2443"/>
      <c r="J332" s="2179" t="s">
        <v>2382</v>
      </c>
      <c r="K332" s="2181"/>
      <c r="L332" s="2503"/>
      <c r="M332" s="2506"/>
      <c r="N332" s="2507"/>
      <c r="O332" s="2499"/>
      <c r="P332" s="2499"/>
    </row>
    <row r="333" spans="1:16" ht="28.5" customHeight="1">
      <c r="A333" s="611"/>
      <c r="B333" s="719"/>
      <c r="C333" s="719" t="s">
        <v>508</v>
      </c>
      <c r="D333" s="2442" t="s">
        <v>1230</v>
      </c>
      <c r="E333" s="2442"/>
      <c r="F333" s="2442"/>
      <c r="G333" s="2442"/>
      <c r="H333" s="2442"/>
      <c r="I333" s="2443"/>
      <c r="J333" s="3642" t="s">
        <v>4843</v>
      </c>
      <c r="K333" s="3643"/>
      <c r="L333" s="2503"/>
      <c r="M333" s="2506"/>
      <c r="N333" s="2507"/>
      <c r="O333" s="2499"/>
      <c r="P333" s="2499"/>
    </row>
    <row r="334" spans="1:16" ht="21" customHeight="1">
      <c r="A334" s="611"/>
      <c r="B334" s="719"/>
      <c r="C334" s="719" t="s">
        <v>510</v>
      </c>
      <c r="D334" s="2537" t="s">
        <v>1222</v>
      </c>
      <c r="E334" s="2537"/>
      <c r="F334" s="2537"/>
      <c r="G334" s="2537"/>
      <c r="H334" s="3641" t="s">
        <v>1223</v>
      </c>
      <c r="I334" s="3641"/>
      <c r="J334" s="3641" t="s">
        <v>1224</v>
      </c>
      <c r="K334" s="3641"/>
      <c r="L334" s="2503"/>
      <c r="M334" s="2506"/>
      <c r="N334" s="2507"/>
      <c r="O334" s="2499"/>
      <c r="P334" s="2499"/>
    </row>
    <row r="335" spans="1:16" ht="120" customHeight="1">
      <c r="A335" s="611"/>
      <c r="B335" s="719"/>
      <c r="C335" s="719"/>
      <c r="D335" s="559"/>
      <c r="E335" s="559"/>
      <c r="F335" s="559"/>
      <c r="G335" s="559"/>
      <c r="H335" s="2179" t="s">
        <v>4845</v>
      </c>
      <c r="I335" s="2181"/>
      <c r="J335" s="2500" t="s">
        <v>4846</v>
      </c>
      <c r="K335" s="2609"/>
      <c r="L335" s="2503"/>
      <c r="M335" s="2506"/>
      <c r="N335" s="2507"/>
      <c r="O335" s="2499"/>
      <c r="P335" s="2499"/>
    </row>
    <row r="336" spans="1:16" ht="28.5" customHeight="1">
      <c r="A336" s="611"/>
      <c r="B336" s="719"/>
      <c r="C336" s="719" t="s">
        <v>512</v>
      </c>
      <c r="D336" s="2442" t="s">
        <v>1232</v>
      </c>
      <c r="E336" s="2442"/>
      <c r="F336" s="2442"/>
      <c r="G336" s="2442"/>
      <c r="H336" s="2442"/>
      <c r="I336" s="2442"/>
      <c r="J336" s="2432">
        <v>0</v>
      </c>
      <c r="K336" s="2433"/>
      <c r="L336" s="2503"/>
      <c r="M336" s="2506"/>
      <c r="N336" s="2507"/>
      <c r="O336" s="2499"/>
      <c r="P336" s="2499"/>
    </row>
    <row r="337" spans="1:16" ht="39.75" customHeight="1">
      <c r="A337" s="611"/>
      <c r="B337" s="719" t="s">
        <v>403</v>
      </c>
      <c r="C337" s="2442" t="s">
        <v>4847</v>
      </c>
      <c r="D337" s="2442"/>
      <c r="E337" s="2442"/>
      <c r="F337" s="2442"/>
      <c r="G337" s="2442"/>
      <c r="H337" s="2442"/>
      <c r="I337" s="2442"/>
      <c r="J337" s="2442"/>
      <c r="K337" s="2443"/>
      <c r="L337" s="2503"/>
      <c r="M337" s="2506"/>
      <c r="N337" s="2507"/>
      <c r="O337" s="2499"/>
      <c r="P337" s="2499"/>
    </row>
    <row r="338" spans="1:16" ht="28.5" customHeight="1">
      <c r="A338" s="611"/>
      <c r="B338" s="530"/>
      <c r="C338" s="719" t="s">
        <v>418</v>
      </c>
      <c r="D338" s="2442" t="s">
        <v>745</v>
      </c>
      <c r="E338" s="2442"/>
      <c r="F338" s="2442"/>
      <c r="G338" s="2442"/>
      <c r="H338" s="2442"/>
      <c r="I338" s="2443"/>
      <c r="J338" s="2432" t="s">
        <v>4848</v>
      </c>
      <c r="K338" s="2433"/>
      <c r="L338" s="2503"/>
      <c r="M338" s="2506"/>
      <c r="N338" s="2507"/>
      <c r="O338" s="2499"/>
      <c r="P338" s="2499"/>
    </row>
    <row r="339" spans="1:16" ht="28.5" customHeight="1">
      <c r="A339" s="611"/>
      <c r="B339" s="530"/>
      <c r="C339" s="719" t="s">
        <v>508</v>
      </c>
      <c r="D339" s="2442" t="s">
        <v>1230</v>
      </c>
      <c r="E339" s="2442"/>
      <c r="F339" s="2442"/>
      <c r="G339" s="2442"/>
      <c r="H339" s="2442"/>
      <c r="I339" s="2443"/>
      <c r="J339" s="3266" t="s">
        <v>1365</v>
      </c>
      <c r="K339" s="3267"/>
      <c r="L339" s="2503"/>
      <c r="M339" s="2506"/>
      <c r="N339" s="2507"/>
      <c r="O339" s="2499"/>
      <c r="P339" s="2499"/>
    </row>
    <row r="340" spans="1:16" ht="21" customHeight="1">
      <c r="A340" s="611"/>
      <c r="B340" s="537"/>
      <c r="C340" s="719" t="s">
        <v>510</v>
      </c>
      <c r="D340" s="2442" t="s">
        <v>1222</v>
      </c>
      <c r="E340" s="2442"/>
      <c r="F340" s="2442"/>
      <c r="G340" s="2442"/>
      <c r="H340" s="3641" t="s">
        <v>1223</v>
      </c>
      <c r="I340" s="3641"/>
      <c r="J340" s="3641" t="s">
        <v>1224</v>
      </c>
      <c r="K340" s="3641"/>
      <c r="L340" s="2503"/>
      <c r="M340" s="2506"/>
      <c r="N340" s="2507"/>
      <c r="O340" s="2499"/>
      <c r="P340" s="2499"/>
    </row>
    <row r="341" spans="1:16" ht="28.5" customHeight="1">
      <c r="A341" s="611"/>
      <c r="B341" s="530"/>
      <c r="C341" s="719"/>
      <c r="D341" s="531"/>
      <c r="E341" s="531"/>
      <c r="F341" s="531"/>
      <c r="G341" s="531"/>
      <c r="H341" s="2179" t="s">
        <v>4849</v>
      </c>
      <c r="I341" s="2181"/>
      <c r="J341" s="2500"/>
      <c r="K341" s="2609"/>
      <c r="L341" s="2503"/>
      <c r="M341" s="2506"/>
      <c r="N341" s="2507"/>
      <c r="O341" s="2499"/>
      <c r="P341" s="2499"/>
    </row>
    <row r="342" spans="1:16" ht="28.5" customHeight="1">
      <c r="A342" s="611"/>
      <c r="B342" s="530"/>
      <c r="C342" s="719" t="s">
        <v>512</v>
      </c>
      <c r="D342" s="2442" t="s">
        <v>1234</v>
      </c>
      <c r="E342" s="2442"/>
      <c r="F342" s="2442"/>
      <c r="G342" s="2442"/>
      <c r="H342" s="2442"/>
      <c r="I342" s="2442"/>
      <c r="J342" s="2432">
        <v>0</v>
      </c>
      <c r="K342" s="2433"/>
      <c r="L342" s="2503"/>
      <c r="M342" s="2506"/>
      <c r="N342" s="2507"/>
      <c r="O342" s="2499"/>
      <c r="P342" s="2499"/>
    </row>
    <row r="343" spans="1:16" ht="34.5" customHeight="1">
      <c r="A343" s="611"/>
      <c r="B343" s="530" t="s">
        <v>405</v>
      </c>
      <c r="C343" s="2442" t="s">
        <v>4750</v>
      </c>
      <c r="D343" s="2442"/>
      <c r="E343" s="2442"/>
      <c r="F343" s="2442"/>
      <c r="G343" s="2442"/>
      <c r="H343" s="2442"/>
      <c r="I343" s="2442"/>
      <c r="J343" s="2442"/>
      <c r="K343" s="2443"/>
      <c r="L343" s="2503"/>
      <c r="M343" s="2506"/>
      <c r="N343" s="2507"/>
      <c r="O343" s="2499"/>
      <c r="P343" s="2499"/>
    </row>
    <row r="344" spans="1:16" ht="28.5" customHeight="1">
      <c r="A344" s="611"/>
      <c r="B344" s="530"/>
      <c r="C344" s="719" t="s">
        <v>418</v>
      </c>
      <c r="D344" s="2442" t="s">
        <v>1228</v>
      </c>
      <c r="E344" s="2442"/>
      <c r="F344" s="2442"/>
      <c r="G344" s="2442"/>
      <c r="H344" s="2442"/>
      <c r="I344" s="2443"/>
      <c r="J344" s="2179" t="s">
        <v>2382</v>
      </c>
      <c r="K344" s="2181"/>
      <c r="L344" s="2503"/>
      <c r="M344" s="2506"/>
      <c r="N344" s="2507"/>
      <c r="O344" s="2499"/>
      <c r="P344" s="2499"/>
    </row>
    <row r="345" spans="1:16" ht="28.5" customHeight="1">
      <c r="A345" s="611"/>
      <c r="B345" s="530"/>
      <c r="C345" s="719" t="s">
        <v>508</v>
      </c>
      <c r="D345" s="2442" t="s">
        <v>1230</v>
      </c>
      <c r="E345" s="2442"/>
      <c r="F345" s="2442"/>
      <c r="G345" s="2442"/>
      <c r="H345" s="2442"/>
      <c r="I345" s="2443"/>
      <c r="J345" s="3642" t="s">
        <v>4843</v>
      </c>
      <c r="K345" s="3643"/>
      <c r="L345" s="2503"/>
      <c r="M345" s="2506"/>
      <c r="N345" s="2507"/>
      <c r="O345" s="2499"/>
      <c r="P345" s="2499"/>
    </row>
    <row r="346" spans="1:16" ht="21" customHeight="1">
      <c r="A346" s="611"/>
      <c r="B346" s="537"/>
      <c r="C346" s="719" t="s">
        <v>510</v>
      </c>
      <c r="D346" s="2442" t="s">
        <v>1222</v>
      </c>
      <c r="E346" s="2442"/>
      <c r="F346" s="2442"/>
      <c r="G346" s="2442"/>
      <c r="H346" s="3641" t="s">
        <v>1223</v>
      </c>
      <c r="I346" s="3641"/>
      <c r="J346" s="3641" t="s">
        <v>1224</v>
      </c>
      <c r="K346" s="3641"/>
      <c r="L346" s="2503"/>
      <c r="M346" s="2506"/>
      <c r="N346" s="2507"/>
      <c r="O346" s="2499"/>
      <c r="P346" s="2499"/>
    </row>
    <row r="347" spans="1:16" ht="45" customHeight="1">
      <c r="A347" s="611"/>
      <c r="B347" s="530"/>
      <c r="C347" s="719"/>
      <c r="D347" s="531"/>
      <c r="E347" s="531"/>
      <c r="F347" s="531"/>
      <c r="G347" s="531"/>
      <c r="H347" s="2179" t="s">
        <v>4850</v>
      </c>
      <c r="I347" s="2181"/>
      <c r="J347" s="2500" t="s">
        <v>4851</v>
      </c>
      <c r="K347" s="2609"/>
      <c r="L347" s="2503"/>
      <c r="M347" s="2506"/>
      <c r="N347" s="2507"/>
      <c r="O347" s="2499"/>
      <c r="P347" s="2499"/>
    </row>
    <row r="348" spans="1:16" ht="28.5" customHeight="1">
      <c r="A348" s="611"/>
      <c r="B348" s="530"/>
      <c r="C348" s="719" t="s">
        <v>512</v>
      </c>
      <c r="D348" s="2442" t="s">
        <v>1235</v>
      </c>
      <c r="E348" s="2442"/>
      <c r="F348" s="2442"/>
      <c r="G348" s="2442"/>
      <c r="H348" s="2442"/>
      <c r="I348" s="2442"/>
      <c r="J348" s="2432">
        <v>0</v>
      </c>
      <c r="K348" s="2433"/>
      <c r="L348" s="2503"/>
      <c r="M348" s="2506"/>
      <c r="N348" s="2507"/>
      <c r="O348" s="2499"/>
      <c r="P348" s="2499"/>
    </row>
    <row r="349" spans="1:16" ht="31.5" customHeight="1">
      <c r="A349" s="611"/>
      <c r="B349" s="530" t="s">
        <v>408</v>
      </c>
      <c r="C349" s="2442" t="s">
        <v>4751</v>
      </c>
      <c r="D349" s="2442"/>
      <c r="E349" s="2442"/>
      <c r="F349" s="2442"/>
      <c r="G349" s="2442"/>
      <c r="H349" s="2442"/>
      <c r="I349" s="2442"/>
      <c r="J349" s="2442"/>
      <c r="K349" s="2443"/>
      <c r="L349" s="2503"/>
      <c r="M349" s="2506"/>
      <c r="N349" s="2507"/>
      <c r="O349" s="2499"/>
      <c r="P349" s="2499"/>
    </row>
    <row r="350" spans="1:16" ht="28.5" customHeight="1">
      <c r="A350" s="611"/>
      <c r="B350" s="530"/>
      <c r="C350" s="724" t="s">
        <v>418</v>
      </c>
      <c r="D350" s="2442" t="s">
        <v>1228</v>
      </c>
      <c r="E350" s="2442"/>
      <c r="F350" s="2442"/>
      <c r="G350" s="2442"/>
      <c r="H350" s="2442"/>
      <c r="I350" s="2443"/>
      <c r="J350" s="2432" t="s">
        <v>4848</v>
      </c>
      <c r="K350" s="2433"/>
      <c r="L350" s="2503"/>
      <c r="M350" s="2506"/>
      <c r="N350" s="2507"/>
      <c r="O350" s="2499"/>
      <c r="P350" s="2499"/>
    </row>
    <row r="351" spans="1:16" ht="28.5" customHeight="1">
      <c r="A351" s="611"/>
      <c r="B351" s="530"/>
      <c r="C351" s="719" t="s">
        <v>508</v>
      </c>
      <c r="D351" s="2442" t="s">
        <v>1230</v>
      </c>
      <c r="E351" s="2442"/>
      <c r="F351" s="2442"/>
      <c r="G351" s="2442"/>
      <c r="H351" s="2442"/>
      <c r="I351" s="2443"/>
      <c r="J351" s="3266" t="s">
        <v>1365</v>
      </c>
      <c r="K351" s="3267"/>
      <c r="L351" s="2503"/>
      <c r="M351" s="2506"/>
      <c r="N351" s="2507"/>
      <c r="O351" s="2499"/>
      <c r="P351" s="2499"/>
    </row>
    <row r="352" spans="1:16" ht="21" customHeight="1">
      <c r="A352" s="611"/>
      <c r="B352" s="537"/>
      <c r="C352" s="719" t="s">
        <v>510</v>
      </c>
      <c r="D352" s="2442" t="s">
        <v>1222</v>
      </c>
      <c r="E352" s="2442"/>
      <c r="F352" s="2442"/>
      <c r="G352" s="2442"/>
      <c r="H352" s="3641" t="s">
        <v>1223</v>
      </c>
      <c r="I352" s="3641"/>
      <c r="J352" s="3641" t="s">
        <v>1224</v>
      </c>
      <c r="K352" s="3641"/>
      <c r="L352" s="2503"/>
      <c r="M352" s="2506"/>
      <c r="N352" s="2507"/>
      <c r="O352" s="2499"/>
      <c r="P352" s="2499"/>
    </row>
    <row r="353" spans="1:16" ht="28.5" customHeight="1">
      <c r="A353" s="611"/>
      <c r="B353" s="530"/>
      <c r="C353" s="719"/>
      <c r="D353" s="531"/>
      <c r="E353" s="531"/>
      <c r="F353" s="531"/>
      <c r="G353" s="531"/>
      <c r="H353" s="2179" t="s">
        <v>4849</v>
      </c>
      <c r="I353" s="2181"/>
      <c r="J353" s="2500"/>
      <c r="K353" s="2609"/>
      <c r="L353" s="2503"/>
      <c r="M353" s="2506"/>
      <c r="N353" s="2507"/>
      <c r="O353" s="2499"/>
      <c r="P353" s="2499"/>
    </row>
    <row r="354" spans="1:16" ht="28.5" customHeight="1">
      <c r="A354" s="611"/>
      <c r="B354" s="530"/>
      <c r="C354" s="719" t="s">
        <v>512</v>
      </c>
      <c r="D354" s="2442" t="s">
        <v>1236</v>
      </c>
      <c r="E354" s="2442"/>
      <c r="F354" s="2442"/>
      <c r="G354" s="2442"/>
      <c r="H354" s="2442"/>
      <c r="I354" s="2442"/>
      <c r="J354" s="2432">
        <v>0</v>
      </c>
      <c r="K354" s="2433"/>
      <c r="L354" s="2503"/>
      <c r="M354" s="2506"/>
      <c r="N354" s="2507"/>
      <c r="O354" s="2499"/>
      <c r="P354" s="2499"/>
    </row>
    <row r="355" spans="1:16" ht="21" customHeight="1">
      <c r="A355" s="611"/>
      <c r="B355" s="530" t="s">
        <v>410</v>
      </c>
      <c r="C355" s="2442" t="s">
        <v>990</v>
      </c>
      <c r="D355" s="2442"/>
      <c r="E355" s="2442"/>
      <c r="F355" s="2442"/>
      <c r="G355" s="2442"/>
      <c r="H355" s="2442"/>
      <c r="I355" s="2442"/>
      <c r="J355" s="2442"/>
      <c r="K355" s="2443"/>
      <c r="L355" s="2503"/>
      <c r="M355" s="2506"/>
      <c r="N355" s="2507"/>
      <c r="O355" s="2499"/>
      <c r="P355" s="2499"/>
    </row>
    <row r="356" spans="1:16" ht="30" customHeight="1">
      <c r="A356" s="611"/>
      <c r="B356" s="530"/>
      <c r="C356" s="724" t="s">
        <v>418</v>
      </c>
      <c r="D356" s="2442" t="s">
        <v>753</v>
      </c>
      <c r="E356" s="2442"/>
      <c r="F356" s="2442"/>
      <c r="G356" s="2442"/>
      <c r="H356" s="2442"/>
      <c r="I356" s="2443"/>
      <c r="J356" s="2179" t="s">
        <v>4848</v>
      </c>
      <c r="K356" s="2181"/>
      <c r="L356" s="2503"/>
      <c r="M356" s="2506"/>
      <c r="N356" s="2507"/>
      <c r="O356" s="2499"/>
      <c r="P356" s="2499"/>
    </row>
    <row r="357" spans="1:16" ht="28.5" customHeight="1">
      <c r="A357" s="611"/>
      <c r="B357" s="530"/>
      <c r="C357" s="719" t="s">
        <v>508</v>
      </c>
      <c r="D357" s="2442" t="s">
        <v>1230</v>
      </c>
      <c r="E357" s="2442"/>
      <c r="F357" s="2442"/>
      <c r="G357" s="2442"/>
      <c r="H357" s="2442"/>
      <c r="I357" s="2443"/>
      <c r="J357" s="2179">
        <v>0</v>
      </c>
      <c r="K357" s="2181"/>
      <c r="L357" s="2503"/>
      <c r="M357" s="2506"/>
      <c r="N357" s="2507"/>
      <c r="O357" s="2499"/>
      <c r="P357" s="2499"/>
    </row>
    <row r="358" spans="1:16" ht="21" customHeight="1">
      <c r="A358" s="611"/>
      <c r="B358" s="530"/>
      <c r="C358" s="719" t="s">
        <v>510</v>
      </c>
      <c r="D358" s="2442" t="s">
        <v>1222</v>
      </c>
      <c r="E358" s="2442"/>
      <c r="F358" s="2442"/>
      <c r="G358" s="2442"/>
      <c r="H358" s="3641" t="s">
        <v>1223</v>
      </c>
      <c r="I358" s="3641"/>
      <c r="J358" s="3641" t="s">
        <v>1224</v>
      </c>
      <c r="K358" s="3641"/>
      <c r="L358" s="2503"/>
      <c r="M358" s="2506"/>
      <c r="N358" s="2507"/>
      <c r="O358" s="2499"/>
      <c r="P358" s="2499"/>
    </row>
    <row r="359" spans="1:16" ht="25.5" customHeight="1">
      <c r="A359" s="611"/>
      <c r="B359" s="530"/>
      <c r="C359" s="719"/>
      <c r="D359" s="531"/>
      <c r="E359" s="531"/>
      <c r="F359" s="531"/>
      <c r="G359" s="531"/>
      <c r="H359" s="2179" t="s">
        <v>4849</v>
      </c>
      <c r="I359" s="2181"/>
      <c r="J359" s="2500"/>
      <c r="K359" s="2609"/>
      <c r="L359" s="2503"/>
      <c r="M359" s="2506"/>
      <c r="N359" s="2507"/>
      <c r="O359" s="2499"/>
      <c r="P359" s="2499"/>
    </row>
    <row r="360" spans="1:16" ht="28.5" customHeight="1">
      <c r="A360" s="611"/>
      <c r="B360" s="530"/>
      <c r="C360" s="719" t="s">
        <v>512</v>
      </c>
      <c r="D360" s="2442" t="s">
        <v>1237</v>
      </c>
      <c r="E360" s="2442"/>
      <c r="F360" s="2442"/>
      <c r="G360" s="2442"/>
      <c r="H360" s="2442"/>
      <c r="I360" s="2442"/>
      <c r="J360" s="2432">
        <v>0</v>
      </c>
      <c r="K360" s="2433"/>
      <c r="L360" s="2503"/>
      <c r="M360" s="2506"/>
      <c r="N360" s="2507"/>
      <c r="O360" s="2499"/>
      <c r="P360" s="2499"/>
    </row>
    <row r="361" spans="1:16" ht="25.5" customHeight="1">
      <c r="A361" s="611"/>
      <c r="B361" s="530" t="s">
        <v>413</v>
      </c>
      <c r="C361" s="2442" t="s">
        <v>1109</v>
      </c>
      <c r="D361" s="2442"/>
      <c r="E361" s="2442"/>
      <c r="F361" s="2442"/>
      <c r="G361" s="2442"/>
      <c r="H361" s="2442"/>
      <c r="I361" s="2442"/>
      <c r="J361" s="2442"/>
      <c r="K361" s="2443"/>
      <c r="L361" s="2503"/>
      <c r="M361" s="2506"/>
      <c r="N361" s="2507"/>
      <c r="O361" s="2499"/>
      <c r="P361" s="2499"/>
    </row>
    <row r="362" spans="1:16" ht="30" customHeight="1">
      <c r="A362" s="611"/>
      <c r="B362" s="530"/>
      <c r="C362" s="724" t="s">
        <v>418</v>
      </c>
      <c r="D362" s="2442" t="s">
        <v>1228</v>
      </c>
      <c r="E362" s="2442"/>
      <c r="F362" s="2442"/>
      <c r="G362" s="2442"/>
      <c r="H362" s="2442"/>
      <c r="I362" s="2443"/>
      <c r="J362" s="2179" t="s">
        <v>4848</v>
      </c>
      <c r="K362" s="2181"/>
      <c r="L362" s="2503"/>
      <c r="M362" s="2506"/>
      <c r="N362" s="2507"/>
      <c r="O362" s="2499"/>
      <c r="P362" s="2499"/>
    </row>
    <row r="363" spans="1:16" ht="28.5" customHeight="1">
      <c r="A363" s="611"/>
      <c r="B363" s="530"/>
      <c r="C363" s="719" t="s">
        <v>508</v>
      </c>
      <c r="D363" s="2442" t="s">
        <v>1230</v>
      </c>
      <c r="E363" s="2442"/>
      <c r="F363" s="2442"/>
      <c r="G363" s="2442"/>
      <c r="H363" s="2442"/>
      <c r="I363" s="2443"/>
      <c r="J363" s="2179">
        <v>0</v>
      </c>
      <c r="K363" s="2181"/>
      <c r="L363" s="2503"/>
      <c r="M363" s="2506"/>
      <c r="N363" s="2507"/>
      <c r="O363" s="2499"/>
      <c r="P363" s="2499"/>
    </row>
    <row r="364" spans="1:16" ht="21" customHeight="1">
      <c r="A364" s="611"/>
      <c r="B364" s="530"/>
      <c r="C364" s="719" t="s">
        <v>510</v>
      </c>
      <c r="D364" s="2442" t="s">
        <v>1222</v>
      </c>
      <c r="E364" s="2442"/>
      <c r="F364" s="2442"/>
      <c r="G364" s="2442"/>
      <c r="H364" s="3641" t="s">
        <v>1223</v>
      </c>
      <c r="I364" s="3641"/>
      <c r="J364" s="3641" t="s">
        <v>1224</v>
      </c>
      <c r="K364" s="3641"/>
      <c r="L364" s="2503"/>
      <c r="M364" s="2506"/>
      <c r="N364" s="2507"/>
      <c r="O364" s="2499"/>
      <c r="P364" s="2499"/>
    </row>
    <row r="365" spans="1:16" ht="23.25" customHeight="1">
      <c r="A365" s="611"/>
      <c r="B365" s="530"/>
      <c r="C365" s="719"/>
      <c r="D365" s="531"/>
      <c r="E365" s="531"/>
      <c r="F365" s="531"/>
      <c r="G365" s="531"/>
      <c r="H365" s="2179" t="s">
        <v>4849</v>
      </c>
      <c r="I365" s="2181"/>
      <c r="J365" s="2500"/>
      <c r="K365" s="2609"/>
      <c r="L365" s="2503"/>
      <c r="M365" s="2506"/>
      <c r="N365" s="2507"/>
      <c r="O365" s="2499"/>
      <c r="P365" s="2499"/>
    </row>
    <row r="366" spans="1:16" ht="28.5" customHeight="1">
      <c r="A366" s="611"/>
      <c r="B366" s="530"/>
      <c r="C366" s="719" t="s">
        <v>512</v>
      </c>
      <c r="D366" s="2442" t="s">
        <v>1238</v>
      </c>
      <c r="E366" s="2442"/>
      <c r="F366" s="2442"/>
      <c r="G366" s="2442"/>
      <c r="H366" s="2442"/>
      <c r="I366" s="2442"/>
      <c r="J366" s="2179">
        <v>0</v>
      </c>
      <c r="K366" s="2181"/>
      <c r="L366" s="2503"/>
      <c r="M366" s="2506"/>
      <c r="N366" s="2507"/>
      <c r="O366" s="2499"/>
      <c r="P366" s="2499"/>
    </row>
    <row r="367" spans="1:16" ht="35.25" customHeight="1">
      <c r="A367" s="611"/>
      <c r="B367" s="537" t="s">
        <v>416</v>
      </c>
      <c r="C367" s="2442" t="s">
        <v>4852</v>
      </c>
      <c r="D367" s="2442"/>
      <c r="E367" s="2442"/>
      <c r="F367" s="2442"/>
      <c r="G367" s="2442"/>
      <c r="H367" s="2442"/>
      <c r="I367" s="2442"/>
      <c r="J367" s="2442"/>
      <c r="K367" s="2443"/>
      <c r="L367" s="2503"/>
      <c r="M367" s="2506"/>
      <c r="N367" s="2507"/>
      <c r="O367" s="2499"/>
      <c r="P367" s="2499"/>
    </row>
    <row r="368" spans="1:16" ht="28.5" customHeight="1">
      <c r="A368" s="611"/>
      <c r="B368" s="530"/>
      <c r="C368" s="724" t="s">
        <v>418</v>
      </c>
      <c r="D368" s="2442" t="s">
        <v>1228</v>
      </c>
      <c r="E368" s="2442"/>
      <c r="F368" s="2442"/>
      <c r="G368" s="2442"/>
      <c r="H368" s="2442"/>
      <c r="I368" s="2443"/>
      <c r="J368" s="2432" t="s">
        <v>2382</v>
      </c>
      <c r="K368" s="2433"/>
      <c r="L368" s="2503"/>
      <c r="M368" s="2506"/>
      <c r="N368" s="2507"/>
      <c r="O368" s="2499"/>
      <c r="P368" s="2499"/>
    </row>
    <row r="369" spans="1:16" ht="28.5" customHeight="1">
      <c r="A369" s="611"/>
      <c r="B369" s="530"/>
      <c r="C369" s="719" t="s">
        <v>508</v>
      </c>
      <c r="D369" s="2442" t="s">
        <v>1230</v>
      </c>
      <c r="E369" s="2442"/>
      <c r="F369" s="2442"/>
      <c r="G369" s="2442"/>
      <c r="H369" s="2442"/>
      <c r="I369" s="2443"/>
      <c r="J369" s="3266" t="s">
        <v>1362</v>
      </c>
      <c r="K369" s="3267"/>
      <c r="L369" s="2503"/>
      <c r="M369" s="2506"/>
      <c r="N369" s="2507"/>
      <c r="O369" s="2499"/>
      <c r="P369" s="2499"/>
    </row>
    <row r="370" spans="1:16" ht="20.25" customHeight="1">
      <c r="A370" s="611"/>
      <c r="B370" s="537"/>
      <c r="C370" s="624" t="s">
        <v>510</v>
      </c>
      <c r="D370" s="2442" t="s">
        <v>1222</v>
      </c>
      <c r="E370" s="2442"/>
      <c r="F370" s="2442"/>
      <c r="G370" s="2442"/>
      <c r="H370" s="3641" t="s">
        <v>1223</v>
      </c>
      <c r="I370" s="3641"/>
      <c r="J370" s="3641" t="s">
        <v>1224</v>
      </c>
      <c r="K370" s="3641"/>
      <c r="L370" s="2503"/>
      <c r="M370" s="2506"/>
      <c r="N370" s="2507"/>
      <c r="O370" s="2499"/>
      <c r="P370" s="2499"/>
    </row>
    <row r="371" spans="1:16" ht="28.5" customHeight="1">
      <c r="A371" s="611"/>
      <c r="B371" s="719"/>
      <c r="C371" s="719"/>
      <c r="D371" s="531"/>
      <c r="E371" s="531"/>
      <c r="F371" s="531"/>
      <c r="G371" s="531"/>
      <c r="H371" s="2179" t="s">
        <v>4853</v>
      </c>
      <c r="I371" s="2181"/>
      <c r="J371" s="2500" t="s">
        <v>4854</v>
      </c>
      <c r="K371" s="2609"/>
      <c r="L371" s="2503"/>
      <c r="M371" s="2506"/>
      <c r="N371" s="2507"/>
      <c r="O371" s="2499"/>
      <c r="P371" s="2499"/>
    </row>
    <row r="372" spans="1:16" ht="28.5" customHeight="1">
      <c r="A372" s="611"/>
      <c r="B372" s="719"/>
      <c r="C372" s="719" t="s">
        <v>512</v>
      </c>
      <c r="D372" s="2442" t="s">
        <v>1240</v>
      </c>
      <c r="E372" s="2442"/>
      <c r="F372" s="2442"/>
      <c r="G372" s="2442"/>
      <c r="H372" s="2442"/>
      <c r="I372" s="2442"/>
      <c r="J372" s="2432">
        <v>0</v>
      </c>
      <c r="K372" s="2433"/>
      <c r="L372" s="2505"/>
      <c r="M372" s="2508"/>
      <c r="N372" s="2509"/>
      <c r="O372" s="2484"/>
      <c r="P372" s="2484"/>
    </row>
    <row r="373" spans="1:16" ht="54" customHeight="1">
      <c r="A373" s="611"/>
      <c r="B373" s="559" t="s">
        <v>764</v>
      </c>
      <c r="C373" s="2442" t="s">
        <v>1241</v>
      </c>
      <c r="D373" s="2442"/>
      <c r="E373" s="2442"/>
      <c r="F373" s="2442"/>
      <c r="G373" s="2442"/>
      <c r="H373" s="1083" t="s">
        <v>864</v>
      </c>
      <c r="I373" s="725" t="s">
        <v>1242</v>
      </c>
      <c r="J373" s="2179" t="s">
        <v>865</v>
      </c>
      <c r="K373" s="2180"/>
      <c r="L373" s="2180"/>
      <c r="M373" s="2180"/>
      <c r="N373" s="3638"/>
      <c r="O373" s="659"/>
      <c r="P373" s="659"/>
    </row>
    <row r="374" spans="1:16" ht="125.25" customHeight="1">
      <c r="A374" s="611"/>
      <c r="B374" s="559" t="s">
        <v>767</v>
      </c>
      <c r="C374" s="2537" t="s">
        <v>1243</v>
      </c>
      <c r="D374" s="2537"/>
      <c r="E374" s="2537"/>
      <c r="F374" s="2537"/>
      <c r="G374" s="2538"/>
      <c r="H374" s="1083" t="s">
        <v>834</v>
      </c>
      <c r="I374" s="651" t="s">
        <v>897</v>
      </c>
      <c r="J374" s="3630" t="s">
        <v>4855</v>
      </c>
      <c r="K374" s="3631"/>
      <c r="L374" s="3631"/>
      <c r="M374" s="3631"/>
      <c r="N374" s="3631"/>
      <c r="O374" s="3639" t="s">
        <v>1244</v>
      </c>
      <c r="P374" s="2631"/>
    </row>
    <row r="375" spans="1:16" ht="65.25" customHeight="1">
      <c r="A375" s="611"/>
      <c r="B375" s="537" t="s">
        <v>394</v>
      </c>
      <c r="C375" s="2538" t="s">
        <v>1245</v>
      </c>
      <c r="D375" s="2929"/>
      <c r="E375" s="2929"/>
      <c r="F375" s="2929"/>
      <c r="G375" s="2929"/>
      <c r="H375" s="3630" t="s">
        <v>4856</v>
      </c>
      <c r="I375" s="3631"/>
      <c r="J375" s="3631"/>
      <c r="K375" s="3631"/>
      <c r="L375" s="3631"/>
      <c r="M375" s="3631"/>
      <c r="N375" s="3631"/>
      <c r="O375" s="3640"/>
      <c r="P375" s="2579"/>
    </row>
    <row r="376" spans="1:16" ht="60.75" customHeight="1">
      <c r="A376" s="611"/>
      <c r="B376" s="531" t="s">
        <v>770</v>
      </c>
      <c r="C376" s="2442" t="s">
        <v>1246</v>
      </c>
      <c r="D376" s="2442"/>
      <c r="E376" s="2442"/>
      <c r="F376" s="2442"/>
      <c r="G376" s="2443"/>
      <c r="H376" s="2179" t="s">
        <v>864</v>
      </c>
      <c r="I376" s="2181"/>
      <c r="J376" s="2453" t="s">
        <v>897</v>
      </c>
      <c r="K376" s="2464"/>
      <c r="L376" s="2465"/>
      <c r="M376" s="2465"/>
      <c r="N376" s="2466"/>
      <c r="O376" s="2499"/>
      <c r="P376" s="2631"/>
    </row>
    <row r="377" spans="1:16" ht="42.75" customHeight="1">
      <c r="A377" s="611"/>
      <c r="B377" s="596" t="s">
        <v>394</v>
      </c>
      <c r="C377" s="2472" t="s">
        <v>1247</v>
      </c>
      <c r="D377" s="2472"/>
      <c r="E377" s="2472"/>
      <c r="F377" s="2472"/>
      <c r="G377" s="2473"/>
      <c r="H377" s="3629" t="s">
        <v>864</v>
      </c>
      <c r="I377" s="1601"/>
      <c r="J377" s="3254"/>
      <c r="K377" s="2467"/>
      <c r="L377" s="2468"/>
      <c r="M377" s="2468"/>
      <c r="N377" s="2469"/>
      <c r="O377" s="2471"/>
      <c r="P377" s="3628"/>
    </row>
    <row r="378" spans="1:16" ht="83.25" customHeight="1">
      <c r="B378" s="2419" t="s">
        <v>1248</v>
      </c>
      <c r="C378" s="2420"/>
      <c r="D378" s="2420"/>
      <c r="E378" s="2420"/>
      <c r="F378" s="2420"/>
      <c r="G378" s="2421"/>
      <c r="H378" s="3630" t="s">
        <v>4857</v>
      </c>
      <c r="I378" s="3631"/>
      <c r="J378" s="3631"/>
      <c r="K378" s="3631"/>
      <c r="L378" s="3631"/>
      <c r="M378" s="3631"/>
      <c r="N378" s="3632"/>
      <c r="O378" s="2425"/>
      <c r="P378" s="2426"/>
    </row>
    <row r="379" spans="1:16" ht="42.75" customHeight="1">
      <c r="B379" s="2427" t="s">
        <v>1249</v>
      </c>
      <c r="C379" s="2428"/>
      <c r="D379" s="2428"/>
      <c r="E379" s="2428"/>
      <c r="F379" s="2428"/>
      <c r="G379" s="2428"/>
      <c r="H379" s="2428"/>
      <c r="I379" s="2428"/>
      <c r="J379" s="2428"/>
      <c r="K379" s="2428"/>
      <c r="L379" s="2428"/>
      <c r="M379" s="2428"/>
      <c r="N379" s="2428"/>
      <c r="O379" s="2428"/>
      <c r="P379" s="2429"/>
    </row>
    <row r="380" spans="1:16" ht="39.75" customHeight="1">
      <c r="A380" s="611"/>
      <c r="B380" s="531" t="s">
        <v>774</v>
      </c>
      <c r="C380" s="2430" t="s">
        <v>1250</v>
      </c>
      <c r="D380" s="2430"/>
      <c r="E380" s="2430"/>
      <c r="F380" s="2430"/>
      <c r="G380" s="2431"/>
      <c r="H380" s="3633" t="s">
        <v>834</v>
      </c>
      <c r="I380" s="3634"/>
      <c r="J380" s="715" t="s">
        <v>897</v>
      </c>
      <c r="K380" s="1972"/>
      <c r="L380" s="1973"/>
      <c r="M380" s="1973"/>
      <c r="N380" s="1974"/>
      <c r="O380" s="2437"/>
      <c r="P380" s="2438"/>
    </row>
    <row r="381" spans="1:16" ht="138.75" customHeight="1">
      <c r="A381" s="611"/>
      <c r="B381" s="531" t="s">
        <v>776</v>
      </c>
      <c r="C381" s="2442" t="s">
        <v>4858</v>
      </c>
      <c r="D381" s="2442"/>
      <c r="E381" s="2442"/>
      <c r="F381" s="2442"/>
      <c r="G381" s="2443"/>
      <c r="H381" s="3630" t="s">
        <v>4859</v>
      </c>
      <c r="I381" s="3631"/>
      <c r="J381" s="668" t="s">
        <v>897</v>
      </c>
      <c r="K381" s="1966"/>
      <c r="L381" s="1967"/>
      <c r="M381" s="1967"/>
      <c r="N381" s="1968"/>
      <c r="O381" s="2439"/>
      <c r="P381" s="2440"/>
    </row>
    <row r="382" spans="1:16" ht="54" customHeight="1">
      <c r="A382" s="611"/>
      <c r="B382" s="531" t="s">
        <v>778</v>
      </c>
      <c r="C382" s="2442" t="s">
        <v>1252</v>
      </c>
      <c r="D382" s="2442"/>
      <c r="E382" s="2442"/>
      <c r="F382" s="2442"/>
      <c r="G382" s="2443"/>
      <c r="H382" s="2179" t="s">
        <v>834</v>
      </c>
      <c r="I382" s="2181"/>
      <c r="J382" s="2519" t="s">
        <v>897</v>
      </c>
      <c r="K382" s="1928" t="s">
        <v>4860</v>
      </c>
      <c r="L382" s="1929"/>
      <c r="M382" s="1929"/>
      <c r="N382" s="1930"/>
      <c r="O382" s="2439"/>
      <c r="P382" s="2440"/>
    </row>
    <row r="383" spans="1:16" ht="63.75" customHeight="1">
      <c r="A383" s="611"/>
      <c r="B383" s="531"/>
      <c r="C383" s="531" t="s">
        <v>394</v>
      </c>
      <c r="D383" s="2442" t="s">
        <v>4861</v>
      </c>
      <c r="E383" s="2442"/>
      <c r="F383" s="2442"/>
      <c r="G383" s="2443"/>
      <c r="H383" s="2179" t="s">
        <v>834</v>
      </c>
      <c r="I383" s="2181"/>
      <c r="J383" s="2533"/>
      <c r="K383" s="1928" t="s">
        <v>4862</v>
      </c>
      <c r="L383" s="1929"/>
      <c r="M383" s="1929"/>
      <c r="N383" s="1930"/>
      <c r="O383" s="2439"/>
      <c r="P383" s="2440"/>
    </row>
    <row r="384" spans="1:16" ht="51" customHeight="1">
      <c r="A384" s="611"/>
      <c r="B384" s="531" t="s">
        <v>781</v>
      </c>
      <c r="C384" s="2442" t="s">
        <v>4863</v>
      </c>
      <c r="D384" s="2442"/>
      <c r="E384" s="2442"/>
      <c r="F384" s="2442"/>
      <c r="G384" s="2443"/>
      <c r="H384" s="2179" t="s">
        <v>2401</v>
      </c>
      <c r="I384" s="2181"/>
      <c r="J384" s="667" t="s">
        <v>897</v>
      </c>
      <c r="K384" s="1928" t="s">
        <v>4864</v>
      </c>
      <c r="L384" s="1929"/>
      <c r="M384" s="1929"/>
      <c r="N384" s="1930"/>
      <c r="O384" s="2439"/>
      <c r="P384" s="2440"/>
    </row>
    <row r="385" spans="1:16" ht="45.75" customHeight="1">
      <c r="A385" s="611"/>
      <c r="B385" s="531" t="s">
        <v>783</v>
      </c>
      <c r="C385" s="2442" t="s">
        <v>4865</v>
      </c>
      <c r="D385" s="2442"/>
      <c r="E385" s="2442"/>
      <c r="F385" s="2442"/>
      <c r="G385" s="2443"/>
      <c r="H385" s="2179" t="s">
        <v>1259</v>
      </c>
      <c r="I385" s="2181"/>
      <c r="J385" s="667" t="s">
        <v>897</v>
      </c>
      <c r="K385" s="1966"/>
      <c r="L385" s="1967"/>
      <c r="M385" s="1967"/>
      <c r="N385" s="1968"/>
      <c r="O385" s="2439"/>
      <c r="P385" s="2440"/>
    </row>
    <row r="386" spans="1:16" ht="60" customHeight="1">
      <c r="A386" s="611"/>
      <c r="B386" s="531" t="s">
        <v>785</v>
      </c>
      <c r="C386" s="2442" t="s">
        <v>4866</v>
      </c>
      <c r="D386" s="2442"/>
      <c r="E386" s="2442"/>
      <c r="F386" s="2442"/>
      <c r="G386" s="2443"/>
      <c r="H386" s="2179" t="s">
        <v>4867</v>
      </c>
      <c r="I386" s="2181"/>
      <c r="J386" s="667" t="s">
        <v>897</v>
      </c>
      <c r="K386" s="1966"/>
      <c r="L386" s="1967"/>
      <c r="M386" s="1967"/>
      <c r="N386" s="1968"/>
      <c r="O386" s="2439"/>
      <c r="P386" s="2440"/>
    </row>
    <row r="387" spans="1:16" ht="103.5" customHeight="1">
      <c r="A387" s="611"/>
      <c r="B387" s="531" t="s">
        <v>787</v>
      </c>
      <c r="C387" s="2472" t="s">
        <v>4868</v>
      </c>
      <c r="D387" s="2472"/>
      <c r="E387" s="2472"/>
      <c r="F387" s="2472"/>
      <c r="G387" s="2473"/>
      <c r="H387" s="2179" t="s">
        <v>834</v>
      </c>
      <c r="I387" s="2181"/>
      <c r="J387" s="667" t="s">
        <v>897</v>
      </c>
      <c r="K387" s="3635" t="s">
        <v>4869</v>
      </c>
      <c r="L387" s="3581"/>
      <c r="M387" s="3581"/>
      <c r="N387" s="3582"/>
      <c r="O387" s="3636"/>
      <c r="P387" s="3637"/>
    </row>
    <row r="388" spans="1:16" ht="31.5" customHeight="1">
      <c r="B388" s="1939" t="s">
        <v>1266</v>
      </c>
      <c r="C388" s="1940"/>
      <c r="D388" s="1940"/>
      <c r="E388" s="1940"/>
      <c r="F388" s="1940"/>
      <c r="G388" s="1940"/>
      <c r="H388" s="1940"/>
      <c r="I388" s="1940"/>
      <c r="J388" s="1940"/>
      <c r="K388" s="1940"/>
      <c r="L388" s="1940"/>
      <c r="M388" s="1940"/>
      <c r="N388" s="1940"/>
      <c r="O388" s="1940"/>
      <c r="P388" s="407"/>
    </row>
    <row r="389" spans="1:16" ht="15"/>
    <row r="390" spans="1:16" ht="15"/>
  </sheetData>
  <protectedRanges>
    <protectedRange algorithmName="SHA-512" hashValue="Vy4WNnMLetCeG+ng9ui6x3+uqKOOyXkr9ydS0hpE1nBblJqWNCsRpMCB+kdhYYAjvYZVZFDOlkpNDEp6qTa4+w==" saltValue="f8i8fDNrQTExav3GvUuKAA==" spinCount="100000" sqref="J59:J65" name="Range1_3"/>
  </protectedRanges>
  <mergeCells count="887">
    <mergeCell ref="F1:N1"/>
    <mergeCell ref="B2:G2"/>
    <mergeCell ref="B4:N4"/>
    <mergeCell ref="L10:N10"/>
    <mergeCell ref="C11:H11"/>
    <mergeCell ref="J11:K11"/>
    <mergeCell ref="L11:N11"/>
    <mergeCell ref="G3:O3"/>
    <mergeCell ref="C12:H12"/>
    <mergeCell ref="J12:K12"/>
    <mergeCell ref="L12:N12"/>
    <mergeCell ref="B5:P5"/>
    <mergeCell ref="C6:H6"/>
    <mergeCell ref="K6:N6"/>
    <mergeCell ref="O6:O18"/>
    <mergeCell ref="B7:N7"/>
    <mergeCell ref="C8:E8"/>
    <mergeCell ref="F8:N8"/>
    <mergeCell ref="C9:H9"/>
    <mergeCell ref="C10:H10"/>
    <mergeCell ref="J10:K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1"/>
    <mergeCell ref="L25:N31"/>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52:E52"/>
    <mergeCell ref="G52:H52"/>
    <mergeCell ref="I52:J52"/>
    <mergeCell ref="K52:L52"/>
    <mergeCell ref="C53:E53"/>
    <mergeCell ref="G53:H53"/>
    <mergeCell ref="I53:J53"/>
    <mergeCell ref="K53:L53"/>
    <mergeCell ref="C49:E49"/>
    <mergeCell ref="G49:H49"/>
    <mergeCell ref="I49:J49"/>
    <mergeCell ref="K49:L49"/>
    <mergeCell ref="B50:P50"/>
    <mergeCell ref="C51:E51"/>
    <mergeCell ref="G51:H51"/>
    <mergeCell ref="I51:J51"/>
    <mergeCell ref="K51:L51"/>
    <mergeCell ref="C56:E56"/>
    <mergeCell ref="G56:H56"/>
    <mergeCell ref="I56:J56"/>
    <mergeCell ref="K56:L56"/>
    <mergeCell ref="C57:E57"/>
    <mergeCell ref="G57:H57"/>
    <mergeCell ref="I57:J57"/>
    <mergeCell ref="K57:L57"/>
    <mergeCell ref="C54:E54"/>
    <mergeCell ref="G54:H54"/>
    <mergeCell ref="I54:J54"/>
    <mergeCell ref="K54:L54"/>
    <mergeCell ref="C55:E55"/>
    <mergeCell ref="G55:H55"/>
    <mergeCell ref="I55:J55"/>
    <mergeCell ref="K55:L55"/>
    <mergeCell ref="L62:N62"/>
    <mergeCell ref="C63:I63"/>
    <mergeCell ref="L63:N63"/>
    <mergeCell ref="C64:I64"/>
    <mergeCell ref="L64:N64"/>
    <mergeCell ref="C65:I65"/>
    <mergeCell ref="L65:N65"/>
    <mergeCell ref="B58:P58"/>
    <mergeCell ref="C59:I59"/>
    <mergeCell ref="L59:N59"/>
    <mergeCell ref="O59:O64"/>
    <mergeCell ref="P59:P64"/>
    <mergeCell ref="C60:I60"/>
    <mergeCell ref="L60:N60"/>
    <mergeCell ref="C61:I61"/>
    <mergeCell ref="L61:N61"/>
    <mergeCell ref="C62:I62"/>
    <mergeCell ref="C66:J66"/>
    <mergeCell ref="K66:K71"/>
    <mergeCell ref="L66:N71"/>
    <mergeCell ref="O66:O71"/>
    <mergeCell ref="P66:P71"/>
    <mergeCell ref="C67:I67"/>
    <mergeCell ref="C68:I68"/>
    <mergeCell ref="C69:I69"/>
    <mergeCell ref="C70:I70"/>
    <mergeCell ref="C71:F71"/>
    <mergeCell ref="G71:J71"/>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B85:E89"/>
    <mergeCell ref="F85:H85"/>
    <mergeCell ref="I85:J85"/>
    <mergeCell ref="K85:N85"/>
    <mergeCell ref="P85:P89"/>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93"/>
    <mergeCell ref="B92:F93"/>
    <mergeCell ref="G92:N92"/>
    <mergeCell ref="K93:N93"/>
    <mergeCell ref="C94:J94"/>
    <mergeCell ref="K94:N96"/>
    <mergeCell ref="P94:P137"/>
    <mergeCell ref="C100:J100"/>
    <mergeCell ref="K100:N102"/>
    <mergeCell ref="C101:F101"/>
    <mergeCell ref="C102:F102"/>
    <mergeCell ref="C103:J103"/>
    <mergeCell ref="K103:N105"/>
    <mergeCell ref="C104:F104"/>
    <mergeCell ref="C105:F105"/>
    <mergeCell ref="C95:F95"/>
    <mergeCell ref="C96:F96"/>
    <mergeCell ref="C97:J97"/>
    <mergeCell ref="K97:N99"/>
    <mergeCell ref="C98:F98"/>
    <mergeCell ref="C99:F99"/>
    <mergeCell ref="C112:J112"/>
    <mergeCell ref="K112:N114"/>
    <mergeCell ref="C113:F113"/>
    <mergeCell ref="C114:F114"/>
    <mergeCell ref="C115:J115"/>
    <mergeCell ref="K115:N117"/>
    <mergeCell ref="C116:F116"/>
    <mergeCell ref="C117:F117"/>
    <mergeCell ref="C106:J106"/>
    <mergeCell ref="K106:N108"/>
    <mergeCell ref="C107:F107"/>
    <mergeCell ref="C108:F108"/>
    <mergeCell ref="C109:J109"/>
    <mergeCell ref="K109:N111"/>
    <mergeCell ref="C110:F110"/>
    <mergeCell ref="C111:F111"/>
    <mergeCell ref="C124:J124"/>
    <mergeCell ref="K124:N126"/>
    <mergeCell ref="C125:F125"/>
    <mergeCell ref="C126:F126"/>
    <mergeCell ref="C127:J127"/>
    <mergeCell ref="K127:N129"/>
    <mergeCell ref="C128:F128"/>
    <mergeCell ref="C129:F129"/>
    <mergeCell ref="C118:J118"/>
    <mergeCell ref="K118:N120"/>
    <mergeCell ref="C119:F119"/>
    <mergeCell ref="C120:F120"/>
    <mergeCell ref="C121:J121"/>
    <mergeCell ref="K121:N123"/>
    <mergeCell ref="C122:F122"/>
    <mergeCell ref="C123:F123"/>
    <mergeCell ref="C137:F137"/>
    <mergeCell ref="G137:N137"/>
    <mergeCell ref="B138:P138"/>
    <mergeCell ref="C139:F139"/>
    <mergeCell ref="H139:I139"/>
    <mergeCell ref="J139:N139"/>
    <mergeCell ref="C130:J130"/>
    <mergeCell ref="K130:N132"/>
    <mergeCell ref="C131:F131"/>
    <mergeCell ref="C132:F132"/>
    <mergeCell ref="C133:N133"/>
    <mergeCell ref="C134:D134"/>
    <mergeCell ref="E134:J134"/>
    <mergeCell ref="K134:N136"/>
    <mergeCell ref="C135:F135"/>
    <mergeCell ref="C136:F136"/>
    <mergeCell ref="H143:J143"/>
    <mergeCell ref="C144:G144"/>
    <mergeCell ref="H144:J144"/>
    <mergeCell ref="C145:G145"/>
    <mergeCell ref="H145:J145"/>
    <mergeCell ref="L145:N146"/>
    <mergeCell ref="B140:P140"/>
    <mergeCell ref="C141:G141"/>
    <mergeCell ref="H141:J141"/>
    <mergeCell ref="K141:K148"/>
    <mergeCell ref="L141:N144"/>
    <mergeCell ref="O141:O144"/>
    <mergeCell ref="P141:P144"/>
    <mergeCell ref="C142:G142"/>
    <mergeCell ref="H142:J142"/>
    <mergeCell ref="C143:G143"/>
    <mergeCell ref="O145:O146"/>
    <mergeCell ref="P145:P146"/>
    <mergeCell ref="C146:G146"/>
    <mergeCell ref="H146:J146"/>
    <mergeCell ref="C147:G147"/>
    <mergeCell ref="H147:J147"/>
    <mergeCell ref="L147:N148"/>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D153:F153"/>
    <mergeCell ref="G153:I153"/>
    <mergeCell ref="J153:L153"/>
    <mergeCell ref="M153:N153"/>
    <mergeCell ref="D154:F154"/>
    <mergeCell ref="G154:I154"/>
    <mergeCell ref="J154:L154"/>
    <mergeCell ref="M154:N154"/>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F161"/>
    <mergeCell ref="G161:I161"/>
    <mergeCell ref="J161:L161"/>
    <mergeCell ref="M161:N161"/>
    <mergeCell ref="C162:F162"/>
    <mergeCell ref="G162:I162"/>
    <mergeCell ref="J162:L162"/>
    <mergeCell ref="M162:N162"/>
    <mergeCell ref="C159:F159"/>
    <mergeCell ref="G159:I159"/>
    <mergeCell ref="J159:L159"/>
    <mergeCell ref="M159:N159"/>
    <mergeCell ref="C160:F160"/>
    <mergeCell ref="G160:I160"/>
    <mergeCell ref="J160:L160"/>
    <mergeCell ref="M160:N160"/>
    <mergeCell ref="C165:E165"/>
    <mergeCell ref="G165:I165"/>
    <mergeCell ref="J165:L165"/>
    <mergeCell ref="M165:N165"/>
    <mergeCell ref="B166:N166"/>
    <mergeCell ref="C167:E167"/>
    <mergeCell ref="G167:K167"/>
    <mergeCell ref="L167:N167"/>
    <mergeCell ref="C163:F163"/>
    <mergeCell ref="G163:I163"/>
    <mergeCell ref="J163:L163"/>
    <mergeCell ref="M163:N163"/>
    <mergeCell ref="C164:F164"/>
    <mergeCell ref="G164:I164"/>
    <mergeCell ref="J164:L164"/>
    <mergeCell ref="M164:N164"/>
    <mergeCell ref="L170:N170"/>
    <mergeCell ref="C171:E171"/>
    <mergeCell ref="G171:K171"/>
    <mergeCell ref="L171:N171"/>
    <mergeCell ref="C172:E172"/>
    <mergeCell ref="G172:K172"/>
    <mergeCell ref="L172:N172"/>
    <mergeCell ref="O167:O178"/>
    <mergeCell ref="P167:P178"/>
    <mergeCell ref="C168:E168"/>
    <mergeCell ref="G168:K168"/>
    <mergeCell ref="L168:N168"/>
    <mergeCell ref="C169:E169"/>
    <mergeCell ref="G169:K169"/>
    <mergeCell ref="L169:N169"/>
    <mergeCell ref="C170:E170"/>
    <mergeCell ref="G170:K170"/>
    <mergeCell ref="C175:E175"/>
    <mergeCell ref="G175:K175"/>
    <mergeCell ref="L175:N175"/>
    <mergeCell ref="C176:E176"/>
    <mergeCell ref="G176:K176"/>
    <mergeCell ref="L176:N176"/>
    <mergeCell ref="C173:E173"/>
    <mergeCell ref="G173:K173"/>
    <mergeCell ref="L173:N173"/>
    <mergeCell ref="C174:E174"/>
    <mergeCell ref="G174:K174"/>
    <mergeCell ref="L174:N174"/>
    <mergeCell ref="P179:P190"/>
    <mergeCell ref="C180:E180"/>
    <mergeCell ref="G180:N180"/>
    <mergeCell ref="C181:E181"/>
    <mergeCell ref="G181:N181"/>
    <mergeCell ref="C182:E182"/>
    <mergeCell ref="G182:N182"/>
    <mergeCell ref="C177:E177"/>
    <mergeCell ref="G177:K177"/>
    <mergeCell ref="L177:N177"/>
    <mergeCell ref="C178:E178"/>
    <mergeCell ref="G178:K178"/>
    <mergeCell ref="L178:N178"/>
    <mergeCell ref="C183:E183"/>
    <mergeCell ref="G183:N183"/>
    <mergeCell ref="C184:E184"/>
    <mergeCell ref="G184:N184"/>
    <mergeCell ref="C185:E185"/>
    <mergeCell ref="G185:N185"/>
    <mergeCell ref="C179:E179"/>
    <mergeCell ref="G179:N179"/>
    <mergeCell ref="O179:O190"/>
    <mergeCell ref="C189:E189"/>
    <mergeCell ref="G189:N189"/>
    <mergeCell ref="C190:E190"/>
    <mergeCell ref="G190:N190"/>
    <mergeCell ref="C191:E191"/>
    <mergeCell ref="G191:K191"/>
    <mergeCell ref="L191:N191"/>
    <mergeCell ref="C186:E186"/>
    <mergeCell ref="G186:N186"/>
    <mergeCell ref="C187:E187"/>
    <mergeCell ref="G187:N187"/>
    <mergeCell ref="C188:E188"/>
    <mergeCell ref="G188:N188"/>
    <mergeCell ref="O191:O202"/>
    <mergeCell ref="L201:N201"/>
    <mergeCell ref="C202:E202"/>
    <mergeCell ref="G202:K202"/>
    <mergeCell ref="L202:N202"/>
    <mergeCell ref="C199:E199"/>
    <mergeCell ref="G199:K199"/>
    <mergeCell ref="L199:N199"/>
    <mergeCell ref="P191:P202"/>
    <mergeCell ref="C192:E192"/>
    <mergeCell ref="G192:K192"/>
    <mergeCell ref="L192:N192"/>
    <mergeCell ref="C193:E193"/>
    <mergeCell ref="G193:K193"/>
    <mergeCell ref="L193:N193"/>
    <mergeCell ref="C194:E194"/>
    <mergeCell ref="G194:K194"/>
    <mergeCell ref="C197:E197"/>
    <mergeCell ref="G197:K197"/>
    <mergeCell ref="L197:N197"/>
    <mergeCell ref="C198:E198"/>
    <mergeCell ref="G198:K198"/>
    <mergeCell ref="L198:N198"/>
    <mergeCell ref="L194:N194"/>
    <mergeCell ref="C195:E195"/>
    <mergeCell ref="G195:K195"/>
    <mergeCell ref="L195:N195"/>
    <mergeCell ref="C196:E196"/>
    <mergeCell ref="G196:K196"/>
    <mergeCell ref="L196:N196"/>
    <mergeCell ref="C201:E201"/>
    <mergeCell ref="G201:K201"/>
    <mergeCell ref="C200:E200"/>
    <mergeCell ref="G200:K200"/>
    <mergeCell ref="L200:N200"/>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F226:J226"/>
    <mergeCell ref="C227:G227"/>
    <mergeCell ref="H227:J227"/>
    <mergeCell ref="H221:J221"/>
    <mergeCell ref="G209:N209"/>
    <mergeCell ref="C213:E213"/>
    <mergeCell ref="G213:N213"/>
    <mergeCell ref="C214:E214"/>
    <mergeCell ref="G214:N214"/>
    <mergeCell ref="C215:G215"/>
    <mergeCell ref="H215:J215"/>
    <mergeCell ref="K215:K221"/>
    <mergeCell ref="L215:N221"/>
    <mergeCell ref="H220:J220"/>
    <mergeCell ref="C221:G221"/>
    <mergeCell ref="C222:N222"/>
    <mergeCell ref="O215:O221"/>
    <mergeCell ref="P215:P221"/>
    <mergeCell ref="C216:J216"/>
    <mergeCell ref="D217:G217"/>
    <mergeCell ref="H217:J217"/>
    <mergeCell ref="D218:G218"/>
    <mergeCell ref="H218:J218"/>
    <mergeCell ref="D219:G219"/>
    <mergeCell ref="H219:J219"/>
    <mergeCell ref="D220:G220"/>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P222:P226"/>
    <mergeCell ref="C223:G223"/>
    <mergeCell ref="H223:J223"/>
    <mergeCell ref="K223:K228"/>
    <mergeCell ref="L223:N228"/>
    <mergeCell ref="C224:G224"/>
    <mergeCell ref="H224:J224"/>
    <mergeCell ref="C225:G225"/>
    <mergeCell ref="H225:J225"/>
    <mergeCell ref="C226:E226"/>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H262:N262"/>
    <mergeCell ref="C251:E251"/>
    <mergeCell ref="F251:G251"/>
    <mergeCell ref="C252:E252"/>
    <mergeCell ref="F252:G252"/>
    <mergeCell ref="C253:E253"/>
    <mergeCell ref="F253:G253"/>
    <mergeCell ref="C247:J247"/>
    <mergeCell ref="C248:E248"/>
    <mergeCell ref="F248:K248"/>
    <mergeCell ref="C249:N249"/>
    <mergeCell ref="C250:E250"/>
    <mergeCell ref="F250:G250"/>
    <mergeCell ref="H250:H255"/>
    <mergeCell ref="I250:N255"/>
    <mergeCell ref="C254:E254"/>
    <mergeCell ref="F254:G254"/>
    <mergeCell ref="C255:E255"/>
    <mergeCell ref="F255:G255"/>
    <mergeCell ref="C256:F256"/>
    <mergeCell ref="I256:N256"/>
    <mergeCell ref="H260:N260"/>
    <mergeCell ref="C261:E261"/>
    <mergeCell ref="C262:E262"/>
    <mergeCell ref="O249:O255"/>
    <mergeCell ref="P249:P255"/>
    <mergeCell ref="H261:N261"/>
    <mergeCell ref="C263:E263"/>
    <mergeCell ref="G263:G267"/>
    <mergeCell ref="H263:M263"/>
    <mergeCell ref="C257:E257"/>
    <mergeCell ref="G257:G258"/>
    <mergeCell ref="H257:N258"/>
    <mergeCell ref="O263:O267"/>
    <mergeCell ref="P263:P267"/>
    <mergeCell ref="C264:E264"/>
    <mergeCell ref="H264:M264"/>
    <mergeCell ref="C265:E265"/>
    <mergeCell ref="H265:M265"/>
    <mergeCell ref="C266:E266"/>
    <mergeCell ref="H266:M266"/>
    <mergeCell ref="C267:E267"/>
    <mergeCell ref="H267:M267"/>
    <mergeCell ref="O257:O262"/>
    <mergeCell ref="P257:P262"/>
    <mergeCell ref="C258:E258"/>
    <mergeCell ref="C259:N259"/>
    <mergeCell ref="C260:E260"/>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C329:G329"/>
    <mergeCell ref="H329:I329"/>
    <mergeCell ref="J329:K329"/>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H341:I341"/>
    <mergeCell ref="J341:K341"/>
    <mergeCell ref="D339:I339"/>
    <mergeCell ref="J339:K339"/>
    <mergeCell ref="D340:G340"/>
    <mergeCell ref="H340:I340"/>
    <mergeCell ref="J340:K340"/>
    <mergeCell ref="D334:G334"/>
    <mergeCell ref="H334:I334"/>
    <mergeCell ref="J334:K334"/>
    <mergeCell ref="H335:I335"/>
    <mergeCell ref="J335:K335"/>
    <mergeCell ref="D336:I336"/>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O374:O37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H328:I328"/>
    <mergeCell ref="C337:K337"/>
    <mergeCell ref="D338:I338"/>
    <mergeCell ref="J338:K338"/>
    <mergeCell ref="C373:G373"/>
    <mergeCell ref="J373:N373"/>
    <mergeCell ref="C374:G374"/>
    <mergeCell ref="J374:N374"/>
    <mergeCell ref="C376:G376"/>
    <mergeCell ref="H376:I376"/>
    <mergeCell ref="J376:J377"/>
    <mergeCell ref="K376:N377"/>
    <mergeCell ref="K380:N380"/>
    <mergeCell ref="B388:O388"/>
    <mergeCell ref="C386:G386"/>
    <mergeCell ref="H386:I386"/>
    <mergeCell ref="K386:N386"/>
    <mergeCell ref="C387:G387"/>
    <mergeCell ref="H387:I387"/>
    <mergeCell ref="K387:N387"/>
    <mergeCell ref="C384:G384"/>
    <mergeCell ref="H384:I384"/>
    <mergeCell ref="K384:N384"/>
    <mergeCell ref="C385:G385"/>
    <mergeCell ref="H385:I385"/>
    <mergeCell ref="K385:N385"/>
    <mergeCell ref="O380:P387"/>
    <mergeCell ref="C381:G381"/>
    <mergeCell ref="H381:I381"/>
    <mergeCell ref="C382:G382"/>
    <mergeCell ref="H382:I382"/>
    <mergeCell ref="J382:J383"/>
    <mergeCell ref="K382:N382"/>
    <mergeCell ref="D383:G383"/>
    <mergeCell ref="H383:I383"/>
    <mergeCell ref="K383:N383"/>
    <mergeCell ref="O376:O377"/>
    <mergeCell ref="P376:P377"/>
    <mergeCell ref="C377:G377"/>
    <mergeCell ref="H377:I377"/>
    <mergeCell ref="K381:N381"/>
    <mergeCell ref="B378:G378"/>
    <mergeCell ref="H378:N378"/>
    <mergeCell ref="O378:P378"/>
    <mergeCell ref="B379:P379"/>
    <mergeCell ref="C380:G380"/>
    <mergeCell ref="H380:I380"/>
  </mergeCells>
  <conditionalFormatting sqref="F8">
    <cfRule type="containsBlanks" dxfId="3308" priority="168">
      <formula>LEN(TRIM(F8))=0</formula>
    </cfRule>
    <cfRule type="expression" dxfId="3307" priority="169">
      <formula>$N$13="No"</formula>
    </cfRule>
    <cfRule type="expression" dxfId="3306" priority="170">
      <formula>$N$13="Not applicable"</formula>
    </cfRule>
    <cfRule type="expression" dxfId="3305" priority="171">
      <formula>$N$13="Don't know"</formula>
    </cfRule>
    <cfRule type="expression" dxfId="3304" priority="172">
      <formula>$F$16="Not applicable"</formula>
    </cfRule>
    <cfRule type="expression" dxfId="3303" priority="173">
      <formula>$F$16="Don't know"</formula>
    </cfRule>
    <cfRule type="expression" dxfId="3302" priority="174">
      <formula>$F$16="No"</formula>
    </cfRule>
  </conditionalFormatting>
  <conditionalFormatting sqref="F47">
    <cfRule type="expression" dxfId="3301" priority="128">
      <formula>$N$13="No"</formula>
    </cfRule>
    <cfRule type="expression" dxfId="3300" priority="129">
      <formula>$N$13="Not applicable"</formula>
    </cfRule>
    <cfRule type="expression" dxfId="3299" priority="130">
      <formula>$N$13="Don't know"</formula>
    </cfRule>
  </conditionalFormatting>
  <conditionalFormatting sqref="F73:F75">
    <cfRule type="containsBlanks" dxfId="3298" priority="123">
      <formula>LEN(TRIM(F73))=0</formula>
    </cfRule>
  </conditionalFormatting>
  <conditionalFormatting sqref="F77:F80">
    <cfRule type="containsBlanks" dxfId="3297" priority="122">
      <formula>LEN(TRIM(F77))=0</formula>
    </cfRule>
  </conditionalFormatting>
  <conditionalFormatting sqref="F168:F178">
    <cfRule type="containsBlanks" dxfId="3296" priority="117">
      <formula>LEN(TRIM(F168))=0</formula>
    </cfRule>
  </conditionalFormatting>
  <conditionalFormatting sqref="F257:F258">
    <cfRule type="containsBlanks" dxfId="3295" priority="144">
      <formula>LEN(TRIM(F257))=0</formula>
    </cfRule>
  </conditionalFormatting>
  <conditionalFormatting sqref="F258">
    <cfRule type="expression" dxfId="3294" priority="27">
      <formula>#REF!="Sim"</formula>
    </cfRule>
  </conditionalFormatting>
  <conditionalFormatting sqref="F260:F267">
    <cfRule type="containsBlanks" dxfId="3293" priority="26">
      <formula>LEN(TRIM(F260))=0</formula>
    </cfRule>
  </conditionalFormatting>
  <conditionalFormatting sqref="F264:F267">
    <cfRule type="expression" dxfId="3292" priority="25">
      <formula>$F$263="Não"</formula>
    </cfRule>
  </conditionalFormatting>
  <conditionalFormatting sqref="F47:H47">
    <cfRule type="containsBlanks" dxfId="3291" priority="131">
      <formula>LEN(TRIM(F47))=0</formula>
    </cfRule>
  </conditionalFormatting>
  <conditionalFormatting sqref="F86:J89">
    <cfRule type="expression" dxfId="3290" priority="72">
      <formula>OR($H$84="Não",$H$84="Não sei")</formula>
    </cfRule>
    <cfRule type="containsBlanks" dxfId="3289" priority="73">
      <formula>LEN(TRIM(F86))=0</formula>
    </cfRule>
  </conditionalFormatting>
  <conditionalFormatting sqref="F45:M45">
    <cfRule type="expression" dxfId="3288" priority="76">
      <formula>OR($I$42="Não",$I$42="Não sei")</formula>
    </cfRule>
    <cfRule type="containsBlanks" dxfId="3287" priority="77">
      <formula>LEN(TRIM(F45))=0</formula>
    </cfRule>
  </conditionalFormatting>
  <conditionalFormatting sqref="F47:M47">
    <cfRule type="expression" dxfId="3286" priority="3">
      <formula>OR($I$42="Não",$I$42="Não sei")</formula>
    </cfRule>
  </conditionalFormatting>
  <conditionalFormatting sqref="F52:M56">
    <cfRule type="containsBlanks" dxfId="3285" priority="75">
      <formula>LEN(TRIM(F52))=0</formula>
    </cfRule>
  </conditionalFormatting>
  <conditionalFormatting sqref="F8:N8 K19:N23">
    <cfRule type="expression" dxfId="3284" priority="103">
      <formula>OR($I$6="Não",$I$6="Não sei")</formula>
    </cfRule>
  </conditionalFormatting>
  <conditionalFormatting sqref="G39">
    <cfRule type="expression" dxfId="3283" priority="79">
      <formula>$J$35="Não"</formula>
    </cfRule>
  </conditionalFormatting>
  <conditionalFormatting sqref="G139">
    <cfRule type="containsBlanks" dxfId="3282" priority="121">
      <formula>LEN(TRIM(G139))=0</formula>
    </cfRule>
  </conditionalFormatting>
  <conditionalFormatting sqref="G151:G153 J151:J153">
    <cfRule type="containsBlanks" dxfId="3281" priority="63">
      <formula>LEN(TRIM(G151))=0</formula>
    </cfRule>
  </conditionalFormatting>
  <conditionalFormatting sqref="G154:G164">
    <cfRule type="containsBlanks" dxfId="3280" priority="58">
      <formula>LEN(TRIM(G154))=0</formula>
    </cfRule>
  </conditionalFormatting>
  <conditionalFormatting sqref="G256">
    <cfRule type="containsBlanks" dxfId="3279" priority="151">
      <formula>LEN(TRIM(G256))=0</formula>
    </cfRule>
  </conditionalFormatting>
  <conditionalFormatting sqref="G269">
    <cfRule type="containsBlanks" dxfId="3278" priority="116">
      <formula>LEN(TRIM(G269))=0</formula>
    </cfRule>
  </conditionalFormatting>
  <conditionalFormatting sqref="G271">
    <cfRule type="expression" dxfId="3277" priority="23">
      <formula>OR($G$269="Não",$G$269="Não sei")</formula>
    </cfRule>
    <cfRule type="containsBlanks" dxfId="3276" priority="24">
      <formula>LEN(TRIM(G271))=0</formula>
    </cfRule>
  </conditionalFormatting>
  <conditionalFormatting sqref="G151:I151">
    <cfRule type="expression" dxfId="3275" priority="62">
      <formula>OR($I$94="Não",$I$94="Não sei")</formula>
    </cfRule>
  </conditionalFormatting>
  <conditionalFormatting sqref="G152:I152">
    <cfRule type="expression" dxfId="3274" priority="60">
      <formula>OR($I$97="Não",$I$97="Não sei")</formula>
    </cfRule>
  </conditionalFormatting>
  <conditionalFormatting sqref="G153:I154">
    <cfRule type="expression" dxfId="3273" priority="57">
      <formula>OR($I$100="Não",$I$100="Não sei")</formula>
    </cfRule>
  </conditionalFormatting>
  <conditionalFormatting sqref="G155:I155">
    <cfRule type="expression" dxfId="3272" priority="54">
      <formula>OR($I$103="Não",$I$103="Não sei")</formula>
    </cfRule>
  </conditionalFormatting>
  <conditionalFormatting sqref="G156:I156">
    <cfRule type="expression" dxfId="3271" priority="52">
      <formula>OR($I$106="Não",$I$106="Não sei")</formula>
    </cfRule>
  </conditionalFormatting>
  <conditionalFormatting sqref="G157:I158">
    <cfRule type="expression" dxfId="3270" priority="50">
      <formula>OR($I$109="Não",$I$109="Não sei")</formula>
    </cfRule>
  </conditionalFormatting>
  <conditionalFormatting sqref="G159:I159">
    <cfRule type="expression" dxfId="3269" priority="48">
      <formula>OR($I$115="Não",$I$115="Não sei")</formula>
    </cfRule>
  </conditionalFormatting>
  <conditionalFormatting sqref="G160:I160">
    <cfRule type="expression" dxfId="3268" priority="47">
      <formula>OR($I$118="Não",$I$118="Não sei")</formula>
    </cfRule>
  </conditionalFormatting>
  <conditionalFormatting sqref="G161:I161">
    <cfRule type="expression" dxfId="3267" priority="45">
      <formula>OR($I$121="Não",$I$121="Não sei")</formula>
    </cfRule>
  </conditionalFormatting>
  <conditionalFormatting sqref="G162:I162">
    <cfRule type="expression" dxfId="3266" priority="44">
      <formula>OR($I$124="Não",$I$124="Não sei")</formula>
    </cfRule>
  </conditionalFormatting>
  <conditionalFormatting sqref="G163:I163">
    <cfRule type="expression" dxfId="3265" priority="43">
      <formula>OR($I$127="Não",$I$127="Não sei")</formula>
    </cfRule>
  </conditionalFormatting>
  <conditionalFormatting sqref="G164:I164">
    <cfRule type="expression" dxfId="3264" priority="42">
      <formula>OR($I$130="Não",$I$130="Não sei")</formula>
    </cfRule>
  </conditionalFormatting>
  <conditionalFormatting sqref="G39:J39 H38:J38">
    <cfRule type="containsBlanks" dxfId="3263" priority="80">
      <formula>LEN(TRIM(G38))=0</formula>
    </cfRule>
  </conditionalFormatting>
  <conditionalFormatting sqref="G71:J71">
    <cfRule type="containsBlanks" dxfId="3262" priority="152">
      <formula>LEN(TRIM(G71))=0</formula>
    </cfRule>
  </conditionalFormatting>
  <conditionalFormatting sqref="G95:J96 G98:J99 G101:J102 G104:J105 G107:J108 G110:J111 G113:J114 G116:J117 G119:J120 G122:J123 G125:J126 G128:J129 G131:J132">
    <cfRule type="containsBlanks" dxfId="3261" priority="104">
      <formula>LEN(TRIM(G95))=0</formula>
    </cfRule>
  </conditionalFormatting>
  <conditionalFormatting sqref="H25:H26">
    <cfRule type="containsBlanks" dxfId="3260" priority="145">
      <formula>LEN(TRIM(H25))=0</formula>
    </cfRule>
  </conditionalFormatting>
  <conditionalFormatting sqref="H29:H32 H84 O279 O282 H286:I287 K286:L287 H290:I292 K290:L295 I293 H294:I295 H297:I297 K297:L297 I298 O304:O305 O310 O314 O317">
    <cfRule type="containsBlanks" dxfId="3259" priority="175">
      <formula>LEN(TRIM(H29))=0</formula>
    </cfRule>
  </conditionalFormatting>
  <conditionalFormatting sqref="H142:H145">
    <cfRule type="expression" dxfId="3258" priority="66">
      <formula>#REF!="Don't know"</formula>
    </cfRule>
    <cfRule type="expression" dxfId="3257" priority="67">
      <formula>#REF!="No"</formula>
    </cfRule>
    <cfRule type="containsBlanks" dxfId="3256" priority="68">
      <formula>LEN(TRIM(H142))=0</formula>
    </cfRule>
  </conditionalFormatting>
  <conditionalFormatting sqref="H147">
    <cfRule type="expression" dxfId="3255" priority="118">
      <formula>#REF!="Don't know"</formula>
    </cfRule>
    <cfRule type="expression" dxfId="3254" priority="119">
      <formula>#REF!="No"</formula>
    </cfRule>
    <cfRule type="containsBlanks" dxfId="3253" priority="120">
      <formula>LEN(TRIM(H147))=0</formula>
    </cfRule>
  </conditionalFormatting>
  <conditionalFormatting sqref="H215">
    <cfRule type="containsBlanks" dxfId="3252" priority="157">
      <formula>LEN(TRIM(H215))=0</formula>
    </cfRule>
    <cfRule type="expression" dxfId="3251" priority="158">
      <formula>#REF!="Don't know"</formula>
    </cfRule>
    <cfRule type="expression" dxfId="3250" priority="159">
      <formula>#REF!="No"</formula>
    </cfRule>
  </conditionalFormatting>
  <conditionalFormatting sqref="H217:H221">
    <cfRule type="containsBlanks" dxfId="3249" priority="35">
      <formula>LEN(TRIM(H217))=0</formula>
    </cfRule>
    <cfRule type="expression" dxfId="3248" priority="36">
      <formula>$H$148="Don't know"</formula>
    </cfRule>
    <cfRule type="expression" dxfId="3247" priority="37">
      <formula>$H$148="no"</formula>
    </cfRule>
  </conditionalFormatting>
  <conditionalFormatting sqref="H223:H225">
    <cfRule type="containsBlanks" dxfId="3246" priority="33">
      <formula>LEN(TRIM(H223))=0</formula>
    </cfRule>
  </conditionalFormatting>
  <conditionalFormatting sqref="H227">
    <cfRule type="containsBlanks" dxfId="3245" priority="31">
      <formula>LEN(TRIM(H227))=0</formula>
    </cfRule>
  </conditionalFormatting>
  <conditionalFormatting sqref="H230">
    <cfRule type="containsBlanks" dxfId="3244" priority="30">
      <formula>LEN(TRIM(H230))=0</formula>
    </cfRule>
  </conditionalFormatting>
  <conditionalFormatting sqref="H304:H305">
    <cfRule type="containsBlanks" dxfId="3243" priority="22">
      <formula>LEN(TRIM(H304))=0</formula>
    </cfRule>
  </conditionalFormatting>
  <conditionalFormatting sqref="H315">
    <cfRule type="containsBlanks" dxfId="3242" priority="21">
      <formula>LEN(TRIM(H315))=0</formula>
    </cfRule>
  </conditionalFormatting>
  <conditionalFormatting sqref="H38:J38 G39:J39">
    <cfRule type="expression" dxfId="3241" priority="78">
      <formula>OR($J$35="Não",$J$35="Não sei")</formula>
    </cfRule>
  </conditionalFormatting>
  <conditionalFormatting sqref="H142:J144">
    <cfRule type="expression" dxfId="3240" priority="65">
      <formula>OR($G$139="Não",$G$139="Não sei")</formula>
    </cfRule>
  </conditionalFormatting>
  <conditionalFormatting sqref="H146:J146">
    <cfRule type="expression" dxfId="3239" priority="64">
      <formula>OR($H$145="Não",$H$145="Não sei")</formula>
    </cfRule>
  </conditionalFormatting>
  <conditionalFormatting sqref="H217:J221">
    <cfRule type="expression" dxfId="3238" priority="34">
      <formula>OR($H$215="Não",$H$215="Não sei")</formula>
    </cfRule>
  </conditionalFormatting>
  <conditionalFormatting sqref="H225:J225">
    <cfRule type="expression" dxfId="3237" priority="32">
      <formula>AND($H$223="Não",$H$224="Não")</formula>
    </cfRule>
  </conditionalFormatting>
  <conditionalFormatting sqref="H230:J231">
    <cfRule type="expression" dxfId="3236" priority="29">
      <formula>AND($H$223="Não",$H$224="Não")</formula>
    </cfRule>
  </conditionalFormatting>
  <conditionalFormatting sqref="H231:J231">
    <cfRule type="expression" dxfId="3235" priority="28">
      <formula>OR($H$230="No","Don't know")</formula>
    </cfRule>
  </conditionalFormatting>
  <conditionalFormatting sqref="H315:J315">
    <cfRule type="expression" dxfId="3234" priority="20">
      <formula>OR($H$314="Não",$H$314="Não sei")</formula>
    </cfRule>
  </conditionalFormatting>
  <conditionalFormatting sqref="I6">
    <cfRule type="expression" dxfId="3233" priority="99">
      <formula>$N$13="No"</formula>
    </cfRule>
    <cfRule type="expression" dxfId="3232" priority="100">
      <formula>$N$13="Not applicable"</formula>
    </cfRule>
    <cfRule type="expression" dxfId="3231" priority="101">
      <formula>$N$13="Don't know"</formula>
    </cfRule>
    <cfRule type="containsBlanks" dxfId="3230" priority="102">
      <formula>LEN(TRIM(I6))=0</formula>
    </cfRule>
  </conditionalFormatting>
  <conditionalFormatting sqref="I10:I20">
    <cfRule type="expression" dxfId="3229" priority="96">
      <formula>$N$13="No"</formula>
    </cfRule>
    <cfRule type="expression" dxfId="3228" priority="97">
      <formula>$N$13="Not applicable"</formula>
    </cfRule>
    <cfRule type="expression" dxfId="3227" priority="98">
      <formula>$N$13="Don't know"</formula>
    </cfRule>
  </conditionalFormatting>
  <conditionalFormatting sqref="I10:I23">
    <cfRule type="expression" dxfId="3226" priority="94">
      <formula>OR($I$6="Não",$I$6="Não sei")</formula>
    </cfRule>
    <cfRule type="containsBlanks" dxfId="3225" priority="95">
      <formula>LEN(TRIM(I10))=0</formula>
    </cfRule>
  </conditionalFormatting>
  <conditionalFormatting sqref="I21">
    <cfRule type="expression" dxfId="3224" priority="153">
      <formula>$M$13="No"</formula>
    </cfRule>
    <cfRule type="expression" dxfId="3223" priority="154">
      <formula>$M$13="Not applicable"</formula>
    </cfRule>
    <cfRule type="expression" dxfId="3222" priority="155">
      <formula>$M$13="Don't know"</formula>
    </cfRule>
  </conditionalFormatting>
  <conditionalFormatting sqref="I22:I23">
    <cfRule type="expression" dxfId="3221" priority="140">
      <formula>$N$13="No"</formula>
    </cfRule>
    <cfRule type="expression" dxfId="3220" priority="141">
      <formula>$N$13="Not applicable"</formula>
    </cfRule>
    <cfRule type="expression" dxfId="3219" priority="142">
      <formula>$N$13="Don't know"</formula>
    </cfRule>
  </conditionalFormatting>
  <conditionalFormatting sqref="I23">
    <cfRule type="expression" dxfId="3218" priority="81">
      <formula>OR($I$22="Não",$I$22="Não sei")</formula>
    </cfRule>
  </conditionalFormatting>
  <conditionalFormatting sqref="I42">
    <cfRule type="expression" dxfId="3217" priority="132">
      <formula>$N$13="No"</formula>
    </cfRule>
    <cfRule type="expression" dxfId="3216" priority="133">
      <formula>$N$13="Not applicable"</formula>
    </cfRule>
    <cfRule type="expression" dxfId="3215" priority="134">
      <formula>$N$13="Don't know"</formula>
    </cfRule>
    <cfRule type="containsBlanks" dxfId="3214" priority="135">
      <formula>LEN(TRIM(I42))=0</formula>
    </cfRule>
  </conditionalFormatting>
  <conditionalFormatting sqref="I47:M47">
    <cfRule type="containsBlanks" dxfId="3213" priority="4">
      <formula>LEN(TRIM(I47))=0</formula>
    </cfRule>
  </conditionalFormatting>
  <conditionalFormatting sqref="J25:J28">
    <cfRule type="containsBlanks" dxfId="3212" priority="82">
      <formula>LEN(TRIM(J25))=0</formula>
    </cfRule>
  </conditionalFormatting>
  <conditionalFormatting sqref="J33">
    <cfRule type="expression" dxfId="3211" priority="136">
      <formula>$N$13="No"</formula>
    </cfRule>
    <cfRule type="expression" dxfId="3210" priority="137">
      <formula>$N$13="Not applicable"</formula>
    </cfRule>
    <cfRule type="expression" dxfId="3209" priority="138">
      <formula>$N$13="Don't know"</formula>
    </cfRule>
    <cfRule type="containsBlanks" dxfId="3208" priority="139">
      <formula>LEN(TRIM(J33))=0</formula>
    </cfRule>
  </conditionalFormatting>
  <conditionalFormatting sqref="J35">
    <cfRule type="containsBlanks" dxfId="3207" priority="166">
      <formula>LEN(TRIM(J35))=0</formula>
    </cfRule>
  </conditionalFormatting>
  <conditionalFormatting sqref="J67:J70">
    <cfRule type="containsBlanks" dxfId="3206" priority="124">
      <formula>LEN(TRIM(J67))=0</formula>
    </cfRule>
    <cfRule type="expression" dxfId="3205" priority="125">
      <formula>$N$13="No"</formula>
    </cfRule>
    <cfRule type="expression" dxfId="3204" priority="126">
      <formula>$N$13="Not applicable"</formula>
    </cfRule>
    <cfRule type="expression" dxfId="3203" priority="127">
      <formula>$N$13="Don't know"</formula>
    </cfRule>
  </conditionalFormatting>
  <conditionalFormatting sqref="J154:J165">
    <cfRule type="containsBlanks" dxfId="3202" priority="56">
      <formula>LEN(TRIM(J154))=0</formula>
    </cfRule>
  </conditionalFormatting>
  <conditionalFormatting sqref="J330">
    <cfRule type="containsBlanks" dxfId="3201" priority="149">
      <formula>LEN(TRIM(J330))=0</formula>
    </cfRule>
  </conditionalFormatting>
  <conditionalFormatting sqref="J336">
    <cfRule type="containsBlanks" dxfId="3200" priority="115">
      <formula>LEN(TRIM(J336))=0</formula>
    </cfRule>
  </conditionalFormatting>
  <conditionalFormatting sqref="J338:J339">
    <cfRule type="containsBlanks" dxfId="3199" priority="114">
      <formula>LEN(TRIM(J338))=0</formula>
    </cfRule>
  </conditionalFormatting>
  <conditionalFormatting sqref="J342">
    <cfRule type="containsBlanks" dxfId="3198" priority="113">
      <formula>LEN(TRIM(J342))=0</formula>
    </cfRule>
  </conditionalFormatting>
  <conditionalFormatting sqref="J348">
    <cfRule type="containsBlanks" dxfId="3197" priority="112">
      <formula>LEN(TRIM(J348))=0</formula>
    </cfRule>
  </conditionalFormatting>
  <conditionalFormatting sqref="J350:J351">
    <cfRule type="containsBlanks" dxfId="3196" priority="111">
      <formula>LEN(TRIM(J350))=0</formula>
    </cfRule>
  </conditionalFormatting>
  <conditionalFormatting sqref="J354">
    <cfRule type="containsBlanks" dxfId="3195" priority="110">
      <formula>LEN(TRIM(J354))=0</formula>
    </cfRule>
  </conditionalFormatting>
  <conditionalFormatting sqref="J360">
    <cfRule type="containsBlanks" dxfId="3194" priority="108">
      <formula>LEN(TRIM(J360))=0</formula>
    </cfRule>
  </conditionalFormatting>
  <conditionalFormatting sqref="J368:J369">
    <cfRule type="containsBlanks" dxfId="3193" priority="109">
      <formula>LEN(TRIM(J368))=0</formula>
    </cfRule>
  </conditionalFormatting>
  <conditionalFormatting sqref="J372">
    <cfRule type="containsBlanks" dxfId="3192" priority="107">
      <formula>LEN(TRIM(J372))=0</formula>
    </cfRule>
  </conditionalFormatting>
  <conditionalFormatting sqref="J151:L151">
    <cfRule type="expression" dxfId="3191" priority="61">
      <formula>OR($G$94="Não",$G$94="Não sei")</formula>
    </cfRule>
  </conditionalFormatting>
  <conditionalFormatting sqref="J152:L152">
    <cfRule type="expression" dxfId="3190" priority="59">
      <formula>OR($G$97="Não",$G$97="Não sei")</formula>
    </cfRule>
  </conditionalFormatting>
  <conditionalFormatting sqref="J153:L154">
    <cfRule type="expression" dxfId="3189" priority="55">
      <formula>OR($G$100="Não",$G$100="Não sei")</formula>
    </cfRule>
  </conditionalFormatting>
  <conditionalFormatting sqref="J155:L155">
    <cfRule type="expression" dxfId="3188" priority="53">
      <formula>OR($G$103="Não",$G$103="Não sei")</formula>
    </cfRule>
  </conditionalFormatting>
  <conditionalFormatting sqref="J156:L156">
    <cfRule type="expression" dxfId="3187" priority="51">
      <formula>OR($G$106="Não",$G$106="Não sei")</formula>
    </cfRule>
  </conditionalFormatting>
  <conditionalFormatting sqref="J157:L159">
    <cfRule type="expression" dxfId="3186" priority="49">
      <formula>OR($G$109="Não",$G$109="Não sei")</formula>
    </cfRule>
  </conditionalFormatting>
  <conditionalFormatting sqref="J160:L161">
    <cfRule type="expression" dxfId="3185" priority="46">
      <formula>OR($G$118="Não",$G$118="Não sei")</formula>
    </cfRule>
  </conditionalFormatting>
  <conditionalFormatting sqref="J162:L165">
    <cfRule type="expression" dxfId="3184" priority="1">
      <formula>OR($G$124="Não",$G$124="Não sei")</formula>
    </cfRule>
  </conditionalFormatting>
  <conditionalFormatting sqref="J139:N139">
    <cfRule type="expression" dxfId="3183" priority="71">
      <formula>OR($G$139="Não",$G$139="Não sei")</formula>
    </cfRule>
  </conditionalFormatting>
  <conditionalFormatting sqref="K94">
    <cfRule type="expression" dxfId="3182" priority="18">
      <formula>OR($H$84="Não",$H$84="Não sei")</formula>
    </cfRule>
  </conditionalFormatting>
  <conditionalFormatting sqref="K97">
    <cfRule type="expression" dxfId="3181" priority="17">
      <formula>OR($H$84="Não",$H$84="Não sei")</formula>
    </cfRule>
  </conditionalFormatting>
  <conditionalFormatting sqref="K100">
    <cfRule type="expression" dxfId="3180" priority="16">
      <formula>OR($H$84="Não",$H$84="Não sei")</formula>
    </cfRule>
  </conditionalFormatting>
  <conditionalFormatting sqref="K103">
    <cfRule type="expression" dxfId="3179" priority="15">
      <formula>OR($H$84="Não",$H$84="Não sei")</formula>
    </cfRule>
  </conditionalFormatting>
  <conditionalFormatting sqref="K106">
    <cfRule type="expression" dxfId="3178" priority="14">
      <formula>OR($H$84="Não",$H$84="Não sei")</formula>
    </cfRule>
  </conditionalFormatting>
  <conditionalFormatting sqref="K109">
    <cfRule type="expression" dxfId="3177" priority="13">
      <formula>OR($H$84="Não",$H$84="Não sei")</formula>
    </cfRule>
  </conditionalFormatting>
  <conditionalFormatting sqref="K112">
    <cfRule type="expression" dxfId="3176" priority="12">
      <formula>OR($H$84="Não",$H$84="Não sei")</formula>
    </cfRule>
  </conditionalFormatting>
  <conditionalFormatting sqref="K115">
    <cfRule type="expression" dxfId="3175" priority="11">
      <formula>OR($H$84="Não",$H$84="Não sei")</formula>
    </cfRule>
  </conditionalFormatting>
  <conditionalFormatting sqref="K118">
    <cfRule type="expression" dxfId="3174" priority="10">
      <formula>OR($H$84="Não",$H$84="Não sei")</formula>
    </cfRule>
  </conditionalFormatting>
  <conditionalFormatting sqref="K121">
    <cfRule type="expression" dxfId="3173" priority="9">
      <formula>OR($H$84="Não",$H$84="Não sei")</formula>
    </cfRule>
  </conditionalFormatting>
  <conditionalFormatting sqref="K124">
    <cfRule type="expression" dxfId="3172" priority="8">
      <formula>OR($H$84="Não",$H$84="Não sei")</formula>
    </cfRule>
  </conditionalFormatting>
  <conditionalFormatting sqref="K127">
    <cfRule type="expression" dxfId="3171" priority="7">
      <formula>OR($H$84="Não",$H$84="Não sei")</formula>
    </cfRule>
  </conditionalFormatting>
  <conditionalFormatting sqref="K130">
    <cfRule type="expression" dxfId="3170" priority="6">
      <formula>OR($H$84="Não",$H$84="Não sei")</formula>
    </cfRule>
  </conditionalFormatting>
  <conditionalFormatting sqref="K141 K223">
    <cfRule type="containsBlanks" dxfId="3169" priority="167">
      <formula>LEN(TRIM(K141))=0</formula>
    </cfRule>
  </conditionalFormatting>
  <conditionalFormatting sqref="K141">
    <cfRule type="expression" dxfId="3168" priority="164">
      <formula>#REF!="Don't know"</formula>
    </cfRule>
    <cfRule type="expression" dxfId="3167" priority="165">
      <formula>#REF!="No"</formula>
    </cfRule>
  </conditionalFormatting>
  <conditionalFormatting sqref="K247">
    <cfRule type="containsBlanks" dxfId="3166" priority="163">
      <formula>LEN(TRIM(K247))=0</formula>
    </cfRule>
  </conditionalFormatting>
  <conditionalFormatting sqref="K19:N23">
    <cfRule type="containsBlanks" dxfId="3165" priority="148">
      <formula>LEN(TRIM(K19))=0</formula>
    </cfRule>
  </conditionalFormatting>
  <conditionalFormatting sqref="L10">
    <cfRule type="expression" dxfId="3164" priority="93">
      <formula>OR($I$6="Não",$I$6="Não sei")</formula>
    </cfRule>
  </conditionalFormatting>
  <conditionalFormatting sqref="L33">
    <cfRule type="containsBlanks" dxfId="3163" priority="2">
      <formula>LEN(TRIM(L33))=0</formula>
    </cfRule>
  </conditionalFormatting>
  <conditionalFormatting sqref="L168:L178">
    <cfRule type="containsBlanks" dxfId="3162" priority="39">
      <formula>LEN(TRIM(L168))=0</formula>
    </cfRule>
    <cfRule type="expression" dxfId="3161" priority="40">
      <formula>$F$225="Don't know"</formula>
    </cfRule>
    <cfRule type="expression" dxfId="3160" priority="41">
      <formula>$F$225="No"</formula>
    </cfRule>
  </conditionalFormatting>
  <conditionalFormatting sqref="L10:N10">
    <cfRule type="expression" dxfId="3159" priority="92">
      <formula>OR($I$10="Não",$I$10="Não sei")</formula>
    </cfRule>
  </conditionalFormatting>
  <conditionalFormatting sqref="L11:N11">
    <cfRule type="expression" dxfId="3158" priority="91">
      <formula>OR($I$11="Não",$I$11="Não sei")</formula>
    </cfRule>
  </conditionalFormatting>
  <conditionalFormatting sqref="L11:N18">
    <cfRule type="expression" dxfId="3157" priority="83">
      <formula>OR($I$6="Não",$I$6="Não sei")</formula>
    </cfRule>
  </conditionalFormatting>
  <conditionalFormatting sqref="L12:N12">
    <cfRule type="expression" dxfId="3156" priority="90">
      <formula>OR($I$12="Não",$I$12="Não sei")</formula>
    </cfRule>
  </conditionalFormatting>
  <conditionalFormatting sqref="L13:N13">
    <cfRule type="expression" dxfId="3155" priority="89">
      <formula>OR($I$13="Não",$I$13="Não sei")</formula>
    </cfRule>
  </conditionalFormatting>
  <conditionalFormatting sqref="L14:N14">
    <cfRule type="expression" dxfId="3154" priority="88">
      <formula>OR($I$14="Não",$I$14="Não sei")</formula>
    </cfRule>
  </conditionalFormatting>
  <conditionalFormatting sqref="L15:N15">
    <cfRule type="expression" dxfId="3153" priority="87">
      <formula>OR($I$15="Não",$I$15="Não sei")</formula>
    </cfRule>
  </conditionalFormatting>
  <conditionalFormatting sqref="L16:N16">
    <cfRule type="expression" dxfId="3152" priority="86">
      <formula>OR($I$16="Não",$I$16="Não sei")</formula>
    </cfRule>
  </conditionalFormatting>
  <conditionalFormatting sqref="L17:N17">
    <cfRule type="expression" dxfId="3151" priority="84">
      <formula>OR($I$17="Nenhum dos dois",$I$17="Não sei")</formula>
    </cfRule>
  </conditionalFormatting>
  <conditionalFormatting sqref="L18:N18">
    <cfRule type="expression" dxfId="3150" priority="85">
      <formula>OR($I$18="Não",$I$18="Não sei")</formula>
    </cfRule>
  </conditionalFormatting>
  <conditionalFormatting sqref="L168:N178">
    <cfRule type="expression" dxfId="3149" priority="38">
      <formula>OR($F168="Não",$F168="Não sei")</formula>
    </cfRule>
  </conditionalFormatting>
  <conditionalFormatting sqref="M52:M56">
    <cfRule type="expression" dxfId="3148" priority="74">
      <formula>OR($I$42="Não",$I$42="Não sei")</formula>
    </cfRule>
  </conditionalFormatting>
  <conditionalFormatting sqref="O25:O28">
    <cfRule type="containsBlanks" dxfId="3147" priority="106">
      <formula>LEN(TRIM(O25))=0</formula>
    </cfRule>
  </conditionalFormatting>
  <conditionalFormatting sqref="O42">
    <cfRule type="containsBlanks" dxfId="3146" priority="162">
      <formula>LEN(TRIM(O42))=0</formula>
    </cfRule>
  </conditionalFormatting>
  <conditionalFormatting sqref="O44:O49">
    <cfRule type="containsBlanks" dxfId="3145" priority="146">
      <formula>LEN(TRIM(O44))=0</formula>
    </cfRule>
  </conditionalFormatting>
  <conditionalFormatting sqref="O52:O56">
    <cfRule type="containsBlanks" dxfId="3144" priority="5">
      <formula>LEN(TRIM(O52))=0</formula>
    </cfRule>
  </conditionalFormatting>
  <conditionalFormatting sqref="O73">
    <cfRule type="containsBlanks" dxfId="3143" priority="147">
      <formula>LEN(TRIM(O73))=0</formula>
    </cfRule>
  </conditionalFormatting>
  <conditionalFormatting sqref="O167">
    <cfRule type="containsBlanks" dxfId="3142" priority="156">
      <formula>LEN(TRIM(O167))=0</formula>
    </cfRule>
  </conditionalFormatting>
  <conditionalFormatting sqref="O179">
    <cfRule type="containsBlanks" dxfId="3141" priority="160">
      <formula>LEN(TRIM(O179))=0</formula>
    </cfRule>
  </conditionalFormatting>
  <conditionalFormatting sqref="O203">
    <cfRule type="containsBlanks" dxfId="3140" priority="105">
      <formula>LEN(TRIM(O203))=0</formula>
    </cfRule>
  </conditionalFormatting>
  <conditionalFormatting sqref="O227:O228">
    <cfRule type="containsBlanks" dxfId="3139" priority="161">
      <formula>LEN(TRIM(O227))=0</formula>
    </cfRule>
  </conditionalFormatting>
  <conditionalFormatting sqref="O249 O256">
    <cfRule type="containsBlanks" dxfId="3138" priority="150">
      <formula>LEN(TRIM(O249))=0</formula>
    </cfRule>
  </conditionalFormatting>
  <conditionalFormatting sqref="O269:O271">
    <cfRule type="containsBlanks" dxfId="3137" priority="143">
      <formula>LEN(TRIM(O269))=0</formula>
    </cfRule>
  </conditionalFormatting>
  <dataValidations count="76">
    <dataValidation type="list" allowBlank="1" showInputMessage="1" showErrorMessage="1" sqref="G119:J120 G110:J111 G101:J102 G131:J132 G116:J117 F47 I42 F45 J33 I6 J35 H84 G139 H145:J145 H147:J147 G125:J126 F168:F178 G128:J129 G122:J123 H215:J215 G269 H223:H224 G113:J114 G104:J105 H227:J227 G135:J136 G95:J96 G98:J99 G107:J108" xr:uid="{672B75F6-3527-41ED-A74F-D9D3D7BD82A4}">
      <formula1>"Sim, Não, Não sei"</formula1>
    </dataValidation>
    <dataValidation type="list" allowBlank="1" showInputMessage="1" showErrorMessage="1" sqref="H144:J144" xr:uid="{1B517373-1395-41A8-B456-F825ABFBFBF3}">
      <formula1>"Sim - alto nível de implementação, Sim - alguma implementação, Mínima ou nenhuma implementação, Não sei, Não aplicável (nenhuma estratégia)"</formula1>
    </dataValidation>
    <dataValidation type="list" allowBlank="1" showInputMessage="1" showErrorMessage="1" error="Please choose from the dropdown list." prompt="Please select from the dropdown list" sqref="G68:I70" xr:uid="{50445CC7-AD40-4125-927A-22DBCF57503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G256" xr:uid="{C3DCC189-B27F-4824-9A79-0F44AB583EED}">
      <formula1>"0%,1-10%,11-20%,21-30%,31-40%,41-50%,51-60%,61-70%,71-80%,81-100%, Não sei, Não aplicável"</formula1>
    </dataValidation>
    <dataValidation allowBlank="1" showInputMessage="1" showErrorMessage="1" error="Please choose from the dropdown list." sqref="K19:N23" xr:uid="{2D44FB91-3A01-4872-9EE7-3665903D70D2}"/>
    <dataValidation type="list" allowBlank="1" showInputMessage="1" showErrorMessage="1" sqref="H315:J315" xr:uid="{F1FA722C-FE81-4C73-9D11-E75D8DFC36D0}">
      <formula1>"Medidas de execução extensivas tomadas,Algumas medidas de execução,Medidas de execução limitadas,Nenhuma medida de execução,Não aplicável (nenhuma constatação merece execução),Não aplicável (nenhuma vigilância de campo conduzida),Não sei"</formula1>
    </dataValidation>
    <dataValidation type="list" allowBlank="1" showInputMessage="1" showErrorMessage="1" sqref="J369:K369 J351:K351 J339:K339" xr:uid="{B3954375-ED0E-482F-8329-A5AA8463856B}">
      <formula1>"0,1,2-3, Mais de 3, Não sei"</formula1>
    </dataValidation>
    <dataValidation type="list" allowBlank="1" showInputMessage="1" showErrorMessage="1" sqref="H31:J31" xr:uid="{433B8EB4-84C3-447E-8D30-4E6FD5F31BCB}">
      <formula1>"Anualmente, Duas vezes por ano, Trimestralmente, Mensalmente, Não sei, Outros"</formula1>
    </dataValidation>
    <dataValidation type="list" allowBlank="1" showInputMessage="1" showErrorMessage="1" error="Please choose from the dropdown list." sqref="I21" xr:uid="{D3023E8C-A49D-40E6-BAE2-17D91E31DB02}">
      <formula1>"0 vezes, 1 vez, 2-3 vezes, 4 ou mais vezes, Não sei"</formula1>
    </dataValidation>
    <dataValidation type="list" allowBlank="1" showInputMessage="1" showErrorMessage="1" sqref="F258 F260:F262 I10:I16 F264:F267 H225 H305:J305 H143:J143 J67:J70 I18:I20 H230:J230 F77:G80 I22:I23 F73:G75 L168:N178" xr:uid="{9A8B58DF-7F13-4FC0-8B04-D1A9E112331C}">
      <formula1>"Sim, Não, Não sei, Não aplicável"</formula1>
    </dataValidation>
    <dataValidation type="list" allowBlank="1" showInputMessage="1" showErrorMessage="1" sqref="G271" xr:uid="{3FFF69DB-C0BA-4130-88B6-9CF398909A39}">
      <formula1>"Sim, Não, Não sei, Não se aplica (não há um LMIS)"</formula1>
    </dataValidation>
    <dataValidation type="list" allowBlank="1" showInputMessage="1" showErrorMessage="1" sqref="H25 J25" xr:uid="{326CF569-FB58-4797-9576-260A6C27C984}">
      <formula1>"Janeiro, Fevereiro, Março, Abril, Maio, Junho, Julho, Agosto, Setembro, Outubro, Novembro, Dezembro"</formula1>
    </dataValidation>
    <dataValidation type="decimal" allowBlank="1" showInputMessage="1" showErrorMessage="1" error="Enter a numeric quantity here only." sqref="K45:L45 K47:L47" xr:uid="{593924DB-C962-476D-942D-809AF1DAD60D}">
      <formula1>0</formula1>
      <formula2>1000000000</formula2>
    </dataValidation>
    <dataValidation type="decimal" allowBlank="1" showInputMessage="1" showErrorMessage="1" error="Introduzir apenas uma quantidade numérica." sqref="K52:L56" xr:uid="{9914B9B0-62DC-4079-8666-E7838250510A}">
      <formula1>0</formula1>
      <formula2>1000000000</formula2>
    </dataValidation>
    <dataValidation type="list" allowBlank="1" showInputMessage="1" showErrorMessage="1" sqref="F52:F56" xr:uid="{0AE26D73-E5F7-47B2-8BB5-5FDC9AC1857F}">
      <formula1>"Em espécie, Dinheiro, Não sei, Não aplicável"</formula1>
    </dataValidation>
    <dataValidation type="list" allowBlank="1" showInputMessage="1" showErrorMessage="1" sqref="G151:L164 J165:L165" xr:uid="{1281F183-DD1E-445C-BADD-59EE388B842B}">
      <formula1>"Agente de saúde comunitário (ou equivalente), Enfermeira Auxiliar, Enfermeira Parteira Auxiliar, Enfermeira, Farmacêutico, Oficial clínico, Médico, Não sei, Não aplicável"</formula1>
    </dataValidation>
    <dataValidation type="list" allowBlank="1" showInputMessage="1" showErrorMessage="1" sqref="J368:K368 J350:K350 J338:K338" xr:uid="{76560C5E-1E1B-419C-AA70-D67FFD0388FC}">
      <formula1>"WHO pré-qualificado, SRA, Ambos WHO-PQ e SRA, Nenhum produto SRA ou WHO-PQ registrado, Não sei"</formula1>
    </dataValidation>
    <dataValidation type="list" allowBlank="1" showInputMessage="1" showErrorMessage="1" sqref="J330:K330 J336:K336 J342:K342 J348:K348 J354:K354 J360:K360 J372:K372" xr:uid="{FD033EF3-B5E5-446C-A1FB-CE0D3812733A}">
      <formula1>"0,1,2 ou mais, Não sei"</formula1>
    </dataValidation>
    <dataValidation type="list" allowBlank="1" showInputMessage="1" showErrorMessage="1" sqref="P7 P270:P271 P28 P258" xr:uid="{E1E5DC85-075A-4B5F-BEBD-302BC1F89029}">
      <formula1>#REF!</formula1>
    </dataValidation>
    <dataValidation type="list" allowBlank="1" showInputMessage="1" showErrorMessage="1" sqref="I17" xr:uid="{7B31E0AE-BCDD-4C05-9F07-A1A207D6DAD7}">
      <formula1>"Ministério das Finanças, Ministério do Planeamento, Nenhum dos dois, Não sei, Não aplicável"</formula1>
    </dataValidation>
    <dataValidation type="list" allowBlank="1" showInputMessage="1" showErrorMessage="1" sqref="J26 H26" xr:uid="{AD92BB12-3434-480C-9BE2-95B99768496D}">
      <formula1>"2017,2018,2019,2020,2021,2022,2023"</formula1>
    </dataValidation>
    <dataValidation type="list" allowBlank="1" showInputMessage="1" showErrorMessage="1" sqref="M45 M47 M52:M56" xr:uid="{6EB865F7-5C15-4C84-866F-87DC20D36473}">
      <formula1>"Compra / P.O. data, Data de embarque, Data de entrega, Outro, Não sei, Não aplicável"</formula1>
    </dataValidation>
    <dataValidation allowBlank="1" showInputMessage="1" showErrorMessage="1" error="Introduza aqui apenas o valor numérico (em USD)." sqref="G47:H47 G38:G39 G45:H45 G52:H56" xr:uid="{2BE6D13E-1917-45CC-8851-1C84B41B49C9}"/>
    <dataValidation type="list" allowBlank="1" showInputMessage="1" showErrorMessage="1" sqref="F263 F257" xr:uid="{C5D366FA-336C-4B8A-A99A-A6C9D021D3FF}">
      <formula1>"Sim, Não"</formula1>
    </dataValidation>
    <dataValidation type="custom" allowBlank="1" showInputMessage="1" showErrorMessage="1" error="Este número deve ser maior ou igual ao número de observações de ruptura de stock (coluna H)." sqref="I290:I295 I286:I287 I297:I298 K293:L293" xr:uid="{0D11331F-4D8E-47C9-82AD-18148A56BF1B}">
      <formula1>I286&gt;=H286</formula1>
    </dataValidation>
    <dataValidation type="custom" operator="lessThanOrEqual" allowBlank="1" showInputMessage="1" showErrorMessage="1" error="Este número não pode exceder o número total de observações do estado do stock (coluna I)." sqref="H286:H287 H294:H295 H290:H292 H297" xr:uid="{9BF313E0-AC9C-40B0-B2AE-9678446333A4}">
      <formula1>H286&lt;=I286</formula1>
    </dataValidation>
    <dataValidation type="custom" allowBlank="1" showInputMessage="1" showErrorMessage="1" error="Este número deve ser maior ou igual ao número total de observações de ruptura de stock  (Coluna K)." sqref="L294:L295 L297 L290:L292 L286:L287" xr:uid="{4C763181-71B8-4FC5-B24B-BD317D906A03}">
      <formula1>L286&gt;=K286</formula1>
    </dataValidation>
    <dataValidation type="custom" allowBlank="1" showInputMessage="1" showErrorMessage="1" error="Este número deve ser inferior ou igual ao número total de SDPs que reportam (observações de stocks) (Coluna L)." sqref="K294:K295 K297 K290:K292 K286:K287" xr:uid="{DD479003-D7CB-4046-AA55-2FA8532F3DD4}">
      <formula1>K286&lt;=L286</formula1>
    </dataValidation>
    <dataValidation type="list" allowBlank="1" showInputMessage="1" showErrorMessage="1" sqref="H304:J304" xr:uid="{921E3907-38D4-47B7-A36A-95A142715314}">
      <formula1>"Sim, Não, Não sei, Não aplicável (Sem NMRA)"</formula1>
    </dataValidation>
    <dataValidation type="list" allowBlank="1" showInputMessage="1" showErrorMessage="1" sqref="H217:J221" xr:uid="{81F53F34-7808-40AB-AC6C-4915EB587ECF}">
      <formula1>"Sim, Não, Não sei,Não aplicável"</formula1>
    </dataValidation>
    <dataValidation type="list" allowBlank="1" showInputMessage="1" showErrorMessage="1" sqref="H29:J29" xr:uid="{2D9251D5-10DB-478A-A341-E39D66BDF583}">
      <formula1>"Governo - Nível Central, Governo - Nível Subnacional, Governo dos EU (USG), UNFPA, Outros donativos, Outros, Não sei"</formula1>
    </dataValidation>
    <dataValidation type="list" allowBlank="1" showInputMessage="1" showErrorMessage="1" sqref="O6:O18" xr:uid="{514C8EC0-BD2C-45E5-BB5B-E31C6E94E823}">
      <formula1>$B$3:$B$5</formula1>
    </dataValidation>
    <dataValidation type="list" allowBlank="1" showInputMessage="1" showErrorMessage="1" sqref="O19" xr:uid="{7A8D4D7A-15A3-4F8D-A3D8-64E67775B636}">
      <formula1>$C$3:$C$5</formula1>
    </dataValidation>
    <dataValidation type="list" allowBlank="1" showInputMessage="1" showErrorMessage="1" sqref="O20" xr:uid="{23195E33-86DC-4507-AB3F-43BCD0477B7E}">
      <formula1>$D$3:$D$4</formula1>
    </dataValidation>
    <dataValidation type="list" allowBlank="1" showInputMessage="1" showErrorMessage="1" sqref="O21:O23" xr:uid="{6AF40E89-4274-4885-991D-C65BE7163AE5}">
      <formula1>$E$3:$E$4</formula1>
    </dataValidation>
    <dataValidation type="list" allowBlank="1" showInputMessage="1" showErrorMessage="1" sqref="O25:O26" xr:uid="{3D64708C-676B-4D2E-BA3C-397A1C998E1D}">
      <formula1>$F$3:$F$6</formula1>
    </dataValidation>
    <dataValidation type="list" allowBlank="1" showInputMessage="1" showErrorMessage="1" sqref="O27:O30" xr:uid="{B8720F9F-E8D5-41AD-810C-11B2D1BBA93E}">
      <formula1>$G$3:$G$6</formula1>
    </dataValidation>
    <dataValidation type="list" allowBlank="1" showInputMessage="1" showErrorMessage="1" sqref="O31:O32" xr:uid="{4C2D3E81-6C58-461B-82C7-69BFDA5881AD}">
      <formula1>$H$3:$H$4</formula1>
    </dataValidation>
    <dataValidation type="list" allowBlank="1" showInputMessage="1" showErrorMessage="1" sqref="O33" xr:uid="{3B1B4AF7-3D06-4613-B352-3EB9FAF8B67D}">
      <formula1>$I$3:$I$4</formula1>
    </dataValidation>
    <dataValidation type="list" allowBlank="1" showInputMessage="1" showErrorMessage="1" sqref="O35 O42" xr:uid="{F30E77A7-0957-476C-8D22-356F28699337}">
      <formula1>$J$3:$J$7</formula1>
    </dataValidation>
    <dataValidation type="list" allowBlank="1" showInputMessage="1" showErrorMessage="1" sqref="O44:O49" xr:uid="{58B98F93-EF68-4798-BEF4-D5C0760ADE7B}">
      <formula1>$K$3:$K$7</formula1>
    </dataValidation>
    <dataValidation type="list" allowBlank="1" showInputMessage="1" showErrorMessage="1" sqref="O52" xr:uid="{72C8D2FE-8768-4683-96F5-166456F05E82}">
      <formula1>$L$3:$L$4</formula1>
    </dataValidation>
    <dataValidation type="list" allowBlank="1" showInputMessage="1" showErrorMessage="1" sqref="O53" xr:uid="{1FCF3169-7274-41F6-AF80-261239B13CD5}">
      <formula1>$M$3:$M$4</formula1>
    </dataValidation>
    <dataValidation type="list" allowBlank="1" showInputMessage="1" showErrorMessage="1" sqref="O54" xr:uid="{D85858FB-E2D2-4C7B-BEFA-C2AA48F8D6E7}">
      <formula1>$N$3:$N$4</formula1>
    </dataValidation>
    <dataValidation type="list" allowBlank="1" showInputMessage="1" showErrorMessage="1" sqref="O55:O56" xr:uid="{EB78DD12-3824-4665-813E-F8C60D04089E}">
      <formula1>$O$3:$O$4</formula1>
    </dataValidation>
    <dataValidation type="list" allowBlank="1" showInputMessage="1" showErrorMessage="1" sqref="O73:O81" xr:uid="{953C2266-3108-49ED-88FC-0F4FF4090D0C}">
      <formula1>$P$3:$P$6</formula1>
    </dataValidation>
    <dataValidation type="list" allowBlank="1" showInputMessage="1" showErrorMessage="1" sqref="O84:O89" xr:uid="{83CCE518-523C-48AE-AE40-99619FD4E042}">
      <formula1>$Q$3:$Q$6</formula1>
    </dataValidation>
    <dataValidation type="list" allowBlank="1" showInputMessage="1" showErrorMessage="1" sqref="O139" xr:uid="{32861563-32DF-4058-8AB6-C6CEB7532808}">
      <formula1>$S$3:$S$4</formula1>
    </dataValidation>
    <dataValidation type="list" allowBlank="1" showInputMessage="1" showErrorMessage="1" sqref="O145:O148" xr:uid="{4BDB5FB1-C778-459A-A770-8B8361ECC76C}">
      <formula1>$T$3:$T$8</formula1>
    </dataValidation>
    <dataValidation type="list" allowBlank="1" showInputMessage="1" showErrorMessage="1" sqref="O150:O165" xr:uid="{CF560834-C9E2-4F54-B5E3-4FF4EE1F6023}">
      <formula1>$U$3:$U$5</formula1>
    </dataValidation>
    <dataValidation type="list" allowBlank="1" showInputMessage="1" showErrorMessage="1" sqref="O167:O178 O191:O202" xr:uid="{FEA250E3-0651-4BA5-BBAF-462E6730780B}">
      <formula1>$V$3:$V$8</formula1>
    </dataValidation>
    <dataValidation type="list" allowBlank="1" showInputMessage="1" showErrorMessage="1" sqref="O179:O190 O203:O214" xr:uid="{624C9822-3BF4-488E-B8F2-77FCF10A78A3}">
      <formula1>$W$3:$W$6</formula1>
    </dataValidation>
    <dataValidation type="list" allowBlank="1" showInputMessage="1" showErrorMessage="1" sqref="O215:O221" xr:uid="{CA63D2FF-6A7D-4EE3-9FEC-82E73FC54995}">
      <formula1>$X$3:$X$4</formula1>
    </dataValidation>
    <dataValidation type="list" allowBlank="1" showInputMessage="1" showErrorMessage="1" sqref="O222:O226" xr:uid="{A84662D3-46F2-4FC2-A8BD-DEF6C069BCA8}">
      <formula1>$Y$3:$Y$6</formula1>
    </dataValidation>
    <dataValidation type="list" allowBlank="1" showInputMessage="1" showErrorMessage="1" sqref="O227:O228" xr:uid="{BE317770-5314-429F-B4CD-B7D1112D2D0C}">
      <formula1>$Z$3:$Z$5</formula1>
    </dataValidation>
    <dataValidation type="list" allowBlank="1" showInputMessage="1" showErrorMessage="1" sqref="O230:O231" xr:uid="{84193D8B-BD94-4070-832E-2C7C291BA010}">
      <formula1>$AA$3:$AA$4</formula1>
    </dataValidation>
    <dataValidation type="list" allowBlank="1" showInputMessage="1" showErrorMessage="1" sqref="O232:O248" xr:uid="{C6CE2DA8-DCBF-4DC3-A8C4-16F964712751}">
      <formula1>$AB$3:$AB$4</formula1>
    </dataValidation>
    <dataValidation type="list" allowBlank="1" showInputMessage="1" showErrorMessage="1" sqref="O249:O255" xr:uid="{AA60E581-D713-4CEA-B1A7-AD0225FA0525}">
      <formula1>$AC$3:$AC$7</formula1>
    </dataValidation>
    <dataValidation type="list" allowBlank="1" showInputMessage="1" showErrorMessage="1" sqref="O256" xr:uid="{A39D68DF-6FEB-4F0A-9882-F890A2EE0880}">
      <formula1>$AD$3:$AD$5</formula1>
    </dataValidation>
    <dataValidation type="list" allowBlank="1" showInputMessage="1" showErrorMessage="1" sqref="O263:O267" xr:uid="{385B0C68-B443-42C0-912C-467144A5EA96}">
      <formula1>$AF$3:$AF$4</formula1>
    </dataValidation>
    <dataValidation type="list" allowBlank="1" showInputMessage="1" showErrorMessage="1" sqref="O269:O277" xr:uid="{3FA0FB5F-F08F-49FF-BFD6-D6CC3CD1AC27}">
      <formula1>$AG$3:$AG$4</formula1>
    </dataValidation>
    <dataValidation type="list" allowBlank="1" showInputMessage="1" showErrorMessage="1" sqref="O279" xr:uid="{74F84A25-96F8-415E-A4AC-FBA39AEC56BF}">
      <formula1>$AH$3:$AH$7</formula1>
    </dataValidation>
    <dataValidation type="list" allowBlank="1" showInputMessage="1" showErrorMessage="1" sqref="O282:O284" xr:uid="{5DB5D6F1-40AA-4C31-B454-17337DD78BE1}">
      <formula1>$AI$3:$AI$8</formula1>
    </dataValidation>
    <dataValidation type="list" allowBlank="1" showInputMessage="1" showErrorMessage="1" sqref="O304" xr:uid="{08ABA2B7-AEA3-47F6-8D2B-A8E6746CF060}">
      <formula1>$AJ$3:$AJ$4</formula1>
    </dataValidation>
    <dataValidation type="list" allowBlank="1" showInputMessage="1" showErrorMessage="1" sqref="O305:O309" xr:uid="{ADBCB956-3A5C-40AA-9B11-EC09C21B2A38}">
      <formula1>$AK$3:$AK$4</formula1>
    </dataValidation>
    <dataValidation type="list" allowBlank="1" showInputMessage="1" showErrorMessage="1" sqref="O310:O313" xr:uid="{E4A4FDDB-FE98-454B-B7A7-FBFF4D7C5D5E}">
      <formula1>$AL$3:$AL$5</formula1>
    </dataValidation>
    <dataValidation type="list" allowBlank="1" showInputMessage="1" showErrorMessage="1" sqref="O314:O315" xr:uid="{EF98AE3C-5291-4A37-91ED-E90653FB1A29}">
      <formula1>$AM$3:$AM$4</formula1>
    </dataValidation>
    <dataValidation type="list" allowBlank="1" showInputMessage="1" showErrorMessage="1" sqref="O317:O322" xr:uid="{88306307-9E1A-4DE0-8F32-592EAE1C4F92}">
      <formula1>$AN$3:$AN$5</formula1>
    </dataValidation>
    <dataValidation type="list" allowBlank="1" showInputMessage="1" showErrorMessage="1" sqref="O324:O372" xr:uid="{FED6DFF9-70FF-4F5A-85C2-4838E0AB3AC5}">
      <formula1>$AO$3:$AO$4</formula1>
    </dataValidation>
    <dataValidation type="list" allowBlank="1" showInputMessage="1" showErrorMessage="1" sqref="O373" xr:uid="{BD2E4083-B4B8-4CD3-8A71-3B2B50E26C33}">
      <formula1>$AP$3:$AP$4</formula1>
    </dataValidation>
    <dataValidation type="list" allowBlank="1" showInputMessage="1" showErrorMessage="1" sqref="O374:O375" xr:uid="{E68BA3E9-D868-4DE6-BC36-5191DC413D34}">
      <formula1>$AQ$3:$AQ$5</formula1>
    </dataValidation>
    <dataValidation type="list" allowBlank="1" showInputMessage="1" showErrorMessage="1" sqref="O376:O377" xr:uid="{9DFCDA18-35AC-4BCA-8524-EEE4CC5A247F}">
      <formula1>$AR$3:$AR$4</formula1>
    </dataValidation>
    <dataValidation type="list" allowBlank="1" showInputMessage="1" showErrorMessage="1" sqref="O66:O71" xr:uid="{B35B4B7A-4CF3-4596-87F7-6C1779D50496}">
      <formula1>$P$3:$P$7</formula1>
    </dataValidation>
    <dataValidation type="list" allowBlank="1" showInputMessage="1" showErrorMessage="1" sqref="O91:O137" xr:uid="{8C515ABB-CE09-4EE6-B3E3-DFBF4D3F24A9}">
      <formula1>$R$3:$R$8</formula1>
    </dataValidation>
    <dataValidation type="list" allowBlank="1" showInputMessage="1" showErrorMessage="1" sqref="O257:O262" xr:uid="{5244FCC6-2090-49C5-9C3A-3759203959DD}">
      <formula1>$AE$3:$AE$5</formula1>
    </dataValidation>
    <dataValidation type="list" allowBlank="1" showInputMessage="1" showErrorMessage="1" sqref="E3" xr:uid="{08B20477-F89A-4219-8D6B-2E29971348B3}">
      <formula1>$A$3:$A$134</formula1>
    </dataValidation>
  </dataValidations>
  <hyperlinks>
    <hyperlink ref="G3:O3" location="'All Country Summary (2023)'!A1" display="Go to summary page" xr:uid="{8E6B72A7-B075-44A1-8E7F-BC84EACC7039}"/>
  </hyperlinks>
  <pageMargins left="0.7" right="0.7" top="0.75" bottom="0.75" header="0.3" footer="0.3"/>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FA15B-BF1D-48DD-86D5-C32D692479E1}">
  <sheetPr>
    <tabColor rgb="FF66FFCC"/>
  </sheetPr>
  <dimension ref="A1:Q392"/>
  <sheetViews>
    <sheetView showGridLines="0" zoomScaleNormal="100" zoomScaleSheetLayoutView="100" workbookViewId="0">
      <selection activeCell="K6" sqref="K6:N6"/>
    </sheetView>
  </sheetViews>
  <sheetFormatPr defaultColWidth="9.140625" defaultRowHeight="14.45"/>
  <cols>
    <col min="1" max="1" width="2.140625" style="172" customWidth="1"/>
    <col min="2" max="2" width="9.140625" style="172"/>
    <col min="3" max="3" width="3.28515625" style="172" customWidth="1"/>
    <col min="4" max="4" width="16.140625" style="172" customWidth="1"/>
    <col min="5" max="5" width="61.42578125" style="172" customWidth="1"/>
    <col min="6" max="6" width="16.5703125" style="172" customWidth="1"/>
    <col min="7" max="7" width="24.42578125" style="172" customWidth="1"/>
    <col min="8" max="8" width="19.42578125" style="172" customWidth="1"/>
    <col min="9" max="9" width="18.7109375" style="172" customWidth="1"/>
    <col min="10" max="10" width="20.7109375" style="172" customWidth="1"/>
    <col min="11" max="11" width="21.5703125" style="172" customWidth="1"/>
    <col min="12" max="12" width="14.85546875" style="172" customWidth="1"/>
    <col min="13" max="13" width="22.5703125" style="172" customWidth="1"/>
    <col min="14" max="14" width="25" style="172" customWidth="1"/>
    <col min="15" max="15" width="33.42578125" style="172" customWidth="1"/>
    <col min="16" max="16" width="31.85546875" style="172" customWidth="1"/>
    <col min="17" max="16384" width="9.140625" style="172"/>
  </cols>
  <sheetData>
    <row r="1" spans="2:16" ht="62.25" customHeight="1">
      <c r="F1" s="2130" t="s">
        <v>830</v>
      </c>
      <c r="G1" s="2130"/>
      <c r="H1" s="2130"/>
      <c r="I1" s="2130"/>
      <c r="J1" s="2130"/>
      <c r="K1" s="2130"/>
      <c r="L1" s="2130"/>
      <c r="M1" s="2130"/>
      <c r="N1" s="2130"/>
    </row>
    <row r="2" spans="2:16" ht="37.5" customHeight="1">
      <c r="B2" s="408" t="s">
        <v>381</v>
      </c>
      <c r="C2" s="174"/>
      <c r="D2" s="174"/>
      <c r="E2" s="174"/>
      <c r="F2" s="1401"/>
      <c r="G2" s="1401"/>
      <c r="H2" s="169"/>
      <c r="I2" s="169"/>
      <c r="J2" s="169"/>
      <c r="K2" s="170"/>
      <c r="L2" s="170"/>
      <c r="M2" s="170"/>
      <c r="N2" s="171"/>
    </row>
    <row r="3" spans="2:16" ht="26.25" customHeight="1">
      <c r="B3" s="408"/>
      <c r="C3" s="174"/>
      <c r="D3" s="175" t="s">
        <v>382</v>
      </c>
      <c r="E3" s="409" t="s">
        <v>4870</v>
      </c>
      <c r="F3" s="410" t="s">
        <v>383</v>
      </c>
      <c r="G3" s="411"/>
      <c r="H3" s="169"/>
      <c r="I3" s="169"/>
      <c r="J3" s="169"/>
      <c r="K3" s="170"/>
      <c r="L3" s="170"/>
      <c r="M3" s="170"/>
      <c r="N3" s="171"/>
    </row>
    <row r="4" spans="2:16" ht="36" customHeight="1">
      <c r="B4" s="1402" t="s">
        <v>384</v>
      </c>
      <c r="C4" s="1402"/>
      <c r="D4" s="1402"/>
      <c r="E4" s="1402"/>
      <c r="F4" s="1402"/>
      <c r="G4" s="1402"/>
      <c r="H4" s="1402"/>
      <c r="I4" s="1402"/>
      <c r="J4" s="1402"/>
      <c r="K4" s="1402"/>
      <c r="L4" s="1402"/>
      <c r="M4" s="1402"/>
      <c r="N4" s="1402"/>
    </row>
    <row r="5" spans="2:16" ht="23.25" customHeight="1">
      <c r="B5" s="1416" t="s">
        <v>0</v>
      </c>
      <c r="C5" s="1417"/>
      <c r="D5" s="1417"/>
      <c r="E5" s="1417"/>
      <c r="F5" s="1417"/>
      <c r="G5" s="1417"/>
      <c r="H5" s="1417"/>
      <c r="I5" s="1417"/>
      <c r="J5" s="1417"/>
      <c r="K5" s="1417"/>
      <c r="L5" s="1417"/>
      <c r="M5" s="1417"/>
      <c r="N5" s="1417"/>
      <c r="O5" s="1417"/>
      <c r="P5" s="1418"/>
    </row>
    <row r="6" spans="2:16" ht="96" customHeight="1">
      <c r="B6" s="182" t="s">
        <v>390</v>
      </c>
      <c r="C6" s="1419" t="s">
        <v>391</v>
      </c>
      <c r="D6" s="1419"/>
      <c r="E6" s="1419"/>
      <c r="F6" s="1419"/>
      <c r="G6" s="1419"/>
      <c r="H6" s="1420"/>
      <c r="I6" s="183" t="s">
        <v>53</v>
      </c>
      <c r="J6" s="184" t="s">
        <v>392</v>
      </c>
      <c r="K6" s="1421" t="s">
        <v>4871</v>
      </c>
      <c r="L6" s="1422"/>
      <c r="M6" s="1422"/>
      <c r="N6" s="1423"/>
      <c r="O6" s="1424" t="s">
        <v>1268</v>
      </c>
      <c r="P6" s="1424"/>
    </row>
    <row r="7" spans="2:16" ht="22.5" customHeight="1">
      <c r="B7" s="1427" t="s">
        <v>393</v>
      </c>
      <c r="C7" s="1428"/>
      <c r="D7" s="1428"/>
      <c r="E7" s="1428"/>
      <c r="F7" s="1428"/>
      <c r="G7" s="1428"/>
      <c r="H7" s="1428"/>
      <c r="I7" s="1428"/>
      <c r="J7" s="1428"/>
      <c r="K7" s="1428"/>
      <c r="L7" s="1428"/>
      <c r="M7" s="1428"/>
      <c r="N7" s="1429"/>
      <c r="O7" s="1425"/>
      <c r="P7" s="1425"/>
    </row>
    <row r="8" spans="2:16" ht="21.75" customHeight="1">
      <c r="B8" s="205" t="s">
        <v>394</v>
      </c>
      <c r="C8" s="1414" t="s">
        <v>395</v>
      </c>
      <c r="D8" s="1414"/>
      <c r="E8" s="1415"/>
      <c r="F8" s="1430" t="s">
        <v>4872</v>
      </c>
      <c r="G8" s="1431"/>
      <c r="H8" s="1431"/>
      <c r="I8" s="1431"/>
      <c r="J8" s="1431"/>
      <c r="K8" s="1431"/>
      <c r="L8" s="1431"/>
      <c r="M8" s="1431"/>
      <c r="N8" s="1431"/>
      <c r="O8" s="1425"/>
      <c r="P8" s="1425"/>
    </row>
    <row r="9" spans="2:16" ht="29.25" customHeight="1">
      <c r="B9" s="191" t="s">
        <v>396</v>
      </c>
      <c r="C9" s="1414" t="s">
        <v>397</v>
      </c>
      <c r="D9" s="1414"/>
      <c r="E9" s="1414"/>
      <c r="F9" s="1414"/>
      <c r="G9" s="1414"/>
      <c r="H9" s="1415"/>
      <c r="I9" s="192" t="s">
        <v>398</v>
      </c>
      <c r="J9" s="193"/>
      <c r="K9" s="193"/>
      <c r="L9" s="193"/>
      <c r="M9" s="193"/>
      <c r="N9" s="194"/>
      <c r="O9" s="1425"/>
      <c r="P9" s="1425"/>
    </row>
    <row r="10" spans="2:16" ht="28.5" customHeight="1">
      <c r="B10" s="195" t="s">
        <v>394</v>
      </c>
      <c r="C10" s="1414" t="s">
        <v>399</v>
      </c>
      <c r="D10" s="1414"/>
      <c r="E10" s="1414"/>
      <c r="F10" s="1414"/>
      <c r="G10" s="1414"/>
      <c r="H10" s="1415"/>
      <c r="I10" s="203" t="s">
        <v>53</v>
      </c>
      <c r="J10" s="1409" t="s">
        <v>400</v>
      </c>
      <c r="K10" s="1410"/>
      <c r="L10" s="1411" t="s">
        <v>4873</v>
      </c>
      <c r="M10" s="1412"/>
      <c r="N10" s="1413"/>
      <c r="O10" s="1425"/>
      <c r="P10" s="1425"/>
    </row>
    <row r="11" spans="2:16" ht="28.5" customHeight="1">
      <c r="B11" s="198" t="s">
        <v>401</v>
      </c>
      <c r="C11" s="1414" t="s">
        <v>402</v>
      </c>
      <c r="D11" s="1414"/>
      <c r="E11" s="1414"/>
      <c r="F11" s="1414"/>
      <c r="G11" s="1414"/>
      <c r="H11" s="1415"/>
      <c r="I11" s="203" t="s">
        <v>53</v>
      </c>
      <c r="J11" s="1409" t="s">
        <v>400</v>
      </c>
      <c r="K11" s="1410"/>
      <c r="L11" s="1411" t="s">
        <v>4873</v>
      </c>
      <c r="M11" s="1412"/>
      <c r="N11" s="1413"/>
      <c r="O11" s="1425"/>
      <c r="P11" s="1425"/>
    </row>
    <row r="12" spans="2:16" ht="28.5" customHeight="1">
      <c r="B12" s="198" t="s">
        <v>403</v>
      </c>
      <c r="C12" s="1414" t="s">
        <v>404</v>
      </c>
      <c r="D12" s="1414"/>
      <c r="E12" s="1414"/>
      <c r="F12" s="1414"/>
      <c r="G12" s="1414"/>
      <c r="H12" s="1415"/>
      <c r="I12" s="203" t="s">
        <v>54</v>
      </c>
      <c r="J12" s="1409" t="s">
        <v>400</v>
      </c>
      <c r="K12" s="1410"/>
      <c r="L12" s="1411"/>
      <c r="M12" s="1412"/>
      <c r="N12" s="1413"/>
      <c r="O12" s="1425"/>
      <c r="P12" s="1425"/>
    </row>
    <row r="13" spans="2:16" ht="28.5" customHeight="1">
      <c r="B13" s="198" t="s">
        <v>405</v>
      </c>
      <c r="C13" s="1414" t="s">
        <v>406</v>
      </c>
      <c r="D13" s="1414"/>
      <c r="E13" s="1414"/>
      <c r="F13" s="1414"/>
      <c r="G13" s="1414"/>
      <c r="H13" s="1415"/>
      <c r="I13" s="203" t="s">
        <v>53</v>
      </c>
      <c r="J13" s="1409" t="s">
        <v>407</v>
      </c>
      <c r="K13" s="1410"/>
      <c r="L13" s="1411" t="s">
        <v>4874</v>
      </c>
      <c r="M13" s="1412"/>
      <c r="N13" s="1413"/>
      <c r="O13" s="1425"/>
      <c r="P13" s="1425"/>
    </row>
    <row r="14" spans="2:16" ht="28.5" customHeight="1">
      <c r="B14" s="198" t="s">
        <v>408</v>
      </c>
      <c r="C14" s="1414" t="s">
        <v>62</v>
      </c>
      <c r="D14" s="1414"/>
      <c r="E14" s="1414"/>
      <c r="F14" s="1414"/>
      <c r="G14" s="1414"/>
      <c r="H14" s="1415"/>
      <c r="I14" s="203" t="s">
        <v>53</v>
      </c>
      <c r="J14" s="1409" t="s">
        <v>409</v>
      </c>
      <c r="K14" s="1410"/>
      <c r="L14" s="1411" t="s">
        <v>4875</v>
      </c>
      <c r="M14" s="1412"/>
      <c r="N14" s="1413"/>
      <c r="O14" s="1425"/>
      <c r="P14" s="1425"/>
    </row>
    <row r="15" spans="2:16" ht="28.5" customHeight="1">
      <c r="B15" s="198" t="s">
        <v>410</v>
      </c>
      <c r="C15" s="1414" t="s">
        <v>411</v>
      </c>
      <c r="D15" s="1414"/>
      <c r="E15" s="1414"/>
      <c r="F15" s="1414"/>
      <c r="G15" s="1414"/>
      <c r="H15" s="1415"/>
      <c r="I15" s="203" t="s">
        <v>53</v>
      </c>
      <c r="J15" s="1409" t="s">
        <v>412</v>
      </c>
      <c r="K15" s="1410"/>
      <c r="L15" s="1411" t="s">
        <v>4876</v>
      </c>
      <c r="M15" s="1412"/>
      <c r="N15" s="1413"/>
      <c r="O15" s="1425"/>
      <c r="P15" s="1425"/>
    </row>
    <row r="16" spans="2:16" ht="26.25" customHeight="1">
      <c r="B16" s="198" t="s">
        <v>413</v>
      </c>
      <c r="C16" s="1414" t="s">
        <v>414</v>
      </c>
      <c r="D16" s="1414"/>
      <c r="E16" s="1414"/>
      <c r="F16" s="1414"/>
      <c r="G16" s="1414"/>
      <c r="H16" s="1415"/>
      <c r="I16" s="203" t="s">
        <v>53</v>
      </c>
      <c r="J16" s="1409" t="s">
        <v>415</v>
      </c>
      <c r="K16" s="1410"/>
      <c r="L16" s="1411" t="s">
        <v>4877</v>
      </c>
      <c r="M16" s="1412"/>
      <c r="N16" s="1413"/>
      <c r="O16" s="1425"/>
      <c r="P16" s="1425"/>
    </row>
    <row r="17" spans="2:16" ht="30.75" customHeight="1">
      <c r="B17" s="198" t="s">
        <v>416</v>
      </c>
      <c r="C17" s="1414" t="s">
        <v>417</v>
      </c>
      <c r="D17" s="1414"/>
      <c r="E17" s="1414"/>
      <c r="F17" s="1414"/>
      <c r="G17" s="1414"/>
      <c r="H17" s="1415"/>
      <c r="I17" s="203" t="s">
        <v>67</v>
      </c>
      <c r="J17" s="1409" t="s">
        <v>415</v>
      </c>
      <c r="K17" s="1410"/>
      <c r="L17" s="1411"/>
      <c r="M17" s="1412"/>
      <c r="N17" s="1413"/>
      <c r="O17" s="1425"/>
      <c r="P17" s="1425"/>
    </row>
    <row r="18" spans="2:16" ht="30" customHeight="1">
      <c r="B18" s="198" t="s">
        <v>418</v>
      </c>
      <c r="C18" s="1414" t="s">
        <v>419</v>
      </c>
      <c r="D18" s="1414"/>
      <c r="E18" s="1414"/>
      <c r="F18" s="1414"/>
      <c r="G18" s="1414"/>
      <c r="H18" s="1415"/>
      <c r="I18" s="203" t="s">
        <v>54</v>
      </c>
      <c r="J18" s="1409" t="s">
        <v>415</v>
      </c>
      <c r="K18" s="1410"/>
      <c r="L18" s="1411"/>
      <c r="M18" s="1412"/>
      <c r="N18" s="1413"/>
      <c r="O18" s="1426"/>
      <c r="P18" s="1426"/>
    </row>
    <row r="19" spans="2:16" ht="70.5" customHeight="1">
      <c r="B19" s="191" t="s">
        <v>420</v>
      </c>
      <c r="C19" s="1414" t="s">
        <v>421</v>
      </c>
      <c r="D19" s="1414"/>
      <c r="E19" s="1414"/>
      <c r="F19" s="1414"/>
      <c r="G19" s="1414"/>
      <c r="H19" s="1414"/>
      <c r="I19" s="203" t="s">
        <v>53</v>
      </c>
      <c r="J19" s="1432" t="s">
        <v>422</v>
      </c>
      <c r="K19" s="1434" t="s">
        <v>4878</v>
      </c>
      <c r="L19" s="1435"/>
      <c r="M19" s="1435"/>
      <c r="N19" s="1436"/>
      <c r="O19" s="201" t="s">
        <v>1279</v>
      </c>
      <c r="P19" s="202"/>
    </row>
    <row r="20" spans="2:16" ht="70.5" customHeight="1">
      <c r="B20" s="191" t="s">
        <v>423</v>
      </c>
      <c r="C20" s="1414" t="s">
        <v>424</v>
      </c>
      <c r="D20" s="1414"/>
      <c r="E20" s="1414"/>
      <c r="F20" s="1414"/>
      <c r="G20" s="1414"/>
      <c r="H20" s="1414"/>
      <c r="I20" s="203" t="s">
        <v>53</v>
      </c>
      <c r="J20" s="1433"/>
      <c r="K20" s="1437"/>
      <c r="L20" s="1438"/>
      <c r="M20" s="1438"/>
      <c r="N20" s="1439"/>
      <c r="O20" s="201" t="s">
        <v>1278</v>
      </c>
      <c r="P20" s="202"/>
    </row>
    <row r="21" spans="2:16" ht="70.5" customHeight="1">
      <c r="B21" s="191" t="s">
        <v>425</v>
      </c>
      <c r="C21" s="1414" t="s">
        <v>426</v>
      </c>
      <c r="D21" s="1414"/>
      <c r="E21" s="1414"/>
      <c r="F21" s="1414"/>
      <c r="G21" s="1414"/>
      <c r="H21" s="1414"/>
      <c r="I21" s="203" t="s">
        <v>80</v>
      </c>
      <c r="J21" s="1433"/>
      <c r="K21" s="1437"/>
      <c r="L21" s="1438"/>
      <c r="M21" s="1438"/>
      <c r="N21" s="1439"/>
      <c r="O21" s="1443" t="s">
        <v>1268</v>
      </c>
      <c r="P21" s="1443"/>
    </row>
    <row r="22" spans="2:16" ht="70.5" customHeight="1">
      <c r="B22" s="191" t="s">
        <v>427</v>
      </c>
      <c r="C22" s="1414" t="s">
        <v>428</v>
      </c>
      <c r="D22" s="1414"/>
      <c r="E22" s="1414"/>
      <c r="F22" s="1414"/>
      <c r="G22" s="1414"/>
      <c r="H22" s="1414"/>
      <c r="I22" s="203" t="s">
        <v>53</v>
      </c>
      <c r="J22" s="1433"/>
      <c r="K22" s="1437"/>
      <c r="L22" s="1438"/>
      <c r="M22" s="1438"/>
      <c r="N22" s="1439"/>
      <c r="O22" s="1425"/>
      <c r="P22" s="1425"/>
    </row>
    <row r="23" spans="2:16" ht="70.5" customHeight="1">
      <c r="B23" s="205" t="s">
        <v>394</v>
      </c>
      <c r="C23" s="1445" t="s">
        <v>429</v>
      </c>
      <c r="D23" s="1445"/>
      <c r="E23" s="1445"/>
      <c r="F23" s="1445"/>
      <c r="G23" s="1445"/>
      <c r="H23" s="1445"/>
      <c r="I23" s="203" t="s">
        <v>53</v>
      </c>
      <c r="J23" s="1433"/>
      <c r="K23" s="1440"/>
      <c r="L23" s="1441"/>
      <c r="M23" s="1441"/>
      <c r="N23" s="1442"/>
      <c r="O23" s="1444"/>
      <c r="P23" s="1444"/>
    </row>
    <row r="24" spans="2:16" ht="24.75" customHeight="1">
      <c r="B24" s="1416" t="s">
        <v>1</v>
      </c>
      <c r="C24" s="1417"/>
      <c r="D24" s="1417"/>
      <c r="E24" s="1417"/>
      <c r="F24" s="1417"/>
      <c r="G24" s="1417"/>
      <c r="H24" s="1417"/>
      <c r="I24" s="1417"/>
      <c r="J24" s="1417"/>
      <c r="K24" s="1417"/>
      <c r="L24" s="1417"/>
      <c r="M24" s="1417"/>
      <c r="N24" s="1417"/>
      <c r="O24" s="1417"/>
      <c r="P24" s="1418"/>
    </row>
    <row r="25" spans="2:16" ht="46.5" customHeight="1">
      <c r="B25" s="1446" t="s">
        <v>430</v>
      </c>
      <c r="C25" s="1448" t="s">
        <v>431</v>
      </c>
      <c r="D25" s="1448"/>
      <c r="E25" s="1448"/>
      <c r="F25" s="1449"/>
      <c r="G25" s="216" t="s">
        <v>432</v>
      </c>
      <c r="H25" s="209" t="s">
        <v>1280</v>
      </c>
      <c r="I25" s="412" t="s">
        <v>433</v>
      </c>
      <c r="J25" s="399" t="s">
        <v>1281</v>
      </c>
      <c r="K25" s="1452" t="s">
        <v>434</v>
      </c>
      <c r="L25" s="1455" t="s">
        <v>4879</v>
      </c>
      <c r="M25" s="1456"/>
      <c r="N25" s="1457"/>
      <c r="O25" s="212" t="s">
        <v>1831</v>
      </c>
      <c r="P25" s="212"/>
    </row>
    <row r="26" spans="2:16" ht="54.75" customHeight="1">
      <c r="B26" s="1447"/>
      <c r="C26" s="1450"/>
      <c r="D26" s="1450"/>
      <c r="E26" s="1450"/>
      <c r="F26" s="1451"/>
      <c r="G26" s="216" t="s">
        <v>435</v>
      </c>
      <c r="H26" s="217">
        <v>2022</v>
      </c>
      <c r="I26" s="412" t="s">
        <v>436</v>
      </c>
      <c r="J26" s="217">
        <v>2023</v>
      </c>
      <c r="K26" s="1453"/>
      <c r="L26" s="1458"/>
      <c r="M26" s="1459"/>
      <c r="N26" s="1460"/>
      <c r="O26" s="187" t="s">
        <v>1831</v>
      </c>
      <c r="P26" s="187"/>
    </row>
    <row r="27" spans="2:16" ht="75" customHeight="1">
      <c r="B27" s="191" t="s">
        <v>437</v>
      </c>
      <c r="C27" s="1464" t="s">
        <v>438</v>
      </c>
      <c r="D27" s="1464"/>
      <c r="E27" s="1464"/>
      <c r="F27" s="1464"/>
      <c r="G27" s="1464"/>
      <c r="H27" s="1464"/>
      <c r="I27" s="1465"/>
      <c r="J27" s="466">
        <v>1080840</v>
      </c>
      <c r="K27" s="1453"/>
      <c r="L27" s="1458"/>
      <c r="M27" s="1459"/>
      <c r="N27" s="1460"/>
      <c r="O27" s="1443" t="s">
        <v>1285</v>
      </c>
      <c r="P27" s="1443"/>
    </row>
    <row r="28" spans="2:16" ht="32.25" customHeight="1">
      <c r="B28" s="224"/>
      <c r="C28" s="225" t="s">
        <v>394</v>
      </c>
      <c r="D28" s="1414" t="s">
        <v>439</v>
      </c>
      <c r="E28" s="1414"/>
      <c r="F28" s="1414"/>
      <c r="G28" s="1414"/>
      <c r="H28" s="1414"/>
      <c r="I28" s="1415"/>
      <c r="J28" s="467">
        <v>979469</v>
      </c>
      <c r="K28" s="1453"/>
      <c r="L28" s="1458"/>
      <c r="M28" s="1459"/>
      <c r="N28" s="1460"/>
      <c r="O28" s="1425"/>
      <c r="P28" s="1425"/>
    </row>
    <row r="29" spans="2:16" ht="32.1" customHeight="1">
      <c r="B29" s="227" t="s">
        <v>440</v>
      </c>
      <c r="C29" s="1414" t="s">
        <v>441</v>
      </c>
      <c r="D29" s="1414"/>
      <c r="E29" s="1414"/>
      <c r="F29" s="1414"/>
      <c r="G29" s="1415"/>
      <c r="H29" s="1476" t="s">
        <v>1286</v>
      </c>
      <c r="I29" s="1477"/>
      <c r="J29" s="1478"/>
      <c r="K29" s="1453"/>
      <c r="L29" s="1458"/>
      <c r="M29" s="1459"/>
      <c r="N29" s="1460"/>
      <c r="O29" s="1426"/>
      <c r="P29" s="1426"/>
    </row>
    <row r="30" spans="2:16" ht="26.25" customHeight="1">
      <c r="B30" s="227"/>
      <c r="C30" s="1469" t="s">
        <v>442</v>
      </c>
      <c r="D30" s="1469"/>
      <c r="E30" s="1469"/>
      <c r="F30" s="1469"/>
      <c r="G30" s="1470"/>
      <c r="H30" s="1466" t="s">
        <v>4880</v>
      </c>
      <c r="I30" s="1467"/>
      <c r="J30" s="1468"/>
      <c r="K30" s="1453"/>
      <c r="L30" s="1458"/>
      <c r="M30" s="1459"/>
      <c r="N30" s="1460"/>
      <c r="O30" s="199" t="s">
        <v>3222</v>
      </c>
      <c r="P30" s="213"/>
    </row>
    <row r="31" spans="2:16" ht="29.25" customHeight="1">
      <c r="B31" s="198"/>
      <c r="C31" s="1414" t="s">
        <v>443</v>
      </c>
      <c r="D31" s="1414"/>
      <c r="E31" s="1414"/>
      <c r="F31" s="1414"/>
      <c r="G31" s="1415"/>
      <c r="H31" s="1466" t="s">
        <v>307</v>
      </c>
      <c r="I31" s="1467"/>
      <c r="J31" s="1468"/>
      <c r="K31" s="1453"/>
      <c r="L31" s="1458"/>
      <c r="M31" s="1459"/>
      <c r="N31" s="1460"/>
      <c r="O31" s="202" t="s">
        <v>3223</v>
      </c>
      <c r="P31" s="414"/>
    </row>
    <row r="32" spans="2:16" ht="27" customHeight="1">
      <c r="B32" s="198"/>
      <c r="C32" s="1469" t="s">
        <v>442</v>
      </c>
      <c r="D32" s="1469"/>
      <c r="E32" s="1469"/>
      <c r="F32" s="1469"/>
      <c r="G32" s="1470"/>
      <c r="H32" s="1471" t="s">
        <v>892</v>
      </c>
      <c r="I32" s="1471"/>
      <c r="J32" s="1471"/>
      <c r="K32" s="1454"/>
      <c r="L32" s="1461"/>
      <c r="M32" s="1462"/>
      <c r="N32" s="1463"/>
      <c r="O32" s="204" t="s">
        <v>3223</v>
      </c>
      <c r="P32" s="337"/>
    </row>
    <row r="33" spans="2:17" ht="59.25" customHeight="1">
      <c r="B33" s="229" t="s">
        <v>444</v>
      </c>
      <c r="C33" s="1472" t="s">
        <v>445</v>
      </c>
      <c r="D33" s="1472"/>
      <c r="E33" s="1472"/>
      <c r="F33" s="1472"/>
      <c r="G33" s="1472"/>
      <c r="H33" s="1472"/>
      <c r="I33" s="1472"/>
      <c r="J33" s="415" t="s">
        <v>53</v>
      </c>
      <c r="K33" s="235" t="s">
        <v>446</v>
      </c>
      <c r="L33" s="1473"/>
      <c r="M33" s="1474"/>
      <c r="N33" s="1475"/>
      <c r="O33" s="232" t="s">
        <v>4881</v>
      </c>
      <c r="P33" s="232"/>
    </row>
    <row r="34" spans="2:17" ht="46.5" customHeight="1">
      <c r="B34" s="1490" t="s">
        <v>447</v>
      </c>
      <c r="C34" s="1491"/>
      <c r="D34" s="1491"/>
      <c r="E34" s="1491"/>
      <c r="F34" s="1491"/>
      <c r="G34" s="1491"/>
      <c r="H34" s="1491"/>
      <c r="I34" s="1491"/>
      <c r="J34" s="1491"/>
      <c r="K34" s="1491"/>
      <c r="L34" s="1491"/>
      <c r="M34" s="1491"/>
      <c r="N34" s="1491"/>
      <c r="O34" s="1491"/>
      <c r="P34" s="1492"/>
    </row>
    <row r="35" spans="2:17" ht="92.25" customHeight="1">
      <c r="B35" s="233" t="s">
        <v>448</v>
      </c>
      <c r="C35" s="1472" t="s">
        <v>449</v>
      </c>
      <c r="D35" s="1472"/>
      <c r="E35" s="1472"/>
      <c r="F35" s="1472"/>
      <c r="G35" s="1472"/>
      <c r="H35" s="1472"/>
      <c r="I35" s="1472"/>
      <c r="J35" s="415" t="s">
        <v>53</v>
      </c>
      <c r="K35" s="231" t="s">
        <v>446</v>
      </c>
      <c r="L35" s="1493" t="s">
        <v>4882</v>
      </c>
      <c r="M35" s="1494"/>
      <c r="N35" s="1495"/>
      <c r="O35" s="1098"/>
      <c r="P35" s="187"/>
    </row>
    <row r="36" spans="2:17" ht="30.75" customHeight="1">
      <c r="B36" s="1490" t="s">
        <v>450</v>
      </c>
      <c r="C36" s="1496"/>
      <c r="D36" s="1496"/>
      <c r="E36" s="1496"/>
      <c r="F36" s="1496"/>
      <c r="G36" s="1496"/>
      <c r="H36" s="1496"/>
      <c r="I36" s="1496"/>
      <c r="J36" s="1496"/>
      <c r="K36" s="1496"/>
      <c r="L36" s="1496"/>
      <c r="M36" s="1496"/>
      <c r="N36" s="1496"/>
      <c r="O36" s="1496"/>
      <c r="P36" s="1497"/>
    </row>
    <row r="37" spans="2:17" ht="60.75" customHeight="1">
      <c r="B37" s="233" t="s">
        <v>451</v>
      </c>
      <c r="C37" s="1498" t="s">
        <v>452</v>
      </c>
      <c r="D37" s="1498"/>
      <c r="E37" s="1498"/>
      <c r="F37" s="1499"/>
      <c r="G37" s="417" t="s">
        <v>453</v>
      </c>
      <c r="H37" s="418" t="s">
        <v>454</v>
      </c>
      <c r="I37" s="1500" t="s">
        <v>455</v>
      </c>
      <c r="J37" s="1501"/>
      <c r="K37" s="1500" t="s">
        <v>434</v>
      </c>
      <c r="L37" s="1502"/>
      <c r="M37" s="1502"/>
      <c r="N37" s="1503"/>
      <c r="O37" s="1504" t="s">
        <v>4883</v>
      </c>
      <c r="P37" s="1504"/>
    </row>
    <row r="38" spans="2:17" ht="43.5" customHeight="1">
      <c r="B38" s="198" t="s">
        <v>394</v>
      </c>
      <c r="C38" s="1414" t="s">
        <v>456</v>
      </c>
      <c r="D38" s="1414"/>
      <c r="E38" s="1414"/>
      <c r="F38" s="1415"/>
      <c r="G38" s="466">
        <v>1080840</v>
      </c>
      <c r="H38" s="241" t="s">
        <v>4884</v>
      </c>
      <c r="I38" s="1479" t="s">
        <v>4885</v>
      </c>
      <c r="J38" s="1480"/>
      <c r="K38" s="1481" t="s">
        <v>4886</v>
      </c>
      <c r="L38" s="1482"/>
      <c r="M38" s="1482"/>
      <c r="N38" s="1483"/>
      <c r="O38" s="1505"/>
      <c r="P38" s="1505"/>
    </row>
    <row r="39" spans="2:17" ht="49.5" customHeight="1">
      <c r="B39" s="198" t="s">
        <v>401</v>
      </c>
      <c r="C39" s="1414" t="s">
        <v>457</v>
      </c>
      <c r="D39" s="1414"/>
      <c r="E39" s="1414"/>
      <c r="F39" s="1415"/>
      <c r="G39" s="240">
        <v>0</v>
      </c>
      <c r="H39" s="241" t="s">
        <v>892</v>
      </c>
      <c r="I39" s="1479" t="s">
        <v>892</v>
      </c>
      <c r="J39" s="1480"/>
      <c r="K39" s="1481"/>
      <c r="L39" s="1482"/>
      <c r="M39" s="1482"/>
      <c r="N39" s="1483"/>
      <c r="O39" s="1505"/>
      <c r="P39" s="1505"/>
    </row>
    <row r="40" spans="2:17" ht="45" customHeight="1">
      <c r="B40" s="205" t="s">
        <v>403</v>
      </c>
      <c r="C40" s="1484" t="s">
        <v>458</v>
      </c>
      <c r="D40" s="1484"/>
      <c r="E40" s="1484"/>
      <c r="F40" s="1485"/>
      <c r="G40" s="245">
        <f>G38+G39</f>
        <v>1080840</v>
      </c>
      <c r="H40" s="246"/>
      <c r="I40" s="1486"/>
      <c r="J40" s="1487"/>
      <c r="K40" s="1486"/>
      <c r="L40" s="1488"/>
      <c r="M40" s="1488"/>
      <c r="N40" s="1489"/>
      <c r="O40" s="1506"/>
      <c r="P40" s="1506"/>
      <c r="Q40" s="250"/>
    </row>
    <row r="41" spans="2:17" ht="57.75" customHeight="1">
      <c r="B41" s="1507" t="s">
        <v>459</v>
      </c>
      <c r="C41" s="1508"/>
      <c r="D41" s="1508"/>
      <c r="E41" s="1508"/>
      <c r="F41" s="1508"/>
      <c r="G41" s="1508"/>
      <c r="H41" s="1508"/>
      <c r="I41" s="1508"/>
      <c r="J41" s="1508"/>
      <c r="K41" s="1508"/>
      <c r="L41" s="1508"/>
      <c r="M41" s="1508"/>
      <c r="N41" s="1508"/>
      <c r="O41" s="1508"/>
      <c r="P41" s="1509"/>
    </row>
    <row r="42" spans="2:17" ht="108.75" customHeight="1">
      <c r="B42" s="251" t="s">
        <v>460</v>
      </c>
      <c r="C42" s="1445" t="s">
        <v>461</v>
      </c>
      <c r="D42" s="1445"/>
      <c r="E42" s="1445"/>
      <c r="F42" s="1445"/>
      <c r="G42" s="1445"/>
      <c r="H42" s="1445"/>
      <c r="I42" s="234" t="s">
        <v>53</v>
      </c>
      <c r="J42" s="252" t="s">
        <v>446</v>
      </c>
      <c r="K42" s="1510" t="s">
        <v>4887</v>
      </c>
      <c r="L42" s="1511"/>
      <c r="M42" s="1511"/>
      <c r="N42" s="1512"/>
      <c r="O42" s="236" t="s">
        <v>1296</v>
      </c>
      <c r="P42" s="204"/>
    </row>
    <row r="43" spans="2:17" ht="36.75" customHeight="1">
      <c r="B43" s="1490" t="s">
        <v>462</v>
      </c>
      <c r="C43" s="1496"/>
      <c r="D43" s="1496"/>
      <c r="E43" s="1496"/>
      <c r="F43" s="1496"/>
      <c r="G43" s="1496"/>
      <c r="H43" s="1496"/>
      <c r="I43" s="1496"/>
      <c r="J43" s="1496"/>
      <c r="K43" s="1496"/>
      <c r="L43" s="1496"/>
      <c r="M43" s="1496"/>
      <c r="N43" s="1496"/>
      <c r="O43" s="1496"/>
      <c r="P43" s="1497"/>
    </row>
    <row r="44" spans="2:17" ht="61.5" customHeight="1">
      <c r="B44" s="253" t="s">
        <v>463</v>
      </c>
      <c r="C44" s="1513" t="s">
        <v>464</v>
      </c>
      <c r="D44" s="1513"/>
      <c r="E44" s="1514"/>
      <c r="F44" s="238" t="s">
        <v>465</v>
      </c>
      <c r="G44" s="1515" t="s">
        <v>466</v>
      </c>
      <c r="H44" s="1516"/>
      <c r="I44" s="1500" t="s">
        <v>454</v>
      </c>
      <c r="J44" s="1501"/>
      <c r="K44" s="1515" t="s">
        <v>467</v>
      </c>
      <c r="L44" s="1516"/>
      <c r="M44" s="239" t="s">
        <v>468</v>
      </c>
      <c r="N44" s="420" t="s">
        <v>469</v>
      </c>
      <c r="O44" s="1443" t="s">
        <v>1296</v>
      </c>
      <c r="P44" s="1443"/>
    </row>
    <row r="45" spans="2:17" ht="28.5" customHeight="1">
      <c r="B45" s="198" t="s">
        <v>394</v>
      </c>
      <c r="C45" s="1517" t="s">
        <v>470</v>
      </c>
      <c r="D45" s="1517"/>
      <c r="E45" s="1518"/>
      <c r="F45" s="257" t="s">
        <v>53</v>
      </c>
      <c r="G45" s="1519">
        <v>1080840</v>
      </c>
      <c r="H45" s="1520"/>
      <c r="I45" s="1524" t="s">
        <v>4888</v>
      </c>
      <c r="J45" s="1480"/>
      <c r="K45" s="1521">
        <v>771627</v>
      </c>
      <c r="L45" s="1522"/>
      <c r="M45" s="258" t="s">
        <v>202</v>
      </c>
      <c r="N45" s="259"/>
      <c r="O45" s="1425"/>
      <c r="P45" s="1425"/>
    </row>
    <row r="46" spans="2:17" ht="31.5" customHeight="1">
      <c r="B46" s="260"/>
      <c r="C46" s="1517" t="s">
        <v>471</v>
      </c>
      <c r="D46" s="1517"/>
      <c r="E46" s="1518"/>
      <c r="F46" s="1430"/>
      <c r="G46" s="1431"/>
      <c r="H46" s="1431"/>
      <c r="I46" s="1431"/>
      <c r="J46" s="1431"/>
      <c r="K46" s="1431"/>
      <c r="L46" s="1431"/>
      <c r="M46" s="1431"/>
      <c r="N46" s="1523"/>
      <c r="O46" s="1425"/>
      <c r="P46" s="1425"/>
    </row>
    <row r="47" spans="2:17" ht="65.25" customHeight="1">
      <c r="B47" s="198" t="s">
        <v>401</v>
      </c>
      <c r="C47" s="1517" t="s">
        <v>472</v>
      </c>
      <c r="D47" s="1517"/>
      <c r="E47" s="1518"/>
      <c r="F47" s="203" t="s">
        <v>58</v>
      </c>
      <c r="G47" s="1519">
        <v>0</v>
      </c>
      <c r="H47" s="1520"/>
      <c r="I47" s="1479" t="s">
        <v>92</v>
      </c>
      <c r="J47" s="1480"/>
      <c r="K47" s="1521">
        <v>0</v>
      </c>
      <c r="L47" s="1522"/>
      <c r="M47" s="258" t="s">
        <v>202</v>
      </c>
      <c r="N47" s="259"/>
      <c r="O47" s="1425"/>
      <c r="P47" s="1425"/>
    </row>
    <row r="48" spans="2:17" ht="35.25" customHeight="1">
      <c r="B48" s="260"/>
      <c r="C48" s="1517" t="s">
        <v>473</v>
      </c>
      <c r="D48" s="1517"/>
      <c r="E48" s="1518"/>
      <c r="F48" s="1430"/>
      <c r="G48" s="1431"/>
      <c r="H48" s="1431"/>
      <c r="I48" s="1431"/>
      <c r="J48" s="1431"/>
      <c r="K48" s="1431"/>
      <c r="L48" s="1431"/>
      <c r="M48" s="1431"/>
      <c r="N48" s="1523"/>
      <c r="O48" s="1425"/>
      <c r="P48" s="1425"/>
    </row>
    <row r="49" spans="1:16" ht="44.25" customHeight="1">
      <c r="B49" s="266" t="s">
        <v>403</v>
      </c>
      <c r="C49" s="1525" t="s">
        <v>474</v>
      </c>
      <c r="D49" s="1525"/>
      <c r="E49" s="1526"/>
      <c r="F49" s="267"/>
      <c r="G49" s="1527">
        <f>G45+G47</f>
        <v>1080840</v>
      </c>
      <c r="H49" s="1528"/>
      <c r="I49" s="1486"/>
      <c r="J49" s="1487"/>
      <c r="K49" s="1529">
        <f>K45+K47</f>
        <v>771627</v>
      </c>
      <c r="L49" s="1530"/>
      <c r="M49" s="268"/>
      <c r="N49" s="269"/>
      <c r="O49" s="1444"/>
      <c r="P49" s="1444"/>
    </row>
    <row r="50" spans="1:16" ht="56.25" customHeight="1">
      <c r="B50" s="1490" t="s">
        <v>475</v>
      </c>
      <c r="C50" s="1491"/>
      <c r="D50" s="1491"/>
      <c r="E50" s="1491"/>
      <c r="F50" s="1491"/>
      <c r="G50" s="1491"/>
      <c r="H50" s="1491"/>
      <c r="I50" s="1491"/>
      <c r="J50" s="1491"/>
      <c r="K50" s="1491"/>
      <c r="L50" s="1491"/>
      <c r="M50" s="1491"/>
      <c r="N50" s="1491"/>
      <c r="O50" s="1491"/>
      <c r="P50" s="1492"/>
    </row>
    <row r="51" spans="1:16" ht="72" customHeight="1">
      <c r="B51" s="253" t="s">
        <v>476</v>
      </c>
      <c r="C51" s="1513" t="s">
        <v>477</v>
      </c>
      <c r="D51" s="1450"/>
      <c r="E51" s="1451"/>
      <c r="F51" s="254" t="s">
        <v>478</v>
      </c>
      <c r="G51" s="1531" t="s">
        <v>479</v>
      </c>
      <c r="H51" s="1516"/>
      <c r="I51" s="1500" t="s">
        <v>480</v>
      </c>
      <c r="J51" s="1501"/>
      <c r="K51" s="1515" t="s">
        <v>481</v>
      </c>
      <c r="L51" s="1516"/>
      <c r="M51" s="239" t="s">
        <v>468</v>
      </c>
      <c r="N51" s="302" t="s">
        <v>482</v>
      </c>
      <c r="O51" s="422"/>
      <c r="P51" s="273"/>
    </row>
    <row r="52" spans="1:16" s="274" customFormat="1" ht="32.25" customHeight="1">
      <c r="B52" s="198" t="s">
        <v>394</v>
      </c>
      <c r="C52" s="1414" t="s">
        <v>97</v>
      </c>
      <c r="D52" s="1414"/>
      <c r="E52" s="1415"/>
      <c r="F52" s="257" t="s">
        <v>1301</v>
      </c>
      <c r="G52" s="1532">
        <v>861032</v>
      </c>
      <c r="H52" s="1533"/>
      <c r="I52" s="1479" t="s">
        <v>1293</v>
      </c>
      <c r="J52" s="1480"/>
      <c r="K52" s="1521">
        <v>250300</v>
      </c>
      <c r="L52" s="1522"/>
      <c r="M52" s="258" t="s">
        <v>1302</v>
      </c>
      <c r="N52" s="468" t="s">
        <v>4889</v>
      </c>
      <c r="O52" s="201" t="s">
        <v>939</v>
      </c>
      <c r="P52" s="202"/>
    </row>
    <row r="53" spans="1:16" s="274" customFormat="1" ht="105.75" customHeight="1">
      <c r="B53" s="198" t="s">
        <v>401</v>
      </c>
      <c r="C53" s="1414" t="s">
        <v>62</v>
      </c>
      <c r="D53" s="1414"/>
      <c r="E53" s="1415"/>
      <c r="F53" s="257" t="s">
        <v>1301</v>
      </c>
      <c r="G53" s="1532">
        <v>2485645</v>
      </c>
      <c r="H53" s="1533"/>
      <c r="I53" s="1479" t="s">
        <v>1293</v>
      </c>
      <c r="J53" s="1480"/>
      <c r="K53" s="1521">
        <v>951151</v>
      </c>
      <c r="L53" s="1522"/>
      <c r="M53" s="258" t="s">
        <v>1302</v>
      </c>
      <c r="N53" s="1099" t="s">
        <v>4890</v>
      </c>
      <c r="O53" s="201" t="s">
        <v>940</v>
      </c>
      <c r="P53" s="202"/>
    </row>
    <row r="54" spans="1:16" s="274" customFormat="1" ht="32.25" customHeight="1">
      <c r="B54" s="198" t="s">
        <v>403</v>
      </c>
      <c r="C54" s="1414" t="s">
        <v>99</v>
      </c>
      <c r="D54" s="1414"/>
      <c r="E54" s="1415"/>
      <c r="F54" s="257" t="s">
        <v>58</v>
      </c>
      <c r="G54" s="1532">
        <v>0</v>
      </c>
      <c r="H54" s="1533"/>
      <c r="I54" s="1479" t="s">
        <v>92</v>
      </c>
      <c r="J54" s="1480"/>
      <c r="K54" s="1521">
        <v>0</v>
      </c>
      <c r="L54" s="1522"/>
      <c r="M54" s="258" t="s">
        <v>57</v>
      </c>
      <c r="N54" s="275"/>
      <c r="O54" s="201"/>
      <c r="P54" s="202"/>
    </row>
    <row r="55" spans="1:16" s="274" customFormat="1" ht="32.25" customHeight="1">
      <c r="B55" s="198" t="s">
        <v>405</v>
      </c>
      <c r="C55" s="1414" t="s">
        <v>483</v>
      </c>
      <c r="D55" s="1414"/>
      <c r="E55" s="1415"/>
      <c r="F55" s="257" t="s">
        <v>58</v>
      </c>
      <c r="G55" s="1532">
        <v>0</v>
      </c>
      <c r="H55" s="1533"/>
      <c r="I55" s="1479" t="s">
        <v>92</v>
      </c>
      <c r="J55" s="1480"/>
      <c r="K55" s="1521">
        <v>0</v>
      </c>
      <c r="L55" s="1522"/>
      <c r="M55" s="258" t="s">
        <v>57</v>
      </c>
      <c r="N55" s="276"/>
      <c r="O55" s="277"/>
      <c r="P55" s="277"/>
    </row>
    <row r="56" spans="1:16" s="274" customFormat="1" ht="32.25" customHeight="1">
      <c r="B56" s="198" t="s">
        <v>408</v>
      </c>
      <c r="C56" s="1414" t="s">
        <v>302</v>
      </c>
      <c r="D56" s="1414"/>
      <c r="E56" s="1415"/>
      <c r="F56" s="257" t="s">
        <v>58</v>
      </c>
      <c r="G56" s="1532">
        <v>0</v>
      </c>
      <c r="H56" s="1533"/>
      <c r="I56" s="1479" t="s">
        <v>92</v>
      </c>
      <c r="J56" s="1480"/>
      <c r="K56" s="1521">
        <v>0</v>
      </c>
      <c r="L56" s="1522"/>
      <c r="M56" s="258" t="s">
        <v>57</v>
      </c>
      <c r="N56" s="275"/>
      <c r="O56" s="277"/>
      <c r="P56" s="277"/>
    </row>
    <row r="57" spans="1:16" ht="46.5" customHeight="1">
      <c r="B57" s="205" t="s">
        <v>410</v>
      </c>
      <c r="C57" s="1484" t="s">
        <v>484</v>
      </c>
      <c r="D57" s="1484"/>
      <c r="E57" s="1485"/>
      <c r="F57" s="279"/>
      <c r="G57" s="1527">
        <f>G52+G53+G54+G55+G56</f>
        <v>3346677</v>
      </c>
      <c r="H57" s="1528"/>
      <c r="I57" s="1486"/>
      <c r="J57" s="1487"/>
      <c r="K57" s="1529">
        <f>K52+K53+K54+K55+K56</f>
        <v>1201451</v>
      </c>
      <c r="L57" s="1530"/>
      <c r="M57" s="268"/>
      <c r="N57" s="269"/>
      <c r="O57" s="423"/>
      <c r="P57" s="423"/>
    </row>
    <row r="58" spans="1:16" ht="54.75" customHeight="1">
      <c r="A58" s="281"/>
      <c r="B58" s="1507" t="s">
        <v>485</v>
      </c>
      <c r="C58" s="1508"/>
      <c r="D58" s="1508"/>
      <c r="E58" s="1508"/>
      <c r="F58" s="1508"/>
      <c r="G58" s="1508"/>
      <c r="H58" s="1508"/>
      <c r="I58" s="1508"/>
      <c r="J58" s="1508"/>
      <c r="K58" s="1508"/>
      <c r="L58" s="1508"/>
      <c r="M58" s="1508"/>
      <c r="N58" s="1508"/>
      <c r="O58" s="424"/>
      <c r="P58" s="425"/>
    </row>
    <row r="59" spans="1:16" ht="62.25" customHeight="1">
      <c r="B59" s="282" t="s">
        <v>486</v>
      </c>
      <c r="C59" s="1543" t="s">
        <v>487</v>
      </c>
      <c r="D59" s="1543"/>
      <c r="E59" s="1543"/>
      <c r="F59" s="1543"/>
      <c r="G59" s="1543"/>
      <c r="H59" s="1543"/>
      <c r="I59" s="1544"/>
      <c r="J59" s="283">
        <f>G49/(G49+G57)</f>
        <v>0.24411876905272187</v>
      </c>
      <c r="K59" s="284" t="s">
        <v>392</v>
      </c>
      <c r="L59" s="1539"/>
      <c r="M59" s="1540"/>
      <c r="N59" s="1541"/>
      <c r="O59" s="1534"/>
      <c r="P59" s="1534"/>
    </row>
    <row r="60" spans="1:16" ht="53.25" customHeight="1">
      <c r="B60" s="286" t="s">
        <v>488</v>
      </c>
      <c r="C60" s="1537" t="s">
        <v>489</v>
      </c>
      <c r="D60" s="1537"/>
      <c r="E60" s="1537"/>
      <c r="F60" s="1537"/>
      <c r="G60" s="1537"/>
      <c r="H60" s="1537"/>
      <c r="I60" s="1538"/>
      <c r="J60" s="283">
        <f>G45/G49</f>
        <v>1</v>
      </c>
      <c r="K60" s="284" t="s">
        <v>446</v>
      </c>
      <c r="L60" s="1539"/>
      <c r="M60" s="1540"/>
      <c r="N60" s="1541"/>
      <c r="O60" s="1535"/>
      <c r="P60" s="1535"/>
    </row>
    <row r="61" spans="1:16" ht="53.25" customHeight="1">
      <c r="B61" s="286" t="s">
        <v>490</v>
      </c>
      <c r="C61" s="1537" t="s">
        <v>491</v>
      </c>
      <c r="D61" s="1537"/>
      <c r="E61" s="1537"/>
      <c r="F61" s="1537"/>
      <c r="G61" s="1537"/>
      <c r="H61" s="1537"/>
      <c r="I61" s="1538"/>
      <c r="J61" s="288">
        <f>SUM(G49,G57)</f>
        <v>4427517</v>
      </c>
      <c r="K61" s="284" t="s">
        <v>446</v>
      </c>
      <c r="L61" s="1539"/>
      <c r="M61" s="1540"/>
      <c r="N61" s="1541"/>
      <c r="O61" s="1535"/>
      <c r="P61" s="1535"/>
    </row>
    <row r="62" spans="1:16" ht="53.25" customHeight="1">
      <c r="B62" s="286" t="s">
        <v>492</v>
      </c>
      <c r="C62" s="1464" t="s">
        <v>493</v>
      </c>
      <c r="D62" s="1464"/>
      <c r="E62" s="1464"/>
      <c r="F62" s="1464"/>
      <c r="G62" s="1464"/>
      <c r="H62" s="1464"/>
      <c r="I62" s="1465"/>
      <c r="J62" s="283">
        <f>(G49+G57)/J27</f>
        <v>4.0963667147773952</v>
      </c>
      <c r="K62" s="284" t="s">
        <v>392</v>
      </c>
      <c r="L62" s="1539"/>
      <c r="M62" s="1540"/>
      <c r="N62" s="1541"/>
      <c r="O62" s="1535"/>
      <c r="P62" s="1535"/>
    </row>
    <row r="63" spans="1:16" ht="64.5" customHeight="1">
      <c r="B63" s="289" t="s">
        <v>494</v>
      </c>
      <c r="C63" s="1464" t="s">
        <v>495</v>
      </c>
      <c r="D63" s="1464"/>
      <c r="E63" s="1464"/>
      <c r="F63" s="1464"/>
      <c r="G63" s="1464"/>
      <c r="H63" s="1464"/>
      <c r="I63" s="1465"/>
      <c r="J63" s="290">
        <f>(K49+K57)/J28</f>
        <v>2.0144363935969389</v>
      </c>
      <c r="K63" s="284" t="s">
        <v>392</v>
      </c>
      <c r="L63" s="1539"/>
      <c r="M63" s="1540"/>
      <c r="N63" s="1541"/>
      <c r="O63" s="1535"/>
      <c r="P63" s="1535"/>
    </row>
    <row r="64" spans="1:16" ht="53.25" customHeight="1">
      <c r="B64" s="289" t="s">
        <v>496</v>
      </c>
      <c r="C64" s="1537" t="s">
        <v>497</v>
      </c>
      <c r="D64" s="1537"/>
      <c r="E64" s="1537"/>
      <c r="F64" s="1537"/>
      <c r="G64" s="1537"/>
      <c r="H64" s="1537"/>
      <c r="I64" s="1538"/>
      <c r="J64" s="283" t="str">
        <f>IF(J62&lt;0.945,"Funding gap","No funding gap")</f>
        <v>No funding gap</v>
      </c>
      <c r="K64" s="293" t="s">
        <v>446</v>
      </c>
      <c r="L64" s="1539"/>
      <c r="M64" s="1540"/>
      <c r="N64" s="1541"/>
      <c r="O64" s="1535"/>
      <c r="P64" s="1535"/>
    </row>
    <row r="65" spans="2:16" ht="53.25" customHeight="1">
      <c r="B65" s="289" t="s">
        <v>498</v>
      </c>
      <c r="C65" s="1542" t="s">
        <v>499</v>
      </c>
      <c r="D65" s="1542"/>
      <c r="E65" s="1542"/>
      <c r="F65" s="1542"/>
      <c r="G65" s="1542"/>
      <c r="H65" s="1542"/>
      <c r="I65" s="1542"/>
      <c r="J65" s="292">
        <f>G45/J27</f>
        <v>1</v>
      </c>
      <c r="K65" s="293" t="s">
        <v>446</v>
      </c>
      <c r="L65" s="1539"/>
      <c r="M65" s="1540"/>
      <c r="N65" s="1541"/>
      <c r="O65" s="1536"/>
      <c r="P65" s="1536"/>
    </row>
    <row r="66" spans="2:16" ht="45" customHeight="1">
      <c r="B66" s="191" t="s">
        <v>500</v>
      </c>
      <c r="C66" s="1414" t="s">
        <v>501</v>
      </c>
      <c r="D66" s="1414"/>
      <c r="E66" s="1414"/>
      <c r="F66" s="1414"/>
      <c r="G66" s="1414"/>
      <c r="H66" s="1414"/>
      <c r="I66" s="1414"/>
      <c r="J66" s="1415"/>
      <c r="K66" s="1545" t="s">
        <v>446</v>
      </c>
      <c r="L66" s="1548"/>
      <c r="M66" s="1549"/>
      <c r="N66" s="1550"/>
      <c r="O66" s="1443"/>
      <c r="P66" s="1443"/>
    </row>
    <row r="67" spans="2:16" ht="21" customHeight="1">
      <c r="B67" s="198" t="s">
        <v>394</v>
      </c>
      <c r="C67" s="1557" t="s">
        <v>502</v>
      </c>
      <c r="D67" s="1557"/>
      <c r="E67" s="1557"/>
      <c r="F67" s="1557"/>
      <c r="G67" s="1557"/>
      <c r="H67" s="1557"/>
      <c r="I67" s="1557"/>
      <c r="J67" s="299" t="s">
        <v>53</v>
      </c>
      <c r="K67" s="1546"/>
      <c r="L67" s="1551"/>
      <c r="M67" s="1552"/>
      <c r="N67" s="1553"/>
      <c r="O67" s="1425"/>
      <c r="P67" s="1425"/>
    </row>
    <row r="68" spans="2:16" ht="21" customHeight="1">
      <c r="B68" s="198" t="s">
        <v>401</v>
      </c>
      <c r="C68" s="1557" t="s">
        <v>503</v>
      </c>
      <c r="D68" s="1557"/>
      <c r="E68" s="1557"/>
      <c r="F68" s="1557"/>
      <c r="G68" s="1557"/>
      <c r="H68" s="1557"/>
      <c r="I68" s="1557"/>
      <c r="J68" s="299" t="s">
        <v>53</v>
      </c>
      <c r="K68" s="1546"/>
      <c r="L68" s="1551"/>
      <c r="M68" s="1552"/>
      <c r="N68" s="1553"/>
      <c r="O68" s="1425"/>
      <c r="P68" s="1425"/>
    </row>
    <row r="69" spans="2:16" ht="21" customHeight="1">
      <c r="B69" s="198" t="s">
        <v>403</v>
      </c>
      <c r="C69" s="1557" t="s">
        <v>504</v>
      </c>
      <c r="D69" s="1557"/>
      <c r="E69" s="1557"/>
      <c r="F69" s="1557"/>
      <c r="G69" s="1557"/>
      <c r="H69" s="1557"/>
      <c r="I69" s="1557"/>
      <c r="J69" s="299" t="s">
        <v>54</v>
      </c>
      <c r="K69" s="1546"/>
      <c r="L69" s="1551"/>
      <c r="M69" s="1552"/>
      <c r="N69" s="1553"/>
      <c r="O69" s="1425"/>
      <c r="P69" s="1425"/>
    </row>
    <row r="70" spans="2:16" ht="21" customHeight="1">
      <c r="B70" s="198" t="s">
        <v>405</v>
      </c>
      <c r="C70" s="1557" t="s">
        <v>302</v>
      </c>
      <c r="D70" s="1557"/>
      <c r="E70" s="1557"/>
      <c r="F70" s="1557"/>
      <c r="G70" s="1557"/>
      <c r="H70" s="1557"/>
      <c r="I70" s="1557"/>
      <c r="J70" s="299" t="s">
        <v>54</v>
      </c>
      <c r="K70" s="1546"/>
      <c r="L70" s="1551"/>
      <c r="M70" s="1552"/>
      <c r="N70" s="1553"/>
      <c r="O70" s="1425"/>
      <c r="P70" s="1425"/>
    </row>
    <row r="71" spans="2:16" ht="21" customHeight="1">
      <c r="B71" s="198" t="s">
        <v>408</v>
      </c>
      <c r="C71" s="1558" t="s">
        <v>505</v>
      </c>
      <c r="D71" s="1558"/>
      <c r="E71" s="1558"/>
      <c r="F71" s="1558"/>
      <c r="G71" s="1559"/>
      <c r="H71" s="1560"/>
      <c r="I71" s="1560"/>
      <c r="J71" s="1561"/>
      <c r="K71" s="1547"/>
      <c r="L71" s="1554"/>
      <c r="M71" s="1555"/>
      <c r="N71" s="1556"/>
      <c r="O71" s="1426"/>
      <c r="P71" s="1426"/>
    </row>
    <row r="72" spans="2:16" ht="45" customHeight="1">
      <c r="B72" s="191" t="s">
        <v>506</v>
      </c>
      <c r="C72" s="1414" t="s">
        <v>507</v>
      </c>
      <c r="D72" s="1414"/>
      <c r="E72" s="1414"/>
      <c r="F72" s="1414"/>
      <c r="G72" s="1414"/>
      <c r="H72" s="1414"/>
      <c r="I72" s="1414"/>
      <c r="J72" s="1414"/>
      <c r="K72" s="1414"/>
      <c r="L72" s="1414"/>
      <c r="M72" s="1414"/>
      <c r="N72" s="1562"/>
      <c r="O72" s="291"/>
      <c r="P72" s="297"/>
    </row>
    <row r="73" spans="2:16" ht="20.25" customHeight="1">
      <c r="B73" s="205" t="s">
        <v>418</v>
      </c>
      <c r="C73" s="1558" t="s">
        <v>297</v>
      </c>
      <c r="D73" s="1558"/>
      <c r="E73" s="1558"/>
      <c r="F73" s="1563" t="s">
        <v>53</v>
      </c>
      <c r="G73" s="1564"/>
      <c r="H73" s="1545" t="s">
        <v>446</v>
      </c>
      <c r="I73" s="1565" t="s">
        <v>4891</v>
      </c>
      <c r="J73" s="1566"/>
      <c r="K73" s="1566"/>
      <c r="L73" s="1566"/>
      <c r="M73" s="1566"/>
      <c r="N73" s="1567"/>
      <c r="O73" s="1443" t="s">
        <v>1306</v>
      </c>
      <c r="P73" s="1443"/>
    </row>
    <row r="74" spans="2:16" ht="20.25" customHeight="1">
      <c r="B74" s="205" t="s">
        <v>508</v>
      </c>
      <c r="C74" s="1558" t="s">
        <v>509</v>
      </c>
      <c r="D74" s="1558"/>
      <c r="E74" s="1558"/>
      <c r="F74" s="1563" t="s">
        <v>53</v>
      </c>
      <c r="G74" s="1564"/>
      <c r="H74" s="1546"/>
      <c r="I74" s="1568"/>
      <c r="J74" s="1569"/>
      <c r="K74" s="1569"/>
      <c r="L74" s="1569"/>
      <c r="M74" s="1569"/>
      <c r="N74" s="1570"/>
      <c r="O74" s="1425"/>
      <c r="P74" s="1425"/>
    </row>
    <row r="75" spans="2:16" ht="20.25" customHeight="1">
      <c r="B75" s="205" t="s">
        <v>510</v>
      </c>
      <c r="C75" s="1558" t="s">
        <v>299</v>
      </c>
      <c r="D75" s="1558"/>
      <c r="E75" s="1558"/>
      <c r="F75" s="1563" t="s">
        <v>54</v>
      </c>
      <c r="G75" s="1564"/>
      <c r="H75" s="1546"/>
      <c r="I75" s="1568"/>
      <c r="J75" s="1569"/>
      <c r="K75" s="1569"/>
      <c r="L75" s="1569"/>
      <c r="M75" s="1569"/>
      <c r="N75" s="1570"/>
      <c r="O75" s="1425"/>
      <c r="P75" s="1425"/>
    </row>
    <row r="76" spans="2:16" ht="49.5" customHeight="1">
      <c r="B76" s="205" t="s">
        <v>401</v>
      </c>
      <c r="C76" s="1464" t="s">
        <v>511</v>
      </c>
      <c r="D76" s="1464"/>
      <c r="E76" s="1464"/>
      <c r="F76" s="1464"/>
      <c r="G76" s="1465"/>
      <c r="H76" s="1546"/>
      <c r="I76" s="1568"/>
      <c r="J76" s="1569"/>
      <c r="K76" s="1569"/>
      <c r="L76" s="1569"/>
      <c r="M76" s="1569"/>
      <c r="N76" s="1570"/>
      <c r="O76" s="1425"/>
      <c r="P76" s="1425"/>
    </row>
    <row r="77" spans="2:16" ht="21" customHeight="1">
      <c r="B77" s="205" t="s">
        <v>418</v>
      </c>
      <c r="C77" s="1558" t="s">
        <v>297</v>
      </c>
      <c r="D77" s="1558"/>
      <c r="E77" s="1410"/>
      <c r="F77" s="1563" t="s">
        <v>53</v>
      </c>
      <c r="G77" s="1564"/>
      <c r="H77" s="1546"/>
      <c r="I77" s="1568"/>
      <c r="J77" s="1569"/>
      <c r="K77" s="1569"/>
      <c r="L77" s="1569"/>
      <c r="M77" s="1569"/>
      <c r="N77" s="1570"/>
      <c r="O77" s="1425"/>
      <c r="P77" s="1425"/>
    </row>
    <row r="78" spans="2:16" ht="21" customHeight="1">
      <c r="B78" s="205" t="s">
        <v>508</v>
      </c>
      <c r="C78" s="1558" t="s">
        <v>509</v>
      </c>
      <c r="D78" s="1558"/>
      <c r="E78" s="1410"/>
      <c r="F78" s="1563" t="s">
        <v>53</v>
      </c>
      <c r="G78" s="1564"/>
      <c r="H78" s="1546"/>
      <c r="I78" s="1568"/>
      <c r="J78" s="1569"/>
      <c r="K78" s="1569"/>
      <c r="L78" s="1569"/>
      <c r="M78" s="1569"/>
      <c r="N78" s="1570"/>
      <c r="O78" s="1425"/>
      <c r="P78" s="1425"/>
    </row>
    <row r="79" spans="2:16" ht="21" customHeight="1">
      <c r="B79" s="205" t="s">
        <v>510</v>
      </c>
      <c r="C79" s="1558" t="s">
        <v>301</v>
      </c>
      <c r="D79" s="1558"/>
      <c r="E79" s="1410"/>
      <c r="F79" s="1563" t="s">
        <v>54</v>
      </c>
      <c r="G79" s="1564"/>
      <c r="H79" s="1546"/>
      <c r="I79" s="1568"/>
      <c r="J79" s="1569"/>
      <c r="K79" s="1569"/>
      <c r="L79" s="1569"/>
      <c r="M79" s="1569"/>
      <c r="N79" s="1570"/>
      <c r="O79" s="1425"/>
      <c r="P79" s="1425"/>
    </row>
    <row r="80" spans="2:16" ht="21" customHeight="1">
      <c r="B80" s="205" t="s">
        <v>512</v>
      </c>
      <c r="C80" s="1558" t="s">
        <v>302</v>
      </c>
      <c r="D80" s="1558"/>
      <c r="E80" s="1410"/>
      <c r="F80" s="1563" t="s">
        <v>54</v>
      </c>
      <c r="G80" s="1564"/>
      <c r="H80" s="1546"/>
      <c r="I80" s="1568"/>
      <c r="J80" s="1569"/>
      <c r="K80" s="1569"/>
      <c r="L80" s="1569"/>
      <c r="M80" s="1569"/>
      <c r="N80" s="1570"/>
      <c r="O80" s="1425"/>
      <c r="P80" s="1425"/>
    </row>
    <row r="81" spans="2:16" ht="21.75" customHeight="1">
      <c r="B81" s="205" t="s">
        <v>513</v>
      </c>
      <c r="C81" s="1558" t="s">
        <v>514</v>
      </c>
      <c r="D81" s="1558"/>
      <c r="E81" s="1410"/>
      <c r="F81" s="1574"/>
      <c r="G81" s="1575"/>
      <c r="H81" s="1547"/>
      <c r="I81" s="1571"/>
      <c r="J81" s="1572"/>
      <c r="K81" s="1572"/>
      <c r="L81" s="1572"/>
      <c r="M81" s="1572"/>
      <c r="N81" s="1573"/>
      <c r="O81" s="1426"/>
      <c r="P81" s="1426"/>
    </row>
    <row r="82" spans="2:16" ht="51" customHeight="1">
      <c r="B82" s="298" t="s">
        <v>515</v>
      </c>
      <c r="C82" s="1484" t="s">
        <v>516</v>
      </c>
      <c r="D82" s="1484"/>
      <c r="E82" s="1485"/>
      <c r="F82" s="1576"/>
      <c r="G82" s="1577"/>
      <c r="H82" s="1577"/>
      <c r="I82" s="1577"/>
      <c r="J82" s="1577"/>
      <c r="K82" s="1577"/>
      <c r="L82" s="1577"/>
      <c r="M82" s="1577"/>
      <c r="N82" s="1577"/>
      <c r="O82" s="1578"/>
      <c r="P82" s="1579"/>
    </row>
    <row r="83" spans="2:16" ht="31.5" customHeight="1">
      <c r="B83" s="1490" t="s">
        <v>517</v>
      </c>
      <c r="C83" s="1491"/>
      <c r="D83" s="1491"/>
      <c r="E83" s="1491"/>
      <c r="F83" s="1491"/>
      <c r="G83" s="1491"/>
      <c r="H83" s="1491"/>
      <c r="I83" s="1491"/>
      <c r="J83" s="1491"/>
      <c r="K83" s="1491"/>
      <c r="L83" s="1491"/>
      <c r="M83" s="1491"/>
      <c r="N83" s="1491"/>
      <c r="O83" s="1491"/>
      <c r="P83" s="1492"/>
    </row>
    <row r="84" spans="2:16" ht="44.25" customHeight="1">
      <c r="B84" s="191" t="s">
        <v>518</v>
      </c>
      <c r="C84" s="1414" t="s">
        <v>519</v>
      </c>
      <c r="D84" s="1414"/>
      <c r="E84" s="1414"/>
      <c r="F84" s="1414"/>
      <c r="G84" s="1415"/>
      <c r="H84" s="299" t="s">
        <v>53</v>
      </c>
      <c r="I84" s="1580" t="s">
        <v>446</v>
      </c>
      <c r="J84" s="1581"/>
      <c r="K84" s="1582"/>
      <c r="L84" s="1583"/>
      <c r="M84" s="1583"/>
      <c r="N84" s="1584"/>
      <c r="O84" s="1443" t="s">
        <v>3364</v>
      </c>
      <c r="P84" s="1443"/>
    </row>
    <row r="85" spans="2:16" ht="20.25" customHeight="1">
      <c r="B85" s="1585" t="s">
        <v>520</v>
      </c>
      <c r="C85" s="1586"/>
      <c r="D85" s="1586"/>
      <c r="E85" s="1587"/>
      <c r="F85" s="1500" t="s">
        <v>521</v>
      </c>
      <c r="G85" s="1502"/>
      <c r="H85" s="1501"/>
      <c r="I85" s="1500" t="s">
        <v>522</v>
      </c>
      <c r="J85" s="1502"/>
      <c r="K85" s="1500" t="s">
        <v>434</v>
      </c>
      <c r="L85" s="1502"/>
      <c r="M85" s="1502"/>
      <c r="N85" s="1503"/>
      <c r="O85" s="1425"/>
      <c r="P85" s="1425"/>
    </row>
    <row r="86" spans="2:16" ht="21" customHeight="1">
      <c r="B86" s="1588"/>
      <c r="C86" s="1589"/>
      <c r="D86" s="1589"/>
      <c r="E86" s="1590"/>
      <c r="F86" s="1594" t="s">
        <v>4892</v>
      </c>
      <c r="G86" s="1595"/>
      <c r="H86" s="1596"/>
      <c r="I86" s="1597" t="s">
        <v>4893</v>
      </c>
      <c r="J86" s="1598"/>
      <c r="K86" s="1594"/>
      <c r="L86" s="1595"/>
      <c r="M86" s="1595"/>
      <c r="N86" s="1596"/>
      <c r="O86" s="1425"/>
      <c r="P86" s="1425"/>
    </row>
    <row r="87" spans="2:16" ht="21" customHeight="1">
      <c r="B87" s="1588"/>
      <c r="C87" s="1589"/>
      <c r="D87" s="1589"/>
      <c r="E87" s="1590"/>
      <c r="F87" s="1594"/>
      <c r="G87" s="1595"/>
      <c r="H87" s="1596"/>
      <c r="I87" s="1597"/>
      <c r="J87" s="1598"/>
      <c r="K87" s="1594"/>
      <c r="L87" s="1595"/>
      <c r="M87" s="1595"/>
      <c r="N87" s="1596"/>
      <c r="O87" s="1425"/>
      <c r="P87" s="1425"/>
    </row>
    <row r="88" spans="2:16" ht="21" customHeight="1">
      <c r="B88" s="1588"/>
      <c r="C88" s="1589"/>
      <c r="D88" s="1589"/>
      <c r="E88" s="1590"/>
      <c r="F88" s="1594"/>
      <c r="G88" s="1595"/>
      <c r="H88" s="1596"/>
      <c r="I88" s="1597"/>
      <c r="J88" s="1598"/>
      <c r="K88" s="1594"/>
      <c r="L88" s="1595"/>
      <c r="M88" s="1595"/>
      <c r="N88" s="1596"/>
      <c r="O88" s="1425"/>
      <c r="P88" s="1425"/>
    </row>
    <row r="89" spans="2:16" ht="21.75" customHeight="1">
      <c r="B89" s="1591"/>
      <c r="C89" s="1592"/>
      <c r="D89" s="1592"/>
      <c r="E89" s="1593"/>
      <c r="F89" s="1599"/>
      <c r="G89" s="1600"/>
      <c r="H89" s="1601"/>
      <c r="I89" s="1602"/>
      <c r="J89" s="1603"/>
      <c r="K89" s="1604"/>
      <c r="L89" s="1605"/>
      <c r="M89" s="1605"/>
      <c r="N89" s="1606"/>
      <c r="O89" s="1444"/>
      <c r="P89" s="1444"/>
    </row>
    <row r="90" spans="2:16" ht="26.25" customHeight="1">
      <c r="B90" s="1416" t="s">
        <v>2</v>
      </c>
      <c r="C90" s="1417"/>
      <c r="D90" s="1417"/>
      <c r="E90" s="1417"/>
      <c r="F90" s="1417"/>
      <c r="G90" s="1417"/>
      <c r="H90" s="1417"/>
      <c r="I90" s="1417"/>
      <c r="J90" s="1417"/>
      <c r="K90" s="1417"/>
      <c r="L90" s="1417"/>
      <c r="M90" s="1417"/>
      <c r="N90" s="1417"/>
      <c r="O90" s="1417"/>
      <c r="P90" s="1418"/>
    </row>
    <row r="91" spans="2:16" ht="66" customHeight="1">
      <c r="B91" s="303" t="s">
        <v>523</v>
      </c>
      <c r="C91" s="1632" t="s">
        <v>524</v>
      </c>
      <c r="D91" s="1632"/>
      <c r="E91" s="1632"/>
      <c r="F91" s="1632"/>
      <c r="G91" s="1632"/>
      <c r="H91" s="1632"/>
      <c r="I91" s="1632"/>
      <c r="J91" s="1632"/>
      <c r="K91" s="1632"/>
      <c r="L91" s="1632"/>
      <c r="M91" s="1632"/>
      <c r="N91" s="1632"/>
      <c r="O91" s="1424" t="s">
        <v>3243</v>
      </c>
      <c r="P91" s="1424"/>
    </row>
    <row r="92" spans="2:16" ht="20.25" customHeight="1">
      <c r="B92" s="1609" t="s">
        <v>525</v>
      </c>
      <c r="C92" s="1610"/>
      <c r="D92" s="1610"/>
      <c r="E92" s="1610"/>
      <c r="F92" s="1611"/>
      <c r="G92" s="1614" t="s">
        <v>526</v>
      </c>
      <c r="H92" s="1614"/>
      <c r="I92" s="2149"/>
      <c r="J92" s="1614"/>
      <c r="K92" s="1614"/>
      <c r="L92" s="1615"/>
      <c r="M92" s="2150"/>
      <c r="N92" s="2150"/>
      <c r="O92" s="1425"/>
      <c r="P92" s="1425"/>
    </row>
    <row r="93" spans="2:16" ht="22.5" customHeight="1">
      <c r="B93" s="2072"/>
      <c r="C93" s="1613"/>
      <c r="D93" s="1613"/>
      <c r="E93" s="1613"/>
      <c r="F93" s="2148"/>
      <c r="G93" s="429" t="s">
        <v>109</v>
      </c>
      <c r="H93" s="429" t="s">
        <v>128</v>
      </c>
      <c r="I93" s="430" t="s">
        <v>527</v>
      </c>
      <c r="J93" s="431" t="s">
        <v>528</v>
      </c>
      <c r="K93" s="2151" t="s">
        <v>434</v>
      </c>
      <c r="L93" s="2152"/>
      <c r="M93" s="2152"/>
      <c r="N93" s="2153"/>
      <c r="O93" s="1425"/>
      <c r="P93" s="1425"/>
    </row>
    <row r="94" spans="2:16" ht="57.75" customHeight="1">
      <c r="B94" s="432" t="s">
        <v>394</v>
      </c>
      <c r="C94" s="2154" t="s">
        <v>529</v>
      </c>
      <c r="D94" s="2155"/>
      <c r="E94" s="2155"/>
      <c r="F94" s="2155"/>
      <c r="G94" s="2155"/>
      <c r="H94" s="2155"/>
      <c r="I94" s="2155"/>
      <c r="J94" s="2156"/>
      <c r="K94" s="1623"/>
      <c r="L94" s="1623"/>
      <c r="M94" s="1623"/>
      <c r="N94" s="1624"/>
      <c r="O94" s="1608"/>
      <c r="P94" s="1425"/>
    </row>
    <row r="95" spans="2:16" ht="23.45" customHeight="1">
      <c r="B95" s="317" t="s">
        <v>530</v>
      </c>
      <c r="C95" s="1630" t="s">
        <v>531</v>
      </c>
      <c r="D95" s="1630"/>
      <c r="E95" s="1630"/>
      <c r="F95" s="1631"/>
      <c r="G95" s="469" t="s">
        <v>53</v>
      </c>
      <c r="H95" s="470" t="s">
        <v>53</v>
      </c>
      <c r="I95" s="471" t="s">
        <v>53</v>
      </c>
      <c r="J95" s="469" t="s">
        <v>53</v>
      </c>
      <c r="K95" s="1625"/>
      <c r="L95" s="1626"/>
      <c r="M95" s="1626"/>
      <c r="N95" s="1627"/>
      <c r="O95" s="1608"/>
      <c r="P95" s="1425"/>
    </row>
    <row r="96" spans="2:16" ht="21.95" customHeight="1">
      <c r="B96" s="434" t="s">
        <v>532</v>
      </c>
      <c r="C96" s="1639" t="s">
        <v>533</v>
      </c>
      <c r="D96" s="1639"/>
      <c r="E96" s="1639"/>
      <c r="F96" s="1640"/>
      <c r="G96" s="448" t="s">
        <v>53</v>
      </c>
      <c r="H96" s="311" t="s">
        <v>53</v>
      </c>
      <c r="I96" s="448" t="s">
        <v>53</v>
      </c>
      <c r="J96" s="311" t="s">
        <v>53</v>
      </c>
      <c r="K96" s="1628"/>
      <c r="L96" s="1628"/>
      <c r="M96" s="1628"/>
      <c r="N96" s="1629"/>
      <c r="O96" s="1608"/>
      <c r="P96" s="1425"/>
    </row>
    <row r="97" spans="2:16" ht="42" customHeight="1">
      <c r="B97" s="436" t="s">
        <v>401</v>
      </c>
      <c r="C97" s="1633" t="s">
        <v>534</v>
      </c>
      <c r="D97" s="1641"/>
      <c r="E97" s="1641"/>
      <c r="F97" s="1641"/>
      <c r="G97" s="1641"/>
      <c r="H97" s="1641"/>
      <c r="I97" s="1641"/>
      <c r="J97" s="1641"/>
      <c r="K97" s="1626"/>
      <c r="L97" s="1626"/>
      <c r="M97" s="1626"/>
      <c r="N97" s="1627"/>
      <c r="O97" s="1425"/>
      <c r="P97" s="1425"/>
    </row>
    <row r="98" spans="2:16" ht="24.6" customHeight="1">
      <c r="B98" s="432" t="s">
        <v>530</v>
      </c>
      <c r="C98" s="1634" t="s">
        <v>531</v>
      </c>
      <c r="D98" s="1634"/>
      <c r="E98" s="1634"/>
      <c r="F98" s="1635"/>
      <c r="G98" s="472" t="s">
        <v>53</v>
      </c>
      <c r="H98" s="442" t="s">
        <v>53</v>
      </c>
      <c r="I98" s="443" t="s">
        <v>53</v>
      </c>
      <c r="J98" s="470" t="s">
        <v>54</v>
      </c>
      <c r="K98" s="1626"/>
      <c r="L98" s="1626"/>
      <c r="M98" s="1626"/>
      <c r="N98" s="1627"/>
      <c r="O98" s="1425"/>
      <c r="P98" s="1425"/>
    </row>
    <row r="99" spans="2:16" ht="23.45" customHeight="1">
      <c r="B99" s="434" t="s">
        <v>532</v>
      </c>
      <c r="C99" s="1636" t="s">
        <v>533</v>
      </c>
      <c r="D99" s="1636"/>
      <c r="E99" s="1636"/>
      <c r="F99" s="1637"/>
      <c r="G99" s="473" t="s">
        <v>53</v>
      </c>
      <c r="H99" s="474" t="s">
        <v>53</v>
      </c>
      <c r="I99" s="473" t="s">
        <v>53</v>
      </c>
      <c r="J99" s="474" t="s">
        <v>54</v>
      </c>
      <c r="K99" s="1628"/>
      <c r="L99" s="1628"/>
      <c r="M99" s="1628"/>
      <c r="N99" s="1629"/>
      <c r="O99" s="1425"/>
      <c r="P99" s="1425"/>
    </row>
    <row r="100" spans="2:16" ht="48" customHeight="1">
      <c r="B100" s="436" t="s">
        <v>535</v>
      </c>
      <c r="C100" s="1638" t="s">
        <v>536</v>
      </c>
      <c r="D100" s="1638"/>
      <c r="E100" s="1638"/>
      <c r="F100" s="1638"/>
      <c r="G100" s="1638"/>
      <c r="H100" s="1638"/>
      <c r="I100" s="1638"/>
      <c r="J100" s="1642"/>
      <c r="K100" s="1623"/>
      <c r="L100" s="1623"/>
      <c r="M100" s="1623"/>
      <c r="N100" s="1624"/>
      <c r="O100" s="1425"/>
      <c r="P100" s="1425"/>
    </row>
    <row r="101" spans="2:16" ht="23.1" customHeight="1">
      <c r="B101" s="432" t="s">
        <v>530</v>
      </c>
      <c r="C101" s="1643" t="s">
        <v>531</v>
      </c>
      <c r="D101" s="1643"/>
      <c r="E101" s="1643"/>
      <c r="F101" s="1644"/>
      <c r="G101" s="472" t="s">
        <v>53</v>
      </c>
      <c r="H101" s="442" t="s">
        <v>53</v>
      </c>
      <c r="I101" s="443" t="s">
        <v>53</v>
      </c>
      <c r="J101" s="470" t="s">
        <v>53</v>
      </c>
      <c r="K101" s="1626"/>
      <c r="L101" s="1626"/>
      <c r="M101" s="1626"/>
      <c r="N101" s="1627"/>
      <c r="O101" s="1425"/>
      <c r="P101" s="1425"/>
    </row>
    <row r="102" spans="2:16" ht="26.1" customHeight="1">
      <c r="B102" s="434" t="s">
        <v>532</v>
      </c>
      <c r="C102" s="1639" t="s">
        <v>533</v>
      </c>
      <c r="D102" s="1639"/>
      <c r="E102" s="1639"/>
      <c r="F102" s="1640"/>
      <c r="G102" s="473" t="s">
        <v>53</v>
      </c>
      <c r="H102" s="474" t="s">
        <v>53</v>
      </c>
      <c r="I102" s="473" t="s">
        <v>53</v>
      </c>
      <c r="J102" s="474" t="s">
        <v>53</v>
      </c>
      <c r="K102" s="1628"/>
      <c r="L102" s="1628"/>
      <c r="M102" s="1628"/>
      <c r="N102" s="1629"/>
      <c r="O102" s="1425"/>
      <c r="P102" s="1425"/>
    </row>
    <row r="103" spans="2:16" ht="38.25" customHeight="1">
      <c r="B103" s="436" t="s">
        <v>537</v>
      </c>
      <c r="C103" s="1632" t="s">
        <v>538</v>
      </c>
      <c r="D103" s="1632"/>
      <c r="E103" s="1632"/>
      <c r="F103" s="1632"/>
      <c r="G103" s="1632"/>
      <c r="H103" s="1632"/>
      <c r="I103" s="1632"/>
      <c r="J103" s="1633"/>
      <c r="K103" s="1623"/>
      <c r="L103" s="1623"/>
      <c r="M103" s="1623"/>
      <c r="N103" s="1624"/>
      <c r="O103" s="1425"/>
      <c r="P103" s="1425"/>
    </row>
    <row r="104" spans="2:16" ht="21.95" customHeight="1">
      <c r="B104" s="432" t="s">
        <v>530</v>
      </c>
      <c r="C104" s="1634" t="s">
        <v>531</v>
      </c>
      <c r="D104" s="1634"/>
      <c r="E104" s="1634"/>
      <c r="F104" s="1635"/>
      <c r="G104" s="472" t="s">
        <v>53</v>
      </c>
      <c r="H104" s="442" t="s">
        <v>53</v>
      </c>
      <c r="I104" s="443" t="s">
        <v>53</v>
      </c>
      <c r="J104" s="470" t="s">
        <v>54</v>
      </c>
      <c r="K104" s="1626"/>
      <c r="L104" s="1626"/>
      <c r="M104" s="1626"/>
      <c r="N104" s="1627"/>
      <c r="O104" s="1425"/>
      <c r="P104" s="1425"/>
    </row>
    <row r="105" spans="2:16" ht="23.1" customHeight="1">
      <c r="B105" s="434" t="s">
        <v>532</v>
      </c>
      <c r="C105" s="1636" t="s">
        <v>533</v>
      </c>
      <c r="D105" s="1636"/>
      <c r="E105" s="1636"/>
      <c r="F105" s="1637"/>
      <c r="G105" s="473" t="s">
        <v>53</v>
      </c>
      <c r="H105" s="474" t="s">
        <v>53</v>
      </c>
      <c r="I105" s="473" t="s">
        <v>53</v>
      </c>
      <c r="J105" s="474" t="s">
        <v>54</v>
      </c>
      <c r="K105" s="1628"/>
      <c r="L105" s="1628"/>
      <c r="M105" s="1628"/>
      <c r="N105" s="1629"/>
      <c r="O105" s="1425"/>
      <c r="P105" s="1425"/>
    </row>
    <row r="106" spans="2:16" ht="30" customHeight="1">
      <c r="B106" s="436" t="s">
        <v>539</v>
      </c>
      <c r="C106" s="1638" t="s">
        <v>540</v>
      </c>
      <c r="D106" s="1638"/>
      <c r="E106" s="1638"/>
      <c r="F106" s="1638"/>
      <c r="G106" s="1638"/>
      <c r="H106" s="1638"/>
      <c r="I106" s="1638"/>
      <c r="J106" s="1633"/>
      <c r="K106" s="1623"/>
      <c r="L106" s="1623"/>
      <c r="M106" s="1623"/>
      <c r="N106" s="1624"/>
      <c r="O106" s="1425"/>
      <c r="P106" s="1425"/>
    </row>
    <row r="107" spans="2:16" ht="24.6" customHeight="1">
      <c r="B107" s="432" t="s">
        <v>530</v>
      </c>
      <c r="C107" s="1634" t="s">
        <v>531</v>
      </c>
      <c r="D107" s="1634"/>
      <c r="E107" s="1634"/>
      <c r="F107" s="1635"/>
      <c r="G107" s="472" t="s">
        <v>53</v>
      </c>
      <c r="H107" s="442" t="s">
        <v>53</v>
      </c>
      <c r="I107" s="443" t="s">
        <v>53</v>
      </c>
      <c r="J107" s="470" t="s">
        <v>54</v>
      </c>
      <c r="K107" s="1626"/>
      <c r="L107" s="1626"/>
      <c r="M107" s="1626"/>
      <c r="N107" s="1627"/>
      <c r="O107" s="1425"/>
      <c r="P107" s="1425"/>
    </row>
    <row r="108" spans="2:16" ht="21.95" customHeight="1">
      <c r="B108" s="434" t="s">
        <v>532</v>
      </c>
      <c r="C108" s="1636" t="s">
        <v>533</v>
      </c>
      <c r="D108" s="1636"/>
      <c r="E108" s="1636"/>
      <c r="F108" s="1637"/>
      <c r="G108" s="473" t="s">
        <v>53</v>
      </c>
      <c r="H108" s="474" t="s">
        <v>53</v>
      </c>
      <c r="I108" s="473" t="s">
        <v>53</v>
      </c>
      <c r="J108" s="474" t="s">
        <v>54</v>
      </c>
      <c r="K108" s="1628"/>
      <c r="L108" s="1628"/>
      <c r="M108" s="1628"/>
      <c r="N108" s="1629"/>
      <c r="O108" s="1425"/>
      <c r="P108" s="1425"/>
    </row>
    <row r="109" spans="2:16" ht="24" customHeight="1">
      <c r="B109" s="436" t="s">
        <v>410</v>
      </c>
      <c r="C109" s="1645" t="s">
        <v>117</v>
      </c>
      <c r="D109" s="1645"/>
      <c r="E109" s="1645"/>
      <c r="F109" s="1645"/>
      <c r="G109" s="1645"/>
      <c r="H109" s="1645"/>
      <c r="I109" s="1645"/>
      <c r="J109" s="2147"/>
      <c r="K109" s="1623"/>
      <c r="L109" s="1623"/>
      <c r="M109" s="1623"/>
      <c r="N109" s="1624"/>
      <c r="O109" s="1425"/>
      <c r="P109" s="1425"/>
    </row>
    <row r="110" spans="2:16" ht="21.95" customHeight="1">
      <c r="B110" s="432" t="s">
        <v>530</v>
      </c>
      <c r="C110" s="1634" t="s">
        <v>531</v>
      </c>
      <c r="D110" s="1634"/>
      <c r="E110" s="1634"/>
      <c r="F110" s="1635"/>
      <c r="G110" s="472" t="s">
        <v>53</v>
      </c>
      <c r="H110" s="442" t="s">
        <v>53</v>
      </c>
      <c r="I110" s="443" t="s">
        <v>53</v>
      </c>
      <c r="J110" s="470" t="s">
        <v>53</v>
      </c>
      <c r="K110" s="1626"/>
      <c r="L110" s="1626"/>
      <c r="M110" s="1626"/>
      <c r="N110" s="1627"/>
      <c r="O110" s="1425"/>
      <c r="P110" s="1425"/>
    </row>
    <row r="111" spans="2:16" ht="21.95" customHeight="1">
      <c r="B111" s="434" t="s">
        <v>532</v>
      </c>
      <c r="C111" s="1636" t="s">
        <v>533</v>
      </c>
      <c r="D111" s="1636"/>
      <c r="E111" s="1636"/>
      <c r="F111" s="1637"/>
      <c r="G111" s="473" t="s">
        <v>53</v>
      </c>
      <c r="H111" s="474" t="s">
        <v>53</v>
      </c>
      <c r="I111" s="473" t="s">
        <v>53</v>
      </c>
      <c r="J111" s="474" t="s">
        <v>53</v>
      </c>
      <c r="K111" s="1628"/>
      <c r="L111" s="1628"/>
      <c r="M111" s="1628"/>
      <c r="N111" s="1629"/>
      <c r="O111" s="1425"/>
      <c r="P111" s="1425"/>
    </row>
    <row r="112" spans="2:16" ht="24" customHeight="1">
      <c r="B112" s="436" t="s">
        <v>413</v>
      </c>
      <c r="C112" s="1645" t="s">
        <v>118</v>
      </c>
      <c r="D112" s="1645"/>
      <c r="E112" s="1645"/>
      <c r="F112" s="1645"/>
      <c r="G112" s="1645"/>
      <c r="H112" s="1645"/>
      <c r="I112" s="1645"/>
      <c r="J112" s="2147"/>
      <c r="K112" s="1647"/>
      <c r="L112" s="1647"/>
      <c r="M112" s="1647"/>
      <c r="N112" s="1648"/>
      <c r="O112" s="1425"/>
      <c r="P112" s="1425"/>
    </row>
    <row r="113" spans="2:16" ht="24.6" customHeight="1">
      <c r="B113" s="432" t="s">
        <v>530</v>
      </c>
      <c r="C113" s="1634" t="s">
        <v>531</v>
      </c>
      <c r="D113" s="1634"/>
      <c r="E113" s="1634"/>
      <c r="F113" s="1635"/>
      <c r="G113" s="472" t="s">
        <v>53</v>
      </c>
      <c r="H113" s="442" t="s">
        <v>53</v>
      </c>
      <c r="I113" s="443" t="s">
        <v>53</v>
      </c>
      <c r="J113" s="470" t="s">
        <v>53</v>
      </c>
      <c r="K113" s="1649"/>
      <c r="L113" s="1649"/>
      <c r="M113" s="1649"/>
      <c r="N113" s="1650"/>
      <c r="O113" s="1425"/>
      <c r="P113" s="1425"/>
    </row>
    <row r="114" spans="2:16" ht="23.1" customHeight="1">
      <c r="B114" s="434" t="s">
        <v>532</v>
      </c>
      <c r="C114" s="1636" t="s">
        <v>533</v>
      </c>
      <c r="D114" s="1636"/>
      <c r="E114" s="1636"/>
      <c r="F114" s="1637"/>
      <c r="G114" s="473" t="s">
        <v>53</v>
      </c>
      <c r="H114" s="474" t="s">
        <v>53</v>
      </c>
      <c r="I114" s="473" t="s">
        <v>53</v>
      </c>
      <c r="J114" s="474" t="s">
        <v>53</v>
      </c>
      <c r="K114" s="1651"/>
      <c r="L114" s="1651"/>
      <c r="M114" s="1651"/>
      <c r="N114" s="1652"/>
      <c r="O114" s="1425"/>
      <c r="P114" s="1425"/>
    </row>
    <row r="115" spans="2:16" ht="24" customHeight="1">
      <c r="B115" s="436" t="s">
        <v>416</v>
      </c>
      <c r="C115" s="1638" t="s">
        <v>541</v>
      </c>
      <c r="D115" s="1638"/>
      <c r="E115" s="1638"/>
      <c r="F115" s="1638"/>
      <c r="G115" s="1638"/>
      <c r="H115" s="1638"/>
      <c r="I115" s="1638"/>
      <c r="J115" s="1633"/>
      <c r="K115" s="1623"/>
      <c r="L115" s="1623"/>
      <c r="M115" s="1623"/>
      <c r="N115" s="1624"/>
      <c r="O115" s="1425"/>
      <c r="P115" s="1425"/>
    </row>
    <row r="116" spans="2:16" ht="24" customHeight="1">
      <c r="B116" s="432" t="s">
        <v>530</v>
      </c>
      <c r="C116" s="1634" t="s">
        <v>531</v>
      </c>
      <c r="D116" s="1634"/>
      <c r="E116" s="1634"/>
      <c r="F116" s="1635"/>
      <c r="G116" s="472" t="s">
        <v>53</v>
      </c>
      <c r="H116" s="442" t="s">
        <v>53</v>
      </c>
      <c r="I116" s="443" t="s">
        <v>53</v>
      </c>
      <c r="J116" s="470" t="s">
        <v>53</v>
      </c>
      <c r="K116" s="1626"/>
      <c r="L116" s="1626"/>
      <c r="M116" s="1626"/>
      <c r="N116" s="1627"/>
      <c r="O116" s="1425"/>
      <c r="P116" s="1425"/>
    </row>
    <row r="117" spans="2:16" ht="24" customHeight="1">
      <c r="B117" s="317" t="s">
        <v>532</v>
      </c>
      <c r="C117" s="1636" t="s">
        <v>542</v>
      </c>
      <c r="D117" s="1636"/>
      <c r="E117" s="1636"/>
      <c r="F117" s="1636"/>
      <c r="G117" s="473" t="s">
        <v>53</v>
      </c>
      <c r="H117" s="474" t="s">
        <v>53</v>
      </c>
      <c r="I117" s="473" t="s">
        <v>53</v>
      </c>
      <c r="J117" s="474" t="s">
        <v>53</v>
      </c>
      <c r="K117" s="1628"/>
      <c r="L117" s="1628"/>
      <c r="M117" s="1628"/>
      <c r="N117" s="1629"/>
      <c r="O117" s="1425"/>
      <c r="P117" s="1425"/>
    </row>
    <row r="118" spans="2:16" ht="24" customHeight="1">
      <c r="B118" s="438" t="s">
        <v>418</v>
      </c>
      <c r="C118" s="1645" t="s">
        <v>1310</v>
      </c>
      <c r="D118" s="1645"/>
      <c r="E118" s="1645"/>
      <c r="F118" s="1645"/>
      <c r="G118" s="1645"/>
      <c r="H118" s="1645"/>
      <c r="I118" s="1645"/>
      <c r="J118" s="2146"/>
      <c r="K118" s="1623"/>
      <c r="L118" s="1623"/>
      <c r="M118" s="1623"/>
      <c r="N118" s="1624"/>
      <c r="O118" s="1425"/>
      <c r="P118" s="1425"/>
    </row>
    <row r="119" spans="2:16" ht="24" customHeight="1">
      <c r="B119" s="432" t="s">
        <v>530</v>
      </c>
      <c r="C119" s="1634" t="s">
        <v>531</v>
      </c>
      <c r="D119" s="1634"/>
      <c r="E119" s="1634"/>
      <c r="F119" s="1635"/>
      <c r="G119" s="472" t="s">
        <v>53</v>
      </c>
      <c r="H119" s="442" t="s">
        <v>53</v>
      </c>
      <c r="I119" s="443" t="s">
        <v>53</v>
      </c>
      <c r="J119" s="470" t="s">
        <v>53</v>
      </c>
      <c r="K119" s="1626"/>
      <c r="L119" s="1626"/>
      <c r="M119" s="1626"/>
      <c r="N119" s="1627"/>
      <c r="O119" s="1425"/>
      <c r="P119" s="1425"/>
    </row>
    <row r="120" spans="2:16" ht="24" customHeight="1">
      <c r="B120" s="434" t="s">
        <v>532</v>
      </c>
      <c r="C120" s="1636" t="s">
        <v>533</v>
      </c>
      <c r="D120" s="1636"/>
      <c r="E120" s="1636"/>
      <c r="F120" s="1637"/>
      <c r="G120" s="473" t="s">
        <v>53</v>
      </c>
      <c r="H120" s="474" t="s">
        <v>53</v>
      </c>
      <c r="I120" s="473" t="s">
        <v>53</v>
      </c>
      <c r="J120" s="474" t="s">
        <v>53</v>
      </c>
      <c r="K120" s="1628"/>
      <c r="L120" s="1628"/>
      <c r="M120" s="1628"/>
      <c r="N120" s="1629"/>
      <c r="O120" s="1425"/>
      <c r="P120" s="1425"/>
    </row>
    <row r="121" spans="2:16" ht="24" customHeight="1">
      <c r="B121" s="436" t="s">
        <v>544</v>
      </c>
      <c r="C121" s="1645" t="s">
        <v>1311</v>
      </c>
      <c r="D121" s="1645"/>
      <c r="E121" s="1645"/>
      <c r="F121" s="1645"/>
      <c r="G121" s="1645"/>
      <c r="H121" s="1645"/>
      <c r="I121" s="1645"/>
      <c r="J121" s="2146"/>
      <c r="K121" s="1623"/>
      <c r="L121" s="1623"/>
      <c r="M121" s="1623"/>
      <c r="N121" s="1624"/>
      <c r="O121" s="1425"/>
      <c r="P121" s="1425"/>
    </row>
    <row r="122" spans="2:16" ht="23.45" customHeight="1">
      <c r="B122" s="432" t="s">
        <v>530</v>
      </c>
      <c r="C122" s="1634" t="s">
        <v>531</v>
      </c>
      <c r="D122" s="1634"/>
      <c r="E122" s="1634"/>
      <c r="F122" s="1635"/>
      <c r="G122" s="472" t="s">
        <v>53</v>
      </c>
      <c r="H122" s="442" t="s">
        <v>53</v>
      </c>
      <c r="I122" s="443" t="s">
        <v>53</v>
      </c>
      <c r="J122" s="470" t="s">
        <v>53</v>
      </c>
      <c r="K122" s="1626"/>
      <c r="L122" s="1626"/>
      <c r="M122" s="1626"/>
      <c r="N122" s="1627"/>
      <c r="O122" s="1425"/>
      <c r="P122" s="1425"/>
    </row>
    <row r="123" spans="2:16" ht="23.45" customHeight="1">
      <c r="B123" s="434" t="s">
        <v>532</v>
      </c>
      <c r="C123" s="1636" t="s">
        <v>542</v>
      </c>
      <c r="D123" s="1636"/>
      <c r="E123" s="1636"/>
      <c r="F123" s="1637"/>
      <c r="G123" s="473" t="s">
        <v>53</v>
      </c>
      <c r="H123" s="474" t="s">
        <v>53</v>
      </c>
      <c r="I123" s="473" t="s">
        <v>53</v>
      </c>
      <c r="J123" s="474" t="s">
        <v>53</v>
      </c>
      <c r="K123" s="1628"/>
      <c r="L123" s="1628"/>
      <c r="M123" s="1628"/>
      <c r="N123" s="1629"/>
      <c r="O123" s="1425"/>
      <c r="P123" s="1425"/>
    </row>
    <row r="124" spans="2:16" ht="21" customHeight="1">
      <c r="B124" s="436" t="s">
        <v>546</v>
      </c>
      <c r="C124" s="1638" t="s">
        <v>547</v>
      </c>
      <c r="D124" s="1638"/>
      <c r="E124" s="1638"/>
      <c r="F124" s="1638"/>
      <c r="G124" s="1638"/>
      <c r="H124" s="1638"/>
      <c r="I124" s="1638"/>
      <c r="J124" s="1642"/>
      <c r="K124" s="1623"/>
      <c r="L124" s="1623"/>
      <c r="M124" s="1623"/>
      <c r="N124" s="1624"/>
      <c r="O124" s="1425"/>
      <c r="P124" s="1425"/>
    </row>
    <row r="125" spans="2:16" ht="30.95" customHeight="1">
      <c r="B125" s="432" t="s">
        <v>530</v>
      </c>
      <c r="C125" s="1634" t="s">
        <v>531</v>
      </c>
      <c r="D125" s="1634"/>
      <c r="E125" s="1634"/>
      <c r="F125" s="1635"/>
      <c r="G125" s="472" t="s">
        <v>53</v>
      </c>
      <c r="H125" s="442" t="s">
        <v>54</v>
      </c>
      <c r="I125" s="443" t="s">
        <v>53</v>
      </c>
      <c r="J125" s="470" t="s">
        <v>53</v>
      </c>
      <c r="K125" s="1626"/>
      <c r="L125" s="1626"/>
      <c r="M125" s="1626"/>
      <c r="N125" s="1627"/>
      <c r="O125" s="1425"/>
      <c r="P125" s="1425"/>
    </row>
    <row r="126" spans="2:16" ht="30.6" customHeight="1">
      <c r="B126" s="317" t="s">
        <v>532</v>
      </c>
      <c r="C126" s="1636" t="s">
        <v>533</v>
      </c>
      <c r="D126" s="1636"/>
      <c r="E126" s="1636"/>
      <c r="F126" s="1636"/>
      <c r="G126" s="473" t="s">
        <v>53</v>
      </c>
      <c r="H126" s="474" t="s">
        <v>54</v>
      </c>
      <c r="I126" s="473" t="s">
        <v>53</v>
      </c>
      <c r="J126" s="474" t="s">
        <v>53</v>
      </c>
      <c r="K126" s="1628"/>
      <c r="L126" s="1628"/>
      <c r="M126" s="1628"/>
      <c r="N126" s="1629"/>
      <c r="O126" s="1425"/>
      <c r="P126" s="1425"/>
    </row>
    <row r="127" spans="2:16" ht="29.25" customHeight="1">
      <c r="B127" s="438" t="s">
        <v>548</v>
      </c>
      <c r="C127" s="1638" t="s">
        <v>549</v>
      </c>
      <c r="D127" s="1638"/>
      <c r="E127" s="1638"/>
      <c r="F127" s="1638"/>
      <c r="G127" s="1638"/>
      <c r="H127" s="1638"/>
      <c r="I127" s="1638"/>
      <c r="J127" s="1642"/>
      <c r="K127" s="1623"/>
      <c r="L127" s="1623"/>
      <c r="M127" s="1623"/>
      <c r="N127" s="1624"/>
      <c r="O127" s="1425"/>
      <c r="P127" s="1425"/>
    </row>
    <row r="128" spans="2:16" ht="26.1" customHeight="1">
      <c r="B128" s="432" t="s">
        <v>530</v>
      </c>
      <c r="C128" s="1634" t="s">
        <v>531</v>
      </c>
      <c r="D128" s="1634"/>
      <c r="E128" s="1634"/>
      <c r="F128" s="1635"/>
      <c r="G128" s="442" t="s">
        <v>54</v>
      </c>
      <c r="H128" s="442" t="s">
        <v>54</v>
      </c>
      <c r="I128" s="443" t="s">
        <v>54</v>
      </c>
      <c r="J128" s="470" t="s">
        <v>54</v>
      </c>
      <c r="K128" s="1626"/>
      <c r="L128" s="1626"/>
      <c r="M128" s="1626"/>
      <c r="N128" s="1627"/>
      <c r="O128" s="1425"/>
      <c r="P128" s="1425"/>
    </row>
    <row r="129" spans="2:16" ht="29.45" customHeight="1">
      <c r="B129" s="434" t="s">
        <v>532</v>
      </c>
      <c r="C129" s="1636" t="s">
        <v>533</v>
      </c>
      <c r="D129" s="1636"/>
      <c r="E129" s="1636"/>
      <c r="F129" s="1637"/>
      <c r="G129" s="474" t="s">
        <v>54</v>
      </c>
      <c r="H129" s="474" t="s">
        <v>54</v>
      </c>
      <c r="I129" s="473" t="s">
        <v>54</v>
      </c>
      <c r="J129" s="474" t="s">
        <v>54</v>
      </c>
      <c r="K129" s="1628"/>
      <c r="L129" s="1628"/>
      <c r="M129" s="1628"/>
      <c r="N129" s="1629"/>
      <c r="O129" s="1425"/>
      <c r="P129" s="1425"/>
    </row>
    <row r="130" spans="2:16" ht="21" customHeight="1">
      <c r="B130" s="436" t="s">
        <v>550</v>
      </c>
      <c r="C130" s="1638" t="s">
        <v>551</v>
      </c>
      <c r="D130" s="1638"/>
      <c r="E130" s="1638"/>
      <c r="F130" s="1638"/>
      <c r="G130" s="1638"/>
      <c r="H130" s="1638"/>
      <c r="I130" s="1638"/>
      <c r="J130" s="1642"/>
      <c r="K130" s="1623"/>
      <c r="L130" s="1623"/>
      <c r="M130" s="1623"/>
      <c r="N130" s="1624"/>
      <c r="O130" s="1425"/>
      <c r="P130" s="1425"/>
    </row>
    <row r="131" spans="2:16" ht="18.95" customHeight="1">
      <c r="B131" s="432" t="s">
        <v>530</v>
      </c>
      <c r="C131" s="1634" t="s">
        <v>531</v>
      </c>
      <c r="D131" s="1634"/>
      <c r="E131" s="1634"/>
      <c r="F131" s="1635"/>
      <c r="G131" s="209" t="s">
        <v>53</v>
      </c>
      <c r="H131" s="209" t="s">
        <v>53</v>
      </c>
      <c r="I131" s="209" t="s">
        <v>53</v>
      </c>
      <c r="J131" s="209" t="s">
        <v>53</v>
      </c>
      <c r="K131" s="1626"/>
      <c r="L131" s="1626"/>
      <c r="M131" s="1626"/>
      <c r="N131" s="1627"/>
      <c r="O131" s="1425"/>
      <c r="P131" s="1425"/>
    </row>
    <row r="132" spans="2:16" ht="21" customHeight="1">
      <c r="B132" s="434" t="s">
        <v>532</v>
      </c>
      <c r="C132" s="1639" t="s">
        <v>533</v>
      </c>
      <c r="D132" s="1639"/>
      <c r="E132" s="1639"/>
      <c r="F132" s="1640"/>
      <c r="G132" s="209" t="s">
        <v>53</v>
      </c>
      <c r="H132" s="209" t="s">
        <v>53</v>
      </c>
      <c r="I132" s="209" t="s">
        <v>53</v>
      </c>
      <c r="J132" s="209" t="s">
        <v>53</v>
      </c>
      <c r="K132" s="1628"/>
      <c r="L132" s="1628"/>
      <c r="M132" s="1628"/>
      <c r="N132" s="1629"/>
      <c r="O132" s="1425"/>
      <c r="P132" s="1425"/>
    </row>
    <row r="133" spans="2:16" ht="32.25" customHeight="1">
      <c r="B133" s="439" t="s">
        <v>552</v>
      </c>
      <c r="C133" s="1666" t="s">
        <v>553</v>
      </c>
      <c r="D133" s="1666"/>
      <c r="E133" s="1667"/>
      <c r="F133" s="1667"/>
      <c r="G133" s="1667"/>
      <c r="H133" s="1667"/>
      <c r="I133" s="1667"/>
      <c r="J133" s="1667"/>
      <c r="K133" s="1668"/>
      <c r="L133" s="1669"/>
      <c r="M133" s="1669"/>
      <c r="N133" s="1670"/>
      <c r="O133" s="1425"/>
      <c r="P133" s="1425"/>
    </row>
    <row r="134" spans="2:16" ht="32.25" customHeight="1">
      <c r="B134" s="317" t="s">
        <v>418</v>
      </c>
      <c r="C134" s="1677" t="s">
        <v>554</v>
      </c>
      <c r="D134" s="1677"/>
      <c r="E134" s="1678"/>
      <c r="F134" s="1679"/>
      <c r="G134" s="1679"/>
      <c r="H134" s="1679"/>
      <c r="I134" s="1679"/>
      <c r="J134" s="1679"/>
      <c r="K134" s="1671"/>
      <c r="L134" s="1672"/>
      <c r="M134" s="1672"/>
      <c r="N134" s="1673"/>
      <c r="O134" s="1425"/>
      <c r="P134" s="1425"/>
    </row>
    <row r="135" spans="2:16" ht="25.5" customHeight="1">
      <c r="B135" s="432" t="s">
        <v>530</v>
      </c>
      <c r="C135" s="1680" t="s">
        <v>531</v>
      </c>
      <c r="D135" s="1680"/>
      <c r="E135" s="1681"/>
      <c r="F135" s="1682"/>
      <c r="G135" s="440"/>
      <c r="H135" s="441"/>
      <c r="I135" s="442"/>
      <c r="J135" s="443"/>
      <c r="K135" s="1671"/>
      <c r="L135" s="1672"/>
      <c r="M135" s="1672"/>
      <c r="N135" s="1673"/>
      <c r="O135" s="1425"/>
      <c r="P135" s="1425"/>
    </row>
    <row r="136" spans="2:16" ht="20.45" customHeight="1">
      <c r="B136" s="434" t="s">
        <v>532</v>
      </c>
      <c r="C136" s="1683" t="s">
        <v>533</v>
      </c>
      <c r="D136" s="1683"/>
      <c r="E136" s="1683"/>
      <c r="F136" s="1684"/>
      <c r="G136" s="444"/>
      <c r="H136" s="445"/>
      <c r="I136" s="444"/>
      <c r="J136" s="445"/>
      <c r="K136" s="1674"/>
      <c r="L136" s="1675"/>
      <c r="M136" s="1675"/>
      <c r="N136" s="1676"/>
      <c r="O136" s="1425"/>
      <c r="P136" s="1425"/>
    </row>
    <row r="137" spans="2:16" ht="79.5" customHeight="1">
      <c r="B137" s="251" t="s">
        <v>555</v>
      </c>
      <c r="C137" s="1472" t="s">
        <v>556</v>
      </c>
      <c r="D137" s="1472"/>
      <c r="E137" s="1472"/>
      <c r="F137" s="1653"/>
      <c r="G137" s="1654"/>
      <c r="H137" s="1654"/>
      <c r="I137" s="1654"/>
      <c r="J137" s="1654"/>
      <c r="K137" s="1655"/>
      <c r="L137" s="1655"/>
      <c r="M137" s="1655"/>
      <c r="N137" s="1655"/>
      <c r="O137" s="1444"/>
      <c r="P137" s="1444"/>
    </row>
    <row r="138" spans="2:16" ht="25.5" customHeight="1">
      <c r="B138" s="1656" t="s">
        <v>3</v>
      </c>
      <c r="C138" s="1657"/>
      <c r="D138" s="1657"/>
      <c r="E138" s="1657"/>
      <c r="F138" s="1657"/>
      <c r="G138" s="1657"/>
      <c r="H138" s="1657"/>
      <c r="I138" s="1657"/>
      <c r="J138" s="1657"/>
      <c r="K138" s="1657"/>
      <c r="L138" s="1657"/>
      <c r="M138" s="1657"/>
      <c r="N138" s="1657"/>
      <c r="O138" s="1658"/>
      <c r="P138" s="1659"/>
    </row>
    <row r="139" spans="2:16" ht="99" customHeight="1">
      <c r="B139" s="253" t="s">
        <v>557</v>
      </c>
      <c r="C139" s="1660" t="s">
        <v>558</v>
      </c>
      <c r="D139" s="1660"/>
      <c r="E139" s="1660"/>
      <c r="F139" s="1660"/>
      <c r="G139" s="209" t="s">
        <v>53</v>
      </c>
      <c r="H139" s="1661" t="s">
        <v>559</v>
      </c>
      <c r="I139" s="1662"/>
      <c r="J139" s="1663" t="s">
        <v>4894</v>
      </c>
      <c r="K139" s="1664"/>
      <c r="L139" s="1664"/>
      <c r="M139" s="1664"/>
      <c r="N139" s="1665"/>
      <c r="O139" s="318" t="s">
        <v>1316</v>
      </c>
      <c r="P139" s="199"/>
    </row>
    <row r="140" spans="2:16" ht="15.75" customHeight="1">
      <c r="B140" s="1686" t="s">
        <v>560</v>
      </c>
      <c r="C140" s="1687"/>
      <c r="D140" s="1687"/>
      <c r="E140" s="1687"/>
      <c r="F140" s="1687"/>
      <c r="G140" s="1687"/>
      <c r="H140" s="1687"/>
      <c r="I140" s="1687"/>
      <c r="J140" s="1687"/>
      <c r="K140" s="1687"/>
      <c r="L140" s="1687"/>
      <c r="M140" s="1687"/>
      <c r="N140" s="1687"/>
      <c r="O140" s="1687"/>
      <c r="P140" s="1688"/>
    </row>
    <row r="141" spans="2:16" ht="27.95" customHeight="1">
      <c r="B141" s="198" t="s">
        <v>561</v>
      </c>
      <c r="C141" s="1464" t="s">
        <v>562</v>
      </c>
      <c r="D141" s="1464"/>
      <c r="E141" s="1464"/>
      <c r="F141" s="1464"/>
      <c r="G141" s="1464"/>
      <c r="H141" s="1574" t="s">
        <v>4895</v>
      </c>
      <c r="I141" s="1685"/>
      <c r="J141" s="1685"/>
      <c r="K141" s="1689" t="s">
        <v>446</v>
      </c>
      <c r="L141" s="1576"/>
      <c r="M141" s="1577"/>
      <c r="N141" s="1690"/>
      <c r="O141" s="1534"/>
      <c r="P141" s="1534"/>
    </row>
    <row r="142" spans="2:16" ht="19.5" customHeight="1">
      <c r="B142" s="198" t="s">
        <v>401</v>
      </c>
      <c r="C142" s="1464" t="s">
        <v>563</v>
      </c>
      <c r="D142" s="1464"/>
      <c r="E142" s="1464"/>
      <c r="F142" s="1464"/>
      <c r="G142" s="1464"/>
      <c r="H142" s="1574" t="s">
        <v>892</v>
      </c>
      <c r="I142" s="1685"/>
      <c r="J142" s="1685"/>
      <c r="K142" s="1689"/>
      <c r="L142" s="1691"/>
      <c r="M142" s="1692"/>
      <c r="N142" s="1693"/>
      <c r="O142" s="1535"/>
      <c r="P142" s="1535"/>
    </row>
    <row r="143" spans="2:16" ht="19.5" customHeight="1">
      <c r="B143" s="198" t="s">
        <v>403</v>
      </c>
      <c r="C143" s="1464" t="s">
        <v>564</v>
      </c>
      <c r="D143" s="1464"/>
      <c r="E143" s="1464"/>
      <c r="F143" s="1464"/>
      <c r="G143" s="1464"/>
      <c r="H143" s="1574" t="s">
        <v>53</v>
      </c>
      <c r="I143" s="1685"/>
      <c r="J143" s="1575"/>
      <c r="K143" s="1689"/>
      <c r="L143" s="1691"/>
      <c r="M143" s="1692"/>
      <c r="N143" s="1693"/>
      <c r="O143" s="1535"/>
      <c r="P143" s="1535"/>
    </row>
    <row r="144" spans="2:16" ht="34.5" customHeight="1">
      <c r="B144" s="198" t="s">
        <v>405</v>
      </c>
      <c r="C144" s="1464" t="s">
        <v>565</v>
      </c>
      <c r="D144" s="1464"/>
      <c r="E144" s="1464"/>
      <c r="F144" s="1464"/>
      <c r="G144" s="1465"/>
      <c r="H144" s="1574" t="s">
        <v>3251</v>
      </c>
      <c r="I144" s="1685"/>
      <c r="J144" s="1685"/>
      <c r="K144" s="1689"/>
      <c r="L144" s="1691"/>
      <c r="M144" s="1692"/>
      <c r="N144" s="1693"/>
      <c r="O144" s="1536"/>
      <c r="P144" s="1536"/>
    </row>
    <row r="145" spans="2:16" ht="40.5" customHeight="1">
      <c r="B145" s="191" t="s">
        <v>566</v>
      </c>
      <c r="C145" s="1464" t="s">
        <v>567</v>
      </c>
      <c r="D145" s="1464"/>
      <c r="E145" s="1464"/>
      <c r="F145" s="1464"/>
      <c r="G145" s="1464"/>
      <c r="H145" s="1574" t="s">
        <v>53</v>
      </c>
      <c r="I145" s="1685"/>
      <c r="J145" s="1685"/>
      <c r="K145" s="1689"/>
      <c r="L145" s="1691"/>
      <c r="M145" s="1692"/>
      <c r="N145" s="1693"/>
      <c r="O145" s="1443" t="s">
        <v>1861</v>
      </c>
      <c r="P145" s="1443"/>
    </row>
    <row r="146" spans="2:16" ht="72.599999999999994" customHeight="1">
      <c r="B146" s="334" t="s">
        <v>394</v>
      </c>
      <c r="C146" s="1464" t="s">
        <v>568</v>
      </c>
      <c r="D146" s="1464"/>
      <c r="E146" s="1464"/>
      <c r="F146" s="1464"/>
      <c r="G146" s="1465"/>
      <c r="H146" s="1574" t="s">
        <v>4896</v>
      </c>
      <c r="I146" s="1685"/>
      <c r="J146" s="1685"/>
      <c r="K146" s="1689"/>
      <c r="L146" s="1691"/>
      <c r="M146" s="1692"/>
      <c r="N146" s="1693"/>
      <c r="O146" s="1426"/>
      <c r="P146" s="1426"/>
    </row>
    <row r="147" spans="2:16" ht="62.25" customHeight="1">
      <c r="B147" s="191" t="s">
        <v>569</v>
      </c>
      <c r="C147" s="1464" t="s">
        <v>570</v>
      </c>
      <c r="D147" s="1464"/>
      <c r="E147" s="1464"/>
      <c r="F147" s="1464"/>
      <c r="G147" s="1464"/>
      <c r="H147" s="1574" t="s">
        <v>53</v>
      </c>
      <c r="I147" s="1685"/>
      <c r="J147" s="1685"/>
      <c r="K147" s="1689"/>
      <c r="L147" s="1691"/>
      <c r="M147" s="1692"/>
      <c r="N147" s="1693"/>
      <c r="O147" s="1443" t="s">
        <v>1861</v>
      </c>
      <c r="P147" s="1443"/>
    </row>
    <row r="148" spans="2:16" ht="80.45" customHeight="1">
      <c r="B148" s="189" t="s">
        <v>394</v>
      </c>
      <c r="C148" s="1697" t="s">
        <v>568</v>
      </c>
      <c r="D148" s="1697"/>
      <c r="E148" s="1697"/>
      <c r="F148" s="1697"/>
      <c r="G148" s="1698"/>
      <c r="H148" s="1574" t="s">
        <v>4897</v>
      </c>
      <c r="I148" s="1685"/>
      <c r="J148" s="1685"/>
      <c r="K148" s="1689"/>
      <c r="L148" s="1694"/>
      <c r="M148" s="1695"/>
      <c r="N148" s="1696"/>
      <c r="O148" s="1444"/>
      <c r="P148" s="1444"/>
    </row>
    <row r="149" spans="2:16" ht="54" customHeight="1">
      <c r="B149" s="1490" t="s">
        <v>571</v>
      </c>
      <c r="C149" s="1491"/>
      <c r="D149" s="1491"/>
      <c r="E149" s="1491"/>
      <c r="F149" s="1491"/>
      <c r="G149" s="1491"/>
      <c r="H149" s="1491"/>
      <c r="I149" s="1491"/>
      <c r="J149" s="1491"/>
      <c r="K149" s="1699"/>
      <c r="L149" s="1491"/>
      <c r="M149" s="1491"/>
      <c r="N149" s="1491"/>
      <c r="O149" s="1491"/>
      <c r="P149" s="1492"/>
    </row>
    <row r="150" spans="2:16" ht="31.5" customHeight="1">
      <c r="B150" s="321" t="s">
        <v>572</v>
      </c>
      <c r="C150" s="1700" t="s">
        <v>573</v>
      </c>
      <c r="D150" s="1700"/>
      <c r="E150" s="1700"/>
      <c r="F150" s="1701"/>
      <c r="G150" s="1702" t="s">
        <v>574</v>
      </c>
      <c r="H150" s="1703"/>
      <c r="I150" s="1704"/>
      <c r="J150" s="1702" t="s">
        <v>575</v>
      </c>
      <c r="K150" s="1703"/>
      <c r="L150" s="1704"/>
      <c r="M150" s="1705" t="s">
        <v>434</v>
      </c>
      <c r="N150" s="1706"/>
      <c r="O150" s="1707" t="s">
        <v>3253</v>
      </c>
      <c r="P150" s="1709"/>
    </row>
    <row r="151" spans="2:16" ht="83.25" customHeight="1">
      <c r="B151" s="334" t="s">
        <v>561</v>
      </c>
      <c r="C151" s="1711" t="s">
        <v>576</v>
      </c>
      <c r="D151" s="1711"/>
      <c r="E151" s="1711"/>
      <c r="F151" s="1712"/>
      <c r="G151" s="1713" t="s">
        <v>1865</v>
      </c>
      <c r="H151" s="1714"/>
      <c r="I151" s="1715"/>
      <c r="J151" s="1713" t="s">
        <v>153</v>
      </c>
      <c r="K151" s="1714"/>
      <c r="L151" s="1715"/>
      <c r="M151" s="1716"/>
      <c r="N151" s="1717"/>
      <c r="O151" s="1627"/>
      <c r="P151" s="1708"/>
    </row>
    <row r="152" spans="2:16" ht="42" customHeight="1">
      <c r="B152" s="334" t="s">
        <v>401</v>
      </c>
      <c r="C152" s="1711" t="s">
        <v>577</v>
      </c>
      <c r="D152" s="1711"/>
      <c r="E152" s="1711"/>
      <c r="F152" s="1712"/>
      <c r="G152" s="1713" t="s">
        <v>1865</v>
      </c>
      <c r="H152" s="1714"/>
      <c r="I152" s="1715"/>
      <c r="J152" s="1713" t="s">
        <v>153</v>
      </c>
      <c r="K152" s="1714"/>
      <c r="L152" s="1715"/>
      <c r="M152" s="1716"/>
      <c r="N152" s="1717"/>
      <c r="O152" s="1627"/>
      <c r="P152" s="1708"/>
    </row>
    <row r="153" spans="2:16" ht="31.5" customHeight="1">
      <c r="B153" s="334" t="s">
        <v>403</v>
      </c>
      <c r="C153" s="446" t="s">
        <v>418</v>
      </c>
      <c r="D153" s="1711" t="s">
        <v>578</v>
      </c>
      <c r="E153" s="1711"/>
      <c r="F153" s="1712"/>
      <c r="G153" s="1713" t="s">
        <v>1865</v>
      </c>
      <c r="H153" s="1714"/>
      <c r="I153" s="1715"/>
      <c r="J153" s="1713" t="s">
        <v>1865</v>
      </c>
      <c r="K153" s="1714"/>
      <c r="L153" s="1715"/>
      <c r="M153" s="1716"/>
      <c r="N153" s="1717"/>
      <c r="O153" s="1627"/>
      <c r="P153" s="1708"/>
    </row>
    <row r="154" spans="2:16" ht="32.25" customHeight="1">
      <c r="B154" s="334"/>
      <c r="C154" s="307" t="s">
        <v>508</v>
      </c>
      <c r="D154" s="1711" t="s">
        <v>579</v>
      </c>
      <c r="E154" s="1711"/>
      <c r="F154" s="1712"/>
      <c r="G154" s="1713" t="s">
        <v>1865</v>
      </c>
      <c r="H154" s="1714"/>
      <c r="I154" s="1715"/>
      <c r="J154" s="1713" t="s">
        <v>1865</v>
      </c>
      <c r="K154" s="1714"/>
      <c r="L154" s="1715"/>
      <c r="M154" s="325"/>
      <c r="N154" s="326"/>
      <c r="O154" s="1627"/>
      <c r="P154" s="1708"/>
    </row>
    <row r="155" spans="2:16" ht="41.25" customHeight="1">
      <c r="B155" s="334" t="s">
        <v>405</v>
      </c>
      <c r="C155" s="1711" t="s">
        <v>580</v>
      </c>
      <c r="D155" s="1711"/>
      <c r="E155" s="1711"/>
      <c r="F155" s="1712"/>
      <c r="G155" s="1713" t="s">
        <v>1865</v>
      </c>
      <c r="H155" s="1714"/>
      <c r="I155" s="1715"/>
      <c r="J155" s="1713" t="s">
        <v>153</v>
      </c>
      <c r="K155" s="1714"/>
      <c r="L155" s="1715"/>
      <c r="M155" s="1716"/>
      <c r="N155" s="1717"/>
      <c r="O155" s="1627"/>
      <c r="P155" s="1708"/>
    </row>
    <row r="156" spans="2:16" ht="29.25" customHeight="1">
      <c r="B156" s="334" t="s">
        <v>408</v>
      </c>
      <c r="C156" s="1711" t="s">
        <v>581</v>
      </c>
      <c r="D156" s="1711"/>
      <c r="E156" s="1711"/>
      <c r="F156" s="1712"/>
      <c r="G156" s="1713" t="s">
        <v>1865</v>
      </c>
      <c r="H156" s="1714"/>
      <c r="I156" s="1715"/>
      <c r="J156" s="1713" t="s">
        <v>1865</v>
      </c>
      <c r="K156" s="1714"/>
      <c r="L156" s="1715"/>
      <c r="M156" s="1716"/>
      <c r="N156" s="1717"/>
      <c r="O156" s="1627"/>
      <c r="P156" s="1708"/>
    </row>
    <row r="157" spans="2:16" ht="28.5" customHeight="1">
      <c r="B157" s="334" t="s">
        <v>410</v>
      </c>
      <c r="C157" s="1711" t="s">
        <v>117</v>
      </c>
      <c r="D157" s="1711"/>
      <c r="E157" s="1711"/>
      <c r="F157" s="1712"/>
      <c r="G157" s="1713" t="s">
        <v>1325</v>
      </c>
      <c r="H157" s="1714"/>
      <c r="I157" s="1715"/>
      <c r="J157" s="1713" t="s">
        <v>153</v>
      </c>
      <c r="K157" s="1714"/>
      <c r="L157" s="1715"/>
      <c r="M157" s="1716"/>
      <c r="N157" s="1717"/>
      <c r="O157" s="1627"/>
      <c r="P157" s="1708"/>
    </row>
    <row r="158" spans="2:16" ht="28.5" customHeight="1">
      <c r="B158" s="334" t="s">
        <v>413</v>
      </c>
      <c r="C158" s="1711" t="s">
        <v>118</v>
      </c>
      <c r="D158" s="1711"/>
      <c r="E158" s="1711"/>
      <c r="F158" s="1712"/>
      <c r="G158" s="1713" t="s">
        <v>1325</v>
      </c>
      <c r="H158" s="1714"/>
      <c r="I158" s="1715"/>
      <c r="J158" s="1713" t="s">
        <v>153</v>
      </c>
      <c r="K158" s="1714"/>
      <c r="L158" s="1715"/>
      <c r="M158" s="1716"/>
      <c r="N158" s="1717"/>
      <c r="O158" s="1627"/>
      <c r="P158" s="1708"/>
    </row>
    <row r="159" spans="2:16" ht="28.5" customHeight="1">
      <c r="B159" s="334" t="s">
        <v>416</v>
      </c>
      <c r="C159" s="1711" t="s">
        <v>582</v>
      </c>
      <c r="D159" s="1711"/>
      <c r="E159" s="1711"/>
      <c r="F159" s="1712"/>
      <c r="G159" s="1713" t="s">
        <v>1865</v>
      </c>
      <c r="H159" s="1714"/>
      <c r="I159" s="1715"/>
      <c r="J159" s="1713" t="s">
        <v>153</v>
      </c>
      <c r="K159" s="1714"/>
      <c r="L159" s="1715"/>
      <c r="M159" s="1718"/>
      <c r="N159" s="1717"/>
      <c r="O159" s="1708"/>
      <c r="P159" s="1708"/>
    </row>
    <row r="160" spans="2:16" ht="28.5" customHeight="1">
      <c r="B160" s="334" t="s">
        <v>418</v>
      </c>
      <c r="C160" s="1711" t="s">
        <v>583</v>
      </c>
      <c r="D160" s="1711"/>
      <c r="E160" s="1711"/>
      <c r="F160" s="1712"/>
      <c r="G160" s="1713" t="s">
        <v>4172</v>
      </c>
      <c r="H160" s="1714"/>
      <c r="I160" s="1715"/>
      <c r="J160" s="1713" t="s">
        <v>4172</v>
      </c>
      <c r="K160" s="1714"/>
      <c r="L160" s="1715"/>
      <c r="M160" s="1718"/>
      <c r="N160" s="1717"/>
      <c r="O160" s="1708"/>
      <c r="P160" s="1708"/>
    </row>
    <row r="161" spans="1:16" ht="28.5" customHeight="1">
      <c r="B161" s="189" t="s">
        <v>544</v>
      </c>
      <c r="C161" s="1711" t="s">
        <v>584</v>
      </c>
      <c r="D161" s="1711"/>
      <c r="E161" s="1711"/>
      <c r="F161" s="1712"/>
      <c r="G161" s="1713" t="s">
        <v>4172</v>
      </c>
      <c r="H161" s="1714"/>
      <c r="I161" s="1715"/>
      <c r="J161" s="1713" t="s">
        <v>4172</v>
      </c>
      <c r="K161" s="1714"/>
      <c r="L161" s="1715"/>
      <c r="M161" s="1718"/>
      <c r="N161" s="1717"/>
      <c r="O161" s="1708"/>
      <c r="P161" s="1708"/>
    </row>
    <row r="162" spans="1:16" ht="28.5" customHeight="1">
      <c r="B162" s="189" t="s">
        <v>546</v>
      </c>
      <c r="C162" s="1711" t="s">
        <v>585</v>
      </c>
      <c r="D162" s="1711"/>
      <c r="E162" s="1711"/>
      <c r="F162" s="1712"/>
      <c r="G162" s="1713" t="s">
        <v>238</v>
      </c>
      <c r="H162" s="1714"/>
      <c r="I162" s="1715"/>
      <c r="J162" s="1713" t="s">
        <v>1865</v>
      </c>
      <c r="K162" s="1714"/>
      <c r="L162" s="1715"/>
      <c r="M162" s="1718"/>
      <c r="N162" s="1717"/>
      <c r="O162" s="1708"/>
      <c r="P162" s="1708"/>
    </row>
    <row r="163" spans="1:16" ht="28.5" customHeight="1">
      <c r="B163" s="189" t="s">
        <v>548</v>
      </c>
      <c r="C163" s="1711" t="s">
        <v>586</v>
      </c>
      <c r="D163" s="1711"/>
      <c r="E163" s="1711"/>
      <c r="F163" s="1712"/>
      <c r="G163" s="1713" t="s">
        <v>238</v>
      </c>
      <c r="H163" s="1714"/>
      <c r="I163" s="1715"/>
      <c r="J163" s="1713" t="s">
        <v>238</v>
      </c>
      <c r="K163" s="1714"/>
      <c r="L163" s="1715"/>
      <c r="M163" s="1718"/>
      <c r="N163" s="1717"/>
      <c r="O163" s="1708"/>
      <c r="P163" s="1708"/>
    </row>
    <row r="164" spans="1:16" ht="28.5" customHeight="1">
      <c r="B164" s="189" t="s">
        <v>550</v>
      </c>
      <c r="C164" s="1711" t="s">
        <v>587</v>
      </c>
      <c r="D164" s="1711"/>
      <c r="E164" s="1711"/>
      <c r="F164" s="1712"/>
      <c r="G164" s="1713" t="s">
        <v>1325</v>
      </c>
      <c r="H164" s="1714"/>
      <c r="I164" s="1715"/>
      <c r="J164" s="1713" t="s">
        <v>153</v>
      </c>
      <c r="K164" s="1714"/>
      <c r="L164" s="1715"/>
      <c r="M164" s="1718"/>
      <c r="N164" s="1717"/>
      <c r="O164" s="1708"/>
      <c r="P164" s="1708"/>
    </row>
    <row r="165" spans="1:16" ht="42.75" customHeight="1">
      <c r="B165" s="447" t="s">
        <v>552</v>
      </c>
      <c r="C165" s="1719" t="s">
        <v>588</v>
      </c>
      <c r="D165" s="1719"/>
      <c r="E165" s="1719"/>
      <c r="F165" s="329" t="s">
        <v>589</v>
      </c>
      <c r="G165" s="448"/>
      <c r="H165" s="1599"/>
      <c r="I165" s="1720"/>
      <c r="J165" s="1599"/>
      <c r="K165" s="1721"/>
      <c r="L165" s="1720"/>
      <c r="M165" s="1722"/>
      <c r="N165" s="1723"/>
      <c r="O165" s="1708"/>
      <c r="P165" s="1710"/>
    </row>
    <row r="166" spans="1:16" ht="43.5" customHeight="1">
      <c r="B166" s="1724" t="s">
        <v>590</v>
      </c>
      <c r="C166" s="1725"/>
      <c r="D166" s="1725"/>
      <c r="E166" s="1725"/>
      <c r="F166" s="1725"/>
      <c r="G166" s="1725"/>
      <c r="H166" s="1725"/>
      <c r="I166" s="1725"/>
      <c r="J166" s="1725"/>
      <c r="K166" s="1725"/>
      <c r="L166" s="1725"/>
      <c r="M166" s="1725"/>
      <c r="N166" s="1725"/>
      <c r="O166" s="331"/>
      <c r="P166" s="331"/>
    </row>
    <row r="167" spans="1:16" ht="49.5" customHeight="1">
      <c r="A167" s="281"/>
      <c r="B167" s="255" t="s">
        <v>591</v>
      </c>
      <c r="C167" s="1414" t="s">
        <v>592</v>
      </c>
      <c r="D167" s="1414"/>
      <c r="E167" s="1415"/>
      <c r="F167" s="323" t="s">
        <v>593</v>
      </c>
      <c r="G167" s="1726" t="s">
        <v>594</v>
      </c>
      <c r="H167" s="1727"/>
      <c r="I167" s="1727"/>
      <c r="J167" s="1727"/>
      <c r="K167" s="1728"/>
      <c r="L167" s="1729" t="s">
        <v>595</v>
      </c>
      <c r="M167" s="1730"/>
      <c r="N167" s="1730"/>
      <c r="O167" s="1731" t="s">
        <v>3257</v>
      </c>
      <c r="P167" s="1733"/>
    </row>
    <row r="168" spans="1:16" ht="19.5" customHeight="1">
      <c r="A168" s="281"/>
      <c r="B168" s="333" t="s">
        <v>394</v>
      </c>
      <c r="C168" s="1414" t="s">
        <v>185</v>
      </c>
      <c r="D168" s="1414"/>
      <c r="E168" s="1415"/>
      <c r="F168" s="257" t="s">
        <v>53</v>
      </c>
      <c r="G168" s="1734" t="s">
        <v>4898</v>
      </c>
      <c r="H168" s="1735"/>
      <c r="I168" s="1735"/>
      <c r="J168" s="1735"/>
      <c r="K168" s="1736"/>
      <c r="L168" s="1713" t="s">
        <v>53</v>
      </c>
      <c r="M168" s="1714"/>
      <c r="N168" s="1737"/>
      <c r="O168" s="1731"/>
      <c r="P168" s="1731"/>
    </row>
    <row r="169" spans="1:16" ht="19.5" customHeight="1">
      <c r="A169" s="281"/>
      <c r="B169" s="333" t="s">
        <v>401</v>
      </c>
      <c r="C169" s="1414" t="s">
        <v>186</v>
      </c>
      <c r="D169" s="1414"/>
      <c r="E169" s="1415"/>
      <c r="F169" s="257" t="s">
        <v>53</v>
      </c>
      <c r="G169" s="1734" t="s">
        <v>4898</v>
      </c>
      <c r="H169" s="1735"/>
      <c r="I169" s="1735"/>
      <c r="J169" s="1735"/>
      <c r="K169" s="1736"/>
      <c r="L169" s="1713" t="s">
        <v>53</v>
      </c>
      <c r="M169" s="1714"/>
      <c r="N169" s="1737"/>
      <c r="O169" s="1731"/>
      <c r="P169" s="1731"/>
    </row>
    <row r="170" spans="1:16" ht="19.5" customHeight="1">
      <c r="A170" s="281"/>
      <c r="B170" s="333" t="s">
        <v>403</v>
      </c>
      <c r="C170" s="1414" t="s">
        <v>187</v>
      </c>
      <c r="D170" s="1414"/>
      <c r="E170" s="1415"/>
      <c r="F170" s="257" t="s">
        <v>53</v>
      </c>
      <c r="G170" s="1734" t="s">
        <v>4898</v>
      </c>
      <c r="H170" s="1735"/>
      <c r="I170" s="1735"/>
      <c r="J170" s="1735"/>
      <c r="K170" s="1736"/>
      <c r="L170" s="1713" t="s">
        <v>53</v>
      </c>
      <c r="M170" s="1714"/>
      <c r="N170" s="1737"/>
      <c r="O170" s="1731"/>
      <c r="P170" s="1731"/>
    </row>
    <row r="171" spans="1:16" ht="19.5" customHeight="1">
      <c r="A171" s="281"/>
      <c r="B171" s="333" t="s">
        <v>405</v>
      </c>
      <c r="C171" s="1414" t="s">
        <v>188</v>
      </c>
      <c r="D171" s="1414"/>
      <c r="E171" s="1415"/>
      <c r="F171" s="257" t="s">
        <v>53</v>
      </c>
      <c r="G171" s="1734" t="s">
        <v>4898</v>
      </c>
      <c r="H171" s="1735"/>
      <c r="I171" s="1735"/>
      <c r="J171" s="1735"/>
      <c r="K171" s="1736"/>
      <c r="L171" s="1713" t="s">
        <v>53</v>
      </c>
      <c r="M171" s="1714"/>
      <c r="N171" s="1737"/>
      <c r="O171" s="1731"/>
      <c r="P171" s="1731"/>
    </row>
    <row r="172" spans="1:16" ht="19.5" customHeight="1">
      <c r="A172" s="281"/>
      <c r="B172" s="334" t="s">
        <v>408</v>
      </c>
      <c r="C172" s="1414" t="s">
        <v>189</v>
      </c>
      <c r="D172" s="1414"/>
      <c r="E172" s="1415"/>
      <c r="F172" s="352" t="s">
        <v>53</v>
      </c>
      <c r="G172" s="1734" t="s">
        <v>4898</v>
      </c>
      <c r="H172" s="1735"/>
      <c r="I172" s="1735"/>
      <c r="J172" s="1735"/>
      <c r="K172" s="1736"/>
      <c r="L172" s="1713" t="s">
        <v>53</v>
      </c>
      <c r="M172" s="1714"/>
      <c r="N172" s="1737"/>
      <c r="O172" s="1731"/>
      <c r="P172" s="1731"/>
    </row>
    <row r="173" spans="1:16" ht="19.5" customHeight="1">
      <c r="A173" s="281"/>
      <c r="B173" s="335" t="s">
        <v>410</v>
      </c>
      <c r="C173" s="1414" t="s">
        <v>596</v>
      </c>
      <c r="D173" s="1414"/>
      <c r="E173" s="1415"/>
      <c r="F173" s="352" t="s">
        <v>53</v>
      </c>
      <c r="G173" s="1734" t="s">
        <v>4898</v>
      </c>
      <c r="H173" s="1735"/>
      <c r="I173" s="1735"/>
      <c r="J173" s="1735"/>
      <c r="K173" s="1736"/>
      <c r="L173" s="1713" t="s">
        <v>53</v>
      </c>
      <c r="M173" s="1714"/>
      <c r="N173" s="1737"/>
      <c r="O173" s="1731"/>
      <c r="P173" s="1731"/>
    </row>
    <row r="174" spans="1:16" ht="19.5" customHeight="1">
      <c r="A174" s="281"/>
      <c r="B174" s="335" t="s">
        <v>413</v>
      </c>
      <c r="C174" s="1414" t="s">
        <v>191</v>
      </c>
      <c r="D174" s="1414"/>
      <c r="E174" s="1415"/>
      <c r="F174" s="352" t="s">
        <v>53</v>
      </c>
      <c r="G174" s="1734" t="s">
        <v>4898</v>
      </c>
      <c r="H174" s="1735"/>
      <c r="I174" s="1735"/>
      <c r="J174" s="1735"/>
      <c r="K174" s="1736"/>
      <c r="L174" s="1713" t="s">
        <v>53</v>
      </c>
      <c r="M174" s="1714"/>
      <c r="N174" s="1737"/>
      <c r="O174" s="1731"/>
      <c r="P174" s="1731"/>
    </row>
    <row r="175" spans="1:16" ht="19.5" customHeight="1">
      <c r="A175" s="281"/>
      <c r="B175" s="335" t="s">
        <v>416</v>
      </c>
      <c r="C175" s="1414" t="s">
        <v>192</v>
      </c>
      <c r="D175" s="1414"/>
      <c r="E175" s="1415"/>
      <c r="F175" s="352" t="s">
        <v>53</v>
      </c>
      <c r="G175" s="1734" t="s">
        <v>4898</v>
      </c>
      <c r="H175" s="1735"/>
      <c r="I175" s="1735"/>
      <c r="J175" s="1735"/>
      <c r="K175" s="1736"/>
      <c r="L175" s="1713" t="s">
        <v>53</v>
      </c>
      <c r="M175" s="1714"/>
      <c r="N175" s="1737"/>
      <c r="O175" s="1731"/>
      <c r="P175" s="1731"/>
    </row>
    <row r="176" spans="1:16" ht="19.5" customHeight="1">
      <c r="A176" s="281"/>
      <c r="B176" s="335" t="s">
        <v>418</v>
      </c>
      <c r="C176" s="1414" t="s">
        <v>193</v>
      </c>
      <c r="D176" s="1414"/>
      <c r="E176" s="1415"/>
      <c r="F176" s="352" t="s">
        <v>53</v>
      </c>
      <c r="G176" s="1734" t="s">
        <v>4898</v>
      </c>
      <c r="H176" s="1735"/>
      <c r="I176" s="1735"/>
      <c r="J176" s="1735"/>
      <c r="K176" s="1736"/>
      <c r="L176" s="1713" t="s">
        <v>53</v>
      </c>
      <c r="M176" s="1714"/>
      <c r="N176" s="1737"/>
      <c r="O176" s="1731"/>
      <c r="P176" s="1731"/>
    </row>
    <row r="177" spans="1:16" ht="19.5" customHeight="1">
      <c r="A177" s="281"/>
      <c r="B177" s="335" t="s">
        <v>544</v>
      </c>
      <c r="C177" s="1414" t="s">
        <v>597</v>
      </c>
      <c r="D177" s="1414"/>
      <c r="E177" s="1415"/>
      <c r="F177" s="352" t="s">
        <v>53</v>
      </c>
      <c r="G177" s="1734" t="s">
        <v>4898</v>
      </c>
      <c r="H177" s="1735"/>
      <c r="I177" s="1735"/>
      <c r="J177" s="1735"/>
      <c r="K177" s="1736"/>
      <c r="L177" s="1713" t="s">
        <v>53</v>
      </c>
      <c r="M177" s="1714"/>
      <c r="N177" s="1737"/>
      <c r="O177" s="1731"/>
      <c r="P177" s="1731"/>
    </row>
    <row r="178" spans="1:16" ht="19.5" customHeight="1">
      <c r="A178" s="281"/>
      <c r="B178" s="334" t="s">
        <v>546</v>
      </c>
      <c r="C178" s="1414" t="s">
        <v>598</v>
      </c>
      <c r="D178" s="1414"/>
      <c r="E178" s="1415"/>
      <c r="F178" s="352" t="s">
        <v>54</v>
      </c>
      <c r="G178" s="1734"/>
      <c r="H178" s="1735"/>
      <c r="I178" s="1735"/>
      <c r="J178" s="1735"/>
      <c r="K178" s="1736"/>
      <c r="L178" s="1713"/>
      <c r="M178" s="1714"/>
      <c r="N178" s="1737"/>
      <c r="O178" s="1732"/>
      <c r="P178" s="1732"/>
    </row>
    <row r="179" spans="1:16" ht="48" customHeight="1">
      <c r="A179" s="281"/>
      <c r="B179" s="255" t="s">
        <v>599</v>
      </c>
      <c r="C179" s="1464" t="s">
        <v>600</v>
      </c>
      <c r="D179" s="1464"/>
      <c r="E179" s="1465"/>
      <c r="F179" s="323" t="s">
        <v>593</v>
      </c>
      <c r="G179" s="1738" t="s">
        <v>601</v>
      </c>
      <c r="H179" s="1739"/>
      <c r="I179" s="1739"/>
      <c r="J179" s="1739"/>
      <c r="K179" s="1739"/>
      <c r="L179" s="1739"/>
      <c r="M179" s="1739"/>
      <c r="N179" s="1740"/>
      <c r="O179" s="1443"/>
      <c r="P179" s="1443"/>
    </row>
    <row r="180" spans="1:16" ht="18.75" customHeight="1">
      <c r="A180" s="281"/>
      <c r="B180" s="333" t="s">
        <v>394</v>
      </c>
      <c r="C180" s="1414" t="s">
        <v>185</v>
      </c>
      <c r="D180" s="1414"/>
      <c r="E180" s="1415"/>
      <c r="F180" s="399" t="s">
        <v>53</v>
      </c>
      <c r="G180" s="1434" t="s">
        <v>4899</v>
      </c>
      <c r="H180" s="1435"/>
      <c r="I180" s="1435"/>
      <c r="J180" s="1435"/>
      <c r="K180" s="1435"/>
      <c r="L180" s="1435"/>
      <c r="M180" s="1435"/>
      <c r="N180" s="1436"/>
      <c r="O180" s="1425"/>
      <c r="P180" s="1425"/>
    </row>
    <row r="181" spans="1:16" ht="18.75" customHeight="1">
      <c r="A181" s="281"/>
      <c r="B181" s="333" t="s">
        <v>401</v>
      </c>
      <c r="C181" s="1414" t="s">
        <v>186</v>
      </c>
      <c r="D181" s="1414"/>
      <c r="E181" s="1415"/>
      <c r="F181" s="399" t="s">
        <v>53</v>
      </c>
      <c r="G181" s="1716" t="s">
        <v>4899</v>
      </c>
      <c r="H181" s="1718"/>
      <c r="I181" s="1718"/>
      <c r="J181" s="1718"/>
      <c r="K181" s="1718"/>
      <c r="L181" s="1718"/>
      <c r="M181" s="1718"/>
      <c r="N181" s="1717"/>
      <c r="O181" s="1425"/>
      <c r="P181" s="1425"/>
    </row>
    <row r="182" spans="1:16" ht="18.75" customHeight="1">
      <c r="A182" s="281"/>
      <c r="B182" s="333" t="s">
        <v>403</v>
      </c>
      <c r="C182" s="1414" t="s">
        <v>187</v>
      </c>
      <c r="D182" s="1414"/>
      <c r="E182" s="1415"/>
      <c r="F182" s="399" t="s">
        <v>53</v>
      </c>
      <c r="G182" s="1716" t="s">
        <v>4899</v>
      </c>
      <c r="H182" s="1718"/>
      <c r="I182" s="1718"/>
      <c r="J182" s="1718"/>
      <c r="K182" s="1718"/>
      <c r="L182" s="1718"/>
      <c r="M182" s="1718"/>
      <c r="N182" s="1717"/>
      <c r="O182" s="1425"/>
      <c r="P182" s="1425"/>
    </row>
    <row r="183" spans="1:16" ht="18.75" customHeight="1">
      <c r="A183" s="281"/>
      <c r="B183" s="333" t="s">
        <v>405</v>
      </c>
      <c r="C183" s="1414" t="s">
        <v>188</v>
      </c>
      <c r="D183" s="1414"/>
      <c r="E183" s="1415"/>
      <c r="F183" s="399" t="s">
        <v>53</v>
      </c>
      <c r="G183" s="1716" t="s">
        <v>4899</v>
      </c>
      <c r="H183" s="1718"/>
      <c r="I183" s="1718"/>
      <c r="J183" s="1718"/>
      <c r="K183" s="1718"/>
      <c r="L183" s="1718"/>
      <c r="M183" s="1718"/>
      <c r="N183" s="1717"/>
      <c r="O183" s="1425"/>
      <c r="P183" s="1425"/>
    </row>
    <row r="184" spans="1:16" ht="18.75" customHeight="1">
      <c r="A184" s="281"/>
      <c r="B184" s="334" t="s">
        <v>408</v>
      </c>
      <c r="C184" s="1414" t="s">
        <v>189</v>
      </c>
      <c r="D184" s="1414"/>
      <c r="E184" s="1415"/>
      <c r="F184" s="399" t="s">
        <v>53</v>
      </c>
      <c r="G184" s="1716" t="s">
        <v>4899</v>
      </c>
      <c r="H184" s="1718"/>
      <c r="I184" s="1718"/>
      <c r="J184" s="1718"/>
      <c r="K184" s="1718"/>
      <c r="L184" s="1718"/>
      <c r="M184" s="1718"/>
      <c r="N184" s="1717"/>
      <c r="O184" s="1425"/>
      <c r="P184" s="1425"/>
    </row>
    <row r="185" spans="1:16" ht="18.75" customHeight="1">
      <c r="A185" s="281"/>
      <c r="B185" s="335" t="s">
        <v>410</v>
      </c>
      <c r="C185" s="1414" t="s">
        <v>596</v>
      </c>
      <c r="D185" s="1414"/>
      <c r="E185" s="1415"/>
      <c r="F185" s="399" t="s">
        <v>53</v>
      </c>
      <c r="G185" s="1716" t="s">
        <v>4899</v>
      </c>
      <c r="H185" s="1718"/>
      <c r="I185" s="1718"/>
      <c r="J185" s="1718"/>
      <c r="K185" s="1718"/>
      <c r="L185" s="1718"/>
      <c r="M185" s="1718"/>
      <c r="N185" s="1717"/>
      <c r="O185" s="1425"/>
      <c r="P185" s="1425"/>
    </row>
    <row r="186" spans="1:16" ht="18.75" customHeight="1">
      <c r="A186" s="281"/>
      <c r="B186" s="335" t="s">
        <v>413</v>
      </c>
      <c r="C186" s="1414" t="s">
        <v>191</v>
      </c>
      <c r="D186" s="1414"/>
      <c r="E186" s="1415"/>
      <c r="F186" s="399" t="s">
        <v>53</v>
      </c>
      <c r="G186" s="1716" t="s">
        <v>4899</v>
      </c>
      <c r="H186" s="1718"/>
      <c r="I186" s="1718"/>
      <c r="J186" s="1718"/>
      <c r="K186" s="1718"/>
      <c r="L186" s="1718"/>
      <c r="M186" s="1718"/>
      <c r="N186" s="1717"/>
      <c r="O186" s="1425"/>
      <c r="P186" s="1425"/>
    </row>
    <row r="187" spans="1:16" ht="18.75" customHeight="1">
      <c r="A187" s="281"/>
      <c r="B187" s="335" t="s">
        <v>416</v>
      </c>
      <c r="C187" s="1414" t="s">
        <v>192</v>
      </c>
      <c r="D187" s="1414"/>
      <c r="E187" s="1415"/>
      <c r="F187" s="399" t="s">
        <v>53</v>
      </c>
      <c r="G187" s="1716" t="s">
        <v>4899</v>
      </c>
      <c r="H187" s="1718"/>
      <c r="I187" s="1718"/>
      <c r="J187" s="1718"/>
      <c r="K187" s="1718"/>
      <c r="L187" s="1718"/>
      <c r="M187" s="1718"/>
      <c r="N187" s="1717"/>
      <c r="O187" s="1425"/>
      <c r="P187" s="1425"/>
    </row>
    <row r="188" spans="1:16" ht="18.75" customHeight="1">
      <c r="A188" s="281"/>
      <c r="B188" s="335" t="s">
        <v>418</v>
      </c>
      <c r="C188" s="1414" t="s">
        <v>193</v>
      </c>
      <c r="D188" s="1414"/>
      <c r="E188" s="1415"/>
      <c r="F188" s="399" t="s">
        <v>53</v>
      </c>
      <c r="G188" s="1716" t="s">
        <v>4899</v>
      </c>
      <c r="H188" s="1718"/>
      <c r="I188" s="1718"/>
      <c r="J188" s="1718"/>
      <c r="K188" s="1718"/>
      <c r="L188" s="1718"/>
      <c r="M188" s="1718"/>
      <c r="N188" s="1717"/>
      <c r="O188" s="1425"/>
      <c r="P188" s="1425"/>
    </row>
    <row r="189" spans="1:16" ht="18.75" customHeight="1">
      <c r="A189" s="281"/>
      <c r="B189" s="335" t="s">
        <v>544</v>
      </c>
      <c r="C189" s="1414" t="s">
        <v>597</v>
      </c>
      <c r="D189" s="1414"/>
      <c r="E189" s="1415"/>
      <c r="F189" s="399" t="s">
        <v>53</v>
      </c>
      <c r="G189" s="1716" t="s">
        <v>4899</v>
      </c>
      <c r="H189" s="1718"/>
      <c r="I189" s="1718"/>
      <c r="J189" s="1718"/>
      <c r="K189" s="1718"/>
      <c r="L189" s="1718"/>
      <c r="M189" s="1718"/>
      <c r="N189" s="1717"/>
      <c r="O189" s="1425"/>
      <c r="P189" s="1425"/>
    </row>
    <row r="190" spans="1:16" ht="18.75" customHeight="1">
      <c r="A190" s="281"/>
      <c r="B190" s="334" t="s">
        <v>546</v>
      </c>
      <c r="C190" s="1414" t="s">
        <v>598</v>
      </c>
      <c r="D190" s="1414"/>
      <c r="E190" s="1415"/>
      <c r="F190" s="399" t="s">
        <v>54</v>
      </c>
      <c r="G190" s="1434"/>
      <c r="H190" s="1435"/>
      <c r="I190" s="1435"/>
      <c r="J190" s="1435"/>
      <c r="K190" s="1435"/>
      <c r="L190" s="1435"/>
      <c r="M190" s="1435"/>
      <c r="N190" s="1436"/>
      <c r="O190" s="1426"/>
      <c r="P190" s="1426"/>
    </row>
    <row r="191" spans="1:16" ht="47.25" customHeight="1">
      <c r="A191" s="281"/>
      <c r="B191" s="255" t="s">
        <v>602</v>
      </c>
      <c r="C191" s="1464" t="s">
        <v>603</v>
      </c>
      <c r="D191" s="1464"/>
      <c r="E191" s="1465"/>
      <c r="F191" s="323" t="s">
        <v>593</v>
      </c>
      <c r="G191" s="1726" t="s">
        <v>604</v>
      </c>
      <c r="H191" s="1727"/>
      <c r="I191" s="1727"/>
      <c r="J191" s="1727"/>
      <c r="K191" s="1728"/>
      <c r="L191" s="1729" t="s">
        <v>595</v>
      </c>
      <c r="M191" s="1730"/>
      <c r="N191" s="1741"/>
      <c r="O191" s="1443"/>
      <c r="P191" s="1443"/>
    </row>
    <row r="192" spans="1:16" ht="20.25" customHeight="1">
      <c r="A192" s="281"/>
      <c r="B192" s="338" t="s">
        <v>394</v>
      </c>
      <c r="C192" s="1414" t="s">
        <v>185</v>
      </c>
      <c r="D192" s="1414"/>
      <c r="E192" s="1415"/>
      <c r="F192" s="399" t="s">
        <v>54</v>
      </c>
      <c r="G192" s="1734"/>
      <c r="H192" s="1735"/>
      <c r="I192" s="1735"/>
      <c r="J192" s="1735"/>
      <c r="K192" s="1736"/>
      <c r="L192" s="1713"/>
      <c r="M192" s="1714"/>
      <c r="N192" s="1737"/>
      <c r="O192" s="1425"/>
      <c r="P192" s="1425"/>
    </row>
    <row r="193" spans="1:16" ht="20.25" customHeight="1">
      <c r="A193" s="281"/>
      <c r="B193" s="338" t="s">
        <v>401</v>
      </c>
      <c r="C193" s="1414" t="s">
        <v>186</v>
      </c>
      <c r="D193" s="1414"/>
      <c r="E193" s="1415"/>
      <c r="F193" s="399" t="s">
        <v>54</v>
      </c>
      <c r="G193" s="1734"/>
      <c r="H193" s="1735"/>
      <c r="I193" s="1735"/>
      <c r="J193" s="1735"/>
      <c r="K193" s="1736"/>
      <c r="L193" s="1713"/>
      <c r="M193" s="1714"/>
      <c r="N193" s="1737"/>
      <c r="O193" s="1425"/>
      <c r="P193" s="1425"/>
    </row>
    <row r="194" spans="1:16" ht="20.25" customHeight="1">
      <c r="A194" s="281"/>
      <c r="B194" s="338" t="s">
        <v>403</v>
      </c>
      <c r="C194" s="1414" t="s">
        <v>187</v>
      </c>
      <c r="D194" s="1414"/>
      <c r="E194" s="1415"/>
      <c r="F194" s="399" t="s">
        <v>54</v>
      </c>
      <c r="G194" s="1734"/>
      <c r="H194" s="1735"/>
      <c r="I194" s="1735"/>
      <c r="J194" s="1735"/>
      <c r="K194" s="1736"/>
      <c r="L194" s="1713"/>
      <c r="M194" s="1714"/>
      <c r="N194" s="1737"/>
      <c r="O194" s="1425"/>
      <c r="P194" s="1425"/>
    </row>
    <row r="195" spans="1:16" ht="20.25" customHeight="1">
      <c r="A195" s="281"/>
      <c r="B195" s="338" t="s">
        <v>405</v>
      </c>
      <c r="C195" s="1414" t="s">
        <v>188</v>
      </c>
      <c r="D195" s="1414"/>
      <c r="E195" s="1415"/>
      <c r="F195" s="399" t="s">
        <v>54</v>
      </c>
      <c r="G195" s="1734"/>
      <c r="H195" s="1735"/>
      <c r="I195" s="1735"/>
      <c r="J195" s="1735"/>
      <c r="K195" s="1736"/>
      <c r="L195" s="1713"/>
      <c r="M195" s="1714"/>
      <c r="N195" s="1737"/>
      <c r="O195" s="1425"/>
      <c r="P195" s="1425"/>
    </row>
    <row r="196" spans="1:16" ht="20.25" customHeight="1">
      <c r="A196" s="281"/>
      <c r="B196" s="338" t="s">
        <v>408</v>
      </c>
      <c r="C196" s="1414" t="s">
        <v>189</v>
      </c>
      <c r="D196" s="1414"/>
      <c r="E196" s="1415"/>
      <c r="F196" s="399" t="s">
        <v>54</v>
      </c>
      <c r="G196" s="1734"/>
      <c r="H196" s="1735"/>
      <c r="I196" s="1735"/>
      <c r="J196" s="1735"/>
      <c r="K196" s="1736"/>
      <c r="L196" s="1713"/>
      <c r="M196" s="1714"/>
      <c r="N196" s="1737"/>
      <c r="O196" s="1425"/>
      <c r="P196" s="1425"/>
    </row>
    <row r="197" spans="1:16" ht="20.25" customHeight="1">
      <c r="A197" s="281"/>
      <c r="B197" s="195" t="s">
        <v>410</v>
      </c>
      <c r="C197" s="1414" t="s">
        <v>596</v>
      </c>
      <c r="D197" s="1414"/>
      <c r="E197" s="1415"/>
      <c r="F197" s="399" t="s">
        <v>54</v>
      </c>
      <c r="G197" s="1734"/>
      <c r="H197" s="1735"/>
      <c r="I197" s="1735"/>
      <c r="J197" s="1735"/>
      <c r="K197" s="1736"/>
      <c r="L197" s="1713"/>
      <c r="M197" s="1714"/>
      <c r="N197" s="1737"/>
      <c r="O197" s="1425"/>
      <c r="P197" s="1425"/>
    </row>
    <row r="198" spans="1:16" ht="20.25" customHeight="1">
      <c r="A198" s="281"/>
      <c r="B198" s="195" t="s">
        <v>413</v>
      </c>
      <c r="C198" s="1414" t="s">
        <v>191</v>
      </c>
      <c r="D198" s="1414"/>
      <c r="E198" s="1415"/>
      <c r="F198" s="399" t="s">
        <v>54</v>
      </c>
      <c r="G198" s="1734"/>
      <c r="H198" s="1735"/>
      <c r="I198" s="1735"/>
      <c r="J198" s="1735"/>
      <c r="K198" s="1736"/>
      <c r="L198" s="1713"/>
      <c r="M198" s="1714"/>
      <c r="N198" s="1737"/>
      <c r="O198" s="1425"/>
      <c r="P198" s="1425"/>
    </row>
    <row r="199" spans="1:16" ht="20.25" customHeight="1">
      <c r="A199" s="281"/>
      <c r="B199" s="195" t="s">
        <v>416</v>
      </c>
      <c r="C199" s="1414" t="s">
        <v>192</v>
      </c>
      <c r="D199" s="1414"/>
      <c r="E199" s="1415"/>
      <c r="F199" s="399" t="s">
        <v>54</v>
      </c>
      <c r="G199" s="1734"/>
      <c r="H199" s="1735"/>
      <c r="I199" s="1735"/>
      <c r="J199" s="1735"/>
      <c r="K199" s="1736"/>
      <c r="L199" s="1713"/>
      <c r="M199" s="1714"/>
      <c r="N199" s="1737"/>
      <c r="O199" s="1425"/>
      <c r="P199" s="1425"/>
    </row>
    <row r="200" spans="1:16" ht="20.25" customHeight="1">
      <c r="A200" s="281"/>
      <c r="B200" s="195" t="s">
        <v>418</v>
      </c>
      <c r="C200" s="1414" t="s">
        <v>193</v>
      </c>
      <c r="D200" s="1414"/>
      <c r="E200" s="1415"/>
      <c r="F200" s="399" t="s">
        <v>54</v>
      </c>
      <c r="G200" s="1734"/>
      <c r="H200" s="1735"/>
      <c r="I200" s="1735"/>
      <c r="J200" s="1735"/>
      <c r="K200" s="1736"/>
      <c r="L200" s="1713"/>
      <c r="M200" s="1714"/>
      <c r="N200" s="1737"/>
      <c r="O200" s="1425"/>
      <c r="P200" s="1425"/>
    </row>
    <row r="201" spans="1:16" ht="20.25" customHeight="1">
      <c r="A201" s="281"/>
      <c r="B201" s="195" t="s">
        <v>544</v>
      </c>
      <c r="C201" s="1414" t="s">
        <v>597</v>
      </c>
      <c r="D201" s="1414"/>
      <c r="E201" s="1415"/>
      <c r="F201" s="399" t="s">
        <v>54</v>
      </c>
      <c r="G201" s="1734"/>
      <c r="H201" s="1735"/>
      <c r="I201" s="1735"/>
      <c r="J201" s="1735"/>
      <c r="K201" s="1736"/>
      <c r="L201" s="1713"/>
      <c r="M201" s="1714"/>
      <c r="N201" s="1737"/>
      <c r="O201" s="1425"/>
      <c r="P201" s="1425"/>
    </row>
    <row r="202" spans="1:16" ht="20.25" customHeight="1">
      <c r="A202" s="281"/>
      <c r="B202" s="198" t="s">
        <v>546</v>
      </c>
      <c r="C202" s="1414" t="s">
        <v>598</v>
      </c>
      <c r="D202" s="1414"/>
      <c r="E202" s="1415"/>
      <c r="F202" s="352" t="s">
        <v>54</v>
      </c>
      <c r="G202" s="1734"/>
      <c r="H202" s="1735"/>
      <c r="I202" s="1735"/>
      <c r="J202" s="1735"/>
      <c r="K202" s="1736"/>
      <c r="L202" s="1713"/>
      <c r="M202" s="1714"/>
      <c r="N202" s="1737"/>
      <c r="O202" s="1426"/>
      <c r="P202" s="1426"/>
    </row>
    <row r="203" spans="1:16" ht="61.5" customHeight="1">
      <c r="A203" s="281"/>
      <c r="B203" s="339" t="s">
        <v>605</v>
      </c>
      <c r="C203" s="1464" t="s">
        <v>606</v>
      </c>
      <c r="D203" s="1464"/>
      <c r="E203" s="1465"/>
      <c r="F203" s="323" t="s">
        <v>593</v>
      </c>
      <c r="G203" s="1738" t="s">
        <v>607</v>
      </c>
      <c r="H203" s="1739"/>
      <c r="I203" s="1739"/>
      <c r="J203" s="1739"/>
      <c r="K203" s="1739"/>
      <c r="L203" s="1739"/>
      <c r="M203" s="1739"/>
      <c r="N203" s="1740"/>
      <c r="O203" s="1443" t="s">
        <v>1329</v>
      </c>
      <c r="P203" s="1443"/>
    </row>
    <row r="204" spans="1:16" ht="21" customHeight="1">
      <c r="A204" s="281"/>
      <c r="B204" s="338" t="s">
        <v>394</v>
      </c>
      <c r="C204" s="1414" t="s">
        <v>185</v>
      </c>
      <c r="D204" s="1414"/>
      <c r="E204" s="1415"/>
      <c r="F204" s="399" t="s">
        <v>53</v>
      </c>
      <c r="G204" s="1434" t="s">
        <v>4900</v>
      </c>
      <c r="H204" s="1435"/>
      <c r="I204" s="1435"/>
      <c r="J204" s="1435"/>
      <c r="K204" s="1435"/>
      <c r="L204" s="1435"/>
      <c r="M204" s="1435"/>
      <c r="N204" s="1436"/>
      <c r="O204" s="1425"/>
      <c r="P204" s="1425"/>
    </row>
    <row r="205" spans="1:16" ht="21" customHeight="1">
      <c r="A205" s="281"/>
      <c r="B205" s="338" t="s">
        <v>401</v>
      </c>
      <c r="C205" s="1414" t="s">
        <v>186</v>
      </c>
      <c r="D205" s="1414"/>
      <c r="E205" s="1415"/>
      <c r="F205" s="399" t="s">
        <v>53</v>
      </c>
      <c r="G205" s="1434" t="s">
        <v>4901</v>
      </c>
      <c r="H205" s="1435"/>
      <c r="I205" s="1435"/>
      <c r="J205" s="1435"/>
      <c r="K205" s="1435"/>
      <c r="L205" s="1435"/>
      <c r="M205" s="1435"/>
      <c r="N205" s="1436"/>
      <c r="O205" s="1425"/>
      <c r="P205" s="1425"/>
    </row>
    <row r="206" spans="1:16" ht="21" customHeight="1">
      <c r="A206" s="281"/>
      <c r="B206" s="338" t="s">
        <v>403</v>
      </c>
      <c r="C206" s="1414" t="s">
        <v>187</v>
      </c>
      <c r="D206" s="1414"/>
      <c r="E206" s="1415"/>
      <c r="F206" s="399" t="s">
        <v>53</v>
      </c>
      <c r="G206" s="1434" t="s">
        <v>4900</v>
      </c>
      <c r="H206" s="1435"/>
      <c r="I206" s="1435"/>
      <c r="J206" s="1435"/>
      <c r="K206" s="1435"/>
      <c r="L206" s="1435"/>
      <c r="M206" s="1435"/>
      <c r="N206" s="1436"/>
      <c r="O206" s="1425"/>
      <c r="P206" s="1425"/>
    </row>
    <row r="207" spans="1:16" ht="21" customHeight="1">
      <c r="A207" s="281"/>
      <c r="B207" s="338" t="s">
        <v>405</v>
      </c>
      <c r="C207" s="1414" t="s">
        <v>188</v>
      </c>
      <c r="D207" s="1414"/>
      <c r="E207" s="1415"/>
      <c r="F207" s="399" t="s">
        <v>53</v>
      </c>
      <c r="G207" s="1434" t="s">
        <v>4901</v>
      </c>
      <c r="H207" s="1435"/>
      <c r="I207" s="1435"/>
      <c r="J207" s="1435"/>
      <c r="K207" s="1435"/>
      <c r="L207" s="1435"/>
      <c r="M207" s="1435"/>
      <c r="N207" s="1436"/>
      <c r="O207" s="1425"/>
      <c r="P207" s="1425"/>
    </row>
    <row r="208" spans="1:16" ht="21" customHeight="1">
      <c r="A208" s="281"/>
      <c r="B208" s="198" t="s">
        <v>408</v>
      </c>
      <c r="C208" s="1414" t="s">
        <v>189</v>
      </c>
      <c r="D208" s="1414"/>
      <c r="E208" s="1415"/>
      <c r="F208" s="399" t="s">
        <v>53</v>
      </c>
      <c r="G208" s="1434" t="s">
        <v>4902</v>
      </c>
      <c r="H208" s="1435"/>
      <c r="I208" s="1435"/>
      <c r="J208" s="1435"/>
      <c r="K208" s="1435"/>
      <c r="L208" s="1435"/>
      <c r="M208" s="1435"/>
      <c r="N208" s="1436"/>
      <c r="O208" s="1608"/>
      <c r="P208" s="1425"/>
    </row>
    <row r="209" spans="1:16" ht="21" customHeight="1">
      <c r="A209" s="281"/>
      <c r="B209" s="195" t="s">
        <v>410</v>
      </c>
      <c r="C209" s="1414" t="s">
        <v>596</v>
      </c>
      <c r="D209" s="1414"/>
      <c r="E209" s="1415"/>
      <c r="F209" s="399" t="s">
        <v>53</v>
      </c>
      <c r="G209" s="1434" t="s">
        <v>4902</v>
      </c>
      <c r="H209" s="1435"/>
      <c r="I209" s="1435"/>
      <c r="J209" s="1435"/>
      <c r="K209" s="1435"/>
      <c r="L209" s="1435"/>
      <c r="M209" s="1435"/>
      <c r="N209" s="1436"/>
      <c r="O209" s="1608"/>
      <c r="P209" s="1425"/>
    </row>
    <row r="210" spans="1:16" ht="21" customHeight="1">
      <c r="A210" s="281"/>
      <c r="B210" s="195" t="s">
        <v>413</v>
      </c>
      <c r="C210" s="1414" t="s">
        <v>191</v>
      </c>
      <c r="D210" s="1414"/>
      <c r="E210" s="1415"/>
      <c r="F210" s="399" t="s">
        <v>53</v>
      </c>
      <c r="G210" s="1434" t="s">
        <v>4902</v>
      </c>
      <c r="H210" s="1435"/>
      <c r="I210" s="1435"/>
      <c r="J210" s="1435"/>
      <c r="K210" s="1435"/>
      <c r="L210" s="1435"/>
      <c r="M210" s="1435"/>
      <c r="N210" s="1436"/>
      <c r="O210" s="1608"/>
      <c r="P210" s="1425"/>
    </row>
    <row r="211" spans="1:16" ht="21" customHeight="1">
      <c r="A211" s="281"/>
      <c r="B211" s="195" t="s">
        <v>416</v>
      </c>
      <c r="C211" s="1414" t="s">
        <v>192</v>
      </c>
      <c r="D211" s="1414"/>
      <c r="E211" s="1415"/>
      <c r="F211" s="399" t="s">
        <v>53</v>
      </c>
      <c r="G211" s="1434" t="s">
        <v>4902</v>
      </c>
      <c r="H211" s="1435"/>
      <c r="I211" s="1435"/>
      <c r="J211" s="1435"/>
      <c r="K211" s="1435"/>
      <c r="L211" s="1435"/>
      <c r="M211" s="1435"/>
      <c r="N211" s="1436"/>
      <c r="O211" s="1608"/>
      <c r="P211" s="1425"/>
    </row>
    <row r="212" spans="1:16" ht="21" customHeight="1">
      <c r="A212" s="281"/>
      <c r="B212" s="195" t="s">
        <v>418</v>
      </c>
      <c r="C212" s="1414" t="s">
        <v>193</v>
      </c>
      <c r="D212" s="1414"/>
      <c r="E212" s="1415"/>
      <c r="F212" s="399" t="s">
        <v>53</v>
      </c>
      <c r="G212" s="1434" t="s">
        <v>4903</v>
      </c>
      <c r="H212" s="1435"/>
      <c r="I212" s="1435"/>
      <c r="J212" s="1435"/>
      <c r="K212" s="1435"/>
      <c r="L212" s="1435"/>
      <c r="M212" s="1435"/>
      <c r="N212" s="1436"/>
      <c r="O212" s="1608"/>
      <c r="P212" s="1425"/>
    </row>
    <row r="213" spans="1:16" ht="21" customHeight="1">
      <c r="A213" s="281"/>
      <c r="B213" s="195" t="s">
        <v>544</v>
      </c>
      <c r="C213" s="1414" t="s">
        <v>597</v>
      </c>
      <c r="D213" s="1414"/>
      <c r="E213" s="1415"/>
      <c r="F213" s="399" t="s">
        <v>53</v>
      </c>
      <c r="G213" s="1434" t="s">
        <v>4902</v>
      </c>
      <c r="H213" s="1435"/>
      <c r="I213" s="1435"/>
      <c r="J213" s="1435"/>
      <c r="K213" s="1435"/>
      <c r="L213" s="1435"/>
      <c r="M213" s="1435"/>
      <c r="N213" s="1436"/>
      <c r="O213" s="1608"/>
      <c r="P213" s="1425"/>
    </row>
    <row r="214" spans="1:16" ht="21" customHeight="1">
      <c r="A214" s="281"/>
      <c r="B214" s="266" t="s">
        <v>546</v>
      </c>
      <c r="C214" s="1484" t="s">
        <v>598</v>
      </c>
      <c r="D214" s="1484"/>
      <c r="E214" s="1485"/>
      <c r="F214" s="437" t="s">
        <v>54</v>
      </c>
      <c r="G214" s="1434"/>
      <c r="H214" s="1435"/>
      <c r="I214" s="1435"/>
      <c r="J214" s="1435"/>
      <c r="K214" s="1435"/>
      <c r="L214" s="1435"/>
      <c r="M214" s="1435"/>
      <c r="N214" s="1436"/>
      <c r="O214" s="1742"/>
      <c r="P214" s="1444"/>
    </row>
    <row r="215" spans="1:16" ht="34.5" customHeight="1">
      <c r="B215" s="191" t="s">
        <v>608</v>
      </c>
      <c r="C215" s="1660" t="s">
        <v>609</v>
      </c>
      <c r="D215" s="1660"/>
      <c r="E215" s="1660"/>
      <c r="F215" s="1660"/>
      <c r="G215" s="1743"/>
      <c r="H215" s="1744" t="s">
        <v>53</v>
      </c>
      <c r="I215" s="1745"/>
      <c r="J215" s="1746"/>
      <c r="K215" s="1747" t="s">
        <v>446</v>
      </c>
      <c r="L215" s="1749" t="s">
        <v>4904</v>
      </c>
      <c r="M215" s="1750"/>
      <c r="N215" s="1751"/>
      <c r="O215" s="1709" t="s">
        <v>4905</v>
      </c>
      <c r="P215" s="1759"/>
    </row>
    <row r="216" spans="1:16" ht="25.5" customHeight="1">
      <c r="B216" s="198" t="s">
        <v>394</v>
      </c>
      <c r="C216" s="1414" t="s">
        <v>610</v>
      </c>
      <c r="D216" s="1414"/>
      <c r="E216" s="1414"/>
      <c r="F216" s="1414"/>
      <c r="G216" s="1414"/>
      <c r="H216" s="1414"/>
      <c r="I216" s="1414"/>
      <c r="J216" s="1415"/>
      <c r="K216" s="1748"/>
      <c r="L216" s="1437"/>
      <c r="M216" s="1438"/>
      <c r="N216" s="1439"/>
      <c r="O216" s="1708"/>
      <c r="P216" s="1708"/>
    </row>
    <row r="217" spans="1:16" ht="20.25" customHeight="1">
      <c r="B217" s="198"/>
      <c r="C217" s="255" t="s">
        <v>611</v>
      </c>
      <c r="D217" s="1760" t="s">
        <v>612</v>
      </c>
      <c r="E217" s="1760"/>
      <c r="F217" s="1760"/>
      <c r="G217" s="1761"/>
      <c r="H217" s="1713" t="s">
        <v>54</v>
      </c>
      <c r="I217" s="1714"/>
      <c r="J217" s="1715"/>
      <c r="K217" s="1748"/>
      <c r="L217" s="1437"/>
      <c r="M217" s="1438"/>
      <c r="N217" s="1439"/>
      <c r="O217" s="1708"/>
      <c r="P217" s="1708"/>
    </row>
    <row r="218" spans="1:16" ht="20.25" customHeight="1">
      <c r="B218" s="198"/>
      <c r="C218" s="255" t="s">
        <v>508</v>
      </c>
      <c r="D218" s="1414" t="s">
        <v>132</v>
      </c>
      <c r="E218" s="1414"/>
      <c r="F218" s="1414"/>
      <c r="G218" s="1415"/>
      <c r="H218" s="1713" t="s">
        <v>53</v>
      </c>
      <c r="I218" s="1714"/>
      <c r="J218" s="1715"/>
      <c r="K218" s="1748"/>
      <c r="L218" s="1437"/>
      <c r="M218" s="1438"/>
      <c r="N218" s="1439"/>
      <c r="O218" s="1708"/>
      <c r="P218" s="1708"/>
    </row>
    <row r="219" spans="1:16" ht="20.25" customHeight="1">
      <c r="B219" s="198"/>
      <c r="C219" s="255" t="s">
        <v>510</v>
      </c>
      <c r="D219" s="1414" t="s">
        <v>135</v>
      </c>
      <c r="E219" s="1414"/>
      <c r="F219" s="1414"/>
      <c r="G219" s="1415"/>
      <c r="H219" s="1713" t="s">
        <v>53</v>
      </c>
      <c r="I219" s="1714"/>
      <c r="J219" s="1715"/>
      <c r="K219" s="1748"/>
      <c r="L219" s="1437"/>
      <c r="M219" s="1438"/>
      <c r="N219" s="1439"/>
      <c r="O219" s="1708"/>
      <c r="P219" s="1708"/>
    </row>
    <row r="220" spans="1:16" ht="20.25" customHeight="1">
      <c r="B220" s="198"/>
      <c r="C220" s="255" t="s">
        <v>512</v>
      </c>
      <c r="D220" s="1414" t="s">
        <v>109</v>
      </c>
      <c r="E220" s="1414"/>
      <c r="F220" s="1414"/>
      <c r="G220" s="1415"/>
      <c r="H220" s="1713" t="s">
        <v>53</v>
      </c>
      <c r="I220" s="1714"/>
      <c r="J220" s="1715"/>
      <c r="K220" s="1748"/>
      <c r="L220" s="1437"/>
      <c r="M220" s="1438"/>
      <c r="N220" s="1439"/>
      <c r="O220" s="1708"/>
      <c r="P220" s="1708"/>
    </row>
    <row r="221" spans="1:16" ht="23.25" customHeight="1">
      <c r="B221" s="198" t="s">
        <v>401</v>
      </c>
      <c r="C221" s="1484" t="s">
        <v>613</v>
      </c>
      <c r="D221" s="1484"/>
      <c r="E221" s="1484"/>
      <c r="F221" s="1484"/>
      <c r="G221" s="1485"/>
      <c r="H221" s="1763" t="s">
        <v>53</v>
      </c>
      <c r="I221" s="1764"/>
      <c r="J221" s="1765"/>
      <c r="K221" s="1748"/>
      <c r="L221" s="1752"/>
      <c r="M221" s="1753"/>
      <c r="N221" s="1754"/>
      <c r="O221" s="1755"/>
      <c r="P221" s="1755"/>
    </row>
    <row r="222" spans="1:16" ht="27" customHeight="1">
      <c r="B222" s="214" t="s">
        <v>614</v>
      </c>
      <c r="C222" s="1414" t="s">
        <v>615</v>
      </c>
      <c r="D222" s="1414"/>
      <c r="E222" s="1414"/>
      <c r="F222" s="1414"/>
      <c r="G222" s="1414"/>
      <c r="H222" s="1414"/>
      <c r="I222" s="1414"/>
      <c r="J222" s="1414"/>
      <c r="K222" s="1414"/>
      <c r="L222" s="1414"/>
      <c r="M222" s="1414"/>
      <c r="N222" s="1562"/>
      <c r="O222" s="1709" t="s">
        <v>4906</v>
      </c>
      <c r="P222" s="1709"/>
    </row>
    <row r="223" spans="1:16" ht="21.75" customHeight="1">
      <c r="B223" s="198" t="s">
        <v>394</v>
      </c>
      <c r="C223" s="1414" t="s">
        <v>616</v>
      </c>
      <c r="D223" s="1414"/>
      <c r="E223" s="1414"/>
      <c r="F223" s="1414"/>
      <c r="G223" s="1415"/>
      <c r="H223" s="1574" t="s">
        <v>54</v>
      </c>
      <c r="I223" s="1685"/>
      <c r="J223" s="1575"/>
      <c r="K223" s="1756" t="s">
        <v>446</v>
      </c>
      <c r="L223" s="1434"/>
      <c r="M223" s="1435"/>
      <c r="N223" s="1436"/>
      <c r="O223" s="1708"/>
      <c r="P223" s="1708"/>
    </row>
    <row r="224" spans="1:16" ht="21.75" customHeight="1">
      <c r="B224" s="198" t="s">
        <v>401</v>
      </c>
      <c r="C224" s="1414" t="s">
        <v>617</v>
      </c>
      <c r="D224" s="1414"/>
      <c r="E224" s="1414"/>
      <c r="F224" s="1414"/>
      <c r="G224" s="1415"/>
      <c r="H224" s="1574" t="s">
        <v>54</v>
      </c>
      <c r="I224" s="1685"/>
      <c r="J224" s="1575"/>
      <c r="K224" s="1757"/>
      <c r="L224" s="1437"/>
      <c r="M224" s="1438"/>
      <c r="N224" s="1439"/>
      <c r="O224" s="1708"/>
      <c r="P224" s="1708"/>
    </row>
    <row r="225" spans="2:16" ht="21.75" customHeight="1">
      <c r="B225" s="198" t="s">
        <v>403</v>
      </c>
      <c r="C225" s="1414" t="s">
        <v>618</v>
      </c>
      <c r="D225" s="1414"/>
      <c r="E225" s="1414"/>
      <c r="F225" s="1414"/>
      <c r="G225" s="1415"/>
      <c r="H225" s="1574"/>
      <c r="I225" s="1685"/>
      <c r="J225" s="1575"/>
      <c r="K225" s="1757"/>
      <c r="L225" s="1437"/>
      <c r="M225" s="1438"/>
      <c r="N225" s="1439"/>
      <c r="O225" s="1708"/>
      <c r="P225" s="1708"/>
    </row>
    <row r="226" spans="2:16" ht="37.5" customHeight="1">
      <c r="B226" s="191"/>
      <c r="C226" s="1414" t="s">
        <v>619</v>
      </c>
      <c r="D226" s="1414"/>
      <c r="E226" s="1415"/>
      <c r="F226" s="1716" t="s">
        <v>92</v>
      </c>
      <c r="G226" s="1718"/>
      <c r="H226" s="1718"/>
      <c r="I226" s="1718"/>
      <c r="J226" s="1762"/>
      <c r="K226" s="1757"/>
      <c r="L226" s="1437"/>
      <c r="M226" s="1438"/>
      <c r="N226" s="1439"/>
      <c r="O226" s="1755"/>
      <c r="P226" s="1755"/>
    </row>
    <row r="227" spans="2:16" ht="33" customHeight="1">
      <c r="B227" s="198" t="s">
        <v>405</v>
      </c>
      <c r="C227" s="1464" t="s">
        <v>620</v>
      </c>
      <c r="D227" s="1464"/>
      <c r="E227" s="1464"/>
      <c r="F227" s="1464"/>
      <c r="G227" s="1465"/>
      <c r="H227" s="1574" t="s">
        <v>54</v>
      </c>
      <c r="I227" s="1685"/>
      <c r="J227" s="1575"/>
      <c r="K227" s="1757"/>
      <c r="L227" s="1437"/>
      <c r="M227" s="1438"/>
      <c r="N227" s="1439"/>
      <c r="O227" s="1707" t="s">
        <v>1324</v>
      </c>
      <c r="P227" s="1709"/>
    </row>
    <row r="228" spans="2:16" ht="38.25" customHeight="1">
      <c r="B228" s="344"/>
      <c r="C228" s="1414" t="s">
        <v>621</v>
      </c>
      <c r="D228" s="1414"/>
      <c r="E228" s="1415"/>
      <c r="F228" s="1716"/>
      <c r="G228" s="1718"/>
      <c r="H228" s="1718"/>
      <c r="I228" s="1718"/>
      <c r="J228" s="1762"/>
      <c r="K228" s="1758"/>
      <c r="L228" s="1752"/>
      <c r="M228" s="1753"/>
      <c r="N228" s="1754"/>
      <c r="O228" s="1766"/>
      <c r="P228" s="1755"/>
    </row>
    <row r="229" spans="2:16" ht="18" customHeight="1">
      <c r="B229" s="1767" t="s">
        <v>622</v>
      </c>
      <c r="C229" s="1768"/>
      <c r="D229" s="1768"/>
      <c r="E229" s="1768"/>
      <c r="F229" s="1768"/>
      <c r="G229" s="1768"/>
      <c r="H229" s="1769"/>
      <c r="I229" s="1769"/>
      <c r="J229" s="1769"/>
      <c r="K229" s="1768"/>
      <c r="L229" s="1769"/>
      <c r="M229" s="1769"/>
      <c r="N229" s="1769"/>
      <c r="O229" s="1769"/>
      <c r="P229" s="1770"/>
    </row>
    <row r="230" spans="2:16" ht="54" customHeight="1">
      <c r="B230" s="224" t="s">
        <v>623</v>
      </c>
      <c r="C230" s="1771" t="s">
        <v>624</v>
      </c>
      <c r="D230" s="1771"/>
      <c r="E230" s="1771"/>
      <c r="F230" s="1771"/>
      <c r="G230" s="1771"/>
      <c r="H230" s="1778" t="s">
        <v>92</v>
      </c>
      <c r="I230" s="1779"/>
      <c r="J230" s="1780"/>
      <c r="K230" s="1773" t="s">
        <v>446</v>
      </c>
      <c r="L230" s="1775" t="s">
        <v>4907</v>
      </c>
      <c r="M230" s="1775"/>
      <c r="N230" s="1775"/>
      <c r="O230" s="1776" t="s">
        <v>4272</v>
      </c>
      <c r="P230" s="1707"/>
    </row>
    <row r="231" spans="2:16" ht="27" customHeight="1">
      <c r="B231" s="205" t="s">
        <v>394</v>
      </c>
      <c r="C231" s="1414" t="s">
        <v>625</v>
      </c>
      <c r="D231" s="1414"/>
      <c r="E231" s="1414"/>
      <c r="F231" s="1414"/>
      <c r="G231" s="1414"/>
      <c r="H231" s="1778" t="s">
        <v>92</v>
      </c>
      <c r="I231" s="1779"/>
      <c r="J231" s="1780"/>
      <c r="K231" s="1774"/>
      <c r="L231" s="1775"/>
      <c r="M231" s="1775"/>
      <c r="N231" s="1775"/>
      <c r="O231" s="1777"/>
      <c r="P231" s="1766"/>
    </row>
    <row r="232" spans="2:16" ht="37.5" customHeight="1">
      <c r="B232" s="191" t="s">
        <v>626</v>
      </c>
      <c r="C232" s="1414" t="s">
        <v>627</v>
      </c>
      <c r="D232" s="1414"/>
      <c r="E232" s="1414"/>
      <c r="F232" s="1414"/>
      <c r="G232" s="1414"/>
      <c r="H232" s="1450"/>
      <c r="I232" s="1450"/>
      <c r="J232" s="1450"/>
      <c r="K232" s="1450"/>
      <c r="L232" s="1450"/>
      <c r="M232" s="1450"/>
      <c r="N232" s="1450"/>
      <c r="O232" s="1781" t="s">
        <v>3278</v>
      </c>
      <c r="P232" s="1707"/>
    </row>
    <row r="233" spans="2:16" ht="57.75" customHeight="1">
      <c r="B233" s="350" t="s">
        <v>394</v>
      </c>
      <c r="C233" s="1711" t="s">
        <v>628</v>
      </c>
      <c r="D233" s="1711"/>
      <c r="E233" s="1711"/>
      <c r="F233" s="1711"/>
      <c r="G233" s="1711"/>
      <c r="H233" s="1711"/>
      <c r="I233" s="1711"/>
      <c r="J233" s="1712"/>
      <c r="K233" s="203" t="s">
        <v>53</v>
      </c>
      <c r="L233" s="1782" t="s">
        <v>446</v>
      </c>
      <c r="M233" s="1763"/>
      <c r="N233" s="1764"/>
      <c r="O233" s="1781"/>
      <c r="P233" s="1627"/>
    </row>
    <row r="234" spans="2:16" ht="31.5" customHeight="1">
      <c r="B234" s="350" t="s">
        <v>401</v>
      </c>
      <c r="C234" s="1711" t="s">
        <v>577</v>
      </c>
      <c r="D234" s="1711"/>
      <c r="E234" s="1711"/>
      <c r="F234" s="1711"/>
      <c r="G234" s="1711"/>
      <c r="H234" s="1711"/>
      <c r="I234" s="1711"/>
      <c r="J234" s="1712"/>
      <c r="K234" s="203" t="s">
        <v>53</v>
      </c>
      <c r="L234" s="1783"/>
      <c r="M234" s="1785"/>
      <c r="N234" s="1786"/>
      <c r="O234" s="1781"/>
      <c r="P234" s="1627"/>
    </row>
    <row r="235" spans="2:16" ht="42.75" customHeight="1">
      <c r="B235" s="350" t="s">
        <v>403</v>
      </c>
      <c r="C235" s="1711" t="s">
        <v>629</v>
      </c>
      <c r="D235" s="1711"/>
      <c r="E235" s="1711"/>
      <c r="F235" s="1711"/>
      <c r="G235" s="1711"/>
      <c r="H235" s="1711"/>
      <c r="I235" s="1711"/>
      <c r="J235" s="1712"/>
      <c r="K235" s="203" t="s">
        <v>53</v>
      </c>
      <c r="L235" s="1783"/>
      <c r="M235" s="1785"/>
      <c r="N235" s="1786"/>
      <c r="O235" s="1781"/>
      <c r="P235" s="1627"/>
    </row>
    <row r="236" spans="2:16" ht="21.75" customHeight="1">
      <c r="B236" s="350" t="s">
        <v>405</v>
      </c>
      <c r="C236" s="1711" t="s">
        <v>630</v>
      </c>
      <c r="D236" s="1711"/>
      <c r="E236" s="1711"/>
      <c r="F236" s="1711"/>
      <c r="G236" s="1711"/>
      <c r="H236" s="1711"/>
      <c r="I236" s="1711"/>
      <c r="J236" s="1712"/>
      <c r="K236" s="203" t="s">
        <v>53</v>
      </c>
      <c r="L236" s="1783"/>
      <c r="M236" s="1785"/>
      <c r="N236" s="1786"/>
      <c r="O236" s="1781"/>
      <c r="P236" s="1627"/>
    </row>
    <row r="237" spans="2:16" ht="21.75" customHeight="1">
      <c r="B237" s="350" t="s">
        <v>408</v>
      </c>
      <c r="C237" s="1711" t="s">
        <v>631</v>
      </c>
      <c r="D237" s="1711"/>
      <c r="E237" s="1711"/>
      <c r="F237" s="1711"/>
      <c r="G237" s="1711"/>
      <c r="H237" s="1711"/>
      <c r="I237" s="1711"/>
      <c r="J237" s="1712"/>
      <c r="K237" s="203" t="s">
        <v>53</v>
      </c>
      <c r="L237" s="1783"/>
      <c r="M237" s="1785"/>
      <c r="N237" s="1786"/>
      <c r="O237" s="1781"/>
      <c r="P237" s="1627"/>
    </row>
    <row r="238" spans="2:16" ht="21.75" customHeight="1">
      <c r="B238" s="350" t="s">
        <v>410</v>
      </c>
      <c r="C238" s="1711" t="s">
        <v>632</v>
      </c>
      <c r="D238" s="1711"/>
      <c r="E238" s="1711"/>
      <c r="F238" s="1711"/>
      <c r="G238" s="1711"/>
      <c r="H238" s="1711"/>
      <c r="I238" s="1711"/>
      <c r="J238" s="1712"/>
      <c r="K238" s="203" t="s">
        <v>54</v>
      </c>
      <c r="L238" s="1783"/>
      <c r="M238" s="1785"/>
      <c r="N238" s="1786"/>
      <c r="O238" s="1781"/>
      <c r="P238" s="1627"/>
    </row>
    <row r="239" spans="2:16" ht="21.75" customHeight="1">
      <c r="B239" s="350" t="s">
        <v>413</v>
      </c>
      <c r="C239" s="1711" t="s">
        <v>117</v>
      </c>
      <c r="D239" s="1711"/>
      <c r="E239" s="1711"/>
      <c r="F239" s="1711"/>
      <c r="G239" s="1711"/>
      <c r="H239" s="1711"/>
      <c r="I239" s="1711"/>
      <c r="J239" s="1712"/>
      <c r="K239" s="203" t="s">
        <v>53</v>
      </c>
      <c r="L239" s="1783"/>
      <c r="M239" s="1785"/>
      <c r="N239" s="1786"/>
      <c r="O239" s="1781"/>
      <c r="P239" s="1627"/>
    </row>
    <row r="240" spans="2:16" ht="21.75" customHeight="1">
      <c r="B240" s="350" t="s">
        <v>416</v>
      </c>
      <c r="C240" s="1711" t="s">
        <v>118</v>
      </c>
      <c r="D240" s="1711"/>
      <c r="E240" s="1711"/>
      <c r="F240" s="1711"/>
      <c r="G240" s="1711"/>
      <c r="H240" s="1711"/>
      <c r="I240" s="1711"/>
      <c r="J240" s="1712"/>
      <c r="K240" s="203" t="s">
        <v>53</v>
      </c>
      <c r="L240" s="1783"/>
      <c r="M240" s="1785"/>
      <c r="N240" s="1786"/>
      <c r="O240" s="1781"/>
      <c r="P240" s="1627"/>
    </row>
    <row r="241" spans="2:16" ht="21.75" customHeight="1">
      <c r="B241" s="350" t="s">
        <v>418</v>
      </c>
      <c r="C241" s="1711" t="s">
        <v>633</v>
      </c>
      <c r="D241" s="1711"/>
      <c r="E241" s="1711"/>
      <c r="F241" s="1711"/>
      <c r="G241" s="1711"/>
      <c r="H241" s="1711"/>
      <c r="I241" s="1711"/>
      <c r="J241" s="1712"/>
      <c r="K241" s="203" t="s">
        <v>53</v>
      </c>
      <c r="L241" s="1783"/>
      <c r="M241" s="1785"/>
      <c r="N241" s="1786"/>
      <c r="O241" s="1781"/>
      <c r="P241" s="1627"/>
    </row>
    <row r="242" spans="2:16" ht="21.75" customHeight="1">
      <c r="B242" s="350" t="s">
        <v>544</v>
      </c>
      <c r="C242" s="1711" t="s">
        <v>634</v>
      </c>
      <c r="D242" s="1711"/>
      <c r="E242" s="1711"/>
      <c r="F242" s="1711"/>
      <c r="G242" s="1711"/>
      <c r="H242" s="1711"/>
      <c r="I242" s="1711"/>
      <c r="J242" s="1712"/>
      <c r="K242" s="203" t="s">
        <v>54</v>
      </c>
      <c r="L242" s="1783"/>
      <c r="M242" s="1785"/>
      <c r="N242" s="1786"/>
      <c r="O242" s="1781"/>
      <c r="P242" s="1627"/>
    </row>
    <row r="243" spans="2:16" ht="21.75" customHeight="1">
      <c r="B243" s="350" t="s">
        <v>546</v>
      </c>
      <c r="C243" s="1711" t="s">
        <v>635</v>
      </c>
      <c r="D243" s="1711"/>
      <c r="E243" s="1711"/>
      <c r="F243" s="1711"/>
      <c r="G243" s="1711"/>
      <c r="H243" s="1711"/>
      <c r="I243" s="1711"/>
      <c r="J243" s="1712"/>
      <c r="K243" s="203" t="s">
        <v>54</v>
      </c>
      <c r="L243" s="1783"/>
      <c r="M243" s="1785"/>
      <c r="N243" s="1786"/>
      <c r="O243" s="1781"/>
      <c r="P243" s="1627"/>
    </row>
    <row r="244" spans="2:16" ht="21.75" customHeight="1">
      <c r="B244" s="350" t="s">
        <v>636</v>
      </c>
      <c r="C244" s="1711" t="s">
        <v>637</v>
      </c>
      <c r="D244" s="1711"/>
      <c r="E244" s="1711"/>
      <c r="F244" s="1711"/>
      <c r="G244" s="1711"/>
      <c r="H244" s="1711"/>
      <c r="I244" s="1711"/>
      <c r="J244" s="1712"/>
      <c r="K244" s="203" t="s">
        <v>53</v>
      </c>
      <c r="L244" s="1783"/>
      <c r="M244" s="1785"/>
      <c r="N244" s="1786"/>
      <c r="O244" s="1781"/>
      <c r="P244" s="1627"/>
    </row>
    <row r="245" spans="2:16" ht="24" customHeight="1">
      <c r="B245" s="347" t="s">
        <v>550</v>
      </c>
      <c r="C245" s="1414" t="s">
        <v>638</v>
      </c>
      <c r="D245" s="1414"/>
      <c r="E245" s="1414"/>
      <c r="F245" s="1414"/>
      <c r="G245" s="1414"/>
      <c r="H245" s="1414"/>
      <c r="I245" s="1414"/>
      <c r="J245" s="1415"/>
      <c r="K245" s="203" t="s">
        <v>54</v>
      </c>
      <c r="L245" s="1783"/>
      <c r="M245" s="1785"/>
      <c r="N245" s="1786"/>
      <c r="O245" s="1781"/>
      <c r="P245" s="1627"/>
    </row>
    <row r="246" spans="2:16" ht="27" customHeight="1">
      <c r="B246" s="350"/>
      <c r="C246" s="1414" t="s">
        <v>639</v>
      </c>
      <c r="D246" s="1414"/>
      <c r="E246" s="1415"/>
      <c r="F246" s="1789"/>
      <c r="G246" s="1790"/>
      <c r="H246" s="1790"/>
      <c r="I246" s="1790"/>
      <c r="J246" s="1790"/>
      <c r="K246" s="1790"/>
      <c r="L246" s="1783"/>
      <c r="M246" s="1785"/>
      <c r="N246" s="1786"/>
      <c r="O246" s="1781"/>
      <c r="P246" s="1627"/>
    </row>
    <row r="247" spans="2:16" ht="23.25" customHeight="1">
      <c r="B247" s="351" t="s">
        <v>640</v>
      </c>
      <c r="C247" s="1760" t="s">
        <v>641</v>
      </c>
      <c r="D247" s="1760"/>
      <c r="E247" s="1760"/>
      <c r="F247" s="1760"/>
      <c r="G247" s="1760"/>
      <c r="H247" s="1760"/>
      <c r="I247" s="1760"/>
      <c r="J247" s="1761"/>
      <c r="K247" s="228">
        <v>2016</v>
      </c>
      <c r="L247" s="1783"/>
      <c r="M247" s="1785"/>
      <c r="N247" s="1786"/>
      <c r="O247" s="1781"/>
      <c r="P247" s="1627"/>
    </row>
    <row r="248" spans="2:16" ht="23.25" customHeight="1">
      <c r="B248" s="351" t="s">
        <v>642</v>
      </c>
      <c r="C248" s="1414" t="s">
        <v>643</v>
      </c>
      <c r="D248" s="1414"/>
      <c r="E248" s="1415"/>
      <c r="F248" s="1791" t="s">
        <v>4908</v>
      </c>
      <c r="G248" s="1792"/>
      <c r="H248" s="1792"/>
      <c r="I248" s="1792"/>
      <c r="J248" s="1792"/>
      <c r="K248" s="1792"/>
      <c r="L248" s="1784"/>
      <c r="M248" s="1787"/>
      <c r="N248" s="1788"/>
      <c r="O248" s="1781"/>
      <c r="P248" s="1766"/>
    </row>
    <row r="249" spans="2:16" ht="23.25" customHeight="1">
      <c r="B249" s="351" t="s">
        <v>644</v>
      </c>
      <c r="C249" s="1414" t="s">
        <v>645</v>
      </c>
      <c r="D249" s="1414"/>
      <c r="E249" s="1414"/>
      <c r="F249" s="1414"/>
      <c r="G249" s="1414"/>
      <c r="H249" s="1414"/>
      <c r="I249" s="1414"/>
      <c r="J249" s="1414"/>
      <c r="K249" s="1414"/>
      <c r="L249" s="1414"/>
      <c r="M249" s="1414"/>
      <c r="N249" s="1562"/>
      <c r="O249" s="1708" t="s">
        <v>4909</v>
      </c>
      <c r="P249" s="1707"/>
    </row>
    <row r="250" spans="2:16" ht="23.25" customHeight="1">
      <c r="B250" s="347" t="s">
        <v>394</v>
      </c>
      <c r="C250" s="1558" t="s">
        <v>646</v>
      </c>
      <c r="D250" s="1558"/>
      <c r="E250" s="1410"/>
      <c r="F250" s="1559" t="s">
        <v>1339</v>
      </c>
      <c r="G250" s="1561"/>
      <c r="H250" s="1586" t="s">
        <v>446</v>
      </c>
      <c r="I250" s="1794" t="s">
        <v>4910</v>
      </c>
      <c r="J250" s="1795"/>
      <c r="K250" s="1795"/>
      <c r="L250" s="1795"/>
      <c r="M250" s="1795"/>
      <c r="N250" s="1796"/>
      <c r="O250" s="1708"/>
      <c r="P250" s="1627"/>
    </row>
    <row r="251" spans="2:16" ht="23.25" customHeight="1">
      <c r="B251" s="347" t="s">
        <v>401</v>
      </c>
      <c r="C251" s="1558" t="s">
        <v>647</v>
      </c>
      <c r="D251" s="1558"/>
      <c r="E251" s="1410"/>
      <c r="F251" s="1559" t="s">
        <v>1340</v>
      </c>
      <c r="G251" s="1561"/>
      <c r="H251" s="1589"/>
      <c r="I251" s="1797"/>
      <c r="J251" s="1798"/>
      <c r="K251" s="1798"/>
      <c r="L251" s="1798"/>
      <c r="M251" s="1798"/>
      <c r="N251" s="1799"/>
      <c r="O251" s="1708"/>
      <c r="P251" s="1627"/>
    </row>
    <row r="252" spans="2:16" ht="28.5" customHeight="1">
      <c r="B252" s="347" t="s">
        <v>403</v>
      </c>
      <c r="C252" s="1558" t="s">
        <v>648</v>
      </c>
      <c r="D252" s="1558"/>
      <c r="E252" s="1410"/>
      <c r="F252" s="1559" t="s">
        <v>1885</v>
      </c>
      <c r="G252" s="1561"/>
      <c r="H252" s="1589"/>
      <c r="I252" s="1797"/>
      <c r="J252" s="1798"/>
      <c r="K252" s="1798"/>
      <c r="L252" s="1798"/>
      <c r="M252" s="1798"/>
      <c r="N252" s="1799"/>
      <c r="O252" s="1708"/>
      <c r="P252" s="1627"/>
    </row>
    <row r="253" spans="2:16" ht="28.5" customHeight="1">
      <c r="B253" s="347" t="s">
        <v>405</v>
      </c>
      <c r="C253" s="1558" t="s">
        <v>649</v>
      </c>
      <c r="D253" s="1558"/>
      <c r="E253" s="1410"/>
      <c r="F253" s="1559" t="s">
        <v>1342</v>
      </c>
      <c r="G253" s="1561"/>
      <c r="H253" s="1589"/>
      <c r="I253" s="1797"/>
      <c r="J253" s="1798"/>
      <c r="K253" s="1798"/>
      <c r="L253" s="1798"/>
      <c r="M253" s="1798"/>
      <c r="N253" s="1799"/>
      <c r="O253" s="1708"/>
      <c r="P253" s="1627"/>
    </row>
    <row r="254" spans="2:16" ht="23.25" customHeight="1">
      <c r="B254" s="347" t="s">
        <v>408</v>
      </c>
      <c r="C254" s="1558" t="s">
        <v>650</v>
      </c>
      <c r="D254" s="1558"/>
      <c r="E254" s="1410"/>
      <c r="F254" s="1559" t="s">
        <v>54</v>
      </c>
      <c r="G254" s="1561"/>
      <c r="H254" s="1589"/>
      <c r="I254" s="1797"/>
      <c r="J254" s="1798"/>
      <c r="K254" s="1798"/>
      <c r="L254" s="1798"/>
      <c r="M254" s="1798"/>
      <c r="N254" s="1799"/>
      <c r="O254" s="1708"/>
      <c r="P254" s="1627"/>
    </row>
    <row r="255" spans="2:16" ht="23.25" customHeight="1">
      <c r="B255" s="347" t="s">
        <v>410</v>
      </c>
      <c r="C255" s="1558" t="s">
        <v>651</v>
      </c>
      <c r="D255" s="1558"/>
      <c r="E255" s="1410"/>
      <c r="F255" s="1559"/>
      <c r="G255" s="1561"/>
      <c r="H255" s="1700"/>
      <c r="I255" s="1800"/>
      <c r="J255" s="1801"/>
      <c r="K255" s="1801"/>
      <c r="L255" s="1801"/>
      <c r="M255" s="1801"/>
      <c r="N255" s="1802"/>
      <c r="O255" s="1793"/>
      <c r="P255" s="1766"/>
    </row>
    <row r="256" spans="2:16" ht="52.5" customHeight="1">
      <c r="B256" s="351" t="s">
        <v>652</v>
      </c>
      <c r="C256" s="1414" t="s">
        <v>653</v>
      </c>
      <c r="D256" s="1414"/>
      <c r="E256" s="1414"/>
      <c r="F256" s="1803"/>
      <c r="G256" s="450" t="s">
        <v>234</v>
      </c>
      <c r="H256" s="322" t="s">
        <v>446</v>
      </c>
      <c r="I256" s="1804" t="s">
        <v>4911</v>
      </c>
      <c r="J256" s="1805"/>
      <c r="K256" s="1805"/>
      <c r="L256" s="1805"/>
      <c r="M256" s="1805"/>
      <c r="N256" s="1806"/>
      <c r="O256" s="354" t="s">
        <v>3284</v>
      </c>
      <c r="P256" s="342"/>
    </row>
    <row r="257" spans="1:16" ht="39.75" customHeight="1">
      <c r="B257" s="351" t="s">
        <v>654</v>
      </c>
      <c r="C257" s="1414" t="s">
        <v>1887</v>
      </c>
      <c r="D257" s="1414"/>
      <c r="E257" s="1415"/>
      <c r="F257" s="353" t="s">
        <v>53</v>
      </c>
      <c r="G257" s="1807" t="s">
        <v>446</v>
      </c>
      <c r="H257" s="2015" t="s">
        <v>4912</v>
      </c>
      <c r="I257" s="2016"/>
      <c r="J257" s="2016"/>
      <c r="K257" s="2016"/>
      <c r="L257" s="2016"/>
      <c r="M257" s="2016"/>
      <c r="N257" s="2017"/>
      <c r="O257" s="1708" t="s">
        <v>4913</v>
      </c>
      <c r="P257" s="1708"/>
    </row>
    <row r="258" spans="1:16" ht="30.75" customHeight="1">
      <c r="A258" s="281"/>
      <c r="B258" s="294" t="s">
        <v>394</v>
      </c>
      <c r="C258" s="1414" t="s">
        <v>1890</v>
      </c>
      <c r="D258" s="1414"/>
      <c r="E258" s="1415"/>
      <c r="F258" s="353" t="s">
        <v>57</v>
      </c>
      <c r="G258" s="1454"/>
      <c r="H258" s="2018"/>
      <c r="I258" s="2019"/>
      <c r="J258" s="2019"/>
      <c r="K258" s="2019"/>
      <c r="L258" s="2019"/>
      <c r="M258" s="2019"/>
      <c r="N258" s="2020"/>
      <c r="O258" s="1708"/>
      <c r="P258" s="1708"/>
    </row>
    <row r="259" spans="1:16" ht="46.5" customHeight="1">
      <c r="A259" s="281"/>
      <c r="B259" s="190" t="s">
        <v>657</v>
      </c>
      <c r="C259" s="1414" t="s">
        <v>658</v>
      </c>
      <c r="D259" s="1414"/>
      <c r="E259" s="1414"/>
      <c r="F259" s="1414"/>
      <c r="G259" s="216" t="s">
        <v>446</v>
      </c>
      <c r="H259" s="1814"/>
      <c r="I259" s="1815"/>
      <c r="J259" s="1815"/>
      <c r="K259" s="1815"/>
      <c r="L259" s="1815"/>
      <c r="M259" s="1815"/>
      <c r="N259" s="1816"/>
      <c r="O259" s="1708"/>
      <c r="P259" s="1708"/>
    </row>
    <row r="260" spans="1:16" ht="30.75" customHeight="1">
      <c r="A260" s="281"/>
      <c r="B260" s="294" t="s">
        <v>394</v>
      </c>
      <c r="C260" s="1414" t="s">
        <v>659</v>
      </c>
      <c r="D260" s="1414"/>
      <c r="E260" s="1415"/>
      <c r="F260" s="296" t="s">
        <v>53</v>
      </c>
      <c r="G260" s="216" t="s">
        <v>446</v>
      </c>
      <c r="H260" s="1814" t="s">
        <v>4914</v>
      </c>
      <c r="I260" s="1815"/>
      <c r="J260" s="1815"/>
      <c r="K260" s="1815"/>
      <c r="L260" s="1815"/>
      <c r="M260" s="1815"/>
      <c r="N260" s="1816"/>
      <c r="O260" s="1708"/>
      <c r="P260" s="1708"/>
    </row>
    <row r="261" spans="1:16" ht="30.75" customHeight="1">
      <c r="A261" s="281"/>
      <c r="B261" s="294" t="s">
        <v>401</v>
      </c>
      <c r="C261" s="1414" t="s">
        <v>660</v>
      </c>
      <c r="D261" s="1414"/>
      <c r="E261" s="1415"/>
      <c r="F261" s="296" t="s">
        <v>53</v>
      </c>
      <c r="G261" s="216" t="s">
        <v>446</v>
      </c>
      <c r="H261" s="1814" t="s">
        <v>4915</v>
      </c>
      <c r="I261" s="1815"/>
      <c r="J261" s="1815"/>
      <c r="K261" s="1815"/>
      <c r="L261" s="1815"/>
      <c r="M261" s="1815"/>
      <c r="N261" s="1816"/>
      <c r="O261" s="1708"/>
      <c r="P261" s="1708"/>
    </row>
    <row r="262" spans="1:16" ht="30.75" customHeight="1">
      <c r="B262" s="347" t="s">
        <v>403</v>
      </c>
      <c r="C262" s="1414" t="s">
        <v>661</v>
      </c>
      <c r="D262" s="1414"/>
      <c r="E262" s="1415"/>
      <c r="F262" s="296" t="s">
        <v>53</v>
      </c>
      <c r="G262" s="216" t="s">
        <v>446</v>
      </c>
      <c r="H262" s="1814" t="s">
        <v>4915</v>
      </c>
      <c r="I262" s="1815"/>
      <c r="J262" s="1815"/>
      <c r="K262" s="1815"/>
      <c r="L262" s="1815"/>
      <c r="M262" s="1815"/>
      <c r="N262" s="1816"/>
      <c r="O262" s="1755"/>
      <c r="P262" s="1755"/>
    </row>
    <row r="263" spans="1:16" ht="33" customHeight="1">
      <c r="B263" s="355" t="s">
        <v>662</v>
      </c>
      <c r="C263" s="1414" t="s">
        <v>663</v>
      </c>
      <c r="D263" s="1414"/>
      <c r="E263" s="1803"/>
      <c r="F263" s="295" t="s">
        <v>54</v>
      </c>
      <c r="G263" s="1818" t="s">
        <v>446</v>
      </c>
      <c r="H263" s="1820"/>
      <c r="I263" s="1821"/>
      <c r="J263" s="1821"/>
      <c r="K263" s="1821"/>
      <c r="L263" s="1821"/>
      <c r="M263" s="1821"/>
      <c r="N263" s="1822"/>
      <c r="O263" s="1709"/>
      <c r="P263" s="1443"/>
    </row>
    <row r="264" spans="1:16" ht="30" customHeight="1">
      <c r="B264" s="347" t="s">
        <v>394</v>
      </c>
      <c r="C264" s="1450" t="s">
        <v>664</v>
      </c>
      <c r="D264" s="1450"/>
      <c r="E264" s="1451"/>
      <c r="F264" s="257" t="s">
        <v>57</v>
      </c>
      <c r="G264" s="1453"/>
      <c r="H264" s="1671"/>
      <c r="I264" s="1672"/>
      <c r="J264" s="1672"/>
      <c r="K264" s="1672"/>
      <c r="L264" s="1672"/>
      <c r="M264" s="1672"/>
      <c r="N264" s="1673"/>
      <c r="O264" s="1708"/>
      <c r="P264" s="1425"/>
    </row>
    <row r="265" spans="1:16" ht="30" customHeight="1">
      <c r="B265" s="347" t="s">
        <v>401</v>
      </c>
      <c r="C265" s="1414" t="s">
        <v>665</v>
      </c>
      <c r="D265" s="1414"/>
      <c r="E265" s="1415"/>
      <c r="F265" s="257" t="s">
        <v>57</v>
      </c>
      <c r="G265" s="1453"/>
      <c r="H265" s="1671"/>
      <c r="I265" s="1672"/>
      <c r="J265" s="1672"/>
      <c r="K265" s="1672"/>
      <c r="L265" s="1672"/>
      <c r="M265" s="1672"/>
      <c r="N265" s="1673"/>
      <c r="O265" s="1708"/>
      <c r="P265" s="1425"/>
    </row>
    <row r="266" spans="1:16" ht="30" customHeight="1">
      <c r="B266" s="347" t="s">
        <v>403</v>
      </c>
      <c r="C266" s="1414" t="s">
        <v>666</v>
      </c>
      <c r="D266" s="1414"/>
      <c r="E266" s="1415"/>
      <c r="F266" s="257" t="s">
        <v>57</v>
      </c>
      <c r="G266" s="1453"/>
      <c r="H266" s="1671"/>
      <c r="I266" s="1672"/>
      <c r="J266" s="1672"/>
      <c r="K266" s="1672"/>
      <c r="L266" s="1672"/>
      <c r="M266" s="1672"/>
      <c r="N266" s="1673"/>
      <c r="O266" s="1708"/>
      <c r="P266" s="1425"/>
    </row>
    <row r="267" spans="1:16" ht="42" customHeight="1">
      <c r="B267" s="357" t="s">
        <v>405</v>
      </c>
      <c r="C267" s="1445" t="s">
        <v>667</v>
      </c>
      <c r="D267" s="1445"/>
      <c r="E267" s="1817"/>
      <c r="F267" s="257" t="s">
        <v>57</v>
      </c>
      <c r="G267" s="1819"/>
      <c r="H267" s="1674"/>
      <c r="I267" s="1675"/>
      <c r="J267" s="1675"/>
      <c r="K267" s="1675"/>
      <c r="L267" s="1675"/>
      <c r="M267" s="1675"/>
      <c r="N267" s="1676"/>
      <c r="O267" s="1708"/>
      <c r="P267" s="1444"/>
    </row>
    <row r="268" spans="1:16" ht="21.75" customHeight="1">
      <c r="B268" s="1416" t="s">
        <v>4</v>
      </c>
      <c r="C268" s="1417"/>
      <c r="D268" s="1417"/>
      <c r="E268" s="1417"/>
      <c r="F268" s="1417"/>
      <c r="G268" s="1417"/>
      <c r="H268" s="1823"/>
      <c r="I268" s="1823"/>
      <c r="J268" s="1823"/>
      <c r="K268" s="1823"/>
      <c r="L268" s="1823"/>
      <c r="M268" s="1823"/>
      <c r="N268" s="1823"/>
      <c r="O268" s="1417"/>
      <c r="P268" s="1418"/>
    </row>
    <row r="269" spans="1:16" ht="33.75" customHeight="1">
      <c r="B269" s="207" t="s">
        <v>668</v>
      </c>
      <c r="C269" s="1448" t="s">
        <v>669</v>
      </c>
      <c r="D269" s="1448"/>
      <c r="E269" s="1448"/>
      <c r="F269" s="1448"/>
      <c r="G269" s="451" t="s">
        <v>53</v>
      </c>
      <c r="H269" s="211" t="s">
        <v>446</v>
      </c>
      <c r="I269" s="1668" t="s">
        <v>4916</v>
      </c>
      <c r="J269" s="1669"/>
      <c r="K269" s="1669"/>
      <c r="L269" s="1669"/>
      <c r="M269" s="1669"/>
      <c r="N269" s="1670"/>
      <c r="O269" s="1759" t="s">
        <v>3291</v>
      </c>
      <c r="P269" s="1759"/>
    </row>
    <row r="270" spans="1:16" ht="21.75" customHeight="1">
      <c r="B270" s="1824" t="s">
        <v>670</v>
      </c>
      <c r="C270" s="1825"/>
      <c r="D270" s="1825"/>
      <c r="E270" s="1825"/>
      <c r="F270" s="1825"/>
      <c r="G270" s="1825"/>
      <c r="H270" s="1825"/>
      <c r="I270" s="1825"/>
      <c r="J270" s="1825"/>
      <c r="K270" s="1825"/>
      <c r="L270" s="1825"/>
      <c r="M270" s="1825"/>
      <c r="N270" s="1826"/>
      <c r="O270" s="1708"/>
      <c r="P270" s="1708"/>
    </row>
    <row r="271" spans="1:16" ht="59.25" customHeight="1">
      <c r="B271" s="358" t="s">
        <v>394</v>
      </c>
      <c r="C271" s="1450" t="s">
        <v>671</v>
      </c>
      <c r="D271" s="1450"/>
      <c r="E271" s="1450"/>
      <c r="F271" s="1450"/>
      <c r="G271" s="359" t="s">
        <v>53</v>
      </c>
      <c r="H271" s="1453" t="s">
        <v>446</v>
      </c>
      <c r="I271" s="1671" t="s">
        <v>4917</v>
      </c>
      <c r="J271" s="1672"/>
      <c r="K271" s="1672"/>
      <c r="L271" s="1672"/>
      <c r="M271" s="1672"/>
      <c r="N271" s="1673"/>
      <c r="O271" s="1708"/>
      <c r="P271" s="1708"/>
    </row>
    <row r="272" spans="1:16" ht="27" customHeight="1">
      <c r="B272" s="205" t="s">
        <v>401</v>
      </c>
      <c r="C272" s="1414" t="s">
        <v>672</v>
      </c>
      <c r="D272" s="1414"/>
      <c r="E272" s="1414"/>
      <c r="F272" s="1414"/>
      <c r="G272" s="1415"/>
      <c r="H272" s="1453"/>
      <c r="I272" s="1671"/>
      <c r="J272" s="1672"/>
      <c r="K272" s="1672"/>
      <c r="L272" s="1672"/>
      <c r="M272" s="1672"/>
      <c r="N272" s="1673"/>
      <c r="O272" s="1708"/>
      <c r="P272" s="1708"/>
    </row>
    <row r="273" spans="2:16" ht="28.5" customHeight="1">
      <c r="B273" s="198"/>
      <c r="C273" s="338" t="s">
        <v>418</v>
      </c>
      <c r="D273" s="1450" t="s">
        <v>612</v>
      </c>
      <c r="E273" s="1450"/>
      <c r="F273" s="1713" t="s">
        <v>1346</v>
      </c>
      <c r="G273" s="1715"/>
      <c r="H273" s="1453"/>
      <c r="I273" s="1671"/>
      <c r="J273" s="1672"/>
      <c r="K273" s="1672"/>
      <c r="L273" s="1672"/>
      <c r="M273" s="1672"/>
      <c r="N273" s="1673"/>
      <c r="O273" s="1708"/>
      <c r="P273" s="1708"/>
    </row>
    <row r="274" spans="2:16" ht="28.5" customHeight="1">
      <c r="B274" s="198"/>
      <c r="C274" s="294" t="s">
        <v>508</v>
      </c>
      <c r="D274" s="1414" t="s">
        <v>673</v>
      </c>
      <c r="E274" s="1415"/>
      <c r="F274" s="1714" t="s">
        <v>1347</v>
      </c>
      <c r="G274" s="1715"/>
      <c r="H274" s="1453"/>
      <c r="I274" s="1671"/>
      <c r="J274" s="1672"/>
      <c r="K274" s="1672"/>
      <c r="L274" s="1672"/>
      <c r="M274" s="1672"/>
      <c r="N274" s="1673"/>
      <c r="O274" s="1708"/>
      <c r="P274" s="1708"/>
    </row>
    <row r="275" spans="2:16" ht="28.5" customHeight="1">
      <c r="B275" s="198"/>
      <c r="C275" s="294" t="s">
        <v>510</v>
      </c>
      <c r="D275" s="1414" t="s">
        <v>674</v>
      </c>
      <c r="E275" s="1415"/>
      <c r="F275" s="1786" t="s">
        <v>3293</v>
      </c>
      <c r="G275" s="1786"/>
      <c r="H275" s="1453"/>
      <c r="I275" s="1671"/>
      <c r="J275" s="1672"/>
      <c r="K275" s="1672"/>
      <c r="L275" s="1672"/>
      <c r="M275" s="1672"/>
      <c r="N275" s="1673"/>
      <c r="O275" s="1708"/>
      <c r="P275" s="1708"/>
    </row>
    <row r="276" spans="2:16" ht="29.25" customHeight="1">
      <c r="B276" s="195"/>
      <c r="C276" s="294" t="s">
        <v>512</v>
      </c>
      <c r="D276" s="1414" t="s">
        <v>675</v>
      </c>
      <c r="E276" s="1414"/>
      <c r="F276" s="1713" t="s">
        <v>4196</v>
      </c>
      <c r="G276" s="1715"/>
      <c r="H276" s="1454"/>
      <c r="I276" s="1827"/>
      <c r="J276" s="1828"/>
      <c r="K276" s="1828"/>
      <c r="L276" s="1828"/>
      <c r="M276" s="1828"/>
      <c r="N276" s="1829"/>
      <c r="O276" s="1708"/>
      <c r="P276" s="1708"/>
    </row>
    <row r="277" spans="2:16" ht="87" customHeight="1">
      <c r="B277" s="358" t="s">
        <v>403</v>
      </c>
      <c r="C277" s="1414" t="s">
        <v>676</v>
      </c>
      <c r="D277" s="1414"/>
      <c r="E277" s="1415"/>
      <c r="F277" s="1714" t="s">
        <v>3295</v>
      </c>
      <c r="G277" s="1715"/>
      <c r="H277" s="216" t="s">
        <v>446</v>
      </c>
      <c r="I277" s="1804" t="s">
        <v>4918</v>
      </c>
      <c r="J277" s="1805"/>
      <c r="K277" s="1805"/>
      <c r="L277" s="1805"/>
      <c r="M277" s="1805"/>
      <c r="N277" s="1806"/>
      <c r="O277" s="1755"/>
      <c r="P277" s="1755"/>
    </row>
    <row r="278" spans="2:16" ht="45" customHeight="1">
      <c r="B278" s="1830" t="s">
        <v>677</v>
      </c>
      <c r="C278" s="1697" t="s">
        <v>678</v>
      </c>
      <c r="D278" s="1697"/>
      <c r="E278" s="1697"/>
      <c r="F278" s="1697"/>
      <c r="G278" s="1698"/>
      <c r="H278" s="1833" t="s">
        <v>679</v>
      </c>
      <c r="I278" s="1834"/>
      <c r="J278" s="1835"/>
      <c r="K278" s="1836" t="s">
        <v>680</v>
      </c>
      <c r="L278" s="1837"/>
      <c r="M278" s="1837"/>
      <c r="N278" s="1838"/>
      <c r="O278" s="452" t="s">
        <v>681</v>
      </c>
      <c r="P278" s="452" t="s">
        <v>681</v>
      </c>
    </row>
    <row r="279" spans="2:16" ht="117" customHeight="1">
      <c r="B279" s="1447"/>
      <c r="C279" s="1831"/>
      <c r="D279" s="1831"/>
      <c r="E279" s="1831"/>
      <c r="F279" s="1831"/>
      <c r="G279" s="1832"/>
      <c r="H279" s="363" t="s">
        <v>682</v>
      </c>
      <c r="I279" s="364" t="s">
        <v>683</v>
      </c>
      <c r="J279" s="364" t="s">
        <v>684</v>
      </c>
      <c r="K279" s="363" t="s">
        <v>685</v>
      </c>
      <c r="L279" s="363" t="s">
        <v>686</v>
      </c>
      <c r="M279" s="364" t="s">
        <v>687</v>
      </c>
      <c r="N279" s="365" t="s">
        <v>434</v>
      </c>
      <c r="O279" s="342" t="s">
        <v>1352</v>
      </c>
      <c r="P279" s="342"/>
    </row>
    <row r="280" spans="2:16" ht="17.25" customHeight="1">
      <c r="B280" s="366" t="s">
        <v>394</v>
      </c>
      <c r="C280" s="1839" t="s">
        <v>688</v>
      </c>
      <c r="D280" s="1839"/>
      <c r="E280" s="1839"/>
      <c r="F280" s="1839"/>
      <c r="G280" s="1839"/>
      <c r="H280" s="3727"/>
      <c r="I280" s="3727"/>
      <c r="J280" s="3727"/>
      <c r="K280" s="3727"/>
      <c r="L280" s="3727"/>
      <c r="M280" s="3727"/>
      <c r="N280" s="1840"/>
      <c r="O280" s="1841" t="s">
        <v>689</v>
      </c>
      <c r="P280" s="1841" t="s">
        <v>689</v>
      </c>
    </row>
    <row r="281" spans="2:16" ht="20.25" customHeight="1">
      <c r="B281" s="335" t="s">
        <v>418</v>
      </c>
      <c r="C281" s="1844" t="s">
        <v>690</v>
      </c>
      <c r="D281" s="1844"/>
      <c r="E281" s="1844"/>
      <c r="F281" s="1844"/>
      <c r="G281" s="1844"/>
      <c r="H281" s="1100">
        <v>0</v>
      </c>
      <c r="I281" s="1100">
        <v>12</v>
      </c>
      <c r="J281" s="373">
        <f>MIN(H281/I281,1)</f>
        <v>0</v>
      </c>
      <c r="K281" s="1101">
        <v>1493</v>
      </c>
      <c r="L281" s="1101">
        <v>15637</v>
      </c>
      <c r="M281" s="373">
        <f>MIN(K281/L281,1)</f>
        <v>9.5478672379612453E-2</v>
      </c>
      <c r="N281" s="454"/>
      <c r="O281" s="1842"/>
      <c r="P281" s="1843"/>
    </row>
    <row r="282" spans="2:16" ht="20.25" customHeight="1">
      <c r="B282" s="335" t="s">
        <v>508</v>
      </c>
      <c r="C282" s="1844" t="s">
        <v>691</v>
      </c>
      <c r="D282" s="1844"/>
      <c r="E282" s="1844"/>
      <c r="F282" s="1844"/>
      <c r="G282" s="1844"/>
      <c r="H282" s="1101" t="s">
        <v>892</v>
      </c>
      <c r="I282" s="1101" t="s">
        <v>892</v>
      </c>
      <c r="J282" s="457" t="s">
        <v>92</v>
      </c>
      <c r="K282" s="1101" t="s">
        <v>892</v>
      </c>
      <c r="L282" s="1101" t="s">
        <v>892</v>
      </c>
      <c r="M282" s="457" t="s">
        <v>92</v>
      </c>
      <c r="N282" s="374"/>
      <c r="O282" s="1709" t="s">
        <v>1352</v>
      </c>
      <c r="P282" s="1709"/>
    </row>
    <row r="283" spans="2:16" ht="36" customHeight="1">
      <c r="B283" s="335" t="s">
        <v>510</v>
      </c>
      <c r="C283" s="1844" t="s">
        <v>692</v>
      </c>
      <c r="D283" s="1844"/>
      <c r="E283" s="1845"/>
      <c r="F283" s="1789"/>
      <c r="G283" s="1790"/>
      <c r="H283" s="1101" t="s">
        <v>892</v>
      </c>
      <c r="I283" s="1101" t="s">
        <v>892</v>
      </c>
      <c r="J283" s="459" t="s">
        <v>92</v>
      </c>
      <c r="K283" s="1101" t="s">
        <v>892</v>
      </c>
      <c r="L283" s="1101" t="s">
        <v>892</v>
      </c>
      <c r="M283" s="457" t="s">
        <v>92</v>
      </c>
      <c r="N283" s="374"/>
      <c r="O283" s="1708"/>
      <c r="P283" s="1708"/>
    </row>
    <row r="284" spans="2:16" ht="18" customHeight="1">
      <c r="B284" s="380" t="s">
        <v>401</v>
      </c>
      <c r="C284" s="1839" t="s">
        <v>693</v>
      </c>
      <c r="D284" s="1839"/>
      <c r="E284" s="1839"/>
      <c r="F284" s="1839"/>
      <c r="G284" s="3725"/>
      <c r="H284" s="1101" t="s">
        <v>892</v>
      </c>
      <c r="I284" s="1101" t="s">
        <v>892</v>
      </c>
      <c r="J284" s="457" t="s">
        <v>92</v>
      </c>
      <c r="K284" s="1101" t="s">
        <v>892</v>
      </c>
      <c r="L284" s="1101" t="s">
        <v>892</v>
      </c>
      <c r="M284" s="457" t="s">
        <v>92</v>
      </c>
      <c r="N284" s="374"/>
      <c r="O284" s="1755"/>
      <c r="P284" s="1755"/>
    </row>
    <row r="285" spans="2:16" ht="17.25" customHeight="1">
      <c r="B285" s="380" t="s">
        <v>403</v>
      </c>
      <c r="C285" s="1839" t="s">
        <v>694</v>
      </c>
      <c r="D285" s="1839"/>
      <c r="E285" s="1839"/>
      <c r="F285" s="1839"/>
      <c r="G285" s="1839"/>
      <c r="H285" s="3726"/>
      <c r="I285" s="3726"/>
      <c r="J285" s="3726"/>
      <c r="K285" s="3726"/>
      <c r="L285" s="3726"/>
      <c r="M285" s="3726"/>
      <c r="N285" s="1840"/>
      <c r="O285" s="1841" t="s">
        <v>4919</v>
      </c>
      <c r="P285" s="1841"/>
    </row>
    <row r="286" spans="2:16" ht="20.25" customHeight="1">
      <c r="B286" s="334" t="s">
        <v>418</v>
      </c>
      <c r="C286" s="1844" t="s">
        <v>695</v>
      </c>
      <c r="D286" s="1844"/>
      <c r="E286" s="1844"/>
      <c r="F286" s="1844"/>
      <c r="G286" s="1844"/>
      <c r="H286" s="1100">
        <v>0</v>
      </c>
      <c r="I286" s="1100">
        <v>12</v>
      </c>
      <c r="J286" s="373">
        <f>MIN(H286/I286,1)</f>
        <v>0</v>
      </c>
      <c r="K286" s="1102">
        <v>1456</v>
      </c>
      <c r="L286" s="1103">
        <v>15805</v>
      </c>
      <c r="M286" s="373">
        <f>MIN(K286/L286,1)</f>
        <v>9.2122745966466302E-2</v>
      </c>
      <c r="N286" s="381"/>
      <c r="O286" s="1843"/>
      <c r="P286" s="1843"/>
    </row>
    <row r="287" spans="2:16" ht="20.25" customHeight="1">
      <c r="B287" s="334" t="s">
        <v>508</v>
      </c>
      <c r="C287" s="1844" t="s">
        <v>696</v>
      </c>
      <c r="D287" s="1844"/>
      <c r="E287" s="1844"/>
      <c r="F287" s="1844"/>
      <c r="G287" s="367"/>
      <c r="H287" s="1101" t="s">
        <v>892</v>
      </c>
      <c r="I287" s="1101" t="s">
        <v>892</v>
      </c>
      <c r="J287" s="457" t="s">
        <v>92</v>
      </c>
      <c r="K287" s="1102" t="s">
        <v>892</v>
      </c>
      <c r="L287" s="1103" t="s">
        <v>892</v>
      </c>
      <c r="M287" s="457" t="s">
        <v>92</v>
      </c>
      <c r="N287" s="381"/>
      <c r="O287" s="1843"/>
      <c r="P287" s="1843"/>
    </row>
    <row r="288" spans="2:16" ht="20.25" customHeight="1">
      <c r="B288" s="334" t="s">
        <v>510</v>
      </c>
      <c r="C288" s="1844" t="s">
        <v>697</v>
      </c>
      <c r="D288" s="1844"/>
      <c r="E288" s="1844"/>
      <c r="F288" s="1844"/>
      <c r="G288" s="1844"/>
      <c r="H288" s="1101" t="s">
        <v>892</v>
      </c>
      <c r="I288" s="1101" t="s">
        <v>892</v>
      </c>
      <c r="J288" s="457" t="s">
        <v>92</v>
      </c>
      <c r="K288" s="1101" t="s">
        <v>892</v>
      </c>
      <c r="L288" s="1101" t="s">
        <v>892</v>
      </c>
      <c r="M288" s="457" t="s">
        <v>92</v>
      </c>
      <c r="N288" s="455"/>
      <c r="O288" s="1843"/>
      <c r="P288" s="1843"/>
    </row>
    <row r="289" spans="2:16" ht="18" customHeight="1">
      <c r="B289" s="380" t="s">
        <v>405</v>
      </c>
      <c r="C289" s="1839" t="s">
        <v>698</v>
      </c>
      <c r="D289" s="1839"/>
      <c r="E289" s="1839"/>
      <c r="F289" s="1839"/>
      <c r="G289" s="1839"/>
      <c r="H289" s="3726"/>
      <c r="I289" s="3726"/>
      <c r="J289" s="3726"/>
      <c r="K289" s="3726"/>
      <c r="L289" s="3726"/>
      <c r="M289" s="3726"/>
      <c r="N289" s="1840"/>
      <c r="O289" s="1843"/>
      <c r="P289" s="1843"/>
    </row>
    <row r="290" spans="2:16" ht="20.25" customHeight="1">
      <c r="B290" s="334" t="s">
        <v>418</v>
      </c>
      <c r="C290" s="1844" t="s">
        <v>699</v>
      </c>
      <c r="D290" s="1844"/>
      <c r="E290" s="1844"/>
      <c r="F290" s="1844"/>
      <c r="G290" s="1844"/>
      <c r="H290" s="1100">
        <v>1</v>
      </c>
      <c r="I290" s="1100">
        <v>12</v>
      </c>
      <c r="J290" s="373">
        <f>MIN(H290/I290,1)</f>
        <v>8.3333333333333329E-2</v>
      </c>
      <c r="K290" s="1104">
        <v>970</v>
      </c>
      <c r="L290" s="1104">
        <v>7901</v>
      </c>
      <c r="M290" s="373">
        <f>MIN(K290/L290,1)</f>
        <v>0.1227692697126946</v>
      </c>
      <c r="N290" s="1105"/>
      <c r="O290" s="1843"/>
      <c r="P290" s="1843"/>
    </row>
    <row r="291" spans="2:16" ht="20.25" customHeight="1">
      <c r="B291" s="334" t="s">
        <v>508</v>
      </c>
      <c r="C291" s="1844" t="s">
        <v>700</v>
      </c>
      <c r="D291" s="1844"/>
      <c r="E291" s="1844"/>
      <c r="F291" s="1844"/>
      <c r="G291" s="1844"/>
      <c r="H291" s="1101" t="s">
        <v>892</v>
      </c>
      <c r="I291" s="1101" t="s">
        <v>892</v>
      </c>
      <c r="J291" s="457" t="s">
        <v>92</v>
      </c>
      <c r="K291" s="1101" t="s">
        <v>892</v>
      </c>
      <c r="L291" s="1101" t="s">
        <v>892</v>
      </c>
      <c r="M291" s="457" t="s">
        <v>92</v>
      </c>
      <c r="N291" s="1106"/>
      <c r="O291" s="1843"/>
      <c r="P291" s="1843"/>
    </row>
    <row r="292" spans="2:16" ht="20.25" customHeight="1">
      <c r="B292" s="380" t="s">
        <v>408</v>
      </c>
      <c r="C292" s="1839" t="s">
        <v>701</v>
      </c>
      <c r="D292" s="1839"/>
      <c r="E292" s="1839"/>
      <c r="F292" s="1839"/>
      <c r="G292" s="1839"/>
      <c r="H292" s="1100">
        <v>0</v>
      </c>
      <c r="I292" s="1100">
        <v>12</v>
      </c>
      <c r="J292" s="373">
        <f t="shared" ref="J292:J294" si="0">MIN(H292/I292,1)</f>
        <v>0</v>
      </c>
      <c r="K292" s="1104">
        <v>452</v>
      </c>
      <c r="L292" s="1104">
        <v>4364</v>
      </c>
      <c r="M292" s="373">
        <f>MIN(K292/L292,1)</f>
        <v>0.10357470210815765</v>
      </c>
      <c r="N292" s="384"/>
      <c r="O292" s="1843"/>
      <c r="P292" s="1843"/>
    </row>
    <row r="293" spans="2:16" ht="20.25" customHeight="1">
      <c r="B293" s="380" t="s">
        <v>410</v>
      </c>
      <c r="C293" s="1839" t="s">
        <v>702</v>
      </c>
      <c r="D293" s="1839"/>
      <c r="E293" s="1839"/>
      <c r="F293" s="1839"/>
      <c r="G293" s="1839"/>
      <c r="H293" s="1101" t="s">
        <v>892</v>
      </c>
      <c r="I293" s="1101" t="s">
        <v>892</v>
      </c>
      <c r="J293" s="457" t="s">
        <v>92</v>
      </c>
      <c r="K293" s="1104" t="s">
        <v>892</v>
      </c>
      <c r="L293" s="1101" t="s">
        <v>892</v>
      </c>
      <c r="M293" s="457" t="s">
        <v>92</v>
      </c>
      <c r="N293" s="384"/>
      <c r="O293" s="1843"/>
      <c r="P293" s="1843"/>
    </row>
    <row r="294" spans="2:16" ht="20.25" customHeight="1">
      <c r="B294" s="380" t="s">
        <v>413</v>
      </c>
      <c r="C294" s="1839" t="s">
        <v>117</v>
      </c>
      <c r="D294" s="1839"/>
      <c r="E294" s="1839"/>
      <c r="F294" s="1839"/>
      <c r="G294" s="1839"/>
      <c r="H294" s="1100">
        <v>0</v>
      </c>
      <c r="I294" s="1100">
        <v>12</v>
      </c>
      <c r="J294" s="373">
        <f t="shared" si="0"/>
        <v>0</v>
      </c>
      <c r="K294" s="1104">
        <v>1189</v>
      </c>
      <c r="L294" s="1104">
        <v>15649</v>
      </c>
      <c r="M294" s="373">
        <f t="shared" ref="M294" si="1">MIN(K294/L294,1)</f>
        <v>7.5979295801648666E-2</v>
      </c>
      <c r="N294" s="384"/>
      <c r="O294" s="1843"/>
      <c r="P294" s="1843"/>
    </row>
    <row r="295" spans="2:16" ht="20.25" customHeight="1">
      <c r="B295" s="380" t="s">
        <v>416</v>
      </c>
      <c r="C295" s="1839" t="s">
        <v>118</v>
      </c>
      <c r="D295" s="1839"/>
      <c r="E295" s="1839"/>
      <c r="F295" s="1839"/>
      <c r="G295" s="1839"/>
      <c r="H295" s="1101" t="s">
        <v>892</v>
      </c>
      <c r="I295" s="1101" t="s">
        <v>892</v>
      </c>
      <c r="J295" s="457" t="s">
        <v>92</v>
      </c>
      <c r="K295" s="1104" t="s">
        <v>892</v>
      </c>
      <c r="L295" s="1101" t="s">
        <v>892</v>
      </c>
      <c r="M295" s="457" t="s">
        <v>92</v>
      </c>
      <c r="N295" s="384"/>
      <c r="O295" s="1843"/>
      <c r="P295" s="1843"/>
    </row>
    <row r="296" spans="2:16" ht="18" customHeight="1">
      <c r="B296" s="380" t="s">
        <v>418</v>
      </c>
      <c r="C296" s="1839" t="s">
        <v>703</v>
      </c>
      <c r="D296" s="1839"/>
      <c r="E296" s="1839"/>
      <c r="F296" s="1839"/>
      <c r="G296" s="1839"/>
      <c r="H296" s="3725"/>
      <c r="I296" s="3725"/>
      <c r="J296" s="3725"/>
      <c r="K296" s="3725"/>
      <c r="L296" s="3725"/>
      <c r="M296" s="3725"/>
      <c r="N296" s="1840"/>
      <c r="O296" s="1843"/>
      <c r="P296" s="1843"/>
    </row>
    <row r="297" spans="2:16" ht="20.25" customHeight="1">
      <c r="B297" s="334" t="s">
        <v>418</v>
      </c>
      <c r="C297" s="1851" t="s">
        <v>704</v>
      </c>
      <c r="D297" s="1851"/>
      <c r="E297" s="1851"/>
      <c r="F297" s="1851"/>
      <c r="G297" s="1851"/>
      <c r="H297" s="1104" t="s">
        <v>892</v>
      </c>
      <c r="I297" s="1101" t="s">
        <v>892</v>
      </c>
      <c r="J297" s="457" t="s">
        <v>92</v>
      </c>
      <c r="K297" s="1104" t="s">
        <v>892</v>
      </c>
      <c r="L297" s="1101" t="s">
        <v>892</v>
      </c>
      <c r="M297" s="457" t="s">
        <v>92</v>
      </c>
      <c r="N297" s="1105"/>
      <c r="O297" s="1843"/>
      <c r="P297" s="1843"/>
    </row>
    <row r="298" spans="2:16" ht="20.25" customHeight="1">
      <c r="B298" s="334" t="s">
        <v>508</v>
      </c>
      <c r="C298" s="1851" t="s">
        <v>705</v>
      </c>
      <c r="D298" s="1851"/>
      <c r="E298" s="1851"/>
      <c r="F298" s="1851"/>
      <c r="G298" s="1851"/>
      <c r="H298" s="1104" t="s">
        <v>892</v>
      </c>
      <c r="I298" s="1101" t="s">
        <v>892</v>
      </c>
      <c r="J298" s="457" t="s">
        <v>92</v>
      </c>
      <c r="K298" s="1104" t="s">
        <v>892</v>
      </c>
      <c r="L298" s="1101" t="s">
        <v>892</v>
      </c>
      <c r="M298" s="457" t="s">
        <v>92</v>
      </c>
      <c r="N298" s="1106"/>
      <c r="O298" s="1843"/>
      <c r="P298" s="1843"/>
    </row>
    <row r="299" spans="2:16" ht="18" customHeight="1">
      <c r="B299" s="380" t="s">
        <v>544</v>
      </c>
      <c r="C299" s="1839" t="s">
        <v>587</v>
      </c>
      <c r="D299" s="1839"/>
      <c r="E299" s="1839"/>
      <c r="F299" s="1839"/>
      <c r="G299" s="1839"/>
      <c r="H299" s="1104" t="s">
        <v>892</v>
      </c>
      <c r="I299" s="1101" t="s">
        <v>892</v>
      </c>
      <c r="J299" s="457" t="s">
        <v>92</v>
      </c>
      <c r="K299" s="1104" t="s">
        <v>892</v>
      </c>
      <c r="L299" s="1101" t="s">
        <v>892</v>
      </c>
      <c r="M299" s="457" t="s">
        <v>92</v>
      </c>
      <c r="N299" s="384"/>
      <c r="O299" s="1843"/>
      <c r="P299" s="1843"/>
    </row>
    <row r="300" spans="2:16" ht="43.5" customHeight="1">
      <c r="B300" s="205" t="s">
        <v>546</v>
      </c>
      <c r="C300" s="1414" t="s">
        <v>706</v>
      </c>
      <c r="D300" s="1414"/>
      <c r="E300" s="1414"/>
      <c r="F300" s="1414"/>
      <c r="G300" s="1415"/>
      <c r="H300" s="1107">
        <f>SUMIF(H281:H282,"&lt;&gt;")+ SUMIF(H284,"&lt;&gt;")+SUMIF(H286:H288,"&lt;&gt;")+SUMIF(H290:H295,"&lt;&gt;")+SUMIF(H297:H299,"&lt;&gt;")</f>
        <v>1</v>
      </c>
      <c r="I300" s="1107">
        <f>SUMIF(I281:I282,"&lt;&gt;")+ SUMIF(I284,"&lt;&gt;")+SUMIF(I286:I288,"&lt;&gt;")+SUMIF(I290:I295,"&lt;&gt;")+SUMIF(I297:I299,"&lt;&gt;")</f>
        <v>60</v>
      </c>
      <c r="J300" s="1108">
        <f t="shared" ref="J300" si="2">MIN(H300/I300,1)</f>
        <v>1.6666666666666666E-2</v>
      </c>
      <c r="K300" s="1107">
        <f>SUMIF(K281:K282,"&lt;&gt;")+ SUMIF(K284,"&lt;&gt;")+SUMIF(K286:K288,"&lt;&gt;")+SUMIF(K290:K295,"&lt;&gt;")+SUMIF(K297:K299,"&lt;&gt;")</f>
        <v>5560</v>
      </c>
      <c r="L300" s="1107">
        <f>SUMIF(L281:L282,"&lt;&gt;")+ SUMIF(L284,"&lt;&gt;")+SUMIF(L286:L288,"&lt;&gt;")+SUMIF(L290:L295,"&lt;&gt;")+SUMIF(L297:L299,"&lt;&gt;")</f>
        <v>59356</v>
      </c>
      <c r="M300" s="1109">
        <f>MIN(K300/L300,1)</f>
        <v>9.3672080328863136E-2</v>
      </c>
      <c r="N300" s="384"/>
      <c r="O300" s="1843"/>
      <c r="P300" s="1843"/>
    </row>
    <row r="301" spans="2:16" ht="101.25" customHeight="1">
      <c r="B301" s="198" t="s">
        <v>707</v>
      </c>
      <c r="C301" s="1414" t="s">
        <v>708</v>
      </c>
      <c r="D301" s="1414"/>
      <c r="E301" s="1414"/>
      <c r="F301" s="1414"/>
      <c r="G301" s="1415"/>
      <c r="H301" s="3181" t="s">
        <v>4920</v>
      </c>
      <c r="I301" s="3181"/>
      <c r="J301" s="3181"/>
      <c r="K301" s="3181"/>
      <c r="L301" s="3181"/>
      <c r="M301" s="3181"/>
      <c r="N301" s="3181"/>
      <c r="O301" s="375" t="s">
        <v>4921</v>
      </c>
      <c r="P301" s="375"/>
    </row>
    <row r="302" spans="2:16" ht="76.5" customHeight="1">
      <c r="B302" s="358" t="s">
        <v>709</v>
      </c>
      <c r="C302" s="1771" t="s">
        <v>710</v>
      </c>
      <c r="D302" s="1771"/>
      <c r="E302" s="1771"/>
      <c r="F302" s="1771"/>
      <c r="G302" s="1849"/>
      <c r="H302" s="2143"/>
      <c r="I302" s="2142"/>
      <c r="J302" s="2142"/>
      <c r="K302" s="2142"/>
      <c r="L302" s="2142"/>
      <c r="M302" s="2142"/>
      <c r="N302" s="2142"/>
      <c r="O302" s="387"/>
      <c r="P302" s="393"/>
    </row>
    <row r="303" spans="2:16" ht="24" customHeight="1">
      <c r="B303" s="1416" t="s">
        <v>711</v>
      </c>
      <c r="C303" s="1417"/>
      <c r="D303" s="1417"/>
      <c r="E303" s="1417"/>
      <c r="F303" s="1417"/>
      <c r="G303" s="1417"/>
      <c r="H303" s="1417"/>
      <c r="I303" s="1417"/>
      <c r="J303" s="1417"/>
      <c r="K303" s="1417"/>
      <c r="L303" s="1417"/>
      <c r="M303" s="1417"/>
      <c r="N303" s="1417"/>
      <c r="O303" s="1417"/>
      <c r="P303" s="1418"/>
    </row>
    <row r="304" spans="2:16" ht="39" customHeight="1">
      <c r="B304" s="298" t="s">
        <v>712</v>
      </c>
      <c r="C304" s="1414" t="s">
        <v>713</v>
      </c>
      <c r="D304" s="1414"/>
      <c r="E304" s="1414"/>
      <c r="F304" s="1414"/>
      <c r="G304" s="1415"/>
      <c r="H304" s="1574" t="s">
        <v>53</v>
      </c>
      <c r="I304" s="1685"/>
      <c r="J304" s="1575"/>
      <c r="K304" s="394" t="s">
        <v>446</v>
      </c>
      <c r="L304" s="1853" t="s">
        <v>4922</v>
      </c>
      <c r="M304" s="1854"/>
      <c r="N304" s="1855"/>
      <c r="O304" s="395" t="s">
        <v>3274</v>
      </c>
      <c r="P304" s="328"/>
    </row>
    <row r="305" spans="2:16" ht="34.5" customHeight="1">
      <c r="B305" s="227" t="s">
        <v>714</v>
      </c>
      <c r="C305" s="1414" t="s">
        <v>715</v>
      </c>
      <c r="D305" s="1414"/>
      <c r="E305" s="1414"/>
      <c r="F305" s="1414"/>
      <c r="G305" s="1415"/>
      <c r="H305" s="1574" t="s">
        <v>53</v>
      </c>
      <c r="I305" s="1685"/>
      <c r="J305" s="1575"/>
      <c r="K305" s="1756" t="s">
        <v>446</v>
      </c>
      <c r="L305" s="1856" t="s">
        <v>4923</v>
      </c>
      <c r="M305" s="1857"/>
      <c r="N305" s="1858"/>
      <c r="O305" s="1708" t="s">
        <v>3305</v>
      </c>
      <c r="P305" s="1709"/>
    </row>
    <row r="306" spans="2:16" ht="37.5" customHeight="1">
      <c r="B306" s="195" t="s">
        <v>394</v>
      </c>
      <c r="C306" s="1450" t="s">
        <v>716</v>
      </c>
      <c r="D306" s="1450"/>
      <c r="E306" s="1450"/>
      <c r="F306" s="1450"/>
      <c r="G306" s="1451"/>
      <c r="H306" s="1574" t="s">
        <v>53</v>
      </c>
      <c r="I306" s="1685"/>
      <c r="J306" s="1575"/>
      <c r="K306" s="1757"/>
      <c r="L306" s="1859"/>
      <c r="M306" s="1860"/>
      <c r="N306" s="1608"/>
      <c r="O306" s="1708"/>
      <c r="P306" s="1708"/>
    </row>
    <row r="307" spans="2:16" ht="37.5" customHeight="1">
      <c r="B307" s="198" t="s">
        <v>401</v>
      </c>
      <c r="C307" s="1414" t="s">
        <v>717</v>
      </c>
      <c r="D307" s="1414"/>
      <c r="E307" s="1414"/>
      <c r="F307" s="1414"/>
      <c r="G307" s="1415"/>
      <c r="H307" s="1574" t="s">
        <v>892</v>
      </c>
      <c r="I307" s="1685"/>
      <c r="J307" s="1575"/>
      <c r="K307" s="1758"/>
      <c r="L307" s="1861"/>
      <c r="M307" s="1862"/>
      <c r="N307" s="1863"/>
      <c r="O307" s="1708"/>
      <c r="P307" s="1708"/>
    </row>
    <row r="308" spans="2:16" ht="33.75" customHeight="1">
      <c r="B308" s="233" t="s">
        <v>718</v>
      </c>
      <c r="C308" s="1414" t="s">
        <v>719</v>
      </c>
      <c r="D308" s="1414"/>
      <c r="E308" s="1414"/>
      <c r="F308" s="1414"/>
      <c r="G308" s="1415"/>
      <c r="H308" s="1574" t="s">
        <v>311</v>
      </c>
      <c r="I308" s="1685"/>
      <c r="J308" s="1575"/>
      <c r="K308" s="319" t="s">
        <v>446</v>
      </c>
      <c r="L308" s="1856"/>
      <c r="M308" s="1857"/>
      <c r="N308" s="1858"/>
      <c r="O308" s="1708"/>
      <c r="P308" s="1708"/>
    </row>
    <row r="309" spans="2:16" ht="33" customHeight="1">
      <c r="B309" s="227" t="s">
        <v>720</v>
      </c>
      <c r="C309" s="1414" t="s">
        <v>721</v>
      </c>
      <c r="D309" s="1414"/>
      <c r="E309" s="1414"/>
      <c r="F309" s="1414"/>
      <c r="G309" s="1415"/>
      <c r="H309" s="1574" t="s">
        <v>53</v>
      </c>
      <c r="I309" s="1685"/>
      <c r="J309" s="1575"/>
      <c r="K309" s="319" t="s">
        <v>446</v>
      </c>
      <c r="L309" s="1864" t="s">
        <v>4923</v>
      </c>
      <c r="M309" s="1865"/>
      <c r="N309" s="1866"/>
      <c r="O309" s="1708"/>
      <c r="P309" s="1755"/>
    </row>
    <row r="310" spans="2:16" ht="39" customHeight="1">
      <c r="B310" s="253" t="s">
        <v>722</v>
      </c>
      <c r="C310" s="1450" t="s">
        <v>723</v>
      </c>
      <c r="D310" s="1450"/>
      <c r="E310" s="1450"/>
      <c r="F310" s="1450"/>
      <c r="G310" s="1451"/>
      <c r="H310" s="1867" t="s">
        <v>53</v>
      </c>
      <c r="I310" s="1868"/>
      <c r="J310" s="1869"/>
      <c r="K310" s="1756" t="s">
        <v>446</v>
      </c>
      <c r="L310" s="1871" t="s">
        <v>4924</v>
      </c>
      <c r="M310" s="1872"/>
      <c r="N310" s="1873"/>
      <c r="O310" s="1709" t="s">
        <v>4496</v>
      </c>
      <c r="P310" s="1709"/>
    </row>
    <row r="311" spans="2:16" ht="46.5" customHeight="1">
      <c r="B311" s="191" t="s">
        <v>724</v>
      </c>
      <c r="C311" s="1414" t="s">
        <v>725</v>
      </c>
      <c r="D311" s="1414"/>
      <c r="E311" s="1414"/>
      <c r="F311" s="1414"/>
      <c r="G311" s="1415"/>
      <c r="H311" s="1574" t="s">
        <v>67</v>
      </c>
      <c r="I311" s="1685"/>
      <c r="J311" s="1575"/>
      <c r="K311" s="1757"/>
      <c r="L311" s="1874"/>
      <c r="M311" s="1875"/>
      <c r="N311" s="1876"/>
      <c r="O311" s="1708"/>
      <c r="P311" s="1708"/>
    </row>
    <row r="312" spans="2:16" ht="34.5" customHeight="1">
      <c r="B312" s="214" t="s">
        <v>726</v>
      </c>
      <c r="C312" s="1414" t="s">
        <v>727</v>
      </c>
      <c r="D312" s="1414"/>
      <c r="E312" s="1414"/>
      <c r="F312" s="1414"/>
      <c r="G312" s="1415"/>
      <c r="H312" s="1574" t="s">
        <v>318</v>
      </c>
      <c r="I312" s="1685"/>
      <c r="J312" s="1575"/>
      <c r="K312" s="1757"/>
      <c r="L312" s="1874"/>
      <c r="M312" s="1875"/>
      <c r="N312" s="1876"/>
      <c r="O312" s="1708"/>
      <c r="P312" s="1708"/>
    </row>
    <row r="313" spans="2:16" ht="33.75" customHeight="1">
      <c r="B313" s="358" t="s">
        <v>394</v>
      </c>
      <c r="C313" s="1414" t="s">
        <v>728</v>
      </c>
      <c r="D313" s="1414"/>
      <c r="E313" s="1414"/>
      <c r="F313" s="1414"/>
      <c r="G313" s="1415"/>
      <c r="H313" s="1574" t="s">
        <v>318</v>
      </c>
      <c r="I313" s="1685"/>
      <c r="J313" s="1575"/>
      <c r="K313" s="1757"/>
      <c r="L313" s="1874"/>
      <c r="M313" s="1875"/>
      <c r="N313" s="1876"/>
      <c r="O313" s="1708"/>
      <c r="P313" s="1708"/>
    </row>
    <row r="314" spans="2:16" ht="43.5" customHeight="1">
      <c r="B314" s="298" t="s">
        <v>729</v>
      </c>
      <c r="C314" s="1414" t="s">
        <v>730</v>
      </c>
      <c r="D314" s="1414"/>
      <c r="E314" s="1414"/>
      <c r="F314" s="1414"/>
      <c r="G314" s="1415"/>
      <c r="H314" s="1563" t="s">
        <v>53</v>
      </c>
      <c r="I314" s="1655"/>
      <c r="J314" s="1564"/>
      <c r="K314" s="1757"/>
      <c r="L314" s="1874"/>
      <c r="M314" s="1875"/>
      <c r="N314" s="1876"/>
      <c r="O314" s="1443" t="s">
        <v>3305</v>
      </c>
      <c r="P314" s="1443"/>
    </row>
    <row r="315" spans="2:16" ht="32.25" customHeight="1">
      <c r="B315" s="266" t="s">
        <v>394</v>
      </c>
      <c r="C315" s="1445" t="s">
        <v>731</v>
      </c>
      <c r="D315" s="1445"/>
      <c r="E315" s="1445"/>
      <c r="F315" s="1445"/>
      <c r="G315" s="1817"/>
      <c r="H315" s="1880" t="s">
        <v>330</v>
      </c>
      <c r="I315" s="1880"/>
      <c r="J315" s="1881"/>
      <c r="K315" s="1870"/>
      <c r="L315" s="1877"/>
      <c r="M315" s="1878"/>
      <c r="N315" s="1879"/>
      <c r="O315" s="1444"/>
      <c r="P315" s="1444"/>
    </row>
    <row r="316" spans="2:16" ht="21.75" customHeight="1">
      <c r="B316" s="1416" t="s">
        <v>732</v>
      </c>
      <c r="C316" s="1417"/>
      <c r="D316" s="1417"/>
      <c r="E316" s="1417"/>
      <c r="F316" s="1417"/>
      <c r="G316" s="1417"/>
      <c r="H316" s="1417"/>
      <c r="I316" s="1417"/>
      <c r="J316" s="1417"/>
      <c r="K316" s="1882"/>
      <c r="L316" s="1417"/>
      <c r="M316" s="1417"/>
      <c r="N316" s="1417"/>
      <c r="O316" s="1417"/>
      <c r="P316" s="1418"/>
    </row>
    <row r="317" spans="2:16" ht="28.5" customHeight="1">
      <c r="B317" s="214" t="s">
        <v>733</v>
      </c>
      <c r="C317" s="1450" t="s">
        <v>734</v>
      </c>
      <c r="D317" s="1450"/>
      <c r="E317" s="1450"/>
      <c r="F317" s="1450"/>
      <c r="G317" s="1450"/>
      <c r="H317" s="1883" t="s">
        <v>334</v>
      </c>
      <c r="I317" s="1884"/>
      <c r="J317" s="1884"/>
      <c r="K317" s="1885" t="s">
        <v>446</v>
      </c>
      <c r="L317" s="1886"/>
      <c r="M317" s="1887"/>
      <c r="N317" s="1888"/>
      <c r="O317" s="1759" t="s">
        <v>3305</v>
      </c>
      <c r="P317" s="1759"/>
    </row>
    <row r="318" spans="2:16" ht="30.75" customHeight="1">
      <c r="B318" s="195" t="s">
        <v>394</v>
      </c>
      <c r="C318" s="1450" t="s">
        <v>735</v>
      </c>
      <c r="D318" s="1450"/>
      <c r="E318" s="1450"/>
      <c r="F318" s="1450"/>
      <c r="G318" s="1450"/>
      <c r="H318" s="1574" t="s">
        <v>53</v>
      </c>
      <c r="I318" s="1685"/>
      <c r="J318" s="1575"/>
      <c r="K318" s="1757"/>
      <c r="L318" s="1568"/>
      <c r="M318" s="1569"/>
      <c r="N318" s="1570"/>
      <c r="O318" s="1708"/>
      <c r="P318" s="1708"/>
    </row>
    <row r="319" spans="2:16" ht="39" customHeight="1">
      <c r="B319" s="195" t="s">
        <v>401</v>
      </c>
      <c r="C319" s="1414" t="s">
        <v>736</v>
      </c>
      <c r="D319" s="1414"/>
      <c r="E319" s="1414"/>
      <c r="F319" s="1414"/>
      <c r="G319" s="1415"/>
      <c r="H319" s="1574" t="s">
        <v>316</v>
      </c>
      <c r="I319" s="1685"/>
      <c r="J319" s="1575"/>
      <c r="K319" s="1757"/>
      <c r="L319" s="1568"/>
      <c r="M319" s="1569"/>
      <c r="N319" s="1570"/>
      <c r="O319" s="1708"/>
      <c r="P319" s="1708"/>
    </row>
    <row r="320" spans="2:16" ht="35.25" customHeight="1">
      <c r="B320" s="214" t="s">
        <v>737</v>
      </c>
      <c r="C320" s="1464" t="s">
        <v>738</v>
      </c>
      <c r="D320" s="1464"/>
      <c r="E320" s="1464"/>
      <c r="F320" s="1464"/>
      <c r="G320" s="1465"/>
      <c r="H320" s="1574" t="s">
        <v>53</v>
      </c>
      <c r="I320" s="1685"/>
      <c r="J320" s="1575"/>
      <c r="K320" s="1757"/>
      <c r="L320" s="1571"/>
      <c r="M320" s="1572"/>
      <c r="N320" s="1573"/>
      <c r="O320" s="1708"/>
      <c r="P320" s="1708"/>
    </row>
    <row r="321" spans="1:16" ht="39" customHeight="1">
      <c r="B321" s="195" t="s">
        <v>394</v>
      </c>
      <c r="C321" s="1414" t="s">
        <v>739</v>
      </c>
      <c r="D321" s="1414"/>
      <c r="E321" s="1414"/>
      <c r="F321" s="1414"/>
      <c r="G321" s="1415"/>
      <c r="H321" s="1574" t="s">
        <v>4925</v>
      </c>
      <c r="I321" s="1685"/>
      <c r="J321" s="1575"/>
      <c r="K321" s="1756" t="s">
        <v>446</v>
      </c>
      <c r="L321" s="1576"/>
      <c r="M321" s="1577"/>
      <c r="N321" s="1690"/>
      <c r="O321" s="1708"/>
      <c r="P321" s="1708"/>
    </row>
    <row r="322" spans="1:16" ht="31.5" customHeight="1">
      <c r="B322" s="205" t="s">
        <v>401</v>
      </c>
      <c r="C322" s="1484" t="s">
        <v>740</v>
      </c>
      <c r="D322" s="1484"/>
      <c r="E322" s="1484"/>
      <c r="F322" s="1484"/>
      <c r="G322" s="1485"/>
      <c r="H322" s="1563"/>
      <c r="I322" s="1655"/>
      <c r="J322" s="1564"/>
      <c r="K322" s="1757"/>
      <c r="L322" s="1691"/>
      <c r="M322" s="1692"/>
      <c r="N322" s="1693"/>
      <c r="O322" s="1755"/>
      <c r="P322" s="1755"/>
    </row>
    <row r="323" spans="1:16" ht="54" customHeight="1">
      <c r="B323" s="1889" t="s">
        <v>741</v>
      </c>
      <c r="C323" s="1890"/>
      <c r="D323" s="1890"/>
      <c r="E323" s="1890"/>
      <c r="F323" s="1890"/>
      <c r="G323" s="1890"/>
      <c r="H323" s="1890"/>
      <c r="I323" s="1890"/>
      <c r="J323" s="1890"/>
      <c r="K323" s="1890"/>
      <c r="L323" s="1890"/>
      <c r="M323" s="1890"/>
      <c r="N323" s="1891"/>
      <c r="O323" s="375"/>
      <c r="P323" s="375"/>
    </row>
    <row r="324" spans="1:16" ht="114.75" customHeight="1">
      <c r="B324" s="233" t="s">
        <v>742</v>
      </c>
      <c r="C324" s="1450" t="s">
        <v>743</v>
      </c>
      <c r="D324" s="1450"/>
      <c r="E324" s="1450"/>
      <c r="F324" s="1450"/>
      <c r="G324" s="1450"/>
      <c r="H324" s="1450"/>
      <c r="I324" s="1450"/>
      <c r="J324" s="1450"/>
      <c r="K324" s="1450"/>
      <c r="L324" s="1450"/>
      <c r="M324" s="1450"/>
      <c r="N324" s="1892"/>
      <c r="O324" s="1709" t="s">
        <v>3274</v>
      </c>
      <c r="P324" s="1709"/>
    </row>
    <row r="325" spans="1:16" ht="40.5" customHeight="1">
      <c r="A325" s="281"/>
      <c r="B325" s="397" t="s">
        <v>394</v>
      </c>
      <c r="C325" s="1484" t="s">
        <v>744</v>
      </c>
      <c r="D325" s="1484"/>
      <c r="E325" s="1484"/>
      <c r="F325" s="1484"/>
      <c r="G325" s="1484"/>
      <c r="H325" s="1484"/>
      <c r="I325" s="1484"/>
      <c r="J325" s="1484"/>
      <c r="K325" s="1484"/>
      <c r="L325" s="1900" t="s">
        <v>446</v>
      </c>
      <c r="M325" s="1565"/>
      <c r="N325" s="1567"/>
      <c r="O325" s="1708"/>
      <c r="P325" s="1708"/>
    </row>
    <row r="326" spans="1:16" ht="26.45" customHeight="1">
      <c r="A326" s="281"/>
      <c r="B326" s="397"/>
      <c r="C326" s="294" t="s">
        <v>418</v>
      </c>
      <c r="D326" s="1414" t="s">
        <v>745</v>
      </c>
      <c r="E326" s="1414"/>
      <c r="F326" s="1414"/>
      <c r="G326" s="1414"/>
      <c r="H326" s="1414"/>
      <c r="I326" s="1415"/>
      <c r="J326" s="1574" t="s">
        <v>345</v>
      </c>
      <c r="K326" s="1575"/>
      <c r="L326" s="1901"/>
      <c r="M326" s="1568"/>
      <c r="N326" s="1570"/>
      <c r="O326" s="1708"/>
      <c r="P326" s="1708"/>
    </row>
    <row r="327" spans="1:16" ht="19.5" customHeight="1">
      <c r="A327" s="281"/>
      <c r="B327" s="397"/>
      <c r="C327" s="397" t="s">
        <v>508</v>
      </c>
      <c r="D327" s="1414" t="s">
        <v>746</v>
      </c>
      <c r="E327" s="1414"/>
      <c r="F327" s="1414"/>
      <c r="G327" s="1414"/>
      <c r="H327" s="1484"/>
      <c r="I327" s="1485"/>
      <c r="J327" s="1883" t="s">
        <v>334</v>
      </c>
      <c r="K327" s="1903"/>
      <c r="L327" s="1901"/>
      <c r="M327" s="1568"/>
      <c r="N327" s="1570"/>
      <c r="O327" s="1708"/>
      <c r="P327" s="1708"/>
    </row>
    <row r="328" spans="1:16" ht="19.5" customHeight="1">
      <c r="A328" s="281"/>
      <c r="B328" s="397"/>
      <c r="C328" s="397" t="s">
        <v>510</v>
      </c>
      <c r="D328" s="1414" t="s">
        <v>747</v>
      </c>
      <c r="E328" s="1414"/>
      <c r="F328" s="1414"/>
      <c r="G328" s="1414"/>
      <c r="H328" s="1904" t="s">
        <v>748</v>
      </c>
      <c r="I328" s="1894"/>
      <c r="J328" s="1893" t="s">
        <v>749</v>
      </c>
      <c r="K328" s="1894"/>
      <c r="L328" s="1901"/>
      <c r="M328" s="1568"/>
      <c r="N328" s="1570"/>
      <c r="O328" s="1708"/>
      <c r="P328" s="1708"/>
    </row>
    <row r="329" spans="1:16" ht="43.5" customHeight="1">
      <c r="A329" s="281"/>
      <c r="B329" s="397"/>
      <c r="C329" s="397"/>
      <c r="D329" s="1895" t="s">
        <v>750</v>
      </c>
      <c r="E329" s="1895"/>
      <c r="F329" s="1895"/>
      <c r="G329" s="1896"/>
      <c r="H329" s="1827" t="s">
        <v>4926</v>
      </c>
      <c r="I329" s="1897"/>
      <c r="J329" s="1560" t="s">
        <v>4927</v>
      </c>
      <c r="K329" s="1561"/>
      <c r="L329" s="1901"/>
      <c r="M329" s="1568"/>
      <c r="N329" s="1570"/>
      <c r="O329" s="1708"/>
      <c r="P329" s="1708"/>
    </row>
    <row r="330" spans="1:16" ht="19.5" customHeight="1">
      <c r="A330" s="281"/>
      <c r="B330" s="397"/>
      <c r="C330" s="397" t="s">
        <v>512</v>
      </c>
      <c r="D330" s="1414" t="s">
        <v>751</v>
      </c>
      <c r="E330" s="1414"/>
      <c r="F330" s="1414"/>
      <c r="G330" s="1414"/>
      <c r="H330" s="1414"/>
      <c r="I330" s="1414"/>
      <c r="J330" s="1574">
        <v>1</v>
      </c>
      <c r="K330" s="1575"/>
      <c r="L330" s="1901"/>
      <c r="M330" s="1568"/>
      <c r="N330" s="1570"/>
      <c r="O330" s="1708"/>
      <c r="P330" s="1708"/>
    </row>
    <row r="331" spans="1:16" ht="34.5" customHeight="1">
      <c r="A331" s="281"/>
      <c r="B331" s="397" t="s">
        <v>401</v>
      </c>
      <c r="C331" s="1484" t="s">
        <v>752</v>
      </c>
      <c r="D331" s="1484"/>
      <c r="E331" s="1484"/>
      <c r="F331" s="1484"/>
      <c r="G331" s="1484"/>
      <c r="H331" s="1484"/>
      <c r="I331" s="1484"/>
      <c r="J331" s="1484"/>
      <c r="K331" s="1485"/>
      <c r="L331" s="1901"/>
      <c r="M331" s="1568"/>
      <c r="N331" s="1570"/>
      <c r="O331" s="1708"/>
      <c r="P331" s="1708"/>
    </row>
    <row r="332" spans="1:16" ht="19.5" customHeight="1">
      <c r="A332" s="281"/>
      <c r="B332" s="397"/>
      <c r="C332" s="397" t="s">
        <v>418</v>
      </c>
      <c r="D332" s="1414" t="s">
        <v>745</v>
      </c>
      <c r="E332" s="1414"/>
      <c r="F332" s="1414"/>
      <c r="G332" s="1414"/>
      <c r="H332" s="1414"/>
      <c r="I332" s="1415"/>
      <c r="J332" s="1574" t="s">
        <v>345</v>
      </c>
      <c r="K332" s="1575"/>
      <c r="L332" s="1901"/>
      <c r="M332" s="1568"/>
      <c r="N332" s="1570"/>
      <c r="O332" s="1708"/>
      <c r="P332" s="1708"/>
    </row>
    <row r="333" spans="1:16" ht="19.5" customHeight="1">
      <c r="A333" s="281"/>
      <c r="B333" s="397"/>
      <c r="C333" s="397" t="s">
        <v>508</v>
      </c>
      <c r="D333" s="1414" t="s">
        <v>753</v>
      </c>
      <c r="E333" s="1414"/>
      <c r="F333" s="1414"/>
      <c r="G333" s="1414"/>
      <c r="H333" s="1414"/>
      <c r="I333" s="1415"/>
      <c r="J333" s="1898" t="s">
        <v>334</v>
      </c>
      <c r="K333" s="1899"/>
      <c r="L333" s="1901"/>
      <c r="M333" s="1568"/>
      <c r="N333" s="1570"/>
      <c r="O333" s="1708"/>
      <c r="P333" s="1708"/>
    </row>
    <row r="334" spans="1:16" ht="19.5" customHeight="1">
      <c r="A334" s="281"/>
      <c r="B334" s="397"/>
      <c r="C334" s="397" t="s">
        <v>510</v>
      </c>
      <c r="D334" s="1484" t="s">
        <v>747</v>
      </c>
      <c r="E334" s="1484"/>
      <c r="F334" s="1484"/>
      <c r="G334" s="1484"/>
      <c r="H334" s="1904" t="s">
        <v>748</v>
      </c>
      <c r="I334" s="1894"/>
      <c r="J334" s="1893" t="s">
        <v>749</v>
      </c>
      <c r="K334" s="1894"/>
      <c r="L334" s="1901"/>
      <c r="M334" s="1568"/>
      <c r="N334" s="1570"/>
      <c r="O334" s="1708"/>
      <c r="P334" s="1708"/>
    </row>
    <row r="335" spans="1:16" ht="19.5" customHeight="1">
      <c r="A335" s="281"/>
      <c r="B335" s="397"/>
      <c r="C335" s="397"/>
      <c r="D335" s="225"/>
      <c r="E335" s="225"/>
      <c r="F335" s="225"/>
      <c r="G335" s="225"/>
      <c r="H335" s="1559" t="s">
        <v>892</v>
      </c>
      <c r="I335" s="1561"/>
      <c r="J335" s="1560" t="s">
        <v>892</v>
      </c>
      <c r="K335" s="1561"/>
      <c r="L335" s="1901"/>
      <c r="M335" s="1568"/>
      <c r="N335" s="1570"/>
      <c r="O335" s="1708"/>
      <c r="P335" s="1708"/>
    </row>
    <row r="336" spans="1:16" ht="19.5" customHeight="1">
      <c r="A336" s="281"/>
      <c r="B336" s="397"/>
      <c r="C336" s="397" t="s">
        <v>512</v>
      </c>
      <c r="D336" s="1414" t="s">
        <v>754</v>
      </c>
      <c r="E336" s="1414"/>
      <c r="F336" s="1414"/>
      <c r="G336" s="1414"/>
      <c r="H336" s="1414"/>
      <c r="I336" s="1414"/>
      <c r="J336" s="1574">
        <v>0</v>
      </c>
      <c r="K336" s="1575"/>
      <c r="L336" s="1901"/>
      <c r="M336" s="1568"/>
      <c r="N336" s="1570"/>
      <c r="O336" s="1708"/>
      <c r="P336" s="1708"/>
    </row>
    <row r="337" spans="1:16" ht="39.75" customHeight="1">
      <c r="A337" s="281"/>
      <c r="B337" s="397" t="s">
        <v>403</v>
      </c>
      <c r="C337" s="1414" t="s">
        <v>755</v>
      </c>
      <c r="D337" s="1414"/>
      <c r="E337" s="1414"/>
      <c r="F337" s="1414"/>
      <c r="G337" s="1414"/>
      <c r="H337" s="1414"/>
      <c r="I337" s="1414"/>
      <c r="J337" s="1414"/>
      <c r="K337" s="1415"/>
      <c r="L337" s="1901"/>
      <c r="M337" s="1568"/>
      <c r="N337" s="1570"/>
      <c r="O337" s="1708"/>
      <c r="P337" s="1708"/>
    </row>
    <row r="338" spans="1:16" ht="19.5" customHeight="1">
      <c r="A338" s="281"/>
      <c r="B338" s="205"/>
      <c r="C338" s="397" t="s">
        <v>418</v>
      </c>
      <c r="D338" s="1414" t="s">
        <v>745</v>
      </c>
      <c r="E338" s="1414"/>
      <c r="F338" s="1414"/>
      <c r="G338" s="1414"/>
      <c r="H338" s="1414"/>
      <c r="I338" s="1415"/>
      <c r="J338" s="1574" t="s">
        <v>345</v>
      </c>
      <c r="K338" s="1575"/>
      <c r="L338" s="1901"/>
      <c r="M338" s="1568"/>
      <c r="N338" s="1570"/>
      <c r="O338" s="1708"/>
      <c r="P338" s="1708"/>
    </row>
    <row r="339" spans="1:16" ht="19.5" customHeight="1">
      <c r="A339" s="281"/>
      <c r="B339" s="205"/>
      <c r="C339" s="397" t="s">
        <v>508</v>
      </c>
      <c r="D339" s="1414" t="s">
        <v>753</v>
      </c>
      <c r="E339" s="1414"/>
      <c r="F339" s="1414"/>
      <c r="G339" s="1414"/>
      <c r="H339" s="1414"/>
      <c r="I339" s="1415"/>
      <c r="J339" s="1905" t="s">
        <v>1362</v>
      </c>
      <c r="K339" s="1903"/>
      <c r="L339" s="1901"/>
      <c r="M339" s="1568"/>
      <c r="N339" s="1570"/>
      <c r="O339" s="1708"/>
      <c r="P339" s="1708"/>
    </row>
    <row r="340" spans="1:16" ht="19.5" customHeight="1">
      <c r="A340" s="281"/>
      <c r="B340" s="198"/>
      <c r="C340" s="397" t="s">
        <v>510</v>
      </c>
      <c r="D340" s="1414" t="s">
        <v>747</v>
      </c>
      <c r="E340" s="1414"/>
      <c r="F340" s="1414"/>
      <c r="G340" s="1414"/>
      <c r="H340" s="1904" t="s">
        <v>748</v>
      </c>
      <c r="I340" s="1894"/>
      <c r="J340" s="1893" t="s">
        <v>749</v>
      </c>
      <c r="K340" s="1894"/>
      <c r="L340" s="1901"/>
      <c r="M340" s="1568"/>
      <c r="N340" s="1570"/>
      <c r="O340" s="1708"/>
      <c r="P340" s="1708"/>
    </row>
    <row r="341" spans="1:16" ht="19.5" customHeight="1">
      <c r="A341" s="281"/>
      <c r="B341" s="205"/>
      <c r="C341" s="397"/>
      <c r="D341" s="190"/>
      <c r="E341" s="190"/>
      <c r="F341" s="190"/>
      <c r="G341" s="190"/>
      <c r="H341" s="1559" t="s">
        <v>4928</v>
      </c>
      <c r="I341" s="1561"/>
      <c r="J341" s="1560" t="s">
        <v>4929</v>
      </c>
      <c r="K341" s="1561"/>
      <c r="L341" s="1901"/>
      <c r="M341" s="1568"/>
      <c r="N341" s="1570"/>
      <c r="O341" s="1708"/>
      <c r="P341" s="1708"/>
    </row>
    <row r="342" spans="1:16" ht="19.5" customHeight="1">
      <c r="A342" s="281"/>
      <c r="B342" s="205"/>
      <c r="C342" s="397" t="s">
        <v>512</v>
      </c>
      <c r="D342" s="1414" t="s">
        <v>756</v>
      </c>
      <c r="E342" s="1414"/>
      <c r="F342" s="1414"/>
      <c r="G342" s="1414"/>
      <c r="H342" s="1414"/>
      <c r="I342" s="1414"/>
      <c r="J342" s="1574">
        <v>1</v>
      </c>
      <c r="K342" s="1575"/>
      <c r="L342" s="1901"/>
      <c r="M342" s="1568"/>
      <c r="N342" s="1570"/>
      <c r="O342" s="1708"/>
      <c r="P342" s="1708"/>
    </row>
    <row r="343" spans="1:16" ht="39.75" customHeight="1">
      <c r="A343" s="281"/>
      <c r="B343" s="205" t="s">
        <v>405</v>
      </c>
      <c r="C343" s="1414" t="s">
        <v>757</v>
      </c>
      <c r="D343" s="1414"/>
      <c r="E343" s="1414"/>
      <c r="F343" s="1414"/>
      <c r="G343" s="1414"/>
      <c r="H343" s="1414"/>
      <c r="I343" s="1414"/>
      <c r="J343" s="1414"/>
      <c r="K343" s="1415"/>
      <c r="L343" s="1901"/>
      <c r="M343" s="1568"/>
      <c r="N343" s="1570"/>
      <c r="O343" s="1708"/>
      <c r="P343" s="1708"/>
    </row>
    <row r="344" spans="1:16" ht="19.5" customHeight="1">
      <c r="A344" s="281"/>
      <c r="B344" s="205"/>
      <c r="C344" s="397" t="s">
        <v>418</v>
      </c>
      <c r="D344" s="1414" t="s">
        <v>745</v>
      </c>
      <c r="E344" s="1414"/>
      <c r="F344" s="1414"/>
      <c r="G344" s="1414"/>
      <c r="H344" s="1414"/>
      <c r="I344" s="1415"/>
      <c r="J344" s="1574" t="s">
        <v>345</v>
      </c>
      <c r="K344" s="1575"/>
      <c r="L344" s="1901"/>
      <c r="M344" s="1568"/>
      <c r="N344" s="1570"/>
      <c r="O344" s="1708"/>
      <c r="P344" s="1708"/>
    </row>
    <row r="345" spans="1:16" ht="19.5" customHeight="1">
      <c r="A345" s="281"/>
      <c r="B345" s="205"/>
      <c r="C345" s="397" t="s">
        <v>508</v>
      </c>
      <c r="D345" s="1414" t="s">
        <v>753</v>
      </c>
      <c r="E345" s="1414"/>
      <c r="F345" s="1414"/>
      <c r="G345" s="1414"/>
      <c r="H345" s="1414"/>
      <c r="I345" s="1415"/>
      <c r="J345" s="1883" t="s">
        <v>334</v>
      </c>
      <c r="K345" s="1903"/>
      <c r="L345" s="1901"/>
      <c r="M345" s="1568"/>
      <c r="N345" s="1570"/>
      <c r="O345" s="1708"/>
      <c r="P345" s="1708"/>
    </row>
    <row r="346" spans="1:16" ht="19.5" customHeight="1">
      <c r="A346" s="281"/>
      <c r="B346" s="198"/>
      <c r="C346" s="397" t="s">
        <v>510</v>
      </c>
      <c r="D346" s="1414" t="s">
        <v>747</v>
      </c>
      <c r="E346" s="1414"/>
      <c r="F346" s="1414"/>
      <c r="G346" s="1414"/>
      <c r="H346" s="1904" t="s">
        <v>748</v>
      </c>
      <c r="I346" s="1894"/>
      <c r="J346" s="1893" t="s">
        <v>749</v>
      </c>
      <c r="K346" s="1894"/>
      <c r="L346" s="1901"/>
      <c r="M346" s="1568"/>
      <c r="N346" s="1570"/>
      <c r="O346" s="1708"/>
      <c r="P346" s="1708"/>
    </row>
    <row r="347" spans="1:16" ht="19.5" customHeight="1">
      <c r="A347" s="281"/>
      <c r="B347" s="205"/>
      <c r="C347" s="397"/>
      <c r="D347" s="190"/>
      <c r="E347" s="190"/>
      <c r="F347" s="190"/>
      <c r="G347" s="190"/>
      <c r="H347" s="1559" t="s">
        <v>2295</v>
      </c>
      <c r="I347" s="1561"/>
      <c r="J347" s="1560" t="s">
        <v>4930</v>
      </c>
      <c r="K347" s="1561"/>
      <c r="L347" s="1901"/>
      <c r="M347" s="1568"/>
      <c r="N347" s="1570"/>
      <c r="O347" s="1708"/>
      <c r="P347" s="1708"/>
    </row>
    <row r="348" spans="1:16" ht="19.5" customHeight="1">
      <c r="A348" s="281"/>
      <c r="B348" s="205"/>
      <c r="C348" s="397" t="s">
        <v>512</v>
      </c>
      <c r="D348" s="1414" t="s">
        <v>758</v>
      </c>
      <c r="E348" s="1414"/>
      <c r="F348" s="1414"/>
      <c r="G348" s="1414"/>
      <c r="H348" s="1414"/>
      <c r="I348" s="1414"/>
      <c r="J348" s="1574">
        <v>0</v>
      </c>
      <c r="K348" s="1575"/>
      <c r="L348" s="1901"/>
      <c r="M348" s="1568"/>
      <c r="N348" s="1570"/>
      <c r="O348" s="1708"/>
      <c r="P348" s="1708"/>
    </row>
    <row r="349" spans="1:16" ht="39.75" customHeight="1">
      <c r="A349" s="281"/>
      <c r="B349" s="205" t="s">
        <v>408</v>
      </c>
      <c r="C349" s="1414" t="s">
        <v>759</v>
      </c>
      <c r="D349" s="1414"/>
      <c r="E349" s="1414"/>
      <c r="F349" s="1414"/>
      <c r="G349" s="1414"/>
      <c r="H349" s="1414"/>
      <c r="I349" s="1414"/>
      <c r="J349" s="1414"/>
      <c r="K349" s="1415"/>
      <c r="L349" s="1901"/>
      <c r="M349" s="1568"/>
      <c r="N349" s="1570"/>
      <c r="O349" s="1708"/>
      <c r="P349" s="1708"/>
    </row>
    <row r="350" spans="1:16" ht="19.5" customHeight="1">
      <c r="A350" s="281"/>
      <c r="B350" s="205"/>
      <c r="C350" s="398" t="s">
        <v>418</v>
      </c>
      <c r="D350" s="1414" t="s">
        <v>745</v>
      </c>
      <c r="E350" s="1414"/>
      <c r="F350" s="1414"/>
      <c r="G350" s="1414"/>
      <c r="H350" s="1414"/>
      <c r="I350" s="1415"/>
      <c r="J350" s="1574" t="s">
        <v>345</v>
      </c>
      <c r="K350" s="1575"/>
      <c r="L350" s="1901"/>
      <c r="M350" s="1568"/>
      <c r="N350" s="1570"/>
      <c r="O350" s="1708"/>
      <c r="P350" s="1708"/>
    </row>
    <row r="351" spans="1:16" ht="19.5" customHeight="1">
      <c r="A351" s="281"/>
      <c r="B351" s="205"/>
      <c r="C351" s="397" t="s">
        <v>508</v>
      </c>
      <c r="D351" s="1414" t="s">
        <v>753</v>
      </c>
      <c r="E351" s="1414"/>
      <c r="F351" s="1414"/>
      <c r="G351" s="1414"/>
      <c r="H351" s="1414"/>
      <c r="I351" s="1415"/>
      <c r="J351" s="1883" t="s">
        <v>334</v>
      </c>
      <c r="K351" s="1903"/>
      <c r="L351" s="1901"/>
      <c r="M351" s="1568"/>
      <c r="N351" s="1570"/>
      <c r="O351" s="1708"/>
      <c r="P351" s="1708"/>
    </row>
    <row r="352" spans="1:16" ht="19.5" customHeight="1">
      <c r="A352" s="281"/>
      <c r="B352" s="198"/>
      <c r="C352" s="397" t="s">
        <v>510</v>
      </c>
      <c r="D352" s="1414" t="s">
        <v>747</v>
      </c>
      <c r="E352" s="1414"/>
      <c r="F352" s="1414"/>
      <c r="G352" s="1414"/>
      <c r="H352" s="1904" t="s">
        <v>748</v>
      </c>
      <c r="I352" s="1894"/>
      <c r="J352" s="1893" t="s">
        <v>749</v>
      </c>
      <c r="K352" s="1894"/>
      <c r="L352" s="1901"/>
      <c r="M352" s="1568"/>
      <c r="N352" s="1570"/>
      <c r="O352" s="1708"/>
      <c r="P352" s="1708"/>
    </row>
    <row r="353" spans="1:16" ht="19.5" customHeight="1">
      <c r="A353" s="281"/>
      <c r="B353" s="205"/>
      <c r="C353" s="397"/>
      <c r="D353" s="190"/>
      <c r="E353" s="190"/>
      <c r="F353" s="190"/>
      <c r="G353" s="190"/>
      <c r="H353" s="1559" t="s">
        <v>4931</v>
      </c>
      <c r="I353" s="1561"/>
      <c r="J353" s="1560" t="s">
        <v>4932</v>
      </c>
      <c r="K353" s="1561"/>
      <c r="L353" s="1901"/>
      <c r="M353" s="1568"/>
      <c r="N353" s="1570"/>
      <c r="O353" s="1708"/>
      <c r="P353" s="1708"/>
    </row>
    <row r="354" spans="1:16" ht="19.5" customHeight="1">
      <c r="A354" s="281"/>
      <c r="B354" s="205"/>
      <c r="C354" s="397" t="s">
        <v>512</v>
      </c>
      <c r="D354" s="1414" t="s">
        <v>758</v>
      </c>
      <c r="E354" s="1414"/>
      <c r="F354" s="1414"/>
      <c r="G354" s="1414"/>
      <c r="H354" s="1414"/>
      <c r="I354" s="1414"/>
      <c r="J354" s="1574">
        <v>0</v>
      </c>
      <c r="K354" s="1575"/>
      <c r="L354" s="1901"/>
      <c r="M354" s="1568"/>
      <c r="N354" s="1570"/>
      <c r="O354" s="1708"/>
      <c r="P354" s="1708"/>
    </row>
    <row r="355" spans="1:16" ht="25.5" customHeight="1">
      <c r="A355" s="281"/>
      <c r="B355" s="205" t="s">
        <v>410</v>
      </c>
      <c r="C355" s="1414" t="s">
        <v>117</v>
      </c>
      <c r="D355" s="1414"/>
      <c r="E355" s="1414"/>
      <c r="F355" s="1414"/>
      <c r="G355" s="1414"/>
      <c r="H355" s="1414"/>
      <c r="I355" s="1414"/>
      <c r="J355" s="1414"/>
      <c r="K355" s="1415"/>
      <c r="L355" s="1901"/>
      <c r="M355" s="1568"/>
      <c r="N355" s="1570"/>
      <c r="O355" s="1708"/>
      <c r="P355" s="1708"/>
    </row>
    <row r="356" spans="1:16" ht="19.5" customHeight="1">
      <c r="A356" s="281"/>
      <c r="B356" s="205"/>
      <c r="C356" s="398" t="s">
        <v>418</v>
      </c>
      <c r="D356" s="1414" t="s">
        <v>745</v>
      </c>
      <c r="E356" s="1414"/>
      <c r="F356" s="1414"/>
      <c r="G356" s="1414"/>
      <c r="H356" s="1414"/>
      <c r="I356" s="1415"/>
      <c r="J356" s="1574" t="s">
        <v>345</v>
      </c>
      <c r="K356" s="1575"/>
      <c r="L356" s="1901"/>
      <c r="M356" s="1568"/>
      <c r="N356" s="1570"/>
      <c r="O356" s="1708"/>
      <c r="P356" s="1708"/>
    </row>
    <row r="357" spans="1:16" ht="19.5" customHeight="1">
      <c r="A357" s="281"/>
      <c r="B357" s="205"/>
      <c r="C357" s="397" t="s">
        <v>508</v>
      </c>
      <c r="D357" s="1414" t="s">
        <v>753</v>
      </c>
      <c r="E357" s="1414"/>
      <c r="F357" s="1414"/>
      <c r="G357" s="1414"/>
      <c r="H357" s="1414"/>
      <c r="I357" s="1415"/>
      <c r="J357" s="1883" t="s">
        <v>1362</v>
      </c>
      <c r="K357" s="1903"/>
      <c r="L357" s="1901"/>
      <c r="M357" s="1568"/>
      <c r="N357" s="1570"/>
      <c r="O357" s="1708"/>
      <c r="P357" s="1708"/>
    </row>
    <row r="358" spans="1:16" ht="19.5" customHeight="1">
      <c r="A358" s="281"/>
      <c r="B358" s="205"/>
      <c r="C358" s="397" t="s">
        <v>510</v>
      </c>
      <c r="D358" s="1414" t="s">
        <v>747</v>
      </c>
      <c r="E358" s="1414"/>
      <c r="F358" s="1414"/>
      <c r="G358" s="1414"/>
      <c r="H358" s="1904" t="s">
        <v>748</v>
      </c>
      <c r="I358" s="1894"/>
      <c r="J358" s="1893" t="s">
        <v>749</v>
      </c>
      <c r="K358" s="1894"/>
      <c r="L358" s="1901"/>
      <c r="M358" s="1568"/>
      <c r="N358" s="1570"/>
      <c r="O358" s="1708"/>
      <c r="P358" s="1708"/>
    </row>
    <row r="359" spans="1:16" ht="19.5" customHeight="1">
      <c r="A359" s="281"/>
      <c r="B359" s="205"/>
      <c r="C359" s="397"/>
      <c r="D359" s="190"/>
      <c r="E359" s="190"/>
      <c r="F359" s="190"/>
      <c r="G359" s="190"/>
      <c r="H359" s="1559" t="s">
        <v>4933</v>
      </c>
      <c r="I359" s="1561"/>
      <c r="J359" s="1560" t="s">
        <v>4934</v>
      </c>
      <c r="K359" s="1561"/>
      <c r="L359" s="1901"/>
      <c r="M359" s="1568"/>
      <c r="N359" s="1570"/>
      <c r="O359" s="1708"/>
      <c r="P359" s="1708"/>
    </row>
    <row r="360" spans="1:16" ht="19.5" customHeight="1">
      <c r="A360" s="281"/>
      <c r="B360" s="205"/>
      <c r="C360" s="397" t="s">
        <v>512</v>
      </c>
      <c r="D360" s="1414" t="s">
        <v>760</v>
      </c>
      <c r="E360" s="1414"/>
      <c r="F360" s="1414"/>
      <c r="G360" s="1414"/>
      <c r="H360" s="1414"/>
      <c r="I360" s="1414"/>
      <c r="J360" s="1574">
        <v>1</v>
      </c>
      <c r="K360" s="1575"/>
      <c r="L360" s="1901"/>
      <c r="M360" s="1568"/>
      <c r="N360" s="1570"/>
      <c r="O360" s="1708"/>
      <c r="P360" s="1708"/>
    </row>
    <row r="361" spans="1:16" ht="25.5" customHeight="1">
      <c r="A361" s="281"/>
      <c r="B361" s="205" t="s">
        <v>413</v>
      </c>
      <c r="C361" s="1414" t="s">
        <v>118</v>
      </c>
      <c r="D361" s="1414"/>
      <c r="E361" s="1414"/>
      <c r="F361" s="1414"/>
      <c r="G361" s="1414"/>
      <c r="H361" s="1414"/>
      <c r="I361" s="1414"/>
      <c r="J361" s="1414"/>
      <c r="K361" s="1415"/>
      <c r="L361" s="1901"/>
      <c r="M361" s="1568"/>
      <c r="N361" s="1570"/>
      <c r="O361" s="1708"/>
      <c r="P361" s="1708"/>
    </row>
    <row r="362" spans="1:16" ht="19.5" customHeight="1">
      <c r="A362" s="281"/>
      <c r="B362" s="205"/>
      <c r="C362" s="398" t="s">
        <v>418</v>
      </c>
      <c r="D362" s="1414" t="s">
        <v>745</v>
      </c>
      <c r="E362" s="1414"/>
      <c r="F362" s="1414"/>
      <c r="G362" s="1414"/>
      <c r="H362" s="1414"/>
      <c r="I362" s="1415"/>
      <c r="J362" s="1574" t="s">
        <v>345</v>
      </c>
      <c r="K362" s="1575"/>
      <c r="L362" s="1901"/>
      <c r="M362" s="1568"/>
      <c r="N362" s="1570"/>
      <c r="O362" s="1708"/>
      <c r="P362" s="1708"/>
    </row>
    <row r="363" spans="1:16" ht="19.5" customHeight="1">
      <c r="A363" s="281"/>
      <c r="B363" s="205"/>
      <c r="C363" s="397" t="s">
        <v>508</v>
      </c>
      <c r="D363" s="1414" t="s">
        <v>753</v>
      </c>
      <c r="E363" s="1414"/>
      <c r="F363" s="1414"/>
      <c r="G363" s="1414"/>
      <c r="H363" s="1414"/>
      <c r="I363" s="1415"/>
      <c r="J363" s="1883" t="s">
        <v>334</v>
      </c>
      <c r="K363" s="1903"/>
      <c r="L363" s="1901"/>
      <c r="M363" s="1568"/>
      <c r="N363" s="1570"/>
      <c r="O363" s="1708"/>
      <c r="P363" s="1708"/>
    </row>
    <row r="364" spans="1:16" ht="19.5" customHeight="1">
      <c r="A364" s="281"/>
      <c r="B364" s="205"/>
      <c r="C364" s="397" t="s">
        <v>510</v>
      </c>
      <c r="D364" s="1414" t="s">
        <v>747</v>
      </c>
      <c r="E364" s="1414"/>
      <c r="F364" s="1414"/>
      <c r="G364" s="1414"/>
      <c r="H364" s="1904" t="s">
        <v>748</v>
      </c>
      <c r="I364" s="1894"/>
      <c r="J364" s="1893" t="s">
        <v>749</v>
      </c>
      <c r="K364" s="1894"/>
      <c r="L364" s="1901"/>
      <c r="M364" s="1568"/>
      <c r="N364" s="1570"/>
      <c r="O364" s="1708"/>
      <c r="P364" s="1708"/>
    </row>
    <row r="365" spans="1:16" ht="19.5" customHeight="1">
      <c r="A365" s="281"/>
      <c r="B365" s="205"/>
      <c r="C365" s="397"/>
      <c r="D365" s="190"/>
      <c r="E365" s="190"/>
      <c r="F365" s="190"/>
      <c r="G365" s="190"/>
      <c r="H365" s="1559" t="s">
        <v>4935</v>
      </c>
      <c r="I365" s="1561"/>
      <c r="J365" s="1560" t="s">
        <v>4934</v>
      </c>
      <c r="K365" s="1561"/>
      <c r="L365" s="1901"/>
      <c r="M365" s="1568"/>
      <c r="N365" s="1570"/>
      <c r="O365" s="1708"/>
      <c r="P365" s="1708"/>
    </row>
    <row r="366" spans="1:16" ht="19.5" customHeight="1">
      <c r="A366" s="281"/>
      <c r="B366" s="205"/>
      <c r="C366" s="397" t="s">
        <v>512</v>
      </c>
      <c r="D366" s="1414" t="s">
        <v>761</v>
      </c>
      <c r="E366" s="1414"/>
      <c r="F366" s="1414"/>
      <c r="G366" s="1414"/>
      <c r="H366" s="1414"/>
      <c r="I366" s="1414"/>
      <c r="J366" s="1574">
        <v>1</v>
      </c>
      <c r="K366" s="1575"/>
      <c r="L366" s="1901"/>
      <c r="M366" s="1568"/>
      <c r="N366" s="1570"/>
      <c r="O366" s="1708"/>
      <c r="P366" s="1708"/>
    </row>
    <row r="367" spans="1:16" ht="35.25" customHeight="1">
      <c r="A367" s="281"/>
      <c r="B367" s="198" t="s">
        <v>416</v>
      </c>
      <c r="C367" s="1414" t="s">
        <v>762</v>
      </c>
      <c r="D367" s="1414"/>
      <c r="E367" s="1414"/>
      <c r="F367" s="1414"/>
      <c r="G367" s="1414"/>
      <c r="H367" s="1414"/>
      <c r="I367" s="1414"/>
      <c r="J367" s="1414"/>
      <c r="K367" s="1415"/>
      <c r="L367" s="1901"/>
      <c r="M367" s="1568"/>
      <c r="N367" s="1570"/>
      <c r="O367" s="1708"/>
      <c r="P367" s="1708"/>
    </row>
    <row r="368" spans="1:16" ht="19.5" customHeight="1">
      <c r="A368" s="281"/>
      <c r="B368" s="205"/>
      <c r="C368" s="398" t="s">
        <v>418</v>
      </c>
      <c r="D368" s="1414" t="s">
        <v>745</v>
      </c>
      <c r="E368" s="1414"/>
      <c r="F368" s="1414"/>
      <c r="G368" s="1414"/>
      <c r="H368" s="1414"/>
      <c r="I368" s="1415"/>
      <c r="J368" s="1574" t="s">
        <v>345</v>
      </c>
      <c r="K368" s="1575"/>
      <c r="L368" s="1901"/>
      <c r="M368" s="1568"/>
      <c r="N368" s="1570"/>
      <c r="O368" s="1708"/>
      <c r="P368" s="1708"/>
    </row>
    <row r="369" spans="1:16" ht="19.5" customHeight="1">
      <c r="A369" s="281"/>
      <c r="B369" s="205"/>
      <c r="C369" s="397" t="s">
        <v>508</v>
      </c>
      <c r="D369" s="1414" t="s">
        <v>753</v>
      </c>
      <c r="E369" s="1414"/>
      <c r="F369" s="1414"/>
      <c r="G369" s="1414"/>
      <c r="H369" s="1414"/>
      <c r="I369" s="1415"/>
      <c r="J369" s="1883" t="s">
        <v>334</v>
      </c>
      <c r="K369" s="1903"/>
      <c r="L369" s="1901"/>
      <c r="M369" s="1568"/>
      <c r="N369" s="1570"/>
      <c r="O369" s="1708"/>
      <c r="P369" s="1708"/>
    </row>
    <row r="370" spans="1:16" ht="19.5" customHeight="1">
      <c r="A370" s="281"/>
      <c r="B370" s="198"/>
      <c r="C370" s="294" t="s">
        <v>510</v>
      </c>
      <c r="D370" s="1414" t="s">
        <v>747</v>
      </c>
      <c r="E370" s="1414"/>
      <c r="F370" s="1414"/>
      <c r="G370" s="1414"/>
      <c r="H370" s="1904" t="s">
        <v>748</v>
      </c>
      <c r="I370" s="1894"/>
      <c r="J370" s="1893" t="s">
        <v>749</v>
      </c>
      <c r="K370" s="1894"/>
      <c r="L370" s="1901"/>
      <c r="M370" s="1568"/>
      <c r="N370" s="1570"/>
      <c r="O370" s="1708"/>
      <c r="P370" s="1708"/>
    </row>
    <row r="371" spans="1:16" ht="19.5" customHeight="1">
      <c r="A371" s="281"/>
      <c r="B371" s="397"/>
      <c r="C371" s="397"/>
      <c r="D371" s="190"/>
      <c r="E371" s="190"/>
      <c r="F371" s="190"/>
      <c r="G371" s="190"/>
      <c r="H371" s="1559" t="s">
        <v>4936</v>
      </c>
      <c r="I371" s="1561"/>
      <c r="J371" s="1560" t="s">
        <v>2395</v>
      </c>
      <c r="K371" s="1561"/>
      <c r="L371" s="1901"/>
      <c r="M371" s="1568"/>
      <c r="N371" s="1570"/>
      <c r="O371" s="1708"/>
      <c r="P371" s="1708"/>
    </row>
    <row r="372" spans="1:16" ht="19.5" customHeight="1">
      <c r="A372" s="281"/>
      <c r="B372" s="397"/>
      <c r="C372" s="397" t="s">
        <v>512</v>
      </c>
      <c r="D372" s="1414" t="s">
        <v>763</v>
      </c>
      <c r="E372" s="1414"/>
      <c r="F372" s="1414"/>
      <c r="G372" s="1414"/>
      <c r="H372" s="1414"/>
      <c r="I372" s="1414"/>
      <c r="J372" s="1574" t="s">
        <v>350</v>
      </c>
      <c r="K372" s="1575"/>
      <c r="L372" s="1902"/>
      <c r="M372" s="1571"/>
      <c r="N372" s="1573"/>
      <c r="O372" s="1755"/>
      <c r="P372" s="1755"/>
    </row>
    <row r="373" spans="1:16" ht="60" customHeight="1">
      <c r="A373" s="281"/>
      <c r="B373" s="225" t="s">
        <v>764</v>
      </c>
      <c r="C373" s="1414" t="s">
        <v>765</v>
      </c>
      <c r="D373" s="1414"/>
      <c r="E373" s="1414"/>
      <c r="F373" s="1414"/>
      <c r="G373" s="1414"/>
      <c r="H373" s="399" t="s">
        <v>53</v>
      </c>
      <c r="I373" s="400" t="s">
        <v>766</v>
      </c>
      <c r="J373" s="1560" t="s">
        <v>4937</v>
      </c>
      <c r="K373" s="1560"/>
      <c r="L373" s="1560"/>
      <c r="M373" s="1560"/>
      <c r="N373" s="1906"/>
      <c r="O373" s="328" t="s">
        <v>3305</v>
      </c>
      <c r="P373" s="328"/>
    </row>
    <row r="374" spans="1:16" ht="87.75" customHeight="1">
      <c r="A374" s="281"/>
      <c r="B374" s="225" t="s">
        <v>767</v>
      </c>
      <c r="C374" s="1484" t="s">
        <v>768</v>
      </c>
      <c r="D374" s="1484"/>
      <c r="E374" s="1484"/>
      <c r="F374" s="1484"/>
      <c r="G374" s="1485"/>
      <c r="H374" s="299" t="s">
        <v>53</v>
      </c>
      <c r="I374" s="319" t="s">
        <v>446</v>
      </c>
      <c r="J374" s="1907" t="s">
        <v>4938</v>
      </c>
      <c r="K374" s="1907"/>
      <c r="L374" s="1907"/>
      <c r="M374" s="1907"/>
      <c r="N374" s="1908"/>
      <c r="O374" s="1709" t="s">
        <v>3430</v>
      </c>
      <c r="P374" s="1709"/>
    </row>
    <row r="375" spans="1:16" ht="65.25" customHeight="1">
      <c r="A375" s="281"/>
      <c r="B375" s="198" t="s">
        <v>394</v>
      </c>
      <c r="C375" s="1485" t="s">
        <v>769</v>
      </c>
      <c r="D375" s="1432"/>
      <c r="E375" s="1432"/>
      <c r="F375" s="1432"/>
      <c r="G375" s="1432"/>
      <c r="H375" s="1909" t="s">
        <v>4939</v>
      </c>
      <c r="I375" s="1909"/>
      <c r="J375" s="1909"/>
      <c r="K375" s="1909"/>
      <c r="L375" s="1909"/>
      <c r="M375" s="1791"/>
      <c r="N375" s="1910"/>
      <c r="O375" s="1755"/>
      <c r="P375" s="1755"/>
    </row>
    <row r="376" spans="1:16" ht="57" customHeight="1">
      <c r="A376" s="281"/>
      <c r="B376" s="190" t="s">
        <v>770</v>
      </c>
      <c r="C376" s="1414" t="s">
        <v>771</v>
      </c>
      <c r="D376" s="1414"/>
      <c r="E376" s="1414"/>
      <c r="F376" s="1414"/>
      <c r="G376" s="1415"/>
      <c r="H376" s="1574" t="s">
        <v>356</v>
      </c>
      <c r="I376" s="1575"/>
      <c r="J376" s="1921" t="s">
        <v>446</v>
      </c>
      <c r="K376" s="1563"/>
      <c r="L376" s="1655"/>
      <c r="M376" s="1655"/>
      <c r="N376" s="1923"/>
      <c r="O376" s="1709" t="s">
        <v>3430</v>
      </c>
      <c r="P376" s="1709"/>
    </row>
    <row r="377" spans="1:16" ht="42.75" customHeight="1">
      <c r="A377" s="281"/>
      <c r="B377" s="398" t="s">
        <v>394</v>
      </c>
      <c r="C377" s="1445" t="s">
        <v>772</v>
      </c>
      <c r="D377" s="1445"/>
      <c r="E377" s="1445"/>
      <c r="F377" s="1445"/>
      <c r="G377" s="1817"/>
      <c r="H377" s="1927" t="s">
        <v>1367</v>
      </c>
      <c r="I377" s="1881"/>
      <c r="J377" s="1922"/>
      <c r="K377" s="1924"/>
      <c r="L377" s="1925"/>
      <c r="M377" s="1925"/>
      <c r="N377" s="1926"/>
      <c r="O377" s="1710"/>
      <c r="P377" s="1710"/>
    </row>
    <row r="378" spans="1:16" ht="44.25" customHeight="1">
      <c r="B378" s="1911" t="s">
        <v>773</v>
      </c>
      <c r="C378" s="1912"/>
      <c r="D378" s="1912"/>
      <c r="E378" s="1912"/>
      <c r="F378" s="1912"/>
      <c r="G378" s="1913"/>
      <c r="H378" s="1914"/>
      <c r="I378" s="1915"/>
      <c r="J378" s="1915"/>
      <c r="K378" s="1915"/>
      <c r="L378" s="1915"/>
      <c r="M378" s="1915"/>
      <c r="N378" s="1915"/>
      <c r="O378" s="1916"/>
      <c r="P378" s="1917"/>
    </row>
    <row r="379" spans="1:16" ht="24" customHeight="1">
      <c r="B379" s="1416" t="s">
        <v>7</v>
      </c>
      <c r="C379" s="1417"/>
      <c r="D379" s="1417"/>
      <c r="E379" s="1417"/>
      <c r="F379" s="1417"/>
      <c r="G379" s="1417"/>
      <c r="H379" s="1417"/>
      <c r="I379" s="1417"/>
      <c r="J379" s="1882"/>
      <c r="K379" s="1882"/>
      <c r="L379" s="1417"/>
      <c r="M379" s="1417"/>
      <c r="N379" s="1417"/>
      <c r="O379" s="1417"/>
      <c r="P379" s="1418"/>
    </row>
    <row r="380" spans="1:16" ht="37.5" customHeight="1">
      <c r="A380" s="281"/>
      <c r="B380" s="190" t="s">
        <v>774</v>
      </c>
      <c r="C380" s="1414" t="s">
        <v>775</v>
      </c>
      <c r="D380" s="1414"/>
      <c r="E380" s="1414"/>
      <c r="F380" s="1414"/>
      <c r="G380" s="1415"/>
      <c r="H380" s="1574" t="s">
        <v>53</v>
      </c>
      <c r="I380" s="1575"/>
      <c r="J380" s="394" t="s">
        <v>446</v>
      </c>
      <c r="K380" s="1918" t="s">
        <v>4940</v>
      </c>
      <c r="L380" s="1919"/>
      <c r="M380" s="1919"/>
      <c r="N380" s="1920"/>
      <c r="O380" s="461"/>
      <c r="P380" s="462"/>
    </row>
    <row r="381" spans="1:16" ht="72.75" customHeight="1">
      <c r="A381" s="281"/>
      <c r="B381" s="190" t="s">
        <v>776</v>
      </c>
      <c r="C381" s="1414" t="s">
        <v>777</v>
      </c>
      <c r="D381" s="1414"/>
      <c r="E381" s="1414"/>
      <c r="F381" s="1414"/>
      <c r="G381" s="1415"/>
      <c r="H381" s="1574" t="s">
        <v>4941</v>
      </c>
      <c r="I381" s="1575"/>
      <c r="J381" s="319" t="s">
        <v>446</v>
      </c>
      <c r="K381" s="1928" t="s">
        <v>4941</v>
      </c>
      <c r="L381" s="1929"/>
      <c r="M381" s="1929"/>
      <c r="N381" s="1930"/>
      <c r="O381" s="463"/>
      <c r="P381" s="464"/>
    </row>
    <row r="382" spans="1:16" ht="72.75" customHeight="1">
      <c r="A382" s="281"/>
      <c r="B382" s="190" t="s">
        <v>778</v>
      </c>
      <c r="C382" s="1414" t="s">
        <v>779</v>
      </c>
      <c r="D382" s="1414"/>
      <c r="E382" s="1414"/>
      <c r="F382" s="1414"/>
      <c r="G382" s="1415"/>
      <c r="H382" s="1574" t="s">
        <v>54</v>
      </c>
      <c r="I382" s="1575"/>
      <c r="J382" s="1756" t="s">
        <v>446</v>
      </c>
      <c r="K382" s="1928" t="s">
        <v>892</v>
      </c>
      <c r="L382" s="1929"/>
      <c r="M382" s="1929"/>
      <c r="N382" s="1930"/>
      <c r="O382" s="463"/>
      <c r="P382" s="464"/>
    </row>
    <row r="383" spans="1:16" ht="63.95" customHeight="1">
      <c r="A383" s="281"/>
      <c r="B383" s="190"/>
      <c r="C383" s="190" t="s">
        <v>561</v>
      </c>
      <c r="D383" s="1414" t="s">
        <v>780</v>
      </c>
      <c r="E383" s="1414"/>
      <c r="F383" s="1414"/>
      <c r="G383" s="1415"/>
      <c r="H383" s="1574" t="s">
        <v>53</v>
      </c>
      <c r="I383" s="1575"/>
      <c r="J383" s="1758"/>
      <c r="K383" s="1928" t="s">
        <v>4942</v>
      </c>
      <c r="L383" s="1929"/>
      <c r="M383" s="1929"/>
      <c r="N383" s="1930"/>
      <c r="O383" s="463"/>
      <c r="P383" s="464"/>
    </row>
    <row r="384" spans="1:16" ht="72.75" customHeight="1">
      <c r="A384" s="281"/>
      <c r="B384" s="190" t="s">
        <v>781</v>
      </c>
      <c r="C384" s="1414" t="s">
        <v>782</v>
      </c>
      <c r="D384" s="1414"/>
      <c r="E384" s="1414"/>
      <c r="F384" s="1414"/>
      <c r="G384" s="1415"/>
      <c r="H384" s="1867" t="s">
        <v>372</v>
      </c>
      <c r="I384" s="1869"/>
      <c r="J384" s="319" t="s">
        <v>446</v>
      </c>
      <c r="K384" s="1928" t="s">
        <v>4943</v>
      </c>
      <c r="L384" s="1929"/>
      <c r="M384" s="1929"/>
      <c r="N384" s="1930"/>
      <c r="O384" s="463"/>
      <c r="P384" s="464"/>
    </row>
    <row r="385" spans="1:16" ht="64.5" customHeight="1">
      <c r="A385" s="281"/>
      <c r="B385" s="190" t="s">
        <v>783</v>
      </c>
      <c r="C385" s="1414" t="s">
        <v>784</v>
      </c>
      <c r="D385" s="1414"/>
      <c r="E385" s="1414"/>
      <c r="F385" s="1414"/>
      <c r="G385" s="1415"/>
      <c r="H385" s="1937" t="s">
        <v>4944</v>
      </c>
      <c r="I385" s="1938"/>
      <c r="J385" s="319" t="s">
        <v>446</v>
      </c>
      <c r="K385" s="1928" t="s">
        <v>4945</v>
      </c>
      <c r="L385" s="1929"/>
      <c r="M385" s="1929"/>
      <c r="N385" s="1930"/>
      <c r="O385" s="463"/>
      <c r="P385" s="464"/>
    </row>
    <row r="386" spans="1:16" ht="63.75" customHeight="1">
      <c r="A386" s="281"/>
      <c r="B386" s="190" t="s">
        <v>785</v>
      </c>
      <c r="C386" s="1414" t="s">
        <v>786</v>
      </c>
      <c r="D386" s="1414"/>
      <c r="E386" s="1414"/>
      <c r="F386" s="1414"/>
      <c r="G386" s="1415"/>
      <c r="H386" s="1563" t="s">
        <v>4946</v>
      </c>
      <c r="I386" s="1564"/>
      <c r="J386" s="319" t="s">
        <v>446</v>
      </c>
      <c r="K386" s="1928" t="s">
        <v>4947</v>
      </c>
      <c r="L386" s="1929"/>
      <c r="M386" s="1929"/>
      <c r="N386" s="1930"/>
      <c r="O386" s="463"/>
      <c r="P386" s="464"/>
    </row>
    <row r="387" spans="1:16" ht="46.5" customHeight="1">
      <c r="A387" s="281"/>
      <c r="B387" s="190" t="s">
        <v>787</v>
      </c>
      <c r="C387" s="1414" t="s">
        <v>1371</v>
      </c>
      <c r="D387" s="1414"/>
      <c r="E387" s="1414"/>
      <c r="F387" s="1414"/>
      <c r="G387" s="1414"/>
      <c r="H387" s="1414"/>
      <c r="I387" s="1415"/>
      <c r="J387" s="1756" t="s">
        <v>446</v>
      </c>
      <c r="K387" s="2131"/>
      <c r="L387" s="2132"/>
      <c r="M387" s="2132"/>
      <c r="N387" s="2133"/>
      <c r="O387" s="463"/>
      <c r="P387" s="464"/>
    </row>
    <row r="388" spans="1:16" ht="30.75" customHeight="1">
      <c r="A388" s="281"/>
      <c r="B388" s="225"/>
      <c r="C388" s="225" t="s">
        <v>561</v>
      </c>
      <c r="D388" s="1414" t="s">
        <v>4948</v>
      </c>
      <c r="E388" s="1414"/>
      <c r="F388" s="1414"/>
      <c r="G388" s="1415"/>
      <c r="H388" s="1563" t="s">
        <v>1373</v>
      </c>
      <c r="I388" s="1564"/>
      <c r="J388" s="1757"/>
      <c r="K388" s="2134"/>
      <c r="L388" s="2135"/>
      <c r="M388" s="2135"/>
      <c r="N388" s="2136"/>
      <c r="O388" s="463"/>
      <c r="P388" s="464"/>
    </row>
    <row r="389" spans="1:16" ht="33" customHeight="1">
      <c r="A389" s="281"/>
      <c r="B389" s="225"/>
      <c r="C389" s="225" t="s">
        <v>790</v>
      </c>
      <c r="D389" s="1414" t="s">
        <v>4949</v>
      </c>
      <c r="E389" s="1414"/>
      <c r="F389" s="1414"/>
      <c r="G389" s="1415"/>
      <c r="H389" s="1563" t="s">
        <v>1373</v>
      </c>
      <c r="I389" s="1564"/>
      <c r="J389" s="1757"/>
      <c r="K389" s="2134"/>
      <c r="L389" s="2135"/>
      <c r="M389" s="2135"/>
      <c r="N389" s="2136"/>
      <c r="O389" s="463"/>
      <c r="P389" s="464"/>
    </row>
    <row r="390" spans="1:16" ht="31.5" customHeight="1">
      <c r="B390" s="1939" t="s">
        <v>791</v>
      </c>
      <c r="C390" s="1940"/>
      <c r="D390" s="1940"/>
      <c r="E390" s="1940"/>
      <c r="F390" s="1940"/>
      <c r="G390" s="1940"/>
      <c r="H390" s="1940"/>
      <c r="I390" s="1940"/>
      <c r="J390" s="1940"/>
      <c r="K390" s="1940"/>
      <c r="L390" s="1940"/>
      <c r="M390" s="1940"/>
      <c r="N390" s="1940"/>
      <c r="O390" s="1940"/>
      <c r="P390" s="465"/>
    </row>
    <row r="391" spans="1:16" ht="15"/>
    <row r="392" spans="1:16" ht="15"/>
  </sheetData>
  <protectedRanges>
    <protectedRange algorithmName="SHA-512" hashValue="Vy4WNnMLetCeG+ng9ui6x3+uqKOOyXkr9ydS0hpE1nBblJqWNCsRpMCB+kdhYYAjvYZVZFDOlkpNDEp6qTa4+w==" saltValue="f8i8fDNrQTExav3GvUuKAA==" spinCount="100000" sqref="J59:J65" name="Range1"/>
  </protectedRanges>
  <mergeCells count="883">
    <mergeCell ref="F1:N1"/>
    <mergeCell ref="F2:G2"/>
    <mergeCell ref="B4:N4"/>
    <mergeCell ref="J10:K10"/>
    <mergeCell ref="L10:N10"/>
    <mergeCell ref="C11:H11"/>
    <mergeCell ref="J11:K11"/>
    <mergeCell ref="L11:N11"/>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2"/>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49:E49"/>
    <mergeCell ref="G49:H49"/>
    <mergeCell ref="I49:J49"/>
    <mergeCell ref="K49:L49"/>
    <mergeCell ref="B50:P50"/>
    <mergeCell ref="C51:E51"/>
    <mergeCell ref="G51:H51"/>
    <mergeCell ref="I51:J51"/>
    <mergeCell ref="K51:L51"/>
    <mergeCell ref="C54:E54"/>
    <mergeCell ref="G54:H54"/>
    <mergeCell ref="I54:J54"/>
    <mergeCell ref="K54:L54"/>
    <mergeCell ref="L65:N65"/>
    <mergeCell ref="B58:N58"/>
    <mergeCell ref="C59:I59"/>
    <mergeCell ref="C55:E55"/>
    <mergeCell ref="G55:H55"/>
    <mergeCell ref="I55:J55"/>
    <mergeCell ref="K55:L55"/>
    <mergeCell ref="C52:E52"/>
    <mergeCell ref="G52:H52"/>
    <mergeCell ref="I52:J52"/>
    <mergeCell ref="K52:L52"/>
    <mergeCell ref="C53:E53"/>
    <mergeCell ref="G53:H53"/>
    <mergeCell ref="I53:J53"/>
    <mergeCell ref="K53:L53"/>
    <mergeCell ref="C56:E56"/>
    <mergeCell ref="G56:H56"/>
    <mergeCell ref="I56:J56"/>
    <mergeCell ref="K56:L56"/>
    <mergeCell ref="C57:E57"/>
    <mergeCell ref="G57:H57"/>
    <mergeCell ref="I57:J57"/>
    <mergeCell ref="K57:L57"/>
    <mergeCell ref="L62:N62"/>
    <mergeCell ref="L59:N59"/>
    <mergeCell ref="C66:J66"/>
    <mergeCell ref="K66:K71"/>
    <mergeCell ref="L66:N71"/>
    <mergeCell ref="O66:O71"/>
    <mergeCell ref="P66:P71"/>
    <mergeCell ref="C67:I67"/>
    <mergeCell ref="C68:I68"/>
    <mergeCell ref="C69:I69"/>
    <mergeCell ref="C70:I70"/>
    <mergeCell ref="C71:F71"/>
    <mergeCell ref="G71:J71"/>
    <mergeCell ref="O59:O65"/>
    <mergeCell ref="P59:P65"/>
    <mergeCell ref="C60:I60"/>
    <mergeCell ref="L60:N60"/>
    <mergeCell ref="C61:I61"/>
    <mergeCell ref="L61:N61"/>
    <mergeCell ref="C62:I62"/>
    <mergeCell ref="C63:I63"/>
    <mergeCell ref="L63:N63"/>
    <mergeCell ref="C64:I64"/>
    <mergeCell ref="L64:N64"/>
    <mergeCell ref="C65:I65"/>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P84:P89"/>
    <mergeCell ref="B85:E89"/>
    <mergeCell ref="F85:H85"/>
    <mergeCell ref="I85:J85"/>
    <mergeCell ref="K85:N85"/>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137"/>
    <mergeCell ref="B92:F93"/>
    <mergeCell ref="G92:N92"/>
    <mergeCell ref="K93:N93"/>
    <mergeCell ref="C94:J94"/>
    <mergeCell ref="K94:N96"/>
    <mergeCell ref="C95:F95"/>
    <mergeCell ref="C103:J103"/>
    <mergeCell ref="K103:N105"/>
    <mergeCell ref="C104:F104"/>
    <mergeCell ref="C105:F105"/>
    <mergeCell ref="C106:J106"/>
    <mergeCell ref="K106:N108"/>
    <mergeCell ref="C107:F107"/>
    <mergeCell ref="C108:F108"/>
    <mergeCell ref="C96:F96"/>
    <mergeCell ref="C97:J97"/>
    <mergeCell ref="K97:N99"/>
    <mergeCell ref="C98:F98"/>
    <mergeCell ref="C99:F99"/>
    <mergeCell ref="C100:J100"/>
    <mergeCell ref="K100:N102"/>
    <mergeCell ref="C101:F101"/>
    <mergeCell ref="C102:F102"/>
    <mergeCell ref="C115:J115"/>
    <mergeCell ref="K115:N117"/>
    <mergeCell ref="C116:F116"/>
    <mergeCell ref="C117:F117"/>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27:J127"/>
    <mergeCell ref="K127:N129"/>
    <mergeCell ref="C128:F128"/>
    <mergeCell ref="C129:F129"/>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J133"/>
    <mergeCell ref="K133:N136"/>
    <mergeCell ref="C134:D134"/>
    <mergeCell ref="E134:J134"/>
    <mergeCell ref="C135:F135"/>
    <mergeCell ref="C136:F136"/>
    <mergeCell ref="H143:J143"/>
    <mergeCell ref="C144:G144"/>
    <mergeCell ref="H144:J144"/>
    <mergeCell ref="C145:G145"/>
    <mergeCell ref="H145:J145"/>
    <mergeCell ref="O145:O146"/>
    <mergeCell ref="B140:P140"/>
    <mergeCell ref="C141:G141"/>
    <mergeCell ref="H141:J141"/>
    <mergeCell ref="K141:K148"/>
    <mergeCell ref="L141:N148"/>
    <mergeCell ref="O141:O144"/>
    <mergeCell ref="P141:P144"/>
    <mergeCell ref="C142:G142"/>
    <mergeCell ref="H142:J142"/>
    <mergeCell ref="C143:G143"/>
    <mergeCell ref="P145:P146"/>
    <mergeCell ref="C146:G146"/>
    <mergeCell ref="H146:J146"/>
    <mergeCell ref="C147:G147"/>
    <mergeCell ref="H147:J147"/>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D154:F154"/>
    <mergeCell ref="G154:I154"/>
    <mergeCell ref="J154:L154"/>
    <mergeCell ref="C155:F155"/>
    <mergeCell ref="G155:I155"/>
    <mergeCell ref="J155:L155"/>
    <mergeCell ref="M151:N151"/>
    <mergeCell ref="C152:F152"/>
    <mergeCell ref="G152:I152"/>
    <mergeCell ref="J152:L152"/>
    <mergeCell ref="M152:N152"/>
    <mergeCell ref="D153:F153"/>
    <mergeCell ref="G153:I153"/>
    <mergeCell ref="J153:L153"/>
    <mergeCell ref="M153:N153"/>
    <mergeCell ref="M155:N155"/>
    <mergeCell ref="C156:F156"/>
    <mergeCell ref="G156:I156"/>
    <mergeCell ref="J156:L156"/>
    <mergeCell ref="M156:N156"/>
    <mergeCell ref="C157:F157"/>
    <mergeCell ref="G157:I157"/>
    <mergeCell ref="J157:L157"/>
    <mergeCell ref="M157:N157"/>
    <mergeCell ref="C160:F160"/>
    <mergeCell ref="G160:I160"/>
    <mergeCell ref="J160:L160"/>
    <mergeCell ref="M160:N160"/>
    <mergeCell ref="C161:F161"/>
    <mergeCell ref="G161:I161"/>
    <mergeCell ref="J161:L161"/>
    <mergeCell ref="M161:N161"/>
    <mergeCell ref="C158:F158"/>
    <mergeCell ref="G158:I158"/>
    <mergeCell ref="J158:L158"/>
    <mergeCell ref="M158:N158"/>
    <mergeCell ref="C159:F159"/>
    <mergeCell ref="G159:I159"/>
    <mergeCell ref="J159:L159"/>
    <mergeCell ref="M159:N159"/>
    <mergeCell ref="C164:F164"/>
    <mergeCell ref="G164:I164"/>
    <mergeCell ref="J164:L164"/>
    <mergeCell ref="M164:N164"/>
    <mergeCell ref="C165:E165"/>
    <mergeCell ref="H165:I165"/>
    <mergeCell ref="J165:L165"/>
    <mergeCell ref="M165:N165"/>
    <mergeCell ref="C162:F162"/>
    <mergeCell ref="G162:I162"/>
    <mergeCell ref="J162:L162"/>
    <mergeCell ref="M162:N162"/>
    <mergeCell ref="C163:F163"/>
    <mergeCell ref="G163:I163"/>
    <mergeCell ref="J163:L163"/>
    <mergeCell ref="M163:N163"/>
    <mergeCell ref="B166:N166"/>
    <mergeCell ref="C167:E167"/>
    <mergeCell ref="G167:K167"/>
    <mergeCell ref="L167:N167"/>
    <mergeCell ref="O167:O178"/>
    <mergeCell ref="P167:P178"/>
    <mergeCell ref="C168:E168"/>
    <mergeCell ref="G168:K168"/>
    <mergeCell ref="L168:N168"/>
    <mergeCell ref="C169:E169"/>
    <mergeCell ref="C172:E172"/>
    <mergeCell ref="G172:K172"/>
    <mergeCell ref="L172:N172"/>
    <mergeCell ref="C173:E173"/>
    <mergeCell ref="G173:K173"/>
    <mergeCell ref="L173:N173"/>
    <mergeCell ref="G169:K169"/>
    <mergeCell ref="L169:N169"/>
    <mergeCell ref="C170:E170"/>
    <mergeCell ref="G170:K170"/>
    <mergeCell ref="L170:N170"/>
    <mergeCell ref="C171:E171"/>
    <mergeCell ref="G171:K171"/>
    <mergeCell ref="L171:N171"/>
    <mergeCell ref="C176:E176"/>
    <mergeCell ref="G176:K176"/>
    <mergeCell ref="L176:N176"/>
    <mergeCell ref="C177:E177"/>
    <mergeCell ref="G177:K177"/>
    <mergeCell ref="L177:N177"/>
    <mergeCell ref="C174:E174"/>
    <mergeCell ref="G174:K174"/>
    <mergeCell ref="L174:N174"/>
    <mergeCell ref="C175:E175"/>
    <mergeCell ref="G175:K175"/>
    <mergeCell ref="L175:N175"/>
    <mergeCell ref="C178:E178"/>
    <mergeCell ref="G178:K178"/>
    <mergeCell ref="L178:N178"/>
    <mergeCell ref="C179:E179"/>
    <mergeCell ref="G179:N179"/>
    <mergeCell ref="O179:O190"/>
    <mergeCell ref="G184:N184"/>
    <mergeCell ref="C185:E185"/>
    <mergeCell ref="G185:N185"/>
    <mergeCell ref="C186:E186"/>
    <mergeCell ref="G186:N186"/>
    <mergeCell ref="C187:E187"/>
    <mergeCell ref="G187:N187"/>
    <mergeCell ref="C188:E188"/>
    <mergeCell ref="G188:N188"/>
    <mergeCell ref="C189:E189"/>
    <mergeCell ref="G189:N189"/>
    <mergeCell ref="P179:P190"/>
    <mergeCell ref="C180:E180"/>
    <mergeCell ref="G180:N180"/>
    <mergeCell ref="C181:E181"/>
    <mergeCell ref="G181:N181"/>
    <mergeCell ref="C182:E182"/>
    <mergeCell ref="G182:N182"/>
    <mergeCell ref="C183:E183"/>
    <mergeCell ref="G183:N183"/>
    <mergeCell ref="C184:E184"/>
    <mergeCell ref="C190:E190"/>
    <mergeCell ref="G190:N190"/>
    <mergeCell ref="L191:N191"/>
    <mergeCell ref="O191:O202"/>
    <mergeCell ref="C195:E195"/>
    <mergeCell ref="G195:K195"/>
    <mergeCell ref="L195:N195"/>
    <mergeCell ref="C196:E196"/>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F259"/>
    <mergeCell ref="H259:N259"/>
    <mergeCell ref="C260:E260"/>
    <mergeCell ref="H260:N260"/>
    <mergeCell ref="O263:O267"/>
    <mergeCell ref="P263:P267"/>
    <mergeCell ref="C264:E264"/>
    <mergeCell ref="C265:E265"/>
    <mergeCell ref="C266:E266"/>
    <mergeCell ref="C267:E267"/>
    <mergeCell ref="C261:E261"/>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H341:I341"/>
    <mergeCell ref="J341:K341"/>
    <mergeCell ref="H328:I328"/>
    <mergeCell ref="C337:K337"/>
    <mergeCell ref="D338:I338"/>
    <mergeCell ref="J338:K338"/>
    <mergeCell ref="D339:I339"/>
    <mergeCell ref="J339:K339"/>
    <mergeCell ref="D340:G340"/>
    <mergeCell ref="H340:I340"/>
    <mergeCell ref="J340:K340"/>
    <mergeCell ref="D334:G334"/>
    <mergeCell ref="H334:I334"/>
    <mergeCell ref="J334:K334"/>
    <mergeCell ref="H335:I335"/>
    <mergeCell ref="J335:K335"/>
    <mergeCell ref="D336:I336"/>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C373:G373"/>
    <mergeCell ref="J373:N373"/>
    <mergeCell ref="C374:G374"/>
    <mergeCell ref="J374:N374"/>
    <mergeCell ref="O374:O37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B378:G378"/>
    <mergeCell ref="H378:N378"/>
    <mergeCell ref="O378:P378"/>
    <mergeCell ref="B379:P379"/>
    <mergeCell ref="C380:G380"/>
    <mergeCell ref="H380:I380"/>
    <mergeCell ref="K380:N380"/>
    <mergeCell ref="C376:G376"/>
    <mergeCell ref="H376:I376"/>
    <mergeCell ref="J376:J377"/>
    <mergeCell ref="K376:N377"/>
    <mergeCell ref="O376:O377"/>
    <mergeCell ref="P376:P377"/>
    <mergeCell ref="C377:G377"/>
    <mergeCell ref="H377:I377"/>
    <mergeCell ref="C384:G384"/>
    <mergeCell ref="H384:I384"/>
    <mergeCell ref="K384:N384"/>
    <mergeCell ref="C385:G385"/>
    <mergeCell ref="H385:I385"/>
    <mergeCell ref="K385:N385"/>
    <mergeCell ref="C381:G381"/>
    <mergeCell ref="H381:I381"/>
    <mergeCell ref="K381:N381"/>
    <mergeCell ref="C382:G382"/>
    <mergeCell ref="H382:I382"/>
    <mergeCell ref="J382:J383"/>
    <mergeCell ref="K382:N382"/>
    <mergeCell ref="D383:G383"/>
    <mergeCell ref="H383:I383"/>
    <mergeCell ref="K383:N383"/>
    <mergeCell ref="B390:O390"/>
    <mergeCell ref="C386:G386"/>
    <mergeCell ref="H386:I386"/>
    <mergeCell ref="K386:N386"/>
    <mergeCell ref="C387:I387"/>
    <mergeCell ref="J387:J389"/>
    <mergeCell ref="K387:N389"/>
    <mergeCell ref="D388:G388"/>
    <mergeCell ref="H388:I388"/>
    <mergeCell ref="D389:G389"/>
    <mergeCell ref="H389:I389"/>
  </mergeCells>
  <phoneticPr fontId="15" type="noConversion"/>
  <conditionalFormatting sqref="F73:F75">
    <cfRule type="containsBlanks" dxfId="3136" priority="187">
      <formula>LEN(TRIM(F73))=0</formula>
    </cfRule>
  </conditionalFormatting>
  <conditionalFormatting sqref="F77:F80">
    <cfRule type="containsBlanks" dxfId="3135" priority="154">
      <formula>LEN(TRIM(F77))=0</formula>
    </cfRule>
  </conditionalFormatting>
  <conditionalFormatting sqref="F180:F190">
    <cfRule type="containsBlanks" dxfId="3134" priority="188">
      <formula>LEN(TRIM(F180))=0</formula>
    </cfRule>
  </conditionalFormatting>
  <conditionalFormatting sqref="F192:F202">
    <cfRule type="containsBlanks" dxfId="3133" priority="4">
      <formula>LEN(TRIM(F192))=0</formula>
    </cfRule>
  </conditionalFormatting>
  <conditionalFormatting sqref="F257:F258">
    <cfRule type="containsBlanks" dxfId="3132" priority="193">
      <formula>LEN(TRIM(F257))=0</formula>
    </cfRule>
  </conditionalFormatting>
  <conditionalFormatting sqref="F260">
    <cfRule type="expression" dxfId="3131" priority="32">
      <formula>AND(F258="No",#REF!="No")</formula>
    </cfRule>
  </conditionalFormatting>
  <conditionalFormatting sqref="F260:F267">
    <cfRule type="containsBlanks" dxfId="3130" priority="192">
      <formula>LEN(TRIM(F260))=0</formula>
    </cfRule>
  </conditionalFormatting>
  <conditionalFormatting sqref="F261">
    <cfRule type="expression" dxfId="3129" priority="16">
      <formula>AND(F258="No",#REF!="No")</formula>
    </cfRule>
  </conditionalFormatting>
  <conditionalFormatting sqref="F262">
    <cfRule type="expression" dxfId="3128" priority="15">
      <formula>AND(F258="No",#REF!="No")</formula>
    </cfRule>
  </conditionalFormatting>
  <conditionalFormatting sqref="F264:F267">
    <cfRule type="expression" dxfId="3127" priority="57">
      <formula>$F$263="No"</formula>
    </cfRule>
  </conditionalFormatting>
  <conditionalFormatting sqref="F273:F277">
    <cfRule type="containsBlanks" dxfId="3126" priority="178">
      <formula>LEN(TRIM(F273))=0</formula>
    </cfRule>
  </conditionalFormatting>
  <conditionalFormatting sqref="F81:G81">
    <cfRule type="expression" dxfId="3125" priority="36">
      <formula>OR($F$80="No",$F$80="Don't know",$F$80="Not applicable")</formula>
    </cfRule>
  </conditionalFormatting>
  <conditionalFormatting sqref="F250:G250 F251 F252:G252 F253 F254:G254">
    <cfRule type="containsBlanks" dxfId="3124" priority="175">
      <formula>LEN(TRIM(F250))=0</formula>
    </cfRule>
  </conditionalFormatting>
  <conditionalFormatting sqref="F86:J86">
    <cfRule type="containsBlanks" dxfId="3123" priority="114">
      <formula>LEN(TRIM(F86))=0</formula>
    </cfRule>
  </conditionalFormatting>
  <conditionalFormatting sqref="F226:J226">
    <cfRule type="expression" dxfId="3122" priority="50">
      <formula>OR($H$225="No",$H$225="Don't know",$H$225="Not applicable (no fees)")</formula>
    </cfRule>
  </conditionalFormatting>
  <conditionalFormatting sqref="F228:J228">
    <cfRule type="expression" dxfId="3121" priority="49">
      <formula>$H$227="No"</formula>
    </cfRule>
  </conditionalFormatting>
  <conditionalFormatting sqref="F45:M45">
    <cfRule type="expression" dxfId="3120" priority="102">
      <formula>OR($I$42="No",$I$42="Don't know")</formula>
    </cfRule>
  </conditionalFormatting>
  <conditionalFormatting sqref="F47:M47 F45:M45 F52:M56">
    <cfRule type="containsBlanks" dxfId="3119" priority="123">
      <formula>LEN(TRIM(F45))=0</formula>
    </cfRule>
  </conditionalFormatting>
  <conditionalFormatting sqref="F47:M47">
    <cfRule type="expression" dxfId="3118" priority="103">
      <formula>OR($I$42="No",$I$42="Don't know")</formula>
    </cfRule>
  </conditionalFormatting>
  <conditionalFormatting sqref="F8:N8">
    <cfRule type="expression" dxfId="3117" priority="99">
      <formula>OR($I$6="No",$I$6="Don't know")</formula>
    </cfRule>
    <cfRule type="containsBlanks" dxfId="3116" priority="213">
      <formula>LEN(TRIM(F8))=0</formula>
    </cfRule>
    <cfRule type="expression" dxfId="3115" priority="217">
      <formula>$N$13="No"</formula>
    </cfRule>
    <cfRule type="expression" dxfId="3114" priority="218">
      <formula>$N$13="Not applicable"</formula>
    </cfRule>
    <cfRule type="expression" dxfId="3113" priority="219">
      <formula>$N$13="Don't know"</formula>
    </cfRule>
  </conditionalFormatting>
  <conditionalFormatting sqref="F86:N89">
    <cfRule type="expression" dxfId="3112" priority="96">
      <formula>OR($H$84="No",$H$84="Don't know")</formula>
    </cfRule>
  </conditionalFormatting>
  <conditionalFormatting sqref="G38">
    <cfRule type="containsBlanks" dxfId="3111" priority="14">
      <formula>LEN(TRIM(G38))=0</formula>
    </cfRule>
  </conditionalFormatting>
  <conditionalFormatting sqref="G39">
    <cfRule type="expression" dxfId="3110" priority="112">
      <formula>OR($J$35="No",$J$35="Don't know")</formula>
    </cfRule>
    <cfRule type="expression" dxfId="3109" priority="113">
      <formula>$J$35="No"</formula>
    </cfRule>
  </conditionalFormatting>
  <conditionalFormatting sqref="G139">
    <cfRule type="containsBlanks" dxfId="3108" priority="209">
      <formula>LEN(TRIM(G139))=0</formula>
    </cfRule>
  </conditionalFormatting>
  <conditionalFormatting sqref="G154:G164">
    <cfRule type="containsBlanks" dxfId="3107" priority="91">
      <formula>LEN(TRIM(G154))=0</formula>
    </cfRule>
  </conditionalFormatting>
  <conditionalFormatting sqref="G256">
    <cfRule type="containsBlanks" dxfId="3106" priority="174">
      <formula>LEN(TRIM(G256))=0</formula>
    </cfRule>
  </conditionalFormatting>
  <conditionalFormatting sqref="G271 F273:G277">
    <cfRule type="expression" dxfId="3105" priority="56">
      <formula>OR($G$269="No",$G$269="Don't know")</formula>
    </cfRule>
  </conditionalFormatting>
  <conditionalFormatting sqref="G271 G269">
    <cfRule type="containsBlanks" dxfId="3104" priority="177">
      <formula>LEN(TRIM(G269))=0</formula>
    </cfRule>
  </conditionalFormatting>
  <conditionalFormatting sqref="G151:I151">
    <cfRule type="expression" dxfId="3103" priority="95">
      <formula>OR($I$94="No",$I$94="Don't know")</formula>
    </cfRule>
  </conditionalFormatting>
  <conditionalFormatting sqref="G152:I152">
    <cfRule type="expression" dxfId="3102" priority="93">
      <formula>OR($I$97="No",$I$97="Don't know")</formula>
    </cfRule>
  </conditionalFormatting>
  <conditionalFormatting sqref="G153:I154">
    <cfRule type="expression" dxfId="3101" priority="90">
      <formula>OR($I$100="No",$I$100="Don't know")</formula>
    </cfRule>
  </conditionalFormatting>
  <conditionalFormatting sqref="G155:I155">
    <cfRule type="expression" dxfId="3100" priority="87">
      <formula>OR($I$103="No",$I$103="Don't know")</formula>
    </cfRule>
  </conditionalFormatting>
  <conditionalFormatting sqref="G156:I156">
    <cfRule type="expression" dxfId="3099" priority="85">
      <formula>OR($I$106="No",$I$106="Don't know")</formula>
    </cfRule>
  </conditionalFormatting>
  <conditionalFormatting sqref="G157:I157">
    <cfRule type="expression" dxfId="3098" priority="83">
      <formula>OR($I$109="No",$I$109="Don't know")</formula>
    </cfRule>
  </conditionalFormatting>
  <conditionalFormatting sqref="G158:I158">
    <cfRule type="expression" dxfId="3097" priority="81">
      <formula>OR($I$112="No",$I$112="Don't know")</formula>
    </cfRule>
  </conditionalFormatting>
  <conditionalFormatting sqref="G159:I159">
    <cfRule type="expression" dxfId="3096" priority="79">
      <formula>OR($I$115="No",$I$115="Don't know")</formula>
    </cfRule>
  </conditionalFormatting>
  <conditionalFormatting sqref="G160:I160">
    <cfRule type="expression" dxfId="3095" priority="77">
      <formula>OR($I$118="No",$I$118="Don't know")</formula>
    </cfRule>
  </conditionalFormatting>
  <conditionalFormatting sqref="G161:I161">
    <cfRule type="expression" dxfId="3094" priority="75">
      <formula>OR($I$121="No",$I$121="Don't know")</formula>
    </cfRule>
  </conditionalFormatting>
  <conditionalFormatting sqref="G162:I162">
    <cfRule type="expression" dxfId="3093" priority="73">
      <formula>OR($I$124="No",$I$124="Don't know")</formula>
    </cfRule>
  </conditionalFormatting>
  <conditionalFormatting sqref="G163:I163">
    <cfRule type="expression" dxfId="3092" priority="70">
      <formula>OR($I$127="No",$I$127="Don't know")</formula>
    </cfRule>
  </conditionalFormatting>
  <conditionalFormatting sqref="G164:I164">
    <cfRule type="expression" dxfId="3091" priority="69">
      <formula>OR($I$130="No",$I$130="Don't know")</formula>
    </cfRule>
  </conditionalFormatting>
  <conditionalFormatting sqref="G71:J71 F73:G75 F77:G81">
    <cfRule type="expression" dxfId="3090" priority="37">
      <formula>($J$59=0)</formula>
    </cfRule>
  </conditionalFormatting>
  <conditionalFormatting sqref="G71:J71">
    <cfRule type="expression" dxfId="3089" priority="39">
      <formula>OR($J$70="No",$J$70="Don't know",$J$70="Not applicable")</formula>
    </cfRule>
    <cfRule type="containsBlanks" dxfId="3088" priority="176">
      <formula>LEN(TRIM(G71))=0</formula>
    </cfRule>
  </conditionalFormatting>
  <conditionalFormatting sqref="G95:J96">
    <cfRule type="containsBlanks" dxfId="3087" priority="34">
      <formula>LEN(TRIM(G95))=0</formula>
    </cfRule>
  </conditionalFormatting>
  <conditionalFormatting sqref="G98:J99">
    <cfRule type="containsBlanks" dxfId="3086" priority="30">
      <formula>LEN(TRIM(G98))=0</formula>
    </cfRule>
  </conditionalFormatting>
  <conditionalFormatting sqref="G101:J102">
    <cfRule type="containsBlanks" dxfId="3085" priority="13">
      <formula>LEN(TRIM(G101))=0</formula>
    </cfRule>
  </conditionalFormatting>
  <conditionalFormatting sqref="G104:J105">
    <cfRule type="containsBlanks" dxfId="3084" priority="12">
      <formula>LEN(TRIM(G104))=0</formula>
    </cfRule>
  </conditionalFormatting>
  <conditionalFormatting sqref="G107:J108">
    <cfRule type="containsBlanks" dxfId="3083" priority="11">
      <formula>LEN(TRIM(G107))=0</formula>
    </cfRule>
  </conditionalFormatting>
  <conditionalFormatting sqref="G110:J111">
    <cfRule type="containsBlanks" dxfId="3082" priority="10">
      <formula>LEN(TRIM(G110))=0</formula>
    </cfRule>
  </conditionalFormatting>
  <conditionalFormatting sqref="G113:J114">
    <cfRule type="containsBlanks" dxfId="3081" priority="9">
      <formula>LEN(TRIM(G113))=0</formula>
    </cfRule>
  </conditionalFormatting>
  <conditionalFormatting sqref="G116:J117">
    <cfRule type="containsBlanks" dxfId="3080" priority="8">
      <formula>LEN(TRIM(G116))=0</formula>
    </cfRule>
  </conditionalFormatting>
  <conditionalFormatting sqref="G119:J120">
    <cfRule type="containsBlanks" dxfId="3079" priority="7">
      <formula>LEN(TRIM(G119))=0</formula>
    </cfRule>
  </conditionalFormatting>
  <conditionalFormatting sqref="G122:J123">
    <cfRule type="containsBlanks" dxfId="3078" priority="6">
      <formula>LEN(TRIM(G122))=0</formula>
    </cfRule>
  </conditionalFormatting>
  <conditionalFormatting sqref="G125:J126">
    <cfRule type="containsBlanks" dxfId="3077" priority="5">
      <formula>LEN(TRIM(G125))=0</formula>
    </cfRule>
  </conditionalFormatting>
  <conditionalFormatting sqref="G128:J129">
    <cfRule type="containsBlanks" dxfId="3076" priority="2">
      <formula>LEN(TRIM(G128))=0</formula>
    </cfRule>
  </conditionalFormatting>
  <conditionalFormatting sqref="G131:J132">
    <cfRule type="containsBlanks" dxfId="3075" priority="29">
      <formula>LEN(TRIM(G131))=0</formula>
    </cfRule>
  </conditionalFormatting>
  <conditionalFormatting sqref="G168:K178">
    <cfRule type="expression" dxfId="3074" priority="64">
      <formula>OR($F168="No",$F168="Don't know")</formula>
    </cfRule>
  </conditionalFormatting>
  <conditionalFormatting sqref="G180:N190">
    <cfRule type="expression" dxfId="3073" priority="63">
      <formula>OR($F180="No",$F180="Don't know")</formula>
    </cfRule>
  </conditionalFormatting>
  <conditionalFormatting sqref="G192:N202">
    <cfRule type="expression" dxfId="3072" priority="62">
      <formula>OR($F192="No",$F192="Don't know")</formula>
    </cfRule>
  </conditionalFormatting>
  <conditionalFormatting sqref="G204:N214">
    <cfRule type="expression" dxfId="3071" priority="61">
      <formula>OR($F204="No",$F204="Don't know")</formula>
    </cfRule>
  </conditionalFormatting>
  <conditionalFormatting sqref="H141:H144">
    <cfRule type="expression" dxfId="3070" priority="124">
      <formula>#REF!="Don't know"</formula>
    </cfRule>
    <cfRule type="expression" dxfId="3069" priority="125">
      <formula>#REF!="No"</formula>
    </cfRule>
  </conditionalFormatting>
  <conditionalFormatting sqref="H141:H145">
    <cfRule type="containsBlanks" dxfId="3068" priority="126">
      <formula>LEN(TRIM(H141))=0</formula>
    </cfRule>
  </conditionalFormatting>
  <conditionalFormatting sqref="H145">
    <cfRule type="expression" dxfId="3067" priority="202">
      <formula>#REF!="Don't know"</formula>
    </cfRule>
    <cfRule type="expression" dxfId="3066" priority="203">
      <formula>#REF!="No"</formula>
    </cfRule>
  </conditionalFormatting>
  <conditionalFormatting sqref="H147 K141">
    <cfRule type="expression" dxfId="3065" priority="205">
      <formula>#REF!="Don't know"</formula>
    </cfRule>
    <cfRule type="expression" dxfId="3064" priority="206">
      <formula>#REF!="No"</formula>
    </cfRule>
  </conditionalFormatting>
  <conditionalFormatting sqref="H147">
    <cfRule type="containsBlanks" dxfId="3063" priority="204">
      <formula>LEN(TRIM(H147))=0</formula>
    </cfRule>
  </conditionalFormatting>
  <conditionalFormatting sqref="H215">
    <cfRule type="containsBlanks" dxfId="3062" priority="181">
      <formula>LEN(TRIM(H215))=0</formula>
    </cfRule>
    <cfRule type="expression" dxfId="3061" priority="182">
      <formula>#REF!="Don't know"</formula>
    </cfRule>
    <cfRule type="expression" dxfId="3060" priority="183">
      <formula>#REF!="No"</formula>
    </cfRule>
  </conditionalFormatting>
  <conditionalFormatting sqref="H217:H220">
    <cfRule type="containsBlanks" dxfId="3059" priority="184">
      <formula>LEN(TRIM(H217))=0</formula>
    </cfRule>
    <cfRule type="expression" dxfId="3058" priority="185">
      <formula>$H$148="Don't know"</formula>
    </cfRule>
    <cfRule type="expression" dxfId="3057" priority="186">
      <formula>$H$148="no"</formula>
    </cfRule>
  </conditionalFormatting>
  <conditionalFormatting sqref="H223:H225">
    <cfRule type="containsBlanks" dxfId="3056" priority="153">
      <formula>LEN(TRIM(H223))=0</formula>
    </cfRule>
  </conditionalFormatting>
  <conditionalFormatting sqref="H227">
    <cfRule type="containsBlanks" dxfId="3055" priority="152">
      <formula>LEN(TRIM(H227))=0</formula>
    </cfRule>
  </conditionalFormatting>
  <conditionalFormatting sqref="H315">
    <cfRule type="expression" dxfId="3054" priority="31">
      <formula>H314 = "No"</formula>
    </cfRule>
  </conditionalFormatting>
  <conditionalFormatting sqref="H317:H318">
    <cfRule type="containsBlanks" dxfId="3053" priority="198">
      <formula>LEN(TRIM(H317))=0</formula>
    </cfRule>
  </conditionalFormatting>
  <conditionalFormatting sqref="H320">
    <cfRule type="containsBlanks" dxfId="3052" priority="194">
      <formula>LEN(TRIM(H320))=0</formula>
    </cfRule>
  </conditionalFormatting>
  <conditionalFormatting sqref="H373:H374">
    <cfRule type="containsBlanks" dxfId="3051" priority="163">
      <formula>LEN(TRIM(H373))=0</formula>
    </cfRule>
  </conditionalFormatting>
  <conditionalFormatting sqref="H377 H376:I376">
    <cfRule type="containsBlanks" dxfId="3050" priority="179">
      <formula>LEN(TRIM(H376))=0</formula>
    </cfRule>
  </conditionalFormatting>
  <conditionalFormatting sqref="H380:H386">
    <cfRule type="containsBlanks" dxfId="3049" priority="41">
      <formula>LEN(TRIM(H380))=0</formula>
    </cfRule>
    <cfRule type="containsBlanks" priority="42">
      <formula>LEN(TRIM(H380))=0</formula>
    </cfRule>
  </conditionalFormatting>
  <conditionalFormatting sqref="H388:H389">
    <cfRule type="containsBlanks" dxfId="3048" priority="43">
      <formula>LEN(TRIM(H388))=0</formula>
    </cfRule>
    <cfRule type="containsBlanks" priority="44">
      <formula>LEN(TRIM(H388))=0</formula>
    </cfRule>
  </conditionalFormatting>
  <conditionalFormatting sqref="H376:I376 H377">
    <cfRule type="containsBlanks" priority="180">
      <formula>LEN(TRIM(H376))=0</formula>
    </cfRule>
  </conditionalFormatting>
  <conditionalFormatting sqref="H377:I377">
    <cfRule type="expression" dxfId="3047" priority="35">
      <formula>OR($H$376="No PSE plan started/developed",$H$376="Don't know",$H$376="Yes PSE plan but no FP/RH component")</formula>
    </cfRule>
  </conditionalFormatting>
  <conditionalFormatting sqref="H381:I381">
    <cfRule type="expression" dxfId="3046" priority="40">
      <formula>OR($H$380="No",$H$380="Don't know")</formula>
    </cfRule>
  </conditionalFormatting>
  <conditionalFormatting sqref="H38:J39">
    <cfRule type="expression" dxfId="3045" priority="97">
      <formula>OR($J$35="No",$J$35="Don't know")</formula>
    </cfRule>
  </conditionalFormatting>
  <conditionalFormatting sqref="H141:J144">
    <cfRule type="expression" dxfId="3044" priority="100">
      <formula>OR($G$139="No",$G$139="Don't know")</formula>
    </cfRule>
  </conditionalFormatting>
  <conditionalFormatting sqref="H146:J146">
    <cfRule type="expression" dxfId="3043" priority="67">
      <formula>OR($H$145="No",$H$145="Don't know")</formula>
    </cfRule>
  </conditionalFormatting>
  <conditionalFormatting sqref="H148:J148">
    <cfRule type="expression" dxfId="3042" priority="66">
      <formula>OR($H$147="No",$H$147="Don't know")</formula>
    </cfRule>
  </conditionalFormatting>
  <conditionalFormatting sqref="H217:J221">
    <cfRule type="expression" dxfId="3041" priority="60">
      <formula>OR($H$215="No",$H$215="Don't know")</formula>
    </cfRule>
  </conditionalFormatting>
  <conditionalFormatting sqref="H225:J225">
    <cfRule type="expression" dxfId="3040" priority="59">
      <formula>AND($H$223="No",$H$224="No")</formula>
    </cfRule>
  </conditionalFormatting>
  <conditionalFormatting sqref="H230:J231">
    <cfRule type="expression" dxfId="3039" priority="1">
      <formula>OR($H$230="No","Don't know")</formula>
    </cfRule>
    <cfRule type="expression" dxfId="3038" priority="58">
      <formula>AND($H$223="No",$H$224="No")</formula>
    </cfRule>
  </conditionalFormatting>
  <conditionalFormatting sqref="H306:J306">
    <cfRule type="expression" dxfId="3037" priority="54">
      <formula>OR($H$305="No",$H$305="Don't know")</formula>
    </cfRule>
  </conditionalFormatting>
  <conditionalFormatting sqref="H307:J307">
    <cfRule type="expression" dxfId="3036" priority="55">
      <formula>OR($H$306="No",$H$306="Don't know",$H$305="No",$H$305="Don't know")</formula>
    </cfRule>
  </conditionalFormatting>
  <conditionalFormatting sqref="H315:J315">
    <cfRule type="containsBlanks" dxfId="3035" priority="160">
      <formula>LEN(TRIM(H315))=0</formula>
    </cfRule>
  </conditionalFormatting>
  <conditionalFormatting sqref="H319:J319">
    <cfRule type="expression" dxfId="3034" priority="53">
      <formula>OR($H$318="No",$H$318="Don't know")</formula>
    </cfRule>
    <cfRule type="containsBlanks" dxfId="3033" priority="159">
      <formula>LEN(TRIM(H319))=0</formula>
    </cfRule>
  </conditionalFormatting>
  <conditionalFormatting sqref="H321:J321">
    <cfRule type="expression" dxfId="3032" priority="52">
      <formula>OR($H$320="No",$H$320="Don't know",$H$320="Not applicable")</formula>
    </cfRule>
  </conditionalFormatting>
  <conditionalFormatting sqref="H322:J322">
    <cfRule type="expression" dxfId="3031" priority="51">
      <formula>$H$320="Yes"</formula>
    </cfRule>
    <cfRule type="containsBlanks" dxfId="3030" priority="158">
      <formula>LEN(TRIM(H322))=0</formula>
    </cfRule>
  </conditionalFormatting>
  <conditionalFormatting sqref="H375:N375">
    <cfRule type="expression" dxfId="3029" priority="47">
      <formula>OR($H$374="No",$H$374="Don't know")</formula>
    </cfRule>
  </conditionalFormatting>
  <conditionalFormatting sqref="I6">
    <cfRule type="expression" dxfId="3028" priority="148">
      <formula>$N$13="No"</formula>
    </cfRule>
    <cfRule type="expression" dxfId="3027" priority="149">
      <formula>$N$13="Not applicable"</formula>
    </cfRule>
    <cfRule type="expression" dxfId="3026" priority="150">
      <formula>$N$13="Don't know"</formula>
    </cfRule>
    <cfRule type="containsBlanks" dxfId="3025" priority="151">
      <formula>LEN(TRIM(I6))=0</formula>
    </cfRule>
  </conditionalFormatting>
  <conditionalFormatting sqref="I10:I12">
    <cfRule type="expression" dxfId="3024" priority="111">
      <formula>$I$6="No"</formula>
    </cfRule>
  </conditionalFormatting>
  <conditionalFormatting sqref="I10:I18">
    <cfRule type="containsBlanks" dxfId="3023" priority="144">
      <formula>LEN(TRIM(I10))=0</formula>
    </cfRule>
    <cfRule type="expression" dxfId="3022" priority="145">
      <formula>$N$13="No"</formula>
    </cfRule>
    <cfRule type="expression" dxfId="3021" priority="146">
      <formula>$N$13="Not applicable"</formula>
    </cfRule>
    <cfRule type="expression" dxfId="3020" priority="147">
      <formula>$N$13="Don't know"</formula>
    </cfRule>
  </conditionalFormatting>
  <conditionalFormatting sqref="I10:I23">
    <cfRule type="expression" dxfId="3019" priority="104">
      <formula>OR($I$6="No",$I$6="Don't know")</formula>
    </cfRule>
  </conditionalFormatting>
  <conditionalFormatting sqref="I19:I23">
    <cfRule type="expression" dxfId="3018" priority="105">
      <formula>$I$6="No"</formula>
    </cfRule>
    <cfRule type="containsBlanks" dxfId="3017" priority="106">
      <formula>LEN(TRIM(I19))=0</formula>
    </cfRule>
    <cfRule type="expression" dxfId="3016" priority="107">
      <formula>$N$13="No"</formula>
    </cfRule>
    <cfRule type="expression" dxfId="3015" priority="108">
      <formula>$N$13="Not applicable"</formula>
    </cfRule>
    <cfRule type="expression" dxfId="3014" priority="109">
      <formula>$N$13="Don't know"</formula>
    </cfRule>
  </conditionalFormatting>
  <conditionalFormatting sqref="I42">
    <cfRule type="containsBlanks" dxfId="3013" priority="195">
      <formula>LEN(TRIM(I42))=0</formula>
    </cfRule>
  </conditionalFormatting>
  <conditionalFormatting sqref="I38:J39">
    <cfRule type="containsBlanks" dxfId="3012" priority="211">
      <formula>LEN(TRIM(I38))=0</formula>
    </cfRule>
  </conditionalFormatting>
  <conditionalFormatting sqref="J25:J28">
    <cfRule type="containsBlanks" dxfId="3011" priority="46">
      <formula>LEN(TRIM(J25))=0</formula>
    </cfRule>
  </conditionalFormatting>
  <conditionalFormatting sqref="J33">
    <cfRule type="containsBlanks" dxfId="3010" priority="208">
      <formula>LEN(TRIM(J33))=0</formula>
    </cfRule>
  </conditionalFormatting>
  <conditionalFormatting sqref="J35">
    <cfRule type="containsBlanks" dxfId="3009" priority="207">
      <formula>LEN(TRIM(J35))=0</formula>
    </cfRule>
  </conditionalFormatting>
  <conditionalFormatting sqref="J67:J70">
    <cfRule type="expression" dxfId="3008" priority="38">
      <formula>($J$59=0)</formula>
    </cfRule>
    <cfRule type="containsBlanks" dxfId="3007" priority="172">
      <formula>LEN(TRIM(J67))=0</formula>
    </cfRule>
  </conditionalFormatting>
  <conditionalFormatting sqref="J154:J164">
    <cfRule type="containsBlanks" dxfId="3006" priority="89">
      <formula>LEN(TRIM(J154))=0</formula>
    </cfRule>
  </conditionalFormatting>
  <conditionalFormatting sqref="J326:J327">
    <cfRule type="containsBlanks" dxfId="3005" priority="173">
      <formula>LEN(TRIM(J326))=0</formula>
    </cfRule>
  </conditionalFormatting>
  <conditionalFormatting sqref="J330">
    <cfRule type="containsBlanks" dxfId="3004" priority="171">
      <formula>LEN(TRIM(J330))=0</formula>
    </cfRule>
  </conditionalFormatting>
  <conditionalFormatting sqref="J332:J333">
    <cfRule type="containsBlanks" dxfId="3003" priority="134">
      <formula>LEN(TRIM(J332))=0</formula>
    </cfRule>
  </conditionalFormatting>
  <conditionalFormatting sqref="J336">
    <cfRule type="containsBlanks" dxfId="3002" priority="170">
      <formula>LEN(TRIM(J336))=0</formula>
    </cfRule>
  </conditionalFormatting>
  <conditionalFormatting sqref="J338:J339">
    <cfRule type="containsBlanks" dxfId="3001" priority="155">
      <formula>LEN(TRIM(J338))=0</formula>
    </cfRule>
  </conditionalFormatting>
  <conditionalFormatting sqref="J342">
    <cfRule type="containsBlanks" dxfId="3000" priority="169">
      <formula>LEN(TRIM(J342))=0</formula>
    </cfRule>
  </conditionalFormatting>
  <conditionalFormatting sqref="J344:J345">
    <cfRule type="containsBlanks" dxfId="2999" priority="133">
      <formula>LEN(TRIM(J344))=0</formula>
    </cfRule>
  </conditionalFormatting>
  <conditionalFormatting sqref="J348">
    <cfRule type="containsBlanks" dxfId="2998" priority="168">
      <formula>LEN(TRIM(J348))=0</formula>
    </cfRule>
  </conditionalFormatting>
  <conditionalFormatting sqref="J350:J351">
    <cfRule type="containsBlanks" dxfId="2997" priority="132">
      <formula>LEN(TRIM(J350))=0</formula>
    </cfRule>
  </conditionalFormatting>
  <conditionalFormatting sqref="J354">
    <cfRule type="containsBlanks" dxfId="2996" priority="161">
      <formula>LEN(TRIM(J354))=0</formula>
    </cfRule>
  </conditionalFormatting>
  <conditionalFormatting sqref="J356:J357">
    <cfRule type="containsBlanks" dxfId="2995" priority="131">
      <formula>LEN(TRIM(J356))=0</formula>
    </cfRule>
  </conditionalFormatting>
  <conditionalFormatting sqref="J360">
    <cfRule type="containsBlanks" dxfId="2994" priority="167">
      <formula>LEN(TRIM(J360))=0</formula>
    </cfRule>
  </conditionalFormatting>
  <conditionalFormatting sqref="J362:J363">
    <cfRule type="containsBlanks" dxfId="2993" priority="130">
      <formula>LEN(TRIM(J362))=0</formula>
    </cfRule>
  </conditionalFormatting>
  <conditionalFormatting sqref="J366">
    <cfRule type="containsBlanks" dxfId="2992" priority="166">
      <formula>LEN(TRIM(J366))=0</formula>
    </cfRule>
  </conditionalFormatting>
  <conditionalFormatting sqref="J368:J369">
    <cfRule type="containsBlanks" dxfId="2991" priority="129">
      <formula>LEN(TRIM(J368))=0</formula>
    </cfRule>
  </conditionalFormatting>
  <conditionalFormatting sqref="J372">
    <cfRule type="containsBlanks" dxfId="2990" priority="165">
      <formula>LEN(TRIM(J372))=0</formula>
    </cfRule>
  </conditionalFormatting>
  <conditionalFormatting sqref="J151:L151">
    <cfRule type="expression" dxfId="2989" priority="94">
      <formula>OR($G$94="No",$G$94="Don't know")</formula>
    </cfRule>
  </conditionalFormatting>
  <conditionalFormatting sqref="J152:L152">
    <cfRule type="expression" dxfId="2988" priority="92">
      <formula>OR($G$97="No",$G$97="Don't know")</formula>
    </cfRule>
  </conditionalFormatting>
  <conditionalFormatting sqref="J153:L154">
    <cfRule type="expression" dxfId="2987" priority="88">
      <formula>OR($G$100="No",$G$100="Don't know")</formula>
    </cfRule>
  </conditionalFormatting>
  <conditionalFormatting sqref="J155:L155">
    <cfRule type="expression" dxfId="2986" priority="86">
      <formula>OR($G$103="No",$G$103="Don't know")</formula>
    </cfRule>
  </conditionalFormatting>
  <conditionalFormatting sqref="J156:L156">
    <cfRule type="expression" dxfId="2985" priority="84">
      <formula>OR($G$106="No",$G$106="Don't know")</formula>
    </cfRule>
  </conditionalFormatting>
  <conditionalFormatting sqref="J157:L157">
    <cfRule type="expression" dxfId="2984" priority="82">
      <formula>OR($G$109="No",$G$109="Don't know")</formula>
    </cfRule>
  </conditionalFormatting>
  <conditionalFormatting sqref="J158:L158">
    <cfRule type="expression" dxfId="2983" priority="80">
      <formula>OR($G$112="No",$G$112="Don't know")</formula>
    </cfRule>
  </conditionalFormatting>
  <conditionalFormatting sqref="J159:L159">
    <cfRule type="expression" dxfId="2982" priority="78">
      <formula>OR($G$115="No",$G$115="Don't know")</formula>
    </cfRule>
  </conditionalFormatting>
  <conditionalFormatting sqref="J160:L160">
    <cfRule type="expression" dxfId="2981" priority="76">
      <formula>OR($G$118="No",$G$118="Don't know")</formula>
    </cfRule>
  </conditionalFormatting>
  <conditionalFormatting sqref="J161:L161">
    <cfRule type="expression" dxfId="2980" priority="74">
      <formula>OR($G$121="No",$G$121="Don't know")</formula>
    </cfRule>
  </conditionalFormatting>
  <conditionalFormatting sqref="J162:L162">
    <cfRule type="expression" dxfId="2979" priority="72">
      <formula>OR($G$124="No",$G$124="Don't know")</formula>
    </cfRule>
  </conditionalFormatting>
  <conditionalFormatting sqref="J163:L163">
    <cfRule type="expression" dxfId="2978" priority="71">
      <formula>OR($G$127="No",$G$127="Don't know")</formula>
    </cfRule>
  </conditionalFormatting>
  <conditionalFormatting sqref="J164:L164">
    <cfRule type="expression" dxfId="2977" priority="68">
      <formula>OR($G$130="No",$G$130="Don't know")</formula>
    </cfRule>
  </conditionalFormatting>
  <conditionalFormatting sqref="J139:N139">
    <cfRule type="expression" dxfId="2976" priority="101">
      <formula>OR($G$139="No",$G$139="Don't know")</formula>
    </cfRule>
  </conditionalFormatting>
  <conditionalFormatting sqref="K94">
    <cfRule type="expression" dxfId="2975" priority="33">
      <formula>OR($H$84="No",$H$84="Don't know")</formula>
    </cfRule>
  </conditionalFormatting>
  <conditionalFormatting sqref="K97">
    <cfRule type="expression" dxfId="2974" priority="28">
      <formula>OR($H$84="No",$H$84="Don't know")</formula>
    </cfRule>
  </conditionalFormatting>
  <conditionalFormatting sqref="K100">
    <cfRule type="expression" dxfId="2973" priority="27">
      <formula>OR($H$84="No",$H$84="Don't know")</formula>
    </cfRule>
  </conditionalFormatting>
  <conditionalFormatting sqref="K103">
    <cfRule type="expression" dxfId="2972" priority="26">
      <formula>OR($H$84="No",$H$84="Don't know")</formula>
    </cfRule>
  </conditionalFormatting>
  <conditionalFormatting sqref="K106">
    <cfRule type="expression" dxfId="2971" priority="25">
      <formula>OR($H$84="No",$H$84="Don't know")</formula>
    </cfRule>
  </conditionalFormatting>
  <conditionalFormatting sqref="K109">
    <cfRule type="expression" dxfId="2970" priority="24">
      <formula>OR($H$84="No",$H$84="Don't know")</formula>
    </cfRule>
  </conditionalFormatting>
  <conditionalFormatting sqref="K112">
    <cfRule type="expression" dxfId="2969" priority="23">
      <formula>OR($H$84="No",$H$84="Don't know")</formula>
    </cfRule>
  </conditionalFormatting>
  <conditionalFormatting sqref="K115">
    <cfRule type="expression" dxfId="2968" priority="22">
      <formula>OR($H$84="No",$H$84="Don't know")</formula>
    </cfRule>
  </conditionalFormatting>
  <conditionalFormatting sqref="K118">
    <cfRule type="expression" dxfId="2967" priority="21">
      <formula>OR($H$84="No",$H$84="Don't know")</formula>
    </cfRule>
  </conditionalFormatting>
  <conditionalFormatting sqref="K121">
    <cfRule type="expression" dxfId="2966" priority="20">
      <formula>OR($H$84="No",$H$84="Don't know")</formula>
    </cfRule>
  </conditionalFormatting>
  <conditionalFormatting sqref="K124">
    <cfRule type="expression" dxfId="2965" priority="19">
      <formula>OR($H$84="No",$H$84="Don't know")</formula>
    </cfRule>
  </conditionalFormatting>
  <conditionalFormatting sqref="K127">
    <cfRule type="expression" dxfId="2964" priority="18">
      <formula>OR($H$84="No",$H$84="Don't know")</formula>
    </cfRule>
  </conditionalFormatting>
  <conditionalFormatting sqref="K130">
    <cfRule type="expression" dxfId="2963" priority="17">
      <formula>OR($H$84="No",$H$84="Don't know")</formula>
    </cfRule>
  </conditionalFormatting>
  <conditionalFormatting sqref="K141 G151:G153 J151:J153 H230 F204:F214 K223 K233:K245 F248">
    <cfRule type="containsBlanks" dxfId="2962" priority="210">
      <formula>LEN(TRIM(F141))=0</formula>
    </cfRule>
  </conditionalFormatting>
  <conditionalFormatting sqref="K247">
    <cfRule type="containsBlanks" dxfId="2961" priority="199">
      <formula>LEN(TRIM(K247))=0</formula>
    </cfRule>
  </conditionalFormatting>
  <conditionalFormatting sqref="K19:N23">
    <cfRule type="expression" dxfId="2960" priority="110">
      <formula>OR($I$6="No",$I$6="Don't know")</formula>
    </cfRule>
    <cfRule type="containsBlanks" dxfId="2959" priority="162">
      <formula>LEN(TRIM(K19))=0</formula>
    </cfRule>
  </conditionalFormatting>
  <conditionalFormatting sqref="L168:L178 F168:F178">
    <cfRule type="containsBlanks" dxfId="2958" priority="189">
      <formula>LEN(TRIM(F168))=0</formula>
    </cfRule>
  </conditionalFormatting>
  <conditionalFormatting sqref="L168:L178">
    <cfRule type="expression" dxfId="2957" priority="190">
      <formula>$F$225="Don't know"</formula>
    </cfRule>
    <cfRule type="expression" dxfId="2956" priority="191">
      <formula>$F$225="No"</formula>
    </cfRule>
  </conditionalFormatting>
  <conditionalFormatting sqref="L192:M202">
    <cfRule type="expression" dxfId="2955" priority="200">
      <formula>$F$225="Don't know"</formula>
    </cfRule>
    <cfRule type="expression" dxfId="2954" priority="201">
      <formula>$F$225="No"</formula>
    </cfRule>
    <cfRule type="expression" dxfId="2953" priority="215">
      <formula>$F$225="Don't know"</formula>
    </cfRule>
    <cfRule type="expression" dxfId="2952" priority="216">
      <formula>$F$225="No"</formula>
    </cfRule>
  </conditionalFormatting>
  <conditionalFormatting sqref="L10:N10">
    <cfRule type="expression" dxfId="2951" priority="143">
      <formula>OR($I$10="No",$I$10="Don't know",$I$10="Not applicable")</formula>
    </cfRule>
  </conditionalFormatting>
  <conditionalFormatting sqref="L10:N18">
    <cfRule type="expression" dxfId="2950" priority="98">
      <formula>OR($I$6="No",$I$6="Don't know")</formula>
    </cfRule>
  </conditionalFormatting>
  <conditionalFormatting sqref="L11:N11">
    <cfRule type="expression" dxfId="2949" priority="142">
      <formula>OR($I$11="No",$I$11="Don't know",$I$11="Not applicable")</formula>
    </cfRule>
  </conditionalFormatting>
  <conditionalFormatting sqref="L12:N12">
    <cfRule type="expression" dxfId="2948" priority="141">
      <formula>OR($I$12="No",$I$12="Don't know",$I$12="Not applicable")</formula>
    </cfRule>
  </conditionalFormatting>
  <conditionalFormatting sqref="L13:N13">
    <cfRule type="expression" dxfId="2947" priority="3">
      <formula>OR($I$11="No",$I$11="Don't know",$I$11="Not applicable")</formula>
    </cfRule>
    <cfRule type="expression" dxfId="2946" priority="140">
      <formula>OR($I$13="No",$I$13="Don't know",$I$13="Not applicable")</formula>
    </cfRule>
  </conditionalFormatting>
  <conditionalFormatting sqref="L14:N14">
    <cfRule type="expression" dxfId="2945" priority="139">
      <formula>OR($I$14="No",$I$14="Don't know",$I$14="Not applicable")</formula>
    </cfRule>
  </conditionalFormatting>
  <conditionalFormatting sqref="L15:N15">
    <cfRule type="expression" dxfId="2944" priority="138">
      <formula>OR($I$15="No",$I$15="Don't know",$I$15="Not applicable")</formula>
    </cfRule>
  </conditionalFormatting>
  <conditionalFormatting sqref="L16:N16">
    <cfRule type="expression" dxfId="2943" priority="137">
      <formula>OR($I$16="No",$I$16="Don't know",$I$16="Not applicable")</formula>
    </cfRule>
  </conditionalFormatting>
  <conditionalFormatting sqref="L17:N17">
    <cfRule type="expression" dxfId="2942" priority="135">
      <formula>OR($I$17="Neither",$I$17="Don't know",$I$17="Not applicable")</formula>
    </cfRule>
  </conditionalFormatting>
  <conditionalFormatting sqref="L18:N18">
    <cfRule type="expression" dxfId="2941" priority="136">
      <formula>OR($I$18="No",$I$18="Don't know",$I$18="Not applicable")</formula>
    </cfRule>
  </conditionalFormatting>
  <conditionalFormatting sqref="L168:N178">
    <cfRule type="expression" dxfId="2940" priority="65">
      <formula>OR($F168="No",$F168="Don't know")</formula>
    </cfRule>
  </conditionalFormatting>
  <conditionalFormatting sqref="L192:N202 G39:H39 H38 H304:H306 H25:H26 H29:H32 H84 O279 L290 H308:H314 O314">
    <cfRule type="containsBlanks" dxfId="2939" priority="214">
      <formula>LEN(TRIM(G25))=0</formula>
    </cfRule>
  </conditionalFormatting>
  <conditionalFormatting sqref="O6:O7">
    <cfRule type="containsBlanks" dxfId="2938" priority="197">
      <formula>LEN(TRIM(O6))=0</formula>
    </cfRule>
  </conditionalFormatting>
  <conditionalFormatting sqref="O19:O21 O25:O28 O31:O33 O84 O139 O145 O147">
    <cfRule type="containsBlanks" dxfId="2937" priority="212">
      <formula>LEN(TRIM(O19))=0</formula>
    </cfRule>
  </conditionalFormatting>
  <conditionalFormatting sqref="O42">
    <cfRule type="containsBlanks" dxfId="2936" priority="196">
      <formula>LEN(TRIM(O42))=0</formula>
    </cfRule>
  </conditionalFormatting>
  <conditionalFormatting sqref="O44:O49 O91:O137">
    <cfRule type="containsBlanks" dxfId="2935" priority="122">
      <formula>LEN(TRIM(O44))=0</formula>
    </cfRule>
  </conditionalFormatting>
  <conditionalFormatting sqref="O52:O53">
    <cfRule type="containsBlanks" dxfId="2934" priority="157">
      <formula>LEN(TRIM(O52))=0</formula>
    </cfRule>
  </conditionalFormatting>
  <conditionalFormatting sqref="O73:O81">
    <cfRule type="containsBlanks" dxfId="2933" priority="121">
      <formula>LEN(TRIM(O73))=0</formula>
    </cfRule>
  </conditionalFormatting>
  <conditionalFormatting sqref="O150:O165">
    <cfRule type="containsBlanks" dxfId="2932" priority="120">
      <formula>LEN(TRIM(O150))=0</formula>
    </cfRule>
  </conditionalFormatting>
  <conditionalFormatting sqref="O269:O277">
    <cfRule type="containsBlanks" dxfId="2931" priority="119">
      <formula>LEN(TRIM(O269))=0</formula>
    </cfRule>
  </conditionalFormatting>
  <conditionalFormatting sqref="O282">
    <cfRule type="containsBlanks" dxfId="2930" priority="118">
      <formula>LEN(TRIM(O282))=0</formula>
    </cfRule>
  </conditionalFormatting>
  <conditionalFormatting sqref="O304:O310">
    <cfRule type="containsBlanks" dxfId="2929" priority="117">
      <formula>LEN(TRIM(O304))=0</formula>
    </cfRule>
  </conditionalFormatting>
  <conditionalFormatting sqref="O317:O322">
    <cfRule type="containsBlanks" dxfId="2928" priority="116">
      <formula>LEN(TRIM(O317))=0</formula>
    </cfRule>
  </conditionalFormatting>
  <conditionalFormatting sqref="O324:O372">
    <cfRule type="timePeriod" dxfId="2927" priority="115" timePeriod="yesterday">
      <formula>FLOOR(O324,1)=TODAY()-1</formula>
    </cfRule>
  </conditionalFormatting>
  <conditionalFormatting sqref="O324:O374">
    <cfRule type="containsBlanks" dxfId="2926" priority="164">
      <formula>LEN(TRIM(O324))=0</formula>
    </cfRule>
  </conditionalFormatting>
  <conditionalFormatting sqref="O376">
    <cfRule type="containsBlanks" dxfId="2925" priority="156">
      <formula>LEN(TRIM(O376))=0</formula>
    </cfRule>
  </conditionalFormatting>
  <dataValidations count="101">
    <dataValidation type="list" allowBlank="1" showInputMessage="1" showErrorMessage="1" sqref="J326:K326 J332:K332 J344:K344 J350:K350 J356:K356 J362:K362 J368:K368" xr:uid="{7DAD967B-9BCF-4194-BAA2-595D0B1584E4}">
      <formula1>"WHO-prequalified, SRA, Both WHO-PQ and SRA,No SRA or WHO-PQ products registered,Don't know"</formula1>
    </dataValidation>
    <dataValidation type="list" allowBlank="1" showInputMessage="1" showErrorMessage="1" sqref="H225" xr:uid="{9D471EC2-DFE2-4613-9770-DFF49936D2E8}">
      <formula1>"Yes, No, Don't know,Not applicable (no fees)"</formula1>
    </dataValidation>
    <dataValidation type="list" allowBlank="1" showInputMessage="1" showErrorMessage="1" sqref="G271" xr:uid="{F1580E9C-2906-4A8E-BC2B-E80715CFA963}">
      <formula1>"Yes, No, Don't know, Not applicable (no LMIS)"</formula1>
    </dataValidation>
    <dataValidation type="list" allowBlank="1" showInputMessage="1" showErrorMessage="1" sqref="F260:F262 J67:J70" xr:uid="{832BFFB6-44F1-499F-BEDC-20ADEE9F8316}">
      <formula1>"Yes, No, Don't know,Not applicable"</formula1>
    </dataValidation>
    <dataValidation type="list" allowBlank="1" showInputMessage="1" showErrorMessage="1" sqref="F263 F257" xr:uid="{058DF456-9AB6-42E3-9D2C-F7AF76FC4AF4}">
      <formula1>"Yes, No"</formula1>
    </dataValidation>
    <dataValidation type="list" allowBlank="1" showInputMessage="1" showErrorMessage="1" sqref="M52:M56 M45 M47" xr:uid="{CDF3A253-075B-4703-9934-CDA05F17A352}">
      <formula1>"Purchase/P.O. date,Shipment date,Delivery date,Other,Unknown,Not applicable"</formula1>
    </dataValidation>
    <dataValidation type="list" allowBlank="1" showInputMessage="1" showErrorMessage="1" sqref="H384:I384" xr:uid="{238B7607-AB26-40D9-AEFF-FE69805ECE38}">
      <formula1>"No impact, Reduced frequency of meetings, Prevented ability to meet, Don't know, Not applicable (no committee)"</formula1>
    </dataValidation>
    <dataValidation type="list" allowBlank="1" showInputMessage="1" showErrorMessage="1" sqref="F264:F267 I18 I10:I16 L168:L178 H143:J143 I22:I23 F258 L192:N202 H305:J306" xr:uid="{872CE6BE-A18F-4B7F-B68A-D0BA1F5559F7}">
      <formula1>"Yes, No, Don't know, Not applicable"</formula1>
    </dataValidation>
    <dataValidation type="list" allowBlank="1" showInputMessage="1" showErrorMessage="1" error="Please choose from the dropdown list." sqref="I21" xr:uid="{B0608F51-3A36-437A-9063-3B40ED1BBB5C}">
      <formula1>"0 times, 1 time, 2-3 times, 4 or more times, Don't know, Not applicable"</formula1>
    </dataValidation>
    <dataValidation type="list" allowBlank="1" showInputMessage="1" showErrorMessage="1" sqref="H25 J25" xr:uid="{48603706-3422-478E-8F0B-9232B8A4020A}">
      <formula1>"January, February, March, April, May, June, July, August, September, October, November, December"</formula1>
    </dataValidation>
    <dataValidation type="list" allowBlank="1" showInputMessage="1" showErrorMessage="1" sqref="H31:J31" xr:uid="{A91F9F95-4F02-4412-9412-AEAD631A3133}">
      <formula1>"Annually, Twice a year, Quarterly, Monthly, Don’t Know, Other"</formula1>
    </dataValidation>
    <dataValidation type="list" allowBlank="1" showInputMessage="1" showErrorMessage="1" sqref="F168:F178 G131:N132 I42 G128:N129 H223:H224 F204:F214 G139 H147:J147 H145:J145 J33 H84 K233:K245 F192:F202 H215:J215 J35 H373:H374 F45 F47 G269 H227 I6 G125:N126 G95:J96 G135:J136 G98:K99 G101:N102 G104:N105 G107:N108 G110:N111 G113:N114 G116:N117 G119:N120 G122:N123 L99 M98:M99 F180:F190" xr:uid="{6F5B18B3-AB06-48E7-AF56-9B373D83C449}">
      <formula1>"Yes, No, Don't know"</formula1>
    </dataValidation>
    <dataValidation type="list" allowBlank="1" showInputMessage="1" showErrorMessage="1" sqref="F52:F56" xr:uid="{B87671AB-4A82-433B-BAD3-063A1C587A08}">
      <formula1>"In-kind, Cash, Don't know, Not applicable"</formula1>
    </dataValidation>
    <dataValidation type="list" allowBlank="1" showInputMessage="1" showErrorMessage="1" sqref="H165:L165" xr:uid="{46F41846-EB3F-4FA4-B929-CEF108985CC4}">
      <formula1>"Community Health Worker (or equivalent), Auxiliary Nurse, Auxiliary Nurse Midwife, Nurse, Pharmacist, Clinical Officer, Doctor, Don't Know, Not Applicable"</formula1>
    </dataValidation>
    <dataValidation type="list" allowBlank="1" showInputMessage="1" showErrorMessage="1" sqref="H322 H310 H314 H320 H318" xr:uid="{87DDC863-2581-4286-AD96-D58AF7D07D2A}">
      <formula1>"Yes, No, Don’t know, Not applicable"</formula1>
    </dataValidation>
    <dataValidation type="list" allowBlank="1" showInputMessage="1" showErrorMessage="1" sqref="H312:J313" xr:uid="{0F8999B4-74F7-4CB2-AB48-94A55C6E7E33}">
      <formula1>"Most were tested, Some were tested, None were tested, Don't know, Not applicable"</formula1>
    </dataValidation>
    <dataValidation type="list" allowBlank="1" showInputMessage="1" showErrorMessage="1" error="Please choose from the dropdown list." sqref="I19:I20" xr:uid="{AF3A5E73-7D63-418A-9772-0F853036B8BB}">
      <formula1>"Yes, No, Don't know, Not applicable"</formula1>
    </dataValidation>
    <dataValidation type="list" allowBlank="1" showInputMessage="1" showErrorMessage="1" sqref="H308:J308" xr:uid="{F39F650C-61FC-4412-836A-541AA6AC9746}">
      <formula1>"Less than 6 months, 6 months to under 1 year, 1 year to 18 months, More than 18 months,Don’t know, Not applicable"</formula1>
    </dataValidation>
    <dataValidation type="list" allowBlank="1" showInputMessage="1" showErrorMessage="1" sqref="H309" xr:uid="{40071668-2672-4629-B880-9C1948D6C974}">
      <formula1>"Yes,No,Don’t know, Not applicable"</formula1>
    </dataValidation>
    <dataValidation type="list" allowBlank="1" showInputMessage="1" showErrorMessage="1" sqref="H317:J317" xr:uid="{32F7CDDE-CEFA-4372-A944-3712907C5348}">
      <formula1>"0,1,2-3,More than 3, Don’t know"</formula1>
    </dataValidation>
    <dataValidation type="list" allowBlank="1" showInputMessage="1" showErrorMessage="1" sqref="H315:J315" xr:uid="{A4F7809E-FB40-42F6-824A-1FED6BBC103A}">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9:J309 F73:G75 F77:G80 H217:J220" xr:uid="{96F86BB5-522F-4D0F-BCBC-DEC1AE6F6C7D}">
      <formula1>"Yes,No,Don't know,Not applicable"</formula1>
    </dataValidation>
    <dataValidation type="list" allowBlank="1" showInputMessage="1" showErrorMessage="1" sqref="H319:J319" xr:uid="{93185F82-B3CF-47B0-8E5B-CC7F30AAAB09}">
      <formula1>"0-25%,26-50%,51-75%,76-100%, Don’t know, Not applicable"</formula1>
    </dataValidation>
    <dataValidation type="list" allowBlank="1" showInputMessage="1" showErrorMessage="1" sqref="H376:I376" xr:uid="{724AF770-0837-4395-B74D-A7D76840B225}">
      <formula1>"Yes (PSE plan with FP/RH component),No PSE plan started/developed,Yes PSE plan but no FP/RH component,Don't know"</formula1>
    </dataValidation>
    <dataValidation type="list" allowBlank="1" showInputMessage="1" showErrorMessage="1" sqref="F273:G273" xr:uid="{661AEE6E-7592-44A1-A119-124943170A0A}">
      <formula1>"Yes: All public sector facilities included, Yes: Some public sector facilities included,None, Don't know, Not applicable"</formula1>
    </dataValidation>
    <dataValidation type="list" allowBlank="1" showInputMessage="1" showErrorMessage="1" sqref="F274:G274" xr:uid="{AEFEE4BC-F6EE-4C7C-A84F-26167B2748B5}">
      <formula1>"Yes: All private sector facilities included, Yes: Some private sector facilities included,None, Don't know, Not applicable (no LMIS)"</formula1>
    </dataValidation>
    <dataValidation type="list" allowBlank="1" showInputMessage="1" showErrorMessage="1" sqref="F275:G275" xr:uid="{1A1E4388-CB8E-4F8B-A649-A057D446C3C4}">
      <formula1>"Yes: All NGO facilities included, Yes: Some NGO facilities included,None, Don't know, Not applicable (no LMIS)"</formula1>
    </dataValidation>
    <dataValidation type="list" allowBlank="1" showInputMessage="1" showErrorMessage="1" sqref="F276:G276" xr:uid="{94C753BD-B7C8-49B9-A906-B1BF144FF9E3}">
      <formula1>"Yes: All social marketing sites included, Yes: Some social marketing sites included,None, Don't know, Not applicable (no LMIS)"</formula1>
    </dataValidation>
    <dataValidation allowBlank="1" showInputMessage="1" showErrorMessage="1" error="Please choose from the dropdown list." sqref="K19:N23" xr:uid="{BCD07ED4-46F3-4ED1-AA1E-036952031772}"/>
    <dataValidation type="list" allowBlank="1" showInputMessage="1" showErrorMessage="1" sqref="F250:G250" xr:uid="{946AC921-DEC6-45BD-B876-C4173F62AC52}">
      <formula1>"Yes: Extensive social marketing,Yes: Some social marketing,No,Don't know"</formula1>
    </dataValidation>
    <dataValidation type="list" allowBlank="1" showInputMessage="1" showErrorMessage="1" sqref="F252:G252" xr:uid="{1A9DB5C4-4A81-4695-813E-6BAF34DFCA34}">
      <formula1>"Yes: Extensive mobile phone outreach/education, Yes: Some mobile phone outreach/education, No, Don't Know"</formula1>
    </dataValidation>
    <dataValidation type="list" allowBlank="1" showInputMessage="1" showErrorMessage="1" sqref="F254:G254 H382:I383 H380:I380" xr:uid="{13F12329-7E32-4E7F-8F88-AE263EEAC9F8}">
      <formula1>"Yes,No,Don't know"</formula1>
    </dataValidation>
    <dataValidation type="list" allowBlank="1" showInputMessage="1" showErrorMessage="1" sqref="G256" xr:uid="{72847313-623B-4CF2-91A7-91D588F40A7E}">
      <formula1>"0%,1-10%,11-20%,21-30%,31-40%,41-50%,51-60%,61-70%,71-80%,81-100%,Don't know,Not applicable"</formula1>
    </dataValidation>
    <dataValidation type="list" allowBlank="1" showInputMessage="1" showErrorMessage="1" sqref="F277:G277" xr:uid="{6F1BF5B3-00FC-424A-B7A8-52D63EC72951}">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7" xr:uid="{D7F1B819-45B6-4409-8E5D-6AD178422BA5}">
      <formula1>"Ministry of Finance, Ministry of Planning,Both,Neither,Don't know, Not applicable"</formula1>
    </dataValidation>
    <dataValidation type="list" allowBlank="1" showInputMessage="1" showErrorMessage="1" error="Please choose from the dropdown list." prompt="Please select from the dropdown list" sqref="G68:I70" xr:uid="{B2C4A94E-728A-4BCD-82D9-F84B3D346884}">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H152:I153 H155:I164 K155:L164 K152:L153 G152:G164 J152:J164 G151:L151" xr:uid="{DCBD900F-6FA8-4D30-8BB8-C3A8D15EE38D}">
      <formula1>"Community Health Worker (or equivalent),Auxiliary Nurse,Auxiliary Nurse Midwife,Nurse,Pharmacist, Clinical Officer, Doctor, Don't Know, Not Applicable"</formula1>
    </dataValidation>
    <dataValidation type="list" allowBlank="1" showInputMessage="1" showErrorMessage="1" sqref="F251:G251" xr:uid="{1322EC2C-72B9-4B84-8B04-0AA7E8C10779}">
      <formula1>"Yes: Extensive mass media,Yes: Some mass media,No,Don't know"</formula1>
    </dataValidation>
    <dataValidation type="list" allowBlank="1" showInputMessage="1" showErrorMessage="1" sqref="F253:G253" xr:uid="{A346281B-974B-44F9-812F-0B0BDE44C814}">
      <formula1>"Yes: Extensive community mobilization/engagement,Yes: Some community mobilization/engagement,No,Don't know"</formula1>
    </dataValidation>
    <dataValidation type="list" allowBlank="1" showInputMessage="1" showErrorMessage="1" sqref="H311:J311" xr:uid="{0DFF897F-FBCD-45C3-B20B-1EA68805515E}">
      <formula1>"Yes - ISO certified, Yes - WHO-PQ, Yes - both ISO certified and WHO-PQ,Neither, Don’t know, Not applicable"</formula1>
    </dataValidation>
    <dataValidation type="list" allowBlank="1" showInputMessage="1" showErrorMessage="1" sqref="J330:K330 J336:K336 J342:K342 J348:K348 J360:K360 J366:K366 J372:K372 J354:K354" xr:uid="{8466BA2D-6803-40C7-9904-AE60FE478505}">
      <formula1>"0,1,2 or more,Don't know"</formula1>
    </dataValidation>
    <dataValidation type="list" allowBlank="1" showInputMessage="1" showErrorMessage="1" sqref="H304:J304" xr:uid="{C3D0D56F-7F75-4128-AA51-4BF8916BE010}">
      <formula1>"Yes, No, Don’t know, Not applicable (No NMRA)"</formula1>
    </dataValidation>
    <dataValidation type="list" allowBlank="1" showInputMessage="1" showErrorMessage="1" sqref="H377:I377" xr:uid="{FC170840-4383-42EF-AC08-8A71BFE3A073}">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38:K338" xr:uid="{5249A6DF-372A-4100-8536-E0584FB00B80}">
      <formula1>"WHO-prequalified, SRA, Both WHO-PQ and SRA,No SRA or WHO-PQ products registered,Don’t know"</formula1>
    </dataValidation>
    <dataValidation type="list" allowBlank="1" showInputMessage="1" showErrorMessage="1" sqref="J339:K339 J363 J369 J333 J327 J345 J351 J357" xr:uid="{9FCFF003-2D75-467D-911D-C84CC577E899}">
      <formula1>"0,1,2-3,More than 3,Don't know"</formula1>
    </dataValidation>
    <dataValidation type="list" allowBlank="1" showInputMessage="1" showErrorMessage="1" sqref="H144:J144" xr:uid="{83C60317-CE2C-4631-B9F7-A75304987E10}">
      <formula1>"Yes - high level of implementation, Yes - some implementation,Minimal or no implementation, Don't know, Not applicable (no strategy)"</formula1>
    </dataValidation>
    <dataValidation type="decimal" allowBlank="1" showInputMessage="1" showErrorMessage="1" error="Enter numeric value here only (in USD)." sqref="J27 G38" xr:uid="{2626303A-4B42-43D8-9787-C8BA3A90A698}">
      <formula1>0</formula1>
      <formula2>100000000</formula2>
    </dataValidation>
    <dataValidation type="decimal" allowBlank="1" showInputMessage="1" showErrorMessage="1" error="Enter a numeric quantity only." sqref="K52:L56" xr:uid="{4735F8B3-0EAF-41A5-B6E9-6A0AAB8175E5}">
      <formula1>0</formula1>
      <formula2>1000000000</formula2>
    </dataValidation>
    <dataValidation type="decimal" allowBlank="1" showInputMessage="1" showErrorMessage="1" error="Enter a numeric quantity here only." sqref="K45:L45 K47:L47" xr:uid="{05BB1401-DDAA-4622-9C0C-86A45210C1FD}">
      <formula1>0</formula1>
      <formula2>1000000000</formula2>
    </dataValidation>
    <dataValidation type="list" allowBlank="1" showInputMessage="1" showErrorMessage="1" sqref="J26 H26" xr:uid="{7D8DFD4C-B216-46DE-BAC2-C7A30C45AC34}">
      <formula1>"2017,2018,2019,2020,2021,2022,2023"</formula1>
    </dataValidation>
    <dataValidation type="list" allowBlank="1" showInputMessage="1" showErrorMessage="1" sqref="H386:I386" xr:uid="{96A79AB2-FE4E-4762-B260-772EA689CA4F}">
      <formula1>"High Impact, Medium Impact, Low Impact, No Impact, Unknown"</formula1>
    </dataValidation>
    <dataValidation type="list" allowBlank="1" showInputMessage="1" showErrorMessage="1" sqref="H385:I385" xr:uid="{ED2135E8-3C85-41AF-B879-D56D6CB1A08D}">
      <formula1>"All or most of the budget line shifted to COVID response, Some of the budget shifted,None of the budget shifted (i.e. no Impact), unknown, not applicable"</formula1>
    </dataValidation>
    <dataValidation type="list" allowBlank="1" showInputMessage="1" showErrorMessage="1" sqref="H29:J29" xr:uid="{89E0E6F6-26C5-4A13-8F48-EF18DD028264}">
      <formula1>"Government - Central Level, Government - Subnational Level, US Government (USG), UNFPA, Other Donors, Other, Don't Know"</formula1>
    </dataValidation>
    <dataValidation type="list" allowBlank="1" showInputMessage="1" showErrorMessage="1" sqref="O6:P18" xr:uid="{6F53D836-42EE-4C81-A12D-07C8BFCABB16}">
      <formula1>$B$3:$B$5</formula1>
    </dataValidation>
    <dataValidation type="list" allowBlank="1" showInputMessage="1" showErrorMessage="1" sqref="O19:P19" xr:uid="{0A70D373-09B4-466C-A7BA-84EE88572AE8}">
      <formula1>$C$3:$C$5</formula1>
    </dataValidation>
    <dataValidation type="list" allowBlank="1" showInputMessage="1" showErrorMessage="1" sqref="O20:P20" xr:uid="{DA925735-6B8E-46BA-8DA8-854C56EB7E58}">
      <formula1>$D$3:$D$4</formula1>
    </dataValidation>
    <dataValidation type="list" allowBlank="1" showInputMessage="1" showErrorMessage="1" sqref="O21:P23" xr:uid="{DDF87757-93A5-457A-83A0-513C2B2CD7CB}">
      <formula1>$E$3:$E$4</formula1>
    </dataValidation>
    <dataValidation type="list" allowBlank="1" showInputMessage="1" showErrorMessage="1" sqref="O25:P26" xr:uid="{77DC21F7-4E9F-4AAF-845E-71FDA145E04C}">
      <formula1>$F$3:$F$6</formula1>
    </dataValidation>
    <dataValidation type="list" allowBlank="1" showInputMessage="1" showErrorMessage="1" sqref="O31:P32" xr:uid="{F25341EA-2486-44A8-8B34-A85EFBB211EE}">
      <formula1>$H$3:$H$4</formula1>
    </dataValidation>
    <dataValidation type="list" allowBlank="1" showInputMessage="1" showErrorMessage="1" sqref="O33:P33" xr:uid="{78ED9018-4A7F-4F56-9094-ED9D360F24D7}">
      <formula1>$I$3:$I$4</formula1>
    </dataValidation>
    <dataValidation type="list" allowBlank="1" showInputMessage="1" showErrorMessage="1" sqref="O35:P35 O42:P42" xr:uid="{B5723712-5531-4E7A-80F0-27CDBCBC07B5}">
      <formula1>$J$3:$J$7</formula1>
    </dataValidation>
    <dataValidation type="list" allowBlank="1" showInputMessage="1" showErrorMessage="1" sqref="P44:P49" xr:uid="{1AAE8EB9-B0DC-412B-8D1C-0221558CC8B4}">
      <formula1>$K$3:$K$7</formula1>
    </dataValidation>
    <dataValidation type="list" allowBlank="1" showInputMessage="1" showErrorMessage="1" sqref="O52:P52" xr:uid="{8F5781D0-07B2-4850-9990-CC7705A7A1AB}">
      <formula1>$L$3:$L$4</formula1>
    </dataValidation>
    <dataValidation type="list" allowBlank="1" showInputMessage="1" showErrorMessage="1" sqref="O53:P53" xr:uid="{A3BB81DB-3750-4888-84F8-7E268698CA79}">
      <formula1>$M$3:$M$4</formula1>
    </dataValidation>
    <dataValidation type="list" allowBlank="1" showInputMessage="1" showErrorMessage="1" sqref="O54:P54" xr:uid="{B0F3A1E1-468B-4314-999A-1A2C18D9AD88}">
      <formula1>$N$3:$N$4</formula1>
    </dataValidation>
    <dataValidation type="list" allowBlank="1" showInputMessage="1" showErrorMessage="1" sqref="O55:P56" xr:uid="{5F6E92A2-85D5-4477-9100-E881289F11A0}">
      <formula1>$O$3:$O$4</formula1>
    </dataValidation>
    <dataValidation type="list" allowBlank="1" showInputMessage="1" showErrorMessage="1" sqref="O84:P89" xr:uid="{E3418416-6579-4F74-A823-0958B0E29C2C}">
      <formula1>$Q$3:$Q$6</formula1>
    </dataValidation>
    <dataValidation type="list" allowBlank="1" showInputMessage="1" showErrorMessage="1" sqref="O91:P91" xr:uid="{A97A0010-AAAD-47F4-87A5-C3591CE3A3A3}">
      <formula1>$R$3:$R$8</formula1>
    </dataValidation>
    <dataValidation type="list" allowBlank="1" showInputMessage="1" showErrorMessage="1" sqref="O139:P139" xr:uid="{3A9B43EE-E510-42FA-8F2B-17F7705B7270}">
      <formula1>$S$3:$S$4</formula1>
    </dataValidation>
    <dataValidation type="list" allowBlank="1" showInputMessage="1" showErrorMessage="1" sqref="O145:P148" xr:uid="{2213E5DE-4988-4EA0-B6AE-12F41970C2CB}">
      <formula1>$T$3:$T$8</formula1>
    </dataValidation>
    <dataValidation type="list" allowBlank="1" showInputMessage="1" showErrorMessage="1" sqref="O150:P165" xr:uid="{B59BE4FB-3C37-4BF5-9750-F0FDA8FDC198}">
      <formula1>$U$3:$U$5</formula1>
    </dataValidation>
    <dataValidation type="list" allowBlank="1" showInputMessage="1" showErrorMessage="1" sqref="O167:P178 O191:P202" xr:uid="{4851E7E2-E62C-4989-9542-6294C312E347}">
      <formula1>$V$3:$V$8</formula1>
    </dataValidation>
    <dataValidation type="list" allowBlank="1" showInputMessage="1" showErrorMessage="1" sqref="O179:P190 O203:P214" xr:uid="{FC64F4CF-C83A-4306-BBA7-099916F7FB01}">
      <formula1>$W$3:$W$6</formula1>
    </dataValidation>
    <dataValidation type="list" allowBlank="1" showInputMessage="1" showErrorMessage="1" sqref="O215:P221" xr:uid="{344FE7BF-1EC3-4B6C-B39D-5A4575936F25}">
      <formula1>$X$3:$X$4</formula1>
    </dataValidation>
    <dataValidation type="list" allowBlank="1" showInputMessage="1" showErrorMessage="1" sqref="O222:P226" xr:uid="{541303C4-126F-4CA4-90ED-7B7FDEF09575}">
      <formula1>$Y$3:$Y$6</formula1>
    </dataValidation>
    <dataValidation type="list" allowBlank="1" showInputMessage="1" showErrorMessage="1" sqref="O227:P228" xr:uid="{4CAD7975-AA1C-4F05-A9E1-8945A99DDCD8}">
      <formula1>$Z$3:$Z$5</formula1>
    </dataValidation>
    <dataValidation type="list" allowBlank="1" showInputMessage="1" showErrorMessage="1" sqref="O230:P231" xr:uid="{D2B0C782-6E16-4271-9265-100A124A5AB7}">
      <formula1>$AA$3:$AA$4</formula1>
    </dataValidation>
    <dataValidation type="list" allowBlank="1" showInputMessage="1" showErrorMessage="1" sqref="O232:P248" xr:uid="{8D068F86-B09D-4639-898E-ED7FFD61A6DB}">
      <formula1>$AB$3:$AB$4</formula1>
    </dataValidation>
    <dataValidation type="list" allowBlank="1" showInputMessage="1" showErrorMessage="1" sqref="O249:P255" xr:uid="{FEEF49B6-FEEE-4985-82F8-392CD0B85CBA}">
      <formula1>$AC$3:$AC$7</formula1>
    </dataValidation>
    <dataValidation type="list" allowBlank="1" showInputMessage="1" showErrorMessage="1" sqref="O256:P256" xr:uid="{451053EE-85CD-474A-8E22-437E5A8C86B5}">
      <formula1>$AD$3:$AD$5</formula1>
    </dataValidation>
    <dataValidation type="list" allowBlank="1" showInputMessage="1" showErrorMessage="1" sqref="O263:P267" xr:uid="{02FFCD43-7CAA-4252-9969-315D041EC6B0}">
      <formula1>$AF$3:$AF$4</formula1>
    </dataValidation>
    <dataValidation type="list" allowBlank="1" showInputMessage="1" showErrorMessage="1" sqref="O269:P277" xr:uid="{73A69B4C-4759-4A5A-96CE-E4C8ABEE802A}">
      <formula1>$AG$3:$AG$4</formula1>
    </dataValidation>
    <dataValidation type="list" allowBlank="1" showInputMessage="1" showErrorMessage="1" sqref="P279" xr:uid="{F7983AD9-96D6-43B2-8603-4F30E6F72210}">
      <formula1>$AH$3:$AH$7</formula1>
    </dataValidation>
    <dataValidation type="list" allowBlank="1" showInputMessage="1" showErrorMessage="1" sqref="P282:P284 O282" xr:uid="{B9F5F3A8-B13D-43CC-91A3-605CEF6DF6AD}">
      <formula1>$AI$3:$AI$8</formula1>
    </dataValidation>
    <dataValidation type="list" allowBlank="1" showInputMessage="1" showErrorMessage="1" sqref="O304:P304" xr:uid="{7911FD85-521A-4B82-AB7A-9377E641CF12}">
      <formula1>$AJ$3:$AJ$4</formula1>
    </dataValidation>
    <dataValidation type="list" allowBlank="1" showInputMessage="1" showErrorMessage="1" sqref="O305:P309" xr:uid="{FD357BA7-CE53-4175-AA69-8A04AF206E11}">
      <formula1>$AK$3:$AK$4</formula1>
    </dataValidation>
    <dataValidation type="list" allowBlank="1" showInputMessage="1" showErrorMessage="1" sqref="O314:P315" xr:uid="{47A8655F-F407-45F7-8781-CA2A7F631D35}">
      <formula1>$AM$3:$AM$4</formula1>
    </dataValidation>
    <dataValidation type="list" allowBlank="1" showInputMessage="1" showErrorMessage="1" sqref="O317:P322" xr:uid="{8159D4C1-6CB9-4F98-B873-51EE8AEBC487}">
      <formula1>$AN$3:$AN$5</formula1>
    </dataValidation>
    <dataValidation type="list" allowBlank="1" showInputMessage="1" showErrorMessage="1" sqref="O324:P372" xr:uid="{8C8B2DD7-504C-4577-837E-099598EFFE9E}">
      <formula1>$AO$3:$AO$4</formula1>
    </dataValidation>
    <dataValidation type="list" allowBlank="1" showInputMessage="1" showErrorMessage="1" sqref="O373:P373" xr:uid="{5D41FA0C-A1F0-416A-A354-2437C70271D3}">
      <formula1>$AP$3:$AP$4</formula1>
    </dataValidation>
    <dataValidation type="list" allowBlank="1" showInputMessage="1" showErrorMessage="1" sqref="O374:P375" xr:uid="{2DAF4BCC-5DB9-4D8B-9D63-46E1239700EF}">
      <formula1>$AQ$3:$AQ$5</formula1>
    </dataValidation>
    <dataValidation type="list" allowBlank="1" showInputMessage="1" showErrorMessage="1" sqref="O376:P377" xr:uid="{3ADD941A-57C6-4CB5-AF0B-4A38B0F947AA}">
      <formula1>$AR$3:$AR$4</formula1>
    </dataValidation>
    <dataValidation type="list" allowBlank="1" showInputMessage="1" showErrorMessage="1" sqref="P27:P30" xr:uid="{1C4B4E47-08B9-4181-8464-D7174E42F72C}">
      <formula1>$G$2:$G$6</formula1>
    </dataValidation>
    <dataValidation type="list" allowBlank="1" showInputMessage="1" showErrorMessage="1" sqref="O27:O30" xr:uid="{21D7064D-E20B-44B6-A526-9FDB522B6A32}">
      <formula1>$G$3:$G$6</formula1>
    </dataValidation>
    <dataValidation type="list" allowBlank="1" showInputMessage="1" showErrorMessage="1" sqref="O66:P71 O73:P81" xr:uid="{C124C2FA-4828-49EC-A6CF-4BAD25461C3A}">
      <formula1>$P$3:$P$7</formula1>
    </dataValidation>
    <dataValidation type="list" allowBlank="1" showInputMessage="1" showErrorMessage="1" sqref="O310:P313" xr:uid="{B1AE06BF-0326-45AC-9B38-602ABA006E77}">
      <formula1>$AL$3:$AL$5</formula1>
    </dataValidation>
    <dataValidation type="list" allowBlank="1" showInputMessage="1" showErrorMessage="1" sqref="O279" xr:uid="{3895CB8B-EA84-4F57-B4AF-77E7724EE83D}">
      <formula1>$AH$3:$AH$9</formula1>
    </dataValidation>
    <dataValidation type="list" allowBlank="1" showInputMessage="1" showErrorMessage="1" sqref="O44:O49" xr:uid="{E251BC77-9242-4461-A38E-B48E6B2FC1D4}">
      <formula1>$K$3:$K$8</formula1>
    </dataValidation>
    <dataValidation type="list" allowBlank="1" showInputMessage="1" showErrorMessage="1" sqref="H388:I389" xr:uid="{12CB09D8-3C91-4BE8-BE67-CBC2AD0F5E60}">
      <formula1>$AX$3:$AX$7</formula1>
    </dataValidation>
    <dataValidation type="list" allowBlank="1" showInputMessage="1" showErrorMessage="1" sqref="O257:P262" xr:uid="{5A6982B7-9589-4701-9CA6-A95103813993}">
      <formula1>$AE$3:$AE$5</formula1>
    </dataValidation>
    <dataValidation type="list" allowBlank="1" showInputMessage="1" showErrorMessage="1" sqref="E3" xr:uid="{59A3305C-B675-40B6-95F2-5B87EC46053F}">
      <formula1>$A$3:$A$134</formula1>
    </dataValidation>
  </dataValidations>
  <hyperlinks>
    <hyperlink ref="F1:N1" location="'All Country Summary (2023)'!A1" display="Go to summary page" xr:uid="{F9A8A1AC-C4BA-49B7-BB48-7EB0777764F0}"/>
  </hyperlinks>
  <pageMargins left="0.25" right="0.25" top="0.75" bottom="0.75" header="0.3" footer="0.3"/>
  <pageSetup paperSize="17" scale="74" orientation="landscape"/>
  <rowBreaks count="13" manualBreakCount="13">
    <brk id="23" max="16383" man="1"/>
    <brk id="32" max="16383" man="1"/>
    <brk id="50" max="13" man="1"/>
    <brk id="81" max="16383" man="1"/>
    <brk id="148" max="13" man="1"/>
    <brk id="178" max="13" man="1"/>
    <brk id="214" max="13" man="1"/>
    <brk id="248" max="13" man="1"/>
    <brk id="267" max="13" man="1"/>
    <brk id="302" max="13" man="1"/>
    <brk id="315" max="13" man="1"/>
    <brk id="348" max="13" man="1"/>
    <brk id="389" max="13" man="1"/>
  </rowBreaks>
  <colBreaks count="1" manualBreakCount="1">
    <brk id="14" max="1048575" man="1"/>
  </col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CA5F8-0D2C-4514-868F-364D1A7FE990}">
  <sheetPr>
    <tabColor rgb="FF000066"/>
    <pageSetUpPr fitToPage="1"/>
  </sheetPr>
  <dimension ref="B1:AS26"/>
  <sheetViews>
    <sheetView showGridLines="0" zoomScale="80" zoomScaleNormal="80" zoomScaleSheetLayoutView="70" workbookViewId="0">
      <selection activeCell="F5" sqref="F5"/>
    </sheetView>
  </sheetViews>
  <sheetFormatPr defaultColWidth="8.85546875" defaultRowHeight="15"/>
  <cols>
    <col min="1" max="1" width="2.140625" customWidth="1"/>
    <col min="2" max="2" width="5.140625" customWidth="1"/>
    <col min="3" max="3" width="57.5703125" customWidth="1"/>
    <col min="4" max="4" width="84.85546875" customWidth="1"/>
    <col min="5" max="5" width="11.85546875" customWidth="1"/>
    <col min="6" max="6" width="13.42578125" customWidth="1"/>
    <col min="7" max="8" width="10.85546875" customWidth="1"/>
    <col min="9" max="9" width="13.42578125" customWidth="1"/>
    <col min="10" max="10" width="11.28515625" customWidth="1"/>
    <col min="11" max="12" width="13" customWidth="1"/>
    <col min="13" max="13" width="20" style="1387" bestFit="1" customWidth="1"/>
    <col min="14" max="14" width="12.140625" customWidth="1"/>
    <col min="15" max="15" width="14.140625" customWidth="1"/>
    <col min="16" max="16" width="12.28515625" customWidth="1"/>
    <col min="17" max="17" width="13.85546875" customWidth="1"/>
    <col min="18" max="18" width="13" customWidth="1"/>
    <col min="19" max="19" width="13.28515625" customWidth="1"/>
    <col min="20" max="21" width="12.85546875" customWidth="1"/>
    <col min="22" max="22" width="12.7109375" customWidth="1"/>
    <col min="23" max="23" width="16.28515625" customWidth="1"/>
    <col min="24" max="24" width="12.7109375" customWidth="1"/>
    <col min="25" max="25" width="16.42578125" customWidth="1"/>
    <col min="26" max="26" width="12.85546875" customWidth="1"/>
    <col min="27" max="28" width="12.42578125" customWidth="1"/>
    <col min="29" max="29" width="16" customWidth="1"/>
    <col min="30" max="30" width="11.85546875" customWidth="1"/>
    <col min="31" max="31" width="12.42578125" customWidth="1"/>
    <col min="32" max="33" width="12.7109375" customWidth="1"/>
    <col min="34" max="34" width="14.7109375" customWidth="1"/>
    <col min="35" max="35" width="12.140625" customWidth="1"/>
    <col min="36" max="38" width="13.140625" customWidth="1"/>
    <col min="39" max="39" width="12.42578125" customWidth="1"/>
    <col min="40" max="40" width="12.7109375" customWidth="1"/>
    <col min="41" max="42" width="13" customWidth="1"/>
    <col min="43" max="44" width="13.7109375" customWidth="1"/>
    <col min="45" max="45" width="7.42578125" customWidth="1"/>
    <col min="46" max="46" width="12" customWidth="1"/>
    <col min="47" max="47" width="9.140625"/>
    <col min="48" max="48" width="12.42578125" customWidth="1"/>
    <col min="49" max="49" width="10.42578125" customWidth="1"/>
    <col min="50" max="50" width="23" customWidth="1"/>
    <col min="51" max="55" width="23.7109375" customWidth="1"/>
  </cols>
  <sheetData>
    <row r="1" spans="2:45" ht="18.75">
      <c r="E1" s="1949"/>
      <c r="F1" s="1949"/>
      <c r="G1" s="1949"/>
      <c r="H1" s="1949"/>
      <c r="I1" s="1949"/>
      <c r="J1" s="1949"/>
      <c r="K1" s="1949"/>
      <c r="L1" s="1949"/>
      <c r="M1" s="1949"/>
      <c r="N1" s="1949"/>
      <c r="O1" s="1949"/>
      <c r="P1" s="1949"/>
      <c r="Q1" s="1949"/>
      <c r="R1" s="1949"/>
      <c r="S1" s="1949"/>
      <c r="T1" s="1949"/>
      <c r="U1" s="1949"/>
      <c r="V1" s="1949"/>
      <c r="W1" s="1949"/>
      <c r="X1" s="1949"/>
      <c r="Y1" s="1949"/>
      <c r="Z1" s="1949"/>
      <c r="AA1" s="1949"/>
      <c r="AB1" s="1949"/>
      <c r="AC1" s="1949"/>
      <c r="AD1" s="1949"/>
      <c r="AE1" s="1949"/>
      <c r="AF1" s="1949"/>
      <c r="AG1" s="1949"/>
      <c r="AH1" s="1949"/>
      <c r="AI1" s="1949"/>
      <c r="AJ1" s="1949"/>
      <c r="AK1" s="1949"/>
      <c r="AL1" s="1949"/>
      <c r="AM1" s="1949"/>
      <c r="AN1" s="1949"/>
      <c r="AO1" s="1949"/>
      <c r="AP1" s="1949"/>
      <c r="AQ1" s="1949"/>
      <c r="AR1" s="1949"/>
      <c r="AS1" s="1949"/>
    </row>
    <row r="2" spans="2:45" ht="23.25">
      <c r="B2" s="173"/>
      <c r="C2" s="174"/>
      <c r="D2" s="174"/>
      <c r="E2" s="179"/>
      <c r="F2" s="179"/>
      <c r="G2" s="179"/>
      <c r="H2" s="179"/>
      <c r="I2" s="179"/>
      <c r="J2" s="179"/>
      <c r="K2" s="179"/>
      <c r="L2" s="179"/>
      <c r="M2" s="1287"/>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row>
    <row r="3" spans="2:45">
      <c r="B3" s="1950"/>
      <c r="C3" s="1950"/>
      <c r="D3" s="1950"/>
      <c r="E3" s="1950"/>
      <c r="F3" s="1950"/>
      <c r="G3" s="1950"/>
      <c r="H3" s="1950"/>
      <c r="I3" s="1950"/>
      <c r="J3" s="1950"/>
      <c r="K3" s="1950"/>
      <c r="L3" s="1950"/>
      <c r="M3" s="1950"/>
      <c r="N3" s="1950"/>
      <c r="O3" s="1950"/>
      <c r="P3" s="1950"/>
      <c r="Q3" s="1950"/>
      <c r="R3" s="1950"/>
      <c r="S3" s="1950"/>
      <c r="T3" s="1950"/>
      <c r="U3" s="1950"/>
      <c r="V3" s="1950"/>
      <c r="W3" s="1950"/>
      <c r="X3" s="1950"/>
      <c r="Y3" s="1950"/>
      <c r="Z3" s="1950"/>
      <c r="AA3" s="1950"/>
      <c r="AB3" s="1950"/>
      <c r="AC3" s="1950"/>
      <c r="AD3" s="1950"/>
      <c r="AE3" s="1950"/>
      <c r="AF3" s="1950"/>
      <c r="AG3" s="1950"/>
      <c r="AH3" s="1950"/>
      <c r="AI3" s="1950"/>
      <c r="AJ3" s="1950"/>
      <c r="AK3" s="1950"/>
      <c r="AL3" s="1950"/>
      <c r="AM3" s="1950"/>
      <c r="AN3" s="1950"/>
      <c r="AO3" s="1950"/>
      <c r="AP3" s="1950"/>
      <c r="AQ3" s="1950"/>
      <c r="AR3" s="1950"/>
      <c r="AS3" s="1950"/>
    </row>
    <row r="4" spans="2:45" ht="15.75">
      <c r="B4" s="1951"/>
      <c r="C4" s="1952"/>
      <c r="D4" s="1952"/>
      <c r="E4" s="1952"/>
      <c r="F4" s="1952"/>
      <c r="G4" s="1952"/>
      <c r="H4" s="1952"/>
      <c r="I4" s="1952"/>
      <c r="J4" s="1952"/>
      <c r="K4" s="1952"/>
      <c r="L4" s="1952"/>
      <c r="M4" s="1952"/>
      <c r="N4" s="1952"/>
      <c r="O4" s="1952"/>
      <c r="P4" s="1952"/>
      <c r="Q4" s="1952"/>
      <c r="R4" s="1952"/>
      <c r="S4" s="1952"/>
      <c r="T4" s="1952"/>
      <c r="U4" s="1952"/>
      <c r="V4" s="1952"/>
      <c r="W4" s="1952"/>
      <c r="X4" s="1952"/>
      <c r="Y4" s="1952"/>
      <c r="Z4" s="1952"/>
      <c r="AA4" s="1952"/>
      <c r="AB4" s="1952"/>
      <c r="AC4" s="1952"/>
      <c r="AD4" s="1952"/>
      <c r="AE4" s="1952"/>
      <c r="AF4" s="1952"/>
      <c r="AG4" s="1952"/>
      <c r="AH4" s="1952"/>
      <c r="AI4" s="1952"/>
      <c r="AJ4" s="1952"/>
      <c r="AK4" s="1952"/>
      <c r="AL4" s="1952"/>
      <c r="AM4" s="1952"/>
      <c r="AN4" s="1952"/>
      <c r="AO4" s="1952"/>
      <c r="AP4" s="1952"/>
      <c r="AQ4" s="1952"/>
      <c r="AR4" s="1952"/>
      <c r="AS4" s="1952"/>
    </row>
    <row r="5" spans="2:45" ht="97.5" customHeight="1">
      <c r="B5" s="1288"/>
      <c r="C5" s="1289"/>
      <c r="D5" s="1289"/>
      <c r="E5" s="1289"/>
      <c r="F5" s="1290"/>
      <c r="G5" s="1291"/>
      <c r="H5" s="1291"/>
      <c r="I5" s="1291"/>
      <c r="J5" s="1291"/>
      <c r="K5" s="1289"/>
      <c r="L5" s="1289"/>
      <c r="M5" s="1289"/>
      <c r="N5" s="1289"/>
      <c r="O5" s="1289"/>
      <c r="P5" s="1289"/>
      <c r="Q5" s="1289"/>
      <c r="R5" s="1289"/>
      <c r="S5" s="1289"/>
      <c r="T5" s="1289"/>
      <c r="U5" s="1289"/>
      <c r="V5" s="1289"/>
      <c r="W5" s="1289"/>
      <c r="X5" s="1289"/>
      <c r="Y5" s="1289"/>
      <c r="Z5" s="1289"/>
      <c r="AA5" s="1289"/>
      <c r="AB5" s="1289"/>
      <c r="AC5" s="1289"/>
      <c r="AD5" s="1289"/>
      <c r="AE5" s="1289"/>
      <c r="AF5" s="1289"/>
      <c r="AG5" s="1289"/>
      <c r="AH5" s="1289"/>
      <c r="AI5" s="1289"/>
      <c r="AJ5" s="1289"/>
      <c r="AK5" s="1289"/>
      <c r="AL5" s="1289"/>
      <c r="AM5" s="1289"/>
      <c r="AN5" s="1289"/>
      <c r="AO5" s="1289"/>
      <c r="AP5" s="1289"/>
      <c r="AQ5" s="1289"/>
      <c r="AR5" s="1289"/>
      <c r="AS5" s="1289"/>
    </row>
    <row r="6" spans="2:45" ht="15.75">
      <c r="B6" s="1953" t="s">
        <v>792</v>
      </c>
      <c r="C6" s="1954"/>
      <c r="D6" s="1292" t="s">
        <v>793</v>
      </c>
      <c r="E6" s="1293" t="s">
        <v>12</v>
      </c>
      <c r="F6" s="1294" t="s">
        <v>13</v>
      </c>
      <c r="G6" s="1295" t="s">
        <v>14</v>
      </c>
      <c r="H6" s="1295" t="s">
        <v>15</v>
      </c>
      <c r="I6" s="1295" t="s">
        <v>16</v>
      </c>
      <c r="J6" s="1295" t="s">
        <v>17</v>
      </c>
      <c r="K6" s="1295" t="s">
        <v>18</v>
      </c>
      <c r="L6" s="1295" t="s">
        <v>19</v>
      </c>
      <c r="M6" s="1295" t="s">
        <v>20</v>
      </c>
      <c r="N6" s="1295" t="s">
        <v>21</v>
      </c>
      <c r="O6" s="1295" t="s">
        <v>22</v>
      </c>
      <c r="P6" s="1295" t="s">
        <v>23</v>
      </c>
      <c r="Q6" s="1295" t="s">
        <v>24</v>
      </c>
      <c r="R6" s="1295" t="s">
        <v>25</v>
      </c>
      <c r="S6" s="1295" t="s">
        <v>26</v>
      </c>
      <c r="T6" s="1295" t="s">
        <v>27</v>
      </c>
      <c r="U6" s="1295" t="s">
        <v>28</v>
      </c>
      <c r="V6" s="1295" t="s">
        <v>29</v>
      </c>
      <c r="W6" s="1295" t="s">
        <v>30</v>
      </c>
      <c r="X6" s="1295" t="s">
        <v>31</v>
      </c>
      <c r="Y6" s="1295" t="s">
        <v>32</v>
      </c>
      <c r="Z6" s="1295" t="s">
        <v>33</v>
      </c>
      <c r="AA6" s="1295" t="s">
        <v>34</v>
      </c>
      <c r="AB6" s="1296" t="s">
        <v>35</v>
      </c>
      <c r="AC6" s="1296" t="s">
        <v>36</v>
      </c>
      <c r="AD6" s="1296" t="s">
        <v>37</v>
      </c>
      <c r="AE6" s="1296" t="s">
        <v>38</v>
      </c>
      <c r="AF6" s="1296" t="s">
        <v>39</v>
      </c>
      <c r="AG6" s="1296" t="s">
        <v>40</v>
      </c>
      <c r="AH6" s="1296" t="s">
        <v>41</v>
      </c>
      <c r="AI6" s="1296" t="s">
        <v>42</v>
      </c>
      <c r="AJ6" s="1296" t="s">
        <v>43</v>
      </c>
      <c r="AK6" s="1296" t="s">
        <v>44</v>
      </c>
      <c r="AL6" s="1296" t="s">
        <v>45</v>
      </c>
      <c r="AM6" s="1296" t="s">
        <v>46</v>
      </c>
      <c r="AN6" s="1296" t="s">
        <v>47</v>
      </c>
      <c r="AO6" s="1296" t="s">
        <v>48</v>
      </c>
      <c r="AP6" s="1296" t="s">
        <v>49</v>
      </c>
      <c r="AQ6" s="1296" t="s">
        <v>50</v>
      </c>
      <c r="AR6" s="1297" t="s">
        <v>51</v>
      </c>
      <c r="AS6" s="1298"/>
    </row>
    <row r="7" spans="2:45" ht="15.75">
      <c r="B7" s="1955" t="s">
        <v>794</v>
      </c>
      <c r="C7" s="1956"/>
      <c r="D7" s="1300"/>
      <c r="E7" s="1301"/>
      <c r="F7" s="1301"/>
      <c r="G7" s="1301"/>
      <c r="H7" s="1301"/>
      <c r="I7" s="1301"/>
      <c r="J7" s="1301"/>
      <c r="K7" s="1301"/>
      <c r="L7" s="1301"/>
      <c r="M7" s="1301"/>
      <c r="N7" s="1301"/>
      <c r="O7" s="1301"/>
      <c r="P7" s="1301"/>
      <c r="Q7" s="1301"/>
      <c r="R7" s="1301"/>
      <c r="S7" s="1301"/>
      <c r="T7" s="1301"/>
      <c r="U7" s="1301"/>
      <c r="V7" s="1301"/>
      <c r="W7" s="1302"/>
      <c r="X7" s="1303"/>
      <c r="Y7" s="1303"/>
      <c r="Z7" s="1303"/>
      <c r="AA7" s="1303"/>
      <c r="AB7" s="1303"/>
      <c r="AC7" s="1303"/>
      <c r="AD7" s="1303"/>
      <c r="AE7" s="1303"/>
      <c r="AF7" s="1303"/>
      <c r="AG7" s="1303"/>
      <c r="AH7" s="1303"/>
      <c r="AI7" s="1303"/>
      <c r="AJ7" s="1303"/>
      <c r="AK7" s="1303"/>
      <c r="AL7" s="1303"/>
      <c r="AM7" s="1303"/>
      <c r="AN7" s="1303"/>
      <c r="AO7" s="1303"/>
      <c r="AP7" s="1303"/>
      <c r="AQ7" s="1303"/>
      <c r="AR7" s="1304"/>
      <c r="AS7" s="1305"/>
    </row>
    <row r="8" spans="2:45" ht="135.75" customHeight="1">
      <c r="B8" s="1306">
        <v>1</v>
      </c>
      <c r="C8" s="1307" t="s">
        <v>795</v>
      </c>
      <c r="D8" s="1308" t="s">
        <v>796</v>
      </c>
      <c r="E8" s="1309">
        <v>8.7773656800000002E-2</v>
      </c>
      <c r="F8" s="1309">
        <v>3.07911539E-2</v>
      </c>
      <c r="G8" s="1309">
        <v>1.60077083E-2</v>
      </c>
      <c r="H8" s="1309">
        <v>0.14615031240000001</v>
      </c>
      <c r="I8" s="1309">
        <v>9.8384151499999989E-2</v>
      </c>
      <c r="J8" s="1309">
        <v>7.3328399700000005E-2</v>
      </c>
      <c r="K8" s="1309">
        <v>0.1575078869</v>
      </c>
      <c r="L8" s="1309">
        <v>5.0591807400000001E-2</v>
      </c>
      <c r="M8" s="1309">
        <v>0.17739185330000001</v>
      </c>
      <c r="N8" s="1309">
        <v>4.3409442900000005E-2</v>
      </c>
      <c r="O8" s="1309">
        <v>0.19998172759999999</v>
      </c>
      <c r="P8" s="1309">
        <v>7.0967450099999996E-2</v>
      </c>
      <c r="Q8" s="1309">
        <v>8.2015094800000007E-2</v>
      </c>
      <c r="R8" s="1309">
        <v>0.1740895462</v>
      </c>
      <c r="S8" s="1309">
        <v>4.4904160500000005E-2</v>
      </c>
      <c r="T8" s="1309">
        <v>3.9214870899999997E-2</v>
      </c>
      <c r="U8" s="1309">
        <v>0.1209214497</v>
      </c>
      <c r="V8" s="1309">
        <v>9.2880449300000001E-2</v>
      </c>
      <c r="W8" s="1309">
        <v>8.5600000000000009E-2</v>
      </c>
      <c r="X8" s="1310">
        <v>3.6563007799999998E-2</v>
      </c>
      <c r="Y8" s="1310">
        <v>5.2659874000000002E-2</v>
      </c>
      <c r="Z8" s="1310">
        <v>5.7563810299999997E-2</v>
      </c>
      <c r="AA8" s="1310">
        <v>4.9615263900000005E-2</v>
      </c>
      <c r="AB8" s="1309">
        <v>8.3402805299999994E-2</v>
      </c>
      <c r="AC8" s="1309">
        <v>8.15276432E-2</v>
      </c>
      <c r="AD8" s="1309">
        <v>6.4899999999999999E-2</v>
      </c>
      <c r="AE8" s="1309">
        <v>4.0558753000000003E-2</v>
      </c>
      <c r="AF8" s="1309">
        <v>4.5743899299999995E-2</v>
      </c>
      <c r="AG8" s="1309">
        <v>0.16942422870000001</v>
      </c>
      <c r="AH8" s="1309">
        <v>8.4600000000000009E-2</v>
      </c>
      <c r="AI8" s="1309">
        <v>9.4724998500000004E-2</v>
      </c>
      <c r="AJ8" s="1309">
        <v>4.3700189600000001E-2</v>
      </c>
      <c r="AK8" s="1309">
        <v>6.8514905000000001E-2</v>
      </c>
      <c r="AL8" s="1309">
        <v>2.10620522E-2</v>
      </c>
      <c r="AM8" s="1309">
        <v>5.1351699799999997E-2</v>
      </c>
      <c r="AN8" s="1309">
        <v>2.5608844799999999E-2</v>
      </c>
      <c r="AO8" s="1309">
        <v>4.8815722499999999E-2</v>
      </c>
      <c r="AP8" s="1309" t="s">
        <v>92</v>
      </c>
      <c r="AQ8" s="1309">
        <v>9.2548494300000006E-2</v>
      </c>
      <c r="AR8" s="1311">
        <v>5.2113652199999999E-2</v>
      </c>
      <c r="AS8" s="1312"/>
    </row>
    <row r="9" spans="2:45" ht="99.75" customHeight="1">
      <c r="B9" s="1313">
        <v>2</v>
      </c>
      <c r="C9" s="1314" t="s">
        <v>797</v>
      </c>
      <c r="D9" s="1957" t="s">
        <v>798</v>
      </c>
      <c r="E9" s="1315">
        <v>6849.6870509420332</v>
      </c>
      <c r="F9" s="1315">
        <v>8116.4486745575477</v>
      </c>
      <c r="G9" s="1315">
        <v>3666.3677542828582</v>
      </c>
      <c r="H9" s="1315">
        <v>16844.67789911318</v>
      </c>
      <c r="I9" s="1315">
        <v>2351.6804079810199</v>
      </c>
      <c r="J9" s="1315">
        <v>861.03125802319164</v>
      </c>
      <c r="K9" s="1315">
        <v>7543.8535950836076</v>
      </c>
      <c r="L9" s="1315">
        <v>6498.0579958199205</v>
      </c>
      <c r="M9" s="1315">
        <v>21830.9060342868</v>
      </c>
      <c r="N9" s="1315">
        <v>1372.7099360019142</v>
      </c>
      <c r="O9" s="1315">
        <v>10480.130478856327</v>
      </c>
      <c r="P9" s="1315">
        <v>2686.5894564502228</v>
      </c>
      <c r="Q9" s="1315">
        <v>6543.1344521998863</v>
      </c>
      <c r="R9" s="1315">
        <v>12176.796486835177</v>
      </c>
      <c r="S9" s="1315">
        <v>3412.4950416602665</v>
      </c>
      <c r="T9" s="1315">
        <v>3029.8460465629264</v>
      </c>
      <c r="U9" s="1315">
        <v>5976.196148661591</v>
      </c>
      <c r="V9" s="1315">
        <v>5431.0311620444581</v>
      </c>
      <c r="W9" s="1315">
        <v>5412.2293055579476</v>
      </c>
      <c r="X9" s="1315">
        <v>1461.9935420420979</v>
      </c>
      <c r="Y9" s="1316">
        <v>1619.8776097710484</v>
      </c>
      <c r="Z9" s="1316">
        <v>1699.558474484252</v>
      </c>
      <c r="AA9" s="1316">
        <v>2316.8791691687793</v>
      </c>
      <c r="AB9" s="1316">
        <v>6185.1406814726479</v>
      </c>
      <c r="AC9" s="1316">
        <v>1305.2927664393064</v>
      </c>
      <c r="AD9" s="1316">
        <v>4660.2871445758346</v>
      </c>
      <c r="AE9" s="1316">
        <v>5514.1735884689806</v>
      </c>
      <c r="AF9" s="1316">
        <v>5628.1557418089542</v>
      </c>
      <c r="AG9" s="1316">
        <v>14104.160720804268</v>
      </c>
      <c r="AH9" s="1316">
        <v>9866.1269199673825</v>
      </c>
      <c r="AI9" s="1316">
        <v>2800.3407285971384</v>
      </c>
      <c r="AJ9" s="1316">
        <v>4169.9762854255596</v>
      </c>
      <c r="AK9" s="1316">
        <v>1605.3253485090422</v>
      </c>
      <c r="AL9" s="1316" t="s">
        <v>92</v>
      </c>
      <c r="AM9" s="1316">
        <v>3444.44018554688</v>
      </c>
      <c r="AN9" s="1316">
        <v>2774.057519366223</v>
      </c>
      <c r="AO9" s="1316">
        <v>2676.0824529621045</v>
      </c>
      <c r="AP9" s="1316" t="s">
        <v>92</v>
      </c>
      <c r="AQ9" s="1316">
        <v>3526.5087326975026</v>
      </c>
      <c r="AR9" s="1317">
        <v>3339.8725811044446</v>
      </c>
      <c r="AS9" s="1312"/>
    </row>
    <row r="10" spans="2:45" ht="15.75">
      <c r="B10" s="1313"/>
      <c r="C10" s="1318" t="s">
        <v>799</v>
      </c>
      <c r="D10" s="1958"/>
      <c r="E10" s="1319">
        <v>2022</v>
      </c>
      <c r="F10" s="1319">
        <v>2022</v>
      </c>
      <c r="G10" s="1319">
        <v>2022</v>
      </c>
      <c r="H10" s="1319">
        <v>2022</v>
      </c>
      <c r="I10" s="1319">
        <v>2021</v>
      </c>
      <c r="J10" s="1319">
        <v>2022</v>
      </c>
      <c r="K10" s="1319">
        <v>2022</v>
      </c>
      <c r="L10" s="1319">
        <v>2022</v>
      </c>
      <c r="M10" s="1319">
        <v>2022</v>
      </c>
      <c r="N10" s="1319">
        <v>2022</v>
      </c>
      <c r="O10" s="1319">
        <v>2022</v>
      </c>
      <c r="P10" s="1319">
        <v>2022</v>
      </c>
      <c r="Q10" s="1319">
        <v>2022</v>
      </c>
      <c r="R10" s="1319">
        <v>2022</v>
      </c>
      <c r="S10" s="1319">
        <v>2022</v>
      </c>
      <c r="T10" s="1319">
        <v>2022</v>
      </c>
      <c r="U10" s="1319">
        <v>2022</v>
      </c>
      <c r="V10" s="1319">
        <v>2022</v>
      </c>
      <c r="W10" s="1319">
        <v>2021</v>
      </c>
      <c r="X10" s="1319">
        <v>2021</v>
      </c>
      <c r="Y10" s="1319">
        <v>2022</v>
      </c>
      <c r="Z10" s="1319">
        <v>2021</v>
      </c>
      <c r="AA10" s="1319">
        <v>2022</v>
      </c>
      <c r="AB10" s="1319">
        <v>2022</v>
      </c>
      <c r="AC10" s="1319">
        <v>2021</v>
      </c>
      <c r="AD10" s="1319">
        <v>2022</v>
      </c>
      <c r="AE10" s="1319">
        <v>2021</v>
      </c>
      <c r="AF10" s="1319">
        <v>2022</v>
      </c>
      <c r="AG10" s="1319">
        <v>2022</v>
      </c>
      <c r="AH10" s="1319">
        <v>2022</v>
      </c>
      <c r="AI10" s="1319">
        <v>2022</v>
      </c>
      <c r="AJ10" s="1319">
        <v>2022</v>
      </c>
      <c r="AK10" s="1319">
        <v>2021</v>
      </c>
      <c r="AL10" s="1319" t="s">
        <v>92</v>
      </c>
      <c r="AM10" s="1319">
        <v>2022</v>
      </c>
      <c r="AN10" s="1319">
        <v>2022</v>
      </c>
      <c r="AO10" s="1319">
        <v>2022</v>
      </c>
      <c r="AP10" s="1319" t="s">
        <v>92</v>
      </c>
      <c r="AQ10" s="1319">
        <v>2021</v>
      </c>
      <c r="AR10" s="1320">
        <v>2022</v>
      </c>
      <c r="AS10" s="1312"/>
    </row>
    <row r="11" spans="2:45" ht="117" customHeight="1">
      <c r="B11" s="1321">
        <v>3</v>
      </c>
      <c r="C11" s="1322" t="s">
        <v>800</v>
      </c>
      <c r="D11" s="1957" t="s">
        <v>801</v>
      </c>
      <c r="E11" s="1323">
        <v>0.32300000000000001</v>
      </c>
      <c r="F11" s="1323">
        <v>0.187</v>
      </c>
      <c r="G11" s="1323">
        <v>0.38500000000000001</v>
      </c>
      <c r="H11" s="1323">
        <v>0.161</v>
      </c>
      <c r="I11" s="1323">
        <v>0.41399999999999998</v>
      </c>
      <c r="J11" s="1323">
        <v>0.64900000000000002</v>
      </c>
      <c r="K11" s="1323">
        <v>0.35199999999999998</v>
      </c>
      <c r="L11" s="1323">
        <v>0.375</v>
      </c>
      <c r="M11" s="1323">
        <v>0.23899999999999999</v>
      </c>
      <c r="N11" s="1323">
        <v>0.63900000000000001</v>
      </c>
      <c r="O11" s="1323">
        <v>0.26600000000000001</v>
      </c>
      <c r="P11" s="1323">
        <v>0.23499999999999999</v>
      </c>
      <c r="Q11" s="1323">
        <v>0.23400000000000001</v>
      </c>
      <c r="R11" s="1323">
        <v>0.59299999999999997</v>
      </c>
      <c r="S11" s="1323">
        <v>0.437</v>
      </c>
      <c r="T11" s="1323">
        <v>0.58499999999999996</v>
      </c>
      <c r="U11" s="1323">
        <v>0.48</v>
      </c>
      <c r="V11" s="1323">
        <v>0.36099999999999999</v>
      </c>
      <c r="W11" s="1323">
        <v>0.33300000000000002</v>
      </c>
      <c r="X11" s="1323">
        <v>0.50900000000000001</v>
      </c>
      <c r="Y11" s="1323">
        <v>0.70699999999999996</v>
      </c>
      <c r="Z11" s="1323">
        <v>0.50700000000000001</v>
      </c>
      <c r="AA11" s="1323">
        <v>0.44600000000000001</v>
      </c>
      <c r="AB11" s="1323">
        <v>0.318</v>
      </c>
      <c r="AC11" s="1323">
        <v>0.46100000000000002</v>
      </c>
      <c r="AD11" s="1323">
        <v>0.252</v>
      </c>
      <c r="AE11" s="1323">
        <v>0.40100000000000002</v>
      </c>
      <c r="AF11" s="1323">
        <v>0.219</v>
      </c>
      <c r="AG11" s="1323">
        <v>0.27500000000000002</v>
      </c>
      <c r="AH11" s="1323">
        <v>0.18099999999999999</v>
      </c>
      <c r="AI11" s="1323">
        <v>0.38200000000000001</v>
      </c>
      <c r="AJ11" s="1323">
        <v>0.46700000000000003</v>
      </c>
      <c r="AK11" s="1323">
        <v>0.56799999999999995</v>
      </c>
      <c r="AL11" s="1323">
        <v>0.82299999999999995</v>
      </c>
      <c r="AM11" s="1323">
        <v>0.26400000000000001</v>
      </c>
      <c r="AN11" s="1323">
        <v>0.45500000000000002</v>
      </c>
      <c r="AO11" s="1323">
        <v>0.20300000000000001</v>
      </c>
      <c r="AP11" s="1323">
        <v>0.48599999999999999</v>
      </c>
      <c r="AQ11" s="1323">
        <v>0.6</v>
      </c>
      <c r="AR11" s="1324">
        <v>0.38300000000000001</v>
      </c>
      <c r="AS11" s="1312"/>
    </row>
    <row r="12" spans="2:45" ht="16.5" customHeight="1">
      <c r="B12" s="1313"/>
      <c r="C12" s="1318" t="s">
        <v>802</v>
      </c>
      <c r="D12" s="1959"/>
      <c r="E12" s="1325">
        <v>2018</v>
      </c>
      <c r="F12" s="1325">
        <v>2022</v>
      </c>
      <c r="G12" s="1325">
        <v>2018</v>
      </c>
      <c r="H12" s="1325">
        <v>2015</v>
      </c>
      <c r="I12" s="1325">
        <v>2018</v>
      </c>
      <c r="J12" s="1325">
        <v>2013</v>
      </c>
      <c r="K12" s="1325">
        <v>2015</v>
      </c>
      <c r="L12" s="1325">
        <v>2021</v>
      </c>
      <c r="M12" s="1325">
        <v>2021</v>
      </c>
      <c r="N12" s="1325">
        <v>2012</v>
      </c>
      <c r="O12" s="1325">
        <v>2022</v>
      </c>
      <c r="P12" s="1325">
        <v>2015</v>
      </c>
      <c r="Q12" s="1325">
        <v>2016</v>
      </c>
      <c r="R12" s="1325">
        <v>2014</v>
      </c>
      <c r="S12" s="1325">
        <v>2018</v>
      </c>
      <c r="T12" s="1325">
        <v>2012</v>
      </c>
      <c r="U12" s="1325">
        <v>2019</v>
      </c>
      <c r="V12" s="1325">
        <v>2015</v>
      </c>
      <c r="W12" s="1325">
        <v>2021</v>
      </c>
      <c r="X12" s="1325">
        <v>2016</v>
      </c>
      <c r="Y12" s="1325">
        <v>2012</v>
      </c>
      <c r="Z12" s="1325">
        <v>2019</v>
      </c>
      <c r="AA12" s="1325">
        <v>2021</v>
      </c>
      <c r="AB12" s="1326">
        <v>2019</v>
      </c>
      <c r="AC12" s="1326">
        <v>2014</v>
      </c>
      <c r="AD12" s="1326">
        <v>2010</v>
      </c>
      <c r="AE12" s="1326">
        <v>2018</v>
      </c>
      <c r="AF12" s="1326">
        <v>2018</v>
      </c>
      <c r="AG12" s="1326">
        <v>2022</v>
      </c>
      <c r="AH12" s="1326">
        <v>2021</v>
      </c>
      <c r="AI12" s="1326">
        <v>2016</v>
      </c>
      <c r="AJ12" s="1326">
        <v>2011</v>
      </c>
      <c r="AK12" s="1326">
        <v>2018</v>
      </c>
      <c r="AL12" s="1326">
        <v>2016</v>
      </c>
      <c r="AM12" s="1326">
        <v>2018</v>
      </c>
      <c r="AN12" s="1326">
        <v>2018</v>
      </c>
      <c r="AO12" s="1326">
        <v>2019</v>
      </c>
      <c r="AP12" s="1326">
        <v>2014</v>
      </c>
      <c r="AQ12" s="1326">
        <v>2022</v>
      </c>
      <c r="AR12" s="1327">
        <v>2019</v>
      </c>
      <c r="AS12" s="1312"/>
    </row>
    <row r="13" spans="2:45" ht="15.75">
      <c r="B13" s="1960" t="s">
        <v>803</v>
      </c>
      <c r="C13" s="1961"/>
      <c r="D13" s="1328"/>
      <c r="E13" s="1329"/>
      <c r="F13" s="1329"/>
      <c r="G13" s="1329"/>
      <c r="H13" s="1329"/>
      <c r="I13" s="1329"/>
      <c r="J13" s="1329"/>
      <c r="K13" s="1329"/>
      <c r="L13" s="1329"/>
      <c r="M13" s="1329"/>
      <c r="N13" s="1329"/>
      <c r="O13" s="1329"/>
      <c r="P13" s="1329"/>
      <c r="Q13" s="1329"/>
      <c r="R13" s="1329"/>
      <c r="S13" s="1329"/>
      <c r="T13" s="1329"/>
      <c r="U13" s="1329"/>
      <c r="V13" s="1329"/>
      <c r="W13" s="1329"/>
      <c r="X13" s="1329"/>
      <c r="Y13" s="1329"/>
      <c r="Z13" s="1329"/>
      <c r="AA13" s="1329"/>
      <c r="AB13" s="1329"/>
      <c r="AC13" s="1329"/>
      <c r="AD13" s="1329"/>
      <c r="AE13" s="1329"/>
      <c r="AF13" s="1329"/>
      <c r="AG13" s="1329"/>
      <c r="AH13" s="1329"/>
      <c r="AI13" s="1329"/>
      <c r="AJ13" s="1329"/>
      <c r="AK13" s="1329"/>
      <c r="AL13" s="1329"/>
      <c r="AM13" s="1329"/>
      <c r="AN13" s="1329"/>
      <c r="AO13" s="1329"/>
      <c r="AP13" s="1329"/>
      <c r="AQ13" s="1329"/>
      <c r="AR13" s="1330"/>
      <c r="AS13" s="1289"/>
    </row>
    <row r="14" spans="2:45" ht="15.75">
      <c r="B14" s="1306">
        <v>4</v>
      </c>
      <c r="C14" s="1331" t="s">
        <v>804</v>
      </c>
      <c r="D14" s="1332"/>
      <c r="E14" s="1333"/>
      <c r="F14" s="1333"/>
      <c r="G14" s="1333"/>
      <c r="H14" s="1333"/>
      <c r="I14" s="1333"/>
      <c r="J14" s="1333"/>
      <c r="K14" s="1333"/>
      <c r="L14" s="1333"/>
      <c r="M14" s="1334"/>
      <c r="N14" s="1333"/>
      <c r="O14" s="1333"/>
      <c r="P14" s="1333"/>
      <c r="Q14" s="1333"/>
      <c r="R14" s="1333"/>
      <c r="S14" s="1333"/>
      <c r="T14" s="1333"/>
      <c r="U14" s="1333"/>
      <c r="V14" s="1333"/>
      <c r="W14" s="1333"/>
      <c r="X14" s="1333"/>
      <c r="Y14" s="1333"/>
      <c r="Z14" s="1333"/>
      <c r="AA14" s="1333"/>
      <c r="AB14" s="1333"/>
      <c r="AC14" s="1333"/>
      <c r="AD14" s="1333"/>
      <c r="AE14" s="1333"/>
      <c r="AF14" s="1333"/>
      <c r="AG14" s="1333"/>
      <c r="AH14" s="1333"/>
      <c r="AI14" s="1333"/>
      <c r="AJ14" s="1333"/>
      <c r="AK14" s="1333"/>
      <c r="AL14" s="1333"/>
      <c r="AM14" s="1333"/>
      <c r="AN14" s="1333"/>
      <c r="AO14" s="1333"/>
      <c r="AP14" s="1333"/>
      <c r="AQ14" s="1333"/>
      <c r="AR14" s="1335"/>
      <c r="AS14" s="1312"/>
    </row>
    <row r="15" spans="2:45" ht="147" customHeight="1">
      <c r="B15" s="1336"/>
      <c r="C15" s="1249" t="s">
        <v>805</v>
      </c>
      <c r="D15" s="1337" t="s">
        <v>806</v>
      </c>
      <c r="E15" s="1338">
        <v>29.72</v>
      </c>
      <c r="F15" s="1338">
        <v>17.920000000000002</v>
      </c>
      <c r="G15" s="1338">
        <v>39.619999999999997</v>
      </c>
      <c r="H15" s="1338">
        <v>72.17</v>
      </c>
      <c r="I15" s="1338">
        <v>34.43</v>
      </c>
      <c r="J15" s="1338">
        <v>17.45</v>
      </c>
      <c r="K15" s="1338">
        <v>60.85</v>
      </c>
      <c r="L15" s="1338">
        <v>46.23</v>
      </c>
      <c r="M15" s="1338">
        <v>54.25</v>
      </c>
      <c r="N15" s="1338">
        <v>5.66</v>
      </c>
      <c r="O15" s="1338">
        <v>34.909999999999997</v>
      </c>
      <c r="P15" s="1338">
        <v>16.98</v>
      </c>
      <c r="Q15" s="1338">
        <v>44.81</v>
      </c>
      <c r="R15" s="1338">
        <v>41.51</v>
      </c>
      <c r="S15" s="1338">
        <v>15.57</v>
      </c>
      <c r="T15" s="1338">
        <v>8.49</v>
      </c>
      <c r="U15" s="1338">
        <v>33.49</v>
      </c>
      <c r="V15" s="1338">
        <v>39.15</v>
      </c>
      <c r="W15" s="1338">
        <v>28.77</v>
      </c>
      <c r="X15" s="1338">
        <v>16.510000000000002</v>
      </c>
      <c r="Y15" s="1338">
        <v>20.75</v>
      </c>
      <c r="Z15" s="1338">
        <v>22.17</v>
      </c>
      <c r="AA15" s="1338">
        <v>28.3</v>
      </c>
      <c r="AB15" s="1338">
        <v>14.62</v>
      </c>
      <c r="AC15" s="1338">
        <v>22.64</v>
      </c>
      <c r="AD15" s="1338">
        <v>27.83</v>
      </c>
      <c r="AE15" s="1338">
        <v>12.26</v>
      </c>
      <c r="AF15" s="1338">
        <v>20.28</v>
      </c>
      <c r="AG15" s="1338">
        <v>59.91</v>
      </c>
      <c r="AH15" s="1338">
        <v>53.77</v>
      </c>
      <c r="AI15" s="1338">
        <v>58.02</v>
      </c>
      <c r="AJ15" s="1338">
        <v>41.04</v>
      </c>
      <c r="AK15" s="1338">
        <v>15.09</v>
      </c>
      <c r="AL15" s="1338">
        <v>0.94</v>
      </c>
      <c r="AM15" s="1338">
        <v>30.19</v>
      </c>
      <c r="AN15" s="1338">
        <v>30.66</v>
      </c>
      <c r="AO15" s="1338">
        <v>33.020000000000003</v>
      </c>
      <c r="AP15" s="1338">
        <v>2.93</v>
      </c>
      <c r="AQ15" s="1338">
        <v>32.08</v>
      </c>
      <c r="AR15" s="1339">
        <v>6.6</v>
      </c>
      <c r="AS15" s="1312"/>
    </row>
    <row r="16" spans="2:45" ht="78" customHeight="1">
      <c r="B16" s="1321">
        <v>5</v>
      </c>
      <c r="C16" s="1340" t="s">
        <v>807</v>
      </c>
      <c r="D16" s="1957" t="s">
        <v>808</v>
      </c>
      <c r="E16" s="1341">
        <v>0.4229</v>
      </c>
      <c r="F16" s="1341">
        <v>0.77339999999999998</v>
      </c>
      <c r="G16" s="1341">
        <v>0.41920000000000002</v>
      </c>
      <c r="H16" s="1341">
        <v>0.73709999999999998</v>
      </c>
      <c r="I16" s="1341">
        <v>0.3624</v>
      </c>
      <c r="J16" s="1341">
        <v>0.46920000000000001</v>
      </c>
      <c r="K16" s="1341">
        <v>0.90669999999999995</v>
      </c>
      <c r="L16" s="1341">
        <v>0.5222</v>
      </c>
      <c r="M16" s="1341">
        <v>0.80120000000000002</v>
      </c>
      <c r="N16" s="1341">
        <v>0.4415</v>
      </c>
      <c r="O16" s="1341">
        <v>0.68740000000000001</v>
      </c>
      <c r="P16" s="1341">
        <v>0.34329999999999999</v>
      </c>
      <c r="Q16" s="1341">
        <v>0.76959999999999995</v>
      </c>
      <c r="R16" s="1341">
        <v>0.47070000000000001</v>
      </c>
      <c r="S16" s="1341">
        <v>0.30959999999999999</v>
      </c>
      <c r="T16" s="1341" t="s">
        <v>809</v>
      </c>
      <c r="U16" s="1341">
        <v>0.70850000000000002</v>
      </c>
      <c r="V16" s="1341">
        <v>0.54720000000000002</v>
      </c>
      <c r="W16" s="1341">
        <v>0.92559999999999998</v>
      </c>
      <c r="X16" s="1341">
        <v>0.37080000000000002</v>
      </c>
      <c r="Y16" s="1341">
        <v>0.36259999999999998</v>
      </c>
      <c r="Z16" s="1341">
        <v>0.35659999999999997</v>
      </c>
      <c r="AA16" s="1341">
        <v>0.3296</v>
      </c>
      <c r="AB16" s="1341">
        <v>0.3629</v>
      </c>
      <c r="AC16" s="1341">
        <v>0.36849999999999999</v>
      </c>
      <c r="AD16" s="1341">
        <v>0.89729999999999999</v>
      </c>
      <c r="AE16" s="1341">
        <v>0.46960000000000002</v>
      </c>
      <c r="AF16" s="1341">
        <v>0.38200000000000001</v>
      </c>
      <c r="AG16" s="1341">
        <v>1.0385</v>
      </c>
      <c r="AH16" s="1341">
        <v>0.97409999999999997</v>
      </c>
      <c r="AI16" s="1341">
        <v>0.45490000000000003</v>
      </c>
      <c r="AJ16" s="1341">
        <v>0.51749999999999996</v>
      </c>
      <c r="AK16" s="1341">
        <v>0.71960000000000002</v>
      </c>
      <c r="AL16" s="1341">
        <v>7.85E-2</v>
      </c>
      <c r="AM16" s="1341">
        <v>0.28920000000000001</v>
      </c>
      <c r="AN16" s="1341">
        <v>0.58079999999999998</v>
      </c>
      <c r="AO16" s="1341">
        <v>0.2273</v>
      </c>
      <c r="AP16" s="1341">
        <v>0.39829999999999999</v>
      </c>
      <c r="AQ16" s="1341" t="s">
        <v>809</v>
      </c>
      <c r="AR16" s="1342">
        <v>0.4985</v>
      </c>
      <c r="AS16" s="1312"/>
    </row>
    <row r="17" spans="2:45" s="1346" customFormat="1" ht="13.5" customHeight="1">
      <c r="B17" s="1962" t="s">
        <v>810</v>
      </c>
      <c r="C17" s="1963"/>
      <c r="D17" s="1958"/>
      <c r="E17" s="1343">
        <v>2016</v>
      </c>
      <c r="F17" s="1343">
        <v>2022</v>
      </c>
      <c r="G17" s="1343">
        <v>2022</v>
      </c>
      <c r="H17" s="1343">
        <v>2021</v>
      </c>
      <c r="I17" s="1343">
        <v>2022</v>
      </c>
      <c r="J17" s="1343">
        <v>2022</v>
      </c>
      <c r="K17" s="1343">
        <v>2021</v>
      </c>
      <c r="L17" s="1343">
        <v>2022</v>
      </c>
      <c r="M17" s="1343">
        <v>2022</v>
      </c>
      <c r="N17" s="1343">
        <v>2021</v>
      </c>
      <c r="O17" s="1343">
        <v>2023</v>
      </c>
      <c r="P17" s="1343">
        <v>2015</v>
      </c>
      <c r="Q17" s="1343">
        <v>2022</v>
      </c>
      <c r="R17" s="1343">
        <v>2022</v>
      </c>
      <c r="S17" s="1343">
        <v>2021</v>
      </c>
      <c r="T17" s="1343" t="s">
        <v>809</v>
      </c>
      <c r="U17" s="1343">
        <v>2012</v>
      </c>
      <c r="V17" s="1343">
        <v>2009</v>
      </c>
      <c r="W17" s="1343">
        <v>2022</v>
      </c>
      <c r="X17" s="1343">
        <v>2020</v>
      </c>
      <c r="Y17" s="1343">
        <v>2021</v>
      </c>
      <c r="Z17" s="1343">
        <v>2022</v>
      </c>
      <c r="AA17" s="1343">
        <v>2020</v>
      </c>
      <c r="AB17" s="1343">
        <v>2020</v>
      </c>
      <c r="AC17" s="1343">
        <v>2022</v>
      </c>
      <c r="AD17" s="1343">
        <v>2023</v>
      </c>
      <c r="AE17" s="1343">
        <v>2021</v>
      </c>
      <c r="AF17" s="1343">
        <v>2021</v>
      </c>
      <c r="AG17" s="1343">
        <v>2023</v>
      </c>
      <c r="AH17" s="1343">
        <v>2022</v>
      </c>
      <c r="AI17" s="1343">
        <v>2022</v>
      </c>
      <c r="AJ17" s="1343">
        <v>2022</v>
      </c>
      <c r="AK17" s="1343">
        <v>2021</v>
      </c>
      <c r="AL17" s="1343">
        <v>2015</v>
      </c>
      <c r="AM17" s="1343">
        <v>2021</v>
      </c>
      <c r="AN17" s="1343">
        <v>2021</v>
      </c>
      <c r="AO17" s="1343">
        <v>2017</v>
      </c>
      <c r="AP17" s="1343">
        <v>2016</v>
      </c>
      <c r="AQ17" s="1343" t="s">
        <v>809</v>
      </c>
      <c r="AR17" s="1344">
        <v>2013</v>
      </c>
      <c r="AS17" s="1345"/>
    </row>
    <row r="18" spans="2:45" ht="117" customHeight="1">
      <c r="B18" s="1321">
        <v>6</v>
      </c>
      <c r="C18" s="1347" t="s">
        <v>811</v>
      </c>
      <c r="D18" s="1348" t="s">
        <v>812</v>
      </c>
      <c r="E18" s="1349">
        <v>1.4E-2</v>
      </c>
      <c r="F18" s="1349">
        <v>1.1999999999999999E-3</v>
      </c>
      <c r="G18" s="1349">
        <v>8.0000000000000002E-3</v>
      </c>
      <c r="H18" s="1349">
        <v>0.19</v>
      </c>
      <c r="I18" s="1349">
        <v>7.0000000000000001E-3</v>
      </c>
      <c r="J18" s="1349">
        <v>0.01</v>
      </c>
      <c r="K18" s="1349">
        <v>0.01</v>
      </c>
      <c r="L18" s="1349">
        <v>2.1999999999999999E-2</v>
      </c>
      <c r="M18" s="1349">
        <v>8.9999999999999993E-3</v>
      </c>
      <c r="N18" s="1349">
        <v>6.0000000000000001E-3</v>
      </c>
      <c r="O18" s="1349">
        <v>5.0000000000000001E-3</v>
      </c>
      <c r="P18" s="1349">
        <v>8.9999999999999993E-3</v>
      </c>
      <c r="Q18" s="1349">
        <v>1.6E-2</v>
      </c>
      <c r="R18" s="1349">
        <v>2E-3</v>
      </c>
      <c r="S18" s="1349">
        <v>1.4E-2</v>
      </c>
      <c r="T18" s="1349">
        <v>1.7000000000000001E-2</v>
      </c>
      <c r="U18" s="1349">
        <v>3.0000000000000001E-3</v>
      </c>
      <c r="V18" s="1349">
        <v>4.1000000000000002E-2</v>
      </c>
      <c r="W18" s="1349">
        <v>2E-3</v>
      </c>
      <c r="X18" s="1349">
        <v>0.01</v>
      </c>
      <c r="Y18" s="1349">
        <v>4.0000000000000001E-3</v>
      </c>
      <c r="Z18" s="1349">
        <v>0.08</v>
      </c>
      <c r="AA18" s="1349">
        <v>8.9999999999999993E-3</v>
      </c>
      <c r="AB18" s="1349">
        <v>3.0000000000000001E-3</v>
      </c>
      <c r="AC18" s="1349">
        <v>0.121</v>
      </c>
      <c r="AD18" s="1349">
        <v>1E-3</v>
      </c>
      <c r="AE18" s="1350"/>
      <c r="AF18" s="1350">
        <v>2E-3</v>
      </c>
      <c r="AG18" s="1350">
        <v>4.0000000000000001E-3</v>
      </c>
      <c r="AH18" s="1350">
        <v>2E-3</v>
      </c>
      <c r="AI18" s="1350">
        <v>2.8000000000000001E-2</v>
      </c>
      <c r="AJ18" s="1350">
        <v>4.0000000000000001E-3</v>
      </c>
      <c r="AK18" s="1350">
        <v>1.4E-2</v>
      </c>
      <c r="AL18" s="1350">
        <v>1.9E-2</v>
      </c>
      <c r="AM18" s="1350">
        <v>4.7E-2</v>
      </c>
      <c r="AN18" s="1350">
        <v>1.7999999999999999E-2</v>
      </c>
      <c r="AO18" s="1350">
        <v>5.5E-2</v>
      </c>
      <c r="AP18" s="1350">
        <v>1E-3</v>
      </c>
      <c r="AQ18" s="1350">
        <v>0.12</v>
      </c>
      <c r="AR18" s="1351">
        <v>0.121</v>
      </c>
      <c r="AS18" s="1312"/>
    </row>
    <row r="19" spans="2:45" ht="15.75">
      <c r="B19" s="1964" t="s">
        <v>813</v>
      </c>
      <c r="C19" s="1965"/>
      <c r="D19" s="1299"/>
      <c r="E19" s="1303"/>
      <c r="F19" s="1303"/>
      <c r="G19" s="1303"/>
      <c r="H19" s="1303"/>
      <c r="I19" s="1303"/>
      <c r="J19" s="1303"/>
      <c r="K19" s="1303"/>
      <c r="L19" s="1303"/>
      <c r="M19" s="1303"/>
      <c r="N19" s="1303"/>
      <c r="O19" s="1303"/>
      <c r="P19" s="1303"/>
      <c r="Q19" s="1303"/>
      <c r="R19" s="1303"/>
      <c r="S19" s="1303"/>
      <c r="T19" s="1303"/>
      <c r="U19" s="1303"/>
      <c r="V19" s="1352"/>
      <c r="W19" s="1302"/>
      <c r="X19" s="1353"/>
      <c r="Y19" s="1353"/>
      <c r="Z19" s="1353"/>
      <c r="AA19" s="1353"/>
      <c r="AB19" s="1353"/>
      <c r="AC19" s="1353"/>
      <c r="AD19" s="1353"/>
      <c r="AE19" s="1303"/>
      <c r="AF19" s="1303"/>
      <c r="AG19" s="1303"/>
      <c r="AH19" s="1303"/>
      <c r="AI19" s="1303"/>
      <c r="AJ19" s="1303"/>
      <c r="AK19" s="1303"/>
      <c r="AL19" s="1303"/>
      <c r="AM19" s="1303"/>
      <c r="AN19" s="1303"/>
      <c r="AO19" s="1303"/>
      <c r="AP19" s="1303"/>
      <c r="AQ19" s="1303"/>
      <c r="AR19" s="1304"/>
      <c r="AS19" s="1305"/>
    </row>
    <row r="20" spans="2:45" ht="15.75">
      <c r="B20" s="1354">
        <v>7</v>
      </c>
      <c r="C20" s="1355" t="s">
        <v>814</v>
      </c>
      <c r="D20" s="1332"/>
      <c r="E20" s="1333"/>
      <c r="F20" s="1333"/>
      <c r="G20" s="1333"/>
      <c r="H20" s="1333"/>
      <c r="I20" s="1333"/>
      <c r="J20" s="1333"/>
      <c r="K20" s="1333"/>
      <c r="L20" s="1333"/>
      <c r="M20" s="1334"/>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5"/>
      <c r="AS20" s="1312"/>
    </row>
    <row r="21" spans="2:45" ht="76.5" customHeight="1">
      <c r="B21" s="1356" t="s">
        <v>815</v>
      </c>
      <c r="C21" s="1357" t="s">
        <v>816</v>
      </c>
      <c r="D21" s="1358" t="s">
        <v>817</v>
      </c>
      <c r="E21" s="1359" t="s">
        <v>92</v>
      </c>
      <c r="F21" s="1323">
        <v>0.50600000000000001</v>
      </c>
      <c r="G21" s="1360">
        <v>0.56599999999999995</v>
      </c>
      <c r="H21" s="1360">
        <v>0.42599999999999999</v>
      </c>
      <c r="I21" s="1323">
        <v>0.623</v>
      </c>
      <c r="J21" s="1323">
        <v>0.70399999999999996</v>
      </c>
      <c r="K21" s="1359" t="s">
        <v>92</v>
      </c>
      <c r="L21" s="1360">
        <v>0.69499999999999995</v>
      </c>
      <c r="M21" s="1323">
        <v>0.66</v>
      </c>
      <c r="N21" s="1323">
        <v>0.38500000000000001</v>
      </c>
      <c r="O21" s="1323">
        <v>0.59199999999999997</v>
      </c>
      <c r="P21" s="1323">
        <v>0.57299999999999995</v>
      </c>
      <c r="Q21" s="1323">
        <v>0.59899999999999998</v>
      </c>
      <c r="R21" s="1323">
        <v>0.48399999999999999</v>
      </c>
      <c r="S21" s="1323">
        <v>0.61899999999999999</v>
      </c>
      <c r="T21" s="1323">
        <v>0.40699999999999997</v>
      </c>
      <c r="U21" s="1323">
        <v>0.63</v>
      </c>
      <c r="V21" s="1323">
        <v>0.44700000000000001</v>
      </c>
      <c r="W21" s="1323">
        <v>0.38400000000000001</v>
      </c>
      <c r="X21" s="1323">
        <v>0.56000000000000005</v>
      </c>
      <c r="Y21" s="1323">
        <v>0.45400000000000001</v>
      </c>
      <c r="Z21" s="1323">
        <v>0.60299999999999998</v>
      </c>
      <c r="AA21" s="1323">
        <v>0.56699999999999995</v>
      </c>
      <c r="AB21" s="1359" t="s">
        <v>92</v>
      </c>
      <c r="AC21" s="1323">
        <v>0.41899999999999998</v>
      </c>
      <c r="AD21" s="1323">
        <v>0.53</v>
      </c>
      <c r="AE21" s="1323">
        <v>0.51500000000000001</v>
      </c>
      <c r="AF21" s="1323">
        <v>0.53</v>
      </c>
      <c r="AG21" s="1323">
        <v>0.41399999999999998</v>
      </c>
      <c r="AH21" s="1323">
        <v>0.51</v>
      </c>
      <c r="AI21" s="1323">
        <v>0.81599999999999995</v>
      </c>
      <c r="AJ21" s="1323">
        <v>0.67600000000000005</v>
      </c>
      <c r="AK21" s="1323">
        <v>0.39600000000000002</v>
      </c>
      <c r="AL21" s="1323">
        <v>0.27600000000000002</v>
      </c>
      <c r="AM21" s="1323">
        <v>0.64900000000000002</v>
      </c>
      <c r="AN21" s="1323">
        <v>0.56100000000000005</v>
      </c>
      <c r="AO21" s="1323">
        <v>0.497</v>
      </c>
      <c r="AP21" s="1359" t="s">
        <v>92</v>
      </c>
      <c r="AQ21" s="1323">
        <v>0.47</v>
      </c>
      <c r="AR21" s="1324">
        <v>0.53100000000000003</v>
      </c>
      <c r="AS21" s="1361"/>
    </row>
    <row r="22" spans="2:45" ht="81.75" customHeight="1">
      <c r="B22" s="1356" t="s">
        <v>818</v>
      </c>
      <c r="C22" s="1357" t="s">
        <v>819</v>
      </c>
      <c r="D22" s="1358" t="s">
        <v>820</v>
      </c>
      <c r="E22" s="1362" t="s">
        <v>92</v>
      </c>
      <c r="F22" s="1349">
        <v>0.83499999999999996</v>
      </c>
      <c r="G22" s="1363">
        <v>0.82299999999999995</v>
      </c>
      <c r="H22" s="1363">
        <v>0.71799999999999997</v>
      </c>
      <c r="I22" s="1349">
        <v>0.87</v>
      </c>
      <c r="J22" s="1349">
        <v>0.84299999999999997</v>
      </c>
      <c r="K22" s="1362" t="s">
        <v>92</v>
      </c>
      <c r="L22" s="1363">
        <v>0.93700000000000006</v>
      </c>
      <c r="M22" s="1349">
        <v>0.85199999999999998</v>
      </c>
      <c r="N22" s="1349">
        <v>0.70599999999999996</v>
      </c>
      <c r="O22" s="1349">
        <v>0.71199999999999997</v>
      </c>
      <c r="P22" s="1349">
        <v>0.91600000000000004</v>
      </c>
      <c r="Q22" s="1349">
        <v>0.80700000000000005</v>
      </c>
      <c r="R22" s="1349">
        <v>0.73499999999999999</v>
      </c>
      <c r="S22" s="1349">
        <v>0.89500000000000002</v>
      </c>
      <c r="T22" s="1349">
        <v>0.86699999999999999</v>
      </c>
      <c r="U22" s="1349">
        <v>0.85199999999999998</v>
      </c>
      <c r="V22" s="1349">
        <v>0.84299999999999997</v>
      </c>
      <c r="W22" s="1349">
        <v>0.49199999999999999</v>
      </c>
      <c r="X22" s="1323">
        <v>0.82899999999999996</v>
      </c>
      <c r="Y22" s="1323">
        <v>0.77</v>
      </c>
      <c r="Z22" s="1323">
        <v>0.78900000000000003</v>
      </c>
      <c r="AA22" s="1323">
        <v>0.93100000000000005</v>
      </c>
      <c r="AB22" s="1362" t="s">
        <v>92</v>
      </c>
      <c r="AC22" s="1323">
        <v>0.71899999999999997</v>
      </c>
      <c r="AD22" s="1323">
        <v>0.88</v>
      </c>
      <c r="AE22" s="1323">
        <v>0.875</v>
      </c>
      <c r="AF22" s="1323">
        <v>0.81200000000000006</v>
      </c>
      <c r="AG22" s="1323">
        <v>0.75600000000000001</v>
      </c>
      <c r="AH22" s="1323">
        <v>0.77500000000000002</v>
      </c>
      <c r="AI22" s="1323">
        <v>0.93500000000000005</v>
      </c>
      <c r="AJ22" s="1323">
        <v>0.84799999999999998</v>
      </c>
      <c r="AK22" s="1323">
        <v>0.88</v>
      </c>
      <c r="AL22" s="1323">
        <v>0.61499999999999999</v>
      </c>
      <c r="AM22" s="1323">
        <v>0.91200000000000003</v>
      </c>
      <c r="AN22" s="1323">
        <v>0.82199999999999995</v>
      </c>
      <c r="AO22" s="1323">
        <v>0.82899999999999996</v>
      </c>
      <c r="AP22" s="1362" t="s">
        <v>92</v>
      </c>
      <c r="AQ22" s="1323">
        <v>0.80200000000000005</v>
      </c>
      <c r="AR22" s="1324">
        <v>0.86899999999999999</v>
      </c>
      <c r="AS22" s="1361"/>
    </row>
    <row r="23" spans="2:45" ht="15.75">
      <c r="B23" s="1947" t="s">
        <v>821</v>
      </c>
      <c r="C23" s="1948"/>
      <c r="D23" s="1300"/>
      <c r="E23" s="1364"/>
      <c r="F23" s="1364"/>
      <c r="G23" s="1364"/>
      <c r="H23" s="1364"/>
      <c r="I23" s="1364"/>
      <c r="J23" s="1364"/>
      <c r="K23" s="1364"/>
      <c r="L23" s="1364"/>
      <c r="M23" s="1364"/>
      <c r="N23" s="1364"/>
      <c r="O23" s="1364"/>
      <c r="P23" s="1364"/>
      <c r="Q23" s="1364"/>
      <c r="R23" s="1364"/>
      <c r="S23" s="1364"/>
      <c r="T23" s="1364"/>
      <c r="U23" s="1364"/>
      <c r="V23" s="1365"/>
      <c r="W23" s="1366"/>
      <c r="X23" s="1364"/>
      <c r="Y23" s="1364"/>
      <c r="Z23" s="1364"/>
      <c r="AA23" s="1364"/>
      <c r="AB23" s="1364"/>
      <c r="AC23" s="1364"/>
      <c r="AD23" s="1364"/>
      <c r="AE23" s="1364"/>
      <c r="AF23" s="1364"/>
      <c r="AG23" s="1364"/>
      <c r="AH23" s="1364"/>
      <c r="AI23" s="1364"/>
      <c r="AJ23" s="1364"/>
      <c r="AK23" s="1364"/>
      <c r="AL23" s="1364"/>
      <c r="AM23" s="1364"/>
      <c r="AN23" s="1364"/>
      <c r="AO23" s="1364"/>
      <c r="AP23" s="1364"/>
      <c r="AQ23" s="1364"/>
      <c r="AR23" s="1367"/>
      <c r="AS23" s="1305"/>
    </row>
    <row r="24" spans="2:45" ht="134.25" customHeight="1">
      <c r="B24" s="1368">
        <v>8</v>
      </c>
      <c r="C24" s="1369" t="s">
        <v>822</v>
      </c>
      <c r="D24" s="1370" t="s">
        <v>823</v>
      </c>
      <c r="E24" s="1371">
        <v>0.36399999999999999</v>
      </c>
      <c r="F24" s="1372">
        <v>0.19500000000000001</v>
      </c>
      <c r="G24" s="1372">
        <v>0.33900000000000002</v>
      </c>
      <c r="H24" s="1372">
        <v>0.107</v>
      </c>
      <c r="I24" s="1372">
        <v>0.24299999999999999</v>
      </c>
      <c r="J24" s="1372">
        <v>0.307</v>
      </c>
      <c r="K24" s="1371">
        <v>0.16600000000000001</v>
      </c>
      <c r="L24" s="1371">
        <v>0.29899999999999999</v>
      </c>
      <c r="M24" s="1372">
        <v>0.38600000000000001</v>
      </c>
      <c r="N24" s="1373">
        <v>0.14499999999999999</v>
      </c>
      <c r="O24" s="1374">
        <v>0.14199999999999999</v>
      </c>
      <c r="P24" s="1375">
        <v>0.21299999999999999</v>
      </c>
      <c r="Q24" s="1375">
        <v>0.30499999999999999</v>
      </c>
      <c r="R24" s="1374">
        <v>0.224</v>
      </c>
      <c r="S24" s="1375">
        <v>0.23499999999999999</v>
      </c>
      <c r="T24" s="1375">
        <v>0.36499999999999999</v>
      </c>
      <c r="U24" s="1375">
        <v>0.16200000000000001</v>
      </c>
      <c r="V24" s="1375">
        <v>0.158</v>
      </c>
      <c r="W24" s="1375">
        <v>0.19900000000000001</v>
      </c>
      <c r="X24" s="1375">
        <v>0.32</v>
      </c>
      <c r="Y24" s="1375">
        <v>0.2</v>
      </c>
      <c r="Z24" s="1375">
        <v>0.151</v>
      </c>
      <c r="AA24" s="1375">
        <v>0.24299999999999999</v>
      </c>
      <c r="AB24" s="1375">
        <v>0.33300000000000002</v>
      </c>
      <c r="AC24" s="1375">
        <v>0.22600000000000001</v>
      </c>
      <c r="AD24" s="1375">
        <v>0.27100000000000002</v>
      </c>
      <c r="AE24" s="1375">
        <v>0.24299999999999999</v>
      </c>
      <c r="AF24" s="1375">
        <v>0.26500000000000001</v>
      </c>
      <c r="AG24" s="1374">
        <v>0.25600000000000001</v>
      </c>
      <c r="AH24" s="1372">
        <v>0.29499999999999998</v>
      </c>
      <c r="AI24" s="1372">
        <v>0.18</v>
      </c>
      <c r="AJ24" s="1372">
        <v>0.22700000000000001</v>
      </c>
      <c r="AK24" s="1372">
        <v>0.24199999999999999</v>
      </c>
      <c r="AL24" s="1372">
        <v>0.29599999999999999</v>
      </c>
      <c r="AM24" s="1372">
        <v>0.245</v>
      </c>
      <c r="AN24" s="1372">
        <v>0.32200000000000001</v>
      </c>
      <c r="AO24" s="1372">
        <v>0.27</v>
      </c>
      <c r="AP24" s="1372">
        <v>0.34200000000000003</v>
      </c>
      <c r="AQ24" s="1372">
        <v>0.20100000000000001</v>
      </c>
      <c r="AR24" s="1376">
        <v>0.1</v>
      </c>
      <c r="AS24" s="1312"/>
    </row>
    <row r="25" spans="2:45" ht="111" customHeight="1">
      <c r="B25" s="1377">
        <v>9</v>
      </c>
      <c r="C25" s="1378" t="s">
        <v>824</v>
      </c>
      <c r="D25" s="1379" t="s">
        <v>825</v>
      </c>
      <c r="E25" s="1380">
        <v>0.16200000000000001</v>
      </c>
      <c r="F25" s="1381">
        <v>0.55400000000000005</v>
      </c>
      <c r="G25" s="1381">
        <v>0.157</v>
      </c>
      <c r="H25" s="1381">
        <v>0.69299999999999995</v>
      </c>
      <c r="I25" s="1381">
        <v>0.32300000000000001</v>
      </c>
      <c r="J25" s="1381">
        <v>0.29499999999999998</v>
      </c>
      <c r="K25" s="1381">
        <v>0.57499999999999996</v>
      </c>
      <c r="L25" s="1381">
        <v>0.22</v>
      </c>
      <c r="M25" s="1382">
        <v>0.16700000000000001</v>
      </c>
      <c r="N25" s="1363">
        <v>0.65600000000000003</v>
      </c>
      <c r="O25" s="1383">
        <v>0.69</v>
      </c>
      <c r="P25" s="1363">
        <v>0.40100000000000002</v>
      </c>
      <c r="Q25" s="1363">
        <v>0.31</v>
      </c>
      <c r="R25" s="1363">
        <v>0.54300000000000004</v>
      </c>
      <c r="S25" s="1363">
        <v>0.13300000000000001</v>
      </c>
      <c r="T25" s="1363">
        <v>0.35899999999999999</v>
      </c>
      <c r="U25" s="1363">
        <v>0.66800000000000004</v>
      </c>
      <c r="V25" s="1363">
        <v>0.62</v>
      </c>
      <c r="W25" s="1363">
        <v>0.39700000000000002</v>
      </c>
      <c r="X25" s="1363">
        <v>0.26700000000000002</v>
      </c>
      <c r="Y25" s="1363">
        <v>0.46100000000000002</v>
      </c>
      <c r="Z25" s="1383">
        <v>0.65100000000000002</v>
      </c>
      <c r="AA25" s="1363">
        <v>0.20100000000000001</v>
      </c>
      <c r="AB25" s="1363">
        <v>0.127</v>
      </c>
      <c r="AC25" s="1363">
        <v>0.30099999999999999</v>
      </c>
      <c r="AD25" s="1363">
        <v>0.48299999999999998</v>
      </c>
      <c r="AE25" s="1363">
        <v>0.157</v>
      </c>
      <c r="AF25" s="1363">
        <v>0.29799999999999999</v>
      </c>
      <c r="AG25" s="1384">
        <v>0.57699999999999996</v>
      </c>
      <c r="AH25" s="1383">
        <v>0.435</v>
      </c>
      <c r="AI25" s="1363">
        <v>0.60599999999999998</v>
      </c>
      <c r="AJ25" s="1363">
        <v>0.28899999999999998</v>
      </c>
      <c r="AK25" s="1363">
        <v>0.255</v>
      </c>
      <c r="AL25" s="1363">
        <v>7.5999999999999998E-2</v>
      </c>
      <c r="AM25" s="1363">
        <v>0.40699999999999997</v>
      </c>
      <c r="AN25" s="1363">
        <v>0.252</v>
      </c>
      <c r="AO25" s="1363">
        <v>0.439</v>
      </c>
      <c r="AP25" s="1363">
        <v>0.33400000000000002</v>
      </c>
      <c r="AQ25" s="1363">
        <v>0.51200000000000001</v>
      </c>
      <c r="AR25" s="1385">
        <v>0.68600000000000005</v>
      </c>
      <c r="AS25" s="1361"/>
    </row>
    <row r="26" spans="2:45">
      <c r="C26" s="1386"/>
    </row>
  </sheetData>
  <mergeCells count="12">
    <mergeCell ref="B23:C23"/>
    <mergeCell ref="E1:AS1"/>
    <mergeCell ref="B3:AS3"/>
    <mergeCell ref="B4:AS4"/>
    <mergeCell ref="B6:C6"/>
    <mergeCell ref="B7:C7"/>
    <mergeCell ref="D9:D10"/>
    <mergeCell ref="D11:D12"/>
    <mergeCell ref="B13:C13"/>
    <mergeCell ref="D16:D17"/>
    <mergeCell ref="B17:C17"/>
    <mergeCell ref="B19:C19"/>
  </mergeCells>
  <pageMargins left="0.25" right="0.25" top="0.75" bottom="0.75" header="0.3" footer="0.3"/>
  <pageSetup paperSize="9" scale="20" fitToHeight="0" orientation="landscape" horizontalDpi="4294967295" verticalDpi="4294967295"/>
  <drawing r:id="rId1"/>
  <extLst>
    <ext xmlns:x14="http://schemas.microsoft.com/office/spreadsheetml/2009/9/main" uri="{78C0D931-6437-407d-A8EE-F0AAD7539E65}">
      <x14:conditionalFormattings>
        <x14:conditionalFormatting xmlns:xm="http://schemas.microsoft.com/office/excel/2006/main">
          <x14:cfRule type="containsText" priority="2" operator="containsText" id="{07E7627F-55BA-4133-BC49-DC8BA23231C1}">
            <xm:f>NOT(ISERROR(SEARCH(#REF!,E6)))</xm:f>
            <xm:f>#REF!</xm:f>
            <x14:dxf>
              <font>
                <b/>
                <i val="0"/>
                <color theme="0"/>
              </font>
              <fill>
                <patternFill>
                  <bgColor rgb="FF00B050"/>
                </patternFill>
              </fill>
            </x14:dxf>
          </x14:cfRule>
          <x14:cfRule type="containsText" priority="3" operator="containsText" id="{61ECF3E1-3AB3-48A9-8B29-DF8AC1DDA2B7}">
            <xm:f>NOT(ISERROR(SEARCH(#REF!,E6)))</xm:f>
            <xm:f>#REF!</xm:f>
            <x14:dxf>
              <font>
                <b/>
                <i val="0"/>
                <color theme="0"/>
              </font>
              <fill>
                <patternFill>
                  <bgColor rgb="FF0070C0"/>
                </patternFill>
              </fill>
            </x14:dxf>
          </x14:cfRule>
          <x14:cfRule type="containsText" priority="4" operator="containsText" id="{01AC93F1-154F-45FF-8928-63D55E9BDF93}">
            <xm:f>NOT(ISERROR(SEARCH(#REF!,E6)))</xm:f>
            <xm:f>#REF!</xm:f>
            <x14:dxf>
              <font>
                <b/>
                <i val="0"/>
                <color theme="0"/>
              </font>
              <fill>
                <patternFill>
                  <bgColor rgb="FFC00000"/>
                </patternFill>
              </fill>
            </x14:dxf>
          </x14:cfRule>
          <xm:sqref>E6:AQ6</xm:sqref>
        </x14:conditionalFormatting>
        <x14:conditionalFormatting xmlns:xm="http://schemas.microsoft.com/office/excel/2006/main">
          <x14:cfRule type="containsText" priority="1" operator="containsText" id="{B2FB26CA-C79C-43B9-825E-6CBA037DF6E8}">
            <xm:f>NOT(ISERROR(SEARCH(#REF!,E6)))</xm:f>
            <xm:f>#REF!</xm:f>
            <x14:dxf>
              <font>
                <color auto="1"/>
              </font>
              <fill>
                <patternFill>
                  <bgColor theme="0"/>
                </patternFill>
              </fill>
            </x14:dxf>
          </x14:cfRule>
          <xm:sqref>E6:AR6</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4A6BE-871E-44D9-93FD-50D7F37FA2C6}">
  <sheetPr>
    <tabColor rgb="FF00FF99"/>
  </sheetPr>
  <dimension ref="A1:Q391"/>
  <sheetViews>
    <sheetView showGridLines="0" zoomScaleNormal="100" zoomScaleSheetLayoutView="100" workbookViewId="0">
      <selection activeCell="K6" sqref="K6:N6"/>
    </sheetView>
  </sheetViews>
  <sheetFormatPr defaultColWidth="9.140625" defaultRowHeight="14.45"/>
  <cols>
    <col min="1" max="1" width="2.140625" style="172" customWidth="1"/>
    <col min="2" max="2" width="9.140625" style="172"/>
    <col min="3" max="3" width="3.140625" style="172" customWidth="1"/>
    <col min="4" max="4" width="16.140625" style="172" customWidth="1"/>
    <col min="5" max="5" width="61.42578125" style="172" customWidth="1"/>
    <col min="6" max="6" width="16.5703125" style="172" customWidth="1"/>
    <col min="7" max="7" width="24.42578125" style="172" customWidth="1"/>
    <col min="8" max="8" width="19.42578125" style="172" customWidth="1"/>
    <col min="9" max="9" width="18.85546875" style="172" customWidth="1"/>
    <col min="10" max="10" width="20.85546875" style="172" customWidth="1"/>
    <col min="11" max="11" width="21.5703125" style="172" customWidth="1"/>
    <col min="12" max="12" width="14.85546875" style="172" customWidth="1"/>
    <col min="13" max="13" width="22.5703125" style="172" customWidth="1"/>
    <col min="14" max="14" width="28.5703125" style="172" customWidth="1"/>
    <col min="15" max="15" width="60.140625" style="172" customWidth="1"/>
    <col min="16" max="16" width="49.140625" style="172" customWidth="1"/>
    <col min="17" max="16384" width="9.140625" style="172"/>
  </cols>
  <sheetData>
    <row r="1" spans="2:16" ht="62.25" customHeight="1">
      <c r="F1" s="2130" t="s">
        <v>830</v>
      </c>
      <c r="G1" s="2130"/>
      <c r="H1" s="2130"/>
      <c r="I1" s="2130"/>
      <c r="J1" s="2130"/>
      <c r="K1" s="2130"/>
      <c r="L1" s="2130"/>
      <c r="M1" s="2130"/>
      <c r="N1" s="2130"/>
    </row>
    <row r="2" spans="2:16" ht="37.5" customHeight="1">
      <c r="B2" s="408" t="s">
        <v>381</v>
      </c>
      <c r="C2" s="174"/>
      <c r="D2" s="174"/>
      <c r="E2" s="174"/>
      <c r="F2" s="1401"/>
      <c r="G2" s="1401"/>
      <c r="H2" s="169"/>
      <c r="I2" s="169"/>
      <c r="J2" s="169"/>
      <c r="K2" s="170"/>
      <c r="L2" s="170"/>
      <c r="M2" s="170"/>
      <c r="N2" s="171"/>
    </row>
    <row r="3" spans="2:16" ht="26.25" customHeight="1">
      <c r="B3" s="408"/>
      <c r="C3" s="174"/>
      <c r="D3" s="175" t="s">
        <v>382</v>
      </c>
      <c r="E3" s="409" t="s">
        <v>4950</v>
      </c>
      <c r="F3" s="410" t="s">
        <v>383</v>
      </c>
      <c r="G3" s="411"/>
      <c r="H3" s="169"/>
      <c r="I3" s="169"/>
      <c r="J3" s="169"/>
      <c r="K3" s="170"/>
      <c r="L3" s="170"/>
      <c r="M3" s="170"/>
      <c r="N3" s="171"/>
    </row>
    <row r="4" spans="2:16" ht="36" customHeight="1">
      <c r="B4" s="1402" t="s">
        <v>384</v>
      </c>
      <c r="C4" s="1402"/>
      <c r="D4" s="1402"/>
      <c r="E4" s="1402"/>
      <c r="F4" s="1402"/>
      <c r="G4" s="1402"/>
      <c r="H4" s="1402"/>
      <c r="I4" s="1402"/>
      <c r="J4" s="1402"/>
      <c r="K4" s="1402"/>
      <c r="L4" s="1402"/>
      <c r="M4" s="1402"/>
      <c r="N4" s="1402"/>
    </row>
    <row r="5" spans="2:16" ht="23.25" customHeight="1">
      <c r="B5" s="1416" t="s">
        <v>0</v>
      </c>
      <c r="C5" s="1417"/>
      <c r="D5" s="1417"/>
      <c r="E5" s="1417"/>
      <c r="F5" s="1417"/>
      <c r="G5" s="1417"/>
      <c r="H5" s="1417"/>
      <c r="I5" s="1417"/>
      <c r="J5" s="1417"/>
      <c r="K5" s="1417"/>
      <c r="L5" s="1417"/>
      <c r="M5" s="1417"/>
      <c r="N5" s="1417"/>
      <c r="O5" s="1417"/>
      <c r="P5" s="1418"/>
    </row>
    <row r="6" spans="2:16" ht="72" customHeight="1">
      <c r="B6" s="182" t="s">
        <v>390</v>
      </c>
      <c r="C6" s="1419" t="s">
        <v>391</v>
      </c>
      <c r="D6" s="1419"/>
      <c r="E6" s="1419"/>
      <c r="F6" s="1419"/>
      <c r="G6" s="1419"/>
      <c r="H6" s="1420"/>
      <c r="I6" s="183" t="s">
        <v>53</v>
      </c>
      <c r="J6" s="184" t="s">
        <v>392</v>
      </c>
      <c r="K6" s="1421"/>
      <c r="L6" s="1422"/>
      <c r="M6" s="1422"/>
      <c r="N6" s="1423"/>
      <c r="O6" s="1424" t="s">
        <v>1820</v>
      </c>
      <c r="P6" s="1424" t="s">
        <v>1268</v>
      </c>
    </row>
    <row r="7" spans="2:16" ht="22.5" customHeight="1">
      <c r="B7" s="1427" t="s">
        <v>393</v>
      </c>
      <c r="C7" s="1428"/>
      <c r="D7" s="1428"/>
      <c r="E7" s="1428"/>
      <c r="F7" s="1428"/>
      <c r="G7" s="1428"/>
      <c r="H7" s="1428"/>
      <c r="I7" s="1428"/>
      <c r="J7" s="1428"/>
      <c r="K7" s="1428"/>
      <c r="L7" s="1428"/>
      <c r="M7" s="1428"/>
      <c r="N7" s="1429"/>
      <c r="O7" s="1425"/>
      <c r="P7" s="1425"/>
    </row>
    <row r="8" spans="2:16" ht="21.75" customHeight="1">
      <c r="B8" s="205" t="s">
        <v>394</v>
      </c>
      <c r="C8" s="1414" t="s">
        <v>395</v>
      </c>
      <c r="D8" s="1414"/>
      <c r="E8" s="1415"/>
      <c r="F8" s="1430" t="s">
        <v>4951</v>
      </c>
      <c r="G8" s="1431"/>
      <c r="H8" s="1431"/>
      <c r="I8" s="1431"/>
      <c r="J8" s="1431"/>
      <c r="K8" s="1431"/>
      <c r="L8" s="1431"/>
      <c r="M8" s="1431"/>
      <c r="N8" s="1431"/>
      <c r="O8" s="1425"/>
      <c r="P8" s="1425"/>
    </row>
    <row r="9" spans="2:16" ht="29.25" customHeight="1">
      <c r="B9" s="191" t="s">
        <v>396</v>
      </c>
      <c r="C9" s="1414" t="s">
        <v>397</v>
      </c>
      <c r="D9" s="1414"/>
      <c r="E9" s="1414"/>
      <c r="F9" s="1414"/>
      <c r="G9" s="1414"/>
      <c r="H9" s="1415"/>
      <c r="I9" s="192" t="s">
        <v>398</v>
      </c>
      <c r="J9" s="193"/>
      <c r="K9" s="193"/>
      <c r="L9" s="193"/>
      <c r="M9" s="193"/>
      <c r="N9" s="194"/>
      <c r="O9" s="1425"/>
      <c r="P9" s="1425"/>
    </row>
    <row r="10" spans="2:16" ht="28.5" customHeight="1">
      <c r="B10" s="195" t="s">
        <v>394</v>
      </c>
      <c r="C10" s="1414" t="s">
        <v>399</v>
      </c>
      <c r="D10" s="1414"/>
      <c r="E10" s="1414"/>
      <c r="F10" s="1414"/>
      <c r="G10" s="1414"/>
      <c r="H10" s="1415"/>
      <c r="I10" s="203" t="s">
        <v>53</v>
      </c>
      <c r="J10" s="1409" t="s">
        <v>400</v>
      </c>
      <c r="K10" s="1410"/>
      <c r="L10" s="3428" t="s">
        <v>4952</v>
      </c>
      <c r="M10" s="3429"/>
      <c r="N10" s="3430"/>
      <c r="O10" s="1425"/>
      <c r="P10" s="1425"/>
    </row>
    <row r="11" spans="2:16" ht="78" customHeight="1">
      <c r="B11" s="198" t="s">
        <v>401</v>
      </c>
      <c r="C11" s="1414" t="s">
        <v>402</v>
      </c>
      <c r="D11" s="1414"/>
      <c r="E11" s="1414"/>
      <c r="F11" s="1414"/>
      <c r="G11" s="1414"/>
      <c r="H11" s="1415"/>
      <c r="I11" s="203" t="s">
        <v>53</v>
      </c>
      <c r="J11" s="1409" t="s">
        <v>400</v>
      </c>
      <c r="K11" s="1410"/>
      <c r="L11" s="3428" t="s">
        <v>4953</v>
      </c>
      <c r="M11" s="3429"/>
      <c r="N11" s="3430"/>
      <c r="O11" s="1425"/>
      <c r="P11" s="1425"/>
    </row>
    <row r="12" spans="2:16" ht="28.5" customHeight="1">
      <c r="B12" s="198" t="s">
        <v>403</v>
      </c>
      <c r="C12" s="1414" t="s">
        <v>404</v>
      </c>
      <c r="D12" s="1414"/>
      <c r="E12" s="1414"/>
      <c r="F12" s="1414"/>
      <c r="G12" s="1414"/>
      <c r="H12" s="1415"/>
      <c r="I12" s="203" t="s">
        <v>53</v>
      </c>
      <c r="J12" s="1409" t="s">
        <v>400</v>
      </c>
      <c r="K12" s="1410"/>
      <c r="L12" s="3428" t="s">
        <v>4954</v>
      </c>
      <c r="M12" s="3429"/>
      <c r="N12" s="3430"/>
      <c r="O12" s="1425"/>
      <c r="P12" s="1425"/>
    </row>
    <row r="13" spans="2:16" ht="28.5" customHeight="1">
      <c r="B13" s="198" t="s">
        <v>405</v>
      </c>
      <c r="C13" s="1414" t="s">
        <v>406</v>
      </c>
      <c r="D13" s="1414"/>
      <c r="E13" s="1414"/>
      <c r="F13" s="1414"/>
      <c r="G13" s="1414"/>
      <c r="H13" s="1415"/>
      <c r="I13" s="203" t="s">
        <v>53</v>
      </c>
      <c r="J13" s="1409" t="s">
        <v>407</v>
      </c>
      <c r="K13" s="1410"/>
      <c r="L13" s="3428" t="s">
        <v>4955</v>
      </c>
      <c r="M13" s="3429"/>
      <c r="N13" s="3430"/>
      <c r="O13" s="1425"/>
      <c r="P13" s="1425"/>
    </row>
    <row r="14" spans="2:16" ht="28.5" customHeight="1">
      <c r="B14" s="198" t="s">
        <v>408</v>
      </c>
      <c r="C14" s="1414" t="s">
        <v>62</v>
      </c>
      <c r="D14" s="1414"/>
      <c r="E14" s="1414"/>
      <c r="F14" s="1414"/>
      <c r="G14" s="1414"/>
      <c r="H14" s="1415"/>
      <c r="I14" s="203" t="s">
        <v>53</v>
      </c>
      <c r="J14" s="1409" t="s">
        <v>409</v>
      </c>
      <c r="K14" s="1410"/>
      <c r="L14" s="3428" t="s">
        <v>4956</v>
      </c>
      <c r="M14" s="3429"/>
      <c r="N14" s="3430"/>
      <c r="O14" s="1425"/>
      <c r="P14" s="1425"/>
    </row>
    <row r="15" spans="2:16" ht="28.5" customHeight="1">
      <c r="B15" s="198" t="s">
        <v>410</v>
      </c>
      <c r="C15" s="1414" t="s">
        <v>411</v>
      </c>
      <c r="D15" s="1414"/>
      <c r="E15" s="1414"/>
      <c r="F15" s="1414"/>
      <c r="G15" s="1414"/>
      <c r="H15" s="1415"/>
      <c r="I15" s="203" t="s">
        <v>53</v>
      </c>
      <c r="J15" s="1409" t="s">
        <v>412</v>
      </c>
      <c r="K15" s="1410"/>
      <c r="L15" s="3428" t="s">
        <v>4957</v>
      </c>
      <c r="M15" s="3429"/>
      <c r="N15" s="3430"/>
      <c r="O15" s="1425"/>
      <c r="P15" s="1425"/>
    </row>
    <row r="16" spans="2:16" ht="26.25" customHeight="1">
      <c r="B16" s="198" t="s">
        <v>413</v>
      </c>
      <c r="C16" s="1414" t="s">
        <v>414</v>
      </c>
      <c r="D16" s="1414"/>
      <c r="E16" s="1414"/>
      <c r="F16" s="1414"/>
      <c r="G16" s="1414"/>
      <c r="H16" s="1415"/>
      <c r="I16" s="203" t="s">
        <v>53</v>
      </c>
      <c r="J16" s="1409" t="s">
        <v>415</v>
      </c>
      <c r="K16" s="1410"/>
      <c r="L16" s="1411"/>
      <c r="M16" s="1412"/>
      <c r="N16" s="1413"/>
      <c r="O16" s="1425"/>
      <c r="P16" s="1425"/>
    </row>
    <row r="17" spans="2:16" ht="30.75" customHeight="1">
      <c r="B17" s="198" t="s">
        <v>416</v>
      </c>
      <c r="C17" s="1414" t="s">
        <v>417</v>
      </c>
      <c r="D17" s="1414"/>
      <c r="E17" s="1414"/>
      <c r="F17" s="1414"/>
      <c r="G17" s="1414"/>
      <c r="H17" s="1415"/>
      <c r="I17" s="203" t="s">
        <v>66</v>
      </c>
      <c r="J17" s="1409" t="s">
        <v>415</v>
      </c>
      <c r="K17" s="1410"/>
      <c r="L17" s="1411" t="s">
        <v>4958</v>
      </c>
      <c r="M17" s="1412"/>
      <c r="N17" s="1413"/>
      <c r="O17" s="1425"/>
      <c r="P17" s="1425"/>
    </row>
    <row r="18" spans="2:16" ht="30" customHeight="1">
      <c r="B18" s="198" t="s">
        <v>418</v>
      </c>
      <c r="C18" s="1414" t="s">
        <v>419</v>
      </c>
      <c r="D18" s="1414"/>
      <c r="E18" s="1414"/>
      <c r="F18" s="1414"/>
      <c r="G18" s="1414"/>
      <c r="H18" s="1415"/>
      <c r="I18" s="203" t="s">
        <v>53</v>
      </c>
      <c r="J18" s="1409" t="s">
        <v>415</v>
      </c>
      <c r="K18" s="1410"/>
      <c r="L18" s="1411" t="s">
        <v>4959</v>
      </c>
      <c r="M18" s="1412"/>
      <c r="N18" s="1413"/>
      <c r="O18" s="1426"/>
      <c r="P18" s="1426"/>
    </row>
    <row r="19" spans="2:16" ht="24" customHeight="1">
      <c r="B19" s="191" t="s">
        <v>420</v>
      </c>
      <c r="C19" s="1414" t="s">
        <v>421</v>
      </c>
      <c r="D19" s="1414"/>
      <c r="E19" s="1414"/>
      <c r="F19" s="1414"/>
      <c r="G19" s="1414"/>
      <c r="H19" s="1414"/>
      <c r="I19" s="203" t="s">
        <v>53</v>
      </c>
      <c r="J19" s="1432" t="s">
        <v>422</v>
      </c>
      <c r="K19" s="2025" t="s">
        <v>4960</v>
      </c>
      <c r="L19" s="2026"/>
      <c r="M19" s="2026"/>
      <c r="N19" s="2027"/>
      <c r="O19" s="201" t="s">
        <v>1279</v>
      </c>
      <c r="P19" s="202"/>
    </row>
    <row r="20" spans="2:16" ht="24" customHeight="1">
      <c r="B20" s="191" t="s">
        <v>423</v>
      </c>
      <c r="C20" s="1414" t="s">
        <v>424</v>
      </c>
      <c r="D20" s="1414"/>
      <c r="E20" s="1414"/>
      <c r="F20" s="1414"/>
      <c r="G20" s="1414"/>
      <c r="H20" s="1414"/>
      <c r="I20" s="203" t="s">
        <v>53</v>
      </c>
      <c r="J20" s="1433"/>
      <c r="K20" s="2037"/>
      <c r="L20" s="2038"/>
      <c r="M20" s="2038"/>
      <c r="N20" s="2039"/>
      <c r="O20" s="201" t="s">
        <v>1278</v>
      </c>
      <c r="P20" s="202"/>
    </row>
    <row r="21" spans="2:16" ht="24" customHeight="1">
      <c r="B21" s="191" t="s">
        <v>425</v>
      </c>
      <c r="C21" s="1414" t="s">
        <v>426</v>
      </c>
      <c r="D21" s="1414"/>
      <c r="E21" s="1414"/>
      <c r="F21" s="1414"/>
      <c r="G21" s="1414"/>
      <c r="H21" s="1414"/>
      <c r="I21" s="203" t="s">
        <v>80</v>
      </c>
      <c r="J21" s="1433"/>
      <c r="K21" s="2037"/>
      <c r="L21" s="2038"/>
      <c r="M21" s="2038"/>
      <c r="N21" s="2039"/>
      <c r="O21" s="1443" t="s">
        <v>1268</v>
      </c>
      <c r="P21" s="1443"/>
    </row>
    <row r="22" spans="2:16" ht="25.5" customHeight="1">
      <c r="B22" s="191" t="s">
        <v>427</v>
      </c>
      <c r="C22" s="1414" t="s">
        <v>428</v>
      </c>
      <c r="D22" s="1414"/>
      <c r="E22" s="1414"/>
      <c r="F22" s="1414"/>
      <c r="G22" s="1414"/>
      <c r="H22" s="1414"/>
      <c r="I22" s="203" t="s">
        <v>53</v>
      </c>
      <c r="J22" s="1433"/>
      <c r="K22" s="2037"/>
      <c r="L22" s="2038"/>
      <c r="M22" s="2038"/>
      <c r="N22" s="2039"/>
      <c r="O22" s="1425"/>
      <c r="P22" s="1425"/>
    </row>
    <row r="23" spans="2:16" ht="37.5" customHeight="1">
      <c r="B23" s="205" t="s">
        <v>394</v>
      </c>
      <c r="C23" s="1445" t="s">
        <v>429</v>
      </c>
      <c r="D23" s="1445"/>
      <c r="E23" s="1445"/>
      <c r="F23" s="1445"/>
      <c r="G23" s="1445"/>
      <c r="H23" s="1445"/>
      <c r="I23" s="203" t="s">
        <v>53</v>
      </c>
      <c r="J23" s="1433"/>
      <c r="K23" s="2124"/>
      <c r="L23" s="2125"/>
      <c r="M23" s="2125"/>
      <c r="N23" s="2126"/>
      <c r="O23" s="1444"/>
      <c r="P23" s="1444"/>
    </row>
    <row r="24" spans="2:16" ht="24.75" customHeight="1">
      <c r="B24" s="1416" t="s">
        <v>1</v>
      </c>
      <c r="C24" s="1417"/>
      <c r="D24" s="1417"/>
      <c r="E24" s="1417"/>
      <c r="F24" s="1417"/>
      <c r="G24" s="1417"/>
      <c r="H24" s="1417"/>
      <c r="I24" s="1417"/>
      <c r="J24" s="1417"/>
      <c r="K24" s="1417"/>
      <c r="L24" s="1417"/>
      <c r="M24" s="1417"/>
      <c r="N24" s="1417"/>
      <c r="O24" s="1417"/>
      <c r="P24" s="1418"/>
    </row>
    <row r="25" spans="2:16" ht="46.5" customHeight="1">
      <c r="B25" s="1446" t="s">
        <v>430</v>
      </c>
      <c r="C25" s="1448" t="s">
        <v>431</v>
      </c>
      <c r="D25" s="1448"/>
      <c r="E25" s="1448"/>
      <c r="F25" s="1449"/>
      <c r="G25" s="216" t="s">
        <v>432</v>
      </c>
      <c r="H25" s="209" t="s">
        <v>3345</v>
      </c>
      <c r="I25" s="412" t="s">
        <v>433</v>
      </c>
      <c r="J25" s="399" t="s">
        <v>3346</v>
      </c>
      <c r="K25" s="1452" t="s">
        <v>434</v>
      </c>
      <c r="L25" s="1455" t="s">
        <v>4961</v>
      </c>
      <c r="M25" s="1456"/>
      <c r="N25" s="1457"/>
      <c r="O25" s="212" t="s">
        <v>1831</v>
      </c>
      <c r="P25" s="212"/>
    </row>
    <row r="26" spans="2:16" ht="54.75" customHeight="1">
      <c r="B26" s="1447"/>
      <c r="C26" s="1450"/>
      <c r="D26" s="1450"/>
      <c r="E26" s="1450"/>
      <c r="F26" s="1451"/>
      <c r="G26" s="216" t="s">
        <v>435</v>
      </c>
      <c r="H26" s="217">
        <v>2022</v>
      </c>
      <c r="I26" s="412" t="s">
        <v>436</v>
      </c>
      <c r="J26" s="217">
        <v>2022</v>
      </c>
      <c r="K26" s="1453"/>
      <c r="L26" s="1458"/>
      <c r="M26" s="1459"/>
      <c r="N26" s="1460"/>
      <c r="O26" s="187" t="s">
        <v>4962</v>
      </c>
      <c r="P26" s="187"/>
    </row>
    <row r="27" spans="2:16" ht="75" customHeight="1">
      <c r="B27" s="191" t="s">
        <v>437</v>
      </c>
      <c r="C27" s="1464" t="s">
        <v>438</v>
      </c>
      <c r="D27" s="1464"/>
      <c r="E27" s="1464"/>
      <c r="F27" s="1464"/>
      <c r="G27" s="1464"/>
      <c r="H27" s="1464"/>
      <c r="I27" s="1465"/>
      <c r="J27" s="806">
        <v>35630286.18</v>
      </c>
      <c r="K27" s="1453"/>
      <c r="L27" s="1458"/>
      <c r="M27" s="1459"/>
      <c r="N27" s="1460"/>
      <c r="O27" s="1443" t="s">
        <v>1285</v>
      </c>
      <c r="P27" s="1443"/>
    </row>
    <row r="28" spans="2:16" ht="32.25" customHeight="1">
      <c r="B28" s="224"/>
      <c r="C28" s="225" t="s">
        <v>394</v>
      </c>
      <c r="D28" s="1414" t="s">
        <v>439</v>
      </c>
      <c r="E28" s="1414"/>
      <c r="F28" s="1414"/>
      <c r="G28" s="1414"/>
      <c r="H28" s="1414"/>
      <c r="I28" s="1415"/>
      <c r="J28" s="467">
        <v>10227415</v>
      </c>
      <c r="K28" s="1453"/>
      <c r="L28" s="1458"/>
      <c r="M28" s="1459"/>
      <c r="N28" s="1460"/>
      <c r="O28" s="1425"/>
      <c r="P28" s="1425"/>
    </row>
    <row r="29" spans="2:16" ht="32.1" customHeight="1">
      <c r="B29" s="227" t="s">
        <v>440</v>
      </c>
      <c r="C29" s="1414" t="s">
        <v>441</v>
      </c>
      <c r="D29" s="1414"/>
      <c r="E29" s="1414"/>
      <c r="F29" s="1414"/>
      <c r="G29" s="1415"/>
      <c r="H29" s="1476" t="s">
        <v>1286</v>
      </c>
      <c r="I29" s="1477"/>
      <c r="J29" s="1478"/>
      <c r="K29" s="1453"/>
      <c r="L29" s="1458"/>
      <c r="M29" s="1459"/>
      <c r="N29" s="1460"/>
      <c r="O29" s="1426"/>
      <c r="P29" s="1426"/>
    </row>
    <row r="30" spans="2:16" ht="26.25" customHeight="1">
      <c r="B30" s="227"/>
      <c r="C30" s="1469" t="s">
        <v>442</v>
      </c>
      <c r="D30" s="1469"/>
      <c r="E30" s="1469"/>
      <c r="F30" s="1469"/>
      <c r="G30" s="1470"/>
      <c r="H30" s="1476" t="s">
        <v>4963</v>
      </c>
      <c r="I30" s="1477"/>
      <c r="J30" s="1478"/>
      <c r="K30" s="1453"/>
      <c r="L30" s="1458"/>
      <c r="M30" s="1459"/>
      <c r="N30" s="1460"/>
      <c r="O30" s="199"/>
      <c r="P30" s="213"/>
    </row>
    <row r="31" spans="2:16" ht="29.25" customHeight="1">
      <c r="B31" s="198"/>
      <c r="C31" s="1414" t="s">
        <v>443</v>
      </c>
      <c r="D31" s="1414"/>
      <c r="E31" s="1414"/>
      <c r="F31" s="1414"/>
      <c r="G31" s="1415"/>
      <c r="H31" s="1466" t="s">
        <v>3349</v>
      </c>
      <c r="I31" s="1467"/>
      <c r="J31" s="1468"/>
      <c r="K31" s="1453"/>
      <c r="L31" s="1458"/>
      <c r="M31" s="1459"/>
      <c r="N31" s="1460"/>
      <c r="O31" s="202" t="s">
        <v>3223</v>
      </c>
      <c r="P31" s="414"/>
    </row>
    <row r="32" spans="2:16" ht="27" customHeight="1">
      <c r="B32" s="198"/>
      <c r="C32" s="1469" t="s">
        <v>442</v>
      </c>
      <c r="D32" s="1469"/>
      <c r="E32" s="1469"/>
      <c r="F32" s="1469"/>
      <c r="G32" s="1470"/>
      <c r="H32" s="3729"/>
      <c r="I32" s="3729"/>
      <c r="J32" s="3729"/>
      <c r="K32" s="1454"/>
      <c r="L32" s="1461"/>
      <c r="M32" s="1462"/>
      <c r="N32" s="1463"/>
      <c r="O32" s="204"/>
      <c r="P32" s="337"/>
    </row>
    <row r="33" spans="2:17" ht="59.25" customHeight="1">
      <c r="B33" s="229" t="s">
        <v>444</v>
      </c>
      <c r="C33" s="1472" t="s">
        <v>445</v>
      </c>
      <c r="D33" s="1472"/>
      <c r="E33" s="1472"/>
      <c r="F33" s="1472"/>
      <c r="G33" s="1472"/>
      <c r="H33" s="1472"/>
      <c r="I33" s="1472"/>
      <c r="J33" s="415" t="s">
        <v>53</v>
      </c>
      <c r="K33" s="235" t="s">
        <v>446</v>
      </c>
      <c r="L33" s="1473"/>
      <c r="M33" s="1474"/>
      <c r="N33" s="1475"/>
      <c r="O33" s="232" t="s">
        <v>3224</v>
      </c>
      <c r="P33" s="232"/>
    </row>
    <row r="34" spans="2:17" ht="46.5" customHeight="1">
      <c r="B34" s="1490" t="s">
        <v>447</v>
      </c>
      <c r="C34" s="1491"/>
      <c r="D34" s="1491"/>
      <c r="E34" s="1491"/>
      <c r="F34" s="1491"/>
      <c r="G34" s="1491"/>
      <c r="H34" s="1491"/>
      <c r="I34" s="1491"/>
      <c r="J34" s="1491"/>
      <c r="K34" s="1491"/>
      <c r="L34" s="1491"/>
      <c r="M34" s="1491"/>
      <c r="N34" s="1491"/>
      <c r="O34" s="1491"/>
      <c r="P34" s="1492"/>
    </row>
    <row r="35" spans="2:17" ht="92.25" customHeight="1">
      <c r="B35" s="233" t="s">
        <v>448</v>
      </c>
      <c r="C35" s="1472" t="s">
        <v>449</v>
      </c>
      <c r="D35" s="1472"/>
      <c r="E35" s="1472"/>
      <c r="F35" s="1472"/>
      <c r="G35" s="1472"/>
      <c r="H35" s="1472"/>
      <c r="I35" s="1472"/>
      <c r="J35" s="415" t="s">
        <v>53</v>
      </c>
      <c r="K35" s="231" t="s">
        <v>446</v>
      </c>
      <c r="L35" s="1493"/>
      <c r="M35" s="1494"/>
      <c r="N35" s="1495"/>
      <c r="O35" s="416" t="s">
        <v>1296</v>
      </c>
      <c r="P35" s="187"/>
    </row>
    <row r="36" spans="2:17" ht="30.75" customHeight="1">
      <c r="B36" s="1490" t="s">
        <v>450</v>
      </c>
      <c r="C36" s="1496"/>
      <c r="D36" s="1496"/>
      <c r="E36" s="1496"/>
      <c r="F36" s="1496"/>
      <c r="G36" s="1496"/>
      <c r="H36" s="1496"/>
      <c r="I36" s="1496"/>
      <c r="J36" s="1496"/>
      <c r="K36" s="1496"/>
      <c r="L36" s="1496"/>
      <c r="M36" s="1496"/>
      <c r="N36" s="1496"/>
      <c r="O36" s="1496"/>
      <c r="P36" s="1497"/>
    </row>
    <row r="37" spans="2:17" ht="60.75" customHeight="1">
      <c r="B37" s="233" t="s">
        <v>451</v>
      </c>
      <c r="C37" s="1498" t="s">
        <v>452</v>
      </c>
      <c r="D37" s="1498"/>
      <c r="E37" s="1498"/>
      <c r="F37" s="1499"/>
      <c r="G37" s="417" t="s">
        <v>453</v>
      </c>
      <c r="H37" s="418" t="s">
        <v>454</v>
      </c>
      <c r="I37" s="1500" t="s">
        <v>455</v>
      </c>
      <c r="J37" s="1501"/>
      <c r="K37" s="1500" t="s">
        <v>434</v>
      </c>
      <c r="L37" s="1502"/>
      <c r="M37" s="1502"/>
      <c r="N37" s="1503"/>
      <c r="O37" s="1504"/>
      <c r="P37" s="1504"/>
    </row>
    <row r="38" spans="2:17" ht="43.5" customHeight="1">
      <c r="B38" s="198" t="s">
        <v>394</v>
      </c>
      <c r="C38" s="1414" t="s">
        <v>456</v>
      </c>
      <c r="D38" s="1414"/>
      <c r="E38" s="1414"/>
      <c r="F38" s="1415"/>
      <c r="G38" s="240">
        <v>4000000</v>
      </c>
      <c r="H38" s="241" t="s">
        <v>927</v>
      </c>
      <c r="I38" s="1479" t="s">
        <v>4964</v>
      </c>
      <c r="J38" s="1480"/>
      <c r="K38" s="1481"/>
      <c r="L38" s="1482"/>
      <c r="M38" s="1482"/>
      <c r="N38" s="1483"/>
      <c r="O38" s="1505"/>
      <c r="P38" s="1505"/>
    </row>
    <row r="39" spans="2:17" ht="49.5" customHeight="1">
      <c r="B39" s="198" t="s">
        <v>401</v>
      </c>
      <c r="C39" s="1414" t="s">
        <v>457</v>
      </c>
      <c r="D39" s="1414"/>
      <c r="E39" s="1414"/>
      <c r="F39" s="1415"/>
      <c r="G39" s="240">
        <v>0</v>
      </c>
      <c r="H39" s="241" t="s">
        <v>927</v>
      </c>
      <c r="I39" s="1479"/>
      <c r="J39" s="1480"/>
      <c r="K39" s="1481"/>
      <c r="L39" s="1482"/>
      <c r="M39" s="1482"/>
      <c r="N39" s="1483"/>
      <c r="O39" s="1505"/>
      <c r="P39" s="1505"/>
    </row>
    <row r="40" spans="2:17" ht="45" customHeight="1">
      <c r="B40" s="205" t="s">
        <v>403</v>
      </c>
      <c r="C40" s="1484" t="s">
        <v>458</v>
      </c>
      <c r="D40" s="1484"/>
      <c r="E40" s="1484"/>
      <c r="F40" s="1485"/>
      <c r="G40" s="245">
        <f>G38+G39</f>
        <v>4000000</v>
      </c>
      <c r="H40" s="246"/>
      <c r="I40" s="1486"/>
      <c r="J40" s="1487"/>
      <c r="K40" s="1486"/>
      <c r="L40" s="1488"/>
      <c r="M40" s="1488"/>
      <c r="N40" s="1489"/>
      <c r="O40" s="1506"/>
      <c r="P40" s="1506"/>
      <c r="Q40" s="250"/>
    </row>
    <row r="41" spans="2:17" ht="57.75" customHeight="1">
      <c r="B41" s="1507" t="s">
        <v>459</v>
      </c>
      <c r="C41" s="1508"/>
      <c r="D41" s="1508"/>
      <c r="E41" s="1508"/>
      <c r="F41" s="1508"/>
      <c r="G41" s="1508"/>
      <c r="H41" s="1508"/>
      <c r="I41" s="1508"/>
      <c r="J41" s="1508"/>
      <c r="K41" s="1508"/>
      <c r="L41" s="1508"/>
      <c r="M41" s="1508"/>
      <c r="N41" s="1508"/>
      <c r="O41" s="1508"/>
      <c r="P41" s="1509"/>
    </row>
    <row r="42" spans="2:17" ht="108.75" customHeight="1">
      <c r="B42" s="251" t="s">
        <v>460</v>
      </c>
      <c r="C42" s="1445" t="s">
        <v>461</v>
      </c>
      <c r="D42" s="1445"/>
      <c r="E42" s="1445"/>
      <c r="F42" s="1445"/>
      <c r="G42" s="1445"/>
      <c r="H42" s="1445"/>
      <c r="I42" s="234" t="s">
        <v>54</v>
      </c>
      <c r="J42" s="252" t="s">
        <v>446</v>
      </c>
      <c r="K42" s="2284" t="s">
        <v>4965</v>
      </c>
      <c r="L42" s="2285"/>
      <c r="M42" s="2285"/>
      <c r="N42" s="2286"/>
      <c r="O42" s="236" t="s">
        <v>1296</v>
      </c>
      <c r="P42" s="204"/>
    </row>
    <row r="43" spans="2:17" ht="36.75" customHeight="1">
      <c r="B43" s="1490" t="s">
        <v>462</v>
      </c>
      <c r="C43" s="1496"/>
      <c r="D43" s="1496"/>
      <c r="E43" s="1496"/>
      <c r="F43" s="1496"/>
      <c r="G43" s="1496"/>
      <c r="H43" s="1496"/>
      <c r="I43" s="1496"/>
      <c r="J43" s="1496"/>
      <c r="K43" s="1496"/>
      <c r="L43" s="1496"/>
      <c r="M43" s="1496"/>
      <c r="N43" s="1496"/>
      <c r="O43" s="1496"/>
      <c r="P43" s="1497"/>
    </row>
    <row r="44" spans="2:17" ht="61.5" customHeight="1">
      <c r="B44" s="253" t="s">
        <v>463</v>
      </c>
      <c r="C44" s="1513" t="s">
        <v>464</v>
      </c>
      <c r="D44" s="1513"/>
      <c r="E44" s="1514"/>
      <c r="F44" s="238" t="s">
        <v>465</v>
      </c>
      <c r="G44" s="1515" t="s">
        <v>466</v>
      </c>
      <c r="H44" s="1516"/>
      <c r="I44" s="1500" t="s">
        <v>454</v>
      </c>
      <c r="J44" s="1501"/>
      <c r="K44" s="1515" t="s">
        <v>467</v>
      </c>
      <c r="L44" s="1516"/>
      <c r="M44" s="239" t="s">
        <v>468</v>
      </c>
      <c r="N44" s="420" t="s">
        <v>469</v>
      </c>
      <c r="O44" s="1443" t="s">
        <v>1296</v>
      </c>
      <c r="P44" s="1443"/>
    </row>
    <row r="45" spans="2:17" ht="28.5" customHeight="1">
      <c r="B45" s="198" t="s">
        <v>394</v>
      </c>
      <c r="C45" s="1517" t="s">
        <v>470</v>
      </c>
      <c r="D45" s="1517"/>
      <c r="E45" s="1518"/>
      <c r="F45" s="257" t="s">
        <v>54</v>
      </c>
      <c r="G45" s="2103">
        <v>0</v>
      </c>
      <c r="H45" s="2104"/>
      <c r="I45" s="1524" t="s">
        <v>927</v>
      </c>
      <c r="J45" s="1480"/>
      <c r="K45" s="1521">
        <v>0</v>
      </c>
      <c r="L45" s="1522"/>
      <c r="M45" s="258" t="s">
        <v>1302</v>
      </c>
      <c r="N45" s="259"/>
      <c r="O45" s="1425"/>
      <c r="P45" s="1425"/>
    </row>
    <row r="46" spans="2:17" ht="31.5" customHeight="1">
      <c r="B46" s="260"/>
      <c r="C46" s="1517" t="s">
        <v>471</v>
      </c>
      <c r="D46" s="1517"/>
      <c r="E46" s="1518"/>
      <c r="F46" s="1678" t="s">
        <v>4966</v>
      </c>
      <c r="G46" s="1679"/>
      <c r="H46" s="1679"/>
      <c r="I46" s="1679"/>
      <c r="J46" s="1679"/>
      <c r="K46" s="1679"/>
      <c r="L46" s="1679"/>
      <c r="M46" s="1679"/>
      <c r="N46" s="2415"/>
      <c r="O46" s="1425"/>
      <c r="P46" s="1425"/>
    </row>
    <row r="47" spans="2:17" ht="65.25" customHeight="1">
      <c r="B47" s="198" t="s">
        <v>401</v>
      </c>
      <c r="C47" s="1517" t="s">
        <v>472</v>
      </c>
      <c r="D47" s="1517"/>
      <c r="E47" s="1518"/>
      <c r="F47" s="203" t="s">
        <v>54</v>
      </c>
      <c r="G47" s="1519">
        <v>0</v>
      </c>
      <c r="H47" s="1520"/>
      <c r="I47" s="1524" t="s">
        <v>927</v>
      </c>
      <c r="J47" s="1480"/>
      <c r="K47" s="1521">
        <v>0</v>
      </c>
      <c r="L47" s="1522"/>
      <c r="M47" s="258" t="s">
        <v>57</v>
      </c>
      <c r="N47" s="259"/>
      <c r="O47" s="1425"/>
      <c r="P47" s="1425"/>
    </row>
    <row r="48" spans="2:17" ht="35.25" customHeight="1">
      <c r="B48" s="260"/>
      <c r="C48" s="1517" t="s">
        <v>473</v>
      </c>
      <c r="D48" s="1517"/>
      <c r="E48" s="1518"/>
      <c r="F48" s="1430"/>
      <c r="G48" s="1431"/>
      <c r="H48" s="1431"/>
      <c r="I48" s="1431"/>
      <c r="J48" s="1431"/>
      <c r="K48" s="1431"/>
      <c r="L48" s="1431"/>
      <c r="M48" s="1431"/>
      <c r="N48" s="1523"/>
      <c r="O48" s="1425"/>
      <c r="P48" s="1425"/>
    </row>
    <row r="49" spans="1:16" ht="44.25" customHeight="1">
      <c r="B49" s="266" t="s">
        <v>403</v>
      </c>
      <c r="C49" s="1525" t="s">
        <v>474</v>
      </c>
      <c r="D49" s="1525"/>
      <c r="E49" s="1526"/>
      <c r="F49" s="267"/>
      <c r="G49" s="1527">
        <f>G45+G47</f>
        <v>0</v>
      </c>
      <c r="H49" s="1528"/>
      <c r="I49" s="1486"/>
      <c r="J49" s="1487"/>
      <c r="K49" s="1529">
        <f>K45+K47</f>
        <v>0</v>
      </c>
      <c r="L49" s="1530"/>
      <c r="M49" s="268"/>
      <c r="N49" s="269"/>
      <c r="O49" s="1444"/>
      <c r="P49" s="1444"/>
    </row>
    <row r="50" spans="1:16" ht="56.25" customHeight="1">
      <c r="B50" s="1490" t="s">
        <v>475</v>
      </c>
      <c r="C50" s="1491"/>
      <c r="D50" s="1491"/>
      <c r="E50" s="1491"/>
      <c r="F50" s="1491"/>
      <c r="G50" s="1491"/>
      <c r="H50" s="1491"/>
      <c r="I50" s="1491"/>
      <c r="J50" s="1491"/>
      <c r="K50" s="1491"/>
      <c r="L50" s="1491"/>
      <c r="M50" s="1491"/>
      <c r="N50" s="1491"/>
      <c r="O50" s="1491"/>
      <c r="P50" s="1492"/>
    </row>
    <row r="51" spans="1:16" ht="77.25" customHeight="1">
      <c r="B51" s="253" t="s">
        <v>476</v>
      </c>
      <c r="C51" s="1513" t="s">
        <v>477</v>
      </c>
      <c r="D51" s="1450"/>
      <c r="E51" s="1451"/>
      <c r="F51" s="254" t="s">
        <v>478</v>
      </c>
      <c r="G51" s="1531" t="s">
        <v>479</v>
      </c>
      <c r="H51" s="1516"/>
      <c r="I51" s="1500" t="s">
        <v>480</v>
      </c>
      <c r="J51" s="1501"/>
      <c r="K51" s="1515" t="s">
        <v>481</v>
      </c>
      <c r="L51" s="1516"/>
      <c r="M51" s="239" t="s">
        <v>468</v>
      </c>
      <c r="N51" s="302" t="s">
        <v>482</v>
      </c>
      <c r="O51" s="422"/>
      <c r="P51" s="273"/>
    </row>
    <row r="52" spans="1:16" s="274" customFormat="1" ht="40.5" customHeight="1">
      <c r="B52" s="198" t="s">
        <v>394</v>
      </c>
      <c r="C52" s="1414" t="s">
        <v>97</v>
      </c>
      <c r="D52" s="1414"/>
      <c r="E52" s="1415"/>
      <c r="F52" s="257" t="s">
        <v>1301</v>
      </c>
      <c r="G52" s="1532">
        <v>1491191.5</v>
      </c>
      <c r="H52" s="1533"/>
      <c r="I52" s="1479" t="s">
        <v>927</v>
      </c>
      <c r="J52" s="1480"/>
      <c r="K52" s="1521">
        <v>372802</v>
      </c>
      <c r="L52" s="1522"/>
      <c r="M52" s="258" t="s">
        <v>1302</v>
      </c>
      <c r="N52" s="468" t="s">
        <v>4967</v>
      </c>
      <c r="O52" s="201" t="s">
        <v>939</v>
      </c>
      <c r="P52" s="202"/>
    </row>
    <row r="53" spans="1:16" s="274" customFormat="1" ht="58.5" customHeight="1">
      <c r="B53" s="198" t="s">
        <v>401</v>
      </c>
      <c r="C53" s="1414" t="s">
        <v>62</v>
      </c>
      <c r="D53" s="1414"/>
      <c r="E53" s="1415"/>
      <c r="F53" s="257" t="s">
        <v>1301</v>
      </c>
      <c r="G53" s="3728">
        <v>16252922</v>
      </c>
      <c r="H53" s="1533"/>
      <c r="I53" s="1479" t="s">
        <v>927</v>
      </c>
      <c r="J53" s="1480"/>
      <c r="K53" s="1521">
        <v>4876685</v>
      </c>
      <c r="L53" s="1522"/>
      <c r="M53" s="258" t="s">
        <v>1302</v>
      </c>
      <c r="N53" s="468" t="s">
        <v>4968</v>
      </c>
      <c r="O53" s="201" t="s">
        <v>940</v>
      </c>
      <c r="P53" s="202"/>
    </row>
    <row r="54" spans="1:16" s="274" customFormat="1" ht="32.25" customHeight="1">
      <c r="B54" s="198" t="s">
        <v>403</v>
      </c>
      <c r="C54" s="1414" t="s">
        <v>99</v>
      </c>
      <c r="D54" s="1414"/>
      <c r="E54" s="1415"/>
      <c r="F54" s="257" t="s">
        <v>1301</v>
      </c>
      <c r="G54" s="1532">
        <v>2331722</v>
      </c>
      <c r="H54" s="1533"/>
      <c r="I54" s="1479" t="s">
        <v>927</v>
      </c>
      <c r="J54" s="1480"/>
      <c r="K54" s="1521">
        <v>536049</v>
      </c>
      <c r="L54" s="1522"/>
      <c r="M54" s="258" t="s">
        <v>1302</v>
      </c>
      <c r="N54" s="468" t="s">
        <v>4969</v>
      </c>
      <c r="O54" s="201" t="s">
        <v>940</v>
      </c>
      <c r="P54" s="202"/>
    </row>
    <row r="55" spans="1:16" s="274" customFormat="1" ht="32.25" customHeight="1">
      <c r="B55" s="198" t="s">
        <v>405</v>
      </c>
      <c r="C55" s="1414" t="s">
        <v>483</v>
      </c>
      <c r="D55" s="1414"/>
      <c r="E55" s="1415"/>
      <c r="F55" s="257" t="s">
        <v>57</v>
      </c>
      <c r="G55" s="1532">
        <v>0</v>
      </c>
      <c r="H55" s="1533"/>
      <c r="I55" s="1479" t="s">
        <v>927</v>
      </c>
      <c r="J55" s="1480"/>
      <c r="K55" s="1521">
        <v>0</v>
      </c>
      <c r="L55" s="1522"/>
      <c r="M55" s="258" t="s">
        <v>57</v>
      </c>
      <c r="N55" s="768"/>
      <c r="O55" s="201" t="s">
        <v>940</v>
      </c>
      <c r="P55" s="277"/>
    </row>
    <row r="56" spans="1:16" s="274" customFormat="1" ht="45" customHeight="1">
      <c r="B56" s="198" t="s">
        <v>408</v>
      </c>
      <c r="C56" s="1414" t="s">
        <v>302</v>
      </c>
      <c r="D56" s="1414"/>
      <c r="E56" s="1415"/>
      <c r="F56" s="257" t="s">
        <v>1301</v>
      </c>
      <c r="G56" s="1532">
        <v>99957</v>
      </c>
      <c r="H56" s="1533"/>
      <c r="I56" s="1479" t="s">
        <v>927</v>
      </c>
      <c r="J56" s="1480"/>
      <c r="K56" s="1521">
        <v>25938</v>
      </c>
      <c r="L56" s="1522"/>
      <c r="M56" s="258" t="s">
        <v>1302</v>
      </c>
      <c r="N56" s="468" t="s">
        <v>4970</v>
      </c>
      <c r="O56" s="201" t="s">
        <v>940</v>
      </c>
      <c r="P56" s="277"/>
    </row>
    <row r="57" spans="1:16" ht="46.5" customHeight="1">
      <c r="B57" s="205" t="s">
        <v>410</v>
      </c>
      <c r="C57" s="1484" t="s">
        <v>484</v>
      </c>
      <c r="D57" s="1484"/>
      <c r="E57" s="1485"/>
      <c r="F57" s="279"/>
      <c r="G57" s="1527">
        <f>G52+G53+G54+G55+G56</f>
        <v>20175792.5</v>
      </c>
      <c r="H57" s="1528"/>
      <c r="I57" s="1486"/>
      <c r="J57" s="1487"/>
      <c r="K57" s="1529">
        <f>K52+K53+K54+K55+K56</f>
        <v>5811474</v>
      </c>
      <c r="L57" s="1530"/>
      <c r="M57" s="268"/>
      <c r="N57" s="269"/>
      <c r="O57" s="423"/>
      <c r="P57" s="423"/>
    </row>
    <row r="58" spans="1:16" ht="54.75" customHeight="1">
      <c r="A58" s="281"/>
      <c r="B58" s="1507" t="s">
        <v>485</v>
      </c>
      <c r="C58" s="1508"/>
      <c r="D58" s="1508"/>
      <c r="E58" s="1508"/>
      <c r="F58" s="1508"/>
      <c r="G58" s="1508"/>
      <c r="H58" s="1508"/>
      <c r="I58" s="1508"/>
      <c r="J58" s="1508"/>
      <c r="K58" s="1508"/>
      <c r="L58" s="1508"/>
      <c r="M58" s="1508"/>
      <c r="N58" s="1508"/>
      <c r="O58" s="424"/>
      <c r="P58" s="425"/>
    </row>
    <row r="59" spans="1:16" ht="62.25" customHeight="1">
      <c r="B59" s="282" t="s">
        <v>486</v>
      </c>
      <c r="C59" s="1543" t="s">
        <v>487</v>
      </c>
      <c r="D59" s="1543"/>
      <c r="E59" s="1543"/>
      <c r="F59" s="1543"/>
      <c r="G59" s="1543"/>
      <c r="H59" s="1543"/>
      <c r="I59" s="1544"/>
      <c r="J59" s="283">
        <f>G49/(G49+G57)</f>
        <v>0</v>
      </c>
      <c r="K59" s="284" t="s">
        <v>392</v>
      </c>
      <c r="L59" s="1539"/>
      <c r="M59" s="1540"/>
      <c r="N59" s="1541"/>
      <c r="O59" s="1534"/>
      <c r="P59" s="1534"/>
    </row>
    <row r="60" spans="1:16" ht="53.25" customHeight="1">
      <c r="B60" s="286" t="s">
        <v>488</v>
      </c>
      <c r="C60" s="1537" t="s">
        <v>489</v>
      </c>
      <c r="D60" s="1537"/>
      <c r="E60" s="1537"/>
      <c r="F60" s="1537"/>
      <c r="G60" s="1537"/>
      <c r="H60" s="1537"/>
      <c r="I60" s="1538"/>
      <c r="J60" s="283" t="s">
        <v>92</v>
      </c>
      <c r="K60" s="284" t="s">
        <v>446</v>
      </c>
      <c r="L60" s="1539"/>
      <c r="M60" s="1540"/>
      <c r="N60" s="1541"/>
      <c r="O60" s="1535"/>
      <c r="P60" s="1535"/>
    </row>
    <row r="61" spans="1:16" ht="48.75" customHeight="1">
      <c r="B61" s="286" t="s">
        <v>490</v>
      </c>
      <c r="C61" s="1537" t="s">
        <v>491</v>
      </c>
      <c r="D61" s="1537"/>
      <c r="E61" s="1537"/>
      <c r="F61" s="1537"/>
      <c r="G61" s="1537"/>
      <c r="H61" s="1537"/>
      <c r="I61" s="1538"/>
      <c r="J61" s="288">
        <f>SUM(G49,G57)</f>
        <v>20175792.5</v>
      </c>
      <c r="K61" s="284" t="s">
        <v>446</v>
      </c>
      <c r="L61" s="1539"/>
      <c r="M61" s="1540"/>
      <c r="N61" s="1541"/>
      <c r="O61" s="1535"/>
      <c r="P61" s="1535"/>
    </row>
    <row r="62" spans="1:16" ht="53.25" customHeight="1">
      <c r="B62" s="286" t="s">
        <v>492</v>
      </c>
      <c r="C62" s="1464" t="s">
        <v>493</v>
      </c>
      <c r="D62" s="1464"/>
      <c r="E62" s="1464"/>
      <c r="F62" s="1464"/>
      <c r="G62" s="1464"/>
      <c r="H62" s="1464"/>
      <c r="I62" s="1465"/>
      <c r="J62" s="283">
        <f>(G49+G57)/J27</f>
        <v>0.56625401205239489</v>
      </c>
      <c r="K62" s="284" t="s">
        <v>392</v>
      </c>
      <c r="L62" s="1539"/>
      <c r="M62" s="1540"/>
      <c r="N62" s="1541"/>
      <c r="O62" s="1535"/>
      <c r="P62" s="1535"/>
    </row>
    <row r="63" spans="1:16" ht="65.25" customHeight="1">
      <c r="B63" s="289" t="s">
        <v>494</v>
      </c>
      <c r="C63" s="1464" t="s">
        <v>495</v>
      </c>
      <c r="D63" s="1464"/>
      <c r="E63" s="1464"/>
      <c r="F63" s="1464"/>
      <c r="G63" s="1464"/>
      <c r="H63" s="1464"/>
      <c r="I63" s="1465"/>
      <c r="J63" s="290">
        <f>(K49+K57)/J28</f>
        <v>0.56822510869071019</v>
      </c>
      <c r="K63" s="284" t="s">
        <v>392</v>
      </c>
      <c r="L63" s="1539"/>
      <c r="M63" s="1540"/>
      <c r="N63" s="1541"/>
      <c r="O63" s="1535"/>
      <c r="P63" s="1535"/>
    </row>
    <row r="64" spans="1:16" ht="49.5" customHeight="1">
      <c r="B64" s="289" t="s">
        <v>496</v>
      </c>
      <c r="C64" s="1537" t="s">
        <v>497</v>
      </c>
      <c r="D64" s="1537"/>
      <c r="E64" s="1537"/>
      <c r="F64" s="1537"/>
      <c r="G64" s="1537"/>
      <c r="H64" s="1537"/>
      <c r="I64" s="1538"/>
      <c r="J64" s="283" t="str">
        <f>IF(J62&lt;0.945,"Funding gap","No funding gap")</f>
        <v>Funding gap</v>
      </c>
      <c r="K64" s="293" t="s">
        <v>446</v>
      </c>
      <c r="L64" s="1539" t="s">
        <v>4971</v>
      </c>
      <c r="M64" s="1540"/>
      <c r="N64" s="1541"/>
      <c r="O64" s="1535"/>
      <c r="P64" s="1535"/>
    </row>
    <row r="65" spans="2:16" ht="48" customHeight="1">
      <c r="B65" s="289" t="s">
        <v>498</v>
      </c>
      <c r="C65" s="1542" t="s">
        <v>499</v>
      </c>
      <c r="D65" s="1542"/>
      <c r="E65" s="1542"/>
      <c r="F65" s="1542"/>
      <c r="G65" s="1542"/>
      <c r="H65" s="1542"/>
      <c r="I65" s="1542"/>
      <c r="J65" s="292">
        <f>G45/J27</f>
        <v>0</v>
      </c>
      <c r="K65" s="293" t="s">
        <v>446</v>
      </c>
      <c r="L65" s="1539"/>
      <c r="M65" s="1540"/>
      <c r="N65" s="1541"/>
      <c r="O65" s="1536"/>
      <c r="P65" s="1536"/>
    </row>
    <row r="66" spans="2:16" ht="45" customHeight="1">
      <c r="B66" s="191" t="s">
        <v>500</v>
      </c>
      <c r="C66" s="1414" t="s">
        <v>501</v>
      </c>
      <c r="D66" s="1414"/>
      <c r="E66" s="1414"/>
      <c r="F66" s="1414"/>
      <c r="G66" s="1414"/>
      <c r="H66" s="1414"/>
      <c r="I66" s="1414"/>
      <c r="J66" s="1415"/>
      <c r="K66" s="1545" t="s">
        <v>446</v>
      </c>
      <c r="L66" s="1548" t="s">
        <v>4972</v>
      </c>
      <c r="M66" s="1549"/>
      <c r="N66" s="1550"/>
      <c r="O66" s="1443" t="s">
        <v>1306</v>
      </c>
      <c r="P66" s="1443" t="s">
        <v>4322</v>
      </c>
    </row>
    <row r="67" spans="2:16" ht="21" customHeight="1">
      <c r="B67" s="198" t="s">
        <v>394</v>
      </c>
      <c r="C67" s="1557" t="s">
        <v>502</v>
      </c>
      <c r="D67" s="1557"/>
      <c r="E67" s="1557"/>
      <c r="F67" s="1557"/>
      <c r="G67" s="1557"/>
      <c r="H67" s="1557"/>
      <c r="I67" s="2268"/>
      <c r="J67" s="1110" t="s">
        <v>57</v>
      </c>
      <c r="K67" s="1546"/>
      <c r="L67" s="1551"/>
      <c r="M67" s="1552"/>
      <c r="N67" s="1553"/>
      <c r="O67" s="1425"/>
      <c r="P67" s="1425"/>
    </row>
    <row r="68" spans="2:16" ht="21" customHeight="1">
      <c r="B68" s="198" t="s">
        <v>401</v>
      </c>
      <c r="C68" s="1557" t="s">
        <v>503</v>
      </c>
      <c r="D68" s="1557"/>
      <c r="E68" s="1557"/>
      <c r="F68" s="1557"/>
      <c r="G68" s="1557"/>
      <c r="H68" s="1557"/>
      <c r="I68" s="2268"/>
      <c r="J68" s="1110" t="s">
        <v>57</v>
      </c>
      <c r="K68" s="1546"/>
      <c r="L68" s="1551"/>
      <c r="M68" s="1552"/>
      <c r="N68" s="1553"/>
      <c r="O68" s="1425"/>
      <c r="P68" s="1425"/>
    </row>
    <row r="69" spans="2:16" ht="21" customHeight="1">
      <c r="B69" s="198" t="s">
        <v>403</v>
      </c>
      <c r="C69" s="1557" t="s">
        <v>504</v>
      </c>
      <c r="D69" s="1557"/>
      <c r="E69" s="1557"/>
      <c r="F69" s="1557"/>
      <c r="G69" s="1557"/>
      <c r="H69" s="1557"/>
      <c r="I69" s="2268"/>
      <c r="J69" s="1110" t="s">
        <v>57</v>
      </c>
      <c r="K69" s="1546"/>
      <c r="L69" s="1551"/>
      <c r="M69" s="1552"/>
      <c r="N69" s="1553"/>
      <c r="O69" s="1425"/>
      <c r="P69" s="1425"/>
    </row>
    <row r="70" spans="2:16" ht="21" customHeight="1">
      <c r="B70" s="198" t="s">
        <v>405</v>
      </c>
      <c r="C70" s="1557" t="s">
        <v>302</v>
      </c>
      <c r="D70" s="1557"/>
      <c r="E70" s="1557"/>
      <c r="F70" s="1557"/>
      <c r="G70" s="1557"/>
      <c r="H70" s="1557"/>
      <c r="I70" s="2268"/>
      <c r="J70" s="1110" t="s">
        <v>57</v>
      </c>
      <c r="K70" s="1546"/>
      <c r="L70" s="1551"/>
      <c r="M70" s="1552"/>
      <c r="N70" s="1553"/>
      <c r="O70" s="1425"/>
      <c r="P70" s="1425"/>
    </row>
    <row r="71" spans="2:16" ht="21" customHeight="1">
      <c r="B71" s="198" t="s">
        <v>408</v>
      </c>
      <c r="C71" s="1558" t="s">
        <v>505</v>
      </c>
      <c r="D71" s="1558"/>
      <c r="E71" s="1558"/>
      <c r="F71" s="1410"/>
      <c r="G71" s="1559" t="s">
        <v>92</v>
      </c>
      <c r="H71" s="1560"/>
      <c r="I71" s="1560"/>
      <c r="J71" s="1561"/>
      <c r="K71" s="1547"/>
      <c r="L71" s="1554"/>
      <c r="M71" s="1555"/>
      <c r="N71" s="1556"/>
      <c r="O71" s="1426"/>
      <c r="P71" s="1426"/>
    </row>
    <row r="72" spans="2:16" ht="45" customHeight="1">
      <c r="B72" s="191" t="s">
        <v>506</v>
      </c>
      <c r="C72" s="1414" t="s">
        <v>507</v>
      </c>
      <c r="D72" s="1414"/>
      <c r="E72" s="1414"/>
      <c r="F72" s="1414"/>
      <c r="G72" s="1414"/>
      <c r="H72" s="1414"/>
      <c r="I72" s="1414"/>
      <c r="J72" s="1414"/>
      <c r="K72" s="1414"/>
      <c r="L72" s="1414"/>
      <c r="M72" s="1414"/>
      <c r="N72" s="1562"/>
      <c r="O72" s="291"/>
      <c r="P72" s="297"/>
    </row>
    <row r="73" spans="2:16" ht="20.25" customHeight="1">
      <c r="B73" s="205" t="s">
        <v>418</v>
      </c>
      <c r="C73" s="1558" t="s">
        <v>297</v>
      </c>
      <c r="D73" s="1558"/>
      <c r="E73" s="1558"/>
      <c r="F73" s="1563" t="s">
        <v>57</v>
      </c>
      <c r="G73" s="1564"/>
      <c r="H73" s="1545" t="s">
        <v>446</v>
      </c>
      <c r="I73" s="1565" t="s">
        <v>4973</v>
      </c>
      <c r="J73" s="1566"/>
      <c r="K73" s="1566"/>
      <c r="L73" s="1566"/>
      <c r="M73" s="1566"/>
      <c r="N73" s="1567"/>
      <c r="O73" s="1443" t="s">
        <v>1306</v>
      </c>
      <c r="P73" s="1443"/>
    </row>
    <row r="74" spans="2:16" ht="20.25" customHeight="1">
      <c r="B74" s="205" t="s">
        <v>508</v>
      </c>
      <c r="C74" s="1558" t="s">
        <v>509</v>
      </c>
      <c r="D74" s="1558"/>
      <c r="E74" s="1558"/>
      <c r="F74" s="1563" t="s">
        <v>57</v>
      </c>
      <c r="G74" s="1564"/>
      <c r="H74" s="1546"/>
      <c r="I74" s="1568"/>
      <c r="J74" s="1569"/>
      <c r="K74" s="1569"/>
      <c r="L74" s="1569"/>
      <c r="M74" s="1569"/>
      <c r="N74" s="1570"/>
      <c r="O74" s="1425"/>
      <c r="P74" s="1425"/>
    </row>
    <row r="75" spans="2:16" ht="20.25" customHeight="1">
      <c r="B75" s="205" t="s">
        <v>510</v>
      </c>
      <c r="C75" s="1558" t="s">
        <v>299</v>
      </c>
      <c r="D75" s="1558"/>
      <c r="E75" s="1558"/>
      <c r="F75" s="1563" t="s">
        <v>57</v>
      </c>
      <c r="G75" s="1564"/>
      <c r="H75" s="1546"/>
      <c r="I75" s="1568"/>
      <c r="J75" s="1569"/>
      <c r="K75" s="1569"/>
      <c r="L75" s="1569"/>
      <c r="M75" s="1569"/>
      <c r="N75" s="1570"/>
      <c r="O75" s="1425"/>
      <c r="P75" s="1425"/>
    </row>
    <row r="76" spans="2:16" ht="49.5" customHeight="1">
      <c r="B76" s="205" t="s">
        <v>401</v>
      </c>
      <c r="C76" s="1464" t="s">
        <v>511</v>
      </c>
      <c r="D76" s="1464"/>
      <c r="E76" s="1464"/>
      <c r="F76" s="1464"/>
      <c r="G76" s="1465"/>
      <c r="H76" s="1546"/>
      <c r="I76" s="1568"/>
      <c r="J76" s="1569"/>
      <c r="K76" s="1569"/>
      <c r="L76" s="1569"/>
      <c r="M76" s="1569"/>
      <c r="N76" s="1570"/>
      <c r="O76" s="1425"/>
      <c r="P76" s="1425"/>
    </row>
    <row r="77" spans="2:16" ht="21" customHeight="1">
      <c r="B77" s="205" t="s">
        <v>418</v>
      </c>
      <c r="C77" s="1558" t="s">
        <v>297</v>
      </c>
      <c r="D77" s="1558"/>
      <c r="E77" s="1410"/>
      <c r="F77" s="1563" t="s">
        <v>57</v>
      </c>
      <c r="G77" s="1564"/>
      <c r="H77" s="1546"/>
      <c r="I77" s="1568"/>
      <c r="J77" s="1569"/>
      <c r="K77" s="1569"/>
      <c r="L77" s="1569"/>
      <c r="M77" s="1569"/>
      <c r="N77" s="1570"/>
      <c r="O77" s="1425"/>
      <c r="P77" s="1425"/>
    </row>
    <row r="78" spans="2:16" ht="21" customHeight="1">
      <c r="B78" s="205" t="s">
        <v>508</v>
      </c>
      <c r="C78" s="1558" t="s">
        <v>509</v>
      </c>
      <c r="D78" s="1558"/>
      <c r="E78" s="1410"/>
      <c r="F78" s="1563" t="s">
        <v>57</v>
      </c>
      <c r="G78" s="1564"/>
      <c r="H78" s="1546"/>
      <c r="I78" s="1568"/>
      <c r="J78" s="1569"/>
      <c r="K78" s="1569"/>
      <c r="L78" s="1569"/>
      <c r="M78" s="1569"/>
      <c r="N78" s="1570"/>
      <c r="O78" s="1425"/>
      <c r="P78" s="1425"/>
    </row>
    <row r="79" spans="2:16" ht="21" customHeight="1">
      <c r="B79" s="205" t="s">
        <v>510</v>
      </c>
      <c r="C79" s="1558" t="s">
        <v>301</v>
      </c>
      <c r="D79" s="1558"/>
      <c r="E79" s="1410"/>
      <c r="F79" s="1563" t="s">
        <v>57</v>
      </c>
      <c r="G79" s="1564"/>
      <c r="H79" s="1546"/>
      <c r="I79" s="1568"/>
      <c r="J79" s="1569"/>
      <c r="K79" s="1569"/>
      <c r="L79" s="1569"/>
      <c r="M79" s="1569"/>
      <c r="N79" s="1570"/>
      <c r="O79" s="1425"/>
      <c r="P79" s="1425"/>
    </row>
    <row r="80" spans="2:16" ht="21" customHeight="1">
      <c r="B80" s="205" t="s">
        <v>512</v>
      </c>
      <c r="C80" s="1558" t="s">
        <v>302</v>
      </c>
      <c r="D80" s="1558"/>
      <c r="E80" s="1410"/>
      <c r="F80" s="1563" t="s">
        <v>57</v>
      </c>
      <c r="G80" s="1564"/>
      <c r="H80" s="1546"/>
      <c r="I80" s="1568"/>
      <c r="J80" s="1569"/>
      <c r="K80" s="1569"/>
      <c r="L80" s="1569"/>
      <c r="M80" s="1569"/>
      <c r="N80" s="1570"/>
      <c r="O80" s="1425"/>
      <c r="P80" s="1425"/>
    </row>
    <row r="81" spans="2:16" ht="21.75" customHeight="1">
      <c r="B81" s="205" t="s">
        <v>513</v>
      </c>
      <c r="C81" s="1558" t="s">
        <v>514</v>
      </c>
      <c r="D81" s="1558"/>
      <c r="E81" s="1410"/>
      <c r="F81" s="1574" t="s">
        <v>92</v>
      </c>
      <c r="G81" s="1575"/>
      <c r="H81" s="1547"/>
      <c r="I81" s="1571"/>
      <c r="J81" s="1572"/>
      <c r="K81" s="1572"/>
      <c r="L81" s="1572"/>
      <c r="M81" s="1572"/>
      <c r="N81" s="1573"/>
      <c r="O81" s="1426"/>
      <c r="P81" s="1426"/>
    </row>
    <row r="82" spans="2:16" ht="51" customHeight="1">
      <c r="B82" s="298" t="s">
        <v>515</v>
      </c>
      <c r="C82" s="1484" t="s">
        <v>516</v>
      </c>
      <c r="D82" s="1484"/>
      <c r="E82" s="1485"/>
      <c r="F82" s="1576"/>
      <c r="G82" s="1577"/>
      <c r="H82" s="1577"/>
      <c r="I82" s="1577"/>
      <c r="J82" s="1577"/>
      <c r="K82" s="1577"/>
      <c r="L82" s="1577"/>
      <c r="M82" s="1577"/>
      <c r="N82" s="1577"/>
      <c r="O82" s="1578"/>
      <c r="P82" s="1579"/>
    </row>
    <row r="83" spans="2:16" ht="31.5" customHeight="1">
      <c r="B83" s="1490" t="s">
        <v>517</v>
      </c>
      <c r="C83" s="1491"/>
      <c r="D83" s="1491"/>
      <c r="E83" s="1491"/>
      <c r="F83" s="1491"/>
      <c r="G83" s="1491"/>
      <c r="H83" s="1491"/>
      <c r="I83" s="1491"/>
      <c r="J83" s="1491"/>
      <c r="K83" s="1491"/>
      <c r="L83" s="1491"/>
      <c r="M83" s="1491"/>
      <c r="N83" s="1491"/>
      <c r="O83" s="1491"/>
      <c r="P83" s="1492"/>
    </row>
    <row r="84" spans="2:16" ht="44.25" customHeight="1">
      <c r="B84" s="191" t="s">
        <v>518</v>
      </c>
      <c r="C84" s="1414" t="s">
        <v>519</v>
      </c>
      <c r="D84" s="1414"/>
      <c r="E84" s="1414"/>
      <c r="F84" s="1414"/>
      <c r="G84" s="1415"/>
      <c r="H84" s="299" t="s">
        <v>53</v>
      </c>
      <c r="I84" s="1580" t="s">
        <v>446</v>
      </c>
      <c r="J84" s="1581"/>
      <c r="K84" s="1582"/>
      <c r="L84" s="1583"/>
      <c r="M84" s="1583"/>
      <c r="N84" s="1584"/>
      <c r="O84" s="1443" t="s">
        <v>1292</v>
      </c>
      <c r="P84" s="1443" t="s">
        <v>4974</v>
      </c>
    </row>
    <row r="85" spans="2:16" ht="20.25" customHeight="1">
      <c r="B85" s="1585" t="s">
        <v>520</v>
      </c>
      <c r="C85" s="1586"/>
      <c r="D85" s="1586"/>
      <c r="E85" s="1587"/>
      <c r="F85" s="1500" t="s">
        <v>521</v>
      </c>
      <c r="G85" s="1502"/>
      <c r="H85" s="1501"/>
      <c r="I85" s="1500" t="s">
        <v>522</v>
      </c>
      <c r="J85" s="1502"/>
      <c r="K85" s="1500" t="s">
        <v>434</v>
      </c>
      <c r="L85" s="1502"/>
      <c r="M85" s="1502"/>
      <c r="N85" s="1503"/>
      <c r="O85" s="1425"/>
      <c r="P85" s="1425"/>
    </row>
    <row r="86" spans="2:16" ht="21" customHeight="1">
      <c r="B86" s="1588"/>
      <c r="C86" s="1589"/>
      <c r="D86" s="1589"/>
      <c r="E86" s="1590"/>
      <c r="F86" s="1594" t="s">
        <v>4975</v>
      </c>
      <c r="G86" s="1595"/>
      <c r="H86" s="1596"/>
      <c r="I86" s="1597">
        <v>4000000</v>
      </c>
      <c r="J86" s="1598"/>
      <c r="K86" s="1594"/>
      <c r="L86" s="1595"/>
      <c r="M86" s="1595"/>
      <c r="N86" s="1596"/>
      <c r="O86" s="1425"/>
      <c r="P86" s="1425"/>
    </row>
    <row r="87" spans="2:16" ht="21" customHeight="1">
      <c r="B87" s="1588"/>
      <c r="C87" s="1589"/>
      <c r="D87" s="1589"/>
      <c r="E87" s="1590"/>
      <c r="F87" s="1594" t="s">
        <v>4976</v>
      </c>
      <c r="G87" s="1595"/>
      <c r="H87" s="1596"/>
      <c r="I87" s="1597"/>
      <c r="J87" s="1598"/>
      <c r="K87" s="1594"/>
      <c r="L87" s="1595"/>
      <c r="M87" s="1595"/>
      <c r="N87" s="1596"/>
      <c r="O87" s="1425"/>
      <c r="P87" s="1425"/>
    </row>
    <row r="88" spans="2:16" ht="21" customHeight="1">
      <c r="B88" s="1588"/>
      <c r="C88" s="1589"/>
      <c r="D88" s="1589"/>
      <c r="E88" s="1590"/>
      <c r="F88" s="1594" t="s">
        <v>854</v>
      </c>
      <c r="G88" s="1595"/>
      <c r="H88" s="1596"/>
      <c r="I88" s="1597">
        <v>6954170</v>
      </c>
      <c r="J88" s="1598"/>
      <c r="K88" s="1594"/>
      <c r="L88" s="1595"/>
      <c r="M88" s="1595"/>
      <c r="N88" s="1596"/>
      <c r="O88" s="1425"/>
      <c r="P88" s="1425"/>
    </row>
    <row r="89" spans="2:16" ht="21.75" customHeight="1">
      <c r="B89" s="1591"/>
      <c r="C89" s="1592"/>
      <c r="D89" s="1592"/>
      <c r="E89" s="1593"/>
      <c r="F89" s="1599"/>
      <c r="G89" s="1600"/>
      <c r="H89" s="1601"/>
      <c r="I89" s="1602"/>
      <c r="J89" s="1603"/>
      <c r="K89" s="1604"/>
      <c r="L89" s="1605"/>
      <c r="M89" s="1605"/>
      <c r="N89" s="1606"/>
      <c r="O89" s="1444"/>
      <c r="P89" s="1444"/>
    </row>
    <row r="90" spans="2:16" ht="26.25" customHeight="1">
      <c r="B90" s="1416" t="s">
        <v>2</v>
      </c>
      <c r="C90" s="1417"/>
      <c r="D90" s="1417"/>
      <c r="E90" s="1417"/>
      <c r="F90" s="1417"/>
      <c r="G90" s="1417"/>
      <c r="H90" s="1417"/>
      <c r="I90" s="1417"/>
      <c r="J90" s="1417"/>
      <c r="K90" s="1417"/>
      <c r="L90" s="1417"/>
      <c r="M90" s="1417"/>
      <c r="N90" s="1417"/>
      <c r="O90" s="1417"/>
      <c r="P90" s="1418"/>
    </row>
    <row r="91" spans="2:16" ht="51" customHeight="1">
      <c r="B91" s="303" t="s">
        <v>523</v>
      </c>
      <c r="C91" s="1632" t="s">
        <v>4977</v>
      </c>
      <c r="D91" s="1632"/>
      <c r="E91" s="1632"/>
      <c r="F91" s="1632"/>
      <c r="G91" s="1632"/>
      <c r="H91" s="1632"/>
      <c r="I91" s="1632"/>
      <c r="J91" s="1632"/>
      <c r="K91" s="1632"/>
      <c r="L91" s="1632"/>
      <c r="M91" s="1632"/>
      <c r="N91" s="1632"/>
      <c r="O91" s="1424" t="s">
        <v>4978</v>
      </c>
      <c r="P91" s="1424" t="s">
        <v>1279</v>
      </c>
    </row>
    <row r="92" spans="2:16" ht="20.25" customHeight="1">
      <c r="B92" s="1609" t="s">
        <v>525</v>
      </c>
      <c r="C92" s="1610"/>
      <c r="D92" s="1610"/>
      <c r="E92" s="1610"/>
      <c r="F92" s="1611"/>
      <c r="G92" s="1614" t="s">
        <v>526</v>
      </c>
      <c r="H92" s="1614"/>
      <c r="I92" s="2149"/>
      <c r="J92" s="1614"/>
      <c r="K92" s="1614"/>
      <c r="L92" s="1615"/>
      <c r="M92" s="2150"/>
      <c r="N92" s="2150"/>
      <c r="O92" s="1425"/>
      <c r="P92" s="1425"/>
    </row>
    <row r="93" spans="2:16" ht="22.5" customHeight="1">
      <c r="B93" s="2072"/>
      <c r="C93" s="1613"/>
      <c r="D93" s="1613"/>
      <c r="E93" s="1613"/>
      <c r="F93" s="2148"/>
      <c r="G93" s="429" t="s">
        <v>109</v>
      </c>
      <c r="H93" s="429" t="s">
        <v>128</v>
      </c>
      <c r="I93" s="430" t="s">
        <v>527</v>
      </c>
      <c r="J93" s="431" t="s">
        <v>528</v>
      </c>
      <c r="K93" s="2151" t="s">
        <v>434</v>
      </c>
      <c r="L93" s="2152"/>
      <c r="M93" s="2152"/>
      <c r="N93" s="2153"/>
      <c r="O93" s="1425"/>
      <c r="P93" s="1425"/>
    </row>
    <row r="94" spans="2:16" ht="57.75" customHeight="1">
      <c r="B94" s="432" t="s">
        <v>394</v>
      </c>
      <c r="C94" s="2154" t="s">
        <v>529</v>
      </c>
      <c r="D94" s="2155"/>
      <c r="E94" s="2155"/>
      <c r="F94" s="2155"/>
      <c r="G94" s="2155"/>
      <c r="H94" s="2155"/>
      <c r="I94" s="2155"/>
      <c r="J94" s="2156"/>
      <c r="K94" s="1623" t="s">
        <v>4979</v>
      </c>
      <c r="L94" s="1623"/>
      <c r="M94" s="1623"/>
      <c r="N94" s="1624"/>
      <c r="O94" s="1608"/>
      <c r="P94" s="1425"/>
    </row>
    <row r="95" spans="2:16" ht="23.45" customHeight="1">
      <c r="B95" s="317" t="s">
        <v>530</v>
      </c>
      <c r="C95" s="1630" t="s">
        <v>531</v>
      </c>
      <c r="D95" s="1630"/>
      <c r="E95" s="1630"/>
      <c r="F95" s="1631"/>
      <c r="G95" s="469" t="s">
        <v>53</v>
      </c>
      <c r="H95" s="469" t="s">
        <v>53</v>
      </c>
      <c r="I95" s="469" t="s">
        <v>53</v>
      </c>
      <c r="J95" s="469" t="s">
        <v>53</v>
      </c>
      <c r="K95" s="1625"/>
      <c r="L95" s="1626"/>
      <c r="M95" s="1626"/>
      <c r="N95" s="1627"/>
      <c r="O95" s="1608"/>
      <c r="P95" s="1425"/>
    </row>
    <row r="96" spans="2:16" ht="21.95" customHeight="1">
      <c r="B96" s="434" t="s">
        <v>532</v>
      </c>
      <c r="C96" s="1639" t="s">
        <v>533</v>
      </c>
      <c r="D96" s="1639"/>
      <c r="E96" s="1639"/>
      <c r="F96" s="1640"/>
      <c r="G96" s="448" t="s">
        <v>53</v>
      </c>
      <c r="H96" s="448" t="s">
        <v>53</v>
      </c>
      <c r="I96" s="448" t="s">
        <v>53</v>
      </c>
      <c r="J96" s="448" t="s">
        <v>53</v>
      </c>
      <c r="K96" s="1628"/>
      <c r="L96" s="1628"/>
      <c r="M96" s="1628"/>
      <c r="N96" s="1629"/>
      <c r="O96" s="1608"/>
      <c r="P96" s="1425"/>
    </row>
    <row r="97" spans="2:16" ht="42" customHeight="1">
      <c r="B97" s="436" t="s">
        <v>401</v>
      </c>
      <c r="C97" s="1633" t="s">
        <v>534</v>
      </c>
      <c r="D97" s="1641"/>
      <c r="E97" s="1641"/>
      <c r="F97" s="1641"/>
      <c r="G97" s="1641"/>
      <c r="H97" s="1641"/>
      <c r="I97" s="1641"/>
      <c r="J97" s="1641"/>
      <c r="K97" s="1626"/>
      <c r="L97" s="1626"/>
      <c r="M97" s="1626"/>
      <c r="N97" s="1627"/>
      <c r="O97" s="1425"/>
      <c r="P97" s="1425"/>
    </row>
    <row r="98" spans="2:16" ht="24.6" customHeight="1">
      <c r="B98" s="432" t="s">
        <v>530</v>
      </c>
      <c r="C98" s="1634" t="s">
        <v>531</v>
      </c>
      <c r="D98" s="1634"/>
      <c r="E98" s="1634"/>
      <c r="F98" s="1635"/>
      <c r="G98" s="469" t="s">
        <v>53</v>
      </c>
      <c r="H98" s="469" t="s">
        <v>53</v>
      </c>
      <c r="I98" s="469" t="s">
        <v>53</v>
      </c>
      <c r="J98" s="469" t="s">
        <v>53</v>
      </c>
      <c r="K98" s="1626"/>
      <c r="L98" s="1626"/>
      <c r="M98" s="1626"/>
      <c r="N98" s="1627"/>
      <c r="O98" s="1425"/>
      <c r="P98" s="1425"/>
    </row>
    <row r="99" spans="2:16" ht="23.45" customHeight="1">
      <c r="B99" s="434" t="s">
        <v>532</v>
      </c>
      <c r="C99" s="1636" t="s">
        <v>533</v>
      </c>
      <c r="D99" s="1636"/>
      <c r="E99" s="1636"/>
      <c r="F99" s="1637"/>
      <c r="G99" s="448" t="s">
        <v>53</v>
      </c>
      <c r="H99" s="448" t="s">
        <v>53</v>
      </c>
      <c r="I99" s="448" t="s">
        <v>53</v>
      </c>
      <c r="J99" s="448" t="s">
        <v>53</v>
      </c>
      <c r="K99" s="1628"/>
      <c r="L99" s="1628"/>
      <c r="M99" s="1628"/>
      <c r="N99" s="1629"/>
      <c r="O99" s="1425"/>
      <c r="P99" s="1425"/>
    </row>
    <row r="100" spans="2:16" ht="48" customHeight="1">
      <c r="B100" s="436" t="s">
        <v>535</v>
      </c>
      <c r="C100" s="1638" t="s">
        <v>536</v>
      </c>
      <c r="D100" s="1638"/>
      <c r="E100" s="1638"/>
      <c r="F100" s="1638"/>
      <c r="G100" s="1638"/>
      <c r="H100" s="1638"/>
      <c r="I100" s="1638"/>
      <c r="J100" s="1642"/>
      <c r="K100" s="1623"/>
      <c r="L100" s="1623"/>
      <c r="M100" s="1623"/>
      <c r="N100" s="1624"/>
      <c r="O100" s="1425"/>
      <c r="P100" s="1425"/>
    </row>
    <row r="101" spans="2:16" ht="23.1" customHeight="1">
      <c r="B101" s="432" t="s">
        <v>530</v>
      </c>
      <c r="C101" s="1643" t="s">
        <v>531</v>
      </c>
      <c r="D101" s="1643"/>
      <c r="E101" s="1643"/>
      <c r="F101" s="1644"/>
      <c r="G101" s="469" t="s">
        <v>53</v>
      </c>
      <c r="H101" s="469" t="s">
        <v>53</v>
      </c>
      <c r="I101" s="469" t="s">
        <v>53</v>
      </c>
      <c r="J101" s="469" t="s">
        <v>53</v>
      </c>
      <c r="K101" s="1626"/>
      <c r="L101" s="1626"/>
      <c r="M101" s="1626"/>
      <c r="N101" s="1627"/>
      <c r="O101" s="1425"/>
      <c r="P101" s="1425"/>
    </row>
    <row r="102" spans="2:16" ht="26.1" customHeight="1">
      <c r="B102" s="434" t="s">
        <v>532</v>
      </c>
      <c r="C102" s="1639" t="s">
        <v>533</v>
      </c>
      <c r="D102" s="1639"/>
      <c r="E102" s="1639"/>
      <c r="F102" s="1640"/>
      <c r="G102" s="448" t="s">
        <v>53</v>
      </c>
      <c r="H102" s="448" t="s">
        <v>53</v>
      </c>
      <c r="I102" s="448" t="s">
        <v>53</v>
      </c>
      <c r="J102" s="448" t="s">
        <v>53</v>
      </c>
      <c r="K102" s="1628"/>
      <c r="L102" s="1628"/>
      <c r="M102" s="1628"/>
      <c r="N102" s="1629"/>
      <c r="O102" s="1425"/>
      <c r="P102" s="1425"/>
    </row>
    <row r="103" spans="2:16" ht="38.25" customHeight="1">
      <c r="B103" s="436" t="s">
        <v>537</v>
      </c>
      <c r="C103" s="1632" t="s">
        <v>538</v>
      </c>
      <c r="D103" s="1632"/>
      <c r="E103" s="1632"/>
      <c r="F103" s="1632"/>
      <c r="G103" s="1632"/>
      <c r="H103" s="1632"/>
      <c r="I103" s="1632"/>
      <c r="J103" s="1633"/>
      <c r="K103" s="1623"/>
      <c r="L103" s="1623"/>
      <c r="M103" s="1623"/>
      <c r="N103" s="1624"/>
      <c r="O103" s="1425"/>
      <c r="P103" s="1425"/>
    </row>
    <row r="104" spans="2:16" ht="21.95" customHeight="1">
      <c r="B104" s="432" t="s">
        <v>530</v>
      </c>
      <c r="C104" s="1634" t="s">
        <v>531</v>
      </c>
      <c r="D104" s="1634"/>
      <c r="E104" s="1634"/>
      <c r="F104" s="1635"/>
      <c r="G104" s="469" t="s">
        <v>53</v>
      </c>
      <c r="H104" s="469" t="s">
        <v>53</v>
      </c>
      <c r="I104" s="469" t="s">
        <v>53</v>
      </c>
      <c r="J104" s="469" t="s">
        <v>54</v>
      </c>
      <c r="K104" s="1626"/>
      <c r="L104" s="1626"/>
      <c r="M104" s="1626"/>
      <c r="N104" s="1627"/>
      <c r="O104" s="1425"/>
      <c r="P104" s="1425"/>
    </row>
    <row r="105" spans="2:16" ht="23.1" customHeight="1">
      <c r="B105" s="434" t="s">
        <v>532</v>
      </c>
      <c r="C105" s="1636" t="s">
        <v>533</v>
      </c>
      <c r="D105" s="1636"/>
      <c r="E105" s="1636"/>
      <c r="F105" s="1637"/>
      <c r="G105" s="448" t="s">
        <v>53</v>
      </c>
      <c r="H105" s="448" t="s">
        <v>53</v>
      </c>
      <c r="I105" s="448" t="s">
        <v>53</v>
      </c>
      <c r="J105" s="448" t="s">
        <v>53</v>
      </c>
      <c r="K105" s="1628"/>
      <c r="L105" s="1628"/>
      <c r="M105" s="1628"/>
      <c r="N105" s="1629"/>
      <c r="O105" s="1425"/>
      <c r="P105" s="1425"/>
    </row>
    <row r="106" spans="2:16" ht="30" customHeight="1">
      <c r="B106" s="436" t="s">
        <v>539</v>
      </c>
      <c r="C106" s="1638" t="s">
        <v>540</v>
      </c>
      <c r="D106" s="1638"/>
      <c r="E106" s="1638"/>
      <c r="F106" s="1638"/>
      <c r="G106" s="1638"/>
      <c r="H106" s="1638"/>
      <c r="I106" s="1638"/>
      <c r="J106" s="1633"/>
      <c r="K106" s="1623"/>
      <c r="L106" s="1623"/>
      <c r="M106" s="1623"/>
      <c r="N106" s="1624"/>
      <c r="O106" s="1425"/>
      <c r="P106" s="1425"/>
    </row>
    <row r="107" spans="2:16" ht="24.6" customHeight="1">
      <c r="B107" s="432" t="s">
        <v>530</v>
      </c>
      <c r="C107" s="1634" t="s">
        <v>531</v>
      </c>
      <c r="D107" s="1634"/>
      <c r="E107" s="1634"/>
      <c r="F107" s="1635"/>
      <c r="G107" s="469" t="s">
        <v>53</v>
      </c>
      <c r="H107" s="469" t="s">
        <v>53</v>
      </c>
      <c r="I107" s="469" t="s">
        <v>53</v>
      </c>
      <c r="J107" s="469" t="s">
        <v>53</v>
      </c>
      <c r="K107" s="1626"/>
      <c r="L107" s="1626"/>
      <c r="M107" s="1626"/>
      <c r="N107" s="1627"/>
      <c r="O107" s="1425"/>
      <c r="P107" s="1425"/>
    </row>
    <row r="108" spans="2:16" ht="21.95" customHeight="1">
      <c r="B108" s="434" t="s">
        <v>532</v>
      </c>
      <c r="C108" s="1636" t="s">
        <v>533</v>
      </c>
      <c r="D108" s="1636"/>
      <c r="E108" s="1636"/>
      <c r="F108" s="1637"/>
      <c r="G108" s="448" t="s">
        <v>53</v>
      </c>
      <c r="H108" s="448" t="s">
        <v>53</v>
      </c>
      <c r="I108" s="448" t="s">
        <v>53</v>
      </c>
      <c r="J108" s="448" t="s">
        <v>53</v>
      </c>
      <c r="K108" s="1628"/>
      <c r="L108" s="1628"/>
      <c r="M108" s="1628"/>
      <c r="N108" s="1629"/>
      <c r="O108" s="1425"/>
      <c r="P108" s="1425"/>
    </row>
    <row r="109" spans="2:16" ht="24" customHeight="1">
      <c r="B109" s="436" t="s">
        <v>410</v>
      </c>
      <c r="C109" s="1645" t="s">
        <v>117</v>
      </c>
      <c r="D109" s="1645"/>
      <c r="E109" s="1645"/>
      <c r="F109" s="1645"/>
      <c r="G109" s="1645"/>
      <c r="H109" s="1645"/>
      <c r="I109" s="1645"/>
      <c r="J109" s="2147"/>
      <c r="K109" s="1623"/>
      <c r="L109" s="1623"/>
      <c r="M109" s="1623"/>
      <c r="N109" s="1624"/>
      <c r="O109" s="1425"/>
      <c r="P109" s="1425"/>
    </row>
    <row r="110" spans="2:16" ht="21.95" customHeight="1">
      <c r="B110" s="432" t="s">
        <v>530</v>
      </c>
      <c r="C110" s="1634" t="s">
        <v>531</v>
      </c>
      <c r="D110" s="1634"/>
      <c r="E110" s="1634"/>
      <c r="F110" s="1635"/>
      <c r="G110" s="469" t="s">
        <v>53</v>
      </c>
      <c r="H110" s="469" t="s">
        <v>53</v>
      </c>
      <c r="I110" s="469" t="s">
        <v>53</v>
      </c>
      <c r="J110" s="469" t="s">
        <v>53</v>
      </c>
      <c r="K110" s="1626"/>
      <c r="L110" s="1626"/>
      <c r="M110" s="1626"/>
      <c r="N110" s="1627"/>
      <c r="O110" s="1425"/>
      <c r="P110" s="1425"/>
    </row>
    <row r="111" spans="2:16" ht="21.95" customHeight="1">
      <c r="B111" s="434" t="s">
        <v>532</v>
      </c>
      <c r="C111" s="1636" t="s">
        <v>533</v>
      </c>
      <c r="D111" s="1636"/>
      <c r="E111" s="1636"/>
      <c r="F111" s="1637"/>
      <c r="G111" s="448" t="s">
        <v>53</v>
      </c>
      <c r="H111" s="448" t="s">
        <v>53</v>
      </c>
      <c r="I111" s="448" t="s">
        <v>53</v>
      </c>
      <c r="J111" s="448" t="s">
        <v>53</v>
      </c>
      <c r="K111" s="1628"/>
      <c r="L111" s="1628"/>
      <c r="M111" s="1628"/>
      <c r="N111" s="1629"/>
      <c r="O111" s="1425"/>
      <c r="P111" s="1425"/>
    </row>
    <row r="112" spans="2:16" ht="24" customHeight="1">
      <c r="B112" s="436" t="s">
        <v>413</v>
      </c>
      <c r="C112" s="1645" t="s">
        <v>118</v>
      </c>
      <c r="D112" s="1645"/>
      <c r="E112" s="1645"/>
      <c r="F112" s="1645"/>
      <c r="G112" s="1645"/>
      <c r="H112" s="1645"/>
      <c r="I112" s="1645"/>
      <c r="J112" s="2147"/>
      <c r="K112" s="1647"/>
      <c r="L112" s="1647"/>
      <c r="M112" s="1647"/>
      <c r="N112" s="1648"/>
      <c r="O112" s="1425"/>
      <c r="P112" s="1425"/>
    </row>
    <row r="113" spans="2:16" ht="24.6" customHeight="1">
      <c r="B113" s="432" t="s">
        <v>530</v>
      </c>
      <c r="C113" s="1634" t="s">
        <v>531</v>
      </c>
      <c r="D113" s="1634"/>
      <c r="E113" s="1634"/>
      <c r="F113" s="1635"/>
      <c r="G113" s="469" t="s">
        <v>53</v>
      </c>
      <c r="H113" s="469" t="s">
        <v>53</v>
      </c>
      <c r="I113" s="469" t="s">
        <v>53</v>
      </c>
      <c r="J113" s="469" t="s">
        <v>53</v>
      </c>
      <c r="K113" s="1649"/>
      <c r="L113" s="1649"/>
      <c r="M113" s="1649"/>
      <c r="N113" s="1650"/>
      <c r="O113" s="1425"/>
      <c r="P113" s="1425"/>
    </row>
    <row r="114" spans="2:16" ht="23.1" customHeight="1">
      <c r="B114" s="434" t="s">
        <v>532</v>
      </c>
      <c r="C114" s="1636" t="s">
        <v>533</v>
      </c>
      <c r="D114" s="1636"/>
      <c r="E114" s="1636"/>
      <c r="F114" s="1637"/>
      <c r="G114" s="448" t="s">
        <v>53</v>
      </c>
      <c r="H114" s="448" t="s">
        <v>53</v>
      </c>
      <c r="I114" s="448" t="s">
        <v>53</v>
      </c>
      <c r="J114" s="448" t="s">
        <v>53</v>
      </c>
      <c r="K114" s="1651"/>
      <c r="L114" s="1651"/>
      <c r="M114" s="1651"/>
      <c r="N114" s="1652"/>
      <c r="O114" s="1425"/>
      <c r="P114" s="1425"/>
    </row>
    <row r="115" spans="2:16" ht="24" customHeight="1">
      <c r="B115" s="436" t="s">
        <v>416</v>
      </c>
      <c r="C115" s="1638" t="s">
        <v>541</v>
      </c>
      <c r="D115" s="1638"/>
      <c r="E115" s="1638"/>
      <c r="F115" s="1638"/>
      <c r="G115" s="1638"/>
      <c r="H115" s="1638"/>
      <c r="I115" s="1638"/>
      <c r="J115" s="1633"/>
      <c r="K115" s="1623"/>
      <c r="L115" s="1623"/>
      <c r="M115" s="1623"/>
      <c r="N115" s="1624"/>
      <c r="O115" s="1425"/>
      <c r="P115" s="1425"/>
    </row>
    <row r="116" spans="2:16" ht="24" customHeight="1">
      <c r="B116" s="432" t="s">
        <v>530</v>
      </c>
      <c r="C116" s="1634" t="s">
        <v>531</v>
      </c>
      <c r="D116" s="1634"/>
      <c r="E116" s="1634"/>
      <c r="F116" s="1635"/>
      <c r="G116" s="469" t="s">
        <v>53</v>
      </c>
      <c r="H116" s="469" t="s">
        <v>54</v>
      </c>
      <c r="I116" s="469" t="s">
        <v>53</v>
      </c>
      <c r="J116" s="469" t="s">
        <v>53</v>
      </c>
      <c r="K116" s="1626"/>
      <c r="L116" s="1626"/>
      <c r="M116" s="1626"/>
      <c r="N116" s="1627"/>
      <c r="O116" s="1425"/>
      <c r="P116" s="1425"/>
    </row>
    <row r="117" spans="2:16" ht="24" customHeight="1">
      <c r="B117" s="317" t="s">
        <v>532</v>
      </c>
      <c r="C117" s="1636" t="s">
        <v>542</v>
      </c>
      <c r="D117" s="1636"/>
      <c r="E117" s="1636"/>
      <c r="F117" s="1636"/>
      <c r="G117" s="448" t="s">
        <v>53</v>
      </c>
      <c r="H117" s="448" t="s">
        <v>54</v>
      </c>
      <c r="I117" s="448" t="s">
        <v>53</v>
      </c>
      <c r="J117" s="448" t="s">
        <v>53</v>
      </c>
      <c r="K117" s="1628"/>
      <c r="L117" s="1628"/>
      <c r="M117" s="1628"/>
      <c r="N117" s="1629"/>
      <c r="O117" s="1425"/>
      <c r="P117" s="1425"/>
    </row>
    <row r="118" spans="2:16" ht="24" customHeight="1">
      <c r="B118" s="438" t="s">
        <v>418</v>
      </c>
      <c r="C118" s="1645" t="s">
        <v>1310</v>
      </c>
      <c r="D118" s="1645"/>
      <c r="E118" s="1645"/>
      <c r="F118" s="1645"/>
      <c r="G118" s="1645"/>
      <c r="H118" s="1645"/>
      <c r="I118" s="1645"/>
      <c r="J118" s="2146"/>
      <c r="K118" s="1623"/>
      <c r="L118" s="1623"/>
      <c r="M118" s="1623"/>
      <c r="N118" s="1624"/>
      <c r="O118" s="1425"/>
      <c r="P118" s="1425"/>
    </row>
    <row r="119" spans="2:16" ht="24" customHeight="1">
      <c r="B119" s="432" t="s">
        <v>530</v>
      </c>
      <c r="C119" s="1634" t="s">
        <v>531</v>
      </c>
      <c r="D119" s="1634"/>
      <c r="E119" s="1634"/>
      <c r="F119" s="1635"/>
      <c r="G119" s="469" t="s">
        <v>53</v>
      </c>
      <c r="H119" s="469" t="s">
        <v>53</v>
      </c>
      <c r="I119" s="469" t="s">
        <v>58</v>
      </c>
      <c r="J119" s="469" t="s">
        <v>54</v>
      </c>
      <c r="K119" s="1626"/>
      <c r="L119" s="1626"/>
      <c r="M119" s="1626"/>
      <c r="N119" s="1627"/>
      <c r="O119" s="1425"/>
      <c r="P119" s="1425"/>
    </row>
    <row r="120" spans="2:16" ht="24" customHeight="1">
      <c r="B120" s="434" t="s">
        <v>532</v>
      </c>
      <c r="C120" s="1636" t="s">
        <v>533</v>
      </c>
      <c r="D120" s="1636"/>
      <c r="E120" s="1636"/>
      <c r="F120" s="1637"/>
      <c r="G120" s="448" t="s">
        <v>53</v>
      </c>
      <c r="H120" s="448" t="s">
        <v>53</v>
      </c>
      <c r="I120" s="448" t="s">
        <v>58</v>
      </c>
      <c r="J120" s="448" t="s">
        <v>54</v>
      </c>
      <c r="K120" s="1628"/>
      <c r="L120" s="1628"/>
      <c r="M120" s="1628"/>
      <c r="N120" s="1629"/>
      <c r="O120" s="1425"/>
      <c r="P120" s="1425"/>
    </row>
    <row r="121" spans="2:16" ht="24" customHeight="1">
      <c r="B121" s="436" t="s">
        <v>544</v>
      </c>
      <c r="C121" s="1645" t="s">
        <v>1311</v>
      </c>
      <c r="D121" s="1645"/>
      <c r="E121" s="1645"/>
      <c r="F121" s="1645"/>
      <c r="G121" s="1645"/>
      <c r="H121" s="1645"/>
      <c r="I121" s="1645"/>
      <c r="J121" s="2146"/>
      <c r="K121" s="1623"/>
      <c r="L121" s="1623"/>
      <c r="M121" s="1623"/>
      <c r="N121" s="1624"/>
      <c r="O121" s="1425"/>
      <c r="P121" s="1425"/>
    </row>
    <row r="122" spans="2:16" ht="23.45" customHeight="1">
      <c r="B122" s="432" t="s">
        <v>530</v>
      </c>
      <c r="C122" s="1634" t="s">
        <v>531</v>
      </c>
      <c r="D122" s="1634"/>
      <c r="E122" s="1634"/>
      <c r="F122" s="1635"/>
      <c r="G122" s="469" t="s">
        <v>53</v>
      </c>
      <c r="H122" s="469" t="s">
        <v>53</v>
      </c>
      <c r="I122" s="469" t="s">
        <v>58</v>
      </c>
      <c r="J122" s="469" t="s">
        <v>54</v>
      </c>
      <c r="K122" s="1626"/>
      <c r="L122" s="1626"/>
      <c r="M122" s="1626"/>
      <c r="N122" s="1627"/>
      <c r="O122" s="1425"/>
      <c r="P122" s="1425"/>
    </row>
    <row r="123" spans="2:16" ht="23.45" customHeight="1">
      <c r="B123" s="434" t="s">
        <v>532</v>
      </c>
      <c r="C123" s="1636" t="s">
        <v>542</v>
      </c>
      <c r="D123" s="1636"/>
      <c r="E123" s="1636"/>
      <c r="F123" s="1637"/>
      <c r="G123" s="448" t="s">
        <v>53</v>
      </c>
      <c r="H123" s="448" t="s">
        <v>53</v>
      </c>
      <c r="I123" s="448" t="s">
        <v>58</v>
      </c>
      <c r="J123" s="448" t="s">
        <v>54</v>
      </c>
      <c r="K123" s="1628"/>
      <c r="L123" s="1628"/>
      <c r="M123" s="1628"/>
      <c r="N123" s="1629"/>
      <c r="O123" s="1425"/>
      <c r="P123" s="1425"/>
    </row>
    <row r="124" spans="2:16" ht="21" customHeight="1">
      <c r="B124" s="436" t="s">
        <v>546</v>
      </c>
      <c r="C124" s="1638" t="s">
        <v>547</v>
      </c>
      <c r="D124" s="1638"/>
      <c r="E124" s="1638"/>
      <c r="F124" s="1638"/>
      <c r="G124" s="1638"/>
      <c r="H124" s="1638"/>
      <c r="I124" s="1638"/>
      <c r="J124" s="1642"/>
      <c r="K124" s="1623"/>
      <c r="L124" s="1623"/>
      <c r="M124" s="1623"/>
      <c r="N124" s="1624"/>
      <c r="O124" s="1425"/>
      <c r="P124" s="1425"/>
    </row>
    <row r="125" spans="2:16" ht="30.95" customHeight="1">
      <c r="B125" s="432" t="s">
        <v>530</v>
      </c>
      <c r="C125" s="1634" t="s">
        <v>531</v>
      </c>
      <c r="D125" s="1634"/>
      <c r="E125" s="1634"/>
      <c r="F125" s="1635"/>
      <c r="G125" s="209" t="s">
        <v>58</v>
      </c>
      <c r="H125" s="359" t="s">
        <v>54</v>
      </c>
      <c r="I125" s="209" t="s">
        <v>58</v>
      </c>
      <c r="J125" s="209" t="s">
        <v>58</v>
      </c>
      <c r="K125" s="1626"/>
      <c r="L125" s="1626"/>
      <c r="M125" s="1626"/>
      <c r="N125" s="1627"/>
      <c r="O125" s="1425"/>
      <c r="P125" s="1425"/>
    </row>
    <row r="126" spans="2:16" ht="30.6" customHeight="1">
      <c r="B126" s="317" t="s">
        <v>532</v>
      </c>
      <c r="C126" s="1636" t="s">
        <v>533</v>
      </c>
      <c r="D126" s="1636"/>
      <c r="E126" s="1636"/>
      <c r="F126" s="1636"/>
      <c r="G126" s="341" t="s">
        <v>58</v>
      </c>
      <c r="H126" s="437" t="s">
        <v>54</v>
      </c>
      <c r="I126" s="341" t="s">
        <v>58</v>
      </c>
      <c r="J126" s="341" t="s">
        <v>58</v>
      </c>
      <c r="K126" s="1628"/>
      <c r="L126" s="1628"/>
      <c r="M126" s="1628"/>
      <c r="N126" s="1629"/>
      <c r="O126" s="1425"/>
      <c r="P126" s="1425"/>
    </row>
    <row r="127" spans="2:16" ht="29.25" customHeight="1">
      <c r="B127" s="438" t="s">
        <v>548</v>
      </c>
      <c r="C127" s="1638" t="s">
        <v>4476</v>
      </c>
      <c r="D127" s="1638"/>
      <c r="E127" s="1638"/>
      <c r="F127" s="1638"/>
      <c r="G127" s="1638"/>
      <c r="H127" s="1638"/>
      <c r="I127" s="1638"/>
      <c r="J127" s="1642"/>
      <c r="K127" s="1623"/>
      <c r="L127" s="1623"/>
      <c r="M127" s="1623"/>
      <c r="N127" s="1624"/>
      <c r="O127" s="1425"/>
      <c r="P127" s="1425"/>
    </row>
    <row r="128" spans="2:16" ht="26.1" customHeight="1">
      <c r="B128" s="432" t="s">
        <v>530</v>
      </c>
      <c r="C128" s="1634" t="s">
        <v>531</v>
      </c>
      <c r="D128" s="1634"/>
      <c r="E128" s="1634"/>
      <c r="F128" s="1635"/>
      <c r="G128" s="209" t="s">
        <v>58</v>
      </c>
      <c r="H128" s="359" t="s">
        <v>54</v>
      </c>
      <c r="I128" s="359" t="s">
        <v>54</v>
      </c>
      <c r="J128" s="359" t="s">
        <v>58</v>
      </c>
      <c r="K128" s="1626"/>
      <c r="L128" s="1626"/>
      <c r="M128" s="1626"/>
      <c r="N128" s="1627"/>
      <c r="O128" s="1425"/>
      <c r="P128" s="1425"/>
    </row>
    <row r="129" spans="2:16" ht="29.45" customHeight="1">
      <c r="B129" s="434" t="s">
        <v>532</v>
      </c>
      <c r="C129" s="1636" t="s">
        <v>533</v>
      </c>
      <c r="D129" s="1636"/>
      <c r="E129" s="1636"/>
      <c r="F129" s="1637"/>
      <c r="G129" s="341" t="s">
        <v>58</v>
      </c>
      <c r="H129" s="437" t="s">
        <v>54</v>
      </c>
      <c r="I129" s="437" t="s">
        <v>54</v>
      </c>
      <c r="J129" s="437" t="s">
        <v>58</v>
      </c>
      <c r="K129" s="1628"/>
      <c r="L129" s="1628"/>
      <c r="M129" s="1628"/>
      <c r="N129" s="1629"/>
      <c r="O129" s="1425"/>
      <c r="P129" s="1425"/>
    </row>
    <row r="130" spans="2:16" ht="21" customHeight="1">
      <c r="B130" s="436" t="s">
        <v>550</v>
      </c>
      <c r="C130" s="1638" t="s">
        <v>4980</v>
      </c>
      <c r="D130" s="1638"/>
      <c r="E130" s="1638"/>
      <c r="F130" s="1638"/>
      <c r="G130" s="1638"/>
      <c r="H130" s="1638"/>
      <c r="I130" s="1638"/>
      <c r="J130" s="1642"/>
      <c r="K130" s="1623"/>
      <c r="L130" s="1623"/>
      <c r="M130" s="1623"/>
      <c r="N130" s="1624"/>
      <c r="O130" s="1425"/>
      <c r="P130" s="1425"/>
    </row>
    <row r="131" spans="2:16" ht="18.95" customHeight="1">
      <c r="B131" s="432" t="s">
        <v>530</v>
      </c>
      <c r="C131" s="1634" t="s">
        <v>531</v>
      </c>
      <c r="D131" s="1634"/>
      <c r="E131" s="1634"/>
      <c r="F131" s="1635"/>
      <c r="G131" s="209" t="s">
        <v>53</v>
      </c>
      <c r="H131" s="359" t="s">
        <v>53</v>
      </c>
      <c r="I131" s="359" t="s">
        <v>53</v>
      </c>
      <c r="J131" s="359" t="s">
        <v>53</v>
      </c>
      <c r="K131" s="1626"/>
      <c r="L131" s="1626"/>
      <c r="M131" s="1626"/>
      <c r="N131" s="1627"/>
      <c r="O131" s="1425"/>
      <c r="P131" s="1425"/>
    </row>
    <row r="132" spans="2:16" ht="21" customHeight="1">
      <c r="B132" s="434" t="s">
        <v>532</v>
      </c>
      <c r="C132" s="1639" t="s">
        <v>533</v>
      </c>
      <c r="D132" s="1639"/>
      <c r="E132" s="1639"/>
      <c r="F132" s="1640"/>
      <c r="G132" s="330" t="s">
        <v>58</v>
      </c>
      <c r="H132" s="435" t="s">
        <v>53</v>
      </c>
      <c r="I132" s="435" t="s">
        <v>53</v>
      </c>
      <c r="J132" s="435" t="s">
        <v>53</v>
      </c>
      <c r="K132" s="1628"/>
      <c r="L132" s="1628"/>
      <c r="M132" s="1628"/>
      <c r="N132" s="1629"/>
      <c r="O132" s="1425"/>
      <c r="P132" s="1425"/>
    </row>
    <row r="133" spans="2:16" ht="32.25" customHeight="1">
      <c r="B133" s="439" t="s">
        <v>552</v>
      </c>
      <c r="C133" s="1666" t="s">
        <v>553</v>
      </c>
      <c r="D133" s="1666"/>
      <c r="E133" s="1667"/>
      <c r="F133" s="1667"/>
      <c r="G133" s="1667"/>
      <c r="H133" s="1667"/>
      <c r="I133" s="1667"/>
      <c r="J133" s="1667"/>
      <c r="K133" s="1668"/>
      <c r="L133" s="1669"/>
      <c r="M133" s="1669"/>
      <c r="N133" s="1670"/>
      <c r="O133" s="1425"/>
      <c r="P133" s="1425"/>
    </row>
    <row r="134" spans="2:16" ht="32.25" customHeight="1">
      <c r="B134" s="317" t="s">
        <v>418</v>
      </c>
      <c r="C134" s="1677" t="s">
        <v>554</v>
      </c>
      <c r="D134" s="1677"/>
      <c r="E134" s="1678"/>
      <c r="F134" s="1679"/>
      <c r="G134" s="1679"/>
      <c r="H134" s="1679"/>
      <c r="I134" s="1679"/>
      <c r="J134" s="1679"/>
      <c r="K134" s="1671"/>
      <c r="L134" s="1672"/>
      <c r="M134" s="1672"/>
      <c r="N134" s="1673"/>
      <c r="O134" s="1425"/>
      <c r="P134" s="1425"/>
    </row>
    <row r="135" spans="2:16" ht="25.5" customHeight="1">
      <c r="B135" s="432" t="s">
        <v>530</v>
      </c>
      <c r="C135" s="1680" t="s">
        <v>531</v>
      </c>
      <c r="D135" s="1680"/>
      <c r="E135" s="1681"/>
      <c r="F135" s="1682"/>
      <c r="G135" s="440"/>
      <c r="H135" s="441"/>
      <c r="I135" s="442"/>
      <c r="J135" s="443"/>
      <c r="K135" s="1671"/>
      <c r="L135" s="1672"/>
      <c r="M135" s="1672"/>
      <c r="N135" s="1673"/>
      <c r="O135" s="1425"/>
      <c r="P135" s="1425"/>
    </row>
    <row r="136" spans="2:16" ht="20.45" customHeight="1">
      <c r="B136" s="434" t="s">
        <v>532</v>
      </c>
      <c r="C136" s="1683" t="s">
        <v>533</v>
      </c>
      <c r="D136" s="1683"/>
      <c r="E136" s="1683"/>
      <c r="F136" s="1684"/>
      <c r="G136" s="444"/>
      <c r="H136" s="445"/>
      <c r="I136" s="444"/>
      <c r="J136" s="445"/>
      <c r="K136" s="1674"/>
      <c r="L136" s="1675"/>
      <c r="M136" s="1675"/>
      <c r="N136" s="1676"/>
      <c r="O136" s="1425"/>
      <c r="P136" s="1425"/>
    </row>
    <row r="137" spans="2:16" ht="79.5" customHeight="1">
      <c r="B137" s="251" t="s">
        <v>555</v>
      </c>
      <c r="C137" s="1472" t="s">
        <v>556</v>
      </c>
      <c r="D137" s="1472"/>
      <c r="E137" s="1472"/>
      <c r="F137" s="1653"/>
      <c r="G137" s="1654"/>
      <c r="H137" s="1654"/>
      <c r="I137" s="1654"/>
      <c r="J137" s="1654"/>
      <c r="K137" s="1655"/>
      <c r="L137" s="1655"/>
      <c r="M137" s="1655"/>
      <c r="N137" s="1655"/>
      <c r="O137" s="1444"/>
      <c r="P137" s="1444"/>
    </row>
    <row r="138" spans="2:16" ht="25.5" customHeight="1">
      <c r="B138" s="1656" t="s">
        <v>3</v>
      </c>
      <c r="C138" s="1657"/>
      <c r="D138" s="1657"/>
      <c r="E138" s="1657"/>
      <c r="F138" s="1657"/>
      <c r="G138" s="1657"/>
      <c r="H138" s="1657"/>
      <c r="I138" s="1657"/>
      <c r="J138" s="1657"/>
      <c r="K138" s="1657"/>
      <c r="L138" s="1657"/>
      <c r="M138" s="1657"/>
      <c r="N138" s="1657"/>
      <c r="O138" s="1658"/>
      <c r="P138" s="1659"/>
    </row>
    <row r="139" spans="2:16" ht="99" customHeight="1">
      <c r="B139" s="253" t="s">
        <v>557</v>
      </c>
      <c r="C139" s="1660" t="s">
        <v>558</v>
      </c>
      <c r="D139" s="1660"/>
      <c r="E139" s="1660"/>
      <c r="F139" s="1660"/>
      <c r="G139" s="209" t="s">
        <v>53</v>
      </c>
      <c r="H139" s="1661" t="s">
        <v>559</v>
      </c>
      <c r="I139" s="1662"/>
      <c r="J139" s="1663" t="s">
        <v>4981</v>
      </c>
      <c r="K139" s="1664"/>
      <c r="L139" s="1664"/>
      <c r="M139" s="1664"/>
      <c r="N139" s="1665"/>
      <c r="O139" s="318" t="s">
        <v>1857</v>
      </c>
      <c r="P139" s="199"/>
    </row>
    <row r="140" spans="2:16" ht="15.75" customHeight="1">
      <c r="B140" s="1686" t="s">
        <v>560</v>
      </c>
      <c r="C140" s="1687"/>
      <c r="D140" s="1687"/>
      <c r="E140" s="1687"/>
      <c r="F140" s="1687"/>
      <c r="G140" s="1687"/>
      <c r="H140" s="1687"/>
      <c r="I140" s="1687"/>
      <c r="J140" s="1687"/>
      <c r="K140" s="1687"/>
      <c r="L140" s="1687"/>
      <c r="M140" s="1687"/>
      <c r="N140" s="1687"/>
      <c r="O140" s="1687"/>
      <c r="P140" s="1688"/>
    </row>
    <row r="141" spans="2:16" ht="19.5" customHeight="1">
      <c r="B141" s="198" t="s">
        <v>561</v>
      </c>
      <c r="C141" s="1464" t="s">
        <v>562</v>
      </c>
      <c r="D141" s="1464"/>
      <c r="E141" s="1464"/>
      <c r="F141" s="1464"/>
      <c r="G141" s="1464"/>
      <c r="H141" s="1574" t="s">
        <v>4982</v>
      </c>
      <c r="I141" s="1685"/>
      <c r="J141" s="1685"/>
      <c r="K141" s="1689" t="s">
        <v>446</v>
      </c>
      <c r="L141" s="1576"/>
      <c r="M141" s="1577"/>
      <c r="N141" s="1690"/>
      <c r="O141" s="1534"/>
      <c r="P141" s="1534"/>
    </row>
    <row r="142" spans="2:16" ht="19.5" customHeight="1">
      <c r="B142" s="198" t="s">
        <v>401</v>
      </c>
      <c r="C142" s="1464" t="s">
        <v>563</v>
      </c>
      <c r="D142" s="1464"/>
      <c r="E142" s="1464"/>
      <c r="F142" s="1464"/>
      <c r="G142" s="1464"/>
      <c r="H142" s="1574" t="s">
        <v>4256</v>
      </c>
      <c r="I142" s="1685"/>
      <c r="J142" s="1685"/>
      <c r="K142" s="1689"/>
      <c r="L142" s="1691"/>
      <c r="M142" s="1692"/>
      <c r="N142" s="1693"/>
      <c r="O142" s="1535"/>
      <c r="P142" s="1535"/>
    </row>
    <row r="143" spans="2:16" ht="19.5" customHeight="1">
      <c r="B143" s="198" t="s">
        <v>403</v>
      </c>
      <c r="C143" s="1464" t="s">
        <v>564</v>
      </c>
      <c r="D143" s="1464"/>
      <c r="E143" s="1464"/>
      <c r="F143" s="1464"/>
      <c r="G143" s="1464"/>
      <c r="H143" s="1574" t="s">
        <v>53</v>
      </c>
      <c r="I143" s="1685"/>
      <c r="J143" s="1575"/>
      <c r="K143" s="1689"/>
      <c r="L143" s="1691"/>
      <c r="M143" s="1692"/>
      <c r="N143" s="1693"/>
      <c r="O143" s="1535"/>
      <c r="P143" s="1535"/>
    </row>
    <row r="144" spans="2:16" ht="34.5" customHeight="1">
      <c r="B144" s="198" t="s">
        <v>405</v>
      </c>
      <c r="C144" s="1464" t="s">
        <v>565</v>
      </c>
      <c r="D144" s="1464"/>
      <c r="E144" s="1464"/>
      <c r="F144" s="1464"/>
      <c r="G144" s="1465"/>
      <c r="H144" s="1574" t="s">
        <v>3251</v>
      </c>
      <c r="I144" s="1685"/>
      <c r="J144" s="1685"/>
      <c r="K144" s="1689"/>
      <c r="L144" s="1691"/>
      <c r="M144" s="1692"/>
      <c r="N144" s="1693"/>
      <c r="O144" s="1536"/>
      <c r="P144" s="1536"/>
    </row>
    <row r="145" spans="2:16" ht="40.5" customHeight="1">
      <c r="B145" s="191" t="s">
        <v>566</v>
      </c>
      <c r="C145" s="1464" t="s">
        <v>567</v>
      </c>
      <c r="D145" s="1464"/>
      <c r="E145" s="1464"/>
      <c r="F145" s="1464"/>
      <c r="G145" s="1464"/>
      <c r="H145" s="1574" t="s">
        <v>54</v>
      </c>
      <c r="I145" s="1685"/>
      <c r="J145" s="1685"/>
      <c r="K145" s="1689"/>
      <c r="L145" s="1691"/>
      <c r="M145" s="1692"/>
      <c r="N145" s="1693"/>
      <c r="O145" s="1443" t="s">
        <v>1861</v>
      </c>
      <c r="P145" s="1443"/>
    </row>
    <row r="146" spans="2:16" ht="72.599999999999994" customHeight="1">
      <c r="B146" s="334" t="s">
        <v>394</v>
      </c>
      <c r="C146" s="1464" t="s">
        <v>568</v>
      </c>
      <c r="D146" s="1464"/>
      <c r="E146" s="1464"/>
      <c r="F146" s="1464"/>
      <c r="G146" s="1465"/>
      <c r="H146" s="1574" t="s">
        <v>92</v>
      </c>
      <c r="I146" s="1685"/>
      <c r="J146" s="1685"/>
      <c r="K146" s="1689"/>
      <c r="L146" s="1691"/>
      <c r="M146" s="1692"/>
      <c r="N146" s="1693"/>
      <c r="O146" s="1426"/>
      <c r="P146" s="1426"/>
    </row>
    <row r="147" spans="2:16" ht="62.25" customHeight="1">
      <c r="B147" s="191" t="s">
        <v>569</v>
      </c>
      <c r="C147" s="1464" t="s">
        <v>570</v>
      </c>
      <c r="D147" s="1464"/>
      <c r="E147" s="1464"/>
      <c r="F147" s="1464"/>
      <c r="G147" s="1464"/>
      <c r="H147" s="1574" t="s">
        <v>53</v>
      </c>
      <c r="I147" s="1685"/>
      <c r="J147" s="1685"/>
      <c r="K147" s="1689"/>
      <c r="L147" s="1691"/>
      <c r="M147" s="1692"/>
      <c r="N147" s="1693"/>
      <c r="O147" s="1443" t="s">
        <v>1861</v>
      </c>
      <c r="P147" s="1443"/>
    </row>
    <row r="148" spans="2:16" ht="80.45" customHeight="1">
      <c r="B148" s="189" t="s">
        <v>394</v>
      </c>
      <c r="C148" s="1697" t="s">
        <v>568</v>
      </c>
      <c r="D148" s="1697"/>
      <c r="E148" s="1697"/>
      <c r="F148" s="1697"/>
      <c r="G148" s="1698"/>
      <c r="H148" s="1574" t="s">
        <v>4983</v>
      </c>
      <c r="I148" s="1685"/>
      <c r="J148" s="1685"/>
      <c r="K148" s="1689"/>
      <c r="L148" s="1694"/>
      <c r="M148" s="1695"/>
      <c r="N148" s="1696"/>
      <c r="O148" s="1444"/>
      <c r="P148" s="1444"/>
    </row>
    <row r="149" spans="2:16" ht="54" customHeight="1">
      <c r="B149" s="1490" t="s">
        <v>571</v>
      </c>
      <c r="C149" s="1491"/>
      <c r="D149" s="1491"/>
      <c r="E149" s="1491"/>
      <c r="F149" s="1491"/>
      <c r="G149" s="1491"/>
      <c r="H149" s="1491"/>
      <c r="I149" s="1491"/>
      <c r="J149" s="1491"/>
      <c r="K149" s="1699"/>
      <c r="L149" s="1491"/>
      <c r="M149" s="1491"/>
      <c r="N149" s="1491"/>
      <c r="O149" s="1491"/>
      <c r="P149" s="1492"/>
    </row>
    <row r="150" spans="2:16" ht="31.5" customHeight="1">
      <c r="B150" s="321" t="s">
        <v>572</v>
      </c>
      <c r="C150" s="1700" t="s">
        <v>573</v>
      </c>
      <c r="D150" s="1700"/>
      <c r="E150" s="1700"/>
      <c r="F150" s="1701"/>
      <c r="G150" s="1702" t="s">
        <v>574</v>
      </c>
      <c r="H150" s="1703"/>
      <c r="I150" s="1704"/>
      <c r="J150" s="1702" t="s">
        <v>575</v>
      </c>
      <c r="K150" s="1703"/>
      <c r="L150" s="1704"/>
      <c r="M150" s="1705" t="s">
        <v>434</v>
      </c>
      <c r="N150" s="1706"/>
      <c r="O150" s="1707" t="s">
        <v>1324</v>
      </c>
      <c r="P150" s="1709"/>
    </row>
    <row r="151" spans="2:16" ht="83.25" customHeight="1">
      <c r="B151" s="334" t="s">
        <v>561</v>
      </c>
      <c r="C151" s="1711" t="s">
        <v>576</v>
      </c>
      <c r="D151" s="1711"/>
      <c r="E151" s="1711"/>
      <c r="F151" s="1712"/>
      <c r="G151" s="1713" t="s">
        <v>1325</v>
      </c>
      <c r="H151" s="1714"/>
      <c r="I151" s="1715"/>
      <c r="J151" s="1713" t="s">
        <v>1325</v>
      </c>
      <c r="K151" s="1714"/>
      <c r="L151" s="1715"/>
      <c r="M151" s="1716"/>
      <c r="N151" s="1717"/>
      <c r="O151" s="1627"/>
      <c r="P151" s="1708"/>
    </row>
    <row r="152" spans="2:16" ht="42" customHeight="1">
      <c r="B152" s="334" t="s">
        <v>401</v>
      </c>
      <c r="C152" s="1711" t="s">
        <v>577</v>
      </c>
      <c r="D152" s="1711"/>
      <c r="E152" s="1711"/>
      <c r="F152" s="1712"/>
      <c r="G152" s="1713" t="s">
        <v>1325</v>
      </c>
      <c r="H152" s="1714"/>
      <c r="I152" s="1715"/>
      <c r="J152" s="1713" t="s">
        <v>1325</v>
      </c>
      <c r="K152" s="1714"/>
      <c r="L152" s="1715"/>
      <c r="M152" s="1716"/>
      <c r="N152" s="1717"/>
      <c r="O152" s="1627"/>
      <c r="P152" s="1708"/>
    </row>
    <row r="153" spans="2:16" ht="31.5" customHeight="1">
      <c r="B153" s="334" t="s">
        <v>403</v>
      </c>
      <c r="C153" s="446" t="s">
        <v>418</v>
      </c>
      <c r="D153" s="1711" t="s">
        <v>578</v>
      </c>
      <c r="E153" s="1711"/>
      <c r="F153" s="1712"/>
      <c r="G153" s="1713" t="s">
        <v>1325</v>
      </c>
      <c r="H153" s="1714"/>
      <c r="I153" s="1715"/>
      <c r="J153" s="1713" t="s">
        <v>1325</v>
      </c>
      <c r="K153" s="1714"/>
      <c r="L153" s="1715"/>
      <c r="M153" s="1716"/>
      <c r="N153" s="1717"/>
      <c r="O153" s="1627"/>
      <c r="P153" s="1708"/>
    </row>
    <row r="154" spans="2:16" ht="32.25" customHeight="1">
      <c r="B154" s="334"/>
      <c r="C154" s="307" t="s">
        <v>508</v>
      </c>
      <c r="D154" s="1711" t="s">
        <v>579</v>
      </c>
      <c r="E154" s="1711"/>
      <c r="F154" s="1712"/>
      <c r="G154" s="1713" t="s">
        <v>1325</v>
      </c>
      <c r="H154" s="1714"/>
      <c r="I154" s="1715"/>
      <c r="J154" s="1713" t="s">
        <v>1325</v>
      </c>
      <c r="K154" s="1714"/>
      <c r="L154" s="1715"/>
      <c r="M154" s="325"/>
      <c r="N154" s="326"/>
      <c r="O154" s="1627"/>
      <c r="P154" s="1708"/>
    </row>
    <row r="155" spans="2:16" ht="41.25" customHeight="1">
      <c r="B155" s="334" t="s">
        <v>405</v>
      </c>
      <c r="C155" s="1711" t="s">
        <v>580</v>
      </c>
      <c r="D155" s="1711"/>
      <c r="E155" s="1711"/>
      <c r="F155" s="1712"/>
      <c r="G155" s="1713" t="s">
        <v>1325</v>
      </c>
      <c r="H155" s="1714"/>
      <c r="I155" s="1715"/>
      <c r="J155" s="1713" t="s">
        <v>1325</v>
      </c>
      <c r="K155" s="1714"/>
      <c r="L155" s="1715"/>
      <c r="M155" s="1716" t="s">
        <v>4984</v>
      </c>
      <c r="N155" s="1717"/>
      <c r="O155" s="1627"/>
      <c r="P155" s="1708"/>
    </row>
    <row r="156" spans="2:16" ht="29.25" customHeight="1">
      <c r="B156" s="334" t="s">
        <v>408</v>
      </c>
      <c r="C156" s="1711" t="s">
        <v>581</v>
      </c>
      <c r="D156" s="1711"/>
      <c r="E156" s="1711"/>
      <c r="F156" s="1712"/>
      <c r="G156" s="1713" t="s">
        <v>1325</v>
      </c>
      <c r="H156" s="1714"/>
      <c r="I156" s="1715"/>
      <c r="J156" s="1713" t="s">
        <v>1325</v>
      </c>
      <c r="K156" s="1714"/>
      <c r="L156" s="1715"/>
      <c r="M156" s="1716"/>
      <c r="N156" s="1717"/>
      <c r="O156" s="1627"/>
      <c r="P156" s="1708"/>
    </row>
    <row r="157" spans="2:16" ht="28.5" customHeight="1">
      <c r="B157" s="334" t="s">
        <v>410</v>
      </c>
      <c r="C157" s="1711" t="s">
        <v>117</v>
      </c>
      <c r="D157" s="1711"/>
      <c r="E157" s="1711"/>
      <c r="F157" s="1712"/>
      <c r="G157" s="1713" t="s">
        <v>1325</v>
      </c>
      <c r="H157" s="1714"/>
      <c r="I157" s="1715"/>
      <c r="J157" s="1713" t="s">
        <v>1325</v>
      </c>
      <c r="K157" s="1714"/>
      <c r="L157" s="1715"/>
      <c r="M157" s="1716"/>
      <c r="N157" s="1717"/>
      <c r="O157" s="1627"/>
      <c r="P157" s="1708"/>
    </row>
    <row r="158" spans="2:16" ht="28.5" customHeight="1">
      <c r="B158" s="334" t="s">
        <v>413</v>
      </c>
      <c r="C158" s="1711" t="s">
        <v>118</v>
      </c>
      <c r="D158" s="1711"/>
      <c r="E158" s="1711"/>
      <c r="F158" s="1712"/>
      <c r="G158" s="1713" t="s">
        <v>1325</v>
      </c>
      <c r="H158" s="1714"/>
      <c r="I158" s="1715"/>
      <c r="J158" s="1713" t="s">
        <v>1325</v>
      </c>
      <c r="K158" s="1714"/>
      <c r="L158" s="1715"/>
      <c r="M158" s="1716"/>
      <c r="N158" s="1717"/>
      <c r="O158" s="1627"/>
      <c r="P158" s="1708"/>
    </row>
    <row r="159" spans="2:16" ht="28.5" customHeight="1">
      <c r="B159" s="334" t="s">
        <v>416</v>
      </c>
      <c r="C159" s="1711" t="s">
        <v>582</v>
      </c>
      <c r="D159" s="1711"/>
      <c r="E159" s="1711"/>
      <c r="F159" s="1712"/>
      <c r="G159" s="1713" t="s">
        <v>238</v>
      </c>
      <c r="H159" s="1714"/>
      <c r="I159" s="1715"/>
      <c r="J159" s="1713" t="s">
        <v>1325</v>
      </c>
      <c r="K159" s="1714"/>
      <c r="L159" s="1715"/>
      <c r="M159" s="1718"/>
      <c r="N159" s="1717"/>
      <c r="O159" s="1708"/>
      <c r="P159" s="1708"/>
    </row>
    <row r="160" spans="2:16" ht="28.5" customHeight="1">
      <c r="B160" s="334" t="s">
        <v>418</v>
      </c>
      <c r="C160" s="1711" t="s">
        <v>583</v>
      </c>
      <c r="D160" s="1711"/>
      <c r="E160" s="1711"/>
      <c r="F160" s="1712"/>
      <c r="G160" s="1713" t="s">
        <v>155</v>
      </c>
      <c r="H160" s="1714"/>
      <c r="I160" s="1715"/>
      <c r="J160" s="1713" t="s">
        <v>155</v>
      </c>
      <c r="K160" s="1714"/>
      <c r="L160" s="1715"/>
      <c r="M160" s="1718" t="s">
        <v>4985</v>
      </c>
      <c r="N160" s="1717"/>
      <c r="O160" s="1708"/>
      <c r="P160" s="1708"/>
    </row>
    <row r="161" spans="1:16" ht="28.5" customHeight="1">
      <c r="B161" s="189" t="s">
        <v>544</v>
      </c>
      <c r="C161" s="1711" t="s">
        <v>584</v>
      </c>
      <c r="D161" s="1711"/>
      <c r="E161" s="1711"/>
      <c r="F161" s="1712"/>
      <c r="G161" s="1713" t="s">
        <v>155</v>
      </c>
      <c r="H161" s="1714"/>
      <c r="I161" s="1715"/>
      <c r="J161" s="1713" t="s">
        <v>155</v>
      </c>
      <c r="K161" s="1714"/>
      <c r="L161" s="1715"/>
      <c r="M161" s="1718" t="s">
        <v>4985</v>
      </c>
      <c r="N161" s="1717"/>
      <c r="O161" s="1708"/>
      <c r="P161" s="1708"/>
    </row>
    <row r="162" spans="1:16" ht="28.5" customHeight="1">
      <c r="B162" s="189" t="s">
        <v>546</v>
      </c>
      <c r="C162" s="1711" t="s">
        <v>585</v>
      </c>
      <c r="D162" s="1711"/>
      <c r="E162" s="1711"/>
      <c r="F162" s="1712"/>
      <c r="G162" s="1713" t="s">
        <v>238</v>
      </c>
      <c r="H162" s="1714"/>
      <c r="I162" s="1715"/>
      <c r="J162" s="1713" t="s">
        <v>208</v>
      </c>
      <c r="K162" s="1714"/>
      <c r="L162" s="1715"/>
      <c r="M162" s="1718"/>
      <c r="N162" s="1717"/>
      <c r="O162" s="1708"/>
      <c r="P162" s="1708"/>
    </row>
    <row r="163" spans="1:16" ht="28.5" customHeight="1">
      <c r="B163" s="189" t="s">
        <v>548</v>
      </c>
      <c r="C163" s="1711" t="s">
        <v>586</v>
      </c>
      <c r="D163" s="1711"/>
      <c r="E163" s="1711"/>
      <c r="F163" s="1712"/>
      <c r="G163" s="1713" t="s">
        <v>238</v>
      </c>
      <c r="H163" s="1714"/>
      <c r="I163" s="1715"/>
      <c r="J163" s="1713" t="s">
        <v>208</v>
      </c>
      <c r="K163" s="1714"/>
      <c r="L163" s="1715"/>
      <c r="M163" s="1718"/>
      <c r="N163" s="1717"/>
      <c r="O163" s="1708"/>
      <c r="P163" s="1708"/>
    </row>
    <row r="164" spans="1:16" ht="28.5" customHeight="1">
      <c r="B164" s="189" t="s">
        <v>550</v>
      </c>
      <c r="C164" s="1711" t="s">
        <v>587</v>
      </c>
      <c r="D164" s="1711"/>
      <c r="E164" s="1711"/>
      <c r="F164" s="1712"/>
      <c r="G164" s="1713" t="s">
        <v>1325</v>
      </c>
      <c r="H164" s="1714"/>
      <c r="I164" s="1715"/>
      <c r="J164" s="1713" t="s">
        <v>1325</v>
      </c>
      <c r="K164" s="1714"/>
      <c r="L164" s="1715"/>
      <c r="M164" s="1718"/>
      <c r="N164" s="1717"/>
      <c r="O164" s="1708"/>
      <c r="P164" s="1708"/>
    </row>
    <row r="165" spans="1:16" ht="42.75" customHeight="1">
      <c r="B165" s="447" t="s">
        <v>552</v>
      </c>
      <c r="C165" s="1719" t="s">
        <v>588</v>
      </c>
      <c r="D165" s="1719"/>
      <c r="E165" s="1719"/>
      <c r="F165" s="329" t="s">
        <v>589</v>
      </c>
      <c r="G165" s="448"/>
      <c r="H165" s="1599"/>
      <c r="I165" s="1720"/>
      <c r="J165" s="1599"/>
      <c r="K165" s="1721"/>
      <c r="L165" s="1720"/>
      <c r="M165" s="1722"/>
      <c r="N165" s="1723"/>
      <c r="O165" s="1708"/>
      <c r="P165" s="1710"/>
    </row>
    <row r="166" spans="1:16" ht="43.5" customHeight="1">
      <c r="B166" s="1724" t="s">
        <v>590</v>
      </c>
      <c r="C166" s="1725"/>
      <c r="D166" s="1725"/>
      <c r="E166" s="1725"/>
      <c r="F166" s="1725"/>
      <c r="G166" s="1725"/>
      <c r="H166" s="1725"/>
      <c r="I166" s="1725"/>
      <c r="J166" s="1725"/>
      <c r="K166" s="1725"/>
      <c r="L166" s="1725"/>
      <c r="M166" s="1725"/>
      <c r="N166" s="1725"/>
      <c r="O166" s="331"/>
      <c r="P166" s="331"/>
    </row>
    <row r="167" spans="1:16" ht="49.5" customHeight="1">
      <c r="A167" s="281"/>
      <c r="B167" s="255" t="s">
        <v>591</v>
      </c>
      <c r="C167" s="1414" t="s">
        <v>592</v>
      </c>
      <c r="D167" s="1414"/>
      <c r="E167" s="1415"/>
      <c r="F167" s="323" t="s">
        <v>593</v>
      </c>
      <c r="G167" s="1726" t="s">
        <v>594</v>
      </c>
      <c r="H167" s="1727"/>
      <c r="I167" s="1727"/>
      <c r="J167" s="1727"/>
      <c r="K167" s="1728"/>
      <c r="L167" s="1729" t="s">
        <v>595</v>
      </c>
      <c r="M167" s="1730"/>
      <c r="N167" s="1730"/>
      <c r="O167" s="1731" t="s">
        <v>1327</v>
      </c>
      <c r="P167" s="1733"/>
    </row>
    <row r="168" spans="1:16" ht="19.5" customHeight="1">
      <c r="A168" s="281"/>
      <c r="B168" s="333" t="s">
        <v>394</v>
      </c>
      <c r="C168" s="1414" t="s">
        <v>185</v>
      </c>
      <c r="D168" s="1414"/>
      <c r="E168" s="1415"/>
      <c r="F168" s="257" t="s">
        <v>53</v>
      </c>
      <c r="G168" s="1734" t="s">
        <v>4986</v>
      </c>
      <c r="H168" s="1735"/>
      <c r="I168" s="1735"/>
      <c r="J168" s="1735"/>
      <c r="K168" s="1736"/>
      <c r="L168" s="1713" t="s">
        <v>53</v>
      </c>
      <c r="M168" s="1714"/>
      <c r="N168" s="1737"/>
      <c r="O168" s="1731"/>
      <c r="P168" s="1731"/>
    </row>
    <row r="169" spans="1:16" ht="19.5" customHeight="1">
      <c r="A169" s="281"/>
      <c r="B169" s="333" t="s">
        <v>401</v>
      </c>
      <c r="C169" s="1414" t="s">
        <v>186</v>
      </c>
      <c r="D169" s="1414"/>
      <c r="E169" s="1415"/>
      <c r="F169" s="257" t="s">
        <v>53</v>
      </c>
      <c r="G169" s="1734" t="s">
        <v>4986</v>
      </c>
      <c r="H169" s="1735"/>
      <c r="I169" s="1735"/>
      <c r="J169" s="1735"/>
      <c r="K169" s="1736"/>
      <c r="L169" s="1713" t="s">
        <v>53</v>
      </c>
      <c r="M169" s="1714"/>
      <c r="N169" s="1737"/>
      <c r="O169" s="1731"/>
      <c r="P169" s="1731"/>
    </row>
    <row r="170" spans="1:16" ht="19.5" customHeight="1">
      <c r="A170" s="281"/>
      <c r="B170" s="333" t="s">
        <v>403</v>
      </c>
      <c r="C170" s="1414" t="s">
        <v>187</v>
      </c>
      <c r="D170" s="1414"/>
      <c r="E170" s="1415"/>
      <c r="F170" s="257" t="s">
        <v>53</v>
      </c>
      <c r="G170" s="1734" t="s">
        <v>4987</v>
      </c>
      <c r="H170" s="1735"/>
      <c r="I170" s="1735"/>
      <c r="J170" s="1735"/>
      <c r="K170" s="1736"/>
      <c r="L170" s="1713" t="s">
        <v>53</v>
      </c>
      <c r="M170" s="1714"/>
      <c r="N170" s="1737"/>
      <c r="O170" s="1731"/>
      <c r="P170" s="1731"/>
    </row>
    <row r="171" spans="1:16" ht="19.5" customHeight="1">
      <c r="A171" s="281"/>
      <c r="B171" s="333" t="s">
        <v>405</v>
      </c>
      <c r="C171" s="1414" t="s">
        <v>188</v>
      </c>
      <c r="D171" s="1414"/>
      <c r="E171" s="1415"/>
      <c r="F171" s="257" t="s">
        <v>53</v>
      </c>
      <c r="G171" s="1734" t="s">
        <v>4986</v>
      </c>
      <c r="H171" s="1735"/>
      <c r="I171" s="1735"/>
      <c r="J171" s="1735"/>
      <c r="K171" s="1736"/>
      <c r="L171" s="1713" t="s">
        <v>53</v>
      </c>
      <c r="M171" s="1714"/>
      <c r="N171" s="1737"/>
      <c r="O171" s="1731"/>
      <c r="P171" s="1731"/>
    </row>
    <row r="172" spans="1:16" ht="19.5" customHeight="1">
      <c r="A172" s="281"/>
      <c r="B172" s="334" t="s">
        <v>408</v>
      </c>
      <c r="C172" s="1414" t="s">
        <v>189</v>
      </c>
      <c r="D172" s="1414"/>
      <c r="E172" s="1415"/>
      <c r="F172" s="257" t="s">
        <v>53</v>
      </c>
      <c r="G172" s="1734" t="s">
        <v>4988</v>
      </c>
      <c r="H172" s="1735"/>
      <c r="I172" s="1735"/>
      <c r="J172" s="1735"/>
      <c r="K172" s="1736"/>
      <c r="L172" s="1713" t="s">
        <v>53</v>
      </c>
      <c r="M172" s="1714"/>
      <c r="N172" s="1737"/>
      <c r="O172" s="1731"/>
      <c r="P172" s="1731"/>
    </row>
    <row r="173" spans="1:16" ht="19.5" customHeight="1">
      <c r="A173" s="281"/>
      <c r="B173" s="335" t="s">
        <v>410</v>
      </c>
      <c r="C173" s="1414" t="s">
        <v>596</v>
      </c>
      <c r="D173" s="1414"/>
      <c r="E173" s="1415"/>
      <c r="F173" s="257" t="s">
        <v>53</v>
      </c>
      <c r="G173" s="1734" t="s">
        <v>4989</v>
      </c>
      <c r="H173" s="1735"/>
      <c r="I173" s="1735"/>
      <c r="J173" s="1735"/>
      <c r="K173" s="1736"/>
      <c r="L173" s="1713" t="s">
        <v>53</v>
      </c>
      <c r="M173" s="1714"/>
      <c r="N173" s="1737"/>
      <c r="O173" s="1731"/>
      <c r="P173" s="1731"/>
    </row>
    <row r="174" spans="1:16" ht="19.5" customHeight="1">
      <c r="A174" s="281"/>
      <c r="B174" s="335" t="s">
        <v>413</v>
      </c>
      <c r="C174" s="1414" t="s">
        <v>191</v>
      </c>
      <c r="D174" s="1414"/>
      <c r="E174" s="1415"/>
      <c r="F174" s="257" t="s">
        <v>53</v>
      </c>
      <c r="G174" s="1734" t="s">
        <v>4989</v>
      </c>
      <c r="H174" s="1735"/>
      <c r="I174" s="1735"/>
      <c r="J174" s="1735"/>
      <c r="K174" s="1736"/>
      <c r="L174" s="1713" t="s">
        <v>53</v>
      </c>
      <c r="M174" s="1714"/>
      <c r="N174" s="1737"/>
      <c r="O174" s="1731"/>
      <c r="P174" s="1731"/>
    </row>
    <row r="175" spans="1:16" ht="19.5" customHeight="1">
      <c r="A175" s="281"/>
      <c r="B175" s="335" t="s">
        <v>416</v>
      </c>
      <c r="C175" s="1414" t="s">
        <v>192</v>
      </c>
      <c r="D175" s="1414"/>
      <c r="E175" s="1415"/>
      <c r="F175" s="257" t="s">
        <v>53</v>
      </c>
      <c r="G175" s="1734" t="s">
        <v>4989</v>
      </c>
      <c r="H175" s="1735"/>
      <c r="I175" s="1735"/>
      <c r="J175" s="1735"/>
      <c r="K175" s="1736"/>
      <c r="L175" s="1713" t="s">
        <v>53</v>
      </c>
      <c r="M175" s="1714"/>
      <c r="N175" s="1737"/>
      <c r="O175" s="1731"/>
      <c r="P175" s="1731"/>
    </row>
    <row r="176" spans="1:16" ht="19.5" customHeight="1">
      <c r="A176" s="281"/>
      <c r="B176" s="335" t="s">
        <v>418</v>
      </c>
      <c r="C176" s="1414" t="s">
        <v>193</v>
      </c>
      <c r="D176" s="1414"/>
      <c r="E176" s="1415"/>
      <c r="F176" s="257" t="s">
        <v>53</v>
      </c>
      <c r="G176" s="1734" t="s">
        <v>4990</v>
      </c>
      <c r="H176" s="1735"/>
      <c r="I176" s="1735"/>
      <c r="J176" s="1735"/>
      <c r="K176" s="1736"/>
      <c r="L176" s="1713" t="s">
        <v>53</v>
      </c>
      <c r="M176" s="1714"/>
      <c r="N176" s="1737"/>
      <c r="O176" s="1731"/>
      <c r="P176" s="1731"/>
    </row>
    <row r="177" spans="1:16" ht="19.5" customHeight="1">
      <c r="A177" s="281"/>
      <c r="B177" s="335" t="s">
        <v>544</v>
      </c>
      <c r="C177" s="1414" t="s">
        <v>597</v>
      </c>
      <c r="D177" s="1414"/>
      <c r="E177" s="1415"/>
      <c r="F177" s="257" t="s">
        <v>53</v>
      </c>
      <c r="G177" s="1734" t="s">
        <v>4991</v>
      </c>
      <c r="H177" s="1735"/>
      <c r="I177" s="1735"/>
      <c r="J177" s="1735"/>
      <c r="K177" s="1736"/>
      <c r="L177" s="1713" t="s">
        <v>53</v>
      </c>
      <c r="M177" s="1714"/>
      <c r="N177" s="1737"/>
      <c r="O177" s="1731"/>
      <c r="P177" s="1731"/>
    </row>
    <row r="178" spans="1:16" ht="28.5" customHeight="1">
      <c r="A178" s="281"/>
      <c r="B178" s="334" t="s">
        <v>546</v>
      </c>
      <c r="C178" s="1414" t="s">
        <v>598</v>
      </c>
      <c r="D178" s="1414"/>
      <c r="E178" s="1415"/>
      <c r="F178" s="257" t="s">
        <v>53</v>
      </c>
      <c r="G178" s="1734" t="s">
        <v>4992</v>
      </c>
      <c r="H178" s="1735"/>
      <c r="I178" s="1735"/>
      <c r="J178" s="1735"/>
      <c r="K178" s="1736"/>
      <c r="L178" s="1713" t="s">
        <v>53</v>
      </c>
      <c r="M178" s="1714"/>
      <c r="N178" s="1737"/>
      <c r="O178" s="1732"/>
      <c r="P178" s="1732"/>
    </row>
    <row r="179" spans="1:16" ht="48" customHeight="1">
      <c r="A179" s="281"/>
      <c r="B179" s="255" t="s">
        <v>599</v>
      </c>
      <c r="C179" s="1464" t="s">
        <v>600</v>
      </c>
      <c r="D179" s="1464"/>
      <c r="E179" s="1465"/>
      <c r="F179" s="323" t="s">
        <v>593</v>
      </c>
      <c r="G179" s="1738" t="s">
        <v>601</v>
      </c>
      <c r="H179" s="1739"/>
      <c r="I179" s="1739"/>
      <c r="J179" s="1739"/>
      <c r="K179" s="1739"/>
      <c r="L179" s="1739"/>
      <c r="M179" s="1739"/>
      <c r="N179" s="1740"/>
      <c r="O179" s="1443" t="s">
        <v>1329</v>
      </c>
      <c r="P179" s="1443"/>
    </row>
    <row r="180" spans="1:16" ht="18.75" customHeight="1">
      <c r="A180" s="281"/>
      <c r="B180" s="333" t="s">
        <v>394</v>
      </c>
      <c r="C180" s="1414" t="s">
        <v>185</v>
      </c>
      <c r="D180" s="1414"/>
      <c r="E180" s="1415"/>
      <c r="F180" s="399" t="s">
        <v>53</v>
      </c>
      <c r="G180" s="1434" t="s">
        <v>4993</v>
      </c>
      <c r="H180" s="1435"/>
      <c r="I180" s="1435"/>
      <c r="J180" s="1435"/>
      <c r="K180" s="1435"/>
      <c r="L180" s="1435"/>
      <c r="M180" s="1435"/>
      <c r="N180" s="1436"/>
      <c r="O180" s="1425"/>
      <c r="P180" s="1425"/>
    </row>
    <row r="181" spans="1:16" ht="18.75" customHeight="1">
      <c r="A181" s="281"/>
      <c r="B181" s="333" t="s">
        <v>401</v>
      </c>
      <c r="C181" s="1414" t="s">
        <v>186</v>
      </c>
      <c r="D181" s="1414"/>
      <c r="E181" s="1415"/>
      <c r="F181" s="399" t="s">
        <v>53</v>
      </c>
      <c r="G181" s="1434" t="s">
        <v>4993</v>
      </c>
      <c r="H181" s="1435"/>
      <c r="I181" s="1435"/>
      <c r="J181" s="1435"/>
      <c r="K181" s="1435"/>
      <c r="L181" s="1435"/>
      <c r="M181" s="1435"/>
      <c r="N181" s="1436"/>
      <c r="O181" s="1425"/>
      <c r="P181" s="1425"/>
    </row>
    <row r="182" spans="1:16" ht="18.75" customHeight="1">
      <c r="A182" s="281"/>
      <c r="B182" s="333" t="s">
        <v>403</v>
      </c>
      <c r="C182" s="1414" t="s">
        <v>187</v>
      </c>
      <c r="D182" s="1414"/>
      <c r="E182" s="1415"/>
      <c r="F182" s="399" t="s">
        <v>53</v>
      </c>
      <c r="G182" s="1434" t="s">
        <v>4993</v>
      </c>
      <c r="H182" s="1435"/>
      <c r="I182" s="1435"/>
      <c r="J182" s="1435"/>
      <c r="K182" s="1435"/>
      <c r="L182" s="1435"/>
      <c r="M182" s="1435"/>
      <c r="N182" s="1436"/>
      <c r="O182" s="1425"/>
      <c r="P182" s="1425"/>
    </row>
    <row r="183" spans="1:16" ht="18.75" customHeight="1">
      <c r="A183" s="281"/>
      <c r="B183" s="333" t="s">
        <v>405</v>
      </c>
      <c r="C183" s="1414" t="s">
        <v>188</v>
      </c>
      <c r="D183" s="1414"/>
      <c r="E183" s="1415"/>
      <c r="F183" s="399" t="s">
        <v>53</v>
      </c>
      <c r="G183" s="1434" t="s">
        <v>4993</v>
      </c>
      <c r="H183" s="1435"/>
      <c r="I183" s="1435"/>
      <c r="J183" s="1435"/>
      <c r="K183" s="1435"/>
      <c r="L183" s="1435"/>
      <c r="M183" s="1435"/>
      <c r="N183" s="1436"/>
      <c r="O183" s="1425"/>
      <c r="P183" s="1425"/>
    </row>
    <row r="184" spans="1:16" ht="18.75" customHeight="1">
      <c r="A184" s="281"/>
      <c r="B184" s="334" t="s">
        <v>408</v>
      </c>
      <c r="C184" s="1414" t="s">
        <v>189</v>
      </c>
      <c r="D184" s="1414"/>
      <c r="E184" s="1415"/>
      <c r="F184" s="399" t="s">
        <v>53</v>
      </c>
      <c r="G184" s="1434" t="s">
        <v>4993</v>
      </c>
      <c r="H184" s="1435"/>
      <c r="I184" s="1435"/>
      <c r="J184" s="1435"/>
      <c r="K184" s="1435"/>
      <c r="L184" s="1435"/>
      <c r="M184" s="1435"/>
      <c r="N184" s="1436"/>
      <c r="O184" s="1425"/>
      <c r="P184" s="1425"/>
    </row>
    <row r="185" spans="1:16" ht="18.75" customHeight="1">
      <c r="A185" s="281"/>
      <c r="B185" s="335" t="s">
        <v>410</v>
      </c>
      <c r="C185" s="1414" t="s">
        <v>596</v>
      </c>
      <c r="D185" s="1414"/>
      <c r="E185" s="1415"/>
      <c r="F185" s="399" t="s">
        <v>53</v>
      </c>
      <c r="G185" s="1434" t="s">
        <v>4993</v>
      </c>
      <c r="H185" s="1435"/>
      <c r="I185" s="1435"/>
      <c r="J185" s="1435"/>
      <c r="K185" s="1435"/>
      <c r="L185" s="1435"/>
      <c r="M185" s="1435"/>
      <c r="N185" s="1436"/>
      <c r="O185" s="1425"/>
      <c r="P185" s="1425"/>
    </row>
    <row r="186" spans="1:16" ht="18.75" customHeight="1">
      <c r="A186" s="281"/>
      <c r="B186" s="335" t="s">
        <v>413</v>
      </c>
      <c r="C186" s="1414" t="s">
        <v>191</v>
      </c>
      <c r="D186" s="1414"/>
      <c r="E186" s="1415"/>
      <c r="F186" s="399" t="s">
        <v>53</v>
      </c>
      <c r="G186" s="1434" t="s">
        <v>4993</v>
      </c>
      <c r="H186" s="1435"/>
      <c r="I186" s="1435"/>
      <c r="J186" s="1435"/>
      <c r="K186" s="1435"/>
      <c r="L186" s="1435"/>
      <c r="M186" s="1435"/>
      <c r="N186" s="1436"/>
      <c r="O186" s="1425"/>
      <c r="P186" s="1425"/>
    </row>
    <row r="187" spans="1:16" ht="18.75" customHeight="1">
      <c r="A187" s="281"/>
      <c r="B187" s="335" t="s">
        <v>416</v>
      </c>
      <c r="C187" s="1414" t="s">
        <v>192</v>
      </c>
      <c r="D187" s="1414"/>
      <c r="E187" s="1415"/>
      <c r="F187" s="399" t="s">
        <v>53</v>
      </c>
      <c r="G187" s="1434" t="s">
        <v>4993</v>
      </c>
      <c r="H187" s="1435"/>
      <c r="I187" s="1435"/>
      <c r="J187" s="1435"/>
      <c r="K187" s="1435"/>
      <c r="L187" s="1435"/>
      <c r="M187" s="1435"/>
      <c r="N187" s="1436"/>
      <c r="O187" s="1425"/>
      <c r="P187" s="1425"/>
    </row>
    <row r="188" spans="1:16" ht="18.75" customHeight="1">
      <c r="A188" s="281"/>
      <c r="B188" s="335" t="s">
        <v>418</v>
      </c>
      <c r="C188" s="1414" t="s">
        <v>193</v>
      </c>
      <c r="D188" s="1414"/>
      <c r="E188" s="1415"/>
      <c r="F188" s="399" t="s">
        <v>53</v>
      </c>
      <c r="G188" s="1434" t="s">
        <v>4993</v>
      </c>
      <c r="H188" s="1435"/>
      <c r="I188" s="1435"/>
      <c r="J188" s="1435"/>
      <c r="K188" s="1435"/>
      <c r="L188" s="1435"/>
      <c r="M188" s="1435"/>
      <c r="N188" s="1436"/>
      <c r="O188" s="1425"/>
      <c r="P188" s="1425"/>
    </row>
    <row r="189" spans="1:16" ht="18.75" customHeight="1">
      <c r="A189" s="281"/>
      <c r="B189" s="335" t="s">
        <v>544</v>
      </c>
      <c r="C189" s="1414" t="s">
        <v>597</v>
      </c>
      <c r="D189" s="1414"/>
      <c r="E189" s="1415"/>
      <c r="F189" s="399" t="s">
        <v>53</v>
      </c>
      <c r="G189" s="1434" t="s">
        <v>4993</v>
      </c>
      <c r="H189" s="1435"/>
      <c r="I189" s="1435"/>
      <c r="J189" s="1435"/>
      <c r="K189" s="1435"/>
      <c r="L189" s="1435"/>
      <c r="M189" s="1435"/>
      <c r="N189" s="1436"/>
      <c r="O189" s="1425"/>
      <c r="P189" s="1425"/>
    </row>
    <row r="190" spans="1:16" ht="18.75" customHeight="1">
      <c r="A190" s="281"/>
      <c r="B190" s="334" t="s">
        <v>546</v>
      </c>
      <c r="C190" s="1414" t="s">
        <v>598</v>
      </c>
      <c r="D190" s="1414"/>
      <c r="E190" s="1415"/>
      <c r="F190" s="399" t="s">
        <v>53</v>
      </c>
      <c r="G190" s="1434" t="s">
        <v>4993</v>
      </c>
      <c r="H190" s="1435"/>
      <c r="I190" s="1435"/>
      <c r="J190" s="1435"/>
      <c r="K190" s="1435"/>
      <c r="L190" s="1435"/>
      <c r="M190" s="1435"/>
      <c r="N190" s="1436"/>
      <c r="O190" s="1426"/>
      <c r="P190" s="1426"/>
    </row>
    <row r="191" spans="1:16" ht="47.25" customHeight="1">
      <c r="A191" s="281"/>
      <c r="B191" s="255" t="s">
        <v>602</v>
      </c>
      <c r="C191" s="1464" t="s">
        <v>603</v>
      </c>
      <c r="D191" s="1464"/>
      <c r="E191" s="1465"/>
      <c r="F191" s="323" t="s">
        <v>593</v>
      </c>
      <c r="G191" s="1726" t="s">
        <v>604</v>
      </c>
      <c r="H191" s="1727"/>
      <c r="I191" s="1727"/>
      <c r="J191" s="1727"/>
      <c r="K191" s="1728"/>
      <c r="L191" s="1729" t="s">
        <v>595</v>
      </c>
      <c r="M191" s="1730"/>
      <c r="N191" s="1741"/>
      <c r="O191" s="1443" t="s">
        <v>3257</v>
      </c>
      <c r="P191" s="1443"/>
    </row>
    <row r="192" spans="1:16" ht="20.25" customHeight="1">
      <c r="A192" s="281"/>
      <c r="B192" s="338" t="s">
        <v>394</v>
      </c>
      <c r="C192" s="1414" t="s">
        <v>185</v>
      </c>
      <c r="D192" s="1414"/>
      <c r="E192" s="1415"/>
      <c r="F192" s="257" t="s">
        <v>54</v>
      </c>
      <c r="G192" s="1734" t="s">
        <v>57</v>
      </c>
      <c r="H192" s="1735"/>
      <c r="I192" s="1735"/>
      <c r="J192" s="1735"/>
      <c r="K192" s="1736"/>
      <c r="L192" s="1713" t="s">
        <v>57</v>
      </c>
      <c r="M192" s="1714"/>
      <c r="N192" s="1737"/>
      <c r="O192" s="1425"/>
      <c r="P192" s="1425"/>
    </row>
    <row r="193" spans="1:16" ht="20.25" customHeight="1">
      <c r="A193" s="281"/>
      <c r="B193" s="338" t="s">
        <v>401</v>
      </c>
      <c r="C193" s="1414" t="s">
        <v>186</v>
      </c>
      <c r="D193" s="1414"/>
      <c r="E193" s="1415"/>
      <c r="F193" s="257" t="s">
        <v>54</v>
      </c>
      <c r="G193" s="1734" t="s">
        <v>57</v>
      </c>
      <c r="H193" s="1735"/>
      <c r="I193" s="1735"/>
      <c r="J193" s="1735"/>
      <c r="K193" s="1736"/>
      <c r="L193" s="1713" t="s">
        <v>57</v>
      </c>
      <c r="M193" s="1714"/>
      <c r="N193" s="1737"/>
      <c r="O193" s="1425"/>
      <c r="P193" s="1425"/>
    </row>
    <row r="194" spans="1:16" ht="20.25" customHeight="1">
      <c r="A194" s="281"/>
      <c r="B194" s="338" t="s">
        <v>403</v>
      </c>
      <c r="C194" s="1414" t="s">
        <v>187</v>
      </c>
      <c r="D194" s="1414"/>
      <c r="E194" s="1415"/>
      <c r="F194" s="257" t="s">
        <v>54</v>
      </c>
      <c r="G194" s="1734" t="s">
        <v>57</v>
      </c>
      <c r="H194" s="1735"/>
      <c r="I194" s="1735"/>
      <c r="J194" s="1735"/>
      <c r="K194" s="1736"/>
      <c r="L194" s="1713" t="s">
        <v>57</v>
      </c>
      <c r="M194" s="1714"/>
      <c r="N194" s="1737"/>
      <c r="O194" s="1425"/>
      <c r="P194" s="1425"/>
    </row>
    <row r="195" spans="1:16" ht="20.25" customHeight="1">
      <c r="A195" s="281"/>
      <c r="B195" s="338" t="s">
        <v>405</v>
      </c>
      <c r="C195" s="1414" t="s">
        <v>188</v>
      </c>
      <c r="D195" s="1414"/>
      <c r="E195" s="1415"/>
      <c r="F195" s="257" t="s">
        <v>54</v>
      </c>
      <c r="G195" s="1734" t="s">
        <v>57</v>
      </c>
      <c r="H195" s="1735"/>
      <c r="I195" s="1735"/>
      <c r="J195" s="1735"/>
      <c r="K195" s="1736"/>
      <c r="L195" s="1713" t="s">
        <v>57</v>
      </c>
      <c r="M195" s="1714"/>
      <c r="N195" s="1737"/>
      <c r="O195" s="1425"/>
      <c r="P195" s="1425"/>
    </row>
    <row r="196" spans="1:16" ht="20.25" customHeight="1">
      <c r="A196" s="281"/>
      <c r="B196" s="338" t="s">
        <v>408</v>
      </c>
      <c r="C196" s="1414" t="s">
        <v>189</v>
      </c>
      <c r="D196" s="1414"/>
      <c r="E196" s="1415"/>
      <c r="F196" s="257" t="s">
        <v>54</v>
      </c>
      <c r="G196" s="1734" t="s">
        <v>57</v>
      </c>
      <c r="H196" s="1735"/>
      <c r="I196" s="1735"/>
      <c r="J196" s="1735"/>
      <c r="K196" s="1736"/>
      <c r="L196" s="1713" t="s">
        <v>57</v>
      </c>
      <c r="M196" s="1714"/>
      <c r="N196" s="1737"/>
      <c r="O196" s="1425"/>
      <c r="P196" s="1425"/>
    </row>
    <row r="197" spans="1:16" ht="20.25" customHeight="1">
      <c r="A197" s="281"/>
      <c r="B197" s="195" t="s">
        <v>410</v>
      </c>
      <c r="C197" s="1414" t="s">
        <v>596</v>
      </c>
      <c r="D197" s="1414"/>
      <c r="E197" s="1415"/>
      <c r="F197" s="257" t="s">
        <v>54</v>
      </c>
      <c r="G197" s="1734" t="s">
        <v>57</v>
      </c>
      <c r="H197" s="1735"/>
      <c r="I197" s="1735"/>
      <c r="J197" s="1735"/>
      <c r="K197" s="1736"/>
      <c r="L197" s="1713" t="s">
        <v>57</v>
      </c>
      <c r="M197" s="1714"/>
      <c r="N197" s="1737"/>
      <c r="O197" s="1425"/>
      <c r="P197" s="1425"/>
    </row>
    <row r="198" spans="1:16" ht="20.25" customHeight="1">
      <c r="A198" s="281"/>
      <c r="B198" s="195" t="s">
        <v>413</v>
      </c>
      <c r="C198" s="1414" t="s">
        <v>191</v>
      </c>
      <c r="D198" s="1414"/>
      <c r="E198" s="1415"/>
      <c r="F198" s="257" t="s">
        <v>54</v>
      </c>
      <c r="G198" s="1734" t="s">
        <v>57</v>
      </c>
      <c r="H198" s="1735"/>
      <c r="I198" s="1735"/>
      <c r="J198" s="1735"/>
      <c r="K198" s="1736"/>
      <c r="L198" s="1713" t="s">
        <v>57</v>
      </c>
      <c r="M198" s="1714"/>
      <c r="N198" s="1737"/>
      <c r="O198" s="1425"/>
      <c r="P198" s="1425"/>
    </row>
    <row r="199" spans="1:16" ht="20.25" customHeight="1">
      <c r="A199" s="281"/>
      <c r="B199" s="195" t="s">
        <v>416</v>
      </c>
      <c r="C199" s="1414" t="s">
        <v>192</v>
      </c>
      <c r="D199" s="1414"/>
      <c r="E199" s="1415"/>
      <c r="F199" s="257" t="s">
        <v>54</v>
      </c>
      <c r="G199" s="1734" t="s">
        <v>57</v>
      </c>
      <c r="H199" s="1735"/>
      <c r="I199" s="1735"/>
      <c r="J199" s="1735"/>
      <c r="K199" s="1736"/>
      <c r="L199" s="1713" t="s">
        <v>57</v>
      </c>
      <c r="M199" s="1714"/>
      <c r="N199" s="1737"/>
      <c r="O199" s="1425"/>
      <c r="P199" s="1425"/>
    </row>
    <row r="200" spans="1:16" ht="20.25" customHeight="1">
      <c r="A200" s="281"/>
      <c r="B200" s="195" t="s">
        <v>418</v>
      </c>
      <c r="C200" s="1414" t="s">
        <v>193</v>
      </c>
      <c r="D200" s="1414"/>
      <c r="E200" s="1415"/>
      <c r="F200" s="257" t="s">
        <v>54</v>
      </c>
      <c r="G200" s="1734" t="s">
        <v>57</v>
      </c>
      <c r="H200" s="1735"/>
      <c r="I200" s="1735"/>
      <c r="J200" s="1735"/>
      <c r="K200" s="1736"/>
      <c r="L200" s="1713" t="s">
        <v>57</v>
      </c>
      <c r="M200" s="1714"/>
      <c r="N200" s="1737"/>
      <c r="O200" s="1425"/>
      <c r="P200" s="1425"/>
    </row>
    <row r="201" spans="1:16" ht="20.25" customHeight="1">
      <c r="A201" s="281"/>
      <c r="B201" s="195" t="s">
        <v>544</v>
      </c>
      <c r="C201" s="1414" t="s">
        <v>597</v>
      </c>
      <c r="D201" s="1414"/>
      <c r="E201" s="1415"/>
      <c r="F201" s="257" t="s">
        <v>54</v>
      </c>
      <c r="G201" s="1734" t="s">
        <v>57</v>
      </c>
      <c r="H201" s="1735"/>
      <c r="I201" s="1735"/>
      <c r="J201" s="1735"/>
      <c r="K201" s="1736"/>
      <c r="L201" s="1713" t="s">
        <v>57</v>
      </c>
      <c r="M201" s="1714"/>
      <c r="N201" s="1737"/>
      <c r="O201" s="1425"/>
      <c r="P201" s="1425"/>
    </row>
    <row r="202" spans="1:16" ht="20.25" customHeight="1">
      <c r="A202" s="281"/>
      <c r="B202" s="198" t="s">
        <v>546</v>
      </c>
      <c r="C202" s="1414" t="s">
        <v>598</v>
      </c>
      <c r="D202" s="1414"/>
      <c r="E202" s="1415"/>
      <c r="F202" s="257" t="s">
        <v>54</v>
      </c>
      <c r="G202" s="1734" t="s">
        <v>57</v>
      </c>
      <c r="H202" s="1735"/>
      <c r="I202" s="1735"/>
      <c r="J202" s="1735"/>
      <c r="K202" s="1736"/>
      <c r="L202" s="1713" t="s">
        <v>57</v>
      </c>
      <c r="M202" s="1714"/>
      <c r="N202" s="1737"/>
      <c r="O202" s="1426"/>
      <c r="P202" s="1426"/>
    </row>
    <row r="203" spans="1:16" ht="61.5" customHeight="1">
      <c r="A203" s="281"/>
      <c r="B203" s="339" t="s">
        <v>605</v>
      </c>
      <c r="C203" s="1464" t="s">
        <v>606</v>
      </c>
      <c r="D203" s="1464"/>
      <c r="E203" s="1465"/>
      <c r="F203" s="323" t="s">
        <v>593</v>
      </c>
      <c r="G203" s="1738" t="s">
        <v>607</v>
      </c>
      <c r="H203" s="1739"/>
      <c r="I203" s="1739"/>
      <c r="J203" s="1739"/>
      <c r="K203" s="1739"/>
      <c r="L203" s="1739"/>
      <c r="M203" s="1739"/>
      <c r="N203" s="1740"/>
      <c r="O203" s="1443" t="s">
        <v>1329</v>
      </c>
      <c r="P203" s="1443"/>
    </row>
    <row r="204" spans="1:16" ht="21" customHeight="1">
      <c r="A204" s="281"/>
      <c r="B204" s="338" t="s">
        <v>394</v>
      </c>
      <c r="C204" s="1414" t="s">
        <v>185</v>
      </c>
      <c r="D204" s="1414"/>
      <c r="E204" s="1415"/>
      <c r="F204" s="399" t="s">
        <v>54</v>
      </c>
      <c r="G204" s="1434" t="s">
        <v>57</v>
      </c>
      <c r="H204" s="1435"/>
      <c r="I204" s="1435"/>
      <c r="J204" s="1435"/>
      <c r="K204" s="1435"/>
      <c r="L204" s="1435"/>
      <c r="M204" s="1435"/>
      <c r="N204" s="1436"/>
      <c r="O204" s="1425"/>
      <c r="P204" s="1425"/>
    </row>
    <row r="205" spans="1:16" ht="21" customHeight="1">
      <c r="A205" s="281"/>
      <c r="B205" s="338" t="s">
        <v>401</v>
      </c>
      <c r="C205" s="1414" t="s">
        <v>186</v>
      </c>
      <c r="D205" s="1414"/>
      <c r="E205" s="1415"/>
      <c r="F205" s="399" t="s">
        <v>54</v>
      </c>
      <c r="G205" s="1434" t="s">
        <v>57</v>
      </c>
      <c r="H205" s="1435"/>
      <c r="I205" s="1435"/>
      <c r="J205" s="1435"/>
      <c r="K205" s="1435"/>
      <c r="L205" s="1435"/>
      <c r="M205" s="1435"/>
      <c r="N205" s="1436"/>
      <c r="O205" s="1425"/>
      <c r="P205" s="1425"/>
    </row>
    <row r="206" spans="1:16" ht="21" customHeight="1">
      <c r="A206" s="281"/>
      <c r="B206" s="338" t="s">
        <v>403</v>
      </c>
      <c r="C206" s="1414" t="s">
        <v>187</v>
      </c>
      <c r="D206" s="1414"/>
      <c r="E206" s="1415"/>
      <c r="F206" s="399" t="s">
        <v>54</v>
      </c>
      <c r="G206" s="1434" t="s">
        <v>57</v>
      </c>
      <c r="H206" s="1435"/>
      <c r="I206" s="1435"/>
      <c r="J206" s="1435"/>
      <c r="K206" s="1435"/>
      <c r="L206" s="1435"/>
      <c r="M206" s="1435"/>
      <c r="N206" s="1436"/>
      <c r="O206" s="1425"/>
      <c r="P206" s="1425"/>
    </row>
    <row r="207" spans="1:16" ht="21" customHeight="1">
      <c r="A207" s="281"/>
      <c r="B207" s="338" t="s">
        <v>405</v>
      </c>
      <c r="C207" s="1414" t="s">
        <v>188</v>
      </c>
      <c r="D207" s="1414"/>
      <c r="E207" s="1415"/>
      <c r="F207" s="399" t="s">
        <v>54</v>
      </c>
      <c r="G207" s="1434" t="s">
        <v>57</v>
      </c>
      <c r="H207" s="1435"/>
      <c r="I207" s="1435"/>
      <c r="J207" s="1435"/>
      <c r="K207" s="1435"/>
      <c r="L207" s="1435"/>
      <c r="M207" s="1435"/>
      <c r="N207" s="1436"/>
      <c r="O207" s="1425"/>
      <c r="P207" s="1425"/>
    </row>
    <row r="208" spans="1:16" ht="21" customHeight="1">
      <c r="A208" s="281"/>
      <c r="B208" s="198" t="s">
        <v>408</v>
      </c>
      <c r="C208" s="1414" t="s">
        <v>189</v>
      </c>
      <c r="D208" s="1414"/>
      <c r="E208" s="1415"/>
      <c r="F208" s="399" t="s">
        <v>54</v>
      </c>
      <c r="G208" s="1434" t="s">
        <v>57</v>
      </c>
      <c r="H208" s="1435"/>
      <c r="I208" s="1435"/>
      <c r="J208" s="1435"/>
      <c r="K208" s="1435"/>
      <c r="L208" s="1435"/>
      <c r="M208" s="1435"/>
      <c r="N208" s="1436"/>
      <c r="O208" s="1425"/>
      <c r="P208" s="1425"/>
    </row>
    <row r="209" spans="1:16" ht="21" customHeight="1">
      <c r="A209" s="281"/>
      <c r="B209" s="195" t="s">
        <v>410</v>
      </c>
      <c r="C209" s="1414" t="s">
        <v>596</v>
      </c>
      <c r="D209" s="1414"/>
      <c r="E209" s="1415"/>
      <c r="F209" s="399" t="s">
        <v>54</v>
      </c>
      <c r="G209" s="1434" t="s">
        <v>57</v>
      </c>
      <c r="H209" s="1435"/>
      <c r="I209" s="1435"/>
      <c r="J209" s="1435"/>
      <c r="K209" s="1435"/>
      <c r="L209" s="1435"/>
      <c r="M209" s="1435"/>
      <c r="N209" s="1436"/>
      <c r="O209" s="1425"/>
      <c r="P209" s="1425"/>
    </row>
    <row r="210" spans="1:16" ht="21" customHeight="1">
      <c r="A210" s="281"/>
      <c r="B210" s="195" t="s">
        <v>413</v>
      </c>
      <c r="C210" s="1414" t="s">
        <v>191</v>
      </c>
      <c r="D210" s="1414"/>
      <c r="E210" s="1415"/>
      <c r="F210" s="399" t="s">
        <v>54</v>
      </c>
      <c r="G210" s="1434" t="s">
        <v>57</v>
      </c>
      <c r="H210" s="1435"/>
      <c r="I210" s="1435"/>
      <c r="J210" s="1435"/>
      <c r="K210" s="1435"/>
      <c r="L210" s="1435"/>
      <c r="M210" s="1435"/>
      <c r="N210" s="1436"/>
      <c r="O210" s="1425"/>
      <c r="P210" s="1425"/>
    </row>
    <row r="211" spans="1:16" ht="21" customHeight="1">
      <c r="A211" s="281"/>
      <c r="B211" s="195" t="s">
        <v>416</v>
      </c>
      <c r="C211" s="1414" t="s">
        <v>192</v>
      </c>
      <c r="D211" s="1414"/>
      <c r="E211" s="1415"/>
      <c r="F211" s="399" t="s">
        <v>54</v>
      </c>
      <c r="G211" s="1434" t="s">
        <v>57</v>
      </c>
      <c r="H211" s="1435"/>
      <c r="I211" s="1435"/>
      <c r="J211" s="1435"/>
      <c r="K211" s="1435"/>
      <c r="L211" s="1435"/>
      <c r="M211" s="1435"/>
      <c r="N211" s="1436"/>
      <c r="O211" s="1425"/>
      <c r="P211" s="1425"/>
    </row>
    <row r="212" spans="1:16" ht="21" customHeight="1">
      <c r="A212" s="281"/>
      <c r="B212" s="195" t="s">
        <v>418</v>
      </c>
      <c r="C212" s="1414" t="s">
        <v>193</v>
      </c>
      <c r="D212" s="1414"/>
      <c r="E212" s="1415"/>
      <c r="F212" s="399" t="s">
        <v>54</v>
      </c>
      <c r="G212" s="1434" t="s">
        <v>57</v>
      </c>
      <c r="H212" s="1435"/>
      <c r="I212" s="1435"/>
      <c r="J212" s="1435"/>
      <c r="K212" s="1435"/>
      <c r="L212" s="1435"/>
      <c r="M212" s="1435"/>
      <c r="N212" s="1436"/>
      <c r="O212" s="1425"/>
      <c r="P212" s="1425"/>
    </row>
    <row r="213" spans="1:16" ht="21" customHeight="1">
      <c r="A213" s="281"/>
      <c r="B213" s="195" t="s">
        <v>544</v>
      </c>
      <c r="C213" s="1414" t="s">
        <v>597</v>
      </c>
      <c r="D213" s="1414"/>
      <c r="E213" s="1415"/>
      <c r="F213" s="399" t="s">
        <v>54</v>
      </c>
      <c r="G213" s="1434" t="s">
        <v>57</v>
      </c>
      <c r="H213" s="1435"/>
      <c r="I213" s="1435"/>
      <c r="J213" s="1435"/>
      <c r="K213" s="1435"/>
      <c r="L213" s="1435"/>
      <c r="M213" s="1435"/>
      <c r="N213" s="1436"/>
      <c r="O213" s="1425"/>
      <c r="P213" s="1425"/>
    </row>
    <row r="214" spans="1:16" ht="21" customHeight="1">
      <c r="A214" s="281"/>
      <c r="B214" s="266" t="s">
        <v>546</v>
      </c>
      <c r="C214" s="1484" t="s">
        <v>598</v>
      </c>
      <c r="D214" s="1484"/>
      <c r="E214" s="1485"/>
      <c r="F214" s="399" t="s">
        <v>54</v>
      </c>
      <c r="G214" s="1434" t="s">
        <v>57</v>
      </c>
      <c r="H214" s="1435"/>
      <c r="I214" s="1435"/>
      <c r="J214" s="1435"/>
      <c r="K214" s="1435"/>
      <c r="L214" s="1435"/>
      <c r="M214" s="1435"/>
      <c r="N214" s="1436"/>
      <c r="O214" s="1426"/>
      <c r="P214" s="1444"/>
    </row>
    <row r="215" spans="1:16" ht="34.5" customHeight="1">
      <c r="B215" s="191" t="s">
        <v>608</v>
      </c>
      <c r="C215" s="1660" t="s">
        <v>609</v>
      </c>
      <c r="D215" s="1660"/>
      <c r="E215" s="1660"/>
      <c r="F215" s="1660"/>
      <c r="G215" s="1743"/>
      <c r="H215" s="1744" t="s">
        <v>54</v>
      </c>
      <c r="I215" s="1745"/>
      <c r="J215" s="1746"/>
      <c r="K215" s="1747" t="s">
        <v>446</v>
      </c>
      <c r="L215" s="1749" t="s">
        <v>4994</v>
      </c>
      <c r="M215" s="1750"/>
      <c r="N215" s="1751"/>
      <c r="O215" s="1709" t="s">
        <v>1279</v>
      </c>
      <c r="P215" s="1759"/>
    </row>
    <row r="216" spans="1:16" ht="25.5" customHeight="1">
      <c r="B216" s="198" t="s">
        <v>394</v>
      </c>
      <c r="C216" s="1414" t="s">
        <v>610</v>
      </c>
      <c r="D216" s="1414"/>
      <c r="E216" s="1414"/>
      <c r="F216" s="1414"/>
      <c r="G216" s="1414"/>
      <c r="H216" s="1414"/>
      <c r="I216" s="1414"/>
      <c r="J216" s="1415"/>
      <c r="K216" s="1748"/>
      <c r="L216" s="1437"/>
      <c r="M216" s="1438"/>
      <c r="N216" s="1439"/>
      <c r="O216" s="1708"/>
      <c r="P216" s="1708"/>
    </row>
    <row r="217" spans="1:16" ht="20.25" customHeight="1">
      <c r="B217" s="198"/>
      <c r="C217" s="255" t="s">
        <v>611</v>
      </c>
      <c r="D217" s="1760" t="s">
        <v>612</v>
      </c>
      <c r="E217" s="1760"/>
      <c r="F217" s="1760"/>
      <c r="G217" s="1761"/>
      <c r="H217" s="1713" t="s">
        <v>57</v>
      </c>
      <c r="I217" s="1714"/>
      <c r="J217" s="1715"/>
      <c r="K217" s="1748"/>
      <c r="L217" s="1437"/>
      <c r="M217" s="1438"/>
      <c r="N217" s="1439"/>
      <c r="O217" s="1708"/>
      <c r="P217" s="1708"/>
    </row>
    <row r="218" spans="1:16" ht="20.25" customHeight="1">
      <c r="B218" s="198"/>
      <c r="C218" s="255" t="s">
        <v>508</v>
      </c>
      <c r="D218" s="1414" t="s">
        <v>132</v>
      </c>
      <c r="E218" s="1414"/>
      <c r="F218" s="1414"/>
      <c r="G218" s="1415"/>
      <c r="H218" s="1713" t="s">
        <v>57</v>
      </c>
      <c r="I218" s="1714"/>
      <c r="J218" s="1715"/>
      <c r="K218" s="1748"/>
      <c r="L218" s="1437"/>
      <c r="M218" s="1438"/>
      <c r="N218" s="1439"/>
      <c r="O218" s="1708"/>
      <c r="P218" s="1708"/>
    </row>
    <row r="219" spans="1:16" ht="20.25" customHeight="1">
      <c r="B219" s="198"/>
      <c r="C219" s="255" t="s">
        <v>510</v>
      </c>
      <c r="D219" s="1414" t="s">
        <v>135</v>
      </c>
      <c r="E219" s="1414"/>
      <c r="F219" s="1414"/>
      <c r="G219" s="1415"/>
      <c r="H219" s="1713" t="s">
        <v>57</v>
      </c>
      <c r="I219" s="1714"/>
      <c r="J219" s="1715"/>
      <c r="K219" s="1748"/>
      <c r="L219" s="1437"/>
      <c r="M219" s="1438"/>
      <c r="N219" s="1439"/>
      <c r="O219" s="1708"/>
      <c r="P219" s="1708"/>
    </row>
    <row r="220" spans="1:16" ht="20.25" customHeight="1">
      <c r="B220" s="198"/>
      <c r="C220" s="255" t="s">
        <v>512</v>
      </c>
      <c r="D220" s="1414" t="s">
        <v>109</v>
      </c>
      <c r="E220" s="1414"/>
      <c r="F220" s="1414"/>
      <c r="G220" s="1415"/>
      <c r="H220" s="1713" t="s">
        <v>57</v>
      </c>
      <c r="I220" s="1714"/>
      <c r="J220" s="1715"/>
      <c r="K220" s="1748"/>
      <c r="L220" s="1437"/>
      <c r="M220" s="1438"/>
      <c r="N220" s="1439"/>
      <c r="O220" s="1708"/>
      <c r="P220" s="1708"/>
    </row>
    <row r="221" spans="1:16" ht="23.25" customHeight="1">
      <c r="B221" s="198" t="s">
        <v>401</v>
      </c>
      <c r="C221" s="1484" t="s">
        <v>613</v>
      </c>
      <c r="D221" s="1484"/>
      <c r="E221" s="1484"/>
      <c r="F221" s="1484"/>
      <c r="G221" s="1485"/>
      <c r="H221" s="1713" t="s">
        <v>57</v>
      </c>
      <c r="I221" s="1714"/>
      <c r="J221" s="1715"/>
      <c r="K221" s="1748"/>
      <c r="L221" s="1752"/>
      <c r="M221" s="1753"/>
      <c r="N221" s="1754"/>
      <c r="O221" s="1755"/>
      <c r="P221" s="1755"/>
    </row>
    <row r="222" spans="1:16" ht="27" customHeight="1">
      <c r="B222" s="214" t="s">
        <v>614</v>
      </c>
      <c r="C222" s="1414" t="s">
        <v>615</v>
      </c>
      <c r="D222" s="1414"/>
      <c r="E222" s="1414"/>
      <c r="F222" s="1414"/>
      <c r="G222" s="1414"/>
      <c r="H222" s="1414"/>
      <c r="I222" s="1414"/>
      <c r="J222" s="1414"/>
      <c r="K222" s="1414"/>
      <c r="L222" s="1414"/>
      <c r="M222" s="1414"/>
      <c r="N222" s="1562"/>
      <c r="O222" s="1709" t="s">
        <v>3275</v>
      </c>
      <c r="P222" s="1709"/>
    </row>
    <row r="223" spans="1:16" ht="21.75" customHeight="1">
      <c r="B223" s="198" t="s">
        <v>394</v>
      </c>
      <c r="C223" s="1414" t="s">
        <v>616</v>
      </c>
      <c r="D223" s="1414"/>
      <c r="E223" s="1414"/>
      <c r="F223" s="1414"/>
      <c r="G223" s="1415"/>
      <c r="H223" s="1574" t="s">
        <v>54</v>
      </c>
      <c r="I223" s="1685"/>
      <c r="J223" s="1575"/>
      <c r="K223" s="1756" t="s">
        <v>446</v>
      </c>
      <c r="L223" s="1434" t="s">
        <v>4995</v>
      </c>
      <c r="M223" s="1435"/>
      <c r="N223" s="1436"/>
      <c r="O223" s="1708"/>
      <c r="P223" s="1708"/>
    </row>
    <row r="224" spans="1:16" ht="21.75" customHeight="1">
      <c r="B224" s="198" t="s">
        <v>401</v>
      </c>
      <c r="C224" s="1414" t="s">
        <v>617</v>
      </c>
      <c r="D224" s="1414"/>
      <c r="E224" s="1414"/>
      <c r="F224" s="1414"/>
      <c r="G224" s="1415"/>
      <c r="H224" s="1574" t="s">
        <v>54</v>
      </c>
      <c r="I224" s="1685"/>
      <c r="J224" s="1575"/>
      <c r="K224" s="1757"/>
      <c r="L224" s="1437"/>
      <c r="M224" s="1438"/>
      <c r="N224" s="1439"/>
      <c r="O224" s="1708"/>
      <c r="P224" s="1708"/>
    </row>
    <row r="225" spans="2:16" ht="21.75" customHeight="1">
      <c r="B225" s="198" t="s">
        <v>403</v>
      </c>
      <c r="C225" s="1414" t="s">
        <v>618</v>
      </c>
      <c r="D225" s="1414"/>
      <c r="E225" s="1414"/>
      <c r="F225" s="1414"/>
      <c r="G225" s="1415"/>
      <c r="H225" s="1574" t="s">
        <v>1336</v>
      </c>
      <c r="I225" s="1685"/>
      <c r="J225" s="1575"/>
      <c r="K225" s="1757"/>
      <c r="L225" s="1437"/>
      <c r="M225" s="1438"/>
      <c r="N225" s="1439"/>
      <c r="O225" s="1708"/>
      <c r="P225" s="1708"/>
    </row>
    <row r="226" spans="2:16" ht="37.5" customHeight="1">
      <c r="B226" s="191"/>
      <c r="C226" s="1414" t="s">
        <v>619</v>
      </c>
      <c r="D226" s="1414"/>
      <c r="E226" s="1415"/>
      <c r="F226" s="1716" t="s">
        <v>92</v>
      </c>
      <c r="G226" s="1718"/>
      <c r="H226" s="1718"/>
      <c r="I226" s="1718"/>
      <c r="J226" s="1762"/>
      <c r="K226" s="1757"/>
      <c r="L226" s="1437"/>
      <c r="M226" s="1438"/>
      <c r="N226" s="1439"/>
      <c r="O226" s="1755"/>
      <c r="P226" s="1755"/>
    </row>
    <row r="227" spans="2:16" ht="33" customHeight="1">
      <c r="B227" s="198" t="s">
        <v>405</v>
      </c>
      <c r="C227" s="1464" t="s">
        <v>620</v>
      </c>
      <c r="D227" s="1464"/>
      <c r="E227" s="1464"/>
      <c r="F227" s="1464"/>
      <c r="G227" s="1465"/>
      <c r="H227" s="1574" t="s">
        <v>54</v>
      </c>
      <c r="I227" s="1685"/>
      <c r="J227" s="1575"/>
      <c r="K227" s="1757"/>
      <c r="L227" s="1437"/>
      <c r="M227" s="1438"/>
      <c r="N227" s="1439"/>
      <c r="O227" s="1707" t="s">
        <v>1324</v>
      </c>
      <c r="P227" s="1709"/>
    </row>
    <row r="228" spans="2:16" ht="38.25" customHeight="1">
      <c r="B228" s="344"/>
      <c r="C228" s="1414" t="s">
        <v>621</v>
      </c>
      <c r="D228" s="1414"/>
      <c r="E228" s="1415"/>
      <c r="F228" s="1716" t="s">
        <v>92</v>
      </c>
      <c r="G228" s="1718"/>
      <c r="H228" s="1718"/>
      <c r="I228" s="1718"/>
      <c r="J228" s="1762"/>
      <c r="K228" s="1758"/>
      <c r="L228" s="1752"/>
      <c r="M228" s="1753"/>
      <c r="N228" s="1754"/>
      <c r="O228" s="1766"/>
      <c r="P228" s="1755"/>
    </row>
    <row r="229" spans="2:16" ht="18" customHeight="1">
      <c r="B229" s="1767" t="s">
        <v>622</v>
      </c>
      <c r="C229" s="1768"/>
      <c r="D229" s="1768"/>
      <c r="E229" s="1768"/>
      <c r="F229" s="1768"/>
      <c r="G229" s="1768"/>
      <c r="H229" s="1769"/>
      <c r="I229" s="1769"/>
      <c r="J229" s="1769"/>
      <c r="K229" s="1768"/>
      <c r="L229" s="1769"/>
      <c r="M229" s="1769"/>
      <c r="N229" s="1769"/>
      <c r="O229" s="1769"/>
      <c r="P229" s="1770"/>
    </row>
    <row r="230" spans="2:16" ht="54" customHeight="1">
      <c r="B230" s="224" t="s">
        <v>623</v>
      </c>
      <c r="C230" s="1771" t="s">
        <v>624</v>
      </c>
      <c r="D230" s="1771"/>
      <c r="E230" s="1771"/>
      <c r="F230" s="1771"/>
      <c r="G230" s="1771"/>
      <c r="H230" s="1772" t="s">
        <v>57</v>
      </c>
      <c r="I230" s="1772"/>
      <c r="J230" s="1772"/>
      <c r="K230" s="1773" t="s">
        <v>446</v>
      </c>
      <c r="L230" s="1775"/>
      <c r="M230" s="1775"/>
      <c r="N230" s="1775"/>
      <c r="O230" s="1776" t="s">
        <v>1279</v>
      </c>
      <c r="P230" s="1707"/>
    </row>
    <row r="231" spans="2:16" ht="27" customHeight="1">
      <c r="B231" s="205" t="s">
        <v>394</v>
      </c>
      <c r="C231" s="1414" t="s">
        <v>625</v>
      </c>
      <c r="D231" s="1414"/>
      <c r="E231" s="1414"/>
      <c r="F231" s="1414"/>
      <c r="G231" s="1414"/>
      <c r="H231" s="1772" t="s">
        <v>57</v>
      </c>
      <c r="I231" s="1772"/>
      <c r="J231" s="1772"/>
      <c r="K231" s="1774"/>
      <c r="L231" s="1775"/>
      <c r="M231" s="1775"/>
      <c r="N231" s="1775"/>
      <c r="O231" s="1777"/>
      <c r="P231" s="1766"/>
    </row>
    <row r="232" spans="2:16" ht="37.5" customHeight="1">
      <c r="B232" s="191" t="s">
        <v>626</v>
      </c>
      <c r="C232" s="1414" t="s">
        <v>627</v>
      </c>
      <c r="D232" s="1414"/>
      <c r="E232" s="1414"/>
      <c r="F232" s="1414"/>
      <c r="G232" s="1414"/>
      <c r="H232" s="1450"/>
      <c r="I232" s="1450"/>
      <c r="J232" s="1450"/>
      <c r="K232" s="1450"/>
      <c r="L232" s="1450"/>
      <c r="M232" s="1450"/>
      <c r="N232" s="1450"/>
      <c r="O232" s="1781" t="s">
        <v>3278</v>
      </c>
      <c r="P232" s="1707"/>
    </row>
    <row r="233" spans="2:16" ht="57.75" customHeight="1">
      <c r="B233" s="350" t="s">
        <v>394</v>
      </c>
      <c r="C233" s="1711" t="s">
        <v>628</v>
      </c>
      <c r="D233" s="1711"/>
      <c r="E233" s="1711"/>
      <c r="F233" s="1711"/>
      <c r="G233" s="1711"/>
      <c r="H233" s="1711"/>
      <c r="I233" s="1711"/>
      <c r="J233" s="1712"/>
      <c r="K233" s="203" t="s">
        <v>53</v>
      </c>
      <c r="L233" s="1782" t="s">
        <v>446</v>
      </c>
      <c r="M233" s="1763"/>
      <c r="N233" s="1764"/>
      <c r="O233" s="1781"/>
      <c r="P233" s="1627"/>
    </row>
    <row r="234" spans="2:16" ht="31.5" customHeight="1">
      <c r="B234" s="350" t="s">
        <v>401</v>
      </c>
      <c r="C234" s="1711" t="s">
        <v>577</v>
      </c>
      <c r="D234" s="1711"/>
      <c r="E234" s="1711"/>
      <c r="F234" s="1711"/>
      <c r="G234" s="1711"/>
      <c r="H234" s="1711"/>
      <c r="I234" s="1711"/>
      <c r="J234" s="1712"/>
      <c r="K234" s="203" t="s">
        <v>53</v>
      </c>
      <c r="L234" s="1783"/>
      <c r="M234" s="1785"/>
      <c r="N234" s="1786"/>
      <c r="O234" s="1781"/>
      <c r="P234" s="1627"/>
    </row>
    <row r="235" spans="2:16" ht="42.75" customHeight="1">
      <c r="B235" s="350" t="s">
        <v>403</v>
      </c>
      <c r="C235" s="1711" t="s">
        <v>629</v>
      </c>
      <c r="D235" s="1711"/>
      <c r="E235" s="1711"/>
      <c r="F235" s="1711"/>
      <c r="G235" s="1711"/>
      <c r="H235" s="1711"/>
      <c r="I235" s="1711"/>
      <c r="J235" s="1712"/>
      <c r="K235" s="203" t="s">
        <v>53</v>
      </c>
      <c r="L235" s="1783"/>
      <c r="M235" s="1785"/>
      <c r="N235" s="1786"/>
      <c r="O235" s="1781"/>
      <c r="P235" s="1627"/>
    </row>
    <row r="236" spans="2:16" ht="21.75" customHeight="1">
      <c r="B236" s="350" t="s">
        <v>405</v>
      </c>
      <c r="C236" s="1711" t="s">
        <v>630</v>
      </c>
      <c r="D236" s="1711"/>
      <c r="E236" s="1711"/>
      <c r="F236" s="1711"/>
      <c r="G236" s="1711"/>
      <c r="H236" s="1711"/>
      <c r="I236" s="1711"/>
      <c r="J236" s="1712"/>
      <c r="K236" s="203" t="s">
        <v>53</v>
      </c>
      <c r="L236" s="1783"/>
      <c r="M236" s="1785"/>
      <c r="N236" s="1786"/>
      <c r="O236" s="1781"/>
      <c r="P236" s="1627"/>
    </row>
    <row r="237" spans="2:16" ht="21.75" customHeight="1">
      <c r="B237" s="350" t="s">
        <v>408</v>
      </c>
      <c r="C237" s="1711" t="s">
        <v>631</v>
      </c>
      <c r="D237" s="1711"/>
      <c r="E237" s="1711"/>
      <c r="F237" s="1711"/>
      <c r="G237" s="1711"/>
      <c r="H237" s="1711"/>
      <c r="I237" s="1711"/>
      <c r="J237" s="1712"/>
      <c r="K237" s="203" t="s">
        <v>53</v>
      </c>
      <c r="L237" s="1783"/>
      <c r="M237" s="1785"/>
      <c r="N237" s="1786"/>
      <c r="O237" s="1781"/>
      <c r="P237" s="1627"/>
    </row>
    <row r="238" spans="2:16" ht="21.75" customHeight="1">
      <c r="B238" s="350" t="s">
        <v>410</v>
      </c>
      <c r="C238" s="1711" t="s">
        <v>632</v>
      </c>
      <c r="D238" s="1711"/>
      <c r="E238" s="1711"/>
      <c r="F238" s="1711"/>
      <c r="G238" s="1711"/>
      <c r="H238" s="1711"/>
      <c r="I238" s="1711"/>
      <c r="J238" s="1712"/>
      <c r="K238" s="203" t="s">
        <v>53</v>
      </c>
      <c r="L238" s="1783"/>
      <c r="M238" s="1785"/>
      <c r="N238" s="1786"/>
      <c r="O238" s="1781"/>
      <c r="P238" s="1627"/>
    </row>
    <row r="239" spans="2:16" ht="21.75" customHeight="1">
      <c r="B239" s="350" t="s">
        <v>413</v>
      </c>
      <c r="C239" s="1711" t="s">
        <v>117</v>
      </c>
      <c r="D239" s="1711"/>
      <c r="E239" s="1711"/>
      <c r="F239" s="1711"/>
      <c r="G239" s="1711"/>
      <c r="H239" s="1711"/>
      <c r="I239" s="1711"/>
      <c r="J239" s="1712"/>
      <c r="K239" s="203" t="s">
        <v>53</v>
      </c>
      <c r="L239" s="1783"/>
      <c r="M239" s="1785"/>
      <c r="N239" s="1786"/>
      <c r="O239" s="1781"/>
      <c r="P239" s="1627"/>
    </row>
    <row r="240" spans="2:16" ht="21.75" customHeight="1">
      <c r="B240" s="350" t="s">
        <v>416</v>
      </c>
      <c r="C240" s="1711" t="s">
        <v>118</v>
      </c>
      <c r="D240" s="1711"/>
      <c r="E240" s="1711"/>
      <c r="F240" s="1711"/>
      <c r="G240" s="1711"/>
      <c r="H240" s="1711"/>
      <c r="I240" s="1711"/>
      <c r="J240" s="1712"/>
      <c r="K240" s="203" t="s">
        <v>53</v>
      </c>
      <c r="L240" s="1783"/>
      <c r="M240" s="1785"/>
      <c r="N240" s="1786"/>
      <c r="O240" s="1781"/>
      <c r="P240" s="1627"/>
    </row>
    <row r="241" spans="2:16" ht="21.75" customHeight="1">
      <c r="B241" s="350" t="s">
        <v>418</v>
      </c>
      <c r="C241" s="1711" t="s">
        <v>633</v>
      </c>
      <c r="D241" s="1711"/>
      <c r="E241" s="1711"/>
      <c r="F241" s="1711"/>
      <c r="G241" s="1711"/>
      <c r="H241" s="1711"/>
      <c r="I241" s="1711"/>
      <c r="J241" s="1712"/>
      <c r="K241" s="203" t="s">
        <v>53</v>
      </c>
      <c r="L241" s="1783"/>
      <c r="M241" s="1785"/>
      <c r="N241" s="1786"/>
      <c r="O241" s="1781"/>
      <c r="P241" s="1627"/>
    </row>
    <row r="242" spans="2:16" ht="21.75" customHeight="1">
      <c r="B242" s="350" t="s">
        <v>544</v>
      </c>
      <c r="C242" s="1711" t="s">
        <v>634</v>
      </c>
      <c r="D242" s="1711"/>
      <c r="E242" s="1711"/>
      <c r="F242" s="1711"/>
      <c r="G242" s="1711"/>
      <c r="H242" s="1711"/>
      <c r="I242" s="1711"/>
      <c r="J242" s="1712"/>
      <c r="K242" s="203" t="s">
        <v>54</v>
      </c>
      <c r="L242" s="1783"/>
      <c r="M242" s="1785"/>
      <c r="N242" s="1786"/>
      <c r="O242" s="1781"/>
      <c r="P242" s="1627"/>
    </row>
    <row r="243" spans="2:16" ht="21.75" customHeight="1">
      <c r="B243" s="350" t="s">
        <v>546</v>
      </c>
      <c r="C243" s="1711" t="s">
        <v>635</v>
      </c>
      <c r="D243" s="1711"/>
      <c r="E243" s="1711"/>
      <c r="F243" s="1711"/>
      <c r="G243" s="1711"/>
      <c r="H243" s="1711"/>
      <c r="I243" s="1711"/>
      <c r="J243" s="1712"/>
      <c r="K243" s="203" t="s">
        <v>54</v>
      </c>
      <c r="L243" s="1783"/>
      <c r="M243" s="1785"/>
      <c r="N243" s="1786"/>
      <c r="O243" s="1781"/>
      <c r="P243" s="1627"/>
    </row>
    <row r="244" spans="2:16" ht="21.75" customHeight="1">
      <c r="B244" s="350" t="s">
        <v>636</v>
      </c>
      <c r="C244" s="1711" t="s">
        <v>637</v>
      </c>
      <c r="D244" s="1711"/>
      <c r="E244" s="1711"/>
      <c r="F244" s="1711"/>
      <c r="G244" s="1711"/>
      <c r="H244" s="1711"/>
      <c r="I244" s="1711"/>
      <c r="J244" s="1712"/>
      <c r="K244" s="203" t="s">
        <v>53</v>
      </c>
      <c r="L244" s="1783"/>
      <c r="M244" s="1785"/>
      <c r="N244" s="1786"/>
      <c r="O244" s="1781"/>
      <c r="P244" s="1627"/>
    </row>
    <row r="245" spans="2:16" ht="24" customHeight="1">
      <c r="B245" s="347" t="s">
        <v>550</v>
      </c>
      <c r="C245" s="1414" t="s">
        <v>638</v>
      </c>
      <c r="D245" s="1414"/>
      <c r="E245" s="1414"/>
      <c r="F245" s="1414"/>
      <c r="G245" s="1414"/>
      <c r="H245" s="1414"/>
      <c r="I245" s="1414"/>
      <c r="J245" s="1415"/>
      <c r="K245" s="203" t="s">
        <v>54</v>
      </c>
      <c r="L245" s="1783"/>
      <c r="M245" s="1785"/>
      <c r="N245" s="1786"/>
      <c r="O245" s="1781"/>
      <c r="P245" s="1627"/>
    </row>
    <row r="246" spans="2:16" ht="27" customHeight="1">
      <c r="B246" s="350"/>
      <c r="C246" s="1414" t="s">
        <v>639</v>
      </c>
      <c r="D246" s="1414"/>
      <c r="E246" s="1415"/>
      <c r="F246" s="1789"/>
      <c r="G246" s="1790"/>
      <c r="H246" s="1790"/>
      <c r="I246" s="1790"/>
      <c r="J246" s="1790"/>
      <c r="K246" s="1790"/>
      <c r="L246" s="1783"/>
      <c r="M246" s="1785"/>
      <c r="N246" s="1786"/>
      <c r="O246" s="1781"/>
      <c r="P246" s="1627"/>
    </row>
    <row r="247" spans="2:16" ht="23.25" customHeight="1">
      <c r="B247" s="351" t="s">
        <v>640</v>
      </c>
      <c r="C247" s="1760" t="s">
        <v>641</v>
      </c>
      <c r="D247" s="1760"/>
      <c r="E247" s="1760"/>
      <c r="F247" s="1760"/>
      <c r="G247" s="1760"/>
      <c r="H247" s="1760"/>
      <c r="I247" s="1760"/>
      <c r="J247" s="1761"/>
      <c r="K247" s="228">
        <v>2020</v>
      </c>
      <c r="L247" s="1783"/>
      <c r="M247" s="1785"/>
      <c r="N247" s="1786"/>
      <c r="O247" s="1781"/>
      <c r="P247" s="1627"/>
    </row>
    <row r="248" spans="2:16" ht="23.25" customHeight="1">
      <c r="B248" s="351" t="s">
        <v>642</v>
      </c>
      <c r="C248" s="1414" t="s">
        <v>643</v>
      </c>
      <c r="D248" s="1414"/>
      <c r="E248" s="1415"/>
      <c r="F248" s="1791" t="s">
        <v>4996</v>
      </c>
      <c r="G248" s="1792"/>
      <c r="H248" s="1792"/>
      <c r="I248" s="1792"/>
      <c r="J248" s="1792"/>
      <c r="K248" s="1792"/>
      <c r="L248" s="1784"/>
      <c r="M248" s="1787"/>
      <c r="N248" s="1788"/>
      <c r="O248" s="1781"/>
      <c r="P248" s="1766"/>
    </row>
    <row r="249" spans="2:16" ht="23.25" customHeight="1">
      <c r="B249" s="351" t="s">
        <v>644</v>
      </c>
      <c r="C249" s="1414" t="s">
        <v>645</v>
      </c>
      <c r="D249" s="1414"/>
      <c r="E249" s="1414"/>
      <c r="F249" s="1414"/>
      <c r="G249" s="1414"/>
      <c r="H249" s="1414"/>
      <c r="I249" s="1414"/>
      <c r="J249" s="1414"/>
      <c r="K249" s="1414"/>
      <c r="L249" s="1414"/>
      <c r="M249" s="1414"/>
      <c r="N249" s="1562"/>
      <c r="O249" s="1709" t="s">
        <v>1882</v>
      </c>
      <c r="P249" s="1707"/>
    </row>
    <row r="250" spans="2:16" ht="23.25" customHeight="1">
      <c r="B250" s="347" t="s">
        <v>394</v>
      </c>
      <c r="C250" s="1558" t="s">
        <v>646</v>
      </c>
      <c r="D250" s="1558"/>
      <c r="E250" s="1410"/>
      <c r="F250" s="1559" t="s">
        <v>1339</v>
      </c>
      <c r="G250" s="1561"/>
      <c r="H250" s="1586" t="s">
        <v>446</v>
      </c>
      <c r="I250" s="1794"/>
      <c r="J250" s="1795"/>
      <c r="K250" s="1795"/>
      <c r="L250" s="1795"/>
      <c r="M250" s="1795"/>
      <c r="N250" s="1796"/>
      <c r="O250" s="1708"/>
      <c r="P250" s="1627"/>
    </row>
    <row r="251" spans="2:16" ht="23.25" customHeight="1">
      <c r="B251" s="347" t="s">
        <v>401</v>
      </c>
      <c r="C251" s="1558" t="s">
        <v>647</v>
      </c>
      <c r="D251" s="1558"/>
      <c r="E251" s="1410"/>
      <c r="F251" s="1559" t="s">
        <v>4192</v>
      </c>
      <c r="G251" s="1561"/>
      <c r="H251" s="1589"/>
      <c r="I251" s="1797"/>
      <c r="J251" s="1798"/>
      <c r="K251" s="1798"/>
      <c r="L251" s="1798"/>
      <c r="M251" s="1798"/>
      <c r="N251" s="1799"/>
      <c r="O251" s="1708"/>
      <c r="P251" s="1627"/>
    </row>
    <row r="252" spans="2:16" ht="28.5" customHeight="1">
      <c r="B252" s="347" t="s">
        <v>403</v>
      </c>
      <c r="C252" s="1558" t="s">
        <v>648</v>
      </c>
      <c r="D252" s="1558"/>
      <c r="E252" s="1410"/>
      <c r="F252" s="1559" t="s">
        <v>4997</v>
      </c>
      <c r="G252" s="1561"/>
      <c r="H252" s="1589"/>
      <c r="I252" s="1797"/>
      <c r="J252" s="1798"/>
      <c r="K252" s="1798"/>
      <c r="L252" s="1798"/>
      <c r="M252" s="1798"/>
      <c r="N252" s="1799"/>
      <c r="O252" s="1708"/>
      <c r="P252" s="1627"/>
    </row>
    <row r="253" spans="2:16" ht="28.5" customHeight="1">
      <c r="B253" s="347" t="s">
        <v>405</v>
      </c>
      <c r="C253" s="1558" t="s">
        <v>649</v>
      </c>
      <c r="D253" s="1558"/>
      <c r="E253" s="1410"/>
      <c r="F253" s="1559" t="s">
        <v>4193</v>
      </c>
      <c r="G253" s="1561"/>
      <c r="H253" s="1589"/>
      <c r="I253" s="1797"/>
      <c r="J253" s="1798"/>
      <c r="K253" s="1798"/>
      <c r="L253" s="1798"/>
      <c r="M253" s="1798"/>
      <c r="N253" s="1799"/>
      <c r="O253" s="1708"/>
      <c r="P253" s="1627"/>
    </row>
    <row r="254" spans="2:16" ht="23.25" customHeight="1">
      <c r="B254" s="347" t="s">
        <v>408</v>
      </c>
      <c r="C254" s="1558" t="s">
        <v>650</v>
      </c>
      <c r="D254" s="1558"/>
      <c r="E254" s="1410"/>
      <c r="F254" s="1559" t="s">
        <v>58</v>
      </c>
      <c r="G254" s="1561"/>
      <c r="H254" s="1589"/>
      <c r="I254" s="1797"/>
      <c r="J254" s="1798"/>
      <c r="K254" s="1798"/>
      <c r="L254" s="1798"/>
      <c r="M254" s="1798"/>
      <c r="N254" s="1799"/>
      <c r="O254" s="1708"/>
      <c r="P254" s="1627"/>
    </row>
    <row r="255" spans="2:16" ht="23.25" customHeight="1">
      <c r="B255" s="347" t="s">
        <v>410</v>
      </c>
      <c r="C255" s="1558" t="s">
        <v>651</v>
      </c>
      <c r="D255" s="1558"/>
      <c r="E255" s="1410"/>
      <c r="F255" s="1559"/>
      <c r="G255" s="1561"/>
      <c r="H255" s="1700"/>
      <c r="I255" s="1800"/>
      <c r="J255" s="1801"/>
      <c r="K255" s="1801"/>
      <c r="L255" s="1801"/>
      <c r="M255" s="1801"/>
      <c r="N255" s="1802"/>
      <c r="O255" s="1708"/>
      <c r="P255" s="1766"/>
    </row>
    <row r="256" spans="2:16" ht="52.5" customHeight="1">
      <c r="B256" s="351" t="s">
        <v>652</v>
      </c>
      <c r="C256" s="1414" t="s">
        <v>653</v>
      </c>
      <c r="D256" s="1414"/>
      <c r="E256" s="1414"/>
      <c r="F256" s="1803"/>
      <c r="G256" s="353" t="s">
        <v>226</v>
      </c>
      <c r="H256" s="322" t="s">
        <v>446</v>
      </c>
      <c r="I256" s="1804" t="s">
        <v>4998</v>
      </c>
      <c r="J256" s="1805"/>
      <c r="K256" s="1805"/>
      <c r="L256" s="1805"/>
      <c r="M256" s="1805"/>
      <c r="N256" s="1806"/>
      <c r="O256" s="354" t="s">
        <v>1279</v>
      </c>
      <c r="P256" s="342"/>
    </row>
    <row r="257" spans="1:16" ht="36.75" customHeight="1">
      <c r="B257" s="351" t="s">
        <v>654</v>
      </c>
      <c r="C257" s="1414" t="s">
        <v>4999</v>
      </c>
      <c r="D257" s="1414"/>
      <c r="E257" s="1415"/>
      <c r="F257" s="353" t="s">
        <v>53</v>
      </c>
      <c r="G257" s="1807" t="s">
        <v>446</v>
      </c>
      <c r="H257" s="1808"/>
      <c r="I257" s="1809"/>
      <c r="J257" s="1809"/>
      <c r="K257" s="1809"/>
      <c r="L257" s="1809"/>
      <c r="M257" s="1809"/>
      <c r="N257" s="1810"/>
      <c r="O257" s="1708" t="s">
        <v>1889</v>
      </c>
      <c r="P257" s="1708"/>
    </row>
    <row r="258" spans="1:16" ht="30.75" customHeight="1">
      <c r="A258" s="281"/>
      <c r="B258" s="294" t="s">
        <v>394</v>
      </c>
      <c r="C258" s="1414" t="s">
        <v>1890</v>
      </c>
      <c r="D258" s="1414"/>
      <c r="E258" s="1415"/>
      <c r="F258" s="353" t="s">
        <v>57</v>
      </c>
      <c r="G258" s="1454"/>
      <c r="H258" s="1811"/>
      <c r="I258" s="1812"/>
      <c r="J258" s="1812"/>
      <c r="K258" s="1812"/>
      <c r="L258" s="1812"/>
      <c r="M258" s="1812"/>
      <c r="N258" s="1813"/>
      <c r="O258" s="1708"/>
      <c r="P258" s="1708"/>
    </row>
    <row r="259" spans="1:16" ht="46.5" customHeight="1">
      <c r="A259" s="281"/>
      <c r="B259" s="190" t="s">
        <v>657</v>
      </c>
      <c r="C259" s="1414" t="s">
        <v>658</v>
      </c>
      <c r="D259" s="1414"/>
      <c r="E259" s="1414"/>
      <c r="F259" s="1414"/>
      <c r="G259" s="216" t="s">
        <v>446</v>
      </c>
      <c r="H259" s="1814"/>
      <c r="I259" s="1815"/>
      <c r="J259" s="1815"/>
      <c r="K259" s="1815"/>
      <c r="L259" s="1815"/>
      <c r="M259" s="1815"/>
      <c r="N259" s="1816"/>
      <c r="O259" s="1708"/>
      <c r="P259" s="1708"/>
    </row>
    <row r="260" spans="1:16" ht="30.75" customHeight="1">
      <c r="A260" s="281"/>
      <c r="B260" s="294" t="s">
        <v>394</v>
      </c>
      <c r="C260" s="1414" t="s">
        <v>659</v>
      </c>
      <c r="D260" s="1414"/>
      <c r="E260" s="1415"/>
      <c r="F260" s="296" t="s">
        <v>53</v>
      </c>
      <c r="G260" s="216" t="s">
        <v>446</v>
      </c>
      <c r="H260" s="1814" t="s">
        <v>5000</v>
      </c>
      <c r="I260" s="1815"/>
      <c r="J260" s="1815"/>
      <c r="K260" s="1815"/>
      <c r="L260" s="1815"/>
      <c r="M260" s="1815"/>
      <c r="N260" s="1816"/>
      <c r="O260" s="1708"/>
      <c r="P260" s="1708"/>
    </row>
    <row r="261" spans="1:16" ht="30.75" customHeight="1">
      <c r="A261" s="281"/>
      <c r="B261" s="294" t="s">
        <v>401</v>
      </c>
      <c r="C261" s="1414" t="s">
        <v>660</v>
      </c>
      <c r="D261" s="1414"/>
      <c r="E261" s="1415"/>
      <c r="F261" s="296" t="s">
        <v>53</v>
      </c>
      <c r="G261" s="216" t="s">
        <v>446</v>
      </c>
      <c r="H261" s="1814"/>
      <c r="I261" s="1815"/>
      <c r="J261" s="1815"/>
      <c r="K261" s="1815"/>
      <c r="L261" s="1815"/>
      <c r="M261" s="1815"/>
      <c r="N261" s="1816"/>
      <c r="O261" s="1708"/>
      <c r="P261" s="1708"/>
    </row>
    <row r="262" spans="1:16" ht="30.75" customHeight="1">
      <c r="B262" s="347" t="s">
        <v>403</v>
      </c>
      <c r="C262" s="1414" t="s">
        <v>661</v>
      </c>
      <c r="D262" s="1414"/>
      <c r="E262" s="1415"/>
      <c r="F262" s="296" t="s">
        <v>53</v>
      </c>
      <c r="G262" s="216" t="s">
        <v>446</v>
      </c>
      <c r="H262" s="1814"/>
      <c r="I262" s="1815"/>
      <c r="J262" s="1815"/>
      <c r="K262" s="1815"/>
      <c r="L262" s="1815"/>
      <c r="M262" s="1815"/>
      <c r="N262" s="1816"/>
      <c r="O262" s="1755"/>
      <c r="P262" s="1755"/>
    </row>
    <row r="263" spans="1:16" ht="33" customHeight="1">
      <c r="B263" s="355" t="s">
        <v>662</v>
      </c>
      <c r="C263" s="1414" t="s">
        <v>663</v>
      </c>
      <c r="D263" s="1414"/>
      <c r="E263" s="1803"/>
      <c r="F263" s="295" t="s">
        <v>53</v>
      </c>
      <c r="G263" s="1818" t="s">
        <v>446</v>
      </c>
      <c r="H263" s="2598" t="s">
        <v>5001</v>
      </c>
      <c r="I263" s="2599"/>
      <c r="J263" s="2599"/>
      <c r="K263" s="2599"/>
      <c r="L263" s="2599"/>
      <c r="M263" s="2599"/>
      <c r="N263" s="2600"/>
      <c r="O263" s="1709" t="s">
        <v>1892</v>
      </c>
      <c r="P263" s="1443"/>
    </row>
    <row r="264" spans="1:16" ht="30" customHeight="1">
      <c r="B264" s="347" t="s">
        <v>394</v>
      </c>
      <c r="C264" s="1450" t="s">
        <v>664</v>
      </c>
      <c r="D264" s="1450"/>
      <c r="E264" s="1451"/>
      <c r="F264" s="257" t="s">
        <v>54</v>
      </c>
      <c r="G264" s="1453"/>
      <c r="H264" s="2601"/>
      <c r="I264" s="2602"/>
      <c r="J264" s="2602"/>
      <c r="K264" s="2602"/>
      <c r="L264" s="2602"/>
      <c r="M264" s="2602"/>
      <c r="N264" s="2603"/>
      <c r="O264" s="1708"/>
      <c r="P264" s="1425"/>
    </row>
    <row r="265" spans="1:16" ht="30" customHeight="1">
      <c r="B265" s="347" t="s">
        <v>401</v>
      </c>
      <c r="C265" s="1414" t="s">
        <v>665</v>
      </c>
      <c r="D265" s="1414"/>
      <c r="E265" s="1415"/>
      <c r="F265" s="257" t="s">
        <v>54</v>
      </c>
      <c r="G265" s="1453"/>
      <c r="H265" s="2601"/>
      <c r="I265" s="2602"/>
      <c r="J265" s="2602"/>
      <c r="K265" s="2602"/>
      <c r="L265" s="2602"/>
      <c r="M265" s="2602"/>
      <c r="N265" s="2603"/>
      <c r="O265" s="1708"/>
      <c r="P265" s="1425"/>
    </row>
    <row r="266" spans="1:16" ht="30" customHeight="1">
      <c r="B266" s="347" t="s">
        <v>403</v>
      </c>
      <c r="C266" s="1414" t="s">
        <v>666</v>
      </c>
      <c r="D266" s="1414"/>
      <c r="E266" s="1415"/>
      <c r="F266" s="257" t="s">
        <v>54</v>
      </c>
      <c r="G266" s="1453"/>
      <c r="H266" s="2601"/>
      <c r="I266" s="2602"/>
      <c r="J266" s="2602"/>
      <c r="K266" s="2602"/>
      <c r="L266" s="2602"/>
      <c r="M266" s="2602"/>
      <c r="N266" s="2603"/>
      <c r="O266" s="1708"/>
      <c r="P266" s="1425"/>
    </row>
    <row r="267" spans="1:16" ht="42" customHeight="1">
      <c r="B267" s="357" t="s">
        <v>405</v>
      </c>
      <c r="C267" s="1445" t="s">
        <v>667</v>
      </c>
      <c r="D267" s="1445"/>
      <c r="E267" s="1817"/>
      <c r="F267" s="257" t="s">
        <v>54</v>
      </c>
      <c r="G267" s="1819"/>
      <c r="H267" s="2604"/>
      <c r="I267" s="2605"/>
      <c r="J267" s="2605"/>
      <c r="K267" s="2605"/>
      <c r="L267" s="2605"/>
      <c r="M267" s="2605"/>
      <c r="N267" s="2606"/>
      <c r="O267" s="1708"/>
      <c r="P267" s="1444"/>
    </row>
    <row r="268" spans="1:16" ht="21.75" customHeight="1">
      <c r="B268" s="1416" t="s">
        <v>4</v>
      </c>
      <c r="C268" s="1417"/>
      <c r="D268" s="1417"/>
      <c r="E268" s="1417"/>
      <c r="F268" s="1417"/>
      <c r="G268" s="1417"/>
      <c r="H268" s="1823"/>
      <c r="I268" s="1823"/>
      <c r="J268" s="1823"/>
      <c r="K268" s="1823"/>
      <c r="L268" s="1823"/>
      <c r="M268" s="1823"/>
      <c r="N268" s="1823"/>
      <c r="O268" s="1417"/>
      <c r="P268" s="1418"/>
    </row>
    <row r="269" spans="1:16" ht="33.75" customHeight="1">
      <c r="B269" s="207" t="s">
        <v>668</v>
      </c>
      <c r="C269" s="1448" t="s">
        <v>669</v>
      </c>
      <c r="D269" s="1448"/>
      <c r="E269" s="1448"/>
      <c r="F269" s="1448"/>
      <c r="G269" s="451" t="s">
        <v>53</v>
      </c>
      <c r="H269" s="211" t="s">
        <v>446</v>
      </c>
      <c r="I269" s="1668"/>
      <c r="J269" s="1669"/>
      <c r="K269" s="1669"/>
      <c r="L269" s="1669"/>
      <c r="M269" s="1669"/>
      <c r="N269" s="1670"/>
      <c r="O269" s="1759" t="s">
        <v>1893</v>
      </c>
      <c r="P269" s="1759"/>
    </row>
    <row r="270" spans="1:16" ht="21.75" customHeight="1">
      <c r="B270" s="1824" t="s">
        <v>670</v>
      </c>
      <c r="C270" s="1825"/>
      <c r="D270" s="1825"/>
      <c r="E270" s="1825"/>
      <c r="F270" s="1825"/>
      <c r="G270" s="1825"/>
      <c r="H270" s="1825"/>
      <c r="I270" s="1825"/>
      <c r="J270" s="1825"/>
      <c r="K270" s="1825"/>
      <c r="L270" s="1825"/>
      <c r="M270" s="1825"/>
      <c r="N270" s="1826"/>
      <c r="O270" s="1708"/>
      <c r="P270" s="1708"/>
    </row>
    <row r="271" spans="1:16" ht="59.25" customHeight="1">
      <c r="B271" s="358" t="s">
        <v>394</v>
      </c>
      <c r="C271" s="1450" t="s">
        <v>671</v>
      </c>
      <c r="D271" s="1450"/>
      <c r="E271" s="1450"/>
      <c r="F271" s="1450"/>
      <c r="G271" s="359" t="s">
        <v>53</v>
      </c>
      <c r="H271" s="1453" t="s">
        <v>446</v>
      </c>
      <c r="I271" s="1671"/>
      <c r="J271" s="1672"/>
      <c r="K271" s="1672"/>
      <c r="L271" s="1672"/>
      <c r="M271" s="1672"/>
      <c r="N271" s="1673"/>
      <c r="O271" s="1708"/>
      <c r="P271" s="1708"/>
    </row>
    <row r="272" spans="1:16" ht="27" customHeight="1">
      <c r="B272" s="205" t="s">
        <v>401</v>
      </c>
      <c r="C272" s="1414" t="s">
        <v>672</v>
      </c>
      <c r="D272" s="1414"/>
      <c r="E272" s="1414"/>
      <c r="F272" s="1414"/>
      <c r="G272" s="1415"/>
      <c r="H272" s="1453"/>
      <c r="I272" s="1671"/>
      <c r="J272" s="1672"/>
      <c r="K272" s="1672"/>
      <c r="L272" s="1672"/>
      <c r="M272" s="1672"/>
      <c r="N272" s="1673"/>
      <c r="O272" s="1708"/>
      <c r="P272" s="1708"/>
    </row>
    <row r="273" spans="2:16" ht="28.5" customHeight="1">
      <c r="B273" s="198"/>
      <c r="C273" s="338" t="s">
        <v>418</v>
      </c>
      <c r="D273" s="1450" t="s">
        <v>612</v>
      </c>
      <c r="E273" s="1450"/>
      <c r="F273" s="1713" t="s">
        <v>1346</v>
      </c>
      <c r="G273" s="1715"/>
      <c r="H273" s="1453"/>
      <c r="I273" s="1671"/>
      <c r="J273" s="1672"/>
      <c r="K273" s="1672"/>
      <c r="L273" s="1672"/>
      <c r="M273" s="1672"/>
      <c r="N273" s="1673"/>
      <c r="O273" s="1708"/>
      <c r="P273" s="1708"/>
    </row>
    <row r="274" spans="2:16" ht="28.5" customHeight="1">
      <c r="B274" s="198"/>
      <c r="C274" s="294" t="s">
        <v>508</v>
      </c>
      <c r="D274" s="1414" t="s">
        <v>673</v>
      </c>
      <c r="E274" s="1415"/>
      <c r="F274" s="1714" t="s">
        <v>220</v>
      </c>
      <c r="G274" s="1715"/>
      <c r="H274" s="1453"/>
      <c r="I274" s="1671"/>
      <c r="J274" s="1672"/>
      <c r="K274" s="1672"/>
      <c r="L274" s="1672"/>
      <c r="M274" s="1672"/>
      <c r="N274" s="1673"/>
      <c r="O274" s="1708"/>
      <c r="P274" s="1708"/>
    </row>
    <row r="275" spans="2:16" ht="28.5" customHeight="1">
      <c r="B275" s="198"/>
      <c r="C275" s="294" t="s">
        <v>510</v>
      </c>
      <c r="D275" s="1414" t="s">
        <v>674</v>
      </c>
      <c r="E275" s="1415"/>
      <c r="F275" s="1786" t="s">
        <v>1348</v>
      </c>
      <c r="G275" s="1786"/>
      <c r="H275" s="1453"/>
      <c r="I275" s="1671"/>
      <c r="J275" s="1672"/>
      <c r="K275" s="1672"/>
      <c r="L275" s="1672"/>
      <c r="M275" s="1672"/>
      <c r="N275" s="1673"/>
      <c r="O275" s="1708"/>
      <c r="P275" s="1708"/>
    </row>
    <row r="276" spans="2:16" ht="29.25" customHeight="1">
      <c r="B276" s="195"/>
      <c r="C276" s="294" t="s">
        <v>512</v>
      </c>
      <c r="D276" s="1414" t="s">
        <v>675</v>
      </c>
      <c r="E276" s="1414"/>
      <c r="F276" s="1713" t="s">
        <v>220</v>
      </c>
      <c r="G276" s="1715"/>
      <c r="H276" s="1454"/>
      <c r="I276" s="1827"/>
      <c r="J276" s="1828"/>
      <c r="K276" s="1828"/>
      <c r="L276" s="1828"/>
      <c r="M276" s="1828"/>
      <c r="N276" s="1829"/>
      <c r="O276" s="1708"/>
      <c r="P276" s="1708"/>
    </row>
    <row r="277" spans="2:16" ht="87" customHeight="1">
      <c r="B277" s="358" t="s">
        <v>403</v>
      </c>
      <c r="C277" s="1414" t="s">
        <v>676</v>
      </c>
      <c r="D277" s="1414"/>
      <c r="E277" s="1415"/>
      <c r="F277" s="1714" t="s">
        <v>3295</v>
      </c>
      <c r="G277" s="1715"/>
      <c r="H277" s="216" t="s">
        <v>446</v>
      </c>
      <c r="I277" s="1804" t="s">
        <v>5002</v>
      </c>
      <c r="J277" s="1805"/>
      <c r="K277" s="1805"/>
      <c r="L277" s="1805"/>
      <c r="M277" s="1805"/>
      <c r="N277" s="1806"/>
      <c r="O277" s="1755"/>
      <c r="P277" s="1755"/>
    </row>
    <row r="278" spans="2:16" ht="45" customHeight="1">
      <c r="B278" s="1830" t="s">
        <v>677</v>
      </c>
      <c r="C278" s="1697" t="s">
        <v>678</v>
      </c>
      <c r="D278" s="1697"/>
      <c r="E278" s="1697"/>
      <c r="F278" s="1697"/>
      <c r="G278" s="1698"/>
      <c r="H278" s="1833" t="s">
        <v>679</v>
      </c>
      <c r="I278" s="1834"/>
      <c r="J278" s="1835"/>
      <c r="K278" s="1836" t="s">
        <v>680</v>
      </c>
      <c r="L278" s="1837"/>
      <c r="M278" s="1837"/>
      <c r="N278" s="1838"/>
      <c r="O278" s="452" t="s">
        <v>681</v>
      </c>
      <c r="P278" s="452" t="s">
        <v>681</v>
      </c>
    </row>
    <row r="279" spans="2:16" ht="117" customHeight="1">
      <c r="B279" s="1447"/>
      <c r="C279" s="1831"/>
      <c r="D279" s="1831"/>
      <c r="E279" s="1831"/>
      <c r="F279" s="1831"/>
      <c r="G279" s="1832"/>
      <c r="H279" s="363" t="s">
        <v>682</v>
      </c>
      <c r="I279" s="364" t="s">
        <v>683</v>
      </c>
      <c r="J279" s="364" t="s">
        <v>684</v>
      </c>
      <c r="K279" s="363" t="s">
        <v>685</v>
      </c>
      <c r="L279" s="363" t="s">
        <v>686</v>
      </c>
      <c r="M279" s="364" t="s">
        <v>687</v>
      </c>
      <c r="N279" s="365" t="s">
        <v>434</v>
      </c>
      <c r="O279" s="1111"/>
      <c r="P279" s="342"/>
    </row>
    <row r="280" spans="2:16" ht="17.25" customHeight="1">
      <c r="B280" s="366" t="s">
        <v>394</v>
      </c>
      <c r="C280" s="1839" t="s">
        <v>688</v>
      </c>
      <c r="D280" s="1839"/>
      <c r="E280" s="1839"/>
      <c r="F280" s="1839"/>
      <c r="G280" s="1839"/>
      <c r="H280" s="1839"/>
      <c r="I280" s="1839"/>
      <c r="J280" s="1839"/>
      <c r="K280" s="1839"/>
      <c r="L280" s="1839"/>
      <c r="M280" s="1839"/>
      <c r="N280" s="1840"/>
      <c r="O280" s="1841" t="s">
        <v>689</v>
      </c>
      <c r="P280" s="1841" t="s">
        <v>689</v>
      </c>
    </row>
    <row r="281" spans="2:16" ht="75" customHeight="1">
      <c r="B281" s="335" t="s">
        <v>418</v>
      </c>
      <c r="C281" s="1844" t="s">
        <v>690</v>
      </c>
      <c r="D281" s="1844"/>
      <c r="E281" s="1844"/>
      <c r="F281" s="1844"/>
      <c r="G281" s="1845"/>
      <c r="H281" s="369">
        <v>0</v>
      </c>
      <c r="I281" s="370">
        <v>12</v>
      </c>
      <c r="J281" s="371">
        <f>MIN(H281/I281,1)</f>
        <v>0</v>
      </c>
      <c r="K281" s="369">
        <v>2847</v>
      </c>
      <c r="L281" s="369">
        <v>8890</v>
      </c>
      <c r="M281" s="373">
        <f>MIN(K281/L281,1)</f>
        <v>0.3202474690663667</v>
      </c>
      <c r="N281" s="496" t="s">
        <v>5003</v>
      </c>
      <c r="O281" s="1842"/>
      <c r="P281" s="1843"/>
    </row>
    <row r="282" spans="2:16" ht="20.25" customHeight="1">
      <c r="B282" s="335" t="s">
        <v>508</v>
      </c>
      <c r="C282" s="1844" t="s">
        <v>691</v>
      </c>
      <c r="D282" s="1844"/>
      <c r="E282" s="1844"/>
      <c r="F282" s="1844"/>
      <c r="G282" s="1845"/>
      <c r="H282" s="376" t="s">
        <v>92</v>
      </c>
      <c r="I282" s="376" t="s">
        <v>92</v>
      </c>
      <c r="J282" s="453" t="s">
        <v>92</v>
      </c>
      <c r="K282" s="376" t="s">
        <v>92</v>
      </c>
      <c r="L282" s="376" t="s">
        <v>92</v>
      </c>
      <c r="M282" s="453" t="s">
        <v>92</v>
      </c>
      <c r="N282" s="374"/>
      <c r="O282" s="1709"/>
      <c r="P282" s="1709"/>
    </row>
    <row r="283" spans="2:16" ht="36" customHeight="1">
      <c r="B283" s="335" t="s">
        <v>510</v>
      </c>
      <c r="C283" s="1844" t="s">
        <v>692</v>
      </c>
      <c r="D283" s="1844"/>
      <c r="E283" s="1845"/>
      <c r="F283" s="1789"/>
      <c r="G283" s="1846"/>
      <c r="H283" s="376" t="s">
        <v>92</v>
      </c>
      <c r="I283" s="376" t="s">
        <v>92</v>
      </c>
      <c r="J283" s="453" t="s">
        <v>92</v>
      </c>
      <c r="K283" s="376" t="s">
        <v>92</v>
      </c>
      <c r="L283" s="376" t="s">
        <v>92</v>
      </c>
      <c r="M283" s="453" t="s">
        <v>92</v>
      </c>
      <c r="N283" s="374"/>
      <c r="O283" s="1708"/>
      <c r="P283" s="1708"/>
    </row>
    <row r="284" spans="2:16" ht="18" customHeight="1">
      <c r="B284" s="380" t="s">
        <v>401</v>
      </c>
      <c r="C284" s="1839" t="s">
        <v>693</v>
      </c>
      <c r="D284" s="1839"/>
      <c r="E284" s="1839"/>
      <c r="F284" s="1839"/>
      <c r="G284" s="1847"/>
      <c r="H284" s="369">
        <v>0</v>
      </c>
      <c r="I284" s="370">
        <v>12</v>
      </c>
      <c r="J284" s="371">
        <f>MIN(H284/I284,1)</f>
        <v>0</v>
      </c>
      <c r="K284" s="369">
        <v>1933</v>
      </c>
      <c r="L284" s="369">
        <v>9127</v>
      </c>
      <c r="M284" s="373">
        <f>MIN(K284/L284,1)</f>
        <v>0.21178919688835324</v>
      </c>
      <c r="N284" s="374"/>
      <c r="O284" s="1755"/>
      <c r="P284" s="1755"/>
    </row>
    <row r="285" spans="2:16" ht="17.25" customHeight="1">
      <c r="B285" s="380" t="s">
        <v>403</v>
      </c>
      <c r="C285" s="1839" t="s">
        <v>694</v>
      </c>
      <c r="D285" s="1839"/>
      <c r="E285" s="1839"/>
      <c r="F285" s="1839"/>
      <c r="G285" s="1839"/>
      <c r="H285" s="1839"/>
      <c r="I285" s="1839"/>
      <c r="J285" s="1839"/>
      <c r="K285" s="1839"/>
      <c r="L285" s="1839"/>
      <c r="M285" s="1839"/>
      <c r="N285" s="1840"/>
      <c r="O285" s="1841"/>
      <c r="P285" s="1841"/>
    </row>
    <row r="286" spans="2:16" ht="20.25" customHeight="1">
      <c r="B286" s="334" t="s">
        <v>418</v>
      </c>
      <c r="C286" s="1844" t="s">
        <v>695</v>
      </c>
      <c r="D286" s="1844"/>
      <c r="E286" s="1844"/>
      <c r="F286" s="1844"/>
      <c r="G286" s="1845"/>
      <c r="H286" s="369">
        <v>0</v>
      </c>
      <c r="I286" s="370">
        <v>12</v>
      </c>
      <c r="J286" s="371">
        <f>MIN(H286/I286,1)</f>
        <v>0</v>
      </c>
      <c r="K286" s="369">
        <v>1980</v>
      </c>
      <c r="L286" s="369">
        <v>8883</v>
      </c>
      <c r="M286" s="373">
        <f>MIN(K286/L286,1)</f>
        <v>0.22289766970618036</v>
      </c>
      <c r="N286" s="381"/>
      <c r="O286" s="1843"/>
      <c r="P286" s="1843"/>
    </row>
    <row r="287" spans="2:16" ht="20.25" customHeight="1">
      <c r="B287" s="334" t="s">
        <v>508</v>
      </c>
      <c r="C287" s="1844" t="s">
        <v>696</v>
      </c>
      <c r="D287" s="1844"/>
      <c r="E287" s="1844"/>
      <c r="F287" s="1844"/>
      <c r="G287" s="368"/>
      <c r="H287" s="369">
        <v>0</v>
      </c>
      <c r="I287" s="370">
        <v>12</v>
      </c>
      <c r="J287" s="371">
        <f>MIN(H287/I287,1)</f>
        <v>0</v>
      </c>
      <c r="K287" s="369">
        <v>2901</v>
      </c>
      <c r="L287" s="369">
        <v>11611</v>
      </c>
      <c r="M287" s="373">
        <f>MIN(K287/L287,1)</f>
        <v>0.24984928085436225</v>
      </c>
      <c r="N287" s="381"/>
      <c r="O287" s="1843"/>
      <c r="P287" s="1843"/>
    </row>
    <row r="288" spans="2:16" ht="20.25" customHeight="1">
      <c r="B288" s="334" t="s">
        <v>510</v>
      </c>
      <c r="C288" s="1844" t="s">
        <v>697</v>
      </c>
      <c r="D288" s="1844"/>
      <c r="E288" s="1844"/>
      <c r="F288" s="1844"/>
      <c r="G288" s="1845"/>
      <c r="H288" s="369">
        <v>0</v>
      </c>
      <c r="I288" s="370">
        <v>12</v>
      </c>
      <c r="J288" s="371">
        <f>MIN(H288/I288,1)</f>
        <v>0</v>
      </c>
      <c r="K288" s="369">
        <v>2653</v>
      </c>
      <c r="L288" s="369">
        <v>12810</v>
      </c>
      <c r="M288" s="373">
        <f>MIN(K288/L288,1)</f>
        <v>0.20710382513661202</v>
      </c>
      <c r="N288" s="455"/>
      <c r="O288" s="1843"/>
      <c r="P288" s="1843"/>
    </row>
    <row r="289" spans="2:16" ht="18" customHeight="1">
      <c r="B289" s="380" t="s">
        <v>405</v>
      </c>
      <c r="C289" s="1839" t="s">
        <v>698</v>
      </c>
      <c r="D289" s="1839"/>
      <c r="E289" s="1839"/>
      <c r="F289" s="1839"/>
      <c r="G289" s="1839"/>
      <c r="H289" s="1839"/>
      <c r="I289" s="1839"/>
      <c r="J289" s="1839"/>
      <c r="K289" s="1839"/>
      <c r="L289" s="1839"/>
      <c r="M289" s="1839"/>
      <c r="N289" s="1840"/>
      <c r="O289" s="1843"/>
      <c r="P289" s="1843"/>
    </row>
    <row r="290" spans="2:16" ht="20.25" customHeight="1">
      <c r="B290" s="334" t="s">
        <v>418</v>
      </c>
      <c r="C290" s="1844" t="s">
        <v>699</v>
      </c>
      <c r="D290" s="1844"/>
      <c r="E290" s="1844"/>
      <c r="F290" s="1844"/>
      <c r="G290" s="1845"/>
      <c r="H290" s="369">
        <v>0</v>
      </c>
      <c r="I290" s="370">
        <v>12</v>
      </c>
      <c r="J290" s="371">
        <f t="shared" ref="J290:J295" si="0">MIN(H290/I290,1)</f>
        <v>0</v>
      </c>
      <c r="K290" s="369">
        <v>694</v>
      </c>
      <c r="L290" s="369">
        <v>3763</v>
      </c>
      <c r="M290" s="373">
        <f>MIN(K290/L290,1)</f>
        <v>0.18442731862875367</v>
      </c>
      <c r="N290" s="456"/>
      <c r="O290" s="1843"/>
      <c r="P290" s="1843"/>
    </row>
    <row r="291" spans="2:16" ht="51" customHeight="1">
      <c r="B291" s="334" t="s">
        <v>508</v>
      </c>
      <c r="C291" s="1844" t="s">
        <v>700</v>
      </c>
      <c r="D291" s="1844"/>
      <c r="E291" s="1844"/>
      <c r="F291" s="1844"/>
      <c r="G291" s="1845"/>
      <c r="H291" s="369">
        <v>0</v>
      </c>
      <c r="I291" s="370">
        <v>12</v>
      </c>
      <c r="J291" s="371">
        <f t="shared" si="0"/>
        <v>0</v>
      </c>
      <c r="K291" s="369">
        <v>2738</v>
      </c>
      <c r="L291" s="369">
        <v>9557</v>
      </c>
      <c r="M291" s="373">
        <f>MIN(K291/L291,1)</f>
        <v>0.28649157685466148</v>
      </c>
      <c r="N291" s="500" t="s">
        <v>5004</v>
      </c>
      <c r="O291" s="1843"/>
      <c r="P291" s="1843"/>
    </row>
    <row r="292" spans="2:16" ht="57" customHeight="1">
      <c r="B292" s="380" t="s">
        <v>408</v>
      </c>
      <c r="C292" s="1839" t="s">
        <v>701</v>
      </c>
      <c r="D292" s="1839"/>
      <c r="E292" s="1839"/>
      <c r="F292" s="1839"/>
      <c r="G292" s="1839"/>
      <c r="H292" s="369">
        <v>5</v>
      </c>
      <c r="I292" s="370">
        <v>12</v>
      </c>
      <c r="J292" s="371">
        <f t="shared" si="0"/>
        <v>0.41666666666666669</v>
      </c>
      <c r="K292" s="369">
        <v>497</v>
      </c>
      <c r="L292" s="369">
        <v>5114</v>
      </c>
      <c r="M292" s="373">
        <f>MIN(K292/L292,1)</f>
        <v>9.7184200234649978E-2</v>
      </c>
      <c r="N292" s="503" t="s">
        <v>5005</v>
      </c>
      <c r="O292" s="1843"/>
      <c r="P292" s="1843"/>
    </row>
    <row r="293" spans="2:16" ht="20.25" customHeight="1">
      <c r="B293" s="380" t="s">
        <v>410</v>
      </c>
      <c r="C293" s="1839" t="s">
        <v>702</v>
      </c>
      <c r="D293" s="1839"/>
      <c r="E293" s="1839"/>
      <c r="F293" s="1839"/>
      <c r="G293" s="1839"/>
      <c r="H293" s="369">
        <v>0</v>
      </c>
      <c r="I293" s="370">
        <v>12</v>
      </c>
      <c r="J293" s="371">
        <f t="shared" si="0"/>
        <v>0</v>
      </c>
      <c r="K293" s="369">
        <v>24</v>
      </c>
      <c r="L293" s="369">
        <v>104</v>
      </c>
      <c r="M293" s="373">
        <f>MIN(K293/L293,1)</f>
        <v>0.23076923076923078</v>
      </c>
      <c r="N293" s="384"/>
      <c r="O293" s="1843"/>
      <c r="P293" s="1843"/>
    </row>
    <row r="294" spans="2:16" ht="20.25" customHeight="1">
      <c r="B294" s="380" t="s">
        <v>413</v>
      </c>
      <c r="C294" s="1839" t="s">
        <v>117</v>
      </c>
      <c r="D294" s="1839"/>
      <c r="E294" s="1839"/>
      <c r="F294" s="1839"/>
      <c r="G294" s="1839"/>
      <c r="H294" s="369">
        <v>0</v>
      </c>
      <c r="I294" s="370">
        <v>12</v>
      </c>
      <c r="J294" s="371">
        <f t="shared" si="0"/>
        <v>0</v>
      </c>
      <c r="K294" s="369">
        <v>1638</v>
      </c>
      <c r="L294" s="369">
        <v>13007</v>
      </c>
      <c r="M294" s="373">
        <f t="shared" ref="M294:M299" si="1">MIN(K294/L294,1)</f>
        <v>0.12593219035903744</v>
      </c>
      <c r="N294" s="384"/>
      <c r="O294" s="1843"/>
      <c r="P294" s="1843"/>
    </row>
    <row r="295" spans="2:16" ht="20.25" customHeight="1">
      <c r="B295" s="380" t="s">
        <v>416</v>
      </c>
      <c r="C295" s="1839" t="s">
        <v>118</v>
      </c>
      <c r="D295" s="1839"/>
      <c r="E295" s="1839"/>
      <c r="F295" s="1839"/>
      <c r="G295" s="1839"/>
      <c r="H295" s="369">
        <v>0</v>
      </c>
      <c r="I295" s="370">
        <v>12</v>
      </c>
      <c r="J295" s="371">
        <f t="shared" si="0"/>
        <v>0</v>
      </c>
      <c r="K295" s="369">
        <v>779</v>
      </c>
      <c r="L295" s="369">
        <v>8021</v>
      </c>
      <c r="M295" s="373">
        <f t="shared" si="1"/>
        <v>9.712005984291236E-2</v>
      </c>
      <c r="N295" s="384"/>
      <c r="O295" s="1843"/>
      <c r="P295" s="1843"/>
    </row>
    <row r="296" spans="2:16" ht="18" customHeight="1">
      <c r="B296" s="380" t="s">
        <v>418</v>
      </c>
      <c r="C296" s="1839" t="s">
        <v>703</v>
      </c>
      <c r="D296" s="1839"/>
      <c r="E296" s="1839"/>
      <c r="F296" s="1839"/>
      <c r="G296" s="1839"/>
      <c r="H296" s="1839"/>
      <c r="I296" s="1839"/>
      <c r="J296" s="1839"/>
      <c r="K296" s="1839"/>
      <c r="L296" s="1839"/>
      <c r="M296" s="1839"/>
      <c r="N296" s="1840"/>
      <c r="O296" s="1843"/>
      <c r="P296" s="1843"/>
    </row>
    <row r="297" spans="2:16" ht="20.25" customHeight="1">
      <c r="B297" s="334" t="s">
        <v>418</v>
      </c>
      <c r="C297" s="1851" t="s">
        <v>704</v>
      </c>
      <c r="D297" s="1851"/>
      <c r="E297" s="1851"/>
      <c r="F297" s="1851"/>
      <c r="G297" s="1852"/>
      <c r="H297" s="376" t="s">
        <v>92</v>
      </c>
      <c r="I297" s="376" t="s">
        <v>92</v>
      </c>
      <c r="J297" s="453" t="s">
        <v>92</v>
      </c>
      <c r="K297" s="376" t="s">
        <v>92</v>
      </c>
      <c r="L297" s="376" t="s">
        <v>92</v>
      </c>
      <c r="M297" s="453" t="s">
        <v>92</v>
      </c>
      <c r="N297" s="456"/>
      <c r="O297" s="1843"/>
      <c r="P297" s="1843"/>
    </row>
    <row r="298" spans="2:16" ht="20.25" customHeight="1">
      <c r="B298" s="334" t="s">
        <v>508</v>
      </c>
      <c r="C298" s="1851" t="s">
        <v>705</v>
      </c>
      <c r="D298" s="1851"/>
      <c r="E298" s="1851"/>
      <c r="F298" s="1851"/>
      <c r="G298" s="1852"/>
      <c r="H298" s="376" t="s">
        <v>92</v>
      </c>
      <c r="I298" s="376" t="s">
        <v>92</v>
      </c>
      <c r="J298" s="453" t="s">
        <v>92</v>
      </c>
      <c r="K298" s="376" t="s">
        <v>92</v>
      </c>
      <c r="L298" s="376" t="s">
        <v>92</v>
      </c>
      <c r="M298" s="453" t="s">
        <v>92</v>
      </c>
      <c r="N298" s="381"/>
      <c r="O298" s="1843"/>
      <c r="P298" s="1843"/>
    </row>
    <row r="299" spans="2:16" ht="18" customHeight="1">
      <c r="B299" s="380" t="s">
        <v>544</v>
      </c>
      <c r="C299" s="1839" t="s">
        <v>587</v>
      </c>
      <c r="D299" s="1839"/>
      <c r="E299" s="1839"/>
      <c r="F299" s="1839"/>
      <c r="G299" s="1839"/>
      <c r="H299" s="376" t="s">
        <v>92</v>
      </c>
      <c r="I299" s="376" t="s">
        <v>92</v>
      </c>
      <c r="J299" s="453" t="s">
        <v>92</v>
      </c>
      <c r="K299" s="369">
        <v>236</v>
      </c>
      <c r="L299" s="369">
        <v>3178</v>
      </c>
      <c r="M299" s="373">
        <f t="shared" si="1"/>
        <v>7.426054122089365E-2</v>
      </c>
      <c r="N299" s="384"/>
      <c r="O299" s="1843"/>
      <c r="P299" s="1843"/>
    </row>
    <row r="300" spans="2:16" ht="43.5" customHeight="1">
      <c r="B300" s="205" t="s">
        <v>546</v>
      </c>
      <c r="C300" s="1414" t="s">
        <v>706</v>
      </c>
      <c r="D300" s="1414"/>
      <c r="E300" s="1414"/>
      <c r="F300" s="1414"/>
      <c r="G300" s="1415"/>
      <c r="H300" s="386">
        <f>SUMIF(H281:H282,"&lt;&gt;")+ SUMIF(H284,"&lt;&gt;")+SUMIF(H286:H288,"&lt;&gt;")+SUMIF(H290:H295,"&lt;&gt;")+SUMIF(H297:H299,"&lt;&gt;")</f>
        <v>5</v>
      </c>
      <c r="I300" s="386">
        <f>SUMIF(I281:I282,"&lt;&gt;")+ SUMIF(I284,"&lt;&gt;")+SUMIF(I286:I288,"&lt;&gt;")+SUMIF(I290:I295,"&lt;&gt;")+SUMIF(I297:I299,"&lt;&gt;")</f>
        <v>132</v>
      </c>
      <c r="J300" s="477">
        <f t="shared" ref="J300" si="2">MIN(H300/I300,1)</f>
        <v>3.787878787878788E-2</v>
      </c>
      <c r="K300" s="386">
        <f>SUMIF(K281:K282,"&lt;&gt;")+ SUMIF(K284,"&lt;&gt;")+SUMIF(K286:K288,"&lt;&gt;")+SUMIF(K290:K295,"&lt;&gt;")+SUMIF(K297:K299,"&lt;&gt;")</f>
        <v>18920</v>
      </c>
      <c r="L300" s="386">
        <f>SUMIF(L281:L282,"&lt;&gt;")+ SUMIF(L284,"&lt;&gt;")+SUMIF(L286:L288,"&lt;&gt;")+SUMIF(L290:L295,"&lt;&gt;")+SUMIF(L297:L299,"&lt;&gt;")</f>
        <v>94065</v>
      </c>
      <c r="M300" s="478">
        <f>MIN(K300/L300,1)</f>
        <v>0.20113751129538085</v>
      </c>
      <c r="N300" s="384"/>
      <c r="O300" s="1843"/>
      <c r="P300" s="1843"/>
    </row>
    <row r="301" spans="2:16" ht="76.5" customHeight="1">
      <c r="B301" s="198" t="s">
        <v>707</v>
      </c>
      <c r="C301" s="1414" t="s">
        <v>708</v>
      </c>
      <c r="D301" s="1414"/>
      <c r="E301" s="1414"/>
      <c r="F301" s="1414"/>
      <c r="G301" s="1415"/>
      <c r="H301" s="2142" t="s">
        <v>5006</v>
      </c>
      <c r="I301" s="2142"/>
      <c r="J301" s="2142"/>
      <c r="K301" s="2142"/>
      <c r="L301" s="2142"/>
      <c r="M301" s="2142"/>
      <c r="N301" s="2142"/>
      <c r="O301" s="375"/>
      <c r="P301" s="375"/>
    </row>
    <row r="302" spans="2:16" ht="76.5" customHeight="1">
      <c r="B302" s="358" t="s">
        <v>709</v>
      </c>
      <c r="C302" s="1771" t="s">
        <v>710</v>
      </c>
      <c r="D302" s="1771"/>
      <c r="E302" s="1771"/>
      <c r="F302" s="1771"/>
      <c r="G302" s="1849"/>
      <c r="H302" s="2143"/>
      <c r="I302" s="2142"/>
      <c r="J302" s="2142"/>
      <c r="K302" s="2142"/>
      <c r="L302" s="2142"/>
      <c r="M302" s="2142"/>
      <c r="N302" s="2142"/>
      <c r="O302" s="387"/>
      <c r="P302" s="393"/>
    </row>
    <row r="303" spans="2:16" ht="24" customHeight="1">
      <c r="B303" s="1416" t="s">
        <v>711</v>
      </c>
      <c r="C303" s="1417"/>
      <c r="D303" s="1417"/>
      <c r="E303" s="1417"/>
      <c r="F303" s="1417"/>
      <c r="G303" s="1417"/>
      <c r="H303" s="1417"/>
      <c r="I303" s="1417"/>
      <c r="J303" s="1417"/>
      <c r="K303" s="1417"/>
      <c r="L303" s="1417"/>
      <c r="M303" s="1417"/>
      <c r="N303" s="1417"/>
      <c r="O303" s="1417"/>
      <c r="P303" s="1418"/>
    </row>
    <row r="304" spans="2:16" ht="39" customHeight="1">
      <c r="B304" s="298" t="s">
        <v>712</v>
      </c>
      <c r="C304" s="1414" t="s">
        <v>713</v>
      </c>
      <c r="D304" s="1414"/>
      <c r="E304" s="1414"/>
      <c r="F304" s="1414"/>
      <c r="G304" s="1415"/>
      <c r="H304" s="1574" t="s">
        <v>53</v>
      </c>
      <c r="I304" s="1685"/>
      <c r="J304" s="1575"/>
      <c r="K304" s="394" t="s">
        <v>446</v>
      </c>
      <c r="L304" s="1853"/>
      <c r="M304" s="1854"/>
      <c r="N304" s="1855"/>
      <c r="O304" s="395" t="s">
        <v>1279</v>
      </c>
      <c r="P304" s="328"/>
    </row>
    <row r="305" spans="2:16" ht="34.5" customHeight="1">
      <c r="B305" s="227" t="s">
        <v>714</v>
      </c>
      <c r="C305" s="1414" t="s">
        <v>715</v>
      </c>
      <c r="D305" s="1414"/>
      <c r="E305" s="1414"/>
      <c r="F305" s="1414"/>
      <c r="G305" s="1415"/>
      <c r="H305" s="1574" t="s">
        <v>53</v>
      </c>
      <c r="I305" s="1685"/>
      <c r="J305" s="1575"/>
      <c r="K305" s="1756" t="s">
        <v>446</v>
      </c>
      <c r="L305" s="1856"/>
      <c r="M305" s="1857"/>
      <c r="N305" s="1858"/>
      <c r="O305" s="1708" t="s">
        <v>1279</v>
      </c>
      <c r="P305" s="1709"/>
    </row>
    <row r="306" spans="2:16" ht="37.5" customHeight="1">
      <c r="B306" s="195" t="s">
        <v>394</v>
      </c>
      <c r="C306" s="1450" t="s">
        <v>716</v>
      </c>
      <c r="D306" s="1450"/>
      <c r="E306" s="1450"/>
      <c r="F306" s="1450"/>
      <c r="G306" s="1451"/>
      <c r="H306" s="1574" t="s">
        <v>54</v>
      </c>
      <c r="I306" s="1685"/>
      <c r="J306" s="1575"/>
      <c r="K306" s="1757"/>
      <c r="L306" s="1859"/>
      <c r="M306" s="1860"/>
      <c r="N306" s="1608"/>
      <c r="O306" s="1708"/>
      <c r="P306" s="1708"/>
    </row>
    <row r="307" spans="2:16" ht="37.5" customHeight="1">
      <c r="B307" s="198" t="s">
        <v>401</v>
      </c>
      <c r="C307" s="1414" t="s">
        <v>717</v>
      </c>
      <c r="D307" s="1414"/>
      <c r="E307" s="1414"/>
      <c r="F307" s="1414"/>
      <c r="G307" s="1415"/>
      <c r="H307" s="1563" t="s">
        <v>57</v>
      </c>
      <c r="I307" s="1655"/>
      <c r="J307" s="1564"/>
      <c r="K307" s="1758"/>
      <c r="L307" s="1861"/>
      <c r="M307" s="1862"/>
      <c r="N307" s="1863"/>
      <c r="O307" s="1708"/>
      <c r="P307" s="1708"/>
    </row>
    <row r="308" spans="2:16" ht="33.75" customHeight="1">
      <c r="B308" s="233" t="s">
        <v>718</v>
      </c>
      <c r="C308" s="1414" t="s">
        <v>719</v>
      </c>
      <c r="D308" s="1414"/>
      <c r="E308" s="1414"/>
      <c r="F308" s="1414"/>
      <c r="G308" s="1415"/>
      <c r="H308" s="1574" t="s">
        <v>316</v>
      </c>
      <c r="I308" s="1685"/>
      <c r="J308" s="1575"/>
      <c r="K308" s="319" t="s">
        <v>446</v>
      </c>
      <c r="L308" s="1856"/>
      <c r="M308" s="1857"/>
      <c r="N308" s="1858"/>
      <c r="O308" s="1708"/>
      <c r="P308" s="1708"/>
    </row>
    <row r="309" spans="2:16" ht="33" customHeight="1">
      <c r="B309" s="227" t="s">
        <v>720</v>
      </c>
      <c r="C309" s="1414" t="s">
        <v>721</v>
      </c>
      <c r="D309" s="1414"/>
      <c r="E309" s="1414"/>
      <c r="F309" s="1414"/>
      <c r="G309" s="1415"/>
      <c r="H309" s="1574" t="s">
        <v>53</v>
      </c>
      <c r="I309" s="1685"/>
      <c r="J309" s="1575"/>
      <c r="K309" s="319" t="s">
        <v>446</v>
      </c>
      <c r="L309" s="1864"/>
      <c r="M309" s="1865"/>
      <c r="N309" s="1866"/>
      <c r="O309" s="1708"/>
      <c r="P309" s="1755"/>
    </row>
    <row r="310" spans="2:16" ht="39" customHeight="1">
      <c r="B310" s="253" t="s">
        <v>722</v>
      </c>
      <c r="C310" s="1450" t="s">
        <v>723</v>
      </c>
      <c r="D310" s="1450"/>
      <c r="E310" s="1450"/>
      <c r="F310" s="1450"/>
      <c r="G310" s="1451"/>
      <c r="H310" s="1867" t="s">
        <v>53</v>
      </c>
      <c r="I310" s="1868"/>
      <c r="J310" s="1869"/>
      <c r="K310" s="1756" t="s">
        <v>446</v>
      </c>
      <c r="L310" s="1871" t="s">
        <v>5007</v>
      </c>
      <c r="M310" s="1872"/>
      <c r="N310" s="1873"/>
      <c r="O310" s="1709" t="s">
        <v>1279</v>
      </c>
      <c r="P310" s="1709"/>
    </row>
    <row r="311" spans="2:16" ht="46.5" customHeight="1">
      <c r="B311" s="191" t="s">
        <v>724</v>
      </c>
      <c r="C311" s="1450" t="s">
        <v>725</v>
      </c>
      <c r="D311" s="1450"/>
      <c r="E311" s="1450"/>
      <c r="F311" s="1450"/>
      <c r="G311" s="1451"/>
      <c r="H311" s="1828" t="s">
        <v>1358</v>
      </c>
      <c r="I311" s="1828"/>
      <c r="J311" s="1828"/>
      <c r="K311" s="1757"/>
      <c r="L311" s="1874"/>
      <c r="M311" s="1875"/>
      <c r="N311" s="1876"/>
      <c r="O311" s="1708"/>
      <c r="P311" s="1708"/>
    </row>
    <row r="312" spans="2:16" ht="34.5" customHeight="1">
      <c r="B312" s="214" t="s">
        <v>726</v>
      </c>
      <c r="C312" s="1414" t="s">
        <v>727</v>
      </c>
      <c r="D312" s="1414"/>
      <c r="E312" s="1414"/>
      <c r="F312" s="1414"/>
      <c r="G312" s="1415"/>
      <c r="H312" s="1574" t="s">
        <v>318</v>
      </c>
      <c r="I312" s="1685"/>
      <c r="J312" s="1575"/>
      <c r="K312" s="1757"/>
      <c r="L312" s="1874"/>
      <c r="M312" s="1875"/>
      <c r="N312" s="1876"/>
      <c r="O312" s="1708"/>
      <c r="P312" s="1708"/>
    </row>
    <row r="313" spans="2:16" ht="33.75" customHeight="1">
      <c r="B313" s="358" t="s">
        <v>394</v>
      </c>
      <c r="C313" s="1414" t="s">
        <v>728</v>
      </c>
      <c r="D313" s="1414"/>
      <c r="E313" s="1414"/>
      <c r="F313" s="1414"/>
      <c r="G313" s="1415"/>
      <c r="H313" s="1574" t="s">
        <v>318</v>
      </c>
      <c r="I313" s="1685"/>
      <c r="J313" s="1575"/>
      <c r="K313" s="1757"/>
      <c r="L313" s="1874"/>
      <c r="M313" s="1875"/>
      <c r="N313" s="1876"/>
      <c r="O313" s="1708"/>
      <c r="P313" s="1708"/>
    </row>
    <row r="314" spans="2:16" ht="43.5" customHeight="1">
      <c r="B314" s="298" t="s">
        <v>729</v>
      </c>
      <c r="C314" s="1414" t="s">
        <v>730</v>
      </c>
      <c r="D314" s="1414"/>
      <c r="E314" s="1414"/>
      <c r="F314" s="1414"/>
      <c r="G314" s="1415"/>
      <c r="H314" s="1563" t="s">
        <v>53</v>
      </c>
      <c r="I314" s="1655"/>
      <c r="J314" s="1564"/>
      <c r="K314" s="1757"/>
      <c r="L314" s="1874"/>
      <c r="M314" s="1875"/>
      <c r="N314" s="1876"/>
      <c r="O314" s="1443" t="s">
        <v>1279</v>
      </c>
      <c r="P314" s="1443"/>
    </row>
    <row r="315" spans="2:16" ht="32.25" customHeight="1">
      <c r="B315" s="266" t="s">
        <v>394</v>
      </c>
      <c r="C315" s="1445" t="s">
        <v>731</v>
      </c>
      <c r="D315" s="1445"/>
      <c r="E315" s="1445"/>
      <c r="F315" s="1445"/>
      <c r="G315" s="1817"/>
      <c r="H315" s="1880" t="s">
        <v>316</v>
      </c>
      <c r="I315" s="1880"/>
      <c r="J315" s="1881"/>
      <c r="K315" s="1870"/>
      <c r="L315" s="1877"/>
      <c r="M315" s="1878"/>
      <c r="N315" s="1879"/>
      <c r="O315" s="1444"/>
      <c r="P315" s="1444"/>
    </row>
    <row r="316" spans="2:16" ht="21.75" customHeight="1">
      <c r="B316" s="1416" t="s">
        <v>732</v>
      </c>
      <c r="C316" s="1417"/>
      <c r="D316" s="1417"/>
      <c r="E316" s="1417"/>
      <c r="F316" s="1417"/>
      <c r="G316" s="1417"/>
      <c r="H316" s="1417"/>
      <c r="I316" s="1417"/>
      <c r="J316" s="1417"/>
      <c r="K316" s="1882"/>
      <c r="L316" s="1417"/>
      <c r="M316" s="1417"/>
      <c r="N316" s="1417"/>
      <c r="O316" s="1417"/>
      <c r="P316" s="1418"/>
    </row>
    <row r="317" spans="2:16" ht="28.5" customHeight="1">
      <c r="B317" s="214" t="s">
        <v>733</v>
      </c>
      <c r="C317" s="1450" t="s">
        <v>734</v>
      </c>
      <c r="D317" s="1450"/>
      <c r="E317" s="1450"/>
      <c r="F317" s="1450"/>
      <c r="G317" s="1450"/>
      <c r="H317" s="1883" t="s">
        <v>316</v>
      </c>
      <c r="I317" s="1884"/>
      <c r="J317" s="1884"/>
      <c r="K317" s="1885" t="s">
        <v>446</v>
      </c>
      <c r="L317" s="1886" t="s">
        <v>5008</v>
      </c>
      <c r="M317" s="1887"/>
      <c r="N317" s="1888"/>
      <c r="O317" s="1759" t="s">
        <v>1905</v>
      </c>
      <c r="P317" s="1759"/>
    </row>
    <row r="318" spans="2:16" ht="30.75" customHeight="1">
      <c r="B318" s="195" t="s">
        <v>394</v>
      </c>
      <c r="C318" s="1450" t="s">
        <v>735</v>
      </c>
      <c r="D318" s="1450"/>
      <c r="E318" s="1450"/>
      <c r="F318" s="1450"/>
      <c r="G318" s="1450"/>
      <c r="H318" s="1574" t="s">
        <v>316</v>
      </c>
      <c r="I318" s="1685"/>
      <c r="J318" s="1575"/>
      <c r="K318" s="1757"/>
      <c r="L318" s="1568"/>
      <c r="M318" s="1569"/>
      <c r="N318" s="1570"/>
      <c r="O318" s="1708"/>
      <c r="P318" s="1708"/>
    </row>
    <row r="319" spans="2:16" ht="39" customHeight="1">
      <c r="B319" s="195" t="s">
        <v>401</v>
      </c>
      <c r="C319" s="1414" t="s">
        <v>736</v>
      </c>
      <c r="D319" s="1414"/>
      <c r="E319" s="1414"/>
      <c r="F319" s="1414"/>
      <c r="G319" s="1415"/>
      <c r="H319" s="1574" t="s">
        <v>316</v>
      </c>
      <c r="I319" s="1685"/>
      <c r="J319" s="1575"/>
      <c r="K319" s="1757"/>
      <c r="L319" s="1568"/>
      <c r="M319" s="1569"/>
      <c r="N319" s="1570"/>
      <c r="O319" s="1708"/>
      <c r="P319" s="1708"/>
    </row>
    <row r="320" spans="2:16" ht="35.25" customHeight="1">
      <c r="B320" s="214" t="s">
        <v>737</v>
      </c>
      <c r="C320" s="1464" t="s">
        <v>738</v>
      </c>
      <c r="D320" s="1464"/>
      <c r="E320" s="1464"/>
      <c r="F320" s="1464"/>
      <c r="G320" s="1465"/>
      <c r="H320" s="1574" t="s">
        <v>53</v>
      </c>
      <c r="I320" s="1685"/>
      <c r="J320" s="1575"/>
      <c r="K320" s="1757"/>
      <c r="L320" s="1571"/>
      <c r="M320" s="1572"/>
      <c r="N320" s="1573"/>
      <c r="O320" s="1708"/>
      <c r="P320" s="1708"/>
    </row>
    <row r="321" spans="1:16" ht="39" customHeight="1">
      <c r="B321" s="195" t="s">
        <v>394</v>
      </c>
      <c r="C321" s="1414" t="s">
        <v>739</v>
      </c>
      <c r="D321" s="1414"/>
      <c r="E321" s="1414"/>
      <c r="F321" s="1414"/>
      <c r="G321" s="1415"/>
      <c r="H321" s="1574" t="s">
        <v>5009</v>
      </c>
      <c r="I321" s="1685"/>
      <c r="J321" s="1575"/>
      <c r="K321" s="1756" t="s">
        <v>446</v>
      </c>
      <c r="L321" s="1576"/>
      <c r="M321" s="1577"/>
      <c r="N321" s="1690"/>
      <c r="O321" s="1708"/>
      <c r="P321" s="1708"/>
    </row>
    <row r="322" spans="1:16" ht="31.5" customHeight="1">
      <c r="B322" s="205" t="s">
        <v>401</v>
      </c>
      <c r="C322" s="1484" t="s">
        <v>740</v>
      </c>
      <c r="D322" s="1484"/>
      <c r="E322" s="1484"/>
      <c r="F322" s="1484"/>
      <c r="G322" s="1485"/>
      <c r="H322" s="1563" t="s">
        <v>57</v>
      </c>
      <c r="I322" s="1655"/>
      <c r="J322" s="1564"/>
      <c r="K322" s="1757"/>
      <c r="L322" s="1691"/>
      <c r="M322" s="1692"/>
      <c r="N322" s="1693"/>
      <c r="O322" s="1755"/>
      <c r="P322" s="1755"/>
    </row>
    <row r="323" spans="1:16" ht="54" customHeight="1">
      <c r="B323" s="1889" t="s">
        <v>741</v>
      </c>
      <c r="C323" s="1890"/>
      <c r="D323" s="1890"/>
      <c r="E323" s="1890"/>
      <c r="F323" s="1890"/>
      <c r="G323" s="1890"/>
      <c r="H323" s="1890"/>
      <c r="I323" s="1890"/>
      <c r="J323" s="1890"/>
      <c r="K323" s="1890"/>
      <c r="L323" s="1890"/>
      <c r="M323" s="1890"/>
      <c r="N323" s="1891"/>
      <c r="O323" s="375"/>
      <c r="P323" s="375"/>
    </row>
    <row r="324" spans="1:16" ht="114.75" customHeight="1">
      <c r="B324" s="233" t="s">
        <v>742</v>
      </c>
      <c r="C324" s="1450" t="s">
        <v>743</v>
      </c>
      <c r="D324" s="1450"/>
      <c r="E324" s="1450"/>
      <c r="F324" s="1450"/>
      <c r="G324" s="1450"/>
      <c r="H324" s="1450"/>
      <c r="I324" s="1450"/>
      <c r="J324" s="1450"/>
      <c r="K324" s="1450"/>
      <c r="L324" s="1450"/>
      <c r="M324" s="1450"/>
      <c r="N324" s="1892"/>
      <c r="O324" s="1709" t="s">
        <v>1279</v>
      </c>
      <c r="P324" s="1709"/>
    </row>
    <row r="325" spans="1:16" ht="40.5" customHeight="1">
      <c r="A325" s="281"/>
      <c r="B325" s="397" t="s">
        <v>394</v>
      </c>
      <c r="C325" s="1484" t="s">
        <v>744</v>
      </c>
      <c r="D325" s="1484"/>
      <c r="E325" s="1484"/>
      <c r="F325" s="1484"/>
      <c r="G325" s="1484"/>
      <c r="H325" s="1484"/>
      <c r="I325" s="1484"/>
      <c r="J325" s="1484"/>
      <c r="K325" s="1484"/>
      <c r="L325" s="1900" t="s">
        <v>446</v>
      </c>
      <c r="M325" s="1565"/>
      <c r="N325" s="1567"/>
      <c r="O325" s="1708"/>
      <c r="P325" s="1708"/>
    </row>
    <row r="326" spans="1:16" ht="26.45" customHeight="1">
      <c r="A326" s="281"/>
      <c r="B326" s="397"/>
      <c r="C326" s="294" t="s">
        <v>418</v>
      </c>
      <c r="D326" s="1414" t="s">
        <v>745</v>
      </c>
      <c r="E326" s="1414"/>
      <c r="F326" s="1414"/>
      <c r="G326" s="1414"/>
      <c r="H326" s="1414"/>
      <c r="I326" s="1415"/>
      <c r="J326" s="1574" t="s">
        <v>343</v>
      </c>
      <c r="K326" s="1575"/>
      <c r="L326" s="1901"/>
      <c r="M326" s="1568"/>
      <c r="N326" s="1570"/>
      <c r="O326" s="1708"/>
      <c r="P326" s="1708"/>
    </row>
    <row r="327" spans="1:16" ht="19.5" customHeight="1">
      <c r="A327" s="281"/>
      <c r="B327" s="397"/>
      <c r="C327" s="397" t="s">
        <v>508</v>
      </c>
      <c r="D327" s="1414" t="s">
        <v>746</v>
      </c>
      <c r="E327" s="1414"/>
      <c r="F327" s="1414"/>
      <c r="G327" s="1414"/>
      <c r="H327" s="1484"/>
      <c r="I327" s="1485"/>
      <c r="J327" s="1883" t="s">
        <v>58</v>
      </c>
      <c r="K327" s="1903"/>
      <c r="L327" s="1901"/>
      <c r="M327" s="1568"/>
      <c r="N327" s="1570"/>
      <c r="O327" s="1708"/>
      <c r="P327" s="1708"/>
    </row>
    <row r="328" spans="1:16" ht="19.5" customHeight="1">
      <c r="A328" s="281"/>
      <c r="B328" s="397"/>
      <c r="C328" s="397" t="s">
        <v>510</v>
      </c>
      <c r="D328" s="1414" t="s">
        <v>747</v>
      </c>
      <c r="E328" s="1414"/>
      <c r="F328" s="1414"/>
      <c r="G328" s="1414"/>
      <c r="H328" s="1904" t="s">
        <v>748</v>
      </c>
      <c r="I328" s="1894"/>
      <c r="J328" s="1893" t="s">
        <v>5010</v>
      </c>
      <c r="K328" s="1894"/>
      <c r="L328" s="1901"/>
      <c r="M328" s="1568"/>
      <c r="N328" s="1570"/>
      <c r="O328" s="1708"/>
      <c r="P328" s="1708"/>
    </row>
    <row r="329" spans="1:16" ht="25.5" customHeight="1">
      <c r="A329" s="281"/>
      <c r="B329" s="397"/>
      <c r="C329" s="397"/>
      <c r="D329" s="1895" t="s">
        <v>750</v>
      </c>
      <c r="E329" s="1895"/>
      <c r="F329" s="1895"/>
      <c r="G329" s="1896"/>
      <c r="H329" s="1560" t="s">
        <v>5011</v>
      </c>
      <c r="I329" s="1561"/>
      <c r="J329" s="1560"/>
      <c r="K329" s="1561"/>
      <c r="L329" s="1901"/>
      <c r="M329" s="1568"/>
      <c r="N329" s="1570"/>
      <c r="O329" s="1708"/>
      <c r="P329" s="1708"/>
    </row>
    <row r="330" spans="1:16" ht="19.5" customHeight="1">
      <c r="A330" s="281"/>
      <c r="B330" s="397"/>
      <c r="C330" s="397" t="s">
        <v>512</v>
      </c>
      <c r="D330" s="1414" t="s">
        <v>751</v>
      </c>
      <c r="E330" s="1414"/>
      <c r="F330" s="1414"/>
      <c r="G330" s="1414"/>
      <c r="H330" s="1414"/>
      <c r="I330" s="1414"/>
      <c r="J330" s="1574" t="s">
        <v>58</v>
      </c>
      <c r="K330" s="1575"/>
      <c r="L330" s="1901"/>
      <c r="M330" s="1568"/>
      <c r="N330" s="1570"/>
      <c r="O330" s="1708"/>
      <c r="P330" s="1708"/>
    </row>
    <row r="331" spans="1:16" ht="34.5" customHeight="1">
      <c r="A331" s="281"/>
      <c r="B331" s="397" t="s">
        <v>401</v>
      </c>
      <c r="C331" s="1484" t="s">
        <v>752</v>
      </c>
      <c r="D331" s="1484"/>
      <c r="E331" s="1484"/>
      <c r="F331" s="1484"/>
      <c r="G331" s="1484"/>
      <c r="H331" s="1484"/>
      <c r="I331" s="1484"/>
      <c r="J331" s="1484"/>
      <c r="K331" s="1485"/>
      <c r="L331" s="1901"/>
      <c r="M331" s="1568"/>
      <c r="N331" s="1570"/>
      <c r="O331" s="1708"/>
      <c r="P331" s="1708"/>
    </row>
    <row r="332" spans="1:16" ht="19.5" customHeight="1">
      <c r="A332" s="281"/>
      <c r="B332" s="397"/>
      <c r="C332" s="397" t="s">
        <v>418</v>
      </c>
      <c r="D332" s="1414" t="s">
        <v>745</v>
      </c>
      <c r="E332" s="1414"/>
      <c r="F332" s="1414"/>
      <c r="G332" s="1414"/>
      <c r="H332" s="1414"/>
      <c r="I332" s="1415"/>
      <c r="J332" s="1574" t="s">
        <v>343</v>
      </c>
      <c r="K332" s="1575"/>
      <c r="L332" s="1901"/>
      <c r="M332" s="1568"/>
      <c r="N332" s="1570"/>
      <c r="O332" s="1708"/>
      <c r="P332" s="1708"/>
    </row>
    <row r="333" spans="1:16" ht="19.5" customHeight="1">
      <c r="A333" s="281"/>
      <c r="B333" s="397"/>
      <c r="C333" s="397" t="s">
        <v>508</v>
      </c>
      <c r="D333" s="1414" t="s">
        <v>753</v>
      </c>
      <c r="E333" s="1414"/>
      <c r="F333" s="1414"/>
      <c r="G333" s="1414"/>
      <c r="H333" s="1414"/>
      <c r="I333" s="1415"/>
      <c r="J333" s="1883" t="s">
        <v>58</v>
      </c>
      <c r="K333" s="1903"/>
      <c r="L333" s="1901"/>
      <c r="M333" s="1568"/>
      <c r="N333" s="1570"/>
      <c r="O333" s="1708"/>
      <c r="P333" s="1708"/>
    </row>
    <row r="334" spans="1:16" ht="19.5" customHeight="1">
      <c r="A334" s="281"/>
      <c r="B334" s="397"/>
      <c r="C334" s="397" t="s">
        <v>510</v>
      </c>
      <c r="D334" s="1484" t="s">
        <v>747</v>
      </c>
      <c r="E334" s="1484"/>
      <c r="F334" s="1484"/>
      <c r="G334" s="1484"/>
      <c r="H334" s="1904" t="s">
        <v>748</v>
      </c>
      <c r="I334" s="1894"/>
      <c r="J334" s="1893" t="s">
        <v>749</v>
      </c>
      <c r="K334" s="1894"/>
      <c r="L334" s="1901"/>
      <c r="M334" s="1568"/>
      <c r="N334" s="1570"/>
      <c r="O334" s="1708"/>
      <c r="P334" s="1708"/>
    </row>
    <row r="335" spans="1:16" ht="19.5" customHeight="1">
      <c r="A335" s="281"/>
      <c r="B335" s="397"/>
      <c r="C335" s="397"/>
      <c r="D335" s="225"/>
      <c r="E335" s="225"/>
      <c r="F335" s="225"/>
      <c r="G335" s="225"/>
      <c r="H335" s="1560" t="s">
        <v>5012</v>
      </c>
      <c r="I335" s="1561"/>
      <c r="J335" s="1560"/>
      <c r="K335" s="1561"/>
      <c r="L335" s="1901"/>
      <c r="M335" s="1568"/>
      <c r="N335" s="1570"/>
      <c r="O335" s="1708"/>
      <c r="P335" s="1708"/>
    </row>
    <row r="336" spans="1:16" ht="19.5" customHeight="1">
      <c r="A336" s="281"/>
      <c r="B336" s="397"/>
      <c r="C336" s="397" t="s">
        <v>512</v>
      </c>
      <c r="D336" s="1414" t="s">
        <v>754</v>
      </c>
      <c r="E336" s="1414"/>
      <c r="F336" s="1414"/>
      <c r="G336" s="1414"/>
      <c r="H336" s="1414"/>
      <c r="I336" s="1414"/>
      <c r="J336" s="1574" t="s">
        <v>58</v>
      </c>
      <c r="K336" s="1575"/>
      <c r="L336" s="1901"/>
      <c r="M336" s="1568"/>
      <c r="N336" s="1570"/>
      <c r="O336" s="1708"/>
      <c r="P336" s="1708"/>
    </row>
    <row r="337" spans="1:16" ht="39.75" customHeight="1">
      <c r="A337" s="281"/>
      <c r="B337" s="397" t="s">
        <v>403</v>
      </c>
      <c r="C337" s="1414" t="s">
        <v>755</v>
      </c>
      <c r="D337" s="1414"/>
      <c r="E337" s="1414"/>
      <c r="F337" s="1414"/>
      <c r="G337" s="1414"/>
      <c r="H337" s="1414"/>
      <c r="I337" s="1414"/>
      <c r="J337" s="1414"/>
      <c r="K337" s="1415"/>
      <c r="L337" s="1901"/>
      <c r="M337" s="1568"/>
      <c r="N337" s="1570"/>
      <c r="O337" s="1708"/>
      <c r="P337" s="1708"/>
    </row>
    <row r="338" spans="1:16" ht="19.5" customHeight="1">
      <c r="A338" s="281"/>
      <c r="B338" s="205"/>
      <c r="C338" s="397" t="s">
        <v>418</v>
      </c>
      <c r="D338" s="1414" t="s">
        <v>745</v>
      </c>
      <c r="E338" s="1414"/>
      <c r="F338" s="1414"/>
      <c r="G338" s="1414"/>
      <c r="H338" s="1414"/>
      <c r="I338" s="1415"/>
      <c r="J338" s="1574" t="s">
        <v>343</v>
      </c>
      <c r="K338" s="1575"/>
      <c r="L338" s="1901"/>
      <c r="M338" s="1568"/>
      <c r="N338" s="1570"/>
      <c r="O338" s="1708"/>
      <c r="P338" s="1708"/>
    </row>
    <row r="339" spans="1:16" ht="19.5" customHeight="1">
      <c r="A339" s="281"/>
      <c r="B339" s="205"/>
      <c r="C339" s="397" t="s">
        <v>508</v>
      </c>
      <c r="D339" s="1414" t="s">
        <v>753</v>
      </c>
      <c r="E339" s="1414"/>
      <c r="F339" s="1414"/>
      <c r="G339" s="1414"/>
      <c r="H339" s="1414"/>
      <c r="I339" s="1415"/>
      <c r="J339" s="1883" t="s">
        <v>58</v>
      </c>
      <c r="K339" s="1903"/>
      <c r="L339" s="1901"/>
      <c r="M339" s="1568"/>
      <c r="N339" s="1570"/>
      <c r="O339" s="1708"/>
      <c r="P339" s="1708"/>
    </row>
    <row r="340" spans="1:16" ht="19.5" customHeight="1">
      <c r="A340" s="281"/>
      <c r="B340" s="198"/>
      <c r="C340" s="397" t="s">
        <v>510</v>
      </c>
      <c r="D340" s="1414" t="s">
        <v>747</v>
      </c>
      <c r="E340" s="1414"/>
      <c r="F340" s="1414"/>
      <c r="G340" s="1414"/>
      <c r="H340" s="1904" t="s">
        <v>748</v>
      </c>
      <c r="I340" s="1894"/>
      <c r="J340" s="1893" t="s">
        <v>749</v>
      </c>
      <c r="K340" s="1894"/>
      <c r="L340" s="1901"/>
      <c r="M340" s="1568"/>
      <c r="N340" s="1570"/>
      <c r="O340" s="1708"/>
      <c r="P340" s="1708"/>
    </row>
    <row r="341" spans="1:16" ht="19.5" customHeight="1">
      <c r="A341" s="281"/>
      <c r="B341" s="205"/>
      <c r="C341" s="397"/>
      <c r="D341" s="190"/>
      <c r="E341" s="190"/>
      <c r="F341" s="190"/>
      <c r="G341" s="190"/>
      <c r="H341" s="1560" t="s">
        <v>5013</v>
      </c>
      <c r="I341" s="1561"/>
      <c r="J341" s="1560"/>
      <c r="K341" s="1561"/>
      <c r="L341" s="1901"/>
      <c r="M341" s="1568"/>
      <c r="N341" s="1570"/>
      <c r="O341" s="1708"/>
      <c r="P341" s="1708"/>
    </row>
    <row r="342" spans="1:16" ht="19.5" customHeight="1">
      <c r="A342" s="281"/>
      <c r="B342" s="205"/>
      <c r="C342" s="397" t="s">
        <v>512</v>
      </c>
      <c r="D342" s="1414" t="s">
        <v>756</v>
      </c>
      <c r="E342" s="1414"/>
      <c r="F342" s="1414"/>
      <c r="G342" s="1414"/>
      <c r="H342" s="1414"/>
      <c r="I342" s="1414"/>
      <c r="J342" s="1574" t="s">
        <v>58</v>
      </c>
      <c r="K342" s="1575"/>
      <c r="L342" s="1901"/>
      <c r="M342" s="1568"/>
      <c r="N342" s="1570"/>
      <c r="O342" s="1708"/>
      <c r="P342" s="1708"/>
    </row>
    <row r="343" spans="1:16" ht="39.75" customHeight="1">
      <c r="A343" s="281"/>
      <c r="B343" s="205" t="s">
        <v>405</v>
      </c>
      <c r="C343" s="1414" t="s">
        <v>757</v>
      </c>
      <c r="D343" s="1414"/>
      <c r="E343" s="1414"/>
      <c r="F343" s="1414"/>
      <c r="G343" s="1414"/>
      <c r="H343" s="1414"/>
      <c r="I343" s="1414"/>
      <c r="J343" s="1414"/>
      <c r="K343" s="1415"/>
      <c r="L343" s="1901"/>
      <c r="M343" s="1568"/>
      <c r="N343" s="1570"/>
      <c r="O343" s="1708"/>
      <c r="P343" s="1708"/>
    </row>
    <row r="344" spans="1:16" ht="19.5" customHeight="1">
      <c r="A344" s="281"/>
      <c r="B344" s="205"/>
      <c r="C344" s="397" t="s">
        <v>418</v>
      </c>
      <c r="D344" s="1414" t="s">
        <v>745</v>
      </c>
      <c r="E344" s="1414"/>
      <c r="F344" s="1414"/>
      <c r="G344" s="1414"/>
      <c r="H344" s="1414"/>
      <c r="I344" s="1415"/>
      <c r="J344" s="1574" t="s">
        <v>343</v>
      </c>
      <c r="K344" s="1575"/>
      <c r="L344" s="1901"/>
      <c r="M344" s="1568"/>
      <c r="N344" s="1570"/>
      <c r="O344" s="1708"/>
      <c r="P344" s="1708"/>
    </row>
    <row r="345" spans="1:16" ht="19.5" customHeight="1">
      <c r="A345" s="281"/>
      <c r="B345" s="205"/>
      <c r="C345" s="397" t="s">
        <v>508</v>
      </c>
      <c r="D345" s="1414" t="s">
        <v>753</v>
      </c>
      <c r="E345" s="1414"/>
      <c r="F345" s="1414"/>
      <c r="G345" s="1414"/>
      <c r="H345" s="1414"/>
      <c r="I345" s="1415"/>
      <c r="J345" s="1883" t="s">
        <v>58</v>
      </c>
      <c r="K345" s="1903"/>
      <c r="L345" s="1901"/>
      <c r="M345" s="1568"/>
      <c r="N345" s="1570"/>
      <c r="O345" s="1708"/>
      <c r="P345" s="1708"/>
    </row>
    <row r="346" spans="1:16" ht="19.5" customHeight="1">
      <c r="A346" s="281"/>
      <c r="B346" s="198"/>
      <c r="C346" s="397" t="s">
        <v>510</v>
      </c>
      <c r="D346" s="1414" t="s">
        <v>747</v>
      </c>
      <c r="E346" s="1414"/>
      <c r="F346" s="1414"/>
      <c r="G346" s="1414"/>
      <c r="H346" s="1904" t="s">
        <v>748</v>
      </c>
      <c r="I346" s="1894"/>
      <c r="J346" s="1893" t="s">
        <v>749</v>
      </c>
      <c r="K346" s="1894"/>
      <c r="L346" s="1901"/>
      <c r="M346" s="1568"/>
      <c r="N346" s="1570"/>
      <c r="O346" s="1708"/>
      <c r="P346" s="1708"/>
    </row>
    <row r="347" spans="1:16" ht="19.5" customHeight="1">
      <c r="A347" s="281"/>
      <c r="B347" s="205"/>
      <c r="C347" s="397"/>
      <c r="D347" s="190"/>
      <c r="E347" s="190"/>
      <c r="F347" s="190"/>
      <c r="G347" s="190"/>
      <c r="H347" s="1560" t="s">
        <v>5014</v>
      </c>
      <c r="I347" s="1561"/>
      <c r="J347" s="1560"/>
      <c r="K347" s="1561"/>
      <c r="L347" s="1901"/>
      <c r="M347" s="1568"/>
      <c r="N347" s="1570"/>
      <c r="O347" s="1708"/>
      <c r="P347" s="1708"/>
    </row>
    <row r="348" spans="1:16" ht="19.5" customHeight="1">
      <c r="A348" s="281"/>
      <c r="B348" s="205"/>
      <c r="C348" s="397" t="s">
        <v>512</v>
      </c>
      <c r="D348" s="1414" t="s">
        <v>758</v>
      </c>
      <c r="E348" s="1414"/>
      <c r="F348" s="1414"/>
      <c r="G348" s="1414"/>
      <c r="H348" s="1414"/>
      <c r="I348" s="1414"/>
      <c r="J348" s="1574" t="s">
        <v>58</v>
      </c>
      <c r="K348" s="1575"/>
      <c r="L348" s="1901"/>
      <c r="M348" s="1568"/>
      <c r="N348" s="1570"/>
      <c r="O348" s="1708"/>
      <c r="P348" s="1708"/>
    </row>
    <row r="349" spans="1:16" ht="39.75" customHeight="1">
      <c r="A349" s="281"/>
      <c r="B349" s="205" t="s">
        <v>408</v>
      </c>
      <c r="C349" s="1414" t="s">
        <v>759</v>
      </c>
      <c r="D349" s="1414"/>
      <c r="E349" s="1414"/>
      <c r="F349" s="1414"/>
      <c r="G349" s="1414"/>
      <c r="H349" s="1414"/>
      <c r="I349" s="1414"/>
      <c r="J349" s="1414"/>
      <c r="K349" s="1415"/>
      <c r="L349" s="1901"/>
      <c r="M349" s="1568"/>
      <c r="N349" s="1570"/>
      <c r="O349" s="1708"/>
      <c r="P349" s="1708"/>
    </row>
    <row r="350" spans="1:16" ht="19.5" customHeight="1">
      <c r="A350" s="281"/>
      <c r="B350" s="205"/>
      <c r="C350" s="398" t="s">
        <v>418</v>
      </c>
      <c r="D350" s="1414" t="s">
        <v>745</v>
      </c>
      <c r="E350" s="1414"/>
      <c r="F350" s="1414"/>
      <c r="G350" s="1414"/>
      <c r="H350" s="1414"/>
      <c r="I350" s="1415"/>
      <c r="J350" s="1574" t="s">
        <v>343</v>
      </c>
      <c r="K350" s="1575"/>
      <c r="L350" s="1901"/>
      <c r="M350" s="1568"/>
      <c r="N350" s="1570"/>
      <c r="O350" s="1708"/>
      <c r="P350" s="1708"/>
    </row>
    <row r="351" spans="1:16" ht="19.5" customHeight="1">
      <c r="A351" s="281"/>
      <c r="B351" s="205"/>
      <c r="C351" s="397" t="s">
        <v>508</v>
      </c>
      <c r="D351" s="1414" t="s">
        <v>753</v>
      </c>
      <c r="E351" s="1414"/>
      <c r="F351" s="1414"/>
      <c r="G351" s="1414"/>
      <c r="H351" s="1414"/>
      <c r="I351" s="1415"/>
      <c r="J351" s="1883" t="s">
        <v>58</v>
      </c>
      <c r="K351" s="1903"/>
      <c r="L351" s="1901"/>
      <c r="M351" s="1568"/>
      <c r="N351" s="1570"/>
      <c r="O351" s="1708"/>
      <c r="P351" s="1708"/>
    </row>
    <row r="352" spans="1:16" ht="19.5" customHeight="1">
      <c r="A352" s="281"/>
      <c r="B352" s="198"/>
      <c r="C352" s="397" t="s">
        <v>510</v>
      </c>
      <c r="D352" s="1414" t="s">
        <v>747</v>
      </c>
      <c r="E352" s="1414"/>
      <c r="F352" s="1414"/>
      <c r="G352" s="1414"/>
      <c r="H352" s="1904" t="s">
        <v>748</v>
      </c>
      <c r="I352" s="1894"/>
      <c r="J352" s="1893" t="s">
        <v>749</v>
      </c>
      <c r="K352" s="1894"/>
      <c r="L352" s="1901"/>
      <c r="M352" s="1568"/>
      <c r="N352" s="1570"/>
      <c r="O352" s="1708"/>
      <c r="P352" s="1708"/>
    </row>
    <row r="353" spans="1:16" ht="19.5" customHeight="1">
      <c r="A353" s="281"/>
      <c r="B353" s="205"/>
      <c r="C353" s="397"/>
      <c r="D353" s="190"/>
      <c r="E353" s="190"/>
      <c r="F353" s="190"/>
      <c r="G353" s="190"/>
      <c r="H353" s="1560" t="s">
        <v>5015</v>
      </c>
      <c r="I353" s="1561"/>
      <c r="J353" s="1560"/>
      <c r="K353" s="1561"/>
      <c r="L353" s="1901"/>
      <c r="M353" s="1568"/>
      <c r="N353" s="1570"/>
      <c r="O353" s="1708"/>
      <c r="P353" s="1708"/>
    </row>
    <row r="354" spans="1:16" ht="19.5" customHeight="1">
      <c r="A354" s="281"/>
      <c r="B354" s="205"/>
      <c r="C354" s="397" t="s">
        <v>512</v>
      </c>
      <c r="D354" s="1414" t="s">
        <v>758</v>
      </c>
      <c r="E354" s="1414"/>
      <c r="F354" s="1414"/>
      <c r="G354" s="1414"/>
      <c r="H354" s="1414"/>
      <c r="I354" s="1414"/>
      <c r="J354" s="1574" t="s">
        <v>58</v>
      </c>
      <c r="K354" s="1575"/>
      <c r="L354" s="1901"/>
      <c r="M354" s="1568"/>
      <c r="N354" s="1570"/>
      <c r="O354" s="1708"/>
      <c r="P354" s="1708"/>
    </row>
    <row r="355" spans="1:16" ht="25.5" customHeight="1">
      <c r="A355" s="281"/>
      <c r="B355" s="205" t="s">
        <v>410</v>
      </c>
      <c r="C355" s="1414" t="s">
        <v>117</v>
      </c>
      <c r="D355" s="1414"/>
      <c r="E355" s="1414"/>
      <c r="F355" s="1414"/>
      <c r="G355" s="1414"/>
      <c r="H355" s="1414"/>
      <c r="I355" s="1414"/>
      <c r="J355" s="1414"/>
      <c r="K355" s="1415"/>
      <c r="L355" s="1901"/>
      <c r="M355" s="1568"/>
      <c r="N355" s="1570"/>
      <c r="O355" s="1708"/>
      <c r="P355" s="1708"/>
    </row>
    <row r="356" spans="1:16" ht="19.5" customHeight="1">
      <c r="A356" s="281"/>
      <c r="B356" s="205"/>
      <c r="C356" s="398" t="s">
        <v>418</v>
      </c>
      <c r="D356" s="1414" t="s">
        <v>745</v>
      </c>
      <c r="E356" s="1414"/>
      <c r="F356" s="1414"/>
      <c r="G356" s="1414"/>
      <c r="H356" s="1414"/>
      <c r="I356" s="1415"/>
      <c r="J356" s="1574" t="s">
        <v>343</v>
      </c>
      <c r="K356" s="1575"/>
      <c r="L356" s="1901"/>
      <c r="M356" s="1568"/>
      <c r="N356" s="1570"/>
      <c r="O356" s="1708"/>
      <c r="P356" s="1708"/>
    </row>
    <row r="357" spans="1:16" ht="19.5" customHeight="1">
      <c r="A357" s="281"/>
      <c r="B357" s="205"/>
      <c r="C357" s="397" t="s">
        <v>508</v>
      </c>
      <c r="D357" s="1414" t="s">
        <v>753</v>
      </c>
      <c r="E357" s="1414"/>
      <c r="F357" s="1414"/>
      <c r="G357" s="1414"/>
      <c r="H357" s="1414"/>
      <c r="I357" s="1415"/>
      <c r="J357" s="1883" t="s">
        <v>58</v>
      </c>
      <c r="K357" s="1903"/>
      <c r="L357" s="1901"/>
      <c r="M357" s="1568"/>
      <c r="N357" s="1570"/>
      <c r="O357" s="1708"/>
      <c r="P357" s="1708"/>
    </row>
    <row r="358" spans="1:16" ht="19.5" customHeight="1">
      <c r="A358" s="281"/>
      <c r="B358" s="205"/>
      <c r="C358" s="397" t="s">
        <v>510</v>
      </c>
      <c r="D358" s="1414" t="s">
        <v>747</v>
      </c>
      <c r="E358" s="1414"/>
      <c r="F358" s="1414"/>
      <c r="G358" s="1414"/>
      <c r="H358" s="1904" t="s">
        <v>748</v>
      </c>
      <c r="I358" s="1894"/>
      <c r="J358" s="1893" t="s">
        <v>749</v>
      </c>
      <c r="K358" s="1894"/>
      <c r="L358" s="1901"/>
      <c r="M358" s="1568"/>
      <c r="N358" s="1570"/>
      <c r="O358" s="1708"/>
      <c r="P358" s="1708"/>
    </row>
    <row r="359" spans="1:16" ht="19.5" customHeight="1">
      <c r="A359" s="281"/>
      <c r="B359" s="205"/>
      <c r="C359" s="397"/>
      <c r="D359" s="190"/>
      <c r="E359" s="190"/>
      <c r="F359" s="190"/>
      <c r="G359" s="190"/>
      <c r="H359" s="1560" t="s">
        <v>5016</v>
      </c>
      <c r="I359" s="1561"/>
      <c r="J359" s="1560"/>
      <c r="K359" s="1561"/>
      <c r="L359" s="1901"/>
      <c r="M359" s="1568"/>
      <c r="N359" s="1570"/>
      <c r="O359" s="1708"/>
      <c r="P359" s="1708"/>
    </row>
    <row r="360" spans="1:16" ht="19.5" customHeight="1">
      <c r="A360" s="281"/>
      <c r="B360" s="205"/>
      <c r="C360" s="397" t="s">
        <v>512</v>
      </c>
      <c r="D360" s="1414" t="s">
        <v>760</v>
      </c>
      <c r="E360" s="1414"/>
      <c r="F360" s="1414"/>
      <c r="G360" s="1414"/>
      <c r="H360" s="1414"/>
      <c r="I360" s="1414"/>
      <c r="J360" s="1574" t="s">
        <v>58</v>
      </c>
      <c r="K360" s="1575"/>
      <c r="L360" s="1901"/>
      <c r="M360" s="1568"/>
      <c r="N360" s="1570"/>
      <c r="O360" s="1708"/>
      <c r="P360" s="1708"/>
    </row>
    <row r="361" spans="1:16" ht="25.5" customHeight="1">
      <c r="A361" s="281"/>
      <c r="B361" s="205" t="s">
        <v>413</v>
      </c>
      <c r="C361" s="1414" t="s">
        <v>118</v>
      </c>
      <c r="D361" s="1414"/>
      <c r="E361" s="1414"/>
      <c r="F361" s="1414"/>
      <c r="G361" s="1414"/>
      <c r="H361" s="1414"/>
      <c r="I361" s="1414"/>
      <c r="J361" s="1414"/>
      <c r="K361" s="1415"/>
      <c r="L361" s="1901"/>
      <c r="M361" s="1568"/>
      <c r="N361" s="1570"/>
      <c r="O361" s="1708"/>
      <c r="P361" s="1708"/>
    </row>
    <row r="362" spans="1:16" ht="19.5" customHeight="1">
      <c r="A362" s="281"/>
      <c r="B362" s="205"/>
      <c r="C362" s="398" t="s">
        <v>418</v>
      </c>
      <c r="D362" s="1414" t="s">
        <v>745</v>
      </c>
      <c r="E362" s="1414"/>
      <c r="F362" s="1414"/>
      <c r="G362" s="1414"/>
      <c r="H362" s="1414"/>
      <c r="I362" s="1415"/>
      <c r="J362" s="1574" t="s">
        <v>343</v>
      </c>
      <c r="K362" s="1575"/>
      <c r="L362" s="1901"/>
      <c r="M362" s="1568"/>
      <c r="N362" s="1570"/>
      <c r="O362" s="1708"/>
      <c r="P362" s="1708"/>
    </row>
    <row r="363" spans="1:16" ht="19.5" customHeight="1">
      <c r="A363" s="281"/>
      <c r="B363" s="205"/>
      <c r="C363" s="397" t="s">
        <v>508</v>
      </c>
      <c r="D363" s="1414" t="s">
        <v>753</v>
      </c>
      <c r="E363" s="1414"/>
      <c r="F363" s="1414"/>
      <c r="G363" s="1414"/>
      <c r="H363" s="1414"/>
      <c r="I363" s="1415"/>
      <c r="J363" s="1883" t="s">
        <v>58</v>
      </c>
      <c r="K363" s="1903"/>
      <c r="L363" s="1901"/>
      <c r="M363" s="1568"/>
      <c r="N363" s="1570"/>
      <c r="O363" s="1708"/>
      <c r="P363" s="1708"/>
    </row>
    <row r="364" spans="1:16" ht="19.5" customHeight="1">
      <c r="A364" s="281"/>
      <c r="B364" s="205"/>
      <c r="C364" s="397" t="s">
        <v>510</v>
      </c>
      <c r="D364" s="1414" t="s">
        <v>747</v>
      </c>
      <c r="E364" s="1414"/>
      <c r="F364" s="1414"/>
      <c r="G364" s="1414"/>
      <c r="H364" s="1904" t="s">
        <v>748</v>
      </c>
      <c r="I364" s="1894"/>
      <c r="J364" s="1893" t="s">
        <v>5010</v>
      </c>
      <c r="K364" s="1894"/>
      <c r="L364" s="1901"/>
      <c r="M364" s="1568"/>
      <c r="N364" s="1570"/>
      <c r="O364" s="1708"/>
      <c r="P364" s="1708"/>
    </row>
    <row r="365" spans="1:16" ht="19.5" customHeight="1">
      <c r="A365" s="281"/>
      <c r="B365" s="205"/>
      <c r="C365" s="397"/>
      <c r="D365" s="190"/>
      <c r="E365" s="190"/>
      <c r="F365" s="190"/>
      <c r="G365" s="190"/>
      <c r="H365" s="1559"/>
      <c r="I365" s="1561"/>
      <c r="J365" s="1560"/>
      <c r="K365" s="1561"/>
      <c r="L365" s="1901"/>
      <c r="M365" s="1568"/>
      <c r="N365" s="1570"/>
      <c r="O365" s="1708"/>
      <c r="P365" s="1708"/>
    </row>
    <row r="366" spans="1:16" ht="19.5" customHeight="1">
      <c r="A366" s="281"/>
      <c r="B366" s="205"/>
      <c r="C366" s="397" t="s">
        <v>512</v>
      </c>
      <c r="D366" s="1414" t="s">
        <v>761</v>
      </c>
      <c r="E366" s="1414"/>
      <c r="F366" s="1414"/>
      <c r="G366" s="1414"/>
      <c r="H366" s="1414"/>
      <c r="I366" s="1414"/>
      <c r="J366" s="1574" t="s">
        <v>58</v>
      </c>
      <c r="K366" s="1575"/>
      <c r="L366" s="1901"/>
      <c r="M366" s="1568"/>
      <c r="N366" s="1570"/>
      <c r="O366" s="1708"/>
      <c r="P366" s="1708"/>
    </row>
    <row r="367" spans="1:16" ht="35.25" customHeight="1">
      <c r="A367" s="281"/>
      <c r="B367" s="198" t="s">
        <v>416</v>
      </c>
      <c r="C367" s="1414" t="s">
        <v>762</v>
      </c>
      <c r="D367" s="1414"/>
      <c r="E367" s="1414"/>
      <c r="F367" s="1414"/>
      <c r="G367" s="1414"/>
      <c r="H367" s="1414"/>
      <c r="I367" s="1414"/>
      <c r="J367" s="1414"/>
      <c r="K367" s="1415"/>
      <c r="L367" s="1901"/>
      <c r="M367" s="1568"/>
      <c r="N367" s="1570"/>
      <c r="O367" s="1708"/>
      <c r="P367" s="1708"/>
    </row>
    <row r="368" spans="1:16" ht="19.5" customHeight="1">
      <c r="A368" s="281"/>
      <c r="B368" s="205"/>
      <c r="C368" s="398" t="s">
        <v>418</v>
      </c>
      <c r="D368" s="1414" t="s">
        <v>745</v>
      </c>
      <c r="E368" s="1414"/>
      <c r="F368" s="1414"/>
      <c r="G368" s="1414"/>
      <c r="H368" s="1414"/>
      <c r="I368" s="1415"/>
      <c r="J368" s="1574" t="s">
        <v>343</v>
      </c>
      <c r="K368" s="1575"/>
      <c r="L368" s="1901"/>
      <c r="M368" s="1568"/>
      <c r="N368" s="1570"/>
      <c r="O368" s="1708"/>
      <c r="P368" s="1708"/>
    </row>
    <row r="369" spans="1:16" ht="19.5" customHeight="1">
      <c r="A369" s="281"/>
      <c r="B369" s="205"/>
      <c r="C369" s="397" t="s">
        <v>508</v>
      </c>
      <c r="D369" s="1414" t="s">
        <v>753</v>
      </c>
      <c r="E369" s="1414"/>
      <c r="F369" s="1414"/>
      <c r="G369" s="1414"/>
      <c r="H369" s="1414"/>
      <c r="I369" s="1415"/>
      <c r="J369" s="1883" t="s">
        <v>58</v>
      </c>
      <c r="K369" s="1903"/>
      <c r="L369" s="1901"/>
      <c r="M369" s="1568"/>
      <c r="N369" s="1570"/>
      <c r="O369" s="1708"/>
      <c r="P369" s="1708"/>
    </row>
    <row r="370" spans="1:16" ht="19.5" customHeight="1">
      <c r="A370" s="281"/>
      <c r="B370" s="198"/>
      <c r="C370" s="294" t="s">
        <v>510</v>
      </c>
      <c r="D370" s="1414" t="s">
        <v>747</v>
      </c>
      <c r="E370" s="1414"/>
      <c r="F370" s="1414"/>
      <c r="G370" s="1414"/>
      <c r="H370" s="1904" t="s">
        <v>748</v>
      </c>
      <c r="I370" s="1894"/>
      <c r="J370" s="1893" t="s">
        <v>749</v>
      </c>
      <c r="K370" s="1894"/>
      <c r="L370" s="1901"/>
      <c r="M370" s="1568"/>
      <c r="N370" s="1570"/>
      <c r="O370" s="1708"/>
      <c r="P370" s="1708"/>
    </row>
    <row r="371" spans="1:16" ht="19.5" customHeight="1">
      <c r="A371" s="281"/>
      <c r="B371" s="397"/>
      <c r="C371" s="397"/>
      <c r="D371" s="190"/>
      <c r="E371" s="190"/>
      <c r="F371" s="190"/>
      <c r="G371" s="190"/>
      <c r="H371" s="1560" t="s">
        <v>3709</v>
      </c>
      <c r="I371" s="1561"/>
      <c r="J371" s="1560"/>
      <c r="K371" s="1561"/>
      <c r="L371" s="1901"/>
      <c r="M371" s="1568"/>
      <c r="N371" s="1570"/>
      <c r="O371" s="1708"/>
      <c r="P371" s="1708"/>
    </row>
    <row r="372" spans="1:16" ht="19.5" customHeight="1">
      <c r="A372" s="281"/>
      <c r="B372" s="397"/>
      <c r="C372" s="397" t="s">
        <v>512</v>
      </c>
      <c r="D372" s="1414" t="s">
        <v>763</v>
      </c>
      <c r="E372" s="1414"/>
      <c r="F372" s="1414"/>
      <c r="G372" s="1414"/>
      <c r="H372" s="1414"/>
      <c r="I372" s="1414"/>
      <c r="J372" s="1574" t="s">
        <v>58</v>
      </c>
      <c r="K372" s="1575"/>
      <c r="L372" s="1902"/>
      <c r="M372" s="1571"/>
      <c r="N372" s="1573"/>
      <c r="O372" s="1755"/>
      <c r="P372" s="1755"/>
    </row>
    <row r="373" spans="1:16" ht="60" customHeight="1">
      <c r="A373" s="281"/>
      <c r="B373" s="225" t="s">
        <v>764</v>
      </c>
      <c r="C373" s="1414" t="s">
        <v>765</v>
      </c>
      <c r="D373" s="1414"/>
      <c r="E373" s="1414"/>
      <c r="F373" s="1414"/>
      <c r="G373" s="1414"/>
      <c r="H373" s="399" t="s">
        <v>58</v>
      </c>
      <c r="I373" s="400" t="s">
        <v>766</v>
      </c>
      <c r="J373" s="1560"/>
      <c r="K373" s="1560"/>
      <c r="L373" s="1560"/>
      <c r="M373" s="1560"/>
      <c r="N373" s="1906"/>
      <c r="O373" s="328" t="s">
        <v>1279</v>
      </c>
      <c r="P373" s="328"/>
    </row>
    <row r="374" spans="1:16" ht="87.75" customHeight="1">
      <c r="A374" s="281"/>
      <c r="B374" s="225" t="s">
        <v>767</v>
      </c>
      <c r="C374" s="1484" t="s">
        <v>768</v>
      </c>
      <c r="D374" s="1484"/>
      <c r="E374" s="1484"/>
      <c r="F374" s="1484"/>
      <c r="G374" s="1485"/>
      <c r="H374" s="299" t="s">
        <v>54</v>
      </c>
      <c r="I374" s="319" t="s">
        <v>446</v>
      </c>
      <c r="J374" s="1907" t="s">
        <v>5017</v>
      </c>
      <c r="K374" s="1907"/>
      <c r="L374" s="1907"/>
      <c r="M374" s="1907"/>
      <c r="N374" s="1908"/>
      <c r="O374" s="1709" t="s">
        <v>3430</v>
      </c>
      <c r="P374" s="1709"/>
    </row>
    <row r="375" spans="1:16" ht="65.25" customHeight="1">
      <c r="A375" s="281"/>
      <c r="B375" s="198" t="s">
        <v>394</v>
      </c>
      <c r="C375" s="1485" t="s">
        <v>769</v>
      </c>
      <c r="D375" s="1432"/>
      <c r="E375" s="1432"/>
      <c r="F375" s="1432"/>
      <c r="G375" s="1432"/>
      <c r="H375" s="1909"/>
      <c r="I375" s="1909"/>
      <c r="J375" s="1909"/>
      <c r="K375" s="1909"/>
      <c r="L375" s="1909"/>
      <c r="M375" s="1791"/>
      <c r="N375" s="1910"/>
      <c r="O375" s="1755"/>
      <c r="P375" s="1755"/>
    </row>
    <row r="376" spans="1:16" ht="57" customHeight="1">
      <c r="A376" s="281"/>
      <c r="B376" s="190" t="s">
        <v>770</v>
      </c>
      <c r="C376" s="1414" t="s">
        <v>771</v>
      </c>
      <c r="D376" s="1414"/>
      <c r="E376" s="1414"/>
      <c r="F376" s="1414"/>
      <c r="G376" s="1415"/>
      <c r="H376" s="1574" t="s">
        <v>356</v>
      </c>
      <c r="I376" s="1575"/>
      <c r="J376" s="1921" t="s">
        <v>446</v>
      </c>
      <c r="K376" s="1563" t="s">
        <v>5018</v>
      </c>
      <c r="L376" s="1655"/>
      <c r="M376" s="1655"/>
      <c r="N376" s="1923"/>
      <c r="O376" s="1709" t="s">
        <v>3430</v>
      </c>
      <c r="P376" s="1709"/>
    </row>
    <row r="377" spans="1:16" ht="42.75" customHeight="1">
      <c r="A377" s="281"/>
      <c r="B377" s="398" t="s">
        <v>394</v>
      </c>
      <c r="C377" s="1445" t="s">
        <v>772</v>
      </c>
      <c r="D377" s="1445"/>
      <c r="E377" s="1445"/>
      <c r="F377" s="1445"/>
      <c r="G377" s="1817"/>
      <c r="H377" s="1927" t="s">
        <v>4513</v>
      </c>
      <c r="I377" s="1881"/>
      <c r="J377" s="1922"/>
      <c r="K377" s="1924"/>
      <c r="L377" s="1925"/>
      <c r="M377" s="1925"/>
      <c r="N377" s="1926"/>
      <c r="O377" s="1710"/>
      <c r="P377" s="1710"/>
    </row>
    <row r="378" spans="1:16" ht="44.25" customHeight="1">
      <c r="B378" s="1911" t="s">
        <v>773</v>
      </c>
      <c r="C378" s="1912"/>
      <c r="D378" s="1912"/>
      <c r="E378" s="1912"/>
      <c r="F378" s="1912"/>
      <c r="G378" s="1913"/>
      <c r="H378" s="1914"/>
      <c r="I378" s="1915"/>
      <c r="J378" s="1915"/>
      <c r="K378" s="1915"/>
      <c r="L378" s="1915"/>
      <c r="M378" s="1915"/>
      <c r="N378" s="1915"/>
      <c r="O378" s="1916"/>
      <c r="P378" s="1917"/>
    </row>
    <row r="379" spans="1:16" ht="24" customHeight="1">
      <c r="B379" s="1416" t="s">
        <v>7</v>
      </c>
      <c r="C379" s="1417"/>
      <c r="D379" s="1417"/>
      <c r="E379" s="1417"/>
      <c r="F379" s="1417"/>
      <c r="G379" s="1417"/>
      <c r="H379" s="1417"/>
      <c r="I379" s="1417"/>
      <c r="J379" s="1882"/>
      <c r="K379" s="1882"/>
      <c r="L379" s="1417"/>
      <c r="M379" s="1417"/>
      <c r="N379" s="1417"/>
      <c r="O379" s="1417"/>
      <c r="P379" s="1418"/>
    </row>
    <row r="380" spans="1:16" ht="37.5" customHeight="1">
      <c r="A380" s="281"/>
      <c r="B380" s="190" t="s">
        <v>774</v>
      </c>
      <c r="C380" s="1414" t="s">
        <v>775</v>
      </c>
      <c r="D380" s="1414"/>
      <c r="E380" s="1414"/>
      <c r="F380" s="1414"/>
      <c r="G380" s="1415"/>
      <c r="H380" s="1574" t="s">
        <v>53</v>
      </c>
      <c r="I380" s="1575"/>
      <c r="J380" s="394" t="s">
        <v>446</v>
      </c>
      <c r="K380" s="1918"/>
      <c r="L380" s="1919"/>
      <c r="M380" s="1919"/>
      <c r="N380" s="1920"/>
      <c r="O380" s="461"/>
      <c r="P380" s="462"/>
    </row>
    <row r="381" spans="1:16" ht="72.75" customHeight="1">
      <c r="A381" s="281"/>
      <c r="B381" s="190" t="s">
        <v>776</v>
      </c>
      <c r="C381" s="1414" t="s">
        <v>777</v>
      </c>
      <c r="D381" s="1414"/>
      <c r="E381" s="1414"/>
      <c r="F381" s="1414"/>
      <c r="G381" s="1415"/>
      <c r="H381" s="1574" t="s">
        <v>5019</v>
      </c>
      <c r="I381" s="1575"/>
      <c r="J381" s="319" t="s">
        <v>446</v>
      </c>
      <c r="K381" s="1928"/>
      <c r="L381" s="1929"/>
      <c r="M381" s="1929"/>
      <c r="N381" s="1930"/>
      <c r="O381" s="463"/>
      <c r="P381" s="464"/>
    </row>
    <row r="382" spans="1:16" ht="72.75" customHeight="1">
      <c r="A382" s="281"/>
      <c r="B382" s="190" t="s">
        <v>778</v>
      </c>
      <c r="C382" s="1414" t="s">
        <v>779</v>
      </c>
      <c r="D382" s="1414"/>
      <c r="E382" s="1414"/>
      <c r="F382" s="1414"/>
      <c r="G382" s="1415"/>
      <c r="H382" s="1574" t="s">
        <v>53</v>
      </c>
      <c r="I382" s="1575"/>
      <c r="J382" s="1756" t="s">
        <v>446</v>
      </c>
      <c r="K382" s="1928" t="s">
        <v>5020</v>
      </c>
      <c r="L382" s="1929"/>
      <c r="M382" s="1929"/>
      <c r="N382" s="1930"/>
      <c r="O382" s="463"/>
      <c r="P382" s="464"/>
    </row>
    <row r="383" spans="1:16" ht="63.95" customHeight="1">
      <c r="A383" s="281"/>
      <c r="B383" s="190"/>
      <c r="C383" s="190" t="s">
        <v>561</v>
      </c>
      <c r="D383" s="1414" t="s">
        <v>780</v>
      </c>
      <c r="E383" s="1414"/>
      <c r="F383" s="1414"/>
      <c r="G383" s="1415"/>
      <c r="H383" s="1867" t="s">
        <v>58</v>
      </c>
      <c r="I383" s="1869"/>
      <c r="J383" s="1758"/>
      <c r="K383" s="1928"/>
      <c r="L383" s="1929"/>
      <c r="M383" s="1929"/>
      <c r="N383" s="1930"/>
      <c r="O383" s="463"/>
      <c r="P383" s="464"/>
    </row>
    <row r="384" spans="1:16" ht="72.75" customHeight="1">
      <c r="A384" s="281"/>
      <c r="B384" s="190" t="s">
        <v>781</v>
      </c>
      <c r="C384" s="1414" t="s">
        <v>782</v>
      </c>
      <c r="D384" s="1414"/>
      <c r="E384" s="1414"/>
      <c r="F384" s="1414"/>
      <c r="G384" s="1415"/>
      <c r="H384" s="1563" t="s">
        <v>1370</v>
      </c>
      <c r="I384" s="1564"/>
      <c r="J384" s="319" t="s">
        <v>446</v>
      </c>
      <c r="K384" s="1928"/>
      <c r="L384" s="1929"/>
      <c r="M384" s="1929"/>
      <c r="N384" s="1930"/>
      <c r="O384" s="463"/>
      <c r="P384" s="464"/>
    </row>
    <row r="385" spans="1:16" ht="64.5" customHeight="1">
      <c r="A385" s="281"/>
      <c r="B385" s="190" t="s">
        <v>783</v>
      </c>
      <c r="C385" s="1414" t="s">
        <v>784</v>
      </c>
      <c r="D385" s="1414"/>
      <c r="E385" s="1414"/>
      <c r="F385" s="1414"/>
      <c r="G385" s="1415"/>
      <c r="H385" s="1574" t="s">
        <v>1369</v>
      </c>
      <c r="I385" s="1575"/>
      <c r="J385" s="319" t="s">
        <v>446</v>
      </c>
      <c r="K385" s="1928"/>
      <c r="L385" s="1929"/>
      <c r="M385" s="1929"/>
      <c r="N385" s="1930"/>
      <c r="O385" s="463"/>
      <c r="P385" s="464"/>
    </row>
    <row r="386" spans="1:16" ht="63.75" customHeight="1">
      <c r="A386" s="281"/>
      <c r="B386" s="190" t="s">
        <v>785</v>
      </c>
      <c r="C386" s="1414" t="s">
        <v>786</v>
      </c>
      <c r="D386" s="1414"/>
      <c r="E386" s="1414"/>
      <c r="F386" s="1414"/>
      <c r="G386" s="1415"/>
      <c r="H386" s="1563" t="s">
        <v>1370</v>
      </c>
      <c r="I386" s="1564"/>
      <c r="J386" s="319" t="s">
        <v>446</v>
      </c>
      <c r="K386" s="1928"/>
      <c r="L386" s="1929"/>
      <c r="M386" s="1929"/>
      <c r="N386" s="1930"/>
      <c r="O386" s="463"/>
      <c r="P386" s="464"/>
    </row>
    <row r="387" spans="1:16" ht="46.5" customHeight="1">
      <c r="A387" s="281"/>
      <c r="B387" s="190" t="s">
        <v>787</v>
      </c>
      <c r="C387" s="1414" t="s">
        <v>789</v>
      </c>
      <c r="D387" s="1414"/>
      <c r="E387" s="1414"/>
      <c r="F387" s="1414"/>
      <c r="G387" s="1414"/>
      <c r="H387" s="1414"/>
      <c r="I387" s="1415"/>
      <c r="J387" s="1756" t="s">
        <v>446</v>
      </c>
      <c r="K387" s="2131"/>
      <c r="L387" s="2132"/>
      <c r="M387" s="2132"/>
      <c r="N387" s="2133"/>
      <c r="O387" s="463"/>
      <c r="P387" s="464"/>
    </row>
    <row r="388" spans="1:16" ht="30.75" customHeight="1">
      <c r="A388" s="281"/>
      <c r="B388" s="225"/>
      <c r="C388" s="225" t="s">
        <v>561</v>
      </c>
      <c r="D388" s="1414" t="s">
        <v>5021</v>
      </c>
      <c r="E388" s="1414"/>
      <c r="F388" s="1414"/>
      <c r="G388" s="1415"/>
      <c r="H388" s="1563" t="s">
        <v>1918</v>
      </c>
      <c r="I388" s="1564"/>
      <c r="J388" s="1757"/>
      <c r="K388" s="2134"/>
      <c r="L388" s="2135"/>
      <c r="M388" s="2135"/>
      <c r="N388" s="2136"/>
      <c r="O388" s="463"/>
      <c r="P388" s="464"/>
    </row>
    <row r="389" spans="1:16" ht="31.5" customHeight="1">
      <c r="B389" s="1939" t="s">
        <v>791</v>
      </c>
      <c r="C389" s="1940"/>
      <c r="D389" s="1940"/>
      <c r="E389" s="1940"/>
      <c r="F389" s="1940"/>
      <c r="G389" s="1940"/>
      <c r="H389" s="1940"/>
      <c r="I389" s="1940"/>
      <c r="J389" s="1940"/>
      <c r="K389" s="1940"/>
      <c r="L389" s="1940"/>
      <c r="M389" s="1940"/>
      <c r="N389" s="1940"/>
      <c r="O389" s="1940"/>
      <c r="P389" s="465"/>
    </row>
    <row r="390" spans="1:16" ht="15"/>
    <row r="391" spans="1:16" ht="15"/>
  </sheetData>
  <protectedRanges>
    <protectedRange algorithmName="SHA-512" hashValue="Vy4WNnMLetCeG+ng9ui6x3+uqKOOyXkr9ydS0hpE1nBblJqWNCsRpMCB+kdhYYAjvYZVZFDOlkpNDEp6qTa4+w==" saltValue="f8i8fDNrQTExav3GvUuKAA==" spinCount="100000" sqref="J59:J65" name="Range1"/>
  </protectedRanges>
  <mergeCells count="881">
    <mergeCell ref="F1:N1"/>
    <mergeCell ref="F2:G2"/>
    <mergeCell ref="B4:N4"/>
    <mergeCell ref="J10:K10"/>
    <mergeCell ref="L10:N10"/>
    <mergeCell ref="C11:H11"/>
    <mergeCell ref="J11:K11"/>
    <mergeCell ref="L11:N11"/>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2"/>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49:E49"/>
    <mergeCell ref="G49:H49"/>
    <mergeCell ref="I49:J49"/>
    <mergeCell ref="K49:L49"/>
    <mergeCell ref="B50:P50"/>
    <mergeCell ref="C51:E51"/>
    <mergeCell ref="G51:H51"/>
    <mergeCell ref="I51:J51"/>
    <mergeCell ref="K51:L51"/>
    <mergeCell ref="C54:E54"/>
    <mergeCell ref="G54:H54"/>
    <mergeCell ref="I54:J54"/>
    <mergeCell ref="K54:L54"/>
    <mergeCell ref="L65:N65"/>
    <mergeCell ref="B58:N58"/>
    <mergeCell ref="C59:I59"/>
    <mergeCell ref="C55:E55"/>
    <mergeCell ref="G55:H55"/>
    <mergeCell ref="I55:J55"/>
    <mergeCell ref="K55:L55"/>
    <mergeCell ref="C52:E52"/>
    <mergeCell ref="G52:H52"/>
    <mergeCell ref="I52:J52"/>
    <mergeCell ref="K52:L52"/>
    <mergeCell ref="C53:E53"/>
    <mergeCell ref="G53:H53"/>
    <mergeCell ref="I53:J53"/>
    <mergeCell ref="K53:L53"/>
    <mergeCell ref="C56:E56"/>
    <mergeCell ref="G56:H56"/>
    <mergeCell ref="I56:J56"/>
    <mergeCell ref="K56:L56"/>
    <mergeCell ref="C57:E57"/>
    <mergeCell ref="G57:H57"/>
    <mergeCell ref="I57:J57"/>
    <mergeCell ref="K57:L57"/>
    <mergeCell ref="L62:N62"/>
    <mergeCell ref="L59:N59"/>
    <mergeCell ref="C66:J66"/>
    <mergeCell ref="K66:K71"/>
    <mergeCell ref="L66:N71"/>
    <mergeCell ref="O66:O71"/>
    <mergeCell ref="P66:P71"/>
    <mergeCell ref="C67:I67"/>
    <mergeCell ref="C68:I68"/>
    <mergeCell ref="C69:I69"/>
    <mergeCell ref="C70:I70"/>
    <mergeCell ref="C71:F71"/>
    <mergeCell ref="G71:J71"/>
    <mergeCell ref="O59:O65"/>
    <mergeCell ref="P59:P65"/>
    <mergeCell ref="C60:I60"/>
    <mergeCell ref="L60:N60"/>
    <mergeCell ref="C61:I61"/>
    <mergeCell ref="L61:N61"/>
    <mergeCell ref="C62:I62"/>
    <mergeCell ref="C63:I63"/>
    <mergeCell ref="L63:N63"/>
    <mergeCell ref="C64:I64"/>
    <mergeCell ref="L64:N64"/>
    <mergeCell ref="C65:I65"/>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P84:P89"/>
    <mergeCell ref="B85:E89"/>
    <mergeCell ref="F85:H85"/>
    <mergeCell ref="I85:J85"/>
    <mergeCell ref="K85:N85"/>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137"/>
    <mergeCell ref="B92:F93"/>
    <mergeCell ref="G92:N92"/>
    <mergeCell ref="K93:N93"/>
    <mergeCell ref="C94:J94"/>
    <mergeCell ref="K94:N96"/>
    <mergeCell ref="C95:F95"/>
    <mergeCell ref="C103:J103"/>
    <mergeCell ref="K103:N105"/>
    <mergeCell ref="C104:F104"/>
    <mergeCell ref="C105:F105"/>
    <mergeCell ref="C106:J106"/>
    <mergeCell ref="K106:N108"/>
    <mergeCell ref="C107:F107"/>
    <mergeCell ref="C108:F108"/>
    <mergeCell ref="C96:F96"/>
    <mergeCell ref="C97:J97"/>
    <mergeCell ref="K97:N99"/>
    <mergeCell ref="C98:F98"/>
    <mergeCell ref="C99:F99"/>
    <mergeCell ref="C100:J100"/>
    <mergeCell ref="K100:N102"/>
    <mergeCell ref="C101:F101"/>
    <mergeCell ref="C102:F102"/>
    <mergeCell ref="C115:J115"/>
    <mergeCell ref="K115:N117"/>
    <mergeCell ref="C116:F116"/>
    <mergeCell ref="C117:F117"/>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27:J127"/>
    <mergeCell ref="K127:N129"/>
    <mergeCell ref="C128:F128"/>
    <mergeCell ref="C129:F129"/>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J133"/>
    <mergeCell ref="K133:N136"/>
    <mergeCell ref="C134:D134"/>
    <mergeCell ref="E134:J134"/>
    <mergeCell ref="C135:F135"/>
    <mergeCell ref="C136:F136"/>
    <mergeCell ref="H143:J143"/>
    <mergeCell ref="C144:G144"/>
    <mergeCell ref="H144:J144"/>
    <mergeCell ref="C145:G145"/>
    <mergeCell ref="H145:J145"/>
    <mergeCell ref="O145:O146"/>
    <mergeCell ref="B140:P140"/>
    <mergeCell ref="C141:G141"/>
    <mergeCell ref="H141:J141"/>
    <mergeCell ref="K141:K148"/>
    <mergeCell ref="L141:N148"/>
    <mergeCell ref="O141:O144"/>
    <mergeCell ref="P141:P144"/>
    <mergeCell ref="C142:G142"/>
    <mergeCell ref="H142:J142"/>
    <mergeCell ref="C143:G143"/>
    <mergeCell ref="P145:P146"/>
    <mergeCell ref="C146:G146"/>
    <mergeCell ref="H146:J146"/>
    <mergeCell ref="C147:G147"/>
    <mergeCell ref="H147:J147"/>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D154:F154"/>
    <mergeCell ref="G154:I154"/>
    <mergeCell ref="J154:L154"/>
    <mergeCell ref="C155:F155"/>
    <mergeCell ref="G155:I155"/>
    <mergeCell ref="J155:L155"/>
    <mergeCell ref="M151:N151"/>
    <mergeCell ref="C152:F152"/>
    <mergeCell ref="G152:I152"/>
    <mergeCell ref="J152:L152"/>
    <mergeCell ref="M152:N152"/>
    <mergeCell ref="D153:F153"/>
    <mergeCell ref="G153:I153"/>
    <mergeCell ref="J153:L153"/>
    <mergeCell ref="M153:N153"/>
    <mergeCell ref="M155:N155"/>
    <mergeCell ref="C156:F156"/>
    <mergeCell ref="G156:I156"/>
    <mergeCell ref="J156:L156"/>
    <mergeCell ref="M156:N156"/>
    <mergeCell ref="C157:F157"/>
    <mergeCell ref="G157:I157"/>
    <mergeCell ref="J157:L157"/>
    <mergeCell ref="M157:N157"/>
    <mergeCell ref="C160:F160"/>
    <mergeCell ref="G160:I160"/>
    <mergeCell ref="J160:L160"/>
    <mergeCell ref="M160:N160"/>
    <mergeCell ref="C161:F161"/>
    <mergeCell ref="G161:I161"/>
    <mergeCell ref="J161:L161"/>
    <mergeCell ref="M161:N161"/>
    <mergeCell ref="C158:F158"/>
    <mergeCell ref="G158:I158"/>
    <mergeCell ref="J158:L158"/>
    <mergeCell ref="M158:N158"/>
    <mergeCell ref="C159:F159"/>
    <mergeCell ref="G159:I159"/>
    <mergeCell ref="J159:L159"/>
    <mergeCell ref="M159:N159"/>
    <mergeCell ref="C164:F164"/>
    <mergeCell ref="G164:I164"/>
    <mergeCell ref="J164:L164"/>
    <mergeCell ref="M164:N164"/>
    <mergeCell ref="C165:E165"/>
    <mergeCell ref="H165:I165"/>
    <mergeCell ref="J165:L165"/>
    <mergeCell ref="M165:N165"/>
    <mergeCell ref="C162:F162"/>
    <mergeCell ref="G162:I162"/>
    <mergeCell ref="J162:L162"/>
    <mergeCell ref="M162:N162"/>
    <mergeCell ref="C163:F163"/>
    <mergeCell ref="G163:I163"/>
    <mergeCell ref="J163:L163"/>
    <mergeCell ref="M163:N163"/>
    <mergeCell ref="B166:N166"/>
    <mergeCell ref="C167:E167"/>
    <mergeCell ref="G167:K167"/>
    <mergeCell ref="L167:N167"/>
    <mergeCell ref="O167:O178"/>
    <mergeCell ref="P167:P178"/>
    <mergeCell ref="C168:E168"/>
    <mergeCell ref="G168:K168"/>
    <mergeCell ref="L168:N168"/>
    <mergeCell ref="C169:E169"/>
    <mergeCell ref="C172:E172"/>
    <mergeCell ref="G172:K172"/>
    <mergeCell ref="L172:N172"/>
    <mergeCell ref="C173:E173"/>
    <mergeCell ref="G173:K173"/>
    <mergeCell ref="L173:N173"/>
    <mergeCell ref="G169:K169"/>
    <mergeCell ref="L169:N169"/>
    <mergeCell ref="C170:E170"/>
    <mergeCell ref="G170:K170"/>
    <mergeCell ref="L170:N170"/>
    <mergeCell ref="C171:E171"/>
    <mergeCell ref="G171:K171"/>
    <mergeCell ref="L171:N171"/>
    <mergeCell ref="C176:E176"/>
    <mergeCell ref="G176:K176"/>
    <mergeCell ref="L176:N176"/>
    <mergeCell ref="C177:E177"/>
    <mergeCell ref="G177:K177"/>
    <mergeCell ref="L177:N177"/>
    <mergeCell ref="C174:E174"/>
    <mergeCell ref="G174:K174"/>
    <mergeCell ref="L174:N174"/>
    <mergeCell ref="C175:E175"/>
    <mergeCell ref="G175:K175"/>
    <mergeCell ref="L175:N175"/>
    <mergeCell ref="C178:E178"/>
    <mergeCell ref="G178:K178"/>
    <mergeCell ref="L178:N178"/>
    <mergeCell ref="C179:E179"/>
    <mergeCell ref="G179:N179"/>
    <mergeCell ref="O179:O190"/>
    <mergeCell ref="G184:N184"/>
    <mergeCell ref="C185:E185"/>
    <mergeCell ref="G185:N185"/>
    <mergeCell ref="C186:E186"/>
    <mergeCell ref="G186:N186"/>
    <mergeCell ref="C187:E187"/>
    <mergeCell ref="G187:N187"/>
    <mergeCell ref="C188:E188"/>
    <mergeCell ref="G188:N188"/>
    <mergeCell ref="C189:E189"/>
    <mergeCell ref="G189:N189"/>
    <mergeCell ref="P179:P190"/>
    <mergeCell ref="C180:E180"/>
    <mergeCell ref="G180:N180"/>
    <mergeCell ref="C181:E181"/>
    <mergeCell ref="G181:N181"/>
    <mergeCell ref="C182:E182"/>
    <mergeCell ref="G182:N182"/>
    <mergeCell ref="C183:E183"/>
    <mergeCell ref="G183:N183"/>
    <mergeCell ref="C184:E184"/>
    <mergeCell ref="C190:E190"/>
    <mergeCell ref="G190:N190"/>
    <mergeCell ref="L191:N191"/>
    <mergeCell ref="O191:O202"/>
    <mergeCell ref="C195:E195"/>
    <mergeCell ref="G195:K195"/>
    <mergeCell ref="L195:N195"/>
    <mergeCell ref="C196:E196"/>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F259"/>
    <mergeCell ref="H259:N259"/>
    <mergeCell ref="C260:E260"/>
    <mergeCell ref="H260:N260"/>
    <mergeCell ref="O263:O267"/>
    <mergeCell ref="P263:P267"/>
    <mergeCell ref="C264:E264"/>
    <mergeCell ref="C265:E265"/>
    <mergeCell ref="C266:E266"/>
    <mergeCell ref="C267:E267"/>
    <mergeCell ref="C261:E261"/>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H341:I341"/>
    <mergeCell ref="J341:K341"/>
    <mergeCell ref="H328:I328"/>
    <mergeCell ref="C337:K337"/>
    <mergeCell ref="D338:I338"/>
    <mergeCell ref="J338:K338"/>
    <mergeCell ref="D339:I339"/>
    <mergeCell ref="J339:K339"/>
    <mergeCell ref="D340:G340"/>
    <mergeCell ref="H340:I340"/>
    <mergeCell ref="J340:K340"/>
    <mergeCell ref="D334:G334"/>
    <mergeCell ref="H334:I334"/>
    <mergeCell ref="J334:K334"/>
    <mergeCell ref="H335:I335"/>
    <mergeCell ref="J335:K335"/>
    <mergeCell ref="D336:I336"/>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C373:G373"/>
    <mergeCell ref="J373:N373"/>
    <mergeCell ref="C374:G374"/>
    <mergeCell ref="J374:N374"/>
    <mergeCell ref="O374:O37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B378:G378"/>
    <mergeCell ref="H378:N378"/>
    <mergeCell ref="O378:P378"/>
    <mergeCell ref="B379:P379"/>
    <mergeCell ref="C380:G380"/>
    <mergeCell ref="H380:I380"/>
    <mergeCell ref="K380:N380"/>
    <mergeCell ref="C376:G376"/>
    <mergeCell ref="H376:I376"/>
    <mergeCell ref="J376:J377"/>
    <mergeCell ref="K376:N377"/>
    <mergeCell ref="O376:O377"/>
    <mergeCell ref="P376:P377"/>
    <mergeCell ref="C377:G377"/>
    <mergeCell ref="H377:I377"/>
    <mergeCell ref="C384:G384"/>
    <mergeCell ref="H384:I384"/>
    <mergeCell ref="K384:N384"/>
    <mergeCell ref="C385:G385"/>
    <mergeCell ref="H385:I385"/>
    <mergeCell ref="K385:N385"/>
    <mergeCell ref="C381:G381"/>
    <mergeCell ref="H381:I381"/>
    <mergeCell ref="K381:N381"/>
    <mergeCell ref="C382:G382"/>
    <mergeCell ref="H382:I382"/>
    <mergeCell ref="J382:J383"/>
    <mergeCell ref="K382:N382"/>
    <mergeCell ref="D383:G383"/>
    <mergeCell ref="H383:I383"/>
    <mergeCell ref="K383:N383"/>
    <mergeCell ref="B389:O389"/>
    <mergeCell ref="C386:G386"/>
    <mergeCell ref="H386:I386"/>
    <mergeCell ref="K386:N386"/>
    <mergeCell ref="C387:I387"/>
    <mergeCell ref="J387:J388"/>
    <mergeCell ref="K387:N388"/>
    <mergeCell ref="D388:G388"/>
    <mergeCell ref="H388:I388"/>
  </mergeCells>
  <phoneticPr fontId="15" type="noConversion"/>
  <conditionalFormatting sqref="F73:F75">
    <cfRule type="containsBlanks" dxfId="2924" priority="200">
      <formula>LEN(TRIM(F73))=0</formula>
    </cfRule>
  </conditionalFormatting>
  <conditionalFormatting sqref="F77:F80">
    <cfRule type="containsBlanks" dxfId="2923" priority="182">
      <formula>LEN(TRIM(F77))=0</formula>
    </cfRule>
  </conditionalFormatting>
  <conditionalFormatting sqref="F180:F190">
    <cfRule type="containsBlanks" dxfId="2922" priority="201">
      <formula>LEN(TRIM(F180))=0</formula>
    </cfRule>
  </conditionalFormatting>
  <conditionalFormatting sqref="F248">
    <cfRule type="containsBlanks" dxfId="2921" priority="33">
      <formula>LEN(TRIM(F248))=0</formula>
    </cfRule>
  </conditionalFormatting>
  <conditionalFormatting sqref="F257:F258">
    <cfRule type="containsBlanks" dxfId="2920" priority="206">
      <formula>LEN(TRIM(F257))=0</formula>
    </cfRule>
  </conditionalFormatting>
  <conditionalFormatting sqref="F260">
    <cfRule type="expression" dxfId="2919" priority="126">
      <formula>AND(F258="No",#REF!="No")</formula>
    </cfRule>
  </conditionalFormatting>
  <conditionalFormatting sqref="F260:F267">
    <cfRule type="containsBlanks" dxfId="2918" priority="205">
      <formula>LEN(TRIM(F260))=0</formula>
    </cfRule>
  </conditionalFormatting>
  <conditionalFormatting sqref="F261">
    <cfRule type="expression" dxfId="2917" priority="112">
      <formula>AND(F258="No",#REF!="No")</formula>
    </cfRule>
  </conditionalFormatting>
  <conditionalFormatting sqref="F262">
    <cfRule type="expression" dxfId="2916" priority="111">
      <formula>AND(F258="No",#REF!="No")</formula>
    </cfRule>
  </conditionalFormatting>
  <conditionalFormatting sqref="F264:F267">
    <cfRule type="expression" dxfId="2915" priority="143">
      <formula>$F$263="No"</formula>
    </cfRule>
  </conditionalFormatting>
  <conditionalFormatting sqref="F273:F277">
    <cfRule type="containsBlanks" dxfId="2914" priority="29">
      <formula>LEN(TRIM(F273))=0</formula>
    </cfRule>
  </conditionalFormatting>
  <conditionalFormatting sqref="F81:G81">
    <cfRule type="expression" dxfId="2913" priority="128">
      <formula>OR($F$80="No",$F$80="Don't know",$F$80="Not applicable")</formula>
    </cfRule>
  </conditionalFormatting>
  <conditionalFormatting sqref="F250:G250 F251 F252:G252 F253 F254:G254">
    <cfRule type="containsBlanks" dxfId="2912" priority="32">
      <formula>LEN(TRIM(F250))=0</formula>
    </cfRule>
  </conditionalFormatting>
  <conditionalFormatting sqref="F273:G277">
    <cfRule type="expression" dxfId="2911" priority="28">
      <formula>OR($G$242="No",$G$242="Don't know")</formula>
    </cfRule>
  </conditionalFormatting>
  <conditionalFormatting sqref="F86:H86">
    <cfRule type="containsBlanks" dxfId="2910" priority="82">
      <formula>LEN(TRIM(F86))=0</formula>
    </cfRule>
  </conditionalFormatting>
  <conditionalFormatting sqref="F86:H88">
    <cfRule type="expression" dxfId="2909" priority="81">
      <formula>OR($H$82="No",$H$82="Don't know")</formula>
    </cfRule>
  </conditionalFormatting>
  <conditionalFormatting sqref="F226:J226">
    <cfRule type="expression" dxfId="2908" priority="138">
      <formula>OR($H$225="No",$H$225="Don't know",$H$225="Not applicable (no fees)")</formula>
    </cfRule>
  </conditionalFormatting>
  <conditionalFormatting sqref="F228:J228">
    <cfRule type="expression" dxfId="2907" priority="137">
      <formula>$H$227="No"</formula>
    </cfRule>
  </conditionalFormatting>
  <conditionalFormatting sqref="F45:M45">
    <cfRule type="expression" dxfId="2906" priority="86">
      <formula>OR($I$40="No",$I$40="Don't know")</formula>
    </cfRule>
    <cfRule type="containsBlanks" dxfId="2905" priority="87">
      <formula>LEN(TRIM(F45))=0</formula>
    </cfRule>
  </conditionalFormatting>
  <conditionalFormatting sqref="F52:M56">
    <cfRule type="containsBlanks" dxfId="2904" priority="1">
      <formula>LEN(TRIM(F52))=0</formula>
    </cfRule>
  </conditionalFormatting>
  <conditionalFormatting sqref="F8:N8">
    <cfRule type="expression" dxfId="2903" priority="106">
      <formula>OR($I$6="No",$I$6="Don't know")</formula>
    </cfRule>
    <cfRule type="containsBlanks" dxfId="2902" priority="107">
      <formula>LEN(TRIM(F8))=0</formula>
    </cfRule>
    <cfRule type="expression" dxfId="2901" priority="108">
      <formula>$N$13="No"</formula>
    </cfRule>
    <cfRule type="expression" dxfId="2900" priority="109">
      <formula>$N$13="Not applicable"</formula>
    </cfRule>
    <cfRule type="expression" dxfId="2899" priority="110">
      <formula>$N$13="Don't know"</formula>
    </cfRule>
  </conditionalFormatting>
  <conditionalFormatting sqref="G38:G39">
    <cfRule type="expression" dxfId="2898" priority="89">
      <formula>$J$33="No"</formula>
    </cfRule>
  </conditionalFormatting>
  <conditionalFormatting sqref="G139">
    <cfRule type="containsBlanks" dxfId="2897" priority="216">
      <formula>LEN(TRIM(G139))=0</formula>
    </cfRule>
  </conditionalFormatting>
  <conditionalFormatting sqref="G256">
    <cfRule type="containsBlanks" dxfId="2896" priority="30">
      <formula>LEN(TRIM(G256))=0</formula>
    </cfRule>
  </conditionalFormatting>
  <conditionalFormatting sqref="G271 G269">
    <cfRule type="containsBlanks" dxfId="2895" priority="193">
      <formula>LEN(TRIM(G269))=0</formula>
    </cfRule>
  </conditionalFormatting>
  <conditionalFormatting sqref="G271">
    <cfRule type="expression" dxfId="2894" priority="142">
      <formula>OR($G$269="No",$G$269="Don't know")</formula>
    </cfRule>
  </conditionalFormatting>
  <conditionalFormatting sqref="G151:I159">
    <cfRule type="expression" dxfId="2893" priority="157">
      <formula>OR($I$94="No",$I$94="Don't know")</formula>
    </cfRule>
  </conditionalFormatting>
  <conditionalFormatting sqref="G160:I160">
    <cfRule type="expression" dxfId="2892" priority="156">
      <formula>OR($I$118="No",$I$118="Don't know")</formula>
    </cfRule>
  </conditionalFormatting>
  <conditionalFormatting sqref="G161:I161">
    <cfRule type="expression" dxfId="2891" priority="155">
      <formula>OR($I$121="No",$I$121="Don't know")</formula>
    </cfRule>
  </conditionalFormatting>
  <conditionalFormatting sqref="G162:I162">
    <cfRule type="expression" dxfId="2890" priority="154">
      <formula>OR($I$124="No",$I$124="Don't know")</formula>
    </cfRule>
  </conditionalFormatting>
  <conditionalFormatting sqref="G163:I163">
    <cfRule type="expression" dxfId="2889" priority="151">
      <formula>OR($I$127="No",$I$127="Don't know")</formula>
    </cfRule>
  </conditionalFormatting>
  <conditionalFormatting sqref="G164:I164">
    <cfRule type="expression" dxfId="2888" priority="150">
      <formula>OR($I$130="No",$I$130="Don't know")</formula>
    </cfRule>
  </conditionalFormatting>
  <conditionalFormatting sqref="G38:J39">
    <cfRule type="expression" dxfId="2887" priority="88">
      <formula>OR($J$33="No",$J$33="Don't know")</formula>
    </cfRule>
  </conditionalFormatting>
  <conditionalFormatting sqref="G71:J71 F73:G75 F77:G81">
    <cfRule type="expression" dxfId="2886" priority="129">
      <formula>($J$59=0)</formula>
    </cfRule>
  </conditionalFormatting>
  <conditionalFormatting sqref="G71:J71">
    <cfRule type="expression" dxfId="2885" priority="130">
      <formula>OR($J$70="No",$J$70="Don't know",$J$70="Not applicable")</formula>
    </cfRule>
    <cfRule type="containsBlanks" dxfId="2884" priority="192">
      <formula>LEN(TRIM(G71))=0</formula>
    </cfRule>
  </conditionalFormatting>
  <conditionalFormatting sqref="G98:J99">
    <cfRule type="containsBlanks" dxfId="2883" priority="80">
      <formula>LEN(TRIM(G98))=0</formula>
    </cfRule>
  </conditionalFormatting>
  <conditionalFormatting sqref="G101:J102">
    <cfRule type="containsBlanks" dxfId="2882" priority="79">
      <formula>LEN(TRIM(G101))=0</formula>
    </cfRule>
  </conditionalFormatting>
  <conditionalFormatting sqref="G104:J105">
    <cfRule type="containsBlanks" dxfId="2881" priority="78">
      <formula>LEN(TRIM(G104))=0</formula>
    </cfRule>
  </conditionalFormatting>
  <conditionalFormatting sqref="G107:J108">
    <cfRule type="containsBlanks" dxfId="2880" priority="77">
      <formula>LEN(TRIM(G107))=0</formula>
    </cfRule>
  </conditionalFormatting>
  <conditionalFormatting sqref="G110:J111">
    <cfRule type="containsBlanks" dxfId="2879" priority="76">
      <formula>LEN(TRIM(G110))=0</formula>
    </cfRule>
  </conditionalFormatting>
  <conditionalFormatting sqref="G113:J114">
    <cfRule type="containsBlanks" dxfId="2878" priority="75">
      <formula>LEN(TRIM(G113))=0</formula>
    </cfRule>
  </conditionalFormatting>
  <conditionalFormatting sqref="G116:J117">
    <cfRule type="containsBlanks" dxfId="2877" priority="74">
      <formula>LEN(TRIM(G116))=0</formula>
    </cfRule>
  </conditionalFormatting>
  <conditionalFormatting sqref="G119:J120">
    <cfRule type="containsBlanks" dxfId="2876" priority="73">
      <formula>LEN(TRIM(G119))=0</formula>
    </cfRule>
  </conditionalFormatting>
  <conditionalFormatting sqref="G122:J123">
    <cfRule type="containsBlanks" dxfId="2875" priority="72">
      <formula>LEN(TRIM(G122))=0</formula>
    </cfRule>
  </conditionalFormatting>
  <conditionalFormatting sqref="G125:J126">
    <cfRule type="containsBlanks" dxfId="2874" priority="71">
      <formula>LEN(TRIM(G125))=0</formula>
    </cfRule>
  </conditionalFormatting>
  <conditionalFormatting sqref="G128:J129">
    <cfRule type="containsBlanks" dxfId="2873" priority="70">
      <formula>LEN(TRIM(G128))=0</formula>
    </cfRule>
  </conditionalFormatting>
  <conditionalFormatting sqref="G131:J132">
    <cfRule type="containsBlanks" dxfId="2872" priority="125">
      <formula>LEN(TRIM(G131))=0</formula>
    </cfRule>
  </conditionalFormatting>
  <conditionalFormatting sqref="G168:K178">
    <cfRule type="expression" dxfId="2871" priority="44">
      <formula>OR($F168="No",$F168="Don't know")</formula>
    </cfRule>
  </conditionalFormatting>
  <conditionalFormatting sqref="G180:N190">
    <cfRule type="expression" dxfId="2870" priority="43">
      <formula>OR($F180="No",$F180="Don't know")</formula>
    </cfRule>
  </conditionalFormatting>
  <conditionalFormatting sqref="G192:N202">
    <cfRule type="expression" dxfId="2869" priority="37">
      <formula>OR($F192="No",$F192="Don't know")</formula>
    </cfRule>
  </conditionalFormatting>
  <conditionalFormatting sqref="G204:N214">
    <cfRule type="expression" dxfId="2868" priority="147">
      <formula>OR($F204="No",$F204="Don't know")</formula>
    </cfRule>
  </conditionalFormatting>
  <conditionalFormatting sqref="H141:H144">
    <cfRule type="expression" dxfId="2867" priority="60">
      <formula>#REF!="Don't know"</formula>
    </cfRule>
    <cfRule type="expression" dxfId="2866" priority="61">
      <formula>#REF!="No"</formula>
    </cfRule>
  </conditionalFormatting>
  <conditionalFormatting sqref="H141:H145">
    <cfRule type="containsBlanks" dxfId="2865" priority="62">
      <formula>LEN(TRIM(H141))=0</formula>
    </cfRule>
  </conditionalFormatting>
  <conditionalFormatting sqref="H145">
    <cfRule type="expression" dxfId="2864" priority="65">
      <formula>#REF!="Don't know"</formula>
    </cfRule>
    <cfRule type="expression" dxfId="2863" priority="66">
      <formula>#REF!="No"</formula>
    </cfRule>
  </conditionalFormatting>
  <conditionalFormatting sqref="H147">
    <cfRule type="containsBlanks" dxfId="2862" priority="67">
      <formula>LEN(TRIM(H147))=0</formula>
    </cfRule>
    <cfRule type="expression" dxfId="2861" priority="68">
      <formula>#REF!="Don't know"</formula>
    </cfRule>
    <cfRule type="expression" dxfId="2860" priority="69">
      <formula>#REF!="No"</formula>
    </cfRule>
  </conditionalFormatting>
  <conditionalFormatting sqref="H215">
    <cfRule type="containsBlanks" dxfId="2859" priority="194">
      <formula>LEN(TRIM(H215))=0</formula>
    </cfRule>
    <cfRule type="expression" dxfId="2858" priority="195">
      <formula>#REF!="Don't know"</formula>
    </cfRule>
    <cfRule type="expression" dxfId="2857" priority="196">
      <formula>#REF!="No"</formula>
    </cfRule>
  </conditionalFormatting>
  <conditionalFormatting sqref="H217:H221">
    <cfRule type="containsBlanks" dxfId="2856" priority="197">
      <formula>LEN(TRIM(H217))=0</formula>
    </cfRule>
    <cfRule type="expression" dxfId="2855" priority="198">
      <formula>$H$148="Don't know"</formula>
    </cfRule>
    <cfRule type="expression" dxfId="2854" priority="199">
      <formula>$H$148="no"</formula>
    </cfRule>
  </conditionalFormatting>
  <conditionalFormatting sqref="H223:H225">
    <cfRule type="containsBlanks" dxfId="2853" priority="181">
      <formula>LEN(TRIM(H223))=0</formula>
    </cfRule>
  </conditionalFormatting>
  <conditionalFormatting sqref="H227">
    <cfRule type="containsBlanks" dxfId="2852" priority="180">
      <formula>LEN(TRIM(H227))=0</formula>
    </cfRule>
  </conditionalFormatting>
  <conditionalFormatting sqref="H231">
    <cfRule type="containsBlanks" dxfId="2851" priority="35">
      <formula>LEN(TRIM(H231))=0</formula>
    </cfRule>
  </conditionalFormatting>
  <conditionalFormatting sqref="H304:H306 H308:H310">
    <cfRule type="containsBlanks" dxfId="2850" priority="26">
      <formula>LEN(TRIM(H304))=0</formula>
    </cfRule>
  </conditionalFormatting>
  <conditionalFormatting sqref="H312:H314">
    <cfRule type="containsBlanks" dxfId="2849" priority="23">
      <formula>LEN(TRIM(H312))=0</formula>
    </cfRule>
  </conditionalFormatting>
  <conditionalFormatting sqref="H317:H318">
    <cfRule type="containsBlanks" dxfId="2848" priority="210">
      <formula>LEN(TRIM(H317))=0</formula>
    </cfRule>
  </conditionalFormatting>
  <conditionalFormatting sqref="H320">
    <cfRule type="containsBlanks" dxfId="2847" priority="207">
      <formula>LEN(TRIM(H320))=0</formula>
    </cfRule>
  </conditionalFormatting>
  <conditionalFormatting sqref="H373:H374">
    <cfRule type="containsBlanks" dxfId="2846" priority="186">
      <formula>LEN(TRIM(H373))=0</formula>
    </cfRule>
  </conditionalFormatting>
  <conditionalFormatting sqref="H380:H386">
    <cfRule type="containsBlanks" dxfId="2845" priority="4">
      <formula>LEN(TRIM(H380))=0</formula>
    </cfRule>
    <cfRule type="containsBlanks" priority="5">
      <formula>LEN(TRIM(H380))=0</formula>
    </cfRule>
  </conditionalFormatting>
  <conditionalFormatting sqref="H388">
    <cfRule type="containsBlanks" dxfId="2844" priority="131">
      <formula>LEN(TRIM(H388))=0</formula>
    </cfRule>
    <cfRule type="containsBlanks" priority="132">
      <formula>LEN(TRIM(H388))=0</formula>
    </cfRule>
  </conditionalFormatting>
  <conditionalFormatting sqref="H376:I376 H377">
    <cfRule type="containsBlanks" dxfId="2843" priority="6">
      <formula>LEN(TRIM(H376))=0</formula>
    </cfRule>
    <cfRule type="containsBlanks" priority="7">
      <formula>LEN(TRIM(H376))=0</formula>
    </cfRule>
  </conditionalFormatting>
  <conditionalFormatting sqref="H381:I381">
    <cfRule type="expression" dxfId="2842" priority="3">
      <formula>OR($H$344="No",$H$344="Don't know")</formula>
    </cfRule>
  </conditionalFormatting>
  <conditionalFormatting sqref="H141:J144">
    <cfRule type="expression" dxfId="2841" priority="59">
      <formula>OR($G$111="No",$G$111="Don't know")</formula>
    </cfRule>
  </conditionalFormatting>
  <conditionalFormatting sqref="H146:J146">
    <cfRule type="expression" dxfId="2840" priority="58">
      <formula>OR($H$117="No",$H$117="Don't know")</formula>
    </cfRule>
  </conditionalFormatting>
  <conditionalFormatting sqref="H148:J148">
    <cfRule type="expression" dxfId="2839" priority="57">
      <formula>OR($H$119="No",$H$119="Don't know")</formula>
    </cfRule>
  </conditionalFormatting>
  <conditionalFormatting sqref="H217:J221">
    <cfRule type="expression" dxfId="2838" priority="146">
      <formula>OR($H$215="No",$H$215="Don't know")</formula>
    </cfRule>
  </conditionalFormatting>
  <conditionalFormatting sqref="H225:J225">
    <cfRule type="expression" dxfId="2837" priority="145">
      <formula>AND($H$223="No",$H$224="No")</formula>
    </cfRule>
  </conditionalFormatting>
  <conditionalFormatting sqref="H230:J231">
    <cfRule type="expression" dxfId="2836" priority="144">
      <formula>AND($H$223="No",$H$224="No")</formula>
    </cfRule>
  </conditionalFormatting>
  <conditionalFormatting sqref="H231:J231">
    <cfRule type="expression" dxfId="2835" priority="136">
      <formula>OR($H$230="No","Don't know")</formula>
    </cfRule>
  </conditionalFormatting>
  <conditionalFormatting sqref="H306:J306">
    <cfRule type="expression" dxfId="2834" priority="24">
      <formula>OR($H$277="No",$H$277="Don't know")</formula>
    </cfRule>
  </conditionalFormatting>
  <conditionalFormatting sqref="H307:J307">
    <cfRule type="expression" dxfId="2833" priority="19">
      <formula>$H$320="Yes"</formula>
    </cfRule>
    <cfRule type="containsBlanks" dxfId="2832" priority="20">
      <formula>LEN(TRIM(H307))=0</formula>
    </cfRule>
  </conditionalFormatting>
  <conditionalFormatting sqref="H315:J315">
    <cfRule type="containsBlanks" dxfId="2831" priority="25">
      <formula>LEN(TRIM(H315))=0</formula>
    </cfRule>
  </conditionalFormatting>
  <conditionalFormatting sqref="H319:J319">
    <cfRule type="expression" dxfId="2830" priority="141">
      <formula>OR($H$318="No",$H$318="Don't know")</formula>
    </cfRule>
    <cfRule type="containsBlanks" dxfId="2829" priority="185">
      <formula>LEN(TRIM(H319))=0</formula>
    </cfRule>
  </conditionalFormatting>
  <conditionalFormatting sqref="H321:J321">
    <cfRule type="expression" dxfId="2828" priority="140">
      <formula>OR($H$320="No",$H$320="Don't know",$H$320="Not applicable")</formula>
    </cfRule>
  </conditionalFormatting>
  <conditionalFormatting sqref="H322:J322">
    <cfRule type="expression" dxfId="2827" priority="139">
      <formula>$H$320="Yes"</formula>
    </cfRule>
    <cfRule type="containsBlanks" dxfId="2826" priority="184">
      <formula>LEN(TRIM(H322))=0</formula>
    </cfRule>
  </conditionalFormatting>
  <conditionalFormatting sqref="H375:N375">
    <cfRule type="expression" dxfId="2825" priority="135">
      <formula>OR($H$374="No",$H$374="Don't know")</formula>
    </cfRule>
  </conditionalFormatting>
  <conditionalFormatting sqref="I6">
    <cfRule type="expression" dxfId="2824" priority="176">
      <formula>$N$13="No"</formula>
    </cfRule>
    <cfRule type="expression" dxfId="2823" priority="177">
      <formula>$N$13="Not applicable"</formula>
    </cfRule>
    <cfRule type="expression" dxfId="2822" priority="178">
      <formula>$N$13="Don't know"</formula>
    </cfRule>
    <cfRule type="containsBlanks" dxfId="2821" priority="179">
      <formula>LEN(TRIM(I6))=0</formula>
    </cfRule>
  </conditionalFormatting>
  <conditionalFormatting sqref="I10:I12">
    <cfRule type="expression" dxfId="2820" priority="160">
      <formula>$I$6="No"</formula>
    </cfRule>
  </conditionalFormatting>
  <conditionalFormatting sqref="I10:I17">
    <cfRule type="containsBlanks" dxfId="2819" priority="172">
      <formula>LEN(TRIM(I10))=0</formula>
    </cfRule>
    <cfRule type="expression" dxfId="2818" priority="173">
      <formula>$N$13="No"</formula>
    </cfRule>
    <cfRule type="expression" dxfId="2817" priority="174">
      <formula>$N$13="Not applicable"</formula>
    </cfRule>
    <cfRule type="expression" dxfId="2816" priority="175">
      <formula>$N$13="Don't know"</formula>
    </cfRule>
  </conditionalFormatting>
  <conditionalFormatting sqref="I10:I23">
    <cfRule type="expression" dxfId="2815" priority="92">
      <formula>OR($I$6="No",$I$6="Don't know")</formula>
    </cfRule>
  </conditionalFormatting>
  <conditionalFormatting sqref="I18:I23">
    <cfRule type="containsBlanks" dxfId="2814" priority="94">
      <formula>LEN(TRIM(I18))=0</formula>
    </cfRule>
    <cfRule type="expression" dxfId="2813" priority="95">
      <formula>$N$13="No"</formula>
    </cfRule>
    <cfRule type="expression" dxfId="2812" priority="96">
      <formula>$N$13="Not applicable"</formula>
    </cfRule>
    <cfRule type="expression" dxfId="2811" priority="97">
      <formula>$N$13="Don't know"</formula>
    </cfRule>
  </conditionalFormatting>
  <conditionalFormatting sqref="I19:I23">
    <cfRule type="expression" dxfId="2810" priority="93">
      <formula>$I$6="No"</formula>
    </cfRule>
  </conditionalFormatting>
  <conditionalFormatting sqref="I42">
    <cfRule type="containsBlanks" dxfId="2809" priority="208">
      <formula>LEN(TRIM(I42))=0</formula>
    </cfRule>
  </conditionalFormatting>
  <conditionalFormatting sqref="I47:J47">
    <cfRule type="expression" dxfId="2808" priority="84">
      <formula>OR($I$40="No",$I$40="Don't know")</formula>
    </cfRule>
    <cfRule type="containsBlanks" dxfId="2807" priority="85">
      <formula>LEN(TRIM(I47))=0</formula>
    </cfRule>
  </conditionalFormatting>
  <conditionalFormatting sqref="I86:J86">
    <cfRule type="containsBlanks" dxfId="2806" priority="161">
      <formula>LEN(TRIM(I86))=0</formula>
    </cfRule>
  </conditionalFormatting>
  <conditionalFormatting sqref="I86:N88 F89:N89">
    <cfRule type="expression" dxfId="2805" priority="158">
      <formula>OR($H$84="No",$H$84="Don't know")</formula>
    </cfRule>
  </conditionalFormatting>
  <conditionalFormatting sqref="J25:J28">
    <cfRule type="containsBlanks" dxfId="2804" priority="134">
      <formula>LEN(TRIM(J25))=0</formula>
    </cfRule>
  </conditionalFormatting>
  <conditionalFormatting sqref="J33">
    <cfRule type="containsBlanks" dxfId="2803" priority="215">
      <formula>LEN(TRIM(J33))=0</formula>
    </cfRule>
  </conditionalFormatting>
  <conditionalFormatting sqref="J35">
    <cfRule type="containsBlanks" dxfId="2802" priority="214">
      <formula>LEN(TRIM(J35))=0</formula>
    </cfRule>
  </conditionalFormatting>
  <conditionalFormatting sqref="J67:J70">
    <cfRule type="containsBlanks" dxfId="2801" priority="83">
      <formula>LEN(TRIM(J67))=0</formula>
    </cfRule>
  </conditionalFormatting>
  <conditionalFormatting sqref="J151:J153">
    <cfRule type="containsBlanks" dxfId="2800" priority="56">
      <formula>LEN(TRIM(J151))=0</formula>
    </cfRule>
  </conditionalFormatting>
  <conditionalFormatting sqref="J154:J161">
    <cfRule type="containsBlanks" dxfId="2799" priority="53">
      <formula>LEN(TRIM(J154))=0</formula>
    </cfRule>
  </conditionalFormatting>
  <conditionalFormatting sqref="J326:J327">
    <cfRule type="containsBlanks" dxfId="2798" priority="191">
      <formula>LEN(TRIM(J326))=0</formula>
    </cfRule>
  </conditionalFormatting>
  <conditionalFormatting sqref="J330">
    <cfRule type="containsBlanks" dxfId="2797" priority="190">
      <formula>LEN(TRIM(J330))=0</formula>
    </cfRule>
  </conditionalFormatting>
  <conditionalFormatting sqref="J332:J333">
    <cfRule type="containsBlanks" dxfId="2796" priority="18">
      <formula>LEN(TRIM(J332))=0</formula>
    </cfRule>
  </conditionalFormatting>
  <conditionalFormatting sqref="J336">
    <cfRule type="containsBlanks" dxfId="2795" priority="12">
      <formula>LEN(TRIM(J336))=0</formula>
    </cfRule>
  </conditionalFormatting>
  <conditionalFormatting sqref="J338:J339">
    <cfRule type="containsBlanks" dxfId="2794" priority="17">
      <formula>LEN(TRIM(J338))=0</formula>
    </cfRule>
  </conditionalFormatting>
  <conditionalFormatting sqref="J342">
    <cfRule type="containsBlanks" dxfId="2793" priority="11">
      <formula>LEN(TRIM(J342))=0</formula>
    </cfRule>
  </conditionalFormatting>
  <conditionalFormatting sqref="J344:J345">
    <cfRule type="containsBlanks" dxfId="2792" priority="168">
      <formula>LEN(TRIM(J344))=0</formula>
    </cfRule>
  </conditionalFormatting>
  <conditionalFormatting sqref="J348">
    <cfRule type="containsBlanks" dxfId="2791" priority="10">
      <formula>LEN(TRIM(J348))=0</formula>
    </cfRule>
  </conditionalFormatting>
  <conditionalFormatting sqref="J350:J351">
    <cfRule type="containsBlanks" dxfId="2790" priority="16">
      <formula>LEN(TRIM(J350))=0</formula>
    </cfRule>
  </conditionalFormatting>
  <conditionalFormatting sqref="J354">
    <cfRule type="containsBlanks" dxfId="2789" priority="9">
      <formula>LEN(TRIM(J354))=0</formula>
    </cfRule>
  </conditionalFormatting>
  <conditionalFormatting sqref="J356:J357">
    <cfRule type="containsBlanks" dxfId="2788" priority="15">
      <formula>LEN(TRIM(J356))=0</formula>
    </cfRule>
  </conditionalFormatting>
  <conditionalFormatting sqref="J360">
    <cfRule type="containsBlanks" dxfId="2787" priority="8">
      <formula>LEN(TRIM(J360))=0</formula>
    </cfRule>
  </conditionalFormatting>
  <conditionalFormatting sqref="J362:J363">
    <cfRule type="containsBlanks" dxfId="2786" priority="14">
      <formula>LEN(TRIM(J362))=0</formula>
    </cfRule>
  </conditionalFormatting>
  <conditionalFormatting sqref="J366">
    <cfRule type="containsBlanks" dxfId="2785" priority="189">
      <formula>LEN(TRIM(J366))=0</formula>
    </cfRule>
  </conditionalFormatting>
  <conditionalFormatting sqref="J368:J369">
    <cfRule type="containsBlanks" dxfId="2784" priority="13">
      <formula>LEN(TRIM(J368))=0</formula>
    </cfRule>
  </conditionalFormatting>
  <conditionalFormatting sqref="J372">
    <cfRule type="containsBlanks" dxfId="2783" priority="188">
      <formula>LEN(TRIM(J372))=0</formula>
    </cfRule>
  </conditionalFormatting>
  <conditionalFormatting sqref="J151:L151">
    <cfRule type="expression" dxfId="2782" priority="55">
      <formula>OR($G$92="No",$G$92="Don't know")</formula>
    </cfRule>
  </conditionalFormatting>
  <conditionalFormatting sqref="J152:L152">
    <cfRule type="expression" dxfId="2781" priority="54">
      <formula>OR($G$93="No",$G$93="Don't know")</formula>
    </cfRule>
  </conditionalFormatting>
  <conditionalFormatting sqref="J153:L154">
    <cfRule type="expression" dxfId="2780" priority="52">
      <formula>OR($G$94="No",$G$94="Don't know")</formula>
    </cfRule>
  </conditionalFormatting>
  <conditionalFormatting sqref="J155:L155">
    <cfRule type="expression" dxfId="2779" priority="51">
      <formula>OR($G$95="No",$G$95="Don't know")</formula>
    </cfRule>
  </conditionalFormatting>
  <conditionalFormatting sqref="J156:L156">
    <cfRule type="expression" dxfId="2778" priority="50">
      <formula>OR($G$96="No",$G$96="Don't know")</formula>
    </cfRule>
  </conditionalFormatting>
  <conditionalFormatting sqref="J157:L157">
    <cfRule type="expression" dxfId="2777" priority="49">
      <formula>OR($G$97="No",$G$97="Don't know")</formula>
    </cfRule>
  </conditionalFormatting>
  <conditionalFormatting sqref="J158:L158">
    <cfRule type="expression" dxfId="2776" priority="48">
      <formula>OR($G$98="No",$G$98="Don't know")</formula>
    </cfRule>
  </conditionalFormatting>
  <conditionalFormatting sqref="J159:L159">
    <cfRule type="expression" dxfId="2775" priority="47">
      <formula>OR($G$99="No",$G$99="Don't know")</formula>
    </cfRule>
  </conditionalFormatting>
  <conditionalFormatting sqref="J160:L160">
    <cfRule type="expression" dxfId="2774" priority="46">
      <formula>OR($G$100="No",$G$100="Don't know")</formula>
    </cfRule>
  </conditionalFormatting>
  <conditionalFormatting sqref="J161:L161">
    <cfRule type="expression" dxfId="2773" priority="45">
      <formula>OR($G$101="No",$G$101="Don't know")</formula>
    </cfRule>
  </conditionalFormatting>
  <conditionalFormatting sqref="J162:L162">
    <cfRule type="expression" dxfId="2772" priority="153">
      <formula>OR($G$124="No",$G$124="Don't know")</formula>
    </cfRule>
  </conditionalFormatting>
  <conditionalFormatting sqref="J163:L163">
    <cfRule type="expression" dxfId="2771" priority="152">
      <formula>OR($G$127="No",$G$127="Don't know")</formula>
    </cfRule>
  </conditionalFormatting>
  <conditionalFormatting sqref="J164:L164">
    <cfRule type="expression" dxfId="2770" priority="149">
      <formula>OR($G$130="No",$G$130="Don't know")</formula>
    </cfRule>
  </conditionalFormatting>
  <conditionalFormatting sqref="J139:N139">
    <cfRule type="expression" dxfId="2769" priority="159">
      <formula>OR($G$139="No",$G$139="Don't know")</formula>
    </cfRule>
  </conditionalFormatting>
  <conditionalFormatting sqref="K94">
    <cfRule type="expression" dxfId="2768" priority="127">
      <formula>OR($H$84="No",$H$84="Don't know")</formula>
    </cfRule>
  </conditionalFormatting>
  <conditionalFormatting sqref="K97">
    <cfRule type="expression" dxfId="2767" priority="124">
      <formula>OR($H$84="No",$H$84="Don't know")</formula>
    </cfRule>
  </conditionalFormatting>
  <conditionalFormatting sqref="K100">
    <cfRule type="expression" dxfId="2766" priority="123">
      <formula>OR($H$84="No",$H$84="Don't know")</formula>
    </cfRule>
  </conditionalFormatting>
  <conditionalFormatting sqref="K103">
    <cfRule type="expression" dxfId="2765" priority="122">
      <formula>OR($H$84="No",$H$84="Don't know")</formula>
    </cfRule>
  </conditionalFormatting>
  <conditionalFormatting sqref="K106">
    <cfRule type="expression" dxfId="2764" priority="121">
      <formula>OR($H$84="No",$H$84="Don't know")</formula>
    </cfRule>
  </conditionalFormatting>
  <conditionalFormatting sqref="K109">
    <cfRule type="expression" dxfId="2763" priority="120">
      <formula>OR($H$84="No",$H$84="Don't know")</formula>
    </cfRule>
  </conditionalFormatting>
  <conditionalFormatting sqref="K112">
    <cfRule type="expression" dxfId="2762" priority="119">
      <formula>OR($H$84="No",$H$84="Don't know")</formula>
    </cfRule>
  </conditionalFormatting>
  <conditionalFormatting sqref="K115">
    <cfRule type="expression" dxfId="2761" priority="118">
      <formula>OR($H$84="No",$H$84="Don't know")</formula>
    </cfRule>
  </conditionalFormatting>
  <conditionalFormatting sqref="K118">
    <cfRule type="expression" dxfId="2760" priority="117">
      <formula>OR($H$84="No",$H$84="Don't know")</formula>
    </cfRule>
  </conditionalFormatting>
  <conditionalFormatting sqref="K121">
    <cfRule type="expression" dxfId="2759" priority="116">
      <formula>OR($H$84="No",$H$84="Don't know")</formula>
    </cfRule>
  </conditionalFormatting>
  <conditionalFormatting sqref="K124">
    <cfRule type="expression" dxfId="2758" priority="115">
      <formula>OR($H$84="No",$H$84="Don't know")</formula>
    </cfRule>
  </conditionalFormatting>
  <conditionalFormatting sqref="K127">
    <cfRule type="expression" dxfId="2757" priority="114">
      <formula>OR($H$84="No",$H$84="Don't know")</formula>
    </cfRule>
  </conditionalFormatting>
  <conditionalFormatting sqref="K130">
    <cfRule type="expression" dxfId="2756" priority="113">
      <formula>OR($H$84="No",$H$84="Don't know")</formula>
    </cfRule>
  </conditionalFormatting>
  <conditionalFormatting sqref="K141 G151:G164 J162:J164 H230 F204:F214 K223">
    <cfRule type="containsBlanks" dxfId="2755" priority="217">
      <formula>LEN(TRIM(F141))=0</formula>
    </cfRule>
  </conditionalFormatting>
  <conditionalFormatting sqref="K141">
    <cfRule type="expression" dxfId="2754" priority="212">
      <formula>#REF!="Don't know"</formula>
    </cfRule>
    <cfRule type="expression" dxfId="2753" priority="213">
      <formula>#REF!="No"</formula>
    </cfRule>
  </conditionalFormatting>
  <conditionalFormatting sqref="K233:K245">
    <cfRule type="containsBlanks" dxfId="2752" priority="34">
      <formula>LEN(TRIM(K233))=0</formula>
    </cfRule>
  </conditionalFormatting>
  <conditionalFormatting sqref="K247">
    <cfRule type="containsBlanks" dxfId="2751" priority="211">
      <formula>LEN(TRIM(K247))=0</formula>
    </cfRule>
  </conditionalFormatting>
  <conditionalFormatting sqref="K19:N23">
    <cfRule type="expression" dxfId="2750" priority="90">
      <formula>OR($I$6="No",$I$6="Don't know")</formula>
    </cfRule>
    <cfRule type="containsBlanks" dxfId="2749" priority="91">
      <formula>LEN(TRIM(K19))=0</formula>
    </cfRule>
  </conditionalFormatting>
  <conditionalFormatting sqref="L168:L178 F168:F178">
    <cfRule type="containsBlanks" dxfId="2748" priority="202">
      <formula>LEN(TRIM(F168))=0</formula>
    </cfRule>
  </conditionalFormatting>
  <conditionalFormatting sqref="L168:L178">
    <cfRule type="expression" dxfId="2747" priority="203">
      <formula>$F$225="Don't know"</formula>
    </cfRule>
    <cfRule type="expression" dxfId="2746" priority="204">
      <formula>$F$225="No"</formula>
    </cfRule>
  </conditionalFormatting>
  <conditionalFormatting sqref="L192:M202">
    <cfRule type="expression" dxfId="2745" priority="38">
      <formula>$F$197="Don't know"</formula>
    </cfRule>
    <cfRule type="expression" dxfId="2744" priority="39">
      <formula>$F$197="No"</formula>
    </cfRule>
    <cfRule type="expression" dxfId="2743" priority="41">
      <formula>$F$197="Don't know"</formula>
    </cfRule>
    <cfRule type="expression" dxfId="2742" priority="42">
      <formula>$F$197="No"</formula>
    </cfRule>
  </conditionalFormatting>
  <conditionalFormatting sqref="L10:N10">
    <cfRule type="expression" dxfId="2741" priority="105">
      <formula>OR($I$10="No",$I$10="Don't know",$I$10="Not applicable")</formula>
    </cfRule>
  </conditionalFormatting>
  <conditionalFormatting sqref="L10:N18">
    <cfRule type="expression" dxfId="2740" priority="99">
      <formula>OR($I$6="No",$I$6="Don't know")</formula>
    </cfRule>
  </conditionalFormatting>
  <conditionalFormatting sqref="L11:N11">
    <cfRule type="expression" dxfId="2739" priority="104">
      <formula>OR($I$11="No",$I$11="Don't know",$I$11="Not applicable")</formula>
    </cfRule>
  </conditionalFormatting>
  <conditionalFormatting sqref="L12:N12">
    <cfRule type="expression" dxfId="2738" priority="103">
      <formula>OR($I$12="No",$I$12="Don't know",$I$12="Not applicable")</formula>
    </cfRule>
  </conditionalFormatting>
  <conditionalFormatting sqref="L13:N13">
    <cfRule type="expression" dxfId="2737" priority="102">
      <formula>OR($I$13="No",$I$13="Don't know",$I$13="Not applicable")</formula>
    </cfRule>
  </conditionalFormatting>
  <conditionalFormatting sqref="L14:N14">
    <cfRule type="expression" dxfId="2736" priority="101">
      <formula>OR($I$14="No",$I$14="Don't know",$I$14="Not applicable")</formula>
    </cfRule>
  </conditionalFormatting>
  <conditionalFormatting sqref="L15:N15">
    <cfRule type="expression" dxfId="2735" priority="100">
      <formula>OR($I$15="No",$I$15="Don't know",$I$15="Not applicable")</formula>
    </cfRule>
  </conditionalFormatting>
  <conditionalFormatting sqref="L16:N16">
    <cfRule type="expression" dxfId="2734" priority="171">
      <formula>OR($I$16="No",$I$16="Don't know",$I$16="Not applicable")</formula>
    </cfRule>
  </conditionalFormatting>
  <conditionalFormatting sqref="L17:N17">
    <cfRule type="expression" dxfId="2733" priority="169">
      <formula>OR($I$17="Neither",$I$17="Don't know",$I$17="Not applicable")</formula>
    </cfRule>
  </conditionalFormatting>
  <conditionalFormatting sqref="L18:N18">
    <cfRule type="expression" dxfId="2732" priority="170">
      <formula>OR($I$18="No",$I$18="Don't know",$I$18="Not applicable")</formula>
    </cfRule>
  </conditionalFormatting>
  <conditionalFormatting sqref="L168:N178">
    <cfRule type="expression" dxfId="2731" priority="148">
      <formula>OR($F168="No",$F168="Don't know")</formula>
    </cfRule>
  </conditionalFormatting>
  <conditionalFormatting sqref="L192:N202">
    <cfRule type="containsBlanks" dxfId="2730" priority="40">
      <formula>LEN(TRIM(L192))=0</formula>
    </cfRule>
  </conditionalFormatting>
  <conditionalFormatting sqref="O6:O7">
    <cfRule type="containsBlanks" dxfId="2729" priority="98">
      <formula>LEN(TRIM(O6))=0</formula>
    </cfRule>
  </conditionalFormatting>
  <conditionalFormatting sqref="O42">
    <cfRule type="containsBlanks" dxfId="2728" priority="209">
      <formula>LEN(TRIM(O42))=0</formula>
    </cfRule>
  </conditionalFormatting>
  <conditionalFormatting sqref="O44:O49 O91:O137">
    <cfRule type="containsBlanks" dxfId="2727" priority="167">
      <formula>LEN(TRIM(O44))=0</formula>
    </cfRule>
  </conditionalFormatting>
  <conditionalFormatting sqref="O52:O56">
    <cfRule type="containsBlanks" dxfId="2726" priority="2">
      <formula>LEN(TRIM(O52))=0</formula>
    </cfRule>
  </conditionalFormatting>
  <conditionalFormatting sqref="O66:O71">
    <cfRule type="containsBlanks" dxfId="2725" priority="166">
      <formula>LEN(TRIM(O66))=0</formula>
    </cfRule>
  </conditionalFormatting>
  <conditionalFormatting sqref="O73:O81">
    <cfRule type="containsBlanks" dxfId="2724" priority="165">
      <formula>LEN(TRIM(O73))=0</formula>
    </cfRule>
  </conditionalFormatting>
  <conditionalFormatting sqref="O150:O165">
    <cfRule type="containsBlanks" dxfId="2723" priority="164">
      <formula>LEN(TRIM(O150))=0</formula>
    </cfRule>
  </conditionalFormatting>
  <conditionalFormatting sqref="O167:O228">
    <cfRule type="containsBlanks" dxfId="2722" priority="36">
      <formula>LEN(TRIM(O167))=0</formula>
    </cfRule>
  </conditionalFormatting>
  <conditionalFormatting sqref="O230:O267">
    <cfRule type="containsBlanks" dxfId="2721" priority="31">
      <formula>LEN(TRIM(O230))=0</formula>
    </cfRule>
  </conditionalFormatting>
  <conditionalFormatting sqref="O269:O277">
    <cfRule type="containsBlanks" dxfId="2720" priority="27">
      <formula>LEN(TRIM(O269))=0</formula>
    </cfRule>
  </conditionalFormatting>
  <conditionalFormatting sqref="O304:O310">
    <cfRule type="containsBlanks" dxfId="2719" priority="21">
      <formula>LEN(TRIM(O304))=0</formula>
    </cfRule>
  </conditionalFormatting>
  <conditionalFormatting sqref="O314">
    <cfRule type="containsBlanks" dxfId="2718" priority="22">
      <formula>LEN(TRIM(O314))=0</formula>
    </cfRule>
  </conditionalFormatting>
  <conditionalFormatting sqref="O317:O322">
    <cfRule type="containsBlanks" dxfId="2717" priority="163">
      <formula>LEN(TRIM(O317))=0</formula>
    </cfRule>
  </conditionalFormatting>
  <conditionalFormatting sqref="O324:O372">
    <cfRule type="timePeriod" dxfId="2716" priority="162" timePeriod="yesterday">
      <formula>FLOOR(O324,1)=TODAY()-1</formula>
    </cfRule>
  </conditionalFormatting>
  <conditionalFormatting sqref="O324:O374">
    <cfRule type="containsBlanks" dxfId="2715" priority="187">
      <formula>LEN(TRIM(O324))=0</formula>
    </cfRule>
  </conditionalFormatting>
  <conditionalFormatting sqref="O376">
    <cfRule type="containsBlanks" dxfId="2714" priority="183">
      <formula>LEN(TRIM(O376))=0</formula>
    </cfRule>
  </conditionalFormatting>
  <dataValidations count="105">
    <dataValidation type="list" allowBlank="1" showInputMessage="1" showErrorMessage="1" sqref="J326:K326 J362:K362 J344:K344 J338:K338 J350:K350 J356:K356 J332:K332 J368:K368" xr:uid="{4761CE17-E570-4D79-97B4-91DD547E8494}">
      <formula1>"WHO-prequalified, SRA, Both WHO-PQ and SRA,No SRA or WHO-PQ products registered,Don't know"</formula1>
    </dataValidation>
    <dataValidation type="list" allowBlank="1" showInputMessage="1" showErrorMessage="1" sqref="H225" xr:uid="{B146F763-552F-47A8-B5C4-D3C76A73E0FA}">
      <formula1>"Yes, No, Don't know,Not applicable (no fees)"</formula1>
    </dataValidation>
    <dataValidation type="list" allowBlank="1" showInputMessage="1" showErrorMessage="1" sqref="G271" xr:uid="{27EF960F-DDEB-4789-AF4F-CF75012C585B}">
      <formula1>"Yes, No, Don't know, Not applicable (no LMIS)"</formula1>
    </dataValidation>
    <dataValidation type="list" allowBlank="1" showInputMessage="1" showErrorMessage="1" sqref="F260:F262 J67:J70" xr:uid="{9F579010-6A26-464F-8384-5480782A1B57}">
      <formula1>"Yes, No, Don't know,Not applicable"</formula1>
    </dataValidation>
    <dataValidation type="list" allowBlank="1" showInputMessage="1" showErrorMessage="1" sqref="F263 F257" xr:uid="{B32A3623-89CE-4D09-9C91-5590268821DF}">
      <formula1>"Yes, No"</formula1>
    </dataValidation>
    <dataValidation type="list" allowBlank="1" showInputMessage="1" showErrorMessage="1" sqref="M47 M45 M52:M56" xr:uid="{BB71993A-6F80-46BD-83F6-BD263C90A7B7}">
      <formula1>"Purchase/P.O. date,Shipment date,Delivery date,Other,Unknown,Not applicable"</formula1>
    </dataValidation>
    <dataValidation type="list" allowBlank="1" showInputMessage="1" showErrorMessage="1" sqref="H383:I383" xr:uid="{45E81807-A052-43B3-8174-5359D7066894}">
      <formula1>"No impact, Reduced frequency of meetings, Prevented ability to meet, Don't know, Not applicable (no committee)"</formula1>
    </dataValidation>
    <dataValidation type="list" allowBlank="1" showInputMessage="1" showErrorMessage="1" sqref="L192:N202 F264:F267 I10:I16 H230:H231 I22:I23 F258 H143:J143 L168:L178 I18 H305:J306" xr:uid="{BC873258-8E7A-4D60-BF03-CC8FE97BC124}">
      <formula1>"Yes, No, Don't know, Not applicable"</formula1>
    </dataValidation>
    <dataValidation type="list" allowBlank="1" showInputMessage="1" showErrorMessage="1" error="Please choose from the dropdown list." sqref="I21" xr:uid="{7BDA4ED1-BDCC-4D15-8CA5-AFAF3D209649}">
      <formula1>"0 times, 1 time, 2-3 times, 4 or more times, Don't know, Not applicable"</formula1>
    </dataValidation>
    <dataValidation type="list" allowBlank="1" showInputMessage="1" showErrorMessage="1" sqref="H25 J25" xr:uid="{FDFD37EB-7452-473F-8C5B-001653BB771E}">
      <formula1>"January, February, March, April, May, June, July, August, September, October, November, December"</formula1>
    </dataValidation>
    <dataValidation type="list" allowBlank="1" showInputMessage="1" showErrorMessage="1" sqref="H31:J31" xr:uid="{D9631C5A-9D8C-4409-A50F-F87824235038}">
      <formula1>"Annually, Twice a year, Quarterly, Monthly, Don’t Know, Other"</formula1>
    </dataValidation>
    <dataValidation type="list" allowBlank="1" showInputMessage="1" showErrorMessage="1" sqref="H145:J145 G128:N129 I42 F180:F190 F204:F214 H223:H224 G139 M98:M99 G131:N132 J33 H84 F168:F178 F192:F202 H215:J215 J35 H373:H374 G95:J96 F45 G269 H227 I6 G125:N126 F47 G135:J136 G98:K99 G101:N102 G104:N105 G107:N108 G110:N111 G113:N114 G116:N117 G119:N120 G122:N123 L99 H147:J147 K233:K245" xr:uid="{B690E575-8178-4A21-8205-5881AB851F8F}">
      <formula1>"Yes, No, Don't know"</formula1>
    </dataValidation>
    <dataValidation type="list" allowBlank="1" showInputMessage="1" showErrorMessage="1" sqref="F52:F56" xr:uid="{75CF257A-EB6D-435A-8865-0B4286528133}">
      <formula1>"In-kind, Cash, Don't know, Not applicable"</formula1>
    </dataValidation>
    <dataValidation type="list" allowBlank="1" showInputMessage="1" showErrorMessage="1" sqref="H165:L165" xr:uid="{3C8F0176-72EB-4A41-877C-21B62D0F94AC}">
      <formula1>"Community Health Worker (or equivalent), Auxiliary Nurse, Auxiliary Nurse Midwife, Nurse, Pharmacist, Clinical Officer, Doctor, Don't Know, Not Applicable"</formula1>
    </dataValidation>
    <dataValidation type="list" allowBlank="1" showInputMessage="1" showErrorMessage="1" sqref="H322 H320 H318 H310 H314 H307" xr:uid="{7CD9517F-6887-4192-9B30-FE1A87B48D82}">
      <formula1>"Yes, No, Don’t know, Not applicable"</formula1>
    </dataValidation>
    <dataValidation type="list" allowBlank="1" showInputMessage="1" showErrorMessage="1" sqref="H312:J313" xr:uid="{6C3B34A3-6723-4A12-A9D5-232DA2115405}">
      <formula1>"Most were tested, Some were tested, None were tested, Don't know, Not applicable"</formula1>
    </dataValidation>
    <dataValidation type="list" allowBlank="1" showInputMessage="1" showErrorMessage="1" error="Please choose from the dropdown list." sqref="I19:I20" xr:uid="{069EB308-7912-4DB4-826D-D8DF20BF6649}">
      <formula1>"Yes, No, Don't know, Not applicable"</formula1>
    </dataValidation>
    <dataValidation type="list" allowBlank="1" showInputMessage="1" showErrorMessage="1" sqref="H308:J308" xr:uid="{9F7FFE06-EEDB-46DB-AD89-286315D9096E}">
      <formula1>"Less than 6 months, 6 months to under 1 year, 1 year to 18 months, More than 18 months,Don’t know, Not applicable"</formula1>
    </dataValidation>
    <dataValidation type="list" allowBlank="1" showInputMessage="1" showErrorMessage="1" sqref="H309" xr:uid="{D154BC8D-5E7A-4D2B-A88C-0B6FAEA8D55B}">
      <formula1>"Yes,No,Don’t know, Not applicable"</formula1>
    </dataValidation>
    <dataValidation type="list" allowBlank="1" showInputMessage="1" showErrorMessage="1" sqref="H317:J317" xr:uid="{109A4F1A-10F8-4226-9FAA-7263744AE4E0}">
      <formula1>"0,1,2-3,More than 3, Don’t know"</formula1>
    </dataValidation>
    <dataValidation type="list" allowBlank="1" showInputMessage="1" showErrorMessage="1" sqref="H315:J315" xr:uid="{CC4CF8D7-B754-4270-A017-CD3FA420C974}">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217:J221 F73:G75 F77:G80 H309:J309" xr:uid="{FCF0426E-6859-41E2-86B3-1858168C2F5A}">
      <formula1>"Yes,No,Don't know,Not applicable"</formula1>
    </dataValidation>
    <dataValidation type="list" allowBlank="1" showInputMessage="1" showErrorMessage="1" sqref="H319:J319" xr:uid="{1EDDA7B0-3296-42AC-B277-ED8246C25F95}">
      <formula1>"0-25%,26-50%,51-75%,76-100%, Don’t know, Not applicable"</formula1>
    </dataValidation>
    <dataValidation type="list" allowBlank="1" showInputMessage="1" showErrorMessage="1" sqref="H376:I376" xr:uid="{2BCF63F8-9BF7-470B-AA1E-AF42F0207807}">
      <formula1>"Yes (PSE plan with FP/RH component),No PSE plan started/developed,Yes PSE plan but no FP/RH component,Don't know"</formula1>
    </dataValidation>
    <dataValidation type="list" allowBlank="1" showInputMessage="1" showErrorMessage="1" sqref="F274:G274" xr:uid="{600B8A98-5844-46B1-B537-3990043D3326}">
      <formula1>"Yes: All private sector facilities included, Yes: Some private sector facilities included,None, Don't know, Not applicable (no LMIS)"</formula1>
    </dataValidation>
    <dataValidation type="list" allowBlank="1" showInputMessage="1" showErrorMessage="1" sqref="F275:G275" xr:uid="{FEAA4006-9BD1-44A8-8819-1E7652B393D1}">
      <formula1>"Yes: All NGO facilities included, Yes: Some NGO facilities included,None, Don't know, Not applicable (no LMIS)"</formula1>
    </dataValidation>
    <dataValidation type="list" allowBlank="1" showInputMessage="1" showErrorMessage="1" sqref="F276:G276" xr:uid="{ED06A4C2-E7AC-4F88-ACF4-9822A403637B}">
      <formula1>"Yes: All social marketing sites included, Yes: Some social marketing sites included,None, Don't know, Not applicable (no LMIS)"</formula1>
    </dataValidation>
    <dataValidation allowBlank="1" showInputMessage="1" showErrorMessage="1" error="Please choose from the dropdown list." sqref="K19:N23" xr:uid="{1F7737A8-5404-4409-B651-3B50C7633CFF}"/>
    <dataValidation type="list" allowBlank="1" showInputMessage="1" showErrorMessage="1" sqref="F250:G250" xr:uid="{C77F68E4-E405-4336-BDE9-69D34D97CB3A}">
      <formula1>"Yes: Extensive social marketing,Yes: Some social marketing,No,Don't know"</formula1>
    </dataValidation>
    <dataValidation type="list" allowBlank="1" showInputMessage="1" showErrorMessage="1" sqref="F254:G254 H382:I382 H380:I380" xr:uid="{6BC869D4-C7E0-48AC-9EC2-1229D38F3C6C}">
      <formula1>"Yes,No,Don't know"</formula1>
    </dataValidation>
    <dataValidation type="list" allowBlank="1" showInputMessage="1" showErrorMessage="1" sqref="G256" xr:uid="{E25EEA92-F9E6-443D-91ED-1F1437D6A074}">
      <formula1>"0%,1-10%,11-20%,21-30%,31-40%,41-50%,51-60%,61-70%,71-80%,81-100%,Don't know,Not applicable"</formula1>
    </dataValidation>
    <dataValidation type="list" allowBlank="1" showInputMessage="1" showErrorMessage="1" sqref="F277:G277" xr:uid="{B3303A66-FA28-4BD2-93A7-95C3255970B8}">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7" xr:uid="{1213D302-4972-4B10-A7F2-DE4973E51CDD}">
      <formula1>"Ministry of Finance, Ministry of Planning,Both,Neither,Don't know, Not applicable"</formula1>
    </dataValidation>
    <dataValidation type="list" allowBlank="1" showInputMessage="1" showErrorMessage="1" error="Please choose from the dropdown list." prompt="Please select from the dropdown list" sqref="G68:I70" xr:uid="{207429B4-5B7C-4AAE-8A44-2AFE67C28D1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G151:I164 J162:L164" xr:uid="{40946731-1C73-4E7C-BF2C-F032EE881341}">
      <formula1>"Community Health Worker (or equivalent),Auxiliary Nurse,Auxiliary Nurse Midwife,Nurse,Pharmacist, Clinical Officer, Doctor, Don't Know, Not Applicable"</formula1>
    </dataValidation>
    <dataValidation type="list" allowBlank="1" showInputMessage="1" showErrorMessage="1" sqref="F251:G251" xr:uid="{EE6668A1-F816-4741-B521-EDAEC16C26B8}">
      <formula1>"Yes: Extensive mass media,Yes: Some mass media,No,Don't know"</formula1>
    </dataValidation>
    <dataValidation type="list" allowBlank="1" showInputMessage="1" showErrorMessage="1" sqref="F253:G253" xr:uid="{0E35E728-F164-4709-951D-62D3C28562E3}">
      <formula1>"Yes: Extensive community mobilization/engagement,Yes: Some community mobilization/engagement,No,Don't know"</formula1>
    </dataValidation>
    <dataValidation type="list" allowBlank="1" showInputMessage="1" showErrorMessage="1" sqref="H311:J311" xr:uid="{1016E4E6-7DED-4CCB-B9D6-2CDD4A9E1B7D}">
      <formula1>"Yes - ISO certified, Yes - WHO-PQ, Yes - both ISO certified and WHO-PQ,Neither, Don’t know, Not applicable"</formula1>
    </dataValidation>
    <dataValidation type="list" allowBlank="1" showInputMessage="1" showErrorMessage="1" sqref="J330:K330 J348:K348 J336:K336 J342:K342 J354:K354 J366:K366 J372:K372 J360:K360" xr:uid="{C5400DDD-616B-40FD-BF84-C38FD0DCFF87}">
      <formula1>"0,1,2 or more,Don't know"</formula1>
    </dataValidation>
    <dataValidation type="list" allowBlank="1" showInputMessage="1" showErrorMessage="1" sqref="H304:J304" xr:uid="{DD52A337-BB50-4A3D-8637-A9C4921E69B6}">
      <formula1>"Yes, No, Don’t know, Not applicable (No NMRA)"</formula1>
    </dataValidation>
    <dataValidation type="list" allowBlank="1" showInputMessage="1" showErrorMessage="1" sqref="H377:I377" xr:uid="{6AE89E2C-03C1-4AEB-B782-BD52EEBF5719}">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33 J357 J363 J351 J327 J345 J339 J369" xr:uid="{E8E5BE68-65D1-428B-A4EA-82EA87C14BBC}">
      <formula1>"0,1,2-3,More than 3,Don't know"</formula1>
    </dataValidation>
    <dataValidation type="list" allowBlank="1" showInputMessage="1" showErrorMessage="1" sqref="H144:J144" xr:uid="{DE05BEA8-C844-4628-9DE1-99A510404440}">
      <formula1>"Yes - high level of implementation, Yes - some implementation,Minimal or no implementation, Don't know, Not applicable (no strategy)"</formula1>
    </dataValidation>
    <dataValidation type="decimal" allowBlank="1" showInputMessage="1" showErrorMessage="1" error="Enter numeric value here only (in USD)." sqref="J27 G45:H45 G47:H47" xr:uid="{0A5AA53A-8B93-4B10-BAE8-06B82D052C5E}">
      <formula1>0</formula1>
      <formula2>100000000</formula2>
    </dataValidation>
    <dataValidation type="decimal" allowBlank="1" showInputMessage="1" showErrorMessage="1" error="Enter a numeric quantity only." sqref="K52:L56" xr:uid="{481A7C98-F071-4BCE-BE6E-CA941D33578B}">
      <formula1>0</formula1>
      <formula2>1000000000</formula2>
    </dataValidation>
    <dataValidation type="decimal" allowBlank="1" showInputMessage="1" showErrorMessage="1" error="Enter a numeric quantity here only." sqref="K45:L45 K47:L47" xr:uid="{C1FE09F1-9E58-4DD9-8A7D-FF7AE28B6827}">
      <formula1>0</formula1>
      <formula2>1000000000</formula2>
    </dataValidation>
    <dataValidation type="custom" operator="lessThanOrEqual" allowBlank="1" showInputMessage="1" showErrorMessage="1" error="This number cannot exceed the total number of stock status observations (column I)." sqref="I282:I283 H286:H288 H290:H295 K282:L283 H297:I299 H281:H284 K297:L298" xr:uid="{DC3DB091-B2E2-494D-9145-BA0A356F3F06}">
      <formula1>H281&lt;=I281</formula1>
    </dataValidation>
    <dataValidation type="custom" allowBlank="1" showInputMessage="1" showErrorMessage="1" error="This number must be greater than or equal to the number of stocked out observations (Column H)." sqref="I281 I286:I288 I290:I295 I284" xr:uid="{009C9D6F-84BC-4F45-8E75-8C31B5D96B0C}">
      <formula1>I281&gt;=H281</formula1>
    </dataValidation>
    <dataValidation type="custom" allowBlank="1" showInputMessage="1" showErrorMessage="1" error="This number must be less than or equal to the total number of SDPs reporting (stock observations) (Column L)." sqref="K299 K286:K288 K290:K295 K281 K284" xr:uid="{A0331BAE-CF13-4E13-8510-A940BDA91622}">
      <formula1>K281&lt;=L281</formula1>
    </dataValidation>
    <dataValidation type="list" allowBlank="1" showInputMessage="1" showErrorMessage="1" sqref="J26 H26" xr:uid="{F6102D7D-1762-4425-806C-8970BF568C68}">
      <formula1>"2017,2018,2019,2020,2021,2022,2023"</formula1>
    </dataValidation>
    <dataValidation type="list" allowBlank="1" showInputMessage="1" showErrorMessage="1" sqref="H386:I386 H384:I384" xr:uid="{27081427-8156-40C1-AB2C-3AF5783E4DC8}">
      <formula1>"High Impact, Medium Impact, Low Impact, No Impact, Unknown"</formula1>
    </dataValidation>
    <dataValidation type="list" allowBlank="1" showInputMessage="1" showErrorMessage="1" sqref="H385:I385" xr:uid="{6FB7E7A5-5488-40A6-84BA-FD0B6557E779}">
      <formula1>"All or most of the budget line shifted to COVID response, Some of the budget shifted,None of the budget shifted (i.e. no Impact), unknown, not applicable"</formula1>
    </dataValidation>
    <dataValidation type="custom" allowBlank="1" showInputMessage="1" showErrorMessage="1" error="This number must be greater than or equal to the total number of stocked out observations (Column K)." sqref="L299 L284 L286:L288 L290:L295 L281" xr:uid="{C273C5C0-403D-43B4-A0C2-8D2F5C13A76A}">
      <formula1>L281&gt;=K281</formula1>
    </dataValidation>
    <dataValidation type="list" allowBlank="1" showInputMessage="1" showErrorMessage="1" sqref="H29:J30" xr:uid="{A21D2CFD-0E7C-43C4-8782-CD9AE48719B4}">
      <formula1>"Government - Central Level, Government - Subnational Level, US Government (USG), UNFPA, Other Donors, Other, Don't Know"</formula1>
    </dataValidation>
    <dataValidation type="decimal" allowBlank="1" showInputMessage="1" showErrorMessage="1" error="Enter a numeric value here only (in USD)." sqref="G38:G39" xr:uid="{B81620D8-D3AE-4F4D-8800-0820C7D4EB5F}">
      <formula1>0</formula1>
      <formula2>100000000</formula2>
    </dataValidation>
    <dataValidation type="list" allowBlank="1" showInputMessage="1" showErrorMessage="1" sqref="K155:L161 J151:J161 K151:L153" xr:uid="{86DCAAA8-EE91-401F-9822-5970D4FA2C4F}">
      <formula1>"Community Health Worker (or equivalent),Auxiliary Nurse,Auxiliary Nurse Midwife,Nurse,Clinical Officer,Doctor,Don't know,Not applicable"</formula1>
    </dataValidation>
    <dataValidation type="list" allowBlank="1" showInputMessage="1" showErrorMessage="1" sqref="F252:G252" xr:uid="{E817DBB5-51CE-4984-9491-5563F7EFD9BF}">
      <formula1>"Yes: Extensive mobile outreach/education,Yes: Some mobile outreach/education,No,Don't know"</formula1>
    </dataValidation>
    <dataValidation type="list" allowBlank="1" showInputMessage="1" showErrorMessage="1" sqref="F273:G273" xr:uid="{D4B26E2A-42CF-4A7B-87DB-3D42E2A18196}">
      <formula1>"Yes: All public sector facilities included, Yes: Some public sector facilities included,None, Don't know, Not applicable (no LMIS)"</formula1>
    </dataValidation>
    <dataValidation type="list" allowBlank="1" showInputMessage="1" showErrorMessage="1" sqref="O19:P19" xr:uid="{6690F601-FBB5-4BE4-BB46-66C6DF6B5C37}">
      <formula1>$C$3:$C$5</formula1>
    </dataValidation>
    <dataValidation type="list" allowBlank="1" showInputMessage="1" showErrorMessage="1" sqref="O20:P20" xr:uid="{E826D255-F268-4DAD-AD8E-393387DD0770}">
      <formula1>$D$3:$D$4</formula1>
    </dataValidation>
    <dataValidation type="list" allowBlank="1" showInputMessage="1" showErrorMessage="1" sqref="O21:P23" xr:uid="{99FD7792-98D8-40F8-9CC9-42C75C2B0383}">
      <formula1>$E$3:$E$4</formula1>
    </dataValidation>
    <dataValidation type="list" allowBlank="1" showInputMessage="1" showErrorMessage="1" sqref="O25:P26" xr:uid="{D4B6D7E5-E4DA-4D49-9E26-8A757924B586}">
      <formula1>$F$3:$F$6</formula1>
    </dataValidation>
    <dataValidation type="list" allowBlank="1" showInputMessage="1" showErrorMessage="1" sqref="O31:P32" xr:uid="{3179CB9C-4494-4BBC-B294-DAE6190DE0F3}">
      <formula1>$H$3:$H$4</formula1>
    </dataValidation>
    <dataValidation type="list" allowBlank="1" showInputMessage="1" showErrorMessage="1" sqref="O33:P33" xr:uid="{0DF951BE-8D86-4934-A477-AD2FA0256DCC}">
      <formula1>$I$3:$I$4</formula1>
    </dataValidation>
    <dataValidation type="list" allowBlank="1" showInputMessage="1" showErrorMessage="1" sqref="O35:P35 O42:P42" xr:uid="{DD1F8FFD-CF46-4487-A0AE-7F065519B8D3}">
      <formula1>$J$3:$J$7</formula1>
    </dataValidation>
    <dataValidation type="list" allowBlank="1" showInputMessage="1" showErrorMessage="1" sqref="P44:P49" xr:uid="{C9133E93-6D98-45F1-8BCA-57D383AC1897}">
      <formula1>$K$3:$K$7</formula1>
    </dataValidation>
    <dataValidation type="list" allowBlank="1" showInputMessage="1" showErrorMessage="1" sqref="P52" xr:uid="{0B2E0281-D704-454C-A510-76E9164BBCC7}">
      <formula1>$L$3:$L$4</formula1>
    </dataValidation>
    <dataValidation type="list" allowBlank="1" showInputMessage="1" showErrorMessage="1" sqref="P53" xr:uid="{A377FAD0-ECC1-493C-A761-835DC0EF9BC6}">
      <formula1>$M$3:$M$4</formula1>
    </dataValidation>
    <dataValidation type="list" allowBlank="1" showInputMessage="1" showErrorMessage="1" sqref="P54" xr:uid="{99E79F22-7EFB-4D7F-BF38-0C4D5E8F4047}">
      <formula1>$N$3:$N$4</formula1>
    </dataValidation>
    <dataValidation type="list" allowBlank="1" showInputMessage="1" showErrorMessage="1" sqref="P55:P56" xr:uid="{B8CD6ABE-E144-4E35-97B1-FBA1B3ACBB78}">
      <formula1>$O$3:$O$4</formula1>
    </dataValidation>
    <dataValidation type="list" allowBlank="1" showInputMessage="1" showErrorMessage="1" sqref="O84:P89" xr:uid="{5E5EAA42-397B-4620-B47C-FAFDB7D7B68C}">
      <formula1>$Q$3:$Q$6</formula1>
    </dataValidation>
    <dataValidation type="list" allowBlank="1" showInputMessage="1" showErrorMessage="1" sqref="O91:P91" xr:uid="{44E0765E-AC82-4F15-BB19-549E93C00422}">
      <formula1>$R$3:$R$8</formula1>
    </dataValidation>
    <dataValidation type="list" allowBlank="1" showInputMessage="1" showErrorMessage="1" sqref="O139:P139" xr:uid="{100606B1-0A9F-4EE0-8701-99B646B18E9A}">
      <formula1>$S$3:$S$4</formula1>
    </dataValidation>
    <dataValidation type="list" allowBlank="1" showInputMessage="1" showErrorMessage="1" sqref="O145:P148" xr:uid="{F18DC34F-DCAC-49E1-A055-93BC1A5502F0}">
      <formula1>$T$3:$T$8</formula1>
    </dataValidation>
    <dataValidation type="list" allowBlank="1" showInputMessage="1" showErrorMessage="1" sqref="O150:P165" xr:uid="{B5F11086-1496-46E4-A53F-37F2370E5107}">
      <formula1>$U$3:$U$5</formula1>
    </dataValidation>
    <dataValidation type="list" allowBlank="1" showInputMessage="1" showErrorMessage="1" sqref="O167:P178 O191:P202" xr:uid="{2A2D1E40-E32A-47E2-9172-326FB29D7C08}">
      <formula1>$V$3:$V$8</formula1>
    </dataValidation>
    <dataValidation type="list" allowBlank="1" showInputMessage="1" showErrorMessage="1" sqref="O179:P190 O203:P214" xr:uid="{F4C0D09A-EF9B-42FF-B367-03B50B8A07BA}">
      <formula1>$W$3:$W$6</formula1>
    </dataValidation>
    <dataValidation type="list" allowBlank="1" showInputMessage="1" showErrorMessage="1" sqref="O215:P221" xr:uid="{F70B8FB8-B072-4274-88FD-0335382A8EDD}">
      <formula1>$X$3:$X$4</formula1>
    </dataValidation>
    <dataValidation type="list" allowBlank="1" showInputMessage="1" showErrorMessage="1" sqref="O222:P226" xr:uid="{997321D0-2BAD-4B23-91B7-2813603DF15E}">
      <formula1>$Y$3:$Y$6</formula1>
    </dataValidation>
    <dataValidation type="list" allowBlank="1" showInputMessage="1" showErrorMessage="1" sqref="O227:P228" xr:uid="{88E96224-C02F-4442-8233-D57035012F9D}">
      <formula1>$Z$3:$Z$5</formula1>
    </dataValidation>
    <dataValidation type="list" allowBlank="1" showInputMessage="1" showErrorMessage="1" sqref="O230:P231" xr:uid="{2D3327D6-7B22-40F0-A740-C69C457CA8FC}">
      <formula1>$AA$3:$AA$4</formula1>
    </dataValidation>
    <dataValidation type="list" allowBlank="1" showInputMessage="1" showErrorMessage="1" sqref="O232:P248" xr:uid="{C37B7B1E-5919-43CB-B512-93C9AAC436B0}">
      <formula1>$AB$3:$AB$4</formula1>
    </dataValidation>
    <dataValidation type="list" allowBlank="1" showInputMessage="1" showErrorMessage="1" sqref="P249:P255" xr:uid="{B5D85F6C-BB76-425B-8B5A-43966B0E63EB}">
      <formula1>$AC$3:$AC$7</formula1>
    </dataValidation>
    <dataValidation type="list" allowBlank="1" showInputMessage="1" showErrorMessage="1" sqref="O256:P256" xr:uid="{46D48E72-AC88-4EDB-8E6C-3B554F2F6D27}">
      <formula1>$AD$3:$AD$5</formula1>
    </dataValidation>
    <dataValidation type="list" allowBlank="1" showInputMessage="1" showErrorMessage="1" sqref="O263:P267" xr:uid="{E2963A53-6BF3-4162-8F01-1D85A19EDF11}">
      <formula1>$AF$3:$AF$4</formula1>
    </dataValidation>
    <dataValidation type="list" allowBlank="1" showInputMessage="1" showErrorMessage="1" sqref="P269:P277" xr:uid="{2D5051D0-916C-4E53-8678-28EAF092B625}">
      <formula1>$AG$3:$AG$4</formula1>
    </dataValidation>
    <dataValidation type="list" allowBlank="1" showInputMessage="1" showErrorMessage="1" sqref="P279" xr:uid="{4F851A07-85A3-428D-A7E7-F83EBA563399}">
      <formula1>$AH$3:$AH$7</formula1>
    </dataValidation>
    <dataValidation type="list" allowBlank="1" showInputMessage="1" showErrorMessage="1" sqref="P282:P284 O282" xr:uid="{7E5CBA28-53E2-4F79-8433-2BB30DB67210}">
      <formula1>$AI$3:$AI$8</formula1>
    </dataValidation>
    <dataValidation type="list" allowBlank="1" showInputMessage="1" showErrorMessage="1" sqref="P304" xr:uid="{AAF29F99-AA35-4929-9450-16C80B74886D}">
      <formula1>$AJ$3:$AJ$4</formula1>
    </dataValidation>
    <dataValidation type="list" allowBlank="1" showInputMessage="1" showErrorMessage="1" sqref="P305:P309" xr:uid="{1998683B-5BA9-4485-93E5-02E47A8DF415}">
      <formula1>$AK$3:$AK$4</formula1>
    </dataValidation>
    <dataValidation type="list" allowBlank="1" showInputMessage="1" showErrorMessage="1" sqref="P314:P315" xr:uid="{0EB03A5B-88C8-4DBC-B837-9B1D011BDE37}">
      <formula1>$AM$3:$AM$4</formula1>
    </dataValidation>
    <dataValidation type="list" allowBlank="1" showInputMessage="1" showErrorMessage="1" sqref="O317:P322" xr:uid="{270E3155-FE96-40A8-B51D-2A9CCB3658C4}">
      <formula1>$AN$3:$AN$5</formula1>
    </dataValidation>
    <dataValidation type="list" allowBlank="1" showInputMessage="1" showErrorMessage="1" sqref="O324:P372" xr:uid="{971C0425-540B-4806-9027-568F85C1049D}">
      <formula1>$AO$3:$AO$4</formula1>
    </dataValidation>
    <dataValidation type="list" allowBlank="1" showInputMessage="1" showErrorMessage="1" sqref="O373:P373" xr:uid="{10A6E152-6DE2-4B1E-B76D-55ABC35BA923}">
      <formula1>$AP$3:$AP$4</formula1>
    </dataValidation>
    <dataValidation type="list" allowBlank="1" showInputMessage="1" showErrorMessage="1" sqref="O374:P375" xr:uid="{315998A6-B6A6-4636-BC12-C1285D9BA1CE}">
      <formula1>$AQ$3:$AQ$5</formula1>
    </dataValidation>
    <dataValidation type="list" allowBlank="1" showInputMessage="1" showErrorMessage="1" sqref="O376:P377" xr:uid="{57A0B220-C92E-42E6-B5DD-FE60851BC91B}">
      <formula1>$AR$3:$AR$4</formula1>
    </dataValidation>
    <dataValidation type="list" allowBlank="1" showInputMessage="1" showErrorMessage="1" sqref="P27:P30" xr:uid="{B88865D6-2635-426A-A7F5-4DD49391D1E2}">
      <formula1>$G$2:$G$6</formula1>
    </dataValidation>
    <dataValidation type="list" allowBlank="1" showInputMessage="1" showErrorMessage="1" sqref="O27:O30" xr:uid="{21B304B1-2972-4AD2-BDC3-D91E0753FCC7}">
      <formula1>$G$3:$G$6</formula1>
    </dataValidation>
    <dataValidation type="list" allowBlank="1" showInputMessage="1" showErrorMessage="1" sqref="O66:P71 O73:P81" xr:uid="{B4FC751A-FBCD-446A-B701-338417241913}">
      <formula1>$P$3:$P$7</formula1>
    </dataValidation>
    <dataValidation type="list" allowBlank="1" showInputMessage="1" showErrorMessage="1" sqref="P310:P313" xr:uid="{3B64FC4F-9934-4ECC-9399-AF1FC093A264}">
      <formula1>$AL$3:$AL$5</formula1>
    </dataValidation>
    <dataValidation type="list" allowBlank="1" showInputMessage="1" showErrorMessage="1" sqref="O279" xr:uid="{FB91DE7A-10F0-46BA-8A18-B6371699C9B7}">
      <formula1>$AH$3:$AH$9</formula1>
    </dataValidation>
    <dataValidation type="list" allowBlank="1" showInputMessage="1" showErrorMessage="1" sqref="O44:O49" xr:uid="{B55221D7-E018-47AC-BDEB-D37009ED5D4F}">
      <formula1>$K$3:$K$8</formula1>
    </dataValidation>
    <dataValidation type="list" allowBlank="1" showInputMessage="1" showErrorMessage="1" sqref="H388:I388" xr:uid="{3A203AB0-A3AF-4C5B-AC18-959355F33059}">
      <formula1>$AX$3:$AX$7</formula1>
    </dataValidation>
    <dataValidation type="list" allowBlank="1" showInputMessage="1" showErrorMessage="1" sqref="O257:P262" xr:uid="{9EC933B8-F785-4074-B691-EF6BB6282B9C}">
      <formula1>$AE$3:$AE$5</formula1>
    </dataValidation>
    <dataValidation type="list" allowBlank="1" showInputMessage="1" showErrorMessage="1" sqref="E3" xr:uid="{F6BF07F9-82A7-4D04-9694-28EBC52569A3}">
      <formula1>$A$3:$A$134</formula1>
    </dataValidation>
  </dataValidations>
  <hyperlinks>
    <hyperlink ref="F1:N1" location="'All Country Summary (2023)'!A1" display="Go to summary page" xr:uid="{7B6F0C0F-01DB-4228-BFBB-9485CAC8451F}"/>
  </hyperlinks>
  <pageMargins left="0.25" right="0.25" top="0.75" bottom="0.75" header="0.3" footer="0.3"/>
  <pageSetup paperSize="17" scale="74" orientation="landscape"/>
  <rowBreaks count="13" manualBreakCount="13">
    <brk id="23" max="16383" man="1"/>
    <brk id="32" max="16383" man="1"/>
    <brk id="50" max="13" man="1"/>
    <brk id="81" max="16383" man="1"/>
    <brk id="148" max="13" man="1"/>
    <brk id="178" max="13" man="1"/>
    <brk id="214" max="13" man="1"/>
    <brk id="248" max="13" man="1"/>
    <brk id="267" max="13" man="1"/>
    <brk id="302" max="13" man="1"/>
    <brk id="315" max="13" man="1"/>
    <brk id="348" max="13" man="1"/>
    <brk id="388" max="13" man="1"/>
  </rowBreaks>
  <colBreaks count="1" manualBreakCount="1">
    <brk id="14" max="1048575" man="1"/>
  </colBreak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71092-1E5B-499D-8B43-694A2C2F2309}">
  <sheetPr>
    <tabColor rgb="FF33CCCC"/>
  </sheetPr>
  <dimension ref="A1:Q393"/>
  <sheetViews>
    <sheetView showGridLines="0" zoomScaleNormal="100" workbookViewId="0">
      <selection activeCell="L2" sqref="L2"/>
    </sheetView>
  </sheetViews>
  <sheetFormatPr defaultColWidth="10.42578125" defaultRowHeight="14.45"/>
  <cols>
    <col min="1" max="1" width="2.42578125" style="172" customWidth="1"/>
    <col min="2" max="2" width="9.140625" style="172"/>
    <col min="3" max="3" width="3.85546875" style="172" customWidth="1"/>
    <col min="4" max="4" width="18.42578125" style="172" customWidth="1"/>
    <col min="5" max="5" width="70.140625" style="172" customWidth="1"/>
    <col min="6" max="6" width="18.7109375" style="172" customWidth="1"/>
    <col min="7" max="7" width="27.85546875" style="172" customWidth="1"/>
    <col min="8" max="8" width="22.140625" style="172" customWidth="1"/>
    <col min="9" max="9" width="21.28515625" style="172" customWidth="1"/>
    <col min="10" max="10" width="23.5703125" style="172" customWidth="1"/>
    <col min="11" max="11" width="24.42578125" style="172" customWidth="1"/>
    <col min="12" max="12" width="17" style="172" customWidth="1"/>
    <col min="13" max="13" width="25.5703125" style="172" customWidth="1"/>
    <col min="14" max="14" width="35.5703125" style="172" customWidth="1"/>
    <col min="15" max="15" width="69" style="172" customWidth="1"/>
    <col min="16" max="16" width="56.42578125" style="172" customWidth="1"/>
    <col min="17" max="16384" width="10.42578125" style="172"/>
  </cols>
  <sheetData>
    <row r="1" spans="2:16" ht="62.25" customHeight="1">
      <c r="F1" s="2130" t="s">
        <v>830</v>
      </c>
      <c r="G1" s="2130"/>
      <c r="H1" s="2130"/>
      <c r="I1" s="2130"/>
      <c r="J1" s="2130"/>
      <c r="K1" s="2130"/>
      <c r="L1" s="2130"/>
      <c r="M1" s="2130"/>
      <c r="N1" s="2130"/>
    </row>
    <row r="2" spans="2:16" ht="37.5" customHeight="1">
      <c r="B2" s="408" t="s">
        <v>381</v>
      </c>
      <c r="C2" s="174"/>
      <c r="D2" s="174"/>
      <c r="E2" s="174"/>
      <c r="F2" s="1401"/>
      <c r="G2" s="1401"/>
      <c r="H2" s="169"/>
      <c r="I2" s="169"/>
      <c r="J2" s="169"/>
      <c r="K2" s="170"/>
      <c r="L2" s="170"/>
      <c r="M2" s="170"/>
      <c r="N2" s="171"/>
    </row>
    <row r="3" spans="2:16" ht="26.25" customHeight="1">
      <c r="B3" s="408"/>
      <c r="C3" s="174"/>
      <c r="D3" s="175" t="s">
        <v>382</v>
      </c>
      <c r="E3" s="409" t="s">
        <v>5022</v>
      </c>
      <c r="F3" s="410" t="s">
        <v>383</v>
      </c>
      <c r="G3" s="411"/>
      <c r="H3" s="169"/>
      <c r="I3" s="169"/>
      <c r="J3" s="169"/>
      <c r="K3" s="170"/>
      <c r="L3" s="170"/>
      <c r="M3" s="170"/>
      <c r="N3" s="171"/>
    </row>
    <row r="4" spans="2:16" ht="36" customHeight="1">
      <c r="B4" s="1402" t="s">
        <v>384</v>
      </c>
      <c r="C4" s="1402"/>
      <c r="D4" s="1402"/>
      <c r="E4" s="1402"/>
      <c r="F4" s="1402"/>
      <c r="G4" s="1402"/>
      <c r="H4" s="1402"/>
      <c r="I4" s="1402"/>
      <c r="J4" s="1402"/>
      <c r="K4" s="1402"/>
      <c r="L4" s="1402"/>
      <c r="M4" s="1402"/>
      <c r="N4" s="1402"/>
    </row>
    <row r="5" spans="2:16" ht="23.25" customHeight="1">
      <c r="B5" s="1416" t="s">
        <v>0</v>
      </c>
      <c r="C5" s="1417"/>
      <c r="D5" s="1417"/>
      <c r="E5" s="1417"/>
      <c r="F5" s="1417"/>
      <c r="G5" s="1417"/>
      <c r="H5" s="1417"/>
      <c r="I5" s="1417"/>
      <c r="J5" s="1417"/>
      <c r="K5" s="1417"/>
      <c r="L5" s="1417"/>
      <c r="M5" s="1417"/>
      <c r="N5" s="1417"/>
      <c r="O5" s="1417"/>
      <c r="P5" s="1418"/>
    </row>
    <row r="6" spans="2:16" ht="59.1" customHeight="1">
      <c r="B6" s="182" t="s">
        <v>2462</v>
      </c>
      <c r="C6" s="1419" t="s">
        <v>5023</v>
      </c>
      <c r="D6" s="1419"/>
      <c r="E6" s="1419"/>
      <c r="F6" s="1419"/>
      <c r="G6" s="1419"/>
      <c r="H6" s="1420"/>
      <c r="I6" s="183" t="s">
        <v>53</v>
      </c>
      <c r="J6" s="184" t="s">
        <v>392</v>
      </c>
      <c r="K6" s="3213" t="s">
        <v>5024</v>
      </c>
      <c r="L6" s="3214"/>
      <c r="M6" s="3214"/>
      <c r="N6" s="3215"/>
      <c r="O6" s="1424" t="s">
        <v>1268</v>
      </c>
      <c r="P6" s="1424" t="s">
        <v>1268</v>
      </c>
    </row>
    <row r="7" spans="2:16" ht="22.5" customHeight="1">
      <c r="B7" s="1427" t="s">
        <v>393</v>
      </c>
      <c r="C7" s="1428"/>
      <c r="D7" s="1428"/>
      <c r="E7" s="1428"/>
      <c r="F7" s="1428"/>
      <c r="G7" s="1428"/>
      <c r="H7" s="1428"/>
      <c r="I7" s="1428"/>
      <c r="J7" s="1428"/>
      <c r="K7" s="1428"/>
      <c r="L7" s="1428"/>
      <c r="M7" s="1428"/>
      <c r="N7" s="1429"/>
      <c r="O7" s="1425"/>
      <c r="P7" s="1425"/>
    </row>
    <row r="8" spans="2:16" ht="21.75" customHeight="1">
      <c r="B8" s="205" t="s">
        <v>394</v>
      </c>
      <c r="C8" s="1414" t="s">
        <v>395</v>
      </c>
      <c r="D8" s="1414"/>
      <c r="E8" s="1415"/>
      <c r="F8" s="1430" t="s">
        <v>5025</v>
      </c>
      <c r="G8" s="1431"/>
      <c r="H8" s="1431"/>
      <c r="I8" s="1431"/>
      <c r="J8" s="1431"/>
      <c r="K8" s="1431"/>
      <c r="L8" s="1431"/>
      <c r="M8" s="1431"/>
      <c r="N8" s="1431"/>
      <c r="O8" s="1425"/>
      <c r="P8" s="1425"/>
    </row>
    <row r="9" spans="2:16" ht="29.25" customHeight="1">
      <c r="B9" s="191" t="s">
        <v>396</v>
      </c>
      <c r="C9" s="1414" t="s">
        <v>397</v>
      </c>
      <c r="D9" s="1414"/>
      <c r="E9" s="1414"/>
      <c r="F9" s="1414"/>
      <c r="G9" s="1414"/>
      <c r="H9" s="1415"/>
      <c r="I9" s="192" t="s">
        <v>398</v>
      </c>
      <c r="J9" s="193"/>
      <c r="K9" s="193"/>
      <c r="L9" s="193"/>
      <c r="M9" s="193"/>
      <c r="N9" s="194"/>
      <c r="O9" s="1425"/>
      <c r="P9" s="1425"/>
    </row>
    <row r="10" spans="2:16" ht="28.5" customHeight="1">
      <c r="B10" s="195" t="s">
        <v>394</v>
      </c>
      <c r="C10" s="1414" t="s">
        <v>5026</v>
      </c>
      <c r="D10" s="1414"/>
      <c r="E10" s="1414"/>
      <c r="F10" s="1414"/>
      <c r="G10" s="1414"/>
      <c r="H10" s="1415"/>
      <c r="I10" s="203" t="s">
        <v>53</v>
      </c>
      <c r="J10" s="1409" t="s">
        <v>400</v>
      </c>
      <c r="K10" s="1410"/>
      <c r="L10" s="1411" t="s">
        <v>5027</v>
      </c>
      <c r="M10" s="1412"/>
      <c r="N10" s="1413"/>
      <c r="O10" s="1425"/>
      <c r="P10" s="1425"/>
    </row>
    <row r="11" spans="2:16" ht="48" customHeight="1">
      <c r="B11" s="198" t="s">
        <v>401</v>
      </c>
      <c r="C11" s="1414" t="s">
        <v>5028</v>
      </c>
      <c r="D11" s="1414"/>
      <c r="E11" s="1414"/>
      <c r="F11" s="1414"/>
      <c r="G11" s="1414"/>
      <c r="H11" s="1415"/>
      <c r="I11" s="203" t="s">
        <v>53</v>
      </c>
      <c r="J11" s="1409" t="s">
        <v>400</v>
      </c>
      <c r="K11" s="1410"/>
      <c r="L11" s="1411" t="s">
        <v>5029</v>
      </c>
      <c r="M11" s="1412"/>
      <c r="N11" s="1413"/>
      <c r="O11" s="1425"/>
      <c r="P11" s="1425"/>
    </row>
    <row r="12" spans="2:16" ht="28.5" customHeight="1">
      <c r="B12" s="198" t="s">
        <v>403</v>
      </c>
      <c r="C12" s="1414" t="s">
        <v>5030</v>
      </c>
      <c r="D12" s="1414"/>
      <c r="E12" s="1414"/>
      <c r="F12" s="1414"/>
      <c r="G12" s="1414"/>
      <c r="H12" s="1415"/>
      <c r="I12" s="203" t="s">
        <v>53</v>
      </c>
      <c r="J12" s="1409" t="s">
        <v>400</v>
      </c>
      <c r="K12" s="1410"/>
      <c r="L12" s="1411" t="s">
        <v>5031</v>
      </c>
      <c r="M12" s="1412"/>
      <c r="N12" s="1413"/>
      <c r="O12" s="1425"/>
      <c r="P12" s="1425"/>
    </row>
    <row r="13" spans="2:16" ht="28.5" customHeight="1">
      <c r="B13" s="198" t="s">
        <v>405</v>
      </c>
      <c r="C13" s="1414" t="s">
        <v>406</v>
      </c>
      <c r="D13" s="1414"/>
      <c r="E13" s="1414"/>
      <c r="F13" s="1414"/>
      <c r="G13" s="1414"/>
      <c r="H13" s="1415"/>
      <c r="I13" s="203" t="s">
        <v>53</v>
      </c>
      <c r="J13" s="1409" t="s">
        <v>407</v>
      </c>
      <c r="K13" s="1410"/>
      <c r="L13" s="1411" t="s">
        <v>3217</v>
      </c>
      <c r="M13" s="1412"/>
      <c r="N13" s="1413"/>
      <c r="O13" s="1425"/>
      <c r="P13" s="1425"/>
    </row>
    <row r="14" spans="2:16" ht="28.5" customHeight="1">
      <c r="B14" s="198" t="s">
        <v>408</v>
      </c>
      <c r="C14" s="1414" t="s">
        <v>62</v>
      </c>
      <c r="D14" s="1414"/>
      <c r="E14" s="1414"/>
      <c r="F14" s="1414"/>
      <c r="G14" s="1414"/>
      <c r="H14" s="1415"/>
      <c r="I14" s="203" t="s">
        <v>53</v>
      </c>
      <c r="J14" s="1409" t="s">
        <v>409</v>
      </c>
      <c r="K14" s="1410"/>
      <c r="L14" s="1411" t="s">
        <v>854</v>
      </c>
      <c r="M14" s="1412"/>
      <c r="N14" s="1413"/>
      <c r="O14" s="1425"/>
      <c r="P14" s="1425"/>
    </row>
    <row r="15" spans="2:16" ht="28.5" customHeight="1">
      <c r="B15" s="198" t="s">
        <v>410</v>
      </c>
      <c r="C15" s="1414" t="s">
        <v>5032</v>
      </c>
      <c r="D15" s="1414"/>
      <c r="E15" s="1414"/>
      <c r="F15" s="1414"/>
      <c r="G15" s="1414"/>
      <c r="H15" s="1415"/>
      <c r="I15" s="203" t="s">
        <v>53</v>
      </c>
      <c r="J15" s="1409" t="s">
        <v>412</v>
      </c>
      <c r="K15" s="1410"/>
      <c r="L15" s="1411" t="s">
        <v>5033</v>
      </c>
      <c r="M15" s="1412"/>
      <c r="N15" s="1413"/>
      <c r="O15" s="1425"/>
      <c r="P15" s="1425"/>
    </row>
    <row r="16" spans="2:16" ht="26.25" customHeight="1">
      <c r="B16" s="198" t="s">
        <v>413</v>
      </c>
      <c r="C16" s="1414" t="s">
        <v>414</v>
      </c>
      <c r="D16" s="1414"/>
      <c r="E16" s="1414"/>
      <c r="F16" s="1414"/>
      <c r="G16" s="1414"/>
      <c r="H16" s="1415"/>
      <c r="I16" s="203" t="s">
        <v>53</v>
      </c>
      <c r="J16" s="1409" t="s">
        <v>415</v>
      </c>
      <c r="K16" s="1410"/>
      <c r="L16" s="1411" t="s">
        <v>5034</v>
      </c>
      <c r="M16" s="1412"/>
      <c r="N16" s="1413"/>
      <c r="O16" s="1425"/>
      <c r="P16" s="1425"/>
    </row>
    <row r="17" spans="2:16" ht="30.75" customHeight="1">
      <c r="B17" s="198" t="s">
        <v>416</v>
      </c>
      <c r="C17" s="1414" t="s">
        <v>417</v>
      </c>
      <c r="D17" s="1414"/>
      <c r="E17" s="1414"/>
      <c r="F17" s="1414"/>
      <c r="G17" s="1414"/>
      <c r="H17" s="1415"/>
      <c r="I17" s="203" t="s">
        <v>68</v>
      </c>
      <c r="J17" s="1409" t="s">
        <v>415</v>
      </c>
      <c r="K17" s="1410"/>
      <c r="L17" s="1411" t="s">
        <v>5035</v>
      </c>
      <c r="M17" s="1412"/>
      <c r="N17" s="1413"/>
      <c r="O17" s="1425"/>
      <c r="P17" s="1425"/>
    </row>
    <row r="18" spans="2:16" ht="30" customHeight="1">
      <c r="B18" s="198" t="s">
        <v>418</v>
      </c>
      <c r="C18" s="1414" t="s">
        <v>5036</v>
      </c>
      <c r="D18" s="1414"/>
      <c r="E18" s="1414"/>
      <c r="F18" s="1414"/>
      <c r="G18" s="1414"/>
      <c r="H18" s="1415"/>
      <c r="I18" s="203" t="s">
        <v>53</v>
      </c>
      <c r="J18" s="1409" t="s">
        <v>415</v>
      </c>
      <c r="K18" s="1410"/>
      <c r="L18" s="1411" t="s">
        <v>5037</v>
      </c>
      <c r="M18" s="1412"/>
      <c r="N18" s="1413"/>
      <c r="O18" s="1426"/>
      <c r="P18" s="1426"/>
    </row>
    <row r="19" spans="2:16" ht="24" customHeight="1">
      <c r="B19" s="191" t="s">
        <v>420</v>
      </c>
      <c r="C19" s="1414" t="s">
        <v>421</v>
      </c>
      <c r="D19" s="1414"/>
      <c r="E19" s="1414"/>
      <c r="F19" s="1414"/>
      <c r="G19" s="1414"/>
      <c r="H19" s="1414"/>
      <c r="I19" s="203" t="s">
        <v>53</v>
      </c>
      <c r="J19" s="1432" t="s">
        <v>422</v>
      </c>
      <c r="K19" s="2025" t="s">
        <v>5038</v>
      </c>
      <c r="L19" s="2026"/>
      <c r="M19" s="2026"/>
      <c r="N19" s="2027"/>
      <c r="O19" s="201" t="s">
        <v>4311</v>
      </c>
      <c r="P19" s="202" t="s">
        <v>4311</v>
      </c>
    </row>
    <row r="20" spans="2:16" ht="24" customHeight="1">
      <c r="B20" s="191" t="s">
        <v>423</v>
      </c>
      <c r="C20" s="1414" t="s">
        <v>424</v>
      </c>
      <c r="D20" s="1414"/>
      <c r="E20" s="1414"/>
      <c r="F20" s="1414"/>
      <c r="G20" s="1414"/>
      <c r="H20" s="1414"/>
      <c r="I20" s="203" t="s">
        <v>53</v>
      </c>
      <c r="J20" s="1433"/>
      <c r="K20" s="2037"/>
      <c r="L20" s="2038"/>
      <c r="M20" s="2038"/>
      <c r="N20" s="2039"/>
      <c r="O20" s="201" t="s">
        <v>1278</v>
      </c>
      <c r="P20" s="202" t="s">
        <v>1278</v>
      </c>
    </row>
    <row r="21" spans="2:16" ht="24" customHeight="1">
      <c r="B21" s="191" t="s">
        <v>425</v>
      </c>
      <c r="C21" s="1414" t="s">
        <v>426</v>
      </c>
      <c r="D21" s="1414"/>
      <c r="E21" s="1414"/>
      <c r="F21" s="1414"/>
      <c r="G21" s="1414"/>
      <c r="H21" s="1414"/>
      <c r="I21" s="203" t="s">
        <v>80</v>
      </c>
      <c r="J21" s="1433"/>
      <c r="K21" s="2037"/>
      <c r="L21" s="2038"/>
      <c r="M21" s="2038"/>
      <c r="N21" s="2039"/>
      <c r="O21" s="1443" t="s">
        <v>1268</v>
      </c>
      <c r="P21" s="1443" t="s">
        <v>1268</v>
      </c>
    </row>
    <row r="22" spans="2:16" ht="25.5" customHeight="1">
      <c r="B22" s="191" t="s">
        <v>427</v>
      </c>
      <c r="C22" s="1414" t="s">
        <v>428</v>
      </c>
      <c r="D22" s="1414"/>
      <c r="E22" s="1414"/>
      <c r="F22" s="1414"/>
      <c r="G22" s="1414"/>
      <c r="H22" s="1414"/>
      <c r="I22" s="203" t="s">
        <v>53</v>
      </c>
      <c r="J22" s="1433"/>
      <c r="K22" s="2037"/>
      <c r="L22" s="2038"/>
      <c r="M22" s="2038"/>
      <c r="N22" s="2039"/>
      <c r="O22" s="1425"/>
      <c r="P22" s="1425"/>
    </row>
    <row r="23" spans="2:16" ht="37.5" customHeight="1">
      <c r="B23" s="205" t="s">
        <v>394</v>
      </c>
      <c r="C23" s="1445" t="s">
        <v>429</v>
      </c>
      <c r="D23" s="1445"/>
      <c r="E23" s="1445"/>
      <c r="F23" s="1445"/>
      <c r="G23" s="1445"/>
      <c r="H23" s="1445"/>
      <c r="I23" s="203" t="s">
        <v>53</v>
      </c>
      <c r="J23" s="1433"/>
      <c r="K23" s="2124"/>
      <c r="L23" s="2125"/>
      <c r="M23" s="2125"/>
      <c r="N23" s="2126"/>
      <c r="O23" s="1444"/>
      <c r="P23" s="1444"/>
    </row>
    <row r="24" spans="2:16" ht="24.75" customHeight="1">
      <c r="B24" s="1416" t="s">
        <v>1</v>
      </c>
      <c r="C24" s="1417"/>
      <c r="D24" s="1417"/>
      <c r="E24" s="1417"/>
      <c r="F24" s="1417"/>
      <c r="G24" s="1417"/>
      <c r="H24" s="1417"/>
      <c r="I24" s="1417"/>
      <c r="J24" s="1417"/>
      <c r="K24" s="1417"/>
      <c r="L24" s="1417"/>
      <c r="M24" s="1417"/>
      <c r="N24" s="1417"/>
      <c r="O24" s="1417"/>
      <c r="P24" s="1418"/>
    </row>
    <row r="25" spans="2:16" ht="46.5" customHeight="1">
      <c r="B25" s="1446" t="s">
        <v>430</v>
      </c>
      <c r="C25" s="1448" t="s">
        <v>5039</v>
      </c>
      <c r="D25" s="1448"/>
      <c r="E25" s="1448"/>
      <c r="F25" s="1449"/>
      <c r="G25" s="216" t="s">
        <v>432</v>
      </c>
      <c r="H25" s="209" t="s">
        <v>1280</v>
      </c>
      <c r="I25" s="412" t="s">
        <v>433</v>
      </c>
      <c r="J25" s="399" t="s">
        <v>1281</v>
      </c>
      <c r="K25" s="1452" t="s">
        <v>434</v>
      </c>
      <c r="L25" s="1455"/>
      <c r="M25" s="1456"/>
      <c r="N25" s="1457"/>
      <c r="O25" s="212" t="s">
        <v>1283</v>
      </c>
      <c r="P25" s="212" t="s">
        <v>1283</v>
      </c>
    </row>
    <row r="26" spans="2:16" ht="54.75" customHeight="1">
      <c r="B26" s="1447"/>
      <c r="C26" s="1450"/>
      <c r="D26" s="1450"/>
      <c r="E26" s="1450"/>
      <c r="F26" s="1451"/>
      <c r="G26" s="216" t="s">
        <v>435</v>
      </c>
      <c r="H26" s="217">
        <v>2022</v>
      </c>
      <c r="I26" s="412" t="s">
        <v>436</v>
      </c>
      <c r="J26" s="217">
        <v>2023</v>
      </c>
      <c r="K26" s="1453"/>
      <c r="L26" s="1458"/>
      <c r="M26" s="1459"/>
      <c r="N26" s="1460"/>
      <c r="O26" s="187" t="s">
        <v>1283</v>
      </c>
      <c r="P26" s="187" t="s">
        <v>1324</v>
      </c>
    </row>
    <row r="27" spans="2:16" ht="75" customHeight="1">
      <c r="B27" s="191" t="s">
        <v>437</v>
      </c>
      <c r="C27" s="1464" t="s">
        <v>5040</v>
      </c>
      <c r="D27" s="1464"/>
      <c r="E27" s="1464"/>
      <c r="F27" s="1464"/>
      <c r="G27" s="1464"/>
      <c r="H27" s="1464"/>
      <c r="I27" s="1465"/>
      <c r="J27" s="1112">
        <v>20824392</v>
      </c>
      <c r="K27" s="1453"/>
      <c r="L27" s="1458"/>
      <c r="M27" s="1459"/>
      <c r="N27" s="1460"/>
      <c r="O27" s="1443" t="s">
        <v>1283</v>
      </c>
      <c r="P27" s="1443" t="s">
        <v>1283</v>
      </c>
    </row>
    <row r="28" spans="2:16" ht="32.25" customHeight="1">
      <c r="B28" s="224"/>
      <c r="C28" s="225" t="s">
        <v>394</v>
      </c>
      <c r="D28" s="1414" t="s">
        <v>5041</v>
      </c>
      <c r="E28" s="1414"/>
      <c r="F28" s="1414"/>
      <c r="G28" s="1414"/>
      <c r="H28" s="1414"/>
      <c r="I28" s="1415"/>
      <c r="J28" s="1113">
        <v>14242476</v>
      </c>
      <c r="K28" s="1453"/>
      <c r="L28" s="1458"/>
      <c r="M28" s="1459"/>
      <c r="N28" s="1460"/>
      <c r="O28" s="1425"/>
      <c r="P28" s="1425"/>
    </row>
    <row r="29" spans="2:16" ht="32.1" customHeight="1">
      <c r="B29" s="227" t="s">
        <v>440</v>
      </c>
      <c r="C29" s="1414" t="s">
        <v>441</v>
      </c>
      <c r="D29" s="1414"/>
      <c r="E29" s="1414"/>
      <c r="F29" s="1414"/>
      <c r="G29" s="1415"/>
      <c r="H29" s="1476" t="s">
        <v>5042</v>
      </c>
      <c r="I29" s="1477"/>
      <c r="J29" s="1478"/>
      <c r="K29" s="1453"/>
      <c r="L29" s="1458"/>
      <c r="M29" s="1459"/>
      <c r="N29" s="1460"/>
      <c r="O29" s="1426"/>
      <c r="P29" s="1426"/>
    </row>
    <row r="30" spans="2:16" ht="26.25" customHeight="1">
      <c r="B30" s="227"/>
      <c r="C30" s="1469" t="s">
        <v>442</v>
      </c>
      <c r="D30" s="1469"/>
      <c r="E30" s="1469"/>
      <c r="F30" s="1469"/>
      <c r="G30" s="1470"/>
      <c r="H30" s="1574" t="s">
        <v>892</v>
      </c>
      <c r="I30" s="1685"/>
      <c r="J30" s="1575"/>
      <c r="K30" s="1453"/>
      <c r="L30" s="1458"/>
      <c r="M30" s="1459"/>
      <c r="N30" s="1459"/>
      <c r="O30" s="213"/>
      <c r="P30" s="213"/>
    </row>
    <row r="31" spans="2:16" ht="29.25" customHeight="1">
      <c r="B31" s="198"/>
      <c r="C31" s="1414" t="s">
        <v>5043</v>
      </c>
      <c r="D31" s="1414"/>
      <c r="E31" s="1414"/>
      <c r="F31" s="1414"/>
      <c r="G31" s="1415"/>
      <c r="H31" s="1574" t="s">
        <v>307</v>
      </c>
      <c r="I31" s="1685"/>
      <c r="J31" s="1564"/>
      <c r="K31" s="1453"/>
      <c r="L31" s="1458"/>
      <c r="M31" s="1459"/>
      <c r="N31" s="1460"/>
      <c r="O31" s="202" t="s">
        <v>1288</v>
      </c>
      <c r="P31" s="414"/>
    </row>
    <row r="32" spans="2:16" ht="27" customHeight="1">
      <c r="B32" s="198"/>
      <c r="C32" s="1469" t="s">
        <v>442</v>
      </c>
      <c r="D32" s="1469"/>
      <c r="E32" s="1469"/>
      <c r="F32" s="1469"/>
      <c r="G32" s="1470"/>
      <c r="H32" s="1979" t="s">
        <v>892</v>
      </c>
      <c r="I32" s="1979"/>
      <c r="J32" s="1979"/>
      <c r="K32" s="1454"/>
      <c r="L32" s="1461"/>
      <c r="M32" s="1462"/>
      <c r="N32" s="1463"/>
      <c r="O32" s="337"/>
      <c r="P32" s="337"/>
    </row>
    <row r="33" spans="2:17" ht="59.25" customHeight="1">
      <c r="B33" s="229" t="s">
        <v>444</v>
      </c>
      <c r="C33" s="1472" t="s">
        <v>5044</v>
      </c>
      <c r="D33" s="1472"/>
      <c r="E33" s="1472"/>
      <c r="F33" s="1472"/>
      <c r="G33" s="1472"/>
      <c r="H33" s="1472"/>
      <c r="I33" s="1472"/>
      <c r="J33" s="415" t="s">
        <v>53</v>
      </c>
      <c r="K33" s="235" t="s">
        <v>446</v>
      </c>
      <c r="L33" s="1473" t="s">
        <v>5045</v>
      </c>
      <c r="M33" s="1474"/>
      <c r="N33" s="1475"/>
      <c r="O33" s="232" t="s">
        <v>1835</v>
      </c>
      <c r="P33" s="232" t="s">
        <v>3224</v>
      </c>
    </row>
    <row r="34" spans="2:17" ht="46.5" customHeight="1">
      <c r="B34" s="1490" t="s">
        <v>5046</v>
      </c>
      <c r="C34" s="1491"/>
      <c r="D34" s="1491"/>
      <c r="E34" s="1491"/>
      <c r="F34" s="1491"/>
      <c r="G34" s="1491"/>
      <c r="H34" s="1491"/>
      <c r="I34" s="1491"/>
      <c r="J34" s="1491"/>
      <c r="K34" s="1491"/>
      <c r="L34" s="1491"/>
      <c r="M34" s="1491"/>
      <c r="N34" s="1491"/>
      <c r="O34" s="1491"/>
      <c r="P34" s="1492"/>
    </row>
    <row r="35" spans="2:17" ht="92.25" customHeight="1">
      <c r="B35" s="233" t="s">
        <v>448</v>
      </c>
      <c r="C35" s="1472" t="s">
        <v>5047</v>
      </c>
      <c r="D35" s="1472"/>
      <c r="E35" s="1472"/>
      <c r="F35" s="1472"/>
      <c r="G35" s="1472"/>
      <c r="H35" s="1472"/>
      <c r="I35" s="1472"/>
      <c r="J35" s="415" t="s">
        <v>53</v>
      </c>
      <c r="K35" s="231" t="s">
        <v>446</v>
      </c>
      <c r="L35" s="1493" t="s">
        <v>5048</v>
      </c>
      <c r="M35" s="1494"/>
      <c r="N35" s="1495"/>
      <c r="O35" s="416" t="s">
        <v>1292</v>
      </c>
      <c r="P35" s="187" t="s">
        <v>1296</v>
      </c>
    </row>
    <row r="36" spans="2:17" ht="30.75" customHeight="1">
      <c r="B36" s="1490" t="s">
        <v>450</v>
      </c>
      <c r="C36" s="1496"/>
      <c r="D36" s="1496"/>
      <c r="E36" s="1496"/>
      <c r="F36" s="1496"/>
      <c r="G36" s="1496"/>
      <c r="H36" s="1496"/>
      <c r="I36" s="1496"/>
      <c r="J36" s="1496"/>
      <c r="K36" s="1496"/>
      <c r="L36" s="1496"/>
      <c r="M36" s="1496"/>
      <c r="N36" s="1496"/>
      <c r="O36" s="1496"/>
      <c r="P36" s="1497"/>
    </row>
    <row r="37" spans="2:17" ht="60.75" customHeight="1">
      <c r="B37" s="233" t="s">
        <v>451</v>
      </c>
      <c r="C37" s="1498" t="s">
        <v>452</v>
      </c>
      <c r="D37" s="1498"/>
      <c r="E37" s="1498"/>
      <c r="F37" s="1499"/>
      <c r="G37" s="417" t="s">
        <v>5049</v>
      </c>
      <c r="H37" s="418" t="s">
        <v>5050</v>
      </c>
      <c r="I37" s="1500" t="s">
        <v>5051</v>
      </c>
      <c r="J37" s="1501"/>
      <c r="K37" s="1500" t="s">
        <v>434</v>
      </c>
      <c r="L37" s="1502"/>
      <c r="M37" s="1502"/>
      <c r="N37" s="1503"/>
      <c r="O37" s="1504"/>
      <c r="P37" s="1504"/>
    </row>
    <row r="38" spans="2:17" ht="63" customHeight="1">
      <c r="B38" s="198" t="s">
        <v>394</v>
      </c>
      <c r="C38" s="1414" t="s">
        <v>5052</v>
      </c>
      <c r="D38" s="1414"/>
      <c r="E38" s="1414"/>
      <c r="F38" s="1415"/>
      <c r="G38" s="761">
        <v>16057221</v>
      </c>
      <c r="H38" s="241" t="s">
        <v>5053</v>
      </c>
      <c r="I38" s="1479" t="s">
        <v>5054</v>
      </c>
      <c r="J38" s="1480"/>
      <c r="K38" s="1481"/>
      <c r="L38" s="1482"/>
      <c r="M38" s="1482"/>
      <c r="N38" s="1483"/>
      <c r="O38" s="1505"/>
      <c r="P38" s="1505"/>
    </row>
    <row r="39" spans="2:17" ht="49.5" customHeight="1">
      <c r="B39" s="198" t="s">
        <v>401</v>
      </c>
      <c r="C39" s="1414" t="s">
        <v>5055</v>
      </c>
      <c r="D39" s="1414"/>
      <c r="E39" s="1414"/>
      <c r="F39" s="1415"/>
      <c r="G39" s="240">
        <v>0</v>
      </c>
      <c r="H39" s="241" t="s">
        <v>5053</v>
      </c>
      <c r="I39" s="1479" t="s">
        <v>92</v>
      </c>
      <c r="J39" s="1480"/>
      <c r="K39" s="1481"/>
      <c r="L39" s="1482"/>
      <c r="M39" s="1482"/>
      <c r="N39" s="1483"/>
      <c r="O39" s="1505"/>
      <c r="P39" s="1505"/>
    </row>
    <row r="40" spans="2:17" ht="45" customHeight="1">
      <c r="B40" s="205" t="s">
        <v>403</v>
      </c>
      <c r="C40" s="1484" t="s">
        <v>5056</v>
      </c>
      <c r="D40" s="1484"/>
      <c r="E40" s="1484"/>
      <c r="F40" s="1485"/>
      <c r="G40" s="1114">
        <f>G38+G39</f>
        <v>16057221</v>
      </c>
      <c r="H40" s="246"/>
      <c r="I40" s="1486"/>
      <c r="J40" s="1487"/>
      <c r="K40" s="1486"/>
      <c r="L40" s="1488"/>
      <c r="M40" s="1488"/>
      <c r="N40" s="1489"/>
      <c r="O40" s="1506"/>
      <c r="P40" s="1506"/>
      <c r="Q40" s="250"/>
    </row>
    <row r="41" spans="2:17" ht="57.75" customHeight="1">
      <c r="B41" s="1507" t="s">
        <v>5057</v>
      </c>
      <c r="C41" s="1508"/>
      <c r="D41" s="1508"/>
      <c r="E41" s="1508"/>
      <c r="F41" s="1508"/>
      <c r="G41" s="1508"/>
      <c r="H41" s="1508"/>
      <c r="I41" s="1508"/>
      <c r="J41" s="1508"/>
      <c r="K41" s="1508"/>
      <c r="L41" s="1508"/>
      <c r="M41" s="1508"/>
      <c r="N41" s="1508"/>
      <c r="O41" s="1508"/>
      <c r="P41" s="1509"/>
    </row>
    <row r="42" spans="2:17" ht="108.75" customHeight="1">
      <c r="B42" s="251" t="s">
        <v>460</v>
      </c>
      <c r="C42" s="1445" t="s">
        <v>5058</v>
      </c>
      <c r="D42" s="1445"/>
      <c r="E42" s="1445"/>
      <c r="F42" s="1445"/>
      <c r="G42" s="1445"/>
      <c r="H42" s="1445"/>
      <c r="I42" s="234" t="s">
        <v>53</v>
      </c>
      <c r="J42" s="252" t="s">
        <v>446</v>
      </c>
      <c r="K42" s="1510"/>
      <c r="L42" s="1511"/>
      <c r="M42" s="1511"/>
      <c r="N42" s="1512"/>
      <c r="O42" s="236" t="s">
        <v>1292</v>
      </c>
      <c r="P42" s="204" t="s">
        <v>1296</v>
      </c>
    </row>
    <row r="43" spans="2:17" ht="36.75" customHeight="1">
      <c r="B43" s="1490" t="s">
        <v>462</v>
      </c>
      <c r="C43" s="1496"/>
      <c r="D43" s="1496"/>
      <c r="E43" s="1496"/>
      <c r="F43" s="1496"/>
      <c r="G43" s="1496"/>
      <c r="H43" s="1496"/>
      <c r="I43" s="1496"/>
      <c r="J43" s="1496"/>
      <c r="K43" s="1496"/>
      <c r="L43" s="1496"/>
      <c r="M43" s="1496"/>
      <c r="N43" s="1496"/>
      <c r="O43" s="1496"/>
      <c r="P43" s="1497"/>
    </row>
    <row r="44" spans="2:17" ht="61.5" customHeight="1">
      <c r="B44" s="253" t="s">
        <v>463</v>
      </c>
      <c r="C44" s="1513" t="s">
        <v>464</v>
      </c>
      <c r="D44" s="1513"/>
      <c r="E44" s="1514"/>
      <c r="F44" s="238" t="s">
        <v>5059</v>
      </c>
      <c r="G44" s="1515" t="s">
        <v>5060</v>
      </c>
      <c r="H44" s="1516"/>
      <c r="I44" s="1500" t="s">
        <v>5050</v>
      </c>
      <c r="J44" s="1501"/>
      <c r="K44" s="1515" t="s">
        <v>5061</v>
      </c>
      <c r="L44" s="1516"/>
      <c r="M44" s="239" t="s">
        <v>468</v>
      </c>
      <c r="N44" s="420" t="s">
        <v>469</v>
      </c>
      <c r="O44" s="1443" t="s">
        <v>5062</v>
      </c>
      <c r="P44" s="1443" t="s">
        <v>5062</v>
      </c>
    </row>
    <row r="45" spans="2:17" ht="28.5" customHeight="1">
      <c r="B45" s="198" t="s">
        <v>394</v>
      </c>
      <c r="C45" s="1517" t="s">
        <v>5063</v>
      </c>
      <c r="D45" s="1517"/>
      <c r="E45" s="1518"/>
      <c r="F45" s="257" t="s">
        <v>53</v>
      </c>
      <c r="G45" s="2097">
        <v>11430704</v>
      </c>
      <c r="H45" s="2098"/>
      <c r="I45" s="1479" t="s">
        <v>1293</v>
      </c>
      <c r="J45" s="1480"/>
      <c r="K45" s="3748">
        <v>4940254</v>
      </c>
      <c r="L45" s="3749"/>
      <c r="M45" s="258" t="s">
        <v>1842</v>
      </c>
      <c r="N45" s="259"/>
      <c r="O45" s="1425"/>
      <c r="P45" s="1425"/>
    </row>
    <row r="46" spans="2:17" ht="31.5" customHeight="1">
      <c r="B46" s="260"/>
      <c r="C46" s="1517" t="s">
        <v>5064</v>
      </c>
      <c r="D46" s="1517"/>
      <c r="E46" s="1518"/>
      <c r="F46" s="1430"/>
      <c r="G46" s="1431"/>
      <c r="H46" s="1431"/>
      <c r="I46" s="1431"/>
      <c r="J46" s="1431"/>
      <c r="K46" s="1431"/>
      <c r="L46" s="1431"/>
      <c r="M46" s="1431"/>
      <c r="N46" s="1523"/>
      <c r="O46" s="1425"/>
      <c r="P46" s="1425"/>
    </row>
    <row r="47" spans="2:17" ht="65.25" customHeight="1">
      <c r="B47" s="198" t="s">
        <v>401</v>
      </c>
      <c r="C47" s="1517" t="s">
        <v>5065</v>
      </c>
      <c r="D47" s="1517"/>
      <c r="E47" s="1518"/>
      <c r="F47" s="203" t="s">
        <v>54</v>
      </c>
      <c r="G47" s="3050">
        <v>0</v>
      </c>
      <c r="H47" s="3051"/>
      <c r="I47" s="1479" t="s">
        <v>1293</v>
      </c>
      <c r="J47" s="1480"/>
      <c r="K47" s="3748">
        <v>0</v>
      </c>
      <c r="L47" s="3749"/>
      <c r="M47" s="258" t="s">
        <v>57</v>
      </c>
      <c r="N47" s="259"/>
      <c r="O47" s="1425"/>
      <c r="P47" s="1425"/>
    </row>
    <row r="48" spans="2:17" ht="35.25" customHeight="1">
      <c r="B48" s="260"/>
      <c r="C48" s="1517" t="s">
        <v>5066</v>
      </c>
      <c r="D48" s="1517"/>
      <c r="E48" s="1518"/>
      <c r="F48" s="1430"/>
      <c r="G48" s="1431"/>
      <c r="H48" s="1431"/>
      <c r="I48" s="1431"/>
      <c r="J48" s="1431"/>
      <c r="K48" s="1431"/>
      <c r="L48" s="1431"/>
      <c r="M48" s="1431"/>
      <c r="N48" s="1523"/>
      <c r="O48" s="1425"/>
      <c r="P48" s="1425"/>
    </row>
    <row r="49" spans="1:16" ht="44.25" customHeight="1">
      <c r="B49" s="266" t="s">
        <v>403</v>
      </c>
      <c r="C49" s="1525" t="s">
        <v>5067</v>
      </c>
      <c r="D49" s="1525"/>
      <c r="E49" s="1526"/>
      <c r="F49" s="267"/>
      <c r="G49" s="3744">
        <f>G45+G47</f>
        <v>11430704</v>
      </c>
      <c r="H49" s="3745"/>
      <c r="I49" s="1486"/>
      <c r="J49" s="1487"/>
      <c r="K49" s="3746">
        <f>K45+K47</f>
        <v>4940254</v>
      </c>
      <c r="L49" s="3747"/>
      <c r="M49" s="268"/>
      <c r="N49" s="269"/>
      <c r="O49" s="1444"/>
      <c r="P49" s="1444"/>
    </row>
    <row r="50" spans="1:16" ht="56.25" customHeight="1">
      <c r="B50" s="1490" t="s">
        <v>5068</v>
      </c>
      <c r="C50" s="1491"/>
      <c r="D50" s="1491"/>
      <c r="E50" s="1491"/>
      <c r="F50" s="1491"/>
      <c r="G50" s="1491"/>
      <c r="H50" s="1491"/>
      <c r="I50" s="1491"/>
      <c r="J50" s="1491"/>
      <c r="K50" s="1491"/>
      <c r="L50" s="1491"/>
      <c r="M50" s="1491"/>
      <c r="N50" s="1491"/>
      <c r="O50" s="1491"/>
      <c r="P50" s="1492"/>
    </row>
    <row r="51" spans="1:16" ht="72.75" customHeight="1">
      <c r="B51" s="253" t="s">
        <v>476</v>
      </c>
      <c r="C51" s="1513" t="s">
        <v>477</v>
      </c>
      <c r="D51" s="1450"/>
      <c r="E51" s="1451"/>
      <c r="F51" s="254" t="s">
        <v>478</v>
      </c>
      <c r="G51" s="1531" t="s">
        <v>5069</v>
      </c>
      <c r="H51" s="1516"/>
      <c r="I51" s="1500" t="s">
        <v>5070</v>
      </c>
      <c r="J51" s="1501"/>
      <c r="K51" s="1515" t="s">
        <v>5071</v>
      </c>
      <c r="L51" s="1516"/>
      <c r="M51" s="239" t="s">
        <v>468</v>
      </c>
      <c r="N51" s="302" t="s">
        <v>5072</v>
      </c>
      <c r="O51" s="422"/>
      <c r="P51" s="273"/>
    </row>
    <row r="52" spans="1:16" s="274" customFormat="1" ht="32.25" customHeight="1">
      <c r="B52" s="198" t="s">
        <v>394</v>
      </c>
      <c r="C52" s="1414" t="s">
        <v>97</v>
      </c>
      <c r="D52" s="1414"/>
      <c r="E52" s="1415"/>
      <c r="F52" s="257" t="s">
        <v>57</v>
      </c>
      <c r="G52" s="2160">
        <v>0</v>
      </c>
      <c r="H52" s="2161"/>
      <c r="I52" s="1479" t="s">
        <v>1293</v>
      </c>
      <c r="J52" s="1480"/>
      <c r="K52" s="2101">
        <v>0</v>
      </c>
      <c r="L52" s="2102"/>
      <c r="M52" s="258" t="s">
        <v>57</v>
      </c>
      <c r="N52" s="468"/>
      <c r="O52" s="202"/>
      <c r="P52" s="202"/>
    </row>
    <row r="53" spans="1:16" s="274" customFormat="1" ht="32.25" customHeight="1">
      <c r="B53" s="198" t="s">
        <v>401</v>
      </c>
      <c r="C53" s="1414" t="s">
        <v>62</v>
      </c>
      <c r="D53" s="1414"/>
      <c r="E53" s="1415"/>
      <c r="F53" s="257" t="s">
        <v>1301</v>
      </c>
      <c r="G53" s="2160">
        <v>50720</v>
      </c>
      <c r="H53" s="2161"/>
      <c r="I53" s="1479" t="s">
        <v>1293</v>
      </c>
      <c r="J53" s="1480"/>
      <c r="K53" s="1521">
        <v>15850</v>
      </c>
      <c r="L53" s="1522"/>
      <c r="M53" s="258" t="s">
        <v>1302</v>
      </c>
      <c r="N53" s="468" t="s">
        <v>4889</v>
      </c>
      <c r="O53" s="201" t="s">
        <v>940</v>
      </c>
      <c r="P53" s="202"/>
    </row>
    <row r="54" spans="1:16" s="274" customFormat="1" ht="32.25" customHeight="1">
      <c r="B54" s="198" t="s">
        <v>403</v>
      </c>
      <c r="C54" s="1414" t="s">
        <v>99</v>
      </c>
      <c r="D54" s="1414"/>
      <c r="E54" s="1415"/>
      <c r="F54" s="257" t="s">
        <v>58</v>
      </c>
      <c r="G54" s="2160">
        <v>0</v>
      </c>
      <c r="H54" s="2161"/>
      <c r="I54" s="1479" t="s">
        <v>1293</v>
      </c>
      <c r="J54" s="1480"/>
      <c r="K54" s="2101">
        <v>0</v>
      </c>
      <c r="L54" s="2102"/>
      <c r="M54" s="258" t="s">
        <v>57</v>
      </c>
      <c r="N54" s="468"/>
      <c r="O54" s="202"/>
      <c r="P54" s="202"/>
    </row>
    <row r="55" spans="1:16" s="274" customFormat="1" ht="32.25" customHeight="1">
      <c r="B55" s="198" t="s">
        <v>405</v>
      </c>
      <c r="C55" s="1414" t="s">
        <v>483</v>
      </c>
      <c r="D55" s="1414"/>
      <c r="E55" s="1415"/>
      <c r="F55" s="257" t="s">
        <v>58</v>
      </c>
      <c r="G55" s="2160">
        <v>0</v>
      </c>
      <c r="H55" s="2161"/>
      <c r="I55" s="1479" t="s">
        <v>1293</v>
      </c>
      <c r="J55" s="1480"/>
      <c r="K55" s="2101">
        <v>0</v>
      </c>
      <c r="L55" s="2102"/>
      <c r="M55" s="258" t="s">
        <v>57</v>
      </c>
      <c r="N55" s="1115"/>
      <c r="O55" s="277"/>
      <c r="P55" s="277"/>
    </row>
    <row r="56" spans="1:16" s="274" customFormat="1" ht="75.75" customHeight="1">
      <c r="B56" s="198" t="s">
        <v>408</v>
      </c>
      <c r="C56" s="1414" t="s">
        <v>302</v>
      </c>
      <c r="D56" s="1414"/>
      <c r="E56" s="1415"/>
      <c r="F56" s="257" t="s">
        <v>1301</v>
      </c>
      <c r="G56" s="2160">
        <v>75368</v>
      </c>
      <c r="H56" s="2161"/>
      <c r="I56" s="1479" t="s">
        <v>1293</v>
      </c>
      <c r="J56" s="1480"/>
      <c r="K56" s="1521">
        <v>24075</v>
      </c>
      <c r="L56" s="1522"/>
      <c r="M56" s="258" t="s">
        <v>1302</v>
      </c>
      <c r="N56" s="468" t="s">
        <v>5073</v>
      </c>
      <c r="O56" s="204" t="s">
        <v>940</v>
      </c>
      <c r="P56" s="277"/>
    </row>
    <row r="57" spans="1:16" ht="46.5" customHeight="1">
      <c r="B57" s="205" t="s">
        <v>410</v>
      </c>
      <c r="C57" s="1484" t="s">
        <v>5074</v>
      </c>
      <c r="D57" s="1484"/>
      <c r="E57" s="1485"/>
      <c r="F57" s="279"/>
      <c r="G57" s="3744">
        <f>G52+G53+G54+G55+G56</f>
        <v>126088</v>
      </c>
      <c r="H57" s="3745"/>
      <c r="I57" s="1486"/>
      <c r="J57" s="1487"/>
      <c r="K57" s="3746">
        <f>K52+K53+K54+K55+K56</f>
        <v>39925</v>
      </c>
      <c r="L57" s="3747"/>
      <c r="M57" s="268"/>
      <c r="N57" s="269"/>
      <c r="O57" s="423"/>
      <c r="P57" s="423"/>
    </row>
    <row r="58" spans="1:16" ht="54.75" customHeight="1">
      <c r="A58" s="281"/>
      <c r="B58" s="1507" t="s">
        <v>485</v>
      </c>
      <c r="C58" s="1508"/>
      <c r="D58" s="1508"/>
      <c r="E58" s="1508"/>
      <c r="F58" s="1508"/>
      <c r="G58" s="1508"/>
      <c r="H58" s="1508"/>
      <c r="I58" s="1508"/>
      <c r="J58" s="1508"/>
      <c r="K58" s="1508"/>
      <c r="L58" s="1508"/>
      <c r="M58" s="1508"/>
      <c r="N58" s="1508"/>
      <c r="O58" s="424"/>
      <c r="P58" s="425"/>
    </row>
    <row r="59" spans="1:16" ht="62.25" customHeight="1">
      <c r="B59" s="282" t="s">
        <v>486</v>
      </c>
      <c r="C59" s="1543" t="s">
        <v>487</v>
      </c>
      <c r="D59" s="1543"/>
      <c r="E59" s="1543"/>
      <c r="F59" s="1543"/>
      <c r="G59" s="1543"/>
      <c r="H59" s="1543"/>
      <c r="I59" s="1544"/>
      <c r="J59" s="1116">
        <f>G49/(G49+G57)</f>
        <v>0.98908970586301115</v>
      </c>
      <c r="K59" s="284" t="s">
        <v>392</v>
      </c>
      <c r="L59" s="1539"/>
      <c r="M59" s="1540"/>
      <c r="N59" s="1541"/>
      <c r="O59" s="1534"/>
      <c r="P59" s="1534"/>
    </row>
    <row r="60" spans="1:16" ht="53.25" customHeight="1">
      <c r="B60" s="286" t="s">
        <v>2552</v>
      </c>
      <c r="C60" s="1537" t="s">
        <v>489</v>
      </c>
      <c r="D60" s="1537"/>
      <c r="E60" s="1537"/>
      <c r="F60" s="1537"/>
      <c r="G60" s="1537"/>
      <c r="H60" s="1537"/>
      <c r="I60" s="1538"/>
      <c r="J60" s="1116">
        <f>G45/G49</f>
        <v>1</v>
      </c>
      <c r="K60" s="284" t="s">
        <v>446</v>
      </c>
      <c r="L60" s="1539"/>
      <c r="M60" s="1540"/>
      <c r="N60" s="1541"/>
      <c r="O60" s="1535"/>
      <c r="P60" s="1535"/>
    </row>
    <row r="61" spans="1:16" ht="53.25" customHeight="1">
      <c r="B61" s="286" t="s">
        <v>490</v>
      </c>
      <c r="C61" s="1537" t="s">
        <v>491</v>
      </c>
      <c r="D61" s="1537"/>
      <c r="E61" s="1537"/>
      <c r="F61" s="1537"/>
      <c r="G61" s="1537"/>
      <c r="H61" s="1537"/>
      <c r="I61" s="1538"/>
      <c r="J61" s="1117">
        <f>SUM(G49,G57)</f>
        <v>11556792</v>
      </c>
      <c r="K61" s="284" t="s">
        <v>446</v>
      </c>
      <c r="L61" s="1539"/>
      <c r="M61" s="1540"/>
      <c r="N61" s="1541"/>
      <c r="O61" s="1535"/>
      <c r="P61" s="1535"/>
    </row>
    <row r="62" spans="1:16" ht="53.25" customHeight="1">
      <c r="B62" s="286" t="s">
        <v>492</v>
      </c>
      <c r="C62" s="1464" t="s">
        <v>493</v>
      </c>
      <c r="D62" s="1464"/>
      <c r="E62" s="1464"/>
      <c r="F62" s="1464"/>
      <c r="G62" s="1464"/>
      <c r="H62" s="1464"/>
      <c r="I62" s="1465"/>
      <c r="J62" s="1116">
        <f>(G49+G57)/J27</f>
        <v>0.55496419775424899</v>
      </c>
      <c r="K62" s="284" t="s">
        <v>392</v>
      </c>
      <c r="L62" s="1539"/>
      <c r="M62" s="1540"/>
      <c r="N62" s="1541"/>
      <c r="O62" s="1535"/>
      <c r="P62" s="1535"/>
    </row>
    <row r="63" spans="1:16" ht="63" customHeight="1">
      <c r="B63" s="289" t="s">
        <v>494</v>
      </c>
      <c r="C63" s="1464" t="s">
        <v>495</v>
      </c>
      <c r="D63" s="1464"/>
      <c r="E63" s="1464"/>
      <c r="F63" s="1464"/>
      <c r="G63" s="1464"/>
      <c r="H63" s="1464"/>
      <c r="I63" s="1465"/>
      <c r="J63" s="1118">
        <f>(K49+K57)/J28</f>
        <v>0.34967087183436363</v>
      </c>
      <c r="K63" s="284" t="s">
        <v>392</v>
      </c>
      <c r="L63" s="1539"/>
      <c r="M63" s="1540"/>
      <c r="N63" s="1541"/>
      <c r="O63" s="1535"/>
      <c r="P63" s="1535"/>
    </row>
    <row r="64" spans="1:16" ht="53.25" customHeight="1">
      <c r="B64" s="289" t="s">
        <v>496</v>
      </c>
      <c r="C64" s="1537" t="s">
        <v>497</v>
      </c>
      <c r="D64" s="1537"/>
      <c r="E64" s="1537"/>
      <c r="F64" s="1537"/>
      <c r="G64" s="1537"/>
      <c r="H64" s="1537"/>
      <c r="I64" s="1538"/>
      <c r="J64" s="1116" t="str">
        <f>IF(J62&lt;0.945,"Funding gap","No funding gap")</f>
        <v>Funding gap</v>
      </c>
      <c r="K64" s="293" t="s">
        <v>446</v>
      </c>
      <c r="L64" s="1539"/>
      <c r="M64" s="1540"/>
      <c r="N64" s="1541"/>
      <c r="O64" s="1535"/>
      <c r="P64" s="1535"/>
    </row>
    <row r="65" spans="2:16" ht="53.25" customHeight="1">
      <c r="B65" s="289" t="s">
        <v>498</v>
      </c>
      <c r="C65" s="1542" t="s">
        <v>499</v>
      </c>
      <c r="D65" s="1542"/>
      <c r="E65" s="1542"/>
      <c r="F65" s="1542"/>
      <c r="G65" s="1542"/>
      <c r="H65" s="1542"/>
      <c r="I65" s="1542"/>
      <c r="J65" s="1119">
        <f>G45/J27</f>
        <v>0.54890937512125204</v>
      </c>
      <c r="K65" s="293" t="s">
        <v>446</v>
      </c>
      <c r="L65" s="1539"/>
      <c r="M65" s="1540"/>
      <c r="N65" s="1541"/>
      <c r="O65" s="1536"/>
      <c r="P65" s="1536"/>
    </row>
    <row r="66" spans="2:16" ht="45" customHeight="1">
      <c r="B66" s="191" t="s">
        <v>500</v>
      </c>
      <c r="C66" s="1414" t="s">
        <v>5075</v>
      </c>
      <c r="D66" s="1414"/>
      <c r="E66" s="1414"/>
      <c r="F66" s="1414"/>
      <c r="G66" s="1414"/>
      <c r="H66" s="1414"/>
      <c r="I66" s="1414"/>
      <c r="J66" s="1415"/>
      <c r="K66" s="1545" t="s">
        <v>446</v>
      </c>
      <c r="L66" s="1548"/>
      <c r="M66" s="1549"/>
      <c r="N66" s="1550"/>
      <c r="O66" s="1443" t="s">
        <v>1306</v>
      </c>
      <c r="P66" s="1443" t="s">
        <v>1306</v>
      </c>
    </row>
    <row r="67" spans="2:16" ht="21" customHeight="1">
      <c r="B67" s="198" t="s">
        <v>394</v>
      </c>
      <c r="C67" s="1557" t="s">
        <v>502</v>
      </c>
      <c r="D67" s="1557"/>
      <c r="E67" s="1557"/>
      <c r="F67" s="1557"/>
      <c r="G67" s="1557"/>
      <c r="H67" s="1557"/>
      <c r="I67" s="1557"/>
      <c r="J67" s="299" t="s">
        <v>53</v>
      </c>
      <c r="K67" s="1546"/>
      <c r="L67" s="1551"/>
      <c r="M67" s="1552"/>
      <c r="N67" s="1553"/>
      <c r="O67" s="1425"/>
      <c r="P67" s="1425"/>
    </row>
    <row r="68" spans="2:16" ht="21" customHeight="1">
      <c r="B68" s="198" t="s">
        <v>401</v>
      </c>
      <c r="C68" s="1557" t="s">
        <v>503</v>
      </c>
      <c r="D68" s="1557"/>
      <c r="E68" s="1557"/>
      <c r="F68" s="1557"/>
      <c r="G68" s="1557"/>
      <c r="H68" s="1557"/>
      <c r="I68" s="1557"/>
      <c r="J68" s="299" t="s">
        <v>53</v>
      </c>
      <c r="K68" s="1546"/>
      <c r="L68" s="1551"/>
      <c r="M68" s="1552"/>
      <c r="N68" s="1553"/>
      <c r="O68" s="1425"/>
      <c r="P68" s="1425"/>
    </row>
    <row r="69" spans="2:16" ht="21" customHeight="1">
      <c r="B69" s="198" t="s">
        <v>403</v>
      </c>
      <c r="C69" s="1557" t="s">
        <v>504</v>
      </c>
      <c r="D69" s="1557"/>
      <c r="E69" s="1557"/>
      <c r="F69" s="1557"/>
      <c r="G69" s="1557"/>
      <c r="H69" s="1557"/>
      <c r="I69" s="1557"/>
      <c r="J69" s="299" t="s">
        <v>54</v>
      </c>
      <c r="K69" s="1546"/>
      <c r="L69" s="1551"/>
      <c r="M69" s="1552"/>
      <c r="N69" s="1553"/>
      <c r="O69" s="1425"/>
      <c r="P69" s="1425"/>
    </row>
    <row r="70" spans="2:16" ht="21" customHeight="1">
      <c r="B70" s="198" t="s">
        <v>405</v>
      </c>
      <c r="C70" s="1557" t="s">
        <v>302</v>
      </c>
      <c r="D70" s="1557"/>
      <c r="E70" s="1557"/>
      <c r="F70" s="1557"/>
      <c r="G70" s="1557"/>
      <c r="H70" s="1557"/>
      <c r="I70" s="1557"/>
      <c r="J70" s="299" t="s">
        <v>54</v>
      </c>
      <c r="K70" s="1546"/>
      <c r="L70" s="1551"/>
      <c r="M70" s="1552"/>
      <c r="N70" s="1553"/>
      <c r="O70" s="1425"/>
      <c r="P70" s="1425"/>
    </row>
    <row r="71" spans="2:16" ht="21" customHeight="1">
      <c r="B71" s="198" t="s">
        <v>408</v>
      </c>
      <c r="C71" s="1558" t="s">
        <v>505</v>
      </c>
      <c r="D71" s="1558"/>
      <c r="E71" s="1558"/>
      <c r="F71" s="1558"/>
      <c r="G71" s="3577" t="s">
        <v>57</v>
      </c>
      <c r="H71" s="3578"/>
      <c r="I71" s="3578"/>
      <c r="J71" s="3743"/>
      <c r="K71" s="1547"/>
      <c r="L71" s="1554"/>
      <c r="M71" s="1555"/>
      <c r="N71" s="1556"/>
      <c r="O71" s="1426"/>
      <c r="P71" s="1426"/>
    </row>
    <row r="72" spans="2:16" ht="45" customHeight="1">
      <c r="B72" s="191" t="s">
        <v>506</v>
      </c>
      <c r="C72" s="1414" t="s">
        <v>5076</v>
      </c>
      <c r="D72" s="1414"/>
      <c r="E72" s="1414"/>
      <c r="F72" s="1414"/>
      <c r="G72" s="1414"/>
      <c r="H72" s="1414"/>
      <c r="I72" s="1414"/>
      <c r="J72" s="1414"/>
      <c r="K72" s="1414"/>
      <c r="L72" s="1414"/>
      <c r="M72" s="1414"/>
      <c r="N72" s="1562"/>
      <c r="O72" s="291"/>
      <c r="P72" s="297"/>
    </row>
    <row r="73" spans="2:16" ht="20.25" customHeight="1">
      <c r="B73" s="205" t="s">
        <v>418</v>
      </c>
      <c r="C73" s="1558" t="s">
        <v>297</v>
      </c>
      <c r="D73" s="1558"/>
      <c r="E73" s="1558"/>
      <c r="F73" s="1563" t="s">
        <v>53</v>
      </c>
      <c r="G73" s="1564"/>
      <c r="H73" s="1545" t="s">
        <v>446</v>
      </c>
      <c r="I73" s="1565"/>
      <c r="J73" s="1566"/>
      <c r="K73" s="1566"/>
      <c r="L73" s="1566"/>
      <c r="M73" s="1566"/>
      <c r="N73" s="1567"/>
      <c r="O73" s="1443" t="s">
        <v>1306</v>
      </c>
      <c r="P73" s="1443" t="s">
        <v>1306</v>
      </c>
    </row>
    <row r="74" spans="2:16" ht="20.25" customHeight="1">
      <c r="B74" s="205" t="s">
        <v>508</v>
      </c>
      <c r="C74" s="1558" t="s">
        <v>509</v>
      </c>
      <c r="D74" s="1558"/>
      <c r="E74" s="1558"/>
      <c r="F74" s="1563" t="s">
        <v>53</v>
      </c>
      <c r="G74" s="1564"/>
      <c r="H74" s="1546"/>
      <c r="I74" s="1568"/>
      <c r="J74" s="1569"/>
      <c r="K74" s="1569"/>
      <c r="L74" s="1569"/>
      <c r="M74" s="1569"/>
      <c r="N74" s="1570"/>
      <c r="O74" s="1425"/>
      <c r="P74" s="1425"/>
    </row>
    <row r="75" spans="2:16" ht="20.25" customHeight="1">
      <c r="B75" s="205" t="s">
        <v>510</v>
      </c>
      <c r="C75" s="1558" t="s">
        <v>299</v>
      </c>
      <c r="D75" s="1558"/>
      <c r="E75" s="1558"/>
      <c r="F75" s="1563" t="s">
        <v>54</v>
      </c>
      <c r="G75" s="1564"/>
      <c r="H75" s="1546"/>
      <c r="I75" s="1568"/>
      <c r="J75" s="1569"/>
      <c r="K75" s="1569"/>
      <c r="L75" s="1569"/>
      <c r="M75" s="1569"/>
      <c r="N75" s="1570"/>
      <c r="O75" s="1425"/>
      <c r="P75" s="1425"/>
    </row>
    <row r="76" spans="2:16" ht="49.5" customHeight="1">
      <c r="B76" s="205" t="s">
        <v>401</v>
      </c>
      <c r="C76" s="1464" t="s">
        <v>5077</v>
      </c>
      <c r="D76" s="1464"/>
      <c r="E76" s="1464"/>
      <c r="F76" s="1464"/>
      <c r="G76" s="1465"/>
      <c r="H76" s="1546"/>
      <c r="I76" s="1568"/>
      <c r="J76" s="1569"/>
      <c r="K76" s="1569"/>
      <c r="L76" s="1569"/>
      <c r="M76" s="1569"/>
      <c r="N76" s="1570"/>
      <c r="O76" s="1425"/>
      <c r="P76" s="1425"/>
    </row>
    <row r="77" spans="2:16" ht="21" customHeight="1">
      <c r="B77" s="205" t="s">
        <v>418</v>
      </c>
      <c r="C77" s="1558" t="s">
        <v>297</v>
      </c>
      <c r="D77" s="1558"/>
      <c r="E77" s="1410"/>
      <c r="F77" s="1563" t="s">
        <v>53</v>
      </c>
      <c r="G77" s="1564"/>
      <c r="H77" s="1546"/>
      <c r="I77" s="1568"/>
      <c r="J77" s="1569"/>
      <c r="K77" s="1569"/>
      <c r="L77" s="1569"/>
      <c r="M77" s="1569"/>
      <c r="N77" s="1570"/>
      <c r="O77" s="1425"/>
      <c r="P77" s="1425"/>
    </row>
    <row r="78" spans="2:16" ht="21" customHeight="1">
      <c r="B78" s="205" t="s">
        <v>508</v>
      </c>
      <c r="C78" s="1558" t="s">
        <v>509</v>
      </c>
      <c r="D78" s="1558"/>
      <c r="E78" s="1410"/>
      <c r="F78" s="1563" t="s">
        <v>53</v>
      </c>
      <c r="G78" s="1564"/>
      <c r="H78" s="1546"/>
      <c r="I78" s="1568"/>
      <c r="J78" s="1569"/>
      <c r="K78" s="1569"/>
      <c r="L78" s="1569"/>
      <c r="M78" s="1569"/>
      <c r="N78" s="1570"/>
      <c r="O78" s="1425"/>
      <c r="P78" s="1425"/>
    </row>
    <row r="79" spans="2:16" ht="21" customHeight="1">
      <c r="B79" s="205" t="s">
        <v>510</v>
      </c>
      <c r="C79" s="1558" t="s">
        <v>301</v>
      </c>
      <c r="D79" s="1558"/>
      <c r="E79" s="1410"/>
      <c r="F79" s="1563" t="s">
        <v>54</v>
      </c>
      <c r="G79" s="1564"/>
      <c r="H79" s="1546"/>
      <c r="I79" s="1568"/>
      <c r="J79" s="1569"/>
      <c r="K79" s="1569"/>
      <c r="L79" s="1569"/>
      <c r="M79" s="1569"/>
      <c r="N79" s="1570"/>
      <c r="O79" s="1425"/>
      <c r="P79" s="1425"/>
    </row>
    <row r="80" spans="2:16" ht="21" customHeight="1">
      <c r="B80" s="205" t="s">
        <v>512</v>
      </c>
      <c r="C80" s="1558" t="s">
        <v>302</v>
      </c>
      <c r="D80" s="1558"/>
      <c r="E80" s="1410"/>
      <c r="F80" s="1563" t="s">
        <v>54</v>
      </c>
      <c r="G80" s="1564"/>
      <c r="H80" s="1546"/>
      <c r="I80" s="1568"/>
      <c r="J80" s="1569"/>
      <c r="K80" s="1569"/>
      <c r="L80" s="1569"/>
      <c r="M80" s="1569"/>
      <c r="N80" s="1570"/>
      <c r="O80" s="1425"/>
      <c r="P80" s="1425"/>
    </row>
    <row r="81" spans="2:16" ht="21.75" customHeight="1">
      <c r="B81" s="205" t="s">
        <v>513</v>
      </c>
      <c r="C81" s="1558" t="s">
        <v>514</v>
      </c>
      <c r="D81" s="1558"/>
      <c r="E81" s="1410"/>
      <c r="F81" s="1574" t="s">
        <v>92</v>
      </c>
      <c r="G81" s="1575"/>
      <c r="H81" s="1547"/>
      <c r="I81" s="1571"/>
      <c r="J81" s="1572"/>
      <c r="K81" s="1572"/>
      <c r="L81" s="1572"/>
      <c r="M81" s="1572"/>
      <c r="N81" s="1573"/>
      <c r="O81" s="1426"/>
      <c r="P81" s="1426"/>
    </row>
    <row r="82" spans="2:16" ht="51" customHeight="1">
      <c r="B82" s="298" t="s">
        <v>515</v>
      </c>
      <c r="C82" s="1484" t="s">
        <v>516</v>
      </c>
      <c r="D82" s="1484"/>
      <c r="E82" s="1485"/>
      <c r="F82" s="1576" t="s">
        <v>5078</v>
      </c>
      <c r="G82" s="1577"/>
      <c r="H82" s="1577"/>
      <c r="I82" s="1577"/>
      <c r="J82" s="1577"/>
      <c r="K82" s="1577"/>
      <c r="L82" s="1577"/>
      <c r="M82" s="1577"/>
      <c r="N82" s="1577"/>
      <c r="O82" s="1578"/>
      <c r="P82" s="1579"/>
    </row>
    <row r="83" spans="2:16" ht="31.5" customHeight="1">
      <c r="B83" s="1490" t="s">
        <v>5079</v>
      </c>
      <c r="C83" s="1491"/>
      <c r="D83" s="1491"/>
      <c r="E83" s="1491"/>
      <c r="F83" s="1491"/>
      <c r="G83" s="1491"/>
      <c r="H83" s="1491"/>
      <c r="I83" s="1491"/>
      <c r="J83" s="1491"/>
      <c r="K83" s="1491"/>
      <c r="L83" s="1491"/>
      <c r="M83" s="1491"/>
      <c r="N83" s="1491"/>
      <c r="O83" s="1491"/>
      <c r="P83" s="1492"/>
    </row>
    <row r="84" spans="2:16" ht="44.25" customHeight="1">
      <c r="B84" s="191" t="s">
        <v>518</v>
      </c>
      <c r="C84" s="1414" t="s">
        <v>5080</v>
      </c>
      <c r="D84" s="1414"/>
      <c r="E84" s="1414"/>
      <c r="F84" s="1414"/>
      <c r="G84" s="1415"/>
      <c r="H84" s="299" t="s">
        <v>53</v>
      </c>
      <c r="I84" s="1580" t="s">
        <v>446</v>
      </c>
      <c r="J84" s="1581"/>
      <c r="K84" s="1582"/>
      <c r="L84" s="1583"/>
      <c r="M84" s="1583"/>
      <c r="N84" s="1584"/>
      <c r="O84" s="1443" t="s">
        <v>1292</v>
      </c>
      <c r="P84" s="1443" t="s">
        <v>1292</v>
      </c>
    </row>
    <row r="85" spans="2:16" ht="20.25" customHeight="1">
      <c r="B85" s="1585" t="s">
        <v>520</v>
      </c>
      <c r="C85" s="1586"/>
      <c r="D85" s="1586"/>
      <c r="E85" s="1587"/>
      <c r="F85" s="1500" t="s">
        <v>521</v>
      </c>
      <c r="G85" s="1502"/>
      <c r="H85" s="1501"/>
      <c r="I85" s="1500" t="s">
        <v>522</v>
      </c>
      <c r="J85" s="1502"/>
      <c r="K85" s="1500" t="s">
        <v>434</v>
      </c>
      <c r="L85" s="1502"/>
      <c r="M85" s="1502"/>
      <c r="N85" s="1503"/>
      <c r="O85" s="1425"/>
      <c r="P85" s="1425"/>
    </row>
    <row r="86" spans="2:16" ht="21" customHeight="1">
      <c r="B86" s="1588"/>
      <c r="C86" s="1589"/>
      <c r="D86" s="1589"/>
      <c r="E86" s="1590"/>
      <c r="F86" s="1594" t="s">
        <v>5081</v>
      </c>
      <c r="G86" s="1595"/>
      <c r="H86" s="1596"/>
      <c r="I86" s="3741">
        <v>17000000</v>
      </c>
      <c r="J86" s="3742"/>
      <c r="K86" s="1594" t="s">
        <v>5082</v>
      </c>
      <c r="L86" s="1595"/>
      <c r="M86" s="1595"/>
      <c r="N86" s="1596"/>
      <c r="O86" s="1425"/>
      <c r="P86" s="1425"/>
    </row>
    <row r="87" spans="2:16" ht="21" customHeight="1">
      <c r="B87" s="1588"/>
      <c r="C87" s="1589"/>
      <c r="D87" s="1589"/>
      <c r="E87" s="1590"/>
      <c r="F87" s="1594"/>
      <c r="G87" s="1595"/>
      <c r="H87" s="1596"/>
      <c r="I87" s="1597"/>
      <c r="J87" s="1598"/>
      <c r="K87" s="1594"/>
      <c r="L87" s="1595"/>
      <c r="M87" s="1595"/>
      <c r="N87" s="1596"/>
      <c r="O87" s="1425"/>
      <c r="P87" s="1425"/>
    </row>
    <row r="88" spans="2:16" ht="21" customHeight="1">
      <c r="B88" s="1588"/>
      <c r="C88" s="1589"/>
      <c r="D88" s="1589"/>
      <c r="E88" s="1590"/>
      <c r="F88" s="1594"/>
      <c r="G88" s="1595"/>
      <c r="H88" s="1596"/>
      <c r="I88" s="1597"/>
      <c r="J88" s="1598"/>
      <c r="K88" s="1594"/>
      <c r="L88" s="1595"/>
      <c r="M88" s="1595"/>
      <c r="N88" s="1596"/>
      <c r="O88" s="1425"/>
      <c r="P88" s="1425"/>
    </row>
    <row r="89" spans="2:16" ht="21.75" customHeight="1">
      <c r="B89" s="1591"/>
      <c r="C89" s="1592"/>
      <c r="D89" s="1592"/>
      <c r="E89" s="1593"/>
      <c r="F89" s="1599"/>
      <c r="G89" s="1600"/>
      <c r="H89" s="1601"/>
      <c r="I89" s="1602"/>
      <c r="J89" s="1603"/>
      <c r="K89" s="1604"/>
      <c r="L89" s="1605"/>
      <c r="M89" s="1605"/>
      <c r="N89" s="1606"/>
      <c r="O89" s="1444"/>
      <c r="P89" s="1444"/>
    </row>
    <row r="90" spans="2:16" ht="26.25" customHeight="1">
      <c r="B90" s="1416" t="s">
        <v>2</v>
      </c>
      <c r="C90" s="1417"/>
      <c r="D90" s="1417"/>
      <c r="E90" s="1417"/>
      <c r="F90" s="1417"/>
      <c r="G90" s="1417"/>
      <c r="H90" s="1417"/>
      <c r="I90" s="1417"/>
      <c r="J90" s="1417"/>
      <c r="K90" s="1417"/>
      <c r="L90" s="1417"/>
      <c r="M90" s="1417"/>
      <c r="N90" s="1417"/>
      <c r="O90" s="1417"/>
      <c r="P90" s="1418"/>
    </row>
    <row r="91" spans="2:16" ht="49.5" customHeight="1">
      <c r="B91" s="303" t="s">
        <v>523</v>
      </c>
      <c r="C91" s="1632" t="s">
        <v>5083</v>
      </c>
      <c r="D91" s="1632"/>
      <c r="E91" s="1632"/>
      <c r="F91" s="1632"/>
      <c r="G91" s="1632"/>
      <c r="H91" s="1632"/>
      <c r="I91" s="1632"/>
      <c r="J91" s="1632"/>
      <c r="K91" s="1632"/>
      <c r="L91" s="1632"/>
      <c r="M91" s="1632"/>
      <c r="N91" s="1632"/>
      <c r="O91" s="1424" t="s">
        <v>3243</v>
      </c>
      <c r="P91" s="1424" t="s">
        <v>3243</v>
      </c>
    </row>
    <row r="92" spans="2:16" ht="20.25" customHeight="1">
      <c r="B92" s="1609" t="s">
        <v>525</v>
      </c>
      <c r="C92" s="1610"/>
      <c r="D92" s="1610"/>
      <c r="E92" s="1610"/>
      <c r="F92" s="1611"/>
      <c r="G92" s="1614" t="s">
        <v>526</v>
      </c>
      <c r="H92" s="1614"/>
      <c r="I92" s="2149"/>
      <c r="J92" s="1614"/>
      <c r="K92" s="1614"/>
      <c r="L92" s="1615"/>
      <c r="M92" s="2150"/>
      <c r="N92" s="2150"/>
      <c r="O92" s="1425"/>
      <c r="P92" s="1425"/>
    </row>
    <row r="93" spans="2:16" ht="22.5" customHeight="1">
      <c r="B93" s="2072"/>
      <c r="C93" s="1613"/>
      <c r="D93" s="1613"/>
      <c r="E93" s="1613"/>
      <c r="F93" s="2148"/>
      <c r="G93" s="429" t="s">
        <v>109</v>
      </c>
      <c r="H93" s="429" t="s">
        <v>128</v>
      </c>
      <c r="I93" s="430" t="s">
        <v>527</v>
      </c>
      <c r="J93" s="431" t="s">
        <v>528</v>
      </c>
      <c r="K93" s="2151" t="s">
        <v>434</v>
      </c>
      <c r="L93" s="2152"/>
      <c r="M93" s="2152"/>
      <c r="N93" s="2153"/>
      <c r="O93" s="1425"/>
      <c r="P93" s="1425"/>
    </row>
    <row r="94" spans="2:16" ht="57.75" customHeight="1">
      <c r="B94" s="432" t="s">
        <v>394</v>
      </c>
      <c r="C94" s="2154" t="s">
        <v>529</v>
      </c>
      <c r="D94" s="2155"/>
      <c r="E94" s="2155"/>
      <c r="F94" s="2155"/>
      <c r="G94" s="2155"/>
      <c r="H94" s="2155"/>
      <c r="I94" s="2155"/>
      <c r="J94" s="2156"/>
      <c r="K94" s="1623"/>
      <c r="L94" s="1623"/>
      <c r="M94" s="1623"/>
      <c r="N94" s="1624"/>
      <c r="O94" s="1608"/>
      <c r="P94" s="1608"/>
    </row>
    <row r="95" spans="2:16" ht="23.45" customHeight="1">
      <c r="B95" s="317" t="s">
        <v>530</v>
      </c>
      <c r="C95" s="1630" t="s">
        <v>531</v>
      </c>
      <c r="D95" s="1630"/>
      <c r="E95" s="1630"/>
      <c r="F95" s="1631"/>
      <c r="G95" s="469" t="s">
        <v>53</v>
      </c>
      <c r="H95" s="470" t="s">
        <v>53</v>
      </c>
      <c r="I95" s="471" t="s">
        <v>53</v>
      </c>
      <c r="J95" s="469" t="s">
        <v>53</v>
      </c>
      <c r="K95" s="1625"/>
      <c r="L95" s="1626"/>
      <c r="M95" s="1626"/>
      <c r="N95" s="1627"/>
      <c r="O95" s="1608"/>
      <c r="P95" s="1608"/>
    </row>
    <row r="96" spans="2:16" ht="21.95" customHeight="1">
      <c r="B96" s="434" t="s">
        <v>532</v>
      </c>
      <c r="C96" s="1639" t="s">
        <v>533</v>
      </c>
      <c r="D96" s="1639"/>
      <c r="E96" s="1639"/>
      <c r="F96" s="1640"/>
      <c r="G96" s="448" t="s">
        <v>53</v>
      </c>
      <c r="H96" s="311" t="s">
        <v>53</v>
      </c>
      <c r="I96" s="448" t="s">
        <v>53</v>
      </c>
      <c r="J96" s="311" t="s">
        <v>53</v>
      </c>
      <c r="K96" s="1628"/>
      <c r="L96" s="1628"/>
      <c r="M96" s="1628"/>
      <c r="N96" s="1629"/>
      <c r="O96" s="1608"/>
      <c r="P96" s="1608"/>
    </row>
    <row r="97" spans="2:16" ht="42" customHeight="1">
      <c r="B97" s="436" t="s">
        <v>401</v>
      </c>
      <c r="C97" s="1633" t="s">
        <v>534</v>
      </c>
      <c r="D97" s="1641"/>
      <c r="E97" s="1641"/>
      <c r="F97" s="1641"/>
      <c r="G97" s="1641"/>
      <c r="H97" s="1641"/>
      <c r="I97" s="1641"/>
      <c r="J97" s="1641"/>
      <c r="K97" s="1626"/>
      <c r="L97" s="1626"/>
      <c r="M97" s="1626"/>
      <c r="N97" s="1627"/>
      <c r="O97" s="1425"/>
      <c r="P97" s="1425"/>
    </row>
    <row r="98" spans="2:16" ht="24.6" customHeight="1">
      <c r="B98" s="432" t="s">
        <v>530</v>
      </c>
      <c r="C98" s="1634" t="s">
        <v>531</v>
      </c>
      <c r="D98" s="1634"/>
      <c r="E98" s="1634"/>
      <c r="F98" s="1635"/>
      <c r="G98" s="472" t="s">
        <v>53</v>
      </c>
      <c r="H98" s="442" t="s">
        <v>53</v>
      </c>
      <c r="I98" s="443" t="s">
        <v>53</v>
      </c>
      <c r="J98" s="470" t="s">
        <v>53</v>
      </c>
      <c r="K98" s="1626"/>
      <c r="L98" s="1626"/>
      <c r="M98" s="1626"/>
      <c r="N98" s="1627"/>
      <c r="O98" s="1425"/>
      <c r="P98" s="1425"/>
    </row>
    <row r="99" spans="2:16" ht="23.45" customHeight="1">
      <c r="B99" s="434" t="s">
        <v>532</v>
      </c>
      <c r="C99" s="1636" t="s">
        <v>533</v>
      </c>
      <c r="D99" s="1636"/>
      <c r="E99" s="1636"/>
      <c r="F99" s="1637"/>
      <c r="G99" s="473" t="s">
        <v>53</v>
      </c>
      <c r="H99" s="474" t="s">
        <v>53</v>
      </c>
      <c r="I99" s="473" t="s">
        <v>53</v>
      </c>
      <c r="J99" s="474" t="s">
        <v>53</v>
      </c>
      <c r="K99" s="1628"/>
      <c r="L99" s="1628"/>
      <c r="M99" s="1628"/>
      <c r="N99" s="1629"/>
      <c r="O99" s="1425"/>
      <c r="P99" s="1425"/>
    </row>
    <row r="100" spans="2:16" ht="48" customHeight="1">
      <c r="B100" s="436" t="s">
        <v>535</v>
      </c>
      <c r="C100" s="1638" t="s">
        <v>536</v>
      </c>
      <c r="D100" s="1638"/>
      <c r="E100" s="1638"/>
      <c r="F100" s="1638"/>
      <c r="G100" s="1638"/>
      <c r="H100" s="1638"/>
      <c r="I100" s="1638"/>
      <c r="J100" s="1642"/>
      <c r="K100" s="1623"/>
      <c r="L100" s="1623"/>
      <c r="M100" s="1623"/>
      <c r="N100" s="1624"/>
      <c r="O100" s="1425"/>
      <c r="P100" s="1425"/>
    </row>
    <row r="101" spans="2:16" ht="23.1" customHeight="1">
      <c r="B101" s="432" t="s">
        <v>530</v>
      </c>
      <c r="C101" s="1643" t="s">
        <v>531</v>
      </c>
      <c r="D101" s="1643"/>
      <c r="E101" s="1643"/>
      <c r="F101" s="1644"/>
      <c r="G101" s="475" t="s">
        <v>53</v>
      </c>
      <c r="H101" s="309" t="s">
        <v>53</v>
      </c>
      <c r="I101" s="314" t="s">
        <v>53</v>
      </c>
      <c r="J101" s="309" t="s">
        <v>53</v>
      </c>
      <c r="K101" s="1626"/>
      <c r="L101" s="1626"/>
      <c r="M101" s="1626"/>
      <c r="N101" s="1627"/>
      <c r="O101" s="1425"/>
      <c r="P101" s="1425"/>
    </row>
    <row r="102" spans="2:16" ht="26.1" customHeight="1">
      <c r="B102" s="434" t="s">
        <v>532</v>
      </c>
      <c r="C102" s="1639" t="s">
        <v>533</v>
      </c>
      <c r="D102" s="1639"/>
      <c r="E102" s="1639"/>
      <c r="F102" s="1640"/>
      <c r="G102" s="448" t="s">
        <v>53</v>
      </c>
      <c r="H102" s="311" t="s">
        <v>53</v>
      </c>
      <c r="I102" s="448" t="s">
        <v>53</v>
      </c>
      <c r="J102" s="311" t="s">
        <v>53</v>
      </c>
      <c r="K102" s="1628"/>
      <c r="L102" s="1628"/>
      <c r="M102" s="1628"/>
      <c r="N102" s="1629"/>
      <c r="O102" s="1425"/>
      <c r="P102" s="1425"/>
    </row>
    <row r="103" spans="2:16" ht="38.25" customHeight="1">
      <c r="B103" s="436" t="s">
        <v>537</v>
      </c>
      <c r="C103" s="1632" t="s">
        <v>538</v>
      </c>
      <c r="D103" s="1632"/>
      <c r="E103" s="1632"/>
      <c r="F103" s="1632"/>
      <c r="G103" s="1632"/>
      <c r="H103" s="1632"/>
      <c r="I103" s="1632"/>
      <c r="J103" s="1633"/>
      <c r="K103" s="1623"/>
      <c r="L103" s="1623"/>
      <c r="M103" s="1623"/>
      <c r="N103" s="1624"/>
      <c r="O103" s="1425"/>
      <c r="P103" s="1425"/>
    </row>
    <row r="104" spans="2:16" ht="21.95" customHeight="1">
      <c r="B104" s="432" t="s">
        <v>530</v>
      </c>
      <c r="C104" s="1634" t="s">
        <v>531</v>
      </c>
      <c r="D104" s="1634"/>
      <c r="E104" s="1634"/>
      <c r="F104" s="1635"/>
      <c r="G104" s="472" t="s">
        <v>53</v>
      </c>
      <c r="H104" s="472" t="s">
        <v>53</v>
      </c>
      <c r="I104" s="472" t="s">
        <v>53</v>
      </c>
      <c r="J104" s="472" t="s">
        <v>53</v>
      </c>
      <c r="K104" s="1626"/>
      <c r="L104" s="1626"/>
      <c r="M104" s="1626"/>
      <c r="N104" s="1627"/>
      <c r="O104" s="1425"/>
      <c r="P104" s="1425"/>
    </row>
    <row r="105" spans="2:16" ht="23.1" customHeight="1">
      <c r="B105" s="434" t="s">
        <v>532</v>
      </c>
      <c r="C105" s="1636" t="s">
        <v>533</v>
      </c>
      <c r="D105" s="1636"/>
      <c r="E105" s="1636"/>
      <c r="F105" s="1637"/>
      <c r="G105" s="472" t="s">
        <v>53</v>
      </c>
      <c r="H105" s="472" t="s">
        <v>53</v>
      </c>
      <c r="I105" s="472" t="s">
        <v>53</v>
      </c>
      <c r="J105" s="472" t="s">
        <v>53</v>
      </c>
      <c r="K105" s="1628"/>
      <c r="L105" s="1628"/>
      <c r="M105" s="1628"/>
      <c r="N105" s="1629"/>
      <c r="O105" s="1425"/>
      <c r="P105" s="1425"/>
    </row>
    <row r="106" spans="2:16" ht="30" customHeight="1">
      <c r="B106" s="436" t="s">
        <v>539</v>
      </c>
      <c r="C106" s="1638" t="s">
        <v>540</v>
      </c>
      <c r="D106" s="1638"/>
      <c r="E106" s="1638"/>
      <c r="F106" s="1638"/>
      <c r="G106" s="1638"/>
      <c r="H106" s="1638"/>
      <c r="I106" s="1638"/>
      <c r="J106" s="1633"/>
      <c r="K106" s="1623"/>
      <c r="L106" s="1623"/>
      <c r="M106" s="1623"/>
      <c r="N106" s="1624"/>
      <c r="O106" s="1425"/>
      <c r="P106" s="1425"/>
    </row>
    <row r="107" spans="2:16" ht="24.6" customHeight="1">
      <c r="B107" s="432" t="s">
        <v>530</v>
      </c>
      <c r="C107" s="1634" t="s">
        <v>531</v>
      </c>
      <c r="D107" s="1634"/>
      <c r="E107" s="1634"/>
      <c r="F107" s="1635"/>
      <c r="G107" s="209" t="s">
        <v>53</v>
      </c>
      <c r="H107" s="209" t="s">
        <v>53</v>
      </c>
      <c r="I107" s="209" t="s">
        <v>53</v>
      </c>
      <c r="J107" s="399" t="s">
        <v>53</v>
      </c>
      <c r="K107" s="1626"/>
      <c r="L107" s="1626"/>
      <c r="M107" s="1626"/>
      <c r="N107" s="1627"/>
      <c r="O107" s="1425"/>
      <c r="P107" s="1425"/>
    </row>
    <row r="108" spans="2:16" ht="21.95" customHeight="1">
      <c r="B108" s="434" t="s">
        <v>532</v>
      </c>
      <c r="C108" s="1636" t="s">
        <v>533</v>
      </c>
      <c r="D108" s="1636"/>
      <c r="E108" s="1636"/>
      <c r="F108" s="1637"/>
      <c r="G108" s="209" t="s">
        <v>53</v>
      </c>
      <c r="H108" s="209" t="s">
        <v>53</v>
      </c>
      <c r="I108" s="209" t="s">
        <v>53</v>
      </c>
      <c r="J108" s="399" t="s">
        <v>53</v>
      </c>
      <c r="K108" s="1628"/>
      <c r="L108" s="1628"/>
      <c r="M108" s="1628"/>
      <c r="N108" s="1629"/>
      <c r="O108" s="1425"/>
      <c r="P108" s="1425"/>
    </row>
    <row r="109" spans="2:16" ht="24" customHeight="1">
      <c r="B109" s="436" t="s">
        <v>410</v>
      </c>
      <c r="C109" s="1645" t="s">
        <v>117</v>
      </c>
      <c r="D109" s="1645"/>
      <c r="E109" s="1645"/>
      <c r="F109" s="1645"/>
      <c r="G109" s="1645"/>
      <c r="H109" s="1645"/>
      <c r="I109" s="1645"/>
      <c r="J109" s="2147"/>
      <c r="K109" s="1623"/>
      <c r="L109" s="1623"/>
      <c r="M109" s="1623"/>
      <c r="N109" s="1624"/>
      <c r="O109" s="1425"/>
      <c r="P109" s="1425"/>
    </row>
    <row r="110" spans="2:16" ht="21.95" customHeight="1">
      <c r="B110" s="432" t="s">
        <v>530</v>
      </c>
      <c r="C110" s="1634" t="s">
        <v>531</v>
      </c>
      <c r="D110" s="1634"/>
      <c r="E110" s="1634"/>
      <c r="F110" s="1635"/>
      <c r="G110" s="209" t="s">
        <v>53</v>
      </c>
      <c r="H110" s="209" t="s">
        <v>53</v>
      </c>
      <c r="I110" s="209" t="s">
        <v>53</v>
      </c>
      <c r="J110" s="399" t="s">
        <v>53</v>
      </c>
      <c r="K110" s="1626"/>
      <c r="L110" s="1626"/>
      <c r="M110" s="1626"/>
      <c r="N110" s="1627"/>
      <c r="O110" s="1425"/>
      <c r="P110" s="1425"/>
    </row>
    <row r="111" spans="2:16" ht="21.95" customHeight="1">
      <c r="B111" s="434" t="s">
        <v>532</v>
      </c>
      <c r="C111" s="1636" t="s">
        <v>533</v>
      </c>
      <c r="D111" s="1636"/>
      <c r="E111" s="1636"/>
      <c r="F111" s="1637"/>
      <c r="G111" s="209" t="s">
        <v>53</v>
      </c>
      <c r="H111" s="209" t="s">
        <v>53</v>
      </c>
      <c r="I111" s="209" t="s">
        <v>53</v>
      </c>
      <c r="J111" s="399" t="s">
        <v>53</v>
      </c>
      <c r="K111" s="1628"/>
      <c r="L111" s="1628"/>
      <c r="M111" s="1628"/>
      <c r="N111" s="1629"/>
      <c r="O111" s="1425"/>
      <c r="P111" s="1425"/>
    </row>
    <row r="112" spans="2:16" ht="24" customHeight="1">
      <c r="B112" s="436" t="s">
        <v>413</v>
      </c>
      <c r="C112" s="1645" t="s">
        <v>118</v>
      </c>
      <c r="D112" s="1645"/>
      <c r="E112" s="1645"/>
      <c r="F112" s="1645"/>
      <c r="G112" s="1645"/>
      <c r="H112" s="1645"/>
      <c r="I112" s="3223"/>
      <c r="J112" s="2147"/>
      <c r="K112" s="1647"/>
      <c r="L112" s="1647"/>
      <c r="M112" s="1647"/>
      <c r="N112" s="1648"/>
      <c r="O112" s="1425"/>
      <c r="P112" s="1425"/>
    </row>
    <row r="113" spans="2:16" ht="24.6" customHeight="1">
      <c r="B113" s="432" t="s">
        <v>530</v>
      </c>
      <c r="C113" s="1634" t="s">
        <v>531</v>
      </c>
      <c r="D113" s="1634"/>
      <c r="E113" s="1634"/>
      <c r="F113" s="1635"/>
      <c r="G113" s="209" t="s">
        <v>53</v>
      </c>
      <c r="H113" s="359" t="s">
        <v>54</v>
      </c>
      <c r="I113" s="399" t="s">
        <v>53</v>
      </c>
      <c r="J113" s="399" t="s">
        <v>53</v>
      </c>
      <c r="K113" s="1649"/>
      <c r="L113" s="1649"/>
      <c r="M113" s="1649"/>
      <c r="N113" s="1650"/>
      <c r="O113" s="1425"/>
      <c r="P113" s="1425"/>
    </row>
    <row r="114" spans="2:16" ht="23.1" customHeight="1">
      <c r="B114" s="434" t="s">
        <v>532</v>
      </c>
      <c r="C114" s="1636" t="s">
        <v>533</v>
      </c>
      <c r="D114" s="1636"/>
      <c r="E114" s="1636"/>
      <c r="F114" s="1637"/>
      <c r="G114" s="209" t="s">
        <v>53</v>
      </c>
      <c r="H114" s="359" t="s">
        <v>54</v>
      </c>
      <c r="I114" s="399" t="s">
        <v>53</v>
      </c>
      <c r="J114" s="399" t="s">
        <v>53</v>
      </c>
      <c r="K114" s="1651"/>
      <c r="L114" s="1651"/>
      <c r="M114" s="1651"/>
      <c r="N114" s="1652"/>
      <c r="O114" s="1425"/>
      <c r="P114" s="1425"/>
    </row>
    <row r="115" spans="2:16" ht="24" customHeight="1">
      <c r="B115" s="436" t="s">
        <v>416</v>
      </c>
      <c r="C115" s="1638" t="s">
        <v>1852</v>
      </c>
      <c r="D115" s="1638"/>
      <c r="E115" s="1638"/>
      <c r="F115" s="1638"/>
      <c r="G115" s="1638"/>
      <c r="H115" s="1638"/>
      <c r="I115" s="1632"/>
      <c r="J115" s="1633"/>
      <c r="K115" s="1623"/>
      <c r="L115" s="1623"/>
      <c r="M115" s="1623"/>
      <c r="N115" s="1624"/>
      <c r="O115" s="1425"/>
      <c r="P115" s="1425"/>
    </row>
    <row r="116" spans="2:16" ht="24" customHeight="1">
      <c r="B116" s="432" t="s">
        <v>530</v>
      </c>
      <c r="C116" s="1634" t="s">
        <v>531</v>
      </c>
      <c r="D116" s="1634"/>
      <c r="E116" s="1634"/>
      <c r="F116" s="1635"/>
      <c r="G116" s="209" t="s">
        <v>53</v>
      </c>
      <c r="H116" s="209" t="s">
        <v>53</v>
      </c>
      <c r="I116" s="209" t="s">
        <v>53</v>
      </c>
      <c r="J116" s="399" t="s">
        <v>53</v>
      </c>
      <c r="K116" s="1626"/>
      <c r="L116" s="1626"/>
      <c r="M116" s="1626"/>
      <c r="N116" s="1627"/>
      <c r="O116" s="1425"/>
      <c r="P116" s="1425"/>
    </row>
    <row r="117" spans="2:16" ht="24" customHeight="1">
      <c r="B117" s="317" t="s">
        <v>532</v>
      </c>
      <c r="C117" s="1636" t="s">
        <v>542</v>
      </c>
      <c r="D117" s="1636"/>
      <c r="E117" s="1636"/>
      <c r="F117" s="1636"/>
      <c r="G117" s="209" t="s">
        <v>53</v>
      </c>
      <c r="H117" s="209" t="s">
        <v>53</v>
      </c>
      <c r="I117" s="209" t="s">
        <v>53</v>
      </c>
      <c r="J117" s="399" t="s">
        <v>53</v>
      </c>
      <c r="K117" s="1628"/>
      <c r="L117" s="1628"/>
      <c r="M117" s="1628"/>
      <c r="N117" s="1629"/>
      <c r="O117" s="1425"/>
      <c r="P117" s="1425"/>
    </row>
    <row r="118" spans="2:16" ht="24" customHeight="1">
      <c r="B118" s="438" t="s">
        <v>418</v>
      </c>
      <c r="C118" s="1645" t="s">
        <v>5084</v>
      </c>
      <c r="D118" s="1645"/>
      <c r="E118" s="1645"/>
      <c r="F118" s="1645"/>
      <c r="G118" s="1645"/>
      <c r="H118" s="1645"/>
      <c r="I118" s="1645"/>
      <c r="J118" s="3740"/>
      <c r="K118" s="1623"/>
      <c r="L118" s="1623"/>
      <c r="M118" s="1623"/>
      <c r="N118" s="1624"/>
      <c r="O118" s="1425"/>
      <c r="P118" s="1425"/>
    </row>
    <row r="119" spans="2:16" ht="24" customHeight="1">
      <c r="B119" s="432" t="s">
        <v>530</v>
      </c>
      <c r="C119" s="1634" t="s">
        <v>531</v>
      </c>
      <c r="D119" s="1634"/>
      <c r="E119" s="1634"/>
      <c r="F119" s="1635"/>
      <c r="G119" s="209" t="s">
        <v>53</v>
      </c>
      <c r="H119" s="209" t="s">
        <v>53</v>
      </c>
      <c r="I119" s="209" t="s">
        <v>53</v>
      </c>
      <c r="J119" s="399" t="s">
        <v>53</v>
      </c>
      <c r="K119" s="1626"/>
      <c r="L119" s="1626"/>
      <c r="M119" s="1626"/>
      <c r="N119" s="1627"/>
      <c r="O119" s="1425"/>
      <c r="P119" s="1425"/>
    </row>
    <row r="120" spans="2:16" ht="24" customHeight="1">
      <c r="B120" s="434" t="s">
        <v>532</v>
      </c>
      <c r="C120" s="1636" t="s">
        <v>533</v>
      </c>
      <c r="D120" s="1636"/>
      <c r="E120" s="1636"/>
      <c r="F120" s="1637"/>
      <c r="G120" s="209" t="s">
        <v>53</v>
      </c>
      <c r="H120" s="209" t="s">
        <v>53</v>
      </c>
      <c r="I120" s="209" t="s">
        <v>53</v>
      </c>
      <c r="J120" s="399" t="s">
        <v>53</v>
      </c>
      <c r="K120" s="1628"/>
      <c r="L120" s="1628"/>
      <c r="M120" s="1628"/>
      <c r="N120" s="1629"/>
      <c r="O120" s="1425"/>
      <c r="P120" s="1425"/>
    </row>
    <row r="121" spans="2:16" ht="24" customHeight="1">
      <c r="B121" s="436" t="s">
        <v>544</v>
      </c>
      <c r="C121" s="1645" t="s">
        <v>5085</v>
      </c>
      <c r="D121" s="1645"/>
      <c r="E121" s="1645"/>
      <c r="F121" s="1645"/>
      <c r="G121" s="1645"/>
      <c r="H121" s="1645"/>
      <c r="I121" s="1645"/>
      <c r="J121" s="3740"/>
      <c r="K121" s="1623"/>
      <c r="L121" s="1623"/>
      <c r="M121" s="1623"/>
      <c r="N121" s="1624"/>
      <c r="O121" s="1425"/>
      <c r="P121" s="1425"/>
    </row>
    <row r="122" spans="2:16" ht="23.45" customHeight="1">
      <c r="B122" s="432" t="s">
        <v>530</v>
      </c>
      <c r="C122" s="1634" t="s">
        <v>531</v>
      </c>
      <c r="D122" s="1634"/>
      <c r="E122" s="1634"/>
      <c r="F122" s="1635"/>
      <c r="G122" s="399" t="s">
        <v>53</v>
      </c>
      <c r="H122" s="399" t="s">
        <v>53</v>
      </c>
      <c r="I122" s="399" t="s">
        <v>53</v>
      </c>
      <c r="J122" s="399" t="s">
        <v>53</v>
      </c>
      <c r="K122" s="1626"/>
      <c r="L122" s="1626"/>
      <c r="M122" s="1626"/>
      <c r="N122" s="1627"/>
      <c r="O122" s="1425"/>
      <c r="P122" s="1425"/>
    </row>
    <row r="123" spans="2:16" ht="23.45" customHeight="1">
      <c r="B123" s="434" t="s">
        <v>532</v>
      </c>
      <c r="C123" s="1636" t="s">
        <v>542</v>
      </c>
      <c r="D123" s="1636"/>
      <c r="E123" s="1636"/>
      <c r="F123" s="1637"/>
      <c r="G123" s="399" t="s">
        <v>53</v>
      </c>
      <c r="H123" s="399" t="s">
        <v>53</v>
      </c>
      <c r="I123" s="399" t="s">
        <v>53</v>
      </c>
      <c r="J123" s="399" t="s">
        <v>53</v>
      </c>
      <c r="K123" s="1628"/>
      <c r="L123" s="1628"/>
      <c r="M123" s="1628"/>
      <c r="N123" s="1629"/>
      <c r="O123" s="1425"/>
      <c r="P123" s="1425"/>
    </row>
    <row r="124" spans="2:16" ht="21" customHeight="1">
      <c r="B124" s="436" t="s">
        <v>546</v>
      </c>
      <c r="C124" s="1638" t="s">
        <v>547</v>
      </c>
      <c r="D124" s="1638"/>
      <c r="E124" s="1638"/>
      <c r="F124" s="1638"/>
      <c r="G124" s="1632"/>
      <c r="H124" s="1632"/>
      <c r="I124" s="1632"/>
      <c r="J124" s="1633"/>
      <c r="K124" s="1623"/>
      <c r="L124" s="1623"/>
      <c r="M124" s="1623"/>
      <c r="N124" s="1624"/>
      <c r="O124" s="1425"/>
      <c r="P124" s="1425"/>
    </row>
    <row r="125" spans="2:16" ht="30.95" customHeight="1">
      <c r="B125" s="432" t="s">
        <v>530</v>
      </c>
      <c r="C125" s="1634" t="s">
        <v>531</v>
      </c>
      <c r="D125" s="1634"/>
      <c r="E125" s="1634"/>
      <c r="F125" s="1635"/>
      <c r="G125" s="399" t="s">
        <v>54</v>
      </c>
      <c r="H125" s="399" t="s">
        <v>54</v>
      </c>
      <c r="I125" s="399" t="s">
        <v>54</v>
      </c>
      <c r="J125" s="399" t="s">
        <v>54</v>
      </c>
      <c r="K125" s="1626"/>
      <c r="L125" s="1626"/>
      <c r="M125" s="1626"/>
      <c r="N125" s="1627"/>
      <c r="O125" s="1425"/>
      <c r="P125" s="1425"/>
    </row>
    <row r="126" spans="2:16" ht="30.6" customHeight="1">
      <c r="B126" s="317" t="s">
        <v>532</v>
      </c>
      <c r="C126" s="1636" t="s">
        <v>533</v>
      </c>
      <c r="D126" s="1636"/>
      <c r="E126" s="1636"/>
      <c r="F126" s="1636"/>
      <c r="G126" s="399" t="s">
        <v>54</v>
      </c>
      <c r="H126" s="399" t="s">
        <v>54</v>
      </c>
      <c r="I126" s="399" t="s">
        <v>54</v>
      </c>
      <c r="J126" s="399" t="s">
        <v>54</v>
      </c>
      <c r="K126" s="1628"/>
      <c r="L126" s="1628"/>
      <c r="M126" s="1628"/>
      <c r="N126" s="1629"/>
      <c r="O126" s="1425"/>
      <c r="P126" s="1425"/>
    </row>
    <row r="127" spans="2:16" ht="29.25" customHeight="1">
      <c r="B127" s="438" t="s">
        <v>548</v>
      </c>
      <c r="C127" s="1638" t="s">
        <v>549</v>
      </c>
      <c r="D127" s="1638"/>
      <c r="E127" s="1638"/>
      <c r="F127" s="1638"/>
      <c r="G127" s="1632"/>
      <c r="H127" s="1632"/>
      <c r="I127" s="1632"/>
      <c r="J127" s="1633"/>
      <c r="K127" s="1623"/>
      <c r="L127" s="1623"/>
      <c r="M127" s="1623"/>
      <c r="N127" s="1624"/>
      <c r="O127" s="1425"/>
      <c r="P127" s="1425"/>
    </row>
    <row r="128" spans="2:16" ht="26.1" customHeight="1">
      <c r="B128" s="432" t="s">
        <v>530</v>
      </c>
      <c r="C128" s="1634" t="s">
        <v>531</v>
      </c>
      <c r="D128" s="1634"/>
      <c r="E128" s="1634"/>
      <c r="F128" s="1635"/>
      <c r="G128" s="399" t="s">
        <v>54</v>
      </c>
      <c r="H128" s="399" t="s">
        <v>54</v>
      </c>
      <c r="I128" s="399" t="s">
        <v>54</v>
      </c>
      <c r="J128" s="399" t="s">
        <v>54</v>
      </c>
      <c r="K128" s="1626"/>
      <c r="L128" s="1626"/>
      <c r="M128" s="1626"/>
      <c r="N128" s="1627"/>
      <c r="O128" s="1425"/>
      <c r="P128" s="1425"/>
    </row>
    <row r="129" spans="2:16" ht="29.45" customHeight="1">
      <c r="B129" s="434" t="s">
        <v>532</v>
      </c>
      <c r="C129" s="1636" t="s">
        <v>533</v>
      </c>
      <c r="D129" s="1636"/>
      <c r="E129" s="1636"/>
      <c r="F129" s="1637"/>
      <c r="G129" s="399" t="s">
        <v>54</v>
      </c>
      <c r="H129" s="399" t="s">
        <v>54</v>
      </c>
      <c r="I129" s="399" t="s">
        <v>54</v>
      </c>
      <c r="J129" s="399" t="s">
        <v>54</v>
      </c>
      <c r="K129" s="1628"/>
      <c r="L129" s="1628"/>
      <c r="M129" s="1628"/>
      <c r="N129" s="1629"/>
      <c r="O129" s="1425"/>
      <c r="P129" s="1425"/>
    </row>
    <row r="130" spans="2:16" ht="21" customHeight="1">
      <c r="B130" s="436" t="s">
        <v>550</v>
      </c>
      <c r="C130" s="1638" t="s">
        <v>551</v>
      </c>
      <c r="D130" s="1638"/>
      <c r="E130" s="1638"/>
      <c r="F130" s="1638"/>
      <c r="G130" s="1632"/>
      <c r="H130" s="1632"/>
      <c r="I130" s="1632"/>
      <c r="J130" s="1633"/>
      <c r="K130" s="1623"/>
      <c r="L130" s="1623"/>
      <c r="M130" s="1623"/>
      <c r="N130" s="1624"/>
      <c r="O130" s="1425"/>
      <c r="P130" s="1425"/>
    </row>
    <row r="131" spans="2:16" ht="18.95" customHeight="1">
      <c r="B131" s="432" t="s">
        <v>530</v>
      </c>
      <c r="C131" s="1634" t="s">
        <v>531</v>
      </c>
      <c r="D131" s="1634"/>
      <c r="E131" s="1634"/>
      <c r="F131" s="1635"/>
      <c r="G131" s="399" t="s">
        <v>54</v>
      </c>
      <c r="H131" s="399" t="s">
        <v>54</v>
      </c>
      <c r="I131" s="399" t="s">
        <v>54</v>
      </c>
      <c r="J131" s="399" t="s">
        <v>54</v>
      </c>
      <c r="K131" s="1626"/>
      <c r="L131" s="1626"/>
      <c r="M131" s="1626"/>
      <c r="N131" s="1627"/>
      <c r="O131" s="1425"/>
      <c r="P131" s="1425"/>
    </row>
    <row r="132" spans="2:16" ht="21" customHeight="1">
      <c r="B132" s="434" t="s">
        <v>532</v>
      </c>
      <c r="C132" s="1639" t="s">
        <v>533</v>
      </c>
      <c r="D132" s="1639"/>
      <c r="E132" s="1639"/>
      <c r="F132" s="1640"/>
      <c r="G132" s="399" t="s">
        <v>54</v>
      </c>
      <c r="H132" s="399" t="s">
        <v>54</v>
      </c>
      <c r="I132" s="399" t="s">
        <v>54</v>
      </c>
      <c r="J132" s="399" t="s">
        <v>54</v>
      </c>
      <c r="K132" s="1628"/>
      <c r="L132" s="1628"/>
      <c r="M132" s="1628"/>
      <c r="N132" s="1629"/>
      <c r="O132" s="1425"/>
      <c r="P132" s="1425"/>
    </row>
    <row r="133" spans="2:16" ht="32.25" customHeight="1">
      <c r="B133" s="439" t="s">
        <v>552</v>
      </c>
      <c r="C133" s="1666" t="s">
        <v>553</v>
      </c>
      <c r="D133" s="1666"/>
      <c r="E133" s="1667"/>
      <c r="F133" s="1667"/>
      <c r="G133" s="1667"/>
      <c r="H133" s="1667"/>
      <c r="I133" s="1667"/>
      <c r="J133" s="1667"/>
      <c r="K133" s="1668"/>
      <c r="L133" s="1669"/>
      <c r="M133" s="1669"/>
      <c r="N133" s="1670"/>
      <c r="O133" s="1425"/>
      <c r="P133" s="1425"/>
    </row>
    <row r="134" spans="2:16" ht="32.25" customHeight="1">
      <c r="B134" s="317" t="s">
        <v>418</v>
      </c>
      <c r="C134" s="1677" t="s">
        <v>554</v>
      </c>
      <c r="D134" s="1677"/>
      <c r="E134" s="1678" t="s">
        <v>238</v>
      </c>
      <c r="F134" s="1679"/>
      <c r="G134" s="1679"/>
      <c r="H134" s="1679"/>
      <c r="I134" s="1679"/>
      <c r="J134" s="1679"/>
      <c r="K134" s="1671"/>
      <c r="L134" s="1672"/>
      <c r="M134" s="1672"/>
      <c r="N134" s="1673"/>
      <c r="O134" s="1425"/>
      <c r="P134" s="1425"/>
    </row>
    <row r="135" spans="2:16" ht="25.5" customHeight="1">
      <c r="B135" s="432" t="s">
        <v>530</v>
      </c>
      <c r="C135" s="1680" t="s">
        <v>531</v>
      </c>
      <c r="D135" s="1680"/>
      <c r="E135" s="1681"/>
      <c r="F135" s="1682"/>
      <c r="G135" s="309" t="s">
        <v>54</v>
      </c>
      <c r="H135" s="309" t="s">
        <v>54</v>
      </c>
      <c r="I135" s="309" t="s">
        <v>54</v>
      </c>
      <c r="J135" s="309" t="s">
        <v>54</v>
      </c>
      <c r="K135" s="1671"/>
      <c r="L135" s="1672"/>
      <c r="M135" s="1672"/>
      <c r="N135" s="1673"/>
      <c r="O135" s="1425"/>
      <c r="P135" s="1425"/>
    </row>
    <row r="136" spans="2:16" ht="20.45" customHeight="1">
      <c r="B136" s="434" t="s">
        <v>532</v>
      </c>
      <c r="C136" s="1683" t="s">
        <v>533</v>
      </c>
      <c r="D136" s="1683"/>
      <c r="E136" s="1683"/>
      <c r="F136" s="1684"/>
      <c r="G136" s="309" t="s">
        <v>54</v>
      </c>
      <c r="H136" s="309" t="s">
        <v>54</v>
      </c>
      <c r="I136" s="309" t="s">
        <v>54</v>
      </c>
      <c r="J136" s="309" t="s">
        <v>54</v>
      </c>
      <c r="K136" s="1674"/>
      <c r="L136" s="1675"/>
      <c r="M136" s="1675"/>
      <c r="N136" s="1676"/>
      <c r="O136" s="1425"/>
      <c r="P136" s="1425"/>
    </row>
    <row r="137" spans="2:16" ht="79.5" customHeight="1">
      <c r="B137" s="251" t="s">
        <v>555</v>
      </c>
      <c r="C137" s="1472" t="s">
        <v>556</v>
      </c>
      <c r="D137" s="1472"/>
      <c r="E137" s="1472"/>
      <c r="F137" s="1653"/>
      <c r="G137" s="1654"/>
      <c r="H137" s="1654"/>
      <c r="I137" s="1654"/>
      <c r="J137" s="1654"/>
      <c r="K137" s="1655"/>
      <c r="L137" s="1655"/>
      <c r="M137" s="1655"/>
      <c r="N137" s="1655"/>
      <c r="O137" s="1444"/>
      <c r="P137" s="1444"/>
    </row>
    <row r="138" spans="2:16" ht="25.5" customHeight="1">
      <c r="B138" s="1656" t="s">
        <v>3</v>
      </c>
      <c r="C138" s="1657"/>
      <c r="D138" s="1657"/>
      <c r="E138" s="1657"/>
      <c r="F138" s="1657"/>
      <c r="G138" s="1657"/>
      <c r="H138" s="1657"/>
      <c r="I138" s="1657"/>
      <c r="J138" s="1657"/>
      <c r="K138" s="1657"/>
      <c r="L138" s="1657"/>
      <c r="M138" s="1657"/>
      <c r="N138" s="1657"/>
      <c r="O138" s="1658"/>
      <c r="P138" s="1659"/>
    </row>
    <row r="139" spans="2:16" ht="169.35" customHeight="1">
      <c r="B139" s="253" t="s">
        <v>557</v>
      </c>
      <c r="C139" s="1660" t="s">
        <v>558</v>
      </c>
      <c r="D139" s="1660"/>
      <c r="E139" s="1660"/>
      <c r="F139" s="1660"/>
      <c r="G139" s="209" t="s">
        <v>53</v>
      </c>
      <c r="H139" s="1661" t="s">
        <v>559</v>
      </c>
      <c r="I139" s="1662"/>
      <c r="J139" s="3737" t="s">
        <v>5086</v>
      </c>
      <c r="K139" s="3738"/>
      <c r="L139" s="3738"/>
      <c r="M139" s="3738"/>
      <c r="N139" s="3739"/>
      <c r="O139" s="318" t="s">
        <v>1316</v>
      </c>
      <c r="P139" s="199" t="s">
        <v>1316</v>
      </c>
    </row>
    <row r="140" spans="2:16" ht="15.75" customHeight="1">
      <c r="B140" s="3454" t="s">
        <v>560</v>
      </c>
      <c r="C140" s="3455"/>
      <c r="D140" s="3455"/>
      <c r="E140" s="3455"/>
      <c r="F140" s="3455"/>
      <c r="G140" s="3455"/>
      <c r="H140" s="3455"/>
      <c r="I140" s="3455"/>
      <c r="J140" s="3455"/>
      <c r="K140" s="3455"/>
      <c r="L140" s="3455"/>
      <c r="M140" s="3455"/>
      <c r="N140" s="3455"/>
      <c r="O140" s="3455"/>
      <c r="P140" s="3456"/>
    </row>
    <row r="141" spans="2:16" ht="46.35" customHeight="1">
      <c r="B141" s="198" t="s">
        <v>561</v>
      </c>
      <c r="C141" s="1464" t="s">
        <v>562</v>
      </c>
      <c r="D141" s="1464"/>
      <c r="E141" s="1464"/>
      <c r="F141" s="1464"/>
      <c r="G141" s="1464"/>
      <c r="H141" s="1574" t="s">
        <v>5087</v>
      </c>
      <c r="I141" s="1685"/>
      <c r="J141" s="1685"/>
      <c r="K141" s="1689" t="s">
        <v>446</v>
      </c>
      <c r="L141" s="1576"/>
      <c r="M141" s="1577"/>
      <c r="N141" s="1690"/>
      <c r="O141" s="1534"/>
      <c r="P141" s="1534"/>
    </row>
    <row r="142" spans="2:16" ht="19.5" customHeight="1">
      <c r="B142" s="198" t="s">
        <v>401</v>
      </c>
      <c r="C142" s="1464" t="s">
        <v>563</v>
      </c>
      <c r="D142" s="1464"/>
      <c r="E142" s="1464"/>
      <c r="F142" s="1464"/>
      <c r="G142" s="1464"/>
      <c r="H142" s="1574" t="s">
        <v>5088</v>
      </c>
      <c r="I142" s="1685"/>
      <c r="J142" s="1685"/>
      <c r="K142" s="1689"/>
      <c r="L142" s="1691"/>
      <c r="M142" s="1692"/>
      <c r="N142" s="1693"/>
      <c r="O142" s="1535"/>
      <c r="P142" s="1535"/>
    </row>
    <row r="143" spans="2:16" ht="19.5" customHeight="1">
      <c r="B143" s="198" t="s">
        <v>403</v>
      </c>
      <c r="C143" s="1464" t="s">
        <v>564</v>
      </c>
      <c r="D143" s="1464"/>
      <c r="E143" s="1464"/>
      <c r="F143" s="1464"/>
      <c r="G143" s="1464"/>
      <c r="H143" s="1574" t="s">
        <v>53</v>
      </c>
      <c r="I143" s="1685"/>
      <c r="J143" s="1575"/>
      <c r="K143" s="1689"/>
      <c r="L143" s="1691"/>
      <c r="M143" s="1692"/>
      <c r="N143" s="1693"/>
      <c r="O143" s="1535"/>
      <c r="P143" s="1535"/>
    </row>
    <row r="144" spans="2:16" ht="34.5" customHeight="1">
      <c r="B144" s="198" t="s">
        <v>405</v>
      </c>
      <c r="C144" s="1464" t="s">
        <v>565</v>
      </c>
      <c r="D144" s="1464"/>
      <c r="E144" s="1464"/>
      <c r="F144" s="1464"/>
      <c r="G144" s="1465"/>
      <c r="H144" s="1574" t="s">
        <v>1320</v>
      </c>
      <c r="I144" s="1685"/>
      <c r="J144" s="1685"/>
      <c r="K144" s="1689"/>
      <c r="L144" s="1691"/>
      <c r="M144" s="1692"/>
      <c r="N144" s="1693"/>
      <c r="O144" s="1536"/>
      <c r="P144" s="1536"/>
    </row>
    <row r="145" spans="2:16" ht="40.5" customHeight="1">
      <c r="B145" s="191" t="s">
        <v>566</v>
      </c>
      <c r="C145" s="1464" t="s">
        <v>5089</v>
      </c>
      <c r="D145" s="1464"/>
      <c r="E145" s="1464"/>
      <c r="F145" s="1464"/>
      <c r="G145" s="1464"/>
      <c r="H145" s="1574" t="s">
        <v>54</v>
      </c>
      <c r="I145" s="1685"/>
      <c r="J145" s="1685"/>
      <c r="K145" s="1689"/>
      <c r="L145" s="1691"/>
      <c r="M145" s="1692"/>
      <c r="N145" s="1693"/>
      <c r="O145" s="1443" t="s">
        <v>1861</v>
      </c>
      <c r="P145" s="1443" t="s">
        <v>1861</v>
      </c>
    </row>
    <row r="146" spans="2:16" ht="72.599999999999994" customHeight="1">
      <c r="B146" s="334" t="s">
        <v>394</v>
      </c>
      <c r="C146" s="1464" t="s">
        <v>568</v>
      </c>
      <c r="D146" s="1464"/>
      <c r="E146" s="1464"/>
      <c r="F146" s="1464"/>
      <c r="G146" s="1465"/>
      <c r="H146" s="1574" t="s">
        <v>92</v>
      </c>
      <c r="I146" s="1685"/>
      <c r="J146" s="1685"/>
      <c r="K146" s="1689"/>
      <c r="L146" s="1691"/>
      <c r="M146" s="1692"/>
      <c r="N146" s="1693"/>
      <c r="O146" s="1426"/>
      <c r="P146" s="1426"/>
    </row>
    <row r="147" spans="2:16" ht="62.25" customHeight="1">
      <c r="B147" s="191" t="s">
        <v>569</v>
      </c>
      <c r="C147" s="1464" t="s">
        <v>5090</v>
      </c>
      <c r="D147" s="1464"/>
      <c r="E147" s="1464"/>
      <c r="F147" s="1464"/>
      <c r="G147" s="1464"/>
      <c r="H147" s="1574" t="s">
        <v>53</v>
      </c>
      <c r="I147" s="1685"/>
      <c r="J147" s="1685"/>
      <c r="K147" s="1689"/>
      <c r="L147" s="1691"/>
      <c r="M147" s="1692"/>
      <c r="N147" s="1693"/>
      <c r="O147" s="1443" t="s">
        <v>1861</v>
      </c>
      <c r="P147" s="1443" t="s">
        <v>1861</v>
      </c>
    </row>
    <row r="148" spans="2:16" ht="80.45" customHeight="1">
      <c r="B148" s="189" t="s">
        <v>394</v>
      </c>
      <c r="C148" s="1697" t="s">
        <v>568</v>
      </c>
      <c r="D148" s="1697"/>
      <c r="E148" s="1697"/>
      <c r="F148" s="1697"/>
      <c r="G148" s="1698"/>
      <c r="H148" s="2172" t="s">
        <v>5091</v>
      </c>
      <c r="I148" s="1907"/>
      <c r="J148" s="1907"/>
      <c r="K148" s="1689"/>
      <c r="L148" s="1694"/>
      <c r="M148" s="1695"/>
      <c r="N148" s="1696"/>
      <c r="O148" s="1444"/>
      <c r="P148" s="1444"/>
    </row>
    <row r="149" spans="2:16" ht="54" customHeight="1">
      <c r="B149" s="1490" t="s">
        <v>5092</v>
      </c>
      <c r="C149" s="1491"/>
      <c r="D149" s="1491"/>
      <c r="E149" s="1491"/>
      <c r="F149" s="1491"/>
      <c r="G149" s="1491"/>
      <c r="H149" s="1491"/>
      <c r="I149" s="1491"/>
      <c r="J149" s="1491"/>
      <c r="K149" s="1699"/>
      <c r="L149" s="1491"/>
      <c r="M149" s="1491"/>
      <c r="N149" s="1491"/>
      <c r="O149" s="1491"/>
      <c r="P149" s="1492"/>
    </row>
    <row r="150" spans="2:16" ht="31.5" customHeight="1">
      <c r="B150" s="321" t="s">
        <v>572</v>
      </c>
      <c r="C150" s="1700" t="s">
        <v>573</v>
      </c>
      <c r="D150" s="1700"/>
      <c r="E150" s="1700"/>
      <c r="F150" s="1701"/>
      <c r="G150" s="1702" t="s">
        <v>5093</v>
      </c>
      <c r="H150" s="1703"/>
      <c r="I150" s="1704"/>
      <c r="J150" s="1702" t="s">
        <v>5094</v>
      </c>
      <c r="K150" s="1703"/>
      <c r="L150" s="1704"/>
      <c r="M150" s="1705" t="s">
        <v>434</v>
      </c>
      <c r="N150" s="1706"/>
      <c r="O150" s="1707" t="s">
        <v>1324</v>
      </c>
      <c r="P150" s="1709" t="s">
        <v>1324</v>
      </c>
    </row>
    <row r="151" spans="2:16" ht="83.25" customHeight="1">
      <c r="B151" s="334" t="s">
        <v>561</v>
      </c>
      <c r="C151" s="1711" t="s">
        <v>5095</v>
      </c>
      <c r="D151" s="1711"/>
      <c r="E151" s="1711"/>
      <c r="F151" s="1712"/>
      <c r="G151" s="1713" t="s">
        <v>1325</v>
      </c>
      <c r="H151" s="1714"/>
      <c r="I151" s="1715"/>
      <c r="J151" s="1713" t="s">
        <v>1325</v>
      </c>
      <c r="K151" s="1714"/>
      <c r="L151" s="1715"/>
      <c r="M151" s="1716"/>
      <c r="N151" s="1717"/>
      <c r="O151" s="1627"/>
      <c r="P151" s="1708"/>
    </row>
    <row r="152" spans="2:16" ht="42" customHeight="1">
      <c r="B152" s="334" t="s">
        <v>401</v>
      </c>
      <c r="C152" s="1711" t="s">
        <v>5096</v>
      </c>
      <c r="D152" s="1711"/>
      <c r="E152" s="1711"/>
      <c r="F152" s="1712"/>
      <c r="G152" s="1713" t="s">
        <v>1325</v>
      </c>
      <c r="H152" s="1714"/>
      <c r="I152" s="1715"/>
      <c r="J152" s="1713" t="s">
        <v>1325</v>
      </c>
      <c r="K152" s="1714"/>
      <c r="L152" s="1715"/>
      <c r="M152" s="1716"/>
      <c r="N152" s="1717"/>
      <c r="O152" s="1627"/>
      <c r="P152" s="1708"/>
    </row>
    <row r="153" spans="2:16" ht="31.5" customHeight="1">
      <c r="B153" s="334" t="s">
        <v>403</v>
      </c>
      <c r="C153" s="446" t="s">
        <v>418</v>
      </c>
      <c r="D153" s="1711" t="s">
        <v>5097</v>
      </c>
      <c r="E153" s="1711"/>
      <c r="F153" s="1712"/>
      <c r="G153" s="1713" t="s">
        <v>1325</v>
      </c>
      <c r="H153" s="1714"/>
      <c r="I153" s="1715"/>
      <c r="J153" s="1713" t="s">
        <v>1325</v>
      </c>
      <c r="K153" s="1714"/>
      <c r="L153" s="1715"/>
      <c r="M153" s="1716"/>
      <c r="N153" s="1717"/>
      <c r="O153" s="1627"/>
      <c r="P153" s="1708"/>
    </row>
    <row r="154" spans="2:16" ht="32.25" customHeight="1">
      <c r="B154" s="334"/>
      <c r="C154" s="307" t="s">
        <v>508</v>
      </c>
      <c r="D154" s="1711" t="s">
        <v>5098</v>
      </c>
      <c r="E154" s="1711"/>
      <c r="F154" s="1712"/>
      <c r="G154" s="1713" t="s">
        <v>152</v>
      </c>
      <c r="H154" s="1714"/>
      <c r="I154" s="1715"/>
      <c r="J154" s="1713" t="s">
        <v>152</v>
      </c>
      <c r="K154" s="1714"/>
      <c r="L154" s="1715"/>
      <c r="M154" s="325"/>
      <c r="N154" s="326"/>
      <c r="O154" s="1627"/>
      <c r="P154" s="1708"/>
    </row>
    <row r="155" spans="2:16" ht="41.25" customHeight="1">
      <c r="B155" s="334" t="s">
        <v>405</v>
      </c>
      <c r="C155" s="1711" t="s">
        <v>5099</v>
      </c>
      <c r="D155" s="1711"/>
      <c r="E155" s="1711"/>
      <c r="F155" s="1712"/>
      <c r="G155" s="1713" t="s">
        <v>155</v>
      </c>
      <c r="H155" s="1714"/>
      <c r="I155" s="1715"/>
      <c r="J155" s="1713" t="s">
        <v>155</v>
      </c>
      <c r="K155" s="1714"/>
      <c r="L155" s="1715"/>
      <c r="M155" s="1716"/>
      <c r="N155" s="1717"/>
      <c r="O155" s="1627"/>
      <c r="P155" s="1708"/>
    </row>
    <row r="156" spans="2:16" ht="29.25" customHeight="1">
      <c r="B156" s="334" t="s">
        <v>408</v>
      </c>
      <c r="C156" s="1711" t="s">
        <v>5100</v>
      </c>
      <c r="D156" s="1711"/>
      <c r="E156" s="1711"/>
      <c r="F156" s="1712"/>
      <c r="G156" s="1713" t="s">
        <v>1865</v>
      </c>
      <c r="H156" s="1714"/>
      <c r="I156" s="1715"/>
      <c r="J156" s="1713" t="s">
        <v>1865</v>
      </c>
      <c r="K156" s="1714"/>
      <c r="L156" s="1715"/>
      <c r="M156" s="1716"/>
      <c r="N156" s="1717"/>
      <c r="O156" s="1627"/>
      <c r="P156" s="1708"/>
    </row>
    <row r="157" spans="2:16" ht="28.5" customHeight="1">
      <c r="B157" s="334" t="s">
        <v>410</v>
      </c>
      <c r="C157" s="1711" t="s">
        <v>117</v>
      </c>
      <c r="D157" s="1711"/>
      <c r="E157" s="1711"/>
      <c r="F157" s="1712"/>
      <c r="G157" s="1713" t="s">
        <v>1325</v>
      </c>
      <c r="H157" s="1714"/>
      <c r="I157" s="1715"/>
      <c r="J157" s="1713" t="s">
        <v>1325</v>
      </c>
      <c r="K157" s="1714"/>
      <c r="L157" s="1715"/>
      <c r="M157" s="1716"/>
      <c r="N157" s="1717"/>
      <c r="O157" s="1627"/>
      <c r="P157" s="1708"/>
    </row>
    <row r="158" spans="2:16" ht="28.5" customHeight="1">
      <c r="B158" s="334" t="s">
        <v>413</v>
      </c>
      <c r="C158" s="1711" t="s">
        <v>118</v>
      </c>
      <c r="D158" s="1711"/>
      <c r="E158" s="1711"/>
      <c r="F158" s="1712"/>
      <c r="G158" s="1713" t="s">
        <v>57</v>
      </c>
      <c r="H158" s="1714"/>
      <c r="I158" s="1715"/>
      <c r="J158" s="1713" t="s">
        <v>58</v>
      </c>
      <c r="K158" s="1714"/>
      <c r="L158" s="1715"/>
      <c r="M158" s="1716"/>
      <c r="N158" s="1717"/>
      <c r="O158" s="1627"/>
      <c r="P158" s="1708"/>
    </row>
    <row r="159" spans="2:16" ht="28.5" customHeight="1">
      <c r="B159" s="334" t="s">
        <v>416</v>
      </c>
      <c r="C159" s="1711" t="s">
        <v>5101</v>
      </c>
      <c r="D159" s="1711"/>
      <c r="E159" s="1711"/>
      <c r="F159" s="1712"/>
      <c r="G159" s="1713" t="s">
        <v>1326</v>
      </c>
      <c r="H159" s="1714"/>
      <c r="I159" s="1715"/>
      <c r="J159" s="1713" t="s">
        <v>1326</v>
      </c>
      <c r="K159" s="1714"/>
      <c r="L159" s="1715"/>
      <c r="M159" s="1718"/>
      <c r="N159" s="1717"/>
      <c r="O159" s="1708"/>
      <c r="P159" s="1708"/>
    </row>
    <row r="160" spans="2:16" ht="28.5" customHeight="1">
      <c r="B160" s="334" t="s">
        <v>418</v>
      </c>
      <c r="C160" s="1711" t="s">
        <v>5102</v>
      </c>
      <c r="D160" s="1711"/>
      <c r="E160" s="1711"/>
      <c r="F160" s="1712"/>
      <c r="G160" s="1713" t="s">
        <v>155</v>
      </c>
      <c r="H160" s="1714"/>
      <c r="I160" s="1715"/>
      <c r="J160" s="1713" t="s">
        <v>155</v>
      </c>
      <c r="K160" s="1714"/>
      <c r="L160" s="1715"/>
      <c r="M160" s="1718"/>
      <c r="N160" s="1717"/>
      <c r="O160" s="1708"/>
      <c r="P160" s="1708"/>
    </row>
    <row r="161" spans="1:16" ht="28.5" customHeight="1">
      <c r="B161" s="189" t="s">
        <v>544</v>
      </c>
      <c r="C161" s="1711" t="s">
        <v>5103</v>
      </c>
      <c r="D161" s="1711"/>
      <c r="E161" s="1711"/>
      <c r="F161" s="1712"/>
      <c r="G161" s="1713" t="s">
        <v>155</v>
      </c>
      <c r="H161" s="1714"/>
      <c r="I161" s="1715"/>
      <c r="J161" s="1713" t="s">
        <v>155</v>
      </c>
      <c r="K161" s="1714"/>
      <c r="L161" s="1715"/>
      <c r="M161" s="1718"/>
      <c r="N161" s="1717"/>
      <c r="O161" s="1708"/>
      <c r="P161" s="1708"/>
    </row>
    <row r="162" spans="1:16" ht="28.5" customHeight="1">
      <c r="B162" s="189" t="s">
        <v>546</v>
      </c>
      <c r="C162" s="1711" t="s">
        <v>5104</v>
      </c>
      <c r="D162" s="1711"/>
      <c r="E162" s="1711"/>
      <c r="F162" s="1712"/>
      <c r="G162" s="1713" t="s">
        <v>57</v>
      </c>
      <c r="H162" s="1714"/>
      <c r="I162" s="1715"/>
      <c r="J162" s="1713" t="s">
        <v>57</v>
      </c>
      <c r="K162" s="1714"/>
      <c r="L162" s="1715"/>
      <c r="M162" s="1718"/>
      <c r="N162" s="1717"/>
      <c r="O162" s="1708"/>
      <c r="P162" s="1708"/>
    </row>
    <row r="163" spans="1:16" ht="28.5" customHeight="1">
      <c r="B163" s="189" t="s">
        <v>548</v>
      </c>
      <c r="C163" s="1711" t="s">
        <v>5105</v>
      </c>
      <c r="D163" s="1711"/>
      <c r="E163" s="1711"/>
      <c r="F163" s="1712"/>
      <c r="G163" s="1713" t="s">
        <v>57</v>
      </c>
      <c r="H163" s="1714"/>
      <c r="I163" s="1715"/>
      <c r="J163" s="1713" t="s">
        <v>57</v>
      </c>
      <c r="K163" s="1714"/>
      <c r="L163" s="1715"/>
      <c r="M163" s="1718"/>
      <c r="N163" s="1717"/>
      <c r="O163" s="1708"/>
      <c r="P163" s="1708"/>
    </row>
    <row r="164" spans="1:16" ht="28.5" customHeight="1">
      <c r="B164" s="189" t="s">
        <v>550</v>
      </c>
      <c r="C164" s="1711" t="s">
        <v>5106</v>
      </c>
      <c r="D164" s="1711"/>
      <c r="E164" s="1711"/>
      <c r="F164" s="1712"/>
      <c r="G164" s="1713" t="s">
        <v>57</v>
      </c>
      <c r="H164" s="1714"/>
      <c r="I164" s="1715"/>
      <c r="J164" s="1713" t="s">
        <v>57</v>
      </c>
      <c r="K164" s="1714"/>
      <c r="L164" s="1715"/>
      <c r="M164" s="1718"/>
      <c r="N164" s="1717"/>
      <c r="O164" s="1708"/>
      <c r="P164" s="1708"/>
    </row>
    <row r="165" spans="1:16" ht="42.75" customHeight="1">
      <c r="B165" s="447" t="s">
        <v>552</v>
      </c>
      <c r="C165" s="1719" t="s">
        <v>5107</v>
      </c>
      <c r="D165" s="1719"/>
      <c r="E165" s="1719"/>
      <c r="F165" s="329" t="s">
        <v>589</v>
      </c>
      <c r="G165" s="330" t="s">
        <v>92</v>
      </c>
      <c r="H165" s="1599" t="s">
        <v>57</v>
      </c>
      <c r="I165" s="1720"/>
      <c r="J165" s="1599"/>
      <c r="K165" s="1721"/>
      <c r="L165" s="1720"/>
      <c r="M165" s="1722"/>
      <c r="N165" s="1723"/>
      <c r="O165" s="1708"/>
      <c r="P165" s="1710"/>
    </row>
    <row r="166" spans="1:16" ht="43.5" customHeight="1">
      <c r="B166" s="1724" t="s">
        <v>5108</v>
      </c>
      <c r="C166" s="1725"/>
      <c r="D166" s="1725"/>
      <c r="E166" s="1725"/>
      <c r="F166" s="1725"/>
      <c r="G166" s="1725"/>
      <c r="H166" s="1725"/>
      <c r="I166" s="1725"/>
      <c r="J166" s="1725"/>
      <c r="K166" s="1725"/>
      <c r="L166" s="1725"/>
      <c r="M166" s="1725"/>
      <c r="N166" s="1725"/>
      <c r="O166" s="331"/>
      <c r="P166" s="331"/>
    </row>
    <row r="167" spans="1:16" ht="49.5" customHeight="1">
      <c r="A167" s="281"/>
      <c r="B167" s="255" t="s">
        <v>591</v>
      </c>
      <c r="C167" s="1414" t="s">
        <v>5109</v>
      </c>
      <c r="D167" s="1414"/>
      <c r="E167" s="1415"/>
      <c r="F167" s="323" t="s">
        <v>593</v>
      </c>
      <c r="G167" s="1726" t="s">
        <v>594</v>
      </c>
      <c r="H167" s="1727"/>
      <c r="I167" s="1727"/>
      <c r="J167" s="1727"/>
      <c r="K167" s="1728"/>
      <c r="L167" s="1729" t="s">
        <v>595</v>
      </c>
      <c r="M167" s="1730"/>
      <c r="N167" s="1730"/>
      <c r="O167" s="1443" t="s">
        <v>1329</v>
      </c>
      <c r="P167" s="1443" t="s">
        <v>1329</v>
      </c>
    </row>
    <row r="168" spans="1:16" ht="19.5" customHeight="1">
      <c r="A168" s="281"/>
      <c r="B168" s="333" t="s">
        <v>394</v>
      </c>
      <c r="C168" s="1414" t="s">
        <v>185</v>
      </c>
      <c r="D168" s="1414"/>
      <c r="E168" s="1415"/>
      <c r="F168" s="257" t="s">
        <v>54</v>
      </c>
      <c r="G168" s="1734" t="s">
        <v>92</v>
      </c>
      <c r="H168" s="1735"/>
      <c r="I168" s="1735"/>
      <c r="J168" s="1735"/>
      <c r="K168" s="1736"/>
      <c r="L168" s="1713" t="s">
        <v>57</v>
      </c>
      <c r="M168" s="1714"/>
      <c r="N168" s="1737"/>
      <c r="O168" s="1425"/>
      <c r="P168" s="1425"/>
    </row>
    <row r="169" spans="1:16" ht="19.5" customHeight="1">
      <c r="A169" s="281"/>
      <c r="B169" s="333" t="s">
        <v>401</v>
      </c>
      <c r="C169" s="1414" t="s">
        <v>186</v>
      </c>
      <c r="D169" s="1414"/>
      <c r="E169" s="1415"/>
      <c r="F169" s="257" t="s">
        <v>54</v>
      </c>
      <c r="G169" s="1734" t="s">
        <v>92</v>
      </c>
      <c r="H169" s="1735"/>
      <c r="I169" s="1735"/>
      <c r="J169" s="1735"/>
      <c r="K169" s="1736"/>
      <c r="L169" s="1713" t="s">
        <v>53</v>
      </c>
      <c r="M169" s="1714"/>
      <c r="N169" s="1737"/>
      <c r="O169" s="1425"/>
      <c r="P169" s="1425"/>
    </row>
    <row r="170" spans="1:16" ht="19.5" customHeight="1">
      <c r="A170" s="281"/>
      <c r="B170" s="333" t="s">
        <v>403</v>
      </c>
      <c r="C170" s="1414" t="s">
        <v>187</v>
      </c>
      <c r="D170" s="1414"/>
      <c r="E170" s="1415"/>
      <c r="F170" s="257" t="s">
        <v>54</v>
      </c>
      <c r="G170" s="1734" t="s">
        <v>92</v>
      </c>
      <c r="H170" s="1735"/>
      <c r="I170" s="1735"/>
      <c r="J170" s="1735"/>
      <c r="K170" s="1736"/>
      <c r="L170" s="1713" t="s">
        <v>57</v>
      </c>
      <c r="M170" s="1714"/>
      <c r="N170" s="1737"/>
      <c r="O170" s="1425"/>
      <c r="P170" s="1425"/>
    </row>
    <row r="171" spans="1:16" ht="19.5" customHeight="1">
      <c r="A171" s="281"/>
      <c r="B171" s="333" t="s">
        <v>405</v>
      </c>
      <c r="C171" s="1414" t="s">
        <v>188</v>
      </c>
      <c r="D171" s="1414"/>
      <c r="E171" s="1415"/>
      <c r="F171" s="257" t="s">
        <v>54</v>
      </c>
      <c r="G171" s="1734" t="s">
        <v>92</v>
      </c>
      <c r="H171" s="1735"/>
      <c r="I171" s="1735"/>
      <c r="J171" s="1735"/>
      <c r="K171" s="1736"/>
      <c r="L171" s="1713" t="s">
        <v>53</v>
      </c>
      <c r="M171" s="1714"/>
      <c r="N171" s="1737"/>
      <c r="O171" s="1425"/>
      <c r="P171" s="1425"/>
    </row>
    <row r="172" spans="1:16" ht="19.5" customHeight="1">
      <c r="A172" s="281"/>
      <c r="B172" s="334" t="s">
        <v>408</v>
      </c>
      <c r="C172" s="1414" t="s">
        <v>189</v>
      </c>
      <c r="D172" s="1414"/>
      <c r="E172" s="1415"/>
      <c r="F172" s="257" t="s">
        <v>54</v>
      </c>
      <c r="G172" s="1734" t="s">
        <v>92</v>
      </c>
      <c r="H172" s="1735"/>
      <c r="I172" s="1735"/>
      <c r="J172" s="1735"/>
      <c r="K172" s="1736"/>
      <c r="L172" s="1713" t="s">
        <v>53</v>
      </c>
      <c r="M172" s="1714"/>
      <c r="N172" s="1737"/>
      <c r="O172" s="1608"/>
      <c r="P172" s="1608"/>
    </row>
    <row r="173" spans="1:16" ht="19.5" customHeight="1">
      <c r="A173" s="281"/>
      <c r="B173" s="335" t="s">
        <v>410</v>
      </c>
      <c r="C173" s="1414" t="s">
        <v>5110</v>
      </c>
      <c r="D173" s="1414"/>
      <c r="E173" s="1415"/>
      <c r="F173" s="257" t="s">
        <v>54</v>
      </c>
      <c r="G173" s="1734" t="s">
        <v>92</v>
      </c>
      <c r="H173" s="1735"/>
      <c r="I173" s="1735"/>
      <c r="J173" s="1735"/>
      <c r="K173" s="1736"/>
      <c r="L173" s="1713" t="s">
        <v>53</v>
      </c>
      <c r="M173" s="1714"/>
      <c r="N173" s="1737"/>
      <c r="O173" s="1608"/>
      <c r="P173" s="1608"/>
    </row>
    <row r="174" spans="1:16" ht="19.5" customHeight="1">
      <c r="A174" s="281"/>
      <c r="B174" s="335" t="s">
        <v>413</v>
      </c>
      <c r="C174" s="1414" t="s">
        <v>191</v>
      </c>
      <c r="D174" s="1414"/>
      <c r="E174" s="1415"/>
      <c r="F174" s="257" t="s">
        <v>54</v>
      </c>
      <c r="G174" s="1734" t="s">
        <v>92</v>
      </c>
      <c r="H174" s="1735"/>
      <c r="I174" s="1735"/>
      <c r="J174" s="1735"/>
      <c r="K174" s="1736"/>
      <c r="L174" s="1713" t="s">
        <v>53</v>
      </c>
      <c r="M174" s="1714"/>
      <c r="N174" s="1737"/>
      <c r="O174" s="1608"/>
      <c r="P174" s="1608"/>
    </row>
    <row r="175" spans="1:16" ht="19.5" customHeight="1">
      <c r="A175" s="281"/>
      <c r="B175" s="335" t="s">
        <v>416</v>
      </c>
      <c r="C175" s="1414" t="s">
        <v>192</v>
      </c>
      <c r="D175" s="1414"/>
      <c r="E175" s="1415"/>
      <c r="F175" s="257" t="s">
        <v>54</v>
      </c>
      <c r="G175" s="1734" t="s">
        <v>92</v>
      </c>
      <c r="H175" s="1735"/>
      <c r="I175" s="1735"/>
      <c r="J175" s="1735"/>
      <c r="K175" s="1736"/>
      <c r="L175" s="1713" t="s">
        <v>53</v>
      </c>
      <c r="M175" s="1714"/>
      <c r="N175" s="1737"/>
      <c r="O175" s="1608"/>
      <c r="P175" s="1608"/>
    </row>
    <row r="176" spans="1:16" ht="19.5" customHeight="1">
      <c r="A176" s="281"/>
      <c r="B176" s="335" t="s">
        <v>418</v>
      </c>
      <c r="C176" s="1414" t="s">
        <v>193</v>
      </c>
      <c r="D176" s="1414"/>
      <c r="E176" s="1415"/>
      <c r="F176" s="257" t="s">
        <v>54</v>
      </c>
      <c r="G176" s="1734" t="s">
        <v>92</v>
      </c>
      <c r="H176" s="1735"/>
      <c r="I176" s="1735"/>
      <c r="J176" s="1735"/>
      <c r="K176" s="1736"/>
      <c r="L176" s="1713" t="s">
        <v>57</v>
      </c>
      <c r="M176" s="1714"/>
      <c r="N176" s="1737"/>
      <c r="O176" s="1608"/>
      <c r="P176" s="1608"/>
    </row>
    <row r="177" spans="1:16" ht="19.5" customHeight="1">
      <c r="A177" s="281"/>
      <c r="B177" s="335" t="s">
        <v>544</v>
      </c>
      <c r="C177" s="1414" t="s">
        <v>5111</v>
      </c>
      <c r="D177" s="1414"/>
      <c r="E177" s="1415"/>
      <c r="F177" s="257" t="s">
        <v>54</v>
      </c>
      <c r="G177" s="1734" t="s">
        <v>92</v>
      </c>
      <c r="H177" s="1735"/>
      <c r="I177" s="1735"/>
      <c r="J177" s="1735"/>
      <c r="K177" s="1736"/>
      <c r="L177" s="1713" t="s">
        <v>57</v>
      </c>
      <c r="M177" s="1714"/>
      <c r="N177" s="1737"/>
      <c r="O177" s="1608"/>
      <c r="P177" s="1608"/>
    </row>
    <row r="178" spans="1:16" ht="19.5" customHeight="1">
      <c r="A178" s="281"/>
      <c r="B178" s="334" t="s">
        <v>546</v>
      </c>
      <c r="C178" s="1414" t="s">
        <v>5112</v>
      </c>
      <c r="D178" s="1414"/>
      <c r="E178" s="1415"/>
      <c r="F178" s="257" t="s">
        <v>54</v>
      </c>
      <c r="G178" s="1734" t="s">
        <v>92</v>
      </c>
      <c r="H178" s="1735"/>
      <c r="I178" s="1735"/>
      <c r="J178" s="1735"/>
      <c r="K178" s="1736"/>
      <c r="L178" s="1713" t="s">
        <v>57</v>
      </c>
      <c r="M178" s="1714"/>
      <c r="N178" s="1737"/>
      <c r="O178" s="1742"/>
      <c r="P178" s="1742"/>
    </row>
    <row r="179" spans="1:16" ht="48" customHeight="1">
      <c r="A179" s="281"/>
      <c r="B179" s="255" t="s">
        <v>599</v>
      </c>
      <c r="C179" s="1464" t="s">
        <v>5113</v>
      </c>
      <c r="D179" s="1464"/>
      <c r="E179" s="1465"/>
      <c r="F179" s="323" t="s">
        <v>593</v>
      </c>
      <c r="G179" s="1738" t="s">
        <v>601</v>
      </c>
      <c r="H179" s="1739"/>
      <c r="I179" s="1739"/>
      <c r="J179" s="1739"/>
      <c r="K179" s="1739"/>
      <c r="L179" s="1739"/>
      <c r="M179" s="1739"/>
      <c r="N179" s="1740"/>
      <c r="O179" s="1443" t="s">
        <v>1329</v>
      </c>
      <c r="P179" s="1443" t="s">
        <v>1329</v>
      </c>
    </row>
    <row r="180" spans="1:16" ht="18.75" customHeight="1">
      <c r="A180" s="281"/>
      <c r="B180" s="333" t="s">
        <v>394</v>
      </c>
      <c r="C180" s="1414" t="s">
        <v>185</v>
      </c>
      <c r="D180" s="1414"/>
      <c r="E180" s="1415"/>
      <c r="F180" s="399" t="s">
        <v>54</v>
      </c>
      <c r="G180" s="1434" t="s">
        <v>92</v>
      </c>
      <c r="H180" s="1435"/>
      <c r="I180" s="1435"/>
      <c r="J180" s="1435"/>
      <c r="K180" s="1435"/>
      <c r="L180" s="1435"/>
      <c r="M180" s="1435"/>
      <c r="N180" s="1436"/>
      <c r="O180" s="1425"/>
      <c r="P180" s="1425"/>
    </row>
    <row r="181" spans="1:16" ht="18.75" customHeight="1">
      <c r="A181" s="281"/>
      <c r="B181" s="333" t="s">
        <v>401</v>
      </c>
      <c r="C181" s="1414" t="s">
        <v>186</v>
      </c>
      <c r="D181" s="1414"/>
      <c r="E181" s="1415"/>
      <c r="F181" s="399" t="s">
        <v>54</v>
      </c>
      <c r="G181" s="1434" t="s">
        <v>92</v>
      </c>
      <c r="H181" s="1435"/>
      <c r="I181" s="1435"/>
      <c r="J181" s="1435"/>
      <c r="K181" s="1435"/>
      <c r="L181" s="1435"/>
      <c r="M181" s="1435"/>
      <c r="N181" s="1436"/>
      <c r="O181" s="1425"/>
      <c r="P181" s="1425"/>
    </row>
    <row r="182" spans="1:16" ht="18.75" customHeight="1">
      <c r="A182" s="281"/>
      <c r="B182" s="333" t="s">
        <v>403</v>
      </c>
      <c r="C182" s="1414" t="s">
        <v>187</v>
      </c>
      <c r="D182" s="1414"/>
      <c r="E182" s="1415"/>
      <c r="F182" s="399" t="s">
        <v>54</v>
      </c>
      <c r="G182" s="1434" t="s">
        <v>92</v>
      </c>
      <c r="H182" s="1435"/>
      <c r="I182" s="1435"/>
      <c r="J182" s="1435"/>
      <c r="K182" s="1435"/>
      <c r="L182" s="1435"/>
      <c r="M182" s="1435"/>
      <c r="N182" s="1436"/>
      <c r="O182" s="1425"/>
      <c r="P182" s="1425"/>
    </row>
    <row r="183" spans="1:16" ht="18.75" customHeight="1">
      <c r="A183" s="281"/>
      <c r="B183" s="333" t="s">
        <v>405</v>
      </c>
      <c r="C183" s="1414" t="s">
        <v>188</v>
      </c>
      <c r="D183" s="1414"/>
      <c r="E183" s="1415"/>
      <c r="F183" s="399" t="s">
        <v>54</v>
      </c>
      <c r="G183" s="1434" t="s">
        <v>92</v>
      </c>
      <c r="H183" s="1435"/>
      <c r="I183" s="1435"/>
      <c r="J183" s="1435"/>
      <c r="K183" s="1435"/>
      <c r="L183" s="1435"/>
      <c r="M183" s="1435"/>
      <c r="N183" s="1436"/>
      <c r="O183" s="1425"/>
      <c r="P183" s="1425"/>
    </row>
    <row r="184" spans="1:16" ht="18.75" customHeight="1">
      <c r="A184" s="281"/>
      <c r="B184" s="334" t="s">
        <v>408</v>
      </c>
      <c r="C184" s="1414" t="s">
        <v>189</v>
      </c>
      <c r="D184" s="1414"/>
      <c r="E184" s="1415"/>
      <c r="F184" s="399" t="s">
        <v>54</v>
      </c>
      <c r="G184" s="1434" t="s">
        <v>92</v>
      </c>
      <c r="H184" s="1435"/>
      <c r="I184" s="1435"/>
      <c r="J184" s="1435"/>
      <c r="K184" s="1435"/>
      <c r="L184" s="1435"/>
      <c r="M184" s="1435"/>
      <c r="N184" s="1436"/>
      <c r="O184" s="1608"/>
      <c r="P184" s="1608"/>
    </row>
    <row r="185" spans="1:16" ht="18.75" customHeight="1">
      <c r="A185" s="281"/>
      <c r="B185" s="335" t="s">
        <v>410</v>
      </c>
      <c r="C185" s="1414" t="s">
        <v>5110</v>
      </c>
      <c r="D185" s="1414"/>
      <c r="E185" s="1415"/>
      <c r="F185" s="399" t="s">
        <v>54</v>
      </c>
      <c r="G185" s="1434" t="s">
        <v>92</v>
      </c>
      <c r="H185" s="1435"/>
      <c r="I185" s="1435"/>
      <c r="J185" s="1435"/>
      <c r="K185" s="1435"/>
      <c r="L185" s="1435"/>
      <c r="M185" s="1435"/>
      <c r="N185" s="1436"/>
      <c r="O185" s="1608"/>
      <c r="P185" s="1608"/>
    </row>
    <row r="186" spans="1:16" ht="18.75" customHeight="1">
      <c r="A186" s="281"/>
      <c r="B186" s="335" t="s">
        <v>413</v>
      </c>
      <c r="C186" s="1414" t="s">
        <v>191</v>
      </c>
      <c r="D186" s="1414"/>
      <c r="E186" s="1415"/>
      <c r="F186" s="399" t="s">
        <v>54</v>
      </c>
      <c r="G186" s="1434" t="s">
        <v>92</v>
      </c>
      <c r="H186" s="1435"/>
      <c r="I186" s="1435"/>
      <c r="J186" s="1435"/>
      <c r="K186" s="1435"/>
      <c r="L186" s="1435"/>
      <c r="M186" s="1435"/>
      <c r="N186" s="1436"/>
      <c r="O186" s="1608"/>
      <c r="P186" s="1608"/>
    </row>
    <row r="187" spans="1:16" ht="18.75" customHeight="1">
      <c r="A187" s="281"/>
      <c r="B187" s="335" t="s">
        <v>416</v>
      </c>
      <c r="C187" s="1414" t="s">
        <v>192</v>
      </c>
      <c r="D187" s="1414"/>
      <c r="E187" s="1415"/>
      <c r="F187" s="399" t="s">
        <v>54</v>
      </c>
      <c r="G187" s="1434" t="s">
        <v>92</v>
      </c>
      <c r="H187" s="1435"/>
      <c r="I187" s="1435"/>
      <c r="J187" s="1435"/>
      <c r="K187" s="1435"/>
      <c r="L187" s="1435"/>
      <c r="M187" s="1435"/>
      <c r="N187" s="1436"/>
      <c r="O187" s="1608"/>
      <c r="P187" s="1608"/>
    </row>
    <row r="188" spans="1:16" ht="18.75" customHeight="1">
      <c r="A188" s="281"/>
      <c r="B188" s="335" t="s">
        <v>418</v>
      </c>
      <c r="C188" s="1414" t="s">
        <v>193</v>
      </c>
      <c r="D188" s="1414"/>
      <c r="E188" s="1415"/>
      <c r="F188" s="399" t="s">
        <v>54</v>
      </c>
      <c r="G188" s="1434" t="s">
        <v>92</v>
      </c>
      <c r="H188" s="1435"/>
      <c r="I188" s="1435"/>
      <c r="J188" s="1435"/>
      <c r="K188" s="1435"/>
      <c r="L188" s="1435"/>
      <c r="M188" s="1435"/>
      <c r="N188" s="1436"/>
      <c r="O188" s="1608"/>
      <c r="P188" s="1608"/>
    </row>
    <row r="189" spans="1:16" ht="18.75" customHeight="1">
      <c r="A189" s="281"/>
      <c r="B189" s="335" t="s">
        <v>544</v>
      </c>
      <c r="C189" s="1414" t="s">
        <v>5111</v>
      </c>
      <c r="D189" s="1414"/>
      <c r="E189" s="1415"/>
      <c r="F189" s="399" t="s">
        <v>54</v>
      </c>
      <c r="G189" s="1434" t="s">
        <v>92</v>
      </c>
      <c r="H189" s="1435"/>
      <c r="I189" s="1435"/>
      <c r="J189" s="1435"/>
      <c r="K189" s="1435"/>
      <c r="L189" s="1435"/>
      <c r="M189" s="1435"/>
      <c r="N189" s="1436"/>
      <c r="O189" s="1608"/>
      <c r="P189" s="1608"/>
    </row>
    <row r="190" spans="1:16" ht="18.75" customHeight="1">
      <c r="A190" s="281"/>
      <c r="B190" s="334" t="s">
        <v>546</v>
      </c>
      <c r="C190" s="1414" t="s">
        <v>5112</v>
      </c>
      <c r="D190" s="1414"/>
      <c r="E190" s="1415"/>
      <c r="F190" s="399" t="s">
        <v>54</v>
      </c>
      <c r="G190" s="1434" t="s">
        <v>92</v>
      </c>
      <c r="H190" s="1435"/>
      <c r="I190" s="1435"/>
      <c r="J190" s="1435"/>
      <c r="K190" s="1435"/>
      <c r="L190" s="1435"/>
      <c r="M190" s="1435"/>
      <c r="N190" s="1436"/>
      <c r="O190" s="1742"/>
      <c r="P190" s="1742"/>
    </row>
    <row r="191" spans="1:16" ht="47.25" customHeight="1">
      <c r="A191" s="281"/>
      <c r="B191" s="255" t="s">
        <v>602</v>
      </c>
      <c r="C191" s="1464" t="s">
        <v>5114</v>
      </c>
      <c r="D191" s="1464"/>
      <c r="E191" s="1465"/>
      <c r="F191" s="323" t="s">
        <v>593</v>
      </c>
      <c r="G191" s="1726" t="s">
        <v>604</v>
      </c>
      <c r="H191" s="1727"/>
      <c r="I191" s="1727"/>
      <c r="J191" s="1727"/>
      <c r="K191" s="1728"/>
      <c r="L191" s="1729" t="s">
        <v>595</v>
      </c>
      <c r="M191" s="1730"/>
      <c r="N191" s="1741"/>
      <c r="O191" s="1443" t="s">
        <v>1329</v>
      </c>
      <c r="P191" s="1443" t="s">
        <v>1329</v>
      </c>
    </row>
    <row r="192" spans="1:16" ht="44.45" customHeight="1">
      <c r="A192" s="281"/>
      <c r="B192" s="338" t="s">
        <v>394</v>
      </c>
      <c r="C192" s="1414" t="s">
        <v>185</v>
      </c>
      <c r="D192" s="1414"/>
      <c r="E192" s="1415"/>
      <c r="F192" s="257" t="s">
        <v>54</v>
      </c>
      <c r="G192" s="2361" t="s">
        <v>5115</v>
      </c>
      <c r="H192" s="2362"/>
      <c r="I192" s="2362"/>
      <c r="J192" s="2362"/>
      <c r="K192" s="2363"/>
      <c r="L192" s="1713" t="s">
        <v>54</v>
      </c>
      <c r="M192" s="1714"/>
      <c r="N192" s="1737"/>
      <c r="O192" s="1425"/>
      <c r="P192" s="1425"/>
    </row>
    <row r="193" spans="1:16" ht="20.25" customHeight="1">
      <c r="A193" s="281"/>
      <c r="B193" s="338" t="s">
        <v>401</v>
      </c>
      <c r="C193" s="1414" t="s">
        <v>186</v>
      </c>
      <c r="D193" s="1414"/>
      <c r="E193" s="1415"/>
      <c r="F193" s="257" t="s">
        <v>54</v>
      </c>
      <c r="G193" s="2361" t="s">
        <v>92</v>
      </c>
      <c r="H193" s="2362"/>
      <c r="I193" s="2362"/>
      <c r="J193" s="2362"/>
      <c r="K193" s="2363"/>
      <c r="L193" s="1713" t="s">
        <v>57</v>
      </c>
      <c r="M193" s="1714"/>
      <c r="N193" s="1737"/>
      <c r="O193" s="1425"/>
      <c r="P193" s="1425"/>
    </row>
    <row r="194" spans="1:16" ht="46.35" customHeight="1">
      <c r="A194" s="281"/>
      <c r="B194" s="338" t="s">
        <v>403</v>
      </c>
      <c r="C194" s="1414" t="s">
        <v>187</v>
      </c>
      <c r="D194" s="1414"/>
      <c r="E194" s="1415"/>
      <c r="F194" s="257" t="s">
        <v>54</v>
      </c>
      <c r="G194" s="2361" t="s">
        <v>5115</v>
      </c>
      <c r="H194" s="2362"/>
      <c r="I194" s="2362"/>
      <c r="J194" s="2362"/>
      <c r="K194" s="2363"/>
      <c r="L194" s="1713" t="s">
        <v>57</v>
      </c>
      <c r="M194" s="1714"/>
      <c r="N194" s="1737"/>
      <c r="O194" s="1425"/>
      <c r="P194" s="1425"/>
    </row>
    <row r="195" spans="1:16" ht="20.25" customHeight="1">
      <c r="A195" s="281"/>
      <c r="B195" s="338" t="s">
        <v>405</v>
      </c>
      <c r="C195" s="1414" t="s">
        <v>188</v>
      </c>
      <c r="D195" s="1414"/>
      <c r="E195" s="1415"/>
      <c r="F195" s="257" t="s">
        <v>54</v>
      </c>
      <c r="G195" s="2227" t="s">
        <v>92</v>
      </c>
      <c r="H195" s="2228"/>
      <c r="I195" s="2228"/>
      <c r="J195" s="2228"/>
      <c r="K195" s="2229"/>
      <c r="L195" s="1713" t="s">
        <v>57</v>
      </c>
      <c r="M195" s="1714"/>
      <c r="N195" s="1737"/>
      <c r="O195" s="1425"/>
      <c r="P195" s="1425"/>
    </row>
    <row r="196" spans="1:16" ht="20.25" customHeight="1">
      <c r="A196" s="281"/>
      <c r="B196" s="338" t="s">
        <v>408</v>
      </c>
      <c r="C196" s="1414" t="s">
        <v>189</v>
      </c>
      <c r="D196" s="1414"/>
      <c r="E196" s="1415"/>
      <c r="F196" s="352" t="s">
        <v>54</v>
      </c>
      <c r="G196" s="2227" t="s">
        <v>92</v>
      </c>
      <c r="H196" s="2228"/>
      <c r="I196" s="2228"/>
      <c r="J196" s="2228"/>
      <c r="K196" s="2229"/>
      <c r="L196" s="1713" t="s">
        <v>57</v>
      </c>
      <c r="M196" s="1714"/>
      <c r="N196" s="1737"/>
      <c r="O196" s="1608"/>
      <c r="P196" s="1608"/>
    </row>
    <row r="197" spans="1:16" ht="20.25" customHeight="1">
      <c r="A197" s="281"/>
      <c r="B197" s="195" t="s">
        <v>410</v>
      </c>
      <c r="C197" s="1414" t="s">
        <v>5110</v>
      </c>
      <c r="D197" s="1414"/>
      <c r="E197" s="1415"/>
      <c r="F197" s="352" t="s">
        <v>54</v>
      </c>
      <c r="G197" s="2227" t="s">
        <v>92</v>
      </c>
      <c r="H197" s="2228"/>
      <c r="I197" s="2228"/>
      <c r="J197" s="2228"/>
      <c r="K197" s="2229"/>
      <c r="L197" s="1713" t="s">
        <v>57</v>
      </c>
      <c r="M197" s="1714"/>
      <c r="N197" s="1737"/>
      <c r="O197" s="1608"/>
      <c r="P197" s="1608"/>
    </row>
    <row r="198" spans="1:16" ht="20.25" customHeight="1">
      <c r="A198" s="281"/>
      <c r="B198" s="195" t="s">
        <v>413</v>
      </c>
      <c r="C198" s="1414" t="s">
        <v>191</v>
      </c>
      <c r="D198" s="1414"/>
      <c r="E198" s="1415"/>
      <c r="F198" s="352" t="s">
        <v>54</v>
      </c>
      <c r="G198" s="2227" t="s">
        <v>92</v>
      </c>
      <c r="H198" s="2228"/>
      <c r="I198" s="2228"/>
      <c r="J198" s="2228"/>
      <c r="K198" s="2229"/>
      <c r="L198" s="1713" t="s">
        <v>57</v>
      </c>
      <c r="M198" s="1714"/>
      <c r="N198" s="1737"/>
      <c r="O198" s="1608"/>
      <c r="P198" s="1608"/>
    </row>
    <row r="199" spans="1:16" ht="20.25" customHeight="1">
      <c r="A199" s="281"/>
      <c r="B199" s="195" t="s">
        <v>416</v>
      </c>
      <c r="C199" s="1414" t="s">
        <v>192</v>
      </c>
      <c r="D199" s="1414"/>
      <c r="E199" s="1415"/>
      <c r="F199" s="352" t="s">
        <v>54</v>
      </c>
      <c r="G199" s="2227" t="s">
        <v>92</v>
      </c>
      <c r="H199" s="2228"/>
      <c r="I199" s="2228"/>
      <c r="J199" s="2228"/>
      <c r="K199" s="2229"/>
      <c r="L199" s="1713" t="s">
        <v>57</v>
      </c>
      <c r="M199" s="1714"/>
      <c r="N199" s="1737"/>
      <c r="O199" s="1608"/>
      <c r="P199" s="1608"/>
    </row>
    <row r="200" spans="1:16" ht="20.25" customHeight="1">
      <c r="A200" s="281"/>
      <c r="B200" s="195" t="s">
        <v>418</v>
      </c>
      <c r="C200" s="1414" t="s">
        <v>193</v>
      </c>
      <c r="D200" s="1414"/>
      <c r="E200" s="1415"/>
      <c r="F200" s="352" t="s">
        <v>54</v>
      </c>
      <c r="G200" s="2227" t="s">
        <v>92</v>
      </c>
      <c r="H200" s="2228"/>
      <c r="I200" s="2228"/>
      <c r="J200" s="2228"/>
      <c r="K200" s="2229"/>
      <c r="L200" s="1713" t="s">
        <v>57</v>
      </c>
      <c r="M200" s="1714"/>
      <c r="N200" s="1737"/>
      <c r="O200" s="1608"/>
      <c r="P200" s="1608"/>
    </row>
    <row r="201" spans="1:16" ht="20.25" customHeight="1">
      <c r="A201" s="281"/>
      <c r="B201" s="195" t="s">
        <v>544</v>
      </c>
      <c r="C201" s="1414" t="s">
        <v>5111</v>
      </c>
      <c r="D201" s="1414"/>
      <c r="E201" s="1415"/>
      <c r="F201" s="352" t="s">
        <v>54</v>
      </c>
      <c r="G201" s="2227" t="s">
        <v>92</v>
      </c>
      <c r="H201" s="2228"/>
      <c r="I201" s="2228"/>
      <c r="J201" s="2228"/>
      <c r="K201" s="2229"/>
      <c r="L201" s="1713" t="s">
        <v>57</v>
      </c>
      <c r="M201" s="1714"/>
      <c r="N201" s="1737"/>
      <c r="O201" s="1608"/>
      <c r="P201" s="1608"/>
    </row>
    <row r="202" spans="1:16" ht="20.25" customHeight="1">
      <c r="A202" s="281"/>
      <c r="B202" s="198" t="s">
        <v>546</v>
      </c>
      <c r="C202" s="1414" t="s">
        <v>5112</v>
      </c>
      <c r="D202" s="1414"/>
      <c r="E202" s="1415"/>
      <c r="F202" s="352" t="s">
        <v>54</v>
      </c>
      <c r="G202" s="2227" t="s">
        <v>92</v>
      </c>
      <c r="H202" s="2228"/>
      <c r="I202" s="2228"/>
      <c r="J202" s="2228"/>
      <c r="K202" s="2229"/>
      <c r="L202" s="1713" t="s">
        <v>57</v>
      </c>
      <c r="M202" s="1714"/>
      <c r="N202" s="1737"/>
      <c r="O202" s="1742"/>
      <c r="P202" s="1742"/>
    </row>
    <row r="203" spans="1:16" ht="61.5" customHeight="1">
      <c r="A203" s="281"/>
      <c r="B203" s="339" t="s">
        <v>605</v>
      </c>
      <c r="C203" s="1464" t="s">
        <v>5116</v>
      </c>
      <c r="D203" s="1464"/>
      <c r="E203" s="1465"/>
      <c r="F203" s="323" t="s">
        <v>593</v>
      </c>
      <c r="G203" s="1738" t="s">
        <v>607</v>
      </c>
      <c r="H203" s="1739"/>
      <c r="I203" s="1739"/>
      <c r="J203" s="1739"/>
      <c r="K203" s="1739"/>
      <c r="L203" s="1739"/>
      <c r="M203" s="1739"/>
      <c r="N203" s="1740"/>
      <c r="O203" s="1424" t="s">
        <v>1329</v>
      </c>
      <c r="P203" s="1424" t="s">
        <v>1329</v>
      </c>
    </row>
    <row r="204" spans="1:16" ht="21" customHeight="1">
      <c r="A204" s="281"/>
      <c r="B204" s="338" t="s">
        <v>394</v>
      </c>
      <c r="C204" s="1414" t="s">
        <v>185</v>
      </c>
      <c r="D204" s="1414"/>
      <c r="E204" s="1415"/>
      <c r="F204" s="399" t="s">
        <v>54</v>
      </c>
      <c r="G204" s="1434" t="s">
        <v>92</v>
      </c>
      <c r="H204" s="1435"/>
      <c r="I204" s="1435"/>
      <c r="J204" s="1435"/>
      <c r="K204" s="1435"/>
      <c r="L204" s="1435"/>
      <c r="M204" s="1435"/>
      <c r="N204" s="1436"/>
      <c r="O204" s="1425"/>
      <c r="P204" s="1425"/>
    </row>
    <row r="205" spans="1:16" ht="21" customHeight="1">
      <c r="A205" s="281"/>
      <c r="B205" s="338" t="s">
        <v>401</v>
      </c>
      <c r="C205" s="1414" t="s">
        <v>186</v>
      </c>
      <c r="D205" s="1414"/>
      <c r="E205" s="1415"/>
      <c r="F205" s="399" t="s">
        <v>54</v>
      </c>
      <c r="G205" s="1434" t="s">
        <v>92</v>
      </c>
      <c r="H205" s="1435"/>
      <c r="I205" s="1435"/>
      <c r="J205" s="1435"/>
      <c r="K205" s="1435"/>
      <c r="L205" s="1435"/>
      <c r="M205" s="1435"/>
      <c r="N205" s="1436"/>
      <c r="O205" s="1425"/>
      <c r="P205" s="1425"/>
    </row>
    <row r="206" spans="1:16" ht="21" customHeight="1">
      <c r="A206" s="281"/>
      <c r="B206" s="338" t="s">
        <v>403</v>
      </c>
      <c r="C206" s="1414" t="s">
        <v>187</v>
      </c>
      <c r="D206" s="1414"/>
      <c r="E206" s="1415"/>
      <c r="F206" s="399" t="s">
        <v>54</v>
      </c>
      <c r="G206" s="1434" t="s">
        <v>92</v>
      </c>
      <c r="H206" s="1435"/>
      <c r="I206" s="1435"/>
      <c r="J206" s="1435"/>
      <c r="K206" s="1435"/>
      <c r="L206" s="1435"/>
      <c r="M206" s="1435"/>
      <c r="N206" s="1436"/>
      <c r="O206" s="1425"/>
      <c r="P206" s="1425"/>
    </row>
    <row r="207" spans="1:16" ht="21" customHeight="1">
      <c r="A207" s="281"/>
      <c r="B207" s="338" t="s">
        <v>405</v>
      </c>
      <c r="C207" s="1414" t="s">
        <v>188</v>
      </c>
      <c r="D207" s="1414"/>
      <c r="E207" s="1415"/>
      <c r="F207" s="399" t="s">
        <v>54</v>
      </c>
      <c r="G207" s="1434" t="s">
        <v>92</v>
      </c>
      <c r="H207" s="1435"/>
      <c r="I207" s="1435"/>
      <c r="J207" s="1435"/>
      <c r="K207" s="1435"/>
      <c r="L207" s="1435"/>
      <c r="M207" s="1435"/>
      <c r="N207" s="1436"/>
      <c r="O207" s="1425"/>
      <c r="P207" s="1425"/>
    </row>
    <row r="208" spans="1:16" ht="21" customHeight="1">
      <c r="A208" s="281"/>
      <c r="B208" s="198" t="s">
        <v>408</v>
      </c>
      <c r="C208" s="1414" t="s">
        <v>189</v>
      </c>
      <c r="D208" s="1414"/>
      <c r="E208" s="1415"/>
      <c r="F208" s="399" t="s">
        <v>54</v>
      </c>
      <c r="G208" s="1434" t="s">
        <v>92</v>
      </c>
      <c r="H208" s="1435"/>
      <c r="I208" s="1435"/>
      <c r="J208" s="1435"/>
      <c r="K208" s="1435"/>
      <c r="L208" s="1435"/>
      <c r="M208" s="1435"/>
      <c r="N208" s="1436"/>
      <c r="O208" s="1425"/>
      <c r="P208" s="1425"/>
    </row>
    <row r="209" spans="1:16" ht="21" customHeight="1">
      <c r="A209" s="281"/>
      <c r="B209" s="195" t="s">
        <v>410</v>
      </c>
      <c r="C209" s="1414" t="s">
        <v>5110</v>
      </c>
      <c r="D209" s="1414"/>
      <c r="E209" s="1415"/>
      <c r="F209" s="399" t="s">
        <v>54</v>
      </c>
      <c r="G209" s="1434" t="s">
        <v>92</v>
      </c>
      <c r="H209" s="1435"/>
      <c r="I209" s="1435"/>
      <c r="J209" s="1435"/>
      <c r="K209" s="1435"/>
      <c r="L209" s="1435"/>
      <c r="M209" s="1435"/>
      <c r="N209" s="1436"/>
      <c r="O209" s="1425"/>
      <c r="P209" s="1425"/>
    </row>
    <row r="210" spans="1:16" ht="21" customHeight="1">
      <c r="A210" s="281"/>
      <c r="B210" s="195" t="s">
        <v>413</v>
      </c>
      <c r="C210" s="1414" t="s">
        <v>191</v>
      </c>
      <c r="D210" s="1414"/>
      <c r="E210" s="1415"/>
      <c r="F210" s="399" t="s">
        <v>54</v>
      </c>
      <c r="G210" s="1434" t="s">
        <v>92</v>
      </c>
      <c r="H210" s="1435"/>
      <c r="I210" s="1435"/>
      <c r="J210" s="1435"/>
      <c r="K210" s="1435"/>
      <c r="L210" s="1435"/>
      <c r="M210" s="1435"/>
      <c r="N210" s="1436"/>
      <c r="O210" s="1425"/>
      <c r="P210" s="1425"/>
    </row>
    <row r="211" spans="1:16" ht="21" customHeight="1">
      <c r="A211" s="281"/>
      <c r="B211" s="195" t="s">
        <v>416</v>
      </c>
      <c r="C211" s="1414" t="s">
        <v>192</v>
      </c>
      <c r="D211" s="1414"/>
      <c r="E211" s="1415"/>
      <c r="F211" s="399" t="s">
        <v>54</v>
      </c>
      <c r="G211" s="1434" t="s">
        <v>92</v>
      </c>
      <c r="H211" s="1435"/>
      <c r="I211" s="1435"/>
      <c r="J211" s="1435"/>
      <c r="K211" s="1435"/>
      <c r="L211" s="1435"/>
      <c r="M211" s="1435"/>
      <c r="N211" s="1436"/>
      <c r="O211" s="1425"/>
      <c r="P211" s="1425"/>
    </row>
    <row r="212" spans="1:16" ht="21" customHeight="1">
      <c r="A212" s="281"/>
      <c r="B212" s="195" t="s">
        <v>418</v>
      </c>
      <c r="C212" s="1414" t="s">
        <v>193</v>
      </c>
      <c r="D212" s="1414"/>
      <c r="E212" s="1415"/>
      <c r="F212" s="399" t="s">
        <v>54</v>
      </c>
      <c r="G212" s="1434" t="s">
        <v>92</v>
      </c>
      <c r="H212" s="1435"/>
      <c r="I212" s="1435"/>
      <c r="J212" s="1435"/>
      <c r="K212" s="1435"/>
      <c r="L212" s="1435"/>
      <c r="M212" s="1435"/>
      <c r="N212" s="1436"/>
      <c r="O212" s="1425"/>
      <c r="P212" s="1425"/>
    </row>
    <row r="213" spans="1:16" ht="21" customHeight="1">
      <c r="A213" s="281"/>
      <c r="B213" s="195" t="s">
        <v>544</v>
      </c>
      <c r="C213" s="1414" t="s">
        <v>5111</v>
      </c>
      <c r="D213" s="1414"/>
      <c r="E213" s="1415"/>
      <c r="F213" s="399" t="s">
        <v>54</v>
      </c>
      <c r="G213" s="1434" t="s">
        <v>92</v>
      </c>
      <c r="H213" s="1435"/>
      <c r="I213" s="1435"/>
      <c r="J213" s="1435"/>
      <c r="K213" s="1435"/>
      <c r="L213" s="1435"/>
      <c r="M213" s="1435"/>
      <c r="N213" s="1436"/>
      <c r="O213" s="1425"/>
      <c r="P213" s="1425"/>
    </row>
    <row r="214" spans="1:16" ht="21" customHeight="1">
      <c r="A214" s="281"/>
      <c r="B214" s="266" t="s">
        <v>546</v>
      </c>
      <c r="C214" s="1484" t="s">
        <v>5112</v>
      </c>
      <c r="D214" s="1484"/>
      <c r="E214" s="1485"/>
      <c r="F214" s="437" t="s">
        <v>54</v>
      </c>
      <c r="G214" s="1434" t="s">
        <v>92</v>
      </c>
      <c r="H214" s="1435"/>
      <c r="I214" s="1435"/>
      <c r="J214" s="1435"/>
      <c r="K214" s="1435"/>
      <c r="L214" s="1435"/>
      <c r="M214" s="1435"/>
      <c r="N214" s="1436"/>
      <c r="O214" s="1444"/>
      <c r="P214" s="1444"/>
    </row>
    <row r="215" spans="1:16" ht="34.5" customHeight="1">
      <c r="B215" s="191" t="s">
        <v>608</v>
      </c>
      <c r="C215" s="1660" t="s">
        <v>609</v>
      </c>
      <c r="D215" s="1660"/>
      <c r="E215" s="1660"/>
      <c r="F215" s="1660"/>
      <c r="G215" s="1743"/>
      <c r="H215" s="1744" t="s">
        <v>53</v>
      </c>
      <c r="I215" s="1745"/>
      <c r="J215" s="1746"/>
      <c r="K215" s="1747" t="s">
        <v>446</v>
      </c>
      <c r="L215" s="1749"/>
      <c r="M215" s="1750"/>
      <c r="N215" s="1751"/>
      <c r="O215" s="1709" t="s">
        <v>1279</v>
      </c>
      <c r="P215" s="1759" t="s">
        <v>1279</v>
      </c>
    </row>
    <row r="216" spans="1:16" ht="25.5" customHeight="1">
      <c r="B216" s="198" t="s">
        <v>394</v>
      </c>
      <c r="C216" s="1414" t="s">
        <v>610</v>
      </c>
      <c r="D216" s="1414"/>
      <c r="E216" s="1414"/>
      <c r="F216" s="1414"/>
      <c r="G216" s="1414"/>
      <c r="H216" s="1414"/>
      <c r="I216" s="1414"/>
      <c r="J216" s="1415"/>
      <c r="K216" s="1748"/>
      <c r="L216" s="1437"/>
      <c r="M216" s="1438"/>
      <c r="N216" s="1439"/>
      <c r="O216" s="1708"/>
      <c r="P216" s="1708"/>
    </row>
    <row r="217" spans="1:16" ht="20.25" customHeight="1">
      <c r="B217" s="198"/>
      <c r="C217" s="255" t="s">
        <v>611</v>
      </c>
      <c r="D217" s="1760" t="s">
        <v>612</v>
      </c>
      <c r="E217" s="1760"/>
      <c r="F217" s="1760"/>
      <c r="G217" s="1761"/>
      <c r="H217" s="1713" t="s">
        <v>54</v>
      </c>
      <c r="I217" s="1714"/>
      <c r="J217" s="1715"/>
      <c r="K217" s="1748"/>
      <c r="L217" s="1437"/>
      <c r="M217" s="1438"/>
      <c r="N217" s="1439"/>
      <c r="O217" s="1708"/>
      <c r="P217" s="1708"/>
    </row>
    <row r="218" spans="1:16" ht="20.25" customHeight="1">
      <c r="B218" s="198"/>
      <c r="C218" s="255" t="s">
        <v>508</v>
      </c>
      <c r="D218" s="1414" t="s">
        <v>132</v>
      </c>
      <c r="E218" s="1414"/>
      <c r="F218" s="1414"/>
      <c r="G218" s="1415"/>
      <c r="H218" s="1713" t="s">
        <v>53</v>
      </c>
      <c r="I218" s="1714"/>
      <c r="J218" s="1715"/>
      <c r="K218" s="1748"/>
      <c r="L218" s="1437"/>
      <c r="M218" s="1438"/>
      <c r="N218" s="1439"/>
      <c r="O218" s="1708"/>
      <c r="P218" s="1708"/>
    </row>
    <row r="219" spans="1:16" ht="20.25" customHeight="1">
      <c r="B219" s="198"/>
      <c r="C219" s="255" t="s">
        <v>510</v>
      </c>
      <c r="D219" s="1414" t="s">
        <v>135</v>
      </c>
      <c r="E219" s="1414"/>
      <c r="F219" s="1414"/>
      <c r="G219" s="1415"/>
      <c r="H219" s="1713" t="s">
        <v>53</v>
      </c>
      <c r="I219" s="1714"/>
      <c r="J219" s="1715"/>
      <c r="K219" s="1748"/>
      <c r="L219" s="1437"/>
      <c r="M219" s="1438"/>
      <c r="N219" s="1439"/>
      <c r="O219" s="1708"/>
      <c r="P219" s="1708"/>
    </row>
    <row r="220" spans="1:16" ht="20.25" customHeight="1">
      <c r="B220" s="198"/>
      <c r="C220" s="255" t="s">
        <v>512</v>
      </c>
      <c r="D220" s="1414" t="s">
        <v>109</v>
      </c>
      <c r="E220" s="1414"/>
      <c r="F220" s="1414"/>
      <c r="G220" s="1415"/>
      <c r="H220" s="1713" t="s">
        <v>53</v>
      </c>
      <c r="I220" s="1714"/>
      <c r="J220" s="1715"/>
      <c r="K220" s="1748"/>
      <c r="L220" s="1437"/>
      <c r="M220" s="1438"/>
      <c r="N220" s="1439"/>
      <c r="O220" s="1708"/>
      <c r="P220" s="1708"/>
    </row>
    <row r="221" spans="1:16" ht="130.35" customHeight="1">
      <c r="B221" s="198" t="s">
        <v>401</v>
      </c>
      <c r="C221" s="1484" t="s">
        <v>613</v>
      </c>
      <c r="D221" s="1484"/>
      <c r="E221" s="1484"/>
      <c r="F221" s="1484"/>
      <c r="G221" s="1485"/>
      <c r="H221" s="1763" t="s">
        <v>5117</v>
      </c>
      <c r="I221" s="1764"/>
      <c r="J221" s="1765"/>
      <c r="K221" s="1748"/>
      <c r="L221" s="1752"/>
      <c r="M221" s="1753"/>
      <c r="N221" s="1754"/>
      <c r="O221" s="1755"/>
      <c r="P221" s="1755"/>
    </row>
    <row r="222" spans="1:16" ht="27" customHeight="1">
      <c r="B222" s="214" t="s">
        <v>614</v>
      </c>
      <c r="C222" s="1414" t="s">
        <v>615</v>
      </c>
      <c r="D222" s="1414"/>
      <c r="E222" s="1414"/>
      <c r="F222" s="1414"/>
      <c r="G222" s="1414"/>
      <c r="H222" s="1414"/>
      <c r="I222" s="1414"/>
      <c r="J222" s="1414"/>
      <c r="K222" s="1414"/>
      <c r="L222" s="1414"/>
      <c r="M222" s="1414"/>
      <c r="N222" s="1562"/>
      <c r="O222" s="1709" t="s">
        <v>1279</v>
      </c>
      <c r="P222" s="1709" t="s">
        <v>1279</v>
      </c>
    </row>
    <row r="223" spans="1:16" ht="21.75" customHeight="1">
      <c r="B223" s="198" t="s">
        <v>394</v>
      </c>
      <c r="C223" s="1414" t="s">
        <v>616</v>
      </c>
      <c r="D223" s="1414"/>
      <c r="E223" s="1414"/>
      <c r="F223" s="1414"/>
      <c r="G223" s="1415"/>
      <c r="H223" s="1574" t="s">
        <v>54</v>
      </c>
      <c r="I223" s="1685"/>
      <c r="J223" s="1575"/>
      <c r="K223" s="1756" t="s">
        <v>446</v>
      </c>
      <c r="L223" s="1434" t="s">
        <v>5118</v>
      </c>
      <c r="M223" s="1435"/>
      <c r="N223" s="1436"/>
      <c r="O223" s="1708"/>
      <c r="P223" s="1708"/>
    </row>
    <row r="224" spans="1:16" ht="21.75" customHeight="1">
      <c r="B224" s="198" t="s">
        <v>401</v>
      </c>
      <c r="C224" s="1414" t="s">
        <v>617</v>
      </c>
      <c r="D224" s="1414"/>
      <c r="E224" s="1414"/>
      <c r="F224" s="1414"/>
      <c r="G224" s="1415"/>
      <c r="H224" s="1574" t="s">
        <v>53</v>
      </c>
      <c r="I224" s="1685"/>
      <c r="J224" s="1575"/>
      <c r="K224" s="1757"/>
      <c r="L224" s="1437"/>
      <c r="M224" s="1438"/>
      <c r="N224" s="1439"/>
      <c r="O224" s="1708"/>
      <c r="P224" s="1708"/>
    </row>
    <row r="225" spans="2:16" ht="21.75" customHeight="1">
      <c r="B225" s="198" t="s">
        <v>403</v>
      </c>
      <c r="C225" s="1414" t="s">
        <v>618</v>
      </c>
      <c r="D225" s="1414"/>
      <c r="E225" s="1414"/>
      <c r="F225" s="1414"/>
      <c r="G225" s="1415"/>
      <c r="H225" s="1574" t="s">
        <v>58</v>
      </c>
      <c r="I225" s="1685"/>
      <c r="J225" s="1575"/>
      <c r="K225" s="1757"/>
      <c r="L225" s="1437"/>
      <c r="M225" s="1438"/>
      <c r="N225" s="1439"/>
      <c r="O225" s="1708"/>
      <c r="P225" s="1708"/>
    </row>
    <row r="226" spans="2:16" ht="37.5" customHeight="1">
      <c r="B226" s="191"/>
      <c r="C226" s="1414" t="s">
        <v>619</v>
      </c>
      <c r="D226" s="1414"/>
      <c r="E226" s="1415"/>
      <c r="F226" s="1713" t="s">
        <v>92</v>
      </c>
      <c r="G226" s="1714"/>
      <c r="H226" s="1714"/>
      <c r="I226" s="1714"/>
      <c r="J226" s="1715"/>
      <c r="K226" s="1757"/>
      <c r="L226" s="1437"/>
      <c r="M226" s="1438"/>
      <c r="N226" s="1439"/>
      <c r="O226" s="1755"/>
      <c r="P226" s="1755"/>
    </row>
    <row r="227" spans="2:16" ht="33" customHeight="1">
      <c r="B227" s="198" t="s">
        <v>405</v>
      </c>
      <c r="C227" s="1464" t="s">
        <v>5119</v>
      </c>
      <c r="D227" s="1464"/>
      <c r="E227" s="1464"/>
      <c r="F227" s="1464"/>
      <c r="G227" s="1465"/>
      <c r="H227" s="1574" t="s">
        <v>54</v>
      </c>
      <c r="I227" s="1685"/>
      <c r="J227" s="1575"/>
      <c r="K227" s="1757"/>
      <c r="L227" s="1437"/>
      <c r="M227" s="1438"/>
      <c r="N227" s="1439"/>
      <c r="O227" s="1707" t="s">
        <v>1279</v>
      </c>
      <c r="P227" s="1709" t="s">
        <v>1279</v>
      </c>
    </row>
    <row r="228" spans="2:16" ht="38.25" customHeight="1">
      <c r="B228" s="344"/>
      <c r="C228" s="1414" t="s">
        <v>621</v>
      </c>
      <c r="D228" s="1414"/>
      <c r="E228" s="1415"/>
      <c r="F228" s="1713" t="s">
        <v>92</v>
      </c>
      <c r="G228" s="1714"/>
      <c r="H228" s="1714"/>
      <c r="I228" s="1714"/>
      <c r="J228" s="1715"/>
      <c r="K228" s="1758"/>
      <c r="L228" s="1752"/>
      <c r="M228" s="1753"/>
      <c r="N228" s="1754"/>
      <c r="O228" s="1766"/>
      <c r="P228" s="1755"/>
    </row>
    <row r="229" spans="2:16" ht="18" customHeight="1">
      <c r="B229" s="3733" t="s">
        <v>622</v>
      </c>
      <c r="C229" s="3734"/>
      <c r="D229" s="3734"/>
      <c r="E229" s="3734"/>
      <c r="F229" s="3734"/>
      <c r="G229" s="3734"/>
      <c r="H229" s="3735"/>
      <c r="I229" s="3735"/>
      <c r="J229" s="3735"/>
      <c r="K229" s="3734"/>
      <c r="L229" s="3735"/>
      <c r="M229" s="3735"/>
      <c r="N229" s="3735"/>
      <c r="O229" s="3735"/>
      <c r="P229" s="3736"/>
    </row>
    <row r="230" spans="2:16" ht="54" customHeight="1">
      <c r="B230" s="224" t="s">
        <v>623</v>
      </c>
      <c r="C230" s="1771" t="s">
        <v>624</v>
      </c>
      <c r="D230" s="1771"/>
      <c r="E230" s="1771"/>
      <c r="F230" s="1771"/>
      <c r="G230" s="1771"/>
      <c r="H230" s="1574" t="s">
        <v>57</v>
      </c>
      <c r="I230" s="1685"/>
      <c r="J230" s="1575"/>
      <c r="K230" s="1773" t="s">
        <v>446</v>
      </c>
      <c r="L230" s="1775" t="s">
        <v>5118</v>
      </c>
      <c r="M230" s="1775"/>
      <c r="N230" s="1775"/>
      <c r="O230" s="1776" t="s">
        <v>1279</v>
      </c>
      <c r="P230" s="1707" t="s">
        <v>1279</v>
      </c>
    </row>
    <row r="231" spans="2:16" ht="27" customHeight="1">
      <c r="B231" s="205" t="s">
        <v>394</v>
      </c>
      <c r="C231" s="1414" t="s">
        <v>625</v>
      </c>
      <c r="D231" s="1414"/>
      <c r="E231" s="1414"/>
      <c r="F231" s="1414"/>
      <c r="G231" s="1414"/>
      <c r="H231" s="1466" t="s">
        <v>92</v>
      </c>
      <c r="I231" s="1467"/>
      <c r="J231" s="1468"/>
      <c r="K231" s="1774"/>
      <c r="L231" s="1775"/>
      <c r="M231" s="1775"/>
      <c r="N231" s="1775"/>
      <c r="O231" s="1777"/>
      <c r="P231" s="1766"/>
    </row>
    <row r="232" spans="2:16" ht="37.5" customHeight="1">
      <c r="B232" s="191" t="s">
        <v>626</v>
      </c>
      <c r="C232" s="1414" t="s">
        <v>5120</v>
      </c>
      <c r="D232" s="1414"/>
      <c r="E232" s="1414"/>
      <c r="F232" s="1414"/>
      <c r="G232" s="1414"/>
      <c r="H232" s="1450"/>
      <c r="I232" s="1450"/>
      <c r="J232" s="1450"/>
      <c r="K232" s="1450"/>
      <c r="L232" s="1450"/>
      <c r="M232" s="1450"/>
      <c r="N232" s="1450"/>
      <c r="O232" s="1781" t="s">
        <v>3278</v>
      </c>
      <c r="P232" s="1707" t="s">
        <v>3278</v>
      </c>
    </row>
    <row r="233" spans="2:16" ht="57.75" customHeight="1">
      <c r="B233" s="350" t="s">
        <v>394</v>
      </c>
      <c r="C233" s="1711" t="s">
        <v>5121</v>
      </c>
      <c r="D233" s="1711"/>
      <c r="E233" s="1711"/>
      <c r="F233" s="1711"/>
      <c r="G233" s="1711"/>
      <c r="H233" s="1711"/>
      <c r="I233" s="1711"/>
      <c r="J233" s="1712"/>
      <c r="K233" s="203" t="s">
        <v>53</v>
      </c>
      <c r="L233" s="1782" t="s">
        <v>446</v>
      </c>
      <c r="M233" s="1763"/>
      <c r="N233" s="1764"/>
      <c r="O233" s="1781"/>
      <c r="P233" s="1627"/>
    </row>
    <row r="234" spans="2:16" ht="31.5" customHeight="1">
      <c r="B234" s="350" t="s">
        <v>401</v>
      </c>
      <c r="C234" s="1711" t="s">
        <v>5096</v>
      </c>
      <c r="D234" s="1711"/>
      <c r="E234" s="1711"/>
      <c r="F234" s="1711"/>
      <c r="G234" s="1711"/>
      <c r="H234" s="1711"/>
      <c r="I234" s="1711"/>
      <c r="J234" s="1712"/>
      <c r="K234" s="203" t="s">
        <v>53</v>
      </c>
      <c r="L234" s="1783"/>
      <c r="M234" s="1785"/>
      <c r="N234" s="1786"/>
      <c r="O234" s="1781"/>
      <c r="P234" s="1627"/>
    </row>
    <row r="235" spans="2:16" ht="42.75" customHeight="1">
      <c r="B235" s="350" t="s">
        <v>403</v>
      </c>
      <c r="C235" s="1711" t="s">
        <v>5122</v>
      </c>
      <c r="D235" s="1711"/>
      <c r="E235" s="1711"/>
      <c r="F235" s="1711"/>
      <c r="G235" s="1711"/>
      <c r="H235" s="1711"/>
      <c r="I235" s="1711"/>
      <c r="J235" s="1712"/>
      <c r="K235" s="203" t="s">
        <v>53</v>
      </c>
      <c r="L235" s="1783"/>
      <c r="M235" s="1785"/>
      <c r="N235" s="1786"/>
      <c r="O235" s="1781"/>
      <c r="P235" s="1627"/>
    </row>
    <row r="236" spans="2:16" ht="21.75" customHeight="1">
      <c r="B236" s="350" t="s">
        <v>405</v>
      </c>
      <c r="C236" s="1711" t="s">
        <v>5123</v>
      </c>
      <c r="D236" s="1711"/>
      <c r="E236" s="1711"/>
      <c r="F236" s="1711"/>
      <c r="G236" s="1711"/>
      <c r="H236" s="1711"/>
      <c r="I236" s="1711"/>
      <c r="J236" s="1712"/>
      <c r="K236" s="203" t="s">
        <v>53</v>
      </c>
      <c r="L236" s="1783"/>
      <c r="M236" s="1785"/>
      <c r="N236" s="1786"/>
      <c r="O236" s="1781"/>
      <c r="P236" s="1627"/>
    </row>
    <row r="237" spans="2:16" ht="21.75" customHeight="1">
      <c r="B237" s="350" t="s">
        <v>408</v>
      </c>
      <c r="C237" s="1711" t="s">
        <v>5124</v>
      </c>
      <c r="D237" s="1711"/>
      <c r="E237" s="1711"/>
      <c r="F237" s="1711"/>
      <c r="G237" s="1711"/>
      <c r="H237" s="1711"/>
      <c r="I237" s="1711"/>
      <c r="J237" s="1712"/>
      <c r="K237" s="203" t="s">
        <v>53</v>
      </c>
      <c r="L237" s="1783"/>
      <c r="M237" s="1785"/>
      <c r="N237" s="1786"/>
      <c r="O237" s="1781"/>
      <c r="P237" s="1627"/>
    </row>
    <row r="238" spans="2:16" ht="21.75" customHeight="1">
      <c r="B238" s="350" t="s">
        <v>410</v>
      </c>
      <c r="C238" s="1711" t="s">
        <v>5125</v>
      </c>
      <c r="D238" s="1711"/>
      <c r="E238" s="1711"/>
      <c r="F238" s="1711"/>
      <c r="G238" s="1711"/>
      <c r="H238" s="1711"/>
      <c r="I238" s="1711"/>
      <c r="J238" s="1712"/>
      <c r="K238" s="203" t="s">
        <v>53</v>
      </c>
      <c r="L238" s="1783"/>
      <c r="M238" s="1785"/>
      <c r="N238" s="1786"/>
      <c r="O238" s="1781"/>
      <c r="P238" s="1627"/>
    </row>
    <row r="239" spans="2:16" ht="21.75" customHeight="1">
      <c r="B239" s="350" t="s">
        <v>413</v>
      </c>
      <c r="C239" s="1711" t="s">
        <v>117</v>
      </c>
      <c r="D239" s="1711"/>
      <c r="E239" s="1711"/>
      <c r="F239" s="1711"/>
      <c r="G239" s="1711"/>
      <c r="H239" s="1711"/>
      <c r="I239" s="1711"/>
      <c r="J239" s="1712"/>
      <c r="K239" s="203" t="s">
        <v>53</v>
      </c>
      <c r="L239" s="1783"/>
      <c r="M239" s="1785"/>
      <c r="N239" s="1786"/>
      <c r="O239" s="1781"/>
      <c r="P239" s="1627"/>
    </row>
    <row r="240" spans="2:16" ht="21.75" customHeight="1">
      <c r="B240" s="350" t="s">
        <v>416</v>
      </c>
      <c r="C240" s="1711" t="s">
        <v>118</v>
      </c>
      <c r="D240" s="1711"/>
      <c r="E240" s="1711"/>
      <c r="F240" s="1711"/>
      <c r="G240" s="1711"/>
      <c r="H240" s="1711"/>
      <c r="I240" s="1711"/>
      <c r="J240" s="1712"/>
      <c r="K240" s="203" t="s">
        <v>54</v>
      </c>
      <c r="L240" s="1783"/>
      <c r="M240" s="1785"/>
      <c r="N240" s="1786"/>
      <c r="O240" s="1781"/>
      <c r="P240" s="1627"/>
    </row>
    <row r="241" spans="2:16" ht="21.75" customHeight="1">
      <c r="B241" s="350" t="s">
        <v>418</v>
      </c>
      <c r="C241" s="1711" t="s">
        <v>5126</v>
      </c>
      <c r="D241" s="1711"/>
      <c r="E241" s="1711"/>
      <c r="F241" s="1711"/>
      <c r="G241" s="1711"/>
      <c r="H241" s="1711"/>
      <c r="I241" s="1711"/>
      <c r="J241" s="1712"/>
      <c r="K241" s="203" t="s">
        <v>53</v>
      </c>
      <c r="L241" s="1783"/>
      <c r="M241" s="1785"/>
      <c r="N241" s="1786"/>
      <c r="O241" s="1781"/>
      <c r="P241" s="1627"/>
    </row>
    <row r="242" spans="2:16" ht="21.75" customHeight="1">
      <c r="B242" s="350" t="s">
        <v>544</v>
      </c>
      <c r="C242" s="1711" t="s">
        <v>5127</v>
      </c>
      <c r="D242" s="1711"/>
      <c r="E242" s="1711"/>
      <c r="F242" s="1711"/>
      <c r="G242" s="1711"/>
      <c r="H242" s="1711"/>
      <c r="I242" s="1711"/>
      <c r="J242" s="1712"/>
      <c r="K242" s="203" t="s">
        <v>54</v>
      </c>
      <c r="L242" s="1783"/>
      <c r="M242" s="1785"/>
      <c r="N242" s="1786"/>
      <c r="O242" s="1781"/>
      <c r="P242" s="1627"/>
    </row>
    <row r="243" spans="2:16" ht="21.75" customHeight="1">
      <c r="B243" s="350" t="s">
        <v>546</v>
      </c>
      <c r="C243" s="1711" t="s">
        <v>5128</v>
      </c>
      <c r="D243" s="1711"/>
      <c r="E243" s="1711"/>
      <c r="F243" s="1711"/>
      <c r="G243" s="1711"/>
      <c r="H243" s="1711"/>
      <c r="I243" s="1711"/>
      <c r="J243" s="1712"/>
      <c r="K243" s="203" t="s">
        <v>54</v>
      </c>
      <c r="L243" s="1783"/>
      <c r="M243" s="1785"/>
      <c r="N243" s="1786"/>
      <c r="O243" s="1781"/>
      <c r="P243" s="1627"/>
    </row>
    <row r="244" spans="2:16" ht="21.75" customHeight="1">
      <c r="B244" s="350" t="s">
        <v>636</v>
      </c>
      <c r="C244" s="1711" t="s">
        <v>5129</v>
      </c>
      <c r="D244" s="1711"/>
      <c r="E244" s="1711"/>
      <c r="F244" s="1711"/>
      <c r="G244" s="1711"/>
      <c r="H244" s="1711"/>
      <c r="I244" s="1711"/>
      <c r="J244" s="1712"/>
      <c r="K244" s="203" t="s">
        <v>54</v>
      </c>
      <c r="L244" s="1783"/>
      <c r="M244" s="1785"/>
      <c r="N244" s="1786"/>
      <c r="O244" s="1781"/>
      <c r="P244" s="1627"/>
    </row>
    <row r="245" spans="2:16" ht="24" customHeight="1">
      <c r="B245" s="347" t="s">
        <v>550</v>
      </c>
      <c r="C245" s="1414" t="s">
        <v>5130</v>
      </c>
      <c r="D245" s="1414"/>
      <c r="E245" s="1414"/>
      <c r="F245" s="1414"/>
      <c r="G245" s="1414"/>
      <c r="H245" s="1414"/>
      <c r="I245" s="1414"/>
      <c r="J245" s="1415"/>
      <c r="K245" s="203" t="s">
        <v>54</v>
      </c>
      <c r="L245" s="1783"/>
      <c r="M245" s="1785"/>
      <c r="N245" s="1786"/>
      <c r="O245" s="1781"/>
      <c r="P245" s="1627"/>
    </row>
    <row r="246" spans="2:16" ht="27" customHeight="1">
      <c r="B246" s="350"/>
      <c r="C246" s="1414" t="s">
        <v>639</v>
      </c>
      <c r="D246" s="1414"/>
      <c r="E246" s="1415"/>
      <c r="F246" s="1789" t="s">
        <v>92</v>
      </c>
      <c r="G246" s="1790"/>
      <c r="H246" s="1790"/>
      <c r="I246" s="1790"/>
      <c r="J246" s="1790"/>
      <c r="K246" s="1790"/>
      <c r="L246" s="1783"/>
      <c r="M246" s="1785"/>
      <c r="N246" s="1786"/>
      <c r="O246" s="1781"/>
      <c r="P246" s="1627"/>
    </row>
    <row r="247" spans="2:16" ht="23.25" customHeight="1">
      <c r="B247" s="351" t="s">
        <v>640</v>
      </c>
      <c r="C247" s="1760" t="s">
        <v>641</v>
      </c>
      <c r="D247" s="1760"/>
      <c r="E247" s="1760"/>
      <c r="F247" s="1760"/>
      <c r="G247" s="1760"/>
      <c r="H247" s="1760"/>
      <c r="I247" s="1760"/>
      <c r="J247" s="1761"/>
      <c r="K247" s="228" t="s">
        <v>5131</v>
      </c>
      <c r="L247" s="1783"/>
      <c r="M247" s="1785"/>
      <c r="N247" s="1786"/>
      <c r="O247" s="1781"/>
      <c r="P247" s="1627"/>
    </row>
    <row r="248" spans="2:16" ht="56.45" customHeight="1">
      <c r="B248" s="351" t="s">
        <v>642</v>
      </c>
      <c r="C248" s="1414" t="s">
        <v>643</v>
      </c>
      <c r="D248" s="1414"/>
      <c r="E248" s="1415"/>
      <c r="F248" s="1791" t="s">
        <v>5132</v>
      </c>
      <c r="G248" s="1792"/>
      <c r="H248" s="1792"/>
      <c r="I248" s="1792"/>
      <c r="J248" s="1792"/>
      <c r="K248" s="1792"/>
      <c r="L248" s="1784"/>
      <c r="M248" s="1787"/>
      <c r="N248" s="1788"/>
      <c r="O248" s="1781"/>
      <c r="P248" s="1766"/>
    </row>
    <row r="249" spans="2:16" ht="23.25" customHeight="1">
      <c r="B249" s="351" t="s">
        <v>644</v>
      </c>
      <c r="C249" s="1414" t="s">
        <v>645</v>
      </c>
      <c r="D249" s="1414"/>
      <c r="E249" s="1414"/>
      <c r="F249" s="1414"/>
      <c r="G249" s="1414"/>
      <c r="H249" s="1414"/>
      <c r="I249" s="1414"/>
      <c r="J249" s="1414"/>
      <c r="K249" s="1414"/>
      <c r="L249" s="1414"/>
      <c r="M249" s="1414"/>
      <c r="N249" s="1562"/>
      <c r="O249" s="2333" t="s">
        <v>1882</v>
      </c>
      <c r="P249" s="1707" t="s">
        <v>1882</v>
      </c>
    </row>
    <row r="250" spans="2:16" ht="23.25" customHeight="1">
      <c r="B250" s="347" t="s">
        <v>394</v>
      </c>
      <c r="C250" s="1558" t="s">
        <v>646</v>
      </c>
      <c r="D250" s="1558"/>
      <c r="E250" s="1410"/>
      <c r="F250" s="1559" t="s">
        <v>1883</v>
      </c>
      <c r="G250" s="1561"/>
      <c r="H250" s="1586" t="s">
        <v>446</v>
      </c>
      <c r="I250" s="1794"/>
      <c r="J250" s="1795"/>
      <c r="K250" s="1795"/>
      <c r="L250" s="1795"/>
      <c r="M250" s="1795"/>
      <c r="N250" s="1796"/>
      <c r="O250" s="1708"/>
      <c r="P250" s="1627"/>
    </row>
    <row r="251" spans="2:16" ht="23.25" customHeight="1">
      <c r="B251" s="347" t="s">
        <v>401</v>
      </c>
      <c r="C251" s="1558" t="s">
        <v>647</v>
      </c>
      <c r="D251" s="1558"/>
      <c r="E251" s="1410"/>
      <c r="F251" s="1559" t="s">
        <v>4192</v>
      </c>
      <c r="G251" s="1561"/>
      <c r="H251" s="1589"/>
      <c r="I251" s="1797"/>
      <c r="J251" s="1798"/>
      <c r="K251" s="1798"/>
      <c r="L251" s="1798"/>
      <c r="M251" s="1798"/>
      <c r="N251" s="1799"/>
      <c r="O251" s="1708"/>
      <c r="P251" s="1627"/>
    </row>
    <row r="252" spans="2:16" ht="28.5" customHeight="1">
      <c r="B252" s="347" t="s">
        <v>403</v>
      </c>
      <c r="C252" s="1558" t="s">
        <v>648</v>
      </c>
      <c r="D252" s="1558"/>
      <c r="E252" s="1410"/>
      <c r="F252" s="1559" t="s">
        <v>4997</v>
      </c>
      <c r="G252" s="1561"/>
      <c r="H252" s="1589"/>
      <c r="I252" s="1797"/>
      <c r="J252" s="1798"/>
      <c r="K252" s="1798"/>
      <c r="L252" s="1798"/>
      <c r="M252" s="1798"/>
      <c r="N252" s="1799"/>
      <c r="O252" s="1708"/>
      <c r="P252" s="1627"/>
    </row>
    <row r="253" spans="2:16" ht="28.5" customHeight="1">
      <c r="B253" s="347" t="s">
        <v>405</v>
      </c>
      <c r="C253" s="1558" t="s">
        <v>649</v>
      </c>
      <c r="D253" s="1558"/>
      <c r="E253" s="1410"/>
      <c r="F253" s="1559" t="s">
        <v>4193</v>
      </c>
      <c r="G253" s="1561"/>
      <c r="H253" s="1589"/>
      <c r="I253" s="1797"/>
      <c r="J253" s="1798"/>
      <c r="K253" s="1798"/>
      <c r="L253" s="1798"/>
      <c r="M253" s="1798"/>
      <c r="N253" s="1799"/>
      <c r="O253" s="1708"/>
      <c r="P253" s="1627"/>
    </row>
    <row r="254" spans="2:16" ht="23.25" customHeight="1">
      <c r="B254" s="347" t="s">
        <v>408</v>
      </c>
      <c r="C254" s="1558" t="s">
        <v>650</v>
      </c>
      <c r="D254" s="1558"/>
      <c r="E254" s="1410"/>
      <c r="F254" s="1559" t="s">
        <v>54</v>
      </c>
      <c r="G254" s="1561"/>
      <c r="H254" s="1589"/>
      <c r="I254" s="1797"/>
      <c r="J254" s="1798"/>
      <c r="K254" s="1798"/>
      <c r="L254" s="1798"/>
      <c r="M254" s="1798"/>
      <c r="N254" s="1799"/>
      <c r="O254" s="1708"/>
      <c r="P254" s="1627"/>
    </row>
    <row r="255" spans="2:16" ht="23.25" customHeight="1">
      <c r="B255" s="347" t="s">
        <v>410</v>
      </c>
      <c r="C255" s="1558" t="s">
        <v>651</v>
      </c>
      <c r="D255" s="1558"/>
      <c r="E255" s="1410"/>
      <c r="F255" s="1559" t="s">
        <v>92</v>
      </c>
      <c r="G255" s="1561"/>
      <c r="H255" s="1700"/>
      <c r="I255" s="1800"/>
      <c r="J255" s="1801"/>
      <c r="K255" s="1801"/>
      <c r="L255" s="1801"/>
      <c r="M255" s="1801"/>
      <c r="N255" s="1802"/>
      <c r="O255" s="1755"/>
      <c r="P255" s="1766"/>
    </row>
    <row r="256" spans="2:16" ht="52.5" customHeight="1">
      <c r="B256" s="351" t="s">
        <v>652</v>
      </c>
      <c r="C256" s="1414" t="s">
        <v>653</v>
      </c>
      <c r="D256" s="1414"/>
      <c r="E256" s="1414"/>
      <c r="F256" s="1803"/>
      <c r="G256" s="353" t="s">
        <v>58</v>
      </c>
      <c r="H256" s="322" t="s">
        <v>446</v>
      </c>
      <c r="I256" s="1804"/>
      <c r="J256" s="1805"/>
      <c r="K256" s="1805"/>
      <c r="L256" s="1805"/>
      <c r="M256" s="1805"/>
      <c r="N256" s="1806"/>
      <c r="O256" s="354"/>
      <c r="P256" s="342"/>
    </row>
    <row r="257" spans="1:16" ht="39" customHeight="1">
      <c r="B257" s="351" t="s">
        <v>654</v>
      </c>
      <c r="C257" s="1414" t="s">
        <v>5133</v>
      </c>
      <c r="D257" s="1414"/>
      <c r="E257" s="1415"/>
      <c r="F257" s="353" t="s">
        <v>53</v>
      </c>
      <c r="G257" s="1807" t="s">
        <v>446</v>
      </c>
      <c r="H257" s="2015"/>
      <c r="I257" s="2016"/>
      <c r="J257" s="2016"/>
      <c r="K257" s="2016"/>
      <c r="L257" s="2016"/>
      <c r="M257" s="2016"/>
      <c r="N257" s="2017"/>
      <c r="O257" s="1708" t="s">
        <v>1889</v>
      </c>
      <c r="P257" s="1708" t="s">
        <v>1889</v>
      </c>
    </row>
    <row r="258" spans="1:16" ht="30.75" customHeight="1">
      <c r="A258" s="281"/>
      <c r="B258" s="294" t="s">
        <v>394</v>
      </c>
      <c r="C258" s="1414" t="s">
        <v>5134</v>
      </c>
      <c r="D258" s="1414"/>
      <c r="E258" s="1415"/>
      <c r="F258" s="353" t="s">
        <v>57</v>
      </c>
      <c r="G258" s="1454"/>
      <c r="H258" s="2018"/>
      <c r="I258" s="2019"/>
      <c r="J258" s="2019"/>
      <c r="K258" s="2019"/>
      <c r="L258" s="2019"/>
      <c r="M258" s="2019"/>
      <c r="N258" s="2020"/>
      <c r="O258" s="1708"/>
      <c r="P258" s="1708"/>
    </row>
    <row r="259" spans="1:16" ht="46.5" customHeight="1">
      <c r="A259" s="281"/>
      <c r="B259" s="190" t="s">
        <v>657</v>
      </c>
      <c r="C259" s="1414" t="s">
        <v>5135</v>
      </c>
      <c r="D259" s="1414"/>
      <c r="E259" s="1414"/>
      <c r="F259" s="1414"/>
      <c r="G259" s="216" t="s">
        <v>446</v>
      </c>
      <c r="H259" s="1814"/>
      <c r="I259" s="1815"/>
      <c r="J259" s="1815"/>
      <c r="K259" s="1815"/>
      <c r="L259" s="1815"/>
      <c r="M259" s="1815"/>
      <c r="N259" s="1816"/>
      <c r="O259" s="1708"/>
      <c r="P259" s="1708"/>
    </row>
    <row r="260" spans="1:16" ht="91.7" customHeight="1">
      <c r="A260" s="281"/>
      <c r="B260" s="294" t="s">
        <v>394</v>
      </c>
      <c r="C260" s="1414" t="s">
        <v>659</v>
      </c>
      <c r="D260" s="1414"/>
      <c r="E260" s="1415"/>
      <c r="F260" s="296" t="s">
        <v>53</v>
      </c>
      <c r="G260" s="216" t="s">
        <v>446</v>
      </c>
      <c r="H260" s="1814" t="s">
        <v>5136</v>
      </c>
      <c r="I260" s="1815"/>
      <c r="J260" s="1815"/>
      <c r="K260" s="1815"/>
      <c r="L260" s="1815"/>
      <c r="M260" s="1815"/>
      <c r="N260" s="1816"/>
      <c r="O260" s="1708"/>
      <c r="P260" s="1708"/>
    </row>
    <row r="261" spans="1:16" ht="30.75" customHeight="1">
      <c r="A261" s="281"/>
      <c r="B261" s="294" t="s">
        <v>401</v>
      </c>
      <c r="C261" s="1414" t="s">
        <v>660</v>
      </c>
      <c r="D261" s="1414"/>
      <c r="E261" s="1415"/>
      <c r="F261" s="296" t="s">
        <v>57</v>
      </c>
      <c r="G261" s="216" t="s">
        <v>446</v>
      </c>
      <c r="H261" s="1814" t="s">
        <v>5137</v>
      </c>
      <c r="I261" s="1815"/>
      <c r="J261" s="1815"/>
      <c r="K261" s="1815"/>
      <c r="L261" s="1815"/>
      <c r="M261" s="1815"/>
      <c r="N261" s="1816"/>
      <c r="O261" s="1708"/>
      <c r="P261" s="1708"/>
    </row>
    <row r="262" spans="1:16" ht="30.75" customHeight="1">
      <c r="B262" s="347" t="s">
        <v>403</v>
      </c>
      <c r="C262" s="1414" t="s">
        <v>661</v>
      </c>
      <c r="D262" s="1414"/>
      <c r="E262" s="1415"/>
      <c r="F262" s="296" t="s">
        <v>53</v>
      </c>
      <c r="G262" s="216" t="s">
        <v>446</v>
      </c>
      <c r="H262" s="1814" t="s">
        <v>5138</v>
      </c>
      <c r="I262" s="1815"/>
      <c r="J262" s="1815"/>
      <c r="K262" s="1815"/>
      <c r="L262" s="1815"/>
      <c r="M262" s="1815"/>
      <c r="N262" s="1816"/>
      <c r="O262" s="1755"/>
      <c r="P262" s="1755"/>
    </row>
    <row r="263" spans="1:16" ht="33" customHeight="1">
      <c r="B263" s="355" t="s">
        <v>662</v>
      </c>
      <c r="C263" s="1414" t="s">
        <v>663</v>
      </c>
      <c r="D263" s="1414"/>
      <c r="E263" s="1415"/>
      <c r="F263" s="296" t="s">
        <v>53</v>
      </c>
      <c r="G263" s="216" t="s">
        <v>446</v>
      </c>
      <c r="H263" s="1814" t="s">
        <v>5139</v>
      </c>
      <c r="I263" s="1815"/>
      <c r="J263" s="1815"/>
      <c r="K263" s="1815"/>
      <c r="L263" s="1815"/>
      <c r="M263" s="1815"/>
      <c r="N263" s="1816"/>
      <c r="O263" s="1709" t="s">
        <v>1892</v>
      </c>
      <c r="P263" s="1443" t="s">
        <v>1892</v>
      </c>
    </row>
    <row r="264" spans="1:16" ht="30" customHeight="1">
      <c r="B264" s="347" t="s">
        <v>394</v>
      </c>
      <c r="C264" s="1414" t="s">
        <v>664</v>
      </c>
      <c r="D264" s="1414"/>
      <c r="E264" s="1415"/>
      <c r="F264" s="296" t="s">
        <v>53</v>
      </c>
      <c r="G264" s="216"/>
      <c r="H264" s="1814"/>
      <c r="I264" s="1815"/>
      <c r="J264" s="1815"/>
      <c r="K264" s="1815"/>
      <c r="L264" s="1815"/>
      <c r="M264" s="1815"/>
      <c r="N264" s="1816"/>
      <c r="O264" s="1708"/>
      <c r="P264" s="1425"/>
    </row>
    <row r="265" spans="1:16" ht="30" customHeight="1">
      <c r="B265" s="347" t="s">
        <v>401</v>
      </c>
      <c r="C265" s="1414" t="s">
        <v>665</v>
      </c>
      <c r="D265" s="1414"/>
      <c r="E265" s="1415"/>
      <c r="F265" s="296" t="s">
        <v>53</v>
      </c>
      <c r="G265" s="216"/>
      <c r="H265" s="1814"/>
      <c r="I265" s="1815"/>
      <c r="J265" s="1815"/>
      <c r="K265" s="1815"/>
      <c r="L265" s="1815"/>
      <c r="M265" s="1815"/>
      <c r="N265" s="1816"/>
      <c r="O265" s="1708"/>
      <c r="P265" s="1425"/>
    </row>
    <row r="266" spans="1:16" ht="30" customHeight="1">
      <c r="B266" s="347" t="s">
        <v>403</v>
      </c>
      <c r="C266" s="1414" t="s">
        <v>666</v>
      </c>
      <c r="D266" s="1414"/>
      <c r="E266" s="1415"/>
      <c r="F266" s="296" t="s">
        <v>53</v>
      </c>
      <c r="G266" s="216"/>
      <c r="H266" s="1814"/>
      <c r="I266" s="1815"/>
      <c r="J266" s="1815"/>
      <c r="K266" s="1815"/>
      <c r="L266" s="1815"/>
      <c r="M266" s="1815"/>
      <c r="N266" s="1816"/>
      <c r="O266" s="1708"/>
      <c r="P266" s="1425"/>
    </row>
    <row r="267" spans="1:16" ht="42" customHeight="1">
      <c r="B267" s="357" t="s">
        <v>405</v>
      </c>
      <c r="C267" s="1414" t="s">
        <v>667</v>
      </c>
      <c r="D267" s="1414"/>
      <c r="E267" s="1415"/>
      <c r="F267" s="296" t="s">
        <v>57</v>
      </c>
      <c r="G267" s="216"/>
      <c r="H267" s="1814"/>
      <c r="I267" s="1815"/>
      <c r="J267" s="1815"/>
      <c r="K267" s="1815"/>
      <c r="L267" s="1815"/>
      <c r="M267" s="1815"/>
      <c r="N267" s="1816"/>
      <c r="O267" s="1708"/>
      <c r="P267" s="1444"/>
    </row>
    <row r="268" spans="1:16" ht="21.75" customHeight="1">
      <c r="B268" s="1416" t="s">
        <v>4</v>
      </c>
      <c r="C268" s="1417"/>
      <c r="D268" s="1417"/>
      <c r="E268" s="1417"/>
      <c r="F268" s="1417"/>
      <c r="G268" s="1417"/>
      <c r="H268" s="1823"/>
      <c r="I268" s="1823"/>
      <c r="J268" s="1823"/>
      <c r="K268" s="1823"/>
      <c r="L268" s="1823"/>
      <c r="M268" s="1823"/>
      <c r="N268" s="1823"/>
      <c r="O268" s="1417"/>
      <c r="P268" s="1418"/>
    </row>
    <row r="269" spans="1:16" ht="33.75" customHeight="1">
      <c r="B269" s="207" t="s">
        <v>668</v>
      </c>
      <c r="C269" s="1448" t="s">
        <v>669</v>
      </c>
      <c r="D269" s="1448"/>
      <c r="E269" s="1448"/>
      <c r="F269" s="1448"/>
      <c r="G269" s="451" t="s">
        <v>53</v>
      </c>
      <c r="H269" s="211" t="s">
        <v>446</v>
      </c>
      <c r="I269" s="1668" t="s">
        <v>5140</v>
      </c>
      <c r="J269" s="1669"/>
      <c r="K269" s="1669"/>
      <c r="L269" s="1669"/>
      <c r="M269" s="1669"/>
      <c r="N269" s="1670"/>
      <c r="O269" s="1759" t="s">
        <v>3291</v>
      </c>
      <c r="P269" s="1759" t="s">
        <v>3291</v>
      </c>
    </row>
    <row r="270" spans="1:16" ht="21.75" customHeight="1">
      <c r="B270" s="1824" t="s">
        <v>670</v>
      </c>
      <c r="C270" s="1825"/>
      <c r="D270" s="1825"/>
      <c r="E270" s="1825"/>
      <c r="F270" s="1825"/>
      <c r="G270" s="1825"/>
      <c r="H270" s="1825"/>
      <c r="I270" s="1825"/>
      <c r="J270" s="1825"/>
      <c r="K270" s="1825"/>
      <c r="L270" s="1825"/>
      <c r="M270" s="1825"/>
      <c r="N270" s="1826"/>
      <c r="O270" s="1708"/>
      <c r="P270" s="1708"/>
    </row>
    <row r="271" spans="1:16" ht="59.25" customHeight="1">
      <c r="B271" s="358" t="s">
        <v>394</v>
      </c>
      <c r="C271" s="1450" t="s">
        <v>5141</v>
      </c>
      <c r="D271" s="1450"/>
      <c r="E271" s="1450"/>
      <c r="F271" s="1450"/>
      <c r="G271" s="359" t="s">
        <v>53</v>
      </c>
      <c r="H271" s="1453" t="s">
        <v>446</v>
      </c>
      <c r="I271" s="1671"/>
      <c r="J271" s="1672"/>
      <c r="K271" s="1672"/>
      <c r="L271" s="1672"/>
      <c r="M271" s="1672"/>
      <c r="N271" s="1673"/>
      <c r="O271" s="1708"/>
      <c r="P271" s="1708"/>
    </row>
    <row r="272" spans="1:16" ht="27" customHeight="1">
      <c r="B272" s="205" t="s">
        <v>401</v>
      </c>
      <c r="C272" s="1414" t="s">
        <v>672</v>
      </c>
      <c r="D272" s="1414"/>
      <c r="E272" s="1414"/>
      <c r="F272" s="1414"/>
      <c r="G272" s="1415"/>
      <c r="H272" s="1453"/>
      <c r="I272" s="1671"/>
      <c r="J272" s="1672"/>
      <c r="K272" s="1672"/>
      <c r="L272" s="1672"/>
      <c r="M272" s="1672"/>
      <c r="N272" s="1673"/>
      <c r="O272" s="1708"/>
      <c r="P272" s="1708"/>
    </row>
    <row r="273" spans="2:16" ht="28.5" customHeight="1">
      <c r="B273" s="198"/>
      <c r="C273" s="338" t="s">
        <v>418</v>
      </c>
      <c r="D273" s="1450" t="s">
        <v>612</v>
      </c>
      <c r="E273" s="1450"/>
      <c r="F273" s="1713" t="s">
        <v>1346</v>
      </c>
      <c r="G273" s="1715"/>
      <c r="H273" s="1453"/>
      <c r="I273" s="1671"/>
      <c r="J273" s="1672"/>
      <c r="K273" s="1672"/>
      <c r="L273" s="1672"/>
      <c r="M273" s="1672"/>
      <c r="N273" s="1673"/>
      <c r="O273" s="1708"/>
      <c r="P273" s="1708"/>
    </row>
    <row r="274" spans="2:16" ht="28.5" customHeight="1">
      <c r="B274" s="198"/>
      <c r="C274" s="294" t="s">
        <v>508</v>
      </c>
      <c r="D274" s="1414" t="s">
        <v>673</v>
      </c>
      <c r="E274" s="1415"/>
      <c r="F274" s="1714" t="s">
        <v>1347</v>
      </c>
      <c r="G274" s="1715"/>
      <c r="H274" s="1453"/>
      <c r="I274" s="1671"/>
      <c r="J274" s="1672"/>
      <c r="K274" s="1672"/>
      <c r="L274" s="1672"/>
      <c r="M274" s="1672"/>
      <c r="N274" s="1673"/>
      <c r="O274" s="1708"/>
      <c r="P274" s="1708"/>
    </row>
    <row r="275" spans="2:16" ht="28.5" customHeight="1">
      <c r="B275" s="198"/>
      <c r="C275" s="294" t="s">
        <v>510</v>
      </c>
      <c r="D275" s="1414" t="s">
        <v>674</v>
      </c>
      <c r="E275" s="1415"/>
      <c r="F275" s="1786" t="s">
        <v>3293</v>
      </c>
      <c r="G275" s="1786"/>
      <c r="H275" s="1453"/>
      <c r="I275" s="1671"/>
      <c r="J275" s="1672"/>
      <c r="K275" s="1672"/>
      <c r="L275" s="1672"/>
      <c r="M275" s="1672"/>
      <c r="N275" s="1673"/>
      <c r="O275" s="1708"/>
      <c r="P275" s="1708"/>
    </row>
    <row r="276" spans="2:16" ht="29.25" customHeight="1">
      <c r="B276" s="195"/>
      <c r="C276" s="294" t="s">
        <v>512</v>
      </c>
      <c r="D276" s="1414" t="s">
        <v>675</v>
      </c>
      <c r="E276" s="1414"/>
      <c r="F276" s="1713" t="s">
        <v>4196</v>
      </c>
      <c r="G276" s="1715"/>
      <c r="H276" s="1454"/>
      <c r="I276" s="1827"/>
      <c r="J276" s="1828"/>
      <c r="K276" s="1828"/>
      <c r="L276" s="1828"/>
      <c r="M276" s="1828"/>
      <c r="N276" s="1829"/>
      <c r="O276" s="1708"/>
      <c r="P276" s="1708"/>
    </row>
    <row r="277" spans="2:16" ht="87" customHeight="1">
      <c r="B277" s="358" t="s">
        <v>403</v>
      </c>
      <c r="C277" s="1414" t="s">
        <v>5142</v>
      </c>
      <c r="D277" s="1414"/>
      <c r="E277" s="1415"/>
      <c r="F277" s="1714" t="s">
        <v>3295</v>
      </c>
      <c r="G277" s="1715"/>
      <c r="H277" s="216" t="s">
        <v>446</v>
      </c>
      <c r="I277" s="1804"/>
      <c r="J277" s="1805"/>
      <c r="K277" s="1805"/>
      <c r="L277" s="1805"/>
      <c r="M277" s="1805"/>
      <c r="N277" s="1806"/>
      <c r="O277" s="1755"/>
      <c r="P277" s="1755"/>
    </row>
    <row r="278" spans="2:16" ht="45" customHeight="1">
      <c r="B278" s="1830" t="s">
        <v>677</v>
      </c>
      <c r="C278" s="1697" t="s">
        <v>5143</v>
      </c>
      <c r="D278" s="1697"/>
      <c r="E278" s="1697"/>
      <c r="F278" s="1697"/>
      <c r="G278" s="1698"/>
      <c r="H278" s="1833" t="s">
        <v>5144</v>
      </c>
      <c r="I278" s="1834"/>
      <c r="J278" s="1835"/>
      <c r="K278" s="1836" t="s">
        <v>5145</v>
      </c>
      <c r="L278" s="1837"/>
      <c r="M278" s="1837"/>
      <c r="N278" s="1838"/>
      <c r="O278" s="452" t="s">
        <v>681</v>
      </c>
      <c r="P278" s="452" t="s">
        <v>681</v>
      </c>
    </row>
    <row r="279" spans="2:16" ht="117" customHeight="1">
      <c r="B279" s="1447"/>
      <c r="C279" s="1831"/>
      <c r="D279" s="1831"/>
      <c r="E279" s="1831"/>
      <c r="F279" s="1831"/>
      <c r="G279" s="1832"/>
      <c r="H279" s="363" t="s">
        <v>682</v>
      </c>
      <c r="I279" s="364" t="s">
        <v>683</v>
      </c>
      <c r="J279" s="364" t="s">
        <v>5146</v>
      </c>
      <c r="K279" s="363" t="s">
        <v>5147</v>
      </c>
      <c r="L279" s="363" t="s">
        <v>5148</v>
      </c>
      <c r="M279" s="364" t="s">
        <v>5149</v>
      </c>
      <c r="N279" s="365" t="s">
        <v>434</v>
      </c>
      <c r="O279" s="342" t="s">
        <v>3297</v>
      </c>
      <c r="P279" s="342"/>
    </row>
    <row r="280" spans="2:16" ht="17.25" customHeight="1">
      <c r="B280" s="366" t="s">
        <v>394</v>
      </c>
      <c r="C280" s="1839" t="s">
        <v>688</v>
      </c>
      <c r="D280" s="1839"/>
      <c r="E280" s="1839"/>
      <c r="F280" s="1839"/>
      <c r="G280" s="1839"/>
      <c r="H280" s="1839"/>
      <c r="I280" s="1839"/>
      <c r="J280" s="1839"/>
      <c r="K280" s="1839"/>
      <c r="L280" s="1839"/>
      <c r="M280" s="1839"/>
      <c r="N280" s="1840"/>
      <c r="O280" s="1841" t="s">
        <v>689</v>
      </c>
      <c r="P280" s="1841" t="s">
        <v>689</v>
      </c>
    </row>
    <row r="281" spans="2:16" ht="20.25" customHeight="1">
      <c r="B281" s="335" t="s">
        <v>418</v>
      </c>
      <c r="C281" s="1844" t="s">
        <v>5150</v>
      </c>
      <c r="D281" s="1844"/>
      <c r="E281" s="1844"/>
      <c r="F281" s="1844"/>
      <c r="G281" s="1845"/>
      <c r="H281" s="370">
        <v>13</v>
      </c>
      <c r="I281" s="370">
        <v>48</v>
      </c>
      <c r="J281" s="371">
        <f>MIN(H281/I281,1)</f>
        <v>0.27083333333333331</v>
      </c>
      <c r="K281" s="370">
        <v>16527</v>
      </c>
      <c r="L281" s="370">
        <v>99780</v>
      </c>
      <c r="M281" s="373">
        <f>MIN(K281/L281,1)</f>
        <v>0.16563439567047505</v>
      </c>
      <c r="N281" s="454"/>
      <c r="O281" s="1842"/>
      <c r="P281" s="1843"/>
    </row>
    <row r="282" spans="2:16" ht="20.25" customHeight="1">
      <c r="B282" s="335" t="s">
        <v>508</v>
      </c>
      <c r="C282" s="1844" t="s">
        <v>5151</v>
      </c>
      <c r="D282" s="1844"/>
      <c r="E282" s="1844"/>
      <c r="F282" s="1844"/>
      <c r="G282" s="1845"/>
      <c r="H282" s="749" t="s">
        <v>92</v>
      </c>
      <c r="I282" s="750" t="s">
        <v>92</v>
      </c>
      <c r="J282" s="382" t="s">
        <v>92</v>
      </c>
      <c r="K282" s="749" t="s">
        <v>92</v>
      </c>
      <c r="L282" s="750" t="s">
        <v>92</v>
      </c>
      <c r="M282" s="382" t="s">
        <v>92</v>
      </c>
      <c r="N282" s="374"/>
      <c r="O282" s="1709" t="s">
        <v>1352</v>
      </c>
      <c r="P282" s="1709" t="s">
        <v>1352</v>
      </c>
    </row>
    <row r="283" spans="2:16" ht="36" customHeight="1">
      <c r="B283" s="335" t="s">
        <v>510</v>
      </c>
      <c r="C283" s="1844" t="s">
        <v>5152</v>
      </c>
      <c r="D283" s="1844"/>
      <c r="E283" s="1845"/>
      <c r="F283" s="1789"/>
      <c r="G283" s="1846"/>
      <c r="H283" s="755" t="s">
        <v>92</v>
      </c>
      <c r="I283" s="428" t="s">
        <v>92</v>
      </c>
      <c r="J283" s="378" t="s">
        <v>92</v>
      </c>
      <c r="K283" s="755" t="s">
        <v>92</v>
      </c>
      <c r="L283" s="428" t="s">
        <v>92</v>
      </c>
      <c r="M283" s="382" t="s">
        <v>92</v>
      </c>
      <c r="N283" s="374"/>
      <c r="O283" s="1708"/>
      <c r="P283" s="1708"/>
    </row>
    <row r="284" spans="2:16" ht="18" customHeight="1">
      <c r="B284" s="380" t="s">
        <v>401</v>
      </c>
      <c r="C284" s="1839" t="s">
        <v>5153</v>
      </c>
      <c r="D284" s="1839"/>
      <c r="E284" s="1839"/>
      <c r="F284" s="1839"/>
      <c r="G284" s="1847"/>
      <c r="H284" s="749" t="s">
        <v>92</v>
      </c>
      <c r="I284" s="750" t="s">
        <v>92</v>
      </c>
      <c r="J284" s="382" t="s">
        <v>92</v>
      </c>
      <c r="K284" s="749" t="s">
        <v>92</v>
      </c>
      <c r="L284" s="750" t="s">
        <v>92</v>
      </c>
      <c r="M284" s="382" t="s">
        <v>92</v>
      </c>
      <c r="N284" s="374"/>
      <c r="O284" s="1755"/>
      <c r="P284" s="1755"/>
    </row>
    <row r="285" spans="2:16" ht="17.25" customHeight="1">
      <c r="B285" s="380" t="s">
        <v>403</v>
      </c>
      <c r="C285" s="1839" t="s">
        <v>694</v>
      </c>
      <c r="D285" s="1839"/>
      <c r="E285" s="1839"/>
      <c r="F285" s="1839"/>
      <c r="G285" s="1839"/>
      <c r="H285" s="1839"/>
      <c r="I285" s="1839"/>
      <c r="J285" s="1839"/>
      <c r="K285" s="1839"/>
      <c r="L285" s="1839"/>
      <c r="M285" s="1839"/>
      <c r="N285" s="1840"/>
      <c r="O285" s="1841" t="s">
        <v>5154</v>
      </c>
      <c r="P285" s="1841"/>
    </row>
    <row r="286" spans="2:16" ht="20.25" customHeight="1">
      <c r="B286" s="334" t="s">
        <v>418</v>
      </c>
      <c r="C286" s="1844" t="s">
        <v>5155</v>
      </c>
      <c r="D286" s="1844"/>
      <c r="E286" s="1844"/>
      <c r="F286" s="1844"/>
      <c r="G286" s="1845"/>
      <c r="H286" s="749" t="s">
        <v>92</v>
      </c>
      <c r="I286" s="750" t="s">
        <v>92</v>
      </c>
      <c r="J286" s="382" t="s">
        <v>92</v>
      </c>
      <c r="K286" s="749" t="s">
        <v>92</v>
      </c>
      <c r="L286" s="750" t="s">
        <v>92</v>
      </c>
      <c r="M286" s="382" t="s">
        <v>92</v>
      </c>
      <c r="N286" s="381"/>
      <c r="O286" s="1843"/>
      <c r="P286" s="1843"/>
    </row>
    <row r="287" spans="2:16" ht="20.25" customHeight="1">
      <c r="B287" s="334" t="s">
        <v>508</v>
      </c>
      <c r="C287" s="1844" t="s">
        <v>5156</v>
      </c>
      <c r="D287" s="1844"/>
      <c r="E287" s="1844"/>
      <c r="F287" s="1844"/>
      <c r="G287" s="368"/>
      <c r="H287" s="370">
        <v>14</v>
      </c>
      <c r="I287" s="370">
        <v>48</v>
      </c>
      <c r="J287" s="371">
        <f>MIN(H287/I287,1)</f>
        <v>0.29166666666666669</v>
      </c>
      <c r="K287" s="370">
        <v>21833</v>
      </c>
      <c r="L287" s="370">
        <v>110533</v>
      </c>
      <c r="M287" s="373">
        <f>MIN(K287/L287,1)</f>
        <v>0.19752472112400821</v>
      </c>
      <c r="N287" s="381"/>
      <c r="O287" s="1843"/>
      <c r="P287" s="1843"/>
    </row>
    <row r="288" spans="2:16" ht="20.25" customHeight="1">
      <c r="B288" s="334" t="s">
        <v>510</v>
      </c>
      <c r="C288" s="1844" t="s">
        <v>5157</v>
      </c>
      <c r="D288" s="1844"/>
      <c r="E288" s="1844"/>
      <c r="F288" s="1844"/>
      <c r="G288" s="1845"/>
      <c r="H288" s="749" t="s">
        <v>92</v>
      </c>
      <c r="I288" s="750" t="s">
        <v>92</v>
      </c>
      <c r="J288" s="382" t="s">
        <v>92</v>
      </c>
      <c r="K288" s="749" t="s">
        <v>92</v>
      </c>
      <c r="L288" s="750" t="s">
        <v>92</v>
      </c>
      <c r="M288" s="382" t="s">
        <v>92</v>
      </c>
      <c r="N288" s="455"/>
      <c r="O288" s="1843"/>
      <c r="P288" s="1843"/>
    </row>
    <row r="289" spans="2:16" ht="18" customHeight="1">
      <c r="B289" s="380" t="s">
        <v>405</v>
      </c>
      <c r="C289" s="1839" t="s">
        <v>698</v>
      </c>
      <c r="D289" s="1839"/>
      <c r="E289" s="1839"/>
      <c r="F289" s="1839"/>
      <c r="G289" s="1839"/>
      <c r="H289" s="1839"/>
      <c r="I289" s="1839"/>
      <c r="J289" s="1839"/>
      <c r="K289" s="1839"/>
      <c r="L289" s="1839"/>
      <c r="M289" s="1839"/>
      <c r="N289" s="1840"/>
      <c r="O289" s="1843"/>
      <c r="P289" s="1843"/>
    </row>
    <row r="290" spans="2:16" ht="20.25" customHeight="1">
      <c r="B290" s="334" t="s">
        <v>418</v>
      </c>
      <c r="C290" s="1844" t="s">
        <v>5158</v>
      </c>
      <c r="D290" s="1844"/>
      <c r="E290" s="1844"/>
      <c r="F290" s="1844"/>
      <c r="G290" s="1845"/>
      <c r="H290" s="749" t="s">
        <v>92</v>
      </c>
      <c r="I290" s="750" t="s">
        <v>92</v>
      </c>
      <c r="J290" s="382" t="s">
        <v>92</v>
      </c>
      <c r="K290" s="749" t="s">
        <v>92</v>
      </c>
      <c r="L290" s="750" t="s">
        <v>92</v>
      </c>
      <c r="M290" s="382" t="s">
        <v>92</v>
      </c>
      <c r="N290" s="456"/>
      <c r="O290" s="1843"/>
      <c r="P290" s="1843"/>
    </row>
    <row r="291" spans="2:16" ht="20.25" customHeight="1">
      <c r="B291" s="334" t="s">
        <v>508</v>
      </c>
      <c r="C291" s="1844" t="s">
        <v>5159</v>
      </c>
      <c r="D291" s="1844"/>
      <c r="E291" s="1844"/>
      <c r="F291" s="1844"/>
      <c r="G291" s="1845"/>
      <c r="H291" s="749" t="s">
        <v>92</v>
      </c>
      <c r="I291" s="750" t="s">
        <v>92</v>
      </c>
      <c r="J291" s="382" t="s">
        <v>92</v>
      </c>
      <c r="K291" s="749" t="s">
        <v>92</v>
      </c>
      <c r="L291" s="750" t="s">
        <v>92</v>
      </c>
      <c r="M291" s="382" t="s">
        <v>92</v>
      </c>
      <c r="N291" s="381"/>
      <c r="O291" s="1843"/>
      <c r="P291" s="1843"/>
    </row>
    <row r="292" spans="2:16" ht="20.25" customHeight="1">
      <c r="B292" s="380" t="s">
        <v>408</v>
      </c>
      <c r="C292" s="1839" t="s">
        <v>5160</v>
      </c>
      <c r="D292" s="1839"/>
      <c r="E292" s="1839"/>
      <c r="F292" s="1839"/>
      <c r="G292" s="1839"/>
      <c r="H292" s="370">
        <v>8</v>
      </c>
      <c r="I292" s="370">
        <v>48</v>
      </c>
      <c r="J292" s="371">
        <f t="shared" ref="J292:J294" si="0">MIN(H292/I292,1)</f>
        <v>0.16666666666666666</v>
      </c>
      <c r="K292" s="370">
        <v>11648</v>
      </c>
      <c r="L292" s="370">
        <v>84486</v>
      </c>
      <c r="M292" s="373">
        <f>MIN(K292/L292,1)</f>
        <v>0.13786899604668229</v>
      </c>
      <c r="N292" s="384"/>
      <c r="O292" s="1843"/>
      <c r="P292" s="1843"/>
    </row>
    <row r="293" spans="2:16" ht="20.25" customHeight="1">
      <c r="B293" s="380" t="s">
        <v>410</v>
      </c>
      <c r="C293" s="1839" t="s">
        <v>5161</v>
      </c>
      <c r="D293" s="1839"/>
      <c r="E293" s="1839"/>
      <c r="F293" s="1839"/>
      <c r="G293" s="1839"/>
      <c r="H293" s="749" t="s">
        <v>92</v>
      </c>
      <c r="I293" s="750" t="s">
        <v>92</v>
      </c>
      <c r="J293" s="382" t="s">
        <v>92</v>
      </c>
      <c r="K293" s="749" t="s">
        <v>92</v>
      </c>
      <c r="L293" s="750" t="s">
        <v>92</v>
      </c>
      <c r="M293" s="382" t="s">
        <v>92</v>
      </c>
      <c r="N293" s="384"/>
      <c r="O293" s="1843"/>
      <c r="P293" s="1843"/>
    </row>
    <row r="294" spans="2:16" ht="20.25" customHeight="1">
      <c r="B294" s="380" t="s">
        <v>413</v>
      </c>
      <c r="C294" s="1839" t="s">
        <v>117</v>
      </c>
      <c r="D294" s="1839"/>
      <c r="E294" s="1839"/>
      <c r="F294" s="1839"/>
      <c r="G294" s="1839"/>
      <c r="H294" s="370">
        <v>14</v>
      </c>
      <c r="I294" s="370">
        <v>48</v>
      </c>
      <c r="J294" s="371">
        <f t="shared" si="0"/>
        <v>0.29166666666666669</v>
      </c>
      <c r="K294" s="370">
        <v>21275</v>
      </c>
      <c r="L294" s="370">
        <v>100159</v>
      </c>
      <c r="M294" s="373">
        <f t="shared" ref="M294" si="1">MIN(K294/L294,1)</f>
        <v>0.21241226449944589</v>
      </c>
      <c r="N294" s="384"/>
      <c r="O294" s="1843"/>
      <c r="P294" s="1843"/>
    </row>
    <row r="295" spans="2:16" ht="20.25" customHeight="1">
      <c r="B295" s="380" t="s">
        <v>416</v>
      </c>
      <c r="C295" s="1839" t="s">
        <v>118</v>
      </c>
      <c r="D295" s="1839"/>
      <c r="E295" s="1839"/>
      <c r="F295" s="1839"/>
      <c r="G295" s="1839"/>
      <c r="H295" s="749" t="s">
        <v>92</v>
      </c>
      <c r="I295" s="750" t="s">
        <v>92</v>
      </c>
      <c r="J295" s="382" t="s">
        <v>92</v>
      </c>
      <c r="K295" s="749" t="s">
        <v>92</v>
      </c>
      <c r="L295" s="750" t="s">
        <v>92</v>
      </c>
      <c r="M295" s="382" t="s">
        <v>92</v>
      </c>
      <c r="N295" s="384"/>
      <c r="O295" s="1843"/>
      <c r="P295" s="1843"/>
    </row>
    <row r="296" spans="2:16" ht="18" customHeight="1">
      <c r="B296" s="380" t="s">
        <v>418</v>
      </c>
      <c r="C296" s="1839" t="s">
        <v>703</v>
      </c>
      <c r="D296" s="1839"/>
      <c r="E296" s="1839"/>
      <c r="F296" s="1839"/>
      <c r="G296" s="1839"/>
      <c r="H296" s="1839"/>
      <c r="I296" s="1839"/>
      <c r="J296" s="1839"/>
      <c r="K296" s="1839"/>
      <c r="L296" s="1839"/>
      <c r="M296" s="1839"/>
      <c r="N296" s="1840"/>
      <c r="O296" s="1843"/>
      <c r="P296" s="1843"/>
    </row>
    <row r="297" spans="2:16" ht="20.25" customHeight="1">
      <c r="B297" s="334" t="s">
        <v>418</v>
      </c>
      <c r="C297" s="1851" t="s">
        <v>704</v>
      </c>
      <c r="D297" s="1851"/>
      <c r="E297" s="1851"/>
      <c r="F297" s="1851"/>
      <c r="G297" s="1852"/>
      <c r="H297" s="749" t="s">
        <v>92</v>
      </c>
      <c r="I297" s="750" t="s">
        <v>92</v>
      </c>
      <c r="J297" s="382" t="s">
        <v>92</v>
      </c>
      <c r="K297" s="749" t="s">
        <v>92</v>
      </c>
      <c r="L297" s="750" t="s">
        <v>92</v>
      </c>
      <c r="M297" s="382" t="s">
        <v>92</v>
      </c>
      <c r="N297" s="456"/>
      <c r="O297" s="1843"/>
      <c r="P297" s="1843"/>
    </row>
    <row r="298" spans="2:16" ht="20.25" customHeight="1">
      <c r="B298" s="334" t="s">
        <v>508</v>
      </c>
      <c r="C298" s="1851" t="s">
        <v>705</v>
      </c>
      <c r="D298" s="1851"/>
      <c r="E298" s="1851"/>
      <c r="F298" s="1851"/>
      <c r="G298" s="1852"/>
      <c r="H298" s="749" t="s">
        <v>92</v>
      </c>
      <c r="I298" s="750" t="s">
        <v>92</v>
      </c>
      <c r="J298" s="382" t="s">
        <v>92</v>
      </c>
      <c r="K298" s="749" t="s">
        <v>92</v>
      </c>
      <c r="L298" s="750" t="s">
        <v>92</v>
      </c>
      <c r="M298" s="382" t="s">
        <v>92</v>
      </c>
      <c r="N298" s="381"/>
      <c r="O298" s="1843"/>
      <c r="P298" s="1843"/>
    </row>
    <row r="299" spans="2:16" ht="18" customHeight="1">
      <c r="B299" s="380" t="s">
        <v>544</v>
      </c>
      <c r="C299" s="1839" t="s">
        <v>5106</v>
      </c>
      <c r="D299" s="1839"/>
      <c r="E299" s="1839"/>
      <c r="F299" s="1839"/>
      <c r="G299" s="1839"/>
      <c r="H299" s="749" t="s">
        <v>92</v>
      </c>
      <c r="I299" s="750" t="s">
        <v>92</v>
      </c>
      <c r="J299" s="382" t="s">
        <v>92</v>
      </c>
      <c r="K299" s="749" t="s">
        <v>92</v>
      </c>
      <c r="L299" s="750" t="s">
        <v>92</v>
      </c>
      <c r="M299" s="382" t="s">
        <v>92</v>
      </c>
      <c r="N299" s="384"/>
      <c r="O299" s="1843"/>
      <c r="P299" s="1843"/>
    </row>
    <row r="300" spans="2:16" ht="43.5" customHeight="1">
      <c r="B300" s="205" t="s">
        <v>546</v>
      </c>
      <c r="C300" s="1414" t="s">
        <v>5162</v>
      </c>
      <c r="D300" s="1414"/>
      <c r="E300" s="1414"/>
      <c r="F300" s="1414"/>
      <c r="G300" s="1415"/>
      <c r="H300" s="386">
        <f>SUMIF(H281:H282,"&lt;&gt;")+SUMIF(H284,"&lt;&gt;")+SUMIF(H286:H288,"&lt;&gt;")+SUMIF(H290:H295,"&lt;&gt;")+SUMIF(H297:H299,"&lt;&gt;")</f>
        <v>49</v>
      </c>
      <c r="I300" s="386">
        <f>SUMIF(I281:I282,"&lt;&gt;")+SUMIF(I284,"&lt;&gt;")+SUMIF(I286:I288,"&lt;&gt;")+SUMIF(I290:I295,"&lt;&gt;")+SUMIF(I297:I299,"&lt;&gt;")</f>
        <v>192</v>
      </c>
      <c r="J300" s="477">
        <f t="shared" ref="J300" si="2">MIN(H300/I300,1)</f>
        <v>0.25520833333333331</v>
      </c>
      <c r="K300" s="386">
        <f>SUMIF(K281:K282,"&lt;&gt;")+SUMIF(K284,"&lt;&gt;")+SUMIF(K286:K288,"&lt;&gt;")+SUMIF(K290:K295,"&lt;&gt;")+SUMIF(K297:K299,"&lt;&gt;")</f>
        <v>71283</v>
      </c>
      <c r="L300" s="386">
        <f>SUMIF(L281:L282,"&lt;&gt;")+SUMIF(L284,"&lt;&gt;")+SUMIF(L286:L288,"&lt;&gt;")+SUMIF(L290:L295,"&lt;&gt;")+SUMIF(L297:L299,"&lt;&gt;")</f>
        <v>394958</v>
      </c>
      <c r="M300" s="478">
        <f>MIN(K300/L300,1)</f>
        <v>0.18048248168159653</v>
      </c>
      <c r="N300" s="384"/>
      <c r="O300" s="1842"/>
      <c r="P300" s="1843"/>
    </row>
    <row r="301" spans="2:16" ht="76.5" customHeight="1">
      <c r="B301" s="198" t="s">
        <v>707</v>
      </c>
      <c r="C301" s="1414" t="s">
        <v>5163</v>
      </c>
      <c r="D301" s="1414"/>
      <c r="E301" s="1414"/>
      <c r="F301" s="1414"/>
      <c r="G301" s="1415"/>
      <c r="H301" s="3024" t="s">
        <v>5164</v>
      </c>
      <c r="I301" s="3024"/>
      <c r="J301" s="3024"/>
      <c r="K301" s="3024"/>
      <c r="L301" s="3024"/>
      <c r="M301" s="3024"/>
      <c r="N301" s="3024"/>
      <c r="O301" s="375"/>
      <c r="P301" s="375"/>
    </row>
    <row r="302" spans="2:16" ht="76.5" customHeight="1">
      <c r="B302" s="358" t="s">
        <v>709</v>
      </c>
      <c r="C302" s="1771" t="s">
        <v>710</v>
      </c>
      <c r="D302" s="1771"/>
      <c r="E302" s="1771"/>
      <c r="F302" s="1771"/>
      <c r="G302" s="1849"/>
      <c r="H302" s="2143"/>
      <c r="I302" s="2142"/>
      <c r="J302" s="2142"/>
      <c r="K302" s="2142"/>
      <c r="L302" s="2142"/>
      <c r="M302" s="2142"/>
      <c r="N302" s="2142"/>
      <c r="O302" s="387"/>
      <c r="P302" s="393"/>
    </row>
    <row r="303" spans="2:16" ht="24" customHeight="1">
      <c r="B303" s="1416" t="s">
        <v>711</v>
      </c>
      <c r="C303" s="1417"/>
      <c r="D303" s="1417"/>
      <c r="E303" s="1417"/>
      <c r="F303" s="1417"/>
      <c r="G303" s="1417"/>
      <c r="H303" s="1417"/>
      <c r="I303" s="1417"/>
      <c r="J303" s="1417"/>
      <c r="K303" s="1417"/>
      <c r="L303" s="1417"/>
      <c r="M303" s="1417"/>
      <c r="N303" s="1417"/>
      <c r="O303" s="1417"/>
      <c r="P303" s="1418"/>
    </row>
    <row r="304" spans="2:16" ht="60" customHeight="1">
      <c r="B304" s="298" t="s">
        <v>712</v>
      </c>
      <c r="C304" s="1414" t="s">
        <v>713</v>
      </c>
      <c r="D304" s="1414"/>
      <c r="E304" s="1414"/>
      <c r="F304" s="1414"/>
      <c r="G304" s="1415"/>
      <c r="H304" s="1574" t="s">
        <v>53</v>
      </c>
      <c r="I304" s="1685"/>
      <c r="J304" s="1575"/>
      <c r="K304" s="394" t="s">
        <v>446</v>
      </c>
      <c r="L304" s="3730" t="s">
        <v>5165</v>
      </c>
      <c r="M304" s="3731"/>
      <c r="N304" s="3732"/>
      <c r="O304" s="395" t="s">
        <v>3274</v>
      </c>
      <c r="P304" s="328"/>
    </row>
    <row r="305" spans="2:16" ht="34.5" customHeight="1">
      <c r="B305" s="227" t="s">
        <v>714</v>
      </c>
      <c r="C305" s="1414" t="s">
        <v>715</v>
      </c>
      <c r="D305" s="1414"/>
      <c r="E305" s="1414"/>
      <c r="F305" s="1414"/>
      <c r="G305" s="1415"/>
      <c r="H305" s="1574" t="s">
        <v>53</v>
      </c>
      <c r="I305" s="1685"/>
      <c r="J305" s="1575"/>
      <c r="K305" s="1756" t="s">
        <v>446</v>
      </c>
      <c r="L305" s="1856"/>
      <c r="M305" s="1857"/>
      <c r="N305" s="1858"/>
      <c r="O305" s="1708" t="s">
        <v>3305</v>
      </c>
      <c r="P305" s="1709"/>
    </row>
    <row r="306" spans="2:16" ht="37.5" customHeight="1">
      <c r="B306" s="195" t="s">
        <v>394</v>
      </c>
      <c r="C306" s="1450" t="s">
        <v>716</v>
      </c>
      <c r="D306" s="1450"/>
      <c r="E306" s="1450"/>
      <c r="F306" s="1450"/>
      <c r="G306" s="1451"/>
      <c r="H306" s="1574" t="s">
        <v>54</v>
      </c>
      <c r="I306" s="1685"/>
      <c r="J306" s="1575"/>
      <c r="K306" s="1757"/>
      <c r="L306" s="1859"/>
      <c r="M306" s="1860"/>
      <c r="N306" s="1608"/>
      <c r="O306" s="1708"/>
      <c r="P306" s="1708"/>
    </row>
    <row r="307" spans="2:16" ht="37.5" customHeight="1">
      <c r="B307" s="198" t="s">
        <v>401</v>
      </c>
      <c r="C307" s="1414" t="s">
        <v>717</v>
      </c>
      <c r="D307" s="1414"/>
      <c r="E307" s="1414"/>
      <c r="F307" s="1414"/>
      <c r="G307" s="1415"/>
      <c r="H307" s="1574" t="s">
        <v>92</v>
      </c>
      <c r="I307" s="1685"/>
      <c r="J307" s="1575"/>
      <c r="K307" s="1758"/>
      <c r="L307" s="1861"/>
      <c r="M307" s="1862"/>
      <c r="N307" s="1863"/>
      <c r="O307" s="1708"/>
      <c r="P307" s="1708"/>
    </row>
    <row r="308" spans="2:16" ht="33.75" customHeight="1">
      <c r="B308" s="233" t="s">
        <v>718</v>
      </c>
      <c r="C308" s="1414" t="s">
        <v>719</v>
      </c>
      <c r="D308" s="1414"/>
      <c r="E308" s="1414"/>
      <c r="F308" s="1414"/>
      <c r="G308" s="1415"/>
      <c r="H308" s="1574" t="s">
        <v>311</v>
      </c>
      <c r="I308" s="1685"/>
      <c r="J308" s="1575"/>
      <c r="K308" s="319" t="s">
        <v>446</v>
      </c>
      <c r="L308" s="1856"/>
      <c r="M308" s="1857"/>
      <c r="N308" s="1858"/>
      <c r="O308" s="1708"/>
      <c r="P308" s="1708"/>
    </row>
    <row r="309" spans="2:16" ht="33" customHeight="1">
      <c r="B309" s="227" t="s">
        <v>720</v>
      </c>
      <c r="C309" s="1414" t="s">
        <v>721</v>
      </c>
      <c r="D309" s="1414"/>
      <c r="E309" s="1414"/>
      <c r="F309" s="1414"/>
      <c r="G309" s="1415"/>
      <c r="H309" s="1574" t="s">
        <v>53</v>
      </c>
      <c r="I309" s="1685"/>
      <c r="J309" s="1575"/>
      <c r="K309" s="319" t="s">
        <v>446</v>
      </c>
      <c r="L309" s="1864"/>
      <c r="M309" s="1865"/>
      <c r="N309" s="1866"/>
      <c r="O309" s="1708"/>
      <c r="P309" s="1755"/>
    </row>
    <row r="310" spans="2:16" ht="39" customHeight="1">
      <c r="B310" s="253" t="s">
        <v>722</v>
      </c>
      <c r="C310" s="1450" t="s">
        <v>723</v>
      </c>
      <c r="D310" s="1450"/>
      <c r="E310" s="1450"/>
      <c r="F310" s="1450"/>
      <c r="G310" s="1451"/>
      <c r="H310" s="1867" t="s">
        <v>53</v>
      </c>
      <c r="I310" s="1868"/>
      <c r="J310" s="1869"/>
      <c r="K310" s="1756" t="s">
        <v>446</v>
      </c>
      <c r="L310" s="1871"/>
      <c r="M310" s="1872"/>
      <c r="N310" s="1873"/>
      <c r="O310" s="1709" t="s">
        <v>1279</v>
      </c>
      <c r="P310" s="1709"/>
    </row>
    <row r="311" spans="2:16" ht="46.5" customHeight="1">
      <c r="B311" s="191" t="s">
        <v>724</v>
      </c>
      <c r="C311" s="1414" t="s">
        <v>725</v>
      </c>
      <c r="D311" s="1414"/>
      <c r="E311" s="1414"/>
      <c r="F311" s="1414"/>
      <c r="G311" s="1415"/>
      <c r="H311" s="1574" t="s">
        <v>5166</v>
      </c>
      <c r="I311" s="1685"/>
      <c r="J311" s="1575"/>
      <c r="K311" s="1757"/>
      <c r="L311" s="1874"/>
      <c r="M311" s="1875"/>
      <c r="N311" s="1876"/>
      <c r="O311" s="1708"/>
      <c r="P311" s="1708"/>
    </row>
    <row r="312" spans="2:16" ht="34.5" customHeight="1">
      <c r="B312" s="214" t="s">
        <v>726</v>
      </c>
      <c r="C312" s="1414" t="s">
        <v>5167</v>
      </c>
      <c r="D312" s="1414"/>
      <c r="E312" s="1414"/>
      <c r="F312" s="1414"/>
      <c r="G312" s="1415"/>
      <c r="H312" s="1574" t="s">
        <v>319</v>
      </c>
      <c r="I312" s="1685"/>
      <c r="J312" s="1575"/>
      <c r="K312" s="1757"/>
      <c r="L312" s="1874"/>
      <c r="M312" s="1875"/>
      <c r="N312" s="1876"/>
      <c r="O312" s="1708"/>
      <c r="P312" s="1708"/>
    </row>
    <row r="313" spans="2:16" ht="33.75" customHeight="1">
      <c r="B313" s="358" t="s">
        <v>394</v>
      </c>
      <c r="C313" s="1414" t="s">
        <v>728</v>
      </c>
      <c r="D313" s="1414"/>
      <c r="E313" s="1414"/>
      <c r="F313" s="1414"/>
      <c r="G313" s="1415"/>
      <c r="H313" s="1574" t="s">
        <v>319</v>
      </c>
      <c r="I313" s="1685"/>
      <c r="J313" s="1575"/>
      <c r="K313" s="1757"/>
      <c r="L313" s="1874"/>
      <c r="M313" s="1875"/>
      <c r="N313" s="1876"/>
      <c r="O313" s="1708"/>
      <c r="P313" s="1708"/>
    </row>
    <row r="314" spans="2:16" ht="43.5" customHeight="1">
      <c r="B314" s="298" t="s">
        <v>729</v>
      </c>
      <c r="C314" s="1414" t="s">
        <v>730</v>
      </c>
      <c r="D314" s="1414"/>
      <c r="E314" s="1414"/>
      <c r="F314" s="1414"/>
      <c r="G314" s="1415"/>
      <c r="H314" s="1563" t="s">
        <v>53</v>
      </c>
      <c r="I314" s="1655"/>
      <c r="J314" s="1564"/>
      <c r="K314" s="1757"/>
      <c r="L314" s="1874"/>
      <c r="M314" s="1875"/>
      <c r="N314" s="1876"/>
      <c r="O314" s="1443" t="s">
        <v>1279</v>
      </c>
      <c r="P314" s="1443"/>
    </row>
    <row r="315" spans="2:16" ht="32.25" customHeight="1">
      <c r="B315" s="266" t="s">
        <v>394</v>
      </c>
      <c r="C315" s="1445" t="s">
        <v>731</v>
      </c>
      <c r="D315" s="1445"/>
      <c r="E315" s="1445"/>
      <c r="F315" s="1445"/>
      <c r="G315" s="1817"/>
      <c r="H315" s="1880" t="s">
        <v>330</v>
      </c>
      <c r="I315" s="1880"/>
      <c r="J315" s="1881"/>
      <c r="K315" s="1870"/>
      <c r="L315" s="1877"/>
      <c r="M315" s="1878"/>
      <c r="N315" s="1879"/>
      <c r="O315" s="1444"/>
      <c r="P315" s="1444"/>
    </row>
    <row r="316" spans="2:16" ht="21.75" customHeight="1">
      <c r="B316" s="1416" t="s">
        <v>732</v>
      </c>
      <c r="C316" s="1417"/>
      <c r="D316" s="1417"/>
      <c r="E316" s="1417"/>
      <c r="F316" s="1417"/>
      <c r="G316" s="1417"/>
      <c r="H316" s="1417"/>
      <c r="I316" s="1417"/>
      <c r="J316" s="1417"/>
      <c r="K316" s="1882"/>
      <c r="L316" s="1417"/>
      <c r="M316" s="1417"/>
      <c r="N316" s="1417"/>
      <c r="O316" s="1417"/>
      <c r="P316" s="1418"/>
    </row>
    <row r="317" spans="2:16" ht="28.5" customHeight="1">
      <c r="B317" s="214" t="s">
        <v>733</v>
      </c>
      <c r="C317" s="1450" t="s">
        <v>734</v>
      </c>
      <c r="D317" s="1450"/>
      <c r="E317" s="1450"/>
      <c r="F317" s="1450"/>
      <c r="G317" s="1450"/>
      <c r="H317" s="1574" t="s">
        <v>334</v>
      </c>
      <c r="I317" s="1685"/>
      <c r="J317" s="1685"/>
      <c r="K317" s="1885" t="s">
        <v>446</v>
      </c>
      <c r="L317" s="1886"/>
      <c r="M317" s="1887"/>
      <c r="N317" s="1888"/>
      <c r="O317" s="1759" t="s">
        <v>1905</v>
      </c>
      <c r="P317" s="1759"/>
    </row>
    <row r="318" spans="2:16" ht="30.75" customHeight="1">
      <c r="B318" s="195" t="s">
        <v>394</v>
      </c>
      <c r="C318" s="1450" t="s">
        <v>735</v>
      </c>
      <c r="D318" s="1450"/>
      <c r="E318" s="1450"/>
      <c r="F318" s="1450"/>
      <c r="G318" s="1450"/>
      <c r="H318" s="1574" t="s">
        <v>53</v>
      </c>
      <c r="I318" s="1685"/>
      <c r="J318" s="1575"/>
      <c r="K318" s="1757"/>
      <c r="L318" s="1568"/>
      <c r="M318" s="1569"/>
      <c r="N318" s="1570"/>
      <c r="O318" s="1708"/>
      <c r="P318" s="1708"/>
    </row>
    <row r="319" spans="2:16" ht="39" customHeight="1">
      <c r="B319" s="195" t="s">
        <v>401</v>
      </c>
      <c r="C319" s="1414" t="s">
        <v>736</v>
      </c>
      <c r="D319" s="1414"/>
      <c r="E319" s="1414"/>
      <c r="F319" s="1414"/>
      <c r="G319" s="1415"/>
      <c r="H319" s="1574" t="s">
        <v>316</v>
      </c>
      <c r="I319" s="1685"/>
      <c r="J319" s="1575"/>
      <c r="K319" s="1757"/>
      <c r="L319" s="1568"/>
      <c r="M319" s="1569"/>
      <c r="N319" s="1570"/>
      <c r="O319" s="1708"/>
      <c r="P319" s="1708"/>
    </row>
    <row r="320" spans="2:16" ht="35.25" customHeight="1">
      <c r="B320" s="214" t="s">
        <v>737</v>
      </c>
      <c r="C320" s="1464" t="s">
        <v>738</v>
      </c>
      <c r="D320" s="1464"/>
      <c r="E320" s="1464"/>
      <c r="F320" s="1464"/>
      <c r="G320" s="1465"/>
      <c r="H320" s="1574" t="s">
        <v>54</v>
      </c>
      <c r="I320" s="1685"/>
      <c r="J320" s="1575"/>
      <c r="K320" s="1757"/>
      <c r="L320" s="1571"/>
      <c r="M320" s="1572"/>
      <c r="N320" s="1573"/>
      <c r="O320" s="1708"/>
      <c r="P320" s="1708"/>
    </row>
    <row r="321" spans="1:16" ht="39" customHeight="1">
      <c r="B321" s="195" t="s">
        <v>394</v>
      </c>
      <c r="C321" s="1414" t="s">
        <v>739</v>
      </c>
      <c r="D321" s="1414"/>
      <c r="E321" s="1414"/>
      <c r="F321" s="1414"/>
      <c r="G321" s="1415"/>
      <c r="H321" s="1574" t="s">
        <v>92</v>
      </c>
      <c r="I321" s="1685"/>
      <c r="J321" s="1575"/>
      <c r="K321" s="1756" t="s">
        <v>446</v>
      </c>
      <c r="L321" s="1576"/>
      <c r="M321" s="1577"/>
      <c r="N321" s="1690"/>
      <c r="O321" s="1708"/>
      <c r="P321" s="1708"/>
    </row>
    <row r="322" spans="1:16" ht="31.5" customHeight="1">
      <c r="B322" s="205" t="s">
        <v>401</v>
      </c>
      <c r="C322" s="1484" t="s">
        <v>740</v>
      </c>
      <c r="D322" s="1484"/>
      <c r="E322" s="1484"/>
      <c r="F322" s="1484"/>
      <c r="G322" s="1485"/>
      <c r="H322" s="1563" t="s">
        <v>316</v>
      </c>
      <c r="I322" s="1655"/>
      <c r="J322" s="1564"/>
      <c r="K322" s="1757"/>
      <c r="L322" s="1691"/>
      <c r="M322" s="1692"/>
      <c r="N322" s="1693"/>
      <c r="O322" s="1755"/>
      <c r="P322" s="1755"/>
    </row>
    <row r="323" spans="1:16" ht="54" customHeight="1">
      <c r="B323" s="1889" t="s">
        <v>5168</v>
      </c>
      <c r="C323" s="1890"/>
      <c r="D323" s="1890"/>
      <c r="E323" s="1890"/>
      <c r="F323" s="1890"/>
      <c r="G323" s="1890"/>
      <c r="H323" s="1890"/>
      <c r="I323" s="1890"/>
      <c r="J323" s="1890"/>
      <c r="K323" s="1890"/>
      <c r="L323" s="1890"/>
      <c r="M323" s="1890"/>
      <c r="N323" s="1891"/>
      <c r="O323" s="375"/>
      <c r="P323" s="375"/>
    </row>
    <row r="324" spans="1:16" ht="114.75" customHeight="1">
      <c r="B324" s="233" t="s">
        <v>742</v>
      </c>
      <c r="C324" s="1450" t="s">
        <v>5169</v>
      </c>
      <c r="D324" s="1450"/>
      <c r="E324" s="1450"/>
      <c r="F324" s="1450"/>
      <c r="G324" s="1450"/>
      <c r="H324" s="1450"/>
      <c r="I324" s="1450"/>
      <c r="J324" s="1450"/>
      <c r="K324" s="1450"/>
      <c r="L324" s="1450"/>
      <c r="M324" s="1450"/>
      <c r="N324" s="1892"/>
      <c r="O324" s="1709" t="s">
        <v>1279</v>
      </c>
      <c r="P324" s="1709" t="s">
        <v>1279</v>
      </c>
    </row>
    <row r="325" spans="1:16" ht="40.5" customHeight="1">
      <c r="A325" s="281"/>
      <c r="B325" s="397" t="s">
        <v>394</v>
      </c>
      <c r="C325" s="1484" t="s">
        <v>5170</v>
      </c>
      <c r="D325" s="1484"/>
      <c r="E325" s="1484"/>
      <c r="F325" s="1484"/>
      <c r="G325" s="1484"/>
      <c r="H325" s="1484"/>
      <c r="I325" s="1484"/>
      <c r="J325" s="1484"/>
      <c r="K325" s="1484"/>
      <c r="L325" s="1900" t="s">
        <v>446</v>
      </c>
      <c r="M325" s="1565"/>
      <c r="N325" s="1567"/>
      <c r="O325" s="1708"/>
      <c r="P325" s="1708"/>
    </row>
    <row r="326" spans="1:16" ht="26.45" customHeight="1">
      <c r="A326" s="281"/>
      <c r="B326" s="397"/>
      <c r="C326" s="294" t="s">
        <v>418</v>
      </c>
      <c r="D326" s="1414" t="s">
        <v>745</v>
      </c>
      <c r="E326" s="1414"/>
      <c r="F326" s="1414"/>
      <c r="G326" s="1414"/>
      <c r="H326" s="1414"/>
      <c r="I326" s="1415"/>
      <c r="J326" s="1574" t="s">
        <v>3154</v>
      </c>
      <c r="K326" s="1575"/>
      <c r="L326" s="1901"/>
      <c r="M326" s="1568"/>
      <c r="N326" s="1570"/>
      <c r="O326" s="1708"/>
      <c r="P326" s="1708"/>
    </row>
    <row r="327" spans="1:16" ht="19.5" customHeight="1">
      <c r="A327" s="281"/>
      <c r="B327" s="397"/>
      <c r="C327" s="397" t="s">
        <v>508</v>
      </c>
      <c r="D327" s="1414" t="s">
        <v>746</v>
      </c>
      <c r="E327" s="1414"/>
      <c r="F327" s="1414"/>
      <c r="G327" s="1414"/>
      <c r="H327" s="1484"/>
      <c r="I327" s="1485"/>
      <c r="J327" s="1883" t="s">
        <v>1365</v>
      </c>
      <c r="K327" s="1903"/>
      <c r="L327" s="1901"/>
      <c r="M327" s="1568"/>
      <c r="N327" s="1570"/>
      <c r="O327" s="1708"/>
      <c r="P327" s="1708"/>
    </row>
    <row r="328" spans="1:16" ht="19.5" customHeight="1">
      <c r="A328" s="281"/>
      <c r="B328" s="397"/>
      <c r="C328" s="397" t="s">
        <v>510</v>
      </c>
      <c r="D328" s="1414" t="s">
        <v>747</v>
      </c>
      <c r="E328" s="1414"/>
      <c r="F328" s="1414"/>
      <c r="G328" s="1414"/>
      <c r="H328" s="1904" t="s">
        <v>748</v>
      </c>
      <c r="I328" s="1894"/>
      <c r="J328" s="1893" t="s">
        <v>749</v>
      </c>
      <c r="K328" s="1894"/>
      <c r="L328" s="1901"/>
      <c r="M328" s="1568"/>
      <c r="N328" s="1570"/>
      <c r="O328" s="1708"/>
      <c r="P328" s="1708"/>
    </row>
    <row r="329" spans="1:16" ht="25.5" customHeight="1">
      <c r="A329" s="281"/>
      <c r="B329" s="397"/>
      <c r="C329" s="397"/>
      <c r="D329" s="1895" t="s">
        <v>750</v>
      </c>
      <c r="E329" s="1895"/>
      <c r="F329" s="1895"/>
      <c r="G329" s="1896"/>
      <c r="H329" s="1559" t="s">
        <v>5171</v>
      </c>
      <c r="I329" s="1560"/>
      <c r="J329" s="1560"/>
      <c r="K329" s="1561"/>
      <c r="L329" s="1901"/>
      <c r="M329" s="1568"/>
      <c r="N329" s="1570"/>
      <c r="O329" s="1708"/>
      <c r="P329" s="1708"/>
    </row>
    <row r="330" spans="1:16" ht="19.5" customHeight="1">
      <c r="A330" s="281"/>
      <c r="B330" s="397"/>
      <c r="C330" s="397" t="s">
        <v>512</v>
      </c>
      <c r="D330" s="1414" t="s">
        <v>751</v>
      </c>
      <c r="E330" s="1414"/>
      <c r="F330" s="1414"/>
      <c r="G330" s="1414"/>
      <c r="H330" s="1414"/>
      <c r="I330" s="1414"/>
      <c r="J330" s="1574" t="s">
        <v>350</v>
      </c>
      <c r="K330" s="1575"/>
      <c r="L330" s="1901"/>
      <c r="M330" s="1568"/>
      <c r="N330" s="1570"/>
      <c r="O330" s="1708"/>
      <c r="P330" s="1708"/>
    </row>
    <row r="331" spans="1:16" ht="34.5" customHeight="1">
      <c r="A331" s="281"/>
      <c r="B331" s="397" t="s">
        <v>401</v>
      </c>
      <c r="C331" s="1484" t="s">
        <v>5172</v>
      </c>
      <c r="D331" s="1484"/>
      <c r="E331" s="1484"/>
      <c r="F331" s="1484"/>
      <c r="G331" s="1484"/>
      <c r="H331" s="1484"/>
      <c r="I331" s="1484"/>
      <c r="J331" s="1484"/>
      <c r="K331" s="1485"/>
      <c r="L331" s="1901"/>
      <c r="M331" s="1568"/>
      <c r="N331" s="1570"/>
      <c r="O331" s="1708"/>
      <c r="P331" s="1708"/>
    </row>
    <row r="332" spans="1:16" ht="19.5" customHeight="1">
      <c r="A332" s="281"/>
      <c r="B332" s="397"/>
      <c r="C332" s="397" t="s">
        <v>418</v>
      </c>
      <c r="D332" s="1414" t="s">
        <v>745</v>
      </c>
      <c r="E332" s="1414"/>
      <c r="F332" s="1414"/>
      <c r="G332" s="1414"/>
      <c r="H332" s="1414"/>
      <c r="I332" s="1415"/>
      <c r="J332" s="1574" t="s">
        <v>3154</v>
      </c>
      <c r="K332" s="1575"/>
      <c r="L332" s="1901"/>
      <c r="M332" s="1568"/>
      <c r="N332" s="1570"/>
      <c r="O332" s="1708"/>
      <c r="P332" s="1708"/>
    </row>
    <row r="333" spans="1:16" ht="19.5" customHeight="1">
      <c r="A333" s="281"/>
      <c r="B333" s="397"/>
      <c r="C333" s="397" t="s">
        <v>508</v>
      </c>
      <c r="D333" s="1414" t="s">
        <v>753</v>
      </c>
      <c r="E333" s="1414"/>
      <c r="F333" s="1414"/>
      <c r="G333" s="1414"/>
      <c r="H333" s="1414"/>
      <c r="I333" s="1415"/>
      <c r="J333" s="1898" t="s">
        <v>1365</v>
      </c>
      <c r="K333" s="1899"/>
      <c r="L333" s="1901"/>
      <c r="M333" s="1568"/>
      <c r="N333" s="1570"/>
      <c r="O333" s="1708"/>
      <c r="P333" s="1708"/>
    </row>
    <row r="334" spans="1:16" ht="19.5" customHeight="1">
      <c r="A334" s="281"/>
      <c r="B334" s="397"/>
      <c r="C334" s="397" t="s">
        <v>510</v>
      </c>
      <c r="D334" s="1484" t="s">
        <v>747</v>
      </c>
      <c r="E334" s="1484"/>
      <c r="F334" s="1484"/>
      <c r="G334" s="1484"/>
      <c r="H334" s="1904" t="s">
        <v>748</v>
      </c>
      <c r="I334" s="1894"/>
      <c r="J334" s="1893" t="s">
        <v>749</v>
      </c>
      <c r="K334" s="1894"/>
      <c r="L334" s="1901"/>
      <c r="M334" s="1568"/>
      <c r="N334" s="1570"/>
      <c r="O334" s="1708"/>
      <c r="P334" s="1708"/>
    </row>
    <row r="335" spans="1:16" ht="19.5" customHeight="1">
      <c r="A335" s="281"/>
      <c r="B335" s="397"/>
      <c r="C335" s="397"/>
      <c r="D335" s="225"/>
      <c r="E335" s="225"/>
      <c r="F335" s="225"/>
      <c r="G335" s="225"/>
      <c r="H335" s="1820" t="s">
        <v>5173</v>
      </c>
      <c r="I335" s="1821"/>
      <c r="J335" s="1821"/>
      <c r="K335" s="2187"/>
      <c r="L335" s="1901"/>
      <c r="M335" s="1568"/>
      <c r="N335" s="1570"/>
      <c r="O335" s="1708"/>
      <c r="P335" s="1708"/>
    </row>
    <row r="336" spans="1:16" ht="19.5" customHeight="1">
      <c r="A336" s="281"/>
      <c r="B336" s="397"/>
      <c r="C336" s="397" t="s">
        <v>512</v>
      </c>
      <c r="D336" s="1414" t="s">
        <v>754</v>
      </c>
      <c r="E336" s="1414"/>
      <c r="F336" s="1414"/>
      <c r="G336" s="1414"/>
      <c r="H336" s="1414"/>
      <c r="I336" s="1414"/>
      <c r="J336" s="1574">
        <v>1</v>
      </c>
      <c r="K336" s="1575"/>
      <c r="L336" s="1901"/>
      <c r="M336" s="1568"/>
      <c r="N336" s="1570"/>
      <c r="O336" s="1708"/>
      <c r="P336" s="1708"/>
    </row>
    <row r="337" spans="1:16" ht="39.75" customHeight="1">
      <c r="A337" s="281"/>
      <c r="B337" s="397" t="s">
        <v>403</v>
      </c>
      <c r="C337" s="1414" t="s">
        <v>5174</v>
      </c>
      <c r="D337" s="1414"/>
      <c r="E337" s="1414"/>
      <c r="F337" s="1414"/>
      <c r="G337" s="1414"/>
      <c r="H337" s="1414"/>
      <c r="I337" s="1414"/>
      <c r="J337" s="1414"/>
      <c r="K337" s="1415"/>
      <c r="L337" s="1901"/>
      <c r="M337" s="1568"/>
      <c r="N337" s="1570"/>
      <c r="O337" s="1708"/>
      <c r="P337" s="1708"/>
    </row>
    <row r="338" spans="1:16" ht="19.5" customHeight="1">
      <c r="A338" s="281"/>
      <c r="B338" s="205"/>
      <c r="C338" s="397" t="s">
        <v>418</v>
      </c>
      <c r="D338" s="1414" t="s">
        <v>745</v>
      </c>
      <c r="E338" s="1414"/>
      <c r="F338" s="1414"/>
      <c r="G338" s="1414"/>
      <c r="H338" s="1414"/>
      <c r="I338" s="1415"/>
      <c r="J338" s="1574" t="s">
        <v>3154</v>
      </c>
      <c r="K338" s="1575"/>
      <c r="L338" s="1901"/>
      <c r="M338" s="1568"/>
      <c r="N338" s="1570"/>
      <c r="O338" s="1708"/>
      <c r="P338" s="1708"/>
    </row>
    <row r="339" spans="1:16" ht="19.5" customHeight="1">
      <c r="A339" s="281"/>
      <c r="B339" s="205"/>
      <c r="C339" s="397" t="s">
        <v>508</v>
      </c>
      <c r="D339" s="1414" t="s">
        <v>753</v>
      </c>
      <c r="E339" s="1414"/>
      <c r="F339" s="1414"/>
      <c r="G339" s="1414"/>
      <c r="H339" s="1414"/>
      <c r="I339" s="1415"/>
      <c r="J339" s="1905" t="s">
        <v>1365</v>
      </c>
      <c r="K339" s="1903"/>
      <c r="L339" s="1901"/>
      <c r="M339" s="1568"/>
      <c r="N339" s="1570"/>
      <c r="O339" s="1708"/>
      <c r="P339" s="1708"/>
    </row>
    <row r="340" spans="1:16" ht="19.5" customHeight="1">
      <c r="A340" s="281"/>
      <c r="B340" s="198"/>
      <c r="C340" s="397" t="s">
        <v>510</v>
      </c>
      <c r="D340" s="1414" t="s">
        <v>747</v>
      </c>
      <c r="E340" s="1414"/>
      <c r="F340" s="1414"/>
      <c r="G340" s="1414"/>
      <c r="H340" s="1904" t="s">
        <v>748</v>
      </c>
      <c r="I340" s="1894"/>
      <c r="J340" s="1893" t="s">
        <v>749</v>
      </c>
      <c r="K340" s="1894"/>
      <c r="L340" s="1901"/>
      <c r="M340" s="1568"/>
      <c r="N340" s="1570"/>
      <c r="O340" s="1708"/>
      <c r="P340" s="1708"/>
    </row>
    <row r="341" spans="1:16" ht="19.5" customHeight="1">
      <c r="A341" s="281"/>
      <c r="B341" s="205"/>
      <c r="C341" s="397"/>
      <c r="D341" s="190"/>
      <c r="E341" s="190"/>
      <c r="F341" s="190"/>
      <c r="G341" s="190"/>
      <c r="H341" s="1559" t="s">
        <v>5175</v>
      </c>
      <c r="I341" s="1560"/>
      <c r="J341" s="1560"/>
      <c r="K341" s="1561"/>
      <c r="L341" s="1901"/>
      <c r="M341" s="1568"/>
      <c r="N341" s="1570"/>
      <c r="O341" s="1708"/>
      <c r="P341" s="1708"/>
    </row>
    <row r="342" spans="1:16" ht="19.5" customHeight="1">
      <c r="A342" s="281"/>
      <c r="B342" s="205"/>
      <c r="C342" s="397" t="s">
        <v>512</v>
      </c>
      <c r="D342" s="1414" t="s">
        <v>756</v>
      </c>
      <c r="E342" s="1414"/>
      <c r="F342" s="1414"/>
      <c r="G342" s="1414"/>
      <c r="H342" s="1414"/>
      <c r="I342" s="1414"/>
      <c r="J342" s="1574" t="s">
        <v>350</v>
      </c>
      <c r="K342" s="1575"/>
      <c r="L342" s="1901"/>
      <c r="M342" s="1568"/>
      <c r="N342" s="1570"/>
      <c r="O342" s="1708"/>
      <c r="P342" s="1708"/>
    </row>
    <row r="343" spans="1:16" ht="39.75" customHeight="1">
      <c r="A343" s="281"/>
      <c r="B343" s="205" t="s">
        <v>405</v>
      </c>
      <c r="C343" s="1414" t="s">
        <v>5176</v>
      </c>
      <c r="D343" s="1414"/>
      <c r="E343" s="1414"/>
      <c r="F343" s="1414"/>
      <c r="G343" s="1414"/>
      <c r="H343" s="1414"/>
      <c r="I343" s="1414"/>
      <c r="J343" s="1414"/>
      <c r="K343" s="1415"/>
      <c r="L343" s="1901"/>
      <c r="M343" s="1568"/>
      <c r="N343" s="1570"/>
      <c r="O343" s="1708"/>
      <c r="P343" s="1708"/>
    </row>
    <row r="344" spans="1:16" ht="19.5" customHeight="1">
      <c r="A344" s="281"/>
      <c r="B344" s="205"/>
      <c r="C344" s="397" t="s">
        <v>418</v>
      </c>
      <c r="D344" s="1414" t="s">
        <v>745</v>
      </c>
      <c r="E344" s="1414"/>
      <c r="F344" s="1414"/>
      <c r="G344" s="1414"/>
      <c r="H344" s="1414"/>
      <c r="I344" s="1415"/>
      <c r="J344" s="1574" t="s">
        <v>343</v>
      </c>
      <c r="K344" s="1575"/>
      <c r="L344" s="1901"/>
      <c r="M344" s="1568"/>
      <c r="N344" s="1570"/>
      <c r="O344" s="1708"/>
      <c r="P344" s="1708"/>
    </row>
    <row r="345" spans="1:16" ht="19.5" customHeight="1">
      <c r="A345" s="281"/>
      <c r="B345" s="205"/>
      <c r="C345" s="397" t="s">
        <v>508</v>
      </c>
      <c r="D345" s="1414" t="s">
        <v>753</v>
      </c>
      <c r="E345" s="1414"/>
      <c r="F345" s="1414"/>
      <c r="G345" s="1414"/>
      <c r="H345" s="1414"/>
      <c r="I345" s="1415"/>
      <c r="J345" s="1883" t="s">
        <v>1365</v>
      </c>
      <c r="K345" s="1903"/>
      <c r="L345" s="1901"/>
      <c r="M345" s="1568"/>
      <c r="N345" s="1570"/>
      <c r="O345" s="1708"/>
      <c r="P345" s="1708"/>
    </row>
    <row r="346" spans="1:16" ht="19.5" customHeight="1">
      <c r="A346" s="281"/>
      <c r="B346" s="198"/>
      <c r="C346" s="397" t="s">
        <v>510</v>
      </c>
      <c r="D346" s="1414" t="s">
        <v>747</v>
      </c>
      <c r="E346" s="1414"/>
      <c r="F346" s="1414"/>
      <c r="G346" s="1414"/>
      <c r="H346" s="1904" t="s">
        <v>748</v>
      </c>
      <c r="I346" s="1894"/>
      <c r="J346" s="1893" t="s">
        <v>749</v>
      </c>
      <c r="K346" s="1894"/>
      <c r="L346" s="1901"/>
      <c r="M346" s="1568"/>
      <c r="N346" s="1570"/>
      <c r="O346" s="1708"/>
      <c r="P346" s="1708"/>
    </row>
    <row r="347" spans="1:16" ht="19.5" customHeight="1">
      <c r="A347" s="281"/>
      <c r="B347" s="205"/>
      <c r="C347" s="397"/>
      <c r="D347" s="190"/>
      <c r="E347" s="190"/>
      <c r="F347" s="190"/>
      <c r="G347" s="190"/>
      <c r="H347" s="1559" t="s">
        <v>5177</v>
      </c>
      <c r="I347" s="1560"/>
      <c r="J347" s="1560"/>
      <c r="K347" s="1561"/>
      <c r="L347" s="1901"/>
      <c r="M347" s="1568"/>
      <c r="N347" s="1570"/>
      <c r="O347" s="1708"/>
      <c r="P347" s="1708"/>
    </row>
    <row r="348" spans="1:16" ht="19.5" customHeight="1">
      <c r="A348" s="281"/>
      <c r="B348" s="205"/>
      <c r="C348" s="397" t="s">
        <v>512</v>
      </c>
      <c r="D348" s="1414" t="s">
        <v>758</v>
      </c>
      <c r="E348" s="1414"/>
      <c r="F348" s="1414"/>
      <c r="G348" s="1414"/>
      <c r="H348" s="1414"/>
      <c r="I348" s="1414"/>
      <c r="J348" s="1574">
        <v>0</v>
      </c>
      <c r="K348" s="1575"/>
      <c r="L348" s="1901"/>
      <c r="M348" s="1568"/>
      <c r="N348" s="1570"/>
      <c r="O348" s="1708"/>
      <c r="P348" s="1708"/>
    </row>
    <row r="349" spans="1:16" ht="39.75" customHeight="1">
      <c r="A349" s="281"/>
      <c r="B349" s="205" t="s">
        <v>408</v>
      </c>
      <c r="C349" s="1414" t="s">
        <v>5178</v>
      </c>
      <c r="D349" s="1414"/>
      <c r="E349" s="1414"/>
      <c r="F349" s="1414"/>
      <c r="G349" s="1414"/>
      <c r="H349" s="1414"/>
      <c r="I349" s="1414"/>
      <c r="J349" s="1414"/>
      <c r="K349" s="1415"/>
      <c r="L349" s="1901"/>
      <c r="M349" s="1568"/>
      <c r="N349" s="1570"/>
      <c r="O349" s="1708"/>
      <c r="P349" s="1708"/>
    </row>
    <row r="350" spans="1:16" ht="19.5" customHeight="1">
      <c r="A350" s="281"/>
      <c r="B350" s="205"/>
      <c r="C350" s="398" t="s">
        <v>418</v>
      </c>
      <c r="D350" s="1414" t="s">
        <v>745</v>
      </c>
      <c r="E350" s="1414"/>
      <c r="F350" s="1414"/>
      <c r="G350" s="1414"/>
      <c r="H350" s="1414"/>
      <c r="I350" s="1415"/>
      <c r="J350" s="1574" t="s">
        <v>343</v>
      </c>
      <c r="K350" s="1575"/>
      <c r="L350" s="1901"/>
      <c r="M350" s="1568"/>
      <c r="N350" s="1570"/>
      <c r="O350" s="1708"/>
      <c r="P350" s="1708"/>
    </row>
    <row r="351" spans="1:16" ht="19.5" customHeight="1">
      <c r="A351" s="281"/>
      <c r="B351" s="205"/>
      <c r="C351" s="397" t="s">
        <v>508</v>
      </c>
      <c r="D351" s="1414" t="s">
        <v>753</v>
      </c>
      <c r="E351" s="1414"/>
      <c r="F351" s="1414"/>
      <c r="G351" s="1414"/>
      <c r="H351" s="1414"/>
      <c r="I351" s="1415"/>
      <c r="J351" s="1883" t="s">
        <v>1365</v>
      </c>
      <c r="K351" s="1903"/>
      <c r="L351" s="1901"/>
      <c r="M351" s="1568"/>
      <c r="N351" s="1570"/>
      <c r="O351" s="1708"/>
      <c r="P351" s="1708"/>
    </row>
    <row r="352" spans="1:16" ht="19.5" customHeight="1">
      <c r="A352" s="281"/>
      <c r="B352" s="198"/>
      <c r="C352" s="397" t="s">
        <v>510</v>
      </c>
      <c r="D352" s="1414" t="s">
        <v>747</v>
      </c>
      <c r="E352" s="1414"/>
      <c r="F352" s="1414"/>
      <c r="G352" s="1414"/>
      <c r="H352" s="1904" t="s">
        <v>748</v>
      </c>
      <c r="I352" s="1894"/>
      <c r="J352" s="1893" t="s">
        <v>749</v>
      </c>
      <c r="K352" s="1894"/>
      <c r="L352" s="1901"/>
      <c r="M352" s="1568"/>
      <c r="N352" s="1570"/>
      <c r="O352" s="1708"/>
      <c r="P352" s="1708"/>
    </row>
    <row r="353" spans="1:16" ht="19.5" customHeight="1">
      <c r="A353" s="281"/>
      <c r="B353" s="205"/>
      <c r="C353" s="397"/>
      <c r="D353" s="190"/>
      <c r="E353" s="190"/>
      <c r="F353" s="190"/>
      <c r="G353" s="190"/>
      <c r="H353" s="1559" t="s">
        <v>5179</v>
      </c>
      <c r="I353" s="1560"/>
      <c r="J353" s="1560"/>
      <c r="K353" s="1561"/>
      <c r="L353" s="1901"/>
      <c r="M353" s="1568"/>
      <c r="N353" s="1570"/>
      <c r="O353" s="1708"/>
      <c r="P353" s="1708"/>
    </row>
    <row r="354" spans="1:16" ht="19.5" customHeight="1">
      <c r="A354" s="281"/>
      <c r="B354" s="205"/>
      <c r="C354" s="397" t="s">
        <v>512</v>
      </c>
      <c r="D354" s="1414" t="s">
        <v>758</v>
      </c>
      <c r="E354" s="1414"/>
      <c r="F354" s="1414"/>
      <c r="G354" s="1414"/>
      <c r="H354" s="1414"/>
      <c r="I354" s="1414"/>
      <c r="J354" s="1574">
        <v>0</v>
      </c>
      <c r="K354" s="1575"/>
      <c r="L354" s="1901"/>
      <c r="M354" s="1568"/>
      <c r="N354" s="1570"/>
      <c r="O354" s="1708"/>
      <c r="P354" s="1708"/>
    </row>
    <row r="355" spans="1:16" ht="25.5" customHeight="1">
      <c r="A355" s="281"/>
      <c r="B355" s="205" t="s">
        <v>410</v>
      </c>
      <c r="C355" s="1414" t="s">
        <v>117</v>
      </c>
      <c r="D355" s="1414"/>
      <c r="E355" s="1414"/>
      <c r="F355" s="1414"/>
      <c r="G355" s="1414"/>
      <c r="H355" s="1414"/>
      <c r="I355" s="1414"/>
      <c r="J355" s="1414"/>
      <c r="K355" s="1415"/>
      <c r="L355" s="1901"/>
      <c r="M355" s="1568"/>
      <c r="N355" s="1570"/>
      <c r="O355" s="1708"/>
      <c r="P355" s="1708"/>
    </row>
    <row r="356" spans="1:16" ht="19.5" customHeight="1">
      <c r="A356" s="281"/>
      <c r="B356" s="205"/>
      <c r="C356" s="398" t="s">
        <v>418</v>
      </c>
      <c r="D356" s="1414" t="s">
        <v>745</v>
      </c>
      <c r="E356" s="1414"/>
      <c r="F356" s="1414"/>
      <c r="G356" s="1414"/>
      <c r="H356" s="1414"/>
      <c r="I356" s="1415"/>
      <c r="J356" s="1574" t="s">
        <v>3154</v>
      </c>
      <c r="K356" s="1575"/>
      <c r="L356" s="1901"/>
      <c r="M356" s="1568"/>
      <c r="N356" s="1570"/>
      <c r="O356" s="1708"/>
      <c r="P356" s="1708"/>
    </row>
    <row r="357" spans="1:16" ht="19.5" customHeight="1">
      <c r="A357" s="281"/>
      <c r="B357" s="205"/>
      <c r="C357" s="397" t="s">
        <v>508</v>
      </c>
      <c r="D357" s="1414" t="s">
        <v>753</v>
      </c>
      <c r="E357" s="1414"/>
      <c r="F357" s="1414"/>
      <c r="G357" s="1414"/>
      <c r="H357" s="1414"/>
      <c r="I357" s="1415"/>
      <c r="J357" s="1883" t="s">
        <v>1365</v>
      </c>
      <c r="K357" s="1903"/>
      <c r="L357" s="1901"/>
      <c r="M357" s="1568"/>
      <c r="N357" s="1570"/>
      <c r="O357" s="1708"/>
      <c r="P357" s="1708"/>
    </row>
    <row r="358" spans="1:16" ht="19.5" customHeight="1">
      <c r="A358" s="281"/>
      <c r="B358" s="205"/>
      <c r="C358" s="397" t="s">
        <v>510</v>
      </c>
      <c r="D358" s="1414" t="s">
        <v>747</v>
      </c>
      <c r="E358" s="1414"/>
      <c r="F358" s="1414"/>
      <c r="G358" s="1414"/>
      <c r="H358" s="1904" t="s">
        <v>748</v>
      </c>
      <c r="I358" s="1894"/>
      <c r="J358" s="1893" t="s">
        <v>749</v>
      </c>
      <c r="K358" s="1894"/>
      <c r="L358" s="1901"/>
      <c r="M358" s="1568"/>
      <c r="N358" s="1570"/>
      <c r="O358" s="1708"/>
      <c r="P358" s="1708"/>
    </row>
    <row r="359" spans="1:16" ht="19.5" customHeight="1">
      <c r="A359" s="281"/>
      <c r="B359" s="205"/>
      <c r="C359" s="397"/>
      <c r="D359" s="190"/>
      <c r="E359" s="190"/>
      <c r="F359" s="190"/>
      <c r="G359" s="190"/>
      <c r="H359" s="1559" t="s">
        <v>5180</v>
      </c>
      <c r="I359" s="1560"/>
      <c r="J359" s="1560"/>
      <c r="K359" s="1561"/>
      <c r="L359" s="1901"/>
      <c r="M359" s="1568"/>
      <c r="N359" s="1570"/>
      <c r="O359" s="1708"/>
      <c r="P359" s="1708"/>
    </row>
    <row r="360" spans="1:16" ht="19.5" customHeight="1">
      <c r="A360" s="281"/>
      <c r="B360" s="205"/>
      <c r="C360" s="397" t="s">
        <v>512</v>
      </c>
      <c r="D360" s="1414" t="s">
        <v>760</v>
      </c>
      <c r="E360" s="1414"/>
      <c r="F360" s="1414"/>
      <c r="G360" s="1414"/>
      <c r="H360" s="1414"/>
      <c r="I360" s="1414"/>
      <c r="J360" s="1574">
        <v>0</v>
      </c>
      <c r="K360" s="1575"/>
      <c r="L360" s="1901"/>
      <c r="M360" s="1568"/>
      <c r="N360" s="1570"/>
      <c r="O360" s="1708"/>
      <c r="P360" s="1708"/>
    </row>
    <row r="361" spans="1:16" ht="25.5" customHeight="1">
      <c r="A361" s="281"/>
      <c r="B361" s="205" t="s">
        <v>413</v>
      </c>
      <c r="C361" s="1414" t="s">
        <v>118</v>
      </c>
      <c r="D361" s="1414"/>
      <c r="E361" s="1414"/>
      <c r="F361" s="1414"/>
      <c r="G361" s="1414"/>
      <c r="H361" s="1414"/>
      <c r="I361" s="1414"/>
      <c r="J361" s="1414"/>
      <c r="K361" s="1415"/>
      <c r="L361" s="1901"/>
      <c r="M361" s="1568"/>
      <c r="N361" s="1570"/>
      <c r="O361" s="1708"/>
      <c r="P361" s="1708"/>
    </row>
    <row r="362" spans="1:16" ht="19.5" customHeight="1">
      <c r="A362" s="281"/>
      <c r="B362" s="205"/>
      <c r="C362" s="398" t="s">
        <v>418</v>
      </c>
      <c r="D362" s="1414" t="s">
        <v>745</v>
      </c>
      <c r="E362" s="1414"/>
      <c r="F362" s="1414"/>
      <c r="G362" s="1414"/>
      <c r="H362" s="1414"/>
      <c r="I362" s="1415"/>
      <c r="J362" s="1574" t="s">
        <v>3154</v>
      </c>
      <c r="K362" s="1575"/>
      <c r="L362" s="1901"/>
      <c r="M362" s="1568"/>
      <c r="N362" s="1570"/>
      <c r="O362" s="1708"/>
      <c r="P362" s="1708"/>
    </row>
    <row r="363" spans="1:16" ht="19.5" customHeight="1">
      <c r="A363" s="281"/>
      <c r="B363" s="205"/>
      <c r="C363" s="397" t="s">
        <v>508</v>
      </c>
      <c r="D363" s="1414" t="s">
        <v>753</v>
      </c>
      <c r="E363" s="1414"/>
      <c r="F363" s="1414"/>
      <c r="G363" s="1414"/>
      <c r="H363" s="1414"/>
      <c r="I363" s="1415"/>
      <c r="J363" s="1883" t="s">
        <v>1365</v>
      </c>
      <c r="K363" s="1903"/>
      <c r="L363" s="1901"/>
      <c r="M363" s="1568"/>
      <c r="N363" s="1570"/>
      <c r="O363" s="1708"/>
      <c r="P363" s="1708"/>
    </row>
    <row r="364" spans="1:16" ht="19.5" customHeight="1">
      <c r="A364" s="281"/>
      <c r="B364" s="205"/>
      <c r="C364" s="397" t="s">
        <v>510</v>
      </c>
      <c r="D364" s="1414" t="s">
        <v>747</v>
      </c>
      <c r="E364" s="1414"/>
      <c r="F364" s="1414"/>
      <c r="G364" s="1414"/>
      <c r="H364" s="1904" t="s">
        <v>748</v>
      </c>
      <c r="I364" s="1894"/>
      <c r="J364" s="1893" t="s">
        <v>749</v>
      </c>
      <c r="K364" s="1894"/>
      <c r="L364" s="1901"/>
      <c r="M364" s="1568"/>
      <c r="N364" s="1570"/>
      <c r="O364" s="1708"/>
      <c r="P364" s="1708"/>
    </row>
    <row r="365" spans="1:16" ht="19.5" customHeight="1">
      <c r="A365" s="281"/>
      <c r="B365" s="205"/>
      <c r="C365" s="397"/>
      <c r="D365" s="190"/>
      <c r="E365" s="190"/>
      <c r="F365" s="190"/>
      <c r="G365" s="190"/>
      <c r="H365" s="1559" t="s">
        <v>5181</v>
      </c>
      <c r="I365" s="1560"/>
      <c r="J365" s="1560"/>
      <c r="K365" s="1561"/>
      <c r="L365" s="1901"/>
      <c r="M365" s="1568"/>
      <c r="N365" s="1570"/>
      <c r="O365" s="1708"/>
      <c r="P365" s="1708"/>
    </row>
    <row r="366" spans="1:16" ht="19.5" customHeight="1">
      <c r="A366" s="281"/>
      <c r="B366" s="205"/>
      <c r="C366" s="397" t="s">
        <v>512</v>
      </c>
      <c r="D366" s="1414" t="s">
        <v>761</v>
      </c>
      <c r="E366" s="1414"/>
      <c r="F366" s="1414"/>
      <c r="G366" s="1414"/>
      <c r="H366" s="1414"/>
      <c r="I366" s="1414"/>
      <c r="J366" s="1574">
        <v>0</v>
      </c>
      <c r="K366" s="1575"/>
      <c r="L366" s="1901"/>
      <c r="M366" s="1568"/>
      <c r="N366" s="1570"/>
      <c r="O366" s="1708"/>
      <c r="P366" s="1708"/>
    </row>
    <row r="367" spans="1:16" ht="35.25" customHeight="1">
      <c r="A367" s="281"/>
      <c r="B367" s="198" t="s">
        <v>416</v>
      </c>
      <c r="C367" s="1414" t="s">
        <v>5182</v>
      </c>
      <c r="D367" s="1414"/>
      <c r="E367" s="1414"/>
      <c r="F367" s="1414"/>
      <c r="G367" s="1414"/>
      <c r="H367" s="1414"/>
      <c r="I367" s="1414"/>
      <c r="J367" s="1414"/>
      <c r="K367" s="1415"/>
      <c r="L367" s="1901"/>
      <c r="M367" s="1568"/>
      <c r="N367" s="1570"/>
      <c r="O367" s="1708"/>
      <c r="P367" s="1708"/>
    </row>
    <row r="368" spans="1:16" ht="19.5" customHeight="1">
      <c r="A368" s="281"/>
      <c r="B368" s="205"/>
      <c r="C368" s="398" t="s">
        <v>418</v>
      </c>
      <c r="D368" s="1414" t="s">
        <v>745</v>
      </c>
      <c r="E368" s="1414"/>
      <c r="F368" s="1414"/>
      <c r="G368" s="1414"/>
      <c r="H368" s="1414"/>
      <c r="I368" s="1415"/>
      <c r="J368" s="1574" t="s">
        <v>346</v>
      </c>
      <c r="K368" s="1575"/>
      <c r="L368" s="1901"/>
      <c r="M368" s="1568"/>
      <c r="N368" s="1570"/>
      <c r="O368" s="1708"/>
      <c r="P368" s="1708"/>
    </row>
    <row r="369" spans="1:16" ht="19.5" customHeight="1">
      <c r="A369" s="281"/>
      <c r="B369" s="205"/>
      <c r="C369" s="397" t="s">
        <v>508</v>
      </c>
      <c r="D369" s="1414" t="s">
        <v>753</v>
      </c>
      <c r="E369" s="1414"/>
      <c r="F369" s="1414"/>
      <c r="G369" s="1414"/>
      <c r="H369" s="1414"/>
      <c r="I369" s="1415"/>
      <c r="J369" s="1883" t="s">
        <v>1365</v>
      </c>
      <c r="K369" s="1903"/>
      <c r="L369" s="1901"/>
      <c r="M369" s="1568"/>
      <c r="N369" s="1570"/>
      <c r="O369" s="1708"/>
      <c r="P369" s="1708"/>
    </row>
    <row r="370" spans="1:16" ht="19.5" customHeight="1">
      <c r="A370" s="281"/>
      <c r="B370" s="198"/>
      <c r="C370" s="294" t="s">
        <v>510</v>
      </c>
      <c r="D370" s="1414" t="s">
        <v>747</v>
      </c>
      <c r="E370" s="1414"/>
      <c r="F370" s="1414"/>
      <c r="G370" s="1414"/>
      <c r="H370" s="1904" t="s">
        <v>748</v>
      </c>
      <c r="I370" s="1894"/>
      <c r="J370" s="1893" t="s">
        <v>749</v>
      </c>
      <c r="K370" s="1894"/>
      <c r="L370" s="1901"/>
      <c r="M370" s="1568"/>
      <c r="N370" s="1570"/>
      <c r="O370" s="1708"/>
      <c r="P370" s="1708"/>
    </row>
    <row r="371" spans="1:16" ht="19.5" customHeight="1">
      <c r="A371" s="281"/>
      <c r="B371" s="397"/>
      <c r="C371" s="397"/>
      <c r="D371" s="190"/>
      <c r="E371" s="190"/>
      <c r="F371" s="190"/>
      <c r="G371" s="190"/>
      <c r="H371" s="1559" t="s">
        <v>92</v>
      </c>
      <c r="I371" s="1561"/>
      <c r="J371" s="1559" t="s">
        <v>92</v>
      </c>
      <c r="K371" s="1561"/>
      <c r="L371" s="1901"/>
      <c r="M371" s="1568"/>
      <c r="N371" s="1570"/>
      <c r="O371" s="1708"/>
      <c r="P371" s="1708"/>
    </row>
    <row r="372" spans="1:16" ht="19.5" customHeight="1">
      <c r="A372" s="281"/>
      <c r="B372" s="397"/>
      <c r="C372" s="397" t="s">
        <v>512</v>
      </c>
      <c r="D372" s="1414" t="s">
        <v>763</v>
      </c>
      <c r="E372" s="1414"/>
      <c r="F372" s="1414"/>
      <c r="G372" s="1414"/>
      <c r="H372" s="1414"/>
      <c r="I372" s="1414"/>
      <c r="J372" s="1574" t="s">
        <v>350</v>
      </c>
      <c r="K372" s="1575"/>
      <c r="L372" s="1902"/>
      <c r="M372" s="1571"/>
      <c r="N372" s="1573"/>
      <c r="O372" s="1755"/>
      <c r="P372" s="1755"/>
    </row>
    <row r="373" spans="1:16" ht="60" customHeight="1">
      <c r="A373" s="281"/>
      <c r="B373" s="225" t="s">
        <v>764</v>
      </c>
      <c r="C373" s="1414" t="s">
        <v>765</v>
      </c>
      <c r="D373" s="1414"/>
      <c r="E373" s="1414"/>
      <c r="F373" s="1414"/>
      <c r="G373" s="1414"/>
      <c r="H373" s="399" t="s">
        <v>54</v>
      </c>
      <c r="I373" s="400" t="s">
        <v>766</v>
      </c>
      <c r="J373" s="1560"/>
      <c r="K373" s="1560"/>
      <c r="L373" s="1560"/>
      <c r="M373" s="1560"/>
      <c r="N373" s="1906"/>
      <c r="O373" s="328" t="s">
        <v>1279</v>
      </c>
      <c r="P373" s="328" t="s">
        <v>1279</v>
      </c>
    </row>
    <row r="374" spans="1:16" ht="87.75" customHeight="1">
      <c r="A374" s="281"/>
      <c r="B374" s="225" t="s">
        <v>767</v>
      </c>
      <c r="C374" s="1484" t="s">
        <v>5183</v>
      </c>
      <c r="D374" s="1484"/>
      <c r="E374" s="1484"/>
      <c r="F374" s="1484"/>
      <c r="G374" s="1485"/>
      <c r="H374" s="299" t="s">
        <v>58</v>
      </c>
      <c r="I374" s="319" t="s">
        <v>446</v>
      </c>
      <c r="J374" s="1907"/>
      <c r="K374" s="1907"/>
      <c r="L374" s="1907"/>
      <c r="M374" s="1907"/>
      <c r="N374" s="1908"/>
      <c r="O374" s="1709" t="s">
        <v>1279</v>
      </c>
      <c r="P374" s="1709"/>
    </row>
    <row r="375" spans="1:16" ht="65.25" customHeight="1">
      <c r="A375" s="281"/>
      <c r="B375" s="198" t="s">
        <v>394</v>
      </c>
      <c r="C375" s="1485" t="s">
        <v>769</v>
      </c>
      <c r="D375" s="1432"/>
      <c r="E375" s="1432"/>
      <c r="F375" s="1432"/>
      <c r="G375" s="1432"/>
      <c r="H375" s="1909" t="s">
        <v>92</v>
      </c>
      <c r="I375" s="1909"/>
      <c r="J375" s="1909"/>
      <c r="K375" s="1909"/>
      <c r="L375" s="1909"/>
      <c r="M375" s="1791"/>
      <c r="N375" s="1910"/>
      <c r="O375" s="1755"/>
      <c r="P375" s="1755"/>
    </row>
    <row r="376" spans="1:16" ht="57" customHeight="1">
      <c r="A376" s="281"/>
      <c r="B376" s="190" t="s">
        <v>770</v>
      </c>
      <c r="C376" s="1414" t="s">
        <v>771</v>
      </c>
      <c r="D376" s="1414"/>
      <c r="E376" s="1414"/>
      <c r="F376" s="1414"/>
      <c r="G376" s="1415"/>
      <c r="H376" s="1574" t="s">
        <v>58</v>
      </c>
      <c r="I376" s="1575"/>
      <c r="J376" s="1921" t="s">
        <v>446</v>
      </c>
      <c r="K376" s="1563"/>
      <c r="L376" s="1655"/>
      <c r="M376" s="1655"/>
      <c r="N376" s="1923"/>
      <c r="O376" s="1709" t="s">
        <v>302</v>
      </c>
      <c r="P376" s="1709"/>
    </row>
    <row r="377" spans="1:16" ht="42.75" customHeight="1">
      <c r="A377" s="281"/>
      <c r="B377" s="398" t="s">
        <v>394</v>
      </c>
      <c r="C377" s="1445" t="s">
        <v>772</v>
      </c>
      <c r="D377" s="1445"/>
      <c r="E377" s="1445"/>
      <c r="F377" s="1445"/>
      <c r="G377" s="1817"/>
      <c r="H377" s="1927" t="s">
        <v>316</v>
      </c>
      <c r="I377" s="1881"/>
      <c r="J377" s="1922"/>
      <c r="K377" s="1924"/>
      <c r="L377" s="1925"/>
      <c r="M377" s="1925"/>
      <c r="N377" s="1926"/>
      <c r="O377" s="1710"/>
      <c r="P377" s="1710"/>
    </row>
    <row r="378" spans="1:16" ht="44.25" customHeight="1">
      <c r="B378" s="1911" t="s">
        <v>773</v>
      </c>
      <c r="C378" s="1912"/>
      <c r="D378" s="1912"/>
      <c r="E378" s="1912"/>
      <c r="F378" s="1912"/>
      <c r="G378" s="1913"/>
      <c r="H378" s="1914"/>
      <c r="I378" s="1915"/>
      <c r="J378" s="1915"/>
      <c r="K378" s="1915"/>
      <c r="L378" s="1915"/>
      <c r="M378" s="1915"/>
      <c r="N378" s="1915"/>
      <c r="O378" s="1916"/>
      <c r="P378" s="1917"/>
    </row>
    <row r="379" spans="1:16" ht="24" customHeight="1">
      <c r="B379" s="1416" t="s">
        <v>7</v>
      </c>
      <c r="C379" s="1417"/>
      <c r="D379" s="1417"/>
      <c r="E379" s="1417"/>
      <c r="F379" s="1417"/>
      <c r="G379" s="1417"/>
      <c r="H379" s="1417"/>
      <c r="I379" s="1417"/>
      <c r="J379" s="1882"/>
      <c r="K379" s="1882"/>
      <c r="L379" s="1417"/>
      <c r="M379" s="1417"/>
      <c r="N379" s="1417"/>
      <c r="O379" s="1417"/>
      <c r="P379" s="1418"/>
    </row>
    <row r="380" spans="1:16" ht="37.5" customHeight="1">
      <c r="A380" s="281"/>
      <c r="B380" s="190" t="s">
        <v>774</v>
      </c>
      <c r="C380" s="1414" t="s">
        <v>775</v>
      </c>
      <c r="D380" s="1414"/>
      <c r="E380" s="1414"/>
      <c r="F380" s="1414"/>
      <c r="G380" s="1415"/>
      <c r="H380" s="1574" t="s">
        <v>53</v>
      </c>
      <c r="I380" s="1575"/>
      <c r="J380" s="394" t="s">
        <v>446</v>
      </c>
      <c r="K380" s="1918"/>
      <c r="L380" s="1919"/>
      <c r="M380" s="1919"/>
      <c r="N380" s="1920"/>
      <c r="O380" s="461"/>
      <c r="P380" s="462"/>
    </row>
    <row r="381" spans="1:16" ht="85.7" customHeight="1">
      <c r="A381" s="281"/>
      <c r="B381" s="190" t="s">
        <v>776</v>
      </c>
      <c r="C381" s="1414" t="s">
        <v>5184</v>
      </c>
      <c r="D381" s="1414"/>
      <c r="E381" s="1414"/>
      <c r="F381" s="1414"/>
      <c r="G381" s="1415"/>
      <c r="H381" s="3177" t="s">
        <v>5185</v>
      </c>
      <c r="I381" s="3179"/>
      <c r="J381" s="319" t="s">
        <v>446</v>
      </c>
      <c r="K381" s="1928"/>
      <c r="L381" s="1929"/>
      <c r="M381" s="1929"/>
      <c r="N381" s="1930"/>
      <c r="O381" s="463"/>
      <c r="P381" s="464"/>
    </row>
    <row r="382" spans="1:16" ht="72.75" customHeight="1">
      <c r="A382" s="281"/>
      <c r="B382" s="190" t="s">
        <v>778</v>
      </c>
      <c r="C382" s="1414" t="s">
        <v>779</v>
      </c>
      <c r="D382" s="1414"/>
      <c r="E382" s="1414"/>
      <c r="F382" s="1414"/>
      <c r="G382" s="1415"/>
      <c r="H382" s="1574" t="s">
        <v>53</v>
      </c>
      <c r="I382" s="1575"/>
      <c r="J382" s="1756" t="s">
        <v>446</v>
      </c>
      <c r="K382" s="1928"/>
      <c r="L382" s="1929"/>
      <c r="M382" s="1929"/>
      <c r="N382" s="1930"/>
      <c r="O382" s="463"/>
      <c r="P382" s="464"/>
    </row>
    <row r="383" spans="1:16" ht="63.95" customHeight="1">
      <c r="A383" s="281"/>
      <c r="B383" s="190"/>
      <c r="C383" s="190" t="s">
        <v>561</v>
      </c>
      <c r="D383" s="1414" t="s">
        <v>5186</v>
      </c>
      <c r="E383" s="1414"/>
      <c r="F383" s="1414"/>
      <c r="G383" s="1415"/>
      <c r="H383" s="1574" t="s">
        <v>54</v>
      </c>
      <c r="I383" s="1575"/>
      <c r="J383" s="1758"/>
      <c r="K383" s="1928"/>
      <c r="L383" s="1929"/>
      <c r="M383" s="1929"/>
      <c r="N383" s="1930"/>
      <c r="O383" s="463"/>
      <c r="P383" s="464"/>
    </row>
    <row r="384" spans="1:16" ht="72.75" customHeight="1">
      <c r="A384" s="281"/>
      <c r="B384" s="190" t="s">
        <v>781</v>
      </c>
      <c r="C384" s="1414" t="s">
        <v>5187</v>
      </c>
      <c r="D384" s="1414"/>
      <c r="E384" s="1414"/>
      <c r="F384" s="1414"/>
      <c r="G384" s="1415"/>
      <c r="H384" s="1867" t="s">
        <v>372</v>
      </c>
      <c r="I384" s="1869"/>
      <c r="J384" s="319" t="s">
        <v>446</v>
      </c>
      <c r="K384" s="1928"/>
      <c r="L384" s="1929"/>
      <c r="M384" s="1929"/>
      <c r="N384" s="1930"/>
      <c r="O384" s="463"/>
      <c r="P384" s="464"/>
    </row>
    <row r="385" spans="1:16" ht="64.5" customHeight="1">
      <c r="A385" s="281"/>
      <c r="B385" s="190" t="s">
        <v>783</v>
      </c>
      <c r="C385" s="1414" t="s">
        <v>5188</v>
      </c>
      <c r="D385" s="1414"/>
      <c r="E385" s="1414"/>
      <c r="F385" s="1414"/>
      <c r="G385" s="1415"/>
      <c r="H385" s="1937" t="s">
        <v>1369</v>
      </c>
      <c r="I385" s="1938"/>
      <c r="J385" s="319" t="s">
        <v>446</v>
      </c>
      <c r="K385" s="1928"/>
      <c r="L385" s="1929"/>
      <c r="M385" s="1929"/>
      <c r="N385" s="1930"/>
      <c r="O385" s="463"/>
      <c r="P385" s="464"/>
    </row>
    <row r="386" spans="1:16" ht="63.75" customHeight="1">
      <c r="A386" s="281"/>
      <c r="B386" s="190" t="s">
        <v>785</v>
      </c>
      <c r="C386" s="1414" t="s">
        <v>5189</v>
      </c>
      <c r="D386" s="1414"/>
      <c r="E386" s="1414"/>
      <c r="F386" s="1414"/>
      <c r="G386" s="1415"/>
      <c r="H386" s="1563" t="s">
        <v>1370</v>
      </c>
      <c r="I386" s="1564"/>
      <c r="J386" s="319" t="s">
        <v>446</v>
      </c>
      <c r="K386" s="1928"/>
      <c r="L386" s="1929"/>
      <c r="M386" s="1929"/>
      <c r="N386" s="1930"/>
      <c r="O386" s="463"/>
      <c r="P386" s="464"/>
    </row>
    <row r="387" spans="1:16" ht="46.5" customHeight="1">
      <c r="A387" s="281"/>
      <c r="B387" s="190" t="s">
        <v>787</v>
      </c>
      <c r="C387" s="1414" t="s">
        <v>5190</v>
      </c>
      <c r="D387" s="1414"/>
      <c r="E387" s="1414"/>
      <c r="F387" s="1414"/>
      <c r="G387" s="1414"/>
      <c r="H387" s="1414"/>
      <c r="I387" s="1415"/>
      <c r="J387" s="1756" t="s">
        <v>446</v>
      </c>
      <c r="K387" s="2131"/>
      <c r="L387" s="2132"/>
      <c r="M387" s="2132"/>
      <c r="N387" s="2133"/>
      <c r="O387" s="463"/>
      <c r="P387" s="464"/>
    </row>
    <row r="388" spans="1:16" ht="30.75" customHeight="1">
      <c r="A388" s="281"/>
      <c r="B388" s="225"/>
      <c r="C388" s="225" t="s">
        <v>561</v>
      </c>
      <c r="D388" s="1414" t="s">
        <v>5191</v>
      </c>
      <c r="E388" s="1414"/>
      <c r="F388" s="1414"/>
      <c r="G388" s="1415"/>
      <c r="H388" s="1563" t="s">
        <v>4223</v>
      </c>
      <c r="I388" s="1564"/>
      <c r="J388" s="1757"/>
      <c r="K388" s="2134"/>
      <c r="L388" s="2135"/>
      <c r="M388" s="2135"/>
      <c r="N388" s="2136"/>
      <c r="O388" s="463"/>
      <c r="P388" s="464"/>
    </row>
    <row r="389" spans="1:16" ht="33" customHeight="1">
      <c r="A389" s="281"/>
      <c r="B389" s="225"/>
      <c r="C389" s="225" t="s">
        <v>790</v>
      </c>
      <c r="D389" s="1414" t="s">
        <v>5192</v>
      </c>
      <c r="E389" s="1414"/>
      <c r="F389" s="1414"/>
      <c r="G389" s="1415"/>
      <c r="H389" s="1563" t="s">
        <v>4223</v>
      </c>
      <c r="I389" s="1564"/>
      <c r="J389" s="1757"/>
      <c r="K389" s="2134"/>
      <c r="L389" s="2135"/>
      <c r="M389" s="2135"/>
      <c r="N389" s="2136"/>
      <c r="O389" s="463"/>
      <c r="P389" s="464"/>
    </row>
    <row r="390" spans="1:16" ht="33.75" customHeight="1">
      <c r="A390" s="281"/>
      <c r="B390" s="225"/>
      <c r="C390" s="225" t="s">
        <v>535</v>
      </c>
      <c r="D390" s="1414" t="s">
        <v>5193</v>
      </c>
      <c r="E390" s="1414"/>
      <c r="F390" s="1414"/>
      <c r="G390" s="1415"/>
      <c r="H390" s="1563" t="s">
        <v>4223</v>
      </c>
      <c r="I390" s="1564"/>
      <c r="J390" s="1757"/>
      <c r="K390" s="2134"/>
      <c r="L390" s="2135"/>
      <c r="M390" s="2135"/>
      <c r="N390" s="2136"/>
      <c r="O390" s="463"/>
      <c r="P390" s="464"/>
    </row>
    <row r="391" spans="1:16" ht="31.5" customHeight="1">
      <c r="B391" s="1939" t="s">
        <v>791</v>
      </c>
      <c r="C391" s="1940"/>
      <c r="D391" s="1940"/>
      <c r="E391" s="1940"/>
      <c r="F391" s="1940"/>
      <c r="G391" s="1940"/>
      <c r="H391" s="1940"/>
      <c r="I391" s="1940"/>
      <c r="J391" s="1940"/>
      <c r="K391" s="1940"/>
      <c r="L391" s="1940"/>
      <c r="M391" s="1940"/>
      <c r="N391" s="1940"/>
      <c r="O391" s="1940"/>
      <c r="P391" s="465"/>
    </row>
    <row r="392" spans="1:16" ht="15"/>
    <row r="393" spans="1:16" ht="15"/>
  </sheetData>
  <protectedRanges>
    <protectedRange algorithmName="SHA-512" hashValue="Vy4WNnMLetCeG+ng9ui6x3+uqKOOyXkr9ydS0hpE1nBblJqWNCsRpMCB+kdhYYAjvYZVZFDOlkpNDEp6qTa4+w==" saltValue="f8i8fDNrQTExav3GvUuKAA==" spinCount="100000" sqref="J59:J65" name="Range1"/>
  </protectedRanges>
  <mergeCells count="881">
    <mergeCell ref="F1:N1"/>
    <mergeCell ref="F2:G2"/>
    <mergeCell ref="B4:N4"/>
    <mergeCell ref="J10:K10"/>
    <mergeCell ref="L10:N10"/>
    <mergeCell ref="C11:H11"/>
    <mergeCell ref="J11:K11"/>
    <mergeCell ref="L11:N11"/>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2"/>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49:E49"/>
    <mergeCell ref="G49:H49"/>
    <mergeCell ref="I49:J49"/>
    <mergeCell ref="K49:L49"/>
    <mergeCell ref="B50:P50"/>
    <mergeCell ref="C51:E51"/>
    <mergeCell ref="G51:H51"/>
    <mergeCell ref="I51:J51"/>
    <mergeCell ref="K51:L51"/>
    <mergeCell ref="C54:E54"/>
    <mergeCell ref="G54:H54"/>
    <mergeCell ref="I54:J54"/>
    <mergeCell ref="K54:L54"/>
    <mergeCell ref="L65:N65"/>
    <mergeCell ref="B58:N58"/>
    <mergeCell ref="C59:I59"/>
    <mergeCell ref="C55:E55"/>
    <mergeCell ref="G55:H55"/>
    <mergeCell ref="I55:J55"/>
    <mergeCell ref="K55:L55"/>
    <mergeCell ref="C52:E52"/>
    <mergeCell ref="G52:H52"/>
    <mergeCell ref="I52:J52"/>
    <mergeCell ref="K52:L52"/>
    <mergeCell ref="C53:E53"/>
    <mergeCell ref="G53:H53"/>
    <mergeCell ref="I53:J53"/>
    <mergeCell ref="K53:L53"/>
    <mergeCell ref="C56:E56"/>
    <mergeCell ref="G56:H56"/>
    <mergeCell ref="I56:J56"/>
    <mergeCell ref="K56:L56"/>
    <mergeCell ref="C57:E57"/>
    <mergeCell ref="G57:H57"/>
    <mergeCell ref="I57:J57"/>
    <mergeCell ref="K57:L57"/>
    <mergeCell ref="L62:N62"/>
    <mergeCell ref="L59:N59"/>
    <mergeCell ref="C66:J66"/>
    <mergeCell ref="K66:K71"/>
    <mergeCell ref="L66:N71"/>
    <mergeCell ref="O66:O71"/>
    <mergeCell ref="P66:P71"/>
    <mergeCell ref="C67:I67"/>
    <mergeCell ref="C68:I68"/>
    <mergeCell ref="C69:I69"/>
    <mergeCell ref="C70:I70"/>
    <mergeCell ref="C71:F71"/>
    <mergeCell ref="G71:J71"/>
    <mergeCell ref="O59:O65"/>
    <mergeCell ref="P59:P65"/>
    <mergeCell ref="C60:I60"/>
    <mergeCell ref="L60:N60"/>
    <mergeCell ref="C61:I61"/>
    <mergeCell ref="L61:N61"/>
    <mergeCell ref="C62:I62"/>
    <mergeCell ref="C63:I63"/>
    <mergeCell ref="L63:N63"/>
    <mergeCell ref="C64:I64"/>
    <mergeCell ref="L64:N64"/>
    <mergeCell ref="C65:I65"/>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P84:P89"/>
    <mergeCell ref="B85:E89"/>
    <mergeCell ref="F85:H85"/>
    <mergeCell ref="I85:J85"/>
    <mergeCell ref="K85:N85"/>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137"/>
    <mergeCell ref="B92:F93"/>
    <mergeCell ref="G92:N92"/>
    <mergeCell ref="K93:N93"/>
    <mergeCell ref="C94:J94"/>
    <mergeCell ref="K94:N96"/>
    <mergeCell ref="C95:F95"/>
    <mergeCell ref="C103:J103"/>
    <mergeCell ref="K103:N105"/>
    <mergeCell ref="C104:F104"/>
    <mergeCell ref="C105:F105"/>
    <mergeCell ref="C106:J106"/>
    <mergeCell ref="K106:N108"/>
    <mergeCell ref="C107:F107"/>
    <mergeCell ref="C108:F108"/>
    <mergeCell ref="C96:F96"/>
    <mergeCell ref="C97:J97"/>
    <mergeCell ref="K97:N99"/>
    <mergeCell ref="C98:F98"/>
    <mergeCell ref="C99:F99"/>
    <mergeCell ref="C100:J100"/>
    <mergeCell ref="K100:N102"/>
    <mergeCell ref="C101:F101"/>
    <mergeCell ref="C102:F102"/>
    <mergeCell ref="C115:J115"/>
    <mergeCell ref="K115:N117"/>
    <mergeCell ref="C116:F116"/>
    <mergeCell ref="C117:F117"/>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27:J127"/>
    <mergeCell ref="K127:N129"/>
    <mergeCell ref="C128:F128"/>
    <mergeCell ref="C129:F129"/>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J133"/>
    <mergeCell ref="K133:N136"/>
    <mergeCell ref="C134:D134"/>
    <mergeCell ref="E134:J134"/>
    <mergeCell ref="C135:F135"/>
    <mergeCell ref="C136:F136"/>
    <mergeCell ref="H143:J143"/>
    <mergeCell ref="C144:G144"/>
    <mergeCell ref="H144:J144"/>
    <mergeCell ref="C145:G145"/>
    <mergeCell ref="H145:J145"/>
    <mergeCell ref="O145:O146"/>
    <mergeCell ref="B140:P140"/>
    <mergeCell ref="C141:G141"/>
    <mergeCell ref="H141:J141"/>
    <mergeCell ref="K141:K148"/>
    <mergeCell ref="L141:N148"/>
    <mergeCell ref="O141:O144"/>
    <mergeCell ref="P141:P144"/>
    <mergeCell ref="C142:G142"/>
    <mergeCell ref="H142:J142"/>
    <mergeCell ref="C143:G143"/>
    <mergeCell ref="P145:P146"/>
    <mergeCell ref="C146:G146"/>
    <mergeCell ref="H146:J146"/>
    <mergeCell ref="C147:G147"/>
    <mergeCell ref="H147:J147"/>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D154:F154"/>
    <mergeCell ref="G154:I154"/>
    <mergeCell ref="J154:L154"/>
    <mergeCell ref="C155:F155"/>
    <mergeCell ref="G155:I155"/>
    <mergeCell ref="J155:L155"/>
    <mergeCell ref="M151:N151"/>
    <mergeCell ref="C152:F152"/>
    <mergeCell ref="G152:I152"/>
    <mergeCell ref="J152:L152"/>
    <mergeCell ref="M152:N152"/>
    <mergeCell ref="D153:F153"/>
    <mergeCell ref="G153:I153"/>
    <mergeCell ref="J153:L153"/>
    <mergeCell ref="M153:N153"/>
    <mergeCell ref="M155:N155"/>
    <mergeCell ref="C156:F156"/>
    <mergeCell ref="G156:I156"/>
    <mergeCell ref="J156:L156"/>
    <mergeCell ref="M156:N156"/>
    <mergeCell ref="C157:F157"/>
    <mergeCell ref="G157:I157"/>
    <mergeCell ref="J157:L157"/>
    <mergeCell ref="M157:N157"/>
    <mergeCell ref="C160:F160"/>
    <mergeCell ref="G160:I160"/>
    <mergeCell ref="J160:L160"/>
    <mergeCell ref="M160:N160"/>
    <mergeCell ref="C161:F161"/>
    <mergeCell ref="G161:I161"/>
    <mergeCell ref="J161:L161"/>
    <mergeCell ref="M161:N161"/>
    <mergeCell ref="C158:F158"/>
    <mergeCell ref="G158:I158"/>
    <mergeCell ref="J158:L158"/>
    <mergeCell ref="M158:N158"/>
    <mergeCell ref="C159:F159"/>
    <mergeCell ref="G159:I159"/>
    <mergeCell ref="J159:L159"/>
    <mergeCell ref="M159:N159"/>
    <mergeCell ref="C164:F164"/>
    <mergeCell ref="G164:I164"/>
    <mergeCell ref="J164:L164"/>
    <mergeCell ref="M164:N164"/>
    <mergeCell ref="C165:E165"/>
    <mergeCell ref="H165:I165"/>
    <mergeCell ref="J165:L165"/>
    <mergeCell ref="M165:N165"/>
    <mergeCell ref="C162:F162"/>
    <mergeCell ref="G162:I162"/>
    <mergeCell ref="J162:L162"/>
    <mergeCell ref="M162:N162"/>
    <mergeCell ref="C163:F163"/>
    <mergeCell ref="G163:I163"/>
    <mergeCell ref="J163:L163"/>
    <mergeCell ref="M163:N163"/>
    <mergeCell ref="B166:N166"/>
    <mergeCell ref="C167:E167"/>
    <mergeCell ref="G167:K167"/>
    <mergeCell ref="L167:N167"/>
    <mergeCell ref="O167:O178"/>
    <mergeCell ref="P167:P178"/>
    <mergeCell ref="C168:E168"/>
    <mergeCell ref="G168:K168"/>
    <mergeCell ref="L168:N168"/>
    <mergeCell ref="C169:E169"/>
    <mergeCell ref="C172:E172"/>
    <mergeCell ref="G172:K172"/>
    <mergeCell ref="L172:N172"/>
    <mergeCell ref="C173:E173"/>
    <mergeCell ref="G173:K173"/>
    <mergeCell ref="L173:N173"/>
    <mergeCell ref="G169:K169"/>
    <mergeCell ref="L169:N169"/>
    <mergeCell ref="C170:E170"/>
    <mergeCell ref="G170:K170"/>
    <mergeCell ref="L170:N170"/>
    <mergeCell ref="C171:E171"/>
    <mergeCell ref="G171:K171"/>
    <mergeCell ref="L171:N171"/>
    <mergeCell ref="C176:E176"/>
    <mergeCell ref="G176:K176"/>
    <mergeCell ref="L176:N176"/>
    <mergeCell ref="C177:E177"/>
    <mergeCell ref="G177:K177"/>
    <mergeCell ref="L177:N177"/>
    <mergeCell ref="C174:E174"/>
    <mergeCell ref="G174:K174"/>
    <mergeCell ref="L174:N174"/>
    <mergeCell ref="C175:E175"/>
    <mergeCell ref="G175:K175"/>
    <mergeCell ref="L175:N175"/>
    <mergeCell ref="C178:E178"/>
    <mergeCell ref="G178:K178"/>
    <mergeCell ref="L178:N178"/>
    <mergeCell ref="C179:E179"/>
    <mergeCell ref="G179:N179"/>
    <mergeCell ref="O179:O190"/>
    <mergeCell ref="G184:N184"/>
    <mergeCell ref="C185:E185"/>
    <mergeCell ref="G185:N185"/>
    <mergeCell ref="C186:E186"/>
    <mergeCell ref="G186:N186"/>
    <mergeCell ref="C187:E187"/>
    <mergeCell ref="G187:N187"/>
    <mergeCell ref="C188:E188"/>
    <mergeCell ref="G188:N188"/>
    <mergeCell ref="C189:E189"/>
    <mergeCell ref="G189:N189"/>
    <mergeCell ref="P179:P190"/>
    <mergeCell ref="C180:E180"/>
    <mergeCell ref="G180:N180"/>
    <mergeCell ref="C181:E181"/>
    <mergeCell ref="G181:N181"/>
    <mergeCell ref="C182:E182"/>
    <mergeCell ref="G182:N182"/>
    <mergeCell ref="C183:E183"/>
    <mergeCell ref="G183:N183"/>
    <mergeCell ref="C184:E184"/>
    <mergeCell ref="C190:E190"/>
    <mergeCell ref="G190:N190"/>
    <mergeCell ref="L191:N191"/>
    <mergeCell ref="O191:O202"/>
    <mergeCell ref="C195:E195"/>
    <mergeCell ref="G195:K195"/>
    <mergeCell ref="L195:N195"/>
    <mergeCell ref="C196:E196"/>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32:N232"/>
    <mergeCell ref="C256:F256"/>
    <mergeCell ref="I256:N256"/>
    <mergeCell ref="O249:O255"/>
    <mergeCell ref="P249:P255"/>
    <mergeCell ref="C261:E261"/>
    <mergeCell ref="H261:N261"/>
    <mergeCell ref="C251:E251"/>
    <mergeCell ref="F251:G251"/>
    <mergeCell ref="C252:E252"/>
    <mergeCell ref="F252:G252"/>
    <mergeCell ref="C253:E253"/>
    <mergeCell ref="F253:G253"/>
    <mergeCell ref="C249:N249"/>
    <mergeCell ref="C250:E250"/>
    <mergeCell ref="F250:G250"/>
    <mergeCell ref="H250:H255"/>
    <mergeCell ref="I250:N255"/>
    <mergeCell ref="C254:E254"/>
    <mergeCell ref="F254:G254"/>
    <mergeCell ref="C255:E255"/>
    <mergeCell ref="F255:G255"/>
    <mergeCell ref="C263:E263"/>
    <mergeCell ref="H263:N263"/>
    <mergeCell ref="C257:E257"/>
    <mergeCell ref="G257:G258"/>
    <mergeCell ref="H257:N258"/>
    <mergeCell ref="O263:O267"/>
    <mergeCell ref="P263:P267"/>
    <mergeCell ref="C264:E264"/>
    <mergeCell ref="H264:N264"/>
    <mergeCell ref="C265:E265"/>
    <mergeCell ref="H265:N265"/>
    <mergeCell ref="C266:E266"/>
    <mergeCell ref="H266:N266"/>
    <mergeCell ref="C267:E267"/>
    <mergeCell ref="H267:N267"/>
    <mergeCell ref="O257:O262"/>
    <mergeCell ref="P257:P262"/>
    <mergeCell ref="C258:E258"/>
    <mergeCell ref="C259:F259"/>
    <mergeCell ref="H259:N259"/>
    <mergeCell ref="C260:E260"/>
    <mergeCell ref="H260:N260"/>
    <mergeCell ref="C262:E262"/>
    <mergeCell ref="H262:N262"/>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K329"/>
    <mergeCell ref="D330:I330"/>
    <mergeCell ref="J330:K330"/>
    <mergeCell ref="C331:K331"/>
    <mergeCell ref="D332:I332"/>
    <mergeCell ref="J332:K332"/>
    <mergeCell ref="D333:I333"/>
    <mergeCell ref="J333:K333"/>
    <mergeCell ref="D345:I345"/>
    <mergeCell ref="J345:K345"/>
    <mergeCell ref="D346:G346"/>
    <mergeCell ref="H346:I346"/>
    <mergeCell ref="J346:K346"/>
    <mergeCell ref="H347:K347"/>
    <mergeCell ref="H341:K341"/>
    <mergeCell ref="D342:I342"/>
    <mergeCell ref="J342:K342"/>
    <mergeCell ref="C343:K343"/>
    <mergeCell ref="D344:I344"/>
    <mergeCell ref="H328:I328"/>
    <mergeCell ref="C337:K337"/>
    <mergeCell ref="D338:I338"/>
    <mergeCell ref="J338:K338"/>
    <mergeCell ref="D339:I339"/>
    <mergeCell ref="J339:K339"/>
    <mergeCell ref="D340:G340"/>
    <mergeCell ref="H340:I340"/>
    <mergeCell ref="J340:K340"/>
    <mergeCell ref="D334:G334"/>
    <mergeCell ref="H334:I334"/>
    <mergeCell ref="J334:K334"/>
    <mergeCell ref="H335:K335"/>
    <mergeCell ref="D336:I336"/>
    <mergeCell ref="J336:K336"/>
    <mergeCell ref="J344:K344"/>
    <mergeCell ref="D352:G352"/>
    <mergeCell ref="H352:I352"/>
    <mergeCell ref="J352:K352"/>
    <mergeCell ref="H353:K353"/>
    <mergeCell ref="D354:I354"/>
    <mergeCell ref="J354:K354"/>
    <mergeCell ref="D348:I348"/>
    <mergeCell ref="J348:K348"/>
    <mergeCell ref="C349:K349"/>
    <mergeCell ref="D350:I350"/>
    <mergeCell ref="J350:K350"/>
    <mergeCell ref="D351:I351"/>
    <mergeCell ref="J351:K351"/>
    <mergeCell ref="H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K365"/>
    <mergeCell ref="C373:G373"/>
    <mergeCell ref="J373:N373"/>
    <mergeCell ref="C374:G374"/>
    <mergeCell ref="J374:N374"/>
    <mergeCell ref="O374:O37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B378:G378"/>
    <mergeCell ref="H378:N378"/>
    <mergeCell ref="O378:P378"/>
    <mergeCell ref="B379:P379"/>
    <mergeCell ref="C380:G380"/>
    <mergeCell ref="H380:I380"/>
    <mergeCell ref="K380:N380"/>
    <mergeCell ref="C376:G376"/>
    <mergeCell ref="H376:I376"/>
    <mergeCell ref="J376:J377"/>
    <mergeCell ref="K376:N377"/>
    <mergeCell ref="O376:O377"/>
    <mergeCell ref="P376:P377"/>
    <mergeCell ref="C377:G377"/>
    <mergeCell ref="H377:I377"/>
    <mergeCell ref="C384:G384"/>
    <mergeCell ref="H384:I384"/>
    <mergeCell ref="K384:N384"/>
    <mergeCell ref="C385:G385"/>
    <mergeCell ref="H385:I385"/>
    <mergeCell ref="K385:N385"/>
    <mergeCell ref="C381:G381"/>
    <mergeCell ref="H381:I381"/>
    <mergeCell ref="K381:N381"/>
    <mergeCell ref="C382:G382"/>
    <mergeCell ref="H382:I382"/>
    <mergeCell ref="J382:J383"/>
    <mergeCell ref="K382:N382"/>
    <mergeCell ref="D383:G383"/>
    <mergeCell ref="H383:I383"/>
    <mergeCell ref="K383:N383"/>
    <mergeCell ref="D390:G390"/>
    <mergeCell ref="H390:I390"/>
    <mergeCell ref="B391:O391"/>
    <mergeCell ref="C386:G386"/>
    <mergeCell ref="H386:I386"/>
    <mergeCell ref="K386:N386"/>
    <mergeCell ref="C387:I387"/>
    <mergeCell ref="J387:J390"/>
    <mergeCell ref="K387:N390"/>
    <mergeCell ref="D388:G388"/>
    <mergeCell ref="H388:I388"/>
    <mergeCell ref="D389:G389"/>
    <mergeCell ref="H389:I389"/>
  </mergeCells>
  <conditionalFormatting sqref="F73:F75">
    <cfRule type="containsBlanks" dxfId="2713" priority="200">
      <formula>LEN(TRIM(F73))=0</formula>
    </cfRule>
  </conditionalFormatting>
  <conditionalFormatting sqref="F77:F80">
    <cfRule type="containsBlanks" dxfId="2712" priority="178">
      <formula>LEN(TRIM(F77))=0</formula>
    </cfRule>
  </conditionalFormatting>
  <conditionalFormatting sqref="F180:F190">
    <cfRule type="containsBlanks" dxfId="2711" priority="202">
      <formula>LEN(TRIM(F180))=0</formula>
    </cfRule>
  </conditionalFormatting>
  <conditionalFormatting sqref="F260">
    <cfRule type="expression" dxfId="2710" priority="77">
      <formula>AND(F258="No",#REF!="No")</formula>
    </cfRule>
  </conditionalFormatting>
  <conditionalFormatting sqref="F260:F267 F257:F258">
    <cfRule type="containsBlanks" dxfId="2709" priority="206">
      <formula>LEN(TRIM(F257))=0</formula>
    </cfRule>
  </conditionalFormatting>
  <conditionalFormatting sqref="F261">
    <cfRule type="expression" dxfId="2708" priority="52">
      <formula>AND(F258="No",#REF!="No")</formula>
    </cfRule>
  </conditionalFormatting>
  <conditionalFormatting sqref="F262:F267">
    <cfRule type="expression" dxfId="2707" priority="51">
      <formula>AND(F258="No",#REF!="No")</formula>
    </cfRule>
  </conditionalFormatting>
  <conditionalFormatting sqref="F273:F277">
    <cfRule type="containsBlanks" dxfId="2706" priority="192">
      <formula>LEN(TRIM(F273))=0</formula>
    </cfRule>
  </conditionalFormatting>
  <conditionalFormatting sqref="F81:G81">
    <cfRule type="expression" dxfId="2705" priority="80">
      <formula>OR($F$80="No",$F$80="Don't know",$F$80="Not applicable")</formula>
    </cfRule>
  </conditionalFormatting>
  <conditionalFormatting sqref="F250:G250 F251 F252:G252 F253 F254:G254">
    <cfRule type="containsBlanks" dxfId="2704" priority="189">
      <formula>LEN(TRIM(F250))=0</formula>
    </cfRule>
  </conditionalFormatting>
  <conditionalFormatting sqref="F45:H45 K45:M45 K47:M47">
    <cfRule type="expression" dxfId="2703" priority="133">
      <formula>OR($I$42="No",$I$42="Don't know")</formula>
    </cfRule>
  </conditionalFormatting>
  <conditionalFormatting sqref="F47:H47">
    <cfRule type="expression" dxfId="2702" priority="134">
      <formula>OR($I$42="No",$I$42="Don't know")</formula>
    </cfRule>
  </conditionalFormatting>
  <conditionalFormatting sqref="F86:J86">
    <cfRule type="containsBlanks" dxfId="2701" priority="144">
      <formula>LEN(TRIM(F86))=0</formula>
    </cfRule>
  </conditionalFormatting>
  <conditionalFormatting sqref="F226:J226">
    <cfRule type="expression" dxfId="2700" priority="47">
      <formula>OR($H$197="No",$H$197="Don't know",$H$197="Not applicable (no fees)")</formula>
    </cfRule>
  </conditionalFormatting>
  <conditionalFormatting sqref="F228:J228">
    <cfRule type="expression" dxfId="2699" priority="46">
      <formula>OR($H$197="No",$H$197="Don't know",$H$197="Not applicable (no fees)")</formula>
    </cfRule>
  </conditionalFormatting>
  <conditionalFormatting sqref="F8:N8">
    <cfRule type="expression" dxfId="2698" priority="130">
      <formula>OR($I$6="No",$I$6="Don't know")</formula>
    </cfRule>
    <cfRule type="containsBlanks" dxfId="2697" priority="225">
      <formula>LEN(TRIM(F8))=0</formula>
    </cfRule>
    <cfRule type="expression" dxfId="2696" priority="229">
      <formula>$N$13="No"</formula>
    </cfRule>
    <cfRule type="expression" dxfId="2695" priority="230">
      <formula>$N$13="Not applicable"</formula>
    </cfRule>
    <cfRule type="expression" dxfId="2694" priority="231">
      <formula>$N$13="Don't know"</formula>
    </cfRule>
  </conditionalFormatting>
  <conditionalFormatting sqref="F86:N89">
    <cfRule type="expression" dxfId="2693" priority="127">
      <formula>OR($H$84="No",$H$84="Don't know")</formula>
    </cfRule>
  </conditionalFormatting>
  <conditionalFormatting sqref="G38:G39">
    <cfRule type="expression" dxfId="2692" priority="143">
      <formula>$J$35="No"</formula>
    </cfRule>
  </conditionalFormatting>
  <conditionalFormatting sqref="G139">
    <cfRule type="containsBlanks" dxfId="2691" priority="221">
      <formula>LEN(TRIM(G139))=0</formula>
    </cfRule>
  </conditionalFormatting>
  <conditionalFormatting sqref="G154:G164">
    <cfRule type="containsBlanks" dxfId="2690" priority="122">
      <formula>LEN(TRIM(G154))=0</formula>
    </cfRule>
  </conditionalFormatting>
  <conditionalFormatting sqref="G256">
    <cfRule type="containsBlanks" dxfId="2689" priority="188">
      <formula>LEN(TRIM(G256))=0</formula>
    </cfRule>
  </conditionalFormatting>
  <conditionalFormatting sqref="G271 F273:G277">
    <cfRule type="expression" dxfId="2688" priority="89">
      <formula>OR($G$269="No",$G$269="Don't know")</formula>
    </cfRule>
  </conditionalFormatting>
  <conditionalFormatting sqref="G271 G269">
    <cfRule type="containsBlanks" dxfId="2687" priority="191">
      <formula>LEN(TRIM(G269))=0</formula>
    </cfRule>
  </conditionalFormatting>
  <conditionalFormatting sqref="G151:I151">
    <cfRule type="expression" dxfId="2686" priority="126">
      <formula>OR($I$94="No",$I$94="Don't know")</formula>
    </cfRule>
  </conditionalFormatting>
  <conditionalFormatting sqref="G152:I152">
    <cfRule type="expression" dxfId="2685" priority="124">
      <formula>OR($I$97="No",$I$97="Don't know")</formula>
    </cfRule>
  </conditionalFormatting>
  <conditionalFormatting sqref="G153:I154">
    <cfRule type="expression" dxfId="2684" priority="121">
      <formula>OR($I$100="No",$I$100="Don't know")</formula>
    </cfRule>
  </conditionalFormatting>
  <conditionalFormatting sqref="G155:I155">
    <cfRule type="expression" dxfId="2683" priority="118">
      <formula>OR($I$103="No",$I$103="Don't know")</formula>
    </cfRule>
  </conditionalFormatting>
  <conditionalFormatting sqref="G156:I156">
    <cfRule type="expression" dxfId="2682" priority="116">
      <formula>OR($I$106="No",$I$106="Don't know")</formula>
    </cfRule>
  </conditionalFormatting>
  <conditionalFormatting sqref="G157:I157">
    <cfRule type="expression" dxfId="2681" priority="114">
      <formula>OR($I$109="No",$I$109="Don't know")</formula>
    </cfRule>
  </conditionalFormatting>
  <conditionalFormatting sqref="G158:I158">
    <cfRule type="expression" dxfId="2680" priority="112">
      <formula>OR($I$112="No",$I$112="Don't know")</formula>
    </cfRule>
  </conditionalFormatting>
  <conditionalFormatting sqref="G159:I159">
    <cfRule type="expression" dxfId="2679" priority="110">
      <formula>OR($I$115="No",$I$115="Don't know")</formula>
    </cfRule>
  </conditionalFormatting>
  <conditionalFormatting sqref="G160:I160">
    <cfRule type="expression" dxfId="2678" priority="108">
      <formula>OR($I$118="No",$I$118="Don't know")</formula>
    </cfRule>
  </conditionalFormatting>
  <conditionalFormatting sqref="G161:I161">
    <cfRule type="expression" dxfId="2677" priority="106">
      <formula>OR($I$121="No",$I$121="Don't know")</formula>
    </cfRule>
  </conditionalFormatting>
  <conditionalFormatting sqref="G162:I162">
    <cfRule type="expression" dxfId="2676" priority="104">
      <formula>OR($I$124="No",$I$124="Don't know")</formula>
    </cfRule>
  </conditionalFormatting>
  <conditionalFormatting sqref="G163:I163">
    <cfRule type="expression" dxfId="2675" priority="101">
      <formula>OR($I$127="No",$I$127="Don't know")</formula>
    </cfRule>
  </conditionalFormatting>
  <conditionalFormatting sqref="G164:I164">
    <cfRule type="expression" dxfId="2674" priority="100">
      <formula>OR($I$130="No",$I$130="Don't know")</formula>
    </cfRule>
  </conditionalFormatting>
  <conditionalFormatting sqref="G38:J39">
    <cfRule type="expression" dxfId="2673" priority="128">
      <formula>OR($J$35="No",$J$35="Don't know")</formula>
    </cfRule>
    <cfRule type="containsBlanks" dxfId="2672" priority="223">
      <formula>LEN(TRIM(G38))=0</formula>
    </cfRule>
  </conditionalFormatting>
  <conditionalFormatting sqref="G71:J71 F73:G75 F77:G81">
    <cfRule type="expression" dxfId="2671" priority="81">
      <formula>($J$59=0)</formula>
    </cfRule>
  </conditionalFormatting>
  <conditionalFormatting sqref="G71:J71">
    <cfRule type="expression" dxfId="2670" priority="83">
      <formula>OR($J$70="No",$J$70="Don't know",$J$70="Not applicable")</formula>
    </cfRule>
    <cfRule type="containsBlanks" dxfId="2669" priority="190">
      <formula>LEN(TRIM(G71))=0</formula>
    </cfRule>
  </conditionalFormatting>
  <conditionalFormatting sqref="G95:J96">
    <cfRule type="containsBlanks" dxfId="2668" priority="79">
      <formula>LEN(TRIM(G95))=0</formula>
    </cfRule>
  </conditionalFormatting>
  <conditionalFormatting sqref="G98:J99">
    <cfRule type="containsBlanks" dxfId="2667" priority="76">
      <formula>LEN(TRIM(G98))=0</formula>
    </cfRule>
  </conditionalFormatting>
  <conditionalFormatting sqref="G101:J102">
    <cfRule type="containsBlanks" dxfId="2666" priority="75">
      <formula>LEN(TRIM(G101))=0</formula>
    </cfRule>
  </conditionalFormatting>
  <conditionalFormatting sqref="G104:J105">
    <cfRule type="containsBlanks" dxfId="2665" priority="74">
      <formula>LEN(TRIM(G104))=0</formula>
    </cfRule>
  </conditionalFormatting>
  <conditionalFormatting sqref="G107:J108">
    <cfRule type="containsBlanks" dxfId="2664" priority="73">
      <formula>LEN(TRIM(G107))=0</formula>
    </cfRule>
  </conditionalFormatting>
  <conditionalFormatting sqref="G110:J111">
    <cfRule type="containsBlanks" dxfId="2663" priority="72">
      <formula>LEN(TRIM(G110))=0</formula>
    </cfRule>
  </conditionalFormatting>
  <conditionalFormatting sqref="G113:J114">
    <cfRule type="containsBlanks" dxfId="2662" priority="71">
      <formula>LEN(TRIM(G113))=0</formula>
    </cfRule>
  </conditionalFormatting>
  <conditionalFormatting sqref="G116:J117">
    <cfRule type="containsBlanks" dxfId="2661" priority="70">
      <formula>LEN(TRIM(G116))=0</formula>
    </cfRule>
  </conditionalFormatting>
  <conditionalFormatting sqref="G119:J120">
    <cfRule type="containsBlanks" dxfId="2660" priority="69">
      <formula>LEN(TRIM(G119))=0</formula>
    </cfRule>
  </conditionalFormatting>
  <conditionalFormatting sqref="G122:J123">
    <cfRule type="containsBlanks" dxfId="2659" priority="68">
      <formula>LEN(TRIM(G122))=0</formula>
    </cfRule>
  </conditionalFormatting>
  <conditionalFormatting sqref="G125:J126">
    <cfRule type="containsBlanks" dxfId="2658" priority="67">
      <formula>LEN(TRIM(G125))=0</formula>
    </cfRule>
  </conditionalFormatting>
  <conditionalFormatting sqref="G128:J129">
    <cfRule type="containsBlanks" dxfId="2657" priority="66">
      <formula>LEN(TRIM(G128))=0</formula>
    </cfRule>
  </conditionalFormatting>
  <conditionalFormatting sqref="G131:J132">
    <cfRule type="containsBlanks" dxfId="2656" priority="65">
      <formula>LEN(TRIM(G131))=0</formula>
    </cfRule>
  </conditionalFormatting>
  <conditionalFormatting sqref="G168:K178">
    <cfRule type="expression" dxfId="2655" priority="95">
      <formula>OR($F168="No",$F168="Don't know")</formula>
    </cfRule>
  </conditionalFormatting>
  <conditionalFormatting sqref="G180:N190">
    <cfRule type="expression" dxfId="2654" priority="94">
      <formula>OR($F180="No",$F180="Don't know")</formula>
    </cfRule>
  </conditionalFormatting>
  <conditionalFormatting sqref="G192:N202">
    <cfRule type="expression" dxfId="2653" priority="93">
      <formula>OR($F192="No",$F192="Don't know")</formula>
    </cfRule>
  </conditionalFormatting>
  <conditionalFormatting sqref="G204:N214">
    <cfRule type="expression" dxfId="2652" priority="92">
      <formula>OR($F204="No",$F204="Don't know")</formula>
    </cfRule>
  </conditionalFormatting>
  <conditionalFormatting sqref="H141:H144">
    <cfRule type="expression" dxfId="2651" priority="155">
      <formula>#REF!="Don't know"</formula>
    </cfRule>
    <cfRule type="expression" dxfId="2650" priority="156">
      <formula>#REF!="No"</formula>
    </cfRule>
  </conditionalFormatting>
  <conditionalFormatting sqref="H141:H145">
    <cfRule type="containsBlanks" dxfId="2649" priority="157">
      <formula>LEN(TRIM(H141))=0</formula>
    </cfRule>
  </conditionalFormatting>
  <conditionalFormatting sqref="H145">
    <cfRule type="expression" dxfId="2648" priority="214">
      <formula>#REF!="Don't know"</formula>
    </cfRule>
    <cfRule type="expression" dxfId="2647" priority="215">
      <formula>#REF!="No"</formula>
    </cfRule>
  </conditionalFormatting>
  <conditionalFormatting sqref="H147 K141">
    <cfRule type="expression" dxfId="2646" priority="217">
      <formula>#REF!="Don't know"</formula>
    </cfRule>
    <cfRule type="expression" dxfId="2645" priority="218">
      <formula>#REF!="No"</formula>
    </cfRule>
  </conditionalFormatting>
  <conditionalFormatting sqref="H147">
    <cfRule type="containsBlanks" dxfId="2644" priority="216">
      <formula>LEN(TRIM(H147))=0</formula>
    </cfRule>
  </conditionalFormatting>
  <conditionalFormatting sqref="H215">
    <cfRule type="containsBlanks" dxfId="2643" priority="194">
      <formula>LEN(TRIM(H215))=0</formula>
    </cfRule>
    <cfRule type="expression" dxfId="2642" priority="195">
      <formula>#REF!="Don't know"</formula>
    </cfRule>
    <cfRule type="expression" dxfId="2641" priority="196">
      <formula>#REF!="No"</formula>
    </cfRule>
  </conditionalFormatting>
  <conditionalFormatting sqref="H217:H220">
    <cfRule type="containsBlanks" dxfId="2640" priority="197">
      <formula>LEN(TRIM(H217))=0</formula>
    </cfRule>
    <cfRule type="expression" dxfId="2639" priority="198">
      <formula>$H$148="Don't know"</formula>
    </cfRule>
    <cfRule type="expression" dxfId="2638" priority="199">
      <formula>$H$148="no"</formula>
    </cfRule>
  </conditionalFormatting>
  <conditionalFormatting sqref="H223:H225">
    <cfRule type="containsBlanks" dxfId="2637" priority="177">
      <formula>LEN(TRIM(H223))=0</formula>
    </cfRule>
  </conditionalFormatting>
  <conditionalFormatting sqref="H227">
    <cfRule type="containsBlanks" dxfId="2636" priority="48">
      <formula>LEN(TRIM(H227))=0</formula>
    </cfRule>
  </conditionalFormatting>
  <conditionalFormatting sqref="H230">
    <cfRule type="containsBlanks" dxfId="2635" priority="45">
      <formula>LEN(TRIM(H230))=0</formula>
    </cfRule>
  </conditionalFormatting>
  <conditionalFormatting sqref="H304:H306 H308:H314">
    <cfRule type="containsBlanks" dxfId="2634" priority="37">
      <formula>LEN(TRIM(H304))=0</formula>
    </cfRule>
  </conditionalFormatting>
  <conditionalFormatting sqref="H317:H318">
    <cfRule type="containsBlanks" dxfId="2633" priority="31">
      <formula>LEN(TRIM(H317))=0</formula>
    </cfRule>
  </conditionalFormatting>
  <conditionalFormatting sqref="H320">
    <cfRule type="containsBlanks" dxfId="2632" priority="30">
      <formula>LEN(TRIM(H320))=0</formula>
    </cfRule>
  </conditionalFormatting>
  <conditionalFormatting sqref="H373:H374">
    <cfRule type="containsBlanks" dxfId="2631" priority="12">
      <formula>LEN(TRIM(H373))=0</formula>
    </cfRule>
  </conditionalFormatting>
  <conditionalFormatting sqref="H380:H386">
    <cfRule type="containsBlanks" dxfId="2630" priority="8">
      <formula>LEN(TRIM(H380))=0</formula>
    </cfRule>
    <cfRule type="containsBlanks" priority="9">
      <formula>LEN(TRIM(H380))=0</formula>
    </cfRule>
  </conditionalFormatting>
  <conditionalFormatting sqref="H388:H390">
    <cfRule type="containsBlanks" dxfId="2629" priority="84">
      <formula>LEN(TRIM(H388))=0</formula>
    </cfRule>
    <cfRule type="containsBlanks" priority="85">
      <formula>LEN(TRIM(H388))=0</formula>
    </cfRule>
  </conditionalFormatting>
  <conditionalFormatting sqref="H290:I295">
    <cfRule type="containsBlanks" dxfId="2628" priority="41">
      <formula>LEN(TRIM(H290))=0</formula>
    </cfRule>
  </conditionalFormatting>
  <conditionalFormatting sqref="H297:I299">
    <cfRule type="containsBlanks" dxfId="2627" priority="39">
      <formula>LEN(TRIM(H297))=0</formula>
    </cfRule>
  </conditionalFormatting>
  <conditionalFormatting sqref="H376:I376 H377">
    <cfRule type="containsBlanks" dxfId="2626" priority="10">
      <formula>LEN(TRIM(H376))=0</formula>
    </cfRule>
    <cfRule type="containsBlanks" priority="11">
      <formula>LEN(TRIM(H376))=0</formula>
    </cfRule>
  </conditionalFormatting>
  <conditionalFormatting sqref="H141:J144">
    <cfRule type="expression" dxfId="2625" priority="131">
      <formula>OR($G$139="No",$G$139="Don't know")</formula>
    </cfRule>
  </conditionalFormatting>
  <conditionalFormatting sqref="H146:J146">
    <cfRule type="expression" dxfId="2624" priority="98">
      <formula>OR($H$145="No",$H$145="Don't know")</formula>
    </cfRule>
  </conditionalFormatting>
  <conditionalFormatting sqref="H148:J148">
    <cfRule type="expression" dxfId="2623" priority="97">
      <formula>OR($H$147="No",$H$147="Don't know")</formula>
    </cfRule>
  </conditionalFormatting>
  <conditionalFormatting sqref="H217:J221">
    <cfRule type="expression" dxfId="2622" priority="91">
      <formula>OR($H$215="No",$H$215="Don't know")</formula>
    </cfRule>
  </conditionalFormatting>
  <conditionalFormatting sqref="H225:J225">
    <cfRule type="expression" dxfId="2621" priority="90">
      <formula>AND($H$223="No",$H$224="No")</formula>
    </cfRule>
  </conditionalFormatting>
  <conditionalFormatting sqref="H230:J231">
    <cfRule type="expression" dxfId="2620" priority="44">
      <formula>AND($H$195="No",$H$196="No")</formula>
    </cfRule>
  </conditionalFormatting>
  <conditionalFormatting sqref="H231:J231">
    <cfRule type="expression" dxfId="2619" priority="43">
      <formula>OR($H$201="No","Don't know")</formula>
    </cfRule>
  </conditionalFormatting>
  <conditionalFormatting sqref="H306:J306">
    <cfRule type="expression" dxfId="2618" priority="34">
      <formula>OR($H$277="No",$H$277="Don't know")</formula>
    </cfRule>
  </conditionalFormatting>
  <conditionalFormatting sqref="H307:J307">
    <cfRule type="expression" dxfId="2617" priority="35">
      <formula>OR($H$278="No",$H$278="Don't know",$H$277="No",$H$277="Don't know")</formula>
    </cfRule>
  </conditionalFormatting>
  <conditionalFormatting sqref="H315:J315">
    <cfRule type="containsBlanks" dxfId="2616" priority="36">
      <formula>LEN(TRIM(H315))=0</formula>
    </cfRule>
  </conditionalFormatting>
  <conditionalFormatting sqref="H319:J319">
    <cfRule type="expression" dxfId="2615" priority="27">
      <formula>OR($H$290="No",$H$290="Don't know")</formula>
    </cfRule>
    <cfRule type="containsBlanks" dxfId="2614" priority="29">
      <formula>LEN(TRIM(H319))=0</formula>
    </cfRule>
  </conditionalFormatting>
  <conditionalFormatting sqref="H321:J321">
    <cfRule type="expression" dxfId="2613" priority="26">
      <formula>OR($H$292="No",$H$292="Don't know",$H$292="Not applicable")</formula>
    </cfRule>
  </conditionalFormatting>
  <conditionalFormatting sqref="H322:J322">
    <cfRule type="expression" dxfId="2612" priority="25">
      <formula>$H$292="Yes"</formula>
    </cfRule>
    <cfRule type="containsBlanks" dxfId="2611" priority="28">
      <formula>LEN(TRIM(H322))=0</formula>
    </cfRule>
  </conditionalFormatting>
  <conditionalFormatting sqref="H375:N375">
    <cfRule type="expression" dxfId="2610" priority="88">
      <formula>OR($H$374="No",$H$374="Don't know")</formula>
    </cfRule>
  </conditionalFormatting>
  <conditionalFormatting sqref="I6">
    <cfRule type="expression" dxfId="2609" priority="173">
      <formula>$N$13="No"</formula>
    </cfRule>
    <cfRule type="expression" dxfId="2608" priority="174">
      <formula>$N$13="Not applicable"</formula>
    </cfRule>
    <cfRule type="expression" dxfId="2607" priority="175">
      <formula>$N$13="Don't know"</formula>
    </cfRule>
    <cfRule type="containsBlanks" dxfId="2606" priority="176">
      <formula>LEN(TRIM(I6))=0</formula>
    </cfRule>
  </conditionalFormatting>
  <conditionalFormatting sqref="I10:I12">
    <cfRule type="expression" dxfId="2605" priority="142">
      <formula>$I$6="No"</formula>
    </cfRule>
  </conditionalFormatting>
  <conditionalFormatting sqref="I10:I18">
    <cfRule type="containsBlanks" dxfId="2604" priority="169">
      <formula>LEN(TRIM(I10))=0</formula>
    </cfRule>
    <cfRule type="expression" dxfId="2603" priority="170">
      <formula>$N$13="No"</formula>
    </cfRule>
    <cfRule type="expression" dxfId="2602" priority="171">
      <formula>$N$13="Not applicable"</formula>
    </cfRule>
    <cfRule type="expression" dxfId="2601" priority="172">
      <formula>$N$13="Don't know"</formula>
    </cfRule>
  </conditionalFormatting>
  <conditionalFormatting sqref="I10:I23">
    <cfRule type="expression" dxfId="2600" priority="135">
      <formula>OR($I$6="No",$I$6="Don't know")</formula>
    </cfRule>
  </conditionalFormatting>
  <conditionalFormatting sqref="I19:I23">
    <cfRule type="expression" dxfId="2599" priority="136">
      <formula>$I$6="No"</formula>
    </cfRule>
    <cfRule type="containsBlanks" dxfId="2598" priority="137">
      <formula>LEN(TRIM(I19))=0</formula>
    </cfRule>
    <cfRule type="expression" dxfId="2597" priority="138">
      <formula>$N$13="No"</formula>
    </cfRule>
    <cfRule type="expression" dxfId="2596" priority="139">
      <formula>$N$13="Not applicable"</formula>
    </cfRule>
    <cfRule type="expression" dxfId="2595" priority="140">
      <formula>$N$13="Don't know"</formula>
    </cfRule>
  </conditionalFormatting>
  <conditionalFormatting sqref="I42">
    <cfRule type="containsBlanks" dxfId="2594" priority="207">
      <formula>LEN(TRIM(I42))=0</formula>
    </cfRule>
  </conditionalFormatting>
  <conditionalFormatting sqref="I45:J45">
    <cfRule type="containsBlanks" dxfId="2593" priority="3">
      <formula>LEN(TRIM(I45))=0</formula>
    </cfRule>
  </conditionalFormatting>
  <conditionalFormatting sqref="I47:J47">
    <cfRule type="containsBlanks" dxfId="2592" priority="2">
      <formula>LEN(TRIM(I47))=0</formula>
    </cfRule>
  </conditionalFormatting>
  <conditionalFormatting sqref="I52:J56">
    <cfRule type="containsBlanks" dxfId="2591" priority="1">
      <formula>LEN(TRIM(I52))=0</formula>
    </cfRule>
  </conditionalFormatting>
  <conditionalFormatting sqref="J25:J28">
    <cfRule type="containsBlanks" dxfId="2590" priority="87">
      <formula>LEN(TRIM(J25))=0</formula>
    </cfRule>
  </conditionalFormatting>
  <conditionalFormatting sqref="J33">
    <cfRule type="containsBlanks" dxfId="2589" priority="220">
      <formula>LEN(TRIM(J33))=0</formula>
    </cfRule>
  </conditionalFormatting>
  <conditionalFormatting sqref="J35">
    <cfRule type="containsBlanks" dxfId="2588" priority="219">
      <formula>LEN(TRIM(J35))=0</formula>
    </cfRule>
  </conditionalFormatting>
  <conditionalFormatting sqref="J67:J70">
    <cfRule type="expression" dxfId="2587" priority="82">
      <formula>($J$59=0)</formula>
    </cfRule>
    <cfRule type="containsBlanks" dxfId="2586" priority="187">
      <formula>LEN(TRIM(J67))=0</formula>
    </cfRule>
  </conditionalFormatting>
  <conditionalFormatting sqref="J154:J164">
    <cfRule type="containsBlanks" dxfId="2585" priority="120">
      <formula>LEN(TRIM(J154))=0</formula>
    </cfRule>
  </conditionalFormatting>
  <conditionalFormatting sqref="J326:J327">
    <cfRule type="containsBlanks" dxfId="2584" priority="23">
      <formula>LEN(TRIM(J326))=0</formula>
    </cfRule>
  </conditionalFormatting>
  <conditionalFormatting sqref="J330">
    <cfRule type="containsBlanks" dxfId="2583" priority="22">
      <formula>LEN(TRIM(J330))=0</formula>
    </cfRule>
  </conditionalFormatting>
  <conditionalFormatting sqref="J332:J333">
    <cfRule type="containsBlanks" dxfId="2582" priority="21">
      <formula>LEN(TRIM(J332))=0</formula>
    </cfRule>
  </conditionalFormatting>
  <conditionalFormatting sqref="J336">
    <cfRule type="containsBlanks" dxfId="2581" priority="186">
      <formula>LEN(TRIM(J336))=0</formula>
    </cfRule>
  </conditionalFormatting>
  <conditionalFormatting sqref="J338:J339">
    <cfRule type="containsBlanks" dxfId="2580" priority="20">
      <formula>LEN(TRIM(J338))=0</formula>
    </cfRule>
  </conditionalFormatting>
  <conditionalFormatting sqref="J342">
    <cfRule type="containsBlanks" dxfId="2579" priority="19">
      <formula>LEN(TRIM(J342))=0</formula>
    </cfRule>
  </conditionalFormatting>
  <conditionalFormatting sqref="J344:J345">
    <cfRule type="containsBlanks" dxfId="2578" priority="18">
      <formula>LEN(TRIM(J344))=0</formula>
    </cfRule>
  </conditionalFormatting>
  <conditionalFormatting sqref="J348">
    <cfRule type="containsBlanks" dxfId="2577" priority="185">
      <formula>LEN(TRIM(J348))=0</formula>
    </cfRule>
  </conditionalFormatting>
  <conditionalFormatting sqref="J350:J351">
    <cfRule type="containsBlanks" dxfId="2576" priority="17">
      <formula>LEN(TRIM(J350))=0</formula>
    </cfRule>
  </conditionalFormatting>
  <conditionalFormatting sqref="J354">
    <cfRule type="containsBlanks" dxfId="2575" priority="180">
      <formula>LEN(TRIM(J354))=0</formula>
    </cfRule>
  </conditionalFormatting>
  <conditionalFormatting sqref="J356:J357">
    <cfRule type="containsBlanks" dxfId="2574" priority="16">
      <formula>LEN(TRIM(J356))=0</formula>
    </cfRule>
  </conditionalFormatting>
  <conditionalFormatting sqref="J360">
    <cfRule type="containsBlanks" dxfId="2573" priority="184">
      <formula>LEN(TRIM(J360))=0</formula>
    </cfRule>
  </conditionalFormatting>
  <conditionalFormatting sqref="J362:J363">
    <cfRule type="containsBlanks" dxfId="2572" priority="15">
      <formula>LEN(TRIM(J362))=0</formula>
    </cfRule>
  </conditionalFormatting>
  <conditionalFormatting sqref="J366">
    <cfRule type="containsBlanks" dxfId="2571" priority="183">
      <formula>LEN(TRIM(J366))=0</formula>
    </cfRule>
  </conditionalFormatting>
  <conditionalFormatting sqref="J368:J369">
    <cfRule type="containsBlanks" dxfId="2570" priority="14">
      <formula>LEN(TRIM(J368))=0</formula>
    </cfRule>
  </conditionalFormatting>
  <conditionalFormatting sqref="J372">
    <cfRule type="containsBlanks" dxfId="2569" priority="13">
      <formula>LEN(TRIM(J372))=0</formula>
    </cfRule>
  </conditionalFormatting>
  <conditionalFormatting sqref="J151:L151">
    <cfRule type="expression" dxfId="2568" priority="125">
      <formula>OR($G$94="No",$G$94="Don't know")</formula>
    </cfRule>
  </conditionalFormatting>
  <conditionalFormatting sqref="J152:L152">
    <cfRule type="expression" dxfId="2567" priority="123">
      <formula>OR($G$97="No",$G$97="Don't know")</formula>
    </cfRule>
  </conditionalFormatting>
  <conditionalFormatting sqref="J153:L154">
    <cfRule type="expression" dxfId="2566" priority="119">
      <formula>OR($G$100="No",$G$100="Don't know")</formula>
    </cfRule>
  </conditionalFormatting>
  <conditionalFormatting sqref="J155:L155">
    <cfRule type="expression" dxfId="2565" priority="117">
      <formula>OR($G$103="No",$G$103="Don't know")</formula>
    </cfRule>
  </conditionalFormatting>
  <conditionalFormatting sqref="J156:L156">
    <cfRule type="expression" dxfId="2564" priority="115">
      <formula>OR($G$106="No",$G$106="Don't know")</formula>
    </cfRule>
  </conditionalFormatting>
  <conditionalFormatting sqref="J157:L157">
    <cfRule type="expression" dxfId="2563" priority="113">
      <formula>OR($G$109="No",$G$109="Don't know")</formula>
    </cfRule>
  </conditionalFormatting>
  <conditionalFormatting sqref="J158:L158">
    <cfRule type="expression" dxfId="2562" priority="111">
      <formula>OR($G$112="No",$G$112="Don't know")</formula>
    </cfRule>
  </conditionalFormatting>
  <conditionalFormatting sqref="J159:L159">
    <cfRule type="expression" dxfId="2561" priority="109">
      <formula>OR($G$115="No",$G$115="Don't know")</formula>
    </cfRule>
  </conditionalFormatting>
  <conditionalFormatting sqref="J160:L160">
    <cfRule type="expression" dxfId="2560" priority="107">
      <formula>OR($G$118="No",$G$118="Don't know")</formula>
    </cfRule>
  </conditionalFormatting>
  <conditionalFormatting sqref="J161:L161">
    <cfRule type="expression" dxfId="2559" priority="105">
      <formula>OR($G$121="No",$G$121="Don't know")</formula>
    </cfRule>
  </conditionalFormatting>
  <conditionalFormatting sqref="J162:L162">
    <cfRule type="expression" dxfId="2558" priority="103">
      <formula>OR($G$124="No",$G$124="Don't know")</formula>
    </cfRule>
  </conditionalFormatting>
  <conditionalFormatting sqref="J163:L163">
    <cfRule type="expression" dxfId="2557" priority="102">
      <formula>OR($G$127="No",$G$127="Don't know")</formula>
    </cfRule>
  </conditionalFormatting>
  <conditionalFormatting sqref="J164:L164">
    <cfRule type="expression" dxfId="2556" priority="99">
      <formula>OR($G$130="No",$G$130="Don't know")</formula>
    </cfRule>
  </conditionalFormatting>
  <conditionalFormatting sqref="J139:N139">
    <cfRule type="expression" dxfId="2555" priority="132">
      <formula>OR($G$139="No",$G$139="Don't know")</formula>
    </cfRule>
  </conditionalFormatting>
  <conditionalFormatting sqref="K94">
    <cfRule type="expression" dxfId="2554" priority="78">
      <formula>OR($H$84="No",$H$84="Don't know")</formula>
    </cfRule>
  </conditionalFormatting>
  <conditionalFormatting sqref="K97">
    <cfRule type="expression" dxfId="2553" priority="64">
      <formula>OR($H$84="No",$H$84="Don't know")</formula>
    </cfRule>
  </conditionalFormatting>
  <conditionalFormatting sqref="K100">
    <cfRule type="expression" dxfId="2552" priority="63">
      <formula>OR($H$84="No",$H$84="Don't know")</formula>
    </cfRule>
  </conditionalFormatting>
  <conditionalFormatting sqref="K103">
    <cfRule type="expression" dxfId="2551" priority="62">
      <formula>OR($H$84="No",$H$84="Don't know")</formula>
    </cfRule>
  </conditionalFormatting>
  <conditionalFormatting sqref="K106">
    <cfRule type="expression" dxfId="2550" priority="61">
      <formula>OR($H$84="No",$H$84="Don't know")</formula>
    </cfRule>
  </conditionalFormatting>
  <conditionalFormatting sqref="K109">
    <cfRule type="expression" dxfId="2549" priority="60">
      <formula>OR($H$84="No",$H$84="Don't know")</formula>
    </cfRule>
  </conditionalFormatting>
  <conditionalFormatting sqref="K112">
    <cfRule type="expression" dxfId="2548" priority="59">
      <formula>OR($H$84="No",$H$84="Don't know")</formula>
    </cfRule>
  </conditionalFormatting>
  <conditionalFormatting sqref="K115">
    <cfRule type="expression" dxfId="2547" priority="58">
      <formula>OR($H$84="No",$H$84="Don't know")</formula>
    </cfRule>
  </conditionalFormatting>
  <conditionalFormatting sqref="K118">
    <cfRule type="expression" dxfId="2546" priority="57">
      <formula>OR($H$84="No",$H$84="Don't know")</formula>
    </cfRule>
  </conditionalFormatting>
  <conditionalFormatting sqref="K121">
    <cfRule type="expression" dxfId="2545" priority="56">
      <formula>OR($H$84="No",$H$84="Don't know")</formula>
    </cfRule>
  </conditionalFormatting>
  <conditionalFormatting sqref="K124">
    <cfRule type="expression" dxfId="2544" priority="55">
      <formula>OR($H$84="No",$H$84="Don't know")</formula>
    </cfRule>
  </conditionalFormatting>
  <conditionalFormatting sqref="K127">
    <cfRule type="expression" dxfId="2543" priority="54">
      <formula>OR($H$84="No",$H$84="Don't know")</formula>
    </cfRule>
  </conditionalFormatting>
  <conditionalFormatting sqref="K130">
    <cfRule type="expression" dxfId="2542" priority="53">
      <formula>OR($H$84="No",$H$84="Don't know")</formula>
    </cfRule>
  </conditionalFormatting>
  <conditionalFormatting sqref="K141 G151:G153 J151:J153 F204:F214 K223 K233:K245 F248">
    <cfRule type="containsBlanks" dxfId="2541" priority="222">
      <formula>LEN(TRIM(F141))=0</formula>
    </cfRule>
  </conditionalFormatting>
  <conditionalFormatting sqref="K247">
    <cfRule type="containsBlanks" dxfId="2540" priority="211">
      <formula>LEN(TRIM(K247))=0</formula>
    </cfRule>
  </conditionalFormatting>
  <conditionalFormatting sqref="K286:L288">
    <cfRule type="containsBlanks" dxfId="2539" priority="42">
      <formula>LEN(TRIM(K286))=0</formula>
    </cfRule>
  </conditionalFormatting>
  <conditionalFormatting sqref="K290:L295">
    <cfRule type="containsBlanks" dxfId="2538" priority="40">
      <formula>LEN(TRIM(K290))=0</formula>
    </cfRule>
  </conditionalFormatting>
  <conditionalFormatting sqref="K297:L299">
    <cfRule type="containsBlanks" dxfId="2537" priority="38">
      <formula>LEN(TRIM(K297))=0</formula>
    </cfRule>
  </conditionalFormatting>
  <conditionalFormatting sqref="K47:M47 K45:M45 K52:M52 K54:M55">
    <cfRule type="containsBlanks" dxfId="2536" priority="154">
      <formula>LEN(TRIM(K45))=0</formula>
    </cfRule>
  </conditionalFormatting>
  <conditionalFormatting sqref="K53:M53">
    <cfRule type="containsBlanks" dxfId="2535" priority="6">
      <formula>LEN(TRIM(K53))=0</formula>
    </cfRule>
  </conditionalFormatting>
  <conditionalFormatting sqref="K56:M56">
    <cfRule type="containsBlanks" dxfId="2534" priority="4">
      <formula>LEN(TRIM(K56))=0</formula>
    </cfRule>
  </conditionalFormatting>
  <conditionalFormatting sqref="K19:N23">
    <cfRule type="expression" dxfId="2533" priority="141">
      <formula>OR($I$6="No",$I$6="Don't know")</formula>
    </cfRule>
    <cfRule type="containsBlanks" dxfId="2532" priority="181">
      <formula>LEN(TRIM(K19))=0</formula>
    </cfRule>
  </conditionalFormatting>
  <conditionalFormatting sqref="L168:L178 F168:F178">
    <cfRule type="containsBlanks" dxfId="2531" priority="203">
      <formula>LEN(TRIM(F168))=0</formula>
    </cfRule>
  </conditionalFormatting>
  <conditionalFormatting sqref="L168:L178">
    <cfRule type="expression" dxfId="2530" priority="204">
      <formula>$F$225="Don't know"</formula>
    </cfRule>
    <cfRule type="expression" dxfId="2529" priority="205">
      <formula>$F$225="No"</formula>
    </cfRule>
  </conditionalFormatting>
  <conditionalFormatting sqref="L192:M202">
    <cfRule type="expression" dxfId="2528" priority="212">
      <formula>$F$225="Don't know"</formula>
    </cfRule>
    <cfRule type="expression" dxfId="2527" priority="213">
      <formula>$F$225="No"</formula>
    </cfRule>
    <cfRule type="expression" dxfId="2526" priority="227">
      <formula>$F$225="Don't know"</formula>
    </cfRule>
    <cfRule type="expression" dxfId="2525" priority="228">
      <formula>$F$225="No"</formula>
    </cfRule>
  </conditionalFormatting>
  <conditionalFormatting sqref="L10:N10">
    <cfRule type="expression" dxfId="2524" priority="168">
      <formula>OR($I$10="No",$I$10="Don't know",$I$10="Not applicable")</formula>
    </cfRule>
  </conditionalFormatting>
  <conditionalFormatting sqref="L10:N18">
    <cfRule type="expression" dxfId="2523" priority="129">
      <formula>OR($I$6="No",$I$6="Don't know")</formula>
    </cfRule>
  </conditionalFormatting>
  <conditionalFormatting sqref="L11:N11">
    <cfRule type="expression" dxfId="2522" priority="167">
      <formula>OR($I$11="No",$I$11="Don't know",$I$11="Not applicable")</formula>
    </cfRule>
  </conditionalFormatting>
  <conditionalFormatting sqref="L12:N12">
    <cfRule type="expression" dxfId="2521" priority="166">
      <formula>OR($I$12="No",$I$12="Don't know",$I$12="Not applicable")</formula>
    </cfRule>
  </conditionalFormatting>
  <conditionalFormatting sqref="L13:N13">
    <cfRule type="expression" dxfId="2520" priority="165">
      <formula>OR($I$13="No",$I$13="Don't know",$I$13="Not applicable")</formula>
    </cfRule>
  </conditionalFormatting>
  <conditionalFormatting sqref="L14:N14">
    <cfRule type="expression" dxfId="2519" priority="164">
      <formula>OR($I$14="No",$I$14="Don't know",$I$14="Not applicable")</formula>
    </cfRule>
  </conditionalFormatting>
  <conditionalFormatting sqref="L15:N15">
    <cfRule type="expression" dxfId="2518" priority="163">
      <formula>OR($I$15="No",$I$15="Don't know",$I$15="Not applicable")</formula>
    </cfRule>
  </conditionalFormatting>
  <conditionalFormatting sqref="L16:N16">
    <cfRule type="expression" dxfId="2517" priority="162">
      <formula>OR($I$16="No",$I$16="Don't know",$I$16="Not applicable")</formula>
    </cfRule>
  </conditionalFormatting>
  <conditionalFormatting sqref="L17:N17">
    <cfRule type="expression" dxfId="2516" priority="160">
      <formula>OR($I$17="Neither",$I$17="Don't know",$I$17="Not applicable")</formula>
    </cfRule>
  </conditionalFormatting>
  <conditionalFormatting sqref="L18:N18">
    <cfRule type="expression" dxfId="2515" priority="161">
      <formula>OR($I$18="No",$I$18="Don't know",$I$18="Not applicable")</formula>
    </cfRule>
  </conditionalFormatting>
  <conditionalFormatting sqref="L168:N178">
    <cfRule type="expression" dxfId="2514" priority="96">
      <formula>OR($F168="No",$F168="Don't know")</formula>
    </cfRule>
  </conditionalFormatting>
  <conditionalFormatting sqref="L192:N202 F47:H47 F45:H45 H25:H26 H29:H32 F52:H56 H84 F192:F202 O279 H281:I282 K281:L282 H284:I284 K284:L284 H286:I288">
    <cfRule type="containsBlanks" dxfId="2513" priority="226">
      <formula>LEN(TRIM(F25))=0</formula>
    </cfRule>
  </conditionalFormatting>
  <conditionalFormatting sqref="O6:O7">
    <cfRule type="containsBlanks" dxfId="2512" priority="210">
      <formula>LEN(TRIM(O6))=0</formula>
    </cfRule>
  </conditionalFormatting>
  <conditionalFormatting sqref="O19:O21 O25:O28 O31 O33 O35 O84 O139 O145 O147 O191:P191">
    <cfRule type="containsBlanks" dxfId="2511" priority="224">
      <formula>LEN(TRIM(O19))=0</formula>
    </cfRule>
  </conditionalFormatting>
  <conditionalFormatting sqref="O42">
    <cfRule type="containsBlanks" dxfId="2510" priority="209">
      <formula>LEN(TRIM(O42))=0</formula>
    </cfRule>
  </conditionalFormatting>
  <conditionalFormatting sqref="O44:O49">
    <cfRule type="containsBlanks" dxfId="2509" priority="153">
      <formula>LEN(TRIM(O44))=0</formula>
    </cfRule>
  </conditionalFormatting>
  <conditionalFormatting sqref="O53">
    <cfRule type="containsBlanks" dxfId="2508" priority="7">
      <formula>LEN(TRIM(O53))=0</formula>
    </cfRule>
  </conditionalFormatting>
  <conditionalFormatting sqref="O56">
    <cfRule type="containsBlanks" dxfId="2507" priority="5">
      <formula>LEN(TRIM(O56))=0</formula>
    </cfRule>
  </conditionalFormatting>
  <conditionalFormatting sqref="O66:O71">
    <cfRule type="containsBlanks" dxfId="2506" priority="152">
      <formula>LEN(TRIM(O66))=0</formula>
    </cfRule>
  </conditionalFormatting>
  <conditionalFormatting sqref="O73:O81">
    <cfRule type="containsBlanks" dxfId="2505" priority="151">
      <formula>LEN(TRIM(O73))=0</formula>
    </cfRule>
  </conditionalFormatting>
  <conditionalFormatting sqref="O150:O165">
    <cfRule type="containsBlanks" dxfId="2504" priority="150">
      <formula>LEN(TRIM(O150))=0</formula>
    </cfRule>
  </conditionalFormatting>
  <conditionalFormatting sqref="O167:O228">
    <cfRule type="containsBlanks" dxfId="2503" priority="149">
      <formula>LEN(TRIM(O167))=0</formula>
    </cfRule>
  </conditionalFormatting>
  <conditionalFormatting sqref="O269:O277">
    <cfRule type="containsBlanks" dxfId="2502" priority="147">
      <formula>LEN(TRIM(O269))=0</formula>
    </cfRule>
  </conditionalFormatting>
  <conditionalFormatting sqref="O282">
    <cfRule type="containsBlanks" dxfId="2501" priority="146">
      <formula>LEN(TRIM(O282))=0</formula>
    </cfRule>
  </conditionalFormatting>
  <conditionalFormatting sqref="O304:O310">
    <cfRule type="containsBlanks" dxfId="2500" priority="32">
      <formula>LEN(TRIM(O304))=0</formula>
    </cfRule>
  </conditionalFormatting>
  <conditionalFormatting sqref="O314">
    <cfRule type="containsBlanks" dxfId="2499" priority="33">
      <formula>LEN(TRIM(O314))=0</formula>
    </cfRule>
  </conditionalFormatting>
  <conditionalFormatting sqref="O317:O322">
    <cfRule type="containsBlanks" dxfId="2498" priority="24">
      <formula>LEN(TRIM(O317))=0</formula>
    </cfRule>
  </conditionalFormatting>
  <conditionalFormatting sqref="O324:O372">
    <cfRule type="timePeriod" dxfId="2497" priority="145" timePeriod="yesterday">
      <formula>FLOOR(O324,1)=TODAY()-1</formula>
    </cfRule>
  </conditionalFormatting>
  <conditionalFormatting sqref="O324:O374">
    <cfRule type="containsBlanks" dxfId="2496" priority="182">
      <formula>LEN(TRIM(O324))=0</formula>
    </cfRule>
  </conditionalFormatting>
  <conditionalFormatting sqref="O376">
    <cfRule type="containsBlanks" dxfId="2495" priority="179">
      <formula>LEN(TRIM(O376))=0</formula>
    </cfRule>
  </conditionalFormatting>
  <conditionalFormatting sqref="O91:P137">
    <cfRule type="containsBlanks" dxfId="2494" priority="50">
      <formula>LEN(TRIM(O91))=0</formula>
    </cfRule>
  </conditionalFormatting>
  <conditionalFormatting sqref="O167:P167">
    <cfRule type="containsBlanks" dxfId="2493" priority="193">
      <formula>LEN(TRIM(O167))=0</formula>
    </cfRule>
  </conditionalFormatting>
  <conditionalFormatting sqref="O179:P179">
    <cfRule type="containsBlanks" dxfId="2492" priority="201">
      <formula>LEN(TRIM(O179))=0</formula>
    </cfRule>
  </conditionalFormatting>
  <conditionalFormatting sqref="O203:P203">
    <cfRule type="containsBlanks" dxfId="2491" priority="208">
      <formula>LEN(TRIM(O203))=0</formula>
    </cfRule>
  </conditionalFormatting>
  <conditionalFormatting sqref="P167:P214">
    <cfRule type="containsBlanks" dxfId="2490" priority="49">
      <formula>LEN(TRIM(P167))=0</formula>
    </cfRule>
  </conditionalFormatting>
  <dataValidations count="107">
    <dataValidation type="decimal" allowBlank="1" showInputMessage="1" showErrorMessage="1" error="Enter numeric value here only (in USD)." sqref="J27" xr:uid="{A4720E79-4B42-4C67-B2A8-920FF671D2C9}">
      <formula1>0</formula1>
      <formula2>100000000</formula2>
    </dataValidation>
    <dataValidation type="list" allowBlank="1" showInputMessage="1" showErrorMessage="1" error="Please choose from the dropdown list." sqref="I21" xr:uid="{F7D409A8-18C9-46D6-A8B0-8C500280E544}">
      <formula1>"0 times, 1 time, 2-3 times, 4 or more times, Don't know, Not applicable"</formula1>
    </dataValidation>
    <dataValidation type="list" allowBlank="1" showInputMessage="1" showErrorMessage="1" sqref="I17" xr:uid="{665ECFAD-E84F-4949-A6CE-3FDC69B85D62}">
      <formula1>"Ministry of Finance, Ministry of Planning,Both,Neither,Don't know, Not applicable"</formula1>
    </dataValidation>
    <dataValidation type="list" allowBlank="1" showInputMessage="1" showErrorMessage="1" sqref="I6 J33 J35 I42 F45 F47 H84 L99 G139 H145:J145 H147:J147 H215:J215 H227 G269 F168:F178 F180:F190 F192:F202 F204:F214 H223:H224 H373:H374 K233:K245 M98:M99 G104:N105 G110:N111 G116:N117 G122:N123 G128:N129 G95:J96 G135:J136 G101:N102 G107:N108 G113:N114 G119:N120 G125:N126 G131:N132 G98:K99" xr:uid="{375AAA2F-F202-4E08-A347-3EFA0A609110}">
      <formula1>"Yes, No, Don't know"</formula1>
    </dataValidation>
    <dataValidation type="list" allowBlank="1" showInputMessage="1" showErrorMessage="1" sqref="I309:J309 H217:J220 F73:G75 F77:G80" xr:uid="{EBEB2EFC-68DB-4F9E-920F-D85FC9D9B4B0}">
      <formula1>"Yes,No,Don't know,Not applicable"</formula1>
    </dataValidation>
    <dataValidation type="list" allowBlank="1" showInputMessage="1" showErrorMessage="1" sqref="H376:I376" xr:uid="{37BC7D0F-1A57-448B-B61B-03C6015E0E11}">
      <formula1>"Yes (PSE plan with FP/RH component),No PSE plan started/developed,Yes PSE plan but no FP/RH component,Don't know"</formula1>
    </dataValidation>
    <dataValidation type="list" allowBlank="1" showInputMessage="1" showErrorMessage="1" sqref="I18 H143:J143 H230 F258 F264:F267 I10:I16 I22:I23 L168:L178 L192:N202 H305:J306" xr:uid="{5EDE1363-191D-402E-9758-A717E0C4DB45}">
      <formula1>"Yes, No, Don't know, Not applicable"</formula1>
    </dataValidation>
    <dataValidation type="list" allowBlank="1" showInputMessage="1" showErrorMessage="1" sqref="F252:G252" xr:uid="{2218041C-71AC-48A6-88B4-CD5389817460}">
      <formula1>"Yes: Extensive mobile phone outreach/education, Yes: Some mobile phone outreach/education, No, Don't Know"</formula1>
    </dataValidation>
    <dataValidation type="list" allowBlank="1" showInputMessage="1" showErrorMessage="1" sqref="F250:G250" xr:uid="{24F3E436-2FC7-44C4-96DB-4BFBA4EE6115}">
      <formula1>"Yes: Extensive social marketing,Yes: Some social marketing,No,Don't know"</formula1>
    </dataValidation>
    <dataValidation type="list" allowBlank="1" showInputMessage="1" showErrorMessage="1" sqref="H144:J144" xr:uid="{E7493F7A-5356-4514-99C4-242144309B48}">
      <formula1>"Yes - high level of implementation, Yes - some implementation,Minimal or no implementation, Don't know, Not applicable (no strategy)"</formula1>
    </dataValidation>
    <dataValidation type="list" allowBlank="1" showInputMessage="1" showErrorMessage="1" sqref="H25 J25" xr:uid="{2AD536D5-1B89-453A-A11E-8B5C31C6C0B0}">
      <formula1>"January, February, March, April, May, June, July, August, September, October, November, December"</formula1>
    </dataValidation>
    <dataValidation type="list" allowBlank="1" showInputMessage="1" showErrorMessage="1" sqref="H308:J308" xr:uid="{3DC511CD-F972-43D0-A0D4-56A2DF517110}">
      <formula1>"Less than 6 months, 6 months to under 1 year, 1 year to 18 months, More than 18 months,Don’t know, Not applicable"</formula1>
    </dataValidation>
    <dataValidation type="list" allowBlank="1" showInputMessage="1" showErrorMessage="1" sqref="H26 J26" xr:uid="{45228E82-9149-4F74-8B38-5372301301DD}">
      <formula1>"2017,2018,2019,2020,2021,2022,2023"</formula1>
    </dataValidation>
    <dataValidation type="list" allowBlank="1" showInputMessage="1" showErrorMessage="1" sqref="H29:J29" xr:uid="{D478BDA2-3DFC-479D-BC89-923B33DB3570}">
      <formula1>"Government - Central Level, Government - Subnational Level, US Government (USG), UNFPA, Other Donors, Other, Don't Know"</formula1>
    </dataValidation>
    <dataValidation type="list" allowBlank="1" showInputMessage="1" showErrorMessage="1" sqref="H31:J31" xr:uid="{F757107E-D04B-4677-A8E8-A7E40003A024}">
      <formula1>"Annually, Twice a year, Quarterly, Monthly, Don’t Know, Other"</formula1>
    </dataValidation>
    <dataValidation type="list" allowBlank="1" showInputMessage="1" showErrorMessage="1" sqref="J338:K338" xr:uid="{E0123B6E-C007-411F-8EEC-4F4892EAFCD6}">
      <formula1>"WHO-prequalified, SRA, Both WHO-PQ and SRA,No SRA or WHO-PQ products registered,Don’t know"</formula1>
    </dataValidation>
    <dataValidation type="custom" allowBlank="1" showInputMessage="1" showErrorMessage="1" error="This number must be greater than or equal to the number of stocked out observations (Column H)." sqref="L286 L288 L293 L295 I281:I284 I286:I288 I290:I295 I297:I299 L290:L291 L297:L299" xr:uid="{CC4991AD-36E6-44DD-BDC5-717C15CCCADD}">
      <formula1>I281&gt;=H281</formula1>
    </dataValidation>
    <dataValidation allowBlank="1" showInputMessage="1" showErrorMessage="1" error="Enter a numeric value here only (in USD)." sqref="G38" xr:uid="{9B9665AB-EA6B-4108-98DD-FDEE493C3DF2}"/>
    <dataValidation type="list" allowBlank="1" showInputMessage="1" showErrorMessage="1" sqref="H317:J317" xr:uid="{4923693F-172F-4366-8C33-8BB2F5CAE1DE}">
      <formula1>"0,1,2-3,More than 3, Don’t know"</formula1>
    </dataValidation>
    <dataValidation type="decimal" allowBlank="1" showInputMessage="1" showErrorMessage="1" error="Enter a numeric quantity here only." sqref="K45:L45 K47:L47" xr:uid="{8CAF1D31-D70C-42BC-A345-1673F63A2FAE}">
      <formula1>0</formula1>
      <formula2>1000000000</formula2>
    </dataValidation>
    <dataValidation type="list" allowBlank="1" showInputMessage="1" showErrorMessage="1" sqref="F275:G275" xr:uid="{E9E1B85B-5A1D-454E-9FD7-550A75A9FE7E}">
      <formula1>"Yes: All NGO facilities included, Yes: Some NGO facilities included,None, Don't know, Not applicable (no LMIS)"</formula1>
    </dataValidation>
    <dataValidation type="list" allowBlank="1" showInputMessage="1" showErrorMessage="1" sqref="M45 M47 M52:M56" xr:uid="{246FE5AC-B45B-4F61-BAEB-0773F5C617ED}">
      <formula1>"Purchase/P.O. date,Shipment date,Delivery date,Other,Unknown,Not applicable"</formula1>
    </dataValidation>
    <dataValidation type="list" allowBlank="1" showInputMessage="1" showErrorMessage="1" sqref="H384:I384" xr:uid="{FBDB38A0-EAE6-40F2-858D-4AA6EFA3A5DA}">
      <formula1>"No impact, Reduced frequency of meetings, Prevented ability to meet, Don't know, Not applicable (no committee)"</formula1>
    </dataValidation>
    <dataValidation type="list" allowBlank="1" showInputMessage="1" showErrorMessage="1" sqref="F277:G277" xr:uid="{2A8AF23B-AB1C-4AF0-BFCA-02DE9D00D604}">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F257 F263" xr:uid="{413080CD-8251-4669-B95B-B045E36262B6}">
      <formula1>"Yes, No"</formula1>
    </dataValidation>
    <dataValidation type="list" allowBlank="1" showInputMessage="1" showErrorMessage="1" sqref="F251:G251" xr:uid="{DEFFFB11-CCE1-488F-AC86-DD6F9FBD2AF1}">
      <formula1>"Yes: Extensive mass media,Yes: Some mass media,No,Don't know"</formula1>
    </dataValidation>
    <dataValidation type="list" allowBlank="1" showInputMessage="1" showErrorMessage="1" sqref="F274:G274" xr:uid="{AAFD6AFD-3438-4E15-9409-A7F6A6956C37}">
      <formula1>"Yes: All private sector facilities included, Yes: Some private sector facilities included,None, Don't know, Not applicable (no LMIS)"</formula1>
    </dataValidation>
    <dataValidation type="custom" allowBlank="1" showInputMessage="1" showErrorMessage="1" error="This number must be greater than or equal to the total number of stocked out obversations (Column K)." sqref="L283" xr:uid="{1DD67D6C-954D-4ACB-BD49-946F643379A5}">
      <formula1>L283&gt;=K283</formula1>
    </dataValidation>
    <dataValidation type="list" allowBlank="1" showInputMessage="1" showErrorMessage="1" sqref="G151:L151 G152:G164 J152:J164 H152:I153 H155:I164 K155:L164 K152:L153" xr:uid="{E4E0C970-23BE-436D-BB27-655123ABD4D6}">
      <formula1>"Community Health Worker (or equivalent),Auxiliary Nurse,Auxiliary Nurse Midwife,Nurse,Pharmacist, Clinical Officer, Doctor, Don't Know, Not Applicable"</formula1>
    </dataValidation>
    <dataValidation type="custom" allowBlank="1" showInputMessage="1" showErrorMessage="1" error="This number must be greater than or equal to the total number of stocked out observations (Column K)." sqref="L284 L287 L292 L294 L281:L282" xr:uid="{9EC0E978-C311-4296-AE77-BE8A870809B4}">
      <formula1>L281&gt;=K281</formula1>
    </dataValidation>
    <dataValidation type="list" allowBlank="1" showInputMessage="1" showErrorMessage="1" sqref="H165:L165" xr:uid="{B3F43D76-80DF-4EA0-91EE-70E78A0F9482}">
      <formula1>"Community Health Worker (or equivalent), Auxiliary Nurse, Auxiliary Nurse Midwife, Nurse, Pharmacist, Clinical Officer, Doctor, Don't Know, Not Applicable"</formula1>
    </dataValidation>
    <dataValidation type="list" allowBlank="1" showInputMessage="1" showErrorMessage="1" sqref="H225" xr:uid="{5B85805F-86D5-426C-8083-10F1FFB2F9DB}">
      <formula1>"Yes, No, Don't know,Not applicable (no fees)"</formula1>
    </dataValidation>
    <dataValidation type="list" allowBlank="1" showInputMessage="1" showErrorMessage="1" sqref="F253:G253" xr:uid="{F68205F4-42C2-45D7-8D99-3E5F88943E1B}">
      <formula1>"Yes: Extensive community mobilization/engagement,Yes: Some community mobilization/engagement,No,Don't know"</formula1>
    </dataValidation>
    <dataValidation type="list" allowBlank="1" showInputMessage="1" showErrorMessage="1" sqref="F254:G254 H380:I380 H382:I383" xr:uid="{407859CB-1653-4A82-BDF9-501D747F161E}">
      <formula1>"Yes,No,Don't know"</formula1>
    </dataValidation>
    <dataValidation type="list" allowBlank="1" showInputMessage="1" showErrorMessage="1" sqref="G256" xr:uid="{B0AABCAC-4D33-46D5-9BF6-3BCB7B071FB3}">
      <formula1>"0%,1-10%,11-20%,21-30%,31-40%,41-50%,51-60%,61-70%,71-80%,81-100%,Don't know,Not applicable"</formula1>
    </dataValidation>
    <dataValidation type="list" allowBlank="1" showInputMessage="1" showErrorMessage="1" sqref="F276:G276" xr:uid="{61D93131-7665-4432-A67C-2A3592C6F819}">
      <formula1>"Yes: All social marketing sites included, Yes: Some social marketing sites included,None, Don't know, Not applicable (no LMIS)"</formula1>
    </dataValidation>
    <dataValidation type="custom" allowBlank="1" showInputMessage="1" showErrorMessage="1" error="This number cannot exceed the total number of stock status observations (column I)." sqref="K286 K288 K293 K295 H281:H284 H286:H288 H290:H295 H297:H299 K290:K291 K297:K299" xr:uid="{D2EC78AF-AAD1-47B0-9963-C49746FBA33E}">
      <formula1>H281&lt;=I281</formula1>
    </dataValidation>
    <dataValidation type="list" allowBlank="1" showInputMessage="1" showErrorMessage="1" sqref="G271" xr:uid="{5938D869-29C0-47E6-A29A-81F6FD7C2153}">
      <formula1>"Yes, No, Don't know, Not applicable (no LMIS)"</formula1>
    </dataValidation>
    <dataValidation type="list" allowBlank="1" showInputMessage="1" showErrorMessage="1" sqref="F273:G273" xr:uid="{F5540325-78E8-4FC8-B8EC-9A47D1A71B34}">
      <formula1>"Yes: All public sector facilities included, Yes: Some public sector facilities included,None, Don't know, Not applicable"</formula1>
    </dataValidation>
    <dataValidation type="list" allowBlank="1" showInputMessage="1" showErrorMessage="1" sqref="H310 H314 H318 H320 H322" xr:uid="{E606717C-2C2C-47F1-AE12-FE982176A3A4}">
      <formula1>"Yes, No, Don’t know, Not applicable"</formula1>
    </dataValidation>
    <dataValidation type="custom" allowBlank="1" showInputMessage="1" showErrorMessage="1" error="This number must be less than or equal to the total number of SDPs reporting (stock observations) (Column L)." sqref="K287 K292 K294 K281:K284" xr:uid="{834795FB-ECDB-4FA3-A326-70A846FFC35B}">
      <formula1>K281&lt;=L281</formula1>
    </dataValidation>
    <dataValidation type="list" allowBlank="1" showInputMessage="1" showErrorMessage="1" sqref="H304:J304" xr:uid="{BA4361A4-4488-49D7-AB8B-7129284882D8}">
      <formula1>"Yes, No, Don’t know, Not applicable (No NMRA)"</formula1>
    </dataValidation>
    <dataValidation type="list" allowBlank="1" showInputMessage="1" showErrorMessage="1" sqref="J327 J333 J339:K339 J345 J351 J357 J363 J369" xr:uid="{71CF763C-DBBB-4EC4-8BDD-E7907CA1FCCE}">
      <formula1>"0,1,2-3,More than 3,Don't know"</formula1>
    </dataValidation>
    <dataValidation type="list" allowBlank="1" showInputMessage="1" showErrorMessage="1" sqref="H309" xr:uid="{891967CB-3EA8-4F5D-860B-E9C77A76F249}">
      <formula1>"Yes,No,Don’t know, Not applicable"</formula1>
    </dataValidation>
    <dataValidation type="list" allowBlank="1" showInputMessage="1" showErrorMessage="1" sqref="H311:J311" xr:uid="{D6037A01-867D-4355-BC82-8937F5235DCB}">
      <formula1>"Yes - ISO certified, Yes - WHO-PQ, Yes - both ISO certified and WHO-PQ,Neither, Don’t know, Not applicable"</formula1>
    </dataValidation>
    <dataValidation type="list" allowBlank="1" showInputMessage="1" showErrorMessage="1" sqref="H315:J315" xr:uid="{ECB2A82E-ABED-47DA-81D8-D9DD4A13646D}">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19:J319" xr:uid="{E0460109-C839-45FF-8A78-EF6B3A5698CD}">
      <formula1>"0-25%,26-50%,51-75%,76-100%, Don’t know, Not applicable"</formula1>
    </dataValidation>
    <dataValidation type="list" allowBlank="1" showInputMessage="1" showErrorMessage="1" sqref="J330:K330 J336:K336 J342:K342 J348:K348 J354:K354 J360:K360 J366:K366 J372:K372" xr:uid="{53D829FC-E799-4D33-8ABC-0203D08BF8AC}">
      <formula1>"0,1,2 or more,Don't know"</formula1>
    </dataValidation>
    <dataValidation type="list" allowBlank="1" showInputMessage="1" showErrorMessage="1" sqref="J326:K326 J332:K332 J344:K344 J350:K350 J356:K356 J362:K362 J368:K368" xr:uid="{7016DFF9-491D-416C-B33B-180FF1244954}">
      <formula1>"WHO-prequalified, SRA, Both WHO-PQ and SRA,No SRA or WHO-PQ products registered,Don't know"</formula1>
    </dataValidation>
    <dataValidation type="list" allowBlank="1" showInputMessage="1" showErrorMessage="1" sqref="H377:I377" xr:uid="{E17DA7A2-A813-46E0-A9B2-2C5A029083C7}">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385:I385" xr:uid="{D0ACC227-4E7B-471B-8986-5D4C537933FF}">
      <formula1>"All or most of the budget line shifted to COVID response, Some of the budget shifted,None of the budget shifted (i.e. no Impact), unknown, not applicable"</formula1>
    </dataValidation>
    <dataValidation type="list" allowBlank="1" showInputMessage="1" showErrorMessage="1" sqref="H386:I386" xr:uid="{77F57908-3180-4863-9C69-A25D01224773}">
      <formula1>"High Impact, Medium Impact, Low Impact, No Impact, Unknown"</formula1>
    </dataValidation>
    <dataValidation type="list" allowBlank="1" showInputMessage="1" showErrorMessage="1" sqref="H312:J313" xr:uid="{21B62C3E-7E6A-4355-9744-5A532E8253FB}">
      <formula1>"Most were tested, Some were tested, None were tested, Don't know, Not applicable"</formula1>
    </dataValidation>
    <dataValidation type="list" allowBlank="1" showInputMessage="1" showErrorMessage="1" sqref="F52:F56" xr:uid="{CBA2722F-2092-4B66-91B5-8A0542774FB1}">
      <formula1>"In-kind, Cash, Don't know, Not applicable"</formula1>
    </dataValidation>
    <dataValidation type="list" allowBlank="1" showInputMessage="1" showErrorMessage="1" sqref="F260:F262 J67:J70" xr:uid="{68A1353F-6015-4129-B300-88E7702146A2}">
      <formula1>"Yes, No, Don't know,Not applicable"</formula1>
    </dataValidation>
    <dataValidation type="list" allowBlank="1" showInputMessage="1" showErrorMessage="1" error="Please choose from the dropdown list." sqref="I19:I20" xr:uid="{5763E360-AF3C-443F-961E-9ADE865AACFD}">
      <formula1>"Yes, No, Don't know, Not applicable"</formula1>
    </dataValidation>
    <dataValidation allowBlank="1" showInputMessage="1" showErrorMessage="1" error="Please choose from the dropdown list." sqref="K19:N23" xr:uid="{9F1FB068-74C7-4E90-B361-522D8F118440}"/>
    <dataValidation type="list" allowBlank="1" showInputMessage="1" showErrorMessage="1" error="Please choose from the dropdown list." prompt="Please select from the dropdown list" sqref="G68:I70" xr:uid="{ADB1C629-8BC9-4F5D-A112-D76B7E662324}">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decimal" allowBlank="1" showInputMessage="1" showErrorMessage="1" error="Enter a numeric quantity only." sqref="K52:L56" xr:uid="{945AE695-8BE2-4DC6-A119-4095A75C06B3}">
      <formula1>0</formula1>
      <formula2>1000000000</formula2>
    </dataValidation>
    <dataValidation type="list" allowBlank="1" showInputMessage="1" showErrorMessage="1" sqref="O167:P178 O191:P202" xr:uid="{A3958A78-1999-4415-B95E-DCB0D98D7353}">
      <formula1>$V$3:$V$8</formula1>
    </dataValidation>
    <dataValidation type="list" allowBlank="1" showInputMessage="1" showErrorMessage="1" sqref="O139:P139" xr:uid="{A64552AA-C86B-4BDB-8C6B-8FBA3C9818C6}">
      <formula1>$S$3:$S$4</formula1>
    </dataValidation>
    <dataValidation type="list" allowBlank="1" showInputMessage="1" showErrorMessage="1" sqref="O19:P19" xr:uid="{55DE03E1-3BB1-48FD-890D-33EE78F628C2}">
      <formula1>$C$3:$C$5</formula1>
    </dataValidation>
    <dataValidation type="list" allowBlank="1" showInputMessage="1" showErrorMessage="1" sqref="O20:P20" xr:uid="{8F0E2650-AF00-499E-A52D-9513AB840194}">
      <formula1>$D$3:$D$4</formula1>
    </dataValidation>
    <dataValidation type="list" allowBlank="1" showInputMessage="1" showErrorMessage="1" sqref="O33:P33" xr:uid="{B1D4FE2F-7D87-434D-9190-7ED884379351}">
      <formula1>$I$3:$I$4</formula1>
    </dataValidation>
    <dataValidation type="list" allowBlank="1" showInputMessage="1" showErrorMessage="1" sqref="O25:P26" xr:uid="{59A2916D-210E-46EB-AFA5-315EB56955E6}">
      <formula1>$F$3:$F$6</formula1>
    </dataValidation>
    <dataValidation type="list" allowBlank="1" showInputMessage="1" showErrorMessage="1" sqref="O282 P282:P284" xr:uid="{EDF6C68D-1F60-4EBB-9B3F-F377862B7BD1}">
      <formula1>$AI$3:$AI$8</formula1>
    </dataValidation>
    <dataValidation type="list" allowBlank="1" showInputMessage="1" showErrorMessage="1" sqref="O35:P35 O42:P42" xr:uid="{B32558BC-E48E-49BD-AB5B-FF9C66DE1066}">
      <formula1>$J$3:$J$7</formula1>
    </dataValidation>
    <dataValidation type="list" allowBlank="1" showInputMessage="1" showErrorMessage="1" sqref="O52:P52" xr:uid="{B45E33D8-5A71-45B4-A349-7DB6686BDCE9}">
      <formula1>$L$3:$L$4</formula1>
    </dataValidation>
    <dataValidation type="list" allowBlank="1" showInputMessage="1" showErrorMessage="1" sqref="P53" xr:uid="{DE919B4A-0242-445F-96CC-F124CAEFAB6F}">
      <formula1>$M$3:$M$4</formula1>
    </dataValidation>
    <dataValidation type="list" allowBlank="1" showInputMessage="1" showErrorMessage="1" sqref="O54:P54" xr:uid="{52DB3F61-0A33-467C-A796-F60EC90352D6}">
      <formula1>$N$3:$N$4</formula1>
    </dataValidation>
    <dataValidation type="list" allowBlank="1" showInputMessage="1" showErrorMessage="1" sqref="O91:P91" xr:uid="{4768D1F1-0F58-46C5-B3CB-87EE6739ED9F}">
      <formula1>$R$3:$R$8</formula1>
    </dataValidation>
    <dataValidation type="list" allowBlank="1" showInputMessage="1" showErrorMessage="1" sqref="O230:P231" xr:uid="{9F907C16-22D6-420D-8479-084C40DDADB2}">
      <formula1>$AA$3:$AA$4</formula1>
    </dataValidation>
    <dataValidation type="list" allowBlank="1" showInputMessage="1" showErrorMessage="1" sqref="O256:P256" xr:uid="{6E8D8400-4E09-4254-AC66-8C48784F10EB}">
      <formula1>$AD$3:$AD$5</formula1>
    </dataValidation>
    <dataValidation type="list" allowBlank="1" showInputMessage="1" showErrorMessage="1" sqref="P44:P49" xr:uid="{FA6A8EED-6CEB-42F4-B2F7-B7B07F193C90}">
      <formula1>$K$3:$K$7</formula1>
    </dataValidation>
    <dataValidation type="list" allowBlank="1" showInputMessage="1" showErrorMessage="1" sqref="O279" xr:uid="{572C34D5-6B8A-4A58-BF44-CFD274AF3BBF}">
      <formula1>$AH$3:$AH$9</formula1>
    </dataValidation>
    <dataValidation type="list" allowBlank="1" showInputMessage="1" showErrorMessage="1" sqref="P279" xr:uid="{D4AC069A-3D44-4266-9409-18D37C0DDB37}">
      <formula1>$AH$3:$AH$7</formula1>
    </dataValidation>
    <dataValidation type="list" allowBlank="1" showInputMessage="1" showErrorMessage="1" sqref="O373:P373" xr:uid="{1425A66B-F502-4A6F-ABBC-F05EE967C839}">
      <formula1>$AP$3:$AP$4</formula1>
    </dataValidation>
    <dataValidation type="list" allowBlank="1" showInputMessage="1" showErrorMessage="1" sqref="P304" xr:uid="{AAC6FE90-FE5D-45C5-902B-D037EDD3C332}">
      <formula1>$AJ$3:$AJ$4</formula1>
    </dataValidation>
    <dataValidation type="list" allowBlank="1" showInputMessage="1" showErrorMessage="1" sqref="P27:P30" xr:uid="{63AA28EE-C231-4CBD-B36D-DCEF788822CB}">
      <formula1>$G$2:$G$6</formula1>
    </dataValidation>
    <dataValidation type="list" allowBlank="1" showInputMessage="1" showErrorMessage="1" sqref="O27:O29" xr:uid="{511C2613-9AB5-4603-A83A-CD54711874DF}">
      <formula1>$G$3:$G$6</formula1>
    </dataValidation>
    <dataValidation type="list" allowBlank="1" showInputMessage="1" showErrorMessage="1" sqref="O44:O49" xr:uid="{AB5949CC-FE22-4B16-8F1A-5C9F2E24FA5B}">
      <formula1>$K$3:$K$8</formula1>
    </dataValidation>
    <dataValidation type="list" allowBlank="1" showInputMessage="1" showErrorMessage="1" sqref="P305:P309" xr:uid="{04290AC9-CB46-4FA8-B14A-69A18C7DA2D5}">
      <formula1>$AK$3:$AK$4</formula1>
    </dataValidation>
    <dataValidation type="list" allowBlank="1" showInputMessage="1" showErrorMessage="1" sqref="P310:P313" xr:uid="{B5798E05-D75C-423B-8769-DD631F521C5D}">
      <formula1>$AL$3:$AL$5</formula1>
    </dataValidation>
    <dataValidation type="list" allowBlank="1" showInputMessage="1" showErrorMessage="1" sqref="P314:P315" xr:uid="{85806478-7D79-4352-815C-4F210D2E9DAC}">
      <formula1>$AM$3:$AM$4</formula1>
    </dataValidation>
    <dataValidation type="list" allowBlank="1" showInputMessage="1" showErrorMessage="1" sqref="P317:P322" xr:uid="{3B534042-704D-4697-A369-7E2A1174E546}">
      <formula1>$AN$3:$AN$5</formula1>
    </dataValidation>
    <dataValidation type="list" allowBlank="1" showInputMessage="1" showErrorMessage="1" sqref="H388:I390" xr:uid="{F289E729-626D-4C49-B666-8B01AFA96E8B}">
      <formula1>$AX$3:$AX$7</formula1>
    </dataValidation>
    <dataValidation type="list" allowBlank="1" showInputMessage="1" showErrorMessage="1" sqref="O374:P375" xr:uid="{A799256F-0662-4E0D-8073-7025553FE99E}">
      <formula1>$AQ$3:$AQ$5</formula1>
    </dataValidation>
    <dataValidation type="list" allowBlank="1" showInputMessage="1" showErrorMessage="1" sqref="O222:P226" xr:uid="{4ACC0231-9EC7-4C9C-9014-D39FBB2049B5}">
      <formula1>$Y$3:$Y$6</formula1>
    </dataValidation>
    <dataValidation type="list" allowBlank="1" showInputMessage="1" showErrorMessage="1" sqref="O376:P377" xr:uid="{4E5BF0A6-46E2-4E49-A2E2-7168D231BBED}">
      <formula1>$AR$3:$AR$4</formula1>
    </dataValidation>
    <dataValidation type="list" allowBlank="1" showInputMessage="1" showErrorMessage="1" sqref="O6:P18" xr:uid="{6DFB6D17-C8DB-4C67-AEC1-CDA36553602B}">
      <formula1>$B$3:$B$5</formula1>
    </dataValidation>
    <dataValidation type="list" allowBlank="1" showInputMessage="1" showErrorMessage="1" sqref="O21:P23" xr:uid="{7CF759A5-1E91-47C9-9C13-62473181B3F5}">
      <formula1>$E$3:$E$4</formula1>
    </dataValidation>
    <dataValidation type="list" allowBlank="1" showInputMessage="1" showErrorMessage="1" sqref="O31:P32" xr:uid="{1EDBAA4D-74D4-468B-B0BB-8DBE79177D8A}">
      <formula1>$H$3:$H$4</formula1>
    </dataValidation>
    <dataValidation type="list" allowBlank="1" showInputMessage="1" showErrorMessage="1" sqref="P55:P56 O55" xr:uid="{3F8094B2-64EA-4D75-B24A-000D43D519CE}">
      <formula1>$O$3:$O$4</formula1>
    </dataValidation>
    <dataValidation type="list" allowBlank="1" showInputMessage="1" showErrorMessage="1" sqref="O227:P228" xr:uid="{A414EECA-B092-410B-B10E-9BA06E2B59C0}">
      <formula1>$Z$3:$Z$5</formula1>
    </dataValidation>
    <dataValidation type="list" allowBlank="1" showInputMessage="1" showErrorMessage="1" sqref="O66:P71 O73:P81" xr:uid="{D4114A07-918C-4C3C-83AC-D88EBCCDF5A6}">
      <formula1>$P$3:$P$7</formula1>
    </dataValidation>
    <dataValidation type="list" allowBlank="1" showInputMessage="1" showErrorMessage="1" sqref="O84:P89" xr:uid="{C2DE3A1E-AFFC-4453-80E5-34153EDDFDE0}">
      <formula1>$Q$3:$Q$6</formula1>
    </dataValidation>
    <dataValidation type="list" allowBlank="1" showInputMessage="1" showErrorMessage="1" sqref="O145:P148" xr:uid="{5D55F404-D26B-4F9C-BE3B-D3A28C97F098}">
      <formula1>$T$3:$T$8</formula1>
    </dataValidation>
    <dataValidation type="list" allowBlank="1" showInputMessage="1" showErrorMessage="1" sqref="O150:P165" xr:uid="{EED854FE-8407-4860-9B7F-E2B1E5422A0E}">
      <formula1>$U$3:$U$5</formula1>
    </dataValidation>
    <dataValidation type="list" allowBlank="1" showInputMessage="1" showErrorMessage="1" sqref="O179:P190 O203:P214" xr:uid="{5CB0CED2-F25B-4591-BE63-58CD4EED39E8}">
      <formula1>$W$3:$W$6</formula1>
    </dataValidation>
    <dataValidation type="list" allowBlank="1" showInputMessage="1" showErrorMessage="1" sqref="O215:P221" xr:uid="{1F8A55B1-622B-4CF9-8E72-9A6A3F60D5C9}">
      <formula1>$X$3:$X$4</formula1>
    </dataValidation>
    <dataValidation type="list" allowBlank="1" showInputMessage="1" showErrorMessage="1" sqref="O232:P248" xr:uid="{4A226AE5-68B7-44BD-B679-2C20CB9937F1}">
      <formula1>$AB$3:$AB$4</formula1>
    </dataValidation>
    <dataValidation type="list" allowBlank="1" showInputMessage="1" showErrorMessage="1" sqref="O249:P255" xr:uid="{159EE038-EA01-4D75-AF25-99C14525ED47}">
      <formula1>$AC$3:$AC$7</formula1>
    </dataValidation>
    <dataValidation type="list" allowBlank="1" showInputMessage="1" showErrorMessage="1" sqref="O263:P267" xr:uid="{F035B5A0-F30F-4EBC-A471-C1BF510F2EEF}">
      <formula1>$AF$3:$AF$4</formula1>
    </dataValidation>
    <dataValidation type="list" allowBlank="1" showInputMessage="1" showErrorMessage="1" sqref="O269:P277" xr:uid="{67729EC8-6443-45E7-BFB5-940BB11B2E7B}">
      <formula1>$AG$3:$AG$4</formula1>
    </dataValidation>
    <dataValidation type="list" allowBlank="1" showInputMessage="1" showErrorMessage="1" sqref="O324:P372" xr:uid="{204F8D54-7D40-431F-97B4-A3D855C10FA1}">
      <formula1>$AO$3:$AO$4</formula1>
    </dataValidation>
    <dataValidation type="list" allowBlank="1" showInputMessage="1" showErrorMessage="1" sqref="O257:P262" xr:uid="{40EAA466-D540-4E99-AAAE-FB7A662A068B}">
      <formula1>$AE$3:$AE$5</formula1>
    </dataValidation>
    <dataValidation type="list" allowBlank="1" showInputMessage="1" showErrorMessage="1" sqref="E3" xr:uid="{38983722-365B-4EBF-9D39-D61C5903E67B}">
      <formula1>$A$3:$A$134</formula1>
    </dataValidation>
  </dataValidations>
  <hyperlinks>
    <hyperlink ref="F1:N1" location="'All Country Summary (2023)'!A1" display="Go to summary page" xr:uid="{F10C9B98-D184-4865-8D22-9F21627B4974}"/>
  </hyperlinks>
  <pageMargins left="0.25" right="0.25" top="0.75" bottom="0.75" header="0.3" footer="0.3"/>
  <pageSetup paperSize="17" scale="74" orientation="landscape"/>
  <rowBreaks count="13" manualBreakCount="13">
    <brk id="23" max="16383" man="1"/>
    <brk id="32" max="16383" man="1"/>
    <brk id="50" max="13" man="1"/>
    <brk id="81" max="16383" man="1"/>
    <brk id="148" max="13" man="1"/>
    <brk id="178" max="13" man="1"/>
    <brk id="214" max="13" man="1"/>
    <brk id="248" max="13" man="1"/>
    <brk id="267" max="13" man="1"/>
    <brk id="302" max="13" man="1"/>
    <brk id="315" max="13" man="1"/>
    <brk id="348" max="13" man="1"/>
    <brk id="390" max="13" man="1"/>
  </rowBreaks>
  <colBreaks count="1" manualBreakCount="1">
    <brk id="14" max="1048575" man="1"/>
  </colBreaks>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936A1-843F-4286-9F0E-B05D584C31E7}">
  <sheetPr>
    <tabColor rgb="FF00CC66"/>
  </sheetPr>
  <dimension ref="A1:Q394"/>
  <sheetViews>
    <sheetView showGridLines="0" zoomScaleNormal="100" workbookViewId="0">
      <selection activeCell="K6" sqref="K6:N6"/>
    </sheetView>
  </sheetViews>
  <sheetFormatPr defaultColWidth="9.140625" defaultRowHeight="14.45"/>
  <cols>
    <col min="1" max="1" width="2.140625" customWidth="1"/>
    <col min="3" max="3" width="3.140625" customWidth="1"/>
    <col min="4" max="4" width="16.140625" customWidth="1"/>
    <col min="5" max="5" width="61" customWidth="1"/>
    <col min="6" max="6" width="18.140625" customWidth="1"/>
    <col min="7" max="7" width="28.42578125" customWidth="1"/>
    <col min="8" max="8" width="20.42578125" customWidth="1"/>
    <col min="9" max="9" width="18.5703125" customWidth="1"/>
    <col min="10" max="10" width="33" bestFit="1" customWidth="1"/>
    <col min="11" max="11" width="19.85546875" customWidth="1"/>
    <col min="12" max="12" width="17.140625" customWidth="1"/>
    <col min="13" max="13" width="17.42578125" customWidth="1"/>
    <col min="14" max="14" width="33.140625" customWidth="1"/>
    <col min="15" max="15" width="60.140625" customWidth="1"/>
    <col min="16" max="16" width="56.85546875" customWidth="1"/>
  </cols>
  <sheetData>
    <row r="1" spans="2:16" ht="60.75" customHeight="1">
      <c r="F1" s="2128"/>
      <c r="G1" s="2128"/>
      <c r="H1" s="2128"/>
      <c r="I1" s="2128"/>
      <c r="J1" s="2128"/>
      <c r="K1" s="2128"/>
      <c r="L1" s="2128"/>
      <c r="M1" s="2128"/>
      <c r="N1" s="2128"/>
    </row>
    <row r="2" spans="2:16" ht="56.25" customHeight="1">
      <c r="B2" s="2129" t="s">
        <v>2761</v>
      </c>
      <c r="C2" s="2129"/>
      <c r="D2" s="2129"/>
      <c r="E2" s="2129"/>
      <c r="F2" s="2129"/>
      <c r="G2" s="2129"/>
      <c r="H2" s="2129"/>
      <c r="I2" s="179"/>
      <c r="J2" s="179"/>
      <c r="K2" s="180"/>
      <c r="L2" s="180"/>
      <c r="M2" s="180"/>
      <c r="N2" s="181"/>
    </row>
    <row r="3" spans="2:16" ht="39.75" customHeight="1">
      <c r="B3" s="173"/>
      <c r="C3" s="174"/>
      <c r="D3" s="175" t="s">
        <v>2762</v>
      </c>
      <c r="E3" s="176" t="s">
        <v>5194</v>
      </c>
      <c r="F3" s="177" t="s">
        <v>2764</v>
      </c>
      <c r="G3" s="2130" t="s">
        <v>830</v>
      </c>
      <c r="H3" s="2130"/>
      <c r="I3" s="2130"/>
      <c r="J3" s="2130"/>
      <c r="K3" s="2130"/>
      <c r="L3" s="2130"/>
      <c r="M3" s="2130"/>
      <c r="N3" s="2130"/>
      <c r="O3" s="2130"/>
    </row>
    <row r="4" spans="2:16" ht="39" customHeight="1">
      <c r="B4" s="1402" t="s">
        <v>2765</v>
      </c>
      <c r="C4" s="1402"/>
      <c r="D4" s="1402"/>
      <c r="E4" s="1402"/>
      <c r="F4" s="1402"/>
      <c r="G4" s="1402"/>
      <c r="H4" s="1402"/>
      <c r="I4" s="1402"/>
      <c r="J4" s="1402"/>
      <c r="K4" s="1402"/>
      <c r="L4" s="1402"/>
      <c r="M4" s="1402"/>
      <c r="N4" s="1402"/>
    </row>
    <row r="5" spans="2:16" ht="23.25" customHeight="1">
      <c r="B5" s="1416" t="s">
        <v>2766</v>
      </c>
      <c r="C5" s="1417"/>
      <c r="D5" s="1417"/>
      <c r="E5" s="1417"/>
      <c r="F5" s="1417"/>
      <c r="G5" s="1417"/>
      <c r="H5" s="1417"/>
      <c r="I5" s="1417"/>
      <c r="J5" s="1417"/>
      <c r="K5" s="1417"/>
      <c r="L5" s="1417"/>
      <c r="M5" s="1417"/>
      <c r="N5" s="1417"/>
      <c r="O5" s="1417"/>
      <c r="P5" s="1418"/>
    </row>
    <row r="6" spans="2:16" ht="81" customHeight="1">
      <c r="B6" s="182" t="s">
        <v>2462</v>
      </c>
      <c r="C6" s="1419" t="s">
        <v>2767</v>
      </c>
      <c r="D6" s="1419"/>
      <c r="E6" s="1419"/>
      <c r="F6" s="1419"/>
      <c r="G6" s="1419"/>
      <c r="H6" s="1420"/>
      <c r="I6" s="526" t="s">
        <v>2768</v>
      </c>
      <c r="J6" s="184" t="s">
        <v>5195</v>
      </c>
      <c r="K6" s="3888" t="s">
        <v>5196</v>
      </c>
      <c r="L6" s="1664"/>
      <c r="M6" s="1664"/>
      <c r="N6" s="1665"/>
      <c r="O6" s="1424" t="s">
        <v>3878</v>
      </c>
      <c r="P6" s="1424"/>
    </row>
    <row r="7" spans="2:16" ht="22.5" customHeight="1">
      <c r="B7" s="1427" t="s">
        <v>2772</v>
      </c>
      <c r="C7" s="1428"/>
      <c r="D7" s="1428"/>
      <c r="E7" s="1428"/>
      <c r="F7" s="1428"/>
      <c r="G7" s="1428"/>
      <c r="H7" s="1428"/>
      <c r="I7" s="1428"/>
      <c r="J7" s="1428"/>
      <c r="K7" s="1428"/>
      <c r="L7" s="1428"/>
      <c r="M7" s="1428"/>
      <c r="N7" s="1429"/>
      <c r="O7" s="1425"/>
      <c r="P7" s="1425"/>
    </row>
    <row r="8" spans="2:16" ht="21.75" customHeight="1">
      <c r="B8" s="189" t="s">
        <v>2465</v>
      </c>
      <c r="C8" s="1414" t="s">
        <v>2773</v>
      </c>
      <c r="D8" s="1414"/>
      <c r="E8" s="1415"/>
      <c r="F8" s="1430" t="s">
        <v>5197</v>
      </c>
      <c r="G8" s="1431"/>
      <c r="H8" s="1431"/>
      <c r="I8" s="1431"/>
      <c r="J8" s="1431"/>
      <c r="K8" s="1431"/>
      <c r="L8" s="1431"/>
      <c r="M8" s="1431"/>
      <c r="N8" s="1431"/>
      <c r="O8" s="1425"/>
      <c r="P8" s="1425"/>
    </row>
    <row r="9" spans="2:16" ht="29.25" customHeight="1">
      <c r="B9" s="191" t="s">
        <v>2467</v>
      </c>
      <c r="C9" s="1414" t="s">
        <v>3880</v>
      </c>
      <c r="D9" s="1414"/>
      <c r="E9" s="1414"/>
      <c r="F9" s="1414"/>
      <c r="G9" s="1414"/>
      <c r="H9" s="1415"/>
      <c r="I9" s="192" t="s">
        <v>3881</v>
      </c>
      <c r="J9" s="193"/>
      <c r="K9" s="193"/>
      <c r="L9" s="193"/>
      <c r="M9" s="193"/>
      <c r="N9" s="194"/>
      <c r="O9" s="1425"/>
      <c r="P9" s="1425"/>
    </row>
    <row r="10" spans="2:16" ht="32.25" customHeight="1">
      <c r="B10" s="195" t="s">
        <v>2465</v>
      </c>
      <c r="C10" s="1414" t="s">
        <v>3882</v>
      </c>
      <c r="D10" s="1414"/>
      <c r="E10" s="1414"/>
      <c r="F10" s="1414"/>
      <c r="G10" s="1414"/>
      <c r="H10" s="1415"/>
      <c r="I10" s="203" t="s">
        <v>54</v>
      </c>
      <c r="J10" s="3165" t="s">
        <v>2778</v>
      </c>
      <c r="K10" s="3166"/>
      <c r="L10" s="1411"/>
      <c r="M10" s="1412"/>
      <c r="N10" s="1413"/>
      <c r="O10" s="1425"/>
      <c r="P10" s="1425"/>
    </row>
    <row r="11" spans="2:16" ht="32.25" customHeight="1">
      <c r="B11" s="198" t="s">
        <v>2472</v>
      </c>
      <c r="C11" s="1414" t="s">
        <v>3884</v>
      </c>
      <c r="D11" s="1414"/>
      <c r="E11" s="1414"/>
      <c r="F11" s="1414"/>
      <c r="G11" s="1414"/>
      <c r="H11" s="1415"/>
      <c r="I11" s="203" t="s">
        <v>54</v>
      </c>
      <c r="J11" s="3165" t="s">
        <v>2778</v>
      </c>
      <c r="K11" s="3166"/>
      <c r="L11" s="1411"/>
      <c r="M11" s="1412"/>
      <c r="N11" s="1413"/>
      <c r="O11" s="1425"/>
      <c r="P11" s="1425"/>
    </row>
    <row r="12" spans="2:16" ht="32.25" customHeight="1">
      <c r="B12" s="198" t="s">
        <v>2475</v>
      </c>
      <c r="C12" s="1414" t="s">
        <v>3886</v>
      </c>
      <c r="D12" s="1414"/>
      <c r="E12" s="1414"/>
      <c r="F12" s="1414"/>
      <c r="G12" s="1414"/>
      <c r="H12" s="1415"/>
      <c r="I12" s="203" t="s">
        <v>54</v>
      </c>
      <c r="J12" s="3165" t="s">
        <v>2778</v>
      </c>
      <c r="K12" s="3166"/>
      <c r="L12" s="1411"/>
      <c r="M12" s="1412"/>
      <c r="N12" s="1413"/>
      <c r="O12" s="1425"/>
      <c r="P12" s="1425"/>
    </row>
    <row r="13" spans="2:16" ht="32.25" customHeight="1">
      <c r="B13" s="198" t="s">
        <v>2477</v>
      </c>
      <c r="C13" s="1414" t="s">
        <v>3887</v>
      </c>
      <c r="D13" s="1414"/>
      <c r="E13" s="1414"/>
      <c r="F13" s="1414"/>
      <c r="G13" s="1414"/>
      <c r="H13" s="1415"/>
      <c r="I13" s="203" t="s">
        <v>54</v>
      </c>
      <c r="J13" s="3165" t="s">
        <v>2778</v>
      </c>
      <c r="K13" s="3166"/>
      <c r="L13" s="1411"/>
      <c r="M13" s="1412"/>
      <c r="N13" s="1413"/>
      <c r="O13" s="1425"/>
      <c r="P13" s="1425"/>
    </row>
    <row r="14" spans="2:16" ht="32.25" customHeight="1">
      <c r="B14" s="198" t="s">
        <v>2481</v>
      </c>
      <c r="C14" s="1414" t="s">
        <v>2782</v>
      </c>
      <c r="D14" s="1414"/>
      <c r="E14" s="1414"/>
      <c r="F14" s="1414"/>
      <c r="G14" s="1414"/>
      <c r="H14" s="1415"/>
      <c r="I14" s="203" t="s">
        <v>54</v>
      </c>
      <c r="J14" s="3165" t="s">
        <v>2778</v>
      </c>
      <c r="K14" s="3166"/>
      <c r="L14" s="1411" t="s">
        <v>5198</v>
      </c>
      <c r="M14" s="1412"/>
      <c r="N14" s="1413"/>
      <c r="O14" s="1425"/>
      <c r="P14" s="1425"/>
    </row>
    <row r="15" spans="2:16" ht="32.25" customHeight="1">
      <c r="B15" s="198" t="s">
        <v>2485</v>
      </c>
      <c r="C15" s="1414" t="s">
        <v>3889</v>
      </c>
      <c r="D15" s="1414"/>
      <c r="E15" s="1414"/>
      <c r="F15" s="1414"/>
      <c r="G15" s="1414"/>
      <c r="H15" s="1415"/>
      <c r="I15" s="203" t="s">
        <v>2768</v>
      </c>
      <c r="J15" s="3165" t="s">
        <v>2778</v>
      </c>
      <c r="K15" s="3166"/>
      <c r="L15" s="1411"/>
      <c r="M15" s="1412"/>
      <c r="N15" s="1413"/>
      <c r="O15" s="1425"/>
      <c r="P15" s="1425"/>
    </row>
    <row r="16" spans="2:16" ht="32.25" customHeight="1">
      <c r="B16" s="198" t="s">
        <v>2489</v>
      </c>
      <c r="C16" s="1414" t="s">
        <v>3891</v>
      </c>
      <c r="D16" s="1414"/>
      <c r="E16" s="1414"/>
      <c r="F16" s="1414"/>
      <c r="G16" s="1414"/>
      <c r="H16" s="1415"/>
      <c r="I16" s="203" t="s">
        <v>54</v>
      </c>
      <c r="J16" s="3165" t="s">
        <v>2778</v>
      </c>
      <c r="K16" s="3166"/>
      <c r="L16" s="1411" t="s">
        <v>5199</v>
      </c>
      <c r="M16" s="1412"/>
      <c r="N16" s="1413"/>
      <c r="O16" s="1425"/>
      <c r="P16" s="1425"/>
    </row>
    <row r="17" spans="2:16" ht="32.25" customHeight="1">
      <c r="B17" s="198" t="s">
        <v>2492</v>
      </c>
      <c r="C17" s="1414" t="s">
        <v>2788</v>
      </c>
      <c r="D17" s="1414"/>
      <c r="E17" s="1414"/>
      <c r="F17" s="1414"/>
      <c r="G17" s="1414"/>
      <c r="H17" s="1415"/>
      <c r="I17" s="203" t="s">
        <v>2789</v>
      </c>
      <c r="J17" s="3165" t="s">
        <v>2778</v>
      </c>
      <c r="K17" s="3166"/>
      <c r="L17" s="1411"/>
      <c r="M17" s="1412"/>
      <c r="N17" s="1413"/>
      <c r="O17" s="1425"/>
      <c r="P17" s="1425"/>
    </row>
    <row r="18" spans="2:16" ht="32.25" customHeight="1">
      <c r="B18" s="198" t="s">
        <v>2594</v>
      </c>
      <c r="C18" s="1414" t="s">
        <v>2790</v>
      </c>
      <c r="D18" s="1414"/>
      <c r="E18" s="1414"/>
      <c r="F18" s="1414"/>
      <c r="G18" s="1414"/>
      <c r="H18" s="1415"/>
      <c r="I18" s="203" t="s">
        <v>54</v>
      </c>
      <c r="J18" s="3165" t="s">
        <v>2778</v>
      </c>
      <c r="K18" s="3166"/>
      <c r="L18" s="1411"/>
      <c r="M18" s="1412"/>
      <c r="N18" s="1413"/>
      <c r="O18" s="1426"/>
      <c r="P18" s="1426"/>
    </row>
    <row r="19" spans="2:16" ht="59.25" customHeight="1">
      <c r="B19" s="191" t="s">
        <v>2494</v>
      </c>
      <c r="C19" s="1414" t="s">
        <v>3895</v>
      </c>
      <c r="D19" s="1414"/>
      <c r="E19" s="1414"/>
      <c r="F19" s="1414"/>
      <c r="G19" s="1414"/>
      <c r="H19" s="1414"/>
      <c r="I19" s="203" t="s">
        <v>2768</v>
      </c>
      <c r="J19" s="1432" t="s">
        <v>3896</v>
      </c>
      <c r="K19" s="3619" t="s">
        <v>5200</v>
      </c>
      <c r="L19" s="3620"/>
      <c r="M19" s="3620"/>
      <c r="N19" s="3621"/>
      <c r="O19" s="201" t="s">
        <v>5201</v>
      </c>
      <c r="P19" s="1120" t="s">
        <v>5202</v>
      </c>
    </row>
    <row r="20" spans="2:16" ht="36.75" customHeight="1">
      <c r="B20" s="191" t="s">
        <v>2498</v>
      </c>
      <c r="C20" s="1414" t="s">
        <v>3898</v>
      </c>
      <c r="D20" s="1414"/>
      <c r="E20" s="1414"/>
      <c r="F20" s="1414"/>
      <c r="G20" s="1414"/>
      <c r="H20" s="1414"/>
      <c r="I20" s="203" t="s">
        <v>2768</v>
      </c>
      <c r="J20" s="1433"/>
      <c r="K20" s="3622"/>
      <c r="L20" s="3623"/>
      <c r="M20" s="3623"/>
      <c r="N20" s="3624"/>
      <c r="O20" s="201" t="s">
        <v>3461</v>
      </c>
      <c r="P20" s="202"/>
    </row>
    <row r="21" spans="2:16" ht="36.75" customHeight="1">
      <c r="B21" s="191" t="s">
        <v>2501</v>
      </c>
      <c r="C21" s="1414" t="s">
        <v>3899</v>
      </c>
      <c r="D21" s="1414"/>
      <c r="E21" s="1414"/>
      <c r="F21" s="1414"/>
      <c r="G21" s="1414"/>
      <c r="H21" s="1414"/>
      <c r="I21" s="203" t="s">
        <v>3463</v>
      </c>
      <c r="J21" s="1433"/>
      <c r="K21" s="3622"/>
      <c r="L21" s="3623"/>
      <c r="M21" s="3623"/>
      <c r="N21" s="3624"/>
      <c r="O21" s="1443" t="s">
        <v>3878</v>
      </c>
      <c r="P21" s="1443"/>
    </row>
    <row r="22" spans="2:16" ht="36.75" customHeight="1">
      <c r="B22" s="191" t="s">
        <v>2503</v>
      </c>
      <c r="C22" s="1414" t="s">
        <v>2802</v>
      </c>
      <c r="D22" s="1414"/>
      <c r="E22" s="1414"/>
      <c r="F22" s="1414"/>
      <c r="G22" s="1414"/>
      <c r="H22" s="1414"/>
      <c r="I22" s="203" t="s">
        <v>54</v>
      </c>
      <c r="J22" s="1433"/>
      <c r="K22" s="3622"/>
      <c r="L22" s="3623"/>
      <c r="M22" s="3623"/>
      <c r="N22" s="3624"/>
      <c r="O22" s="1425"/>
      <c r="P22" s="1425"/>
    </row>
    <row r="23" spans="2:16" ht="45" customHeight="1">
      <c r="B23" s="205" t="s">
        <v>2465</v>
      </c>
      <c r="C23" s="1445" t="s">
        <v>2803</v>
      </c>
      <c r="D23" s="1445"/>
      <c r="E23" s="1445"/>
      <c r="F23" s="1445"/>
      <c r="G23" s="1445"/>
      <c r="H23" s="1445"/>
      <c r="I23" s="203" t="s">
        <v>2792</v>
      </c>
      <c r="J23" s="1433"/>
      <c r="K23" s="3625"/>
      <c r="L23" s="3626"/>
      <c r="M23" s="3626"/>
      <c r="N23" s="3627"/>
      <c r="O23" s="1444"/>
      <c r="P23" s="1444"/>
    </row>
    <row r="24" spans="2:16" ht="24.75" customHeight="1">
      <c r="B24" s="1416" t="s">
        <v>5203</v>
      </c>
      <c r="C24" s="1417"/>
      <c r="D24" s="1417"/>
      <c r="E24" s="1417"/>
      <c r="F24" s="1417"/>
      <c r="G24" s="1417"/>
      <c r="H24" s="1417"/>
      <c r="I24" s="1417"/>
      <c r="J24" s="1417"/>
      <c r="K24" s="1417"/>
      <c r="L24" s="1417"/>
      <c r="M24" s="1417"/>
      <c r="N24" s="1417"/>
      <c r="O24" s="1417"/>
      <c r="P24" s="1418"/>
    </row>
    <row r="25" spans="2:16" ht="53.65" customHeight="1">
      <c r="B25" s="1446" t="s">
        <v>2505</v>
      </c>
      <c r="C25" s="1448" t="s">
        <v>2805</v>
      </c>
      <c r="D25" s="1448"/>
      <c r="E25" s="1448"/>
      <c r="F25" s="1449"/>
      <c r="G25" s="208" t="s">
        <v>5204</v>
      </c>
      <c r="H25" s="209" t="s">
        <v>2807</v>
      </c>
      <c r="I25" s="210" t="s">
        <v>5205</v>
      </c>
      <c r="J25" s="209" t="s">
        <v>2809</v>
      </c>
      <c r="K25" s="1452" t="s">
        <v>5206</v>
      </c>
      <c r="L25" s="3882" t="s">
        <v>5207</v>
      </c>
      <c r="M25" s="3883"/>
      <c r="N25" s="3884"/>
      <c r="O25" s="185" t="s">
        <v>2795</v>
      </c>
      <c r="P25" s="1120" t="s">
        <v>5208</v>
      </c>
    </row>
    <row r="26" spans="2:16" ht="53.25" customHeight="1">
      <c r="B26" s="1447"/>
      <c r="C26" s="1450"/>
      <c r="D26" s="1450"/>
      <c r="E26" s="1450"/>
      <c r="F26" s="1451"/>
      <c r="G26" s="216" t="s">
        <v>2812</v>
      </c>
      <c r="H26" s="217">
        <v>2022</v>
      </c>
      <c r="I26" s="216" t="s">
        <v>2813</v>
      </c>
      <c r="J26" s="217">
        <v>2022</v>
      </c>
      <c r="K26" s="1453"/>
      <c r="L26" s="3885"/>
      <c r="M26" s="3886"/>
      <c r="N26" s="3887"/>
      <c r="O26" s="202" t="s">
        <v>2795</v>
      </c>
      <c r="P26" s="1120" t="s">
        <v>5209</v>
      </c>
    </row>
    <row r="27" spans="2:16" ht="75.75" customHeight="1">
      <c r="B27" s="191" t="s">
        <v>2512</v>
      </c>
      <c r="C27" s="1464" t="s">
        <v>2814</v>
      </c>
      <c r="D27" s="1464"/>
      <c r="E27" s="1464"/>
      <c r="F27" s="1464"/>
      <c r="G27" s="1464"/>
      <c r="H27" s="1464"/>
      <c r="I27" s="1465"/>
      <c r="J27" s="782">
        <v>21581433</v>
      </c>
      <c r="K27" s="1453"/>
      <c r="L27" s="3885"/>
      <c r="M27" s="3886"/>
      <c r="N27" s="3887"/>
      <c r="O27" s="1443" t="s">
        <v>2795</v>
      </c>
      <c r="P27" s="1120" t="s">
        <v>5210</v>
      </c>
    </row>
    <row r="28" spans="2:16" ht="32.25" customHeight="1">
      <c r="B28" s="224"/>
      <c r="C28" s="225" t="s">
        <v>394</v>
      </c>
      <c r="D28" s="3453" t="s">
        <v>5211</v>
      </c>
      <c r="E28" s="1414"/>
      <c r="F28" s="1414"/>
      <c r="G28" s="1414"/>
      <c r="H28" s="1414"/>
      <c r="I28" s="1415"/>
      <c r="J28" s="467">
        <v>1957487</v>
      </c>
      <c r="K28" s="1453"/>
      <c r="L28" s="3885"/>
      <c r="M28" s="3886"/>
      <c r="N28" s="3887"/>
      <c r="O28" s="1425"/>
      <c r="P28" s="1120"/>
    </row>
    <row r="29" spans="2:16" ht="29.25" customHeight="1">
      <c r="B29" s="227" t="s">
        <v>440</v>
      </c>
      <c r="C29" s="1414" t="s">
        <v>2818</v>
      </c>
      <c r="D29" s="1414"/>
      <c r="E29" s="1414"/>
      <c r="F29" s="1414"/>
      <c r="G29" s="1415"/>
      <c r="H29" s="1476" t="s">
        <v>2819</v>
      </c>
      <c r="I29" s="1477"/>
      <c r="J29" s="1478"/>
      <c r="K29" s="1453"/>
      <c r="L29" s="3885"/>
      <c r="M29" s="3886"/>
      <c r="N29" s="3887"/>
      <c r="O29" s="1426"/>
      <c r="P29" s="1120"/>
    </row>
    <row r="30" spans="2:16" ht="29.25" customHeight="1">
      <c r="B30" s="227"/>
      <c r="C30" s="1414" t="s">
        <v>2820</v>
      </c>
      <c r="D30" s="1414"/>
      <c r="E30" s="1414"/>
      <c r="F30" s="1414"/>
      <c r="G30" s="1415"/>
      <c r="H30" s="3873" t="s">
        <v>2792</v>
      </c>
      <c r="I30" s="3874"/>
      <c r="J30" s="3875"/>
      <c r="K30" s="1453"/>
      <c r="L30" s="3885"/>
      <c r="M30" s="3886"/>
      <c r="N30" s="3887"/>
      <c r="O30" s="187"/>
      <c r="P30" s="187"/>
    </row>
    <row r="31" spans="2:16" ht="25.5" customHeight="1">
      <c r="B31" s="198"/>
      <c r="C31" s="1414" t="s">
        <v>2821</v>
      </c>
      <c r="D31" s="1414"/>
      <c r="E31" s="1414"/>
      <c r="F31" s="1414"/>
      <c r="G31" s="1415"/>
      <c r="H31" s="1466" t="s">
        <v>2822</v>
      </c>
      <c r="I31" s="1467"/>
      <c r="J31" s="2293"/>
      <c r="K31" s="1453"/>
      <c r="L31" s="3885"/>
      <c r="M31" s="3886"/>
      <c r="N31" s="3887"/>
      <c r="O31" s="783"/>
      <c r="P31" s="278"/>
    </row>
    <row r="32" spans="2:16" ht="25.5" customHeight="1">
      <c r="B32" s="198"/>
      <c r="C32" s="1414" t="s">
        <v>2820</v>
      </c>
      <c r="D32" s="1414"/>
      <c r="E32" s="1414"/>
      <c r="F32" s="1414"/>
      <c r="G32" s="1415"/>
      <c r="H32" s="3873" t="s">
        <v>2792</v>
      </c>
      <c r="I32" s="3874"/>
      <c r="J32" s="3875"/>
      <c r="K32" s="218"/>
      <c r="L32" s="219"/>
      <c r="M32" s="220"/>
      <c r="N32" s="221"/>
      <c r="O32" s="783"/>
      <c r="P32" s="277"/>
    </row>
    <row r="33" spans="2:17" ht="143.25" customHeight="1">
      <c r="B33" s="229" t="s">
        <v>2515</v>
      </c>
      <c r="C33" s="1472" t="s">
        <v>3904</v>
      </c>
      <c r="D33" s="1472"/>
      <c r="E33" s="1472"/>
      <c r="F33" s="1472"/>
      <c r="G33" s="1472"/>
      <c r="H33" s="1472"/>
      <c r="I33" s="1472"/>
      <c r="J33" s="481" t="s">
        <v>2768</v>
      </c>
      <c r="K33" s="235" t="s">
        <v>3957</v>
      </c>
      <c r="L33" s="3876" t="s">
        <v>5212</v>
      </c>
      <c r="M33" s="3877"/>
      <c r="N33" s="3878"/>
      <c r="O33" s="232" t="s">
        <v>3475</v>
      </c>
      <c r="P33" s="1121" t="s">
        <v>5213</v>
      </c>
    </row>
    <row r="34" spans="2:17" ht="46.5" customHeight="1">
      <c r="B34" s="2105" t="s">
        <v>3906</v>
      </c>
      <c r="C34" s="1699"/>
      <c r="D34" s="1699"/>
      <c r="E34" s="1699"/>
      <c r="F34" s="1699"/>
      <c r="G34" s="1699"/>
      <c r="H34" s="1699"/>
      <c r="I34" s="1699"/>
      <c r="J34" s="1699"/>
      <c r="K34" s="1699"/>
      <c r="L34" s="1699"/>
      <c r="M34" s="1699"/>
      <c r="N34" s="1699"/>
      <c r="O34" s="1699"/>
      <c r="P34" s="2106"/>
    </row>
    <row r="35" spans="2:17" ht="95.65" customHeight="1">
      <c r="B35" s="233" t="s">
        <v>2519</v>
      </c>
      <c r="C35" s="2088" t="s">
        <v>2829</v>
      </c>
      <c r="D35" s="2088"/>
      <c r="E35" s="2088"/>
      <c r="F35" s="2088"/>
      <c r="G35" s="2088"/>
      <c r="H35" s="2088"/>
      <c r="I35" s="2088"/>
      <c r="J35" s="234" t="s">
        <v>2768</v>
      </c>
      <c r="K35" s="235" t="s">
        <v>3957</v>
      </c>
      <c r="L35" s="3879" t="s">
        <v>5214</v>
      </c>
      <c r="M35" s="3880"/>
      <c r="N35" s="3881"/>
      <c r="O35" s="236"/>
      <c r="P35" s="204"/>
    </row>
    <row r="36" spans="2:17" ht="26.25" customHeight="1">
      <c r="B36" s="2110" t="s">
        <v>2831</v>
      </c>
      <c r="C36" s="1496"/>
      <c r="D36" s="1496"/>
      <c r="E36" s="1496"/>
      <c r="F36" s="1496"/>
      <c r="G36" s="1496"/>
      <c r="H36" s="1496"/>
      <c r="I36" s="1496"/>
      <c r="J36" s="1496"/>
      <c r="K36" s="1496"/>
      <c r="L36" s="1496"/>
      <c r="M36" s="1496"/>
      <c r="N36" s="1496"/>
      <c r="O36" s="1496"/>
      <c r="P36" s="1497"/>
    </row>
    <row r="37" spans="2:17" ht="75" customHeight="1">
      <c r="B37" s="233" t="s">
        <v>2521</v>
      </c>
      <c r="C37" s="1498" t="s">
        <v>5215</v>
      </c>
      <c r="D37" s="1498"/>
      <c r="E37" s="1498"/>
      <c r="F37" s="1499"/>
      <c r="G37" s="237" t="s">
        <v>5216</v>
      </c>
      <c r="H37" s="418" t="s">
        <v>2834</v>
      </c>
      <c r="I37" s="1515" t="s">
        <v>3910</v>
      </c>
      <c r="J37" s="1516"/>
      <c r="K37" s="1515" t="s">
        <v>5217</v>
      </c>
      <c r="L37" s="1531"/>
      <c r="M37" s="1531"/>
      <c r="N37" s="2111"/>
      <c r="O37" s="1504"/>
      <c r="P37" s="1504"/>
    </row>
    <row r="38" spans="2:17" ht="49.5" customHeight="1">
      <c r="B38" s="198" t="s">
        <v>2465</v>
      </c>
      <c r="C38" s="1414" t="s">
        <v>2836</v>
      </c>
      <c r="D38" s="1414"/>
      <c r="E38" s="1414"/>
      <c r="F38" s="1415"/>
      <c r="G38" s="784">
        <v>21581433</v>
      </c>
      <c r="H38" s="785" t="s">
        <v>927</v>
      </c>
      <c r="I38" s="3761" t="s">
        <v>5218</v>
      </c>
      <c r="J38" s="3761"/>
      <c r="K38" s="3870" t="s">
        <v>5219</v>
      </c>
      <c r="L38" s="3871"/>
      <c r="M38" s="3871"/>
      <c r="N38" s="3872"/>
      <c r="O38" s="1505"/>
      <c r="P38" s="1505"/>
    </row>
    <row r="39" spans="2:17" ht="67.5" customHeight="1">
      <c r="B39" s="198" t="s">
        <v>2472</v>
      </c>
      <c r="C39" s="1414" t="s">
        <v>3912</v>
      </c>
      <c r="D39" s="1414"/>
      <c r="E39" s="1414"/>
      <c r="F39" s="1415"/>
      <c r="G39" s="784">
        <v>0</v>
      </c>
      <c r="H39" s="785" t="s">
        <v>927</v>
      </c>
      <c r="I39" s="1479" t="s">
        <v>92</v>
      </c>
      <c r="J39" s="1480"/>
      <c r="K39" s="1481" t="s">
        <v>92</v>
      </c>
      <c r="L39" s="1482"/>
      <c r="M39" s="1482"/>
      <c r="N39" s="1483"/>
      <c r="O39" s="1505"/>
      <c r="P39" s="1505"/>
    </row>
    <row r="40" spans="2:17" ht="54" customHeight="1">
      <c r="B40" s="205" t="s">
        <v>2475</v>
      </c>
      <c r="C40" s="3869" t="s">
        <v>5220</v>
      </c>
      <c r="D40" s="1484"/>
      <c r="E40" s="1484"/>
      <c r="F40" s="1485"/>
      <c r="G40" s="419">
        <f>G38+G39</f>
        <v>21581433</v>
      </c>
      <c r="H40" s="246"/>
      <c r="I40" s="1486"/>
      <c r="J40" s="1487"/>
      <c r="K40" s="1486"/>
      <c r="L40" s="1488"/>
      <c r="M40" s="1488"/>
      <c r="N40" s="1489"/>
      <c r="O40" s="1506"/>
      <c r="P40" s="1506"/>
      <c r="Q40" s="584"/>
    </row>
    <row r="41" spans="2:17" ht="57.75" customHeight="1">
      <c r="B41" s="1507" t="s">
        <v>5221</v>
      </c>
      <c r="C41" s="1508"/>
      <c r="D41" s="1508"/>
      <c r="E41" s="1508"/>
      <c r="F41" s="1508"/>
      <c r="G41" s="1508"/>
      <c r="H41" s="1508"/>
      <c r="I41" s="1508"/>
      <c r="J41" s="1508"/>
      <c r="K41" s="1508"/>
      <c r="L41" s="1508"/>
      <c r="M41" s="1508"/>
      <c r="N41" s="1508"/>
      <c r="O41" s="1508"/>
      <c r="P41" s="1509"/>
    </row>
    <row r="42" spans="2:17" ht="102" customHeight="1">
      <c r="B42" s="251" t="s">
        <v>2530</v>
      </c>
      <c r="C42" s="2088" t="s">
        <v>2842</v>
      </c>
      <c r="D42" s="2088"/>
      <c r="E42" s="2088"/>
      <c r="F42" s="2088"/>
      <c r="G42" s="2088"/>
      <c r="H42" s="2088"/>
      <c r="I42" s="570" t="s">
        <v>2768</v>
      </c>
      <c r="J42" s="252" t="s">
        <v>3957</v>
      </c>
      <c r="K42" s="3862" t="s">
        <v>5222</v>
      </c>
      <c r="L42" s="3863"/>
      <c r="M42" s="3863"/>
      <c r="N42" s="3864"/>
      <c r="O42" s="236"/>
      <c r="P42" s="204"/>
    </row>
    <row r="43" spans="2:17" ht="21.75" customHeight="1">
      <c r="B43" s="2092" t="s">
        <v>2845</v>
      </c>
      <c r="C43" s="2093"/>
      <c r="D43" s="2093"/>
      <c r="E43" s="2093"/>
      <c r="F43" s="2093"/>
      <c r="G43" s="2093"/>
      <c r="H43" s="2093"/>
      <c r="I43" s="2093"/>
      <c r="J43" s="2093"/>
      <c r="K43" s="2093"/>
      <c r="L43" s="2093"/>
      <c r="M43" s="2093"/>
      <c r="N43" s="2093"/>
      <c r="O43" s="2093"/>
      <c r="P43" s="2094"/>
    </row>
    <row r="44" spans="2:17" ht="118.5" customHeight="1">
      <c r="B44" s="253" t="s">
        <v>2532</v>
      </c>
      <c r="C44" s="1513" t="s">
        <v>5223</v>
      </c>
      <c r="D44" s="1513"/>
      <c r="E44" s="1514"/>
      <c r="F44" s="238" t="s">
        <v>3918</v>
      </c>
      <c r="G44" s="1515" t="s">
        <v>5224</v>
      </c>
      <c r="H44" s="1516"/>
      <c r="I44" s="1515" t="s">
        <v>2849</v>
      </c>
      <c r="J44" s="1516"/>
      <c r="K44" s="1515" t="s">
        <v>2850</v>
      </c>
      <c r="L44" s="1516"/>
      <c r="M44" s="239" t="s">
        <v>2851</v>
      </c>
      <c r="N44" s="786" t="s">
        <v>2852</v>
      </c>
      <c r="O44" s="1443" t="s">
        <v>5225</v>
      </c>
      <c r="P44" s="3865" t="s">
        <v>5226</v>
      </c>
    </row>
    <row r="45" spans="2:17" ht="49.5" customHeight="1">
      <c r="B45" s="198" t="s">
        <v>2465</v>
      </c>
      <c r="C45" s="1517" t="s">
        <v>2855</v>
      </c>
      <c r="D45" s="1517"/>
      <c r="E45" s="1518"/>
      <c r="F45" s="257" t="s">
        <v>2768</v>
      </c>
      <c r="G45" s="2867">
        <v>20290780</v>
      </c>
      <c r="H45" s="2868"/>
      <c r="I45" s="2869" t="s">
        <v>927</v>
      </c>
      <c r="J45" s="2870"/>
      <c r="K45" s="1521">
        <v>1957487</v>
      </c>
      <c r="L45" s="1522"/>
      <c r="M45" s="258" t="s">
        <v>2875</v>
      </c>
      <c r="N45" s="1122" t="s">
        <v>5227</v>
      </c>
      <c r="O45" s="1425"/>
      <c r="P45" s="3866"/>
    </row>
    <row r="46" spans="2:17" ht="39" customHeight="1">
      <c r="B46" s="260"/>
      <c r="C46" s="1517" t="s">
        <v>3924</v>
      </c>
      <c r="D46" s="1517"/>
      <c r="E46" s="1518"/>
      <c r="F46" s="1430" t="s">
        <v>5228</v>
      </c>
      <c r="G46" s="1431"/>
      <c r="H46" s="1431"/>
      <c r="I46" s="1431"/>
      <c r="J46" s="1431"/>
      <c r="K46" s="1431"/>
      <c r="L46" s="1431"/>
      <c r="M46" s="1431"/>
      <c r="N46" s="1523"/>
      <c r="O46" s="1425"/>
      <c r="P46" s="3866"/>
    </row>
    <row r="47" spans="2:17" ht="72" customHeight="1">
      <c r="B47" s="198" t="s">
        <v>2472</v>
      </c>
      <c r="C47" s="1517" t="s">
        <v>3925</v>
      </c>
      <c r="D47" s="1517"/>
      <c r="E47" s="1518"/>
      <c r="F47" s="257" t="s">
        <v>54</v>
      </c>
      <c r="G47" s="2103">
        <v>0</v>
      </c>
      <c r="H47" s="2104"/>
      <c r="I47" s="1524" t="s">
        <v>927</v>
      </c>
      <c r="J47" s="1480"/>
      <c r="K47" s="1521">
        <v>0</v>
      </c>
      <c r="L47" s="1522"/>
      <c r="M47" s="258" t="s">
        <v>2792</v>
      </c>
      <c r="N47" s="787"/>
      <c r="O47" s="1425"/>
      <c r="P47" s="3866"/>
    </row>
    <row r="48" spans="2:17" ht="39" customHeight="1">
      <c r="B48" s="260"/>
      <c r="C48" s="1517" t="s">
        <v>3926</v>
      </c>
      <c r="D48" s="1517"/>
      <c r="E48" s="1518"/>
      <c r="F48" s="1430"/>
      <c r="G48" s="1431"/>
      <c r="H48" s="1431"/>
      <c r="I48" s="1431"/>
      <c r="J48" s="1431"/>
      <c r="K48" s="1431"/>
      <c r="L48" s="1431"/>
      <c r="M48" s="1431"/>
      <c r="N48" s="1523"/>
      <c r="O48" s="1425"/>
      <c r="P48" s="3866"/>
    </row>
    <row r="49" spans="1:16" ht="57" customHeight="1">
      <c r="B49" s="266" t="s">
        <v>2475</v>
      </c>
      <c r="C49" s="3868" t="s">
        <v>5229</v>
      </c>
      <c r="D49" s="1525"/>
      <c r="E49" s="1526"/>
      <c r="F49" s="267"/>
      <c r="G49" s="1527">
        <f>G45+G47</f>
        <v>20290780</v>
      </c>
      <c r="H49" s="1528"/>
      <c r="I49" s="1486"/>
      <c r="J49" s="1487"/>
      <c r="K49" s="1529">
        <f>K45+K47</f>
        <v>1957487</v>
      </c>
      <c r="L49" s="1530"/>
      <c r="M49" s="247"/>
      <c r="N49" s="249"/>
      <c r="O49" s="1444"/>
      <c r="P49" s="3867"/>
    </row>
    <row r="50" spans="1:16" ht="56.25" customHeight="1">
      <c r="B50" s="3859" t="s">
        <v>2862</v>
      </c>
      <c r="C50" s="3860"/>
      <c r="D50" s="3860"/>
      <c r="E50" s="3860"/>
      <c r="F50" s="3860"/>
      <c r="G50" s="3860"/>
      <c r="H50" s="3860"/>
      <c r="I50" s="3860"/>
      <c r="J50" s="3860"/>
      <c r="K50" s="3860"/>
      <c r="L50" s="3860"/>
      <c r="M50" s="3860"/>
      <c r="N50" s="3860"/>
      <c r="O50" s="3860"/>
      <c r="P50" s="3861"/>
    </row>
    <row r="51" spans="1:16" ht="112.5" customHeight="1">
      <c r="B51" s="253" t="s">
        <v>2540</v>
      </c>
      <c r="C51" s="1513" t="s">
        <v>5230</v>
      </c>
      <c r="D51" s="1450"/>
      <c r="E51" s="1451"/>
      <c r="F51" s="254" t="s">
        <v>5231</v>
      </c>
      <c r="G51" s="1531" t="s">
        <v>2865</v>
      </c>
      <c r="H51" s="1516"/>
      <c r="I51" s="1515" t="s">
        <v>2849</v>
      </c>
      <c r="J51" s="1516"/>
      <c r="K51" s="1515" t="s">
        <v>2850</v>
      </c>
      <c r="L51" s="1516"/>
      <c r="M51" s="239" t="s">
        <v>2851</v>
      </c>
      <c r="N51" s="1123" t="s">
        <v>5232</v>
      </c>
      <c r="O51" s="272"/>
      <c r="P51" s="273"/>
    </row>
    <row r="52" spans="1:16" s="603" customFormat="1" ht="32.25" customHeight="1">
      <c r="B52" s="198" t="s">
        <v>2465</v>
      </c>
      <c r="C52" s="1414" t="s">
        <v>2542</v>
      </c>
      <c r="D52" s="1414"/>
      <c r="E52" s="1415"/>
      <c r="F52" s="257" t="s">
        <v>2792</v>
      </c>
      <c r="G52" s="1532">
        <v>0</v>
      </c>
      <c r="H52" s="1533"/>
      <c r="I52" s="1479" t="s">
        <v>927</v>
      </c>
      <c r="J52" s="1480"/>
      <c r="K52" s="1521">
        <v>0</v>
      </c>
      <c r="L52" s="1522"/>
      <c r="M52" s="592" t="s">
        <v>2792</v>
      </c>
      <c r="N52" s="788"/>
      <c r="O52" s="201" t="s">
        <v>2868</v>
      </c>
      <c r="P52" s="541" t="s">
        <v>2875</v>
      </c>
    </row>
    <row r="53" spans="1:16" s="603" customFormat="1" ht="32.25" customHeight="1">
      <c r="B53" s="198" t="s">
        <v>2472</v>
      </c>
      <c r="C53" s="1414" t="s">
        <v>2869</v>
      </c>
      <c r="D53" s="1414"/>
      <c r="E53" s="1415"/>
      <c r="F53" s="257" t="s">
        <v>2792</v>
      </c>
      <c r="G53" s="1532">
        <v>0</v>
      </c>
      <c r="H53" s="1533"/>
      <c r="I53" s="1479" t="s">
        <v>927</v>
      </c>
      <c r="J53" s="1480"/>
      <c r="K53" s="1521">
        <v>0</v>
      </c>
      <c r="L53" s="1522"/>
      <c r="M53" s="592" t="s">
        <v>2792</v>
      </c>
      <c r="N53" s="285"/>
      <c r="O53" s="201" t="s">
        <v>940</v>
      </c>
      <c r="P53" s="541" t="s">
        <v>2875</v>
      </c>
    </row>
    <row r="54" spans="1:16" s="603" customFormat="1" ht="32.25" customHeight="1">
      <c r="B54" s="198" t="s">
        <v>2475</v>
      </c>
      <c r="C54" s="1414" t="s">
        <v>5233</v>
      </c>
      <c r="D54" s="1414"/>
      <c r="E54" s="1415"/>
      <c r="F54" s="257" t="s">
        <v>2792</v>
      </c>
      <c r="G54" s="1532">
        <v>0</v>
      </c>
      <c r="H54" s="1533"/>
      <c r="I54" s="1479" t="s">
        <v>927</v>
      </c>
      <c r="J54" s="1480"/>
      <c r="K54" s="1521">
        <v>0</v>
      </c>
      <c r="L54" s="1522"/>
      <c r="M54" s="592" t="s">
        <v>2792</v>
      </c>
      <c r="N54" s="285"/>
      <c r="O54" s="201" t="s">
        <v>940</v>
      </c>
      <c r="P54" s="541" t="s">
        <v>2875</v>
      </c>
    </row>
    <row r="55" spans="1:16" s="603" customFormat="1" ht="32.25" customHeight="1">
      <c r="B55" s="198" t="s">
        <v>2477</v>
      </c>
      <c r="C55" s="1414" t="s">
        <v>2874</v>
      </c>
      <c r="D55" s="1414"/>
      <c r="E55" s="1415"/>
      <c r="F55" s="257" t="s">
        <v>2792</v>
      </c>
      <c r="G55" s="1532">
        <v>0</v>
      </c>
      <c r="H55" s="1533"/>
      <c r="I55" s="1479" t="s">
        <v>927</v>
      </c>
      <c r="J55" s="1480"/>
      <c r="K55" s="1521">
        <v>0</v>
      </c>
      <c r="L55" s="1522"/>
      <c r="M55" s="592" t="s">
        <v>2792</v>
      </c>
      <c r="N55" s="789"/>
      <c r="O55" s="201" t="s">
        <v>940</v>
      </c>
      <c r="P55" s="542" t="s">
        <v>2795</v>
      </c>
    </row>
    <row r="56" spans="1:16" s="603" customFormat="1" ht="32.25" customHeight="1">
      <c r="B56" s="198" t="s">
        <v>2481</v>
      </c>
      <c r="C56" s="1414" t="s">
        <v>5234</v>
      </c>
      <c r="D56" s="1414"/>
      <c r="E56" s="1415"/>
      <c r="F56" s="257" t="s">
        <v>2870</v>
      </c>
      <c r="G56" s="1532">
        <v>1396986</v>
      </c>
      <c r="H56" s="1533"/>
      <c r="I56" s="1479" t="s">
        <v>1460</v>
      </c>
      <c r="J56" s="1480"/>
      <c r="K56" s="1521">
        <v>377025</v>
      </c>
      <c r="L56" s="1522"/>
      <c r="M56" s="592" t="s">
        <v>2867</v>
      </c>
      <c r="N56" s="285"/>
      <c r="O56" s="201" t="s">
        <v>940</v>
      </c>
      <c r="P56" s="542" t="s">
        <v>2795</v>
      </c>
    </row>
    <row r="57" spans="1:16" ht="70.5" customHeight="1">
      <c r="B57" s="205" t="s">
        <v>2485</v>
      </c>
      <c r="C57" s="1484" t="s">
        <v>3933</v>
      </c>
      <c r="D57" s="1484"/>
      <c r="E57" s="1485"/>
      <c r="F57" s="279"/>
      <c r="G57" s="1527">
        <f>G52+G53+G54+G55+G56</f>
        <v>1396986</v>
      </c>
      <c r="H57" s="1528"/>
      <c r="I57" s="1486"/>
      <c r="J57" s="1487"/>
      <c r="K57" s="1529">
        <f>K52+K53+K54+K55+K56</f>
        <v>377025</v>
      </c>
      <c r="L57" s="1530"/>
      <c r="M57" s="268"/>
      <c r="N57" s="269"/>
      <c r="O57" s="423"/>
      <c r="P57" s="423"/>
    </row>
    <row r="58" spans="1:16" ht="54.75" customHeight="1">
      <c r="A58" s="611"/>
      <c r="B58" s="2085" t="s">
        <v>2878</v>
      </c>
      <c r="C58" s="2086"/>
      <c r="D58" s="2086"/>
      <c r="E58" s="2086"/>
      <c r="F58" s="2086"/>
      <c r="G58" s="2086"/>
      <c r="H58" s="2086"/>
      <c r="I58" s="2086"/>
      <c r="J58" s="2086"/>
      <c r="K58" s="2086"/>
      <c r="L58" s="2086"/>
      <c r="M58" s="2086"/>
      <c r="N58" s="2086"/>
      <c r="O58" s="2086"/>
      <c r="P58" s="2087"/>
    </row>
    <row r="59" spans="1:16" ht="64.5" customHeight="1">
      <c r="B59" s="282" t="s">
        <v>2550</v>
      </c>
      <c r="C59" s="1543" t="s">
        <v>2879</v>
      </c>
      <c r="D59" s="1543"/>
      <c r="E59" s="1543"/>
      <c r="F59" s="1543"/>
      <c r="G59" s="1543"/>
      <c r="H59" s="1543"/>
      <c r="I59" s="1544"/>
      <c r="J59" s="283">
        <f>G49/(G49+G57)</f>
        <v>0.93558644998290741</v>
      </c>
      <c r="K59" s="284" t="s">
        <v>5195</v>
      </c>
      <c r="L59" s="1539"/>
      <c r="M59" s="1540"/>
      <c r="N59" s="1541"/>
      <c r="O59" s="1534"/>
      <c r="P59" s="1534"/>
    </row>
    <row r="60" spans="1:16" ht="51.75" customHeight="1">
      <c r="B60" s="286" t="s">
        <v>2552</v>
      </c>
      <c r="C60" s="1543" t="s">
        <v>2880</v>
      </c>
      <c r="D60" s="1543"/>
      <c r="E60" s="1543"/>
      <c r="F60" s="1543"/>
      <c r="G60" s="1543"/>
      <c r="H60" s="1543"/>
      <c r="I60" s="1544"/>
      <c r="J60" s="283">
        <f>G45/G49</f>
        <v>1</v>
      </c>
      <c r="K60" s="284" t="s">
        <v>3957</v>
      </c>
      <c r="L60" s="1539"/>
      <c r="M60" s="1540"/>
      <c r="N60" s="1541"/>
      <c r="O60" s="1535"/>
      <c r="P60" s="1535"/>
    </row>
    <row r="61" spans="1:16" ht="53.25" customHeight="1">
      <c r="B61" s="286" t="s">
        <v>490</v>
      </c>
      <c r="C61" s="1537" t="s">
        <v>2882</v>
      </c>
      <c r="D61" s="1537"/>
      <c r="E61" s="1537"/>
      <c r="F61" s="1537"/>
      <c r="G61" s="1537"/>
      <c r="H61" s="1537"/>
      <c r="I61" s="1538"/>
      <c r="J61" s="288">
        <f>SUM(G49,G57)</f>
        <v>21687766</v>
      </c>
      <c r="K61" s="284" t="s">
        <v>2769</v>
      </c>
      <c r="L61" s="1539"/>
      <c r="M61" s="1540"/>
      <c r="N61" s="1541"/>
      <c r="O61" s="1535"/>
      <c r="P61" s="1535"/>
    </row>
    <row r="62" spans="1:16" ht="50.25" customHeight="1">
      <c r="B62" s="286" t="s">
        <v>492</v>
      </c>
      <c r="C62" s="1464" t="s">
        <v>2883</v>
      </c>
      <c r="D62" s="1464"/>
      <c r="E62" s="1464"/>
      <c r="F62" s="1464"/>
      <c r="G62" s="1464"/>
      <c r="H62" s="1464"/>
      <c r="I62" s="1465"/>
      <c r="J62" s="283">
        <f>(G49+G57)/J27</f>
        <v>1.004927059292124</v>
      </c>
      <c r="K62" s="284" t="s">
        <v>2769</v>
      </c>
      <c r="L62" s="3461"/>
      <c r="M62" s="3462"/>
      <c r="N62" s="3463"/>
      <c r="O62" s="1535"/>
      <c r="P62" s="1535"/>
    </row>
    <row r="63" spans="1:16" ht="87" customHeight="1">
      <c r="B63" s="289" t="s">
        <v>494</v>
      </c>
      <c r="C63" s="1464" t="s">
        <v>2884</v>
      </c>
      <c r="D63" s="1464"/>
      <c r="E63" s="1464"/>
      <c r="F63" s="1464"/>
      <c r="G63" s="1464"/>
      <c r="H63" s="1464"/>
      <c r="I63" s="1465"/>
      <c r="J63" s="290">
        <f>(K49+K57)/J28</f>
        <v>1.1926066431092519</v>
      </c>
      <c r="K63" s="284" t="s">
        <v>2769</v>
      </c>
      <c r="L63" s="3461"/>
      <c r="M63" s="3462"/>
      <c r="N63" s="3463"/>
      <c r="O63" s="1535"/>
      <c r="P63" s="1535"/>
    </row>
    <row r="64" spans="1:16" ht="34.5" customHeight="1">
      <c r="B64" s="289" t="s">
        <v>496</v>
      </c>
      <c r="C64" s="1543" t="s">
        <v>5235</v>
      </c>
      <c r="D64" s="1543"/>
      <c r="E64" s="1543"/>
      <c r="F64" s="1543"/>
      <c r="G64" s="1543"/>
      <c r="H64" s="1543"/>
      <c r="I64" s="1544"/>
      <c r="J64" s="426" t="str">
        <f>IF(J62&lt;0.945,"Funding gap","No funding gap")</f>
        <v>No funding gap</v>
      </c>
      <c r="K64" s="284" t="s">
        <v>2769</v>
      </c>
      <c r="L64" s="3159"/>
      <c r="M64" s="3160"/>
      <c r="N64" s="3161"/>
      <c r="O64" s="1536"/>
      <c r="P64" s="1536"/>
    </row>
    <row r="65" spans="2:16" ht="53.25" customHeight="1">
      <c r="B65" s="289" t="s">
        <v>498</v>
      </c>
      <c r="C65" s="1542" t="s">
        <v>2886</v>
      </c>
      <c r="D65" s="1542"/>
      <c r="E65" s="1542"/>
      <c r="F65" s="1542"/>
      <c r="G65" s="1542"/>
      <c r="H65" s="1542"/>
      <c r="I65" s="1542"/>
      <c r="J65" s="292">
        <f>G45/J27</f>
        <v>0.94019613989488093</v>
      </c>
      <c r="K65" s="293" t="s">
        <v>2769</v>
      </c>
      <c r="L65" s="1539"/>
      <c r="M65" s="1540"/>
      <c r="N65" s="1541"/>
      <c r="O65" s="287"/>
      <c r="P65" s="287"/>
    </row>
    <row r="66" spans="2:16" ht="46.5" customHeight="1">
      <c r="B66" s="191" t="s">
        <v>953</v>
      </c>
      <c r="C66" s="1414" t="s">
        <v>2887</v>
      </c>
      <c r="D66" s="1414"/>
      <c r="E66" s="1414"/>
      <c r="F66" s="1414"/>
      <c r="G66" s="1414"/>
      <c r="H66" s="1414"/>
      <c r="I66" s="1414"/>
      <c r="J66" s="1415"/>
      <c r="K66" s="1545" t="s">
        <v>3957</v>
      </c>
      <c r="L66" s="1548"/>
      <c r="M66" s="1549"/>
      <c r="N66" s="1550"/>
      <c r="O66" s="1443"/>
      <c r="P66" s="1443"/>
    </row>
    <row r="67" spans="2:16" ht="21" customHeight="1">
      <c r="B67" s="198" t="s">
        <v>2465</v>
      </c>
      <c r="C67" s="1557" t="s">
        <v>5236</v>
      </c>
      <c r="D67" s="1557"/>
      <c r="E67" s="1557"/>
      <c r="F67" s="1557"/>
      <c r="G67" s="1557"/>
      <c r="H67" s="1557"/>
      <c r="I67" s="1557"/>
      <c r="J67" s="526" t="s">
        <v>2768</v>
      </c>
      <c r="K67" s="1546"/>
      <c r="L67" s="1551"/>
      <c r="M67" s="1552"/>
      <c r="N67" s="1553"/>
      <c r="O67" s="1425"/>
      <c r="P67" s="1425"/>
    </row>
    <row r="68" spans="2:16" ht="21" customHeight="1">
      <c r="B68" s="198" t="s">
        <v>2472</v>
      </c>
      <c r="C68" s="1557" t="s">
        <v>5237</v>
      </c>
      <c r="D68" s="1557"/>
      <c r="E68" s="1557"/>
      <c r="F68" s="1557"/>
      <c r="G68" s="1557"/>
      <c r="H68" s="1557"/>
      <c r="I68" s="1557"/>
      <c r="J68" s="526" t="s">
        <v>2768</v>
      </c>
      <c r="K68" s="1546"/>
      <c r="L68" s="1551"/>
      <c r="M68" s="1552"/>
      <c r="N68" s="1553"/>
      <c r="O68" s="1425"/>
      <c r="P68" s="1425"/>
    </row>
    <row r="69" spans="2:16" ht="21" customHeight="1">
      <c r="B69" s="198" t="s">
        <v>2475</v>
      </c>
      <c r="C69" s="1557" t="s">
        <v>5238</v>
      </c>
      <c r="D69" s="1557"/>
      <c r="E69" s="1557"/>
      <c r="F69" s="1557"/>
      <c r="G69" s="1557"/>
      <c r="H69" s="1557"/>
      <c r="I69" s="1557"/>
      <c r="J69" s="526" t="s">
        <v>54</v>
      </c>
      <c r="K69" s="1546"/>
      <c r="L69" s="1551"/>
      <c r="M69" s="1552"/>
      <c r="N69" s="1553"/>
      <c r="O69" s="1425"/>
      <c r="P69" s="1425"/>
    </row>
    <row r="70" spans="2:16" ht="21" customHeight="1">
      <c r="B70" s="198" t="s">
        <v>2477</v>
      </c>
      <c r="C70" s="1557" t="s">
        <v>5234</v>
      </c>
      <c r="D70" s="1557"/>
      <c r="E70" s="1557"/>
      <c r="F70" s="1557"/>
      <c r="G70" s="1557"/>
      <c r="H70" s="1557"/>
      <c r="I70" s="1557"/>
      <c r="J70" s="526" t="s">
        <v>54</v>
      </c>
      <c r="K70" s="1546"/>
      <c r="L70" s="1551"/>
      <c r="M70" s="1552"/>
      <c r="N70" s="1553"/>
      <c r="O70" s="1425"/>
      <c r="P70" s="1425"/>
    </row>
    <row r="71" spans="2:16" ht="21" customHeight="1">
      <c r="B71" s="198" t="s">
        <v>2481</v>
      </c>
      <c r="C71" s="1558" t="s">
        <v>5239</v>
      </c>
      <c r="D71" s="1558"/>
      <c r="E71" s="1558"/>
      <c r="F71" s="1558"/>
      <c r="G71" s="1559" t="s">
        <v>2792</v>
      </c>
      <c r="H71" s="1560"/>
      <c r="I71" s="1560"/>
      <c r="J71" s="1561"/>
      <c r="K71" s="1547"/>
      <c r="L71" s="1554"/>
      <c r="M71" s="1555"/>
      <c r="N71" s="1556"/>
      <c r="O71" s="1426"/>
      <c r="P71" s="1426"/>
    </row>
    <row r="72" spans="2:16" ht="35.25" customHeight="1">
      <c r="B72" s="224" t="s">
        <v>1516</v>
      </c>
      <c r="C72" s="255" t="s">
        <v>561</v>
      </c>
      <c r="D72" s="1414" t="s">
        <v>2894</v>
      </c>
      <c r="E72" s="1414"/>
      <c r="F72" s="1414"/>
      <c r="G72" s="1414"/>
      <c r="H72" s="1414"/>
      <c r="I72" s="1414"/>
      <c r="J72" s="1414"/>
      <c r="K72" s="1414"/>
      <c r="L72" s="1414"/>
      <c r="M72" s="1414"/>
      <c r="N72" s="1562"/>
      <c r="O72" s="291"/>
      <c r="P72" s="297"/>
    </row>
    <row r="73" spans="2:16" ht="20.25" customHeight="1">
      <c r="B73" s="224"/>
      <c r="C73" s="255" t="s">
        <v>418</v>
      </c>
      <c r="D73" s="1558" t="s">
        <v>297</v>
      </c>
      <c r="E73" s="1410"/>
      <c r="F73" s="1563" t="s">
        <v>2768</v>
      </c>
      <c r="G73" s="1564"/>
      <c r="H73" s="1545" t="s">
        <v>3957</v>
      </c>
      <c r="I73" s="1576"/>
      <c r="J73" s="1577"/>
      <c r="K73" s="1577"/>
      <c r="L73" s="1577"/>
      <c r="M73" s="1577"/>
      <c r="N73" s="1690"/>
      <c r="O73" s="1443"/>
      <c r="P73" s="1443"/>
    </row>
    <row r="74" spans="2:16" ht="20.25" customHeight="1">
      <c r="B74" s="224"/>
      <c r="C74" s="255" t="s">
        <v>508</v>
      </c>
      <c r="D74" s="1558" t="s">
        <v>2896</v>
      </c>
      <c r="E74" s="1410"/>
      <c r="F74" s="1563" t="s">
        <v>54</v>
      </c>
      <c r="G74" s="1564"/>
      <c r="H74" s="1546"/>
      <c r="I74" s="1691"/>
      <c r="J74" s="1692"/>
      <c r="K74" s="1692"/>
      <c r="L74" s="1692"/>
      <c r="M74" s="1692"/>
      <c r="N74" s="1693"/>
      <c r="O74" s="1425"/>
      <c r="P74" s="1425"/>
    </row>
    <row r="75" spans="2:16" ht="20.25" customHeight="1">
      <c r="B75" s="224"/>
      <c r="C75" s="255" t="s">
        <v>510</v>
      </c>
      <c r="D75" s="1558" t="s">
        <v>2897</v>
      </c>
      <c r="E75" s="1410"/>
      <c r="F75" s="1563" t="s">
        <v>54</v>
      </c>
      <c r="G75" s="1564"/>
      <c r="H75" s="1546"/>
      <c r="I75" s="1691"/>
      <c r="J75" s="1692"/>
      <c r="K75" s="1692"/>
      <c r="L75" s="1692"/>
      <c r="M75" s="1692"/>
      <c r="N75" s="1693"/>
      <c r="O75" s="1425"/>
      <c r="P75" s="1425"/>
    </row>
    <row r="76" spans="2:16" ht="36" customHeight="1">
      <c r="B76" s="205"/>
      <c r="C76" s="484" t="s">
        <v>401</v>
      </c>
      <c r="D76" s="3711" t="s">
        <v>5240</v>
      </c>
      <c r="E76" s="1464"/>
      <c r="F76" s="1464"/>
      <c r="G76" s="1465"/>
      <c r="H76" s="1546"/>
      <c r="I76" s="1691"/>
      <c r="J76" s="1692"/>
      <c r="K76" s="1692"/>
      <c r="L76" s="1692"/>
      <c r="M76" s="1692"/>
      <c r="N76" s="1693"/>
      <c r="O76" s="1425"/>
      <c r="P76" s="1425"/>
    </row>
    <row r="77" spans="2:16" ht="21" customHeight="1">
      <c r="B77" s="205"/>
      <c r="C77" s="255" t="s">
        <v>418</v>
      </c>
      <c r="D77" s="1558" t="s">
        <v>297</v>
      </c>
      <c r="E77" s="1410"/>
      <c r="F77" s="1563" t="s">
        <v>2768</v>
      </c>
      <c r="G77" s="1564"/>
      <c r="H77" s="1546"/>
      <c r="I77" s="1691"/>
      <c r="J77" s="1692"/>
      <c r="K77" s="1692"/>
      <c r="L77" s="1692"/>
      <c r="M77" s="1692"/>
      <c r="N77" s="1693"/>
      <c r="O77" s="1425"/>
      <c r="P77" s="1425"/>
    </row>
    <row r="78" spans="2:16" ht="21" customHeight="1">
      <c r="B78" s="205"/>
      <c r="C78" s="255" t="s">
        <v>508</v>
      </c>
      <c r="D78" s="1558" t="s">
        <v>2896</v>
      </c>
      <c r="E78" s="1410"/>
      <c r="F78" s="1563" t="s">
        <v>2768</v>
      </c>
      <c r="G78" s="1564"/>
      <c r="H78" s="1546"/>
      <c r="I78" s="1691"/>
      <c r="J78" s="1692"/>
      <c r="K78" s="1692"/>
      <c r="L78" s="1692"/>
      <c r="M78" s="1692"/>
      <c r="N78" s="1693"/>
      <c r="O78" s="1425"/>
      <c r="P78" s="1425"/>
    </row>
    <row r="79" spans="2:16" ht="21" customHeight="1">
      <c r="B79" s="205"/>
      <c r="C79" s="255" t="s">
        <v>510</v>
      </c>
      <c r="D79" s="1558" t="s">
        <v>2899</v>
      </c>
      <c r="E79" s="1410"/>
      <c r="F79" s="1563" t="s">
        <v>54</v>
      </c>
      <c r="G79" s="1564"/>
      <c r="H79" s="1546"/>
      <c r="I79" s="1691"/>
      <c r="J79" s="1692"/>
      <c r="K79" s="1692"/>
      <c r="L79" s="1692"/>
      <c r="M79" s="1692"/>
      <c r="N79" s="1693"/>
      <c r="O79" s="1425"/>
      <c r="P79" s="1425"/>
    </row>
    <row r="80" spans="2:16" ht="21" customHeight="1">
      <c r="B80" s="205"/>
      <c r="C80" s="255" t="s">
        <v>512</v>
      </c>
      <c r="D80" s="1558" t="s">
        <v>2875</v>
      </c>
      <c r="E80" s="1410"/>
      <c r="F80" s="1563" t="s">
        <v>54</v>
      </c>
      <c r="G80" s="1564"/>
      <c r="H80" s="1546"/>
      <c r="I80" s="1691"/>
      <c r="J80" s="1692"/>
      <c r="K80" s="1692"/>
      <c r="L80" s="1692"/>
      <c r="M80" s="1692"/>
      <c r="N80" s="1693"/>
      <c r="O80" s="1425"/>
      <c r="P80" s="1425"/>
    </row>
    <row r="81" spans="2:16" ht="26.25" customHeight="1">
      <c r="B81" s="205"/>
      <c r="C81" s="255" t="s">
        <v>513</v>
      </c>
      <c r="D81" s="1558" t="s">
        <v>2900</v>
      </c>
      <c r="E81" s="1410"/>
      <c r="F81" s="2172" t="s">
        <v>2792</v>
      </c>
      <c r="G81" s="2365"/>
      <c r="H81" s="1547"/>
      <c r="I81" s="1983"/>
      <c r="J81" s="2049"/>
      <c r="K81" s="2049"/>
      <c r="L81" s="2049"/>
      <c r="M81" s="2049"/>
      <c r="N81" s="1984"/>
      <c r="O81" s="1426"/>
      <c r="P81" s="1426"/>
    </row>
    <row r="82" spans="2:16" ht="44.25" customHeight="1">
      <c r="B82" s="298" t="s">
        <v>968</v>
      </c>
      <c r="C82" s="1484" t="s">
        <v>2901</v>
      </c>
      <c r="D82" s="1484"/>
      <c r="E82" s="1485"/>
      <c r="F82" s="1576"/>
      <c r="G82" s="1577"/>
      <c r="H82" s="1577"/>
      <c r="I82" s="1577"/>
      <c r="J82" s="1577"/>
      <c r="K82" s="1577"/>
      <c r="L82" s="1577"/>
      <c r="M82" s="1577"/>
      <c r="N82" s="1577"/>
      <c r="O82" s="2080"/>
      <c r="P82" s="2081"/>
    </row>
    <row r="83" spans="2:16" ht="42" customHeight="1">
      <c r="B83" s="2076" t="s">
        <v>2902</v>
      </c>
      <c r="C83" s="2077"/>
      <c r="D83" s="2077"/>
      <c r="E83" s="2077"/>
      <c r="F83" s="2077"/>
      <c r="G83" s="2077"/>
      <c r="H83" s="2077"/>
      <c r="I83" s="2077"/>
      <c r="J83" s="2077"/>
      <c r="K83" s="2077"/>
      <c r="L83" s="2077"/>
      <c r="M83" s="2077"/>
      <c r="N83" s="2077"/>
      <c r="O83" s="2077"/>
      <c r="P83" s="2078"/>
    </row>
    <row r="84" spans="2:16" ht="42" customHeight="1">
      <c r="B84" s="191" t="s">
        <v>518</v>
      </c>
      <c r="C84" s="1414" t="s">
        <v>3941</v>
      </c>
      <c r="D84" s="1414"/>
      <c r="E84" s="1414"/>
      <c r="F84" s="1414"/>
      <c r="G84" s="1415"/>
      <c r="H84" s="299" t="s">
        <v>2768</v>
      </c>
      <c r="I84" s="1580" t="s">
        <v>3957</v>
      </c>
      <c r="J84" s="1581"/>
      <c r="K84" s="3147"/>
      <c r="L84" s="3148"/>
      <c r="M84" s="3148"/>
      <c r="N84" s="3149"/>
      <c r="O84" s="201" t="s">
        <v>2844</v>
      </c>
      <c r="P84" s="202" t="s">
        <v>5241</v>
      </c>
    </row>
    <row r="85" spans="2:16" ht="16.5" customHeight="1">
      <c r="B85" s="1585" t="s">
        <v>5242</v>
      </c>
      <c r="C85" s="1586"/>
      <c r="D85" s="1586"/>
      <c r="E85" s="1587"/>
      <c r="F85" s="1500" t="s">
        <v>3943</v>
      </c>
      <c r="G85" s="1502"/>
      <c r="H85" s="1501"/>
      <c r="I85" s="1500" t="s">
        <v>5243</v>
      </c>
      <c r="J85" s="1502"/>
      <c r="K85" s="1500" t="s">
        <v>5217</v>
      </c>
      <c r="L85" s="1502"/>
      <c r="M85" s="1502"/>
      <c r="N85" s="1503"/>
      <c r="O85" s="1534"/>
      <c r="P85" s="1534"/>
    </row>
    <row r="86" spans="2:16" ht="28.5" customHeight="1">
      <c r="B86" s="1588"/>
      <c r="C86" s="1589"/>
      <c r="D86" s="1589"/>
      <c r="E86" s="1590"/>
      <c r="F86" s="3852" t="s">
        <v>5244</v>
      </c>
      <c r="G86" s="3853"/>
      <c r="H86" s="3854"/>
      <c r="I86" s="3150">
        <v>13727279</v>
      </c>
      <c r="J86" s="3151"/>
      <c r="K86" s="3855" t="s">
        <v>5245</v>
      </c>
      <c r="L86" s="2994"/>
      <c r="M86" s="2994"/>
      <c r="N86" s="2995"/>
      <c r="O86" s="1535"/>
      <c r="P86" s="1535"/>
    </row>
    <row r="87" spans="2:16" ht="21" customHeight="1">
      <c r="B87" s="1588"/>
      <c r="C87" s="1589"/>
      <c r="D87" s="1589"/>
      <c r="E87" s="1590"/>
      <c r="F87" s="2260"/>
      <c r="G87" s="2261"/>
      <c r="H87" s="2262"/>
      <c r="I87" s="3150"/>
      <c r="J87" s="3151"/>
      <c r="K87" s="2260"/>
      <c r="L87" s="2261"/>
      <c r="M87" s="2261"/>
      <c r="N87" s="2262"/>
      <c r="O87" s="1535"/>
      <c r="P87" s="1535"/>
    </row>
    <row r="88" spans="2:16" ht="21" customHeight="1">
      <c r="B88" s="1588"/>
      <c r="C88" s="1589"/>
      <c r="D88" s="1589"/>
      <c r="E88" s="1590"/>
      <c r="F88" s="2260"/>
      <c r="G88" s="2261"/>
      <c r="H88" s="2262"/>
      <c r="I88" s="3150"/>
      <c r="J88" s="3151"/>
      <c r="K88" s="2260"/>
      <c r="L88" s="2261"/>
      <c r="M88" s="2261"/>
      <c r="N88" s="2262"/>
      <c r="O88" s="1535"/>
      <c r="P88" s="1535"/>
    </row>
    <row r="89" spans="2:16" ht="21.75" customHeight="1">
      <c r="B89" s="1591"/>
      <c r="C89" s="1592"/>
      <c r="D89" s="1592"/>
      <c r="E89" s="1593"/>
      <c r="F89" s="3152"/>
      <c r="G89" s="3153"/>
      <c r="H89" s="3154"/>
      <c r="I89" s="3155"/>
      <c r="J89" s="3156"/>
      <c r="K89" s="2263"/>
      <c r="L89" s="2264"/>
      <c r="M89" s="2264"/>
      <c r="N89" s="2265"/>
      <c r="O89" s="2075"/>
      <c r="P89" s="2075"/>
    </row>
    <row r="90" spans="2:16" ht="26.25" customHeight="1">
      <c r="B90" s="1416" t="s">
        <v>2910</v>
      </c>
      <c r="C90" s="1417"/>
      <c r="D90" s="1417"/>
      <c r="E90" s="1417"/>
      <c r="F90" s="1417"/>
      <c r="G90" s="1417"/>
      <c r="H90" s="1417"/>
      <c r="I90" s="1417"/>
      <c r="J90" s="1417"/>
      <c r="K90" s="1417"/>
      <c r="L90" s="1417"/>
      <c r="M90" s="1417"/>
      <c r="N90" s="1417"/>
      <c r="O90" s="1417"/>
      <c r="P90" s="1418"/>
    </row>
    <row r="91" spans="2:16" ht="39.75" customHeight="1">
      <c r="B91" s="303" t="s">
        <v>5246</v>
      </c>
      <c r="C91" s="1607" t="s">
        <v>5247</v>
      </c>
      <c r="D91" s="1607"/>
      <c r="E91" s="1607"/>
      <c r="F91" s="1607"/>
      <c r="G91" s="1607"/>
      <c r="H91" s="1607"/>
      <c r="I91" s="1607"/>
      <c r="J91" s="1607"/>
      <c r="K91" s="1607"/>
      <c r="L91" s="1607"/>
      <c r="M91" s="1607"/>
      <c r="N91" s="1607"/>
      <c r="O91" s="1424" t="s">
        <v>3534</v>
      </c>
      <c r="P91" s="3856" t="s">
        <v>5248</v>
      </c>
    </row>
    <row r="92" spans="2:16" ht="20.25" customHeight="1">
      <c r="B92" s="1609" t="s">
        <v>2913</v>
      </c>
      <c r="C92" s="1610"/>
      <c r="D92" s="1610"/>
      <c r="E92" s="1610"/>
      <c r="F92" s="1611"/>
      <c r="G92" s="3137" t="s">
        <v>2914</v>
      </c>
      <c r="H92" s="3137"/>
      <c r="I92" s="3137"/>
      <c r="J92" s="3137"/>
      <c r="K92" s="3137"/>
      <c r="L92" s="2257"/>
      <c r="M92" s="2257"/>
      <c r="N92" s="2257"/>
      <c r="O92" s="1425"/>
      <c r="P92" s="3820"/>
    </row>
    <row r="93" spans="2:16" ht="33.75" customHeight="1">
      <c r="B93" s="2072"/>
      <c r="C93" s="2073"/>
      <c r="D93" s="2073"/>
      <c r="E93" s="2073"/>
      <c r="F93" s="2074"/>
      <c r="G93" s="304" t="s">
        <v>2915</v>
      </c>
      <c r="H93" s="304" t="s">
        <v>2916</v>
      </c>
      <c r="I93" s="304" t="s">
        <v>981</v>
      </c>
      <c r="J93" s="304" t="s">
        <v>2917</v>
      </c>
      <c r="K93" s="2257" t="s">
        <v>2825</v>
      </c>
      <c r="L93" s="2258"/>
      <c r="M93" s="2258"/>
      <c r="N93" s="2259"/>
      <c r="O93" s="1425"/>
      <c r="P93" s="3857"/>
    </row>
    <row r="94" spans="2:16" ht="58.5" customHeight="1">
      <c r="B94" s="306" t="s">
        <v>394</v>
      </c>
      <c r="C94" s="1711" t="s">
        <v>3946</v>
      </c>
      <c r="D94" s="1711"/>
      <c r="E94" s="1711"/>
      <c r="F94" s="1711"/>
      <c r="G94" s="1711"/>
      <c r="H94" s="1711"/>
      <c r="I94" s="1711"/>
      <c r="J94" s="1712"/>
      <c r="K94" s="3858" t="s">
        <v>5249</v>
      </c>
      <c r="L94" s="3139"/>
      <c r="M94" s="3139"/>
      <c r="N94" s="3140"/>
      <c r="O94" s="1425"/>
      <c r="P94" s="1534"/>
    </row>
    <row r="95" spans="2:16" ht="21.75" customHeight="1">
      <c r="B95" s="306" t="s">
        <v>530</v>
      </c>
      <c r="C95" s="1711" t="s">
        <v>3536</v>
      </c>
      <c r="D95" s="1711"/>
      <c r="E95" s="1711"/>
      <c r="F95" s="1712"/>
      <c r="G95" s="399" t="s">
        <v>2768</v>
      </c>
      <c r="H95" s="399" t="s">
        <v>2768</v>
      </c>
      <c r="I95" s="399" t="s">
        <v>2768</v>
      </c>
      <c r="J95" s="399" t="s">
        <v>2768</v>
      </c>
      <c r="K95" s="3141"/>
      <c r="L95" s="3142"/>
      <c r="M95" s="3142"/>
      <c r="N95" s="3143"/>
      <c r="O95" s="1425"/>
      <c r="P95" s="1535"/>
    </row>
    <row r="96" spans="2:16" ht="21.75" customHeight="1">
      <c r="B96" s="310" t="s">
        <v>532</v>
      </c>
      <c r="C96" s="1719" t="s">
        <v>2921</v>
      </c>
      <c r="D96" s="1719"/>
      <c r="E96" s="1719"/>
      <c r="F96" s="2364"/>
      <c r="G96" s="435" t="s">
        <v>2768</v>
      </c>
      <c r="H96" s="435" t="s">
        <v>2768</v>
      </c>
      <c r="I96" s="435" t="s">
        <v>2768</v>
      </c>
      <c r="J96" s="435" t="s">
        <v>2768</v>
      </c>
      <c r="K96" s="3144"/>
      <c r="L96" s="3145"/>
      <c r="M96" s="3145"/>
      <c r="N96" s="3146"/>
      <c r="O96" s="1425"/>
      <c r="P96" s="1535"/>
    </row>
    <row r="97" spans="2:16" ht="37.5" customHeight="1">
      <c r="B97" s="790" t="s">
        <v>401</v>
      </c>
      <c r="C97" s="1607" t="s">
        <v>5250</v>
      </c>
      <c r="D97" s="1607"/>
      <c r="E97" s="1607"/>
      <c r="F97" s="1607"/>
      <c r="G97" s="1607"/>
      <c r="H97" s="1607"/>
      <c r="I97" s="1607"/>
      <c r="J97" s="3124"/>
      <c r="K97" s="3843" t="s">
        <v>5251</v>
      </c>
      <c r="L97" s="3844"/>
      <c r="M97" s="3844"/>
      <c r="N97" s="3845"/>
      <c r="O97" s="1425"/>
      <c r="P97" s="1535"/>
    </row>
    <row r="98" spans="2:16" ht="39.6" customHeight="1">
      <c r="B98" s="306" t="s">
        <v>530</v>
      </c>
      <c r="C98" s="1711" t="s">
        <v>3536</v>
      </c>
      <c r="D98" s="1711"/>
      <c r="E98" s="1711"/>
      <c r="F98" s="1712"/>
      <c r="G98" s="399" t="s">
        <v>2768</v>
      </c>
      <c r="H98" s="399" t="s">
        <v>2768</v>
      </c>
      <c r="I98" s="399" t="s">
        <v>2768</v>
      </c>
      <c r="J98" s="399" t="s">
        <v>2768</v>
      </c>
      <c r="K98" s="3846"/>
      <c r="L98" s="3847"/>
      <c r="M98" s="3847"/>
      <c r="N98" s="3848"/>
      <c r="O98" s="1425"/>
      <c r="P98" s="1535"/>
    </row>
    <row r="99" spans="2:16" ht="47.45" customHeight="1">
      <c r="B99" s="310" t="s">
        <v>532</v>
      </c>
      <c r="C99" s="1719" t="s">
        <v>2921</v>
      </c>
      <c r="D99" s="1719"/>
      <c r="E99" s="1719"/>
      <c r="F99" s="2364"/>
      <c r="G99" s="435" t="s">
        <v>2768</v>
      </c>
      <c r="H99" s="435" t="s">
        <v>2800</v>
      </c>
      <c r="I99" s="435" t="s">
        <v>2768</v>
      </c>
      <c r="J99" s="435" t="s">
        <v>2800</v>
      </c>
      <c r="K99" s="3849"/>
      <c r="L99" s="3850"/>
      <c r="M99" s="3850"/>
      <c r="N99" s="3851"/>
      <c r="O99" s="1425"/>
      <c r="P99" s="1535"/>
    </row>
    <row r="100" spans="2:16" ht="41.25" customHeight="1">
      <c r="B100" s="312" t="s">
        <v>535</v>
      </c>
      <c r="C100" s="2070" t="s">
        <v>5252</v>
      </c>
      <c r="D100" s="2070"/>
      <c r="E100" s="2070"/>
      <c r="F100" s="2070"/>
      <c r="G100" s="2070"/>
      <c r="H100" s="2070"/>
      <c r="I100" s="2070"/>
      <c r="J100" s="2071"/>
      <c r="K100" s="3125"/>
      <c r="L100" s="3126"/>
      <c r="M100" s="3126"/>
      <c r="N100" s="3127"/>
      <c r="O100" s="1425"/>
      <c r="P100" s="1535"/>
    </row>
    <row r="101" spans="2:16" ht="21" customHeight="1">
      <c r="B101" s="306" t="s">
        <v>530</v>
      </c>
      <c r="C101" s="1711" t="s">
        <v>3536</v>
      </c>
      <c r="D101" s="1711"/>
      <c r="E101" s="1711"/>
      <c r="F101" s="1712"/>
      <c r="G101" s="399" t="s">
        <v>2768</v>
      </c>
      <c r="H101" s="399" t="s">
        <v>2768</v>
      </c>
      <c r="I101" s="399" t="s">
        <v>2768</v>
      </c>
      <c r="J101" s="399" t="s">
        <v>2768</v>
      </c>
      <c r="K101" s="3128"/>
      <c r="L101" s="3129"/>
      <c r="M101" s="3129"/>
      <c r="N101" s="3130"/>
      <c r="O101" s="1425"/>
      <c r="P101" s="1535"/>
    </row>
    <row r="102" spans="2:16" ht="21.75" customHeight="1">
      <c r="B102" s="310" t="s">
        <v>532</v>
      </c>
      <c r="C102" s="1719" t="s">
        <v>2921</v>
      </c>
      <c r="D102" s="1719"/>
      <c r="E102" s="1719"/>
      <c r="F102" s="2364"/>
      <c r="G102" s="435" t="s">
        <v>2768</v>
      </c>
      <c r="H102" s="435" t="s">
        <v>2768</v>
      </c>
      <c r="I102" s="435" t="s">
        <v>2768</v>
      </c>
      <c r="J102" s="435" t="s">
        <v>2768</v>
      </c>
      <c r="K102" s="3131"/>
      <c r="L102" s="3132"/>
      <c r="M102" s="3132"/>
      <c r="N102" s="3133"/>
      <c r="O102" s="1425"/>
      <c r="P102" s="1535"/>
    </row>
    <row r="103" spans="2:16" ht="36.75" customHeight="1">
      <c r="B103" s="312" t="s">
        <v>537</v>
      </c>
      <c r="C103" s="2070" t="s">
        <v>2924</v>
      </c>
      <c r="D103" s="2070"/>
      <c r="E103" s="2070"/>
      <c r="F103" s="2070"/>
      <c r="G103" s="2070"/>
      <c r="H103" s="2070"/>
      <c r="I103" s="2070"/>
      <c r="J103" s="2071"/>
      <c r="K103" s="3125"/>
      <c r="L103" s="3126"/>
      <c r="M103" s="3126"/>
      <c r="N103" s="3127"/>
      <c r="O103" s="1425"/>
      <c r="P103" s="1535"/>
    </row>
    <row r="104" spans="2:16" ht="21.75" customHeight="1">
      <c r="B104" s="306" t="s">
        <v>530</v>
      </c>
      <c r="C104" s="1711" t="s">
        <v>3536</v>
      </c>
      <c r="D104" s="1711"/>
      <c r="E104" s="1711"/>
      <c r="F104" s="1712"/>
      <c r="G104" s="399" t="s">
        <v>2768</v>
      </c>
      <c r="H104" s="399" t="s">
        <v>2768</v>
      </c>
      <c r="I104" s="399" t="s">
        <v>2768</v>
      </c>
      <c r="J104" s="399" t="s">
        <v>54</v>
      </c>
      <c r="K104" s="3128"/>
      <c r="L104" s="3129"/>
      <c r="M104" s="3129"/>
      <c r="N104" s="3130"/>
      <c r="O104" s="1425"/>
      <c r="P104" s="1535"/>
    </row>
    <row r="105" spans="2:16" ht="21.75" customHeight="1">
      <c r="B105" s="310" t="s">
        <v>532</v>
      </c>
      <c r="C105" s="1719" t="s">
        <v>2921</v>
      </c>
      <c r="D105" s="1719"/>
      <c r="E105" s="1719"/>
      <c r="F105" s="2364"/>
      <c r="G105" s="435" t="s">
        <v>2768</v>
      </c>
      <c r="H105" s="435" t="s">
        <v>2768</v>
      </c>
      <c r="I105" s="435" t="s">
        <v>2768</v>
      </c>
      <c r="J105" s="435" t="s">
        <v>54</v>
      </c>
      <c r="K105" s="3131"/>
      <c r="L105" s="3132"/>
      <c r="M105" s="3132"/>
      <c r="N105" s="3133"/>
      <c r="O105" s="1425"/>
      <c r="P105" s="1535"/>
    </row>
    <row r="106" spans="2:16" ht="23.25" customHeight="1">
      <c r="B106" s="790" t="s">
        <v>539</v>
      </c>
      <c r="C106" s="1607" t="s">
        <v>2925</v>
      </c>
      <c r="D106" s="1607"/>
      <c r="E106" s="1607"/>
      <c r="F106" s="1607"/>
      <c r="G106" s="1607"/>
      <c r="H106" s="1607"/>
      <c r="I106" s="1607"/>
      <c r="J106" s="3124"/>
      <c r="K106" s="3125"/>
      <c r="L106" s="3126"/>
      <c r="M106" s="3126"/>
      <c r="N106" s="3127"/>
      <c r="O106" s="1425"/>
      <c r="P106" s="1535"/>
    </row>
    <row r="107" spans="2:16" ht="23.25" customHeight="1">
      <c r="B107" s="306" t="s">
        <v>530</v>
      </c>
      <c r="C107" s="1711" t="s">
        <v>3536</v>
      </c>
      <c r="D107" s="1711"/>
      <c r="E107" s="1711"/>
      <c r="F107" s="1712"/>
      <c r="G107" s="399" t="s">
        <v>2768</v>
      </c>
      <c r="H107" s="399" t="s">
        <v>2768</v>
      </c>
      <c r="I107" s="399" t="s">
        <v>2768</v>
      </c>
      <c r="J107" s="399" t="s">
        <v>2768</v>
      </c>
      <c r="K107" s="3128"/>
      <c r="L107" s="3129"/>
      <c r="M107" s="3129"/>
      <c r="N107" s="3130"/>
      <c r="O107" s="1425"/>
      <c r="P107" s="1535"/>
    </row>
    <row r="108" spans="2:16" ht="23.25" customHeight="1">
      <c r="B108" s="310" t="s">
        <v>532</v>
      </c>
      <c r="C108" s="1719" t="s">
        <v>2921</v>
      </c>
      <c r="D108" s="1719"/>
      <c r="E108" s="1719"/>
      <c r="F108" s="2364"/>
      <c r="G108" s="435" t="s">
        <v>2768</v>
      </c>
      <c r="H108" s="435" t="s">
        <v>2768</v>
      </c>
      <c r="I108" s="435" t="s">
        <v>2768</v>
      </c>
      <c r="J108" s="435" t="s">
        <v>54</v>
      </c>
      <c r="K108" s="3131"/>
      <c r="L108" s="3132"/>
      <c r="M108" s="3132"/>
      <c r="N108" s="3133"/>
      <c r="O108" s="1425"/>
      <c r="P108" s="1535"/>
    </row>
    <row r="109" spans="2:16" ht="24.75" customHeight="1">
      <c r="B109" s="790" t="s">
        <v>410</v>
      </c>
      <c r="C109" s="3136" t="s">
        <v>2926</v>
      </c>
      <c r="D109" s="1607"/>
      <c r="E109" s="1607"/>
      <c r="F109" s="1607"/>
      <c r="G109" s="1607"/>
      <c r="H109" s="1607"/>
      <c r="I109" s="1607"/>
      <c r="J109" s="3124"/>
      <c r="K109" s="3125"/>
      <c r="L109" s="3126"/>
      <c r="M109" s="3126"/>
      <c r="N109" s="3127"/>
      <c r="O109" s="1425"/>
      <c r="P109" s="1535"/>
    </row>
    <row r="110" spans="2:16" ht="24.75" customHeight="1">
      <c r="B110" s="306" t="s">
        <v>530</v>
      </c>
      <c r="C110" s="1711" t="s">
        <v>3536</v>
      </c>
      <c r="D110" s="1711"/>
      <c r="E110" s="1711"/>
      <c r="F110" s="1712"/>
      <c r="G110" s="399" t="s">
        <v>2768</v>
      </c>
      <c r="H110" s="399" t="s">
        <v>2768</v>
      </c>
      <c r="I110" s="399" t="s">
        <v>2768</v>
      </c>
      <c r="J110" s="399" t="s">
        <v>2768</v>
      </c>
      <c r="K110" s="3128"/>
      <c r="L110" s="3129"/>
      <c r="M110" s="3129"/>
      <c r="N110" s="3130"/>
      <c r="O110" s="1425"/>
      <c r="P110" s="1535"/>
    </row>
    <row r="111" spans="2:16" ht="24.75" customHeight="1">
      <c r="B111" s="310" t="s">
        <v>532</v>
      </c>
      <c r="C111" s="1719" t="s">
        <v>2921</v>
      </c>
      <c r="D111" s="1719"/>
      <c r="E111" s="1719"/>
      <c r="F111" s="2364"/>
      <c r="G111" s="435" t="s">
        <v>2768</v>
      </c>
      <c r="H111" s="435" t="s">
        <v>2768</v>
      </c>
      <c r="I111" s="435" t="s">
        <v>2768</v>
      </c>
      <c r="J111" s="435" t="s">
        <v>2768</v>
      </c>
      <c r="K111" s="3131"/>
      <c r="L111" s="3132"/>
      <c r="M111" s="3132"/>
      <c r="N111" s="3133"/>
      <c r="O111" s="1425"/>
      <c r="P111" s="1535"/>
    </row>
    <row r="112" spans="2:16" ht="24.75" customHeight="1">
      <c r="B112" s="790" t="s">
        <v>413</v>
      </c>
      <c r="C112" s="3136" t="s">
        <v>2927</v>
      </c>
      <c r="D112" s="1607"/>
      <c r="E112" s="1607"/>
      <c r="F112" s="1607"/>
      <c r="G112" s="1607"/>
      <c r="H112" s="1607"/>
      <c r="I112" s="1607"/>
      <c r="J112" s="3124"/>
      <c r="K112" s="3125"/>
      <c r="L112" s="3126"/>
      <c r="M112" s="3126"/>
      <c r="N112" s="3127"/>
      <c r="O112" s="1425"/>
      <c r="P112" s="1535"/>
    </row>
    <row r="113" spans="1:16" ht="24.75" customHeight="1">
      <c r="B113" s="306" t="s">
        <v>530</v>
      </c>
      <c r="C113" s="1711" t="s">
        <v>3536</v>
      </c>
      <c r="D113" s="1711"/>
      <c r="E113" s="1711"/>
      <c r="F113" s="1712"/>
      <c r="G113" s="399" t="s">
        <v>2768</v>
      </c>
      <c r="H113" s="399" t="s">
        <v>2768</v>
      </c>
      <c r="I113" s="399" t="s">
        <v>2768</v>
      </c>
      <c r="J113" s="399" t="s">
        <v>2768</v>
      </c>
      <c r="K113" s="3128"/>
      <c r="L113" s="3129"/>
      <c r="M113" s="3129"/>
      <c r="N113" s="3130"/>
      <c r="O113" s="1425"/>
      <c r="P113" s="1535"/>
    </row>
    <row r="114" spans="1:16" ht="24.75" customHeight="1">
      <c r="B114" s="310" t="s">
        <v>532</v>
      </c>
      <c r="C114" s="1719" t="s">
        <v>2921</v>
      </c>
      <c r="D114" s="1719"/>
      <c r="E114" s="1719"/>
      <c r="F114" s="2364"/>
      <c r="G114" s="435" t="s">
        <v>2800</v>
      </c>
      <c r="H114" s="435" t="s">
        <v>2768</v>
      </c>
      <c r="I114" s="435" t="s">
        <v>2800</v>
      </c>
      <c r="J114" s="435" t="s">
        <v>54</v>
      </c>
      <c r="K114" s="3131"/>
      <c r="L114" s="3132"/>
      <c r="M114" s="3132"/>
      <c r="N114" s="3133"/>
      <c r="O114" s="1425"/>
      <c r="P114" s="1535"/>
    </row>
    <row r="115" spans="1:16" ht="32.25" customHeight="1">
      <c r="B115" s="790" t="s">
        <v>416</v>
      </c>
      <c r="C115" s="1607" t="s">
        <v>2928</v>
      </c>
      <c r="D115" s="1607"/>
      <c r="E115" s="1607"/>
      <c r="F115" s="1607"/>
      <c r="G115" s="1607"/>
      <c r="H115" s="1607"/>
      <c r="I115" s="1607"/>
      <c r="J115" s="3124"/>
      <c r="K115" s="3125"/>
      <c r="L115" s="3126"/>
      <c r="M115" s="3126"/>
      <c r="N115" s="3127"/>
      <c r="O115" s="1425"/>
      <c r="P115" s="1535"/>
    </row>
    <row r="116" spans="1:16" ht="21.75" customHeight="1">
      <c r="B116" s="306" t="s">
        <v>530</v>
      </c>
      <c r="C116" s="1711" t="s">
        <v>3536</v>
      </c>
      <c r="D116" s="1711"/>
      <c r="E116" s="1711"/>
      <c r="F116" s="1712"/>
      <c r="G116" s="399" t="s">
        <v>2768</v>
      </c>
      <c r="H116" s="399" t="s">
        <v>2768</v>
      </c>
      <c r="I116" s="399" t="s">
        <v>2768</v>
      </c>
      <c r="J116" s="399" t="s">
        <v>2768</v>
      </c>
      <c r="K116" s="3128"/>
      <c r="L116" s="3129"/>
      <c r="M116" s="3129"/>
      <c r="N116" s="3130"/>
      <c r="O116" s="1425"/>
      <c r="P116" s="1535"/>
    </row>
    <row r="117" spans="1:16" ht="21.75" customHeight="1">
      <c r="B117" s="310" t="s">
        <v>532</v>
      </c>
      <c r="C117" s="1719" t="s">
        <v>2929</v>
      </c>
      <c r="D117" s="1719"/>
      <c r="E117" s="1719"/>
      <c r="F117" s="2364"/>
      <c r="G117" s="435" t="s">
        <v>2768</v>
      </c>
      <c r="H117" s="435" t="s">
        <v>2768</v>
      </c>
      <c r="I117" s="435" t="s">
        <v>2768</v>
      </c>
      <c r="J117" s="435" t="s">
        <v>2800</v>
      </c>
      <c r="K117" s="3131"/>
      <c r="L117" s="3132"/>
      <c r="M117" s="3132"/>
      <c r="N117" s="3133"/>
      <c r="O117" s="1425"/>
      <c r="P117" s="1535"/>
    </row>
    <row r="118" spans="1:16" ht="24" customHeight="1">
      <c r="B118" s="790" t="s">
        <v>418</v>
      </c>
      <c r="C118" s="2070" t="s">
        <v>2930</v>
      </c>
      <c r="D118" s="2070"/>
      <c r="E118" s="2070"/>
      <c r="F118" s="2070"/>
      <c r="G118" s="2070"/>
      <c r="H118" s="2070"/>
      <c r="I118" s="2070"/>
      <c r="J118" s="2071"/>
      <c r="K118" s="3138" t="s">
        <v>5253</v>
      </c>
      <c r="L118" s="3139"/>
      <c r="M118" s="3139"/>
      <c r="N118" s="3140"/>
      <c r="O118" s="1425"/>
      <c r="P118" s="1535"/>
    </row>
    <row r="119" spans="1:16" ht="24" customHeight="1">
      <c r="B119" s="306" t="s">
        <v>530</v>
      </c>
      <c r="C119" s="1711" t="s">
        <v>3536</v>
      </c>
      <c r="D119" s="1711"/>
      <c r="E119" s="1711"/>
      <c r="F119" s="1712"/>
      <c r="G119" s="399" t="s">
        <v>2768</v>
      </c>
      <c r="H119" s="399" t="s">
        <v>2768</v>
      </c>
      <c r="I119" s="399" t="s">
        <v>2768</v>
      </c>
      <c r="J119" s="399" t="s">
        <v>54</v>
      </c>
      <c r="K119" s="3141"/>
      <c r="L119" s="3142"/>
      <c r="M119" s="3142"/>
      <c r="N119" s="3143"/>
      <c r="O119" s="1425"/>
      <c r="P119" s="1535"/>
    </row>
    <row r="120" spans="1:16" ht="24" customHeight="1">
      <c r="B120" s="310" t="s">
        <v>532</v>
      </c>
      <c r="C120" s="1719" t="s">
        <v>2921</v>
      </c>
      <c r="D120" s="1719"/>
      <c r="E120" s="1719"/>
      <c r="F120" s="2364"/>
      <c r="G120" s="435" t="s">
        <v>2768</v>
      </c>
      <c r="H120" s="435" t="s">
        <v>2768</v>
      </c>
      <c r="I120" s="435" t="s">
        <v>2768</v>
      </c>
      <c r="J120" s="435" t="s">
        <v>54</v>
      </c>
      <c r="K120" s="3144"/>
      <c r="L120" s="3145"/>
      <c r="M120" s="3145"/>
      <c r="N120" s="3146"/>
      <c r="O120" s="1425"/>
      <c r="P120" s="1535"/>
    </row>
    <row r="121" spans="1:16" ht="24" customHeight="1">
      <c r="B121" s="790" t="s">
        <v>544</v>
      </c>
      <c r="C121" s="1607" t="s">
        <v>2931</v>
      </c>
      <c r="D121" s="1607"/>
      <c r="E121" s="1607"/>
      <c r="F121" s="1607"/>
      <c r="G121" s="1607"/>
      <c r="H121" s="1607"/>
      <c r="I121" s="1607"/>
      <c r="J121" s="3124"/>
      <c r="K121" s="3125"/>
      <c r="L121" s="3126"/>
      <c r="M121" s="3126"/>
      <c r="N121" s="3127"/>
      <c r="O121" s="1425"/>
      <c r="P121" s="1535"/>
    </row>
    <row r="122" spans="1:16" ht="24" customHeight="1">
      <c r="B122" s="306" t="s">
        <v>530</v>
      </c>
      <c r="C122" s="1711" t="s">
        <v>3536</v>
      </c>
      <c r="D122" s="1711"/>
      <c r="E122" s="1711"/>
      <c r="F122" s="1712"/>
      <c r="G122" s="399" t="s">
        <v>2768</v>
      </c>
      <c r="H122" s="399" t="s">
        <v>2768</v>
      </c>
      <c r="I122" s="399" t="s">
        <v>2768</v>
      </c>
      <c r="J122" s="399" t="s">
        <v>54</v>
      </c>
      <c r="K122" s="3128"/>
      <c r="L122" s="3129"/>
      <c r="M122" s="3129"/>
      <c r="N122" s="3130"/>
      <c r="O122" s="1425"/>
      <c r="P122" s="1535"/>
    </row>
    <row r="123" spans="1:16" ht="24" customHeight="1">
      <c r="A123" s="834"/>
      <c r="B123" s="310" t="s">
        <v>532</v>
      </c>
      <c r="C123" s="1719" t="s">
        <v>2921</v>
      </c>
      <c r="D123" s="1719"/>
      <c r="E123" s="1719"/>
      <c r="F123" s="2364"/>
      <c r="G123" s="435" t="s">
        <v>2768</v>
      </c>
      <c r="H123" s="435" t="s">
        <v>2768</v>
      </c>
      <c r="I123" s="435" t="s">
        <v>2768</v>
      </c>
      <c r="J123" s="435" t="s">
        <v>54</v>
      </c>
      <c r="K123" s="3131"/>
      <c r="L123" s="3132"/>
      <c r="M123" s="3132"/>
      <c r="N123" s="3133"/>
      <c r="O123" s="1425"/>
      <c r="P123" s="1535"/>
    </row>
    <row r="124" spans="1:16" ht="21" customHeight="1">
      <c r="B124" s="790" t="s">
        <v>546</v>
      </c>
      <c r="C124" s="1607" t="s">
        <v>2932</v>
      </c>
      <c r="D124" s="1607"/>
      <c r="E124" s="1607"/>
      <c r="F124" s="1607"/>
      <c r="G124" s="1607"/>
      <c r="H124" s="1607"/>
      <c r="I124" s="1607"/>
      <c r="J124" s="3124"/>
      <c r="K124" s="3125"/>
      <c r="L124" s="3126"/>
      <c r="M124" s="3126"/>
      <c r="N124" s="3127"/>
      <c r="O124" s="1425"/>
      <c r="P124" s="1535"/>
    </row>
    <row r="125" spans="1:16" ht="21" customHeight="1">
      <c r="B125" s="306" t="s">
        <v>530</v>
      </c>
      <c r="C125" s="1711" t="s">
        <v>3536</v>
      </c>
      <c r="D125" s="1711"/>
      <c r="E125" s="1711"/>
      <c r="F125" s="1712"/>
      <c r="G125" s="399" t="s">
        <v>2768</v>
      </c>
      <c r="H125" s="399" t="s">
        <v>54</v>
      </c>
      <c r="I125" s="399" t="s">
        <v>2800</v>
      </c>
      <c r="J125" s="399" t="s">
        <v>54</v>
      </c>
      <c r="K125" s="3128"/>
      <c r="L125" s="3129"/>
      <c r="M125" s="3129"/>
      <c r="N125" s="3130"/>
      <c r="O125" s="1425"/>
      <c r="P125" s="1535"/>
    </row>
    <row r="126" spans="1:16" ht="21" customHeight="1">
      <c r="B126" s="310" t="s">
        <v>532</v>
      </c>
      <c r="C126" s="1719" t="s">
        <v>2921</v>
      </c>
      <c r="D126" s="1719"/>
      <c r="E126" s="1719"/>
      <c r="F126" s="2364"/>
      <c r="G126" s="435" t="s">
        <v>2768</v>
      </c>
      <c r="H126" s="435" t="s">
        <v>54</v>
      </c>
      <c r="I126" s="435" t="s">
        <v>2800</v>
      </c>
      <c r="J126" s="435" t="s">
        <v>54</v>
      </c>
      <c r="K126" s="3131"/>
      <c r="L126" s="3132"/>
      <c r="M126" s="3132"/>
      <c r="N126" s="3133"/>
      <c r="O126" s="1425"/>
      <c r="P126" s="1535"/>
    </row>
    <row r="127" spans="1:16" ht="21" customHeight="1">
      <c r="B127" s="790" t="s">
        <v>548</v>
      </c>
      <c r="C127" s="1607" t="s">
        <v>2933</v>
      </c>
      <c r="D127" s="1607"/>
      <c r="E127" s="1607"/>
      <c r="F127" s="1607"/>
      <c r="G127" s="1607"/>
      <c r="H127" s="1607"/>
      <c r="I127" s="1607"/>
      <c r="J127" s="3124"/>
      <c r="K127" s="3125"/>
      <c r="L127" s="3126"/>
      <c r="M127" s="3126"/>
      <c r="N127" s="3127"/>
      <c r="O127" s="1425"/>
      <c r="P127" s="1535"/>
    </row>
    <row r="128" spans="1:16" ht="21" customHeight="1">
      <c r="B128" s="306" t="s">
        <v>530</v>
      </c>
      <c r="C128" s="1711" t="s">
        <v>3536</v>
      </c>
      <c r="D128" s="1711"/>
      <c r="E128" s="1711"/>
      <c r="F128" s="1712"/>
      <c r="G128" s="399" t="s">
        <v>2768</v>
      </c>
      <c r="H128" s="399" t="s">
        <v>54</v>
      </c>
      <c r="I128" s="399" t="s">
        <v>2800</v>
      </c>
      <c r="J128" s="399" t="s">
        <v>54</v>
      </c>
      <c r="K128" s="3128"/>
      <c r="L128" s="3129"/>
      <c r="M128" s="3129"/>
      <c r="N128" s="3130"/>
      <c r="O128" s="1425"/>
      <c r="P128" s="1535"/>
    </row>
    <row r="129" spans="2:16" ht="20.25" customHeight="1">
      <c r="B129" s="310" t="s">
        <v>532</v>
      </c>
      <c r="C129" s="1719" t="s">
        <v>2921</v>
      </c>
      <c r="D129" s="1719"/>
      <c r="E129" s="1719"/>
      <c r="F129" s="2364"/>
      <c r="G129" s="435" t="s">
        <v>2768</v>
      </c>
      <c r="H129" s="435" t="s">
        <v>54</v>
      </c>
      <c r="I129" s="435" t="s">
        <v>2800</v>
      </c>
      <c r="J129" s="435" t="s">
        <v>54</v>
      </c>
      <c r="K129" s="3131"/>
      <c r="L129" s="3132"/>
      <c r="M129" s="3132"/>
      <c r="N129" s="3133"/>
      <c r="O129" s="1425"/>
      <c r="P129" s="1535"/>
    </row>
    <row r="130" spans="2:16" ht="21" customHeight="1">
      <c r="B130" s="790" t="s">
        <v>550</v>
      </c>
      <c r="C130" s="1607" t="s">
        <v>2934</v>
      </c>
      <c r="D130" s="1607"/>
      <c r="E130" s="1607"/>
      <c r="F130" s="1607"/>
      <c r="G130" s="1607"/>
      <c r="H130" s="1607"/>
      <c r="I130" s="1607"/>
      <c r="J130" s="3124"/>
      <c r="K130" s="3125"/>
      <c r="L130" s="3126"/>
      <c r="M130" s="3126"/>
      <c r="N130" s="3127"/>
      <c r="O130" s="1425"/>
      <c r="P130" s="1535"/>
    </row>
    <row r="131" spans="2:16" ht="21" customHeight="1">
      <c r="B131" s="306" t="s">
        <v>530</v>
      </c>
      <c r="C131" s="1711" t="s">
        <v>3536</v>
      </c>
      <c r="D131" s="1711"/>
      <c r="E131" s="1711"/>
      <c r="F131" s="1712"/>
      <c r="G131" s="399" t="s">
        <v>54</v>
      </c>
      <c r="H131" s="399" t="s">
        <v>2768</v>
      </c>
      <c r="I131" s="399" t="s">
        <v>54</v>
      </c>
      <c r="J131" s="399" t="s">
        <v>54</v>
      </c>
      <c r="K131" s="3128"/>
      <c r="L131" s="3129"/>
      <c r="M131" s="3129"/>
      <c r="N131" s="3130"/>
      <c r="O131" s="1425"/>
      <c r="P131" s="1535"/>
    </row>
    <row r="132" spans="2:16" ht="21" customHeight="1">
      <c r="B132" s="310" t="s">
        <v>532</v>
      </c>
      <c r="C132" s="1719" t="s">
        <v>2921</v>
      </c>
      <c r="D132" s="1719"/>
      <c r="E132" s="1719"/>
      <c r="F132" s="2364"/>
      <c r="G132" s="435" t="s">
        <v>54</v>
      </c>
      <c r="H132" s="435" t="s">
        <v>2800</v>
      </c>
      <c r="I132" s="435" t="s">
        <v>54</v>
      </c>
      <c r="J132" s="435" t="s">
        <v>54</v>
      </c>
      <c r="K132" s="3131"/>
      <c r="L132" s="3132"/>
      <c r="M132" s="3132"/>
      <c r="N132" s="3133"/>
      <c r="O132" s="1425"/>
      <c r="P132" s="1535"/>
    </row>
    <row r="133" spans="2:16" ht="32.25" customHeight="1">
      <c r="B133" s="316" t="s">
        <v>552</v>
      </c>
      <c r="C133" s="2070" t="s">
        <v>2935</v>
      </c>
      <c r="D133" s="2070"/>
      <c r="E133" s="2070"/>
      <c r="F133" s="2070"/>
      <c r="G133" s="2070"/>
      <c r="H133" s="2070"/>
      <c r="I133" s="2070"/>
      <c r="J133" s="2070"/>
      <c r="K133" s="2070"/>
      <c r="L133" s="2070"/>
      <c r="M133" s="2070"/>
      <c r="N133" s="2071"/>
      <c r="O133" s="1608"/>
      <c r="P133" s="1535"/>
    </row>
    <row r="134" spans="2:16" ht="33" customHeight="1">
      <c r="B134" s="317" t="s">
        <v>418</v>
      </c>
      <c r="C134" s="2062" t="s">
        <v>2936</v>
      </c>
      <c r="D134" s="2062"/>
      <c r="E134" s="2018" t="s">
        <v>4022</v>
      </c>
      <c r="F134" s="2019"/>
      <c r="G134" s="2019"/>
      <c r="H134" s="2019"/>
      <c r="I134" s="2019"/>
      <c r="J134" s="2063"/>
      <c r="K134" s="3128"/>
      <c r="L134" s="3129"/>
      <c r="M134" s="3129"/>
      <c r="N134" s="3134"/>
      <c r="O134" s="1608"/>
      <c r="P134" s="1535"/>
    </row>
    <row r="135" spans="2:16" ht="24.75" customHeight="1">
      <c r="B135" s="306" t="s">
        <v>530</v>
      </c>
      <c r="C135" s="1711" t="s">
        <v>3536</v>
      </c>
      <c r="D135" s="1711"/>
      <c r="E135" s="1711"/>
      <c r="F135" s="1712"/>
      <c r="G135" s="399"/>
      <c r="H135" s="399"/>
      <c r="I135" s="399"/>
      <c r="J135" s="203"/>
      <c r="K135" s="3128"/>
      <c r="L135" s="3129"/>
      <c r="M135" s="3129"/>
      <c r="N135" s="3134"/>
      <c r="O135" s="1608"/>
      <c r="P135" s="1535"/>
    </row>
    <row r="136" spans="2:16" ht="24.75" customHeight="1">
      <c r="B136" s="310" t="s">
        <v>532</v>
      </c>
      <c r="C136" s="1719" t="s">
        <v>2921</v>
      </c>
      <c r="D136" s="1719"/>
      <c r="E136" s="1719"/>
      <c r="F136" s="2364"/>
      <c r="G136" s="435"/>
      <c r="H136" s="435"/>
      <c r="I136" s="435"/>
      <c r="J136" s="330"/>
      <c r="K136" s="3131"/>
      <c r="L136" s="3132"/>
      <c r="M136" s="3132"/>
      <c r="N136" s="3135"/>
      <c r="O136" s="1608"/>
      <c r="P136" s="1535"/>
    </row>
    <row r="137" spans="2:16" ht="39.75" customHeight="1">
      <c r="B137" s="251" t="s">
        <v>5254</v>
      </c>
      <c r="C137" s="1472" t="s">
        <v>2937</v>
      </c>
      <c r="D137" s="1472"/>
      <c r="E137" s="1472"/>
      <c r="F137" s="1653"/>
      <c r="G137" s="3511" t="s">
        <v>5255</v>
      </c>
      <c r="H137" s="3511"/>
      <c r="I137" s="3511"/>
      <c r="J137" s="3511"/>
      <c r="K137" s="3511"/>
      <c r="L137" s="3511"/>
      <c r="M137" s="3511"/>
      <c r="N137" s="3511"/>
      <c r="O137" s="1444"/>
      <c r="P137" s="2075"/>
    </row>
    <row r="138" spans="2:16" ht="25.5" customHeight="1">
      <c r="B138" s="1656" t="s">
        <v>5256</v>
      </c>
      <c r="C138" s="1657"/>
      <c r="D138" s="1657"/>
      <c r="E138" s="1657"/>
      <c r="F138" s="1657"/>
      <c r="G138" s="1657"/>
      <c r="H138" s="1657"/>
      <c r="I138" s="1657"/>
      <c r="J138" s="1657"/>
      <c r="K138" s="1657"/>
      <c r="L138" s="1657"/>
      <c r="M138" s="1657"/>
      <c r="N138" s="1657"/>
      <c r="O138" s="1657"/>
      <c r="P138" s="1659"/>
    </row>
    <row r="139" spans="2:16" ht="176.25" customHeight="1">
      <c r="B139" s="253" t="s">
        <v>2573</v>
      </c>
      <c r="C139" s="1660" t="s">
        <v>2938</v>
      </c>
      <c r="D139" s="1660"/>
      <c r="E139" s="1660"/>
      <c r="F139" s="1660"/>
      <c r="G139" s="209" t="s">
        <v>2768</v>
      </c>
      <c r="H139" s="2246" t="s">
        <v>2939</v>
      </c>
      <c r="I139" s="1743"/>
      <c r="J139" s="3842" t="s">
        <v>5257</v>
      </c>
      <c r="K139" s="2742"/>
      <c r="L139" s="2742"/>
      <c r="M139" s="2742"/>
      <c r="N139" s="2743"/>
      <c r="O139" s="318" t="s">
        <v>3550</v>
      </c>
      <c r="P139" s="199"/>
    </row>
    <row r="140" spans="2:16" ht="15.75" customHeight="1">
      <c r="B140" s="1686" t="s">
        <v>2942</v>
      </c>
      <c r="C140" s="1687"/>
      <c r="D140" s="1687"/>
      <c r="E140" s="1687"/>
      <c r="F140" s="1687"/>
      <c r="G140" s="1687"/>
      <c r="H140" s="1687"/>
      <c r="I140" s="1687"/>
      <c r="J140" s="1687"/>
      <c r="K140" s="1687"/>
      <c r="L140" s="1687"/>
      <c r="M140" s="1687"/>
      <c r="N140" s="1687"/>
      <c r="O140" s="1687"/>
      <c r="P140" s="1688"/>
    </row>
    <row r="141" spans="2:16" ht="32.1" customHeight="1">
      <c r="B141" s="198" t="s">
        <v>2577</v>
      </c>
      <c r="C141" s="1464" t="s">
        <v>3955</v>
      </c>
      <c r="D141" s="1464"/>
      <c r="E141" s="1464"/>
      <c r="F141" s="1464"/>
      <c r="G141" s="1464"/>
      <c r="H141" s="3839" t="s">
        <v>5258</v>
      </c>
      <c r="I141" s="3840"/>
      <c r="J141" s="3840"/>
      <c r="K141" s="1689" t="s">
        <v>3957</v>
      </c>
      <c r="L141" s="1566"/>
      <c r="M141" s="1566"/>
      <c r="N141" s="1567"/>
      <c r="O141" s="1534"/>
      <c r="P141" s="1534"/>
    </row>
    <row r="142" spans="2:16" ht="19.5" customHeight="1">
      <c r="B142" s="198" t="s">
        <v>2472</v>
      </c>
      <c r="C142" s="1464" t="s">
        <v>3958</v>
      </c>
      <c r="D142" s="1464"/>
      <c r="E142" s="1464"/>
      <c r="F142" s="1464"/>
      <c r="G142" s="1464"/>
      <c r="H142" s="3841" t="s">
        <v>5259</v>
      </c>
      <c r="I142" s="1685"/>
      <c r="J142" s="1685"/>
      <c r="K142" s="1689"/>
      <c r="L142" s="1569"/>
      <c r="M142" s="1569"/>
      <c r="N142" s="1570"/>
      <c r="O142" s="1535"/>
      <c r="P142" s="1535"/>
    </row>
    <row r="143" spans="2:16" ht="19.5" customHeight="1">
      <c r="B143" s="198" t="s">
        <v>2475</v>
      </c>
      <c r="C143" s="1464" t="s">
        <v>3960</v>
      </c>
      <c r="D143" s="1464"/>
      <c r="E143" s="1464"/>
      <c r="F143" s="1464"/>
      <c r="G143" s="1464"/>
      <c r="H143" s="1574" t="s">
        <v>2768</v>
      </c>
      <c r="I143" s="1685"/>
      <c r="J143" s="1575"/>
      <c r="K143" s="1689"/>
      <c r="L143" s="1572"/>
      <c r="M143" s="1572"/>
      <c r="N143" s="1573"/>
      <c r="O143" s="1535"/>
      <c r="P143" s="1535"/>
    </row>
    <row r="144" spans="2:16" ht="34.5" customHeight="1">
      <c r="B144" s="198" t="s">
        <v>2477</v>
      </c>
      <c r="C144" s="1464" t="s">
        <v>3961</v>
      </c>
      <c r="D144" s="1464"/>
      <c r="E144" s="1464"/>
      <c r="F144" s="1464"/>
      <c r="G144" s="1465"/>
      <c r="H144" s="1574" t="s">
        <v>2950</v>
      </c>
      <c r="I144" s="1685"/>
      <c r="J144" s="1685"/>
      <c r="K144" s="1689"/>
      <c r="L144" s="2018"/>
      <c r="M144" s="2019"/>
      <c r="N144" s="2020"/>
      <c r="O144" s="1536"/>
      <c r="P144" s="1536"/>
    </row>
    <row r="145" spans="1:16" ht="51.75" customHeight="1">
      <c r="B145" s="191" t="s">
        <v>2584</v>
      </c>
      <c r="C145" s="1464" t="s">
        <v>3962</v>
      </c>
      <c r="D145" s="1464"/>
      <c r="E145" s="1464"/>
      <c r="F145" s="1464"/>
      <c r="G145" s="1464"/>
      <c r="H145" s="1574" t="s">
        <v>54</v>
      </c>
      <c r="I145" s="1685"/>
      <c r="J145" s="1685"/>
      <c r="K145" s="1689"/>
      <c r="L145" s="1655"/>
      <c r="M145" s="1655"/>
      <c r="N145" s="1923"/>
      <c r="O145" s="1443" t="s">
        <v>5260</v>
      </c>
      <c r="P145" s="1443"/>
    </row>
    <row r="146" spans="1:16" ht="72.75" customHeight="1">
      <c r="B146" s="334" t="s">
        <v>2465</v>
      </c>
      <c r="C146" s="1464" t="s">
        <v>3963</v>
      </c>
      <c r="D146" s="1464"/>
      <c r="E146" s="1464"/>
      <c r="F146" s="1464"/>
      <c r="G146" s="1465"/>
      <c r="H146" s="1574" t="s">
        <v>92</v>
      </c>
      <c r="I146" s="1685"/>
      <c r="J146" s="1685"/>
      <c r="K146" s="1689"/>
      <c r="L146" s="1868"/>
      <c r="M146" s="1868"/>
      <c r="N146" s="2141"/>
      <c r="O146" s="1426"/>
      <c r="P146" s="1426"/>
    </row>
    <row r="147" spans="1:16" ht="75" customHeight="1">
      <c r="B147" s="191" t="s">
        <v>2587</v>
      </c>
      <c r="C147" s="1464" t="s">
        <v>2954</v>
      </c>
      <c r="D147" s="1464"/>
      <c r="E147" s="1464"/>
      <c r="F147" s="1464"/>
      <c r="G147" s="1464"/>
      <c r="H147" s="1574" t="s">
        <v>54</v>
      </c>
      <c r="I147" s="1685"/>
      <c r="J147" s="1685"/>
      <c r="K147" s="1689"/>
      <c r="L147" s="1764"/>
      <c r="M147" s="1764"/>
      <c r="N147" s="2221"/>
      <c r="O147" s="1443" t="s">
        <v>5260</v>
      </c>
      <c r="P147" s="1443"/>
    </row>
    <row r="148" spans="1:16" ht="80.650000000000006" customHeight="1">
      <c r="A148" s="652"/>
      <c r="B148" s="189" t="s">
        <v>2465</v>
      </c>
      <c r="C148" s="1697" t="s">
        <v>3963</v>
      </c>
      <c r="D148" s="1697"/>
      <c r="E148" s="1697"/>
      <c r="F148" s="1697"/>
      <c r="G148" s="1698"/>
      <c r="H148" s="1574" t="s">
        <v>92</v>
      </c>
      <c r="I148" s="1685"/>
      <c r="J148" s="1685"/>
      <c r="K148" s="1689"/>
      <c r="L148" s="1788"/>
      <c r="M148" s="1788"/>
      <c r="N148" s="2223"/>
      <c r="O148" s="1426"/>
      <c r="P148" s="1425"/>
    </row>
    <row r="149" spans="1:16" ht="49.5" customHeight="1">
      <c r="B149" s="1490" t="s">
        <v>2956</v>
      </c>
      <c r="C149" s="1491"/>
      <c r="D149" s="1491"/>
      <c r="E149" s="1491"/>
      <c r="F149" s="1491"/>
      <c r="G149" s="1491"/>
      <c r="H149" s="1491"/>
      <c r="I149" s="1491"/>
      <c r="J149" s="1491"/>
      <c r="K149" s="1699"/>
      <c r="L149" s="1491"/>
      <c r="M149" s="1491"/>
      <c r="N149" s="1491"/>
      <c r="O149" s="1491"/>
      <c r="P149" s="1492"/>
    </row>
    <row r="150" spans="1:16" ht="52.5" customHeight="1">
      <c r="B150" s="321" t="s">
        <v>2589</v>
      </c>
      <c r="C150" s="1700" t="s">
        <v>5261</v>
      </c>
      <c r="D150" s="1700"/>
      <c r="E150" s="1700"/>
      <c r="F150" s="1701"/>
      <c r="G150" s="1702" t="s">
        <v>2958</v>
      </c>
      <c r="H150" s="1703"/>
      <c r="I150" s="1704"/>
      <c r="J150" s="1702" t="s">
        <v>3967</v>
      </c>
      <c r="K150" s="1703"/>
      <c r="L150" s="1704"/>
      <c r="M150" s="1705" t="s">
        <v>5206</v>
      </c>
      <c r="N150" s="1706"/>
      <c r="O150" s="1707" t="s">
        <v>3561</v>
      </c>
      <c r="P150" s="1707"/>
    </row>
    <row r="151" spans="1:16" ht="83.25" customHeight="1">
      <c r="B151" s="334" t="s">
        <v>2577</v>
      </c>
      <c r="C151" s="1711" t="s">
        <v>3968</v>
      </c>
      <c r="D151" s="1711"/>
      <c r="E151" s="1711"/>
      <c r="F151" s="1712"/>
      <c r="G151" s="1713" t="s">
        <v>2978</v>
      </c>
      <c r="H151" s="1714"/>
      <c r="I151" s="1715"/>
      <c r="J151" s="1713" t="s">
        <v>2963</v>
      </c>
      <c r="K151" s="1714"/>
      <c r="L151" s="1715"/>
      <c r="M151" s="1716"/>
      <c r="N151" s="1717"/>
      <c r="O151" s="1627"/>
      <c r="P151" s="1627"/>
    </row>
    <row r="152" spans="1:16" ht="42" customHeight="1">
      <c r="B152" s="334" t="s">
        <v>2472</v>
      </c>
      <c r="C152" s="1711" t="s">
        <v>3970</v>
      </c>
      <c r="D152" s="1711"/>
      <c r="E152" s="1711"/>
      <c r="F152" s="1712"/>
      <c r="G152" s="1713" t="s">
        <v>2978</v>
      </c>
      <c r="H152" s="1714"/>
      <c r="I152" s="1715"/>
      <c r="J152" s="1713" t="s">
        <v>2963</v>
      </c>
      <c r="K152" s="1714"/>
      <c r="L152" s="1715"/>
      <c r="M152" s="1716"/>
      <c r="N152" s="1717"/>
      <c r="O152" s="1627"/>
      <c r="P152" s="1627"/>
    </row>
    <row r="153" spans="1:16" ht="31.5" customHeight="1">
      <c r="B153" s="334" t="s">
        <v>2475</v>
      </c>
      <c r="C153" s="446" t="s">
        <v>2594</v>
      </c>
      <c r="D153" s="1711" t="s">
        <v>3971</v>
      </c>
      <c r="E153" s="1711"/>
      <c r="F153" s="1712"/>
      <c r="G153" s="1713" t="s">
        <v>2968</v>
      </c>
      <c r="H153" s="1714"/>
      <c r="I153" s="1715"/>
      <c r="J153" s="1713" t="s">
        <v>2963</v>
      </c>
      <c r="K153" s="1714"/>
      <c r="L153" s="1715"/>
      <c r="M153" s="1716"/>
      <c r="N153" s="1717"/>
      <c r="O153" s="1627"/>
      <c r="P153" s="1627"/>
    </row>
    <row r="154" spans="1:16" ht="32.25" customHeight="1">
      <c r="B154" s="334"/>
      <c r="C154" s="307" t="s">
        <v>2595</v>
      </c>
      <c r="D154" s="1711" t="s">
        <v>3972</v>
      </c>
      <c r="E154" s="1711"/>
      <c r="F154" s="1712"/>
      <c r="G154" s="1713" t="s">
        <v>2968</v>
      </c>
      <c r="H154" s="1714"/>
      <c r="I154" s="1715"/>
      <c r="J154" s="1713" t="s">
        <v>2963</v>
      </c>
      <c r="K154" s="1714"/>
      <c r="L154" s="1715"/>
      <c r="M154" s="325"/>
      <c r="N154" s="326"/>
      <c r="O154" s="1627"/>
      <c r="P154" s="1627"/>
    </row>
    <row r="155" spans="1:16" ht="81" customHeight="1">
      <c r="B155" s="334" t="s">
        <v>2477</v>
      </c>
      <c r="C155" s="1711" t="s">
        <v>3973</v>
      </c>
      <c r="D155" s="1711"/>
      <c r="E155" s="1711"/>
      <c r="F155" s="1712"/>
      <c r="G155" s="1713" t="s">
        <v>5262</v>
      </c>
      <c r="H155" s="1714"/>
      <c r="I155" s="1715"/>
      <c r="J155" s="1713" t="s">
        <v>2348</v>
      </c>
      <c r="K155" s="1714"/>
      <c r="L155" s="1715"/>
      <c r="M155" s="3194" t="s">
        <v>5263</v>
      </c>
      <c r="N155" s="3195"/>
      <c r="O155" s="1627"/>
      <c r="P155" s="1627"/>
    </row>
    <row r="156" spans="1:16" ht="29.25" customHeight="1">
      <c r="B156" s="334" t="s">
        <v>2481</v>
      </c>
      <c r="C156" s="1711" t="s">
        <v>3974</v>
      </c>
      <c r="D156" s="1711"/>
      <c r="E156" s="1711"/>
      <c r="F156" s="1712"/>
      <c r="G156" s="1713" t="s">
        <v>5262</v>
      </c>
      <c r="H156" s="1714"/>
      <c r="I156" s="1715"/>
      <c r="J156" s="1713" t="s">
        <v>2348</v>
      </c>
      <c r="K156" s="1714"/>
      <c r="L156" s="1715"/>
      <c r="M156" s="1716"/>
      <c r="N156" s="1717"/>
      <c r="O156" s="1627"/>
      <c r="P156" s="1627"/>
    </row>
    <row r="157" spans="1:16" ht="60.75" customHeight="1">
      <c r="B157" s="334" t="s">
        <v>2485</v>
      </c>
      <c r="C157" s="1711" t="s">
        <v>3975</v>
      </c>
      <c r="D157" s="1711"/>
      <c r="E157" s="1711"/>
      <c r="F157" s="1712"/>
      <c r="G157" s="1713" t="s">
        <v>2962</v>
      </c>
      <c r="H157" s="1714"/>
      <c r="I157" s="1715"/>
      <c r="J157" s="1713" t="s">
        <v>2963</v>
      </c>
      <c r="K157" s="1714"/>
      <c r="L157" s="1715"/>
      <c r="M157" s="3194" t="s">
        <v>5264</v>
      </c>
      <c r="N157" s="3195"/>
      <c r="O157" s="1627"/>
      <c r="P157" s="1627"/>
    </row>
    <row r="158" spans="1:16" ht="28.5" customHeight="1">
      <c r="B158" s="334" t="s">
        <v>2489</v>
      </c>
      <c r="C158" s="1711" t="s">
        <v>3976</v>
      </c>
      <c r="D158" s="1711"/>
      <c r="E158" s="1711"/>
      <c r="F158" s="1712"/>
      <c r="G158" s="1713" t="s">
        <v>2978</v>
      </c>
      <c r="H158" s="1714"/>
      <c r="I158" s="1715"/>
      <c r="J158" s="1713" t="s">
        <v>2963</v>
      </c>
      <c r="K158" s="1714"/>
      <c r="L158" s="1715"/>
      <c r="M158" s="1716"/>
      <c r="N158" s="1717"/>
      <c r="O158" s="1627"/>
      <c r="P158" s="1627"/>
    </row>
    <row r="159" spans="1:16" ht="28.5" customHeight="1">
      <c r="B159" s="334" t="s">
        <v>2492</v>
      </c>
      <c r="C159" s="1711" t="s">
        <v>3977</v>
      </c>
      <c r="D159" s="1711"/>
      <c r="E159" s="1711"/>
      <c r="F159" s="1712"/>
      <c r="G159" s="1713" t="s">
        <v>5262</v>
      </c>
      <c r="H159" s="1714"/>
      <c r="I159" s="1715"/>
      <c r="J159" s="1713" t="s">
        <v>2963</v>
      </c>
      <c r="K159" s="1714"/>
      <c r="L159" s="1715"/>
      <c r="M159" s="1718"/>
      <c r="N159" s="1717"/>
      <c r="O159" s="1708"/>
      <c r="P159" s="1708"/>
    </row>
    <row r="160" spans="1:16" ht="28.5" customHeight="1">
      <c r="B160" s="334" t="s">
        <v>2594</v>
      </c>
      <c r="C160" s="1711" t="s">
        <v>3978</v>
      </c>
      <c r="D160" s="1711"/>
      <c r="E160" s="1711"/>
      <c r="F160" s="1712"/>
      <c r="G160" s="1713" t="s">
        <v>2348</v>
      </c>
      <c r="H160" s="1714"/>
      <c r="I160" s="1715"/>
      <c r="J160" s="1713" t="s">
        <v>2348</v>
      </c>
      <c r="K160" s="1714"/>
      <c r="L160" s="1715"/>
      <c r="M160" s="1718"/>
      <c r="N160" s="1717"/>
      <c r="O160" s="1708"/>
      <c r="P160" s="1708"/>
    </row>
    <row r="161" spans="1:16" ht="28.5" customHeight="1">
      <c r="B161" s="189" t="s">
        <v>2599</v>
      </c>
      <c r="C161" s="1711" t="s">
        <v>3980</v>
      </c>
      <c r="D161" s="1711"/>
      <c r="E161" s="1711"/>
      <c r="F161" s="1712"/>
      <c r="G161" s="1713" t="s">
        <v>2348</v>
      </c>
      <c r="H161" s="1714"/>
      <c r="I161" s="1715"/>
      <c r="J161" s="1713" t="s">
        <v>2348</v>
      </c>
      <c r="K161" s="1714"/>
      <c r="L161" s="1715"/>
      <c r="M161" s="1718"/>
      <c r="N161" s="1717"/>
      <c r="O161" s="1708"/>
      <c r="P161" s="1708"/>
    </row>
    <row r="162" spans="1:16" ht="28.5" customHeight="1">
      <c r="B162" s="189" t="s">
        <v>2601</v>
      </c>
      <c r="C162" s="1711" t="s">
        <v>3981</v>
      </c>
      <c r="D162" s="1711"/>
      <c r="E162" s="1711"/>
      <c r="F162" s="1712"/>
      <c r="G162" s="1713" t="s">
        <v>2792</v>
      </c>
      <c r="H162" s="1714"/>
      <c r="I162" s="1715"/>
      <c r="J162" s="1713" t="s">
        <v>2963</v>
      </c>
      <c r="K162" s="1714"/>
      <c r="L162" s="1715"/>
      <c r="M162" s="3838" t="s">
        <v>5265</v>
      </c>
      <c r="N162" s="3195"/>
      <c r="O162" s="1708"/>
      <c r="P162" s="1708"/>
    </row>
    <row r="163" spans="1:16" ht="44.25" customHeight="1">
      <c r="B163" s="189" t="s">
        <v>2603</v>
      </c>
      <c r="C163" s="1711" t="s">
        <v>3982</v>
      </c>
      <c r="D163" s="1711"/>
      <c r="E163" s="1711"/>
      <c r="F163" s="1712"/>
      <c r="G163" s="1713" t="s">
        <v>2792</v>
      </c>
      <c r="H163" s="1714"/>
      <c r="I163" s="1715"/>
      <c r="J163" s="1713" t="s">
        <v>2348</v>
      </c>
      <c r="K163" s="1714"/>
      <c r="L163" s="1715"/>
      <c r="M163" s="3838" t="s">
        <v>5266</v>
      </c>
      <c r="N163" s="3195"/>
      <c r="O163" s="1708"/>
      <c r="P163" s="1708"/>
    </row>
    <row r="164" spans="1:16" ht="28.5" customHeight="1">
      <c r="B164" s="189" t="s">
        <v>2605</v>
      </c>
      <c r="C164" s="1711" t="s">
        <v>3983</v>
      </c>
      <c r="D164" s="1711"/>
      <c r="E164" s="1711"/>
      <c r="F164" s="1712"/>
      <c r="G164" s="1713" t="s">
        <v>2962</v>
      </c>
      <c r="H164" s="1714"/>
      <c r="I164" s="1715"/>
      <c r="J164" s="1713" t="s">
        <v>2792</v>
      </c>
      <c r="K164" s="1714"/>
      <c r="L164" s="1715"/>
      <c r="M164" s="1718"/>
      <c r="N164" s="1717"/>
      <c r="O164" s="1708"/>
      <c r="P164" s="1708"/>
    </row>
    <row r="165" spans="1:16" ht="47.25" customHeight="1">
      <c r="B165" s="447" t="s">
        <v>2606</v>
      </c>
      <c r="C165" s="1719" t="s">
        <v>3984</v>
      </c>
      <c r="D165" s="1719"/>
      <c r="E165" s="1719"/>
      <c r="F165" s="792" t="s">
        <v>2980</v>
      </c>
      <c r="G165" s="1599" t="s">
        <v>3582</v>
      </c>
      <c r="H165" s="1721"/>
      <c r="I165" s="1720"/>
      <c r="J165" s="1599" t="s">
        <v>3582</v>
      </c>
      <c r="K165" s="1721"/>
      <c r="L165" s="1720"/>
      <c r="M165" s="1722"/>
      <c r="N165" s="1723"/>
      <c r="O165" s="1708"/>
      <c r="P165" s="1708"/>
    </row>
    <row r="166" spans="1:16" ht="43.5" customHeight="1">
      <c r="B166" s="1724" t="s">
        <v>3985</v>
      </c>
      <c r="C166" s="1725"/>
      <c r="D166" s="1725"/>
      <c r="E166" s="1725"/>
      <c r="F166" s="1725"/>
      <c r="G166" s="1725"/>
      <c r="H166" s="1725"/>
      <c r="I166" s="1725"/>
      <c r="J166" s="1725"/>
      <c r="K166" s="1725"/>
      <c r="L166" s="1725"/>
      <c r="M166" s="1725"/>
      <c r="N166" s="1725"/>
      <c r="O166" s="331"/>
      <c r="P166" s="331"/>
    </row>
    <row r="167" spans="1:16" ht="49.5" customHeight="1">
      <c r="A167" s="611"/>
      <c r="B167" s="255" t="s">
        <v>2610</v>
      </c>
      <c r="C167" s="1464" t="s">
        <v>5267</v>
      </c>
      <c r="D167" s="1464"/>
      <c r="E167" s="1465"/>
      <c r="F167" s="323" t="s">
        <v>4001</v>
      </c>
      <c r="G167" s="1726" t="s">
        <v>5268</v>
      </c>
      <c r="H167" s="1727"/>
      <c r="I167" s="1727"/>
      <c r="J167" s="1727"/>
      <c r="K167" s="1728"/>
      <c r="L167" s="1729" t="s">
        <v>4006</v>
      </c>
      <c r="M167" s="1730"/>
      <c r="N167" s="1730"/>
      <c r="O167" s="1731" t="s">
        <v>2986</v>
      </c>
      <c r="P167" s="3833" t="s">
        <v>5269</v>
      </c>
    </row>
    <row r="168" spans="1:16" ht="65.099999999999994" customHeight="1">
      <c r="A168" s="611"/>
      <c r="B168" s="333" t="s">
        <v>2465</v>
      </c>
      <c r="C168" s="1414" t="s">
        <v>3986</v>
      </c>
      <c r="D168" s="1414"/>
      <c r="E168" s="1415"/>
      <c r="F168" s="257" t="s">
        <v>2768</v>
      </c>
      <c r="G168" s="3835" t="s">
        <v>5270</v>
      </c>
      <c r="H168" s="3836"/>
      <c r="I168" s="3836"/>
      <c r="J168" s="3836"/>
      <c r="K168" s="3837"/>
      <c r="L168" s="1713" t="s">
        <v>2768</v>
      </c>
      <c r="M168" s="1714"/>
      <c r="N168" s="1737"/>
      <c r="O168" s="1731"/>
      <c r="P168" s="3833"/>
    </row>
    <row r="169" spans="1:16" ht="19.5" customHeight="1">
      <c r="A169" s="611"/>
      <c r="B169" s="333" t="s">
        <v>2472</v>
      </c>
      <c r="C169" s="1414" t="s">
        <v>3988</v>
      </c>
      <c r="D169" s="1414"/>
      <c r="E169" s="1415"/>
      <c r="F169" s="257" t="s">
        <v>2768</v>
      </c>
      <c r="G169" s="1734"/>
      <c r="H169" s="1735"/>
      <c r="I169" s="1735"/>
      <c r="J169" s="1735"/>
      <c r="K169" s="1736"/>
      <c r="L169" s="1713" t="s">
        <v>2768</v>
      </c>
      <c r="M169" s="1714"/>
      <c r="N169" s="1737"/>
      <c r="O169" s="1731"/>
      <c r="P169" s="3833"/>
    </row>
    <row r="170" spans="1:16" ht="19.5" customHeight="1">
      <c r="A170" s="611"/>
      <c r="B170" s="333" t="s">
        <v>2475</v>
      </c>
      <c r="C170" s="1414" t="s">
        <v>3989</v>
      </c>
      <c r="D170" s="1414"/>
      <c r="E170" s="1415"/>
      <c r="F170" s="257" t="s">
        <v>2768</v>
      </c>
      <c r="G170" s="1734"/>
      <c r="H170" s="1735"/>
      <c r="I170" s="1735"/>
      <c r="J170" s="1735"/>
      <c r="K170" s="1736"/>
      <c r="L170" s="1713" t="s">
        <v>2768</v>
      </c>
      <c r="M170" s="1714"/>
      <c r="N170" s="1737"/>
      <c r="O170" s="1731"/>
      <c r="P170" s="3833"/>
    </row>
    <row r="171" spans="1:16" ht="19.5" customHeight="1">
      <c r="A171" s="611"/>
      <c r="B171" s="333" t="s">
        <v>2477</v>
      </c>
      <c r="C171" s="1414" t="s">
        <v>3991</v>
      </c>
      <c r="D171" s="1414"/>
      <c r="E171" s="1415"/>
      <c r="F171" s="257" t="s">
        <v>2768</v>
      </c>
      <c r="G171" s="1734"/>
      <c r="H171" s="1735"/>
      <c r="I171" s="1735"/>
      <c r="J171" s="1735"/>
      <c r="K171" s="1736"/>
      <c r="L171" s="1713" t="s">
        <v>2768</v>
      </c>
      <c r="M171" s="1714"/>
      <c r="N171" s="1737"/>
      <c r="O171" s="1731"/>
      <c r="P171" s="3833"/>
    </row>
    <row r="172" spans="1:16" ht="19.5" customHeight="1">
      <c r="A172" s="611"/>
      <c r="B172" s="334" t="s">
        <v>2481</v>
      </c>
      <c r="C172" s="1414" t="s">
        <v>3992</v>
      </c>
      <c r="D172" s="1414"/>
      <c r="E172" s="1415"/>
      <c r="F172" s="257" t="s">
        <v>2768</v>
      </c>
      <c r="G172" s="1734"/>
      <c r="H172" s="1735"/>
      <c r="I172" s="1735"/>
      <c r="J172" s="1735"/>
      <c r="K172" s="1736"/>
      <c r="L172" s="1713" t="s">
        <v>2768</v>
      </c>
      <c r="M172" s="1714"/>
      <c r="N172" s="1737"/>
      <c r="O172" s="1731"/>
      <c r="P172" s="3833"/>
    </row>
    <row r="173" spans="1:16" ht="33" customHeight="1">
      <c r="A173" s="611"/>
      <c r="B173" s="335" t="s">
        <v>2485</v>
      </c>
      <c r="C173" s="1414" t="s">
        <v>3994</v>
      </c>
      <c r="D173" s="1414"/>
      <c r="E173" s="1415"/>
      <c r="F173" s="257" t="s">
        <v>2768</v>
      </c>
      <c r="G173" s="1734"/>
      <c r="H173" s="1735"/>
      <c r="I173" s="1735"/>
      <c r="J173" s="1735"/>
      <c r="K173" s="1736"/>
      <c r="L173" s="1713" t="s">
        <v>2768</v>
      </c>
      <c r="M173" s="1714"/>
      <c r="N173" s="1737"/>
      <c r="O173" s="1731"/>
      <c r="P173" s="3833"/>
    </row>
    <row r="174" spans="1:16" ht="19.5" customHeight="1">
      <c r="A174" s="611"/>
      <c r="B174" s="335" t="s">
        <v>2489</v>
      </c>
      <c r="C174" s="1414" t="s">
        <v>3995</v>
      </c>
      <c r="D174" s="1414"/>
      <c r="E174" s="1415"/>
      <c r="F174" s="257" t="s">
        <v>2768</v>
      </c>
      <c r="G174" s="1734"/>
      <c r="H174" s="1735"/>
      <c r="I174" s="1735"/>
      <c r="J174" s="1735"/>
      <c r="K174" s="1736"/>
      <c r="L174" s="1713" t="s">
        <v>2768</v>
      </c>
      <c r="M174" s="1714"/>
      <c r="N174" s="1737"/>
      <c r="O174" s="1731"/>
      <c r="P174" s="3833"/>
    </row>
    <row r="175" spans="1:16" ht="19.5" customHeight="1">
      <c r="A175" s="611"/>
      <c r="B175" s="335" t="s">
        <v>2492</v>
      </c>
      <c r="C175" s="1414" t="s">
        <v>3996</v>
      </c>
      <c r="D175" s="1414"/>
      <c r="E175" s="1415"/>
      <c r="F175" s="257" t="s">
        <v>2768</v>
      </c>
      <c r="G175" s="1734"/>
      <c r="H175" s="1735"/>
      <c r="I175" s="1735"/>
      <c r="J175" s="1735"/>
      <c r="K175" s="1736"/>
      <c r="L175" s="1713" t="s">
        <v>2768</v>
      </c>
      <c r="M175" s="1714"/>
      <c r="N175" s="1737"/>
      <c r="O175" s="1731"/>
      <c r="P175" s="3833"/>
    </row>
    <row r="176" spans="1:16" ht="19.5" customHeight="1">
      <c r="A176" s="611"/>
      <c r="B176" s="335" t="s">
        <v>2594</v>
      </c>
      <c r="C176" s="1414" t="s">
        <v>3997</v>
      </c>
      <c r="D176" s="1414"/>
      <c r="E176" s="1415"/>
      <c r="F176" s="257" t="s">
        <v>2768</v>
      </c>
      <c r="G176" s="1734"/>
      <c r="H176" s="1735"/>
      <c r="I176" s="1735"/>
      <c r="J176" s="1735"/>
      <c r="K176" s="1736"/>
      <c r="L176" s="1713" t="s">
        <v>2768</v>
      </c>
      <c r="M176" s="1714"/>
      <c r="N176" s="1737"/>
      <c r="O176" s="1731"/>
      <c r="P176" s="3833"/>
    </row>
    <row r="177" spans="1:16" ht="19.5" customHeight="1">
      <c r="A177" s="611"/>
      <c r="B177" s="335" t="s">
        <v>2599</v>
      </c>
      <c r="C177" s="1414" t="s">
        <v>3998</v>
      </c>
      <c r="D177" s="1414"/>
      <c r="E177" s="1415"/>
      <c r="F177" s="257" t="s">
        <v>2768</v>
      </c>
      <c r="G177" s="1734"/>
      <c r="H177" s="1735"/>
      <c r="I177" s="1735"/>
      <c r="J177" s="1735"/>
      <c r="K177" s="1736"/>
      <c r="L177" s="1713" t="s">
        <v>2768</v>
      </c>
      <c r="M177" s="1714"/>
      <c r="N177" s="1737"/>
      <c r="O177" s="1731"/>
      <c r="P177" s="3833"/>
    </row>
    <row r="178" spans="1:16" ht="19.5" customHeight="1">
      <c r="A178" s="611"/>
      <c r="B178" s="334" t="s">
        <v>2601</v>
      </c>
      <c r="C178" s="1414" t="s">
        <v>3999</v>
      </c>
      <c r="D178" s="1414"/>
      <c r="E178" s="1415"/>
      <c r="F178" s="257" t="s">
        <v>2768</v>
      </c>
      <c r="G178" s="1734"/>
      <c r="H178" s="1735"/>
      <c r="I178" s="1735"/>
      <c r="J178" s="1735"/>
      <c r="K178" s="1736"/>
      <c r="L178" s="1713" t="s">
        <v>2768</v>
      </c>
      <c r="M178" s="1714"/>
      <c r="N178" s="1737"/>
      <c r="O178" s="1732"/>
      <c r="P178" s="3834"/>
    </row>
    <row r="179" spans="1:16" ht="51" customHeight="1">
      <c r="A179" s="611"/>
      <c r="B179" s="255" t="s">
        <v>2625</v>
      </c>
      <c r="C179" s="1464" t="s">
        <v>4000</v>
      </c>
      <c r="D179" s="1464"/>
      <c r="E179" s="1465"/>
      <c r="F179" s="323" t="s">
        <v>4001</v>
      </c>
      <c r="G179" s="1738" t="s">
        <v>4002</v>
      </c>
      <c r="H179" s="1739"/>
      <c r="I179" s="1739"/>
      <c r="J179" s="1739"/>
      <c r="K179" s="1739"/>
      <c r="L179" s="1739"/>
      <c r="M179" s="1739"/>
      <c r="N179" s="1740"/>
      <c r="O179" s="1443" t="s">
        <v>3003</v>
      </c>
      <c r="P179" s="1858"/>
    </row>
    <row r="180" spans="1:16" ht="18.75" customHeight="1">
      <c r="A180" s="611"/>
      <c r="B180" s="333" t="s">
        <v>2465</v>
      </c>
      <c r="C180" s="1414" t="s">
        <v>3986</v>
      </c>
      <c r="D180" s="1414"/>
      <c r="E180" s="1415"/>
      <c r="F180" s="257" t="s">
        <v>2768</v>
      </c>
      <c r="G180" s="1434" t="s">
        <v>5271</v>
      </c>
      <c r="H180" s="1435"/>
      <c r="I180" s="1435"/>
      <c r="J180" s="1435"/>
      <c r="K180" s="1435"/>
      <c r="L180" s="1435"/>
      <c r="M180" s="1435"/>
      <c r="N180" s="1436"/>
      <c r="O180" s="1425"/>
      <c r="P180" s="1608"/>
    </row>
    <row r="181" spans="1:16" ht="18.75" customHeight="1">
      <c r="A181" s="611"/>
      <c r="B181" s="333" t="s">
        <v>2472</v>
      </c>
      <c r="C181" s="1414" t="s">
        <v>3988</v>
      </c>
      <c r="D181" s="1414"/>
      <c r="E181" s="1415"/>
      <c r="F181" s="257" t="s">
        <v>2768</v>
      </c>
      <c r="G181" s="1434" t="s">
        <v>5272</v>
      </c>
      <c r="H181" s="1435"/>
      <c r="I181" s="1435"/>
      <c r="J181" s="1435"/>
      <c r="K181" s="1435"/>
      <c r="L181" s="1435"/>
      <c r="M181" s="1435"/>
      <c r="N181" s="1436"/>
      <c r="O181" s="1425"/>
      <c r="P181" s="1608"/>
    </row>
    <row r="182" spans="1:16" ht="18.75" customHeight="1">
      <c r="A182" s="611"/>
      <c r="B182" s="333" t="s">
        <v>2475</v>
      </c>
      <c r="C182" s="1414" t="s">
        <v>3989</v>
      </c>
      <c r="D182" s="1414"/>
      <c r="E182" s="1415"/>
      <c r="F182" s="257" t="s">
        <v>2800</v>
      </c>
      <c r="G182" s="1434"/>
      <c r="H182" s="1435"/>
      <c r="I182" s="1435"/>
      <c r="J182" s="1435"/>
      <c r="K182" s="1435"/>
      <c r="L182" s="1435"/>
      <c r="M182" s="1435"/>
      <c r="N182" s="1436"/>
      <c r="O182" s="1425"/>
      <c r="P182" s="1608"/>
    </row>
    <row r="183" spans="1:16" ht="18.75" customHeight="1">
      <c r="A183" s="611"/>
      <c r="B183" s="333" t="s">
        <v>2477</v>
      </c>
      <c r="C183" s="1414" t="s">
        <v>3991</v>
      </c>
      <c r="D183" s="1414"/>
      <c r="E183" s="1415"/>
      <c r="F183" s="257" t="s">
        <v>2800</v>
      </c>
      <c r="G183" s="1434"/>
      <c r="H183" s="1435"/>
      <c r="I183" s="1435"/>
      <c r="J183" s="1435"/>
      <c r="K183" s="1435"/>
      <c r="L183" s="1435"/>
      <c r="M183" s="1435"/>
      <c r="N183" s="1436"/>
      <c r="O183" s="1425"/>
      <c r="P183" s="1608"/>
    </row>
    <row r="184" spans="1:16" ht="18.75" customHeight="1">
      <c r="A184" s="611"/>
      <c r="B184" s="334" t="s">
        <v>2481</v>
      </c>
      <c r="C184" s="1414" t="s">
        <v>3992</v>
      </c>
      <c r="D184" s="1414"/>
      <c r="E184" s="1415"/>
      <c r="F184" s="257" t="s">
        <v>2800</v>
      </c>
      <c r="G184" s="1434"/>
      <c r="H184" s="1435"/>
      <c r="I184" s="1435"/>
      <c r="J184" s="1435"/>
      <c r="K184" s="1435"/>
      <c r="L184" s="1435"/>
      <c r="M184" s="1435"/>
      <c r="N184" s="1436"/>
      <c r="O184" s="1425"/>
      <c r="P184" s="1608"/>
    </row>
    <row r="185" spans="1:16" ht="30.75" customHeight="1">
      <c r="A185" s="611"/>
      <c r="B185" s="335" t="s">
        <v>2485</v>
      </c>
      <c r="C185" s="1414" t="s">
        <v>3994</v>
      </c>
      <c r="D185" s="1414"/>
      <c r="E185" s="1415"/>
      <c r="F185" s="257" t="s">
        <v>2800</v>
      </c>
      <c r="G185" s="1434"/>
      <c r="H185" s="1435"/>
      <c r="I185" s="1435"/>
      <c r="J185" s="1435"/>
      <c r="K185" s="1435"/>
      <c r="L185" s="1435"/>
      <c r="M185" s="1435"/>
      <c r="N185" s="1436"/>
      <c r="O185" s="1425"/>
      <c r="P185" s="1608"/>
    </row>
    <row r="186" spans="1:16" ht="18.75" customHeight="1">
      <c r="A186" s="611"/>
      <c r="B186" s="335" t="s">
        <v>2489</v>
      </c>
      <c r="C186" s="1414" t="s">
        <v>3995</v>
      </c>
      <c r="D186" s="1414"/>
      <c r="E186" s="1415"/>
      <c r="F186" s="257" t="s">
        <v>2800</v>
      </c>
      <c r="G186" s="1434"/>
      <c r="H186" s="1435"/>
      <c r="I186" s="1435"/>
      <c r="J186" s="1435"/>
      <c r="K186" s="1435"/>
      <c r="L186" s="1435"/>
      <c r="M186" s="1435"/>
      <c r="N186" s="1436"/>
      <c r="O186" s="1425"/>
      <c r="P186" s="1608"/>
    </row>
    <row r="187" spans="1:16" ht="18.75" customHeight="1">
      <c r="A187" s="611"/>
      <c r="B187" s="335" t="s">
        <v>2492</v>
      </c>
      <c r="C187" s="1414" t="s">
        <v>3996</v>
      </c>
      <c r="D187" s="1414"/>
      <c r="E187" s="1415"/>
      <c r="F187" s="257" t="s">
        <v>2800</v>
      </c>
      <c r="G187" s="1434"/>
      <c r="H187" s="1435"/>
      <c r="I187" s="1435"/>
      <c r="J187" s="1435"/>
      <c r="K187" s="1435"/>
      <c r="L187" s="1435"/>
      <c r="M187" s="1435"/>
      <c r="N187" s="1436"/>
      <c r="O187" s="1425"/>
      <c r="P187" s="1608"/>
    </row>
    <row r="188" spans="1:16" ht="18.75" customHeight="1">
      <c r="A188" s="611"/>
      <c r="B188" s="335" t="s">
        <v>2594</v>
      </c>
      <c r="C188" s="1414" t="s">
        <v>3997</v>
      </c>
      <c r="D188" s="1414"/>
      <c r="E188" s="1415"/>
      <c r="F188" s="257" t="s">
        <v>2768</v>
      </c>
      <c r="G188" s="1434" t="s">
        <v>5273</v>
      </c>
      <c r="H188" s="1435"/>
      <c r="I188" s="1435"/>
      <c r="J188" s="1435"/>
      <c r="K188" s="1435"/>
      <c r="L188" s="1435"/>
      <c r="M188" s="1435"/>
      <c r="N188" s="1436"/>
      <c r="O188" s="1425"/>
      <c r="P188" s="1608"/>
    </row>
    <row r="189" spans="1:16" ht="18.75" customHeight="1">
      <c r="A189" s="611"/>
      <c r="B189" s="335" t="s">
        <v>2599</v>
      </c>
      <c r="C189" s="1414" t="s">
        <v>3998</v>
      </c>
      <c r="D189" s="1414"/>
      <c r="E189" s="1415"/>
      <c r="F189" s="257" t="s">
        <v>2768</v>
      </c>
      <c r="G189" s="1434" t="s">
        <v>5274</v>
      </c>
      <c r="H189" s="1435"/>
      <c r="I189" s="1435"/>
      <c r="J189" s="1435"/>
      <c r="K189" s="1435"/>
      <c r="L189" s="1435"/>
      <c r="M189" s="1435"/>
      <c r="N189" s="1436"/>
      <c r="O189" s="1425"/>
      <c r="P189" s="1608"/>
    </row>
    <row r="190" spans="1:16" ht="18.75" customHeight="1">
      <c r="A190" s="611"/>
      <c r="B190" s="334" t="s">
        <v>2601</v>
      </c>
      <c r="C190" s="1414" t="s">
        <v>3999</v>
      </c>
      <c r="D190" s="1414"/>
      <c r="E190" s="1415"/>
      <c r="F190" s="257" t="s">
        <v>2800</v>
      </c>
      <c r="G190" s="1434"/>
      <c r="H190" s="1435"/>
      <c r="I190" s="1435"/>
      <c r="J190" s="1435"/>
      <c r="K190" s="1435"/>
      <c r="L190" s="1435"/>
      <c r="M190" s="1435"/>
      <c r="N190" s="1436"/>
      <c r="O190" s="1426"/>
      <c r="P190" s="1863"/>
    </row>
    <row r="191" spans="1:16" ht="50.25" customHeight="1">
      <c r="A191" s="611"/>
      <c r="B191" s="255" t="s">
        <v>2630</v>
      </c>
      <c r="C191" s="1464" t="s">
        <v>4004</v>
      </c>
      <c r="D191" s="1464"/>
      <c r="E191" s="1465"/>
      <c r="F191" s="323" t="s">
        <v>4001</v>
      </c>
      <c r="G191" s="1726" t="s">
        <v>4005</v>
      </c>
      <c r="H191" s="1727"/>
      <c r="I191" s="1727"/>
      <c r="J191" s="1727"/>
      <c r="K191" s="1728"/>
      <c r="L191" s="1729" t="s">
        <v>4006</v>
      </c>
      <c r="M191" s="1730"/>
      <c r="N191" s="1741"/>
      <c r="O191" s="1731" t="s">
        <v>2986</v>
      </c>
      <c r="P191" s="1443"/>
    </row>
    <row r="192" spans="1:16" ht="20.25" customHeight="1">
      <c r="A192" s="611"/>
      <c r="B192" s="338" t="s">
        <v>2465</v>
      </c>
      <c r="C192" s="1414" t="s">
        <v>3986</v>
      </c>
      <c r="D192" s="1414"/>
      <c r="E192" s="1415"/>
      <c r="F192" s="257" t="s">
        <v>54</v>
      </c>
      <c r="G192" s="1734" t="s">
        <v>2792</v>
      </c>
      <c r="H192" s="1735"/>
      <c r="I192" s="1735"/>
      <c r="J192" s="1735"/>
      <c r="K192" s="1736"/>
      <c r="L192" s="3121" t="s">
        <v>2792</v>
      </c>
      <c r="M192" s="3122"/>
      <c r="N192" s="3123"/>
      <c r="O192" s="1731"/>
      <c r="P192" s="1425"/>
    </row>
    <row r="193" spans="1:16" ht="20.25" customHeight="1">
      <c r="A193" s="611"/>
      <c r="B193" s="338" t="s">
        <v>2472</v>
      </c>
      <c r="C193" s="1414" t="s">
        <v>3988</v>
      </c>
      <c r="D193" s="1414"/>
      <c r="E193" s="1415"/>
      <c r="F193" s="257" t="s">
        <v>54</v>
      </c>
      <c r="G193" s="1734" t="s">
        <v>2792</v>
      </c>
      <c r="H193" s="1735"/>
      <c r="I193" s="1735"/>
      <c r="J193" s="1735"/>
      <c r="K193" s="1736"/>
      <c r="L193" s="3121" t="s">
        <v>2792</v>
      </c>
      <c r="M193" s="3122"/>
      <c r="N193" s="3123"/>
      <c r="O193" s="1731"/>
      <c r="P193" s="1425"/>
    </row>
    <row r="194" spans="1:16" ht="20.25" customHeight="1">
      <c r="A194" s="611"/>
      <c r="B194" s="338" t="s">
        <v>2475</v>
      </c>
      <c r="C194" s="1414" t="s">
        <v>3989</v>
      </c>
      <c r="D194" s="1414"/>
      <c r="E194" s="1415"/>
      <c r="F194" s="257" t="s">
        <v>54</v>
      </c>
      <c r="G194" s="1734" t="s">
        <v>2792</v>
      </c>
      <c r="H194" s="1735"/>
      <c r="I194" s="1735"/>
      <c r="J194" s="1735"/>
      <c r="K194" s="1736"/>
      <c r="L194" s="3121" t="s">
        <v>2792</v>
      </c>
      <c r="M194" s="3122"/>
      <c r="N194" s="3123"/>
      <c r="O194" s="1731"/>
      <c r="P194" s="1425"/>
    </row>
    <row r="195" spans="1:16" ht="20.25" customHeight="1">
      <c r="A195" s="611"/>
      <c r="B195" s="338" t="s">
        <v>2477</v>
      </c>
      <c r="C195" s="1414" t="s">
        <v>3991</v>
      </c>
      <c r="D195" s="1414"/>
      <c r="E195" s="1415"/>
      <c r="F195" s="257" t="s">
        <v>54</v>
      </c>
      <c r="G195" s="1734" t="s">
        <v>2792</v>
      </c>
      <c r="H195" s="1735"/>
      <c r="I195" s="1735"/>
      <c r="J195" s="1735"/>
      <c r="K195" s="1736"/>
      <c r="L195" s="3121" t="s">
        <v>2792</v>
      </c>
      <c r="M195" s="3122"/>
      <c r="N195" s="3123"/>
      <c r="O195" s="1731"/>
      <c r="P195" s="1425"/>
    </row>
    <row r="196" spans="1:16" ht="20.25" customHeight="1">
      <c r="A196" s="611"/>
      <c r="B196" s="338" t="s">
        <v>2481</v>
      </c>
      <c r="C196" s="1414" t="s">
        <v>3992</v>
      </c>
      <c r="D196" s="1414"/>
      <c r="E196" s="1415"/>
      <c r="F196" s="257" t="s">
        <v>54</v>
      </c>
      <c r="G196" s="1734" t="s">
        <v>2792</v>
      </c>
      <c r="H196" s="1735"/>
      <c r="I196" s="1735"/>
      <c r="J196" s="1735"/>
      <c r="K196" s="1736"/>
      <c r="L196" s="3121" t="s">
        <v>2792</v>
      </c>
      <c r="M196" s="3122"/>
      <c r="N196" s="3123"/>
      <c r="O196" s="1731"/>
      <c r="P196" s="1425"/>
    </row>
    <row r="197" spans="1:16" ht="30.75" customHeight="1">
      <c r="A197" s="611"/>
      <c r="B197" s="195" t="s">
        <v>2485</v>
      </c>
      <c r="C197" s="1414" t="s">
        <v>3994</v>
      </c>
      <c r="D197" s="1414"/>
      <c r="E197" s="1415"/>
      <c r="F197" s="257" t="s">
        <v>54</v>
      </c>
      <c r="G197" s="1734" t="s">
        <v>2792</v>
      </c>
      <c r="H197" s="1735"/>
      <c r="I197" s="1735"/>
      <c r="J197" s="1735"/>
      <c r="K197" s="1736"/>
      <c r="L197" s="3121" t="s">
        <v>2792</v>
      </c>
      <c r="M197" s="3122"/>
      <c r="N197" s="3123"/>
      <c r="O197" s="1731"/>
      <c r="P197" s="1425"/>
    </row>
    <row r="198" spans="1:16" ht="20.25" customHeight="1">
      <c r="A198" s="611"/>
      <c r="B198" s="195" t="s">
        <v>2489</v>
      </c>
      <c r="C198" s="1414" t="s">
        <v>3995</v>
      </c>
      <c r="D198" s="1414"/>
      <c r="E198" s="1415"/>
      <c r="F198" s="257" t="s">
        <v>54</v>
      </c>
      <c r="G198" s="1734" t="s">
        <v>2792</v>
      </c>
      <c r="H198" s="1735"/>
      <c r="I198" s="1735"/>
      <c r="J198" s="1735"/>
      <c r="K198" s="1736"/>
      <c r="L198" s="3121" t="s">
        <v>2792</v>
      </c>
      <c r="M198" s="3122"/>
      <c r="N198" s="3123"/>
      <c r="O198" s="1731"/>
      <c r="P198" s="1425"/>
    </row>
    <row r="199" spans="1:16" ht="20.25" customHeight="1">
      <c r="A199" s="611"/>
      <c r="B199" s="195" t="s">
        <v>2492</v>
      </c>
      <c r="C199" s="1414" t="s">
        <v>3996</v>
      </c>
      <c r="D199" s="1414"/>
      <c r="E199" s="1415"/>
      <c r="F199" s="257" t="s">
        <v>54</v>
      </c>
      <c r="G199" s="1734" t="s">
        <v>2792</v>
      </c>
      <c r="H199" s="1735"/>
      <c r="I199" s="1735"/>
      <c r="J199" s="1735"/>
      <c r="K199" s="1736"/>
      <c r="L199" s="3121" t="s">
        <v>2792</v>
      </c>
      <c r="M199" s="3122"/>
      <c r="N199" s="3123"/>
      <c r="O199" s="1731"/>
      <c r="P199" s="1425"/>
    </row>
    <row r="200" spans="1:16" ht="20.25" customHeight="1">
      <c r="A200" s="611"/>
      <c r="B200" s="195" t="s">
        <v>2594</v>
      </c>
      <c r="C200" s="1414" t="s">
        <v>3997</v>
      </c>
      <c r="D200" s="1414"/>
      <c r="E200" s="1415"/>
      <c r="F200" s="257" t="s">
        <v>54</v>
      </c>
      <c r="G200" s="1734" t="s">
        <v>2792</v>
      </c>
      <c r="H200" s="1735"/>
      <c r="I200" s="1735"/>
      <c r="J200" s="1735"/>
      <c r="K200" s="1736"/>
      <c r="L200" s="3121" t="s">
        <v>2792</v>
      </c>
      <c r="M200" s="3122"/>
      <c r="N200" s="3123"/>
      <c r="O200" s="1731"/>
      <c r="P200" s="1425"/>
    </row>
    <row r="201" spans="1:16" ht="20.25" customHeight="1">
      <c r="A201" s="611"/>
      <c r="B201" s="195" t="s">
        <v>2599</v>
      </c>
      <c r="C201" s="1414" t="s">
        <v>3998</v>
      </c>
      <c r="D201" s="1414"/>
      <c r="E201" s="1415"/>
      <c r="F201" s="257" t="s">
        <v>54</v>
      </c>
      <c r="G201" s="1734" t="s">
        <v>2792</v>
      </c>
      <c r="H201" s="1735"/>
      <c r="I201" s="1735"/>
      <c r="J201" s="1735"/>
      <c r="K201" s="1736"/>
      <c r="L201" s="3121" t="s">
        <v>2792</v>
      </c>
      <c r="M201" s="3122"/>
      <c r="N201" s="3123"/>
      <c r="O201" s="1731"/>
      <c r="P201" s="1425"/>
    </row>
    <row r="202" spans="1:16" ht="20.25" customHeight="1">
      <c r="A202" s="611"/>
      <c r="B202" s="198" t="s">
        <v>2601</v>
      </c>
      <c r="C202" s="1414" t="s">
        <v>3999</v>
      </c>
      <c r="D202" s="1414"/>
      <c r="E202" s="1415"/>
      <c r="F202" s="257" t="s">
        <v>54</v>
      </c>
      <c r="G202" s="1734" t="s">
        <v>2792</v>
      </c>
      <c r="H202" s="1735"/>
      <c r="I202" s="1735"/>
      <c r="J202" s="1735"/>
      <c r="K202" s="1736"/>
      <c r="L202" s="3121" t="s">
        <v>2792</v>
      </c>
      <c r="M202" s="3122"/>
      <c r="N202" s="3123"/>
      <c r="O202" s="1732"/>
      <c r="P202" s="1426"/>
    </row>
    <row r="203" spans="1:16" ht="61.5" customHeight="1">
      <c r="A203" s="611"/>
      <c r="B203" s="339" t="s">
        <v>2632</v>
      </c>
      <c r="C203" s="1464" t="s">
        <v>4007</v>
      </c>
      <c r="D203" s="1464"/>
      <c r="E203" s="1465"/>
      <c r="F203" s="323" t="s">
        <v>4001</v>
      </c>
      <c r="G203" s="1738" t="s">
        <v>4008</v>
      </c>
      <c r="H203" s="1739"/>
      <c r="I203" s="1739"/>
      <c r="J203" s="1739"/>
      <c r="K203" s="1739"/>
      <c r="L203" s="1739"/>
      <c r="M203" s="1739"/>
      <c r="N203" s="1740"/>
      <c r="O203" s="1443" t="s">
        <v>3003</v>
      </c>
      <c r="P203" s="3819" t="s">
        <v>5275</v>
      </c>
    </row>
    <row r="204" spans="1:16" ht="21" customHeight="1">
      <c r="A204" s="611"/>
      <c r="B204" s="338" t="s">
        <v>2465</v>
      </c>
      <c r="C204" s="1414" t="s">
        <v>3986</v>
      </c>
      <c r="D204" s="1414"/>
      <c r="E204" s="1415"/>
      <c r="F204" s="257" t="s">
        <v>2768</v>
      </c>
      <c r="G204" s="3619" t="s">
        <v>5276</v>
      </c>
      <c r="H204" s="3620"/>
      <c r="I204" s="3620"/>
      <c r="J204" s="3620"/>
      <c r="K204" s="3620"/>
      <c r="L204" s="3620"/>
      <c r="M204" s="3620"/>
      <c r="N204" s="3621"/>
      <c r="O204" s="1425"/>
      <c r="P204" s="3820"/>
    </row>
    <row r="205" spans="1:16" ht="27.75" customHeight="1">
      <c r="A205" s="611"/>
      <c r="B205" s="338" t="s">
        <v>2472</v>
      </c>
      <c r="C205" s="1414" t="s">
        <v>3988</v>
      </c>
      <c r="D205" s="1414"/>
      <c r="E205" s="1415"/>
      <c r="F205" s="399" t="s">
        <v>2768</v>
      </c>
      <c r="G205" s="3619" t="s">
        <v>5277</v>
      </c>
      <c r="H205" s="3620"/>
      <c r="I205" s="3620"/>
      <c r="J205" s="3620"/>
      <c r="K205" s="3620"/>
      <c r="L205" s="3620"/>
      <c r="M205" s="3620"/>
      <c r="N205" s="3621"/>
      <c r="O205" s="1425"/>
      <c r="P205" s="3820"/>
    </row>
    <row r="206" spans="1:16" ht="21" customHeight="1">
      <c r="A206" s="611"/>
      <c r="B206" s="338" t="s">
        <v>2475</v>
      </c>
      <c r="C206" s="1414" t="s">
        <v>3989</v>
      </c>
      <c r="D206" s="1414"/>
      <c r="E206" s="1415"/>
      <c r="F206" s="399" t="s">
        <v>54</v>
      </c>
      <c r="G206" s="1434"/>
      <c r="H206" s="1435"/>
      <c r="I206" s="1435"/>
      <c r="J206" s="1435"/>
      <c r="K206" s="1435"/>
      <c r="L206" s="1435"/>
      <c r="M206" s="1435"/>
      <c r="N206" s="1436"/>
      <c r="O206" s="1425"/>
      <c r="P206" s="3820"/>
    </row>
    <row r="207" spans="1:16" ht="21" customHeight="1">
      <c r="A207" s="611"/>
      <c r="B207" s="338" t="s">
        <v>2477</v>
      </c>
      <c r="C207" s="1414" t="s">
        <v>3991</v>
      </c>
      <c r="D207" s="1414"/>
      <c r="E207" s="1415"/>
      <c r="F207" s="399" t="s">
        <v>54</v>
      </c>
      <c r="G207" s="1434"/>
      <c r="H207" s="1435"/>
      <c r="I207" s="1435"/>
      <c r="J207" s="1435"/>
      <c r="K207" s="1435"/>
      <c r="L207" s="1435"/>
      <c r="M207" s="1435"/>
      <c r="N207" s="1436"/>
      <c r="O207" s="1425"/>
      <c r="P207" s="3820"/>
    </row>
    <row r="208" spans="1:16" ht="21" customHeight="1">
      <c r="A208" s="611"/>
      <c r="B208" s="198" t="s">
        <v>2481</v>
      </c>
      <c r="C208" s="1414" t="s">
        <v>3992</v>
      </c>
      <c r="D208" s="1414"/>
      <c r="E208" s="1415"/>
      <c r="F208" s="399" t="s">
        <v>2768</v>
      </c>
      <c r="G208" s="3619" t="s">
        <v>5278</v>
      </c>
      <c r="H208" s="3620"/>
      <c r="I208" s="3620"/>
      <c r="J208" s="3620"/>
      <c r="K208" s="3620"/>
      <c r="L208" s="3620"/>
      <c r="M208" s="3620"/>
      <c r="N208" s="3621"/>
      <c r="O208" s="1425"/>
      <c r="P208" s="3820"/>
    </row>
    <row r="209" spans="1:16" ht="36" customHeight="1">
      <c r="A209" s="611"/>
      <c r="B209" s="195" t="s">
        <v>2485</v>
      </c>
      <c r="C209" s="1414" t="s">
        <v>3994</v>
      </c>
      <c r="D209" s="1414"/>
      <c r="E209" s="1415"/>
      <c r="F209" s="399" t="s">
        <v>2768</v>
      </c>
      <c r="G209" s="3619" t="s">
        <v>5279</v>
      </c>
      <c r="H209" s="2026"/>
      <c r="I209" s="2026"/>
      <c r="J209" s="2026"/>
      <c r="K209" s="2026"/>
      <c r="L209" s="2026"/>
      <c r="M209" s="2026"/>
      <c r="N209" s="2027"/>
      <c r="O209" s="1425"/>
      <c r="P209" s="3820"/>
    </row>
    <row r="210" spans="1:16" ht="21" customHeight="1">
      <c r="A210" s="611"/>
      <c r="B210" s="195" t="s">
        <v>2489</v>
      </c>
      <c r="C210" s="1414" t="s">
        <v>3995</v>
      </c>
      <c r="D210" s="1414"/>
      <c r="E210" s="1415"/>
      <c r="F210" s="399" t="s">
        <v>2768</v>
      </c>
      <c r="G210" s="3619" t="s">
        <v>5280</v>
      </c>
      <c r="H210" s="3620"/>
      <c r="I210" s="3620"/>
      <c r="J210" s="3620"/>
      <c r="K210" s="3620"/>
      <c r="L210" s="3620"/>
      <c r="M210" s="3620"/>
      <c r="N210" s="3621"/>
      <c r="O210" s="1425"/>
      <c r="P210" s="3820"/>
    </row>
    <row r="211" spans="1:16" ht="21" customHeight="1">
      <c r="A211" s="611"/>
      <c r="B211" s="195" t="s">
        <v>2492</v>
      </c>
      <c r="C211" s="1414" t="s">
        <v>3996</v>
      </c>
      <c r="D211" s="1414"/>
      <c r="E211" s="1415"/>
      <c r="F211" s="399" t="s">
        <v>2768</v>
      </c>
      <c r="G211" s="3619" t="s">
        <v>5281</v>
      </c>
      <c r="H211" s="3620"/>
      <c r="I211" s="3620"/>
      <c r="J211" s="3620"/>
      <c r="K211" s="3620"/>
      <c r="L211" s="3620"/>
      <c r="M211" s="3620"/>
      <c r="N211" s="3621"/>
      <c r="O211" s="1425"/>
      <c r="P211" s="3820"/>
    </row>
    <row r="212" spans="1:16" ht="30" customHeight="1">
      <c r="A212" s="611"/>
      <c r="B212" s="195" t="s">
        <v>2594</v>
      </c>
      <c r="C212" s="1414" t="s">
        <v>3997</v>
      </c>
      <c r="D212" s="1414"/>
      <c r="E212" s="1415"/>
      <c r="F212" s="399" t="s">
        <v>2768</v>
      </c>
      <c r="G212" s="3619" t="s">
        <v>5282</v>
      </c>
      <c r="H212" s="3620"/>
      <c r="I212" s="3620"/>
      <c r="J212" s="3620"/>
      <c r="K212" s="3620"/>
      <c r="L212" s="3620"/>
      <c r="M212" s="3620"/>
      <c r="N212" s="3621"/>
      <c r="O212" s="1425"/>
      <c r="P212" s="3820"/>
    </row>
    <row r="213" spans="1:16" ht="21" customHeight="1">
      <c r="A213" s="611"/>
      <c r="B213" s="195" t="s">
        <v>2599</v>
      </c>
      <c r="C213" s="1414" t="s">
        <v>3998</v>
      </c>
      <c r="D213" s="1414"/>
      <c r="E213" s="1415"/>
      <c r="F213" s="399" t="s">
        <v>2768</v>
      </c>
      <c r="G213" s="3619" t="s">
        <v>5278</v>
      </c>
      <c r="H213" s="3620"/>
      <c r="I213" s="3620"/>
      <c r="J213" s="3620"/>
      <c r="K213" s="3620"/>
      <c r="L213" s="3620"/>
      <c r="M213" s="3620"/>
      <c r="N213" s="3621"/>
      <c r="O213" s="1425"/>
      <c r="P213" s="3820"/>
    </row>
    <row r="214" spans="1:16" ht="45.95" customHeight="1">
      <c r="A214" s="611"/>
      <c r="B214" s="266" t="s">
        <v>2601</v>
      </c>
      <c r="C214" s="1445" t="s">
        <v>3999</v>
      </c>
      <c r="D214" s="1445"/>
      <c r="E214" s="1817"/>
      <c r="F214" s="435" t="s">
        <v>2768</v>
      </c>
      <c r="G214" s="3830" t="s">
        <v>5283</v>
      </c>
      <c r="H214" s="3831"/>
      <c r="I214" s="3831"/>
      <c r="J214" s="3831"/>
      <c r="K214" s="3831"/>
      <c r="L214" s="3831"/>
      <c r="M214" s="3831"/>
      <c r="N214" s="3832"/>
      <c r="O214" s="1444"/>
      <c r="P214" s="3820"/>
    </row>
    <row r="215" spans="1:16" ht="34.5" customHeight="1">
      <c r="B215" s="191" t="s">
        <v>4013</v>
      </c>
      <c r="C215" s="1414" t="s">
        <v>4014</v>
      </c>
      <c r="D215" s="1414"/>
      <c r="E215" s="1414"/>
      <c r="F215" s="1414"/>
      <c r="G215" s="1451"/>
      <c r="H215" s="1867" t="s">
        <v>2768</v>
      </c>
      <c r="I215" s="1868"/>
      <c r="J215" s="1869"/>
      <c r="K215" s="1748" t="s">
        <v>3957</v>
      </c>
      <c r="L215" s="3622" t="s">
        <v>5284</v>
      </c>
      <c r="M215" s="3623"/>
      <c r="N215" s="3624"/>
      <c r="O215" s="1708" t="s">
        <v>3010</v>
      </c>
      <c r="P215" s="1759"/>
    </row>
    <row r="216" spans="1:16" ht="25.5" customHeight="1">
      <c r="B216" s="198" t="s">
        <v>2465</v>
      </c>
      <c r="C216" s="1414" t="s">
        <v>4015</v>
      </c>
      <c r="D216" s="1414"/>
      <c r="E216" s="1414"/>
      <c r="F216" s="1414"/>
      <c r="G216" s="1414"/>
      <c r="H216" s="1414"/>
      <c r="I216" s="1414"/>
      <c r="J216" s="1415"/>
      <c r="K216" s="1748"/>
      <c r="L216" s="3622"/>
      <c r="M216" s="3623"/>
      <c r="N216" s="3624"/>
      <c r="O216" s="1708"/>
      <c r="P216" s="1708"/>
    </row>
    <row r="217" spans="1:16" ht="20.25" customHeight="1">
      <c r="B217" s="198"/>
      <c r="C217" s="255" t="s">
        <v>4016</v>
      </c>
      <c r="D217" s="1760" t="s">
        <v>4017</v>
      </c>
      <c r="E217" s="1760"/>
      <c r="F217" s="1760"/>
      <c r="G217" s="1761"/>
      <c r="H217" s="1713" t="s">
        <v>2768</v>
      </c>
      <c r="I217" s="1714"/>
      <c r="J217" s="1715"/>
      <c r="K217" s="1748"/>
      <c r="L217" s="3622"/>
      <c r="M217" s="3623"/>
      <c r="N217" s="3624"/>
      <c r="O217" s="1708"/>
      <c r="P217" s="1708"/>
    </row>
    <row r="218" spans="1:16" ht="20.25" customHeight="1">
      <c r="B218" s="198"/>
      <c r="C218" s="255" t="s">
        <v>2595</v>
      </c>
      <c r="D218" s="1414" t="s">
        <v>4018</v>
      </c>
      <c r="E218" s="1414"/>
      <c r="F218" s="1414"/>
      <c r="G218" s="1415"/>
      <c r="H218" s="1713" t="s">
        <v>2768</v>
      </c>
      <c r="I218" s="1714"/>
      <c r="J218" s="1715"/>
      <c r="K218" s="1748"/>
      <c r="L218" s="3622"/>
      <c r="M218" s="3623"/>
      <c r="N218" s="3624"/>
      <c r="O218" s="1708"/>
      <c r="P218" s="1708"/>
    </row>
    <row r="219" spans="1:16" ht="20.25" customHeight="1">
      <c r="B219" s="198"/>
      <c r="C219" s="255" t="s">
        <v>2683</v>
      </c>
      <c r="D219" s="1414" t="s">
        <v>4019</v>
      </c>
      <c r="E219" s="1414"/>
      <c r="F219" s="1414"/>
      <c r="G219" s="1415"/>
      <c r="H219" s="1713" t="s">
        <v>2768</v>
      </c>
      <c r="I219" s="1714"/>
      <c r="J219" s="1715"/>
      <c r="K219" s="1748"/>
      <c r="L219" s="3622"/>
      <c r="M219" s="3623"/>
      <c r="N219" s="3624"/>
      <c r="O219" s="1708"/>
      <c r="P219" s="1708"/>
    </row>
    <row r="220" spans="1:16" ht="20.25" customHeight="1">
      <c r="B220" s="198"/>
      <c r="C220" s="255" t="s">
        <v>2685</v>
      </c>
      <c r="D220" s="1414" t="s">
        <v>4020</v>
      </c>
      <c r="E220" s="1414"/>
      <c r="F220" s="1414"/>
      <c r="G220" s="1415"/>
      <c r="H220" s="1713" t="s">
        <v>2768</v>
      </c>
      <c r="I220" s="1714"/>
      <c r="J220" s="1715"/>
      <c r="K220" s="1748"/>
      <c r="L220" s="3622"/>
      <c r="M220" s="3623"/>
      <c r="N220" s="3624"/>
      <c r="O220" s="1708"/>
      <c r="P220" s="1708"/>
    </row>
    <row r="221" spans="1:16" ht="23.25" customHeight="1">
      <c r="B221" s="198" t="s">
        <v>2472</v>
      </c>
      <c r="C221" s="1484" t="s">
        <v>4021</v>
      </c>
      <c r="D221" s="1484"/>
      <c r="E221" s="1484"/>
      <c r="F221" s="1484"/>
      <c r="G221" s="1485"/>
      <c r="H221" s="1763"/>
      <c r="I221" s="1764"/>
      <c r="J221" s="1765"/>
      <c r="K221" s="1748"/>
      <c r="L221" s="3622"/>
      <c r="M221" s="3623"/>
      <c r="N221" s="3624"/>
      <c r="O221" s="1755"/>
      <c r="P221" s="1708"/>
    </row>
    <row r="222" spans="1:16" ht="27" customHeight="1">
      <c r="B222" s="214" t="s">
        <v>4023</v>
      </c>
      <c r="C222" s="1414" t="s">
        <v>5285</v>
      </c>
      <c r="D222" s="1414"/>
      <c r="E222" s="1414"/>
      <c r="F222" s="1414"/>
      <c r="G222" s="1414"/>
      <c r="H222" s="1414"/>
      <c r="I222" s="1414"/>
      <c r="J222" s="1414"/>
      <c r="K222" s="1414"/>
      <c r="L222" s="1414"/>
      <c r="M222" s="1414"/>
      <c r="N222" s="1562"/>
      <c r="O222" s="1709" t="s">
        <v>3017</v>
      </c>
      <c r="P222" s="1709"/>
    </row>
    <row r="223" spans="1:16" ht="21.75" customHeight="1">
      <c r="B223" s="198" t="s">
        <v>2465</v>
      </c>
      <c r="C223" s="1414" t="s">
        <v>4026</v>
      </c>
      <c r="D223" s="1414"/>
      <c r="E223" s="1414"/>
      <c r="F223" s="1414"/>
      <c r="G223" s="1414"/>
      <c r="H223" s="1574" t="s">
        <v>54</v>
      </c>
      <c r="I223" s="1685"/>
      <c r="J223" s="1575"/>
      <c r="K223" s="1756" t="s">
        <v>3957</v>
      </c>
      <c r="L223" s="3619" t="s">
        <v>5286</v>
      </c>
      <c r="M223" s="3620"/>
      <c r="N223" s="3621"/>
      <c r="O223" s="1708"/>
      <c r="P223" s="1708"/>
    </row>
    <row r="224" spans="1:16" ht="21.75" customHeight="1">
      <c r="B224" s="198" t="s">
        <v>2472</v>
      </c>
      <c r="C224" s="1414" t="s">
        <v>4027</v>
      </c>
      <c r="D224" s="1414"/>
      <c r="E224" s="1414"/>
      <c r="F224" s="1414"/>
      <c r="G224" s="1414"/>
      <c r="H224" s="1574" t="s">
        <v>54</v>
      </c>
      <c r="I224" s="1685"/>
      <c r="J224" s="1575"/>
      <c r="K224" s="1757"/>
      <c r="L224" s="3622"/>
      <c r="M224" s="3623"/>
      <c r="N224" s="3624"/>
      <c r="O224" s="1708"/>
      <c r="P224" s="1708"/>
    </row>
    <row r="225" spans="2:16" ht="21.75" customHeight="1">
      <c r="B225" s="198" t="s">
        <v>2475</v>
      </c>
      <c r="C225" s="1414" t="s">
        <v>4028</v>
      </c>
      <c r="D225" s="1414"/>
      <c r="E225" s="1414"/>
      <c r="F225" s="1414"/>
      <c r="G225" s="1414"/>
      <c r="H225" s="1574"/>
      <c r="I225" s="1685"/>
      <c r="J225" s="1575"/>
      <c r="K225" s="1757"/>
      <c r="L225" s="3622"/>
      <c r="M225" s="3623"/>
      <c r="N225" s="3624"/>
      <c r="O225" s="1708"/>
      <c r="P225" s="1708"/>
    </row>
    <row r="226" spans="2:16" ht="30" customHeight="1">
      <c r="B226" s="191"/>
      <c r="C226" s="1414" t="s">
        <v>4029</v>
      </c>
      <c r="D226" s="1414"/>
      <c r="E226" s="1415"/>
      <c r="F226" s="1716" t="s">
        <v>92</v>
      </c>
      <c r="G226" s="1718"/>
      <c r="H226" s="1718"/>
      <c r="I226" s="1718"/>
      <c r="J226" s="1762"/>
      <c r="K226" s="1757"/>
      <c r="L226" s="3622"/>
      <c r="M226" s="3623"/>
      <c r="N226" s="3624"/>
      <c r="O226" s="1755"/>
      <c r="P226" s="1755"/>
    </row>
    <row r="227" spans="2:16" ht="33" customHeight="1">
      <c r="B227" s="198" t="s">
        <v>2477</v>
      </c>
      <c r="C227" s="1464" t="s">
        <v>5287</v>
      </c>
      <c r="D227" s="1464"/>
      <c r="E227" s="1464"/>
      <c r="F227" s="1464"/>
      <c r="G227" s="1464"/>
      <c r="H227" s="1574" t="s">
        <v>54</v>
      </c>
      <c r="I227" s="1685"/>
      <c r="J227" s="1575"/>
      <c r="K227" s="1757"/>
      <c r="L227" s="3622"/>
      <c r="M227" s="3623"/>
      <c r="N227" s="3624"/>
      <c r="O227" s="1707" t="s">
        <v>2811</v>
      </c>
      <c r="P227" s="1709"/>
    </row>
    <row r="228" spans="2:16" ht="27.75" customHeight="1">
      <c r="B228" s="344"/>
      <c r="C228" s="1414" t="s">
        <v>3023</v>
      </c>
      <c r="D228" s="1414"/>
      <c r="E228" s="1415"/>
      <c r="F228" s="1716"/>
      <c r="G228" s="1718"/>
      <c r="H228" s="1718"/>
      <c r="I228" s="1718"/>
      <c r="J228" s="1762"/>
      <c r="K228" s="1758"/>
      <c r="L228" s="3827"/>
      <c r="M228" s="3828"/>
      <c r="N228" s="3829"/>
      <c r="O228" s="1766"/>
      <c r="P228" s="1755"/>
    </row>
    <row r="229" spans="2:16" ht="16.5" customHeight="1">
      <c r="B229" s="2224" t="s">
        <v>5288</v>
      </c>
      <c r="C229" s="2225"/>
      <c r="D229" s="2225"/>
      <c r="E229" s="2225"/>
      <c r="F229" s="2225"/>
      <c r="G229" s="2225"/>
      <c r="H229" s="2225"/>
      <c r="I229" s="2225"/>
      <c r="J229" s="2225"/>
      <c r="K229" s="2225"/>
      <c r="L229" s="2225"/>
      <c r="M229" s="2225"/>
      <c r="N229" s="2225"/>
      <c r="O229" s="2225"/>
      <c r="P229" s="2225"/>
    </row>
    <row r="230" spans="2:16" ht="36.75" customHeight="1">
      <c r="B230" s="224" t="s">
        <v>4032</v>
      </c>
      <c r="C230" s="1771" t="s">
        <v>3025</v>
      </c>
      <c r="D230" s="1771"/>
      <c r="E230" s="1771"/>
      <c r="F230" s="1771"/>
      <c r="G230" s="1771"/>
      <c r="H230" s="1574" t="s">
        <v>2792</v>
      </c>
      <c r="I230" s="1685"/>
      <c r="J230" s="1575"/>
      <c r="K230" s="1756" t="s">
        <v>2825</v>
      </c>
      <c r="L230" s="3619" t="s">
        <v>5289</v>
      </c>
      <c r="M230" s="2026"/>
      <c r="N230" s="2027"/>
      <c r="O230" s="1627"/>
      <c r="P230" s="1708"/>
    </row>
    <row r="231" spans="2:16" ht="27" customHeight="1">
      <c r="B231" s="189" t="s">
        <v>2465</v>
      </c>
      <c r="C231" s="1414" t="s">
        <v>4033</v>
      </c>
      <c r="D231" s="1414"/>
      <c r="E231" s="1414"/>
      <c r="F231" s="1414"/>
      <c r="G231" s="1414"/>
      <c r="H231" s="2031" t="s">
        <v>2792</v>
      </c>
      <c r="I231" s="2032"/>
      <c r="J231" s="2033"/>
      <c r="K231" s="1758"/>
      <c r="L231" s="2028"/>
      <c r="M231" s="2029"/>
      <c r="N231" s="2030"/>
      <c r="O231" s="1766"/>
      <c r="P231" s="1755"/>
    </row>
    <row r="232" spans="2:16" ht="36" customHeight="1">
      <c r="B232" s="191" t="s">
        <v>2637</v>
      </c>
      <c r="C232" s="1414" t="s">
        <v>4034</v>
      </c>
      <c r="D232" s="1414"/>
      <c r="E232" s="1414"/>
      <c r="F232" s="1414"/>
      <c r="G232" s="1414"/>
      <c r="H232" s="1450"/>
      <c r="I232" s="1450"/>
      <c r="J232" s="1450"/>
      <c r="K232" s="1450"/>
      <c r="L232" s="1450"/>
      <c r="M232" s="1450"/>
      <c r="N232" s="1450"/>
      <c r="O232" s="3816" t="s">
        <v>3029</v>
      </c>
      <c r="P232" s="3819" t="s">
        <v>5290</v>
      </c>
    </row>
    <row r="233" spans="2:16" ht="57.75" customHeight="1">
      <c r="B233" s="350" t="s">
        <v>2465</v>
      </c>
      <c r="C233" s="1711" t="s">
        <v>3968</v>
      </c>
      <c r="D233" s="1711"/>
      <c r="E233" s="1711"/>
      <c r="F233" s="1711"/>
      <c r="G233" s="1711"/>
      <c r="H233" s="1711"/>
      <c r="I233" s="1711"/>
      <c r="J233" s="1712"/>
      <c r="K233" s="203" t="s">
        <v>2768</v>
      </c>
      <c r="L233" s="1782" t="s">
        <v>3957</v>
      </c>
      <c r="M233" s="3821" t="s">
        <v>5291</v>
      </c>
      <c r="N233" s="3822"/>
      <c r="O233" s="3817"/>
      <c r="P233" s="3820"/>
    </row>
    <row r="234" spans="2:16" ht="31.5" customHeight="1">
      <c r="B234" s="350" t="s">
        <v>2472</v>
      </c>
      <c r="C234" s="1711" t="s">
        <v>3970</v>
      </c>
      <c r="D234" s="1711"/>
      <c r="E234" s="1711"/>
      <c r="F234" s="1711"/>
      <c r="G234" s="1711"/>
      <c r="H234" s="1711"/>
      <c r="I234" s="1711"/>
      <c r="J234" s="1712"/>
      <c r="K234" s="203" t="s">
        <v>2768</v>
      </c>
      <c r="L234" s="1783"/>
      <c r="M234" s="3823"/>
      <c r="N234" s="3824"/>
      <c r="O234" s="3817"/>
      <c r="P234" s="3820"/>
    </row>
    <row r="235" spans="2:16" ht="46.5" customHeight="1">
      <c r="B235" s="350" t="s">
        <v>2475</v>
      </c>
      <c r="C235" s="1711" t="s">
        <v>4035</v>
      </c>
      <c r="D235" s="1711"/>
      <c r="E235" s="1711"/>
      <c r="F235" s="1711"/>
      <c r="G235" s="1711"/>
      <c r="H235" s="1711"/>
      <c r="I235" s="1711"/>
      <c r="J235" s="1712"/>
      <c r="K235" s="203" t="s">
        <v>2768</v>
      </c>
      <c r="L235" s="1783"/>
      <c r="M235" s="3823"/>
      <c r="N235" s="3824"/>
      <c r="O235" s="3817"/>
      <c r="P235" s="3820"/>
    </row>
    <row r="236" spans="2:16" ht="21.75" customHeight="1">
      <c r="B236" s="350" t="s">
        <v>2477</v>
      </c>
      <c r="C236" s="1711" t="s">
        <v>4036</v>
      </c>
      <c r="D236" s="1711"/>
      <c r="E236" s="1711"/>
      <c r="F236" s="1711"/>
      <c r="G236" s="1711"/>
      <c r="H236" s="1711"/>
      <c r="I236" s="1711"/>
      <c r="J236" s="1712"/>
      <c r="K236" s="203" t="s">
        <v>2768</v>
      </c>
      <c r="L236" s="1783"/>
      <c r="M236" s="3823"/>
      <c r="N236" s="3824"/>
      <c r="O236" s="3817"/>
      <c r="P236" s="3820"/>
    </row>
    <row r="237" spans="2:16" ht="21.75" customHeight="1">
      <c r="B237" s="350" t="s">
        <v>2481</v>
      </c>
      <c r="C237" s="1711" t="s">
        <v>4037</v>
      </c>
      <c r="D237" s="1711"/>
      <c r="E237" s="1711"/>
      <c r="F237" s="1711"/>
      <c r="G237" s="1711"/>
      <c r="H237" s="1711"/>
      <c r="I237" s="1711"/>
      <c r="J237" s="1712"/>
      <c r="K237" s="203" t="s">
        <v>2768</v>
      </c>
      <c r="L237" s="1783"/>
      <c r="M237" s="3823"/>
      <c r="N237" s="3824"/>
      <c r="O237" s="3817"/>
      <c r="P237" s="3820"/>
    </row>
    <row r="238" spans="2:16" ht="21.75" customHeight="1">
      <c r="B238" s="350" t="s">
        <v>2485</v>
      </c>
      <c r="C238" s="1711" t="s">
        <v>4038</v>
      </c>
      <c r="D238" s="1711"/>
      <c r="E238" s="1711"/>
      <c r="F238" s="1711"/>
      <c r="G238" s="1711"/>
      <c r="H238" s="1711"/>
      <c r="I238" s="1711"/>
      <c r="J238" s="1712"/>
      <c r="K238" s="203" t="s">
        <v>2768</v>
      </c>
      <c r="L238" s="1783"/>
      <c r="M238" s="3823"/>
      <c r="N238" s="3824"/>
      <c r="O238" s="3817"/>
      <c r="P238" s="3820"/>
    </row>
    <row r="239" spans="2:16" ht="21.75" customHeight="1">
      <c r="B239" s="350" t="s">
        <v>2489</v>
      </c>
      <c r="C239" s="1711" t="s">
        <v>3975</v>
      </c>
      <c r="D239" s="1711"/>
      <c r="E239" s="1711"/>
      <c r="F239" s="1711"/>
      <c r="G239" s="1711"/>
      <c r="H239" s="1711"/>
      <c r="I239" s="1711"/>
      <c r="J239" s="1712"/>
      <c r="K239" s="203" t="s">
        <v>2768</v>
      </c>
      <c r="L239" s="1783"/>
      <c r="M239" s="3823"/>
      <c r="N239" s="3824"/>
      <c r="O239" s="3817"/>
      <c r="P239" s="3820"/>
    </row>
    <row r="240" spans="2:16" ht="21.75" customHeight="1">
      <c r="B240" s="350" t="s">
        <v>2492</v>
      </c>
      <c r="C240" s="1711" t="s">
        <v>3976</v>
      </c>
      <c r="D240" s="1711"/>
      <c r="E240" s="1711"/>
      <c r="F240" s="1711"/>
      <c r="G240" s="1711"/>
      <c r="H240" s="1711"/>
      <c r="I240" s="1711"/>
      <c r="J240" s="1712"/>
      <c r="K240" s="203" t="s">
        <v>2768</v>
      </c>
      <c r="L240" s="1783"/>
      <c r="M240" s="3823"/>
      <c r="N240" s="3824"/>
      <c r="O240" s="3817"/>
      <c r="P240" s="3820"/>
    </row>
    <row r="241" spans="2:16" ht="21.75" customHeight="1">
      <c r="B241" s="350" t="s">
        <v>2594</v>
      </c>
      <c r="C241" s="1711" t="s">
        <v>4039</v>
      </c>
      <c r="D241" s="1711"/>
      <c r="E241" s="1711"/>
      <c r="F241" s="1711"/>
      <c r="G241" s="1711"/>
      <c r="H241" s="1711"/>
      <c r="I241" s="1711"/>
      <c r="J241" s="1712"/>
      <c r="K241" s="203" t="s">
        <v>2768</v>
      </c>
      <c r="L241" s="1783"/>
      <c r="M241" s="3823"/>
      <c r="N241" s="3824"/>
      <c r="O241" s="3817"/>
      <c r="P241" s="3820"/>
    </row>
    <row r="242" spans="2:16" ht="21.75" customHeight="1">
      <c r="B242" s="350" t="s">
        <v>2599</v>
      </c>
      <c r="C242" s="1711" t="s">
        <v>3981</v>
      </c>
      <c r="D242" s="1711"/>
      <c r="E242" s="1711"/>
      <c r="F242" s="1711"/>
      <c r="G242" s="1711"/>
      <c r="H242" s="1711"/>
      <c r="I242" s="1711"/>
      <c r="J242" s="1712"/>
      <c r="K242" s="203" t="s">
        <v>2768</v>
      </c>
      <c r="L242" s="1783"/>
      <c r="M242" s="3823"/>
      <c r="N242" s="3824"/>
      <c r="O242" s="3817"/>
      <c r="P242" s="3820"/>
    </row>
    <row r="243" spans="2:16" ht="21.75" customHeight="1">
      <c r="B243" s="350" t="s">
        <v>2601</v>
      </c>
      <c r="C243" s="1711" t="s">
        <v>4040</v>
      </c>
      <c r="D243" s="1711"/>
      <c r="E243" s="1711"/>
      <c r="F243" s="1711"/>
      <c r="G243" s="1711"/>
      <c r="H243" s="1711"/>
      <c r="I243" s="1711"/>
      <c r="J243" s="1712"/>
      <c r="K243" s="203" t="s">
        <v>2768</v>
      </c>
      <c r="L243" s="1783"/>
      <c r="M243" s="3823"/>
      <c r="N243" s="3824"/>
      <c r="O243" s="3817"/>
      <c r="P243" s="3820"/>
    </row>
    <row r="244" spans="2:16" ht="21.75" customHeight="1">
      <c r="B244" s="350" t="s">
        <v>2648</v>
      </c>
      <c r="C244" s="1711" t="s">
        <v>3983</v>
      </c>
      <c r="D244" s="1711"/>
      <c r="E244" s="1711"/>
      <c r="F244" s="1711"/>
      <c r="G244" s="1711"/>
      <c r="H244" s="1711"/>
      <c r="I244" s="1711"/>
      <c r="J244" s="1712"/>
      <c r="K244" s="203" t="s">
        <v>2800</v>
      </c>
      <c r="L244" s="1783"/>
      <c r="M244" s="3823"/>
      <c r="N244" s="3824"/>
      <c r="O244" s="3817"/>
      <c r="P244" s="3820"/>
    </row>
    <row r="245" spans="2:16" ht="24" customHeight="1">
      <c r="B245" s="347" t="s">
        <v>2605</v>
      </c>
      <c r="C245" s="1414" t="s">
        <v>4041</v>
      </c>
      <c r="D245" s="1414"/>
      <c r="E245" s="1414"/>
      <c r="F245" s="1414"/>
      <c r="G245" s="1414"/>
      <c r="H245" s="1414"/>
      <c r="I245" s="1414"/>
      <c r="J245" s="1415"/>
      <c r="K245" s="203" t="s">
        <v>2800</v>
      </c>
      <c r="L245" s="1783"/>
      <c r="M245" s="3823"/>
      <c r="N245" s="3824"/>
      <c r="O245" s="3817"/>
      <c r="P245" s="3820"/>
    </row>
    <row r="246" spans="2:16" ht="34.5" customHeight="1">
      <c r="B246" s="350"/>
      <c r="C246" s="1414" t="s">
        <v>4042</v>
      </c>
      <c r="D246" s="1414"/>
      <c r="E246" s="1415"/>
      <c r="F246" s="1789" t="s">
        <v>2792</v>
      </c>
      <c r="G246" s="1790"/>
      <c r="H246" s="1790"/>
      <c r="I246" s="1790"/>
      <c r="J246" s="1790"/>
      <c r="K246" s="1790"/>
      <c r="L246" s="1783"/>
      <c r="M246" s="3823"/>
      <c r="N246" s="3824"/>
      <c r="O246" s="3817"/>
      <c r="P246" s="3820"/>
    </row>
    <row r="247" spans="2:16" ht="23.25" customHeight="1">
      <c r="B247" s="351" t="s">
        <v>2652</v>
      </c>
      <c r="C247" s="1760" t="s">
        <v>3039</v>
      </c>
      <c r="D247" s="1760"/>
      <c r="E247" s="1760"/>
      <c r="F247" s="1760"/>
      <c r="G247" s="1760"/>
      <c r="H247" s="1760"/>
      <c r="I247" s="1760"/>
      <c r="J247" s="1761"/>
      <c r="K247" s="520">
        <v>2010</v>
      </c>
      <c r="L247" s="1783"/>
      <c r="M247" s="3823"/>
      <c r="N247" s="3824"/>
      <c r="O247" s="3817"/>
      <c r="P247" s="3820"/>
    </row>
    <row r="248" spans="2:16" ht="23.25" customHeight="1">
      <c r="B248" s="351" t="s">
        <v>2653</v>
      </c>
      <c r="C248" s="1414" t="s">
        <v>4044</v>
      </c>
      <c r="D248" s="1414"/>
      <c r="E248" s="1415"/>
      <c r="F248" s="1791" t="s">
        <v>5292</v>
      </c>
      <c r="G248" s="1792"/>
      <c r="H248" s="1792"/>
      <c r="I248" s="1792"/>
      <c r="J248" s="1792"/>
      <c r="K248" s="1792"/>
      <c r="L248" s="1784"/>
      <c r="M248" s="3825"/>
      <c r="N248" s="3826"/>
      <c r="O248" s="3818"/>
      <c r="P248" s="3820"/>
    </row>
    <row r="249" spans="2:16" ht="23.25" customHeight="1">
      <c r="B249" s="351" t="s">
        <v>2656</v>
      </c>
      <c r="C249" s="1414" t="s">
        <v>4046</v>
      </c>
      <c r="D249" s="1414"/>
      <c r="E249" s="1414"/>
      <c r="F249" s="1414"/>
      <c r="G249" s="1414"/>
      <c r="H249" s="1414"/>
      <c r="I249" s="1414"/>
      <c r="J249" s="1414"/>
      <c r="K249" s="1414"/>
      <c r="L249" s="1414"/>
      <c r="M249" s="1414"/>
      <c r="N249" s="1562"/>
      <c r="O249" s="1709" t="s">
        <v>3043</v>
      </c>
      <c r="P249" s="1709"/>
    </row>
    <row r="250" spans="2:16" ht="29.25" customHeight="1">
      <c r="B250" s="347" t="s">
        <v>2465</v>
      </c>
      <c r="C250" s="1558" t="s">
        <v>4047</v>
      </c>
      <c r="D250" s="1558"/>
      <c r="E250" s="1410"/>
      <c r="F250" s="1559" t="s">
        <v>3634</v>
      </c>
      <c r="G250" s="1561"/>
      <c r="H250" s="1586" t="s">
        <v>3957</v>
      </c>
      <c r="I250" s="3807" t="s">
        <v>5293</v>
      </c>
      <c r="J250" s="3808"/>
      <c r="K250" s="3808"/>
      <c r="L250" s="3808"/>
      <c r="M250" s="3808"/>
      <c r="N250" s="3809"/>
      <c r="O250" s="1708"/>
      <c r="P250" s="1708"/>
    </row>
    <row r="251" spans="2:16" ht="29.25" customHeight="1">
      <c r="B251" s="347" t="s">
        <v>2472</v>
      </c>
      <c r="C251" s="1558" t="s">
        <v>4048</v>
      </c>
      <c r="D251" s="1558"/>
      <c r="E251" s="1410"/>
      <c r="F251" s="1559" t="s">
        <v>54</v>
      </c>
      <c r="G251" s="1561"/>
      <c r="H251" s="1589"/>
      <c r="I251" s="3810"/>
      <c r="J251" s="3811"/>
      <c r="K251" s="3811"/>
      <c r="L251" s="3811"/>
      <c r="M251" s="3811"/>
      <c r="N251" s="3812"/>
      <c r="O251" s="1708"/>
      <c r="P251" s="1708"/>
    </row>
    <row r="252" spans="2:16" ht="29.25" customHeight="1">
      <c r="B252" s="347" t="s">
        <v>403</v>
      </c>
      <c r="C252" s="294"/>
      <c r="D252" s="1558" t="s">
        <v>3047</v>
      </c>
      <c r="E252" s="1410"/>
      <c r="F252" s="1559" t="s">
        <v>5294</v>
      </c>
      <c r="G252" s="1561"/>
      <c r="H252" s="1589"/>
      <c r="I252" s="3810"/>
      <c r="J252" s="3811"/>
      <c r="K252" s="3811"/>
      <c r="L252" s="3811"/>
      <c r="M252" s="3811"/>
      <c r="N252" s="3812"/>
      <c r="O252" s="1708"/>
      <c r="P252" s="1708"/>
    </row>
    <row r="253" spans="2:16" ht="29.25" customHeight="1">
      <c r="B253" s="347" t="s">
        <v>405</v>
      </c>
      <c r="C253" s="1125"/>
      <c r="D253" s="1125"/>
      <c r="E253" s="197" t="s">
        <v>5295</v>
      </c>
      <c r="F253" s="1559" t="s">
        <v>3637</v>
      </c>
      <c r="G253" s="1561"/>
      <c r="H253" s="1589"/>
      <c r="I253" s="3810"/>
      <c r="J253" s="3811"/>
      <c r="K253" s="3811"/>
      <c r="L253" s="3811"/>
      <c r="M253" s="3811"/>
      <c r="N253" s="3812"/>
      <c r="O253" s="1708"/>
      <c r="P253" s="1708"/>
    </row>
    <row r="254" spans="2:16" ht="29.25" customHeight="1">
      <c r="B254" s="347" t="s">
        <v>2481</v>
      </c>
      <c r="C254" s="1558" t="s">
        <v>4052</v>
      </c>
      <c r="D254" s="1558"/>
      <c r="E254" s="1410"/>
      <c r="F254" s="1559" t="s">
        <v>2800</v>
      </c>
      <c r="G254" s="1561"/>
      <c r="H254" s="1589"/>
      <c r="I254" s="3810"/>
      <c r="J254" s="3811"/>
      <c r="K254" s="3811"/>
      <c r="L254" s="3811"/>
      <c r="M254" s="3811"/>
      <c r="N254" s="3812"/>
      <c r="O254" s="1708"/>
      <c r="P254" s="1708"/>
    </row>
    <row r="255" spans="2:16" ht="23.25" customHeight="1">
      <c r="B255" s="351"/>
      <c r="C255" s="1558" t="s">
        <v>4053</v>
      </c>
      <c r="D255" s="1558"/>
      <c r="E255" s="1410"/>
      <c r="F255" s="1559"/>
      <c r="G255" s="1561"/>
      <c r="H255" s="1700"/>
      <c r="I255" s="3813"/>
      <c r="J255" s="3814"/>
      <c r="K255" s="3814"/>
      <c r="L255" s="3814"/>
      <c r="M255" s="3814"/>
      <c r="N255" s="3815"/>
      <c r="O255" s="1708"/>
      <c r="P255" s="1755"/>
    </row>
    <row r="256" spans="2:16" ht="52.5" customHeight="1">
      <c r="B256" s="351" t="s">
        <v>2663</v>
      </c>
      <c r="C256" s="1414" t="s">
        <v>3050</v>
      </c>
      <c r="D256" s="1414"/>
      <c r="E256" s="1414"/>
      <c r="F256" s="1414"/>
      <c r="G256" s="353" t="s">
        <v>5296</v>
      </c>
      <c r="H256" s="322" t="s">
        <v>3957</v>
      </c>
      <c r="I256" s="3800" t="s">
        <v>5297</v>
      </c>
      <c r="J256" s="2477"/>
      <c r="K256" s="2477"/>
      <c r="L256" s="2477"/>
      <c r="M256" s="2477"/>
      <c r="N256" s="2478"/>
      <c r="O256" s="354" t="s">
        <v>2795</v>
      </c>
      <c r="P256" s="1124" t="s">
        <v>5298</v>
      </c>
    </row>
    <row r="257" spans="1:16" ht="33" customHeight="1">
      <c r="B257" s="351" t="s">
        <v>2666</v>
      </c>
      <c r="C257" s="1414" t="s">
        <v>3053</v>
      </c>
      <c r="D257" s="1414"/>
      <c r="E257" s="1414"/>
      <c r="F257" s="295" t="s">
        <v>54</v>
      </c>
      <c r="G257" s="1818" t="s">
        <v>3957</v>
      </c>
      <c r="H257" s="3801" t="s">
        <v>5299</v>
      </c>
      <c r="I257" s="3802"/>
      <c r="J257" s="3802"/>
      <c r="K257" s="3802"/>
      <c r="L257" s="3802"/>
      <c r="M257" s="3802"/>
      <c r="N257" s="3803"/>
      <c r="O257" s="1708"/>
      <c r="P257" s="1708"/>
    </row>
    <row r="258" spans="1:16" ht="30.75" customHeight="1">
      <c r="A258" s="611"/>
      <c r="B258" s="294" t="s">
        <v>394</v>
      </c>
      <c r="C258" s="3453" t="s">
        <v>5300</v>
      </c>
      <c r="D258" s="1414"/>
      <c r="E258" s="1415"/>
      <c r="F258" s="295" t="s">
        <v>2800</v>
      </c>
      <c r="G258" s="1454"/>
      <c r="H258" s="3804"/>
      <c r="I258" s="3805"/>
      <c r="J258" s="3805"/>
      <c r="K258" s="3805"/>
      <c r="L258" s="3805"/>
      <c r="M258" s="3805"/>
      <c r="N258" s="3806"/>
      <c r="O258" s="1708"/>
      <c r="P258" s="1708"/>
    </row>
    <row r="259" spans="1:16" ht="40.5" customHeight="1">
      <c r="B259" s="355" t="s">
        <v>2667</v>
      </c>
      <c r="C259" s="1414" t="s">
        <v>3055</v>
      </c>
      <c r="D259" s="1414"/>
      <c r="E259" s="1414"/>
      <c r="F259" s="1414"/>
      <c r="G259" s="1414"/>
      <c r="H259" s="1414"/>
      <c r="I259" s="1414"/>
      <c r="J259" s="1414"/>
      <c r="K259" s="1414"/>
      <c r="L259" s="1414"/>
      <c r="M259" s="1414"/>
      <c r="N259" s="1562"/>
      <c r="O259" s="1708"/>
      <c r="P259" s="1708"/>
    </row>
    <row r="260" spans="1:16" ht="27" customHeight="1">
      <c r="B260" s="356" t="s">
        <v>394</v>
      </c>
      <c r="C260" s="1414" t="s">
        <v>3056</v>
      </c>
      <c r="D260" s="1414"/>
      <c r="E260" s="1415"/>
      <c r="F260" s="399" t="s">
        <v>2792</v>
      </c>
      <c r="G260" s="216" t="s">
        <v>3957</v>
      </c>
      <c r="H260" s="1804"/>
      <c r="I260" s="1805"/>
      <c r="J260" s="1805"/>
      <c r="K260" s="1805"/>
      <c r="L260" s="1805"/>
      <c r="M260" s="1805"/>
      <c r="N260" s="1806"/>
      <c r="O260" s="1708"/>
      <c r="P260" s="1708"/>
    </row>
    <row r="261" spans="1:16" ht="27" customHeight="1">
      <c r="B261" s="205" t="s">
        <v>401</v>
      </c>
      <c r="C261" s="1414" t="s">
        <v>3058</v>
      </c>
      <c r="D261" s="1414"/>
      <c r="E261" s="1414"/>
      <c r="F261" s="399" t="s">
        <v>2792</v>
      </c>
      <c r="G261" s="216" t="s">
        <v>3957</v>
      </c>
      <c r="H261" s="1804"/>
      <c r="I261" s="1805"/>
      <c r="J261" s="1805"/>
      <c r="K261" s="1805"/>
      <c r="L261" s="1805"/>
      <c r="M261" s="1805"/>
      <c r="N261" s="1806"/>
      <c r="O261" s="1708"/>
      <c r="P261" s="1708"/>
    </row>
    <row r="262" spans="1:16" ht="40.5" customHeight="1">
      <c r="B262" s="205" t="s">
        <v>403</v>
      </c>
      <c r="C262" s="1414" t="s">
        <v>3060</v>
      </c>
      <c r="D262" s="1414"/>
      <c r="E262" s="1414"/>
      <c r="F262" s="399" t="s">
        <v>2792</v>
      </c>
      <c r="G262" s="216" t="s">
        <v>3957</v>
      </c>
      <c r="H262" s="1804"/>
      <c r="I262" s="1805"/>
      <c r="J262" s="1805"/>
      <c r="K262" s="1805"/>
      <c r="L262" s="1805"/>
      <c r="M262" s="1805"/>
      <c r="N262" s="1806"/>
      <c r="O262" s="1708"/>
      <c r="P262" s="1755"/>
    </row>
    <row r="263" spans="1:16" ht="39.75" customHeight="1">
      <c r="B263" s="355" t="s">
        <v>2668</v>
      </c>
      <c r="C263" s="1414" t="s">
        <v>3062</v>
      </c>
      <c r="D263" s="1414"/>
      <c r="E263" s="1414"/>
      <c r="F263" s="295" t="s">
        <v>54</v>
      </c>
      <c r="G263" s="1818" t="s">
        <v>3957</v>
      </c>
      <c r="H263" s="1820"/>
      <c r="I263" s="1821"/>
      <c r="J263" s="1821"/>
      <c r="K263" s="1821"/>
      <c r="L263" s="1821"/>
      <c r="M263" s="1821"/>
      <c r="N263" s="1822"/>
      <c r="O263" s="1443" t="s">
        <v>3647</v>
      </c>
      <c r="P263" s="1443"/>
    </row>
    <row r="264" spans="1:16" ht="39.75" customHeight="1">
      <c r="B264" s="347" t="s">
        <v>2465</v>
      </c>
      <c r="C264" s="1414" t="s">
        <v>3064</v>
      </c>
      <c r="D264" s="1414"/>
      <c r="E264" s="1415"/>
      <c r="F264" s="257" t="s">
        <v>54</v>
      </c>
      <c r="G264" s="1453"/>
      <c r="H264" s="1671"/>
      <c r="I264" s="1672"/>
      <c r="J264" s="1672"/>
      <c r="K264" s="1672"/>
      <c r="L264" s="1672"/>
      <c r="M264" s="1672"/>
      <c r="N264" s="1673"/>
      <c r="O264" s="1425"/>
      <c r="P264" s="1425"/>
    </row>
    <row r="265" spans="1:16" ht="30" customHeight="1">
      <c r="B265" s="347" t="s">
        <v>2472</v>
      </c>
      <c r="C265" s="1414" t="s">
        <v>4064</v>
      </c>
      <c r="D265" s="1414"/>
      <c r="E265" s="1415"/>
      <c r="F265" s="257" t="s">
        <v>54</v>
      </c>
      <c r="G265" s="1453"/>
      <c r="H265" s="1671"/>
      <c r="I265" s="1672"/>
      <c r="J265" s="1672"/>
      <c r="K265" s="1672"/>
      <c r="L265" s="1672"/>
      <c r="M265" s="1672"/>
      <c r="N265" s="1673"/>
      <c r="O265" s="1425"/>
      <c r="P265" s="1425"/>
    </row>
    <row r="266" spans="1:16" ht="39.75" customHeight="1">
      <c r="B266" s="347" t="s">
        <v>2475</v>
      </c>
      <c r="C266" s="1414" t="s">
        <v>5301</v>
      </c>
      <c r="D266" s="1414"/>
      <c r="E266" s="1415"/>
      <c r="F266" s="257" t="s">
        <v>54</v>
      </c>
      <c r="G266" s="1453"/>
      <c r="H266" s="1671"/>
      <c r="I266" s="1672"/>
      <c r="J266" s="1672"/>
      <c r="K266" s="1672"/>
      <c r="L266" s="1672"/>
      <c r="M266" s="1672"/>
      <c r="N266" s="1673"/>
      <c r="O266" s="1425"/>
      <c r="P266" s="1425"/>
    </row>
    <row r="267" spans="1:16" ht="39.75" customHeight="1">
      <c r="B267" s="357" t="s">
        <v>2477</v>
      </c>
      <c r="C267" s="1445" t="s">
        <v>4065</v>
      </c>
      <c r="D267" s="1445"/>
      <c r="E267" s="1817"/>
      <c r="F267" s="257" t="s">
        <v>54</v>
      </c>
      <c r="G267" s="1819"/>
      <c r="H267" s="1674"/>
      <c r="I267" s="1675"/>
      <c r="J267" s="1675"/>
      <c r="K267" s="1675"/>
      <c r="L267" s="1675"/>
      <c r="M267" s="1675"/>
      <c r="N267" s="1676"/>
      <c r="O267" s="1444"/>
      <c r="P267" s="1444"/>
    </row>
    <row r="268" spans="1:16" ht="21.75" customHeight="1">
      <c r="B268" s="1416" t="s">
        <v>5302</v>
      </c>
      <c r="C268" s="1417"/>
      <c r="D268" s="1417"/>
      <c r="E268" s="1417"/>
      <c r="F268" s="1417"/>
      <c r="G268" s="1417"/>
      <c r="H268" s="1823"/>
      <c r="I268" s="1823"/>
      <c r="J268" s="1823"/>
      <c r="K268" s="1823"/>
      <c r="L268" s="1823"/>
      <c r="M268" s="1823"/>
      <c r="N268" s="1823"/>
      <c r="O268" s="1417"/>
      <c r="P268" s="1418"/>
    </row>
    <row r="269" spans="1:16" ht="58.5" customHeight="1">
      <c r="B269" s="207" t="s">
        <v>2675</v>
      </c>
      <c r="C269" s="1660" t="s">
        <v>5303</v>
      </c>
      <c r="D269" s="1660"/>
      <c r="E269" s="1660"/>
      <c r="F269" s="1660"/>
      <c r="G269" s="493" t="s">
        <v>2768</v>
      </c>
      <c r="H269" s="211" t="s">
        <v>3957</v>
      </c>
      <c r="I269" s="3784" t="s">
        <v>5304</v>
      </c>
      <c r="J269" s="3785"/>
      <c r="K269" s="3785"/>
      <c r="L269" s="3785"/>
      <c r="M269" s="3785"/>
      <c r="N269" s="3786"/>
      <c r="O269" s="1759" t="s">
        <v>5305</v>
      </c>
      <c r="P269" s="1759"/>
    </row>
    <row r="270" spans="1:16" ht="21.75" customHeight="1">
      <c r="B270" s="1427" t="s">
        <v>3072</v>
      </c>
      <c r="C270" s="1428"/>
      <c r="D270" s="1428"/>
      <c r="E270" s="1428"/>
      <c r="F270" s="1428"/>
      <c r="G270" s="3108"/>
      <c r="H270" s="1428"/>
      <c r="I270" s="1428"/>
      <c r="J270" s="1428"/>
      <c r="K270" s="1428"/>
      <c r="L270" s="1428"/>
      <c r="M270" s="1428"/>
      <c r="N270" s="1429"/>
      <c r="O270" s="1708"/>
      <c r="P270" s="1708"/>
    </row>
    <row r="271" spans="1:16" ht="68.25" customHeight="1">
      <c r="B271" s="358" t="s">
        <v>394</v>
      </c>
      <c r="C271" s="3787" t="s">
        <v>5306</v>
      </c>
      <c r="D271" s="1450"/>
      <c r="E271" s="1450"/>
      <c r="F271" s="1450"/>
      <c r="G271" s="399" t="s">
        <v>2768</v>
      </c>
      <c r="H271" s="1818" t="s">
        <v>3957</v>
      </c>
      <c r="I271" s="3788"/>
      <c r="J271" s="3789"/>
      <c r="K271" s="3789"/>
      <c r="L271" s="3789"/>
      <c r="M271" s="3789"/>
      <c r="N271" s="3790"/>
      <c r="O271" s="1708"/>
      <c r="P271" s="1708"/>
    </row>
    <row r="272" spans="1:16" ht="38.25" customHeight="1">
      <c r="B272" s="205" t="s">
        <v>401</v>
      </c>
      <c r="C272" s="1414" t="s">
        <v>5307</v>
      </c>
      <c r="D272" s="1414"/>
      <c r="E272" s="1414"/>
      <c r="F272" s="1414"/>
      <c r="G272" s="1415"/>
      <c r="H272" s="1453"/>
      <c r="I272" s="3791"/>
      <c r="J272" s="3792"/>
      <c r="K272" s="3792"/>
      <c r="L272" s="3792"/>
      <c r="M272" s="3792"/>
      <c r="N272" s="3793"/>
      <c r="O272" s="1708"/>
      <c r="P272" s="1708"/>
    </row>
    <row r="273" spans="2:16" ht="28.5" customHeight="1">
      <c r="B273" s="198"/>
      <c r="C273" s="338" t="s">
        <v>2594</v>
      </c>
      <c r="D273" s="1450" t="s">
        <v>4017</v>
      </c>
      <c r="E273" s="1450"/>
      <c r="F273" s="1713" t="s">
        <v>5308</v>
      </c>
      <c r="G273" s="1715"/>
      <c r="H273" s="1453"/>
      <c r="I273" s="3791"/>
      <c r="J273" s="3792"/>
      <c r="K273" s="3792"/>
      <c r="L273" s="3792"/>
      <c r="M273" s="3792"/>
      <c r="N273" s="3793"/>
      <c r="O273" s="1708"/>
      <c r="P273" s="1708"/>
    </row>
    <row r="274" spans="2:16" ht="28.5" customHeight="1">
      <c r="B274" s="198"/>
      <c r="C274" s="294" t="s">
        <v>2595</v>
      </c>
      <c r="D274" s="1414" t="s">
        <v>5309</v>
      </c>
      <c r="E274" s="1415"/>
      <c r="F274" s="1714" t="s">
        <v>3077</v>
      </c>
      <c r="G274" s="1715"/>
      <c r="H274" s="1453"/>
      <c r="I274" s="3791"/>
      <c r="J274" s="3792"/>
      <c r="K274" s="3792"/>
      <c r="L274" s="3792"/>
      <c r="M274" s="3792"/>
      <c r="N274" s="3793"/>
      <c r="O274" s="1708"/>
      <c r="P274" s="1708"/>
    </row>
    <row r="275" spans="2:16" ht="28.5" customHeight="1">
      <c r="B275" s="198"/>
      <c r="C275" s="294" t="s">
        <v>2683</v>
      </c>
      <c r="D275" s="1414" t="s">
        <v>5310</v>
      </c>
      <c r="E275" s="1415"/>
      <c r="F275" s="1786" t="s">
        <v>3077</v>
      </c>
      <c r="G275" s="1786"/>
      <c r="H275" s="1453"/>
      <c r="I275" s="3791"/>
      <c r="J275" s="3792"/>
      <c r="K275" s="3792"/>
      <c r="L275" s="3792"/>
      <c r="M275" s="3792"/>
      <c r="N275" s="3793"/>
      <c r="O275" s="1708"/>
      <c r="P275" s="1708"/>
    </row>
    <row r="276" spans="2:16" ht="29.25" customHeight="1">
      <c r="B276" s="195"/>
      <c r="C276" s="294" t="s">
        <v>2685</v>
      </c>
      <c r="D276" s="1414" t="s">
        <v>5311</v>
      </c>
      <c r="E276" s="1414"/>
      <c r="F276" s="1713" t="s">
        <v>3077</v>
      </c>
      <c r="G276" s="1715"/>
      <c r="H276" s="1454"/>
      <c r="I276" s="3794"/>
      <c r="J276" s="3795"/>
      <c r="K276" s="3795"/>
      <c r="L276" s="3795"/>
      <c r="M276" s="3795"/>
      <c r="N276" s="3796"/>
      <c r="O276" s="1708"/>
      <c r="P276" s="1708"/>
    </row>
    <row r="277" spans="2:16" ht="106.5" customHeight="1">
      <c r="B277" s="358" t="s">
        <v>403</v>
      </c>
      <c r="C277" s="3453" t="s">
        <v>5312</v>
      </c>
      <c r="D277" s="1414"/>
      <c r="E277" s="1415"/>
      <c r="F277" s="1714" t="s">
        <v>5313</v>
      </c>
      <c r="G277" s="1715"/>
      <c r="H277" s="216" t="s">
        <v>3957</v>
      </c>
      <c r="I277" s="3797" t="s">
        <v>5314</v>
      </c>
      <c r="J277" s="3798"/>
      <c r="K277" s="3798"/>
      <c r="L277" s="3798"/>
      <c r="M277" s="3798"/>
      <c r="N277" s="3799"/>
      <c r="O277" s="1755"/>
      <c r="P277" s="1755"/>
    </row>
    <row r="278" spans="2:16" ht="64.5" customHeight="1">
      <c r="B278" s="1830" t="s">
        <v>2687</v>
      </c>
      <c r="C278" s="1697" t="s">
        <v>5315</v>
      </c>
      <c r="D278" s="1697"/>
      <c r="E278" s="1697"/>
      <c r="F278" s="1697"/>
      <c r="G278" s="1698"/>
      <c r="H278" s="1833" t="s">
        <v>5316</v>
      </c>
      <c r="I278" s="1834"/>
      <c r="J278" s="1835"/>
      <c r="K278" s="1836" t="s">
        <v>4072</v>
      </c>
      <c r="L278" s="1837"/>
      <c r="M278" s="1837"/>
      <c r="N278" s="1838"/>
      <c r="O278" s="361" t="s">
        <v>5317</v>
      </c>
      <c r="P278" s="362" t="s">
        <v>5317</v>
      </c>
    </row>
    <row r="279" spans="2:16" ht="129.75" customHeight="1">
      <c r="B279" s="1447"/>
      <c r="C279" s="1831"/>
      <c r="D279" s="1831"/>
      <c r="E279" s="1831"/>
      <c r="F279" s="1831"/>
      <c r="G279" s="1832"/>
      <c r="H279" s="363" t="s">
        <v>5318</v>
      </c>
      <c r="I279" s="364" t="s">
        <v>5319</v>
      </c>
      <c r="J279" s="364" t="s">
        <v>4073</v>
      </c>
      <c r="K279" s="363" t="s">
        <v>5320</v>
      </c>
      <c r="L279" s="363" t="s">
        <v>5321</v>
      </c>
      <c r="M279" s="364" t="s">
        <v>4074</v>
      </c>
      <c r="N279" s="365" t="s">
        <v>5206</v>
      </c>
      <c r="O279" s="342"/>
      <c r="P279" s="1126" t="s">
        <v>5322</v>
      </c>
    </row>
    <row r="280" spans="2:16" ht="21" customHeight="1">
      <c r="B280" s="366" t="s">
        <v>2465</v>
      </c>
      <c r="C280" s="1839" t="s">
        <v>4076</v>
      </c>
      <c r="D280" s="1839"/>
      <c r="E280" s="1839"/>
      <c r="F280" s="1839"/>
      <c r="G280" s="1839"/>
      <c r="H280" s="1839"/>
      <c r="I280" s="1839"/>
      <c r="J280" s="1839"/>
      <c r="K280" s="1839"/>
      <c r="L280" s="1839"/>
      <c r="M280" s="1839"/>
      <c r="N280" s="1840"/>
      <c r="O280" s="1841" t="s">
        <v>3095</v>
      </c>
      <c r="P280" s="3782" t="s">
        <v>5323</v>
      </c>
    </row>
    <row r="281" spans="2:16" ht="24.75" customHeight="1">
      <c r="B281" s="335" t="s">
        <v>2594</v>
      </c>
      <c r="C281" s="1844" t="s">
        <v>4077</v>
      </c>
      <c r="D281" s="1844"/>
      <c r="E281" s="1844"/>
      <c r="F281" s="1844"/>
      <c r="G281" s="1845"/>
      <c r="H281" s="369" t="s">
        <v>92</v>
      </c>
      <c r="I281" s="370" t="s">
        <v>92</v>
      </c>
      <c r="J281" s="371" t="s">
        <v>92</v>
      </c>
      <c r="K281" s="369" t="s">
        <v>92</v>
      </c>
      <c r="L281" s="369" t="s">
        <v>92</v>
      </c>
      <c r="M281" s="371" t="s">
        <v>92</v>
      </c>
      <c r="N281" s="3102"/>
      <c r="O281" s="1843"/>
      <c r="P281" s="3783"/>
    </row>
    <row r="282" spans="2:16" ht="24.75" customHeight="1">
      <c r="B282" s="335" t="s">
        <v>2595</v>
      </c>
      <c r="C282" s="1844" t="s">
        <v>4078</v>
      </c>
      <c r="D282" s="1844"/>
      <c r="E282" s="1844"/>
      <c r="F282" s="1844"/>
      <c r="G282" s="1845"/>
      <c r="H282" s="369" t="s">
        <v>92</v>
      </c>
      <c r="I282" s="370" t="s">
        <v>92</v>
      </c>
      <c r="J282" s="371" t="s">
        <v>92</v>
      </c>
      <c r="K282" s="369" t="s">
        <v>92</v>
      </c>
      <c r="L282" s="369" t="s">
        <v>92</v>
      </c>
      <c r="M282" s="371" t="s">
        <v>92</v>
      </c>
      <c r="N282" s="3103"/>
      <c r="O282" s="1708"/>
      <c r="P282" s="1708"/>
    </row>
    <row r="283" spans="2:16" ht="54.75" customHeight="1">
      <c r="B283" s="335" t="s">
        <v>2683</v>
      </c>
      <c r="C283" s="1844" t="s">
        <v>4080</v>
      </c>
      <c r="D283" s="1844"/>
      <c r="E283" s="1845"/>
      <c r="F283" s="1789"/>
      <c r="G283" s="1846"/>
      <c r="H283" s="369" t="s">
        <v>92</v>
      </c>
      <c r="I283" s="370" t="s">
        <v>92</v>
      </c>
      <c r="J283" s="371" t="s">
        <v>92</v>
      </c>
      <c r="K283" s="369" t="s">
        <v>92</v>
      </c>
      <c r="L283" s="369" t="s">
        <v>92</v>
      </c>
      <c r="M283" s="371" t="s">
        <v>92</v>
      </c>
      <c r="N283" s="3103"/>
      <c r="O283" s="1708"/>
      <c r="P283" s="1708"/>
    </row>
    <row r="284" spans="2:16" ht="20.25" customHeight="1">
      <c r="B284" s="380" t="s">
        <v>2472</v>
      </c>
      <c r="C284" s="1839" t="s">
        <v>4082</v>
      </c>
      <c r="D284" s="1839"/>
      <c r="E284" s="1839"/>
      <c r="F284" s="1839"/>
      <c r="G284" s="1847"/>
      <c r="H284" s="369" t="s">
        <v>92</v>
      </c>
      <c r="I284" s="370" t="s">
        <v>92</v>
      </c>
      <c r="J284" s="371" t="s">
        <v>92</v>
      </c>
      <c r="K284" s="369" t="s">
        <v>92</v>
      </c>
      <c r="L284" s="369" t="s">
        <v>92</v>
      </c>
      <c r="M284" s="371" t="s">
        <v>92</v>
      </c>
      <c r="N284" s="3104"/>
      <c r="O284" s="1755"/>
      <c r="P284" s="1755"/>
    </row>
    <row r="285" spans="2:16" ht="18" customHeight="1">
      <c r="B285" s="380" t="s">
        <v>2475</v>
      </c>
      <c r="C285" s="1839" t="s">
        <v>4083</v>
      </c>
      <c r="D285" s="1839"/>
      <c r="E285" s="1839"/>
      <c r="F285" s="1839"/>
      <c r="G285" s="1839"/>
      <c r="H285" s="1839"/>
      <c r="I285" s="1839"/>
      <c r="J285" s="1839"/>
      <c r="K285" s="1839"/>
      <c r="L285" s="1839"/>
      <c r="M285" s="1839"/>
      <c r="N285" s="1840"/>
      <c r="O285" s="1841"/>
      <c r="P285" s="1841"/>
    </row>
    <row r="286" spans="2:16" ht="24.75" customHeight="1">
      <c r="B286" s="334" t="s">
        <v>2594</v>
      </c>
      <c r="C286" s="1844" t="s">
        <v>4085</v>
      </c>
      <c r="D286" s="1844"/>
      <c r="E286" s="1844"/>
      <c r="F286" s="1844"/>
      <c r="G286" s="1845"/>
      <c r="H286" s="369" t="s">
        <v>92</v>
      </c>
      <c r="I286" s="369" t="s">
        <v>92</v>
      </c>
      <c r="J286" s="371" t="s">
        <v>92</v>
      </c>
      <c r="K286" s="369" t="s">
        <v>92</v>
      </c>
      <c r="L286" s="369" t="s">
        <v>92</v>
      </c>
      <c r="M286" s="371" t="s">
        <v>92</v>
      </c>
      <c r="N286" s="3438"/>
      <c r="O286" s="1843"/>
      <c r="P286" s="1843"/>
    </row>
    <row r="287" spans="2:16" ht="24.75" customHeight="1">
      <c r="B287" s="334" t="s">
        <v>2595</v>
      </c>
      <c r="C287" s="1844" t="s">
        <v>4086</v>
      </c>
      <c r="D287" s="1844"/>
      <c r="E287" s="1844"/>
      <c r="F287" s="1844"/>
      <c r="G287" s="368"/>
      <c r="H287" s="369" t="s">
        <v>92</v>
      </c>
      <c r="I287" s="369" t="s">
        <v>92</v>
      </c>
      <c r="J287" s="371" t="s">
        <v>92</v>
      </c>
      <c r="K287" s="369" t="s">
        <v>92</v>
      </c>
      <c r="L287" s="369" t="s">
        <v>92</v>
      </c>
      <c r="M287" s="371" t="s">
        <v>92</v>
      </c>
      <c r="N287" s="3439"/>
      <c r="O287" s="1843"/>
      <c r="P287" s="1843"/>
    </row>
    <row r="288" spans="2:16" ht="24.75" customHeight="1">
      <c r="B288" s="334" t="s">
        <v>2683</v>
      </c>
      <c r="C288" s="1844" t="s">
        <v>4087</v>
      </c>
      <c r="D288" s="1844"/>
      <c r="E288" s="1844"/>
      <c r="F288" s="1844"/>
      <c r="G288" s="1845"/>
      <c r="H288" s="369" t="s">
        <v>92</v>
      </c>
      <c r="I288" s="369" t="s">
        <v>92</v>
      </c>
      <c r="J288" s="371" t="s">
        <v>92</v>
      </c>
      <c r="K288" s="369" t="s">
        <v>92</v>
      </c>
      <c r="L288" s="369" t="s">
        <v>92</v>
      </c>
      <c r="M288" s="371" t="s">
        <v>92</v>
      </c>
      <c r="N288" s="3439"/>
      <c r="O288" s="1843"/>
      <c r="P288" s="1843"/>
    </row>
    <row r="289" spans="2:16" ht="18" customHeight="1">
      <c r="B289" s="380" t="s">
        <v>2477</v>
      </c>
      <c r="C289" s="1839" t="s">
        <v>4088</v>
      </c>
      <c r="D289" s="1839"/>
      <c r="E289" s="1839"/>
      <c r="F289" s="1839"/>
      <c r="G289" s="1839"/>
      <c r="H289" s="1839"/>
      <c r="I289" s="1839"/>
      <c r="J289" s="1839"/>
      <c r="K289" s="1839"/>
      <c r="L289" s="1839"/>
      <c r="M289" s="1839"/>
      <c r="N289" s="1840"/>
      <c r="O289" s="1843"/>
      <c r="P289" s="1843"/>
    </row>
    <row r="290" spans="2:16" ht="22.5" customHeight="1">
      <c r="B290" s="334" t="s">
        <v>2594</v>
      </c>
      <c r="C290" s="1844" t="s">
        <v>4089</v>
      </c>
      <c r="D290" s="1844"/>
      <c r="E290" s="1844"/>
      <c r="F290" s="1844"/>
      <c r="G290" s="1845"/>
      <c r="H290" s="369" t="s">
        <v>92</v>
      </c>
      <c r="I290" s="369" t="s">
        <v>92</v>
      </c>
      <c r="J290" s="371" t="s">
        <v>92</v>
      </c>
      <c r="K290" s="369" t="s">
        <v>92</v>
      </c>
      <c r="L290" s="369" t="s">
        <v>92</v>
      </c>
      <c r="M290" s="373" t="s">
        <v>92</v>
      </c>
      <c r="N290" s="3780"/>
      <c r="O290" s="1843"/>
      <c r="P290" s="1843"/>
    </row>
    <row r="291" spans="2:16" ht="22.5" customHeight="1">
      <c r="B291" s="334" t="s">
        <v>2595</v>
      </c>
      <c r="C291" s="1844" t="s">
        <v>4090</v>
      </c>
      <c r="D291" s="1844"/>
      <c r="E291" s="1844"/>
      <c r="F291" s="1844"/>
      <c r="G291" s="1845"/>
      <c r="H291" s="369" t="s">
        <v>92</v>
      </c>
      <c r="I291" s="369" t="s">
        <v>92</v>
      </c>
      <c r="J291" s="371" t="s">
        <v>92</v>
      </c>
      <c r="K291" s="369" t="s">
        <v>92</v>
      </c>
      <c r="L291" s="369" t="s">
        <v>92</v>
      </c>
      <c r="M291" s="373" t="s">
        <v>92</v>
      </c>
      <c r="N291" s="3781"/>
      <c r="O291" s="1843"/>
      <c r="P291" s="1843"/>
    </row>
    <row r="292" spans="2:16" ht="22.5" customHeight="1">
      <c r="B292" s="380" t="s">
        <v>2481</v>
      </c>
      <c r="C292" s="1839" t="s">
        <v>4091</v>
      </c>
      <c r="D292" s="1839"/>
      <c r="E292" s="1839"/>
      <c r="F292" s="1839"/>
      <c r="G292" s="1839"/>
      <c r="H292" s="369" t="s">
        <v>92</v>
      </c>
      <c r="I292" s="369" t="s">
        <v>92</v>
      </c>
      <c r="J292" s="371" t="s">
        <v>92</v>
      </c>
      <c r="K292" s="369" t="s">
        <v>92</v>
      </c>
      <c r="L292" s="369" t="s">
        <v>92</v>
      </c>
      <c r="M292" s="373" t="s">
        <v>92</v>
      </c>
      <c r="N292" s="384"/>
      <c r="O292" s="1843"/>
      <c r="P292" s="1843"/>
    </row>
    <row r="293" spans="2:16" ht="22.5" customHeight="1">
      <c r="B293" s="380" t="s">
        <v>2485</v>
      </c>
      <c r="C293" s="1839" t="s">
        <v>4092</v>
      </c>
      <c r="D293" s="1839"/>
      <c r="E293" s="1839"/>
      <c r="F293" s="1839"/>
      <c r="G293" s="1839"/>
      <c r="H293" s="369" t="s">
        <v>92</v>
      </c>
      <c r="I293" s="369" t="s">
        <v>92</v>
      </c>
      <c r="J293" s="371" t="s">
        <v>92</v>
      </c>
      <c r="K293" s="369" t="s">
        <v>92</v>
      </c>
      <c r="L293" s="369" t="s">
        <v>92</v>
      </c>
      <c r="M293" s="373" t="s">
        <v>92</v>
      </c>
      <c r="N293" s="384"/>
      <c r="O293" s="1843"/>
      <c r="P293" s="1843"/>
    </row>
    <row r="294" spans="2:16" ht="22.5" customHeight="1">
      <c r="B294" s="380" t="s">
        <v>2489</v>
      </c>
      <c r="C294" s="1839" t="s">
        <v>3975</v>
      </c>
      <c r="D294" s="1839"/>
      <c r="E294" s="1839"/>
      <c r="F294" s="1839"/>
      <c r="G294" s="1839"/>
      <c r="H294" s="369" t="s">
        <v>92</v>
      </c>
      <c r="I294" s="369" t="s">
        <v>92</v>
      </c>
      <c r="J294" s="371" t="s">
        <v>92</v>
      </c>
      <c r="K294" s="369" t="s">
        <v>92</v>
      </c>
      <c r="L294" s="369" t="s">
        <v>92</v>
      </c>
      <c r="M294" s="373" t="s">
        <v>92</v>
      </c>
      <c r="N294" s="384"/>
      <c r="O294" s="1843"/>
      <c r="P294" s="1843"/>
    </row>
    <row r="295" spans="2:16" ht="22.5" customHeight="1">
      <c r="B295" s="380" t="s">
        <v>2492</v>
      </c>
      <c r="C295" s="1839" t="s">
        <v>3976</v>
      </c>
      <c r="D295" s="1839"/>
      <c r="E295" s="1839"/>
      <c r="F295" s="1839"/>
      <c r="G295" s="1839"/>
      <c r="H295" s="369" t="s">
        <v>92</v>
      </c>
      <c r="I295" s="369" t="s">
        <v>92</v>
      </c>
      <c r="J295" s="371" t="s">
        <v>92</v>
      </c>
      <c r="K295" s="369" t="s">
        <v>92</v>
      </c>
      <c r="L295" s="369" t="s">
        <v>92</v>
      </c>
      <c r="M295" s="373" t="s">
        <v>92</v>
      </c>
      <c r="N295" s="384"/>
      <c r="O295" s="1843"/>
      <c r="P295" s="1843"/>
    </row>
    <row r="296" spans="2:16" ht="18.75" customHeight="1">
      <c r="B296" s="380" t="s">
        <v>2594</v>
      </c>
      <c r="C296" s="1839" t="s">
        <v>4093</v>
      </c>
      <c r="D296" s="1839"/>
      <c r="E296" s="1839"/>
      <c r="F296" s="1839"/>
      <c r="G296" s="1839"/>
      <c r="H296" s="1839"/>
      <c r="I296" s="1839"/>
      <c r="J296" s="1839"/>
      <c r="K296" s="1839"/>
      <c r="L296" s="1839"/>
      <c r="M296" s="1839"/>
      <c r="N296" s="1840"/>
      <c r="O296" s="1843"/>
      <c r="P296" s="1843"/>
    </row>
    <row r="297" spans="2:16" ht="22.5" customHeight="1">
      <c r="B297" s="334" t="s">
        <v>2594</v>
      </c>
      <c r="C297" s="1851" t="s">
        <v>4094</v>
      </c>
      <c r="D297" s="1851"/>
      <c r="E297" s="1851"/>
      <c r="F297" s="1851"/>
      <c r="G297" s="1852"/>
      <c r="H297" s="369" t="s">
        <v>92</v>
      </c>
      <c r="I297" s="369" t="s">
        <v>92</v>
      </c>
      <c r="J297" s="371" t="s">
        <v>92</v>
      </c>
      <c r="K297" s="369" t="s">
        <v>92</v>
      </c>
      <c r="L297" s="369" t="s">
        <v>92</v>
      </c>
      <c r="M297" s="373" t="s">
        <v>92</v>
      </c>
      <c r="N297" s="3780"/>
      <c r="O297" s="1843"/>
      <c r="P297" s="1843"/>
    </row>
    <row r="298" spans="2:16" ht="22.5" customHeight="1">
      <c r="B298" s="334" t="s">
        <v>2595</v>
      </c>
      <c r="C298" s="1851" t="s">
        <v>4096</v>
      </c>
      <c r="D298" s="1851"/>
      <c r="E298" s="1851"/>
      <c r="F298" s="1851"/>
      <c r="G298" s="1852"/>
      <c r="H298" s="369" t="s">
        <v>92</v>
      </c>
      <c r="I298" s="369" t="s">
        <v>92</v>
      </c>
      <c r="J298" s="371" t="s">
        <v>92</v>
      </c>
      <c r="K298" s="369" t="s">
        <v>92</v>
      </c>
      <c r="L298" s="369" t="s">
        <v>92</v>
      </c>
      <c r="M298" s="373" t="s">
        <v>92</v>
      </c>
      <c r="N298" s="3781"/>
      <c r="O298" s="1843"/>
      <c r="P298" s="1843"/>
    </row>
    <row r="299" spans="2:16" ht="22.5" customHeight="1">
      <c r="B299" s="380" t="s">
        <v>2599</v>
      </c>
      <c r="C299" s="1839" t="s">
        <v>3983</v>
      </c>
      <c r="D299" s="1839"/>
      <c r="E299" s="1839"/>
      <c r="F299" s="1839"/>
      <c r="G299" s="1839"/>
      <c r="H299" s="369" t="s">
        <v>92</v>
      </c>
      <c r="I299" s="369" t="s">
        <v>92</v>
      </c>
      <c r="J299" s="371" t="s">
        <v>92</v>
      </c>
      <c r="K299" s="369" t="s">
        <v>92</v>
      </c>
      <c r="L299" s="369" t="s">
        <v>92</v>
      </c>
      <c r="M299" s="373" t="s">
        <v>92</v>
      </c>
      <c r="N299" s="384"/>
      <c r="O299" s="1843"/>
      <c r="P299" s="1843"/>
    </row>
    <row r="300" spans="2:16" ht="43.5" customHeight="1">
      <c r="B300" s="205" t="s">
        <v>2601</v>
      </c>
      <c r="C300" s="1414" t="s">
        <v>4097</v>
      </c>
      <c r="D300" s="1414"/>
      <c r="E300" s="1414"/>
      <c r="F300" s="1414"/>
      <c r="G300" s="1415"/>
      <c r="H300" s="386" t="s">
        <v>92</v>
      </c>
      <c r="I300" s="386" t="s">
        <v>92</v>
      </c>
      <c r="J300" s="371" t="s">
        <v>92</v>
      </c>
      <c r="K300" s="386" t="s">
        <v>92</v>
      </c>
      <c r="L300" s="386" t="s">
        <v>92</v>
      </c>
      <c r="M300" s="373" t="s">
        <v>92</v>
      </c>
      <c r="N300" s="384"/>
      <c r="O300" s="1842"/>
      <c r="P300" s="1843"/>
    </row>
    <row r="301" spans="2:16" ht="76.5" customHeight="1">
      <c r="B301" s="196" t="s">
        <v>707</v>
      </c>
      <c r="C301" s="1414" t="s">
        <v>5324</v>
      </c>
      <c r="D301" s="1414"/>
      <c r="E301" s="1414"/>
      <c r="F301" s="1414"/>
      <c r="G301" s="1415"/>
      <c r="H301" s="3612"/>
      <c r="I301" s="3613"/>
      <c r="J301" s="3613"/>
      <c r="K301" s="3613"/>
      <c r="L301" s="3613"/>
      <c r="M301" s="3613"/>
      <c r="N301" s="3614"/>
      <c r="O301" s="795"/>
      <c r="P301" s="796"/>
    </row>
    <row r="302" spans="2:16" ht="76.5" customHeight="1">
      <c r="B302" s="797" t="s">
        <v>3119</v>
      </c>
      <c r="C302" s="1445" t="s">
        <v>3120</v>
      </c>
      <c r="D302" s="1445"/>
      <c r="E302" s="1445"/>
      <c r="F302" s="1445"/>
      <c r="G302" s="1817"/>
      <c r="H302" s="3771"/>
      <c r="I302" s="3772"/>
      <c r="J302" s="3772"/>
      <c r="K302" s="3772"/>
      <c r="L302" s="3772"/>
      <c r="M302" s="3772"/>
      <c r="N302" s="3773"/>
      <c r="O302" s="798"/>
      <c r="P302" s="393"/>
    </row>
    <row r="303" spans="2:16" ht="24" customHeight="1">
      <c r="B303" s="3096" t="s">
        <v>5325</v>
      </c>
      <c r="C303" s="1823"/>
      <c r="D303" s="1823"/>
      <c r="E303" s="1823"/>
      <c r="F303" s="1823"/>
      <c r="G303" s="1823"/>
      <c r="H303" s="1417"/>
      <c r="I303" s="1417"/>
      <c r="J303" s="1417"/>
      <c r="K303" s="1417"/>
      <c r="L303" s="1417"/>
      <c r="M303" s="1417"/>
      <c r="N303" s="1417"/>
      <c r="O303" s="1417"/>
      <c r="P303" s="1418"/>
    </row>
    <row r="304" spans="2:16" ht="51" customHeight="1">
      <c r="B304" s="298" t="s">
        <v>2713</v>
      </c>
      <c r="C304" s="1414" t="s">
        <v>4101</v>
      </c>
      <c r="D304" s="1414"/>
      <c r="E304" s="1414"/>
      <c r="F304" s="1414"/>
      <c r="G304" s="1415"/>
      <c r="H304" s="1574" t="s">
        <v>2768</v>
      </c>
      <c r="I304" s="1685"/>
      <c r="J304" s="1575"/>
      <c r="K304" s="394" t="s">
        <v>3957</v>
      </c>
      <c r="L304" s="3774" t="s">
        <v>5326</v>
      </c>
      <c r="M304" s="3775"/>
      <c r="N304" s="3776"/>
      <c r="O304" s="395" t="s">
        <v>3151</v>
      </c>
      <c r="P304" s="328"/>
    </row>
    <row r="305" spans="2:16" ht="34.5" customHeight="1">
      <c r="B305" s="227" t="s">
        <v>2715</v>
      </c>
      <c r="C305" s="1414" t="s">
        <v>4102</v>
      </c>
      <c r="D305" s="1414"/>
      <c r="E305" s="1414"/>
      <c r="F305" s="1414"/>
      <c r="G305" s="1415"/>
      <c r="H305" s="1574" t="s">
        <v>2800</v>
      </c>
      <c r="I305" s="1685"/>
      <c r="J305" s="1575"/>
      <c r="K305" s="1756" t="s">
        <v>3957</v>
      </c>
      <c r="L305" s="1856"/>
      <c r="M305" s="1857"/>
      <c r="N305" s="1858"/>
      <c r="O305" s="1708" t="s">
        <v>2795</v>
      </c>
      <c r="P305" s="1709"/>
    </row>
    <row r="306" spans="2:16" ht="37.5" customHeight="1">
      <c r="B306" s="195" t="s">
        <v>2465</v>
      </c>
      <c r="C306" s="1450" t="s">
        <v>4103</v>
      </c>
      <c r="D306" s="1450"/>
      <c r="E306" s="1450"/>
      <c r="F306" s="1450"/>
      <c r="G306" s="1451"/>
      <c r="H306" s="1574" t="s">
        <v>2800</v>
      </c>
      <c r="I306" s="1685"/>
      <c r="J306" s="1575"/>
      <c r="K306" s="1757"/>
      <c r="L306" s="1859"/>
      <c r="M306" s="1860"/>
      <c r="N306" s="1608"/>
      <c r="O306" s="1708"/>
      <c r="P306" s="1708"/>
    </row>
    <row r="307" spans="2:16" ht="37.5" customHeight="1">
      <c r="B307" s="198" t="s">
        <v>2472</v>
      </c>
      <c r="C307" s="1414" t="s">
        <v>4104</v>
      </c>
      <c r="D307" s="1414"/>
      <c r="E307" s="1414"/>
      <c r="F307" s="1414"/>
      <c r="G307" s="1415"/>
      <c r="H307" s="1574" t="s">
        <v>92</v>
      </c>
      <c r="I307" s="1685"/>
      <c r="J307" s="1575"/>
      <c r="K307" s="1758"/>
      <c r="L307" s="1861"/>
      <c r="M307" s="1862"/>
      <c r="N307" s="1863"/>
      <c r="O307" s="1708"/>
      <c r="P307" s="1708"/>
    </row>
    <row r="308" spans="2:16" ht="37.5" customHeight="1">
      <c r="B308" s="233" t="s">
        <v>2719</v>
      </c>
      <c r="C308" s="1414" t="s">
        <v>4105</v>
      </c>
      <c r="D308" s="1414"/>
      <c r="E308" s="1414"/>
      <c r="F308" s="1414"/>
      <c r="G308" s="1415"/>
      <c r="H308" s="1574" t="s">
        <v>5327</v>
      </c>
      <c r="I308" s="1685"/>
      <c r="J308" s="1575"/>
      <c r="K308" s="319" t="s">
        <v>3957</v>
      </c>
      <c r="L308" s="3777" t="s">
        <v>5328</v>
      </c>
      <c r="M308" s="3778"/>
      <c r="N308" s="3779"/>
      <c r="O308" s="1708"/>
      <c r="P308" s="1708"/>
    </row>
    <row r="309" spans="2:16" ht="37.5" customHeight="1">
      <c r="B309" s="227" t="s">
        <v>2721</v>
      </c>
      <c r="C309" s="1414" t="s">
        <v>3130</v>
      </c>
      <c r="D309" s="1414"/>
      <c r="E309" s="1414"/>
      <c r="F309" s="1414"/>
      <c r="G309" s="1415"/>
      <c r="H309" s="1574" t="s">
        <v>2768</v>
      </c>
      <c r="I309" s="1685"/>
      <c r="J309" s="1575"/>
      <c r="K309" s="319" t="s">
        <v>3957</v>
      </c>
      <c r="L309" s="1864"/>
      <c r="M309" s="1865"/>
      <c r="N309" s="1866"/>
      <c r="O309" s="1708"/>
      <c r="P309" s="1755"/>
    </row>
    <row r="310" spans="2:16" ht="39" customHeight="1">
      <c r="B310" s="253" t="s">
        <v>2723</v>
      </c>
      <c r="C310" s="1450" t="s">
        <v>3131</v>
      </c>
      <c r="D310" s="1450"/>
      <c r="E310" s="1450"/>
      <c r="F310" s="1450"/>
      <c r="G310" s="1451"/>
      <c r="H310" s="1574" t="s">
        <v>2768</v>
      </c>
      <c r="I310" s="1685"/>
      <c r="J310" s="1575"/>
      <c r="K310" s="1756" t="s">
        <v>3957</v>
      </c>
      <c r="L310" s="1871"/>
      <c r="M310" s="1872"/>
      <c r="N310" s="1873"/>
      <c r="O310" s="1709" t="s">
        <v>2795</v>
      </c>
      <c r="P310" s="1709"/>
    </row>
    <row r="311" spans="2:16" ht="39" customHeight="1">
      <c r="B311" s="191" t="s">
        <v>2725</v>
      </c>
      <c r="C311" s="1414" t="s">
        <v>4106</v>
      </c>
      <c r="D311" s="1414"/>
      <c r="E311" s="1414"/>
      <c r="F311" s="1414"/>
      <c r="G311" s="1415"/>
      <c r="H311" s="1574" t="s">
        <v>3684</v>
      </c>
      <c r="I311" s="1685"/>
      <c r="J311" s="1575"/>
      <c r="K311" s="1757"/>
      <c r="L311" s="1874"/>
      <c r="M311" s="1875"/>
      <c r="N311" s="1876"/>
      <c r="O311" s="1708"/>
      <c r="P311" s="1708"/>
    </row>
    <row r="312" spans="2:16" ht="39" customHeight="1">
      <c r="B312" s="214" t="s">
        <v>2727</v>
      </c>
      <c r="C312" s="1414" t="s">
        <v>3134</v>
      </c>
      <c r="D312" s="1414"/>
      <c r="E312" s="1414"/>
      <c r="F312" s="1414"/>
      <c r="G312" s="1415"/>
      <c r="H312" s="1574" t="s">
        <v>2800</v>
      </c>
      <c r="I312" s="1685"/>
      <c r="J312" s="1575"/>
      <c r="K312" s="1757"/>
      <c r="L312" s="1874"/>
      <c r="M312" s="1875"/>
      <c r="N312" s="1876"/>
      <c r="O312" s="1708"/>
      <c r="P312" s="1708"/>
    </row>
    <row r="313" spans="2:16" ht="39" customHeight="1">
      <c r="B313" s="358" t="s">
        <v>2465</v>
      </c>
      <c r="C313" s="1414" t="s">
        <v>3136</v>
      </c>
      <c r="D313" s="1414"/>
      <c r="E313" s="1414"/>
      <c r="F313" s="1414"/>
      <c r="G313" s="1415"/>
      <c r="H313" s="1574" t="s">
        <v>3137</v>
      </c>
      <c r="I313" s="1685"/>
      <c r="J313" s="1575"/>
      <c r="K313" s="1757"/>
      <c r="L313" s="1874"/>
      <c r="M313" s="1875"/>
      <c r="N313" s="1876"/>
      <c r="O313" s="1708"/>
      <c r="P313" s="1755"/>
    </row>
    <row r="314" spans="2:16" ht="51" customHeight="1">
      <c r="B314" s="298" t="s">
        <v>2730</v>
      </c>
      <c r="C314" s="1414" t="s">
        <v>3138</v>
      </c>
      <c r="D314" s="1414"/>
      <c r="E314" s="1414"/>
      <c r="F314" s="1414"/>
      <c r="G314" s="1415"/>
      <c r="H314" s="1563" t="s">
        <v>2768</v>
      </c>
      <c r="I314" s="1655"/>
      <c r="J314" s="1564"/>
      <c r="K314" s="1757"/>
      <c r="L314" s="1874"/>
      <c r="M314" s="1875"/>
      <c r="N314" s="1876"/>
      <c r="O314" s="1443" t="s">
        <v>2795</v>
      </c>
      <c r="P314" s="1443"/>
    </row>
    <row r="315" spans="2:16" ht="40.5" customHeight="1">
      <c r="B315" s="266" t="s">
        <v>2465</v>
      </c>
      <c r="C315" s="1445" t="s">
        <v>3139</v>
      </c>
      <c r="D315" s="1445"/>
      <c r="E315" s="1445"/>
      <c r="F315" s="1445"/>
      <c r="G315" s="1817"/>
      <c r="H315" s="1574" t="s">
        <v>5329</v>
      </c>
      <c r="I315" s="1685"/>
      <c r="J315" s="1575"/>
      <c r="K315" s="1870"/>
      <c r="L315" s="1877"/>
      <c r="M315" s="1878"/>
      <c r="N315" s="1879"/>
      <c r="O315" s="1444"/>
      <c r="P315" s="1444"/>
    </row>
    <row r="316" spans="2:16" ht="21.75" customHeight="1">
      <c r="B316" s="1416" t="s">
        <v>5330</v>
      </c>
      <c r="C316" s="1417"/>
      <c r="D316" s="1417"/>
      <c r="E316" s="1417"/>
      <c r="F316" s="1417"/>
      <c r="G316" s="1417"/>
      <c r="H316" s="1417"/>
      <c r="I316" s="1417"/>
      <c r="J316" s="1417"/>
      <c r="K316" s="1882"/>
      <c r="L316" s="1417"/>
      <c r="M316" s="1417"/>
      <c r="N316" s="1417"/>
      <c r="O316" s="1417"/>
      <c r="P316" s="1418"/>
    </row>
    <row r="317" spans="2:16" ht="28.5" customHeight="1">
      <c r="B317" s="214" t="s">
        <v>2734</v>
      </c>
      <c r="C317" s="1450" t="s">
        <v>3141</v>
      </c>
      <c r="D317" s="1450"/>
      <c r="E317" s="1450"/>
      <c r="F317" s="1450"/>
      <c r="G317" s="1450"/>
      <c r="H317" s="1574" t="s">
        <v>3142</v>
      </c>
      <c r="I317" s="1685"/>
      <c r="J317" s="1685"/>
      <c r="K317" s="1885" t="s">
        <v>3957</v>
      </c>
      <c r="L317" s="1886"/>
      <c r="M317" s="1887"/>
      <c r="N317" s="1888"/>
      <c r="O317" s="1759" t="s">
        <v>5331</v>
      </c>
      <c r="P317" s="1759"/>
    </row>
    <row r="318" spans="2:16" ht="30.75" customHeight="1">
      <c r="B318" s="195" t="s">
        <v>2465</v>
      </c>
      <c r="C318" s="1450" t="s">
        <v>4109</v>
      </c>
      <c r="D318" s="1450"/>
      <c r="E318" s="1450"/>
      <c r="F318" s="1450"/>
      <c r="G318" s="1450"/>
      <c r="H318" s="1563" t="s">
        <v>54</v>
      </c>
      <c r="I318" s="1655"/>
      <c r="J318" s="1564"/>
      <c r="K318" s="1757"/>
      <c r="L318" s="1568"/>
      <c r="M318" s="1569"/>
      <c r="N318" s="1570"/>
      <c r="O318" s="1708"/>
      <c r="P318" s="1708"/>
    </row>
    <row r="319" spans="2:16" ht="39" customHeight="1">
      <c r="B319" s="195" t="s">
        <v>2472</v>
      </c>
      <c r="C319" s="1414" t="s">
        <v>3145</v>
      </c>
      <c r="D319" s="1414"/>
      <c r="E319" s="1414"/>
      <c r="F319" s="1414"/>
      <c r="G319" s="1415"/>
      <c r="H319" s="1574" t="s">
        <v>2792</v>
      </c>
      <c r="I319" s="1685"/>
      <c r="J319" s="1575"/>
      <c r="K319" s="1757"/>
      <c r="L319" s="1568"/>
      <c r="M319" s="1569"/>
      <c r="N319" s="1570"/>
      <c r="O319" s="1708"/>
      <c r="P319" s="1708"/>
    </row>
    <row r="320" spans="2:16" ht="35.25" customHeight="1">
      <c r="B320" s="214" t="s">
        <v>2738</v>
      </c>
      <c r="C320" s="1464" t="s">
        <v>4111</v>
      </c>
      <c r="D320" s="1464"/>
      <c r="E320" s="1464"/>
      <c r="F320" s="1464"/>
      <c r="G320" s="1465"/>
      <c r="H320" s="1563" t="s">
        <v>54</v>
      </c>
      <c r="I320" s="1655"/>
      <c r="J320" s="1564"/>
      <c r="K320" s="1757"/>
      <c r="L320" s="1571"/>
      <c r="M320" s="1572"/>
      <c r="N320" s="1573"/>
      <c r="O320" s="1708"/>
      <c r="P320" s="1708"/>
    </row>
    <row r="321" spans="1:16" ht="39" customHeight="1">
      <c r="B321" s="195" t="s">
        <v>2465</v>
      </c>
      <c r="C321" s="1414" t="s">
        <v>4112</v>
      </c>
      <c r="D321" s="1414"/>
      <c r="E321" s="1414"/>
      <c r="F321" s="1414"/>
      <c r="G321" s="1415"/>
      <c r="H321" s="1574" t="s">
        <v>92</v>
      </c>
      <c r="I321" s="1685"/>
      <c r="J321" s="1575"/>
      <c r="K321" s="1756" t="s">
        <v>3957</v>
      </c>
      <c r="L321" s="1576"/>
      <c r="M321" s="1577"/>
      <c r="N321" s="1690"/>
      <c r="O321" s="1708"/>
      <c r="P321" s="1708"/>
    </row>
    <row r="322" spans="1:16" ht="31.5" customHeight="1">
      <c r="B322" s="198" t="s">
        <v>2472</v>
      </c>
      <c r="C322" s="1414" t="s">
        <v>4113</v>
      </c>
      <c r="D322" s="1414"/>
      <c r="E322" s="1414"/>
      <c r="F322" s="1414"/>
      <c r="G322" s="1415"/>
      <c r="H322" s="1563" t="s">
        <v>2800</v>
      </c>
      <c r="I322" s="1655"/>
      <c r="J322" s="1564"/>
      <c r="K322" s="1757"/>
      <c r="L322" s="1691"/>
      <c r="M322" s="1692"/>
      <c r="N322" s="1693"/>
      <c r="O322" s="1755"/>
      <c r="P322" s="1755"/>
    </row>
    <row r="323" spans="1:16" ht="54" customHeight="1">
      <c r="B323" s="1889" t="s">
        <v>3149</v>
      </c>
      <c r="C323" s="1890"/>
      <c r="D323" s="1890"/>
      <c r="E323" s="1890"/>
      <c r="F323" s="1890"/>
      <c r="G323" s="1890"/>
      <c r="H323" s="1890"/>
      <c r="I323" s="1890"/>
      <c r="J323" s="1890"/>
      <c r="K323" s="1890"/>
      <c r="L323" s="1890"/>
      <c r="M323" s="1890"/>
      <c r="N323" s="1891"/>
      <c r="O323" s="375"/>
      <c r="P323" s="375"/>
    </row>
    <row r="324" spans="1:16" ht="114" customHeight="1">
      <c r="B324" s="233" t="s">
        <v>2742</v>
      </c>
      <c r="C324" s="1414" t="s">
        <v>3150</v>
      </c>
      <c r="D324" s="1414"/>
      <c r="E324" s="1414"/>
      <c r="F324" s="1414"/>
      <c r="G324" s="1414"/>
      <c r="H324" s="1414"/>
      <c r="I324" s="1414"/>
      <c r="J324" s="1414"/>
      <c r="K324" s="1414"/>
      <c r="L324" s="1414"/>
      <c r="M324" s="1414"/>
      <c r="N324" s="1562"/>
      <c r="O324" s="1709" t="s">
        <v>3151</v>
      </c>
      <c r="P324" s="1709"/>
    </row>
    <row r="325" spans="1:16" ht="47.25" customHeight="1">
      <c r="A325" s="611"/>
      <c r="B325" s="397" t="s">
        <v>2465</v>
      </c>
      <c r="C325" s="1484" t="s">
        <v>4115</v>
      </c>
      <c r="D325" s="1484"/>
      <c r="E325" s="1484"/>
      <c r="F325" s="1484"/>
      <c r="G325" s="1484"/>
      <c r="H325" s="1484"/>
      <c r="I325" s="1484"/>
      <c r="J325" s="1484"/>
      <c r="K325" s="1484"/>
      <c r="L325" s="1900" t="s">
        <v>3957</v>
      </c>
      <c r="M325" s="3765" t="s">
        <v>5332</v>
      </c>
      <c r="N325" s="3766"/>
      <c r="O325" s="1708"/>
      <c r="P325" s="1708"/>
    </row>
    <row r="326" spans="1:16" ht="28.5" customHeight="1">
      <c r="A326" s="611"/>
      <c r="B326" s="397"/>
      <c r="C326" s="294" t="s">
        <v>2594</v>
      </c>
      <c r="D326" s="1414" t="s">
        <v>4117</v>
      </c>
      <c r="E326" s="1414"/>
      <c r="F326" s="1414"/>
      <c r="G326" s="1414"/>
      <c r="H326" s="1414"/>
      <c r="I326" s="1415"/>
      <c r="J326" s="1574" t="s">
        <v>3694</v>
      </c>
      <c r="K326" s="1575"/>
      <c r="L326" s="1901"/>
      <c r="M326" s="3767"/>
      <c r="N326" s="3768"/>
      <c r="O326" s="1708"/>
      <c r="P326" s="1708"/>
    </row>
    <row r="327" spans="1:16" ht="40.5" customHeight="1">
      <c r="A327" s="611"/>
      <c r="B327" s="397"/>
      <c r="C327" s="397" t="s">
        <v>2595</v>
      </c>
      <c r="D327" s="1414" t="s">
        <v>3155</v>
      </c>
      <c r="E327" s="1414"/>
      <c r="F327" s="1414"/>
      <c r="G327" s="1414"/>
      <c r="H327" s="1484"/>
      <c r="I327" s="1485"/>
      <c r="J327" s="1905" t="s">
        <v>335</v>
      </c>
      <c r="K327" s="1903"/>
      <c r="L327" s="1901"/>
      <c r="M327" s="3767"/>
      <c r="N327" s="3768"/>
      <c r="O327" s="1708"/>
      <c r="P327" s="1708"/>
    </row>
    <row r="328" spans="1:16" ht="28.5" customHeight="1">
      <c r="A328" s="611"/>
      <c r="B328" s="397"/>
      <c r="C328" s="397" t="s">
        <v>2683</v>
      </c>
      <c r="D328" s="1414" t="s">
        <v>3156</v>
      </c>
      <c r="E328" s="1414"/>
      <c r="F328" s="1414"/>
      <c r="G328" s="1414"/>
      <c r="H328" s="1904" t="s">
        <v>1223</v>
      </c>
      <c r="I328" s="1894"/>
      <c r="J328" s="1904" t="s">
        <v>3157</v>
      </c>
      <c r="K328" s="1894"/>
      <c r="L328" s="1901"/>
      <c r="M328" s="3767"/>
      <c r="N328" s="3768"/>
      <c r="O328" s="1708"/>
      <c r="P328" s="1708"/>
    </row>
    <row r="329" spans="1:16" ht="28.5" customHeight="1">
      <c r="A329" s="611"/>
      <c r="B329" s="397"/>
      <c r="C329" s="3092" t="s">
        <v>3158</v>
      </c>
      <c r="D329" s="3092"/>
      <c r="E329" s="3092"/>
      <c r="F329" s="3092"/>
      <c r="G329" s="3092"/>
      <c r="H329" s="1559" t="s">
        <v>5333</v>
      </c>
      <c r="I329" s="1561"/>
      <c r="J329" s="1559" t="s">
        <v>5334</v>
      </c>
      <c r="K329" s="1561"/>
      <c r="L329" s="1901"/>
      <c r="M329" s="3767"/>
      <c r="N329" s="3768"/>
      <c r="O329" s="1708"/>
      <c r="P329" s="1708"/>
    </row>
    <row r="330" spans="1:16" ht="28.5" customHeight="1">
      <c r="A330" s="611"/>
      <c r="B330" s="397"/>
      <c r="C330" s="397" t="s">
        <v>2685</v>
      </c>
      <c r="D330" s="1414" t="s">
        <v>4119</v>
      </c>
      <c r="E330" s="1414"/>
      <c r="F330" s="1414"/>
      <c r="G330" s="1414"/>
      <c r="H330" s="1414"/>
      <c r="I330" s="1414"/>
      <c r="J330" s="1574" t="s">
        <v>3170</v>
      </c>
      <c r="K330" s="1575"/>
      <c r="L330" s="1901"/>
      <c r="M330" s="3767"/>
      <c r="N330" s="3768"/>
      <c r="O330" s="1708"/>
      <c r="P330" s="1708"/>
    </row>
    <row r="331" spans="1:16" ht="34.5" customHeight="1">
      <c r="A331" s="611"/>
      <c r="B331" s="397" t="s">
        <v>2472</v>
      </c>
      <c r="C331" s="1484" t="s">
        <v>4120</v>
      </c>
      <c r="D331" s="1484"/>
      <c r="E331" s="1484"/>
      <c r="F331" s="1484"/>
      <c r="G331" s="1484"/>
      <c r="H331" s="1484"/>
      <c r="I331" s="1484"/>
      <c r="J331" s="1484"/>
      <c r="K331" s="1485"/>
      <c r="L331" s="1901"/>
      <c r="M331" s="3767"/>
      <c r="N331" s="3768"/>
      <c r="O331" s="1708"/>
      <c r="P331" s="1708"/>
    </row>
    <row r="332" spans="1:16" ht="28.5" customHeight="1">
      <c r="A332" s="611"/>
      <c r="B332" s="397"/>
      <c r="C332" s="397" t="s">
        <v>2594</v>
      </c>
      <c r="D332" s="1414" t="s">
        <v>4117</v>
      </c>
      <c r="E332" s="1414"/>
      <c r="F332" s="1414"/>
      <c r="G332" s="1414"/>
      <c r="H332" s="1414"/>
      <c r="I332" s="1415"/>
      <c r="J332" s="1574" t="s">
        <v>3694</v>
      </c>
      <c r="K332" s="1575"/>
      <c r="L332" s="1901"/>
      <c r="M332" s="3767"/>
      <c r="N332" s="3768"/>
      <c r="O332" s="1708"/>
      <c r="P332" s="1708"/>
    </row>
    <row r="333" spans="1:16" ht="28.5" customHeight="1">
      <c r="A333" s="611"/>
      <c r="B333" s="397"/>
      <c r="C333" s="397" t="s">
        <v>2595</v>
      </c>
      <c r="D333" s="1414" t="s">
        <v>4121</v>
      </c>
      <c r="E333" s="1414"/>
      <c r="F333" s="1414"/>
      <c r="G333" s="1414"/>
      <c r="H333" s="1414"/>
      <c r="I333" s="1415"/>
      <c r="J333" s="1905" t="s">
        <v>335</v>
      </c>
      <c r="K333" s="1903"/>
      <c r="L333" s="1901"/>
      <c r="M333" s="3767"/>
      <c r="N333" s="3768"/>
      <c r="O333" s="1708"/>
      <c r="P333" s="1708"/>
    </row>
    <row r="334" spans="1:16" ht="28.5" customHeight="1">
      <c r="A334" s="611"/>
      <c r="B334" s="397"/>
      <c r="C334" s="397" t="s">
        <v>2683</v>
      </c>
      <c r="D334" s="1484" t="s">
        <v>4118</v>
      </c>
      <c r="E334" s="1484"/>
      <c r="F334" s="1484"/>
      <c r="G334" s="1484"/>
      <c r="H334" s="1904" t="s">
        <v>1223</v>
      </c>
      <c r="I334" s="1894"/>
      <c r="J334" s="1904" t="s">
        <v>3157</v>
      </c>
      <c r="K334" s="1894"/>
      <c r="L334" s="1901"/>
      <c r="M334" s="3767"/>
      <c r="N334" s="3768"/>
      <c r="O334" s="1708"/>
      <c r="P334" s="1708"/>
    </row>
    <row r="335" spans="1:16" ht="28.5" customHeight="1">
      <c r="A335" s="611"/>
      <c r="B335" s="397"/>
      <c r="C335" s="397"/>
      <c r="D335" s="225"/>
      <c r="E335" s="225"/>
      <c r="F335" s="225"/>
      <c r="G335" s="225"/>
      <c r="H335" s="1559" t="s">
        <v>5335</v>
      </c>
      <c r="I335" s="1561"/>
      <c r="J335" s="1559" t="s">
        <v>5336</v>
      </c>
      <c r="K335" s="1561"/>
      <c r="L335" s="1901"/>
      <c r="M335" s="3767"/>
      <c r="N335" s="3768"/>
      <c r="O335" s="1708"/>
      <c r="P335" s="1708"/>
    </row>
    <row r="336" spans="1:16" ht="28.5" customHeight="1">
      <c r="A336" s="611"/>
      <c r="B336" s="397"/>
      <c r="C336" s="397" t="s">
        <v>2685</v>
      </c>
      <c r="D336" s="1414" t="s">
        <v>4122</v>
      </c>
      <c r="E336" s="1414"/>
      <c r="F336" s="1414"/>
      <c r="G336" s="1414"/>
      <c r="H336" s="1414"/>
      <c r="I336" s="1414"/>
      <c r="J336" s="1574" t="s">
        <v>2800</v>
      </c>
      <c r="K336" s="1575"/>
      <c r="L336" s="1901"/>
      <c r="M336" s="3767"/>
      <c r="N336" s="3768"/>
      <c r="O336" s="1708"/>
      <c r="P336" s="1708"/>
    </row>
    <row r="337" spans="1:16" ht="48" customHeight="1">
      <c r="A337" s="611"/>
      <c r="B337" s="397" t="s">
        <v>2475</v>
      </c>
      <c r="C337" s="1414" t="s">
        <v>4123</v>
      </c>
      <c r="D337" s="1414"/>
      <c r="E337" s="1414"/>
      <c r="F337" s="1414"/>
      <c r="G337" s="1414"/>
      <c r="H337" s="1414"/>
      <c r="I337" s="1414"/>
      <c r="J337" s="1414"/>
      <c r="K337" s="1415"/>
      <c r="L337" s="1901"/>
      <c r="M337" s="3767"/>
      <c r="N337" s="3768"/>
      <c r="O337" s="1708"/>
      <c r="P337" s="1708"/>
    </row>
    <row r="338" spans="1:16" ht="28.5" customHeight="1">
      <c r="A338" s="611"/>
      <c r="B338" s="205"/>
      <c r="C338" s="397" t="s">
        <v>2594</v>
      </c>
      <c r="D338" s="1414" t="s">
        <v>4117</v>
      </c>
      <c r="E338" s="1414"/>
      <c r="F338" s="1414"/>
      <c r="G338" s="1414"/>
      <c r="H338" s="1414"/>
      <c r="I338" s="1415"/>
      <c r="J338" s="1574" t="s">
        <v>3704</v>
      </c>
      <c r="K338" s="1575"/>
      <c r="L338" s="1901"/>
      <c r="M338" s="3767"/>
      <c r="N338" s="3768"/>
      <c r="O338" s="1708"/>
      <c r="P338" s="1708"/>
    </row>
    <row r="339" spans="1:16" ht="28.5" customHeight="1">
      <c r="A339" s="611"/>
      <c r="B339" s="205"/>
      <c r="C339" s="397" t="s">
        <v>2595</v>
      </c>
      <c r="D339" s="1414" t="s">
        <v>4121</v>
      </c>
      <c r="E339" s="1414"/>
      <c r="F339" s="1414"/>
      <c r="G339" s="1414"/>
      <c r="H339" s="1414"/>
      <c r="I339" s="1415"/>
      <c r="J339" s="1883" t="s">
        <v>335</v>
      </c>
      <c r="K339" s="1903"/>
      <c r="L339" s="1901"/>
      <c r="M339" s="3767"/>
      <c r="N339" s="3768"/>
      <c r="O339" s="1708"/>
      <c r="P339" s="1708"/>
    </row>
    <row r="340" spans="1:16" ht="28.5" customHeight="1">
      <c r="A340" s="611"/>
      <c r="B340" s="198"/>
      <c r="C340" s="397" t="s">
        <v>2683</v>
      </c>
      <c r="D340" s="1414" t="s">
        <v>4118</v>
      </c>
      <c r="E340" s="1414"/>
      <c r="F340" s="1414"/>
      <c r="G340" s="1414"/>
      <c r="H340" s="1904" t="s">
        <v>1223</v>
      </c>
      <c r="I340" s="1894"/>
      <c r="J340" s="1904" t="s">
        <v>3157</v>
      </c>
      <c r="K340" s="1894"/>
      <c r="L340" s="1901"/>
      <c r="M340" s="3767"/>
      <c r="N340" s="3768"/>
      <c r="O340" s="1708"/>
      <c r="P340" s="1708"/>
    </row>
    <row r="341" spans="1:16" ht="28.5" customHeight="1">
      <c r="A341" s="611"/>
      <c r="B341" s="205"/>
      <c r="C341" s="397"/>
      <c r="D341" s="190"/>
      <c r="E341" s="190"/>
      <c r="F341" s="190"/>
      <c r="G341" s="190"/>
      <c r="H341" s="1559" t="s">
        <v>5337</v>
      </c>
      <c r="I341" s="1561"/>
      <c r="J341" s="1559" t="s">
        <v>5338</v>
      </c>
      <c r="K341" s="1561"/>
      <c r="L341" s="1901"/>
      <c r="M341" s="3767"/>
      <c r="N341" s="3768"/>
      <c r="O341" s="1708"/>
      <c r="P341" s="1708"/>
    </row>
    <row r="342" spans="1:16" ht="28.5" customHeight="1">
      <c r="A342" s="611"/>
      <c r="B342" s="205"/>
      <c r="C342" s="397" t="s">
        <v>2685</v>
      </c>
      <c r="D342" s="1414" t="s">
        <v>4124</v>
      </c>
      <c r="E342" s="1414"/>
      <c r="F342" s="1414"/>
      <c r="G342" s="1414"/>
      <c r="H342" s="1414"/>
      <c r="I342" s="1414"/>
      <c r="J342" s="1574">
        <v>1</v>
      </c>
      <c r="K342" s="1575"/>
      <c r="L342" s="1901"/>
      <c r="M342" s="3767"/>
      <c r="N342" s="3768"/>
      <c r="O342" s="1708"/>
      <c r="P342" s="1708"/>
    </row>
    <row r="343" spans="1:16" ht="39.75" customHeight="1">
      <c r="A343" s="611"/>
      <c r="B343" s="205" t="s">
        <v>2477</v>
      </c>
      <c r="C343" s="1414" t="s">
        <v>4125</v>
      </c>
      <c r="D343" s="1414"/>
      <c r="E343" s="1414"/>
      <c r="F343" s="1414"/>
      <c r="G343" s="1414"/>
      <c r="H343" s="1414"/>
      <c r="I343" s="1414"/>
      <c r="J343" s="1414"/>
      <c r="K343" s="1415"/>
      <c r="L343" s="1901"/>
      <c r="M343" s="3767"/>
      <c r="N343" s="3768"/>
      <c r="O343" s="1708"/>
      <c r="P343" s="1708"/>
    </row>
    <row r="344" spans="1:16" ht="28.5" customHeight="1">
      <c r="A344" s="611"/>
      <c r="B344" s="205"/>
      <c r="C344" s="397" t="s">
        <v>2594</v>
      </c>
      <c r="D344" s="1414" t="s">
        <v>4117</v>
      </c>
      <c r="E344" s="1414"/>
      <c r="F344" s="1414"/>
      <c r="G344" s="1414"/>
      <c r="H344" s="1414"/>
      <c r="I344" s="1415"/>
      <c r="J344" s="1574" t="s">
        <v>3704</v>
      </c>
      <c r="K344" s="1575"/>
      <c r="L344" s="1901"/>
      <c r="M344" s="3767"/>
      <c r="N344" s="3768"/>
      <c r="O344" s="1708"/>
      <c r="P344" s="1708"/>
    </row>
    <row r="345" spans="1:16" ht="28.5" customHeight="1">
      <c r="A345" s="611"/>
      <c r="B345" s="205"/>
      <c r="C345" s="397" t="s">
        <v>2595</v>
      </c>
      <c r="D345" s="1414" t="s">
        <v>4121</v>
      </c>
      <c r="E345" s="1414"/>
      <c r="F345" s="1414"/>
      <c r="G345" s="1414"/>
      <c r="H345" s="1414"/>
      <c r="I345" s="1415"/>
      <c r="J345" s="1883" t="s">
        <v>335</v>
      </c>
      <c r="K345" s="1903"/>
      <c r="L345" s="1901"/>
      <c r="M345" s="3767"/>
      <c r="N345" s="3768"/>
      <c r="O345" s="1708"/>
      <c r="P345" s="1708"/>
    </row>
    <row r="346" spans="1:16" ht="28.5" customHeight="1">
      <c r="A346" s="611"/>
      <c r="B346" s="198"/>
      <c r="C346" s="397" t="s">
        <v>2683</v>
      </c>
      <c r="D346" s="1414" t="s">
        <v>4118</v>
      </c>
      <c r="E346" s="1414"/>
      <c r="F346" s="1414"/>
      <c r="G346" s="1414"/>
      <c r="H346" s="1904" t="s">
        <v>1223</v>
      </c>
      <c r="I346" s="1894"/>
      <c r="J346" s="1904" t="s">
        <v>3157</v>
      </c>
      <c r="K346" s="1894"/>
      <c r="L346" s="1901"/>
      <c r="M346" s="3767"/>
      <c r="N346" s="3768"/>
      <c r="O346" s="1708"/>
      <c r="P346" s="1708"/>
    </row>
    <row r="347" spans="1:16" ht="28.5" customHeight="1">
      <c r="A347" s="611"/>
      <c r="B347" s="205"/>
      <c r="C347" s="397"/>
      <c r="D347" s="190"/>
      <c r="E347" s="190"/>
      <c r="F347" s="190"/>
      <c r="G347" s="190"/>
      <c r="H347" s="3764" t="s">
        <v>5339</v>
      </c>
      <c r="I347" s="3176"/>
      <c r="J347" s="1559" t="s">
        <v>5340</v>
      </c>
      <c r="K347" s="1561"/>
      <c r="L347" s="1901"/>
      <c r="M347" s="3767"/>
      <c r="N347" s="3768"/>
      <c r="O347" s="1708"/>
      <c r="P347" s="1708"/>
    </row>
    <row r="348" spans="1:16" ht="28.5" customHeight="1">
      <c r="A348" s="611"/>
      <c r="B348" s="205"/>
      <c r="C348" s="397" t="s">
        <v>2685</v>
      </c>
      <c r="D348" s="1414" t="s">
        <v>4126</v>
      </c>
      <c r="E348" s="1414"/>
      <c r="F348" s="1414"/>
      <c r="G348" s="1414"/>
      <c r="H348" s="1414"/>
      <c r="I348" s="1414"/>
      <c r="J348" s="1574">
        <v>0</v>
      </c>
      <c r="K348" s="1575"/>
      <c r="L348" s="1901"/>
      <c r="M348" s="3767"/>
      <c r="N348" s="3768"/>
      <c r="O348" s="1708"/>
      <c r="P348" s="1708"/>
    </row>
    <row r="349" spans="1:16" ht="39.75" customHeight="1">
      <c r="A349" s="611"/>
      <c r="B349" s="205" t="s">
        <v>2481</v>
      </c>
      <c r="C349" s="1414" t="s">
        <v>4127</v>
      </c>
      <c r="D349" s="1414"/>
      <c r="E349" s="1414"/>
      <c r="F349" s="1414"/>
      <c r="G349" s="1414"/>
      <c r="H349" s="1414"/>
      <c r="I349" s="1414"/>
      <c r="J349" s="1414"/>
      <c r="K349" s="1415"/>
      <c r="L349" s="1901"/>
      <c r="M349" s="3767"/>
      <c r="N349" s="3768"/>
      <c r="O349" s="1708"/>
      <c r="P349" s="1708"/>
    </row>
    <row r="350" spans="1:16" ht="28.5" customHeight="1">
      <c r="A350" s="611"/>
      <c r="B350" s="205"/>
      <c r="C350" s="398" t="s">
        <v>2594</v>
      </c>
      <c r="D350" s="1414" t="s">
        <v>4117</v>
      </c>
      <c r="E350" s="1414"/>
      <c r="F350" s="1414"/>
      <c r="G350" s="1414"/>
      <c r="H350" s="1414"/>
      <c r="I350" s="1415"/>
      <c r="J350" s="1574" t="s">
        <v>3704</v>
      </c>
      <c r="K350" s="1575"/>
      <c r="L350" s="1901"/>
      <c r="M350" s="3767"/>
      <c r="N350" s="3768"/>
      <c r="O350" s="1708"/>
      <c r="P350" s="1708"/>
    </row>
    <row r="351" spans="1:16" ht="28.5" customHeight="1">
      <c r="A351" s="611"/>
      <c r="B351" s="205"/>
      <c r="C351" s="397" t="s">
        <v>2595</v>
      </c>
      <c r="D351" s="1414" t="s">
        <v>3163</v>
      </c>
      <c r="E351" s="1414"/>
      <c r="F351" s="1414"/>
      <c r="G351" s="1414"/>
      <c r="H351" s="1414"/>
      <c r="I351" s="1415"/>
      <c r="J351" s="1883" t="s">
        <v>335</v>
      </c>
      <c r="K351" s="1903"/>
      <c r="L351" s="1901"/>
      <c r="M351" s="3767"/>
      <c r="N351" s="3768"/>
      <c r="O351" s="1708"/>
      <c r="P351" s="1708"/>
    </row>
    <row r="352" spans="1:16" ht="28.5" customHeight="1">
      <c r="A352" s="611"/>
      <c r="B352" s="198"/>
      <c r="C352" s="397" t="s">
        <v>2683</v>
      </c>
      <c r="D352" s="1414" t="s">
        <v>4118</v>
      </c>
      <c r="E352" s="1414"/>
      <c r="F352" s="1414"/>
      <c r="G352" s="1414"/>
      <c r="H352" s="1904" t="s">
        <v>1223</v>
      </c>
      <c r="I352" s="1894"/>
      <c r="J352" s="1904" t="s">
        <v>3157</v>
      </c>
      <c r="K352" s="1894"/>
      <c r="L352" s="1901"/>
      <c r="M352" s="3767"/>
      <c r="N352" s="3768"/>
      <c r="O352" s="1708"/>
      <c r="P352" s="1708"/>
    </row>
    <row r="353" spans="1:16" ht="28.5" customHeight="1">
      <c r="A353" s="611"/>
      <c r="B353" s="205"/>
      <c r="C353" s="397"/>
      <c r="D353" s="190"/>
      <c r="E353" s="190"/>
      <c r="F353" s="190"/>
      <c r="G353" s="190"/>
      <c r="H353" s="1559" t="s">
        <v>5341</v>
      </c>
      <c r="I353" s="1561"/>
      <c r="J353" s="1559" t="s">
        <v>5342</v>
      </c>
      <c r="K353" s="1561"/>
      <c r="L353" s="1901"/>
      <c r="M353" s="3767"/>
      <c r="N353" s="3768"/>
      <c r="O353" s="1708"/>
      <c r="P353" s="1708"/>
    </row>
    <row r="354" spans="1:16" ht="28.5" customHeight="1">
      <c r="A354" s="611"/>
      <c r="B354" s="205"/>
      <c r="C354" s="397" t="s">
        <v>2685</v>
      </c>
      <c r="D354" s="1414" t="s">
        <v>3174</v>
      </c>
      <c r="E354" s="1414"/>
      <c r="F354" s="1414"/>
      <c r="G354" s="1414"/>
      <c r="H354" s="1414"/>
      <c r="I354" s="1414"/>
      <c r="J354" s="1574">
        <v>0</v>
      </c>
      <c r="K354" s="1575"/>
      <c r="L354" s="1901"/>
      <c r="M354" s="3767"/>
      <c r="N354" s="3768"/>
      <c r="O354" s="1708"/>
      <c r="P354" s="1708"/>
    </row>
    <row r="355" spans="1:16" ht="25.5" customHeight="1">
      <c r="A355" s="611"/>
      <c r="B355" s="205" t="s">
        <v>2485</v>
      </c>
      <c r="C355" s="1414" t="s">
        <v>3975</v>
      </c>
      <c r="D355" s="1414"/>
      <c r="E355" s="1414"/>
      <c r="F355" s="1414"/>
      <c r="G355" s="1414"/>
      <c r="H355" s="1414"/>
      <c r="I355" s="1414"/>
      <c r="J355" s="1414"/>
      <c r="K355" s="1415"/>
      <c r="L355" s="1901"/>
      <c r="M355" s="3767"/>
      <c r="N355" s="3768"/>
      <c r="O355" s="1708"/>
      <c r="P355" s="1708"/>
    </row>
    <row r="356" spans="1:16" ht="28.5" customHeight="1">
      <c r="A356" s="611"/>
      <c r="B356" s="205"/>
      <c r="C356" s="398" t="s">
        <v>2594</v>
      </c>
      <c r="D356" s="1414" t="s">
        <v>4117</v>
      </c>
      <c r="E356" s="1414"/>
      <c r="F356" s="1414"/>
      <c r="G356" s="1414"/>
      <c r="H356" s="1414"/>
      <c r="I356" s="1415"/>
      <c r="J356" s="1574" t="s">
        <v>3154</v>
      </c>
      <c r="K356" s="1575"/>
      <c r="L356" s="1901"/>
      <c r="M356" s="3767"/>
      <c r="N356" s="3768"/>
      <c r="O356" s="1708"/>
      <c r="P356" s="1708"/>
    </row>
    <row r="357" spans="1:16" ht="28.5" customHeight="1">
      <c r="A357" s="611"/>
      <c r="B357" s="205"/>
      <c r="C357" s="397" t="s">
        <v>2595</v>
      </c>
      <c r="D357" s="1414" t="s">
        <v>4121</v>
      </c>
      <c r="E357" s="1414"/>
      <c r="F357" s="1414"/>
      <c r="G357" s="1414"/>
      <c r="H357" s="1414"/>
      <c r="I357" s="1415"/>
      <c r="J357" s="1883" t="s">
        <v>335</v>
      </c>
      <c r="K357" s="1903"/>
      <c r="L357" s="1901"/>
      <c r="M357" s="3767"/>
      <c r="N357" s="3768"/>
      <c r="O357" s="1708"/>
      <c r="P357" s="1708"/>
    </row>
    <row r="358" spans="1:16" ht="28.5" customHeight="1">
      <c r="A358" s="611"/>
      <c r="B358" s="205"/>
      <c r="C358" s="397" t="s">
        <v>2683</v>
      </c>
      <c r="D358" s="1414" t="s">
        <v>4118</v>
      </c>
      <c r="E358" s="1414"/>
      <c r="F358" s="1414"/>
      <c r="G358" s="1414"/>
      <c r="H358" s="1904" t="s">
        <v>1223</v>
      </c>
      <c r="I358" s="1894"/>
      <c r="J358" s="1904" t="s">
        <v>3157</v>
      </c>
      <c r="K358" s="1894"/>
      <c r="L358" s="1901"/>
      <c r="M358" s="3767"/>
      <c r="N358" s="3768"/>
      <c r="O358" s="1708"/>
      <c r="P358" s="1708"/>
    </row>
    <row r="359" spans="1:16" ht="28.5" customHeight="1">
      <c r="A359" s="611"/>
      <c r="B359" s="205"/>
      <c r="C359" s="397"/>
      <c r="D359" s="190"/>
      <c r="E359" s="190"/>
      <c r="F359" s="190"/>
      <c r="G359" s="190"/>
      <c r="H359" s="1559" t="s">
        <v>5343</v>
      </c>
      <c r="I359" s="1561"/>
      <c r="J359" s="3764" t="s">
        <v>5344</v>
      </c>
      <c r="K359" s="3176"/>
      <c r="L359" s="1901"/>
      <c r="M359" s="3767"/>
      <c r="N359" s="3768"/>
      <c r="O359" s="1708"/>
      <c r="P359" s="1708"/>
    </row>
    <row r="360" spans="1:16" ht="28.5" customHeight="1">
      <c r="A360" s="611"/>
      <c r="B360" s="205"/>
      <c r="C360" s="397" t="s">
        <v>2685</v>
      </c>
      <c r="D360" s="1414" t="s">
        <v>4128</v>
      </c>
      <c r="E360" s="1414"/>
      <c r="F360" s="1414"/>
      <c r="G360" s="1414"/>
      <c r="H360" s="1414"/>
      <c r="I360" s="1414"/>
      <c r="J360" s="1574">
        <v>0</v>
      </c>
      <c r="K360" s="1575"/>
      <c r="L360" s="1901"/>
      <c r="M360" s="3767"/>
      <c r="N360" s="3768"/>
      <c r="O360" s="1708"/>
      <c r="P360" s="1708"/>
    </row>
    <row r="361" spans="1:16" ht="25.5" customHeight="1">
      <c r="A361" s="611"/>
      <c r="B361" s="205" t="s">
        <v>2489</v>
      </c>
      <c r="C361" s="1414" t="s">
        <v>3976</v>
      </c>
      <c r="D361" s="1414"/>
      <c r="E361" s="1414"/>
      <c r="F361" s="1414"/>
      <c r="G361" s="1414"/>
      <c r="H361" s="1414"/>
      <c r="I361" s="1414"/>
      <c r="J361" s="1414"/>
      <c r="K361" s="1415"/>
      <c r="L361" s="1901"/>
      <c r="M361" s="3767"/>
      <c r="N361" s="3768"/>
      <c r="O361" s="1708"/>
      <c r="P361" s="1708"/>
    </row>
    <row r="362" spans="1:16" ht="28.5" customHeight="1">
      <c r="A362" s="611"/>
      <c r="B362" s="205"/>
      <c r="C362" s="398" t="s">
        <v>2594</v>
      </c>
      <c r="D362" s="1414" t="s">
        <v>4117</v>
      </c>
      <c r="E362" s="1414"/>
      <c r="F362" s="1414"/>
      <c r="G362" s="1414"/>
      <c r="H362" s="1414"/>
      <c r="I362" s="1415"/>
      <c r="J362" s="1574" t="s">
        <v>3704</v>
      </c>
      <c r="K362" s="1575"/>
      <c r="L362" s="1901"/>
      <c r="M362" s="3767"/>
      <c r="N362" s="3768"/>
      <c r="O362" s="1708"/>
      <c r="P362" s="1708"/>
    </row>
    <row r="363" spans="1:16" ht="28.5" customHeight="1">
      <c r="A363" s="611"/>
      <c r="B363" s="205"/>
      <c r="C363" s="397" t="s">
        <v>2595</v>
      </c>
      <c r="D363" s="1414" t="s">
        <v>4121</v>
      </c>
      <c r="E363" s="1414"/>
      <c r="F363" s="1414"/>
      <c r="G363" s="1414"/>
      <c r="H363" s="1414"/>
      <c r="I363" s="1415"/>
      <c r="J363" s="1883" t="s">
        <v>335</v>
      </c>
      <c r="K363" s="1903"/>
      <c r="L363" s="1901"/>
      <c r="M363" s="3767"/>
      <c r="N363" s="3768"/>
      <c r="O363" s="1708"/>
      <c r="P363" s="1708"/>
    </row>
    <row r="364" spans="1:16" ht="28.5" customHeight="1">
      <c r="A364" s="611"/>
      <c r="B364" s="205"/>
      <c r="C364" s="397" t="s">
        <v>2683</v>
      </c>
      <c r="D364" s="1414" t="s">
        <v>4118</v>
      </c>
      <c r="E364" s="1414"/>
      <c r="F364" s="1414"/>
      <c r="G364" s="1414"/>
      <c r="H364" s="1904" t="s">
        <v>1223</v>
      </c>
      <c r="I364" s="1894"/>
      <c r="J364" s="1904" t="s">
        <v>3157</v>
      </c>
      <c r="K364" s="1894"/>
      <c r="L364" s="1901"/>
      <c r="M364" s="3767"/>
      <c r="N364" s="3768"/>
      <c r="O364" s="1708"/>
      <c r="P364" s="1708"/>
    </row>
    <row r="365" spans="1:16" ht="28.5" customHeight="1">
      <c r="A365" s="611"/>
      <c r="B365" s="205"/>
      <c r="C365" s="397"/>
      <c r="D365" s="190"/>
      <c r="E365" s="190"/>
      <c r="F365" s="190"/>
      <c r="G365" s="190"/>
      <c r="H365" s="1559" t="s">
        <v>5345</v>
      </c>
      <c r="I365" s="1561"/>
      <c r="J365" s="3762" t="s">
        <v>5346</v>
      </c>
      <c r="K365" s="3763"/>
      <c r="L365" s="1901"/>
      <c r="M365" s="3767"/>
      <c r="N365" s="3768"/>
      <c r="O365" s="1708"/>
      <c r="P365" s="1708"/>
    </row>
    <row r="366" spans="1:16" ht="28.5" customHeight="1">
      <c r="A366" s="611"/>
      <c r="B366" s="205"/>
      <c r="C366" s="397" t="s">
        <v>2685</v>
      </c>
      <c r="D366" s="1414" t="s">
        <v>4129</v>
      </c>
      <c r="E366" s="1414"/>
      <c r="F366" s="1414"/>
      <c r="G366" s="1414"/>
      <c r="H366" s="1414"/>
      <c r="I366" s="1414"/>
      <c r="J366" s="1574">
        <v>0</v>
      </c>
      <c r="K366" s="1575"/>
      <c r="L366" s="1901"/>
      <c r="M366" s="3767"/>
      <c r="N366" s="3768"/>
      <c r="O366" s="1708"/>
      <c r="P366" s="1708"/>
    </row>
    <row r="367" spans="1:16" ht="34.5" customHeight="1">
      <c r="A367" s="611"/>
      <c r="B367" s="198" t="s">
        <v>2492</v>
      </c>
      <c r="C367" s="1414" t="s">
        <v>5347</v>
      </c>
      <c r="D367" s="1414"/>
      <c r="E367" s="1414"/>
      <c r="F367" s="1414"/>
      <c r="G367" s="1414"/>
      <c r="H367" s="1414"/>
      <c r="I367" s="1414"/>
      <c r="J367" s="1414"/>
      <c r="K367" s="1415"/>
      <c r="L367" s="1901"/>
      <c r="M367" s="3767"/>
      <c r="N367" s="3768"/>
      <c r="O367" s="1708"/>
      <c r="P367" s="1708"/>
    </row>
    <row r="368" spans="1:16" ht="28.5" customHeight="1">
      <c r="A368" s="611"/>
      <c r="B368" s="205"/>
      <c r="C368" s="398" t="s">
        <v>2594</v>
      </c>
      <c r="D368" s="1414" t="s">
        <v>4117</v>
      </c>
      <c r="E368" s="1414"/>
      <c r="F368" s="1414"/>
      <c r="G368" s="1414"/>
      <c r="H368" s="1414"/>
      <c r="I368" s="1415"/>
      <c r="J368" s="1574" t="s">
        <v>3704</v>
      </c>
      <c r="K368" s="1575"/>
      <c r="L368" s="1901"/>
      <c r="M368" s="3767"/>
      <c r="N368" s="3768"/>
      <c r="O368" s="1708"/>
      <c r="P368" s="1708"/>
    </row>
    <row r="369" spans="1:16" ht="28.5" customHeight="1">
      <c r="A369" s="611"/>
      <c r="B369" s="205"/>
      <c r="C369" s="397" t="s">
        <v>2595</v>
      </c>
      <c r="D369" s="1414" t="s">
        <v>4121</v>
      </c>
      <c r="E369" s="1414"/>
      <c r="F369" s="1414"/>
      <c r="G369" s="1414"/>
      <c r="H369" s="1414"/>
      <c r="I369" s="1415"/>
      <c r="J369" s="1883" t="s">
        <v>335</v>
      </c>
      <c r="K369" s="1903"/>
      <c r="L369" s="1901"/>
      <c r="M369" s="3767"/>
      <c r="N369" s="3768"/>
      <c r="O369" s="1708"/>
      <c r="P369" s="1708"/>
    </row>
    <row r="370" spans="1:16" ht="28.5" customHeight="1">
      <c r="A370" s="611"/>
      <c r="B370" s="198"/>
      <c r="C370" s="294" t="s">
        <v>2683</v>
      </c>
      <c r="D370" s="1414" t="s">
        <v>4118</v>
      </c>
      <c r="E370" s="1414"/>
      <c r="F370" s="1414"/>
      <c r="G370" s="1414"/>
      <c r="H370" s="1904" t="s">
        <v>1223</v>
      </c>
      <c r="I370" s="1894"/>
      <c r="J370" s="1904" t="s">
        <v>3157</v>
      </c>
      <c r="K370" s="1894"/>
      <c r="L370" s="1901"/>
      <c r="M370" s="3767"/>
      <c r="N370" s="3768"/>
      <c r="O370" s="1708"/>
      <c r="P370" s="1708"/>
    </row>
    <row r="371" spans="1:16" ht="28.5" customHeight="1">
      <c r="A371" s="611"/>
      <c r="B371" s="397"/>
      <c r="C371" s="397"/>
      <c r="D371" s="190"/>
      <c r="E371" s="190"/>
      <c r="F371" s="190"/>
      <c r="G371" s="190"/>
      <c r="H371" s="1559" t="s">
        <v>5348</v>
      </c>
      <c r="I371" s="1561"/>
      <c r="J371" s="1559" t="s">
        <v>5349</v>
      </c>
      <c r="K371" s="1561"/>
      <c r="L371" s="1901"/>
      <c r="M371" s="3767"/>
      <c r="N371" s="3768"/>
      <c r="O371" s="1708"/>
      <c r="P371" s="1708"/>
    </row>
    <row r="372" spans="1:16" ht="28.5" customHeight="1">
      <c r="A372" s="611"/>
      <c r="B372" s="397"/>
      <c r="C372" s="397" t="s">
        <v>2685</v>
      </c>
      <c r="D372" s="1414" t="s">
        <v>4130</v>
      </c>
      <c r="E372" s="1414"/>
      <c r="F372" s="1414"/>
      <c r="G372" s="1414"/>
      <c r="H372" s="1414"/>
      <c r="I372" s="1414"/>
      <c r="J372" s="1574">
        <v>0</v>
      </c>
      <c r="K372" s="1575"/>
      <c r="L372" s="1902"/>
      <c r="M372" s="3769"/>
      <c r="N372" s="3770"/>
      <c r="O372" s="1755"/>
      <c r="P372" s="1755"/>
    </row>
    <row r="373" spans="1:16" ht="54" customHeight="1">
      <c r="A373" s="611"/>
      <c r="B373" s="225" t="s">
        <v>2743</v>
      </c>
      <c r="C373" s="1414" t="s">
        <v>4131</v>
      </c>
      <c r="D373" s="1414"/>
      <c r="E373" s="1414"/>
      <c r="F373" s="1414"/>
      <c r="G373" s="1414"/>
      <c r="H373" s="399" t="s">
        <v>54</v>
      </c>
      <c r="I373" s="400" t="s">
        <v>4132</v>
      </c>
      <c r="J373" s="1560"/>
      <c r="K373" s="1560"/>
      <c r="L373" s="1560"/>
      <c r="M373" s="1560"/>
      <c r="N373" s="1906"/>
      <c r="O373" s="328" t="s">
        <v>2795</v>
      </c>
      <c r="P373" s="328"/>
    </row>
    <row r="374" spans="1:16" ht="107.25" customHeight="1">
      <c r="A374" s="611"/>
      <c r="B374" s="225" t="s">
        <v>2746</v>
      </c>
      <c r="C374" s="1484" t="s">
        <v>4133</v>
      </c>
      <c r="D374" s="1484"/>
      <c r="E374" s="1484"/>
      <c r="F374" s="1484"/>
      <c r="G374" s="1485"/>
      <c r="H374" s="299" t="s">
        <v>54</v>
      </c>
      <c r="I374" s="319" t="s">
        <v>3957</v>
      </c>
      <c r="J374" s="1907"/>
      <c r="K374" s="1907"/>
      <c r="L374" s="1907"/>
      <c r="M374" s="1907"/>
      <c r="N374" s="1908"/>
      <c r="O374" s="1709" t="s">
        <v>2795</v>
      </c>
      <c r="P374" s="1709"/>
    </row>
    <row r="375" spans="1:16" ht="65.25" customHeight="1">
      <c r="A375" s="611"/>
      <c r="B375" s="198" t="s">
        <v>2465</v>
      </c>
      <c r="C375" s="1485" t="s">
        <v>3189</v>
      </c>
      <c r="D375" s="1432"/>
      <c r="E375" s="1432"/>
      <c r="F375" s="1432"/>
      <c r="G375" s="1432"/>
      <c r="H375" s="1909"/>
      <c r="I375" s="1909"/>
      <c r="J375" s="1909"/>
      <c r="K375" s="1909"/>
      <c r="L375" s="1909"/>
      <c r="M375" s="1791"/>
      <c r="N375" s="1910"/>
      <c r="O375" s="1755"/>
      <c r="P375" s="1755"/>
    </row>
    <row r="376" spans="1:16" ht="60.75" customHeight="1">
      <c r="A376" s="611"/>
      <c r="B376" s="190" t="s">
        <v>2750</v>
      </c>
      <c r="C376" s="1414" t="s">
        <v>3190</v>
      </c>
      <c r="D376" s="1414"/>
      <c r="E376" s="1414"/>
      <c r="F376" s="1414"/>
      <c r="G376" s="1415"/>
      <c r="H376" s="1574" t="s">
        <v>3716</v>
      </c>
      <c r="I376" s="1575"/>
      <c r="J376" s="1921" t="s">
        <v>3957</v>
      </c>
      <c r="K376" s="1655"/>
      <c r="L376" s="1655"/>
      <c r="M376" s="1655"/>
      <c r="N376" s="1923"/>
      <c r="O376" s="1709"/>
      <c r="P376" s="1709"/>
    </row>
    <row r="377" spans="1:16" ht="42" customHeight="1">
      <c r="A377" s="611"/>
      <c r="B377" s="398" t="s">
        <v>394</v>
      </c>
      <c r="C377" s="1484" t="s">
        <v>3191</v>
      </c>
      <c r="D377" s="1484"/>
      <c r="E377" s="1484"/>
      <c r="F377" s="1484"/>
      <c r="G377" s="1485"/>
      <c r="H377" s="1927"/>
      <c r="I377" s="1881"/>
      <c r="J377" s="1922"/>
      <c r="K377" s="1925"/>
      <c r="L377" s="1925"/>
      <c r="M377" s="1925"/>
      <c r="N377" s="1926"/>
      <c r="O377" s="1710"/>
      <c r="P377" s="1710"/>
    </row>
    <row r="378" spans="1:16" ht="67.150000000000006" customHeight="1">
      <c r="B378" s="799" t="s">
        <v>3192</v>
      </c>
      <c r="C378" s="1912" t="s">
        <v>3193</v>
      </c>
      <c r="D378" s="1912"/>
      <c r="E378" s="1912"/>
      <c r="F378" s="1912"/>
      <c r="G378" s="1913"/>
      <c r="H378" s="3756" t="s">
        <v>5350</v>
      </c>
      <c r="I378" s="3757"/>
      <c r="J378" s="3757"/>
      <c r="K378" s="3757"/>
      <c r="L378" s="3757"/>
      <c r="M378" s="3757"/>
      <c r="N378" s="3758"/>
      <c r="O378" s="204" t="s">
        <v>5351</v>
      </c>
      <c r="P378" s="340"/>
    </row>
    <row r="379" spans="1:16" ht="24" customHeight="1">
      <c r="B379" s="1416" t="s">
        <v>3194</v>
      </c>
      <c r="C379" s="1417"/>
      <c r="D379" s="1417"/>
      <c r="E379" s="1417"/>
      <c r="F379" s="1417"/>
      <c r="G379" s="1417"/>
      <c r="H379" s="1417"/>
      <c r="I379" s="1417"/>
      <c r="J379" s="1417"/>
      <c r="K379" s="1417"/>
      <c r="L379" s="1417"/>
      <c r="M379" s="1417"/>
      <c r="N379" s="1417"/>
      <c r="O379" s="1417"/>
      <c r="P379" s="1418"/>
    </row>
    <row r="380" spans="1:16" ht="37.5" customHeight="1">
      <c r="A380" s="611"/>
      <c r="B380" s="215" t="s">
        <v>774</v>
      </c>
      <c r="C380" s="1450" t="s">
        <v>3195</v>
      </c>
      <c r="D380" s="1450"/>
      <c r="E380" s="1450"/>
      <c r="F380" s="1450"/>
      <c r="G380" s="1451"/>
      <c r="H380" s="1867" t="s">
        <v>2768</v>
      </c>
      <c r="I380" s="1869"/>
      <c r="J380" s="345" t="s">
        <v>2825</v>
      </c>
      <c r="K380" s="2203"/>
      <c r="L380" s="2204"/>
      <c r="M380" s="2204"/>
      <c r="N380" s="2204"/>
      <c r="O380" s="1975"/>
      <c r="P380" s="1976"/>
    </row>
    <row r="381" spans="1:16" ht="174.75" customHeight="1">
      <c r="A381" s="611"/>
      <c r="B381" s="190" t="s">
        <v>776</v>
      </c>
      <c r="C381" s="1414" t="s">
        <v>3197</v>
      </c>
      <c r="D381" s="1414"/>
      <c r="E381" s="1414"/>
      <c r="F381" s="1414"/>
      <c r="G381" s="1415"/>
      <c r="H381" s="3177" t="s">
        <v>5352</v>
      </c>
      <c r="I381" s="3179"/>
      <c r="J381" s="319" t="s">
        <v>2825</v>
      </c>
      <c r="K381" s="2191" t="s">
        <v>5353</v>
      </c>
      <c r="L381" s="2192"/>
      <c r="M381" s="2192"/>
      <c r="N381" s="2192"/>
      <c r="O381" s="1977"/>
      <c r="P381" s="1978"/>
    </row>
    <row r="382" spans="1:16" ht="72.75" customHeight="1">
      <c r="A382" s="611"/>
      <c r="B382" s="190" t="s">
        <v>778</v>
      </c>
      <c r="C382" s="1414" t="s">
        <v>3199</v>
      </c>
      <c r="D382" s="1414"/>
      <c r="E382" s="1414"/>
      <c r="F382" s="1414"/>
      <c r="G382" s="1415"/>
      <c r="H382" s="1574" t="s">
        <v>2768</v>
      </c>
      <c r="I382" s="1575"/>
      <c r="J382" s="1756" t="s">
        <v>2825</v>
      </c>
      <c r="K382" s="2191" t="s">
        <v>5354</v>
      </c>
      <c r="L382" s="2192"/>
      <c r="M382" s="2192"/>
      <c r="N382" s="2192"/>
      <c r="O382" s="1977"/>
      <c r="P382" s="1978"/>
    </row>
    <row r="383" spans="1:16" ht="72.75" customHeight="1">
      <c r="A383" s="611"/>
      <c r="B383" s="190"/>
      <c r="C383" s="190" t="s">
        <v>394</v>
      </c>
      <c r="D383" s="1414" t="s">
        <v>3200</v>
      </c>
      <c r="E383" s="1414"/>
      <c r="F383" s="1414"/>
      <c r="G383" s="1415"/>
      <c r="H383" s="1574" t="s">
        <v>2768</v>
      </c>
      <c r="I383" s="1575"/>
      <c r="J383" s="1758"/>
      <c r="K383" s="2191" t="s">
        <v>5355</v>
      </c>
      <c r="L383" s="3754"/>
      <c r="M383" s="3754"/>
      <c r="N383" s="3755"/>
      <c r="O383" s="1977"/>
      <c r="P383" s="1978"/>
    </row>
    <row r="384" spans="1:16" ht="72.75" customHeight="1">
      <c r="A384" s="611"/>
      <c r="B384" s="190" t="s">
        <v>781</v>
      </c>
      <c r="C384" s="1414" t="s">
        <v>3201</v>
      </c>
      <c r="D384" s="1414"/>
      <c r="E384" s="1414"/>
      <c r="F384" s="1414"/>
      <c r="G384" s="1415"/>
      <c r="H384" s="1867" t="s">
        <v>3728</v>
      </c>
      <c r="I384" s="1869"/>
      <c r="J384" s="319" t="s">
        <v>2825</v>
      </c>
      <c r="K384" s="2191"/>
      <c r="L384" s="2192"/>
      <c r="M384" s="2192"/>
      <c r="N384" s="2192"/>
      <c r="O384" s="1977"/>
      <c r="P384" s="1978"/>
    </row>
    <row r="385" spans="1:16" ht="64.5" customHeight="1">
      <c r="A385" s="611"/>
      <c r="B385" s="190" t="s">
        <v>783</v>
      </c>
      <c r="C385" s="1414" t="s">
        <v>3203</v>
      </c>
      <c r="D385" s="1414"/>
      <c r="E385" s="1414"/>
      <c r="F385" s="1414"/>
      <c r="G385" s="1415"/>
      <c r="H385" s="1937" t="s">
        <v>3731</v>
      </c>
      <c r="I385" s="1938"/>
      <c r="J385" s="319" t="s">
        <v>2825</v>
      </c>
      <c r="K385" s="2191" t="s">
        <v>5356</v>
      </c>
      <c r="L385" s="2192"/>
      <c r="M385" s="2192"/>
      <c r="N385" s="2192"/>
      <c r="O385" s="1977"/>
      <c r="P385" s="1978"/>
    </row>
    <row r="386" spans="1:16" ht="63.75" customHeight="1">
      <c r="A386" s="611"/>
      <c r="B386" s="190" t="s">
        <v>785</v>
      </c>
      <c r="C386" s="1414" t="s">
        <v>3204</v>
      </c>
      <c r="D386" s="1414"/>
      <c r="E386" s="1414"/>
      <c r="F386" s="1414"/>
      <c r="G386" s="1415"/>
      <c r="H386" s="1563" t="s">
        <v>5357</v>
      </c>
      <c r="I386" s="1564"/>
      <c r="J386" s="319" t="s">
        <v>2825</v>
      </c>
      <c r="K386" s="3759" t="s">
        <v>5358</v>
      </c>
      <c r="L386" s="3760"/>
      <c r="M386" s="3760"/>
      <c r="N386" s="3760"/>
      <c r="O386" s="1977"/>
      <c r="P386" s="1978"/>
    </row>
    <row r="387" spans="1:16" ht="101.25" customHeight="1">
      <c r="A387" s="611"/>
      <c r="B387" s="190" t="s">
        <v>787</v>
      </c>
      <c r="C387" s="1697" t="s">
        <v>5359</v>
      </c>
      <c r="D387" s="1697"/>
      <c r="E387" s="1697"/>
      <c r="F387" s="1697"/>
      <c r="G387" s="1697"/>
      <c r="H387" s="1563" t="s">
        <v>5360</v>
      </c>
      <c r="I387" s="1564"/>
      <c r="J387" s="320"/>
      <c r="K387" s="3761" t="s">
        <v>5361</v>
      </c>
      <c r="L387" s="3761"/>
      <c r="M387" s="3761"/>
      <c r="N387" s="3761"/>
      <c r="O387" s="1977"/>
      <c r="P387" s="1978"/>
    </row>
    <row r="388" spans="1:16" ht="63.75" customHeight="1">
      <c r="A388" s="611"/>
      <c r="B388" s="190" t="s">
        <v>787</v>
      </c>
      <c r="C388" s="1414" t="s">
        <v>3206</v>
      </c>
      <c r="D388" s="1414"/>
      <c r="E388" s="1414"/>
      <c r="F388" s="1414"/>
      <c r="G388" s="1414"/>
      <c r="H388" s="1414"/>
      <c r="I388" s="1415"/>
      <c r="J388" s="1900" t="s">
        <v>2825</v>
      </c>
      <c r="K388" s="3750"/>
      <c r="L388" s="3431"/>
      <c r="M388" s="3431"/>
      <c r="N388" s="3751"/>
      <c r="O388" s="2167"/>
      <c r="P388" s="1978"/>
    </row>
    <row r="389" spans="1:16" ht="30.75" customHeight="1">
      <c r="A389" s="611"/>
      <c r="B389" s="225"/>
      <c r="C389" s="225" t="s">
        <v>394</v>
      </c>
      <c r="D389" s="1893" t="s">
        <v>5362</v>
      </c>
      <c r="E389" s="1893"/>
      <c r="F389" s="1893"/>
      <c r="G389" s="1894"/>
      <c r="H389" s="1574" t="s">
        <v>5363</v>
      </c>
      <c r="I389" s="1575"/>
      <c r="J389" s="1901"/>
      <c r="K389" s="3752"/>
      <c r="L389" s="3432"/>
      <c r="M389" s="3432"/>
      <c r="N389" s="3753"/>
      <c r="O389" s="2167"/>
      <c r="P389" s="1978"/>
    </row>
    <row r="390" spans="1:16" ht="28.5" customHeight="1">
      <c r="A390" s="611"/>
      <c r="B390" s="225"/>
      <c r="C390" s="225" t="s">
        <v>401</v>
      </c>
      <c r="D390" s="1893" t="s">
        <v>5364</v>
      </c>
      <c r="E390" s="1893"/>
      <c r="F390" s="1893"/>
      <c r="G390" s="1894"/>
      <c r="H390" s="1574" t="s">
        <v>5365</v>
      </c>
      <c r="I390" s="1575"/>
      <c r="J390" s="1901"/>
      <c r="K390" s="3752"/>
      <c r="L390" s="3432"/>
      <c r="M390" s="3432"/>
      <c r="N390" s="3753"/>
      <c r="O390" s="2167"/>
      <c r="P390" s="1978"/>
    </row>
    <row r="391" spans="1:16" ht="26.25" customHeight="1">
      <c r="A391" s="611"/>
      <c r="B391" s="225"/>
      <c r="C391" s="225" t="s">
        <v>403</v>
      </c>
      <c r="D391" s="1893" t="s">
        <v>5366</v>
      </c>
      <c r="E391" s="1893"/>
      <c r="F391" s="1893"/>
      <c r="G391" s="1894"/>
      <c r="H391" s="1574" t="s">
        <v>5365</v>
      </c>
      <c r="I391" s="1575"/>
      <c r="J391" s="1901"/>
      <c r="K391" s="3752"/>
      <c r="L391" s="3432"/>
      <c r="M391" s="3432"/>
      <c r="N391" s="3753"/>
      <c r="O391" s="2167"/>
      <c r="P391" s="1978"/>
    </row>
    <row r="392" spans="1:16" ht="31.5" customHeight="1">
      <c r="B392" s="3089" t="s">
        <v>3210</v>
      </c>
      <c r="C392" s="3090"/>
      <c r="D392" s="3090"/>
      <c r="E392" s="3090"/>
      <c r="F392" s="3090"/>
      <c r="G392" s="3090"/>
      <c r="H392" s="3090"/>
      <c r="I392" s="3090"/>
      <c r="J392" s="3090"/>
      <c r="K392" s="3090"/>
      <c r="L392" s="3090"/>
      <c r="M392" s="3090"/>
      <c r="N392" s="3090"/>
      <c r="O392" s="1940"/>
      <c r="P392" s="407"/>
    </row>
    <row r="393" spans="1:16" ht="15"/>
    <row r="394" spans="1:16" ht="15"/>
  </sheetData>
  <protectedRanges>
    <protectedRange algorithmName="SHA-512" hashValue="Vy4WNnMLetCeG+ng9ui6x3+uqKOOyXkr9ydS0hpE1nBblJqWNCsRpMCB+kdhYYAjvYZVZFDOlkpNDEp6qTa4+w==" saltValue="f8i8fDNrQTExav3GvUuKAA==" spinCount="100000" sqref="J59:J65" name="Range1_2"/>
  </protectedRanges>
  <mergeCells count="894">
    <mergeCell ref="F1:N1"/>
    <mergeCell ref="B2:H2"/>
    <mergeCell ref="B4:N4"/>
    <mergeCell ref="J10:K10"/>
    <mergeCell ref="L10:N10"/>
    <mergeCell ref="C11:H11"/>
    <mergeCell ref="J11:K11"/>
    <mergeCell ref="L11:N11"/>
    <mergeCell ref="G3:O3"/>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1"/>
    <mergeCell ref="L25:N31"/>
    <mergeCell ref="C27:I27"/>
    <mergeCell ref="O27:O29"/>
    <mergeCell ref="C32:G32"/>
    <mergeCell ref="H32:J32"/>
    <mergeCell ref="C33:I33"/>
    <mergeCell ref="L33:N33"/>
    <mergeCell ref="B34:P34"/>
    <mergeCell ref="C35:I35"/>
    <mergeCell ref="L35:N35"/>
    <mergeCell ref="D28:I28"/>
    <mergeCell ref="C29:G29"/>
    <mergeCell ref="H29:J29"/>
    <mergeCell ref="C30:G30"/>
    <mergeCell ref="H30:J30"/>
    <mergeCell ref="C31:G31"/>
    <mergeCell ref="H31:J31"/>
    <mergeCell ref="I39:J39"/>
    <mergeCell ref="K39:N39"/>
    <mergeCell ref="C40:F40"/>
    <mergeCell ref="I40:J40"/>
    <mergeCell ref="K40:N40"/>
    <mergeCell ref="B41:P41"/>
    <mergeCell ref="B36:P36"/>
    <mergeCell ref="C37:F37"/>
    <mergeCell ref="I37:J37"/>
    <mergeCell ref="K37:N37"/>
    <mergeCell ref="O37:O40"/>
    <mergeCell ref="P37:P40"/>
    <mergeCell ref="C38:F38"/>
    <mergeCell ref="I38:J38"/>
    <mergeCell ref="K38:N38"/>
    <mergeCell ref="C39:F39"/>
    <mergeCell ref="C42:H42"/>
    <mergeCell ref="K42:N42"/>
    <mergeCell ref="B43:P43"/>
    <mergeCell ref="C44:E44"/>
    <mergeCell ref="G44:H44"/>
    <mergeCell ref="I44:J44"/>
    <mergeCell ref="K44:L44"/>
    <mergeCell ref="O44:O49"/>
    <mergeCell ref="P44:P49"/>
    <mergeCell ref="C45:E45"/>
    <mergeCell ref="C48:E48"/>
    <mergeCell ref="F48:N48"/>
    <mergeCell ref="C49:E49"/>
    <mergeCell ref="G49:H49"/>
    <mergeCell ref="I49:J49"/>
    <mergeCell ref="K49:L49"/>
    <mergeCell ref="G45:H45"/>
    <mergeCell ref="I45:J45"/>
    <mergeCell ref="K45:L45"/>
    <mergeCell ref="C46:E46"/>
    <mergeCell ref="F46:N46"/>
    <mergeCell ref="C47:E47"/>
    <mergeCell ref="G47:H47"/>
    <mergeCell ref="I47:J47"/>
    <mergeCell ref="K47:L47"/>
    <mergeCell ref="B50:P50"/>
    <mergeCell ref="C51:E51"/>
    <mergeCell ref="G51:H51"/>
    <mergeCell ref="I51:J51"/>
    <mergeCell ref="K51:L51"/>
    <mergeCell ref="C52:E52"/>
    <mergeCell ref="G52:H52"/>
    <mergeCell ref="I52:J52"/>
    <mergeCell ref="K52:L52"/>
    <mergeCell ref="C55:E55"/>
    <mergeCell ref="G55:H55"/>
    <mergeCell ref="I55:J55"/>
    <mergeCell ref="K55:L55"/>
    <mergeCell ref="C56:E56"/>
    <mergeCell ref="G56:H56"/>
    <mergeCell ref="I56:J56"/>
    <mergeCell ref="K56:L56"/>
    <mergeCell ref="C53:E53"/>
    <mergeCell ref="G53:H53"/>
    <mergeCell ref="I53:J53"/>
    <mergeCell ref="K53:L53"/>
    <mergeCell ref="C54:E54"/>
    <mergeCell ref="G54:H54"/>
    <mergeCell ref="I54:J54"/>
    <mergeCell ref="K54:L54"/>
    <mergeCell ref="L60:N60"/>
    <mergeCell ref="C61:I61"/>
    <mergeCell ref="L61:N61"/>
    <mergeCell ref="C62:I62"/>
    <mergeCell ref="L62:N62"/>
    <mergeCell ref="C63:I63"/>
    <mergeCell ref="L63:N63"/>
    <mergeCell ref="C57:E57"/>
    <mergeCell ref="G57:H57"/>
    <mergeCell ref="I57:J57"/>
    <mergeCell ref="K57:L57"/>
    <mergeCell ref="B58:P58"/>
    <mergeCell ref="C59:I59"/>
    <mergeCell ref="L59:N59"/>
    <mergeCell ref="O59:O64"/>
    <mergeCell ref="P59:P64"/>
    <mergeCell ref="C60:I60"/>
    <mergeCell ref="O66:O71"/>
    <mergeCell ref="P66:P71"/>
    <mergeCell ref="C67:I67"/>
    <mergeCell ref="C68:I68"/>
    <mergeCell ref="C69:I69"/>
    <mergeCell ref="C70:I70"/>
    <mergeCell ref="C71:F71"/>
    <mergeCell ref="G71:J71"/>
    <mergeCell ref="C64:I64"/>
    <mergeCell ref="L64:N64"/>
    <mergeCell ref="C65:I65"/>
    <mergeCell ref="L65:N65"/>
    <mergeCell ref="C66:J66"/>
    <mergeCell ref="K66:K71"/>
    <mergeCell ref="L66:N71"/>
    <mergeCell ref="D72:N72"/>
    <mergeCell ref="D73:E73"/>
    <mergeCell ref="F73:G73"/>
    <mergeCell ref="H73:H81"/>
    <mergeCell ref="I73:N81"/>
    <mergeCell ref="O73:O81"/>
    <mergeCell ref="D79:E79"/>
    <mergeCell ref="F79:G79"/>
    <mergeCell ref="D80:E80"/>
    <mergeCell ref="F80:G80"/>
    <mergeCell ref="D81:E81"/>
    <mergeCell ref="F81:G81"/>
    <mergeCell ref="C82:E82"/>
    <mergeCell ref="F82:N82"/>
    <mergeCell ref="O82:P82"/>
    <mergeCell ref="B83:P83"/>
    <mergeCell ref="P73:P81"/>
    <mergeCell ref="D74:E74"/>
    <mergeCell ref="F74:G74"/>
    <mergeCell ref="D75:E75"/>
    <mergeCell ref="F75:G75"/>
    <mergeCell ref="D76:G76"/>
    <mergeCell ref="D77:E77"/>
    <mergeCell ref="F77:G77"/>
    <mergeCell ref="D78:E78"/>
    <mergeCell ref="F78:G78"/>
    <mergeCell ref="C84:G84"/>
    <mergeCell ref="I84:J84"/>
    <mergeCell ref="K84:N84"/>
    <mergeCell ref="B85:E89"/>
    <mergeCell ref="F85:H85"/>
    <mergeCell ref="I85:J85"/>
    <mergeCell ref="K85:N85"/>
    <mergeCell ref="K88:N88"/>
    <mergeCell ref="F89:H89"/>
    <mergeCell ref="I89:J89"/>
    <mergeCell ref="K89:N89"/>
    <mergeCell ref="B90:P90"/>
    <mergeCell ref="C91:N91"/>
    <mergeCell ref="O91:O137"/>
    <mergeCell ref="P91:P93"/>
    <mergeCell ref="B92:F93"/>
    <mergeCell ref="G92:N92"/>
    <mergeCell ref="K93:N93"/>
    <mergeCell ref="C94:J94"/>
    <mergeCell ref="K94:N96"/>
    <mergeCell ref="C102:F102"/>
    <mergeCell ref="C103:J103"/>
    <mergeCell ref="K103:N105"/>
    <mergeCell ref="C104:F104"/>
    <mergeCell ref="C105:F105"/>
    <mergeCell ref="C106:J106"/>
    <mergeCell ref="K106:N108"/>
    <mergeCell ref="C107:F107"/>
    <mergeCell ref="C108:F108"/>
    <mergeCell ref="K100:N102"/>
    <mergeCell ref="C101:F101"/>
    <mergeCell ref="C115:J115"/>
    <mergeCell ref="K115:N117"/>
    <mergeCell ref="C116:F116"/>
    <mergeCell ref="C117:F117"/>
    <mergeCell ref="O85:O89"/>
    <mergeCell ref="P85:P89"/>
    <mergeCell ref="F86:H86"/>
    <mergeCell ref="I86:J86"/>
    <mergeCell ref="K86:N86"/>
    <mergeCell ref="F87:H87"/>
    <mergeCell ref="I87:J87"/>
    <mergeCell ref="K87:N87"/>
    <mergeCell ref="F88:H88"/>
    <mergeCell ref="I88:J88"/>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N133"/>
    <mergeCell ref="C134:D134"/>
    <mergeCell ref="E134:J134"/>
    <mergeCell ref="K134:N136"/>
    <mergeCell ref="C135:F135"/>
    <mergeCell ref="C136:F136"/>
    <mergeCell ref="P94:P137"/>
    <mergeCell ref="C95:F95"/>
    <mergeCell ref="C96:F96"/>
    <mergeCell ref="C97:J97"/>
    <mergeCell ref="K97:N99"/>
    <mergeCell ref="C98:F98"/>
    <mergeCell ref="C99:F99"/>
    <mergeCell ref="C100:J100"/>
    <mergeCell ref="C127:J127"/>
    <mergeCell ref="K127:N129"/>
    <mergeCell ref="C128:F128"/>
    <mergeCell ref="C129:F129"/>
    <mergeCell ref="H143:J143"/>
    <mergeCell ref="C144:G144"/>
    <mergeCell ref="H144:J144"/>
    <mergeCell ref="L144:N144"/>
    <mergeCell ref="C145:G145"/>
    <mergeCell ref="H145:J145"/>
    <mergeCell ref="L145:N146"/>
    <mergeCell ref="B140:P140"/>
    <mergeCell ref="C141:G141"/>
    <mergeCell ref="H141:J141"/>
    <mergeCell ref="K141:K148"/>
    <mergeCell ref="L141:N143"/>
    <mergeCell ref="O141:O144"/>
    <mergeCell ref="P141:P144"/>
    <mergeCell ref="C142:G142"/>
    <mergeCell ref="H142:J142"/>
    <mergeCell ref="C143:G143"/>
    <mergeCell ref="O145:O146"/>
    <mergeCell ref="P145:P146"/>
    <mergeCell ref="C146:G146"/>
    <mergeCell ref="H146:J146"/>
    <mergeCell ref="C147:G147"/>
    <mergeCell ref="H147:J147"/>
    <mergeCell ref="L147:N148"/>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D153:F153"/>
    <mergeCell ref="G153:I153"/>
    <mergeCell ref="J153:L153"/>
    <mergeCell ref="M153:N153"/>
    <mergeCell ref="D154:F154"/>
    <mergeCell ref="G154:I154"/>
    <mergeCell ref="J154:L154"/>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F161"/>
    <mergeCell ref="G161:I161"/>
    <mergeCell ref="J161:L161"/>
    <mergeCell ref="M161:N161"/>
    <mergeCell ref="C162:F162"/>
    <mergeCell ref="G162:I162"/>
    <mergeCell ref="J162:L162"/>
    <mergeCell ref="M162:N162"/>
    <mergeCell ref="C159:F159"/>
    <mergeCell ref="G159:I159"/>
    <mergeCell ref="J159:L159"/>
    <mergeCell ref="M159:N159"/>
    <mergeCell ref="C160:F160"/>
    <mergeCell ref="G160:I160"/>
    <mergeCell ref="J160:L160"/>
    <mergeCell ref="M160:N160"/>
    <mergeCell ref="C165:E165"/>
    <mergeCell ref="J165:L165"/>
    <mergeCell ref="M165:N165"/>
    <mergeCell ref="B166:N166"/>
    <mergeCell ref="C167:E167"/>
    <mergeCell ref="G167:K167"/>
    <mergeCell ref="L167:N167"/>
    <mergeCell ref="C163:F163"/>
    <mergeCell ref="G163:I163"/>
    <mergeCell ref="J163:L163"/>
    <mergeCell ref="M163:N163"/>
    <mergeCell ref="C164:F164"/>
    <mergeCell ref="G164:I164"/>
    <mergeCell ref="J164:L164"/>
    <mergeCell ref="M164:N164"/>
    <mergeCell ref="G165:I165"/>
    <mergeCell ref="L170:N170"/>
    <mergeCell ref="C171:E171"/>
    <mergeCell ref="G171:K171"/>
    <mergeCell ref="L171:N171"/>
    <mergeCell ref="C172:E172"/>
    <mergeCell ref="G172:K172"/>
    <mergeCell ref="L172:N172"/>
    <mergeCell ref="O167:O178"/>
    <mergeCell ref="P167:P178"/>
    <mergeCell ref="C168:E168"/>
    <mergeCell ref="G168:K168"/>
    <mergeCell ref="L168:N168"/>
    <mergeCell ref="C169:E169"/>
    <mergeCell ref="G169:K169"/>
    <mergeCell ref="L169:N169"/>
    <mergeCell ref="C170:E170"/>
    <mergeCell ref="G170:K170"/>
    <mergeCell ref="C175:E175"/>
    <mergeCell ref="G175:K175"/>
    <mergeCell ref="L175:N175"/>
    <mergeCell ref="C176:E176"/>
    <mergeCell ref="G176:K176"/>
    <mergeCell ref="L176:N176"/>
    <mergeCell ref="C173:E173"/>
    <mergeCell ref="G173:K173"/>
    <mergeCell ref="L173:N173"/>
    <mergeCell ref="C174:E174"/>
    <mergeCell ref="G174:K174"/>
    <mergeCell ref="L174:N174"/>
    <mergeCell ref="P179:P190"/>
    <mergeCell ref="C180:E180"/>
    <mergeCell ref="G180:N180"/>
    <mergeCell ref="C181:E181"/>
    <mergeCell ref="G181:N181"/>
    <mergeCell ref="C182:E182"/>
    <mergeCell ref="G182:N182"/>
    <mergeCell ref="C177:E177"/>
    <mergeCell ref="G177:K177"/>
    <mergeCell ref="L177:N177"/>
    <mergeCell ref="C178:E178"/>
    <mergeCell ref="G178:K178"/>
    <mergeCell ref="L178:N178"/>
    <mergeCell ref="C183:E183"/>
    <mergeCell ref="G183:N183"/>
    <mergeCell ref="C184:E184"/>
    <mergeCell ref="G184:N184"/>
    <mergeCell ref="C185:E185"/>
    <mergeCell ref="G185:N185"/>
    <mergeCell ref="C179:E179"/>
    <mergeCell ref="G179:N179"/>
    <mergeCell ref="O179:O190"/>
    <mergeCell ref="C189:E189"/>
    <mergeCell ref="G189:N189"/>
    <mergeCell ref="C190:E190"/>
    <mergeCell ref="G190:N190"/>
    <mergeCell ref="C191:E191"/>
    <mergeCell ref="G191:K191"/>
    <mergeCell ref="L191:N191"/>
    <mergeCell ref="C186:E186"/>
    <mergeCell ref="G186:N186"/>
    <mergeCell ref="C187:E187"/>
    <mergeCell ref="G187:N187"/>
    <mergeCell ref="C188:E188"/>
    <mergeCell ref="G188:N188"/>
    <mergeCell ref="O191:O202"/>
    <mergeCell ref="L201:N201"/>
    <mergeCell ref="C202:E202"/>
    <mergeCell ref="G202:K202"/>
    <mergeCell ref="L202:N202"/>
    <mergeCell ref="C199:E199"/>
    <mergeCell ref="G199:K199"/>
    <mergeCell ref="L199:N199"/>
    <mergeCell ref="P191:P202"/>
    <mergeCell ref="C192:E192"/>
    <mergeCell ref="G192:K192"/>
    <mergeCell ref="L192:N192"/>
    <mergeCell ref="C193:E193"/>
    <mergeCell ref="G193:K193"/>
    <mergeCell ref="L193:N193"/>
    <mergeCell ref="C194:E194"/>
    <mergeCell ref="G194:K194"/>
    <mergeCell ref="C197:E197"/>
    <mergeCell ref="G197:K197"/>
    <mergeCell ref="L197:N197"/>
    <mergeCell ref="C198:E198"/>
    <mergeCell ref="G198:K198"/>
    <mergeCell ref="L198:N198"/>
    <mergeCell ref="L194:N194"/>
    <mergeCell ref="C195:E195"/>
    <mergeCell ref="G195:K195"/>
    <mergeCell ref="L195:N195"/>
    <mergeCell ref="C196:E196"/>
    <mergeCell ref="G196:K196"/>
    <mergeCell ref="L196:N196"/>
    <mergeCell ref="C201:E201"/>
    <mergeCell ref="G201:K201"/>
    <mergeCell ref="C200:E200"/>
    <mergeCell ref="G200:K200"/>
    <mergeCell ref="L200:N200"/>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F226:J226"/>
    <mergeCell ref="C227:G227"/>
    <mergeCell ref="H227:J227"/>
    <mergeCell ref="H221:J221"/>
    <mergeCell ref="G209:N209"/>
    <mergeCell ref="C213:E213"/>
    <mergeCell ref="G213:N213"/>
    <mergeCell ref="C214:E214"/>
    <mergeCell ref="G214:N214"/>
    <mergeCell ref="C215:G215"/>
    <mergeCell ref="H215:J215"/>
    <mergeCell ref="K215:K221"/>
    <mergeCell ref="L215:N221"/>
    <mergeCell ref="H220:J220"/>
    <mergeCell ref="C221:G221"/>
    <mergeCell ref="C222:N222"/>
    <mergeCell ref="O215:O221"/>
    <mergeCell ref="P215:P221"/>
    <mergeCell ref="C216:J216"/>
    <mergeCell ref="D217:G217"/>
    <mergeCell ref="H217:J217"/>
    <mergeCell ref="D218:G218"/>
    <mergeCell ref="H218:J218"/>
    <mergeCell ref="D219:G219"/>
    <mergeCell ref="H219:J219"/>
    <mergeCell ref="D220:G220"/>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P222:P226"/>
    <mergeCell ref="C223:G223"/>
    <mergeCell ref="H223:J223"/>
    <mergeCell ref="K223:K228"/>
    <mergeCell ref="L223:N228"/>
    <mergeCell ref="C224:G224"/>
    <mergeCell ref="H224:J224"/>
    <mergeCell ref="C225:G225"/>
    <mergeCell ref="H225:J225"/>
    <mergeCell ref="C226:E226"/>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5:E255"/>
    <mergeCell ref="F255:G255"/>
    <mergeCell ref="C256:F256"/>
    <mergeCell ref="I256:N256"/>
    <mergeCell ref="C257:E257"/>
    <mergeCell ref="G257:G258"/>
    <mergeCell ref="H257:N258"/>
    <mergeCell ref="C251:E251"/>
    <mergeCell ref="F251:G251"/>
    <mergeCell ref="D252:E252"/>
    <mergeCell ref="F252:G252"/>
    <mergeCell ref="F253:G253"/>
    <mergeCell ref="C254:E254"/>
    <mergeCell ref="F254:G254"/>
    <mergeCell ref="O257:O262"/>
    <mergeCell ref="P257:P262"/>
    <mergeCell ref="C258:E258"/>
    <mergeCell ref="C259:N259"/>
    <mergeCell ref="C260:E260"/>
    <mergeCell ref="H260:N260"/>
    <mergeCell ref="C261:E261"/>
    <mergeCell ref="H261:N261"/>
    <mergeCell ref="C262:E262"/>
    <mergeCell ref="H262:N262"/>
    <mergeCell ref="C263:E263"/>
    <mergeCell ref="G263:G267"/>
    <mergeCell ref="H263:N267"/>
    <mergeCell ref="O263:O267"/>
    <mergeCell ref="P263:P267"/>
    <mergeCell ref="C264:E264"/>
    <mergeCell ref="C265:E265"/>
    <mergeCell ref="C266:E266"/>
    <mergeCell ref="C267:E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N281:N284"/>
    <mergeCell ref="C282:G282"/>
    <mergeCell ref="O282:O284"/>
    <mergeCell ref="P282:P284"/>
    <mergeCell ref="C283:E283"/>
    <mergeCell ref="F283:G283"/>
    <mergeCell ref="C284:G284"/>
    <mergeCell ref="C285:N285"/>
    <mergeCell ref="O285:O300"/>
    <mergeCell ref="P285:P300"/>
    <mergeCell ref="C286:G286"/>
    <mergeCell ref="N286:N288"/>
    <mergeCell ref="C287:F287"/>
    <mergeCell ref="C288:G288"/>
    <mergeCell ref="C289:N289"/>
    <mergeCell ref="C290:G290"/>
    <mergeCell ref="C296:N296"/>
    <mergeCell ref="C297:G297"/>
    <mergeCell ref="N297:N298"/>
    <mergeCell ref="C298:G298"/>
    <mergeCell ref="C299:G299"/>
    <mergeCell ref="C300:G300"/>
    <mergeCell ref="N290:N291"/>
    <mergeCell ref="C291:G291"/>
    <mergeCell ref="C292:G292"/>
    <mergeCell ref="C293:G293"/>
    <mergeCell ref="C294:G294"/>
    <mergeCell ref="C295:G295"/>
    <mergeCell ref="O305:O309"/>
    <mergeCell ref="P305:P309"/>
    <mergeCell ref="C306:G306"/>
    <mergeCell ref="H306:J306"/>
    <mergeCell ref="C307:G307"/>
    <mergeCell ref="H307:J307"/>
    <mergeCell ref="C301:G301"/>
    <mergeCell ref="H301:N301"/>
    <mergeCell ref="C302:G302"/>
    <mergeCell ref="H302:N302"/>
    <mergeCell ref="B303:P303"/>
    <mergeCell ref="C304:G304"/>
    <mergeCell ref="H304:J304"/>
    <mergeCell ref="L304:N304"/>
    <mergeCell ref="C308:G308"/>
    <mergeCell ref="H308:J308"/>
    <mergeCell ref="L308:N308"/>
    <mergeCell ref="C309:G309"/>
    <mergeCell ref="H309:J309"/>
    <mergeCell ref="L309:N309"/>
    <mergeCell ref="C305:G305"/>
    <mergeCell ref="H305:J305"/>
    <mergeCell ref="K305:K307"/>
    <mergeCell ref="L305:N307"/>
    <mergeCell ref="C313:G313"/>
    <mergeCell ref="H313:J313"/>
    <mergeCell ref="C314:G314"/>
    <mergeCell ref="H314:J314"/>
    <mergeCell ref="O314:O315"/>
    <mergeCell ref="P314:P315"/>
    <mergeCell ref="C315:G315"/>
    <mergeCell ref="H315:J315"/>
    <mergeCell ref="C310:G310"/>
    <mergeCell ref="H310:J310"/>
    <mergeCell ref="K310:K315"/>
    <mergeCell ref="L310:N315"/>
    <mergeCell ref="O310:O313"/>
    <mergeCell ref="P310:P313"/>
    <mergeCell ref="C311:G311"/>
    <mergeCell ref="H311:J311"/>
    <mergeCell ref="C312:G312"/>
    <mergeCell ref="H312:J312"/>
    <mergeCell ref="H319:J319"/>
    <mergeCell ref="C320:G320"/>
    <mergeCell ref="H320:J320"/>
    <mergeCell ref="C321:G321"/>
    <mergeCell ref="H321:J321"/>
    <mergeCell ref="K321:K322"/>
    <mergeCell ref="B316:P316"/>
    <mergeCell ref="C317:G317"/>
    <mergeCell ref="H317:J317"/>
    <mergeCell ref="K317:K320"/>
    <mergeCell ref="L317:N320"/>
    <mergeCell ref="O317:O322"/>
    <mergeCell ref="P317:P322"/>
    <mergeCell ref="C318:G318"/>
    <mergeCell ref="H318:J318"/>
    <mergeCell ref="C319:G319"/>
    <mergeCell ref="L321:N322"/>
    <mergeCell ref="C322:G322"/>
    <mergeCell ref="H322:J322"/>
    <mergeCell ref="B323:N323"/>
    <mergeCell ref="C324:N324"/>
    <mergeCell ref="O324:O372"/>
    <mergeCell ref="J328:K328"/>
    <mergeCell ref="C329:G329"/>
    <mergeCell ref="H329:I329"/>
    <mergeCell ref="J329:K329"/>
    <mergeCell ref="P324:P372"/>
    <mergeCell ref="C325:K325"/>
    <mergeCell ref="L325:L372"/>
    <mergeCell ref="M325:N372"/>
    <mergeCell ref="D326:I326"/>
    <mergeCell ref="J326:K326"/>
    <mergeCell ref="D327:I327"/>
    <mergeCell ref="J327:K327"/>
    <mergeCell ref="D328:G328"/>
    <mergeCell ref="H328:I328"/>
    <mergeCell ref="D334:G334"/>
    <mergeCell ref="H334:I334"/>
    <mergeCell ref="J334:K334"/>
    <mergeCell ref="H335:I335"/>
    <mergeCell ref="J335:K335"/>
    <mergeCell ref="D336:I336"/>
    <mergeCell ref="J336:K336"/>
    <mergeCell ref="D330:I330"/>
    <mergeCell ref="J330:K330"/>
    <mergeCell ref="C331:K331"/>
    <mergeCell ref="D332:I332"/>
    <mergeCell ref="J332:K332"/>
    <mergeCell ref="D333:I333"/>
    <mergeCell ref="J333:K333"/>
    <mergeCell ref="H341:I341"/>
    <mergeCell ref="J341:K341"/>
    <mergeCell ref="D342:I342"/>
    <mergeCell ref="J342:K342"/>
    <mergeCell ref="C343:K343"/>
    <mergeCell ref="D344:I344"/>
    <mergeCell ref="J344:K344"/>
    <mergeCell ref="C337:K337"/>
    <mergeCell ref="D338:I338"/>
    <mergeCell ref="J338:K338"/>
    <mergeCell ref="D339:I339"/>
    <mergeCell ref="J339:K339"/>
    <mergeCell ref="D340:G340"/>
    <mergeCell ref="H340:I340"/>
    <mergeCell ref="J340:K340"/>
    <mergeCell ref="D348:I348"/>
    <mergeCell ref="J348:K348"/>
    <mergeCell ref="C349:K349"/>
    <mergeCell ref="D350:I350"/>
    <mergeCell ref="J350:K350"/>
    <mergeCell ref="D351:I351"/>
    <mergeCell ref="J351:K351"/>
    <mergeCell ref="D345:I345"/>
    <mergeCell ref="J345:K345"/>
    <mergeCell ref="D346:G346"/>
    <mergeCell ref="H346:I346"/>
    <mergeCell ref="J346:K346"/>
    <mergeCell ref="H347:I347"/>
    <mergeCell ref="J347:K347"/>
    <mergeCell ref="C355:K355"/>
    <mergeCell ref="D356:I356"/>
    <mergeCell ref="J356:K356"/>
    <mergeCell ref="D357:I357"/>
    <mergeCell ref="J357:K357"/>
    <mergeCell ref="D358:G358"/>
    <mergeCell ref="H358:I358"/>
    <mergeCell ref="J358:K358"/>
    <mergeCell ref="D352:G352"/>
    <mergeCell ref="H352:I352"/>
    <mergeCell ref="J352:K352"/>
    <mergeCell ref="H353:I353"/>
    <mergeCell ref="J353:K353"/>
    <mergeCell ref="D354:I354"/>
    <mergeCell ref="J354:K354"/>
    <mergeCell ref="D363:I363"/>
    <mergeCell ref="J363:K363"/>
    <mergeCell ref="D364:G364"/>
    <mergeCell ref="H364:I364"/>
    <mergeCell ref="J364:K364"/>
    <mergeCell ref="H365:I365"/>
    <mergeCell ref="J365:K365"/>
    <mergeCell ref="H359:I359"/>
    <mergeCell ref="J359:K359"/>
    <mergeCell ref="D360:I360"/>
    <mergeCell ref="J360:K360"/>
    <mergeCell ref="C361:K361"/>
    <mergeCell ref="D362:I362"/>
    <mergeCell ref="J362:K362"/>
    <mergeCell ref="D370:G370"/>
    <mergeCell ref="H370:I370"/>
    <mergeCell ref="J370:K370"/>
    <mergeCell ref="H371:I371"/>
    <mergeCell ref="J371:K371"/>
    <mergeCell ref="D372:I372"/>
    <mergeCell ref="J372:K372"/>
    <mergeCell ref="D366:I366"/>
    <mergeCell ref="J366:K366"/>
    <mergeCell ref="C367:K367"/>
    <mergeCell ref="D368:I368"/>
    <mergeCell ref="J368:K368"/>
    <mergeCell ref="D369:I369"/>
    <mergeCell ref="J369:K369"/>
    <mergeCell ref="C376:G376"/>
    <mergeCell ref="H376:I376"/>
    <mergeCell ref="J376:J377"/>
    <mergeCell ref="K376:N377"/>
    <mergeCell ref="O376:O377"/>
    <mergeCell ref="P376:P377"/>
    <mergeCell ref="C377:G377"/>
    <mergeCell ref="H377:I377"/>
    <mergeCell ref="C373:G373"/>
    <mergeCell ref="J373:N373"/>
    <mergeCell ref="C374:G374"/>
    <mergeCell ref="J374:N374"/>
    <mergeCell ref="O374:O375"/>
    <mergeCell ref="P374:P375"/>
    <mergeCell ref="C375:G375"/>
    <mergeCell ref="H375:N375"/>
    <mergeCell ref="C382:G382"/>
    <mergeCell ref="H382:I382"/>
    <mergeCell ref="J382:J383"/>
    <mergeCell ref="K382:N382"/>
    <mergeCell ref="D383:G383"/>
    <mergeCell ref="H383:I383"/>
    <mergeCell ref="K383:N383"/>
    <mergeCell ref="C378:G378"/>
    <mergeCell ref="H378:N378"/>
    <mergeCell ref="B379:P379"/>
    <mergeCell ref="C380:G380"/>
    <mergeCell ref="H380:I380"/>
    <mergeCell ref="K380:N380"/>
    <mergeCell ref="O380:P391"/>
    <mergeCell ref="C381:G381"/>
    <mergeCell ref="H381:I381"/>
    <mergeCell ref="K381:N381"/>
    <mergeCell ref="C386:G386"/>
    <mergeCell ref="H386:I386"/>
    <mergeCell ref="K386:N386"/>
    <mergeCell ref="C387:G387"/>
    <mergeCell ref="H387:I387"/>
    <mergeCell ref="K387:N387"/>
    <mergeCell ref="C384:G384"/>
    <mergeCell ref="H384:I384"/>
    <mergeCell ref="K384:N384"/>
    <mergeCell ref="C385:G385"/>
    <mergeCell ref="H385:I385"/>
    <mergeCell ref="K385:N385"/>
    <mergeCell ref="B392:O392"/>
    <mergeCell ref="C388:I388"/>
    <mergeCell ref="J388:J391"/>
    <mergeCell ref="K388:N391"/>
    <mergeCell ref="D389:G389"/>
    <mergeCell ref="H389:I389"/>
    <mergeCell ref="D390:G390"/>
    <mergeCell ref="H390:I390"/>
    <mergeCell ref="D391:G391"/>
    <mergeCell ref="H391:I391"/>
  </mergeCells>
  <phoneticPr fontId="27" type="noConversion"/>
  <conditionalFormatting sqref="F73:F75">
    <cfRule type="containsBlanks" dxfId="2489" priority="166">
      <formula>LEN(TRIM(F73))=0</formula>
    </cfRule>
  </conditionalFormatting>
  <conditionalFormatting sqref="F77:F80">
    <cfRule type="containsBlanks" dxfId="2488" priority="165">
      <formula>LEN(TRIM(F77))=0</formula>
    </cfRule>
  </conditionalFormatting>
  <conditionalFormatting sqref="F168:F178">
    <cfRule type="containsBlanks" dxfId="2487" priority="168">
      <formula>LEN(TRIM(F168))=0</formula>
    </cfRule>
  </conditionalFormatting>
  <conditionalFormatting sqref="F180:F190">
    <cfRule type="containsBlanks" dxfId="2486" priority="142">
      <formula>LEN(TRIM(F180))=0</formula>
    </cfRule>
  </conditionalFormatting>
  <conditionalFormatting sqref="F192:F202">
    <cfRule type="containsBlanks" dxfId="2485" priority="141">
      <formula>LEN(TRIM(F192))=0</formula>
    </cfRule>
  </conditionalFormatting>
  <conditionalFormatting sqref="F204:F214">
    <cfRule type="containsBlanks" dxfId="2484" priority="140">
      <formula>LEN(TRIM(F204))=0</formula>
    </cfRule>
  </conditionalFormatting>
  <conditionalFormatting sqref="F257:F258">
    <cfRule type="containsBlanks" dxfId="2483" priority="115">
      <formula>LEN(TRIM(F257))=0</formula>
    </cfRule>
  </conditionalFormatting>
  <conditionalFormatting sqref="F258">
    <cfRule type="expression" dxfId="2482" priority="44">
      <formula>#REF!="Sí"</formula>
    </cfRule>
  </conditionalFormatting>
  <conditionalFormatting sqref="F260:F267">
    <cfRule type="containsBlanks" dxfId="2481" priority="43">
      <formula>LEN(TRIM(F260))=0</formula>
    </cfRule>
  </conditionalFormatting>
  <conditionalFormatting sqref="F264:F267">
    <cfRule type="expression" dxfId="2480" priority="42">
      <formula>$F$263="No"</formula>
    </cfRule>
  </conditionalFormatting>
  <conditionalFormatting sqref="F273:F277">
    <cfRule type="containsBlanks" dxfId="2479" priority="39">
      <formula>LEN(TRIM(F273))=0</formula>
    </cfRule>
  </conditionalFormatting>
  <conditionalFormatting sqref="F250:G250 F251:F252 F253:G254">
    <cfRule type="containsBlanks" dxfId="2478" priority="155">
      <formula>LEN(TRIM(F250))=0</formula>
    </cfRule>
  </conditionalFormatting>
  <conditionalFormatting sqref="F273:G276">
    <cfRule type="expression" dxfId="2477" priority="37">
      <formula>OR($G$271="No",$G$271="Don't know")</formula>
    </cfRule>
  </conditionalFormatting>
  <conditionalFormatting sqref="F273:G277">
    <cfRule type="expression" dxfId="2476" priority="35">
      <formula>OR($G$271="No",$G$271="No sé",$G$271="No aplica (no hay ningún LMIS)")</formula>
    </cfRule>
    <cfRule type="expression" dxfId="2475" priority="38">
      <formula>OR($G$269="No",$G$269="No sé")</formula>
    </cfRule>
  </conditionalFormatting>
  <conditionalFormatting sqref="F277:G277">
    <cfRule type="expression" dxfId="2474" priority="36">
      <formula>OR($G$271="No",$G$271="No sé", $G$271="No aplica (no hay ningún LMIS)")</formula>
    </cfRule>
  </conditionalFormatting>
  <conditionalFormatting sqref="F45:M45">
    <cfRule type="expression" dxfId="2473" priority="74">
      <formula>OR($I$42="No",$I$42="No sé")</formula>
    </cfRule>
    <cfRule type="containsBlanks" dxfId="2472" priority="75">
      <formula>LEN(TRIM(F45))=0</formula>
    </cfRule>
  </conditionalFormatting>
  <conditionalFormatting sqref="F47:M47">
    <cfRule type="expression" dxfId="2471" priority="72">
      <formula>OR($I$42="No",$I$42="No sé")</formula>
    </cfRule>
    <cfRule type="containsBlanks" dxfId="2470" priority="73">
      <formula>LEN(TRIM(F47))=0</formula>
    </cfRule>
  </conditionalFormatting>
  <conditionalFormatting sqref="F52:M56">
    <cfRule type="containsBlanks" dxfId="2469" priority="116">
      <formula>LEN(TRIM(F52))=0</formula>
    </cfRule>
  </conditionalFormatting>
  <conditionalFormatting sqref="F8:N8">
    <cfRule type="containsBlanks" dxfId="2468" priority="183">
      <formula>LEN(TRIM(F8))=0</formula>
    </cfRule>
    <cfRule type="expression" dxfId="2467" priority="185">
      <formula>$N$13="No"</formula>
    </cfRule>
    <cfRule type="expression" dxfId="2466" priority="186">
      <formula>$N$13="Not applicable"</formula>
    </cfRule>
    <cfRule type="expression" dxfId="2465" priority="187">
      <formula>$N$13="Don't know"</formula>
    </cfRule>
  </conditionalFormatting>
  <conditionalFormatting sqref="G139">
    <cfRule type="containsBlanks" dxfId="2464" priority="179">
      <formula>LEN(TRIM(G139))=0</formula>
    </cfRule>
  </conditionalFormatting>
  <conditionalFormatting sqref="G151:G164 J151:J164">
    <cfRule type="containsBlanks" dxfId="2463" priority="63">
      <formula>LEN(TRIM(G151))=0</formula>
    </cfRule>
  </conditionalFormatting>
  <conditionalFormatting sqref="G256">
    <cfRule type="containsBlanks" dxfId="2462" priority="154">
      <formula>LEN(TRIM(G256))=0</formula>
    </cfRule>
  </conditionalFormatting>
  <conditionalFormatting sqref="G269">
    <cfRule type="containsBlanks" dxfId="2461" priority="157">
      <formula>LEN(TRIM(G269))=0</formula>
    </cfRule>
  </conditionalFormatting>
  <conditionalFormatting sqref="G271">
    <cfRule type="expression" dxfId="2460" priority="40">
      <formula>OR($G$269="No",$G$269="No sé")</formula>
    </cfRule>
    <cfRule type="containsBlanks" dxfId="2459" priority="41">
      <formula>LEN(TRIM(G271))=0</formula>
    </cfRule>
  </conditionalFormatting>
  <conditionalFormatting sqref="G38:J39">
    <cfRule type="expression" dxfId="2458" priority="17">
      <formula>OR($J$35="No",$J$35="No sé")</formula>
    </cfRule>
    <cfRule type="containsBlanks" dxfId="2457" priority="181">
      <formula>LEN(TRIM(G38))=0</formula>
    </cfRule>
  </conditionalFormatting>
  <conditionalFormatting sqref="G71:J71">
    <cfRule type="containsBlanks" dxfId="2456" priority="156">
      <formula>LEN(TRIM(G71))=0</formula>
    </cfRule>
  </conditionalFormatting>
  <conditionalFormatting sqref="G98:J99">
    <cfRule type="containsBlanks" dxfId="2455" priority="14">
      <formula>LEN(TRIM(G98))=0</formula>
    </cfRule>
  </conditionalFormatting>
  <conditionalFormatting sqref="G101:J102">
    <cfRule type="containsBlanks" dxfId="2454" priority="12">
      <formula>LEN(TRIM(G101))=0</formula>
    </cfRule>
  </conditionalFormatting>
  <conditionalFormatting sqref="G104:J105">
    <cfRule type="containsBlanks" dxfId="2453" priority="10">
      <formula>LEN(TRIM(G104))=0</formula>
    </cfRule>
  </conditionalFormatting>
  <conditionalFormatting sqref="G107:J108">
    <cfRule type="containsBlanks" dxfId="2452" priority="13">
      <formula>LEN(TRIM(G107))=0</formula>
    </cfRule>
  </conditionalFormatting>
  <conditionalFormatting sqref="G110:J111">
    <cfRule type="containsBlanks" dxfId="2451" priority="11">
      <formula>LEN(TRIM(G110))=0</formula>
    </cfRule>
  </conditionalFormatting>
  <conditionalFormatting sqref="G113:J114">
    <cfRule type="containsBlanks" dxfId="2450" priority="8">
      <formula>LEN(TRIM(G113))=0</formula>
    </cfRule>
  </conditionalFormatting>
  <conditionalFormatting sqref="G116:J117">
    <cfRule type="containsBlanks" dxfId="2449" priority="9">
      <formula>LEN(TRIM(G116))=0</formula>
    </cfRule>
  </conditionalFormatting>
  <conditionalFormatting sqref="G168:K178">
    <cfRule type="expression" dxfId="2448" priority="62">
      <formula>OR($F168="No",$F168="No sé")</formula>
    </cfRule>
  </conditionalFormatting>
  <conditionalFormatting sqref="G192:K202">
    <cfRule type="expression" dxfId="2447" priority="56">
      <formula>OR($F192="No",$F192="No sé")</formula>
    </cfRule>
  </conditionalFormatting>
  <conditionalFormatting sqref="G151:L164">
    <cfRule type="expression" dxfId="2446" priority="7">
      <formula>OR($I$94="No",$I$94="No sé")</formula>
    </cfRule>
  </conditionalFormatting>
  <conditionalFormatting sqref="G180:N190">
    <cfRule type="expression" dxfId="2445" priority="57">
      <formula>OR($F180="No",$F180="No sé")</formula>
    </cfRule>
  </conditionalFormatting>
  <conditionalFormatting sqref="G204:N214">
    <cfRule type="expression" dxfId="2444" priority="55">
      <formula>OR($F204="No",$F204="No sé")</formula>
    </cfRule>
  </conditionalFormatting>
  <conditionalFormatting sqref="H25:H26">
    <cfRule type="containsBlanks" dxfId="2443" priority="121">
      <formula>LEN(TRIM(H25))=0</formula>
    </cfRule>
  </conditionalFormatting>
  <conditionalFormatting sqref="H29 H31">
    <cfRule type="containsBlanks" dxfId="2442" priority="15">
      <formula>LEN(TRIM(H29))=0</formula>
    </cfRule>
  </conditionalFormatting>
  <conditionalFormatting sqref="H84 G95:J96 G119:J120 G122:J123 G125:J126 G128:J129 G131:J132 K281:L284 O304:O305 O310 O314 O317">
    <cfRule type="containsBlanks" dxfId="2441" priority="184">
      <formula>LEN(TRIM(G84))=0</formula>
    </cfRule>
  </conditionalFormatting>
  <conditionalFormatting sqref="H141:H144">
    <cfRule type="expression" dxfId="2440" priority="67">
      <formula>#REF!="Don't know"</formula>
    </cfRule>
    <cfRule type="expression" dxfId="2439" priority="68">
      <formula>#REF!="No"</formula>
    </cfRule>
  </conditionalFormatting>
  <conditionalFormatting sqref="H141:H145">
    <cfRule type="containsBlanks" dxfId="2438" priority="69">
      <formula>LEN(TRIM(H141))=0</formula>
    </cfRule>
  </conditionalFormatting>
  <conditionalFormatting sqref="H145">
    <cfRule type="expression" dxfId="2437" priority="172">
      <formula>#REF!="Don't know"</formula>
    </cfRule>
    <cfRule type="expression" dxfId="2436" priority="173">
      <formula>#REF!="No"</formula>
    </cfRule>
  </conditionalFormatting>
  <conditionalFormatting sqref="H147 K141">
    <cfRule type="expression" dxfId="2435" priority="175">
      <formula>#REF!="Don't know"</formula>
    </cfRule>
    <cfRule type="expression" dxfId="2434" priority="176">
      <formula>#REF!="No"</formula>
    </cfRule>
  </conditionalFormatting>
  <conditionalFormatting sqref="H147">
    <cfRule type="containsBlanks" dxfId="2433" priority="174">
      <formula>LEN(TRIM(H147))=0</formula>
    </cfRule>
  </conditionalFormatting>
  <conditionalFormatting sqref="H215">
    <cfRule type="containsBlanks" dxfId="2432" priority="161">
      <formula>LEN(TRIM(H215))=0</formula>
    </cfRule>
    <cfRule type="expression" dxfId="2431" priority="162">
      <formula>#REF!="Don't know"</formula>
    </cfRule>
    <cfRule type="expression" dxfId="2430" priority="163">
      <formula>#REF!="No"</formula>
    </cfRule>
  </conditionalFormatting>
  <conditionalFormatting sqref="H217:H220">
    <cfRule type="containsBlanks" dxfId="2429" priority="52">
      <formula>LEN(TRIM(H217))=0</formula>
    </cfRule>
    <cfRule type="expression" dxfId="2428" priority="53">
      <formula>$H$148="Don't know"</formula>
    </cfRule>
    <cfRule type="expression" dxfId="2427" priority="54">
      <formula>$H$148="no"</formula>
    </cfRule>
  </conditionalFormatting>
  <conditionalFormatting sqref="H223:H225">
    <cfRule type="containsBlanks" dxfId="2426" priority="50">
      <formula>LEN(TRIM(H223))=0</formula>
    </cfRule>
  </conditionalFormatting>
  <conditionalFormatting sqref="H227">
    <cfRule type="containsBlanks" dxfId="2425" priority="48">
      <formula>LEN(TRIM(H227))=0</formula>
    </cfRule>
  </conditionalFormatting>
  <conditionalFormatting sqref="H230">
    <cfRule type="containsBlanks" dxfId="2424" priority="47">
      <formula>LEN(TRIM(H230))=0</formula>
    </cfRule>
  </conditionalFormatting>
  <conditionalFormatting sqref="H304:H306">
    <cfRule type="containsBlanks" dxfId="2423" priority="24">
      <formula>LEN(TRIM(H304))=0</formula>
    </cfRule>
  </conditionalFormatting>
  <conditionalFormatting sqref="H308:H315">
    <cfRule type="containsBlanks" dxfId="2422" priority="33">
      <formula>LEN(TRIM(H308))=0</formula>
    </cfRule>
  </conditionalFormatting>
  <conditionalFormatting sqref="H317:H318">
    <cfRule type="containsBlanks" dxfId="2421" priority="139">
      <formula>LEN(TRIM(H317))=0</formula>
    </cfRule>
  </conditionalFormatting>
  <conditionalFormatting sqref="H320">
    <cfRule type="containsBlanks" dxfId="2420" priority="138">
      <formula>LEN(TRIM(H320))=0</formula>
    </cfRule>
  </conditionalFormatting>
  <conditionalFormatting sqref="H373:H374">
    <cfRule type="containsBlanks" dxfId="2419" priority="149">
      <formula>LEN(TRIM(H373))=0</formula>
    </cfRule>
  </conditionalFormatting>
  <conditionalFormatting sqref="H377 H376:I376">
    <cfRule type="containsBlanks" dxfId="2418" priority="159">
      <formula>LEN(TRIM(H376))=0</formula>
    </cfRule>
  </conditionalFormatting>
  <conditionalFormatting sqref="H380:H387">
    <cfRule type="containsBlanks" dxfId="2417" priority="26">
      <formula>LEN(TRIM(H380))=0</formula>
    </cfRule>
    <cfRule type="containsBlanks" priority="27">
      <formula>LEN(TRIM(H380))=0</formula>
    </cfRule>
  </conditionalFormatting>
  <conditionalFormatting sqref="H389:H391">
    <cfRule type="containsBlanks" dxfId="2416" priority="117">
      <formula>LEN(TRIM(H389))=0</formula>
    </cfRule>
    <cfRule type="containsBlanks" priority="118">
      <formula>LEN(TRIM(H389))=0</formula>
    </cfRule>
  </conditionalFormatting>
  <conditionalFormatting sqref="H281:I284">
    <cfRule type="containsBlanks" dxfId="2415" priority="34">
      <formula>LEN(TRIM(H281))=0</formula>
    </cfRule>
  </conditionalFormatting>
  <conditionalFormatting sqref="H286:I288">
    <cfRule type="containsBlanks" dxfId="2414" priority="6">
      <formula>LEN(TRIM(H286))=0</formula>
    </cfRule>
  </conditionalFormatting>
  <conditionalFormatting sqref="H290:I295">
    <cfRule type="containsBlanks" dxfId="2413" priority="4">
      <formula>LEN(TRIM(H290))=0</formula>
    </cfRule>
  </conditionalFormatting>
  <conditionalFormatting sqref="H297:I299">
    <cfRule type="containsBlanks" dxfId="2412" priority="1">
      <formula>LEN(TRIM(H297))=0</formula>
    </cfRule>
  </conditionalFormatting>
  <conditionalFormatting sqref="H376:I376 H377">
    <cfRule type="containsBlanks" priority="160">
      <formula>LEN(TRIM(H376))=0</formula>
    </cfRule>
  </conditionalFormatting>
  <conditionalFormatting sqref="H377:I377">
    <cfRule type="expression" dxfId="2411" priority="18">
      <formula>OR($H$376="No hay plan de PSE iniciado/desarrollado",$H$376="Sí hay un plan de PSE pero sin componentes de FP/RH",$H$376="No sé")</formula>
    </cfRule>
  </conditionalFormatting>
  <conditionalFormatting sqref="H381:I381">
    <cfRule type="expression" dxfId="2410" priority="25">
      <formula>OR($H$380="No",$H$380="No sé")</formula>
    </cfRule>
  </conditionalFormatting>
  <conditionalFormatting sqref="H141:J144">
    <cfRule type="expression" dxfId="2409" priority="66">
      <formula>OR($G$139="No",$G$139="No sé")</formula>
    </cfRule>
  </conditionalFormatting>
  <conditionalFormatting sqref="H146:J146">
    <cfRule type="expression" dxfId="2408" priority="65">
      <formula>OR($H$145="No",$H$145="No sé")</formula>
    </cfRule>
  </conditionalFormatting>
  <conditionalFormatting sqref="H148:J148">
    <cfRule type="expression" dxfId="2407" priority="64">
      <formula>OR($H$147="No",$H$147="No sé")</formula>
    </cfRule>
  </conditionalFormatting>
  <conditionalFormatting sqref="H217:J220">
    <cfRule type="expression" dxfId="2406" priority="51">
      <formula>OR($H$215="No",$H$215="No sé")</formula>
    </cfRule>
  </conditionalFormatting>
  <conditionalFormatting sqref="H225:J225">
    <cfRule type="expression" dxfId="2405" priority="49">
      <formula>AND($H$223="No",$H$224="No")</formula>
    </cfRule>
  </conditionalFormatting>
  <conditionalFormatting sqref="H230:J231">
    <cfRule type="expression" dxfId="2404" priority="46">
      <formula>AND($H$223="No",$H$224="No")</formula>
    </cfRule>
  </conditionalFormatting>
  <conditionalFormatting sqref="H231:J231">
    <cfRule type="expression" dxfId="2403" priority="45">
      <formula>OR($H$230="No","Don't know")</formula>
    </cfRule>
  </conditionalFormatting>
  <conditionalFormatting sqref="H306:J306">
    <cfRule type="expression" dxfId="2402" priority="22">
      <formula>OR($H$305="No",$H$305="No sé")</formula>
    </cfRule>
  </conditionalFormatting>
  <conditionalFormatting sqref="H307:J307">
    <cfRule type="expression" dxfId="2401" priority="23">
      <formula>OR($H$306="No",$H$306="No sé",$H$305="No",$H$305="No sé")</formula>
    </cfRule>
  </conditionalFormatting>
  <conditionalFormatting sqref="H315:J315">
    <cfRule type="expression" dxfId="2400" priority="32">
      <formula>OR($H$314="No",$H$314="No sé")</formula>
    </cfRule>
  </conditionalFormatting>
  <conditionalFormatting sqref="H319:J319">
    <cfRule type="expression" dxfId="2399" priority="30">
      <formula>OR($H$318="No",$H$318="No sé")</formula>
    </cfRule>
    <cfRule type="containsBlanks" dxfId="2398" priority="31">
      <formula>LEN(TRIM(H319))=0</formula>
    </cfRule>
  </conditionalFormatting>
  <conditionalFormatting sqref="H321:J321">
    <cfRule type="expression" dxfId="2397" priority="29">
      <formula>OR($H$320="No",$H$320="No sé",$H$320="No aplica")</formula>
    </cfRule>
  </conditionalFormatting>
  <conditionalFormatting sqref="H322:J322">
    <cfRule type="expression" dxfId="2396" priority="20">
      <formula>$H$320="Sí"</formula>
    </cfRule>
    <cfRule type="containsBlanks" dxfId="2395" priority="21">
      <formula>LEN(TRIM(H322))=0</formula>
    </cfRule>
  </conditionalFormatting>
  <conditionalFormatting sqref="H375:N375">
    <cfRule type="expression" dxfId="2394" priority="19">
      <formula>OR($H$374="No",$H$374="No sé")</formula>
    </cfRule>
  </conditionalFormatting>
  <conditionalFormatting sqref="I6">
    <cfRule type="expression" dxfId="2393" priority="106">
      <formula>$N$13="No"</formula>
    </cfRule>
    <cfRule type="expression" dxfId="2392" priority="107">
      <formula>$N$13="Not applicable"</formula>
    </cfRule>
    <cfRule type="expression" dxfId="2391" priority="108">
      <formula>$N$13="Don't know"</formula>
    </cfRule>
    <cfRule type="containsBlanks" dxfId="2390" priority="109">
      <formula>LEN(TRIM(I6))=0</formula>
    </cfRule>
  </conditionalFormatting>
  <conditionalFormatting sqref="I10:I16 I18">
    <cfRule type="containsBlanks" dxfId="2389" priority="110">
      <formula>LEN(TRIM(I10))=0</formula>
    </cfRule>
  </conditionalFormatting>
  <conditionalFormatting sqref="I10:I17">
    <cfRule type="containsBlanks" dxfId="2388" priority="90">
      <formula>LEN(TRIM(I10))=0</formula>
    </cfRule>
  </conditionalFormatting>
  <conditionalFormatting sqref="I10:I18">
    <cfRule type="expression" dxfId="2387" priority="85">
      <formula>$I$6="No"</formula>
    </cfRule>
  </conditionalFormatting>
  <conditionalFormatting sqref="I10:I23">
    <cfRule type="expression" dxfId="2386" priority="79">
      <formula>OR($I$6="No",$I$6="Don't know")</formula>
    </cfRule>
  </conditionalFormatting>
  <conditionalFormatting sqref="I17">
    <cfRule type="containsBlanks" dxfId="2385" priority="86">
      <formula>LEN(TRIM(I17))=0</formula>
    </cfRule>
    <cfRule type="expression" dxfId="2384" priority="87">
      <formula>$N$13="No"</formula>
    </cfRule>
    <cfRule type="expression" dxfId="2383" priority="88">
      <formula>$N$13="Not applicable"</formula>
    </cfRule>
    <cfRule type="expression" dxfId="2382" priority="89">
      <formula>$N$13="Don't know"</formula>
    </cfRule>
  </conditionalFormatting>
  <conditionalFormatting sqref="I18 I10:I16">
    <cfRule type="expression" dxfId="2381" priority="103">
      <formula>$N$13="No"</formula>
    </cfRule>
    <cfRule type="expression" dxfId="2380" priority="104">
      <formula>$N$13="Not applicable"</formula>
    </cfRule>
    <cfRule type="expression" dxfId="2379" priority="105">
      <formula>$N$13="Don't know"</formula>
    </cfRule>
  </conditionalFormatting>
  <conditionalFormatting sqref="I18">
    <cfRule type="expression" dxfId="2378" priority="101">
      <formula>OR($I$6="No",$I$6="Don't know")</formula>
    </cfRule>
    <cfRule type="containsBlanks" dxfId="2377" priority="102">
      <formula>LEN(TRIM(I18))=0</formula>
    </cfRule>
  </conditionalFormatting>
  <conditionalFormatting sqref="I19:I23">
    <cfRule type="expression" dxfId="2376" priority="78">
      <formula>$I$6="No"</formula>
    </cfRule>
    <cfRule type="containsBlanks" dxfId="2375" priority="80">
      <formula>LEN(TRIM(I19))=0</formula>
    </cfRule>
    <cfRule type="expression" dxfId="2374" priority="81">
      <formula>$N$13="No"</formula>
    </cfRule>
    <cfRule type="expression" dxfId="2373" priority="82">
      <formula>$N$13="Not applicable"</formula>
    </cfRule>
    <cfRule type="expression" dxfId="2372" priority="83">
      <formula>$N$13="Don't know"</formula>
    </cfRule>
    <cfRule type="containsBlanks" dxfId="2371" priority="84">
      <formula>LEN(TRIM(I19))=0</formula>
    </cfRule>
  </conditionalFormatting>
  <conditionalFormatting sqref="I23">
    <cfRule type="expression" dxfId="2370" priority="77">
      <formula>OR($I$22="No", $I$22="No sé")</formula>
    </cfRule>
  </conditionalFormatting>
  <conditionalFormatting sqref="I42">
    <cfRule type="containsBlanks" dxfId="2369" priority="169">
      <formula>LEN(TRIM(I42))=0</formula>
    </cfRule>
  </conditionalFormatting>
  <conditionalFormatting sqref="J25:J28">
    <cfRule type="containsBlanks" dxfId="2368" priority="120">
      <formula>LEN(TRIM(J25))=0</formula>
    </cfRule>
  </conditionalFormatting>
  <conditionalFormatting sqref="J33">
    <cfRule type="containsBlanks" dxfId="2367" priority="178">
      <formula>LEN(TRIM(J33))=0</formula>
    </cfRule>
  </conditionalFormatting>
  <conditionalFormatting sqref="J35">
    <cfRule type="containsBlanks" dxfId="2366" priority="177">
      <formula>LEN(TRIM(J35))=0</formula>
    </cfRule>
  </conditionalFormatting>
  <conditionalFormatting sqref="J67:J70">
    <cfRule type="expression" dxfId="2365" priority="143">
      <formula>$N$13="No"</formula>
    </cfRule>
    <cfRule type="expression" dxfId="2364" priority="144">
      <formula>$N$13="Not applicable"</formula>
    </cfRule>
    <cfRule type="expression" dxfId="2363" priority="145">
      <formula>$N$13="Don't know"</formula>
    </cfRule>
    <cfRule type="containsBlanks" dxfId="2362" priority="146">
      <formula>LEN(TRIM(J67))=0</formula>
    </cfRule>
  </conditionalFormatting>
  <conditionalFormatting sqref="J326:J327">
    <cfRule type="containsBlanks" dxfId="2361" priority="152">
      <formula>LEN(TRIM(J326))=0</formula>
    </cfRule>
  </conditionalFormatting>
  <conditionalFormatting sqref="J330">
    <cfRule type="containsBlanks" dxfId="2360" priority="151">
      <formula>LEN(TRIM(J330))=0</formula>
    </cfRule>
  </conditionalFormatting>
  <conditionalFormatting sqref="J332:J333">
    <cfRule type="containsBlanks" dxfId="2359" priority="129">
      <formula>LEN(TRIM(J332))=0</formula>
    </cfRule>
  </conditionalFormatting>
  <conditionalFormatting sqref="J336">
    <cfRule type="containsBlanks" dxfId="2358" priority="136">
      <formula>LEN(TRIM(J336))=0</formula>
    </cfRule>
  </conditionalFormatting>
  <conditionalFormatting sqref="J338:J339">
    <cfRule type="containsBlanks" dxfId="2357" priority="137">
      <formula>LEN(TRIM(J338))=0</formula>
    </cfRule>
  </conditionalFormatting>
  <conditionalFormatting sqref="J342">
    <cfRule type="containsBlanks" dxfId="2356" priority="135">
      <formula>LEN(TRIM(J342))=0</formula>
    </cfRule>
  </conditionalFormatting>
  <conditionalFormatting sqref="J344:J345">
    <cfRule type="containsBlanks" dxfId="2355" priority="128">
      <formula>LEN(TRIM(J344))=0</formula>
    </cfRule>
  </conditionalFormatting>
  <conditionalFormatting sqref="J348">
    <cfRule type="containsBlanks" dxfId="2354" priority="134">
      <formula>LEN(TRIM(J348))=0</formula>
    </cfRule>
  </conditionalFormatting>
  <conditionalFormatting sqref="J350:J351">
    <cfRule type="containsBlanks" dxfId="2353" priority="127">
      <formula>LEN(TRIM(J350))=0</formula>
    </cfRule>
  </conditionalFormatting>
  <conditionalFormatting sqref="J354">
    <cfRule type="containsBlanks" dxfId="2352" priority="133">
      <formula>LEN(TRIM(J354))=0</formula>
    </cfRule>
  </conditionalFormatting>
  <conditionalFormatting sqref="J356:J357">
    <cfRule type="containsBlanks" dxfId="2351" priority="126">
      <formula>LEN(TRIM(J356))=0</formula>
    </cfRule>
  </conditionalFormatting>
  <conditionalFormatting sqref="J360">
    <cfRule type="containsBlanks" dxfId="2350" priority="132">
      <formula>LEN(TRIM(J360))=0</formula>
    </cfRule>
  </conditionalFormatting>
  <conditionalFormatting sqref="J362:J363">
    <cfRule type="containsBlanks" dxfId="2349" priority="125">
      <formula>LEN(TRIM(J362))=0</formula>
    </cfRule>
  </conditionalFormatting>
  <conditionalFormatting sqref="J366">
    <cfRule type="containsBlanks" dxfId="2348" priority="131">
      <formula>LEN(TRIM(J366))=0</formula>
    </cfRule>
  </conditionalFormatting>
  <conditionalFormatting sqref="J368:J369">
    <cfRule type="containsBlanks" dxfId="2347" priority="124">
      <formula>LEN(TRIM(J368))=0</formula>
    </cfRule>
  </conditionalFormatting>
  <conditionalFormatting sqref="J372">
    <cfRule type="containsBlanks" dxfId="2346" priority="130">
      <formula>LEN(TRIM(J372))=0</formula>
    </cfRule>
  </conditionalFormatting>
  <conditionalFormatting sqref="J373:N373">
    <cfRule type="expression" dxfId="2345" priority="28">
      <formula>OR($H$373="No",$H$373="No sé")</formula>
    </cfRule>
  </conditionalFormatting>
  <conditionalFormatting sqref="K141 K223 K233:K245 F248">
    <cfRule type="containsBlanks" dxfId="2344" priority="180">
      <formula>LEN(TRIM(F141))=0</formula>
    </cfRule>
  </conditionalFormatting>
  <conditionalFormatting sqref="K247">
    <cfRule type="containsBlanks" dxfId="2343" priority="171">
      <formula>LEN(TRIM(K247))=0</formula>
    </cfRule>
  </conditionalFormatting>
  <conditionalFormatting sqref="K286:L288">
    <cfRule type="containsBlanks" dxfId="2342" priority="5">
      <formula>LEN(TRIM(K286))=0</formula>
    </cfRule>
  </conditionalFormatting>
  <conditionalFormatting sqref="K290:L295">
    <cfRule type="containsBlanks" dxfId="2341" priority="3">
      <formula>LEN(TRIM(K290))=0</formula>
    </cfRule>
  </conditionalFormatting>
  <conditionalFormatting sqref="K297:L299">
    <cfRule type="containsBlanks" dxfId="2340" priority="2">
      <formula>LEN(TRIM(K297))=0</formula>
    </cfRule>
  </conditionalFormatting>
  <conditionalFormatting sqref="K19:N23">
    <cfRule type="containsBlanks" dxfId="2339" priority="148">
      <formula>LEN(TRIM(K19))=0</formula>
    </cfRule>
  </conditionalFormatting>
  <conditionalFormatting sqref="L10:L18">
    <cfRule type="expression" dxfId="2338" priority="123">
      <formula>IF($F$10,"No")</formula>
    </cfRule>
  </conditionalFormatting>
  <conditionalFormatting sqref="L168:L178">
    <cfRule type="containsBlanks" dxfId="2337" priority="59">
      <formula>LEN(TRIM(L168))=0</formula>
    </cfRule>
    <cfRule type="expression" dxfId="2336" priority="60">
      <formula>$F$225="Don't know"</formula>
    </cfRule>
    <cfRule type="expression" dxfId="2335" priority="61">
      <formula>$F$225="No"</formula>
    </cfRule>
  </conditionalFormatting>
  <conditionalFormatting sqref="L10:N10">
    <cfRule type="expression" dxfId="2334" priority="100">
      <formula>OR($I$10="No",$I$10="No sé",$I$10="No aplica")</formula>
    </cfRule>
  </conditionalFormatting>
  <conditionalFormatting sqref="L10:N18 I10:I23">
    <cfRule type="expression" dxfId="2333" priority="76">
      <formula>OR($I$6="No",$I$6="No sé")</formula>
    </cfRule>
  </conditionalFormatting>
  <conditionalFormatting sqref="L10:N18">
    <cfRule type="expression" dxfId="2332" priority="91">
      <formula>OR($I$6="No",$I$6="Don't know")</formula>
    </cfRule>
  </conditionalFormatting>
  <conditionalFormatting sqref="L11:N11">
    <cfRule type="expression" dxfId="2331" priority="99">
      <formula>OR($I$11="No",$I$11="No sé",$I$11="Not aplica")</formula>
    </cfRule>
  </conditionalFormatting>
  <conditionalFormatting sqref="L12:N12">
    <cfRule type="expression" dxfId="2330" priority="98">
      <formula>OR($I$12="No",$I$12="No sé",$I$12="No aplica")</formula>
    </cfRule>
  </conditionalFormatting>
  <conditionalFormatting sqref="L13:N13">
    <cfRule type="expression" dxfId="2329" priority="97">
      <formula>OR($I$13="No",$I$13="No sé",$I$13="No aplica")</formula>
    </cfRule>
  </conditionalFormatting>
  <conditionalFormatting sqref="L14:N14">
    <cfRule type="expression" dxfId="2328" priority="96">
      <formula>OR($I$14="No",$I$14="No sé",$I$14="No aplica")</formula>
    </cfRule>
  </conditionalFormatting>
  <conditionalFormatting sqref="L15:N15">
    <cfRule type="expression" dxfId="2327" priority="95">
      <formula>OR($I$15="No",$I$15="No sé",$I$15="No aplica")</formula>
    </cfRule>
  </conditionalFormatting>
  <conditionalFormatting sqref="L16:N16">
    <cfRule type="expression" dxfId="2326" priority="94">
      <formula>OR($I$16="No",$I$16="No sé",$I$16="No aplica")</formula>
    </cfRule>
  </conditionalFormatting>
  <conditionalFormatting sqref="L17:N17">
    <cfRule type="expression" dxfId="2325" priority="92">
      <formula>OR($I$17="ninguno de los dos",$I$17="No sé",$I$17="No aplica")</formula>
    </cfRule>
  </conditionalFormatting>
  <conditionalFormatting sqref="L18:N18">
    <cfRule type="expression" dxfId="2324" priority="93">
      <formula>OR($I$18="No",$I$18="No sé",$I$18="No aplica")</formula>
    </cfRule>
  </conditionalFormatting>
  <conditionalFormatting sqref="L168:N178">
    <cfRule type="expression" dxfId="2323" priority="58">
      <formula>OR($F168="No",$F168="No sé")</formula>
    </cfRule>
  </conditionalFormatting>
  <conditionalFormatting sqref="O6:O7">
    <cfRule type="containsBlanks" dxfId="2322" priority="122">
      <formula>LEN(TRIM(O6))=0</formula>
    </cfRule>
  </conditionalFormatting>
  <conditionalFormatting sqref="O19:O21 O25:O27 O33 O84 O91 O139 O145 O150:O165 O222 O232 O263">
    <cfRule type="containsBlanks" dxfId="2321" priority="182">
      <formula>LEN(TRIM(O19))=0</formula>
    </cfRule>
  </conditionalFormatting>
  <conditionalFormatting sqref="O44:O49">
    <cfRule type="containsBlanks" dxfId="2320" priority="147">
      <formula>LEN(TRIM(O44))=0</formula>
    </cfRule>
  </conditionalFormatting>
  <conditionalFormatting sqref="O52:O56">
    <cfRule type="containsBlanks" dxfId="2319" priority="114">
      <formula>LEN(TRIM(O52))=0</formula>
    </cfRule>
  </conditionalFormatting>
  <conditionalFormatting sqref="O147">
    <cfRule type="containsBlanks" dxfId="2318" priority="113">
      <formula>LEN(TRIM(O147))=0</formula>
    </cfRule>
  </conditionalFormatting>
  <conditionalFormatting sqref="O167">
    <cfRule type="containsBlanks" dxfId="2317" priority="158">
      <formula>LEN(TRIM(O167))=0</formula>
    </cfRule>
  </conditionalFormatting>
  <conditionalFormatting sqref="O179">
    <cfRule type="containsBlanks" dxfId="2316" priority="167">
      <formula>LEN(TRIM(O179))=0</formula>
    </cfRule>
  </conditionalFormatting>
  <conditionalFormatting sqref="O191">
    <cfRule type="containsBlanks" dxfId="2315" priority="112">
      <formula>LEN(TRIM(O191))=0</formula>
    </cfRule>
  </conditionalFormatting>
  <conditionalFormatting sqref="O203">
    <cfRule type="containsBlanks" dxfId="2314" priority="111">
      <formula>LEN(TRIM(O203))=0</formula>
    </cfRule>
  </conditionalFormatting>
  <conditionalFormatting sqref="O215">
    <cfRule type="containsBlanks" dxfId="2313" priority="164">
      <formula>LEN(TRIM(O215))=0</formula>
    </cfRule>
  </conditionalFormatting>
  <conditionalFormatting sqref="O227:O228">
    <cfRule type="containsBlanks" dxfId="2312" priority="170">
      <formula>LEN(TRIM(O227))=0</formula>
    </cfRule>
  </conditionalFormatting>
  <conditionalFormatting sqref="O249 O256">
    <cfRule type="containsBlanks" dxfId="2311" priority="153">
      <formula>LEN(TRIM(O249))=0</formula>
    </cfRule>
  </conditionalFormatting>
  <conditionalFormatting sqref="O269:O271">
    <cfRule type="containsBlanks" dxfId="2310" priority="119">
      <formula>LEN(TRIM(O269))=0</formula>
    </cfRule>
  </conditionalFormatting>
  <conditionalFormatting sqref="O324:O374">
    <cfRule type="containsBlanks" dxfId="2309" priority="150">
      <formula>LEN(TRIM(O324))=0</formula>
    </cfRule>
  </conditionalFormatting>
  <dataValidations count="98">
    <dataValidation type="list" allowBlank="1" showInputMessage="1" showErrorMessage="1" sqref="I17" xr:uid="{DA064E77-DBF1-4FF2-AC54-00481CEA3D7F}">
      <formula1>"Ministerio de Finanza, Ministerio de Planificación, ambos ministerios, ninguno de los dos, No sé, No aplica"</formula1>
    </dataValidation>
    <dataValidation type="list" allowBlank="1" showInputMessage="1" showErrorMessage="1" sqref="H376:I376" xr:uid="{E9ECE9AC-297E-4AD5-83B0-F342B39A8B90}">
      <formula1>"Sí (Plan de PSE con componente de FP/RH),No hay plan de PSE iniciado/desarrollado,Sí hay un plan de PSE pero sin componentes de FP/RH, No sé"</formula1>
    </dataValidation>
    <dataValidation type="list" allowBlank="1" showInputMessage="1" showErrorMessage="1" sqref="H377:I377" xr:uid="{22410D46-BC67-435C-A214-BEB14E033461}">
      <formula1>"La mayoría de las acciones están siendo implementadas, Algunas acciones están siendo implementadas, Se están implementando pocas acciones, No se han implementado acciones, No sé, No aplica (sin PSE en su lugar o sin FP / RH)"</formula1>
    </dataValidation>
    <dataValidation type="list" allowBlank="1" showInputMessage="1" showErrorMessage="1" sqref="J326:K326 J332:K332 J344:K344 J350:K350 J356:K356 J362:K362 J368:K368" xr:uid="{273AE47F-69CB-417C-87CF-6D6C85A8E9D1}">
      <formula1>"Precalificados por la OMS, SRA, Precalificados por la OMS y SRA,No se registraron productos precalificados por la OMS o SRA,No sé"</formula1>
    </dataValidation>
    <dataValidation type="list" allowBlank="1" showInputMessage="1" showErrorMessage="1" sqref="J330:K330 J336:K336 J342:K342 J348:K348 J354:K354 J360:K360 J366:K366 J372:K372" xr:uid="{2C6AEB5D-95E1-4377-8CE4-66BADDCC7B15}">
      <formula1>"0,1,2 o más,No sé"</formula1>
    </dataValidation>
    <dataValidation type="list" allowBlank="1" showInputMessage="1" showErrorMessage="1" sqref="J369:K369 J333:K333 J339:K339 J345:K345 J351:K351 J357:K357 J363:K363 J327:K327" xr:uid="{BDBF19CE-91C4-4C01-9E59-A224626FAE83}">
      <formula1>"0,1,2-3,Más de 3,No sé"</formula1>
    </dataValidation>
    <dataValidation type="list" allowBlank="1" showInputMessage="1" showErrorMessage="1" sqref="J338:K338" xr:uid="{C9F003F1-67B7-4608-92CB-365BB1AB3316}">
      <formula1>"Precalificados por la OMS, SRA, Precalificados por la OMS y SRA,No se registraron productos precalificados por la OMS o SRA,No sé, No aplica"</formula1>
    </dataValidation>
    <dataValidation type="list" allowBlank="1" showInputMessage="1" showErrorMessage="1" sqref="F73:G75 H217:J220 F77:G80" xr:uid="{B9EC70E0-BC39-4B07-8F94-D1DD39A08579}">
      <formula1>"Sí,No,No sé,No aplica"</formula1>
    </dataValidation>
    <dataValidation type="list" allowBlank="1" showInputMessage="1" showErrorMessage="1" sqref="F52:F56" xr:uid="{F70ACF10-6DA0-471D-9235-9D0EB222E971}">
      <formula1>"En especie, En efectivo, No sé, No aplica"</formula1>
    </dataValidation>
    <dataValidation type="list" allowBlank="1" showInputMessage="1" showErrorMessage="1" sqref="H318:J318 H305:J306 H322:J322 H320:J320 H309:J310 I18:I20 J67:J70 F258 H143:J143 I10:I16 L168:N178 I22:I23 H314:J314 H230:J230 F260:F262 F264:F267 L192:N202" xr:uid="{B72CFF27-4F77-4500-B667-E771BEAC23E7}">
      <formula1>"Sí, No, No sé, No aplica"</formula1>
    </dataValidation>
    <dataValidation type="list" allowBlank="1" showInputMessage="1" showErrorMessage="1" sqref="H26 J26" xr:uid="{0F406205-3311-4700-8D4A-66E028485B57}">
      <formula1>"2017,2018,2019,2020,2021,2022,2023"</formula1>
    </dataValidation>
    <dataValidation type="list" allowBlank="1" showInputMessage="1" showErrorMessage="1" sqref="H311:J311" xr:uid="{554A90D9-5ED7-477A-8D85-B305ABBF414A}">
      <formula1>"Sí; certificación de las normas ISO, Sí; precalificación de la OMS, Sí; certificación de las normas ISO y precalificación de la OMS,Ninguno, No sé, No aplica"</formula1>
    </dataValidation>
    <dataValidation type="list" allowBlank="1" showInputMessage="1" showErrorMessage="1" sqref="F252:G252" xr:uid="{FBFB4EAE-1D01-4C74-BB3B-5438D622D228}">
      <formula1>"Sí: Amplia promoción/educación por teléfono móvil, Sí: Algo de promoción/educación por teléfono móvil, No, No sé"</formula1>
    </dataValidation>
    <dataValidation type="list" allowBlank="1" showInputMessage="1" showErrorMessage="1" sqref="F251:G251" xr:uid="{F6421F35-79FD-40C1-8108-0EBA5B5B684C}">
      <formula1>"Sí: Numerosas actividades en medios de comunicación,Sí: Algunas actividades en medios de comunicación,No,No sé"</formula1>
    </dataValidation>
    <dataValidation type="list" allowBlank="1" showInputMessage="1" showErrorMessage="1" sqref="H144:J144" xr:uid="{F6284430-23A4-423F-ACA6-58B455FF3FF4}">
      <formula1>"Sí - alto nivel de implementación, Sí - algunas implementaciones,Implementación mínima o inexistente, No sé, No aplica (no hay estrategia)"</formula1>
    </dataValidation>
    <dataValidation type="list" allowBlank="1" showInputMessage="1" showErrorMessage="1" error="Seleccione una opción de la lista desplegable." prompt="Seleccione una opción de la lista desplegable." sqref="G68:I70" xr:uid="{6C91C2EE-1E9D-48DE-A356-5800CABF4EE7}">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allowBlank="1" showInputMessage="1" showErrorMessage="1" sqref="F277:G277" xr:uid="{B9272AB0-B415-4D00-8E0B-B91A27F579A4}">
      <formula1>"Todos los sitios se informan electrónicamente, La mayoría de los sitios se informan electrónicamente, Algunos sitios se informan electrónicamente, Pocos sitios se informan electrónicamente, Ningún sitio se informa electrónicamente,  No corresponde"</formula1>
    </dataValidation>
    <dataValidation type="list" allowBlank="1" showInputMessage="1" showErrorMessage="1" sqref="G256" xr:uid="{7EE15834-8AF0-4B02-B164-22FC6A845822}">
      <formula1>"0 %,1-10 %,11-20 %,21-30 %,31-40 %,41-50 %,51-60 %,61-70 %,71-80 %,81-100 %,No sé,No aplica"</formula1>
    </dataValidation>
    <dataValidation type="list" allowBlank="1" showInputMessage="1" showErrorMessage="1" sqref="F254:G254" xr:uid="{B30AED7B-796D-4AB0-A63A-21CED861C0F8}">
      <formula1>"Sí,No,No sé"</formula1>
    </dataValidation>
    <dataValidation type="list" allowBlank="1" showInputMessage="1" showErrorMessage="1" sqref="F253:G253" xr:uid="{E423C553-B9AB-4B6B-A11B-B38F121736FB}">
      <formula1>"Sí: Numerosas actividades de promoción/educación móvil,Sí: Algunas actividades de promoción/educación móvil,No,No sé"</formula1>
    </dataValidation>
    <dataValidation type="list" allowBlank="1" showInputMessage="1" showErrorMessage="1" sqref="F250:G250" xr:uid="{B1F377A5-D4DE-4121-84A9-D9B8D6D5C0D7}">
      <formula1>"Sí: Numerosas actividades de mercadeo social,Sí: Algunas actividades de mercadeo social,No,No sé"</formula1>
    </dataValidation>
    <dataValidation allowBlank="1" showInputMessage="1" showErrorMessage="1" error="Seleccione una opción de la lista desplegable." sqref="K19:N23" xr:uid="{92EACE5F-20F8-478C-9A8E-36073C0D3799}"/>
    <dataValidation type="list" allowBlank="1" showInputMessage="1" showErrorMessage="1" sqref="F276:G276" xr:uid="{EB824133-835F-42EE-B62F-20B5DA489EB9}">
      <formula1>"Sí: Se incluyen todos los sitios de mercadeo social, Sí: Se incluyen algunos de los sitios de mercadeo social,Ninguno, No sé, No aplica (no hay un LMIS)"</formula1>
    </dataValidation>
    <dataValidation type="list" allowBlank="1" showInputMessage="1" showErrorMessage="1" sqref="F275:G275" xr:uid="{286CA08B-222A-48FF-9B70-94E6AF09D343}">
      <formula1>"Sí: Se incluyen todas las instalaciones de ONG, Sí: Se incluyen algunas de las instalaciones de ONG,Ninguno, No sé, No aplica (no hay un LMIS)"</formula1>
    </dataValidation>
    <dataValidation type="list" allowBlank="1" showInputMessage="1" showErrorMessage="1" sqref="F274:G274" xr:uid="{479ADCA7-C10D-4D13-9B29-941FC5337C80}">
      <formula1>"Sí: Se incluyen todas las instalaciones del sector privado, Sí: Se incluyen algunas de las instalaciones del sector privado,Ninguno, No sé, No aplica (no hay un LMIS)"</formula1>
    </dataValidation>
    <dataValidation type="list" allowBlank="1" showInputMessage="1" showErrorMessage="1" sqref="F273:G273" xr:uid="{70075180-D601-4ADE-948A-BA4B8818790D}">
      <formula1>"Sí: Se incluyen todas las instalaciones del sector público, Sí: Se incluyen algunas de las instalaciones del sector público,Ninguno, No sé, No aplica (no hay un LMIS)"</formula1>
    </dataValidation>
    <dataValidation type="list" allowBlank="1" showInputMessage="1" showErrorMessage="1" sqref="H319:J319" xr:uid="{2E756541-C749-4909-AF96-62D543470D58}">
      <formula1>"0-25 %,26-50 %,51-75 %,76-100 %, No sé, No aplica"</formula1>
    </dataValidation>
    <dataValidation type="list" allowBlank="1" showInputMessage="1" showErrorMessage="1" sqref="H315:J315" xr:uid="{39A56C94-0B38-4749-B8EC-C287ADEE1590}">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allowBlank="1" showInputMessage="1" showErrorMessage="1" sqref="H317:J317" xr:uid="{BC3BB782-6AD2-4674-912A-910C251AA524}">
      <formula1>"0,1,2-3,Más de 3, No sé"</formula1>
    </dataValidation>
    <dataValidation type="list" allowBlank="1" showInputMessage="1" showErrorMessage="1" sqref="H308:J308" xr:uid="{D7F6320A-40D0-4A1D-84CE-0E25636967C5}">
      <formula1>"Menos de 6 meses, De 6 meses a menos de 1 año, De 1 año a 18 meses, Más de 18 meses,No sé,No aplica"</formula1>
    </dataValidation>
    <dataValidation type="list" allowBlank="1" showInputMessage="1" showErrorMessage="1" sqref="H312:J313" xr:uid="{C2D06B67-8CD9-4B48-BA8A-E121A4EA1DBC}">
      <formula1>"La mayoría fueron examinados, Algunos fueron examinados, Ninguno fue examinado, No sé, No aplica"</formula1>
    </dataValidation>
    <dataValidation type="list" allowBlank="1" showInputMessage="1" showErrorMessage="1" sqref="G165 J165:L165" xr:uid="{DE43ABD0-5959-4F77-AC2E-8CD079ADBE87}">
      <formula1>"Trabajador sanitario comunitario (o equivalente), Enfermero, Auxiliar de enfermería, Partera auxiliar de enfermería, Oficial clínico, Médico, No sabe, No corresponde"</formula1>
    </dataValidation>
    <dataValidation type="list" allowBlank="1" showInputMessage="1" showErrorMessage="1" sqref="H304:J304 H373:H374 J33 I6 I42 H84 G139 H145:J145 H147:J147 F168:F178 F180:F190 F192:F202 F204:F214 H215:J215 K233:K245 F47 F263 G269 H380:I380 G113:J114 J35 F45 G135:J136 G95:J96 G98:J99 G101:J102 G128:J129 G107:J108 G110:J111 G119:J120 G104:J105 G131:J132 G122:J123 G125:J126 G116:J117 H382:I383 H223:J225 H227:J227" xr:uid="{7B4BD26A-8F8A-46F6-81E0-91D7C4E8C089}">
      <formula1>"Sí, No, No sé"</formula1>
    </dataValidation>
    <dataValidation type="list" allowBlank="1" showInputMessage="1" showErrorMessage="1" sqref="J25 H25" xr:uid="{3721B2E7-DA07-46D2-9466-9A98FAAA073A}">
      <formula1>"Enero, Febrero, Marzo, Abril, Mayo, Junio, Julio, Agosto, Septiembre, Octubre, Noviembre, Diciembre"</formula1>
    </dataValidation>
    <dataValidation type="list" allowBlank="1" showInputMessage="1" showErrorMessage="1" error="Seleccione una opción de la lista desplegable." sqref="I21" xr:uid="{0CBC591B-2732-4027-BCF0-9A7B9F053FD3}">
      <formula1>"0 veces, 1 vez, 2-3 veces, 4 o más veces, No sé, No aplica"</formula1>
    </dataValidation>
    <dataValidation type="list" allowBlank="1" showInputMessage="1" showErrorMessage="1" sqref="H386:I386" xr:uid="{C8EAB7B7-705D-4988-82E4-3A635D0E3C81}">
      <formula1>"Alto impacto, Mediano impacto, Bajo impacto, Sin impacto, No sé"</formula1>
    </dataValidation>
    <dataValidation type="list" allowBlank="1" showInputMessage="1" showErrorMessage="1" sqref="H384:I384" xr:uid="{45A67113-7390-493F-B205-0880801F48C6}">
      <formula1>"No afectó, Redujo la frecuencia de las reuniones, Impidió la capacidad de reunirse, No sé, No aplica (no hay ningún comité)"</formula1>
    </dataValidation>
    <dataValidation type="list" allowBlank="1" showInputMessage="1" showErrorMessage="1" sqref="H31:J31" xr:uid="{5CEE3551-6C3B-4C50-9209-9D756006B24B}">
      <formula1>" Anual, Dos veces al año, Trimestral, Mensual, No sabe, Otros"</formula1>
    </dataValidation>
    <dataValidation type="decimal" allowBlank="1" showInputMessage="1" showErrorMessage="1" error="Introduzca una cantidad numérica solamente." sqref="K47:L47 K45:L45 K52:L56" xr:uid="{A865A9E8-3D9B-47E2-BA72-C4F6D5A9A64F}">
      <formula1>0</formula1>
      <formula2>1000000000</formula2>
    </dataValidation>
    <dataValidation type="list" allowBlank="1" showInputMessage="1" showErrorMessage="1" sqref="F257" xr:uid="{5AB3D4FB-FCCD-4ADA-BC6D-6CEA2CF8A99D}">
      <formula1>"Sí, No"</formula1>
    </dataValidation>
    <dataValidation type="list" allowBlank="1" showInputMessage="1" showErrorMessage="1" sqref="G271" xr:uid="{949611E3-D10D-4B72-9BDE-9B2EEBD8533C}">
      <formula1>"Sí, No, No sé, No aplica (no hay ningún LMIS) "</formula1>
    </dataValidation>
    <dataValidation type="list" allowBlank="1" showInputMessage="1" showErrorMessage="1" sqref="P7 P270:P271" xr:uid="{6828FACA-7F97-4A2B-9CB0-6FEFDB84F4B0}">
      <formula1>#REF!</formula1>
    </dataValidation>
    <dataValidation type="list" allowBlank="1" showInputMessage="1" showErrorMessage="1" sqref="H385:I385" xr:uid="{EEEBC5C2-F966-4431-B24B-1EC3B851EF20}">
      <formula1>"Toda o la mayor parte de la línea presupuestaria se ha desplazado a la respuesta de COVID, Parte del presupuesto se ha desplazado, Nada del presupuesto se ha desplazado (ningún impacto), No sé, No aplica"</formula1>
    </dataValidation>
    <dataValidation type="list" allowBlank="1" showInputMessage="1" showErrorMessage="1" sqref="M52:M56 M45 M47" xr:uid="{89CBF219-8F8D-421C-BC62-1EEAE8D1565A}">
      <formula1>"Compra / P.O. fecha, Fecha de envío, Fecha de entrega, Otro, No sé, No aplica"</formula1>
    </dataValidation>
    <dataValidation type="decimal" allowBlank="1" showInputMessage="1" showErrorMessage="1" error="Introduzca aquí sólo el valor numérico (en USD)." sqref="J27" xr:uid="{DB19EBD5-45E2-43FD-BF98-59123283CA85}">
      <formula1>0</formula1>
      <formula2>100000000</formula2>
    </dataValidation>
    <dataValidation allowBlank="1" showInputMessage="1" showErrorMessage="1" error="Introduzca aquí sólo el valor numérico (en USD)." sqref="G47:H47 G52:H56 G45:H45 G38:H39" xr:uid="{95D33909-C568-4138-8043-95F72157084B}"/>
    <dataValidation type="custom" operator="lessThanOrEqual" allowBlank="1" showInputMessage="1" showErrorMessage="1" error="Este número no puede exceder el número total de observaciones del estado del stock (columna I)." sqref="K297:L299 H281:H284 K286:L288 H286:I288 H290:I295 K290:L295 H297:I299" xr:uid="{CF8EE796-D186-4748-A344-07E8D0E2150A}">
      <formula1>H281&lt;=I281</formula1>
    </dataValidation>
    <dataValidation type="custom" allowBlank="1" showInputMessage="1" showErrorMessage="1" error="Este número debe ser mayor o igual al número de observaciones desabastecidas (Columna H)." sqref="I281:I284" xr:uid="{D821E926-24B4-4CA7-87B1-184D548273A9}">
      <formula1>I281&gt;=H281</formula1>
    </dataValidation>
    <dataValidation type="custom" allowBlank="1" showInputMessage="1" showErrorMessage="1" error="Este número debe ser mayor o igual al número total de obviaciones desabastecidas (Columna K)." sqref="L281:L284" xr:uid="{F50824C4-F602-4513-ACF6-806CF02F52DD}">
      <formula1>L281&gt;=K281</formula1>
    </dataValidation>
    <dataValidation type="custom" allowBlank="1" showInputMessage="1" showErrorMessage="1" error="Este número debe ser menor o igual al número total de SDP que informan (observaciones de stock) (Columna L)." sqref="K281:K284" xr:uid="{AA508F74-2C84-41D6-9409-5C543B6D9DBC}">
      <formula1>K281&lt;=L281</formula1>
    </dataValidation>
    <dataValidation type="list" allowBlank="1" showInputMessage="1" showErrorMessage="1" sqref="H29:J29" xr:uid="{E994EE80-AB52-4809-B41C-6EBBF715BAC1}">
      <formula1>"Gobierno: nivel central, Gobierno: nivel subnacional, Gobierno de los EE. UU. (USG), UNFPA, Otros donantes, Otros, No sé"</formula1>
    </dataValidation>
    <dataValidation type="list" allowBlank="1" showInputMessage="1" showErrorMessage="1" sqref="H389:I391" xr:uid="{169576C9-9ACE-42A3-BC07-FFBE7FEB3DB5}">
      <formula1>"Mantenido, Escalado, Integrado, Reducido (condensado), Eliminado, No sé, No aplica"</formula1>
    </dataValidation>
    <dataValidation type="list" allowBlank="1" showInputMessage="1" showErrorMessage="1" sqref="G151:L164" xr:uid="{73D70BD0-811F-4B70-9972-03E7BB707A13}">
      <formula1>"Trabajador sanitario comunitario (o equivalente),Auxiliar de enfermería,Partera auxiliar de enfermería,Enfermero,Farmacéutico, Oficial clínico, Médico, No sé, No aplica"</formula1>
    </dataValidation>
    <dataValidation type="list" allowBlank="1" showInputMessage="1" showErrorMessage="1" sqref="O6:O18" xr:uid="{F7908476-31B9-4405-B39D-31BF3CC93D91}">
      <formula1>$B$3:$B$5</formula1>
    </dataValidation>
    <dataValidation type="list" allowBlank="1" showInputMessage="1" showErrorMessage="1" sqref="O19" xr:uid="{70C220A7-EE3C-4AF2-8B37-6681755DFFAE}">
      <formula1>$C$3:$C$5</formula1>
    </dataValidation>
    <dataValidation type="list" allowBlank="1" showInputMessage="1" showErrorMessage="1" sqref="O20" xr:uid="{EF035DFB-E9C2-4EBA-A155-F9E999BD423E}">
      <formula1>$D$3:$D$4</formula1>
    </dataValidation>
    <dataValidation type="list" allowBlank="1" showInputMessage="1" showErrorMessage="1" sqref="O21:O23" xr:uid="{2BCDD913-261D-4D42-9796-F9AF6EA4D8DC}">
      <formula1>$E$3:$E$4</formula1>
    </dataValidation>
    <dataValidation type="list" allowBlank="1" showInputMessage="1" showErrorMessage="1" sqref="O25:O26" xr:uid="{CCD42CE2-6368-4E8E-9D7C-1521A7053305}">
      <formula1>$F$3:$F$6</formula1>
    </dataValidation>
    <dataValidation type="list" allowBlank="1" showInputMessage="1" showErrorMessage="1" sqref="O31:O32" xr:uid="{11E9E24F-621B-475C-BF8F-1D2CAC610642}">
      <formula1>$H$3:$H$4</formula1>
    </dataValidation>
    <dataValidation type="list" allowBlank="1" showInputMessage="1" showErrorMessage="1" sqref="O27:O30" xr:uid="{661C37DF-8894-469A-9358-0BC6E716CC69}">
      <formula1>$G$3:$G$6</formula1>
    </dataValidation>
    <dataValidation type="list" allowBlank="1" showInputMessage="1" showErrorMessage="1" sqref="O33" xr:uid="{9909CB86-B175-434B-B140-12795DB4D8B2}">
      <formula1>$I$3:$I$4</formula1>
    </dataValidation>
    <dataValidation type="list" allowBlank="1" showInputMessage="1" showErrorMessage="1" sqref="O35 O42" xr:uid="{F1A1A860-F170-4D48-96F9-C1A5757DE955}">
      <formula1>$J$3:$J$7</formula1>
    </dataValidation>
    <dataValidation type="list" allowBlank="1" showInputMessage="1" showErrorMessage="1" sqref="O44:O49" xr:uid="{544F63CB-6406-47E0-947A-E847376358A8}">
      <formula1>$K$3:$K$7</formula1>
    </dataValidation>
    <dataValidation type="list" allowBlank="1" showInputMessage="1" showErrorMessage="1" sqref="O52:P52" xr:uid="{AD5F97FB-5F14-4F70-9ECF-1EACC20EBD2B}">
      <formula1>$L$3:$L$4</formula1>
    </dataValidation>
    <dataValidation type="list" allowBlank="1" showInputMessage="1" showErrorMessage="1" sqref="O53:P53 O54:O56" xr:uid="{E012022B-58EE-4FDE-AF04-6AA746E11D41}">
      <formula1>$M$3:$M$4</formula1>
    </dataValidation>
    <dataValidation type="list" allowBlank="1" showInputMessage="1" showErrorMessage="1" sqref="P54" xr:uid="{3835353A-73BE-4B2C-AFA0-8CE2ADA887DA}">
      <formula1>$N$3:$N$4</formula1>
    </dataValidation>
    <dataValidation type="list" allowBlank="1" showInputMessage="1" showErrorMessage="1" sqref="P55:P56" xr:uid="{2EE92A31-123D-4683-8F42-B53EF96662F4}">
      <formula1>$O$3:$O$4</formula1>
    </dataValidation>
    <dataValidation type="list" allowBlank="1" showInputMessage="1" showErrorMessage="1" sqref="O73:O81" xr:uid="{1AA459D9-DB6B-4ABD-982C-8EED00C37521}">
      <formula1>$P$3:$P$6</formula1>
    </dataValidation>
    <dataValidation type="list" allowBlank="1" showInputMessage="1" showErrorMessage="1" sqref="O84" xr:uid="{640AEC8E-2B9E-4082-B1FE-D66C38CDD82F}">
      <formula1>$Q$3:$Q$6</formula1>
    </dataValidation>
    <dataValidation type="list" allowBlank="1" showInputMessage="1" showErrorMessage="1" sqref="O139" xr:uid="{A0A0C631-4DB5-47E1-9553-9B3E882EB634}">
      <formula1>$S$3:$S$4</formula1>
    </dataValidation>
    <dataValidation type="list" allowBlank="1" showInputMessage="1" showErrorMessage="1" sqref="O145:O148" xr:uid="{F9B4AC2A-3959-45DD-9F32-9A24E0900DDF}">
      <formula1>$T$3:$T$8</formula1>
    </dataValidation>
    <dataValidation type="list" allowBlank="1" showInputMessage="1" showErrorMessage="1" sqref="O150:O165" xr:uid="{A40F0834-0617-4B78-9423-63C60EA50804}">
      <formula1>$U$3:$U$5</formula1>
    </dataValidation>
    <dataValidation type="list" allowBlank="1" showInputMessage="1" showErrorMessage="1" sqref="O167:O178 O191:O202" xr:uid="{44A994F0-CE4F-4CDD-AB35-0A5A30C6EA73}">
      <formula1>$V$3:$V$8</formula1>
    </dataValidation>
    <dataValidation type="list" allowBlank="1" showInputMessage="1" showErrorMessage="1" sqref="O179:O190 O203:O214" xr:uid="{531AD406-1168-47D6-99AE-7FB3CBC50255}">
      <formula1>$W$3:$W$6</formula1>
    </dataValidation>
    <dataValidation type="list" allowBlank="1" showInputMessage="1" showErrorMessage="1" sqref="O215:O221" xr:uid="{80B567B7-5DFB-40B0-B201-923149907F9D}">
      <formula1>$X$3:$X$4</formula1>
    </dataValidation>
    <dataValidation type="list" allowBlank="1" showInputMessage="1" showErrorMessage="1" sqref="O222:O226" xr:uid="{38660BFB-BF96-4B55-A182-912671C6EAB6}">
      <formula1>$Y$3:$Y$6</formula1>
    </dataValidation>
    <dataValidation type="list" allowBlank="1" showInputMessage="1" showErrorMessage="1" sqref="O227:O228" xr:uid="{D9F4B2D7-856F-4D76-927E-7C39CE3A3B08}">
      <formula1>$Z$3:$Z$5</formula1>
    </dataValidation>
    <dataValidation type="list" allowBlank="1" showInputMessage="1" showErrorMessage="1" sqref="O230:O231" xr:uid="{7D5E75EB-0D6D-4DD0-B0F0-A34C9CB5F873}">
      <formula1>$AA$3:$AA$4</formula1>
    </dataValidation>
    <dataValidation type="list" allowBlank="1" showInputMessage="1" showErrorMessage="1" sqref="O232:O248" xr:uid="{0DE2BE3F-D04E-46FF-84E3-34D13FB4DE1B}">
      <formula1>$AB$3:$AB$4</formula1>
    </dataValidation>
    <dataValidation type="list" allowBlank="1" showInputMessage="1" showErrorMessage="1" sqref="O256" xr:uid="{44B14A24-CED9-448A-8D81-A4FF499E0695}">
      <formula1>$AD$3:$AD$5</formula1>
    </dataValidation>
    <dataValidation type="list" allowBlank="1" showInputMessage="1" showErrorMessage="1" sqref="O263:O267" xr:uid="{698CEEB8-C77A-479C-A85D-8A080936CC4B}">
      <formula1>$AF$3:$AF$4</formula1>
    </dataValidation>
    <dataValidation type="list" allowBlank="1" showInputMessage="1" showErrorMessage="1" sqref="O269:O277" xr:uid="{E89FE569-6771-43C0-85C6-060180BA6BC2}">
      <formula1>$AG$3:$AG$4</formula1>
    </dataValidation>
    <dataValidation type="list" allowBlank="1" showInputMessage="1" showErrorMessage="1" sqref="O279" xr:uid="{CDDA988C-311F-404C-9B71-D87A61E7FF98}">
      <formula1>$AH$3:$AH$7</formula1>
    </dataValidation>
    <dataValidation type="list" allowBlank="1" showInputMessage="1" showErrorMessage="1" sqref="O282:O284" xr:uid="{7CC5CDBA-DD04-47B7-9F75-6DDACF7A2FCD}">
      <formula1>$AI$3:$AI$8</formula1>
    </dataValidation>
    <dataValidation type="list" allowBlank="1" showInputMessage="1" showErrorMessage="1" sqref="O304" xr:uid="{6BBF6D0C-3C9D-4112-A3FF-E0860EBAA456}">
      <formula1>$AJ$3:$AJ$4</formula1>
    </dataValidation>
    <dataValidation type="list" allowBlank="1" showInputMessage="1" showErrorMessage="1" sqref="O305:O309" xr:uid="{D8DB7405-98F8-4749-A109-0F408230830C}">
      <formula1>$AK$3:$AK$4</formula1>
    </dataValidation>
    <dataValidation type="list" allowBlank="1" showInputMessage="1" showErrorMessage="1" sqref="O310:O313" xr:uid="{29A8AA82-A871-4835-8283-D33D24E5C6A2}">
      <formula1>$AL$3:$AL$5</formula1>
    </dataValidation>
    <dataValidation type="list" allowBlank="1" showInputMessage="1" showErrorMessage="1" sqref="O314:O315" xr:uid="{3700DEA7-CFEA-4A9F-BA2D-E5BE7F80622E}">
      <formula1>$AM$3:$AM$4</formula1>
    </dataValidation>
    <dataValidation type="list" allowBlank="1" showInputMessage="1" showErrorMessage="1" sqref="O317:O322" xr:uid="{0C38E960-49B6-43CE-B021-44E6A898D306}">
      <formula1>$AN$3:$AN$5</formula1>
    </dataValidation>
    <dataValidation type="list" allowBlank="1" showInputMessage="1" showErrorMessage="1" sqref="O324:O372" xr:uid="{09490626-C30D-4C7D-9FBF-97ED86852D91}">
      <formula1>$AO$3:$AO$4</formula1>
    </dataValidation>
    <dataValidation type="list" allowBlank="1" showInputMessage="1" showErrorMessage="1" sqref="O373" xr:uid="{516AFEF6-9E5E-44B0-AC21-FA191F68FB99}">
      <formula1>$AP$3:$AP$4</formula1>
    </dataValidation>
    <dataValidation type="list" allowBlank="1" showInputMessage="1" showErrorMessage="1" sqref="O374:O375" xr:uid="{10A341D7-9637-42B1-8F78-9129C64CC029}">
      <formula1>$AQ$3:$AQ$5</formula1>
    </dataValidation>
    <dataValidation type="list" allowBlank="1" showInputMessage="1" showErrorMessage="1" sqref="O376:O377" xr:uid="{1178CFE6-077D-42FC-AF4D-EE4EF0A9EB87}">
      <formula1>$AR$3:$AR$4</formula1>
    </dataValidation>
    <dataValidation type="list" allowBlank="1" showInputMessage="1" showErrorMessage="1" sqref="O66:O71" xr:uid="{B6C1A33D-94B5-4706-8834-89BAFE13ABB9}">
      <formula1>$P$3:$P$7</formula1>
    </dataValidation>
    <dataValidation type="list" allowBlank="1" showInputMessage="1" showErrorMessage="1" sqref="O91:O137" xr:uid="{6772F2EA-B338-4207-924F-812D2AB83E7A}">
      <formula1>$R$3:$R$8</formula1>
    </dataValidation>
    <dataValidation type="list" allowBlank="1" showInputMessage="1" showErrorMessage="1" sqref="O257:O262" xr:uid="{CBEDA624-9ECB-4B0D-9CEC-4E198E232082}">
      <formula1>$AE$3:$AE$5</formula1>
    </dataValidation>
    <dataValidation type="list" allowBlank="1" showInputMessage="1" showErrorMessage="1" sqref="O249:O255" xr:uid="{F12C3D6B-30BF-4901-92FE-98A1C9B25E58}">
      <formula1>$AC$3:$AC$7</formula1>
    </dataValidation>
    <dataValidation type="list" allowBlank="1" showInputMessage="1" showErrorMessage="1" sqref="E3" xr:uid="{B96673D3-7FE4-4C86-9C3A-9BBA33B64B90}">
      <formula1>$A$3:$A$134</formula1>
    </dataValidation>
  </dataValidations>
  <hyperlinks>
    <hyperlink ref="P33" r:id="rId1" xr:uid="{E825E419-C985-4669-8619-309FFE9A3579}"/>
    <hyperlink ref="G3:O3" location="'All Country Summary (2023)'!A1" display="Go to summary page" xr:uid="{41449101-5D7A-48D2-BA4E-DD4E412FD6C0}"/>
  </hyperlinks>
  <pageMargins left="0.7" right="0.7" top="0.75" bottom="0.75" header="0.3" footer="0.3"/>
  <pageSetup orientation="portrait"/>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B1B0F-6E50-4FE1-80E8-2B673B65CCF4}">
  <sheetPr>
    <tabColor rgb="FF0099CC"/>
  </sheetPr>
  <dimension ref="A1:Z998"/>
  <sheetViews>
    <sheetView showGridLines="0" topLeftCell="B1" zoomScaleNormal="100" workbookViewId="0">
      <selection activeCell="F1" sqref="F1:N1"/>
    </sheetView>
  </sheetViews>
  <sheetFormatPr defaultColWidth="14.42578125" defaultRowHeight="15" customHeight="1"/>
  <cols>
    <col min="1" max="1" width="2.140625" customWidth="1"/>
    <col min="2" max="2" width="9.140625" customWidth="1"/>
    <col min="3" max="3" width="3.28515625" customWidth="1"/>
    <col min="4" max="4" width="16.140625" customWidth="1"/>
    <col min="5" max="5" width="61.42578125" customWidth="1"/>
    <col min="6" max="6" width="16.5703125" customWidth="1"/>
    <col min="7" max="7" width="24.42578125" customWidth="1"/>
    <col min="8" max="8" width="19.42578125" customWidth="1"/>
    <col min="9" max="9" width="18.7109375" customWidth="1"/>
    <col min="10" max="10" width="20.7109375" customWidth="1"/>
    <col min="11" max="11" width="21.5703125" customWidth="1"/>
    <col min="12" max="12" width="14.85546875" customWidth="1"/>
    <col min="13" max="13" width="22.5703125" customWidth="1"/>
    <col min="14" max="14" width="56.42578125" customWidth="1"/>
    <col min="15" max="15" width="60.28515625" customWidth="1"/>
    <col min="16" max="16" width="49.28515625" customWidth="1"/>
    <col min="17" max="26" width="9.140625" customWidth="1"/>
  </cols>
  <sheetData>
    <row r="1" spans="1:26" ht="62.25" customHeight="1">
      <c r="A1" s="879"/>
      <c r="B1" s="879"/>
      <c r="C1" s="879"/>
      <c r="D1" s="879"/>
      <c r="E1" s="879"/>
      <c r="F1" s="2130" t="s">
        <v>830</v>
      </c>
      <c r="G1" s="2130"/>
      <c r="H1" s="2130"/>
      <c r="I1" s="2130"/>
      <c r="J1" s="2130"/>
      <c r="K1" s="2130"/>
      <c r="L1" s="2130"/>
      <c r="M1" s="2130"/>
      <c r="N1" s="2130"/>
      <c r="P1" s="879"/>
      <c r="Q1" s="879"/>
      <c r="R1" s="879"/>
      <c r="S1" s="879"/>
      <c r="T1" s="879"/>
      <c r="U1" s="879"/>
      <c r="V1" s="879"/>
      <c r="W1" s="879"/>
      <c r="X1" s="879"/>
      <c r="Y1" s="879"/>
      <c r="Z1" s="879"/>
    </row>
    <row r="2" spans="1:26" ht="37.5" customHeight="1">
      <c r="A2" s="879"/>
      <c r="B2" s="880" t="s">
        <v>381</v>
      </c>
      <c r="C2" s="881"/>
      <c r="D2" s="881"/>
      <c r="E2" s="881"/>
      <c r="F2" s="4071"/>
      <c r="G2" s="4413"/>
      <c r="H2" s="882"/>
      <c r="I2" s="882"/>
      <c r="J2" s="882"/>
      <c r="K2" s="883"/>
      <c r="L2" s="883"/>
      <c r="M2" s="883"/>
      <c r="N2" s="884"/>
      <c r="P2" s="879"/>
      <c r="Q2" s="879"/>
      <c r="R2" s="879"/>
      <c r="S2" s="879"/>
      <c r="T2" s="879"/>
      <c r="U2" s="879"/>
      <c r="V2" s="879"/>
      <c r="W2" s="879"/>
      <c r="X2" s="879"/>
      <c r="Y2" s="879"/>
      <c r="Z2" s="879"/>
    </row>
    <row r="3" spans="1:26" ht="26.25" customHeight="1">
      <c r="A3" s="879"/>
      <c r="B3" s="880"/>
      <c r="C3" s="881"/>
      <c r="D3" s="885" t="s">
        <v>382</v>
      </c>
      <c r="E3" s="886" t="s">
        <v>5367</v>
      </c>
      <c r="F3" s="887" t="s">
        <v>383</v>
      </c>
      <c r="G3" s="888"/>
      <c r="H3" s="882"/>
      <c r="I3" s="882"/>
      <c r="J3" s="882"/>
      <c r="K3" s="883"/>
      <c r="L3" s="883"/>
      <c r="M3" s="883"/>
      <c r="N3" s="884"/>
      <c r="P3" s="879"/>
      <c r="Q3" s="879"/>
      <c r="R3" s="879"/>
      <c r="S3" s="879"/>
      <c r="T3" s="879"/>
      <c r="U3" s="879"/>
      <c r="V3" s="879"/>
      <c r="W3" s="879"/>
      <c r="X3" s="879"/>
      <c r="Y3" s="879"/>
      <c r="Z3" s="879"/>
    </row>
    <row r="4" spans="1:26" ht="36" customHeight="1">
      <c r="A4" s="879"/>
      <c r="B4" s="4072" t="s">
        <v>384</v>
      </c>
      <c r="C4" s="4414"/>
      <c r="D4" s="4414"/>
      <c r="E4" s="4414"/>
      <c r="F4" s="4414"/>
      <c r="G4" s="4414"/>
      <c r="H4" s="4414"/>
      <c r="I4" s="4414"/>
      <c r="J4" s="4414"/>
      <c r="K4" s="4414"/>
      <c r="L4" s="4414"/>
      <c r="M4" s="4414"/>
      <c r="N4" s="4414"/>
      <c r="P4" s="879"/>
      <c r="Q4" s="879"/>
      <c r="R4" s="879"/>
      <c r="S4" s="879"/>
      <c r="T4" s="879"/>
      <c r="U4" s="879"/>
      <c r="V4" s="879"/>
      <c r="W4" s="879"/>
      <c r="X4" s="879"/>
      <c r="Y4" s="879"/>
      <c r="Z4" s="879"/>
    </row>
    <row r="5" spans="1:26" ht="23.25" customHeight="1">
      <c r="A5" s="879"/>
      <c r="B5" s="3905" t="s">
        <v>0</v>
      </c>
      <c r="C5" s="4415"/>
      <c r="D5" s="4415"/>
      <c r="E5" s="4415"/>
      <c r="F5" s="4415"/>
      <c r="G5" s="4415"/>
      <c r="H5" s="4415"/>
      <c r="I5" s="4415"/>
      <c r="J5" s="4415"/>
      <c r="K5" s="4415"/>
      <c r="L5" s="4415"/>
      <c r="M5" s="4415"/>
      <c r="N5" s="4415"/>
      <c r="O5" s="4415"/>
      <c r="P5" s="4416"/>
      <c r="Q5" s="879"/>
      <c r="R5" s="879"/>
      <c r="S5" s="879"/>
      <c r="T5" s="879"/>
      <c r="U5" s="879"/>
      <c r="V5" s="879"/>
      <c r="W5" s="879"/>
      <c r="X5" s="879"/>
      <c r="Y5" s="879"/>
      <c r="Z5" s="879"/>
    </row>
    <row r="6" spans="1:26" ht="256.5" customHeight="1">
      <c r="A6" s="879"/>
      <c r="B6" s="889" t="s">
        <v>5368</v>
      </c>
      <c r="C6" s="4073" t="s">
        <v>5369</v>
      </c>
      <c r="D6" s="4417"/>
      <c r="E6" s="4417"/>
      <c r="F6" s="4417"/>
      <c r="G6" s="4417"/>
      <c r="H6" s="4418"/>
      <c r="I6" s="890" t="s">
        <v>53</v>
      </c>
      <c r="J6" s="891" t="s">
        <v>392</v>
      </c>
      <c r="K6" s="4074" t="s">
        <v>5370</v>
      </c>
      <c r="L6" s="4417"/>
      <c r="M6" s="4417"/>
      <c r="N6" s="4419"/>
      <c r="O6" s="4006" t="s">
        <v>1279</v>
      </c>
      <c r="P6" s="4006"/>
      <c r="Q6" s="879"/>
      <c r="R6" s="879"/>
      <c r="S6" s="879"/>
      <c r="T6" s="879"/>
      <c r="U6" s="879"/>
      <c r="V6" s="879"/>
      <c r="W6" s="879"/>
      <c r="X6" s="879"/>
      <c r="Y6" s="879"/>
      <c r="Z6" s="879"/>
    </row>
    <row r="7" spans="1:26" ht="22.5" customHeight="1">
      <c r="A7" s="879"/>
      <c r="B7" s="4075" t="s">
        <v>393</v>
      </c>
      <c r="C7" s="4420"/>
      <c r="D7" s="4420"/>
      <c r="E7" s="4420"/>
      <c r="F7" s="4420"/>
      <c r="G7" s="4420"/>
      <c r="H7" s="4420"/>
      <c r="I7" s="4420"/>
      <c r="J7" s="4420"/>
      <c r="K7" s="4420"/>
      <c r="L7" s="4420"/>
      <c r="M7" s="4420"/>
      <c r="N7" s="4421"/>
      <c r="O7" s="4422"/>
      <c r="P7" s="4422"/>
      <c r="Q7" s="879"/>
      <c r="R7" s="879"/>
      <c r="S7" s="879"/>
      <c r="T7" s="879"/>
      <c r="U7" s="879"/>
      <c r="V7" s="879"/>
      <c r="W7" s="879"/>
      <c r="X7" s="879"/>
      <c r="Y7" s="879"/>
      <c r="Z7" s="879"/>
    </row>
    <row r="8" spans="1:26" ht="21.75" customHeight="1">
      <c r="A8" s="879"/>
      <c r="B8" s="892" t="s">
        <v>394</v>
      </c>
      <c r="C8" s="3889" t="s">
        <v>395</v>
      </c>
      <c r="D8" s="4420"/>
      <c r="E8" s="4423"/>
      <c r="F8" s="3896" t="s">
        <v>5371</v>
      </c>
      <c r="G8" s="4420"/>
      <c r="H8" s="4420"/>
      <c r="I8" s="4420"/>
      <c r="J8" s="4420"/>
      <c r="K8" s="4420"/>
      <c r="L8" s="4420"/>
      <c r="M8" s="4420"/>
      <c r="N8" s="4420"/>
      <c r="O8" s="4422"/>
      <c r="P8" s="4422"/>
      <c r="Q8" s="879"/>
      <c r="R8" s="879"/>
      <c r="S8" s="879"/>
      <c r="T8" s="879"/>
      <c r="U8" s="879"/>
      <c r="V8" s="879"/>
      <c r="W8" s="879"/>
      <c r="X8" s="879"/>
      <c r="Y8" s="879"/>
      <c r="Z8" s="879"/>
    </row>
    <row r="9" spans="1:26" ht="29.25" customHeight="1">
      <c r="A9" s="879"/>
      <c r="B9" s="894" t="s">
        <v>396</v>
      </c>
      <c r="C9" s="3889" t="s">
        <v>397</v>
      </c>
      <c r="D9" s="4420"/>
      <c r="E9" s="4420"/>
      <c r="F9" s="4420"/>
      <c r="G9" s="4420"/>
      <c r="H9" s="4423"/>
      <c r="I9" s="895" t="s">
        <v>398</v>
      </c>
      <c r="J9" s="896"/>
      <c r="K9" s="896"/>
      <c r="L9" s="896"/>
      <c r="M9" s="896"/>
      <c r="N9" s="897"/>
      <c r="O9" s="4422"/>
      <c r="P9" s="4422"/>
      <c r="Q9" s="879"/>
      <c r="R9" s="879"/>
      <c r="S9" s="879"/>
      <c r="T9" s="879"/>
      <c r="U9" s="879"/>
      <c r="V9" s="879"/>
      <c r="W9" s="879"/>
      <c r="X9" s="879"/>
      <c r="Y9" s="879"/>
      <c r="Z9" s="879"/>
    </row>
    <row r="10" spans="1:26" ht="28.5" customHeight="1">
      <c r="A10" s="879"/>
      <c r="B10" s="898" t="s">
        <v>394</v>
      </c>
      <c r="C10" s="3889" t="s">
        <v>5372</v>
      </c>
      <c r="D10" s="4420"/>
      <c r="E10" s="4420"/>
      <c r="F10" s="4420"/>
      <c r="G10" s="4420"/>
      <c r="H10" s="4423"/>
      <c r="I10" s="950" t="s">
        <v>54</v>
      </c>
      <c r="J10" s="4070" t="s">
        <v>400</v>
      </c>
      <c r="K10" s="4423"/>
      <c r="L10" s="3896"/>
      <c r="M10" s="4420"/>
      <c r="N10" s="4421"/>
      <c r="O10" s="4422"/>
      <c r="P10" s="4422"/>
      <c r="Q10" s="879"/>
      <c r="R10" s="879"/>
      <c r="S10" s="879"/>
      <c r="T10" s="879"/>
      <c r="U10" s="879"/>
      <c r="V10" s="879"/>
      <c r="W10" s="879"/>
      <c r="X10" s="879"/>
      <c r="Y10" s="879"/>
      <c r="Z10" s="879"/>
    </row>
    <row r="11" spans="1:26" ht="28.5" customHeight="1">
      <c r="A11" s="879"/>
      <c r="B11" s="899" t="s">
        <v>401</v>
      </c>
      <c r="C11" s="3889" t="s">
        <v>5373</v>
      </c>
      <c r="D11" s="4420"/>
      <c r="E11" s="4420"/>
      <c r="F11" s="4420"/>
      <c r="G11" s="4420"/>
      <c r="H11" s="4423"/>
      <c r="I11" s="950" t="s">
        <v>54</v>
      </c>
      <c r="J11" s="4070" t="s">
        <v>400</v>
      </c>
      <c r="K11" s="4423"/>
      <c r="L11" s="3896"/>
      <c r="M11" s="4420"/>
      <c r="N11" s="4421"/>
      <c r="O11" s="4422"/>
      <c r="P11" s="4422"/>
      <c r="Q11" s="879"/>
      <c r="R11" s="879"/>
      <c r="S11" s="879"/>
      <c r="T11" s="879"/>
      <c r="U11" s="879"/>
      <c r="V11" s="879"/>
      <c r="W11" s="879"/>
      <c r="X11" s="879"/>
      <c r="Y11" s="879"/>
      <c r="Z11" s="879"/>
    </row>
    <row r="12" spans="1:26" ht="28.5" customHeight="1">
      <c r="A12" s="879"/>
      <c r="B12" s="899" t="s">
        <v>403</v>
      </c>
      <c r="C12" s="3889" t="s">
        <v>5374</v>
      </c>
      <c r="D12" s="4420"/>
      <c r="E12" s="4420"/>
      <c r="F12" s="4420"/>
      <c r="G12" s="4420"/>
      <c r="H12" s="4423"/>
      <c r="I12" s="950" t="s">
        <v>54</v>
      </c>
      <c r="J12" s="4070" t="s">
        <v>400</v>
      </c>
      <c r="K12" s="4423"/>
      <c r="L12" s="3896"/>
      <c r="M12" s="4420"/>
      <c r="N12" s="4421"/>
      <c r="O12" s="4422"/>
      <c r="P12" s="4422"/>
      <c r="Q12" s="879"/>
      <c r="R12" s="879"/>
      <c r="S12" s="879"/>
      <c r="T12" s="879"/>
      <c r="U12" s="879"/>
      <c r="V12" s="879"/>
      <c r="W12" s="879"/>
      <c r="X12" s="879"/>
      <c r="Y12" s="879"/>
      <c r="Z12" s="879"/>
    </row>
    <row r="13" spans="1:26" ht="28.5" customHeight="1">
      <c r="A13" s="879"/>
      <c r="B13" s="899" t="s">
        <v>405</v>
      </c>
      <c r="C13" s="3889" t="s">
        <v>406</v>
      </c>
      <c r="D13" s="4420"/>
      <c r="E13" s="4420"/>
      <c r="F13" s="4420"/>
      <c r="G13" s="4420"/>
      <c r="H13" s="4423"/>
      <c r="I13" s="950" t="s">
        <v>54</v>
      </c>
      <c r="J13" s="4070" t="s">
        <v>407</v>
      </c>
      <c r="K13" s="4423"/>
      <c r="L13" s="3896"/>
      <c r="M13" s="4420"/>
      <c r="N13" s="4421"/>
      <c r="O13" s="4422"/>
      <c r="P13" s="4422"/>
      <c r="Q13" s="879"/>
      <c r="R13" s="879"/>
      <c r="S13" s="879"/>
      <c r="T13" s="879"/>
      <c r="U13" s="879"/>
      <c r="V13" s="879"/>
      <c r="W13" s="879"/>
      <c r="X13" s="879"/>
      <c r="Y13" s="879"/>
      <c r="Z13" s="879"/>
    </row>
    <row r="14" spans="1:26" ht="28.5" customHeight="1">
      <c r="A14" s="879"/>
      <c r="B14" s="899" t="s">
        <v>408</v>
      </c>
      <c r="C14" s="3889" t="s">
        <v>62</v>
      </c>
      <c r="D14" s="4420"/>
      <c r="E14" s="4420"/>
      <c r="F14" s="4420"/>
      <c r="G14" s="4420"/>
      <c r="H14" s="4423"/>
      <c r="I14" s="950" t="s">
        <v>54</v>
      </c>
      <c r="J14" s="4070" t="s">
        <v>409</v>
      </c>
      <c r="K14" s="4423"/>
      <c r="L14" s="3896"/>
      <c r="M14" s="4420"/>
      <c r="N14" s="4421"/>
      <c r="O14" s="4422"/>
      <c r="P14" s="4422"/>
      <c r="Q14" s="879"/>
      <c r="R14" s="879"/>
      <c r="S14" s="879"/>
      <c r="T14" s="879"/>
      <c r="U14" s="879"/>
      <c r="V14" s="879"/>
      <c r="W14" s="879"/>
      <c r="X14" s="879"/>
      <c r="Y14" s="879"/>
      <c r="Z14" s="879"/>
    </row>
    <row r="15" spans="1:26" ht="42" customHeight="1">
      <c r="A15" s="879"/>
      <c r="B15" s="899" t="s">
        <v>410</v>
      </c>
      <c r="C15" s="3889" t="s">
        <v>5375</v>
      </c>
      <c r="D15" s="4420"/>
      <c r="E15" s="4420"/>
      <c r="F15" s="4420"/>
      <c r="G15" s="4420"/>
      <c r="H15" s="4423"/>
      <c r="I15" s="950" t="s">
        <v>53</v>
      </c>
      <c r="J15" s="4070" t="s">
        <v>412</v>
      </c>
      <c r="K15" s="4423"/>
      <c r="L15" s="3896" t="s">
        <v>5376</v>
      </c>
      <c r="M15" s="4420"/>
      <c r="N15" s="4421"/>
      <c r="O15" s="4422"/>
      <c r="P15" s="4422"/>
      <c r="Q15" s="879"/>
      <c r="R15" s="879"/>
      <c r="S15" s="879"/>
      <c r="T15" s="879"/>
      <c r="U15" s="879"/>
      <c r="V15" s="879"/>
      <c r="W15" s="879"/>
      <c r="X15" s="879"/>
      <c r="Y15" s="879"/>
      <c r="Z15" s="879"/>
    </row>
    <row r="16" spans="1:26" ht="26.25" customHeight="1">
      <c r="A16" s="879"/>
      <c r="B16" s="899" t="s">
        <v>413</v>
      </c>
      <c r="C16" s="3889" t="s">
        <v>414</v>
      </c>
      <c r="D16" s="4420"/>
      <c r="E16" s="4420"/>
      <c r="F16" s="4420"/>
      <c r="G16" s="4420"/>
      <c r="H16" s="4423"/>
      <c r="I16" s="950" t="s">
        <v>53</v>
      </c>
      <c r="J16" s="4070" t="s">
        <v>415</v>
      </c>
      <c r="K16" s="4423"/>
      <c r="L16" s="3896" t="s">
        <v>5377</v>
      </c>
      <c r="M16" s="4420"/>
      <c r="N16" s="4421"/>
      <c r="O16" s="4422"/>
      <c r="P16" s="4422"/>
      <c r="Q16" s="879"/>
      <c r="R16" s="879"/>
      <c r="S16" s="879"/>
      <c r="T16" s="879"/>
      <c r="U16" s="879"/>
      <c r="V16" s="879"/>
      <c r="W16" s="879"/>
      <c r="X16" s="879"/>
      <c r="Y16" s="879"/>
      <c r="Z16" s="879"/>
    </row>
    <row r="17" spans="1:26" ht="30.75" customHeight="1">
      <c r="A17" s="879"/>
      <c r="B17" s="899" t="s">
        <v>416</v>
      </c>
      <c r="C17" s="3889" t="s">
        <v>417</v>
      </c>
      <c r="D17" s="4420"/>
      <c r="E17" s="4420"/>
      <c r="F17" s="4420"/>
      <c r="G17" s="4420"/>
      <c r="H17" s="4423"/>
      <c r="I17" s="950" t="s">
        <v>67</v>
      </c>
      <c r="J17" s="4070" t="s">
        <v>415</v>
      </c>
      <c r="K17" s="4423"/>
      <c r="L17" s="3896"/>
      <c r="M17" s="4420"/>
      <c r="N17" s="4421"/>
      <c r="O17" s="4422"/>
      <c r="P17" s="4422"/>
      <c r="Q17" s="879"/>
      <c r="R17" s="879"/>
      <c r="S17" s="879"/>
      <c r="T17" s="879"/>
      <c r="U17" s="879"/>
      <c r="V17" s="879"/>
      <c r="W17" s="879"/>
      <c r="X17" s="879"/>
      <c r="Y17" s="879"/>
      <c r="Z17" s="879"/>
    </row>
    <row r="18" spans="1:26" ht="30" customHeight="1">
      <c r="A18" s="879"/>
      <c r="B18" s="899" t="s">
        <v>418</v>
      </c>
      <c r="C18" s="3889" t="s">
        <v>5378</v>
      </c>
      <c r="D18" s="4420"/>
      <c r="E18" s="4420"/>
      <c r="F18" s="4420"/>
      <c r="G18" s="4420"/>
      <c r="H18" s="4423"/>
      <c r="I18" s="950" t="s">
        <v>53</v>
      </c>
      <c r="J18" s="4070" t="s">
        <v>415</v>
      </c>
      <c r="K18" s="4423"/>
      <c r="L18" s="3896" t="s">
        <v>5379</v>
      </c>
      <c r="M18" s="4420"/>
      <c r="N18" s="4421"/>
      <c r="O18" s="4424"/>
      <c r="P18" s="4424"/>
      <c r="Q18" s="879"/>
      <c r="R18" s="879"/>
      <c r="S18" s="879"/>
      <c r="T18" s="879"/>
      <c r="U18" s="879"/>
      <c r="V18" s="879"/>
      <c r="W18" s="879"/>
      <c r="X18" s="879"/>
      <c r="Y18" s="879"/>
      <c r="Z18" s="879"/>
    </row>
    <row r="19" spans="1:26" ht="82.5" customHeight="1">
      <c r="A19" s="879"/>
      <c r="B19" s="894" t="s">
        <v>420</v>
      </c>
      <c r="C19" s="3889" t="s">
        <v>421</v>
      </c>
      <c r="D19" s="4420"/>
      <c r="E19" s="4420"/>
      <c r="F19" s="4420"/>
      <c r="G19" s="4420"/>
      <c r="H19" s="4420"/>
      <c r="I19" s="950" t="s">
        <v>53</v>
      </c>
      <c r="J19" s="4069" t="s">
        <v>422</v>
      </c>
      <c r="K19" s="3929" t="s">
        <v>5380</v>
      </c>
      <c r="L19" s="4425"/>
      <c r="M19" s="4425"/>
      <c r="N19" s="4426"/>
      <c r="O19" s="900" t="s">
        <v>1279</v>
      </c>
      <c r="P19" s="901"/>
      <c r="Q19" s="879"/>
      <c r="R19" s="879"/>
      <c r="S19" s="879"/>
      <c r="T19" s="879"/>
      <c r="U19" s="879"/>
      <c r="V19" s="879"/>
      <c r="W19" s="879"/>
      <c r="X19" s="879"/>
      <c r="Y19" s="879"/>
      <c r="Z19" s="879"/>
    </row>
    <row r="20" spans="1:26" ht="82.5" customHeight="1">
      <c r="A20" s="879"/>
      <c r="B20" s="894" t="s">
        <v>423</v>
      </c>
      <c r="C20" s="3889" t="s">
        <v>424</v>
      </c>
      <c r="D20" s="4420"/>
      <c r="E20" s="4420"/>
      <c r="F20" s="4420"/>
      <c r="G20" s="4420"/>
      <c r="H20" s="4420"/>
      <c r="I20" s="950" t="s">
        <v>53</v>
      </c>
      <c r="J20" s="4427"/>
      <c r="K20" s="4428"/>
      <c r="L20" s="4413"/>
      <c r="M20" s="4413"/>
      <c r="N20" s="4429"/>
      <c r="O20" s="900" t="s">
        <v>1279</v>
      </c>
      <c r="P20" s="901"/>
      <c r="Q20" s="879"/>
      <c r="R20" s="879"/>
      <c r="S20" s="879"/>
      <c r="T20" s="879"/>
      <c r="U20" s="879"/>
      <c r="V20" s="879"/>
      <c r="W20" s="879"/>
      <c r="X20" s="879"/>
      <c r="Y20" s="879"/>
      <c r="Z20" s="879"/>
    </row>
    <row r="21" spans="1:26" ht="82.5" customHeight="1">
      <c r="A21" s="879"/>
      <c r="B21" s="894" t="s">
        <v>425</v>
      </c>
      <c r="C21" s="3889" t="s">
        <v>426</v>
      </c>
      <c r="D21" s="4420"/>
      <c r="E21" s="4420"/>
      <c r="F21" s="4420"/>
      <c r="G21" s="4420"/>
      <c r="H21" s="4420"/>
      <c r="I21" s="950" t="s">
        <v>78</v>
      </c>
      <c r="J21" s="4427"/>
      <c r="K21" s="4428"/>
      <c r="L21" s="4413"/>
      <c r="M21" s="4413"/>
      <c r="N21" s="4429"/>
      <c r="O21" s="3933" t="s">
        <v>1279</v>
      </c>
      <c r="P21" s="3933"/>
      <c r="Q21" s="879"/>
      <c r="R21" s="879"/>
      <c r="S21" s="879"/>
      <c r="T21" s="879"/>
      <c r="U21" s="879"/>
      <c r="V21" s="879"/>
      <c r="W21" s="879"/>
      <c r="X21" s="879"/>
      <c r="Y21" s="879"/>
      <c r="Z21" s="879"/>
    </row>
    <row r="22" spans="1:26" ht="82.5" customHeight="1">
      <c r="A22" s="879"/>
      <c r="B22" s="894" t="s">
        <v>427</v>
      </c>
      <c r="C22" s="3889" t="s">
        <v>428</v>
      </c>
      <c r="D22" s="4420"/>
      <c r="E22" s="4420"/>
      <c r="F22" s="4420"/>
      <c r="G22" s="4420"/>
      <c r="H22" s="4420"/>
      <c r="I22" s="950" t="s">
        <v>53</v>
      </c>
      <c r="J22" s="4427"/>
      <c r="K22" s="4428"/>
      <c r="L22" s="4413"/>
      <c r="M22" s="4413"/>
      <c r="N22" s="4429"/>
      <c r="O22" s="4422"/>
      <c r="P22" s="4422"/>
      <c r="Q22" s="879"/>
      <c r="R22" s="879"/>
      <c r="S22" s="879"/>
      <c r="T22" s="879"/>
      <c r="U22" s="879"/>
      <c r="V22" s="879"/>
      <c r="W22" s="879"/>
      <c r="X22" s="879"/>
      <c r="Y22" s="879"/>
      <c r="Z22" s="879"/>
    </row>
    <row r="23" spans="1:26" ht="82.5" customHeight="1">
      <c r="A23" s="879"/>
      <c r="B23" s="892" t="s">
        <v>394</v>
      </c>
      <c r="C23" s="3909" t="s">
        <v>429</v>
      </c>
      <c r="D23" s="4430"/>
      <c r="E23" s="4430"/>
      <c r="F23" s="4430"/>
      <c r="G23" s="4430"/>
      <c r="H23" s="4430"/>
      <c r="I23" s="1127" t="s">
        <v>58</v>
      </c>
      <c r="J23" s="4427"/>
      <c r="K23" s="4431"/>
      <c r="L23" s="4432"/>
      <c r="M23" s="4432"/>
      <c r="N23" s="4433"/>
      <c r="O23" s="4434"/>
      <c r="P23" s="4434"/>
      <c r="Q23" s="879"/>
      <c r="R23" s="879"/>
      <c r="S23" s="879"/>
      <c r="T23" s="879"/>
      <c r="U23" s="879"/>
      <c r="V23" s="879"/>
      <c r="W23" s="879"/>
      <c r="X23" s="879"/>
      <c r="Y23" s="879"/>
      <c r="Z23" s="879"/>
    </row>
    <row r="24" spans="1:26" ht="24.75" customHeight="1">
      <c r="A24" s="879"/>
      <c r="B24" s="3905" t="s">
        <v>1</v>
      </c>
      <c r="C24" s="4415"/>
      <c r="D24" s="4415"/>
      <c r="E24" s="4415"/>
      <c r="F24" s="4415"/>
      <c r="G24" s="4415"/>
      <c r="H24" s="4415"/>
      <c r="I24" s="4415"/>
      <c r="J24" s="4415"/>
      <c r="K24" s="4415"/>
      <c r="L24" s="4415"/>
      <c r="M24" s="4415"/>
      <c r="N24" s="4415"/>
      <c r="O24" s="4415"/>
      <c r="P24" s="4416"/>
      <c r="Q24" s="879"/>
      <c r="R24" s="879"/>
      <c r="S24" s="879"/>
      <c r="T24" s="879"/>
      <c r="U24" s="879"/>
      <c r="V24" s="879"/>
      <c r="W24" s="879"/>
      <c r="X24" s="879"/>
      <c r="Y24" s="879"/>
      <c r="Z24" s="879"/>
    </row>
    <row r="25" spans="1:26" ht="46.5" customHeight="1">
      <c r="A25" s="879"/>
      <c r="B25" s="4065" t="s">
        <v>430</v>
      </c>
      <c r="C25" s="3950" t="s">
        <v>5381</v>
      </c>
      <c r="D25" s="4435"/>
      <c r="E25" s="4435"/>
      <c r="F25" s="4436"/>
      <c r="G25" s="904" t="s">
        <v>432</v>
      </c>
      <c r="H25" s="990" t="s">
        <v>3345</v>
      </c>
      <c r="I25" s="905" t="s">
        <v>433</v>
      </c>
      <c r="J25" s="906" t="s">
        <v>3346</v>
      </c>
      <c r="K25" s="3926" t="s">
        <v>434</v>
      </c>
      <c r="L25" s="4066" t="s">
        <v>5382</v>
      </c>
      <c r="M25" s="4435"/>
      <c r="N25" s="4437"/>
      <c r="O25" s="908" t="s">
        <v>1283</v>
      </c>
      <c r="P25" s="908"/>
      <c r="Q25" s="879"/>
      <c r="R25" s="879"/>
      <c r="S25" s="879"/>
      <c r="T25" s="879"/>
      <c r="U25" s="879"/>
      <c r="V25" s="879"/>
      <c r="W25" s="879"/>
      <c r="X25" s="879"/>
      <c r="Y25" s="879"/>
      <c r="Z25" s="879"/>
    </row>
    <row r="26" spans="1:26" ht="54.75" customHeight="1">
      <c r="A26" s="879"/>
      <c r="B26" s="4438"/>
      <c r="C26" s="4439"/>
      <c r="D26" s="4439"/>
      <c r="E26" s="4439"/>
      <c r="F26" s="4440"/>
      <c r="G26" s="904" t="s">
        <v>435</v>
      </c>
      <c r="H26" s="909">
        <v>2022</v>
      </c>
      <c r="I26" s="905" t="s">
        <v>436</v>
      </c>
      <c r="J26" s="909">
        <v>2022</v>
      </c>
      <c r="K26" s="4427"/>
      <c r="L26" s="4428"/>
      <c r="M26" s="4441"/>
      <c r="N26" s="4429"/>
      <c r="O26" s="908" t="s">
        <v>1283</v>
      </c>
      <c r="P26" s="910"/>
      <c r="Q26" s="879"/>
      <c r="R26" s="879"/>
      <c r="S26" s="879"/>
      <c r="T26" s="879"/>
      <c r="U26" s="879"/>
      <c r="V26" s="879"/>
      <c r="W26" s="879"/>
      <c r="X26" s="879"/>
      <c r="Y26" s="879"/>
      <c r="Z26" s="879"/>
    </row>
    <row r="27" spans="1:26" ht="75" customHeight="1">
      <c r="A27" s="879"/>
      <c r="B27" s="894" t="s">
        <v>437</v>
      </c>
      <c r="C27" s="3962" t="s">
        <v>5383</v>
      </c>
      <c r="D27" s="4420"/>
      <c r="E27" s="4420"/>
      <c r="F27" s="4420"/>
      <c r="G27" s="4420"/>
      <c r="H27" s="4420"/>
      <c r="I27" s="4423"/>
      <c r="J27" s="912">
        <v>6668836.9400000004</v>
      </c>
      <c r="K27" s="4427"/>
      <c r="L27" s="4428"/>
      <c r="M27" s="4441"/>
      <c r="N27" s="4429"/>
      <c r="O27" s="3933" t="s">
        <v>1283</v>
      </c>
      <c r="P27" s="3933"/>
      <c r="Q27" s="879"/>
      <c r="R27" s="879"/>
      <c r="S27" s="879"/>
      <c r="T27" s="879"/>
      <c r="U27" s="879"/>
      <c r="V27" s="879"/>
      <c r="W27" s="879"/>
      <c r="X27" s="879"/>
      <c r="Y27" s="879"/>
      <c r="Z27" s="879"/>
    </row>
    <row r="28" spans="1:26" ht="32.25" customHeight="1">
      <c r="A28" s="879"/>
      <c r="B28" s="913"/>
      <c r="C28" s="914" t="s">
        <v>394</v>
      </c>
      <c r="D28" s="3889" t="s">
        <v>5384</v>
      </c>
      <c r="E28" s="4420"/>
      <c r="F28" s="4420"/>
      <c r="G28" s="4420"/>
      <c r="H28" s="4420"/>
      <c r="I28" s="4423"/>
      <c r="J28" s="915">
        <v>1708333</v>
      </c>
      <c r="K28" s="4427"/>
      <c r="L28" s="4428"/>
      <c r="M28" s="4441"/>
      <c r="N28" s="4429"/>
      <c r="O28" s="4422"/>
      <c r="P28" s="4422"/>
      <c r="Q28" s="879"/>
      <c r="R28" s="879"/>
      <c r="S28" s="879"/>
      <c r="T28" s="879"/>
      <c r="U28" s="879"/>
      <c r="V28" s="879"/>
      <c r="W28" s="879"/>
      <c r="X28" s="879"/>
      <c r="Y28" s="879"/>
      <c r="Z28" s="879"/>
    </row>
    <row r="29" spans="1:26" ht="31.5" customHeight="1">
      <c r="A29" s="879"/>
      <c r="B29" s="916" t="s">
        <v>440</v>
      </c>
      <c r="C29" s="3889" t="s">
        <v>441</v>
      </c>
      <c r="D29" s="4420"/>
      <c r="E29" s="4420"/>
      <c r="F29" s="4420"/>
      <c r="G29" s="4423"/>
      <c r="H29" s="3890" t="s">
        <v>1286</v>
      </c>
      <c r="I29" s="4063"/>
      <c r="J29" s="4064"/>
      <c r="K29" s="4427"/>
      <c r="L29" s="4428"/>
      <c r="M29" s="4441"/>
      <c r="N29" s="4429"/>
      <c r="O29" s="4424"/>
      <c r="P29" s="4424"/>
      <c r="Q29" s="879"/>
      <c r="R29" s="879"/>
      <c r="S29" s="879"/>
      <c r="T29" s="879"/>
      <c r="U29" s="879"/>
      <c r="V29" s="879"/>
      <c r="W29" s="879"/>
      <c r="X29" s="879"/>
      <c r="Y29" s="879"/>
      <c r="Z29" s="879"/>
    </row>
    <row r="30" spans="1:26" ht="26.25" customHeight="1">
      <c r="A30" s="879"/>
      <c r="B30" s="916"/>
      <c r="C30" s="3963" t="s">
        <v>442</v>
      </c>
      <c r="D30" s="4420"/>
      <c r="E30" s="4420"/>
      <c r="F30" s="4420"/>
      <c r="G30" s="4423"/>
      <c r="H30" s="3890" t="s">
        <v>57</v>
      </c>
      <c r="I30" s="4425"/>
      <c r="J30" s="4442"/>
      <c r="K30" s="4427"/>
      <c r="L30" s="4428"/>
      <c r="M30" s="4441"/>
      <c r="N30" s="4429"/>
      <c r="O30" s="917"/>
      <c r="P30" s="918"/>
      <c r="Q30" s="879"/>
      <c r="R30" s="879"/>
      <c r="S30" s="879"/>
      <c r="T30" s="879"/>
      <c r="U30" s="879"/>
      <c r="V30" s="879"/>
      <c r="W30" s="879"/>
      <c r="X30" s="879"/>
      <c r="Y30" s="879"/>
      <c r="Z30" s="879"/>
    </row>
    <row r="31" spans="1:26" ht="29.25" customHeight="1">
      <c r="A31" s="879"/>
      <c r="B31" s="899"/>
      <c r="C31" s="3889" t="s">
        <v>5385</v>
      </c>
      <c r="D31" s="4420"/>
      <c r="E31" s="4420"/>
      <c r="F31" s="4420"/>
      <c r="G31" s="4423"/>
      <c r="H31" s="4067" t="s">
        <v>307</v>
      </c>
      <c r="I31" s="4420"/>
      <c r="J31" s="4423"/>
      <c r="K31" s="4427"/>
      <c r="L31" s="4428"/>
      <c r="M31" s="4441"/>
      <c r="N31" s="4429"/>
      <c r="O31" s="901" t="s">
        <v>1288</v>
      </c>
      <c r="P31" s="919"/>
      <c r="Q31" s="879"/>
      <c r="R31" s="879"/>
      <c r="S31" s="879"/>
      <c r="T31" s="879"/>
      <c r="U31" s="879"/>
      <c r="V31" s="879"/>
      <c r="W31" s="879"/>
      <c r="X31" s="879"/>
      <c r="Y31" s="879"/>
      <c r="Z31" s="879"/>
    </row>
    <row r="32" spans="1:26" ht="27" customHeight="1">
      <c r="A32" s="879"/>
      <c r="B32" s="899"/>
      <c r="C32" s="4068" t="s">
        <v>442</v>
      </c>
      <c r="D32" s="4425"/>
      <c r="E32" s="4425"/>
      <c r="F32" s="4425"/>
      <c r="G32" s="4442"/>
      <c r="H32" s="3890" t="s">
        <v>57</v>
      </c>
      <c r="I32" s="4425"/>
      <c r="J32" s="4442"/>
      <c r="K32" s="4443"/>
      <c r="L32" s="4444"/>
      <c r="M32" s="4439"/>
      <c r="N32" s="4445"/>
      <c r="O32" s="902"/>
      <c r="P32" s="920"/>
      <c r="Q32" s="879"/>
      <c r="R32" s="879"/>
      <c r="S32" s="879"/>
      <c r="T32" s="879"/>
      <c r="U32" s="879"/>
      <c r="V32" s="879"/>
      <c r="W32" s="879"/>
      <c r="X32" s="879"/>
      <c r="Y32" s="879"/>
      <c r="Z32" s="879"/>
    </row>
    <row r="33" spans="1:26" ht="59.25" customHeight="1">
      <c r="A33" s="879"/>
      <c r="B33" s="921" t="s">
        <v>444</v>
      </c>
      <c r="C33" s="4061" t="s">
        <v>5386</v>
      </c>
      <c r="D33" s="4446"/>
      <c r="E33" s="4446"/>
      <c r="F33" s="4446"/>
      <c r="G33" s="4446"/>
      <c r="H33" s="4446"/>
      <c r="I33" s="4447"/>
      <c r="J33" s="1128" t="s">
        <v>54</v>
      </c>
      <c r="K33" s="923" t="s">
        <v>446</v>
      </c>
      <c r="L33" s="4062" t="s">
        <v>5387</v>
      </c>
      <c r="M33" s="4430"/>
      <c r="N33" s="4448"/>
      <c r="O33" s="924" t="s">
        <v>1290</v>
      </c>
      <c r="P33" s="924"/>
      <c r="Q33" s="879"/>
      <c r="R33" s="879"/>
      <c r="S33" s="879"/>
      <c r="T33" s="879"/>
      <c r="U33" s="879"/>
      <c r="V33" s="879"/>
      <c r="W33" s="879"/>
      <c r="X33" s="879"/>
      <c r="Y33" s="879"/>
      <c r="Z33" s="879"/>
    </row>
    <row r="34" spans="1:26" ht="46.5" customHeight="1">
      <c r="A34" s="879"/>
      <c r="B34" s="3990" t="s">
        <v>5388</v>
      </c>
      <c r="C34" s="4417"/>
      <c r="D34" s="4417"/>
      <c r="E34" s="4417"/>
      <c r="F34" s="4417"/>
      <c r="G34" s="4417"/>
      <c r="H34" s="4417"/>
      <c r="I34" s="4417"/>
      <c r="J34" s="4417"/>
      <c r="K34" s="4417"/>
      <c r="L34" s="4417"/>
      <c r="M34" s="4417"/>
      <c r="N34" s="4417"/>
      <c r="O34" s="4417"/>
      <c r="P34" s="4419"/>
      <c r="Q34" s="879"/>
      <c r="R34" s="879"/>
      <c r="S34" s="879"/>
      <c r="T34" s="879"/>
      <c r="U34" s="879"/>
      <c r="V34" s="879"/>
      <c r="W34" s="879"/>
      <c r="X34" s="879"/>
      <c r="Y34" s="879"/>
      <c r="Z34" s="879"/>
    </row>
    <row r="35" spans="1:26" ht="92.25" customHeight="1">
      <c r="A35" s="879"/>
      <c r="B35" s="925" t="s">
        <v>448</v>
      </c>
      <c r="C35" s="4057" t="s">
        <v>5389</v>
      </c>
      <c r="D35" s="4432"/>
      <c r="E35" s="4432"/>
      <c r="F35" s="4432"/>
      <c r="G35" s="4432"/>
      <c r="H35" s="4432"/>
      <c r="I35" s="4432"/>
      <c r="J35" s="922" t="s">
        <v>53</v>
      </c>
      <c r="K35" s="926" t="s">
        <v>446</v>
      </c>
      <c r="L35" s="4058" t="s">
        <v>5390</v>
      </c>
      <c r="M35" s="4432"/>
      <c r="N35" s="4433"/>
      <c r="O35" s="927" t="s">
        <v>1292</v>
      </c>
      <c r="P35" s="910"/>
      <c r="Q35" s="879"/>
      <c r="R35" s="879"/>
      <c r="S35" s="879"/>
      <c r="T35" s="879"/>
      <c r="U35" s="879"/>
      <c r="V35" s="879"/>
      <c r="W35" s="879"/>
      <c r="X35" s="879"/>
      <c r="Y35" s="879"/>
      <c r="Z35" s="879"/>
    </row>
    <row r="36" spans="1:26" ht="30.75" customHeight="1">
      <c r="A36" s="879"/>
      <c r="B36" s="3990" t="s">
        <v>450</v>
      </c>
      <c r="C36" s="4417"/>
      <c r="D36" s="4417"/>
      <c r="E36" s="4417"/>
      <c r="F36" s="4417"/>
      <c r="G36" s="4417"/>
      <c r="H36" s="4417"/>
      <c r="I36" s="4417"/>
      <c r="J36" s="4417"/>
      <c r="K36" s="4417"/>
      <c r="L36" s="4417"/>
      <c r="M36" s="4417"/>
      <c r="N36" s="4417"/>
      <c r="O36" s="4417"/>
      <c r="P36" s="4419"/>
      <c r="Q36" s="879"/>
      <c r="R36" s="879"/>
      <c r="S36" s="879"/>
      <c r="T36" s="879"/>
      <c r="U36" s="879"/>
      <c r="V36" s="879"/>
      <c r="W36" s="879"/>
      <c r="X36" s="879"/>
      <c r="Y36" s="879"/>
      <c r="Z36" s="879"/>
    </row>
    <row r="37" spans="1:26" ht="60.75" customHeight="1">
      <c r="A37" s="879"/>
      <c r="B37" s="925" t="s">
        <v>451</v>
      </c>
      <c r="C37" s="4059" t="s">
        <v>452</v>
      </c>
      <c r="D37" s="4439"/>
      <c r="E37" s="4439"/>
      <c r="F37" s="4440"/>
      <c r="G37" s="928" t="s">
        <v>5391</v>
      </c>
      <c r="H37" s="929" t="s">
        <v>5392</v>
      </c>
      <c r="I37" s="4013" t="s">
        <v>5393</v>
      </c>
      <c r="J37" s="4423"/>
      <c r="K37" s="4013" t="s">
        <v>434</v>
      </c>
      <c r="L37" s="4420"/>
      <c r="M37" s="4420"/>
      <c r="N37" s="4421"/>
      <c r="O37" s="4060"/>
      <c r="P37" s="4060"/>
      <c r="Q37" s="879"/>
      <c r="R37" s="879"/>
      <c r="S37" s="879"/>
      <c r="T37" s="879"/>
      <c r="U37" s="879"/>
      <c r="V37" s="879"/>
      <c r="W37" s="879"/>
      <c r="X37" s="879"/>
      <c r="Y37" s="879"/>
      <c r="Z37" s="879"/>
    </row>
    <row r="38" spans="1:26" ht="43.5" customHeight="1">
      <c r="A38" s="879"/>
      <c r="B38" s="899" t="s">
        <v>394</v>
      </c>
      <c r="C38" s="3889" t="s">
        <v>5394</v>
      </c>
      <c r="D38" s="4420"/>
      <c r="E38" s="4420"/>
      <c r="F38" s="4423"/>
      <c r="G38" s="932">
        <v>7980197.4900000002</v>
      </c>
      <c r="H38" s="931" t="s">
        <v>927</v>
      </c>
      <c r="I38" s="3898" t="s">
        <v>5395</v>
      </c>
      <c r="J38" s="4423"/>
      <c r="K38" s="4056" t="s">
        <v>5396</v>
      </c>
      <c r="L38" s="4420"/>
      <c r="M38" s="4420"/>
      <c r="N38" s="4421"/>
      <c r="O38" s="4422"/>
      <c r="P38" s="4422"/>
      <c r="Q38" s="879"/>
      <c r="R38" s="879"/>
      <c r="S38" s="879"/>
      <c r="T38" s="879"/>
      <c r="U38" s="879"/>
      <c r="V38" s="879"/>
      <c r="W38" s="879"/>
      <c r="X38" s="879"/>
      <c r="Y38" s="879"/>
      <c r="Z38" s="879"/>
    </row>
    <row r="39" spans="1:26" ht="49.5" customHeight="1">
      <c r="A39" s="879"/>
      <c r="B39" s="899" t="s">
        <v>401</v>
      </c>
      <c r="C39" s="3889" t="s">
        <v>5397</v>
      </c>
      <c r="D39" s="4420"/>
      <c r="E39" s="4420"/>
      <c r="F39" s="4423"/>
      <c r="G39" s="932">
        <v>0</v>
      </c>
      <c r="H39" s="931" t="s">
        <v>927</v>
      </c>
      <c r="I39" s="3898"/>
      <c r="J39" s="4423"/>
      <c r="K39" s="4056" t="s">
        <v>5398</v>
      </c>
      <c r="L39" s="4420"/>
      <c r="M39" s="4420"/>
      <c r="N39" s="4421"/>
      <c r="O39" s="4422"/>
      <c r="P39" s="4422"/>
      <c r="Q39" s="879"/>
      <c r="R39" s="879"/>
      <c r="S39" s="879"/>
      <c r="T39" s="879"/>
      <c r="U39" s="879"/>
      <c r="V39" s="879"/>
      <c r="W39" s="879"/>
      <c r="X39" s="879"/>
      <c r="Y39" s="879"/>
      <c r="Z39" s="879"/>
    </row>
    <row r="40" spans="1:26" ht="45" customHeight="1">
      <c r="A40" s="879"/>
      <c r="B40" s="892" t="s">
        <v>403</v>
      </c>
      <c r="C40" s="3912" t="s">
        <v>5399</v>
      </c>
      <c r="D40" s="4425"/>
      <c r="E40" s="4425"/>
      <c r="F40" s="4442"/>
      <c r="G40" s="934">
        <f>G38+G39</f>
        <v>7980197.4900000002</v>
      </c>
      <c r="H40" s="935"/>
      <c r="I40" s="4039"/>
      <c r="J40" s="4449"/>
      <c r="K40" s="4039"/>
      <c r="L40" s="4430"/>
      <c r="M40" s="4430"/>
      <c r="N40" s="4448"/>
      <c r="O40" s="4434"/>
      <c r="P40" s="4434"/>
      <c r="Q40" s="936"/>
      <c r="R40" s="879"/>
      <c r="S40" s="879"/>
      <c r="T40" s="879"/>
      <c r="U40" s="879"/>
      <c r="V40" s="879"/>
      <c r="W40" s="879"/>
      <c r="X40" s="879"/>
      <c r="Y40" s="879"/>
      <c r="Z40" s="879"/>
    </row>
    <row r="41" spans="1:26" ht="57.75" customHeight="1">
      <c r="A41" s="879"/>
      <c r="B41" s="3990" t="s">
        <v>5400</v>
      </c>
      <c r="C41" s="4417"/>
      <c r="D41" s="4417"/>
      <c r="E41" s="4417"/>
      <c r="F41" s="4417"/>
      <c r="G41" s="4417"/>
      <c r="H41" s="4417"/>
      <c r="I41" s="4417"/>
      <c r="J41" s="4417"/>
      <c r="K41" s="4417"/>
      <c r="L41" s="4417"/>
      <c r="M41" s="4417"/>
      <c r="N41" s="4417"/>
      <c r="O41" s="4417"/>
      <c r="P41" s="4419"/>
      <c r="Q41" s="879"/>
      <c r="R41" s="879"/>
      <c r="S41" s="879"/>
      <c r="T41" s="879"/>
      <c r="U41" s="879"/>
      <c r="V41" s="879"/>
      <c r="W41" s="879"/>
      <c r="X41" s="879"/>
      <c r="Y41" s="879"/>
      <c r="Z41" s="879"/>
    </row>
    <row r="42" spans="1:26" ht="108.75" customHeight="1">
      <c r="A42" s="879"/>
      <c r="B42" s="937" t="s">
        <v>460</v>
      </c>
      <c r="C42" s="3909" t="s">
        <v>5401</v>
      </c>
      <c r="D42" s="4430"/>
      <c r="E42" s="4430"/>
      <c r="F42" s="4430"/>
      <c r="G42" s="4430"/>
      <c r="H42" s="4430"/>
      <c r="I42" s="938" t="s">
        <v>53</v>
      </c>
      <c r="J42" s="939" t="s">
        <v>446</v>
      </c>
      <c r="K42" s="4044" t="s">
        <v>5402</v>
      </c>
      <c r="L42" s="4430"/>
      <c r="M42" s="4430"/>
      <c r="N42" s="4448"/>
      <c r="O42" s="940" t="s">
        <v>1292</v>
      </c>
      <c r="P42" s="902"/>
      <c r="Q42" s="879"/>
      <c r="R42" s="879"/>
      <c r="S42" s="879"/>
      <c r="T42" s="879"/>
      <c r="U42" s="879"/>
      <c r="V42" s="879"/>
      <c r="W42" s="879"/>
      <c r="X42" s="879"/>
      <c r="Y42" s="879"/>
      <c r="Z42" s="879"/>
    </row>
    <row r="43" spans="1:26" ht="36.75" customHeight="1">
      <c r="A43" s="879"/>
      <c r="B43" s="3990" t="s">
        <v>462</v>
      </c>
      <c r="C43" s="4417"/>
      <c r="D43" s="4417"/>
      <c r="E43" s="4417"/>
      <c r="F43" s="4417"/>
      <c r="G43" s="4417"/>
      <c r="H43" s="4417"/>
      <c r="I43" s="4417"/>
      <c r="J43" s="4417"/>
      <c r="K43" s="4417"/>
      <c r="L43" s="4417"/>
      <c r="M43" s="4417"/>
      <c r="N43" s="4417"/>
      <c r="O43" s="4417"/>
      <c r="P43" s="4419"/>
      <c r="Q43" s="879"/>
      <c r="R43" s="879"/>
      <c r="S43" s="879"/>
      <c r="T43" s="879"/>
      <c r="U43" s="879"/>
      <c r="V43" s="879"/>
      <c r="W43" s="879"/>
      <c r="X43" s="879"/>
      <c r="Y43" s="879"/>
      <c r="Z43" s="879"/>
    </row>
    <row r="44" spans="1:26" ht="61.5" customHeight="1">
      <c r="A44" s="879"/>
      <c r="B44" s="941" t="s">
        <v>463</v>
      </c>
      <c r="C44" s="4041" t="s">
        <v>464</v>
      </c>
      <c r="D44" s="4439"/>
      <c r="E44" s="4440"/>
      <c r="F44" s="942" t="s">
        <v>5403</v>
      </c>
      <c r="G44" s="4043" t="s">
        <v>5404</v>
      </c>
      <c r="H44" s="4423"/>
      <c r="I44" s="4013" t="s">
        <v>5392</v>
      </c>
      <c r="J44" s="4423"/>
      <c r="K44" s="4043" t="s">
        <v>5405</v>
      </c>
      <c r="L44" s="4423"/>
      <c r="M44" s="943" t="s">
        <v>468</v>
      </c>
      <c r="N44" s="944" t="s">
        <v>5406</v>
      </c>
      <c r="O44" s="3933" t="s">
        <v>5062</v>
      </c>
      <c r="P44" s="3933"/>
      <c r="Q44" s="879"/>
      <c r="R44" s="879"/>
      <c r="S44" s="879"/>
      <c r="T44" s="879"/>
      <c r="U44" s="879"/>
      <c r="V44" s="879"/>
      <c r="W44" s="879"/>
      <c r="X44" s="879"/>
      <c r="Y44" s="879"/>
      <c r="Z44" s="879"/>
    </row>
    <row r="45" spans="1:26" ht="28.5" customHeight="1">
      <c r="A45" s="879"/>
      <c r="B45" s="899" t="s">
        <v>394</v>
      </c>
      <c r="C45" s="4050" t="s">
        <v>5407</v>
      </c>
      <c r="D45" s="4420"/>
      <c r="E45" s="4423"/>
      <c r="F45" s="1129" t="s">
        <v>53</v>
      </c>
      <c r="G45" s="4051">
        <v>6668836.9400000004</v>
      </c>
      <c r="H45" s="4052"/>
      <c r="I45" s="4047" t="s">
        <v>927</v>
      </c>
      <c r="J45" s="4048"/>
      <c r="K45" s="4053">
        <v>1708333</v>
      </c>
      <c r="L45" s="4054"/>
      <c r="M45" s="951" t="s">
        <v>1842</v>
      </c>
      <c r="N45" s="1130" t="s">
        <v>5408</v>
      </c>
      <c r="O45" s="4422"/>
      <c r="P45" s="4422"/>
      <c r="Q45" s="879"/>
      <c r="R45" s="879"/>
      <c r="S45" s="879"/>
      <c r="T45" s="879"/>
      <c r="U45" s="879"/>
      <c r="V45" s="879"/>
      <c r="W45" s="879"/>
      <c r="X45" s="879"/>
      <c r="Y45" s="879"/>
      <c r="Z45" s="879"/>
    </row>
    <row r="46" spans="1:26" ht="31.5" customHeight="1">
      <c r="A46" s="879"/>
      <c r="B46" s="949"/>
      <c r="C46" s="4045" t="s">
        <v>5409</v>
      </c>
      <c r="D46" s="4420"/>
      <c r="E46" s="4423"/>
      <c r="F46" s="4049"/>
      <c r="G46" s="4420"/>
      <c r="H46" s="4420"/>
      <c r="I46" s="4420"/>
      <c r="J46" s="4420"/>
      <c r="K46" s="4420"/>
      <c r="L46" s="4420"/>
      <c r="M46" s="4420"/>
      <c r="N46" s="4421"/>
      <c r="O46" s="4422"/>
      <c r="P46" s="4422"/>
      <c r="Q46" s="879"/>
      <c r="R46" s="879"/>
      <c r="S46" s="879"/>
      <c r="T46" s="879"/>
      <c r="U46" s="879"/>
      <c r="V46" s="879"/>
      <c r="W46" s="879"/>
      <c r="X46" s="879"/>
      <c r="Y46" s="879"/>
      <c r="Z46" s="879"/>
    </row>
    <row r="47" spans="1:26" ht="65.25" customHeight="1">
      <c r="A47" s="879"/>
      <c r="B47" s="899" t="s">
        <v>401</v>
      </c>
      <c r="C47" s="4045" t="s">
        <v>5410</v>
      </c>
      <c r="D47" s="4420"/>
      <c r="E47" s="4423"/>
      <c r="F47" s="950" t="s">
        <v>58</v>
      </c>
      <c r="G47" s="4046">
        <v>0</v>
      </c>
      <c r="H47" s="4423"/>
      <c r="I47" s="4047" t="s">
        <v>927</v>
      </c>
      <c r="J47" s="4048"/>
      <c r="K47" s="4037">
        <v>0</v>
      </c>
      <c r="L47" s="4423"/>
      <c r="M47" s="947"/>
      <c r="N47" s="948"/>
      <c r="O47" s="4422"/>
      <c r="P47" s="4422"/>
      <c r="Q47" s="879"/>
      <c r="R47" s="879"/>
      <c r="S47" s="879"/>
      <c r="T47" s="879"/>
      <c r="U47" s="879"/>
      <c r="V47" s="879"/>
      <c r="W47" s="879"/>
      <c r="X47" s="879"/>
      <c r="Y47" s="879"/>
      <c r="Z47" s="879"/>
    </row>
    <row r="48" spans="1:26" ht="35.25" customHeight="1">
      <c r="A48" s="879"/>
      <c r="B48" s="949"/>
      <c r="C48" s="4045" t="s">
        <v>5411</v>
      </c>
      <c r="D48" s="4420"/>
      <c r="E48" s="4423"/>
      <c r="F48" s="4049"/>
      <c r="G48" s="4420"/>
      <c r="H48" s="4420"/>
      <c r="I48" s="4420"/>
      <c r="J48" s="4420"/>
      <c r="K48" s="4420"/>
      <c r="L48" s="4420"/>
      <c r="M48" s="4420"/>
      <c r="N48" s="4421"/>
      <c r="O48" s="4422"/>
      <c r="P48" s="4422"/>
      <c r="Q48" s="879"/>
      <c r="R48" s="879"/>
      <c r="S48" s="879"/>
      <c r="T48" s="879"/>
      <c r="U48" s="879"/>
      <c r="V48" s="879"/>
      <c r="W48" s="879"/>
      <c r="X48" s="879"/>
      <c r="Y48" s="879"/>
      <c r="Z48" s="879"/>
    </row>
    <row r="49" spans="1:26" ht="44.25" customHeight="1">
      <c r="A49" s="879"/>
      <c r="B49" s="952" t="s">
        <v>403</v>
      </c>
      <c r="C49" s="4055" t="s">
        <v>5412</v>
      </c>
      <c r="D49" s="4430"/>
      <c r="E49" s="4449"/>
      <c r="F49" s="953"/>
      <c r="G49" s="4038">
        <f>G45+G47</f>
        <v>6668836.9400000004</v>
      </c>
      <c r="H49" s="4449"/>
      <c r="I49" s="4039"/>
      <c r="J49" s="4449"/>
      <c r="K49" s="4040">
        <f>K45+K47</f>
        <v>1708333</v>
      </c>
      <c r="L49" s="4430"/>
      <c r="M49" s="954"/>
      <c r="N49" s="955"/>
      <c r="O49" s="4434"/>
      <c r="P49" s="4434"/>
      <c r="Q49" s="879"/>
      <c r="R49" s="879"/>
      <c r="S49" s="879"/>
      <c r="T49" s="879"/>
      <c r="U49" s="879"/>
      <c r="V49" s="879"/>
      <c r="W49" s="879"/>
      <c r="X49" s="879"/>
      <c r="Y49" s="879"/>
      <c r="Z49" s="879"/>
    </row>
    <row r="50" spans="1:26" ht="56.25" customHeight="1">
      <c r="A50" s="879"/>
      <c r="B50" s="3990" t="s">
        <v>5413</v>
      </c>
      <c r="C50" s="4417"/>
      <c r="D50" s="4417"/>
      <c r="E50" s="4417"/>
      <c r="F50" s="4417"/>
      <c r="G50" s="4417"/>
      <c r="H50" s="4417"/>
      <c r="I50" s="4417"/>
      <c r="J50" s="4417"/>
      <c r="K50" s="4417"/>
      <c r="L50" s="4417"/>
      <c r="M50" s="4417"/>
      <c r="N50" s="4417"/>
      <c r="O50" s="4417"/>
      <c r="P50" s="4419"/>
      <c r="Q50" s="879"/>
      <c r="R50" s="879"/>
      <c r="S50" s="879"/>
      <c r="T50" s="879"/>
      <c r="U50" s="879"/>
      <c r="V50" s="879"/>
      <c r="W50" s="879"/>
      <c r="X50" s="879"/>
      <c r="Y50" s="879"/>
      <c r="Z50" s="879"/>
    </row>
    <row r="51" spans="1:26" ht="70.5" customHeight="1">
      <c r="A51" s="879"/>
      <c r="B51" s="941" t="s">
        <v>476</v>
      </c>
      <c r="C51" s="4041" t="s">
        <v>477</v>
      </c>
      <c r="D51" s="4439"/>
      <c r="E51" s="4440"/>
      <c r="F51" s="956" t="s">
        <v>478</v>
      </c>
      <c r="G51" s="4042" t="s">
        <v>5414</v>
      </c>
      <c r="H51" s="4423"/>
      <c r="I51" s="4013" t="s">
        <v>5415</v>
      </c>
      <c r="J51" s="4423"/>
      <c r="K51" s="4043" t="s">
        <v>5416</v>
      </c>
      <c r="L51" s="4423"/>
      <c r="M51" s="943" t="s">
        <v>468</v>
      </c>
      <c r="N51" s="930" t="s">
        <v>5417</v>
      </c>
      <c r="O51" s="957"/>
      <c r="P51" s="958"/>
      <c r="Q51" s="879"/>
      <c r="R51" s="879"/>
      <c r="S51" s="879"/>
      <c r="T51" s="879"/>
      <c r="U51" s="879"/>
      <c r="V51" s="879"/>
      <c r="W51" s="879"/>
      <c r="X51" s="879"/>
      <c r="Y51" s="879"/>
      <c r="Z51" s="879"/>
    </row>
    <row r="52" spans="1:26" ht="32.25" customHeight="1">
      <c r="A52" s="959"/>
      <c r="B52" s="899" t="s">
        <v>394</v>
      </c>
      <c r="C52" s="3889" t="s">
        <v>97</v>
      </c>
      <c r="D52" s="4420"/>
      <c r="E52" s="4423"/>
      <c r="F52" s="946" t="s">
        <v>57</v>
      </c>
      <c r="G52" s="4036">
        <v>0</v>
      </c>
      <c r="H52" s="4423"/>
      <c r="I52" s="3898" t="s">
        <v>927</v>
      </c>
      <c r="J52" s="4423"/>
      <c r="K52" s="4037">
        <v>0</v>
      </c>
      <c r="L52" s="4423"/>
      <c r="M52" s="947" t="s">
        <v>1302</v>
      </c>
      <c r="N52" s="960"/>
      <c r="O52" s="900" t="s">
        <v>939</v>
      </c>
      <c r="P52" s="901"/>
      <c r="Q52" s="959"/>
      <c r="R52" s="959"/>
      <c r="S52" s="959"/>
      <c r="T52" s="959"/>
      <c r="U52" s="959"/>
      <c r="V52" s="959"/>
      <c r="W52" s="959"/>
      <c r="X52" s="959"/>
      <c r="Y52" s="959"/>
      <c r="Z52" s="959"/>
    </row>
    <row r="53" spans="1:26" ht="32.25" customHeight="1">
      <c r="A53" s="959"/>
      <c r="B53" s="899" t="s">
        <v>401</v>
      </c>
      <c r="C53" s="3889" t="s">
        <v>62</v>
      </c>
      <c r="D53" s="4420"/>
      <c r="E53" s="4423"/>
      <c r="F53" s="946" t="s">
        <v>57</v>
      </c>
      <c r="G53" s="4036">
        <v>0</v>
      </c>
      <c r="H53" s="4423"/>
      <c r="I53" s="3898" t="s">
        <v>927</v>
      </c>
      <c r="J53" s="4423"/>
      <c r="K53" s="4037">
        <v>0</v>
      </c>
      <c r="L53" s="4423"/>
      <c r="M53" s="947" t="s">
        <v>1302</v>
      </c>
      <c r="N53" s="960"/>
      <c r="O53" s="900" t="s">
        <v>940</v>
      </c>
      <c r="P53" s="901"/>
      <c r="Q53" s="959"/>
      <c r="R53" s="959"/>
      <c r="S53" s="959"/>
      <c r="T53" s="959"/>
      <c r="U53" s="959"/>
      <c r="V53" s="959"/>
      <c r="W53" s="959"/>
      <c r="X53" s="959"/>
      <c r="Y53" s="959"/>
      <c r="Z53" s="959"/>
    </row>
    <row r="54" spans="1:26" ht="32.25" customHeight="1">
      <c r="A54" s="959"/>
      <c r="B54" s="899" t="s">
        <v>403</v>
      </c>
      <c r="C54" s="3889" t="s">
        <v>99</v>
      </c>
      <c r="D54" s="4420"/>
      <c r="E54" s="4423"/>
      <c r="F54" s="946" t="s">
        <v>1301</v>
      </c>
      <c r="G54" s="4036">
        <v>223809</v>
      </c>
      <c r="H54" s="4423"/>
      <c r="I54" s="3898" t="s">
        <v>927</v>
      </c>
      <c r="J54" s="4423"/>
      <c r="K54" s="4037">
        <v>53011</v>
      </c>
      <c r="L54" s="4423"/>
      <c r="M54" s="947" t="s">
        <v>1302</v>
      </c>
      <c r="N54" s="960" t="s">
        <v>5418</v>
      </c>
      <c r="O54" s="900" t="s">
        <v>940</v>
      </c>
      <c r="P54" s="901"/>
      <c r="Q54" s="959"/>
      <c r="R54" s="959"/>
      <c r="S54" s="959"/>
      <c r="T54" s="959"/>
      <c r="U54" s="959"/>
      <c r="V54" s="959"/>
      <c r="W54" s="959"/>
      <c r="X54" s="959"/>
      <c r="Y54" s="959"/>
      <c r="Z54" s="959"/>
    </row>
    <row r="55" spans="1:26" ht="32.25" customHeight="1">
      <c r="A55" s="959"/>
      <c r="B55" s="899" t="s">
        <v>405</v>
      </c>
      <c r="C55" s="3889" t="s">
        <v>483</v>
      </c>
      <c r="D55" s="4420"/>
      <c r="E55" s="4423"/>
      <c r="F55" s="946" t="s">
        <v>58</v>
      </c>
      <c r="G55" s="4036">
        <v>0</v>
      </c>
      <c r="H55" s="4423"/>
      <c r="I55" s="3898" t="s">
        <v>927</v>
      </c>
      <c r="J55" s="4423"/>
      <c r="K55" s="4037">
        <v>0</v>
      </c>
      <c r="L55" s="4423"/>
      <c r="M55" s="947"/>
      <c r="N55" s="961"/>
      <c r="O55" s="962"/>
      <c r="P55" s="962"/>
      <c r="Q55" s="959"/>
      <c r="R55" s="959"/>
      <c r="S55" s="959"/>
      <c r="T55" s="959"/>
      <c r="U55" s="959"/>
      <c r="V55" s="959"/>
      <c r="W55" s="959"/>
      <c r="X55" s="959"/>
      <c r="Y55" s="959"/>
      <c r="Z55" s="959"/>
    </row>
    <row r="56" spans="1:26" ht="32.25" customHeight="1">
      <c r="A56" s="959"/>
      <c r="B56" s="899" t="s">
        <v>408</v>
      </c>
      <c r="C56" s="3889" t="s">
        <v>302</v>
      </c>
      <c r="D56" s="4420"/>
      <c r="E56" s="4423"/>
      <c r="F56" s="946" t="s">
        <v>58</v>
      </c>
      <c r="G56" s="4036">
        <v>0</v>
      </c>
      <c r="H56" s="4423"/>
      <c r="I56" s="3898" t="s">
        <v>927</v>
      </c>
      <c r="J56" s="4423"/>
      <c r="K56" s="4037">
        <v>0</v>
      </c>
      <c r="L56" s="4423"/>
      <c r="M56" s="947"/>
      <c r="N56" s="960"/>
      <c r="O56" s="962"/>
      <c r="P56" s="962"/>
      <c r="Q56" s="959"/>
      <c r="R56" s="959"/>
      <c r="S56" s="959"/>
      <c r="T56" s="959"/>
      <c r="U56" s="959"/>
      <c r="V56" s="959"/>
      <c r="W56" s="959"/>
      <c r="X56" s="959"/>
      <c r="Y56" s="959"/>
      <c r="Z56" s="959"/>
    </row>
    <row r="57" spans="1:26" ht="46.5" customHeight="1">
      <c r="A57" s="879"/>
      <c r="B57" s="892" t="s">
        <v>410</v>
      </c>
      <c r="C57" s="3912" t="s">
        <v>5419</v>
      </c>
      <c r="D57" s="4425"/>
      <c r="E57" s="4442"/>
      <c r="F57" s="963"/>
      <c r="G57" s="4038">
        <f>G52+G53+G54+G55+G56</f>
        <v>223809</v>
      </c>
      <c r="H57" s="4449"/>
      <c r="I57" s="4039"/>
      <c r="J57" s="4449"/>
      <c r="K57" s="4040">
        <f>K52+K53+K54+K55+K56</f>
        <v>53011</v>
      </c>
      <c r="L57" s="4430"/>
      <c r="M57" s="954"/>
      <c r="N57" s="955"/>
      <c r="O57" s="964"/>
      <c r="P57" s="964"/>
      <c r="Q57" s="879"/>
      <c r="R57" s="879"/>
      <c r="S57" s="879"/>
      <c r="T57" s="879"/>
      <c r="U57" s="879"/>
      <c r="V57" s="879"/>
      <c r="W57" s="879"/>
      <c r="X57" s="879"/>
      <c r="Y57" s="879"/>
      <c r="Z57" s="879"/>
    </row>
    <row r="58" spans="1:26" ht="54.75" customHeight="1">
      <c r="A58" s="965"/>
      <c r="B58" s="3990" t="s">
        <v>485</v>
      </c>
      <c r="C58" s="4417"/>
      <c r="D58" s="4417"/>
      <c r="E58" s="4417"/>
      <c r="F58" s="4417"/>
      <c r="G58" s="4417"/>
      <c r="H58" s="4417"/>
      <c r="I58" s="4417"/>
      <c r="J58" s="4417"/>
      <c r="K58" s="4417"/>
      <c r="L58" s="4417"/>
      <c r="M58" s="4417"/>
      <c r="N58" s="4417"/>
      <c r="O58" s="966"/>
      <c r="P58" s="967"/>
      <c r="Q58" s="879"/>
      <c r="R58" s="879"/>
      <c r="S58" s="879"/>
      <c r="T58" s="879"/>
      <c r="U58" s="879"/>
      <c r="V58" s="879"/>
      <c r="W58" s="879"/>
      <c r="X58" s="879"/>
      <c r="Y58" s="879"/>
      <c r="Z58" s="879"/>
    </row>
    <row r="59" spans="1:26" ht="62.25" customHeight="1">
      <c r="A59" s="879"/>
      <c r="B59" s="968" t="s">
        <v>486</v>
      </c>
      <c r="C59" s="4035" t="s">
        <v>5420</v>
      </c>
      <c r="D59" s="4420"/>
      <c r="E59" s="4420"/>
      <c r="F59" s="4420"/>
      <c r="G59" s="4420"/>
      <c r="H59" s="4420"/>
      <c r="I59" s="4423"/>
      <c r="J59" s="969">
        <f>G49/(G49+G57)</f>
        <v>0.9675293055891393</v>
      </c>
      <c r="K59" s="970" t="s">
        <v>392</v>
      </c>
      <c r="L59" s="4030"/>
      <c r="M59" s="4420"/>
      <c r="N59" s="4421"/>
      <c r="O59" s="3997"/>
      <c r="P59" s="3997"/>
      <c r="Q59" s="879"/>
      <c r="R59" s="879"/>
      <c r="S59" s="879"/>
      <c r="T59" s="879"/>
      <c r="U59" s="879"/>
      <c r="V59" s="879"/>
      <c r="W59" s="879"/>
      <c r="X59" s="879"/>
      <c r="Y59" s="879"/>
      <c r="Z59" s="879"/>
    </row>
    <row r="60" spans="1:26" ht="53.25" customHeight="1">
      <c r="A60" s="879"/>
      <c r="B60" s="971" t="s">
        <v>5421</v>
      </c>
      <c r="C60" s="4033" t="s">
        <v>5422</v>
      </c>
      <c r="D60" s="4420"/>
      <c r="E60" s="4420"/>
      <c r="F60" s="4420"/>
      <c r="G60" s="4420"/>
      <c r="H60" s="4420"/>
      <c r="I60" s="4423"/>
      <c r="J60" s="969">
        <f>G45/G49</f>
        <v>1</v>
      </c>
      <c r="K60" s="970" t="s">
        <v>446</v>
      </c>
      <c r="L60" s="4030"/>
      <c r="M60" s="4420"/>
      <c r="N60" s="4421"/>
      <c r="O60" s="4422"/>
      <c r="P60" s="4422"/>
      <c r="Q60" s="879"/>
      <c r="R60" s="879"/>
      <c r="S60" s="879"/>
      <c r="T60" s="879"/>
      <c r="U60" s="879"/>
      <c r="V60" s="879"/>
      <c r="W60" s="879"/>
      <c r="X60" s="879"/>
      <c r="Y60" s="879"/>
      <c r="Z60" s="879"/>
    </row>
    <row r="61" spans="1:26" ht="53.25" customHeight="1">
      <c r="A61" s="879"/>
      <c r="B61" s="971" t="s">
        <v>490</v>
      </c>
      <c r="C61" s="4033" t="s">
        <v>5423</v>
      </c>
      <c r="D61" s="4420"/>
      <c r="E61" s="4420"/>
      <c r="F61" s="4420"/>
      <c r="G61" s="4420"/>
      <c r="H61" s="4420"/>
      <c r="I61" s="4423"/>
      <c r="J61" s="972">
        <f>SUM(G49,G57)</f>
        <v>6892645.9400000004</v>
      </c>
      <c r="K61" s="970" t="s">
        <v>446</v>
      </c>
      <c r="L61" s="4030"/>
      <c r="M61" s="4420"/>
      <c r="N61" s="4421"/>
      <c r="O61" s="4422"/>
      <c r="P61" s="4422"/>
      <c r="Q61" s="879"/>
      <c r="R61" s="879"/>
      <c r="S61" s="879"/>
      <c r="T61" s="879"/>
      <c r="U61" s="879"/>
      <c r="V61" s="879"/>
      <c r="W61" s="879"/>
      <c r="X61" s="879"/>
      <c r="Y61" s="879"/>
      <c r="Z61" s="879"/>
    </row>
    <row r="62" spans="1:26" ht="53.25" customHeight="1">
      <c r="A62" s="879"/>
      <c r="B62" s="971" t="s">
        <v>492</v>
      </c>
      <c r="C62" s="3928" t="s">
        <v>5424</v>
      </c>
      <c r="D62" s="4420"/>
      <c r="E62" s="4420"/>
      <c r="F62" s="4420"/>
      <c r="G62" s="4420"/>
      <c r="H62" s="4420"/>
      <c r="I62" s="4423"/>
      <c r="J62" s="969">
        <f>(G49+G57)/J27</f>
        <v>1.0335604247057808</v>
      </c>
      <c r="K62" s="970" t="s">
        <v>392</v>
      </c>
      <c r="L62" s="4030" t="s">
        <v>5425</v>
      </c>
      <c r="M62" s="4420"/>
      <c r="N62" s="4421"/>
      <c r="O62" s="4422"/>
      <c r="P62" s="4422"/>
      <c r="Q62" s="879"/>
      <c r="R62" s="879"/>
      <c r="S62" s="879"/>
      <c r="T62" s="879"/>
      <c r="U62" s="879"/>
      <c r="V62" s="879"/>
      <c r="W62" s="879"/>
      <c r="X62" s="879"/>
      <c r="Y62" s="879"/>
      <c r="Z62" s="879"/>
    </row>
    <row r="63" spans="1:26" ht="80.25" customHeight="1">
      <c r="A63" s="879"/>
      <c r="B63" s="973" t="s">
        <v>494</v>
      </c>
      <c r="C63" s="3928" t="s">
        <v>5426</v>
      </c>
      <c r="D63" s="4420"/>
      <c r="E63" s="4420"/>
      <c r="F63" s="4420"/>
      <c r="G63" s="4420"/>
      <c r="H63" s="4420"/>
      <c r="I63" s="4423"/>
      <c r="J63" s="969">
        <f>(K49+K57)/J28</f>
        <v>1.0310308353230899</v>
      </c>
      <c r="K63" s="970" t="s">
        <v>392</v>
      </c>
      <c r="L63" s="4030" t="s">
        <v>5427</v>
      </c>
      <c r="M63" s="4420"/>
      <c r="N63" s="4421"/>
      <c r="O63" s="4422"/>
      <c r="P63" s="4422"/>
      <c r="Q63" s="879"/>
      <c r="R63" s="879"/>
      <c r="S63" s="879"/>
      <c r="T63" s="879"/>
      <c r="U63" s="879"/>
      <c r="V63" s="879"/>
      <c r="W63" s="879"/>
      <c r="X63" s="879"/>
      <c r="Y63" s="879"/>
      <c r="Z63" s="879"/>
    </row>
    <row r="64" spans="1:26" ht="53.25" customHeight="1">
      <c r="A64" s="879"/>
      <c r="B64" s="973" t="s">
        <v>496</v>
      </c>
      <c r="C64" s="4033" t="s">
        <v>5428</v>
      </c>
      <c r="D64" s="4420"/>
      <c r="E64" s="4420"/>
      <c r="F64" s="4420"/>
      <c r="G64" s="4420"/>
      <c r="H64" s="4420"/>
      <c r="I64" s="4423"/>
      <c r="J64" s="969" t="str">
        <f>IF(J62&lt;0.945,"Funding gap","No funding gap")</f>
        <v>No funding gap</v>
      </c>
      <c r="K64" s="974" t="s">
        <v>446</v>
      </c>
      <c r="L64" s="4030"/>
      <c r="M64" s="4420"/>
      <c r="N64" s="4421"/>
      <c r="O64" s="4422"/>
      <c r="P64" s="4422"/>
      <c r="Q64" s="879"/>
      <c r="R64" s="879"/>
      <c r="S64" s="879"/>
      <c r="T64" s="879"/>
      <c r="U64" s="879"/>
      <c r="V64" s="879"/>
      <c r="W64" s="879"/>
      <c r="X64" s="879"/>
      <c r="Y64" s="879"/>
      <c r="Z64" s="879"/>
    </row>
    <row r="65" spans="1:26" ht="53.25" customHeight="1">
      <c r="A65" s="879"/>
      <c r="B65" s="973" t="s">
        <v>498</v>
      </c>
      <c r="C65" s="4034" t="s">
        <v>499</v>
      </c>
      <c r="D65" s="4420"/>
      <c r="E65" s="4420"/>
      <c r="F65" s="4420"/>
      <c r="G65" s="4420"/>
      <c r="H65" s="4420"/>
      <c r="I65" s="4420"/>
      <c r="J65" s="975">
        <f>G45/J27</f>
        <v>1</v>
      </c>
      <c r="K65" s="974" t="s">
        <v>446</v>
      </c>
      <c r="L65" s="4030"/>
      <c r="M65" s="4420"/>
      <c r="N65" s="4421"/>
      <c r="O65" s="4424"/>
      <c r="P65" s="4424"/>
      <c r="Q65" s="879"/>
      <c r="R65" s="879"/>
      <c r="S65" s="879"/>
      <c r="T65" s="879"/>
      <c r="U65" s="879"/>
      <c r="V65" s="879"/>
      <c r="W65" s="879"/>
      <c r="X65" s="879"/>
      <c r="Y65" s="879"/>
      <c r="Z65" s="879"/>
    </row>
    <row r="66" spans="1:26" ht="45" customHeight="1">
      <c r="A66" s="879"/>
      <c r="B66" s="894" t="s">
        <v>500</v>
      </c>
      <c r="C66" s="3889" t="s">
        <v>5429</v>
      </c>
      <c r="D66" s="4420"/>
      <c r="E66" s="4420"/>
      <c r="F66" s="4420"/>
      <c r="G66" s="4420"/>
      <c r="H66" s="4420"/>
      <c r="I66" s="4420"/>
      <c r="J66" s="4423"/>
      <c r="K66" s="4021" t="s">
        <v>446</v>
      </c>
      <c r="L66" s="4031"/>
      <c r="M66" s="4425"/>
      <c r="N66" s="4426"/>
      <c r="O66" s="3933" t="s">
        <v>1307</v>
      </c>
      <c r="P66" s="3933"/>
      <c r="Q66" s="879"/>
      <c r="R66" s="879"/>
      <c r="S66" s="879"/>
      <c r="T66" s="879"/>
      <c r="U66" s="879"/>
      <c r="V66" s="879"/>
      <c r="W66" s="879"/>
      <c r="X66" s="879"/>
      <c r="Y66" s="879"/>
      <c r="Z66" s="879"/>
    </row>
    <row r="67" spans="1:26" ht="21" customHeight="1">
      <c r="A67" s="879"/>
      <c r="B67" s="899" t="s">
        <v>394</v>
      </c>
      <c r="C67" s="4032" t="s">
        <v>502</v>
      </c>
      <c r="D67" s="4420"/>
      <c r="E67" s="4420"/>
      <c r="F67" s="4420"/>
      <c r="G67" s="4420"/>
      <c r="H67" s="4420"/>
      <c r="I67" s="4420"/>
      <c r="J67" s="976" t="s">
        <v>53</v>
      </c>
      <c r="K67" s="4427"/>
      <c r="L67" s="4428"/>
      <c r="M67" s="4413"/>
      <c r="N67" s="4429"/>
      <c r="O67" s="4422"/>
      <c r="P67" s="4422"/>
      <c r="Q67" s="879"/>
      <c r="R67" s="879"/>
      <c r="S67" s="879"/>
      <c r="T67" s="879"/>
      <c r="U67" s="879"/>
      <c r="V67" s="879"/>
      <c r="W67" s="879"/>
      <c r="X67" s="879"/>
      <c r="Y67" s="879"/>
      <c r="Z67" s="879"/>
    </row>
    <row r="68" spans="1:26" ht="21" customHeight="1">
      <c r="A68" s="879"/>
      <c r="B68" s="899" t="s">
        <v>401</v>
      </c>
      <c r="C68" s="4032" t="s">
        <v>503</v>
      </c>
      <c r="D68" s="4420"/>
      <c r="E68" s="4420"/>
      <c r="F68" s="4420"/>
      <c r="G68" s="4420"/>
      <c r="H68" s="4420"/>
      <c r="I68" s="4420"/>
      <c r="J68" s="976" t="s">
        <v>58</v>
      </c>
      <c r="K68" s="4427"/>
      <c r="L68" s="4428"/>
      <c r="M68" s="4413"/>
      <c r="N68" s="4429"/>
      <c r="O68" s="4422"/>
      <c r="P68" s="4422"/>
      <c r="Q68" s="879"/>
      <c r="R68" s="879"/>
      <c r="S68" s="879"/>
      <c r="T68" s="879"/>
      <c r="U68" s="879"/>
      <c r="V68" s="879"/>
      <c r="W68" s="879"/>
      <c r="X68" s="879"/>
      <c r="Y68" s="879"/>
      <c r="Z68" s="879"/>
    </row>
    <row r="69" spans="1:26" ht="21" customHeight="1">
      <c r="A69" s="879"/>
      <c r="B69" s="899" t="s">
        <v>403</v>
      </c>
      <c r="C69" s="4032" t="s">
        <v>504</v>
      </c>
      <c r="D69" s="4420"/>
      <c r="E69" s="4420"/>
      <c r="F69" s="4420"/>
      <c r="G69" s="4420"/>
      <c r="H69" s="4420"/>
      <c r="I69" s="4420"/>
      <c r="J69" s="976" t="s">
        <v>58</v>
      </c>
      <c r="K69" s="4427"/>
      <c r="L69" s="4428"/>
      <c r="M69" s="4413"/>
      <c r="N69" s="4429"/>
      <c r="O69" s="4422"/>
      <c r="P69" s="4422"/>
      <c r="Q69" s="879"/>
      <c r="R69" s="879"/>
      <c r="S69" s="879"/>
      <c r="T69" s="879"/>
      <c r="U69" s="879"/>
      <c r="V69" s="879"/>
      <c r="W69" s="879"/>
      <c r="X69" s="879"/>
      <c r="Y69" s="879"/>
      <c r="Z69" s="879"/>
    </row>
    <row r="70" spans="1:26" ht="21" customHeight="1">
      <c r="A70" s="879"/>
      <c r="B70" s="899" t="s">
        <v>405</v>
      </c>
      <c r="C70" s="4032" t="s">
        <v>302</v>
      </c>
      <c r="D70" s="4420"/>
      <c r="E70" s="4420"/>
      <c r="F70" s="4420"/>
      <c r="G70" s="4420"/>
      <c r="H70" s="4420"/>
      <c r="I70" s="4420"/>
      <c r="J70" s="976" t="s">
        <v>58</v>
      </c>
      <c r="K70" s="4427"/>
      <c r="L70" s="4428"/>
      <c r="M70" s="4413"/>
      <c r="N70" s="4429"/>
      <c r="O70" s="4422"/>
      <c r="P70" s="4422"/>
      <c r="Q70" s="879"/>
      <c r="R70" s="879"/>
      <c r="S70" s="879"/>
      <c r="T70" s="879"/>
      <c r="U70" s="879"/>
      <c r="V70" s="879"/>
      <c r="W70" s="879"/>
      <c r="X70" s="879"/>
      <c r="Y70" s="879"/>
      <c r="Z70" s="879"/>
    </row>
    <row r="71" spans="1:26" ht="21" customHeight="1">
      <c r="A71" s="879"/>
      <c r="B71" s="899" t="s">
        <v>408</v>
      </c>
      <c r="C71" s="3955" t="s">
        <v>505</v>
      </c>
      <c r="D71" s="4420"/>
      <c r="E71" s="4420"/>
      <c r="F71" s="4420"/>
      <c r="G71" s="3898"/>
      <c r="H71" s="4420"/>
      <c r="I71" s="4420"/>
      <c r="J71" s="4423"/>
      <c r="K71" s="4443"/>
      <c r="L71" s="4444"/>
      <c r="M71" s="4439"/>
      <c r="N71" s="4445"/>
      <c r="O71" s="4424"/>
      <c r="P71" s="4424"/>
      <c r="Q71" s="879"/>
      <c r="R71" s="879"/>
      <c r="S71" s="879"/>
      <c r="T71" s="879"/>
      <c r="U71" s="879"/>
      <c r="V71" s="879"/>
      <c r="W71" s="879"/>
      <c r="X71" s="879"/>
      <c r="Y71" s="879"/>
      <c r="Z71" s="879"/>
    </row>
    <row r="72" spans="1:26" ht="45" customHeight="1">
      <c r="A72" s="879"/>
      <c r="B72" s="894" t="s">
        <v>506</v>
      </c>
      <c r="C72" s="3889" t="s">
        <v>5430</v>
      </c>
      <c r="D72" s="4420"/>
      <c r="E72" s="4420"/>
      <c r="F72" s="4420"/>
      <c r="G72" s="4420"/>
      <c r="H72" s="4420"/>
      <c r="I72" s="4420"/>
      <c r="J72" s="4420"/>
      <c r="K72" s="4420"/>
      <c r="L72" s="4420"/>
      <c r="M72" s="4420"/>
      <c r="N72" s="4421"/>
      <c r="O72" s="978"/>
      <c r="P72" s="979"/>
      <c r="Q72" s="879"/>
      <c r="R72" s="879"/>
      <c r="S72" s="879"/>
      <c r="T72" s="879"/>
      <c r="U72" s="879"/>
      <c r="V72" s="879"/>
      <c r="W72" s="879"/>
      <c r="X72" s="879"/>
      <c r="Y72" s="879"/>
      <c r="Z72" s="879"/>
    </row>
    <row r="73" spans="1:26" ht="20.25" customHeight="1">
      <c r="A73" s="879"/>
      <c r="B73" s="892" t="s">
        <v>418</v>
      </c>
      <c r="C73" s="3955" t="s">
        <v>297</v>
      </c>
      <c r="D73" s="4420"/>
      <c r="E73" s="4420"/>
      <c r="F73" s="3890" t="s">
        <v>53</v>
      </c>
      <c r="G73" s="4442"/>
      <c r="H73" s="4021" t="s">
        <v>446</v>
      </c>
      <c r="I73" s="3929" t="s">
        <v>5431</v>
      </c>
      <c r="J73" s="4022"/>
      <c r="K73" s="4022"/>
      <c r="L73" s="4022"/>
      <c r="M73" s="4022"/>
      <c r="N73" s="4023"/>
      <c r="O73" s="3933" t="s">
        <v>1307</v>
      </c>
      <c r="P73" s="3933"/>
      <c r="Q73" s="879"/>
      <c r="R73" s="879"/>
      <c r="S73" s="879"/>
      <c r="T73" s="879"/>
      <c r="U73" s="879"/>
      <c r="V73" s="879"/>
      <c r="W73" s="879"/>
      <c r="X73" s="879"/>
      <c r="Y73" s="879"/>
      <c r="Z73" s="879"/>
    </row>
    <row r="74" spans="1:26" ht="20.25" customHeight="1">
      <c r="A74" s="879"/>
      <c r="B74" s="892" t="s">
        <v>508</v>
      </c>
      <c r="C74" s="3955" t="s">
        <v>509</v>
      </c>
      <c r="D74" s="4420"/>
      <c r="E74" s="4420"/>
      <c r="F74" s="3890" t="s">
        <v>58</v>
      </c>
      <c r="G74" s="4442"/>
      <c r="H74" s="4427"/>
      <c r="I74" s="4024"/>
      <c r="J74" s="4025"/>
      <c r="K74" s="4025"/>
      <c r="L74" s="4025"/>
      <c r="M74" s="4025"/>
      <c r="N74" s="4026"/>
      <c r="O74" s="4422"/>
      <c r="P74" s="4422"/>
      <c r="Q74" s="879"/>
      <c r="R74" s="879"/>
      <c r="S74" s="879"/>
      <c r="T74" s="879"/>
      <c r="U74" s="879"/>
      <c r="V74" s="879"/>
      <c r="W74" s="879"/>
      <c r="X74" s="879"/>
      <c r="Y74" s="879"/>
      <c r="Z74" s="879"/>
    </row>
    <row r="75" spans="1:26" ht="20.25" customHeight="1">
      <c r="A75" s="879"/>
      <c r="B75" s="892" t="s">
        <v>510</v>
      </c>
      <c r="C75" s="3955" t="s">
        <v>299</v>
      </c>
      <c r="D75" s="4420"/>
      <c r="E75" s="4420"/>
      <c r="F75" s="3890" t="s">
        <v>58</v>
      </c>
      <c r="G75" s="4442"/>
      <c r="H75" s="4427"/>
      <c r="I75" s="4024"/>
      <c r="J75" s="4025"/>
      <c r="K75" s="4025"/>
      <c r="L75" s="4025"/>
      <c r="M75" s="4025"/>
      <c r="N75" s="4026"/>
      <c r="O75" s="4422"/>
      <c r="P75" s="4422"/>
      <c r="Q75" s="879"/>
      <c r="R75" s="879"/>
      <c r="S75" s="879"/>
      <c r="T75" s="879"/>
      <c r="U75" s="879"/>
      <c r="V75" s="879"/>
      <c r="W75" s="879"/>
      <c r="X75" s="879"/>
      <c r="Y75" s="879"/>
      <c r="Z75" s="879"/>
    </row>
    <row r="76" spans="1:26" ht="49.5" customHeight="1">
      <c r="A76" s="879"/>
      <c r="B76" s="892" t="s">
        <v>401</v>
      </c>
      <c r="C76" s="3928" t="s">
        <v>5432</v>
      </c>
      <c r="D76" s="4420"/>
      <c r="E76" s="4420"/>
      <c r="F76" s="4420"/>
      <c r="G76" s="4423"/>
      <c r="H76" s="4427"/>
      <c r="I76" s="4024"/>
      <c r="J76" s="4025"/>
      <c r="K76" s="4025"/>
      <c r="L76" s="4025"/>
      <c r="M76" s="4025"/>
      <c r="N76" s="4026"/>
      <c r="O76" s="4422"/>
      <c r="P76" s="4422"/>
      <c r="Q76" s="879"/>
      <c r="R76" s="879"/>
      <c r="S76" s="879"/>
      <c r="T76" s="879"/>
      <c r="U76" s="879"/>
      <c r="V76" s="879"/>
      <c r="W76" s="879"/>
      <c r="X76" s="879"/>
      <c r="Y76" s="879"/>
      <c r="Z76" s="879"/>
    </row>
    <row r="77" spans="1:26" ht="21" customHeight="1">
      <c r="A77" s="879"/>
      <c r="B77" s="892" t="s">
        <v>418</v>
      </c>
      <c r="C77" s="3955" t="s">
        <v>297</v>
      </c>
      <c r="D77" s="4420"/>
      <c r="E77" s="4423"/>
      <c r="F77" s="3890" t="s">
        <v>53</v>
      </c>
      <c r="G77" s="4442"/>
      <c r="H77" s="4427"/>
      <c r="I77" s="4024"/>
      <c r="J77" s="4025"/>
      <c r="K77" s="4025"/>
      <c r="L77" s="4025"/>
      <c r="M77" s="4025"/>
      <c r="N77" s="4026"/>
      <c r="O77" s="4422"/>
      <c r="P77" s="4422"/>
      <c r="Q77" s="879"/>
      <c r="R77" s="879"/>
      <c r="S77" s="879"/>
      <c r="T77" s="879"/>
      <c r="U77" s="879"/>
      <c r="V77" s="879"/>
      <c r="W77" s="879"/>
      <c r="X77" s="879"/>
      <c r="Y77" s="879"/>
      <c r="Z77" s="879"/>
    </row>
    <row r="78" spans="1:26" ht="21" customHeight="1">
      <c r="A78" s="879"/>
      <c r="B78" s="892" t="s">
        <v>508</v>
      </c>
      <c r="C78" s="3955" t="s">
        <v>509</v>
      </c>
      <c r="D78" s="4420"/>
      <c r="E78" s="4423"/>
      <c r="F78" s="3890" t="s">
        <v>58</v>
      </c>
      <c r="G78" s="4442"/>
      <c r="H78" s="4427"/>
      <c r="I78" s="4024"/>
      <c r="J78" s="4025"/>
      <c r="K78" s="4025"/>
      <c r="L78" s="4025"/>
      <c r="M78" s="4025"/>
      <c r="N78" s="4026"/>
      <c r="O78" s="4422"/>
      <c r="P78" s="4422"/>
      <c r="Q78" s="879"/>
      <c r="R78" s="879"/>
      <c r="S78" s="879"/>
      <c r="T78" s="879"/>
      <c r="U78" s="879"/>
      <c r="V78" s="879"/>
      <c r="W78" s="879"/>
      <c r="X78" s="879"/>
      <c r="Y78" s="879"/>
      <c r="Z78" s="879"/>
    </row>
    <row r="79" spans="1:26" ht="21" customHeight="1">
      <c r="A79" s="879"/>
      <c r="B79" s="892" t="s">
        <v>510</v>
      </c>
      <c r="C79" s="3955" t="s">
        <v>301</v>
      </c>
      <c r="D79" s="4420"/>
      <c r="E79" s="4423"/>
      <c r="F79" s="3890" t="s">
        <v>58</v>
      </c>
      <c r="G79" s="4442"/>
      <c r="H79" s="4427"/>
      <c r="I79" s="4024"/>
      <c r="J79" s="4025"/>
      <c r="K79" s="4025"/>
      <c r="L79" s="4025"/>
      <c r="M79" s="4025"/>
      <c r="N79" s="4026"/>
      <c r="O79" s="4422"/>
      <c r="P79" s="4422"/>
      <c r="Q79" s="879"/>
      <c r="R79" s="879"/>
      <c r="S79" s="879"/>
      <c r="T79" s="879"/>
      <c r="U79" s="879"/>
      <c r="V79" s="879"/>
      <c r="W79" s="879"/>
      <c r="X79" s="879"/>
      <c r="Y79" s="879"/>
      <c r="Z79" s="879"/>
    </row>
    <row r="80" spans="1:26" ht="21" customHeight="1">
      <c r="A80" s="879"/>
      <c r="B80" s="892" t="s">
        <v>512</v>
      </c>
      <c r="C80" s="3955" t="s">
        <v>302</v>
      </c>
      <c r="D80" s="4420"/>
      <c r="E80" s="4423"/>
      <c r="F80" s="3890" t="s">
        <v>58</v>
      </c>
      <c r="G80" s="4442"/>
      <c r="H80" s="4427"/>
      <c r="I80" s="4024"/>
      <c r="J80" s="4025"/>
      <c r="K80" s="4025"/>
      <c r="L80" s="4025"/>
      <c r="M80" s="4025"/>
      <c r="N80" s="4026"/>
      <c r="O80" s="4422"/>
      <c r="P80" s="4422"/>
      <c r="Q80" s="879"/>
      <c r="R80" s="879"/>
      <c r="S80" s="879"/>
      <c r="T80" s="879"/>
      <c r="U80" s="879"/>
      <c r="V80" s="879"/>
      <c r="W80" s="879"/>
      <c r="X80" s="879"/>
      <c r="Y80" s="879"/>
      <c r="Z80" s="879"/>
    </row>
    <row r="81" spans="1:26" ht="21.75" customHeight="1">
      <c r="A81" s="879"/>
      <c r="B81" s="892" t="s">
        <v>513</v>
      </c>
      <c r="C81" s="3955" t="s">
        <v>514</v>
      </c>
      <c r="D81" s="4420"/>
      <c r="E81" s="4423"/>
      <c r="F81" s="3898"/>
      <c r="G81" s="4423"/>
      <c r="H81" s="4443"/>
      <c r="I81" s="4027"/>
      <c r="J81" s="4028"/>
      <c r="K81" s="4028"/>
      <c r="L81" s="4028"/>
      <c r="M81" s="4028"/>
      <c r="N81" s="4029"/>
      <c r="O81" s="4424"/>
      <c r="P81" s="4424"/>
      <c r="Q81" s="879"/>
      <c r="R81" s="879"/>
      <c r="S81" s="879"/>
      <c r="T81" s="879"/>
      <c r="U81" s="879"/>
      <c r="V81" s="879"/>
      <c r="W81" s="879"/>
      <c r="X81" s="879"/>
      <c r="Y81" s="879"/>
      <c r="Z81" s="879"/>
    </row>
    <row r="82" spans="1:26" ht="51" customHeight="1">
      <c r="A82" s="879"/>
      <c r="B82" s="980" t="s">
        <v>515</v>
      </c>
      <c r="C82" s="3912" t="s">
        <v>516</v>
      </c>
      <c r="D82" s="4425"/>
      <c r="E82" s="4442"/>
      <c r="F82" s="3929"/>
      <c r="G82" s="4425"/>
      <c r="H82" s="4425"/>
      <c r="I82" s="4425"/>
      <c r="J82" s="4425"/>
      <c r="K82" s="4425"/>
      <c r="L82" s="4425"/>
      <c r="M82" s="4425"/>
      <c r="N82" s="4425"/>
      <c r="O82" s="4020"/>
      <c r="P82" s="4426"/>
      <c r="Q82" s="879"/>
      <c r="R82" s="879"/>
      <c r="S82" s="879"/>
      <c r="T82" s="879"/>
      <c r="U82" s="879"/>
      <c r="V82" s="879"/>
      <c r="W82" s="879"/>
      <c r="X82" s="879"/>
      <c r="Y82" s="879"/>
      <c r="Z82" s="879"/>
    </row>
    <row r="83" spans="1:26" ht="31.5" customHeight="1">
      <c r="A83" s="879"/>
      <c r="B83" s="3990" t="s">
        <v>5433</v>
      </c>
      <c r="C83" s="4417"/>
      <c r="D83" s="4417"/>
      <c r="E83" s="4417"/>
      <c r="F83" s="4417"/>
      <c r="G83" s="4417"/>
      <c r="H83" s="4417"/>
      <c r="I83" s="4417"/>
      <c r="J83" s="4417"/>
      <c r="K83" s="4417"/>
      <c r="L83" s="4417"/>
      <c r="M83" s="4417"/>
      <c r="N83" s="4417"/>
      <c r="O83" s="4417"/>
      <c r="P83" s="4419"/>
      <c r="Q83" s="879"/>
      <c r="R83" s="879"/>
      <c r="S83" s="879"/>
      <c r="T83" s="879"/>
      <c r="U83" s="879"/>
      <c r="V83" s="879"/>
      <c r="W83" s="879"/>
      <c r="X83" s="879"/>
      <c r="Y83" s="879"/>
      <c r="Z83" s="879"/>
    </row>
    <row r="84" spans="1:26" ht="44.25" customHeight="1">
      <c r="A84" s="879"/>
      <c r="B84" s="894" t="s">
        <v>518</v>
      </c>
      <c r="C84" s="3889" t="s">
        <v>5434</v>
      </c>
      <c r="D84" s="4420"/>
      <c r="E84" s="4420"/>
      <c r="F84" s="4420"/>
      <c r="G84" s="4423"/>
      <c r="H84" s="976" t="s">
        <v>53</v>
      </c>
      <c r="I84" s="4011" t="s">
        <v>446</v>
      </c>
      <c r="J84" s="4420"/>
      <c r="K84" s="4012" t="s">
        <v>5435</v>
      </c>
      <c r="L84" s="4439"/>
      <c r="M84" s="4439"/>
      <c r="N84" s="4440"/>
      <c r="O84" s="3933" t="s">
        <v>1292</v>
      </c>
      <c r="P84" s="3933"/>
      <c r="Q84" s="879"/>
      <c r="R84" s="879"/>
      <c r="S84" s="879"/>
      <c r="T84" s="879"/>
      <c r="U84" s="879"/>
      <c r="V84" s="879"/>
      <c r="W84" s="879"/>
      <c r="X84" s="879"/>
      <c r="Y84" s="879"/>
      <c r="Z84" s="879"/>
    </row>
    <row r="85" spans="1:26" ht="20.25" customHeight="1">
      <c r="A85" s="879"/>
      <c r="B85" s="4007" t="s">
        <v>520</v>
      </c>
      <c r="C85" s="4425"/>
      <c r="D85" s="4425"/>
      <c r="E85" s="4442"/>
      <c r="F85" s="4013" t="s">
        <v>521</v>
      </c>
      <c r="G85" s="4420"/>
      <c r="H85" s="4423"/>
      <c r="I85" s="4013" t="s">
        <v>522</v>
      </c>
      <c r="J85" s="4420"/>
      <c r="K85" s="4013" t="s">
        <v>434</v>
      </c>
      <c r="L85" s="4420"/>
      <c r="M85" s="4420"/>
      <c r="N85" s="4421"/>
      <c r="O85" s="4422"/>
      <c r="P85" s="4422"/>
      <c r="Q85" s="879"/>
      <c r="R85" s="879"/>
      <c r="S85" s="879"/>
      <c r="T85" s="879"/>
      <c r="U85" s="879"/>
      <c r="V85" s="879"/>
      <c r="W85" s="879"/>
      <c r="X85" s="879"/>
      <c r="Y85" s="879"/>
      <c r="Z85" s="879"/>
    </row>
    <row r="86" spans="1:26" ht="21" customHeight="1">
      <c r="A86" s="879"/>
      <c r="B86" s="4450"/>
      <c r="C86" s="4413"/>
      <c r="D86" s="4413"/>
      <c r="E86" s="4451"/>
      <c r="F86" s="4019" t="s">
        <v>5436</v>
      </c>
      <c r="G86" s="4420"/>
      <c r="H86" s="4423"/>
      <c r="I86" s="4015">
        <v>7980197.4900000002</v>
      </c>
      <c r="J86" s="4423"/>
      <c r="K86" s="4014"/>
      <c r="L86" s="4420"/>
      <c r="M86" s="4420"/>
      <c r="N86" s="4423"/>
      <c r="O86" s="4422"/>
      <c r="P86" s="4422"/>
      <c r="Q86" s="879"/>
      <c r="R86" s="879"/>
      <c r="S86" s="879"/>
      <c r="T86" s="879"/>
      <c r="U86" s="879"/>
      <c r="V86" s="879"/>
      <c r="W86" s="879"/>
      <c r="X86" s="879"/>
      <c r="Y86" s="879"/>
      <c r="Z86" s="879"/>
    </row>
    <row r="87" spans="1:26" ht="21" customHeight="1">
      <c r="A87" s="879"/>
      <c r="B87" s="4450"/>
      <c r="C87" s="4413"/>
      <c r="D87" s="4413"/>
      <c r="E87" s="4451"/>
      <c r="F87" s="4014" t="s">
        <v>5437</v>
      </c>
      <c r="G87" s="4420"/>
      <c r="H87" s="4423"/>
      <c r="I87" s="4015"/>
      <c r="J87" s="4423"/>
      <c r="K87" s="4016" t="s">
        <v>5398</v>
      </c>
      <c r="L87" s="4420"/>
      <c r="M87" s="4420"/>
      <c r="N87" s="4423"/>
      <c r="O87" s="4422"/>
      <c r="P87" s="4422"/>
      <c r="Q87" s="879"/>
      <c r="R87" s="879"/>
      <c r="S87" s="879"/>
      <c r="T87" s="879"/>
      <c r="U87" s="879"/>
      <c r="V87" s="879"/>
      <c r="W87" s="879"/>
      <c r="X87" s="879"/>
      <c r="Y87" s="879"/>
      <c r="Z87" s="879"/>
    </row>
    <row r="88" spans="1:26" ht="21" customHeight="1">
      <c r="A88" s="879"/>
      <c r="B88" s="4450"/>
      <c r="C88" s="4413"/>
      <c r="D88" s="4413"/>
      <c r="E88" s="4451"/>
      <c r="F88" s="4014" t="s">
        <v>5438</v>
      </c>
      <c r="G88" s="4420"/>
      <c r="H88" s="4423"/>
      <c r="I88" s="4015"/>
      <c r="J88" s="4423"/>
      <c r="K88" s="4016" t="s">
        <v>5398</v>
      </c>
      <c r="L88" s="4420"/>
      <c r="M88" s="4420"/>
      <c r="N88" s="4423"/>
      <c r="O88" s="4422"/>
      <c r="P88" s="4422"/>
      <c r="Q88" s="879"/>
      <c r="R88" s="879"/>
      <c r="S88" s="879"/>
      <c r="T88" s="879"/>
      <c r="U88" s="879"/>
      <c r="V88" s="879"/>
      <c r="W88" s="879"/>
      <c r="X88" s="879"/>
      <c r="Y88" s="879"/>
      <c r="Z88" s="879"/>
    </row>
    <row r="89" spans="1:26" ht="21.75" customHeight="1">
      <c r="A89" s="879"/>
      <c r="B89" s="4452"/>
      <c r="C89" s="4432"/>
      <c r="D89" s="4432"/>
      <c r="E89" s="4453"/>
      <c r="F89" s="3988"/>
      <c r="G89" s="4430"/>
      <c r="H89" s="4449"/>
      <c r="I89" s="4017"/>
      <c r="J89" s="4423"/>
      <c r="K89" s="4018"/>
      <c r="L89" s="4420"/>
      <c r="M89" s="4420"/>
      <c r="N89" s="4421"/>
      <c r="O89" s="4434"/>
      <c r="P89" s="4434"/>
      <c r="Q89" s="879"/>
      <c r="R89" s="879"/>
      <c r="S89" s="879"/>
      <c r="T89" s="879"/>
      <c r="U89" s="879"/>
      <c r="V89" s="879"/>
      <c r="W89" s="879"/>
      <c r="X89" s="879"/>
      <c r="Y89" s="879"/>
      <c r="Z89" s="879"/>
    </row>
    <row r="90" spans="1:26" ht="26.25" customHeight="1">
      <c r="A90" s="879"/>
      <c r="B90" s="3905" t="s">
        <v>2</v>
      </c>
      <c r="C90" s="4415"/>
      <c r="D90" s="4415"/>
      <c r="E90" s="4415"/>
      <c r="F90" s="4415"/>
      <c r="G90" s="4415"/>
      <c r="H90" s="4415"/>
      <c r="I90" s="4415"/>
      <c r="J90" s="4415"/>
      <c r="K90" s="4415"/>
      <c r="L90" s="4415"/>
      <c r="M90" s="4415"/>
      <c r="N90" s="4415"/>
      <c r="O90" s="4415"/>
      <c r="P90" s="4416"/>
      <c r="Q90" s="879"/>
      <c r="R90" s="879"/>
      <c r="S90" s="879"/>
      <c r="T90" s="879"/>
      <c r="U90" s="879"/>
      <c r="V90" s="879"/>
      <c r="W90" s="879"/>
      <c r="X90" s="879"/>
      <c r="Y90" s="879"/>
      <c r="Z90" s="879"/>
    </row>
    <row r="91" spans="1:26" ht="48.75" customHeight="1">
      <c r="A91" s="879"/>
      <c r="B91" s="941" t="s">
        <v>523</v>
      </c>
      <c r="C91" s="3922" t="s">
        <v>5439</v>
      </c>
      <c r="D91" s="4439"/>
      <c r="E91" s="4439"/>
      <c r="F91" s="4439"/>
      <c r="G91" s="4439"/>
      <c r="H91" s="4439"/>
      <c r="I91" s="4439"/>
      <c r="J91" s="4439"/>
      <c r="K91" s="4439"/>
      <c r="L91" s="4439"/>
      <c r="M91" s="4439"/>
      <c r="N91" s="4439"/>
      <c r="O91" s="4006" t="s">
        <v>3243</v>
      </c>
      <c r="P91" s="4006"/>
      <c r="Q91" s="879"/>
      <c r="R91" s="879"/>
      <c r="S91" s="879"/>
      <c r="T91" s="879"/>
      <c r="U91" s="879"/>
      <c r="V91" s="879"/>
      <c r="W91" s="879"/>
      <c r="X91" s="879"/>
      <c r="Y91" s="879"/>
      <c r="Z91" s="879"/>
    </row>
    <row r="92" spans="1:26" ht="20.25" customHeight="1">
      <c r="A92" s="879"/>
      <c r="B92" s="4007" t="s">
        <v>525</v>
      </c>
      <c r="C92" s="4425"/>
      <c r="D92" s="4425"/>
      <c r="E92" s="4425"/>
      <c r="F92" s="4442"/>
      <c r="G92" s="4008" t="s">
        <v>526</v>
      </c>
      <c r="H92" s="4425"/>
      <c r="I92" s="4425"/>
      <c r="J92" s="4425"/>
      <c r="K92" s="4425"/>
      <c r="L92" s="4425"/>
      <c r="M92" s="4425"/>
      <c r="N92" s="4425"/>
      <c r="O92" s="4422"/>
      <c r="P92" s="4422"/>
      <c r="Q92" s="879"/>
      <c r="R92" s="879"/>
      <c r="S92" s="879"/>
      <c r="T92" s="879"/>
      <c r="U92" s="879"/>
      <c r="V92" s="879"/>
      <c r="W92" s="879"/>
      <c r="X92" s="879"/>
      <c r="Y92" s="879"/>
      <c r="Z92" s="879"/>
    </row>
    <row r="93" spans="1:26" ht="22.5" customHeight="1">
      <c r="A93" s="879"/>
      <c r="B93" s="4450"/>
      <c r="C93" s="4414"/>
      <c r="D93" s="4414"/>
      <c r="E93" s="4414"/>
      <c r="F93" s="4451"/>
      <c r="G93" s="982" t="s">
        <v>109</v>
      </c>
      <c r="H93" s="982" t="s">
        <v>128</v>
      </c>
      <c r="I93" s="983" t="s">
        <v>527</v>
      </c>
      <c r="J93" s="984" t="s">
        <v>528</v>
      </c>
      <c r="K93" s="4009" t="s">
        <v>434</v>
      </c>
      <c r="L93" s="4425"/>
      <c r="M93" s="4425"/>
      <c r="N93" s="4426"/>
      <c r="O93" s="4422"/>
      <c r="P93" s="4422"/>
      <c r="Q93" s="879"/>
      <c r="R93" s="879"/>
      <c r="S93" s="879"/>
      <c r="T93" s="879"/>
      <c r="U93" s="879"/>
      <c r="V93" s="879"/>
      <c r="W93" s="879"/>
      <c r="X93" s="879"/>
      <c r="Y93" s="879"/>
      <c r="Z93" s="879"/>
    </row>
    <row r="94" spans="1:26" ht="57.75" customHeight="1">
      <c r="A94" s="879"/>
      <c r="B94" s="899" t="s">
        <v>394</v>
      </c>
      <c r="C94" s="4010" t="s">
        <v>5440</v>
      </c>
      <c r="D94" s="4420"/>
      <c r="E94" s="4420"/>
      <c r="F94" s="4420"/>
      <c r="G94" s="4420"/>
      <c r="H94" s="4420"/>
      <c r="I94" s="4420"/>
      <c r="J94" s="4423"/>
      <c r="K94" s="4003"/>
      <c r="L94" s="4435"/>
      <c r="M94" s="4435"/>
      <c r="N94" s="4437"/>
      <c r="O94" s="4422"/>
      <c r="P94" s="4422"/>
      <c r="Q94" s="879"/>
      <c r="R94" s="879"/>
      <c r="S94" s="879"/>
      <c r="T94" s="879"/>
      <c r="U94" s="879"/>
      <c r="V94" s="879"/>
      <c r="W94" s="879"/>
      <c r="X94" s="879"/>
      <c r="Y94" s="879"/>
      <c r="Z94" s="879"/>
    </row>
    <row r="95" spans="1:26" ht="23.25" customHeight="1">
      <c r="A95" s="879"/>
      <c r="B95" s="892" t="s">
        <v>530</v>
      </c>
      <c r="C95" s="3938" t="s">
        <v>531</v>
      </c>
      <c r="D95" s="4414"/>
      <c r="E95" s="4414"/>
      <c r="F95" s="4451"/>
      <c r="G95" s="1131" t="s">
        <v>58</v>
      </c>
      <c r="H95" s="1132" t="s">
        <v>53</v>
      </c>
      <c r="I95" s="1131" t="s">
        <v>58</v>
      </c>
      <c r="J95" s="1131" t="s">
        <v>58</v>
      </c>
      <c r="K95" s="4413"/>
      <c r="L95" s="4413"/>
      <c r="M95" s="4413"/>
      <c r="N95" s="4429"/>
      <c r="O95" s="4422"/>
      <c r="P95" s="4422"/>
      <c r="Q95" s="879"/>
      <c r="R95" s="879"/>
      <c r="S95" s="879"/>
      <c r="T95" s="879"/>
      <c r="U95" s="879"/>
      <c r="V95" s="879"/>
      <c r="W95" s="879"/>
      <c r="X95" s="879"/>
      <c r="Y95" s="879"/>
      <c r="Z95" s="879"/>
    </row>
    <row r="96" spans="1:26" ht="21.75" customHeight="1">
      <c r="A96" s="879"/>
      <c r="B96" s="952" t="s">
        <v>532</v>
      </c>
      <c r="C96" s="3909" t="s">
        <v>533</v>
      </c>
      <c r="D96" s="4430"/>
      <c r="E96" s="4430"/>
      <c r="F96" s="4449"/>
      <c r="G96" s="999" t="s">
        <v>53</v>
      </c>
      <c r="H96" s="1133" t="s">
        <v>53</v>
      </c>
      <c r="I96" s="999" t="s">
        <v>58</v>
      </c>
      <c r="J96" s="999" t="s">
        <v>58</v>
      </c>
      <c r="K96" s="4432"/>
      <c r="L96" s="4432"/>
      <c r="M96" s="4432"/>
      <c r="N96" s="4433"/>
      <c r="O96" s="4422"/>
      <c r="P96" s="4422"/>
      <c r="Q96" s="879"/>
      <c r="R96" s="879"/>
      <c r="S96" s="879"/>
      <c r="T96" s="879"/>
      <c r="U96" s="879"/>
      <c r="V96" s="879"/>
      <c r="W96" s="879"/>
      <c r="X96" s="879"/>
      <c r="Y96" s="879"/>
      <c r="Z96" s="879"/>
    </row>
    <row r="97" spans="1:26" ht="42" customHeight="1">
      <c r="A97" s="879"/>
      <c r="B97" s="898" t="s">
        <v>401</v>
      </c>
      <c r="C97" s="3922" t="s">
        <v>5441</v>
      </c>
      <c r="D97" s="4439"/>
      <c r="E97" s="4439"/>
      <c r="F97" s="4439"/>
      <c r="G97" s="4439"/>
      <c r="H97" s="4439"/>
      <c r="I97" s="4439"/>
      <c r="J97" s="4440"/>
      <c r="K97" s="4003"/>
      <c r="L97" s="4435"/>
      <c r="M97" s="4435"/>
      <c r="N97" s="4437"/>
      <c r="O97" s="4422"/>
      <c r="P97" s="4422"/>
      <c r="Q97" s="879"/>
      <c r="R97" s="879"/>
      <c r="S97" s="879"/>
      <c r="T97" s="879"/>
      <c r="U97" s="879"/>
      <c r="V97" s="879"/>
      <c r="W97" s="879"/>
      <c r="X97" s="879"/>
      <c r="Y97" s="879"/>
      <c r="Z97" s="879"/>
    </row>
    <row r="98" spans="1:26" ht="24" customHeight="1">
      <c r="A98" s="879"/>
      <c r="B98" s="899" t="s">
        <v>530</v>
      </c>
      <c r="C98" s="3922" t="s">
        <v>531</v>
      </c>
      <c r="D98" s="4439"/>
      <c r="E98" s="4439"/>
      <c r="F98" s="4440"/>
      <c r="G98" s="1134" t="s">
        <v>58</v>
      </c>
      <c r="H98" s="1134" t="s">
        <v>53</v>
      </c>
      <c r="I98" s="1134" t="s">
        <v>58</v>
      </c>
      <c r="J98" s="1134" t="s">
        <v>58</v>
      </c>
      <c r="K98" s="4413"/>
      <c r="L98" s="4413"/>
      <c r="M98" s="4413"/>
      <c r="N98" s="4429"/>
      <c r="O98" s="4422"/>
      <c r="P98" s="4422"/>
      <c r="Q98" s="879"/>
      <c r="R98" s="879"/>
      <c r="S98" s="879"/>
      <c r="T98" s="879"/>
      <c r="U98" s="879"/>
      <c r="V98" s="879"/>
      <c r="W98" s="879"/>
      <c r="X98" s="879"/>
      <c r="Y98" s="879"/>
      <c r="Z98" s="879"/>
    </row>
    <row r="99" spans="1:26" ht="23.25" customHeight="1">
      <c r="A99" s="879"/>
      <c r="B99" s="952" t="s">
        <v>532</v>
      </c>
      <c r="C99" s="3912" t="s">
        <v>533</v>
      </c>
      <c r="D99" s="4425"/>
      <c r="E99" s="4425"/>
      <c r="F99" s="4442"/>
      <c r="G99" s="1135" t="s">
        <v>53</v>
      </c>
      <c r="H99" s="1136" t="s">
        <v>53</v>
      </c>
      <c r="I99" s="999" t="s">
        <v>58</v>
      </c>
      <c r="J99" s="999" t="s">
        <v>58</v>
      </c>
      <c r="K99" s="4432"/>
      <c r="L99" s="4432"/>
      <c r="M99" s="4432"/>
      <c r="N99" s="4433"/>
      <c r="O99" s="4422"/>
      <c r="P99" s="4422"/>
      <c r="Q99" s="879"/>
      <c r="R99" s="879"/>
      <c r="S99" s="879"/>
      <c r="T99" s="879"/>
      <c r="U99" s="879"/>
      <c r="V99" s="879"/>
      <c r="W99" s="879"/>
      <c r="X99" s="879"/>
      <c r="Y99" s="879"/>
      <c r="Z99" s="879"/>
    </row>
    <row r="100" spans="1:26" ht="48" customHeight="1">
      <c r="A100" s="879"/>
      <c r="B100" s="898" t="s">
        <v>535</v>
      </c>
      <c r="C100" s="3974" t="s">
        <v>5442</v>
      </c>
      <c r="D100" s="4417"/>
      <c r="E100" s="4417"/>
      <c r="F100" s="4417"/>
      <c r="G100" s="4417"/>
      <c r="H100" s="4417"/>
      <c r="I100" s="4417"/>
      <c r="J100" s="4418"/>
      <c r="K100" s="4003"/>
      <c r="L100" s="4435"/>
      <c r="M100" s="4435"/>
      <c r="N100" s="4437"/>
      <c r="O100" s="4422"/>
      <c r="P100" s="4422"/>
      <c r="Q100" s="879"/>
      <c r="R100" s="879"/>
      <c r="S100" s="879"/>
      <c r="T100" s="879"/>
      <c r="U100" s="879"/>
      <c r="V100" s="879"/>
      <c r="W100" s="879"/>
      <c r="X100" s="879"/>
      <c r="Y100" s="879"/>
      <c r="Z100" s="879"/>
    </row>
    <row r="101" spans="1:26" ht="22.5" customHeight="1">
      <c r="A101" s="879"/>
      <c r="B101" s="899" t="s">
        <v>530</v>
      </c>
      <c r="C101" s="3889" t="s">
        <v>531</v>
      </c>
      <c r="D101" s="4420"/>
      <c r="E101" s="4420"/>
      <c r="F101" s="4423"/>
      <c r="G101" s="1134" t="s">
        <v>58</v>
      </c>
      <c r="H101" s="1134" t="s">
        <v>53</v>
      </c>
      <c r="I101" s="1134" t="s">
        <v>58</v>
      </c>
      <c r="J101" s="1134" t="s">
        <v>58</v>
      </c>
      <c r="K101" s="4413"/>
      <c r="L101" s="4413"/>
      <c r="M101" s="4413"/>
      <c r="N101" s="4429"/>
      <c r="O101" s="4422"/>
      <c r="P101" s="4422"/>
      <c r="Q101" s="879"/>
      <c r="R101" s="879"/>
      <c r="S101" s="879"/>
      <c r="T101" s="879"/>
      <c r="U101" s="879"/>
      <c r="V101" s="879"/>
      <c r="W101" s="879"/>
      <c r="X101" s="879"/>
      <c r="Y101" s="879"/>
      <c r="Z101" s="879"/>
    </row>
    <row r="102" spans="1:26" ht="25.5" customHeight="1">
      <c r="A102" s="879"/>
      <c r="B102" s="952" t="s">
        <v>532</v>
      </c>
      <c r="C102" s="3909" t="s">
        <v>533</v>
      </c>
      <c r="D102" s="4430"/>
      <c r="E102" s="4430"/>
      <c r="F102" s="4449"/>
      <c r="G102" s="1135" t="s">
        <v>53</v>
      </c>
      <c r="H102" s="1136" t="s">
        <v>53</v>
      </c>
      <c r="I102" s="999" t="s">
        <v>58</v>
      </c>
      <c r="J102" s="999" t="s">
        <v>58</v>
      </c>
      <c r="K102" s="4432"/>
      <c r="L102" s="4432"/>
      <c r="M102" s="4432"/>
      <c r="N102" s="4433"/>
      <c r="O102" s="4422"/>
      <c r="P102" s="4422"/>
      <c r="Q102" s="879"/>
      <c r="R102" s="879"/>
      <c r="S102" s="879"/>
      <c r="T102" s="879"/>
      <c r="U102" s="879"/>
      <c r="V102" s="879"/>
      <c r="W102" s="879"/>
      <c r="X102" s="879"/>
      <c r="Y102" s="879"/>
      <c r="Z102" s="879"/>
    </row>
    <row r="103" spans="1:26" ht="38.25" customHeight="1">
      <c r="A103" s="879"/>
      <c r="B103" s="898" t="s">
        <v>537</v>
      </c>
      <c r="C103" s="3922" t="s">
        <v>5443</v>
      </c>
      <c r="D103" s="4439"/>
      <c r="E103" s="4439"/>
      <c r="F103" s="4439"/>
      <c r="G103" s="4439"/>
      <c r="H103" s="4439"/>
      <c r="I103" s="4439"/>
      <c r="J103" s="4440"/>
      <c r="K103" s="4003"/>
      <c r="L103" s="4435"/>
      <c r="M103" s="4435"/>
      <c r="N103" s="4437"/>
      <c r="O103" s="4422"/>
      <c r="P103" s="4422"/>
      <c r="Q103" s="879"/>
      <c r="R103" s="879"/>
      <c r="S103" s="879"/>
      <c r="T103" s="879"/>
      <c r="U103" s="879"/>
      <c r="V103" s="879"/>
      <c r="W103" s="879"/>
      <c r="X103" s="879"/>
      <c r="Y103" s="879"/>
      <c r="Z103" s="879"/>
    </row>
    <row r="104" spans="1:26" ht="21.75" customHeight="1">
      <c r="A104" s="879"/>
      <c r="B104" s="899" t="s">
        <v>530</v>
      </c>
      <c r="C104" s="3922" t="s">
        <v>531</v>
      </c>
      <c r="D104" s="4439"/>
      <c r="E104" s="4439"/>
      <c r="F104" s="4440"/>
      <c r="G104" s="1134" t="s">
        <v>58</v>
      </c>
      <c r="H104" s="1134" t="s">
        <v>53</v>
      </c>
      <c r="I104" s="1134" t="s">
        <v>58</v>
      </c>
      <c r="J104" s="1134" t="s">
        <v>58</v>
      </c>
      <c r="K104" s="4413"/>
      <c r="L104" s="4413"/>
      <c r="M104" s="4413"/>
      <c r="N104" s="4429"/>
      <c r="O104" s="4422"/>
      <c r="P104" s="4422"/>
      <c r="Q104" s="879"/>
      <c r="R104" s="879"/>
      <c r="S104" s="879"/>
      <c r="T104" s="879"/>
      <c r="U104" s="879"/>
      <c r="V104" s="879"/>
      <c r="W104" s="879"/>
      <c r="X104" s="879"/>
      <c r="Y104" s="879"/>
      <c r="Z104" s="879"/>
    </row>
    <row r="105" spans="1:26" ht="22.5" customHeight="1">
      <c r="A105" s="879"/>
      <c r="B105" s="952" t="s">
        <v>532</v>
      </c>
      <c r="C105" s="3912" t="s">
        <v>533</v>
      </c>
      <c r="D105" s="4425"/>
      <c r="E105" s="4425"/>
      <c r="F105" s="4442"/>
      <c r="G105" s="1135" t="s">
        <v>53</v>
      </c>
      <c r="H105" s="1136" t="s">
        <v>53</v>
      </c>
      <c r="I105" s="999" t="s">
        <v>58</v>
      </c>
      <c r="J105" s="999" t="s">
        <v>58</v>
      </c>
      <c r="K105" s="4432"/>
      <c r="L105" s="4432"/>
      <c r="M105" s="4432"/>
      <c r="N105" s="4433"/>
      <c r="O105" s="4422"/>
      <c r="P105" s="4422"/>
      <c r="Q105" s="879"/>
      <c r="R105" s="879"/>
      <c r="S105" s="879"/>
      <c r="T105" s="879"/>
      <c r="U105" s="879"/>
      <c r="V105" s="879"/>
      <c r="W105" s="879"/>
      <c r="X105" s="879"/>
      <c r="Y105" s="879"/>
      <c r="Z105" s="879"/>
    </row>
    <row r="106" spans="1:26" ht="30" customHeight="1">
      <c r="A106" s="879"/>
      <c r="B106" s="898" t="s">
        <v>539</v>
      </c>
      <c r="C106" s="3974" t="s">
        <v>5444</v>
      </c>
      <c r="D106" s="4417"/>
      <c r="E106" s="4417"/>
      <c r="F106" s="4417"/>
      <c r="G106" s="4417"/>
      <c r="H106" s="4417"/>
      <c r="I106" s="4417"/>
      <c r="J106" s="4418"/>
      <c r="K106" s="4003"/>
      <c r="L106" s="4435"/>
      <c r="M106" s="4435"/>
      <c r="N106" s="4437"/>
      <c r="O106" s="4422"/>
      <c r="P106" s="4422"/>
      <c r="Q106" s="879"/>
      <c r="R106" s="879"/>
      <c r="S106" s="879"/>
      <c r="T106" s="879"/>
      <c r="U106" s="879"/>
      <c r="V106" s="879"/>
      <c r="W106" s="879"/>
      <c r="X106" s="879"/>
      <c r="Y106" s="879"/>
      <c r="Z106" s="879"/>
    </row>
    <row r="107" spans="1:26" ht="24" customHeight="1">
      <c r="A107" s="879"/>
      <c r="B107" s="899" t="s">
        <v>530</v>
      </c>
      <c r="C107" s="3922" t="s">
        <v>531</v>
      </c>
      <c r="D107" s="4439"/>
      <c r="E107" s="4439"/>
      <c r="F107" s="4440"/>
      <c r="G107" s="1134" t="s">
        <v>58</v>
      </c>
      <c r="H107" s="1134" t="s">
        <v>53</v>
      </c>
      <c r="I107" s="1134" t="s">
        <v>58</v>
      </c>
      <c r="J107" s="1134" t="s">
        <v>58</v>
      </c>
      <c r="K107" s="4413"/>
      <c r="L107" s="4413"/>
      <c r="M107" s="4413"/>
      <c r="N107" s="4429"/>
      <c r="O107" s="4422"/>
      <c r="P107" s="4422"/>
      <c r="Q107" s="879"/>
      <c r="R107" s="879"/>
      <c r="S107" s="879"/>
      <c r="T107" s="879"/>
      <c r="U107" s="879"/>
      <c r="V107" s="879"/>
      <c r="W107" s="879"/>
      <c r="X107" s="879"/>
      <c r="Y107" s="879"/>
      <c r="Z107" s="879"/>
    </row>
    <row r="108" spans="1:26" ht="21.75" customHeight="1">
      <c r="A108" s="879"/>
      <c r="B108" s="952" t="s">
        <v>532</v>
      </c>
      <c r="C108" s="3912" t="s">
        <v>533</v>
      </c>
      <c r="D108" s="4425"/>
      <c r="E108" s="4425"/>
      <c r="F108" s="4442"/>
      <c r="G108" s="1135" t="s">
        <v>53</v>
      </c>
      <c r="H108" s="1136" t="s">
        <v>53</v>
      </c>
      <c r="I108" s="999" t="s">
        <v>58</v>
      </c>
      <c r="J108" s="999" t="s">
        <v>58</v>
      </c>
      <c r="K108" s="4432"/>
      <c r="L108" s="4432"/>
      <c r="M108" s="4432"/>
      <c r="N108" s="4433"/>
      <c r="O108" s="4422"/>
      <c r="P108" s="4422"/>
      <c r="Q108" s="879"/>
      <c r="R108" s="879"/>
      <c r="S108" s="879"/>
      <c r="T108" s="879"/>
      <c r="U108" s="879"/>
      <c r="V108" s="879"/>
      <c r="W108" s="879"/>
      <c r="X108" s="879"/>
      <c r="Y108" s="879"/>
      <c r="Z108" s="879"/>
    </row>
    <row r="109" spans="1:26" ht="24" customHeight="1">
      <c r="A109" s="879"/>
      <c r="B109" s="898" t="s">
        <v>410</v>
      </c>
      <c r="C109" s="4005" t="s">
        <v>117</v>
      </c>
      <c r="D109" s="4435"/>
      <c r="E109" s="4435"/>
      <c r="F109" s="4435"/>
      <c r="G109" s="4435"/>
      <c r="H109" s="4435"/>
      <c r="I109" s="4435"/>
      <c r="J109" s="4436"/>
      <c r="K109" s="4003"/>
      <c r="L109" s="4435"/>
      <c r="M109" s="4435"/>
      <c r="N109" s="4437"/>
      <c r="O109" s="4422"/>
      <c r="P109" s="4422"/>
      <c r="Q109" s="879"/>
      <c r="R109" s="879"/>
      <c r="S109" s="879"/>
      <c r="T109" s="879"/>
      <c r="U109" s="879"/>
      <c r="V109" s="879"/>
      <c r="W109" s="879"/>
      <c r="X109" s="879"/>
      <c r="Y109" s="879"/>
      <c r="Z109" s="879"/>
    </row>
    <row r="110" spans="1:26" ht="21.75" customHeight="1">
      <c r="A110" s="879"/>
      <c r="B110" s="899" t="s">
        <v>530</v>
      </c>
      <c r="C110" s="3922" t="s">
        <v>531</v>
      </c>
      <c r="D110" s="4439"/>
      <c r="E110" s="4439"/>
      <c r="F110" s="4440"/>
      <c r="G110" s="1134" t="s">
        <v>58</v>
      </c>
      <c r="H110" s="1134" t="s">
        <v>53</v>
      </c>
      <c r="I110" s="1134" t="s">
        <v>58</v>
      </c>
      <c r="J110" s="1134" t="s">
        <v>58</v>
      </c>
      <c r="K110" s="4413"/>
      <c r="L110" s="4413"/>
      <c r="M110" s="4413"/>
      <c r="N110" s="4429"/>
      <c r="O110" s="4422"/>
      <c r="P110" s="4422"/>
      <c r="Q110" s="879"/>
      <c r="R110" s="879"/>
      <c r="S110" s="879"/>
      <c r="T110" s="879"/>
      <c r="U110" s="879"/>
      <c r="V110" s="879"/>
      <c r="W110" s="879"/>
      <c r="X110" s="879"/>
      <c r="Y110" s="879"/>
      <c r="Z110" s="879"/>
    </row>
    <row r="111" spans="1:26" ht="21.75" customHeight="1">
      <c r="A111" s="879"/>
      <c r="B111" s="952" t="s">
        <v>532</v>
      </c>
      <c r="C111" s="3912" t="s">
        <v>533</v>
      </c>
      <c r="D111" s="4425"/>
      <c r="E111" s="4425"/>
      <c r="F111" s="4442"/>
      <c r="G111" s="1135" t="s">
        <v>53</v>
      </c>
      <c r="H111" s="1136" t="s">
        <v>53</v>
      </c>
      <c r="I111" s="999" t="s">
        <v>58</v>
      </c>
      <c r="J111" s="999" t="s">
        <v>58</v>
      </c>
      <c r="K111" s="4432"/>
      <c r="L111" s="4432"/>
      <c r="M111" s="4432"/>
      <c r="N111" s="4433"/>
      <c r="O111" s="4422"/>
      <c r="P111" s="4422"/>
      <c r="Q111" s="879"/>
      <c r="R111" s="879"/>
      <c r="S111" s="879"/>
      <c r="T111" s="879"/>
      <c r="U111" s="879"/>
      <c r="V111" s="879"/>
      <c r="W111" s="879"/>
      <c r="X111" s="879"/>
      <c r="Y111" s="879"/>
      <c r="Z111" s="879"/>
    </row>
    <row r="112" spans="1:26" ht="24" customHeight="1">
      <c r="A112" s="879"/>
      <c r="B112" s="898" t="s">
        <v>413</v>
      </c>
      <c r="C112" s="4005" t="s">
        <v>118</v>
      </c>
      <c r="D112" s="4435"/>
      <c r="E112" s="4435"/>
      <c r="F112" s="4435"/>
      <c r="G112" s="4435"/>
      <c r="H112" s="4435"/>
      <c r="I112" s="4435"/>
      <c r="J112" s="4436"/>
      <c r="K112" s="4003"/>
      <c r="L112" s="4435"/>
      <c r="M112" s="4435"/>
      <c r="N112" s="4437"/>
      <c r="O112" s="4422"/>
      <c r="P112" s="4422"/>
      <c r="Q112" s="879"/>
      <c r="R112" s="879"/>
      <c r="S112" s="879"/>
      <c r="T112" s="879"/>
      <c r="U112" s="879"/>
      <c r="V112" s="879"/>
      <c r="W112" s="879"/>
      <c r="X112" s="879"/>
      <c r="Y112" s="879"/>
      <c r="Z112" s="879"/>
    </row>
    <row r="113" spans="1:26" ht="24" customHeight="1">
      <c r="A113" s="879"/>
      <c r="B113" s="899" t="s">
        <v>530</v>
      </c>
      <c r="C113" s="3922" t="s">
        <v>531</v>
      </c>
      <c r="D113" s="4439"/>
      <c r="E113" s="4439"/>
      <c r="F113" s="4440"/>
      <c r="G113" s="1134" t="s">
        <v>58</v>
      </c>
      <c r="H113" s="1134" t="s">
        <v>53</v>
      </c>
      <c r="I113" s="1134" t="s">
        <v>58</v>
      </c>
      <c r="J113" s="1134" t="s">
        <v>58</v>
      </c>
      <c r="K113" s="4413"/>
      <c r="L113" s="4413"/>
      <c r="M113" s="4413"/>
      <c r="N113" s="4429"/>
      <c r="O113" s="4422"/>
      <c r="P113" s="4422"/>
      <c r="Q113" s="879"/>
      <c r="R113" s="879"/>
      <c r="S113" s="879"/>
      <c r="T113" s="879"/>
      <c r="U113" s="879"/>
      <c r="V113" s="879"/>
      <c r="W113" s="879"/>
      <c r="X113" s="879"/>
      <c r="Y113" s="879"/>
      <c r="Z113" s="879"/>
    </row>
    <row r="114" spans="1:26" ht="22.5" customHeight="1">
      <c r="A114" s="879"/>
      <c r="B114" s="952" t="s">
        <v>532</v>
      </c>
      <c r="C114" s="3912" t="s">
        <v>533</v>
      </c>
      <c r="D114" s="4425"/>
      <c r="E114" s="4425"/>
      <c r="F114" s="4442"/>
      <c r="G114" s="1009" t="s">
        <v>54</v>
      </c>
      <c r="H114" s="1137" t="s">
        <v>54</v>
      </c>
      <c r="I114" s="999" t="s">
        <v>58</v>
      </c>
      <c r="J114" s="999" t="s">
        <v>58</v>
      </c>
      <c r="K114" s="4432"/>
      <c r="L114" s="4432"/>
      <c r="M114" s="4432"/>
      <c r="N114" s="4433"/>
      <c r="O114" s="4422"/>
      <c r="P114" s="4422"/>
      <c r="Q114" s="879"/>
      <c r="R114" s="879"/>
      <c r="S114" s="879"/>
      <c r="T114" s="879"/>
      <c r="U114" s="879"/>
      <c r="V114" s="879"/>
      <c r="W114" s="879"/>
      <c r="X114" s="879"/>
      <c r="Y114" s="879"/>
      <c r="Z114" s="879"/>
    </row>
    <row r="115" spans="1:26" ht="24" customHeight="1">
      <c r="A115" s="879"/>
      <c r="B115" s="898" t="s">
        <v>416</v>
      </c>
      <c r="C115" s="3974" t="s">
        <v>5445</v>
      </c>
      <c r="D115" s="4417"/>
      <c r="E115" s="4417"/>
      <c r="F115" s="4417"/>
      <c r="G115" s="4417"/>
      <c r="H115" s="4417"/>
      <c r="I115" s="4417"/>
      <c r="J115" s="4418"/>
      <c r="K115" s="4003"/>
      <c r="L115" s="4435"/>
      <c r="M115" s="4435"/>
      <c r="N115" s="4437"/>
      <c r="O115" s="4422"/>
      <c r="P115" s="4422"/>
      <c r="Q115" s="879"/>
      <c r="R115" s="879"/>
      <c r="S115" s="879"/>
      <c r="T115" s="879"/>
      <c r="U115" s="879"/>
      <c r="V115" s="879"/>
      <c r="W115" s="879"/>
      <c r="X115" s="879"/>
      <c r="Y115" s="879"/>
      <c r="Z115" s="879"/>
    </row>
    <row r="116" spans="1:26" ht="24" customHeight="1">
      <c r="A116" s="879"/>
      <c r="B116" s="899" t="s">
        <v>530</v>
      </c>
      <c r="C116" s="3922" t="s">
        <v>531</v>
      </c>
      <c r="D116" s="4439"/>
      <c r="E116" s="4439"/>
      <c r="F116" s="4440"/>
      <c r="G116" s="1134" t="s">
        <v>58</v>
      </c>
      <c r="H116" s="1134" t="s">
        <v>53</v>
      </c>
      <c r="I116" s="1134" t="s">
        <v>58</v>
      </c>
      <c r="J116" s="1134" t="s">
        <v>58</v>
      </c>
      <c r="K116" s="4413"/>
      <c r="L116" s="4413"/>
      <c r="M116" s="4413"/>
      <c r="N116" s="4429"/>
      <c r="O116" s="4422"/>
      <c r="P116" s="4422"/>
      <c r="Q116" s="879"/>
      <c r="R116" s="879"/>
      <c r="S116" s="879"/>
      <c r="T116" s="879"/>
      <c r="U116" s="879"/>
      <c r="V116" s="879"/>
      <c r="W116" s="879"/>
      <c r="X116" s="879"/>
      <c r="Y116" s="879"/>
      <c r="Z116" s="879"/>
    </row>
    <row r="117" spans="1:26" ht="24" customHeight="1">
      <c r="A117" s="879"/>
      <c r="B117" s="892" t="s">
        <v>532</v>
      </c>
      <c r="C117" s="3912" t="s">
        <v>542</v>
      </c>
      <c r="D117" s="4425"/>
      <c r="E117" s="4425"/>
      <c r="F117" s="4425"/>
      <c r="G117" s="1009" t="s">
        <v>54</v>
      </c>
      <c r="H117" s="1137" t="s">
        <v>54</v>
      </c>
      <c r="I117" s="999" t="s">
        <v>58</v>
      </c>
      <c r="J117" s="999" t="s">
        <v>58</v>
      </c>
      <c r="K117" s="4432"/>
      <c r="L117" s="4432"/>
      <c r="M117" s="4432"/>
      <c r="N117" s="4433"/>
      <c r="O117" s="4422"/>
      <c r="P117" s="4422"/>
      <c r="Q117" s="879"/>
      <c r="R117" s="879"/>
      <c r="S117" s="879"/>
      <c r="T117" s="879"/>
      <c r="U117" s="879"/>
      <c r="V117" s="879"/>
      <c r="W117" s="879"/>
      <c r="X117" s="879"/>
      <c r="Y117" s="879"/>
      <c r="Z117" s="879"/>
    </row>
    <row r="118" spans="1:26" ht="24" customHeight="1">
      <c r="A118" s="879"/>
      <c r="B118" s="985" t="s">
        <v>418</v>
      </c>
      <c r="C118" s="4004" t="s">
        <v>5446</v>
      </c>
      <c r="D118" s="4417"/>
      <c r="E118" s="4417"/>
      <c r="F118" s="4417"/>
      <c r="G118" s="4417"/>
      <c r="H118" s="4417"/>
      <c r="I118" s="4417"/>
      <c r="J118" s="4418"/>
      <c r="K118" s="4003"/>
      <c r="L118" s="4435"/>
      <c r="M118" s="4435"/>
      <c r="N118" s="4437"/>
      <c r="O118" s="4422"/>
      <c r="P118" s="4422"/>
      <c r="Q118" s="879"/>
      <c r="R118" s="879"/>
      <c r="S118" s="879"/>
      <c r="T118" s="879"/>
      <c r="U118" s="879"/>
      <c r="V118" s="879"/>
      <c r="W118" s="879"/>
      <c r="X118" s="879"/>
      <c r="Y118" s="879"/>
      <c r="Z118" s="879"/>
    </row>
    <row r="119" spans="1:26" ht="24" customHeight="1">
      <c r="A119" s="879"/>
      <c r="B119" s="899" t="s">
        <v>530</v>
      </c>
      <c r="C119" s="3922" t="s">
        <v>531</v>
      </c>
      <c r="D119" s="4439"/>
      <c r="E119" s="4439"/>
      <c r="F119" s="4440"/>
      <c r="G119" s="1134" t="s">
        <v>58</v>
      </c>
      <c r="H119" s="1134" t="s">
        <v>53</v>
      </c>
      <c r="I119" s="1134" t="s">
        <v>58</v>
      </c>
      <c r="J119" s="1134" t="s">
        <v>58</v>
      </c>
      <c r="K119" s="4413"/>
      <c r="L119" s="4413"/>
      <c r="M119" s="4413"/>
      <c r="N119" s="4429"/>
      <c r="O119" s="4422"/>
      <c r="P119" s="4422"/>
      <c r="Q119" s="879"/>
      <c r="R119" s="879"/>
      <c r="S119" s="879"/>
      <c r="T119" s="879"/>
      <c r="U119" s="879"/>
      <c r="V119" s="879"/>
      <c r="W119" s="879"/>
      <c r="X119" s="879"/>
      <c r="Y119" s="879"/>
      <c r="Z119" s="879"/>
    </row>
    <row r="120" spans="1:26" ht="24" customHeight="1">
      <c r="A120" s="879"/>
      <c r="B120" s="952" t="s">
        <v>532</v>
      </c>
      <c r="C120" s="3912" t="s">
        <v>533</v>
      </c>
      <c r="D120" s="4425"/>
      <c r="E120" s="4425"/>
      <c r="F120" s="4442"/>
      <c r="G120" s="1135" t="s">
        <v>53</v>
      </c>
      <c r="H120" s="1136" t="s">
        <v>53</v>
      </c>
      <c r="I120" s="999" t="s">
        <v>58</v>
      </c>
      <c r="J120" s="999" t="s">
        <v>58</v>
      </c>
      <c r="K120" s="4432"/>
      <c r="L120" s="4432"/>
      <c r="M120" s="4432"/>
      <c r="N120" s="4433"/>
      <c r="O120" s="4422"/>
      <c r="P120" s="4422"/>
      <c r="Q120" s="879"/>
      <c r="R120" s="879"/>
      <c r="S120" s="879"/>
      <c r="T120" s="879"/>
      <c r="U120" s="879"/>
      <c r="V120" s="879"/>
      <c r="W120" s="879"/>
      <c r="X120" s="879"/>
      <c r="Y120" s="879"/>
      <c r="Z120" s="879"/>
    </row>
    <row r="121" spans="1:26" ht="24" customHeight="1">
      <c r="A121" s="879"/>
      <c r="B121" s="898" t="s">
        <v>544</v>
      </c>
      <c r="C121" s="4004" t="s">
        <v>5447</v>
      </c>
      <c r="D121" s="4417"/>
      <c r="E121" s="4417"/>
      <c r="F121" s="4417"/>
      <c r="G121" s="4417"/>
      <c r="H121" s="4417"/>
      <c r="I121" s="4417"/>
      <c r="J121" s="4418"/>
      <c r="K121" s="4003"/>
      <c r="L121" s="4435"/>
      <c r="M121" s="4435"/>
      <c r="N121" s="4437"/>
      <c r="O121" s="4422"/>
      <c r="P121" s="4422"/>
      <c r="Q121" s="879"/>
      <c r="R121" s="879"/>
      <c r="S121" s="879"/>
      <c r="T121" s="879"/>
      <c r="U121" s="879"/>
      <c r="V121" s="879"/>
      <c r="W121" s="879"/>
      <c r="X121" s="879"/>
      <c r="Y121" s="879"/>
      <c r="Z121" s="879"/>
    </row>
    <row r="122" spans="1:26" ht="23.25" customHeight="1">
      <c r="A122" s="879"/>
      <c r="B122" s="899" t="s">
        <v>530</v>
      </c>
      <c r="C122" s="3922" t="s">
        <v>531</v>
      </c>
      <c r="D122" s="4439"/>
      <c r="E122" s="4439"/>
      <c r="F122" s="4440"/>
      <c r="G122" s="1134" t="s">
        <v>58</v>
      </c>
      <c r="H122" s="1134" t="s">
        <v>53</v>
      </c>
      <c r="I122" s="1134" t="s">
        <v>58</v>
      </c>
      <c r="J122" s="1134" t="s">
        <v>58</v>
      </c>
      <c r="K122" s="4413"/>
      <c r="L122" s="4413"/>
      <c r="M122" s="4413"/>
      <c r="N122" s="4429"/>
      <c r="O122" s="4422"/>
      <c r="P122" s="4422"/>
      <c r="Q122" s="879"/>
      <c r="R122" s="879"/>
      <c r="S122" s="879"/>
      <c r="T122" s="879"/>
      <c r="U122" s="879"/>
      <c r="V122" s="879"/>
      <c r="W122" s="879"/>
      <c r="X122" s="879"/>
      <c r="Y122" s="879"/>
      <c r="Z122" s="879"/>
    </row>
    <row r="123" spans="1:26" ht="23.25" customHeight="1">
      <c r="A123" s="879"/>
      <c r="B123" s="952" t="s">
        <v>532</v>
      </c>
      <c r="C123" s="3912" t="s">
        <v>542</v>
      </c>
      <c r="D123" s="4425"/>
      <c r="E123" s="4425"/>
      <c r="F123" s="4442"/>
      <c r="G123" s="1135" t="s">
        <v>53</v>
      </c>
      <c r="H123" s="1136" t="s">
        <v>53</v>
      </c>
      <c r="I123" s="999" t="s">
        <v>58</v>
      </c>
      <c r="J123" s="999" t="s">
        <v>58</v>
      </c>
      <c r="K123" s="4432"/>
      <c r="L123" s="4432"/>
      <c r="M123" s="4432"/>
      <c r="N123" s="4433"/>
      <c r="O123" s="4422"/>
      <c r="P123" s="4422"/>
      <c r="Q123" s="879"/>
      <c r="R123" s="879"/>
      <c r="S123" s="879"/>
      <c r="T123" s="879"/>
      <c r="U123" s="879"/>
      <c r="V123" s="879"/>
      <c r="W123" s="879"/>
      <c r="X123" s="879"/>
      <c r="Y123" s="879"/>
      <c r="Z123" s="879"/>
    </row>
    <row r="124" spans="1:26" ht="21" customHeight="1">
      <c r="A124" s="879"/>
      <c r="B124" s="898" t="s">
        <v>546</v>
      </c>
      <c r="C124" s="3974" t="s">
        <v>5448</v>
      </c>
      <c r="D124" s="4417"/>
      <c r="E124" s="4417"/>
      <c r="F124" s="4417"/>
      <c r="G124" s="4417"/>
      <c r="H124" s="4417"/>
      <c r="I124" s="4417"/>
      <c r="J124" s="4418"/>
      <c r="K124" s="4003"/>
      <c r="L124" s="4435"/>
      <c r="M124" s="4435"/>
      <c r="N124" s="4437"/>
      <c r="O124" s="4422"/>
      <c r="P124" s="4422"/>
      <c r="Q124" s="879"/>
      <c r="R124" s="879"/>
      <c r="S124" s="879"/>
      <c r="T124" s="879"/>
      <c r="U124" s="879"/>
      <c r="V124" s="879"/>
      <c r="W124" s="879"/>
      <c r="X124" s="879"/>
      <c r="Y124" s="879"/>
      <c r="Z124" s="879"/>
    </row>
    <row r="125" spans="1:26" ht="30.75" customHeight="1">
      <c r="A125" s="879"/>
      <c r="B125" s="899" t="s">
        <v>530</v>
      </c>
      <c r="C125" s="3922" t="s">
        <v>531</v>
      </c>
      <c r="D125" s="4439"/>
      <c r="E125" s="4439"/>
      <c r="F125" s="4440"/>
      <c r="G125" s="990" t="s">
        <v>58</v>
      </c>
      <c r="H125" s="990" t="s">
        <v>58</v>
      </c>
      <c r="I125" s="1134" t="s">
        <v>58</v>
      </c>
      <c r="J125" s="1134" t="s">
        <v>58</v>
      </c>
      <c r="K125" s="4413"/>
      <c r="L125" s="4413"/>
      <c r="M125" s="4413"/>
      <c r="N125" s="4429"/>
      <c r="O125" s="4422"/>
      <c r="P125" s="4422"/>
      <c r="Q125" s="879"/>
      <c r="R125" s="879"/>
      <c r="S125" s="879"/>
      <c r="T125" s="879"/>
      <c r="U125" s="879"/>
      <c r="V125" s="879"/>
      <c r="W125" s="879"/>
      <c r="X125" s="879"/>
      <c r="Y125" s="879"/>
      <c r="Z125" s="879"/>
    </row>
    <row r="126" spans="1:26" ht="30" customHeight="1">
      <c r="A126" s="879"/>
      <c r="B126" s="892" t="s">
        <v>532</v>
      </c>
      <c r="C126" s="3912" t="s">
        <v>533</v>
      </c>
      <c r="D126" s="4425"/>
      <c r="E126" s="4425"/>
      <c r="F126" s="4425"/>
      <c r="G126" s="1009" t="s">
        <v>54</v>
      </c>
      <c r="H126" s="1137" t="s">
        <v>54</v>
      </c>
      <c r="I126" s="999" t="s">
        <v>58</v>
      </c>
      <c r="J126" s="999" t="s">
        <v>58</v>
      </c>
      <c r="K126" s="4432"/>
      <c r="L126" s="4432"/>
      <c r="M126" s="4432"/>
      <c r="N126" s="4433"/>
      <c r="O126" s="4422"/>
      <c r="P126" s="4422"/>
      <c r="Q126" s="879"/>
      <c r="R126" s="879"/>
      <c r="S126" s="879"/>
      <c r="T126" s="879"/>
      <c r="U126" s="879"/>
      <c r="V126" s="879"/>
      <c r="W126" s="879"/>
      <c r="X126" s="879"/>
      <c r="Y126" s="879"/>
      <c r="Z126" s="879"/>
    </row>
    <row r="127" spans="1:26" ht="29.25" customHeight="1">
      <c r="A127" s="879"/>
      <c r="B127" s="985" t="s">
        <v>548</v>
      </c>
      <c r="C127" s="3974" t="s">
        <v>5449</v>
      </c>
      <c r="D127" s="4417"/>
      <c r="E127" s="4417"/>
      <c r="F127" s="4417"/>
      <c r="G127" s="4417"/>
      <c r="H127" s="4417"/>
      <c r="I127" s="4417"/>
      <c r="J127" s="4418"/>
      <c r="K127" s="4003"/>
      <c r="L127" s="4435"/>
      <c r="M127" s="4435"/>
      <c r="N127" s="4437"/>
      <c r="O127" s="4422"/>
      <c r="P127" s="4422"/>
      <c r="Q127" s="879"/>
      <c r="R127" s="879"/>
      <c r="S127" s="879"/>
      <c r="T127" s="879"/>
      <c r="U127" s="879"/>
      <c r="V127" s="879"/>
      <c r="W127" s="879"/>
      <c r="X127" s="879"/>
      <c r="Y127" s="879"/>
      <c r="Z127" s="879"/>
    </row>
    <row r="128" spans="1:26" ht="25.5" customHeight="1">
      <c r="A128" s="879"/>
      <c r="B128" s="899" t="s">
        <v>530</v>
      </c>
      <c r="C128" s="3922" t="s">
        <v>531</v>
      </c>
      <c r="D128" s="4439"/>
      <c r="E128" s="4439"/>
      <c r="F128" s="4440"/>
      <c r="G128" s="990" t="s">
        <v>58</v>
      </c>
      <c r="H128" s="990" t="s">
        <v>58</v>
      </c>
      <c r="I128" s="1134" t="s">
        <v>58</v>
      </c>
      <c r="J128" s="1134" t="s">
        <v>58</v>
      </c>
      <c r="K128" s="4413"/>
      <c r="L128" s="4413"/>
      <c r="M128" s="4413"/>
      <c r="N128" s="4429"/>
      <c r="O128" s="4422"/>
      <c r="P128" s="4422"/>
      <c r="Q128" s="879"/>
      <c r="R128" s="879"/>
      <c r="S128" s="879"/>
      <c r="T128" s="879"/>
      <c r="U128" s="879"/>
      <c r="V128" s="879"/>
      <c r="W128" s="879"/>
      <c r="X128" s="879"/>
      <c r="Y128" s="879"/>
      <c r="Z128" s="879"/>
    </row>
    <row r="129" spans="1:26" ht="29.25" customHeight="1">
      <c r="A129" s="879"/>
      <c r="B129" s="952" t="s">
        <v>532</v>
      </c>
      <c r="C129" s="3912" t="s">
        <v>533</v>
      </c>
      <c r="D129" s="4425"/>
      <c r="E129" s="4425"/>
      <c r="F129" s="4442"/>
      <c r="G129" s="1009" t="s">
        <v>58</v>
      </c>
      <c r="H129" s="1137" t="s">
        <v>54</v>
      </c>
      <c r="I129" s="999" t="s">
        <v>58</v>
      </c>
      <c r="J129" s="999" t="s">
        <v>58</v>
      </c>
      <c r="K129" s="4432"/>
      <c r="L129" s="4432"/>
      <c r="M129" s="4432"/>
      <c r="N129" s="4433"/>
      <c r="O129" s="4422"/>
      <c r="P129" s="4422"/>
      <c r="Q129" s="879"/>
      <c r="R129" s="879"/>
      <c r="S129" s="879"/>
      <c r="T129" s="879"/>
      <c r="U129" s="879"/>
      <c r="V129" s="879"/>
      <c r="W129" s="879"/>
      <c r="X129" s="879"/>
      <c r="Y129" s="879"/>
      <c r="Z129" s="879"/>
    </row>
    <row r="130" spans="1:26" ht="21" customHeight="1">
      <c r="A130" s="879"/>
      <c r="B130" s="898" t="s">
        <v>550</v>
      </c>
      <c r="C130" s="3974" t="s">
        <v>5450</v>
      </c>
      <c r="D130" s="4417"/>
      <c r="E130" s="4417"/>
      <c r="F130" s="4417"/>
      <c r="G130" s="4417"/>
      <c r="H130" s="4417"/>
      <c r="I130" s="4417"/>
      <c r="J130" s="4418"/>
      <c r="K130" s="4003"/>
      <c r="L130" s="4435"/>
      <c r="M130" s="4435"/>
      <c r="N130" s="4437"/>
      <c r="O130" s="4422"/>
      <c r="P130" s="4422"/>
      <c r="Q130" s="879"/>
      <c r="R130" s="879"/>
      <c r="S130" s="879"/>
      <c r="T130" s="879"/>
      <c r="U130" s="879"/>
      <c r="V130" s="879"/>
      <c r="W130" s="879"/>
      <c r="X130" s="879"/>
      <c r="Y130" s="879"/>
      <c r="Z130" s="879"/>
    </row>
    <row r="131" spans="1:26" ht="18.75" customHeight="1">
      <c r="A131" s="879"/>
      <c r="B131" s="899" t="s">
        <v>530</v>
      </c>
      <c r="C131" s="3922" t="s">
        <v>531</v>
      </c>
      <c r="D131" s="4439"/>
      <c r="E131" s="4439"/>
      <c r="F131" s="4440"/>
      <c r="G131" s="1134" t="s">
        <v>58</v>
      </c>
      <c r="H131" s="1134" t="s">
        <v>53</v>
      </c>
      <c r="I131" s="1134" t="s">
        <v>58</v>
      </c>
      <c r="J131" s="1134" t="s">
        <v>58</v>
      </c>
      <c r="K131" s="4413"/>
      <c r="L131" s="4413"/>
      <c r="M131" s="4413"/>
      <c r="N131" s="4429"/>
      <c r="O131" s="4422"/>
      <c r="P131" s="4422"/>
      <c r="Q131" s="879"/>
      <c r="R131" s="879"/>
      <c r="S131" s="879"/>
      <c r="T131" s="879"/>
      <c r="U131" s="879"/>
      <c r="V131" s="879"/>
      <c r="W131" s="879"/>
      <c r="X131" s="879"/>
      <c r="Y131" s="879"/>
      <c r="Z131" s="879"/>
    </row>
    <row r="132" spans="1:26" ht="21" customHeight="1">
      <c r="A132" s="879"/>
      <c r="B132" s="952" t="s">
        <v>532</v>
      </c>
      <c r="C132" s="3909" t="s">
        <v>533</v>
      </c>
      <c r="D132" s="4430"/>
      <c r="E132" s="4430"/>
      <c r="F132" s="4449"/>
      <c r="G132" s="981" t="s">
        <v>53</v>
      </c>
      <c r="H132" s="1138" t="s">
        <v>53</v>
      </c>
      <c r="I132" s="999" t="s">
        <v>58</v>
      </c>
      <c r="J132" s="999" t="s">
        <v>58</v>
      </c>
      <c r="K132" s="4432"/>
      <c r="L132" s="4432"/>
      <c r="M132" s="4432"/>
      <c r="N132" s="4433"/>
      <c r="O132" s="4422"/>
      <c r="P132" s="4422"/>
      <c r="Q132" s="879"/>
      <c r="R132" s="879"/>
      <c r="S132" s="879"/>
      <c r="T132" s="879"/>
      <c r="U132" s="879"/>
      <c r="V132" s="879"/>
      <c r="W132" s="879"/>
      <c r="X132" s="879"/>
      <c r="Y132" s="879"/>
      <c r="Z132" s="879"/>
    </row>
    <row r="133" spans="1:26" ht="32.25" customHeight="1">
      <c r="A133" s="879"/>
      <c r="B133" s="986" t="s">
        <v>552</v>
      </c>
      <c r="C133" s="4001" t="s">
        <v>5451</v>
      </c>
      <c r="D133" s="4414"/>
      <c r="E133" s="4414"/>
      <c r="F133" s="4414"/>
      <c r="G133" s="4414"/>
      <c r="H133" s="4414"/>
      <c r="I133" s="4414"/>
      <c r="J133" s="4414"/>
      <c r="K133" s="3951"/>
      <c r="L133" s="4435"/>
      <c r="M133" s="4435"/>
      <c r="N133" s="4437"/>
      <c r="O133" s="4422"/>
      <c r="P133" s="4422"/>
      <c r="Q133" s="879"/>
      <c r="R133" s="879"/>
      <c r="S133" s="879"/>
      <c r="T133" s="879"/>
      <c r="U133" s="879"/>
      <c r="V133" s="879"/>
      <c r="W133" s="879"/>
      <c r="X133" s="879"/>
      <c r="Y133" s="879"/>
      <c r="Z133" s="879"/>
    </row>
    <row r="134" spans="1:26" ht="32.25" customHeight="1">
      <c r="A134" s="879"/>
      <c r="B134" s="892" t="s">
        <v>418</v>
      </c>
      <c r="C134" s="3912" t="s">
        <v>554</v>
      </c>
      <c r="D134" s="4425"/>
      <c r="E134" s="4002"/>
      <c r="F134" s="4420"/>
      <c r="G134" s="4420"/>
      <c r="H134" s="4420"/>
      <c r="I134" s="4420"/>
      <c r="J134" s="4420"/>
      <c r="K134" s="4428"/>
      <c r="L134" s="4413"/>
      <c r="M134" s="4413"/>
      <c r="N134" s="4429"/>
      <c r="O134" s="4422"/>
      <c r="P134" s="4422"/>
      <c r="Q134" s="879"/>
      <c r="R134" s="879"/>
      <c r="S134" s="879"/>
      <c r="T134" s="879"/>
      <c r="U134" s="879"/>
      <c r="V134" s="879"/>
      <c r="W134" s="879"/>
      <c r="X134" s="879"/>
      <c r="Y134" s="879"/>
      <c r="Z134" s="879"/>
    </row>
    <row r="135" spans="1:26" ht="25.5" customHeight="1">
      <c r="A135" s="879"/>
      <c r="B135" s="899" t="s">
        <v>530</v>
      </c>
      <c r="C135" s="3889" t="s">
        <v>531</v>
      </c>
      <c r="D135" s="4420"/>
      <c r="E135" s="4420"/>
      <c r="F135" s="4423"/>
      <c r="G135" s="987"/>
      <c r="H135" s="988"/>
      <c r="I135" s="988"/>
      <c r="J135" s="989"/>
      <c r="K135" s="4428"/>
      <c r="L135" s="4413"/>
      <c r="M135" s="4413"/>
      <c r="N135" s="4429"/>
      <c r="O135" s="4422"/>
      <c r="P135" s="4422"/>
      <c r="Q135" s="879"/>
      <c r="R135" s="879"/>
      <c r="S135" s="879"/>
      <c r="T135" s="879"/>
      <c r="U135" s="879"/>
      <c r="V135" s="879"/>
      <c r="W135" s="879"/>
      <c r="X135" s="879"/>
      <c r="Y135" s="879"/>
      <c r="Z135" s="879"/>
    </row>
    <row r="136" spans="1:26" ht="20.25" customHeight="1">
      <c r="A136" s="879"/>
      <c r="B136" s="952" t="s">
        <v>532</v>
      </c>
      <c r="C136" s="3998" t="s">
        <v>533</v>
      </c>
      <c r="D136" s="4432"/>
      <c r="E136" s="4432"/>
      <c r="F136" s="4453"/>
      <c r="G136" s="1139"/>
      <c r="H136" s="1140"/>
      <c r="I136" s="1139"/>
      <c r="J136" s="1140"/>
      <c r="K136" s="4431"/>
      <c r="L136" s="4432"/>
      <c r="M136" s="4432"/>
      <c r="N136" s="4433"/>
      <c r="O136" s="4422"/>
      <c r="P136" s="4422"/>
      <c r="Q136" s="879"/>
      <c r="R136" s="879"/>
      <c r="S136" s="879"/>
      <c r="T136" s="879"/>
      <c r="U136" s="879"/>
      <c r="V136" s="879"/>
      <c r="W136" s="879"/>
      <c r="X136" s="879"/>
      <c r="Y136" s="879"/>
      <c r="Z136" s="879"/>
    </row>
    <row r="137" spans="1:26" ht="79.5" customHeight="1">
      <c r="A137" s="879"/>
      <c r="B137" s="937" t="s">
        <v>555</v>
      </c>
      <c r="C137" s="3998" t="s">
        <v>556</v>
      </c>
      <c r="D137" s="4432"/>
      <c r="E137" s="4432"/>
      <c r="F137" s="4453"/>
      <c r="G137" s="3999"/>
      <c r="H137" s="4413"/>
      <c r="I137" s="4413"/>
      <c r="J137" s="4413"/>
      <c r="K137" s="4413"/>
      <c r="L137" s="4413"/>
      <c r="M137" s="4413"/>
      <c r="N137" s="4413"/>
      <c r="O137" s="4434"/>
      <c r="P137" s="4434"/>
      <c r="Q137" s="879"/>
      <c r="R137" s="879"/>
      <c r="S137" s="879"/>
      <c r="T137" s="879"/>
      <c r="U137" s="879"/>
      <c r="V137" s="879"/>
      <c r="W137" s="879"/>
      <c r="X137" s="879"/>
      <c r="Y137" s="879"/>
      <c r="Z137" s="879"/>
    </row>
    <row r="138" spans="1:26" ht="25.5" customHeight="1">
      <c r="A138" s="879"/>
      <c r="B138" s="3905" t="s">
        <v>3</v>
      </c>
      <c r="C138" s="4415"/>
      <c r="D138" s="4415"/>
      <c r="E138" s="4415"/>
      <c r="F138" s="4415"/>
      <c r="G138" s="4415"/>
      <c r="H138" s="4415"/>
      <c r="I138" s="4415"/>
      <c r="J138" s="4415"/>
      <c r="K138" s="4415"/>
      <c r="L138" s="4415"/>
      <c r="M138" s="4415"/>
      <c r="N138" s="4415"/>
      <c r="O138" s="4415"/>
      <c r="P138" s="4416"/>
      <c r="Q138" s="879"/>
      <c r="R138" s="879"/>
      <c r="S138" s="879"/>
      <c r="T138" s="879"/>
      <c r="U138" s="879"/>
      <c r="V138" s="879"/>
      <c r="W138" s="879"/>
      <c r="X138" s="879"/>
      <c r="Y138" s="879"/>
      <c r="Z138" s="879"/>
    </row>
    <row r="139" spans="1:26" ht="99" customHeight="1">
      <c r="A139" s="879"/>
      <c r="B139" s="941" t="s">
        <v>557</v>
      </c>
      <c r="C139" s="3974" t="s">
        <v>558</v>
      </c>
      <c r="D139" s="4417"/>
      <c r="E139" s="4417"/>
      <c r="F139" s="4417"/>
      <c r="G139" s="990" t="s">
        <v>53</v>
      </c>
      <c r="H139" s="4000" t="s">
        <v>559</v>
      </c>
      <c r="I139" s="4418"/>
      <c r="J139" s="3906" t="s">
        <v>5452</v>
      </c>
      <c r="K139" s="4417"/>
      <c r="L139" s="4417"/>
      <c r="M139" s="4417"/>
      <c r="N139" s="4419"/>
      <c r="O139" s="991" t="s">
        <v>1316</v>
      </c>
      <c r="P139" s="917"/>
      <c r="Q139" s="879"/>
      <c r="R139" s="879"/>
      <c r="S139" s="879"/>
      <c r="T139" s="879"/>
      <c r="U139" s="879"/>
      <c r="V139" s="879"/>
      <c r="W139" s="879"/>
      <c r="X139" s="879"/>
      <c r="Y139" s="879"/>
      <c r="Z139" s="879"/>
    </row>
    <row r="140" spans="1:26" ht="15.75" customHeight="1">
      <c r="A140" s="879"/>
      <c r="B140" s="3996" t="s">
        <v>560</v>
      </c>
      <c r="C140" s="4420"/>
      <c r="D140" s="4420"/>
      <c r="E140" s="4420"/>
      <c r="F140" s="4420"/>
      <c r="G140" s="4420"/>
      <c r="H140" s="4420"/>
      <c r="I140" s="4420"/>
      <c r="J140" s="4420"/>
      <c r="K140" s="4420"/>
      <c r="L140" s="4420"/>
      <c r="M140" s="4420"/>
      <c r="N140" s="4420"/>
      <c r="O140" s="4420"/>
      <c r="P140" s="4421"/>
      <c r="Q140" s="879"/>
      <c r="R140" s="879"/>
      <c r="S140" s="879"/>
      <c r="T140" s="879"/>
      <c r="U140" s="879"/>
      <c r="V140" s="879"/>
      <c r="W140" s="879"/>
      <c r="X140" s="879"/>
      <c r="Y140" s="879"/>
      <c r="Z140" s="879"/>
    </row>
    <row r="141" spans="1:26" ht="19.5" customHeight="1">
      <c r="A141" s="879"/>
      <c r="B141" s="899" t="s">
        <v>561</v>
      </c>
      <c r="C141" s="3928" t="s">
        <v>562</v>
      </c>
      <c r="D141" s="4420"/>
      <c r="E141" s="4420"/>
      <c r="F141" s="4420"/>
      <c r="G141" s="4420"/>
      <c r="H141" s="3898" t="s">
        <v>5453</v>
      </c>
      <c r="I141" s="4420"/>
      <c r="J141" s="4420"/>
      <c r="K141" s="3893" t="s">
        <v>446</v>
      </c>
      <c r="L141" s="3929"/>
      <c r="M141" s="4425"/>
      <c r="N141" s="4426"/>
      <c r="O141" s="3997"/>
      <c r="P141" s="3997"/>
      <c r="Q141" s="879"/>
      <c r="R141" s="879"/>
      <c r="S141" s="879"/>
      <c r="T141" s="879"/>
      <c r="U141" s="879"/>
      <c r="V141" s="879"/>
      <c r="W141" s="879"/>
      <c r="X141" s="879"/>
      <c r="Y141" s="879"/>
      <c r="Z141" s="879"/>
    </row>
    <row r="142" spans="1:26" ht="19.5" customHeight="1">
      <c r="A142" s="879"/>
      <c r="B142" s="899" t="s">
        <v>401</v>
      </c>
      <c r="C142" s="3928" t="s">
        <v>563</v>
      </c>
      <c r="D142" s="4420"/>
      <c r="E142" s="4420"/>
      <c r="F142" s="4420"/>
      <c r="G142" s="4420"/>
      <c r="H142" s="3898" t="s">
        <v>5454</v>
      </c>
      <c r="I142" s="4420"/>
      <c r="J142" s="4420"/>
      <c r="K142" s="4427"/>
      <c r="L142" s="4428"/>
      <c r="M142" s="4413"/>
      <c r="N142" s="4429"/>
      <c r="O142" s="4422"/>
      <c r="P142" s="4422"/>
      <c r="Q142" s="879"/>
      <c r="R142" s="879"/>
      <c r="S142" s="879"/>
      <c r="T142" s="879"/>
      <c r="U142" s="879"/>
      <c r="V142" s="879"/>
      <c r="W142" s="879"/>
      <c r="X142" s="879"/>
      <c r="Y142" s="879"/>
      <c r="Z142" s="879"/>
    </row>
    <row r="143" spans="1:26" ht="19.5" customHeight="1">
      <c r="A143" s="879"/>
      <c r="B143" s="899" t="s">
        <v>403</v>
      </c>
      <c r="C143" s="3928" t="s">
        <v>564</v>
      </c>
      <c r="D143" s="4420"/>
      <c r="E143" s="4420"/>
      <c r="F143" s="4420"/>
      <c r="G143" s="4420"/>
      <c r="H143" s="3898" t="s">
        <v>53</v>
      </c>
      <c r="I143" s="4420"/>
      <c r="J143" s="4423"/>
      <c r="K143" s="4427"/>
      <c r="L143" s="4428"/>
      <c r="M143" s="4413"/>
      <c r="N143" s="4429"/>
      <c r="O143" s="4422"/>
      <c r="P143" s="4422"/>
      <c r="Q143" s="879"/>
      <c r="R143" s="879"/>
      <c r="S143" s="879"/>
      <c r="T143" s="879"/>
      <c r="U143" s="879"/>
      <c r="V143" s="879"/>
      <c r="W143" s="879"/>
      <c r="X143" s="879"/>
      <c r="Y143" s="879"/>
      <c r="Z143" s="879"/>
    </row>
    <row r="144" spans="1:26" ht="34.5" customHeight="1">
      <c r="A144" s="879"/>
      <c r="B144" s="899" t="s">
        <v>405</v>
      </c>
      <c r="C144" s="3928" t="s">
        <v>565</v>
      </c>
      <c r="D144" s="4420"/>
      <c r="E144" s="4420"/>
      <c r="F144" s="4420"/>
      <c r="G144" s="4423"/>
      <c r="H144" s="3898" t="s">
        <v>3251</v>
      </c>
      <c r="I144" s="4420"/>
      <c r="J144" s="4420"/>
      <c r="K144" s="4427"/>
      <c r="L144" s="4428"/>
      <c r="M144" s="4413"/>
      <c r="N144" s="4429"/>
      <c r="O144" s="4424"/>
      <c r="P144" s="4424"/>
      <c r="Q144" s="879"/>
      <c r="R144" s="879"/>
      <c r="S144" s="879"/>
      <c r="T144" s="879"/>
      <c r="U144" s="879"/>
      <c r="V144" s="879"/>
      <c r="W144" s="879"/>
      <c r="X144" s="879"/>
      <c r="Y144" s="879"/>
      <c r="Z144" s="879"/>
    </row>
    <row r="145" spans="1:26" ht="40.5" customHeight="1">
      <c r="A145" s="879"/>
      <c r="B145" s="894" t="s">
        <v>566</v>
      </c>
      <c r="C145" s="3928" t="s">
        <v>5455</v>
      </c>
      <c r="D145" s="4420"/>
      <c r="E145" s="4420"/>
      <c r="F145" s="4420"/>
      <c r="G145" s="4420"/>
      <c r="H145" s="3898" t="s">
        <v>54</v>
      </c>
      <c r="I145" s="4420"/>
      <c r="J145" s="4420"/>
      <c r="K145" s="4427"/>
      <c r="L145" s="4428"/>
      <c r="M145" s="4413"/>
      <c r="N145" s="4429"/>
      <c r="O145" s="3933" t="s">
        <v>1861</v>
      </c>
      <c r="P145" s="3933"/>
      <c r="Q145" s="879"/>
      <c r="R145" s="879"/>
      <c r="S145" s="879"/>
      <c r="T145" s="879"/>
      <c r="U145" s="879"/>
      <c r="V145" s="879"/>
      <c r="W145" s="879"/>
      <c r="X145" s="879"/>
      <c r="Y145" s="879"/>
      <c r="Z145" s="879"/>
    </row>
    <row r="146" spans="1:26" ht="72" customHeight="1">
      <c r="A146" s="879"/>
      <c r="B146" s="992" t="s">
        <v>394</v>
      </c>
      <c r="C146" s="3928" t="s">
        <v>568</v>
      </c>
      <c r="D146" s="4420"/>
      <c r="E146" s="4420"/>
      <c r="F146" s="4420"/>
      <c r="G146" s="4423"/>
      <c r="H146" s="3898" t="s">
        <v>892</v>
      </c>
      <c r="I146" s="4420"/>
      <c r="J146" s="4420"/>
      <c r="K146" s="4427"/>
      <c r="L146" s="4428"/>
      <c r="M146" s="4413"/>
      <c r="N146" s="4429"/>
      <c r="O146" s="4424"/>
      <c r="P146" s="4424"/>
      <c r="Q146" s="879"/>
      <c r="R146" s="879"/>
      <c r="S146" s="879"/>
      <c r="T146" s="879"/>
      <c r="U146" s="879"/>
      <c r="V146" s="879"/>
      <c r="W146" s="879"/>
      <c r="X146" s="879"/>
      <c r="Y146" s="879"/>
      <c r="Z146" s="879"/>
    </row>
    <row r="147" spans="1:26" ht="62.25" customHeight="1">
      <c r="A147" s="879"/>
      <c r="B147" s="894" t="s">
        <v>569</v>
      </c>
      <c r="C147" s="3928" t="s">
        <v>5456</v>
      </c>
      <c r="D147" s="4420"/>
      <c r="E147" s="4420"/>
      <c r="F147" s="4420"/>
      <c r="G147" s="4420"/>
      <c r="H147" s="3898" t="s">
        <v>53</v>
      </c>
      <c r="I147" s="4420"/>
      <c r="J147" s="4420"/>
      <c r="K147" s="4427"/>
      <c r="L147" s="4428"/>
      <c r="M147" s="4413"/>
      <c r="N147" s="4429"/>
      <c r="O147" s="3933" t="s">
        <v>1861</v>
      </c>
      <c r="P147" s="3933"/>
      <c r="Q147" s="879"/>
      <c r="R147" s="879"/>
      <c r="S147" s="879"/>
      <c r="T147" s="879"/>
      <c r="U147" s="879"/>
      <c r="V147" s="879"/>
      <c r="W147" s="879"/>
      <c r="X147" s="879"/>
      <c r="Y147" s="879"/>
      <c r="Z147" s="879"/>
    </row>
    <row r="148" spans="1:26" ht="80.25" customHeight="1">
      <c r="A148" s="879"/>
      <c r="B148" s="993" t="s">
        <v>394</v>
      </c>
      <c r="C148" s="3943" t="s">
        <v>568</v>
      </c>
      <c r="D148" s="4425"/>
      <c r="E148" s="4425"/>
      <c r="F148" s="4425"/>
      <c r="G148" s="4442"/>
      <c r="H148" s="3954" t="s">
        <v>5457</v>
      </c>
      <c r="I148" s="4420"/>
      <c r="J148" s="4420"/>
      <c r="K148" s="4443"/>
      <c r="L148" s="4431"/>
      <c r="M148" s="4432"/>
      <c r="N148" s="4433"/>
      <c r="O148" s="4434"/>
      <c r="P148" s="4434"/>
      <c r="Q148" s="879"/>
      <c r="R148" s="879"/>
      <c r="S148" s="879"/>
      <c r="T148" s="879"/>
      <c r="U148" s="879"/>
      <c r="V148" s="879"/>
      <c r="W148" s="879"/>
      <c r="X148" s="879"/>
      <c r="Y148" s="879"/>
      <c r="Z148" s="879"/>
    </row>
    <row r="149" spans="1:26" ht="54" customHeight="1">
      <c r="A149" s="879"/>
      <c r="B149" s="3990" t="s">
        <v>5458</v>
      </c>
      <c r="C149" s="4417"/>
      <c r="D149" s="4417"/>
      <c r="E149" s="4417"/>
      <c r="F149" s="4417"/>
      <c r="G149" s="4417"/>
      <c r="H149" s="4417"/>
      <c r="I149" s="4417"/>
      <c r="J149" s="4417"/>
      <c r="K149" s="4417"/>
      <c r="L149" s="4417"/>
      <c r="M149" s="4417"/>
      <c r="N149" s="4417"/>
      <c r="O149" s="4417"/>
      <c r="P149" s="4419"/>
      <c r="Q149" s="879"/>
      <c r="R149" s="879"/>
      <c r="S149" s="879"/>
      <c r="T149" s="879"/>
      <c r="U149" s="879"/>
      <c r="V149" s="879"/>
      <c r="W149" s="879"/>
      <c r="X149" s="879"/>
      <c r="Y149" s="879"/>
      <c r="Z149" s="879"/>
    </row>
    <row r="150" spans="1:26" ht="31.5" customHeight="1">
      <c r="A150" s="879"/>
      <c r="B150" s="994" t="s">
        <v>572</v>
      </c>
      <c r="C150" s="3991" t="s">
        <v>573</v>
      </c>
      <c r="D150" s="4439"/>
      <c r="E150" s="4439"/>
      <c r="F150" s="4440"/>
      <c r="G150" s="3992" t="s">
        <v>5459</v>
      </c>
      <c r="H150" s="4420"/>
      <c r="I150" s="4423"/>
      <c r="J150" s="3993" t="s">
        <v>5460</v>
      </c>
      <c r="K150" s="4420"/>
      <c r="L150" s="4423"/>
      <c r="M150" s="3994" t="s">
        <v>434</v>
      </c>
      <c r="N150" s="4421"/>
      <c r="O150" s="3956" t="s">
        <v>3253</v>
      </c>
      <c r="P150" s="3908"/>
      <c r="Q150" s="879"/>
      <c r="R150" s="879"/>
      <c r="S150" s="879"/>
      <c r="T150" s="879"/>
      <c r="U150" s="879"/>
      <c r="V150" s="879"/>
      <c r="W150" s="879"/>
      <c r="X150" s="879"/>
      <c r="Y150" s="879"/>
      <c r="Z150" s="879"/>
    </row>
    <row r="151" spans="1:26" ht="106.5" customHeight="1">
      <c r="A151" s="879"/>
      <c r="B151" s="992" t="s">
        <v>561</v>
      </c>
      <c r="C151" s="3928" t="s">
        <v>5461</v>
      </c>
      <c r="D151" s="4420"/>
      <c r="E151" s="4420"/>
      <c r="F151" s="4423"/>
      <c r="G151" s="3995" t="s">
        <v>1325</v>
      </c>
      <c r="H151" s="4454"/>
      <c r="I151" s="4455"/>
      <c r="J151" s="3947" t="s">
        <v>1325</v>
      </c>
      <c r="K151" s="4420"/>
      <c r="L151" s="4423"/>
      <c r="M151" s="3914" t="s">
        <v>5462</v>
      </c>
      <c r="N151" s="4421"/>
      <c r="O151" s="4429"/>
      <c r="P151" s="4422"/>
      <c r="Q151" s="879"/>
      <c r="R151" s="879"/>
      <c r="S151" s="879"/>
      <c r="T151" s="879"/>
      <c r="U151" s="879"/>
      <c r="V151" s="879"/>
      <c r="W151" s="879"/>
      <c r="X151" s="879"/>
      <c r="Y151" s="879"/>
      <c r="Z151" s="879"/>
    </row>
    <row r="152" spans="1:26" ht="48.75" customHeight="1">
      <c r="A152" s="879"/>
      <c r="B152" s="992" t="s">
        <v>401</v>
      </c>
      <c r="C152" s="3928" t="s">
        <v>5463</v>
      </c>
      <c r="D152" s="4420"/>
      <c r="E152" s="4420"/>
      <c r="F152" s="4423"/>
      <c r="G152" s="3947" t="s">
        <v>1325</v>
      </c>
      <c r="H152" s="4420"/>
      <c r="I152" s="4423"/>
      <c r="J152" s="3947" t="s">
        <v>1325</v>
      </c>
      <c r="K152" s="4420"/>
      <c r="L152" s="4423"/>
      <c r="M152" s="3914" t="s">
        <v>5462</v>
      </c>
      <c r="N152" s="4421"/>
      <c r="O152" s="4429"/>
      <c r="P152" s="4422"/>
      <c r="Q152" s="879"/>
      <c r="R152" s="879"/>
      <c r="S152" s="879"/>
      <c r="T152" s="879"/>
      <c r="U152" s="879"/>
      <c r="V152" s="879"/>
      <c r="W152" s="879"/>
      <c r="X152" s="879"/>
      <c r="Y152" s="879"/>
      <c r="Z152" s="879"/>
    </row>
    <row r="153" spans="1:26" ht="48.75" customHeight="1">
      <c r="A153" s="879"/>
      <c r="B153" s="992" t="s">
        <v>403</v>
      </c>
      <c r="C153" s="996" t="s">
        <v>418</v>
      </c>
      <c r="D153" s="3962" t="s">
        <v>5464</v>
      </c>
      <c r="E153" s="4420"/>
      <c r="F153" s="4423"/>
      <c r="G153" s="3947" t="s">
        <v>1326</v>
      </c>
      <c r="H153" s="4420"/>
      <c r="I153" s="4423"/>
      <c r="J153" s="3947" t="s">
        <v>1865</v>
      </c>
      <c r="K153" s="4420"/>
      <c r="L153" s="4423"/>
      <c r="M153" s="3914" t="s">
        <v>5465</v>
      </c>
      <c r="N153" s="4421"/>
      <c r="O153" s="4429"/>
      <c r="P153" s="4422"/>
      <c r="Q153" s="879"/>
      <c r="R153" s="879"/>
      <c r="S153" s="879"/>
      <c r="T153" s="879"/>
      <c r="U153" s="879"/>
      <c r="V153" s="879"/>
      <c r="W153" s="879"/>
      <c r="X153" s="879"/>
      <c r="Y153" s="879"/>
      <c r="Z153" s="879"/>
    </row>
    <row r="154" spans="1:26" ht="48.75" customHeight="1">
      <c r="A154" s="879"/>
      <c r="B154" s="992"/>
      <c r="C154" s="911" t="s">
        <v>508</v>
      </c>
      <c r="D154" s="3928" t="s">
        <v>5466</v>
      </c>
      <c r="E154" s="4420"/>
      <c r="F154" s="4423"/>
      <c r="G154" s="3947" t="s">
        <v>1326</v>
      </c>
      <c r="H154" s="4420"/>
      <c r="I154" s="4423"/>
      <c r="J154" s="3947" t="s">
        <v>1865</v>
      </c>
      <c r="K154" s="4420"/>
      <c r="L154" s="4423"/>
      <c r="M154" s="3914" t="s">
        <v>5465</v>
      </c>
      <c r="N154" s="4421"/>
      <c r="O154" s="4429"/>
      <c r="P154" s="4422"/>
      <c r="Q154" s="879"/>
      <c r="R154" s="879"/>
      <c r="S154" s="879"/>
      <c r="T154" s="879"/>
      <c r="U154" s="879"/>
      <c r="V154" s="879"/>
      <c r="W154" s="879"/>
      <c r="X154" s="879"/>
      <c r="Y154" s="879"/>
      <c r="Z154" s="879"/>
    </row>
    <row r="155" spans="1:26" ht="48.75" customHeight="1">
      <c r="A155" s="879"/>
      <c r="B155" s="992" t="s">
        <v>405</v>
      </c>
      <c r="C155" s="3928" t="s">
        <v>5467</v>
      </c>
      <c r="D155" s="4420"/>
      <c r="E155" s="4420"/>
      <c r="F155" s="4423"/>
      <c r="G155" s="3947" t="s">
        <v>1326</v>
      </c>
      <c r="H155" s="4420"/>
      <c r="I155" s="4423"/>
      <c r="J155" s="3947" t="s">
        <v>1865</v>
      </c>
      <c r="K155" s="4420"/>
      <c r="L155" s="4423"/>
      <c r="M155" s="3914" t="s">
        <v>5468</v>
      </c>
      <c r="N155" s="4421"/>
      <c r="O155" s="4429"/>
      <c r="P155" s="4422"/>
      <c r="Q155" s="879"/>
      <c r="R155" s="879"/>
      <c r="S155" s="879"/>
      <c r="T155" s="879"/>
      <c r="U155" s="879"/>
      <c r="V155" s="879"/>
      <c r="W155" s="879"/>
      <c r="X155" s="879"/>
      <c r="Y155" s="879"/>
      <c r="Z155" s="879"/>
    </row>
    <row r="156" spans="1:26" ht="48.75" customHeight="1">
      <c r="A156" s="879"/>
      <c r="B156" s="992" t="s">
        <v>408</v>
      </c>
      <c r="C156" s="3928" t="s">
        <v>5469</v>
      </c>
      <c r="D156" s="4420"/>
      <c r="E156" s="4420"/>
      <c r="F156" s="4423"/>
      <c r="G156" s="3947" t="s">
        <v>1326</v>
      </c>
      <c r="H156" s="4420"/>
      <c r="I156" s="4423"/>
      <c r="J156" s="3947" t="s">
        <v>1865</v>
      </c>
      <c r="K156" s="4420"/>
      <c r="L156" s="4423"/>
      <c r="M156" s="3914" t="s">
        <v>5470</v>
      </c>
      <c r="N156" s="4421"/>
      <c r="O156" s="4429"/>
      <c r="P156" s="4422"/>
      <c r="Q156" s="879"/>
      <c r="R156" s="879"/>
      <c r="S156" s="879"/>
      <c r="T156" s="879"/>
      <c r="U156" s="879"/>
      <c r="V156" s="879"/>
      <c r="W156" s="879"/>
      <c r="X156" s="879"/>
      <c r="Y156" s="879"/>
      <c r="Z156" s="879"/>
    </row>
    <row r="157" spans="1:26" ht="75" customHeight="1">
      <c r="A157" s="879"/>
      <c r="B157" s="992" t="s">
        <v>410</v>
      </c>
      <c r="C157" s="3928" t="s">
        <v>117</v>
      </c>
      <c r="D157" s="4420"/>
      <c r="E157" s="4420"/>
      <c r="F157" s="4423"/>
      <c r="G157" s="3947" t="s">
        <v>1325</v>
      </c>
      <c r="H157" s="4420"/>
      <c r="I157" s="4423"/>
      <c r="J157" s="3947" t="s">
        <v>1325</v>
      </c>
      <c r="K157" s="4420"/>
      <c r="L157" s="4423"/>
      <c r="M157" s="3914" t="s">
        <v>5471</v>
      </c>
      <c r="N157" s="4421"/>
      <c r="O157" s="4429"/>
      <c r="P157" s="4422"/>
      <c r="Q157" s="879"/>
      <c r="R157" s="879"/>
      <c r="S157" s="879"/>
      <c r="T157" s="879"/>
      <c r="U157" s="879"/>
      <c r="V157" s="879"/>
      <c r="W157" s="879"/>
      <c r="X157" s="879"/>
      <c r="Y157" s="879"/>
      <c r="Z157" s="879"/>
    </row>
    <row r="158" spans="1:26" ht="55.5" customHeight="1">
      <c r="A158" s="879"/>
      <c r="B158" s="992" t="s">
        <v>413</v>
      </c>
      <c r="C158" s="3928" t="s">
        <v>118</v>
      </c>
      <c r="D158" s="4420"/>
      <c r="E158" s="4420"/>
      <c r="F158" s="4423"/>
      <c r="G158" s="3947" t="s">
        <v>238</v>
      </c>
      <c r="H158" s="4420"/>
      <c r="I158" s="4423"/>
      <c r="J158" s="3947" t="s">
        <v>238</v>
      </c>
      <c r="K158" s="4420"/>
      <c r="L158" s="4423"/>
      <c r="M158" s="3914" t="s">
        <v>5472</v>
      </c>
      <c r="N158" s="4456"/>
      <c r="O158" s="4429"/>
      <c r="P158" s="4422"/>
      <c r="Q158" s="879"/>
      <c r="R158" s="879"/>
      <c r="S158" s="879"/>
      <c r="T158" s="879"/>
      <c r="U158" s="879"/>
      <c r="V158" s="879"/>
      <c r="W158" s="879"/>
      <c r="X158" s="879"/>
      <c r="Y158" s="879"/>
      <c r="Z158" s="879"/>
    </row>
    <row r="159" spans="1:26" ht="28.5" customHeight="1">
      <c r="A159" s="879"/>
      <c r="B159" s="992" t="s">
        <v>416</v>
      </c>
      <c r="C159" s="3962" t="s">
        <v>5473</v>
      </c>
      <c r="D159" s="4420"/>
      <c r="E159" s="4420"/>
      <c r="F159" s="4423"/>
      <c r="G159" s="3947" t="s">
        <v>238</v>
      </c>
      <c r="H159" s="4420"/>
      <c r="I159" s="4423"/>
      <c r="J159" s="3947" t="s">
        <v>208</v>
      </c>
      <c r="K159" s="4420"/>
      <c r="L159" s="4423"/>
      <c r="M159" s="3986" t="s">
        <v>5474</v>
      </c>
      <c r="N159" s="4456"/>
      <c r="O159" s="4429"/>
      <c r="P159" s="4422"/>
      <c r="Q159" s="879"/>
      <c r="R159" s="879"/>
      <c r="S159" s="879"/>
      <c r="T159" s="879"/>
      <c r="U159" s="879"/>
      <c r="V159" s="879"/>
      <c r="W159" s="879"/>
      <c r="X159" s="879"/>
      <c r="Y159" s="879"/>
      <c r="Z159" s="879"/>
    </row>
    <row r="160" spans="1:26" ht="28.5" customHeight="1">
      <c r="A160" s="879"/>
      <c r="B160" s="992" t="s">
        <v>418</v>
      </c>
      <c r="C160" s="3928" t="s">
        <v>5475</v>
      </c>
      <c r="D160" s="4420"/>
      <c r="E160" s="4420"/>
      <c r="F160" s="4423"/>
      <c r="G160" s="3947" t="s">
        <v>155</v>
      </c>
      <c r="H160" s="4420"/>
      <c r="I160" s="4423"/>
      <c r="J160" s="3947" t="s">
        <v>155</v>
      </c>
      <c r="K160" s="4420"/>
      <c r="L160" s="4423"/>
      <c r="M160" s="3986" t="s">
        <v>5476</v>
      </c>
      <c r="N160" s="4456"/>
      <c r="O160" s="4429"/>
      <c r="P160" s="4422"/>
      <c r="Q160" s="879"/>
      <c r="R160" s="879"/>
      <c r="S160" s="879"/>
      <c r="T160" s="879"/>
      <c r="U160" s="879"/>
      <c r="V160" s="879"/>
      <c r="W160" s="879"/>
      <c r="X160" s="879"/>
      <c r="Y160" s="879"/>
      <c r="Z160" s="879"/>
    </row>
    <row r="161" spans="1:26" ht="28.5" customHeight="1">
      <c r="A161" s="879"/>
      <c r="B161" s="993" t="s">
        <v>544</v>
      </c>
      <c r="C161" s="3928" t="s">
        <v>5477</v>
      </c>
      <c r="D161" s="4420"/>
      <c r="E161" s="4420"/>
      <c r="F161" s="4423"/>
      <c r="G161" s="3947" t="s">
        <v>155</v>
      </c>
      <c r="H161" s="4420"/>
      <c r="I161" s="4423"/>
      <c r="J161" s="3947" t="s">
        <v>155</v>
      </c>
      <c r="K161" s="4420"/>
      <c r="L161" s="4423"/>
      <c r="M161" s="3986" t="s">
        <v>5478</v>
      </c>
      <c r="N161" s="4456"/>
      <c r="O161" s="4429"/>
      <c r="P161" s="4422"/>
      <c r="Q161" s="879"/>
      <c r="R161" s="879"/>
      <c r="S161" s="879"/>
      <c r="T161" s="879"/>
      <c r="U161" s="879"/>
      <c r="V161" s="879"/>
      <c r="W161" s="879"/>
      <c r="X161" s="879"/>
      <c r="Y161" s="879"/>
      <c r="Z161" s="879"/>
    </row>
    <row r="162" spans="1:26" ht="28.5" customHeight="1">
      <c r="A162" s="879"/>
      <c r="B162" s="993" t="s">
        <v>546</v>
      </c>
      <c r="C162" s="3962" t="s">
        <v>5479</v>
      </c>
      <c r="D162" s="4420"/>
      <c r="E162" s="4420"/>
      <c r="F162" s="4423"/>
      <c r="G162" s="3947" t="s">
        <v>238</v>
      </c>
      <c r="H162" s="4420"/>
      <c r="I162" s="4423"/>
      <c r="J162" s="3947" t="s">
        <v>238</v>
      </c>
      <c r="K162" s="4420"/>
      <c r="L162" s="4423"/>
      <c r="M162" s="3986" t="s">
        <v>5480</v>
      </c>
      <c r="N162" s="4456"/>
      <c r="O162" s="4429"/>
      <c r="P162" s="4422"/>
      <c r="Q162" s="879"/>
      <c r="R162" s="879"/>
      <c r="S162" s="879"/>
      <c r="T162" s="879"/>
      <c r="U162" s="879"/>
      <c r="V162" s="879"/>
      <c r="W162" s="879"/>
      <c r="X162" s="879"/>
      <c r="Y162" s="879"/>
      <c r="Z162" s="879"/>
    </row>
    <row r="163" spans="1:26" ht="28.5" customHeight="1">
      <c r="A163" s="879"/>
      <c r="B163" s="993" t="s">
        <v>548</v>
      </c>
      <c r="C163" s="3962" t="s">
        <v>5481</v>
      </c>
      <c r="D163" s="4420"/>
      <c r="E163" s="4420"/>
      <c r="F163" s="4423"/>
      <c r="G163" s="3947" t="s">
        <v>238</v>
      </c>
      <c r="H163" s="4420"/>
      <c r="I163" s="4423"/>
      <c r="J163" s="3947" t="s">
        <v>238</v>
      </c>
      <c r="K163" s="4420"/>
      <c r="L163" s="4423"/>
      <c r="M163" s="3986" t="s">
        <v>5482</v>
      </c>
      <c r="N163" s="4456"/>
      <c r="O163" s="4429"/>
      <c r="P163" s="4422"/>
      <c r="Q163" s="879"/>
      <c r="R163" s="879"/>
      <c r="S163" s="879"/>
      <c r="T163" s="879"/>
      <c r="U163" s="879"/>
      <c r="V163" s="879"/>
      <c r="W163" s="879"/>
      <c r="X163" s="879"/>
      <c r="Y163" s="879"/>
      <c r="Z163" s="879"/>
    </row>
    <row r="164" spans="1:26" ht="48.75" customHeight="1">
      <c r="A164" s="879"/>
      <c r="B164" s="993" t="s">
        <v>550</v>
      </c>
      <c r="C164" s="3928" t="s">
        <v>5483</v>
      </c>
      <c r="D164" s="4420"/>
      <c r="E164" s="4420"/>
      <c r="F164" s="4423"/>
      <c r="G164" s="3947" t="s">
        <v>1865</v>
      </c>
      <c r="H164" s="4420"/>
      <c r="I164" s="4423"/>
      <c r="J164" s="3947" t="s">
        <v>1325</v>
      </c>
      <c r="K164" s="4420"/>
      <c r="L164" s="4423"/>
      <c r="M164" s="3986" t="s">
        <v>5484</v>
      </c>
      <c r="N164" s="4421"/>
      <c r="O164" s="4429"/>
      <c r="P164" s="4422"/>
      <c r="Q164" s="879"/>
      <c r="R164" s="879"/>
      <c r="S164" s="879"/>
      <c r="T164" s="879"/>
      <c r="U164" s="879"/>
      <c r="V164" s="879"/>
      <c r="W164" s="879"/>
      <c r="X164" s="879"/>
      <c r="Y164" s="879"/>
      <c r="Z164" s="879"/>
    </row>
    <row r="165" spans="1:26" ht="42.75" customHeight="1">
      <c r="A165" s="879"/>
      <c r="B165" s="997" t="s">
        <v>552</v>
      </c>
      <c r="C165" s="3987" t="s">
        <v>5485</v>
      </c>
      <c r="D165" s="4430"/>
      <c r="E165" s="4430"/>
      <c r="F165" s="998" t="s">
        <v>589</v>
      </c>
      <c r="G165" s="999"/>
      <c r="H165" s="3988"/>
      <c r="I165" s="4449"/>
      <c r="J165" s="3988"/>
      <c r="K165" s="4430"/>
      <c r="L165" s="4449"/>
      <c r="M165" s="3989"/>
      <c r="N165" s="4448"/>
      <c r="O165" s="4429"/>
      <c r="P165" s="4434"/>
      <c r="Q165" s="879"/>
      <c r="R165" s="879"/>
      <c r="S165" s="879"/>
      <c r="T165" s="879"/>
      <c r="U165" s="879"/>
      <c r="V165" s="879"/>
      <c r="W165" s="879"/>
      <c r="X165" s="879"/>
      <c r="Y165" s="879"/>
      <c r="Z165" s="879"/>
    </row>
    <row r="166" spans="1:26" ht="43.5" customHeight="1">
      <c r="A166" s="879"/>
      <c r="B166" s="3983" t="s">
        <v>5486</v>
      </c>
      <c r="C166" s="4417"/>
      <c r="D166" s="4417"/>
      <c r="E166" s="4417"/>
      <c r="F166" s="4417"/>
      <c r="G166" s="4417"/>
      <c r="H166" s="4417"/>
      <c r="I166" s="4417"/>
      <c r="J166" s="4417"/>
      <c r="K166" s="4417"/>
      <c r="L166" s="4417"/>
      <c r="M166" s="4417"/>
      <c r="N166" s="4417"/>
      <c r="O166" s="1000"/>
      <c r="P166" s="1000"/>
      <c r="Q166" s="879"/>
      <c r="R166" s="879"/>
      <c r="S166" s="879"/>
      <c r="T166" s="879"/>
      <c r="U166" s="879"/>
      <c r="V166" s="879"/>
      <c r="W166" s="879"/>
      <c r="X166" s="879"/>
      <c r="Y166" s="879"/>
      <c r="Z166" s="879"/>
    </row>
    <row r="167" spans="1:26" ht="49.5" customHeight="1">
      <c r="A167" s="965"/>
      <c r="B167" s="945" t="s">
        <v>591</v>
      </c>
      <c r="C167" s="3889" t="s">
        <v>5487</v>
      </c>
      <c r="D167" s="4420"/>
      <c r="E167" s="4423"/>
      <c r="F167" s="1001" t="s">
        <v>593</v>
      </c>
      <c r="G167" s="3981" t="s">
        <v>594</v>
      </c>
      <c r="H167" s="4420"/>
      <c r="I167" s="4420"/>
      <c r="J167" s="4420"/>
      <c r="K167" s="4423"/>
      <c r="L167" s="3982" t="s">
        <v>595</v>
      </c>
      <c r="M167" s="4420"/>
      <c r="N167" s="4420"/>
      <c r="O167" s="3984" t="s">
        <v>3257</v>
      </c>
      <c r="P167" s="3985"/>
      <c r="Q167" s="879"/>
      <c r="R167" s="879"/>
      <c r="S167" s="879"/>
      <c r="T167" s="879"/>
      <c r="U167" s="879"/>
      <c r="V167" s="879"/>
      <c r="W167" s="879"/>
      <c r="X167" s="879"/>
      <c r="Y167" s="879"/>
      <c r="Z167" s="879"/>
    </row>
    <row r="168" spans="1:26" ht="19.5" customHeight="1">
      <c r="A168" s="965"/>
      <c r="B168" s="1002" t="s">
        <v>394</v>
      </c>
      <c r="C168" s="3889" t="s">
        <v>185</v>
      </c>
      <c r="D168" s="4420"/>
      <c r="E168" s="4423"/>
      <c r="F168" s="946" t="s">
        <v>53</v>
      </c>
      <c r="G168" s="3965" t="s">
        <v>5488</v>
      </c>
      <c r="H168" s="4420"/>
      <c r="I168" s="4420"/>
      <c r="J168" s="4420"/>
      <c r="K168" s="4423"/>
      <c r="L168" s="3947" t="s">
        <v>53</v>
      </c>
      <c r="M168" s="4420"/>
      <c r="N168" s="4421"/>
      <c r="O168" s="4422"/>
      <c r="P168" s="4422"/>
      <c r="Q168" s="879"/>
      <c r="R168" s="879"/>
      <c r="S168" s="879"/>
      <c r="T168" s="879"/>
      <c r="U168" s="879"/>
      <c r="V168" s="879"/>
      <c r="W168" s="879"/>
      <c r="X168" s="879"/>
      <c r="Y168" s="879"/>
      <c r="Z168" s="879"/>
    </row>
    <row r="169" spans="1:26" ht="19.5" customHeight="1">
      <c r="A169" s="965"/>
      <c r="B169" s="1002" t="s">
        <v>401</v>
      </c>
      <c r="C169" s="3889" t="s">
        <v>186</v>
      </c>
      <c r="D169" s="4420"/>
      <c r="E169" s="4423"/>
      <c r="F169" s="946" t="s">
        <v>53</v>
      </c>
      <c r="G169" s="3965" t="s">
        <v>5488</v>
      </c>
      <c r="H169" s="4420"/>
      <c r="I169" s="4420"/>
      <c r="J169" s="4420"/>
      <c r="K169" s="4423"/>
      <c r="L169" s="3947" t="s">
        <v>53</v>
      </c>
      <c r="M169" s="4420"/>
      <c r="N169" s="4421"/>
      <c r="O169" s="4422"/>
      <c r="P169" s="4422"/>
      <c r="Q169" s="879"/>
      <c r="R169" s="879"/>
      <c r="S169" s="879"/>
      <c r="T169" s="879"/>
      <c r="U169" s="879"/>
      <c r="V169" s="879"/>
      <c r="W169" s="879"/>
      <c r="X169" s="879"/>
      <c r="Y169" s="879"/>
      <c r="Z169" s="879"/>
    </row>
    <row r="170" spans="1:26" ht="19.5" customHeight="1">
      <c r="A170" s="965"/>
      <c r="B170" s="1002" t="s">
        <v>403</v>
      </c>
      <c r="C170" s="3889" t="s">
        <v>187</v>
      </c>
      <c r="D170" s="4420"/>
      <c r="E170" s="4423"/>
      <c r="F170" s="946" t="s">
        <v>53</v>
      </c>
      <c r="G170" s="3965" t="s">
        <v>5489</v>
      </c>
      <c r="H170" s="4420"/>
      <c r="I170" s="4420"/>
      <c r="J170" s="4420"/>
      <c r="K170" s="4423"/>
      <c r="L170" s="3947" t="s">
        <v>53</v>
      </c>
      <c r="M170" s="4420"/>
      <c r="N170" s="4421"/>
      <c r="O170" s="4422"/>
      <c r="P170" s="4422"/>
      <c r="Q170" s="879"/>
      <c r="R170" s="879"/>
      <c r="S170" s="879"/>
      <c r="T170" s="879"/>
      <c r="U170" s="879"/>
      <c r="V170" s="879"/>
      <c r="W170" s="879"/>
      <c r="X170" s="879"/>
      <c r="Y170" s="879"/>
      <c r="Z170" s="879"/>
    </row>
    <row r="171" spans="1:26" ht="19.5" customHeight="1">
      <c r="A171" s="965"/>
      <c r="B171" s="1002" t="s">
        <v>405</v>
      </c>
      <c r="C171" s="3889" t="s">
        <v>188</v>
      </c>
      <c r="D171" s="4420"/>
      <c r="E171" s="4423"/>
      <c r="F171" s="946" t="s">
        <v>53</v>
      </c>
      <c r="G171" s="3965" t="s">
        <v>5489</v>
      </c>
      <c r="H171" s="4420"/>
      <c r="I171" s="4420"/>
      <c r="J171" s="4420"/>
      <c r="K171" s="4423"/>
      <c r="L171" s="3947" t="s">
        <v>53</v>
      </c>
      <c r="M171" s="4420"/>
      <c r="N171" s="4421"/>
      <c r="O171" s="4422"/>
      <c r="P171" s="4422"/>
      <c r="Q171" s="879"/>
      <c r="R171" s="879"/>
      <c r="S171" s="879"/>
      <c r="T171" s="879"/>
      <c r="U171" s="879"/>
      <c r="V171" s="879"/>
      <c r="W171" s="879"/>
      <c r="X171" s="879"/>
      <c r="Y171" s="879"/>
      <c r="Z171" s="879"/>
    </row>
    <row r="172" spans="1:26" ht="19.5" customHeight="1">
      <c r="A172" s="965"/>
      <c r="B172" s="992" t="s">
        <v>408</v>
      </c>
      <c r="C172" s="3889" t="s">
        <v>189</v>
      </c>
      <c r="D172" s="4420"/>
      <c r="E172" s="4423"/>
      <c r="F172" s="946" t="s">
        <v>53</v>
      </c>
      <c r="G172" s="3965" t="s">
        <v>5489</v>
      </c>
      <c r="H172" s="4420"/>
      <c r="I172" s="4420"/>
      <c r="J172" s="4420"/>
      <c r="K172" s="4423"/>
      <c r="L172" s="3947" t="s">
        <v>53</v>
      </c>
      <c r="M172" s="4420"/>
      <c r="N172" s="4421"/>
      <c r="O172" s="4422"/>
      <c r="P172" s="4422"/>
      <c r="Q172" s="879"/>
      <c r="R172" s="879"/>
      <c r="S172" s="879"/>
      <c r="T172" s="879"/>
      <c r="U172" s="879"/>
      <c r="V172" s="879"/>
      <c r="W172" s="879"/>
      <c r="X172" s="879"/>
      <c r="Y172" s="879"/>
      <c r="Z172" s="879"/>
    </row>
    <row r="173" spans="1:26" ht="19.5" customHeight="1">
      <c r="A173" s="965"/>
      <c r="B173" s="1003" t="s">
        <v>410</v>
      </c>
      <c r="C173" s="3889" t="s">
        <v>5490</v>
      </c>
      <c r="D173" s="4420"/>
      <c r="E173" s="4423"/>
      <c r="F173" s="946" t="s">
        <v>53</v>
      </c>
      <c r="G173" s="3965" t="s">
        <v>5489</v>
      </c>
      <c r="H173" s="4420"/>
      <c r="I173" s="4420"/>
      <c r="J173" s="4420"/>
      <c r="K173" s="4423"/>
      <c r="L173" s="3947" t="s">
        <v>53</v>
      </c>
      <c r="M173" s="4420"/>
      <c r="N173" s="4421"/>
      <c r="O173" s="4422"/>
      <c r="P173" s="4422"/>
      <c r="Q173" s="879"/>
      <c r="R173" s="879"/>
      <c r="S173" s="879"/>
      <c r="T173" s="879"/>
      <c r="U173" s="879"/>
      <c r="V173" s="879"/>
      <c r="W173" s="879"/>
      <c r="X173" s="879"/>
      <c r="Y173" s="879"/>
      <c r="Z173" s="879"/>
    </row>
    <row r="174" spans="1:26" ht="19.5" customHeight="1">
      <c r="A174" s="965"/>
      <c r="B174" s="1003" t="s">
        <v>413</v>
      </c>
      <c r="C174" s="3889" t="s">
        <v>191</v>
      </c>
      <c r="D174" s="4420"/>
      <c r="E174" s="4423"/>
      <c r="F174" s="946" t="s">
        <v>53</v>
      </c>
      <c r="G174" s="3965" t="s">
        <v>5489</v>
      </c>
      <c r="H174" s="4420"/>
      <c r="I174" s="4420"/>
      <c r="J174" s="4420"/>
      <c r="K174" s="4423"/>
      <c r="L174" s="3947" t="s">
        <v>53</v>
      </c>
      <c r="M174" s="4420"/>
      <c r="N174" s="4421"/>
      <c r="O174" s="4422"/>
      <c r="P174" s="4422"/>
      <c r="Q174" s="879"/>
      <c r="R174" s="879"/>
      <c r="S174" s="879"/>
      <c r="T174" s="879"/>
      <c r="U174" s="879"/>
      <c r="V174" s="879"/>
      <c r="W174" s="879"/>
      <c r="X174" s="879"/>
      <c r="Y174" s="879"/>
      <c r="Z174" s="879"/>
    </row>
    <row r="175" spans="1:26" ht="19.5" customHeight="1">
      <c r="A175" s="965"/>
      <c r="B175" s="1003" t="s">
        <v>416</v>
      </c>
      <c r="C175" s="3889" t="s">
        <v>192</v>
      </c>
      <c r="D175" s="4420"/>
      <c r="E175" s="4423"/>
      <c r="F175" s="946" t="s">
        <v>53</v>
      </c>
      <c r="G175" s="3965" t="s">
        <v>5489</v>
      </c>
      <c r="H175" s="4420"/>
      <c r="I175" s="4420"/>
      <c r="J175" s="4420"/>
      <c r="K175" s="4423"/>
      <c r="L175" s="3947" t="s">
        <v>53</v>
      </c>
      <c r="M175" s="4420"/>
      <c r="N175" s="4421"/>
      <c r="O175" s="4422"/>
      <c r="P175" s="4422"/>
      <c r="Q175" s="879"/>
      <c r="R175" s="879"/>
      <c r="S175" s="879"/>
      <c r="T175" s="879"/>
      <c r="U175" s="879"/>
      <c r="V175" s="879"/>
      <c r="W175" s="879"/>
      <c r="X175" s="879"/>
      <c r="Y175" s="879"/>
      <c r="Z175" s="879"/>
    </row>
    <row r="176" spans="1:26" ht="19.5" customHeight="1">
      <c r="A176" s="965"/>
      <c r="B176" s="1003" t="s">
        <v>418</v>
      </c>
      <c r="C176" s="3889" t="s">
        <v>193</v>
      </c>
      <c r="D176" s="4420"/>
      <c r="E176" s="4423"/>
      <c r="F176" s="946" t="s">
        <v>53</v>
      </c>
      <c r="G176" s="3965" t="s">
        <v>5489</v>
      </c>
      <c r="H176" s="4420"/>
      <c r="I176" s="4420"/>
      <c r="J176" s="4420"/>
      <c r="K176" s="4423"/>
      <c r="L176" s="3947" t="s">
        <v>53</v>
      </c>
      <c r="M176" s="4420"/>
      <c r="N176" s="4421"/>
      <c r="O176" s="4422"/>
      <c r="P176" s="4422"/>
      <c r="Q176" s="879"/>
      <c r="R176" s="879"/>
      <c r="S176" s="879"/>
      <c r="T176" s="879"/>
      <c r="U176" s="879"/>
      <c r="V176" s="879"/>
      <c r="W176" s="879"/>
      <c r="X176" s="879"/>
      <c r="Y176" s="879"/>
      <c r="Z176" s="879"/>
    </row>
    <row r="177" spans="1:26" ht="19.5" customHeight="1">
      <c r="A177" s="965"/>
      <c r="B177" s="1003" t="s">
        <v>544</v>
      </c>
      <c r="C177" s="3889" t="s">
        <v>5491</v>
      </c>
      <c r="D177" s="4420"/>
      <c r="E177" s="4423"/>
      <c r="F177" s="946" t="s">
        <v>53</v>
      </c>
      <c r="G177" s="3965" t="s">
        <v>5489</v>
      </c>
      <c r="H177" s="4420"/>
      <c r="I177" s="4420"/>
      <c r="J177" s="4420"/>
      <c r="K177" s="4423"/>
      <c r="L177" s="3947" t="s">
        <v>53</v>
      </c>
      <c r="M177" s="4420"/>
      <c r="N177" s="4421"/>
      <c r="O177" s="4422"/>
      <c r="P177" s="4422"/>
      <c r="Q177" s="879"/>
      <c r="R177" s="879"/>
      <c r="S177" s="879"/>
      <c r="T177" s="879"/>
      <c r="U177" s="879"/>
      <c r="V177" s="879"/>
      <c r="W177" s="879"/>
      <c r="X177" s="879"/>
      <c r="Y177" s="879"/>
      <c r="Z177" s="879"/>
    </row>
    <row r="178" spans="1:26" ht="19.5" customHeight="1">
      <c r="A178" s="965"/>
      <c r="B178" s="992" t="s">
        <v>546</v>
      </c>
      <c r="C178" s="3889" t="s">
        <v>5492</v>
      </c>
      <c r="D178" s="4420"/>
      <c r="E178" s="4423"/>
      <c r="F178" s="946" t="s">
        <v>53</v>
      </c>
      <c r="G178" s="3965" t="s">
        <v>5489</v>
      </c>
      <c r="H178" s="4420"/>
      <c r="I178" s="4420"/>
      <c r="J178" s="4420"/>
      <c r="K178" s="4423"/>
      <c r="L178" s="3947" t="s">
        <v>53</v>
      </c>
      <c r="M178" s="4420"/>
      <c r="N178" s="4421"/>
      <c r="O178" s="4424"/>
      <c r="P178" s="4424"/>
      <c r="Q178" s="879"/>
      <c r="R178" s="879"/>
      <c r="S178" s="879"/>
      <c r="T178" s="879"/>
      <c r="U178" s="879"/>
      <c r="V178" s="879"/>
      <c r="W178" s="879"/>
      <c r="X178" s="879"/>
      <c r="Y178" s="879"/>
      <c r="Z178" s="879"/>
    </row>
    <row r="179" spans="1:26" ht="48" customHeight="1">
      <c r="A179" s="965"/>
      <c r="B179" s="945" t="s">
        <v>599</v>
      </c>
      <c r="C179" s="3928" t="s">
        <v>5493</v>
      </c>
      <c r="D179" s="4420"/>
      <c r="E179" s="4423"/>
      <c r="F179" s="1001" t="s">
        <v>593</v>
      </c>
      <c r="G179" s="3979" t="s">
        <v>601</v>
      </c>
      <c r="H179" s="4425"/>
      <c r="I179" s="4425"/>
      <c r="J179" s="4425"/>
      <c r="K179" s="4425"/>
      <c r="L179" s="4425"/>
      <c r="M179" s="4425"/>
      <c r="N179" s="4426"/>
      <c r="O179" s="3933" t="s">
        <v>302</v>
      </c>
      <c r="P179" s="3933"/>
      <c r="Q179" s="879"/>
      <c r="R179" s="879"/>
      <c r="S179" s="879"/>
      <c r="T179" s="879"/>
      <c r="U179" s="879"/>
      <c r="V179" s="879"/>
      <c r="W179" s="879"/>
      <c r="X179" s="879"/>
      <c r="Y179" s="879"/>
      <c r="Z179" s="879"/>
    </row>
    <row r="180" spans="1:26" ht="18.75" customHeight="1">
      <c r="A180" s="965"/>
      <c r="B180" s="1002" t="s">
        <v>394</v>
      </c>
      <c r="C180" s="3889" t="s">
        <v>185</v>
      </c>
      <c r="D180" s="4420"/>
      <c r="E180" s="4423"/>
      <c r="F180" s="906" t="s">
        <v>53</v>
      </c>
      <c r="G180" s="3973" t="s">
        <v>5494</v>
      </c>
      <c r="H180" s="4425"/>
      <c r="I180" s="4425"/>
      <c r="J180" s="4425"/>
      <c r="K180" s="4425"/>
      <c r="L180" s="4425"/>
      <c r="M180" s="4425"/>
      <c r="N180" s="4426"/>
      <c r="O180" s="4422"/>
      <c r="P180" s="4422"/>
      <c r="Q180" s="879"/>
      <c r="R180" s="879"/>
      <c r="S180" s="879"/>
      <c r="T180" s="879"/>
      <c r="U180" s="879"/>
      <c r="V180" s="879"/>
      <c r="W180" s="879"/>
      <c r="X180" s="879"/>
      <c r="Y180" s="879"/>
      <c r="Z180" s="879"/>
    </row>
    <row r="181" spans="1:26" ht="18.75" customHeight="1">
      <c r="A181" s="965"/>
      <c r="B181" s="1002" t="s">
        <v>401</v>
      </c>
      <c r="C181" s="3889" t="s">
        <v>186</v>
      </c>
      <c r="D181" s="4420"/>
      <c r="E181" s="4423"/>
      <c r="F181" s="906" t="s">
        <v>53</v>
      </c>
      <c r="G181" s="3965" t="s">
        <v>5494</v>
      </c>
      <c r="H181" s="4420"/>
      <c r="I181" s="4420"/>
      <c r="J181" s="4420"/>
      <c r="K181" s="4420"/>
      <c r="L181" s="4420"/>
      <c r="M181" s="4420"/>
      <c r="N181" s="4421"/>
      <c r="O181" s="4422"/>
      <c r="P181" s="4422"/>
      <c r="Q181" s="879"/>
      <c r="R181" s="879"/>
      <c r="S181" s="879"/>
      <c r="T181" s="879"/>
      <c r="U181" s="879"/>
      <c r="V181" s="879"/>
      <c r="W181" s="879"/>
      <c r="X181" s="879"/>
      <c r="Y181" s="879"/>
      <c r="Z181" s="879"/>
    </row>
    <row r="182" spans="1:26" ht="18.75" customHeight="1">
      <c r="A182" s="965"/>
      <c r="B182" s="1002" t="s">
        <v>403</v>
      </c>
      <c r="C182" s="3889" t="s">
        <v>187</v>
      </c>
      <c r="D182" s="4420"/>
      <c r="E182" s="4423"/>
      <c r="F182" s="906" t="s">
        <v>53</v>
      </c>
      <c r="G182" s="3973" t="s">
        <v>5489</v>
      </c>
      <c r="H182" s="4425"/>
      <c r="I182" s="4425"/>
      <c r="J182" s="4425"/>
      <c r="K182" s="4425"/>
      <c r="L182" s="4425"/>
      <c r="M182" s="4425"/>
      <c r="N182" s="4426"/>
      <c r="O182" s="4422"/>
      <c r="P182" s="4422"/>
      <c r="Q182" s="879"/>
      <c r="R182" s="879"/>
      <c r="S182" s="879"/>
      <c r="T182" s="879"/>
      <c r="U182" s="879"/>
      <c r="V182" s="879"/>
      <c r="W182" s="879"/>
      <c r="X182" s="879"/>
      <c r="Y182" s="879"/>
      <c r="Z182" s="879"/>
    </row>
    <row r="183" spans="1:26" ht="18.75" customHeight="1">
      <c r="A183" s="965"/>
      <c r="B183" s="1002" t="s">
        <v>405</v>
      </c>
      <c r="C183" s="3889" t="s">
        <v>188</v>
      </c>
      <c r="D183" s="4420"/>
      <c r="E183" s="4423"/>
      <c r="F183" s="906" t="s">
        <v>53</v>
      </c>
      <c r="G183" s="3973" t="s">
        <v>5489</v>
      </c>
      <c r="H183" s="4425"/>
      <c r="I183" s="4425"/>
      <c r="J183" s="4425"/>
      <c r="K183" s="4425"/>
      <c r="L183" s="4425"/>
      <c r="M183" s="4425"/>
      <c r="N183" s="4426"/>
      <c r="O183" s="4422"/>
      <c r="P183" s="4422"/>
      <c r="Q183" s="879"/>
      <c r="R183" s="879"/>
      <c r="S183" s="879"/>
      <c r="T183" s="879"/>
      <c r="U183" s="879"/>
      <c r="V183" s="879"/>
      <c r="W183" s="879"/>
      <c r="X183" s="879"/>
      <c r="Y183" s="879"/>
      <c r="Z183" s="879"/>
    </row>
    <row r="184" spans="1:26" ht="18.75" customHeight="1">
      <c r="A184" s="965"/>
      <c r="B184" s="992" t="s">
        <v>408</v>
      </c>
      <c r="C184" s="3889" t="s">
        <v>189</v>
      </c>
      <c r="D184" s="4420"/>
      <c r="E184" s="4423"/>
      <c r="F184" s="906" t="s">
        <v>53</v>
      </c>
      <c r="G184" s="3973" t="s">
        <v>5489</v>
      </c>
      <c r="H184" s="4425"/>
      <c r="I184" s="4425"/>
      <c r="J184" s="4425"/>
      <c r="K184" s="4425"/>
      <c r="L184" s="4425"/>
      <c r="M184" s="4425"/>
      <c r="N184" s="4426"/>
      <c r="O184" s="4422"/>
      <c r="P184" s="4422"/>
      <c r="Q184" s="879"/>
      <c r="R184" s="879"/>
      <c r="S184" s="879"/>
      <c r="T184" s="879"/>
      <c r="U184" s="879"/>
      <c r="V184" s="879"/>
      <c r="W184" s="879"/>
      <c r="X184" s="879"/>
      <c r="Y184" s="879"/>
      <c r="Z184" s="879"/>
    </row>
    <row r="185" spans="1:26" ht="18.75" customHeight="1">
      <c r="A185" s="965"/>
      <c r="B185" s="1003" t="s">
        <v>410</v>
      </c>
      <c r="C185" s="3889" t="s">
        <v>5490</v>
      </c>
      <c r="D185" s="4420"/>
      <c r="E185" s="4423"/>
      <c r="F185" s="906" t="s">
        <v>53</v>
      </c>
      <c r="G185" s="3973" t="s">
        <v>5489</v>
      </c>
      <c r="H185" s="4425"/>
      <c r="I185" s="4425"/>
      <c r="J185" s="4425"/>
      <c r="K185" s="4425"/>
      <c r="L185" s="4425"/>
      <c r="M185" s="4425"/>
      <c r="N185" s="4426"/>
      <c r="O185" s="4422"/>
      <c r="P185" s="4422"/>
      <c r="Q185" s="879"/>
      <c r="R185" s="879"/>
      <c r="S185" s="879"/>
      <c r="T185" s="879"/>
      <c r="U185" s="879"/>
      <c r="V185" s="879"/>
      <c r="W185" s="879"/>
      <c r="X185" s="879"/>
      <c r="Y185" s="879"/>
      <c r="Z185" s="879"/>
    </row>
    <row r="186" spans="1:26" ht="18.75" customHeight="1">
      <c r="A186" s="965"/>
      <c r="B186" s="1003" t="s">
        <v>413</v>
      </c>
      <c r="C186" s="3889" t="s">
        <v>191</v>
      </c>
      <c r="D186" s="4420"/>
      <c r="E186" s="4423"/>
      <c r="F186" s="906" t="s">
        <v>53</v>
      </c>
      <c r="G186" s="3973" t="s">
        <v>5489</v>
      </c>
      <c r="H186" s="4425"/>
      <c r="I186" s="4425"/>
      <c r="J186" s="4425"/>
      <c r="K186" s="4425"/>
      <c r="L186" s="4425"/>
      <c r="M186" s="4425"/>
      <c r="N186" s="4426"/>
      <c r="O186" s="4422"/>
      <c r="P186" s="4422"/>
      <c r="Q186" s="879"/>
      <c r="R186" s="879"/>
      <c r="S186" s="879"/>
      <c r="T186" s="879"/>
      <c r="U186" s="879"/>
      <c r="V186" s="879"/>
      <c r="W186" s="879"/>
      <c r="X186" s="879"/>
      <c r="Y186" s="879"/>
      <c r="Z186" s="879"/>
    </row>
    <row r="187" spans="1:26" ht="18.75" customHeight="1">
      <c r="A187" s="965"/>
      <c r="B187" s="1003" t="s">
        <v>416</v>
      </c>
      <c r="C187" s="3889" t="s">
        <v>192</v>
      </c>
      <c r="D187" s="4420"/>
      <c r="E187" s="4423"/>
      <c r="F187" s="906" t="s">
        <v>53</v>
      </c>
      <c r="G187" s="3973" t="s">
        <v>5489</v>
      </c>
      <c r="H187" s="4425"/>
      <c r="I187" s="4425"/>
      <c r="J187" s="4425"/>
      <c r="K187" s="4425"/>
      <c r="L187" s="4425"/>
      <c r="M187" s="4425"/>
      <c r="N187" s="4426"/>
      <c r="O187" s="4422"/>
      <c r="P187" s="4422"/>
      <c r="Q187" s="879"/>
      <c r="R187" s="879"/>
      <c r="S187" s="879"/>
      <c r="T187" s="879"/>
      <c r="U187" s="879"/>
      <c r="V187" s="879"/>
      <c r="W187" s="879"/>
      <c r="X187" s="879"/>
      <c r="Y187" s="879"/>
      <c r="Z187" s="879"/>
    </row>
    <row r="188" spans="1:26" ht="18.75" customHeight="1">
      <c r="A188" s="965"/>
      <c r="B188" s="1003" t="s">
        <v>418</v>
      </c>
      <c r="C188" s="3889" t="s">
        <v>193</v>
      </c>
      <c r="D188" s="4420"/>
      <c r="E188" s="4423"/>
      <c r="F188" s="906" t="s">
        <v>53</v>
      </c>
      <c r="G188" s="3973" t="s">
        <v>5489</v>
      </c>
      <c r="H188" s="4425"/>
      <c r="I188" s="4425"/>
      <c r="J188" s="4425"/>
      <c r="K188" s="4425"/>
      <c r="L188" s="4425"/>
      <c r="M188" s="4425"/>
      <c r="N188" s="4426"/>
      <c r="O188" s="4422"/>
      <c r="P188" s="4422"/>
      <c r="Q188" s="879"/>
      <c r="R188" s="879"/>
      <c r="S188" s="879"/>
      <c r="T188" s="879"/>
      <c r="U188" s="879"/>
      <c r="V188" s="879"/>
      <c r="W188" s="879"/>
      <c r="X188" s="879"/>
      <c r="Y188" s="879"/>
      <c r="Z188" s="879"/>
    </row>
    <row r="189" spans="1:26" ht="18.75" customHeight="1">
      <c r="A189" s="965"/>
      <c r="B189" s="1003" t="s">
        <v>544</v>
      </c>
      <c r="C189" s="3889" t="s">
        <v>5491</v>
      </c>
      <c r="D189" s="4420"/>
      <c r="E189" s="4423"/>
      <c r="F189" s="906" t="s">
        <v>53</v>
      </c>
      <c r="G189" s="3973" t="s">
        <v>5489</v>
      </c>
      <c r="H189" s="4425"/>
      <c r="I189" s="4425"/>
      <c r="J189" s="4425"/>
      <c r="K189" s="4425"/>
      <c r="L189" s="4425"/>
      <c r="M189" s="4425"/>
      <c r="N189" s="4426"/>
      <c r="O189" s="4422"/>
      <c r="P189" s="4422"/>
      <c r="Q189" s="879"/>
      <c r="R189" s="879"/>
      <c r="S189" s="879"/>
      <c r="T189" s="879"/>
      <c r="U189" s="879"/>
      <c r="V189" s="879"/>
      <c r="W189" s="879"/>
      <c r="X189" s="879"/>
      <c r="Y189" s="879"/>
      <c r="Z189" s="879"/>
    </row>
    <row r="190" spans="1:26" ht="18.75" customHeight="1">
      <c r="A190" s="965"/>
      <c r="B190" s="992" t="s">
        <v>546</v>
      </c>
      <c r="C190" s="3889" t="s">
        <v>5492</v>
      </c>
      <c r="D190" s="4420"/>
      <c r="E190" s="4423"/>
      <c r="F190" s="906" t="s">
        <v>53</v>
      </c>
      <c r="G190" s="3973" t="s">
        <v>5489</v>
      </c>
      <c r="H190" s="4425"/>
      <c r="I190" s="4425"/>
      <c r="J190" s="4425"/>
      <c r="K190" s="4425"/>
      <c r="L190" s="4425"/>
      <c r="M190" s="4425"/>
      <c r="N190" s="4426"/>
      <c r="O190" s="4424"/>
      <c r="P190" s="4424"/>
      <c r="Q190" s="879"/>
      <c r="R190" s="879"/>
      <c r="S190" s="879"/>
      <c r="T190" s="879"/>
      <c r="U190" s="879"/>
      <c r="V190" s="879"/>
      <c r="W190" s="879"/>
      <c r="X190" s="879"/>
      <c r="Y190" s="879"/>
      <c r="Z190" s="879"/>
    </row>
    <row r="191" spans="1:26" ht="47.25" customHeight="1">
      <c r="A191" s="965"/>
      <c r="B191" s="945" t="s">
        <v>602</v>
      </c>
      <c r="C191" s="3928" t="s">
        <v>5495</v>
      </c>
      <c r="D191" s="4420"/>
      <c r="E191" s="4423"/>
      <c r="F191" s="1001" t="s">
        <v>593</v>
      </c>
      <c r="G191" s="3981" t="s">
        <v>604</v>
      </c>
      <c r="H191" s="4420"/>
      <c r="I191" s="4420"/>
      <c r="J191" s="4420"/>
      <c r="K191" s="4423"/>
      <c r="L191" s="3982" t="s">
        <v>595</v>
      </c>
      <c r="M191" s="4420"/>
      <c r="N191" s="4421"/>
      <c r="O191" s="3933" t="s">
        <v>3257</v>
      </c>
      <c r="P191" s="3933"/>
      <c r="Q191" s="879"/>
      <c r="R191" s="879"/>
      <c r="S191" s="879"/>
      <c r="T191" s="879"/>
      <c r="U191" s="879"/>
      <c r="V191" s="879"/>
      <c r="W191" s="879"/>
      <c r="X191" s="879"/>
      <c r="Y191" s="879"/>
      <c r="Z191" s="879"/>
    </row>
    <row r="192" spans="1:26" ht="20.25" customHeight="1">
      <c r="A192" s="965"/>
      <c r="B192" s="1004" t="s">
        <v>394</v>
      </c>
      <c r="C192" s="3889" t="s">
        <v>185</v>
      </c>
      <c r="D192" s="4420"/>
      <c r="E192" s="4423"/>
      <c r="F192" s="946" t="s">
        <v>53</v>
      </c>
      <c r="G192" s="3965" t="s">
        <v>5496</v>
      </c>
      <c r="H192" s="4420"/>
      <c r="I192" s="4420"/>
      <c r="J192" s="4420"/>
      <c r="K192" s="4423"/>
      <c r="L192" s="3947" t="s">
        <v>53</v>
      </c>
      <c r="M192" s="4420"/>
      <c r="N192" s="4421"/>
      <c r="O192" s="4422"/>
      <c r="P192" s="4422"/>
      <c r="Q192" s="879"/>
      <c r="R192" s="879"/>
      <c r="S192" s="879"/>
      <c r="T192" s="879"/>
      <c r="U192" s="879"/>
      <c r="V192" s="879"/>
      <c r="W192" s="879"/>
      <c r="X192" s="879"/>
      <c r="Y192" s="879"/>
      <c r="Z192" s="879"/>
    </row>
    <row r="193" spans="1:26" ht="20.25" customHeight="1">
      <c r="A193" s="965"/>
      <c r="B193" s="1004" t="s">
        <v>401</v>
      </c>
      <c r="C193" s="3889" t="s">
        <v>186</v>
      </c>
      <c r="D193" s="4420"/>
      <c r="E193" s="4423"/>
      <c r="F193" s="946" t="s">
        <v>53</v>
      </c>
      <c r="G193" s="3965" t="s">
        <v>5496</v>
      </c>
      <c r="H193" s="4420"/>
      <c r="I193" s="4420"/>
      <c r="J193" s="4420"/>
      <c r="K193" s="4423"/>
      <c r="L193" s="3947" t="s">
        <v>53</v>
      </c>
      <c r="M193" s="4420"/>
      <c r="N193" s="4421"/>
      <c r="O193" s="4422"/>
      <c r="P193" s="4422"/>
      <c r="Q193" s="879"/>
      <c r="R193" s="879"/>
      <c r="S193" s="879"/>
      <c r="T193" s="879"/>
      <c r="U193" s="879"/>
      <c r="V193" s="879"/>
      <c r="W193" s="879"/>
      <c r="X193" s="879"/>
      <c r="Y193" s="879"/>
      <c r="Z193" s="879"/>
    </row>
    <row r="194" spans="1:26" ht="20.25" customHeight="1">
      <c r="A194" s="965"/>
      <c r="B194" s="1004" t="s">
        <v>403</v>
      </c>
      <c r="C194" s="3889" t="s">
        <v>187</v>
      </c>
      <c r="D194" s="4420"/>
      <c r="E194" s="4423"/>
      <c r="F194" s="946" t="s">
        <v>54</v>
      </c>
      <c r="G194" s="3965" t="s">
        <v>92</v>
      </c>
      <c r="H194" s="4420"/>
      <c r="I194" s="4420"/>
      <c r="J194" s="4420"/>
      <c r="K194" s="4423"/>
      <c r="L194" s="3947" t="s">
        <v>57</v>
      </c>
      <c r="M194" s="4420"/>
      <c r="N194" s="4421"/>
      <c r="O194" s="4422"/>
      <c r="P194" s="4422"/>
      <c r="Q194" s="879"/>
      <c r="R194" s="879"/>
      <c r="S194" s="879"/>
      <c r="T194" s="879"/>
      <c r="U194" s="879"/>
      <c r="V194" s="879"/>
      <c r="W194" s="879"/>
      <c r="X194" s="879"/>
      <c r="Y194" s="879"/>
      <c r="Z194" s="879"/>
    </row>
    <row r="195" spans="1:26" ht="20.25" customHeight="1">
      <c r="A195" s="965"/>
      <c r="B195" s="1004" t="s">
        <v>405</v>
      </c>
      <c r="C195" s="3889" t="s">
        <v>188</v>
      </c>
      <c r="D195" s="4420"/>
      <c r="E195" s="4423"/>
      <c r="F195" s="946" t="s">
        <v>54</v>
      </c>
      <c r="G195" s="3965" t="s">
        <v>92</v>
      </c>
      <c r="H195" s="4420"/>
      <c r="I195" s="4420"/>
      <c r="J195" s="4420"/>
      <c r="K195" s="4423"/>
      <c r="L195" s="3947" t="s">
        <v>57</v>
      </c>
      <c r="M195" s="4420"/>
      <c r="N195" s="4421"/>
      <c r="O195" s="4422"/>
      <c r="P195" s="4422"/>
      <c r="Q195" s="879"/>
      <c r="R195" s="879"/>
      <c r="S195" s="879"/>
      <c r="T195" s="879"/>
      <c r="U195" s="879"/>
      <c r="V195" s="879"/>
      <c r="W195" s="879"/>
      <c r="X195" s="879"/>
      <c r="Y195" s="879"/>
      <c r="Z195" s="879"/>
    </row>
    <row r="196" spans="1:26" ht="20.25" customHeight="1">
      <c r="A196" s="965"/>
      <c r="B196" s="1004" t="s">
        <v>408</v>
      </c>
      <c r="C196" s="3889" t="s">
        <v>189</v>
      </c>
      <c r="D196" s="4420"/>
      <c r="E196" s="4423"/>
      <c r="F196" s="946" t="s">
        <v>54</v>
      </c>
      <c r="G196" s="3965" t="s">
        <v>92</v>
      </c>
      <c r="H196" s="4420"/>
      <c r="I196" s="4420"/>
      <c r="J196" s="4420"/>
      <c r="K196" s="4423"/>
      <c r="L196" s="3947" t="s">
        <v>57</v>
      </c>
      <c r="M196" s="4420"/>
      <c r="N196" s="4421"/>
      <c r="O196" s="4422"/>
      <c r="P196" s="4422"/>
      <c r="Q196" s="879"/>
      <c r="R196" s="879"/>
      <c r="S196" s="879"/>
      <c r="T196" s="879"/>
      <c r="U196" s="879"/>
      <c r="V196" s="879"/>
      <c r="W196" s="879"/>
      <c r="X196" s="879"/>
      <c r="Y196" s="879"/>
      <c r="Z196" s="879"/>
    </row>
    <row r="197" spans="1:26" ht="20.25" customHeight="1">
      <c r="A197" s="965"/>
      <c r="B197" s="898" t="s">
        <v>410</v>
      </c>
      <c r="C197" s="3889" t="s">
        <v>5490</v>
      </c>
      <c r="D197" s="4420"/>
      <c r="E197" s="4423"/>
      <c r="F197" s="946" t="s">
        <v>54</v>
      </c>
      <c r="G197" s="3965" t="s">
        <v>92</v>
      </c>
      <c r="H197" s="4420"/>
      <c r="I197" s="4420"/>
      <c r="J197" s="4420"/>
      <c r="K197" s="4423"/>
      <c r="L197" s="3947" t="s">
        <v>57</v>
      </c>
      <c r="M197" s="4420"/>
      <c r="N197" s="4421"/>
      <c r="O197" s="4422"/>
      <c r="P197" s="4422"/>
      <c r="Q197" s="879"/>
      <c r="R197" s="879"/>
      <c r="S197" s="879"/>
      <c r="T197" s="879"/>
      <c r="U197" s="879"/>
      <c r="V197" s="879"/>
      <c r="W197" s="879"/>
      <c r="X197" s="879"/>
      <c r="Y197" s="879"/>
      <c r="Z197" s="879"/>
    </row>
    <row r="198" spans="1:26" ht="20.25" customHeight="1">
      <c r="A198" s="965"/>
      <c r="B198" s="898" t="s">
        <v>413</v>
      </c>
      <c r="C198" s="3889" t="s">
        <v>191</v>
      </c>
      <c r="D198" s="4420"/>
      <c r="E198" s="4423"/>
      <c r="F198" s="946" t="s">
        <v>54</v>
      </c>
      <c r="G198" s="3965" t="s">
        <v>92</v>
      </c>
      <c r="H198" s="4420"/>
      <c r="I198" s="4420"/>
      <c r="J198" s="4420"/>
      <c r="K198" s="4423"/>
      <c r="L198" s="3947" t="s">
        <v>57</v>
      </c>
      <c r="M198" s="4420"/>
      <c r="N198" s="4421"/>
      <c r="O198" s="4422"/>
      <c r="P198" s="4422"/>
      <c r="Q198" s="879"/>
      <c r="R198" s="879"/>
      <c r="S198" s="879"/>
      <c r="T198" s="879"/>
      <c r="U198" s="879"/>
      <c r="V198" s="879"/>
      <c r="W198" s="879"/>
      <c r="X198" s="879"/>
      <c r="Y198" s="879"/>
      <c r="Z198" s="879"/>
    </row>
    <row r="199" spans="1:26" ht="20.25" customHeight="1">
      <c r="A199" s="965"/>
      <c r="B199" s="898" t="s">
        <v>416</v>
      </c>
      <c r="C199" s="3889" t="s">
        <v>192</v>
      </c>
      <c r="D199" s="4420"/>
      <c r="E199" s="4423"/>
      <c r="F199" s="946" t="s">
        <v>54</v>
      </c>
      <c r="G199" s="3965" t="s">
        <v>92</v>
      </c>
      <c r="H199" s="4420"/>
      <c r="I199" s="4420"/>
      <c r="J199" s="4420"/>
      <c r="K199" s="4423"/>
      <c r="L199" s="3947" t="s">
        <v>57</v>
      </c>
      <c r="M199" s="4420"/>
      <c r="N199" s="4421"/>
      <c r="O199" s="4422"/>
      <c r="P199" s="4422"/>
      <c r="Q199" s="879"/>
      <c r="R199" s="879"/>
      <c r="S199" s="879"/>
      <c r="T199" s="879"/>
      <c r="U199" s="879"/>
      <c r="V199" s="879"/>
      <c r="W199" s="879"/>
      <c r="X199" s="879"/>
      <c r="Y199" s="879"/>
      <c r="Z199" s="879"/>
    </row>
    <row r="200" spans="1:26" ht="20.25" customHeight="1">
      <c r="A200" s="965"/>
      <c r="B200" s="898" t="s">
        <v>418</v>
      </c>
      <c r="C200" s="3889" t="s">
        <v>193</v>
      </c>
      <c r="D200" s="4420"/>
      <c r="E200" s="4423"/>
      <c r="F200" s="946" t="s">
        <v>54</v>
      </c>
      <c r="G200" s="3965" t="s">
        <v>92</v>
      </c>
      <c r="H200" s="4420"/>
      <c r="I200" s="4420"/>
      <c r="J200" s="4420"/>
      <c r="K200" s="4423"/>
      <c r="L200" s="3947" t="s">
        <v>57</v>
      </c>
      <c r="M200" s="4420"/>
      <c r="N200" s="4421"/>
      <c r="O200" s="4422"/>
      <c r="P200" s="4422"/>
      <c r="Q200" s="879"/>
      <c r="R200" s="879"/>
      <c r="S200" s="879"/>
      <c r="T200" s="879"/>
      <c r="U200" s="879"/>
      <c r="V200" s="879"/>
      <c r="W200" s="879"/>
      <c r="X200" s="879"/>
      <c r="Y200" s="879"/>
      <c r="Z200" s="879"/>
    </row>
    <row r="201" spans="1:26" ht="20.25" customHeight="1">
      <c r="A201" s="965"/>
      <c r="B201" s="898" t="s">
        <v>544</v>
      </c>
      <c r="C201" s="3889" t="s">
        <v>5491</v>
      </c>
      <c r="D201" s="4420"/>
      <c r="E201" s="4423"/>
      <c r="F201" s="946" t="s">
        <v>54</v>
      </c>
      <c r="G201" s="3965" t="s">
        <v>92</v>
      </c>
      <c r="H201" s="4420"/>
      <c r="I201" s="4420"/>
      <c r="J201" s="4420"/>
      <c r="K201" s="4423"/>
      <c r="L201" s="3947" t="s">
        <v>57</v>
      </c>
      <c r="M201" s="4420"/>
      <c r="N201" s="4421"/>
      <c r="O201" s="4422"/>
      <c r="P201" s="4422"/>
      <c r="Q201" s="879"/>
      <c r="R201" s="879"/>
      <c r="S201" s="879"/>
      <c r="T201" s="879"/>
      <c r="U201" s="879"/>
      <c r="V201" s="879"/>
      <c r="W201" s="879"/>
      <c r="X201" s="879"/>
      <c r="Y201" s="879"/>
      <c r="Z201" s="879"/>
    </row>
    <row r="202" spans="1:26" ht="20.25" customHeight="1">
      <c r="A202" s="965"/>
      <c r="B202" s="899" t="s">
        <v>546</v>
      </c>
      <c r="C202" s="3889" t="s">
        <v>5492</v>
      </c>
      <c r="D202" s="4420"/>
      <c r="E202" s="4423"/>
      <c r="F202" s="946" t="s">
        <v>54</v>
      </c>
      <c r="G202" s="3965" t="s">
        <v>92</v>
      </c>
      <c r="H202" s="4420"/>
      <c r="I202" s="4420"/>
      <c r="J202" s="4420"/>
      <c r="K202" s="4423"/>
      <c r="L202" s="3947" t="s">
        <v>57</v>
      </c>
      <c r="M202" s="4420"/>
      <c r="N202" s="4421"/>
      <c r="O202" s="4424"/>
      <c r="P202" s="4424"/>
      <c r="Q202" s="879"/>
      <c r="R202" s="879"/>
      <c r="S202" s="879"/>
      <c r="T202" s="879"/>
      <c r="U202" s="879"/>
      <c r="V202" s="879"/>
      <c r="W202" s="879"/>
      <c r="X202" s="879"/>
      <c r="Y202" s="879"/>
      <c r="Z202" s="879"/>
    </row>
    <row r="203" spans="1:26" ht="61.5" customHeight="1">
      <c r="A203" s="965"/>
      <c r="B203" s="1005" t="s">
        <v>605</v>
      </c>
      <c r="C203" s="3928" t="s">
        <v>5497</v>
      </c>
      <c r="D203" s="4420"/>
      <c r="E203" s="4423"/>
      <c r="F203" s="1001" t="s">
        <v>593</v>
      </c>
      <c r="G203" s="3979" t="s">
        <v>607</v>
      </c>
      <c r="H203" s="4425"/>
      <c r="I203" s="4425"/>
      <c r="J203" s="4425"/>
      <c r="K203" s="4425"/>
      <c r="L203" s="4425"/>
      <c r="M203" s="4425"/>
      <c r="N203" s="4426"/>
      <c r="O203" s="3980" t="s">
        <v>1329</v>
      </c>
      <c r="P203" s="3933"/>
      <c r="Q203" s="879"/>
      <c r="R203" s="879"/>
      <c r="S203" s="879"/>
      <c r="T203" s="879"/>
      <c r="U203" s="879"/>
      <c r="V203" s="879"/>
      <c r="W203" s="879"/>
      <c r="X203" s="879"/>
      <c r="Y203" s="879"/>
      <c r="Z203" s="879"/>
    </row>
    <row r="204" spans="1:26" ht="21" customHeight="1">
      <c r="A204" s="965"/>
      <c r="B204" s="1004" t="s">
        <v>394</v>
      </c>
      <c r="C204" s="3889" t="s">
        <v>185</v>
      </c>
      <c r="D204" s="4420"/>
      <c r="E204" s="4423"/>
      <c r="F204" s="946" t="s">
        <v>53</v>
      </c>
      <c r="G204" s="3973" t="s">
        <v>5498</v>
      </c>
      <c r="H204" s="4425"/>
      <c r="I204" s="4425"/>
      <c r="J204" s="4425"/>
      <c r="K204" s="4425"/>
      <c r="L204" s="4425"/>
      <c r="M204" s="4425"/>
      <c r="N204" s="4426"/>
      <c r="O204" s="4457"/>
      <c r="P204" s="4422"/>
      <c r="Q204" s="879"/>
      <c r="R204" s="879"/>
      <c r="S204" s="879"/>
      <c r="T204" s="879"/>
      <c r="U204" s="879"/>
      <c r="V204" s="879"/>
      <c r="W204" s="879"/>
      <c r="X204" s="879"/>
      <c r="Y204" s="879"/>
      <c r="Z204" s="879"/>
    </row>
    <row r="205" spans="1:26" ht="21" customHeight="1">
      <c r="A205" s="965"/>
      <c r="B205" s="1004" t="s">
        <v>401</v>
      </c>
      <c r="C205" s="3889" t="s">
        <v>186</v>
      </c>
      <c r="D205" s="4420"/>
      <c r="E205" s="4423"/>
      <c r="F205" s="946" t="s">
        <v>53</v>
      </c>
      <c r="G205" s="3973" t="s">
        <v>5498</v>
      </c>
      <c r="H205" s="4425"/>
      <c r="I205" s="4425"/>
      <c r="J205" s="4425"/>
      <c r="K205" s="4425"/>
      <c r="L205" s="4425"/>
      <c r="M205" s="4425"/>
      <c r="N205" s="4426"/>
      <c r="O205" s="4457"/>
      <c r="P205" s="4422"/>
      <c r="Q205" s="879"/>
      <c r="R205" s="879"/>
      <c r="S205" s="879"/>
      <c r="T205" s="879"/>
      <c r="U205" s="879"/>
      <c r="V205" s="879"/>
      <c r="W205" s="879"/>
      <c r="X205" s="879"/>
      <c r="Y205" s="879"/>
      <c r="Z205" s="879"/>
    </row>
    <row r="206" spans="1:26" ht="21" customHeight="1">
      <c r="A206" s="965"/>
      <c r="B206" s="1004" t="s">
        <v>403</v>
      </c>
      <c r="C206" s="3889" t="s">
        <v>187</v>
      </c>
      <c r="D206" s="4420"/>
      <c r="E206" s="4423"/>
      <c r="F206" s="946" t="s">
        <v>54</v>
      </c>
      <c r="G206" s="3973"/>
      <c r="H206" s="4425"/>
      <c r="I206" s="4425"/>
      <c r="J206" s="4425"/>
      <c r="K206" s="4425"/>
      <c r="L206" s="4425"/>
      <c r="M206" s="4425"/>
      <c r="N206" s="4426"/>
      <c r="O206" s="4457"/>
      <c r="P206" s="4422"/>
      <c r="Q206" s="879"/>
      <c r="R206" s="879"/>
      <c r="S206" s="879"/>
      <c r="T206" s="879"/>
      <c r="U206" s="879"/>
      <c r="V206" s="879"/>
      <c r="W206" s="879"/>
      <c r="X206" s="879"/>
      <c r="Y206" s="879"/>
      <c r="Z206" s="879"/>
    </row>
    <row r="207" spans="1:26" ht="21" customHeight="1">
      <c r="A207" s="965"/>
      <c r="B207" s="1004" t="s">
        <v>405</v>
      </c>
      <c r="C207" s="3889" t="s">
        <v>188</v>
      </c>
      <c r="D207" s="4420"/>
      <c r="E207" s="4423"/>
      <c r="F207" s="946" t="s">
        <v>54</v>
      </c>
      <c r="G207" s="3973"/>
      <c r="H207" s="4425"/>
      <c r="I207" s="4425"/>
      <c r="J207" s="4425"/>
      <c r="K207" s="4425"/>
      <c r="L207" s="4425"/>
      <c r="M207" s="4425"/>
      <c r="N207" s="4426"/>
      <c r="O207" s="4457"/>
      <c r="P207" s="4422"/>
      <c r="Q207" s="879"/>
      <c r="R207" s="879"/>
      <c r="S207" s="879"/>
      <c r="T207" s="879"/>
      <c r="U207" s="879"/>
      <c r="V207" s="879"/>
      <c r="W207" s="879"/>
      <c r="X207" s="879"/>
      <c r="Y207" s="879"/>
      <c r="Z207" s="879"/>
    </row>
    <row r="208" spans="1:26" ht="21" customHeight="1">
      <c r="A208" s="965"/>
      <c r="B208" s="899" t="s">
        <v>408</v>
      </c>
      <c r="C208" s="3889" t="s">
        <v>189</v>
      </c>
      <c r="D208" s="4420"/>
      <c r="E208" s="4423"/>
      <c r="F208" s="946" t="s">
        <v>54</v>
      </c>
      <c r="G208" s="3973"/>
      <c r="H208" s="4425"/>
      <c r="I208" s="4425"/>
      <c r="J208" s="4425"/>
      <c r="K208" s="4425"/>
      <c r="L208" s="4425"/>
      <c r="M208" s="4425"/>
      <c r="N208" s="4426"/>
      <c r="O208" s="4457"/>
      <c r="P208" s="4422"/>
      <c r="Q208" s="879"/>
      <c r="R208" s="879"/>
      <c r="S208" s="879"/>
      <c r="T208" s="879"/>
      <c r="U208" s="879"/>
      <c r="V208" s="879"/>
      <c r="W208" s="879"/>
      <c r="X208" s="879"/>
      <c r="Y208" s="879"/>
      <c r="Z208" s="879"/>
    </row>
    <row r="209" spans="1:26" ht="21" customHeight="1">
      <c r="A209" s="965"/>
      <c r="B209" s="898" t="s">
        <v>410</v>
      </c>
      <c r="C209" s="3889" t="s">
        <v>5490</v>
      </c>
      <c r="D209" s="4420"/>
      <c r="E209" s="4423"/>
      <c r="F209" s="1016" t="s">
        <v>53</v>
      </c>
      <c r="G209" s="3894" t="s">
        <v>5499</v>
      </c>
      <c r="H209" s="4425"/>
      <c r="I209" s="4425"/>
      <c r="J209" s="4425"/>
      <c r="K209" s="4425"/>
      <c r="L209" s="4425"/>
      <c r="M209" s="4425"/>
      <c r="N209" s="4426"/>
      <c r="O209" s="4457"/>
      <c r="P209" s="4422"/>
      <c r="Q209" s="879"/>
      <c r="R209" s="879"/>
      <c r="S209" s="879"/>
      <c r="T209" s="879"/>
      <c r="U209" s="879"/>
      <c r="V209" s="879"/>
      <c r="W209" s="879"/>
      <c r="X209" s="879"/>
      <c r="Y209" s="879"/>
      <c r="Z209" s="879"/>
    </row>
    <row r="210" spans="1:26" ht="21" customHeight="1">
      <c r="A210" s="965"/>
      <c r="B210" s="898" t="s">
        <v>413</v>
      </c>
      <c r="C210" s="3889" t="s">
        <v>191</v>
      </c>
      <c r="D210" s="4420"/>
      <c r="E210" s="4423"/>
      <c r="F210" s="946" t="s">
        <v>54</v>
      </c>
      <c r="G210" s="3973"/>
      <c r="H210" s="4425"/>
      <c r="I210" s="4425"/>
      <c r="J210" s="4425"/>
      <c r="K210" s="4425"/>
      <c r="L210" s="4425"/>
      <c r="M210" s="4425"/>
      <c r="N210" s="4426"/>
      <c r="O210" s="4457"/>
      <c r="P210" s="4422"/>
      <c r="Q210" s="879"/>
      <c r="R210" s="879"/>
      <c r="S210" s="879"/>
      <c r="T210" s="879"/>
      <c r="U210" s="879"/>
      <c r="V210" s="879"/>
      <c r="W210" s="879"/>
      <c r="X210" s="879"/>
      <c r="Y210" s="879"/>
      <c r="Z210" s="879"/>
    </row>
    <row r="211" spans="1:26" ht="21" customHeight="1">
      <c r="A211" s="965"/>
      <c r="B211" s="898" t="s">
        <v>416</v>
      </c>
      <c r="C211" s="3889" t="s">
        <v>192</v>
      </c>
      <c r="D211" s="4420"/>
      <c r="E211" s="4423"/>
      <c r="F211" s="946" t="s">
        <v>54</v>
      </c>
      <c r="G211" s="3973"/>
      <c r="H211" s="4425"/>
      <c r="I211" s="4425"/>
      <c r="J211" s="4425"/>
      <c r="K211" s="4425"/>
      <c r="L211" s="4425"/>
      <c r="M211" s="4425"/>
      <c r="N211" s="4426"/>
      <c r="O211" s="4457"/>
      <c r="P211" s="4422"/>
      <c r="Q211" s="879"/>
      <c r="R211" s="879"/>
      <c r="S211" s="879"/>
      <c r="T211" s="879"/>
      <c r="U211" s="879"/>
      <c r="V211" s="879"/>
      <c r="W211" s="879"/>
      <c r="X211" s="879"/>
      <c r="Y211" s="879"/>
      <c r="Z211" s="879"/>
    </row>
    <row r="212" spans="1:26" ht="21" customHeight="1">
      <c r="A212" s="965"/>
      <c r="B212" s="898" t="s">
        <v>418</v>
      </c>
      <c r="C212" s="3889" t="s">
        <v>193</v>
      </c>
      <c r="D212" s="4420"/>
      <c r="E212" s="4423"/>
      <c r="F212" s="946" t="s">
        <v>54</v>
      </c>
      <c r="G212" s="3973"/>
      <c r="H212" s="4425"/>
      <c r="I212" s="4425"/>
      <c r="J212" s="4425"/>
      <c r="K212" s="4425"/>
      <c r="L212" s="4425"/>
      <c r="M212" s="4425"/>
      <c r="N212" s="4426"/>
      <c r="O212" s="4457"/>
      <c r="P212" s="4422"/>
      <c r="Q212" s="879"/>
      <c r="R212" s="879"/>
      <c r="S212" s="879"/>
      <c r="T212" s="879"/>
      <c r="U212" s="879"/>
      <c r="V212" s="879"/>
      <c r="W212" s="879"/>
      <c r="X212" s="879"/>
      <c r="Y212" s="879"/>
      <c r="Z212" s="879"/>
    </row>
    <row r="213" spans="1:26" ht="21" customHeight="1">
      <c r="A213" s="965"/>
      <c r="B213" s="898" t="s">
        <v>544</v>
      </c>
      <c r="C213" s="3889" t="s">
        <v>5491</v>
      </c>
      <c r="D213" s="4420"/>
      <c r="E213" s="4423"/>
      <c r="F213" s="1016" t="s">
        <v>53</v>
      </c>
      <c r="G213" s="3894" t="s">
        <v>5500</v>
      </c>
      <c r="H213" s="4425"/>
      <c r="I213" s="4425"/>
      <c r="J213" s="4425"/>
      <c r="K213" s="4425"/>
      <c r="L213" s="4425"/>
      <c r="M213" s="4425"/>
      <c r="N213" s="4426"/>
      <c r="O213" s="4457"/>
      <c r="P213" s="4422"/>
      <c r="Q213" s="879"/>
      <c r="R213" s="879"/>
      <c r="S213" s="879"/>
      <c r="T213" s="879"/>
      <c r="U213" s="879"/>
      <c r="V213" s="879"/>
      <c r="W213" s="879"/>
      <c r="X213" s="879"/>
      <c r="Y213" s="879"/>
      <c r="Z213" s="879"/>
    </row>
    <row r="214" spans="1:26" ht="21" customHeight="1">
      <c r="A214" s="965"/>
      <c r="B214" s="952" t="s">
        <v>546</v>
      </c>
      <c r="C214" s="3912" t="s">
        <v>5492</v>
      </c>
      <c r="D214" s="4425"/>
      <c r="E214" s="4442"/>
      <c r="F214" s="946" t="s">
        <v>54</v>
      </c>
      <c r="G214" s="3973"/>
      <c r="H214" s="4425"/>
      <c r="I214" s="4425"/>
      <c r="J214" s="4425"/>
      <c r="K214" s="4425"/>
      <c r="L214" s="4425"/>
      <c r="M214" s="4425"/>
      <c r="N214" s="4426"/>
      <c r="O214" s="4458"/>
      <c r="P214" s="4434"/>
      <c r="Q214" s="879"/>
      <c r="R214" s="879"/>
      <c r="S214" s="879"/>
      <c r="T214" s="879"/>
      <c r="U214" s="879"/>
      <c r="V214" s="879"/>
      <c r="W214" s="879"/>
      <c r="X214" s="879"/>
      <c r="Y214" s="879"/>
      <c r="Z214" s="879"/>
    </row>
    <row r="215" spans="1:26" ht="34.5" customHeight="1">
      <c r="A215" s="879"/>
      <c r="B215" s="894" t="s">
        <v>608</v>
      </c>
      <c r="C215" s="3974" t="s">
        <v>609</v>
      </c>
      <c r="D215" s="4417"/>
      <c r="E215" s="4417"/>
      <c r="F215" s="4417"/>
      <c r="G215" s="4418"/>
      <c r="H215" s="3975" t="s">
        <v>53</v>
      </c>
      <c r="I215" s="4417"/>
      <c r="J215" s="4418"/>
      <c r="K215" s="3976" t="s">
        <v>446</v>
      </c>
      <c r="L215" s="3977" t="s">
        <v>5501</v>
      </c>
      <c r="M215" s="4459"/>
      <c r="N215" s="4460"/>
      <c r="O215" s="3908" t="s">
        <v>1279</v>
      </c>
      <c r="P215" s="3639"/>
      <c r="Q215" s="879"/>
      <c r="R215" s="879"/>
      <c r="S215" s="879"/>
      <c r="T215" s="879"/>
      <c r="U215" s="879"/>
      <c r="V215" s="879"/>
      <c r="W215" s="879"/>
      <c r="X215" s="879"/>
      <c r="Y215" s="879"/>
      <c r="Z215" s="879"/>
    </row>
    <row r="216" spans="1:26" ht="25.5" customHeight="1">
      <c r="A216" s="879"/>
      <c r="B216" s="899" t="s">
        <v>394</v>
      </c>
      <c r="C216" s="3889" t="s">
        <v>610</v>
      </c>
      <c r="D216" s="4420"/>
      <c r="E216" s="4420"/>
      <c r="F216" s="4420"/>
      <c r="G216" s="4420"/>
      <c r="H216" s="4420"/>
      <c r="I216" s="4420"/>
      <c r="J216" s="4423"/>
      <c r="K216" s="4451"/>
      <c r="L216" s="4461"/>
      <c r="M216" s="4462"/>
      <c r="N216" s="4463"/>
      <c r="O216" s="4422"/>
      <c r="P216" s="4422"/>
      <c r="Q216" s="879"/>
      <c r="R216" s="879"/>
      <c r="S216" s="879"/>
      <c r="T216" s="879"/>
      <c r="U216" s="879"/>
      <c r="V216" s="879"/>
      <c r="W216" s="879"/>
      <c r="X216" s="879"/>
      <c r="Y216" s="879"/>
      <c r="Z216" s="879"/>
    </row>
    <row r="217" spans="1:26" ht="20.25" customHeight="1">
      <c r="A217" s="879"/>
      <c r="B217" s="899"/>
      <c r="C217" s="945" t="s">
        <v>611</v>
      </c>
      <c r="D217" s="3963" t="s">
        <v>612</v>
      </c>
      <c r="E217" s="4420"/>
      <c r="F217" s="4420"/>
      <c r="G217" s="4423"/>
      <c r="H217" s="3947" t="s">
        <v>53</v>
      </c>
      <c r="I217" s="4420"/>
      <c r="J217" s="4423"/>
      <c r="K217" s="4451"/>
      <c r="L217" s="4461"/>
      <c r="M217" s="4462"/>
      <c r="N217" s="4463"/>
      <c r="O217" s="4422"/>
      <c r="P217" s="4422"/>
      <c r="Q217" s="879"/>
      <c r="R217" s="879"/>
      <c r="S217" s="879"/>
      <c r="T217" s="879"/>
      <c r="U217" s="879"/>
      <c r="V217" s="879"/>
      <c r="W217" s="879"/>
      <c r="X217" s="879"/>
      <c r="Y217" s="879"/>
      <c r="Z217" s="879"/>
    </row>
    <row r="218" spans="1:26" ht="20.25" customHeight="1">
      <c r="A218" s="879"/>
      <c r="B218" s="899"/>
      <c r="C218" s="945" t="s">
        <v>508</v>
      </c>
      <c r="D218" s="3889" t="s">
        <v>132</v>
      </c>
      <c r="E218" s="4420"/>
      <c r="F218" s="4420"/>
      <c r="G218" s="4423"/>
      <c r="H218" s="3947" t="s">
        <v>58</v>
      </c>
      <c r="I218" s="4420"/>
      <c r="J218" s="4423"/>
      <c r="K218" s="4451"/>
      <c r="L218" s="4461"/>
      <c r="M218" s="4462"/>
      <c r="N218" s="4463"/>
      <c r="O218" s="4422"/>
      <c r="P218" s="4422"/>
      <c r="Q218" s="879"/>
      <c r="R218" s="879"/>
      <c r="S218" s="879"/>
      <c r="T218" s="879"/>
      <c r="U218" s="879"/>
      <c r="V218" s="879"/>
      <c r="W218" s="879"/>
      <c r="X218" s="879"/>
      <c r="Y218" s="879"/>
      <c r="Z218" s="879"/>
    </row>
    <row r="219" spans="1:26" ht="20.25" customHeight="1">
      <c r="A219" s="879"/>
      <c r="B219" s="899"/>
      <c r="C219" s="945" t="s">
        <v>510</v>
      </c>
      <c r="D219" s="3889" t="s">
        <v>135</v>
      </c>
      <c r="E219" s="4420"/>
      <c r="F219" s="4420"/>
      <c r="G219" s="4423"/>
      <c r="H219" s="3978" t="s">
        <v>53</v>
      </c>
      <c r="I219" s="4464"/>
      <c r="J219" s="4465"/>
      <c r="K219" s="4451"/>
      <c r="L219" s="4461"/>
      <c r="M219" s="4462"/>
      <c r="N219" s="4463"/>
      <c r="O219" s="4422"/>
      <c r="P219" s="4422"/>
      <c r="Q219" s="879"/>
      <c r="R219" s="879"/>
      <c r="S219" s="879"/>
      <c r="T219" s="879"/>
      <c r="U219" s="879"/>
      <c r="V219" s="879"/>
      <c r="W219" s="879"/>
      <c r="X219" s="879"/>
      <c r="Y219" s="879"/>
      <c r="Z219" s="879"/>
    </row>
    <row r="220" spans="1:26" ht="20.25" customHeight="1">
      <c r="A220" s="879"/>
      <c r="B220" s="899"/>
      <c r="C220" s="945" t="s">
        <v>512</v>
      </c>
      <c r="D220" s="3889" t="s">
        <v>109</v>
      </c>
      <c r="E220" s="4420"/>
      <c r="F220" s="4420"/>
      <c r="G220" s="4423"/>
      <c r="H220" s="3978" t="s">
        <v>53</v>
      </c>
      <c r="I220" s="4464"/>
      <c r="J220" s="4465"/>
      <c r="K220" s="4451"/>
      <c r="L220" s="4461"/>
      <c r="M220" s="4462"/>
      <c r="N220" s="4463"/>
      <c r="O220" s="4422"/>
      <c r="P220" s="4422"/>
      <c r="Q220" s="879"/>
      <c r="R220" s="879"/>
      <c r="S220" s="879"/>
      <c r="T220" s="879"/>
      <c r="U220" s="879"/>
      <c r="V220" s="879"/>
      <c r="W220" s="879"/>
      <c r="X220" s="879"/>
      <c r="Y220" s="879"/>
      <c r="Z220" s="879"/>
    </row>
    <row r="221" spans="1:26" ht="23.25" customHeight="1">
      <c r="A221" s="879"/>
      <c r="B221" s="899" t="s">
        <v>401</v>
      </c>
      <c r="C221" s="3912" t="s">
        <v>613</v>
      </c>
      <c r="D221" s="4425"/>
      <c r="E221" s="4425"/>
      <c r="F221" s="4425"/>
      <c r="G221" s="4442"/>
      <c r="H221" s="3947" t="s">
        <v>58</v>
      </c>
      <c r="I221" s="4420"/>
      <c r="J221" s="4423"/>
      <c r="K221" s="4451"/>
      <c r="L221" s="4466"/>
      <c r="M221" s="4467"/>
      <c r="N221" s="4468"/>
      <c r="O221" s="4424"/>
      <c r="P221" s="4424"/>
      <c r="Q221" s="879"/>
      <c r="R221" s="879"/>
      <c r="S221" s="879"/>
      <c r="T221" s="879"/>
      <c r="U221" s="879"/>
      <c r="V221" s="879"/>
      <c r="W221" s="879"/>
      <c r="X221" s="879"/>
      <c r="Y221" s="879"/>
      <c r="Z221" s="879"/>
    </row>
    <row r="222" spans="1:26" ht="27" customHeight="1">
      <c r="A222" s="879"/>
      <c r="B222" s="1006" t="s">
        <v>614</v>
      </c>
      <c r="C222" s="3889" t="s">
        <v>615</v>
      </c>
      <c r="D222" s="4420"/>
      <c r="E222" s="4420"/>
      <c r="F222" s="4420"/>
      <c r="G222" s="4420"/>
      <c r="H222" s="4420"/>
      <c r="I222" s="4420"/>
      <c r="J222" s="4420"/>
      <c r="K222" s="4420"/>
      <c r="L222" s="4420"/>
      <c r="M222" s="4420"/>
      <c r="N222" s="4421"/>
      <c r="O222" s="3908" t="s">
        <v>3275</v>
      </c>
      <c r="P222" s="3908"/>
      <c r="Q222" s="879"/>
      <c r="R222" s="879"/>
      <c r="S222" s="879"/>
      <c r="T222" s="879"/>
      <c r="U222" s="879"/>
      <c r="V222" s="879"/>
      <c r="W222" s="879"/>
      <c r="X222" s="879"/>
      <c r="Y222" s="879"/>
      <c r="Z222" s="879"/>
    </row>
    <row r="223" spans="1:26" ht="21.75" customHeight="1">
      <c r="A223" s="879"/>
      <c r="B223" s="899" t="s">
        <v>394</v>
      </c>
      <c r="C223" s="3889" t="s">
        <v>616</v>
      </c>
      <c r="D223" s="4420"/>
      <c r="E223" s="4420"/>
      <c r="F223" s="4420"/>
      <c r="G223" s="4423"/>
      <c r="H223" s="3898" t="s">
        <v>54</v>
      </c>
      <c r="I223" s="4420"/>
      <c r="J223" s="4423"/>
      <c r="K223" s="3893" t="s">
        <v>446</v>
      </c>
      <c r="L223" s="3973"/>
      <c r="M223" s="4425"/>
      <c r="N223" s="4426"/>
      <c r="O223" s="4422"/>
      <c r="P223" s="4422"/>
      <c r="Q223" s="879"/>
      <c r="R223" s="879"/>
      <c r="S223" s="879"/>
      <c r="T223" s="879"/>
      <c r="U223" s="879"/>
      <c r="V223" s="879"/>
      <c r="W223" s="879"/>
      <c r="X223" s="879"/>
      <c r="Y223" s="879"/>
      <c r="Z223" s="879"/>
    </row>
    <row r="224" spans="1:26" ht="21.75" customHeight="1">
      <c r="A224" s="879"/>
      <c r="B224" s="899" t="s">
        <v>401</v>
      </c>
      <c r="C224" s="3889" t="s">
        <v>617</v>
      </c>
      <c r="D224" s="4420"/>
      <c r="E224" s="4420"/>
      <c r="F224" s="4420"/>
      <c r="G224" s="4423"/>
      <c r="H224" s="3898" t="s">
        <v>54</v>
      </c>
      <c r="I224" s="4420"/>
      <c r="J224" s="4423"/>
      <c r="K224" s="4427"/>
      <c r="L224" s="4428"/>
      <c r="M224" s="4413"/>
      <c r="N224" s="4429"/>
      <c r="O224" s="4422"/>
      <c r="P224" s="4422"/>
      <c r="Q224" s="879"/>
      <c r="R224" s="879"/>
      <c r="S224" s="879"/>
      <c r="T224" s="879"/>
      <c r="U224" s="879"/>
      <c r="V224" s="879"/>
      <c r="W224" s="879"/>
      <c r="X224" s="879"/>
      <c r="Y224" s="879"/>
      <c r="Z224" s="879"/>
    </row>
    <row r="225" spans="1:26" ht="21.75" customHeight="1">
      <c r="A225" s="879"/>
      <c r="B225" s="899" t="s">
        <v>403</v>
      </c>
      <c r="C225" s="3889" t="s">
        <v>618</v>
      </c>
      <c r="D225" s="4420"/>
      <c r="E225" s="4420"/>
      <c r="F225" s="4420"/>
      <c r="G225" s="4423"/>
      <c r="H225" s="3898" t="s">
        <v>1336</v>
      </c>
      <c r="I225" s="4420"/>
      <c r="J225" s="4423"/>
      <c r="K225" s="4427"/>
      <c r="L225" s="4428"/>
      <c r="M225" s="4413"/>
      <c r="N225" s="4429"/>
      <c r="O225" s="4422"/>
      <c r="P225" s="4422"/>
      <c r="Q225" s="879"/>
      <c r="R225" s="879"/>
      <c r="S225" s="879"/>
      <c r="T225" s="879"/>
      <c r="U225" s="879"/>
      <c r="V225" s="879"/>
      <c r="W225" s="879"/>
      <c r="X225" s="879"/>
      <c r="Y225" s="879"/>
      <c r="Z225" s="879"/>
    </row>
    <row r="226" spans="1:26" ht="37.5" customHeight="1">
      <c r="A226" s="879"/>
      <c r="B226" s="894"/>
      <c r="C226" s="3889" t="s">
        <v>619</v>
      </c>
      <c r="D226" s="4420"/>
      <c r="E226" s="4423"/>
      <c r="F226" s="3965"/>
      <c r="G226" s="4420"/>
      <c r="H226" s="4420"/>
      <c r="I226" s="4420"/>
      <c r="J226" s="4423"/>
      <c r="K226" s="4427"/>
      <c r="L226" s="4428"/>
      <c r="M226" s="4413"/>
      <c r="N226" s="4429"/>
      <c r="O226" s="4424"/>
      <c r="P226" s="4424"/>
      <c r="Q226" s="879"/>
      <c r="R226" s="879"/>
      <c r="S226" s="879"/>
      <c r="T226" s="879"/>
      <c r="U226" s="879"/>
      <c r="V226" s="879"/>
      <c r="W226" s="879"/>
      <c r="X226" s="879"/>
      <c r="Y226" s="879"/>
      <c r="Z226" s="879"/>
    </row>
    <row r="227" spans="1:26" ht="33" customHeight="1">
      <c r="A227" s="879"/>
      <c r="B227" s="899" t="s">
        <v>405</v>
      </c>
      <c r="C227" s="3928" t="s">
        <v>5502</v>
      </c>
      <c r="D227" s="4420"/>
      <c r="E227" s="4420"/>
      <c r="F227" s="4420"/>
      <c r="G227" s="4423"/>
      <c r="H227" s="3898" t="s">
        <v>53</v>
      </c>
      <c r="I227" s="4420"/>
      <c r="J227" s="4423"/>
      <c r="K227" s="4427"/>
      <c r="L227" s="4428"/>
      <c r="M227" s="4413"/>
      <c r="N227" s="4429"/>
      <c r="O227" s="3956" t="s">
        <v>1324</v>
      </c>
      <c r="P227" s="3908"/>
      <c r="Q227" s="879"/>
      <c r="R227" s="879"/>
      <c r="S227" s="879"/>
      <c r="T227" s="879"/>
      <c r="U227" s="879"/>
      <c r="V227" s="879"/>
      <c r="W227" s="879"/>
      <c r="X227" s="879"/>
      <c r="Y227" s="879"/>
      <c r="Z227" s="879"/>
    </row>
    <row r="228" spans="1:26" ht="38.25" customHeight="1">
      <c r="A228" s="879"/>
      <c r="B228" s="1007"/>
      <c r="C228" s="3889" t="s">
        <v>621</v>
      </c>
      <c r="D228" s="4420"/>
      <c r="E228" s="4423"/>
      <c r="F228" s="3965" t="s">
        <v>5503</v>
      </c>
      <c r="G228" s="4420"/>
      <c r="H228" s="4420"/>
      <c r="I228" s="4420"/>
      <c r="J228" s="4423"/>
      <c r="K228" s="4443"/>
      <c r="L228" s="4444"/>
      <c r="M228" s="4439"/>
      <c r="N228" s="4445"/>
      <c r="O228" s="4445"/>
      <c r="P228" s="4424"/>
      <c r="Q228" s="879"/>
      <c r="R228" s="879"/>
      <c r="S228" s="879"/>
      <c r="T228" s="879"/>
      <c r="U228" s="879"/>
      <c r="V228" s="879"/>
      <c r="W228" s="879"/>
      <c r="X228" s="879"/>
      <c r="Y228" s="879"/>
      <c r="Z228" s="879"/>
    </row>
    <row r="229" spans="1:26" ht="18" customHeight="1">
      <c r="A229" s="879"/>
      <c r="B229" s="3952" t="s">
        <v>622</v>
      </c>
      <c r="C229" s="4420"/>
      <c r="D229" s="4420"/>
      <c r="E229" s="4420"/>
      <c r="F229" s="4420"/>
      <c r="G229" s="4420"/>
      <c r="H229" s="4420"/>
      <c r="I229" s="4420"/>
      <c r="J229" s="4420"/>
      <c r="K229" s="4420"/>
      <c r="L229" s="4420"/>
      <c r="M229" s="4420"/>
      <c r="N229" s="4420"/>
      <c r="O229" s="4420"/>
      <c r="P229" s="4421"/>
      <c r="Q229" s="879"/>
      <c r="R229" s="879"/>
      <c r="S229" s="879"/>
      <c r="T229" s="879"/>
      <c r="U229" s="879"/>
      <c r="V229" s="879"/>
      <c r="W229" s="879"/>
      <c r="X229" s="879"/>
      <c r="Y229" s="879"/>
      <c r="Z229" s="879"/>
    </row>
    <row r="230" spans="1:26" ht="54" customHeight="1">
      <c r="A230" s="879"/>
      <c r="B230" s="913" t="s">
        <v>623</v>
      </c>
      <c r="C230" s="3938" t="s">
        <v>624</v>
      </c>
      <c r="D230" s="4414"/>
      <c r="E230" s="4414"/>
      <c r="F230" s="4414"/>
      <c r="G230" s="4414"/>
      <c r="H230" s="3900" t="s">
        <v>54</v>
      </c>
      <c r="I230" s="4464"/>
      <c r="J230" s="4465"/>
      <c r="K230" s="3957" t="s">
        <v>446</v>
      </c>
      <c r="L230" s="3961" t="s">
        <v>5504</v>
      </c>
      <c r="M230" s="3966"/>
      <c r="N230" s="3967"/>
      <c r="O230" s="3971" t="s">
        <v>1879</v>
      </c>
      <c r="P230" s="3956"/>
      <c r="Q230" s="879"/>
      <c r="R230" s="879"/>
      <c r="S230" s="879"/>
      <c r="T230" s="879"/>
      <c r="U230" s="879"/>
      <c r="V230" s="879"/>
      <c r="W230" s="879"/>
      <c r="X230" s="879"/>
      <c r="Y230" s="879"/>
      <c r="Z230" s="879"/>
    </row>
    <row r="231" spans="1:26" ht="27" customHeight="1">
      <c r="A231" s="879"/>
      <c r="B231" s="892" t="s">
        <v>394</v>
      </c>
      <c r="C231" s="3889" t="s">
        <v>625</v>
      </c>
      <c r="D231" s="4420"/>
      <c r="E231" s="4420"/>
      <c r="F231" s="4420"/>
      <c r="G231" s="4420"/>
      <c r="H231" s="3972" t="s">
        <v>892</v>
      </c>
      <c r="I231" s="4439"/>
      <c r="J231" s="4440"/>
      <c r="K231" s="4439"/>
      <c r="L231" s="3968"/>
      <c r="M231" s="3969"/>
      <c r="N231" s="3970"/>
      <c r="O231" s="4440"/>
      <c r="P231" s="4445"/>
      <c r="Q231" s="879"/>
      <c r="R231" s="879"/>
      <c r="S231" s="879"/>
      <c r="T231" s="879"/>
      <c r="U231" s="879"/>
      <c r="V231" s="879"/>
      <c r="W231" s="879"/>
      <c r="X231" s="879"/>
      <c r="Y231" s="879"/>
      <c r="Z231" s="879"/>
    </row>
    <row r="232" spans="1:26" ht="37.5" customHeight="1">
      <c r="A232" s="879"/>
      <c r="B232" s="894" t="s">
        <v>626</v>
      </c>
      <c r="C232" s="3889" t="s">
        <v>5505</v>
      </c>
      <c r="D232" s="4420"/>
      <c r="E232" s="4420"/>
      <c r="F232" s="4420"/>
      <c r="G232" s="4420"/>
      <c r="H232" s="4420"/>
      <c r="I232" s="4420"/>
      <c r="J232" s="4420"/>
      <c r="K232" s="4420"/>
      <c r="L232" s="4420"/>
      <c r="M232" s="4420"/>
      <c r="N232" s="4420"/>
      <c r="O232" s="3959" t="s">
        <v>3278</v>
      </c>
      <c r="P232" s="3956"/>
      <c r="Q232" s="879"/>
      <c r="R232" s="879"/>
      <c r="S232" s="879"/>
      <c r="T232" s="879"/>
      <c r="U232" s="879"/>
      <c r="V232" s="879"/>
      <c r="W232" s="879"/>
      <c r="X232" s="879"/>
      <c r="Y232" s="879"/>
      <c r="Z232" s="879"/>
    </row>
    <row r="233" spans="1:26" ht="57.75" customHeight="1">
      <c r="A233" s="879"/>
      <c r="B233" s="1008" t="s">
        <v>394</v>
      </c>
      <c r="C233" s="3928" t="s">
        <v>5506</v>
      </c>
      <c r="D233" s="4420"/>
      <c r="E233" s="4420"/>
      <c r="F233" s="4420"/>
      <c r="G233" s="4420"/>
      <c r="H233" s="4420"/>
      <c r="I233" s="4420"/>
      <c r="J233" s="4423"/>
      <c r="K233" s="950" t="s">
        <v>53</v>
      </c>
      <c r="L233" s="3960" t="s">
        <v>446</v>
      </c>
      <c r="M233" s="3961" t="s">
        <v>5507</v>
      </c>
      <c r="N233" s="4469"/>
      <c r="O233" s="4427"/>
      <c r="P233" s="4429"/>
      <c r="Q233" s="879"/>
      <c r="R233" s="879"/>
      <c r="S233" s="879"/>
      <c r="T233" s="879"/>
      <c r="U233" s="879"/>
      <c r="V233" s="879"/>
      <c r="W233" s="879"/>
      <c r="X233" s="879"/>
      <c r="Y233" s="879"/>
      <c r="Z233" s="879"/>
    </row>
    <row r="234" spans="1:26" ht="31.5" customHeight="1">
      <c r="A234" s="879"/>
      <c r="B234" s="1008" t="s">
        <v>401</v>
      </c>
      <c r="C234" s="3928" t="s">
        <v>5463</v>
      </c>
      <c r="D234" s="4420"/>
      <c r="E234" s="4420"/>
      <c r="F234" s="4420"/>
      <c r="G234" s="4420"/>
      <c r="H234" s="4420"/>
      <c r="I234" s="4420"/>
      <c r="J234" s="4423"/>
      <c r="K234" s="950" t="s">
        <v>53</v>
      </c>
      <c r="L234" s="4427"/>
      <c r="M234" s="4461"/>
      <c r="N234" s="4462"/>
      <c r="O234" s="4427"/>
      <c r="P234" s="4429"/>
      <c r="Q234" s="879"/>
      <c r="R234" s="879"/>
      <c r="S234" s="879"/>
      <c r="T234" s="879"/>
      <c r="U234" s="879"/>
      <c r="V234" s="879"/>
      <c r="W234" s="879"/>
      <c r="X234" s="879"/>
      <c r="Y234" s="879"/>
      <c r="Z234" s="879"/>
    </row>
    <row r="235" spans="1:26" ht="42.75" customHeight="1">
      <c r="A235" s="879"/>
      <c r="B235" s="1008" t="s">
        <v>403</v>
      </c>
      <c r="C235" s="3928" t="s">
        <v>5508</v>
      </c>
      <c r="D235" s="4420"/>
      <c r="E235" s="4420"/>
      <c r="F235" s="4420"/>
      <c r="G235" s="4420"/>
      <c r="H235" s="4420"/>
      <c r="I235" s="4420"/>
      <c r="J235" s="4423"/>
      <c r="K235" s="950" t="s">
        <v>53</v>
      </c>
      <c r="L235" s="4427"/>
      <c r="M235" s="4461"/>
      <c r="N235" s="4462"/>
      <c r="O235" s="4427"/>
      <c r="P235" s="4429"/>
      <c r="Q235" s="879"/>
      <c r="R235" s="879"/>
      <c r="S235" s="879"/>
      <c r="T235" s="879"/>
      <c r="U235" s="879"/>
      <c r="V235" s="879"/>
      <c r="W235" s="879"/>
      <c r="X235" s="879"/>
      <c r="Y235" s="879"/>
      <c r="Z235" s="879"/>
    </row>
    <row r="236" spans="1:26" ht="21.75" customHeight="1">
      <c r="A236" s="879"/>
      <c r="B236" s="1008" t="s">
        <v>405</v>
      </c>
      <c r="C236" s="3928" t="s">
        <v>5509</v>
      </c>
      <c r="D236" s="4420"/>
      <c r="E236" s="4420"/>
      <c r="F236" s="4420"/>
      <c r="G236" s="4420"/>
      <c r="H236" s="4420"/>
      <c r="I236" s="4420"/>
      <c r="J236" s="4423"/>
      <c r="K236" s="950" t="s">
        <v>53</v>
      </c>
      <c r="L236" s="4427"/>
      <c r="M236" s="4461"/>
      <c r="N236" s="4462"/>
      <c r="O236" s="4427"/>
      <c r="P236" s="4429"/>
      <c r="Q236" s="879"/>
      <c r="R236" s="879"/>
      <c r="S236" s="879"/>
      <c r="T236" s="879"/>
      <c r="U236" s="879"/>
      <c r="V236" s="879"/>
      <c r="W236" s="879"/>
      <c r="X236" s="879"/>
      <c r="Y236" s="879"/>
      <c r="Z236" s="879"/>
    </row>
    <row r="237" spans="1:26" ht="21.75" customHeight="1">
      <c r="A237" s="879"/>
      <c r="B237" s="1008" t="s">
        <v>408</v>
      </c>
      <c r="C237" s="3962" t="s">
        <v>5510</v>
      </c>
      <c r="D237" s="4420"/>
      <c r="E237" s="4420"/>
      <c r="F237" s="4420"/>
      <c r="G237" s="4420"/>
      <c r="H237" s="4420"/>
      <c r="I237" s="4420"/>
      <c r="J237" s="4423"/>
      <c r="K237" s="950" t="s">
        <v>53</v>
      </c>
      <c r="L237" s="4427"/>
      <c r="M237" s="4461"/>
      <c r="N237" s="4462"/>
      <c r="O237" s="4427"/>
      <c r="P237" s="4429"/>
      <c r="Q237" s="879"/>
      <c r="R237" s="879"/>
      <c r="S237" s="879"/>
      <c r="T237" s="879"/>
      <c r="U237" s="879"/>
      <c r="V237" s="879"/>
      <c r="W237" s="879"/>
      <c r="X237" s="879"/>
      <c r="Y237" s="879"/>
      <c r="Z237" s="879"/>
    </row>
    <row r="238" spans="1:26" ht="21.75" customHeight="1">
      <c r="A238" s="879"/>
      <c r="B238" s="1008" t="s">
        <v>410</v>
      </c>
      <c r="C238" s="3928" t="s">
        <v>5511</v>
      </c>
      <c r="D238" s="4420"/>
      <c r="E238" s="4420"/>
      <c r="F238" s="4420"/>
      <c r="G238" s="4420"/>
      <c r="H238" s="4420"/>
      <c r="I238" s="4420"/>
      <c r="J238" s="4423"/>
      <c r="K238" s="950" t="s">
        <v>54</v>
      </c>
      <c r="L238" s="4427"/>
      <c r="M238" s="4461"/>
      <c r="N238" s="4462"/>
      <c r="O238" s="4427"/>
      <c r="P238" s="4429"/>
      <c r="Q238" s="879"/>
      <c r="R238" s="879"/>
      <c r="S238" s="879"/>
      <c r="T238" s="879"/>
      <c r="U238" s="879"/>
      <c r="V238" s="879"/>
      <c r="W238" s="879"/>
      <c r="X238" s="879"/>
      <c r="Y238" s="879"/>
      <c r="Z238" s="879"/>
    </row>
    <row r="239" spans="1:26" ht="21.75" customHeight="1">
      <c r="A239" s="879"/>
      <c r="B239" s="1008" t="s">
        <v>413</v>
      </c>
      <c r="C239" s="3928" t="s">
        <v>117</v>
      </c>
      <c r="D239" s="4420"/>
      <c r="E239" s="4420"/>
      <c r="F239" s="4420"/>
      <c r="G239" s="4420"/>
      <c r="H239" s="4420"/>
      <c r="I239" s="4420"/>
      <c r="J239" s="4423"/>
      <c r="K239" s="950" t="s">
        <v>53</v>
      </c>
      <c r="L239" s="4427"/>
      <c r="M239" s="4461"/>
      <c r="N239" s="4462"/>
      <c r="O239" s="4427"/>
      <c r="P239" s="4429"/>
      <c r="Q239" s="879"/>
      <c r="R239" s="879"/>
      <c r="S239" s="879"/>
      <c r="T239" s="879"/>
      <c r="U239" s="879"/>
      <c r="V239" s="879"/>
      <c r="W239" s="879"/>
      <c r="X239" s="879"/>
      <c r="Y239" s="879"/>
      <c r="Z239" s="879"/>
    </row>
    <row r="240" spans="1:26" ht="21.75" customHeight="1">
      <c r="A240" s="879"/>
      <c r="B240" s="1008" t="s">
        <v>416</v>
      </c>
      <c r="C240" s="3928" t="s">
        <v>118</v>
      </c>
      <c r="D240" s="4420"/>
      <c r="E240" s="4420"/>
      <c r="F240" s="4420"/>
      <c r="G240" s="4420"/>
      <c r="H240" s="4420"/>
      <c r="I240" s="4420"/>
      <c r="J240" s="4423"/>
      <c r="K240" s="950" t="s">
        <v>54</v>
      </c>
      <c r="L240" s="4427"/>
      <c r="M240" s="4461"/>
      <c r="N240" s="4462"/>
      <c r="O240" s="4427"/>
      <c r="P240" s="4429"/>
      <c r="Q240" s="879"/>
      <c r="R240" s="879"/>
      <c r="S240" s="879"/>
      <c r="T240" s="879"/>
      <c r="U240" s="879"/>
      <c r="V240" s="879"/>
      <c r="W240" s="879"/>
      <c r="X240" s="879"/>
      <c r="Y240" s="879"/>
      <c r="Z240" s="879"/>
    </row>
    <row r="241" spans="1:26" ht="21.75" customHeight="1">
      <c r="A241" s="879"/>
      <c r="B241" s="1008" t="s">
        <v>418</v>
      </c>
      <c r="C241" s="3928" t="s">
        <v>5512</v>
      </c>
      <c r="D241" s="4420"/>
      <c r="E241" s="4420"/>
      <c r="F241" s="4420"/>
      <c r="G241" s="4420"/>
      <c r="H241" s="4420"/>
      <c r="I241" s="4420"/>
      <c r="J241" s="4423"/>
      <c r="K241" s="950" t="s">
        <v>54</v>
      </c>
      <c r="L241" s="4427"/>
      <c r="M241" s="4461"/>
      <c r="N241" s="4462"/>
      <c r="O241" s="4427"/>
      <c r="P241" s="4429"/>
      <c r="Q241" s="879"/>
      <c r="R241" s="879"/>
      <c r="S241" s="879"/>
      <c r="T241" s="879"/>
      <c r="U241" s="879"/>
      <c r="V241" s="879"/>
      <c r="W241" s="879"/>
      <c r="X241" s="879"/>
      <c r="Y241" s="879"/>
      <c r="Z241" s="879"/>
    </row>
    <row r="242" spans="1:26" ht="21.75" customHeight="1">
      <c r="A242" s="879"/>
      <c r="B242" s="1008" t="s">
        <v>544</v>
      </c>
      <c r="C242" s="3928" t="s">
        <v>5513</v>
      </c>
      <c r="D242" s="4420"/>
      <c r="E242" s="4420"/>
      <c r="F242" s="4420"/>
      <c r="G242" s="4420"/>
      <c r="H242" s="4420"/>
      <c r="I242" s="4420"/>
      <c r="J242" s="4423"/>
      <c r="K242" s="950" t="s">
        <v>54</v>
      </c>
      <c r="L242" s="4427"/>
      <c r="M242" s="4461"/>
      <c r="N242" s="4462"/>
      <c r="O242" s="4427"/>
      <c r="P242" s="4429"/>
      <c r="Q242" s="879"/>
      <c r="R242" s="879"/>
      <c r="S242" s="879"/>
      <c r="T242" s="879"/>
      <c r="U242" s="879"/>
      <c r="V242" s="879"/>
      <c r="W242" s="879"/>
      <c r="X242" s="879"/>
      <c r="Y242" s="879"/>
      <c r="Z242" s="879"/>
    </row>
    <row r="243" spans="1:26" ht="21.75" customHeight="1">
      <c r="A243" s="879"/>
      <c r="B243" s="1008" t="s">
        <v>546</v>
      </c>
      <c r="C243" s="3928" t="s">
        <v>5514</v>
      </c>
      <c r="D243" s="4420"/>
      <c r="E243" s="4420"/>
      <c r="F243" s="4420"/>
      <c r="G243" s="4420"/>
      <c r="H243" s="4420"/>
      <c r="I243" s="4420"/>
      <c r="J243" s="4423"/>
      <c r="K243" s="950" t="s">
        <v>54</v>
      </c>
      <c r="L243" s="4427"/>
      <c r="M243" s="4461"/>
      <c r="N243" s="4462"/>
      <c r="O243" s="4427"/>
      <c r="P243" s="4429"/>
      <c r="Q243" s="879"/>
      <c r="R243" s="879"/>
      <c r="S243" s="879"/>
      <c r="T243" s="879"/>
      <c r="U243" s="879"/>
      <c r="V243" s="879"/>
      <c r="W243" s="879"/>
      <c r="X243" s="879"/>
      <c r="Y243" s="879"/>
      <c r="Z243" s="879"/>
    </row>
    <row r="244" spans="1:26" ht="21.75" customHeight="1">
      <c r="A244" s="879"/>
      <c r="B244" s="1008" t="s">
        <v>636</v>
      </c>
      <c r="C244" s="3928" t="s">
        <v>5515</v>
      </c>
      <c r="D244" s="4420"/>
      <c r="E244" s="4420"/>
      <c r="F244" s="4420"/>
      <c r="G244" s="4420"/>
      <c r="H244" s="4420"/>
      <c r="I244" s="4420"/>
      <c r="J244" s="4423"/>
      <c r="K244" s="950" t="s">
        <v>54</v>
      </c>
      <c r="L244" s="4427"/>
      <c r="M244" s="4461"/>
      <c r="N244" s="4462"/>
      <c r="O244" s="4427"/>
      <c r="P244" s="4429"/>
      <c r="Q244" s="879"/>
      <c r="R244" s="879"/>
      <c r="S244" s="879"/>
      <c r="T244" s="879"/>
      <c r="U244" s="879"/>
      <c r="V244" s="879"/>
      <c r="W244" s="879"/>
      <c r="X244" s="879"/>
      <c r="Y244" s="879"/>
      <c r="Z244" s="879"/>
    </row>
    <row r="245" spans="1:26" ht="24" customHeight="1">
      <c r="A245" s="879"/>
      <c r="B245" s="1010" t="s">
        <v>550</v>
      </c>
      <c r="C245" s="3889" t="s">
        <v>5516</v>
      </c>
      <c r="D245" s="4420"/>
      <c r="E245" s="4420"/>
      <c r="F245" s="4420"/>
      <c r="G245" s="4420"/>
      <c r="H245" s="4420"/>
      <c r="I245" s="4420"/>
      <c r="J245" s="4423"/>
      <c r="K245" s="950" t="s">
        <v>54</v>
      </c>
      <c r="L245" s="4427"/>
      <c r="M245" s="4461"/>
      <c r="N245" s="4462"/>
      <c r="O245" s="4427"/>
      <c r="P245" s="4429"/>
      <c r="Q245" s="879"/>
      <c r="R245" s="879"/>
      <c r="S245" s="879"/>
      <c r="T245" s="879"/>
      <c r="U245" s="879"/>
      <c r="V245" s="879"/>
      <c r="W245" s="879"/>
      <c r="X245" s="879"/>
      <c r="Y245" s="879"/>
      <c r="Z245" s="879"/>
    </row>
    <row r="246" spans="1:26" ht="27" customHeight="1">
      <c r="A246" s="879"/>
      <c r="B246" s="1008"/>
      <c r="C246" s="3889" t="s">
        <v>639</v>
      </c>
      <c r="D246" s="4420"/>
      <c r="E246" s="4423"/>
      <c r="F246" s="3946"/>
      <c r="G246" s="4420"/>
      <c r="H246" s="4420"/>
      <c r="I246" s="4420"/>
      <c r="J246" s="4420"/>
      <c r="K246" s="4420"/>
      <c r="L246" s="4427"/>
      <c r="M246" s="4461"/>
      <c r="N246" s="4462"/>
      <c r="O246" s="4427"/>
      <c r="P246" s="4429"/>
      <c r="Q246" s="879"/>
      <c r="R246" s="879"/>
      <c r="S246" s="879"/>
      <c r="T246" s="879"/>
      <c r="U246" s="879"/>
      <c r="V246" s="879"/>
      <c r="W246" s="879"/>
      <c r="X246" s="879"/>
      <c r="Y246" s="879"/>
      <c r="Z246" s="879"/>
    </row>
    <row r="247" spans="1:26" ht="23.25" customHeight="1">
      <c r="A247" s="879"/>
      <c r="B247" s="1011" t="s">
        <v>640</v>
      </c>
      <c r="C247" s="3963" t="s">
        <v>641</v>
      </c>
      <c r="D247" s="4420"/>
      <c r="E247" s="4420"/>
      <c r="F247" s="4420"/>
      <c r="G247" s="4420"/>
      <c r="H247" s="4420"/>
      <c r="I247" s="4420"/>
      <c r="J247" s="4423"/>
      <c r="K247" s="1141">
        <v>2017</v>
      </c>
      <c r="L247" s="4427"/>
      <c r="M247" s="4461"/>
      <c r="N247" s="4462"/>
      <c r="O247" s="4427"/>
      <c r="P247" s="4429"/>
      <c r="Q247" s="879"/>
      <c r="R247" s="879"/>
      <c r="S247" s="879"/>
      <c r="T247" s="879"/>
      <c r="U247" s="879"/>
      <c r="V247" s="879"/>
      <c r="W247" s="879"/>
      <c r="X247" s="879"/>
      <c r="Y247" s="879"/>
      <c r="Z247" s="879"/>
    </row>
    <row r="248" spans="1:26" ht="39.75" customHeight="1">
      <c r="A248" s="879"/>
      <c r="B248" s="1011" t="s">
        <v>642</v>
      </c>
      <c r="C248" s="3889" t="s">
        <v>643</v>
      </c>
      <c r="D248" s="4420"/>
      <c r="E248" s="4423"/>
      <c r="F248" s="3964" t="s">
        <v>5517</v>
      </c>
      <c r="G248" s="4464"/>
      <c r="H248" s="4464"/>
      <c r="I248" s="4464"/>
      <c r="J248" s="4464"/>
      <c r="K248" s="4465"/>
      <c r="L248" s="4443"/>
      <c r="M248" s="4466"/>
      <c r="N248" s="4467"/>
      <c r="O248" s="4443"/>
      <c r="P248" s="4445"/>
      <c r="Q248" s="879"/>
      <c r="R248" s="879"/>
      <c r="S248" s="879"/>
      <c r="T248" s="879"/>
      <c r="U248" s="879"/>
      <c r="V248" s="879"/>
      <c r="W248" s="879"/>
      <c r="X248" s="879"/>
      <c r="Y248" s="879"/>
      <c r="Z248" s="879"/>
    </row>
    <row r="249" spans="1:26" ht="23.25" customHeight="1">
      <c r="A249" s="879"/>
      <c r="B249" s="1011" t="s">
        <v>644</v>
      </c>
      <c r="C249" s="3889" t="s">
        <v>645</v>
      </c>
      <c r="D249" s="4420"/>
      <c r="E249" s="4420"/>
      <c r="F249" s="4420"/>
      <c r="G249" s="4420"/>
      <c r="H249" s="4420"/>
      <c r="I249" s="4420"/>
      <c r="J249" s="4420"/>
      <c r="K249" s="4420"/>
      <c r="L249" s="4420"/>
      <c r="M249" s="4420"/>
      <c r="N249" s="4421"/>
      <c r="O249" s="3936" t="s">
        <v>1882</v>
      </c>
      <c r="P249" s="3956"/>
      <c r="Q249" s="879"/>
      <c r="R249" s="879"/>
      <c r="S249" s="879"/>
      <c r="T249" s="879"/>
      <c r="U249" s="879"/>
      <c r="V249" s="879"/>
      <c r="W249" s="879"/>
      <c r="X249" s="879"/>
      <c r="Y249" s="879"/>
      <c r="Z249" s="879"/>
    </row>
    <row r="250" spans="1:26" ht="23.25" customHeight="1">
      <c r="A250" s="879"/>
      <c r="B250" s="1010" t="s">
        <v>394</v>
      </c>
      <c r="C250" s="3955" t="s">
        <v>646</v>
      </c>
      <c r="D250" s="4420"/>
      <c r="E250" s="4423"/>
      <c r="F250" s="3898" t="s">
        <v>1883</v>
      </c>
      <c r="G250" s="4423"/>
      <c r="H250" s="3957" t="s">
        <v>446</v>
      </c>
      <c r="I250" s="3958"/>
      <c r="J250" s="4425"/>
      <c r="K250" s="4425"/>
      <c r="L250" s="4425"/>
      <c r="M250" s="4425"/>
      <c r="N250" s="4426"/>
      <c r="O250" s="4422"/>
      <c r="P250" s="4429"/>
      <c r="Q250" s="879"/>
      <c r="R250" s="879"/>
      <c r="S250" s="879"/>
      <c r="T250" s="879"/>
      <c r="U250" s="879"/>
      <c r="V250" s="879"/>
      <c r="W250" s="879"/>
      <c r="X250" s="879"/>
      <c r="Y250" s="879"/>
      <c r="Z250" s="879"/>
    </row>
    <row r="251" spans="1:26" ht="23.25" customHeight="1">
      <c r="A251" s="879"/>
      <c r="B251" s="1010" t="s">
        <v>401</v>
      </c>
      <c r="C251" s="3955" t="s">
        <v>647</v>
      </c>
      <c r="D251" s="4420"/>
      <c r="E251" s="4423"/>
      <c r="F251" s="3898" t="s">
        <v>1340</v>
      </c>
      <c r="G251" s="4423"/>
      <c r="H251" s="4414"/>
      <c r="I251" s="4428"/>
      <c r="J251" s="4413"/>
      <c r="K251" s="4413"/>
      <c r="L251" s="4413"/>
      <c r="M251" s="4413"/>
      <c r="N251" s="4429"/>
      <c r="O251" s="4422"/>
      <c r="P251" s="4429"/>
      <c r="Q251" s="879"/>
      <c r="R251" s="879"/>
      <c r="S251" s="879"/>
      <c r="T251" s="879"/>
      <c r="U251" s="879"/>
      <c r="V251" s="879"/>
      <c r="W251" s="879"/>
      <c r="X251" s="879"/>
      <c r="Y251" s="879"/>
      <c r="Z251" s="879"/>
    </row>
    <row r="252" spans="1:26" ht="28.5" customHeight="1">
      <c r="A252" s="879"/>
      <c r="B252" s="1010" t="s">
        <v>403</v>
      </c>
      <c r="C252" s="3955" t="s">
        <v>648</v>
      </c>
      <c r="D252" s="4420"/>
      <c r="E252" s="4423"/>
      <c r="F252" s="3898" t="s">
        <v>1885</v>
      </c>
      <c r="G252" s="4423"/>
      <c r="H252" s="4414"/>
      <c r="I252" s="4428"/>
      <c r="J252" s="4413"/>
      <c r="K252" s="4413"/>
      <c r="L252" s="4413"/>
      <c r="M252" s="4413"/>
      <c r="N252" s="4429"/>
      <c r="O252" s="4422"/>
      <c r="P252" s="4429"/>
      <c r="Q252" s="879"/>
      <c r="R252" s="879"/>
      <c r="S252" s="879"/>
      <c r="T252" s="879"/>
      <c r="U252" s="879"/>
      <c r="V252" s="879"/>
      <c r="W252" s="879"/>
      <c r="X252" s="879"/>
      <c r="Y252" s="879"/>
      <c r="Z252" s="879"/>
    </row>
    <row r="253" spans="1:26" ht="28.5" customHeight="1">
      <c r="A253" s="879"/>
      <c r="B253" s="1010" t="s">
        <v>405</v>
      </c>
      <c r="C253" s="3955" t="s">
        <v>649</v>
      </c>
      <c r="D253" s="4420"/>
      <c r="E253" s="4423"/>
      <c r="F253" s="3898" t="s">
        <v>4193</v>
      </c>
      <c r="G253" s="4423"/>
      <c r="H253" s="4414"/>
      <c r="I253" s="4428"/>
      <c r="J253" s="4413"/>
      <c r="K253" s="4413"/>
      <c r="L253" s="4413"/>
      <c r="M253" s="4413"/>
      <c r="N253" s="4429"/>
      <c r="O253" s="4422"/>
      <c r="P253" s="4429"/>
      <c r="Q253" s="879"/>
      <c r="R253" s="879"/>
      <c r="S253" s="879"/>
      <c r="T253" s="879"/>
      <c r="U253" s="879"/>
      <c r="V253" s="879"/>
      <c r="W253" s="879"/>
      <c r="X253" s="879"/>
      <c r="Y253" s="879"/>
      <c r="Z253" s="879"/>
    </row>
    <row r="254" spans="1:26" ht="23.25" customHeight="1">
      <c r="A254" s="879"/>
      <c r="B254" s="1010" t="s">
        <v>408</v>
      </c>
      <c r="C254" s="3955" t="s">
        <v>650</v>
      </c>
      <c r="D254" s="4420"/>
      <c r="E254" s="4423"/>
      <c r="F254" s="3900" t="s">
        <v>54</v>
      </c>
      <c r="G254" s="4465"/>
      <c r="H254" s="4414"/>
      <c r="I254" s="4428"/>
      <c r="J254" s="4413"/>
      <c r="K254" s="4413"/>
      <c r="L254" s="4413"/>
      <c r="M254" s="4413"/>
      <c r="N254" s="4429"/>
      <c r="O254" s="4422"/>
      <c r="P254" s="4429"/>
      <c r="Q254" s="879"/>
      <c r="R254" s="879"/>
      <c r="S254" s="879"/>
      <c r="T254" s="879"/>
      <c r="U254" s="879"/>
      <c r="V254" s="879"/>
      <c r="W254" s="879"/>
      <c r="X254" s="879"/>
      <c r="Y254" s="879"/>
      <c r="Z254" s="879"/>
    </row>
    <row r="255" spans="1:26" ht="23.25" customHeight="1">
      <c r="A255" s="879"/>
      <c r="B255" s="1010" t="s">
        <v>410</v>
      </c>
      <c r="C255" s="3955" t="s">
        <v>651</v>
      </c>
      <c r="D255" s="4420"/>
      <c r="E255" s="4423"/>
      <c r="F255" s="3898" t="s">
        <v>892</v>
      </c>
      <c r="G255" s="4423"/>
      <c r="H255" s="4439"/>
      <c r="I255" s="4444"/>
      <c r="J255" s="4439"/>
      <c r="K255" s="4439"/>
      <c r="L255" s="4439"/>
      <c r="M255" s="4439"/>
      <c r="N255" s="4445"/>
      <c r="O255" s="4424"/>
      <c r="P255" s="4445"/>
      <c r="Q255" s="879"/>
      <c r="R255" s="879"/>
      <c r="S255" s="879"/>
      <c r="T255" s="879"/>
      <c r="U255" s="879"/>
      <c r="V255" s="879"/>
      <c r="W255" s="879"/>
      <c r="X255" s="879"/>
      <c r="Y255" s="879"/>
      <c r="Z255" s="879"/>
    </row>
    <row r="256" spans="1:26" ht="52.5" customHeight="1">
      <c r="A256" s="879"/>
      <c r="B256" s="1011" t="s">
        <v>652</v>
      </c>
      <c r="C256" s="3889" t="s">
        <v>653</v>
      </c>
      <c r="D256" s="4420"/>
      <c r="E256" s="4420"/>
      <c r="F256" s="4423"/>
      <c r="G256" s="1013" t="s">
        <v>58</v>
      </c>
      <c r="H256" s="995" t="s">
        <v>446</v>
      </c>
      <c r="I256" s="3914" t="s">
        <v>5518</v>
      </c>
      <c r="J256" s="4420"/>
      <c r="K256" s="4420"/>
      <c r="L256" s="4420"/>
      <c r="M256" s="4420"/>
      <c r="N256" s="4421"/>
      <c r="O256" s="1014"/>
      <c r="P256" s="1015"/>
      <c r="Q256" s="879"/>
      <c r="R256" s="879"/>
      <c r="S256" s="879"/>
      <c r="T256" s="879"/>
      <c r="U256" s="879"/>
      <c r="V256" s="879"/>
      <c r="W256" s="879"/>
      <c r="X256" s="879"/>
      <c r="Y256" s="879"/>
      <c r="Z256" s="879"/>
    </row>
    <row r="257" spans="1:26" ht="42.75" customHeight="1">
      <c r="A257" s="879"/>
      <c r="B257" s="1011" t="s">
        <v>654</v>
      </c>
      <c r="C257" s="3889" t="s">
        <v>5519</v>
      </c>
      <c r="D257" s="4420"/>
      <c r="E257" s="4423"/>
      <c r="F257" s="976" t="s">
        <v>53</v>
      </c>
      <c r="G257" s="3893" t="s">
        <v>446</v>
      </c>
      <c r="H257" s="3929"/>
      <c r="I257" s="4425"/>
      <c r="J257" s="4425"/>
      <c r="K257" s="4425"/>
      <c r="L257" s="4425"/>
      <c r="M257" s="4425"/>
      <c r="N257" s="4426"/>
      <c r="O257" s="3936" t="s">
        <v>1889</v>
      </c>
      <c r="P257" s="3936"/>
      <c r="Q257" s="879"/>
      <c r="R257" s="879"/>
      <c r="S257" s="879"/>
      <c r="T257" s="879"/>
      <c r="U257" s="879"/>
      <c r="V257" s="879"/>
      <c r="W257" s="879"/>
      <c r="X257" s="879"/>
      <c r="Y257" s="879"/>
      <c r="Z257" s="879"/>
    </row>
    <row r="258" spans="1:26" ht="30.75" customHeight="1">
      <c r="A258" s="965"/>
      <c r="B258" s="977" t="s">
        <v>394</v>
      </c>
      <c r="C258" s="3889" t="s">
        <v>5520</v>
      </c>
      <c r="D258" s="4420"/>
      <c r="E258" s="4423"/>
      <c r="F258" s="879" t="s">
        <v>238</v>
      </c>
      <c r="G258" s="4443"/>
      <c r="H258" s="4444"/>
      <c r="I258" s="4439"/>
      <c r="J258" s="4439"/>
      <c r="K258" s="4439"/>
      <c r="L258" s="4439"/>
      <c r="M258" s="4439"/>
      <c r="N258" s="4445"/>
      <c r="O258" s="4422"/>
      <c r="P258" s="4422"/>
      <c r="Q258" s="879"/>
      <c r="R258" s="879"/>
      <c r="S258" s="879"/>
      <c r="T258" s="879"/>
      <c r="U258" s="879"/>
      <c r="V258" s="879"/>
      <c r="W258" s="879"/>
      <c r="X258" s="879"/>
      <c r="Y258" s="879"/>
      <c r="Z258" s="879"/>
    </row>
    <row r="259" spans="1:26" ht="46.5" customHeight="1">
      <c r="A259" s="965"/>
      <c r="B259" s="893" t="s">
        <v>657</v>
      </c>
      <c r="C259" s="3889" t="s">
        <v>5521</v>
      </c>
      <c r="D259" s="4420"/>
      <c r="E259" s="4420"/>
      <c r="F259" s="4420"/>
      <c r="G259" s="904" t="s">
        <v>446</v>
      </c>
      <c r="H259" s="3896"/>
      <c r="I259" s="4420"/>
      <c r="J259" s="4420"/>
      <c r="K259" s="4420"/>
      <c r="L259" s="4420"/>
      <c r="M259" s="4420"/>
      <c r="N259" s="4421"/>
      <c r="O259" s="4422"/>
      <c r="P259" s="4422"/>
      <c r="Q259" s="879"/>
      <c r="R259" s="879"/>
      <c r="S259" s="879"/>
      <c r="T259" s="879"/>
      <c r="U259" s="879"/>
      <c r="V259" s="879"/>
      <c r="W259" s="879"/>
      <c r="X259" s="879"/>
      <c r="Y259" s="879"/>
      <c r="Z259" s="879"/>
    </row>
    <row r="260" spans="1:26" ht="30.75" customHeight="1">
      <c r="A260" s="965"/>
      <c r="B260" s="977" t="s">
        <v>394</v>
      </c>
      <c r="C260" s="3889" t="s">
        <v>659</v>
      </c>
      <c r="D260" s="4420"/>
      <c r="E260" s="4423"/>
      <c r="F260" s="1016" t="s">
        <v>53</v>
      </c>
      <c r="G260" s="904" t="s">
        <v>446</v>
      </c>
      <c r="H260" s="3896"/>
      <c r="I260" s="4420"/>
      <c r="J260" s="4420"/>
      <c r="K260" s="4420"/>
      <c r="L260" s="4420"/>
      <c r="M260" s="4420"/>
      <c r="N260" s="4421"/>
      <c r="O260" s="4422"/>
      <c r="P260" s="4422"/>
      <c r="Q260" s="879"/>
      <c r="R260" s="879"/>
      <c r="S260" s="879"/>
      <c r="T260" s="879"/>
      <c r="U260" s="879"/>
      <c r="V260" s="879"/>
      <c r="W260" s="879"/>
      <c r="X260" s="879"/>
      <c r="Y260" s="879"/>
      <c r="Z260" s="879"/>
    </row>
    <row r="261" spans="1:26" ht="30.75" customHeight="1">
      <c r="A261" s="965"/>
      <c r="B261" s="977" t="s">
        <v>401</v>
      </c>
      <c r="C261" s="3889" t="s">
        <v>660</v>
      </c>
      <c r="D261" s="4420"/>
      <c r="E261" s="4423"/>
      <c r="F261" s="1016" t="s">
        <v>53</v>
      </c>
      <c r="G261" s="904" t="s">
        <v>446</v>
      </c>
      <c r="H261" s="3896"/>
      <c r="I261" s="4420"/>
      <c r="J261" s="4420"/>
      <c r="K261" s="4420"/>
      <c r="L261" s="4420"/>
      <c r="M261" s="4420"/>
      <c r="N261" s="4421"/>
      <c r="O261" s="4422"/>
      <c r="P261" s="4422"/>
      <c r="Q261" s="879"/>
      <c r="R261" s="879"/>
      <c r="S261" s="879"/>
      <c r="T261" s="879"/>
      <c r="U261" s="879"/>
      <c r="V261" s="879"/>
      <c r="W261" s="879"/>
      <c r="X261" s="879"/>
      <c r="Y261" s="879"/>
      <c r="Z261" s="879"/>
    </row>
    <row r="262" spans="1:26" ht="30.75" customHeight="1">
      <c r="A262" s="879"/>
      <c r="B262" s="1010" t="s">
        <v>403</v>
      </c>
      <c r="C262" s="3889" t="s">
        <v>661</v>
      </c>
      <c r="D262" s="4420"/>
      <c r="E262" s="4423"/>
      <c r="F262" s="1016" t="s">
        <v>53</v>
      </c>
      <c r="G262" s="904" t="s">
        <v>446</v>
      </c>
      <c r="H262" s="3896"/>
      <c r="I262" s="4420"/>
      <c r="J262" s="4420"/>
      <c r="K262" s="4420"/>
      <c r="L262" s="4420"/>
      <c r="M262" s="4420"/>
      <c r="N262" s="4421"/>
      <c r="O262" s="4424"/>
      <c r="P262" s="4424"/>
      <c r="Q262" s="879"/>
      <c r="R262" s="879"/>
      <c r="S262" s="879"/>
      <c r="T262" s="879"/>
      <c r="U262" s="879"/>
      <c r="V262" s="879"/>
      <c r="W262" s="879"/>
      <c r="X262" s="879"/>
      <c r="Y262" s="879"/>
      <c r="Z262" s="879"/>
    </row>
    <row r="263" spans="1:26" ht="33" customHeight="1">
      <c r="A263" s="879"/>
      <c r="B263" s="1017" t="s">
        <v>662</v>
      </c>
      <c r="C263" s="3889" t="s">
        <v>663</v>
      </c>
      <c r="D263" s="4420"/>
      <c r="E263" s="4423"/>
      <c r="F263" s="933" t="s">
        <v>54</v>
      </c>
      <c r="G263" s="3893" t="s">
        <v>446</v>
      </c>
      <c r="H263" s="3890"/>
      <c r="I263" s="4425"/>
      <c r="J263" s="4425"/>
      <c r="K263" s="4425"/>
      <c r="L263" s="4425"/>
      <c r="M263" s="4425"/>
      <c r="N263" s="4426"/>
      <c r="O263" s="3908" t="s">
        <v>1892</v>
      </c>
      <c r="P263" s="3933"/>
      <c r="Q263" s="879"/>
      <c r="R263" s="879"/>
      <c r="S263" s="879"/>
      <c r="T263" s="879"/>
      <c r="U263" s="879"/>
      <c r="V263" s="879"/>
      <c r="W263" s="879"/>
      <c r="X263" s="879"/>
      <c r="Y263" s="879"/>
      <c r="Z263" s="879"/>
    </row>
    <row r="264" spans="1:26" ht="30" customHeight="1">
      <c r="A264" s="879"/>
      <c r="B264" s="1010" t="s">
        <v>394</v>
      </c>
      <c r="C264" s="3922" t="s">
        <v>664</v>
      </c>
      <c r="D264" s="4439"/>
      <c r="E264" s="4440"/>
      <c r="F264" s="946" t="s">
        <v>57</v>
      </c>
      <c r="G264" s="4427"/>
      <c r="H264" s="4428"/>
      <c r="I264" s="4413"/>
      <c r="J264" s="4413"/>
      <c r="K264" s="4413"/>
      <c r="L264" s="4413"/>
      <c r="M264" s="4413"/>
      <c r="N264" s="4429"/>
      <c r="O264" s="4422"/>
      <c r="P264" s="4422"/>
      <c r="Q264" s="879"/>
      <c r="R264" s="879"/>
      <c r="S264" s="879"/>
      <c r="T264" s="879"/>
      <c r="U264" s="879"/>
      <c r="V264" s="879"/>
      <c r="W264" s="879"/>
      <c r="X264" s="879"/>
      <c r="Y264" s="879"/>
      <c r="Z264" s="879"/>
    </row>
    <row r="265" spans="1:26" ht="30" customHeight="1">
      <c r="A265" s="879"/>
      <c r="B265" s="1010" t="s">
        <v>401</v>
      </c>
      <c r="C265" s="3889" t="s">
        <v>665</v>
      </c>
      <c r="D265" s="4420"/>
      <c r="E265" s="4423"/>
      <c r="F265" s="946" t="s">
        <v>57</v>
      </c>
      <c r="G265" s="4427"/>
      <c r="H265" s="4428"/>
      <c r="I265" s="4413"/>
      <c r="J265" s="4413"/>
      <c r="K265" s="4413"/>
      <c r="L265" s="4413"/>
      <c r="M265" s="4413"/>
      <c r="N265" s="4429"/>
      <c r="O265" s="4422"/>
      <c r="P265" s="4422"/>
      <c r="Q265" s="879"/>
      <c r="R265" s="879"/>
      <c r="S265" s="879"/>
      <c r="T265" s="879"/>
      <c r="U265" s="879"/>
      <c r="V265" s="879"/>
      <c r="W265" s="879"/>
      <c r="X265" s="879"/>
      <c r="Y265" s="879"/>
      <c r="Z265" s="879"/>
    </row>
    <row r="266" spans="1:26" ht="30" customHeight="1">
      <c r="A266" s="879"/>
      <c r="B266" s="1010" t="s">
        <v>403</v>
      </c>
      <c r="C266" s="3889" t="s">
        <v>666</v>
      </c>
      <c r="D266" s="4420"/>
      <c r="E266" s="4423"/>
      <c r="F266" s="946" t="s">
        <v>57</v>
      </c>
      <c r="G266" s="4427"/>
      <c r="H266" s="4428"/>
      <c r="I266" s="4413"/>
      <c r="J266" s="4413"/>
      <c r="K266" s="4413"/>
      <c r="L266" s="4413"/>
      <c r="M266" s="4413"/>
      <c r="N266" s="4429"/>
      <c r="O266" s="4422"/>
      <c r="P266" s="4422"/>
      <c r="Q266" s="879"/>
      <c r="R266" s="879"/>
      <c r="S266" s="879"/>
      <c r="T266" s="879"/>
      <c r="U266" s="879"/>
      <c r="V266" s="879"/>
      <c r="W266" s="879"/>
      <c r="X266" s="879"/>
      <c r="Y266" s="879"/>
      <c r="Z266" s="879"/>
    </row>
    <row r="267" spans="1:26" ht="42" customHeight="1">
      <c r="A267" s="879"/>
      <c r="B267" s="1018" t="s">
        <v>405</v>
      </c>
      <c r="C267" s="3909" t="s">
        <v>667</v>
      </c>
      <c r="D267" s="4430"/>
      <c r="E267" s="4449"/>
      <c r="F267" s="946" t="s">
        <v>57</v>
      </c>
      <c r="G267" s="4470"/>
      <c r="H267" s="4431"/>
      <c r="I267" s="4432"/>
      <c r="J267" s="4432"/>
      <c r="K267" s="4432"/>
      <c r="L267" s="4432"/>
      <c r="M267" s="4432"/>
      <c r="N267" s="4433"/>
      <c r="O267" s="4422"/>
      <c r="P267" s="4434"/>
      <c r="Q267" s="879"/>
      <c r="R267" s="879"/>
      <c r="S267" s="879"/>
      <c r="T267" s="879"/>
      <c r="U267" s="879"/>
      <c r="V267" s="879"/>
      <c r="W267" s="879"/>
      <c r="X267" s="879"/>
      <c r="Y267" s="879"/>
      <c r="Z267" s="879"/>
    </row>
    <row r="268" spans="1:26" ht="21.75" customHeight="1">
      <c r="A268" s="879"/>
      <c r="B268" s="3905" t="s">
        <v>4</v>
      </c>
      <c r="C268" s="4415"/>
      <c r="D268" s="4415"/>
      <c r="E268" s="4415"/>
      <c r="F268" s="4415"/>
      <c r="G268" s="4415"/>
      <c r="H268" s="4415"/>
      <c r="I268" s="4415"/>
      <c r="J268" s="4415"/>
      <c r="K268" s="4415"/>
      <c r="L268" s="4415"/>
      <c r="M268" s="4415"/>
      <c r="N268" s="4415"/>
      <c r="O268" s="4415"/>
      <c r="P268" s="4416"/>
      <c r="Q268" s="879"/>
      <c r="R268" s="879"/>
      <c r="S268" s="879"/>
      <c r="T268" s="879"/>
      <c r="U268" s="879"/>
      <c r="V268" s="879"/>
      <c r="W268" s="879"/>
      <c r="X268" s="879"/>
      <c r="Y268" s="879"/>
      <c r="Z268" s="879"/>
    </row>
    <row r="269" spans="1:26" ht="33.75" customHeight="1">
      <c r="A269" s="879"/>
      <c r="B269" s="903" t="s">
        <v>668</v>
      </c>
      <c r="C269" s="3950" t="s">
        <v>669</v>
      </c>
      <c r="D269" s="4435"/>
      <c r="E269" s="4435"/>
      <c r="F269" s="4435"/>
      <c r="G269" s="1019" t="s">
        <v>53</v>
      </c>
      <c r="H269" s="907" t="s">
        <v>446</v>
      </c>
      <c r="I269" s="3951" t="s">
        <v>5522</v>
      </c>
      <c r="J269" s="4435"/>
      <c r="K269" s="4435"/>
      <c r="L269" s="4435"/>
      <c r="M269" s="4435"/>
      <c r="N269" s="4437"/>
      <c r="O269" s="3639" t="s">
        <v>1893</v>
      </c>
      <c r="P269" s="3639"/>
      <c r="Q269" s="879"/>
      <c r="R269" s="879"/>
      <c r="S269" s="879"/>
      <c r="T269" s="879"/>
      <c r="U269" s="879"/>
      <c r="V269" s="879"/>
      <c r="W269" s="879"/>
      <c r="X269" s="879"/>
      <c r="Y269" s="879"/>
      <c r="Z269" s="879"/>
    </row>
    <row r="270" spans="1:26" ht="21.75" customHeight="1">
      <c r="A270" s="879"/>
      <c r="B270" s="3952" t="s">
        <v>670</v>
      </c>
      <c r="C270" s="4420"/>
      <c r="D270" s="4420"/>
      <c r="E270" s="4420"/>
      <c r="F270" s="4420"/>
      <c r="G270" s="4420"/>
      <c r="H270" s="4420"/>
      <c r="I270" s="4420"/>
      <c r="J270" s="4420"/>
      <c r="K270" s="4420"/>
      <c r="L270" s="4420"/>
      <c r="M270" s="4420"/>
      <c r="N270" s="4421"/>
      <c r="O270" s="4422"/>
      <c r="P270" s="4422"/>
      <c r="Q270" s="879"/>
      <c r="R270" s="879"/>
      <c r="S270" s="879"/>
      <c r="T270" s="879"/>
      <c r="U270" s="879"/>
      <c r="V270" s="879"/>
      <c r="W270" s="879"/>
      <c r="X270" s="879"/>
      <c r="Y270" s="879"/>
      <c r="Z270" s="879"/>
    </row>
    <row r="271" spans="1:26" ht="59.25" customHeight="1">
      <c r="A271" s="879"/>
      <c r="B271" s="986" t="s">
        <v>394</v>
      </c>
      <c r="C271" s="3922" t="s">
        <v>5523</v>
      </c>
      <c r="D271" s="4439"/>
      <c r="E271" s="4439"/>
      <c r="F271" s="4439"/>
      <c r="G271" s="1020" t="s">
        <v>53</v>
      </c>
      <c r="H271" s="3953" t="s">
        <v>446</v>
      </c>
      <c r="I271" s="3897"/>
      <c r="J271" s="4413"/>
      <c r="K271" s="4413"/>
      <c r="L271" s="4413"/>
      <c r="M271" s="4413"/>
      <c r="N271" s="4429"/>
      <c r="O271" s="4422"/>
      <c r="P271" s="4422"/>
      <c r="Q271" s="879"/>
      <c r="R271" s="879"/>
      <c r="S271" s="879"/>
      <c r="T271" s="879"/>
      <c r="U271" s="879"/>
      <c r="V271" s="879"/>
      <c r="W271" s="879"/>
      <c r="X271" s="879"/>
      <c r="Y271" s="879"/>
      <c r="Z271" s="879"/>
    </row>
    <row r="272" spans="1:26" ht="27" customHeight="1">
      <c r="A272" s="879"/>
      <c r="B272" s="892" t="s">
        <v>401</v>
      </c>
      <c r="C272" s="3889" t="s">
        <v>672</v>
      </c>
      <c r="D272" s="4420"/>
      <c r="E272" s="4420"/>
      <c r="F272" s="4420"/>
      <c r="G272" s="4423"/>
      <c r="H272" s="4427"/>
      <c r="I272" s="4428"/>
      <c r="J272" s="4413"/>
      <c r="K272" s="4413"/>
      <c r="L272" s="4413"/>
      <c r="M272" s="4413"/>
      <c r="N272" s="4429"/>
      <c r="O272" s="4422"/>
      <c r="P272" s="4422"/>
      <c r="Q272" s="879"/>
      <c r="R272" s="879"/>
      <c r="S272" s="879"/>
      <c r="T272" s="879"/>
      <c r="U272" s="879"/>
      <c r="V272" s="879"/>
      <c r="W272" s="879"/>
      <c r="X272" s="879"/>
      <c r="Y272" s="879"/>
      <c r="Z272" s="879"/>
    </row>
    <row r="273" spans="1:26" ht="28.5" customHeight="1">
      <c r="A273" s="879"/>
      <c r="B273" s="899"/>
      <c r="C273" s="1004" t="s">
        <v>418</v>
      </c>
      <c r="D273" s="3922" t="s">
        <v>612</v>
      </c>
      <c r="E273" s="4439"/>
      <c r="F273" s="3947" t="s">
        <v>1346</v>
      </c>
      <c r="G273" s="4423"/>
      <c r="H273" s="4427"/>
      <c r="I273" s="4428"/>
      <c r="J273" s="4413"/>
      <c r="K273" s="4413"/>
      <c r="L273" s="4413"/>
      <c r="M273" s="4413"/>
      <c r="N273" s="4429"/>
      <c r="O273" s="4422"/>
      <c r="P273" s="4422"/>
      <c r="Q273" s="879"/>
      <c r="R273" s="879"/>
      <c r="S273" s="879"/>
      <c r="T273" s="879"/>
      <c r="U273" s="879"/>
      <c r="V273" s="879"/>
      <c r="W273" s="879"/>
      <c r="X273" s="879"/>
      <c r="Y273" s="879"/>
      <c r="Z273" s="879"/>
    </row>
    <row r="274" spans="1:26" ht="28.5" customHeight="1">
      <c r="A274" s="879"/>
      <c r="B274" s="899"/>
      <c r="C274" s="977" t="s">
        <v>508</v>
      </c>
      <c r="D274" s="3889" t="s">
        <v>673</v>
      </c>
      <c r="E274" s="4423"/>
      <c r="F274" s="3948" t="s">
        <v>1347</v>
      </c>
      <c r="G274" s="4423"/>
      <c r="H274" s="4427"/>
      <c r="I274" s="4428"/>
      <c r="J274" s="4413"/>
      <c r="K274" s="4413"/>
      <c r="L274" s="4413"/>
      <c r="M274" s="4413"/>
      <c r="N274" s="4429"/>
      <c r="O274" s="4422"/>
      <c r="P274" s="4422"/>
      <c r="Q274" s="879"/>
      <c r="R274" s="879"/>
      <c r="S274" s="879"/>
      <c r="T274" s="879"/>
      <c r="U274" s="879"/>
      <c r="V274" s="879"/>
      <c r="W274" s="879"/>
      <c r="X274" s="879"/>
      <c r="Y274" s="879"/>
      <c r="Z274" s="879"/>
    </row>
    <row r="275" spans="1:26" ht="28.5" customHeight="1">
      <c r="A275" s="879"/>
      <c r="B275" s="899"/>
      <c r="C275" s="977" t="s">
        <v>510</v>
      </c>
      <c r="D275" s="3889" t="s">
        <v>674</v>
      </c>
      <c r="E275" s="4423"/>
      <c r="F275" s="3949" t="s">
        <v>3293</v>
      </c>
      <c r="G275" s="4413"/>
      <c r="H275" s="4427"/>
      <c r="I275" s="4428"/>
      <c r="J275" s="4413"/>
      <c r="K275" s="4413"/>
      <c r="L275" s="4413"/>
      <c r="M275" s="4413"/>
      <c r="N275" s="4429"/>
      <c r="O275" s="4422"/>
      <c r="P275" s="4422"/>
      <c r="Q275" s="879"/>
      <c r="R275" s="879"/>
      <c r="S275" s="879"/>
      <c r="T275" s="879"/>
      <c r="U275" s="879"/>
      <c r="V275" s="879"/>
      <c r="W275" s="879"/>
      <c r="X275" s="879"/>
      <c r="Y275" s="879"/>
      <c r="Z275" s="879"/>
    </row>
    <row r="276" spans="1:26" ht="29.25" customHeight="1">
      <c r="A276" s="879"/>
      <c r="B276" s="898"/>
      <c r="C276" s="977" t="s">
        <v>512</v>
      </c>
      <c r="D276" s="3889" t="s">
        <v>675</v>
      </c>
      <c r="E276" s="4420"/>
      <c r="F276" s="3947" t="s">
        <v>58</v>
      </c>
      <c r="G276" s="4423"/>
      <c r="H276" s="4443"/>
      <c r="I276" s="4444"/>
      <c r="J276" s="4439"/>
      <c r="K276" s="4439"/>
      <c r="L276" s="4439"/>
      <c r="M276" s="4439"/>
      <c r="N276" s="4445"/>
      <c r="O276" s="4422"/>
      <c r="P276" s="4422"/>
      <c r="Q276" s="879"/>
      <c r="R276" s="879"/>
      <c r="S276" s="879"/>
      <c r="T276" s="879"/>
      <c r="U276" s="879"/>
      <c r="V276" s="879"/>
      <c r="W276" s="879"/>
      <c r="X276" s="879"/>
      <c r="Y276" s="879"/>
      <c r="Z276" s="879"/>
    </row>
    <row r="277" spans="1:26" ht="87" customHeight="1">
      <c r="A277" s="879"/>
      <c r="B277" s="986" t="s">
        <v>403</v>
      </c>
      <c r="C277" s="3889" t="s">
        <v>5524</v>
      </c>
      <c r="D277" s="4420"/>
      <c r="E277" s="4423"/>
      <c r="F277" s="3948" t="s">
        <v>5525</v>
      </c>
      <c r="G277" s="4423"/>
      <c r="H277" s="904" t="s">
        <v>446</v>
      </c>
      <c r="I277" s="3954"/>
      <c r="J277" s="4420"/>
      <c r="K277" s="4420"/>
      <c r="L277" s="4420"/>
      <c r="M277" s="4420"/>
      <c r="N277" s="4421"/>
      <c r="O277" s="4424"/>
      <c r="P277" s="4424"/>
      <c r="Q277" s="879"/>
      <c r="R277" s="879"/>
      <c r="S277" s="879"/>
      <c r="T277" s="879"/>
      <c r="U277" s="879"/>
      <c r="V277" s="879"/>
      <c r="W277" s="879"/>
      <c r="X277" s="879"/>
      <c r="Y277" s="879"/>
      <c r="Z277" s="879"/>
    </row>
    <row r="278" spans="1:26" ht="45" customHeight="1">
      <c r="A278" s="879"/>
      <c r="B278" s="3942" t="s">
        <v>677</v>
      </c>
      <c r="C278" s="3943" t="s">
        <v>5526</v>
      </c>
      <c r="D278" s="4425"/>
      <c r="E278" s="4425"/>
      <c r="F278" s="4425"/>
      <c r="G278" s="4442"/>
      <c r="H278" s="3944" t="s">
        <v>5527</v>
      </c>
      <c r="I278" s="4439"/>
      <c r="J278" s="4440"/>
      <c r="K278" s="3945" t="s">
        <v>5528</v>
      </c>
      <c r="L278" s="4420"/>
      <c r="M278" s="4420"/>
      <c r="N278" s="4421"/>
      <c r="O278" s="1021" t="s">
        <v>681</v>
      </c>
      <c r="P278" s="1021" t="s">
        <v>681</v>
      </c>
      <c r="Q278" s="879"/>
      <c r="R278" s="879"/>
      <c r="S278" s="879"/>
      <c r="T278" s="879"/>
      <c r="U278" s="879"/>
      <c r="V278" s="879"/>
      <c r="W278" s="879"/>
      <c r="X278" s="879"/>
      <c r="Y278" s="879"/>
      <c r="Z278" s="879"/>
    </row>
    <row r="279" spans="1:26" ht="117" customHeight="1">
      <c r="A279" s="879"/>
      <c r="B279" s="4438"/>
      <c r="C279" s="4439"/>
      <c r="D279" s="4439"/>
      <c r="E279" s="4439"/>
      <c r="F279" s="4439"/>
      <c r="G279" s="4440"/>
      <c r="H279" s="1022" t="s">
        <v>682</v>
      </c>
      <c r="I279" s="1023" t="s">
        <v>683</v>
      </c>
      <c r="J279" s="1023" t="s">
        <v>5529</v>
      </c>
      <c r="K279" s="1022" t="s">
        <v>5530</v>
      </c>
      <c r="L279" s="1022" t="s">
        <v>5531</v>
      </c>
      <c r="M279" s="1023" t="s">
        <v>5532</v>
      </c>
      <c r="N279" s="1024" t="s">
        <v>434</v>
      </c>
      <c r="O279" s="1015"/>
      <c r="P279" s="1015"/>
      <c r="Q279" s="879"/>
      <c r="R279" s="879"/>
      <c r="S279" s="879"/>
      <c r="T279" s="879"/>
      <c r="U279" s="879"/>
      <c r="V279" s="879"/>
      <c r="W279" s="879"/>
      <c r="X279" s="879"/>
      <c r="Y279" s="879"/>
      <c r="Z279" s="879"/>
    </row>
    <row r="280" spans="1:26" ht="17.25" customHeight="1">
      <c r="A280" s="879"/>
      <c r="B280" s="1025" t="s">
        <v>394</v>
      </c>
      <c r="C280" s="3940" t="s">
        <v>688</v>
      </c>
      <c r="D280" s="4420"/>
      <c r="E280" s="4420"/>
      <c r="F280" s="4420"/>
      <c r="G280" s="4420"/>
      <c r="H280" s="4420"/>
      <c r="I280" s="4420"/>
      <c r="J280" s="4420"/>
      <c r="K280" s="4420"/>
      <c r="L280" s="4420"/>
      <c r="M280" s="4420"/>
      <c r="N280" s="4421"/>
      <c r="O280" s="3941" t="s">
        <v>689</v>
      </c>
      <c r="P280" s="3941" t="s">
        <v>689</v>
      </c>
      <c r="Q280" s="879"/>
      <c r="R280" s="879"/>
      <c r="S280" s="879"/>
      <c r="T280" s="879"/>
      <c r="U280" s="879"/>
      <c r="V280" s="879"/>
      <c r="W280" s="879"/>
      <c r="X280" s="879"/>
      <c r="Y280" s="879"/>
      <c r="Z280" s="879"/>
    </row>
    <row r="281" spans="1:26" ht="20.25" customHeight="1">
      <c r="A281" s="879"/>
      <c r="B281" s="1003" t="s">
        <v>418</v>
      </c>
      <c r="C281" s="3889" t="s">
        <v>5533</v>
      </c>
      <c r="D281" s="4420"/>
      <c r="E281" s="4420"/>
      <c r="F281" s="4420"/>
      <c r="G281" s="4423"/>
      <c r="H281" s="1142" t="s">
        <v>892</v>
      </c>
      <c r="I281" s="1143" t="s">
        <v>892</v>
      </c>
      <c r="J281" s="1027" t="s">
        <v>92</v>
      </c>
      <c r="K281" s="1029" t="s">
        <v>892</v>
      </c>
      <c r="L281" s="1144" t="s">
        <v>892</v>
      </c>
      <c r="M281" s="1027" t="s">
        <v>92</v>
      </c>
      <c r="N281" s="1145"/>
      <c r="O281" s="4424"/>
      <c r="P281" s="4422"/>
      <c r="Q281" s="879"/>
      <c r="R281" s="879"/>
      <c r="S281" s="879"/>
      <c r="T281" s="879"/>
      <c r="U281" s="879"/>
      <c r="V281" s="879"/>
      <c r="W281" s="879"/>
      <c r="X281" s="879"/>
      <c r="Y281" s="879"/>
      <c r="Z281" s="879"/>
    </row>
    <row r="282" spans="1:26" ht="20.25" customHeight="1">
      <c r="A282" s="879"/>
      <c r="B282" s="1003" t="s">
        <v>508</v>
      </c>
      <c r="C282" s="3889" t="s">
        <v>5534</v>
      </c>
      <c r="D282" s="4420"/>
      <c r="E282" s="4420"/>
      <c r="F282" s="4420"/>
      <c r="G282" s="4423"/>
      <c r="H282" s="1142" t="s">
        <v>892</v>
      </c>
      <c r="I282" s="1143" t="s">
        <v>892</v>
      </c>
      <c r="J282" s="1027" t="s">
        <v>92</v>
      </c>
      <c r="K282" s="1029">
        <v>852</v>
      </c>
      <c r="L282" s="1029">
        <v>2377</v>
      </c>
      <c r="M282" s="1028">
        <f t="shared" ref="M282:M284" si="0">MIN(K282/L282,1)</f>
        <v>0.35843500210349177</v>
      </c>
      <c r="N282" s="1030"/>
      <c r="O282" s="3908" t="s">
        <v>1279</v>
      </c>
      <c r="P282" s="3908" t="s">
        <v>1279</v>
      </c>
      <c r="Q282" s="879"/>
      <c r="R282" s="879"/>
      <c r="S282" s="879"/>
      <c r="T282" s="879"/>
      <c r="U282" s="879"/>
      <c r="V282" s="879"/>
      <c r="W282" s="879"/>
      <c r="X282" s="879"/>
      <c r="Y282" s="879"/>
      <c r="Z282" s="879"/>
    </row>
    <row r="283" spans="1:26" ht="36" customHeight="1">
      <c r="A283" s="879"/>
      <c r="B283" s="1003" t="s">
        <v>510</v>
      </c>
      <c r="C283" s="3889" t="s">
        <v>5535</v>
      </c>
      <c r="D283" s="4420"/>
      <c r="E283" s="4423"/>
      <c r="F283" s="3946"/>
      <c r="G283" s="4423"/>
      <c r="H283" s="1142" t="s">
        <v>892</v>
      </c>
      <c r="I283" s="1143" t="s">
        <v>892</v>
      </c>
      <c r="J283" s="1027" t="s">
        <v>92</v>
      </c>
      <c r="K283" s="1029" t="s">
        <v>892</v>
      </c>
      <c r="L283" s="1144" t="s">
        <v>892</v>
      </c>
      <c r="M283" s="1027" t="s">
        <v>92</v>
      </c>
      <c r="N283" s="1030"/>
      <c r="O283" s="4422"/>
      <c r="P283" s="4422"/>
      <c r="Q283" s="879"/>
      <c r="R283" s="879"/>
      <c r="S283" s="879"/>
      <c r="T283" s="879"/>
      <c r="U283" s="879"/>
      <c r="V283" s="879"/>
      <c r="W283" s="879"/>
      <c r="X283" s="879"/>
      <c r="Y283" s="879"/>
      <c r="Z283" s="879"/>
    </row>
    <row r="284" spans="1:26" ht="18" customHeight="1">
      <c r="A284" s="879"/>
      <c r="B284" s="1032" t="s">
        <v>401</v>
      </c>
      <c r="C284" s="3940" t="s">
        <v>5536</v>
      </c>
      <c r="D284" s="4420"/>
      <c r="E284" s="4420"/>
      <c r="F284" s="4420"/>
      <c r="G284" s="4423"/>
      <c r="H284" s="1142" t="s">
        <v>892</v>
      </c>
      <c r="I284" s="1143" t="s">
        <v>892</v>
      </c>
      <c r="J284" s="1027" t="s">
        <v>92</v>
      </c>
      <c r="K284" s="1029">
        <v>486</v>
      </c>
      <c r="L284" s="1029">
        <v>2368</v>
      </c>
      <c r="M284" s="1028">
        <f t="shared" si="0"/>
        <v>0.20523648648648649</v>
      </c>
      <c r="N284" s="1030"/>
      <c r="O284" s="4424"/>
      <c r="P284" s="4424"/>
      <c r="Q284" s="879"/>
      <c r="R284" s="879"/>
      <c r="S284" s="879"/>
      <c r="T284" s="879"/>
      <c r="U284" s="879"/>
      <c r="V284" s="879"/>
      <c r="W284" s="879"/>
      <c r="X284" s="879"/>
      <c r="Y284" s="879"/>
      <c r="Z284" s="879"/>
    </row>
    <row r="285" spans="1:26" ht="17.25" customHeight="1">
      <c r="A285" s="879"/>
      <c r="B285" s="1032" t="s">
        <v>403</v>
      </c>
      <c r="C285" s="3940" t="s">
        <v>694</v>
      </c>
      <c r="D285" s="4420"/>
      <c r="E285" s="4420"/>
      <c r="F285" s="4420"/>
      <c r="G285" s="4420"/>
      <c r="H285" s="4420"/>
      <c r="I285" s="4420"/>
      <c r="J285" s="4420"/>
      <c r="K285" s="4420"/>
      <c r="L285" s="4420"/>
      <c r="M285" s="4420"/>
      <c r="N285" s="4421"/>
      <c r="O285" s="3941"/>
      <c r="P285" s="3941"/>
      <c r="Q285" s="879"/>
      <c r="R285" s="879"/>
      <c r="S285" s="879"/>
      <c r="T285" s="879"/>
      <c r="U285" s="879"/>
      <c r="V285" s="879"/>
      <c r="W285" s="879"/>
      <c r="X285" s="879"/>
      <c r="Y285" s="879"/>
      <c r="Z285" s="879"/>
    </row>
    <row r="286" spans="1:26" ht="20.25" customHeight="1">
      <c r="A286" s="879"/>
      <c r="B286" s="992" t="s">
        <v>418</v>
      </c>
      <c r="C286" s="3889" t="s">
        <v>5537</v>
      </c>
      <c r="D286" s="4420"/>
      <c r="E286" s="4420"/>
      <c r="F286" s="4420"/>
      <c r="G286" s="4423"/>
      <c r="H286" s="1029" t="s">
        <v>892</v>
      </c>
      <c r="I286" s="1144" t="s">
        <v>892</v>
      </c>
      <c r="J286" s="1027" t="s">
        <v>92</v>
      </c>
      <c r="K286" s="1029" t="s">
        <v>892</v>
      </c>
      <c r="L286" s="1029" t="s">
        <v>892</v>
      </c>
      <c r="M286" s="1027" t="s">
        <v>92</v>
      </c>
      <c r="N286" s="1146"/>
      <c r="O286" s="4422"/>
      <c r="P286" s="4422"/>
      <c r="Q286" s="879"/>
      <c r="R286" s="879"/>
      <c r="S286" s="879"/>
      <c r="T286" s="879"/>
      <c r="U286" s="879"/>
      <c r="V286" s="879"/>
      <c r="W286" s="879"/>
      <c r="X286" s="879"/>
      <c r="Y286" s="879"/>
      <c r="Z286" s="879"/>
    </row>
    <row r="287" spans="1:26" ht="20.25" customHeight="1">
      <c r="A287" s="879"/>
      <c r="B287" s="992" t="s">
        <v>508</v>
      </c>
      <c r="C287" s="3889" t="s">
        <v>5538</v>
      </c>
      <c r="D287" s="4420"/>
      <c r="E287" s="4420"/>
      <c r="F287" s="4420"/>
      <c r="G287" s="1034"/>
      <c r="H287" s="1029" t="s">
        <v>892</v>
      </c>
      <c r="I287" s="1144" t="s">
        <v>892</v>
      </c>
      <c r="J287" s="1027" t="s">
        <v>92</v>
      </c>
      <c r="K287" s="1029">
        <v>679</v>
      </c>
      <c r="L287" s="1029">
        <v>2362</v>
      </c>
      <c r="M287" s="1028">
        <f t="shared" ref="M287" si="1">MIN(K287/L287,1)</f>
        <v>0.28746824724809483</v>
      </c>
      <c r="N287" s="1146"/>
      <c r="O287" s="4422"/>
      <c r="P287" s="4422"/>
      <c r="Q287" s="879"/>
      <c r="R287" s="879"/>
      <c r="S287" s="879"/>
      <c r="T287" s="879"/>
      <c r="U287" s="879"/>
      <c r="V287" s="879"/>
      <c r="W287" s="879"/>
      <c r="X287" s="879"/>
      <c r="Y287" s="879"/>
      <c r="Z287" s="879"/>
    </row>
    <row r="288" spans="1:26" ht="20.25" customHeight="1">
      <c r="A288" s="879"/>
      <c r="B288" s="992" t="s">
        <v>510</v>
      </c>
      <c r="C288" s="3889" t="s">
        <v>5539</v>
      </c>
      <c r="D288" s="4420"/>
      <c r="E288" s="4420"/>
      <c r="F288" s="4420"/>
      <c r="G288" s="4423"/>
      <c r="H288" s="1029" t="s">
        <v>892</v>
      </c>
      <c r="I288" s="1144" t="s">
        <v>892</v>
      </c>
      <c r="J288" s="1027" t="s">
        <v>92</v>
      </c>
      <c r="K288" s="1029" t="s">
        <v>892</v>
      </c>
      <c r="L288" s="1144" t="s">
        <v>892</v>
      </c>
      <c r="M288" s="1027" t="s">
        <v>92</v>
      </c>
      <c r="N288" s="1026"/>
      <c r="O288" s="4422"/>
      <c r="P288" s="4422"/>
      <c r="Q288" s="879"/>
      <c r="R288" s="879"/>
      <c r="S288" s="879"/>
      <c r="T288" s="879"/>
      <c r="U288" s="879"/>
      <c r="V288" s="879"/>
      <c r="W288" s="879"/>
      <c r="X288" s="879"/>
      <c r="Y288" s="879"/>
      <c r="Z288" s="879"/>
    </row>
    <row r="289" spans="1:26" ht="18" customHeight="1">
      <c r="A289" s="879"/>
      <c r="B289" s="1032" t="s">
        <v>405</v>
      </c>
      <c r="C289" s="3940" t="s">
        <v>698</v>
      </c>
      <c r="D289" s="4420"/>
      <c r="E289" s="4420"/>
      <c r="F289" s="4420"/>
      <c r="G289" s="4420"/>
      <c r="H289" s="4420"/>
      <c r="I289" s="4420"/>
      <c r="J289" s="4420"/>
      <c r="K289" s="4420"/>
      <c r="L289" s="4420"/>
      <c r="M289" s="4420"/>
      <c r="N289" s="4421"/>
      <c r="O289" s="4422"/>
      <c r="P289" s="4422"/>
      <c r="Q289" s="879"/>
      <c r="R289" s="879"/>
      <c r="S289" s="879"/>
      <c r="T289" s="879"/>
      <c r="U289" s="879"/>
      <c r="V289" s="879"/>
      <c r="W289" s="879"/>
      <c r="X289" s="879"/>
      <c r="Y289" s="879"/>
      <c r="Z289" s="879"/>
    </row>
    <row r="290" spans="1:26" ht="20.25" customHeight="1">
      <c r="A290" s="879"/>
      <c r="B290" s="992" t="s">
        <v>418</v>
      </c>
      <c r="C290" s="3889" t="s">
        <v>5540</v>
      </c>
      <c r="D290" s="4420"/>
      <c r="E290" s="4420"/>
      <c r="F290" s="4420"/>
      <c r="G290" s="4423"/>
      <c r="H290" s="1029" t="s">
        <v>892</v>
      </c>
      <c r="I290" s="1144" t="s">
        <v>892</v>
      </c>
      <c r="J290" s="1027" t="s">
        <v>92</v>
      </c>
      <c r="K290" s="1029" t="s">
        <v>892</v>
      </c>
      <c r="L290" s="1029" t="s">
        <v>892</v>
      </c>
      <c r="M290" s="1027" t="s">
        <v>92</v>
      </c>
      <c r="N290" s="1033"/>
      <c r="O290" s="4422"/>
      <c r="P290" s="4422"/>
      <c r="Q290" s="879"/>
      <c r="R290" s="879"/>
      <c r="S290" s="879"/>
      <c r="T290" s="879"/>
      <c r="U290" s="879"/>
      <c r="V290" s="879"/>
      <c r="W290" s="879"/>
      <c r="X290" s="879"/>
      <c r="Y290" s="879"/>
      <c r="Z290" s="879"/>
    </row>
    <row r="291" spans="1:26" ht="20.25" customHeight="1">
      <c r="A291" s="879"/>
      <c r="B291" s="992" t="s">
        <v>508</v>
      </c>
      <c r="C291" s="3889" t="s">
        <v>5541</v>
      </c>
      <c r="D291" s="4420"/>
      <c r="E291" s="4420"/>
      <c r="F291" s="4420"/>
      <c r="G291" s="4423"/>
      <c r="H291" s="1029" t="s">
        <v>892</v>
      </c>
      <c r="I291" s="1144" t="s">
        <v>892</v>
      </c>
      <c r="J291" s="1027" t="s">
        <v>92</v>
      </c>
      <c r="K291" s="1029">
        <v>1119</v>
      </c>
      <c r="L291" s="1029">
        <v>1896</v>
      </c>
      <c r="M291" s="1028">
        <f t="shared" ref="M291:M294" si="2">MIN(K291/L291,1)</f>
        <v>0.59018987341772156</v>
      </c>
      <c r="N291" s="1146"/>
      <c r="O291" s="4422"/>
      <c r="P291" s="4422"/>
      <c r="Q291" s="879"/>
      <c r="R291" s="879"/>
      <c r="S291" s="879"/>
      <c r="T291" s="879"/>
      <c r="U291" s="879"/>
      <c r="V291" s="879"/>
      <c r="W291" s="879"/>
      <c r="X291" s="879"/>
      <c r="Y291" s="879"/>
      <c r="Z291" s="879"/>
    </row>
    <row r="292" spans="1:26" ht="20.25" customHeight="1">
      <c r="A292" s="879"/>
      <c r="B292" s="1032" t="s">
        <v>408</v>
      </c>
      <c r="C292" s="3940" t="s">
        <v>5542</v>
      </c>
      <c r="D292" s="4420"/>
      <c r="E292" s="4420"/>
      <c r="F292" s="4420"/>
      <c r="G292" s="4420"/>
      <c r="H292" s="1029" t="s">
        <v>892</v>
      </c>
      <c r="I292" s="1144" t="s">
        <v>892</v>
      </c>
      <c r="J292" s="1027" t="s">
        <v>92</v>
      </c>
      <c r="K292" s="1029" t="s">
        <v>892</v>
      </c>
      <c r="L292" s="1029" t="s">
        <v>892</v>
      </c>
      <c r="M292" s="1027" t="s">
        <v>92</v>
      </c>
      <c r="N292" s="1035"/>
      <c r="O292" s="4422"/>
      <c r="P292" s="4422"/>
      <c r="Q292" s="879"/>
      <c r="R292" s="879"/>
      <c r="S292" s="879"/>
      <c r="T292" s="879"/>
      <c r="U292" s="879"/>
      <c r="V292" s="879"/>
      <c r="W292" s="879"/>
      <c r="X292" s="879"/>
      <c r="Y292" s="879"/>
      <c r="Z292" s="879"/>
    </row>
    <row r="293" spans="1:26" ht="20.25" customHeight="1">
      <c r="A293" s="879"/>
      <c r="B293" s="1032" t="s">
        <v>410</v>
      </c>
      <c r="C293" s="3940" t="s">
        <v>5543</v>
      </c>
      <c r="D293" s="4420"/>
      <c r="E293" s="4420"/>
      <c r="F293" s="4420"/>
      <c r="G293" s="4420"/>
      <c r="H293" s="1029" t="s">
        <v>892</v>
      </c>
      <c r="I293" s="1144" t="s">
        <v>892</v>
      </c>
      <c r="J293" s="1027" t="s">
        <v>92</v>
      </c>
      <c r="K293" s="1029" t="s">
        <v>892</v>
      </c>
      <c r="L293" s="1029" t="s">
        <v>892</v>
      </c>
      <c r="M293" s="1027" t="s">
        <v>92</v>
      </c>
      <c r="N293" s="1035"/>
      <c r="O293" s="4422"/>
      <c r="P293" s="4422"/>
      <c r="Q293" s="879"/>
      <c r="R293" s="879"/>
      <c r="S293" s="879"/>
      <c r="T293" s="879"/>
      <c r="U293" s="879"/>
      <c r="V293" s="879"/>
      <c r="W293" s="879"/>
      <c r="X293" s="879"/>
      <c r="Y293" s="879"/>
      <c r="Z293" s="879"/>
    </row>
    <row r="294" spans="1:26" ht="20.25" customHeight="1">
      <c r="A294" s="879"/>
      <c r="B294" s="1032" t="s">
        <v>413</v>
      </c>
      <c r="C294" s="3940" t="s">
        <v>117</v>
      </c>
      <c r="D294" s="4420"/>
      <c r="E294" s="4420"/>
      <c r="F294" s="4420"/>
      <c r="G294" s="4420"/>
      <c r="H294" s="1029" t="s">
        <v>892</v>
      </c>
      <c r="I294" s="1144" t="s">
        <v>892</v>
      </c>
      <c r="J294" s="1027" t="s">
        <v>92</v>
      </c>
      <c r="K294" s="1029">
        <v>523</v>
      </c>
      <c r="L294" s="1029">
        <v>2379</v>
      </c>
      <c r="M294" s="1028">
        <f t="shared" si="2"/>
        <v>0.21984026902059689</v>
      </c>
      <c r="N294" s="1035"/>
      <c r="O294" s="4422"/>
      <c r="P294" s="4422"/>
      <c r="Q294" s="879"/>
      <c r="R294" s="879"/>
      <c r="S294" s="879"/>
      <c r="T294" s="879"/>
      <c r="U294" s="879"/>
      <c r="V294" s="879"/>
      <c r="W294" s="879"/>
      <c r="X294" s="879"/>
      <c r="Y294" s="879"/>
      <c r="Z294" s="879"/>
    </row>
    <row r="295" spans="1:26" ht="20.25" customHeight="1">
      <c r="A295" s="879"/>
      <c r="B295" s="1032" t="s">
        <v>416</v>
      </c>
      <c r="C295" s="3940" t="s">
        <v>118</v>
      </c>
      <c r="D295" s="4420"/>
      <c r="E295" s="4420"/>
      <c r="F295" s="4420"/>
      <c r="G295" s="4420"/>
      <c r="H295" s="1029" t="s">
        <v>892</v>
      </c>
      <c r="I295" s="1144" t="s">
        <v>892</v>
      </c>
      <c r="J295" s="1027" t="s">
        <v>92</v>
      </c>
      <c r="K295" s="1029" t="s">
        <v>892</v>
      </c>
      <c r="L295" s="1029" t="s">
        <v>892</v>
      </c>
      <c r="M295" s="1027" t="s">
        <v>92</v>
      </c>
      <c r="N295" s="1035"/>
      <c r="O295" s="4422"/>
      <c r="P295" s="4422"/>
      <c r="Q295" s="879"/>
      <c r="R295" s="879"/>
      <c r="S295" s="879"/>
      <c r="T295" s="879"/>
      <c r="U295" s="879"/>
      <c r="V295" s="879"/>
      <c r="W295" s="879"/>
      <c r="X295" s="879"/>
      <c r="Y295" s="879"/>
      <c r="Z295" s="879"/>
    </row>
    <row r="296" spans="1:26" ht="18" customHeight="1">
      <c r="A296" s="879"/>
      <c r="B296" s="1032" t="s">
        <v>418</v>
      </c>
      <c r="C296" s="3940" t="s">
        <v>703</v>
      </c>
      <c r="D296" s="4420"/>
      <c r="E296" s="4420"/>
      <c r="F296" s="4420"/>
      <c r="G296" s="4420"/>
      <c r="H296" s="4420"/>
      <c r="I296" s="4420"/>
      <c r="J296" s="4420"/>
      <c r="K296" s="4420"/>
      <c r="L296" s="4420"/>
      <c r="M296" s="4420"/>
      <c r="N296" s="4421"/>
      <c r="O296" s="4422"/>
      <c r="P296" s="4422"/>
      <c r="Q296" s="879"/>
      <c r="R296" s="879"/>
      <c r="S296" s="879"/>
      <c r="T296" s="879"/>
      <c r="U296" s="879"/>
      <c r="V296" s="879"/>
      <c r="W296" s="879"/>
      <c r="X296" s="879"/>
      <c r="Y296" s="879"/>
      <c r="Z296" s="879"/>
    </row>
    <row r="297" spans="1:26" ht="20.25" customHeight="1">
      <c r="A297" s="879"/>
      <c r="B297" s="992" t="s">
        <v>418</v>
      </c>
      <c r="C297" s="3928" t="s">
        <v>704</v>
      </c>
      <c r="D297" s="4420"/>
      <c r="E297" s="4420"/>
      <c r="F297" s="4420"/>
      <c r="G297" s="4423"/>
      <c r="H297" s="1029" t="s">
        <v>892</v>
      </c>
      <c r="I297" s="1144" t="s">
        <v>892</v>
      </c>
      <c r="J297" s="1027" t="s">
        <v>92</v>
      </c>
      <c r="K297" s="1029" t="s">
        <v>892</v>
      </c>
      <c r="L297" s="1029" t="s">
        <v>892</v>
      </c>
      <c r="M297" s="1027" t="s">
        <v>92</v>
      </c>
      <c r="N297" s="1033"/>
      <c r="O297" s="4422"/>
      <c r="P297" s="4422"/>
      <c r="Q297" s="879"/>
      <c r="R297" s="879"/>
      <c r="S297" s="879"/>
      <c r="T297" s="879"/>
      <c r="U297" s="879"/>
      <c r="V297" s="879"/>
      <c r="W297" s="879"/>
      <c r="X297" s="879"/>
      <c r="Y297" s="879"/>
      <c r="Z297" s="879"/>
    </row>
    <row r="298" spans="1:26" ht="20.25" customHeight="1">
      <c r="A298" s="879"/>
      <c r="B298" s="992" t="s">
        <v>508</v>
      </c>
      <c r="C298" s="3928" t="s">
        <v>705</v>
      </c>
      <c r="D298" s="4420"/>
      <c r="E298" s="4420"/>
      <c r="F298" s="4420"/>
      <c r="G298" s="4423"/>
      <c r="H298" s="1029" t="s">
        <v>892</v>
      </c>
      <c r="I298" s="1144" t="s">
        <v>892</v>
      </c>
      <c r="J298" s="1027" t="s">
        <v>92</v>
      </c>
      <c r="K298" s="1029" t="s">
        <v>892</v>
      </c>
      <c r="L298" s="1029" t="s">
        <v>892</v>
      </c>
      <c r="M298" s="1027" t="s">
        <v>92</v>
      </c>
      <c r="N298" s="1146"/>
      <c r="O298" s="4422"/>
      <c r="P298" s="4422"/>
      <c r="Q298" s="879"/>
      <c r="R298" s="879"/>
      <c r="S298" s="879"/>
      <c r="T298" s="879"/>
      <c r="U298" s="879"/>
      <c r="V298" s="879"/>
      <c r="W298" s="879"/>
      <c r="X298" s="879"/>
      <c r="Y298" s="879"/>
      <c r="Z298" s="879"/>
    </row>
    <row r="299" spans="1:26" ht="18" customHeight="1">
      <c r="A299" s="879"/>
      <c r="B299" s="1032" t="s">
        <v>544</v>
      </c>
      <c r="C299" s="3940" t="s">
        <v>5483</v>
      </c>
      <c r="D299" s="4420"/>
      <c r="E299" s="4420"/>
      <c r="F299" s="4420"/>
      <c r="G299" s="4420"/>
      <c r="H299" s="1029" t="s">
        <v>892</v>
      </c>
      <c r="I299" s="1144" t="s">
        <v>892</v>
      </c>
      <c r="J299" s="1027" t="s">
        <v>92</v>
      </c>
      <c r="K299" s="1029">
        <v>980</v>
      </c>
      <c r="L299" s="1029">
        <v>1487</v>
      </c>
      <c r="M299" s="1028">
        <f t="shared" ref="M299:M300" si="3">MIN(K299/L299,1)</f>
        <v>0.65904505716207129</v>
      </c>
      <c r="N299" s="1035"/>
      <c r="O299" s="4422"/>
      <c r="P299" s="4422"/>
      <c r="Q299" s="879"/>
      <c r="R299" s="879"/>
      <c r="S299" s="879"/>
      <c r="T299" s="879"/>
      <c r="U299" s="879"/>
      <c r="V299" s="879"/>
      <c r="W299" s="879"/>
      <c r="X299" s="879"/>
      <c r="Y299" s="879"/>
      <c r="Z299" s="879"/>
    </row>
    <row r="300" spans="1:26" ht="43.5" customHeight="1">
      <c r="A300" s="879"/>
      <c r="B300" s="892" t="s">
        <v>546</v>
      </c>
      <c r="C300" s="3889" t="s">
        <v>5544</v>
      </c>
      <c r="D300" s="4420"/>
      <c r="E300" s="4420"/>
      <c r="F300" s="4420"/>
      <c r="G300" s="4423"/>
      <c r="H300" s="1029" t="s">
        <v>892</v>
      </c>
      <c r="I300" s="1144" t="s">
        <v>892</v>
      </c>
      <c r="J300" s="1027" t="s">
        <v>92</v>
      </c>
      <c r="K300" s="1036">
        <f t="shared" ref="K300:L300" si="4">SUMIF(K281:K282,"&lt;&gt;")+ SUMIF(K284,"&lt;&gt;")+SUMIF(K286:K288,"&lt;&gt;")+SUMIF(K290:K295,"&lt;&gt;")+SUMIF(K297:K299,"&lt;&gt;")</f>
        <v>4639</v>
      </c>
      <c r="L300" s="1036">
        <f t="shared" si="4"/>
        <v>12869</v>
      </c>
      <c r="M300" s="1031">
        <f t="shared" si="3"/>
        <v>0.36047866967130315</v>
      </c>
      <c r="N300" s="1035"/>
      <c r="O300" s="4422"/>
      <c r="P300" s="4422"/>
      <c r="Q300" s="879"/>
      <c r="R300" s="879"/>
      <c r="S300" s="879"/>
      <c r="T300" s="879"/>
      <c r="U300" s="879"/>
      <c r="V300" s="879"/>
      <c r="W300" s="879"/>
      <c r="X300" s="879"/>
      <c r="Y300" s="879"/>
      <c r="Z300" s="879"/>
    </row>
    <row r="301" spans="1:26" ht="131.25" customHeight="1">
      <c r="A301" s="879"/>
      <c r="B301" s="899" t="s">
        <v>707</v>
      </c>
      <c r="C301" s="3889" t="s">
        <v>5545</v>
      </c>
      <c r="D301" s="4420"/>
      <c r="E301" s="4420"/>
      <c r="F301" s="4420"/>
      <c r="G301" s="4423"/>
      <c r="H301" s="3937" t="s">
        <v>5546</v>
      </c>
      <c r="I301" s="4425"/>
      <c r="J301" s="4425"/>
      <c r="K301" s="4425"/>
      <c r="L301" s="4425"/>
      <c r="M301" s="4425"/>
      <c r="N301" s="4425"/>
      <c r="O301" s="1037"/>
      <c r="P301" s="1037"/>
      <c r="Q301" s="879"/>
      <c r="R301" s="879"/>
      <c r="S301" s="879"/>
      <c r="T301" s="879"/>
      <c r="U301" s="879"/>
      <c r="V301" s="879"/>
      <c r="W301" s="879"/>
      <c r="X301" s="879"/>
      <c r="Y301" s="879"/>
      <c r="Z301" s="879"/>
    </row>
    <row r="302" spans="1:26" ht="76.5" customHeight="1">
      <c r="A302" s="879"/>
      <c r="B302" s="986" t="s">
        <v>709</v>
      </c>
      <c r="C302" s="3938" t="s">
        <v>710</v>
      </c>
      <c r="D302" s="4414"/>
      <c r="E302" s="4414"/>
      <c r="F302" s="4414"/>
      <c r="G302" s="4451"/>
      <c r="H302" s="3939"/>
      <c r="I302" s="4425"/>
      <c r="J302" s="4425"/>
      <c r="K302" s="4425"/>
      <c r="L302" s="4425"/>
      <c r="M302" s="4425"/>
      <c r="N302" s="4425"/>
      <c r="O302" s="1038"/>
      <c r="P302" s="1039"/>
      <c r="Q302" s="879"/>
      <c r="R302" s="879"/>
      <c r="S302" s="879"/>
      <c r="T302" s="879"/>
      <c r="U302" s="879"/>
      <c r="V302" s="879"/>
      <c r="W302" s="879"/>
      <c r="X302" s="879"/>
      <c r="Y302" s="879"/>
      <c r="Z302" s="879"/>
    </row>
    <row r="303" spans="1:26" ht="24" customHeight="1">
      <c r="A303" s="879"/>
      <c r="B303" s="3905" t="s">
        <v>711</v>
      </c>
      <c r="C303" s="4415"/>
      <c r="D303" s="4415"/>
      <c r="E303" s="4415"/>
      <c r="F303" s="4415"/>
      <c r="G303" s="4415"/>
      <c r="H303" s="4415"/>
      <c r="I303" s="4415"/>
      <c r="J303" s="4415"/>
      <c r="K303" s="4415"/>
      <c r="L303" s="4415"/>
      <c r="M303" s="4415"/>
      <c r="N303" s="4415"/>
      <c r="O303" s="4415"/>
      <c r="P303" s="4416"/>
      <c r="Q303" s="879"/>
      <c r="R303" s="879"/>
      <c r="S303" s="879"/>
      <c r="T303" s="879"/>
      <c r="U303" s="879"/>
      <c r="V303" s="879"/>
      <c r="W303" s="879"/>
      <c r="X303" s="879"/>
      <c r="Y303" s="879"/>
      <c r="Z303" s="879"/>
    </row>
    <row r="304" spans="1:26" ht="39" customHeight="1">
      <c r="A304" s="879"/>
      <c r="B304" s="980" t="s">
        <v>712</v>
      </c>
      <c r="C304" s="3889" t="s">
        <v>713</v>
      </c>
      <c r="D304" s="4420"/>
      <c r="E304" s="4420"/>
      <c r="F304" s="4420"/>
      <c r="G304" s="4423"/>
      <c r="H304" s="3898" t="s">
        <v>53</v>
      </c>
      <c r="I304" s="4420"/>
      <c r="J304" s="4423"/>
      <c r="K304" s="891" t="s">
        <v>446</v>
      </c>
      <c r="L304" s="3935"/>
      <c r="M304" s="4435"/>
      <c r="N304" s="4437"/>
      <c r="O304" s="1040" t="s">
        <v>3274</v>
      </c>
      <c r="P304" s="1012"/>
      <c r="Q304" s="879"/>
      <c r="R304" s="879"/>
      <c r="S304" s="879"/>
      <c r="T304" s="879"/>
      <c r="U304" s="879"/>
      <c r="V304" s="879"/>
      <c r="W304" s="879"/>
      <c r="X304" s="879"/>
      <c r="Y304" s="879"/>
      <c r="Z304" s="879"/>
    </row>
    <row r="305" spans="1:26" ht="34.5" customHeight="1">
      <c r="A305" s="879"/>
      <c r="B305" s="916" t="s">
        <v>714</v>
      </c>
      <c r="C305" s="3889" t="s">
        <v>715</v>
      </c>
      <c r="D305" s="4420"/>
      <c r="E305" s="4420"/>
      <c r="F305" s="4420"/>
      <c r="G305" s="4423"/>
      <c r="H305" s="3898" t="s">
        <v>53</v>
      </c>
      <c r="I305" s="4420"/>
      <c r="J305" s="4423"/>
      <c r="K305" s="3893" t="s">
        <v>446</v>
      </c>
      <c r="L305" s="3930"/>
      <c r="M305" s="4425"/>
      <c r="N305" s="4426"/>
      <c r="O305" s="3936" t="s">
        <v>3305</v>
      </c>
      <c r="P305" s="3908"/>
      <c r="Q305" s="879"/>
      <c r="R305" s="879"/>
      <c r="S305" s="879"/>
      <c r="T305" s="879"/>
      <c r="U305" s="879"/>
      <c r="V305" s="879"/>
      <c r="W305" s="879"/>
      <c r="X305" s="879"/>
      <c r="Y305" s="879"/>
      <c r="Z305" s="879"/>
    </row>
    <row r="306" spans="1:26" ht="37.5" customHeight="1">
      <c r="A306" s="879"/>
      <c r="B306" s="898" t="s">
        <v>394</v>
      </c>
      <c r="C306" s="3922" t="s">
        <v>716</v>
      </c>
      <c r="D306" s="4439"/>
      <c r="E306" s="4439"/>
      <c r="F306" s="4439"/>
      <c r="G306" s="4440"/>
      <c r="H306" s="3898" t="s">
        <v>54</v>
      </c>
      <c r="I306" s="4420"/>
      <c r="J306" s="4423"/>
      <c r="K306" s="4427"/>
      <c r="L306" s="4428"/>
      <c r="M306" s="4413"/>
      <c r="N306" s="4429"/>
      <c r="O306" s="4422"/>
      <c r="P306" s="4422"/>
      <c r="Q306" s="879"/>
      <c r="R306" s="879"/>
      <c r="S306" s="879"/>
      <c r="T306" s="879"/>
      <c r="U306" s="879"/>
      <c r="V306" s="879"/>
      <c r="W306" s="879"/>
      <c r="X306" s="879"/>
      <c r="Y306" s="879"/>
      <c r="Z306" s="879"/>
    </row>
    <row r="307" spans="1:26" ht="37.5" customHeight="1">
      <c r="A307" s="879"/>
      <c r="B307" s="899" t="s">
        <v>401</v>
      </c>
      <c r="C307" s="3889" t="s">
        <v>717</v>
      </c>
      <c r="D307" s="4420"/>
      <c r="E307" s="4420"/>
      <c r="F307" s="4420"/>
      <c r="G307" s="4423"/>
      <c r="H307" s="3898"/>
      <c r="I307" s="4420"/>
      <c r="J307" s="4423"/>
      <c r="K307" s="4443"/>
      <c r="L307" s="4444"/>
      <c r="M307" s="4439"/>
      <c r="N307" s="4445"/>
      <c r="O307" s="4422"/>
      <c r="P307" s="4422"/>
      <c r="Q307" s="879"/>
      <c r="R307" s="879"/>
      <c r="S307" s="879"/>
      <c r="T307" s="879"/>
      <c r="U307" s="879"/>
      <c r="V307" s="879"/>
      <c r="W307" s="879"/>
      <c r="X307" s="879"/>
      <c r="Y307" s="879"/>
      <c r="Z307" s="879"/>
    </row>
    <row r="308" spans="1:26" ht="33.75" customHeight="1">
      <c r="A308" s="879"/>
      <c r="B308" s="925" t="s">
        <v>718</v>
      </c>
      <c r="C308" s="3889" t="s">
        <v>719</v>
      </c>
      <c r="D308" s="4420"/>
      <c r="E308" s="4420"/>
      <c r="F308" s="4420"/>
      <c r="G308" s="4423"/>
      <c r="H308" s="3898" t="s">
        <v>313</v>
      </c>
      <c r="I308" s="4420"/>
      <c r="J308" s="4423"/>
      <c r="K308" s="904" t="s">
        <v>446</v>
      </c>
      <c r="L308" s="3930"/>
      <c r="M308" s="4425"/>
      <c r="N308" s="4426"/>
      <c r="O308" s="4422"/>
      <c r="P308" s="4422"/>
      <c r="Q308" s="879"/>
      <c r="R308" s="879"/>
      <c r="S308" s="879"/>
      <c r="T308" s="879"/>
      <c r="U308" s="879"/>
      <c r="V308" s="879"/>
      <c r="W308" s="879"/>
      <c r="X308" s="879"/>
      <c r="Y308" s="879"/>
      <c r="Z308" s="879"/>
    </row>
    <row r="309" spans="1:26" ht="33" customHeight="1">
      <c r="A309" s="879"/>
      <c r="B309" s="916" t="s">
        <v>720</v>
      </c>
      <c r="C309" s="3889" t="s">
        <v>721</v>
      </c>
      <c r="D309" s="4420"/>
      <c r="E309" s="4420"/>
      <c r="F309" s="4420"/>
      <c r="G309" s="4423"/>
      <c r="H309" s="3898" t="s">
        <v>316</v>
      </c>
      <c r="I309" s="4420"/>
      <c r="J309" s="4423"/>
      <c r="K309" s="904" t="s">
        <v>446</v>
      </c>
      <c r="L309" s="3931"/>
      <c r="M309" s="4420"/>
      <c r="N309" s="4421"/>
      <c r="O309" s="4422"/>
      <c r="P309" s="4424"/>
      <c r="Q309" s="879"/>
      <c r="R309" s="879"/>
      <c r="S309" s="879"/>
      <c r="T309" s="879"/>
      <c r="U309" s="879"/>
      <c r="V309" s="879"/>
      <c r="W309" s="879"/>
      <c r="X309" s="879"/>
      <c r="Y309" s="879"/>
      <c r="Z309" s="879"/>
    </row>
    <row r="310" spans="1:26" ht="39" customHeight="1">
      <c r="A310" s="879"/>
      <c r="B310" s="941" t="s">
        <v>722</v>
      </c>
      <c r="C310" s="3922" t="s">
        <v>723</v>
      </c>
      <c r="D310" s="4439"/>
      <c r="E310" s="4439"/>
      <c r="F310" s="4439"/>
      <c r="G310" s="4440"/>
      <c r="H310" s="3895" t="s">
        <v>53</v>
      </c>
      <c r="I310" s="4439"/>
      <c r="J310" s="4440"/>
      <c r="K310" s="3893" t="s">
        <v>446</v>
      </c>
      <c r="L310" s="3932"/>
      <c r="M310" s="4425"/>
      <c r="N310" s="4426"/>
      <c r="O310" s="3908" t="s">
        <v>1279</v>
      </c>
      <c r="P310" s="3908"/>
      <c r="Q310" s="879"/>
      <c r="R310" s="879"/>
      <c r="S310" s="879"/>
      <c r="T310" s="879"/>
      <c r="U310" s="879"/>
      <c r="V310" s="879"/>
      <c r="W310" s="879"/>
      <c r="X310" s="879"/>
      <c r="Y310" s="879"/>
      <c r="Z310" s="879"/>
    </row>
    <row r="311" spans="1:26" ht="46.5" customHeight="1">
      <c r="A311" s="879"/>
      <c r="B311" s="894" t="s">
        <v>724</v>
      </c>
      <c r="C311" s="3889" t="s">
        <v>725</v>
      </c>
      <c r="D311" s="4420"/>
      <c r="E311" s="4420"/>
      <c r="F311" s="4420"/>
      <c r="G311" s="4423"/>
      <c r="H311" s="3898" t="s">
        <v>3304</v>
      </c>
      <c r="I311" s="4420"/>
      <c r="J311" s="4423"/>
      <c r="K311" s="4427"/>
      <c r="L311" s="4428"/>
      <c r="M311" s="4413"/>
      <c r="N311" s="4429"/>
      <c r="O311" s="4422"/>
      <c r="P311" s="4422"/>
      <c r="Q311" s="879"/>
      <c r="R311" s="879"/>
      <c r="S311" s="879"/>
      <c r="T311" s="879"/>
      <c r="U311" s="879"/>
      <c r="V311" s="879"/>
      <c r="W311" s="879"/>
      <c r="X311" s="879"/>
      <c r="Y311" s="879"/>
      <c r="Z311" s="879"/>
    </row>
    <row r="312" spans="1:26" ht="34.5" customHeight="1">
      <c r="A312" s="879"/>
      <c r="B312" s="1006" t="s">
        <v>726</v>
      </c>
      <c r="C312" s="3889" t="s">
        <v>5547</v>
      </c>
      <c r="D312" s="4420"/>
      <c r="E312" s="4420"/>
      <c r="F312" s="4420"/>
      <c r="G312" s="4423"/>
      <c r="H312" s="3898" t="s">
        <v>318</v>
      </c>
      <c r="I312" s="4420"/>
      <c r="J312" s="4423"/>
      <c r="K312" s="4427"/>
      <c r="L312" s="4428"/>
      <c r="M312" s="4413"/>
      <c r="N312" s="4429"/>
      <c r="O312" s="4422"/>
      <c r="P312" s="4422"/>
      <c r="Q312" s="879"/>
      <c r="R312" s="879"/>
      <c r="S312" s="879"/>
      <c r="T312" s="879"/>
      <c r="U312" s="879"/>
      <c r="V312" s="879"/>
      <c r="W312" s="879"/>
      <c r="X312" s="879"/>
      <c r="Y312" s="879"/>
      <c r="Z312" s="879"/>
    </row>
    <row r="313" spans="1:26" ht="33.75" customHeight="1">
      <c r="A313" s="879"/>
      <c r="B313" s="986" t="s">
        <v>394</v>
      </c>
      <c r="C313" s="3889" t="s">
        <v>728</v>
      </c>
      <c r="D313" s="4420"/>
      <c r="E313" s="4420"/>
      <c r="F313" s="4420"/>
      <c r="G313" s="4423"/>
      <c r="H313" s="3898" t="s">
        <v>58</v>
      </c>
      <c r="I313" s="4420"/>
      <c r="J313" s="4423"/>
      <c r="K313" s="4427"/>
      <c r="L313" s="4428"/>
      <c r="M313" s="4413"/>
      <c r="N313" s="4429"/>
      <c r="O313" s="4422"/>
      <c r="P313" s="4422"/>
      <c r="Q313" s="879"/>
      <c r="R313" s="879"/>
      <c r="S313" s="879"/>
      <c r="T313" s="879"/>
      <c r="U313" s="879"/>
      <c r="V313" s="879"/>
      <c r="W313" s="879"/>
      <c r="X313" s="879"/>
      <c r="Y313" s="879"/>
      <c r="Z313" s="879"/>
    </row>
    <row r="314" spans="1:26" ht="43.5" customHeight="1">
      <c r="A314" s="879"/>
      <c r="B314" s="980" t="s">
        <v>729</v>
      </c>
      <c r="C314" s="3889" t="s">
        <v>730</v>
      </c>
      <c r="D314" s="4420"/>
      <c r="E314" s="4420"/>
      <c r="F314" s="4420"/>
      <c r="G314" s="4423"/>
      <c r="H314" s="3890" t="s">
        <v>316</v>
      </c>
      <c r="I314" s="4425"/>
      <c r="J314" s="4442"/>
      <c r="K314" s="4427"/>
      <c r="L314" s="4428"/>
      <c r="M314" s="4413"/>
      <c r="N314" s="4429"/>
      <c r="O314" s="3933"/>
      <c r="P314" s="3933"/>
      <c r="Q314" s="879"/>
      <c r="R314" s="879"/>
      <c r="S314" s="879"/>
      <c r="T314" s="879"/>
      <c r="U314" s="879"/>
      <c r="V314" s="879"/>
      <c r="W314" s="879"/>
      <c r="X314" s="879"/>
      <c r="Y314" s="879"/>
      <c r="Z314" s="879"/>
    </row>
    <row r="315" spans="1:26" ht="32.25" customHeight="1">
      <c r="A315" s="879"/>
      <c r="B315" s="952" t="s">
        <v>394</v>
      </c>
      <c r="C315" s="3909" t="s">
        <v>731</v>
      </c>
      <c r="D315" s="4430"/>
      <c r="E315" s="4430"/>
      <c r="F315" s="4430"/>
      <c r="G315" s="4449"/>
      <c r="H315" s="3934" t="s">
        <v>316</v>
      </c>
      <c r="I315" s="4430"/>
      <c r="J315" s="4449"/>
      <c r="K315" s="4470"/>
      <c r="L315" s="4431"/>
      <c r="M315" s="4432"/>
      <c r="N315" s="4433"/>
      <c r="O315" s="4434"/>
      <c r="P315" s="4434"/>
      <c r="Q315" s="879"/>
      <c r="R315" s="879"/>
      <c r="S315" s="879"/>
      <c r="T315" s="879"/>
      <c r="U315" s="879"/>
      <c r="V315" s="879"/>
      <c r="W315" s="879"/>
      <c r="X315" s="879"/>
      <c r="Y315" s="879"/>
      <c r="Z315" s="879"/>
    </row>
    <row r="316" spans="1:26" ht="21.75" customHeight="1">
      <c r="A316" s="879"/>
      <c r="B316" s="3905" t="s">
        <v>732</v>
      </c>
      <c r="C316" s="4415"/>
      <c r="D316" s="4415"/>
      <c r="E316" s="4415"/>
      <c r="F316" s="4415"/>
      <c r="G316" s="4415"/>
      <c r="H316" s="4415"/>
      <c r="I316" s="4415"/>
      <c r="J316" s="4415"/>
      <c r="K316" s="4415"/>
      <c r="L316" s="4415"/>
      <c r="M316" s="4415"/>
      <c r="N316" s="4415"/>
      <c r="O316" s="4415"/>
      <c r="P316" s="4416"/>
      <c r="Q316" s="879"/>
      <c r="R316" s="879"/>
      <c r="S316" s="879"/>
      <c r="T316" s="879"/>
      <c r="U316" s="879"/>
      <c r="V316" s="879"/>
      <c r="W316" s="879"/>
      <c r="X316" s="879"/>
      <c r="Y316" s="879"/>
      <c r="Z316" s="879"/>
    </row>
    <row r="317" spans="1:26" ht="28.5" customHeight="1">
      <c r="A317" s="879"/>
      <c r="B317" s="1006" t="s">
        <v>733</v>
      </c>
      <c r="C317" s="3922" t="s">
        <v>734</v>
      </c>
      <c r="D317" s="4439"/>
      <c r="E317" s="4439"/>
      <c r="F317" s="4439"/>
      <c r="G317" s="4439"/>
      <c r="H317" s="3918" t="s">
        <v>334</v>
      </c>
      <c r="I317" s="4420"/>
      <c r="J317" s="4420"/>
      <c r="K317" s="3926" t="s">
        <v>446</v>
      </c>
      <c r="L317" s="3927"/>
      <c r="M317" s="4435"/>
      <c r="N317" s="4437"/>
      <c r="O317" s="3639" t="s">
        <v>1279</v>
      </c>
      <c r="P317" s="3639"/>
      <c r="Q317" s="879"/>
      <c r="R317" s="879"/>
      <c r="S317" s="879"/>
      <c r="T317" s="879"/>
      <c r="U317" s="879"/>
      <c r="V317" s="879"/>
      <c r="W317" s="879"/>
      <c r="X317" s="879"/>
      <c r="Y317" s="879"/>
      <c r="Z317" s="879"/>
    </row>
    <row r="318" spans="1:26" ht="30.75" customHeight="1">
      <c r="A318" s="879"/>
      <c r="B318" s="898" t="s">
        <v>394</v>
      </c>
      <c r="C318" s="3922" t="s">
        <v>735</v>
      </c>
      <c r="D318" s="4439"/>
      <c r="E318" s="4439"/>
      <c r="F318" s="4439"/>
      <c r="G318" s="4439"/>
      <c r="H318" s="3898" t="s">
        <v>316</v>
      </c>
      <c r="I318" s="4420"/>
      <c r="J318" s="4423"/>
      <c r="K318" s="4427"/>
      <c r="L318" s="4428"/>
      <c r="M318" s="4413"/>
      <c r="N318" s="4429"/>
      <c r="O318" s="4422"/>
      <c r="P318" s="4422"/>
      <c r="Q318" s="879"/>
      <c r="R318" s="879"/>
      <c r="S318" s="879"/>
      <c r="T318" s="879"/>
      <c r="U318" s="879"/>
      <c r="V318" s="879"/>
      <c r="W318" s="879"/>
      <c r="X318" s="879"/>
      <c r="Y318" s="879"/>
      <c r="Z318" s="879"/>
    </row>
    <row r="319" spans="1:26" ht="39" customHeight="1">
      <c r="A319" s="879"/>
      <c r="B319" s="898" t="s">
        <v>401</v>
      </c>
      <c r="C319" s="3889" t="s">
        <v>736</v>
      </c>
      <c r="D319" s="4420"/>
      <c r="E319" s="4420"/>
      <c r="F319" s="4420"/>
      <c r="G319" s="4423"/>
      <c r="H319" s="3898" t="s">
        <v>316</v>
      </c>
      <c r="I319" s="4420"/>
      <c r="J319" s="4423"/>
      <c r="K319" s="4427"/>
      <c r="L319" s="4428"/>
      <c r="M319" s="4413"/>
      <c r="N319" s="4429"/>
      <c r="O319" s="4422"/>
      <c r="P319" s="4422"/>
      <c r="Q319" s="879"/>
      <c r="R319" s="879"/>
      <c r="S319" s="879"/>
      <c r="T319" s="879"/>
      <c r="U319" s="879"/>
      <c r="V319" s="879"/>
      <c r="W319" s="879"/>
      <c r="X319" s="879"/>
      <c r="Y319" s="879"/>
      <c r="Z319" s="879"/>
    </row>
    <row r="320" spans="1:26" ht="35.25" customHeight="1">
      <c r="A320" s="879"/>
      <c r="B320" s="1006" t="s">
        <v>737</v>
      </c>
      <c r="C320" s="3928" t="s">
        <v>738</v>
      </c>
      <c r="D320" s="4420"/>
      <c r="E320" s="4420"/>
      <c r="F320" s="4420"/>
      <c r="G320" s="4423"/>
      <c r="H320" s="3898" t="s">
        <v>53</v>
      </c>
      <c r="I320" s="4420"/>
      <c r="J320" s="4423"/>
      <c r="K320" s="4427"/>
      <c r="L320" s="4444"/>
      <c r="M320" s="4439"/>
      <c r="N320" s="4445"/>
      <c r="O320" s="4422"/>
      <c r="P320" s="4422"/>
      <c r="Q320" s="879"/>
      <c r="R320" s="879"/>
      <c r="S320" s="879"/>
      <c r="T320" s="879"/>
      <c r="U320" s="879"/>
      <c r="V320" s="879"/>
      <c r="W320" s="879"/>
      <c r="X320" s="879"/>
      <c r="Y320" s="879"/>
      <c r="Z320" s="879"/>
    </row>
    <row r="321" spans="1:26" ht="39" customHeight="1">
      <c r="A321" s="879"/>
      <c r="B321" s="898" t="s">
        <v>394</v>
      </c>
      <c r="C321" s="3889" t="s">
        <v>739</v>
      </c>
      <c r="D321" s="4420"/>
      <c r="E321" s="4420"/>
      <c r="F321" s="4420"/>
      <c r="G321" s="4423"/>
      <c r="H321" s="3898" t="s">
        <v>5548</v>
      </c>
      <c r="I321" s="4420"/>
      <c r="J321" s="4423"/>
      <c r="K321" s="3893" t="s">
        <v>446</v>
      </c>
      <c r="L321" s="3929"/>
      <c r="M321" s="4425"/>
      <c r="N321" s="4426"/>
      <c r="O321" s="4422"/>
      <c r="P321" s="4422"/>
      <c r="Q321" s="879"/>
      <c r="R321" s="879"/>
      <c r="S321" s="879"/>
      <c r="T321" s="879"/>
      <c r="U321" s="879"/>
      <c r="V321" s="879"/>
      <c r="W321" s="879"/>
      <c r="X321" s="879"/>
      <c r="Y321" s="879"/>
      <c r="Z321" s="879"/>
    </row>
    <row r="322" spans="1:26" ht="31.5" customHeight="1">
      <c r="A322" s="879"/>
      <c r="B322" s="892" t="s">
        <v>401</v>
      </c>
      <c r="C322" s="3912" t="s">
        <v>740</v>
      </c>
      <c r="D322" s="4425"/>
      <c r="E322" s="4425"/>
      <c r="F322" s="4425"/>
      <c r="G322" s="4442"/>
      <c r="H322" s="3890"/>
      <c r="I322" s="4425"/>
      <c r="J322" s="4442"/>
      <c r="K322" s="4427"/>
      <c r="L322" s="4428"/>
      <c r="M322" s="4413"/>
      <c r="N322" s="4429"/>
      <c r="O322" s="4424"/>
      <c r="P322" s="4424"/>
      <c r="Q322" s="879"/>
      <c r="R322" s="879"/>
      <c r="S322" s="879"/>
      <c r="T322" s="879"/>
      <c r="U322" s="879"/>
      <c r="V322" s="879"/>
      <c r="W322" s="879"/>
      <c r="X322" s="879"/>
      <c r="Y322" s="879"/>
      <c r="Z322" s="879"/>
    </row>
    <row r="323" spans="1:26" ht="54" customHeight="1">
      <c r="A323" s="879"/>
      <c r="B323" s="3921" t="s">
        <v>5549</v>
      </c>
      <c r="C323" s="4420"/>
      <c r="D323" s="4420"/>
      <c r="E323" s="4420"/>
      <c r="F323" s="4420"/>
      <c r="G323" s="4420"/>
      <c r="H323" s="4420"/>
      <c r="I323" s="4420"/>
      <c r="J323" s="4420"/>
      <c r="K323" s="4420"/>
      <c r="L323" s="4420"/>
      <c r="M323" s="4420"/>
      <c r="N323" s="4421"/>
      <c r="O323" s="1037"/>
      <c r="P323" s="1037"/>
      <c r="Q323" s="879"/>
      <c r="R323" s="879"/>
      <c r="S323" s="879"/>
      <c r="T323" s="879"/>
      <c r="U323" s="879"/>
      <c r="V323" s="879"/>
      <c r="W323" s="879"/>
      <c r="X323" s="879"/>
      <c r="Y323" s="879"/>
      <c r="Z323" s="879"/>
    </row>
    <row r="324" spans="1:26" ht="114.75" customHeight="1">
      <c r="A324" s="879"/>
      <c r="B324" s="925" t="s">
        <v>742</v>
      </c>
      <c r="C324" s="3922" t="s">
        <v>5550</v>
      </c>
      <c r="D324" s="4439"/>
      <c r="E324" s="4439"/>
      <c r="F324" s="4439"/>
      <c r="G324" s="4439"/>
      <c r="H324" s="4439"/>
      <c r="I324" s="4439"/>
      <c r="J324" s="4439"/>
      <c r="K324" s="4439"/>
      <c r="L324" s="4439"/>
      <c r="M324" s="4439"/>
      <c r="N324" s="4445"/>
      <c r="O324" s="3908" t="s">
        <v>3274</v>
      </c>
      <c r="P324" s="3908"/>
      <c r="Q324" s="879"/>
      <c r="R324" s="879"/>
      <c r="S324" s="879"/>
      <c r="T324" s="879"/>
      <c r="U324" s="879"/>
      <c r="V324" s="879"/>
      <c r="W324" s="879"/>
      <c r="X324" s="879"/>
      <c r="Y324" s="879"/>
      <c r="Z324" s="879"/>
    </row>
    <row r="325" spans="1:26" ht="40.5" customHeight="1">
      <c r="A325" s="965"/>
      <c r="B325" s="1041" t="s">
        <v>394</v>
      </c>
      <c r="C325" s="3912" t="s">
        <v>5551</v>
      </c>
      <c r="D325" s="4425"/>
      <c r="E325" s="4425"/>
      <c r="F325" s="4425"/>
      <c r="G325" s="4425"/>
      <c r="H325" s="4425"/>
      <c r="I325" s="4425"/>
      <c r="J325" s="4425"/>
      <c r="K325" s="4425"/>
      <c r="L325" s="3917" t="s">
        <v>446</v>
      </c>
      <c r="M325" s="3894"/>
      <c r="N325" s="4426"/>
      <c r="O325" s="4422"/>
      <c r="P325" s="4422"/>
      <c r="Q325" s="879"/>
      <c r="R325" s="879"/>
      <c r="S325" s="879"/>
      <c r="T325" s="879"/>
      <c r="U325" s="879"/>
      <c r="V325" s="879"/>
      <c r="W325" s="879"/>
      <c r="X325" s="879"/>
      <c r="Y325" s="879"/>
      <c r="Z325" s="879"/>
    </row>
    <row r="326" spans="1:26" ht="26.25" customHeight="1">
      <c r="A326" s="965"/>
      <c r="B326" s="1041"/>
      <c r="C326" s="977" t="s">
        <v>418</v>
      </c>
      <c r="D326" s="3889" t="s">
        <v>745</v>
      </c>
      <c r="E326" s="4420"/>
      <c r="F326" s="4420"/>
      <c r="G326" s="4420"/>
      <c r="H326" s="4420"/>
      <c r="I326" s="4423"/>
      <c r="J326" s="3898" t="s">
        <v>3154</v>
      </c>
      <c r="K326" s="4423"/>
      <c r="L326" s="4428"/>
      <c r="M326" s="4428"/>
      <c r="N326" s="4429"/>
      <c r="O326" s="4422"/>
      <c r="P326" s="4422"/>
      <c r="Q326" s="879"/>
      <c r="R326" s="879"/>
      <c r="S326" s="879"/>
      <c r="T326" s="879"/>
      <c r="U326" s="879"/>
      <c r="V326" s="879"/>
      <c r="W326" s="879"/>
      <c r="X326" s="879"/>
      <c r="Y326" s="879"/>
      <c r="Z326" s="879"/>
    </row>
    <row r="327" spans="1:26" ht="19.5" customHeight="1">
      <c r="A327" s="965"/>
      <c r="B327" s="1041"/>
      <c r="C327" s="1041" t="s">
        <v>508</v>
      </c>
      <c r="D327" s="3912" t="s">
        <v>746</v>
      </c>
      <c r="E327" s="4425"/>
      <c r="F327" s="4425"/>
      <c r="G327" s="4425"/>
      <c r="H327" s="4425"/>
      <c r="I327" s="4442"/>
      <c r="J327" s="3918" t="s">
        <v>334</v>
      </c>
      <c r="K327" s="4423"/>
      <c r="L327" s="4428"/>
      <c r="M327" s="4428"/>
      <c r="N327" s="4429"/>
      <c r="O327" s="4422"/>
      <c r="P327" s="4422"/>
      <c r="Q327" s="879"/>
      <c r="R327" s="879"/>
      <c r="S327" s="879"/>
      <c r="T327" s="879"/>
      <c r="U327" s="879"/>
      <c r="V327" s="879"/>
      <c r="W327" s="879"/>
      <c r="X327" s="879"/>
      <c r="Y327" s="879"/>
      <c r="Z327" s="879"/>
    </row>
    <row r="328" spans="1:26" ht="19.5" customHeight="1">
      <c r="A328" s="965"/>
      <c r="B328" s="1041"/>
      <c r="C328" s="1041" t="s">
        <v>510</v>
      </c>
      <c r="D328" s="3889" t="s">
        <v>747</v>
      </c>
      <c r="E328" s="4420"/>
      <c r="F328" s="4420"/>
      <c r="G328" s="4420"/>
      <c r="H328" s="3915" t="s">
        <v>748</v>
      </c>
      <c r="I328" s="4423"/>
      <c r="J328" s="3916" t="s">
        <v>749</v>
      </c>
      <c r="K328" s="4423"/>
      <c r="L328" s="4428"/>
      <c r="M328" s="4428"/>
      <c r="N328" s="4429"/>
      <c r="O328" s="4422"/>
      <c r="P328" s="4422"/>
      <c r="Q328" s="879"/>
      <c r="R328" s="879"/>
      <c r="S328" s="879"/>
      <c r="T328" s="879"/>
      <c r="U328" s="879"/>
      <c r="V328" s="879"/>
      <c r="W328" s="879"/>
      <c r="X328" s="879"/>
      <c r="Y328" s="879"/>
      <c r="Z328" s="879"/>
    </row>
    <row r="329" spans="1:26" ht="28.5" customHeight="1">
      <c r="A329" s="965"/>
      <c r="B329" s="1041"/>
      <c r="C329" s="1041"/>
      <c r="D329" s="3923" t="s">
        <v>750</v>
      </c>
      <c r="E329" s="4420"/>
      <c r="F329" s="4420"/>
      <c r="G329" s="4423"/>
      <c r="H329" s="3924" t="s">
        <v>5552</v>
      </c>
      <c r="I329" s="4471"/>
      <c r="J329" s="3911" t="s">
        <v>5553</v>
      </c>
      <c r="K329" s="4423"/>
      <c r="L329" s="4428"/>
      <c r="M329" s="4428"/>
      <c r="N329" s="4429"/>
      <c r="O329" s="4422"/>
      <c r="P329" s="4422"/>
      <c r="Q329" s="879"/>
      <c r="R329" s="879"/>
      <c r="S329" s="879"/>
      <c r="T329" s="879"/>
      <c r="U329" s="879"/>
      <c r="V329" s="879"/>
      <c r="W329" s="879"/>
      <c r="X329" s="879"/>
      <c r="Y329" s="879"/>
      <c r="Z329" s="879"/>
    </row>
    <row r="330" spans="1:26" ht="19.5" customHeight="1">
      <c r="A330" s="965"/>
      <c r="B330" s="1041"/>
      <c r="C330" s="1041" t="s">
        <v>512</v>
      </c>
      <c r="D330" s="3889" t="s">
        <v>751</v>
      </c>
      <c r="E330" s="4420"/>
      <c r="F330" s="4420"/>
      <c r="G330" s="4420"/>
      <c r="H330" s="4420"/>
      <c r="I330" s="4420"/>
      <c r="J330" s="3898" t="s">
        <v>350</v>
      </c>
      <c r="K330" s="4423"/>
      <c r="L330" s="4428"/>
      <c r="M330" s="4428"/>
      <c r="N330" s="4429"/>
      <c r="O330" s="4422"/>
      <c r="P330" s="4422"/>
      <c r="Q330" s="879"/>
      <c r="R330" s="879"/>
      <c r="S330" s="879"/>
      <c r="T330" s="879"/>
      <c r="U330" s="879"/>
      <c r="V330" s="879"/>
      <c r="W330" s="879"/>
      <c r="X330" s="879"/>
      <c r="Y330" s="879"/>
      <c r="Z330" s="879"/>
    </row>
    <row r="331" spans="1:26" ht="34.5" customHeight="1">
      <c r="A331" s="965"/>
      <c r="B331" s="1041" t="s">
        <v>401</v>
      </c>
      <c r="C331" s="3912" t="s">
        <v>5554</v>
      </c>
      <c r="D331" s="4425"/>
      <c r="E331" s="4425"/>
      <c r="F331" s="4425"/>
      <c r="G331" s="4425"/>
      <c r="H331" s="4425"/>
      <c r="I331" s="4425"/>
      <c r="J331" s="4425"/>
      <c r="K331" s="4442"/>
      <c r="L331" s="4428"/>
      <c r="M331" s="4428"/>
      <c r="N331" s="4429"/>
      <c r="O331" s="4422"/>
      <c r="P331" s="4422"/>
      <c r="Q331" s="879"/>
      <c r="R331" s="879"/>
      <c r="S331" s="879"/>
      <c r="T331" s="879"/>
      <c r="U331" s="879"/>
      <c r="V331" s="879"/>
      <c r="W331" s="879"/>
      <c r="X331" s="879"/>
      <c r="Y331" s="879"/>
      <c r="Z331" s="879"/>
    </row>
    <row r="332" spans="1:26" ht="19.5" customHeight="1">
      <c r="A332" s="965"/>
      <c r="B332" s="1041"/>
      <c r="C332" s="1041" t="s">
        <v>418</v>
      </c>
      <c r="D332" s="3889" t="s">
        <v>745</v>
      </c>
      <c r="E332" s="4420"/>
      <c r="F332" s="4420"/>
      <c r="G332" s="4420"/>
      <c r="H332" s="4420"/>
      <c r="I332" s="4423"/>
      <c r="J332" s="3898" t="s">
        <v>3154</v>
      </c>
      <c r="K332" s="4423"/>
      <c r="L332" s="4428"/>
      <c r="M332" s="4428"/>
      <c r="N332" s="4429"/>
      <c r="O332" s="4422"/>
      <c r="P332" s="4422"/>
      <c r="Q332" s="879"/>
      <c r="R332" s="879"/>
      <c r="S332" s="879"/>
      <c r="T332" s="879"/>
      <c r="U332" s="879"/>
      <c r="V332" s="879"/>
      <c r="W332" s="879"/>
      <c r="X332" s="879"/>
      <c r="Y332" s="879"/>
      <c r="Z332" s="879"/>
    </row>
    <row r="333" spans="1:26" ht="19.5" customHeight="1">
      <c r="A333" s="965"/>
      <c r="B333" s="1041"/>
      <c r="C333" s="1041" t="s">
        <v>508</v>
      </c>
      <c r="D333" s="3889" t="s">
        <v>753</v>
      </c>
      <c r="E333" s="4420"/>
      <c r="F333" s="4420"/>
      <c r="G333" s="4420"/>
      <c r="H333" s="4420"/>
      <c r="I333" s="4423"/>
      <c r="J333" s="3925" t="s">
        <v>334</v>
      </c>
      <c r="K333" s="4423"/>
      <c r="L333" s="4428"/>
      <c r="M333" s="4428"/>
      <c r="N333" s="4429"/>
      <c r="O333" s="4422"/>
      <c r="P333" s="4422"/>
      <c r="Q333" s="879"/>
      <c r="R333" s="879"/>
      <c r="S333" s="879"/>
      <c r="T333" s="879"/>
      <c r="U333" s="879"/>
      <c r="V333" s="879"/>
      <c r="W333" s="879"/>
      <c r="X333" s="879"/>
      <c r="Y333" s="879"/>
      <c r="Z333" s="879"/>
    </row>
    <row r="334" spans="1:26" ht="19.5" customHeight="1">
      <c r="A334" s="965"/>
      <c r="B334" s="1041"/>
      <c r="C334" s="1041" t="s">
        <v>510</v>
      </c>
      <c r="D334" s="3912" t="s">
        <v>747</v>
      </c>
      <c r="E334" s="4425"/>
      <c r="F334" s="4425"/>
      <c r="G334" s="4425"/>
      <c r="H334" s="3915" t="s">
        <v>748</v>
      </c>
      <c r="I334" s="4423"/>
      <c r="J334" s="3916" t="s">
        <v>749</v>
      </c>
      <c r="K334" s="4423"/>
      <c r="L334" s="4428"/>
      <c r="M334" s="4428"/>
      <c r="N334" s="4429"/>
      <c r="O334" s="4422"/>
      <c r="P334" s="4422"/>
      <c r="Q334" s="879"/>
      <c r="R334" s="879"/>
      <c r="S334" s="879"/>
      <c r="T334" s="879"/>
      <c r="U334" s="879"/>
      <c r="V334" s="879"/>
      <c r="W334" s="879"/>
      <c r="X334" s="879"/>
      <c r="Y334" s="879"/>
      <c r="Z334" s="879"/>
    </row>
    <row r="335" spans="1:26" ht="19.5" customHeight="1">
      <c r="A335" s="965"/>
      <c r="B335" s="1041"/>
      <c r="C335" s="1041"/>
      <c r="D335" s="914"/>
      <c r="E335" s="914"/>
      <c r="F335" s="914"/>
      <c r="G335" s="914"/>
      <c r="H335" s="3900" t="s">
        <v>5555</v>
      </c>
      <c r="I335" s="4465"/>
      <c r="J335" s="3911" t="s">
        <v>5556</v>
      </c>
      <c r="K335" s="4423"/>
      <c r="L335" s="4428"/>
      <c r="M335" s="4428"/>
      <c r="N335" s="4429"/>
      <c r="O335" s="4422"/>
      <c r="P335" s="4422"/>
      <c r="Q335" s="879"/>
      <c r="R335" s="879"/>
      <c r="S335" s="879"/>
      <c r="T335" s="879"/>
      <c r="U335" s="879"/>
      <c r="V335" s="879"/>
      <c r="W335" s="879"/>
      <c r="X335" s="879"/>
      <c r="Y335" s="879"/>
      <c r="Z335" s="879"/>
    </row>
    <row r="336" spans="1:26" ht="19.5" customHeight="1">
      <c r="A336" s="965"/>
      <c r="B336" s="1041"/>
      <c r="C336" s="1041" t="s">
        <v>512</v>
      </c>
      <c r="D336" s="3889" t="s">
        <v>754</v>
      </c>
      <c r="E336" s="4420"/>
      <c r="F336" s="4420"/>
      <c r="G336" s="4420"/>
      <c r="H336" s="4420"/>
      <c r="I336" s="4420"/>
      <c r="J336" s="3898" t="s">
        <v>350</v>
      </c>
      <c r="K336" s="4423"/>
      <c r="L336" s="4428"/>
      <c r="M336" s="4428"/>
      <c r="N336" s="4429"/>
      <c r="O336" s="4422"/>
      <c r="P336" s="4422"/>
      <c r="Q336" s="879"/>
      <c r="R336" s="879"/>
      <c r="S336" s="879"/>
      <c r="T336" s="879"/>
      <c r="U336" s="879"/>
      <c r="V336" s="879"/>
      <c r="W336" s="879"/>
      <c r="X336" s="879"/>
      <c r="Y336" s="879"/>
      <c r="Z336" s="879"/>
    </row>
    <row r="337" spans="1:26" ht="39.75" customHeight="1">
      <c r="A337" s="965"/>
      <c r="B337" s="1041" t="s">
        <v>403</v>
      </c>
      <c r="C337" s="3889" t="s">
        <v>5557</v>
      </c>
      <c r="D337" s="4420"/>
      <c r="E337" s="4420"/>
      <c r="F337" s="4420"/>
      <c r="G337" s="4420"/>
      <c r="H337" s="4420"/>
      <c r="I337" s="4420"/>
      <c r="J337" s="4420"/>
      <c r="K337" s="4423"/>
      <c r="L337" s="4428"/>
      <c r="M337" s="4428"/>
      <c r="N337" s="4429"/>
      <c r="O337" s="4422"/>
      <c r="P337" s="4422"/>
      <c r="Q337" s="879"/>
      <c r="R337" s="879"/>
      <c r="S337" s="879"/>
      <c r="T337" s="879"/>
      <c r="U337" s="879"/>
      <c r="V337" s="879"/>
      <c r="W337" s="879"/>
      <c r="X337" s="879"/>
      <c r="Y337" s="879"/>
      <c r="Z337" s="879"/>
    </row>
    <row r="338" spans="1:26" ht="19.5" customHeight="1">
      <c r="A338" s="965"/>
      <c r="B338" s="892"/>
      <c r="C338" s="1041" t="s">
        <v>418</v>
      </c>
      <c r="D338" s="3889" t="s">
        <v>745</v>
      </c>
      <c r="E338" s="4420"/>
      <c r="F338" s="4420"/>
      <c r="G338" s="4420"/>
      <c r="H338" s="4420"/>
      <c r="I338" s="4423"/>
      <c r="J338" s="3898" t="s">
        <v>3154</v>
      </c>
      <c r="K338" s="4423"/>
      <c r="L338" s="4428"/>
      <c r="M338" s="4428"/>
      <c r="N338" s="4429"/>
      <c r="O338" s="4422"/>
      <c r="P338" s="4422"/>
      <c r="Q338" s="879"/>
      <c r="R338" s="879"/>
      <c r="S338" s="879"/>
      <c r="T338" s="879"/>
      <c r="U338" s="879"/>
      <c r="V338" s="879"/>
      <c r="W338" s="879"/>
      <c r="X338" s="879"/>
      <c r="Y338" s="879"/>
      <c r="Z338" s="879"/>
    </row>
    <row r="339" spans="1:26" ht="19.5" customHeight="1">
      <c r="A339" s="965"/>
      <c r="B339" s="892"/>
      <c r="C339" s="1041" t="s">
        <v>508</v>
      </c>
      <c r="D339" s="3889" t="s">
        <v>753</v>
      </c>
      <c r="E339" s="4420"/>
      <c r="F339" s="4420"/>
      <c r="G339" s="4420"/>
      <c r="H339" s="4420"/>
      <c r="I339" s="4423"/>
      <c r="J339" s="3920" t="s">
        <v>334</v>
      </c>
      <c r="K339" s="4423"/>
      <c r="L339" s="4428"/>
      <c r="M339" s="4428"/>
      <c r="N339" s="4429"/>
      <c r="O339" s="4422"/>
      <c r="P339" s="4422"/>
      <c r="Q339" s="879"/>
      <c r="R339" s="879"/>
      <c r="S339" s="879"/>
      <c r="T339" s="879"/>
      <c r="U339" s="879"/>
      <c r="V339" s="879"/>
      <c r="W339" s="879"/>
      <c r="X339" s="879"/>
      <c r="Y339" s="879"/>
      <c r="Z339" s="879"/>
    </row>
    <row r="340" spans="1:26" ht="19.5" customHeight="1">
      <c r="A340" s="965"/>
      <c r="B340" s="899"/>
      <c r="C340" s="1041" t="s">
        <v>510</v>
      </c>
      <c r="D340" s="3889" t="s">
        <v>747</v>
      </c>
      <c r="E340" s="4420"/>
      <c r="F340" s="4420"/>
      <c r="G340" s="4420"/>
      <c r="H340" s="3915" t="s">
        <v>748</v>
      </c>
      <c r="I340" s="4423"/>
      <c r="J340" s="3916" t="s">
        <v>749</v>
      </c>
      <c r="K340" s="4423"/>
      <c r="L340" s="4428"/>
      <c r="M340" s="4428"/>
      <c r="N340" s="4429"/>
      <c r="O340" s="4422"/>
      <c r="P340" s="4422"/>
      <c r="Q340" s="879"/>
      <c r="R340" s="879"/>
      <c r="S340" s="879"/>
      <c r="T340" s="879"/>
      <c r="U340" s="879"/>
      <c r="V340" s="879"/>
      <c r="W340" s="879"/>
      <c r="X340" s="879"/>
      <c r="Y340" s="879"/>
      <c r="Z340" s="879"/>
    </row>
    <row r="341" spans="1:26" ht="19.5" customHeight="1">
      <c r="A341" s="965"/>
      <c r="B341" s="892"/>
      <c r="C341" s="1041"/>
      <c r="D341" s="893"/>
      <c r="E341" s="893"/>
      <c r="F341" s="893"/>
      <c r="G341" s="893"/>
      <c r="H341" s="3900" t="s">
        <v>5558</v>
      </c>
      <c r="I341" s="4465"/>
      <c r="J341" s="3911" t="s">
        <v>5559</v>
      </c>
      <c r="K341" s="4423"/>
      <c r="L341" s="4428"/>
      <c r="M341" s="4428"/>
      <c r="N341" s="4429"/>
      <c r="O341" s="4422"/>
      <c r="P341" s="4422"/>
      <c r="Q341" s="879"/>
      <c r="R341" s="879"/>
      <c r="S341" s="879"/>
      <c r="T341" s="879"/>
      <c r="U341" s="879"/>
      <c r="V341" s="879"/>
      <c r="W341" s="879"/>
      <c r="X341" s="879"/>
      <c r="Y341" s="879"/>
      <c r="Z341" s="879"/>
    </row>
    <row r="342" spans="1:26" ht="19.5" customHeight="1">
      <c r="A342" s="965"/>
      <c r="B342" s="892"/>
      <c r="C342" s="1041" t="s">
        <v>512</v>
      </c>
      <c r="D342" s="3889" t="s">
        <v>756</v>
      </c>
      <c r="E342" s="4420"/>
      <c r="F342" s="4420"/>
      <c r="G342" s="4420"/>
      <c r="H342" s="4420"/>
      <c r="I342" s="4420"/>
      <c r="J342" s="3898" t="s">
        <v>350</v>
      </c>
      <c r="K342" s="4423"/>
      <c r="L342" s="4428"/>
      <c r="M342" s="4428"/>
      <c r="N342" s="4429"/>
      <c r="O342" s="4422"/>
      <c r="P342" s="4422"/>
      <c r="Q342" s="879"/>
      <c r="R342" s="879"/>
      <c r="S342" s="879"/>
      <c r="T342" s="879"/>
      <c r="U342" s="879"/>
      <c r="V342" s="879"/>
      <c r="W342" s="879"/>
      <c r="X342" s="879"/>
      <c r="Y342" s="879"/>
      <c r="Z342" s="879"/>
    </row>
    <row r="343" spans="1:26" ht="39.75" customHeight="1">
      <c r="A343" s="965"/>
      <c r="B343" s="892" t="s">
        <v>405</v>
      </c>
      <c r="C343" s="3889" t="s">
        <v>5560</v>
      </c>
      <c r="D343" s="4420"/>
      <c r="E343" s="4420"/>
      <c r="F343" s="4420"/>
      <c r="G343" s="4420"/>
      <c r="H343" s="4420"/>
      <c r="I343" s="4420"/>
      <c r="J343" s="4420"/>
      <c r="K343" s="4423"/>
      <c r="L343" s="4428"/>
      <c r="M343" s="4428"/>
      <c r="N343" s="4429"/>
      <c r="O343" s="4422"/>
      <c r="P343" s="4422"/>
      <c r="Q343" s="879"/>
      <c r="R343" s="879"/>
      <c r="S343" s="879"/>
      <c r="T343" s="879"/>
      <c r="U343" s="879"/>
      <c r="V343" s="879"/>
      <c r="W343" s="879"/>
      <c r="X343" s="879"/>
      <c r="Y343" s="879"/>
      <c r="Z343" s="879"/>
    </row>
    <row r="344" spans="1:26" ht="19.5" customHeight="1">
      <c r="A344" s="965"/>
      <c r="B344" s="892"/>
      <c r="C344" s="1041" t="s">
        <v>418</v>
      </c>
      <c r="D344" s="3889" t="s">
        <v>745</v>
      </c>
      <c r="E344" s="4420"/>
      <c r="F344" s="4420"/>
      <c r="G344" s="4420"/>
      <c r="H344" s="4420"/>
      <c r="I344" s="4423"/>
      <c r="J344" s="3898" t="s">
        <v>3154</v>
      </c>
      <c r="K344" s="4423"/>
      <c r="L344" s="4428"/>
      <c r="M344" s="4428"/>
      <c r="N344" s="4429"/>
      <c r="O344" s="4422"/>
      <c r="P344" s="4422"/>
      <c r="Q344" s="879"/>
      <c r="R344" s="879"/>
      <c r="S344" s="879"/>
      <c r="T344" s="879"/>
      <c r="U344" s="879"/>
      <c r="V344" s="879"/>
      <c r="W344" s="879"/>
      <c r="X344" s="879"/>
      <c r="Y344" s="879"/>
      <c r="Z344" s="879"/>
    </row>
    <row r="345" spans="1:26" ht="19.5" customHeight="1">
      <c r="A345" s="965"/>
      <c r="B345" s="892"/>
      <c r="C345" s="1041" t="s">
        <v>508</v>
      </c>
      <c r="D345" s="3889" t="s">
        <v>753</v>
      </c>
      <c r="E345" s="4420"/>
      <c r="F345" s="4420"/>
      <c r="G345" s="4420"/>
      <c r="H345" s="4420"/>
      <c r="I345" s="4423"/>
      <c r="J345" s="3918" t="s">
        <v>335</v>
      </c>
      <c r="K345" s="4423"/>
      <c r="L345" s="4428"/>
      <c r="M345" s="4428"/>
      <c r="N345" s="4429"/>
      <c r="O345" s="4422"/>
      <c r="P345" s="4422"/>
      <c r="Q345" s="879"/>
      <c r="R345" s="879"/>
      <c r="S345" s="879"/>
      <c r="T345" s="879"/>
      <c r="U345" s="879"/>
      <c r="V345" s="879"/>
      <c r="W345" s="879"/>
      <c r="X345" s="879"/>
      <c r="Y345" s="879"/>
      <c r="Z345" s="879"/>
    </row>
    <row r="346" spans="1:26" ht="19.5" customHeight="1">
      <c r="A346" s="965"/>
      <c r="B346" s="899"/>
      <c r="C346" s="1041" t="s">
        <v>510</v>
      </c>
      <c r="D346" s="3889" t="s">
        <v>747</v>
      </c>
      <c r="E346" s="4420"/>
      <c r="F346" s="4420"/>
      <c r="G346" s="4420"/>
      <c r="H346" s="3915" t="s">
        <v>748</v>
      </c>
      <c r="I346" s="4423"/>
      <c r="J346" s="3916" t="s">
        <v>749</v>
      </c>
      <c r="K346" s="4423"/>
      <c r="L346" s="4428"/>
      <c r="M346" s="4428"/>
      <c r="N346" s="4429"/>
      <c r="O346" s="4422"/>
      <c r="P346" s="4422"/>
      <c r="Q346" s="879"/>
      <c r="R346" s="879"/>
      <c r="S346" s="879"/>
      <c r="T346" s="879"/>
      <c r="U346" s="879"/>
      <c r="V346" s="879"/>
      <c r="W346" s="879"/>
      <c r="X346" s="879"/>
      <c r="Y346" s="879"/>
      <c r="Z346" s="879"/>
    </row>
    <row r="347" spans="1:26" ht="30.75" customHeight="1">
      <c r="A347" s="965"/>
      <c r="B347" s="892"/>
      <c r="C347" s="1041"/>
      <c r="D347" s="893"/>
      <c r="E347" s="893"/>
      <c r="F347" s="893"/>
      <c r="G347" s="893"/>
      <c r="H347" s="3900" t="s">
        <v>5561</v>
      </c>
      <c r="I347" s="4465"/>
      <c r="J347" s="3911" t="s">
        <v>5562</v>
      </c>
      <c r="K347" s="4423"/>
      <c r="L347" s="4428"/>
      <c r="M347" s="4428"/>
      <c r="N347" s="4429"/>
      <c r="O347" s="4422"/>
      <c r="P347" s="4422"/>
      <c r="Q347" s="879"/>
      <c r="R347" s="879"/>
      <c r="S347" s="879"/>
      <c r="T347" s="879"/>
      <c r="U347" s="879"/>
      <c r="V347" s="879"/>
      <c r="W347" s="879"/>
      <c r="X347" s="879"/>
      <c r="Y347" s="879"/>
      <c r="Z347" s="879"/>
    </row>
    <row r="348" spans="1:26" ht="19.5" customHeight="1">
      <c r="A348" s="965"/>
      <c r="B348" s="892"/>
      <c r="C348" s="1041" t="s">
        <v>512</v>
      </c>
      <c r="D348" s="3889" t="s">
        <v>758</v>
      </c>
      <c r="E348" s="4420"/>
      <c r="F348" s="4420"/>
      <c r="G348" s="4420"/>
      <c r="H348" s="4420"/>
      <c r="I348" s="4420"/>
      <c r="J348" s="3898">
        <v>0</v>
      </c>
      <c r="K348" s="4423"/>
      <c r="L348" s="4428"/>
      <c r="M348" s="4428"/>
      <c r="N348" s="4429"/>
      <c r="O348" s="4422"/>
      <c r="P348" s="4422"/>
      <c r="Q348" s="879"/>
      <c r="R348" s="879"/>
      <c r="S348" s="879"/>
      <c r="T348" s="879"/>
      <c r="U348" s="879"/>
      <c r="V348" s="879"/>
      <c r="W348" s="879"/>
      <c r="X348" s="879"/>
      <c r="Y348" s="879"/>
      <c r="Z348" s="879"/>
    </row>
    <row r="349" spans="1:26" ht="39.75" customHeight="1">
      <c r="A349" s="965"/>
      <c r="B349" s="892" t="s">
        <v>408</v>
      </c>
      <c r="C349" s="3889" t="s">
        <v>5563</v>
      </c>
      <c r="D349" s="4420"/>
      <c r="E349" s="4420"/>
      <c r="F349" s="4420"/>
      <c r="G349" s="4420"/>
      <c r="H349" s="4420"/>
      <c r="I349" s="4420"/>
      <c r="J349" s="4420"/>
      <c r="K349" s="4423"/>
      <c r="L349" s="4428"/>
      <c r="M349" s="4428"/>
      <c r="N349" s="4429"/>
      <c r="O349" s="4422"/>
      <c r="P349" s="4422"/>
      <c r="Q349" s="879"/>
      <c r="R349" s="879"/>
      <c r="S349" s="879"/>
      <c r="T349" s="879"/>
      <c r="U349" s="879"/>
      <c r="V349" s="879"/>
      <c r="W349" s="879"/>
      <c r="X349" s="879"/>
      <c r="Y349" s="879"/>
      <c r="Z349" s="879"/>
    </row>
    <row r="350" spans="1:26" ht="19.5" customHeight="1">
      <c r="A350" s="965"/>
      <c r="B350" s="892"/>
      <c r="C350" s="1042" t="s">
        <v>418</v>
      </c>
      <c r="D350" s="3889" t="s">
        <v>745</v>
      </c>
      <c r="E350" s="4420"/>
      <c r="F350" s="4420"/>
      <c r="G350" s="4420"/>
      <c r="H350" s="4420"/>
      <c r="I350" s="4423"/>
      <c r="J350" s="3898" t="s">
        <v>3154</v>
      </c>
      <c r="K350" s="4423"/>
      <c r="L350" s="4428"/>
      <c r="M350" s="4428"/>
      <c r="N350" s="4429"/>
      <c r="O350" s="4422"/>
      <c r="P350" s="4422"/>
      <c r="Q350" s="879"/>
      <c r="R350" s="879"/>
      <c r="S350" s="879"/>
      <c r="T350" s="879"/>
      <c r="U350" s="879"/>
      <c r="V350" s="879"/>
      <c r="W350" s="879"/>
      <c r="X350" s="879"/>
      <c r="Y350" s="879"/>
      <c r="Z350" s="879"/>
    </row>
    <row r="351" spans="1:26" ht="19.5" customHeight="1">
      <c r="A351" s="965"/>
      <c r="B351" s="892"/>
      <c r="C351" s="1041" t="s">
        <v>508</v>
      </c>
      <c r="D351" s="3889" t="s">
        <v>753</v>
      </c>
      <c r="E351" s="4420"/>
      <c r="F351" s="4420"/>
      <c r="G351" s="4420"/>
      <c r="H351" s="4420"/>
      <c r="I351" s="4423"/>
      <c r="J351" s="3918" t="s">
        <v>1362</v>
      </c>
      <c r="K351" s="4423"/>
      <c r="L351" s="4428"/>
      <c r="M351" s="4428"/>
      <c r="N351" s="4429"/>
      <c r="O351" s="4422"/>
      <c r="P351" s="4422"/>
      <c r="Q351" s="879"/>
      <c r="R351" s="879"/>
      <c r="S351" s="879"/>
      <c r="T351" s="879"/>
      <c r="U351" s="879"/>
      <c r="V351" s="879"/>
      <c r="W351" s="879"/>
      <c r="X351" s="879"/>
      <c r="Y351" s="879"/>
      <c r="Z351" s="879"/>
    </row>
    <row r="352" spans="1:26" ht="19.5" customHeight="1">
      <c r="A352" s="965"/>
      <c r="B352" s="899"/>
      <c r="C352" s="1041" t="s">
        <v>510</v>
      </c>
      <c r="D352" s="3889" t="s">
        <v>747</v>
      </c>
      <c r="E352" s="4420"/>
      <c r="F352" s="4420"/>
      <c r="G352" s="4420"/>
      <c r="H352" s="3915" t="s">
        <v>748</v>
      </c>
      <c r="I352" s="4423"/>
      <c r="J352" s="3916" t="s">
        <v>749</v>
      </c>
      <c r="K352" s="4423"/>
      <c r="L352" s="4428"/>
      <c r="M352" s="4428"/>
      <c r="N352" s="4429"/>
      <c r="O352" s="4422"/>
      <c r="P352" s="4422"/>
      <c r="Q352" s="879"/>
      <c r="R352" s="879"/>
      <c r="S352" s="879"/>
      <c r="T352" s="879"/>
      <c r="U352" s="879"/>
      <c r="V352" s="879"/>
      <c r="W352" s="879"/>
      <c r="X352" s="879"/>
      <c r="Y352" s="879"/>
      <c r="Z352" s="879"/>
    </row>
    <row r="353" spans="1:26" ht="41.25" customHeight="1">
      <c r="A353" s="965"/>
      <c r="B353" s="892"/>
      <c r="C353" s="1041"/>
      <c r="D353" s="893"/>
      <c r="E353" s="893"/>
      <c r="F353" s="893"/>
      <c r="G353" s="893"/>
      <c r="H353" s="3900" t="s">
        <v>5564</v>
      </c>
      <c r="I353" s="4465"/>
      <c r="J353" s="3911" t="s">
        <v>5565</v>
      </c>
      <c r="K353" s="4423"/>
      <c r="L353" s="4428"/>
      <c r="M353" s="4428"/>
      <c r="N353" s="4429"/>
      <c r="O353" s="4422"/>
      <c r="P353" s="4422"/>
      <c r="Q353" s="879"/>
      <c r="R353" s="879"/>
      <c r="S353" s="879"/>
      <c r="T353" s="879"/>
      <c r="U353" s="879"/>
      <c r="V353" s="879"/>
      <c r="W353" s="879"/>
      <c r="X353" s="879"/>
      <c r="Y353" s="879"/>
      <c r="Z353" s="879"/>
    </row>
    <row r="354" spans="1:26" ht="19.5" customHeight="1">
      <c r="A354" s="965"/>
      <c r="B354" s="892"/>
      <c r="C354" s="1041" t="s">
        <v>512</v>
      </c>
      <c r="D354" s="3889" t="s">
        <v>758</v>
      </c>
      <c r="E354" s="4420"/>
      <c r="F354" s="4420"/>
      <c r="G354" s="4420"/>
      <c r="H354" s="4420"/>
      <c r="I354" s="4420"/>
      <c r="J354" s="3898">
        <v>1</v>
      </c>
      <c r="K354" s="4423"/>
      <c r="L354" s="4428"/>
      <c r="M354" s="4428"/>
      <c r="N354" s="4429"/>
      <c r="O354" s="4422"/>
      <c r="P354" s="4422"/>
      <c r="Q354" s="879"/>
      <c r="R354" s="879"/>
      <c r="S354" s="879"/>
      <c r="T354" s="879"/>
      <c r="U354" s="879"/>
      <c r="V354" s="879"/>
      <c r="W354" s="879"/>
      <c r="X354" s="879"/>
      <c r="Y354" s="879"/>
      <c r="Z354" s="879"/>
    </row>
    <row r="355" spans="1:26" ht="25.5" customHeight="1">
      <c r="A355" s="965"/>
      <c r="B355" s="892" t="s">
        <v>410</v>
      </c>
      <c r="C355" s="3889" t="s">
        <v>117</v>
      </c>
      <c r="D355" s="4420"/>
      <c r="E355" s="4420"/>
      <c r="F355" s="4420"/>
      <c r="G355" s="4420"/>
      <c r="H355" s="4420"/>
      <c r="I355" s="4420"/>
      <c r="J355" s="4420"/>
      <c r="K355" s="4423"/>
      <c r="L355" s="4428"/>
      <c r="M355" s="4428"/>
      <c r="N355" s="4429"/>
      <c r="O355" s="4422"/>
      <c r="P355" s="4422"/>
      <c r="Q355" s="879"/>
      <c r="R355" s="879"/>
      <c r="S355" s="879"/>
      <c r="T355" s="879"/>
      <c r="U355" s="879"/>
      <c r="V355" s="879"/>
      <c r="W355" s="879"/>
      <c r="X355" s="879"/>
      <c r="Y355" s="879"/>
      <c r="Z355" s="879"/>
    </row>
    <row r="356" spans="1:26" ht="19.5" customHeight="1">
      <c r="A356" s="965"/>
      <c r="B356" s="892"/>
      <c r="C356" s="1042" t="s">
        <v>418</v>
      </c>
      <c r="D356" s="3889" t="s">
        <v>745</v>
      </c>
      <c r="E356" s="4420"/>
      <c r="F356" s="4420"/>
      <c r="G356" s="4420"/>
      <c r="H356" s="4420"/>
      <c r="I356" s="4423"/>
      <c r="J356" s="3900" t="s">
        <v>3154</v>
      </c>
      <c r="K356" s="4465"/>
      <c r="L356" s="4428"/>
      <c r="M356" s="4428"/>
      <c r="N356" s="4429"/>
      <c r="O356" s="4422"/>
      <c r="P356" s="4422"/>
      <c r="Q356" s="879"/>
      <c r="R356" s="879"/>
      <c r="S356" s="879"/>
      <c r="T356" s="879"/>
      <c r="U356" s="879"/>
      <c r="V356" s="879"/>
      <c r="W356" s="879"/>
      <c r="X356" s="879"/>
      <c r="Y356" s="879"/>
      <c r="Z356" s="879"/>
    </row>
    <row r="357" spans="1:26" ht="19.5" customHeight="1">
      <c r="A357" s="965"/>
      <c r="B357" s="892"/>
      <c r="C357" s="1041" t="s">
        <v>508</v>
      </c>
      <c r="D357" s="3889" t="s">
        <v>753</v>
      </c>
      <c r="E357" s="4420"/>
      <c r="F357" s="4420"/>
      <c r="G357" s="4420"/>
      <c r="H357" s="4420"/>
      <c r="I357" s="4423"/>
      <c r="J357" s="3918" t="s">
        <v>334</v>
      </c>
      <c r="K357" s="4423"/>
      <c r="L357" s="4428"/>
      <c r="M357" s="4428"/>
      <c r="N357" s="4429"/>
      <c r="O357" s="4422"/>
      <c r="P357" s="4422"/>
      <c r="Q357" s="879"/>
      <c r="R357" s="879"/>
      <c r="S357" s="879"/>
      <c r="T357" s="879"/>
      <c r="U357" s="879"/>
      <c r="V357" s="879"/>
      <c r="W357" s="879"/>
      <c r="X357" s="879"/>
      <c r="Y357" s="879"/>
      <c r="Z357" s="879"/>
    </row>
    <row r="358" spans="1:26" ht="19.5" customHeight="1">
      <c r="A358" s="965"/>
      <c r="B358" s="892"/>
      <c r="C358" s="1041" t="s">
        <v>510</v>
      </c>
      <c r="D358" s="3889" t="s">
        <v>747</v>
      </c>
      <c r="E358" s="4420"/>
      <c r="F358" s="4420"/>
      <c r="G358" s="4420"/>
      <c r="H358" s="3915" t="s">
        <v>748</v>
      </c>
      <c r="I358" s="4423"/>
      <c r="J358" s="3916" t="s">
        <v>749</v>
      </c>
      <c r="K358" s="4423"/>
      <c r="L358" s="4428"/>
      <c r="M358" s="4428"/>
      <c r="N358" s="4429"/>
      <c r="O358" s="4422"/>
      <c r="P358" s="4422"/>
      <c r="Q358" s="879"/>
      <c r="R358" s="879"/>
      <c r="S358" s="879"/>
      <c r="T358" s="879"/>
      <c r="U358" s="879"/>
      <c r="V358" s="879"/>
      <c r="W358" s="879"/>
      <c r="X358" s="879"/>
      <c r="Y358" s="879"/>
      <c r="Z358" s="879"/>
    </row>
    <row r="359" spans="1:26" ht="23.25" customHeight="1">
      <c r="A359" s="965"/>
      <c r="B359" s="892"/>
      <c r="C359" s="1041"/>
      <c r="D359" s="893"/>
      <c r="E359" s="893"/>
      <c r="F359" s="893"/>
      <c r="G359" s="893"/>
      <c r="H359" s="3900" t="s">
        <v>5566</v>
      </c>
      <c r="I359" s="3919"/>
      <c r="J359" s="3911"/>
      <c r="K359" s="4423"/>
      <c r="L359" s="4428"/>
      <c r="M359" s="4428"/>
      <c r="N359" s="4429"/>
      <c r="O359" s="4422"/>
      <c r="P359" s="4422"/>
      <c r="Q359" s="879"/>
      <c r="R359" s="879"/>
      <c r="S359" s="879"/>
      <c r="T359" s="879"/>
      <c r="U359" s="879"/>
      <c r="V359" s="879"/>
      <c r="W359" s="879"/>
      <c r="X359" s="879"/>
      <c r="Y359" s="879"/>
      <c r="Z359" s="879"/>
    </row>
    <row r="360" spans="1:26" ht="19.5" customHeight="1">
      <c r="A360" s="965"/>
      <c r="B360" s="892"/>
      <c r="C360" s="1041" t="s">
        <v>512</v>
      </c>
      <c r="D360" s="3889" t="s">
        <v>760</v>
      </c>
      <c r="E360" s="4420"/>
      <c r="F360" s="4420"/>
      <c r="G360" s="4420"/>
      <c r="H360" s="4420"/>
      <c r="I360" s="4420"/>
      <c r="J360" s="3898" t="s">
        <v>350</v>
      </c>
      <c r="K360" s="4423"/>
      <c r="L360" s="4428"/>
      <c r="M360" s="4428"/>
      <c r="N360" s="4429"/>
      <c r="O360" s="4422"/>
      <c r="P360" s="4422"/>
      <c r="Q360" s="879"/>
      <c r="R360" s="879"/>
      <c r="S360" s="879"/>
      <c r="T360" s="879"/>
      <c r="U360" s="879"/>
      <c r="V360" s="879"/>
      <c r="W360" s="879"/>
      <c r="X360" s="879"/>
      <c r="Y360" s="879"/>
      <c r="Z360" s="879"/>
    </row>
    <row r="361" spans="1:26" ht="25.5" customHeight="1">
      <c r="A361" s="965"/>
      <c r="B361" s="892" t="s">
        <v>413</v>
      </c>
      <c r="C361" s="3889" t="s">
        <v>118</v>
      </c>
      <c r="D361" s="4420"/>
      <c r="E361" s="4420"/>
      <c r="F361" s="4420"/>
      <c r="G361" s="4420"/>
      <c r="H361" s="4420"/>
      <c r="I361" s="4420"/>
      <c r="J361" s="4420"/>
      <c r="K361" s="4423"/>
      <c r="L361" s="4428"/>
      <c r="M361" s="4428"/>
      <c r="N361" s="4429"/>
      <c r="O361" s="4422"/>
      <c r="P361" s="4422"/>
      <c r="Q361" s="879"/>
      <c r="R361" s="879"/>
      <c r="S361" s="879"/>
      <c r="T361" s="879"/>
      <c r="U361" s="879"/>
      <c r="V361" s="879"/>
      <c r="W361" s="879"/>
      <c r="X361" s="879"/>
      <c r="Y361" s="879"/>
      <c r="Z361" s="879"/>
    </row>
    <row r="362" spans="1:26" ht="19.5" customHeight="1">
      <c r="A362" s="965"/>
      <c r="B362" s="892"/>
      <c r="C362" s="1042" t="s">
        <v>418</v>
      </c>
      <c r="D362" s="3889" t="s">
        <v>745</v>
      </c>
      <c r="E362" s="4420"/>
      <c r="F362" s="4420"/>
      <c r="G362" s="4420"/>
      <c r="H362" s="4420"/>
      <c r="I362" s="4423"/>
      <c r="J362" s="3898" t="s">
        <v>346</v>
      </c>
      <c r="K362" s="4423"/>
      <c r="L362" s="4428"/>
      <c r="M362" s="4428"/>
      <c r="N362" s="4429"/>
      <c r="O362" s="4422"/>
      <c r="P362" s="4422"/>
      <c r="Q362" s="879"/>
      <c r="R362" s="879"/>
      <c r="S362" s="879"/>
      <c r="T362" s="879"/>
      <c r="U362" s="879"/>
      <c r="V362" s="879"/>
      <c r="W362" s="879"/>
      <c r="X362" s="879"/>
      <c r="Y362" s="879"/>
      <c r="Z362" s="879"/>
    </row>
    <row r="363" spans="1:26" ht="19.5" customHeight="1">
      <c r="A363" s="965"/>
      <c r="B363" s="892"/>
      <c r="C363" s="1041" t="s">
        <v>508</v>
      </c>
      <c r="D363" s="3889" t="s">
        <v>753</v>
      </c>
      <c r="E363" s="4420"/>
      <c r="F363" s="4420"/>
      <c r="G363" s="4420"/>
      <c r="H363" s="4420"/>
      <c r="I363" s="4423"/>
      <c r="J363" s="3918" t="s">
        <v>1365</v>
      </c>
      <c r="K363" s="4423"/>
      <c r="L363" s="4428"/>
      <c r="M363" s="4428"/>
      <c r="N363" s="4429"/>
      <c r="O363" s="4422"/>
      <c r="P363" s="4422"/>
      <c r="Q363" s="879"/>
      <c r="R363" s="879"/>
      <c r="S363" s="879"/>
      <c r="T363" s="879"/>
      <c r="U363" s="879"/>
      <c r="V363" s="879"/>
      <c r="W363" s="879"/>
      <c r="X363" s="879"/>
      <c r="Y363" s="879"/>
      <c r="Z363" s="879"/>
    </row>
    <row r="364" spans="1:26" ht="19.5" customHeight="1">
      <c r="A364" s="965"/>
      <c r="B364" s="892"/>
      <c r="C364" s="1041" t="s">
        <v>510</v>
      </c>
      <c r="D364" s="3889" t="s">
        <v>747</v>
      </c>
      <c r="E364" s="4420"/>
      <c r="F364" s="4420"/>
      <c r="G364" s="4420"/>
      <c r="H364" s="3915" t="s">
        <v>748</v>
      </c>
      <c r="I364" s="4423"/>
      <c r="J364" s="3916" t="s">
        <v>749</v>
      </c>
      <c r="K364" s="4423"/>
      <c r="L364" s="4428"/>
      <c r="M364" s="4428"/>
      <c r="N364" s="4429"/>
      <c r="O364" s="4422"/>
      <c r="P364" s="4422"/>
      <c r="Q364" s="879"/>
      <c r="R364" s="879"/>
      <c r="S364" s="879"/>
      <c r="T364" s="879"/>
      <c r="U364" s="879"/>
      <c r="V364" s="879"/>
      <c r="W364" s="879"/>
      <c r="X364" s="879"/>
      <c r="Y364" s="879"/>
      <c r="Z364" s="879"/>
    </row>
    <row r="365" spans="1:26" ht="19.5" customHeight="1">
      <c r="A365" s="965"/>
      <c r="B365" s="892"/>
      <c r="C365" s="1041"/>
      <c r="D365" s="893"/>
      <c r="E365" s="893"/>
      <c r="F365" s="893"/>
      <c r="G365" s="893"/>
      <c r="H365" s="3898"/>
      <c r="I365" s="4423"/>
      <c r="J365" s="3911"/>
      <c r="K365" s="4423"/>
      <c r="L365" s="4428"/>
      <c r="M365" s="4428"/>
      <c r="N365" s="4429"/>
      <c r="O365" s="4422"/>
      <c r="P365" s="4422"/>
      <c r="Q365" s="879"/>
      <c r="R365" s="879"/>
      <c r="S365" s="879"/>
      <c r="T365" s="879"/>
      <c r="U365" s="879"/>
      <c r="V365" s="879"/>
      <c r="W365" s="879"/>
      <c r="X365" s="879"/>
      <c r="Y365" s="879"/>
      <c r="Z365" s="879"/>
    </row>
    <row r="366" spans="1:26" ht="19.5" customHeight="1">
      <c r="A366" s="965"/>
      <c r="B366" s="892"/>
      <c r="C366" s="1041" t="s">
        <v>512</v>
      </c>
      <c r="D366" s="3889" t="s">
        <v>761</v>
      </c>
      <c r="E366" s="4420"/>
      <c r="F366" s="4420"/>
      <c r="G366" s="4420"/>
      <c r="H366" s="4420"/>
      <c r="I366" s="4420"/>
      <c r="J366" s="3898">
        <v>0</v>
      </c>
      <c r="K366" s="4423"/>
      <c r="L366" s="4428"/>
      <c r="M366" s="4428"/>
      <c r="N366" s="4429"/>
      <c r="O366" s="4422"/>
      <c r="P366" s="4422"/>
      <c r="Q366" s="879"/>
      <c r="R366" s="879"/>
      <c r="S366" s="879"/>
      <c r="T366" s="879"/>
      <c r="U366" s="879"/>
      <c r="V366" s="879"/>
      <c r="W366" s="879"/>
      <c r="X366" s="879"/>
      <c r="Y366" s="879"/>
      <c r="Z366" s="879"/>
    </row>
    <row r="367" spans="1:26" ht="35.25" customHeight="1">
      <c r="A367" s="965"/>
      <c r="B367" s="899" t="s">
        <v>416</v>
      </c>
      <c r="C367" s="3889" t="s">
        <v>5567</v>
      </c>
      <c r="D367" s="4420"/>
      <c r="E367" s="4420"/>
      <c r="F367" s="4420"/>
      <c r="G367" s="4420"/>
      <c r="H367" s="4420"/>
      <c r="I367" s="4420"/>
      <c r="J367" s="4420"/>
      <c r="K367" s="4423"/>
      <c r="L367" s="4428"/>
      <c r="M367" s="4428"/>
      <c r="N367" s="4429"/>
      <c r="O367" s="4422"/>
      <c r="P367" s="4422"/>
      <c r="Q367" s="879"/>
      <c r="R367" s="879"/>
      <c r="S367" s="879"/>
      <c r="T367" s="879"/>
      <c r="U367" s="879"/>
      <c r="V367" s="879"/>
      <c r="W367" s="879"/>
      <c r="X367" s="879"/>
      <c r="Y367" s="879"/>
      <c r="Z367" s="879"/>
    </row>
    <row r="368" spans="1:26" ht="19.5" customHeight="1">
      <c r="A368" s="965"/>
      <c r="B368" s="892"/>
      <c r="C368" s="1042" t="s">
        <v>418</v>
      </c>
      <c r="D368" s="3889" t="s">
        <v>745</v>
      </c>
      <c r="E368" s="4420"/>
      <c r="F368" s="4420"/>
      <c r="G368" s="4420"/>
      <c r="H368" s="4420"/>
      <c r="I368" s="4423"/>
      <c r="J368" s="3898" t="s">
        <v>346</v>
      </c>
      <c r="K368" s="4423"/>
      <c r="L368" s="4428"/>
      <c r="M368" s="4428"/>
      <c r="N368" s="4429"/>
      <c r="O368" s="4422"/>
      <c r="P368" s="4422"/>
      <c r="Q368" s="879"/>
      <c r="R368" s="879"/>
      <c r="S368" s="879"/>
      <c r="T368" s="879"/>
      <c r="U368" s="879"/>
      <c r="V368" s="879"/>
      <c r="W368" s="879"/>
      <c r="X368" s="879"/>
      <c r="Y368" s="879"/>
      <c r="Z368" s="879"/>
    </row>
    <row r="369" spans="1:26" ht="19.5" customHeight="1">
      <c r="A369" s="965"/>
      <c r="B369" s="892"/>
      <c r="C369" s="1041" t="s">
        <v>508</v>
      </c>
      <c r="D369" s="3889" t="s">
        <v>753</v>
      </c>
      <c r="E369" s="4420"/>
      <c r="F369" s="4420"/>
      <c r="G369" s="4420"/>
      <c r="H369" s="4420"/>
      <c r="I369" s="4423"/>
      <c r="J369" s="3918" t="s">
        <v>1365</v>
      </c>
      <c r="K369" s="4423"/>
      <c r="L369" s="4428"/>
      <c r="M369" s="4428"/>
      <c r="N369" s="4429"/>
      <c r="O369" s="4422"/>
      <c r="P369" s="4422"/>
      <c r="Q369" s="879"/>
      <c r="R369" s="879"/>
      <c r="S369" s="879"/>
      <c r="T369" s="879"/>
      <c r="U369" s="879"/>
      <c r="V369" s="879"/>
      <c r="W369" s="879"/>
      <c r="X369" s="879"/>
      <c r="Y369" s="879"/>
      <c r="Z369" s="879"/>
    </row>
    <row r="370" spans="1:26" ht="19.5" customHeight="1">
      <c r="A370" s="965"/>
      <c r="B370" s="899"/>
      <c r="C370" s="977" t="s">
        <v>510</v>
      </c>
      <c r="D370" s="3889" t="s">
        <v>747</v>
      </c>
      <c r="E370" s="4420"/>
      <c r="F370" s="4420"/>
      <c r="G370" s="4420"/>
      <c r="H370" s="3915" t="s">
        <v>748</v>
      </c>
      <c r="I370" s="4423"/>
      <c r="J370" s="3916" t="s">
        <v>749</v>
      </c>
      <c r="K370" s="4423"/>
      <c r="L370" s="4428"/>
      <c r="M370" s="4428"/>
      <c r="N370" s="4429"/>
      <c r="O370" s="4422"/>
      <c r="P370" s="4422"/>
      <c r="Q370" s="879"/>
      <c r="R370" s="879"/>
      <c r="S370" s="879"/>
      <c r="T370" s="879"/>
      <c r="U370" s="879"/>
      <c r="V370" s="879"/>
      <c r="W370" s="879"/>
      <c r="X370" s="879"/>
      <c r="Y370" s="879"/>
      <c r="Z370" s="879"/>
    </row>
    <row r="371" spans="1:26" ht="19.5" customHeight="1">
      <c r="A371" s="965"/>
      <c r="B371" s="1041"/>
      <c r="C371" s="1041"/>
      <c r="D371" s="893"/>
      <c r="E371" s="893"/>
      <c r="F371" s="893"/>
      <c r="G371" s="893"/>
      <c r="H371" s="3898"/>
      <c r="I371" s="4423"/>
      <c r="J371" s="3911"/>
      <c r="K371" s="4423"/>
      <c r="L371" s="4428"/>
      <c r="M371" s="4428"/>
      <c r="N371" s="4429"/>
      <c r="O371" s="4422"/>
      <c r="P371" s="4422"/>
      <c r="Q371" s="879"/>
      <c r="R371" s="879"/>
      <c r="S371" s="879"/>
      <c r="T371" s="879"/>
      <c r="U371" s="879"/>
      <c r="V371" s="879"/>
      <c r="W371" s="879"/>
      <c r="X371" s="879"/>
      <c r="Y371" s="879"/>
      <c r="Z371" s="879"/>
    </row>
    <row r="372" spans="1:26" ht="19.5" customHeight="1">
      <c r="A372" s="965"/>
      <c r="B372" s="1041"/>
      <c r="C372" s="1041" t="s">
        <v>512</v>
      </c>
      <c r="D372" s="3889" t="s">
        <v>763</v>
      </c>
      <c r="E372" s="4420"/>
      <c r="F372" s="4420"/>
      <c r="G372" s="4420"/>
      <c r="H372" s="4420"/>
      <c r="I372" s="4420"/>
      <c r="J372" s="3898">
        <v>0</v>
      </c>
      <c r="K372" s="4423"/>
      <c r="L372" s="4444"/>
      <c r="M372" s="4444"/>
      <c r="N372" s="4445"/>
      <c r="O372" s="4424"/>
      <c r="P372" s="4424"/>
      <c r="Q372" s="879"/>
      <c r="R372" s="879"/>
      <c r="S372" s="879"/>
      <c r="T372" s="879"/>
      <c r="U372" s="879"/>
      <c r="V372" s="879"/>
      <c r="W372" s="879"/>
      <c r="X372" s="879"/>
      <c r="Y372" s="879"/>
      <c r="Z372" s="879"/>
    </row>
    <row r="373" spans="1:26" ht="60" customHeight="1">
      <c r="A373" s="965"/>
      <c r="B373" s="914" t="s">
        <v>764</v>
      </c>
      <c r="C373" s="3889" t="s">
        <v>765</v>
      </c>
      <c r="D373" s="4420"/>
      <c r="E373" s="4420"/>
      <c r="F373" s="4420"/>
      <c r="G373" s="4420"/>
      <c r="H373" s="906" t="s">
        <v>54</v>
      </c>
      <c r="I373" s="1043" t="s">
        <v>766</v>
      </c>
      <c r="J373" s="3911"/>
      <c r="K373" s="4420"/>
      <c r="L373" s="4420"/>
      <c r="M373" s="4420"/>
      <c r="N373" s="4421"/>
      <c r="O373" s="1012" t="s">
        <v>1279</v>
      </c>
      <c r="P373" s="1012"/>
      <c r="Q373" s="879"/>
      <c r="R373" s="879"/>
      <c r="S373" s="879"/>
      <c r="T373" s="879"/>
      <c r="U373" s="879"/>
      <c r="V373" s="879"/>
      <c r="W373" s="879"/>
      <c r="X373" s="879"/>
      <c r="Y373" s="879"/>
      <c r="Z373" s="879"/>
    </row>
    <row r="374" spans="1:26" ht="87.75" customHeight="1">
      <c r="A374" s="965"/>
      <c r="B374" s="914" t="s">
        <v>767</v>
      </c>
      <c r="C374" s="3912" t="s">
        <v>5568</v>
      </c>
      <c r="D374" s="4425"/>
      <c r="E374" s="4425"/>
      <c r="F374" s="4425"/>
      <c r="G374" s="4442"/>
      <c r="H374" s="1147" t="s">
        <v>53</v>
      </c>
      <c r="I374" s="904" t="s">
        <v>446</v>
      </c>
      <c r="J374" s="3913"/>
      <c r="K374" s="4420"/>
      <c r="L374" s="4420"/>
      <c r="M374" s="4420"/>
      <c r="N374" s="4421"/>
      <c r="O374" s="3908" t="s">
        <v>3430</v>
      </c>
      <c r="P374" s="3908"/>
      <c r="Q374" s="879"/>
      <c r="R374" s="879"/>
      <c r="S374" s="879"/>
      <c r="T374" s="879"/>
      <c r="U374" s="879"/>
      <c r="V374" s="879"/>
      <c r="W374" s="879"/>
      <c r="X374" s="879"/>
      <c r="Y374" s="879"/>
      <c r="Z374" s="879"/>
    </row>
    <row r="375" spans="1:26" ht="65.25" customHeight="1">
      <c r="A375" s="965"/>
      <c r="B375" s="899" t="s">
        <v>394</v>
      </c>
      <c r="C375" s="3912" t="s">
        <v>769</v>
      </c>
      <c r="D375" s="4425"/>
      <c r="E375" s="4425"/>
      <c r="F375" s="4425"/>
      <c r="G375" s="4442"/>
      <c r="H375" s="3914" t="s">
        <v>5569</v>
      </c>
      <c r="I375" s="4420"/>
      <c r="J375" s="4420"/>
      <c r="K375" s="4420"/>
      <c r="L375" s="4420"/>
      <c r="M375" s="4420"/>
      <c r="N375" s="4421"/>
      <c r="O375" s="4424"/>
      <c r="P375" s="4424"/>
      <c r="Q375" s="879"/>
      <c r="R375" s="879"/>
      <c r="S375" s="879"/>
      <c r="T375" s="879"/>
      <c r="U375" s="879"/>
      <c r="V375" s="879"/>
      <c r="W375" s="879"/>
      <c r="X375" s="879"/>
      <c r="Y375" s="879"/>
      <c r="Z375" s="879"/>
    </row>
    <row r="376" spans="1:26" ht="57" customHeight="1">
      <c r="A376" s="965"/>
      <c r="B376" s="893" t="s">
        <v>770</v>
      </c>
      <c r="C376" s="3889" t="s">
        <v>771</v>
      </c>
      <c r="D376" s="4420"/>
      <c r="E376" s="4420"/>
      <c r="F376" s="4420"/>
      <c r="G376" s="4423"/>
      <c r="H376" s="3898" t="s">
        <v>356</v>
      </c>
      <c r="I376" s="4423"/>
      <c r="J376" s="3907" t="s">
        <v>446</v>
      </c>
      <c r="K376" s="3890"/>
      <c r="L376" s="4425"/>
      <c r="M376" s="4425"/>
      <c r="N376" s="4426"/>
      <c r="O376" s="3908" t="s">
        <v>3430</v>
      </c>
      <c r="P376" s="3908"/>
      <c r="Q376" s="879"/>
      <c r="R376" s="879"/>
      <c r="S376" s="879"/>
      <c r="T376" s="879"/>
      <c r="U376" s="879"/>
      <c r="V376" s="879"/>
      <c r="W376" s="879"/>
      <c r="X376" s="879"/>
      <c r="Y376" s="879"/>
      <c r="Z376" s="879"/>
    </row>
    <row r="377" spans="1:26" ht="42.75" customHeight="1">
      <c r="A377" s="965"/>
      <c r="B377" s="1042" t="s">
        <v>394</v>
      </c>
      <c r="C377" s="3909" t="s">
        <v>772</v>
      </c>
      <c r="D377" s="4430"/>
      <c r="E377" s="4430"/>
      <c r="F377" s="4430"/>
      <c r="G377" s="4449"/>
      <c r="H377" s="3910" t="s">
        <v>4214</v>
      </c>
      <c r="I377" s="4449"/>
      <c r="J377" s="4470"/>
      <c r="K377" s="4431"/>
      <c r="L377" s="4432"/>
      <c r="M377" s="4432"/>
      <c r="N377" s="4433"/>
      <c r="O377" s="4434"/>
      <c r="P377" s="4434"/>
      <c r="Q377" s="879"/>
      <c r="R377" s="879"/>
      <c r="S377" s="879"/>
      <c r="T377" s="879"/>
      <c r="U377" s="879"/>
      <c r="V377" s="879"/>
      <c r="W377" s="879"/>
      <c r="X377" s="879"/>
      <c r="Y377" s="879"/>
      <c r="Z377" s="879"/>
    </row>
    <row r="378" spans="1:26" ht="44.25" customHeight="1">
      <c r="A378" s="879"/>
      <c r="B378" s="3902" t="s">
        <v>773</v>
      </c>
      <c r="C378" s="4415"/>
      <c r="D378" s="4415"/>
      <c r="E378" s="4415"/>
      <c r="F378" s="4415"/>
      <c r="G378" s="4472"/>
      <c r="H378" s="3903"/>
      <c r="I378" s="4415"/>
      <c r="J378" s="4415"/>
      <c r="K378" s="4415"/>
      <c r="L378" s="4415"/>
      <c r="M378" s="4415"/>
      <c r="N378" s="4415"/>
      <c r="O378" s="3904"/>
      <c r="P378" s="4416"/>
      <c r="Q378" s="879"/>
      <c r="R378" s="879"/>
      <c r="S378" s="879"/>
      <c r="T378" s="879"/>
      <c r="U378" s="879"/>
      <c r="V378" s="879"/>
      <c r="W378" s="879"/>
      <c r="X378" s="879"/>
      <c r="Y378" s="879"/>
      <c r="Z378" s="879"/>
    </row>
    <row r="379" spans="1:26" ht="24" customHeight="1">
      <c r="A379" s="879"/>
      <c r="B379" s="3905" t="s">
        <v>7</v>
      </c>
      <c r="C379" s="4415"/>
      <c r="D379" s="4415"/>
      <c r="E379" s="4415"/>
      <c r="F379" s="4415"/>
      <c r="G379" s="4415"/>
      <c r="H379" s="4415"/>
      <c r="I379" s="4415"/>
      <c r="J379" s="4415"/>
      <c r="K379" s="4415"/>
      <c r="L379" s="4415"/>
      <c r="M379" s="4415"/>
      <c r="N379" s="4415"/>
      <c r="O379" s="4415"/>
      <c r="P379" s="4416"/>
      <c r="Q379" s="879"/>
      <c r="R379" s="879"/>
      <c r="S379" s="879"/>
      <c r="T379" s="879"/>
      <c r="U379" s="879"/>
      <c r="V379" s="879"/>
      <c r="W379" s="879"/>
      <c r="X379" s="879"/>
      <c r="Y379" s="879"/>
      <c r="Z379" s="879"/>
    </row>
    <row r="380" spans="1:26" ht="37.5" customHeight="1">
      <c r="A380" s="965"/>
      <c r="B380" s="893" t="s">
        <v>774</v>
      </c>
      <c r="C380" s="3889" t="s">
        <v>775</v>
      </c>
      <c r="D380" s="4420"/>
      <c r="E380" s="4420"/>
      <c r="F380" s="4420"/>
      <c r="G380" s="4423"/>
      <c r="H380" s="3898" t="s">
        <v>53</v>
      </c>
      <c r="I380" s="4423"/>
      <c r="J380" s="891" t="s">
        <v>446</v>
      </c>
      <c r="K380" s="3906"/>
      <c r="L380" s="4417"/>
      <c r="M380" s="4417"/>
      <c r="N380" s="4419"/>
      <c r="O380" s="1044"/>
      <c r="P380" s="1045"/>
      <c r="Q380" s="879"/>
      <c r="R380" s="879"/>
      <c r="S380" s="879"/>
      <c r="T380" s="879"/>
      <c r="U380" s="879"/>
      <c r="V380" s="879"/>
      <c r="W380" s="879"/>
      <c r="X380" s="879"/>
      <c r="Y380" s="879"/>
      <c r="Z380" s="879"/>
    </row>
    <row r="381" spans="1:26" ht="72.75" customHeight="1">
      <c r="A381" s="965"/>
      <c r="B381" s="893" t="s">
        <v>776</v>
      </c>
      <c r="C381" s="3889" t="s">
        <v>5570</v>
      </c>
      <c r="D381" s="4420"/>
      <c r="E381" s="4420"/>
      <c r="F381" s="4420"/>
      <c r="G381" s="4423"/>
      <c r="H381" s="3898" t="s">
        <v>5571</v>
      </c>
      <c r="I381" s="4423"/>
      <c r="J381" s="904" t="s">
        <v>446</v>
      </c>
      <c r="K381" s="3896"/>
      <c r="L381" s="4420"/>
      <c r="M381" s="4420"/>
      <c r="N381" s="4421"/>
      <c r="O381" s="1046"/>
      <c r="P381" s="965"/>
      <c r="Q381" s="879"/>
      <c r="R381" s="879"/>
      <c r="S381" s="879"/>
      <c r="T381" s="879"/>
      <c r="U381" s="879"/>
      <c r="V381" s="879"/>
      <c r="W381" s="879"/>
      <c r="X381" s="879"/>
      <c r="Y381" s="879"/>
      <c r="Z381" s="879"/>
    </row>
    <row r="382" spans="1:26" ht="72.75" customHeight="1">
      <c r="A382" s="965"/>
      <c r="B382" s="893" t="s">
        <v>778</v>
      </c>
      <c r="C382" s="3889" t="s">
        <v>779</v>
      </c>
      <c r="D382" s="4420"/>
      <c r="E382" s="4420"/>
      <c r="F382" s="4420"/>
      <c r="G382" s="4423"/>
      <c r="H382" s="3898" t="s">
        <v>53</v>
      </c>
      <c r="I382" s="4423"/>
      <c r="J382" s="3893" t="s">
        <v>446</v>
      </c>
      <c r="K382" s="3896"/>
      <c r="L382" s="4420"/>
      <c r="M382" s="4420"/>
      <c r="N382" s="4421"/>
      <c r="O382" s="1046"/>
      <c r="P382" s="965"/>
      <c r="Q382" s="879"/>
      <c r="R382" s="879"/>
      <c r="S382" s="879"/>
      <c r="T382" s="879"/>
      <c r="U382" s="879"/>
      <c r="V382" s="879"/>
      <c r="W382" s="879"/>
      <c r="X382" s="879"/>
      <c r="Y382" s="879"/>
      <c r="Z382" s="879"/>
    </row>
    <row r="383" spans="1:26" ht="63.75" customHeight="1">
      <c r="A383" s="965"/>
      <c r="B383" s="893"/>
      <c r="C383" s="893" t="s">
        <v>561</v>
      </c>
      <c r="D383" s="3899" t="s">
        <v>5572</v>
      </c>
      <c r="E383" s="4420"/>
      <c r="F383" s="4420"/>
      <c r="G383" s="4423"/>
      <c r="H383" s="3900" t="s">
        <v>53</v>
      </c>
      <c r="I383" s="4465"/>
      <c r="J383" s="4443"/>
      <c r="K383" s="3901" t="s">
        <v>5573</v>
      </c>
      <c r="L383" s="4464"/>
      <c r="M383" s="4464"/>
      <c r="N383" s="4456"/>
      <c r="O383" s="1046"/>
      <c r="P383" s="965"/>
      <c r="Q383" s="879"/>
      <c r="R383" s="879"/>
      <c r="S383" s="879"/>
      <c r="T383" s="879"/>
      <c r="U383" s="879"/>
      <c r="V383" s="879"/>
      <c r="W383" s="879"/>
      <c r="X383" s="879"/>
      <c r="Y383" s="879"/>
      <c r="Z383" s="879"/>
    </row>
    <row r="384" spans="1:26" ht="72.75" customHeight="1">
      <c r="A384" s="965"/>
      <c r="B384" s="893" t="s">
        <v>781</v>
      </c>
      <c r="C384" s="3889" t="s">
        <v>5574</v>
      </c>
      <c r="D384" s="4420"/>
      <c r="E384" s="4420"/>
      <c r="F384" s="4420"/>
      <c r="G384" s="4423"/>
      <c r="H384" s="3895" t="s">
        <v>371</v>
      </c>
      <c r="I384" s="4440"/>
      <c r="J384" s="904" t="s">
        <v>446</v>
      </c>
      <c r="K384" s="3896"/>
      <c r="L384" s="4420"/>
      <c r="M384" s="4420"/>
      <c r="N384" s="4421"/>
      <c r="O384" s="1046"/>
      <c r="P384" s="965"/>
      <c r="Q384" s="879"/>
      <c r="R384" s="879"/>
      <c r="S384" s="879"/>
      <c r="T384" s="879"/>
      <c r="U384" s="879"/>
      <c r="V384" s="879"/>
      <c r="W384" s="879"/>
      <c r="X384" s="879"/>
      <c r="Y384" s="879"/>
      <c r="Z384" s="879"/>
    </row>
    <row r="385" spans="1:26" ht="64.5" customHeight="1">
      <c r="A385" s="965"/>
      <c r="B385" s="893" t="s">
        <v>783</v>
      </c>
      <c r="C385" s="3889" t="s">
        <v>5575</v>
      </c>
      <c r="D385" s="4420"/>
      <c r="E385" s="4420"/>
      <c r="F385" s="4420"/>
      <c r="G385" s="4423"/>
      <c r="H385" s="3897" t="s">
        <v>1369</v>
      </c>
      <c r="I385" s="4451"/>
      <c r="J385" s="904" t="s">
        <v>446</v>
      </c>
      <c r="K385" s="3896"/>
      <c r="L385" s="4420"/>
      <c r="M385" s="4420"/>
      <c r="N385" s="4421"/>
      <c r="O385" s="1046"/>
      <c r="P385" s="965"/>
      <c r="Q385" s="879"/>
      <c r="R385" s="879"/>
      <c r="S385" s="879"/>
      <c r="T385" s="879"/>
      <c r="U385" s="879"/>
      <c r="V385" s="879"/>
      <c r="W385" s="879"/>
      <c r="X385" s="879"/>
      <c r="Y385" s="879"/>
      <c r="Z385" s="879"/>
    </row>
    <row r="386" spans="1:26" ht="63.75" customHeight="1">
      <c r="A386" s="965"/>
      <c r="B386" s="893" t="s">
        <v>785</v>
      </c>
      <c r="C386" s="3889" t="s">
        <v>5576</v>
      </c>
      <c r="D386" s="4420"/>
      <c r="E386" s="4420"/>
      <c r="F386" s="4420"/>
      <c r="G386" s="4423"/>
      <c r="H386" s="3890" t="s">
        <v>3329</v>
      </c>
      <c r="I386" s="4442"/>
      <c r="J386" s="904" t="s">
        <v>446</v>
      </c>
      <c r="K386" s="3892" t="s">
        <v>5577</v>
      </c>
      <c r="L386" s="4464"/>
      <c r="M386" s="4464"/>
      <c r="N386" s="4456"/>
      <c r="O386" s="1046"/>
      <c r="P386" s="965"/>
      <c r="Q386" s="879"/>
      <c r="R386" s="879"/>
      <c r="S386" s="879"/>
      <c r="T386" s="879"/>
      <c r="U386" s="879"/>
      <c r="V386" s="879"/>
      <c r="W386" s="879"/>
      <c r="X386" s="879"/>
      <c r="Y386" s="879"/>
      <c r="Z386" s="879"/>
    </row>
    <row r="387" spans="1:26" ht="46.5" customHeight="1">
      <c r="A387" s="965"/>
      <c r="B387" s="893" t="s">
        <v>787</v>
      </c>
      <c r="C387" s="3889" t="s">
        <v>5578</v>
      </c>
      <c r="D387" s="4420"/>
      <c r="E387" s="4420"/>
      <c r="F387" s="4420"/>
      <c r="G387" s="4420"/>
      <c r="H387" s="4420"/>
      <c r="I387" s="4423"/>
      <c r="J387" s="3893" t="s">
        <v>446</v>
      </c>
      <c r="K387" s="3894"/>
      <c r="L387" s="4425"/>
      <c r="M387" s="4425"/>
      <c r="N387" s="4426"/>
      <c r="O387" s="1046"/>
      <c r="P387" s="965"/>
      <c r="Q387" s="879"/>
      <c r="R387" s="879"/>
      <c r="S387" s="879"/>
      <c r="T387" s="879"/>
      <c r="U387" s="879"/>
      <c r="V387" s="879"/>
      <c r="W387" s="879"/>
      <c r="X387" s="879"/>
      <c r="Y387" s="879"/>
      <c r="Z387" s="879"/>
    </row>
    <row r="388" spans="1:26" ht="30.75" customHeight="1">
      <c r="A388" s="965"/>
      <c r="B388" s="914"/>
      <c r="C388" s="914" t="s">
        <v>561</v>
      </c>
      <c r="D388" s="3889" t="s">
        <v>5579</v>
      </c>
      <c r="E388" s="4420"/>
      <c r="F388" s="4420"/>
      <c r="G388" s="4423"/>
      <c r="H388" s="3890" t="s">
        <v>1373</v>
      </c>
      <c r="I388" s="4442"/>
      <c r="J388" s="4427"/>
      <c r="K388" s="4428"/>
      <c r="L388" s="4413"/>
      <c r="M388" s="4413"/>
      <c r="N388" s="4429"/>
      <c r="O388" s="1046"/>
      <c r="P388" s="965"/>
      <c r="Q388" s="879"/>
      <c r="R388" s="879"/>
      <c r="S388" s="879"/>
      <c r="T388" s="879"/>
      <c r="U388" s="879"/>
      <c r="V388" s="879"/>
      <c r="W388" s="879"/>
      <c r="X388" s="879"/>
      <c r="Y388" s="879"/>
      <c r="Z388" s="879"/>
    </row>
    <row r="389" spans="1:26" ht="33" customHeight="1">
      <c r="A389" s="965"/>
      <c r="B389" s="914"/>
      <c r="C389" s="914" t="s">
        <v>790</v>
      </c>
      <c r="D389" s="3889" t="s">
        <v>5580</v>
      </c>
      <c r="E389" s="4420"/>
      <c r="F389" s="4420"/>
      <c r="G389" s="4423"/>
      <c r="H389" s="3890" t="s">
        <v>5581</v>
      </c>
      <c r="I389" s="4442"/>
      <c r="J389" s="4427"/>
      <c r="K389" s="4428"/>
      <c r="L389" s="4413"/>
      <c r="M389" s="4413"/>
      <c r="N389" s="4429"/>
      <c r="O389" s="1046"/>
      <c r="P389" s="965"/>
      <c r="Q389" s="879"/>
      <c r="R389" s="879"/>
      <c r="S389" s="879"/>
      <c r="T389" s="879"/>
      <c r="U389" s="879"/>
      <c r="V389" s="879"/>
      <c r="W389" s="879"/>
      <c r="X389" s="879"/>
      <c r="Y389" s="879"/>
      <c r="Z389" s="879"/>
    </row>
    <row r="390" spans="1:26" ht="33.75" customHeight="1">
      <c r="A390" s="965"/>
      <c r="B390" s="914"/>
      <c r="C390" s="914" t="s">
        <v>535</v>
      </c>
      <c r="D390" s="3889" t="s">
        <v>5582</v>
      </c>
      <c r="E390" s="4420"/>
      <c r="F390" s="4420"/>
      <c r="G390" s="4423"/>
      <c r="H390" s="3890" t="s">
        <v>1373</v>
      </c>
      <c r="I390" s="4442"/>
      <c r="J390" s="4427"/>
      <c r="K390" s="4428"/>
      <c r="L390" s="4413"/>
      <c r="M390" s="4413"/>
      <c r="N390" s="4429"/>
      <c r="O390" s="1046"/>
      <c r="P390" s="965"/>
      <c r="Q390" s="879"/>
      <c r="R390" s="879"/>
      <c r="S390" s="879"/>
      <c r="T390" s="879"/>
      <c r="U390" s="879"/>
      <c r="V390" s="879"/>
      <c r="W390" s="879"/>
      <c r="X390" s="879"/>
      <c r="Y390" s="879"/>
      <c r="Z390" s="879"/>
    </row>
    <row r="391" spans="1:26" ht="36" customHeight="1">
      <c r="A391" s="965"/>
      <c r="B391" s="914"/>
      <c r="C391" s="914" t="s">
        <v>537</v>
      </c>
      <c r="D391" s="3889" t="s">
        <v>5583</v>
      </c>
      <c r="E391" s="4420"/>
      <c r="F391" s="4420"/>
      <c r="G391" s="4423"/>
      <c r="H391" s="3890" t="s">
        <v>1373</v>
      </c>
      <c r="I391" s="4442"/>
      <c r="J391" s="4470"/>
      <c r="K391" s="4431"/>
      <c r="L391" s="4432"/>
      <c r="M391" s="4432"/>
      <c r="N391" s="4433"/>
      <c r="O391" s="1046"/>
      <c r="P391" s="965"/>
      <c r="Q391" s="879"/>
      <c r="R391" s="879"/>
      <c r="S391" s="879"/>
      <c r="T391" s="879"/>
      <c r="U391" s="879"/>
      <c r="V391" s="879"/>
      <c r="W391" s="879"/>
      <c r="X391" s="879"/>
      <c r="Y391" s="879"/>
      <c r="Z391" s="879"/>
    </row>
    <row r="392" spans="1:26" ht="31.5" customHeight="1">
      <c r="A392" s="879"/>
      <c r="B392" s="3891" t="s">
        <v>791</v>
      </c>
      <c r="C392" s="4415"/>
      <c r="D392" s="4415"/>
      <c r="E392" s="4415"/>
      <c r="F392" s="4415"/>
      <c r="G392" s="4415"/>
      <c r="H392" s="4415"/>
      <c r="I392" s="4415"/>
      <c r="J392" s="4415"/>
      <c r="K392" s="4415"/>
      <c r="L392" s="4415"/>
      <c r="M392" s="4415"/>
      <c r="N392" s="4415"/>
      <c r="O392" s="4415"/>
      <c r="P392" s="1047"/>
      <c r="Q392" s="879"/>
      <c r="R392" s="879"/>
      <c r="S392" s="879"/>
      <c r="T392" s="879"/>
      <c r="U392" s="879"/>
      <c r="V392" s="879"/>
      <c r="W392" s="879"/>
      <c r="X392" s="879"/>
      <c r="Y392" s="879"/>
      <c r="Z392" s="879"/>
    </row>
    <row r="393" spans="1:26" ht="14.25" customHeight="1">
      <c r="A393" s="879"/>
      <c r="B393" s="879"/>
      <c r="C393" s="879"/>
      <c r="D393" s="879"/>
      <c r="E393" s="879"/>
      <c r="F393" s="879"/>
      <c r="G393" s="879"/>
      <c r="H393" s="879"/>
      <c r="I393" s="879"/>
      <c r="J393" s="879"/>
      <c r="K393" s="879"/>
      <c r="L393" s="879"/>
      <c r="M393" s="879"/>
      <c r="N393" s="879"/>
      <c r="P393" s="879"/>
      <c r="Q393" s="879"/>
      <c r="R393" s="879"/>
      <c r="S393" s="879"/>
      <c r="T393" s="879"/>
      <c r="U393" s="879"/>
      <c r="V393" s="879"/>
      <c r="W393" s="879"/>
      <c r="X393" s="879"/>
      <c r="Y393" s="879"/>
      <c r="Z393" s="879"/>
    </row>
    <row r="394" spans="1:26" ht="14.25" customHeight="1">
      <c r="A394" s="879"/>
      <c r="B394" s="879"/>
      <c r="C394" s="879"/>
      <c r="D394" s="879"/>
      <c r="E394" s="879"/>
      <c r="F394" s="879"/>
      <c r="G394" s="879"/>
      <c r="H394" s="879"/>
      <c r="I394" s="879"/>
      <c r="J394" s="879"/>
      <c r="K394" s="879"/>
      <c r="L394" s="879"/>
      <c r="M394" s="879"/>
      <c r="N394" s="879"/>
      <c r="P394" s="879"/>
      <c r="Q394" s="879"/>
      <c r="R394" s="879"/>
      <c r="S394" s="879"/>
      <c r="T394" s="879"/>
      <c r="U394" s="879"/>
      <c r="V394" s="879"/>
      <c r="W394" s="879"/>
      <c r="X394" s="879"/>
      <c r="Y394" s="879"/>
      <c r="Z394" s="879"/>
    </row>
    <row r="395" spans="1:26" ht="14.25" customHeight="1">
      <c r="A395" s="879"/>
      <c r="B395" s="879"/>
      <c r="C395" s="879"/>
      <c r="D395" s="879"/>
      <c r="E395" s="879"/>
      <c r="F395" s="879"/>
      <c r="G395" s="879"/>
      <c r="H395" s="879"/>
      <c r="I395" s="879"/>
      <c r="J395" s="879"/>
      <c r="K395" s="879"/>
      <c r="L395" s="879"/>
      <c r="M395" s="879"/>
      <c r="N395" s="879"/>
      <c r="P395" s="879"/>
      <c r="Q395" s="879"/>
      <c r="R395" s="879"/>
      <c r="S395" s="879"/>
      <c r="T395" s="879"/>
      <c r="U395" s="879"/>
      <c r="V395" s="879"/>
      <c r="W395" s="879"/>
      <c r="X395" s="879"/>
      <c r="Y395" s="879"/>
      <c r="Z395" s="879"/>
    </row>
    <row r="396" spans="1:26" ht="14.25" customHeight="1">
      <c r="A396" s="879"/>
      <c r="B396" s="879"/>
      <c r="C396" s="879"/>
      <c r="D396" s="879"/>
      <c r="E396" s="879"/>
      <c r="F396" s="879"/>
      <c r="G396" s="879"/>
      <c r="H396" s="879"/>
      <c r="I396" s="879"/>
      <c r="J396" s="879"/>
      <c r="K396" s="879"/>
      <c r="L396" s="879"/>
      <c r="M396" s="879"/>
      <c r="N396" s="879"/>
      <c r="P396" s="879"/>
      <c r="Q396" s="879"/>
      <c r="R396" s="879"/>
      <c r="S396" s="879"/>
      <c r="T396" s="879"/>
      <c r="U396" s="879"/>
      <c r="V396" s="879"/>
      <c r="W396" s="879"/>
      <c r="X396" s="879"/>
      <c r="Y396" s="879"/>
      <c r="Z396" s="879"/>
    </row>
    <row r="397" spans="1:26" ht="14.25" customHeight="1">
      <c r="A397" s="879"/>
      <c r="B397" s="879"/>
      <c r="C397" s="879"/>
      <c r="D397" s="879"/>
      <c r="E397" s="879"/>
      <c r="F397" s="879"/>
      <c r="G397" s="879"/>
      <c r="H397" s="879"/>
      <c r="I397" s="879"/>
      <c r="J397" s="879"/>
      <c r="K397" s="879"/>
      <c r="L397" s="879"/>
      <c r="M397" s="879"/>
      <c r="N397" s="879"/>
      <c r="P397" s="879"/>
      <c r="Q397" s="879"/>
      <c r="R397" s="879"/>
      <c r="S397" s="879"/>
      <c r="T397" s="879"/>
      <c r="U397" s="879"/>
      <c r="V397" s="879"/>
      <c r="W397" s="879"/>
      <c r="X397" s="879"/>
      <c r="Y397" s="879"/>
      <c r="Z397" s="879"/>
    </row>
    <row r="398" spans="1:26" ht="14.25" customHeight="1">
      <c r="A398" s="879"/>
      <c r="B398" s="879"/>
      <c r="C398" s="879"/>
      <c r="D398" s="879"/>
      <c r="E398" s="879"/>
      <c r="F398" s="879"/>
      <c r="G398" s="879"/>
      <c r="H398" s="879"/>
      <c r="I398" s="879"/>
      <c r="J398" s="879"/>
      <c r="K398" s="879"/>
      <c r="L398" s="879"/>
      <c r="M398" s="879"/>
      <c r="N398" s="879"/>
      <c r="P398" s="879"/>
      <c r="Q398" s="879"/>
      <c r="R398" s="879"/>
      <c r="S398" s="879"/>
      <c r="T398" s="879"/>
      <c r="U398" s="879"/>
      <c r="V398" s="879"/>
      <c r="W398" s="879"/>
      <c r="X398" s="879"/>
      <c r="Y398" s="879"/>
      <c r="Z398" s="879"/>
    </row>
    <row r="399" spans="1:26" ht="14.25" customHeight="1">
      <c r="A399" s="879"/>
      <c r="B399" s="879"/>
      <c r="C399" s="879"/>
      <c r="D399" s="879"/>
      <c r="E399" s="879"/>
      <c r="F399" s="879"/>
      <c r="G399" s="879"/>
      <c r="H399" s="879"/>
      <c r="I399" s="879"/>
      <c r="J399" s="879"/>
      <c r="K399" s="879"/>
      <c r="L399" s="879"/>
      <c r="M399" s="879"/>
      <c r="N399" s="879"/>
      <c r="P399" s="879"/>
      <c r="Q399" s="879"/>
      <c r="R399" s="879"/>
      <c r="S399" s="879"/>
      <c r="T399" s="879"/>
      <c r="U399" s="879"/>
      <c r="V399" s="879"/>
      <c r="W399" s="879"/>
      <c r="X399" s="879"/>
      <c r="Y399" s="879"/>
      <c r="Z399" s="879"/>
    </row>
    <row r="400" spans="1:26" ht="14.25" customHeight="1">
      <c r="A400" s="879"/>
      <c r="B400" s="879"/>
      <c r="C400" s="879"/>
      <c r="D400" s="879"/>
      <c r="E400" s="879"/>
      <c r="F400" s="879"/>
      <c r="G400" s="879"/>
      <c r="H400" s="879"/>
      <c r="I400" s="879"/>
      <c r="J400" s="879"/>
      <c r="K400" s="879"/>
      <c r="L400" s="879"/>
      <c r="M400" s="879"/>
      <c r="N400" s="879"/>
      <c r="P400" s="879"/>
      <c r="Q400" s="879"/>
      <c r="R400" s="879"/>
      <c r="S400" s="879"/>
      <c r="T400" s="879"/>
      <c r="U400" s="879"/>
      <c r="V400" s="879"/>
      <c r="W400" s="879"/>
      <c r="X400" s="879"/>
      <c r="Y400" s="879"/>
      <c r="Z400" s="879"/>
    </row>
    <row r="401" spans="1:26" ht="14.25" customHeight="1">
      <c r="A401" s="879"/>
      <c r="B401" s="879"/>
      <c r="C401" s="879"/>
      <c r="D401" s="879"/>
      <c r="E401" s="879"/>
      <c r="F401" s="879"/>
      <c r="G401" s="879"/>
      <c r="H401" s="879"/>
      <c r="I401" s="879"/>
      <c r="J401" s="879"/>
      <c r="K401" s="879"/>
      <c r="L401" s="879"/>
      <c r="M401" s="879"/>
      <c r="N401" s="879"/>
      <c r="P401" s="879"/>
      <c r="Q401" s="879"/>
      <c r="R401" s="879"/>
      <c r="S401" s="879"/>
      <c r="T401" s="879"/>
      <c r="U401" s="879"/>
      <c r="V401" s="879"/>
      <c r="W401" s="879"/>
      <c r="X401" s="879"/>
      <c r="Y401" s="879"/>
      <c r="Z401" s="879"/>
    </row>
    <row r="402" spans="1:26" ht="14.25" customHeight="1">
      <c r="A402" s="879"/>
      <c r="B402" s="879"/>
      <c r="C402" s="879"/>
      <c r="D402" s="879"/>
      <c r="E402" s="879"/>
      <c r="F402" s="879"/>
      <c r="G402" s="879"/>
      <c r="H402" s="879"/>
      <c r="I402" s="879"/>
      <c r="J402" s="879"/>
      <c r="K402" s="879"/>
      <c r="L402" s="879"/>
      <c r="M402" s="879"/>
      <c r="N402" s="879"/>
      <c r="P402" s="879"/>
      <c r="Q402" s="879"/>
      <c r="R402" s="879"/>
      <c r="S402" s="879"/>
      <c r="T402" s="879"/>
      <c r="U402" s="879"/>
      <c r="V402" s="879"/>
      <c r="W402" s="879"/>
      <c r="X402" s="879"/>
      <c r="Y402" s="879"/>
      <c r="Z402" s="879"/>
    </row>
    <row r="403" spans="1:26" ht="14.25" customHeight="1">
      <c r="A403" s="879"/>
      <c r="B403" s="879"/>
      <c r="C403" s="879"/>
      <c r="D403" s="879"/>
      <c r="E403" s="879"/>
      <c r="F403" s="879"/>
      <c r="G403" s="879"/>
      <c r="H403" s="879"/>
      <c r="I403" s="879"/>
      <c r="J403" s="879"/>
      <c r="K403" s="879"/>
      <c r="L403" s="879"/>
      <c r="M403" s="879"/>
      <c r="N403" s="879"/>
      <c r="P403" s="879"/>
      <c r="Q403" s="879"/>
      <c r="R403" s="879"/>
      <c r="S403" s="879"/>
      <c r="T403" s="879"/>
      <c r="U403" s="879"/>
      <c r="V403" s="879"/>
      <c r="W403" s="879"/>
      <c r="X403" s="879"/>
      <c r="Y403" s="879"/>
      <c r="Z403" s="879"/>
    </row>
    <row r="404" spans="1:26" ht="14.25" customHeight="1">
      <c r="A404" s="879"/>
      <c r="B404" s="879"/>
      <c r="C404" s="879"/>
      <c r="D404" s="879"/>
      <c r="E404" s="879"/>
      <c r="F404" s="879"/>
      <c r="G404" s="879"/>
      <c r="H404" s="879"/>
      <c r="I404" s="879"/>
      <c r="J404" s="879"/>
      <c r="K404" s="879"/>
      <c r="L404" s="879"/>
      <c r="M404" s="879"/>
      <c r="N404" s="879"/>
      <c r="P404" s="879"/>
      <c r="Q404" s="879"/>
      <c r="R404" s="879"/>
      <c r="S404" s="879"/>
      <c r="T404" s="879"/>
      <c r="U404" s="879"/>
      <c r="V404" s="879"/>
      <c r="W404" s="879"/>
      <c r="X404" s="879"/>
      <c r="Y404" s="879"/>
      <c r="Z404" s="879"/>
    </row>
    <row r="405" spans="1:26" ht="14.25" customHeight="1">
      <c r="A405" s="879"/>
      <c r="B405" s="879"/>
      <c r="C405" s="879"/>
      <c r="D405" s="879"/>
      <c r="E405" s="879"/>
      <c r="F405" s="879"/>
      <c r="G405" s="879"/>
      <c r="H405" s="879"/>
      <c r="I405" s="879"/>
      <c r="J405" s="879"/>
      <c r="K405" s="879"/>
      <c r="L405" s="879"/>
      <c r="M405" s="879"/>
      <c r="N405" s="879"/>
      <c r="P405" s="879"/>
      <c r="Q405" s="879"/>
      <c r="R405" s="879"/>
      <c r="S405" s="879"/>
      <c r="T405" s="879"/>
      <c r="U405" s="879"/>
      <c r="V405" s="879"/>
      <c r="W405" s="879"/>
      <c r="X405" s="879"/>
      <c r="Y405" s="879"/>
      <c r="Z405" s="879"/>
    </row>
    <row r="406" spans="1:26" ht="14.25" customHeight="1">
      <c r="A406" s="879"/>
      <c r="B406" s="879"/>
      <c r="C406" s="879"/>
      <c r="D406" s="879"/>
      <c r="E406" s="879"/>
      <c r="F406" s="879"/>
      <c r="G406" s="879"/>
      <c r="H406" s="879"/>
      <c r="I406" s="879"/>
      <c r="J406" s="879"/>
      <c r="K406" s="879"/>
      <c r="L406" s="879"/>
      <c r="M406" s="879"/>
      <c r="N406" s="879"/>
      <c r="P406" s="879"/>
      <c r="Q406" s="879"/>
      <c r="R406" s="879"/>
      <c r="S406" s="879"/>
      <c r="T406" s="879"/>
      <c r="U406" s="879"/>
      <c r="V406" s="879"/>
      <c r="W406" s="879"/>
      <c r="X406" s="879"/>
      <c r="Y406" s="879"/>
      <c r="Z406" s="879"/>
    </row>
    <row r="407" spans="1:26" ht="14.25" customHeight="1">
      <c r="A407" s="879"/>
      <c r="B407" s="879"/>
      <c r="C407" s="879"/>
      <c r="D407" s="879"/>
      <c r="E407" s="879"/>
      <c r="F407" s="879"/>
      <c r="G407" s="879"/>
      <c r="H407" s="879"/>
      <c r="I407" s="879"/>
      <c r="J407" s="879"/>
      <c r="K407" s="879"/>
      <c r="L407" s="879"/>
      <c r="M407" s="879"/>
      <c r="N407" s="879"/>
      <c r="P407" s="879"/>
      <c r="Q407" s="879"/>
      <c r="R407" s="879"/>
      <c r="S407" s="879"/>
      <c r="T407" s="879"/>
      <c r="U407" s="879"/>
      <c r="V407" s="879"/>
      <c r="W407" s="879"/>
      <c r="X407" s="879"/>
      <c r="Y407" s="879"/>
      <c r="Z407" s="879"/>
    </row>
    <row r="408" spans="1:26" ht="14.25" customHeight="1">
      <c r="A408" s="879"/>
      <c r="B408" s="879"/>
      <c r="C408" s="879"/>
      <c r="D408" s="879"/>
      <c r="E408" s="879"/>
      <c r="F408" s="879"/>
      <c r="G408" s="879"/>
      <c r="H408" s="879"/>
      <c r="I408" s="879"/>
      <c r="J408" s="879"/>
      <c r="K408" s="879"/>
      <c r="L408" s="879"/>
      <c r="M408" s="879"/>
      <c r="N408" s="879"/>
      <c r="P408" s="879"/>
      <c r="Q408" s="879"/>
      <c r="R408" s="879"/>
      <c r="S408" s="879"/>
      <c r="T408" s="879"/>
      <c r="U408" s="879"/>
      <c r="V408" s="879"/>
      <c r="W408" s="879"/>
      <c r="X408" s="879"/>
      <c r="Y408" s="879"/>
      <c r="Z408" s="879"/>
    </row>
    <row r="409" spans="1:26" ht="14.25" customHeight="1">
      <c r="A409" s="879"/>
      <c r="B409" s="879"/>
      <c r="C409" s="879"/>
      <c r="D409" s="879"/>
      <c r="E409" s="879"/>
      <c r="F409" s="879"/>
      <c r="G409" s="879"/>
      <c r="H409" s="879"/>
      <c r="I409" s="879"/>
      <c r="J409" s="879"/>
      <c r="K409" s="879"/>
      <c r="L409" s="879"/>
      <c r="M409" s="879"/>
      <c r="N409" s="879"/>
      <c r="P409" s="879"/>
      <c r="Q409" s="879"/>
      <c r="R409" s="879"/>
      <c r="S409" s="879"/>
      <c r="T409" s="879"/>
      <c r="U409" s="879"/>
      <c r="V409" s="879"/>
      <c r="W409" s="879"/>
      <c r="X409" s="879"/>
      <c r="Y409" s="879"/>
      <c r="Z409" s="879"/>
    </row>
    <row r="410" spans="1:26" ht="14.25" customHeight="1">
      <c r="A410" s="879"/>
      <c r="B410" s="879"/>
      <c r="C410" s="879"/>
      <c r="D410" s="879"/>
      <c r="E410" s="879"/>
      <c r="F410" s="879"/>
      <c r="G410" s="879"/>
      <c r="H410" s="879"/>
      <c r="I410" s="879"/>
      <c r="J410" s="879"/>
      <c r="K410" s="879"/>
      <c r="L410" s="879"/>
      <c r="M410" s="879"/>
      <c r="N410" s="879"/>
      <c r="P410" s="879"/>
      <c r="Q410" s="879"/>
      <c r="R410" s="879"/>
      <c r="S410" s="879"/>
      <c r="T410" s="879"/>
      <c r="U410" s="879"/>
      <c r="V410" s="879"/>
      <c r="W410" s="879"/>
      <c r="X410" s="879"/>
      <c r="Y410" s="879"/>
      <c r="Z410" s="879"/>
    </row>
    <row r="411" spans="1:26" ht="14.25" customHeight="1">
      <c r="A411" s="879"/>
      <c r="B411" s="879"/>
      <c r="C411" s="879"/>
      <c r="D411" s="879"/>
      <c r="E411" s="879"/>
      <c r="F411" s="879"/>
      <c r="G411" s="879"/>
      <c r="H411" s="879"/>
      <c r="I411" s="879"/>
      <c r="J411" s="879"/>
      <c r="K411" s="879"/>
      <c r="L411" s="879"/>
      <c r="M411" s="879"/>
      <c r="N411" s="879"/>
      <c r="P411" s="879"/>
      <c r="Q411" s="879"/>
      <c r="R411" s="879"/>
      <c r="S411" s="879"/>
      <c r="T411" s="879"/>
      <c r="U411" s="879"/>
      <c r="V411" s="879"/>
      <c r="W411" s="879"/>
      <c r="X411" s="879"/>
      <c r="Y411" s="879"/>
      <c r="Z411" s="879"/>
    </row>
    <row r="412" spans="1:26" ht="14.25" customHeight="1">
      <c r="A412" s="879"/>
      <c r="B412" s="879"/>
      <c r="C412" s="879"/>
      <c r="D412" s="879"/>
      <c r="E412" s="879"/>
      <c r="F412" s="879"/>
      <c r="G412" s="879"/>
      <c r="H412" s="879"/>
      <c r="I412" s="879"/>
      <c r="J412" s="879"/>
      <c r="K412" s="879"/>
      <c r="L412" s="879"/>
      <c r="M412" s="879"/>
      <c r="N412" s="879"/>
      <c r="P412" s="879"/>
      <c r="Q412" s="879"/>
      <c r="R412" s="879"/>
      <c r="S412" s="879"/>
      <c r="T412" s="879"/>
      <c r="U412" s="879"/>
      <c r="V412" s="879"/>
      <c r="W412" s="879"/>
      <c r="X412" s="879"/>
      <c r="Y412" s="879"/>
      <c r="Z412" s="879"/>
    </row>
    <row r="413" spans="1:26" ht="14.25" customHeight="1">
      <c r="A413" s="879"/>
      <c r="B413" s="879"/>
      <c r="C413" s="879"/>
      <c r="D413" s="879"/>
      <c r="E413" s="879"/>
      <c r="F413" s="879"/>
      <c r="G413" s="879"/>
      <c r="H413" s="879"/>
      <c r="I413" s="879"/>
      <c r="J413" s="879"/>
      <c r="K413" s="879"/>
      <c r="L413" s="879"/>
      <c r="M413" s="879"/>
      <c r="N413" s="879"/>
      <c r="P413" s="879"/>
      <c r="Q413" s="879"/>
      <c r="R413" s="879"/>
      <c r="S413" s="879"/>
      <c r="T413" s="879"/>
      <c r="U413" s="879"/>
      <c r="V413" s="879"/>
      <c r="W413" s="879"/>
      <c r="X413" s="879"/>
      <c r="Y413" s="879"/>
      <c r="Z413" s="879"/>
    </row>
    <row r="414" spans="1:26" ht="14.25" customHeight="1">
      <c r="A414" s="879"/>
      <c r="B414" s="879"/>
      <c r="C414" s="879"/>
      <c r="D414" s="879"/>
      <c r="E414" s="879"/>
      <c r="F414" s="879"/>
      <c r="G414" s="879"/>
      <c r="H414" s="879"/>
      <c r="I414" s="879"/>
      <c r="J414" s="879"/>
      <c r="K414" s="879"/>
      <c r="L414" s="879"/>
      <c r="M414" s="879"/>
      <c r="N414" s="879"/>
      <c r="P414" s="879"/>
      <c r="Q414" s="879"/>
      <c r="R414" s="879"/>
      <c r="S414" s="879"/>
      <c r="T414" s="879"/>
      <c r="U414" s="879"/>
      <c r="V414" s="879"/>
      <c r="W414" s="879"/>
      <c r="X414" s="879"/>
      <c r="Y414" s="879"/>
      <c r="Z414" s="879"/>
    </row>
    <row r="415" spans="1:26" ht="14.25" customHeight="1">
      <c r="A415" s="879"/>
      <c r="B415" s="879"/>
      <c r="C415" s="879"/>
      <c r="D415" s="879"/>
      <c r="E415" s="879"/>
      <c r="F415" s="879"/>
      <c r="G415" s="879"/>
      <c r="H415" s="879"/>
      <c r="I415" s="879"/>
      <c r="J415" s="879"/>
      <c r="K415" s="879"/>
      <c r="L415" s="879"/>
      <c r="M415" s="879"/>
      <c r="N415" s="879"/>
      <c r="P415" s="879"/>
      <c r="Q415" s="879"/>
      <c r="R415" s="879"/>
      <c r="S415" s="879"/>
      <c r="T415" s="879"/>
      <c r="U415" s="879"/>
      <c r="V415" s="879"/>
      <c r="W415" s="879"/>
      <c r="X415" s="879"/>
      <c r="Y415" s="879"/>
      <c r="Z415" s="879"/>
    </row>
    <row r="416" spans="1:26" ht="14.25" customHeight="1">
      <c r="A416" s="879"/>
      <c r="B416" s="879"/>
      <c r="C416" s="879"/>
      <c r="D416" s="879"/>
      <c r="E416" s="879"/>
      <c r="F416" s="879"/>
      <c r="G416" s="879"/>
      <c r="H416" s="879"/>
      <c r="I416" s="879"/>
      <c r="J416" s="879"/>
      <c r="K416" s="879"/>
      <c r="L416" s="879"/>
      <c r="M416" s="879"/>
      <c r="N416" s="879"/>
      <c r="P416" s="879"/>
      <c r="Q416" s="879"/>
      <c r="R416" s="879"/>
      <c r="S416" s="879"/>
      <c r="T416" s="879"/>
      <c r="U416" s="879"/>
      <c r="V416" s="879"/>
      <c r="W416" s="879"/>
      <c r="X416" s="879"/>
      <c r="Y416" s="879"/>
      <c r="Z416" s="879"/>
    </row>
    <row r="417" spans="1:26" ht="14.25" customHeight="1">
      <c r="A417" s="879"/>
      <c r="B417" s="879"/>
      <c r="C417" s="879"/>
      <c r="D417" s="879"/>
      <c r="E417" s="879"/>
      <c r="F417" s="879"/>
      <c r="G417" s="879"/>
      <c r="H417" s="879"/>
      <c r="I417" s="879"/>
      <c r="J417" s="879"/>
      <c r="K417" s="879"/>
      <c r="L417" s="879"/>
      <c r="M417" s="879"/>
      <c r="N417" s="879"/>
      <c r="P417" s="879"/>
      <c r="Q417" s="879"/>
      <c r="R417" s="879"/>
      <c r="S417" s="879"/>
      <c r="T417" s="879"/>
      <c r="U417" s="879"/>
      <c r="V417" s="879"/>
      <c r="W417" s="879"/>
      <c r="X417" s="879"/>
      <c r="Y417" s="879"/>
      <c r="Z417" s="879"/>
    </row>
    <row r="418" spans="1:26" ht="14.25" customHeight="1">
      <c r="A418" s="879"/>
      <c r="B418" s="879"/>
      <c r="C418" s="879"/>
      <c r="D418" s="879"/>
      <c r="E418" s="879"/>
      <c r="F418" s="879"/>
      <c r="G418" s="879"/>
      <c r="H418" s="879"/>
      <c r="I418" s="879"/>
      <c r="J418" s="879"/>
      <c r="K418" s="879"/>
      <c r="L418" s="879"/>
      <c r="M418" s="879"/>
      <c r="N418" s="879"/>
      <c r="P418" s="879"/>
      <c r="Q418" s="879"/>
      <c r="R418" s="879"/>
      <c r="S418" s="879"/>
      <c r="T418" s="879"/>
      <c r="U418" s="879"/>
      <c r="V418" s="879"/>
      <c r="W418" s="879"/>
      <c r="X418" s="879"/>
      <c r="Y418" s="879"/>
      <c r="Z418" s="879"/>
    </row>
    <row r="419" spans="1:26" ht="14.25" customHeight="1">
      <c r="A419" s="879"/>
      <c r="B419" s="879"/>
      <c r="C419" s="879"/>
      <c r="D419" s="879"/>
      <c r="E419" s="879"/>
      <c r="F419" s="879"/>
      <c r="G419" s="879"/>
      <c r="H419" s="879"/>
      <c r="I419" s="879"/>
      <c r="J419" s="879"/>
      <c r="K419" s="879"/>
      <c r="L419" s="879"/>
      <c r="M419" s="879"/>
      <c r="N419" s="879"/>
      <c r="P419" s="879"/>
      <c r="Q419" s="879"/>
      <c r="R419" s="879"/>
      <c r="S419" s="879"/>
      <c r="T419" s="879"/>
      <c r="U419" s="879"/>
      <c r="V419" s="879"/>
      <c r="W419" s="879"/>
      <c r="X419" s="879"/>
      <c r="Y419" s="879"/>
      <c r="Z419" s="879"/>
    </row>
    <row r="420" spans="1:26" ht="14.25" customHeight="1">
      <c r="A420" s="879"/>
      <c r="B420" s="879"/>
      <c r="C420" s="879"/>
      <c r="D420" s="879"/>
      <c r="E420" s="879"/>
      <c r="F420" s="879"/>
      <c r="G420" s="879"/>
      <c r="H420" s="879"/>
      <c r="I420" s="879"/>
      <c r="J420" s="879"/>
      <c r="K420" s="879"/>
      <c r="L420" s="879"/>
      <c r="M420" s="879"/>
      <c r="N420" s="879"/>
      <c r="P420" s="879"/>
      <c r="Q420" s="879"/>
      <c r="R420" s="879"/>
      <c r="S420" s="879"/>
      <c r="T420" s="879"/>
      <c r="U420" s="879"/>
      <c r="V420" s="879"/>
      <c r="W420" s="879"/>
      <c r="X420" s="879"/>
      <c r="Y420" s="879"/>
      <c r="Z420" s="879"/>
    </row>
    <row r="421" spans="1:26" ht="14.25" customHeight="1">
      <c r="A421" s="879"/>
      <c r="B421" s="879"/>
      <c r="C421" s="879"/>
      <c r="D421" s="879"/>
      <c r="E421" s="879"/>
      <c r="F421" s="879"/>
      <c r="G421" s="879"/>
      <c r="H421" s="879"/>
      <c r="I421" s="879"/>
      <c r="J421" s="879"/>
      <c r="K421" s="879"/>
      <c r="L421" s="879"/>
      <c r="M421" s="879"/>
      <c r="N421" s="879"/>
      <c r="P421" s="879"/>
      <c r="Q421" s="879"/>
      <c r="R421" s="879"/>
      <c r="S421" s="879"/>
      <c r="T421" s="879"/>
      <c r="U421" s="879"/>
      <c r="V421" s="879"/>
      <c r="W421" s="879"/>
      <c r="X421" s="879"/>
      <c r="Y421" s="879"/>
      <c r="Z421" s="879"/>
    </row>
    <row r="422" spans="1:26" ht="14.25" customHeight="1">
      <c r="A422" s="879"/>
      <c r="B422" s="879"/>
      <c r="C422" s="879"/>
      <c r="D422" s="879"/>
      <c r="E422" s="879"/>
      <c r="F422" s="879"/>
      <c r="G422" s="879"/>
      <c r="H422" s="879"/>
      <c r="I422" s="879"/>
      <c r="J422" s="879"/>
      <c r="K422" s="879"/>
      <c r="L422" s="879"/>
      <c r="M422" s="879"/>
      <c r="N422" s="879"/>
      <c r="P422" s="879"/>
      <c r="Q422" s="879"/>
      <c r="R422" s="879"/>
      <c r="S422" s="879"/>
      <c r="T422" s="879"/>
      <c r="U422" s="879"/>
      <c r="V422" s="879"/>
      <c r="W422" s="879"/>
      <c r="X422" s="879"/>
      <c r="Y422" s="879"/>
      <c r="Z422" s="879"/>
    </row>
    <row r="423" spans="1:26" ht="14.25" customHeight="1">
      <c r="A423" s="879"/>
      <c r="B423" s="879"/>
      <c r="C423" s="879"/>
      <c r="D423" s="879"/>
      <c r="E423" s="879"/>
      <c r="F423" s="879"/>
      <c r="G423" s="879"/>
      <c r="H423" s="879"/>
      <c r="I423" s="879"/>
      <c r="J423" s="879"/>
      <c r="K423" s="879"/>
      <c r="L423" s="879"/>
      <c r="M423" s="879"/>
      <c r="N423" s="879"/>
      <c r="P423" s="879"/>
      <c r="Q423" s="879"/>
      <c r="R423" s="879"/>
      <c r="S423" s="879"/>
      <c r="T423" s="879"/>
      <c r="U423" s="879"/>
      <c r="V423" s="879"/>
      <c r="W423" s="879"/>
      <c r="X423" s="879"/>
      <c r="Y423" s="879"/>
      <c r="Z423" s="879"/>
    </row>
    <row r="424" spans="1:26" ht="14.25" customHeight="1">
      <c r="A424" s="879"/>
      <c r="B424" s="879"/>
      <c r="C424" s="879"/>
      <c r="D424" s="879"/>
      <c r="E424" s="879"/>
      <c r="F424" s="879"/>
      <c r="G424" s="879"/>
      <c r="H424" s="879"/>
      <c r="I424" s="879"/>
      <c r="J424" s="879"/>
      <c r="K424" s="879"/>
      <c r="L424" s="879"/>
      <c r="M424" s="879"/>
      <c r="N424" s="879"/>
      <c r="P424" s="879"/>
      <c r="Q424" s="879"/>
      <c r="R424" s="879"/>
      <c r="S424" s="879"/>
      <c r="T424" s="879"/>
      <c r="U424" s="879"/>
      <c r="V424" s="879"/>
      <c r="W424" s="879"/>
      <c r="X424" s="879"/>
      <c r="Y424" s="879"/>
      <c r="Z424" s="879"/>
    </row>
    <row r="425" spans="1:26" ht="14.25" customHeight="1">
      <c r="A425" s="879"/>
      <c r="B425" s="879"/>
      <c r="C425" s="879"/>
      <c r="D425" s="879"/>
      <c r="E425" s="879"/>
      <c r="F425" s="879"/>
      <c r="G425" s="879"/>
      <c r="H425" s="879"/>
      <c r="I425" s="879"/>
      <c r="J425" s="879"/>
      <c r="K425" s="879"/>
      <c r="L425" s="879"/>
      <c r="M425" s="879"/>
      <c r="N425" s="879"/>
      <c r="P425" s="879"/>
      <c r="Q425" s="879"/>
      <c r="R425" s="879"/>
      <c r="S425" s="879"/>
      <c r="T425" s="879"/>
      <c r="U425" s="879"/>
      <c r="V425" s="879"/>
      <c r="W425" s="879"/>
      <c r="X425" s="879"/>
      <c r="Y425" s="879"/>
      <c r="Z425" s="879"/>
    </row>
    <row r="426" spans="1:26" ht="14.25" customHeight="1">
      <c r="A426" s="879"/>
      <c r="B426" s="879"/>
      <c r="C426" s="879"/>
      <c r="D426" s="879"/>
      <c r="E426" s="879"/>
      <c r="F426" s="879"/>
      <c r="G426" s="879"/>
      <c r="H426" s="879"/>
      <c r="I426" s="879"/>
      <c r="J426" s="879"/>
      <c r="K426" s="879"/>
      <c r="L426" s="879"/>
      <c r="M426" s="879"/>
      <c r="N426" s="879"/>
      <c r="P426" s="879"/>
      <c r="Q426" s="879"/>
      <c r="R426" s="879"/>
      <c r="S426" s="879"/>
      <c r="T426" s="879"/>
      <c r="U426" s="879"/>
      <c r="V426" s="879"/>
      <c r="W426" s="879"/>
      <c r="X426" s="879"/>
      <c r="Y426" s="879"/>
      <c r="Z426" s="879"/>
    </row>
    <row r="427" spans="1:26" ht="14.25" customHeight="1">
      <c r="A427" s="879"/>
      <c r="B427" s="879"/>
      <c r="C427" s="879"/>
      <c r="D427" s="879"/>
      <c r="E427" s="879"/>
      <c r="F427" s="879"/>
      <c r="G427" s="879"/>
      <c r="H427" s="879"/>
      <c r="I427" s="879"/>
      <c r="J427" s="879"/>
      <c r="K427" s="879"/>
      <c r="L427" s="879"/>
      <c r="M427" s="879"/>
      <c r="N427" s="879"/>
      <c r="P427" s="879"/>
      <c r="Q427" s="879"/>
      <c r="R427" s="879"/>
      <c r="S427" s="879"/>
      <c r="T427" s="879"/>
      <c r="U427" s="879"/>
      <c r="V427" s="879"/>
      <c r="W427" s="879"/>
      <c r="X427" s="879"/>
      <c r="Y427" s="879"/>
      <c r="Z427" s="879"/>
    </row>
    <row r="428" spans="1:26" ht="14.25" customHeight="1">
      <c r="A428" s="879"/>
      <c r="B428" s="879"/>
      <c r="C428" s="879"/>
      <c r="D428" s="879"/>
      <c r="E428" s="879"/>
      <c r="F428" s="879"/>
      <c r="G428" s="879"/>
      <c r="H428" s="879"/>
      <c r="I428" s="879"/>
      <c r="J428" s="879"/>
      <c r="K428" s="879"/>
      <c r="L428" s="879"/>
      <c r="M428" s="879"/>
      <c r="N428" s="879"/>
      <c r="P428" s="879"/>
      <c r="Q428" s="879"/>
      <c r="R428" s="879"/>
      <c r="S428" s="879"/>
      <c r="T428" s="879"/>
      <c r="U428" s="879"/>
      <c r="V428" s="879"/>
      <c r="W428" s="879"/>
      <c r="X428" s="879"/>
      <c r="Y428" s="879"/>
      <c r="Z428" s="879"/>
    </row>
    <row r="429" spans="1:26" ht="14.25" customHeight="1">
      <c r="A429" s="879"/>
      <c r="B429" s="879"/>
      <c r="C429" s="879"/>
      <c r="D429" s="879"/>
      <c r="E429" s="879"/>
      <c r="F429" s="879"/>
      <c r="G429" s="879"/>
      <c r="H429" s="879"/>
      <c r="I429" s="879"/>
      <c r="J429" s="879"/>
      <c r="K429" s="879"/>
      <c r="L429" s="879"/>
      <c r="M429" s="879"/>
      <c r="N429" s="879"/>
      <c r="P429" s="879"/>
      <c r="Q429" s="879"/>
      <c r="R429" s="879"/>
      <c r="S429" s="879"/>
      <c r="T429" s="879"/>
      <c r="U429" s="879"/>
      <c r="V429" s="879"/>
      <c r="W429" s="879"/>
      <c r="X429" s="879"/>
      <c r="Y429" s="879"/>
      <c r="Z429" s="879"/>
    </row>
    <row r="430" spans="1:26" ht="14.25" customHeight="1">
      <c r="A430" s="879"/>
      <c r="B430" s="879"/>
      <c r="C430" s="879"/>
      <c r="D430" s="879"/>
      <c r="E430" s="879"/>
      <c r="F430" s="879"/>
      <c r="G430" s="879"/>
      <c r="H430" s="879"/>
      <c r="I430" s="879"/>
      <c r="J430" s="879"/>
      <c r="K430" s="879"/>
      <c r="L430" s="879"/>
      <c r="M430" s="879"/>
      <c r="N430" s="879"/>
      <c r="P430" s="879"/>
      <c r="Q430" s="879"/>
      <c r="R430" s="879"/>
      <c r="S430" s="879"/>
      <c r="T430" s="879"/>
      <c r="U430" s="879"/>
      <c r="V430" s="879"/>
      <c r="W430" s="879"/>
      <c r="X430" s="879"/>
      <c r="Y430" s="879"/>
      <c r="Z430" s="879"/>
    </row>
    <row r="431" spans="1:26" ht="14.25" customHeight="1">
      <c r="A431" s="879"/>
      <c r="B431" s="879"/>
      <c r="C431" s="879"/>
      <c r="D431" s="879"/>
      <c r="E431" s="879"/>
      <c r="F431" s="879"/>
      <c r="G431" s="879"/>
      <c r="H431" s="879"/>
      <c r="I431" s="879"/>
      <c r="J431" s="879"/>
      <c r="K431" s="879"/>
      <c r="L431" s="879"/>
      <c r="M431" s="879"/>
      <c r="N431" s="879"/>
      <c r="P431" s="879"/>
      <c r="Q431" s="879"/>
      <c r="R431" s="879"/>
      <c r="S431" s="879"/>
      <c r="T431" s="879"/>
      <c r="U431" s="879"/>
      <c r="V431" s="879"/>
      <c r="W431" s="879"/>
      <c r="X431" s="879"/>
      <c r="Y431" s="879"/>
      <c r="Z431" s="879"/>
    </row>
    <row r="432" spans="1:26" ht="14.25" customHeight="1">
      <c r="A432" s="879"/>
      <c r="B432" s="879"/>
      <c r="C432" s="879"/>
      <c r="D432" s="879"/>
      <c r="E432" s="879"/>
      <c r="F432" s="879"/>
      <c r="G432" s="879"/>
      <c r="H432" s="879"/>
      <c r="I432" s="879"/>
      <c r="J432" s="879"/>
      <c r="K432" s="879"/>
      <c r="L432" s="879"/>
      <c r="M432" s="879"/>
      <c r="N432" s="879"/>
      <c r="P432" s="879"/>
      <c r="Q432" s="879"/>
      <c r="R432" s="879"/>
      <c r="S432" s="879"/>
      <c r="T432" s="879"/>
      <c r="U432" s="879"/>
      <c r="V432" s="879"/>
      <c r="W432" s="879"/>
      <c r="X432" s="879"/>
      <c r="Y432" s="879"/>
      <c r="Z432" s="879"/>
    </row>
    <row r="433" spans="1:26" ht="14.25" customHeight="1">
      <c r="A433" s="879"/>
      <c r="B433" s="879"/>
      <c r="C433" s="879"/>
      <c r="D433" s="879"/>
      <c r="E433" s="879"/>
      <c r="F433" s="879"/>
      <c r="G433" s="879"/>
      <c r="H433" s="879"/>
      <c r="I433" s="879"/>
      <c r="J433" s="879"/>
      <c r="K433" s="879"/>
      <c r="L433" s="879"/>
      <c r="M433" s="879"/>
      <c r="N433" s="879"/>
      <c r="P433" s="879"/>
      <c r="Q433" s="879"/>
      <c r="R433" s="879"/>
      <c r="S433" s="879"/>
      <c r="T433" s="879"/>
      <c r="U433" s="879"/>
      <c r="V433" s="879"/>
      <c r="W433" s="879"/>
      <c r="X433" s="879"/>
      <c r="Y433" s="879"/>
      <c r="Z433" s="879"/>
    </row>
    <row r="434" spans="1:26" ht="14.25" customHeight="1">
      <c r="A434" s="879"/>
      <c r="B434" s="879"/>
      <c r="C434" s="879"/>
      <c r="D434" s="879"/>
      <c r="E434" s="879"/>
      <c r="F434" s="879"/>
      <c r="G434" s="879"/>
      <c r="H434" s="879"/>
      <c r="I434" s="879"/>
      <c r="J434" s="879"/>
      <c r="K434" s="879"/>
      <c r="L434" s="879"/>
      <c r="M434" s="879"/>
      <c r="N434" s="879"/>
      <c r="P434" s="879"/>
      <c r="Q434" s="879"/>
      <c r="R434" s="879"/>
      <c r="S434" s="879"/>
      <c r="T434" s="879"/>
      <c r="U434" s="879"/>
      <c r="V434" s="879"/>
      <c r="W434" s="879"/>
      <c r="X434" s="879"/>
      <c r="Y434" s="879"/>
      <c r="Z434" s="879"/>
    </row>
    <row r="435" spans="1:26" ht="14.25" customHeight="1">
      <c r="A435" s="879"/>
      <c r="B435" s="879"/>
      <c r="C435" s="879"/>
      <c r="D435" s="879"/>
      <c r="E435" s="879"/>
      <c r="F435" s="879"/>
      <c r="G435" s="879"/>
      <c r="H435" s="879"/>
      <c r="I435" s="879"/>
      <c r="J435" s="879"/>
      <c r="K435" s="879"/>
      <c r="L435" s="879"/>
      <c r="M435" s="879"/>
      <c r="N435" s="879"/>
      <c r="P435" s="879"/>
      <c r="Q435" s="879"/>
      <c r="R435" s="879"/>
      <c r="S435" s="879"/>
      <c r="T435" s="879"/>
      <c r="U435" s="879"/>
      <c r="V435" s="879"/>
      <c r="W435" s="879"/>
      <c r="X435" s="879"/>
      <c r="Y435" s="879"/>
      <c r="Z435" s="879"/>
    </row>
    <row r="436" spans="1:26" ht="14.25" customHeight="1">
      <c r="A436" s="879"/>
      <c r="B436" s="879"/>
      <c r="C436" s="879"/>
      <c r="D436" s="879"/>
      <c r="E436" s="879"/>
      <c r="F436" s="879"/>
      <c r="G436" s="879"/>
      <c r="H436" s="879"/>
      <c r="I436" s="879"/>
      <c r="J436" s="879"/>
      <c r="K436" s="879"/>
      <c r="L436" s="879"/>
      <c r="M436" s="879"/>
      <c r="N436" s="879"/>
      <c r="P436" s="879"/>
      <c r="Q436" s="879"/>
      <c r="R436" s="879"/>
      <c r="S436" s="879"/>
      <c r="T436" s="879"/>
      <c r="U436" s="879"/>
      <c r="V436" s="879"/>
      <c r="W436" s="879"/>
      <c r="X436" s="879"/>
      <c r="Y436" s="879"/>
      <c r="Z436" s="879"/>
    </row>
    <row r="437" spans="1:26" ht="14.25" customHeight="1">
      <c r="A437" s="879"/>
      <c r="B437" s="879"/>
      <c r="C437" s="879"/>
      <c r="D437" s="879"/>
      <c r="E437" s="879"/>
      <c r="F437" s="879"/>
      <c r="G437" s="879"/>
      <c r="H437" s="879"/>
      <c r="I437" s="879"/>
      <c r="J437" s="879"/>
      <c r="K437" s="879"/>
      <c r="L437" s="879"/>
      <c r="M437" s="879"/>
      <c r="N437" s="879"/>
      <c r="P437" s="879"/>
      <c r="Q437" s="879"/>
      <c r="R437" s="879"/>
      <c r="S437" s="879"/>
      <c r="T437" s="879"/>
      <c r="U437" s="879"/>
      <c r="V437" s="879"/>
      <c r="W437" s="879"/>
      <c r="X437" s="879"/>
      <c r="Y437" s="879"/>
      <c r="Z437" s="879"/>
    </row>
    <row r="438" spans="1:26" ht="14.25" customHeight="1">
      <c r="A438" s="879"/>
      <c r="B438" s="879"/>
      <c r="C438" s="879"/>
      <c r="D438" s="879"/>
      <c r="E438" s="879"/>
      <c r="F438" s="879"/>
      <c r="G438" s="879"/>
      <c r="H438" s="879"/>
      <c r="I438" s="879"/>
      <c r="J438" s="879"/>
      <c r="K438" s="879"/>
      <c r="L438" s="879"/>
      <c r="M438" s="879"/>
      <c r="N438" s="879"/>
      <c r="P438" s="879"/>
      <c r="Q438" s="879"/>
      <c r="R438" s="879"/>
      <c r="S438" s="879"/>
      <c r="T438" s="879"/>
      <c r="U438" s="879"/>
      <c r="V438" s="879"/>
      <c r="W438" s="879"/>
      <c r="X438" s="879"/>
      <c r="Y438" s="879"/>
      <c r="Z438" s="879"/>
    </row>
    <row r="439" spans="1:26" ht="14.25" customHeight="1">
      <c r="A439" s="879"/>
      <c r="B439" s="879"/>
      <c r="C439" s="879"/>
      <c r="D439" s="879"/>
      <c r="E439" s="879"/>
      <c r="F439" s="879"/>
      <c r="G439" s="879"/>
      <c r="H439" s="879"/>
      <c r="I439" s="879"/>
      <c r="J439" s="879"/>
      <c r="K439" s="879"/>
      <c r="L439" s="879"/>
      <c r="M439" s="879"/>
      <c r="N439" s="879"/>
      <c r="P439" s="879"/>
      <c r="Q439" s="879"/>
      <c r="R439" s="879"/>
      <c r="S439" s="879"/>
      <c r="T439" s="879"/>
      <c r="U439" s="879"/>
      <c r="V439" s="879"/>
      <c r="W439" s="879"/>
      <c r="X439" s="879"/>
      <c r="Y439" s="879"/>
      <c r="Z439" s="879"/>
    </row>
    <row r="440" spans="1:26" ht="14.25" customHeight="1">
      <c r="A440" s="879"/>
      <c r="B440" s="879"/>
      <c r="C440" s="879"/>
      <c r="D440" s="879"/>
      <c r="E440" s="879"/>
      <c r="F440" s="879"/>
      <c r="G440" s="879"/>
      <c r="H440" s="879"/>
      <c r="I440" s="879"/>
      <c r="J440" s="879"/>
      <c r="K440" s="879"/>
      <c r="L440" s="879"/>
      <c r="M440" s="879"/>
      <c r="N440" s="879"/>
      <c r="P440" s="879"/>
      <c r="Q440" s="879"/>
      <c r="R440" s="879"/>
      <c r="S440" s="879"/>
      <c r="T440" s="879"/>
      <c r="U440" s="879"/>
      <c r="V440" s="879"/>
      <c r="W440" s="879"/>
      <c r="X440" s="879"/>
      <c r="Y440" s="879"/>
      <c r="Z440" s="879"/>
    </row>
    <row r="441" spans="1:26" ht="14.25" customHeight="1">
      <c r="A441" s="879"/>
      <c r="B441" s="879"/>
      <c r="C441" s="879"/>
      <c r="D441" s="879"/>
      <c r="E441" s="879"/>
      <c r="F441" s="879"/>
      <c r="G441" s="879"/>
      <c r="H441" s="879"/>
      <c r="I441" s="879"/>
      <c r="J441" s="879"/>
      <c r="K441" s="879"/>
      <c r="L441" s="879"/>
      <c r="M441" s="879"/>
      <c r="N441" s="879"/>
      <c r="P441" s="879"/>
      <c r="Q441" s="879"/>
      <c r="R441" s="879"/>
      <c r="S441" s="879"/>
      <c r="T441" s="879"/>
      <c r="U441" s="879"/>
      <c r="V441" s="879"/>
      <c r="W441" s="879"/>
      <c r="X441" s="879"/>
      <c r="Y441" s="879"/>
      <c r="Z441" s="879"/>
    </row>
    <row r="442" spans="1:26" ht="14.25" customHeight="1">
      <c r="A442" s="879"/>
      <c r="B442" s="879"/>
      <c r="C442" s="879"/>
      <c r="D442" s="879"/>
      <c r="E442" s="879"/>
      <c r="F442" s="879"/>
      <c r="G442" s="879"/>
      <c r="H442" s="879"/>
      <c r="I442" s="879"/>
      <c r="J442" s="879"/>
      <c r="K442" s="879"/>
      <c r="L442" s="879"/>
      <c r="M442" s="879"/>
      <c r="N442" s="879"/>
      <c r="P442" s="879"/>
      <c r="Q442" s="879"/>
      <c r="R442" s="879"/>
      <c r="S442" s="879"/>
      <c r="T442" s="879"/>
      <c r="U442" s="879"/>
      <c r="V442" s="879"/>
      <c r="W442" s="879"/>
      <c r="X442" s="879"/>
      <c r="Y442" s="879"/>
      <c r="Z442" s="879"/>
    </row>
    <row r="443" spans="1:26" ht="14.25" customHeight="1">
      <c r="A443" s="879"/>
      <c r="B443" s="879"/>
      <c r="C443" s="879"/>
      <c r="D443" s="879"/>
      <c r="E443" s="879"/>
      <c r="F443" s="879"/>
      <c r="G443" s="879"/>
      <c r="H443" s="879"/>
      <c r="I443" s="879"/>
      <c r="J443" s="879"/>
      <c r="K443" s="879"/>
      <c r="L443" s="879"/>
      <c r="M443" s="879"/>
      <c r="N443" s="879"/>
      <c r="P443" s="879"/>
      <c r="Q443" s="879"/>
      <c r="R443" s="879"/>
      <c r="S443" s="879"/>
      <c r="T443" s="879"/>
      <c r="U443" s="879"/>
      <c r="V443" s="879"/>
      <c r="W443" s="879"/>
      <c r="X443" s="879"/>
      <c r="Y443" s="879"/>
      <c r="Z443" s="879"/>
    </row>
    <row r="444" spans="1:26" ht="14.25" customHeight="1">
      <c r="A444" s="879"/>
      <c r="B444" s="879"/>
      <c r="C444" s="879"/>
      <c r="D444" s="879"/>
      <c r="E444" s="879"/>
      <c r="F444" s="879"/>
      <c r="G444" s="879"/>
      <c r="H444" s="879"/>
      <c r="I444" s="879"/>
      <c r="J444" s="879"/>
      <c r="K444" s="879"/>
      <c r="L444" s="879"/>
      <c r="M444" s="879"/>
      <c r="N444" s="879"/>
      <c r="P444" s="879"/>
      <c r="Q444" s="879"/>
      <c r="R444" s="879"/>
      <c r="S444" s="879"/>
      <c r="T444" s="879"/>
      <c r="U444" s="879"/>
      <c r="V444" s="879"/>
      <c r="W444" s="879"/>
      <c r="X444" s="879"/>
      <c r="Y444" s="879"/>
      <c r="Z444" s="879"/>
    </row>
    <row r="445" spans="1:26" ht="14.25" customHeight="1">
      <c r="A445" s="879"/>
      <c r="B445" s="879"/>
      <c r="C445" s="879"/>
      <c r="D445" s="879"/>
      <c r="E445" s="879"/>
      <c r="F445" s="879"/>
      <c r="G445" s="879"/>
      <c r="H445" s="879"/>
      <c r="I445" s="879"/>
      <c r="J445" s="879"/>
      <c r="K445" s="879"/>
      <c r="L445" s="879"/>
      <c r="M445" s="879"/>
      <c r="N445" s="879"/>
      <c r="P445" s="879"/>
      <c r="Q445" s="879"/>
      <c r="R445" s="879"/>
      <c r="S445" s="879"/>
      <c r="T445" s="879"/>
      <c r="U445" s="879"/>
      <c r="V445" s="879"/>
      <c r="W445" s="879"/>
      <c r="X445" s="879"/>
      <c r="Y445" s="879"/>
      <c r="Z445" s="879"/>
    </row>
    <row r="446" spans="1:26" ht="14.25" customHeight="1">
      <c r="A446" s="879"/>
      <c r="B446" s="879"/>
      <c r="C446" s="879"/>
      <c r="D446" s="879"/>
      <c r="E446" s="879"/>
      <c r="F446" s="879"/>
      <c r="G446" s="879"/>
      <c r="H446" s="879"/>
      <c r="I446" s="879"/>
      <c r="J446" s="879"/>
      <c r="K446" s="879"/>
      <c r="L446" s="879"/>
      <c r="M446" s="879"/>
      <c r="N446" s="879"/>
      <c r="P446" s="879"/>
      <c r="Q446" s="879"/>
      <c r="R446" s="879"/>
      <c r="S446" s="879"/>
      <c r="T446" s="879"/>
      <c r="U446" s="879"/>
      <c r="V446" s="879"/>
      <c r="W446" s="879"/>
      <c r="X446" s="879"/>
      <c r="Y446" s="879"/>
      <c r="Z446" s="879"/>
    </row>
    <row r="447" spans="1:26" ht="14.25" customHeight="1">
      <c r="A447" s="879"/>
      <c r="B447" s="879"/>
      <c r="C447" s="879"/>
      <c r="D447" s="879"/>
      <c r="E447" s="879"/>
      <c r="F447" s="879"/>
      <c r="G447" s="879"/>
      <c r="H447" s="879"/>
      <c r="I447" s="879"/>
      <c r="J447" s="879"/>
      <c r="K447" s="879"/>
      <c r="L447" s="879"/>
      <c r="M447" s="879"/>
      <c r="N447" s="879"/>
      <c r="P447" s="879"/>
      <c r="Q447" s="879"/>
      <c r="R447" s="879"/>
      <c r="S447" s="879"/>
      <c r="T447" s="879"/>
      <c r="U447" s="879"/>
      <c r="V447" s="879"/>
      <c r="W447" s="879"/>
      <c r="X447" s="879"/>
      <c r="Y447" s="879"/>
      <c r="Z447" s="879"/>
    </row>
    <row r="448" spans="1:26" ht="14.25" customHeight="1">
      <c r="A448" s="879"/>
      <c r="B448" s="879"/>
      <c r="C448" s="879"/>
      <c r="D448" s="879"/>
      <c r="E448" s="879"/>
      <c r="F448" s="879"/>
      <c r="G448" s="879"/>
      <c r="H448" s="879"/>
      <c r="I448" s="879"/>
      <c r="J448" s="879"/>
      <c r="K448" s="879"/>
      <c r="L448" s="879"/>
      <c r="M448" s="879"/>
      <c r="N448" s="879"/>
      <c r="P448" s="879"/>
      <c r="Q448" s="879"/>
      <c r="R448" s="879"/>
      <c r="S448" s="879"/>
      <c r="T448" s="879"/>
      <c r="U448" s="879"/>
      <c r="V448" s="879"/>
      <c r="W448" s="879"/>
      <c r="X448" s="879"/>
      <c r="Y448" s="879"/>
      <c r="Z448" s="879"/>
    </row>
    <row r="449" spans="1:26" ht="14.25" customHeight="1">
      <c r="A449" s="879"/>
      <c r="B449" s="879"/>
      <c r="C449" s="879"/>
      <c r="D449" s="879"/>
      <c r="E449" s="879"/>
      <c r="F449" s="879"/>
      <c r="G449" s="879"/>
      <c r="H449" s="879"/>
      <c r="I449" s="879"/>
      <c r="J449" s="879"/>
      <c r="K449" s="879"/>
      <c r="L449" s="879"/>
      <c r="M449" s="879"/>
      <c r="N449" s="879"/>
      <c r="P449" s="879"/>
      <c r="Q449" s="879"/>
      <c r="R449" s="879"/>
      <c r="S449" s="879"/>
      <c r="T449" s="879"/>
      <c r="U449" s="879"/>
      <c r="V449" s="879"/>
      <c r="W449" s="879"/>
      <c r="X449" s="879"/>
      <c r="Y449" s="879"/>
      <c r="Z449" s="879"/>
    </row>
    <row r="450" spans="1:26" ht="14.25" customHeight="1">
      <c r="A450" s="879"/>
      <c r="B450" s="879"/>
      <c r="C450" s="879"/>
      <c r="D450" s="879"/>
      <c r="E450" s="879"/>
      <c r="F450" s="879"/>
      <c r="G450" s="879"/>
      <c r="H450" s="879"/>
      <c r="I450" s="879"/>
      <c r="J450" s="879"/>
      <c r="K450" s="879"/>
      <c r="L450" s="879"/>
      <c r="M450" s="879"/>
      <c r="N450" s="879"/>
      <c r="P450" s="879"/>
      <c r="Q450" s="879"/>
      <c r="R450" s="879"/>
      <c r="S450" s="879"/>
      <c r="T450" s="879"/>
      <c r="U450" s="879"/>
      <c r="V450" s="879"/>
      <c r="W450" s="879"/>
      <c r="X450" s="879"/>
      <c r="Y450" s="879"/>
      <c r="Z450" s="879"/>
    </row>
    <row r="451" spans="1:26" ht="14.25" customHeight="1">
      <c r="A451" s="879"/>
      <c r="B451" s="879"/>
      <c r="C451" s="879"/>
      <c r="D451" s="879"/>
      <c r="E451" s="879"/>
      <c r="F451" s="879"/>
      <c r="G451" s="879"/>
      <c r="H451" s="879"/>
      <c r="I451" s="879"/>
      <c r="J451" s="879"/>
      <c r="K451" s="879"/>
      <c r="L451" s="879"/>
      <c r="M451" s="879"/>
      <c r="N451" s="879"/>
      <c r="P451" s="879"/>
      <c r="Q451" s="879"/>
      <c r="R451" s="879"/>
      <c r="S451" s="879"/>
      <c r="T451" s="879"/>
      <c r="U451" s="879"/>
      <c r="V451" s="879"/>
      <c r="W451" s="879"/>
      <c r="X451" s="879"/>
      <c r="Y451" s="879"/>
      <c r="Z451" s="879"/>
    </row>
    <row r="452" spans="1:26" ht="14.25" customHeight="1">
      <c r="A452" s="879"/>
      <c r="B452" s="879"/>
      <c r="C452" s="879"/>
      <c r="D452" s="879"/>
      <c r="E452" s="879"/>
      <c r="F452" s="879"/>
      <c r="G452" s="879"/>
      <c r="H452" s="879"/>
      <c r="I452" s="879"/>
      <c r="J452" s="879"/>
      <c r="K452" s="879"/>
      <c r="L452" s="879"/>
      <c r="M452" s="879"/>
      <c r="N452" s="879"/>
      <c r="P452" s="879"/>
      <c r="Q452" s="879"/>
      <c r="R452" s="879"/>
      <c r="S452" s="879"/>
      <c r="T452" s="879"/>
      <c r="U452" s="879"/>
      <c r="V452" s="879"/>
      <c r="W452" s="879"/>
      <c r="X452" s="879"/>
      <c r="Y452" s="879"/>
      <c r="Z452" s="879"/>
    </row>
    <row r="453" spans="1:26" ht="14.25" customHeight="1">
      <c r="A453" s="879"/>
      <c r="B453" s="879"/>
      <c r="C453" s="879"/>
      <c r="D453" s="879"/>
      <c r="E453" s="879"/>
      <c r="F453" s="879"/>
      <c r="G453" s="879"/>
      <c r="H453" s="879"/>
      <c r="I453" s="879"/>
      <c r="J453" s="879"/>
      <c r="K453" s="879"/>
      <c r="L453" s="879"/>
      <c r="M453" s="879"/>
      <c r="N453" s="879"/>
      <c r="P453" s="879"/>
      <c r="Q453" s="879"/>
      <c r="R453" s="879"/>
      <c r="S453" s="879"/>
      <c r="T453" s="879"/>
      <c r="U453" s="879"/>
      <c r="V453" s="879"/>
      <c r="W453" s="879"/>
      <c r="X453" s="879"/>
      <c r="Y453" s="879"/>
      <c r="Z453" s="879"/>
    </row>
    <row r="454" spans="1:26" ht="14.25" customHeight="1">
      <c r="A454" s="879"/>
      <c r="B454" s="879"/>
      <c r="C454" s="879"/>
      <c r="D454" s="879"/>
      <c r="E454" s="879"/>
      <c r="F454" s="879"/>
      <c r="G454" s="879"/>
      <c r="H454" s="879"/>
      <c r="I454" s="879"/>
      <c r="J454" s="879"/>
      <c r="K454" s="879"/>
      <c r="L454" s="879"/>
      <c r="M454" s="879"/>
      <c r="N454" s="879"/>
      <c r="P454" s="879"/>
      <c r="Q454" s="879"/>
      <c r="R454" s="879"/>
      <c r="S454" s="879"/>
      <c r="T454" s="879"/>
      <c r="U454" s="879"/>
      <c r="V454" s="879"/>
      <c r="W454" s="879"/>
      <c r="X454" s="879"/>
      <c r="Y454" s="879"/>
      <c r="Z454" s="879"/>
    </row>
    <row r="455" spans="1:26" ht="14.25" customHeight="1">
      <c r="A455" s="879"/>
      <c r="B455" s="879"/>
      <c r="C455" s="879"/>
      <c r="D455" s="879"/>
      <c r="E455" s="879"/>
      <c r="F455" s="879"/>
      <c r="G455" s="879"/>
      <c r="H455" s="879"/>
      <c r="I455" s="879"/>
      <c r="J455" s="879"/>
      <c r="K455" s="879"/>
      <c r="L455" s="879"/>
      <c r="M455" s="879"/>
      <c r="N455" s="879"/>
      <c r="P455" s="879"/>
      <c r="Q455" s="879"/>
      <c r="R455" s="879"/>
      <c r="S455" s="879"/>
      <c r="T455" s="879"/>
      <c r="U455" s="879"/>
      <c r="V455" s="879"/>
      <c r="W455" s="879"/>
      <c r="X455" s="879"/>
      <c r="Y455" s="879"/>
      <c r="Z455" s="879"/>
    </row>
    <row r="456" spans="1:26" ht="14.25" customHeight="1">
      <c r="A456" s="879"/>
      <c r="B456" s="879"/>
      <c r="C456" s="879"/>
      <c r="D456" s="879"/>
      <c r="E456" s="879"/>
      <c r="F456" s="879"/>
      <c r="G456" s="879"/>
      <c r="H456" s="879"/>
      <c r="I456" s="879"/>
      <c r="J456" s="879"/>
      <c r="K456" s="879"/>
      <c r="L456" s="879"/>
      <c r="M456" s="879"/>
      <c r="N456" s="879"/>
      <c r="P456" s="879"/>
      <c r="Q456" s="879"/>
      <c r="R456" s="879"/>
      <c r="S456" s="879"/>
      <c r="T456" s="879"/>
      <c r="U456" s="879"/>
      <c r="V456" s="879"/>
      <c r="W456" s="879"/>
      <c r="X456" s="879"/>
      <c r="Y456" s="879"/>
      <c r="Z456" s="879"/>
    </row>
    <row r="457" spans="1:26" ht="14.25" customHeight="1">
      <c r="A457" s="879"/>
      <c r="B457" s="879"/>
      <c r="C457" s="879"/>
      <c r="D457" s="879"/>
      <c r="E457" s="879"/>
      <c r="F457" s="879"/>
      <c r="G457" s="879"/>
      <c r="H457" s="879"/>
      <c r="I457" s="879"/>
      <c r="J457" s="879"/>
      <c r="K457" s="879"/>
      <c r="L457" s="879"/>
      <c r="M457" s="879"/>
      <c r="N457" s="879"/>
      <c r="P457" s="879"/>
      <c r="Q457" s="879"/>
      <c r="R457" s="879"/>
      <c r="S457" s="879"/>
      <c r="T457" s="879"/>
      <c r="U457" s="879"/>
      <c r="V457" s="879"/>
      <c r="W457" s="879"/>
      <c r="X457" s="879"/>
      <c r="Y457" s="879"/>
      <c r="Z457" s="879"/>
    </row>
    <row r="458" spans="1:26" ht="14.25" customHeight="1">
      <c r="A458" s="879"/>
      <c r="B458" s="879"/>
      <c r="C458" s="879"/>
      <c r="D458" s="879"/>
      <c r="E458" s="879"/>
      <c r="F458" s="879"/>
      <c r="G458" s="879"/>
      <c r="H458" s="879"/>
      <c r="I458" s="879"/>
      <c r="J458" s="879"/>
      <c r="K458" s="879"/>
      <c r="L458" s="879"/>
      <c r="M458" s="879"/>
      <c r="N458" s="879"/>
      <c r="P458" s="879"/>
      <c r="Q458" s="879"/>
      <c r="R458" s="879"/>
      <c r="S458" s="879"/>
      <c r="T458" s="879"/>
      <c r="U458" s="879"/>
      <c r="V458" s="879"/>
      <c r="W458" s="879"/>
      <c r="X458" s="879"/>
      <c r="Y458" s="879"/>
      <c r="Z458" s="879"/>
    </row>
    <row r="459" spans="1:26" ht="14.25" customHeight="1">
      <c r="A459" s="879"/>
      <c r="B459" s="879"/>
      <c r="C459" s="879"/>
      <c r="D459" s="879"/>
      <c r="E459" s="879"/>
      <c r="F459" s="879"/>
      <c r="G459" s="879"/>
      <c r="H459" s="879"/>
      <c r="I459" s="879"/>
      <c r="J459" s="879"/>
      <c r="K459" s="879"/>
      <c r="L459" s="879"/>
      <c r="M459" s="879"/>
      <c r="N459" s="879"/>
      <c r="P459" s="879"/>
      <c r="Q459" s="879"/>
      <c r="R459" s="879"/>
      <c r="S459" s="879"/>
      <c r="T459" s="879"/>
      <c r="U459" s="879"/>
      <c r="V459" s="879"/>
      <c r="W459" s="879"/>
      <c r="X459" s="879"/>
      <c r="Y459" s="879"/>
      <c r="Z459" s="879"/>
    </row>
    <row r="460" spans="1:26" ht="14.25" customHeight="1">
      <c r="A460" s="879"/>
      <c r="B460" s="879"/>
      <c r="C460" s="879"/>
      <c r="D460" s="879"/>
      <c r="E460" s="879"/>
      <c r="F460" s="879"/>
      <c r="G460" s="879"/>
      <c r="H460" s="879"/>
      <c r="I460" s="879"/>
      <c r="J460" s="879"/>
      <c r="K460" s="879"/>
      <c r="L460" s="879"/>
      <c r="M460" s="879"/>
      <c r="N460" s="879"/>
      <c r="P460" s="879"/>
      <c r="Q460" s="879"/>
      <c r="R460" s="879"/>
      <c r="S460" s="879"/>
      <c r="T460" s="879"/>
      <c r="U460" s="879"/>
      <c r="V460" s="879"/>
      <c r="W460" s="879"/>
      <c r="X460" s="879"/>
      <c r="Y460" s="879"/>
      <c r="Z460" s="879"/>
    </row>
    <row r="461" spans="1:26" ht="14.25" customHeight="1">
      <c r="A461" s="879"/>
      <c r="B461" s="879"/>
      <c r="C461" s="879"/>
      <c r="D461" s="879"/>
      <c r="E461" s="879"/>
      <c r="F461" s="879"/>
      <c r="G461" s="879"/>
      <c r="H461" s="879"/>
      <c r="I461" s="879"/>
      <c r="J461" s="879"/>
      <c r="K461" s="879"/>
      <c r="L461" s="879"/>
      <c r="M461" s="879"/>
      <c r="N461" s="879"/>
      <c r="P461" s="879"/>
      <c r="Q461" s="879"/>
      <c r="R461" s="879"/>
      <c r="S461" s="879"/>
      <c r="T461" s="879"/>
      <c r="U461" s="879"/>
      <c r="V461" s="879"/>
      <c r="W461" s="879"/>
      <c r="X461" s="879"/>
      <c r="Y461" s="879"/>
      <c r="Z461" s="879"/>
    </row>
    <row r="462" spans="1:26" ht="14.25" customHeight="1">
      <c r="A462" s="879"/>
      <c r="B462" s="879"/>
      <c r="C462" s="879"/>
      <c r="D462" s="879"/>
      <c r="E462" s="879"/>
      <c r="F462" s="879"/>
      <c r="G462" s="879"/>
      <c r="H462" s="879"/>
      <c r="I462" s="879"/>
      <c r="J462" s="879"/>
      <c r="K462" s="879"/>
      <c r="L462" s="879"/>
      <c r="M462" s="879"/>
      <c r="N462" s="879"/>
      <c r="P462" s="879"/>
      <c r="Q462" s="879"/>
      <c r="R462" s="879"/>
      <c r="S462" s="879"/>
      <c r="T462" s="879"/>
      <c r="U462" s="879"/>
      <c r="V462" s="879"/>
      <c r="W462" s="879"/>
      <c r="X462" s="879"/>
      <c r="Y462" s="879"/>
      <c r="Z462" s="879"/>
    </row>
    <row r="463" spans="1:26" ht="14.25" customHeight="1">
      <c r="A463" s="879"/>
      <c r="B463" s="879"/>
      <c r="C463" s="879"/>
      <c r="D463" s="879"/>
      <c r="E463" s="879"/>
      <c r="F463" s="879"/>
      <c r="G463" s="879"/>
      <c r="H463" s="879"/>
      <c r="I463" s="879"/>
      <c r="J463" s="879"/>
      <c r="K463" s="879"/>
      <c r="L463" s="879"/>
      <c r="M463" s="879"/>
      <c r="N463" s="879"/>
      <c r="P463" s="879"/>
      <c r="Q463" s="879"/>
      <c r="R463" s="879"/>
      <c r="S463" s="879"/>
      <c r="T463" s="879"/>
      <c r="U463" s="879"/>
      <c r="V463" s="879"/>
      <c r="W463" s="879"/>
      <c r="X463" s="879"/>
      <c r="Y463" s="879"/>
      <c r="Z463" s="879"/>
    </row>
    <row r="464" spans="1:26" ht="14.25" customHeight="1">
      <c r="A464" s="879"/>
      <c r="B464" s="879"/>
      <c r="C464" s="879"/>
      <c r="D464" s="879"/>
      <c r="E464" s="879"/>
      <c r="F464" s="879"/>
      <c r="G464" s="879"/>
      <c r="H464" s="879"/>
      <c r="I464" s="879"/>
      <c r="J464" s="879"/>
      <c r="K464" s="879"/>
      <c r="L464" s="879"/>
      <c r="M464" s="879"/>
      <c r="N464" s="879"/>
      <c r="P464" s="879"/>
      <c r="Q464" s="879"/>
      <c r="R464" s="879"/>
      <c r="S464" s="879"/>
      <c r="T464" s="879"/>
      <c r="U464" s="879"/>
      <c r="V464" s="879"/>
      <c r="W464" s="879"/>
      <c r="X464" s="879"/>
      <c r="Y464" s="879"/>
      <c r="Z464" s="879"/>
    </row>
    <row r="465" spans="1:26" ht="14.25" customHeight="1">
      <c r="A465" s="879"/>
      <c r="B465" s="879"/>
      <c r="C465" s="879"/>
      <c r="D465" s="879"/>
      <c r="E465" s="879"/>
      <c r="F465" s="879"/>
      <c r="G465" s="879"/>
      <c r="H465" s="879"/>
      <c r="I465" s="879"/>
      <c r="J465" s="879"/>
      <c r="K465" s="879"/>
      <c r="L465" s="879"/>
      <c r="M465" s="879"/>
      <c r="N465" s="879"/>
      <c r="P465" s="879"/>
      <c r="Q465" s="879"/>
      <c r="R465" s="879"/>
      <c r="S465" s="879"/>
      <c r="T465" s="879"/>
      <c r="U465" s="879"/>
      <c r="V465" s="879"/>
      <c r="W465" s="879"/>
      <c r="X465" s="879"/>
      <c r="Y465" s="879"/>
      <c r="Z465" s="879"/>
    </row>
    <row r="466" spans="1:26" ht="14.25" customHeight="1">
      <c r="A466" s="879"/>
      <c r="B466" s="879"/>
      <c r="C466" s="879"/>
      <c r="D466" s="879"/>
      <c r="E466" s="879"/>
      <c r="F466" s="879"/>
      <c r="G466" s="879"/>
      <c r="H466" s="879"/>
      <c r="I466" s="879"/>
      <c r="J466" s="879"/>
      <c r="K466" s="879"/>
      <c r="L466" s="879"/>
      <c r="M466" s="879"/>
      <c r="N466" s="879"/>
      <c r="P466" s="879"/>
      <c r="Q466" s="879"/>
      <c r="R466" s="879"/>
      <c r="S466" s="879"/>
      <c r="T466" s="879"/>
      <c r="U466" s="879"/>
      <c r="V466" s="879"/>
      <c r="W466" s="879"/>
      <c r="X466" s="879"/>
      <c r="Y466" s="879"/>
      <c r="Z466" s="879"/>
    </row>
    <row r="467" spans="1:26" ht="14.25" customHeight="1">
      <c r="A467" s="879"/>
      <c r="B467" s="879"/>
      <c r="C467" s="879"/>
      <c r="D467" s="879"/>
      <c r="E467" s="879"/>
      <c r="F467" s="879"/>
      <c r="G467" s="879"/>
      <c r="H467" s="879"/>
      <c r="I467" s="879"/>
      <c r="J467" s="879"/>
      <c r="K467" s="879"/>
      <c r="L467" s="879"/>
      <c r="M467" s="879"/>
      <c r="N467" s="879"/>
      <c r="P467" s="879"/>
      <c r="Q467" s="879"/>
      <c r="R467" s="879"/>
      <c r="S467" s="879"/>
      <c r="T467" s="879"/>
      <c r="U467" s="879"/>
      <c r="V467" s="879"/>
      <c r="W467" s="879"/>
      <c r="X467" s="879"/>
      <c r="Y467" s="879"/>
      <c r="Z467" s="879"/>
    </row>
    <row r="468" spans="1:26" ht="14.25" customHeight="1">
      <c r="A468" s="879"/>
      <c r="B468" s="879"/>
      <c r="C468" s="879"/>
      <c r="D468" s="879"/>
      <c r="E468" s="879"/>
      <c r="F468" s="879"/>
      <c r="G468" s="879"/>
      <c r="H468" s="879"/>
      <c r="I468" s="879"/>
      <c r="J468" s="879"/>
      <c r="K468" s="879"/>
      <c r="L468" s="879"/>
      <c r="M468" s="879"/>
      <c r="N468" s="879"/>
      <c r="P468" s="879"/>
      <c r="Q468" s="879"/>
      <c r="R468" s="879"/>
      <c r="S468" s="879"/>
      <c r="T468" s="879"/>
      <c r="U468" s="879"/>
      <c r="V468" s="879"/>
      <c r="W468" s="879"/>
      <c r="X468" s="879"/>
      <c r="Y468" s="879"/>
      <c r="Z468" s="879"/>
    </row>
    <row r="469" spans="1:26" ht="14.25" customHeight="1">
      <c r="A469" s="879"/>
      <c r="B469" s="879"/>
      <c r="C469" s="879"/>
      <c r="D469" s="879"/>
      <c r="E469" s="879"/>
      <c r="F469" s="879"/>
      <c r="G469" s="879"/>
      <c r="H469" s="879"/>
      <c r="I469" s="879"/>
      <c r="J469" s="879"/>
      <c r="K469" s="879"/>
      <c r="L469" s="879"/>
      <c r="M469" s="879"/>
      <c r="N469" s="879"/>
      <c r="P469" s="879"/>
      <c r="Q469" s="879"/>
      <c r="R469" s="879"/>
      <c r="S469" s="879"/>
      <c r="T469" s="879"/>
      <c r="U469" s="879"/>
      <c r="V469" s="879"/>
      <c r="W469" s="879"/>
      <c r="X469" s="879"/>
      <c r="Y469" s="879"/>
      <c r="Z469" s="879"/>
    </row>
    <row r="470" spans="1:26" ht="14.25" customHeight="1">
      <c r="A470" s="879"/>
      <c r="B470" s="879"/>
      <c r="C470" s="879"/>
      <c r="D470" s="879"/>
      <c r="E470" s="879"/>
      <c r="F470" s="879"/>
      <c r="G470" s="879"/>
      <c r="H470" s="879"/>
      <c r="I470" s="879"/>
      <c r="J470" s="879"/>
      <c r="K470" s="879"/>
      <c r="L470" s="879"/>
      <c r="M470" s="879"/>
      <c r="N470" s="879"/>
      <c r="P470" s="879"/>
      <c r="Q470" s="879"/>
      <c r="R470" s="879"/>
      <c r="S470" s="879"/>
      <c r="T470" s="879"/>
      <c r="U470" s="879"/>
      <c r="V470" s="879"/>
      <c r="W470" s="879"/>
      <c r="X470" s="879"/>
      <c r="Y470" s="879"/>
      <c r="Z470" s="879"/>
    </row>
    <row r="471" spans="1:26" ht="14.25" customHeight="1">
      <c r="A471" s="879"/>
      <c r="B471" s="879"/>
      <c r="C471" s="879"/>
      <c r="D471" s="879"/>
      <c r="E471" s="879"/>
      <c r="F471" s="879"/>
      <c r="G471" s="879"/>
      <c r="H471" s="879"/>
      <c r="I471" s="879"/>
      <c r="J471" s="879"/>
      <c r="K471" s="879"/>
      <c r="L471" s="879"/>
      <c r="M471" s="879"/>
      <c r="N471" s="879"/>
      <c r="P471" s="879"/>
      <c r="Q471" s="879"/>
      <c r="R471" s="879"/>
      <c r="S471" s="879"/>
      <c r="T471" s="879"/>
      <c r="U471" s="879"/>
      <c r="V471" s="879"/>
      <c r="W471" s="879"/>
      <c r="X471" s="879"/>
      <c r="Y471" s="879"/>
      <c r="Z471" s="879"/>
    </row>
    <row r="472" spans="1:26" ht="14.25" customHeight="1">
      <c r="A472" s="879"/>
      <c r="B472" s="879"/>
      <c r="C472" s="879"/>
      <c r="D472" s="879"/>
      <c r="E472" s="879"/>
      <c r="F472" s="879"/>
      <c r="G472" s="879"/>
      <c r="H472" s="879"/>
      <c r="I472" s="879"/>
      <c r="J472" s="879"/>
      <c r="K472" s="879"/>
      <c r="L472" s="879"/>
      <c r="M472" s="879"/>
      <c r="N472" s="879"/>
      <c r="P472" s="879"/>
      <c r="Q472" s="879"/>
      <c r="R472" s="879"/>
      <c r="S472" s="879"/>
      <c r="T472" s="879"/>
      <c r="U472" s="879"/>
      <c r="V472" s="879"/>
      <c r="W472" s="879"/>
      <c r="X472" s="879"/>
      <c r="Y472" s="879"/>
      <c r="Z472" s="879"/>
    </row>
    <row r="473" spans="1:26" ht="14.25" customHeight="1">
      <c r="A473" s="879"/>
      <c r="B473" s="879"/>
      <c r="C473" s="879"/>
      <c r="D473" s="879"/>
      <c r="E473" s="879"/>
      <c r="F473" s="879"/>
      <c r="G473" s="879"/>
      <c r="H473" s="879"/>
      <c r="I473" s="879"/>
      <c r="J473" s="879"/>
      <c r="K473" s="879"/>
      <c r="L473" s="879"/>
      <c r="M473" s="879"/>
      <c r="N473" s="879"/>
      <c r="P473" s="879"/>
      <c r="Q473" s="879"/>
      <c r="R473" s="879"/>
      <c r="S473" s="879"/>
      <c r="T473" s="879"/>
      <c r="U473" s="879"/>
      <c r="V473" s="879"/>
      <c r="W473" s="879"/>
      <c r="X473" s="879"/>
      <c r="Y473" s="879"/>
      <c r="Z473" s="879"/>
    </row>
    <row r="474" spans="1:26" ht="14.25" customHeight="1">
      <c r="A474" s="879"/>
      <c r="B474" s="879"/>
      <c r="C474" s="879"/>
      <c r="D474" s="879"/>
      <c r="E474" s="879"/>
      <c r="F474" s="879"/>
      <c r="G474" s="879"/>
      <c r="H474" s="879"/>
      <c r="I474" s="879"/>
      <c r="J474" s="879"/>
      <c r="K474" s="879"/>
      <c r="L474" s="879"/>
      <c r="M474" s="879"/>
      <c r="N474" s="879"/>
      <c r="P474" s="879"/>
      <c r="Q474" s="879"/>
      <c r="R474" s="879"/>
      <c r="S474" s="879"/>
      <c r="T474" s="879"/>
      <c r="U474" s="879"/>
      <c r="V474" s="879"/>
      <c r="W474" s="879"/>
      <c r="X474" s="879"/>
      <c r="Y474" s="879"/>
      <c r="Z474" s="879"/>
    </row>
    <row r="475" spans="1:26" ht="14.25" customHeight="1">
      <c r="A475" s="879"/>
      <c r="B475" s="879"/>
      <c r="C475" s="879"/>
      <c r="D475" s="879"/>
      <c r="E475" s="879"/>
      <c r="F475" s="879"/>
      <c r="G475" s="879"/>
      <c r="H475" s="879"/>
      <c r="I475" s="879"/>
      <c r="J475" s="879"/>
      <c r="K475" s="879"/>
      <c r="L475" s="879"/>
      <c r="M475" s="879"/>
      <c r="N475" s="879"/>
      <c r="P475" s="879"/>
      <c r="Q475" s="879"/>
      <c r="R475" s="879"/>
      <c r="S475" s="879"/>
      <c r="T475" s="879"/>
      <c r="U475" s="879"/>
      <c r="V475" s="879"/>
      <c r="W475" s="879"/>
      <c r="X475" s="879"/>
      <c r="Y475" s="879"/>
      <c r="Z475" s="879"/>
    </row>
    <row r="476" spans="1:26" ht="14.25" customHeight="1">
      <c r="A476" s="879"/>
      <c r="B476" s="879"/>
      <c r="C476" s="879"/>
      <c r="D476" s="879"/>
      <c r="E476" s="879"/>
      <c r="F476" s="879"/>
      <c r="G476" s="879"/>
      <c r="H476" s="879"/>
      <c r="I476" s="879"/>
      <c r="J476" s="879"/>
      <c r="K476" s="879"/>
      <c r="L476" s="879"/>
      <c r="M476" s="879"/>
      <c r="N476" s="879"/>
      <c r="P476" s="879"/>
      <c r="Q476" s="879"/>
      <c r="R476" s="879"/>
      <c r="S476" s="879"/>
      <c r="T476" s="879"/>
      <c r="U476" s="879"/>
      <c r="V476" s="879"/>
      <c r="W476" s="879"/>
      <c r="X476" s="879"/>
      <c r="Y476" s="879"/>
      <c r="Z476" s="879"/>
    </row>
    <row r="477" spans="1:26" ht="14.25" customHeight="1">
      <c r="A477" s="879"/>
      <c r="B477" s="879"/>
      <c r="C477" s="879"/>
      <c r="D477" s="879"/>
      <c r="E477" s="879"/>
      <c r="F477" s="879"/>
      <c r="G477" s="879"/>
      <c r="H477" s="879"/>
      <c r="I477" s="879"/>
      <c r="J477" s="879"/>
      <c r="K477" s="879"/>
      <c r="L477" s="879"/>
      <c r="M477" s="879"/>
      <c r="N477" s="879"/>
      <c r="P477" s="879"/>
      <c r="Q477" s="879"/>
      <c r="R477" s="879"/>
      <c r="S477" s="879"/>
      <c r="T477" s="879"/>
      <c r="U477" s="879"/>
      <c r="V477" s="879"/>
      <c r="W477" s="879"/>
      <c r="X477" s="879"/>
      <c r="Y477" s="879"/>
      <c r="Z477" s="879"/>
    </row>
    <row r="478" spans="1:26" ht="14.25" customHeight="1">
      <c r="A478" s="879"/>
      <c r="B478" s="879"/>
      <c r="C478" s="879"/>
      <c r="D478" s="879"/>
      <c r="E478" s="879"/>
      <c r="F478" s="879"/>
      <c r="G478" s="879"/>
      <c r="H478" s="879"/>
      <c r="I478" s="879"/>
      <c r="J478" s="879"/>
      <c r="K478" s="879"/>
      <c r="L478" s="879"/>
      <c r="M478" s="879"/>
      <c r="N478" s="879"/>
      <c r="P478" s="879"/>
      <c r="Q478" s="879"/>
      <c r="R478" s="879"/>
      <c r="S478" s="879"/>
      <c r="T478" s="879"/>
      <c r="U478" s="879"/>
      <c r="V478" s="879"/>
      <c r="W478" s="879"/>
      <c r="X478" s="879"/>
      <c r="Y478" s="879"/>
      <c r="Z478" s="879"/>
    </row>
    <row r="479" spans="1:26" ht="14.25" customHeight="1">
      <c r="A479" s="879"/>
      <c r="B479" s="879"/>
      <c r="C479" s="879"/>
      <c r="D479" s="879"/>
      <c r="E479" s="879"/>
      <c r="F479" s="879"/>
      <c r="G479" s="879"/>
      <c r="H479" s="879"/>
      <c r="I479" s="879"/>
      <c r="J479" s="879"/>
      <c r="K479" s="879"/>
      <c r="L479" s="879"/>
      <c r="M479" s="879"/>
      <c r="N479" s="879"/>
      <c r="P479" s="879"/>
      <c r="Q479" s="879"/>
      <c r="R479" s="879"/>
      <c r="S479" s="879"/>
      <c r="T479" s="879"/>
      <c r="U479" s="879"/>
      <c r="V479" s="879"/>
      <c r="W479" s="879"/>
      <c r="X479" s="879"/>
      <c r="Y479" s="879"/>
      <c r="Z479" s="879"/>
    </row>
    <row r="480" spans="1:26" ht="14.25" customHeight="1">
      <c r="A480" s="879"/>
      <c r="B480" s="879"/>
      <c r="C480" s="879"/>
      <c r="D480" s="879"/>
      <c r="E480" s="879"/>
      <c r="F480" s="879"/>
      <c r="G480" s="879"/>
      <c r="H480" s="879"/>
      <c r="I480" s="879"/>
      <c r="J480" s="879"/>
      <c r="K480" s="879"/>
      <c r="L480" s="879"/>
      <c r="M480" s="879"/>
      <c r="N480" s="879"/>
      <c r="P480" s="879"/>
      <c r="Q480" s="879"/>
      <c r="R480" s="879"/>
      <c r="S480" s="879"/>
      <c r="T480" s="879"/>
      <c r="U480" s="879"/>
      <c r="V480" s="879"/>
      <c r="W480" s="879"/>
      <c r="X480" s="879"/>
      <c r="Y480" s="879"/>
      <c r="Z480" s="879"/>
    </row>
    <row r="481" spans="1:26" ht="14.25" customHeight="1">
      <c r="A481" s="879"/>
      <c r="B481" s="879"/>
      <c r="C481" s="879"/>
      <c r="D481" s="879"/>
      <c r="E481" s="879"/>
      <c r="F481" s="879"/>
      <c r="G481" s="879"/>
      <c r="H481" s="879"/>
      <c r="I481" s="879"/>
      <c r="J481" s="879"/>
      <c r="K481" s="879"/>
      <c r="L481" s="879"/>
      <c r="M481" s="879"/>
      <c r="N481" s="879"/>
      <c r="P481" s="879"/>
      <c r="Q481" s="879"/>
      <c r="R481" s="879"/>
      <c r="S481" s="879"/>
      <c r="T481" s="879"/>
      <c r="U481" s="879"/>
      <c r="V481" s="879"/>
      <c r="W481" s="879"/>
      <c r="X481" s="879"/>
      <c r="Y481" s="879"/>
      <c r="Z481" s="879"/>
    </row>
    <row r="482" spans="1:26" ht="14.25" customHeight="1">
      <c r="A482" s="879"/>
      <c r="B482" s="879"/>
      <c r="C482" s="879"/>
      <c r="D482" s="879"/>
      <c r="E482" s="879"/>
      <c r="F482" s="879"/>
      <c r="G482" s="879"/>
      <c r="H482" s="879"/>
      <c r="I482" s="879"/>
      <c r="J482" s="879"/>
      <c r="K482" s="879"/>
      <c r="L482" s="879"/>
      <c r="M482" s="879"/>
      <c r="N482" s="879"/>
      <c r="P482" s="879"/>
      <c r="Q482" s="879"/>
      <c r="R482" s="879"/>
      <c r="S482" s="879"/>
      <c r="T482" s="879"/>
      <c r="U482" s="879"/>
      <c r="V482" s="879"/>
      <c r="W482" s="879"/>
      <c r="X482" s="879"/>
      <c r="Y482" s="879"/>
      <c r="Z482" s="879"/>
    </row>
    <row r="483" spans="1:26" ht="14.25" customHeight="1">
      <c r="A483" s="879"/>
      <c r="B483" s="879"/>
      <c r="C483" s="879"/>
      <c r="D483" s="879"/>
      <c r="E483" s="879"/>
      <c r="F483" s="879"/>
      <c r="G483" s="879"/>
      <c r="H483" s="879"/>
      <c r="I483" s="879"/>
      <c r="J483" s="879"/>
      <c r="K483" s="879"/>
      <c r="L483" s="879"/>
      <c r="M483" s="879"/>
      <c r="N483" s="879"/>
      <c r="P483" s="879"/>
      <c r="Q483" s="879"/>
      <c r="R483" s="879"/>
      <c r="S483" s="879"/>
      <c r="T483" s="879"/>
      <c r="U483" s="879"/>
      <c r="V483" s="879"/>
      <c r="W483" s="879"/>
      <c r="X483" s="879"/>
      <c r="Y483" s="879"/>
      <c r="Z483" s="879"/>
    </row>
    <row r="484" spans="1:26" ht="14.25" customHeight="1">
      <c r="A484" s="879"/>
      <c r="B484" s="879"/>
      <c r="C484" s="879"/>
      <c r="D484" s="879"/>
      <c r="E484" s="879"/>
      <c r="F484" s="879"/>
      <c r="G484" s="879"/>
      <c r="H484" s="879"/>
      <c r="I484" s="879"/>
      <c r="J484" s="879"/>
      <c r="K484" s="879"/>
      <c r="L484" s="879"/>
      <c r="M484" s="879"/>
      <c r="N484" s="879"/>
      <c r="P484" s="879"/>
      <c r="Q484" s="879"/>
      <c r="R484" s="879"/>
      <c r="S484" s="879"/>
      <c r="T484" s="879"/>
      <c r="U484" s="879"/>
      <c r="V484" s="879"/>
      <c r="W484" s="879"/>
      <c r="X484" s="879"/>
      <c r="Y484" s="879"/>
      <c r="Z484" s="879"/>
    </row>
    <row r="485" spans="1:26" ht="14.25" customHeight="1">
      <c r="A485" s="879"/>
      <c r="B485" s="879"/>
      <c r="C485" s="879"/>
      <c r="D485" s="879"/>
      <c r="E485" s="879"/>
      <c r="F485" s="879"/>
      <c r="G485" s="879"/>
      <c r="H485" s="879"/>
      <c r="I485" s="879"/>
      <c r="J485" s="879"/>
      <c r="K485" s="879"/>
      <c r="L485" s="879"/>
      <c r="M485" s="879"/>
      <c r="N485" s="879"/>
      <c r="P485" s="879"/>
      <c r="Q485" s="879"/>
      <c r="R485" s="879"/>
      <c r="S485" s="879"/>
      <c r="T485" s="879"/>
      <c r="U485" s="879"/>
      <c r="V485" s="879"/>
      <c r="W485" s="879"/>
      <c r="X485" s="879"/>
      <c r="Y485" s="879"/>
      <c r="Z485" s="879"/>
    </row>
    <row r="486" spans="1:26" ht="14.25" customHeight="1">
      <c r="A486" s="879"/>
      <c r="B486" s="879"/>
      <c r="C486" s="879"/>
      <c r="D486" s="879"/>
      <c r="E486" s="879"/>
      <c r="F486" s="879"/>
      <c r="G486" s="879"/>
      <c r="H486" s="879"/>
      <c r="I486" s="879"/>
      <c r="J486" s="879"/>
      <c r="K486" s="879"/>
      <c r="L486" s="879"/>
      <c r="M486" s="879"/>
      <c r="N486" s="879"/>
      <c r="P486" s="879"/>
      <c r="Q486" s="879"/>
      <c r="R486" s="879"/>
      <c r="S486" s="879"/>
      <c r="T486" s="879"/>
      <c r="U486" s="879"/>
      <c r="V486" s="879"/>
      <c r="W486" s="879"/>
      <c r="X486" s="879"/>
      <c r="Y486" s="879"/>
      <c r="Z486" s="879"/>
    </row>
    <row r="487" spans="1:26" ht="14.25" customHeight="1">
      <c r="A487" s="879"/>
      <c r="B487" s="879"/>
      <c r="C487" s="879"/>
      <c r="D487" s="879"/>
      <c r="E487" s="879"/>
      <c r="F487" s="879"/>
      <c r="G487" s="879"/>
      <c r="H487" s="879"/>
      <c r="I487" s="879"/>
      <c r="J487" s="879"/>
      <c r="K487" s="879"/>
      <c r="L487" s="879"/>
      <c r="M487" s="879"/>
      <c r="N487" s="879"/>
      <c r="P487" s="879"/>
      <c r="Q487" s="879"/>
      <c r="R487" s="879"/>
      <c r="S487" s="879"/>
      <c r="T487" s="879"/>
      <c r="U487" s="879"/>
      <c r="V487" s="879"/>
      <c r="W487" s="879"/>
      <c r="X487" s="879"/>
      <c r="Y487" s="879"/>
      <c r="Z487" s="879"/>
    </row>
    <row r="488" spans="1:26" ht="14.25" customHeight="1">
      <c r="A488" s="879"/>
      <c r="B488" s="879"/>
      <c r="C488" s="879"/>
      <c r="D488" s="879"/>
      <c r="E488" s="879"/>
      <c r="F488" s="879"/>
      <c r="G488" s="879"/>
      <c r="H488" s="879"/>
      <c r="I488" s="879"/>
      <c r="J488" s="879"/>
      <c r="K488" s="879"/>
      <c r="L488" s="879"/>
      <c r="M488" s="879"/>
      <c r="N488" s="879"/>
      <c r="P488" s="879"/>
      <c r="Q488" s="879"/>
      <c r="R488" s="879"/>
      <c r="S488" s="879"/>
      <c r="T488" s="879"/>
      <c r="U488" s="879"/>
      <c r="V488" s="879"/>
      <c r="W488" s="879"/>
      <c r="X488" s="879"/>
      <c r="Y488" s="879"/>
      <c r="Z488" s="879"/>
    </row>
    <row r="489" spans="1:26" ht="14.25" customHeight="1">
      <c r="A489" s="879"/>
      <c r="B489" s="879"/>
      <c r="C489" s="879"/>
      <c r="D489" s="879"/>
      <c r="E489" s="879"/>
      <c r="F489" s="879"/>
      <c r="G489" s="879"/>
      <c r="H489" s="879"/>
      <c r="I489" s="879"/>
      <c r="J489" s="879"/>
      <c r="K489" s="879"/>
      <c r="L489" s="879"/>
      <c r="M489" s="879"/>
      <c r="N489" s="879"/>
      <c r="P489" s="879"/>
      <c r="Q489" s="879"/>
      <c r="R489" s="879"/>
      <c r="S489" s="879"/>
      <c r="T489" s="879"/>
      <c r="U489" s="879"/>
      <c r="V489" s="879"/>
      <c r="W489" s="879"/>
      <c r="X489" s="879"/>
      <c r="Y489" s="879"/>
      <c r="Z489" s="879"/>
    </row>
    <row r="490" spans="1:26" ht="14.25" customHeight="1">
      <c r="A490" s="879"/>
      <c r="B490" s="879"/>
      <c r="C490" s="879"/>
      <c r="D490" s="879"/>
      <c r="E490" s="879"/>
      <c r="F490" s="879"/>
      <c r="G490" s="879"/>
      <c r="H490" s="879"/>
      <c r="I490" s="879"/>
      <c r="J490" s="879"/>
      <c r="K490" s="879"/>
      <c r="L490" s="879"/>
      <c r="M490" s="879"/>
      <c r="N490" s="879"/>
      <c r="P490" s="879"/>
      <c r="Q490" s="879"/>
      <c r="R490" s="879"/>
      <c r="S490" s="879"/>
      <c r="T490" s="879"/>
      <c r="U490" s="879"/>
      <c r="V490" s="879"/>
      <c r="W490" s="879"/>
      <c r="X490" s="879"/>
      <c r="Y490" s="879"/>
      <c r="Z490" s="879"/>
    </row>
    <row r="491" spans="1:26" ht="14.25" customHeight="1">
      <c r="A491" s="879"/>
      <c r="B491" s="879"/>
      <c r="C491" s="879"/>
      <c r="D491" s="879"/>
      <c r="E491" s="879"/>
      <c r="F491" s="879"/>
      <c r="G491" s="879"/>
      <c r="H491" s="879"/>
      <c r="I491" s="879"/>
      <c r="J491" s="879"/>
      <c r="K491" s="879"/>
      <c r="L491" s="879"/>
      <c r="M491" s="879"/>
      <c r="N491" s="879"/>
      <c r="P491" s="879"/>
      <c r="Q491" s="879"/>
      <c r="R491" s="879"/>
      <c r="S491" s="879"/>
      <c r="T491" s="879"/>
      <c r="U491" s="879"/>
      <c r="V491" s="879"/>
      <c r="W491" s="879"/>
      <c r="X491" s="879"/>
      <c r="Y491" s="879"/>
      <c r="Z491" s="879"/>
    </row>
    <row r="492" spans="1:26" ht="14.25" customHeight="1">
      <c r="A492" s="879"/>
      <c r="B492" s="879"/>
      <c r="C492" s="879"/>
      <c r="D492" s="879"/>
      <c r="E492" s="879"/>
      <c r="F492" s="879"/>
      <c r="G492" s="879"/>
      <c r="H492" s="879"/>
      <c r="I492" s="879"/>
      <c r="J492" s="879"/>
      <c r="K492" s="879"/>
      <c r="L492" s="879"/>
      <c r="M492" s="879"/>
      <c r="N492" s="879"/>
      <c r="P492" s="879"/>
      <c r="Q492" s="879"/>
      <c r="R492" s="879"/>
      <c r="S492" s="879"/>
      <c r="T492" s="879"/>
      <c r="U492" s="879"/>
      <c r="V492" s="879"/>
      <c r="W492" s="879"/>
      <c r="X492" s="879"/>
      <c r="Y492" s="879"/>
      <c r="Z492" s="879"/>
    </row>
    <row r="493" spans="1:26" ht="14.25" customHeight="1">
      <c r="A493" s="879"/>
      <c r="B493" s="879"/>
      <c r="C493" s="879"/>
      <c r="D493" s="879"/>
      <c r="E493" s="879"/>
      <c r="F493" s="879"/>
      <c r="G493" s="879"/>
      <c r="H493" s="879"/>
      <c r="I493" s="879"/>
      <c r="J493" s="879"/>
      <c r="K493" s="879"/>
      <c r="L493" s="879"/>
      <c r="M493" s="879"/>
      <c r="N493" s="879"/>
      <c r="P493" s="879"/>
      <c r="Q493" s="879"/>
      <c r="R493" s="879"/>
      <c r="S493" s="879"/>
      <c r="T493" s="879"/>
      <c r="U493" s="879"/>
      <c r="V493" s="879"/>
      <c r="W493" s="879"/>
      <c r="X493" s="879"/>
      <c r="Y493" s="879"/>
      <c r="Z493" s="879"/>
    </row>
    <row r="494" spans="1:26" ht="14.25" customHeight="1">
      <c r="A494" s="879"/>
      <c r="B494" s="879"/>
      <c r="C494" s="879"/>
      <c r="D494" s="879"/>
      <c r="E494" s="879"/>
      <c r="F494" s="879"/>
      <c r="G494" s="879"/>
      <c r="H494" s="879"/>
      <c r="I494" s="879"/>
      <c r="J494" s="879"/>
      <c r="K494" s="879"/>
      <c r="L494" s="879"/>
      <c r="M494" s="879"/>
      <c r="N494" s="879"/>
      <c r="P494" s="879"/>
      <c r="Q494" s="879"/>
      <c r="R494" s="879"/>
      <c r="S494" s="879"/>
      <c r="T494" s="879"/>
      <c r="U494" s="879"/>
      <c r="V494" s="879"/>
      <c r="W494" s="879"/>
      <c r="X494" s="879"/>
      <c r="Y494" s="879"/>
      <c r="Z494" s="879"/>
    </row>
    <row r="495" spans="1:26" ht="14.25" customHeight="1">
      <c r="A495" s="879"/>
      <c r="B495" s="879"/>
      <c r="C495" s="879"/>
      <c r="D495" s="879"/>
      <c r="E495" s="879"/>
      <c r="F495" s="879"/>
      <c r="G495" s="879"/>
      <c r="H495" s="879"/>
      <c r="I495" s="879"/>
      <c r="J495" s="879"/>
      <c r="K495" s="879"/>
      <c r="L495" s="879"/>
      <c r="M495" s="879"/>
      <c r="N495" s="879"/>
      <c r="P495" s="879"/>
      <c r="Q495" s="879"/>
      <c r="R495" s="879"/>
      <c r="S495" s="879"/>
      <c r="T495" s="879"/>
      <c r="U495" s="879"/>
      <c r="V495" s="879"/>
      <c r="W495" s="879"/>
      <c r="X495" s="879"/>
      <c r="Y495" s="879"/>
      <c r="Z495" s="879"/>
    </row>
    <row r="496" spans="1:26" ht="14.25" customHeight="1">
      <c r="A496" s="879"/>
      <c r="B496" s="879"/>
      <c r="C496" s="879"/>
      <c r="D496" s="879"/>
      <c r="E496" s="879"/>
      <c r="F496" s="879"/>
      <c r="G496" s="879"/>
      <c r="H496" s="879"/>
      <c r="I496" s="879"/>
      <c r="J496" s="879"/>
      <c r="K496" s="879"/>
      <c r="L496" s="879"/>
      <c r="M496" s="879"/>
      <c r="N496" s="879"/>
      <c r="P496" s="879"/>
      <c r="Q496" s="879"/>
      <c r="R496" s="879"/>
      <c r="S496" s="879"/>
      <c r="T496" s="879"/>
      <c r="U496" s="879"/>
      <c r="V496" s="879"/>
      <c r="W496" s="879"/>
      <c r="X496" s="879"/>
      <c r="Y496" s="879"/>
      <c r="Z496" s="879"/>
    </row>
    <row r="497" spans="1:26" ht="14.25" customHeight="1">
      <c r="A497" s="879"/>
      <c r="B497" s="879"/>
      <c r="C497" s="879"/>
      <c r="D497" s="879"/>
      <c r="E497" s="879"/>
      <c r="F497" s="879"/>
      <c r="G497" s="879"/>
      <c r="H497" s="879"/>
      <c r="I497" s="879"/>
      <c r="J497" s="879"/>
      <c r="K497" s="879"/>
      <c r="L497" s="879"/>
      <c r="M497" s="879"/>
      <c r="N497" s="879"/>
      <c r="P497" s="879"/>
      <c r="Q497" s="879"/>
      <c r="R497" s="879"/>
      <c r="S497" s="879"/>
      <c r="T497" s="879"/>
      <c r="U497" s="879"/>
      <c r="V497" s="879"/>
      <c r="W497" s="879"/>
      <c r="X497" s="879"/>
      <c r="Y497" s="879"/>
      <c r="Z497" s="879"/>
    </row>
    <row r="498" spans="1:26" ht="14.25" customHeight="1">
      <c r="A498" s="879"/>
      <c r="B498" s="879"/>
      <c r="C498" s="879"/>
      <c r="D498" s="879"/>
      <c r="E498" s="879"/>
      <c r="F498" s="879"/>
      <c r="G498" s="879"/>
      <c r="H498" s="879"/>
      <c r="I498" s="879"/>
      <c r="J498" s="879"/>
      <c r="K498" s="879"/>
      <c r="L498" s="879"/>
      <c r="M498" s="879"/>
      <c r="N498" s="879"/>
      <c r="P498" s="879"/>
      <c r="Q498" s="879"/>
      <c r="R498" s="879"/>
      <c r="S498" s="879"/>
      <c r="T498" s="879"/>
      <c r="U498" s="879"/>
      <c r="V498" s="879"/>
      <c r="W498" s="879"/>
      <c r="X498" s="879"/>
      <c r="Y498" s="879"/>
      <c r="Z498" s="879"/>
    </row>
    <row r="499" spans="1:26" ht="14.25" customHeight="1">
      <c r="A499" s="879"/>
      <c r="B499" s="879"/>
      <c r="C499" s="879"/>
      <c r="D499" s="879"/>
      <c r="E499" s="879"/>
      <c r="F499" s="879"/>
      <c r="G499" s="879"/>
      <c r="H499" s="879"/>
      <c r="I499" s="879"/>
      <c r="J499" s="879"/>
      <c r="K499" s="879"/>
      <c r="L499" s="879"/>
      <c r="M499" s="879"/>
      <c r="N499" s="879"/>
      <c r="P499" s="879"/>
      <c r="Q499" s="879"/>
      <c r="R499" s="879"/>
      <c r="S499" s="879"/>
      <c r="T499" s="879"/>
      <c r="U499" s="879"/>
      <c r="V499" s="879"/>
      <c r="W499" s="879"/>
      <c r="X499" s="879"/>
      <c r="Y499" s="879"/>
      <c r="Z499" s="879"/>
    </row>
    <row r="500" spans="1:26" ht="14.25" customHeight="1">
      <c r="A500" s="879"/>
      <c r="B500" s="879"/>
      <c r="C500" s="879"/>
      <c r="D500" s="879"/>
      <c r="E500" s="879"/>
      <c r="F500" s="879"/>
      <c r="G500" s="879"/>
      <c r="H500" s="879"/>
      <c r="I500" s="879"/>
      <c r="J500" s="879"/>
      <c r="K500" s="879"/>
      <c r="L500" s="879"/>
      <c r="M500" s="879"/>
      <c r="N500" s="879"/>
      <c r="P500" s="879"/>
      <c r="Q500" s="879"/>
      <c r="R500" s="879"/>
      <c r="S500" s="879"/>
      <c r="T500" s="879"/>
      <c r="U500" s="879"/>
      <c r="V500" s="879"/>
      <c r="W500" s="879"/>
      <c r="X500" s="879"/>
      <c r="Y500" s="879"/>
      <c r="Z500" s="879"/>
    </row>
    <row r="501" spans="1:26" ht="14.25" customHeight="1">
      <c r="A501" s="879"/>
      <c r="B501" s="879"/>
      <c r="C501" s="879"/>
      <c r="D501" s="879"/>
      <c r="E501" s="879"/>
      <c r="F501" s="879"/>
      <c r="G501" s="879"/>
      <c r="H501" s="879"/>
      <c r="I501" s="879"/>
      <c r="J501" s="879"/>
      <c r="K501" s="879"/>
      <c r="L501" s="879"/>
      <c r="M501" s="879"/>
      <c r="N501" s="879"/>
      <c r="P501" s="879"/>
      <c r="Q501" s="879"/>
      <c r="R501" s="879"/>
      <c r="S501" s="879"/>
      <c r="T501" s="879"/>
      <c r="U501" s="879"/>
      <c r="V501" s="879"/>
      <c r="W501" s="879"/>
      <c r="X501" s="879"/>
      <c r="Y501" s="879"/>
      <c r="Z501" s="879"/>
    </row>
    <row r="502" spans="1:26" ht="14.25" customHeight="1">
      <c r="A502" s="879"/>
      <c r="B502" s="879"/>
      <c r="C502" s="879"/>
      <c r="D502" s="879"/>
      <c r="E502" s="879"/>
      <c r="F502" s="879"/>
      <c r="G502" s="879"/>
      <c r="H502" s="879"/>
      <c r="I502" s="879"/>
      <c r="J502" s="879"/>
      <c r="K502" s="879"/>
      <c r="L502" s="879"/>
      <c r="M502" s="879"/>
      <c r="N502" s="879"/>
      <c r="P502" s="879"/>
      <c r="Q502" s="879"/>
      <c r="R502" s="879"/>
      <c r="S502" s="879"/>
      <c r="T502" s="879"/>
      <c r="U502" s="879"/>
      <c r="V502" s="879"/>
      <c r="W502" s="879"/>
      <c r="X502" s="879"/>
      <c r="Y502" s="879"/>
      <c r="Z502" s="879"/>
    </row>
    <row r="503" spans="1:26" ht="14.25" customHeight="1">
      <c r="A503" s="879"/>
      <c r="B503" s="879"/>
      <c r="C503" s="879"/>
      <c r="D503" s="879"/>
      <c r="E503" s="879"/>
      <c r="F503" s="879"/>
      <c r="G503" s="879"/>
      <c r="H503" s="879"/>
      <c r="I503" s="879"/>
      <c r="J503" s="879"/>
      <c r="K503" s="879"/>
      <c r="L503" s="879"/>
      <c r="M503" s="879"/>
      <c r="N503" s="879"/>
      <c r="P503" s="879"/>
      <c r="Q503" s="879"/>
      <c r="R503" s="879"/>
      <c r="S503" s="879"/>
      <c r="T503" s="879"/>
      <c r="U503" s="879"/>
      <c r="V503" s="879"/>
      <c r="W503" s="879"/>
      <c r="X503" s="879"/>
      <c r="Y503" s="879"/>
      <c r="Z503" s="879"/>
    </row>
    <row r="504" spans="1:26" ht="14.25" customHeight="1">
      <c r="A504" s="879"/>
      <c r="B504" s="879"/>
      <c r="C504" s="879"/>
      <c r="D504" s="879"/>
      <c r="E504" s="879"/>
      <c r="F504" s="879"/>
      <c r="G504" s="879"/>
      <c r="H504" s="879"/>
      <c r="I504" s="879"/>
      <c r="J504" s="879"/>
      <c r="K504" s="879"/>
      <c r="L504" s="879"/>
      <c r="M504" s="879"/>
      <c r="N504" s="879"/>
      <c r="P504" s="879"/>
      <c r="Q504" s="879"/>
      <c r="R504" s="879"/>
      <c r="S504" s="879"/>
      <c r="T504" s="879"/>
      <c r="U504" s="879"/>
      <c r="V504" s="879"/>
      <c r="W504" s="879"/>
      <c r="X504" s="879"/>
      <c r="Y504" s="879"/>
      <c r="Z504" s="879"/>
    </row>
    <row r="505" spans="1:26" ht="14.25" customHeight="1">
      <c r="A505" s="879"/>
      <c r="B505" s="879"/>
      <c r="C505" s="879"/>
      <c r="D505" s="879"/>
      <c r="E505" s="879"/>
      <c r="F505" s="879"/>
      <c r="G505" s="879"/>
      <c r="H505" s="879"/>
      <c r="I505" s="879"/>
      <c r="J505" s="879"/>
      <c r="K505" s="879"/>
      <c r="L505" s="879"/>
      <c r="M505" s="879"/>
      <c r="N505" s="879"/>
      <c r="P505" s="879"/>
      <c r="Q505" s="879"/>
      <c r="R505" s="879"/>
      <c r="S505" s="879"/>
      <c r="T505" s="879"/>
      <c r="U505" s="879"/>
      <c r="V505" s="879"/>
      <c r="W505" s="879"/>
      <c r="X505" s="879"/>
      <c r="Y505" s="879"/>
      <c r="Z505" s="879"/>
    </row>
    <row r="506" spans="1:26" ht="14.25" customHeight="1">
      <c r="A506" s="879"/>
      <c r="B506" s="879"/>
      <c r="C506" s="879"/>
      <c r="D506" s="879"/>
      <c r="E506" s="879"/>
      <c r="F506" s="879"/>
      <c r="G506" s="879"/>
      <c r="H506" s="879"/>
      <c r="I506" s="879"/>
      <c r="J506" s="879"/>
      <c r="K506" s="879"/>
      <c r="L506" s="879"/>
      <c r="M506" s="879"/>
      <c r="N506" s="879"/>
      <c r="P506" s="879"/>
      <c r="Q506" s="879"/>
      <c r="R506" s="879"/>
      <c r="S506" s="879"/>
      <c r="T506" s="879"/>
      <c r="U506" s="879"/>
      <c r="V506" s="879"/>
      <c r="W506" s="879"/>
      <c r="X506" s="879"/>
      <c r="Y506" s="879"/>
      <c r="Z506" s="879"/>
    </row>
    <row r="507" spans="1:26" ht="14.25" customHeight="1">
      <c r="A507" s="879"/>
      <c r="B507" s="879"/>
      <c r="C507" s="879"/>
      <c r="D507" s="879"/>
      <c r="E507" s="879"/>
      <c r="F507" s="879"/>
      <c r="G507" s="879"/>
      <c r="H507" s="879"/>
      <c r="I507" s="879"/>
      <c r="J507" s="879"/>
      <c r="K507" s="879"/>
      <c r="L507" s="879"/>
      <c r="M507" s="879"/>
      <c r="N507" s="879"/>
      <c r="P507" s="879"/>
      <c r="Q507" s="879"/>
      <c r="R507" s="879"/>
      <c r="S507" s="879"/>
      <c r="T507" s="879"/>
      <c r="U507" s="879"/>
      <c r="V507" s="879"/>
      <c r="W507" s="879"/>
      <c r="X507" s="879"/>
      <c r="Y507" s="879"/>
      <c r="Z507" s="879"/>
    </row>
    <row r="508" spans="1:26" ht="14.25" customHeight="1">
      <c r="A508" s="879"/>
      <c r="B508" s="879"/>
      <c r="C508" s="879"/>
      <c r="D508" s="879"/>
      <c r="E508" s="879"/>
      <c r="F508" s="879"/>
      <c r="G508" s="879"/>
      <c r="H508" s="879"/>
      <c r="I508" s="879"/>
      <c r="J508" s="879"/>
      <c r="K508" s="879"/>
      <c r="L508" s="879"/>
      <c r="M508" s="879"/>
      <c r="N508" s="879"/>
      <c r="P508" s="879"/>
      <c r="Q508" s="879"/>
      <c r="R508" s="879"/>
      <c r="S508" s="879"/>
      <c r="T508" s="879"/>
      <c r="U508" s="879"/>
      <c r="V508" s="879"/>
      <c r="W508" s="879"/>
      <c r="X508" s="879"/>
      <c r="Y508" s="879"/>
      <c r="Z508" s="879"/>
    </row>
    <row r="509" spans="1:26" ht="14.25" customHeight="1">
      <c r="A509" s="879"/>
      <c r="B509" s="879"/>
      <c r="C509" s="879"/>
      <c r="D509" s="879"/>
      <c r="E509" s="879"/>
      <c r="F509" s="879"/>
      <c r="G509" s="879"/>
      <c r="H509" s="879"/>
      <c r="I509" s="879"/>
      <c r="J509" s="879"/>
      <c r="K509" s="879"/>
      <c r="L509" s="879"/>
      <c r="M509" s="879"/>
      <c r="N509" s="879"/>
      <c r="P509" s="879"/>
      <c r="Q509" s="879"/>
      <c r="R509" s="879"/>
      <c r="S509" s="879"/>
      <c r="T509" s="879"/>
      <c r="U509" s="879"/>
      <c r="V509" s="879"/>
      <c r="W509" s="879"/>
      <c r="X509" s="879"/>
      <c r="Y509" s="879"/>
      <c r="Z509" s="879"/>
    </row>
    <row r="510" spans="1:26" ht="14.25" customHeight="1">
      <c r="A510" s="879"/>
      <c r="B510" s="879"/>
      <c r="C510" s="879"/>
      <c r="D510" s="879"/>
      <c r="E510" s="879"/>
      <c r="F510" s="879"/>
      <c r="G510" s="879"/>
      <c r="H510" s="879"/>
      <c r="I510" s="879"/>
      <c r="J510" s="879"/>
      <c r="K510" s="879"/>
      <c r="L510" s="879"/>
      <c r="M510" s="879"/>
      <c r="N510" s="879"/>
      <c r="P510" s="879"/>
      <c r="Q510" s="879"/>
      <c r="R510" s="879"/>
      <c r="S510" s="879"/>
      <c r="T510" s="879"/>
      <c r="U510" s="879"/>
      <c r="V510" s="879"/>
      <c r="W510" s="879"/>
      <c r="X510" s="879"/>
      <c r="Y510" s="879"/>
      <c r="Z510" s="879"/>
    </row>
    <row r="511" spans="1:26" ht="14.25" customHeight="1">
      <c r="A511" s="879"/>
      <c r="B511" s="879"/>
      <c r="C511" s="879"/>
      <c r="D511" s="879"/>
      <c r="E511" s="879"/>
      <c r="F511" s="879"/>
      <c r="G511" s="879"/>
      <c r="H511" s="879"/>
      <c r="I511" s="879"/>
      <c r="J511" s="879"/>
      <c r="K511" s="879"/>
      <c r="L511" s="879"/>
      <c r="M511" s="879"/>
      <c r="N511" s="879"/>
      <c r="P511" s="879"/>
      <c r="Q511" s="879"/>
      <c r="R511" s="879"/>
      <c r="S511" s="879"/>
      <c r="T511" s="879"/>
      <c r="U511" s="879"/>
      <c r="V511" s="879"/>
      <c r="W511" s="879"/>
      <c r="X511" s="879"/>
      <c r="Y511" s="879"/>
      <c r="Z511" s="879"/>
    </row>
    <row r="512" spans="1:26" ht="14.25" customHeight="1">
      <c r="A512" s="879"/>
      <c r="B512" s="879"/>
      <c r="C512" s="879"/>
      <c r="D512" s="879"/>
      <c r="E512" s="879"/>
      <c r="F512" s="879"/>
      <c r="G512" s="879"/>
      <c r="H512" s="879"/>
      <c r="I512" s="879"/>
      <c r="J512" s="879"/>
      <c r="K512" s="879"/>
      <c r="L512" s="879"/>
      <c r="M512" s="879"/>
      <c r="N512" s="879"/>
      <c r="P512" s="879"/>
      <c r="Q512" s="879"/>
      <c r="R512" s="879"/>
      <c r="S512" s="879"/>
      <c r="T512" s="879"/>
      <c r="U512" s="879"/>
      <c r="V512" s="879"/>
      <c r="W512" s="879"/>
      <c r="X512" s="879"/>
      <c r="Y512" s="879"/>
      <c r="Z512" s="879"/>
    </row>
    <row r="513" spans="1:26" ht="14.25" customHeight="1">
      <c r="A513" s="879"/>
      <c r="B513" s="879"/>
      <c r="C513" s="879"/>
      <c r="D513" s="879"/>
      <c r="E513" s="879"/>
      <c r="F513" s="879"/>
      <c r="G513" s="879"/>
      <c r="H513" s="879"/>
      <c r="I513" s="879"/>
      <c r="J513" s="879"/>
      <c r="K513" s="879"/>
      <c r="L513" s="879"/>
      <c r="M513" s="879"/>
      <c r="N513" s="879"/>
      <c r="P513" s="879"/>
      <c r="Q513" s="879"/>
      <c r="R513" s="879"/>
      <c r="S513" s="879"/>
      <c r="T513" s="879"/>
      <c r="U513" s="879"/>
      <c r="V513" s="879"/>
      <c r="W513" s="879"/>
      <c r="X513" s="879"/>
      <c r="Y513" s="879"/>
      <c r="Z513" s="879"/>
    </row>
    <row r="514" spans="1:26" ht="14.25" customHeight="1">
      <c r="A514" s="879"/>
      <c r="B514" s="879"/>
      <c r="C514" s="879"/>
      <c r="D514" s="879"/>
      <c r="E514" s="879"/>
      <c r="F514" s="879"/>
      <c r="G514" s="879"/>
      <c r="H514" s="879"/>
      <c r="I514" s="879"/>
      <c r="J514" s="879"/>
      <c r="K514" s="879"/>
      <c r="L514" s="879"/>
      <c r="M514" s="879"/>
      <c r="N514" s="879"/>
      <c r="P514" s="879"/>
      <c r="Q514" s="879"/>
      <c r="R514" s="879"/>
      <c r="S514" s="879"/>
      <c r="T514" s="879"/>
      <c r="U514" s="879"/>
      <c r="V514" s="879"/>
      <c r="W514" s="879"/>
      <c r="X514" s="879"/>
      <c r="Y514" s="879"/>
      <c r="Z514" s="879"/>
    </row>
    <row r="515" spans="1:26" ht="14.25" customHeight="1">
      <c r="A515" s="879"/>
      <c r="B515" s="879"/>
      <c r="C515" s="879"/>
      <c r="D515" s="879"/>
      <c r="E515" s="879"/>
      <c r="F515" s="879"/>
      <c r="G515" s="879"/>
      <c r="H515" s="879"/>
      <c r="I515" s="879"/>
      <c r="J515" s="879"/>
      <c r="K515" s="879"/>
      <c r="L515" s="879"/>
      <c r="M515" s="879"/>
      <c r="N515" s="879"/>
      <c r="P515" s="879"/>
      <c r="Q515" s="879"/>
      <c r="R515" s="879"/>
      <c r="S515" s="879"/>
      <c r="T515" s="879"/>
      <c r="U515" s="879"/>
      <c r="V515" s="879"/>
      <c r="W515" s="879"/>
      <c r="X515" s="879"/>
      <c r="Y515" s="879"/>
      <c r="Z515" s="879"/>
    </row>
    <row r="516" spans="1:26" ht="14.25" customHeight="1">
      <c r="A516" s="879"/>
      <c r="B516" s="879"/>
      <c r="C516" s="879"/>
      <c r="D516" s="879"/>
      <c r="E516" s="879"/>
      <c r="F516" s="879"/>
      <c r="G516" s="879"/>
      <c r="H516" s="879"/>
      <c r="I516" s="879"/>
      <c r="J516" s="879"/>
      <c r="K516" s="879"/>
      <c r="L516" s="879"/>
      <c r="M516" s="879"/>
      <c r="N516" s="879"/>
      <c r="P516" s="879"/>
      <c r="Q516" s="879"/>
      <c r="R516" s="879"/>
      <c r="S516" s="879"/>
      <c r="T516" s="879"/>
      <c r="U516" s="879"/>
      <c r="V516" s="879"/>
      <c r="W516" s="879"/>
      <c r="X516" s="879"/>
      <c r="Y516" s="879"/>
      <c r="Z516" s="879"/>
    </row>
    <row r="517" spans="1:26" ht="14.25" customHeight="1">
      <c r="A517" s="879"/>
      <c r="B517" s="879"/>
      <c r="C517" s="879"/>
      <c r="D517" s="879"/>
      <c r="E517" s="879"/>
      <c r="F517" s="879"/>
      <c r="G517" s="879"/>
      <c r="H517" s="879"/>
      <c r="I517" s="879"/>
      <c r="J517" s="879"/>
      <c r="K517" s="879"/>
      <c r="L517" s="879"/>
      <c r="M517" s="879"/>
      <c r="N517" s="879"/>
      <c r="P517" s="879"/>
      <c r="Q517" s="879"/>
      <c r="R517" s="879"/>
      <c r="S517" s="879"/>
      <c r="T517" s="879"/>
      <c r="U517" s="879"/>
      <c r="V517" s="879"/>
      <c r="W517" s="879"/>
      <c r="X517" s="879"/>
      <c r="Y517" s="879"/>
      <c r="Z517" s="879"/>
    </row>
    <row r="518" spans="1:26" ht="14.25" customHeight="1">
      <c r="A518" s="879"/>
      <c r="B518" s="879"/>
      <c r="C518" s="879"/>
      <c r="D518" s="879"/>
      <c r="E518" s="879"/>
      <c r="F518" s="879"/>
      <c r="G518" s="879"/>
      <c r="H518" s="879"/>
      <c r="I518" s="879"/>
      <c r="J518" s="879"/>
      <c r="K518" s="879"/>
      <c r="L518" s="879"/>
      <c r="M518" s="879"/>
      <c r="N518" s="879"/>
      <c r="P518" s="879"/>
      <c r="Q518" s="879"/>
      <c r="R518" s="879"/>
      <c r="S518" s="879"/>
      <c r="T518" s="879"/>
      <c r="U518" s="879"/>
      <c r="V518" s="879"/>
      <c r="W518" s="879"/>
      <c r="X518" s="879"/>
      <c r="Y518" s="879"/>
      <c r="Z518" s="879"/>
    </row>
    <row r="519" spans="1:26" ht="14.25" customHeight="1">
      <c r="A519" s="879"/>
      <c r="B519" s="879"/>
      <c r="C519" s="879"/>
      <c r="D519" s="879"/>
      <c r="E519" s="879"/>
      <c r="F519" s="879"/>
      <c r="G519" s="879"/>
      <c r="H519" s="879"/>
      <c r="I519" s="879"/>
      <c r="J519" s="879"/>
      <c r="K519" s="879"/>
      <c r="L519" s="879"/>
      <c r="M519" s="879"/>
      <c r="N519" s="879"/>
      <c r="P519" s="879"/>
      <c r="Q519" s="879"/>
      <c r="R519" s="879"/>
      <c r="S519" s="879"/>
      <c r="T519" s="879"/>
      <c r="U519" s="879"/>
      <c r="V519" s="879"/>
      <c r="W519" s="879"/>
      <c r="X519" s="879"/>
      <c r="Y519" s="879"/>
      <c r="Z519" s="879"/>
    </row>
    <row r="520" spans="1:26" ht="14.25" customHeight="1">
      <c r="A520" s="879"/>
      <c r="B520" s="879"/>
      <c r="C520" s="879"/>
      <c r="D520" s="879"/>
      <c r="E520" s="879"/>
      <c r="F520" s="879"/>
      <c r="G520" s="879"/>
      <c r="H520" s="879"/>
      <c r="I520" s="879"/>
      <c r="J520" s="879"/>
      <c r="K520" s="879"/>
      <c r="L520" s="879"/>
      <c r="M520" s="879"/>
      <c r="N520" s="879"/>
      <c r="P520" s="879"/>
      <c r="Q520" s="879"/>
      <c r="R520" s="879"/>
      <c r="S520" s="879"/>
      <c r="T520" s="879"/>
      <c r="U520" s="879"/>
      <c r="V520" s="879"/>
      <c r="W520" s="879"/>
      <c r="X520" s="879"/>
      <c r="Y520" s="879"/>
      <c r="Z520" s="879"/>
    </row>
    <row r="521" spans="1:26" ht="14.25" customHeight="1">
      <c r="A521" s="879"/>
      <c r="B521" s="879"/>
      <c r="C521" s="879"/>
      <c r="D521" s="879"/>
      <c r="E521" s="879"/>
      <c r="F521" s="879"/>
      <c r="G521" s="879"/>
      <c r="H521" s="879"/>
      <c r="I521" s="879"/>
      <c r="J521" s="879"/>
      <c r="K521" s="879"/>
      <c r="L521" s="879"/>
      <c r="M521" s="879"/>
      <c r="N521" s="879"/>
      <c r="P521" s="879"/>
      <c r="Q521" s="879"/>
      <c r="R521" s="879"/>
      <c r="S521" s="879"/>
      <c r="T521" s="879"/>
      <c r="U521" s="879"/>
      <c r="V521" s="879"/>
      <c r="W521" s="879"/>
      <c r="X521" s="879"/>
      <c r="Y521" s="879"/>
      <c r="Z521" s="879"/>
    </row>
    <row r="522" spans="1:26" ht="14.25" customHeight="1">
      <c r="A522" s="879"/>
      <c r="B522" s="879"/>
      <c r="C522" s="879"/>
      <c r="D522" s="879"/>
      <c r="E522" s="879"/>
      <c r="F522" s="879"/>
      <c r="G522" s="879"/>
      <c r="H522" s="879"/>
      <c r="I522" s="879"/>
      <c r="J522" s="879"/>
      <c r="K522" s="879"/>
      <c r="L522" s="879"/>
      <c r="M522" s="879"/>
      <c r="N522" s="879"/>
      <c r="P522" s="879"/>
      <c r="Q522" s="879"/>
      <c r="R522" s="879"/>
      <c r="S522" s="879"/>
      <c r="T522" s="879"/>
      <c r="U522" s="879"/>
      <c r="V522" s="879"/>
      <c r="W522" s="879"/>
      <c r="X522" s="879"/>
      <c r="Y522" s="879"/>
      <c r="Z522" s="879"/>
    </row>
    <row r="523" spans="1:26" ht="14.25" customHeight="1">
      <c r="A523" s="879"/>
      <c r="B523" s="879"/>
      <c r="C523" s="879"/>
      <c r="D523" s="879"/>
      <c r="E523" s="879"/>
      <c r="F523" s="879"/>
      <c r="G523" s="879"/>
      <c r="H523" s="879"/>
      <c r="I523" s="879"/>
      <c r="J523" s="879"/>
      <c r="K523" s="879"/>
      <c r="L523" s="879"/>
      <c r="M523" s="879"/>
      <c r="N523" s="879"/>
      <c r="P523" s="879"/>
      <c r="Q523" s="879"/>
      <c r="R523" s="879"/>
      <c r="S523" s="879"/>
      <c r="T523" s="879"/>
      <c r="U523" s="879"/>
      <c r="V523" s="879"/>
      <c r="W523" s="879"/>
      <c r="X523" s="879"/>
      <c r="Y523" s="879"/>
      <c r="Z523" s="879"/>
    </row>
    <row r="524" spans="1:26" ht="14.25" customHeight="1">
      <c r="A524" s="879"/>
      <c r="B524" s="879"/>
      <c r="C524" s="879"/>
      <c r="D524" s="879"/>
      <c r="E524" s="879"/>
      <c r="F524" s="879"/>
      <c r="G524" s="879"/>
      <c r="H524" s="879"/>
      <c r="I524" s="879"/>
      <c r="J524" s="879"/>
      <c r="K524" s="879"/>
      <c r="L524" s="879"/>
      <c r="M524" s="879"/>
      <c r="N524" s="879"/>
      <c r="P524" s="879"/>
      <c r="Q524" s="879"/>
      <c r="R524" s="879"/>
      <c r="S524" s="879"/>
      <c r="T524" s="879"/>
      <c r="U524" s="879"/>
      <c r="V524" s="879"/>
      <c r="W524" s="879"/>
      <c r="X524" s="879"/>
      <c r="Y524" s="879"/>
      <c r="Z524" s="879"/>
    </row>
    <row r="525" spans="1:26" ht="14.25" customHeight="1">
      <c r="A525" s="879"/>
      <c r="B525" s="879"/>
      <c r="C525" s="879"/>
      <c r="D525" s="879"/>
      <c r="E525" s="879"/>
      <c r="F525" s="879"/>
      <c r="G525" s="879"/>
      <c r="H525" s="879"/>
      <c r="I525" s="879"/>
      <c r="J525" s="879"/>
      <c r="K525" s="879"/>
      <c r="L525" s="879"/>
      <c r="M525" s="879"/>
      <c r="N525" s="879"/>
      <c r="P525" s="879"/>
      <c r="Q525" s="879"/>
      <c r="R525" s="879"/>
      <c r="S525" s="879"/>
      <c r="T525" s="879"/>
      <c r="U525" s="879"/>
      <c r="V525" s="879"/>
      <c r="W525" s="879"/>
      <c r="X525" s="879"/>
      <c r="Y525" s="879"/>
      <c r="Z525" s="879"/>
    </row>
    <row r="526" spans="1:26" ht="14.25" customHeight="1">
      <c r="A526" s="879"/>
      <c r="B526" s="879"/>
      <c r="C526" s="879"/>
      <c r="D526" s="879"/>
      <c r="E526" s="879"/>
      <c r="F526" s="879"/>
      <c r="G526" s="879"/>
      <c r="H526" s="879"/>
      <c r="I526" s="879"/>
      <c r="J526" s="879"/>
      <c r="K526" s="879"/>
      <c r="L526" s="879"/>
      <c r="M526" s="879"/>
      <c r="N526" s="879"/>
      <c r="P526" s="879"/>
      <c r="Q526" s="879"/>
      <c r="R526" s="879"/>
      <c r="S526" s="879"/>
      <c r="T526" s="879"/>
      <c r="U526" s="879"/>
      <c r="V526" s="879"/>
      <c r="W526" s="879"/>
      <c r="X526" s="879"/>
      <c r="Y526" s="879"/>
      <c r="Z526" s="879"/>
    </row>
    <row r="527" spans="1:26" ht="14.25" customHeight="1">
      <c r="A527" s="879"/>
      <c r="B527" s="879"/>
      <c r="C527" s="879"/>
      <c r="D527" s="879"/>
      <c r="E527" s="879"/>
      <c r="F527" s="879"/>
      <c r="G527" s="879"/>
      <c r="H527" s="879"/>
      <c r="I527" s="879"/>
      <c r="J527" s="879"/>
      <c r="K527" s="879"/>
      <c r="L527" s="879"/>
      <c r="M527" s="879"/>
      <c r="N527" s="879"/>
      <c r="P527" s="879"/>
      <c r="Q527" s="879"/>
      <c r="R527" s="879"/>
      <c r="S527" s="879"/>
      <c r="T527" s="879"/>
      <c r="U527" s="879"/>
      <c r="V527" s="879"/>
      <c r="W527" s="879"/>
      <c r="X527" s="879"/>
      <c r="Y527" s="879"/>
      <c r="Z527" s="879"/>
    </row>
    <row r="528" spans="1:26" ht="14.25" customHeight="1">
      <c r="A528" s="879"/>
      <c r="B528" s="879"/>
      <c r="C528" s="879"/>
      <c r="D528" s="879"/>
      <c r="E528" s="879"/>
      <c r="F528" s="879"/>
      <c r="G528" s="879"/>
      <c r="H528" s="879"/>
      <c r="I528" s="879"/>
      <c r="J528" s="879"/>
      <c r="K528" s="879"/>
      <c r="L528" s="879"/>
      <c r="M528" s="879"/>
      <c r="N528" s="879"/>
      <c r="P528" s="879"/>
      <c r="Q528" s="879"/>
      <c r="R528" s="879"/>
      <c r="S528" s="879"/>
      <c r="T528" s="879"/>
      <c r="U528" s="879"/>
      <c r="V528" s="879"/>
      <c r="W528" s="879"/>
      <c r="X528" s="879"/>
      <c r="Y528" s="879"/>
      <c r="Z528" s="879"/>
    </row>
    <row r="529" spans="1:26" ht="14.25" customHeight="1">
      <c r="A529" s="879"/>
      <c r="B529" s="879"/>
      <c r="C529" s="879"/>
      <c r="D529" s="879"/>
      <c r="E529" s="879"/>
      <c r="F529" s="879"/>
      <c r="G529" s="879"/>
      <c r="H529" s="879"/>
      <c r="I529" s="879"/>
      <c r="J529" s="879"/>
      <c r="K529" s="879"/>
      <c r="L529" s="879"/>
      <c r="M529" s="879"/>
      <c r="N529" s="879"/>
      <c r="P529" s="879"/>
      <c r="Q529" s="879"/>
      <c r="R529" s="879"/>
      <c r="S529" s="879"/>
      <c r="T529" s="879"/>
      <c r="U529" s="879"/>
      <c r="V529" s="879"/>
      <c r="W529" s="879"/>
      <c r="X529" s="879"/>
      <c r="Y529" s="879"/>
      <c r="Z529" s="879"/>
    </row>
    <row r="530" spans="1:26" ht="14.25" customHeight="1">
      <c r="A530" s="879"/>
      <c r="B530" s="879"/>
      <c r="C530" s="879"/>
      <c r="D530" s="879"/>
      <c r="E530" s="879"/>
      <c r="F530" s="879"/>
      <c r="G530" s="879"/>
      <c r="H530" s="879"/>
      <c r="I530" s="879"/>
      <c r="J530" s="879"/>
      <c r="K530" s="879"/>
      <c r="L530" s="879"/>
      <c r="M530" s="879"/>
      <c r="N530" s="879"/>
      <c r="P530" s="879"/>
      <c r="Q530" s="879"/>
      <c r="R530" s="879"/>
      <c r="S530" s="879"/>
      <c r="T530" s="879"/>
      <c r="U530" s="879"/>
      <c r="V530" s="879"/>
      <c r="W530" s="879"/>
      <c r="X530" s="879"/>
      <c r="Y530" s="879"/>
      <c r="Z530" s="879"/>
    </row>
    <row r="531" spans="1:26" ht="14.25" customHeight="1">
      <c r="A531" s="879"/>
      <c r="B531" s="879"/>
      <c r="C531" s="879"/>
      <c r="D531" s="879"/>
      <c r="E531" s="879"/>
      <c r="F531" s="879"/>
      <c r="G531" s="879"/>
      <c r="H531" s="879"/>
      <c r="I531" s="879"/>
      <c r="J531" s="879"/>
      <c r="K531" s="879"/>
      <c r="L531" s="879"/>
      <c r="M531" s="879"/>
      <c r="N531" s="879"/>
      <c r="P531" s="879"/>
      <c r="Q531" s="879"/>
      <c r="R531" s="879"/>
      <c r="S531" s="879"/>
      <c r="T531" s="879"/>
      <c r="U531" s="879"/>
      <c r="V531" s="879"/>
      <c r="W531" s="879"/>
      <c r="X531" s="879"/>
      <c r="Y531" s="879"/>
      <c r="Z531" s="879"/>
    </row>
    <row r="532" spans="1:26" ht="14.25" customHeight="1">
      <c r="A532" s="879"/>
      <c r="B532" s="879"/>
      <c r="C532" s="879"/>
      <c r="D532" s="879"/>
      <c r="E532" s="879"/>
      <c r="F532" s="879"/>
      <c r="G532" s="879"/>
      <c r="H532" s="879"/>
      <c r="I532" s="879"/>
      <c r="J532" s="879"/>
      <c r="K532" s="879"/>
      <c r="L532" s="879"/>
      <c r="M532" s="879"/>
      <c r="N532" s="879"/>
      <c r="P532" s="879"/>
      <c r="Q532" s="879"/>
      <c r="R532" s="879"/>
      <c r="S532" s="879"/>
      <c r="T532" s="879"/>
      <c r="U532" s="879"/>
      <c r="V532" s="879"/>
      <c r="W532" s="879"/>
      <c r="X532" s="879"/>
      <c r="Y532" s="879"/>
      <c r="Z532" s="879"/>
    </row>
    <row r="533" spans="1:26" ht="14.25" customHeight="1">
      <c r="A533" s="879"/>
      <c r="B533" s="879"/>
      <c r="C533" s="879"/>
      <c r="D533" s="879"/>
      <c r="E533" s="879"/>
      <c r="F533" s="879"/>
      <c r="G533" s="879"/>
      <c r="H533" s="879"/>
      <c r="I533" s="879"/>
      <c r="J533" s="879"/>
      <c r="K533" s="879"/>
      <c r="L533" s="879"/>
      <c r="M533" s="879"/>
      <c r="N533" s="879"/>
      <c r="P533" s="879"/>
      <c r="Q533" s="879"/>
      <c r="R533" s="879"/>
      <c r="S533" s="879"/>
      <c r="T533" s="879"/>
      <c r="U533" s="879"/>
      <c r="V533" s="879"/>
      <c r="W533" s="879"/>
      <c r="X533" s="879"/>
      <c r="Y533" s="879"/>
      <c r="Z533" s="879"/>
    </row>
    <row r="534" spans="1:26" ht="14.25" customHeight="1">
      <c r="A534" s="879"/>
      <c r="B534" s="879"/>
      <c r="C534" s="879"/>
      <c r="D534" s="879"/>
      <c r="E534" s="879"/>
      <c r="F534" s="879"/>
      <c r="G534" s="879"/>
      <c r="H534" s="879"/>
      <c r="I534" s="879"/>
      <c r="J534" s="879"/>
      <c r="K534" s="879"/>
      <c r="L534" s="879"/>
      <c r="M534" s="879"/>
      <c r="N534" s="879"/>
      <c r="P534" s="879"/>
      <c r="Q534" s="879"/>
      <c r="R534" s="879"/>
      <c r="S534" s="879"/>
      <c r="T534" s="879"/>
      <c r="U534" s="879"/>
      <c r="V534" s="879"/>
      <c r="W534" s="879"/>
      <c r="X534" s="879"/>
      <c r="Y534" s="879"/>
      <c r="Z534" s="879"/>
    </row>
    <row r="535" spans="1:26" ht="14.25" customHeight="1">
      <c r="A535" s="879"/>
      <c r="B535" s="879"/>
      <c r="C535" s="879"/>
      <c r="D535" s="879"/>
      <c r="E535" s="879"/>
      <c r="F535" s="879"/>
      <c r="G535" s="879"/>
      <c r="H535" s="879"/>
      <c r="I535" s="879"/>
      <c r="J535" s="879"/>
      <c r="K535" s="879"/>
      <c r="L535" s="879"/>
      <c r="M535" s="879"/>
      <c r="N535" s="879"/>
      <c r="P535" s="879"/>
      <c r="Q535" s="879"/>
      <c r="R535" s="879"/>
      <c r="S535" s="879"/>
      <c r="T535" s="879"/>
      <c r="U535" s="879"/>
      <c r="V535" s="879"/>
      <c r="W535" s="879"/>
      <c r="X535" s="879"/>
      <c r="Y535" s="879"/>
      <c r="Z535" s="879"/>
    </row>
    <row r="536" spans="1:26" ht="14.25" customHeight="1">
      <c r="A536" s="879"/>
      <c r="B536" s="879"/>
      <c r="C536" s="879"/>
      <c r="D536" s="879"/>
      <c r="E536" s="879"/>
      <c r="F536" s="879"/>
      <c r="G536" s="879"/>
      <c r="H536" s="879"/>
      <c r="I536" s="879"/>
      <c r="J536" s="879"/>
      <c r="K536" s="879"/>
      <c r="L536" s="879"/>
      <c r="M536" s="879"/>
      <c r="N536" s="879"/>
      <c r="P536" s="879"/>
      <c r="Q536" s="879"/>
      <c r="R536" s="879"/>
      <c r="S536" s="879"/>
      <c r="T536" s="879"/>
      <c r="U536" s="879"/>
      <c r="V536" s="879"/>
      <c r="W536" s="879"/>
      <c r="X536" s="879"/>
      <c r="Y536" s="879"/>
      <c r="Z536" s="879"/>
    </row>
    <row r="537" spans="1:26" ht="14.25" customHeight="1">
      <c r="A537" s="879"/>
      <c r="B537" s="879"/>
      <c r="C537" s="879"/>
      <c r="D537" s="879"/>
      <c r="E537" s="879"/>
      <c r="F537" s="879"/>
      <c r="G537" s="879"/>
      <c r="H537" s="879"/>
      <c r="I537" s="879"/>
      <c r="J537" s="879"/>
      <c r="K537" s="879"/>
      <c r="L537" s="879"/>
      <c r="M537" s="879"/>
      <c r="N537" s="879"/>
      <c r="P537" s="879"/>
      <c r="Q537" s="879"/>
      <c r="R537" s="879"/>
      <c r="S537" s="879"/>
      <c r="T537" s="879"/>
      <c r="U537" s="879"/>
      <c r="V537" s="879"/>
      <c r="W537" s="879"/>
      <c r="X537" s="879"/>
      <c r="Y537" s="879"/>
      <c r="Z537" s="879"/>
    </row>
    <row r="538" spans="1:26" ht="14.25" customHeight="1">
      <c r="A538" s="879"/>
      <c r="B538" s="879"/>
      <c r="C538" s="879"/>
      <c r="D538" s="879"/>
      <c r="E538" s="879"/>
      <c r="F538" s="879"/>
      <c r="G538" s="879"/>
      <c r="H538" s="879"/>
      <c r="I538" s="879"/>
      <c r="J538" s="879"/>
      <c r="K538" s="879"/>
      <c r="L538" s="879"/>
      <c r="M538" s="879"/>
      <c r="N538" s="879"/>
      <c r="P538" s="879"/>
      <c r="Q538" s="879"/>
      <c r="R538" s="879"/>
      <c r="S538" s="879"/>
      <c r="T538" s="879"/>
      <c r="U538" s="879"/>
      <c r="V538" s="879"/>
      <c r="W538" s="879"/>
      <c r="X538" s="879"/>
      <c r="Y538" s="879"/>
      <c r="Z538" s="879"/>
    </row>
    <row r="539" spans="1:26" ht="14.25" customHeight="1">
      <c r="A539" s="879"/>
      <c r="B539" s="879"/>
      <c r="C539" s="879"/>
      <c r="D539" s="879"/>
      <c r="E539" s="879"/>
      <c r="F539" s="879"/>
      <c r="G539" s="879"/>
      <c r="H539" s="879"/>
      <c r="I539" s="879"/>
      <c r="J539" s="879"/>
      <c r="K539" s="879"/>
      <c r="L539" s="879"/>
      <c r="M539" s="879"/>
      <c r="N539" s="879"/>
      <c r="P539" s="879"/>
      <c r="Q539" s="879"/>
      <c r="R539" s="879"/>
      <c r="S539" s="879"/>
      <c r="T539" s="879"/>
      <c r="U539" s="879"/>
      <c r="V539" s="879"/>
      <c r="W539" s="879"/>
      <c r="X539" s="879"/>
      <c r="Y539" s="879"/>
      <c r="Z539" s="879"/>
    </row>
    <row r="540" spans="1:26" ht="14.25" customHeight="1">
      <c r="A540" s="879"/>
      <c r="B540" s="879"/>
      <c r="C540" s="879"/>
      <c r="D540" s="879"/>
      <c r="E540" s="879"/>
      <c r="F540" s="879"/>
      <c r="G540" s="879"/>
      <c r="H540" s="879"/>
      <c r="I540" s="879"/>
      <c r="J540" s="879"/>
      <c r="K540" s="879"/>
      <c r="L540" s="879"/>
      <c r="M540" s="879"/>
      <c r="N540" s="879"/>
      <c r="P540" s="879"/>
      <c r="Q540" s="879"/>
      <c r="R540" s="879"/>
      <c r="S540" s="879"/>
      <c r="T540" s="879"/>
      <c r="U540" s="879"/>
      <c r="V540" s="879"/>
      <c r="W540" s="879"/>
      <c r="X540" s="879"/>
      <c r="Y540" s="879"/>
      <c r="Z540" s="879"/>
    </row>
    <row r="541" spans="1:26" ht="14.25" customHeight="1">
      <c r="A541" s="879"/>
      <c r="B541" s="879"/>
      <c r="C541" s="879"/>
      <c r="D541" s="879"/>
      <c r="E541" s="879"/>
      <c r="F541" s="879"/>
      <c r="G541" s="879"/>
      <c r="H541" s="879"/>
      <c r="I541" s="879"/>
      <c r="J541" s="879"/>
      <c r="K541" s="879"/>
      <c r="L541" s="879"/>
      <c r="M541" s="879"/>
      <c r="N541" s="879"/>
      <c r="P541" s="879"/>
      <c r="Q541" s="879"/>
      <c r="R541" s="879"/>
      <c r="S541" s="879"/>
      <c r="T541" s="879"/>
      <c r="U541" s="879"/>
      <c r="V541" s="879"/>
      <c r="W541" s="879"/>
      <c r="X541" s="879"/>
      <c r="Y541" s="879"/>
      <c r="Z541" s="879"/>
    </row>
    <row r="542" spans="1:26" ht="14.25" customHeight="1">
      <c r="A542" s="879"/>
      <c r="B542" s="879"/>
      <c r="C542" s="879"/>
      <c r="D542" s="879"/>
      <c r="E542" s="879"/>
      <c r="F542" s="879"/>
      <c r="G542" s="879"/>
      <c r="H542" s="879"/>
      <c r="I542" s="879"/>
      <c r="J542" s="879"/>
      <c r="K542" s="879"/>
      <c r="L542" s="879"/>
      <c r="M542" s="879"/>
      <c r="N542" s="879"/>
      <c r="P542" s="879"/>
      <c r="Q542" s="879"/>
      <c r="R542" s="879"/>
      <c r="S542" s="879"/>
      <c r="T542" s="879"/>
      <c r="U542" s="879"/>
      <c r="V542" s="879"/>
      <c r="W542" s="879"/>
      <c r="X542" s="879"/>
      <c r="Y542" s="879"/>
      <c r="Z542" s="879"/>
    </row>
    <row r="543" spans="1:26" ht="14.25" customHeight="1">
      <c r="A543" s="879"/>
      <c r="B543" s="879"/>
      <c r="C543" s="879"/>
      <c r="D543" s="879"/>
      <c r="E543" s="879"/>
      <c r="F543" s="879"/>
      <c r="G543" s="879"/>
      <c r="H543" s="879"/>
      <c r="I543" s="879"/>
      <c r="J543" s="879"/>
      <c r="K543" s="879"/>
      <c r="L543" s="879"/>
      <c r="M543" s="879"/>
      <c r="N543" s="879"/>
      <c r="P543" s="879"/>
      <c r="Q543" s="879"/>
      <c r="R543" s="879"/>
      <c r="S543" s="879"/>
      <c r="T543" s="879"/>
      <c r="U543" s="879"/>
      <c r="V543" s="879"/>
      <c r="W543" s="879"/>
      <c r="X543" s="879"/>
      <c r="Y543" s="879"/>
      <c r="Z543" s="879"/>
    </row>
    <row r="544" spans="1:26" ht="14.25" customHeight="1">
      <c r="A544" s="879"/>
      <c r="B544" s="879"/>
      <c r="C544" s="879"/>
      <c r="D544" s="879"/>
      <c r="E544" s="879"/>
      <c r="F544" s="879"/>
      <c r="G544" s="879"/>
      <c r="H544" s="879"/>
      <c r="I544" s="879"/>
      <c r="J544" s="879"/>
      <c r="K544" s="879"/>
      <c r="L544" s="879"/>
      <c r="M544" s="879"/>
      <c r="N544" s="879"/>
      <c r="P544" s="879"/>
      <c r="Q544" s="879"/>
      <c r="R544" s="879"/>
      <c r="S544" s="879"/>
      <c r="T544" s="879"/>
      <c r="U544" s="879"/>
      <c r="V544" s="879"/>
      <c r="W544" s="879"/>
      <c r="X544" s="879"/>
      <c r="Y544" s="879"/>
      <c r="Z544" s="879"/>
    </row>
    <row r="545" spans="1:26" ht="14.25" customHeight="1">
      <c r="A545" s="879"/>
      <c r="B545" s="879"/>
      <c r="C545" s="879"/>
      <c r="D545" s="879"/>
      <c r="E545" s="879"/>
      <c r="F545" s="879"/>
      <c r="G545" s="879"/>
      <c r="H545" s="879"/>
      <c r="I545" s="879"/>
      <c r="J545" s="879"/>
      <c r="K545" s="879"/>
      <c r="L545" s="879"/>
      <c r="M545" s="879"/>
      <c r="N545" s="879"/>
      <c r="P545" s="879"/>
      <c r="Q545" s="879"/>
      <c r="R545" s="879"/>
      <c r="S545" s="879"/>
      <c r="T545" s="879"/>
      <c r="U545" s="879"/>
      <c r="V545" s="879"/>
      <c r="W545" s="879"/>
      <c r="X545" s="879"/>
      <c r="Y545" s="879"/>
      <c r="Z545" s="879"/>
    </row>
    <row r="546" spans="1:26" ht="14.25" customHeight="1">
      <c r="A546" s="879"/>
      <c r="B546" s="879"/>
      <c r="C546" s="879"/>
      <c r="D546" s="879"/>
      <c r="E546" s="879"/>
      <c r="F546" s="879"/>
      <c r="G546" s="879"/>
      <c r="H546" s="879"/>
      <c r="I546" s="879"/>
      <c r="J546" s="879"/>
      <c r="K546" s="879"/>
      <c r="L546" s="879"/>
      <c r="M546" s="879"/>
      <c r="N546" s="879"/>
      <c r="P546" s="879"/>
      <c r="Q546" s="879"/>
      <c r="R546" s="879"/>
      <c r="S546" s="879"/>
      <c r="T546" s="879"/>
      <c r="U546" s="879"/>
      <c r="V546" s="879"/>
      <c r="W546" s="879"/>
      <c r="X546" s="879"/>
      <c r="Y546" s="879"/>
      <c r="Z546" s="879"/>
    </row>
    <row r="547" spans="1:26" ht="14.25" customHeight="1">
      <c r="A547" s="879"/>
      <c r="B547" s="879"/>
      <c r="C547" s="879"/>
      <c r="D547" s="879"/>
      <c r="E547" s="879"/>
      <c r="F547" s="879"/>
      <c r="G547" s="879"/>
      <c r="H547" s="879"/>
      <c r="I547" s="879"/>
      <c r="J547" s="879"/>
      <c r="K547" s="879"/>
      <c r="L547" s="879"/>
      <c r="M547" s="879"/>
      <c r="N547" s="879"/>
      <c r="P547" s="879"/>
      <c r="Q547" s="879"/>
      <c r="R547" s="879"/>
      <c r="S547" s="879"/>
      <c r="T547" s="879"/>
      <c r="U547" s="879"/>
      <c r="V547" s="879"/>
      <c r="W547" s="879"/>
      <c r="X547" s="879"/>
      <c r="Y547" s="879"/>
      <c r="Z547" s="879"/>
    </row>
    <row r="548" spans="1:26" ht="14.25" customHeight="1">
      <c r="A548" s="879"/>
      <c r="B548" s="879"/>
      <c r="C548" s="879"/>
      <c r="D548" s="879"/>
      <c r="E548" s="879"/>
      <c r="F548" s="879"/>
      <c r="G548" s="879"/>
      <c r="H548" s="879"/>
      <c r="I548" s="879"/>
      <c r="J548" s="879"/>
      <c r="K548" s="879"/>
      <c r="L548" s="879"/>
      <c r="M548" s="879"/>
      <c r="N548" s="879"/>
      <c r="P548" s="879"/>
      <c r="Q548" s="879"/>
      <c r="R548" s="879"/>
      <c r="S548" s="879"/>
      <c r="T548" s="879"/>
      <c r="U548" s="879"/>
      <c r="V548" s="879"/>
      <c r="W548" s="879"/>
      <c r="X548" s="879"/>
      <c r="Y548" s="879"/>
      <c r="Z548" s="879"/>
    </row>
    <row r="549" spans="1:26" ht="14.25" customHeight="1">
      <c r="A549" s="879"/>
      <c r="B549" s="879"/>
      <c r="C549" s="879"/>
      <c r="D549" s="879"/>
      <c r="E549" s="879"/>
      <c r="F549" s="879"/>
      <c r="G549" s="879"/>
      <c r="H549" s="879"/>
      <c r="I549" s="879"/>
      <c r="J549" s="879"/>
      <c r="K549" s="879"/>
      <c r="L549" s="879"/>
      <c r="M549" s="879"/>
      <c r="N549" s="879"/>
      <c r="P549" s="879"/>
      <c r="Q549" s="879"/>
      <c r="R549" s="879"/>
      <c r="S549" s="879"/>
      <c r="T549" s="879"/>
      <c r="U549" s="879"/>
      <c r="V549" s="879"/>
      <c r="W549" s="879"/>
      <c r="X549" s="879"/>
      <c r="Y549" s="879"/>
      <c r="Z549" s="879"/>
    </row>
    <row r="550" spans="1:26" ht="14.25" customHeight="1">
      <c r="A550" s="879"/>
      <c r="B550" s="879"/>
      <c r="C550" s="879"/>
      <c r="D550" s="879"/>
      <c r="E550" s="879"/>
      <c r="F550" s="879"/>
      <c r="G550" s="879"/>
      <c r="H550" s="879"/>
      <c r="I550" s="879"/>
      <c r="J550" s="879"/>
      <c r="K550" s="879"/>
      <c r="L550" s="879"/>
      <c r="M550" s="879"/>
      <c r="N550" s="879"/>
      <c r="P550" s="879"/>
      <c r="Q550" s="879"/>
      <c r="R550" s="879"/>
      <c r="S550" s="879"/>
      <c r="T550" s="879"/>
      <c r="U550" s="879"/>
      <c r="V550" s="879"/>
      <c r="W550" s="879"/>
      <c r="X550" s="879"/>
      <c r="Y550" s="879"/>
      <c r="Z550" s="879"/>
    </row>
    <row r="551" spans="1:26" ht="14.25" customHeight="1">
      <c r="A551" s="879"/>
      <c r="B551" s="879"/>
      <c r="C551" s="879"/>
      <c r="D551" s="879"/>
      <c r="E551" s="879"/>
      <c r="F551" s="879"/>
      <c r="G551" s="879"/>
      <c r="H551" s="879"/>
      <c r="I551" s="879"/>
      <c r="J551" s="879"/>
      <c r="K551" s="879"/>
      <c r="L551" s="879"/>
      <c r="M551" s="879"/>
      <c r="N551" s="879"/>
      <c r="P551" s="879"/>
      <c r="Q551" s="879"/>
      <c r="R551" s="879"/>
      <c r="S551" s="879"/>
      <c r="T551" s="879"/>
      <c r="U551" s="879"/>
      <c r="V551" s="879"/>
      <c r="W551" s="879"/>
      <c r="X551" s="879"/>
      <c r="Y551" s="879"/>
      <c r="Z551" s="879"/>
    </row>
    <row r="552" spans="1:26" ht="14.25" customHeight="1">
      <c r="A552" s="879"/>
      <c r="B552" s="879"/>
      <c r="C552" s="879"/>
      <c r="D552" s="879"/>
      <c r="E552" s="879"/>
      <c r="F552" s="879"/>
      <c r="G552" s="879"/>
      <c r="H552" s="879"/>
      <c r="I552" s="879"/>
      <c r="J552" s="879"/>
      <c r="K552" s="879"/>
      <c r="L552" s="879"/>
      <c r="M552" s="879"/>
      <c r="N552" s="879"/>
      <c r="P552" s="879"/>
      <c r="Q552" s="879"/>
      <c r="R552" s="879"/>
      <c r="S552" s="879"/>
      <c r="T552" s="879"/>
      <c r="U552" s="879"/>
      <c r="V552" s="879"/>
      <c r="W552" s="879"/>
      <c r="X552" s="879"/>
      <c r="Y552" s="879"/>
      <c r="Z552" s="879"/>
    </row>
    <row r="553" spans="1:26" ht="14.25" customHeight="1">
      <c r="A553" s="879"/>
      <c r="B553" s="879"/>
      <c r="C553" s="879"/>
      <c r="D553" s="879"/>
      <c r="E553" s="879"/>
      <c r="F553" s="879"/>
      <c r="G553" s="879"/>
      <c r="H553" s="879"/>
      <c r="I553" s="879"/>
      <c r="J553" s="879"/>
      <c r="K553" s="879"/>
      <c r="L553" s="879"/>
      <c r="M553" s="879"/>
      <c r="N553" s="879"/>
      <c r="P553" s="879"/>
      <c r="Q553" s="879"/>
      <c r="R553" s="879"/>
      <c r="S553" s="879"/>
      <c r="T553" s="879"/>
      <c r="U553" s="879"/>
      <c r="V553" s="879"/>
      <c r="W553" s="879"/>
      <c r="X553" s="879"/>
      <c r="Y553" s="879"/>
      <c r="Z553" s="879"/>
    </row>
    <row r="554" spans="1:26" ht="14.25" customHeight="1">
      <c r="A554" s="879"/>
      <c r="B554" s="879"/>
      <c r="C554" s="879"/>
      <c r="D554" s="879"/>
      <c r="E554" s="879"/>
      <c r="F554" s="879"/>
      <c r="G554" s="879"/>
      <c r="H554" s="879"/>
      <c r="I554" s="879"/>
      <c r="J554" s="879"/>
      <c r="K554" s="879"/>
      <c r="L554" s="879"/>
      <c r="M554" s="879"/>
      <c r="N554" s="879"/>
      <c r="P554" s="879"/>
      <c r="Q554" s="879"/>
      <c r="R554" s="879"/>
      <c r="S554" s="879"/>
      <c r="T554" s="879"/>
      <c r="U554" s="879"/>
      <c r="V554" s="879"/>
      <c r="W554" s="879"/>
      <c r="X554" s="879"/>
      <c r="Y554" s="879"/>
      <c r="Z554" s="879"/>
    </row>
    <row r="555" spans="1:26" ht="14.25" customHeight="1">
      <c r="A555" s="879"/>
      <c r="B555" s="879"/>
      <c r="C555" s="879"/>
      <c r="D555" s="879"/>
      <c r="E555" s="879"/>
      <c r="F555" s="879"/>
      <c r="G555" s="879"/>
      <c r="H555" s="879"/>
      <c r="I555" s="879"/>
      <c r="J555" s="879"/>
      <c r="K555" s="879"/>
      <c r="L555" s="879"/>
      <c r="M555" s="879"/>
      <c r="N555" s="879"/>
      <c r="P555" s="879"/>
      <c r="Q555" s="879"/>
      <c r="R555" s="879"/>
      <c r="S555" s="879"/>
      <c r="T555" s="879"/>
      <c r="U555" s="879"/>
      <c r="V555" s="879"/>
      <c r="W555" s="879"/>
      <c r="X555" s="879"/>
      <c r="Y555" s="879"/>
      <c r="Z555" s="879"/>
    </row>
    <row r="556" spans="1:26" ht="14.25" customHeight="1">
      <c r="A556" s="879"/>
      <c r="B556" s="879"/>
      <c r="C556" s="879"/>
      <c r="D556" s="879"/>
      <c r="E556" s="879"/>
      <c r="F556" s="879"/>
      <c r="G556" s="879"/>
      <c r="H556" s="879"/>
      <c r="I556" s="879"/>
      <c r="J556" s="879"/>
      <c r="K556" s="879"/>
      <c r="L556" s="879"/>
      <c r="M556" s="879"/>
      <c r="N556" s="879"/>
      <c r="P556" s="879"/>
      <c r="Q556" s="879"/>
      <c r="R556" s="879"/>
      <c r="S556" s="879"/>
      <c r="T556" s="879"/>
      <c r="U556" s="879"/>
      <c r="V556" s="879"/>
      <c r="W556" s="879"/>
      <c r="X556" s="879"/>
      <c r="Y556" s="879"/>
      <c r="Z556" s="879"/>
    </row>
    <row r="557" spans="1:26" ht="14.25" customHeight="1">
      <c r="A557" s="879"/>
      <c r="B557" s="879"/>
      <c r="C557" s="879"/>
      <c r="D557" s="879"/>
      <c r="E557" s="879"/>
      <c r="F557" s="879"/>
      <c r="G557" s="879"/>
      <c r="H557" s="879"/>
      <c r="I557" s="879"/>
      <c r="J557" s="879"/>
      <c r="K557" s="879"/>
      <c r="L557" s="879"/>
      <c r="M557" s="879"/>
      <c r="N557" s="879"/>
      <c r="P557" s="879"/>
      <c r="Q557" s="879"/>
      <c r="R557" s="879"/>
      <c r="S557" s="879"/>
      <c r="T557" s="879"/>
      <c r="U557" s="879"/>
      <c r="V557" s="879"/>
      <c r="W557" s="879"/>
      <c r="X557" s="879"/>
      <c r="Y557" s="879"/>
      <c r="Z557" s="879"/>
    </row>
    <row r="558" spans="1:26" ht="14.25" customHeight="1">
      <c r="A558" s="879"/>
      <c r="B558" s="879"/>
      <c r="C558" s="879"/>
      <c r="D558" s="879"/>
      <c r="E558" s="879"/>
      <c r="F558" s="879"/>
      <c r="G558" s="879"/>
      <c r="H558" s="879"/>
      <c r="I558" s="879"/>
      <c r="J558" s="879"/>
      <c r="K558" s="879"/>
      <c r="L558" s="879"/>
      <c r="M558" s="879"/>
      <c r="N558" s="879"/>
      <c r="P558" s="879"/>
      <c r="Q558" s="879"/>
      <c r="R558" s="879"/>
      <c r="S558" s="879"/>
      <c r="T558" s="879"/>
      <c r="U558" s="879"/>
      <c r="V558" s="879"/>
      <c r="W558" s="879"/>
      <c r="X558" s="879"/>
      <c r="Y558" s="879"/>
      <c r="Z558" s="879"/>
    </row>
    <row r="559" spans="1:26" ht="14.25" customHeight="1">
      <c r="A559" s="879"/>
      <c r="B559" s="879"/>
      <c r="C559" s="879"/>
      <c r="D559" s="879"/>
      <c r="E559" s="879"/>
      <c r="F559" s="879"/>
      <c r="G559" s="879"/>
      <c r="H559" s="879"/>
      <c r="I559" s="879"/>
      <c r="J559" s="879"/>
      <c r="K559" s="879"/>
      <c r="L559" s="879"/>
      <c r="M559" s="879"/>
      <c r="N559" s="879"/>
      <c r="P559" s="879"/>
      <c r="Q559" s="879"/>
      <c r="R559" s="879"/>
      <c r="S559" s="879"/>
      <c r="T559" s="879"/>
      <c r="U559" s="879"/>
      <c r="V559" s="879"/>
      <c r="W559" s="879"/>
      <c r="X559" s="879"/>
      <c r="Y559" s="879"/>
      <c r="Z559" s="879"/>
    </row>
    <row r="560" spans="1:26" ht="14.25" customHeight="1">
      <c r="A560" s="879"/>
      <c r="B560" s="879"/>
      <c r="C560" s="879"/>
      <c r="D560" s="879"/>
      <c r="E560" s="879"/>
      <c r="F560" s="879"/>
      <c r="G560" s="879"/>
      <c r="H560" s="879"/>
      <c r="I560" s="879"/>
      <c r="J560" s="879"/>
      <c r="K560" s="879"/>
      <c r="L560" s="879"/>
      <c r="M560" s="879"/>
      <c r="N560" s="879"/>
      <c r="P560" s="879"/>
      <c r="Q560" s="879"/>
      <c r="R560" s="879"/>
      <c r="S560" s="879"/>
      <c r="T560" s="879"/>
      <c r="U560" s="879"/>
      <c r="V560" s="879"/>
      <c r="W560" s="879"/>
      <c r="X560" s="879"/>
      <c r="Y560" s="879"/>
      <c r="Z560" s="879"/>
    </row>
    <row r="561" spans="1:26" ht="14.25" customHeight="1">
      <c r="A561" s="879"/>
      <c r="B561" s="879"/>
      <c r="C561" s="879"/>
      <c r="D561" s="879"/>
      <c r="E561" s="879"/>
      <c r="F561" s="879"/>
      <c r="G561" s="879"/>
      <c r="H561" s="879"/>
      <c r="I561" s="879"/>
      <c r="J561" s="879"/>
      <c r="K561" s="879"/>
      <c r="L561" s="879"/>
      <c r="M561" s="879"/>
      <c r="N561" s="879"/>
      <c r="P561" s="879"/>
      <c r="Q561" s="879"/>
      <c r="R561" s="879"/>
      <c r="S561" s="879"/>
      <c r="T561" s="879"/>
      <c r="U561" s="879"/>
      <c r="V561" s="879"/>
      <c r="W561" s="879"/>
      <c r="X561" s="879"/>
      <c r="Y561" s="879"/>
      <c r="Z561" s="879"/>
    </row>
    <row r="562" spans="1:26" ht="14.25" customHeight="1">
      <c r="A562" s="879"/>
      <c r="B562" s="879"/>
      <c r="C562" s="879"/>
      <c r="D562" s="879"/>
      <c r="E562" s="879"/>
      <c r="F562" s="879"/>
      <c r="G562" s="879"/>
      <c r="H562" s="879"/>
      <c r="I562" s="879"/>
      <c r="J562" s="879"/>
      <c r="K562" s="879"/>
      <c r="L562" s="879"/>
      <c r="M562" s="879"/>
      <c r="N562" s="879"/>
      <c r="P562" s="879"/>
      <c r="Q562" s="879"/>
      <c r="R562" s="879"/>
      <c r="S562" s="879"/>
      <c r="T562" s="879"/>
      <c r="U562" s="879"/>
      <c r="V562" s="879"/>
      <c r="W562" s="879"/>
      <c r="X562" s="879"/>
      <c r="Y562" s="879"/>
      <c r="Z562" s="879"/>
    </row>
    <row r="563" spans="1:26" ht="14.25" customHeight="1">
      <c r="A563" s="879"/>
      <c r="B563" s="879"/>
      <c r="C563" s="879"/>
      <c r="D563" s="879"/>
      <c r="E563" s="879"/>
      <c r="F563" s="879"/>
      <c r="G563" s="879"/>
      <c r="H563" s="879"/>
      <c r="I563" s="879"/>
      <c r="J563" s="879"/>
      <c r="K563" s="879"/>
      <c r="L563" s="879"/>
      <c r="M563" s="879"/>
      <c r="N563" s="879"/>
      <c r="P563" s="879"/>
      <c r="Q563" s="879"/>
      <c r="R563" s="879"/>
      <c r="S563" s="879"/>
      <c r="T563" s="879"/>
      <c r="U563" s="879"/>
      <c r="V563" s="879"/>
      <c r="W563" s="879"/>
      <c r="X563" s="879"/>
      <c r="Y563" s="879"/>
      <c r="Z563" s="879"/>
    </row>
    <row r="564" spans="1:26" ht="14.25" customHeight="1">
      <c r="A564" s="879"/>
      <c r="B564" s="879"/>
      <c r="C564" s="879"/>
      <c r="D564" s="879"/>
      <c r="E564" s="879"/>
      <c r="F564" s="879"/>
      <c r="G564" s="879"/>
      <c r="H564" s="879"/>
      <c r="I564" s="879"/>
      <c r="J564" s="879"/>
      <c r="K564" s="879"/>
      <c r="L564" s="879"/>
      <c r="M564" s="879"/>
      <c r="N564" s="879"/>
      <c r="P564" s="879"/>
      <c r="Q564" s="879"/>
      <c r="R564" s="879"/>
      <c r="S564" s="879"/>
      <c r="T564" s="879"/>
      <c r="U564" s="879"/>
      <c r="V564" s="879"/>
      <c r="W564" s="879"/>
      <c r="X564" s="879"/>
      <c r="Y564" s="879"/>
      <c r="Z564" s="879"/>
    </row>
    <row r="565" spans="1:26" ht="14.25" customHeight="1">
      <c r="A565" s="879"/>
      <c r="B565" s="879"/>
      <c r="C565" s="879"/>
      <c r="D565" s="879"/>
      <c r="E565" s="879"/>
      <c r="F565" s="879"/>
      <c r="G565" s="879"/>
      <c r="H565" s="879"/>
      <c r="I565" s="879"/>
      <c r="J565" s="879"/>
      <c r="K565" s="879"/>
      <c r="L565" s="879"/>
      <c r="M565" s="879"/>
      <c r="N565" s="879"/>
      <c r="P565" s="879"/>
      <c r="Q565" s="879"/>
      <c r="R565" s="879"/>
      <c r="S565" s="879"/>
      <c r="T565" s="879"/>
      <c r="U565" s="879"/>
      <c r="V565" s="879"/>
      <c r="W565" s="879"/>
      <c r="X565" s="879"/>
      <c r="Y565" s="879"/>
      <c r="Z565" s="879"/>
    </row>
    <row r="566" spans="1:26" ht="14.25" customHeight="1">
      <c r="A566" s="879"/>
      <c r="B566" s="879"/>
      <c r="C566" s="879"/>
      <c r="D566" s="879"/>
      <c r="E566" s="879"/>
      <c r="F566" s="879"/>
      <c r="G566" s="879"/>
      <c r="H566" s="879"/>
      <c r="I566" s="879"/>
      <c r="J566" s="879"/>
      <c r="K566" s="879"/>
      <c r="L566" s="879"/>
      <c r="M566" s="879"/>
      <c r="N566" s="879"/>
      <c r="P566" s="879"/>
      <c r="Q566" s="879"/>
      <c r="R566" s="879"/>
      <c r="S566" s="879"/>
      <c r="T566" s="879"/>
      <c r="U566" s="879"/>
      <c r="V566" s="879"/>
      <c r="W566" s="879"/>
      <c r="X566" s="879"/>
      <c r="Y566" s="879"/>
      <c r="Z566" s="879"/>
    </row>
    <row r="567" spans="1:26" ht="14.25" customHeight="1">
      <c r="A567" s="879"/>
      <c r="B567" s="879"/>
      <c r="C567" s="879"/>
      <c r="D567" s="879"/>
      <c r="E567" s="879"/>
      <c r="F567" s="879"/>
      <c r="G567" s="879"/>
      <c r="H567" s="879"/>
      <c r="I567" s="879"/>
      <c r="J567" s="879"/>
      <c r="K567" s="879"/>
      <c r="L567" s="879"/>
      <c r="M567" s="879"/>
      <c r="N567" s="879"/>
      <c r="P567" s="879"/>
      <c r="Q567" s="879"/>
      <c r="R567" s="879"/>
      <c r="S567" s="879"/>
      <c r="T567" s="879"/>
      <c r="U567" s="879"/>
      <c r="V567" s="879"/>
      <c r="W567" s="879"/>
      <c r="X567" s="879"/>
      <c r="Y567" s="879"/>
      <c r="Z567" s="879"/>
    </row>
    <row r="568" spans="1:26" ht="14.25" customHeight="1">
      <c r="A568" s="879"/>
      <c r="B568" s="879"/>
      <c r="C568" s="879"/>
      <c r="D568" s="879"/>
      <c r="E568" s="879"/>
      <c r="F568" s="879"/>
      <c r="G568" s="879"/>
      <c r="H568" s="879"/>
      <c r="I568" s="879"/>
      <c r="J568" s="879"/>
      <c r="K568" s="879"/>
      <c r="L568" s="879"/>
      <c r="M568" s="879"/>
      <c r="N568" s="879"/>
      <c r="P568" s="879"/>
      <c r="Q568" s="879"/>
      <c r="R568" s="879"/>
      <c r="S568" s="879"/>
      <c r="T568" s="879"/>
      <c r="U568" s="879"/>
      <c r="V568" s="879"/>
      <c r="W568" s="879"/>
      <c r="X568" s="879"/>
      <c r="Y568" s="879"/>
      <c r="Z568" s="879"/>
    </row>
    <row r="569" spans="1:26" ht="14.25" customHeight="1">
      <c r="A569" s="879"/>
      <c r="B569" s="879"/>
      <c r="C569" s="879"/>
      <c r="D569" s="879"/>
      <c r="E569" s="879"/>
      <c r="F569" s="879"/>
      <c r="G569" s="879"/>
      <c r="H569" s="879"/>
      <c r="I569" s="879"/>
      <c r="J569" s="879"/>
      <c r="K569" s="879"/>
      <c r="L569" s="879"/>
      <c r="M569" s="879"/>
      <c r="N569" s="879"/>
      <c r="P569" s="879"/>
      <c r="Q569" s="879"/>
      <c r="R569" s="879"/>
      <c r="S569" s="879"/>
      <c r="T569" s="879"/>
      <c r="U569" s="879"/>
      <c r="V569" s="879"/>
      <c r="W569" s="879"/>
      <c r="X569" s="879"/>
      <c r="Y569" s="879"/>
      <c r="Z569" s="879"/>
    </row>
    <row r="570" spans="1:26" ht="14.25" customHeight="1">
      <c r="A570" s="879"/>
      <c r="B570" s="879"/>
      <c r="C570" s="879"/>
      <c r="D570" s="879"/>
      <c r="E570" s="879"/>
      <c r="F570" s="879"/>
      <c r="G570" s="879"/>
      <c r="H570" s="879"/>
      <c r="I570" s="879"/>
      <c r="J570" s="879"/>
      <c r="K570" s="879"/>
      <c r="L570" s="879"/>
      <c r="M570" s="879"/>
      <c r="N570" s="879"/>
      <c r="P570" s="879"/>
      <c r="Q570" s="879"/>
      <c r="R570" s="879"/>
      <c r="S570" s="879"/>
      <c r="T570" s="879"/>
      <c r="U570" s="879"/>
      <c r="V570" s="879"/>
      <c r="W570" s="879"/>
      <c r="X570" s="879"/>
      <c r="Y570" s="879"/>
      <c r="Z570" s="879"/>
    </row>
    <row r="571" spans="1:26" ht="14.25" customHeight="1">
      <c r="A571" s="879"/>
      <c r="B571" s="879"/>
      <c r="C571" s="879"/>
      <c r="D571" s="879"/>
      <c r="E571" s="879"/>
      <c r="F571" s="879"/>
      <c r="G571" s="879"/>
      <c r="H571" s="879"/>
      <c r="I571" s="879"/>
      <c r="J571" s="879"/>
      <c r="K571" s="879"/>
      <c r="L571" s="879"/>
      <c r="M571" s="879"/>
      <c r="N571" s="879"/>
      <c r="P571" s="879"/>
      <c r="Q571" s="879"/>
      <c r="R571" s="879"/>
      <c r="S571" s="879"/>
      <c r="T571" s="879"/>
      <c r="U571" s="879"/>
      <c r="V571" s="879"/>
      <c r="W571" s="879"/>
      <c r="X571" s="879"/>
      <c r="Y571" s="879"/>
      <c r="Z571" s="879"/>
    </row>
    <row r="572" spans="1:26" ht="14.25" customHeight="1">
      <c r="A572" s="879"/>
      <c r="B572" s="879"/>
      <c r="C572" s="879"/>
      <c r="D572" s="879"/>
      <c r="E572" s="879"/>
      <c r="F572" s="879"/>
      <c r="G572" s="879"/>
      <c r="H572" s="879"/>
      <c r="I572" s="879"/>
      <c r="J572" s="879"/>
      <c r="K572" s="879"/>
      <c r="L572" s="879"/>
      <c r="M572" s="879"/>
      <c r="N572" s="879"/>
      <c r="P572" s="879"/>
      <c r="Q572" s="879"/>
      <c r="R572" s="879"/>
      <c r="S572" s="879"/>
      <c r="T572" s="879"/>
      <c r="U572" s="879"/>
      <c r="V572" s="879"/>
      <c r="W572" s="879"/>
      <c r="X572" s="879"/>
      <c r="Y572" s="879"/>
      <c r="Z572" s="879"/>
    </row>
    <row r="573" spans="1:26" ht="14.25" customHeight="1">
      <c r="A573" s="879"/>
      <c r="B573" s="879"/>
      <c r="C573" s="879"/>
      <c r="D573" s="879"/>
      <c r="E573" s="879"/>
      <c r="F573" s="879"/>
      <c r="G573" s="879"/>
      <c r="H573" s="879"/>
      <c r="I573" s="879"/>
      <c r="J573" s="879"/>
      <c r="K573" s="879"/>
      <c r="L573" s="879"/>
      <c r="M573" s="879"/>
      <c r="N573" s="879"/>
      <c r="P573" s="879"/>
      <c r="Q573" s="879"/>
      <c r="R573" s="879"/>
      <c r="S573" s="879"/>
      <c r="T573" s="879"/>
      <c r="U573" s="879"/>
      <c r="V573" s="879"/>
      <c r="W573" s="879"/>
      <c r="X573" s="879"/>
      <c r="Y573" s="879"/>
      <c r="Z573" s="879"/>
    </row>
    <row r="574" spans="1:26" ht="14.25" customHeight="1">
      <c r="A574" s="879"/>
      <c r="B574" s="879"/>
      <c r="C574" s="879"/>
      <c r="D574" s="879"/>
      <c r="E574" s="879"/>
      <c r="F574" s="879"/>
      <c r="G574" s="879"/>
      <c r="H574" s="879"/>
      <c r="I574" s="879"/>
      <c r="J574" s="879"/>
      <c r="K574" s="879"/>
      <c r="L574" s="879"/>
      <c r="M574" s="879"/>
      <c r="N574" s="879"/>
      <c r="P574" s="879"/>
      <c r="Q574" s="879"/>
      <c r="R574" s="879"/>
      <c r="S574" s="879"/>
      <c r="T574" s="879"/>
      <c r="U574" s="879"/>
      <c r="V574" s="879"/>
      <c r="W574" s="879"/>
      <c r="X574" s="879"/>
      <c r="Y574" s="879"/>
      <c r="Z574" s="879"/>
    </row>
    <row r="575" spans="1:26" ht="14.25" customHeight="1">
      <c r="A575" s="879"/>
      <c r="B575" s="879"/>
      <c r="C575" s="879"/>
      <c r="D575" s="879"/>
      <c r="E575" s="879"/>
      <c r="F575" s="879"/>
      <c r="G575" s="879"/>
      <c r="H575" s="879"/>
      <c r="I575" s="879"/>
      <c r="J575" s="879"/>
      <c r="K575" s="879"/>
      <c r="L575" s="879"/>
      <c r="M575" s="879"/>
      <c r="N575" s="879"/>
      <c r="P575" s="879"/>
      <c r="Q575" s="879"/>
      <c r="R575" s="879"/>
      <c r="S575" s="879"/>
      <c r="T575" s="879"/>
      <c r="U575" s="879"/>
      <c r="V575" s="879"/>
      <c r="W575" s="879"/>
      <c r="X575" s="879"/>
      <c r="Y575" s="879"/>
      <c r="Z575" s="879"/>
    </row>
    <row r="576" spans="1:26" ht="14.25" customHeight="1">
      <c r="A576" s="879"/>
      <c r="B576" s="879"/>
      <c r="C576" s="879"/>
      <c r="D576" s="879"/>
      <c r="E576" s="879"/>
      <c r="F576" s="879"/>
      <c r="G576" s="879"/>
      <c r="H576" s="879"/>
      <c r="I576" s="879"/>
      <c r="J576" s="879"/>
      <c r="K576" s="879"/>
      <c r="L576" s="879"/>
      <c r="M576" s="879"/>
      <c r="N576" s="879"/>
      <c r="P576" s="879"/>
      <c r="Q576" s="879"/>
      <c r="R576" s="879"/>
      <c r="S576" s="879"/>
      <c r="T576" s="879"/>
      <c r="U576" s="879"/>
      <c r="V576" s="879"/>
      <c r="W576" s="879"/>
      <c r="X576" s="879"/>
      <c r="Y576" s="879"/>
      <c r="Z576" s="879"/>
    </row>
    <row r="577" spans="1:26" ht="14.25" customHeight="1">
      <c r="A577" s="879"/>
      <c r="B577" s="879"/>
      <c r="C577" s="879"/>
      <c r="D577" s="879"/>
      <c r="E577" s="879"/>
      <c r="F577" s="879"/>
      <c r="G577" s="879"/>
      <c r="H577" s="879"/>
      <c r="I577" s="879"/>
      <c r="J577" s="879"/>
      <c r="K577" s="879"/>
      <c r="L577" s="879"/>
      <c r="M577" s="879"/>
      <c r="N577" s="879"/>
      <c r="P577" s="879"/>
      <c r="Q577" s="879"/>
      <c r="R577" s="879"/>
      <c r="S577" s="879"/>
      <c r="T577" s="879"/>
      <c r="U577" s="879"/>
      <c r="V577" s="879"/>
      <c r="W577" s="879"/>
      <c r="X577" s="879"/>
      <c r="Y577" s="879"/>
      <c r="Z577" s="879"/>
    </row>
    <row r="578" spans="1:26" ht="14.25" customHeight="1">
      <c r="A578" s="879"/>
      <c r="B578" s="879"/>
      <c r="C578" s="879"/>
      <c r="D578" s="879"/>
      <c r="E578" s="879"/>
      <c r="F578" s="879"/>
      <c r="G578" s="879"/>
      <c r="H578" s="879"/>
      <c r="I578" s="879"/>
      <c r="J578" s="879"/>
      <c r="K578" s="879"/>
      <c r="L578" s="879"/>
      <c r="M578" s="879"/>
      <c r="N578" s="879"/>
      <c r="P578" s="879"/>
      <c r="Q578" s="879"/>
      <c r="R578" s="879"/>
      <c r="S578" s="879"/>
      <c r="T578" s="879"/>
      <c r="U578" s="879"/>
      <c r="V578" s="879"/>
      <c r="W578" s="879"/>
      <c r="X578" s="879"/>
      <c r="Y578" s="879"/>
      <c r="Z578" s="879"/>
    </row>
    <row r="579" spans="1:26" ht="14.25" customHeight="1">
      <c r="A579" s="879"/>
      <c r="B579" s="879"/>
      <c r="C579" s="879"/>
      <c r="D579" s="879"/>
      <c r="E579" s="879"/>
      <c r="F579" s="879"/>
      <c r="G579" s="879"/>
      <c r="H579" s="879"/>
      <c r="I579" s="879"/>
      <c r="J579" s="879"/>
      <c r="K579" s="879"/>
      <c r="L579" s="879"/>
      <c r="M579" s="879"/>
      <c r="N579" s="879"/>
      <c r="P579" s="879"/>
      <c r="Q579" s="879"/>
      <c r="R579" s="879"/>
      <c r="S579" s="879"/>
      <c r="T579" s="879"/>
      <c r="U579" s="879"/>
      <c r="V579" s="879"/>
      <c r="W579" s="879"/>
      <c r="X579" s="879"/>
      <c r="Y579" s="879"/>
      <c r="Z579" s="879"/>
    </row>
    <row r="580" spans="1:26" ht="14.25" customHeight="1">
      <c r="A580" s="879"/>
      <c r="B580" s="879"/>
      <c r="C580" s="879"/>
      <c r="D580" s="879"/>
      <c r="E580" s="879"/>
      <c r="F580" s="879"/>
      <c r="G580" s="879"/>
      <c r="H580" s="879"/>
      <c r="I580" s="879"/>
      <c r="J580" s="879"/>
      <c r="K580" s="879"/>
      <c r="L580" s="879"/>
      <c r="M580" s="879"/>
      <c r="N580" s="879"/>
      <c r="P580" s="879"/>
      <c r="Q580" s="879"/>
      <c r="R580" s="879"/>
      <c r="S580" s="879"/>
      <c r="T580" s="879"/>
      <c r="U580" s="879"/>
      <c r="V580" s="879"/>
      <c r="W580" s="879"/>
      <c r="X580" s="879"/>
      <c r="Y580" s="879"/>
      <c r="Z580" s="879"/>
    </row>
    <row r="581" spans="1:26" ht="14.25" customHeight="1">
      <c r="A581" s="879"/>
      <c r="B581" s="879"/>
      <c r="C581" s="879"/>
      <c r="D581" s="879"/>
      <c r="E581" s="879"/>
      <c r="F581" s="879"/>
      <c r="G581" s="879"/>
      <c r="H581" s="879"/>
      <c r="I581" s="879"/>
      <c r="J581" s="879"/>
      <c r="K581" s="879"/>
      <c r="L581" s="879"/>
      <c r="M581" s="879"/>
      <c r="N581" s="879"/>
      <c r="P581" s="879"/>
      <c r="Q581" s="879"/>
      <c r="R581" s="879"/>
      <c r="S581" s="879"/>
      <c r="T581" s="879"/>
      <c r="U581" s="879"/>
      <c r="V581" s="879"/>
      <c r="W581" s="879"/>
      <c r="X581" s="879"/>
      <c r="Y581" s="879"/>
      <c r="Z581" s="879"/>
    </row>
    <row r="582" spans="1:26" ht="14.25" customHeight="1">
      <c r="A582" s="879"/>
      <c r="B582" s="879"/>
      <c r="C582" s="879"/>
      <c r="D582" s="879"/>
      <c r="E582" s="879"/>
      <c r="F582" s="879"/>
      <c r="G582" s="879"/>
      <c r="H582" s="879"/>
      <c r="I582" s="879"/>
      <c r="J582" s="879"/>
      <c r="K582" s="879"/>
      <c r="L582" s="879"/>
      <c r="M582" s="879"/>
      <c r="N582" s="879"/>
      <c r="P582" s="879"/>
      <c r="Q582" s="879"/>
      <c r="R582" s="879"/>
      <c r="S582" s="879"/>
      <c r="T582" s="879"/>
      <c r="U582" s="879"/>
      <c r="V582" s="879"/>
      <c r="W582" s="879"/>
      <c r="X582" s="879"/>
      <c r="Y582" s="879"/>
      <c r="Z582" s="879"/>
    </row>
    <row r="583" spans="1:26" ht="14.25" customHeight="1">
      <c r="A583" s="879"/>
      <c r="B583" s="879"/>
      <c r="C583" s="879"/>
      <c r="D583" s="879"/>
      <c r="E583" s="879"/>
      <c r="F583" s="879"/>
      <c r="G583" s="879"/>
      <c r="H583" s="879"/>
      <c r="I583" s="879"/>
      <c r="J583" s="879"/>
      <c r="K583" s="879"/>
      <c r="L583" s="879"/>
      <c r="M583" s="879"/>
      <c r="N583" s="879"/>
      <c r="P583" s="879"/>
      <c r="Q583" s="879"/>
      <c r="R583" s="879"/>
      <c r="S583" s="879"/>
      <c r="T583" s="879"/>
      <c r="U583" s="879"/>
      <c r="V583" s="879"/>
      <c r="W583" s="879"/>
      <c r="X583" s="879"/>
      <c r="Y583" s="879"/>
      <c r="Z583" s="879"/>
    </row>
    <row r="584" spans="1:26" ht="14.25" customHeight="1">
      <c r="A584" s="879"/>
      <c r="B584" s="879"/>
      <c r="C584" s="879"/>
      <c r="D584" s="879"/>
      <c r="E584" s="879"/>
      <c r="F584" s="879"/>
      <c r="G584" s="879"/>
      <c r="H584" s="879"/>
      <c r="I584" s="879"/>
      <c r="J584" s="879"/>
      <c r="K584" s="879"/>
      <c r="L584" s="879"/>
      <c r="M584" s="879"/>
      <c r="N584" s="879"/>
      <c r="P584" s="879"/>
      <c r="Q584" s="879"/>
      <c r="R584" s="879"/>
      <c r="S584" s="879"/>
      <c r="T584" s="879"/>
      <c r="U584" s="879"/>
      <c r="V584" s="879"/>
      <c r="W584" s="879"/>
      <c r="X584" s="879"/>
      <c r="Y584" s="879"/>
      <c r="Z584" s="879"/>
    </row>
    <row r="585" spans="1:26" ht="14.25" customHeight="1">
      <c r="A585" s="879"/>
      <c r="B585" s="879"/>
      <c r="C585" s="879"/>
      <c r="D585" s="879"/>
      <c r="E585" s="879"/>
      <c r="F585" s="879"/>
      <c r="G585" s="879"/>
      <c r="H585" s="879"/>
      <c r="I585" s="879"/>
      <c r="J585" s="879"/>
      <c r="K585" s="879"/>
      <c r="L585" s="879"/>
      <c r="M585" s="879"/>
      <c r="N585" s="879"/>
      <c r="P585" s="879"/>
      <c r="Q585" s="879"/>
      <c r="R585" s="879"/>
      <c r="S585" s="879"/>
      <c r="T585" s="879"/>
      <c r="U585" s="879"/>
      <c r="V585" s="879"/>
      <c r="W585" s="879"/>
      <c r="X585" s="879"/>
      <c r="Y585" s="879"/>
      <c r="Z585" s="879"/>
    </row>
    <row r="586" spans="1:26" ht="14.25" customHeight="1">
      <c r="A586" s="879"/>
      <c r="B586" s="879"/>
      <c r="C586" s="879"/>
      <c r="D586" s="879"/>
      <c r="E586" s="879"/>
      <c r="F586" s="879"/>
      <c r="G586" s="879"/>
      <c r="H586" s="879"/>
      <c r="I586" s="879"/>
      <c r="J586" s="879"/>
      <c r="K586" s="879"/>
      <c r="L586" s="879"/>
      <c r="M586" s="879"/>
      <c r="N586" s="879"/>
      <c r="P586" s="879"/>
      <c r="Q586" s="879"/>
      <c r="R586" s="879"/>
      <c r="S586" s="879"/>
      <c r="T586" s="879"/>
      <c r="U586" s="879"/>
      <c r="V586" s="879"/>
      <c r="W586" s="879"/>
      <c r="X586" s="879"/>
      <c r="Y586" s="879"/>
      <c r="Z586" s="879"/>
    </row>
    <row r="587" spans="1:26" ht="14.25" customHeight="1">
      <c r="A587" s="879"/>
      <c r="B587" s="879"/>
      <c r="C587" s="879"/>
      <c r="D587" s="879"/>
      <c r="E587" s="879"/>
      <c r="F587" s="879"/>
      <c r="G587" s="879"/>
      <c r="H587" s="879"/>
      <c r="I587" s="879"/>
      <c r="J587" s="879"/>
      <c r="K587" s="879"/>
      <c r="L587" s="879"/>
      <c r="M587" s="879"/>
      <c r="N587" s="879"/>
      <c r="P587" s="879"/>
      <c r="Q587" s="879"/>
      <c r="R587" s="879"/>
      <c r="S587" s="879"/>
      <c r="T587" s="879"/>
      <c r="U587" s="879"/>
      <c r="V587" s="879"/>
      <c r="W587" s="879"/>
      <c r="X587" s="879"/>
      <c r="Y587" s="879"/>
      <c r="Z587" s="879"/>
    </row>
    <row r="588" spans="1:26" ht="14.25" customHeight="1">
      <c r="A588" s="879"/>
      <c r="B588" s="879"/>
      <c r="C588" s="879"/>
      <c r="D588" s="879"/>
      <c r="E588" s="879"/>
      <c r="F588" s="879"/>
      <c r="G588" s="879"/>
      <c r="H588" s="879"/>
      <c r="I588" s="879"/>
      <c r="J588" s="879"/>
      <c r="K588" s="879"/>
      <c r="L588" s="879"/>
      <c r="M588" s="879"/>
      <c r="N588" s="879"/>
      <c r="P588" s="879"/>
      <c r="Q588" s="879"/>
      <c r="R588" s="879"/>
      <c r="S588" s="879"/>
      <c r="T588" s="879"/>
      <c r="U588" s="879"/>
      <c r="V588" s="879"/>
      <c r="W588" s="879"/>
      <c r="X588" s="879"/>
      <c r="Y588" s="879"/>
      <c r="Z588" s="879"/>
    </row>
    <row r="589" spans="1:26" ht="14.25" customHeight="1">
      <c r="A589" s="879"/>
      <c r="B589" s="879"/>
      <c r="C589" s="879"/>
      <c r="D589" s="879"/>
      <c r="E589" s="879"/>
      <c r="F589" s="879"/>
      <c r="G589" s="879"/>
      <c r="H589" s="879"/>
      <c r="I589" s="879"/>
      <c r="J589" s="879"/>
      <c r="K589" s="879"/>
      <c r="L589" s="879"/>
      <c r="M589" s="879"/>
      <c r="N589" s="879"/>
      <c r="P589" s="879"/>
      <c r="Q589" s="879"/>
      <c r="R589" s="879"/>
      <c r="S589" s="879"/>
      <c r="T589" s="879"/>
      <c r="U589" s="879"/>
      <c r="V589" s="879"/>
      <c r="W589" s="879"/>
      <c r="X589" s="879"/>
      <c r="Y589" s="879"/>
      <c r="Z589" s="879"/>
    </row>
    <row r="590" spans="1:26" ht="14.25" customHeight="1">
      <c r="A590" s="879"/>
      <c r="B590" s="879"/>
      <c r="C590" s="879"/>
      <c r="D590" s="879"/>
      <c r="E590" s="879"/>
      <c r="F590" s="879"/>
      <c r="G590" s="879"/>
      <c r="H590" s="879"/>
      <c r="I590" s="879"/>
      <c r="J590" s="879"/>
      <c r="K590" s="879"/>
      <c r="L590" s="879"/>
      <c r="M590" s="879"/>
      <c r="N590" s="879"/>
      <c r="P590" s="879"/>
      <c r="Q590" s="879"/>
      <c r="R590" s="879"/>
      <c r="S590" s="879"/>
      <c r="T590" s="879"/>
      <c r="U590" s="879"/>
      <c r="V590" s="879"/>
      <c r="W590" s="879"/>
      <c r="X590" s="879"/>
      <c r="Y590" s="879"/>
      <c r="Z590" s="879"/>
    </row>
    <row r="591" spans="1:26" ht="14.25" customHeight="1">
      <c r="A591" s="879"/>
      <c r="B591" s="879"/>
      <c r="C591" s="879"/>
      <c r="D591" s="879"/>
      <c r="E591" s="879"/>
      <c r="F591" s="879"/>
      <c r="G591" s="879"/>
      <c r="H591" s="879"/>
      <c r="I591" s="879"/>
      <c r="J591" s="879"/>
      <c r="K591" s="879"/>
      <c r="L591" s="879"/>
      <c r="M591" s="879"/>
      <c r="N591" s="879"/>
      <c r="P591" s="879"/>
      <c r="Q591" s="879"/>
      <c r="R591" s="879"/>
      <c r="S591" s="879"/>
      <c r="T591" s="879"/>
      <c r="U591" s="879"/>
      <c r="V591" s="879"/>
      <c r="W591" s="879"/>
      <c r="X591" s="879"/>
      <c r="Y591" s="879"/>
      <c r="Z591" s="879"/>
    </row>
    <row r="592" spans="1:26" ht="14.25" customHeight="1">
      <c r="A592" s="879"/>
      <c r="B592" s="879"/>
      <c r="C592" s="879"/>
      <c r="D592" s="879"/>
      <c r="E592" s="879"/>
      <c r="F592" s="879"/>
      <c r="G592" s="879"/>
      <c r="H592" s="879"/>
      <c r="I592" s="879"/>
      <c r="J592" s="879"/>
      <c r="K592" s="879"/>
      <c r="L592" s="879"/>
      <c r="M592" s="879"/>
      <c r="N592" s="879"/>
      <c r="P592" s="879"/>
      <c r="Q592" s="879"/>
      <c r="R592" s="879"/>
      <c r="S592" s="879"/>
      <c r="T592" s="879"/>
      <c r="U592" s="879"/>
      <c r="V592" s="879"/>
      <c r="W592" s="879"/>
      <c r="X592" s="879"/>
      <c r="Y592" s="879"/>
      <c r="Z592" s="879"/>
    </row>
    <row r="593" spans="1:26" ht="14.25" customHeight="1">
      <c r="A593" s="879"/>
      <c r="B593" s="879"/>
      <c r="C593" s="879"/>
      <c r="D593" s="879"/>
      <c r="E593" s="879"/>
      <c r="F593" s="879"/>
      <c r="G593" s="879"/>
      <c r="H593" s="879"/>
      <c r="I593" s="879"/>
      <c r="J593" s="879"/>
      <c r="K593" s="879"/>
      <c r="L593" s="879"/>
      <c r="M593" s="879"/>
      <c r="N593" s="879"/>
      <c r="P593" s="879"/>
      <c r="Q593" s="879"/>
      <c r="R593" s="879"/>
      <c r="S593" s="879"/>
      <c r="T593" s="879"/>
      <c r="U593" s="879"/>
      <c r="V593" s="879"/>
      <c r="W593" s="879"/>
      <c r="X593" s="879"/>
      <c r="Y593" s="879"/>
      <c r="Z593" s="879"/>
    </row>
    <row r="594" spans="1:26" ht="14.25" customHeight="1">
      <c r="A594" s="879"/>
      <c r="B594" s="879"/>
      <c r="C594" s="879"/>
      <c r="D594" s="879"/>
      <c r="E594" s="879"/>
      <c r="F594" s="879"/>
      <c r="G594" s="879"/>
      <c r="H594" s="879"/>
      <c r="I594" s="879"/>
      <c r="J594" s="879"/>
      <c r="K594" s="879"/>
      <c r="L594" s="879"/>
      <c r="M594" s="879"/>
      <c r="N594" s="879"/>
      <c r="P594" s="879"/>
      <c r="Q594" s="879"/>
      <c r="R594" s="879"/>
      <c r="S594" s="879"/>
      <c r="T594" s="879"/>
      <c r="U594" s="879"/>
      <c r="V594" s="879"/>
      <c r="W594" s="879"/>
      <c r="X594" s="879"/>
      <c r="Y594" s="879"/>
      <c r="Z594" s="879"/>
    </row>
    <row r="595" spans="1:26" ht="14.25" customHeight="1">
      <c r="A595" s="879"/>
      <c r="B595" s="879"/>
      <c r="C595" s="879"/>
      <c r="D595" s="879"/>
      <c r="E595" s="879"/>
      <c r="F595" s="879"/>
      <c r="G595" s="879"/>
      <c r="H595" s="879"/>
      <c r="I595" s="879"/>
      <c r="J595" s="879"/>
      <c r="K595" s="879"/>
      <c r="L595" s="879"/>
      <c r="M595" s="879"/>
      <c r="N595" s="879"/>
      <c r="P595" s="879"/>
      <c r="Q595" s="879"/>
      <c r="R595" s="879"/>
      <c r="S595" s="879"/>
      <c r="T595" s="879"/>
      <c r="U595" s="879"/>
      <c r="V595" s="879"/>
      <c r="W595" s="879"/>
      <c r="X595" s="879"/>
      <c r="Y595" s="879"/>
      <c r="Z595" s="879"/>
    </row>
    <row r="596" spans="1:26" ht="14.25" customHeight="1">
      <c r="A596" s="879"/>
      <c r="B596" s="879"/>
      <c r="C596" s="879"/>
      <c r="D596" s="879"/>
      <c r="E596" s="879"/>
      <c r="F596" s="879"/>
      <c r="G596" s="879"/>
      <c r="H596" s="879"/>
      <c r="I596" s="879"/>
      <c r="J596" s="879"/>
      <c r="K596" s="879"/>
      <c r="L596" s="879"/>
      <c r="M596" s="879"/>
      <c r="N596" s="879"/>
      <c r="P596" s="879"/>
      <c r="Q596" s="879"/>
      <c r="R596" s="879"/>
      <c r="S596" s="879"/>
      <c r="T596" s="879"/>
      <c r="U596" s="879"/>
      <c r="V596" s="879"/>
      <c r="W596" s="879"/>
      <c r="X596" s="879"/>
      <c r="Y596" s="879"/>
      <c r="Z596" s="879"/>
    </row>
    <row r="597" spans="1:26" ht="14.25" customHeight="1">
      <c r="A597" s="879"/>
      <c r="B597" s="879"/>
      <c r="C597" s="879"/>
      <c r="D597" s="879"/>
      <c r="E597" s="879"/>
      <c r="F597" s="879"/>
      <c r="G597" s="879"/>
      <c r="H597" s="879"/>
      <c r="I597" s="879"/>
      <c r="J597" s="879"/>
      <c r="K597" s="879"/>
      <c r="L597" s="879"/>
      <c r="M597" s="879"/>
      <c r="N597" s="879"/>
      <c r="P597" s="879"/>
      <c r="Q597" s="879"/>
      <c r="R597" s="879"/>
      <c r="S597" s="879"/>
      <c r="T597" s="879"/>
      <c r="U597" s="879"/>
      <c r="V597" s="879"/>
      <c r="W597" s="879"/>
      <c r="X597" s="879"/>
      <c r="Y597" s="879"/>
      <c r="Z597" s="879"/>
    </row>
    <row r="598" spans="1:26" ht="14.25" customHeight="1">
      <c r="A598" s="879"/>
      <c r="B598" s="879"/>
      <c r="C598" s="879"/>
      <c r="D598" s="879"/>
      <c r="E598" s="879"/>
      <c r="F598" s="879"/>
      <c r="G598" s="879"/>
      <c r="H598" s="879"/>
      <c r="I598" s="879"/>
      <c r="J598" s="879"/>
      <c r="K598" s="879"/>
      <c r="L598" s="879"/>
      <c r="M598" s="879"/>
      <c r="N598" s="879"/>
      <c r="P598" s="879"/>
      <c r="Q598" s="879"/>
      <c r="R598" s="879"/>
      <c r="S598" s="879"/>
      <c r="T598" s="879"/>
      <c r="U598" s="879"/>
      <c r="V598" s="879"/>
      <c r="W598" s="879"/>
      <c r="X598" s="879"/>
      <c r="Y598" s="879"/>
      <c r="Z598" s="879"/>
    </row>
    <row r="599" spans="1:26" ht="14.25" customHeight="1">
      <c r="A599" s="879"/>
      <c r="B599" s="879"/>
      <c r="C599" s="879"/>
      <c r="D599" s="879"/>
      <c r="E599" s="879"/>
      <c r="F599" s="879"/>
      <c r="G599" s="879"/>
      <c r="H599" s="879"/>
      <c r="I599" s="879"/>
      <c r="J599" s="879"/>
      <c r="K599" s="879"/>
      <c r="L599" s="879"/>
      <c r="M599" s="879"/>
      <c r="N599" s="879"/>
      <c r="P599" s="879"/>
      <c r="Q599" s="879"/>
      <c r="R599" s="879"/>
      <c r="S599" s="879"/>
      <c r="T599" s="879"/>
      <c r="U599" s="879"/>
      <c r="V599" s="879"/>
      <c r="W599" s="879"/>
      <c r="X599" s="879"/>
      <c r="Y599" s="879"/>
      <c r="Z599" s="879"/>
    </row>
    <row r="600" spans="1:26" ht="14.25" customHeight="1">
      <c r="A600" s="879"/>
      <c r="B600" s="879"/>
      <c r="C600" s="879"/>
      <c r="D600" s="879"/>
      <c r="E600" s="879"/>
      <c r="F600" s="879"/>
      <c r="G600" s="879"/>
      <c r="H600" s="879"/>
      <c r="I600" s="879"/>
      <c r="J600" s="879"/>
      <c r="K600" s="879"/>
      <c r="L600" s="879"/>
      <c r="M600" s="879"/>
      <c r="N600" s="879"/>
      <c r="P600" s="879"/>
      <c r="Q600" s="879"/>
      <c r="R600" s="879"/>
      <c r="S600" s="879"/>
      <c r="T600" s="879"/>
      <c r="U600" s="879"/>
      <c r="V600" s="879"/>
      <c r="W600" s="879"/>
      <c r="X600" s="879"/>
      <c r="Y600" s="879"/>
      <c r="Z600" s="879"/>
    </row>
    <row r="601" spans="1:26" ht="14.25" customHeight="1">
      <c r="A601" s="879"/>
      <c r="B601" s="879"/>
      <c r="C601" s="879"/>
      <c r="D601" s="879"/>
      <c r="E601" s="879"/>
      <c r="F601" s="879"/>
      <c r="G601" s="879"/>
      <c r="H601" s="879"/>
      <c r="I601" s="879"/>
      <c r="J601" s="879"/>
      <c r="K601" s="879"/>
      <c r="L601" s="879"/>
      <c r="M601" s="879"/>
      <c r="N601" s="879"/>
      <c r="P601" s="879"/>
      <c r="Q601" s="879"/>
      <c r="R601" s="879"/>
      <c r="S601" s="879"/>
      <c r="T601" s="879"/>
      <c r="U601" s="879"/>
      <c r="V601" s="879"/>
      <c r="W601" s="879"/>
      <c r="X601" s="879"/>
      <c r="Y601" s="879"/>
      <c r="Z601" s="879"/>
    </row>
    <row r="602" spans="1:26" ht="14.25" customHeight="1">
      <c r="A602" s="879"/>
      <c r="B602" s="879"/>
      <c r="C602" s="879"/>
      <c r="D602" s="879"/>
      <c r="E602" s="879"/>
      <c r="F602" s="879"/>
      <c r="G602" s="879"/>
      <c r="H602" s="879"/>
      <c r="I602" s="879"/>
      <c r="J602" s="879"/>
      <c r="K602" s="879"/>
      <c r="L602" s="879"/>
      <c r="M602" s="879"/>
      <c r="N602" s="879"/>
      <c r="P602" s="879"/>
      <c r="Q602" s="879"/>
      <c r="R602" s="879"/>
      <c r="S602" s="879"/>
      <c r="T602" s="879"/>
      <c r="U602" s="879"/>
      <c r="V602" s="879"/>
      <c r="W602" s="879"/>
      <c r="X602" s="879"/>
      <c r="Y602" s="879"/>
      <c r="Z602" s="879"/>
    </row>
    <row r="603" spans="1:26" ht="14.25" customHeight="1">
      <c r="A603" s="879"/>
      <c r="B603" s="879"/>
      <c r="C603" s="879"/>
      <c r="D603" s="879"/>
      <c r="E603" s="879"/>
      <c r="F603" s="879"/>
      <c r="G603" s="879"/>
      <c r="H603" s="879"/>
      <c r="I603" s="879"/>
      <c r="J603" s="879"/>
      <c r="K603" s="879"/>
      <c r="L603" s="879"/>
      <c r="M603" s="879"/>
      <c r="N603" s="879"/>
      <c r="P603" s="879"/>
      <c r="Q603" s="879"/>
      <c r="R603" s="879"/>
      <c r="S603" s="879"/>
      <c r="T603" s="879"/>
      <c r="U603" s="879"/>
      <c r="V603" s="879"/>
      <c r="W603" s="879"/>
      <c r="X603" s="879"/>
      <c r="Y603" s="879"/>
      <c r="Z603" s="879"/>
    </row>
    <row r="604" spans="1:26" ht="14.25" customHeight="1">
      <c r="A604" s="879"/>
      <c r="B604" s="879"/>
      <c r="C604" s="879"/>
      <c r="D604" s="879"/>
      <c r="E604" s="879"/>
      <c r="F604" s="879"/>
      <c r="G604" s="879"/>
      <c r="H604" s="879"/>
      <c r="I604" s="879"/>
      <c r="J604" s="879"/>
      <c r="K604" s="879"/>
      <c r="L604" s="879"/>
      <c r="M604" s="879"/>
      <c r="N604" s="879"/>
      <c r="P604" s="879"/>
      <c r="Q604" s="879"/>
      <c r="R604" s="879"/>
      <c r="S604" s="879"/>
      <c r="T604" s="879"/>
      <c r="U604" s="879"/>
      <c r="V604" s="879"/>
      <c r="W604" s="879"/>
      <c r="X604" s="879"/>
      <c r="Y604" s="879"/>
      <c r="Z604" s="879"/>
    </row>
    <row r="605" spans="1:26" ht="14.25" customHeight="1">
      <c r="A605" s="879"/>
      <c r="B605" s="879"/>
      <c r="C605" s="879"/>
      <c r="D605" s="879"/>
      <c r="E605" s="879"/>
      <c r="F605" s="879"/>
      <c r="G605" s="879"/>
      <c r="H605" s="879"/>
      <c r="I605" s="879"/>
      <c r="J605" s="879"/>
      <c r="K605" s="879"/>
      <c r="L605" s="879"/>
      <c r="M605" s="879"/>
      <c r="N605" s="879"/>
      <c r="P605" s="879"/>
      <c r="Q605" s="879"/>
      <c r="R605" s="879"/>
      <c r="S605" s="879"/>
      <c r="T605" s="879"/>
      <c r="U605" s="879"/>
      <c r="V605" s="879"/>
      <c r="W605" s="879"/>
      <c r="X605" s="879"/>
      <c r="Y605" s="879"/>
      <c r="Z605" s="879"/>
    </row>
    <row r="606" spans="1:26" ht="14.25" customHeight="1">
      <c r="A606" s="879"/>
      <c r="B606" s="879"/>
      <c r="C606" s="879"/>
      <c r="D606" s="879"/>
      <c r="E606" s="879"/>
      <c r="F606" s="879"/>
      <c r="G606" s="879"/>
      <c r="H606" s="879"/>
      <c r="I606" s="879"/>
      <c r="J606" s="879"/>
      <c r="K606" s="879"/>
      <c r="L606" s="879"/>
      <c r="M606" s="879"/>
      <c r="N606" s="879"/>
      <c r="P606" s="879"/>
      <c r="Q606" s="879"/>
      <c r="R606" s="879"/>
      <c r="S606" s="879"/>
      <c r="T606" s="879"/>
      <c r="U606" s="879"/>
      <c r="V606" s="879"/>
      <c r="W606" s="879"/>
      <c r="X606" s="879"/>
      <c r="Y606" s="879"/>
      <c r="Z606" s="879"/>
    </row>
    <row r="607" spans="1:26" ht="14.25" customHeight="1">
      <c r="A607" s="879"/>
      <c r="B607" s="879"/>
      <c r="C607" s="879"/>
      <c r="D607" s="879"/>
      <c r="E607" s="879"/>
      <c r="F607" s="879"/>
      <c r="G607" s="879"/>
      <c r="H607" s="879"/>
      <c r="I607" s="879"/>
      <c r="J607" s="879"/>
      <c r="K607" s="879"/>
      <c r="L607" s="879"/>
      <c r="M607" s="879"/>
      <c r="N607" s="879"/>
      <c r="P607" s="879"/>
      <c r="Q607" s="879"/>
      <c r="R607" s="879"/>
      <c r="S607" s="879"/>
      <c r="T607" s="879"/>
      <c r="U607" s="879"/>
      <c r="V607" s="879"/>
      <c r="W607" s="879"/>
      <c r="X607" s="879"/>
      <c r="Y607" s="879"/>
      <c r="Z607" s="879"/>
    </row>
    <row r="608" spans="1:26" ht="14.25" customHeight="1">
      <c r="A608" s="879"/>
      <c r="B608" s="879"/>
      <c r="C608" s="879"/>
      <c r="D608" s="879"/>
      <c r="E608" s="879"/>
      <c r="F608" s="879"/>
      <c r="G608" s="879"/>
      <c r="H608" s="879"/>
      <c r="I608" s="879"/>
      <c r="J608" s="879"/>
      <c r="K608" s="879"/>
      <c r="L608" s="879"/>
      <c r="M608" s="879"/>
      <c r="N608" s="879"/>
      <c r="P608" s="879"/>
      <c r="Q608" s="879"/>
      <c r="R608" s="879"/>
      <c r="S608" s="879"/>
      <c r="T608" s="879"/>
      <c r="U608" s="879"/>
      <c r="V608" s="879"/>
      <c r="W608" s="879"/>
      <c r="X608" s="879"/>
      <c r="Y608" s="879"/>
      <c r="Z608" s="879"/>
    </row>
    <row r="609" spans="1:26" ht="14.25" customHeight="1">
      <c r="A609" s="879"/>
      <c r="B609" s="879"/>
      <c r="C609" s="879"/>
      <c r="D609" s="879"/>
      <c r="E609" s="879"/>
      <c r="F609" s="879"/>
      <c r="G609" s="879"/>
      <c r="H609" s="879"/>
      <c r="I609" s="879"/>
      <c r="J609" s="879"/>
      <c r="K609" s="879"/>
      <c r="L609" s="879"/>
      <c r="M609" s="879"/>
      <c r="N609" s="879"/>
      <c r="P609" s="879"/>
      <c r="Q609" s="879"/>
      <c r="R609" s="879"/>
      <c r="S609" s="879"/>
      <c r="T609" s="879"/>
      <c r="U609" s="879"/>
      <c r="V609" s="879"/>
      <c r="W609" s="879"/>
      <c r="X609" s="879"/>
      <c r="Y609" s="879"/>
      <c r="Z609" s="879"/>
    </row>
    <row r="610" spans="1:26" ht="14.25" customHeight="1">
      <c r="A610" s="879"/>
      <c r="B610" s="879"/>
      <c r="C610" s="879"/>
      <c r="D610" s="879"/>
      <c r="E610" s="879"/>
      <c r="F610" s="879"/>
      <c r="G610" s="879"/>
      <c r="H610" s="879"/>
      <c r="I610" s="879"/>
      <c r="J610" s="879"/>
      <c r="K610" s="879"/>
      <c r="L610" s="879"/>
      <c r="M610" s="879"/>
      <c r="N610" s="879"/>
      <c r="P610" s="879"/>
      <c r="Q610" s="879"/>
      <c r="R610" s="879"/>
      <c r="S610" s="879"/>
      <c r="T610" s="879"/>
      <c r="U610" s="879"/>
      <c r="V610" s="879"/>
      <c r="W610" s="879"/>
      <c r="X610" s="879"/>
      <c r="Y610" s="879"/>
      <c r="Z610" s="879"/>
    </row>
    <row r="611" spans="1:26" ht="14.25" customHeight="1">
      <c r="A611" s="879"/>
      <c r="B611" s="879"/>
      <c r="C611" s="879"/>
      <c r="D611" s="879"/>
      <c r="E611" s="879"/>
      <c r="F611" s="879"/>
      <c r="G611" s="879"/>
      <c r="H611" s="879"/>
      <c r="I611" s="879"/>
      <c r="J611" s="879"/>
      <c r="K611" s="879"/>
      <c r="L611" s="879"/>
      <c r="M611" s="879"/>
      <c r="N611" s="879"/>
      <c r="P611" s="879"/>
      <c r="Q611" s="879"/>
      <c r="R611" s="879"/>
      <c r="S611" s="879"/>
      <c r="T611" s="879"/>
      <c r="U611" s="879"/>
      <c r="V611" s="879"/>
      <c r="W611" s="879"/>
      <c r="X611" s="879"/>
      <c r="Y611" s="879"/>
      <c r="Z611" s="879"/>
    </row>
    <row r="612" spans="1:26" ht="14.25" customHeight="1">
      <c r="A612" s="879"/>
      <c r="B612" s="879"/>
      <c r="C612" s="879"/>
      <c r="D612" s="879"/>
      <c r="E612" s="879"/>
      <c r="F612" s="879"/>
      <c r="G612" s="879"/>
      <c r="H612" s="879"/>
      <c r="I612" s="879"/>
      <c r="J612" s="879"/>
      <c r="K612" s="879"/>
      <c r="L612" s="879"/>
      <c r="M612" s="879"/>
      <c r="N612" s="879"/>
      <c r="P612" s="879"/>
      <c r="Q612" s="879"/>
      <c r="R612" s="879"/>
      <c r="S612" s="879"/>
      <c r="T612" s="879"/>
      <c r="U612" s="879"/>
      <c r="V612" s="879"/>
      <c r="W612" s="879"/>
      <c r="X612" s="879"/>
      <c r="Y612" s="879"/>
      <c r="Z612" s="879"/>
    </row>
    <row r="613" spans="1:26" ht="14.25" customHeight="1">
      <c r="A613" s="879"/>
      <c r="B613" s="879"/>
      <c r="C613" s="879"/>
      <c r="D613" s="879"/>
      <c r="E613" s="879"/>
      <c r="F613" s="879"/>
      <c r="G613" s="879"/>
      <c r="H613" s="879"/>
      <c r="I613" s="879"/>
      <c r="J613" s="879"/>
      <c r="K613" s="879"/>
      <c r="L613" s="879"/>
      <c r="M613" s="879"/>
      <c r="N613" s="879"/>
      <c r="P613" s="879"/>
      <c r="Q613" s="879"/>
      <c r="R613" s="879"/>
      <c r="S613" s="879"/>
      <c r="T613" s="879"/>
      <c r="U613" s="879"/>
      <c r="V613" s="879"/>
      <c r="W613" s="879"/>
      <c r="X613" s="879"/>
      <c r="Y613" s="879"/>
      <c r="Z613" s="879"/>
    </row>
    <row r="614" spans="1:26" ht="14.25" customHeight="1">
      <c r="A614" s="879"/>
      <c r="B614" s="879"/>
      <c r="C614" s="879"/>
      <c r="D614" s="879"/>
      <c r="E614" s="879"/>
      <c r="F614" s="879"/>
      <c r="G614" s="879"/>
      <c r="H614" s="879"/>
      <c r="I614" s="879"/>
      <c r="J614" s="879"/>
      <c r="K614" s="879"/>
      <c r="L614" s="879"/>
      <c r="M614" s="879"/>
      <c r="N614" s="879"/>
      <c r="P614" s="879"/>
      <c r="Q614" s="879"/>
      <c r="R614" s="879"/>
      <c r="S614" s="879"/>
      <c r="T614" s="879"/>
      <c r="U614" s="879"/>
      <c r="V614" s="879"/>
      <c r="W614" s="879"/>
      <c r="X614" s="879"/>
      <c r="Y614" s="879"/>
      <c r="Z614" s="879"/>
    </row>
    <row r="615" spans="1:26" ht="14.25" customHeight="1">
      <c r="A615" s="879"/>
      <c r="B615" s="879"/>
      <c r="C615" s="879"/>
      <c r="D615" s="879"/>
      <c r="E615" s="879"/>
      <c r="F615" s="879"/>
      <c r="G615" s="879"/>
      <c r="H615" s="879"/>
      <c r="I615" s="879"/>
      <c r="J615" s="879"/>
      <c r="K615" s="879"/>
      <c r="L615" s="879"/>
      <c r="M615" s="879"/>
      <c r="N615" s="879"/>
      <c r="P615" s="879"/>
      <c r="Q615" s="879"/>
      <c r="R615" s="879"/>
      <c r="S615" s="879"/>
      <c r="T615" s="879"/>
      <c r="U615" s="879"/>
      <c r="V615" s="879"/>
      <c r="W615" s="879"/>
      <c r="X615" s="879"/>
      <c r="Y615" s="879"/>
      <c r="Z615" s="879"/>
    </row>
    <row r="616" spans="1:26" ht="14.25" customHeight="1">
      <c r="A616" s="879"/>
      <c r="B616" s="879"/>
      <c r="C616" s="879"/>
      <c r="D616" s="879"/>
      <c r="E616" s="879"/>
      <c r="F616" s="879"/>
      <c r="G616" s="879"/>
      <c r="H616" s="879"/>
      <c r="I616" s="879"/>
      <c r="J616" s="879"/>
      <c r="K616" s="879"/>
      <c r="L616" s="879"/>
      <c r="M616" s="879"/>
      <c r="N616" s="879"/>
      <c r="P616" s="879"/>
      <c r="Q616" s="879"/>
      <c r="R616" s="879"/>
      <c r="S616" s="879"/>
      <c r="T616" s="879"/>
      <c r="U616" s="879"/>
      <c r="V616" s="879"/>
      <c r="W616" s="879"/>
      <c r="X616" s="879"/>
      <c r="Y616" s="879"/>
      <c r="Z616" s="879"/>
    </row>
    <row r="617" spans="1:26" ht="14.25" customHeight="1">
      <c r="A617" s="879"/>
      <c r="B617" s="879"/>
      <c r="C617" s="879"/>
      <c r="D617" s="879"/>
      <c r="E617" s="879"/>
      <c r="F617" s="879"/>
      <c r="G617" s="879"/>
      <c r="H617" s="879"/>
      <c r="I617" s="879"/>
      <c r="J617" s="879"/>
      <c r="K617" s="879"/>
      <c r="L617" s="879"/>
      <c r="M617" s="879"/>
      <c r="N617" s="879"/>
      <c r="P617" s="879"/>
      <c r="Q617" s="879"/>
      <c r="R617" s="879"/>
      <c r="S617" s="879"/>
      <c r="T617" s="879"/>
      <c r="U617" s="879"/>
      <c r="V617" s="879"/>
      <c r="W617" s="879"/>
      <c r="X617" s="879"/>
      <c r="Y617" s="879"/>
      <c r="Z617" s="879"/>
    </row>
    <row r="618" spans="1:26" ht="14.25" customHeight="1">
      <c r="A618" s="879"/>
      <c r="B618" s="879"/>
      <c r="C618" s="879"/>
      <c r="D618" s="879"/>
      <c r="E618" s="879"/>
      <c r="F618" s="879"/>
      <c r="G618" s="879"/>
      <c r="H618" s="879"/>
      <c r="I618" s="879"/>
      <c r="J618" s="879"/>
      <c r="K618" s="879"/>
      <c r="L618" s="879"/>
      <c r="M618" s="879"/>
      <c r="N618" s="879"/>
      <c r="P618" s="879"/>
      <c r="Q618" s="879"/>
      <c r="R618" s="879"/>
      <c r="S618" s="879"/>
      <c r="T618" s="879"/>
      <c r="U618" s="879"/>
      <c r="V618" s="879"/>
      <c r="W618" s="879"/>
      <c r="X618" s="879"/>
      <c r="Y618" s="879"/>
      <c r="Z618" s="879"/>
    </row>
    <row r="619" spans="1:26" ht="14.25" customHeight="1">
      <c r="A619" s="879"/>
      <c r="B619" s="879"/>
      <c r="C619" s="879"/>
      <c r="D619" s="879"/>
      <c r="E619" s="879"/>
      <c r="F619" s="879"/>
      <c r="G619" s="879"/>
      <c r="H619" s="879"/>
      <c r="I619" s="879"/>
      <c r="J619" s="879"/>
      <c r="K619" s="879"/>
      <c r="L619" s="879"/>
      <c r="M619" s="879"/>
      <c r="N619" s="879"/>
      <c r="P619" s="879"/>
      <c r="Q619" s="879"/>
      <c r="R619" s="879"/>
      <c r="S619" s="879"/>
      <c r="T619" s="879"/>
      <c r="U619" s="879"/>
      <c r="V619" s="879"/>
      <c r="W619" s="879"/>
      <c r="X619" s="879"/>
      <c r="Y619" s="879"/>
      <c r="Z619" s="879"/>
    </row>
    <row r="620" spans="1:26" ht="14.25" customHeight="1">
      <c r="A620" s="879"/>
      <c r="B620" s="879"/>
      <c r="C620" s="879"/>
      <c r="D620" s="879"/>
      <c r="E620" s="879"/>
      <c r="F620" s="879"/>
      <c r="G620" s="879"/>
      <c r="H620" s="879"/>
      <c r="I620" s="879"/>
      <c r="J620" s="879"/>
      <c r="K620" s="879"/>
      <c r="L620" s="879"/>
      <c r="M620" s="879"/>
      <c r="N620" s="879"/>
      <c r="P620" s="879"/>
      <c r="Q620" s="879"/>
      <c r="R620" s="879"/>
      <c r="S620" s="879"/>
      <c r="T620" s="879"/>
      <c r="U620" s="879"/>
      <c r="V620" s="879"/>
      <c r="W620" s="879"/>
      <c r="X620" s="879"/>
      <c r="Y620" s="879"/>
      <c r="Z620" s="879"/>
    </row>
    <row r="621" spans="1:26" ht="14.25" customHeight="1">
      <c r="A621" s="879"/>
      <c r="B621" s="879"/>
      <c r="C621" s="879"/>
      <c r="D621" s="879"/>
      <c r="E621" s="879"/>
      <c r="F621" s="879"/>
      <c r="G621" s="879"/>
      <c r="H621" s="879"/>
      <c r="I621" s="879"/>
      <c r="J621" s="879"/>
      <c r="K621" s="879"/>
      <c r="L621" s="879"/>
      <c r="M621" s="879"/>
      <c r="N621" s="879"/>
      <c r="P621" s="879"/>
      <c r="Q621" s="879"/>
      <c r="R621" s="879"/>
      <c r="S621" s="879"/>
      <c r="T621" s="879"/>
      <c r="U621" s="879"/>
      <c r="V621" s="879"/>
      <c r="W621" s="879"/>
      <c r="X621" s="879"/>
      <c r="Y621" s="879"/>
      <c r="Z621" s="879"/>
    </row>
    <row r="622" spans="1:26" ht="14.25" customHeight="1">
      <c r="A622" s="879"/>
      <c r="B622" s="879"/>
      <c r="C622" s="879"/>
      <c r="D622" s="879"/>
      <c r="E622" s="879"/>
      <c r="F622" s="879"/>
      <c r="G622" s="879"/>
      <c r="H622" s="879"/>
      <c r="I622" s="879"/>
      <c r="J622" s="879"/>
      <c r="K622" s="879"/>
      <c r="L622" s="879"/>
      <c r="M622" s="879"/>
      <c r="N622" s="879"/>
      <c r="P622" s="879"/>
      <c r="Q622" s="879"/>
      <c r="R622" s="879"/>
      <c r="S622" s="879"/>
      <c r="T622" s="879"/>
      <c r="U622" s="879"/>
      <c r="V622" s="879"/>
      <c r="W622" s="879"/>
      <c r="X622" s="879"/>
      <c r="Y622" s="879"/>
      <c r="Z622" s="879"/>
    </row>
    <row r="623" spans="1:26" ht="14.25" customHeight="1">
      <c r="A623" s="879"/>
      <c r="B623" s="879"/>
      <c r="C623" s="879"/>
      <c r="D623" s="879"/>
      <c r="E623" s="879"/>
      <c r="F623" s="879"/>
      <c r="G623" s="879"/>
      <c r="H623" s="879"/>
      <c r="I623" s="879"/>
      <c r="J623" s="879"/>
      <c r="K623" s="879"/>
      <c r="L623" s="879"/>
      <c r="M623" s="879"/>
      <c r="N623" s="879"/>
      <c r="P623" s="879"/>
      <c r="Q623" s="879"/>
      <c r="R623" s="879"/>
      <c r="S623" s="879"/>
      <c r="T623" s="879"/>
      <c r="U623" s="879"/>
      <c r="V623" s="879"/>
      <c r="W623" s="879"/>
      <c r="X623" s="879"/>
      <c r="Y623" s="879"/>
      <c r="Z623" s="879"/>
    </row>
    <row r="624" spans="1:26" ht="14.25" customHeight="1">
      <c r="A624" s="879"/>
      <c r="B624" s="879"/>
      <c r="C624" s="879"/>
      <c r="D624" s="879"/>
      <c r="E624" s="879"/>
      <c r="F624" s="879"/>
      <c r="G624" s="879"/>
      <c r="H624" s="879"/>
      <c r="I624" s="879"/>
      <c r="J624" s="879"/>
      <c r="K624" s="879"/>
      <c r="L624" s="879"/>
      <c r="M624" s="879"/>
      <c r="N624" s="879"/>
      <c r="P624" s="879"/>
      <c r="Q624" s="879"/>
      <c r="R624" s="879"/>
      <c r="S624" s="879"/>
      <c r="T624" s="879"/>
      <c r="U624" s="879"/>
      <c r="V624" s="879"/>
      <c r="W624" s="879"/>
      <c r="X624" s="879"/>
      <c r="Y624" s="879"/>
      <c r="Z624" s="879"/>
    </row>
    <row r="625" spans="1:26" ht="14.25" customHeight="1">
      <c r="A625" s="879"/>
      <c r="B625" s="879"/>
      <c r="C625" s="879"/>
      <c r="D625" s="879"/>
      <c r="E625" s="879"/>
      <c r="F625" s="879"/>
      <c r="G625" s="879"/>
      <c r="H625" s="879"/>
      <c r="I625" s="879"/>
      <c r="J625" s="879"/>
      <c r="K625" s="879"/>
      <c r="L625" s="879"/>
      <c r="M625" s="879"/>
      <c r="N625" s="879"/>
      <c r="P625" s="879"/>
      <c r="Q625" s="879"/>
      <c r="R625" s="879"/>
      <c r="S625" s="879"/>
      <c r="T625" s="879"/>
      <c r="U625" s="879"/>
      <c r="V625" s="879"/>
      <c r="W625" s="879"/>
      <c r="X625" s="879"/>
      <c r="Y625" s="879"/>
      <c r="Z625" s="879"/>
    </row>
    <row r="626" spans="1:26" ht="14.25" customHeight="1">
      <c r="A626" s="879"/>
      <c r="B626" s="879"/>
      <c r="C626" s="879"/>
      <c r="D626" s="879"/>
      <c r="E626" s="879"/>
      <c r="F626" s="879"/>
      <c r="G626" s="879"/>
      <c r="H626" s="879"/>
      <c r="I626" s="879"/>
      <c r="J626" s="879"/>
      <c r="K626" s="879"/>
      <c r="L626" s="879"/>
      <c r="M626" s="879"/>
      <c r="N626" s="879"/>
      <c r="P626" s="879"/>
      <c r="Q626" s="879"/>
      <c r="R626" s="879"/>
      <c r="S626" s="879"/>
      <c r="T626" s="879"/>
      <c r="U626" s="879"/>
      <c r="V626" s="879"/>
      <c r="W626" s="879"/>
      <c r="X626" s="879"/>
      <c r="Y626" s="879"/>
      <c r="Z626" s="879"/>
    </row>
    <row r="627" spans="1:26" ht="14.25" customHeight="1">
      <c r="A627" s="879"/>
      <c r="B627" s="879"/>
      <c r="C627" s="879"/>
      <c r="D627" s="879"/>
      <c r="E627" s="879"/>
      <c r="F627" s="879"/>
      <c r="G627" s="879"/>
      <c r="H627" s="879"/>
      <c r="I627" s="879"/>
      <c r="J627" s="879"/>
      <c r="K627" s="879"/>
      <c r="L627" s="879"/>
      <c r="M627" s="879"/>
      <c r="N627" s="879"/>
      <c r="P627" s="879"/>
      <c r="Q627" s="879"/>
      <c r="R627" s="879"/>
      <c r="S627" s="879"/>
      <c r="T627" s="879"/>
      <c r="U627" s="879"/>
      <c r="V627" s="879"/>
      <c r="W627" s="879"/>
      <c r="X627" s="879"/>
      <c r="Y627" s="879"/>
      <c r="Z627" s="879"/>
    </row>
    <row r="628" spans="1:26" ht="14.25" customHeight="1">
      <c r="A628" s="879"/>
      <c r="B628" s="879"/>
      <c r="C628" s="879"/>
      <c r="D628" s="879"/>
      <c r="E628" s="879"/>
      <c r="F628" s="879"/>
      <c r="G628" s="879"/>
      <c r="H628" s="879"/>
      <c r="I628" s="879"/>
      <c r="J628" s="879"/>
      <c r="K628" s="879"/>
      <c r="L628" s="879"/>
      <c r="M628" s="879"/>
      <c r="N628" s="879"/>
      <c r="P628" s="879"/>
      <c r="Q628" s="879"/>
      <c r="R628" s="879"/>
      <c r="S628" s="879"/>
      <c r="T628" s="879"/>
      <c r="U628" s="879"/>
      <c r="V628" s="879"/>
      <c r="W628" s="879"/>
      <c r="X628" s="879"/>
      <c r="Y628" s="879"/>
      <c r="Z628" s="879"/>
    </row>
    <row r="629" spans="1:26" ht="14.25" customHeight="1">
      <c r="A629" s="879"/>
      <c r="B629" s="879"/>
      <c r="C629" s="879"/>
      <c r="D629" s="879"/>
      <c r="E629" s="879"/>
      <c r="F629" s="879"/>
      <c r="G629" s="879"/>
      <c r="H629" s="879"/>
      <c r="I629" s="879"/>
      <c r="J629" s="879"/>
      <c r="K629" s="879"/>
      <c r="L629" s="879"/>
      <c r="M629" s="879"/>
      <c r="N629" s="879"/>
      <c r="P629" s="879"/>
      <c r="Q629" s="879"/>
      <c r="R629" s="879"/>
      <c r="S629" s="879"/>
      <c r="T629" s="879"/>
      <c r="U629" s="879"/>
      <c r="V629" s="879"/>
      <c r="W629" s="879"/>
      <c r="X629" s="879"/>
      <c r="Y629" s="879"/>
      <c r="Z629" s="879"/>
    </row>
    <row r="630" spans="1:26" ht="14.25" customHeight="1">
      <c r="A630" s="879"/>
      <c r="B630" s="879"/>
      <c r="C630" s="879"/>
      <c r="D630" s="879"/>
      <c r="E630" s="879"/>
      <c r="F630" s="879"/>
      <c r="G630" s="879"/>
      <c r="H630" s="879"/>
      <c r="I630" s="879"/>
      <c r="J630" s="879"/>
      <c r="K630" s="879"/>
      <c r="L630" s="879"/>
      <c r="M630" s="879"/>
      <c r="N630" s="879"/>
      <c r="P630" s="879"/>
      <c r="Q630" s="879"/>
      <c r="R630" s="879"/>
      <c r="S630" s="879"/>
      <c r="T630" s="879"/>
      <c r="U630" s="879"/>
      <c r="V630" s="879"/>
      <c r="W630" s="879"/>
      <c r="X630" s="879"/>
      <c r="Y630" s="879"/>
      <c r="Z630" s="879"/>
    </row>
    <row r="631" spans="1:26" ht="14.25" customHeight="1">
      <c r="A631" s="879"/>
      <c r="B631" s="879"/>
      <c r="C631" s="879"/>
      <c r="D631" s="879"/>
      <c r="E631" s="879"/>
      <c r="F631" s="879"/>
      <c r="G631" s="879"/>
      <c r="H631" s="879"/>
      <c r="I631" s="879"/>
      <c r="J631" s="879"/>
      <c r="K631" s="879"/>
      <c r="L631" s="879"/>
      <c r="M631" s="879"/>
      <c r="N631" s="879"/>
      <c r="P631" s="879"/>
      <c r="Q631" s="879"/>
      <c r="R631" s="879"/>
      <c r="S631" s="879"/>
      <c r="T631" s="879"/>
      <c r="U631" s="879"/>
      <c r="V631" s="879"/>
      <c r="W631" s="879"/>
      <c r="X631" s="879"/>
      <c r="Y631" s="879"/>
      <c r="Z631" s="879"/>
    </row>
    <row r="632" spans="1:26" ht="14.25" customHeight="1">
      <c r="A632" s="879"/>
      <c r="B632" s="879"/>
      <c r="C632" s="879"/>
      <c r="D632" s="879"/>
      <c r="E632" s="879"/>
      <c r="F632" s="879"/>
      <c r="G632" s="879"/>
      <c r="H632" s="879"/>
      <c r="I632" s="879"/>
      <c r="J632" s="879"/>
      <c r="K632" s="879"/>
      <c r="L632" s="879"/>
      <c r="M632" s="879"/>
      <c r="N632" s="879"/>
      <c r="P632" s="879"/>
      <c r="Q632" s="879"/>
      <c r="R632" s="879"/>
      <c r="S632" s="879"/>
      <c r="T632" s="879"/>
      <c r="U632" s="879"/>
      <c r="V632" s="879"/>
      <c r="W632" s="879"/>
      <c r="X632" s="879"/>
      <c r="Y632" s="879"/>
      <c r="Z632" s="879"/>
    </row>
    <row r="633" spans="1:26" ht="14.25" customHeight="1">
      <c r="A633" s="879"/>
      <c r="B633" s="879"/>
      <c r="C633" s="879"/>
      <c r="D633" s="879"/>
      <c r="E633" s="879"/>
      <c r="F633" s="879"/>
      <c r="G633" s="879"/>
      <c r="H633" s="879"/>
      <c r="I633" s="879"/>
      <c r="J633" s="879"/>
      <c r="K633" s="879"/>
      <c r="L633" s="879"/>
      <c r="M633" s="879"/>
      <c r="N633" s="879"/>
      <c r="P633" s="879"/>
      <c r="Q633" s="879"/>
      <c r="R633" s="879"/>
      <c r="S633" s="879"/>
      <c r="T633" s="879"/>
      <c r="U633" s="879"/>
      <c r="V633" s="879"/>
      <c r="W633" s="879"/>
      <c r="X633" s="879"/>
      <c r="Y633" s="879"/>
      <c r="Z633" s="879"/>
    </row>
    <row r="634" spans="1:26" ht="14.25" customHeight="1">
      <c r="A634" s="879"/>
      <c r="B634" s="879"/>
      <c r="C634" s="879"/>
      <c r="D634" s="879"/>
      <c r="E634" s="879"/>
      <c r="F634" s="879"/>
      <c r="G634" s="879"/>
      <c r="H634" s="879"/>
      <c r="I634" s="879"/>
      <c r="J634" s="879"/>
      <c r="K634" s="879"/>
      <c r="L634" s="879"/>
      <c r="M634" s="879"/>
      <c r="N634" s="879"/>
      <c r="P634" s="879"/>
      <c r="Q634" s="879"/>
      <c r="R634" s="879"/>
      <c r="S634" s="879"/>
      <c r="T634" s="879"/>
      <c r="U634" s="879"/>
      <c r="V634" s="879"/>
      <c r="W634" s="879"/>
      <c r="X634" s="879"/>
      <c r="Y634" s="879"/>
      <c r="Z634" s="879"/>
    </row>
    <row r="635" spans="1:26" ht="14.25" customHeight="1">
      <c r="A635" s="879"/>
      <c r="B635" s="879"/>
      <c r="C635" s="879"/>
      <c r="D635" s="879"/>
      <c r="E635" s="879"/>
      <c r="F635" s="879"/>
      <c r="G635" s="879"/>
      <c r="H635" s="879"/>
      <c r="I635" s="879"/>
      <c r="J635" s="879"/>
      <c r="K635" s="879"/>
      <c r="L635" s="879"/>
      <c r="M635" s="879"/>
      <c r="N635" s="879"/>
      <c r="P635" s="879"/>
      <c r="Q635" s="879"/>
      <c r="R635" s="879"/>
      <c r="S635" s="879"/>
      <c r="T635" s="879"/>
      <c r="U635" s="879"/>
      <c r="V635" s="879"/>
      <c r="W635" s="879"/>
      <c r="X635" s="879"/>
      <c r="Y635" s="879"/>
      <c r="Z635" s="879"/>
    </row>
    <row r="636" spans="1:26" ht="14.25" customHeight="1">
      <c r="A636" s="879"/>
      <c r="B636" s="879"/>
      <c r="C636" s="879"/>
      <c r="D636" s="879"/>
      <c r="E636" s="879"/>
      <c r="F636" s="879"/>
      <c r="G636" s="879"/>
      <c r="H636" s="879"/>
      <c r="I636" s="879"/>
      <c r="J636" s="879"/>
      <c r="K636" s="879"/>
      <c r="L636" s="879"/>
      <c r="M636" s="879"/>
      <c r="N636" s="879"/>
      <c r="P636" s="879"/>
      <c r="Q636" s="879"/>
      <c r="R636" s="879"/>
      <c r="S636" s="879"/>
      <c r="T636" s="879"/>
      <c r="U636" s="879"/>
      <c r="V636" s="879"/>
      <c r="W636" s="879"/>
      <c r="X636" s="879"/>
      <c r="Y636" s="879"/>
      <c r="Z636" s="879"/>
    </row>
    <row r="637" spans="1:26" ht="14.25" customHeight="1">
      <c r="A637" s="879"/>
      <c r="B637" s="879"/>
      <c r="C637" s="879"/>
      <c r="D637" s="879"/>
      <c r="E637" s="879"/>
      <c r="F637" s="879"/>
      <c r="G637" s="879"/>
      <c r="H637" s="879"/>
      <c r="I637" s="879"/>
      <c r="J637" s="879"/>
      <c r="K637" s="879"/>
      <c r="L637" s="879"/>
      <c r="M637" s="879"/>
      <c r="N637" s="879"/>
      <c r="P637" s="879"/>
      <c r="Q637" s="879"/>
      <c r="R637" s="879"/>
      <c r="S637" s="879"/>
      <c r="T637" s="879"/>
      <c r="U637" s="879"/>
      <c r="V637" s="879"/>
      <c r="W637" s="879"/>
      <c r="X637" s="879"/>
      <c r="Y637" s="879"/>
      <c r="Z637" s="879"/>
    </row>
    <row r="638" spans="1:26" ht="14.25" customHeight="1">
      <c r="A638" s="879"/>
      <c r="B638" s="879"/>
      <c r="C638" s="879"/>
      <c r="D638" s="879"/>
      <c r="E638" s="879"/>
      <c r="F638" s="879"/>
      <c r="G638" s="879"/>
      <c r="H638" s="879"/>
      <c r="I638" s="879"/>
      <c r="J638" s="879"/>
      <c r="K638" s="879"/>
      <c r="L638" s="879"/>
      <c r="M638" s="879"/>
      <c r="N638" s="879"/>
      <c r="P638" s="879"/>
      <c r="Q638" s="879"/>
      <c r="R638" s="879"/>
      <c r="S638" s="879"/>
      <c r="T638" s="879"/>
      <c r="U638" s="879"/>
      <c r="V638" s="879"/>
      <c r="W638" s="879"/>
      <c r="X638" s="879"/>
      <c r="Y638" s="879"/>
      <c r="Z638" s="879"/>
    </row>
    <row r="639" spans="1:26" ht="14.25" customHeight="1">
      <c r="A639" s="879"/>
      <c r="B639" s="879"/>
      <c r="C639" s="879"/>
      <c r="D639" s="879"/>
      <c r="E639" s="879"/>
      <c r="F639" s="879"/>
      <c r="G639" s="879"/>
      <c r="H639" s="879"/>
      <c r="I639" s="879"/>
      <c r="J639" s="879"/>
      <c r="K639" s="879"/>
      <c r="L639" s="879"/>
      <c r="M639" s="879"/>
      <c r="N639" s="879"/>
      <c r="P639" s="879"/>
      <c r="Q639" s="879"/>
      <c r="R639" s="879"/>
      <c r="S639" s="879"/>
      <c r="T639" s="879"/>
      <c r="U639" s="879"/>
      <c r="V639" s="879"/>
      <c r="W639" s="879"/>
      <c r="X639" s="879"/>
      <c r="Y639" s="879"/>
      <c r="Z639" s="879"/>
    </row>
    <row r="640" spans="1:26" ht="14.25" customHeight="1">
      <c r="A640" s="879"/>
      <c r="B640" s="879"/>
      <c r="C640" s="879"/>
      <c r="D640" s="879"/>
      <c r="E640" s="879"/>
      <c r="F640" s="879"/>
      <c r="G640" s="879"/>
      <c r="H640" s="879"/>
      <c r="I640" s="879"/>
      <c r="J640" s="879"/>
      <c r="K640" s="879"/>
      <c r="L640" s="879"/>
      <c r="M640" s="879"/>
      <c r="N640" s="879"/>
      <c r="P640" s="879"/>
      <c r="Q640" s="879"/>
      <c r="R640" s="879"/>
      <c r="S640" s="879"/>
      <c r="T640" s="879"/>
      <c r="U640" s="879"/>
      <c r="V640" s="879"/>
      <c r="W640" s="879"/>
      <c r="X640" s="879"/>
      <c r="Y640" s="879"/>
      <c r="Z640" s="879"/>
    </row>
    <row r="641" spans="1:26" ht="14.25" customHeight="1">
      <c r="A641" s="879"/>
      <c r="B641" s="879"/>
      <c r="C641" s="879"/>
      <c r="D641" s="879"/>
      <c r="E641" s="879"/>
      <c r="F641" s="879"/>
      <c r="G641" s="879"/>
      <c r="H641" s="879"/>
      <c r="I641" s="879"/>
      <c r="J641" s="879"/>
      <c r="K641" s="879"/>
      <c r="L641" s="879"/>
      <c r="M641" s="879"/>
      <c r="N641" s="879"/>
      <c r="P641" s="879"/>
      <c r="Q641" s="879"/>
      <c r="R641" s="879"/>
      <c r="S641" s="879"/>
      <c r="T641" s="879"/>
      <c r="U641" s="879"/>
      <c r="V641" s="879"/>
      <c r="W641" s="879"/>
      <c r="X641" s="879"/>
      <c r="Y641" s="879"/>
      <c r="Z641" s="879"/>
    </row>
    <row r="642" spans="1:26" ht="14.25" customHeight="1">
      <c r="A642" s="879"/>
      <c r="B642" s="879"/>
      <c r="C642" s="879"/>
      <c r="D642" s="879"/>
      <c r="E642" s="879"/>
      <c r="F642" s="879"/>
      <c r="G642" s="879"/>
      <c r="H642" s="879"/>
      <c r="I642" s="879"/>
      <c r="J642" s="879"/>
      <c r="K642" s="879"/>
      <c r="L642" s="879"/>
      <c r="M642" s="879"/>
      <c r="N642" s="879"/>
      <c r="P642" s="879"/>
      <c r="Q642" s="879"/>
      <c r="R642" s="879"/>
      <c r="S642" s="879"/>
      <c r="T642" s="879"/>
      <c r="U642" s="879"/>
      <c r="V642" s="879"/>
      <c r="W642" s="879"/>
      <c r="X642" s="879"/>
      <c r="Y642" s="879"/>
      <c r="Z642" s="879"/>
    </row>
    <row r="643" spans="1:26" ht="14.25" customHeight="1">
      <c r="A643" s="879"/>
      <c r="B643" s="879"/>
      <c r="C643" s="879"/>
      <c r="D643" s="879"/>
      <c r="E643" s="879"/>
      <c r="F643" s="879"/>
      <c r="G643" s="879"/>
      <c r="H643" s="879"/>
      <c r="I643" s="879"/>
      <c r="J643" s="879"/>
      <c r="K643" s="879"/>
      <c r="L643" s="879"/>
      <c r="M643" s="879"/>
      <c r="N643" s="879"/>
      <c r="P643" s="879"/>
      <c r="Q643" s="879"/>
      <c r="R643" s="879"/>
      <c r="S643" s="879"/>
      <c r="T643" s="879"/>
      <c r="U643" s="879"/>
      <c r="V643" s="879"/>
      <c r="W643" s="879"/>
      <c r="X643" s="879"/>
      <c r="Y643" s="879"/>
      <c r="Z643" s="879"/>
    </row>
    <row r="644" spans="1:26" ht="14.25" customHeight="1">
      <c r="A644" s="879"/>
      <c r="B644" s="879"/>
      <c r="C644" s="879"/>
      <c r="D644" s="879"/>
      <c r="E644" s="879"/>
      <c r="F644" s="879"/>
      <c r="G644" s="879"/>
      <c r="H644" s="879"/>
      <c r="I644" s="879"/>
      <c r="J644" s="879"/>
      <c r="K644" s="879"/>
      <c r="L644" s="879"/>
      <c r="M644" s="879"/>
      <c r="N644" s="879"/>
      <c r="P644" s="879"/>
      <c r="Q644" s="879"/>
      <c r="R644" s="879"/>
      <c r="S644" s="879"/>
      <c r="T644" s="879"/>
      <c r="U644" s="879"/>
      <c r="V644" s="879"/>
      <c r="W644" s="879"/>
      <c r="X644" s="879"/>
      <c r="Y644" s="879"/>
      <c r="Z644" s="879"/>
    </row>
    <row r="645" spans="1:26" ht="14.25" customHeight="1">
      <c r="A645" s="879"/>
      <c r="B645" s="879"/>
      <c r="C645" s="879"/>
      <c r="D645" s="879"/>
      <c r="E645" s="879"/>
      <c r="F645" s="879"/>
      <c r="G645" s="879"/>
      <c r="H645" s="879"/>
      <c r="I645" s="879"/>
      <c r="J645" s="879"/>
      <c r="K645" s="879"/>
      <c r="L645" s="879"/>
      <c r="M645" s="879"/>
      <c r="N645" s="879"/>
      <c r="P645" s="879"/>
      <c r="Q645" s="879"/>
      <c r="R645" s="879"/>
      <c r="S645" s="879"/>
      <c r="T645" s="879"/>
      <c r="U645" s="879"/>
      <c r="V645" s="879"/>
      <c r="W645" s="879"/>
      <c r="X645" s="879"/>
      <c r="Y645" s="879"/>
      <c r="Z645" s="879"/>
    </row>
    <row r="646" spans="1:26" ht="14.25" customHeight="1">
      <c r="A646" s="879"/>
      <c r="B646" s="879"/>
      <c r="C646" s="879"/>
      <c r="D646" s="879"/>
      <c r="E646" s="879"/>
      <c r="F646" s="879"/>
      <c r="G646" s="879"/>
      <c r="H646" s="879"/>
      <c r="I646" s="879"/>
      <c r="J646" s="879"/>
      <c r="K646" s="879"/>
      <c r="L646" s="879"/>
      <c r="M646" s="879"/>
      <c r="N646" s="879"/>
      <c r="P646" s="879"/>
      <c r="Q646" s="879"/>
      <c r="R646" s="879"/>
      <c r="S646" s="879"/>
      <c r="T646" s="879"/>
      <c r="U646" s="879"/>
      <c r="V646" s="879"/>
      <c r="W646" s="879"/>
      <c r="X646" s="879"/>
      <c r="Y646" s="879"/>
      <c r="Z646" s="879"/>
    </row>
    <row r="647" spans="1:26" ht="14.25" customHeight="1">
      <c r="A647" s="879"/>
      <c r="B647" s="879"/>
      <c r="C647" s="879"/>
      <c r="D647" s="879"/>
      <c r="E647" s="879"/>
      <c r="F647" s="879"/>
      <c r="G647" s="879"/>
      <c r="H647" s="879"/>
      <c r="I647" s="879"/>
      <c r="J647" s="879"/>
      <c r="K647" s="879"/>
      <c r="L647" s="879"/>
      <c r="M647" s="879"/>
      <c r="N647" s="879"/>
      <c r="P647" s="879"/>
      <c r="Q647" s="879"/>
      <c r="R647" s="879"/>
      <c r="S647" s="879"/>
      <c r="T647" s="879"/>
      <c r="U647" s="879"/>
      <c r="V647" s="879"/>
      <c r="W647" s="879"/>
      <c r="X647" s="879"/>
      <c r="Y647" s="879"/>
      <c r="Z647" s="879"/>
    </row>
    <row r="648" spans="1:26" ht="14.25" customHeight="1">
      <c r="A648" s="879"/>
      <c r="B648" s="879"/>
      <c r="C648" s="879"/>
      <c r="D648" s="879"/>
      <c r="E648" s="879"/>
      <c r="F648" s="879"/>
      <c r="G648" s="879"/>
      <c r="H648" s="879"/>
      <c r="I648" s="879"/>
      <c r="J648" s="879"/>
      <c r="K648" s="879"/>
      <c r="L648" s="879"/>
      <c r="M648" s="879"/>
      <c r="N648" s="879"/>
      <c r="P648" s="879"/>
      <c r="Q648" s="879"/>
      <c r="R648" s="879"/>
      <c r="S648" s="879"/>
      <c r="T648" s="879"/>
      <c r="U648" s="879"/>
      <c r="V648" s="879"/>
      <c r="W648" s="879"/>
      <c r="X648" s="879"/>
      <c r="Y648" s="879"/>
      <c r="Z648" s="879"/>
    </row>
    <row r="649" spans="1:26" ht="14.25" customHeight="1">
      <c r="A649" s="879"/>
      <c r="B649" s="879"/>
      <c r="C649" s="879"/>
      <c r="D649" s="879"/>
      <c r="E649" s="879"/>
      <c r="F649" s="879"/>
      <c r="G649" s="879"/>
      <c r="H649" s="879"/>
      <c r="I649" s="879"/>
      <c r="J649" s="879"/>
      <c r="K649" s="879"/>
      <c r="L649" s="879"/>
      <c r="M649" s="879"/>
      <c r="N649" s="879"/>
      <c r="P649" s="879"/>
      <c r="Q649" s="879"/>
      <c r="R649" s="879"/>
      <c r="S649" s="879"/>
      <c r="T649" s="879"/>
      <c r="U649" s="879"/>
      <c r="V649" s="879"/>
      <c r="W649" s="879"/>
      <c r="X649" s="879"/>
      <c r="Y649" s="879"/>
      <c r="Z649" s="879"/>
    </row>
    <row r="650" spans="1:26" ht="14.25" customHeight="1">
      <c r="A650" s="879"/>
      <c r="B650" s="879"/>
      <c r="C650" s="879"/>
      <c r="D650" s="879"/>
      <c r="E650" s="879"/>
      <c r="F650" s="879"/>
      <c r="G650" s="879"/>
      <c r="H650" s="879"/>
      <c r="I650" s="879"/>
      <c r="J650" s="879"/>
      <c r="K650" s="879"/>
      <c r="L650" s="879"/>
      <c r="M650" s="879"/>
      <c r="N650" s="879"/>
      <c r="P650" s="879"/>
      <c r="Q650" s="879"/>
      <c r="R650" s="879"/>
      <c r="S650" s="879"/>
      <c r="T650" s="879"/>
      <c r="U650" s="879"/>
      <c r="V650" s="879"/>
      <c r="W650" s="879"/>
      <c r="X650" s="879"/>
      <c r="Y650" s="879"/>
      <c r="Z650" s="879"/>
    </row>
    <row r="651" spans="1:26" ht="14.25" customHeight="1">
      <c r="A651" s="879"/>
      <c r="B651" s="879"/>
      <c r="C651" s="879"/>
      <c r="D651" s="879"/>
      <c r="E651" s="879"/>
      <c r="F651" s="879"/>
      <c r="G651" s="879"/>
      <c r="H651" s="879"/>
      <c r="I651" s="879"/>
      <c r="J651" s="879"/>
      <c r="K651" s="879"/>
      <c r="L651" s="879"/>
      <c r="M651" s="879"/>
      <c r="N651" s="879"/>
      <c r="P651" s="879"/>
      <c r="Q651" s="879"/>
      <c r="R651" s="879"/>
      <c r="S651" s="879"/>
      <c r="T651" s="879"/>
      <c r="U651" s="879"/>
      <c r="V651" s="879"/>
      <c r="W651" s="879"/>
      <c r="X651" s="879"/>
      <c r="Y651" s="879"/>
      <c r="Z651" s="879"/>
    </row>
    <row r="652" spans="1:26" ht="14.25" customHeight="1">
      <c r="A652" s="879"/>
      <c r="B652" s="879"/>
      <c r="C652" s="879"/>
      <c r="D652" s="879"/>
      <c r="E652" s="879"/>
      <c r="F652" s="879"/>
      <c r="G652" s="879"/>
      <c r="H652" s="879"/>
      <c r="I652" s="879"/>
      <c r="J652" s="879"/>
      <c r="K652" s="879"/>
      <c r="L652" s="879"/>
      <c r="M652" s="879"/>
      <c r="N652" s="879"/>
      <c r="P652" s="879"/>
      <c r="Q652" s="879"/>
      <c r="R652" s="879"/>
      <c r="S652" s="879"/>
      <c r="T652" s="879"/>
      <c r="U652" s="879"/>
      <c r="V652" s="879"/>
      <c r="W652" s="879"/>
      <c r="X652" s="879"/>
      <c r="Y652" s="879"/>
      <c r="Z652" s="879"/>
    </row>
    <row r="653" spans="1:26" ht="14.25" customHeight="1">
      <c r="A653" s="879"/>
      <c r="B653" s="879"/>
      <c r="C653" s="879"/>
      <c r="D653" s="879"/>
      <c r="E653" s="879"/>
      <c r="F653" s="879"/>
      <c r="G653" s="879"/>
      <c r="H653" s="879"/>
      <c r="I653" s="879"/>
      <c r="J653" s="879"/>
      <c r="K653" s="879"/>
      <c r="L653" s="879"/>
      <c r="M653" s="879"/>
      <c r="N653" s="879"/>
      <c r="P653" s="879"/>
      <c r="Q653" s="879"/>
      <c r="R653" s="879"/>
      <c r="S653" s="879"/>
      <c r="T653" s="879"/>
      <c r="U653" s="879"/>
      <c r="V653" s="879"/>
      <c r="W653" s="879"/>
      <c r="X653" s="879"/>
      <c r="Y653" s="879"/>
      <c r="Z653" s="879"/>
    </row>
    <row r="654" spans="1:26" ht="14.25" customHeight="1">
      <c r="A654" s="879"/>
      <c r="B654" s="879"/>
      <c r="C654" s="879"/>
      <c r="D654" s="879"/>
      <c r="E654" s="879"/>
      <c r="F654" s="879"/>
      <c r="G654" s="879"/>
      <c r="H654" s="879"/>
      <c r="I654" s="879"/>
      <c r="J654" s="879"/>
      <c r="K654" s="879"/>
      <c r="L654" s="879"/>
      <c r="M654" s="879"/>
      <c r="N654" s="879"/>
      <c r="P654" s="879"/>
      <c r="Q654" s="879"/>
      <c r="R654" s="879"/>
      <c r="S654" s="879"/>
      <c r="T654" s="879"/>
      <c r="U654" s="879"/>
      <c r="V654" s="879"/>
      <c r="W654" s="879"/>
      <c r="X654" s="879"/>
      <c r="Y654" s="879"/>
      <c r="Z654" s="879"/>
    </row>
    <row r="655" spans="1:26" ht="14.25" customHeight="1">
      <c r="A655" s="879"/>
      <c r="B655" s="879"/>
      <c r="C655" s="879"/>
      <c r="D655" s="879"/>
      <c r="E655" s="879"/>
      <c r="F655" s="879"/>
      <c r="G655" s="879"/>
      <c r="H655" s="879"/>
      <c r="I655" s="879"/>
      <c r="J655" s="879"/>
      <c r="K655" s="879"/>
      <c r="L655" s="879"/>
      <c r="M655" s="879"/>
      <c r="N655" s="879"/>
      <c r="P655" s="879"/>
      <c r="Q655" s="879"/>
      <c r="R655" s="879"/>
      <c r="S655" s="879"/>
      <c r="T655" s="879"/>
      <c r="U655" s="879"/>
      <c r="V655" s="879"/>
      <c r="W655" s="879"/>
      <c r="X655" s="879"/>
      <c r="Y655" s="879"/>
      <c r="Z655" s="879"/>
    </row>
    <row r="656" spans="1:26" ht="14.25" customHeight="1">
      <c r="A656" s="879"/>
      <c r="B656" s="879"/>
      <c r="C656" s="879"/>
      <c r="D656" s="879"/>
      <c r="E656" s="879"/>
      <c r="F656" s="879"/>
      <c r="G656" s="879"/>
      <c r="H656" s="879"/>
      <c r="I656" s="879"/>
      <c r="J656" s="879"/>
      <c r="K656" s="879"/>
      <c r="L656" s="879"/>
      <c r="M656" s="879"/>
      <c r="N656" s="879"/>
      <c r="P656" s="879"/>
      <c r="Q656" s="879"/>
      <c r="R656" s="879"/>
      <c r="S656" s="879"/>
      <c r="T656" s="879"/>
      <c r="U656" s="879"/>
      <c r="V656" s="879"/>
      <c r="W656" s="879"/>
      <c r="X656" s="879"/>
      <c r="Y656" s="879"/>
      <c r="Z656" s="879"/>
    </row>
    <row r="657" spans="1:26" ht="14.25" customHeight="1">
      <c r="A657" s="879"/>
      <c r="B657" s="879"/>
      <c r="C657" s="879"/>
      <c r="D657" s="879"/>
      <c r="E657" s="879"/>
      <c r="F657" s="879"/>
      <c r="G657" s="879"/>
      <c r="H657" s="879"/>
      <c r="I657" s="879"/>
      <c r="J657" s="879"/>
      <c r="K657" s="879"/>
      <c r="L657" s="879"/>
      <c r="M657" s="879"/>
      <c r="N657" s="879"/>
      <c r="P657" s="879"/>
      <c r="Q657" s="879"/>
      <c r="R657" s="879"/>
      <c r="S657" s="879"/>
      <c r="T657" s="879"/>
      <c r="U657" s="879"/>
      <c r="V657" s="879"/>
      <c r="W657" s="879"/>
      <c r="X657" s="879"/>
      <c r="Y657" s="879"/>
      <c r="Z657" s="879"/>
    </row>
    <row r="658" spans="1:26" ht="14.25" customHeight="1">
      <c r="A658" s="879"/>
      <c r="B658" s="879"/>
      <c r="C658" s="879"/>
      <c r="D658" s="879"/>
      <c r="E658" s="879"/>
      <c r="F658" s="879"/>
      <c r="G658" s="879"/>
      <c r="H658" s="879"/>
      <c r="I658" s="879"/>
      <c r="J658" s="879"/>
      <c r="K658" s="879"/>
      <c r="L658" s="879"/>
      <c r="M658" s="879"/>
      <c r="N658" s="879"/>
      <c r="P658" s="879"/>
      <c r="Q658" s="879"/>
      <c r="R658" s="879"/>
      <c r="S658" s="879"/>
      <c r="T658" s="879"/>
      <c r="U658" s="879"/>
      <c r="V658" s="879"/>
      <c r="W658" s="879"/>
      <c r="X658" s="879"/>
      <c r="Y658" s="879"/>
      <c r="Z658" s="879"/>
    </row>
    <row r="659" spans="1:26" ht="14.25" customHeight="1">
      <c r="A659" s="879"/>
      <c r="B659" s="879"/>
      <c r="C659" s="879"/>
      <c r="D659" s="879"/>
      <c r="E659" s="879"/>
      <c r="F659" s="879"/>
      <c r="G659" s="879"/>
      <c r="H659" s="879"/>
      <c r="I659" s="879"/>
      <c r="J659" s="879"/>
      <c r="K659" s="879"/>
      <c r="L659" s="879"/>
      <c r="M659" s="879"/>
      <c r="N659" s="879"/>
      <c r="P659" s="879"/>
      <c r="Q659" s="879"/>
      <c r="R659" s="879"/>
      <c r="S659" s="879"/>
      <c r="T659" s="879"/>
      <c r="U659" s="879"/>
      <c r="V659" s="879"/>
      <c r="W659" s="879"/>
      <c r="X659" s="879"/>
      <c r="Y659" s="879"/>
      <c r="Z659" s="879"/>
    </row>
    <row r="660" spans="1:26" ht="14.25" customHeight="1">
      <c r="A660" s="879"/>
      <c r="B660" s="879"/>
      <c r="C660" s="879"/>
      <c r="D660" s="879"/>
      <c r="E660" s="879"/>
      <c r="F660" s="879"/>
      <c r="G660" s="879"/>
      <c r="H660" s="879"/>
      <c r="I660" s="879"/>
      <c r="J660" s="879"/>
      <c r="K660" s="879"/>
      <c r="L660" s="879"/>
      <c r="M660" s="879"/>
      <c r="N660" s="879"/>
      <c r="P660" s="879"/>
      <c r="Q660" s="879"/>
      <c r="R660" s="879"/>
      <c r="S660" s="879"/>
      <c r="T660" s="879"/>
      <c r="U660" s="879"/>
      <c r="V660" s="879"/>
      <c r="W660" s="879"/>
      <c r="X660" s="879"/>
      <c r="Y660" s="879"/>
      <c r="Z660" s="879"/>
    </row>
    <row r="661" spans="1:26" ht="14.25" customHeight="1">
      <c r="A661" s="879"/>
      <c r="B661" s="879"/>
      <c r="C661" s="879"/>
      <c r="D661" s="879"/>
      <c r="E661" s="879"/>
      <c r="F661" s="879"/>
      <c r="G661" s="879"/>
      <c r="H661" s="879"/>
      <c r="I661" s="879"/>
      <c r="J661" s="879"/>
      <c r="K661" s="879"/>
      <c r="L661" s="879"/>
      <c r="M661" s="879"/>
      <c r="N661" s="879"/>
      <c r="P661" s="879"/>
      <c r="Q661" s="879"/>
      <c r="R661" s="879"/>
      <c r="S661" s="879"/>
      <c r="T661" s="879"/>
      <c r="U661" s="879"/>
      <c r="V661" s="879"/>
      <c r="W661" s="879"/>
      <c r="X661" s="879"/>
      <c r="Y661" s="879"/>
      <c r="Z661" s="879"/>
    </row>
    <row r="662" spans="1:26" ht="14.25" customHeight="1">
      <c r="A662" s="879"/>
      <c r="B662" s="879"/>
      <c r="C662" s="879"/>
      <c r="D662" s="879"/>
      <c r="E662" s="879"/>
      <c r="F662" s="879"/>
      <c r="G662" s="879"/>
      <c r="H662" s="879"/>
      <c r="I662" s="879"/>
      <c r="J662" s="879"/>
      <c r="K662" s="879"/>
      <c r="L662" s="879"/>
      <c r="M662" s="879"/>
      <c r="N662" s="879"/>
      <c r="P662" s="879"/>
      <c r="Q662" s="879"/>
      <c r="R662" s="879"/>
      <c r="S662" s="879"/>
      <c r="T662" s="879"/>
      <c r="U662" s="879"/>
      <c r="V662" s="879"/>
      <c r="W662" s="879"/>
      <c r="X662" s="879"/>
      <c r="Y662" s="879"/>
      <c r="Z662" s="879"/>
    </row>
    <row r="663" spans="1:26" ht="14.25" customHeight="1">
      <c r="A663" s="879"/>
      <c r="B663" s="879"/>
      <c r="C663" s="879"/>
      <c r="D663" s="879"/>
      <c r="E663" s="879"/>
      <c r="F663" s="879"/>
      <c r="G663" s="879"/>
      <c r="H663" s="879"/>
      <c r="I663" s="879"/>
      <c r="J663" s="879"/>
      <c r="K663" s="879"/>
      <c r="L663" s="879"/>
      <c r="M663" s="879"/>
      <c r="N663" s="879"/>
      <c r="P663" s="879"/>
      <c r="Q663" s="879"/>
      <c r="R663" s="879"/>
      <c r="S663" s="879"/>
      <c r="T663" s="879"/>
      <c r="U663" s="879"/>
      <c r="V663" s="879"/>
      <c r="W663" s="879"/>
      <c r="X663" s="879"/>
      <c r="Y663" s="879"/>
      <c r="Z663" s="879"/>
    </row>
    <row r="664" spans="1:26" ht="14.25" customHeight="1">
      <c r="A664" s="879"/>
      <c r="B664" s="879"/>
      <c r="C664" s="879"/>
      <c r="D664" s="879"/>
      <c r="E664" s="879"/>
      <c r="F664" s="879"/>
      <c r="G664" s="879"/>
      <c r="H664" s="879"/>
      <c r="I664" s="879"/>
      <c r="J664" s="879"/>
      <c r="K664" s="879"/>
      <c r="L664" s="879"/>
      <c r="M664" s="879"/>
      <c r="N664" s="879"/>
      <c r="P664" s="879"/>
      <c r="Q664" s="879"/>
      <c r="R664" s="879"/>
      <c r="S664" s="879"/>
      <c r="T664" s="879"/>
      <c r="U664" s="879"/>
      <c r="V664" s="879"/>
      <c r="W664" s="879"/>
      <c r="X664" s="879"/>
      <c r="Y664" s="879"/>
      <c r="Z664" s="879"/>
    </row>
    <row r="665" spans="1:26" ht="14.25" customHeight="1">
      <c r="A665" s="879"/>
      <c r="B665" s="879"/>
      <c r="C665" s="879"/>
      <c r="D665" s="879"/>
      <c r="E665" s="879"/>
      <c r="F665" s="879"/>
      <c r="G665" s="879"/>
      <c r="H665" s="879"/>
      <c r="I665" s="879"/>
      <c r="J665" s="879"/>
      <c r="K665" s="879"/>
      <c r="L665" s="879"/>
      <c r="M665" s="879"/>
      <c r="N665" s="879"/>
      <c r="P665" s="879"/>
      <c r="Q665" s="879"/>
      <c r="R665" s="879"/>
      <c r="S665" s="879"/>
      <c r="T665" s="879"/>
      <c r="U665" s="879"/>
      <c r="V665" s="879"/>
      <c r="W665" s="879"/>
      <c r="X665" s="879"/>
      <c r="Y665" s="879"/>
      <c r="Z665" s="879"/>
    </row>
    <row r="666" spans="1:26" ht="14.25" customHeight="1">
      <c r="A666" s="879"/>
      <c r="B666" s="879"/>
      <c r="C666" s="879"/>
      <c r="D666" s="879"/>
      <c r="E666" s="879"/>
      <c r="F666" s="879"/>
      <c r="G666" s="879"/>
      <c r="H666" s="879"/>
      <c r="I666" s="879"/>
      <c r="J666" s="879"/>
      <c r="K666" s="879"/>
      <c r="L666" s="879"/>
      <c r="M666" s="879"/>
      <c r="N666" s="879"/>
      <c r="P666" s="879"/>
      <c r="Q666" s="879"/>
      <c r="R666" s="879"/>
      <c r="S666" s="879"/>
      <c r="T666" s="879"/>
      <c r="U666" s="879"/>
      <c r="V666" s="879"/>
      <c r="W666" s="879"/>
      <c r="X666" s="879"/>
      <c r="Y666" s="879"/>
      <c r="Z666" s="879"/>
    </row>
    <row r="667" spans="1:26" ht="14.25" customHeight="1">
      <c r="A667" s="879"/>
      <c r="B667" s="879"/>
      <c r="C667" s="879"/>
      <c r="D667" s="879"/>
      <c r="E667" s="879"/>
      <c r="F667" s="879"/>
      <c r="G667" s="879"/>
      <c r="H667" s="879"/>
      <c r="I667" s="879"/>
      <c r="J667" s="879"/>
      <c r="K667" s="879"/>
      <c r="L667" s="879"/>
      <c r="M667" s="879"/>
      <c r="N667" s="879"/>
      <c r="P667" s="879"/>
      <c r="Q667" s="879"/>
      <c r="R667" s="879"/>
      <c r="S667" s="879"/>
      <c r="T667" s="879"/>
      <c r="U667" s="879"/>
      <c r="V667" s="879"/>
      <c r="W667" s="879"/>
      <c r="X667" s="879"/>
      <c r="Y667" s="879"/>
      <c r="Z667" s="879"/>
    </row>
    <row r="668" spans="1:26" ht="14.25" customHeight="1">
      <c r="A668" s="879"/>
      <c r="B668" s="879"/>
      <c r="C668" s="879"/>
      <c r="D668" s="879"/>
      <c r="E668" s="879"/>
      <c r="F668" s="879"/>
      <c r="G668" s="879"/>
      <c r="H668" s="879"/>
      <c r="I668" s="879"/>
      <c r="J668" s="879"/>
      <c r="K668" s="879"/>
      <c r="L668" s="879"/>
      <c r="M668" s="879"/>
      <c r="N668" s="879"/>
      <c r="P668" s="879"/>
      <c r="Q668" s="879"/>
      <c r="R668" s="879"/>
      <c r="S668" s="879"/>
      <c r="T668" s="879"/>
      <c r="U668" s="879"/>
      <c r="V668" s="879"/>
      <c r="W668" s="879"/>
      <c r="X668" s="879"/>
      <c r="Y668" s="879"/>
      <c r="Z668" s="879"/>
    </row>
    <row r="669" spans="1:26" ht="14.25" customHeight="1">
      <c r="A669" s="879"/>
      <c r="B669" s="879"/>
      <c r="C669" s="879"/>
      <c r="D669" s="879"/>
      <c r="E669" s="879"/>
      <c r="F669" s="879"/>
      <c r="G669" s="879"/>
      <c r="H669" s="879"/>
      <c r="I669" s="879"/>
      <c r="J669" s="879"/>
      <c r="K669" s="879"/>
      <c r="L669" s="879"/>
      <c r="M669" s="879"/>
      <c r="N669" s="879"/>
      <c r="P669" s="879"/>
      <c r="Q669" s="879"/>
      <c r="R669" s="879"/>
      <c r="S669" s="879"/>
      <c r="T669" s="879"/>
      <c r="U669" s="879"/>
      <c r="V669" s="879"/>
      <c r="W669" s="879"/>
      <c r="X669" s="879"/>
      <c r="Y669" s="879"/>
      <c r="Z669" s="879"/>
    </row>
    <row r="670" spans="1:26" ht="14.25" customHeight="1">
      <c r="A670" s="879"/>
      <c r="B670" s="879"/>
      <c r="C670" s="879"/>
      <c r="D670" s="879"/>
      <c r="E670" s="879"/>
      <c r="F670" s="879"/>
      <c r="G670" s="879"/>
      <c r="H670" s="879"/>
      <c r="I670" s="879"/>
      <c r="J670" s="879"/>
      <c r="K670" s="879"/>
      <c r="L670" s="879"/>
      <c r="M670" s="879"/>
      <c r="N670" s="879"/>
      <c r="P670" s="879"/>
      <c r="Q670" s="879"/>
      <c r="R670" s="879"/>
      <c r="S670" s="879"/>
      <c r="T670" s="879"/>
      <c r="U670" s="879"/>
      <c r="V670" s="879"/>
      <c r="W670" s="879"/>
      <c r="X670" s="879"/>
      <c r="Y670" s="879"/>
      <c r="Z670" s="879"/>
    </row>
    <row r="671" spans="1:26" ht="14.25" customHeight="1">
      <c r="A671" s="879"/>
      <c r="B671" s="879"/>
      <c r="C671" s="879"/>
      <c r="D671" s="879"/>
      <c r="E671" s="879"/>
      <c r="F671" s="879"/>
      <c r="G671" s="879"/>
      <c r="H671" s="879"/>
      <c r="I671" s="879"/>
      <c r="J671" s="879"/>
      <c r="K671" s="879"/>
      <c r="L671" s="879"/>
      <c r="M671" s="879"/>
      <c r="N671" s="879"/>
      <c r="P671" s="879"/>
      <c r="Q671" s="879"/>
      <c r="R671" s="879"/>
      <c r="S671" s="879"/>
      <c r="T671" s="879"/>
      <c r="U671" s="879"/>
      <c r="V671" s="879"/>
      <c r="W671" s="879"/>
      <c r="X671" s="879"/>
      <c r="Y671" s="879"/>
      <c r="Z671" s="879"/>
    </row>
    <row r="672" spans="1:26" ht="14.25" customHeight="1">
      <c r="A672" s="879"/>
      <c r="B672" s="879"/>
      <c r="C672" s="879"/>
      <c r="D672" s="879"/>
      <c r="E672" s="879"/>
      <c r="F672" s="879"/>
      <c r="G672" s="879"/>
      <c r="H672" s="879"/>
      <c r="I672" s="879"/>
      <c r="J672" s="879"/>
      <c r="K672" s="879"/>
      <c r="L672" s="879"/>
      <c r="M672" s="879"/>
      <c r="N672" s="879"/>
      <c r="P672" s="879"/>
      <c r="Q672" s="879"/>
      <c r="R672" s="879"/>
      <c r="S672" s="879"/>
      <c r="T672" s="879"/>
      <c r="U672" s="879"/>
      <c r="V672" s="879"/>
      <c r="W672" s="879"/>
      <c r="X672" s="879"/>
      <c r="Y672" s="879"/>
      <c r="Z672" s="879"/>
    </row>
    <row r="673" spans="1:26" ht="14.25" customHeight="1">
      <c r="A673" s="879"/>
      <c r="B673" s="879"/>
      <c r="C673" s="879"/>
      <c r="D673" s="879"/>
      <c r="E673" s="879"/>
      <c r="F673" s="879"/>
      <c r="G673" s="879"/>
      <c r="H673" s="879"/>
      <c r="I673" s="879"/>
      <c r="J673" s="879"/>
      <c r="K673" s="879"/>
      <c r="L673" s="879"/>
      <c r="M673" s="879"/>
      <c r="N673" s="879"/>
      <c r="P673" s="879"/>
      <c r="Q673" s="879"/>
      <c r="R673" s="879"/>
      <c r="S673" s="879"/>
      <c r="T673" s="879"/>
      <c r="U673" s="879"/>
      <c r="V673" s="879"/>
      <c r="W673" s="879"/>
      <c r="X673" s="879"/>
      <c r="Y673" s="879"/>
      <c r="Z673" s="879"/>
    </row>
    <row r="674" spans="1:26" ht="14.25" customHeight="1">
      <c r="A674" s="879"/>
      <c r="B674" s="879"/>
      <c r="C674" s="879"/>
      <c r="D674" s="879"/>
      <c r="E674" s="879"/>
      <c r="F674" s="879"/>
      <c r="G674" s="879"/>
      <c r="H674" s="879"/>
      <c r="I674" s="879"/>
      <c r="J674" s="879"/>
      <c r="K674" s="879"/>
      <c r="L674" s="879"/>
      <c r="M674" s="879"/>
      <c r="N674" s="879"/>
      <c r="P674" s="879"/>
      <c r="Q674" s="879"/>
      <c r="R674" s="879"/>
      <c r="S674" s="879"/>
      <c r="T674" s="879"/>
      <c r="U674" s="879"/>
      <c r="V674" s="879"/>
      <c r="W674" s="879"/>
      <c r="X674" s="879"/>
      <c r="Y674" s="879"/>
      <c r="Z674" s="879"/>
    </row>
    <row r="675" spans="1:26" ht="14.25" customHeight="1">
      <c r="A675" s="879"/>
      <c r="B675" s="879"/>
      <c r="C675" s="879"/>
      <c r="D675" s="879"/>
      <c r="E675" s="879"/>
      <c r="F675" s="879"/>
      <c r="G675" s="879"/>
      <c r="H675" s="879"/>
      <c r="I675" s="879"/>
      <c r="J675" s="879"/>
      <c r="K675" s="879"/>
      <c r="L675" s="879"/>
      <c r="M675" s="879"/>
      <c r="N675" s="879"/>
      <c r="P675" s="879"/>
      <c r="Q675" s="879"/>
      <c r="R675" s="879"/>
      <c r="S675" s="879"/>
      <c r="T675" s="879"/>
      <c r="U675" s="879"/>
      <c r="V675" s="879"/>
      <c r="W675" s="879"/>
      <c r="X675" s="879"/>
      <c r="Y675" s="879"/>
      <c r="Z675" s="879"/>
    </row>
    <row r="676" spans="1:26" ht="14.25" customHeight="1">
      <c r="A676" s="879"/>
      <c r="B676" s="879"/>
      <c r="C676" s="879"/>
      <c r="D676" s="879"/>
      <c r="E676" s="879"/>
      <c r="F676" s="879"/>
      <c r="G676" s="879"/>
      <c r="H676" s="879"/>
      <c r="I676" s="879"/>
      <c r="J676" s="879"/>
      <c r="K676" s="879"/>
      <c r="L676" s="879"/>
      <c r="M676" s="879"/>
      <c r="N676" s="879"/>
      <c r="P676" s="879"/>
      <c r="Q676" s="879"/>
      <c r="R676" s="879"/>
      <c r="S676" s="879"/>
      <c r="T676" s="879"/>
      <c r="U676" s="879"/>
      <c r="V676" s="879"/>
      <c r="W676" s="879"/>
      <c r="X676" s="879"/>
      <c r="Y676" s="879"/>
      <c r="Z676" s="879"/>
    </row>
    <row r="677" spans="1:26" ht="14.25" customHeight="1">
      <c r="A677" s="879"/>
      <c r="B677" s="879"/>
      <c r="C677" s="879"/>
      <c r="D677" s="879"/>
      <c r="E677" s="879"/>
      <c r="F677" s="879"/>
      <c r="G677" s="879"/>
      <c r="H677" s="879"/>
      <c r="I677" s="879"/>
      <c r="J677" s="879"/>
      <c r="K677" s="879"/>
      <c r="L677" s="879"/>
      <c r="M677" s="879"/>
      <c r="N677" s="879"/>
      <c r="P677" s="879"/>
      <c r="Q677" s="879"/>
      <c r="R677" s="879"/>
      <c r="S677" s="879"/>
      <c r="T677" s="879"/>
      <c r="U677" s="879"/>
      <c r="V677" s="879"/>
      <c r="W677" s="879"/>
      <c r="X677" s="879"/>
      <c r="Y677" s="879"/>
      <c r="Z677" s="879"/>
    </row>
    <row r="678" spans="1:26" ht="14.25" customHeight="1">
      <c r="A678" s="879"/>
      <c r="B678" s="879"/>
      <c r="C678" s="879"/>
      <c r="D678" s="879"/>
      <c r="E678" s="879"/>
      <c r="F678" s="879"/>
      <c r="G678" s="879"/>
      <c r="H678" s="879"/>
      <c r="I678" s="879"/>
      <c r="J678" s="879"/>
      <c r="K678" s="879"/>
      <c r="L678" s="879"/>
      <c r="M678" s="879"/>
      <c r="N678" s="879"/>
      <c r="P678" s="879"/>
      <c r="Q678" s="879"/>
      <c r="R678" s="879"/>
      <c r="S678" s="879"/>
      <c r="T678" s="879"/>
      <c r="U678" s="879"/>
      <c r="V678" s="879"/>
      <c r="W678" s="879"/>
      <c r="X678" s="879"/>
      <c r="Y678" s="879"/>
      <c r="Z678" s="879"/>
    </row>
    <row r="679" spans="1:26" ht="14.25" customHeight="1">
      <c r="A679" s="879"/>
      <c r="B679" s="879"/>
      <c r="C679" s="879"/>
      <c r="D679" s="879"/>
      <c r="E679" s="879"/>
      <c r="F679" s="879"/>
      <c r="G679" s="879"/>
      <c r="H679" s="879"/>
      <c r="I679" s="879"/>
      <c r="J679" s="879"/>
      <c r="K679" s="879"/>
      <c r="L679" s="879"/>
      <c r="M679" s="879"/>
      <c r="N679" s="879"/>
      <c r="P679" s="879"/>
      <c r="Q679" s="879"/>
      <c r="R679" s="879"/>
      <c r="S679" s="879"/>
      <c r="T679" s="879"/>
      <c r="U679" s="879"/>
      <c r="V679" s="879"/>
      <c r="W679" s="879"/>
      <c r="X679" s="879"/>
      <c r="Y679" s="879"/>
      <c r="Z679" s="879"/>
    </row>
    <row r="680" spans="1:26" ht="14.25" customHeight="1">
      <c r="A680" s="879"/>
      <c r="B680" s="879"/>
      <c r="C680" s="879"/>
      <c r="D680" s="879"/>
      <c r="E680" s="879"/>
      <c r="F680" s="879"/>
      <c r="G680" s="879"/>
      <c r="H680" s="879"/>
      <c r="I680" s="879"/>
      <c r="J680" s="879"/>
      <c r="K680" s="879"/>
      <c r="L680" s="879"/>
      <c r="M680" s="879"/>
      <c r="N680" s="879"/>
      <c r="P680" s="879"/>
      <c r="Q680" s="879"/>
      <c r="R680" s="879"/>
      <c r="S680" s="879"/>
      <c r="T680" s="879"/>
      <c r="U680" s="879"/>
      <c r="V680" s="879"/>
      <c r="W680" s="879"/>
      <c r="X680" s="879"/>
      <c r="Y680" s="879"/>
      <c r="Z680" s="879"/>
    </row>
    <row r="681" spans="1:26" ht="14.25" customHeight="1">
      <c r="A681" s="879"/>
      <c r="B681" s="879"/>
      <c r="C681" s="879"/>
      <c r="D681" s="879"/>
      <c r="E681" s="879"/>
      <c r="F681" s="879"/>
      <c r="G681" s="879"/>
      <c r="H681" s="879"/>
      <c r="I681" s="879"/>
      <c r="J681" s="879"/>
      <c r="K681" s="879"/>
      <c r="L681" s="879"/>
      <c r="M681" s="879"/>
      <c r="N681" s="879"/>
      <c r="P681" s="879"/>
      <c r="Q681" s="879"/>
      <c r="R681" s="879"/>
      <c r="S681" s="879"/>
      <c r="T681" s="879"/>
      <c r="U681" s="879"/>
      <c r="V681" s="879"/>
      <c r="W681" s="879"/>
      <c r="X681" s="879"/>
      <c r="Y681" s="879"/>
      <c r="Z681" s="879"/>
    </row>
    <row r="682" spans="1:26" ht="14.25" customHeight="1">
      <c r="A682" s="879"/>
      <c r="B682" s="879"/>
      <c r="C682" s="879"/>
      <c r="D682" s="879"/>
      <c r="E682" s="879"/>
      <c r="F682" s="879"/>
      <c r="G682" s="879"/>
      <c r="H682" s="879"/>
      <c r="I682" s="879"/>
      <c r="J682" s="879"/>
      <c r="K682" s="879"/>
      <c r="L682" s="879"/>
      <c r="M682" s="879"/>
      <c r="N682" s="879"/>
      <c r="P682" s="879"/>
      <c r="Q682" s="879"/>
      <c r="R682" s="879"/>
      <c r="S682" s="879"/>
      <c r="T682" s="879"/>
      <c r="U682" s="879"/>
      <c r="V682" s="879"/>
      <c r="W682" s="879"/>
      <c r="X682" s="879"/>
      <c r="Y682" s="879"/>
      <c r="Z682" s="879"/>
    </row>
    <row r="683" spans="1:26" ht="14.25" customHeight="1">
      <c r="A683" s="879"/>
      <c r="B683" s="879"/>
      <c r="C683" s="879"/>
      <c r="D683" s="879"/>
      <c r="E683" s="879"/>
      <c r="F683" s="879"/>
      <c r="G683" s="879"/>
      <c r="H683" s="879"/>
      <c r="I683" s="879"/>
      <c r="J683" s="879"/>
      <c r="K683" s="879"/>
      <c r="L683" s="879"/>
      <c r="M683" s="879"/>
      <c r="N683" s="879"/>
      <c r="P683" s="879"/>
      <c r="Q683" s="879"/>
      <c r="R683" s="879"/>
      <c r="S683" s="879"/>
      <c r="T683" s="879"/>
      <c r="U683" s="879"/>
      <c r="V683" s="879"/>
      <c r="W683" s="879"/>
      <c r="X683" s="879"/>
      <c r="Y683" s="879"/>
      <c r="Z683" s="879"/>
    </row>
    <row r="684" spans="1:26" ht="14.25" customHeight="1">
      <c r="A684" s="879"/>
      <c r="B684" s="879"/>
      <c r="C684" s="879"/>
      <c r="D684" s="879"/>
      <c r="E684" s="879"/>
      <c r="F684" s="879"/>
      <c r="G684" s="879"/>
      <c r="H684" s="879"/>
      <c r="I684" s="879"/>
      <c r="J684" s="879"/>
      <c r="K684" s="879"/>
      <c r="L684" s="879"/>
      <c r="M684" s="879"/>
      <c r="N684" s="879"/>
      <c r="P684" s="879"/>
      <c r="Q684" s="879"/>
      <c r="R684" s="879"/>
      <c r="S684" s="879"/>
      <c r="T684" s="879"/>
      <c r="U684" s="879"/>
      <c r="V684" s="879"/>
      <c r="W684" s="879"/>
      <c r="X684" s="879"/>
      <c r="Y684" s="879"/>
      <c r="Z684" s="879"/>
    </row>
    <row r="685" spans="1:26" ht="14.25" customHeight="1">
      <c r="A685" s="879"/>
      <c r="B685" s="879"/>
      <c r="C685" s="879"/>
      <c r="D685" s="879"/>
      <c r="E685" s="879"/>
      <c r="F685" s="879"/>
      <c r="G685" s="879"/>
      <c r="H685" s="879"/>
      <c r="I685" s="879"/>
      <c r="J685" s="879"/>
      <c r="K685" s="879"/>
      <c r="L685" s="879"/>
      <c r="M685" s="879"/>
      <c r="N685" s="879"/>
      <c r="P685" s="879"/>
      <c r="Q685" s="879"/>
      <c r="R685" s="879"/>
      <c r="S685" s="879"/>
      <c r="T685" s="879"/>
      <c r="U685" s="879"/>
      <c r="V685" s="879"/>
      <c r="W685" s="879"/>
      <c r="X685" s="879"/>
      <c r="Y685" s="879"/>
      <c r="Z685" s="879"/>
    </row>
    <row r="686" spans="1:26" ht="14.25" customHeight="1">
      <c r="A686" s="879"/>
      <c r="B686" s="879"/>
      <c r="C686" s="879"/>
      <c r="D686" s="879"/>
      <c r="E686" s="879"/>
      <c r="F686" s="879"/>
      <c r="G686" s="879"/>
      <c r="H686" s="879"/>
      <c r="I686" s="879"/>
      <c r="J686" s="879"/>
      <c r="K686" s="879"/>
      <c r="L686" s="879"/>
      <c r="M686" s="879"/>
      <c r="N686" s="879"/>
      <c r="P686" s="879"/>
      <c r="Q686" s="879"/>
      <c r="R686" s="879"/>
      <c r="S686" s="879"/>
      <c r="T686" s="879"/>
      <c r="U686" s="879"/>
      <c r="V686" s="879"/>
      <c r="W686" s="879"/>
      <c r="X686" s="879"/>
      <c r="Y686" s="879"/>
      <c r="Z686" s="879"/>
    </row>
    <row r="687" spans="1:26" ht="14.25" customHeight="1">
      <c r="A687" s="879"/>
      <c r="B687" s="879"/>
      <c r="C687" s="879"/>
      <c r="D687" s="879"/>
      <c r="E687" s="879"/>
      <c r="F687" s="879"/>
      <c r="G687" s="879"/>
      <c r="H687" s="879"/>
      <c r="I687" s="879"/>
      <c r="J687" s="879"/>
      <c r="K687" s="879"/>
      <c r="L687" s="879"/>
      <c r="M687" s="879"/>
      <c r="N687" s="879"/>
      <c r="P687" s="879"/>
      <c r="Q687" s="879"/>
      <c r="R687" s="879"/>
      <c r="S687" s="879"/>
      <c r="T687" s="879"/>
      <c r="U687" s="879"/>
      <c r="V687" s="879"/>
      <c r="W687" s="879"/>
      <c r="X687" s="879"/>
      <c r="Y687" s="879"/>
      <c r="Z687" s="879"/>
    </row>
    <row r="688" spans="1:26" ht="14.25" customHeight="1">
      <c r="A688" s="879"/>
      <c r="B688" s="879"/>
      <c r="C688" s="879"/>
      <c r="D688" s="879"/>
      <c r="E688" s="879"/>
      <c r="F688" s="879"/>
      <c r="G688" s="879"/>
      <c r="H688" s="879"/>
      <c r="I688" s="879"/>
      <c r="J688" s="879"/>
      <c r="K688" s="879"/>
      <c r="L688" s="879"/>
      <c r="M688" s="879"/>
      <c r="N688" s="879"/>
      <c r="P688" s="879"/>
      <c r="Q688" s="879"/>
      <c r="R688" s="879"/>
      <c r="S688" s="879"/>
      <c r="T688" s="879"/>
      <c r="U688" s="879"/>
      <c r="V688" s="879"/>
      <c r="W688" s="879"/>
      <c r="X688" s="879"/>
      <c r="Y688" s="879"/>
      <c r="Z688" s="879"/>
    </row>
    <row r="689" spans="1:26" ht="14.25" customHeight="1">
      <c r="A689" s="879"/>
      <c r="B689" s="879"/>
      <c r="C689" s="879"/>
      <c r="D689" s="879"/>
      <c r="E689" s="879"/>
      <c r="F689" s="879"/>
      <c r="G689" s="879"/>
      <c r="H689" s="879"/>
      <c r="I689" s="879"/>
      <c r="J689" s="879"/>
      <c r="K689" s="879"/>
      <c r="L689" s="879"/>
      <c r="M689" s="879"/>
      <c r="N689" s="879"/>
      <c r="P689" s="879"/>
      <c r="Q689" s="879"/>
      <c r="R689" s="879"/>
      <c r="S689" s="879"/>
      <c r="T689" s="879"/>
      <c r="U689" s="879"/>
      <c r="V689" s="879"/>
      <c r="W689" s="879"/>
      <c r="X689" s="879"/>
      <c r="Y689" s="879"/>
      <c r="Z689" s="879"/>
    </row>
    <row r="690" spans="1:26" ht="14.25" customHeight="1">
      <c r="A690" s="879"/>
      <c r="B690" s="879"/>
      <c r="C690" s="879"/>
      <c r="D690" s="879"/>
      <c r="E690" s="879"/>
      <c r="F690" s="879"/>
      <c r="G690" s="879"/>
      <c r="H690" s="879"/>
      <c r="I690" s="879"/>
      <c r="J690" s="879"/>
      <c r="K690" s="879"/>
      <c r="L690" s="879"/>
      <c r="M690" s="879"/>
      <c r="N690" s="879"/>
      <c r="P690" s="879"/>
      <c r="Q690" s="879"/>
      <c r="R690" s="879"/>
      <c r="S690" s="879"/>
      <c r="T690" s="879"/>
      <c r="U690" s="879"/>
      <c r="V690" s="879"/>
      <c r="W690" s="879"/>
      <c r="X690" s="879"/>
      <c r="Y690" s="879"/>
      <c r="Z690" s="879"/>
    </row>
    <row r="691" spans="1:26" ht="14.25" customHeight="1">
      <c r="A691" s="879"/>
      <c r="B691" s="879"/>
      <c r="C691" s="879"/>
      <c r="D691" s="879"/>
      <c r="E691" s="879"/>
      <c r="F691" s="879"/>
      <c r="G691" s="879"/>
      <c r="H691" s="879"/>
      <c r="I691" s="879"/>
      <c r="J691" s="879"/>
      <c r="K691" s="879"/>
      <c r="L691" s="879"/>
      <c r="M691" s="879"/>
      <c r="N691" s="879"/>
      <c r="P691" s="879"/>
      <c r="Q691" s="879"/>
      <c r="R691" s="879"/>
      <c r="S691" s="879"/>
      <c r="T691" s="879"/>
      <c r="U691" s="879"/>
      <c r="V691" s="879"/>
      <c r="W691" s="879"/>
      <c r="X691" s="879"/>
      <c r="Y691" s="879"/>
      <c r="Z691" s="879"/>
    </row>
    <row r="692" spans="1:26" ht="14.25" customHeight="1">
      <c r="A692" s="879"/>
      <c r="B692" s="879"/>
      <c r="C692" s="879"/>
      <c r="D692" s="879"/>
      <c r="E692" s="879"/>
      <c r="F692" s="879"/>
      <c r="G692" s="879"/>
      <c r="H692" s="879"/>
      <c r="I692" s="879"/>
      <c r="J692" s="879"/>
      <c r="K692" s="879"/>
      <c r="L692" s="879"/>
      <c r="M692" s="879"/>
      <c r="N692" s="879"/>
      <c r="P692" s="879"/>
      <c r="Q692" s="879"/>
      <c r="R692" s="879"/>
      <c r="S692" s="879"/>
      <c r="T692" s="879"/>
      <c r="U692" s="879"/>
      <c r="V692" s="879"/>
      <c r="W692" s="879"/>
      <c r="X692" s="879"/>
      <c r="Y692" s="879"/>
      <c r="Z692" s="879"/>
    </row>
    <row r="693" spans="1:26" ht="14.25" customHeight="1">
      <c r="A693" s="879"/>
      <c r="B693" s="879"/>
      <c r="C693" s="879"/>
      <c r="D693" s="879"/>
      <c r="E693" s="879"/>
      <c r="F693" s="879"/>
      <c r="G693" s="879"/>
      <c r="H693" s="879"/>
      <c r="I693" s="879"/>
      <c r="J693" s="879"/>
      <c r="K693" s="879"/>
      <c r="L693" s="879"/>
      <c r="M693" s="879"/>
      <c r="N693" s="879"/>
      <c r="P693" s="879"/>
      <c r="Q693" s="879"/>
      <c r="R693" s="879"/>
      <c r="S693" s="879"/>
      <c r="T693" s="879"/>
      <c r="U693" s="879"/>
      <c r="V693" s="879"/>
      <c r="W693" s="879"/>
      <c r="X693" s="879"/>
      <c r="Y693" s="879"/>
      <c r="Z693" s="879"/>
    </row>
    <row r="694" spans="1:26" ht="14.25" customHeight="1">
      <c r="A694" s="879"/>
      <c r="B694" s="879"/>
      <c r="C694" s="879"/>
      <c r="D694" s="879"/>
      <c r="E694" s="879"/>
      <c r="F694" s="879"/>
      <c r="G694" s="879"/>
      <c r="H694" s="879"/>
      <c r="I694" s="879"/>
      <c r="J694" s="879"/>
      <c r="K694" s="879"/>
      <c r="L694" s="879"/>
      <c r="M694" s="879"/>
      <c r="N694" s="879"/>
      <c r="P694" s="879"/>
      <c r="Q694" s="879"/>
      <c r="R694" s="879"/>
      <c r="S694" s="879"/>
      <c r="T694" s="879"/>
      <c r="U694" s="879"/>
      <c r="V694" s="879"/>
      <c r="W694" s="879"/>
      <c r="X694" s="879"/>
      <c r="Y694" s="879"/>
      <c r="Z694" s="879"/>
    </row>
    <row r="695" spans="1:26" ht="14.25" customHeight="1">
      <c r="A695" s="879"/>
      <c r="B695" s="879"/>
      <c r="C695" s="879"/>
      <c r="D695" s="879"/>
      <c r="E695" s="879"/>
      <c r="F695" s="879"/>
      <c r="G695" s="879"/>
      <c r="H695" s="879"/>
      <c r="I695" s="879"/>
      <c r="J695" s="879"/>
      <c r="K695" s="879"/>
      <c r="L695" s="879"/>
      <c r="M695" s="879"/>
      <c r="N695" s="879"/>
      <c r="P695" s="879"/>
      <c r="Q695" s="879"/>
      <c r="R695" s="879"/>
      <c r="S695" s="879"/>
      <c r="T695" s="879"/>
      <c r="U695" s="879"/>
      <c r="V695" s="879"/>
      <c r="W695" s="879"/>
      <c r="X695" s="879"/>
      <c r="Y695" s="879"/>
      <c r="Z695" s="879"/>
    </row>
    <row r="696" spans="1:26" ht="14.25" customHeight="1">
      <c r="A696" s="879"/>
      <c r="B696" s="879"/>
      <c r="C696" s="879"/>
      <c r="D696" s="879"/>
      <c r="E696" s="879"/>
      <c r="F696" s="879"/>
      <c r="G696" s="879"/>
      <c r="H696" s="879"/>
      <c r="I696" s="879"/>
      <c r="J696" s="879"/>
      <c r="K696" s="879"/>
      <c r="L696" s="879"/>
      <c r="M696" s="879"/>
      <c r="N696" s="879"/>
      <c r="P696" s="879"/>
      <c r="Q696" s="879"/>
      <c r="R696" s="879"/>
      <c r="S696" s="879"/>
      <c r="T696" s="879"/>
      <c r="U696" s="879"/>
      <c r="V696" s="879"/>
      <c r="W696" s="879"/>
      <c r="X696" s="879"/>
      <c r="Y696" s="879"/>
      <c r="Z696" s="879"/>
    </row>
    <row r="697" spans="1:26" ht="14.25" customHeight="1">
      <c r="A697" s="879"/>
      <c r="B697" s="879"/>
      <c r="C697" s="879"/>
      <c r="D697" s="879"/>
      <c r="E697" s="879"/>
      <c r="F697" s="879"/>
      <c r="G697" s="879"/>
      <c r="H697" s="879"/>
      <c r="I697" s="879"/>
      <c r="J697" s="879"/>
      <c r="K697" s="879"/>
      <c r="L697" s="879"/>
      <c r="M697" s="879"/>
      <c r="N697" s="879"/>
      <c r="P697" s="879"/>
      <c r="Q697" s="879"/>
      <c r="R697" s="879"/>
      <c r="S697" s="879"/>
      <c r="T697" s="879"/>
      <c r="U697" s="879"/>
      <c r="V697" s="879"/>
      <c r="W697" s="879"/>
      <c r="X697" s="879"/>
      <c r="Y697" s="879"/>
      <c r="Z697" s="879"/>
    </row>
    <row r="698" spans="1:26" ht="14.25" customHeight="1">
      <c r="A698" s="879"/>
      <c r="B698" s="879"/>
      <c r="C698" s="879"/>
      <c r="D698" s="879"/>
      <c r="E698" s="879"/>
      <c r="F698" s="879"/>
      <c r="G698" s="879"/>
      <c r="H698" s="879"/>
      <c r="I698" s="879"/>
      <c r="J698" s="879"/>
      <c r="K698" s="879"/>
      <c r="L698" s="879"/>
      <c r="M698" s="879"/>
      <c r="N698" s="879"/>
      <c r="P698" s="879"/>
      <c r="Q698" s="879"/>
      <c r="R698" s="879"/>
      <c r="S698" s="879"/>
      <c r="T698" s="879"/>
      <c r="U698" s="879"/>
      <c r="V698" s="879"/>
      <c r="W698" s="879"/>
      <c r="X698" s="879"/>
      <c r="Y698" s="879"/>
      <c r="Z698" s="879"/>
    </row>
    <row r="699" spans="1:26" ht="14.25" customHeight="1">
      <c r="A699" s="879"/>
      <c r="B699" s="879"/>
      <c r="C699" s="879"/>
      <c r="D699" s="879"/>
      <c r="E699" s="879"/>
      <c r="F699" s="879"/>
      <c r="G699" s="879"/>
      <c r="H699" s="879"/>
      <c r="I699" s="879"/>
      <c r="J699" s="879"/>
      <c r="K699" s="879"/>
      <c r="L699" s="879"/>
      <c r="M699" s="879"/>
      <c r="N699" s="879"/>
      <c r="P699" s="879"/>
      <c r="Q699" s="879"/>
      <c r="R699" s="879"/>
      <c r="S699" s="879"/>
      <c r="T699" s="879"/>
      <c r="U699" s="879"/>
      <c r="V699" s="879"/>
      <c r="W699" s="879"/>
      <c r="X699" s="879"/>
      <c r="Y699" s="879"/>
      <c r="Z699" s="879"/>
    </row>
    <row r="700" spans="1:26" ht="14.25" customHeight="1">
      <c r="A700" s="879"/>
      <c r="B700" s="879"/>
      <c r="C700" s="879"/>
      <c r="D700" s="879"/>
      <c r="E700" s="879"/>
      <c r="F700" s="879"/>
      <c r="G700" s="879"/>
      <c r="H700" s="879"/>
      <c r="I700" s="879"/>
      <c r="J700" s="879"/>
      <c r="K700" s="879"/>
      <c r="L700" s="879"/>
      <c r="M700" s="879"/>
      <c r="N700" s="879"/>
      <c r="P700" s="879"/>
      <c r="Q700" s="879"/>
      <c r="R700" s="879"/>
      <c r="S700" s="879"/>
      <c r="T700" s="879"/>
      <c r="U700" s="879"/>
      <c r="V700" s="879"/>
      <c r="W700" s="879"/>
      <c r="X700" s="879"/>
      <c r="Y700" s="879"/>
      <c r="Z700" s="879"/>
    </row>
    <row r="701" spans="1:26" ht="14.25" customHeight="1">
      <c r="A701" s="879"/>
      <c r="B701" s="879"/>
      <c r="C701" s="879"/>
      <c r="D701" s="879"/>
      <c r="E701" s="879"/>
      <c r="F701" s="879"/>
      <c r="G701" s="879"/>
      <c r="H701" s="879"/>
      <c r="I701" s="879"/>
      <c r="J701" s="879"/>
      <c r="K701" s="879"/>
      <c r="L701" s="879"/>
      <c r="M701" s="879"/>
      <c r="N701" s="879"/>
      <c r="P701" s="879"/>
      <c r="Q701" s="879"/>
      <c r="R701" s="879"/>
      <c r="S701" s="879"/>
      <c r="T701" s="879"/>
      <c r="U701" s="879"/>
      <c r="V701" s="879"/>
      <c r="W701" s="879"/>
      <c r="X701" s="879"/>
      <c r="Y701" s="879"/>
      <c r="Z701" s="879"/>
    </row>
    <row r="702" spans="1:26" ht="14.25" customHeight="1">
      <c r="A702" s="879"/>
      <c r="B702" s="879"/>
      <c r="C702" s="879"/>
      <c r="D702" s="879"/>
      <c r="E702" s="879"/>
      <c r="F702" s="879"/>
      <c r="G702" s="879"/>
      <c r="H702" s="879"/>
      <c r="I702" s="879"/>
      <c r="J702" s="879"/>
      <c r="K702" s="879"/>
      <c r="L702" s="879"/>
      <c r="M702" s="879"/>
      <c r="N702" s="879"/>
      <c r="P702" s="879"/>
      <c r="Q702" s="879"/>
      <c r="R702" s="879"/>
      <c r="S702" s="879"/>
      <c r="T702" s="879"/>
      <c r="U702" s="879"/>
      <c r="V702" s="879"/>
      <c r="W702" s="879"/>
      <c r="X702" s="879"/>
      <c r="Y702" s="879"/>
      <c r="Z702" s="879"/>
    </row>
    <row r="703" spans="1:26" ht="14.25" customHeight="1">
      <c r="A703" s="879"/>
      <c r="B703" s="879"/>
      <c r="C703" s="879"/>
      <c r="D703" s="879"/>
      <c r="E703" s="879"/>
      <c r="F703" s="879"/>
      <c r="G703" s="879"/>
      <c r="H703" s="879"/>
      <c r="I703" s="879"/>
      <c r="J703" s="879"/>
      <c r="K703" s="879"/>
      <c r="L703" s="879"/>
      <c r="M703" s="879"/>
      <c r="N703" s="879"/>
      <c r="P703" s="879"/>
      <c r="Q703" s="879"/>
      <c r="R703" s="879"/>
      <c r="S703" s="879"/>
      <c r="T703" s="879"/>
      <c r="U703" s="879"/>
      <c r="V703" s="879"/>
      <c r="W703" s="879"/>
      <c r="X703" s="879"/>
      <c r="Y703" s="879"/>
      <c r="Z703" s="879"/>
    </row>
    <row r="704" spans="1:26" ht="14.25" customHeight="1">
      <c r="A704" s="879"/>
      <c r="B704" s="879"/>
      <c r="C704" s="879"/>
      <c r="D704" s="879"/>
      <c r="E704" s="879"/>
      <c r="F704" s="879"/>
      <c r="G704" s="879"/>
      <c r="H704" s="879"/>
      <c r="I704" s="879"/>
      <c r="J704" s="879"/>
      <c r="K704" s="879"/>
      <c r="L704" s="879"/>
      <c r="M704" s="879"/>
      <c r="N704" s="879"/>
      <c r="P704" s="879"/>
      <c r="Q704" s="879"/>
      <c r="R704" s="879"/>
      <c r="S704" s="879"/>
      <c r="T704" s="879"/>
      <c r="U704" s="879"/>
      <c r="V704" s="879"/>
      <c r="W704" s="879"/>
      <c r="X704" s="879"/>
      <c r="Y704" s="879"/>
      <c r="Z704" s="879"/>
    </row>
    <row r="705" spans="1:26" ht="14.25" customHeight="1">
      <c r="A705" s="879"/>
      <c r="B705" s="879"/>
      <c r="C705" s="879"/>
      <c r="D705" s="879"/>
      <c r="E705" s="879"/>
      <c r="F705" s="879"/>
      <c r="G705" s="879"/>
      <c r="H705" s="879"/>
      <c r="I705" s="879"/>
      <c r="J705" s="879"/>
      <c r="K705" s="879"/>
      <c r="L705" s="879"/>
      <c r="M705" s="879"/>
      <c r="N705" s="879"/>
      <c r="P705" s="879"/>
      <c r="Q705" s="879"/>
      <c r="R705" s="879"/>
      <c r="S705" s="879"/>
      <c r="T705" s="879"/>
      <c r="U705" s="879"/>
      <c r="V705" s="879"/>
      <c r="W705" s="879"/>
      <c r="X705" s="879"/>
      <c r="Y705" s="879"/>
      <c r="Z705" s="879"/>
    </row>
    <row r="706" spans="1:26" ht="14.25" customHeight="1">
      <c r="A706" s="879"/>
      <c r="B706" s="879"/>
      <c r="C706" s="879"/>
      <c r="D706" s="879"/>
      <c r="E706" s="879"/>
      <c r="F706" s="879"/>
      <c r="G706" s="879"/>
      <c r="H706" s="879"/>
      <c r="I706" s="879"/>
      <c r="J706" s="879"/>
      <c r="K706" s="879"/>
      <c r="L706" s="879"/>
      <c r="M706" s="879"/>
      <c r="N706" s="879"/>
      <c r="P706" s="879"/>
      <c r="Q706" s="879"/>
      <c r="R706" s="879"/>
      <c r="S706" s="879"/>
      <c r="T706" s="879"/>
      <c r="U706" s="879"/>
      <c r="V706" s="879"/>
      <c r="W706" s="879"/>
      <c r="X706" s="879"/>
      <c r="Y706" s="879"/>
      <c r="Z706" s="879"/>
    </row>
    <row r="707" spans="1:26" ht="14.25" customHeight="1">
      <c r="A707" s="879"/>
      <c r="B707" s="879"/>
      <c r="C707" s="879"/>
      <c r="D707" s="879"/>
      <c r="E707" s="879"/>
      <c r="F707" s="879"/>
      <c r="G707" s="879"/>
      <c r="H707" s="879"/>
      <c r="I707" s="879"/>
      <c r="J707" s="879"/>
      <c r="K707" s="879"/>
      <c r="L707" s="879"/>
      <c r="M707" s="879"/>
      <c r="N707" s="879"/>
      <c r="P707" s="879"/>
      <c r="Q707" s="879"/>
      <c r="R707" s="879"/>
      <c r="S707" s="879"/>
      <c r="T707" s="879"/>
      <c r="U707" s="879"/>
      <c r="V707" s="879"/>
      <c r="W707" s="879"/>
      <c r="X707" s="879"/>
      <c r="Y707" s="879"/>
      <c r="Z707" s="879"/>
    </row>
    <row r="708" spans="1:26" ht="14.25" customHeight="1">
      <c r="A708" s="879"/>
      <c r="B708" s="879"/>
      <c r="C708" s="879"/>
      <c r="D708" s="879"/>
      <c r="E708" s="879"/>
      <c r="F708" s="879"/>
      <c r="G708" s="879"/>
      <c r="H708" s="879"/>
      <c r="I708" s="879"/>
      <c r="J708" s="879"/>
      <c r="K708" s="879"/>
      <c r="L708" s="879"/>
      <c r="M708" s="879"/>
      <c r="N708" s="879"/>
      <c r="P708" s="879"/>
      <c r="Q708" s="879"/>
      <c r="R708" s="879"/>
      <c r="S708" s="879"/>
      <c r="T708" s="879"/>
      <c r="U708" s="879"/>
      <c r="V708" s="879"/>
      <c r="W708" s="879"/>
      <c r="X708" s="879"/>
      <c r="Y708" s="879"/>
      <c r="Z708" s="879"/>
    </row>
    <row r="709" spans="1:26" ht="14.25" customHeight="1">
      <c r="A709" s="879"/>
      <c r="B709" s="879"/>
      <c r="C709" s="879"/>
      <c r="D709" s="879"/>
      <c r="E709" s="879"/>
      <c r="F709" s="879"/>
      <c r="G709" s="879"/>
      <c r="H709" s="879"/>
      <c r="I709" s="879"/>
      <c r="J709" s="879"/>
      <c r="K709" s="879"/>
      <c r="L709" s="879"/>
      <c r="M709" s="879"/>
      <c r="N709" s="879"/>
      <c r="P709" s="879"/>
      <c r="Q709" s="879"/>
      <c r="R709" s="879"/>
      <c r="S709" s="879"/>
      <c r="T709" s="879"/>
      <c r="U709" s="879"/>
      <c r="V709" s="879"/>
      <c r="W709" s="879"/>
      <c r="X709" s="879"/>
      <c r="Y709" s="879"/>
      <c r="Z709" s="879"/>
    </row>
    <row r="710" spans="1:26" ht="14.25" customHeight="1">
      <c r="A710" s="879"/>
      <c r="B710" s="879"/>
      <c r="C710" s="879"/>
      <c r="D710" s="879"/>
      <c r="E710" s="879"/>
      <c r="F710" s="879"/>
      <c r="G710" s="879"/>
      <c r="H710" s="879"/>
      <c r="I710" s="879"/>
      <c r="J710" s="879"/>
      <c r="K710" s="879"/>
      <c r="L710" s="879"/>
      <c r="M710" s="879"/>
      <c r="N710" s="879"/>
      <c r="P710" s="879"/>
      <c r="Q710" s="879"/>
      <c r="R710" s="879"/>
      <c r="S710" s="879"/>
      <c r="T710" s="879"/>
      <c r="U710" s="879"/>
      <c r="V710" s="879"/>
      <c r="W710" s="879"/>
      <c r="X710" s="879"/>
      <c r="Y710" s="879"/>
      <c r="Z710" s="879"/>
    </row>
    <row r="711" spans="1:26" ht="14.25" customHeight="1">
      <c r="A711" s="879"/>
      <c r="B711" s="879"/>
      <c r="C711" s="879"/>
      <c r="D711" s="879"/>
      <c r="E711" s="879"/>
      <c r="F711" s="879"/>
      <c r="G711" s="879"/>
      <c r="H711" s="879"/>
      <c r="I711" s="879"/>
      <c r="J711" s="879"/>
      <c r="K711" s="879"/>
      <c r="L711" s="879"/>
      <c r="M711" s="879"/>
      <c r="N711" s="879"/>
      <c r="P711" s="879"/>
      <c r="Q711" s="879"/>
      <c r="R711" s="879"/>
      <c r="S711" s="879"/>
      <c r="T711" s="879"/>
      <c r="U711" s="879"/>
      <c r="V711" s="879"/>
      <c r="W711" s="879"/>
      <c r="X711" s="879"/>
      <c r="Y711" s="879"/>
      <c r="Z711" s="879"/>
    </row>
    <row r="712" spans="1:26" ht="14.25" customHeight="1">
      <c r="A712" s="879"/>
      <c r="B712" s="879"/>
      <c r="C712" s="879"/>
      <c r="D712" s="879"/>
      <c r="E712" s="879"/>
      <c r="F712" s="879"/>
      <c r="G712" s="879"/>
      <c r="H712" s="879"/>
      <c r="I712" s="879"/>
      <c r="J712" s="879"/>
      <c r="K712" s="879"/>
      <c r="L712" s="879"/>
      <c r="M712" s="879"/>
      <c r="N712" s="879"/>
      <c r="P712" s="879"/>
      <c r="Q712" s="879"/>
      <c r="R712" s="879"/>
      <c r="S712" s="879"/>
      <c r="T712" s="879"/>
      <c r="U712" s="879"/>
      <c r="V712" s="879"/>
      <c r="W712" s="879"/>
      <c r="X712" s="879"/>
      <c r="Y712" s="879"/>
      <c r="Z712" s="879"/>
    </row>
    <row r="713" spans="1:26" ht="14.25" customHeight="1">
      <c r="A713" s="879"/>
      <c r="B713" s="879"/>
      <c r="C713" s="879"/>
      <c r="D713" s="879"/>
      <c r="E713" s="879"/>
      <c r="F713" s="879"/>
      <c r="G713" s="879"/>
      <c r="H713" s="879"/>
      <c r="I713" s="879"/>
      <c r="J713" s="879"/>
      <c r="K713" s="879"/>
      <c r="L713" s="879"/>
      <c r="M713" s="879"/>
      <c r="N713" s="879"/>
      <c r="P713" s="879"/>
      <c r="Q713" s="879"/>
      <c r="R713" s="879"/>
      <c r="S713" s="879"/>
      <c r="T713" s="879"/>
      <c r="U713" s="879"/>
      <c r="V713" s="879"/>
      <c r="W713" s="879"/>
      <c r="X713" s="879"/>
      <c r="Y713" s="879"/>
      <c r="Z713" s="879"/>
    </row>
    <row r="714" spans="1:26" ht="14.25" customHeight="1">
      <c r="A714" s="879"/>
      <c r="B714" s="879"/>
      <c r="C714" s="879"/>
      <c r="D714" s="879"/>
      <c r="E714" s="879"/>
      <c r="F714" s="879"/>
      <c r="G714" s="879"/>
      <c r="H714" s="879"/>
      <c r="I714" s="879"/>
      <c r="J714" s="879"/>
      <c r="K714" s="879"/>
      <c r="L714" s="879"/>
      <c r="M714" s="879"/>
      <c r="N714" s="879"/>
      <c r="P714" s="879"/>
      <c r="Q714" s="879"/>
      <c r="R714" s="879"/>
      <c r="S714" s="879"/>
      <c r="T714" s="879"/>
      <c r="U714" s="879"/>
      <c r="V714" s="879"/>
      <c r="W714" s="879"/>
      <c r="X714" s="879"/>
      <c r="Y714" s="879"/>
      <c r="Z714" s="879"/>
    </row>
    <row r="715" spans="1:26" ht="14.25" customHeight="1">
      <c r="A715" s="879"/>
      <c r="B715" s="879"/>
      <c r="C715" s="879"/>
      <c r="D715" s="879"/>
      <c r="E715" s="879"/>
      <c r="F715" s="879"/>
      <c r="G715" s="879"/>
      <c r="H715" s="879"/>
      <c r="I715" s="879"/>
      <c r="J715" s="879"/>
      <c r="K715" s="879"/>
      <c r="L715" s="879"/>
      <c r="M715" s="879"/>
      <c r="N715" s="879"/>
      <c r="P715" s="879"/>
      <c r="Q715" s="879"/>
      <c r="R715" s="879"/>
      <c r="S715" s="879"/>
      <c r="T715" s="879"/>
      <c r="U715" s="879"/>
      <c r="V715" s="879"/>
      <c r="W715" s="879"/>
      <c r="X715" s="879"/>
      <c r="Y715" s="879"/>
      <c r="Z715" s="879"/>
    </row>
    <row r="716" spans="1:26" ht="14.25" customHeight="1">
      <c r="A716" s="879"/>
      <c r="B716" s="879"/>
      <c r="C716" s="879"/>
      <c r="D716" s="879"/>
      <c r="E716" s="879"/>
      <c r="F716" s="879"/>
      <c r="G716" s="879"/>
      <c r="H716" s="879"/>
      <c r="I716" s="879"/>
      <c r="J716" s="879"/>
      <c r="K716" s="879"/>
      <c r="L716" s="879"/>
      <c r="M716" s="879"/>
      <c r="N716" s="879"/>
      <c r="P716" s="879"/>
      <c r="Q716" s="879"/>
      <c r="R716" s="879"/>
      <c r="S716" s="879"/>
      <c r="T716" s="879"/>
      <c r="U716" s="879"/>
      <c r="V716" s="879"/>
      <c r="W716" s="879"/>
      <c r="X716" s="879"/>
      <c r="Y716" s="879"/>
      <c r="Z716" s="879"/>
    </row>
    <row r="717" spans="1:26" ht="14.25" customHeight="1">
      <c r="A717" s="879"/>
      <c r="B717" s="879"/>
      <c r="C717" s="879"/>
      <c r="D717" s="879"/>
      <c r="E717" s="879"/>
      <c r="F717" s="879"/>
      <c r="G717" s="879"/>
      <c r="H717" s="879"/>
      <c r="I717" s="879"/>
      <c r="J717" s="879"/>
      <c r="K717" s="879"/>
      <c r="L717" s="879"/>
      <c r="M717" s="879"/>
      <c r="N717" s="879"/>
      <c r="P717" s="879"/>
      <c r="Q717" s="879"/>
      <c r="R717" s="879"/>
      <c r="S717" s="879"/>
      <c r="T717" s="879"/>
      <c r="U717" s="879"/>
      <c r="V717" s="879"/>
      <c r="W717" s="879"/>
      <c r="X717" s="879"/>
      <c r="Y717" s="879"/>
      <c r="Z717" s="879"/>
    </row>
    <row r="718" spans="1:26" ht="14.25" customHeight="1">
      <c r="A718" s="879"/>
      <c r="B718" s="879"/>
      <c r="C718" s="879"/>
      <c r="D718" s="879"/>
      <c r="E718" s="879"/>
      <c r="F718" s="879"/>
      <c r="G718" s="879"/>
      <c r="H718" s="879"/>
      <c r="I718" s="879"/>
      <c r="J718" s="879"/>
      <c r="K718" s="879"/>
      <c r="L718" s="879"/>
      <c r="M718" s="879"/>
      <c r="N718" s="879"/>
      <c r="P718" s="879"/>
      <c r="Q718" s="879"/>
      <c r="R718" s="879"/>
      <c r="S718" s="879"/>
      <c r="T718" s="879"/>
      <c r="U718" s="879"/>
      <c r="V718" s="879"/>
      <c r="W718" s="879"/>
      <c r="X718" s="879"/>
      <c r="Y718" s="879"/>
      <c r="Z718" s="879"/>
    </row>
    <row r="719" spans="1:26" ht="14.25" customHeight="1">
      <c r="A719" s="879"/>
      <c r="B719" s="879"/>
      <c r="C719" s="879"/>
      <c r="D719" s="879"/>
      <c r="E719" s="879"/>
      <c r="F719" s="879"/>
      <c r="G719" s="879"/>
      <c r="H719" s="879"/>
      <c r="I719" s="879"/>
      <c r="J719" s="879"/>
      <c r="K719" s="879"/>
      <c r="L719" s="879"/>
      <c r="M719" s="879"/>
      <c r="N719" s="879"/>
      <c r="P719" s="879"/>
      <c r="Q719" s="879"/>
      <c r="R719" s="879"/>
      <c r="S719" s="879"/>
      <c r="T719" s="879"/>
      <c r="U719" s="879"/>
      <c r="V719" s="879"/>
      <c r="W719" s="879"/>
      <c r="X719" s="879"/>
      <c r="Y719" s="879"/>
      <c r="Z719" s="879"/>
    </row>
    <row r="720" spans="1:26" ht="14.25" customHeight="1">
      <c r="A720" s="879"/>
      <c r="B720" s="879"/>
      <c r="C720" s="879"/>
      <c r="D720" s="879"/>
      <c r="E720" s="879"/>
      <c r="F720" s="879"/>
      <c r="G720" s="879"/>
      <c r="H720" s="879"/>
      <c r="I720" s="879"/>
      <c r="J720" s="879"/>
      <c r="K720" s="879"/>
      <c r="L720" s="879"/>
      <c r="M720" s="879"/>
      <c r="N720" s="879"/>
      <c r="P720" s="879"/>
      <c r="Q720" s="879"/>
      <c r="R720" s="879"/>
      <c r="S720" s="879"/>
      <c r="T720" s="879"/>
      <c r="U720" s="879"/>
      <c r="V720" s="879"/>
      <c r="W720" s="879"/>
      <c r="X720" s="879"/>
      <c r="Y720" s="879"/>
      <c r="Z720" s="879"/>
    </row>
    <row r="721" spans="1:26" ht="14.25" customHeight="1">
      <c r="A721" s="879"/>
      <c r="B721" s="879"/>
      <c r="C721" s="879"/>
      <c r="D721" s="879"/>
      <c r="E721" s="879"/>
      <c r="F721" s="879"/>
      <c r="G721" s="879"/>
      <c r="H721" s="879"/>
      <c r="I721" s="879"/>
      <c r="J721" s="879"/>
      <c r="K721" s="879"/>
      <c r="L721" s="879"/>
      <c r="M721" s="879"/>
      <c r="N721" s="879"/>
      <c r="P721" s="879"/>
      <c r="Q721" s="879"/>
      <c r="R721" s="879"/>
      <c r="S721" s="879"/>
      <c r="T721" s="879"/>
      <c r="U721" s="879"/>
      <c r="V721" s="879"/>
      <c r="W721" s="879"/>
      <c r="X721" s="879"/>
      <c r="Y721" s="879"/>
      <c r="Z721" s="879"/>
    </row>
    <row r="722" spans="1:26" ht="14.25" customHeight="1">
      <c r="A722" s="879"/>
      <c r="B722" s="879"/>
      <c r="C722" s="879"/>
      <c r="D722" s="879"/>
      <c r="E722" s="879"/>
      <c r="F722" s="879"/>
      <c r="G722" s="879"/>
      <c r="H722" s="879"/>
      <c r="I722" s="879"/>
      <c r="J722" s="879"/>
      <c r="K722" s="879"/>
      <c r="L722" s="879"/>
      <c r="M722" s="879"/>
      <c r="N722" s="879"/>
      <c r="P722" s="879"/>
      <c r="Q722" s="879"/>
      <c r="R722" s="879"/>
      <c r="S722" s="879"/>
      <c r="T722" s="879"/>
      <c r="U722" s="879"/>
      <c r="V722" s="879"/>
      <c r="W722" s="879"/>
      <c r="X722" s="879"/>
      <c r="Y722" s="879"/>
      <c r="Z722" s="879"/>
    </row>
    <row r="723" spans="1:26" ht="14.25" customHeight="1">
      <c r="A723" s="879"/>
      <c r="B723" s="879"/>
      <c r="C723" s="879"/>
      <c r="D723" s="879"/>
      <c r="E723" s="879"/>
      <c r="F723" s="879"/>
      <c r="G723" s="879"/>
      <c r="H723" s="879"/>
      <c r="I723" s="879"/>
      <c r="J723" s="879"/>
      <c r="K723" s="879"/>
      <c r="L723" s="879"/>
      <c r="M723" s="879"/>
      <c r="N723" s="879"/>
      <c r="P723" s="879"/>
      <c r="Q723" s="879"/>
      <c r="R723" s="879"/>
      <c r="S723" s="879"/>
      <c r="T723" s="879"/>
      <c r="U723" s="879"/>
      <c r="V723" s="879"/>
      <c r="W723" s="879"/>
      <c r="X723" s="879"/>
      <c r="Y723" s="879"/>
      <c r="Z723" s="879"/>
    </row>
    <row r="724" spans="1:26" ht="14.25" customHeight="1">
      <c r="A724" s="879"/>
      <c r="B724" s="879"/>
      <c r="C724" s="879"/>
      <c r="D724" s="879"/>
      <c r="E724" s="879"/>
      <c r="F724" s="879"/>
      <c r="G724" s="879"/>
      <c r="H724" s="879"/>
      <c r="I724" s="879"/>
      <c r="J724" s="879"/>
      <c r="K724" s="879"/>
      <c r="L724" s="879"/>
      <c r="M724" s="879"/>
      <c r="N724" s="879"/>
      <c r="P724" s="879"/>
      <c r="Q724" s="879"/>
      <c r="R724" s="879"/>
      <c r="S724" s="879"/>
      <c r="T724" s="879"/>
      <c r="U724" s="879"/>
      <c r="V724" s="879"/>
      <c r="W724" s="879"/>
      <c r="X724" s="879"/>
      <c r="Y724" s="879"/>
      <c r="Z724" s="879"/>
    </row>
    <row r="725" spans="1:26" ht="14.25" customHeight="1">
      <c r="A725" s="879"/>
      <c r="B725" s="879"/>
      <c r="C725" s="879"/>
      <c r="D725" s="879"/>
      <c r="E725" s="879"/>
      <c r="F725" s="879"/>
      <c r="G725" s="879"/>
      <c r="H725" s="879"/>
      <c r="I725" s="879"/>
      <c r="J725" s="879"/>
      <c r="K725" s="879"/>
      <c r="L725" s="879"/>
      <c r="M725" s="879"/>
      <c r="N725" s="879"/>
      <c r="P725" s="879"/>
      <c r="Q725" s="879"/>
      <c r="R725" s="879"/>
      <c r="S725" s="879"/>
      <c r="T725" s="879"/>
      <c r="U725" s="879"/>
      <c r="V725" s="879"/>
      <c r="W725" s="879"/>
      <c r="X725" s="879"/>
      <c r="Y725" s="879"/>
      <c r="Z725" s="879"/>
    </row>
    <row r="726" spans="1:26" ht="14.25" customHeight="1">
      <c r="A726" s="879"/>
      <c r="B726" s="879"/>
      <c r="C726" s="879"/>
      <c r="D726" s="879"/>
      <c r="E726" s="879"/>
      <c r="F726" s="879"/>
      <c r="G726" s="879"/>
      <c r="H726" s="879"/>
      <c r="I726" s="879"/>
      <c r="J726" s="879"/>
      <c r="K726" s="879"/>
      <c r="L726" s="879"/>
      <c r="M726" s="879"/>
      <c r="N726" s="879"/>
      <c r="P726" s="879"/>
      <c r="Q726" s="879"/>
      <c r="R726" s="879"/>
      <c r="S726" s="879"/>
      <c r="T726" s="879"/>
      <c r="U726" s="879"/>
      <c r="V726" s="879"/>
      <c r="W726" s="879"/>
      <c r="X726" s="879"/>
      <c r="Y726" s="879"/>
      <c r="Z726" s="879"/>
    </row>
    <row r="727" spans="1:26" ht="14.25" customHeight="1">
      <c r="A727" s="879"/>
      <c r="B727" s="879"/>
      <c r="C727" s="879"/>
      <c r="D727" s="879"/>
      <c r="E727" s="879"/>
      <c r="F727" s="879"/>
      <c r="G727" s="879"/>
      <c r="H727" s="879"/>
      <c r="I727" s="879"/>
      <c r="J727" s="879"/>
      <c r="K727" s="879"/>
      <c r="L727" s="879"/>
      <c r="M727" s="879"/>
      <c r="N727" s="879"/>
      <c r="P727" s="879"/>
      <c r="Q727" s="879"/>
      <c r="R727" s="879"/>
      <c r="S727" s="879"/>
      <c r="T727" s="879"/>
      <c r="U727" s="879"/>
      <c r="V727" s="879"/>
      <c r="W727" s="879"/>
      <c r="X727" s="879"/>
      <c r="Y727" s="879"/>
      <c r="Z727" s="879"/>
    </row>
    <row r="728" spans="1:26" ht="14.25" customHeight="1">
      <c r="A728" s="879"/>
      <c r="B728" s="879"/>
      <c r="C728" s="879"/>
      <c r="D728" s="879"/>
      <c r="E728" s="879"/>
      <c r="F728" s="879"/>
      <c r="G728" s="879"/>
      <c r="H728" s="879"/>
      <c r="I728" s="879"/>
      <c r="J728" s="879"/>
      <c r="K728" s="879"/>
      <c r="L728" s="879"/>
      <c r="M728" s="879"/>
      <c r="N728" s="879"/>
      <c r="P728" s="879"/>
      <c r="Q728" s="879"/>
      <c r="R728" s="879"/>
      <c r="S728" s="879"/>
      <c r="T728" s="879"/>
      <c r="U728" s="879"/>
      <c r="V728" s="879"/>
      <c r="W728" s="879"/>
      <c r="X728" s="879"/>
      <c r="Y728" s="879"/>
      <c r="Z728" s="879"/>
    </row>
    <row r="729" spans="1:26" ht="14.25" customHeight="1">
      <c r="A729" s="879"/>
      <c r="B729" s="879"/>
      <c r="C729" s="879"/>
      <c r="D729" s="879"/>
      <c r="E729" s="879"/>
      <c r="F729" s="879"/>
      <c r="G729" s="879"/>
      <c r="H729" s="879"/>
      <c r="I729" s="879"/>
      <c r="J729" s="879"/>
      <c r="K729" s="879"/>
      <c r="L729" s="879"/>
      <c r="M729" s="879"/>
      <c r="N729" s="879"/>
      <c r="P729" s="879"/>
      <c r="Q729" s="879"/>
      <c r="R729" s="879"/>
      <c r="S729" s="879"/>
      <c r="T729" s="879"/>
      <c r="U729" s="879"/>
      <c r="V729" s="879"/>
      <c r="W729" s="879"/>
      <c r="X729" s="879"/>
      <c r="Y729" s="879"/>
      <c r="Z729" s="879"/>
    </row>
    <row r="730" spans="1:26" ht="14.25" customHeight="1">
      <c r="A730" s="879"/>
      <c r="B730" s="879"/>
      <c r="C730" s="879"/>
      <c r="D730" s="879"/>
      <c r="E730" s="879"/>
      <c r="F730" s="879"/>
      <c r="G730" s="879"/>
      <c r="H730" s="879"/>
      <c r="I730" s="879"/>
      <c r="J730" s="879"/>
      <c r="K730" s="879"/>
      <c r="L730" s="879"/>
      <c r="M730" s="879"/>
      <c r="N730" s="879"/>
      <c r="P730" s="879"/>
      <c r="Q730" s="879"/>
      <c r="R730" s="879"/>
      <c r="S730" s="879"/>
      <c r="T730" s="879"/>
      <c r="U730" s="879"/>
      <c r="V730" s="879"/>
      <c r="W730" s="879"/>
      <c r="X730" s="879"/>
      <c r="Y730" s="879"/>
      <c r="Z730" s="879"/>
    </row>
    <row r="731" spans="1:26" ht="14.25" customHeight="1">
      <c r="A731" s="879"/>
      <c r="B731" s="879"/>
      <c r="C731" s="879"/>
      <c r="D731" s="879"/>
      <c r="E731" s="879"/>
      <c r="F731" s="879"/>
      <c r="G731" s="879"/>
      <c r="H731" s="879"/>
      <c r="I731" s="879"/>
      <c r="J731" s="879"/>
      <c r="K731" s="879"/>
      <c r="L731" s="879"/>
      <c r="M731" s="879"/>
      <c r="N731" s="879"/>
      <c r="P731" s="879"/>
      <c r="Q731" s="879"/>
      <c r="R731" s="879"/>
      <c r="S731" s="879"/>
      <c r="T731" s="879"/>
      <c r="U731" s="879"/>
      <c r="V731" s="879"/>
      <c r="W731" s="879"/>
      <c r="X731" s="879"/>
      <c r="Y731" s="879"/>
      <c r="Z731" s="879"/>
    </row>
    <row r="732" spans="1:26" ht="14.25" customHeight="1">
      <c r="A732" s="879"/>
      <c r="B732" s="879"/>
      <c r="C732" s="879"/>
      <c r="D732" s="879"/>
      <c r="E732" s="879"/>
      <c r="F732" s="879"/>
      <c r="G732" s="879"/>
      <c r="H732" s="879"/>
      <c r="I732" s="879"/>
      <c r="J732" s="879"/>
      <c r="K732" s="879"/>
      <c r="L732" s="879"/>
      <c r="M732" s="879"/>
      <c r="N732" s="879"/>
      <c r="P732" s="879"/>
      <c r="Q732" s="879"/>
      <c r="R732" s="879"/>
      <c r="S732" s="879"/>
      <c r="T732" s="879"/>
      <c r="U732" s="879"/>
      <c r="V732" s="879"/>
      <c r="W732" s="879"/>
      <c r="X732" s="879"/>
      <c r="Y732" s="879"/>
      <c r="Z732" s="879"/>
    </row>
    <row r="733" spans="1:26" ht="14.25" customHeight="1">
      <c r="A733" s="879"/>
      <c r="B733" s="879"/>
      <c r="C733" s="879"/>
      <c r="D733" s="879"/>
      <c r="E733" s="879"/>
      <c r="F733" s="879"/>
      <c r="G733" s="879"/>
      <c r="H733" s="879"/>
      <c r="I733" s="879"/>
      <c r="J733" s="879"/>
      <c r="K733" s="879"/>
      <c r="L733" s="879"/>
      <c r="M733" s="879"/>
      <c r="N733" s="879"/>
      <c r="P733" s="879"/>
      <c r="Q733" s="879"/>
      <c r="R733" s="879"/>
      <c r="S733" s="879"/>
      <c r="T733" s="879"/>
      <c r="U733" s="879"/>
      <c r="V733" s="879"/>
      <c r="W733" s="879"/>
      <c r="X733" s="879"/>
      <c r="Y733" s="879"/>
      <c r="Z733" s="879"/>
    </row>
    <row r="734" spans="1:26" ht="14.25" customHeight="1">
      <c r="A734" s="879"/>
      <c r="B734" s="879"/>
      <c r="C734" s="879"/>
      <c r="D734" s="879"/>
      <c r="E734" s="879"/>
      <c r="F734" s="879"/>
      <c r="G734" s="879"/>
      <c r="H734" s="879"/>
      <c r="I734" s="879"/>
      <c r="J734" s="879"/>
      <c r="K734" s="879"/>
      <c r="L734" s="879"/>
      <c r="M734" s="879"/>
      <c r="N734" s="879"/>
      <c r="P734" s="879"/>
      <c r="Q734" s="879"/>
      <c r="R734" s="879"/>
      <c r="S734" s="879"/>
      <c r="T734" s="879"/>
      <c r="U734" s="879"/>
      <c r="V734" s="879"/>
      <c r="W734" s="879"/>
      <c r="X734" s="879"/>
      <c r="Y734" s="879"/>
      <c r="Z734" s="879"/>
    </row>
    <row r="735" spans="1:26" ht="14.25" customHeight="1">
      <c r="A735" s="879"/>
      <c r="B735" s="879"/>
      <c r="C735" s="879"/>
      <c r="D735" s="879"/>
      <c r="E735" s="879"/>
      <c r="F735" s="879"/>
      <c r="G735" s="879"/>
      <c r="H735" s="879"/>
      <c r="I735" s="879"/>
      <c r="J735" s="879"/>
      <c r="K735" s="879"/>
      <c r="L735" s="879"/>
      <c r="M735" s="879"/>
      <c r="N735" s="879"/>
      <c r="P735" s="879"/>
      <c r="Q735" s="879"/>
      <c r="R735" s="879"/>
      <c r="S735" s="879"/>
      <c r="T735" s="879"/>
      <c r="U735" s="879"/>
      <c r="V735" s="879"/>
      <c r="W735" s="879"/>
      <c r="X735" s="879"/>
      <c r="Y735" s="879"/>
      <c r="Z735" s="879"/>
    </row>
    <row r="736" spans="1:26" ht="14.25" customHeight="1">
      <c r="A736" s="879"/>
      <c r="B736" s="879"/>
      <c r="C736" s="879"/>
      <c r="D736" s="879"/>
      <c r="E736" s="879"/>
      <c r="F736" s="879"/>
      <c r="G736" s="879"/>
      <c r="H736" s="879"/>
      <c r="I736" s="879"/>
      <c r="J736" s="879"/>
      <c r="K736" s="879"/>
      <c r="L736" s="879"/>
      <c r="M736" s="879"/>
      <c r="N736" s="879"/>
      <c r="P736" s="879"/>
      <c r="Q736" s="879"/>
      <c r="R736" s="879"/>
      <c r="S736" s="879"/>
      <c r="T736" s="879"/>
      <c r="U736" s="879"/>
      <c r="V736" s="879"/>
      <c r="W736" s="879"/>
      <c r="X736" s="879"/>
      <c r="Y736" s="879"/>
      <c r="Z736" s="879"/>
    </row>
    <row r="737" spans="1:26" ht="14.25" customHeight="1">
      <c r="A737" s="879"/>
      <c r="B737" s="879"/>
      <c r="C737" s="879"/>
      <c r="D737" s="879"/>
      <c r="E737" s="879"/>
      <c r="F737" s="879"/>
      <c r="G737" s="879"/>
      <c r="H737" s="879"/>
      <c r="I737" s="879"/>
      <c r="J737" s="879"/>
      <c r="K737" s="879"/>
      <c r="L737" s="879"/>
      <c r="M737" s="879"/>
      <c r="N737" s="879"/>
      <c r="P737" s="879"/>
      <c r="Q737" s="879"/>
      <c r="R737" s="879"/>
      <c r="S737" s="879"/>
      <c r="T737" s="879"/>
      <c r="U737" s="879"/>
      <c r="V737" s="879"/>
      <c r="W737" s="879"/>
      <c r="X737" s="879"/>
      <c r="Y737" s="879"/>
      <c r="Z737" s="879"/>
    </row>
    <row r="738" spans="1:26" ht="14.25" customHeight="1">
      <c r="A738" s="879"/>
      <c r="B738" s="879"/>
      <c r="C738" s="879"/>
      <c r="D738" s="879"/>
      <c r="E738" s="879"/>
      <c r="F738" s="879"/>
      <c r="G738" s="879"/>
      <c r="H738" s="879"/>
      <c r="I738" s="879"/>
      <c r="J738" s="879"/>
      <c r="K738" s="879"/>
      <c r="L738" s="879"/>
      <c r="M738" s="879"/>
      <c r="N738" s="879"/>
      <c r="P738" s="879"/>
      <c r="Q738" s="879"/>
      <c r="R738" s="879"/>
      <c r="S738" s="879"/>
      <c r="T738" s="879"/>
      <c r="U738" s="879"/>
      <c r="V738" s="879"/>
      <c r="W738" s="879"/>
      <c r="X738" s="879"/>
      <c r="Y738" s="879"/>
      <c r="Z738" s="879"/>
    </row>
    <row r="739" spans="1:26" ht="14.25" customHeight="1">
      <c r="A739" s="879"/>
      <c r="B739" s="879"/>
      <c r="C739" s="879"/>
      <c r="D739" s="879"/>
      <c r="E739" s="879"/>
      <c r="F739" s="879"/>
      <c r="G739" s="879"/>
      <c r="H739" s="879"/>
      <c r="I739" s="879"/>
      <c r="J739" s="879"/>
      <c r="K739" s="879"/>
      <c r="L739" s="879"/>
      <c r="M739" s="879"/>
      <c r="N739" s="879"/>
      <c r="P739" s="879"/>
      <c r="Q739" s="879"/>
      <c r="R739" s="879"/>
      <c r="S739" s="879"/>
      <c r="T739" s="879"/>
      <c r="U739" s="879"/>
      <c r="V739" s="879"/>
      <c r="W739" s="879"/>
      <c r="X739" s="879"/>
      <c r="Y739" s="879"/>
      <c r="Z739" s="879"/>
    </row>
    <row r="740" spans="1:26" ht="14.25" customHeight="1">
      <c r="A740" s="879"/>
      <c r="B740" s="879"/>
      <c r="C740" s="879"/>
      <c r="D740" s="879"/>
      <c r="E740" s="879"/>
      <c r="F740" s="879"/>
      <c r="G740" s="879"/>
      <c r="H740" s="879"/>
      <c r="I740" s="879"/>
      <c r="J740" s="879"/>
      <c r="K740" s="879"/>
      <c r="L740" s="879"/>
      <c r="M740" s="879"/>
      <c r="N740" s="879"/>
      <c r="P740" s="879"/>
      <c r="Q740" s="879"/>
      <c r="R740" s="879"/>
      <c r="S740" s="879"/>
      <c r="T740" s="879"/>
      <c r="U740" s="879"/>
      <c r="V740" s="879"/>
      <c r="W740" s="879"/>
      <c r="X740" s="879"/>
      <c r="Y740" s="879"/>
      <c r="Z740" s="879"/>
    </row>
    <row r="741" spans="1:26" ht="14.25" customHeight="1">
      <c r="A741" s="879"/>
      <c r="B741" s="879"/>
      <c r="C741" s="879"/>
      <c r="D741" s="879"/>
      <c r="E741" s="879"/>
      <c r="F741" s="879"/>
      <c r="G741" s="879"/>
      <c r="H741" s="879"/>
      <c r="I741" s="879"/>
      <c r="J741" s="879"/>
      <c r="K741" s="879"/>
      <c r="L741" s="879"/>
      <c r="M741" s="879"/>
      <c r="N741" s="879"/>
      <c r="P741" s="879"/>
      <c r="Q741" s="879"/>
      <c r="R741" s="879"/>
      <c r="S741" s="879"/>
      <c r="T741" s="879"/>
      <c r="U741" s="879"/>
      <c r="V741" s="879"/>
      <c r="W741" s="879"/>
      <c r="X741" s="879"/>
      <c r="Y741" s="879"/>
      <c r="Z741" s="879"/>
    </row>
    <row r="742" spans="1:26" ht="14.25" customHeight="1">
      <c r="A742" s="879"/>
      <c r="B742" s="879"/>
      <c r="C742" s="879"/>
      <c r="D742" s="879"/>
      <c r="E742" s="879"/>
      <c r="F742" s="879"/>
      <c r="G742" s="879"/>
      <c r="H742" s="879"/>
      <c r="I742" s="879"/>
      <c r="J742" s="879"/>
      <c r="K742" s="879"/>
      <c r="L742" s="879"/>
      <c r="M742" s="879"/>
      <c r="N742" s="879"/>
      <c r="P742" s="879"/>
      <c r="Q742" s="879"/>
      <c r="R742" s="879"/>
      <c r="S742" s="879"/>
      <c r="T742" s="879"/>
      <c r="U742" s="879"/>
      <c r="V742" s="879"/>
      <c r="W742" s="879"/>
      <c r="X742" s="879"/>
      <c r="Y742" s="879"/>
      <c r="Z742" s="879"/>
    </row>
    <row r="743" spans="1:26" ht="14.25" customHeight="1">
      <c r="A743" s="879"/>
      <c r="B743" s="879"/>
      <c r="C743" s="879"/>
      <c r="D743" s="879"/>
      <c r="E743" s="879"/>
      <c r="F743" s="879"/>
      <c r="G743" s="879"/>
      <c r="H743" s="879"/>
      <c r="I743" s="879"/>
      <c r="J743" s="879"/>
      <c r="K743" s="879"/>
      <c r="L743" s="879"/>
      <c r="M743" s="879"/>
      <c r="N743" s="879"/>
      <c r="P743" s="879"/>
      <c r="Q743" s="879"/>
      <c r="R743" s="879"/>
      <c r="S743" s="879"/>
      <c r="T743" s="879"/>
      <c r="U743" s="879"/>
      <c r="V743" s="879"/>
      <c r="W743" s="879"/>
      <c r="X743" s="879"/>
      <c r="Y743" s="879"/>
      <c r="Z743" s="879"/>
    </row>
    <row r="744" spans="1:26" ht="14.25" customHeight="1">
      <c r="A744" s="879"/>
      <c r="B744" s="879"/>
      <c r="C744" s="879"/>
      <c r="D744" s="879"/>
      <c r="E744" s="879"/>
      <c r="F744" s="879"/>
      <c r="G744" s="879"/>
      <c r="H744" s="879"/>
      <c r="I744" s="879"/>
      <c r="J744" s="879"/>
      <c r="K744" s="879"/>
      <c r="L744" s="879"/>
      <c r="M744" s="879"/>
      <c r="N744" s="879"/>
      <c r="P744" s="879"/>
      <c r="Q744" s="879"/>
      <c r="R744" s="879"/>
      <c r="S744" s="879"/>
      <c r="T744" s="879"/>
      <c r="U744" s="879"/>
      <c r="V744" s="879"/>
      <c r="W744" s="879"/>
      <c r="X744" s="879"/>
      <c r="Y744" s="879"/>
      <c r="Z744" s="879"/>
    </row>
    <row r="745" spans="1:26" ht="14.25" customHeight="1">
      <c r="A745" s="879"/>
      <c r="B745" s="879"/>
      <c r="C745" s="879"/>
      <c r="D745" s="879"/>
      <c r="E745" s="879"/>
      <c r="F745" s="879"/>
      <c r="G745" s="879"/>
      <c r="H745" s="879"/>
      <c r="I745" s="879"/>
      <c r="J745" s="879"/>
      <c r="K745" s="879"/>
      <c r="L745" s="879"/>
      <c r="M745" s="879"/>
      <c r="N745" s="879"/>
      <c r="P745" s="879"/>
      <c r="Q745" s="879"/>
      <c r="R745" s="879"/>
      <c r="S745" s="879"/>
      <c r="T745" s="879"/>
      <c r="U745" s="879"/>
      <c r="V745" s="879"/>
      <c r="W745" s="879"/>
      <c r="X745" s="879"/>
      <c r="Y745" s="879"/>
      <c r="Z745" s="879"/>
    </row>
    <row r="746" spans="1:26" ht="14.25" customHeight="1">
      <c r="A746" s="879"/>
      <c r="B746" s="879"/>
      <c r="C746" s="879"/>
      <c r="D746" s="879"/>
      <c r="E746" s="879"/>
      <c r="F746" s="879"/>
      <c r="G746" s="879"/>
      <c r="H746" s="879"/>
      <c r="I746" s="879"/>
      <c r="J746" s="879"/>
      <c r="K746" s="879"/>
      <c r="L746" s="879"/>
      <c r="M746" s="879"/>
      <c r="N746" s="879"/>
      <c r="P746" s="879"/>
      <c r="Q746" s="879"/>
      <c r="R746" s="879"/>
      <c r="S746" s="879"/>
      <c r="T746" s="879"/>
      <c r="U746" s="879"/>
      <c r="V746" s="879"/>
      <c r="W746" s="879"/>
      <c r="X746" s="879"/>
      <c r="Y746" s="879"/>
      <c r="Z746" s="879"/>
    </row>
    <row r="747" spans="1:26" ht="14.25" customHeight="1">
      <c r="A747" s="879"/>
      <c r="B747" s="879"/>
      <c r="C747" s="879"/>
      <c r="D747" s="879"/>
      <c r="E747" s="879"/>
      <c r="F747" s="879"/>
      <c r="G747" s="879"/>
      <c r="H747" s="879"/>
      <c r="I747" s="879"/>
      <c r="J747" s="879"/>
      <c r="K747" s="879"/>
      <c r="L747" s="879"/>
      <c r="M747" s="879"/>
      <c r="N747" s="879"/>
      <c r="P747" s="879"/>
      <c r="Q747" s="879"/>
      <c r="R747" s="879"/>
      <c r="S747" s="879"/>
      <c r="T747" s="879"/>
      <c r="U747" s="879"/>
      <c r="V747" s="879"/>
      <c r="W747" s="879"/>
      <c r="X747" s="879"/>
      <c r="Y747" s="879"/>
      <c r="Z747" s="879"/>
    </row>
    <row r="748" spans="1:26" ht="14.25" customHeight="1">
      <c r="A748" s="879"/>
      <c r="B748" s="879"/>
      <c r="C748" s="879"/>
      <c r="D748" s="879"/>
      <c r="E748" s="879"/>
      <c r="F748" s="879"/>
      <c r="G748" s="879"/>
      <c r="H748" s="879"/>
      <c r="I748" s="879"/>
      <c r="J748" s="879"/>
      <c r="K748" s="879"/>
      <c r="L748" s="879"/>
      <c r="M748" s="879"/>
      <c r="N748" s="879"/>
      <c r="P748" s="879"/>
      <c r="Q748" s="879"/>
      <c r="R748" s="879"/>
      <c r="S748" s="879"/>
      <c r="T748" s="879"/>
      <c r="U748" s="879"/>
      <c r="V748" s="879"/>
      <c r="W748" s="879"/>
      <c r="X748" s="879"/>
      <c r="Y748" s="879"/>
      <c r="Z748" s="879"/>
    </row>
    <row r="749" spans="1:26" ht="14.25" customHeight="1">
      <c r="A749" s="879"/>
      <c r="B749" s="879"/>
      <c r="C749" s="879"/>
      <c r="D749" s="879"/>
      <c r="E749" s="879"/>
      <c r="F749" s="879"/>
      <c r="G749" s="879"/>
      <c r="H749" s="879"/>
      <c r="I749" s="879"/>
      <c r="J749" s="879"/>
      <c r="K749" s="879"/>
      <c r="L749" s="879"/>
      <c r="M749" s="879"/>
      <c r="N749" s="879"/>
      <c r="P749" s="879"/>
      <c r="Q749" s="879"/>
      <c r="R749" s="879"/>
      <c r="S749" s="879"/>
      <c r="T749" s="879"/>
      <c r="U749" s="879"/>
      <c r="V749" s="879"/>
      <c r="W749" s="879"/>
      <c r="X749" s="879"/>
      <c r="Y749" s="879"/>
      <c r="Z749" s="879"/>
    </row>
    <row r="750" spans="1:26" ht="14.25" customHeight="1">
      <c r="A750" s="879"/>
      <c r="B750" s="879"/>
      <c r="C750" s="879"/>
      <c r="D750" s="879"/>
      <c r="E750" s="879"/>
      <c r="F750" s="879"/>
      <c r="G750" s="879"/>
      <c r="H750" s="879"/>
      <c r="I750" s="879"/>
      <c r="J750" s="879"/>
      <c r="K750" s="879"/>
      <c r="L750" s="879"/>
      <c r="M750" s="879"/>
      <c r="N750" s="879"/>
      <c r="P750" s="879"/>
      <c r="Q750" s="879"/>
      <c r="R750" s="879"/>
      <c r="S750" s="879"/>
      <c r="T750" s="879"/>
      <c r="U750" s="879"/>
      <c r="V750" s="879"/>
      <c r="W750" s="879"/>
      <c r="X750" s="879"/>
      <c r="Y750" s="879"/>
      <c r="Z750" s="879"/>
    </row>
    <row r="751" spans="1:26" ht="14.25" customHeight="1">
      <c r="A751" s="879"/>
      <c r="B751" s="879"/>
      <c r="C751" s="879"/>
      <c r="D751" s="879"/>
      <c r="E751" s="879"/>
      <c r="F751" s="879"/>
      <c r="G751" s="879"/>
      <c r="H751" s="879"/>
      <c r="I751" s="879"/>
      <c r="J751" s="879"/>
      <c r="K751" s="879"/>
      <c r="L751" s="879"/>
      <c r="M751" s="879"/>
      <c r="N751" s="879"/>
      <c r="P751" s="879"/>
      <c r="Q751" s="879"/>
      <c r="R751" s="879"/>
      <c r="S751" s="879"/>
      <c r="T751" s="879"/>
      <c r="U751" s="879"/>
      <c r="V751" s="879"/>
      <c r="W751" s="879"/>
      <c r="X751" s="879"/>
      <c r="Y751" s="879"/>
      <c r="Z751" s="879"/>
    </row>
    <row r="752" spans="1:26" ht="14.25" customHeight="1">
      <c r="A752" s="879"/>
      <c r="B752" s="879"/>
      <c r="C752" s="879"/>
      <c r="D752" s="879"/>
      <c r="E752" s="879"/>
      <c r="F752" s="879"/>
      <c r="G752" s="879"/>
      <c r="H752" s="879"/>
      <c r="I752" s="879"/>
      <c r="J752" s="879"/>
      <c r="K752" s="879"/>
      <c r="L752" s="879"/>
      <c r="M752" s="879"/>
      <c r="N752" s="879"/>
      <c r="P752" s="879"/>
      <c r="Q752" s="879"/>
      <c r="R752" s="879"/>
      <c r="S752" s="879"/>
      <c r="T752" s="879"/>
      <c r="U752" s="879"/>
      <c r="V752" s="879"/>
      <c r="W752" s="879"/>
      <c r="X752" s="879"/>
      <c r="Y752" s="879"/>
      <c r="Z752" s="879"/>
    </row>
    <row r="753" spans="1:26" ht="14.25" customHeight="1">
      <c r="A753" s="879"/>
      <c r="B753" s="879"/>
      <c r="C753" s="879"/>
      <c r="D753" s="879"/>
      <c r="E753" s="879"/>
      <c r="F753" s="879"/>
      <c r="G753" s="879"/>
      <c r="H753" s="879"/>
      <c r="I753" s="879"/>
      <c r="J753" s="879"/>
      <c r="K753" s="879"/>
      <c r="L753" s="879"/>
      <c r="M753" s="879"/>
      <c r="N753" s="879"/>
      <c r="P753" s="879"/>
      <c r="Q753" s="879"/>
      <c r="R753" s="879"/>
      <c r="S753" s="879"/>
      <c r="T753" s="879"/>
      <c r="U753" s="879"/>
      <c r="V753" s="879"/>
      <c r="W753" s="879"/>
      <c r="X753" s="879"/>
      <c r="Y753" s="879"/>
      <c r="Z753" s="879"/>
    </row>
    <row r="754" spans="1:26" ht="14.25" customHeight="1">
      <c r="A754" s="879"/>
      <c r="B754" s="879"/>
      <c r="C754" s="879"/>
      <c r="D754" s="879"/>
      <c r="E754" s="879"/>
      <c r="F754" s="879"/>
      <c r="G754" s="879"/>
      <c r="H754" s="879"/>
      <c r="I754" s="879"/>
      <c r="J754" s="879"/>
      <c r="K754" s="879"/>
      <c r="L754" s="879"/>
      <c r="M754" s="879"/>
      <c r="N754" s="879"/>
      <c r="P754" s="879"/>
      <c r="Q754" s="879"/>
      <c r="R754" s="879"/>
      <c r="S754" s="879"/>
      <c r="T754" s="879"/>
      <c r="U754" s="879"/>
      <c r="V754" s="879"/>
      <c r="W754" s="879"/>
      <c r="X754" s="879"/>
      <c r="Y754" s="879"/>
      <c r="Z754" s="879"/>
    </row>
    <row r="755" spans="1:26" ht="14.25" customHeight="1">
      <c r="A755" s="879"/>
      <c r="B755" s="879"/>
      <c r="C755" s="879"/>
      <c r="D755" s="879"/>
      <c r="E755" s="879"/>
      <c r="F755" s="879"/>
      <c r="G755" s="879"/>
      <c r="H755" s="879"/>
      <c r="I755" s="879"/>
      <c r="J755" s="879"/>
      <c r="K755" s="879"/>
      <c r="L755" s="879"/>
      <c r="M755" s="879"/>
      <c r="N755" s="879"/>
      <c r="P755" s="879"/>
      <c r="Q755" s="879"/>
      <c r="R755" s="879"/>
      <c r="S755" s="879"/>
      <c r="T755" s="879"/>
      <c r="U755" s="879"/>
      <c r="V755" s="879"/>
      <c r="W755" s="879"/>
      <c r="X755" s="879"/>
      <c r="Y755" s="879"/>
      <c r="Z755" s="879"/>
    </row>
    <row r="756" spans="1:26" ht="14.25" customHeight="1">
      <c r="A756" s="879"/>
      <c r="B756" s="879"/>
      <c r="C756" s="879"/>
      <c r="D756" s="879"/>
      <c r="E756" s="879"/>
      <c r="F756" s="879"/>
      <c r="G756" s="879"/>
      <c r="H756" s="879"/>
      <c r="I756" s="879"/>
      <c r="J756" s="879"/>
      <c r="K756" s="879"/>
      <c r="L756" s="879"/>
      <c r="M756" s="879"/>
      <c r="N756" s="879"/>
      <c r="P756" s="879"/>
      <c r="Q756" s="879"/>
      <c r="R756" s="879"/>
      <c r="S756" s="879"/>
      <c r="T756" s="879"/>
      <c r="U756" s="879"/>
      <c r="V756" s="879"/>
      <c r="W756" s="879"/>
      <c r="X756" s="879"/>
      <c r="Y756" s="879"/>
      <c r="Z756" s="879"/>
    </row>
    <row r="757" spans="1:26" ht="14.25" customHeight="1">
      <c r="A757" s="879"/>
      <c r="B757" s="879"/>
      <c r="C757" s="879"/>
      <c r="D757" s="879"/>
      <c r="E757" s="879"/>
      <c r="F757" s="879"/>
      <c r="G757" s="879"/>
      <c r="H757" s="879"/>
      <c r="I757" s="879"/>
      <c r="J757" s="879"/>
      <c r="K757" s="879"/>
      <c r="L757" s="879"/>
      <c r="M757" s="879"/>
      <c r="N757" s="879"/>
      <c r="P757" s="879"/>
      <c r="Q757" s="879"/>
      <c r="R757" s="879"/>
      <c r="S757" s="879"/>
      <c r="T757" s="879"/>
      <c r="U757" s="879"/>
      <c r="V757" s="879"/>
      <c r="W757" s="879"/>
      <c r="X757" s="879"/>
      <c r="Y757" s="879"/>
      <c r="Z757" s="879"/>
    </row>
    <row r="758" spans="1:26" ht="14.25" customHeight="1">
      <c r="A758" s="879"/>
      <c r="B758" s="879"/>
      <c r="C758" s="879"/>
      <c r="D758" s="879"/>
      <c r="E758" s="879"/>
      <c r="F758" s="879"/>
      <c r="G758" s="879"/>
      <c r="H758" s="879"/>
      <c r="I758" s="879"/>
      <c r="J758" s="879"/>
      <c r="K758" s="879"/>
      <c r="L758" s="879"/>
      <c r="M758" s="879"/>
      <c r="N758" s="879"/>
      <c r="P758" s="879"/>
      <c r="Q758" s="879"/>
      <c r="R758" s="879"/>
      <c r="S758" s="879"/>
      <c r="T758" s="879"/>
      <c r="U758" s="879"/>
      <c r="V758" s="879"/>
      <c r="W758" s="879"/>
      <c r="X758" s="879"/>
      <c r="Y758" s="879"/>
      <c r="Z758" s="879"/>
    </row>
    <row r="759" spans="1:26" ht="14.25" customHeight="1">
      <c r="A759" s="879"/>
      <c r="B759" s="879"/>
      <c r="C759" s="879"/>
      <c r="D759" s="879"/>
      <c r="E759" s="879"/>
      <c r="F759" s="879"/>
      <c r="G759" s="879"/>
      <c r="H759" s="879"/>
      <c r="I759" s="879"/>
      <c r="J759" s="879"/>
      <c r="K759" s="879"/>
      <c r="L759" s="879"/>
      <c r="M759" s="879"/>
      <c r="N759" s="879"/>
      <c r="P759" s="879"/>
      <c r="Q759" s="879"/>
      <c r="R759" s="879"/>
      <c r="S759" s="879"/>
      <c r="T759" s="879"/>
      <c r="U759" s="879"/>
      <c r="V759" s="879"/>
      <c r="W759" s="879"/>
      <c r="X759" s="879"/>
      <c r="Y759" s="879"/>
      <c r="Z759" s="879"/>
    </row>
    <row r="760" spans="1:26" ht="14.25" customHeight="1">
      <c r="A760" s="879"/>
      <c r="B760" s="879"/>
      <c r="C760" s="879"/>
      <c r="D760" s="879"/>
      <c r="E760" s="879"/>
      <c r="F760" s="879"/>
      <c r="G760" s="879"/>
      <c r="H760" s="879"/>
      <c r="I760" s="879"/>
      <c r="J760" s="879"/>
      <c r="K760" s="879"/>
      <c r="L760" s="879"/>
      <c r="M760" s="879"/>
      <c r="N760" s="879"/>
      <c r="P760" s="879"/>
      <c r="Q760" s="879"/>
      <c r="R760" s="879"/>
      <c r="S760" s="879"/>
      <c r="T760" s="879"/>
      <c r="U760" s="879"/>
      <c r="V760" s="879"/>
      <c r="W760" s="879"/>
      <c r="X760" s="879"/>
      <c r="Y760" s="879"/>
      <c r="Z760" s="879"/>
    </row>
    <row r="761" spans="1:26" ht="14.25" customHeight="1">
      <c r="A761" s="879"/>
      <c r="B761" s="879"/>
      <c r="C761" s="879"/>
      <c r="D761" s="879"/>
      <c r="E761" s="879"/>
      <c r="F761" s="879"/>
      <c r="G761" s="879"/>
      <c r="H761" s="879"/>
      <c r="I761" s="879"/>
      <c r="J761" s="879"/>
      <c r="K761" s="879"/>
      <c r="L761" s="879"/>
      <c r="M761" s="879"/>
      <c r="N761" s="879"/>
      <c r="P761" s="879"/>
      <c r="Q761" s="879"/>
      <c r="R761" s="879"/>
      <c r="S761" s="879"/>
      <c r="T761" s="879"/>
      <c r="U761" s="879"/>
      <c r="V761" s="879"/>
      <c r="W761" s="879"/>
      <c r="X761" s="879"/>
      <c r="Y761" s="879"/>
      <c r="Z761" s="879"/>
    </row>
    <row r="762" spans="1:26" ht="14.25" customHeight="1">
      <c r="A762" s="879"/>
      <c r="B762" s="879"/>
      <c r="C762" s="879"/>
      <c r="D762" s="879"/>
      <c r="E762" s="879"/>
      <c r="F762" s="879"/>
      <c r="G762" s="879"/>
      <c r="H762" s="879"/>
      <c r="I762" s="879"/>
      <c r="J762" s="879"/>
      <c r="K762" s="879"/>
      <c r="L762" s="879"/>
      <c r="M762" s="879"/>
      <c r="N762" s="879"/>
      <c r="P762" s="879"/>
      <c r="Q762" s="879"/>
      <c r="R762" s="879"/>
      <c r="S762" s="879"/>
      <c r="T762" s="879"/>
      <c r="U762" s="879"/>
      <c r="V762" s="879"/>
      <c r="W762" s="879"/>
      <c r="X762" s="879"/>
      <c r="Y762" s="879"/>
      <c r="Z762" s="879"/>
    </row>
    <row r="763" spans="1:26" ht="14.25" customHeight="1">
      <c r="A763" s="879"/>
      <c r="B763" s="879"/>
      <c r="C763" s="879"/>
      <c r="D763" s="879"/>
      <c r="E763" s="879"/>
      <c r="F763" s="879"/>
      <c r="G763" s="879"/>
      <c r="H763" s="879"/>
      <c r="I763" s="879"/>
      <c r="J763" s="879"/>
      <c r="K763" s="879"/>
      <c r="L763" s="879"/>
      <c r="M763" s="879"/>
      <c r="N763" s="879"/>
      <c r="P763" s="879"/>
      <c r="Q763" s="879"/>
      <c r="R763" s="879"/>
      <c r="S763" s="879"/>
      <c r="T763" s="879"/>
      <c r="U763" s="879"/>
      <c r="V763" s="879"/>
      <c r="W763" s="879"/>
      <c r="X763" s="879"/>
      <c r="Y763" s="879"/>
      <c r="Z763" s="879"/>
    </row>
    <row r="764" spans="1:26" ht="14.25" customHeight="1">
      <c r="A764" s="879"/>
      <c r="B764" s="879"/>
      <c r="C764" s="879"/>
      <c r="D764" s="879"/>
      <c r="E764" s="879"/>
      <c r="F764" s="879"/>
      <c r="G764" s="879"/>
      <c r="H764" s="879"/>
      <c r="I764" s="879"/>
      <c r="J764" s="879"/>
      <c r="K764" s="879"/>
      <c r="L764" s="879"/>
      <c r="M764" s="879"/>
      <c r="N764" s="879"/>
      <c r="P764" s="879"/>
      <c r="Q764" s="879"/>
      <c r="R764" s="879"/>
      <c r="S764" s="879"/>
      <c r="T764" s="879"/>
      <c r="U764" s="879"/>
      <c r="V764" s="879"/>
      <c r="W764" s="879"/>
      <c r="X764" s="879"/>
      <c r="Y764" s="879"/>
      <c r="Z764" s="879"/>
    </row>
    <row r="765" spans="1:26" ht="14.25" customHeight="1">
      <c r="A765" s="879"/>
      <c r="B765" s="879"/>
      <c r="C765" s="879"/>
      <c r="D765" s="879"/>
      <c r="E765" s="879"/>
      <c r="F765" s="879"/>
      <c r="G765" s="879"/>
      <c r="H765" s="879"/>
      <c r="I765" s="879"/>
      <c r="J765" s="879"/>
      <c r="K765" s="879"/>
      <c r="L765" s="879"/>
      <c r="M765" s="879"/>
      <c r="N765" s="879"/>
      <c r="P765" s="879"/>
      <c r="Q765" s="879"/>
      <c r="R765" s="879"/>
      <c r="S765" s="879"/>
      <c r="T765" s="879"/>
      <c r="U765" s="879"/>
      <c r="V765" s="879"/>
      <c r="W765" s="879"/>
      <c r="X765" s="879"/>
      <c r="Y765" s="879"/>
      <c r="Z765" s="879"/>
    </row>
    <row r="766" spans="1:26" ht="14.25" customHeight="1">
      <c r="A766" s="879"/>
      <c r="B766" s="879"/>
      <c r="C766" s="879"/>
      <c r="D766" s="879"/>
      <c r="E766" s="879"/>
      <c r="F766" s="879"/>
      <c r="G766" s="879"/>
      <c r="H766" s="879"/>
      <c r="I766" s="879"/>
      <c r="J766" s="879"/>
      <c r="K766" s="879"/>
      <c r="L766" s="879"/>
      <c r="M766" s="879"/>
      <c r="N766" s="879"/>
      <c r="P766" s="879"/>
      <c r="Q766" s="879"/>
      <c r="R766" s="879"/>
      <c r="S766" s="879"/>
      <c r="T766" s="879"/>
      <c r="U766" s="879"/>
      <c r="V766" s="879"/>
      <c r="W766" s="879"/>
      <c r="X766" s="879"/>
      <c r="Y766" s="879"/>
      <c r="Z766" s="879"/>
    </row>
    <row r="767" spans="1:26" ht="14.25" customHeight="1">
      <c r="A767" s="879"/>
      <c r="B767" s="879"/>
      <c r="C767" s="879"/>
      <c r="D767" s="879"/>
      <c r="E767" s="879"/>
      <c r="F767" s="879"/>
      <c r="G767" s="879"/>
      <c r="H767" s="879"/>
      <c r="I767" s="879"/>
      <c r="J767" s="879"/>
      <c r="K767" s="879"/>
      <c r="L767" s="879"/>
      <c r="M767" s="879"/>
      <c r="N767" s="879"/>
      <c r="P767" s="879"/>
      <c r="Q767" s="879"/>
      <c r="R767" s="879"/>
      <c r="S767" s="879"/>
      <c r="T767" s="879"/>
      <c r="U767" s="879"/>
      <c r="V767" s="879"/>
      <c r="W767" s="879"/>
      <c r="X767" s="879"/>
      <c r="Y767" s="879"/>
      <c r="Z767" s="879"/>
    </row>
    <row r="768" spans="1:26" ht="14.25" customHeight="1">
      <c r="A768" s="879"/>
      <c r="B768" s="879"/>
      <c r="C768" s="879"/>
      <c r="D768" s="879"/>
      <c r="E768" s="879"/>
      <c r="F768" s="879"/>
      <c r="G768" s="879"/>
      <c r="H768" s="879"/>
      <c r="I768" s="879"/>
      <c r="J768" s="879"/>
      <c r="K768" s="879"/>
      <c r="L768" s="879"/>
      <c r="M768" s="879"/>
      <c r="N768" s="879"/>
      <c r="P768" s="879"/>
      <c r="Q768" s="879"/>
      <c r="R768" s="879"/>
      <c r="S768" s="879"/>
      <c r="T768" s="879"/>
      <c r="U768" s="879"/>
      <c r="V768" s="879"/>
      <c r="W768" s="879"/>
      <c r="X768" s="879"/>
      <c r="Y768" s="879"/>
      <c r="Z768" s="879"/>
    </row>
    <row r="769" spans="1:26" ht="14.25" customHeight="1">
      <c r="A769" s="879"/>
      <c r="B769" s="879"/>
      <c r="C769" s="879"/>
      <c r="D769" s="879"/>
      <c r="E769" s="879"/>
      <c r="F769" s="879"/>
      <c r="G769" s="879"/>
      <c r="H769" s="879"/>
      <c r="I769" s="879"/>
      <c r="J769" s="879"/>
      <c r="K769" s="879"/>
      <c r="L769" s="879"/>
      <c r="M769" s="879"/>
      <c r="N769" s="879"/>
      <c r="P769" s="879"/>
      <c r="Q769" s="879"/>
      <c r="R769" s="879"/>
      <c r="S769" s="879"/>
      <c r="T769" s="879"/>
      <c r="U769" s="879"/>
      <c r="V769" s="879"/>
      <c r="W769" s="879"/>
      <c r="X769" s="879"/>
      <c r="Y769" s="879"/>
      <c r="Z769" s="879"/>
    </row>
    <row r="770" spans="1:26" ht="14.25" customHeight="1">
      <c r="A770" s="879"/>
      <c r="B770" s="879"/>
      <c r="C770" s="879"/>
      <c r="D770" s="879"/>
      <c r="E770" s="879"/>
      <c r="F770" s="879"/>
      <c r="G770" s="879"/>
      <c r="H770" s="879"/>
      <c r="I770" s="879"/>
      <c r="J770" s="879"/>
      <c r="K770" s="879"/>
      <c r="L770" s="879"/>
      <c r="M770" s="879"/>
      <c r="N770" s="879"/>
      <c r="P770" s="879"/>
      <c r="Q770" s="879"/>
      <c r="R770" s="879"/>
      <c r="S770" s="879"/>
      <c r="T770" s="879"/>
      <c r="U770" s="879"/>
      <c r="V770" s="879"/>
      <c r="W770" s="879"/>
      <c r="X770" s="879"/>
      <c r="Y770" s="879"/>
      <c r="Z770" s="879"/>
    </row>
    <row r="771" spans="1:26" ht="14.25" customHeight="1">
      <c r="A771" s="879"/>
      <c r="B771" s="879"/>
      <c r="C771" s="879"/>
      <c r="D771" s="879"/>
      <c r="E771" s="879"/>
      <c r="F771" s="879"/>
      <c r="G771" s="879"/>
      <c r="H771" s="879"/>
      <c r="I771" s="879"/>
      <c r="J771" s="879"/>
      <c r="K771" s="879"/>
      <c r="L771" s="879"/>
      <c r="M771" s="879"/>
      <c r="N771" s="879"/>
      <c r="P771" s="879"/>
      <c r="Q771" s="879"/>
      <c r="R771" s="879"/>
      <c r="S771" s="879"/>
      <c r="T771" s="879"/>
      <c r="U771" s="879"/>
      <c r="V771" s="879"/>
      <c r="W771" s="879"/>
      <c r="X771" s="879"/>
      <c r="Y771" s="879"/>
      <c r="Z771" s="879"/>
    </row>
    <row r="772" spans="1:26" ht="14.25" customHeight="1">
      <c r="A772" s="879"/>
      <c r="B772" s="879"/>
      <c r="C772" s="879"/>
      <c r="D772" s="879"/>
      <c r="E772" s="879"/>
      <c r="F772" s="879"/>
      <c r="G772" s="879"/>
      <c r="H772" s="879"/>
      <c r="I772" s="879"/>
      <c r="J772" s="879"/>
      <c r="K772" s="879"/>
      <c r="L772" s="879"/>
      <c r="M772" s="879"/>
      <c r="N772" s="879"/>
      <c r="P772" s="879"/>
      <c r="Q772" s="879"/>
      <c r="R772" s="879"/>
      <c r="S772" s="879"/>
      <c r="T772" s="879"/>
      <c r="U772" s="879"/>
      <c r="V772" s="879"/>
      <c r="W772" s="879"/>
      <c r="X772" s="879"/>
      <c r="Y772" s="879"/>
      <c r="Z772" s="879"/>
    </row>
    <row r="773" spans="1:26" ht="14.25" customHeight="1">
      <c r="A773" s="879"/>
      <c r="B773" s="879"/>
      <c r="C773" s="879"/>
      <c r="D773" s="879"/>
      <c r="E773" s="879"/>
      <c r="F773" s="879"/>
      <c r="G773" s="879"/>
      <c r="H773" s="879"/>
      <c r="I773" s="879"/>
      <c r="J773" s="879"/>
      <c r="K773" s="879"/>
      <c r="L773" s="879"/>
      <c r="M773" s="879"/>
      <c r="N773" s="879"/>
      <c r="P773" s="879"/>
      <c r="Q773" s="879"/>
      <c r="R773" s="879"/>
      <c r="S773" s="879"/>
      <c r="T773" s="879"/>
      <c r="U773" s="879"/>
      <c r="V773" s="879"/>
      <c r="W773" s="879"/>
      <c r="X773" s="879"/>
      <c r="Y773" s="879"/>
      <c r="Z773" s="879"/>
    </row>
    <row r="774" spans="1:26" ht="14.25" customHeight="1">
      <c r="A774" s="879"/>
      <c r="B774" s="879"/>
      <c r="C774" s="879"/>
      <c r="D774" s="879"/>
      <c r="E774" s="879"/>
      <c r="F774" s="879"/>
      <c r="G774" s="879"/>
      <c r="H774" s="879"/>
      <c r="I774" s="879"/>
      <c r="J774" s="879"/>
      <c r="K774" s="879"/>
      <c r="L774" s="879"/>
      <c r="M774" s="879"/>
      <c r="N774" s="879"/>
      <c r="P774" s="879"/>
      <c r="Q774" s="879"/>
      <c r="R774" s="879"/>
      <c r="S774" s="879"/>
      <c r="T774" s="879"/>
      <c r="U774" s="879"/>
      <c r="V774" s="879"/>
      <c r="W774" s="879"/>
      <c r="X774" s="879"/>
      <c r="Y774" s="879"/>
      <c r="Z774" s="879"/>
    </row>
    <row r="775" spans="1:26" ht="14.25" customHeight="1">
      <c r="A775" s="879"/>
      <c r="B775" s="879"/>
      <c r="C775" s="879"/>
      <c r="D775" s="879"/>
      <c r="E775" s="879"/>
      <c r="F775" s="879"/>
      <c r="G775" s="879"/>
      <c r="H775" s="879"/>
      <c r="I775" s="879"/>
      <c r="J775" s="879"/>
      <c r="K775" s="879"/>
      <c r="L775" s="879"/>
      <c r="M775" s="879"/>
      <c r="N775" s="879"/>
      <c r="P775" s="879"/>
      <c r="Q775" s="879"/>
      <c r="R775" s="879"/>
      <c r="S775" s="879"/>
      <c r="T775" s="879"/>
      <c r="U775" s="879"/>
      <c r="V775" s="879"/>
      <c r="W775" s="879"/>
      <c r="X775" s="879"/>
      <c r="Y775" s="879"/>
      <c r="Z775" s="879"/>
    </row>
    <row r="776" spans="1:26" ht="14.25" customHeight="1">
      <c r="A776" s="879"/>
      <c r="B776" s="879"/>
      <c r="C776" s="879"/>
      <c r="D776" s="879"/>
      <c r="E776" s="879"/>
      <c r="F776" s="879"/>
      <c r="G776" s="879"/>
      <c r="H776" s="879"/>
      <c r="I776" s="879"/>
      <c r="J776" s="879"/>
      <c r="K776" s="879"/>
      <c r="L776" s="879"/>
      <c r="M776" s="879"/>
      <c r="N776" s="879"/>
      <c r="P776" s="879"/>
      <c r="Q776" s="879"/>
      <c r="R776" s="879"/>
      <c r="S776" s="879"/>
      <c r="T776" s="879"/>
      <c r="U776" s="879"/>
      <c r="V776" s="879"/>
      <c r="W776" s="879"/>
      <c r="X776" s="879"/>
      <c r="Y776" s="879"/>
      <c r="Z776" s="879"/>
    </row>
    <row r="777" spans="1:26" ht="14.25" customHeight="1">
      <c r="A777" s="879"/>
      <c r="B777" s="879"/>
      <c r="C777" s="879"/>
      <c r="D777" s="879"/>
      <c r="E777" s="879"/>
      <c r="F777" s="879"/>
      <c r="G777" s="879"/>
      <c r="H777" s="879"/>
      <c r="I777" s="879"/>
      <c r="J777" s="879"/>
      <c r="K777" s="879"/>
      <c r="L777" s="879"/>
      <c r="M777" s="879"/>
      <c r="N777" s="879"/>
      <c r="P777" s="879"/>
      <c r="Q777" s="879"/>
      <c r="R777" s="879"/>
      <c r="S777" s="879"/>
      <c r="T777" s="879"/>
      <c r="U777" s="879"/>
      <c r="V777" s="879"/>
      <c r="W777" s="879"/>
      <c r="X777" s="879"/>
      <c r="Y777" s="879"/>
      <c r="Z777" s="879"/>
    </row>
    <row r="778" spans="1:26" ht="14.25" customHeight="1">
      <c r="A778" s="879"/>
      <c r="B778" s="879"/>
      <c r="C778" s="879"/>
      <c r="D778" s="879"/>
      <c r="E778" s="879"/>
      <c r="F778" s="879"/>
      <c r="G778" s="879"/>
      <c r="H778" s="879"/>
      <c r="I778" s="879"/>
      <c r="J778" s="879"/>
      <c r="K778" s="879"/>
      <c r="L778" s="879"/>
      <c r="M778" s="879"/>
      <c r="N778" s="879"/>
      <c r="P778" s="879"/>
      <c r="Q778" s="879"/>
      <c r="R778" s="879"/>
      <c r="S778" s="879"/>
      <c r="T778" s="879"/>
      <c r="U778" s="879"/>
      <c r="V778" s="879"/>
      <c r="W778" s="879"/>
      <c r="X778" s="879"/>
      <c r="Y778" s="879"/>
      <c r="Z778" s="879"/>
    </row>
    <row r="779" spans="1:26" ht="14.25" customHeight="1">
      <c r="A779" s="879"/>
      <c r="B779" s="879"/>
      <c r="C779" s="879"/>
      <c r="D779" s="879"/>
      <c r="E779" s="879"/>
      <c r="F779" s="879"/>
      <c r="G779" s="879"/>
      <c r="H779" s="879"/>
      <c r="I779" s="879"/>
      <c r="J779" s="879"/>
      <c r="K779" s="879"/>
      <c r="L779" s="879"/>
      <c r="M779" s="879"/>
      <c r="N779" s="879"/>
      <c r="P779" s="879"/>
      <c r="Q779" s="879"/>
      <c r="R779" s="879"/>
      <c r="S779" s="879"/>
      <c r="T779" s="879"/>
      <c r="U779" s="879"/>
      <c r="V779" s="879"/>
      <c r="W779" s="879"/>
      <c r="X779" s="879"/>
      <c r="Y779" s="879"/>
      <c r="Z779" s="879"/>
    </row>
    <row r="780" spans="1:26" ht="14.25" customHeight="1">
      <c r="A780" s="879"/>
      <c r="B780" s="879"/>
      <c r="C780" s="879"/>
      <c r="D780" s="879"/>
      <c r="E780" s="879"/>
      <c r="F780" s="879"/>
      <c r="G780" s="879"/>
      <c r="H780" s="879"/>
      <c r="I780" s="879"/>
      <c r="J780" s="879"/>
      <c r="K780" s="879"/>
      <c r="L780" s="879"/>
      <c r="M780" s="879"/>
      <c r="N780" s="879"/>
      <c r="P780" s="879"/>
      <c r="Q780" s="879"/>
      <c r="R780" s="879"/>
      <c r="S780" s="879"/>
      <c r="T780" s="879"/>
      <c r="U780" s="879"/>
      <c r="V780" s="879"/>
      <c r="W780" s="879"/>
      <c r="X780" s="879"/>
      <c r="Y780" s="879"/>
      <c r="Z780" s="879"/>
    </row>
    <row r="781" spans="1:26" ht="14.25" customHeight="1">
      <c r="A781" s="879"/>
      <c r="B781" s="879"/>
      <c r="C781" s="879"/>
      <c r="D781" s="879"/>
      <c r="E781" s="879"/>
      <c r="F781" s="879"/>
      <c r="G781" s="879"/>
      <c r="H781" s="879"/>
      <c r="I781" s="879"/>
      <c r="J781" s="879"/>
      <c r="K781" s="879"/>
      <c r="L781" s="879"/>
      <c r="M781" s="879"/>
      <c r="N781" s="879"/>
      <c r="P781" s="879"/>
      <c r="Q781" s="879"/>
      <c r="R781" s="879"/>
      <c r="S781" s="879"/>
      <c r="T781" s="879"/>
      <c r="U781" s="879"/>
      <c r="V781" s="879"/>
      <c r="W781" s="879"/>
      <c r="X781" s="879"/>
      <c r="Y781" s="879"/>
      <c r="Z781" s="879"/>
    </row>
    <row r="782" spans="1:26" ht="14.25" customHeight="1">
      <c r="A782" s="879"/>
      <c r="B782" s="879"/>
      <c r="C782" s="879"/>
      <c r="D782" s="879"/>
      <c r="E782" s="879"/>
      <c r="F782" s="879"/>
      <c r="G782" s="879"/>
      <c r="H782" s="879"/>
      <c r="I782" s="879"/>
      <c r="J782" s="879"/>
      <c r="K782" s="879"/>
      <c r="L782" s="879"/>
      <c r="M782" s="879"/>
      <c r="N782" s="879"/>
      <c r="P782" s="879"/>
      <c r="Q782" s="879"/>
      <c r="R782" s="879"/>
      <c r="S782" s="879"/>
      <c r="T782" s="879"/>
      <c r="U782" s="879"/>
      <c r="V782" s="879"/>
      <c r="W782" s="879"/>
      <c r="X782" s="879"/>
      <c r="Y782" s="879"/>
      <c r="Z782" s="879"/>
    </row>
    <row r="783" spans="1:26" ht="14.25" customHeight="1">
      <c r="A783" s="879"/>
      <c r="B783" s="879"/>
      <c r="C783" s="879"/>
      <c r="D783" s="879"/>
      <c r="E783" s="879"/>
      <c r="F783" s="879"/>
      <c r="G783" s="879"/>
      <c r="H783" s="879"/>
      <c r="I783" s="879"/>
      <c r="J783" s="879"/>
      <c r="K783" s="879"/>
      <c r="L783" s="879"/>
      <c r="M783" s="879"/>
      <c r="N783" s="879"/>
      <c r="P783" s="879"/>
      <c r="Q783" s="879"/>
      <c r="R783" s="879"/>
      <c r="S783" s="879"/>
      <c r="T783" s="879"/>
      <c r="U783" s="879"/>
      <c r="V783" s="879"/>
      <c r="W783" s="879"/>
      <c r="X783" s="879"/>
      <c r="Y783" s="879"/>
      <c r="Z783" s="879"/>
    </row>
    <row r="784" spans="1:26" ht="14.25" customHeight="1">
      <c r="A784" s="879"/>
      <c r="B784" s="879"/>
      <c r="C784" s="879"/>
      <c r="D784" s="879"/>
      <c r="E784" s="879"/>
      <c r="F784" s="879"/>
      <c r="G784" s="879"/>
      <c r="H784" s="879"/>
      <c r="I784" s="879"/>
      <c r="J784" s="879"/>
      <c r="K784" s="879"/>
      <c r="L784" s="879"/>
      <c r="M784" s="879"/>
      <c r="N784" s="879"/>
      <c r="P784" s="879"/>
      <c r="Q784" s="879"/>
      <c r="R784" s="879"/>
      <c r="S784" s="879"/>
      <c r="T784" s="879"/>
      <c r="U784" s="879"/>
      <c r="V784" s="879"/>
      <c r="W784" s="879"/>
      <c r="X784" s="879"/>
      <c r="Y784" s="879"/>
      <c r="Z784" s="879"/>
    </row>
    <row r="785" spans="1:26" ht="14.25" customHeight="1">
      <c r="A785" s="879"/>
      <c r="B785" s="879"/>
      <c r="C785" s="879"/>
      <c r="D785" s="879"/>
      <c r="E785" s="879"/>
      <c r="F785" s="879"/>
      <c r="G785" s="879"/>
      <c r="H785" s="879"/>
      <c r="I785" s="879"/>
      <c r="J785" s="879"/>
      <c r="K785" s="879"/>
      <c r="L785" s="879"/>
      <c r="M785" s="879"/>
      <c r="N785" s="879"/>
      <c r="P785" s="879"/>
      <c r="Q785" s="879"/>
      <c r="R785" s="879"/>
      <c r="S785" s="879"/>
      <c r="T785" s="879"/>
      <c r="U785" s="879"/>
      <c r="V785" s="879"/>
      <c r="W785" s="879"/>
      <c r="X785" s="879"/>
      <c r="Y785" s="879"/>
      <c r="Z785" s="879"/>
    </row>
    <row r="786" spans="1:26" ht="14.25" customHeight="1">
      <c r="A786" s="879"/>
      <c r="B786" s="879"/>
      <c r="C786" s="879"/>
      <c r="D786" s="879"/>
      <c r="E786" s="879"/>
      <c r="F786" s="879"/>
      <c r="G786" s="879"/>
      <c r="H786" s="879"/>
      <c r="I786" s="879"/>
      <c r="J786" s="879"/>
      <c r="K786" s="879"/>
      <c r="L786" s="879"/>
      <c r="M786" s="879"/>
      <c r="N786" s="879"/>
      <c r="P786" s="879"/>
      <c r="Q786" s="879"/>
      <c r="R786" s="879"/>
      <c r="S786" s="879"/>
      <c r="T786" s="879"/>
      <c r="U786" s="879"/>
      <c r="V786" s="879"/>
      <c r="W786" s="879"/>
      <c r="X786" s="879"/>
      <c r="Y786" s="879"/>
      <c r="Z786" s="879"/>
    </row>
    <row r="787" spans="1:26" ht="14.25" customHeight="1">
      <c r="A787" s="879"/>
      <c r="B787" s="879"/>
      <c r="C787" s="879"/>
      <c r="D787" s="879"/>
      <c r="E787" s="879"/>
      <c r="F787" s="879"/>
      <c r="G787" s="879"/>
      <c r="H787" s="879"/>
      <c r="I787" s="879"/>
      <c r="J787" s="879"/>
      <c r="K787" s="879"/>
      <c r="L787" s="879"/>
      <c r="M787" s="879"/>
      <c r="N787" s="879"/>
      <c r="P787" s="879"/>
      <c r="Q787" s="879"/>
      <c r="R787" s="879"/>
      <c r="S787" s="879"/>
      <c r="T787" s="879"/>
      <c r="U787" s="879"/>
      <c r="V787" s="879"/>
      <c r="W787" s="879"/>
      <c r="X787" s="879"/>
      <c r="Y787" s="879"/>
      <c r="Z787" s="879"/>
    </row>
    <row r="788" spans="1:26" ht="14.25" customHeight="1">
      <c r="A788" s="879"/>
      <c r="B788" s="879"/>
      <c r="C788" s="879"/>
      <c r="D788" s="879"/>
      <c r="E788" s="879"/>
      <c r="F788" s="879"/>
      <c r="G788" s="879"/>
      <c r="H788" s="879"/>
      <c r="I788" s="879"/>
      <c r="J788" s="879"/>
      <c r="K788" s="879"/>
      <c r="L788" s="879"/>
      <c r="M788" s="879"/>
      <c r="N788" s="879"/>
      <c r="P788" s="879"/>
      <c r="Q788" s="879"/>
      <c r="R788" s="879"/>
      <c r="S788" s="879"/>
      <c r="T788" s="879"/>
      <c r="U788" s="879"/>
      <c r="V788" s="879"/>
      <c r="W788" s="879"/>
      <c r="X788" s="879"/>
      <c r="Y788" s="879"/>
      <c r="Z788" s="879"/>
    </row>
    <row r="789" spans="1:26" ht="14.25" customHeight="1">
      <c r="A789" s="879"/>
      <c r="B789" s="879"/>
      <c r="C789" s="879"/>
      <c r="D789" s="879"/>
      <c r="E789" s="879"/>
      <c r="F789" s="879"/>
      <c r="G789" s="879"/>
      <c r="H789" s="879"/>
      <c r="I789" s="879"/>
      <c r="J789" s="879"/>
      <c r="K789" s="879"/>
      <c r="L789" s="879"/>
      <c r="M789" s="879"/>
      <c r="N789" s="879"/>
      <c r="P789" s="879"/>
      <c r="Q789" s="879"/>
      <c r="R789" s="879"/>
      <c r="S789" s="879"/>
      <c r="T789" s="879"/>
      <c r="U789" s="879"/>
      <c r="V789" s="879"/>
      <c r="W789" s="879"/>
      <c r="X789" s="879"/>
      <c r="Y789" s="879"/>
      <c r="Z789" s="879"/>
    </row>
    <row r="790" spans="1:26" ht="14.25" customHeight="1">
      <c r="A790" s="879"/>
      <c r="B790" s="879"/>
      <c r="C790" s="879"/>
      <c r="D790" s="879"/>
      <c r="E790" s="879"/>
      <c r="F790" s="879"/>
      <c r="G790" s="879"/>
      <c r="H790" s="879"/>
      <c r="I790" s="879"/>
      <c r="J790" s="879"/>
      <c r="K790" s="879"/>
      <c r="L790" s="879"/>
      <c r="M790" s="879"/>
      <c r="N790" s="879"/>
      <c r="P790" s="879"/>
      <c r="Q790" s="879"/>
      <c r="R790" s="879"/>
      <c r="S790" s="879"/>
      <c r="T790" s="879"/>
      <c r="U790" s="879"/>
      <c r="V790" s="879"/>
      <c r="W790" s="879"/>
      <c r="X790" s="879"/>
      <c r="Y790" s="879"/>
      <c r="Z790" s="879"/>
    </row>
    <row r="791" spans="1:26" ht="14.25" customHeight="1">
      <c r="A791" s="879"/>
      <c r="B791" s="879"/>
      <c r="C791" s="879"/>
      <c r="D791" s="879"/>
      <c r="E791" s="879"/>
      <c r="F791" s="879"/>
      <c r="G791" s="879"/>
      <c r="H791" s="879"/>
      <c r="I791" s="879"/>
      <c r="J791" s="879"/>
      <c r="K791" s="879"/>
      <c r="L791" s="879"/>
      <c r="M791" s="879"/>
      <c r="N791" s="879"/>
      <c r="P791" s="879"/>
      <c r="Q791" s="879"/>
      <c r="R791" s="879"/>
      <c r="S791" s="879"/>
      <c r="T791" s="879"/>
      <c r="U791" s="879"/>
      <c r="V791" s="879"/>
      <c r="W791" s="879"/>
      <c r="X791" s="879"/>
      <c r="Y791" s="879"/>
      <c r="Z791" s="879"/>
    </row>
    <row r="792" spans="1:26" ht="14.25" customHeight="1">
      <c r="A792" s="879"/>
      <c r="B792" s="879"/>
      <c r="C792" s="879"/>
      <c r="D792" s="879"/>
      <c r="E792" s="879"/>
      <c r="F792" s="879"/>
      <c r="G792" s="879"/>
      <c r="H792" s="879"/>
      <c r="I792" s="879"/>
      <c r="J792" s="879"/>
      <c r="K792" s="879"/>
      <c r="L792" s="879"/>
      <c r="M792" s="879"/>
      <c r="N792" s="879"/>
      <c r="P792" s="879"/>
      <c r="Q792" s="879"/>
      <c r="R792" s="879"/>
      <c r="S792" s="879"/>
      <c r="T792" s="879"/>
      <c r="U792" s="879"/>
      <c r="V792" s="879"/>
      <c r="W792" s="879"/>
      <c r="X792" s="879"/>
      <c r="Y792" s="879"/>
      <c r="Z792" s="879"/>
    </row>
    <row r="793" spans="1:26" ht="14.25" customHeight="1">
      <c r="A793" s="879"/>
      <c r="B793" s="879"/>
      <c r="C793" s="879"/>
      <c r="D793" s="879"/>
      <c r="E793" s="879"/>
      <c r="F793" s="879"/>
      <c r="G793" s="879"/>
      <c r="H793" s="879"/>
      <c r="I793" s="879"/>
      <c r="J793" s="879"/>
      <c r="K793" s="879"/>
      <c r="L793" s="879"/>
      <c r="M793" s="879"/>
      <c r="N793" s="879"/>
      <c r="P793" s="879"/>
      <c r="Q793" s="879"/>
      <c r="R793" s="879"/>
      <c r="S793" s="879"/>
      <c r="T793" s="879"/>
      <c r="U793" s="879"/>
      <c r="V793" s="879"/>
      <c r="W793" s="879"/>
      <c r="X793" s="879"/>
      <c r="Y793" s="879"/>
      <c r="Z793" s="879"/>
    </row>
    <row r="794" spans="1:26" ht="14.25" customHeight="1">
      <c r="A794" s="879"/>
      <c r="B794" s="879"/>
      <c r="C794" s="879"/>
      <c r="D794" s="879"/>
      <c r="E794" s="879"/>
      <c r="F794" s="879"/>
      <c r="G794" s="879"/>
      <c r="H794" s="879"/>
      <c r="I794" s="879"/>
      <c r="J794" s="879"/>
      <c r="K794" s="879"/>
      <c r="L794" s="879"/>
      <c r="M794" s="879"/>
      <c r="N794" s="879"/>
      <c r="P794" s="879"/>
      <c r="Q794" s="879"/>
      <c r="R794" s="879"/>
      <c r="S794" s="879"/>
      <c r="T794" s="879"/>
      <c r="U794" s="879"/>
      <c r="V794" s="879"/>
      <c r="W794" s="879"/>
      <c r="X794" s="879"/>
      <c r="Y794" s="879"/>
      <c r="Z794" s="879"/>
    </row>
    <row r="795" spans="1:26" ht="14.25" customHeight="1">
      <c r="A795" s="879"/>
      <c r="B795" s="879"/>
      <c r="C795" s="879"/>
      <c r="D795" s="879"/>
      <c r="E795" s="879"/>
      <c r="F795" s="879"/>
      <c r="G795" s="879"/>
      <c r="H795" s="879"/>
      <c r="I795" s="879"/>
      <c r="J795" s="879"/>
      <c r="K795" s="879"/>
      <c r="L795" s="879"/>
      <c r="M795" s="879"/>
      <c r="N795" s="879"/>
      <c r="P795" s="879"/>
      <c r="Q795" s="879"/>
      <c r="R795" s="879"/>
      <c r="S795" s="879"/>
      <c r="T795" s="879"/>
      <c r="U795" s="879"/>
      <c r="V795" s="879"/>
      <c r="W795" s="879"/>
      <c r="X795" s="879"/>
      <c r="Y795" s="879"/>
      <c r="Z795" s="879"/>
    </row>
    <row r="796" spans="1:26" ht="14.25" customHeight="1">
      <c r="A796" s="879"/>
      <c r="B796" s="879"/>
      <c r="C796" s="879"/>
      <c r="D796" s="879"/>
      <c r="E796" s="879"/>
      <c r="F796" s="879"/>
      <c r="G796" s="879"/>
      <c r="H796" s="879"/>
      <c r="I796" s="879"/>
      <c r="J796" s="879"/>
      <c r="K796" s="879"/>
      <c r="L796" s="879"/>
      <c r="M796" s="879"/>
      <c r="N796" s="879"/>
      <c r="P796" s="879"/>
      <c r="Q796" s="879"/>
      <c r="R796" s="879"/>
      <c r="S796" s="879"/>
      <c r="T796" s="879"/>
      <c r="U796" s="879"/>
      <c r="V796" s="879"/>
      <c r="W796" s="879"/>
      <c r="X796" s="879"/>
      <c r="Y796" s="879"/>
      <c r="Z796" s="879"/>
    </row>
    <row r="797" spans="1:26" ht="14.25" customHeight="1">
      <c r="A797" s="879"/>
      <c r="B797" s="879"/>
      <c r="C797" s="879"/>
      <c r="D797" s="879"/>
      <c r="E797" s="879"/>
      <c r="F797" s="879"/>
      <c r="G797" s="879"/>
      <c r="H797" s="879"/>
      <c r="I797" s="879"/>
      <c r="J797" s="879"/>
      <c r="K797" s="879"/>
      <c r="L797" s="879"/>
      <c r="M797" s="879"/>
      <c r="N797" s="879"/>
      <c r="P797" s="879"/>
      <c r="Q797" s="879"/>
      <c r="R797" s="879"/>
      <c r="S797" s="879"/>
      <c r="T797" s="879"/>
      <c r="U797" s="879"/>
      <c r="V797" s="879"/>
      <c r="W797" s="879"/>
      <c r="X797" s="879"/>
      <c r="Y797" s="879"/>
      <c r="Z797" s="879"/>
    </row>
    <row r="798" spans="1:26" ht="14.25" customHeight="1">
      <c r="A798" s="879"/>
      <c r="B798" s="879"/>
      <c r="C798" s="879"/>
      <c r="D798" s="879"/>
      <c r="E798" s="879"/>
      <c r="F798" s="879"/>
      <c r="G798" s="879"/>
      <c r="H798" s="879"/>
      <c r="I798" s="879"/>
      <c r="J798" s="879"/>
      <c r="K798" s="879"/>
      <c r="L798" s="879"/>
      <c r="M798" s="879"/>
      <c r="N798" s="879"/>
      <c r="P798" s="879"/>
      <c r="Q798" s="879"/>
      <c r="R798" s="879"/>
      <c r="S798" s="879"/>
      <c r="T798" s="879"/>
      <c r="U798" s="879"/>
      <c r="V798" s="879"/>
      <c r="W798" s="879"/>
      <c r="X798" s="879"/>
      <c r="Y798" s="879"/>
      <c r="Z798" s="879"/>
    </row>
    <row r="799" spans="1:26" ht="14.25" customHeight="1">
      <c r="A799" s="879"/>
      <c r="B799" s="879"/>
      <c r="C799" s="879"/>
      <c r="D799" s="879"/>
      <c r="E799" s="879"/>
      <c r="F799" s="879"/>
      <c r="G799" s="879"/>
      <c r="H799" s="879"/>
      <c r="I799" s="879"/>
      <c r="J799" s="879"/>
      <c r="K799" s="879"/>
      <c r="L799" s="879"/>
      <c r="M799" s="879"/>
      <c r="N799" s="879"/>
      <c r="P799" s="879"/>
      <c r="Q799" s="879"/>
      <c r="R799" s="879"/>
      <c r="S799" s="879"/>
      <c r="T799" s="879"/>
      <c r="U799" s="879"/>
      <c r="V799" s="879"/>
      <c r="W799" s="879"/>
      <c r="X799" s="879"/>
      <c r="Y799" s="879"/>
      <c r="Z799" s="879"/>
    </row>
    <row r="800" spans="1:26" ht="14.25" customHeight="1">
      <c r="A800" s="879"/>
      <c r="B800" s="879"/>
      <c r="C800" s="879"/>
      <c r="D800" s="879"/>
      <c r="E800" s="879"/>
      <c r="F800" s="879"/>
      <c r="G800" s="879"/>
      <c r="H800" s="879"/>
      <c r="I800" s="879"/>
      <c r="J800" s="879"/>
      <c r="K800" s="879"/>
      <c r="L800" s="879"/>
      <c r="M800" s="879"/>
      <c r="N800" s="879"/>
      <c r="P800" s="879"/>
      <c r="Q800" s="879"/>
      <c r="R800" s="879"/>
      <c r="S800" s="879"/>
      <c r="T800" s="879"/>
      <c r="U800" s="879"/>
      <c r="V800" s="879"/>
      <c r="W800" s="879"/>
      <c r="X800" s="879"/>
      <c r="Y800" s="879"/>
      <c r="Z800" s="879"/>
    </row>
    <row r="801" spans="1:26" ht="14.25" customHeight="1">
      <c r="A801" s="879"/>
      <c r="B801" s="879"/>
      <c r="C801" s="879"/>
      <c r="D801" s="879"/>
      <c r="E801" s="879"/>
      <c r="F801" s="879"/>
      <c r="G801" s="879"/>
      <c r="H801" s="879"/>
      <c r="I801" s="879"/>
      <c r="J801" s="879"/>
      <c r="K801" s="879"/>
      <c r="L801" s="879"/>
      <c r="M801" s="879"/>
      <c r="N801" s="879"/>
      <c r="P801" s="879"/>
      <c r="Q801" s="879"/>
      <c r="R801" s="879"/>
      <c r="S801" s="879"/>
      <c r="T801" s="879"/>
      <c r="U801" s="879"/>
      <c r="V801" s="879"/>
      <c r="W801" s="879"/>
      <c r="X801" s="879"/>
      <c r="Y801" s="879"/>
      <c r="Z801" s="879"/>
    </row>
    <row r="802" spans="1:26" ht="14.25" customHeight="1">
      <c r="A802" s="879"/>
      <c r="B802" s="879"/>
      <c r="C802" s="879"/>
      <c r="D802" s="879"/>
      <c r="E802" s="879"/>
      <c r="F802" s="879"/>
      <c r="G802" s="879"/>
      <c r="H802" s="879"/>
      <c r="I802" s="879"/>
      <c r="J802" s="879"/>
      <c r="K802" s="879"/>
      <c r="L802" s="879"/>
      <c r="M802" s="879"/>
      <c r="N802" s="879"/>
      <c r="P802" s="879"/>
      <c r="Q802" s="879"/>
      <c r="R802" s="879"/>
      <c r="S802" s="879"/>
      <c r="T802" s="879"/>
      <c r="U802" s="879"/>
      <c r="V802" s="879"/>
      <c r="W802" s="879"/>
      <c r="X802" s="879"/>
      <c r="Y802" s="879"/>
      <c r="Z802" s="879"/>
    </row>
    <row r="803" spans="1:26" ht="14.25" customHeight="1">
      <c r="A803" s="879"/>
      <c r="B803" s="879"/>
      <c r="C803" s="879"/>
      <c r="D803" s="879"/>
      <c r="E803" s="879"/>
      <c r="F803" s="879"/>
      <c r="G803" s="879"/>
      <c r="H803" s="879"/>
      <c r="I803" s="879"/>
      <c r="J803" s="879"/>
      <c r="K803" s="879"/>
      <c r="L803" s="879"/>
      <c r="M803" s="879"/>
      <c r="N803" s="879"/>
      <c r="P803" s="879"/>
      <c r="Q803" s="879"/>
      <c r="R803" s="879"/>
      <c r="S803" s="879"/>
      <c r="T803" s="879"/>
      <c r="U803" s="879"/>
      <c r="V803" s="879"/>
      <c r="W803" s="879"/>
      <c r="X803" s="879"/>
      <c r="Y803" s="879"/>
      <c r="Z803" s="879"/>
    </row>
    <row r="804" spans="1:26" ht="14.25" customHeight="1">
      <c r="A804" s="879"/>
      <c r="B804" s="879"/>
      <c r="C804" s="879"/>
      <c r="D804" s="879"/>
      <c r="E804" s="879"/>
      <c r="F804" s="879"/>
      <c r="G804" s="879"/>
      <c r="H804" s="879"/>
      <c r="I804" s="879"/>
      <c r="J804" s="879"/>
      <c r="K804" s="879"/>
      <c r="L804" s="879"/>
      <c r="M804" s="879"/>
      <c r="N804" s="879"/>
      <c r="P804" s="879"/>
      <c r="Q804" s="879"/>
      <c r="R804" s="879"/>
      <c r="S804" s="879"/>
      <c r="T804" s="879"/>
      <c r="U804" s="879"/>
      <c r="V804" s="879"/>
      <c r="W804" s="879"/>
      <c r="X804" s="879"/>
      <c r="Y804" s="879"/>
      <c r="Z804" s="879"/>
    </row>
    <row r="805" spans="1:26" ht="14.25" customHeight="1">
      <c r="A805" s="879"/>
      <c r="B805" s="879"/>
      <c r="C805" s="879"/>
      <c r="D805" s="879"/>
      <c r="E805" s="879"/>
      <c r="F805" s="879"/>
      <c r="G805" s="879"/>
      <c r="H805" s="879"/>
      <c r="I805" s="879"/>
      <c r="J805" s="879"/>
      <c r="K805" s="879"/>
      <c r="L805" s="879"/>
      <c r="M805" s="879"/>
      <c r="N805" s="879"/>
      <c r="P805" s="879"/>
      <c r="Q805" s="879"/>
      <c r="R805" s="879"/>
      <c r="S805" s="879"/>
      <c r="T805" s="879"/>
      <c r="U805" s="879"/>
      <c r="V805" s="879"/>
      <c r="W805" s="879"/>
      <c r="X805" s="879"/>
      <c r="Y805" s="879"/>
      <c r="Z805" s="879"/>
    </row>
    <row r="806" spans="1:26" ht="14.25" customHeight="1">
      <c r="A806" s="879"/>
      <c r="B806" s="879"/>
      <c r="C806" s="879"/>
      <c r="D806" s="879"/>
      <c r="E806" s="879"/>
      <c r="F806" s="879"/>
      <c r="G806" s="879"/>
      <c r="H806" s="879"/>
      <c r="I806" s="879"/>
      <c r="J806" s="879"/>
      <c r="K806" s="879"/>
      <c r="L806" s="879"/>
      <c r="M806" s="879"/>
      <c r="N806" s="879"/>
      <c r="P806" s="879"/>
      <c r="Q806" s="879"/>
      <c r="R806" s="879"/>
      <c r="S806" s="879"/>
      <c r="T806" s="879"/>
      <c r="U806" s="879"/>
      <c r="V806" s="879"/>
      <c r="W806" s="879"/>
      <c r="X806" s="879"/>
      <c r="Y806" s="879"/>
      <c r="Z806" s="879"/>
    </row>
    <row r="807" spans="1:26" ht="14.25" customHeight="1">
      <c r="A807" s="879"/>
      <c r="B807" s="879"/>
      <c r="C807" s="879"/>
      <c r="D807" s="879"/>
      <c r="E807" s="879"/>
      <c r="F807" s="879"/>
      <c r="G807" s="879"/>
      <c r="H807" s="879"/>
      <c r="I807" s="879"/>
      <c r="J807" s="879"/>
      <c r="K807" s="879"/>
      <c r="L807" s="879"/>
      <c r="M807" s="879"/>
      <c r="N807" s="879"/>
      <c r="P807" s="879"/>
      <c r="Q807" s="879"/>
      <c r="R807" s="879"/>
      <c r="S807" s="879"/>
      <c r="T807" s="879"/>
      <c r="U807" s="879"/>
      <c r="V807" s="879"/>
      <c r="W807" s="879"/>
      <c r="X807" s="879"/>
      <c r="Y807" s="879"/>
      <c r="Z807" s="879"/>
    </row>
    <row r="808" spans="1:26" ht="14.25" customHeight="1">
      <c r="A808" s="879"/>
      <c r="B808" s="879"/>
      <c r="C808" s="879"/>
      <c r="D808" s="879"/>
      <c r="E808" s="879"/>
      <c r="F808" s="879"/>
      <c r="G808" s="879"/>
      <c r="H808" s="879"/>
      <c r="I808" s="879"/>
      <c r="J808" s="879"/>
      <c r="K808" s="879"/>
      <c r="L808" s="879"/>
      <c r="M808" s="879"/>
      <c r="N808" s="879"/>
      <c r="P808" s="879"/>
      <c r="Q808" s="879"/>
      <c r="R808" s="879"/>
      <c r="S808" s="879"/>
      <c r="T808" s="879"/>
      <c r="U808" s="879"/>
      <c r="V808" s="879"/>
      <c r="W808" s="879"/>
      <c r="X808" s="879"/>
      <c r="Y808" s="879"/>
      <c r="Z808" s="879"/>
    </row>
    <row r="809" spans="1:26" ht="14.25" customHeight="1">
      <c r="A809" s="879"/>
      <c r="B809" s="879"/>
      <c r="C809" s="879"/>
      <c r="D809" s="879"/>
      <c r="E809" s="879"/>
      <c r="F809" s="879"/>
      <c r="G809" s="879"/>
      <c r="H809" s="879"/>
      <c r="I809" s="879"/>
      <c r="J809" s="879"/>
      <c r="K809" s="879"/>
      <c r="L809" s="879"/>
      <c r="M809" s="879"/>
      <c r="N809" s="879"/>
      <c r="P809" s="879"/>
      <c r="Q809" s="879"/>
      <c r="R809" s="879"/>
      <c r="S809" s="879"/>
      <c r="T809" s="879"/>
      <c r="U809" s="879"/>
      <c r="V809" s="879"/>
      <c r="W809" s="879"/>
      <c r="X809" s="879"/>
      <c r="Y809" s="879"/>
      <c r="Z809" s="879"/>
    </row>
    <row r="810" spans="1:26" ht="14.25" customHeight="1">
      <c r="A810" s="879"/>
      <c r="B810" s="879"/>
      <c r="C810" s="879"/>
      <c r="D810" s="879"/>
      <c r="E810" s="879"/>
      <c r="F810" s="879"/>
      <c r="G810" s="879"/>
      <c r="H810" s="879"/>
      <c r="I810" s="879"/>
      <c r="J810" s="879"/>
      <c r="K810" s="879"/>
      <c r="L810" s="879"/>
      <c r="M810" s="879"/>
      <c r="N810" s="879"/>
      <c r="P810" s="879"/>
      <c r="Q810" s="879"/>
      <c r="R810" s="879"/>
      <c r="S810" s="879"/>
      <c r="T810" s="879"/>
      <c r="U810" s="879"/>
      <c r="V810" s="879"/>
      <c r="W810" s="879"/>
      <c r="X810" s="879"/>
      <c r="Y810" s="879"/>
      <c r="Z810" s="879"/>
    </row>
    <row r="811" spans="1:26" ht="14.25" customHeight="1">
      <c r="A811" s="879"/>
      <c r="B811" s="879"/>
      <c r="C811" s="879"/>
      <c r="D811" s="879"/>
      <c r="E811" s="879"/>
      <c r="F811" s="879"/>
      <c r="G811" s="879"/>
      <c r="H811" s="879"/>
      <c r="I811" s="879"/>
      <c r="J811" s="879"/>
      <c r="K811" s="879"/>
      <c r="L811" s="879"/>
      <c r="M811" s="879"/>
      <c r="N811" s="879"/>
      <c r="P811" s="879"/>
      <c r="Q811" s="879"/>
      <c r="R811" s="879"/>
      <c r="S811" s="879"/>
      <c r="T811" s="879"/>
      <c r="U811" s="879"/>
      <c r="V811" s="879"/>
      <c r="W811" s="879"/>
      <c r="X811" s="879"/>
      <c r="Y811" s="879"/>
      <c r="Z811" s="879"/>
    </row>
    <row r="812" spans="1:26" ht="14.25" customHeight="1">
      <c r="A812" s="879"/>
      <c r="B812" s="879"/>
      <c r="C812" s="879"/>
      <c r="D812" s="879"/>
      <c r="E812" s="879"/>
      <c r="F812" s="879"/>
      <c r="G812" s="879"/>
      <c r="H812" s="879"/>
      <c r="I812" s="879"/>
      <c r="J812" s="879"/>
      <c r="K812" s="879"/>
      <c r="L812" s="879"/>
      <c r="M812" s="879"/>
      <c r="N812" s="879"/>
      <c r="P812" s="879"/>
      <c r="Q812" s="879"/>
      <c r="R812" s="879"/>
      <c r="S812" s="879"/>
      <c r="T812" s="879"/>
      <c r="U812" s="879"/>
      <c r="V812" s="879"/>
      <c r="W812" s="879"/>
      <c r="X812" s="879"/>
      <c r="Y812" s="879"/>
      <c r="Z812" s="879"/>
    </row>
    <row r="813" spans="1:26" ht="14.25" customHeight="1">
      <c r="A813" s="879"/>
      <c r="B813" s="879"/>
      <c r="C813" s="879"/>
      <c r="D813" s="879"/>
      <c r="E813" s="879"/>
      <c r="F813" s="879"/>
      <c r="G813" s="879"/>
      <c r="H813" s="879"/>
      <c r="I813" s="879"/>
      <c r="J813" s="879"/>
      <c r="K813" s="879"/>
      <c r="L813" s="879"/>
      <c r="M813" s="879"/>
      <c r="N813" s="879"/>
      <c r="P813" s="879"/>
      <c r="Q813" s="879"/>
      <c r="R813" s="879"/>
      <c r="S813" s="879"/>
      <c r="T813" s="879"/>
      <c r="U813" s="879"/>
      <c r="V813" s="879"/>
      <c r="W813" s="879"/>
      <c r="X813" s="879"/>
      <c r="Y813" s="879"/>
      <c r="Z813" s="879"/>
    </row>
    <row r="814" spans="1:26" ht="14.25" customHeight="1">
      <c r="A814" s="879"/>
      <c r="B814" s="879"/>
      <c r="C814" s="879"/>
      <c r="D814" s="879"/>
      <c r="E814" s="879"/>
      <c r="F814" s="879"/>
      <c r="G814" s="879"/>
      <c r="H814" s="879"/>
      <c r="I814" s="879"/>
      <c r="J814" s="879"/>
      <c r="K814" s="879"/>
      <c r="L814" s="879"/>
      <c r="M814" s="879"/>
      <c r="N814" s="879"/>
      <c r="P814" s="879"/>
      <c r="Q814" s="879"/>
      <c r="R814" s="879"/>
      <c r="S814" s="879"/>
      <c r="T814" s="879"/>
      <c r="U814" s="879"/>
      <c r="V814" s="879"/>
      <c r="W814" s="879"/>
      <c r="X814" s="879"/>
      <c r="Y814" s="879"/>
      <c r="Z814" s="879"/>
    </row>
    <row r="815" spans="1:26" ht="14.25" customHeight="1">
      <c r="A815" s="879"/>
      <c r="B815" s="879"/>
      <c r="C815" s="879"/>
      <c r="D815" s="879"/>
      <c r="E815" s="879"/>
      <c r="F815" s="879"/>
      <c r="G815" s="879"/>
      <c r="H815" s="879"/>
      <c r="I815" s="879"/>
      <c r="J815" s="879"/>
      <c r="K815" s="879"/>
      <c r="L815" s="879"/>
      <c r="M815" s="879"/>
      <c r="N815" s="879"/>
      <c r="P815" s="879"/>
      <c r="Q815" s="879"/>
      <c r="R815" s="879"/>
      <c r="S815" s="879"/>
      <c r="T815" s="879"/>
      <c r="U815" s="879"/>
      <c r="V815" s="879"/>
      <c r="W815" s="879"/>
      <c r="X815" s="879"/>
      <c r="Y815" s="879"/>
      <c r="Z815" s="879"/>
    </row>
    <row r="816" spans="1:26" ht="14.25" customHeight="1">
      <c r="A816" s="879"/>
      <c r="B816" s="879"/>
      <c r="C816" s="879"/>
      <c r="D816" s="879"/>
      <c r="E816" s="879"/>
      <c r="F816" s="879"/>
      <c r="G816" s="879"/>
      <c r="H816" s="879"/>
      <c r="I816" s="879"/>
      <c r="J816" s="879"/>
      <c r="K816" s="879"/>
      <c r="L816" s="879"/>
      <c r="M816" s="879"/>
      <c r="N816" s="879"/>
      <c r="P816" s="879"/>
      <c r="Q816" s="879"/>
      <c r="R816" s="879"/>
      <c r="S816" s="879"/>
      <c r="T816" s="879"/>
      <c r="U816" s="879"/>
      <c r="V816" s="879"/>
      <c r="W816" s="879"/>
      <c r="X816" s="879"/>
      <c r="Y816" s="879"/>
      <c r="Z816" s="879"/>
    </row>
    <row r="817" spans="1:26" ht="14.25" customHeight="1">
      <c r="A817" s="879"/>
      <c r="B817" s="879"/>
      <c r="C817" s="879"/>
      <c r="D817" s="879"/>
      <c r="E817" s="879"/>
      <c r="F817" s="879"/>
      <c r="G817" s="879"/>
      <c r="H817" s="879"/>
      <c r="I817" s="879"/>
      <c r="J817" s="879"/>
      <c r="K817" s="879"/>
      <c r="L817" s="879"/>
      <c r="M817" s="879"/>
      <c r="N817" s="879"/>
      <c r="P817" s="879"/>
      <c r="Q817" s="879"/>
      <c r="R817" s="879"/>
      <c r="S817" s="879"/>
      <c r="T817" s="879"/>
      <c r="U817" s="879"/>
      <c r="V817" s="879"/>
      <c r="W817" s="879"/>
      <c r="X817" s="879"/>
      <c r="Y817" s="879"/>
      <c r="Z817" s="879"/>
    </row>
    <row r="818" spans="1:26" ht="14.25" customHeight="1">
      <c r="A818" s="879"/>
      <c r="B818" s="879"/>
      <c r="C818" s="879"/>
      <c r="D818" s="879"/>
      <c r="E818" s="879"/>
      <c r="F818" s="879"/>
      <c r="G818" s="879"/>
      <c r="H818" s="879"/>
      <c r="I818" s="879"/>
      <c r="J818" s="879"/>
      <c r="K818" s="879"/>
      <c r="L818" s="879"/>
      <c r="M818" s="879"/>
      <c r="N818" s="879"/>
      <c r="P818" s="879"/>
      <c r="Q818" s="879"/>
      <c r="R818" s="879"/>
      <c r="S818" s="879"/>
      <c r="T818" s="879"/>
      <c r="U818" s="879"/>
      <c r="V818" s="879"/>
      <c r="W818" s="879"/>
      <c r="X818" s="879"/>
      <c r="Y818" s="879"/>
      <c r="Z818" s="879"/>
    </row>
    <row r="819" spans="1:26" ht="14.25" customHeight="1">
      <c r="A819" s="879"/>
      <c r="B819" s="879"/>
      <c r="C819" s="879"/>
      <c r="D819" s="879"/>
      <c r="E819" s="879"/>
      <c r="F819" s="879"/>
      <c r="G819" s="879"/>
      <c r="H819" s="879"/>
      <c r="I819" s="879"/>
      <c r="J819" s="879"/>
      <c r="K819" s="879"/>
      <c r="L819" s="879"/>
      <c r="M819" s="879"/>
      <c r="N819" s="879"/>
      <c r="P819" s="879"/>
      <c r="Q819" s="879"/>
      <c r="R819" s="879"/>
      <c r="S819" s="879"/>
      <c r="T819" s="879"/>
      <c r="U819" s="879"/>
      <c r="V819" s="879"/>
      <c r="W819" s="879"/>
      <c r="X819" s="879"/>
      <c r="Y819" s="879"/>
      <c r="Z819" s="879"/>
    </row>
    <row r="820" spans="1:26" ht="14.25" customHeight="1">
      <c r="A820" s="879"/>
      <c r="B820" s="879"/>
      <c r="C820" s="879"/>
      <c r="D820" s="879"/>
      <c r="E820" s="879"/>
      <c r="F820" s="879"/>
      <c r="G820" s="879"/>
      <c r="H820" s="879"/>
      <c r="I820" s="879"/>
      <c r="J820" s="879"/>
      <c r="K820" s="879"/>
      <c r="L820" s="879"/>
      <c r="M820" s="879"/>
      <c r="N820" s="879"/>
      <c r="P820" s="879"/>
      <c r="Q820" s="879"/>
      <c r="R820" s="879"/>
      <c r="S820" s="879"/>
      <c r="T820" s="879"/>
      <c r="U820" s="879"/>
      <c r="V820" s="879"/>
      <c r="W820" s="879"/>
      <c r="X820" s="879"/>
      <c r="Y820" s="879"/>
      <c r="Z820" s="879"/>
    </row>
    <row r="821" spans="1:26" ht="14.25" customHeight="1">
      <c r="A821" s="879"/>
      <c r="B821" s="879"/>
      <c r="C821" s="879"/>
      <c r="D821" s="879"/>
      <c r="E821" s="879"/>
      <c r="F821" s="879"/>
      <c r="G821" s="879"/>
      <c r="H821" s="879"/>
      <c r="I821" s="879"/>
      <c r="J821" s="879"/>
      <c r="K821" s="879"/>
      <c r="L821" s="879"/>
      <c r="M821" s="879"/>
      <c r="N821" s="879"/>
      <c r="P821" s="879"/>
      <c r="Q821" s="879"/>
      <c r="R821" s="879"/>
      <c r="S821" s="879"/>
      <c r="T821" s="879"/>
      <c r="U821" s="879"/>
      <c r="V821" s="879"/>
      <c r="W821" s="879"/>
      <c r="X821" s="879"/>
      <c r="Y821" s="879"/>
      <c r="Z821" s="879"/>
    </row>
    <row r="822" spans="1:26" ht="14.25" customHeight="1">
      <c r="A822" s="879"/>
      <c r="B822" s="879"/>
      <c r="C822" s="879"/>
      <c r="D822" s="879"/>
      <c r="E822" s="879"/>
      <c r="F822" s="879"/>
      <c r="G822" s="879"/>
      <c r="H822" s="879"/>
      <c r="I822" s="879"/>
      <c r="J822" s="879"/>
      <c r="K822" s="879"/>
      <c r="L822" s="879"/>
      <c r="M822" s="879"/>
      <c r="N822" s="879"/>
      <c r="P822" s="879"/>
      <c r="Q822" s="879"/>
      <c r="R822" s="879"/>
      <c r="S822" s="879"/>
      <c r="T822" s="879"/>
      <c r="U822" s="879"/>
      <c r="V822" s="879"/>
      <c r="W822" s="879"/>
      <c r="X822" s="879"/>
      <c r="Y822" s="879"/>
      <c r="Z822" s="879"/>
    </row>
    <row r="823" spans="1:26" ht="14.25" customHeight="1">
      <c r="A823" s="879"/>
      <c r="B823" s="879"/>
      <c r="C823" s="879"/>
      <c r="D823" s="879"/>
      <c r="E823" s="879"/>
      <c r="F823" s="879"/>
      <c r="G823" s="879"/>
      <c r="H823" s="879"/>
      <c r="I823" s="879"/>
      <c r="J823" s="879"/>
      <c r="K823" s="879"/>
      <c r="L823" s="879"/>
      <c r="M823" s="879"/>
      <c r="N823" s="879"/>
      <c r="P823" s="879"/>
      <c r="Q823" s="879"/>
      <c r="R823" s="879"/>
      <c r="S823" s="879"/>
      <c r="T823" s="879"/>
      <c r="U823" s="879"/>
      <c r="V823" s="879"/>
      <c r="W823" s="879"/>
      <c r="X823" s="879"/>
      <c r="Y823" s="879"/>
      <c r="Z823" s="879"/>
    </row>
    <row r="824" spans="1:26" ht="14.25" customHeight="1">
      <c r="A824" s="879"/>
      <c r="B824" s="879"/>
      <c r="C824" s="879"/>
      <c r="D824" s="879"/>
      <c r="E824" s="879"/>
      <c r="F824" s="879"/>
      <c r="G824" s="879"/>
      <c r="H824" s="879"/>
      <c r="I824" s="879"/>
      <c r="J824" s="879"/>
      <c r="K824" s="879"/>
      <c r="L824" s="879"/>
      <c r="M824" s="879"/>
      <c r="N824" s="879"/>
      <c r="P824" s="879"/>
      <c r="Q824" s="879"/>
      <c r="R824" s="879"/>
      <c r="S824" s="879"/>
      <c r="T824" s="879"/>
      <c r="U824" s="879"/>
      <c r="V824" s="879"/>
      <c r="W824" s="879"/>
      <c r="X824" s="879"/>
      <c r="Y824" s="879"/>
      <c r="Z824" s="879"/>
    </row>
    <row r="825" spans="1:26" ht="14.25" customHeight="1">
      <c r="A825" s="879"/>
      <c r="B825" s="879"/>
      <c r="C825" s="879"/>
      <c r="D825" s="879"/>
      <c r="E825" s="879"/>
      <c r="F825" s="879"/>
      <c r="G825" s="879"/>
      <c r="H825" s="879"/>
      <c r="I825" s="879"/>
      <c r="J825" s="879"/>
      <c r="K825" s="879"/>
      <c r="L825" s="879"/>
      <c r="M825" s="879"/>
      <c r="N825" s="879"/>
      <c r="P825" s="879"/>
      <c r="Q825" s="879"/>
      <c r="R825" s="879"/>
      <c r="S825" s="879"/>
      <c r="T825" s="879"/>
      <c r="U825" s="879"/>
      <c r="V825" s="879"/>
      <c r="W825" s="879"/>
      <c r="X825" s="879"/>
      <c r="Y825" s="879"/>
      <c r="Z825" s="879"/>
    </row>
    <row r="826" spans="1:26" ht="14.25" customHeight="1">
      <c r="A826" s="879"/>
      <c r="B826" s="879"/>
      <c r="C826" s="879"/>
      <c r="D826" s="879"/>
      <c r="E826" s="879"/>
      <c r="F826" s="879"/>
      <c r="G826" s="879"/>
      <c r="H826" s="879"/>
      <c r="I826" s="879"/>
      <c r="J826" s="879"/>
      <c r="K826" s="879"/>
      <c r="L826" s="879"/>
      <c r="M826" s="879"/>
      <c r="N826" s="879"/>
      <c r="P826" s="879"/>
      <c r="Q826" s="879"/>
      <c r="R826" s="879"/>
      <c r="S826" s="879"/>
      <c r="T826" s="879"/>
      <c r="U826" s="879"/>
      <c r="V826" s="879"/>
      <c r="W826" s="879"/>
      <c r="X826" s="879"/>
      <c r="Y826" s="879"/>
      <c r="Z826" s="879"/>
    </row>
    <row r="827" spans="1:26" ht="14.25" customHeight="1">
      <c r="A827" s="879"/>
      <c r="B827" s="879"/>
      <c r="C827" s="879"/>
      <c r="D827" s="879"/>
      <c r="E827" s="879"/>
      <c r="F827" s="879"/>
      <c r="G827" s="879"/>
      <c r="H827" s="879"/>
      <c r="I827" s="879"/>
      <c r="J827" s="879"/>
      <c r="K827" s="879"/>
      <c r="L827" s="879"/>
      <c r="M827" s="879"/>
      <c r="N827" s="879"/>
      <c r="P827" s="879"/>
      <c r="Q827" s="879"/>
      <c r="R827" s="879"/>
      <c r="S827" s="879"/>
      <c r="T827" s="879"/>
      <c r="U827" s="879"/>
      <c r="V827" s="879"/>
      <c r="W827" s="879"/>
      <c r="X827" s="879"/>
      <c r="Y827" s="879"/>
      <c r="Z827" s="879"/>
    </row>
    <row r="828" spans="1:26" ht="14.25" customHeight="1">
      <c r="A828" s="879"/>
      <c r="B828" s="879"/>
      <c r="C828" s="879"/>
      <c r="D828" s="879"/>
      <c r="E828" s="879"/>
      <c r="F828" s="879"/>
      <c r="G828" s="879"/>
      <c r="H828" s="879"/>
      <c r="I828" s="879"/>
      <c r="J828" s="879"/>
      <c r="K828" s="879"/>
      <c r="L828" s="879"/>
      <c r="M828" s="879"/>
      <c r="N828" s="879"/>
      <c r="P828" s="879"/>
      <c r="Q828" s="879"/>
      <c r="R828" s="879"/>
      <c r="S828" s="879"/>
      <c r="T828" s="879"/>
      <c r="U828" s="879"/>
      <c r="V828" s="879"/>
      <c r="W828" s="879"/>
      <c r="X828" s="879"/>
      <c r="Y828" s="879"/>
      <c r="Z828" s="879"/>
    </row>
    <row r="829" spans="1:26" ht="14.25" customHeight="1">
      <c r="A829" s="879"/>
      <c r="B829" s="879"/>
      <c r="C829" s="879"/>
      <c r="D829" s="879"/>
      <c r="E829" s="879"/>
      <c r="F829" s="879"/>
      <c r="G829" s="879"/>
      <c r="H829" s="879"/>
      <c r="I829" s="879"/>
      <c r="J829" s="879"/>
      <c r="K829" s="879"/>
      <c r="L829" s="879"/>
      <c r="M829" s="879"/>
      <c r="N829" s="879"/>
      <c r="P829" s="879"/>
      <c r="Q829" s="879"/>
      <c r="R829" s="879"/>
      <c r="S829" s="879"/>
      <c r="T829" s="879"/>
      <c r="U829" s="879"/>
      <c r="V829" s="879"/>
      <c r="W829" s="879"/>
      <c r="X829" s="879"/>
      <c r="Y829" s="879"/>
      <c r="Z829" s="879"/>
    </row>
    <row r="830" spans="1:26" ht="14.25" customHeight="1">
      <c r="A830" s="879"/>
      <c r="B830" s="879"/>
      <c r="C830" s="879"/>
      <c r="D830" s="879"/>
      <c r="E830" s="879"/>
      <c r="F830" s="879"/>
      <c r="G830" s="879"/>
      <c r="H830" s="879"/>
      <c r="I830" s="879"/>
      <c r="J830" s="879"/>
      <c r="K830" s="879"/>
      <c r="L830" s="879"/>
      <c r="M830" s="879"/>
      <c r="N830" s="879"/>
      <c r="P830" s="879"/>
      <c r="Q830" s="879"/>
      <c r="R830" s="879"/>
      <c r="S830" s="879"/>
      <c r="T830" s="879"/>
      <c r="U830" s="879"/>
      <c r="V830" s="879"/>
      <c r="W830" s="879"/>
      <c r="X830" s="879"/>
      <c r="Y830" s="879"/>
      <c r="Z830" s="879"/>
    </row>
    <row r="831" spans="1:26" ht="14.25" customHeight="1">
      <c r="A831" s="879"/>
      <c r="B831" s="879"/>
      <c r="C831" s="879"/>
      <c r="D831" s="879"/>
      <c r="E831" s="879"/>
      <c r="F831" s="879"/>
      <c r="G831" s="879"/>
      <c r="H831" s="879"/>
      <c r="I831" s="879"/>
      <c r="J831" s="879"/>
      <c r="K831" s="879"/>
      <c r="L831" s="879"/>
      <c r="M831" s="879"/>
      <c r="N831" s="879"/>
      <c r="P831" s="879"/>
      <c r="Q831" s="879"/>
      <c r="R831" s="879"/>
      <c r="S831" s="879"/>
      <c r="T831" s="879"/>
      <c r="U831" s="879"/>
      <c r="V831" s="879"/>
      <c r="W831" s="879"/>
      <c r="X831" s="879"/>
      <c r="Y831" s="879"/>
      <c r="Z831" s="879"/>
    </row>
    <row r="832" spans="1:26" ht="14.25" customHeight="1">
      <c r="A832" s="879"/>
      <c r="B832" s="879"/>
      <c r="C832" s="879"/>
      <c r="D832" s="879"/>
      <c r="E832" s="879"/>
      <c r="F832" s="879"/>
      <c r="G832" s="879"/>
      <c r="H832" s="879"/>
      <c r="I832" s="879"/>
      <c r="J832" s="879"/>
      <c r="K832" s="879"/>
      <c r="L832" s="879"/>
      <c r="M832" s="879"/>
      <c r="N832" s="879"/>
      <c r="P832" s="879"/>
      <c r="Q832" s="879"/>
      <c r="R832" s="879"/>
      <c r="S832" s="879"/>
      <c r="T832" s="879"/>
      <c r="U832" s="879"/>
      <c r="V832" s="879"/>
      <c r="W832" s="879"/>
      <c r="X832" s="879"/>
      <c r="Y832" s="879"/>
      <c r="Z832" s="879"/>
    </row>
    <row r="833" spans="1:26" ht="14.25" customHeight="1">
      <c r="A833" s="879"/>
      <c r="B833" s="879"/>
      <c r="C833" s="879"/>
      <c r="D833" s="879"/>
      <c r="E833" s="879"/>
      <c r="F833" s="879"/>
      <c r="G833" s="879"/>
      <c r="H833" s="879"/>
      <c r="I833" s="879"/>
      <c r="J833" s="879"/>
      <c r="K833" s="879"/>
      <c r="L833" s="879"/>
      <c r="M833" s="879"/>
      <c r="N833" s="879"/>
      <c r="P833" s="879"/>
      <c r="Q833" s="879"/>
      <c r="R833" s="879"/>
      <c r="S833" s="879"/>
      <c r="T833" s="879"/>
      <c r="U833" s="879"/>
      <c r="V833" s="879"/>
      <c r="W833" s="879"/>
      <c r="X833" s="879"/>
      <c r="Y833" s="879"/>
      <c r="Z833" s="879"/>
    </row>
    <row r="834" spans="1:26" ht="14.25" customHeight="1">
      <c r="A834" s="879"/>
      <c r="B834" s="879"/>
      <c r="C834" s="879"/>
      <c r="D834" s="879"/>
      <c r="E834" s="879"/>
      <c r="F834" s="879"/>
      <c r="G834" s="879"/>
      <c r="H834" s="879"/>
      <c r="I834" s="879"/>
      <c r="J834" s="879"/>
      <c r="K834" s="879"/>
      <c r="L834" s="879"/>
      <c r="M834" s="879"/>
      <c r="N834" s="879"/>
      <c r="P834" s="879"/>
      <c r="Q834" s="879"/>
      <c r="R834" s="879"/>
      <c r="S834" s="879"/>
      <c r="T834" s="879"/>
      <c r="U834" s="879"/>
      <c r="V834" s="879"/>
      <c r="W834" s="879"/>
      <c r="X834" s="879"/>
      <c r="Y834" s="879"/>
      <c r="Z834" s="879"/>
    </row>
    <row r="835" spans="1:26" ht="14.25" customHeight="1">
      <c r="A835" s="879"/>
      <c r="B835" s="879"/>
      <c r="C835" s="879"/>
      <c r="D835" s="879"/>
      <c r="E835" s="879"/>
      <c r="F835" s="879"/>
      <c r="G835" s="879"/>
      <c r="H835" s="879"/>
      <c r="I835" s="879"/>
      <c r="J835" s="879"/>
      <c r="K835" s="879"/>
      <c r="L835" s="879"/>
      <c r="M835" s="879"/>
      <c r="N835" s="879"/>
      <c r="P835" s="879"/>
      <c r="Q835" s="879"/>
      <c r="R835" s="879"/>
      <c r="S835" s="879"/>
      <c r="T835" s="879"/>
      <c r="U835" s="879"/>
      <c r="V835" s="879"/>
      <c r="W835" s="879"/>
      <c r="X835" s="879"/>
      <c r="Y835" s="879"/>
      <c r="Z835" s="879"/>
    </row>
    <row r="836" spans="1:26" ht="14.25" customHeight="1">
      <c r="A836" s="879"/>
      <c r="B836" s="879"/>
      <c r="C836" s="879"/>
      <c r="D836" s="879"/>
      <c r="E836" s="879"/>
      <c r="F836" s="879"/>
      <c r="G836" s="879"/>
      <c r="H836" s="879"/>
      <c r="I836" s="879"/>
      <c r="J836" s="879"/>
      <c r="K836" s="879"/>
      <c r="L836" s="879"/>
      <c r="M836" s="879"/>
      <c r="N836" s="879"/>
      <c r="P836" s="879"/>
      <c r="Q836" s="879"/>
      <c r="R836" s="879"/>
      <c r="S836" s="879"/>
      <c r="T836" s="879"/>
      <c r="U836" s="879"/>
      <c r="V836" s="879"/>
      <c r="W836" s="879"/>
      <c r="X836" s="879"/>
      <c r="Y836" s="879"/>
      <c r="Z836" s="879"/>
    </row>
    <row r="837" spans="1:26" ht="14.25" customHeight="1">
      <c r="A837" s="879"/>
      <c r="B837" s="879"/>
      <c r="C837" s="879"/>
      <c r="D837" s="879"/>
      <c r="E837" s="879"/>
      <c r="F837" s="879"/>
      <c r="G837" s="879"/>
      <c r="H837" s="879"/>
      <c r="I837" s="879"/>
      <c r="J837" s="879"/>
      <c r="K837" s="879"/>
      <c r="L837" s="879"/>
      <c r="M837" s="879"/>
      <c r="N837" s="879"/>
      <c r="P837" s="879"/>
      <c r="Q837" s="879"/>
      <c r="R837" s="879"/>
      <c r="S837" s="879"/>
      <c r="T837" s="879"/>
      <c r="U837" s="879"/>
      <c r="V837" s="879"/>
      <c r="W837" s="879"/>
      <c r="X837" s="879"/>
      <c r="Y837" s="879"/>
      <c r="Z837" s="879"/>
    </row>
    <row r="838" spans="1:26" ht="14.25" customHeight="1">
      <c r="A838" s="879"/>
      <c r="B838" s="879"/>
      <c r="C838" s="879"/>
      <c r="D838" s="879"/>
      <c r="E838" s="879"/>
      <c r="F838" s="879"/>
      <c r="G838" s="879"/>
      <c r="H838" s="879"/>
      <c r="I838" s="879"/>
      <c r="J838" s="879"/>
      <c r="K838" s="879"/>
      <c r="L838" s="879"/>
      <c r="M838" s="879"/>
      <c r="N838" s="879"/>
      <c r="P838" s="879"/>
      <c r="Q838" s="879"/>
      <c r="R838" s="879"/>
      <c r="S838" s="879"/>
      <c r="T838" s="879"/>
      <c r="U838" s="879"/>
      <c r="V838" s="879"/>
      <c r="W838" s="879"/>
      <c r="X838" s="879"/>
      <c r="Y838" s="879"/>
      <c r="Z838" s="879"/>
    </row>
    <row r="839" spans="1:26" ht="14.25" customHeight="1">
      <c r="A839" s="879"/>
      <c r="B839" s="879"/>
      <c r="C839" s="879"/>
      <c r="D839" s="879"/>
      <c r="E839" s="879"/>
      <c r="F839" s="879"/>
      <c r="G839" s="879"/>
      <c r="H839" s="879"/>
      <c r="I839" s="879"/>
      <c r="J839" s="879"/>
      <c r="K839" s="879"/>
      <c r="L839" s="879"/>
      <c r="M839" s="879"/>
      <c r="N839" s="879"/>
      <c r="P839" s="879"/>
      <c r="Q839" s="879"/>
      <c r="R839" s="879"/>
      <c r="S839" s="879"/>
      <c r="T839" s="879"/>
      <c r="U839" s="879"/>
      <c r="V839" s="879"/>
      <c r="W839" s="879"/>
      <c r="X839" s="879"/>
      <c r="Y839" s="879"/>
      <c r="Z839" s="879"/>
    </row>
    <row r="840" spans="1:26" ht="14.25" customHeight="1">
      <c r="A840" s="879"/>
      <c r="B840" s="879"/>
      <c r="C840" s="879"/>
      <c r="D840" s="879"/>
      <c r="E840" s="879"/>
      <c r="F840" s="879"/>
      <c r="G840" s="879"/>
      <c r="H840" s="879"/>
      <c r="I840" s="879"/>
      <c r="J840" s="879"/>
      <c r="K840" s="879"/>
      <c r="L840" s="879"/>
      <c r="M840" s="879"/>
      <c r="N840" s="879"/>
      <c r="P840" s="879"/>
      <c r="Q840" s="879"/>
      <c r="R840" s="879"/>
      <c r="S840" s="879"/>
      <c r="T840" s="879"/>
      <c r="U840" s="879"/>
      <c r="V840" s="879"/>
      <c r="W840" s="879"/>
      <c r="X840" s="879"/>
      <c r="Y840" s="879"/>
      <c r="Z840" s="879"/>
    </row>
    <row r="841" spans="1:26" ht="14.25" customHeight="1">
      <c r="A841" s="879"/>
      <c r="B841" s="879"/>
      <c r="C841" s="879"/>
      <c r="D841" s="879"/>
      <c r="E841" s="879"/>
      <c r="F841" s="879"/>
      <c r="G841" s="879"/>
      <c r="H841" s="879"/>
      <c r="I841" s="879"/>
      <c r="J841" s="879"/>
      <c r="K841" s="879"/>
      <c r="L841" s="879"/>
      <c r="M841" s="879"/>
      <c r="N841" s="879"/>
      <c r="P841" s="879"/>
      <c r="Q841" s="879"/>
      <c r="R841" s="879"/>
      <c r="S841" s="879"/>
      <c r="T841" s="879"/>
      <c r="U841" s="879"/>
      <c r="V841" s="879"/>
      <c r="W841" s="879"/>
      <c r="X841" s="879"/>
      <c r="Y841" s="879"/>
      <c r="Z841" s="879"/>
    </row>
    <row r="842" spans="1:26" ht="14.25" customHeight="1">
      <c r="A842" s="879"/>
      <c r="B842" s="879"/>
      <c r="C842" s="879"/>
      <c r="D842" s="879"/>
      <c r="E842" s="879"/>
      <c r="F842" s="879"/>
      <c r="G842" s="879"/>
      <c r="H842" s="879"/>
      <c r="I842" s="879"/>
      <c r="J842" s="879"/>
      <c r="K842" s="879"/>
      <c r="L842" s="879"/>
      <c r="M842" s="879"/>
      <c r="N842" s="879"/>
      <c r="P842" s="879"/>
      <c r="Q842" s="879"/>
      <c r="R842" s="879"/>
      <c r="S842" s="879"/>
      <c r="T842" s="879"/>
      <c r="U842" s="879"/>
      <c r="V842" s="879"/>
      <c r="W842" s="879"/>
      <c r="X842" s="879"/>
      <c r="Y842" s="879"/>
      <c r="Z842" s="879"/>
    </row>
    <row r="843" spans="1:26" ht="14.25" customHeight="1">
      <c r="A843" s="879"/>
      <c r="B843" s="879"/>
      <c r="C843" s="879"/>
      <c r="D843" s="879"/>
      <c r="E843" s="879"/>
      <c r="F843" s="879"/>
      <c r="G843" s="879"/>
      <c r="H843" s="879"/>
      <c r="I843" s="879"/>
      <c r="J843" s="879"/>
      <c r="K843" s="879"/>
      <c r="L843" s="879"/>
      <c r="M843" s="879"/>
      <c r="N843" s="879"/>
      <c r="P843" s="879"/>
      <c r="Q843" s="879"/>
      <c r="R843" s="879"/>
      <c r="S843" s="879"/>
      <c r="T843" s="879"/>
      <c r="U843" s="879"/>
      <c r="V843" s="879"/>
      <c r="W843" s="879"/>
      <c r="X843" s="879"/>
      <c r="Y843" s="879"/>
      <c r="Z843" s="879"/>
    </row>
    <row r="844" spans="1:26" ht="14.25" customHeight="1">
      <c r="A844" s="879"/>
      <c r="B844" s="879"/>
      <c r="C844" s="879"/>
      <c r="D844" s="879"/>
      <c r="E844" s="879"/>
      <c r="F844" s="879"/>
      <c r="G844" s="879"/>
      <c r="H844" s="879"/>
      <c r="I844" s="879"/>
      <c r="J844" s="879"/>
      <c r="K844" s="879"/>
      <c r="L844" s="879"/>
      <c r="M844" s="879"/>
      <c r="N844" s="879"/>
      <c r="P844" s="879"/>
      <c r="Q844" s="879"/>
      <c r="R844" s="879"/>
      <c r="S844" s="879"/>
      <c r="T844" s="879"/>
      <c r="U844" s="879"/>
      <c r="V844" s="879"/>
      <c r="W844" s="879"/>
      <c r="X844" s="879"/>
      <c r="Y844" s="879"/>
      <c r="Z844" s="879"/>
    </row>
    <row r="845" spans="1:26" ht="14.25" customHeight="1">
      <c r="A845" s="879"/>
      <c r="B845" s="879"/>
      <c r="C845" s="879"/>
      <c r="D845" s="879"/>
      <c r="E845" s="879"/>
      <c r="F845" s="879"/>
      <c r="G845" s="879"/>
      <c r="H845" s="879"/>
      <c r="I845" s="879"/>
      <c r="J845" s="879"/>
      <c r="K845" s="879"/>
      <c r="L845" s="879"/>
      <c r="M845" s="879"/>
      <c r="N845" s="879"/>
      <c r="P845" s="879"/>
      <c r="Q845" s="879"/>
      <c r="R845" s="879"/>
      <c r="S845" s="879"/>
      <c r="T845" s="879"/>
      <c r="U845" s="879"/>
      <c r="V845" s="879"/>
      <c r="W845" s="879"/>
      <c r="X845" s="879"/>
      <c r="Y845" s="879"/>
      <c r="Z845" s="879"/>
    </row>
    <row r="846" spans="1:26" ht="14.25" customHeight="1">
      <c r="A846" s="879"/>
      <c r="B846" s="879"/>
      <c r="C846" s="879"/>
      <c r="D846" s="879"/>
      <c r="E846" s="879"/>
      <c r="F846" s="879"/>
      <c r="G846" s="879"/>
      <c r="H846" s="879"/>
      <c r="I846" s="879"/>
      <c r="J846" s="879"/>
      <c r="K846" s="879"/>
      <c r="L846" s="879"/>
      <c r="M846" s="879"/>
      <c r="N846" s="879"/>
      <c r="P846" s="879"/>
      <c r="Q846" s="879"/>
      <c r="R846" s="879"/>
      <c r="S846" s="879"/>
      <c r="T846" s="879"/>
      <c r="U846" s="879"/>
      <c r="V846" s="879"/>
      <c r="W846" s="879"/>
      <c r="X846" s="879"/>
      <c r="Y846" s="879"/>
      <c r="Z846" s="879"/>
    </row>
    <row r="847" spans="1:26" ht="14.25" customHeight="1">
      <c r="A847" s="879"/>
      <c r="B847" s="879"/>
      <c r="C847" s="879"/>
      <c r="D847" s="879"/>
      <c r="E847" s="879"/>
      <c r="F847" s="879"/>
      <c r="G847" s="879"/>
      <c r="H847" s="879"/>
      <c r="I847" s="879"/>
      <c r="J847" s="879"/>
      <c r="K847" s="879"/>
      <c r="L847" s="879"/>
      <c r="M847" s="879"/>
      <c r="N847" s="879"/>
      <c r="P847" s="879"/>
      <c r="Q847" s="879"/>
      <c r="R847" s="879"/>
      <c r="S847" s="879"/>
      <c r="T847" s="879"/>
      <c r="U847" s="879"/>
      <c r="V847" s="879"/>
      <c r="W847" s="879"/>
      <c r="X847" s="879"/>
      <c r="Y847" s="879"/>
      <c r="Z847" s="879"/>
    </row>
    <row r="848" spans="1:26" ht="14.25" customHeight="1">
      <c r="A848" s="879"/>
      <c r="B848" s="879"/>
      <c r="C848" s="879"/>
      <c r="D848" s="879"/>
      <c r="E848" s="879"/>
      <c r="F848" s="879"/>
      <c r="G848" s="879"/>
      <c r="H848" s="879"/>
      <c r="I848" s="879"/>
      <c r="J848" s="879"/>
      <c r="K848" s="879"/>
      <c r="L848" s="879"/>
      <c r="M848" s="879"/>
      <c r="N848" s="879"/>
      <c r="P848" s="879"/>
      <c r="Q848" s="879"/>
      <c r="R848" s="879"/>
      <c r="S848" s="879"/>
      <c r="T848" s="879"/>
      <c r="U848" s="879"/>
      <c r="V848" s="879"/>
      <c r="W848" s="879"/>
      <c r="X848" s="879"/>
      <c r="Y848" s="879"/>
      <c r="Z848" s="879"/>
    </row>
    <row r="849" spans="1:26" ht="14.25" customHeight="1">
      <c r="A849" s="879"/>
      <c r="B849" s="879"/>
      <c r="C849" s="879"/>
      <c r="D849" s="879"/>
      <c r="E849" s="879"/>
      <c r="F849" s="879"/>
      <c r="G849" s="879"/>
      <c r="H849" s="879"/>
      <c r="I849" s="879"/>
      <c r="J849" s="879"/>
      <c r="K849" s="879"/>
      <c r="L849" s="879"/>
      <c r="M849" s="879"/>
      <c r="N849" s="879"/>
      <c r="P849" s="879"/>
      <c r="Q849" s="879"/>
      <c r="R849" s="879"/>
      <c r="S849" s="879"/>
      <c r="T849" s="879"/>
      <c r="U849" s="879"/>
      <c r="V849" s="879"/>
      <c r="W849" s="879"/>
      <c r="X849" s="879"/>
      <c r="Y849" s="879"/>
      <c r="Z849" s="879"/>
    </row>
    <row r="850" spans="1:26" ht="14.25" customHeight="1">
      <c r="A850" s="879"/>
      <c r="B850" s="879"/>
      <c r="C850" s="879"/>
      <c r="D850" s="879"/>
      <c r="E850" s="879"/>
      <c r="F850" s="879"/>
      <c r="G850" s="879"/>
      <c r="H850" s="879"/>
      <c r="I850" s="879"/>
      <c r="J850" s="879"/>
      <c r="K850" s="879"/>
      <c r="L850" s="879"/>
      <c r="M850" s="879"/>
      <c r="N850" s="879"/>
      <c r="P850" s="879"/>
      <c r="Q850" s="879"/>
      <c r="R850" s="879"/>
      <c r="S850" s="879"/>
      <c r="T850" s="879"/>
      <c r="U850" s="879"/>
      <c r="V850" s="879"/>
      <c r="W850" s="879"/>
      <c r="X850" s="879"/>
      <c r="Y850" s="879"/>
      <c r="Z850" s="879"/>
    </row>
    <row r="851" spans="1:26" ht="14.25" customHeight="1">
      <c r="A851" s="879"/>
      <c r="B851" s="879"/>
      <c r="C851" s="879"/>
      <c r="D851" s="879"/>
      <c r="E851" s="879"/>
      <c r="F851" s="879"/>
      <c r="G851" s="879"/>
      <c r="H851" s="879"/>
      <c r="I851" s="879"/>
      <c r="J851" s="879"/>
      <c r="K851" s="879"/>
      <c r="L851" s="879"/>
      <c r="M851" s="879"/>
      <c r="N851" s="879"/>
      <c r="P851" s="879"/>
      <c r="Q851" s="879"/>
      <c r="R851" s="879"/>
      <c r="S851" s="879"/>
      <c r="T851" s="879"/>
      <c r="U851" s="879"/>
      <c r="V851" s="879"/>
      <c r="W851" s="879"/>
      <c r="X851" s="879"/>
      <c r="Y851" s="879"/>
      <c r="Z851" s="879"/>
    </row>
    <row r="852" spans="1:26" ht="14.25" customHeight="1">
      <c r="A852" s="879"/>
      <c r="B852" s="879"/>
      <c r="C852" s="879"/>
      <c r="D852" s="879"/>
      <c r="E852" s="879"/>
      <c r="F852" s="879"/>
      <c r="G852" s="879"/>
      <c r="H852" s="879"/>
      <c r="I852" s="879"/>
      <c r="J852" s="879"/>
      <c r="K852" s="879"/>
      <c r="L852" s="879"/>
      <c r="M852" s="879"/>
      <c r="N852" s="879"/>
      <c r="P852" s="879"/>
      <c r="Q852" s="879"/>
      <c r="R852" s="879"/>
      <c r="S852" s="879"/>
      <c r="T852" s="879"/>
      <c r="U852" s="879"/>
      <c r="V852" s="879"/>
      <c r="W852" s="879"/>
      <c r="X852" s="879"/>
      <c r="Y852" s="879"/>
      <c r="Z852" s="879"/>
    </row>
    <row r="853" spans="1:26" ht="14.25" customHeight="1">
      <c r="A853" s="879"/>
      <c r="B853" s="879"/>
      <c r="C853" s="879"/>
      <c r="D853" s="879"/>
      <c r="E853" s="879"/>
      <c r="F853" s="879"/>
      <c r="G853" s="879"/>
      <c r="H853" s="879"/>
      <c r="I853" s="879"/>
      <c r="J853" s="879"/>
      <c r="K853" s="879"/>
      <c r="L853" s="879"/>
      <c r="M853" s="879"/>
      <c r="N853" s="879"/>
      <c r="P853" s="879"/>
      <c r="Q853" s="879"/>
      <c r="R853" s="879"/>
      <c r="S853" s="879"/>
      <c r="T853" s="879"/>
      <c r="U853" s="879"/>
      <c r="V853" s="879"/>
      <c r="W853" s="879"/>
      <c r="X853" s="879"/>
      <c r="Y853" s="879"/>
      <c r="Z853" s="879"/>
    </row>
    <row r="854" spans="1:26" ht="14.25" customHeight="1">
      <c r="A854" s="879"/>
      <c r="B854" s="879"/>
      <c r="C854" s="879"/>
      <c r="D854" s="879"/>
      <c r="E854" s="879"/>
      <c r="F854" s="879"/>
      <c r="G854" s="879"/>
      <c r="H854" s="879"/>
      <c r="I854" s="879"/>
      <c r="J854" s="879"/>
      <c r="K854" s="879"/>
      <c r="L854" s="879"/>
      <c r="M854" s="879"/>
      <c r="N854" s="879"/>
      <c r="P854" s="879"/>
      <c r="Q854" s="879"/>
      <c r="R854" s="879"/>
      <c r="S854" s="879"/>
      <c r="T854" s="879"/>
      <c r="U854" s="879"/>
      <c r="V854" s="879"/>
      <c r="W854" s="879"/>
      <c r="X854" s="879"/>
      <c r="Y854" s="879"/>
      <c r="Z854" s="879"/>
    </row>
    <row r="855" spans="1:26" ht="14.25" customHeight="1">
      <c r="A855" s="879"/>
      <c r="B855" s="879"/>
      <c r="C855" s="879"/>
      <c r="D855" s="879"/>
      <c r="E855" s="879"/>
      <c r="F855" s="879"/>
      <c r="G855" s="879"/>
      <c r="H855" s="879"/>
      <c r="I855" s="879"/>
      <c r="J855" s="879"/>
      <c r="K855" s="879"/>
      <c r="L855" s="879"/>
      <c r="M855" s="879"/>
      <c r="N855" s="879"/>
      <c r="P855" s="879"/>
      <c r="Q855" s="879"/>
      <c r="R855" s="879"/>
      <c r="S855" s="879"/>
      <c r="T855" s="879"/>
      <c r="U855" s="879"/>
      <c r="V855" s="879"/>
      <c r="W855" s="879"/>
      <c r="X855" s="879"/>
      <c r="Y855" s="879"/>
      <c r="Z855" s="879"/>
    </row>
    <row r="856" spans="1:26" ht="14.25" customHeight="1">
      <c r="A856" s="879"/>
      <c r="B856" s="879"/>
      <c r="C856" s="879"/>
      <c r="D856" s="879"/>
      <c r="E856" s="879"/>
      <c r="F856" s="879"/>
      <c r="G856" s="879"/>
      <c r="H856" s="879"/>
      <c r="I856" s="879"/>
      <c r="J856" s="879"/>
      <c r="K856" s="879"/>
      <c r="L856" s="879"/>
      <c r="M856" s="879"/>
      <c r="N856" s="879"/>
      <c r="P856" s="879"/>
      <c r="Q856" s="879"/>
      <c r="R856" s="879"/>
      <c r="S856" s="879"/>
      <c r="T856" s="879"/>
      <c r="U856" s="879"/>
      <c r="V856" s="879"/>
      <c r="W856" s="879"/>
      <c r="X856" s="879"/>
      <c r="Y856" s="879"/>
      <c r="Z856" s="879"/>
    </row>
    <row r="857" spans="1:26" ht="14.25" customHeight="1">
      <c r="A857" s="879"/>
      <c r="B857" s="879"/>
      <c r="C857" s="879"/>
      <c r="D857" s="879"/>
      <c r="E857" s="879"/>
      <c r="F857" s="879"/>
      <c r="G857" s="879"/>
      <c r="H857" s="879"/>
      <c r="I857" s="879"/>
      <c r="J857" s="879"/>
      <c r="K857" s="879"/>
      <c r="L857" s="879"/>
      <c r="M857" s="879"/>
      <c r="N857" s="879"/>
      <c r="P857" s="879"/>
      <c r="Q857" s="879"/>
      <c r="R857" s="879"/>
      <c r="S857" s="879"/>
      <c r="T857" s="879"/>
      <c r="U857" s="879"/>
      <c r="V857" s="879"/>
      <c r="W857" s="879"/>
      <c r="X857" s="879"/>
      <c r="Y857" s="879"/>
      <c r="Z857" s="879"/>
    </row>
    <row r="858" spans="1:26" ht="14.25" customHeight="1">
      <c r="A858" s="879"/>
      <c r="B858" s="879"/>
      <c r="C858" s="879"/>
      <c r="D858" s="879"/>
      <c r="E858" s="879"/>
      <c r="F858" s="879"/>
      <c r="G858" s="879"/>
      <c r="H858" s="879"/>
      <c r="I858" s="879"/>
      <c r="J858" s="879"/>
      <c r="K858" s="879"/>
      <c r="L858" s="879"/>
      <c r="M858" s="879"/>
      <c r="N858" s="879"/>
      <c r="P858" s="879"/>
      <c r="Q858" s="879"/>
      <c r="R858" s="879"/>
      <c r="S858" s="879"/>
      <c r="T858" s="879"/>
      <c r="U858" s="879"/>
      <c r="V858" s="879"/>
      <c r="W858" s="879"/>
      <c r="X858" s="879"/>
      <c r="Y858" s="879"/>
      <c r="Z858" s="879"/>
    </row>
    <row r="859" spans="1:26" ht="14.25" customHeight="1">
      <c r="A859" s="879"/>
      <c r="B859" s="879"/>
      <c r="C859" s="879"/>
      <c r="D859" s="879"/>
      <c r="E859" s="879"/>
      <c r="F859" s="879"/>
      <c r="G859" s="879"/>
      <c r="H859" s="879"/>
      <c r="I859" s="879"/>
      <c r="J859" s="879"/>
      <c r="K859" s="879"/>
      <c r="L859" s="879"/>
      <c r="M859" s="879"/>
      <c r="N859" s="879"/>
      <c r="P859" s="879"/>
      <c r="Q859" s="879"/>
      <c r="R859" s="879"/>
      <c r="S859" s="879"/>
      <c r="T859" s="879"/>
      <c r="U859" s="879"/>
      <c r="V859" s="879"/>
      <c r="W859" s="879"/>
      <c r="X859" s="879"/>
      <c r="Y859" s="879"/>
      <c r="Z859" s="879"/>
    </row>
    <row r="860" spans="1:26" ht="14.25" customHeight="1">
      <c r="A860" s="879"/>
      <c r="B860" s="879"/>
      <c r="C860" s="879"/>
      <c r="D860" s="879"/>
      <c r="E860" s="879"/>
      <c r="F860" s="879"/>
      <c r="G860" s="879"/>
      <c r="H860" s="879"/>
      <c r="I860" s="879"/>
      <c r="J860" s="879"/>
      <c r="K860" s="879"/>
      <c r="L860" s="879"/>
      <c r="M860" s="879"/>
      <c r="N860" s="879"/>
      <c r="P860" s="879"/>
      <c r="Q860" s="879"/>
      <c r="R860" s="879"/>
      <c r="S860" s="879"/>
      <c r="T860" s="879"/>
      <c r="U860" s="879"/>
      <c r="V860" s="879"/>
      <c r="W860" s="879"/>
      <c r="X860" s="879"/>
      <c r="Y860" s="879"/>
      <c r="Z860" s="879"/>
    </row>
    <row r="861" spans="1:26" ht="14.25" customHeight="1">
      <c r="A861" s="879"/>
      <c r="B861" s="879"/>
      <c r="C861" s="879"/>
      <c r="D861" s="879"/>
      <c r="E861" s="879"/>
      <c r="F861" s="879"/>
      <c r="G861" s="879"/>
      <c r="H861" s="879"/>
      <c r="I861" s="879"/>
      <c r="J861" s="879"/>
      <c r="K861" s="879"/>
      <c r="L861" s="879"/>
      <c r="M861" s="879"/>
      <c r="N861" s="879"/>
      <c r="P861" s="879"/>
      <c r="Q861" s="879"/>
      <c r="R861" s="879"/>
      <c r="S861" s="879"/>
      <c r="T861" s="879"/>
      <c r="U861" s="879"/>
      <c r="V861" s="879"/>
      <c r="W861" s="879"/>
      <c r="X861" s="879"/>
      <c r="Y861" s="879"/>
      <c r="Z861" s="879"/>
    </row>
    <row r="862" spans="1:26" ht="14.25" customHeight="1">
      <c r="A862" s="879"/>
      <c r="B862" s="879"/>
      <c r="C862" s="879"/>
      <c r="D862" s="879"/>
      <c r="E862" s="879"/>
      <c r="F862" s="879"/>
      <c r="G862" s="879"/>
      <c r="H862" s="879"/>
      <c r="I862" s="879"/>
      <c r="J862" s="879"/>
      <c r="K862" s="879"/>
      <c r="L862" s="879"/>
      <c r="M862" s="879"/>
      <c r="N862" s="879"/>
      <c r="P862" s="879"/>
      <c r="Q862" s="879"/>
      <c r="R862" s="879"/>
      <c r="S862" s="879"/>
      <c r="T862" s="879"/>
      <c r="U862" s="879"/>
      <c r="V862" s="879"/>
      <c r="W862" s="879"/>
      <c r="X862" s="879"/>
      <c r="Y862" s="879"/>
      <c r="Z862" s="879"/>
    </row>
    <row r="863" spans="1:26" ht="14.25" customHeight="1">
      <c r="A863" s="879"/>
      <c r="B863" s="879"/>
      <c r="C863" s="879"/>
      <c r="D863" s="879"/>
      <c r="E863" s="879"/>
      <c r="F863" s="879"/>
      <c r="G863" s="879"/>
      <c r="H863" s="879"/>
      <c r="I863" s="879"/>
      <c r="J863" s="879"/>
      <c r="K863" s="879"/>
      <c r="L863" s="879"/>
      <c r="M863" s="879"/>
      <c r="N863" s="879"/>
      <c r="P863" s="879"/>
      <c r="Q863" s="879"/>
      <c r="R863" s="879"/>
      <c r="S863" s="879"/>
      <c r="T863" s="879"/>
      <c r="U863" s="879"/>
      <c r="V863" s="879"/>
      <c r="W863" s="879"/>
      <c r="X863" s="879"/>
      <c r="Y863" s="879"/>
      <c r="Z863" s="879"/>
    </row>
    <row r="864" spans="1:26" ht="14.25" customHeight="1">
      <c r="A864" s="879"/>
      <c r="B864" s="879"/>
      <c r="C864" s="879"/>
      <c r="D864" s="879"/>
      <c r="E864" s="879"/>
      <c r="F864" s="879"/>
      <c r="G864" s="879"/>
      <c r="H864" s="879"/>
      <c r="I864" s="879"/>
      <c r="J864" s="879"/>
      <c r="K864" s="879"/>
      <c r="L864" s="879"/>
      <c r="M864" s="879"/>
      <c r="N864" s="879"/>
      <c r="P864" s="879"/>
      <c r="Q864" s="879"/>
      <c r="R864" s="879"/>
      <c r="S864" s="879"/>
      <c r="T864" s="879"/>
      <c r="U864" s="879"/>
      <c r="V864" s="879"/>
      <c r="W864" s="879"/>
      <c r="X864" s="879"/>
      <c r="Y864" s="879"/>
      <c r="Z864" s="879"/>
    </row>
    <row r="865" spans="1:26" ht="14.25" customHeight="1">
      <c r="A865" s="879"/>
      <c r="B865" s="879"/>
      <c r="C865" s="879"/>
      <c r="D865" s="879"/>
      <c r="E865" s="879"/>
      <c r="F865" s="879"/>
      <c r="G865" s="879"/>
      <c r="H865" s="879"/>
      <c r="I865" s="879"/>
      <c r="J865" s="879"/>
      <c r="K865" s="879"/>
      <c r="L865" s="879"/>
      <c r="M865" s="879"/>
      <c r="N865" s="879"/>
      <c r="P865" s="879"/>
      <c r="Q865" s="879"/>
      <c r="R865" s="879"/>
      <c r="S865" s="879"/>
      <c r="T865" s="879"/>
      <c r="U865" s="879"/>
      <c r="V865" s="879"/>
      <c r="W865" s="879"/>
      <c r="X865" s="879"/>
      <c r="Y865" s="879"/>
      <c r="Z865" s="879"/>
    </row>
    <row r="866" spans="1:26" ht="14.25" customHeight="1">
      <c r="A866" s="879"/>
      <c r="B866" s="879"/>
      <c r="C866" s="879"/>
      <c r="D866" s="879"/>
      <c r="E866" s="879"/>
      <c r="F866" s="879"/>
      <c r="G866" s="879"/>
      <c r="H866" s="879"/>
      <c r="I866" s="879"/>
      <c r="J866" s="879"/>
      <c r="K866" s="879"/>
      <c r="L866" s="879"/>
      <c r="M866" s="879"/>
      <c r="N866" s="879"/>
      <c r="P866" s="879"/>
      <c r="Q866" s="879"/>
      <c r="R866" s="879"/>
      <c r="S866" s="879"/>
      <c r="T866" s="879"/>
      <c r="U866" s="879"/>
      <c r="V866" s="879"/>
      <c r="W866" s="879"/>
      <c r="X866" s="879"/>
      <c r="Y866" s="879"/>
      <c r="Z866" s="879"/>
    </row>
    <row r="867" spans="1:26" ht="14.25" customHeight="1">
      <c r="A867" s="879"/>
      <c r="B867" s="879"/>
      <c r="C867" s="879"/>
      <c r="D867" s="879"/>
      <c r="E867" s="879"/>
      <c r="F867" s="879"/>
      <c r="G867" s="879"/>
      <c r="H867" s="879"/>
      <c r="I867" s="879"/>
      <c r="J867" s="879"/>
      <c r="K867" s="879"/>
      <c r="L867" s="879"/>
      <c r="M867" s="879"/>
      <c r="N867" s="879"/>
      <c r="P867" s="879"/>
      <c r="Q867" s="879"/>
      <c r="R867" s="879"/>
      <c r="S867" s="879"/>
      <c r="T867" s="879"/>
      <c r="U867" s="879"/>
      <c r="V867" s="879"/>
      <c r="W867" s="879"/>
      <c r="X867" s="879"/>
      <c r="Y867" s="879"/>
      <c r="Z867" s="879"/>
    </row>
    <row r="868" spans="1:26" ht="14.25" customHeight="1">
      <c r="A868" s="879"/>
      <c r="B868" s="879"/>
      <c r="C868" s="879"/>
      <c r="D868" s="879"/>
      <c r="E868" s="879"/>
      <c r="F868" s="879"/>
      <c r="G868" s="879"/>
      <c r="H868" s="879"/>
      <c r="I868" s="879"/>
      <c r="J868" s="879"/>
      <c r="K868" s="879"/>
      <c r="L868" s="879"/>
      <c r="M868" s="879"/>
      <c r="N868" s="879"/>
      <c r="P868" s="879"/>
      <c r="Q868" s="879"/>
      <c r="R868" s="879"/>
      <c r="S868" s="879"/>
      <c r="T868" s="879"/>
      <c r="U868" s="879"/>
      <c r="V868" s="879"/>
      <c r="W868" s="879"/>
      <c r="X868" s="879"/>
      <c r="Y868" s="879"/>
      <c r="Z868" s="879"/>
    </row>
    <row r="869" spans="1:26" ht="14.25" customHeight="1">
      <c r="A869" s="879"/>
      <c r="B869" s="879"/>
      <c r="C869" s="879"/>
      <c r="D869" s="879"/>
      <c r="E869" s="879"/>
      <c r="F869" s="879"/>
      <c r="G869" s="879"/>
      <c r="H869" s="879"/>
      <c r="I869" s="879"/>
      <c r="J869" s="879"/>
      <c r="K869" s="879"/>
      <c r="L869" s="879"/>
      <c r="M869" s="879"/>
      <c r="N869" s="879"/>
      <c r="P869" s="879"/>
      <c r="Q869" s="879"/>
      <c r="R869" s="879"/>
      <c r="S869" s="879"/>
      <c r="T869" s="879"/>
      <c r="U869" s="879"/>
      <c r="V869" s="879"/>
      <c r="W869" s="879"/>
      <c r="X869" s="879"/>
      <c r="Y869" s="879"/>
      <c r="Z869" s="879"/>
    </row>
    <row r="870" spans="1:26" ht="14.25" customHeight="1">
      <c r="A870" s="879"/>
      <c r="B870" s="879"/>
      <c r="C870" s="879"/>
      <c r="D870" s="879"/>
      <c r="E870" s="879"/>
      <c r="F870" s="879"/>
      <c r="G870" s="879"/>
      <c r="H870" s="879"/>
      <c r="I870" s="879"/>
      <c r="J870" s="879"/>
      <c r="K870" s="879"/>
      <c r="L870" s="879"/>
      <c r="M870" s="879"/>
      <c r="N870" s="879"/>
      <c r="P870" s="879"/>
      <c r="Q870" s="879"/>
      <c r="R870" s="879"/>
      <c r="S870" s="879"/>
      <c r="T870" s="879"/>
      <c r="U870" s="879"/>
      <c r="V870" s="879"/>
      <c r="W870" s="879"/>
      <c r="X870" s="879"/>
      <c r="Y870" s="879"/>
      <c r="Z870" s="879"/>
    </row>
    <row r="871" spans="1:26" ht="14.25" customHeight="1">
      <c r="A871" s="879"/>
      <c r="B871" s="879"/>
      <c r="C871" s="879"/>
      <c r="D871" s="879"/>
      <c r="E871" s="879"/>
      <c r="F871" s="879"/>
      <c r="G871" s="879"/>
      <c r="H871" s="879"/>
      <c r="I871" s="879"/>
      <c r="J871" s="879"/>
      <c r="K871" s="879"/>
      <c r="L871" s="879"/>
      <c r="M871" s="879"/>
      <c r="N871" s="879"/>
      <c r="P871" s="879"/>
      <c r="Q871" s="879"/>
      <c r="R871" s="879"/>
      <c r="S871" s="879"/>
      <c r="T871" s="879"/>
      <c r="U871" s="879"/>
      <c r="V871" s="879"/>
      <c r="W871" s="879"/>
      <c r="X871" s="879"/>
      <c r="Y871" s="879"/>
      <c r="Z871" s="879"/>
    </row>
    <row r="872" spans="1:26" ht="14.25" customHeight="1">
      <c r="A872" s="879"/>
      <c r="B872" s="879"/>
      <c r="C872" s="879"/>
      <c r="D872" s="879"/>
      <c r="E872" s="879"/>
      <c r="F872" s="879"/>
      <c r="G872" s="879"/>
      <c r="H872" s="879"/>
      <c r="I872" s="879"/>
      <c r="J872" s="879"/>
      <c r="K872" s="879"/>
      <c r="L872" s="879"/>
      <c r="M872" s="879"/>
      <c r="N872" s="879"/>
      <c r="P872" s="879"/>
      <c r="Q872" s="879"/>
      <c r="R872" s="879"/>
      <c r="S872" s="879"/>
      <c r="T872" s="879"/>
      <c r="U872" s="879"/>
      <c r="V872" s="879"/>
      <c r="W872" s="879"/>
      <c r="X872" s="879"/>
      <c r="Y872" s="879"/>
      <c r="Z872" s="879"/>
    </row>
    <row r="873" spans="1:26" ht="14.25" customHeight="1">
      <c r="A873" s="879"/>
      <c r="B873" s="879"/>
      <c r="C873" s="879"/>
      <c r="D873" s="879"/>
      <c r="E873" s="879"/>
      <c r="F873" s="879"/>
      <c r="G873" s="879"/>
      <c r="H873" s="879"/>
      <c r="I873" s="879"/>
      <c r="J873" s="879"/>
      <c r="K873" s="879"/>
      <c r="L873" s="879"/>
      <c r="M873" s="879"/>
      <c r="N873" s="879"/>
      <c r="P873" s="879"/>
      <c r="Q873" s="879"/>
      <c r="R873" s="879"/>
      <c r="S873" s="879"/>
      <c r="T873" s="879"/>
      <c r="U873" s="879"/>
      <c r="V873" s="879"/>
      <c r="W873" s="879"/>
      <c r="X873" s="879"/>
      <c r="Y873" s="879"/>
      <c r="Z873" s="879"/>
    </row>
    <row r="874" spans="1:26" ht="14.25" customHeight="1">
      <c r="A874" s="879"/>
      <c r="B874" s="879"/>
      <c r="C874" s="879"/>
      <c r="D874" s="879"/>
      <c r="E874" s="879"/>
      <c r="F874" s="879"/>
      <c r="G874" s="879"/>
      <c r="H874" s="879"/>
      <c r="I874" s="879"/>
      <c r="J874" s="879"/>
      <c r="K874" s="879"/>
      <c r="L874" s="879"/>
      <c r="M874" s="879"/>
      <c r="N874" s="879"/>
      <c r="P874" s="879"/>
      <c r="Q874" s="879"/>
      <c r="R874" s="879"/>
      <c r="S874" s="879"/>
      <c r="T874" s="879"/>
      <c r="U874" s="879"/>
      <c r="V874" s="879"/>
      <c r="W874" s="879"/>
      <c r="X874" s="879"/>
      <c r="Y874" s="879"/>
      <c r="Z874" s="879"/>
    </row>
    <row r="875" spans="1:26" ht="14.25" customHeight="1">
      <c r="A875" s="879"/>
      <c r="B875" s="879"/>
      <c r="C875" s="879"/>
      <c r="D875" s="879"/>
      <c r="E875" s="879"/>
      <c r="F875" s="879"/>
      <c r="G875" s="879"/>
      <c r="H875" s="879"/>
      <c r="I875" s="879"/>
      <c r="J875" s="879"/>
      <c r="K875" s="879"/>
      <c r="L875" s="879"/>
      <c r="M875" s="879"/>
      <c r="N875" s="879"/>
      <c r="P875" s="879"/>
      <c r="Q875" s="879"/>
      <c r="R875" s="879"/>
      <c r="S875" s="879"/>
      <c r="T875" s="879"/>
      <c r="U875" s="879"/>
      <c r="V875" s="879"/>
      <c r="W875" s="879"/>
      <c r="X875" s="879"/>
      <c r="Y875" s="879"/>
      <c r="Z875" s="879"/>
    </row>
    <row r="876" spans="1:26" ht="14.25" customHeight="1">
      <c r="A876" s="879"/>
      <c r="B876" s="879"/>
      <c r="C876" s="879"/>
      <c r="D876" s="879"/>
      <c r="E876" s="879"/>
      <c r="F876" s="879"/>
      <c r="G876" s="879"/>
      <c r="H876" s="879"/>
      <c r="I876" s="879"/>
      <c r="J876" s="879"/>
      <c r="K876" s="879"/>
      <c r="L876" s="879"/>
      <c r="M876" s="879"/>
      <c r="N876" s="879"/>
      <c r="P876" s="879"/>
      <c r="Q876" s="879"/>
      <c r="R876" s="879"/>
      <c r="S876" s="879"/>
      <c r="T876" s="879"/>
      <c r="U876" s="879"/>
      <c r="V876" s="879"/>
      <c r="W876" s="879"/>
      <c r="X876" s="879"/>
      <c r="Y876" s="879"/>
      <c r="Z876" s="879"/>
    </row>
    <row r="877" spans="1:26" ht="14.25" customHeight="1">
      <c r="A877" s="879"/>
      <c r="B877" s="879"/>
      <c r="C877" s="879"/>
      <c r="D877" s="879"/>
      <c r="E877" s="879"/>
      <c r="F877" s="879"/>
      <c r="G877" s="879"/>
      <c r="H877" s="879"/>
      <c r="I877" s="879"/>
      <c r="J877" s="879"/>
      <c r="K877" s="879"/>
      <c r="L877" s="879"/>
      <c r="M877" s="879"/>
      <c r="N877" s="879"/>
      <c r="P877" s="879"/>
      <c r="Q877" s="879"/>
      <c r="R877" s="879"/>
      <c r="S877" s="879"/>
      <c r="T877" s="879"/>
      <c r="U877" s="879"/>
      <c r="V877" s="879"/>
      <c r="W877" s="879"/>
      <c r="X877" s="879"/>
      <c r="Y877" s="879"/>
      <c r="Z877" s="879"/>
    </row>
    <row r="878" spans="1:26" ht="14.25" customHeight="1">
      <c r="A878" s="879"/>
      <c r="B878" s="879"/>
      <c r="C878" s="879"/>
      <c r="D878" s="879"/>
      <c r="E878" s="879"/>
      <c r="F878" s="879"/>
      <c r="G878" s="879"/>
      <c r="H878" s="879"/>
      <c r="I878" s="879"/>
      <c r="J878" s="879"/>
      <c r="K878" s="879"/>
      <c r="L878" s="879"/>
      <c r="M878" s="879"/>
      <c r="N878" s="879"/>
      <c r="P878" s="879"/>
      <c r="Q878" s="879"/>
      <c r="R878" s="879"/>
      <c r="S878" s="879"/>
      <c r="T878" s="879"/>
      <c r="U878" s="879"/>
      <c r="V878" s="879"/>
      <c r="W878" s="879"/>
      <c r="X878" s="879"/>
      <c r="Y878" s="879"/>
      <c r="Z878" s="879"/>
    </row>
    <row r="879" spans="1:26" ht="14.25" customHeight="1">
      <c r="A879" s="879"/>
      <c r="B879" s="879"/>
      <c r="C879" s="879"/>
      <c r="D879" s="879"/>
      <c r="E879" s="879"/>
      <c r="F879" s="879"/>
      <c r="G879" s="879"/>
      <c r="H879" s="879"/>
      <c r="I879" s="879"/>
      <c r="J879" s="879"/>
      <c r="K879" s="879"/>
      <c r="L879" s="879"/>
      <c r="M879" s="879"/>
      <c r="N879" s="879"/>
      <c r="P879" s="879"/>
      <c r="Q879" s="879"/>
      <c r="R879" s="879"/>
      <c r="S879" s="879"/>
      <c r="T879" s="879"/>
      <c r="U879" s="879"/>
      <c r="V879" s="879"/>
      <c r="W879" s="879"/>
      <c r="X879" s="879"/>
      <c r="Y879" s="879"/>
      <c r="Z879" s="879"/>
    </row>
    <row r="880" spans="1:26" ht="14.25" customHeight="1">
      <c r="A880" s="879"/>
      <c r="B880" s="879"/>
      <c r="C880" s="879"/>
      <c r="D880" s="879"/>
      <c r="E880" s="879"/>
      <c r="F880" s="879"/>
      <c r="G880" s="879"/>
      <c r="H880" s="879"/>
      <c r="I880" s="879"/>
      <c r="J880" s="879"/>
      <c r="K880" s="879"/>
      <c r="L880" s="879"/>
      <c r="M880" s="879"/>
      <c r="N880" s="879"/>
      <c r="P880" s="879"/>
      <c r="Q880" s="879"/>
      <c r="R880" s="879"/>
      <c r="S880" s="879"/>
      <c r="T880" s="879"/>
      <c r="U880" s="879"/>
      <c r="V880" s="879"/>
      <c r="W880" s="879"/>
      <c r="X880" s="879"/>
      <c r="Y880" s="879"/>
      <c r="Z880" s="879"/>
    </row>
    <row r="881" spans="1:26" ht="14.25" customHeight="1">
      <c r="A881" s="879"/>
      <c r="B881" s="879"/>
      <c r="C881" s="879"/>
      <c r="D881" s="879"/>
      <c r="E881" s="879"/>
      <c r="F881" s="879"/>
      <c r="G881" s="879"/>
      <c r="H881" s="879"/>
      <c r="I881" s="879"/>
      <c r="J881" s="879"/>
      <c r="K881" s="879"/>
      <c r="L881" s="879"/>
      <c r="M881" s="879"/>
      <c r="N881" s="879"/>
      <c r="P881" s="879"/>
      <c r="Q881" s="879"/>
      <c r="R881" s="879"/>
      <c r="S881" s="879"/>
      <c r="T881" s="879"/>
      <c r="U881" s="879"/>
      <c r="V881" s="879"/>
      <c r="W881" s="879"/>
      <c r="X881" s="879"/>
      <c r="Y881" s="879"/>
      <c r="Z881" s="879"/>
    </row>
    <row r="882" spans="1:26" ht="14.25" customHeight="1">
      <c r="A882" s="879"/>
      <c r="B882" s="879"/>
      <c r="C882" s="879"/>
      <c r="D882" s="879"/>
      <c r="E882" s="879"/>
      <c r="F882" s="879"/>
      <c r="G882" s="879"/>
      <c r="H882" s="879"/>
      <c r="I882" s="879"/>
      <c r="J882" s="879"/>
      <c r="K882" s="879"/>
      <c r="L882" s="879"/>
      <c r="M882" s="879"/>
      <c r="N882" s="879"/>
      <c r="P882" s="879"/>
      <c r="Q882" s="879"/>
      <c r="R882" s="879"/>
      <c r="S882" s="879"/>
      <c r="T882" s="879"/>
      <c r="U882" s="879"/>
      <c r="V882" s="879"/>
      <c r="W882" s="879"/>
      <c r="X882" s="879"/>
      <c r="Y882" s="879"/>
      <c r="Z882" s="879"/>
    </row>
    <row r="883" spans="1:26" ht="14.25" customHeight="1">
      <c r="A883" s="879"/>
      <c r="B883" s="879"/>
      <c r="C883" s="879"/>
      <c r="D883" s="879"/>
      <c r="E883" s="879"/>
      <c r="F883" s="879"/>
      <c r="G883" s="879"/>
      <c r="H883" s="879"/>
      <c r="I883" s="879"/>
      <c r="J883" s="879"/>
      <c r="K883" s="879"/>
      <c r="L883" s="879"/>
      <c r="M883" s="879"/>
      <c r="N883" s="879"/>
      <c r="P883" s="879"/>
      <c r="Q883" s="879"/>
      <c r="R883" s="879"/>
      <c r="S883" s="879"/>
      <c r="T883" s="879"/>
      <c r="U883" s="879"/>
      <c r="V883" s="879"/>
      <c r="W883" s="879"/>
      <c r="X883" s="879"/>
      <c r="Y883" s="879"/>
      <c r="Z883" s="879"/>
    </row>
    <row r="884" spans="1:26" ht="14.25" customHeight="1">
      <c r="A884" s="879"/>
      <c r="B884" s="879"/>
      <c r="C884" s="879"/>
      <c r="D884" s="879"/>
      <c r="E884" s="879"/>
      <c r="F884" s="879"/>
      <c r="G884" s="879"/>
      <c r="H884" s="879"/>
      <c r="I884" s="879"/>
      <c r="J884" s="879"/>
      <c r="K884" s="879"/>
      <c r="L884" s="879"/>
      <c r="M884" s="879"/>
      <c r="N884" s="879"/>
      <c r="P884" s="879"/>
      <c r="Q884" s="879"/>
      <c r="R884" s="879"/>
      <c r="S884" s="879"/>
      <c r="T884" s="879"/>
      <c r="U884" s="879"/>
      <c r="V884" s="879"/>
      <c r="W884" s="879"/>
      <c r="X884" s="879"/>
      <c r="Y884" s="879"/>
      <c r="Z884" s="879"/>
    </row>
    <row r="885" spans="1:26" ht="14.25" customHeight="1">
      <c r="A885" s="879"/>
      <c r="B885" s="879"/>
      <c r="C885" s="879"/>
      <c r="D885" s="879"/>
      <c r="E885" s="879"/>
      <c r="F885" s="879"/>
      <c r="G885" s="879"/>
      <c r="H885" s="879"/>
      <c r="I885" s="879"/>
      <c r="J885" s="879"/>
      <c r="K885" s="879"/>
      <c r="L885" s="879"/>
      <c r="M885" s="879"/>
      <c r="N885" s="879"/>
      <c r="P885" s="879"/>
      <c r="Q885" s="879"/>
      <c r="R885" s="879"/>
      <c r="S885" s="879"/>
      <c r="T885" s="879"/>
      <c r="U885" s="879"/>
      <c r="V885" s="879"/>
      <c r="W885" s="879"/>
      <c r="X885" s="879"/>
      <c r="Y885" s="879"/>
      <c r="Z885" s="879"/>
    </row>
    <row r="886" spans="1:26" ht="14.25" customHeight="1">
      <c r="A886" s="879"/>
      <c r="B886" s="879"/>
      <c r="C886" s="879"/>
      <c r="D886" s="879"/>
      <c r="E886" s="879"/>
      <c r="F886" s="879"/>
      <c r="G886" s="879"/>
      <c r="H886" s="879"/>
      <c r="I886" s="879"/>
      <c r="J886" s="879"/>
      <c r="K886" s="879"/>
      <c r="L886" s="879"/>
      <c r="M886" s="879"/>
      <c r="N886" s="879"/>
      <c r="P886" s="879"/>
      <c r="Q886" s="879"/>
      <c r="R886" s="879"/>
      <c r="S886" s="879"/>
      <c r="T886" s="879"/>
      <c r="U886" s="879"/>
      <c r="V886" s="879"/>
      <c r="W886" s="879"/>
      <c r="X886" s="879"/>
      <c r="Y886" s="879"/>
      <c r="Z886" s="879"/>
    </row>
    <row r="887" spans="1:26" ht="14.25" customHeight="1">
      <c r="A887" s="879"/>
      <c r="B887" s="879"/>
      <c r="C887" s="879"/>
      <c r="D887" s="879"/>
      <c r="E887" s="879"/>
      <c r="F887" s="879"/>
      <c r="G887" s="879"/>
      <c r="H887" s="879"/>
      <c r="I887" s="879"/>
      <c r="J887" s="879"/>
      <c r="K887" s="879"/>
      <c r="L887" s="879"/>
      <c r="M887" s="879"/>
      <c r="N887" s="879"/>
      <c r="P887" s="879"/>
      <c r="Q887" s="879"/>
      <c r="R887" s="879"/>
      <c r="S887" s="879"/>
      <c r="T887" s="879"/>
      <c r="U887" s="879"/>
      <c r="V887" s="879"/>
      <c r="W887" s="879"/>
      <c r="X887" s="879"/>
      <c r="Y887" s="879"/>
      <c r="Z887" s="879"/>
    </row>
    <row r="888" spans="1:26" ht="14.25" customHeight="1">
      <c r="A888" s="879"/>
      <c r="B888" s="879"/>
      <c r="C888" s="879"/>
      <c r="D888" s="879"/>
      <c r="E888" s="879"/>
      <c r="F888" s="879"/>
      <c r="G888" s="879"/>
      <c r="H888" s="879"/>
      <c r="I888" s="879"/>
      <c r="J888" s="879"/>
      <c r="K888" s="879"/>
      <c r="L888" s="879"/>
      <c r="M888" s="879"/>
      <c r="N888" s="879"/>
      <c r="P888" s="879"/>
      <c r="Q888" s="879"/>
      <c r="R888" s="879"/>
      <c r="S888" s="879"/>
      <c r="T888" s="879"/>
      <c r="U888" s="879"/>
      <c r="V888" s="879"/>
      <c r="W888" s="879"/>
      <c r="X888" s="879"/>
      <c r="Y888" s="879"/>
      <c r="Z888" s="879"/>
    </row>
    <row r="889" spans="1:26" ht="14.25" customHeight="1">
      <c r="A889" s="879"/>
      <c r="B889" s="879"/>
      <c r="C889" s="879"/>
      <c r="D889" s="879"/>
      <c r="E889" s="879"/>
      <c r="F889" s="879"/>
      <c r="G889" s="879"/>
      <c r="H889" s="879"/>
      <c r="I889" s="879"/>
      <c r="J889" s="879"/>
      <c r="K889" s="879"/>
      <c r="L889" s="879"/>
      <c r="M889" s="879"/>
      <c r="N889" s="879"/>
      <c r="P889" s="879"/>
      <c r="Q889" s="879"/>
      <c r="R889" s="879"/>
      <c r="S889" s="879"/>
      <c r="T889" s="879"/>
      <c r="U889" s="879"/>
      <c r="V889" s="879"/>
      <c r="W889" s="879"/>
      <c r="X889" s="879"/>
      <c r="Y889" s="879"/>
      <c r="Z889" s="879"/>
    </row>
    <row r="890" spans="1:26" ht="14.25" customHeight="1">
      <c r="A890" s="879"/>
      <c r="B890" s="879"/>
      <c r="C890" s="879"/>
      <c r="D890" s="879"/>
      <c r="E890" s="879"/>
      <c r="F890" s="879"/>
      <c r="G890" s="879"/>
      <c r="H890" s="879"/>
      <c r="I890" s="879"/>
      <c r="J890" s="879"/>
      <c r="K890" s="879"/>
      <c r="L890" s="879"/>
      <c r="M890" s="879"/>
      <c r="N890" s="879"/>
      <c r="P890" s="879"/>
      <c r="Q890" s="879"/>
      <c r="R890" s="879"/>
      <c r="S890" s="879"/>
      <c r="T890" s="879"/>
      <c r="U890" s="879"/>
      <c r="V890" s="879"/>
      <c r="W890" s="879"/>
      <c r="X890" s="879"/>
      <c r="Y890" s="879"/>
      <c r="Z890" s="879"/>
    </row>
    <row r="891" spans="1:26" ht="14.25" customHeight="1">
      <c r="A891" s="879"/>
      <c r="B891" s="879"/>
      <c r="C891" s="879"/>
      <c r="D891" s="879"/>
      <c r="E891" s="879"/>
      <c r="F891" s="879"/>
      <c r="G891" s="879"/>
      <c r="H891" s="879"/>
      <c r="I891" s="879"/>
      <c r="J891" s="879"/>
      <c r="K891" s="879"/>
      <c r="L891" s="879"/>
      <c r="M891" s="879"/>
      <c r="N891" s="879"/>
      <c r="P891" s="879"/>
      <c r="Q891" s="879"/>
      <c r="R891" s="879"/>
      <c r="S891" s="879"/>
      <c r="T891" s="879"/>
      <c r="U891" s="879"/>
      <c r="V891" s="879"/>
      <c r="W891" s="879"/>
      <c r="X891" s="879"/>
      <c r="Y891" s="879"/>
      <c r="Z891" s="879"/>
    </row>
    <row r="892" spans="1:26" ht="14.25" customHeight="1">
      <c r="A892" s="879"/>
      <c r="B892" s="879"/>
      <c r="C892" s="879"/>
      <c r="D892" s="879"/>
      <c r="E892" s="879"/>
      <c r="F892" s="879"/>
      <c r="G892" s="879"/>
      <c r="H892" s="879"/>
      <c r="I892" s="879"/>
      <c r="J892" s="879"/>
      <c r="K892" s="879"/>
      <c r="L892" s="879"/>
      <c r="M892" s="879"/>
      <c r="N892" s="879"/>
      <c r="P892" s="879"/>
      <c r="Q892" s="879"/>
      <c r="R892" s="879"/>
      <c r="S892" s="879"/>
      <c r="T892" s="879"/>
      <c r="U892" s="879"/>
      <c r="V892" s="879"/>
      <c r="W892" s="879"/>
      <c r="X892" s="879"/>
      <c r="Y892" s="879"/>
      <c r="Z892" s="879"/>
    </row>
    <row r="893" spans="1:26" ht="14.25" customHeight="1">
      <c r="A893" s="879"/>
      <c r="B893" s="879"/>
      <c r="C893" s="879"/>
      <c r="D893" s="879"/>
      <c r="E893" s="879"/>
      <c r="F893" s="879"/>
      <c r="G893" s="879"/>
      <c r="H893" s="879"/>
      <c r="I893" s="879"/>
      <c r="J893" s="879"/>
      <c r="K893" s="879"/>
      <c r="L893" s="879"/>
      <c r="M893" s="879"/>
      <c r="N893" s="879"/>
      <c r="P893" s="879"/>
      <c r="Q893" s="879"/>
      <c r="R893" s="879"/>
      <c r="S893" s="879"/>
      <c r="T893" s="879"/>
      <c r="U893" s="879"/>
      <c r="V893" s="879"/>
      <c r="W893" s="879"/>
      <c r="X893" s="879"/>
      <c r="Y893" s="879"/>
      <c r="Z893" s="879"/>
    </row>
    <row r="894" spans="1:26" ht="14.25" customHeight="1">
      <c r="A894" s="879"/>
      <c r="B894" s="879"/>
      <c r="C894" s="879"/>
      <c r="D894" s="879"/>
      <c r="E894" s="879"/>
      <c r="F894" s="879"/>
      <c r="G894" s="879"/>
      <c r="H894" s="879"/>
      <c r="I894" s="879"/>
      <c r="J894" s="879"/>
      <c r="K894" s="879"/>
      <c r="L894" s="879"/>
      <c r="M894" s="879"/>
      <c r="N894" s="879"/>
      <c r="P894" s="879"/>
      <c r="Q894" s="879"/>
      <c r="R894" s="879"/>
      <c r="S894" s="879"/>
      <c r="T894" s="879"/>
      <c r="U894" s="879"/>
      <c r="V894" s="879"/>
      <c r="W894" s="879"/>
      <c r="X894" s="879"/>
      <c r="Y894" s="879"/>
      <c r="Z894" s="879"/>
    </row>
    <row r="895" spans="1:26" ht="14.25" customHeight="1">
      <c r="A895" s="879"/>
      <c r="B895" s="879"/>
      <c r="C895" s="879"/>
      <c r="D895" s="879"/>
      <c r="E895" s="879"/>
      <c r="F895" s="879"/>
      <c r="G895" s="879"/>
      <c r="H895" s="879"/>
      <c r="I895" s="879"/>
      <c r="J895" s="879"/>
      <c r="K895" s="879"/>
      <c r="L895" s="879"/>
      <c r="M895" s="879"/>
      <c r="N895" s="879"/>
      <c r="P895" s="879"/>
      <c r="Q895" s="879"/>
      <c r="R895" s="879"/>
      <c r="S895" s="879"/>
      <c r="T895" s="879"/>
      <c r="U895" s="879"/>
      <c r="V895" s="879"/>
      <c r="W895" s="879"/>
      <c r="X895" s="879"/>
      <c r="Y895" s="879"/>
      <c r="Z895" s="879"/>
    </row>
    <row r="896" spans="1:26" ht="14.25" customHeight="1">
      <c r="A896" s="879"/>
      <c r="B896" s="879"/>
      <c r="C896" s="879"/>
      <c r="D896" s="879"/>
      <c r="E896" s="879"/>
      <c r="F896" s="879"/>
      <c r="G896" s="879"/>
      <c r="H896" s="879"/>
      <c r="I896" s="879"/>
      <c r="J896" s="879"/>
      <c r="K896" s="879"/>
      <c r="L896" s="879"/>
      <c r="M896" s="879"/>
      <c r="N896" s="879"/>
      <c r="P896" s="879"/>
      <c r="Q896" s="879"/>
      <c r="R896" s="879"/>
      <c r="S896" s="879"/>
      <c r="T896" s="879"/>
      <c r="U896" s="879"/>
      <c r="V896" s="879"/>
      <c r="W896" s="879"/>
      <c r="X896" s="879"/>
      <c r="Y896" s="879"/>
      <c r="Z896" s="879"/>
    </row>
    <row r="897" spans="1:26" ht="14.25" customHeight="1">
      <c r="A897" s="879"/>
      <c r="B897" s="879"/>
      <c r="C897" s="879"/>
      <c r="D897" s="879"/>
      <c r="E897" s="879"/>
      <c r="F897" s="879"/>
      <c r="G897" s="879"/>
      <c r="H897" s="879"/>
      <c r="I897" s="879"/>
      <c r="J897" s="879"/>
      <c r="K897" s="879"/>
      <c r="L897" s="879"/>
      <c r="M897" s="879"/>
      <c r="N897" s="879"/>
      <c r="P897" s="879"/>
      <c r="Q897" s="879"/>
      <c r="R897" s="879"/>
      <c r="S897" s="879"/>
      <c r="T897" s="879"/>
      <c r="U897" s="879"/>
      <c r="V897" s="879"/>
      <c r="W897" s="879"/>
      <c r="X897" s="879"/>
      <c r="Y897" s="879"/>
      <c r="Z897" s="879"/>
    </row>
    <row r="898" spans="1:26" ht="14.25" customHeight="1">
      <c r="A898" s="879"/>
      <c r="B898" s="879"/>
      <c r="C898" s="879"/>
      <c r="D898" s="879"/>
      <c r="E898" s="879"/>
      <c r="F898" s="879"/>
      <c r="G898" s="879"/>
      <c r="H898" s="879"/>
      <c r="I898" s="879"/>
      <c r="J898" s="879"/>
      <c r="K898" s="879"/>
      <c r="L898" s="879"/>
      <c r="M898" s="879"/>
      <c r="N898" s="879"/>
      <c r="P898" s="879"/>
      <c r="Q898" s="879"/>
      <c r="R898" s="879"/>
      <c r="S898" s="879"/>
      <c r="T898" s="879"/>
      <c r="U898" s="879"/>
      <c r="V898" s="879"/>
      <c r="W898" s="879"/>
      <c r="X898" s="879"/>
      <c r="Y898" s="879"/>
      <c r="Z898" s="879"/>
    </row>
    <row r="899" spans="1:26" ht="14.25" customHeight="1">
      <c r="A899" s="879"/>
      <c r="B899" s="879"/>
      <c r="C899" s="879"/>
      <c r="D899" s="879"/>
      <c r="E899" s="879"/>
      <c r="F899" s="879"/>
      <c r="G899" s="879"/>
      <c r="H899" s="879"/>
      <c r="I899" s="879"/>
      <c r="J899" s="879"/>
      <c r="K899" s="879"/>
      <c r="L899" s="879"/>
      <c r="M899" s="879"/>
      <c r="N899" s="879"/>
      <c r="P899" s="879"/>
      <c r="Q899" s="879"/>
      <c r="R899" s="879"/>
      <c r="S899" s="879"/>
      <c r="T899" s="879"/>
      <c r="U899" s="879"/>
      <c r="V899" s="879"/>
      <c r="W899" s="879"/>
      <c r="X899" s="879"/>
      <c r="Y899" s="879"/>
      <c r="Z899" s="879"/>
    </row>
    <row r="900" spans="1:26" ht="14.25" customHeight="1">
      <c r="A900" s="879"/>
      <c r="B900" s="879"/>
      <c r="C900" s="879"/>
      <c r="D900" s="879"/>
      <c r="E900" s="879"/>
      <c r="F900" s="879"/>
      <c r="G900" s="879"/>
      <c r="H900" s="879"/>
      <c r="I900" s="879"/>
      <c r="J900" s="879"/>
      <c r="K900" s="879"/>
      <c r="L900" s="879"/>
      <c r="M900" s="879"/>
      <c r="N900" s="879"/>
      <c r="P900" s="879"/>
      <c r="Q900" s="879"/>
      <c r="R900" s="879"/>
      <c r="S900" s="879"/>
      <c r="T900" s="879"/>
      <c r="U900" s="879"/>
      <c r="V900" s="879"/>
      <c r="W900" s="879"/>
      <c r="X900" s="879"/>
      <c r="Y900" s="879"/>
      <c r="Z900" s="879"/>
    </row>
    <row r="901" spans="1:26" ht="14.25" customHeight="1">
      <c r="A901" s="879"/>
      <c r="B901" s="879"/>
      <c r="C901" s="879"/>
      <c r="D901" s="879"/>
      <c r="E901" s="879"/>
      <c r="F901" s="879"/>
      <c r="G901" s="879"/>
      <c r="H901" s="879"/>
      <c r="I901" s="879"/>
      <c r="J901" s="879"/>
      <c r="K901" s="879"/>
      <c r="L901" s="879"/>
      <c r="M901" s="879"/>
      <c r="N901" s="879"/>
      <c r="P901" s="879"/>
      <c r="Q901" s="879"/>
      <c r="R901" s="879"/>
      <c r="S901" s="879"/>
      <c r="T901" s="879"/>
      <c r="U901" s="879"/>
      <c r="V901" s="879"/>
      <c r="W901" s="879"/>
      <c r="X901" s="879"/>
      <c r="Y901" s="879"/>
      <c r="Z901" s="879"/>
    </row>
    <row r="902" spans="1:26" ht="14.25" customHeight="1">
      <c r="A902" s="879"/>
      <c r="B902" s="879"/>
      <c r="C902" s="879"/>
      <c r="D902" s="879"/>
      <c r="E902" s="879"/>
      <c r="F902" s="879"/>
      <c r="G902" s="879"/>
      <c r="H902" s="879"/>
      <c r="I902" s="879"/>
      <c r="J902" s="879"/>
      <c r="K902" s="879"/>
      <c r="L902" s="879"/>
      <c r="M902" s="879"/>
      <c r="N902" s="879"/>
      <c r="P902" s="879"/>
      <c r="Q902" s="879"/>
      <c r="R902" s="879"/>
      <c r="S902" s="879"/>
      <c r="T902" s="879"/>
      <c r="U902" s="879"/>
      <c r="V902" s="879"/>
      <c r="W902" s="879"/>
      <c r="X902" s="879"/>
      <c r="Y902" s="879"/>
      <c r="Z902" s="879"/>
    </row>
    <row r="903" spans="1:26" ht="14.25" customHeight="1">
      <c r="A903" s="879"/>
      <c r="B903" s="879"/>
      <c r="C903" s="879"/>
      <c r="D903" s="879"/>
      <c r="E903" s="879"/>
      <c r="F903" s="879"/>
      <c r="G903" s="879"/>
      <c r="H903" s="879"/>
      <c r="I903" s="879"/>
      <c r="J903" s="879"/>
      <c r="K903" s="879"/>
      <c r="L903" s="879"/>
      <c r="M903" s="879"/>
      <c r="N903" s="879"/>
      <c r="P903" s="879"/>
      <c r="Q903" s="879"/>
      <c r="R903" s="879"/>
      <c r="S903" s="879"/>
      <c r="T903" s="879"/>
      <c r="U903" s="879"/>
      <c r="V903" s="879"/>
      <c r="W903" s="879"/>
      <c r="X903" s="879"/>
      <c r="Y903" s="879"/>
      <c r="Z903" s="879"/>
    </row>
    <row r="904" spans="1:26" ht="14.25" customHeight="1">
      <c r="A904" s="879"/>
      <c r="B904" s="879"/>
      <c r="C904" s="879"/>
      <c r="D904" s="879"/>
      <c r="E904" s="879"/>
      <c r="F904" s="879"/>
      <c r="G904" s="879"/>
      <c r="H904" s="879"/>
      <c r="I904" s="879"/>
      <c r="J904" s="879"/>
      <c r="K904" s="879"/>
      <c r="L904" s="879"/>
      <c r="M904" s="879"/>
      <c r="N904" s="879"/>
      <c r="P904" s="879"/>
      <c r="Q904" s="879"/>
      <c r="R904" s="879"/>
      <c r="S904" s="879"/>
      <c r="T904" s="879"/>
      <c r="U904" s="879"/>
      <c r="V904" s="879"/>
      <c r="W904" s="879"/>
      <c r="X904" s="879"/>
      <c r="Y904" s="879"/>
      <c r="Z904" s="879"/>
    </row>
    <row r="905" spans="1:26" ht="14.25" customHeight="1">
      <c r="A905" s="879"/>
      <c r="B905" s="879"/>
      <c r="C905" s="879"/>
      <c r="D905" s="879"/>
      <c r="E905" s="879"/>
      <c r="F905" s="879"/>
      <c r="G905" s="879"/>
      <c r="H905" s="879"/>
      <c r="I905" s="879"/>
      <c r="J905" s="879"/>
      <c r="K905" s="879"/>
      <c r="L905" s="879"/>
      <c r="M905" s="879"/>
      <c r="N905" s="879"/>
      <c r="P905" s="879"/>
      <c r="Q905" s="879"/>
      <c r="R905" s="879"/>
      <c r="S905" s="879"/>
      <c r="T905" s="879"/>
      <c r="U905" s="879"/>
      <c r="V905" s="879"/>
      <c r="W905" s="879"/>
      <c r="X905" s="879"/>
      <c r="Y905" s="879"/>
      <c r="Z905" s="879"/>
    </row>
    <row r="906" spans="1:26" ht="14.25" customHeight="1">
      <c r="A906" s="879"/>
      <c r="B906" s="879"/>
      <c r="C906" s="879"/>
      <c r="D906" s="879"/>
      <c r="E906" s="879"/>
      <c r="F906" s="879"/>
      <c r="G906" s="879"/>
      <c r="H906" s="879"/>
      <c r="I906" s="879"/>
      <c r="J906" s="879"/>
      <c r="K906" s="879"/>
      <c r="L906" s="879"/>
      <c r="M906" s="879"/>
      <c r="N906" s="879"/>
      <c r="P906" s="879"/>
      <c r="Q906" s="879"/>
      <c r="R906" s="879"/>
      <c r="S906" s="879"/>
      <c r="T906" s="879"/>
      <c r="U906" s="879"/>
      <c r="V906" s="879"/>
      <c r="W906" s="879"/>
      <c r="X906" s="879"/>
      <c r="Y906" s="879"/>
      <c r="Z906" s="879"/>
    </row>
    <row r="907" spans="1:26" ht="14.25" customHeight="1">
      <c r="A907" s="879"/>
      <c r="B907" s="879"/>
      <c r="C907" s="879"/>
      <c r="D907" s="879"/>
      <c r="E907" s="879"/>
      <c r="F907" s="879"/>
      <c r="G907" s="879"/>
      <c r="H907" s="879"/>
      <c r="I907" s="879"/>
      <c r="J907" s="879"/>
      <c r="K907" s="879"/>
      <c r="L907" s="879"/>
      <c r="M907" s="879"/>
      <c r="N907" s="879"/>
      <c r="P907" s="879"/>
      <c r="Q907" s="879"/>
      <c r="R907" s="879"/>
      <c r="S907" s="879"/>
      <c r="T907" s="879"/>
      <c r="U907" s="879"/>
      <c r="V907" s="879"/>
      <c r="W907" s="879"/>
      <c r="X907" s="879"/>
      <c r="Y907" s="879"/>
      <c r="Z907" s="879"/>
    </row>
    <row r="908" spans="1:26" ht="14.25" customHeight="1">
      <c r="A908" s="879"/>
      <c r="B908" s="879"/>
      <c r="C908" s="879"/>
      <c r="D908" s="879"/>
      <c r="E908" s="879"/>
      <c r="F908" s="879"/>
      <c r="G908" s="879"/>
      <c r="H908" s="879"/>
      <c r="I908" s="879"/>
      <c r="J908" s="879"/>
      <c r="K908" s="879"/>
      <c r="L908" s="879"/>
      <c r="M908" s="879"/>
      <c r="N908" s="879"/>
      <c r="P908" s="879"/>
      <c r="Q908" s="879"/>
      <c r="R908" s="879"/>
      <c r="S908" s="879"/>
      <c r="T908" s="879"/>
      <c r="U908" s="879"/>
      <c r="V908" s="879"/>
      <c r="W908" s="879"/>
      <c r="X908" s="879"/>
      <c r="Y908" s="879"/>
      <c r="Z908" s="879"/>
    </row>
    <row r="909" spans="1:26" ht="14.25" customHeight="1">
      <c r="A909" s="879"/>
      <c r="B909" s="879"/>
      <c r="C909" s="879"/>
      <c r="D909" s="879"/>
      <c r="E909" s="879"/>
      <c r="F909" s="879"/>
      <c r="G909" s="879"/>
      <c r="H909" s="879"/>
      <c r="I909" s="879"/>
      <c r="J909" s="879"/>
      <c r="K909" s="879"/>
      <c r="L909" s="879"/>
      <c r="M909" s="879"/>
      <c r="N909" s="879"/>
      <c r="P909" s="879"/>
      <c r="Q909" s="879"/>
      <c r="R909" s="879"/>
      <c r="S909" s="879"/>
      <c r="T909" s="879"/>
      <c r="U909" s="879"/>
      <c r="V909" s="879"/>
      <c r="W909" s="879"/>
      <c r="X909" s="879"/>
      <c r="Y909" s="879"/>
      <c r="Z909" s="879"/>
    </row>
    <row r="910" spans="1:26" ht="14.25" customHeight="1">
      <c r="A910" s="879"/>
      <c r="B910" s="879"/>
      <c r="C910" s="879"/>
      <c r="D910" s="879"/>
      <c r="E910" s="879"/>
      <c r="F910" s="879"/>
      <c r="G910" s="879"/>
      <c r="H910" s="879"/>
      <c r="I910" s="879"/>
      <c r="J910" s="879"/>
      <c r="K910" s="879"/>
      <c r="L910" s="879"/>
      <c r="M910" s="879"/>
      <c r="N910" s="879"/>
      <c r="P910" s="879"/>
      <c r="Q910" s="879"/>
      <c r="R910" s="879"/>
      <c r="S910" s="879"/>
      <c r="T910" s="879"/>
      <c r="U910" s="879"/>
      <c r="V910" s="879"/>
      <c r="W910" s="879"/>
      <c r="X910" s="879"/>
      <c r="Y910" s="879"/>
      <c r="Z910" s="879"/>
    </row>
    <row r="911" spans="1:26" ht="14.25" customHeight="1">
      <c r="A911" s="879"/>
      <c r="B911" s="879"/>
      <c r="C911" s="879"/>
      <c r="D911" s="879"/>
      <c r="E911" s="879"/>
      <c r="F911" s="879"/>
      <c r="G911" s="879"/>
      <c r="H911" s="879"/>
      <c r="I911" s="879"/>
      <c r="J911" s="879"/>
      <c r="K911" s="879"/>
      <c r="L911" s="879"/>
      <c r="M911" s="879"/>
      <c r="N911" s="879"/>
      <c r="P911" s="879"/>
      <c r="Q911" s="879"/>
      <c r="R911" s="879"/>
      <c r="S911" s="879"/>
      <c r="T911" s="879"/>
      <c r="U911" s="879"/>
      <c r="V911" s="879"/>
      <c r="W911" s="879"/>
      <c r="X911" s="879"/>
      <c r="Y911" s="879"/>
      <c r="Z911" s="879"/>
    </row>
    <row r="912" spans="1:26" ht="14.25" customHeight="1">
      <c r="A912" s="879"/>
      <c r="B912" s="879"/>
      <c r="C912" s="879"/>
      <c r="D912" s="879"/>
      <c r="E912" s="879"/>
      <c r="F912" s="879"/>
      <c r="G912" s="879"/>
      <c r="H912" s="879"/>
      <c r="I912" s="879"/>
      <c r="J912" s="879"/>
      <c r="K912" s="879"/>
      <c r="L912" s="879"/>
      <c r="M912" s="879"/>
      <c r="N912" s="879"/>
      <c r="P912" s="879"/>
      <c r="Q912" s="879"/>
      <c r="R912" s="879"/>
      <c r="S912" s="879"/>
      <c r="T912" s="879"/>
      <c r="U912" s="879"/>
      <c r="V912" s="879"/>
      <c r="W912" s="879"/>
      <c r="X912" s="879"/>
      <c r="Y912" s="879"/>
      <c r="Z912" s="879"/>
    </row>
    <row r="913" spans="1:26" ht="14.25" customHeight="1">
      <c r="A913" s="879"/>
      <c r="B913" s="879"/>
      <c r="C913" s="879"/>
      <c r="D913" s="879"/>
      <c r="E913" s="879"/>
      <c r="F913" s="879"/>
      <c r="G913" s="879"/>
      <c r="H913" s="879"/>
      <c r="I913" s="879"/>
      <c r="J913" s="879"/>
      <c r="K913" s="879"/>
      <c r="L913" s="879"/>
      <c r="M913" s="879"/>
      <c r="N913" s="879"/>
      <c r="P913" s="879"/>
      <c r="Q913" s="879"/>
      <c r="R913" s="879"/>
      <c r="S913" s="879"/>
      <c r="T913" s="879"/>
      <c r="U913" s="879"/>
      <c r="V913" s="879"/>
      <c r="W913" s="879"/>
      <c r="X913" s="879"/>
      <c r="Y913" s="879"/>
      <c r="Z913" s="879"/>
    </row>
    <row r="914" spans="1:26" ht="14.25" customHeight="1">
      <c r="A914" s="879"/>
      <c r="B914" s="879"/>
      <c r="C914" s="879"/>
      <c r="D914" s="879"/>
      <c r="E914" s="879"/>
      <c r="F914" s="879"/>
      <c r="G914" s="879"/>
      <c r="H914" s="879"/>
      <c r="I914" s="879"/>
      <c r="J914" s="879"/>
      <c r="K914" s="879"/>
      <c r="L914" s="879"/>
      <c r="M914" s="879"/>
      <c r="N914" s="879"/>
      <c r="P914" s="879"/>
      <c r="Q914" s="879"/>
      <c r="R914" s="879"/>
      <c r="S914" s="879"/>
      <c r="T914" s="879"/>
      <c r="U914" s="879"/>
      <c r="V914" s="879"/>
      <c r="W914" s="879"/>
      <c r="X914" s="879"/>
      <c r="Y914" s="879"/>
      <c r="Z914" s="879"/>
    </row>
    <row r="915" spans="1:26" ht="14.25" customHeight="1">
      <c r="A915" s="879"/>
      <c r="B915" s="879"/>
      <c r="C915" s="879"/>
      <c r="D915" s="879"/>
      <c r="E915" s="879"/>
      <c r="F915" s="879"/>
      <c r="G915" s="879"/>
      <c r="H915" s="879"/>
      <c r="I915" s="879"/>
      <c r="J915" s="879"/>
      <c r="K915" s="879"/>
      <c r="L915" s="879"/>
      <c r="M915" s="879"/>
      <c r="N915" s="879"/>
      <c r="P915" s="879"/>
      <c r="Q915" s="879"/>
      <c r="R915" s="879"/>
      <c r="S915" s="879"/>
      <c r="T915" s="879"/>
      <c r="U915" s="879"/>
      <c r="V915" s="879"/>
      <c r="W915" s="879"/>
      <c r="X915" s="879"/>
      <c r="Y915" s="879"/>
      <c r="Z915" s="879"/>
    </row>
    <row r="916" spans="1:26" ht="14.25" customHeight="1">
      <c r="A916" s="879"/>
      <c r="B916" s="879"/>
      <c r="C916" s="879"/>
      <c r="D916" s="879"/>
      <c r="E916" s="879"/>
      <c r="F916" s="879"/>
      <c r="G916" s="879"/>
      <c r="H916" s="879"/>
      <c r="I916" s="879"/>
      <c r="J916" s="879"/>
      <c r="K916" s="879"/>
      <c r="L916" s="879"/>
      <c r="M916" s="879"/>
      <c r="N916" s="879"/>
      <c r="P916" s="879"/>
      <c r="Q916" s="879"/>
      <c r="R916" s="879"/>
      <c r="S916" s="879"/>
      <c r="T916" s="879"/>
      <c r="U916" s="879"/>
      <c r="V916" s="879"/>
      <c r="W916" s="879"/>
      <c r="X916" s="879"/>
      <c r="Y916" s="879"/>
      <c r="Z916" s="879"/>
    </row>
    <row r="917" spans="1:26" ht="14.25" customHeight="1">
      <c r="A917" s="879"/>
      <c r="B917" s="879"/>
      <c r="C917" s="879"/>
      <c r="D917" s="879"/>
      <c r="E917" s="879"/>
      <c r="F917" s="879"/>
      <c r="G917" s="879"/>
      <c r="H917" s="879"/>
      <c r="I917" s="879"/>
      <c r="J917" s="879"/>
      <c r="K917" s="879"/>
      <c r="L917" s="879"/>
      <c r="M917" s="879"/>
      <c r="N917" s="879"/>
      <c r="P917" s="879"/>
      <c r="Q917" s="879"/>
      <c r="R917" s="879"/>
      <c r="S917" s="879"/>
      <c r="T917" s="879"/>
      <c r="U917" s="879"/>
      <c r="V917" s="879"/>
      <c r="W917" s="879"/>
      <c r="X917" s="879"/>
      <c r="Y917" s="879"/>
      <c r="Z917" s="879"/>
    </row>
    <row r="918" spans="1:26" ht="14.25" customHeight="1">
      <c r="A918" s="879"/>
      <c r="B918" s="879"/>
      <c r="C918" s="879"/>
      <c r="D918" s="879"/>
      <c r="E918" s="879"/>
      <c r="F918" s="879"/>
      <c r="G918" s="879"/>
      <c r="H918" s="879"/>
      <c r="I918" s="879"/>
      <c r="J918" s="879"/>
      <c r="K918" s="879"/>
      <c r="L918" s="879"/>
      <c r="M918" s="879"/>
      <c r="N918" s="879"/>
      <c r="P918" s="879"/>
      <c r="Q918" s="879"/>
      <c r="R918" s="879"/>
      <c r="S918" s="879"/>
      <c r="T918" s="879"/>
      <c r="U918" s="879"/>
      <c r="V918" s="879"/>
      <c r="W918" s="879"/>
      <c r="X918" s="879"/>
      <c r="Y918" s="879"/>
      <c r="Z918" s="879"/>
    </row>
    <row r="919" spans="1:26" ht="14.25" customHeight="1">
      <c r="A919" s="879"/>
      <c r="B919" s="879"/>
      <c r="C919" s="879"/>
      <c r="D919" s="879"/>
      <c r="E919" s="879"/>
      <c r="F919" s="879"/>
      <c r="G919" s="879"/>
      <c r="H919" s="879"/>
      <c r="I919" s="879"/>
      <c r="J919" s="879"/>
      <c r="K919" s="879"/>
      <c r="L919" s="879"/>
      <c r="M919" s="879"/>
      <c r="N919" s="879"/>
      <c r="P919" s="879"/>
      <c r="Q919" s="879"/>
      <c r="R919" s="879"/>
      <c r="S919" s="879"/>
      <c r="T919" s="879"/>
      <c r="U919" s="879"/>
      <c r="V919" s="879"/>
      <c r="W919" s="879"/>
      <c r="X919" s="879"/>
      <c r="Y919" s="879"/>
      <c r="Z919" s="879"/>
    </row>
    <row r="920" spans="1:26" ht="14.25" customHeight="1">
      <c r="A920" s="879"/>
      <c r="B920" s="879"/>
      <c r="C920" s="879"/>
      <c r="D920" s="879"/>
      <c r="E920" s="879"/>
      <c r="F920" s="879"/>
      <c r="G920" s="879"/>
      <c r="H920" s="879"/>
      <c r="I920" s="879"/>
      <c r="J920" s="879"/>
      <c r="K920" s="879"/>
      <c r="L920" s="879"/>
      <c r="M920" s="879"/>
      <c r="N920" s="879"/>
      <c r="P920" s="879"/>
      <c r="Q920" s="879"/>
      <c r="R920" s="879"/>
      <c r="S920" s="879"/>
      <c r="T920" s="879"/>
      <c r="U920" s="879"/>
      <c r="V920" s="879"/>
      <c r="W920" s="879"/>
      <c r="X920" s="879"/>
      <c r="Y920" s="879"/>
      <c r="Z920" s="879"/>
    </row>
    <row r="921" spans="1:26" ht="14.25" customHeight="1">
      <c r="A921" s="879"/>
      <c r="B921" s="879"/>
      <c r="C921" s="879"/>
      <c r="D921" s="879"/>
      <c r="E921" s="879"/>
      <c r="F921" s="879"/>
      <c r="G921" s="879"/>
      <c r="H921" s="879"/>
      <c r="I921" s="879"/>
      <c r="J921" s="879"/>
      <c r="K921" s="879"/>
      <c r="L921" s="879"/>
      <c r="M921" s="879"/>
      <c r="N921" s="879"/>
      <c r="P921" s="879"/>
      <c r="Q921" s="879"/>
      <c r="R921" s="879"/>
      <c r="S921" s="879"/>
      <c r="T921" s="879"/>
      <c r="U921" s="879"/>
      <c r="V921" s="879"/>
      <c r="W921" s="879"/>
      <c r="X921" s="879"/>
      <c r="Y921" s="879"/>
      <c r="Z921" s="879"/>
    </row>
    <row r="922" spans="1:26" ht="14.25" customHeight="1">
      <c r="A922" s="879"/>
      <c r="B922" s="879"/>
      <c r="C922" s="879"/>
      <c r="D922" s="879"/>
      <c r="E922" s="879"/>
      <c r="F922" s="879"/>
      <c r="G922" s="879"/>
      <c r="H922" s="879"/>
      <c r="I922" s="879"/>
      <c r="J922" s="879"/>
      <c r="K922" s="879"/>
      <c r="L922" s="879"/>
      <c r="M922" s="879"/>
      <c r="N922" s="879"/>
      <c r="P922" s="879"/>
      <c r="Q922" s="879"/>
      <c r="R922" s="879"/>
      <c r="S922" s="879"/>
      <c r="T922" s="879"/>
      <c r="U922" s="879"/>
      <c r="V922" s="879"/>
      <c r="W922" s="879"/>
      <c r="X922" s="879"/>
      <c r="Y922" s="879"/>
      <c r="Z922" s="879"/>
    </row>
    <row r="923" spans="1:26" ht="14.25" customHeight="1">
      <c r="A923" s="879"/>
      <c r="B923" s="879"/>
      <c r="C923" s="879"/>
      <c r="D923" s="879"/>
      <c r="E923" s="879"/>
      <c r="F923" s="879"/>
      <c r="G923" s="879"/>
      <c r="H923" s="879"/>
      <c r="I923" s="879"/>
      <c r="J923" s="879"/>
      <c r="K923" s="879"/>
      <c r="L923" s="879"/>
      <c r="M923" s="879"/>
      <c r="N923" s="879"/>
      <c r="P923" s="879"/>
      <c r="Q923" s="879"/>
      <c r="R923" s="879"/>
      <c r="S923" s="879"/>
      <c r="T923" s="879"/>
      <c r="U923" s="879"/>
      <c r="V923" s="879"/>
      <c r="W923" s="879"/>
      <c r="X923" s="879"/>
      <c r="Y923" s="879"/>
      <c r="Z923" s="879"/>
    </row>
    <row r="924" spans="1:26" ht="14.25" customHeight="1">
      <c r="A924" s="879"/>
      <c r="B924" s="879"/>
      <c r="C924" s="879"/>
      <c r="D924" s="879"/>
      <c r="E924" s="879"/>
      <c r="F924" s="879"/>
      <c r="G924" s="879"/>
      <c r="H924" s="879"/>
      <c r="I924" s="879"/>
      <c r="J924" s="879"/>
      <c r="K924" s="879"/>
      <c r="L924" s="879"/>
      <c r="M924" s="879"/>
      <c r="N924" s="879"/>
      <c r="P924" s="879"/>
      <c r="Q924" s="879"/>
      <c r="R924" s="879"/>
      <c r="S924" s="879"/>
      <c r="T924" s="879"/>
      <c r="U924" s="879"/>
      <c r="V924" s="879"/>
      <c r="W924" s="879"/>
      <c r="X924" s="879"/>
      <c r="Y924" s="879"/>
      <c r="Z924" s="879"/>
    </row>
    <row r="925" spans="1:26" ht="14.25" customHeight="1">
      <c r="A925" s="879"/>
      <c r="B925" s="879"/>
      <c r="C925" s="879"/>
      <c r="D925" s="879"/>
      <c r="E925" s="879"/>
      <c r="F925" s="879"/>
      <c r="G925" s="879"/>
      <c r="H925" s="879"/>
      <c r="I925" s="879"/>
      <c r="J925" s="879"/>
      <c r="K925" s="879"/>
      <c r="L925" s="879"/>
      <c r="M925" s="879"/>
      <c r="N925" s="879"/>
      <c r="P925" s="879"/>
      <c r="Q925" s="879"/>
      <c r="R925" s="879"/>
      <c r="S925" s="879"/>
      <c r="T925" s="879"/>
      <c r="U925" s="879"/>
      <c r="V925" s="879"/>
      <c r="W925" s="879"/>
      <c r="X925" s="879"/>
      <c r="Y925" s="879"/>
      <c r="Z925" s="879"/>
    </row>
    <row r="926" spans="1:26" ht="14.25" customHeight="1">
      <c r="A926" s="879"/>
      <c r="B926" s="879"/>
      <c r="C926" s="879"/>
      <c r="D926" s="879"/>
      <c r="E926" s="879"/>
      <c r="F926" s="879"/>
      <c r="G926" s="879"/>
      <c r="H926" s="879"/>
      <c r="I926" s="879"/>
      <c r="J926" s="879"/>
      <c r="K926" s="879"/>
      <c r="L926" s="879"/>
      <c r="M926" s="879"/>
      <c r="N926" s="879"/>
      <c r="P926" s="879"/>
      <c r="Q926" s="879"/>
      <c r="R926" s="879"/>
      <c r="S926" s="879"/>
      <c r="T926" s="879"/>
      <c r="U926" s="879"/>
      <c r="V926" s="879"/>
      <c r="W926" s="879"/>
      <c r="X926" s="879"/>
      <c r="Y926" s="879"/>
      <c r="Z926" s="879"/>
    </row>
    <row r="927" spans="1:26" ht="14.25" customHeight="1">
      <c r="A927" s="879"/>
      <c r="B927" s="879"/>
      <c r="C927" s="879"/>
      <c r="D927" s="879"/>
      <c r="E927" s="879"/>
      <c r="F927" s="879"/>
      <c r="G927" s="879"/>
      <c r="H927" s="879"/>
      <c r="I927" s="879"/>
      <c r="J927" s="879"/>
      <c r="K927" s="879"/>
      <c r="L927" s="879"/>
      <c r="M927" s="879"/>
      <c r="N927" s="879"/>
      <c r="P927" s="879"/>
      <c r="Q927" s="879"/>
      <c r="R927" s="879"/>
      <c r="S927" s="879"/>
      <c r="T927" s="879"/>
      <c r="U927" s="879"/>
      <c r="V927" s="879"/>
      <c r="W927" s="879"/>
      <c r="X927" s="879"/>
      <c r="Y927" s="879"/>
      <c r="Z927" s="879"/>
    </row>
    <row r="928" spans="1:26" ht="14.25" customHeight="1">
      <c r="A928" s="879"/>
      <c r="B928" s="879"/>
      <c r="C928" s="879"/>
      <c r="D928" s="879"/>
      <c r="E928" s="879"/>
      <c r="F928" s="879"/>
      <c r="G928" s="879"/>
      <c r="H928" s="879"/>
      <c r="I928" s="879"/>
      <c r="J928" s="879"/>
      <c r="K928" s="879"/>
      <c r="L928" s="879"/>
      <c r="M928" s="879"/>
      <c r="N928" s="879"/>
      <c r="P928" s="879"/>
      <c r="Q928" s="879"/>
      <c r="R928" s="879"/>
      <c r="S928" s="879"/>
      <c r="T928" s="879"/>
      <c r="U928" s="879"/>
      <c r="V928" s="879"/>
      <c r="W928" s="879"/>
      <c r="X928" s="879"/>
      <c r="Y928" s="879"/>
      <c r="Z928" s="879"/>
    </row>
    <row r="929" spans="1:26" ht="14.25" customHeight="1">
      <c r="A929" s="879"/>
      <c r="B929" s="879"/>
      <c r="C929" s="879"/>
      <c r="D929" s="879"/>
      <c r="E929" s="879"/>
      <c r="F929" s="879"/>
      <c r="G929" s="879"/>
      <c r="H929" s="879"/>
      <c r="I929" s="879"/>
      <c r="J929" s="879"/>
      <c r="K929" s="879"/>
      <c r="L929" s="879"/>
      <c r="M929" s="879"/>
      <c r="N929" s="879"/>
      <c r="P929" s="879"/>
      <c r="Q929" s="879"/>
      <c r="R929" s="879"/>
      <c r="S929" s="879"/>
      <c r="T929" s="879"/>
      <c r="U929" s="879"/>
      <c r="V929" s="879"/>
      <c r="W929" s="879"/>
      <c r="X929" s="879"/>
      <c r="Y929" s="879"/>
      <c r="Z929" s="879"/>
    </row>
    <row r="930" spans="1:26" ht="14.25" customHeight="1">
      <c r="A930" s="879"/>
      <c r="B930" s="879"/>
      <c r="C930" s="879"/>
      <c r="D930" s="879"/>
      <c r="E930" s="879"/>
      <c r="F930" s="879"/>
      <c r="G930" s="879"/>
      <c r="H930" s="879"/>
      <c r="I930" s="879"/>
      <c r="J930" s="879"/>
      <c r="K930" s="879"/>
      <c r="L930" s="879"/>
      <c r="M930" s="879"/>
      <c r="N930" s="879"/>
      <c r="P930" s="879"/>
      <c r="Q930" s="879"/>
      <c r="R930" s="879"/>
      <c r="S930" s="879"/>
      <c r="T930" s="879"/>
      <c r="U930" s="879"/>
      <c r="V930" s="879"/>
      <c r="W930" s="879"/>
      <c r="X930" s="879"/>
      <c r="Y930" s="879"/>
      <c r="Z930" s="879"/>
    </row>
    <row r="931" spans="1:26" ht="14.25" customHeight="1">
      <c r="A931" s="879"/>
      <c r="B931" s="879"/>
      <c r="C931" s="879"/>
      <c r="D931" s="879"/>
      <c r="E931" s="879"/>
      <c r="F931" s="879"/>
      <c r="G931" s="879"/>
      <c r="H931" s="879"/>
      <c r="I931" s="879"/>
      <c r="J931" s="879"/>
      <c r="K931" s="879"/>
      <c r="L931" s="879"/>
      <c r="M931" s="879"/>
      <c r="N931" s="879"/>
      <c r="P931" s="879"/>
      <c r="Q931" s="879"/>
      <c r="R931" s="879"/>
      <c r="S931" s="879"/>
      <c r="T931" s="879"/>
      <c r="U931" s="879"/>
      <c r="V931" s="879"/>
      <c r="W931" s="879"/>
      <c r="X931" s="879"/>
      <c r="Y931" s="879"/>
      <c r="Z931" s="879"/>
    </row>
    <row r="932" spans="1:26" ht="14.25" customHeight="1">
      <c r="A932" s="879"/>
      <c r="B932" s="879"/>
      <c r="C932" s="879"/>
      <c r="D932" s="879"/>
      <c r="E932" s="879"/>
      <c r="F932" s="879"/>
      <c r="G932" s="879"/>
      <c r="H932" s="879"/>
      <c r="I932" s="879"/>
      <c r="J932" s="879"/>
      <c r="K932" s="879"/>
      <c r="L932" s="879"/>
      <c r="M932" s="879"/>
      <c r="N932" s="879"/>
      <c r="P932" s="879"/>
      <c r="Q932" s="879"/>
      <c r="R932" s="879"/>
      <c r="S932" s="879"/>
      <c r="T932" s="879"/>
      <c r="U932" s="879"/>
      <c r="V932" s="879"/>
      <c r="W932" s="879"/>
      <c r="X932" s="879"/>
      <c r="Y932" s="879"/>
      <c r="Z932" s="879"/>
    </row>
    <row r="933" spans="1:26" ht="14.25" customHeight="1">
      <c r="A933" s="879"/>
      <c r="B933" s="879"/>
      <c r="C933" s="879"/>
      <c r="D933" s="879"/>
      <c r="E933" s="879"/>
      <c r="F933" s="879"/>
      <c r="G933" s="879"/>
      <c r="H933" s="879"/>
      <c r="I933" s="879"/>
      <c r="J933" s="879"/>
      <c r="K933" s="879"/>
      <c r="L933" s="879"/>
      <c r="M933" s="879"/>
      <c r="N933" s="879"/>
      <c r="P933" s="879"/>
      <c r="Q933" s="879"/>
      <c r="R933" s="879"/>
      <c r="S933" s="879"/>
      <c r="T933" s="879"/>
      <c r="U933" s="879"/>
      <c r="V933" s="879"/>
      <c r="W933" s="879"/>
      <c r="X933" s="879"/>
      <c r="Y933" s="879"/>
      <c r="Z933" s="879"/>
    </row>
    <row r="934" spans="1:26" ht="14.25" customHeight="1">
      <c r="A934" s="879"/>
      <c r="B934" s="879"/>
      <c r="C934" s="879"/>
      <c r="D934" s="879"/>
      <c r="E934" s="879"/>
      <c r="F934" s="879"/>
      <c r="G934" s="879"/>
      <c r="H934" s="879"/>
      <c r="I934" s="879"/>
      <c r="J934" s="879"/>
      <c r="K934" s="879"/>
      <c r="L934" s="879"/>
      <c r="M934" s="879"/>
      <c r="N934" s="879"/>
      <c r="P934" s="879"/>
      <c r="Q934" s="879"/>
      <c r="R934" s="879"/>
      <c r="S934" s="879"/>
      <c r="T934" s="879"/>
      <c r="U934" s="879"/>
      <c r="V934" s="879"/>
      <c r="W934" s="879"/>
      <c r="X934" s="879"/>
      <c r="Y934" s="879"/>
      <c r="Z934" s="879"/>
    </row>
    <row r="935" spans="1:26" ht="14.25" customHeight="1">
      <c r="A935" s="879"/>
      <c r="B935" s="879"/>
      <c r="C935" s="879"/>
      <c r="D935" s="879"/>
      <c r="E935" s="879"/>
      <c r="F935" s="879"/>
      <c r="G935" s="879"/>
      <c r="H935" s="879"/>
      <c r="I935" s="879"/>
      <c r="J935" s="879"/>
      <c r="K935" s="879"/>
      <c r="L935" s="879"/>
      <c r="M935" s="879"/>
      <c r="N935" s="879"/>
      <c r="P935" s="879"/>
      <c r="Q935" s="879"/>
      <c r="R935" s="879"/>
      <c r="S935" s="879"/>
      <c r="T935" s="879"/>
      <c r="U935" s="879"/>
      <c r="V935" s="879"/>
      <c r="W935" s="879"/>
      <c r="X935" s="879"/>
      <c r="Y935" s="879"/>
      <c r="Z935" s="879"/>
    </row>
    <row r="936" spans="1:26" ht="14.25" customHeight="1">
      <c r="A936" s="879"/>
      <c r="B936" s="879"/>
      <c r="C936" s="879"/>
      <c r="D936" s="879"/>
      <c r="E936" s="879"/>
      <c r="F936" s="879"/>
      <c r="G936" s="879"/>
      <c r="H936" s="879"/>
      <c r="I936" s="879"/>
      <c r="J936" s="879"/>
      <c r="K936" s="879"/>
      <c r="L936" s="879"/>
      <c r="M936" s="879"/>
      <c r="N936" s="879"/>
      <c r="P936" s="879"/>
      <c r="Q936" s="879"/>
      <c r="R936" s="879"/>
      <c r="S936" s="879"/>
      <c r="T936" s="879"/>
      <c r="U936" s="879"/>
      <c r="V936" s="879"/>
      <c r="W936" s="879"/>
      <c r="X936" s="879"/>
      <c r="Y936" s="879"/>
      <c r="Z936" s="879"/>
    </row>
    <row r="937" spans="1:26" ht="14.25" customHeight="1">
      <c r="A937" s="879"/>
      <c r="B937" s="879"/>
      <c r="C937" s="879"/>
      <c r="D937" s="879"/>
      <c r="E937" s="879"/>
      <c r="F937" s="879"/>
      <c r="G937" s="879"/>
      <c r="H937" s="879"/>
      <c r="I937" s="879"/>
      <c r="J937" s="879"/>
      <c r="K937" s="879"/>
      <c r="L937" s="879"/>
      <c r="M937" s="879"/>
      <c r="N937" s="879"/>
      <c r="P937" s="879"/>
      <c r="Q937" s="879"/>
      <c r="R937" s="879"/>
      <c r="S937" s="879"/>
      <c r="T937" s="879"/>
      <c r="U937" s="879"/>
      <c r="V937" s="879"/>
      <c r="W937" s="879"/>
      <c r="X937" s="879"/>
      <c r="Y937" s="879"/>
      <c r="Z937" s="879"/>
    </row>
    <row r="938" spans="1:26" ht="14.25" customHeight="1">
      <c r="A938" s="879"/>
      <c r="B938" s="879"/>
      <c r="C938" s="879"/>
      <c r="D938" s="879"/>
      <c r="E938" s="879"/>
      <c r="F938" s="879"/>
      <c r="G938" s="879"/>
      <c r="H938" s="879"/>
      <c r="I938" s="879"/>
      <c r="J938" s="879"/>
      <c r="K938" s="879"/>
      <c r="L938" s="879"/>
      <c r="M938" s="879"/>
      <c r="N938" s="879"/>
      <c r="P938" s="879"/>
      <c r="Q938" s="879"/>
      <c r="R938" s="879"/>
      <c r="S938" s="879"/>
      <c r="T938" s="879"/>
      <c r="U938" s="879"/>
      <c r="V938" s="879"/>
      <c r="W938" s="879"/>
      <c r="X938" s="879"/>
      <c r="Y938" s="879"/>
      <c r="Z938" s="879"/>
    </row>
    <row r="939" spans="1:26" ht="14.25" customHeight="1">
      <c r="A939" s="879"/>
      <c r="B939" s="879"/>
      <c r="C939" s="879"/>
      <c r="D939" s="879"/>
      <c r="E939" s="879"/>
      <c r="F939" s="879"/>
      <c r="G939" s="879"/>
      <c r="H939" s="879"/>
      <c r="I939" s="879"/>
      <c r="J939" s="879"/>
      <c r="K939" s="879"/>
      <c r="L939" s="879"/>
      <c r="M939" s="879"/>
      <c r="N939" s="879"/>
      <c r="P939" s="879"/>
      <c r="Q939" s="879"/>
      <c r="R939" s="879"/>
      <c r="S939" s="879"/>
      <c r="T939" s="879"/>
      <c r="U939" s="879"/>
      <c r="V939" s="879"/>
      <c r="W939" s="879"/>
      <c r="X939" s="879"/>
      <c r="Y939" s="879"/>
      <c r="Z939" s="879"/>
    </row>
    <row r="940" spans="1:26" ht="14.25" customHeight="1">
      <c r="A940" s="879"/>
      <c r="B940" s="879"/>
      <c r="C940" s="879"/>
      <c r="D940" s="879"/>
      <c r="E940" s="879"/>
      <c r="F940" s="879"/>
      <c r="G940" s="879"/>
      <c r="H940" s="879"/>
      <c r="I940" s="879"/>
      <c r="J940" s="879"/>
      <c r="K940" s="879"/>
      <c r="L940" s="879"/>
      <c r="M940" s="879"/>
      <c r="N940" s="879"/>
      <c r="P940" s="879"/>
      <c r="Q940" s="879"/>
      <c r="R940" s="879"/>
      <c r="S940" s="879"/>
      <c r="T940" s="879"/>
      <c r="U940" s="879"/>
      <c r="V940" s="879"/>
      <c r="W940" s="879"/>
      <c r="X940" s="879"/>
      <c r="Y940" s="879"/>
      <c r="Z940" s="879"/>
    </row>
    <row r="941" spans="1:26" ht="14.25" customHeight="1">
      <c r="A941" s="879"/>
      <c r="B941" s="879"/>
      <c r="C941" s="879"/>
      <c r="D941" s="879"/>
      <c r="E941" s="879"/>
      <c r="F941" s="879"/>
      <c r="G941" s="879"/>
      <c r="H941" s="879"/>
      <c r="I941" s="879"/>
      <c r="J941" s="879"/>
      <c r="K941" s="879"/>
      <c r="L941" s="879"/>
      <c r="M941" s="879"/>
      <c r="N941" s="879"/>
      <c r="P941" s="879"/>
      <c r="Q941" s="879"/>
      <c r="R941" s="879"/>
      <c r="S941" s="879"/>
      <c r="T941" s="879"/>
      <c r="U941" s="879"/>
      <c r="V941" s="879"/>
      <c r="W941" s="879"/>
      <c r="X941" s="879"/>
      <c r="Y941" s="879"/>
      <c r="Z941" s="879"/>
    </row>
    <row r="942" spans="1:26" ht="14.25" customHeight="1">
      <c r="A942" s="879"/>
      <c r="B942" s="879"/>
      <c r="C942" s="879"/>
      <c r="D942" s="879"/>
      <c r="E942" s="879"/>
      <c r="F942" s="879"/>
      <c r="G942" s="879"/>
      <c r="H942" s="879"/>
      <c r="I942" s="879"/>
      <c r="J942" s="879"/>
      <c r="K942" s="879"/>
      <c r="L942" s="879"/>
      <c r="M942" s="879"/>
      <c r="N942" s="879"/>
      <c r="P942" s="879"/>
      <c r="Q942" s="879"/>
      <c r="R942" s="879"/>
      <c r="S942" s="879"/>
      <c r="T942" s="879"/>
      <c r="U942" s="879"/>
      <c r="V942" s="879"/>
      <c r="W942" s="879"/>
      <c r="X942" s="879"/>
      <c r="Y942" s="879"/>
      <c r="Z942" s="879"/>
    </row>
    <row r="943" spans="1:26" ht="14.25" customHeight="1">
      <c r="A943" s="879"/>
      <c r="B943" s="879"/>
      <c r="C943" s="879"/>
      <c r="D943" s="879"/>
      <c r="E943" s="879"/>
      <c r="F943" s="879"/>
      <c r="G943" s="879"/>
      <c r="H943" s="879"/>
      <c r="I943" s="879"/>
      <c r="J943" s="879"/>
      <c r="K943" s="879"/>
      <c r="L943" s="879"/>
      <c r="M943" s="879"/>
      <c r="N943" s="879"/>
      <c r="P943" s="879"/>
      <c r="Q943" s="879"/>
      <c r="R943" s="879"/>
      <c r="S943" s="879"/>
      <c r="T943" s="879"/>
      <c r="U943" s="879"/>
      <c r="V943" s="879"/>
      <c r="W943" s="879"/>
      <c r="X943" s="879"/>
      <c r="Y943" s="879"/>
      <c r="Z943" s="879"/>
    </row>
    <row r="944" spans="1:26" ht="14.25" customHeight="1">
      <c r="A944" s="879"/>
      <c r="B944" s="879"/>
      <c r="C944" s="879"/>
      <c r="D944" s="879"/>
      <c r="E944" s="879"/>
      <c r="F944" s="879"/>
      <c r="G944" s="879"/>
      <c r="H944" s="879"/>
      <c r="I944" s="879"/>
      <c r="J944" s="879"/>
      <c r="K944" s="879"/>
      <c r="L944" s="879"/>
      <c r="M944" s="879"/>
      <c r="N944" s="879"/>
      <c r="P944" s="879"/>
      <c r="Q944" s="879"/>
      <c r="R944" s="879"/>
      <c r="S944" s="879"/>
      <c r="T944" s="879"/>
      <c r="U944" s="879"/>
      <c r="V944" s="879"/>
      <c r="W944" s="879"/>
      <c r="X944" s="879"/>
      <c r="Y944" s="879"/>
      <c r="Z944" s="879"/>
    </row>
    <row r="945" spans="1:26" ht="14.25" customHeight="1">
      <c r="A945" s="879"/>
      <c r="B945" s="879"/>
      <c r="C945" s="879"/>
      <c r="D945" s="879"/>
      <c r="E945" s="879"/>
      <c r="F945" s="879"/>
      <c r="G945" s="879"/>
      <c r="H945" s="879"/>
      <c r="I945" s="879"/>
      <c r="J945" s="879"/>
      <c r="K945" s="879"/>
      <c r="L945" s="879"/>
      <c r="M945" s="879"/>
      <c r="N945" s="879"/>
      <c r="P945" s="879"/>
      <c r="Q945" s="879"/>
      <c r="R945" s="879"/>
      <c r="S945" s="879"/>
      <c r="T945" s="879"/>
      <c r="U945" s="879"/>
      <c r="V945" s="879"/>
      <c r="W945" s="879"/>
      <c r="X945" s="879"/>
      <c r="Y945" s="879"/>
      <c r="Z945" s="879"/>
    </row>
    <row r="946" spans="1:26" ht="14.25" customHeight="1">
      <c r="A946" s="879"/>
      <c r="B946" s="879"/>
      <c r="C946" s="879"/>
      <c r="D946" s="879"/>
      <c r="E946" s="879"/>
      <c r="F946" s="879"/>
      <c r="G946" s="879"/>
      <c r="H946" s="879"/>
      <c r="I946" s="879"/>
      <c r="J946" s="879"/>
      <c r="K946" s="879"/>
      <c r="L946" s="879"/>
      <c r="M946" s="879"/>
      <c r="N946" s="879"/>
      <c r="P946" s="879"/>
      <c r="Q946" s="879"/>
      <c r="R946" s="879"/>
      <c r="S946" s="879"/>
      <c r="T946" s="879"/>
      <c r="U946" s="879"/>
      <c r="V946" s="879"/>
      <c r="W946" s="879"/>
      <c r="X946" s="879"/>
      <c r="Y946" s="879"/>
      <c r="Z946" s="879"/>
    </row>
    <row r="947" spans="1:26" ht="14.25" customHeight="1">
      <c r="A947" s="879"/>
      <c r="B947" s="879"/>
      <c r="C947" s="879"/>
      <c r="D947" s="879"/>
      <c r="E947" s="879"/>
      <c r="F947" s="879"/>
      <c r="G947" s="879"/>
      <c r="H947" s="879"/>
      <c r="I947" s="879"/>
      <c r="J947" s="879"/>
      <c r="K947" s="879"/>
      <c r="L947" s="879"/>
      <c r="M947" s="879"/>
      <c r="N947" s="879"/>
      <c r="P947" s="879"/>
      <c r="Q947" s="879"/>
      <c r="R947" s="879"/>
      <c r="S947" s="879"/>
      <c r="T947" s="879"/>
      <c r="U947" s="879"/>
      <c r="V947" s="879"/>
      <c r="W947" s="879"/>
      <c r="X947" s="879"/>
      <c r="Y947" s="879"/>
      <c r="Z947" s="879"/>
    </row>
    <row r="948" spans="1:26" ht="14.25" customHeight="1">
      <c r="A948" s="879"/>
      <c r="B948" s="879"/>
      <c r="C948" s="879"/>
      <c r="D948" s="879"/>
      <c r="E948" s="879"/>
      <c r="F948" s="879"/>
      <c r="G948" s="879"/>
      <c r="H948" s="879"/>
      <c r="I948" s="879"/>
      <c r="J948" s="879"/>
      <c r="K948" s="879"/>
      <c r="L948" s="879"/>
      <c r="M948" s="879"/>
      <c r="N948" s="879"/>
      <c r="P948" s="879"/>
      <c r="Q948" s="879"/>
      <c r="R948" s="879"/>
      <c r="S948" s="879"/>
      <c r="T948" s="879"/>
      <c r="U948" s="879"/>
      <c r="V948" s="879"/>
      <c r="W948" s="879"/>
      <c r="X948" s="879"/>
      <c r="Y948" s="879"/>
      <c r="Z948" s="879"/>
    </row>
    <row r="949" spans="1:26" ht="14.25" customHeight="1">
      <c r="A949" s="879"/>
      <c r="B949" s="879"/>
      <c r="C949" s="879"/>
      <c r="D949" s="879"/>
      <c r="E949" s="879"/>
      <c r="F949" s="879"/>
      <c r="G949" s="879"/>
      <c r="H949" s="879"/>
      <c r="I949" s="879"/>
      <c r="J949" s="879"/>
      <c r="K949" s="879"/>
      <c r="L949" s="879"/>
      <c r="M949" s="879"/>
      <c r="N949" s="879"/>
      <c r="P949" s="879"/>
      <c r="Q949" s="879"/>
      <c r="R949" s="879"/>
      <c r="S949" s="879"/>
      <c r="T949" s="879"/>
      <c r="U949" s="879"/>
      <c r="V949" s="879"/>
      <c r="W949" s="879"/>
      <c r="X949" s="879"/>
      <c r="Y949" s="879"/>
      <c r="Z949" s="879"/>
    </row>
    <row r="950" spans="1:26" ht="14.25" customHeight="1">
      <c r="A950" s="879"/>
      <c r="B950" s="879"/>
      <c r="C950" s="879"/>
      <c r="D950" s="879"/>
      <c r="E950" s="879"/>
      <c r="F950" s="879"/>
      <c r="G950" s="879"/>
      <c r="H950" s="879"/>
      <c r="I950" s="879"/>
      <c r="J950" s="879"/>
      <c r="K950" s="879"/>
      <c r="L950" s="879"/>
      <c r="M950" s="879"/>
      <c r="N950" s="879"/>
      <c r="P950" s="879"/>
      <c r="Q950" s="879"/>
      <c r="R950" s="879"/>
      <c r="S950" s="879"/>
      <c r="T950" s="879"/>
      <c r="U950" s="879"/>
      <c r="V950" s="879"/>
      <c r="W950" s="879"/>
      <c r="X950" s="879"/>
      <c r="Y950" s="879"/>
      <c r="Z950" s="879"/>
    </row>
    <row r="951" spans="1:26" ht="14.25" customHeight="1">
      <c r="A951" s="879"/>
      <c r="B951" s="879"/>
      <c r="C951" s="879"/>
      <c r="D951" s="879"/>
      <c r="E951" s="879"/>
      <c r="F951" s="879"/>
      <c r="G951" s="879"/>
      <c r="H951" s="879"/>
      <c r="I951" s="879"/>
      <c r="J951" s="879"/>
      <c r="K951" s="879"/>
      <c r="L951" s="879"/>
      <c r="M951" s="879"/>
      <c r="N951" s="879"/>
      <c r="P951" s="879"/>
      <c r="Q951" s="879"/>
      <c r="R951" s="879"/>
      <c r="S951" s="879"/>
      <c r="T951" s="879"/>
      <c r="U951" s="879"/>
      <c r="V951" s="879"/>
      <c r="W951" s="879"/>
      <c r="X951" s="879"/>
      <c r="Y951" s="879"/>
      <c r="Z951" s="879"/>
    </row>
    <row r="952" spans="1:26" ht="14.25" customHeight="1">
      <c r="A952" s="879"/>
      <c r="B952" s="879"/>
      <c r="C952" s="879"/>
      <c r="D952" s="879"/>
      <c r="E952" s="879"/>
      <c r="F952" s="879"/>
      <c r="G952" s="879"/>
      <c r="H952" s="879"/>
      <c r="I952" s="879"/>
      <c r="J952" s="879"/>
      <c r="K952" s="879"/>
      <c r="L952" s="879"/>
      <c r="M952" s="879"/>
      <c r="N952" s="879"/>
      <c r="P952" s="879"/>
      <c r="Q952" s="879"/>
      <c r="R952" s="879"/>
      <c r="S952" s="879"/>
      <c r="T952" s="879"/>
      <c r="U952" s="879"/>
      <c r="V952" s="879"/>
      <c r="W952" s="879"/>
      <c r="X952" s="879"/>
      <c r="Y952" s="879"/>
      <c r="Z952" s="879"/>
    </row>
    <row r="953" spans="1:26" ht="14.25" customHeight="1">
      <c r="A953" s="879"/>
      <c r="B953" s="879"/>
      <c r="C953" s="879"/>
      <c r="D953" s="879"/>
      <c r="E953" s="879"/>
      <c r="F953" s="879"/>
      <c r="G953" s="879"/>
      <c r="H953" s="879"/>
      <c r="I953" s="879"/>
      <c r="J953" s="879"/>
      <c r="K953" s="879"/>
      <c r="L953" s="879"/>
      <c r="M953" s="879"/>
      <c r="N953" s="879"/>
      <c r="P953" s="879"/>
      <c r="Q953" s="879"/>
      <c r="R953" s="879"/>
      <c r="S953" s="879"/>
      <c r="T953" s="879"/>
      <c r="U953" s="879"/>
      <c r="V953" s="879"/>
      <c r="W953" s="879"/>
      <c r="X953" s="879"/>
      <c r="Y953" s="879"/>
      <c r="Z953" s="879"/>
    </row>
    <row r="954" spans="1:26" ht="14.25" customHeight="1">
      <c r="A954" s="879"/>
      <c r="B954" s="879"/>
      <c r="C954" s="879"/>
      <c r="D954" s="879"/>
      <c r="E954" s="879"/>
      <c r="F954" s="879"/>
      <c r="G954" s="879"/>
      <c r="H954" s="879"/>
      <c r="I954" s="879"/>
      <c r="J954" s="879"/>
      <c r="K954" s="879"/>
      <c r="L954" s="879"/>
      <c r="M954" s="879"/>
      <c r="N954" s="879"/>
      <c r="P954" s="879"/>
      <c r="Q954" s="879"/>
      <c r="R954" s="879"/>
      <c r="S954" s="879"/>
      <c r="T954" s="879"/>
      <c r="U954" s="879"/>
      <c r="V954" s="879"/>
      <c r="W954" s="879"/>
      <c r="X954" s="879"/>
      <c r="Y954" s="879"/>
      <c r="Z954" s="879"/>
    </row>
    <row r="955" spans="1:26" ht="14.25" customHeight="1">
      <c r="A955" s="879"/>
      <c r="B955" s="879"/>
      <c r="C955" s="879"/>
      <c r="D955" s="879"/>
      <c r="E955" s="879"/>
      <c r="F955" s="879"/>
      <c r="G955" s="879"/>
      <c r="H955" s="879"/>
      <c r="I955" s="879"/>
      <c r="J955" s="879"/>
      <c r="K955" s="879"/>
      <c r="L955" s="879"/>
      <c r="M955" s="879"/>
      <c r="N955" s="879"/>
      <c r="P955" s="879"/>
      <c r="Q955" s="879"/>
      <c r="R955" s="879"/>
      <c r="S955" s="879"/>
      <c r="T955" s="879"/>
      <c r="U955" s="879"/>
      <c r="V955" s="879"/>
      <c r="W955" s="879"/>
      <c r="X955" s="879"/>
      <c r="Y955" s="879"/>
      <c r="Z955" s="879"/>
    </row>
    <row r="956" spans="1:26" ht="14.25" customHeight="1">
      <c r="A956" s="879"/>
      <c r="B956" s="879"/>
      <c r="C956" s="879"/>
      <c r="D956" s="879"/>
      <c r="E956" s="879"/>
      <c r="F956" s="879"/>
      <c r="G956" s="879"/>
      <c r="H956" s="879"/>
      <c r="I956" s="879"/>
      <c r="J956" s="879"/>
      <c r="K956" s="879"/>
      <c r="L956" s="879"/>
      <c r="M956" s="879"/>
      <c r="N956" s="879"/>
      <c r="P956" s="879"/>
      <c r="Q956" s="879"/>
      <c r="R956" s="879"/>
      <c r="S956" s="879"/>
      <c r="T956" s="879"/>
      <c r="U956" s="879"/>
      <c r="V956" s="879"/>
      <c r="W956" s="879"/>
      <c r="X956" s="879"/>
      <c r="Y956" s="879"/>
      <c r="Z956" s="879"/>
    </row>
    <row r="957" spans="1:26" ht="14.25" customHeight="1">
      <c r="A957" s="879"/>
      <c r="B957" s="879"/>
      <c r="C957" s="879"/>
      <c r="D957" s="879"/>
      <c r="E957" s="879"/>
      <c r="F957" s="879"/>
      <c r="G957" s="879"/>
      <c r="H957" s="879"/>
      <c r="I957" s="879"/>
      <c r="J957" s="879"/>
      <c r="K957" s="879"/>
      <c r="L957" s="879"/>
      <c r="M957" s="879"/>
      <c r="N957" s="879"/>
      <c r="P957" s="879"/>
      <c r="Q957" s="879"/>
      <c r="R957" s="879"/>
      <c r="S957" s="879"/>
      <c r="T957" s="879"/>
      <c r="U957" s="879"/>
      <c r="V957" s="879"/>
      <c r="W957" s="879"/>
      <c r="X957" s="879"/>
      <c r="Y957" s="879"/>
      <c r="Z957" s="879"/>
    </row>
    <row r="958" spans="1:26" ht="14.25" customHeight="1">
      <c r="A958" s="879"/>
      <c r="B958" s="879"/>
      <c r="C958" s="879"/>
      <c r="D958" s="879"/>
      <c r="E958" s="879"/>
      <c r="F958" s="879"/>
      <c r="G958" s="879"/>
      <c r="H958" s="879"/>
      <c r="I958" s="879"/>
      <c r="J958" s="879"/>
      <c r="K958" s="879"/>
      <c r="L958" s="879"/>
      <c r="M958" s="879"/>
      <c r="N958" s="879"/>
      <c r="P958" s="879"/>
      <c r="Q958" s="879"/>
      <c r="R958" s="879"/>
      <c r="S958" s="879"/>
      <c r="T958" s="879"/>
      <c r="U958" s="879"/>
      <c r="V958" s="879"/>
      <c r="W958" s="879"/>
      <c r="X958" s="879"/>
      <c r="Y958" s="879"/>
      <c r="Z958" s="879"/>
    </row>
    <row r="959" spans="1:26" ht="14.25" customHeight="1">
      <c r="A959" s="879"/>
      <c r="B959" s="879"/>
      <c r="C959" s="879"/>
      <c r="D959" s="879"/>
      <c r="E959" s="879"/>
      <c r="F959" s="879"/>
      <c r="G959" s="879"/>
      <c r="H959" s="879"/>
      <c r="I959" s="879"/>
      <c r="J959" s="879"/>
      <c r="K959" s="879"/>
      <c r="L959" s="879"/>
      <c r="M959" s="879"/>
      <c r="N959" s="879"/>
      <c r="P959" s="879"/>
      <c r="Q959" s="879"/>
      <c r="R959" s="879"/>
      <c r="S959" s="879"/>
      <c r="T959" s="879"/>
      <c r="U959" s="879"/>
      <c r="V959" s="879"/>
      <c r="W959" s="879"/>
      <c r="X959" s="879"/>
      <c r="Y959" s="879"/>
      <c r="Z959" s="879"/>
    </row>
    <row r="960" spans="1:26" ht="14.25" customHeight="1">
      <c r="A960" s="879"/>
      <c r="B960" s="879"/>
      <c r="C960" s="879"/>
      <c r="D960" s="879"/>
      <c r="E960" s="879"/>
      <c r="F960" s="879"/>
      <c r="G960" s="879"/>
      <c r="H960" s="879"/>
      <c r="I960" s="879"/>
      <c r="J960" s="879"/>
      <c r="K960" s="879"/>
      <c r="L960" s="879"/>
      <c r="M960" s="879"/>
      <c r="N960" s="879"/>
      <c r="P960" s="879"/>
      <c r="Q960" s="879"/>
      <c r="R960" s="879"/>
      <c r="S960" s="879"/>
      <c r="T960" s="879"/>
      <c r="U960" s="879"/>
      <c r="V960" s="879"/>
      <c r="W960" s="879"/>
      <c r="X960" s="879"/>
      <c r="Y960" s="879"/>
      <c r="Z960" s="879"/>
    </row>
    <row r="961" spans="1:26" ht="14.25" customHeight="1">
      <c r="A961" s="879"/>
      <c r="B961" s="879"/>
      <c r="C961" s="879"/>
      <c r="D961" s="879"/>
      <c r="E961" s="879"/>
      <c r="F961" s="879"/>
      <c r="G961" s="879"/>
      <c r="H961" s="879"/>
      <c r="I961" s="879"/>
      <c r="J961" s="879"/>
      <c r="K961" s="879"/>
      <c r="L961" s="879"/>
      <c r="M961" s="879"/>
      <c r="N961" s="879"/>
      <c r="P961" s="879"/>
      <c r="Q961" s="879"/>
      <c r="R961" s="879"/>
      <c r="S961" s="879"/>
      <c r="T961" s="879"/>
      <c r="U961" s="879"/>
      <c r="V961" s="879"/>
      <c r="W961" s="879"/>
      <c r="X961" s="879"/>
      <c r="Y961" s="879"/>
      <c r="Z961" s="879"/>
    </row>
    <row r="962" spans="1:26" ht="14.25" customHeight="1">
      <c r="A962" s="879"/>
      <c r="B962" s="879"/>
      <c r="C962" s="879"/>
      <c r="D962" s="879"/>
      <c r="E962" s="879"/>
      <c r="F962" s="879"/>
      <c r="G962" s="879"/>
      <c r="H962" s="879"/>
      <c r="I962" s="879"/>
      <c r="J962" s="879"/>
      <c r="K962" s="879"/>
      <c r="L962" s="879"/>
      <c r="M962" s="879"/>
      <c r="N962" s="879"/>
      <c r="P962" s="879"/>
      <c r="Q962" s="879"/>
      <c r="R962" s="879"/>
      <c r="S962" s="879"/>
      <c r="T962" s="879"/>
      <c r="U962" s="879"/>
      <c r="V962" s="879"/>
      <c r="W962" s="879"/>
      <c r="X962" s="879"/>
      <c r="Y962" s="879"/>
      <c r="Z962" s="879"/>
    </row>
    <row r="963" spans="1:26" ht="14.25" customHeight="1">
      <c r="A963" s="879"/>
      <c r="B963" s="879"/>
      <c r="C963" s="879"/>
      <c r="D963" s="879"/>
      <c r="E963" s="879"/>
      <c r="F963" s="879"/>
      <c r="G963" s="879"/>
      <c r="H963" s="879"/>
      <c r="I963" s="879"/>
      <c r="J963" s="879"/>
      <c r="K963" s="879"/>
      <c r="L963" s="879"/>
      <c r="M963" s="879"/>
      <c r="N963" s="879"/>
      <c r="P963" s="879"/>
      <c r="Q963" s="879"/>
      <c r="R963" s="879"/>
      <c r="S963" s="879"/>
      <c r="T963" s="879"/>
      <c r="U963" s="879"/>
      <c r="V963" s="879"/>
      <c r="W963" s="879"/>
      <c r="X963" s="879"/>
      <c r="Y963" s="879"/>
      <c r="Z963" s="879"/>
    </row>
    <row r="964" spans="1:26" ht="14.25" customHeight="1">
      <c r="A964" s="879"/>
      <c r="B964" s="879"/>
      <c r="C964" s="879"/>
      <c r="D964" s="879"/>
      <c r="E964" s="879"/>
      <c r="F964" s="879"/>
      <c r="G964" s="879"/>
      <c r="H964" s="879"/>
      <c r="I964" s="879"/>
      <c r="J964" s="879"/>
      <c r="K964" s="879"/>
      <c r="L964" s="879"/>
      <c r="M964" s="879"/>
      <c r="N964" s="879"/>
      <c r="P964" s="879"/>
      <c r="Q964" s="879"/>
      <c r="R964" s="879"/>
      <c r="S964" s="879"/>
      <c r="T964" s="879"/>
      <c r="U964" s="879"/>
      <c r="V964" s="879"/>
      <c r="W964" s="879"/>
      <c r="X964" s="879"/>
      <c r="Y964" s="879"/>
      <c r="Z964" s="879"/>
    </row>
    <row r="965" spans="1:26" ht="14.25" customHeight="1">
      <c r="A965" s="879"/>
      <c r="B965" s="879"/>
      <c r="C965" s="879"/>
      <c r="D965" s="879"/>
      <c r="E965" s="879"/>
      <c r="F965" s="879"/>
      <c r="G965" s="879"/>
      <c r="H965" s="879"/>
      <c r="I965" s="879"/>
      <c r="J965" s="879"/>
      <c r="K965" s="879"/>
      <c r="L965" s="879"/>
      <c r="M965" s="879"/>
      <c r="N965" s="879"/>
      <c r="P965" s="879"/>
      <c r="Q965" s="879"/>
      <c r="R965" s="879"/>
      <c r="S965" s="879"/>
      <c r="T965" s="879"/>
      <c r="U965" s="879"/>
      <c r="V965" s="879"/>
      <c r="W965" s="879"/>
      <c r="X965" s="879"/>
      <c r="Y965" s="879"/>
      <c r="Z965" s="879"/>
    </row>
    <row r="966" spans="1:26" ht="14.25" customHeight="1">
      <c r="A966" s="879"/>
      <c r="B966" s="879"/>
      <c r="C966" s="879"/>
      <c r="D966" s="879"/>
      <c r="E966" s="879"/>
      <c r="F966" s="879"/>
      <c r="G966" s="879"/>
      <c r="H966" s="879"/>
      <c r="I966" s="879"/>
      <c r="J966" s="879"/>
      <c r="K966" s="879"/>
      <c r="L966" s="879"/>
      <c r="M966" s="879"/>
      <c r="N966" s="879"/>
      <c r="P966" s="879"/>
      <c r="Q966" s="879"/>
      <c r="R966" s="879"/>
      <c r="S966" s="879"/>
      <c r="T966" s="879"/>
      <c r="U966" s="879"/>
      <c r="V966" s="879"/>
      <c r="W966" s="879"/>
      <c r="X966" s="879"/>
      <c r="Y966" s="879"/>
      <c r="Z966" s="879"/>
    </row>
    <row r="967" spans="1:26" ht="14.25" customHeight="1">
      <c r="A967" s="879"/>
      <c r="B967" s="879"/>
      <c r="C967" s="879"/>
      <c r="D967" s="879"/>
      <c r="E967" s="879"/>
      <c r="F967" s="879"/>
      <c r="G967" s="879"/>
      <c r="H967" s="879"/>
      <c r="I967" s="879"/>
      <c r="J967" s="879"/>
      <c r="K967" s="879"/>
      <c r="L967" s="879"/>
      <c r="M967" s="879"/>
      <c r="N967" s="879"/>
      <c r="P967" s="879"/>
      <c r="Q967" s="879"/>
      <c r="R967" s="879"/>
      <c r="S967" s="879"/>
      <c r="T967" s="879"/>
      <c r="U967" s="879"/>
      <c r="V967" s="879"/>
      <c r="W967" s="879"/>
      <c r="X967" s="879"/>
      <c r="Y967" s="879"/>
      <c r="Z967" s="879"/>
    </row>
    <row r="968" spans="1:26" ht="14.25" customHeight="1">
      <c r="A968" s="879"/>
      <c r="B968" s="879"/>
      <c r="C968" s="879"/>
      <c r="D968" s="879"/>
      <c r="E968" s="879"/>
      <c r="F968" s="879"/>
      <c r="G968" s="879"/>
      <c r="H968" s="879"/>
      <c r="I968" s="879"/>
      <c r="J968" s="879"/>
      <c r="K968" s="879"/>
      <c r="L968" s="879"/>
      <c r="M968" s="879"/>
      <c r="N968" s="879"/>
      <c r="P968" s="879"/>
      <c r="Q968" s="879"/>
      <c r="R968" s="879"/>
      <c r="S968" s="879"/>
      <c r="T968" s="879"/>
      <c r="U968" s="879"/>
      <c r="V968" s="879"/>
      <c r="W968" s="879"/>
      <c r="X968" s="879"/>
      <c r="Y968" s="879"/>
      <c r="Z968" s="879"/>
    </row>
    <row r="969" spans="1:26" ht="14.25" customHeight="1">
      <c r="A969" s="879"/>
      <c r="B969" s="879"/>
      <c r="C969" s="879"/>
      <c r="D969" s="879"/>
      <c r="E969" s="879"/>
      <c r="F969" s="879"/>
      <c r="G969" s="879"/>
      <c r="H969" s="879"/>
      <c r="I969" s="879"/>
      <c r="J969" s="879"/>
      <c r="K969" s="879"/>
      <c r="L969" s="879"/>
      <c r="M969" s="879"/>
      <c r="N969" s="879"/>
      <c r="P969" s="879"/>
      <c r="Q969" s="879"/>
      <c r="R969" s="879"/>
      <c r="S969" s="879"/>
      <c r="T969" s="879"/>
      <c r="U969" s="879"/>
      <c r="V969" s="879"/>
      <c r="W969" s="879"/>
      <c r="X969" s="879"/>
      <c r="Y969" s="879"/>
      <c r="Z969" s="879"/>
    </row>
    <row r="970" spans="1:26" ht="14.25" customHeight="1">
      <c r="A970" s="879"/>
      <c r="B970" s="879"/>
      <c r="C970" s="879"/>
      <c r="D970" s="879"/>
      <c r="E970" s="879"/>
      <c r="F970" s="879"/>
      <c r="G970" s="879"/>
      <c r="H970" s="879"/>
      <c r="I970" s="879"/>
      <c r="J970" s="879"/>
      <c r="K970" s="879"/>
      <c r="L970" s="879"/>
      <c r="M970" s="879"/>
      <c r="N970" s="879"/>
      <c r="P970" s="879"/>
      <c r="Q970" s="879"/>
      <c r="R970" s="879"/>
      <c r="S970" s="879"/>
      <c r="T970" s="879"/>
      <c r="U970" s="879"/>
      <c r="V970" s="879"/>
      <c r="W970" s="879"/>
      <c r="X970" s="879"/>
      <c r="Y970" s="879"/>
      <c r="Z970" s="879"/>
    </row>
    <row r="971" spans="1:26" ht="14.25" customHeight="1">
      <c r="A971" s="879"/>
      <c r="B971" s="879"/>
      <c r="C971" s="879"/>
      <c r="D971" s="879"/>
      <c r="E971" s="879"/>
      <c r="F971" s="879"/>
      <c r="G971" s="879"/>
      <c r="H971" s="879"/>
      <c r="I971" s="879"/>
      <c r="J971" s="879"/>
      <c r="K971" s="879"/>
      <c r="L971" s="879"/>
      <c r="M971" s="879"/>
      <c r="N971" s="879"/>
      <c r="P971" s="879"/>
      <c r="Q971" s="879"/>
      <c r="R971" s="879"/>
      <c r="S971" s="879"/>
      <c r="T971" s="879"/>
      <c r="U971" s="879"/>
      <c r="V971" s="879"/>
      <c r="W971" s="879"/>
      <c r="X971" s="879"/>
      <c r="Y971" s="879"/>
      <c r="Z971" s="879"/>
    </row>
    <row r="972" spans="1:26" ht="14.25" customHeight="1">
      <c r="A972" s="879"/>
      <c r="B972" s="879"/>
      <c r="C972" s="879"/>
      <c r="D972" s="879"/>
      <c r="E972" s="879"/>
      <c r="F972" s="879"/>
      <c r="G972" s="879"/>
      <c r="H972" s="879"/>
      <c r="I972" s="879"/>
      <c r="J972" s="879"/>
      <c r="K972" s="879"/>
      <c r="L972" s="879"/>
      <c r="M972" s="879"/>
      <c r="N972" s="879"/>
      <c r="P972" s="879"/>
      <c r="Q972" s="879"/>
      <c r="R972" s="879"/>
      <c r="S972" s="879"/>
      <c r="T972" s="879"/>
      <c r="U972" s="879"/>
      <c r="V972" s="879"/>
      <c r="W972" s="879"/>
      <c r="X972" s="879"/>
      <c r="Y972" s="879"/>
      <c r="Z972" s="879"/>
    </row>
    <row r="973" spans="1:26" ht="14.25" customHeight="1">
      <c r="A973" s="879"/>
      <c r="B973" s="879"/>
      <c r="C973" s="879"/>
      <c r="D973" s="879"/>
      <c r="E973" s="879"/>
      <c r="F973" s="879"/>
      <c r="G973" s="879"/>
      <c r="H973" s="879"/>
      <c r="I973" s="879"/>
      <c r="J973" s="879"/>
      <c r="K973" s="879"/>
      <c r="L973" s="879"/>
      <c r="M973" s="879"/>
      <c r="N973" s="879"/>
      <c r="P973" s="879"/>
      <c r="Q973" s="879"/>
      <c r="R973" s="879"/>
      <c r="S973" s="879"/>
      <c r="T973" s="879"/>
      <c r="U973" s="879"/>
      <c r="V973" s="879"/>
      <c r="W973" s="879"/>
      <c r="X973" s="879"/>
      <c r="Y973" s="879"/>
      <c r="Z973" s="879"/>
    </row>
    <row r="974" spans="1:26" ht="14.25" customHeight="1">
      <c r="A974" s="879"/>
      <c r="B974" s="879"/>
      <c r="C974" s="879"/>
      <c r="D974" s="879"/>
      <c r="E974" s="879"/>
      <c r="F974" s="879"/>
      <c r="G974" s="879"/>
      <c r="H974" s="879"/>
      <c r="I974" s="879"/>
      <c r="J974" s="879"/>
      <c r="K974" s="879"/>
      <c r="L974" s="879"/>
      <c r="M974" s="879"/>
      <c r="N974" s="879"/>
      <c r="P974" s="879"/>
      <c r="Q974" s="879"/>
      <c r="R974" s="879"/>
      <c r="S974" s="879"/>
      <c r="T974" s="879"/>
      <c r="U974" s="879"/>
      <c r="V974" s="879"/>
      <c r="W974" s="879"/>
      <c r="X974" s="879"/>
      <c r="Y974" s="879"/>
      <c r="Z974" s="879"/>
    </row>
    <row r="975" spans="1:26" ht="14.25" customHeight="1">
      <c r="A975" s="879"/>
      <c r="B975" s="879"/>
      <c r="C975" s="879"/>
      <c r="D975" s="879"/>
      <c r="E975" s="879"/>
      <c r="F975" s="879"/>
      <c r="G975" s="879"/>
      <c r="H975" s="879"/>
      <c r="I975" s="879"/>
      <c r="J975" s="879"/>
      <c r="K975" s="879"/>
      <c r="L975" s="879"/>
      <c r="M975" s="879"/>
      <c r="N975" s="879"/>
      <c r="P975" s="879"/>
      <c r="Q975" s="879"/>
      <c r="R975" s="879"/>
      <c r="S975" s="879"/>
      <c r="T975" s="879"/>
      <c r="U975" s="879"/>
      <c r="V975" s="879"/>
      <c r="W975" s="879"/>
      <c r="X975" s="879"/>
      <c r="Y975" s="879"/>
      <c r="Z975" s="879"/>
    </row>
    <row r="976" spans="1:26" ht="14.25" customHeight="1">
      <c r="A976" s="879"/>
      <c r="B976" s="879"/>
      <c r="C976" s="879"/>
      <c r="D976" s="879"/>
      <c r="E976" s="879"/>
      <c r="F976" s="879"/>
      <c r="G976" s="879"/>
      <c r="H976" s="879"/>
      <c r="I976" s="879"/>
      <c r="J976" s="879"/>
      <c r="K976" s="879"/>
      <c r="L976" s="879"/>
      <c r="M976" s="879"/>
      <c r="N976" s="879"/>
      <c r="P976" s="879"/>
      <c r="Q976" s="879"/>
      <c r="R976" s="879"/>
      <c r="S976" s="879"/>
      <c r="T976" s="879"/>
      <c r="U976" s="879"/>
      <c r="V976" s="879"/>
      <c r="W976" s="879"/>
      <c r="X976" s="879"/>
      <c r="Y976" s="879"/>
      <c r="Z976" s="879"/>
    </row>
    <row r="977" spans="1:26" ht="14.25" customHeight="1">
      <c r="A977" s="879"/>
      <c r="B977" s="879"/>
      <c r="C977" s="879"/>
      <c r="D977" s="879"/>
      <c r="E977" s="879"/>
      <c r="F977" s="879"/>
      <c r="G977" s="879"/>
      <c r="H977" s="879"/>
      <c r="I977" s="879"/>
      <c r="J977" s="879"/>
      <c r="K977" s="879"/>
      <c r="L977" s="879"/>
      <c r="M977" s="879"/>
      <c r="N977" s="879"/>
      <c r="P977" s="879"/>
      <c r="Q977" s="879"/>
      <c r="R977" s="879"/>
      <c r="S977" s="879"/>
      <c r="T977" s="879"/>
      <c r="U977" s="879"/>
      <c r="V977" s="879"/>
      <c r="W977" s="879"/>
      <c r="X977" s="879"/>
      <c r="Y977" s="879"/>
      <c r="Z977" s="879"/>
    </row>
    <row r="978" spans="1:26" ht="14.25" customHeight="1">
      <c r="A978" s="879"/>
      <c r="B978" s="879"/>
      <c r="C978" s="879"/>
      <c r="D978" s="879"/>
      <c r="E978" s="879"/>
      <c r="F978" s="879"/>
      <c r="G978" s="879"/>
      <c r="H978" s="879"/>
      <c r="I978" s="879"/>
      <c r="J978" s="879"/>
      <c r="K978" s="879"/>
      <c r="L978" s="879"/>
      <c r="M978" s="879"/>
      <c r="N978" s="879"/>
      <c r="P978" s="879"/>
      <c r="Q978" s="879"/>
      <c r="R978" s="879"/>
      <c r="S978" s="879"/>
      <c r="T978" s="879"/>
      <c r="U978" s="879"/>
      <c r="V978" s="879"/>
      <c r="W978" s="879"/>
      <c r="X978" s="879"/>
      <c r="Y978" s="879"/>
      <c r="Z978" s="879"/>
    </row>
    <row r="979" spans="1:26" ht="14.25" customHeight="1">
      <c r="A979" s="879"/>
      <c r="B979" s="879"/>
      <c r="C979" s="879"/>
      <c r="D979" s="879"/>
      <c r="E979" s="879"/>
      <c r="F979" s="879"/>
      <c r="G979" s="879"/>
      <c r="H979" s="879"/>
      <c r="I979" s="879"/>
      <c r="J979" s="879"/>
      <c r="K979" s="879"/>
      <c r="L979" s="879"/>
      <c r="M979" s="879"/>
      <c r="N979" s="879"/>
      <c r="P979" s="879"/>
      <c r="Q979" s="879"/>
      <c r="R979" s="879"/>
      <c r="S979" s="879"/>
      <c r="T979" s="879"/>
      <c r="U979" s="879"/>
      <c r="V979" s="879"/>
      <c r="W979" s="879"/>
      <c r="X979" s="879"/>
      <c r="Y979" s="879"/>
      <c r="Z979" s="879"/>
    </row>
    <row r="980" spans="1:26" ht="14.25" customHeight="1">
      <c r="A980" s="879"/>
      <c r="B980" s="879"/>
      <c r="C980" s="879"/>
      <c r="D980" s="879"/>
      <c r="E980" s="879"/>
      <c r="F980" s="879"/>
      <c r="G980" s="879"/>
      <c r="H980" s="879"/>
      <c r="I980" s="879"/>
      <c r="J980" s="879"/>
      <c r="K980" s="879"/>
      <c r="L980" s="879"/>
      <c r="M980" s="879"/>
      <c r="N980" s="879"/>
      <c r="P980" s="879"/>
      <c r="Q980" s="879"/>
      <c r="R980" s="879"/>
      <c r="S980" s="879"/>
      <c r="T980" s="879"/>
      <c r="U980" s="879"/>
      <c r="V980" s="879"/>
      <c r="W980" s="879"/>
      <c r="X980" s="879"/>
      <c r="Y980" s="879"/>
      <c r="Z980" s="879"/>
    </row>
    <row r="981" spans="1:26" ht="14.25" customHeight="1">
      <c r="A981" s="879"/>
      <c r="B981" s="879"/>
      <c r="C981" s="879"/>
      <c r="D981" s="879"/>
      <c r="E981" s="879"/>
      <c r="F981" s="879"/>
      <c r="G981" s="879"/>
      <c r="H981" s="879"/>
      <c r="I981" s="879"/>
      <c r="J981" s="879"/>
      <c r="K981" s="879"/>
      <c r="L981" s="879"/>
      <c r="M981" s="879"/>
      <c r="N981" s="879"/>
      <c r="P981" s="879"/>
      <c r="Q981" s="879"/>
      <c r="R981" s="879"/>
      <c r="S981" s="879"/>
      <c r="T981" s="879"/>
      <c r="U981" s="879"/>
      <c r="V981" s="879"/>
      <c r="W981" s="879"/>
      <c r="X981" s="879"/>
      <c r="Y981" s="879"/>
      <c r="Z981" s="879"/>
    </row>
    <row r="982" spans="1:26" ht="14.25" customHeight="1">
      <c r="A982" s="879"/>
      <c r="B982" s="879"/>
      <c r="C982" s="879"/>
      <c r="D982" s="879"/>
      <c r="E982" s="879"/>
      <c r="F982" s="879"/>
      <c r="G982" s="879"/>
      <c r="H982" s="879"/>
      <c r="I982" s="879"/>
      <c r="J982" s="879"/>
      <c r="K982" s="879"/>
      <c r="L982" s="879"/>
      <c r="M982" s="879"/>
      <c r="N982" s="879"/>
      <c r="P982" s="879"/>
      <c r="Q982" s="879"/>
      <c r="R982" s="879"/>
      <c r="S982" s="879"/>
      <c r="T982" s="879"/>
      <c r="U982" s="879"/>
      <c r="V982" s="879"/>
      <c r="W982" s="879"/>
      <c r="X982" s="879"/>
      <c r="Y982" s="879"/>
      <c r="Z982" s="879"/>
    </row>
    <row r="983" spans="1:26" ht="14.25" customHeight="1">
      <c r="A983" s="879"/>
      <c r="B983" s="879"/>
      <c r="C983" s="879"/>
      <c r="D983" s="879"/>
      <c r="E983" s="879"/>
      <c r="F983" s="879"/>
      <c r="G983" s="879"/>
      <c r="H983" s="879"/>
      <c r="I983" s="879"/>
      <c r="J983" s="879"/>
      <c r="K983" s="879"/>
      <c r="L983" s="879"/>
      <c r="M983" s="879"/>
      <c r="N983" s="879"/>
      <c r="P983" s="879"/>
      <c r="Q983" s="879"/>
      <c r="R983" s="879"/>
      <c r="S983" s="879"/>
      <c r="T983" s="879"/>
      <c r="U983" s="879"/>
      <c r="V983" s="879"/>
      <c r="W983" s="879"/>
      <c r="X983" s="879"/>
      <c r="Y983" s="879"/>
      <c r="Z983" s="879"/>
    </row>
    <row r="984" spans="1:26" ht="14.25" customHeight="1">
      <c r="A984" s="879"/>
      <c r="B984" s="879"/>
      <c r="C984" s="879"/>
      <c r="D984" s="879"/>
      <c r="E984" s="879"/>
      <c r="F984" s="879"/>
      <c r="G984" s="879"/>
      <c r="H984" s="879"/>
      <c r="I984" s="879"/>
      <c r="J984" s="879"/>
      <c r="K984" s="879"/>
      <c r="L984" s="879"/>
      <c r="M984" s="879"/>
      <c r="N984" s="879"/>
      <c r="P984" s="879"/>
      <c r="Q984" s="879"/>
      <c r="R984" s="879"/>
      <c r="S984" s="879"/>
      <c r="T984" s="879"/>
      <c r="U984" s="879"/>
      <c r="V984" s="879"/>
      <c r="W984" s="879"/>
      <c r="X984" s="879"/>
      <c r="Y984" s="879"/>
      <c r="Z984" s="879"/>
    </row>
    <row r="985" spans="1:26" ht="14.25" customHeight="1">
      <c r="A985" s="879"/>
      <c r="B985" s="879"/>
      <c r="C985" s="879"/>
      <c r="D985" s="879"/>
      <c r="E985" s="879"/>
      <c r="F985" s="879"/>
      <c r="G985" s="879"/>
      <c r="H985" s="879"/>
      <c r="I985" s="879"/>
      <c r="J985" s="879"/>
      <c r="K985" s="879"/>
      <c r="L985" s="879"/>
      <c r="M985" s="879"/>
      <c r="N985" s="879"/>
      <c r="P985" s="879"/>
      <c r="Q985" s="879"/>
      <c r="R985" s="879"/>
      <c r="S985" s="879"/>
      <c r="T985" s="879"/>
      <c r="U985" s="879"/>
      <c r="V985" s="879"/>
      <c r="W985" s="879"/>
      <c r="X985" s="879"/>
      <c r="Y985" s="879"/>
      <c r="Z985" s="879"/>
    </row>
    <row r="986" spans="1:26" ht="14.25" customHeight="1">
      <c r="A986" s="879"/>
      <c r="B986" s="879"/>
      <c r="C986" s="879"/>
      <c r="D986" s="879"/>
      <c r="E986" s="879"/>
      <c r="F986" s="879"/>
      <c r="G986" s="879"/>
      <c r="H986" s="879"/>
      <c r="I986" s="879"/>
      <c r="J986" s="879"/>
      <c r="K986" s="879"/>
      <c r="L986" s="879"/>
      <c r="M986" s="879"/>
      <c r="N986" s="879"/>
      <c r="P986" s="879"/>
      <c r="Q986" s="879"/>
      <c r="R986" s="879"/>
      <c r="S986" s="879"/>
      <c r="T986" s="879"/>
      <c r="U986" s="879"/>
      <c r="V986" s="879"/>
      <c r="W986" s="879"/>
      <c r="X986" s="879"/>
      <c r="Y986" s="879"/>
      <c r="Z986" s="879"/>
    </row>
    <row r="987" spans="1:26" ht="14.25" customHeight="1">
      <c r="A987" s="879"/>
      <c r="B987" s="879"/>
      <c r="C987" s="879"/>
      <c r="D987" s="879"/>
      <c r="E987" s="879"/>
      <c r="F987" s="879"/>
      <c r="G987" s="879"/>
      <c r="H987" s="879"/>
      <c r="I987" s="879"/>
      <c r="J987" s="879"/>
      <c r="K987" s="879"/>
      <c r="L987" s="879"/>
      <c r="M987" s="879"/>
      <c r="N987" s="879"/>
      <c r="P987" s="879"/>
      <c r="Q987" s="879"/>
      <c r="R987" s="879"/>
      <c r="S987" s="879"/>
      <c r="T987" s="879"/>
      <c r="U987" s="879"/>
      <c r="V987" s="879"/>
      <c r="W987" s="879"/>
      <c r="X987" s="879"/>
      <c r="Y987" s="879"/>
      <c r="Z987" s="879"/>
    </row>
    <row r="988" spans="1:26" ht="14.25" customHeight="1">
      <c r="A988" s="879"/>
      <c r="B988" s="879"/>
      <c r="C988" s="879"/>
      <c r="D988" s="879"/>
      <c r="E988" s="879"/>
      <c r="F988" s="879"/>
      <c r="G988" s="879"/>
      <c r="H988" s="879"/>
      <c r="I988" s="879"/>
      <c r="J988" s="879"/>
      <c r="K988" s="879"/>
      <c r="L988" s="879"/>
      <c r="M988" s="879"/>
      <c r="N988" s="879"/>
      <c r="P988" s="879"/>
      <c r="Q988" s="879"/>
      <c r="R988" s="879"/>
      <c r="S988" s="879"/>
      <c r="T988" s="879"/>
      <c r="U988" s="879"/>
      <c r="V988" s="879"/>
      <c r="W988" s="879"/>
      <c r="X988" s="879"/>
      <c r="Y988" s="879"/>
      <c r="Z988" s="879"/>
    </row>
    <row r="989" spans="1:26" ht="14.25" customHeight="1">
      <c r="A989" s="879"/>
      <c r="B989" s="879"/>
      <c r="C989" s="879"/>
      <c r="D989" s="879"/>
      <c r="E989" s="879"/>
      <c r="F989" s="879"/>
      <c r="G989" s="879"/>
      <c r="H989" s="879"/>
      <c r="I989" s="879"/>
      <c r="J989" s="879"/>
      <c r="K989" s="879"/>
      <c r="L989" s="879"/>
      <c r="M989" s="879"/>
      <c r="N989" s="879"/>
      <c r="P989" s="879"/>
      <c r="Q989" s="879"/>
      <c r="R989" s="879"/>
      <c r="S989" s="879"/>
      <c r="T989" s="879"/>
      <c r="U989" s="879"/>
      <c r="V989" s="879"/>
      <c r="W989" s="879"/>
      <c r="X989" s="879"/>
      <c r="Y989" s="879"/>
      <c r="Z989" s="879"/>
    </row>
    <row r="990" spans="1:26" ht="14.25" customHeight="1">
      <c r="A990" s="879"/>
      <c r="B990" s="879"/>
      <c r="C990" s="879"/>
      <c r="D990" s="879"/>
      <c r="E990" s="879"/>
      <c r="F990" s="879"/>
      <c r="G990" s="879"/>
      <c r="H990" s="879"/>
      <c r="I990" s="879"/>
      <c r="J990" s="879"/>
      <c r="K990" s="879"/>
      <c r="L990" s="879"/>
      <c r="M990" s="879"/>
      <c r="N990" s="879"/>
      <c r="P990" s="879"/>
      <c r="Q990" s="879"/>
      <c r="R990" s="879"/>
      <c r="S990" s="879"/>
      <c r="T990" s="879"/>
      <c r="U990" s="879"/>
      <c r="V990" s="879"/>
      <c r="W990" s="879"/>
      <c r="X990" s="879"/>
      <c r="Y990" s="879"/>
      <c r="Z990" s="879"/>
    </row>
    <row r="991" spans="1:26" ht="14.25" customHeight="1">
      <c r="A991" s="879"/>
      <c r="B991" s="879"/>
      <c r="C991" s="879"/>
      <c r="D991" s="879"/>
      <c r="E991" s="879"/>
      <c r="F991" s="879"/>
      <c r="G991" s="879"/>
      <c r="H991" s="879"/>
      <c r="I991" s="879"/>
      <c r="J991" s="879"/>
      <c r="K991" s="879"/>
      <c r="L991" s="879"/>
      <c r="M991" s="879"/>
      <c r="N991" s="879"/>
      <c r="P991" s="879"/>
      <c r="Q991" s="879"/>
      <c r="R991" s="879"/>
      <c r="S991" s="879"/>
      <c r="T991" s="879"/>
      <c r="U991" s="879"/>
      <c r="V991" s="879"/>
      <c r="W991" s="879"/>
      <c r="X991" s="879"/>
      <c r="Y991" s="879"/>
      <c r="Z991" s="879"/>
    </row>
    <row r="992" spans="1:26" ht="14.25" customHeight="1">
      <c r="A992" s="879"/>
      <c r="B992" s="879"/>
      <c r="C992" s="879"/>
      <c r="D992" s="879"/>
      <c r="E992" s="879"/>
      <c r="F992" s="879"/>
      <c r="G992" s="879"/>
      <c r="H992" s="879"/>
      <c r="I992" s="879"/>
      <c r="J992" s="879"/>
      <c r="K992" s="879"/>
      <c r="L992" s="879"/>
      <c r="M992" s="879"/>
      <c r="N992" s="879"/>
      <c r="P992" s="879"/>
      <c r="Q992" s="879"/>
      <c r="R992" s="879"/>
      <c r="S992" s="879"/>
      <c r="T992" s="879"/>
      <c r="U992" s="879"/>
      <c r="V992" s="879"/>
      <c r="W992" s="879"/>
      <c r="X992" s="879"/>
      <c r="Y992" s="879"/>
      <c r="Z992" s="879"/>
    </row>
    <row r="993" spans="1:26" ht="14.25" customHeight="1">
      <c r="A993" s="879"/>
      <c r="B993" s="879"/>
      <c r="C993" s="879"/>
      <c r="D993" s="879"/>
      <c r="E993" s="879"/>
      <c r="F993" s="879"/>
      <c r="G993" s="879"/>
      <c r="H993" s="879"/>
      <c r="I993" s="879"/>
      <c r="J993" s="879"/>
      <c r="K993" s="879"/>
      <c r="L993" s="879"/>
      <c r="M993" s="879"/>
      <c r="N993" s="879"/>
      <c r="P993" s="879"/>
      <c r="Q993" s="879"/>
      <c r="R993" s="879"/>
      <c r="S993" s="879"/>
      <c r="T993" s="879"/>
      <c r="U993" s="879"/>
      <c r="V993" s="879"/>
      <c r="W993" s="879"/>
      <c r="X993" s="879"/>
      <c r="Y993" s="879"/>
      <c r="Z993" s="879"/>
    </row>
    <row r="994" spans="1:26" ht="14.25" customHeight="1">
      <c r="A994" s="879"/>
      <c r="B994" s="879"/>
      <c r="C994" s="879"/>
      <c r="D994" s="879"/>
      <c r="E994" s="879"/>
      <c r="F994" s="879"/>
      <c r="G994" s="879"/>
      <c r="H994" s="879"/>
      <c r="I994" s="879"/>
      <c r="J994" s="879"/>
      <c r="K994" s="879"/>
      <c r="L994" s="879"/>
      <c r="M994" s="879"/>
      <c r="N994" s="879"/>
      <c r="P994" s="879"/>
      <c r="Q994" s="879"/>
      <c r="R994" s="879"/>
      <c r="S994" s="879"/>
      <c r="T994" s="879"/>
      <c r="U994" s="879"/>
      <c r="V994" s="879"/>
      <c r="W994" s="879"/>
      <c r="X994" s="879"/>
      <c r="Y994" s="879"/>
      <c r="Z994" s="879"/>
    </row>
    <row r="995" spans="1:26" ht="14.25" customHeight="1">
      <c r="A995" s="879"/>
      <c r="B995" s="879"/>
      <c r="C995" s="879"/>
      <c r="D995" s="879"/>
      <c r="E995" s="879"/>
      <c r="F995" s="879"/>
      <c r="G995" s="879"/>
      <c r="H995" s="879"/>
      <c r="I995" s="879"/>
      <c r="J995" s="879"/>
      <c r="K995" s="879"/>
      <c r="L995" s="879"/>
      <c r="M995" s="879"/>
      <c r="N995" s="879"/>
      <c r="P995" s="879"/>
      <c r="Q995" s="879"/>
      <c r="R995" s="879"/>
      <c r="S995" s="879"/>
      <c r="T995" s="879"/>
      <c r="U995" s="879"/>
      <c r="V995" s="879"/>
      <c r="W995" s="879"/>
      <c r="X995" s="879"/>
      <c r="Y995" s="879"/>
      <c r="Z995" s="879"/>
    </row>
    <row r="996" spans="1:26" ht="14.25" customHeight="1">
      <c r="A996" s="879"/>
      <c r="B996" s="879"/>
      <c r="C996" s="879"/>
      <c r="D996" s="879"/>
      <c r="E996" s="879"/>
      <c r="F996" s="879"/>
      <c r="G996" s="879"/>
      <c r="H996" s="879"/>
      <c r="I996" s="879"/>
      <c r="J996" s="879"/>
      <c r="K996" s="879"/>
      <c r="L996" s="879"/>
      <c r="M996" s="879"/>
      <c r="N996" s="879"/>
      <c r="P996" s="879"/>
      <c r="Q996" s="879"/>
      <c r="R996" s="879"/>
      <c r="S996" s="879"/>
      <c r="T996" s="879"/>
      <c r="U996" s="879"/>
      <c r="V996" s="879"/>
      <c r="W996" s="879"/>
      <c r="X996" s="879"/>
      <c r="Y996" s="879"/>
      <c r="Z996" s="879"/>
    </row>
    <row r="997" spans="1:26" ht="14.25" customHeight="1">
      <c r="A997" s="879"/>
      <c r="B997" s="879"/>
      <c r="C997" s="879"/>
      <c r="D997" s="879"/>
      <c r="E997" s="879"/>
      <c r="F997" s="879"/>
      <c r="G997" s="879"/>
      <c r="H997" s="879"/>
      <c r="I997" s="879"/>
      <c r="J997" s="879"/>
      <c r="K997" s="879"/>
      <c r="L997" s="879"/>
      <c r="M997" s="879"/>
      <c r="N997" s="879"/>
      <c r="P997" s="879"/>
      <c r="Q997" s="879"/>
      <c r="R997" s="879"/>
      <c r="S997" s="879"/>
      <c r="T997" s="879"/>
      <c r="U997" s="879"/>
      <c r="V997" s="879"/>
      <c r="W997" s="879"/>
      <c r="X997" s="879"/>
      <c r="Y997" s="879"/>
      <c r="Z997" s="879"/>
    </row>
    <row r="998" spans="1:26" ht="14.25" customHeight="1">
      <c r="A998" s="879"/>
      <c r="B998" s="879"/>
      <c r="C998" s="879"/>
      <c r="D998" s="879"/>
      <c r="E998" s="879"/>
      <c r="F998" s="879"/>
      <c r="G998" s="879"/>
      <c r="H998" s="879"/>
      <c r="I998" s="879"/>
      <c r="J998" s="879"/>
      <c r="K998" s="879"/>
      <c r="L998" s="879"/>
      <c r="M998" s="879"/>
      <c r="N998" s="879"/>
      <c r="P998" s="879"/>
      <c r="Q998" s="879"/>
      <c r="R998" s="879"/>
      <c r="S998" s="879"/>
      <c r="T998" s="879"/>
      <c r="U998" s="879"/>
      <c r="V998" s="879"/>
      <c r="W998" s="879"/>
      <c r="X998" s="879"/>
      <c r="Y998" s="879"/>
      <c r="Z998" s="879"/>
    </row>
  </sheetData>
  <mergeCells count="888">
    <mergeCell ref="F1:N1"/>
    <mergeCell ref="F2:G2"/>
    <mergeCell ref="B4:N4"/>
    <mergeCell ref="J10:K10"/>
    <mergeCell ref="L10:N10"/>
    <mergeCell ref="C11:H11"/>
    <mergeCell ref="J11:K11"/>
    <mergeCell ref="L11:N11"/>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2"/>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49:E49"/>
    <mergeCell ref="G49:H49"/>
    <mergeCell ref="I49:J49"/>
    <mergeCell ref="K49:L49"/>
    <mergeCell ref="B50:P50"/>
    <mergeCell ref="C51:E51"/>
    <mergeCell ref="G51:H51"/>
    <mergeCell ref="I51:J51"/>
    <mergeCell ref="K51:L51"/>
    <mergeCell ref="C54:E54"/>
    <mergeCell ref="G54:H54"/>
    <mergeCell ref="I54:J54"/>
    <mergeCell ref="K54:L54"/>
    <mergeCell ref="L65:N65"/>
    <mergeCell ref="B58:N58"/>
    <mergeCell ref="C59:I59"/>
    <mergeCell ref="C55:E55"/>
    <mergeCell ref="G55:H55"/>
    <mergeCell ref="I55:J55"/>
    <mergeCell ref="K55:L55"/>
    <mergeCell ref="C52:E52"/>
    <mergeCell ref="G52:H52"/>
    <mergeCell ref="I52:J52"/>
    <mergeCell ref="K52:L52"/>
    <mergeCell ref="C53:E53"/>
    <mergeCell ref="G53:H53"/>
    <mergeCell ref="I53:J53"/>
    <mergeCell ref="K53:L53"/>
    <mergeCell ref="C56:E56"/>
    <mergeCell ref="G56:H56"/>
    <mergeCell ref="I56:J56"/>
    <mergeCell ref="K56:L56"/>
    <mergeCell ref="C57:E57"/>
    <mergeCell ref="G57:H57"/>
    <mergeCell ref="I57:J57"/>
    <mergeCell ref="K57:L57"/>
    <mergeCell ref="L62:N62"/>
    <mergeCell ref="L59:N59"/>
    <mergeCell ref="C66:J66"/>
    <mergeCell ref="K66:K71"/>
    <mergeCell ref="L66:N71"/>
    <mergeCell ref="O66:O71"/>
    <mergeCell ref="P66:P71"/>
    <mergeCell ref="C67:I67"/>
    <mergeCell ref="C68:I68"/>
    <mergeCell ref="C69:I69"/>
    <mergeCell ref="C70:I70"/>
    <mergeCell ref="C71:F71"/>
    <mergeCell ref="G71:J71"/>
    <mergeCell ref="O59:O65"/>
    <mergeCell ref="P59:P65"/>
    <mergeCell ref="C60:I60"/>
    <mergeCell ref="L60:N60"/>
    <mergeCell ref="C61:I61"/>
    <mergeCell ref="L61:N61"/>
    <mergeCell ref="C62:I62"/>
    <mergeCell ref="C63:I63"/>
    <mergeCell ref="L63:N63"/>
    <mergeCell ref="C64:I64"/>
    <mergeCell ref="L64:N64"/>
    <mergeCell ref="C65:I65"/>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P84:P89"/>
    <mergeCell ref="B85:E89"/>
    <mergeCell ref="F85:H85"/>
    <mergeCell ref="I85:J85"/>
    <mergeCell ref="K85:N85"/>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137"/>
    <mergeCell ref="B92:F93"/>
    <mergeCell ref="G92:N92"/>
    <mergeCell ref="K93:N93"/>
    <mergeCell ref="C94:J94"/>
    <mergeCell ref="K94:N96"/>
    <mergeCell ref="C95:F95"/>
    <mergeCell ref="C103:J103"/>
    <mergeCell ref="K103:N105"/>
    <mergeCell ref="C104:F104"/>
    <mergeCell ref="C105:F105"/>
    <mergeCell ref="C106:J106"/>
    <mergeCell ref="K106:N108"/>
    <mergeCell ref="C107:F107"/>
    <mergeCell ref="C108:F108"/>
    <mergeCell ref="C96:F96"/>
    <mergeCell ref="C97:J97"/>
    <mergeCell ref="K97:N99"/>
    <mergeCell ref="C98:F98"/>
    <mergeCell ref="C99:F99"/>
    <mergeCell ref="C100:J100"/>
    <mergeCell ref="K100:N102"/>
    <mergeCell ref="C101:F101"/>
    <mergeCell ref="C102:F102"/>
    <mergeCell ref="C115:J115"/>
    <mergeCell ref="K115:N117"/>
    <mergeCell ref="C116:F116"/>
    <mergeCell ref="C117:F117"/>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27:J127"/>
    <mergeCell ref="K127:N129"/>
    <mergeCell ref="C128:F128"/>
    <mergeCell ref="C129:F129"/>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J133"/>
    <mergeCell ref="K133:N136"/>
    <mergeCell ref="C134:D134"/>
    <mergeCell ref="E134:J134"/>
    <mergeCell ref="C135:F135"/>
    <mergeCell ref="C136:F136"/>
    <mergeCell ref="H143:J143"/>
    <mergeCell ref="C144:G144"/>
    <mergeCell ref="H144:J144"/>
    <mergeCell ref="C145:G145"/>
    <mergeCell ref="H145:J145"/>
    <mergeCell ref="O145:O146"/>
    <mergeCell ref="B140:P140"/>
    <mergeCell ref="C141:G141"/>
    <mergeCell ref="H141:J141"/>
    <mergeCell ref="K141:K148"/>
    <mergeCell ref="L141:N148"/>
    <mergeCell ref="O141:O144"/>
    <mergeCell ref="P141:P144"/>
    <mergeCell ref="C142:G142"/>
    <mergeCell ref="H142:J142"/>
    <mergeCell ref="C143:G143"/>
    <mergeCell ref="P145:P146"/>
    <mergeCell ref="C146:G146"/>
    <mergeCell ref="H146:J146"/>
    <mergeCell ref="C147:G147"/>
    <mergeCell ref="H147:J147"/>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M151:N151"/>
    <mergeCell ref="C152:F152"/>
    <mergeCell ref="G152:I152"/>
    <mergeCell ref="J152:L152"/>
    <mergeCell ref="M152:N152"/>
    <mergeCell ref="D153:F153"/>
    <mergeCell ref="G153:I153"/>
    <mergeCell ref="J153:L153"/>
    <mergeCell ref="M153:N153"/>
    <mergeCell ref="C156:F156"/>
    <mergeCell ref="G156:I156"/>
    <mergeCell ref="J156:L156"/>
    <mergeCell ref="M156:N156"/>
    <mergeCell ref="C157:F157"/>
    <mergeCell ref="G157:I157"/>
    <mergeCell ref="J157:L157"/>
    <mergeCell ref="M157:N157"/>
    <mergeCell ref="D154:F154"/>
    <mergeCell ref="G154:I154"/>
    <mergeCell ref="J154:L154"/>
    <mergeCell ref="M154:N154"/>
    <mergeCell ref="C155:F155"/>
    <mergeCell ref="G155:I155"/>
    <mergeCell ref="J155:L155"/>
    <mergeCell ref="M155:N155"/>
    <mergeCell ref="C160:F160"/>
    <mergeCell ref="G160:I160"/>
    <mergeCell ref="J160:L160"/>
    <mergeCell ref="M160:N160"/>
    <mergeCell ref="C161:F161"/>
    <mergeCell ref="G161:I161"/>
    <mergeCell ref="J161:L161"/>
    <mergeCell ref="M161:N161"/>
    <mergeCell ref="C158:F158"/>
    <mergeCell ref="G158:I158"/>
    <mergeCell ref="J158:L158"/>
    <mergeCell ref="M158:N158"/>
    <mergeCell ref="C159:F159"/>
    <mergeCell ref="G159:I159"/>
    <mergeCell ref="J159:L159"/>
    <mergeCell ref="M159:N159"/>
    <mergeCell ref="C164:F164"/>
    <mergeCell ref="G164:I164"/>
    <mergeCell ref="J164:L164"/>
    <mergeCell ref="M164:N164"/>
    <mergeCell ref="C165:E165"/>
    <mergeCell ref="H165:I165"/>
    <mergeCell ref="J165:L165"/>
    <mergeCell ref="M165:N165"/>
    <mergeCell ref="C162:F162"/>
    <mergeCell ref="G162:I162"/>
    <mergeCell ref="J162:L162"/>
    <mergeCell ref="M162:N162"/>
    <mergeCell ref="C163:F163"/>
    <mergeCell ref="G163:I163"/>
    <mergeCell ref="J163:L163"/>
    <mergeCell ref="M163:N163"/>
    <mergeCell ref="B166:N166"/>
    <mergeCell ref="C167:E167"/>
    <mergeCell ref="G167:K167"/>
    <mergeCell ref="L167:N167"/>
    <mergeCell ref="O167:O178"/>
    <mergeCell ref="P167:P178"/>
    <mergeCell ref="C168:E168"/>
    <mergeCell ref="G168:K168"/>
    <mergeCell ref="L168:N168"/>
    <mergeCell ref="C169:E169"/>
    <mergeCell ref="C172:E172"/>
    <mergeCell ref="G172:K172"/>
    <mergeCell ref="L172:N172"/>
    <mergeCell ref="C173:E173"/>
    <mergeCell ref="G173:K173"/>
    <mergeCell ref="L173:N173"/>
    <mergeCell ref="G169:K169"/>
    <mergeCell ref="L169:N169"/>
    <mergeCell ref="C170:E170"/>
    <mergeCell ref="G170:K170"/>
    <mergeCell ref="L170:N170"/>
    <mergeCell ref="C171:E171"/>
    <mergeCell ref="G171:K171"/>
    <mergeCell ref="L171:N171"/>
    <mergeCell ref="C176:E176"/>
    <mergeCell ref="G176:K176"/>
    <mergeCell ref="L176:N176"/>
    <mergeCell ref="C177:E177"/>
    <mergeCell ref="G177:K177"/>
    <mergeCell ref="L177:N177"/>
    <mergeCell ref="C174:E174"/>
    <mergeCell ref="G174:K174"/>
    <mergeCell ref="L174:N174"/>
    <mergeCell ref="C175:E175"/>
    <mergeCell ref="G175:K175"/>
    <mergeCell ref="L175:N175"/>
    <mergeCell ref="C178:E178"/>
    <mergeCell ref="G178:K178"/>
    <mergeCell ref="L178:N178"/>
    <mergeCell ref="C179:E179"/>
    <mergeCell ref="G179:N179"/>
    <mergeCell ref="O179:O190"/>
    <mergeCell ref="G184:N184"/>
    <mergeCell ref="C185:E185"/>
    <mergeCell ref="G185:N185"/>
    <mergeCell ref="C186:E186"/>
    <mergeCell ref="G186:N186"/>
    <mergeCell ref="C187:E187"/>
    <mergeCell ref="G187:N187"/>
    <mergeCell ref="C188:E188"/>
    <mergeCell ref="G188:N188"/>
    <mergeCell ref="C189:E189"/>
    <mergeCell ref="G189:N189"/>
    <mergeCell ref="P179:P190"/>
    <mergeCell ref="C180:E180"/>
    <mergeCell ref="G180:N180"/>
    <mergeCell ref="C181:E181"/>
    <mergeCell ref="G181:N181"/>
    <mergeCell ref="C182:E182"/>
    <mergeCell ref="G182:N182"/>
    <mergeCell ref="C183:E183"/>
    <mergeCell ref="G183:N183"/>
    <mergeCell ref="C184:E184"/>
    <mergeCell ref="C190:E190"/>
    <mergeCell ref="G190:N190"/>
    <mergeCell ref="L191:N191"/>
    <mergeCell ref="O191:O202"/>
    <mergeCell ref="C195:E195"/>
    <mergeCell ref="G195:K195"/>
    <mergeCell ref="L195:N195"/>
    <mergeCell ref="C196:E196"/>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F259"/>
    <mergeCell ref="H259:N259"/>
    <mergeCell ref="C260:E260"/>
    <mergeCell ref="H260:N260"/>
    <mergeCell ref="O263:O267"/>
    <mergeCell ref="P263:P267"/>
    <mergeCell ref="C264:E264"/>
    <mergeCell ref="C265:E265"/>
    <mergeCell ref="C266:E266"/>
    <mergeCell ref="C267:E267"/>
    <mergeCell ref="C261:E261"/>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H341:I341"/>
    <mergeCell ref="J341:K341"/>
    <mergeCell ref="H328:I328"/>
    <mergeCell ref="C337:K337"/>
    <mergeCell ref="D338:I338"/>
    <mergeCell ref="J338:K338"/>
    <mergeCell ref="D339:I339"/>
    <mergeCell ref="J339:K339"/>
    <mergeCell ref="D340:G340"/>
    <mergeCell ref="H340:I340"/>
    <mergeCell ref="J340:K340"/>
    <mergeCell ref="D334:G334"/>
    <mergeCell ref="H334:I334"/>
    <mergeCell ref="J334:K334"/>
    <mergeCell ref="H335:I335"/>
    <mergeCell ref="J335:K335"/>
    <mergeCell ref="D336:I336"/>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C373:G373"/>
    <mergeCell ref="J373:N373"/>
    <mergeCell ref="C374:G374"/>
    <mergeCell ref="J374:N374"/>
    <mergeCell ref="O374:O37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B378:G378"/>
    <mergeCell ref="H378:N378"/>
    <mergeCell ref="O378:P378"/>
    <mergeCell ref="B379:P379"/>
    <mergeCell ref="C380:G380"/>
    <mergeCell ref="H380:I380"/>
    <mergeCell ref="K380:N380"/>
    <mergeCell ref="C376:G376"/>
    <mergeCell ref="H376:I376"/>
    <mergeCell ref="J376:J377"/>
    <mergeCell ref="K376:N377"/>
    <mergeCell ref="O376:O377"/>
    <mergeCell ref="P376:P377"/>
    <mergeCell ref="C377:G377"/>
    <mergeCell ref="H377:I377"/>
    <mergeCell ref="C384:G384"/>
    <mergeCell ref="H384:I384"/>
    <mergeCell ref="K384:N384"/>
    <mergeCell ref="C385:G385"/>
    <mergeCell ref="H385:I385"/>
    <mergeCell ref="K385:N385"/>
    <mergeCell ref="C381:G381"/>
    <mergeCell ref="H381:I381"/>
    <mergeCell ref="K381:N381"/>
    <mergeCell ref="C382:G382"/>
    <mergeCell ref="H382:I382"/>
    <mergeCell ref="J382:J383"/>
    <mergeCell ref="K382:N382"/>
    <mergeCell ref="D383:G383"/>
    <mergeCell ref="H383:I383"/>
    <mergeCell ref="K383:N383"/>
    <mergeCell ref="D390:G390"/>
    <mergeCell ref="H390:I390"/>
    <mergeCell ref="D391:G391"/>
    <mergeCell ref="H391:I391"/>
    <mergeCell ref="B392:O392"/>
    <mergeCell ref="C386:G386"/>
    <mergeCell ref="H386:I386"/>
    <mergeCell ref="K386:N386"/>
    <mergeCell ref="C387:I387"/>
    <mergeCell ref="J387:J391"/>
    <mergeCell ref="K387:N391"/>
    <mergeCell ref="D388:G388"/>
    <mergeCell ref="H388:I388"/>
    <mergeCell ref="D389:G389"/>
    <mergeCell ref="H389:I389"/>
  </mergeCells>
  <conditionalFormatting sqref="F73:F75">
    <cfRule type="containsBlanks" dxfId="2308" priority="34">
      <formula>LEN(TRIM(F73))=0</formula>
    </cfRule>
  </conditionalFormatting>
  <conditionalFormatting sqref="F77:F80">
    <cfRule type="containsBlanks" dxfId="2307" priority="78">
      <formula>LEN(TRIM(F77))=0</formula>
    </cfRule>
  </conditionalFormatting>
  <conditionalFormatting sqref="F180:F190">
    <cfRule type="containsBlanks" dxfId="2306" priority="153">
      <formula>LEN(TRIM(F180))=0</formula>
    </cfRule>
  </conditionalFormatting>
  <conditionalFormatting sqref="F204:F214">
    <cfRule type="containsBlanks" dxfId="2305" priority="155">
      <formula>LEN(TRIM(F204))=0</formula>
    </cfRule>
  </conditionalFormatting>
  <conditionalFormatting sqref="F260">
    <cfRule type="expression" dxfId="2304" priority="129">
      <formula>AND(F257="No",#REF!="No")</formula>
    </cfRule>
  </conditionalFormatting>
  <conditionalFormatting sqref="F260:F263">
    <cfRule type="containsBlanks" dxfId="2303" priority="31">
      <formula>LEN(TRIM(F260))=0</formula>
    </cfRule>
  </conditionalFormatting>
  <conditionalFormatting sqref="F261">
    <cfRule type="expression" dxfId="2302" priority="157">
      <formula>AND(F257="No",#REF!="No")</formula>
    </cfRule>
  </conditionalFormatting>
  <conditionalFormatting sqref="F262">
    <cfRule type="expression" dxfId="2301" priority="158">
      <formula>AND(F257="No",#REF!="No")</formula>
    </cfRule>
  </conditionalFormatting>
  <conditionalFormatting sqref="F264:F267">
    <cfRule type="expression" dxfId="2300" priority="32">
      <formula>$F$263="No"</formula>
    </cfRule>
    <cfRule type="containsBlanks" dxfId="2299" priority="33">
      <formula>LEN(TRIM(F264))=0</formula>
    </cfRule>
  </conditionalFormatting>
  <conditionalFormatting sqref="F273:F277">
    <cfRule type="containsBlanks" dxfId="2298" priority="43">
      <formula>LEN(TRIM(F273))=0</formula>
    </cfRule>
  </conditionalFormatting>
  <conditionalFormatting sqref="F77:G81 G71:J71 F73:G75">
    <cfRule type="expression" dxfId="2297" priority="122">
      <formula>($J$59=0)</formula>
    </cfRule>
  </conditionalFormatting>
  <conditionalFormatting sqref="F81:G81">
    <cfRule type="expression" dxfId="2296" priority="123">
      <formula>OR($F$80="No",$F$80="Don't know",$F$80="Not applicable")</formula>
    </cfRule>
  </conditionalFormatting>
  <conditionalFormatting sqref="F250:G250 F251 F252:G252 F253 F254:G254">
    <cfRule type="containsBlanks" dxfId="2295" priority="47">
      <formula>LEN(TRIM(F250))=0</formula>
    </cfRule>
  </conditionalFormatting>
  <conditionalFormatting sqref="F86:H87">
    <cfRule type="expression" dxfId="2294" priority="142">
      <formula>OR($H$82="No",$H$82="Don't know")</formula>
    </cfRule>
  </conditionalFormatting>
  <conditionalFormatting sqref="F86:J86">
    <cfRule type="containsBlanks" dxfId="2293" priority="141">
      <formula>LEN(TRIM(F86))=0</formula>
    </cfRule>
  </conditionalFormatting>
  <conditionalFormatting sqref="F226:J226">
    <cfRule type="expression" dxfId="2292" priority="117">
      <formula>OR($H$225="No",$H$225="Don't know",$H$225="Not applicable (no fees)")</formula>
    </cfRule>
  </conditionalFormatting>
  <conditionalFormatting sqref="F228:J228">
    <cfRule type="expression" dxfId="2291" priority="156">
      <formula>$H$199="No"</formula>
    </cfRule>
  </conditionalFormatting>
  <conditionalFormatting sqref="F8:N8">
    <cfRule type="expression" dxfId="2290" priority="135">
      <formula>OR($I$6="No",$I$6="Don't know")</formula>
    </cfRule>
    <cfRule type="expression" dxfId="2289" priority="136">
      <formula>$N$13="Don't know"</formula>
    </cfRule>
    <cfRule type="expression" dxfId="2288" priority="137">
      <formula>$N$13="Not applicable"</formula>
    </cfRule>
    <cfRule type="expression" dxfId="2287" priority="138">
      <formula>$N$13="No"</formula>
    </cfRule>
    <cfRule type="containsBlanks" dxfId="2286" priority="139">
      <formula>LEN(TRIM(F8))=0</formula>
    </cfRule>
  </conditionalFormatting>
  <conditionalFormatting sqref="G139">
    <cfRule type="containsBlanks" dxfId="2285" priority="16">
      <formula>LEN(TRIM(G139))=0</formula>
    </cfRule>
  </conditionalFormatting>
  <conditionalFormatting sqref="G256">
    <cfRule type="containsBlanks" dxfId="2284" priority="49">
      <formula>LEN(TRIM(G256))=0</formula>
    </cfRule>
  </conditionalFormatting>
  <conditionalFormatting sqref="G269 G271">
    <cfRule type="containsBlanks" dxfId="2283" priority="48">
      <formula>LEN(TRIM(G269))=0</formula>
    </cfRule>
  </conditionalFormatting>
  <conditionalFormatting sqref="G271 F273:G277">
    <cfRule type="expression" dxfId="2282" priority="115">
      <formula>OR($G$269="No",$G$269="Don't know")</formula>
    </cfRule>
  </conditionalFormatting>
  <conditionalFormatting sqref="G71:J71">
    <cfRule type="expression" dxfId="2281" priority="45">
      <formula>OR($J$70="No",$J$70="Don't know",$J$70="Not applicable")</formula>
    </cfRule>
    <cfRule type="containsBlanks" dxfId="2280" priority="46">
      <formula>LEN(TRIM(G71))=0</formula>
    </cfRule>
  </conditionalFormatting>
  <conditionalFormatting sqref="G98:J99">
    <cfRule type="containsBlanks" dxfId="2279" priority="128">
      <formula>LEN(TRIM(G98))=0</formula>
    </cfRule>
  </conditionalFormatting>
  <conditionalFormatting sqref="G101:J102">
    <cfRule type="containsBlanks" dxfId="2278" priority="11">
      <formula>LEN(TRIM(G101))=0</formula>
    </cfRule>
  </conditionalFormatting>
  <conditionalFormatting sqref="G104:J105">
    <cfRule type="containsBlanks" dxfId="2277" priority="10">
      <formula>LEN(TRIM(G104))=0</formula>
    </cfRule>
  </conditionalFormatting>
  <conditionalFormatting sqref="G107:J108">
    <cfRule type="containsBlanks" dxfId="2276" priority="9">
      <formula>LEN(TRIM(G107))=0</formula>
    </cfRule>
  </conditionalFormatting>
  <conditionalFormatting sqref="G110:J111">
    <cfRule type="containsBlanks" dxfId="2275" priority="8">
      <formula>LEN(TRIM(G110))=0</formula>
    </cfRule>
  </conditionalFormatting>
  <conditionalFormatting sqref="G113:J114">
    <cfRule type="containsBlanks" dxfId="2274" priority="7">
      <formula>LEN(TRIM(G113))=0</formula>
    </cfRule>
  </conditionalFormatting>
  <conditionalFormatting sqref="G116:J117">
    <cfRule type="containsBlanks" dxfId="2273" priority="6">
      <formula>LEN(TRIM(G116))=0</formula>
    </cfRule>
  </conditionalFormatting>
  <conditionalFormatting sqref="G119:J120">
    <cfRule type="containsBlanks" dxfId="2272" priority="5">
      <formula>LEN(TRIM(G119))=0</formula>
    </cfRule>
  </conditionalFormatting>
  <conditionalFormatting sqref="G122:J123">
    <cfRule type="containsBlanks" dxfId="2271" priority="4">
      <formula>LEN(TRIM(G122))=0</formula>
    </cfRule>
  </conditionalFormatting>
  <conditionalFormatting sqref="G125:J126">
    <cfRule type="containsBlanks" dxfId="2270" priority="3">
      <formula>LEN(TRIM(G125))=0</formula>
    </cfRule>
  </conditionalFormatting>
  <conditionalFormatting sqref="G128:J129">
    <cfRule type="containsBlanks" dxfId="2269" priority="2">
      <formula>LEN(TRIM(G128))=0</formula>
    </cfRule>
  </conditionalFormatting>
  <conditionalFormatting sqref="G131:J132">
    <cfRule type="containsBlanks" dxfId="2268" priority="1">
      <formula>LEN(TRIM(G131))=0</formula>
    </cfRule>
  </conditionalFormatting>
  <conditionalFormatting sqref="G192:K202">
    <cfRule type="expression" dxfId="2267" priority="110">
      <formula>OR($F192="No",$F192="Don't know")</formula>
    </cfRule>
  </conditionalFormatting>
  <conditionalFormatting sqref="G168:N178">
    <cfRule type="expression" dxfId="2266" priority="152">
      <formula>OR($F168="No",$F168="Don't know")</formula>
    </cfRule>
  </conditionalFormatting>
  <conditionalFormatting sqref="G180:N190">
    <cfRule type="expression" dxfId="2265" priority="154">
      <formula>OR($F180="No",$F180="Don't know")</formula>
    </cfRule>
  </conditionalFormatting>
  <conditionalFormatting sqref="G204:N214">
    <cfRule type="expression" dxfId="2264" priority="111">
      <formula>OR($F204="No",$F204="Don't know")</formula>
    </cfRule>
  </conditionalFormatting>
  <conditionalFormatting sqref="H30">
    <cfRule type="containsBlanks" dxfId="2263" priority="140">
      <formula>LEN(TRIM(H30))=0</formula>
    </cfRule>
  </conditionalFormatting>
  <conditionalFormatting sqref="H32">
    <cfRule type="containsBlanks" dxfId="2262" priority="173">
      <formula>LEN(TRIM(H32))=0</formula>
    </cfRule>
  </conditionalFormatting>
  <conditionalFormatting sqref="H84 G96 I96 F192:F194 O249:O255 F257 H297:H300 O304 H308:H309 H314">
    <cfRule type="containsBlanks" dxfId="2261" priority="12">
      <formula>LEN(TRIM(F104))=0</formula>
    </cfRule>
  </conditionalFormatting>
  <conditionalFormatting sqref="H96">
    <cfRule type="containsBlanks" dxfId="2260" priority="125">
      <formula>LEN(TRIM(H96))=0</formula>
    </cfRule>
  </conditionalFormatting>
  <conditionalFormatting sqref="H141:H144">
    <cfRule type="expression" dxfId="2259" priority="95">
      <formula>#REF!="Don't know"</formula>
    </cfRule>
    <cfRule type="expression" dxfId="2258" priority="96">
      <formula>#REF!="No"</formula>
    </cfRule>
  </conditionalFormatting>
  <conditionalFormatting sqref="H141:H145">
    <cfRule type="containsBlanks" dxfId="2257" priority="25">
      <formula>LEN(TRIM(H141))=0</formula>
    </cfRule>
  </conditionalFormatting>
  <conditionalFormatting sqref="H145">
    <cfRule type="expression" dxfId="2256" priority="23">
      <formula>#REF!="Don't know"</formula>
    </cfRule>
    <cfRule type="expression" dxfId="2255" priority="24">
      <formula>#REF!="No"</formula>
    </cfRule>
  </conditionalFormatting>
  <conditionalFormatting sqref="H147">
    <cfRule type="expression" dxfId="2254" priority="20">
      <formula>#REF!="Don't know"</formula>
    </cfRule>
    <cfRule type="expression" dxfId="2253" priority="21">
      <formula>#REF!="No"</formula>
    </cfRule>
    <cfRule type="containsBlanks" dxfId="2252" priority="22">
      <formula>LEN(TRIM(H147))=0</formula>
    </cfRule>
  </conditionalFormatting>
  <conditionalFormatting sqref="H215">
    <cfRule type="expression" dxfId="2251" priority="38">
      <formula>#REF!="Don't know"</formula>
    </cfRule>
    <cfRule type="expression" dxfId="2250" priority="39">
      <formula>#REF!="No"</formula>
    </cfRule>
    <cfRule type="containsBlanks" dxfId="2249" priority="40">
      <formula>LEN(TRIM(H215))=0</formula>
    </cfRule>
  </conditionalFormatting>
  <conditionalFormatting sqref="H217:H221">
    <cfRule type="expression" dxfId="2248" priority="35">
      <formula>$H$148="Don't know"</formula>
    </cfRule>
    <cfRule type="expression" dxfId="2247" priority="36">
      <formula>$H$148="no"</formula>
    </cfRule>
    <cfRule type="containsBlanks" dxfId="2246" priority="37">
      <formula>LEN(TRIM(H217))=0</formula>
    </cfRule>
  </conditionalFormatting>
  <conditionalFormatting sqref="H223:H225">
    <cfRule type="containsBlanks" dxfId="2245" priority="79">
      <formula>LEN(TRIM(H223))=0</formula>
    </cfRule>
  </conditionalFormatting>
  <conditionalFormatting sqref="H227">
    <cfRule type="containsBlanks" dxfId="2244" priority="80">
      <formula>LEN(TRIM(H227))=0</formula>
    </cfRule>
  </conditionalFormatting>
  <conditionalFormatting sqref="H315">
    <cfRule type="expression" dxfId="2243" priority="127">
      <formula>H314 = "No"</formula>
    </cfRule>
  </conditionalFormatting>
  <conditionalFormatting sqref="H317:H318">
    <cfRule type="containsBlanks" dxfId="2242" priority="27">
      <formula>LEN(TRIM(H317))=0</formula>
    </cfRule>
  </conditionalFormatting>
  <conditionalFormatting sqref="H320">
    <cfRule type="containsBlanks" dxfId="2241" priority="29">
      <formula>LEN(TRIM(H320))=0</formula>
    </cfRule>
  </conditionalFormatting>
  <conditionalFormatting sqref="H373">
    <cfRule type="containsBlanks" dxfId="2240" priority="68">
      <formula>LEN(TRIM(H373))=0</formula>
    </cfRule>
  </conditionalFormatting>
  <conditionalFormatting sqref="H380:H386 H388:H391">
    <cfRule type="containsBlanks" dxfId="2239" priority="120">
      <formula>LEN(TRIM(H380))=0</formula>
    </cfRule>
    <cfRule type="containsBlanks" dxfId="2238" priority="121">
      <formula>LEN(TRIM(H380))=0</formula>
    </cfRule>
  </conditionalFormatting>
  <conditionalFormatting sqref="H376:I376 H377">
    <cfRule type="containsBlanks" dxfId="2237" priority="41">
      <formula>LEN(TRIM(H376))=0</formula>
    </cfRule>
    <cfRule type="containsBlanks" dxfId="2236" priority="42">
      <formula>LEN(TRIM(H376))=0</formula>
    </cfRule>
  </conditionalFormatting>
  <conditionalFormatting sqref="H377:I377">
    <cfRule type="expression" dxfId="2235" priority="124">
      <formula>OR($H$376="No PSE plan started/developed",$H$376="Don't know",$H$376="Yes PSE plan but no FP/RH component")</formula>
    </cfRule>
  </conditionalFormatting>
  <conditionalFormatting sqref="H381:I381">
    <cfRule type="expression" dxfId="2234" priority="160">
      <formula>OR($H$344="No",$H$344="Don't know")</formula>
    </cfRule>
  </conditionalFormatting>
  <conditionalFormatting sqref="H141:J142">
    <cfRule type="expression" dxfId="2233" priority="147">
      <formula>OR($G$111="No",$G$111="Don't know")</formula>
    </cfRule>
  </conditionalFormatting>
  <conditionalFormatting sqref="H143:J144">
    <cfRule type="expression" dxfId="2232" priority="106">
      <formula>OR($G$139="No",$G$139="Don't know")</formula>
    </cfRule>
  </conditionalFormatting>
  <conditionalFormatting sqref="H146:J146">
    <cfRule type="expression" dxfId="2231" priority="109">
      <formula>OR($H$145="No",$H$145="Don't know")</formula>
    </cfRule>
  </conditionalFormatting>
  <conditionalFormatting sqref="H148:J148">
    <cfRule type="expression" dxfId="2230" priority="148">
      <formula>OR($H$119="No",$H$119="Don't know")</formula>
    </cfRule>
  </conditionalFormatting>
  <conditionalFormatting sqref="H217:J221">
    <cfRule type="expression" dxfId="2229" priority="112">
      <formula>OR($H$215="No",$H$215="Don't know")</formula>
    </cfRule>
  </conditionalFormatting>
  <conditionalFormatting sqref="H225:J225">
    <cfRule type="expression" dxfId="2228" priority="113">
      <formula>AND($H$223="No",$H$224="No")</formula>
    </cfRule>
  </conditionalFormatting>
  <conditionalFormatting sqref="H231:J231">
    <cfRule type="expression" dxfId="2227" priority="114">
      <formula>AND($H$223="No",$H$224="No")</formula>
    </cfRule>
    <cfRule type="expression" dxfId="2226" priority="118">
      <formula>OR($H$230="No","Don't know")</formula>
    </cfRule>
  </conditionalFormatting>
  <conditionalFormatting sqref="H307:J307">
    <cfRule type="expression" dxfId="2225" priority="116">
      <formula>OR($H$306="No",$H$306="Don't know",$H$305="No",$H$305="Don't know")</formula>
    </cfRule>
  </conditionalFormatting>
  <conditionalFormatting sqref="H315:J315">
    <cfRule type="containsBlanks" dxfId="2224" priority="70">
      <formula>LEN(TRIM(H315))=0</formula>
    </cfRule>
  </conditionalFormatting>
  <conditionalFormatting sqref="H319:J319">
    <cfRule type="expression" dxfId="2223" priority="71">
      <formula>OR($H$318="No",$H$318="Don't know")</formula>
    </cfRule>
    <cfRule type="containsBlanks" dxfId="2222" priority="72">
      <formula>LEN(TRIM(H319))=0</formula>
    </cfRule>
  </conditionalFormatting>
  <conditionalFormatting sqref="H321:J321">
    <cfRule type="expression" dxfId="2221" priority="159">
      <formula>OR($H$292="No",$H$292="Don't know",$H$292="Not applicable")</formula>
    </cfRule>
  </conditionalFormatting>
  <conditionalFormatting sqref="H322:J322">
    <cfRule type="expression" dxfId="2220" priority="73">
      <formula>$H$320="Yes"</formula>
    </cfRule>
    <cfRule type="containsBlanks" dxfId="2219" priority="74">
      <formula>LEN(TRIM(H322))=0</formula>
    </cfRule>
  </conditionalFormatting>
  <conditionalFormatting sqref="I6">
    <cfRule type="containsBlanks" dxfId="2218" priority="81">
      <formula>LEN(TRIM(I6))=0</formula>
    </cfRule>
    <cfRule type="expression" dxfId="2217" priority="82">
      <formula>$N$13="Don't know"</formula>
    </cfRule>
    <cfRule type="expression" dxfId="2216" priority="83">
      <formula>$N$13="Not applicable"</formula>
    </cfRule>
    <cfRule type="expression" dxfId="2215" priority="84">
      <formula>$N$13="No"</formula>
    </cfRule>
  </conditionalFormatting>
  <conditionalFormatting sqref="I10:I12">
    <cfRule type="expression" dxfId="2214" priority="101">
      <formula>$I$6="No"</formula>
    </cfRule>
  </conditionalFormatting>
  <conditionalFormatting sqref="I10:I18">
    <cfRule type="expression" dxfId="2213" priority="102">
      <formula>OR($I$6="No",$I$6="Don't know")</formula>
    </cfRule>
  </conditionalFormatting>
  <conditionalFormatting sqref="I10:I23">
    <cfRule type="expression" dxfId="2212" priority="85">
      <formula>$N$13="Don't know"</formula>
    </cfRule>
    <cfRule type="expression" dxfId="2211" priority="86">
      <formula>$N$13="Not applicable"</formula>
    </cfRule>
    <cfRule type="expression" dxfId="2210" priority="87">
      <formula>$N$13="No"</formula>
    </cfRule>
    <cfRule type="containsBlanks" dxfId="2209" priority="88">
      <formula>LEN(TRIM(I10))=0</formula>
    </cfRule>
  </conditionalFormatting>
  <conditionalFormatting sqref="I19:I23">
    <cfRule type="expression" dxfId="2208" priority="103">
      <formula>$I$6="No"</formula>
    </cfRule>
    <cfRule type="expression" dxfId="2207" priority="104">
      <formula>OR($I$6="No",$I$6="Don't know")</formula>
    </cfRule>
  </conditionalFormatting>
  <conditionalFormatting sqref="I42">
    <cfRule type="containsBlanks" dxfId="2206" priority="30">
      <formula>LEN(TRIM(I42))=0</formula>
    </cfRule>
  </conditionalFormatting>
  <conditionalFormatting sqref="I38:J39">
    <cfRule type="expression" dxfId="2205" priority="100">
      <formula>OR($J$35="No",$J$35="Don't know")</formula>
    </cfRule>
  </conditionalFormatting>
  <conditionalFormatting sqref="I86:J86">
    <cfRule type="expression" dxfId="2204" priority="143">
      <formula>OR($H$82="No",$H$82="Don't know")</formula>
    </cfRule>
  </conditionalFormatting>
  <conditionalFormatting sqref="J25:J28">
    <cfRule type="containsBlanks" dxfId="2203" priority="15">
      <formula>LEN(TRIM(J25))=0</formula>
    </cfRule>
  </conditionalFormatting>
  <conditionalFormatting sqref="J33">
    <cfRule type="containsBlanks" dxfId="2202" priority="17">
      <formula>LEN(TRIM(J33))=0</formula>
    </cfRule>
  </conditionalFormatting>
  <conditionalFormatting sqref="J35">
    <cfRule type="containsBlanks" dxfId="2201" priority="18">
      <formula>LEN(TRIM(J35))=0</formula>
    </cfRule>
  </conditionalFormatting>
  <conditionalFormatting sqref="J67:J70">
    <cfRule type="expression" dxfId="2200" priority="58">
      <formula>($J$59=0)</formula>
    </cfRule>
    <cfRule type="containsBlanks" dxfId="2199" priority="59">
      <formula>LEN(TRIM(J67))=0</formula>
    </cfRule>
  </conditionalFormatting>
  <conditionalFormatting sqref="J96">
    <cfRule type="containsBlanks" dxfId="2198" priority="145">
      <formula>LEN(TRIM(J96))=0</formula>
    </cfRule>
  </conditionalFormatting>
  <conditionalFormatting sqref="J326:J327">
    <cfRule type="containsBlanks" dxfId="2197" priority="52">
      <formula>LEN(TRIM(J326))=0</formula>
    </cfRule>
  </conditionalFormatting>
  <conditionalFormatting sqref="J330">
    <cfRule type="containsBlanks" dxfId="2196" priority="60">
      <formula>LEN(TRIM(J330))=0</formula>
    </cfRule>
  </conditionalFormatting>
  <conditionalFormatting sqref="J332:J333">
    <cfRule type="containsBlanks" dxfId="2195" priority="53">
      <formula>LEN(TRIM(J332))=0</formula>
    </cfRule>
  </conditionalFormatting>
  <conditionalFormatting sqref="J336">
    <cfRule type="containsBlanks" dxfId="2194" priority="61">
      <formula>LEN(TRIM(J336))=0</formula>
    </cfRule>
  </conditionalFormatting>
  <conditionalFormatting sqref="J338:J339">
    <cfRule type="containsBlanks" dxfId="2193" priority="54">
      <formula>LEN(TRIM(J338))=0</formula>
    </cfRule>
  </conditionalFormatting>
  <conditionalFormatting sqref="J342">
    <cfRule type="containsBlanks" dxfId="2192" priority="62">
      <formula>LEN(TRIM(J342))=0</formula>
    </cfRule>
  </conditionalFormatting>
  <conditionalFormatting sqref="J344:J345">
    <cfRule type="containsBlanks" dxfId="2191" priority="55">
      <formula>LEN(TRIM(J344))=0</formula>
    </cfRule>
  </conditionalFormatting>
  <conditionalFormatting sqref="J348">
    <cfRule type="containsBlanks" dxfId="2190" priority="63">
      <formula>LEN(TRIM(J348))=0</formula>
    </cfRule>
  </conditionalFormatting>
  <conditionalFormatting sqref="J350:J351">
    <cfRule type="containsBlanks" dxfId="2189" priority="56">
      <formula>LEN(TRIM(J350))=0</formula>
    </cfRule>
  </conditionalFormatting>
  <conditionalFormatting sqref="J354">
    <cfRule type="containsBlanks" dxfId="2188" priority="69">
      <formula>LEN(TRIM(J354))=0</formula>
    </cfRule>
  </conditionalFormatting>
  <conditionalFormatting sqref="J356:J357">
    <cfRule type="containsBlanks" dxfId="2187" priority="51">
      <formula>LEN(TRIM(J356))=0</formula>
    </cfRule>
  </conditionalFormatting>
  <conditionalFormatting sqref="J360">
    <cfRule type="containsBlanks" dxfId="2186" priority="64">
      <formula>LEN(TRIM(J360))=0</formula>
    </cfRule>
  </conditionalFormatting>
  <conditionalFormatting sqref="J362:J363">
    <cfRule type="containsBlanks" dxfId="2185" priority="57">
      <formula>LEN(TRIM(J362))=0</formula>
    </cfRule>
  </conditionalFormatting>
  <conditionalFormatting sqref="J366">
    <cfRule type="containsBlanks" dxfId="2184" priority="65">
      <formula>LEN(TRIM(J366))=0</formula>
    </cfRule>
  </conditionalFormatting>
  <conditionalFormatting sqref="J368:J369">
    <cfRule type="containsBlanks" dxfId="2183" priority="50">
      <formula>LEN(TRIM(J368))=0</formula>
    </cfRule>
  </conditionalFormatting>
  <conditionalFormatting sqref="J372">
    <cfRule type="containsBlanks" dxfId="2182" priority="67">
      <formula>LEN(TRIM(J372))=0</formula>
    </cfRule>
  </conditionalFormatting>
  <conditionalFormatting sqref="J139:N139">
    <cfRule type="expression" dxfId="2181" priority="146">
      <formula>OR($G$111="No",$G$111="Don't know")</formula>
    </cfRule>
  </conditionalFormatting>
  <conditionalFormatting sqref="K94 I87:J87 F88:J88 F89:N89">
    <cfRule type="expression" dxfId="2180" priority="126">
      <formula>OR($H$84="No",$H$84="Don't know")</formula>
    </cfRule>
  </conditionalFormatting>
  <conditionalFormatting sqref="K97">
    <cfRule type="expression" dxfId="2179" priority="161">
      <formula>OR($H$84="No",$H$84="Don't know")</formula>
    </cfRule>
  </conditionalFormatting>
  <conditionalFormatting sqref="K100">
    <cfRule type="expression" dxfId="2178" priority="162">
      <formula>OR($H$84="No",$H$84="Don't know")</formula>
    </cfRule>
  </conditionalFormatting>
  <conditionalFormatting sqref="K103">
    <cfRule type="expression" dxfId="2177" priority="163">
      <formula>OR($H$84="No",$H$84="Don't know")</formula>
    </cfRule>
  </conditionalFormatting>
  <conditionalFormatting sqref="K106">
    <cfRule type="expression" dxfId="2176" priority="164">
      <formula>OR($H$84="No",$H$84="Don't know")</formula>
    </cfRule>
  </conditionalFormatting>
  <conditionalFormatting sqref="K109">
    <cfRule type="expression" dxfId="2175" priority="165">
      <formula>OR($H$84="No",$H$84="Don't know")</formula>
    </cfRule>
  </conditionalFormatting>
  <conditionalFormatting sqref="K112">
    <cfRule type="expression" dxfId="2174" priority="166">
      <formula>OR($H$84="No",$H$84="Don't know")</formula>
    </cfRule>
  </conditionalFormatting>
  <conditionalFormatting sqref="K115">
    <cfRule type="expression" dxfId="2173" priority="167">
      <formula>OR($H$84="No",$H$84="Don't know")</formula>
    </cfRule>
  </conditionalFormatting>
  <conditionalFormatting sqref="K118">
    <cfRule type="expression" dxfId="2172" priority="168">
      <formula>OR($H$84="No",$H$84="Don't know")</formula>
    </cfRule>
  </conditionalFormatting>
  <conditionalFormatting sqref="K121">
    <cfRule type="expression" dxfId="2171" priority="169">
      <formula>OR($H$84="No",$H$84="Don't know")</formula>
    </cfRule>
  </conditionalFormatting>
  <conditionalFormatting sqref="K124">
    <cfRule type="expression" dxfId="2170" priority="170">
      <formula>OR($H$84="No",$H$84="Don't know")</formula>
    </cfRule>
  </conditionalFormatting>
  <conditionalFormatting sqref="K127">
    <cfRule type="expression" dxfId="2169" priority="171">
      <formula>OR($H$84="No",$H$84="Don't know")</formula>
    </cfRule>
  </conditionalFormatting>
  <conditionalFormatting sqref="K130">
    <cfRule type="expression" dxfId="2168" priority="172">
      <formula>OR($H$84="No",$H$84="Don't know")</formula>
    </cfRule>
  </conditionalFormatting>
  <conditionalFormatting sqref="K247">
    <cfRule type="containsBlanks" dxfId="2167" priority="19">
      <formula>LEN(TRIM(K247))=0</formula>
    </cfRule>
  </conditionalFormatting>
  <conditionalFormatting sqref="K45:M45 K47:L47">
    <cfRule type="containsBlanks" dxfId="2166" priority="97">
      <formula>LEN(TRIM(K45))=0</formula>
    </cfRule>
    <cfRule type="expression" dxfId="2165" priority="105">
      <formula>OR($I$42="No",$I$42="Don't know")</formula>
    </cfRule>
  </conditionalFormatting>
  <conditionalFormatting sqref="K19:N23">
    <cfRule type="containsBlanks" dxfId="2164" priority="133">
      <formula>LEN(TRIM(K19))=0</formula>
    </cfRule>
    <cfRule type="expression" dxfId="2163" priority="134">
      <formula>OR($I$6="No",$I$6="Don't know")</formula>
    </cfRule>
  </conditionalFormatting>
  <conditionalFormatting sqref="K86:N86">
    <cfRule type="expression" dxfId="2162" priority="108">
      <formula>OR($H$84="No",$H$84="Don't know")</formula>
    </cfRule>
  </conditionalFormatting>
  <conditionalFormatting sqref="K87:N88">
    <cfRule type="expression" dxfId="2161" priority="144">
      <formula>OR($H$82="No",$H$82="Don't know")</formula>
    </cfRule>
  </conditionalFormatting>
  <conditionalFormatting sqref="L168:L178 F168:F178">
    <cfRule type="containsBlanks" dxfId="2160" priority="151">
      <formula>LEN(TRIM(F168))=0</formula>
    </cfRule>
  </conditionalFormatting>
  <conditionalFormatting sqref="L168:L178">
    <cfRule type="expression" dxfId="2159" priority="149">
      <formula>$F$197="Don't know"</formula>
    </cfRule>
    <cfRule type="expression" dxfId="2158" priority="150">
      <formula>$F$197="No"</formula>
    </cfRule>
  </conditionalFormatting>
  <conditionalFormatting sqref="L10:N10">
    <cfRule type="expression" dxfId="2157" priority="89">
      <formula>OR($I$10="No",$I$10="Don't know",$I$10="Not applicable")</formula>
    </cfRule>
  </conditionalFormatting>
  <conditionalFormatting sqref="L10:N18">
    <cfRule type="expression" dxfId="2156" priority="107">
      <formula>OR($I$6="No",$I$6="Don't know")</formula>
    </cfRule>
  </conditionalFormatting>
  <conditionalFormatting sqref="L11:N11">
    <cfRule type="expression" dxfId="2155" priority="90">
      <formula>OR($I$11="No",$I$11="Don't know",$I$11="Not applicable")</formula>
    </cfRule>
  </conditionalFormatting>
  <conditionalFormatting sqref="L12:N12">
    <cfRule type="expression" dxfId="2154" priority="91">
      <formula>OR($I$12="No",$I$12="Don't know",$I$12="Not applicable")</formula>
    </cfRule>
  </conditionalFormatting>
  <conditionalFormatting sqref="L13:N13">
    <cfRule type="expression" dxfId="2153" priority="92">
      <formula>OR($I$13="No",$I$13="Don't know",$I$13="Not applicable")</formula>
    </cfRule>
  </conditionalFormatting>
  <conditionalFormatting sqref="L14:N14">
    <cfRule type="expression" dxfId="2152" priority="93">
      <formula>OR($I$14="No",$I$14="Don't know",$I$14="Not applicable")</formula>
    </cfRule>
  </conditionalFormatting>
  <conditionalFormatting sqref="L15:N15">
    <cfRule type="expression" dxfId="2151" priority="130">
      <formula>OR($I$15="No",$I$15="Don't know",$I$15="Not applicable")</formula>
    </cfRule>
  </conditionalFormatting>
  <conditionalFormatting sqref="L16:N16">
    <cfRule type="expression" dxfId="2150" priority="131">
      <formula>OR($I$16="No",$I$16="Don't know",$I$16="Not applicable")</formula>
    </cfRule>
  </conditionalFormatting>
  <conditionalFormatting sqref="L17:N17">
    <cfRule type="expression" dxfId="2149" priority="94">
      <formula>OR($I$17="Neither",$I$17="Don't know",$I$17="Not applicable")</formula>
    </cfRule>
  </conditionalFormatting>
  <conditionalFormatting sqref="L18:N18">
    <cfRule type="expression" dxfId="2148" priority="132">
      <formula>OR($I$18="No",$I$18="Don't know",$I$18="Not applicable")</formula>
    </cfRule>
  </conditionalFormatting>
  <conditionalFormatting sqref="O6:O7">
    <cfRule type="containsBlanks" dxfId="2147" priority="26">
      <formula>LEN(TRIM(O6))=0</formula>
    </cfRule>
  </conditionalFormatting>
  <conditionalFormatting sqref="O19:O21 O25:O28 O31 O33 O35 O66:O71 O84 O91:O137 O139 O145 O147 O150:O165 O167:O228 O249:O255">
    <cfRule type="containsBlanks" dxfId="2146" priority="13">
      <formula>LEN(TRIM(O19))=0</formula>
    </cfRule>
  </conditionalFormatting>
  <conditionalFormatting sqref="O42">
    <cfRule type="containsBlanks" dxfId="2145" priority="28">
      <formula>LEN(TRIM(O42))=0</formula>
    </cfRule>
  </conditionalFormatting>
  <conditionalFormatting sqref="O44:O49">
    <cfRule type="containsBlanks" dxfId="2144" priority="76">
      <formula>LEN(TRIM(O44))=0</formula>
    </cfRule>
  </conditionalFormatting>
  <conditionalFormatting sqref="O73:O81">
    <cfRule type="containsBlanks" dxfId="2143" priority="75">
      <formula>LEN(TRIM(O73))=0</formula>
    </cfRule>
  </conditionalFormatting>
  <conditionalFormatting sqref="O269:O277">
    <cfRule type="containsBlanks" dxfId="2142" priority="44">
      <formula>LEN(TRIM(O269))=0</formula>
    </cfRule>
  </conditionalFormatting>
  <conditionalFormatting sqref="O282">
    <cfRule type="containsBlanks" dxfId="2141" priority="98">
      <formula>LEN(TRIM(O282))=0</formula>
    </cfRule>
  </conditionalFormatting>
  <conditionalFormatting sqref="O324:O372">
    <cfRule type="timePeriod" dxfId="2140" priority="99" timePeriod="yesterday">
      <formula>FLOOR(O324,1)=TODAY()-1</formula>
    </cfRule>
  </conditionalFormatting>
  <conditionalFormatting sqref="O324:O373">
    <cfRule type="containsBlanks" dxfId="2139" priority="66">
      <formula>LEN(TRIM(O324))=0</formula>
    </cfRule>
  </conditionalFormatting>
  <conditionalFormatting sqref="O376">
    <cfRule type="containsBlanks" dxfId="2138" priority="77">
      <formula>LEN(TRIM(O376))=0</formula>
    </cfRule>
  </conditionalFormatting>
  <dataValidations count="99">
    <dataValidation type="list" allowBlank="1" showErrorMessage="1" sqref="H311" xr:uid="{AA110F42-E073-471B-8C15-961443093105}">
      <formula1>"Yes - ISO certified,Yes - WHO-PQ,Yes - both ISO certified and WHO-PQ,Neither,Don’t know,Not applicable"</formula1>
    </dataValidation>
    <dataValidation type="list" allowBlank="1" showErrorMessage="1" sqref="H315" xr:uid="{7234909E-A11F-4CFB-B8FB-FEB31396CD87}">
      <formula1>"Extensive enforcement actions taken,Some enforcement actions taken,Limited enforcement actions taken,No enforcement actions taken,Not applicable (no findings merited enforcement),Not applicable (no field surveillance conducted),Don’t know"</formula1>
    </dataValidation>
    <dataValidation type="list" allowBlank="1" showErrorMessage="1" sqref="F263" xr:uid="{854AEF4B-8CC9-47C6-AA93-83CA479CBE02}">
      <formula1>"Yes,No"</formula1>
    </dataValidation>
    <dataValidation type="list" allowBlank="1" showErrorMessage="1" sqref="F250" xr:uid="{45338D26-9604-4806-8023-3AC3A0F59368}">
      <formula1>"Yes: Extensive social marketing,Yes: Some social marketing,No,Don't know"</formula1>
    </dataValidation>
    <dataValidation type="list" allowBlank="1" showErrorMessage="1" sqref="G256" xr:uid="{45D0EDA3-813A-44EE-96B0-A5D3D8D47142}">
      <formula1>"0%,1-10%,11-20%,21-30%,31-40%,41-50%,51-60%,61-70%,71-80%,81-100%,Don't know,Not applicable"</formula1>
    </dataValidation>
    <dataValidation type="list" allowBlank="1" showErrorMessage="1" sqref="H308" xr:uid="{EFEAC7AE-4CB2-48F7-82EE-AAB57F2E4204}">
      <formula1>"Less than 6 months,6 months to under 1 year,1 year to 18 months,More than 18 months,Don’t know,Not applicable"</formula1>
    </dataValidation>
    <dataValidation type="custom" allowBlank="1" showInputMessage="1" showErrorMessage="1" prompt="This number must be less than or equal to the total number of SDPs reporting (stock observations) (Column L)." sqref="K297:K299 K282:K284 K290:K295 K286:K288" xr:uid="{FE916EEB-F589-40F8-861E-781BE6EDC894}">
      <formula1>K282&lt;=L282</formula1>
    </dataValidation>
    <dataValidation type="custom" allowBlank="1" showInputMessage="1" showErrorMessage="1" prompt="This number must be greater than or equal to the total number of stocked out observations (Column K)." sqref="L297:L299 L284 L282 L290:L295 L286:L287" xr:uid="{4B85EBB1-E69E-4D97-B128-9B7D82650A6F}">
      <formula1>L282&gt;=K282</formula1>
    </dataValidation>
    <dataValidation type="custom" allowBlank="1" showInputMessage="1" showErrorMessage="1" prompt="This number cannot exceed the total number of stock status observations (column I)." sqref="K281 H286:H288 H290:H295 H297:H300 H281:H284" xr:uid="{AA510DF8-1B1F-42EA-B0A2-D786F8CA59A6}">
      <formula1>H281&lt;=I281</formula1>
    </dataValidation>
    <dataValidation type="list" allowBlank="1" showErrorMessage="1" sqref="F252" xr:uid="{C31274A5-AD4E-401A-9CC9-B018DB924A59}">
      <formula1>"Yes: Extensive mobile phone outreach/education,Yes: Some mobile phone outreach/education,No,Don't Know"</formula1>
    </dataValidation>
    <dataValidation type="list" allowBlank="1" showErrorMessage="1" sqref="H144" xr:uid="{DB12528E-7BC9-4638-A990-1DDB6B426183}">
      <formula1>"Yes - high level of implementation,Yes - some implementation,Minimal or no implementation,Don't know,Not applicable (no strategy)"</formula1>
    </dataValidation>
    <dataValidation type="list" allowBlank="1" showErrorMessage="1" sqref="H319" xr:uid="{C640873F-F038-4B61-A6D4-26C25AE66D60}">
      <formula1>"0-25%,26-50%,51-75%,76-100%,Don’t know,Not applicable"</formula1>
    </dataValidation>
    <dataValidation type="list" allowBlank="1" showErrorMessage="1" sqref="M45 M47 M52:M56" xr:uid="{B0930228-DFBE-4C2F-BF87-DCEDE414A798}">
      <formula1>"Purchase/P.O. date,Shipment date,Delivery date,Other,Unknown,Not applicable"</formula1>
    </dataValidation>
    <dataValidation type="list" allowBlank="1" showErrorMessage="1" sqref="H309:H310 H314 H318 H320 H322" xr:uid="{A0A4532B-50D7-427A-B786-6788F0444505}">
      <formula1>"Yes,No,Don’t know,Not applicable"</formula1>
    </dataValidation>
    <dataValidation type="list" allowBlank="1" showErrorMessage="1" sqref="F253" xr:uid="{F3022BDC-1C93-45B2-A80A-4B0E61E9D699}">
      <formula1>"Yes: Extensive community mobilization/engagement,Yes: Some community mobilization/engagement,No,Don't know"</formula1>
    </dataValidation>
    <dataValidation type="list" allowBlank="1" showErrorMessage="1" sqref="H385" xr:uid="{E35219BA-F209-4B6C-AAE4-F7FAC1A6EF6B}">
      <formula1>"All or most of the budget line shifted to COVID response,Some of the budget shifted,None of the budget shifted (i.e. no Impact),unknown,not applicable"</formula1>
    </dataValidation>
    <dataValidation type="list" allowBlank="1" showErrorMessage="1" sqref="F52:F56" xr:uid="{07046156-BCFB-4542-B34E-B35681C0E224}">
      <formula1>"In-kind,Cash,Don't know,Not applicable"</formula1>
    </dataValidation>
    <dataValidation type="list" allowBlank="1" showErrorMessage="1" sqref="H317" xr:uid="{FF8946D8-E654-4CDC-B8DF-B98705EE10BE}">
      <formula1>"0,1,2-3,More than 3,Don’t know"</formula1>
    </dataValidation>
    <dataValidation type="custom" allowBlank="1" showInputMessage="1" showErrorMessage="1" prompt="This number must be greater than or equal to the total number of stocked out obversations (Column K)." sqref="L283 L288" xr:uid="{F0A46EC6-3249-4C1D-AE24-66130FA6C6BF}">
      <formula1>L283&gt;=K283</formula1>
    </dataValidation>
    <dataValidation type="list" allowBlank="1" showErrorMessage="1" sqref="I10:I16 I18 I22:I23 J67:J70 F73:F75 F77:F80 H143 L168:L178 H305:H306 H217:H221 H230 F257 F260:F262 F264:F267 L192:L202" xr:uid="{D27CA73C-1BD1-4C05-AD3C-869B58303EEE}">
      <formula1>"Yes,No,Don't know,Not applicable"</formula1>
    </dataValidation>
    <dataValidation type="list" allowBlank="1" showErrorMessage="1" sqref="H304" xr:uid="{9CE1906B-F3E3-4717-94C0-CACB861D1EE8}">
      <formula1>"Yes,No,Don’t know,Not applicable (No NMRA)"</formula1>
    </dataValidation>
    <dataValidation type="list" allowBlank="1" showErrorMessage="1" sqref="G151:G164 H165 J151:J165" xr:uid="{31EA8D61-FB98-46C5-8D0B-E52210545223}">
      <formula1>"Community Health Worker (or equivalent),Auxiliary Nurse,Auxiliary Nurse Midwife,Nurse,Pharmacist,Clinical Officer,Doctor,Don't Know,Not Applicable"</formula1>
    </dataValidation>
    <dataValidation type="list" allowBlank="1" showInputMessage="1" showErrorMessage="1" prompt="Please choose from the dropdown list." sqref="I19:I20" xr:uid="{C09A2C3D-E442-4769-968A-BDD259F2B494}">
      <formula1>"Yes,No,Don't know,Not applicable"</formula1>
    </dataValidation>
    <dataValidation type="list" allowBlank="1" showErrorMessage="1" sqref="H31" xr:uid="{D6939973-D83D-4F7F-8223-5E59C6D8541E}">
      <formula1>"Annually,Twice a year,Quarterly,Monthly,Don’t Know,Other"</formula1>
    </dataValidation>
    <dataValidation type="list" allowBlank="1" showErrorMessage="1" sqref="H386" xr:uid="{F961760F-3D4C-400B-B126-1ACED39BD11F}">
      <formula1>"High Impact,Medium Impact,Low Impact,No Impact,Unknown"</formula1>
    </dataValidation>
    <dataValidation type="decimal" allowBlank="1" showInputMessage="1" showErrorMessage="1" prompt="Enter numeric value here only (in USD)." sqref="J27" xr:uid="{DE163C8C-F412-426A-AC63-C1F1EED5103A}">
      <formula1>0</formula1>
      <formula2>100000000</formula2>
    </dataValidation>
    <dataValidation type="list" allowBlank="1" showErrorMessage="1" sqref="G271" xr:uid="{E5A59BB6-2131-4C11-BC45-795D20B2F3DE}">
      <formula1>"Yes,No,Don't know,Not applicable (no LMIS)"</formula1>
    </dataValidation>
    <dataValidation type="list" allowBlank="1" showInputMessage="1" showErrorMessage="1" prompt="Please choose from the dropdown list." sqref="I21" xr:uid="{4FF87EC8-B139-4753-B19A-C6F0EE37B37B}">
      <formula1>"0 times,1 time,2-3 times,4 or more times,Don't know,Not applicable"</formula1>
    </dataValidation>
    <dataValidation type="list" allowBlank="1" showErrorMessage="1" sqref="H225" xr:uid="{31EE5633-EFDD-4872-A4B2-6BF536DA9A25}">
      <formula1>"Yes,No,Don't know,Not applicable (no fees)"</formula1>
    </dataValidation>
    <dataValidation type="decimal" allowBlank="1" showInputMessage="1" showErrorMessage="1" prompt="Enter a numeric quantity here only." sqref="K45 K47" xr:uid="{47381F17-CA63-432F-8B15-025501321061}">
      <formula1>0</formula1>
      <formula2>1000000000</formula2>
    </dataValidation>
    <dataValidation type="list" allowBlank="1" showErrorMessage="1" sqref="F277" xr:uid="{7461BDD9-6293-4168-A8F2-8DAEE5FA6F84}">
      <formula1>"All sites report electronically,Most sites report electronically,Some sites report electronically,Few sites report electronically,No sites report electronically,Not applicable (no LMIS or no reporting at SDP level),Don't know"</formula1>
    </dataValidation>
    <dataValidation type="list" allowBlank="1" showErrorMessage="1" sqref="F251" xr:uid="{AE03F7B2-AA5C-4BD1-830E-CD30FF54FD8E}">
      <formula1>"Yes: Extensive mass media,Yes: Some mass media,No,Don't know"</formula1>
    </dataValidation>
    <dataValidation type="list" allowBlank="1" showErrorMessage="1" sqref="F276" xr:uid="{51567848-B6C3-41EF-8BBA-309D8F44F0EA}">
      <formula1>"Yes: All social marketing sites included,Yes: Some social marketing sites included,None,Don't know,Not applicable (no LMIS)"</formula1>
    </dataValidation>
    <dataValidation type="list" allowBlank="1" showErrorMessage="1" sqref="H312:H313" xr:uid="{4FC67E97-4DB5-41EE-A827-25F794A25459}">
      <formula1>"Most were tested,Some were tested,None were tested,Don't know,Not applicable"</formula1>
    </dataValidation>
    <dataValidation type="list" allowBlank="1" showErrorMessage="1" sqref="F274" xr:uid="{2336F2A9-19FB-4E03-A399-FF35A4C9A4F8}">
      <formula1>"Yes: All private sector facilities included,Yes: Some private sector facilities included,None,Don't know,Not applicable (no LMIS)"</formula1>
    </dataValidation>
    <dataValidation type="list" allowBlank="1" showErrorMessage="1" sqref="H377" xr:uid="{89ECC5E7-27DD-4182-B96D-9A3BF2BB6E9F}">
      <formula1>"Most actions are being implemented,Some actions are being implemented,Few actions are being implemented,No actions have been implemented,Don’t know,Not applicable (no PSE in place or without FP/RH)"</formula1>
    </dataValidation>
    <dataValidation type="decimal" allowBlank="1" showInputMessage="1" showErrorMessage="1" prompt="Enter a numeric quantity only." sqref="K52:K56" xr:uid="{48D0DF9A-907A-46C0-966D-0DD4F5F773D5}">
      <formula1>0</formula1>
      <formula2>1000000000</formula2>
    </dataValidation>
    <dataValidation type="list" allowBlank="1" showErrorMessage="1" sqref="J327 J333 J339 J345 J351 J357 J363 J369" xr:uid="{97F9A0D1-91E7-404C-8DAD-FAD00EB7EBC6}">
      <formula1>"0,1,2-3,More than 3,Don't know"</formula1>
    </dataValidation>
    <dataValidation type="list" allowBlank="1" showErrorMessage="1" sqref="F273" xr:uid="{B2D7689D-1E0F-4DFB-9468-3D70E5D7A20C}">
      <formula1>"Yes: All public sector facilities included,Yes: Some public sector facilities included,None,Don't know,Not applicable"</formula1>
    </dataValidation>
    <dataValidation type="list" allowBlank="1" showErrorMessage="1" sqref="H384" xr:uid="{FCFE450B-BF98-4715-B7CB-64A0DCC0B0C0}">
      <formula1>"No impact,Reduced frequency of meetings,Prevented ability to meet,Don't know,Not applicable (no committee)"</formula1>
    </dataValidation>
    <dataValidation type="list" allowBlank="1" showErrorMessage="1" sqref="F275" xr:uid="{C4D0C86E-5CB1-4DEB-A15E-06EBECBA4D5E}">
      <formula1>"Yes: All NGO facilities included,Yes: Some NGO facilities included,None,Don't know,Not applicable (no LMIS)"</formula1>
    </dataValidation>
    <dataValidation type="custom" allowBlank="1" showInputMessage="1" showErrorMessage="1" prompt="This number must be greater than or equal to the number of stocked out observations (Column H)." sqref="L281 I286:I288 I290:I295 I297:I300 I281:I284" xr:uid="{E3DAC1FC-1304-4E2B-A9EE-0F6458CB0162}">
      <formula1>I281&gt;=H281</formula1>
    </dataValidation>
    <dataValidation type="list" allowBlank="1" showErrorMessage="1" sqref="H26 J26" xr:uid="{FA6D9038-65ED-4DC7-B32C-3EE9D9954A4A}">
      <formula1>"2017,2018,2019,2020,2021,2022,2023"</formula1>
    </dataValidation>
    <dataValidation type="list" allowBlank="1" showErrorMessage="1" sqref="J338" xr:uid="{77D47BB4-124B-4004-8117-2D93816D9F3A}">
      <formula1>"WHO-prequalified,SRA,Both WHO-PQ and SRA,No SRA or WHO-PQ products registered,Don’t know"</formula1>
    </dataValidation>
    <dataValidation type="list" allowBlank="1" showErrorMessage="1" sqref="I6 J33 J35 I42 F45 F47 H84 H382:H383 G98:J99 G95:J96 G101:J102 G104:J105 G107:J108 G110:J111 G113:J114 G116:J117 G119:J120 G122:J123 G125:J126 G128:J129 G135:J136 G139 H145 H147 F168:F178 F180:F190 F192:F202 F204:F214 H215 H223:H224 H227 K233:K245 F254 G269 H373:H374 H380 G131:J132" xr:uid="{25780615-E8A9-45BE-BE09-77052E44026D}">
      <formula1>"Yes,No,Don't know"</formula1>
    </dataValidation>
    <dataValidation type="list" allowBlank="1" showErrorMessage="1" sqref="H29" xr:uid="{612D6CB6-AF6D-4222-8C84-CB41DC29BCCD}">
      <formula1>"Government - Central Level,Government - Subnational Level,US Government (USG),UNFPA,Other Donors,Other,Don't Know"</formula1>
    </dataValidation>
    <dataValidation type="list" allowBlank="1" showErrorMessage="1" sqref="I17" xr:uid="{B87DD915-A467-4D3A-AFDF-7387BECB36E4}">
      <formula1>"Ministry of Finance,Ministry of Planning,Both,Neither,Don't know,Not applicable"</formula1>
    </dataValidation>
    <dataValidation type="list" allowBlank="1" showErrorMessage="1" sqref="J330 J336 J342 J348 J354 J360 J366 J372" xr:uid="{59B5C22A-4FE6-47B1-A62F-D71C7027647E}">
      <formula1>"0,1,2 or more,Don't know"</formula1>
    </dataValidation>
    <dataValidation type="list" allowBlank="1" showErrorMessage="1" sqref="H376" xr:uid="{00B5E94E-085D-4BF6-BF49-652F6FAAEC64}">
      <formula1>"Yes (PSE plan with FP/RH component),No PSE plan started/developed,Yes PSE plan but no FP/RH component,Don't know"</formula1>
    </dataValidation>
    <dataValidation type="list" allowBlank="1" showErrorMessage="1" sqref="H25 J25" xr:uid="{06D07798-356B-4E9A-906E-415253535536}">
      <formula1>"January,February,March,April,May,June,July,August,September,October,November,December"</formula1>
    </dataValidation>
    <dataValidation type="list" allowBlank="1" showErrorMessage="1" sqref="J326 J332 J344 J350 J356 J362 J368" xr:uid="{A76BD566-B0A9-4B8D-BFC5-42F4E901FF65}">
      <formula1>"WHO-prequalified,SRA,Both WHO-PQ and SRA,No SRA or WHO-PQ products registered,Don't know"</formula1>
    </dataValidation>
    <dataValidation type="list" allowBlank="1" showErrorMessage="1" sqref="O376:P376" xr:uid="{F14DEE16-E2F6-4FB2-945C-2EFFA6F2F73C}">
      <formula1>$AR$3:$AR$4</formula1>
    </dataValidation>
    <dataValidation type="list" allowBlank="1" showErrorMessage="1" sqref="O55:P56" xr:uid="{E5A5915B-89DA-41D8-8DD5-08357924E416}">
      <formula1>$O$3:$O$4</formula1>
    </dataValidation>
    <dataValidation type="list" allowBlank="1" showErrorMessage="1" sqref="O52:P52" xr:uid="{6EA4CA85-B155-4FF1-B169-52E09C4FFAB6}">
      <formula1>$L$3:$L$4</formula1>
    </dataValidation>
    <dataValidation type="list" allowBlank="1" showErrorMessage="1" sqref="O257:P257" xr:uid="{E6175D98-0F92-4489-A19B-0BB7AFD41E24}">
      <formula1>$AE$3:$AE$5</formula1>
    </dataValidation>
    <dataValidation type="list" allowBlank="1" showErrorMessage="1" sqref="O20:P20" xr:uid="{AF3AF283-0537-4E68-BA32-C569AF9CD5A2}">
      <formula1>$D$3:$D$4</formula1>
    </dataValidation>
    <dataValidation type="list" allowBlank="1" showErrorMessage="1" sqref="O227:P227" xr:uid="{EA3BFF04-714B-4C7E-B30F-D0D8F34B84B3}">
      <formula1>$Z$3:$Z$5</formula1>
    </dataValidation>
    <dataValidation type="list" allowBlank="1" showErrorMessage="1" sqref="O35:P35 O42:P42" xr:uid="{67936C2C-6BD5-4CDE-9E6A-04F8E6AD5611}">
      <formula1>$J$3:$J$7</formula1>
    </dataValidation>
    <dataValidation type="list" allowBlank="1" showErrorMessage="1" sqref="H388:H391" xr:uid="{97046CF6-3EE0-438C-AF7D-467EB6192CE6}">
      <formula1>$AX$3:$AX$7</formula1>
    </dataValidation>
    <dataValidation type="list" allowBlank="1" showErrorMessage="1" sqref="O232:P232" xr:uid="{27256DB0-A292-4AB8-8A65-A83578322A8D}">
      <formula1>$AB$3:$AB$4</formula1>
    </dataValidation>
    <dataValidation type="list" allowBlank="1" showErrorMessage="1" sqref="O66:P66 O73:P73" xr:uid="{66D6A748-CDBF-4C03-AF0E-9B8433624198}">
      <formula1>$P$3:$P$7</formula1>
    </dataValidation>
    <dataValidation type="list" allowBlank="1" showErrorMessage="1" sqref="O179:P179 O203:P203" xr:uid="{67BBAEB0-B908-42DF-8BAB-0F44CBE407AB}">
      <formula1>$W$3:$W$6</formula1>
    </dataValidation>
    <dataValidation type="list" allowBlank="1" showErrorMessage="1" sqref="O305:P305" xr:uid="{1C2D3B47-9381-4EFC-96F6-15931609B453}">
      <formula1>$AK$3:$AK$4</formula1>
    </dataValidation>
    <dataValidation type="list" allowBlank="1" showErrorMessage="1" sqref="O304:P304" xr:uid="{4B470466-CE72-40E9-8281-498D1282177A}">
      <formula1>$AJ$3:$AJ$4</formula1>
    </dataValidation>
    <dataValidation type="list" allowBlank="1" showErrorMessage="1" sqref="O54:P54" xr:uid="{B29D14CC-2D06-44AC-A7AE-ACB7B8FAE890}">
      <formula1>$N$3:$N$4</formula1>
    </dataValidation>
    <dataValidation type="list" allowBlank="1" showErrorMessage="1" sqref="O139:P139" xr:uid="{1622F5C2-D537-4845-9299-CF7C0F7CB391}">
      <formula1>$S$3:$S$4</formula1>
    </dataValidation>
    <dataValidation type="list" allowBlank="1" showErrorMessage="1" sqref="P279" xr:uid="{EABEBC1A-0741-4321-8BE1-A8D68319DF9B}">
      <formula1>$AH$3:$AH$7</formula1>
    </dataValidation>
    <dataValidation type="list" allowBlank="1" showErrorMessage="1" sqref="O91:P91" xr:uid="{9A821A8E-A5F1-4D57-8CB4-7B1411FC990E}">
      <formula1>$R$3:$R$8</formula1>
    </dataValidation>
    <dataValidation type="list" allowBlank="1" showErrorMessage="1" sqref="O167:P167 O191:P191" xr:uid="{278D07A0-A82F-4BF9-9C13-EB6ECC17DCBD}">
      <formula1>$V$3:$V$8</formula1>
    </dataValidation>
    <dataValidation type="list" allowBlank="1" showErrorMessage="1" sqref="O230:P230" xr:uid="{32FB00F3-A787-4B70-AAE2-D672352BE9D0}">
      <formula1>$AA$3:$AA$4</formula1>
    </dataValidation>
    <dataValidation type="list" allowBlank="1" showErrorMessage="1" sqref="P44" xr:uid="{5EBFE19C-E976-423A-9849-6D893EBDBFC1}">
      <formula1>$K$3:$K$7</formula1>
    </dataValidation>
    <dataValidation type="list" allowBlank="1" showErrorMessage="1" sqref="O31:P32" xr:uid="{FDD8337A-29F9-4702-8D66-EF4F0316A879}">
      <formula1>$H$3:$H$4</formula1>
    </dataValidation>
    <dataValidation type="list" allowBlank="1" showErrorMessage="1" sqref="O53:P53" xr:uid="{BC0E4E2A-139E-4BF0-A0A3-DE932F42FEA1}">
      <formula1>$M$3:$M$4</formula1>
    </dataValidation>
    <dataValidation type="list" allowBlank="1" showErrorMessage="1" sqref="O263:P263" xr:uid="{1A3A5268-CDF6-4467-B2DA-56B0B4217C7D}">
      <formula1>$AF$3:$AF$4</formula1>
    </dataValidation>
    <dataValidation type="list" allowBlank="1" showErrorMessage="1" sqref="P27 P30" xr:uid="{353DC762-DCED-44F0-8658-FD4D5D7B5326}">
      <formula1>$G$2:$G$6</formula1>
    </dataValidation>
    <dataValidation type="list" allowBlank="1" showErrorMessage="1" sqref="O374:P374" xr:uid="{526D3805-16E2-4AF0-AEEB-B139F070F55C}">
      <formula1>$AQ$3:$AQ$5</formula1>
    </dataValidation>
    <dataValidation type="list" allowBlank="1" showErrorMessage="1" sqref="O310:P310" xr:uid="{9BD69DD0-346B-460E-B285-D3B3275CA79B}">
      <formula1>$AL$3:$AL$5</formula1>
    </dataValidation>
    <dataValidation type="list" allowBlank="1" showErrorMessage="1" sqref="O145:P145 O147:P147" xr:uid="{1DD4BD10-ED36-43D5-834B-477C1CE5ED84}">
      <formula1>$T$3:$T$8</formula1>
    </dataValidation>
    <dataValidation type="list" allowBlank="1" showErrorMessage="1" sqref="O6:P6" xr:uid="{84487E93-314A-4BD6-86DE-A7001D3855EA}">
      <formula1>$B$3:$B$5</formula1>
    </dataValidation>
    <dataValidation type="list" allowBlank="1" showErrorMessage="1" sqref="O317:P317" xr:uid="{29E30D79-195A-4631-B406-27A255B7A3E2}">
      <formula1>$AN$3:$AN$5</formula1>
    </dataValidation>
    <dataValidation type="list" allowBlank="1" showErrorMessage="1" sqref="O282:P282" xr:uid="{E937D54C-3D89-49AF-9E70-FCEB5C2136D8}">
      <formula1>$AI$3:$AI$8</formula1>
    </dataValidation>
    <dataValidation type="list" allowBlank="1" showErrorMessage="1" sqref="O27 O30" xr:uid="{DD1CA114-3A38-4B4E-A986-933E743586A5}">
      <formula1>$G$3:$G$6</formula1>
    </dataValidation>
    <dataValidation type="list" allowBlank="1" showErrorMessage="1" sqref="O269:P269" xr:uid="{21859B94-B906-4A2C-A0F9-A20656079445}">
      <formula1>$AG$3:$AG$4</formula1>
    </dataValidation>
    <dataValidation type="list" allowBlank="1" showErrorMessage="1" sqref="O25:P26" xr:uid="{43457E5C-4DB4-4647-AC8B-C3E89A0696D6}">
      <formula1>$F$3:$F$6</formula1>
    </dataValidation>
    <dataValidation type="list" allowBlank="1" showErrorMessage="1" sqref="O21:P21" xr:uid="{F9F07CD1-811C-473C-9D4D-C9894F755395}">
      <formula1>$E$3:$E$4</formula1>
    </dataValidation>
    <dataValidation type="list" allowBlank="1" showErrorMessage="1" sqref="O150:P150" xr:uid="{848102B6-D270-42D7-8BB1-F34DC4AE83C6}">
      <formula1>$U$3:$U$5</formula1>
    </dataValidation>
    <dataValidation type="list" allowBlank="1" showErrorMessage="1" sqref="O373:P373" xr:uid="{2F02E467-95C6-4CDE-A6EA-614FF343B96B}">
      <formula1>$AP$3:$AP$4</formula1>
    </dataValidation>
    <dataValidation type="list" allowBlank="1" showErrorMessage="1" sqref="O84:P84" xr:uid="{C92DD7A5-D67C-48EC-8135-FF32D5D321CA}">
      <formula1>$Q$3:$Q$6</formula1>
    </dataValidation>
    <dataValidation type="list" allowBlank="1" showErrorMessage="1" sqref="O215:P215" xr:uid="{4F92D5C4-7E0D-4331-9887-CBEA32157195}">
      <formula1>$X$3:$X$4</formula1>
    </dataValidation>
    <dataValidation type="list" allowBlank="1" showErrorMessage="1" sqref="O314:P314" xr:uid="{BB664E8C-6A9A-4EEE-B037-AE136E68FE7F}">
      <formula1>$AM$3:$AM$4</formula1>
    </dataValidation>
    <dataValidation type="list" allowBlank="1" showErrorMessage="1" sqref="O249:P249" xr:uid="{6C1B7DDD-7C3C-4404-B825-187A4B506506}">
      <formula1>$AC$3:$AC$7</formula1>
    </dataValidation>
    <dataValidation type="list" allowBlank="1" showErrorMessage="1" sqref="O19:P19" xr:uid="{80B8B086-198A-4F20-9AB1-74220CAC9FF0}">
      <formula1>$C$3:$C$5</formula1>
    </dataValidation>
    <dataValidation type="list" allowBlank="1" showErrorMessage="1" sqref="O33:P33" xr:uid="{E3714D22-EE83-4528-A70C-040C0DA065DD}">
      <formula1>$I$3:$I$4</formula1>
    </dataValidation>
    <dataValidation type="list" allowBlank="1" showErrorMessage="1" sqref="O256:P256" xr:uid="{3D859F2D-38B1-4757-9369-5E4F8BB2E720}">
      <formula1>$AD$3:$AD$5</formula1>
    </dataValidation>
    <dataValidation type="list" allowBlank="1" showErrorMessage="1" sqref="O44" xr:uid="{38ABF225-6CB7-4D4D-AA19-77D22E9A9FC0}">
      <formula1>$K$3:$K$8</formula1>
    </dataValidation>
    <dataValidation type="list" allowBlank="1" showErrorMessage="1" sqref="O279" xr:uid="{2997508F-BBC6-458E-8186-F2B7185E9B98}">
      <formula1>$AH$3:$AH$9</formula1>
    </dataValidation>
    <dataValidation type="list" allowBlank="1" showErrorMessage="1" sqref="O324:P324" xr:uid="{FEF16A4A-C1F8-46C5-9521-180034BEB688}">
      <formula1>$AO$3:$AO$4</formula1>
    </dataValidation>
    <dataValidation type="list" allowBlank="1" showErrorMessage="1" sqref="O222:P222" xr:uid="{7F267306-C38D-418F-9FCF-CBE572C84024}">
      <formula1>$Y$3:$Y$6</formula1>
    </dataValidation>
    <dataValidation type="list" allowBlank="1" showErrorMessage="1" sqref="E3" xr:uid="{17F94CA5-4AE6-4EE7-B60A-202C6DA3C966}">
      <formula1>$A$3:$A$134</formula1>
    </dataValidation>
  </dataValidations>
  <hyperlinks>
    <hyperlink ref="F1:N1" location="'All Country Summary (2023)'!A1" display="Go to summary page" xr:uid="{27972AFB-4E58-4ED5-9B88-8A7239CFC532}"/>
  </hyperlinks>
  <pageMargins left="0.25" right="0.25" top="0.75" bottom="0.75" header="0" footer="0"/>
  <pageSetup paperSize="3" orientation="landscape"/>
  <rowBreaks count="13" manualBreakCount="13">
    <brk id="32" man="1"/>
    <brk id="391" man="1"/>
    <brk id="267" man="1"/>
    <brk id="302" man="1"/>
    <brk id="81" man="1"/>
    <brk id="50" man="1"/>
    <brk id="178" man="1"/>
    <brk id="148" man="1"/>
    <brk id="214" man="1"/>
    <brk id="23" man="1"/>
    <brk id="248" man="1"/>
    <brk id="315" man="1"/>
    <brk id="348" man="1"/>
  </rowBreaks>
  <colBreaks count="1" manualBreakCount="1">
    <brk id="14" man="1"/>
  </colBreaks>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2A75-FBB3-401C-9CD2-6DD18AF77F86}">
  <sheetPr>
    <tabColor rgb="FF00CC99"/>
  </sheetPr>
  <dimension ref="A1:Q390"/>
  <sheetViews>
    <sheetView showGridLines="0" zoomScale="90" zoomScaleNormal="90" zoomScaleSheetLayoutView="100" workbookViewId="0">
      <selection activeCell="F1" sqref="F1:N1"/>
    </sheetView>
  </sheetViews>
  <sheetFormatPr defaultColWidth="9.28515625" defaultRowHeight="14.45"/>
  <cols>
    <col min="1" max="1" width="2.28515625" style="172" customWidth="1"/>
    <col min="2" max="2" width="9.140625" style="172"/>
    <col min="3" max="3" width="3.28515625" style="172" customWidth="1"/>
    <col min="4" max="4" width="16.28515625" style="172" customWidth="1"/>
    <col min="5" max="5" width="61.42578125" style="172" customWidth="1"/>
    <col min="6" max="6" width="16.5703125" style="172" customWidth="1"/>
    <col min="7" max="7" width="20.7109375" style="172" bestFit="1" customWidth="1"/>
    <col min="8" max="8" width="19.42578125" style="172" bestFit="1" customWidth="1"/>
    <col min="9" max="9" width="18.7109375" style="172" customWidth="1"/>
    <col min="10" max="10" width="20.7109375" style="172" customWidth="1"/>
    <col min="11" max="11" width="21.5703125" style="172" customWidth="1"/>
    <col min="12" max="12" width="14.7109375" style="172" customWidth="1"/>
    <col min="13" max="13" width="22.5703125" style="172" customWidth="1"/>
    <col min="14" max="14" width="44.42578125" style="172" customWidth="1"/>
    <col min="15" max="15" width="60.28515625" style="172" customWidth="1"/>
    <col min="16" max="16" width="49.28515625" style="172" customWidth="1"/>
    <col min="17" max="16384" width="9.28515625" style="172"/>
  </cols>
  <sheetData>
    <row r="1" spans="2:16" ht="62.25" customHeight="1">
      <c r="F1" s="2130" t="s">
        <v>830</v>
      </c>
      <c r="G1" s="2130"/>
      <c r="H1" s="2130"/>
      <c r="I1" s="2130"/>
      <c r="J1" s="2130"/>
      <c r="K1" s="2130"/>
      <c r="L1" s="2130"/>
      <c r="M1" s="2130"/>
      <c r="N1" s="2130"/>
    </row>
    <row r="2" spans="2:16" ht="37.5" customHeight="1">
      <c r="B2" s="408" t="s">
        <v>381</v>
      </c>
      <c r="C2" s="174"/>
      <c r="D2" s="174"/>
      <c r="E2" s="174"/>
      <c r="F2" s="1401"/>
      <c r="G2" s="1401"/>
      <c r="H2" s="169"/>
      <c r="I2" s="169"/>
      <c r="J2" s="169"/>
      <c r="K2" s="170"/>
      <c r="L2" s="170"/>
      <c r="M2" s="170"/>
      <c r="N2" s="171"/>
    </row>
    <row r="3" spans="2:16" ht="26.25" customHeight="1">
      <c r="B3" s="408"/>
      <c r="C3" s="174"/>
      <c r="D3" s="175" t="s">
        <v>382</v>
      </c>
      <c r="E3" s="409" t="s">
        <v>5584</v>
      </c>
      <c r="F3" s="410" t="s">
        <v>383</v>
      </c>
      <c r="G3" s="411"/>
      <c r="H3" s="169"/>
      <c r="I3" s="169"/>
      <c r="J3" s="169"/>
      <c r="K3" s="170"/>
      <c r="L3" s="170"/>
      <c r="M3" s="170"/>
      <c r="N3" s="171"/>
    </row>
    <row r="4" spans="2:16" ht="36" customHeight="1">
      <c r="B4" s="1402" t="s">
        <v>384</v>
      </c>
      <c r="C4" s="1402"/>
      <c r="D4" s="1402"/>
      <c r="E4" s="1402"/>
      <c r="F4" s="1402"/>
      <c r="G4" s="1402"/>
      <c r="H4" s="1402"/>
      <c r="I4" s="1402"/>
      <c r="J4" s="1402"/>
      <c r="K4" s="1402"/>
      <c r="L4" s="1402"/>
      <c r="M4" s="1402"/>
      <c r="N4" s="1402"/>
    </row>
    <row r="5" spans="2:16" ht="23.25" customHeight="1">
      <c r="B5" s="1416" t="s">
        <v>0</v>
      </c>
      <c r="C5" s="1417"/>
      <c r="D5" s="1417"/>
      <c r="E5" s="1417"/>
      <c r="F5" s="1417"/>
      <c r="G5" s="1417"/>
      <c r="H5" s="1417"/>
      <c r="I5" s="1417"/>
      <c r="J5" s="1417"/>
      <c r="K5" s="1417"/>
      <c r="L5" s="1417"/>
      <c r="M5" s="1417"/>
      <c r="N5" s="1417"/>
      <c r="O5" s="1417"/>
      <c r="P5" s="1418"/>
    </row>
    <row r="6" spans="2:16" ht="72" customHeight="1">
      <c r="B6" s="182" t="s">
        <v>390</v>
      </c>
      <c r="C6" s="1419" t="s">
        <v>391</v>
      </c>
      <c r="D6" s="1419"/>
      <c r="E6" s="1419"/>
      <c r="F6" s="1419"/>
      <c r="G6" s="1419"/>
      <c r="H6" s="1420"/>
      <c r="I6" s="183" t="s">
        <v>53</v>
      </c>
      <c r="J6" s="184" t="s">
        <v>392</v>
      </c>
      <c r="K6" s="1744" t="s">
        <v>5585</v>
      </c>
      <c r="L6" s="1745"/>
      <c r="M6" s="1745"/>
      <c r="N6" s="3231"/>
      <c r="O6" s="1424" t="s">
        <v>1268</v>
      </c>
      <c r="P6" s="1424"/>
    </row>
    <row r="7" spans="2:16" ht="22.5" customHeight="1">
      <c r="B7" s="1427" t="s">
        <v>393</v>
      </c>
      <c r="C7" s="1428"/>
      <c r="D7" s="1428"/>
      <c r="E7" s="1428"/>
      <c r="F7" s="1428"/>
      <c r="G7" s="1428"/>
      <c r="H7" s="1428"/>
      <c r="I7" s="1428"/>
      <c r="J7" s="1428"/>
      <c r="K7" s="1428"/>
      <c r="L7" s="1428"/>
      <c r="M7" s="1428"/>
      <c r="N7" s="1429"/>
      <c r="O7" s="1425"/>
      <c r="P7" s="1425"/>
    </row>
    <row r="8" spans="2:16" ht="21.75" customHeight="1">
      <c r="B8" s="205" t="s">
        <v>394</v>
      </c>
      <c r="C8" s="1414" t="s">
        <v>395</v>
      </c>
      <c r="D8" s="1414"/>
      <c r="E8" s="1415"/>
      <c r="F8" s="1430" t="s">
        <v>5586</v>
      </c>
      <c r="G8" s="1431"/>
      <c r="H8" s="1431"/>
      <c r="I8" s="1431"/>
      <c r="J8" s="1431"/>
      <c r="K8" s="1431"/>
      <c r="L8" s="1431"/>
      <c r="M8" s="1431"/>
      <c r="N8" s="1431"/>
      <c r="O8" s="1425"/>
      <c r="P8" s="1425"/>
    </row>
    <row r="9" spans="2:16" ht="29.25" customHeight="1">
      <c r="B9" s="191" t="s">
        <v>396</v>
      </c>
      <c r="C9" s="1414" t="s">
        <v>397</v>
      </c>
      <c r="D9" s="1414"/>
      <c r="E9" s="1414"/>
      <c r="F9" s="1414"/>
      <c r="G9" s="1414"/>
      <c r="H9" s="1415"/>
      <c r="I9" s="192" t="s">
        <v>398</v>
      </c>
      <c r="J9" s="193"/>
      <c r="K9" s="193"/>
      <c r="L9" s="193"/>
      <c r="M9" s="193"/>
      <c r="N9" s="194"/>
      <c r="O9" s="1425"/>
      <c r="P9" s="1425"/>
    </row>
    <row r="10" spans="2:16" ht="28.5" customHeight="1">
      <c r="B10" s="195" t="s">
        <v>394</v>
      </c>
      <c r="C10" s="1414" t="s">
        <v>399</v>
      </c>
      <c r="D10" s="1414"/>
      <c r="E10" s="1414"/>
      <c r="F10" s="1414"/>
      <c r="G10" s="1414"/>
      <c r="H10" s="1415"/>
      <c r="I10" s="203" t="s">
        <v>53</v>
      </c>
      <c r="J10" s="1409" t="s">
        <v>400</v>
      </c>
      <c r="K10" s="1410"/>
      <c r="L10" s="1411" t="s">
        <v>5587</v>
      </c>
      <c r="M10" s="1412"/>
      <c r="N10" s="1413"/>
      <c r="O10" s="1425"/>
      <c r="P10" s="1425"/>
    </row>
    <row r="11" spans="2:16" ht="28.5" customHeight="1">
      <c r="B11" s="198" t="s">
        <v>401</v>
      </c>
      <c r="C11" s="1414" t="s">
        <v>402</v>
      </c>
      <c r="D11" s="1414"/>
      <c r="E11" s="1414"/>
      <c r="F11" s="1414"/>
      <c r="G11" s="1414"/>
      <c r="H11" s="1415"/>
      <c r="I11" s="203" t="s">
        <v>53</v>
      </c>
      <c r="J11" s="1409" t="s">
        <v>400</v>
      </c>
      <c r="K11" s="1410"/>
      <c r="L11" s="1411" t="s">
        <v>5588</v>
      </c>
      <c r="M11" s="1412"/>
      <c r="N11" s="1413"/>
      <c r="O11" s="1425"/>
      <c r="P11" s="1425"/>
    </row>
    <row r="12" spans="2:16" ht="28.5" customHeight="1">
      <c r="B12" s="198" t="s">
        <v>403</v>
      </c>
      <c r="C12" s="1414" t="s">
        <v>404</v>
      </c>
      <c r="D12" s="1414"/>
      <c r="E12" s="1414"/>
      <c r="F12" s="1414"/>
      <c r="G12" s="1414"/>
      <c r="H12" s="1415"/>
      <c r="I12" s="203" t="s">
        <v>53</v>
      </c>
      <c r="J12" s="1409" t="s">
        <v>400</v>
      </c>
      <c r="K12" s="1410"/>
      <c r="L12" s="1411" t="s">
        <v>5589</v>
      </c>
      <c r="M12" s="1412"/>
      <c r="N12" s="1413"/>
      <c r="O12" s="1425"/>
      <c r="P12" s="1425"/>
    </row>
    <row r="13" spans="2:16" ht="28.5" customHeight="1">
      <c r="B13" s="198" t="s">
        <v>405</v>
      </c>
      <c r="C13" s="1414" t="s">
        <v>406</v>
      </c>
      <c r="D13" s="1414"/>
      <c r="E13" s="1414"/>
      <c r="F13" s="1414"/>
      <c r="G13" s="1414"/>
      <c r="H13" s="1415"/>
      <c r="I13" s="203" t="s">
        <v>53</v>
      </c>
      <c r="J13" s="1409" t="s">
        <v>407</v>
      </c>
      <c r="K13" s="1410"/>
      <c r="L13" s="1411" t="s">
        <v>5590</v>
      </c>
      <c r="M13" s="1412"/>
      <c r="N13" s="1413"/>
      <c r="O13" s="1425"/>
      <c r="P13" s="1425"/>
    </row>
    <row r="14" spans="2:16" ht="28.5" customHeight="1">
      <c r="B14" s="198" t="s">
        <v>408</v>
      </c>
      <c r="C14" s="1414" t="s">
        <v>62</v>
      </c>
      <c r="D14" s="1414"/>
      <c r="E14" s="1414"/>
      <c r="F14" s="1414"/>
      <c r="G14" s="1414"/>
      <c r="H14" s="1415"/>
      <c r="I14" s="203" t="s">
        <v>53</v>
      </c>
      <c r="J14" s="1409" t="s">
        <v>409</v>
      </c>
      <c r="K14" s="1410"/>
      <c r="L14" s="1411" t="s">
        <v>4229</v>
      </c>
      <c r="M14" s="1412"/>
      <c r="N14" s="1413"/>
      <c r="O14" s="1425"/>
      <c r="P14" s="1425"/>
    </row>
    <row r="15" spans="2:16" ht="28.5" customHeight="1">
      <c r="B15" s="198" t="s">
        <v>410</v>
      </c>
      <c r="C15" s="1414" t="s">
        <v>411</v>
      </c>
      <c r="D15" s="1414"/>
      <c r="E15" s="1414"/>
      <c r="F15" s="1414"/>
      <c r="G15" s="1414"/>
      <c r="H15" s="1415"/>
      <c r="I15" s="203" t="s">
        <v>53</v>
      </c>
      <c r="J15" s="1409" t="s">
        <v>412</v>
      </c>
      <c r="K15" s="1410"/>
      <c r="L15" s="1411" t="s">
        <v>5591</v>
      </c>
      <c r="M15" s="1412"/>
      <c r="N15" s="1413"/>
      <c r="O15" s="1425"/>
      <c r="P15" s="1425"/>
    </row>
    <row r="16" spans="2:16" ht="26.25" customHeight="1">
      <c r="B16" s="198" t="s">
        <v>413</v>
      </c>
      <c r="C16" s="1414" t="s">
        <v>414</v>
      </c>
      <c r="D16" s="1414"/>
      <c r="E16" s="1414"/>
      <c r="F16" s="1414"/>
      <c r="G16" s="1414"/>
      <c r="H16" s="1415"/>
      <c r="I16" s="203" t="s">
        <v>53</v>
      </c>
      <c r="J16" s="1409" t="s">
        <v>415</v>
      </c>
      <c r="K16" s="1410"/>
      <c r="L16" s="1411" t="s">
        <v>5592</v>
      </c>
      <c r="M16" s="1412"/>
      <c r="N16" s="1413"/>
      <c r="O16" s="1425"/>
      <c r="P16" s="1425"/>
    </row>
    <row r="17" spans="2:16" ht="30.75" customHeight="1">
      <c r="B17" s="198" t="s">
        <v>416</v>
      </c>
      <c r="C17" s="1414" t="s">
        <v>417</v>
      </c>
      <c r="D17" s="1414"/>
      <c r="E17" s="1414"/>
      <c r="F17" s="1414"/>
      <c r="G17" s="1414"/>
      <c r="H17" s="1415"/>
      <c r="I17" s="203" t="s">
        <v>67</v>
      </c>
      <c r="J17" s="1409" t="s">
        <v>415</v>
      </c>
      <c r="K17" s="1410"/>
      <c r="L17" s="1411" t="s">
        <v>92</v>
      </c>
      <c r="M17" s="1412"/>
      <c r="N17" s="1413"/>
      <c r="O17" s="1425"/>
      <c r="P17" s="1425"/>
    </row>
    <row r="18" spans="2:16" ht="15.6">
      <c r="B18" s="198" t="s">
        <v>418</v>
      </c>
      <c r="C18" s="1414" t="s">
        <v>419</v>
      </c>
      <c r="D18" s="1414"/>
      <c r="E18" s="1414"/>
      <c r="F18" s="1414"/>
      <c r="G18" s="1414"/>
      <c r="H18" s="1415"/>
      <c r="I18" s="203" t="s">
        <v>53</v>
      </c>
      <c r="J18" s="1409" t="s">
        <v>415</v>
      </c>
      <c r="K18" s="1410"/>
      <c r="L18" s="1411" t="s">
        <v>5593</v>
      </c>
      <c r="M18" s="1412"/>
      <c r="N18" s="1413"/>
      <c r="O18" s="1426"/>
      <c r="P18" s="1426"/>
    </row>
    <row r="19" spans="2:16" ht="18" customHeight="1">
      <c r="B19" s="191" t="s">
        <v>420</v>
      </c>
      <c r="C19" s="1414" t="s">
        <v>421</v>
      </c>
      <c r="D19" s="1414"/>
      <c r="E19" s="1414"/>
      <c r="F19" s="1414"/>
      <c r="G19" s="1414"/>
      <c r="H19" s="1414"/>
      <c r="I19" s="203" t="s">
        <v>53</v>
      </c>
      <c r="J19" s="1432" t="s">
        <v>422</v>
      </c>
      <c r="K19" s="2025" t="s">
        <v>5594</v>
      </c>
      <c r="L19" s="2026"/>
      <c r="M19" s="2026"/>
      <c r="N19" s="2027"/>
      <c r="O19" s="201" t="s">
        <v>4311</v>
      </c>
      <c r="P19" s="202"/>
    </row>
    <row r="20" spans="2:16" ht="18" customHeight="1">
      <c r="B20" s="191" t="s">
        <v>423</v>
      </c>
      <c r="C20" s="1414" t="s">
        <v>424</v>
      </c>
      <c r="D20" s="1414"/>
      <c r="E20" s="1414"/>
      <c r="F20" s="1414"/>
      <c r="G20" s="1414"/>
      <c r="H20" s="1414"/>
      <c r="I20" s="203" t="s">
        <v>53</v>
      </c>
      <c r="J20" s="1433"/>
      <c r="K20" s="2037"/>
      <c r="L20" s="2038"/>
      <c r="M20" s="2038"/>
      <c r="N20" s="2039"/>
      <c r="O20" s="201" t="s">
        <v>1278</v>
      </c>
      <c r="P20" s="202"/>
    </row>
    <row r="21" spans="2:16" ht="18" customHeight="1">
      <c r="B21" s="191" t="s">
        <v>425</v>
      </c>
      <c r="C21" s="1414" t="s">
        <v>426</v>
      </c>
      <c r="D21" s="1414"/>
      <c r="E21" s="1414"/>
      <c r="F21" s="1414"/>
      <c r="G21" s="1414"/>
      <c r="H21" s="1414"/>
      <c r="I21" s="203" t="s">
        <v>80</v>
      </c>
      <c r="J21" s="1433"/>
      <c r="K21" s="2037"/>
      <c r="L21" s="2038"/>
      <c r="M21" s="2038"/>
      <c r="N21" s="2039"/>
      <c r="O21" s="1443" t="s">
        <v>1268</v>
      </c>
      <c r="P21" s="1443"/>
    </row>
    <row r="22" spans="2:16" ht="24.75" customHeight="1">
      <c r="B22" s="191" t="s">
        <v>427</v>
      </c>
      <c r="C22" s="1414" t="s">
        <v>428</v>
      </c>
      <c r="D22" s="1414"/>
      <c r="E22" s="1414"/>
      <c r="F22" s="1414"/>
      <c r="G22" s="1414"/>
      <c r="H22" s="1414"/>
      <c r="I22" s="203" t="s">
        <v>53</v>
      </c>
      <c r="J22" s="1433"/>
      <c r="K22" s="2037"/>
      <c r="L22" s="2038"/>
      <c r="M22" s="2038"/>
      <c r="N22" s="2039"/>
      <c r="O22" s="1425"/>
      <c r="P22" s="1425"/>
    </row>
    <row r="23" spans="2:16" ht="44.25" customHeight="1">
      <c r="B23" s="205" t="s">
        <v>394</v>
      </c>
      <c r="C23" s="1445" t="s">
        <v>429</v>
      </c>
      <c r="D23" s="1445"/>
      <c r="E23" s="1445"/>
      <c r="F23" s="1445"/>
      <c r="G23" s="1445"/>
      <c r="H23" s="1445"/>
      <c r="I23" s="203" t="s">
        <v>53</v>
      </c>
      <c r="J23" s="1433"/>
      <c r="K23" s="2124"/>
      <c r="L23" s="2125"/>
      <c r="M23" s="2125"/>
      <c r="N23" s="2126"/>
      <c r="O23" s="1444"/>
      <c r="P23" s="1444"/>
    </row>
    <row r="24" spans="2:16" ht="15.6">
      <c r="B24" s="1416" t="s">
        <v>1</v>
      </c>
      <c r="C24" s="1417"/>
      <c r="D24" s="1417"/>
      <c r="E24" s="1417"/>
      <c r="F24" s="1417"/>
      <c r="G24" s="1417"/>
      <c r="H24" s="1417"/>
      <c r="I24" s="1417"/>
      <c r="J24" s="1417"/>
      <c r="K24" s="1417"/>
      <c r="L24" s="1417"/>
      <c r="M24" s="1417"/>
      <c r="N24" s="1417"/>
      <c r="O24" s="1417"/>
      <c r="P24" s="1418"/>
    </row>
    <row r="25" spans="2:16" ht="15.6">
      <c r="B25" s="1446" t="s">
        <v>430</v>
      </c>
      <c r="C25" s="1448" t="s">
        <v>431</v>
      </c>
      <c r="D25" s="1448"/>
      <c r="E25" s="1448"/>
      <c r="F25" s="1449"/>
      <c r="G25" s="216" t="s">
        <v>432</v>
      </c>
      <c r="H25" s="209" t="s">
        <v>1280</v>
      </c>
      <c r="I25" s="412" t="s">
        <v>433</v>
      </c>
      <c r="J25" s="399" t="s">
        <v>1281</v>
      </c>
      <c r="K25" s="1452" t="s">
        <v>5595</v>
      </c>
      <c r="L25" s="2162" t="s">
        <v>5596</v>
      </c>
      <c r="M25" s="3569"/>
      <c r="N25" s="3570"/>
      <c r="O25" s="212" t="s">
        <v>1831</v>
      </c>
      <c r="P25" s="212"/>
    </row>
    <row r="26" spans="2:16" ht="15.6">
      <c r="B26" s="1447"/>
      <c r="C26" s="1450"/>
      <c r="D26" s="1450"/>
      <c r="E26" s="1450"/>
      <c r="F26" s="1451"/>
      <c r="G26" s="216" t="s">
        <v>435</v>
      </c>
      <c r="H26" s="217">
        <v>2022</v>
      </c>
      <c r="I26" s="412" t="s">
        <v>436</v>
      </c>
      <c r="J26" s="217">
        <v>2023</v>
      </c>
      <c r="K26" s="1453"/>
      <c r="L26" s="2134"/>
      <c r="M26" s="2135"/>
      <c r="N26" s="2136"/>
      <c r="O26" s="187" t="s">
        <v>1831</v>
      </c>
      <c r="P26" s="187"/>
    </row>
    <row r="27" spans="2:16" ht="15.6">
      <c r="B27" s="191" t="s">
        <v>437</v>
      </c>
      <c r="C27" s="1464" t="s">
        <v>438</v>
      </c>
      <c r="D27" s="1464"/>
      <c r="E27" s="1464"/>
      <c r="F27" s="1464"/>
      <c r="G27" s="1464"/>
      <c r="H27" s="1464"/>
      <c r="I27" s="1465"/>
      <c r="J27" s="466">
        <v>4182259.2</v>
      </c>
      <c r="K27" s="1453"/>
      <c r="L27" s="2134"/>
      <c r="M27" s="2135"/>
      <c r="N27" s="2136"/>
      <c r="O27" s="1443" t="s">
        <v>1285</v>
      </c>
      <c r="P27" s="1443"/>
    </row>
    <row r="28" spans="2:16" ht="15.75">
      <c r="B28" s="224"/>
      <c r="C28" s="225" t="s">
        <v>394</v>
      </c>
      <c r="D28" s="1414" t="s">
        <v>439</v>
      </c>
      <c r="E28" s="1414"/>
      <c r="F28" s="1414"/>
      <c r="G28" s="1414"/>
      <c r="H28" s="1414"/>
      <c r="I28" s="1415"/>
      <c r="J28" s="1148">
        <v>1384817.8916666668</v>
      </c>
      <c r="K28" s="1453"/>
      <c r="L28" s="2134"/>
      <c r="M28" s="2135"/>
      <c r="N28" s="2136"/>
      <c r="O28" s="1425"/>
      <c r="P28" s="1425"/>
    </row>
    <row r="29" spans="2:16" ht="25.5" customHeight="1">
      <c r="B29" s="227" t="s">
        <v>440</v>
      </c>
      <c r="C29" s="1414" t="s">
        <v>441</v>
      </c>
      <c r="D29" s="1414"/>
      <c r="E29" s="1414"/>
      <c r="F29" s="1414"/>
      <c r="G29" s="1415"/>
      <c r="H29" s="1476" t="s">
        <v>302</v>
      </c>
      <c r="I29" s="1477"/>
      <c r="J29" s="1478"/>
      <c r="K29" s="1453"/>
      <c r="L29" s="2134"/>
      <c r="M29" s="2135"/>
      <c r="N29" s="2136"/>
      <c r="O29" s="1426"/>
      <c r="P29" s="1426"/>
    </row>
    <row r="30" spans="2:16" ht="15.6">
      <c r="B30" s="227"/>
      <c r="C30" s="1469" t="s">
        <v>442</v>
      </c>
      <c r="D30" s="1469"/>
      <c r="E30" s="1469"/>
      <c r="F30" s="1469"/>
      <c r="G30" s="1470"/>
      <c r="H30" s="4091" t="s">
        <v>5597</v>
      </c>
      <c r="I30" s="4092"/>
      <c r="J30" s="4093"/>
      <c r="K30" s="1453"/>
      <c r="L30" s="2134"/>
      <c r="M30" s="2135"/>
      <c r="N30" s="2136"/>
      <c r="O30" s="199"/>
      <c r="P30" s="213"/>
    </row>
    <row r="31" spans="2:16" ht="15.6">
      <c r="B31" s="198"/>
      <c r="C31" s="1414" t="s">
        <v>443</v>
      </c>
      <c r="D31" s="1414"/>
      <c r="E31" s="1414"/>
      <c r="F31" s="1414"/>
      <c r="G31" s="1415"/>
      <c r="H31" s="1466" t="s">
        <v>305</v>
      </c>
      <c r="I31" s="1467"/>
      <c r="J31" s="1468"/>
      <c r="K31" s="1453"/>
      <c r="L31" s="2134"/>
      <c r="M31" s="2135"/>
      <c r="N31" s="2136"/>
      <c r="O31" s="202" t="s">
        <v>1279</v>
      </c>
      <c r="P31" s="414"/>
    </row>
    <row r="32" spans="2:16" ht="15.6">
      <c r="B32" s="198"/>
      <c r="C32" s="1469" t="s">
        <v>442</v>
      </c>
      <c r="D32" s="1469"/>
      <c r="E32" s="1469"/>
      <c r="F32" s="1469"/>
      <c r="G32" s="1470"/>
      <c r="H32" s="1471" t="s">
        <v>892</v>
      </c>
      <c r="I32" s="1471"/>
      <c r="J32" s="1471"/>
      <c r="K32" s="1454"/>
      <c r="L32" s="3571"/>
      <c r="M32" s="3572"/>
      <c r="N32" s="3573"/>
      <c r="O32" s="204"/>
      <c r="P32" s="337"/>
    </row>
    <row r="33" spans="2:17" ht="15.6">
      <c r="B33" s="229" t="s">
        <v>444</v>
      </c>
      <c r="C33" s="1472" t="s">
        <v>445</v>
      </c>
      <c r="D33" s="1472"/>
      <c r="E33" s="1472"/>
      <c r="F33" s="1472"/>
      <c r="G33" s="1472"/>
      <c r="H33" s="1472"/>
      <c r="I33" s="1472"/>
      <c r="J33" s="415" t="s">
        <v>53</v>
      </c>
      <c r="K33" s="235" t="s">
        <v>446</v>
      </c>
      <c r="L33" s="1473"/>
      <c r="M33" s="1474"/>
      <c r="N33" s="1475"/>
      <c r="O33" s="232" t="s">
        <v>3224</v>
      </c>
      <c r="P33" s="232"/>
    </row>
    <row r="34" spans="2:17" ht="15.6">
      <c r="B34" s="1490" t="s">
        <v>447</v>
      </c>
      <c r="C34" s="1491"/>
      <c r="D34" s="1491"/>
      <c r="E34" s="1491"/>
      <c r="F34" s="1491"/>
      <c r="G34" s="1491"/>
      <c r="H34" s="1491"/>
      <c r="I34" s="1491"/>
      <c r="J34" s="1491"/>
      <c r="K34" s="1491"/>
      <c r="L34" s="1491"/>
      <c r="M34" s="1491"/>
      <c r="N34" s="1491"/>
      <c r="O34" s="1491"/>
      <c r="P34" s="1492"/>
    </row>
    <row r="35" spans="2:17" ht="15.6">
      <c r="B35" s="233" t="s">
        <v>448</v>
      </c>
      <c r="C35" s="1472" t="s">
        <v>449</v>
      </c>
      <c r="D35" s="1472"/>
      <c r="E35" s="1472"/>
      <c r="F35" s="1472"/>
      <c r="G35" s="1472"/>
      <c r="H35" s="1472"/>
      <c r="I35" s="1472"/>
      <c r="J35" s="415" t="s">
        <v>53</v>
      </c>
      <c r="K35" s="231" t="s">
        <v>446</v>
      </c>
      <c r="L35" s="1493"/>
      <c r="M35" s="1494"/>
      <c r="N35" s="1495"/>
      <c r="O35" s="416" t="s">
        <v>1279</v>
      </c>
      <c r="P35" s="187" t="s">
        <v>1279</v>
      </c>
    </row>
    <row r="36" spans="2:17" ht="15.6">
      <c r="B36" s="1490" t="s">
        <v>450</v>
      </c>
      <c r="C36" s="1496"/>
      <c r="D36" s="1496"/>
      <c r="E36" s="1496"/>
      <c r="F36" s="1496"/>
      <c r="G36" s="1496"/>
      <c r="H36" s="1496"/>
      <c r="I36" s="1496"/>
      <c r="J36" s="1496"/>
      <c r="K36" s="1496"/>
      <c r="L36" s="1496"/>
      <c r="M36" s="1496"/>
      <c r="N36" s="1496"/>
      <c r="O36" s="1496"/>
      <c r="P36" s="1497"/>
    </row>
    <row r="37" spans="2:17" ht="75">
      <c r="B37" s="233" t="s">
        <v>451</v>
      </c>
      <c r="C37" s="1498" t="s">
        <v>452</v>
      </c>
      <c r="D37" s="1498"/>
      <c r="E37" s="1498"/>
      <c r="F37" s="1499"/>
      <c r="G37" s="417" t="s">
        <v>453</v>
      </c>
      <c r="H37" s="418" t="s">
        <v>454</v>
      </c>
      <c r="I37" s="1500" t="s">
        <v>455</v>
      </c>
      <c r="J37" s="1501"/>
      <c r="K37" s="1500" t="s">
        <v>434</v>
      </c>
      <c r="L37" s="1502"/>
      <c r="M37" s="1502"/>
      <c r="N37" s="1503"/>
      <c r="O37" s="1504"/>
      <c r="P37" s="1504"/>
    </row>
    <row r="38" spans="2:17" ht="30.75" customHeight="1">
      <c r="B38" s="198" t="s">
        <v>394</v>
      </c>
      <c r="C38" s="1414" t="s">
        <v>456</v>
      </c>
      <c r="D38" s="1414"/>
      <c r="E38" s="1414"/>
      <c r="F38" s="1415"/>
      <c r="G38" s="240">
        <v>0</v>
      </c>
      <c r="H38" s="241" t="s">
        <v>5598</v>
      </c>
      <c r="I38" s="1479" t="s">
        <v>5599</v>
      </c>
      <c r="J38" s="1480"/>
      <c r="K38" s="1481" t="s">
        <v>5600</v>
      </c>
      <c r="L38" s="1482"/>
      <c r="M38" s="1482"/>
      <c r="N38" s="1483"/>
      <c r="O38" s="1505"/>
      <c r="P38" s="1505"/>
    </row>
    <row r="39" spans="2:17" ht="45" customHeight="1">
      <c r="B39" s="198" t="s">
        <v>401</v>
      </c>
      <c r="C39" s="1414" t="s">
        <v>457</v>
      </c>
      <c r="D39" s="1414"/>
      <c r="E39" s="1414"/>
      <c r="F39" s="1415"/>
      <c r="G39" s="240">
        <v>656883</v>
      </c>
      <c r="H39" s="241" t="s">
        <v>5598</v>
      </c>
      <c r="I39" s="1479" t="s">
        <v>5599</v>
      </c>
      <c r="J39" s="1480"/>
      <c r="K39" s="1481" t="s">
        <v>5601</v>
      </c>
      <c r="L39" s="1482"/>
      <c r="M39" s="1482"/>
      <c r="N39" s="1483"/>
      <c r="O39" s="1505"/>
      <c r="P39" s="1505"/>
    </row>
    <row r="40" spans="2:17" ht="30.75" customHeight="1">
      <c r="B40" s="205" t="s">
        <v>403</v>
      </c>
      <c r="C40" s="1484" t="s">
        <v>458</v>
      </c>
      <c r="D40" s="1484"/>
      <c r="E40" s="1484"/>
      <c r="F40" s="1485"/>
      <c r="G40" s="245">
        <f>G38+G39</f>
        <v>656883</v>
      </c>
      <c r="H40" s="246"/>
      <c r="I40" s="1486"/>
      <c r="J40" s="1487"/>
      <c r="K40" s="1486"/>
      <c r="L40" s="1488"/>
      <c r="M40" s="1488"/>
      <c r="N40" s="1489"/>
      <c r="O40" s="1506"/>
      <c r="P40" s="1506"/>
      <c r="Q40" s="250"/>
    </row>
    <row r="41" spans="2:17" ht="57.75" customHeight="1">
      <c r="B41" s="1507" t="s">
        <v>459</v>
      </c>
      <c r="C41" s="1508"/>
      <c r="D41" s="1508"/>
      <c r="E41" s="1508"/>
      <c r="F41" s="1508"/>
      <c r="G41" s="1508"/>
      <c r="H41" s="1508"/>
      <c r="I41" s="1508"/>
      <c r="J41" s="1508"/>
      <c r="K41" s="1508"/>
      <c r="L41" s="1508"/>
      <c r="M41" s="1508"/>
      <c r="N41" s="1508"/>
      <c r="O41" s="1508"/>
      <c r="P41" s="1509"/>
    </row>
    <row r="42" spans="2:17" ht="108.75" customHeight="1">
      <c r="B42" s="251" t="s">
        <v>460</v>
      </c>
      <c r="C42" s="1445" t="s">
        <v>461</v>
      </c>
      <c r="D42" s="1445"/>
      <c r="E42" s="1445"/>
      <c r="F42" s="1445"/>
      <c r="G42" s="1445"/>
      <c r="H42" s="1445"/>
      <c r="I42" s="234" t="s">
        <v>53</v>
      </c>
      <c r="J42" s="252" t="s">
        <v>446</v>
      </c>
      <c r="K42" s="2284" t="s">
        <v>5602</v>
      </c>
      <c r="L42" s="2285"/>
      <c r="M42" s="2285"/>
      <c r="N42" s="2286"/>
      <c r="O42" s="236" t="s">
        <v>5603</v>
      </c>
      <c r="P42" s="204"/>
    </row>
    <row r="43" spans="2:17" ht="36.75" customHeight="1">
      <c r="B43" s="1490" t="s">
        <v>462</v>
      </c>
      <c r="C43" s="1496"/>
      <c r="D43" s="1496"/>
      <c r="E43" s="1496"/>
      <c r="F43" s="1496"/>
      <c r="G43" s="1496"/>
      <c r="H43" s="1496"/>
      <c r="I43" s="1496"/>
      <c r="J43" s="1496"/>
      <c r="K43" s="1496"/>
      <c r="L43" s="1496"/>
      <c r="M43" s="1496"/>
      <c r="N43" s="1496"/>
      <c r="O43" s="1496"/>
      <c r="P43" s="1497"/>
    </row>
    <row r="44" spans="2:17" ht="61.5" customHeight="1">
      <c r="B44" s="253" t="s">
        <v>463</v>
      </c>
      <c r="C44" s="1513" t="s">
        <v>464</v>
      </c>
      <c r="D44" s="1513"/>
      <c r="E44" s="1514"/>
      <c r="F44" s="238" t="s">
        <v>465</v>
      </c>
      <c r="G44" s="1515" t="s">
        <v>466</v>
      </c>
      <c r="H44" s="1516"/>
      <c r="I44" s="1500" t="s">
        <v>454</v>
      </c>
      <c r="J44" s="1501"/>
      <c r="K44" s="1515" t="s">
        <v>467</v>
      </c>
      <c r="L44" s="1516"/>
      <c r="M44" s="239" t="s">
        <v>468</v>
      </c>
      <c r="N44" s="420" t="s">
        <v>469</v>
      </c>
      <c r="O44" s="1443" t="s">
        <v>1279</v>
      </c>
      <c r="P44" s="1443"/>
    </row>
    <row r="45" spans="2:17" ht="199.5" customHeight="1">
      <c r="B45" s="198" t="s">
        <v>394</v>
      </c>
      <c r="C45" s="1517" t="s">
        <v>470</v>
      </c>
      <c r="D45" s="1517"/>
      <c r="E45" s="1518"/>
      <c r="F45" s="257" t="s">
        <v>54</v>
      </c>
      <c r="G45" s="4089">
        <v>0</v>
      </c>
      <c r="H45" s="4090"/>
      <c r="I45" s="1479" t="s">
        <v>1293</v>
      </c>
      <c r="J45" s="1480"/>
      <c r="K45" s="4087">
        <v>0</v>
      </c>
      <c r="L45" s="4088"/>
      <c r="M45" s="1149" t="s">
        <v>57</v>
      </c>
      <c r="N45" s="1150"/>
      <c r="O45" s="1425"/>
      <c r="P45" s="1425"/>
    </row>
    <row r="46" spans="2:17" ht="31.5" customHeight="1">
      <c r="B46" s="260"/>
      <c r="C46" s="1517" t="s">
        <v>471</v>
      </c>
      <c r="D46" s="1517"/>
      <c r="E46" s="1518"/>
      <c r="F46" s="1430"/>
      <c r="G46" s="1431"/>
      <c r="H46" s="1431"/>
      <c r="I46" s="1431"/>
      <c r="J46" s="1431"/>
      <c r="K46" s="1431"/>
      <c r="L46" s="1431"/>
      <c r="M46" s="1431"/>
      <c r="N46" s="1523"/>
      <c r="O46" s="1425"/>
      <c r="P46" s="1425"/>
    </row>
    <row r="47" spans="2:17" ht="106.5" customHeight="1">
      <c r="B47" s="198" t="s">
        <v>401</v>
      </c>
      <c r="C47" s="1517" t="s">
        <v>472</v>
      </c>
      <c r="D47" s="1517"/>
      <c r="E47" s="1518"/>
      <c r="F47" s="203" t="s">
        <v>53</v>
      </c>
      <c r="G47" s="1519">
        <f>G39</f>
        <v>656883</v>
      </c>
      <c r="H47" s="1520"/>
      <c r="I47" s="1479" t="s">
        <v>1293</v>
      </c>
      <c r="J47" s="1480"/>
      <c r="K47" s="1521">
        <v>481157</v>
      </c>
      <c r="L47" s="1522"/>
      <c r="M47" s="258" t="s">
        <v>5604</v>
      </c>
      <c r="N47" s="259" t="s">
        <v>5605</v>
      </c>
      <c r="O47" s="1425"/>
      <c r="P47" s="1425"/>
    </row>
    <row r="48" spans="2:17" ht="35.25" customHeight="1">
      <c r="B48" s="260"/>
      <c r="C48" s="1517" t="s">
        <v>473</v>
      </c>
      <c r="D48" s="1517"/>
      <c r="E48" s="1518"/>
      <c r="F48" s="1430"/>
      <c r="G48" s="1431"/>
      <c r="H48" s="1431"/>
      <c r="I48" s="1431"/>
      <c r="J48" s="1431"/>
      <c r="K48" s="1431"/>
      <c r="L48" s="1431"/>
      <c r="M48" s="1431"/>
      <c r="N48" s="1523"/>
      <c r="O48" s="1425"/>
      <c r="P48" s="1425"/>
    </row>
    <row r="49" spans="1:16" ht="44.25" customHeight="1">
      <c r="B49" s="266" t="s">
        <v>403</v>
      </c>
      <c r="C49" s="1525" t="s">
        <v>474</v>
      </c>
      <c r="D49" s="1525"/>
      <c r="E49" s="1526"/>
      <c r="F49" s="267"/>
      <c r="G49" s="1527">
        <f>G45+G47</f>
        <v>656883</v>
      </c>
      <c r="H49" s="1528"/>
      <c r="I49" s="1486"/>
      <c r="J49" s="1487"/>
      <c r="K49" s="1529">
        <f>K45+K47</f>
        <v>481157</v>
      </c>
      <c r="L49" s="1530"/>
      <c r="M49" s="268"/>
      <c r="N49" s="269"/>
      <c r="O49" s="1444"/>
      <c r="P49" s="1444"/>
    </row>
    <row r="50" spans="1:16" ht="56.25" customHeight="1">
      <c r="B50" s="1490" t="s">
        <v>475</v>
      </c>
      <c r="C50" s="1491"/>
      <c r="D50" s="1491"/>
      <c r="E50" s="1491"/>
      <c r="F50" s="1491"/>
      <c r="G50" s="1491"/>
      <c r="H50" s="1491"/>
      <c r="I50" s="1491"/>
      <c r="J50" s="1491"/>
      <c r="K50" s="1491"/>
      <c r="L50" s="1491"/>
      <c r="M50" s="1491"/>
      <c r="N50" s="1491"/>
      <c r="O50" s="1491"/>
      <c r="P50" s="1492"/>
    </row>
    <row r="51" spans="1:16" ht="72.75" customHeight="1">
      <c r="B51" s="253" t="s">
        <v>476</v>
      </c>
      <c r="C51" s="1513" t="s">
        <v>477</v>
      </c>
      <c r="D51" s="1450"/>
      <c r="E51" s="1451"/>
      <c r="F51" s="254" t="s">
        <v>478</v>
      </c>
      <c r="G51" s="1531" t="s">
        <v>479</v>
      </c>
      <c r="H51" s="1516"/>
      <c r="I51" s="1500" t="s">
        <v>480</v>
      </c>
      <c r="J51" s="1501"/>
      <c r="K51" s="1515" t="s">
        <v>481</v>
      </c>
      <c r="L51" s="1516"/>
      <c r="M51" s="239" t="s">
        <v>468</v>
      </c>
      <c r="N51" s="302" t="s">
        <v>482</v>
      </c>
      <c r="O51" s="422"/>
      <c r="P51" s="273"/>
    </row>
    <row r="52" spans="1:16" s="274" customFormat="1" ht="65.25" customHeight="1">
      <c r="B52" s="198" t="s">
        <v>394</v>
      </c>
      <c r="C52" s="1414" t="s">
        <v>97</v>
      </c>
      <c r="D52" s="1414"/>
      <c r="E52" s="1415"/>
      <c r="F52" s="257" t="s">
        <v>1301</v>
      </c>
      <c r="G52" s="3728">
        <v>1644413.2</v>
      </c>
      <c r="H52" s="4086"/>
      <c r="I52" s="1479" t="s">
        <v>1293</v>
      </c>
      <c r="J52" s="1480"/>
      <c r="K52" s="4087">
        <v>509141</v>
      </c>
      <c r="L52" s="4088"/>
      <c r="M52" s="258" t="s">
        <v>1302</v>
      </c>
      <c r="N52" s="468" t="s">
        <v>5606</v>
      </c>
      <c r="O52" s="201" t="s">
        <v>939</v>
      </c>
      <c r="P52" s="202"/>
    </row>
    <row r="53" spans="1:16" s="274" customFormat="1" ht="49.5" customHeight="1">
      <c r="B53" s="198" t="s">
        <v>401</v>
      </c>
      <c r="C53" s="1414" t="s">
        <v>62</v>
      </c>
      <c r="D53" s="1414"/>
      <c r="E53" s="1415"/>
      <c r="F53" s="257" t="s">
        <v>1301</v>
      </c>
      <c r="G53" s="3728">
        <v>3148857.56</v>
      </c>
      <c r="H53" s="4086"/>
      <c r="I53" s="1479" t="s">
        <v>1293</v>
      </c>
      <c r="J53" s="1480"/>
      <c r="K53" s="4087">
        <v>906228.4</v>
      </c>
      <c r="L53" s="4088"/>
      <c r="M53" s="258" t="s">
        <v>1302</v>
      </c>
      <c r="N53" s="468" t="s">
        <v>5606</v>
      </c>
      <c r="O53" s="201" t="s">
        <v>302</v>
      </c>
      <c r="P53" s="202"/>
    </row>
    <row r="54" spans="1:16" s="274" customFormat="1" ht="32.25" customHeight="1">
      <c r="B54" s="198" t="s">
        <v>403</v>
      </c>
      <c r="C54" s="1414" t="s">
        <v>99</v>
      </c>
      <c r="D54" s="1414"/>
      <c r="E54" s="1415"/>
      <c r="F54" s="257" t="s">
        <v>57</v>
      </c>
      <c r="G54" s="1532">
        <v>0</v>
      </c>
      <c r="H54" s="1533"/>
      <c r="I54" s="1479" t="s">
        <v>92</v>
      </c>
      <c r="J54" s="1480"/>
      <c r="K54" s="1521">
        <v>0</v>
      </c>
      <c r="L54" s="1522"/>
      <c r="M54" s="258" t="s">
        <v>57</v>
      </c>
      <c r="N54" s="275"/>
      <c r="O54" s="1151" t="s">
        <v>940</v>
      </c>
      <c r="P54" s="202"/>
    </row>
    <row r="55" spans="1:16" s="274" customFormat="1" ht="32.25" customHeight="1">
      <c r="B55" s="198" t="s">
        <v>405</v>
      </c>
      <c r="C55" s="1414" t="s">
        <v>483</v>
      </c>
      <c r="D55" s="1414"/>
      <c r="E55" s="1415"/>
      <c r="F55" s="257" t="s">
        <v>57</v>
      </c>
      <c r="G55" s="1532">
        <v>0</v>
      </c>
      <c r="H55" s="1533"/>
      <c r="I55" s="1479" t="s">
        <v>92</v>
      </c>
      <c r="J55" s="1480"/>
      <c r="K55" s="1521">
        <v>0</v>
      </c>
      <c r="L55" s="1522"/>
      <c r="M55" s="258" t="s">
        <v>57</v>
      </c>
      <c r="N55" s="276"/>
      <c r="O55" s="1151" t="s">
        <v>940</v>
      </c>
      <c r="P55" s="277"/>
    </row>
    <row r="56" spans="1:16" s="274" customFormat="1" ht="32.25" customHeight="1">
      <c r="B56" s="198" t="s">
        <v>408</v>
      </c>
      <c r="C56" s="1414" t="s">
        <v>302</v>
      </c>
      <c r="D56" s="1414"/>
      <c r="E56" s="1415"/>
      <c r="F56" s="257" t="s">
        <v>57</v>
      </c>
      <c r="G56" s="1532">
        <v>0</v>
      </c>
      <c r="H56" s="1533"/>
      <c r="I56" s="1479" t="s">
        <v>92</v>
      </c>
      <c r="J56" s="1480"/>
      <c r="K56" s="1521">
        <v>0</v>
      </c>
      <c r="L56" s="1522"/>
      <c r="M56" s="258" t="s">
        <v>57</v>
      </c>
      <c r="N56" s="275"/>
      <c r="O56" s="1151" t="s">
        <v>940</v>
      </c>
      <c r="P56" s="277"/>
    </row>
    <row r="57" spans="1:16" ht="46.5" customHeight="1">
      <c r="B57" s="205" t="s">
        <v>410</v>
      </c>
      <c r="C57" s="1484" t="s">
        <v>484</v>
      </c>
      <c r="D57" s="1484"/>
      <c r="E57" s="1485"/>
      <c r="F57" s="279"/>
      <c r="G57" s="1527">
        <f>G52+G53+G54+G55+G56</f>
        <v>4793270.76</v>
      </c>
      <c r="H57" s="1528"/>
      <c r="I57" s="1486"/>
      <c r="J57" s="1487"/>
      <c r="K57" s="1529">
        <f>K52+K53+K54+K55+K56</f>
        <v>1415369.4</v>
      </c>
      <c r="L57" s="1530"/>
      <c r="M57" s="268"/>
      <c r="N57" s="269"/>
      <c r="O57" s="423"/>
      <c r="P57" s="423"/>
    </row>
    <row r="58" spans="1:16" ht="54.75" customHeight="1">
      <c r="A58" s="281"/>
      <c r="B58" s="1507" t="s">
        <v>485</v>
      </c>
      <c r="C58" s="1508"/>
      <c r="D58" s="1508"/>
      <c r="E58" s="1508"/>
      <c r="F58" s="1508"/>
      <c r="G58" s="1508"/>
      <c r="H58" s="1508"/>
      <c r="I58" s="1508"/>
      <c r="J58" s="1508"/>
      <c r="K58" s="1508"/>
      <c r="L58" s="1508"/>
      <c r="M58" s="1508"/>
      <c r="N58" s="1508"/>
      <c r="O58" s="424"/>
      <c r="P58" s="425"/>
    </row>
    <row r="59" spans="1:16" ht="62.25" customHeight="1">
      <c r="B59" s="282" t="s">
        <v>486</v>
      </c>
      <c r="C59" s="1543" t="s">
        <v>487</v>
      </c>
      <c r="D59" s="1543"/>
      <c r="E59" s="1543"/>
      <c r="F59" s="1543"/>
      <c r="G59" s="1543"/>
      <c r="H59" s="1543"/>
      <c r="I59" s="1544"/>
      <c r="J59" s="283">
        <f>G49/(G49+G57)</f>
        <v>0.12052559045600211</v>
      </c>
      <c r="K59" s="284" t="s">
        <v>392</v>
      </c>
      <c r="L59" s="1539"/>
      <c r="M59" s="1540"/>
      <c r="N59" s="1541"/>
      <c r="O59" s="1534"/>
      <c r="P59" s="1534"/>
    </row>
    <row r="60" spans="1:16" ht="53.25" customHeight="1">
      <c r="B60" s="286" t="s">
        <v>488</v>
      </c>
      <c r="C60" s="1537" t="s">
        <v>489</v>
      </c>
      <c r="D60" s="1537"/>
      <c r="E60" s="1537"/>
      <c r="F60" s="1537"/>
      <c r="G60" s="1537"/>
      <c r="H60" s="1537"/>
      <c r="I60" s="1538"/>
      <c r="J60" s="283">
        <f>G45/G49</f>
        <v>0</v>
      </c>
      <c r="K60" s="284" t="s">
        <v>446</v>
      </c>
      <c r="L60" s="1539"/>
      <c r="M60" s="1540"/>
      <c r="N60" s="1541"/>
      <c r="O60" s="1535"/>
      <c r="P60" s="1535"/>
    </row>
    <row r="61" spans="1:16" ht="53.25" customHeight="1">
      <c r="B61" s="286" t="s">
        <v>490</v>
      </c>
      <c r="C61" s="1537" t="s">
        <v>491</v>
      </c>
      <c r="D61" s="1537"/>
      <c r="E61" s="1537"/>
      <c r="F61" s="1537"/>
      <c r="G61" s="1537"/>
      <c r="H61" s="1537"/>
      <c r="I61" s="1538"/>
      <c r="J61" s="288">
        <f>SUM(G49,G57)</f>
        <v>5450153.7599999998</v>
      </c>
      <c r="K61" s="284" t="s">
        <v>446</v>
      </c>
      <c r="L61" s="1539" t="s">
        <v>5607</v>
      </c>
      <c r="M61" s="1540"/>
      <c r="N61" s="1541"/>
      <c r="O61" s="1535"/>
      <c r="P61" s="1535"/>
    </row>
    <row r="62" spans="1:16" ht="53.25" customHeight="1">
      <c r="B62" s="286" t="s">
        <v>492</v>
      </c>
      <c r="C62" s="1464" t="s">
        <v>493</v>
      </c>
      <c r="D62" s="1464"/>
      <c r="E62" s="1464"/>
      <c r="F62" s="1464"/>
      <c r="G62" s="1464"/>
      <c r="H62" s="1464"/>
      <c r="I62" s="1465"/>
      <c r="J62" s="283">
        <f>(G49+G57)/J27</f>
        <v>1.3031602058523775</v>
      </c>
      <c r="K62" s="284" t="s">
        <v>392</v>
      </c>
      <c r="L62" s="1539" t="s">
        <v>5608</v>
      </c>
      <c r="M62" s="1540"/>
      <c r="N62" s="1541"/>
      <c r="O62" s="1535"/>
      <c r="P62" s="1535"/>
    </row>
    <row r="63" spans="1:16" ht="69.75" customHeight="1">
      <c r="B63" s="289" t="s">
        <v>494</v>
      </c>
      <c r="C63" s="1464" t="s">
        <v>495</v>
      </c>
      <c r="D63" s="1464"/>
      <c r="E63" s="1464"/>
      <c r="F63" s="1464"/>
      <c r="G63" s="1464"/>
      <c r="H63" s="1464"/>
      <c r="I63" s="1465"/>
      <c r="J63" s="290">
        <f>(K49+K57)/J28</f>
        <v>1.3695132128293617</v>
      </c>
      <c r="K63" s="284" t="s">
        <v>392</v>
      </c>
      <c r="L63" s="1539"/>
      <c r="M63" s="1540"/>
      <c r="N63" s="1541"/>
      <c r="O63" s="1535"/>
      <c r="P63" s="1535"/>
    </row>
    <row r="64" spans="1:16" ht="53.25" customHeight="1">
      <c r="B64" s="289" t="s">
        <v>496</v>
      </c>
      <c r="C64" s="1537" t="s">
        <v>497</v>
      </c>
      <c r="D64" s="1537"/>
      <c r="E64" s="1537"/>
      <c r="F64" s="1537"/>
      <c r="G64" s="1537"/>
      <c r="H64" s="1537"/>
      <c r="I64" s="1538"/>
      <c r="J64" s="283" t="str">
        <f>IF(J62&lt;0.945,"Funding gap","No funding gap")</f>
        <v>No funding gap</v>
      </c>
      <c r="K64" s="293" t="s">
        <v>446</v>
      </c>
      <c r="L64" s="1539" t="s">
        <v>5609</v>
      </c>
      <c r="M64" s="1540"/>
      <c r="N64" s="1541"/>
      <c r="O64" s="1535"/>
      <c r="P64" s="1535"/>
    </row>
    <row r="65" spans="2:16" ht="53.25" customHeight="1">
      <c r="B65" s="289" t="s">
        <v>498</v>
      </c>
      <c r="C65" s="1542" t="s">
        <v>499</v>
      </c>
      <c r="D65" s="1542"/>
      <c r="E65" s="1542"/>
      <c r="F65" s="1542"/>
      <c r="G65" s="1542"/>
      <c r="H65" s="1542"/>
      <c r="I65" s="1542"/>
      <c r="J65" s="292">
        <f>G45/J27</f>
        <v>0</v>
      </c>
      <c r="K65" s="293" t="s">
        <v>446</v>
      </c>
      <c r="L65" s="1539"/>
      <c r="M65" s="1540"/>
      <c r="N65" s="1541"/>
      <c r="O65" s="1536"/>
      <c r="P65" s="1536"/>
    </row>
    <row r="66" spans="2:16" ht="45" customHeight="1">
      <c r="B66" s="191" t="s">
        <v>500</v>
      </c>
      <c r="C66" s="1414" t="s">
        <v>501</v>
      </c>
      <c r="D66" s="1414"/>
      <c r="E66" s="1414"/>
      <c r="F66" s="1414"/>
      <c r="G66" s="1414"/>
      <c r="H66" s="1414"/>
      <c r="I66" s="1414"/>
      <c r="J66" s="1415"/>
      <c r="K66" s="1545" t="s">
        <v>446</v>
      </c>
      <c r="L66" s="1548"/>
      <c r="M66" s="1549"/>
      <c r="N66" s="1550"/>
      <c r="O66" s="1443" t="s">
        <v>1307</v>
      </c>
      <c r="P66" s="1443"/>
    </row>
    <row r="67" spans="2:16" ht="21" customHeight="1">
      <c r="B67" s="198" t="s">
        <v>394</v>
      </c>
      <c r="C67" s="1557" t="s">
        <v>502</v>
      </c>
      <c r="D67" s="1557"/>
      <c r="E67" s="1557"/>
      <c r="F67" s="1557"/>
      <c r="G67" s="1557"/>
      <c r="H67" s="1557"/>
      <c r="I67" s="1557"/>
      <c r="J67" s="299" t="s">
        <v>53</v>
      </c>
      <c r="K67" s="1546"/>
      <c r="L67" s="1551"/>
      <c r="M67" s="1552"/>
      <c r="N67" s="1553"/>
      <c r="O67" s="1425"/>
      <c r="P67" s="1425"/>
    </row>
    <row r="68" spans="2:16" ht="21" customHeight="1">
      <c r="B68" s="198" t="s">
        <v>401</v>
      </c>
      <c r="C68" s="1557" t="s">
        <v>503</v>
      </c>
      <c r="D68" s="1557"/>
      <c r="E68" s="1557"/>
      <c r="F68" s="1557"/>
      <c r="G68" s="1557"/>
      <c r="H68" s="1557"/>
      <c r="I68" s="1557"/>
      <c r="J68" s="299" t="s">
        <v>57</v>
      </c>
      <c r="K68" s="1546"/>
      <c r="L68" s="1551"/>
      <c r="M68" s="1552"/>
      <c r="N68" s="1553"/>
      <c r="O68" s="1425"/>
      <c r="P68" s="1425"/>
    </row>
    <row r="69" spans="2:16" ht="21" customHeight="1">
      <c r="B69" s="198" t="s">
        <v>403</v>
      </c>
      <c r="C69" s="1557" t="s">
        <v>504</v>
      </c>
      <c r="D69" s="1557"/>
      <c r="E69" s="1557"/>
      <c r="F69" s="1557"/>
      <c r="G69" s="1557"/>
      <c r="H69" s="1557"/>
      <c r="I69" s="1557"/>
      <c r="J69" s="299" t="s">
        <v>57</v>
      </c>
      <c r="K69" s="1546"/>
      <c r="L69" s="1551"/>
      <c r="M69" s="1552"/>
      <c r="N69" s="1553"/>
      <c r="O69" s="1425"/>
      <c r="P69" s="1425"/>
    </row>
    <row r="70" spans="2:16" ht="21" customHeight="1">
      <c r="B70" s="198" t="s">
        <v>405</v>
      </c>
      <c r="C70" s="1557" t="s">
        <v>302</v>
      </c>
      <c r="D70" s="1557"/>
      <c r="E70" s="1557"/>
      <c r="F70" s="1557"/>
      <c r="G70" s="1557"/>
      <c r="H70" s="1557"/>
      <c r="I70" s="1557"/>
      <c r="J70" s="299" t="s">
        <v>57</v>
      </c>
      <c r="K70" s="1546"/>
      <c r="L70" s="1551"/>
      <c r="M70" s="1552"/>
      <c r="N70" s="1553"/>
      <c r="O70" s="1425"/>
      <c r="P70" s="1425"/>
    </row>
    <row r="71" spans="2:16" ht="21" customHeight="1">
      <c r="B71" s="198" t="s">
        <v>408</v>
      </c>
      <c r="C71" s="1558" t="s">
        <v>505</v>
      </c>
      <c r="D71" s="1558"/>
      <c r="E71" s="1558"/>
      <c r="F71" s="1558"/>
      <c r="G71" s="1559" t="s">
        <v>92</v>
      </c>
      <c r="H71" s="1560"/>
      <c r="I71" s="1560"/>
      <c r="J71" s="1561"/>
      <c r="K71" s="1547"/>
      <c r="L71" s="1554"/>
      <c r="M71" s="1555"/>
      <c r="N71" s="1556"/>
      <c r="O71" s="1426"/>
      <c r="P71" s="1426"/>
    </row>
    <row r="72" spans="2:16" ht="45" customHeight="1">
      <c r="B72" s="191" t="s">
        <v>506</v>
      </c>
      <c r="C72" s="1414" t="s">
        <v>507</v>
      </c>
      <c r="D72" s="1414"/>
      <c r="E72" s="1414"/>
      <c r="F72" s="1414"/>
      <c r="G72" s="1414"/>
      <c r="H72" s="1414"/>
      <c r="I72" s="1414"/>
      <c r="J72" s="1414"/>
      <c r="K72" s="1414"/>
      <c r="L72" s="1414"/>
      <c r="M72" s="1414"/>
      <c r="N72" s="1562"/>
      <c r="O72" s="291"/>
      <c r="P72" s="297"/>
    </row>
    <row r="73" spans="2:16" ht="20.25" customHeight="1">
      <c r="B73" s="205" t="s">
        <v>418</v>
      </c>
      <c r="C73" s="1558" t="s">
        <v>297</v>
      </c>
      <c r="D73" s="1558"/>
      <c r="E73" s="1558"/>
      <c r="F73" s="1563" t="s">
        <v>53</v>
      </c>
      <c r="G73" s="1564"/>
      <c r="H73" s="1545" t="s">
        <v>446</v>
      </c>
      <c r="I73" s="1565"/>
      <c r="J73" s="1566"/>
      <c r="K73" s="1566"/>
      <c r="L73" s="1566"/>
      <c r="M73" s="1566"/>
      <c r="N73" s="1567"/>
      <c r="O73" s="1443" t="s">
        <v>1307</v>
      </c>
      <c r="P73" s="1443"/>
    </row>
    <row r="74" spans="2:16" ht="20.25" customHeight="1">
      <c r="B74" s="205" t="s">
        <v>508</v>
      </c>
      <c r="C74" s="1558" t="s">
        <v>509</v>
      </c>
      <c r="D74" s="1558"/>
      <c r="E74" s="1558"/>
      <c r="F74" s="1563" t="s">
        <v>54</v>
      </c>
      <c r="G74" s="1564"/>
      <c r="H74" s="1546"/>
      <c r="I74" s="1568"/>
      <c r="J74" s="1569"/>
      <c r="K74" s="1569"/>
      <c r="L74" s="1569"/>
      <c r="M74" s="1569"/>
      <c r="N74" s="1570"/>
      <c r="O74" s="1425"/>
      <c r="P74" s="1425"/>
    </row>
    <row r="75" spans="2:16" ht="20.25" customHeight="1">
      <c r="B75" s="205" t="s">
        <v>510</v>
      </c>
      <c r="C75" s="1558" t="s">
        <v>299</v>
      </c>
      <c r="D75" s="1558"/>
      <c r="E75" s="1558"/>
      <c r="F75" s="1563" t="s">
        <v>54</v>
      </c>
      <c r="G75" s="1564"/>
      <c r="H75" s="1546"/>
      <c r="I75" s="1568"/>
      <c r="J75" s="1569"/>
      <c r="K75" s="1569"/>
      <c r="L75" s="1569"/>
      <c r="M75" s="1569"/>
      <c r="N75" s="1570"/>
      <c r="O75" s="1425"/>
      <c r="P75" s="1425"/>
    </row>
    <row r="76" spans="2:16" ht="49.5" customHeight="1">
      <c r="B76" s="205" t="s">
        <v>401</v>
      </c>
      <c r="C76" s="1464" t="s">
        <v>511</v>
      </c>
      <c r="D76" s="1464"/>
      <c r="E76" s="1464"/>
      <c r="F76" s="1464"/>
      <c r="G76" s="1465"/>
      <c r="H76" s="1546"/>
      <c r="I76" s="1568"/>
      <c r="J76" s="1569"/>
      <c r="K76" s="1569"/>
      <c r="L76" s="1569"/>
      <c r="M76" s="1569"/>
      <c r="N76" s="1570"/>
      <c r="O76" s="1425"/>
      <c r="P76" s="1425"/>
    </row>
    <row r="77" spans="2:16" ht="21" customHeight="1">
      <c r="B77" s="205" t="s">
        <v>418</v>
      </c>
      <c r="C77" s="1558" t="s">
        <v>297</v>
      </c>
      <c r="D77" s="1558"/>
      <c r="E77" s="1410"/>
      <c r="F77" s="1563" t="s">
        <v>53</v>
      </c>
      <c r="G77" s="1564"/>
      <c r="H77" s="1546"/>
      <c r="I77" s="1568"/>
      <c r="J77" s="1569"/>
      <c r="K77" s="1569"/>
      <c r="L77" s="1569"/>
      <c r="M77" s="1569"/>
      <c r="N77" s="1570"/>
      <c r="O77" s="1425"/>
      <c r="P77" s="1425"/>
    </row>
    <row r="78" spans="2:16" ht="21" customHeight="1">
      <c r="B78" s="205" t="s">
        <v>508</v>
      </c>
      <c r="C78" s="1558" t="s">
        <v>509</v>
      </c>
      <c r="D78" s="1558"/>
      <c r="E78" s="1410"/>
      <c r="F78" s="1563" t="s">
        <v>54</v>
      </c>
      <c r="G78" s="1564"/>
      <c r="H78" s="1546"/>
      <c r="I78" s="1568"/>
      <c r="J78" s="1569"/>
      <c r="K78" s="1569"/>
      <c r="L78" s="1569"/>
      <c r="M78" s="1569"/>
      <c r="N78" s="1570"/>
      <c r="O78" s="1425"/>
      <c r="P78" s="1425"/>
    </row>
    <row r="79" spans="2:16" ht="21" customHeight="1">
      <c r="B79" s="205" t="s">
        <v>510</v>
      </c>
      <c r="C79" s="1558" t="s">
        <v>301</v>
      </c>
      <c r="D79" s="1558"/>
      <c r="E79" s="1410"/>
      <c r="F79" s="1563" t="s">
        <v>54</v>
      </c>
      <c r="G79" s="1564"/>
      <c r="H79" s="1546"/>
      <c r="I79" s="1568"/>
      <c r="J79" s="1569"/>
      <c r="K79" s="1569"/>
      <c r="L79" s="1569"/>
      <c r="M79" s="1569"/>
      <c r="N79" s="1570"/>
      <c r="O79" s="1425"/>
      <c r="P79" s="1425"/>
    </row>
    <row r="80" spans="2:16" ht="21" customHeight="1">
      <c r="B80" s="205" t="s">
        <v>512</v>
      </c>
      <c r="C80" s="1558" t="s">
        <v>302</v>
      </c>
      <c r="D80" s="1558"/>
      <c r="E80" s="1410"/>
      <c r="F80" s="1563" t="s">
        <v>54</v>
      </c>
      <c r="G80" s="1564"/>
      <c r="H80" s="1546"/>
      <c r="I80" s="1568"/>
      <c r="J80" s="1569"/>
      <c r="K80" s="1569"/>
      <c r="L80" s="1569"/>
      <c r="M80" s="1569"/>
      <c r="N80" s="1570"/>
      <c r="O80" s="1425"/>
      <c r="P80" s="1425"/>
    </row>
    <row r="81" spans="2:16" ht="21.75" customHeight="1">
      <c r="B81" s="205" t="s">
        <v>513</v>
      </c>
      <c r="C81" s="1558" t="s">
        <v>514</v>
      </c>
      <c r="D81" s="1558"/>
      <c r="E81" s="1410"/>
      <c r="F81" s="1574"/>
      <c r="G81" s="1575"/>
      <c r="H81" s="1547"/>
      <c r="I81" s="1571"/>
      <c r="J81" s="1572"/>
      <c r="K81" s="1572"/>
      <c r="L81" s="1572"/>
      <c r="M81" s="1572"/>
      <c r="N81" s="1573"/>
      <c r="O81" s="1426"/>
      <c r="P81" s="1426"/>
    </row>
    <row r="82" spans="2:16" ht="51" customHeight="1">
      <c r="B82" s="298" t="s">
        <v>515</v>
      </c>
      <c r="C82" s="1484" t="s">
        <v>516</v>
      </c>
      <c r="D82" s="1484"/>
      <c r="E82" s="1485"/>
      <c r="F82" s="1576"/>
      <c r="G82" s="1577"/>
      <c r="H82" s="1577"/>
      <c r="I82" s="1577"/>
      <c r="J82" s="1577"/>
      <c r="K82" s="1577"/>
      <c r="L82" s="1577"/>
      <c r="M82" s="1577"/>
      <c r="N82" s="1577"/>
      <c r="O82" s="1578"/>
      <c r="P82" s="1579"/>
    </row>
    <row r="83" spans="2:16" ht="31.5" customHeight="1">
      <c r="B83" s="1490" t="s">
        <v>517</v>
      </c>
      <c r="C83" s="1491"/>
      <c r="D83" s="1491"/>
      <c r="E83" s="1491"/>
      <c r="F83" s="1491"/>
      <c r="G83" s="1491"/>
      <c r="H83" s="1491"/>
      <c r="I83" s="1491"/>
      <c r="J83" s="1491"/>
      <c r="K83" s="1491"/>
      <c r="L83" s="1491"/>
      <c r="M83" s="1491"/>
      <c r="N83" s="1491"/>
      <c r="O83" s="1491"/>
      <c r="P83" s="1492"/>
    </row>
    <row r="84" spans="2:16" ht="44.25" customHeight="1">
      <c r="B84" s="191" t="s">
        <v>518</v>
      </c>
      <c r="C84" s="1414" t="s">
        <v>519</v>
      </c>
      <c r="D84" s="1414"/>
      <c r="E84" s="1414"/>
      <c r="F84" s="1414"/>
      <c r="G84" s="1415"/>
      <c r="H84" s="299" t="s">
        <v>53</v>
      </c>
      <c r="I84" s="1580" t="s">
        <v>446</v>
      </c>
      <c r="J84" s="1581"/>
      <c r="K84" s="1582"/>
      <c r="L84" s="1583"/>
      <c r="M84" s="1583"/>
      <c r="N84" s="1584"/>
      <c r="O84" s="1443" t="s">
        <v>1292</v>
      </c>
      <c r="P84" s="1443"/>
    </row>
    <row r="85" spans="2:16" ht="20.25" customHeight="1">
      <c r="B85" s="1585" t="s">
        <v>520</v>
      </c>
      <c r="C85" s="1586"/>
      <c r="D85" s="1586"/>
      <c r="E85" s="1587"/>
      <c r="F85" s="1500" t="s">
        <v>521</v>
      </c>
      <c r="G85" s="1502"/>
      <c r="H85" s="1501"/>
      <c r="I85" s="1500" t="s">
        <v>522</v>
      </c>
      <c r="J85" s="1502"/>
      <c r="K85" s="1500" t="s">
        <v>434</v>
      </c>
      <c r="L85" s="1502"/>
      <c r="M85" s="1502"/>
      <c r="N85" s="1503"/>
      <c r="O85" s="1425"/>
      <c r="P85" s="1425"/>
    </row>
    <row r="86" spans="2:16" ht="21" customHeight="1">
      <c r="B86" s="1588"/>
      <c r="C86" s="1589"/>
      <c r="D86" s="1589"/>
      <c r="E86" s="1590"/>
      <c r="F86" s="1594" t="s">
        <v>5610</v>
      </c>
      <c r="G86" s="1595"/>
      <c r="H86" s="1596"/>
      <c r="I86" s="1597">
        <v>1314397</v>
      </c>
      <c r="J86" s="1598"/>
      <c r="K86" s="1594"/>
      <c r="L86" s="1595"/>
      <c r="M86" s="1595"/>
      <c r="N86" s="1596"/>
      <c r="O86" s="1425"/>
      <c r="P86" s="1425"/>
    </row>
    <row r="87" spans="2:16" ht="21" customHeight="1">
      <c r="B87" s="1588"/>
      <c r="C87" s="1589"/>
      <c r="D87" s="1589"/>
      <c r="E87" s="1590"/>
      <c r="F87" s="1594"/>
      <c r="G87" s="1595"/>
      <c r="H87" s="1596"/>
      <c r="I87" s="1597"/>
      <c r="J87" s="1598"/>
      <c r="K87" s="1594"/>
      <c r="L87" s="1595"/>
      <c r="M87" s="1595"/>
      <c r="N87" s="1596"/>
      <c r="O87" s="1425"/>
      <c r="P87" s="1425"/>
    </row>
    <row r="88" spans="2:16" ht="21" customHeight="1">
      <c r="B88" s="1588"/>
      <c r="C88" s="1589"/>
      <c r="D88" s="1589"/>
      <c r="E88" s="1590"/>
      <c r="F88" s="1594"/>
      <c r="G88" s="1595"/>
      <c r="H88" s="1596"/>
      <c r="I88" s="1597"/>
      <c r="J88" s="1598"/>
      <c r="K88" s="1594"/>
      <c r="L88" s="1595"/>
      <c r="M88" s="1595"/>
      <c r="N88" s="1596"/>
      <c r="O88" s="1425"/>
      <c r="P88" s="1425"/>
    </row>
    <row r="89" spans="2:16" ht="21.75" customHeight="1">
      <c r="B89" s="1591"/>
      <c r="C89" s="1592"/>
      <c r="D89" s="1592"/>
      <c r="E89" s="1593"/>
      <c r="F89" s="1599"/>
      <c r="G89" s="1600"/>
      <c r="H89" s="1601"/>
      <c r="I89" s="1602"/>
      <c r="J89" s="1603"/>
      <c r="K89" s="1604"/>
      <c r="L89" s="1605"/>
      <c r="M89" s="1605"/>
      <c r="N89" s="1606"/>
      <c r="O89" s="1444"/>
      <c r="P89" s="1444"/>
    </row>
    <row r="90" spans="2:16" ht="26.25" customHeight="1">
      <c r="B90" s="1416" t="s">
        <v>2</v>
      </c>
      <c r="C90" s="1417"/>
      <c r="D90" s="1417"/>
      <c r="E90" s="1417"/>
      <c r="F90" s="1417"/>
      <c r="G90" s="1417"/>
      <c r="H90" s="1417"/>
      <c r="I90" s="1417"/>
      <c r="J90" s="1417"/>
      <c r="K90" s="1417"/>
      <c r="L90" s="1417"/>
      <c r="M90" s="1417"/>
      <c r="N90" s="1417"/>
      <c r="O90" s="1417"/>
      <c r="P90" s="1418"/>
    </row>
    <row r="91" spans="2:16" ht="49.5" customHeight="1">
      <c r="B91" s="303" t="s">
        <v>523</v>
      </c>
      <c r="C91" s="1632" t="s">
        <v>4977</v>
      </c>
      <c r="D91" s="1632"/>
      <c r="E91" s="1632"/>
      <c r="F91" s="1632"/>
      <c r="G91" s="1632"/>
      <c r="H91" s="1632"/>
      <c r="I91" s="1632"/>
      <c r="J91" s="1632"/>
      <c r="K91" s="1632"/>
      <c r="L91" s="1632"/>
      <c r="M91" s="1632"/>
      <c r="N91" s="1632"/>
      <c r="O91" s="1424" t="s">
        <v>3243</v>
      </c>
      <c r="P91" s="1424"/>
    </row>
    <row r="92" spans="2:16" ht="20.25" customHeight="1">
      <c r="B92" s="1609" t="s">
        <v>525</v>
      </c>
      <c r="C92" s="1610"/>
      <c r="D92" s="1610"/>
      <c r="E92" s="1610"/>
      <c r="F92" s="1611"/>
      <c r="G92" s="1614" t="s">
        <v>526</v>
      </c>
      <c r="H92" s="1614"/>
      <c r="I92" s="2149"/>
      <c r="J92" s="1614"/>
      <c r="K92" s="1614"/>
      <c r="L92" s="1615"/>
      <c r="M92" s="2150"/>
      <c r="N92" s="2150"/>
      <c r="O92" s="1425"/>
      <c r="P92" s="1425"/>
    </row>
    <row r="93" spans="2:16" ht="22.5" customHeight="1">
      <c r="B93" s="2072"/>
      <c r="C93" s="1613"/>
      <c r="D93" s="1613"/>
      <c r="E93" s="1613"/>
      <c r="F93" s="2148"/>
      <c r="G93" s="429" t="s">
        <v>109</v>
      </c>
      <c r="H93" s="429" t="s">
        <v>128</v>
      </c>
      <c r="I93" s="430" t="s">
        <v>527</v>
      </c>
      <c r="J93" s="431" t="s">
        <v>528</v>
      </c>
      <c r="K93" s="2151" t="s">
        <v>434</v>
      </c>
      <c r="L93" s="2152"/>
      <c r="M93" s="2152"/>
      <c r="N93" s="2153"/>
      <c r="O93" s="1425"/>
      <c r="P93" s="1425"/>
    </row>
    <row r="94" spans="2:16" ht="57.75" customHeight="1">
      <c r="B94" s="432" t="s">
        <v>394</v>
      </c>
      <c r="C94" s="2154" t="s">
        <v>529</v>
      </c>
      <c r="D94" s="2155"/>
      <c r="E94" s="2155"/>
      <c r="F94" s="2155"/>
      <c r="G94" s="2155"/>
      <c r="H94" s="2155"/>
      <c r="I94" s="2155"/>
      <c r="J94" s="2156"/>
      <c r="K94" s="1623"/>
      <c r="L94" s="1623"/>
      <c r="M94" s="1623"/>
      <c r="N94" s="1624"/>
      <c r="O94" s="1608"/>
      <c r="P94" s="1425"/>
    </row>
    <row r="95" spans="2:16" ht="23.65" customHeight="1">
      <c r="B95" s="317" t="s">
        <v>530</v>
      </c>
      <c r="C95" s="1630" t="s">
        <v>531</v>
      </c>
      <c r="D95" s="1630"/>
      <c r="E95" s="1630"/>
      <c r="F95" s="1631"/>
      <c r="G95" s="469" t="s">
        <v>53</v>
      </c>
      <c r="H95" s="470" t="s">
        <v>53</v>
      </c>
      <c r="I95" s="471" t="s">
        <v>53</v>
      </c>
      <c r="J95" s="469" t="s">
        <v>53</v>
      </c>
      <c r="K95" s="1625"/>
      <c r="L95" s="1626"/>
      <c r="M95" s="1626"/>
      <c r="N95" s="1627"/>
      <c r="O95" s="1608"/>
      <c r="P95" s="1425"/>
    </row>
    <row r="96" spans="2:16" ht="22.15" customHeight="1">
      <c r="B96" s="434" t="s">
        <v>532</v>
      </c>
      <c r="C96" s="1639" t="s">
        <v>533</v>
      </c>
      <c r="D96" s="1639"/>
      <c r="E96" s="1639"/>
      <c r="F96" s="1640"/>
      <c r="G96" s="448" t="s">
        <v>53</v>
      </c>
      <c r="H96" s="311" t="s">
        <v>53</v>
      </c>
      <c r="I96" s="448" t="s">
        <v>54</v>
      </c>
      <c r="J96" s="311" t="s">
        <v>53</v>
      </c>
      <c r="K96" s="1628"/>
      <c r="L96" s="1628"/>
      <c r="M96" s="1628"/>
      <c r="N96" s="1629"/>
      <c r="O96" s="1608"/>
      <c r="P96" s="1425"/>
    </row>
    <row r="97" spans="2:16" ht="42" customHeight="1">
      <c r="B97" s="436" t="s">
        <v>401</v>
      </c>
      <c r="C97" s="1633" t="s">
        <v>534</v>
      </c>
      <c r="D97" s="1641"/>
      <c r="E97" s="1641"/>
      <c r="F97" s="1641"/>
      <c r="G97" s="1641"/>
      <c r="H97" s="1641"/>
      <c r="I97" s="1641"/>
      <c r="J97" s="1641"/>
      <c r="K97" s="1626"/>
      <c r="L97" s="1626"/>
      <c r="M97" s="1626"/>
      <c r="N97" s="1627"/>
      <c r="O97" s="1425"/>
      <c r="P97" s="1425"/>
    </row>
    <row r="98" spans="2:16" ht="24.6" customHeight="1">
      <c r="B98" s="432" t="s">
        <v>530</v>
      </c>
      <c r="C98" s="1634" t="s">
        <v>531</v>
      </c>
      <c r="D98" s="1634"/>
      <c r="E98" s="1634"/>
      <c r="F98" s="1635"/>
      <c r="G98" s="472" t="s">
        <v>53</v>
      </c>
      <c r="H98" s="442" t="s">
        <v>53</v>
      </c>
      <c r="I98" s="443" t="s">
        <v>53</v>
      </c>
      <c r="J98" s="470" t="s">
        <v>53</v>
      </c>
      <c r="K98" s="1626"/>
      <c r="L98" s="1626"/>
      <c r="M98" s="1626"/>
      <c r="N98" s="1627"/>
      <c r="O98" s="1425"/>
      <c r="P98" s="1425"/>
    </row>
    <row r="99" spans="2:16" ht="23.65" customHeight="1">
      <c r="B99" s="434" t="s">
        <v>532</v>
      </c>
      <c r="C99" s="1636" t="s">
        <v>533</v>
      </c>
      <c r="D99" s="1636"/>
      <c r="E99" s="1636"/>
      <c r="F99" s="1637"/>
      <c r="G99" s="473" t="s">
        <v>53</v>
      </c>
      <c r="H99" s="474" t="s">
        <v>53</v>
      </c>
      <c r="I99" s="473" t="s">
        <v>54</v>
      </c>
      <c r="J99" s="474" t="s">
        <v>54</v>
      </c>
      <c r="K99" s="1628"/>
      <c r="L99" s="1628"/>
      <c r="M99" s="1628"/>
      <c r="N99" s="1629"/>
      <c r="O99" s="1425"/>
      <c r="P99" s="1425"/>
    </row>
    <row r="100" spans="2:16" ht="48" customHeight="1">
      <c r="B100" s="436" t="s">
        <v>535</v>
      </c>
      <c r="C100" s="1638" t="s">
        <v>536</v>
      </c>
      <c r="D100" s="1638"/>
      <c r="E100" s="1638"/>
      <c r="F100" s="1638"/>
      <c r="G100" s="1638"/>
      <c r="H100" s="1638"/>
      <c r="I100" s="1638"/>
      <c r="J100" s="1642"/>
      <c r="K100" s="1623"/>
      <c r="L100" s="1623"/>
      <c r="M100" s="1623"/>
      <c r="N100" s="1624"/>
      <c r="O100" s="1425"/>
      <c r="P100" s="1425"/>
    </row>
    <row r="101" spans="2:16" ht="23.1" customHeight="1">
      <c r="B101" s="432" t="s">
        <v>530</v>
      </c>
      <c r="C101" s="1643" t="s">
        <v>531</v>
      </c>
      <c r="D101" s="1643"/>
      <c r="E101" s="1643"/>
      <c r="F101" s="1644"/>
      <c r="G101" s="475" t="s">
        <v>53</v>
      </c>
      <c r="H101" s="309" t="s">
        <v>53</v>
      </c>
      <c r="I101" s="314" t="s">
        <v>53</v>
      </c>
      <c r="J101" s="309" t="s">
        <v>53</v>
      </c>
      <c r="K101" s="1626"/>
      <c r="L101" s="1626"/>
      <c r="M101" s="1626"/>
      <c r="N101" s="1627"/>
      <c r="O101" s="1425"/>
      <c r="P101" s="1425"/>
    </row>
    <row r="102" spans="2:16" ht="26.1" customHeight="1">
      <c r="B102" s="434" t="s">
        <v>532</v>
      </c>
      <c r="C102" s="1639" t="s">
        <v>533</v>
      </c>
      <c r="D102" s="1639"/>
      <c r="E102" s="1639"/>
      <c r="F102" s="1640"/>
      <c r="G102" s="448" t="s">
        <v>58</v>
      </c>
      <c r="H102" s="311" t="s">
        <v>53</v>
      </c>
      <c r="I102" s="448" t="s">
        <v>54</v>
      </c>
      <c r="J102" s="311" t="s">
        <v>53</v>
      </c>
      <c r="K102" s="1628"/>
      <c r="L102" s="1628"/>
      <c r="M102" s="1628"/>
      <c r="N102" s="1629"/>
      <c r="O102" s="1425"/>
      <c r="P102" s="1425"/>
    </row>
    <row r="103" spans="2:16" ht="38.25" customHeight="1">
      <c r="B103" s="436" t="s">
        <v>537</v>
      </c>
      <c r="C103" s="1632" t="s">
        <v>538</v>
      </c>
      <c r="D103" s="1632"/>
      <c r="E103" s="1632"/>
      <c r="F103" s="1632"/>
      <c r="G103" s="1632"/>
      <c r="H103" s="1632"/>
      <c r="I103" s="1632"/>
      <c r="J103" s="1633"/>
      <c r="K103" s="1623"/>
      <c r="L103" s="1623"/>
      <c r="M103" s="1623"/>
      <c r="N103" s="1624"/>
      <c r="O103" s="1425"/>
      <c r="P103" s="1425"/>
    </row>
    <row r="104" spans="2:16" ht="22.15" customHeight="1">
      <c r="B104" s="432" t="s">
        <v>530</v>
      </c>
      <c r="C104" s="1634" t="s">
        <v>531</v>
      </c>
      <c r="D104" s="1634"/>
      <c r="E104" s="1634"/>
      <c r="F104" s="1635"/>
      <c r="G104" s="472" t="s">
        <v>53</v>
      </c>
      <c r="H104" s="442" t="s">
        <v>53</v>
      </c>
      <c r="I104" s="443" t="s">
        <v>53</v>
      </c>
      <c r="J104" s="442" t="s">
        <v>53</v>
      </c>
      <c r="K104" s="1626"/>
      <c r="L104" s="1626"/>
      <c r="M104" s="1626"/>
      <c r="N104" s="1627"/>
      <c r="O104" s="1425"/>
      <c r="P104" s="1425"/>
    </row>
    <row r="105" spans="2:16" ht="23.1" customHeight="1">
      <c r="B105" s="434" t="s">
        <v>532</v>
      </c>
      <c r="C105" s="1636" t="s">
        <v>533</v>
      </c>
      <c r="D105" s="1636"/>
      <c r="E105" s="1636"/>
      <c r="F105" s="1637"/>
      <c r="G105" s="473" t="s">
        <v>53</v>
      </c>
      <c r="H105" s="474" t="s">
        <v>53</v>
      </c>
      <c r="I105" s="473" t="s">
        <v>54</v>
      </c>
      <c r="J105" s="311" t="s">
        <v>54</v>
      </c>
      <c r="K105" s="1628"/>
      <c r="L105" s="1628"/>
      <c r="M105" s="1628"/>
      <c r="N105" s="1629"/>
      <c r="O105" s="1425"/>
      <c r="P105" s="1425"/>
    </row>
    <row r="106" spans="2:16" ht="30" customHeight="1">
      <c r="B106" s="436" t="s">
        <v>539</v>
      </c>
      <c r="C106" s="1638" t="s">
        <v>5611</v>
      </c>
      <c r="D106" s="1638"/>
      <c r="E106" s="1638"/>
      <c r="F106" s="1638"/>
      <c r="G106" s="1638"/>
      <c r="H106" s="1638"/>
      <c r="I106" s="1638"/>
      <c r="J106" s="1633"/>
      <c r="K106" s="1623"/>
      <c r="L106" s="1623"/>
      <c r="M106" s="1623"/>
      <c r="N106" s="1624"/>
      <c r="O106" s="1425"/>
      <c r="P106" s="1425"/>
    </row>
    <row r="107" spans="2:16" ht="24.6" customHeight="1">
      <c r="B107" s="432" t="s">
        <v>530</v>
      </c>
      <c r="C107" s="1634" t="s">
        <v>531</v>
      </c>
      <c r="D107" s="1634"/>
      <c r="E107" s="1634"/>
      <c r="F107" s="1635"/>
      <c r="G107" s="209" t="s">
        <v>53</v>
      </c>
      <c r="H107" s="359" t="s">
        <v>53</v>
      </c>
      <c r="I107" s="352" t="s">
        <v>53</v>
      </c>
      <c r="J107" s="359" t="s">
        <v>53</v>
      </c>
      <c r="K107" s="1626"/>
      <c r="L107" s="1626"/>
      <c r="M107" s="1626"/>
      <c r="N107" s="1627"/>
      <c r="O107" s="1425"/>
      <c r="P107" s="1425"/>
    </row>
    <row r="108" spans="2:16" ht="22.15" customHeight="1">
      <c r="B108" s="434" t="s">
        <v>532</v>
      </c>
      <c r="C108" s="1636" t="s">
        <v>533</v>
      </c>
      <c r="D108" s="1636"/>
      <c r="E108" s="1636"/>
      <c r="F108" s="1637"/>
      <c r="G108" s="341" t="s">
        <v>53</v>
      </c>
      <c r="H108" s="437" t="s">
        <v>53</v>
      </c>
      <c r="I108" s="341" t="s">
        <v>54</v>
      </c>
      <c r="J108" s="435" t="s">
        <v>54</v>
      </c>
      <c r="K108" s="1628"/>
      <c r="L108" s="1628"/>
      <c r="M108" s="1628"/>
      <c r="N108" s="1629"/>
      <c r="O108" s="1425"/>
      <c r="P108" s="1425"/>
    </row>
    <row r="109" spans="2:16" ht="24" customHeight="1">
      <c r="B109" s="436" t="s">
        <v>410</v>
      </c>
      <c r="C109" s="1645" t="s">
        <v>117</v>
      </c>
      <c r="D109" s="1645"/>
      <c r="E109" s="1645"/>
      <c r="F109" s="1645"/>
      <c r="G109" s="1645"/>
      <c r="H109" s="1645"/>
      <c r="I109" s="1645"/>
      <c r="J109" s="2147"/>
      <c r="K109" s="1623"/>
      <c r="L109" s="1623"/>
      <c r="M109" s="1623"/>
      <c r="N109" s="1624"/>
      <c r="O109" s="1425"/>
      <c r="P109" s="1425"/>
    </row>
    <row r="110" spans="2:16" ht="22.15" customHeight="1">
      <c r="B110" s="432" t="s">
        <v>530</v>
      </c>
      <c r="C110" s="1634" t="s">
        <v>531</v>
      </c>
      <c r="D110" s="1634"/>
      <c r="E110" s="1634"/>
      <c r="F110" s="1635"/>
      <c r="G110" s="209" t="s">
        <v>53</v>
      </c>
      <c r="H110" s="359" t="s">
        <v>53</v>
      </c>
      <c r="I110" s="352" t="s">
        <v>53</v>
      </c>
      <c r="J110" s="399" t="s">
        <v>53</v>
      </c>
      <c r="K110" s="1626"/>
      <c r="L110" s="1626"/>
      <c r="M110" s="1626"/>
      <c r="N110" s="1627"/>
      <c r="O110" s="1425"/>
      <c r="P110" s="1425"/>
    </row>
    <row r="111" spans="2:16" ht="22.15" customHeight="1">
      <c r="B111" s="434" t="s">
        <v>532</v>
      </c>
      <c r="C111" s="1636" t="s">
        <v>533</v>
      </c>
      <c r="D111" s="1636"/>
      <c r="E111" s="1636"/>
      <c r="F111" s="1637"/>
      <c r="G111" s="341" t="s">
        <v>53</v>
      </c>
      <c r="H111" s="437" t="s">
        <v>53</v>
      </c>
      <c r="I111" s="341" t="s">
        <v>53</v>
      </c>
      <c r="J111" s="435" t="s">
        <v>53</v>
      </c>
      <c r="K111" s="1628"/>
      <c r="L111" s="1628"/>
      <c r="M111" s="1628"/>
      <c r="N111" s="1629"/>
      <c r="O111" s="1425"/>
      <c r="P111" s="1425"/>
    </row>
    <row r="112" spans="2:16" ht="15.6">
      <c r="B112" s="436" t="s">
        <v>413</v>
      </c>
      <c r="C112" s="1645" t="s">
        <v>118</v>
      </c>
      <c r="D112" s="1645"/>
      <c r="E112" s="1645"/>
      <c r="F112" s="1645"/>
      <c r="G112" s="1645"/>
      <c r="H112" s="1645"/>
      <c r="I112" s="1645"/>
      <c r="J112" s="2147"/>
      <c r="K112" s="1647"/>
      <c r="L112" s="1647"/>
      <c r="M112" s="1647"/>
      <c r="N112" s="1648"/>
      <c r="O112" s="1425"/>
      <c r="P112" s="1425"/>
    </row>
    <row r="113" spans="2:16" ht="15.6">
      <c r="B113" s="432" t="s">
        <v>530</v>
      </c>
      <c r="C113" s="1634" t="s">
        <v>531</v>
      </c>
      <c r="D113" s="1634"/>
      <c r="E113" s="1634"/>
      <c r="F113" s="1635"/>
      <c r="G113" s="209" t="s">
        <v>53</v>
      </c>
      <c r="H113" s="359" t="s">
        <v>53</v>
      </c>
      <c r="I113" s="352" t="s">
        <v>53</v>
      </c>
      <c r="J113" s="399" t="s">
        <v>53</v>
      </c>
      <c r="K113" s="1649"/>
      <c r="L113" s="1649"/>
      <c r="M113" s="1649"/>
      <c r="N113" s="1650"/>
      <c r="O113" s="1425"/>
      <c r="P113" s="1425"/>
    </row>
    <row r="114" spans="2:16" ht="15.6">
      <c r="B114" s="434" t="s">
        <v>532</v>
      </c>
      <c r="C114" s="1636" t="s">
        <v>533</v>
      </c>
      <c r="D114" s="1636"/>
      <c r="E114" s="1636"/>
      <c r="F114" s="1637"/>
      <c r="G114" s="341" t="s">
        <v>54</v>
      </c>
      <c r="H114" s="437" t="s">
        <v>53</v>
      </c>
      <c r="I114" s="341" t="s">
        <v>54</v>
      </c>
      <c r="J114" s="435" t="s">
        <v>54</v>
      </c>
      <c r="K114" s="1651"/>
      <c r="L114" s="1651"/>
      <c r="M114" s="1651"/>
      <c r="N114" s="1652"/>
      <c r="O114" s="1425"/>
      <c r="P114" s="1425"/>
    </row>
    <row r="115" spans="2:16" ht="24" customHeight="1">
      <c r="B115" s="436" t="s">
        <v>416</v>
      </c>
      <c r="C115" s="1638" t="s">
        <v>541</v>
      </c>
      <c r="D115" s="1638"/>
      <c r="E115" s="1638"/>
      <c r="F115" s="1638"/>
      <c r="G115" s="1638"/>
      <c r="H115" s="1638"/>
      <c r="I115" s="1638"/>
      <c r="J115" s="1633"/>
      <c r="K115" s="1623"/>
      <c r="L115" s="1623"/>
      <c r="M115" s="1623"/>
      <c r="N115" s="1624"/>
      <c r="O115" s="1425"/>
      <c r="P115" s="1425"/>
    </row>
    <row r="116" spans="2:16" ht="24" customHeight="1">
      <c r="B116" s="432" t="s">
        <v>530</v>
      </c>
      <c r="C116" s="1634" t="s">
        <v>531</v>
      </c>
      <c r="D116" s="1634"/>
      <c r="E116" s="1634"/>
      <c r="F116" s="1635"/>
      <c r="G116" s="209" t="s">
        <v>53</v>
      </c>
      <c r="H116" s="359" t="s">
        <v>53</v>
      </c>
      <c r="I116" s="352" t="s">
        <v>53</v>
      </c>
      <c r="J116" s="359" t="s">
        <v>53</v>
      </c>
      <c r="K116" s="1626"/>
      <c r="L116" s="1626"/>
      <c r="M116" s="1626"/>
      <c r="N116" s="1627"/>
      <c r="O116" s="1425"/>
      <c r="P116" s="1425"/>
    </row>
    <row r="117" spans="2:16" ht="24" customHeight="1">
      <c r="B117" s="317" t="s">
        <v>532</v>
      </c>
      <c r="C117" s="1636" t="s">
        <v>542</v>
      </c>
      <c r="D117" s="1636"/>
      <c r="E117" s="1636"/>
      <c r="F117" s="1636"/>
      <c r="G117" s="341" t="s">
        <v>53</v>
      </c>
      <c r="H117" s="437" t="s">
        <v>53</v>
      </c>
      <c r="I117" s="341" t="s">
        <v>54</v>
      </c>
      <c r="J117" s="437" t="s">
        <v>53</v>
      </c>
      <c r="K117" s="1628"/>
      <c r="L117" s="1628"/>
      <c r="M117" s="1628"/>
      <c r="N117" s="1629"/>
      <c r="O117" s="1425"/>
      <c r="P117" s="1425"/>
    </row>
    <row r="118" spans="2:16" ht="24" customHeight="1">
      <c r="B118" s="438" t="s">
        <v>418</v>
      </c>
      <c r="C118" s="1645" t="s">
        <v>1310</v>
      </c>
      <c r="D118" s="1645"/>
      <c r="E118" s="1645"/>
      <c r="F118" s="1645"/>
      <c r="G118" s="1645"/>
      <c r="H118" s="1645"/>
      <c r="I118" s="1645"/>
      <c r="J118" s="2146"/>
      <c r="K118" s="1623"/>
      <c r="L118" s="1623"/>
      <c r="M118" s="1623"/>
      <c r="N118" s="1624"/>
      <c r="O118" s="1425"/>
      <c r="P118" s="1425"/>
    </row>
    <row r="119" spans="2:16" ht="24" customHeight="1">
      <c r="B119" s="432" t="s">
        <v>530</v>
      </c>
      <c r="C119" s="1634" t="s">
        <v>531</v>
      </c>
      <c r="D119" s="1634"/>
      <c r="E119" s="1634"/>
      <c r="F119" s="1635"/>
      <c r="G119" s="1152" t="s">
        <v>54</v>
      </c>
      <c r="H119" s="359" t="s">
        <v>53</v>
      </c>
      <c r="I119" s="352" t="s">
        <v>53</v>
      </c>
      <c r="J119" s="359" t="s">
        <v>53</v>
      </c>
      <c r="K119" s="1626"/>
      <c r="L119" s="1626"/>
      <c r="M119" s="1626"/>
      <c r="N119" s="1627"/>
      <c r="O119" s="1425"/>
      <c r="P119" s="1425"/>
    </row>
    <row r="120" spans="2:16" ht="24" customHeight="1">
      <c r="B120" s="434" t="s">
        <v>532</v>
      </c>
      <c r="C120" s="1636" t="s">
        <v>533</v>
      </c>
      <c r="D120" s="1636"/>
      <c r="E120" s="1636"/>
      <c r="F120" s="1637"/>
      <c r="G120" s="341" t="s">
        <v>58</v>
      </c>
      <c r="H120" s="437" t="s">
        <v>53</v>
      </c>
      <c r="I120" s="341" t="s">
        <v>54</v>
      </c>
      <c r="J120" s="437" t="s">
        <v>54</v>
      </c>
      <c r="K120" s="1628"/>
      <c r="L120" s="1628"/>
      <c r="M120" s="1628"/>
      <c r="N120" s="1629"/>
      <c r="O120" s="1425"/>
      <c r="P120" s="1425"/>
    </row>
    <row r="121" spans="2:16" ht="24" customHeight="1">
      <c r="B121" s="436" t="s">
        <v>544</v>
      </c>
      <c r="C121" s="1645" t="s">
        <v>1311</v>
      </c>
      <c r="D121" s="1645"/>
      <c r="E121" s="1645"/>
      <c r="F121" s="1645"/>
      <c r="G121" s="1645"/>
      <c r="H121" s="1645"/>
      <c r="I121" s="1645"/>
      <c r="J121" s="2146"/>
      <c r="K121" s="1623"/>
      <c r="L121" s="1623"/>
      <c r="M121" s="1623"/>
      <c r="N121" s="1624"/>
      <c r="O121" s="1425"/>
      <c r="P121" s="1425"/>
    </row>
    <row r="122" spans="2:16" ht="23.65" customHeight="1">
      <c r="B122" s="432" t="s">
        <v>530</v>
      </c>
      <c r="C122" s="1634" t="s">
        <v>531</v>
      </c>
      <c r="D122" s="1634"/>
      <c r="E122" s="1634"/>
      <c r="F122" s="1635"/>
      <c r="G122" s="1152" t="s">
        <v>54</v>
      </c>
      <c r="H122" s="359" t="s">
        <v>53</v>
      </c>
      <c r="I122" s="352" t="s">
        <v>53</v>
      </c>
      <c r="J122" s="359" t="s">
        <v>53</v>
      </c>
      <c r="K122" s="1626"/>
      <c r="L122" s="1626"/>
      <c r="M122" s="1626"/>
      <c r="N122" s="1627"/>
      <c r="O122" s="1425"/>
      <c r="P122" s="1425"/>
    </row>
    <row r="123" spans="2:16" ht="23.65" customHeight="1">
      <c r="B123" s="434" t="s">
        <v>532</v>
      </c>
      <c r="C123" s="1636" t="s">
        <v>542</v>
      </c>
      <c r="D123" s="1636"/>
      <c r="E123" s="1636"/>
      <c r="F123" s="1637"/>
      <c r="G123" s="341" t="s">
        <v>53</v>
      </c>
      <c r="H123" s="437" t="s">
        <v>53</v>
      </c>
      <c r="I123" s="341" t="s">
        <v>54</v>
      </c>
      <c r="J123" s="437" t="s">
        <v>54</v>
      </c>
      <c r="K123" s="1628"/>
      <c r="L123" s="1628"/>
      <c r="M123" s="1628"/>
      <c r="N123" s="1629"/>
      <c r="O123" s="1425"/>
      <c r="P123" s="1425"/>
    </row>
    <row r="124" spans="2:16" ht="21" customHeight="1">
      <c r="B124" s="436" t="s">
        <v>546</v>
      </c>
      <c r="C124" s="1638" t="s">
        <v>547</v>
      </c>
      <c r="D124" s="1638"/>
      <c r="E124" s="1638"/>
      <c r="F124" s="1638"/>
      <c r="G124" s="1638"/>
      <c r="H124" s="1638"/>
      <c r="I124" s="1638"/>
      <c r="J124" s="1642"/>
      <c r="K124" s="1623"/>
      <c r="L124" s="1623"/>
      <c r="M124" s="1623"/>
      <c r="N124" s="1624"/>
      <c r="O124" s="1425"/>
      <c r="P124" s="1425"/>
    </row>
    <row r="125" spans="2:16" ht="31.15" customHeight="1">
      <c r="B125" s="432" t="s">
        <v>530</v>
      </c>
      <c r="C125" s="1634" t="s">
        <v>531</v>
      </c>
      <c r="D125" s="1634"/>
      <c r="E125" s="1634"/>
      <c r="F125" s="1635"/>
      <c r="G125" s="209" t="s">
        <v>54</v>
      </c>
      <c r="H125" s="359" t="s">
        <v>54</v>
      </c>
      <c r="I125" s="352" t="s">
        <v>54</v>
      </c>
      <c r="J125" s="359" t="s">
        <v>54</v>
      </c>
      <c r="K125" s="1626"/>
      <c r="L125" s="1626"/>
      <c r="M125" s="1626"/>
      <c r="N125" s="1627"/>
      <c r="O125" s="1425"/>
      <c r="P125" s="1425"/>
    </row>
    <row r="126" spans="2:16" ht="30.6" customHeight="1">
      <c r="B126" s="317" t="s">
        <v>532</v>
      </c>
      <c r="C126" s="1636" t="s">
        <v>533</v>
      </c>
      <c r="D126" s="1636"/>
      <c r="E126" s="1636"/>
      <c r="F126" s="1636"/>
      <c r="G126" s="341" t="s">
        <v>58</v>
      </c>
      <c r="H126" s="437" t="s">
        <v>54</v>
      </c>
      <c r="I126" s="341" t="s">
        <v>54</v>
      </c>
      <c r="J126" s="437" t="s">
        <v>54</v>
      </c>
      <c r="K126" s="1628"/>
      <c r="L126" s="1628"/>
      <c r="M126" s="1628"/>
      <c r="N126" s="1629"/>
      <c r="O126" s="1425"/>
      <c r="P126" s="1425"/>
    </row>
    <row r="127" spans="2:16" ht="29.25" customHeight="1">
      <c r="B127" s="438" t="s">
        <v>548</v>
      </c>
      <c r="C127" s="1638" t="s">
        <v>4476</v>
      </c>
      <c r="D127" s="1638"/>
      <c r="E127" s="1638"/>
      <c r="F127" s="1638"/>
      <c r="G127" s="1638"/>
      <c r="H127" s="1638"/>
      <c r="I127" s="1638"/>
      <c r="J127" s="1642"/>
      <c r="K127" s="1623"/>
      <c r="L127" s="1623"/>
      <c r="M127" s="1623"/>
      <c r="N127" s="1624"/>
      <c r="O127" s="1425"/>
      <c r="P127" s="1425"/>
    </row>
    <row r="128" spans="2:16" ht="26.1" customHeight="1">
      <c r="B128" s="432" t="s">
        <v>530</v>
      </c>
      <c r="C128" s="1634" t="s">
        <v>531</v>
      </c>
      <c r="D128" s="1634"/>
      <c r="E128" s="1634"/>
      <c r="F128" s="1635"/>
      <c r="G128" s="209" t="s">
        <v>58</v>
      </c>
      <c r="H128" s="359" t="s">
        <v>54</v>
      </c>
      <c r="I128" s="352" t="s">
        <v>54</v>
      </c>
      <c r="J128" s="359" t="s">
        <v>54</v>
      </c>
      <c r="K128" s="1626"/>
      <c r="L128" s="1626"/>
      <c r="M128" s="1626"/>
      <c r="N128" s="1627"/>
      <c r="O128" s="1425"/>
      <c r="P128" s="1425"/>
    </row>
    <row r="129" spans="2:16" ht="29.65" customHeight="1">
      <c r="B129" s="434" t="s">
        <v>532</v>
      </c>
      <c r="C129" s="1636" t="s">
        <v>533</v>
      </c>
      <c r="D129" s="1636"/>
      <c r="E129" s="1636"/>
      <c r="F129" s="1637"/>
      <c r="G129" s="341" t="s">
        <v>58</v>
      </c>
      <c r="H129" s="437" t="s">
        <v>54</v>
      </c>
      <c r="I129" s="341" t="s">
        <v>54</v>
      </c>
      <c r="J129" s="437" t="s">
        <v>54</v>
      </c>
      <c r="K129" s="1628"/>
      <c r="L129" s="1628"/>
      <c r="M129" s="1628"/>
      <c r="N129" s="1629"/>
      <c r="O129" s="1425"/>
      <c r="P129" s="1425"/>
    </row>
    <row r="130" spans="2:16" ht="15.6">
      <c r="B130" s="436" t="s">
        <v>550</v>
      </c>
      <c r="C130" s="1638" t="s">
        <v>551</v>
      </c>
      <c r="D130" s="1638"/>
      <c r="E130" s="1638"/>
      <c r="F130" s="1638"/>
      <c r="G130" s="1638"/>
      <c r="H130" s="1638"/>
      <c r="I130" s="1638"/>
      <c r="J130" s="1642"/>
      <c r="K130" s="1623"/>
      <c r="L130" s="1623"/>
      <c r="M130" s="1623"/>
      <c r="N130" s="1624"/>
      <c r="O130" s="1425"/>
      <c r="P130" s="1425"/>
    </row>
    <row r="131" spans="2:16" ht="19.149999999999999" customHeight="1">
      <c r="B131" s="432" t="s">
        <v>530</v>
      </c>
      <c r="C131" s="1634" t="s">
        <v>531</v>
      </c>
      <c r="D131" s="1634"/>
      <c r="E131" s="1634"/>
      <c r="F131" s="1635"/>
      <c r="G131" s="209" t="s">
        <v>53</v>
      </c>
      <c r="H131" s="359" t="s">
        <v>53</v>
      </c>
      <c r="I131" s="352" t="s">
        <v>53</v>
      </c>
      <c r="J131" s="359" t="s">
        <v>53</v>
      </c>
      <c r="K131" s="1626"/>
      <c r="L131" s="1626"/>
      <c r="M131" s="1626"/>
      <c r="N131" s="1627"/>
      <c r="O131" s="1425"/>
      <c r="P131" s="1425"/>
    </row>
    <row r="132" spans="2:16" ht="21" customHeight="1">
      <c r="B132" s="434" t="s">
        <v>532</v>
      </c>
      <c r="C132" s="1639" t="s">
        <v>533</v>
      </c>
      <c r="D132" s="1639"/>
      <c r="E132" s="1639"/>
      <c r="F132" s="1640"/>
      <c r="G132" s="330" t="s">
        <v>58</v>
      </c>
      <c r="H132" s="435" t="s">
        <v>53</v>
      </c>
      <c r="I132" s="330" t="s">
        <v>53</v>
      </c>
      <c r="J132" s="435" t="s">
        <v>54</v>
      </c>
      <c r="K132" s="1628"/>
      <c r="L132" s="1628"/>
      <c r="M132" s="1628"/>
      <c r="N132" s="1629"/>
      <c r="O132" s="1425"/>
      <c r="P132" s="1425"/>
    </row>
    <row r="133" spans="2:16" ht="32.25" customHeight="1">
      <c r="B133" s="439" t="s">
        <v>552</v>
      </c>
      <c r="C133" s="1666" t="s">
        <v>553</v>
      </c>
      <c r="D133" s="1666"/>
      <c r="E133" s="1667"/>
      <c r="F133" s="1667"/>
      <c r="G133" s="1667"/>
      <c r="H133" s="1667"/>
      <c r="I133" s="1667"/>
      <c r="J133" s="1667"/>
      <c r="K133" s="1668"/>
      <c r="L133" s="1669"/>
      <c r="M133" s="1669"/>
      <c r="N133" s="1670"/>
      <c r="O133" s="1425"/>
      <c r="P133" s="1425"/>
    </row>
    <row r="134" spans="2:16" ht="32.25" customHeight="1">
      <c r="B134" s="317" t="s">
        <v>418</v>
      </c>
      <c r="C134" s="1677" t="s">
        <v>554</v>
      </c>
      <c r="D134" s="1677"/>
      <c r="E134" s="1678" t="s">
        <v>92</v>
      </c>
      <c r="F134" s="1679"/>
      <c r="G134" s="1679"/>
      <c r="H134" s="1679"/>
      <c r="I134" s="1679"/>
      <c r="J134" s="1679"/>
      <c r="K134" s="1671"/>
      <c r="L134" s="1672"/>
      <c r="M134" s="1672"/>
      <c r="N134" s="1673"/>
      <c r="O134" s="1425"/>
      <c r="P134" s="1425"/>
    </row>
    <row r="135" spans="2:16" ht="25.5" customHeight="1">
      <c r="B135" s="432" t="s">
        <v>530</v>
      </c>
      <c r="C135" s="1680" t="s">
        <v>531</v>
      </c>
      <c r="D135" s="1680"/>
      <c r="E135" s="1681"/>
      <c r="F135" s="1682"/>
      <c r="G135" s="440"/>
      <c r="H135" s="441"/>
      <c r="I135" s="442"/>
      <c r="J135" s="443"/>
      <c r="K135" s="1671"/>
      <c r="L135" s="1672"/>
      <c r="M135" s="1672"/>
      <c r="N135" s="1673"/>
      <c r="O135" s="1425"/>
      <c r="P135" s="1425"/>
    </row>
    <row r="136" spans="2:16" ht="20.65" customHeight="1">
      <c r="B136" s="434" t="s">
        <v>532</v>
      </c>
      <c r="C136" s="1683" t="s">
        <v>533</v>
      </c>
      <c r="D136" s="1683"/>
      <c r="E136" s="1683"/>
      <c r="F136" s="1684"/>
      <c r="G136" s="444"/>
      <c r="H136" s="445"/>
      <c r="I136" s="444"/>
      <c r="J136" s="445"/>
      <c r="K136" s="1674"/>
      <c r="L136" s="1675"/>
      <c r="M136" s="1675"/>
      <c r="N136" s="1676"/>
      <c r="O136" s="1425"/>
      <c r="P136" s="1425"/>
    </row>
    <row r="137" spans="2:16" ht="79.5" customHeight="1">
      <c r="B137" s="251" t="s">
        <v>555</v>
      </c>
      <c r="C137" s="1472" t="s">
        <v>556</v>
      </c>
      <c r="D137" s="1472"/>
      <c r="E137" s="1472"/>
      <c r="F137" s="1653"/>
      <c r="G137" s="1654"/>
      <c r="H137" s="1654"/>
      <c r="I137" s="1654"/>
      <c r="J137" s="1654"/>
      <c r="K137" s="1655"/>
      <c r="L137" s="1655"/>
      <c r="M137" s="1655"/>
      <c r="N137" s="1655"/>
      <c r="O137" s="1444"/>
      <c r="P137" s="1444"/>
    </row>
    <row r="138" spans="2:16" ht="25.5" customHeight="1">
      <c r="B138" s="1656" t="s">
        <v>3</v>
      </c>
      <c r="C138" s="1657"/>
      <c r="D138" s="1657"/>
      <c r="E138" s="1657"/>
      <c r="F138" s="1657"/>
      <c r="G138" s="1657"/>
      <c r="H138" s="1657"/>
      <c r="I138" s="1657"/>
      <c r="J138" s="1657"/>
      <c r="K138" s="1657"/>
      <c r="L138" s="1657"/>
      <c r="M138" s="1657"/>
      <c r="N138" s="1657"/>
      <c r="O138" s="1658"/>
      <c r="P138" s="1659"/>
    </row>
    <row r="139" spans="2:16" ht="98.25" customHeight="1">
      <c r="B139" s="253" t="s">
        <v>557</v>
      </c>
      <c r="C139" s="1660" t="s">
        <v>558</v>
      </c>
      <c r="D139" s="1660"/>
      <c r="E139" s="1660"/>
      <c r="F139" s="1660"/>
      <c r="G139" s="209" t="s">
        <v>53</v>
      </c>
      <c r="H139" s="1661" t="s">
        <v>559</v>
      </c>
      <c r="I139" s="1662"/>
      <c r="J139" s="1663" t="s">
        <v>5612</v>
      </c>
      <c r="K139" s="1664"/>
      <c r="L139" s="1664"/>
      <c r="M139" s="1664"/>
      <c r="N139" s="1665"/>
      <c r="O139" s="318" t="s">
        <v>1316</v>
      </c>
      <c r="P139" s="199" t="s">
        <v>1316</v>
      </c>
    </row>
    <row r="140" spans="2:16" ht="15.75" customHeight="1">
      <c r="B140" s="1686" t="s">
        <v>560</v>
      </c>
      <c r="C140" s="1687"/>
      <c r="D140" s="1687"/>
      <c r="E140" s="1687"/>
      <c r="F140" s="1687"/>
      <c r="G140" s="1687"/>
      <c r="H140" s="1687"/>
      <c r="I140" s="1687"/>
      <c r="J140" s="1687"/>
      <c r="K140" s="1687"/>
      <c r="L140" s="1687"/>
      <c r="M140" s="1687"/>
      <c r="N140" s="1687"/>
      <c r="O140" s="1687"/>
      <c r="P140" s="1688"/>
    </row>
    <row r="141" spans="2:16" ht="61.15" customHeight="1">
      <c r="B141" s="198" t="s">
        <v>561</v>
      </c>
      <c r="C141" s="1464" t="s">
        <v>562</v>
      </c>
      <c r="D141" s="1464"/>
      <c r="E141" s="1464"/>
      <c r="F141" s="1464"/>
      <c r="G141" s="1464"/>
      <c r="H141" s="1574" t="s">
        <v>5613</v>
      </c>
      <c r="I141" s="1685"/>
      <c r="J141" s="1685"/>
      <c r="K141" s="1689" t="s">
        <v>446</v>
      </c>
      <c r="L141" s="1576" t="s">
        <v>5614</v>
      </c>
      <c r="M141" s="1577"/>
      <c r="N141" s="1690"/>
      <c r="O141" s="1534"/>
      <c r="P141" s="1534"/>
    </row>
    <row r="142" spans="2:16" ht="19.5" customHeight="1">
      <c r="B142" s="198" t="s">
        <v>401</v>
      </c>
      <c r="C142" s="1464" t="s">
        <v>563</v>
      </c>
      <c r="D142" s="1464"/>
      <c r="E142" s="1464"/>
      <c r="F142" s="1464"/>
      <c r="G142" s="1464"/>
      <c r="H142" s="1574" t="s">
        <v>5615</v>
      </c>
      <c r="I142" s="1685"/>
      <c r="J142" s="1685"/>
      <c r="K142" s="1689"/>
      <c r="L142" s="1691"/>
      <c r="M142" s="1692"/>
      <c r="N142" s="1693"/>
      <c r="O142" s="1535"/>
      <c r="P142" s="1535"/>
    </row>
    <row r="143" spans="2:16" ht="19.5" customHeight="1">
      <c r="B143" s="198" t="s">
        <v>403</v>
      </c>
      <c r="C143" s="1464" t="s">
        <v>564</v>
      </c>
      <c r="D143" s="1464"/>
      <c r="E143" s="1464"/>
      <c r="F143" s="1464"/>
      <c r="G143" s="1464"/>
      <c r="H143" s="1574" t="s">
        <v>53</v>
      </c>
      <c r="I143" s="1685"/>
      <c r="J143" s="1575"/>
      <c r="K143" s="1689"/>
      <c r="L143" s="1691"/>
      <c r="M143" s="1692"/>
      <c r="N143" s="1693"/>
      <c r="O143" s="1535"/>
      <c r="P143" s="1535"/>
    </row>
    <row r="144" spans="2:16" ht="34.5" customHeight="1">
      <c r="B144" s="198" t="s">
        <v>405</v>
      </c>
      <c r="C144" s="1464" t="s">
        <v>565</v>
      </c>
      <c r="D144" s="1464"/>
      <c r="E144" s="1464"/>
      <c r="F144" s="1464"/>
      <c r="G144" s="1465"/>
      <c r="H144" s="1574" t="s">
        <v>3251</v>
      </c>
      <c r="I144" s="1685"/>
      <c r="J144" s="1685"/>
      <c r="K144" s="1689"/>
      <c r="L144" s="1691"/>
      <c r="M144" s="1692"/>
      <c r="N144" s="1693"/>
      <c r="O144" s="1536"/>
      <c r="P144" s="1536"/>
    </row>
    <row r="145" spans="2:16" ht="40.5" customHeight="1">
      <c r="B145" s="191" t="s">
        <v>566</v>
      </c>
      <c r="C145" s="1464" t="s">
        <v>567</v>
      </c>
      <c r="D145" s="1464"/>
      <c r="E145" s="1464"/>
      <c r="F145" s="1464"/>
      <c r="G145" s="1464"/>
      <c r="H145" s="1574" t="s">
        <v>54</v>
      </c>
      <c r="I145" s="1685"/>
      <c r="J145" s="1685"/>
      <c r="K145" s="1689"/>
      <c r="L145" s="1691"/>
      <c r="M145" s="1692"/>
      <c r="N145" s="1693"/>
      <c r="O145" s="1443" t="s">
        <v>1861</v>
      </c>
      <c r="P145" s="1443"/>
    </row>
    <row r="146" spans="2:16" ht="72.599999999999994" customHeight="1">
      <c r="B146" s="334" t="s">
        <v>394</v>
      </c>
      <c r="C146" s="1464" t="s">
        <v>568</v>
      </c>
      <c r="D146" s="1464"/>
      <c r="E146" s="1464"/>
      <c r="F146" s="1464"/>
      <c r="G146" s="1465"/>
      <c r="H146" s="1574" t="s">
        <v>892</v>
      </c>
      <c r="I146" s="1685"/>
      <c r="J146" s="1685"/>
      <c r="K146" s="1689"/>
      <c r="L146" s="1691"/>
      <c r="M146" s="1692"/>
      <c r="N146" s="1693"/>
      <c r="O146" s="1426"/>
      <c r="P146" s="1426"/>
    </row>
    <row r="147" spans="2:16" ht="62.25" customHeight="1">
      <c r="B147" s="191" t="s">
        <v>569</v>
      </c>
      <c r="C147" s="1464" t="s">
        <v>570</v>
      </c>
      <c r="D147" s="1464"/>
      <c r="E147" s="1464"/>
      <c r="F147" s="1464"/>
      <c r="G147" s="1464"/>
      <c r="H147" s="1574" t="s">
        <v>53</v>
      </c>
      <c r="I147" s="1685"/>
      <c r="J147" s="1685"/>
      <c r="K147" s="1689"/>
      <c r="L147" s="1691"/>
      <c r="M147" s="1692"/>
      <c r="N147" s="1693"/>
      <c r="O147" s="1443" t="s">
        <v>1861</v>
      </c>
      <c r="P147" s="1443"/>
    </row>
    <row r="148" spans="2:16" ht="80.650000000000006" customHeight="1">
      <c r="B148" s="189" t="s">
        <v>394</v>
      </c>
      <c r="C148" s="1697" t="s">
        <v>568</v>
      </c>
      <c r="D148" s="1697"/>
      <c r="E148" s="1697"/>
      <c r="F148" s="1697"/>
      <c r="G148" s="1698"/>
      <c r="H148" s="1574" t="s">
        <v>5616</v>
      </c>
      <c r="I148" s="1685"/>
      <c r="J148" s="1685"/>
      <c r="K148" s="1689"/>
      <c r="L148" s="1694"/>
      <c r="M148" s="1695"/>
      <c r="N148" s="1696"/>
      <c r="O148" s="1444"/>
      <c r="P148" s="1444"/>
    </row>
    <row r="149" spans="2:16" ht="54" customHeight="1">
      <c r="B149" s="1490" t="s">
        <v>571</v>
      </c>
      <c r="C149" s="1491"/>
      <c r="D149" s="1491"/>
      <c r="E149" s="1491"/>
      <c r="F149" s="1491"/>
      <c r="G149" s="1491"/>
      <c r="H149" s="1491"/>
      <c r="I149" s="1491"/>
      <c r="J149" s="1491"/>
      <c r="K149" s="1699"/>
      <c r="L149" s="1491"/>
      <c r="M149" s="1491"/>
      <c r="N149" s="1491"/>
      <c r="O149" s="1491"/>
      <c r="P149" s="1492"/>
    </row>
    <row r="150" spans="2:16" ht="31.5" customHeight="1">
      <c r="B150" s="321" t="s">
        <v>572</v>
      </c>
      <c r="C150" s="1700" t="s">
        <v>573</v>
      </c>
      <c r="D150" s="1700"/>
      <c r="E150" s="1700"/>
      <c r="F150" s="1701"/>
      <c r="G150" s="1702" t="s">
        <v>574</v>
      </c>
      <c r="H150" s="1703"/>
      <c r="I150" s="1704"/>
      <c r="J150" s="1702" t="s">
        <v>575</v>
      </c>
      <c r="K150" s="1703"/>
      <c r="L150" s="1704"/>
      <c r="M150" s="1705" t="s">
        <v>434</v>
      </c>
      <c r="N150" s="1706"/>
      <c r="O150" s="1707" t="s">
        <v>1324</v>
      </c>
      <c r="P150" s="1709"/>
    </row>
    <row r="151" spans="2:16" ht="83.25" customHeight="1">
      <c r="B151" s="334" t="s">
        <v>561</v>
      </c>
      <c r="C151" s="1711" t="s">
        <v>576</v>
      </c>
      <c r="D151" s="1711"/>
      <c r="E151" s="1711"/>
      <c r="F151" s="1712"/>
      <c r="G151" s="1713" t="s">
        <v>1325</v>
      </c>
      <c r="H151" s="1714"/>
      <c r="I151" s="1715"/>
      <c r="J151" s="4083" t="s">
        <v>152</v>
      </c>
      <c r="K151" s="4084"/>
      <c r="L151" s="4085"/>
      <c r="M151" s="1716"/>
      <c r="N151" s="1717"/>
      <c r="O151" s="1627"/>
      <c r="P151" s="1708"/>
    </row>
    <row r="152" spans="2:16" ht="42" customHeight="1">
      <c r="B152" s="334" t="s">
        <v>401</v>
      </c>
      <c r="C152" s="1711" t="s">
        <v>577</v>
      </c>
      <c r="D152" s="1711"/>
      <c r="E152" s="1711"/>
      <c r="F152" s="1712"/>
      <c r="G152" s="1713" t="s">
        <v>1325</v>
      </c>
      <c r="H152" s="1714"/>
      <c r="I152" s="1715"/>
      <c r="J152" s="4083" t="s">
        <v>152</v>
      </c>
      <c r="K152" s="4084"/>
      <c r="L152" s="4085"/>
      <c r="M152" s="1716"/>
      <c r="N152" s="1717"/>
      <c r="O152" s="1627"/>
      <c r="P152" s="1708"/>
    </row>
    <row r="153" spans="2:16" ht="53.25" customHeight="1">
      <c r="B153" s="334" t="s">
        <v>403</v>
      </c>
      <c r="C153" s="446" t="s">
        <v>418</v>
      </c>
      <c r="D153" s="1711" t="s">
        <v>578</v>
      </c>
      <c r="E153" s="1711"/>
      <c r="F153" s="1712"/>
      <c r="G153" s="1713" t="s">
        <v>1325</v>
      </c>
      <c r="H153" s="1714"/>
      <c r="I153" s="1715"/>
      <c r="J153" s="4083" t="s">
        <v>152</v>
      </c>
      <c r="K153" s="4084"/>
      <c r="L153" s="4085"/>
      <c r="M153" s="1716" t="s">
        <v>5617</v>
      </c>
      <c r="N153" s="1717"/>
      <c r="O153" s="1627"/>
      <c r="P153" s="1708"/>
    </row>
    <row r="154" spans="2:16" ht="32.25" customHeight="1">
      <c r="B154" s="334"/>
      <c r="C154" s="307" t="s">
        <v>508</v>
      </c>
      <c r="D154" s="1711" t="s">
        <v>579</v>
      </c>
      <c r="E154" s="1711"/>
      <c r="F154" s="1712"/>
      <c r="G154" s="1713" t="s">
        <v>1325</v>
      </c>
      <c r="H154" s="1714"/>
      <c r="I154" s="1715"/>
      <c r="J154" s="4083" t="s">
        <v>152</v>
      </c>
      <c r="K154" s="4084"/>
      <c r="L154" s="4085"/>
      <c r="M154" s="325"/>
      <c r="N154" s="326"/>
      <c r="O154" s="1627"/>
      <c r="P154" s="1708"/>
    </row>
    <row r="155" spans="2:16" ht="41.25" customHeight="1">
      <c r="B155" s="334" t="s">
        <v>405</v>
      </c>
      <c r="C155" s="1711" t="s">
        <v>580</v>
      </c>
      <c r="D155" s="1711"/>
      <c r="E155" s="1711"/>
      <c r="F155" s="1712"/>
      <c r="G155" s="1713" t="s">
        <v>152</v>
      </c>
      <c r="H155" s="1714"/>
      <c r="I155" s="1715"/>
      <c r="J155" s="4083" t="s">
        <v>152</v>
      </c>
      <c r="K155" s="4084"/>
      <c r="L155" s="4085"/>
      <c r="M155" s="1716"/>
      <c r="N155" s="1717"/>
      <c r="O155" s="1627"/>
      <c r="P155" s="1708"/>
    </row>
    <row r="156" spans="2:16" ht="29.25" customHeight="1">
      <c r="B156" s="334" t="s">
        <v>408</v>
      </c>
      <c r="C156" s="1711" t="s">
        <v>581</v>
      </c>
      <c r="D156" s="1711"/>
      <c r="E156" s="1711"/>
      <c r="F156" s="1712"/>
      <c r="G156" s="1713" t="s">
        <v>152</v>
      </c>
      <c r="H156" s="1714"/>
      <c r="I156" s="1715"/>
      <c r="J156" s="4083" t="s">
        <v>152</v>
      </c>
      <c r="K156" s="4084"/>
      <c r="L156" s="4085"/>
      <c r="M156" s="1716"/>
      <c r="N156" s="1717"/>
      <c r="O156" s="1627"/>
      <c r="P156" s="1708"/>
    </row>
    <row r="157" spans="2:16" ht="28.5" customHeight="1">
      <c r="B157" s="334" t="s">
        <v>410</v>
      </c>
      <c r="C157" s="1711" t="s">
        <v>117</v>
      </c>
      <c r="D157" s="1711"/>
      <c r="E157" s="1711"/>
      <c r="F157" s="1712"/>
      <c r="G157" s="1713" t="s">
        <v>1325</v>
      </c>
      <c r="H157" s="1714"/>
      <c r="I157" s="1715"/>
      <c r="J157" s="4083" t="s">
        <v>152</v>
      </c>
      <c r="K157" s="4084"/>
      <c r="L157" s="4085"/>
      <c r="M157" s="1716"/>
      <c r="N157" s="1717"/>
      <c r="O157" s="1627"/>
      <c r="P157" s="1708"/>
    </row>
    <row r="158" spans="2:16" ht="28.5" customHeight="1">
      <c r="B158" s="334" t="s">
        <v>413</v>
      </c>
      <c r="C158" s="1711" t="s">
        <v>118</v>
      </c>
      <c r="D158" s="1711"/>
      <c r="E158" s="1711"/>
      <c r="F158" s="1712"/>
      <c r="G158" s="1713" t="s">
        <v>152</v>
      </c>
      <c r="H158" s="1714"/>
      <c r="I158" s="1715"/>
      <c r="J158" s="4083" t="s">
        <v>238</v>
      </c>
      <c r="K158" s="4084"/>
      <c r="L158" s="4085"/>
      <c r="M158" s="1716"/>
      <c r="N158" s="1717"/>
      <c r="O158" s="1627"/>
      <c r="P158" s="1708"/>
    </row>
    <row r="159" spans="2:16" ht="28.5" customHeight="1">
      <c r="B159" s="334" t="s">
        <v>416</v>
      </c>
      <c r="C159" s="1711" t="s">
        <v>582</v>
      </c>
      <c r="D159" s="1711"/>
      <c r="E159" s="1711"/>
      <c r="F159" s="1712"/>
      <c r="G159" s="1713" t="s">
        <v>152</v>
      </c>
      <c r="H159" s="1714"/>
      <c r="I159" s="1715"/>
      <c r="J159" s="1713" t="s">
        <v>152</v>
      </c>
      <c r="K159" s="1714"/>
      <c r="L159" s="1715"/>
      <c r="M159" s="1718"/>
      <c r="N159" s="1717"/>
      <c r="O159" s="1708"/>
      <c r="P159" s="1708"/>
    </row>
    <row r="160" spans="2:16" ht="28.5" customHeight="1">
      <c r="B160" s="334" t="s">
        <v>418</v>
      </c>
      <c r="C160" s="1711" t="s">
        <v>583</v>
      </c>
      <c r="D160" s="1711"/>
      <c r="E160" s="1711"/>
      <c r="F160" s="1712"/>
      <c r="G160" s="1713" t="s">
        <v>155</v>
      </c>
      <c r="H160" s="1714"/>
      <c r="I160" s="1715"/>
      <c r="J160" s="1713" t="s">
        <v>238</v>
      </c>
      <c r="K160" s="1714"/>
      <c r="L160" s="1715"/>
      <c r="M160" s="1718"/>
      <c r="N160" s="1717"/>
      <c r="O160" s="1708"/>
      <c r="P160" s="1708"/>
    </row>
    <row r="161" spans="1:16" ht="28.5" customHeight="1">
      <c r="B161" s="189" t="s">
        <v>544</v>
      </c>
      <c r="C161" s="1711" t="s">
        <v>584</v>
      </c>
      <c r="D161" s="1711"/>
      <c r="E161" s="1711"/>
      <c r="F161" s="1712"/>
      <c r="G161" s="1713" t="s">
        <v>155</v>
      </c>
      <c r="H161" s="1714"/>
      <c r="I161" s="1715"/>
      <c r="J161" s="1713" t="s">
        <v>238</v>
      </c>
      <c r="K161" s="1714"/>
      <c r="L161" s="1715"/>
      <c r="M161" s="1718"/>
      <c r="N161" s="1717"/>
      <c r="O161" s="1708"/>
      <c r="P161" s="1708"/>
    </row>
    <row r="162" spans="1:16" ht="28.5" customHeight="1">
      <c r="B162" s="189" t="s">
        <v>546</v>
      </c>
      <c r="C162" s="1711" t="s">
        <v>585</v>
      </c>
      <c r="D162" s="1711"/>
      <c r="E162" s="1711"/>
      <c r="F162" s="1712"/>
      <c r="G162" s="1713" t="s">
        <v>238</v>
      </c>
      <c r="H162" s="1714"/>
      <c r="I162" s="1715"/>
      <c r="J162" s="1713" t="s">
        <v>238</v>
      </c>
      <c r="K162" s="1714"/>
      <c r="L162" s="1715"/>
      <c r="M162" s="1718"/>
      <c r="N162" s="1717"/>
      <c r="O162" s="1708"/>
      <c r="P162" s="1708"/>
    </row>
    <row r="163" spans="1:16" ht="28.5" customHeight="1">
      <c r="B163" s="189" t="s">
        <v>548</v>
      </c>
      <c r="C163" s="1711" t="s">
        <v>586</v>
      </c>
      <c r="D163" s="1711"/>
      <c r="E163" s="1711"/>
      <c r="F163" s="1712"/>
      <c r="G163" s="1713" t="s">
        <v>238</v>
      </c>
      <c r="H163" s="1714"/>
      <c r="I163" s="1715"/>
      <c r="J163" s="1713" t="s">
        <v>238</v>
      </c>
      <c r="K163" s="1714"/>
      <c r="L163" s="1715"/>
      <c r="M163" s="1718"/>
      <c r="N163" s="1717"/>
      <c r="O163" s="1708"/>
      <c r="P163" s="1708"/>
    </row>
    <row r="164" spans="1:16" ht="28.5" customHeight="1">
      <c r="B164" s="189" t="s">
        <v>550</v>
      </c>
      <c r="C164" s="1711" t="s">
        <v>587</v>
      </c>
      <c r="D164" s="1711"/>
      <c r="E164" s="1711"/>
      <c r="F164" s="1712"/>
      <c r="G164" s="1713" t="s">
        <v>1325</v>
      </c>
      <c r="H164" s="1714"/>
      <c r="I164" s="1715"/>
      <c r="J164" s="1713" t="s">
        <v>152</v>
      </c>
      <c r="K164" s="1714"/>
      <c r="L164" s="1715"/>
      <c r="M164" s="1718"/>
      <c r="N164" s="1717"/>
      <c r="O164" s="1708"/>
      <c r="P164" s="1708"/>
    </row>
    <row r="165" spans="1:16" ht="42.75" customHeight="1">
      <c r="B165" s="447" t="s">
        <v>552</v>
      </c>
      <c r="C165" s="1719" t="s">
        <v>588</v>
      </c>
      <c r="D165" s="1719"/>
      <c r="E165" s="1719"/>
      <c r="F165" s="329" t="s">
        <v>589</v>
      </c>
      <c r="G165" s="1599"/>
      <c r="H165" s="1721"/>
      <c r="I165" s="1720"/>
      <c r="J165" s="1599"/>
      <c r="K165" s="1721"/>
      <c r="L165" s="1720"/>
      <c r="M165" s="1722"/>
      <c r="N165" s="1723"/>
      <c r="O165" s="1708"/>
      <c r="P165" s="1710"/>
    </row>
    <row r="166" spans="1:16" ht="43.5" customHeight="1">
      <c r="B166" s="1724" t="s">
        <v>590</v>
      </c>
      <c r="C166" s="1725"/>
      <c r="D166" s="1725"/>
      <c r="E166" s="1725"/>
      <c r="F166" s="1725"/>
      <c r="G166" s="1725"/>
      <c r="H166" s="1725"/>
      <c r="I166" s="1725"/>
      <c r="J166" s="1725"/>
      <c r="K166" s="1725"/>
      <c r="L166" s="1725"/>
      <c r="M166" s="1725"/>
      <c r="N166" s="1725"/>
      <c r="O166" s="331"/>
      <c r="P166" s="331"/>
    </row>
    <row r="167" spans="1:16" ht="49.5" customHeight="1">
      <c r="A167" s="281"/>
      <c r="B167" s="255" t="s">
        <v>591</v>
      </c>
      <c r="C167" s="1414" t="s">
        <v>592</v>
      </c>
      <c r="D167" s="1414"/>
      <c r="E167" s="1415"/>
      <c r="F167" s="323" t="s">
        <v>593</v>
      </c>
      <c r="G167" s="1726" t="s">
        <v>594</v>
      </c>
      <c r="H167" s="1727"/>
      <c r="I167" s="1727"/>
      <c r="J167" s="1727"/>
      <c r="K167" s="1728"/>
      <c r="L167" s="1729" t="s">
        <v>595</v>
      </c>
      <c r="M167" s="1730"/>
      <c r="N167" s="1730"/>
      <c r="O167" s="1731" t="s">
        <v>3257</v>
      </c>
      <c r="P167" s="1733" t="s">
        <v>1874</v>
      </c>
    </row>
    <row r="168" spans="1:16" ht="19.5" customHeight="1">
      <c r="A168" s="281"/>
      <c r="B168" s="333" t="s">
        <v>394</v>
      </c>
      <c r="C168" s="1414" t="s">
        <v>185</v>
      </c>
      <c r="D168" s="1414"/>
      <c r="E168" s="1415"/>
      <c r="F168" s="257" t="s">
        <v>53</v>
      </c>
      <c r="G168" s="1734" t="s">
        <v>5618</v>
      </c>
      <c r="H168" s="1735"/>
      <c r="I168" s="1735"/>
      <c r="J168" s="1735"/>
      <c r="K168" s="1736"/>
      <c r="L168" s="1713" t="s">
        <v>53</v>
      </c>
      <c r="M168" s="1714"/>
      <c r="N168" s="1737"/>
      <c r="O168" s="1731"/>
      <c r="P168" s="1731"/>
    </row>
    <row r="169" spans="1:16" ht="19.5" customHeight="1">
      <c r="A169" s="281"/>
      <c r="B169" s="333" t="s">
        <v>401</v>
      </c>
      <c r="C169" s="1414" t="s">
        <v>186</v>
      </c>
      <c r="D169" s="1414"/>
      <c r="E169" s="1415"/>
      <c r="F169" s="257" t="s">
        <v>53</v>
      </c>
      <c r="G169" s="1734" t="s">
        <v>5618</v>
      </c>
      <c r="H169" s="1735"/>
      <c r="I169" s="1735"/>
      <c r="J169" s="1735"/>
      <c r="K169" s="1736"/>
      <c r="L169" s="1713" t="s">
        <v>53</v>
      </c>
      <c r="M169" s="1714"/>
      <c r="N169" s="1737"/>
      <c r="O169" s="1731"/>
      <c r="P169" s="1731"/>
    </row>
    <row r="170" spans="1:16" ht="19.5" customHeight="1">
      <c r="A170" s="281"/>
      <c r="B170" s="333" t="s">
        <v>403</v>
      </c>
      <c r="C170" s="1414" t="s">
        <v>187</v>
      </c>
      <c r="D170" s="1414"/>
      <c r="E170" s="1415"/>
      <c r="F170" s="257" t="s">
        <v>53</v>
      </c>
      <c r="G170" s="1734" t="s">
        <v>5618</v>
      </c>
      <c r="H170" s="1735"/>
      <c r="I170" s="1735"/>
      <c r="J170" s="1735"/>
      <c r="K170" s="1736"/>
      <c r="L170" s="1713" t="s">
        <v>53</v>
      </c>
      <c r="M170" s="1714"/>
      <c r="N170" s="1737"/>
      <c r="O170" s="1731"/>
      <c r="P170" s="1731"/>
    </row>
    <row r="171" spans="1:16" ht="19.5" customHeight="1">
      <c r="A171" s="281"/>
      <c r="B171" s="333" t="s">
        <v>405</v>
      </c>
      <c r="C171" s="1414" t="s">
        <v>188</v>
      </c>
      <c r="D171" s="1414"/>
      <c r="E171" s="1415"/>
      <c r="F171" s="257" t="s">
        <v>53</v>
      </c>
      <c r="G171" s="1734" t="s">
        <v>5618</v>
      </c>
      <c r="H171" s="1735"/>
      <c r="I171" s="1735"/>
      <c r="J171" s="1735"/>
      <c r="K171" s="1736"/>
      <c r="L171" s="1713" t="s">
        <v>53</v>
      </c>
      <c r="M171" s="1714"/>
      <c r="N171" s="1737"/>
      <c r="O171" s="1731"/>
      <c r="P171" s="1731"/>
    </row>
    <row r="172" spans="1:16" ht="19.5" customHeight="1">
      <c r="A172" s="281"/>
      <c r="B172" s="334" t="s">
        <v>408</v>
      </c>
      <c r="C172" s="1414" t="s">
        <v>189</v>
      </c>
      <c r="D172" s="1414"/>
      <c r="E172" s="1415"/>
      <c r="F172" s="257" t="s">
        <v>53</v>
      </c>
      <c r="G172" s="1734" t="s">
        <v>5618</v>
      </c>
      <c r="H172" s="1735"/>
      <c r="I172" s="1735"/>
      <c r="J172" s="1735"/>
      <c r="K172" s="1736"/>
      <c r="L172" s="1713" t="s">
        <v>53</v>
      </c>
      <c r="M172" s="1714"/>
      <c r="N172" s="1737"/>
      <c r="O172" s="1731"/>
      <c r="P172" s="1731"/>
    </row>
    <row r="173" spans="1:16" ht="19.5" customHeight="1">
      <c r="A173" s="281"/>
      <c r="B173" s="335" t="s">
        <v>410</v>
      </c>
      <c r="C173" s="1414" t="s">
        <v>596</v>
      </c>
      <c r="D173" s="1414"/>
      <c r="E173" s="1415"/>
      <c r="F173" s="352" t="s">
        <v>54</v>
      </c>
      <c r="G173" s="1734" t="s">
        <v>92</v>
      </c>
      <c r="H173" s="1735"/>
      <c r="I173" s="1735"/>
      <c r="J173" s="1735"/>
      <c r="K173" s="1736"/>
      <c r="L173" s="1713" t="s">
        <v>92</v>
      </c>
      <c r="M173" s="1714"/>
      <c r="N173" s="1737"/>
      <c r="O173" s="1731"/>
      <c r="P173" s="1731"/>
    </row>
    <row r="174" spans="1:16" ht="19.5" customHeight="1">
      <c r="A174" s="281"/>
      <c r="B174" s="335" t="s">
        <v>413</v>
      </c>
      <c r="C174" s="1414" t="s">
        <v>191</v>
      </c>
      <c r="D174" s="1414"/>
      <c r="E174" s="1415"/>
      <c r="F174" s="352" t="s">
        <v>54</v>
      </c>
      <c r="G174" s="1734" t="s">
        <v>92</v>
      </c>
      <c r="H174" s="1735"/>
      <c r="I174" s="1735"/>
      <c r="J174" s="1735"/>
      <c r="K174" s="1736"/>
      <c r="L174" s="1713" t="s">
        <v>92</v>
      </c>
      <c r="M174" s="1714"/>
      <c r="N174" s="1737"/>
      <c r="O174" s="1731"/>
      <c r="P174" s="1731"/>
    </row>
    <row r="175" spans="1:16" ht="19.5" customHeight="1">
      <c r="A175" s="281"/>
      <c r="B175" s="335" t="s">
        <v>416</v>
      </c>
      <c r="C175" s="1414" t="s">
        <v>192</v>
      </c>
      <c r="D175" s="1414"/>
      <c r="E175" s="1415"/>
      <c r="F175" s="352" t="s">
        <v>54</v>
      </c>
      <c r="G175" s="1734" t="s">
        <v>92</v>
      </c>
      <c r="H175" s="1735"/>
      <c r="I175" s="1735"/>
      <c r="J175" s="1735"/>
      <c r="K175" s="1736"/>
      <c r="L175" s="1713" t="s">
        <v>92</v>
      </c>
      <c r="M175" s="1714"/>
      <c r="N175" s="1737"/>
      <c r="O175" s="1731"/>
      <c r="P175" s="1731"/>
    </row>
    <row r="176" spans="1:16" ht="19.5" customHeight="1">
      <c r="A176" s="281"/>
      <c r="B176" s="335" t="s">
        <v>418</v>
      </c>
      <c r="C176" s="1414" t="s">
        <v>193</v>
      </c>
      <c r="D176" s="1414"/>
      <c r="E176" s="1415"/>
      <c r="F176" s="352" t="s">
        <v>54</v>
      </c>
      <c r="G176" s="1734" t="s">
        <v>92</v>
      </c>
      <c r="H176" s="1735"/>
      <c r="I176" s="1735"/>
      <c r="J176" s="1735"/>
      <c r="K176" s="1736"/>
      <c r="L176" s="1713" t="s">
        <v>92</v>
      </c>
      <c r="M176" s="1714"/>
      <c r="N176" s="1737"/>
      <c r="O176" s="1731"/>
      <c r="P176" s="1731"/>
    </row>
    <row r="177" spans="1:16" ht="19.5" customHeight="1">
      <c r="A177" s="281"/>
      <c r="B177" s="335" t="s">
        <v>544</v>
      </c>
      <c r="C177" s="1414" t="s">
        <v>597</v>
      </c>
      <c r="D177" s="1414"/>
      <c r="E177" s="1415"/>
      <c r="F177" s="352" t="s">
        <v>54</v>
      </c>
      <c r="G177" s="1734" t="s">
        <v>92</v>
      </c>
      <c r="H177" s="1735"/>
      <c r="I177" s="1735"/>
      <c r="J177" s="1735"/>
      <c r="K177" s="1736"/>
      <c r="L177" s="1713" t="s">
        <v>92</v>
      </c>
      <c r="M177" s="1714"/>
      <c r="N177" s="1737"/>
      <c r="O177" s="1731"/>
      <c r="P177" s="1731"/>
    </row>
    <row r="178" spans="1:16" ht="19.5" customHeight="1">
      <c r="A178" s="281"/>
      <c r="B178" s="334" t="s">
        <v>546</v>
      </c>
      <c r="C178" s="1414" t="s">
        <v>598</v>
      </c>
      <c r="D178" s="1414"/>
      <c r="E178" s="1415"/>
      <c r="F178" s="352" t="s">
        <v>54</v>
      </c>
      <c r="G178" s="1734" t="s">
        <v>92</v>
      </c>
      <c r="H178" s="1735"/>
      <c r="I178" s="1735"/>
      <c r="J178" s="1735"/>
      <c r="K178" s="1736"/>
      <c r="L178" s="1713" t="s">
        <v>92</v>
      </c>
      <c r="M178" s="1714"/>
      <c r="N178" s="1737"/>
      <c r="O178" s="1732"/>
      <c r="P178" s="1732"/>
    </row>
    <row r="179" spans="1:16" ht="48" customHeight="1">
      <c r="A179" s="281"/>
      <c r="B179" s="255" t="s">
        <v>599</v>
      </c>
      <c r="C179" s="1464" t="s">
        <v>600</v>
      </c>
      <c r="D179" s="1464"/>
      <c r="E179" s="1465"/>
      <c r="F179" s="323" t="s">
        <v>593</v>
      </c>
      <c r="G179" s="1738" t="s">
        <v>601</v>
      </c>
      <c r="H179" s="1739"/>
      <c r="I179" s="1739"/>
      <c r="J179" s="1739"/>
      <c r="K179" s="1739"/>
      <c r="L179" s="1739"/>
      <c r="M179" s="1739"/>
      <c r="N179" s="1740"/>
      <c r="O179" s="1443" t="s">
        <v>1329</v>
      </c>
      <c r="P179" s="1443" t="s">
        <v>5619</v>
      </c>
    </row>
    <row r="180" spans="1:16" ht="18.75" customHeight="1">
      <c r="A180" s="281"/>
      <c r="B180" s="333" t="s">
        <v>394</v>
      </c>
      <c r="C180" s="1414" t="s">
        <v>185</v>
      </c>
      <c r="D180" s="1414"/>
      <c r="E180" s="1415"/>
      <c r="F180" s="399" t="s">
        <v>53</v>
      </c>
      <c r="G180" s="1434" t="s">
        <v>5620</v>
      </c>
      <c r="H180" s="1435"/>
      <c r="I180" s="1435"/>
      <c r="J180" s="1435"/>
      <c r="K180" s="1435"/>
      <c r="L180" s="1435"/>
      <c r="M180" s="1435"/>
      <c r="N180" s="1436"/>
      <c r="O180" s="1425"/>
      <c r="P180" s="1425"/>
    </row>
    <row r="181" spans="1:16" ht="18.75" customHeight="1">
      <c r="A181" s="281"/>
      <c r="B181" s="333" t="s">
        <v>401</v>
      </c>
      <c r="C181" s="1414" t="s">
        <v>186</v>
      </c>
      <c r="D181" s="1414"/>
      <c r="E181" s="1415"/>
      <c r="F181" s="399" t="s">
        <v>53</v>
      </c>
      <c r="G181" s="1434" t="s">
        <v>5620</v>
      </c>
      <c r="H181" s="1435"/>
      <c r="I181" s="1435"/>
      <c r="J181" s="1435"/>
      <c r="K181" s="1435"/>
      <c r="L181" s="1435"/>
      <c r="M181" s="1435"/>
      <c r="N181" s="1436"/>
      <c r="O181" s="1425"/>
      <c r="P181" s="1425"/>
    </row>
    <row r="182" spans="1:16" ht="18.75" customHeight="1">
      <c r="A182" s="281"/>
      <c r="B182" s="333" t="s">
        <v>403</v>
      </c>
      <c r="C182" s="1414" t="s">
        <v>187</v>
      </c>
      <c r="D182" s="1414"/>
      <c r="E182" s="1415"/>
      <c r="F182" s="399" t="s">
        <v>53</v>
      </c>
      <c r="G182" s="1434" t="s">
        <v>5620</v>
      </c>
      <c r="H182" s="1435"/>
      <c r="I182" s="1435"/>
      <c r="J182" s="1435"/>
      <c r="K182" s="1435"/>
      <c r="L182" s="1435"/>
      <c r="M182" s="1435"/>
      <c r="N182" s="1436"/>
      <c r="O182" s="1425"/>
      <c r="P182" s="1425"/>
    </row>
    <row r="183" spans="1:16" ht="18.75" customHeight="1">
      <c r="A183" s="281"/>
      <c r="B183" s="333" t="s">
        <v>405</v>
      </c>
      <c r="C183" s="1414" t="s">
        <v>188</v>
      </c>
      <c r="D183" s="1414"/>
      <c r="E183" s="1415"/>
      <c r="F183" s="399" t="s">
        <v>53</v>
      </c>
      <c r="G183" s="1434" t="s">
        <v>5620</v>
      </c>
      <c r="H183" s="1435"/>
      <c r="I183" s="1435"/>
      <c r="J183" s="1435"/>
      <c r="K183" s="1435"/>
      <c r="L183" s="1435"/>
      <c r="M183" s="1435"/>
      <c r="N183" s="1436"/>
      <c r="O183" s="1425"/>
      <c r="P183" s="1425"/>
    </row>
    <row r="184" spans="1:16" ht="18.75" customHeight="1">
      <c r="A184" s="281"/>
      <c r="B184" s="334" t="s">
        <v>408</v>
      </c>
      <c r="C184" s="1414" t="s">
        <v>189</v>
      </c>
      <c r="D184" s="1414"/>
      <c r="E184" s="1415"/>
      <c r="F184" s="399" t="s">
        <v>53</v>
      </c>
      <c r="G184" s="1434" t="s">
        <v>5620</v>
      </c>
      <c r="H184" s="1435"/>
      <c r="I184" s="1435"/>
      <c r="J184" s="1435"/>
      <c r="K184" s="1435"/>
      <c r="L184" s="1435"/>
      <c r="M184" s="1435"/>
      <c r="N184" s="1436"/>
      <c r="O184" s="1425"/>
      <c r="P184" s="1425"/>
    </row>
    <row r="185" spans="1:16" ht="18.75" customHeight="1">
      <c r="A185" s="281"/>
      <c r="B185" s="335" t="s">
        <v>410</v>
      </c>
      <c r="C185" s="1414" t="s">
        <v>596</v>
      </c>
      <c r="D185" s="1414"/>
      <c r="E185" s="1415"/>
      <c r="F185" s="399" t="s">
        <v>54</v>
      </c>
      <c r="G185" s="1434" t="s">
        <v>92</v>
      </c>
      <c r="H185" s="1435"/>
      <c r="I185" s="1435"/>
      <c r="J185" s="1435"/>
      <c r="K185" s="1435"/>
      <c r="L185" s="1435"/>
      <c r="M185" s="1435"/>
      <c r="N185" s="1436"/>
      <c r="O185" s="1425"/>
      <c r="P185" s="1425"/>
    </row>
    <row r="186" spans="1:16" ht="18.75" customHeight="1">
      <c r="A186" s="281"/>
      <c r="B186" s="335" t="s">
        <v>413</v>
      </c>
      <c r="C186" s="1414" t="s">
        <v>191</v>
      </c>
      <c r="D186" s="1414"/>
      <c r="E186" s="1415"/>
      <c r="F186" s="399" t="s">
        <v>54</v>
      </c>
      <c r="G186" s="1434" t="s">
        <v>92</v>
      </c>
      <c r="H186" s="1435"/>
      <c r="I186" s="1435"/>
      <c r="J186" s="1435"/>
      <c r="K186" s="1435"/>
      <c r="L186" s="1435"/>
      <c r="M186" s="1435"/>
      <c r="N186" s="1436"/>
      <c r="O186" s="1425"/>
      <c r="P186" s="1425"/>
    </row>
    <row r="187" spans="1:16" ht="18.75" customHeight="1">
      <c r="A187" s="281"/>
      <c r="B187" s="335" t="s">
        <v>416</v>
      </c>
      <c r="C187" s="1414" t="s">
        <v>192</v>
      </c>
      <c r="D187" s="1414"/>
      <c r="E187" s="1415"/>
      <c r="F187" s="399" t="s">
        <v>54</v>
      </c>
      <c r="G187" s="1434" t="s">
        <v>92</v>
      </c>
      <c r="H187" s="1435"/>
      <c r="I187" s="1435"/>
      <c r="J187" s="1435"/>
      <c r="K187" s="1435"/>
      <c r="L187" s="1435"/>
      <c r="M187" s="1435"/>
      <c r="N187" s="1436"/>
      <c r="O187" s="1425"/>
      <c r="P187" s="1425"/>
    </row>
    <row r="188" spans="1:16" ht="18.75" customHeight="1">
      <c r="A188" s="281"/>
      <c r="B188" s="335" t="s">
        <v>418</v>
      </c>
      <c r="C188" s="1414" t="s">
        <v>193</v>
      </c>
      <c r="D188" s="1414"/>
      <c r="E188" s="1415"/>
      <c r="F188" s="399" t="s">
        <v>54</v>
      </c>
      <c r="G188" s="1434" t="s">
        <v>92</v>
      </c>
      <c r="H188" s="1435"/>
      <c r="I188" s="1435"/>
      <c r="J188" s="1435"/>
      <c r="K188" s="1435"/>
      <c r="L188" s="1435"/>
      <c r="M188" s="1435"/>
      <c r="N188" s="1436"/>
      <c r="O188" s="1425"/>
      <c r="P188" s="1425"/>
    </row>
    <row r="189" spans="1:16" ht="18.75" customHeight="1">
      <c r="A189" s="281"/>
      <c r="B189" s="335" t="s">
        <v>544</v>
      </c>
      <c r="C189" s="1414" t="s">
        <v>597</v>
      </c>
      <c r="D189" s="1414"/>
      <c r="E189" s="1415"/>
      <c r="F189" s="399" t="s">
        <v>54</v>
      </c>
      <c r="G189" s="1434" t="s">
        <v>92</v>
      </c>
      <c r="H189" s="1435"/>
      <c r="I189" s="1435"/>
      <c r="J189" s="1435"/>
      <c r="K189" s="1435"/>
      <c r="L189" s="1435"/>
      <c r="M189" s="1435"/>
      <c r="N189" s="1436"/>
      <c r="O189" s="1425"/>
      <c r="P189" s="1425"/>
    </row>
    <row r="190" spans="1:16" ht="18.75" customHeight="1">
      <c r="A190" s="281"/>
      <c r="B190" s="334" t="s">
        <v>546</v>
      </c>
      <c r="C190" s="1414" t="s">
        <v>598</v>
      </c>
      <c r="D190" s="1414"/>
      <c r="E190" s="1415"/>
      <c r="F190" s="399" t="s">
        <v>54</v>
      </c>
      <c r="G190" s="1434" t="s">
        <v>92</v>
      </c>
      <c r="H190" s="1435"/>
      <c r="I190" s="1435"/>
      <c r="J190" s="1435"/>
      <c r="K190" s="1435"/>
      <c r="L190" s="1435"/>
      <c r="M190" s="1435"/>
      <c r="N190" s="1436"/>
      <c r="O190" s="1426"/>
      <c r="P190" s="1426"/>
    </row>
    <row r="191" spans="1:16" ht="47.25" customHeight="1">
      <c r="A191" s="281"/>
      <c r="B191" s="255" t="s">
        <v>602</v>
      </c>
      <c r="C191" s="1464" t="s">
        <v>603</v>
      </c>
      <c r="D191" s="1464"/>
      <c r="E191" s="1465"/>
      <c r="F191" s="323" t="s">
        <v>593</v>
      </c>
      <c r="G191" s="1726" t="s">
        <v>604</v>
      </c>
      <c r="H191" s="1727"/>
      <c r="I191" s="1727"/>
      <c r="J191" s="1727"/>
      <c r="K191" s="1728"/>
      <c r="L191" s="1729" t="s">
        <v>595</v>
      </c>
      <c r="M191" s="1730"/>
      <c r="N191" s="1741"/>
      <c r="O191" s="1443" t="s">
        <v>1329</v>
      </c>
      <c r="P191" s="1443"/>
    </row>
    <row r="192" spans="1:16" ht="20.25" customHeight="1">
      <c r="A192" s="281"/>
      <c r="B192" s="338" t="s">
        <v>394</v>
      </c>
      <c r="C192" s="1414" t="s">
        <v>185</v>
      </c>
      <c r="D192" s="1414"/>
      <c r="E192" s="1415"/>
      <c r="F192" s="257" t="s">
        <v>54</v>
      </c>
      <c r="G192" s="1734" t="s">
        <v>92</v>
      </c>
      <c r="H192" s="1735"/>
      <c r="I192" s="1735"/>
      <c r="J192" s="1735"/>
      <c r="K192" s="1736"/>
      <c r="L192" s="1713" t="s">
        <v>92</v>
      </c>
      <c r="M192" s="1714"/>
      <c r="N192" s="1737"/>
      <c r="O192" s="1425"/>
      <c r="P192" s="1425"/>
    </row>
    <row r="193" spans="1:16" ht="20.25" customHeight="1">
      <c r="A193" s="281"/>
      <c r="B193" s="338" t="s">
        <v>401</v>
      </c>
      <c r="C193" s="1414" t="s">
        <v>186</v>
      </c>
      <c r="D193" s="1414"/>
      <c r="E193" s="1415"/>
      <c r="F193" s="257" t="s">
        <v>54</v>
      </c>
      <c r="G193" s="1734" t="s">
        <v>92</v>
      </c>
      <c r="H193" s="1735"/>
      <c r="I193" s="1735"/>
      <c r="J193" s="1735"/>
      <c r="K193" s="1736"/>
      <c r="L193" s="1713"/>
      <c r="M193" s="1714"/>
      <c r="N193" s="1737"/>
      <c r="O193" s="1425"/>
      <c r="P193" s="1425"/>
    </row>
    <row r="194" spans="1:16" ht="20.25" customHeight="1">
      <c r="A194" s="281"/>
      <c r="B194" s="338" t="s">
        <v>403</v>
      </c>
      <c r="C194" s="1414" t="s">
        <v>187</v>
      </c>
      <c r="D194" s="1414"/>
      <c r="E194" s="1415"/>
      <c r="F194" s="257" t="s">
        <v>54</v>
      </c>
      <c r="G194" s="1734" t="s">
        <v>92</v>
      </c>
      <c r="H194" s="1735"/>
      <c r="I194" s="1735"/>
      <c r="J194" s="1735"/>
      <c r="K194" s="1736"/>
      <c r="L194" s="1713"/>
      <c r="M194" s="1714"/>
      <c r="N194" s="1737"/>
      <c r="O194" s="1425"/>
      <c r="P194" s="1425"/>
    </row>
    <row r="195" spans="1:16" ht="20.25" customHeight="1">
      <c r="A195" s="281"/>
      <c r="B195" s="338" t="s">
        <v>405</v>
      </c>
      <c r="C195" s="1414" t="s">
        <v>188</v>
      </c>
      <c r="D195" s="1414"/>
      <c r="E195" s="1415"/>
      <c r="F195" s="257" t="s">
        <v>54</v>
      </c>
      <c r="G195" s="1734" t="s">
        <v>92</v>
      </c>
      <c r="H195" s="1735"/>
      <c r="I195" s="1735"/>
      <c r="J195" s="1735"/>
      <c r="K195" s="1736"/>
      <c r="L195" s="1713"/>
      <c r="M195" s="1714"/>
      <c r="N195" s="1737"/>
      <c r="O195" s="1425"/>
      <c r="P195" s="1425"/>
    </row>
    <row r="196" spans="1:16" ht="20.25" customHeight="1">
      <c r="A196" s="281"/>
      <c r="B196" s="338" t="s">
        <v>408</v>
      </c>
      <c r="C196" s="1414" t="s">
        <v>189</v>
      </c>
      <c r="D196" s="1414"/>
      <c r="E196" s="1415"/>
      <c r="F196" s="257" t="s">
        <v>54</v>
      </c>
      <c r="G196" s="1734" t="s">
        <v>92</v>
      </c>
      <c r="H196" s="1735"/>
      <c r="I196" s="1735"/>
      <c r="J196" s="1735"/>
      <c r="K196" s="1736"/>
      <c r="L196" s="1713"/>
      <c r="M196" s="1714"/>
      <c r="N196" s="1737"/>
      <c r="O196" s="1425"/>
      <c r="P196" s="1425"/>
    </row>
    <row r="197" spans="1:16" ht="20.25" customHeight="1">
      <c r="A197" s="281"/>
      <c r="B197" s="195" t="s">
        <v>410</v>
      </c>
      <c r="C197" s="1414" t="s">
        <v>596</v>
      </c>
      <c r="D197" s="1414"/>
      <c r="E197" s="1415"/>
      <c r="F197" s="257" t="s">
        <v>54</v>
      </c>
      <c r="G197" s="1734" t="s">
        <v>92</v>
      </c>
      <c r="H197" s="1735"/>
      <c r="I197" s="1735"/>
      <c r="J197" s="1735"/>
      <c r="K197" s="1736"/>
      <c r="L197" s="1713"/>
      <c r="M197" s="1714"/>
      <c r="N197" s="1737"/>
      <c r="O197" s="1425"/>
      <c r="P197" s="1425"/>
    </row>
    <row r="198" spans="1:16" ht="20.25" customHeight="1">
      <c r="A198" s="281"/>
      <c r="B198" s="195" t="s">
        <v>413</v>
      </c>
      <c r="C198" s="1414" t="s">
        <v>191</v>
      </c>
      <c r="D198" s="1414"/>
      <c r="E198" s="1415"/>
      <c r="F198" s="257" t="s">
        <v>54</v>
      </c>
      <c r="G198" s="1734" t="s">
        <v>92</v>
      </c>
      <c r="H198" s="1735"/>
      <c r="I198" s="1735"/>
      <c r="J198" s="1735"/>
      <c r="K198" s="1736"/>
      <c r="L198" s="1713"/>
      <c r="M198" s="1714"/>
      <c r="N198" s="1737"/>
      <c r="O198" s="1425"/>
      <c r="P198" s="1425"/>
    </row>
    <row r="199" spans="1:16" ht="20.25" customHeight="1">
      <c r="A199" s="281"/>
      <c r="B199" s="195" t="s">
        <v>416</v>
      </c>
      <c r="C199" s="1414" t="s">
        <v>192</v>
      </c>
      <c r="D199" s="1414"/>
      <c r="E199" s="1415"/>
      <c r="F199" s="257" t="s">
        <v>54</v>
      </c>
      <c r="G199" s="1734" t="s">
        <v>92</v>
      </c>
      <c r="H199" s="1735"/>
      <c r="I199" s="1735"/>
      <c r="J199" s="1735"/>
      <c r="K199" s="1736"/>
      <c r="L199" s="1713"/>
      <c r="M199" s="1714"/>
      <c r="N199" s="1737"/>
      <c r="O199" s="1425"/>
      <c r="P199" s="1425"/>
    </row>
    <row r="200" spans="1:16" ht="20.25" customHeight="1">
      <c r="A200" s="281"/>
      <c r="B200" s="195" t="s">
        <v>418</v>
      </c>
      <c r="C200" s="1414" t="s">
        <v>193</v>
      </c>
      <c r="D200" s="1414"/>
      <c r="E200" s="1415"/>
      <c r="F200" s="257" t="s">
        <v>54</v>
      </c>
      <c r="G200" s="1734" t="s">
        <v>92</v>
      </c>
      <c r="H200" s="1735"/>
      <c r="I200" s="1735"/>
      <c r="J200" s="1735"/>
      <c r="K200" s="1736"/>
      <c r="L200" s="1713"/>
      <c r="M200" s="1714"/>
      <c r="N200" s="1737"/>
      <c r="O200" s="1425"/>
      <c r="P200" s="1425"/>
    </row>
    <row r="201" spans="1:16" ht="20.25" customHeight="1">
      <c r="A201" s="281"/>
      <c r="B201" s="195" t="s">
        <v>544</v>
      </c>
      <c r="C201" s="1414" t="s">
        <v>597</v>
      </c>
      <c r="D201" s="1414"/>
      <c r="E201" s="1415"/>
      <c r="F201" s="257" t="s">
        <v>54</v>
      </c>
      <c r="G201" s="1734" t="s">
        <v>92</v>
      </c>
      <c r="H201" s="1735"/>
      <c r="I201" s="1735"/>
      <c r="J201" s="1735"/>
      <c r="K201" s="1736"/>
      <c r="L201" s="1713"/>
      <c r="M201" s="1714"/>
      <c r="N201" s="1737"/>
      <c r="O201" s="1425"/>
      <c r="P201" s="1425"/>
    </row>
    <row r="202" spans="1:16" ht="20.25" customHeight="1">
      <c r="A202" s="281"/>
      <c r="B202" s="198" t="s">
        <v>546</v>
      </c>
      <c r="C202" s="1414" t="s">
        <v>598</v>
      </c>
      <c r="D202" s="1414"/>
      <c r="E202" s="1415"/>
      <c r="F202" s="257" t="s">
        <v>54</v>
      </c>
      <c r="G202" s="1734" t="s">
        <v>92</v>
      </c>
      <c r="H202" s="1735"/>
      <c r="I202" s="1735"/>
      <c r="J202" s="1735"/>
      <c r="K202" s="1736"/>
      <c r="L202" s="1713"/>
      <c r="M202" s="1714"/>
      <c r="N202" s="1737"/>
      <c r="O202" s="1426"/>
      <c r="P202" s="1426"/>
    </row>
    <row r="203" spans="1:16" ht="61.5" customHeight="1">
      <c r="A203" s="281"/>
      <c r="B203" s="339" t="s">
        <v>605</v>
      </c>
      <c r="C203" s="1464" t="s">
        <v>606</v>
      </c>
      <c r="D203" s="1464"/>
      <c r="E203" s="1465"/>
      <c r="F203" s="323" t="s">
        <v>593</v>
      </c>
      <c r="G203" s="1738" t="s">
        <v>607</v>
      </c>
      <c r="H203" s="1739"/>
      <c r="I203" s="1739"/>
      <c r="J203" s="1739"/>
      <c r="K203" s="1739"/>
      <c r="L203" s="1739"/>
      <c r="M203" s="1739"/>
      <c r="N203" s="1740"/>
      <c r="O203" s="1443" t="s">
        <v>1329</v>
      </c>
      <c r="P203" s="1443"/>
    </row>
    <row r="204" spans="1:16" ht="21" customHeight="1">
      <c r="A204" s="281"/>
      <c r="B204" s="338" t="s">
        <v>394</v>
      </c>
      <c r="C204" s="1414" t="s">
        <v>185</v>
      </c>
      <c r="D204" s="1414"/>
      <c r="E204" s="1415"/>
      <c r="F204" s="399" t="s">
        <v>54</v>
      </c>
      <c r="G204" s="1734" t="s">
        <v>92</v>
      </c>
      <c r="H204" s="1735"/>
      <c r="I204" s="1735"/>
      <c r="J204" s="1735"/>
      <c r="K204" s="1736"/>
      <c r="L204" s="1713" t="s">
        <v>92</v>
      </c>
      <c r="M204" s="1714"/>
      <c r="N204" s="1737"/>
      <c r="O204" s="1425"/>
      <c r="P204" s="1425"/>
    </row>
    <row r="205" spans="1:16" ht="21" customHeight="1">
      <c r="A205" s="281"/>
      <c r="B205" s="338" t="s">
        <v>401</v>
      </c>
      <c r="C205" s="1414" t="s">
        <v>186</v>
      </c>
      <c r="D205" s="1414"/>
      <c r="E205" s="1415"/>
      <c r="F205" s="399" t="s">
        <v>54</v>
      </c>
      <c r="G205" s="1734" t="s">
        <v>92</v>
      </c>
      <c r="H205" s="1735"/>
      <c r="I205" s="1735"/>
      <c r="J205" s="1735"/>
      <c r="K205" s="1736"/>
      <c r="L205" s="1713" t="s">
        <v>92</v>
      </c>
      <c r="M205" s="1714"/>
      <c r="N205" s="1737"/>
      <c r="O205" s="1425"/>
      <c r="P205" s="1425"/>
    </row>
    <row r="206" spans="1:16" ht="21" customHeight="1">
      <c r="A206" s="281"/>
      <c r="B206" s="338" t="s">
        <v>403</v>
      </c>
      <c r="C206" s="1414" t="s">
        <v>187</v>
      </c>
      <c r="D206" s="1414"/>
      <c r="E206" s="1415"/>
      <c r="F206" s="399" t="s">
        <v>54</v>
      </c>
      <c r="G206" s="1734" t="s">
        <v>92</v>
      </c>
      <c r="H206" s="1735"/>
      <c r="I206" s="1735"/>
      <c r="J206" s="1735"/>
      <c r="K206" s="1736"/>
      <c r="L206" s="1713" t="s">
        <v>92</v>
      </c>
      <c r="M206" s="1714"/>
      <c r="N206" s="1737"/>
      <c r="O206" s="1425"/>
      <c r="P206" s="1425"/>
    </row>
    <row r="207" spans="1:16" ht="21" customHeight="1">
      <c r="A207" s="281"/>
      <c r="B207" s="338" t="s">
        <v>405</v>
      </c>
      <c r="C207" s="1414" t="s">
        <v>188</v>
      </c>
      <c r="D207" s="1414"/>
      <c r="E207" s="1415"/>
      <c r="F207" s="399" t="s">
        <v>54</v>
      </c>
      <c r="G207" s="1734" t="s">
        <v>92</v>
      </c>
      <c r="H207" s="1735"/>
      <c r="I207" s="1735"/>
      <c r="J207" s="1735"/>
      <c r="K207" s="1736"/>
      <c r="L207" s="1713" t="s">
        <v>92</v>
      </c>
      <c r="M207" s="1714"/>
      <c r="N207" s="1737"/>
      <c r="O207" s="1425"/>
      <c r="P207" s="1425"/>
    </row>
    <row r="208" spans="1:16" ht="21" customHeight="1">
      <c r="A208" s="281"/>
      <c r="B208" s="198" t="s">
        <v>408</v>
      </c>
      <c r="C208" s="1414" t="s">
        <v>189</v>
      </c>
      <c r="D208" s="1414"/>
      <c r="E208" s="1415"/>
      <c r="F208" s="399" t="s">
        <v>54</v>
      </c>
      <c r="G208" s="1734" t="s">
        <v>92</v>
      </c>
      <c r="H208" s="1735"/>
      <c r="I208" s="1735"/>
      <c r="J208" s="1735"/>
      <c r="K208" s="1736"/>
      <c r="L208" s="1713" t="s">
        <v>92</v>
      </c>
      <c r="M208" s="1714"/>
      <c r="N208" s="1737"/>
      <c r="O208" s="1425"/>
      <c r="P208" s="1425"/>
    </row>
    <row r="209" spans="1:16" ht="21" customHeight="1">
      <c r="A209" s="281"/>
      <c r="B209" s="195" t="s">
        <v>410</v>
      </c>
      <c r="C209" s="1414" t="s">
        <v>596</v>
      </c>
      <c r="D209" s="1414"/>
      <c r="E209" s="1415"/>
      <c r="F209" s="399" t="s">
        <v>54</v>
      </c>
      <c r="G209" s="1734" t="s">
        <v>92</v>
      </c>
      <c r="H209" s="1735"/>
      <c r="I209" s="1735"/>
      <c r="J209" s="1735"/>
      <c r="K209" s="1736"/>
      <c r="L209" s="1713" t="s">
        <v>92</v>
      </c>
      <c r="M209" s="1714"/>
      <c r="N209" s="1737"/>
      <c r="O209" s="1425"/>
      <c r="P209" s="1425"/>
    </row>
    <row r="210" spans="1:16" ht="21" customHeight="1">
      <c r="A210" s="281"/>
      <c r="B210" s="195" t="s">
        <v>413</v>
      </c>
      <c r="C210" s="1414" t="s">
        <v>191</v>
      </c>
      <c r="D210" s="1414"/>
      <c r="E210" s="1415"/>
      <c r="F210" s="399" t="s">
        <v>54</v>
      </c>
      <c r="G210" s="1734" t="s">
        <v>92</v>
      </c>
      <c r="H210" s="1735"/>
      <c r="I210" s="1735"/>
      <c r="J210" s="1735"/>
      <c r="K210" s="1736"/>
      <c r="L210" s="1713" t="s">
        <v>92</v>
      </c>
      <c r="M210" s="1714"/>
      <c r="N210" s="1737"/>
      <c r="O210" s="1425"/>
      <c r="P210" s="1425"/>
    </row>
    <row r="211" spans="1:16" ht="21" customHeight="1">
      <c r="A211" s="281"/>
      <c r="B211" s="195" t="s">
        <v>416</v>
      </c>
      <c r="C211" s="1414" t="s">
        <v>192</v>
      </c>
      <c r="D211" s="1414"/>
      <c r="E211" s="1415"/>
      <c r="F211" s="399" t="s">
        <v>54</v>
      </c>
      <c r="G211" s="1734" t="s">
        <v>92</v>
      </c>
      <c r="H211" s="1735"/>
      <c r="I211" s="1735"/>
      <c r="J211" s="1735"/>
      <c r="K211" s="1736"/>
      <c r="L211" s="1713" t="s">
        <v>92</v>
      </c>
      <c r="M211" s="1714"/>
      <c r="N211" s="1737"/>
      <c r="O211" s="1425"/>
      <c r="P211" s="1425"/>
    </row>
    <row r="212" spans="1:16" ht="21" customHeight="1">
      <c r="A212" s="281"/>
      <c r="B212" s="195" t="s">
        <v>418</v>
      </c>
      <c r="C212" s="1414" t="s">
        <v>193</v>
      </c>
      <c r="D212" s="1414"/>
      <c r="E212" s="1415"/>
      <c r="F212" s="399" t="s">
        <v>54</v>
      </c>
      <c r="G212" s="1734" t="s">
        <v>92</v>
      </c>
      <c r="H212" s="1735"/>
      <c r="I212" s="1735"/>
      <c r="J212" s="1735"/>
      <c r="K212" s="1736"/>
      <c r="L212" s="1713" t="s">
        <v>92</v>
      </c>
      <c r="M212" s="1714"/>
      <c r="N212" s="1737"/>
      <c r="O212" s="1425"/>
      <c r="P212" s="1425"/>
    </row>
    <row r="213" spans="1:16" ht="21" customHeight="1">
      <c r="A213" s="281"/>
      <c r="B213" s="195" t="s">
        <v>544</v>
      </c>
      <c r="C213" s="1414" t="s">
        <v>597</v>
      </c>
      <c r="D213" s="1414"/>
      <c r="E213" s="1415"/>
      <c r="F213" s="399" t="s">
        <v>54</v>
      </c>
      <c r="G213" s="1734" t="s">
        <v>92</v>
      </c>
      <c r="H213" s="1735"/>
      <c r="I213" s="1735"/>
      <c r="J213" s="1735"/>
      <c r="K213" s="1736"/>
      <c r="L213" s="1713" t="s">
        <v>92</v>
      </c>
      <c r="M213" s="1714"/>
      <c r="N213" s="1737"/>
      <c r="O213" s="1425"/>
      <c r="P213" s="1425"/>
    </row>
    <row r="214" spans="1:16" ht="21" customHeight="1">
      <c r="A214" s="281"/>
      <c r="B214" s="266" t="s">
        <v>546</v>
      </c>
      <c r="C214" s="1484" t="s">
        <v>598</v>
      </c>
      <c r="D214" s="1484"/>
      <c r="E214" s="1485"/>
      <c r="F214" s="399" t="s">
        <v>54</v>
      </c>
      <c r="G214" s="1734" t="s">
        <v>92</v>
      </c>
      <c r="H214" s="1735"/>
      <c r="I214" s="1735"/>
      <c r="J214" s="1735"/>
      <c r="K214" s="1736"/>
      <c r="L214" s="1713" t="s">
        <v>92</v>
      </c>
      <c r="M214" s="1714"/>
      <c r="N214" s="1737"/>
      <c r="O214" s="1426"/>
      <c r="P214" s="1444"/>
    </row>
    <row r="215" spans="1:16" ht="34.5" customHeight="1">
      <c r="B215" s="191" t="s">
        <v>608</v>
      </c>
      <c r="C215" s="1660" t="s">
        <v>609</v>
      </c>
      <c r="D215" s="1660"/>
      <c r="E215" s="1660"/>
      <c r="F215" s="1660"/>
      <c r="G215" s="1743"/>
      <c r="H215" s="1744" t="s">
        <v>54</v>
      </c>
      <c r="I215" s="1745"/>
      <c r="J215" s="1746"/>
      <c r="K215" s="1747" t="s">
        <v>446</v>
      </c>
      <c r="L215" s="1749"/>
      <c r="M215" s="1750"/>
      <c r="N215" s="1751"/>
      <c r="O215" s="1709" t="s">
        <v>4905</v>
      </c>
      <c r="P215" s="1759" t="s">
        <v>3274</v>
      </c>
    </row>
    <row r="216" spans="1:16" ht="25.5" customHeight="1">
      <c r="B216" s="198" t="s">
        <v>394</v>
      </c>
      <c r="C216" s="1414" t="s">
        <v>610</v>
      </c>
      <c r="D216" s="1414"/>
      <c r="E216" s="1414"/>
      <c r="F216" s="1414"/>
      <c r="G216" s="1414"/>
      <c r="H216" s="1414"/>
      <c r="I216" s="1414"/>
      <c r="J216" s="1415"/>
      <c r="K216" s="1748"/>
      <c r="L216" s="1437"/>
      <c r="M216" s="1438"/>
      <c r="N216" s="1439"/>
      <c r="O216" s="1708"/>
      <c r="P216" s="1708"/>
    </row>
    <row r="217" spans="1:16" ht="20.25" customHeight="1">
      <c r="B217" s="198"/>
      <c r="C217" s="255" t="s">
        <v>611</v>
      </c>
      <c r="D217" s="1760" t="s">
        <v>612</v>
      </c>
      <c r="E217" s="1760"/>
      <c r="F217" s="1760"/>
      <c r="G217" s="1761"/>
      <c r="H217" s="1713" t="s">
        <v>54</v>
      </c>
      <c r="I217" s="1714"/>
      <c r="J217" s="1715"/>
      <c r="K217" s="1748"/>
      <c r="L217" s="1437"/>
      <c r="M217" s="1438"/>
      <c r="N217" s="1439"/>
      <c r="O217" s="1708"/>
      <c r="P217" s="1708"/>
    </row>
    <row r="218" spans="1:16" ht="20.25" customHeight="1">
      <c r="B218" s="198"/>
      <c r="C218" s="255" t="s">
        <v>508</v>
      </c>
      <c r="D218" s="1414" t="s">
        <v>132</v>
      </c>
      <c r="E218" s="1414"/>
      <c r="F218" s="1414"/>
      <c r="G218" s="1415"/>
      <c r="H218" s="1713" t="s">
        <v>54</v>
      </c>
      <c r="I218" s="1714"/>
      <c r="J218" s="1715"/>
      <c r="K218" s="1748"/>
      <c r="L218" s="1437"/>
      <c r="M218" s="1438"/>
      <c r="N218" s="1439"/>
      <c r="O218" s="1708"/>
      <c r="P218" s="1708"/>
    </row>
    <row r="219" spans="1:16" ht="20.25" customHeight="1">
      <c r="B219" s="198"/>
      <c r="C219" s="255" t="s">
        <v>510</v>
      </c>
      <c r="D219" s="1414" t="s">
        <v>135</v>
      </c>
      <c r="E219" s="1414"/>
      <c r="F219" s="1414"/>
      <c r="G219" s="1415"/>
      <c r="H219" s="1713" t="s">
        <v>54</v>
      </c>
      <c r="I219" s="1714"/>
      <c r="J219" s="1715"/>
      <c r="K219" s="1748"/>
      <c r="L219" s="1437"/>
      <c r="M219" s="1438"/>
      <c r="N219" s="1439"/>
      <c r="O219" s="1708"/>
      <c r="P219" s="1708"/>
    </row>
    <row r="220" spans="1:16" ht="20.25" customHeight="1">
      <c r="B220" s="198"/>
      <c r="C220" s="255" t="s">
        <v>512</v>
      </c>
      <c r="D220" s="1414" t="s">
        <v>109</v>
      </c>
      <c r="E220" s="1414"/>
      <c r="F220" s="1414"/>
      <c r="G220" s="1415"/>
      <c r="H220" s="1713" t="s">
        <v>54</v>
      </c>
      <c r="I220" s="1714"/>
      <c r="J220" s="1715"/>
      <c r="K220" s="1748"/>
      <c r="L220" s="1437"/>
      <c r="M220" s="1438"/>
      <c r="N220" s="1439"/>
      <c r="O220" s="1708"/>
      <c r="P220" s="1708"/>
    </row>
    <row r="221" spans="1:16" ht="23.25" customHeight="1">
      <c r="B221" s="198" t="s">
        <v>401</v>
      </c>
      <c r="C221" s="1484" t="s">
        <v>613</v>
      </c>
      <c r="D221" s="1484"/>
      <c r="E221" s="1484"/>
      <c r="F221" s="1484"/>
      <c r="G221" s="1485"/>
      <c r="H221" s="1713" t="s">
        <v>57</v>
      </c>
      <c r="I221" s="1714"/>
      <c r="J221" s="1715"/>
      <c r="K221" s="1748"/>
      <c r="L221" s="1752"/>
      <c r="M221" s="1753"/>
      <c r="N221" s="1754"/>
      <c r="O221" s="1755"/>
      <c r="P221" s="1755"/>
    </row>
    <row r="222" spans="1:16" ht="27" customHeight="1">
      <c r="B222" s="214" t="s">
        <v>614</v>
      </c>
      <c r="C222" s="1414" t="s">
        <v>615</v>
      </c>
      <c r="D222" s="1414"/>
      <c r="E222" s="1414"/>
      <c r="F222" s="1414"/>
      <c r="G222" s="1414"/>
      <c r="H222" s="1414"/>
      <c r="I222" s="1414"/>
      <c r="J222" s="1414"/>
      <c r="K222" s="1414"/>
      <c r="L222" s="1414"/>
      <c r="M222" s="1414"/>
      <c r="N222" s="1562"/>
      <c r="O222" s="1709" t="s">
        <v>5621</v>
      </c>
      <c r="P222" s="1709"/>
    </row>
    <row r="223" spans="1:16" ht="21.75" customHeight="1">
      <c r="B223" s="198" t="s">
        <v>394</v>
      </c>
      <c r="C223" s="1414" t="s">
        <v>616</v>
      </c>
      <c r="D223" s="1414"/>
      <c r="E223" s="1414"/>
      <c r="F223" s="1414"/>
      <c r="G223" s="1415"/>
      <c r="H223" s="1574" t="s">
        <v>53</v>
      </c>
      <c r="I223" s="1685"/>
      <c r="J223" s="1575"/>
      <c r="K223" s="1756" t="s">
        <v>446</v>
      </c>
      <c r="L223" s="1434" t="s">
        <v>5622</v>
      </c>
      <c r="M223" s="1435"/>
      <c r="N223" s="1436"/>
      <c r="O223" s="1708"/>
      <c r="P223" s="1708"/>
    </row>
    <row r="224" spans="1:16" ht="21.75" customHeight="1">
      <c r="B224" s="198" t="s">
        <v>401</v>
      </c>
      <c r="C224" s="1414" t="s">
        <v>617</v>
      </c>
      <c r="D224" s="1414"/>
      <c r="E224" s="1414"/>
      <c r="F224" s="1414"/>
      <c r="G224" s="1415"/>
      <c r="H224" s="1574" t="s">
        <v>54</v>
      </c>
      <c r="I224" s="1685"/>
      <c r="J224" s="1575"/>
      <c r="K224" s="1757"/>
      <c r="L224" s="1437"/>
      <c r="M224" s="1438"/>
      <c r="N224" s="1439"/>
      <c r="O224" s="1708"/>
      <c r="P224" s="1708"/>
    </row>
    <row r="225" spans="2:16" ht="21.75" customHeight="1">
      <c r="B225" s="198" t="s">
        <v>403</v>
      </c>
      <c r="C225" s="1414" t="s">
        <v>618</v>
      </c>
      <c r="D225" s="1414"/>
      <c r="E225" s="1414"/>
      <c r="F225" s="1414"/>
      <c r="G225" s="1415"/>
      <c r="H225" s="1574" t="s">
        <v>53</v>
      </c>
      <c r="I225" s="1685"/>
      <c r="J225" s="1575"/>
      <c r="K225" s="1757"/>
      <c r="L225" s="1437"/>
      <c r="M225" s="1438"/>
      <c r="N225" s="1439"/>
      <c r="O225" s="1708"/>
      <c r="P225" s="1708"/>
    </row>
    <row r="226" spans="2:16" ht="37.5" customHeight="1">
      <c r="B226" s="191"/>
      <c r="C226" s="1414" t="s">
        <v>619</v>
      </c>
      <c r="D226" s="1414"/>
      <c r="E226" s="1415"/>
      <c r="F226" s="1716" t="s">
        <v>5623</v>
      </c>
      <c r="G226" s="1718"/>
      <c r="H226" s="1718"/>
      <c r="I226" s="1718"/>
      <c r="J226" s="1762"/>
      <c r="K226" s="1757"/>
      <c r="L226" s="1437"/>
      <c r="M226" s="1438"/>
      <c r="N226" s="1439"/>
      <c r="O226" s="1755"/>
      <c r="P226" s="1755"/>
    </row>
    <row r="227" spans="2:16" ht="33" customHeight="1">
      <c r="B227" s="198" t="s">
        <v>405</v>
      </c>
      <c r="C227" s="1464" t="s">
        <v>620</v>
      </c>
      <c r="D227" s="1464"/>
      <c r="E227" s="1464"/>
      <c r="F227" s="1464"/>
      <c r="G227" s="1465"/>
      <c r="H227" s="1574" t="s">
        <v>54</v>
      </c>
      <c r="I227" s="1685"/>
      <c r="J227" s="1575"/>
      <c r="K227" s="1757"/>
      <c r="L227" s="1437"/>
      <c r="M227" s="1438"/>
      <c r="N227" s="1439"/>
      <c r="O227" s="1707" t="s">
        <v>1324</v>
      </c>
      <c r="P227" s="1709"/>
    </row>
    <row r="228" spans="2:16" ht="38.25" customHeight="1">
      <c r="B228" s="344"/>
      <c r="C228" s="1414" t="s">
        <v>621</v>
      </c>
      <c r="D228" s="1414"/>
      <c r="E228" s="1415"/>
      <c r="F228" s="1716"/>
      <c r="G228" s="1718"/>
      <c r="H228" s="1718"/>
      <c r="I228" s="1718"/>
      <c r="J228" s="1762"/>
      <c r="K228" s="1758"/>
      <c r="L228" s="1752"/>
      <c r="M228" s="1753"/>
      <c r="N228" s="1754"/>
      <c r="O228" s="1766"/>
      <c r="P228" s="1755"/>
    </row>
    <row r="229" spans="2:16" ht="18" customHeight="1">
      <c r="B229" s="1767" t="s">
        <v>622</v>
      </c>
      <c r="C229" s="1768"/>
      <c r="D229" s="1768"/>
      <c r="E229" s="1768"/>
      <c r="F229" s="1768"/>
      <c r="G229" s="1768"/>
      <c r="H229" s="1769"/>
      <c r="I229" s="1769"/>
      <c r="J229" s="1769"/>
      <c r="K229" s="1768"/>
      <c r="L229" s="1769"/>
      <c r="M229" s="1769"/>
      <c r="N229" s="1769"/>
      <c r="O229" s="1769"/>
      <c r="P229" s="1770"/>
    </row>
    <row r="230" spans="2:16" ht="54" customHeight="1">
      <c r="B230" s="224" t="s">
        <v>623</v>
      </c>
      <c r="C230" s="1771" t="s">
        <v>624</v>
      </c>
      <c r="D230" s="1771"/>
      <c r="E230" s="1771"/>
      <c r="F230" s="1771"/>
      <c r="G230" s="1771"/>
      <c r="H230" s="1772" t="s">
        <v>53</v>
      </c>
      <c r="I230" s="1772"/>
      <c r="J230" s="1772"/>
      <c r="K230" s="1773" t="s">
        <v>446</v>
      </c>
      <c r="L230" s="1775"/>
      <c r="M230" s="1775"/>
      <c r="N230" s="1775"/>
      <c r="O230" s="1776" t="s">
        <v>4272</v>
      </c>
      <c r="P230" s="1707"/>
    </row>
    <row r="231" spans="2:16" ht="46.15" customHeight="1">
      <c r="B231" s="205" t="s">
        <v>394</v>
      </c>
      <c r="C231" s="1414" t="s">
        <v>625</v>
      </c>
      <c r="D231" s="1414"/>
      <c r="E231" s="1414"/>
      <c r="F231" s="1414"/>
      <c r="G231" s="1414"/>
      <c r="H231" s="1778" t="s">
        <v>5624</v>
      </c>
      <c r="I231" s="1779"/>
      <c r="J231" s="1780"/>
      <c r="K231" s="1774"/>
      <c r="L231" s="1775"/>
      <c r="M231" s="1775"/>
      <c r="N231" s="1775"/>
      <c r="O231" s="1777"/>
      <c r="P231" s="1766"/>
    </row>
    <row r="232" spans="2:16" ht="37.5" customHeight="1">
      <c r="B232" s="191" t="s">
        <v>626</v>
      </c>
      <c r="C232" s="1414" t="s">
        <v>627</v>
      </c>
      <c r="D232" s="1414"/>
      <c r="E232" s="1414"/>
      <c r="F232" s="1414"/>
      <c r="G232" s="1414"/>
      <c r="H232" s="1450"/>
      <c r="I232" s="1450"/>
      <c r="J232" s="1450"/>
      <c r="K232" s="1450"/>
      <c r="L232" s="1450"/>
      <c r="M232" s="1450"/>
      <c r="N232" s="1450"/>
      <c r="O232" s="1781" t="s">
        <v>3278</v>
      </c>
      <c r="P232" s="1707"/>
    </row>
    <row r="233" spans="2:16" ht="57.75" customHeight="1">
      <c r="B233" s="350" t="s">
        <v>394</v>
      </c>
      <c r="C233" s="1711" t="s">
        <v>628</v>
      </c>
      <c r="D233" s="1711"/>
      <c r="E233" s="1711"/>
      <c r="F233" s="1711"/>
      <c r="G233" s="1711"/>
      <c r="H233" s="1711"/>
      <c r="I233" s="1711"/>
      <c r="J233" s="1712"/>
      <c r="K233" s="203" t="s">
        <v>53</v>
      </c>
      <c r="L233" s="1782" t="s">
        <v>446</v>
      </c>
      <c r="M233" s="1763" t="s">
        <v>5625</v>
      </c>
      <c r="N233" s="1764"/>
      <c r="O233" s="1781"/>
      <c r="P233" s="1627"/>
    </row>
    <row r="234" spans="2:16" ht="31.5" customHeight="1">
      <c r="B234" s="350" t="s">
        <v>401</v>
      </c>
      <c r="C234" s="1711" t="s">
        <v>577</v>
      </c>
      <c r="D234" s="1711"/>
      <c r="E234" s="1711"/>
      <c r="F234" s="1711"/>
      <c r="G234" s="1711"/>
      <c r="H234" s="1711"/>
      <c r="I234" s="1711"/>
      <c r="J234" s="1712"/>
      <c r="K234" s="203" t="s">
        <v>53</v>
      </c>
      <c r="L234" s="1783"/>
      <c r="M234" s="1785"/>
      <c r="N234" s="1786"/>
      <c r="O234" s="1781"/>
      <c r="P234" s="1627"/>
    </row>
    <row r="235" spans="2:16" ht="42.75" customHeight="1">
      <c r="B235" s="350" t="s">
        <v>403</v>
      </c>
      <c r="C235" s="1711" t="s">
        <v>629</v>
      </c>
      <c r="D235" s="1711"/>
      <c r="E235" s="1711"/>
      <c r="F235" s="1711"/>
      <c r="G235" s="1711"/>
      <c r="H235" s="1711"/>
      <c r="I235" s="1711"/>
      <c r="J235" s="1712"/>
      <c r="K235" s="203" t="s">
        <v>53</v>
      </c>
      <c r="L235" s="1783"/>
      <c r="M235" s="1785"/>
      <c r="N235" s="1786"/>
      <c r="O235" s="1781"/>
      <c r="P235" s="1627"/>
    </row>
    <row r="236" spans="2:16" ht="21.75" customHeight="1">
      <c r="B236" s="350" t="s">
        <v>405</v>
      </c>
      <c r="C236" s="1711" t="s">
        <v>630</v>
      </c>
      <c r="D236" s="1711"/>
      <c r="E236" s="1711"/>
      <c r="F236" s="1711"/>
      <c r="G236" s="1711"/>
      <c r="H236" s="1711"/>
      <c r="I236" s="1711"/>
      <c r="J236" s="1712"/>
      <c r="K236" s="203" t="s">
        <v>53</v>
      </c>
      <c r="L236" s="1783"/>
      <c r="M236" s="1785"/>
      <c r="N236" s="1786"/>
      <c r="O236" s="1781"/>
      <c r="P236" s="1627"/>
    </row>
    <row r="237" spans="2:16" ht="21.75" customHeight="1">
      <c r="B237" s="350" t="s">
        <v>408</v>
      </c>
      <c r="C237" s="1711" t="s">
        <v>631</v>
      </c>
      <c r="D237" s="1711"/>
      <c r="E237" s="1711"/>
      <c r="F237" s="1711"/>
      <c r="G237" s="1711"/>
      <c r="H237" s="1711"/>
      <c r="I237" s="1711"/>
      <c r="J237" s="1712"/>
      <c r="K237" s="203" t="s">
        <v>53</v>
      </c>
      <c r="L237" s="1783"/>
      <c r="M237" s="1785"/>
      <c r="N237" s="1786"/>
      <c r="O237" s="1781"/>
      <c r="P237" s="1627"/>
    </row>
    <row r="238" spans="2:16" ht="21.75" customHeight="1">
      <c r="B238" s="350" t="s">
        <v>410</v>
      </c>
      <c r="C238" s="1711" t="s">
        <v>632</v>
      </c>
      <c r="D238" s="1711"/>
      <c r="E238" s="1711"/>
      <c r="F238" s="1711"/>
      <c r="G238" s="1711"/>
      <c r="H238" s="1711"/>
      <c r="I238" s="1711"/>
      <c r="J238" s="1712"/>
      <c r="K238" s="203" t="s">
        <v>53</v>
      </c>
      <c r="L238" s="1783"/>
      <c r="M238" s="1785"/>
      <c r="N238" s="1786"/>
      <c r="O238" s="1781"/>
      <c r="P238" s="1627"/>
    </row>
    <row r="239" spans="2:16" ht="21.75" customHeight="1">
      <c r="B239" s="350" t="s">
        <v>413</v>
      </c>
      <c r="C239" s="1711" t="s">
        <v>117</v>
      </c>
      <c r="D239" s="1711"/>
      <c r="E239" s="1711"/>
      <c r="F239" s="1711"/>
      <c r="G239" s="1711"/>
      <c r="H239" s="1711"/>
      <c r="I239" s="1711"/>
      <c r="J239" s="1712"/>
      <c r="K239" s="203" t="s">
        <v>53</v>
      </c>
      <c r="L239" s="1783"/>
      <c r="M239" s="1785"/>
      <c r="N239" s="1786"/>
      <c r="O239" s="1781"/>
      <c r="P239" s="1627"/>
    </row>
    <row r="240" spans="2:16" ht="21.75" customHeight="1">
      <c r="B240" s="350" t="s">
        <v>416</v>
      </c>
      <c r="C240" s="1711" t="s">
        <v>118</v>
      </c>
      <c r="D240" s="1711"/>
      <c r="E240" s="1711"/>
      <c r="F240" s="1711"/>
      <c r="G240" s="1711"/>
      <c r="H240" s="1711"/>
      <c r="I240" s="1711"/>
      <c r="J240" s="1712"/>
      <c r="K240" s="203" t="s">
        <v>53</v>
      </c>
      <c r="L240" s="1783"/>
      <c r="M240" s="1785"/>
      <c r="N240" s="1786"/>
      <c r="O240" s="1781"/>
      <c r="P240" s="1627"/>
    </row>
    <row r="241" spans="2:16" ht="21.75" customHeight="1">
      <c r="B241" s="350" t="s">
        <v>418</v>
      </c>
      <c r="C241" s="1711" t="s">
        <v>633</v>
      </c>
      <c r="D241" s="1711"/>
      <c r="E241" s="1711"/>
      <c r="F241" s="1711"/>
      <c r="G241" s="1711"/>
      <c r="H241" s="1711"/>
      <c r="I241" s="1711"/>
      <c r="J241" s="1712"/>
      <c r="K241" s="203" t="s">
        <v>53</v>
      </c>
      <c r="L241" s="1783"/>
      <c r="M241" s="1785"/>
      <c r="N241" s="1786"/>
      <c r="O241" s="1781"/>
      <c r="P241" s="1627"/>
    </row>
    <row r="242" spans="2:16" ht="21.75" customHeight="1">
      <c r="B242" s="350" t="s">
        <v>544</v>
      </c>
      <c r="C242" s="1711" t="s">
        <v>634</v>
      </c>
      <c r="D242" s="1711"/>
      <c r="E242" s="1711"/>
      <c r="F242" s="1711"/>
      <c r="G242" s="1711"/>
      <c r="H242" s="1711"/>
      <c r="I242" s="1711"/>
      <c r="J242" s="1712"/>
      <c r="K242" s="203" t="s">
        <v>54</v>
      </c>
      <c r="L242" s="1783"/>
      <c r="M242" s="1785"/>
      <c r="N242" s="1786"/>
      <c r="O242" s="1781"/>
      <c r="P242" s="1627"/>
    </row>
    <row r="243" spans="2:16" ht="21.75" customHeight="1">
      <c r="B243" s="350" t="s">
        <v>546</v>
      </c>
      <c r="C243" s="1711" t="s">
        <v>635</v>
      </c>
      <c r="D243" s="1711"/>
      <c r="E243" s="1711"/>
      <c r="F243" s="1711"/>
      <c r="G243" s="1711"/>
      <c r="H243" s="1711"/>
      <c r="I243" s="1711"/>
      <c r="J243" s="1712"/>
      <c r="K243" s="203" t="s">
        <v>54</v>
      </c>
      <c r="L243" s="1783"/>
      <c r="M243" s="1785"/>
      <c r="N243" s="1786"/>
      <c r="O243" s="1781"/>
      <c r="P243" s="1627"/>
    </row>
    <row r="244" spans="2:16" ht="21.75" customHeight="1">
      <c r="B244" s="350" t="s">
        <v>636</v>
      </c>
      <c r="C244" s="1711" t="s">
        <v>637</v>
      </c>
      <c r="D244" s="1711"/>
      <c r="E244" s="1711"/>
      <c r="F244" s="1711"/>
      <c r="G244" s="1711"/>
      <c r="H244" s="1711"/>
      <c r="I244" s="1711"/>
      <c r="J244" s="1712"/>
      <c r="K244" s="203" t="s">
        <v>53</v>
      </c>
      <c r="L244" s="1783"/>
      <c r="M244" s="1785"/>
      <c r="N244" s="1786"/>
      <c r="O244" s="1781"/>
      <c r="P244" s="1627"/>
    </row>
    <row r="245" spans="2:16" ht="24" customHeight="1">
      <c r="B245" s="347" t="s">
        <v>550</v>
      </c>
      <c r="C245" s="1414" t="s">
        <v>638</v>
      </c>
      <c r="D245" s="1414"/>
      <c r="E245" s="1414"/>
      <c r="F245" s="1414"/>
      <c r="G245" s="1414"/>
      <c r="H245" s="1414"/>
      <c r="I245" s="1414"/>
      <c r="J245" s="1415"/>
      <c r="K245" s="203" t="s">
        <v>53</v>
      </c>
      <c r="L245" s="1783"/>
      <c r="M245" s="1785"/>
      <c r="N245" s="1786"/>
      <c r="O245" s="1781"/>
      <c r="P245" s="1627"/>
    </row>
    <row r="246" spans="2:16" ht="67.5" customHeight="1">
      <c r="B246" s="350"/>
      <c r="C246" s="1414" t="s">
        <v>639</v>
      </c>
      <c r="D246" s="1414"/>
      <c r="E246" s="1415"/>
      <c r="F246" s="1789" t="s">
        <v>5626</v>
      </c>
      <c r="G246" s="1790"/>
      <c r="H246" s="1790"/>
      <c r="I246" s="1790"/>
      <c r="J246" s="1790"/>
      <c r="K246" s="1790"/>
      <c r="L246" s="1783"/>
      <c r="M246" s="1785"/>
      <c r="N246" s="1786"/>
      <c r="O246" s="1781"/>
      <c r="P246" s="1627"/>
    </row>
    <row r="247" spans="2:16" ht="23.25" customHeight="1">
      <c r="B247" s="351" t="s">
        <v>640</v>
      </c>
      <c r="C247" s="1760" t="s">
        <v>641</v>
      </c>
      <c r="D247" s="1760"/>
      <c r="E247" s="1760"/>
      <c r="F247" s="1760"/>
      <c r="G247" s="1760"/>
      <c r="H247" s="1760"/>
      <c r="I247" s="1760"/>
      <c r="J247" s="1761"/>
      <c r="K247" s="1153">
        <v>44774</v>
      </c>
      <c r="L247" s="1783"/>
      <c r="M247" s="1785"/>
      <c r="N247" s="1786"/>
      <c r="O247" s="1781"/>
      <c r="P247" s="1627"/>
    </row>
    <row r="248" spans="2:16" ht="23.25" customHeight="1">
      <c r="B248" s="351" t="s">
        <v>642</v>
      </c>
      <c r="C248" s="1414" t="s">
        <v>643</v>
      </c>
      <c r="D248" s="1414"/>
      <c r="E248" s="1415"/>
      <c r="F248" s="1791" t="s">
        <v>5627</v>
      </c>
      <c r="G248" s="1792"/>
      <c r="H248" s="1792"/>
      <c r="I248" s="1792"/>
      <c r="J248" s="1792"/>
      <c r="K248" s="1792"/>
      <c r="L248" s="1784"/>
      <c r="M248" s="1787"/>
      <c r="N248" s="1788"/>
      <c r="O248" s="1781"/>
      <c r="P248" s="1766"/>
    </row>
    <row r="249" spans="2:16" ht="23.25" customHeight="1">
      <c r="B249" s="351" t="s">
        <v>644</v>
      </c>
      <c r="C249" s="1414" t="s">
        <v>645</v>
      </c>
      <c r="D249" s="1414"/>
      <c r="E249" s="1414"/>
      <c r="F249" s="1414"/>
      <c r="G249" s="1414"/>
      <c r="H249" s="1414"/>
      <c r="I249" s="1414"/>
      <c r="J249" s="1414"/>
      <c r="K249" s="1414"/>
      <c r="L249" s="1414"/>
      <c r="M249" s="1414"/>
      <c r="N249" s="1562"/>
      <c r="O249" s="1708" t="s">
        <v>1882</v>
      </c>
      <c r="P249" s="1707"/>
    </row>
    <row r="250" spans="2:16" ht="23.25" customHeight="1">
      <c r="B250" s="347" t="s">
        <v>394</v>
      </c>
      <c r="C250" s="1558" t="s">
        <v>646</v>
      </c>
      <c r="D250" s="1558"/>
      <c r="E250" s="1410"/>
      <c r="F250" s="1559" t="s">
        <v>1339</v>
      </c>
      <c r="G250" s="1561"/>
      <c r="H250" s="1586" t="s">
        <v>446</v>
      </c>
      <c r="I250" s="1794"/>
      <c r="J250" s="1795"/>
      <c r="K250" s="1795"/>
      <c r="L250" s="1795"/>
      <c r="M250" s="1795"/>
      <c r="N250" s="1796"/>
      <c r="O250" s="1708"/>
      <c r="P250" s="1627"/>
    </row>
    <row r="251" spans="2:16" ht="23.25" customHeight="1">
      <c r="B251" s="347" t="s">
        <v>401</v>
      </c>
      <c r="C251" s="1558" t="s">
        <v>647</v>
      </c>
      <c r="D251" s="1558"/>
      <c r="E251" s="1410"/>
      <c r="F251" s="1559" t="s">
        <v>4192</v>
      </c>
      <c r="G251" s="1561"/>
      <c r="H251" s="1589"/>
      <c r="I251" s="1797"/>
      <c r="J251" s="1798"/>
      <c r="K251" s="1798"/>
      <c r="L251" s="1798"/>
      <c r="M251" s="1798"/>
      <c r="N251" s="1799"/>
      <c r="O251" s="1708"/>
      <c r="P251" s="1627"/>
    </row>
    <row r="252" spans="2:16" ht="28.5" customHeight="1">
      <c r="B252" s="347" t="s">
        <v>403</v>
      </c>
      <c r="C252" s="1558" t="s">
        <v>648</v>
      </c>
      <c r="D252" s="1558"/>
      <c r="E252" s="1410"/>
      <c r="F252" s="1559" t="s">
        <v>1341</v>
      </c>
      <c r="G252" s="1561"/>
      <c r="H252" s="1589"/>
      <c r="I252" s="1797"/>
      <c r="J252" s="1798"/>
      <c r="K252" s="1798"/>
      <c r="L252" s="1798"/>
      <c r="M252" s="1798"/>
      <c r="N252" s="1799"/>
      <c r="O252" s="1708"/>
      <c r="P252" s="1627"/>
    </row>
    <row r="253" spans="2:16" ht="28.5" customHeight="1">
      <c r="B253" s="347" t="s">
        <v>405</v>
      </c>
      <c r="C253" s="1558" t="s">
        <v>649</v>
      </c>
      <c r="D253" s="1558"/>
      <c r="E253" s="1410"/>
      <c r="F253" s="1559" t="s">
        <v>4193</v>
      </c>
      <c r="G253" s="1561"/>
      <c r="H253" s="1589"/>
      <c r="I253" s="1797"/>
      <c r="J253" s="1798"/>
      <c r="K253" s="1798"/>
      <c r="L253" s="1798"/>
      <c r="M253" s="1798"/>
      <c r="N253" s="1799"/>
      <c r="O253" s="1708"/>
      <c r="P253" s="1627"/>
    </row>
    <row r="254" spans="2:16" ht="23.25" customHeight="1">
      <c r="B254" s="347" t="s">
        <v>408</v>
      </c>
      <c r="C254" s="1558" t="s">
        <v>650</v>
      </c>
      <c r="D254" s="1558"/>
      <c r="E254" s="1410"/>
      <c r="F254" s="1559" t="s">
        <v>58</v>
      </c>
      <c r="G254" s="1561"/>
      <c r="H254" s="1589"/>
      <c r="I254" s="1797"/>
      <c r="J254" s="1798"/>
      <c r="K254" s="1798"/>
      <c r="L254" s="1798"/>
      <c r="M254" s="1798"/>
      <c r="N254" s="1799"/>
      <c r="O254" s="1708"/>
      <c r="P254" s="1627"/>
    </row>
    <row r="255" spans="2:16" ht="23.25" customHeight="1">
      <c r="B255" s="347" t="s">
        <v>410</v>
      </c>
      <c r="C255" s="1558" t="s">
        <v>651</v>
      </c>
      <c r="D255" s="1558"/>
      <c r="E255" s="1410"/>
      <c r="F255" s="1559"/>
      <c r="G255" s="1561"/>
      <c r="H255" s="1700"/>
      <c r="I255" s="1800"/>
      <c r="J255" s="1801"/>
      <c r="K255" s="1801"/>
      <c r="L255" s="1801"/>
      <c r="M255" s="1801"/>
      <c r="N255" s="1802"/>
      <c r="O255" s="1793"/>
      <c r="P255" s="1766"/>
    </row>
    <row r="256" spans="2:16" ht="52.5" customHeight="1">
      <c r="B256" s="351" t="s">
        <v>652</v>
      </c>
      <c r="C256" s="1414" t="s">
        <v>653</v>
      </c>
      <c r="D256" s="1414"/>
      <c r="E256" s="1414"/>
      <c r="F256" s="1803"/>
      <c r="G256" s="450" t="s">
        <v>226</v>
      </c>
      <c r="H256" s="322" t="s">
        <v>446</v>
      </c>
      <c r="I256" s="1804" t="s">
        <v>5628</v>
      </c>
      <c r="J256" s="1805"/>
      <c r="K256" s="1805"/>
      <c r="L256" s="1805"/>
      <c r="M256" s="1805"/>
      <c r="N256" s="1806"/>
      <c r="O256" s="354" t="s">
        <v>3284</v>
      </c>
      <c r="P256" s="342"/>
    </row>
    <row r="257" spans="1:16" ht="39" customHeight="1">
      <c r="B257" s="351" t="s">
        <v>654</v>
      </c>
      <c r="C257" s="1414" t="s">
        <v>5629</v>
      </c>
      <c r="D257" s="1414"/>
      <c r="E257" s="1415"/>
      <c r="F257" s="353" t="s">
        <v>53</v>
      </c>
      <c r="G257" s="1807" t="s">
        <v>446</v>
      </c>
      <c r="H257" s="2015"/>
      <c r="I257" s="2016"/>
      <c r="J257" s="2016"/>
      <c r="K257" s="2016"/>
      <c r="L257" s="2016"/>
      <c r="M257" s="2016"/>
      <c r="N257" s="2017"/>
      <c r="O257" s="1708" t="s">
        <v>1279</v>
      </c>
      <c r="P257" s="1708" t="s">
        <v>3286</v>
      </c>
    </row>
    <row r="258" spans="1:16" ht="30.75" customHeight="1">
      <c r="A258" s="281"/>
      <c r="B258" s="294" t="s">
        <v>394</v>
      </c>
      <c r="C258" s="1414" t="s">
        <v>1890</v>
      </c>
      <c r="D258" s="1414"/>
      <c r="E258" s="1415"/>
      <c r="F258" s="353" t="s">
        <v>57</v>
      </c>
      <c r="G258" s="1454"/>
      <c r="H258" s="2018"/>
      <c r="I258" s="2019"/>
      <c r="J258" s="2019"/>
      <c r="K258" s="2019"/>
      <c r="L258" s="2019"/>
      <c r="M258" s="2019"/>
      <c r="N258" s="2020"/>
      <c r="O258" s="1708"/>
      <c r="P258" s="1708"/>
    </row>
    <row r="259" spans="1:16" ht="46.5" customHeight="1">
      <c r="A259" s="281"/>
      <c r="B259" s="190" t="s">
        <v>657</v>
      </c>
      <c r="C259" s="1414" t="s">
        <v>658</v>
      </c>
      <c r="D259" s="1414"/>
      <c r="E259" s="1414"/>
      <c r="F259" s="1414"/>
      <c r="G259" s="216" t="s">
        <v>446</v>
      </c>
      <c r="H259" s="1814"/>
      <c r="I259" s="1815"/>
      <c r="J259" s="1815"/>
      <c r="K259" s="1815"/>
      <c r="L259" s="1815"/>
      <c r="M259" s="1815"/>
      <c r="N259" s="1816"/>
      <c r="O259" s="1708"/>
      <c r="P259" s="1708"/>
    </row>
    <row r="260" spans="1:16" ht="30.75" customHeight="1">
      <c r="A260" s="281"/>
      <c r="B260" s="294" t="s">
        <v>394</v>
      </c>
      <c r="C260" s="1414" t="s">
        <v>659</v>
      </c>
      <c r="D260" s="1414"/>
      <c r="E260" s="1415"/>
      <c r="F260" s="296" t="s">
        <v>53</v>
      </c>
      <c r="G260" s="216" t="s">
        <v>446</v>
      </c>
      <c r="H260" s="1814"/>
      <c r="I260" s="1815"/>
      <c r="J260" s="1815"/>
      <c r="K260" s="1815"/>
      <c r="L260" s="1815"/>
      <c r="M260" s="1815"/>
      <c r="N260" s="1816"/>
      <c r="O260" s="1708"/>
      <c r="P260" s="1708"/>
    </row>
    <row r="261" spans="1:16" ht="30.75" customHeight="1">
      <c r="A261" s="281"/>
      <c r="B261" s="294" t="s">
        <v>401</v>
      </c>
      <c r="C261" s="1414" t="s">
        <v>660</v>
      </c>
      <c r="D261" s="1414"/>
      <c r="E261" s="1415"/>
      <c r="F261" s="296" t="s">
        <v>53</v>
      </c>
      <c r="G261" s="216" t="s">
        <v>446</v>
      </c>
      <c r="H261" s="1814"/>
      <c r="I261" s="1815"/>
      <c r="J261" s="1815"/>
      <c r="K261" s="1815"/>
      <c r="L261" s="1815"/>
      <c r="M261" s="1815"/>
      <c r="N261" s="1816"/>
      <c r="O261" s="1708"/>
      <c r="P261" s="1708"/>
    </row>
    <row r="262" spans="1:16" ht="30.75" customHeight="1">
      <c r="B262" s="347" t="s">
        <v>403</v>
      </c>
      <c r="C262" s="1414" t="s">
        <v>661</v>
      </c>
      <c r="D262" s="1414"/>
      <c r="E262" s="1415"/>
      <c r="F262" s="296" t="s">
        <v>53</v>
      </c>
      <c r="G262" s="216" t="s">
        <v>446</v>
      </c>
      <c r="H262" s="1814"/>
      <c r="I262" s="1815"/>
      <c r="J262" s="1815"/>
      <c r="K262" s="1815"/>
      <c r="L262" s="1815"/>
      <c r="M262" s="1815"/>
      <c r="N262" s="1816"/>
      <c r="O262" s="1755"/>
      <c r="P262" s="1755"/>
    </row>
    <row r="263" spans="1:16" ht="33" customHeight="1">
      <c r="B263" s="355" t="s">
        <v>662</v>
      </c>
      <c r="C263" s="1414" t="s">
        <v>663</v>
      </c>
      <c r="D263" s="1414"/>
      <c r="E263" s="1803"/>
      <c r="F263" s="295" t="s">
        <v>53</v>
      </c>
      <c r="G263" s="1818" t="s">
        <v>446</v>
      </c>
      <c r="H263" s="1820" t="s">
        <v>5630</v>
      </c>
      <c r="I263" s="1821"/>
      <c r="J263" s="1821"/>
      <c r="K263" s="1821"/>
      <c r="L263" s="1821"/>
      <c r="M263" s="1821"/>
      <c r="N263" s="1822"/>
      <c r="O263" s="1709" t="s">
        <v>3396</v>
      </c>
      <c r="P263" s="1443"/>
    </row>
    <row r="264" spans="1:16" ht="30" customHeight="1">
      <c r="B264" s="347" t="s">
        <v>394</v>
      </c>
      <c r="C264" s="1450" t="s">
        <v>664</v>
      </c>
      <c r="D264" s="1450"/>
      <c r="E264" s="1451"/>
      <c r="F264" s="257" t="s">
        <v>54</v>
      </c>
      <c r="G264" s="1453"/>
      <c r="H264" s="1671"/>
      <c r="I264" s="1672"/>
      <c r="J264" s="1672"/>
      <c r="K264" s="1672"/>
      <c r="L264" s="1672"/>
      <c r="M264" s="1672"/>
      <c r="N264" s="1673"/>
      <c r="O264" s="1708"/>
      <c r="P264" s="1425"/>
    </row>
    <row r="265" spans="1:16" ht="30" customHeight="1">
      <c r="B265" s="347" t="s">
        <v>401</v>
      </c>
      <c r="C265" s="1414" t="s">
        <v>665</v>
      </c>
      <c r="D265" s="1414"/>
      <c r="E265" s="1415"/>
      <c r="F265" s="257" t="s">
        <v>54</v>
      </c>
      <c r="G265" s="1453"/>
      <c r="H265" s="1671"/>
      <c r="I265" s="1672"/>
      <c r="J265" s="1672"/>
      <c r="K265" s="1672"/>
      <c r="L265" s="1672"/>
      <c r="M265" s="1672"/>
      <c r="N265" s="1673"/>
      <c r="O265" s="1708"/>
      <c r="P265" s="1425"/>
    </row>
    <row r="266" spans="1:16" ht="30" customHeight="1">
      <c r="B266" s="347" t="s">
        <v>403</v>
      </c>
      <c r="C266" s="1414" t="s">
        <v>666</v>
      </c>
      <c r="D266" s="1414"/>
      <c r="E266" s="1415"/>
      <c r="F266" s="257" t="s">
        <v>54</v>
      </c>
      <c r="G266" s="1453"/>
      <c r="H266" s="1671"/>
      <c r="I266" s="1672"/>
      <c r="J266" s="1672"/>
      <c r="K266" s="1672"/>
      <c r="L266" s="1672"/>
      <c r="M266" s="1672"/>
      <c r="N266" s="1673"/>
      <c r="O266" s="1708"/>
      <c r="P266" s="1425"/>
    </row>
    <row r="267" spans="1:16" ht="42" customHeight="1">
      <c r="B267" s="357" t="s">
        <v>405</v>
      </c>
      <c r="C267" s="1445" t="s">
        <v>667</v>
      </c>
      <c r="D267" s="1445"/>
      <c r="E267" s="1817"/>
      <c r="F267" s="257" t="s">
        <v>54</v>
      </c>
      <c r="G267" s="1819"/>
      <c r="H267" s="1674"/>
      <c r="I267" s="1675"/>
      <c r="J267" s="1675"/>
      <c r="K267" s="1675"/>
      <c r="L267" s="1675"/>
      <c r="M267" s="1675"/>
      <c r="N267" s="1676"/>
      <c r="O267" s="1708"/>
      <c r="P267" s="1444"/>
    </row>
    <row r="268" spans="1:16" ht="21.75" customHeight="1">
      <c r="B268" s="1416" t="s">
        <v>4</v>
      </c>
      <c r="C268" s="1417"/>
      <c r="D268" s="1417"/>
      <c r="E268" s="1417"/>
      <c r="F268" s="1417"/>
      <c r="G268" s="1417"/>
      <c r="H268" s="1823"/>
      <c r="I268" s="1823"/>
      <c r="J268" s="1823"/>
      <c r="K268" s="1823"/>
      <c r="L268" s="1823"/>
      <c r="M268" s="1823"/>
      <c r="N268" s="1823"/>
      <c r="O268" s="1417"/>
      <c r="P268" s="1418"/>
    </row>
    <row r="269" spans="1:16" ht="33.75" customHeight="1">
      <c r="B269" s="207" t="s">
        <v>668</v>
      </c>
      <c r="C269" s="1448" t="s">
        <v>669</v>
      </c>
      <c r="D269" s="1448"/>
      <c r="E269" s="1448"/>
      <c r="F269" s="1448"/>
      <c r="G269" s="451" t="s">
        <v>53</v>
      </c>
      <c r="H269" s="211" t="s">
        <v>446</v>
      </c>
      <c r="I269" s="1668" t="s">
        <v>5631</v>
      </c>
      <c r="J269" s="1669"/>
      <c r="K269" s="1669"/>
      <c r="L269" s="1669"/>
      <c r="M269" s="1669"/>
      <c r="N269" s="1670"/>
      <c r="O269" s="1759" t="s">
        <v>1345</v>
      </c>
      <c r="P269" s="1759"/>
    </row>
    <row r="270" spans="1:16" ht="21.75" customHeight="1">
      <c r="B270" s="1824" t="s">
        <v>670</v>
      </c>
      <c r="C270" s="1825"/>
      <c r="D270" s="1825"/>
      <c r="E270" s="1825"/>
      <c r="F270" s="1825"/>
      <c r="G270" s="1825"/>
      <c r="H270" s="1825"/>
      <c r="I270" s="1825"/>
      <c r="J270" s="1825"/>
      <c r="K270" s="1825"/>
      <c r="L270" s="1825"/>
      <c r="M270" s="1825"/>
      <c r="N270" s="1826"/>
      <c r="O270" s="1708"/>
      <c r="P270" s="1708"/>
    </row>
    <row r="271" spans="1:16" ht="59.25" customHeight="1">
      <c r="B271" s="358" t="s">
        <v>394</v>
      </c>
      <c r="C271" s="1450" t="s">
        <v>671</v>
      </c>
      <c r="D271" s="1450"/>
      <c r="E271" s="1450"/>
      <c r="F271" s="1450"/>
      <c r="G271" s="359" t="s">
        <v>53</v>
      </c>
      <c r="H271" s="1453" t="s">
        <v>446</v>
      </c>
      <c r="I271" s="1671"/>
      <c r="J271" s="1672"/>
      <c r="K271" s="1672"/>
      <c r="L271" s="1672"/>
      <c r="M271" s="1672"/>
      <c r="N271" s="1673"/>
      <c r="O271" s="1708"/>
      <c r="P271" s="1708"/>
    </row>
    <row r="272" spans="1:16" ht="27" customHeight="1">
      <c r="B272" s="205" t="s">
        <v>401</v>
      </c>
      <c r="C272" s="1414" t="s">
        <v>672</v>
      </c>
      <c r="D272" s="1414"/>
      <c r="E272" s="1414"/>
      <c r="F272" s="1414"/>
      <c r="G272" s="1415"/>
      <c r="H272" s="1453"/>
      <c r="I272" s="1671"/>
      <c r="J272" s="1672"/>
      <c r="K272" s="1672"/>
      <c r="L272" s="1672"/>
      <c r="M272" s="1672"/>
      <c r="N272" s="1673"/>
      <c r="O272" s="1708"/>
      <c r="P272" s="1708"/>
    </row>
    <row r="273" spans="2:16" ht="28.5" customHeight="1">
      <c r="B273" s="198"/>
      <c r="C273" s="338" t="s">
        <v>418</v>
      </c>
      <c r="D273" s="1450" t="s">
        <v>612</v>
      </c>
      <c r="E273" s="1450"/>
      <c r="F273" s="1713" t="s">
        <v>1346</v>
      </c>
      <c r="G273" s="1715"/>
      <c r="H273" s="1453"/>
      <c r="I273" s="1671"/>
      <c r="J273" s="1672"/>
      <c r="K273" s="1672"/>
      <c r="L273" s="1672"/>
      <c r="M273" s="1672"/>
      <c r="N273" s="1673"/>
      <c r="O273" s="1708"/>
      <c r="P273" s="1708"/>
    </row>
    <row r="274" spans="2:16" ht="28.5" customHeight="1">
      <c r="B274" s="198"/>
      <c r="C274" s="294" t="s">
        <v>508</v>
      </c>
      <c r="D274" s="1414" t="s">
        <v>673</v>
      </c>
      <c r="E274" s="1415"/>
      <c r="F274" s="1714" t="s">
        <v>220</v>
      </c>
      <c r="G274" s="1715"/>
      <c r="H274" s="1453"/>
      <c r="I274" s="1671"/>
      <c r="J274" s="1672"/>
      <c r="K274" s="1672"/>
      <c r="L274" s="1672"/>
      <c r="M274" s="1672"/>
      <c r="N274" s="1673"/>
      <c r="O274" s="1708"/>
      <c r="P274" s="1708"/>
    </row>
    <row r="275" spans="2:16" ht="28.5" customHeight="1">
      <c r="B275" s="198"/>
      <c r="C275" s="294" t="s">
        <v>510</v>
      </c>
      <c r="D275" s="1414" t="s">
        <v>674</v>
      </c>
      <c r="E275" s="1415"/>
      <c r="F275" s="1786" t="s">
        <v>3293</v>
      </c>
      <c r="G275" s="1786"/>
      <c r="H275" s="1453"/>
      <c r="I275" s="1671"/>
      <c r="J275" s="1672"/>
      <c r="K275" s="1672"/>
      <c r="L275" s="1672"/>
      <c r="M275" s="1672"/>
      <c r="N275" s="1673"/>
      <c r="O275" s="1708"/>
      <c r="P275" s="1708"/>
    </row>
    <row r="276" spans="2:16" ht="29.25" customHeight="1">
      <c r="B276" s="195"/>
      <c r="C276" s="294" t="s">
        <v>512</v>
      </c>
      <c r="D276" s="1414" t="s">
        <v>675</v>
      </c>
      <c r="E276" s="1414"/>
      <c r="F276" s="1713" t="s">
        <v>220</v>
      </c>
      <c r="G276" s="1715"/>
      <c r="H276" s="1454"/>
      <c r="I276" s="1827"/>
      <c r="J276" s="1828"/>
      <c r="K276" s="1828"/>
      <c r="L276" s="1828"/>
      <c r="M276" s="1828"/>
      <c r="N276" s="1829"/>
      <c r="O276" s="1708"/>
      <c r="P276" s="1708"/>
    </row>
    <row r="277" spans="2:16" ht="87" customHeight="1">
      <c r="B277" s="358" t="s">
        <v>403</v>
      </c>
      <c r="C277" s="1414" t="s">
        <v>676</v>
      </c>
      <c r="D277" s="1414"/>
      <c r="E277" s="1415"/>
      <c r="F277" s="1714" t="s">
        <v>5525</v>
      </c>
      <c r="G277" s="1715"/>
      <c r="H277" s="216" t="s">
        <v>446</v>
      </c>
      <c r="I277" s="1804" t="s">
        <v>5632</v>
      </c>
      <c r="J277" s="1805"/>
      <c r="K277" s="1805"/>
      <c r="L277" s="1805"/>
      <c r="M277" s="1805"/>
      <c r="N277" s="1806"/>
      <c r="O277" s="1755"/>
      <c r="P277" s="1755"/>
    </row>
    <row r="278" spans="2:16" ht="45" customHeight="1">
      <c r="B278" s="1830" t="s">
        <v>677</v>
      </c>
      <c r="C278" s="1697" t="s">
        <v>678</v>
      </c>
      <c r="D278" s="1697"/>
      <c r="E278" s="1697"/>
      <c r="F278" s="1697"/>
      <c r="G278" s="1698"/>
      <c r="H278" s="1833" t="s">
        <v>679</v>
      </c>
      <c r="I278" s="1834"/>
      <c r="J278" s="1835"/>
      <c r="K278" s="1836" t="s">
        <v>680</v>
      </c>
      <c r="L278" s="1837"/>
      <c r="M278" s="1837"/>
      <c r="N278" s="1838"/>
      <c r="O278" s="452" t="s">
        <v>681</v>
      </c>
      <c r="P278" s="452" t="s">
        <v>681</v>
      </c>
    </row>
    <row r="279" spans="2:16" ht="117" customHeight="1">
      <c r="B279" s="1447"/>
      <c r="C279" s="1831"/>
      <c r="D279" s="1831"/>
      <c r="E279" s="1831"/>
      <c r="F279" s="1831"/>
      <c r="G279" s="1832"/>
      <c r="H279" s="363" t="s">
        <v>682</v>
      </c>
      <c r="I279" s="364" t="s">
        <v>683</v>
      </c>
      <c r="J279" s="364" t="s">
        <v>684</v>
      </c>
      <c r="K279" s="363" t="s">
        <v>685</v>
      </c>
      <c r="L279" s="363" t="s">
        <v>686</v>
      </c>
      <c r="M279" s="364" t="s">
        <v>687</v>
      </c>
      <c r="N279" s="365" t="s">
        <v>434</v>
      </c>
      <c r="O279" s="342" t="s">
        <v>1352</v>
      </c>
      <c r="P279" s="342"/>
    </row>
    <row r="280" spans="2:16" ht="17.25" customHeight="1">
      <c r="B280" s="366" t="s">
        <v>394</v>
      </c>
      <c r="C280" s="1839" t="s">
        <v>688</v>
      </c>
      <c r="D280" s="1839"/>
      <c r="E280" s="1839"/>
      <c r="F280" s="1839"/>
      <c r="G280" s="1839"/>
      <c r="H280" s="1839"/>
      <c r="I280" s="1839"/>
      <c r="J280" s="1839"/>
      <c r="K280" s="1839"/>
      <c r="L280" s="1839"/>
      <c r="M280" s="1839"/>
      <c r="N280" s="1840"/>
      <c r="O280" s="1841" t="s">
        <v>689</v>
      </c>
      <c r="P280" s="1841" t="s">
        <v>689</v>
      </c>
    </row>
    <row r="281" spans="2:16" ht="20.25" customHeight="1">
      <c r="B281" s="335" t="s">
        <v>418</v>
      </c>
      <c r="C281" s="1844" t="s">
        <v>690</v>
      </c>
      <c r="D281" s="1844"/>
      <c r="E281" s="1844"/>
      <c r="F281" s="1844"/>
      <c r="G281" s="1845"/>
      <c r="H281" s="369">
        <v>0</v>
      </c>
      <c r="I281" s="370">
        <v>12</v>
      </c>
      <c r="J281" s="371">
        <f>MIN(H281/I281,1)</f>
        <v>0</v>
      </c>
      <c r="K281" s="369">
        <v>13</v>
      </c>
      <c r="L281" s="369">
        <v>493</v>
      </c>
      <c r="M281" s="373">
        <f>MIN(K281/L281,1)</f>
        <v>2.6369168356997971E-2</v>
      </c>
      <c r="N281" s="454"/>
      <c r="O281" s="1842"/>
      <c r="P281" s="1843"/>
    </row>
    <row r="282" spans="2:16" ht="20.25" customHeight="1">
      <c r="B282" s="335" t="s">
        <v>508</v>
      </c>
      <c r="C282" s="1844" t="s">
        <v>691</v>
      </c>
      <c r="D282" s="1844"/>
      <c r="E282" s="1844"/>
      <c r="F282" s="1844"/>
      <c r="G282" s="1845"/>
      <c r="H282" s="369" t="s">
        <v>92</v>
      </c>
      <c r="I282" s="370" t="s">
        <v>92</v>
      </c>
      <c r="J282" s="371" t="s">
        <v>92</v>
      </c>
      <c r="K282" s="369" t="s">
        <v>92</v>
      </c>
      <c r="L282" s="370" t="s">
        <v>92</v>
      </c>
      <c r="M282" s="371" t="s">
        <v>92</v>
      </c>
      <c r="N282" s="374"/>
      <c r="O282" s="1709" t="s">
        <v>1352</v>
      </c>
      <c r="P282" s="1709" t="s">
        <v>1352</v>
      </c>
    </row>
    <row r="283" spans="2:16" ht="36" customHeight="1">
      <c r="B283" s="335" t="s">
        <v>510</v>
      </c>
      <c r="C283" s="1844" t="s">
        <v>692</v>
      </c>
      <c r="D283" s="1844"/>
      <c r="E283" s="1845"/>
      <c r="F283" s="1789"/>
      <c r="G283" s="1846"/>
      <c r="H283" s="369" t="s">
        <v>92</v>
      </c>
      <c r="I283" s="370" t="s">
        <v>92</v>
      </c>
      <c r="J283" s="371" t="s">
        <v>92</v>
      </c>
      <c r="K283" s="369" t="s">
        <v>92</v>
      </c>
      <c r="L283" s="370" t="s">
        <v>92</v>
      </c>
      <c r="M283" s="371" t="s">
        <v>92</v>
      </c>
      <c r="N283" s="374"/>
      <c r="O283" s="1708"/>
      <c r="P283" s="1708"/>
    </row>
    <row r="284" spans="2:16" ht="18" customHeight="1">
      <c r="B284" s="380" t="s">
        <v>401</v>
      </c>
      <c r="C284" s="1839" t="s">
        <v>693</v>
      </c>
      <c r="D284" s="1839"/>
      <c r="E284" s="1839"/>
      <c r="F284" s="1839"/>
      <c r="G284" s="1847"/>
      <c r="H284" s="369">
        <v>0</v>
      </c>
      <c r="I284" s="370">
        <v>12</v>
      </c>
      <c r="J284" s="371">
        <f>MIN(H284/I284,1)</f>
        <v>0</v>
      </c>
      <c r="K284" s="369">
        <v>10</v>
      </c>
      <c r="L284" s="369">
        <v>484</v>
      </c>
      <c r="M284" s="373">
        <f>MIN(K284/L284,1)</f>
        <v>2.0661157024793389E-2</v>
      </c>
      <c r="N284" s="374"/>
      <c r="O284" s="1755"/>
      <c r="P284" s="1755"/>
    </row>
    <row r="285" spans="2:16" ht="17.25" customHeight="1">
      <c r="B285" s="380" t="s">
        <v>403</v>
      </c>
      <c r="C285" s="1839" t="s">
        <v>694</v>
      </c>
      <c r="D285" s="1839"/>
      <c r="E285" s="1839"/>
      <c r="F285" s="1839"/>
      <c r="G285" s="1839"/>
      <c r="H285" s="1839"/>
      <c r="I285" s="1839"/>
      <c r="J285" s="1839"/>
      <c r="K285" s="1839"/>
      <c r="L285" s="1839"/>
      <c r="M285" s="1839"/>
      <c r="N285" s="1840"/>
      <c r="O285" s="1841"/>
      <c r="P285" s="1841"/>
    </row>
    <row r="286" spans="2:16" ht="20.25" customHeight="1">
      <c r="B286" s="334" t="s">
        <v>418</v>
      </c>
      <c r="C286" s="1844" t="s">
        <v>695</v>
      </c>
      <c r="D286" s="1844"/>
      <c r="E286" s="1844"/>
      <c r="F286" s="1844"/>
      <c r="G286" s="1845"/>
      <c r="H286" s="369">
        <v>0</v>
      </c>
      <c r="I286" s="370">
        <v>12</v>
      </c>
      <c r="J286" s="371">
        <f>MIN(H286/I286,1)</f>
        <v>0</v>
      </c>
      <c r="K286" s="369" t="s">
        <v>92</v>
      </c>
      <c r="L286" s="370" t="s">
        <v>92</v>
      </c>
      <c r="M286" s="371" t="s">
        <v>92</v>
      </c>
      <c r="N286" s="381"/>
      <c r="O286" s="1843"/>
      <c r="P286" s="1843"/>
    </row>
    <row r="287" spans="2:16" ht="72.599999999999994" customHeight="1">
      <c r="B287" s="334" t="s">
        <v>508</v>
      </c>
      <c r="C287" s="1844" t="s">
        <v>696</v>
      </c>
      <c r="D287" s="1844"/>
      <c r="E287" s="1844"/>
      <c r="F287" s="1844"/>
      <c r="G287" s="368"/>
      <c r="H287" s="369">
        <v>2</v>
      </c>
      <c r="I287" s="370">
        <v>12</v>
      </c>
      <c r="J287" s="371">
        <f>MIN(H287/I287,1)</f>
        <v>0.16666666666666666</v>
      </c>
      <c r="K287" s="369">
        <v>11</v>
      </c>
      <c r="L287" s="369">
        <v>418</v>
      </c>
      <c r="M287" s="373">
        <f>MIN(K287/L287,1)</f>
        <v>2.6315789473684209E-2</v>
      </c>
      <c r="N287" s="500" t="s">
        <v>5633</v>
      </c>
      <c r="O287" s="1843"/>
      <c r="P287" s="1843"/>
    </row>
    <row r="288" spans="2:16" ht="20.25" customHeight="1">
      <c r="B288" s="334" t="s">
        <v>510</v>
      </c>
      <c r="C288" s="1844" t="s">
        <v>697</v>
      </c>
      <c r="D288" s="1844"/>
      <c r="E288" s="1844"/>
      <c r="F288" s="1844"/>
      <c r="G288" s="1845"/>
      <c r="H288" s="369" t="s">
        <v>92</v>
      </c>
      <c r="I288" s="370" t="s">
        <v>92</v>
      </c>
      <c r="J288" s="371" t="s">
        <v>92</v>
      </c>
      <c r="K288" s="369" t="s">
        <v>92</v>
      </c>
      <c r="L288" s="370" t="s">
        <v>92</v>
      </c>
      <c r="M288" s="371" t="s">
        <v>92</v>
      </c>
      <c r="N288" s="455"/>
      <c r="O288" s="1843"/>
      <c r="P288" s="1843"/>
    </row>
    <row r="289" spans="2:16" ht="18" customHeight="1">
      <c r="B289" s="380" t="s">
        <v>405</v>
      </c>
      <c r="C289" s="1839" t="s">
        <v>698</v>
      </c>
      <c r="D289" s="1839"/>
      <c r="E289" s="1839"/>
      <c r="F289" s="1839"/>
      <c r="G289" s="1839"/>
      <c r="H289" s="1839"/>
      <c r="I289" s="1839"/>
      <c r="J289" s="1839"/>
      <c r="K289" s="1839"/>
      <c r="L289" s="1839"/>
      <c r="M289" s="1839"/>
      <c r="N289" s="1840"/>
      <c r="O289" s="1843"/>
      <c r="P289" s="1843"/>
    </row>
    <row r="290" spans="2:16" ht="20.25" customHeight="1">
      <c r="B290" s="334" t="s">
        <v>418</v>
      </c>
      <c r="C290" s="1844" t="s">
        <v>699</v>
      </c>
      <c r="D290" s="1844"/>
      <c r="E290" s="1844"/>
      <c r="F290" s="1844"/>
      <c r="G290" s="1845"/>
      <c r="H290" s="369">
        <v>0</v>
      </c>
      <c r="I290" s="370">
        <v>12</v>
      </c>
      <c r="J290" s="371">
        <f t="shared" ref="J290:J295" si="0">MIN(H290/I290,1)</f>
        <v>0</v>
      </c>
      <c r="K290" s="369">
        <v>18</v>
      </c>
      <c r="L290" s="369">
        <v>402</v>
      </c>
      <c r="M290" s="373">
        <f>MIN(K290/L290,1)</f>
        <v>4.4776119402985072E-2</v>
      </c>
      <c r="N290" s="456"/>
      <c r="O290" s="1843"/>
      <c r="P290" s="1843"/>
    </row>
    <row r="291" spans="2:16" ht="99.6" customHeight="1">
      <c r="B291" s="334" t="s">
        <v>508</v>
      </c>
      <c r="C291" s="1844" t="s">
        <v>700</v>
      </c>
      <c r="D291" s="1844"/>
      <c r="E291" s="1844"/>
      <c r="F291" s="1844"/>
      <c r="G291" s="1845"/>
      <c r="H291" s="369">
        <v>3</v>
      </c>
      <c r="I291" s="370">
        <v>12</v>
      </c>
      <c r="J291" s="371">
        <f t="shared" si="0"/>
        <v>0.25</v>
      </c>
      <c r="K291" s="369">
        <v>13</v>
      </c>
      <c r="L291" s="369">
        <v>369</v>
      </c>
      <c r="M291" s="373">
        <f>MIN(K291/L291,1)</f>
        <v>3.5230352303523033E-2</v>
      </c>
      <c r="N291" s="500" t="s">
        <v>5634</v>
      </c>
      <c r="O291" s="1843"/>
      <c r="P291" s="1843"/>
    </row>
    <row r="292" spans="2:16" ht="20.25" customHeight="1">
      <c r="B292" s="380" t="s">
        <v>408</v>
      </c>
      <c r="C292" s="1839" t="s">
        <v>701</v>
      </c>
      <c r="D292" s="1839"/>
      <c r="E292" s="1839"/>
      <c r="F292" s="1839"/>
      <c r="G292" s="1839"/>
      <c r="H292" s="369">
        <v>0</v>
      </c>
      <c r="I292" s="370">
        <v>12</v>
      </c>
      <c r="J292" s="371">
        <f t="shared" si="0"/>
        <v>0</v>
      </c>
      <c r="K292" s="369">
        <v>16</v>
      </c>
      <c r="L292" s="369">
        <v>475</v>
      </c>
      <c r="M292" s="373">
        <f>MIN(K292/L292,1)</f>
        <v>3.3684210526315789E-2</v>
      </c>
      <c r="N292" s="384"/>
      <c r="O292" s="1843"/>
      <c r="P292" s="1843"/>
    </row>
    <row r="293" spans="2:16" ht="20.25" customHeight="1">
      <c r="B293" s="380" t="s">
        <v>410</v>
      </c>
      <c r="C293" s="1839" t="s">
        <v>702</v>
      </c>
      <c r="D293" s="1839"/>
      <c r="E293" s="1839"/>
      <c r="F293" s="1839"/>
      <c r="G293" s="1839"/>
      <c r="H293" s="369">
        <v>0</v>
      </c>
      <c r="I293" s="370">
        <v>12</v>
      </c>
      <c r="J293" s="371">
        <f t="shared" si="0"/>
        <v>0</v>
      </c>
      <c r="K293" s="369">
        <v>0</v>
      </c>
      <c r="L293" s="369">
        <v>475</v>
      </c>
      <c r="M293" s="373">
        <f>MIN(K293/L293,1)</f>
        <v>0</v>
      </c>
      <c r="N293" s="384"/>
      <c r="O293" s="1843"/>
      <c r="P293" s="1843"/>
    </row>
    <row r="294" spans="2:16" ht="20.25" customHeight="1">
      <c r="B294" s="380" t="s">
        <v>413</v>
      </c>
      <c r="C294" s="1839" t="s">
        <v>117</v>
      </c>
      <c r="D294" s="1839"/>
      <c r="E294" s="1839"/>
      <c r="F294" s="1839"/>
      <c r="G294" s="1839"/>
      <c r="H294" s="369">
        <v>0</v>
      </c>
      <c r="I294" s="370">
        <v>12</v>
      </c>
      <c r="J294" s="371">
        <f t="shared" si="0"/>
        <v>0</v>
      </c>
      <c r="K294" s="369">
        <v>9</v>
      </c>
      <c r="L294" s="369">
        <v>491</v>
      </c>
      <c r="M294" s="373">
        <f t="shared" ref="M294:M299" si="1">MIN(K294/L294,1)</f>
        <v>1.8329938900203666E-2</v>
      </c>
      <c r="N294" s="384"/>
      <c r="O294" s="1843"/>
      <c r="P294" s="1843"/>
    </row>
    <row r="295" spans="2:16" ht="20.25" customHeight="1">
      <c r="B295" s="380" t="s">
        <v>416</v>
      </c>
      <c r="C295" s="1839" t="s">
        <v>118</v>
      </c>
      <c r="D295" s="1839"/>
      <c r="E295" s="1839"/>
      <c r="F295" s="1839"/>
      <c r="G295" s="1839"/>
      <c r="H295" s="369">
        <v>0</v>
      </c>
      <c r="I295" s="370">
        <v>12</v>
      </c>
      <c r="J295" s="371">
        <f t="shared" si="0"/>
        <v>0</v>
      </c>
      <c r="K295" s="369">
        <v>2</v>
      </c>
      <c r="L295" s="369">
        <v>358</v>
      </c>
      <c r="M295" s="373">
        <f t="shared" si="1"/>
        <v>5.5865921787709499E-3</v>
      </c>
      <c r="N295" s="384"/>
      <c r="O295" s="1843"/>
      <c r="P295" s="1843"/>
    </row>
    <row r="296" spans="2:16" ht="18" customHeight="1">
      <c r="B296" s="380" t="s">
        <v>418</v>
      </c>
      <c r="C296" s="1839" t="s">
        <v>703</v>
      </c>
      <c r="D296" s="1839"/>
      <c r="E296" s="1839"/>
      <c r="F296" s="1839"/>
      <c r="G296" s="1839"/>
      <c r="H296" s="1839"/>
      <c r="I296" s="1839"/>
      <c r="J296" s="1839"/>
      <c r="K296" s="1839"/>
      <c r="L296" s="1839"/>
      <c r="M296" s="1839"/>
      <c r="N296" s="1840"/>
      <c r="O296" s="1843"/>
      <c r="P296" s="1843"/>
    </row>
    <row r="297" spans="2:16" ht="20.25" customHeight="1">
      <c r="B297" s="334" t="s">
        <v>418</v>
      </c>
      <c r="C297" s="1851" t="s">
        <v>704</v>
      </c>
      <c r="D297" s="1851"/>
      <c r="E297" s="1851"/>
      <c r="F297" s="1851"/>
      <c r="G297" s="1852"/>
      <c r="H297" s="369">
        <v>0</v>
      </c>
      <c r="I297" s="370">
        <v>12</v>
      </c>
      <c r="J297" s="371">
        <f>MIN(H297/I297,1)</f>
        <v>0</v>
      </c>
      <c r="K297" s="369">
        <v>0</v>
      </c>
      <c r="L297" s="369">
        <v>475</v>
      </c>
      <c r="M297" s="371">
        <f>MIN(K297/L297,1)</f>
        <v>0</v>
      </c>
      <c r="N297" s="456"/>
      <c r="O297" s="1843"/>
      <c r="P297" s="1843"/>
    </row>
    <row r="298" spans="2:16" ht="20.25" customHeight="1">
      <c r="B298" s="334" t="s">
        <v>508</v>
      </c>
      <c r="C298" s="1851" t="s">
        <v>705</v>
      </c>
      <c r="D298" s="1851"/>
      <c r="E298" s="1851"/>
      <c r="F298" s="1851"/>
      <c r="G298" s="1852"/>
      <c r="H298" s="369" t="s">
        <v>92</v>
      </c>
      <c r="I298" s="370" t="s">
        <v>92</v>
      </c>
      <c r="J298" s="371" t="s">
        <v>92</v>
      </c>
      <c r="K298" s="369" t="s">
        <v>92</v>
      </c>
      <c r="L298" s="370" t="s">
        <v>92</v>
      </c>
      <c r="M298" s="371" t="s">
        <v>92</v>
      </c>
      <c r="N298" s="381"/>
      <c r="O298" s="1843"/>
      <c r="P298" s="1843"/>
    </row>
    <row r="299" spans="2:16" ht="18" customHeight="1">
      <c r="B299" s="380" t="s">
        <v>544</v>
      </c>
      <c r="C299" s="1839" t="s">
        <v>587</v>
      </c>
      <c r="D299" s="1839"/>
      <c r="E299" s="1839"/>
      <c r="F299" s="1839"/>
      <c r="G299" s="1839"/>
      <c r="H299" s="369">
        <v>5</v>
      </c>
      <c r="I299" s="370">
        <v>12</v>
      </c>
      <c r="J299" s="371">
        <f>MIN(H299/I299,1)</f>
        <v>0.41666666666666669</v>
      </c>
      <c r="K299" s="369">
        <v>1</v>
      </c>
      <c r="L299" s="369">
        <v>343</v>
      </c>
      <c r="M299" s="373">
        <f t="shared" si="1"/>
        <v>2.9154518950437317E-3</v>
      </c>
      <c r="N299" s="384"/>
      <c r="O299" s="1843"/>
      <c r="P299" s="1843"/>
    </row>
    <row r="300" spans="2:16" ht="43.5" customHeight="1">
      <c r="B300" s="205" t="s">
        <v>546</v>
      </c>
      <c r="C300" s="1414" t="s">
        <v>706</v>
      </c>
      <c r="D300" s="1414"/>
      <c r="E300" s="1414"/>
      <c r="F300" s="1414"/>
      <c r="G300" s="1415"/>
      <c r="H300" s="386">
        <f>SUMIF(H281:H282,"&lt;&gt;")+ SUMIF(H284,"&lt;&gt;")+SUMIF(H286:H288,"&lt;&gt;")+SUMIF(H290:H295,"&lt;&gt;")+SUMIF(H297:H299,"&lt;&gt;")</f>
        <v>10</v>
      </c>
      <c r="I300" s="386">
        <f>SUMIF(I281:I282,"&lt;&gt;")+ SUMIF(I284,"&lt;&gt;")+SUMIF(I286:I288,"&lt;&gt;")+SUMIF(I290:I295,"&lt;&gt;")+SUMIF(I297:I299,"&lt;&gt;")</f>
        <v>144</v>
      </c>
      <c r="J300" s="477">
        <f t="shared" ref="J300" si="2">MIN(H300/I300,1)</f>
        <v>6.9444444444444448E-2</v>
      </c>
      <c r="K300" s="386">
        <f>SUMIF(K281:K282,"&lt;&gt;")+ SUMIF(K284,"&lt;&gt;")+SUMIF(K286:K288,"&lt;&gt;")+SUMIF(K290:K295,"&lt;&gt;")+SUMIF(K297:K299,"&lt;&gt;")</f>
        <v>93</v>
      </c>
      <c r="L300" s="386">
        <f>SUMIF(L281:L282,"&lt;&gt;")+ SUMIF(L284,"&lt;&gt;")+SUMIF(L286:L288,"&lt;&gt;")+SUMIF(L290:L295,"&lt;&gt;")+SUMIF(L297:L299,"&lt;&gt;")</f>
        <v>4783</v>
      </c>
      <c r="M300" s="478">
        <f>MIN(K300/L300,1)</f>
        <v>1.9443863683880409E-2</v>
      </c>
      <c r="N300" s="384"/>
      <c r="O300" s="1843"/>
      <c r="P300" s="1843"/>
    </row>
    <row r="301" spans="2:16" ht="76.5" customHeight="1">
      <c r="B301" s="198" t="s">
        <v>707</v>
      </c>
      <c r="C301" s="1414" t="s">
        <v>5635</v>
      </c>
      <c r="D301" s="1414"/>
      <c r="E301" s="1414"/>
      <c r="F301" s="1414"/>
      <c r="G301" s="1415"/>
      <c r="H301" s="2142" t="s">
        <v>5636</v>
      </c>
      <c r="I301" s="2142"/>
      <c r="J301" s="2142"/>
      <c r="K301" s="2142"/>
      <c r="L301" s="2142"/>
      <c r="M301" s="2142"/>
      <c r="N301" s="2142"/>
      <c r="O301" s="375"/>
      <c r="P301" s="375"/>
    </row>
    <row r="302" spans="2:16" ht="76.5" customHeight="1">
      <c r="B302" s="358" t="s">
        <v>709</v>
      </c>
      <c r="C302" s="1771" t="s">
        <v>710</v>
      </c>
      <c r="D302" s="1771"/>
      <c r="E302" s="1771"/>
      <c r="F302" s="1771"/>
      <c r="G302" s="1849"/>
      <c r="H302" s="2143" t="s">
        <v>5637</v>
      </c>
      <c r="I302" s="2142"/>
      <c r="J302" s="2142"/>
      <c r="K302" s="2142"/>
      <c r="L302" s="2142"/>
      <c r="M302" s="2142"/>
      <c r="N302" s="2142"/>
      <c r="O302" s="387"/>
      <c r="P302" s="393"/>
    </row>
    <row r="303" spans="2:16" ht="24" customHeight="1">
      <c r="B303" s="4079" t="s">
        <v>711</v>
      </c>
      <c r="C303" s="4080"/>
      <c r="D303" s="4080"/>
      <c r="E303" s="4080"/>
      <c r="F303" s="4080"/>
      <c r="G303" s="4080"/>
      <c r="H303" s="4080"/>
      <c r="I303" s="4080"/>
      <c r="J303" s="4080"/>
      <c r="K303" s="4080"/>
      <c r="L303" s="4080"/>
      <c r="M303" s="4080"/>
      <c r="N303" s="4080"/>
      <c r="O303" s="4080"/>
      <c r="P303" s="4082"/>
    </row>
    <row r="304" spans="2:16" ht="39" customHeight="1">
      <c r="B304" s="298" t="s">
        <v>712</v>
      </c>
      <c r="C304" s="1414" t="s">
        <v>713</v>
      </c>
      <c r="D304" s="1414"/>
      <c r="E304" s="1414"/>
      <c r="F304" s="1414"/>
      <c r="G304" s="1415"/>
      <c r="H304" s="1574" t="s">
        <v>53</v>
      </c>
      <c r="I304" s="1685"/>
      <c r="J304" s="1575"/>
      <c r="K304" s="394" t="s">
        <v>446</v>
      </c>
      <c r="L304" s="1853" t="s">
        <v>5638</v>
      </c>
      <c r="M304" s="1854"/>
      <c r="N304" s="1855"/>
      <c r="O304" s="395" t="s">
        <v>3274</v>
      </c>
      <c r="P304" s="328"/>
    </row>
    <row r="305" spans="2:16" ht="34.5" customHeight="1">
      <c r="B305" s="227" t="s">
        <v>714</v>
      </c>
      <c r="C305" s="1414" t="s">
        <v>715</v>
      </c>
      <c r="D305" s="1414"/>
      <c r="E305" s="1414"/>
      <c r="F305" s="1414"/>
      <c r="G305" s="1415"/>
      <c r="H305" s="1574" t="s">
        <v>53</v>
      </c>
      <c r="I305" s="1685"/>
      <c r="J305" s="1575"/>
      <c r="K305" s="1756" t="s">
        <v>446</v>
      </c>
      <c r="L305" s="1856" t="s">
        <v>5638</v>
      </c>
      <c r="M305" s="1857"/>
      <c r="N305" s="1858"/>
      <c r="O305" s="1708" t="s">
        <v>3305</v>
      </c>
      <c r="P305" s="1709"/>
    </row>
    <row r="306" spans="2:16" ht="37.5" customHeight="1">
      <c r="B306" s="195" t="s">
        <v>394</v>
      </c>
      <c r="C306" s="1450" t="s">
        <v>716</v>
      </c>
      <c r="D306" s="1450"/>
      <c r="E306" s="1450"/>
      <c r="F306" s="1450"/>
      <c r="G306" s="1451"/>
      <c r="H306" s="1574" t="s">
        <v>53</v>
      </c>
      <c r="I306" s="1685"/>
      <c r="J306" s="1575"/>
      <c r="K306" s="1757"/>
      <c r="L306" s="1859"/>
      <c r="M306" s="1860"/>
      <c r="N306" s="1608"/>
      <c r="O306" s="1708"/>
      <c r="P306" s="1708"/>
    </row>
    <row r="307" spans="2:16" ht="53.65" customHeight="1">
      <c r="B307" s="198" t="s">
        <v>401</v>
      </c>
      <c r="C307" s="1414" t="s">
        <v>717</v>
      </c>
      <c r="D307" s="1414"/>
      <c r="E307" s="1414"/>
      <c r="F307" s="1414"/>
      <c r="G307" s="1415"/>
      <c r="H307" s="1574" t="s">
        <v>5639</v>
      </c>
      <c r="I307" s="1685"/>
      <c r="J307" s="1575"/>
      <c r="K307" s="1758"/>
      <c r="L307" s="1861"/>
      <c r="M307" s="1862"/>
      <c r="N307" s="1863"/>
      <c r="O307" s="1708"/>
      <c r="P307" s="1708"/>
    </row>
    <row r="308" spans="2:16" ht="33.75" customHeight="1">
      <c r="B308" s="233" t="s">
        <v>718</v>
      </c>
      <c r="C308" s="1414" t="s">
        <v>719</v>
      </c>
      <c r="D308" s="1414"/>
      <c r="E308" s="1414"/>
      <c r="F308" s="1414"/>
      <c r="G308" s="1415"/>
      <c r="H308" s="1574" t="s">
        <v>312</v>
      </c>
      <c r="I308" s="1685"/>
      <c r="J308" s="1575"/>
      <c r="K308" s="319" t="s">
        <v>446</v>
      </c>
      <c r="L308" s="1856"/>
      <c r="M308" s="1857"/>
      <c r="N308" s="1858"/>
      <c r="O308" s="1708"/>
      <c r="P308" s="1708"/>
    </row>
    <row r="309" spans="2:16" ht="33" customHeight="1">
      <c r="B309" s="227" t="s">
        <v>720</v>
      </c>
      <c r="C309" s="1414" t="s">
        <v>721</v>
      </c>
      <c r="D309" s="1414"/>
      <c r="E309" s="1414"/>
      <c r="F309" s="1414"/>
      <c r="G309" s="1415"/>
      <c r="H309" s="1574" t="s">
        <v>53</v>
      </c>
      <c r="I309" s="1685"/>
      <c r="J309" s="1575"/>
      <c r="K309" s="319" t="s">
        <v>446</v>
      </c>
      <c r="L309" s="1864"/>
      <c r="M309" s="1865"/>
      <c r="N309" s="1866"/>
      <c r="O309" s="1708"/>
      <c r="P309" s="1755"/>
    </row>
    <row r="310" spans="2:16" ht="39" customHeight="1">
      <c r="B310" s="253" t="s">
        <v>722</v>
      </c>
      <c r="C310" s="1450" t="s">
        <v>723</v>
      </c>
      <c r="D310" s="1450"/>
      <c r="E310" s="1450"/>
      <c r="F310" s="1450"/>
      <c r="G310" s="1451"/>
      <c r="H310" s="1867" t="s">
        <v>53</v>
      </c>
      <c r="I310" s="1868"/>
      <c r="J310" s="1869"/>
      <c r="K310" s="1756" t="s">
        <v>446</v>
      </c>
      <c r="L310" s="1871" t="s">
        <v>5640</v>
      </c>
      <c r="M310" s="1872"/>
      <c r="N310" s="1873"/>
      <c r="O310" s="1709" t="s">
        <v>4496</v>
      </c>
      <c r="P310" s="1709"/>
    </row>
    <row r="311" spans="2:16" ht="46.5" customHeight="1">
      <c r="B311" s="191" t="s">
        <v>724</v>
      </c>
      <c r="C311" s="1414" t="s">
        <v>725</v>
      </c>
      <c r="D311" s="1414"/>
      <c r="E311" s="1414"/>
      <c r="F311" s="1414"/>
      <c r="G311" s="1415"/>
      <c r="H311" s="1574" t="s">
        <v>3304</v>
      </c>
      <c r="I311" s="1685"/>
      <c r="J311" s="1575"/>
      <c r="K311" s="1757"/>
      <c r="L311" s="1874"/>
      <c r="M311" s="1875"/>
      <c r="N311" s="1876"/>
      <c r="O311" s="1708"/>
      <c r="P311" s="1708"/>
    </row>
    <row r="312" spans="2:16" ht="34.5" customHeight="1">
      <c r="B312" s="214" t="s">
        <v>726</v>
      </c>
      <c r="C312" s="1414" t="s">
        <v>727</v>
      </c>
      <c r="D312" s="1414"/>
      <c r="E312" s="1414"/>
      <c r="F312" s="1414"/>
      <c r="G312" s="1415"/>
      <c r="H312" s="1574" t="s">
        <v>320</v>
      </c>
      <c r="I312" s="1685"/>
      <c r="J312" s="1575"/>
      <c r="K312" s="1757"/>
      <c r="L312" s="1874"/>
      <c r="M312" s="1875"/>
      <c r="N312" s="1876"/>
      <c r="O312" s="1708"/>
      <c r="P312" s="1708"/>
    </row>
    <row r="313" spans="2:16" ht="33.75" customHeight="1">
      <c r="B313" s="358" t="s">
        <v>394</v>
      </c>
      <c r="C313" s="1414" t="s">
        <v>728</v>
      </c>
      <c r="D313" s="1414"/>
      <c r="E313" s="1414"/>
      <c r="F313" s="1414"/>
      <c r="G313" s="1415"/>
      <c r="H313" s="1574" t="s">
        <v>319</v>
      </c>
      <c r="I313" s="1685"/>
      <c r="J313" s="1575"/>
      <c r="K313" s="1757"/>
      <c r="L313" s="1874"/>
      <c r="M313" s="1875"/>
      <c r="N313" s="1876"/>
      <c r="O313" s="1708"/>
      <c r="P313" s="1708"/>
    </row>
    <row r="314" spans="2:16" ht="43.5" customHeight="1">
      <c r="B314" s="298" t="s">
        <v>729</v>
      </c>
      <c r="C314" s="1414" t="s">
        <v>730</v>
      </c>
      <c r="D314" s="1414"/>
      <c r="E314" s="1414"/>
      <c r="F314" s="1414"/>
      <c r="G314" s="1415"/>
      <c r="H314" s="1563" t="s">
        <v>54</v>
      </c>
      <c r="I314" s="1655"/>
      <c r="J314" s="1564"/>
      <c r="K314" s="1757"/>
      <c r="L314" s="1874"/>
      <c r="M314" s="1875"/>
      <c r="N314" s="1876"/>
      <c r="O314" s="1443" t="s">
        <v>3305</v>
      </c>
      <c r="P314" s="1443"/>
    </row>
    <row r="315" spans="2:16" ht="32.25" customHeight="1">
      <c r="B315" s="266" t="s">
        <v>394</v>
      </c>
      <c r="C315" s="1445" t="s">
        <v>731</v>
      </c>
      <c r="D315" s="1445"/>
      <c r="E315" s="1445"/>
      <c r="F315" s="1445"/>
      <c r="G315" s="1817"/>
      <c r="H315" s="1880" t="s">
        <v>1904</v>
      </c>
      <c r="I315" s="1880"/>
      <c r="J315" s="1881"/>
      <c r="K315" s="1870"/>
      <c r="L315" s="1877"/>
      <c r="M315" s="1878"/>
      <c r="N315" s="1879"/>
      <c r="O315" s="1444"/>
      <c r="P315" s="1444"/>
    </row>
    <row r="316" spans="2:16" ht="21.75" customHeight="1">
      <c r="B316" s="4079" t="s">
        <v>732</v>
      </c>
      <c r="C316" s="4080"/>
      <c r="D316" s="4080"/>
      <c r="E316" s="4080"/>
      <c r="F316" s="4080"/>
      <c r="G316" s="4080"/>
      <c r="H316" s="4080"/>
      <c r="I316" s="4080"/>
      <c r="J316" s="4080"/>
      <c r="K316" s="4081"/>
      <c r="L316" s="4080"/>
      <c r="M316" s="4080"/>
      <c r="N316" s="4080"/>
      <c r="O316" s="4080"/>
      <c r="P316" s="4082"/>
    </row>
    <row r="317" spans="2:16" ht="28.5" customHeight="1">
      <c r="B317" s="214" t="s">
        <v>733</v>
      </c>
      <c r="C317" s="1450" t="s">
        <v>734</v>
      </c>
      <c r="D317" s="1450"/>
      <c r="E317" s="1450"/>
      <c r="F317" s="1450"/>
      <c r="G317" s="1450"/>
      <c r="H317" s="1883" t="s">
        <v>334</v>
      </c>
      <c r="I317" s="1884"/>
      <c r="J317" s="1884"/>
      <c r="K317" s="1885" t="s">
        <v>446</v>
      </c>
      <c r="L317" s="1886" t="s">
        <v>5641</v>
      </c>
      <c r="M317" s="1887"/>
      <c r="N317" s="1888"/>
      <c r="O317" s="1759" t="s">
        <v>1905</v>
      </c>
      <c r="P317" s="1759"/>
    </row>
    <row r="318" spans="2:16" ht="30.75" customHeight="1">
      <c r="B318" s="195" t="s">
        <v>394</v>
      </c>
      <c r="C318" s="1450" t="s">
        <v>735</v>
      </c>
      <c r="D318" s="1450"/>
      <c r="E318" s="1450"/>
      <c r="F318" s="1450"/>
      <c r="G318" s="1450"/>
      <c r="H318" s="1574" t="s">
        <v>54</v>
      </c>
      <c r="I318" s="1685"/>
      <c r="J318" s="1575"/>
      <c r="K318" s="1757"/>
      <c r="L318" s="1568"/>
      <c r="M318" s="1569"/>
      <c r="N318" s="1570"/>
      <c r="O318" s="1708"/>
      <c r="P318" s="1708"/>
    </row>
    <row r="319" spans="2:16" ht="39" customHeight="1">
      <c r="B319" s="195" t="s">
        <v>401</v>
      </c>
      <c r="C319" s="1414" t="s">
        <v>736</v>
      </c>
      <c r="D319" s="1414"/>
      <c r="E319" s="1414"/>
      <c r="F319" s="1414"/>
      <c r="G319" s="1415"/>
      <c r="H319" s="1574" t="s">
        <v>57</v>
      </c>
      <c r="I319" s="1685"/>
      <c r="J319" s="1575"/>
      <c r="K319" s="1757"/>
      <c r="L319" s="1568"/>
      <c r="M319" s="1569"/>
      <c r="N319" s="1570"/>
      <c r="O319" s="1708"/>
      <c r="P319" s="1708"/>
    </row>
    <row r="320" spans="2:16" ht="35.25" customHeight="1">
      <c r="B320" s="214" t="s">
        <v>737</v>
      </c>
      <c r="C320" s="1464" t="s">
        <v>738</v>
      </c>
      <c r="D320" s="1464"/>
      <c r="E320" s="1464"/>
      <c r="F320" s="1464"/>
      <c r="G320" s="1465"/>
      <c r="H320" s="1574" t="s">
        <v>54</v>
      </c>
      <c r="I320" s="1685"/>
      <c r="J320" s="1575"/>
      <c r="K320" s="1757"/>
      <c r="L320" s="1571"/>
      <c r="M320" s="1572"/>
      <c r="N320" s="1573"/>
      <c r="O320" s="1708"/>
      <c r="P320" s="1708"/>
    </row>
    <row r="321" spans="1:16" ht="39" customHeight="1">
      <c r="B321" s="195" t="s">
        <v>394</v>
      </c>
      <c r="C321" s="1414" t="s">
        <v>739</v>
      </c>
      <c r="D321" s="1414"/>
      <c r="E321" s="1414"/>
      <c r="F321" s="1414"/>
      <c r="G321" s="1415"/>
      <c r="H321" s="1574" t="s">
        <v>57</v>
      </c>
      <c r="I321" s="1685"/>
      <c r="J321" s="1575"/>
      <c r="K321" s="1756" t="s">
        <v>446</v>
      </c>
      <c r="L321" s="1576"/>
      <c r="M321" s="1577"/>
      <c r="N321" s="1690"/>
      <c r="O321" s="1708"/>
      <c r="P321" s="1708"/>
    </row>
    <row r="322" spans="1:16" ht="31.5" customHeight="1">
      <c r="B322" s="205" t="s">
        <v>401</v>
      </c>
      <c r="C322" s="1484" t="s">
        <v>740</v>
      </c>
      <c r="D322" s="1484"/>
      <c r="E322" s="1484"/>
      <c r="F322" s="1484"/>
      <c r="G322" s="1485"/>
      <c r="H322" s="1563" t="s">
        <v>53</v>
      </c>
      <c r="I322" s="1655"/>
      <c r="J322" s="1564"/>
      <c r="K322" s="1757"/>
      <c r="L322" s="1691"/>
      <c r="M322" s="1692"/>
      <c r="N322" s="1693"/>
      <c r="O322" s="1755"/>
      <c r="P322" s="1755"/>
    </row>
    <row r="323" spans="1:16" ht="54" customHeight="1">
      <c r="B323" s="4078" t="s">
        <v>741</v>
      </c>
      <c r="C323" s="1805"/>
      <c r="D323" s="1805"/>
      <c r="E323" s="1805"/>
      <c r="F323" s="1805"/>
      <c r="G323" s="1805"/>
      <c r="H323" s="1805"/>
      <c r="I323" s="1805"/>
      <c r="J323" s="1805"/>
      <c r="K323" s="1805"/>
      <c r="L323" s="1805"/>
      <c r="M323" s="1805"/>
      <c r="N323" s="1806"/>
      <c r="O323" s="328"/>
      <c r="P323" s="328"/>
    </row>
    <row r="324" spans="1:16" ht="114.75" customHeight="1">
      <c r="B324" s="233" t="s">
        <v>742</v>
      </c>
      <c r="C324" s="1450" t="s">
        <v>743</v>
      </c>
      <c r="D324" s="1450"/>
      <c r="E324" s="1450"/>
      <c r="F324" s="1450"/>
      <c r="G324" s="1450"/>
      <c r="H324" s="1450"/>
      <c r="I324" s="1450"/>
      <c r="J324" s="1450"/>
      <c r="K324" s="1450"/>
      <c r="L324" s="1450"/>
      <c r="M324" s="1450"/>
      <c r="N324" s="1892"/>
      <c r="O324" s="1709" t="s">
        <v>3274</v>
      </c>
      <c r="P324" s="1709"/>
    </row>
    <row r="325" spans="1:16" ht="40.5" customHeight="1">
      <c r="A325" s="281"/>
      <c r="B325" s="397" t="s">
        <v>394</v>
      </c>
      <c r="C325" s="1484" t="s">
        <v>744</v>
      </c>
      <c r="D325" s="1484"/>
      <c r="E325" s="1484"/>
      <c r="F325" s="1484"/>
      <c r="G325" s="1484"/>
      <c r="H325" s="1484"/>
      <c r="I325" s="1484"/>
      <c r="J325" s="1484"/>
      <c r="K325" s="1484"/>
      <c r="L325" s="1900" t="s">
        <v>446</v>
      </c>
      <c r="M325" s="1565" t="s">
        <v>5642</v>
      </c>
      <c r="N325" s="1567"/>
      <c r="O325" s="1708"/>
      <c r="P325" s="1708"/>
    </row>
    <row r="326" spans="1:16" ht="26.65" customHeight="1">
      <c r="A326" s="281"/>
      <c r="B326" s="397"/>
      <c r="C326" s="294" t="s">
        <v>418</v>
      </c>
      <c r="D326" s="1414" t="s">
        <v>745</v>
      </c>
      <c r="E326" s="1414"/>
      <c r="F326" s="1414"/>
      <c r="G326" s="1414"/>
      <c r="H326" s="1414"/>
      <c r="I326" s="1415"/>
      <c r="J326" s="1574" t="s">
        <v>345</v>
      </c>
      <c r="K326" s="1575"/>
      <c r="L326" s="1901"/>
      <c r="M326" s="1568"/>
      <c r="N326" s="1570"/>
      <c r="O326" s="1708"/>
      <c r="P326" s="1708"/>
    </row>
    <row r="327" spans="1:16" ht="19.5" customHeight="1">
      <c r="A327" s="281"/>
      <c r="B327" s="397"/>
      <c r="C327" s="397" t="s">
        <v>508</v>
      </c>
      <c r="D327" s="1414" t="s">
        <v>746</v>
      </c>
      <c r="E327" s="1414"/>
      <c r="F327" s="1414"/>
      <c r="G327" s="1414"/>
      <c r="H327" s="1484"/>
      <c r="I327" s="1485"/>
      <c r="J327" s="1883" t="s">
        <v>334</v>
      </c>
      <c r="K327" s="1903"/>
      <c r="L327" s="1901"/>
      <c r="M327" s="1568"/>
      <c r="N327" s="1570"/>
      <c r="O327" s="1708"/>
      <c r="P327" s="1708"/>
    </row>
    <row r="328" spans="1:16" ht="19.5" customHeight="1">
      <c r="A328" s="281"/>
      <c r="B328" s="397"/>
      <c r="C328" s="397" t="s">
        <v>510</v>
      </c>
      <c r="D328" s="1414" t="s">
        <v>747</v>
      </c>
      <c r="E328" s="1414"/>
      <c r="F328" s="1414"/>
      <c r="G328" s="1414"/>
      <c r="H328" s="1904" t="s">
        <v>748</v>
      </c>
      <c r="I328" s="1894"/>
      <c r="J328" s="1893" t="s">
        <v>749</v>
      </c>
      <c r="K328" s="1894"/>
      <c r="L328" s="1901"/>
      <c r="M328" s="1568"/>
      <c r="N328" s="1570"/>
      <c r="O328" s="1708"/>
      <c r="P328" s="1708"/>
    </row>
    <row r="329" spans="1:16" ht="25.5" customHeight="1">
      <c r="A329" s="281"/>
      <c r="B329" s="397"/>
      <c r="C329" s="397"/>
      <c r="D329" s="1895" t="s">
        <v>750</v>
      </c>
      <c r="E329" s="1895"/>
      <c r="F329" s="1895"/>
      <c r="G329" s="1896"/>
      <c r="H329" s="1559" t="s">
        <v>5643</v>
      </c>
      <c r="I329" s="1560"/>
      <c r="J329" s="1560"/>
      <c r="K329" s="1561"/>
      <c r="L329" s="1901"/>
      <c r="M329" s="1568"/>
      <c r="N329" s="1570"/>
      <c r="O329" s="1708"/>
      <c r="P329" s="1708"/>
    </row>
    <row r="330" spans="1:16" ht="19.5" customHeight="1">
      <c r="A330" s="281"/>
      <c r="B330" s="397"/>
      <c r="C330" s="397" t="s">
        <v>512</v>
      </c>
      <c r="D330" s="1414" t="s">
        <v>751</v>
      </c>
      <c r="E330" s="1414"/>
      <c r="F330" s="1414"/>
      <c r="G330" s="1414"/>
      <c r="H330" s="1414"/>
      <c r="I330" s="1414"/>
      <c r="J330" s="1574">
        <v>0</v>
      </c>
      <c r="K330" s="1575"/>
      <c r="L330" s="1901"/>
      <c r="M330" s="1568"/>
      <c r="N330" s="1570"/>
      <c r="O330" s="1708"/>
      <c r="P330" s="1708"/>
    </row>
    <row r="331" spans="1:16" ht="34.5" customHeight="1">
      <c r="A331" s="281"/>
      <c r="B331" s="397" t="s">
        <v>401</v>
      </c>
      <c r="C331" s="1484" t="s">
        <v>752</v>
      </c>
      <c r="D331" s="1484"/>
      <c r="E331" s="1484"/>
      <c r="F331" s="1484"/>
      <c r="G331" s="1484"/>
      <c r="H331" s="1484"/>
      <c r="I331" s="1484"/>
      <c r="J331" s="1484"/>
      <c r="K331" s="1485"/>
      <c r="L331" s="1901"/>
      <c r="M331" s="1568"/>
      <c r="N331" s="1570"/>
      <c r="O331" s="1708"/>
      <c r="P331" s="1708"/>
    </row>
    <row r="332" spans="1:16" ht="19.5" customHeight="1">
      <c r="A332" s="281"/>
      <c r="B332" s="397"/>
      <c r="C332" s="397" t="s">
        <v>418</v>
      </c>
      <c r="D332" s="1414" t="s">
        <v>745</v>
      </c>
      <c r="E332" s="1414"/>
      <c r="F332" s="1414"/>
      <c r="G332" s="1414"/>
      <c r="H332" s="1414"/>
      <c r="I332" s="1415"/>
      <c r="J332" s="1574" t="s">
        <v>345</v>
      </c>
      <c r="K332" s="1575"/>
      <c r="L332" s="1901"/>
      <c r="M332" s="1568"/>
      <c r="N332" s="1570"/>
      <c r="O332" s="1708"/>
      <c r="P332" s="1708"/>
    </row>
    <row r="333" spans="1:16" ht="19.5" customHeight="1">
      <c r="A333" s="281"/>
      <c r="B333" s="397"/>
      <c r="C333" s="397" t="s">
        <v>508</v>
      </c>
      <c r="D333" s="1414" t="s">
        <v>753</v>
      </c>
      <c r="E333" s="1414"/>
      <c r="F333" s="1414"/>
      <c r="G333" s="1414"/>
      <c r="H333" s="1414"/>
      <c r="I333" s="1415"/>
      <c r="J333" s="1898" t="s">
        <v>334</v>
      </c>
      <c r="K333" s="1899"/>
      <c r="L333" s="1901"/>
      <c r="M333" s="1568"/>
      <c r="N333" s="1570"/>
      <c r="O333" s="1708"/>
      <c r="P333" s="1708"/>
    </row>
    <row r="334" spans="1:16" ht="19.5" customHeight="1">
      <c r="A334" s="281"/>
      <c r="B334" s="397"/>
      <c r="C334" s="397" t="s">
        <v>510</v>
      </c>
      <c r="D334" s="1484" t="s">
        <v>747</v>
      </c>
      <c r="E334" s="1484"/>
      <c r="F334" s="1484"/>
      <c r="G334" s="1484"/>
      <c r="H334" s="1904" t="s">
        <v>748</v>
      </c>
      <c r="I334" s="1894"/>
      <c r="J334" s="1893" t="s">
        <v>749</v>
      </c>
      <c r="K334" s="1894"/>
      <c r="L334" s="1901"/>
      <c r="M334" s="1568"/>
      <c r="N334" s="1570"/>
      <c r="O334" s="1708"/>
      <c r="P334" s="1708"/>
    </row>
    <row r="335" spans="1:16" ht="19.5" customHeight="1">
      <c r="A335" s="281"/>
      <c r="B335" s="397"/>
      <c r="C335" s="397"/>
      <c r="D335" s="225"/>
      <c r="E335" s="225"/>
      <c r="F335" s="225"/>
      <c r="G335" s="225"/>
      <c r="H335" s="1559" t="s">
        <v>5644</v>
      </c>
      <c r="I335" s="1560"/>
      <c r="J335" s="1560"/>
      <c r="K335" s="1561"/>
      <c r="L335" s="1901"/>
      <c r="M335" s="1568"/>
      <c r="N335" s="1570"/>
      <c r="O335" s="1708"/>
      <c r="P335" s="1708"/>
    </row>
    <row r="336" spans="1:16" ht="19.5" customHeight="1">
      <c r="A336" s="281"/>
      <c r="B336" s="397"/>
      <c r="C336" s="397" t="s">
        <v>512</v>
      </c>
      <c r="D336" s="1414" t="s">
        <v>754</v>
      </c>
      <c r="E336" s="1414"/>
      <c r="F336" s="1414"/>
      <c r="G336" s="1414"/>
      <c r="H336" s="1414"/>
      <c r="I336" s="1414"/>
      <c r="J336" s="1574">
        <v>0</v>
      </c>
      <c r="K336" s="1575"/>
      <c r="L336" s="1901"/>
      <c r="M336" s="1568"/>
      <c r="N336" s="1570"/>
      <c r="O336" s="1708"/>
      <c r="P336" s="1708"/>
    </row>
    <row r="337" spans="1:16" ht="39.75" customHeight="1">
      <c r="A337" s="281"/>
      <c r="B337" s="397" t="s">
        <v>403</v>
      </c>
      <c r="C337" s="1414" t="s">
        <v>755</v>
      </c>
      <c r="D337" s="1414"/>
      <c r="E337" s="1414"/>
      <c r="F337" s="1414"/>
      <c r="G337" s="1414"/>
      <c r="H337" s="1414"/>
      <c r="I337" s="1414"/>
      <c r="J337" s="1414"/>
      <c r="K337" s="1415"/>
      <c r="L337" s="1901"/>
      <c r="M337" s="1568"/>
      <c r="N337" s="1570"/>
      <c r="O337" s="1708"/>
      <c r="P337" s="1708"/>
    </row>
    <row r="338" spans="1:16" ht="19.5" customHeight="1">
      <c r="A338" s="281"/>
      <c r="B338" s="205"/>
      <c r="C338" s="397" t="s">
        <v>418</v>
      </c>
      <c r="D338" s="1414" t="s">
        <v>745</v>
      </c>
      <c r="E338" s="1414"/>
      <c r="F338" s="1414"/>
      <c r="G338" s="1414"/>
      <c r="H338" s="1414"/>
      <c r="I338" s="1415"/>
      <c r="J338" s="1574" t="s">
        <v>345</v>
      </c>
      <c r="K338" s="1575"/>
      <c r="L338" s="1901"/>
      <c r="M338" s="1568"/>
      <c r="N338" s="1570"/>
      <c r="O338" s="1708"/>
      <c r="P338" s="1708"/>
    </row>
    <row r="339" spans="1:16" ht="19.5" customHeight="1">
      <c r="A339" s="281"/>
      <c r="B339" s="205"/>
      <c r="C339" s="397" t="s">
        <v>508</v>
      </c>
      <c r="D339" s="1414" t="s">
        <v>753</v>
      </c>
      <c r="E339" s="1414"/>
      <c r="F339" s="1414"/>
      <c r="G339" s="1414"/>
      <c r="H339" s="1414"/>
      <c r="I339" s="1415"/>
      <c r="J339" s="1905" t="s">
        <v>334</v>
      </c>
      <c r="K339" s="1903"/>
      <c r="L339" s="1901"/>
      <c r="M339" s="1568"/>
      <c r="N339" s="1570"/>
      <c r="O339" s="1708"/>
      <c r="P339" s="1708"/>
    </row>
    <row r="340" spans="1:16" ht="19.5" customHeight="1">
      <c r="A340" s="281"/>
      <c r="B340" s="198"/>
      <c r="C340" s="397" t="s">
        <v>510</v>
      </c>
      <c r="D340" s="1414" t="s">
        <v>747</v>
      </c>
      <c r="E340" s="1414"/>
      <c r="F340" s="1414"/>
      <c r="G340" s="1414"/>
      <c r="H340" s="1904" t="s">
        <v>748</v>
      </c>
      <c r="I340" s="1894"/>
      <c r="J340" s="1893" t="s">
        <v>749</v>
      </c>
      <c r="K340" s="1894"/>
      <c r="L340" s="1901"/>
      <c r="M340" s="1568"/>
      <c r="N340" s="1570"/>
      <c r="O340" s="1708"/>
      <c r="P340" s="1708"/>
    </row>
    <row r="341" spans="1:16" ht="52.15" customHeight="1">
      <c r="A341" s="281"/>
      <c r="B341" s="205"/>
      <c r="C341" s="397"/>
      <c r="D341" s="190"/>
      <c r="E341" s="190"/>
      <c r="F341" s="190"/>
      <c r="G341" s="190"/>
      <c r="H341" s="1559" t="s">
        <v>5645</v>
      </c>
      <c r="I341" s="1560"/>
      <c r="J341" s="1560"/>
      <c r="K341" s="1561"/>
      <c r="L341" s="1901"/>
      <c r="M341" s="1568"/>
      <c r="N341" s="1570"/>
      <c r="O341" s="1708"/>
      <c r="P341" s="1708"/>
    </row>
    <row r="342" spans="1:16" ht="19.5" customHeight="1">
      <c r="A342" s="281"/>
      <c r="B342" s="205"/>
      <c r="C342" s="397" t="s">
        <v>512</v>
      </c>
      <c r="D342" s="1414" t="s">
        <v>756</v>
      </c>
      <c r="E342" s="1414"/>
      <c r="F342" s="1414"/>
      <c r="G342" s="1414"/>
      <c r="H342" s="1414"/>
      <c r="I342" s="1414"/>
      <c r="J342" s="1574">
        <v>0</v>
      </c>
      <c r="K342" s="1575"/>
      <c r="L342" s="1901"/>
      <c r="M342" s="1568"/>
      <c r="N342" s="1570"/>
      <c r="O342" s="1708"/>
      <c r="P342" s="1708"/>
    </row>
    <row r="343" spans="1:16" ht="39.75" customHeight="1">
      <c r="A343" s="281"/>
      <c r="B343" s="205" t="s">
        <v>405</v>
      </c>
      <c r="C343" s="1414" t="s">
        <v>757</v>
      </c>
      <c r="D343" s="1414"/>
      <c r="E343" s="1414"/>
      <c r="F343" s="1414"/>
      <c r="G343" s="1414"/>
      <c r="H343" s="1414"/>
      <c r="I343" s="1414"/>
      <c r="J343" s="1414"/>
      <c r="K343" s="1415"/>
      <c r="L343" s="1901"/>
      <c r="M343" s="1568"/>
      <c r="N343" s="1570"/>
      <c r="O343" s="1708"/>
      <c r="P343" s="1708"/>
    </row>
    <row r="344" spans="1:16" ht="19.5" customHeight="1">
      <c r="A344" s="281"/>
      <c r="B344" s="205"/>
      <c r="C344" s="397" t="s">
        <v>418</v>
      </c>
      <c r="D344" s="1414" t="s">
        <v>745</v>
      </c>
      <c r="E344" s="1414"/>
      <c r="F344" s="1414"/>
      <c r="G344" s="1414"/>
      <c r="H344" s="1414"/>
      <c r="I344" s="1415"/>
      <c r="J344" s="1574" t="s">
        <v>345</v>
      </c>
      <c r="K344" s="1575"/>
      <c r="L344" s="1901"/>
      <c r="M344" s="1568"/>
      <c r="N344" s="1570"/>
      <c r="O344" s="1708"/>
      <c r="P344" s="1708"/>
    </row>
    <row r="345" spans="1:16" ht="19.5" customHeight="1">
      <c r="A345" s="281"/>
      <c r="B345" s="205"/>
      <c r="C345" s="397" t="s">
        <v>508</v>
      </c>
      <c r="D345" s="1414" t="s">
        <v>753</v>
      </c>
      <c r="E345" s="1414"/>
      <c r="F345" s="1414"/>
      <c r="G345" s="1414"/>
      <c r="H345" s="1414"/>
      <c r="I345" s="1415"/>
      <c r="J345" s="1883" t="s">
        <v>1362</v>
      </c>
      <c r="K345" s="1903"/>
      <c r="L345" s="1901"/>
      <c r="M345" s="1568"/>
      <c r="N345" s="1570"/>
      <c r="O345" s="1708"/>
      <c r="P345" s="1708"/>
    </row>
    <row r="346" spans="1:16" ht="19.5" customHeight="1">
      <c r="A346" s="281"/>
      <c r="B346" s="198"/>
      <c r="C346" s="397" t="s">
        <v>510</v>
      </c>
      <c r="D346" s="1414" t="s">
        <v>747</v>
      </c>
      <c r="E346" s="1414"/>
      <c r="F346" s="1414"/>
      <c r="G346" s="1414"/>
      <c r="H346" s="1904" t="s">
        <v>748</v>
      </c>
      <c r="I346" s="1894"/>
      <c r="J346" s="1893" t="s">
        <v>749</v>
      </c>
      <c r="K346" s="1894"/>
      <c r="L346" s="1901"/>
      <c r="M346" s="1568"/>
      <c r="N346" s="1570"/>
      <c r="O346" s="1708"/>
      <c r="P346" s="1708"/>
    </row>
    <row r="347" spans="1:16" ht="19.5" customHeight="1">
      <c r="A347" s="281"/>
      <c r="B347" s="205"/>
      <c r="C347" s="397"/>
      <c r="D347" s="190"/>
      <c r="E347" s="190"/>
      <c r="F347" s="190"/>
      <c r="G347" s="190"/>
      <c r="H347" s="1559" t="s">
        <v>5646</v>
      </c>
      <c r="I347" s="1560"/>
      <c r="J347" s="1560"/>
      <c r="K347" s="1561"/>
      <c r="L347" s="1901"/>
      <c r="M347" s="1568"/>
      <c r="N347" s="1570"/>
      <c r="O347" s="1708"/>
      <c r="P347" s="1708"/>
    </row>
    <row r="348" spans="1:16" ht="19.5" customHeight="1">
      <c r="A348" s="281"/>
      <c r="B348" s="205"/>
      <c r="C348" s="397" t="s">
        <v>512</v>
      </c>
      <c r="D348" s="1414" t="s">
        <v>758</v>
      </c>
      <c r="E348" s="1414"/>
      <c r="F348" s="1414"/>
      <c r="G348" s="1414"/>
      <c r="H348" s="1414"/>
      <c r="I348" s="1414"/>
      <c r="J348" s="1574">
        <v>0</v>
      </c>
      <c r="K348" s="1575"/>
      <c r="L348" s="1901"/>
      <c r="M348" s="1568"/>
      <c r="N348" s="1570"/>
      <c r="O348" s="1708"/>
      <c r="P348" s="1708"/>
    </row>
    <row r="349" spans="1:16" ht="39.75" customHeight="1">
      <c r="A349" s="281"/>
      <c r="B349" s="205" t="s">
        <v>408</v>
      </c>
      <c r="C349" s="1414" t="s">
        <v>759</v>
      </c>
      <c r="D349" s="1414"/>
      <c r="E349" s="1414"/>
      <c r="F349" s="1414"/>
      <c r="G349" s="1414"/>
      <c r="H349" s="1414"/>
      <c r="I349" s="1414"/>
      <c r="J349" s="1414"/>
      <c r="K349" s="1415"/>
      <c r="L349" s="1901"/>
      <c r="M349" s="1568"/>
      <c r="N349" s="1570"/>
      <c r="O349" s="1708"/>
      <c r="P349" s="1708"/>
    </row>
    <row r="350" spans="1:16" ht="19.5" customHeight="1">
      <c r="A350" s="281"/>
      <c r="B350" s="205"/>
      <c r="C350" s="398" t="s">
        <v>418</v>
      </c>
      <c r="D350" s="1414" t="s">
        <v>745</v>
      </c>
      <c r="E350" s="1414"/>
      <c r="F350" s="1414"/>
      <c r="G350" s="1414"/>
      <c r="H350" s="1414"/>
      <c r="I350" s="1415"/>
      <c r="J350" s="1574" t="s">
        <v>345</v>
      </c>
      <c r="K350" s="1575"/>
      <c r="L350" s="1901"/>
      <c r="M350" s="1568"/>
      <c r="N350" s="1570"/>
      <c r="O350" s="1708"/>
      <c r="P350" s="1708"/>
    </row>
    <row r="351" spans="1:16" ht="19.5" customHeight="1">
      <c r="A351" s="281"/>
      <c r="B351" s="205"/>
      <c r="C351" s="397" t="s">
        <v>508</v>
      </c>
      <c r="D351" s="1414" t="s">
        <v>753</v>
      </c>
      <c r="E351" s="1414"/>
      <c r="F351" s="1414"/>
      <c r="G351" s="1414"/>
      <c r="H351" s="1414"/>
      <c r="I351" s="1415"/>
      <c r="J351" s="1883" t="s">
        <v>1362</v>
      </c>
      <c r="K351" s="1903"/>
      <c r="L351" s="1901"/>
      <c r="M351" s="1568"/>
      <c r="N351" s="1570"/>
      <c r="O351" s="1708"/>
      <c r="P351" s="1708"/>
    </row>
    <row r="352" spans="1:16" ht="19.5" customHeight="1">
      <c r="A352" s="281"/>
      <c r="B352" s="198"/>
      <c r="C352" s="397" t="s">
        <v>510</v>
      </c>
      <c r="D352" s="1414" t="s">
        <v>747</v>
      </c>
      <c r="E352" s="1414"/>
      <c r="F352" s="1414"/>
      <c r="G352" s="1414"/>
      <c r="H352" s="1904" t="s">
        <v>748</v>
      </c>
      <c r="I352" s="1894"/>
      <c r="J352" s="1893" t="s">
        <v>749</v>
      </c>
      <c r="K352" s="1894"/>
      <c r="L352" s="1901"/>
      <c r="M352" s="1568"/>
      <c r="N352" s="1570"/>
      <c r="O352" s="1708"/>
      <c r="P352" s="1708"/>
    </row>
    <row r="353" spans="1:16" ht="19.5" customHeight="1">
      <c r="A353" s="281"/>
      <c r="B353" s="205"/>
      <c r="C353" s="397"/>
      <c r="D353" s="190"/>
      <c r="E353" s="190"/>
      <c r="F353" s="190"/>
      <c r="G353" s="190"/>
      <c r="H353" s="1559" t="s">
        <v>5647</v>
      </c>
      <c r="I353" s="1561"/>
      <c r="J353" s="1560" t="s">
        <v>5648</v>
      </c>
      <c r="K353" s="1561"/>
      <c r="L353" s="1901"/>
      <c r="M353" s="1568"/>
      <c r="N353" s="1570"/>
      <c r="O353" s="1708"/>
      <c r="P353" s="1708"/>
    </row>
    <row r="354" spans="1:16" ht="19.5" customHeight="1">
      <c r="A354" s="281"/>
      <c r="B354" s="205"/>
      <c r="C354" s="397" t="s">
        <v>512</v>
      </c>
      <c r="D354" s="1414" t="s">
        <v>758</v>
      </c>
      <c r="E354" s="1414"/>
      <c r="F354" s="1414"/>
      <c r="G354" s="1414"/>
      <c r="H354" s="1414"/>
      <c r="I354" s="1414"/>
      <c r="J354" s="1574">
        <v>0</v>
      </c>
      <c r="K354" s="1575"/>
      <c r="L354" s="1901"/>
      <c r="M354" s="1568"/>
      <c r="N354" s="1570"/>
      <c r="O354" s="1708"/>
      <c r="P354" s="1708"/>
    </row>
    <row r="355" spans="1:16" ht="25.5" customHeight="1">
      <c r="A355" s="281"/>
      <c r="B355" s="205" t="s">
        <v>410</v>
      </c>
      <c r="C355" s="1414" t="s">
        <v>117</v>
      </c>
      <c r="D355" s="1414"/>
      <c r="E355" s="1414"/>
      <c r="F355" s="1414"/>
      <c r="G355" s="1414"/>
      <c r="H355" s="1414"/>
      <c r="I355" s="1414"/>
      <c r="J355" s="1414"/>
      <c r="K355" s="1415"/>
      <c r="L355" s="1901"/>
      <c r="M355" s="1568"/>
      <c r="N355" s="1570"/>
      <c r="O355" s="1708"/>
      <c r="P355" s="1708"/>
    </row>
    <row r="356" spans="1:16" ht="19.5" customHeight="1">
      <c r="A356" s="281"/>
      <c r="B356" s="205"/>
      <c r="C356" s="398" t="s">
        <v>418</v>
      </c>
      <c r="D356" s="1414" t="s">
        <v>745</v>
      </c>
      <c r="E356" s="1414"/>
      <c r="F356" s="1414"/>
      <c r="G356" s="1414"/>
      <c r="H356" s="1414"/>
      <c r="I356" s="1415"/>
      <c r="J356" s="1574" t="s">
        <v>345</v>
      </c>
      <c r="K356" s="1575"/>
      <c r="L356" s="1901"/>
      <c r="M356" s="1568"/>
      <c r="N356" s="1570"/>
      <c r="O356" s="1708"/>
      <c r="P356" s="1708"/>
    </row>
    <row r="357" spans="1:16" ht="19.5" customHeight="1">
      <c r="A357" s="281"/>
      <c r="B357" s="205"/>
      <c r="C357" s="397" t="s">
        <v>508</v>
      </c>
      <c r="D357" s="1414" t="s">
        <v>753</v>
      </c>
      <c r="E357" s="1414"/>
      <c r="F357" s="1414"/>
      <c r="G357" s="1414"/>
      <c r="H357" s="1414"/>
      <c r="I357" s="1415"/>
      <c r="J357" s="1883" t="s">
        <v>1365</v>
      </c>
      <c r="K357" s="1903"/>
      <c r="L357" s="1901"/>
      <c r="M357" s="1568"/>
      <c r="N357" s="1570"/>
      <c r="O357" s="1708"/>
      <c r="P357" s="1708"/>
    </row>
    <row r="358" spans="1:16" ht="19.5" customHeight="1">
      <c r="A358" s="281"/>
      <c r="B358" s="205"/>
      <c r="C358" s="397" t="s">
        <v>510</v>
      </c>
      <c r="D358" s="1414" t="s">
        <v>747</v>
      </c>
      <c r="E358" s="1414"/>
      <c r="F358" s="1414"/>
      <c r="G358" s="1414"/>
      <c r="H358" s="1904" t="s">
        <v>748</v>
      </c>
      <c r="I358" s="1894"/>
      <c r="J358" s="1893" t="s">
        <v>749</v>
      </c>
      <c r="K358" s="1894"/>
      <c r="L358" s="1901"/>
      <c r="M358" s="1568"/>
      <c r="N358" s="1570"/>
      <c r="O358" s="1708"/>
      <c r="P358" s="1708"/>
    </row>
    <row r="359" spans="1:16" ht="35.1" customHeight="1">
      <c r="A359" s="281"/>
      <c r="B359" s="205"/>
      <c r="C359" s="397"/>
      <c r="D359" s="190"/>
      <c r="E359" s="190"/>
      <c r="F359" s="190"/>
      <c r="G359" s="190"/>
      <c r="H359" s="1559" t="s">
        <v>5649</v>
      </c>
      <c r="I359" s="1560"/>
      <c r="J359" s="1560"/>
      <c r="K359" s="1561"/>
      <c r="L359" s="1901"/>
      <c r="M359" s="1568"/>
      <c r="N359" s="1570"/>
      <c r="O359" s="1708"/>
      <c r="P359" s="1708"/>
    </row>
    <row r="360" spans="1:16" ht="32.65" customHeight="1">
      <c r="A360" s="281"/>
      <c r="B360" s="205"/>
      <c r="C360" s="397" t="s">
        <v>512</v>
      </c>
      <c r="D360" s="1414" t="s">
        <v>760</v>
      </c>
      <c r="E360" s="1414"/>
      <c r="F360" s="1414"/>
      <c r="G360" s="1414"/>
      <c r="H360" s="1414"/>
      <c r="I360" s="1414"/>
      <c r="J360" s="1574">
        <v>0</v>
      </c>
      <c r="K360" s="1575"/>
      <c r="L360" s="1901"/>
      <c r="M360" s="1568"/>
      <c r="N360" s="1570"/>
      <c r="O360" s="1708"/>
      <c r="P360" s="1708"/>
    </row>
    <row r="361" spans="1:16" ht="25.5" customHeight="1">
      <c r="A361" s="281"/>
      <c r="B361" s="205" t="s">
        <v>413</v>
      </c>
      <c r="C361" s="1414" t="s">
        <v>118</v>
      </c>
      <c r="D361" s="1414"/>
      <c r="E361" s="1414"/>
      <c r="F361" s="1414"/>
      <c r="G361" s="1414"/>
      <c r="H361" s="1414"/>
      <c r="I361" s="1414"/>
      <c r="J361" s="1414"/>
      <c r="K361" s="1415"/>
      <c r="L361" s="1901"/>
      <c r="M361" s="1568"/>
      <c r="N361" s="1570"/>
      <c r="O361" s="1708"/>
      <c r="P361" s="1708"/>
    </row>
    <row r="362" spans="1:16" ht="19.5" customHeight="1">
      <c r="A362" s="281"/>
      <c r="B362" s="205"/>
      <c r="C362" s="398" t="s">
        <v>418</v>
      </c>
      <c r="D362" s="1414" t="s">
        <v>745</v>
      </c>
      <c r="E362" s="1414"/>
      <c r="F362" s="1414"/>
      <c r="G362" s="1414"/>
      <c r="H362" s="1414"/>
      <c r="I362" s="1415"/>
      <c r="J362" s="1574" t="s">
        <v>345</v>
      </c>
      <c r="K362" s="1575"/>
      <c r="L362" s="1901"/>
      <c r="M362" s="1568"/>
      <c r="N362" s="1570"/>
      <c r="O362" s="1708"/>
      <c r="P362" s="1708"/>
    </row>
    <row r="363" spans="1:16" ht="19.5" customHeight="1">
      <c r="A363" s="281"/>
      <c r="B363" s="205"/>
      <c r="C363" s="397" t="s">
        <v>508</v>
      </c>
      <c r="D363" s="1414" t="s">
        <v>753</v>
      </c>
      <c r="E363" s="1414"/>
      <c r="F363" s="1414"/>
      <c r="G363" s="1414"/>
      <c r="H363" s="1414"/>
      <c r="I363" s="1415"/>
      <c r="J363" s="1883" t="s">
        <v>1365</v>
      </c>
      <c r="K363" s="1903"/>
      <c r="L363" s="1901"/>
      <c r="M363" s="1568"/>
      <c r="N363" s="1570"/>
      <c r="O363" s="1708"/>
      <c r="P363" s="1708"/>
    </row>
    <row r="364" spans="1:16" ht="19.5" customHeight="1">
      <c r="A364" s="281"/>
      <c r="B364" s="205"/>
      <c r="C364" s="397" t="s">
        <v>510</v>
      </c>
      <c r="D364" s="1414" t="s">
        <v>747</v>
      </c>
      <c r="E364" s="1414"/>
      <c r="F364" s="1414"/>
      <c r="G364" s="1414"/>
      <c r="H364" s="1904" t="s">
        <v>748</v>
      </c>
      <c r="I364" s="1894"/>
      <c r="J364" s="1893" t="s">
        <v>749</v>
      </c>
      <c r="K364" s="1894"/>
      <c r="L364" s="1901"/>
      <c r="M364" s="1568"/>
      <c r="N364" s="1570"/>
      <c r="O364" s="1708"/>
      <c r="P364" s="1708"/>
    </row>
    <row r="365" spans="1:16" ht="19.5" customHeight="1">
      <c r="A365" s="281"/>
      <c r="B365" s="205"/>
      <c r="C365" s="397"/>
      <c r="D365" s="190"/>
      <c r="E365" s="190"/>
      <c r="F365" s="190"/>
      <c r="G365" s="190"/>
      <c r="H365" s="1559" t="s">
        <v>5650</v>
      </c>
      <c r="I365" s="1560"/>
      <c r="J365" s="1560"/>
      <c r="K365" s="1561"/>
      <c r="L365" s="1901"/>
      <c r="M365" s="1568"/>
      <c r="N365" s="1570"/>
      <c r="O365" s="1708"/>
      <c r="P365" s="1708"/>
    </row>
    <row r="366" spans="1:16" ht="19.5" customHeight="1">
      <c r="A366" s="281"/>
      <c r="B366" s="205"/>
      <c r="C366" s="397" t="s">
        <v>512</v>
      </c>
      <c r="D366" s="1414" t="s">
        <v>761</v>
      </c>
      <c r="E366" s="1414"/>
      <c r="F366" s="1414"/>
      <c r="G366" s="1414"/>
      <c r="H366" s="1414"/>
      <c r="I366" s="1414"/>
      <c r="J366" s="1574">
        <v>0</v>
      </c>
      <c r="K366" s="1575"/>
      <c r="L366" s="1901"/>
      <c r="M366" s="1568"/>
      <c r="N366" s="1570"/>
      <c r="O366" s="1708"/>
      <c r="P366" s="1708"/>
    </row>
    <row r="367" spans="1:16" ht="35.25" customHeight="1">
      <c r="A367" s="281"/>
      <c r="B367" s="198" t="s">
        <v>416</v>
      </c>
      <c r="C367" s="1414" t="s">
        <v>762</v>
      </c>
      <c r="D367" s="1414"/>
      <c r="E367" s="1414"/>
      <c r="F367" s="1414"/>
      <c r="G367" s="1414"/>
      <c r="H367" s="1414"/>
      <c r="I367" s="1414"/>
      <c r="J367" s="1414"/>
      <c r="K367" s="1415"/>
      <c r="L367" s="1901"/>
      <c r="M367" s="1568"/>
      <c r="N367" s="1570"/>
      <c r="O367" s="1708"/>
      <c r="P367" s="1708"/>
    </row>
    <row r="368" spans="1:16" ht="19.5" customHeight="1">
      <c r="A368" s="281"/>
      <c r="B368" s="205"/>
      <c r="C368" s="398" t="s">
        <v>418</v>
      </c>
      <c r="D368" s="1414" t="s">
        <v>745</v>
      </c>
      <c r="E368" s="1414"/>
      <c r="F368" s="1414"/>
      <c r="G368" s="1414"/>
      <c r="H368" s="1414"/>
      <c r="I368" s="1415"/>
      <c r="J368" s="1574" t="s">
        <v>345</v>
      </c>
      <c r="K368" s="1575"/>
      <c r="L368" s="1901"/>
      <c r="M368" s="1568"/>
      <c r="N368" s="1570"/>
      <c r="O368" s="1708"/>
      <c r="P368" s="1708"/>
    </row>
    <row r="369" spans="1:16" ht="19.5" customHeight="1">
      <c r="A369" s="281"/>
      <c r="B369" s="205"/>
      <c r="C369" s="397" t="s">
        <v>508</v>
      </c>
      <c r="D369" s="1414" t="s">
        <v>753</v>
      </c>
      <c r="E369" s="1414"/>
      <c r="F369" s="1414"/>
      <c r="G369" s="1414"/>
      <c r="H369" s="1414"/>
      <c r="I369" s="1415"/>
      <c r="J369" s="1883" t="s">
        <v>335</v>
      </c>
      <c r="K369" s="1903"/>
      <c r="L369" s="1901"/>
      <c r="M369" s="1568"/>
      <c r="N369" s="1570"/>
      <c r="O369" s="1708"/>
      <c r="P369" s="1708"/>
    </row>
    <row r="370" spans="1:16" ht="19.5" customHeight="1">
      <c r="A370" s="281"/>
      <c r="B370" s="198"/>
      <c r="C370" s="294" t="s">
        <v>510</v>
      </c>
      <c r="D370" s="1414" t="s">
        <v>747</v>
      </c>
      <c r="E370" s="1414"/>
      <c r="F370" s="1414"/>
      <c r="G370" s="1414"/>
      <c r="H370" s="1904" t="s">
        <v>748</v>
      </c>
      <c r="I370" s="1894"/>
      <c r="J370" s="1893" t="s">
        <v>749</v>
      </c>
      <c r="K370" s="1894"/>
      <c r="L370" s="1901"/>
      <c r="M370" s="1568"/>
      <c r="N370" s="1570"/>
      <c r="O370" s="1708"/>
      <c r="P370" s="1708"/>
    </row>
    <row r="371" spans="1:16" ht="33.6" customHeight="1">
      <c r="A371" s="281"/>
      <c r="B371" s="397"/>
      <c r="C371" s="397"/>
      <c r="D371" s="190"/>
      <c r="E371" s="190"/>
      <c r="F371" s="190"/>
      <c r="G371" s="190"/>
      <c r="H371" s="1559" t="s">
        <v>5651</v>
      </c>
      <c r="I371" s="1561"/>
      <c r="J371" s="1560" t="s">
        <v>5652</v>
      </c>
      <c r="K371" s="1561"/>
      <c r="L371" s="1901"/>
      <c r="M371" s="1568"/>
      <c r="N371" s="1570"/>
      <c r="O371" s="1708"/>
      <c r="P371" s="1708"/>
    </row>
    <row r="372" spans="1:16" ht="19.5" customHeight="1">
      <c r="A372" s="281"/>
      <c r="B372" s="397"/>
      <c r="C372" s="397" t="s">
        <v>512</v>
      </c>
      <c r="D372" s="1414" t="s">
        <v>763</v>
      </c>
      <c r="E372" s="1414"/>
      <c r="F372" s="1414"/>
      <c r="G372" s="1414"/>
      <c r="H372" s="1414"/>
      <c r="I372" s="1414"/>
      <c r="J372" s="1574">
        <v>0</v>
      </c>
      <c r="K372" s="1575"/>
      <c r="L372" s="1902"/>
      <c r="M372" s="1571"/>
      <c r="N372" s="1573"/>
      <c r="O372" s="1755"/>
      <c r="P372" s="1755"/>
    </row>
    <row r="373" spans="1:16" ht="60" customHeight="1">
      <c r="A373" s="281"/>
      <c r="B373" s="225" t="s">
        <v>764</v>
      </c>
      <c r="C373" s="1414" t="s">
        <v>765</v>
      </c>
      <c r="D373" s="1414"/>
      <c r="E373" s="1414"/>
      <c r="F373" s="1414"/>
      <c r="G373" s="1414"/>
      <c r="H373" s="399" t="s">
        <v>54</v>
      </c>
      <c r="I373" s="400" t="s">
        <v>766</v>
      </c>
      <c r="J373" s="1560"/>
      <c r="K373" s="1560"/>
      <c r="L373" s="1560"/>
      <c r="M373" s="1560"/>
      <c r="N373" s="1906"/>
      <c r="O373" s="328" t="s">
        <v>3320</v>
      </c>
      <c r="P373" s="328"/>
    </row>
    <row r="374" spans="1:16" ht="87.75" customHeight="1">
      <c r="A374" s="281"/>
      <c r="B374" s="225" t="s">
        <v>767</v>
      </c>
      <c r="C374" s="1484" t="s">
        <v>768</v>
      </c>
      <c r="D374" s="1484"/>
      <c r="E374" s="1484"/>
      <c r="F374" s="1484"/>
      <c r="G374" s="1485"/>
      <c r="H374" s="299" t="s">
        <v>53</v>
      </c>
      <c r="I374" s="319" t="s">
        <v>446</v>
      </c>
      <c r="J374" s="1907" t="s">
        <v>5653</v>
      </c>
      <c r="K374" s="1907"/>
      <c r="L374" s="1907"/>
      <c r="M374" s="1907"/>
      <c r="N374" s="1908"/>
      <c r="O374" s="1709" t="s">
        <v>3430</v>
      </c>
      <c r="P374" s="1709"/>
    </row>
    <row r="375" spans="1:16" ht="65.25" customHeight="1">
      <c r="A375" s="281"/>
      <c r="B375" s="198" t="s">
        <v>394</v>
      </c>
      <c r="C375" s="1485" t="s">
        <v>769</v>
      </c>
      <c r="D375" s="1432"/>
      <c r="E375" s="1432"/>
      <c r="F375" s="1432"/>
      <c r="G375" s="1432"/>
      <c r="H375" s="1909" t="s">
        <v>5654</v>
      </c>
      <c r="I375" s="1909"/>
      <c r="J375" s="1909"/>
      <c r="K375" s="1909"/>
      <c r="L375" s="1909"/>
      <c r="M375" s="1791"/>
      <c r="N375" s="1910"/>
      <c r="O375" s="1755"/>
      <c r="P375" s="1755"/>
    </row>
    <row r="376" spans="1:16" ht="57" customHeight="1">
      <c r="A376" s="281"/>
      <c r="B376" s="190" t="s">
        <v>770</v>
      </c>
      <c r="C376" s="1414" t="s">
        <v>771</v>
      </c>
      <c r="D376" s="1414"/>
      <c r="E376" s="1414"/>
      <c r="F376" s="1414"/>
      <c r="G376" s="1415"/>
      <c r="H376" s="1574" t="s">
        <v>356</v>
      </c>
      <c r="I376" s="1575"/>
      <c r="J376" s="1921" t="s">
        <v>446</v>
      </c>
      <c r="K376" s="1563"/>
      <c r="L376" s="1655"/>
      <c r="M376" s="1655"/>
      <c r="N376" s="1923"/>
      <c r="O376" s="1709" t="s">
        <v>3430</v>
      </c>
      <c r="P376" s="1709"/>
    </row>
    <row r="377" spans="1:16" ht="42.75" customHeight="1">
      <c r="A377" s="281"/>
      <c r="B377" s="398" t="s">
        <v>394</v>
      </c>
      <c r="C377" s="1445" t="s">
        <v>772</v>
      </c>
      <c r="D377" s="1445"/>
      <c r="E377" s="1445"/>
      <c r="F377" s="1445"/>
      <c r="G377" s="1817"/>
      <c r="H377" s="1927" t="s">
        <v>3431</v>
      </c>
      <c r="I377" s="1881"/>
      <c r="J377" s="1922"/>
      <c r="K377" s="1924"/>
      <c r="L377" s="1925"/>
      <c r="M377" s="1925"/>
      <c r="N377" s="1926"/>
      <c r="O377" s="1710"/>
      <c r="P377" s="1710"/>
    </row>
    <row r="378" spans="1:16" ht="44.25" customHeight="1">
      <c r="B378" s="1911" t="s">
        <v>773</v>
      </c>
      <c r="C378" s="1912"/>
      <c r="D378" s="1912"/>
      <c r="E378" s="1912"/>
      <c r="F378" s="1912"/>
      <c r="G378" s="1913"/>
      <c r="H378" s="1914"/>
      <c r="I378" s="1915"/>
      <c r="J378" s="1915"/>
      <c r="K378" s="1915"/>
      <c r="L378" s="1915"/>
      <c r="M378" s="1915"/>
      <c r="N378" s="1915"/>
      <c r="O378" s="1916"/>
      <c r="P378" s="1917"/>
    </row>
    <row r="379" spans="1:16" ht="24" customHeight="1">
      <c r="B379" s="1416" t="s">
        <v>7</v>
      </c>
      <c r="C379" s="1417"/>
      <c r="D379" s="1417"/>
      <c r="E379" s="1417"/>
      <c r="F379" s="1417"/>
      <c r="G379" s="1417"/>
      <c r="H379" s="1417"/>
      <c r="I379" s="1417"/>
      <c r="J379" s="1882"/>
      <c r="K379" s="1882"/>
      <c r="L379" s="1417"/>
      <c r="M379" s="1417"/>
      <c r="N379" s="1417"/>
      <c r="O379" s="1417"/>
      <c r="P379" s="1418"/>
    </row>
    <row r="380" spans="1:16" ht="37.5" customHeight="1">
      <c r="A380" s="281"/>
      <c r="B380" s="190" t="s">
        <v>774</v>
      </c>
      <c r="C380" s="1414" t="s">
        <v>775</v>
      </c>
      <c r="D380" s="1414"/>
      <c r="E380" s="1414"/>
      <c r="F380" s="1414"/>
      <c r="G380" s="1415"/>
      <c r="H380" s="1574" t="s">
        <v>53</v>
      </c>
      <c r="I380" s="1575"/>
      <c r="J380" s="394" t="s">
        <v>446</v>
      </c>
      <c r="K380" s="1918"/>
      <c r="L380" s="1919"/>
      <c r="M380" s="1919"/>
      <c r="N380" s="1920"/>
      <c r="O380" s="461"/>
      <c r="P380" s="462"/>
    </row>
    <row r="381" spans="1:16" ht="72.75" customHeight="1">
      <c r="A381" s="281"/>
      <c r="B381" s="190" t="s">
        <v>776</v>
      </c>
      <c r="C381" s="1414" t="s">
        <v>777</v>
      </c>
      <c r="D381" s="1414"/>
      <c r="E381" s="1414"/>
      <c r="F381" s="1414"/>
      <c r="G381" s="1415"/>
      <c r="H381" s="1574" t="s">
        <v>892</v>
      </c>
      <c r="I381" s="1575"/>
      <c r="J381" s="319" t="s">
        <v>446</v>
      </c>
      <c r="K381" s="1928" t="s">
        <v>5655</v>
      </c>
      <c r="L381" s="1929"/>
      <c r="M381" s="1929"/>
      <c r="N381" s="1930"/>
      <c r="O381" s="463"/>
      <c r="P381" s="464"/>
    </row>
    <row r="382" spans="1:16" ht="72.75" customHeight="1">
      <c r="A382" s="281"/>
      <c r="B382" s="190" t="s">
        <v>778</v>
      </c>
      <c r="C382" s="1414" t="s">
        <v>779</v>
      </c>
      <c r="D382" s="1414"/>
      <c r="E382" s="1414"/>
      <c r="F382" s="1414"/>
      <c r="G382" s="1415"/>
      <c r="H382" s="1574" t="s">
        <v>53</v>
      </c>
      <c r="I382" s="1575"/>
      <c r="J382" s="1756" t="s">
        <v>446</v>
      </c>
      <c r="K382" s="1928"/>
      <c r="L382" s="1929"/>
      <c r="M382" s="1929"/>
      <c r="N382" s="1930"/>
      <c r="O382" s="463"/>
      <c r="P382" s="464"/>
    </row>
    <row r="383" spans="1:16" ht="84" customHeight="1">
      <c r="A383" s="281"/>
      <c r="B383" s="190"/>
      <c r="C383" s="190" t="s">
        <v>561</v>
      </c>
      <c r="D383" s="1414" t="s">
        <v>780</v>
      </c>
      <c r="E383" s="1414"/>
      <c r="F383" s="1414"/>
      <c r="G383" s="1415"/>
      <c r="H383" s="1574" t="s">
        <v>53</v>
      </c>
      <c r="I383" s="1575"/>
      <c r="J383" s="1758"/>
      <c r="K383" s="1928" t="s">
        <v>5656</v>
      </c>
      <c r="L383" s="1929"/>
      <c r="M383" s="1929"/>
      <c r="N383" s="1930"/>
      <c r="O383" s="463"/>
      <c r="P383" s="464"/>
    </row>
    <row r="384" spans="1:16" ht="72.75" customHeight="1">
      <c r="A384" s="281"/>
      <c r="B384" s="190" t="s">
        <v>781</v>
      </c>
      <c r="C384" s="1414" t="s">
        <v>782</v>
      </c>
      <c r="D384" s="1414"/>
      <c r="E384" s="1414"/>
      <c r="F384" s="1414"/>
      <c r="G384" s="1415"/>
      <c r="H384" s="1867" t="s">
        <v>372</v>
      </c>
      <c r="I384" s="1869"/>
      <c r="J384" s="319" t="s">
        <v>446</v>
      </c>
      <c r="K384" s="1928"/>
      <c r="L384" s="1929"/>
      <c r="M384" s="1929"/>
      <c r="N384" s="1930"/>
      <c r="O384" s="463"/>
      <c r="P384" s="464"/>
    </row>
    <row r="385" spans="1:16" ht="64.5" customHeight="1">
      <c r="A385" s="281"/>
      <c r="B385" s="190" t="s">
        <v>783</v>
      </c>
      <c r="C385" s="1414" t="s">
        <v>784</v>
      </c>
      <c r="D385" s="1414"/>
      <c r="E385" s="1414"/>
      <c r="F385" s="1414"/>
      <c r="G385" s="1415"/>
      <c r="H385" s="1937" t="s">
        <v>1369</v>
      </c>
      <c r="I385" s="1938"/>
      <c r="J385" s="319" t="s">
        <v>446</v>
      </c>
      <c r="K385" s="1928"/>
      <c r="L385" s="1929"/>
      <c r="M385" s="1929"/>
      <c r="N385" s="1930"/>
      <c r="O385" s="463"/>
      <c r="P385" s="464"/>
    </row>
    <row r="386" spans="1:16" ht="63.75" customHeight="1">
      <c r="A386" s="281"/>
      <c r="B386" s="190" t="s">
        <v>785</v>
      </c>
      <c r="C386" s="1414" t="s">
        <v>786</v>
      </c>
      <c r="D386" s="1414"/>
      <c r="E386" s="1414"/>
      <c r="F386" s="1414"/>
      <c r="G386" s="1415"/>
      <c r="H386" s="1563" t="s">
        <v>1370</v>
      </c>
      <c r="I386" s="1564"/>
      <c r="J386" s="319" t="s">
        <v>446</v>
      </c>
      <c r="K386" s="1928"/>
      <c r="L386" s="1929"/>
      <c r="M386" s="1929"/>
      <c r="N386" s="1930"/>
      <c r="O386" s="463"/>
      <c r="P386" s="464"/>
    </row>
    <row r="387" spans="1:16" ht="78.75" customHeight="1">
      <c r="A387" s="281"/>
      <c r="B387" s="190" t="s">
        <v>787</v>
      </c>
      <c r="C387" s="1414" t="s">
        <v>5657</v>
      </c>
      <c r="D387" s="1414"/>
      <c r="E387" s="1414"/>
      <c r="F387" s="1414"/>
      <c r="G387" s="1414"/>
      <c r="H387" s="4076" t="s">
        <v>892</v>
      </c>
      <c r="I387" s="4077"/>
      <c r="J387" s="319" t="s">
        <v>446</v>
      </c>
      <c r="K387" s="3635"/>
      <c r="L387" s="3581"/>
      <c r="M387" s="3581"/>
      <c r="N387" s="3582"/>
      <c r="O387" s="463"/>
      <c r="P387" s="464"/>
    </row>
    <row r="388" spans="1:16" ht="31.5" customHeight="1">
      <c r="B388" s="1939" t="s">
        <v>791</v>
      </c>
      <c r="C388" s="1940"/>
      <c r="D388" s="1940"/>
      <c r="E388" s="1940"/>
      <c r="F388" s="1940"/>
      <c r="G388" s="1940"/>
      <c r="H388" s="1940"/>
      <c r="I388" s="1940"/>
      <c r="J388" s="1940"/>
      <c r="K388" s="1940"/>
      <c r="L388" s="1940"/>
      <c r="M388" s="1940"/>
      <c r="N388" s="1940"/>
      <c r="O388" s="1940"/>
      <c r="P388" s="465"/>
    </row>
    <row r="389" spans="1:16" ht="15"/>
    <row r="390" spans="1:16" ht="15"/>
  </sheetData>
  <protectedRanges>
    <protectedRange algorithmName="SHA-512" hashValue="Vy4WNnMLetCeG+ng9ui6x3+uqKOOyXkr9ydS0hpE1nBblJqWNCsRpMCB+kdhYYAjvYZVZFDOlkpNDEp6qTa4+w==" saltValue="f8i8fDNrQTExav3GvUuKAA==" spinCount="100000" sqref="J59:J65" name="Range1"/>
  </protectedRanges>
  <mergeCells count="884">
    <mergeCell ref="F1:N1"/>
    <mergeCell ref="F2:G2"/>
    <mergeCell ref="B4:N4"/>
    <mergeCell ref="J10:K10"/>
    <mergeCell ref="L10:N10"/>
    <mergeCell ref="C11:H11"/>
    <mergeCell ref="J11:K11"/>
    <mergeCell ref="L11:N11"/>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2"/>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49:E49"/>
    <mergeCell ref="G49:H49"/>
    <mergeCell ref="I49:J49"/>
    <mergeCell ref="K49:L49"/>
    <mergeCell ref="B50:P50"/>
    <mergeCell ref="C51:E51"/>
    <mergeCell ref="G51:H51"/>
    <mergeCell ref="I51:J51"/>
    <mergeCell ref="K51:L51"/>
    <mergeCell ref="C54:E54"/>
    <mergeCell ref="G54:H54"/>
    <mergeCell ref="I54:J54"/>
    <mergeCell ref="K54:L54"/>
    <mergeCell ref="L65:N65"/>
    <mergeCell ref="B58:N58"/>
    <mergeCell ref="C59:I59"/>
    <mergeCell ref="C55:E55"/>
    <mergeCell ref="G55:H55"/>
    <mergeCell ref="I55:J55"/>
    <mergeCell ref="K55:L55"/>
    <mergeCell ref="C52:E52"/>
    <mergeCell ref="G52:H52"/>
    <mergeCell ref="I52:J52"/>
    <mergeCell ref="K52:L52"/>
    <mergeCell ref="C53:E53"/>
    <mergeCell ref="G53:H53"/>
    <mergeCell ref="I53:J53"/>
    <mergeCell ref="K53:L53"/>
    <mergeCell ref="C56:E56"/>
    <mergeCell ref="G56:H56"/>
    <mergeCell ref="I56:J56"/>
    <mergeCell ref="K56:L56"/>
    <mergeCell ref="C57:E57"/>
    <mergeCell ref="G57:H57"/>
    <mergeCell ref="I57:J57"/>
    <mergeCell ref="K57:L57"/>
    <mergeCell ref="L62:N62"/>
    <mergeCell ref="L59:N59"/>
    <mergeCell ref="C66:J66"/>
    <mergeCell ref="K66:K71"/>
    <mergeCell ref="L66:N71"/>
    <mergeCell ref="O66:O71"/>
    <mergeCell ref="P66:P71"/>
    <mergeCell ref="C67:I67"/>
    <mergeCell ref="C68:I68"/>
    <mergeCell ref="C69:I69"/>
    <mergeCell ref="C70:I70"/>
    <mergeCell ref="C71:F71"/>
    <mergeCell ref="G71:J71"/>
    <mergeCell ref="O59:O65"/>
    <mergeCell ref="P59:P65"/>
    <mergeCell ref="C60:I60"/>
    <mergeCell ref="L60:N60"/>
    <mergeCell ref="C61:I61"/>
    <mergeCell ref="L61:N61"/>
    <mergeCell ref="C62:I62"/>
    <mergeCell ref="C63:I63"/>
    <mergeCell ref="L63:N63"/>
    <mergeCell ref="C64:I64"/>
    <mergeCell ref="L64:N64"/>
    <mergeCell ref="C65:I65"/>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P84:P89"/>
    <mergeCell ref="B85:E89"/>
    <mergeCell ref="F85:H85"/>
    <mergeCell ref="I85:J85"/>
    <mergeCell ref="K85:N85"/>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137"/>
    <mergeCell ref="B92:F93"/>
    <mergeCell ref="G92:N92"/>
    <mergeCell ref="K93:N93"/>
    <mergeCell ref="C94:J94"/>
    <mergeCell ref="K94:N96"/>
    <mergeCell ref="C95:F95"/>
    <mergeCell ref="C103:J103"/>
    <mergeCell ref="K103:N105"/>
    <mergeCell ref="C104:F104"/>
    <mergeCell ref="C105:F105"/>
    <mergeCell ref="C106:J106"/>
    <mergeCell ref="K106:N108"/>
    <mergeCell ref="C107:F107"/>
    <mergeCell ref="C108:F108"/>
    <mergeCell ref="C96:F96"/>
    <mergeCell ref="C97:J97"/>
    <mergeCell ref="K97:N99"/>
    <mergeCell ref="C98:F98"/>
    <mergeCell ref="C99:F99"/>
    <mergeCell ref="C100:J100"/>
    <mergeCell ref="K100:N102"/>
    <mergeCell ref="C101:F101"/>
    <mergeCell ref="C102:F102"/>
    <mergeCell ref="C115:J115"/>
    <mergeCell ref="K115:N117"/>
    <mergeCell ref="C116:F116"/>
    <mergeCell ref="C117:F117"/>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27:J127"/>
    <mergeCell ref="K127:N129"/>
    <mergeCell ref="C128:F128"/>
    <mergeCell ref="C129:F129"/>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J133"/>
    <mergeCell ref="K133:N136"/>
    <mergeCell ref="C134:D134"/>
    <mergeCell ref="E134:J134"/>
    <mergeCell ref="C135:F135"/>
    <mergeCell ref="C136:F136"/>
    <mergeCell ref="H143:J143"/>
    <mergeCell ref="C144:G144"/>
    <mergeCell ref="H144:J144"/>
    <mergeCell ref="C145:G145"/>
    <mergeCell ref="H145:J145"/>
    <mergeCell ref="O145:O146"/>
    <mergeCell ref="B140:P140"/>
    <mergeCell ref="C141:G141"/>
    <mergeCell ref="H141:J141"/>
    <mergeCell ref="K141:K148"/>
    <mergeCell ref="L141:N148"/>
    <mergeCell ref="O141:O144"/>
    <mergeCell ref="P141:P144"/>
    <mergeCell ref="C142:G142"/>
    <mergeCell ref="H142:J142"/>
    <mergeCell ref="C143:G143"/>
    <mergeCell ref="P145:P146"/>
    <mergeCell ref="C146:G146"/>
    <mergeCell ref="H146:J146"/>
    <mergeCell ref="C147:G147"/>
    <mergeCell ref="H147:J147"/>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D154:F154"/>
    <mergeCell ref="G154:I154"/>
    <mergeCell ref="J154:L154"/>
    <mergeCell ref="C155:F155"/>
    <mergeCell ref="G155:I155"/>
    <mergeCell ref="J155:L155"/>
    <mergeCell ref="M151:N151"/>
    <mergeCell ref="C152:F152"/>
    <mergeCell ref="G152:I152"/>
    <mergeCell ref="J152:L152"/>
    <mergeCell ref="M152:N152"/>
    <mergeCell ref="D153:F153"/>
    <mergeCell ref="G153:I153"/>
    <mergeCell ref="J153:L153"/>
    <mergeCell ref="M153:N153"/>
    <mergeCell ref="M155:N155"/>
    <mergeCell ref="C156:F156"/>
    <mergeCell ref="G156:I156"/>
    <mergeCell ref="J156:L156"/>
    <mergeCell ref="M156:N156"/>
    <mergeCell ref="C157:F157"/>
    <mergeCell ref="G157:I157"/>
    <mergeCell ref="J157:L157"/>
    <mergeCell ref="M157:N157"/>
    <mergeCell ref="C160:F160"/>
    <mergeCell ref="G160:I160"/>
    <mergeCell ref="J160:L160"/>
    <mergeCell ref="M160:N160"/>
    <mergeCell ref="C161:F161"/>
    <mergeCell ref="G161:I161"/>
    <mergeCell ref="J161:L161"/>
    <mergeCell ref="M161:N161"/>
    <mergeCell ref="C158:F158"/>
    <mergeCell ref="G158:I158"/>
    <mergeCell ref="J158:L158"/>
    <mergeCell ref="M158:N158"/>
    <mergeCell ref="C159:F159"/>
    <mergeCell ref="G159:I159"/>
    <mergeCell ref="J159:L159"/>
    <mergeCell ref="M159:N159"/>
    <mergeCell ref="C164:F164"/>
    <mergeCell ref="G164:I164"/>
    <mergeCell ref="J164:L164"/>
    <mergeCell ref="M164:N164"/>
    <mergeCell ref="C165:E165"/>
    <mergeCell ref="J165:L165"/>
    <mergeCell ref="M165:N165"/>
    <mergeCell ref="C162:F162"/>
    <mergeCell ref="G162:I162"/>
    <mergeCell ref="J162:L162"/>
    <mergeCell ref="M162:N162"/>
    <mergeCell ref="C163:F163"/>
    <mergeCell ref="G163:I163"/>
    <mergeCell ref="J163:L163"/>
    <mergeCell ref="M163:N163"/>
    <mergeCell ref="G165:I165"/>
    <mergeCell ref="B166:N166"/>
    <mergeCell ref="C167:E167"/>
    <mergeCell ref="G167:K167"/>
    <mergeCell ref="L167:N167"/>
    <mergeCell ref="O167:O178"/>
    <mergeCell ref="P167:P178"/>
    <mergeCell ref="C168:E168"/>
    <mergeCell ref="G168:K168"/>
    <mergeCell ref="L168:N168"/>
    <mergeCell ref="C169:E169"/>
    <mergeCell ref="C172:E172"/>
    <mergeCell ref="G172:K172"/>
    <mergeCell ref="L172:N172"/>
    <mergeCell ref="C173:E173"/>
    <mergeCell ref="G173:K173"/>
    <mergeCell ref="L173:N173"/>
    <mergeCell ref="G169:K169"/>
    <mergeCell ref="L169:N169"/>
    <mergeCell ref="C170:E170"/>
    <mergeCell ref="G170:K170"/>
    <mergeCell ref="L170:N170"/>
    <mergeCell ref="C171:E171"/>
    <mergeCell ref="G171:K171"/>
    <mergeCell ref="L171:N171"/>
    <mergeCell ref="C176:E176"/>
    <mergeCell ref="G176:K176"/>
    <mergeCell ref="L176:N176"/>
    <mergeCell ref="C177:E177"/>
    <mergeCell ref="G177:K177"/>
    <mergeCell ref="L177:N177"/>
    <mergeCell ref="C174:E174"/>
    <mergeCell ref="G174:K174"/>
    <mergeCell ref="L174:N174"/>
    <mergeCell ref="C175:E175"/>
    <mergeCell ref="G175:K175"/>
    <mergeCell ref="L175:N175"/>
    <mergeCell ref="C178:E178"/>
    <mergeCell ref="G178:K178"/>
    <mergeCell ref="L178:N178"/>
    <mergeCell ref="C179:E179"/>
    <mergeCell ref="G179:N179"/>
    <mergeCell ref="O179:O190"/>
    <mergeCell ref="G184:N184"/>
    <mergeCell ref="C185:E185"/>
    <mergeCell ref="G185:N185"/>
    <mergeCell ref="C186:E186"/>
    <mergeCell ref="G186:N186"/>
    <mergeCell ref="C187:E187"/>
    <mergeCell ref="G187:N187"/>
    <mergeCell ref="C188:E188"/>
    <mergeCell ref="G188:N188"/>
    <mergeCell ref="C189:E189"/>
    <mergeCell ref="G189:N189"/>
    <mergeCell ref="P179:P190"/>
    <mergeCell ref="C180:E180"/>
    <mergeCell ref="G180:N180"/>
    <mergeCell ref="C181:E181"/>
    <mergeCell ref="G181:N181"/>
    <mergeCell ref="C182:E182"/>
    <mergeCell ref="G182:N182"/>
    <mergeCell ref="C183:E183"/>
    <mergeCell ref="G183:N183"/>
    <mergeCell ref="C184:E184"/>
    <mergeCell ref="C190:E190"/>
    <mergeCell ref="G190:N190"/>
    <mergeCell ref="L191:N191"/>
    <mergeCell ref="O191:O202"/>
    <mergeCell ref="C195:E195"/>
    <mergeCell ref="G195:K195"/>
    <mergeCell ref="L195:N195"/>
    <mergeCell ref="C196:E196"/>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G204:K204"/>
    <mergeCell ref="L204:N204"/>
    <mergeCell ref="C205:E205"/>
    <mergeCell ref="G205:K205"/>
    <mergeCell ref="L205:N205"/>
    <mergeCell ref="C208:E208"/>
    <mergeCell ref="G208:K208"/>
    <mergeCell ref="L208:N208"/>
    <mergeCell ref="C209:E209"/>
    <mergeCell ref="G209:K209"/>
    <mergeCell ref="L209:N209"/>
    <mergeCell ref="C206:E206"/>
    <mergeCell ref="G206:K206"/>
    <mergeCell ref="L206:N206"/>
    <mergeCell ref="C207:E207"/>
    <mergeCell ref="G207:K207"/>
    <mergeCell ref="L207:N207"/>
    <mergeCell ref="C212:E212"/>
    <mergeCell ref="G212:K212"/>
    <mergeCell ref="L212:N212"/>
    <mergeCell ref="C213:E213"/>
    <mergeCell ref="G213:K213"/>
    <mergeCell ref="L213:N213"/>
    <mergeCell ref="C210:E210"/>
    <mergeCell ref="G210:K210"/>
    <mergeCell ref="L210:N210"/>
    <mergeCell ref="C211:E211"/>
    <mergeCell ref="G211:K211"/>
    <mergeCell ref="L211:N211"/>
    <mergeCell ref="C214:E214"/>
    <mergeCell ref="G214:K214"/>
    <mergeCell ref="L214:N214"/>
    <mergeCell ref="C215:G215"/>
    <mergeCell ref="H215:J215"/>
    <mergeCell ref="K215:K221"/>
    <mergeCell ref="L215:N221"/>
    <mergeCell ref="H220:J220"/>
    <mergeCell ref="C221:G221"/>
    <mergeCell ref="H221:J221"/>
    <mergeCell ref="O215:O221"/>
    <mergeCell ref="P215:P221"/>
    <mergeCell ref="C216:J216"/>
    <mergeCell ref="D217:G217"/>
    <mergeCell ref="H217:J217"/>
    <mergeCell ref="D218:G218"/>
    <mergeCell ref="H218:J218"/>
    <mergeCell ref="D219:G219"/>
    <mergeCell ref="H219:J219"/>
    <mergeCell ref="D220:G220"/>
    <mergeCell ref="H225:J225"/>
    <mergeCell ref="C226:E226"/>
    <mergeCell ref="F226:J226"/>
    <mergeCell ref="C227:G227"/>
    <mergeCell ref="H227:J227"/>
    <mergeCell ref="O227:O228"/>
    <mergeCell ref="C222:N222"/>
    <mergeCell ref="O222:O226"/>
    <mergeCell ref="P222:P226"/>
    <mergeCell ref="C223:G223"/>
    <mergeCell ref="H223:J223"/>
    <mergeCell ref="K223:K228"/>
    <mergeCell ref="L223:N228"/>
    <mergeCell ref="C224:G224"/>
    <mergeCell ref="H224:J224"/>
    <mergeCell ref="C225:G225"/>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35:J235"/>
    <mergeCell ref="C242:J242"/>
    <mergeCell ref="C243:J243"/>
    <mergeCell ref="C244:J244"/>
    <mergeCell ref="C245:J245"/>
    <mergeCell ref="C246:E246"/>
    <mergeCell ref="F246:K246"/>
    <mergeCell ref="C236:J236"/>
    <mergeCell ref="C237:J237"/>
    <mergeCell ref="C238:J238"/>
    <mergeCell ref="C239:J239"/>
    <mergeCell ref="C240:J240"/>
    <mergeCell ref="C241:J241"/>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F259"/>
    <mergeCell ref="H259:N259"/>
    <mergeCell ref="C260:E260"/>
    <mergeCell ref="H260:N260"/>
    <mergeCell ref="O263:O267"/>
    <mergeCell ref="P263:P267"/>
    <mergeCell ref="C264:E264"/>
    <mergeCell ref="C265:E265"/>
    <mergeCell ref="C266:E266"/>
    <mergeCell ref="C267:E267"/>
    <mergeCell ref="C261:E261"/>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K329"/>
    <mergeCell ref="D330:I330"/>
    <mergeCell ref="J330:K330"/>
    <mergeCell ref="C331:K331"/>
    <mergeCell ref="D332:I332"/>
    <mergeCell ref="J332:K332"/>
    <mergeCell ref="D333:I333"/>
    <mergeCell ref="J333:K333"/>
    <mergeCell ref="D345:I345"/>
    <mergeCell ref="J345:K345"/>
    <mergeCell ref="D346:G346"/>
    <mergeCell ref="H346:I346"/>
    <mergeCell ref="J346:K346"/>
    <mergeCell ref="H347:K347"/>
    <mergeCell ref="H341:K341"/>
    <mergeCell ref="D342:I342"/>
    <mergeCell ref="J342:K342"/>
    <mergeCell ref="C343:K343"/>
    <mergeCell ref="D344:I344"/>
    <mergeCell ref="H328:I328"/>
    <mergeCell ref="C337:K337"/>
    <mergeCell ref="D338:I338"/>
    <mergeCell ref="J338:K338"/>
    <mergeCell ref="D339:I339"/>
    <mergeCell ref="J339:K339"/>
    <mergeCell ref="D340:G340"/>
    <mergeCell ref="H340:I340"/>
    <mergeCell ref="J340:K340"/>
    <mergeCell ref="D334:G334"/>
    <mergeCell ref="H334:I334"/>
    <mergeCell ref="J334:K334"/>
    <mergeCell ref="H335:K335"/>
    <mergeCell ref="D336:I336"/>
    <mergeCell ref="J336:K336"/>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K365"/>
    <mergeCell ref="C373:G373"/>
    <mergeCell ref="J373:N373"/>
    <mergeCell ref="C374:G374"/>
    <mergeCell ref="J374:N374"/>
    <mergeCell ref="O374:O37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B378:G378"/>
    <mergeCell ref="H378:N378"/>
    <mergeCell ref="O378:P378"/>
    <mergeCell ref="B379:P379"/>
    <mergeCell ref="C380:G380"/>
    <mergeCell ref="H380:I380"/>
    <mergeCell ref="K380:N380"/>
    <mergeCell ref="C376:G376"/>
    <mergeCell ref="H376:I376"/>
    <mergeCell ref="J376:J377"/>
    <mergeCell ref="K376:N377"/>
    <mergeCell ref="O376:O377"/>
    <mergeCell ref="P376:P377"/>
    <mergeCell ref="C377:G377"/>
    <mergeCell ref="H377:I377"/>
    <mergeCell ref="C381:G381"/>
    <mergeCell ref="H381:I381"/>
    <mergeCell ref="K381:N381"/>
    <mergeCell ref="C382:G382"/>
    <mergeCell ref="H382:I382"/>
    <mergeCell ref="J382:J383"/>
    <mergeCell ref="K382:N382"/>
    <mergeCell ref="D383:G383"/>
    <mergeCell ref="H383:I383"/>
    <mergeCell ref="K383:N383"/>
    <mergeCell ref="B388:O388"/>
    <mergeCell ref="C386:G386"/>
    <mergeCell ref="H386:I386"/>
    <mergeCell ref="K386:N386"/>
    <mergeCell ref="C387:G387"/>
    <mergeCell ref="H387:I387"/>
    <mergeCell ref="K387:N387"/>
    <mergeCell ref="C384:G384"/>
    <mergeCell ref="H384:I384"/>
    <mergeCell ref="K384:N384"/>
    <mergeCell ref="C385:G385"/>
    <mergeCell ref="H385:I385"/>
    <mergeCell ref="K385:N385"/>
  </mergeCells>
  <phoneticPr fontId="15" type="noConversion"/>
  <conditionalFormatting sqref="F73:F75">
    <cfRule type="containsBlanks" dxfId="2137" priority="191">
      <formula>LEN(TRIM(F73))=0</formula>
    </cfRule>
  </conditionalFormatting>
  <conditionalFormatting sqref="F77:F80">
    <cfRule type="containsBlanks" dxfId="2136" priority="158">
      <formula>LEN(TRIM(F77))=0</formula>
    </cfRule>
  </conditionalFormatting>
  <conditionalFormatting sqref="F180:F190">
    <cfRule type="containsBlanks" dxfId="2135" priority="192">
      <formula>LEN(TRIM(F180))=0</formula>
    </cfRule>
  </conditionalFormatting>
  <conditionalFormatting sqref="F257:F258">
    <cfRule type="containsBlanks" dxfId="2134" priority="197">
      <formula>LEN(TRIM(F257))=0</formula>
    </cfRule>
  </conditionalFormatting>
  <conditionalFormatting sqref="F260">
    <cfRule type="expression" dxfId="2133" priority="40">
      <formula>AND(F258="No",#REF!="No")</formula>
    </cfRule>
  </conditionalFormatting>
  <conditionalFormatting sqref="F260:F267">
    <cfRule type="containsBlanks" dxfId="2132" priority="196">
      <formula>LEN(TRIM(F260))=0</formula>
    </cfRule>
  </conditionalFormatting>
  <conditionalFormatting sqref="F261">
    <cfRule type="expression" dxfId="2131" priority="14">
      <formula>AND(F258="No",#REF!="No")</formula>
    </cfRule>
  </conditionalFormatting>
  <conditionalFormatting sqref="F262">
    <cfRule type="expression" dxfId="2130" priority="13">
      <formula>AND(F258="No",#REF!="No")</formula>
    </cfRule>
  </conditionalFormatting>
  <conditionalFormatting sqref="F264:F267">
    <cfRule type="expression" dxfId="2129" priority="62">
      <formula>$F$263="No"</formula>
    </cfRule>
  </conditionalFormatting>
  <conditionalFormatting sqref="F273:F277">
    <cfRule type="containsBlanks" dxfId="2128" priority="182">
      <formula>LEN(TRIM(F273))=0</formula>
    </cfRule>
  </conditionalFormatting>
  <conditionalFormatting sqref="F81:G81">
    <cfRule type="expression" dxfId="2127" priority="44">
      <formula>OR($F$80="No",$F$80="Don't know",$F$80="Not applicable")</formula>
    </cfRule>
  </conditionalFormatting>
  <conditionalFormatting sqref="F250:G250 F251 F252:G252 F253 F254:G254">
    <cfRule type="containsBlanks" dxfId="2126" priority="179">
      <formula>LEN(TRIM(F250))=0</formula>
    </cfRule>
  </conditionalFormatting>
  <conditionalFormatting sqref="F86:J86">
    <cfRule type="containsBlanks" dxfId="2125" priority="116">
      <formula>LEN(TRIM(F86))=0</formula>
    </cfRule>
  </conditionalFormatting>
  <conditionalFormatting sqref="F226:J226">
    <cfRule type="expression" dxfId="2124" priority="55">
      <formula>OR($H$225="No",$H$225="Don't know",$H$225="Not applicable (no fees)")</formula>
    </cfRule>
  </conditionalFormatting>
  <conditionalFormatting sqref="F228:J228">
    <cfRule type="expression" dxfId="2123" priority="54">
      <formula>$H$227="No"</formula>
    </cfRule>
  </conditionalFormatting>
  <conditionalFormatting sqref="F45:M45">
    <cfRule type="expression" dxfId="2122" priority="105">
      <formula>OR($I$42="No",$I$42="Don't know")</formula>
    </cfRule>
  </conditionalFormatting>
  <conditionalFormatting sqref="F47:M47 F45:M45">
    <cfRule type="containsBlanks" dxfId="2121" priority="127">
      <formula>LEN(TRIM(F45))=0</formula>
    </cfRule>
  </conditionalFormatting>
  <conditionalFormatting sqref="F47:M47">
    <cfRule type="expression" dxfId="2120" priority="106">
      <formula>OR($I$42="No",$I$42="Don't know")</formula>
    </cfRule>
  </conditionalFormatting>
  <conditionalFormatting sqref="F52:M56">
    <cfRule type="containsBlanks" dxfId="2119" priority="9">
      <formula>LEN(TRIM(F52))=0</formula>
    </cfRule>
  </conditionalFormatting>
  <conditionalFormatting sqref="F8:N8">
    <cfRule type="expression" dxfId="2118" priority="102">
      <formula>OR($I$6="No",$I$6="Don't know")</formula>
    </cfRule>
    <cfRule type="containsBlanks" dxfId="2117" priority="216">
      <formula>LEN(TRIM(F8))=0</formula>
    </cfRule>
    <cfRule type="expression" dxfId="2116" priority="220">
      <formula>$N$13="No"</formula>
    </cfRule>
    <cfRule type="expression" dxfId="2115" priority="221">
      <formula>$N$13="Not applicable"</formula>
    </cfRule>
    <cfRule type="expression" dxfId="2114" priority="222">
      <formula>$N$13="Don't know"</formula>
    </cfRule>
  </conditionalFormatting>
  <conditionalFormatting sqref="F86:N89">
    <cfRule type="expression" dxfId="2113" priority="99">
      <formula>OR($H$84="No",$H$84="Don't know")</formula>
    </cfRule>
  </conditionalFormatting>
  <conditionalFormatting sqref="G38:G39">
    <cfRule type="expression" dxfId="2112" priority="115">
      <formula>$J$35="No"</formula>
    </cfRule>
  </conditionalFormatting>
  <conditionalFormatting sqref="G139">
    <cfRule type="containsBlanks" dxfId="2111" priority="212">
      <formula>LEN(TRIM(G139))=0</formula>
    </cfRule>
  </conditionalFormatting>
  <conditionalFormatting sqref="G154:G164">
    <cfRule type="containsBlanks" dxfId="2110" priority="94">
      <formula>LEN(TRIM(G154))=0</formula>
    </cfRule>
  </conditionalFormatting>
  <conditionalFormatting sqref="G256">
    <cfRule type="containsBlanks" dxfId="2109" priority="178">
      <formula>LEN(TRIM(G256))=0</formula>
    </cfRule>
  </conditionalFormatting>
  <conditionalFormatting sqref="G271 F273:G277">
    <cfRule type="expression" dxfId="2108" priority="61">
      <formula>OR($G$269="No",$G$269="Don't know")</formula>
    </cfRule>
  </conditionalFormatting>
  <conditionalFormatting sqref="G271 G269">
    <cfRule type="containsBlanks" dxfId="2107" priority="181">
      <formula>LEN(TRIM(G269))=0</formula>
    </cfRule>
  </conditionalFormatting>
  <conditionalFormatting sqref="G151:I151">
    <cfRule type="expression" dxfId="2106" priority="98">
      <formula>OR($I$94="No",$I$94="Don't know")</formula>
    </cfRule>
  </conditionalFormatting>
  <conditionalFormatting sqref="G152:I152">
    <cfRule type="expression" dxfId="2105" priority="96">
      <formula>OR($I$97="No",$I$97="Don't know")</formula>
    </cfRule>
  </conditionalFormatting>
  <conditionalFormatting sqref="G153:I154">
    <cfRule type="expression" dxfId="2104" priority="93">
      <formula>OR($I$100="No",$I$100="Don't know")</formula>
    </cfRule>
  </conditionalFormatting>
  <conditionalFormatting sqref="G155:I155">
    <cfRule type="expression" dxfId="2103" priority="90">
      <formula>OR($I$103="No",$I$103="Don't know")</formula>
    </cfRule>
  </conditionalFormatting>
  <conditionalFormatting sqref="G156:I156">
    <cfRule type="expression" dxfId="2102" priority="88">
      <formula>OR($I$106="No",$I$106="Don't know")</formula>
    </cfRule>
  </conditionalFormatting>
  <conditionalFormatting sqref="G157:I157">
    <cfRule type="expression" dxfId="2101" priority="86">
      <formula>OR($I$109="No",$I$109="Don't know")</formula>
    </cfRule>
  </conditionalFormatting>
  <conditionalFormatting sqref="G158:I158">
    <cfRule type="expression" dxfId="2100" priority="84">
      <formula>OR($I$112="No",$I$112="Don't know")</formula>
    </cfRule>
  </conditionalFormatting>
  <conditionalFormatting sqref="G159:I159">
    <cfRule type="expression" dxfId="2099" priority="82">
      <formula>OR($I$115="No",$I$115="Don't know")</formula>
    </cfRule>
  </conditionalFormatting>
  <conditionalFormatting sqref="G160:I160">
    <cfRule type="expression" dxfId="2098" priority="80">
      <formula>OR($I$118="No",$I$118="Don't know")</formula>
    </cfRule>
  </conditionalFormatting>
  <conditionalFormatting sqref="G161:I161">
    <cfRule type="expression" dxfId="2097" priority="78">
      <formula>OR($I$121="No",$I$121="Don't know")</formula>
    </cfRule>
  </conditionalFormatting>
  <conditionalFormatting sqref="G162:I162">
    <cfRule type="expression" dxfId="2096" priority="76">
      <formula>OR($I$124="No",$I$124="Don't know")</formula>
    </cfRule>
  </conditionalFormatting>
  <conditionalFormatting sqref="G163:I163">
    <cfRule type="expression" dxfId="2095" priority="73">
      <formula>OR($I$127="No",$I$127="Don't know")</formula>
    </cfRule>
  </conditionalFormatting>
  <conditionalFormatting sqref="G164:I164">
    <cfRule type="expression" dxfId="2094" priority="72">
      <formula>OR($I$130="No",$I$130="Don't know")</formula>
    </cfRule>
  </conditionalFormatting>
  <conditionalFormatting sqref="G38:J39">
    <cfRule type="expression" dxfId="2093" priority="100">
      <formula>OR($J$35="No",$J$35="Don't know")</formula>
    </cfRule>
    <cfRule type="containsBlanks" dxfId="2092" priority="214">
      <formula>LEN(TRIM(G38))=0</formula>
    </cfRule>
  </conditionalFormatting>
  <conditionalFormatting sqref="G71:J71 F73:G75 F77:G81">
    <cfRule type="expression" dxfId="2091" priority="45">
      <formula>($J$59=0)</formula>
    </cfRule>
  </conditionalFormatting>
  <conditionalFormatting sqref="G71:J71">
    <cfRule type="expression" dxfId="2090" priority="47">
      <formula>OR($J$70="No",$J$70="Don't know",$J$70="Not applicable")</formula>
    </cfRule>
    <cfRule type="containsBlanks" dxfId="2089" priority="180">
      <formula>LEN(TRIM(G71))=0</formula>
    </cfRule>
  </conditionalFormatting>
  <conditionalFormatting sqref="G95:J96">
    <cfRule type="containsBlanks" dxfId="2088" priority="42">
      <formula>LEN(TRIM(G95))=0</formula>
    </cfRule>
  </conditionalFormatting>
  <conditionalFormatting sqref="G98:J99">
    <cfRule type="containsBlanks" dxfId="2087" priority="38">
      <formula>LEN(TRIM(G98))=0</formula>
    </cfRule>
  </conditionalFormatting>
  <conditionalFormatting sqref="G101:J102">
    <cfRule type="containsBlanks" dxfId="2086" priority="37">
      <formula>LEN(TRIM(G101))=0</formula>
    </cfRule>
  </conditionalFormatting>
  <conditionalFormatting sqref="G104:J105">
    <cfRule type="containsBlanks" dxfId="2085" priority="36">
      <formula>LEN(TRIM(G104))=0</formula>
    </cfRule>
  </conditionalFormatting>
  <conditionalFormatting sqref="G107:J108">
    <cfRule type="containsBlanks" dxfId="2084" priority="35">
      <formula>LEN(TRIM(G107))=0</formula>
    </cfRule>
  </conditionalFormatting>
  <conditionalFormatting sqref="G110:J111">
    <cfRule type="containsBlanks" dxfId="2083" priority="34">
      <formula>LEN(TRIM(G110))=0</formula>
    </cfRule>
  </conditionalFormatting>
  <conditionalFormatting sqref="G113:J114">
    <cfRule type="containsBlanks" dxfId="2082" priority="33">
      <formula>LEN(TRIM(G113))=0</formula>
    </cfRule>
  </conditionalFormatting>
  <conditionalFormatting sqref="G116:J117">
    <cfRule type="containsBlanks" dxfId="2081" priority="32">
      <formula>LEN(TRIM(G116))=0</formula>
    </cfRule>
  </conditionalFormatting>
  <conditionalFormatting sqref="G119:J120">
    <cfRule type="containsBlanks" dxfId="2080" priority="31">
      <formula>LEN(TRIM(G119))=0</formula>
    </cfRule>
  </conditionalFormatting>
  <conditionalFormatting sqref="G122:J123">
    <cfRule type="containsBlanks" dxfId="2079" priority="30">
      <formula>LEN(TRIM(G122))=0</formula>
    </cfRule>
  </conditionalFormatting>
  <conditionalFormatting sqref="G125:J126">
    <cfRule type="containsBlanks" dxfId="2078" priority="29">
      <formula>LEN(TRIM(G125))=0</formula>
    </cfRule>
  </conditionalFormatting>
  <conditionalFormatting sqref="G128:J129">
    <cfRule type="containsBlanks" dxfId="2077" priority="28">
      <formula>LEN(TRIM(G128))=0</formula>
    </cfRule>
  </conditionalFormatting>
  <conditionalFormatting sqref="G131:J132">
    <cfRule type="containsBlanks" dxfId="2076" priority="27">
      <formula>LEN(TRIM(G131))=0</formula>
    </cfRule>
  </conditionalFormatting>
  <conditionalFormatting sqref="G168:K178">
    <cfRule type="expression" dxfId="2075" priority="68">
      <formula>OR($F168="No",$F168="Don't know")</formula>
    </cfRule>
  </conditionalFormatting>
  <conditionalFormatting sqref="G180:N190">
    <cfRule type="expression" dxfId="2074" priority="67">
      <formula>OR($F180="No",$F180="Don't know")</formula>
    </cfRule>
  </conditionalFormatting>
  <conditionalFormatting sqref="G192:N202">
    <cfRule type="expression" dxfId="2073" priority="66">
      <formula>OR($F192="No",$F192="Don't know")</formula>
    </cfRule>
  </conditionalFormatting>
  <conditionalFormatting sqref="G204:N214">
    <cfRule type="expression" dxfId="2072" priority="2">
      <formula>OR($F204="No",$F204="Don't know")</formula>
    </cfRule>
  </conditionalFormatting>
  <conditionalFormatting sqref="H141:H142">
    <cfRule type="containsBlanks" dxfId="2071" priority="131">
      <formula>LEN(TRIM(H141))=0</formula>
    </cfRule>
  </conditionalFormatting>
  <conditionalFormatting sqref="H141:H144">
    <cfRule type="expression" dxfId="2070" priority="128">
      <formula>#REF!="Don't know"</formula>
    </cfRule>
    <cfRule type="expression" dxfId="2069" priority="129">
      <formula>#REF!="No"</formula>
    </cfRule>
  </conditionalFormatting>
  <conditionalFormatting sqref="H143">
    <cfRule type="containsBlanks" dxfId="2068" priority="132">
      <formula>LEN(TRIM(H143))=0</formula>
    </cfRule>
  </conditionalFormatting>
  <conditionalFormatting sqref="H144:H147">
    <cfRule type="containsBlanks" dxfId="2067" priority="130">
      <formula>LEN(TRIM(H144))=0</formula>
    </cfRule>
  </conditionalFormatting>
  <conditionalFormatting sqref="H145:H147">
    <cfRule type="expression" dxfId="2066" priority="206">
      <formula>#REF!="Don't know"</formula>
    </cfRule>
    <cfRule type="expression" dxfId="2065" priority="207">
      <formula>#REF!="No"</formula>
    </cfRule>
  </conditionalFormatting>
  <conditionalFormatting sqref="H215">
    <cfRule type="containsBlanks" dxfId="2064" priority="185">
      <formula>LEN(TRIM(H215))=0</formula>
    </cfRule>
    <cfRule type="expression" dxfId="2063" priority="186">
      <formula>#REF!="Don't know"</formula>
    </cfRule>
    <cfRule type="expression" dxfId="2062" priority="187">
      <formula>#REF!="No"</formula>
    </cfRule>
  </conditionalFormatting>
  <conditionalFormatting sqref="H217:H221">
    <cfRule type="containsBlanks" dxfId="2061" priority="188">
      <formula>LEN(TRIM(H217))=0</formula>
    </cfRule>
    <cfRule type="expression" dxfId="2060" priority="189">
      <formula>$H$148="Don't know"</formula>
    </cfRule>
    <cfRule type="expression" dxfId="2059" priority="190">
      <formula>$H$148="no"</formula>
    </cfRule>
  </conditionalFormatting>
  <conditionalFormatting sqref="H223:H225">
    <cfRule type="containsBlanks" dxfId="2058" priority="157">
      <formula>LEN(TRIM(H223))=0</formula>
    </cfRule>
  </conditionalFormatting>
  <conditionalFormatting sqref="H227">
    <cfRule type="containsBlanks" dxfId="2057" priority="156">
      <formula>LEN(TRIM(H227))=0</formula>
    </cfRule>
  </conditionalFormatting>
  <conditionalFormatting sqref="H315">
    <cfRule type="expression" dxfId="2056" priority="39">
      <formula>H314 = "No"</formula>
    </cfRule>
  </conditionalFormatting>
  <conditionalFormatting sqref="H317:H318">
    <cfRule type="containsBlanks" dxfId="2055" priority="202">
      <formula>LEN(TRIM(H317))=0</formula>
    </cfRule>
  </conditionalFormatting>
  <conditionalFormatting sqref="H320">
    <cfRule type="containsBlanks" dxfId="2054" priority="198">
      <formula>LEN(TRIM(H320))=0</formula>
    </cfRule>
  </conditionalFormatting>
  <conditionalFormatting sqref="H373:H374">
    <cfRule type="containsBlanks" dxfId="2053" priority="167">
      <formula>LEN(TRIM(H373))=0</formula>
    </cfRule>
  </conditionalFormatting>
  <conditionalFormatting sqref="H377 H376:I376">
    <cfRule type="containsBlanks" dxfId="2052" priority="183">
      <formula>LEN(TRIM(H376))=0</formula>
    </cfRule>
  </conditionalFormatting>
  <conditionalFormatting sqref="H380:H386">
    <cfRule type="containsBlanks" dxfId="2051" priority="49">
      <formula>LEN(TRIM(H380))=0</formula>
    </cfRule>
  </conditionalFormatting>
  <conditionalFormatting sqref="H380:H387">
    <cfRule type="containsBlanks" priority="12">
      <formula>LEN(TRIM(H380))=0</formula>
    </cfRule>
  </conditionalFormatting>
  <conditionalFormatting sqref="H387">
    <cfRule type="containsBlanks" dxfId="2050" priority="11">
      <formula>LEN(TRIM(H387))=0</formula>
    </cfRule>
  </conditionalFormatting>
  <conditionalFormatting sqref="H281:I284">
    <cfRule type="containsBlanks" dxfId="2049" priority="1">
      <formula>LEN(TRIM(H281))=0</formula>
    </cfRule>
  </conditionalFormatting>
  <conditionalFormatting sqref="H376:I376 H377">
    <cfRule type="containsBlanks" priority="184">
      <formula>LEN(TRIM(H376))=0</formula>
    </cfRule>
  </conditionalFormatting>
  <conditionalFormatting sqref="H377:I377">
    <cfRule type="expression" dxfId="2048" priority="43">
      <formula>OR($H$376="No PSE plan started/developed",$H$376="Don't know",$H$376="Yes PSE plan but no FP/RH component")</formula>
    </cfRule>
  </conditionalFormatting>
  <conditionalFormatting sqref="H381:I381">
    <cfRule type="expression" dxfId="2047" priority="48">
      <formula>OR($H$380="No",$H$380="Don't know")</formula>
    </cfRule>
  </conditionalFormatting>
  <conditionalFormatting sqref="H387:I387">
    <cfRule type="expression" dxfId="2046" priority="10">
      <formula>OR($H$380="No",$H$380="Don't know")</formula>
    </cfRule>
  </conditionalFormatting>
  <conditionalFormatting sqref="H141:J144">
    <cfRule type="expression" dxfId="2045" priority="103">
      <formula>OR($G$139="No",$G$139="Don't know")</formula>
    </cfRule>
  </conditionalFormatting>
  <conditionalFormatting sqref="H148:J148">
    <cfRule type="expression" dxfId="2044" priority="70">
      <formula>OR($H$147="No",$H$147="Don't know")</formula>
    </cfRule>
  </conditionalFormatting>
  <conditionalFormatting sqref="H217:J221">
    <cfRule type="expression" dxfId="2043" priority="65">
      <formula>OR($H$215="No",$H$215="Don't know")</formula>
    </cfRule>
  </conditionalFormatting>
  <conditionalFormatting sqref="H225:J225">
    <cfRule type="expression" dxfId="2042" priority="64">
      <formula>AND($H$223="No",$H$224="No")</formula>
    </cfRule>
  </conditionalFormatting>
  <conditionalFormatting sqref="H230:J231">
    <cfRule type="expression" dxfId="2041" priority="63">
      <formula>AND($H$223="No",$H$224="No")</formula>
    </cfRule>
  </conditionalFormatting>
  <conditionalFormatting sqref="H231:J231">
    <cfRule type="expression" dxfId="2040" priority="53">
      <formula>OR($H$230="No","Don't know")</formula>
    </cfRule>
  </conditionalFormatting>
  <conditionalFormatting sqref="H306:J306">
    <cfRule type="expression" dxfId="2039" priority="59">
      <formula>OR($H$305="No",$H$305="Don't know")</formula>
    </cfRule>
  </conditionalFormatting>
  <conditionalFormatting sqref="H307:J307">
    <cfRule type="expression" dxfId="2038" priority="60">
      <formula>OR($H$306="No",$H$306="Don't know",$H$305="No",$H$305="Don't know")</formula>
    </cfRule>
  </conditionalFormatting>
  <conditionalFormatting sqref="H315:J315">
    <cfRule type="containsBlanks" dxfId="2037" priority="164">
      <formula>LEN(TRIM(H315))=0</formula>
    </cfRule>
  </conditionalFormatting>
  <conditionalFormatting sqref="H319:J319">
    <cfRule type="expression" dxfId="2036" priority="58">
      <formula>OR($H$318="No",$H$318="Don't know")</formula>
    </cfRule>
    <cfRule type="containsBlanks" dxfId="2035" priority="163">
      <formula>LEN(TRIM(H319))=0</formula>
    </cfRule>
  </conditionalFormatting>
  <conditionalFormatting sqref="H321:J321">
    <cfRule type="expression" dxfId="2034" priority="57">
      <formula>OR($H$320="No",$H$320="Don't know",$H$320="Not applicable")</formula>
    </cfRule>
  </conditionalFormatting>
  <conditionalFormatting sqref="H322:J322">
    <cfRule type="expression" dxfId="2033" priority="56">
      <formula>$H$320="Yes"</formula>
    </cfRule>
    <cfRule type="containsBlanks" dxfId="2032" priority="162">
      <formula>LEN(TRIM(H322))=0</formula>
    </cfRule>
  </conditionalFormatting>
  <conditionalFormatting sqref="H375:N375">
    <cfRule type="expression" dxfId="2031" priority="52">
      <formula>OR($H$374="No",$H$374="Don't know")</formula>
    </cfRule>
  </conditionalFormatting>
  <conditionalFormatting sqref="I6">
    <cfRule type="expression" dxfId="2030" priority="152">
      <formula>$N$13="No"</formula>
    </cfRule>
    <cfRule type="expression" dxfId="2029" priority="153">
      <formula>$N$13="Not applicable"</formula>
    </cfRule>
    <cfRule type="expression" dxfId="2028" priority="154">
      <formula>$N$13="Don't know"</formula>
    </cfRule>
    <cfRule type="containsBlanks" dxfId="2027" priority="155">
      <formula>LEN(TRIM(I6))=0</formula>
    </cfRule>
  </conditionalFormatting>
  <conditionalFormatting sqref="I10:I12">
    <cfRule type="expression" dxfId="2026" priority="114">
      <formula>$I$6="No"</formula>
    </cfRule>
  </conditionalFormatting>
  <conditionalFormatting sqref="I10:I18">
    <cfRule type="containsBlanks" dxfId="2025" priority="148">
      <formula>LEN(TRIM(I10))=0</formula>
    </cfRule>
    <cfRule type="expression" dxfId="2024" priority="149">
      <formula>$N$13="No"</formula>
    </cfRule>
    <cfRule type="expression" dxfId="2023" priority="150">
      <formula>$N$13="Not applicable"</formula>
    </cfRule>
    <cfRule type="expression" dxfId="2022" priority="151">
      <formula>$N$13="Don't know"</formula>
    </cfRule>
  </conditionalFormatting>
  <conditionalFormatting sqref="I10:I23">
    <cfRule type="expression" dxfId="2021" priority="107">
      <formula>OR($I$6="No",$I$6="Don't know")</formula>
    </cfRule>
  </conditionalFormatting>
  <conditionalFormatting sqref="I19:I23">
    <cfRule type="expression" dxfId="2020" priority="108">
      <formula>$I$6="No"</formula>
    </cfRule>
    <cfRule type="containsBlanks" dxfId="2019" priority="109">
      <formula>LEN(TRIM(I19))=0</formula>
    </cfRule>
    <cfRule type="expression" dxfId="2018" priority="110">
      <formula>$N$13="No"</formula>
    </cfRule>
    <cfRule type="expression" dxfId="2017" priority="111">
      <formula>$N$13="Not applicable"</formula>
    </cfRule>
    <cfRule type="expression" dxfId="2016" priority="112">
      <formula>$N$13="Don't know"</formula>
    </cfRule>
  </conditionalFormatting>
  <conditionalFormatting sqref="I42">
    <cfRule type="containsBlanks" dxfId="2015" priority="199">
      <formula>LEN(TRIM(I42))=0</formula>
    </cfRule>
  </conditionalFormatting>
  <conditionalFormatting sqref="J25:J28">
    <cfRule type="containsBlanks" dxfId="2014" priority="51">
      <formula>LEN(TRIM(J25))=0</formula>
    </cfRule>
  </conditionalFormatting>
  <conditionalFormatting sqref="J33">
    <cfRule type="containsBlanks" dxfId="2013" priority="211">
      <formula>LEN(TRIM(J33))=0</formula>
    </cfRule>
  </conditionalFormatting>
  <conditionalFormatting sqref="J35">
    <cfRule type="containsBlanks" dxfId="2012" priority="210">
      <formula>LEN(TRIM(J35))=0</formula>
    </cfRule>
  </conditionalFormatting>
  <conditionalFormatting sqref="J67:J70">
    <cfRule type="expression" dxfId="2011" priority="46">
      <formula>($J$59=0)</formula>
    </cfRule>
    <cfRule type="containsBlanks" dxfId="2010" priority="176">
      <formula>LEN(TRIM(J67))=0</formula>
    </cfRule>
  </conditionalFormatting>
  <conditionalFormatting sqref="J154:J164">
    <cfRule type="containsBlanks" dxfId="2009" priority="92">
      <formula>LEN(TRIM(J154))=0</formula>
    </cfRule>
  </conditionalFormatting>
  <conditionalFormatting sqref="J326:J327">
    <cfRule type="containsBlanks" dxfId="2008" priority="177">
      <formula>LEN(TRIM(J326))=0</formula>
    </cfRule>
  </conditionalFormatting>
  <conditionalFormatting sqref="J330">
    <cfRule type="containsBlanks" dxfId="2007" priority="175">
      <formula>LEN(TRIM(J330))=0</formula>
    </cfRule>
  </conditionalFormatting>
  <conditionalFormatting sqref="J332:J333">
    <cfRule type="containsBlanks" dxfId="2006" priority="138">
      <formula>LEN(TRIM(J332))=0</formula>
    </cfRule>
  </conditionalFormatting>
  <conditionalFormatting sqref="J336">
    <cfRule type="containsBlanks" dxfId="2005" priority="174">
      <formula>LEN(TRIM(J336))=0</formula>
    </cfRule>
  </conditionalFormatting>
  <conditionalFormatting sqref="J338:J339">
    <cfRule type="containsBlanks" dxfId="2004" priority="159">
      <formula>LEN(TRIM(J338))=0</formula>
    </cfRule>
  </conditionalFormatting>
  <conditionalFormatting sqref="J342">
    <cfRule type="containsBlanks" dxfId="2003" priority="173">
      <formula>LEN(TRIM(J342))=0</formula>
    </cfRule>
  </conditionalFormatting>
  <conditionalFormatting sqref="J344:J345">
    <cfRule type="containsBlanks" dxfId="2002" priority="137">
      <formula>LEN(TRIM(J344))=0</formula>
    </cfRule>
  </conditionalFormatting>
  <conditionalFormatting sqref="J348">
    <cfRule type="containsBlanks" dxfId="2001" priority="172">
      <formula>LEN(TRIM(J348))=0</formula>
    </cfRule>
  </conditionalFormatting>
  <conditionalFormatting sqref="J350:J351">
    <cfRule type="containsBlanks" dxfId="2000" priority="136">
      <formula>LEN(TRIM(J350))=0</formula>
    </cfRule>
  </conditionalFormatting>
  <conditionalFormatting sqref="J354">
    <cfRule type="containsBlanks" dxfId="1999" priority="165">
      <formula>LEN(TRIM(J354))=0</formula>
    </cfRule>
  </conditionalFormatting>
  <conditionalFormatting sqref="J356:J357">
    <cfRule type="containsBlanks" dxfId="1998" priority="135">
      <formula>LEN(TRIM(J356))=0</formula>
    </cfRule>
  </conditionalFormatting>
  <conditionalFormatting sqref="J360">
    <cfRule type="containsBlanks" dxfId="1997" priority="171">
      <formula>LEN(TRIM(J360))=0</formula>
    </cfRule>
  </conditionalFormatting>
  <conditionalFormatting sqref="J362:J363">
    <cfRule type="containsBlanks" dxfId="1996" priority="134">
      <formula>LEN(TRIM(J362))=0</formula>
    </cfRule>
  </conditionalFormatting>
  <conditionalFormatting sqref="J366">
    <cfRule type="containsBlanks" dxfId="1995" priority="170">
      <formula>LEN(TRIM(J366))=0</formula>
    </cfRule>
  </conditionalFormatting>
  <conditionalFormatting sqref="J368:J369">
    <cfRule type="containsBlanks" dxfId="1994" priority="133">
      <formula>LEN(TRIM(J368))=0</formula>
    </cfRule>
  </conditionalFormatting>
  <conditionalFormatting sqref="J372">
    <cfRule type="containsBlanks" dxfId="1993" priority="169">
      <formula>LEN(TRIM(J372))=0</formula>
    </cfRule>
  </conditionalFormatting>
  <conditionalFormatting sqref="J151:L151">
    <cfRule type="expression" dxfId="1992" priority="97">
      <formula>OR($G$94="No",$G$94="Don't know")</formula>
    </cfRule>
  </conditionalFormatting>
  <conditionalFormatting sqref="J152:L152">
    <cfRule type="expression" dxfId="1991" priority="95">
      <formula>OR($G$97="No",$G$97="Don't know")</formula>
    </cfRule>
  </conditionalFormatting>
  <conditionalFormatting sqref="J153:L154">
    <cfRule type="expression" dxfId="1990" priority="91">
      <formula>OR($G$100="No",$G$100="Don't know")</formula>
    </cfRule>
  </conditionalFormatting>
  <conditionalFormatting sqref="J155:L155">
    <cfRule type="expression" dxfId="1989" priority="89">
      <formula>OR($G$103="No",$G$103="Don't know")</formula>
    </cfRule>
  </conditionalFormatting>
  <conditionalFormatting sqref="J156:L156">
    <cfRule type="expression" dxfId="1988" priority="87">
      <formula>OR($G$106="No",$G$106="Don't know")</formula>
    </cfRule>
  </conditionalFormatting>
  <conditionalFormatting sqref="J157:L157">
    <cfRule type="expression" dxfId="1987" priority="85">
      <formula>OR($G$109="No",$G$109="Don't know")</formula>
    </cfRule>
  </conditionalFormatting>
  <conditionalFormatting sqref="J158:L158">
    <cfRule type="expression" dxfId="1986" priority="83">
      <formula>OR($G$112="No",$G$112="Don't know")</formula>
    </cfRule>
  </conditionalFormatting>
  <conditionalFormatting sqref="J159:L159">
    <cfRule type="expression" dxfId="1985" priority="81">
      <formula>OR($G$115="No",$G$115="Don't know")</formula>
    </cfRule>
  </conditionalFormatting>
  <conditionalFormatting sqref="J160:L160">
    <cfRule type="expression" dxfId="1984" priority="79">
      <formula>OR($G$118="No",$G$118="Don't know")</formula>
    </cfRule>
  </conditionalFormatting>
  <conditionalFormatting sqref="J161:L161">
    <cfRule type="expression" dxfId="1983" priority="77">
      <formula>OR($G$121="No",$G$121="Don't know")</formula>
    </cfRule>
  </conditionalFormatting>
  <conditionalFormatting sqref="J162:L162">
    <cfRule type="expression" dxfId="1982" priority="75">
      <formula>OR($G$124="No",$G$124="Don't know")</formula>
    </cfRule>
  </conditionalFormatting>
  <conditionalFormatting sqref="J163:L163">
    <cfRule type="expression" dxfId="1981" priority="74">
      <formula>OR($G$127="No",$G$127="Don't know")</formula>
    </cfRule>
  </conditionalFormatting>
  <conditionalFormatting sqref="J164:L164">
    <cfRule type="expression" dxfId="1980" priority="71">
      <formula>OR($G$130="No",$G$130="Don't know")</formula>
    </cfRule>
  </conditionalFormatting>
  <conditionalFormatting sqref="J139:N139">
    <cfRule type="expression" dxfId="1979" priority="104">
      <formula>OR($G$139="No",$G$139="Don't know")</formula>
    </cfRule>
  </conditionalFormatting>
  <conditionalFormatting sqref="K94">
    <cfRule type="expression" dxfId="1978" priority="41">
      <formula>OR($H$84="No",$H$84="Don't know")</formula>
    </cfRule>
  </conditionalFormatting>
  <conditionalFormatting sqref="K97">
    <cfRule type="expression" dxfId="1977" priority="26">
      <formula>OR($H$84="No",$H$84="Don't know")</formula>
    </cfRule>
  </conditionalFormatting>
  <conditionalFormatting sqref="K100">
    <cfRule type="expression" dxfId="1976" priority="25">
      <formula>OR($H$84="No",$H$84="Don't know")</formula>
    </cfRule>
  </conditionalFormatting>
  <conditionalFormatting sqref="K103">
    <cfRule type="expression" dxfId="1975" priority="24">
      <formula>OR($H$84="No",$H$84="Don't know")</formula>
    </cfRule>
  </conditionalFormatting>
  <conditionalFormatting sqref="K106">
    <cfRule type="expression" dxfId="1974" priority="23">
      <formula>OR($H$84="No",$H$84="Don't know")</formula>
    </cfRule>
  </conditionalFormatting>
  <conditionalFormatting sqref="K109">
    <cfRule type="expression" dxfId="1973" priority="22">
      <formula>OR($H$84="No",$H$84="Don't know")</formula>
    </cfRule>
  </conditionalFormatting>
  <conditionalFormatting sqref="K112">
    <cfRule type="expression" dxfId="1972" priority="21">
      <formula>OR($H$84="No",$H$84="Don't know")</formula>
    </cfRule>
  </conditionalFormatting>
  <conditionalFormatting sqref="K115">
    <cfRule type="expression" dxfId="1971" priority="20">
      <formula>OR($H$84="No",$H$84="Don't know")</formula>
    </cfRule>
  </conditionalFormatting>
  <conditionalFormatting sqref="K118">
    <cfRule type="expression" dxfId="1970" priority="19">
      <formula>OR($H$84="No",$H$84="Don't know")</formula>
    </cfRule>
  </conditionalFormatting>
  <conditionalFormatting sqref="K121">
    <cfRule type="expression" dxfId="1969" priority="18">
      <formula>OR($H$84="No",$H$84="Don't know")</formula>
    </cfRule>
  </conditionalFormatting>
  <conditionalFormatting sqref="K124">
    <cfRule type="expression" dxfId="1968" priority="17">
      <formula>OR($H$84="No",$H$84="Don't know")</formula>
    </cfRule>
  </conditionalFormatting>
  <conditionalFormatting sqref="K127">
    <cfRule type="expression" dxfId="1967" priority="16">
      <formula>OR($H$84="No",$H$84="Don't know")</formula>
    </cfRule>
  </conditionalFormatting>
  <conditionalFormatting sqref="K130">
    <cfRule type="expression" dxfId="1966" priority="15">
      <formula>OR($H$84="No",$H$84="Don't know")</formula>
    </cfRule>
  </conditionalFormatting>
  <conditionalFormatting sqref="K141 G151:G153 J151:J153 H230 F204:F214 K223 K233:K245 F248">
    <cfRule type="containsBlanks" dxfId="1965" priority="213">
      <formula>LEN(TRIM(F141))=0</formula>
    </cfRule>
  </conditionalFormatting>
  <conditionalFormatting sqref="K141">
    <cfRule type="expression" dxfId="1964" priority="208">
      <formula>#REF!="Don't know"</formula>
    </cfRule>
    <cfRule type="expression" dxfId="1963" priority="209">
      <formula>#REF!="No"</formula>
    </cfRule>
  </conditionalFormatting>
  <conditionalFormatting sqref="K247">
    <cfRule type="containsBlanks" dxfId="1962" priority="203">
      <formula>LEN(TRIM(K247))=0</formula>
    </cfRule>
  </conditionalFormatting>
  <conditionalFormatting sqref="K19:N23">
    <cfRule type="expression" dxfId="1961" priority="113">
      <formula>OR($I$6="No",$I$6="Don't know")</formula>
    </cfRule>
    <cfRule type="containsBlanks" dxfId="1960" priority="166">
      <formula>LEN(TRIM(K19))=0</formula>
    </cfRule>
  </conditionalFormatting>
  <conditionalFormatting sqref="L168:L178 F168:F178">
    <cfRule type="containsBlanks" dxfId="1959" priority="193">
      <formula>LEN(TRIM(F168))=0</formula>
    </cfRule>
  </conditionalFormatting>
  <conditionalFormatting sqref="L168:L178">
    <cfRule type="expression" dxfId="1958" priority="194">
      <formula>$F$225="Don't know"</formula>
    </cfRule>
    <cfRule type="expression" dxfId="1957" priority="195">
      <formula>$F$225="No"</formula>
    </cfRule>
  </conditionalFormatting>
  <conditionalFormatting sqref="L192:M202">
    <cfRule type="expression" dxfId="1956" priority="204">
      <formula>$F$225="Don't know"</formula>
    </cfRule>
    <cfRule type="expression" dxfId="1955" priority="205">
      <formula>$F$225="No"</formula>
    </cfRule>
    <cfRule type="expression" dxfId="1954" priority="218">
      <formula>$F$225="Don't know"</formula>
    </cfRule>
    <cfRule type="expression" dxfId="1953" priority="219">
      <formula>$F$225="No"</formula>
    </cfRule>
  </conditionalFormatting>
  <conditionalFormatting sqref="L204:M214">
    <cfRule type="expression" dxfId="1952" priority="3">
      <formula>$F$225="Don't know"</formula>
    </cfRule>
    <cfRule type="expression" dxfId="1951" priority="4">
      <formula>$F$225="No"</formula>
    </cfRule>
    <cfRule type="expression" dxfId="1950" priority="6">
      <formula>$F$225="Don't know"</formula>
    </cfRule>
    <cfRule type="expression" dxfId="1949" priority="7">
      <formula>$F$225="No"</formula>
    </cfRule>
  </conditionalFormatting>
  <conditionalFormatting sqref="L10:N10">
    <cfRule type="expression" dxfId="1948" priority="147">
      <formula>OR($I$10="No",$I$10="Don't know",$I$10="Not applicable")</formula>
    </cfRule>
  </conditionalFormatting>
  <conditionalFormatting sqref="L10:N18">
    <cfRule type="expression" dxfId="1947" priority="101">
      <formula>OR($I$6="No",$I$6="Don't know")</formula>
    </cfRule>
  </conditionalFormatting>
  <conditionalFormatting sqref="L11:N11">
    <cfRule type="expression" dxfId="1946" priority="146">
      <formula>OR($I$11="No",$I$11="Don't know",$I$11="Not applicable")</formula>
    </cfRule>
  </conditionalFormatting>
  <conditionalFormatting sqref="L12:N12">
    <cfRule type="expression" dxfId="1945" priority="145">
      <formula>OR($I$12="No",$I$12="Don't know",$I$12="Not applicable")</formula>
    </cfRule>
  </conditionalFormatting>
  <conditionalFormatting sqref="L13:N13">
    <cfRule type="expression" dxfId="1944" priority="144">
      <formula>OR($I$13="No",$I$13="Don't know",$I$13="Not applicable")</formula>
    </cfRule>
  </conditionalFormatting>
  <conditionalFormatting sqref="L14:N14">
    <cfRule type="expression" dxfId="1943" priority="143">
      <formula>OR($I$14="No",$I$14="Don't know",$I$14="Not applicable")</formula>
    </cfRule>
  </conditionalFormatting>
  <conditionalFormatting sqref="L15:N15">
    <cfRule type="expression" dxfId="1942" priority="142">
      <formula>OR($I$15="No",$I$15="Don't know",$I$15="Not applicable")</formula>
    </cfRule>
  </conditionalFormatting>
  <conditionalFormatting sqref="L16:N16">
    <cfRule type="expression" dxfId="1941" priority="141">
      <formula>OR($I$16="No",$I$16="Don't know",$I$16="Not applicable")</formula>
    </cfRule>
  </conditionalFormatting>
  <conditionalFormatting sqref="L17:N17">
    <cfRule type="expression" dxfId="1940" priority="139">
      <formula>OR($I$17="Neither",$I$17="Don't know",$I$17="Not applicable")</formula>
    </cfRule>
  </conditionalFormatting>
  <conditionalFormatting sqref="L18:N18">
    <cfRule type="expression" dxfId="1939" priority="140">
      <formula>OR($I$18="No",$I$18="Don't know",$I$18="Not applicable")</formula>
    </cfRule>
  </conditionalFormatting>
  <conditionalFormatting sqref="L168:N178">
    <cfRule type="expression" dxfId="1938" priority="69">
      <formula>OR($F168="No",$F168="Don't know")</formula>
    </cfRule>
  </conditionalFormatting>
  <conditionalFormatting sqref="L192:N202 H304:H306 H25:H26 H29:H32 H84 F192:F202 O279 K281:L284 H286:I288 K286:L288 H290:I295 K290:L295 H297:I299 K297:L299 H308:H314 O314">
    <cfRule type="containsBlanks" dxfId="1937" priority="217">
      <formula>LEN(TRIM(F25))=0</formula>
    </cfRule>
  </conditionalFormatting>
  <conditionalFormatting sqref="L204:N214">
    <cfRule type="containsBlanks" dxfId="1936" priority="5">
      <formula>LEN(TRIM(L204))=0</formula>
    </cfRule>
  </conditionalFormatting>
  <conditionalFormatting sqref="O6:O7">
    <cfRule type="containsBlanks" dxfId="1935" priority="201">
      <formula>LEN(TRIM(O6))=0</formula>
    </cfRule>
  </conditionalFormatting>
  <conditionalFormatting sqref="O19:O21 O25:O28 O31 O33 O35 O84 O139 O145 O147">
    <cfRule type="containsBlanks" dxfId="1934" priority="215">
      <formula>LEN(TRIM(O19))=0</formula>
    </cfRule>
  </conditionalFormatting>
  <conditionalFormatting sqref="O42">
    <cfRule type="containsBlanks" dxfId="1933" priority="200">
      <formula>LEN(TRIM(O42))=0</formula>
    </cfRule>
  </conditionalFormatting>
  <conditionalFormatting sqref="O44:O49 O91:O137">
    <cfRule type="containsBlanks" dxfId="1932" priority="126">
      <formula>LEN(TRIM(O44))=0</formula>
    </cfRule>
  </conditionalFormatting>
  <conditionalFormatting sqref="O52:O56">
    <cfRule type="containsBlanks" dxfId="1931" priority="161">
      <formula>LEN(TRIM(O52))=0</formula>
    </cfRule>
  </conditionalFormatting>
  <conditionalFormatting sqref="O66:O71">
    <cfRule type="containsBlanks" dxfId="1930" priority="125">
      <formula>LEN(TRIM(O66))=0</formula>
    </cfRule>
  </conditionalFormatting>
  <conditionalFormatting sqref="O73:O81">
    <cfRule type="containsBlanks" dxfId="1929" priority="124">
      <formula>LEN(TRIM(O73))=0</formula>
    </cfRule>
  </conditionalFormatting>
  <conditionalFormatting sqref="O150:O165">
    <cfRule type="containsBlanks" dxfId="1928" priority="123">
      <formula>LEN(TRIM(O150))=0</formula>
    </cfRule>
  </conditionalFormatting>
  <conditionalFormatting sqref="O167:O228">
    <cfRule type="containsBlanks" dxfId="1927" priority="8">
      <formula>LEN(TRIM(O167))=0</formula>
    </cfRule>
  </conditionalFormatting>
  <conditionalFormatting sqref="O230:O267">
    <cfRule type="containsBlanks" dxfId="1926" priority="122">
      <formula>LEN(TRIM(O230))=0</formula>
    </cfRule>
  </conditionalFormatting>
  <conditionalFormatting sqref="O269:O277">
    <cfRule type="containsBlanks" dxfId="1925" priority="121">
      <formula>LEN(TRIM(O269))=0</formula>
    </cfRule>
  </conditionalFormatting>
  <conditionalFormatting sqref="O282">
    <cfRule type="containsBlanks" dxfId="1924" priority="120">
      <formula>LEN(TRIM(O282))=0</formula>
    </cfRule>
  </conditionalFormatting>
  <conditionalFormatting sqref="O304:O310">
    <cfRule type="containsBlanks" dxfId="1923" priority="119">
      <formula>LEN(TRIM(O304))=0</formula>
    </cfRule>
  </conditionalFormatting>
  <conditionalFormatting sqref="O317:O322">
    <cfRule type="containsBlanks" dxfId="1922" priority="118">
      <formula>LEN(TRIM(O317))=0</formula>
    </cfRule>
  </conditionalFormatting>
  <conditionalFormatting sqref="O324:O372">
    <cfRule type="timePeriod" dxfId="1921" priority="117" timePeriod="yesterday">
      <formula>FLOOR(O324,1)=TODAY()-1</formula>
    </cfRule>
  </conditionalFormatting>
  <conditionalFormatting sqref="O324:O374">
    <cfRule type="containsBlanks" dxfId="1920" priority="168">
      <formula>LEN(TRIM(O324))=0</formula>
    </cfRule>
  </conditionalFormatting>
  <conditionalFormatting sqref="O376">
    <cfRule type="containsBlanks" dxfId="1919" priority="160">
      <formula>LEN(TRIM(O376))=0</formula>
    </cfRule>
  </conditionalFormatting>
  <dataValidations count="105">
    <dataValidation type="list" allowBlank="1" showInputMessage="1" showErrorMessage="1" sqref="J326:K326 J332:K332 J344:K344 J350:K350 J356:K356 J362:K362 J368:K368" xr:uid="{F338553D-2A1E-4A70-BE08-D95E78666861}">
      <formula1>"WHO-prequalified, SRA, Both WHO-PQ and SRA,No SRA or WHO-PQ products registered,Don't know"</formula1>
    </dataValidation>
    <dataValidation type="list" allowBlank="1" showInputMessage="1" showErrorMessage="1" sqref="H225" xr:uid="{4BCFA498-3255-4355-90B7-8204623488BB}">
      <formula1>"Yes, No, Don't know,Not applicable (no fees)"</formula1>
    </dataValidation>
    <dataValidation type="list" allowBlank="1" showInputMessage="1" showErrorMessage="1" sqref="G271" xr:uid="{7A188C1E-22DF-4169-B1FC-F66FC57F256B}">
      <formula1>"Yes, No, Don't know, Not applicable (no LMIS)"</formula1>
    </dataValidation>
    <dataValidation type="list" allowBlank="1" showInputMessage="1" showErrorMessage="1" sqref="F260:F262 J67:J70" xr:uid="{9DB5C26B-3B05-490A-A3E6-44C1D75A4688}">
      <formula1>"Yes, No, Don't know,Not applicable"</formula1>
    </dataValidation>
    <dataValidation type="list" allowBlank="1" showInputMessage="1" showErrorMessage="1" sqref="F263 F257" xr:uid="{CFC65C79-46E3-4DEF-9969-6C7212C2D4A6}">
      <formula1>"Yes, No"</formula1>
    </dataValidation>
    <dataValidation type="list" allowBlank="1" showInputMessage="1" showErrorMessage="1" sqref="M52:M56 M45 M47" xr:uid="{9128009A-2770-42C0-BD8B-E1E0272F3ED6}">
      <formula1>"Purchase/P.O. date,Shipment date,Delivery date,Other,Unknown,Not applicable"</formula1>
    </dataValidation>
    <dataValidation type="list" allowBlank="1" showInputMessage="1" showErrorMessage="1" sqref="H384:I384" xr:uid="{CAFA5331-6FFE-4F6C-92A1-65A8EC95BAAB}">
      <formula1>"No impact, Reduced frequency of meetings, Prevented ability to meet, Don't know, Not applicable (no committee)"</formula1>
    </dataValidation>
    <dataValidation type="list" allowBlank="1" showInputMessage="1" showErrorMessage="1" sqref="F264:F267 I18 I10:I16 H230 H143:J143 I22:I23 F258 L192:N202 H305:J306 L168:L178" xr:uid="{87E12BEA-D980-4715-9688-FD47F4B6F8A0}">
      <formula1>"Yes, No, Don't know, Not applicable"</formula1>
    </dataValidation>
    <dataValidation type="list" allowBlank="1" showInputMessage="1" showErrorMessage="1" error="Please choose from the dropdown list." sqref="I21" xr:uid="{8A2A4022-8AC7-4A7E-852B-359AAA3BFAAE}">
      <formula1>"0 times, 1 time, 2-3 times, 4 or more times, Don't know, Not applicable"</formula1>
    </dataValidation>
    <dataValidation type="list" allowBlank="1" showInputMessage="1" showErrorMessage="1" sqref="H25 J25" xr:uid="{0BFEA610-32E9-4A6F-9BB1-E7E74FD30EB7}">
      <formula1>"January, February, March, April, May, June, July, August, September, October, November, December"</formula1>
    </dataValidation>
    <dataValidation type="list" allowBlank="1" showInputMessage="1" showErrorMessage="1" sqref="H31:J31" xr:uid="{7DB1AFE1-2A07-4415-89F7-CE8426A1454F}">
      <formula1>"Annually, Twice a year, Quarterly, Monthly, Don’t Know, Other"</formula1>
    </dataValidation>
    <dataValidation type="list" allowBlank="1" showInputMessage="1" showErrorMessage="1" sqref="G98:K99 G131:N132 I42 F180:F190 K233:K245 H223:H224 G139 H147:J147 H145:J145 J33 H84 F168:F178 F192:F202 H215:J215 J35 H373:H374 F45 F47 G269 H227 I6 G128:N129 G95:J96 G135:J136 G101:N102 G104:N105 G107:N108 G110:N111 G113:N114 G116:N117 G119:N120 G122:N123 G125:N126 L99 M98:M99 F204:F214" xr:uid="{FDF869C5-0ADB-4693-B13B-D008ABEFA851}">
      <formula1>"Yes, No, Don't know"</formula1>
    </dataValidation>
    <dataValidation type="list" allowBlank="1" showInputMessage="1" showErrorMessage="1" sqref="F52:F56" xr:uid="{4660F129-A92C-4249-8240-F7AEE914606C}">
      <formula1>"In-kind, Cash, Don't know, Not applicable"</formula1>
    </dataValidation>
    <dataValidation type="list" allowBlank="1" showInputMessage="1" showErrorMessage="1" sqref="J165:L165" xr:uid="{3B95C257-893E-477F-9349-80E572F8C076}">
      <formula1>"Community Health Worker (or equivalent), Auxiliary Nurse, Auxiliary Nurse Midwife, Nurse, Pharmacist, Clinical Officer, Doctor, Don't Know, Not Applicable"</formula1>
    </dataValidation>
    <dataValidation type="list" allowBlank="1" showInputMessage="1" showErrorMessage="1" sqref="H322 H310 H314 H320 H318" xr:uid="{2AFD1865-7B9C-4D8C-8955-414A484B48C8}">
      <formula1>"Yes, No, Don’t know, Not applicable"</formula1>
    </dataValidation>
    <dataValidation type="list" allowBlank="1" showInputMessage="1" showErrorMessage="1" sqref="H312:J313" xr:uid="{CC5A1BE4-F047-484E-B6F6-DACB0F972090}">
      <formula1>"Most were tested, Some were tested, None were tested, Don't know, Not applicable"</formula1>
    </dataValidation>
    <dataValidation type="list" allowBlank="1" showInputMessage="1" showErrorMessage="1" error="Please choose from the dropdown list." sqref="I19:I20" xr:uid="{53113E30-F9DE-4CAA-B3D5-BEEFAE054B9F}">
      <formula1>"Yes, No, Don't know, Not applicable"</formula1>
    </dataValidation>
    <dataValidation type="list" allowBlank="1" showInputMessage="1" showErrorMessage="1" sqref="H308:J308" xr:uid="{69FB714B-4A3E-4A7F-BDAE-7C5602A39DFE}">
      <formula1>"Less than 6 months, 6 months to under 1 year, 1 year to 18 months, More than 18 months,Don’t know, Not applicable"</formula1>
    </dataValidation>
    <dataValidation type="list" allowBlank="1" showInputMessage="1" showErrorMessage="1" sqref="H309" xr:uid="{0EEF51CD-73AD-4B0B-8D59-6A2353FE7A24}">
      <formula1>"Yes,No,Don’t know, Not applicable"</formula1>
    </dataValidation>
    <dataValidation type="list" allowBlank="1" showInputMessage="1" showErrorMessage="1" sqref="H317:J317" xr:uid="{A62753D9-ECF5-4ACB-987D-22ACC722C268}">
      <formula1>"0,1,2-3,More than 3, Don’t know"</formula1>
    </dataValidation>
    <dataValidation type="list" allowBlank="1" showInputMessage="1" showErrorMessage="1" sqref="H315:J315" xr:uid="{AFD44EFC-431C-4C4B-A082-C96ED8258EC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9:J309 F73:G75 F77:G80 H217:J221" xr:uid="{66049AE9-4035-4142-857E-9BF8249CC9F2}">
      <formula1>"Yes,No,Don't know,Not applicable"</formula1>
    </dataValidation>
    <dataValidation type="list" allowBlank="1" showInputMessage="1" showErrorMessage="1" sqref="H319:J319" xr:uid="{4B15FCE9-5254-40B4-B136-106EBB04476D}">
      <formula1>"0-25%,26-50%,51-75%,76-100%, Don’t know, Not applicable"</formula1>
    </dataValidation>
    <dataValidation type="list" allowBlank="1" showInputMessage="1" showErrorMessage="1" sqref="H376:I376" xr:uid="{C7523E49-E86A-46E5-8BB1-2D8C205D2BFB}">
      <formula1>"Yes (PSE plan with FP/RH component),No PSE plan started/developed,Yes PSE plan but no FP/RH component,Don't know"</formula1>
    </dataValidation>
    <dataValidation type="list" allowBlank="1" showInputMessage="1" showErrorMessage="1" sqref="F273:G273" xr:uid="{A360D695-C5AE-4AA9-8552-B331BB799C84}">
      <formula1>"Yes: All public sector facilities included, Yes: Some public sector facilities included,None, Don't know, Not applicable"</formula1>
    </dataValidation>
    <dataValidation type="list" allowBlank="1" showInputMessage="1" showErrorMessage="1" sqref="F274:G274" xr:uid="{C23A7017-AE1A-432C-A60F-CBA20D5413A1}">
      <formula1>"Yes: All private sector facilities included, Yes: Some private sector facilities included,None, Don't know, Not applicable (no LMIS)"</formula1>
    </dataValidation>
    <dataValidation type="list" allowBlank="1" showInputMessage="1" showErrorMessage="1" sqref="F275:G275" xr:uid="{6B15A540-1DD3-4830-A4A3-D903DB8CC626}">
      <formula1>"Yes: All NGO facilities included, Yes: Some NGO facilities included,None, Don't know, Not applicable (no LMIS)"</formula1>
    </dataValidation>
    <dataValidation type="list" allowBlank="1" showInputMessage="1" showErrorMessage="1" sqref="F276:G276" xr:uid="{C00F6096-4907-4DFF-BE37-F75C75F85E53}">
      <formula1>"Yes: All social marketing sites included, Yes: Some social marketing sites included,None, Don't know, Not applicable (no LMIS)"</formula1>
    </dataValidation>
    <dataValidation allowBlank="1" showInputMessage="1" showErrorMessage="1" error="Please choose from the dropdown list." sqref="K19:N23" xr:uid="{F848BE06-26BE-4AA9-A0F4-FFED5F05EDB1}"/>
    <dataValidation type="list" allowBlank="1" showInputMessage="1" showErrorMessage="1" sqref="F250:G250" xr:uid="{DB4C18B4-C9AE-4B1D-B362-AD1AEBA9B9BA}">
      <formula1>"Yes: Extensive social marketing,Yes: Some social marketing,No,Don't know"</formula1>
    </dataValidation>
    <dataValidation type="list" allowBlank="1" showInputMessage="1" showErrorMessage="1" sqref="F252:G252" xr:uid="{E9447618-9CF0-4426-A59C-A0078302EFB7}">
      <formula1>"Yes: Extensive mobile phone outreach/education, Yes: Some mobile phone outreach/education, No, Don't Know"</formula1>
    </dataValidation>
    <dataValidation type="list" allowBlank="1" showInputMessage="1" showErrorMessage="1" sqref="F254:G254 H382:I383 H380:I380" xr:uid="{F763E0DC-49AD-4452-BD0E-5296047E5DBB}">
      <formula1>"Yes,No,Don't know"</formula1>
    </dataValidation>
    <dataValidation type="list" allowBlank="1" showInputMessage="1" showErrorMessage="1" sqref="G256" xr:uid="{8935EEFE-9A91-430E-BC0B-1857FB426DE2}">
      <formula1>"0%,1-10%,11-20%,21-30%,31-40%,41-50%,51-60%,61-70%,71-80%,81-100%,Don't know,Not applicable"</formula1>
    </dataValidation>
    <dataValidation type="list" allowBlank="1" showInputMessage="1" showErrorMessage="1" sqref="F277:G277" xr:uid="{14056AB8-227E-4A97-A2B3-44E80A59A1EC}">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7" xr:uid="{301BB39C-0357-4E39-A6D6-9931D31154D9}">
      <formula1>"Ministry of Finance, Ministry of Planning,Both,Neither,Don't know, Not applicable"</formula1>
    </dataValidation>
    <dataValidation type="list" allowBlank="1" showInputMessage="1" showErrorMessage="1" error="Please choose from the dropdown list." prompt="Please select from the dropdown list" sqref="G68:I70" xr:uid="{FB04DBA0-1FAA-4A06-A041-2350040A5662}">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H152:I153 H155:I164 K155:L164 K152:L153 G152:G164 J152:J164 G151:L151" xr:uid="{E03417DC-FCFE-4580-8A47-7672C184AC65}">
      <formula1>"Community Health Worker (or equivalent),Auxiliary Nurse,Auxiliary Nurse Midwife,Nurse,Pharmacist, Clinical Officer, Doctor, Don't Know, Not Applicable"</formula1>
    </dataValidation>
    <dataValidation type="list" allowBlank="1" showInputMessage="1" showErrorMessage="1" sqref="F251:G251" xr:uid="{E811CA3C-5068-49B6-8A4E-142215F721F8}">
      <formula1>"Yes: Extensive mass media,Yes: Some mass media,No,Don't know"</formula1>
    </dataValidation>
    <dataValidation type="list" allowBlank="1" showInputMessage="1" showErrorMessage="1" sqref="F253:G253" xr:uid="{9750C059-9162-4B08-A7EC-9DD97228C7A8}">
      <formula1>"Yes: Extensive community mobilization/engagement,Yes: Some community mobilization/engagement,No,Don't know"</formula1>
    </dataValidation>
    <dataValidation type="list" allowBlank="1" showInputMessage="1" showErrorMessage="1" sqref="H311:J311" xr:uid="{1E865050-4E2B-4505-A7A9-A774322C4A3D}">
      <formula1>"Yes - ISO certified, Yes - WHO-PQ, Yes - both ISO certified and WHO-PQ,Neither, Don’t know, Not applicable"</formula1>
    </dataValidation>
    <dataValidation type="list" allowBlank="1" showInputMessage="1" showErrorMessage="1" sqref="J330:K330 J336:K336 J342:K342 J348:K348 J360:K360 J366:K366 J372:K372 J354:K354" xr:uid="{0DCCB145-9F6A-4CDB-A07F-B9B4A986F820}">
      <formula1>"0,1,2 or more,Don't know"</formula1>
    </dataValidation>
    <dataValidation type="list" allowBlank="1" showInputMessage="1" showErrorMessage="1" sqref="H304:J304" xr:uid="{5ADD1DF6-A234-4EC6-BD9E-C3496B76EE16}">
      <formula1>"Yes, No, Don’t know, Not applicable (No NMRA)"</formula1>
    </dataValidation>
    <dataValidation type="list" allowBlank="1" showInputMessage="1" showErrorMessage="1" sqref="H377:I377" xr:uid="{93718079-ECF5-4A82-9F15-E0092A2FA35C}">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38:K338" xr:uid="{0F180306-5FBE-4A68-AC63-F99EBA19A10F}">
      <formula1>"WHO-prequalified, SRA, Both WHO-PQ and SRA,No SRA or WHO-PQ products registered,Don’t know"</formula1>
    </dataValidation>
    <dataValidation type="list" allowBlank="1" showInputMessage="1" showErrorMessage="1" sqref="J339:K339 J363 J369 J333 J327 J345 J351 J357" xr:uid="{E3BC6A57-DF3C-42CA-827C-2F37716DCE5B}">
      <formula1>"0,1,2-3,More than 3,Don't know"</formula1>
    </dataValidation>
    <dataValidation type="list" allowBlank="1" showInputMessage="1" showErrorMessage="1" sqref="H144:J144" xr:uid="{E8AF973A-7DB2-4847-B833-D70FF81CC2C1}">
      <formula1>"Yes - high level of implementation, Yes - some implementation,Minimal or no implementation, Don't know, Not applicable (no strategy)"</formula1>
    </dataValidation>
    <dataValidation type="decimal" allowBlank="1" showInputMessage="1" showErrorMessage="1" error="Enter numeric value here only (in USD)." sqref="J27" xr:uid="{F2AEFE0B-5CDE-44E9-BAF5-22981137E32C}">
      <formula1>0</formula1>
      <formula2>100000000</formula2>
    </dataValidation>
    <dataValidation type="decimal" allowBlank="1" showInputMessage="1" showErrorMessage="1" error="Enter a numeric quantity only." sqref="K52:L56" xr:uid="{69B5B600-E7E5-46E3-9663-734DB38349A5}">
      <formula1>0</formula1>
      <formula2>1000000000</formula2>
    </dataValidation>
    <dataValidation type="decimal" allowBlank="1" showInputMessage="1" showErrorMessage="1" error="Enter a numeric quantity here only." sqref="K45:L45 K47:L47" xr:uid="{7CE6A45C-E607-4F29-87A1-55BB321C5F9E}">
      <formula1>0</formula1>
      <formula2>1000000000</formula2>
    </dataValidation>
    <dataValidation type="custom" operator="lessThanOrEqual" allowBlank="1" showInputMessage="1" showErrorMessage="1" error="This number cannot exceed the total number of stock status observations (column I)." sqref="K288 K286 H290:H295 H281:H284 K282:K283 H286:H288 H297:H299 K298" xr:uid="{76A41FE1-9D90-4A78-93C1-D4807D75DAA0}">
      <formula1>H281&lt;=I281</formula1>
    </dataValidation>
    <dataValidation type="custom" allowBlank="1" showInputMessage="1" showErrorMessage="1" error="This number must be greater than or equal to the number of stocked out observations (Column H)." sqref="L286 I290:I295 I297:I299 I281:I284 L282:L283 I286:I288 L288 L298" xr:uid="{107CFEF1-D8A6-4B5B-8A25-54ADE0DFB2A4}">
      <formula1>I281&gt;=H281</formula1>
    </dataValidation>
    <dataValidation type="custom" allowBlank="1" showInputMessage="1" showErrorMessage="1" error="This number must be less than or equal to the total number of SDPs reporting (stock observations) (Column L)." sqref="K287 K299 K290:K295 K281 K297 K284" xr:uid="{F3A5808A-50E2-4506-B75B-0C37492C07A3}">
      <formula1>K281&lt;=L281</formula1>
    </dataValidation>
    <dataValidation type="list" allowBlank="1" showInputMessage="1" showErrorMessage="1" sqref="J26 H26" xr:uid="{2D534F81-0E99-495D-A109-EE5160AC5144}">
      <formula1>"2017,2018,2019,2020,2021,2022,2023"</formula1>
    </dataValidation>
    <dataValidation type="list" allowBlank="1" showInputMessage="1" showErrorMessage="1" sqref="H386:I386" xr:uid="{D2A77BA5-B65C-42DE-8259-0E567A206E77}">
      <formula1>"High Impact, Medium Impact, Low Impact, No Impact, Unknown"</formula1>
    </dataValidation>
    <dataValidation type="list" allowBlank="1" showInputMessage="1" showErrorMessage="1" sqref="H385:I385" xr:uid="{583F433B-4A19-4EB4-9BF2-FB40F856A735}">
      <formula1>"All or most of the budget line shifted to COVID response, Some of the budget shifted,None of the budget shifted (i.e. no Impact), unknown, not applicable"</formula1>
    </dataValidation>
    <dataValidation type="custom" allowBlank="1" showInputMessage="1" showErrorMessage="1" error="This number must be greater than or equal to the total number of stocked out observations (Column K)." sqref="L287 L284 L281 L290:L295 L297 L299" xr:uid="{D760C16F-E287-4A50-A4D6-3D163A78FA76}">
      <formula1>L281&gt;=K281</formula1>
    </dataValidation>
    <dataValidation allowBlank="1" showInputMessage="1" showErrorMessage="1" error="Enter a numeric value here only (in USD)." sqref="G38" xr:uid="{19359A7C-0339-4D87-A8A6-10E010CF90D9}"/>
    <dataValidation type="list" allowBlank="1" showInputMessage="1" showErrorMessage="1" sqref="H29:J29" xr:uid="{0364C72E-69E7-4E6B-9009-C94161D2280B}">
      <formula1>"Government - Central Level, Government - Subnational Level, US Government (USG), UNFPA, Other Donors, Other, Don't Know"</formula1>
    </dataValidation>
    <dataValidation type="list" allowBlank="1" showInputMessage="1" showErrorMessage="1" sqref="O6:P18" xr:uid="{CC3F899A-3182-481F-89F2-5EC16D9C13A0}">
      <formula1>$B$3:$B$5</formula1>
    </dataValidation>
    <dataValidation type="list" allowBlank="1" showInputMessage="1" showErrorMessage="1" sqref="O19:P19" xr:uid="{0B9F3020-7F8B-4C41-9235-C4C7A0BD43FB}">
      <formula1>$C$3:$C$5</formula1>
    </dataValidation>
    <dataValidation type="list" allowBlank="1" showInputMessage="1" showErrorMessage="1" sqref="O20:P20" xr:uid="{6EA5EE2C-8AA6-4B07-9ED5-F818F1F686A9}">
      <formula1>$D$3:$D$4</formula1>
    </dataValidation>
    <dataValidation type="list" allowBlank="1" showInputMessage="1" showErrorMessage="1" sqref="O21:P23" xr:uid="{87269431-44B6-4561-8CBA-7E998D909F57}">
      <formula1>$E$3:$E$4</formula1>
    </dataValidation>
    <dataValidation type="list" allowBlank="1" showInputMessage="1" showErrorMessage="1" sqref="O25:P26" xr:uid="{8D9E8471-D305-45C6-881F-9F5F66FDD48B}">
      <formula1>$F$3:$F$6</formula1>
    </dataValidation>
    <dataValidation type="list" allowBlank="1" showInputMessage="1" showErrorMessage="1" sqref="O31:P32" xr:uid="{73482DAC-3875-4171-A524-E0D6EC19688F}">
      <formula1>$H$3:$H$4</formula1>
    </dataValidation>
    <dataValidation type="list" allowBlank="1" showInputMessage="1" showErrorMessage="1" sqref="O33:P33" xr:uid="{4C53B18D-AD07-4BCF-B65A-C8A852D81430}">
      <formula1>$I$3:$I$4</formula1>
    </dataValidation>
    <dataValidation type="list" allowBlank="1" showInputMessage="1" showErrorMessage="1" sqref="O35:P35 O42:P42" xr:uid="{A5C85F6C-381A-4722-B686-5BBB1F5583D6}">
      <formula1>$J$3:$J$7</formula1>
    </dataValidation>
    <dataValidation type="list" allowBlank="1" showInputMessage="1" showErrorMessage="1" sqref="P44:P49" xr:uid="{DFBA51B0-276F-4B51-9DDF-C0C61CE9BF26}">
      <formula1>$K$3:$K$7</formula1>
    </dataValidation>
    <dataValidation type="list" allowBlank="1" showInputMessage="1" showErrorMessage="1" sqref="O52:P52" xr:uid="{BFE7F56E-16A4-4AE4-A6E5-8937FF65F40F}">
      <formula1>$L$3:$L$4</formula1>
    </dataValidation>
    <dataValidation type="list" allowBlank="1" showInputMessage="1" showErrorMessage="1" sqref="O53:P53" xr:uid="{0F7B3C43-D48B-4159-B7B7-7ACD6F176984}">
      <formula1>$M$3:$M$4</formula1>
    </dataValidation>
    <dataValidation type="list" allowBlank="1" showInputMessage="1" showErrorMessage="1" sqref="O54:P54 O55:O56" xr:uid="{46A6FFE5-8DFA-4E50-9C21-0A37FB0D6D9D}">
      <formula1>$N$3:$N$4</formula1>
    </dataValidation>
    <dataValidation type="list" allowBlank="1" showInputMessage="1" showErrorMessage="1" sqref="P55:P56" xr:uid="{0DDE2A28-4102-4E82-BC9E-FC01CDDCA3E1}">
      <formula1>$O$3:$O$4</formula1>
    </dataValidation>
    <dataValidation type="list" allowBlank="1" showInputMessage="1" showErrorMessage="1" sqref="O84:P89" xr:uid="{AE4C0B7D-3272-45B0-90A0-0B9A1A9EC4DC}">
      <formula1>$Q$3:$Q$6</formula1>
    </dataValidation>
    <dataValidation type="list" allowBlank="1" showInputMessage="1" showErrorMessage="1" sqref="O91:P91" xr:uid="{38174108-FB14-47C7-9D7F-E40DAEF284A4}">
      <formula1>$R$3:$R$8</formula1>
    </dataValidation>
    <dataValidation type="list" allowBlank="1" showInputMessage="1" showErrorMessage="1" sqref="O139:P139" xr:uid="{04BCE835-945A-4B66-BE70-8114FCCF1771}">
      <formula1>$S$3:$S$4</formula1>
    </dataValidation>
    <dataValidation type="list" allowBlank="1" showInputMessage="1" showErrorMessage="1" sqref="O145:P148" xr:uid="{F323778F-5EF9-4C74-9B97-1E00649A05A0}">
      <formula1>$T$3:$T$8</formula1>
    </dataValidation>
    <dataValidation type="list" allowBlank="1" showInputMessage="1" showErrorMessage="1" sqref="O150:P165" xr:uid="{917AF0A4-A566-4CA8-B0AA-28D11F63CDF5}">
      <formula1>$U$3:$U$5</formula1>
    </dataValidation>
    <dataValidation type="list" allowBlank="1" showInputMessage="1" showErrorMessage="1" sqref="O167:P178 P191:P202" xr:uid="{454A6402-4E12-44F8-8BFC-025334B218D8}">
      <formula1>$V$3:$V$8</formula1>
    </dataValidation>
    <dataValidation type="list" allowBlank="1" showInputMessage="1" showErrorMessage="1" sqref="O179:P190 P203:P214 O191:O214" xr:uid="{89704C25-BE9C-4051-802C-7ECA81A99B4E}">
      <formula1>$W$3:$W$6</formula1>
    </dataValidation>
    <dataValidation type="list" allowBlank="1" showInputMessage="1" showErrorMessage="1" sqref="O215:P221" xr:uid="{EAB5029E-A3BF-4994-A09E-5167846B11CA}">
      <formula1>$X$3:$X$4</formula1>
    </dataValidation>
    <dataValidation type="list" allowBlank="1" showInputMessage="1" showErrorMessage="1" sqref="O222:P226" xr:uid="{2EAF66CC-F4F1-4D2A-809A-4AB3EF756D13}">
      <formula1>$Y$3:$Y$6</formula1>
    </dataValidation>
    <dataValidation type="list" allowBlank="1" showInputMessage="1" showErrorMessage="1" sqref="O227:P228" xr:uid="{7A5E6169-BE21-4475-B2D8-1D2EC98268E8}">
      <formula1>$Z$3:$Z$5</formula1>
    </dataValidation>
    <dataValidation type="list" allowBlank="1" showInputMessage="1" showErrorMessage="1" sqref="O230:P231" xr:uid="{42032546-9E61-4B2D-8A12-C523B1931BBC}">
      <formula1>$AA$3:$AA$4</formula1>
    </dataValidation>
    <dataValidation type="list" allowBlank="1" showInputMessage="1" showErrorMessage="1" sqref="O232:P248" xr:uid="{DB3A1B26-9E1B-4958-9D36-3B9A097D9D9C}">
      <formula1>$AB$3:$AB$4</formula1>
    </dataValidation>
    <dataValidation type="list" allowBlank="1" showInputMessage="1" showErrorMessage="1" sqref="O249:P255" xr:uid="{28A97FC7-200E-41F1-AE3B-3BD7289CBA64}">
      <formula1>$AC$3:$AC$7</formula1>
    </dataValidation>
    <dataValidation type="list" allowBlank="1" showInputMessage="1" showErrorMessage="1" sqref="O256:P256" xr:uid="{80730E0B-915A-42A7-AE00-1851D5650958}">
      <formula1>$AD$3:$AD$5</formula1>
    </dataValidation>
    <dataValidation type="list" allowBlank="1" showInputMessage="1" showErrorMessage="1" sqref="O263:P267" xr:uid="{310B1506-4316-4051-B661-6819101659CB}">
      <formula1>$AF$3:$AF$4</formula1>
    </dataValidation>
    <dataValidation type="list" allowBlank="1" showInputMessage="1" showErrorMessage="1" sqref="O269:P277" xr:uid="{EF006AE6-4412-4522-95B9-9BC5A2FEAFE2}">
      <formula1>$AG$3:$AG$4</formula1>
    </dataValidation>
    <dataValidation type="list" allowBlank="1" showInputMessage="1" showErrorMessage="1" sqref="P279" xr:uid="{3336A738-0E4A-423C-AA8C-C904B51255C0}">
      <formula1>$AH$3:$AH$7</formula1>
    </dataValidation>
    <dataValidation type="list" allowBlank="1" showInputMessage="1" showErrorMessage="1" sqref="P282:P284 O282" xr:uid="{BDA69E30-99A9-4ECC-B5FC-2E426E57D446}">
      <formula1>$AI$3:$AI$8</formula1>
    </dataValidation>
    <dataValidation type="list" allowBlank="1" showInputMessage="1" showErrorMessage="1" sqref="O304:P304" xr:uid="{615BAC4B-FA10-4251-8D1D-D1ACFAF800D0}">
      <formula1>$AJ$3:$AJ$4</formula1>
    </dataValidation>
    <dataValidation type="list" allowBlank="1" showInputMessage="1" showErrorMessage="1" sqref="O305:P309" xr:uid="{AF350DC0-FD4E-4B34-8C78-F21D1A9B2B50}">
      <formula1>$AK$3:$AK$4</formula1>
    </dataValidation>
    <dataValidation type="list" allowBlank="1" showInputMessage="1" showErrorMessage="1" sqref="O314:P315" xr:uid="{2BAD9B3C-EA2B-4146-B371-2381BFBFA2F7}">
      <formula1>$AM$3:$AM$4</formula1>
    </dataValidation>
    <dataValidation type="list" allowBlank="1" showInputMessage="1" showErrorMessage="1" sqref="O317:P322" xr:uid="{70F706AA-061F-4CD7-8142-2F57654EC522}">
      <formula1>$AN$3:$AN$5</formula1>
    </dataValidation>
    <dataValidation type="list" allowBlank="1" showInputMessage="1" showErrorMessage="1" sqref="O324:P372" xr:uid="{DF8BFE32-00BC-4C6A-8C29-1DE7923C1D22}">
      <formula1>$AO$3:$AO$4</formula1>
    </dataValidation>
    <dataValidation type="list" allowBlank="1" showInputMessage="1" showErrorMessage="1" sqref="O373:P373" xr:uid="{08F3A5EB-99CB-460A-8108-155913E3A66B}">
      <formula1>$AP$3:$AP$4</formula1>
    </dataValidation>
    <dataValidation type="list" allowBlank="1" showInputMessage="1" showErrorMessage="1" sqref="O374:P375" xr:uid="{5943D084-089B-4C24-808C-3708E2A7F8E2}">
      <formula1>$AQ$3:$AQ$5</formula1>
    </dataValidation>
    <dataValidation type="list" allowBlank="1" showInputMessage="1" showErrorMessage="1" sqref="O376:P377" xr:uid="{23104967-AA6D-4CCF-A513-ADBA38875D70}">
      <formula1>$AR$3:$AR$4</formula1>
    </dataValidation>
    <dataValidation type="list" allowBlank="1" showInputMessage="1" showErrorMessage="1" sqref="P27:P30" xr:uid="{1BB0E1CD-EF49-4144-A083-D953093F1807}">
      <formula1>$G$2:$G$6</formula1>
    </dataValidation>
    <dataValidation type="list" allowBlank="1" showInputMessage="1" showErrorMessage="1" sqref="O27:O30" xr:uid="{5249BAE3-45D6-45B1-82B7-F7818FFB5005}">
      <formula1>$G$3:$G$6</formula1>
    </dataValidation>
    <dataValidation type="list" allowBlank="1" showInputMessage="1" showErrorMessage="1" sqref="O66:P71 O73:P81" xr:uid="{57521804-9078-4FE2-A5FA-032C817DFFAD}">
      <formula1>$P$3:$P$7</formula1>
    </dataValidation>
    <dataValidation type="list" allowBlank="1" showInputMessage="1" showErrorMessage="1" sqref="O310:P313" xr:uid="{8E3C05F3-0D8D-4916-B486-9B5D09BF3AC4}">
      <formula1>$AL$3:$AL$5</formula1>
    </dataValidation>
    <dataValidation type="list" allowBlank="1" showInputMessage="1" showErrorMessage="1" sqref="O279" xr:uid="{29FBDF62-D696-4CC3-BFE5-F87FB827FEA2}">
      <formula1>$AH$3:$AH$9</formula1>
    </dataValidation>
    <dataValidation type="list" allowBlank="1" showInputMessage="1" showErrorMessage="1" sqref="O44:O49" xr:uid="{47DFF800-FB14-4AD9-99FD-C17890F3FA8E}">
      <formula1>$K$3:$K$8</formula1>
    </dataValidation>
    <dataValidation type="list" allowBlank="1" showInputMessage="1" showErrorMessage="1" sqref="O257:P262" xr:uid="{2BAC667E-0056-4073-A323-FB08CF4E80AC}">
      <formula1>$AE$3:$AE$5</formula1>
    </dataValidation>
    <dataValidation type="list" allowBlank="1" showInputMessage="1" showErrorMessage="1" sqref="E3" xr:uid="{F2CBE6D1-EAD9-47D2-B753-321E02732348}">
      <formula1>$A$3:$A$134</formula1>
    </dataValidation>
  </dataValidations>
  <hyperlinks>
    <hyperlink ref="F1:N1" location="'All Country Summary (2023)'!A1" display="Go to summary page" xr:uid="{5BA02128-E3A7-4052-92D8-C40452C6A67B}"/>
  </hyperlinks>
  <pageMargins left="0.25" right="0.25" top="0.75" bottom="0.75" header="0.3" footer="0.3"/>
  <pageSetup paperSize="17" scale="74" orientation="landscape"/>
  <rowBreaks count="13" manualBreakCount="13">
    <brk id="23" max="16383" man="1"/>
    <brk id="32" max="16383" man="1"/>
    <brk id="50" max="13" man="1"/>
    <brk id="81" max="16383" man="1"/>
    <brk id="148" max="13" man="1"/>
    <brk id="178" max="13" man="1"/>
    <brk id="214" max="13" man="1"/>
    <brk id="248" max="13" man="1"/>
    <brk id="267" max="13" man="1"/>
    <brk id="302" max="13" man="1"/>
    <brk id="315" max="13" man="1"/>
    <brk id="348" max="13" man="1"/>
    <brk id="387" max="13" man="1"/>
  </rowBreaks>
  <colBreaks count="1" manualBreakCount="1">
    <brk id="14" max="1048575" man="1"/>
  </col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AFAF6-8C62-4D62-8D3F-AF0CAAE8EBAA}">
  <sheetPr>
    <tabColor rgb="FF339966"/>
  </sheetPr>
  <dimension ref="A1:Q390"/>
  <sheetViews>
    <sheetView showGridLines="0" zoomScaleNormal="100" workbookViewId="0">
      <selection activeCell="G2" sqref="G2:O2"/>
    </sheetView>
  </sheetViews>
  <sheetFormatPr defaultColWidth="8.7109375" defaultRowHeight="14.45"/>
  <cols>
    <col min="1" max="1" width="2.140625" customWidth="1"/>
    <col min="2" max="2" width="6.5703125" customWidth="1"/>
    <col min="3" max="3" width="3.28515625" customWidth="1"/>
    <col min="4" max="4" width="16.140625" customWidth="1"/>
    <col min="5" max="5" width="61" customWidth="1"/>
    <col min="6" max="6" width="16.28515625" customWidth="1"/>
    <col min="7" max="7" width="28.7109375" customWidth="1"/>
    <col min="8" max="8" width="22" customWidth="1"/>
    <col min="9" max="10" width="19.140625" customWidth="1"/>
    <col min="11" max="11" width="19.7109375" customWidth="1"/>
    <col min="12" max="12" width="17.5703125" customWidth="1"/>
    <col min="13" max="13" width="19.28515625" customWidth="1"/>
    <col min="14" max="14" width="30.7109375" customWidth="1"/>
    <col min="15" max="15" width="31.140625" customWidth="1"/>
    <col min="16" max="16" width="60.42578125" customWidth="1"/>
  </cols>
  <sheetData>
    <row r="1" spans="2:16" ht="53.25" customHeight="1">
      <c r="F1" s="2128"/>
      <c r="G1" s="2128"/>
      <c r="H1" s="2128"/>
      <c r="I1" s="2128"/>
      <c r="J1" s="2128"/>
      <c r="K1" s="2128"/>
      <c r="L1" s="2128"/>
      <c r="M1" s="2128"/>
      <c r="N1" s="2128"/>
    </row>
    <row r="2" spans="2:16" ht="37.5" customHeight="1">
      <c r="B2" s="173" t="s">
        <v>1376</v>
      </c>
      <c r="C2" s="479"/>
      <c r="D2" s="479"/>
      <c r="E2" s="479"/>
      <c r="F2" s="179"/>
      <c r="G2" s="2130" t="s">
        <v>830</v>
      </c>
      <c r="H2" s="2130"/>
      <c r="I2" s="2130"/>
      <c r="J2" s="2130"/>
      <c r="K2" s="2130"/>
      <c r="L2" s="2130"/>
      <c r="M2" s="2130"/>
      <c r="N2" s="2130"/>
      <c r="O2" s="2130"/>
      <c r="P2" s="522"/>
    </row>
    <row r="3" spans="2:16" ht="45.75" customHeight="1">
      <c r="B3" s="173"/>
      <c r="C3" s="479"/>
      <c r="D3" s="523" t="s">
        <v>1920</v>
      </c>
      <c r="E3" s="176" t="s">
        <v>5658</v>
      </c>
      <c r="F3" s="524" t="s">
        <v>1922</v>
      </c>
      <c r="G3" s="178"/>
      <c r="H3" s="179"/>
      <c r="I3" s="179"/>
      <c r="J3" s="179"/>
      <c r="K3" s="180"/>
      <c r="L3" s="180"/>
      <c r="M3" s="180"/>
      <c r="N3" s="181"/>
      <c r="O3" s="522"/>
      <c r="P3" s="522"/>
    </row>
    <row r="4" spans="2:16" ht="39" customHeight="1">
      <c r="B4" s="2945" t="s">
        <v>1380</v>
      </c>
      <c r="C4" s="2945"/>
      <c r="D4" s="2945"/>
      <c r="E4" s="2945"/>
      <c r="F4" s="2945"/>
      <c r="G4" s="2945"/>
      <c r="H4" s="2945"/>
      <c r="I4" s="2945"/>
      <c r="J4" s="2945"/>
      <c r="K4" s="2945"/>
      <c r="L4" s="2945"/>
      <c r="M4" s="2945"/>
      <c r="N4" s="2945"/>
      <c r="O4" s="522" t="s">
        <v>1381</v>
      </c>
      <c r="P4" s="522"/>
    </row>
    <row r="5" spans="2:16" ht="15.75">
      <c r="B5" s="2427" t="s">
        <v>1382</v>
      </c>
      <c r="C5" s="2428"/>
      <c r="D5" s="2428"/>
      <c r="E5" s="2428"/>
      <c r="F5" s="2428"/>
      <c r="G5" s="2428"/>
      <c r="H5" s="2428"/>
      <c r="I5" s="2428"/>
      <c r="J5" s="2428"/>
      <c r="K5" s="2428"/>
      <c r="L5" s="2428"/>
      <c r="M5" s="2428"/>
      <c r="N5" s="2428"/>
      <c r="O5" s="2428"/>
      <c r="P5" s="2429"/>
    </row>
    <row r="6" spans="2:16" ht="72" customHeight="1">
      <c r="B6" s="525" t="s">
        <v>1383</v>
      </c>
      <c r="C6" s="2531" t="s">
        <v>1923</v>
      </c>
      <c r="D6" s="2531"/>
      <c r="E6" s="2531"/>
      <c r="F6" s="2531"/>
      <c r="G6" s="2531"/>
      <c r="H6" s="2532"/>
      <c r="I6" s="526" t="s">
        <v>1385</v>
      </c>
      <c r="J6" s="527" t="s">
        <v>1386</v>
      </c>
      <c r="K6" s="4105"/>
      <c r="L6" s="4106"/>
      <c r="M6" s="4106"/>
      <c r="N6" s="4107"/>
      <c r="O6" s="2779" t="s">
        <v>1387</v>
      </c>
      <c r="P6" s="2779" t="s">
        <v>5659</v>
      </c>
    </row>
    <row r="7" spans="2:16" ht="27" customHeight="1">
      <c r="B7" s="2580" t="s">
        <v>1388</v>
      </c>
      <c r="C7" s="2581"/>
      <c r="D7" s="2581"/>
      <c r="E7" s="2581"/>
      <c r="F7" s="2581"/>
      <c r="G7" s="2581"/>
      <c r="H7" s="2581"/>
      <c r="I7" s="2581"/>
      <c r="J7" s="2581"/>
      <c r="K7" s="2581"/>
      <c r="L7" s="2581"/>
      <c r="M7" s="2581"/>
      <c r="N7" s="2941"/>
      <c r="O7" s="2592"/>
      <c r="P7" s="2592"/>
    </row>
    <row r="8" spans="2:16" ht="34.5" customHeight="1">
      <c r="B8" s="530" t="s">
        <v>394</v>
      </c>
      <c r="C8" s="2442" t="s">
        <v>1389</v>
      </c>
      <c r="D8" s="2442"/>
      <c r="E8" s="2443"/>
      <c r="F8" s="4103" t="s">
        <v>5660</v>
      </c>
      <c r="G8" s="4104"/>
      <c r="H8" s="4104"/>
      <c r="I8" s="4104"/>
      <c r="J8" s="4104"/>
      <c r="K8" s="4104"/>
      <c r="L8" s="4104"/>
      <c r="M8" s="4104"/>
      <c r="N8" s="4104"/>
      <c r="O8" s="2592"/>
      <c r="P8" s="2592"/>
    </row>
    <row r="9" spans="2:16" ht="27.95">
      <c r="B9" s="532" t="s">
        <v>396</v>
      </c>
      <c r="C9" s="2442" t="s">
        <v>1391</v>
      </c>
      <c r="D9" s="2442"/>
      <c r="E9" s="2442"/>
      <c r="F9" s="2442"/>
      <c r="G9" s="2442"/>
      <c r="H9" s="2443"/>
      <c r="I9" s="533" t="s">
        <v>1392</v>
      </c>
      <c r="J9" s="2942"/>
      <c r="K9" s="2943"/>
      <c r="L9" s="2943"/>
      <c r="M9" s="2943"/>
      <c r="N9" s="2944"/>
      <c r="O9" s="2592"/>
      <c r="P9" s="2592"/>
    </row>
    <row r="10" spans="2:16" ht="29.25" customHeight="1">
      <c r="B10" s="534" t="s">
        <v>394</v>
      </c>
      <c r="C10" s="2442" t="s">
        <v>1928</v>
      </c>
      <c r="D10" s="2442"/>
      <c r="E10" s="2442"/>
      <c r="F10" s="2442"/>
      <c r="G10" s="2442"/>
      <c r="H10" s="2443"/>
      <c r="I10" s="535" t="s">
        <v>1385</v>
      </c>
      <c r="J10" s="2940" t="s">
        <v>1394</v>
      </c>
      <c r="K10" s="2608"/>
      <c r="L10" s="2481" t="s">
        <v>4301</v>
      </c>
      <c r="M10" s="2482"/>
      <c r="N10" s="2483"/>
      <c r="O10" s="2592"/>
      <c r="P10" s="2592"/>
    </row>
    <row r="11" spans="2:16" ht="29.25" customHeight="1">
      <c r="B11" s="537" t="s">
        <v>401</v>
      </c>
      <c r="C11" s="2442" t="s">
        <v>1930</v>
      </c>
      <c r="D11" s="2442"/>
      <c r="E11" s="2442"/>
      <c r="F11" s="2442"/>
      <c r="G11" s="2442"/>
      <c r="H11" s="2443"/>
      <c r="I11" s="535" t="s">
        <v>1385</v>
      </c>
      <c r="J11" s="2940" t="s">
        <v>1394</v>
      </c>
      <c r="K11" s="2608"/>
      <c r="L11" s="2481" t="s">
        <v>5661</v>
      </c>
      <c r="M11" s="2482"/>
      <c r="N11" s="2483"/>
      <c r="O11" s="2592"/>
      <c r="P11" s="2592"/>
    </row>
    <row r="12" spans="2:16" ht="29.25" customHeight="1">
      <c r="B12" s="538" t="s">
        <v>403</v>
      </c>
      <c r="C12" s="2442" t="s">
        <v>1932</v>
      </c>
      <c r="D12" s="2442"/>
      <c r="E12" s="2442"/>
      <c r="F12" s="2442"/>
      <c r="G12" s="2442"/>
      <c r="H12" s="2443"/>
      <c r="I12" s="535" t="s">
        <v>1385</v>
      </c>
      <c r="J12" s="2940" t="s">
        <v>1394</v>
      </c>
      <c r="K12" s="2608"/>
      <c r="L12" s="2481" t="s">
        <v>4301</v>
      </c>
      <c r="M12" s="2482"/>
      <c r="N12" s="2483"/>
      <c r="O12" s="2592"/>
      <c r="P12" s="2592"/>
    </row>
    <row r="13" spans="2:16" ht="29.25" customHeight="1">
      <c r="B13" s="537" t="s">
        <v>405</v>
      </c>
      <c r="C13" s="2442" t="s">
        <v>1400</v>
      </c>
      <c r="D13" s="2442"/>
      <c r="E13" s="2442"/>
      <c r="F13" s="2442"/>
      <c r="G13" s="2442"/>
      <c r="H13" s="2443"/>
      <c r="I13" s="535" t="s">
        <v>1385</v>
      </c>
      <c r="J13" s="2940" t="s">
        <v>1401</v>
      </c>
      <c r="K13" s="2608"/>
      <c r="L13" s="2481" t="s">
        <v>3217</v>
      </c>
      <c r="M13" s="2482"/>
      <c r="N13" s="2483"/>
      <c r="O13" s="2592"/>
      <c r="P13" s="2592"/>
    </row>
    <row r="14" spans="2:16" ht="29.25" customHeight="1">
      <c r="B14" s="537" t="s">
        <v>408</v>
      </c>
      <c r="C14" s="2442" t="s">
        <v>1403</v>
      </c>
      <c r="D14" s="2442"/>
      <c r="E14" s="2442"/>
      <c r="F14" s="2442"/>
      <c r="G14" s="2442"/>
      <c r="H14" s="2443"/>
      <c r="I14" s="535" t="s">
        <v>1385</v>
      </c>
      <c r="J14" s="2940" t="s">
        <v>1404</v>
      </c>
      <c r="K14" s="2608"/>
      <c r="L14" s="2481" t="s">
        <v>854</v>
      </c>
      <c r="M14" s="2482"/>
      <c r="N14" s="2483"/>
      <c r="O14" s="2592"/>
      <c r="P14" s="2592"/>
    </row>
    <row r="15" spans="2:16" ht="43.5" customHeight="1">
      <c r="B15" s="537" t="s">
        <v>410</v>
      </c>
      <c r="C15" s="2442" t="s">
        <v>1936</v>
      </c>
      <c r="D15" s="2442"/>
      <c r="E15" s="2442"/>
      <c r="F15" s="2442"/>
      <c r="G15" s="2442"/>
      <c r="H15" s="2443"/>
      <c r="I15" s="535" t="s">
        <v>1385</v>
      </c>
      <c r="J15" s="2940" t="s">
        <v>1407</v>
      </c>
      <c r="K15" s="2608"/>
      <c r="L15" s="2481" t="s">
        <v>5662</v>
      </c>
      <c r="M15" s="2482"/>
      <c r="N15" s="2483"/>
      <c r="O15" s="2592"/>
      <c r="P15" s="2592"/>
    </row>
    <row r="16" spans="2:16" ht="26.25" customHeight="1">
      <c r="B16" s="537" t="s">
        <v>413</v>
      </c>
      <c r="C16" s="2442" t="s">
        <v>1409</v>
      </c>
      <c r="D16" s="2442"/>
      <c r="E16" s="2442"/>
      <c r="F16" s="2442"/>
      <c r="G16" s="2442"/>
      <c r="H16" s="2443"/>
      <c r="I16" s="535" t="s">
        <v>1385</v>
      </c>
      <c r="J16" s="2940" t="s">
        <v>1410</v>
      </c>
      <c r="K16" s="2608"/>
      <c r="L16" s="2481" t="s">
        <v>5663</v>
      </c>
      <c r="M16" s="2482"/>
      <c r="N16" s="2483"/>
      <c r="O16" s="2592"/>
      <c r="P16" s="2592"/>
    </row>
    <row r="17" spans="2:16" ht="26.25" customHeight="1">
      <c r="B17" s="537" t="s">
        <v>416</v>
      </c>
      <c r="C17" s="2442" t="s">
        <v>1412</v>
      </c>
      <c r="D17" s="2442"/>
      <c r="E17" s="2442"/>
      <c r="F17" s="2442"/>
      <c r="G17" s="2442"/>
      <c r="H17" s="2443"/>
      <c r="I17" s="535" t="s">
        <v>1413</v>
      </c>
      <c r="J17" s="2940" t="s">
        <v>1410</v>
      </c>
      <c r="K17" s="2608"/>
      <c r="L17" s="2481" t="s">
        <v>92</v>
      </c>
      <c r="M17" s="2482"/>
      <c r="N17" s="2483"/>
      <c r="O17" s="2592"/>
      <c r="P17" s="2592"/>
    </row>
    <row r="18" spans="2:16" ht="31.15" customHeight="1">
      <c r="B18" s="537" t="s">
        <v>418</v>
      </c>
      <c r="C18" s="2442" t="s">
        <v>1941</v>
      </c>
      <c r="D18" s="2442"/>
      <c r="E18" s="2442"/>
      <c r="F18" s="2442"/>
      <c r="G18" s="2442"/>
      <c r="H18" s="2443"/>
      <c r="I18" s="535" t="s">
        <v>1385</v>
      </c>
      <c r="J18" s="2940" t="s">
        <v>1410</v>
      </c>
      <c r="K18" s="2608"/>
      <c r="L18" s="2481" t="s">
        <v>5664</v>
      </c>
      <c r="M18" s="2482"/>
      <c r="N18" s="2483"/>
      <c r="O18" s="2673"/>
      <c r="P18" s="2673"/>
    </row>
    <row r="19" spans="2:16" ht="24" customHeight="1">
      <c r="B19" s="532" t="s">
        <v>420</v>
      </c>
      <c r="C19" s="2442" t="s">
        <v>1416</v>
      </c>
      <c r="D19" s="2442"/>
      <c r="E19" s="2442"/>
      <c r="F19" s="2442"/>
      <c r="G19" s="2442"/>
      <c r="H19" s="2443"/>
      <c r="I19" s="535" t="s">
        <v>1385</v>
      </c>
      <c r="J19" s="2929" t="s">
        <v>1417</v>
      </c>
      <c r="K19" s="4102" t="s">
        <v>5665</v>
      </c>
      <c r="L19" s="2638"/>
      <c r="M19" s="2638"/>
      <c r="N19" s="2639"/>
      <c r="O19" s="540" t="s">
        <v>5666</v>
      </c>
      <c r="P19" s="541"/>
    </row>
    <row r="20" spans="2:16" ht="24" customHeight="1">
      <c r="B20" s="532" t="s">
        <v>423</v>
      </c>
      <c r="C20" s="2442" t="s">
        <v>1420</v>
      </c>
      <c r="D20" s="2442"/>
      <c r="E20" s="2442"/>
      <c r="F20" s="2442"/>
      <c r="G20" s="2442"/>
      <c r="H20" s="2443"/>
      <c r="I20" s="535" t="s">
        <v>1385</v>
      </c>
      <c r="J20" s="2930"/>
      <c r="K20" s="2643"/>
      <c r="L20" s="2644"/>
      <c r="M20" s="2644"/>
      <c r="N20" s="2645"/>
      <c r="O20" s="540" t="s">
        <v>1419</v>
      </c>
      <c r="P20" s="541"/>
    </row>
    <row r="21" spans="2:16" ht="24" customHeight="1">
      <c r="B21" s="532" t="s">
        <v>425</v>
      </c>
      <c r="C21" s="2442" t="s">
        <v>1421</v>
      </c>
      <c r="D21" s="2442"/>
      <c r="E21" s="2442"/>
      <c r="F21" s="2442"/>
      <c r="G21" s="2442"/>
      <c r="H21" s="2443"/>
      <c r="I21" s="535" t="s">
        <v>2196</v>
      </c>
      <c r="J21" s="2930"/>
      <c r="K21" s="2643"/>
      <c r="L21" s="2644"/>
      <c r="M21" s="2644"/>
      <c r="N21" s="2645"/>
      <c r="O21" s="2529" t="s">
        <v>1387</v>
      </c>
      <c r="P21" s="2529"/>
    </row>
    <row r="22" spans="2:16" ht="37.5" customHeight="1">
      <c r="B22" s="532" t="s">
        <v>427</v>
      </c>
      <c r="C22" s="2442" t="s">
        <v>1424</v>
      </c>
      <c r="D22" s="2442"/>
      <c r="E22" s="2442"/>
      <c r="F22" s="2442"/>
      <c r="G22" s="2442"/>
      <c r="H22" s="2443"/>
      <c r="I22" s="535" t="s">
        <v>1385</v>
      </c>
      <c r="J22" s="2930"/>
      <c r="K22" s="2643"/>
      <c r="L22" s="2644"/>
      <c r="M22" s="2644"/>
      <c r="N22" s="2645"/>
      <c r="O22" s="2592"/>
      <c r="P22" s="2592"/>
    </row>
    <row r="23" spans="2:16" ht="36.75" customHeight="1">
      <c r="B23" s="530" t="s">
        <v>394</v>
      </c>
      <c r="C23" s="2593" t="s">
        <v>1425</v>
      </c>
      <c r="D23" s="2593"/>
      <c r="E23" s="2593"/>
      <c r="F23" s="2593"/>
      <c r="G23" s="2593"/>
      <c r="H23" s="2594"/>
      <c r="I23" s="535" t="s">
        <v>1385</v>
      </c>
      <c r="J23" s="2930"/>
      <c r="K23" s="3721"/>
      <c r="L23" s="3722"/>
      <c r="M23" s="3722"/>
      <c r="N23" s="3723"/>
      <c r="O23" s="2530"/>
      <c r="P23" s="2530"/>
    </row>
    <row r="24" spans="2:16" ht="24.75" customHeight="1">
      <c r="B24" s="2427" t="s">
        <v>1426</v>
      </c>
      <c r="C24" s="2428"/>
      <c r="D24" s="2428"/>
      <c r="E24" s="2428"/>
      <c r="F24" s="2428"/>
      <c r="G24" s="2428"/>
      <c r="H24" s="2428"/>
      <c r="I24" s="2428"/>
      <c r="J24" s="2428"/>
      <c r="K24" s="2428"/>
      <c r="L24" s="2428"/>
      <c r="M24" s="2428"/>
      <c r="N24" s="2428"/>
      <c r="O24" s="2428"/>
      <c r="P24" s="2429"/>
    </row>
    <row r="25" spans="2:16" ht="60" customHeight="1">
      <c r="B25" s="2921" t="s">
        <v>430</v>
      </c>
      <c r="C25" s="2923" t="s">
        <v>1947</v>
      </c>
      <c r="D25" s="2923"/>
      <c r="E25" s="2923"/>
      <c r="F25" s="2924"/>
      <c r="G25" s="545" t="s">
        <v>1428</v>
      </c>
      <c r="H25" s="546" t="s">
        <v>1429</v>
      </c>
      <c r="I25" s="547" t="s">
        <v>1430</v>
      </c>
      <c r="J25" s="546" t="s">
        <v>1431</v>
      </c>
      <c r="K25" s="4101" t="s">
        <v>5667</v>
      </c>
      <c r="L25" s="2926" t="s">
        <v>5668</v>
      </c>
      <c r="M25" s="2927"/>
      <c r="N25" s="2928"/>
      <c r="O25" s="549" t="s">
        <v>1434</v>
      </c>
      <c r="P25" s="550"/>
    </row>
    <row r="26" spans="2:16" ht="67.5" customHeight="1">
      <c r="B26" s="2922"/>
      <c r="C26" s="2568"/>
      <c r="D26" s="2568"/>
      <c r="E26" s="2568"/>
      <c r="F26" s="2857"/>
      <c r="G26" s="553" t="s">
        <v>1435</v>
      </c>
      <c r="H26" s="554">
        <v>2022</v>
      </c>
      <c r="I26" s="553" t="s">
        <v>1436</v>
      </c>
      <c r="J26" s="554">
        <v>2022</v>
      </c>
      <c r="K26" s="2596"/>
      <c r="L26" s="2458"/>
      <c r="M26" s="2459"/>
      <c r="N26" s="2460"/>
      <c r="O26" s="529" t="s">
        <v>1434</v>
      </c>
      <c r="P26" s="556"/>
    </row>
    <row r="27" spans="2:16" ht="69" customHeight="1">
      <c r="B27" s="532" t="s">
        <v>437</v>
      </c>
      <c r="C27" s="2442" t="s">
        <v>1951</v>
      </c>
      <c r="D27" s="2442"/>
      <c r="E27" s="2442"/>
      <c r="F27" s="2442"/>
      <c r="G27" s="2442"/>
      <c r="H27" s="2442"/>
      <c r="I27" s="2443"/>
      <c r="J27" s="557">
        <v>5541060</v>
      </c>
      <c r="K27" s="2596"/>
      <c r="L27" s="2458"/>
      <c r="M27" s="2459"/>
      <c r="N27" s="2460"/>
      <c r="O27" s="2529" t="s">
        <v>1952</v>
      </c>
      <c r="P27" s="2529"/>
    </row>
    <row r="28" spans="2:16" ht="32.25" customHeight="1">
      <c r="B28" s="558"/>
      <c r="C28" s="559" t="s">
        <v>394</v>
      </c>
      <c r="D28" s="2442" t="s">
        <v>1953</v>
      </c>
      <c r="E28" s="2442"/>
      <c r="F28" s="2442"/>
      <c r="G28" s="2442"/>
      <c r="H28" s="2442"/>
      <c r="I28" s="2443"/>
      <c r="J28" s="1154">
        <v>1624322</v>
      </c>
      <c r="K28" s="2596"/>
      <c r="L28" s="2458"/>
      <c r="M28" s="2459"/>
      <c r="N28" s="2460"/>
      <c r="O28" s="2592"/>
      <c r="P28" s="2592"/>
    </row>
    <row r="29" spans="2:16" ht="36.75" customHeight="1">
      <c r="B29" s="561" t="s">
        <v>440</v>
      </c>
      <c r="C29" s="2442" t="s">
        <v>1440</v>
      </c>
      <c r="D29" s="2442"/>
      <c r="E29" s="2442"/>
      <c r="F29" s="2442"/>
      <c r="G29" s="2443"/>
      <c r="H29" s="4100" t="s">
        <v>1441</v>
      </c>
      <c r="I29" s="2520"/>
      <c r="J29" s="2452"/>
      <c r="K29" s="2596"/>
      <c r="L29" s="2458"/>
      <c r="M29" s="2459"/>
      <c r="N29" s="2460"/>
      <c r="O29" s="2592"/>
      <c r="P29" s="2592"/>
    </row>
    <row r="30" spans="2:16" ht="21" customHeight="1">
      <c r="B30" s="561"/>
      <c r="C30" s="559"/>
      <c r="D30" s="2442" t="s">
        <v>1442</v>
      </c>
      <c r="E30" s="2442"/>
      <c r="F30" s="559"/>
      <c r="G30" s="562"/>
      <c r="H30" s="4100" t="s">
        <v>92</v>
      </c>
      <c r="I30" s="2520"/>
      <c r="J30" s="2452"/>
      <c r="K30" s="2596"/>
      <c r="L30" s="2458"/>
      <c r="M30" s="2459"/>
      <c r="N30" s="2460"/>
      <c r="O30" s="2673"/>
      <c r="P30" s="2673"/>
    </row>
    <row r="31" spans="2:16" ht="27.75" customHeight="1">
      <c r="B31" s="563"/>
      <c r="C31" s="2537" t="s">
        <v>1954</v>
      </c>
      <c r="D31" s="2537"/>
      <c r="E31" s="2537"/>
      <c r="F31" s="2537"/>
      <c r="G31" s="2538"/>
      <c r="H31" s="2914" t="s">
        <v>1955</v>
      </c>
      <c r="I31" s="2915"/>
      <c r="J31" s="2916"/>
      <c r="K31" s="2596"/>
      <c r="L31" s="2458"/>
      <c r="M31" s="2459"/>
      <c r="N31" s="2460"/>
      <c r="O31" s="2529" t="s">
        <v>1446</v>
      </c>
      <c r="P31" s="2529"/>
    </row>
    <row r="32" spans="2:16" ht="21" customHeight="1">
      <c r="B32" s="563"/>
      <c r="C32" s="559"/>
      <c r="D32" s="2442" t="s">
        <v>1442</v>
      </c>
      <c r="E32" s="2442"/>
      <c r="F32" s="559"/>
      <c r="G32" s="559"/>
      <c r="H32" s="4100" t="s">
        <v>92</v>
      </c>
      <c r="I32" s="2520"/>
      <c r="J32" s="2452"/>
      <c r="K32" s="555"/>
      <c r="L32" s="2458"/>
      <c r="M32" s="2459"/>
      <c r="N32" s="2460"/>
      <c r="O32" s="2592"/>
      <c r="P32" s="2673"/>
    </row>
    <row r="33" spans="2:17" ht="39" customHeight="1">
      <c r="B33" s="565" t="s">
        <v>444</v>
      </c>
      <c r="C33" s="2472" t="s">
        <v>1957</v>
      </c>
      <c r="D33" s="2472"/>
      <c r="E33" s="2472"/>
      <c r="F33" s="2472"/>
      <c r="G33" s="2472"/>
      <c r="H33" s="2472"/>
      <c r="I33" s="2473"/>
      <c r="J33" s="566" t="s">
        <v>1385</v>
      </c>
      <c r="K33" s="567" t="s">
        <v>1449</v>
      </c>
      <c r="L33" s="2904"/>
      <c r="M33" s="2905"/>
      <c r="N33" s="2906"/>
      <c r="O33" s="815" t="s">
        <v>3825</v>
      </c>
      <c r="P33" s="815"/>
    </row>
    <row r="34" spans="2:17" ht="46.5" customHeight="1">
      <c r="B34" s="2907" t="s">
        <v>1961</v>
      </c>
      <c r="C34" s="2908"/>
      <c r="D34" s="2908"/>
      <c r="E34" s="2908"/>
      <c r="F34" s="2908"/>
      <c r="G34" s="2908"/>
      <c r="H34" s="2908"/>
      <c r="I34" s="2908"/>
      <c r="J34" s="2908"/>
      <c r="K34" s="2909"/>
      <c r="L34" s="2908"/>
      <c r="M34" s="2908"/>
      <c r="N34" s="2908"/>
      <c r="O34" s="2908"/>
      <c r="P34" s="2910"/>
    </row>
    <row r="35" spans="2:17" ht="90.75" customHeight="1">
      <c r="B35" s="569" t="s">
        <v>448</v>
      </c>
      <c r="C35" s="2593" t="s">
        <v>1962</v>
      </c>
      <c r="D35" s="2593"/>
      <c r="E35" s="2593"/>
      <c r="F35" s="2593"/>
      <c r="G35" s="2593"/>
      <c r="H35" s="2593"/>
      <c r="I35" s="2594"/>
      <c r="J35" s="570" t="s">
        <v>1385</v>
      </c>
      <c r="K35" s="571" t="s">
        <v>1449</v>
      </c>
      <c r="L35" s="2911"/>
      <c r="M35" s="2912"/>
      <c r="N35" s="2913"/>
      <c r="O35" s="572" t="s">
        <v>1975</v>
      </c>
      <c r="P35" s="542"/>
    </row>
    <row r="36" spans="2:17" ht="26.25" customHeight="1">
      <c r="B36" s="2860" t="s">
        <v>1453</v>
      </c>
      <c r="C36" s="2861"/>
      <c r="D36" s="2861"/>
      <c r="E36" s="2861"/>
      <c r="F36" s="2861"/>
      <c r="G36" s="2861"/>
      <c r="H36" s="2861"/>
      <c r="I36" s="2861"/>
      <c r="J36" s="2861"/>
      <c r="K36" s="2862"/>
      <c r="L36" s="2861"/>
      <c r="M36" s="2861"/>
      <c r="N36" s="2861"/>
      <c r="O36" s="2861"/>
      <c r="P36" s="2863"/>
    </row>
    <row r="37" spans="2:17" ht="68.25" customHeight="1">
      <c r="B37" s="569" t="s">
        <v>451</v>
      </c>
      <c r="C37" s="2894" t="s">
        <v>1454</v>
      </c>
      <c r="D37" s="2894"/>
      <c r="E37" s="2894"/>
      <c r="F37" s="2895"/>
      <c r="G37" s="573" t="s">
        <v>1964</v>
      </c>
      <c r="H37" s="574" t="s">
        <v>1965</v>
      </c>
      <c r="I37" s="2858" t="s">
        <v>1966</v>
      </c>
      <c r="J37" s="2859"/>
      <c r="K37" s="2858" t="s">
        <v>1458</v>
      </c>
      <c r="L37" s="2896"/>
      <c r="M37" s="2896"/>
      <c r="N37" s="2897"/>
      <c r="O37" s="2898"/>
      <c r="P37" s="2898"/>
    </row>
    <row r="38" spans="2:17" ht="36" customHeight="1">
      <c r="B38" s="537" t="s">
        <v>394</v>
      </c>
      <c r="C38" s="2442" t="s">
        <v>1967</v>
      </c>
      <c r="D38" s="2442"/>
      <c r="E38" s="2442"/>
      <c r="F38" s="2443"/>
      <c r="G38" s="578">
        <v>769230</v>
      </c>
      <c r="H38" s="577" t="s">
        <v>1460</v>
      </c>
      <c r="I38" s="2880" t="s">
        <v>5669</v>
      </c>
      <c r="J38" s="2870"/>
      <c r="K38" s="2883"/>
      <c r="L38" s="2884"/>
      <c r="M38" s="2884"/>
      <c r="N38" s="2885"/>
      <c r="O38" s="2899"/>
      <c r="P38" s="2899"/>
    </row>
    <row r="39" spans="2:17" ht="60" customHeight="1">
      <c r="B39" s="537" t="s">
        <v>401</v>
      </c>
      <c r="C39" s="2442" t="s">
        <v>1971</v>
      </c>
      <c r="D39" s="2442"/>
      <c r="E39" s="2442"/>
      <c r="F39" s="2443"/>
      <c r="G39" s="578">
        <v>0</v>
      </c>
      <c r="H39" s="577" t="s">
        <v>1460</v>
      </c>
      <c r="I39" s="2880" t="s">
        <v>4537</v>
      </c>
      <c r="J39" s="2870"/>
      <c r="K39" s="2883"/>
      <c r="L39" s="2884"/>
      <c r="M39" s="2884"/>
      <c r="N39" s="2885"/>
      <c r="O39" s="2899"/>
      <c r="P39" s="2899"/>
    </row>
    <row r="40" spans="2:17" ht="42" customHeight="1">
      <c r="B40" s="530" t="s">
        <v>403</v>
      </c>
      <c r="C40" s="2537" t="s">
        <v>1972</v>
      </c>
      <c r="D40" s="2537"/>
      <c r="E40" s="2537"/>
      <c r="F40" s="2538"/>
      <c r="G40" s="580">
        <f>G38+G39</f>
        <v>769230</v>
      </c>
      <c r="H40" s="581"/>
      <c r="I40" s="2844"/>
      <c r="J40" s="2845"/>
      <c r="K40" s="2844"/>
      <c r="L40" s="2886"/>
      <c r="M40" s="2886"/>
      <c r="N40" s="2887"/>
      <c r="O40" s="2900"/>
      <c r="P40" s="2900"/>
      <c r="Q40" s="584"/>
    </row>
    <row r="41" spans="2:17" ht="57.75" customHeight="1">
      <c r="B41" s="2888" t="s">
        <v>1973</v>
      </c>
      <c r="C41" s="2889"/>
      <c r="D41" s="2889"/>
      <c r="E41" s="2889"/>
      <c r="F41" s="2889"/>
      <c r="G41" s="2889"/>
      <c r="H41" s="2889"/>
      <c r="I41" s="2889"/>
      <c r="J41" s="2889"/>
      <c r="K41" s="2889"/>
      <c r="L41" s="2889"/>
      <c r="M41" s="2889"/>
      <c r="N41" s="2889"/>
      <c r="O41" s="2889"/>
      <c r="P41" s="2890"/>
    </row>
    <row r="42" spans="2:17" ht="104.25" customHeight="1">
      <c r="B42" s="585" t="s">
        <v>460</v>
      </c>
      <c r="C42" s="2593" t="s">
        <v>1974</v>
      </c>
      <c r="D42" s="2593"/>
      <c r="E42" s="2593"/>
      <c r="F42" s="2593"/>
      <c r="G42" s="2593"/>
      <c r="H42" s="2594"/>
      <c r="I42" s="570" t="s">
        <v>1385</v>
      </c>
      <c r="J42" s="586" t="s">
        <v>1449</v>
      </c>
      <c r="K42" s="2891"/>
      <c r="L42" s="2892"/>
      <c r="M42" s="2892"/>
      <c r="N42" s="2893"/>
      <c r="O42" s="572" t="s">
        <v>1963</v>
      </c>
      <c r="P42" s="542"/>
    </row>
    <row r="43" spans="2:17" ht="25.15" customHeight="1">
      <c r="B43" s="2860" t="s">
        <v>1467</v>
      </c>
      <c r="C43" s="2861"/>
      <c r="D43" s="2861"/>
      <c r="E43" s="2861"/>
      <c r="F43" s="2861"/>
      <c r="G43" s="2861"/>
      <c r="H43" s="2861"/>
      <c r="I43" s="2861"/>
      <c r="J43" s="2861"/>
      <c r="K43" s="2862"/>
      <c r="L43" s="2861"/>
      <c r="M43" s="2861"/>
      <c r="N43" s="2861"/>
      <c r="O43" s="2861"/>
      <c r="P43" s="2863"/>
    </row>
    <row r="44" spans="2:17" ht="68.25" customHeight="1">
      <c r="B44" s="587" t="s">
        <v>463</v>
      </c>
      <c r="C44" s="2856" t="s">
        <v>1468</v>
      </c>
      <c r="D44" s="2856"/>
      <c r="E44" s="2864"/>
      <c r="F44" s="588" t="s">
        <v>1976</v>
      </c>
      <c r="G44" s="2858" t="s">
        <v>1977</v>
      </c>
      <c r="H44" s="2859"/>
      <c r="I44" s="2858" t="s">
        <v>1978</v>
      </c>
      <c r="J44" s="2859"/>
      <c r="K44" s="2858" t="s">
        <v>1979</v>
      </c>
      <c r="L44" s="2859"/>
      <c r="M44" s="575" t="s">
        <v>1473</v>
      </c>
      <c r="N44" s="589" t="s">
        <v>1980</v>
      </c>
      <c r="O44" s="2529" t="s">
        <v>1452</v>
      </c>
      <c r="P44" s="2529"/>
    </row>
    <row r="45" spans="2:17" ht="50.25" customHeight="1">
      <c r="B45" s="537" t="s">
        <v>394</v>
      </c>
      <c r="C45" s="2865" t="s">
        <v>1982</v>
      </c>
      <c r="D45" s="2865"/>
      <c r="E45" s="2866"/>
      <c r="F45" s="591" t="s">
        <v>1385</v>
      </c>
      <c r="G45" s="3006">
        <v>769230</v>
      </c>
      <c r="H45" s="3007"/>
      <c r="I45" s="2869" t="s">
        <v>1460</v>
      </c>
      <c r="J45" s="2870"/>
      <c r="K45" s="2881">
        <v>323275</v>
      </c>
      <c r="L45" s="2882"/>
      <c r="M45" s="592" t="s">
        <v>1478</v>
      </c>
      <c r="N45" s="745" t="s">
        <v>5670</v>
      </c>
      <c r="O45" s="2592"/>
      <c r="P45" s="2592"/>
    </row>
    <row r="46" spans="2:17" ht="31.5" customHeight="1">
      <c r="B46" s="594"/>
      <c r="C46" s="2871" t="s">
        <v>1984</v>
      </c>
      <c r="D46" s="2871"/>
      <c r="E46" s="2872"/>
      <c r="F46" s="2873"/>
      <c r="G46" s="2874"/>
      <c r="H46" s="2874"/>
      <c r="I46" s="2874"/>
      <c r="J46" s="2874"/>
      <c r="K46" s="2874"/>
      <c r="L46" s="2874"/>
      <c r="M46" s="2874"/>
      <c r="N46" s="2875"/>
      <c r="O46" s="2592"/>
      <c r="P46" s="2592"/>
    </row>
    <row r="47" spans="2:17" ht="65.25" customHeight="1">
      <c r="B47" s="537" t="s">
        <v>401</v>
      </c>
      <c r="C47" s="2871" t="s">
        <v>1985</v>
      </c>
      <c r="D47" s="2871"/>
      <c r="E47" s="2872"/>
      <c r="F47" s="535" t="s">
        <v>1520</v>
      </c>
      <c r="G47" s="2878">
        <v>0</v>
      </c>
      <c r="H47" s="2879"/>
      <c r="I47" s="2880" t="s">
        <v>1460</v>
      </c>
      <c r="J47" s="2870"/>
      <c r="K47" s="2881">
        <v>0</v>
      </c>
      <c r="L47" s="2882"/>
      <c r="M47" s="592" t="s">
        <v>1496</v>
      </c>
      <c r="N47" s="579"/>
      <c r="O47" s="2592"/>
      <c r="P47" s="2592"/>
    </row>
    <row r="48" spans="2:17" ht="35.25" customHeight="1">
      <c r="B48" s="594"/>
      <c r="C48" s="2871" t="s">
        <v>1986</v>
      </c>
      <c r="D48" s="2871"/>
      <c r="E48" s="2872"/>
      <c r="F48" s="2873"/>
      <c r="G48" s="2874"/>
      <c r="H48" s="2874"/>
      <c r="I48" s="2874"/>
      <c r="J48" s="2874"/>
      <c r="K48" s="2874"/>
      <c r="L48" s="2874"/>
      <c r="M48" s="2874"/>
      <c r="N48" s="2875"/>
      <c r="O48" s="2592"/>
      <c r="P48" s="2592"/>
    </row>
    <row r="49" spans="1:16" ht="42.75" customHeight="1">
      <c r="B49" s="596" t="s">
        <v>403</v>
      </c>
      <c r="C49" s="2876" t="s">
        <v>1987</v>
      </c>
      <c r="D49" s="2876"/>
      <c r="E49" s="2877"/>
      <c r="F49" s="597"/>
      <c r="G49" s="2842">
        <f>G45+G47</f>
        <v>769230</v>
      </c>
      <c r="H49" s="2843"/>
      <c r="I49" s="2844"/>
      <c r="J49" s="2845"/>
      <c r="K49" s="2846">
        <f>K45+K47</f>
        <v>323275</v>
      </c>
      <c r="L49" s="2847"/>
      <c r="M49" s="598"/>
      <c r="N49" s="599"/>
      <c r="O49" s="2530"/>
      <c r="P49" s="2530"/>
    </row>
    <row r="50" spans="1:16" ht="56.25" customHeight="1">
      <c r="B50" s="4099" t="s">
        <v>1988</v>
      </c>
      <c r="C50" s="2854"/>
      <c r="D50" s="2854"/>
      <c r="E50" s="2854"/>
      <c r="F50" s="2854"/>
      <c r="G50" s="2854"/>
      <c r="H50" s="2854"/>
      <c r="I50" s="2854"/>
      <c r="J50" s="2854"/>
      <c r="K50" s="2854"/>
      <c r="L50" s="2854"/>
      <c r="M50" s="2854"/>
      <c r="N50" s="2854"/>
      <c r="O50" s="2854"/>
      <c r="P50" s="2855"/>
    </row>
    <row r="51" spans="1:16" ht="68.25" customHeight="1">
      <c r="B51" s="587" t="s">
        <v>476</v>
      </c>
      <c r="C51" s="2856" t="s">
        <v>1486</v>
      </c>
      <c r="D51" s="2568"/>
      <c r="E51" s="2857"/>
      <c r="F51" s="600" t="s">
        <v>1487</v>
      </c>
      <c r="G51" s="2858" t="s">
        <v>1989</v>
      </c>
      <c r="H51" s="2859"/>
      <c r="I51" s="2858" t="s">
        <v>1978</v>
      </c>
      <c r="J51" s="2859"/>
      <c r="K51" s="2858" t="s">
        <v>1979</v>
      </c>
      <c r="L51" s="2859"/>
      <c r="M51" s="575" t="s">
        <v>1473</v>
      </c>
      <c r="N51" s="575" t="s">
        <v>1990</v>
      </c>
      <c r="O51" s="601"/>
      <c r="P51" s="602"/>
    </row>
    <row r="52" spans="1:16" s="603" customFormat="1" ht="42" customHeight="1">
      <c r="B52" s="537" t="s">
        <v>394</v>
      </c>
      <c r="C52" s="2442" t="s">
        <v>97</v>
      </c>
      <c r="D52" s="2442"/>
      <c r="E52" s="2443"/>
      <c r="F52" s="591" t="s">
        <v>1490</v>
      </c>
      <c r="G52" s="1532">
        <v>1983602.06</v>
      </c>
      <c r="H52" s="1533"/>
      <c r="I52" s="1479" t="s">
        <v>927</v>
      </c>
      <c r="J52" s="1480"/>
      <c r="K52" s="1521">
        <v>499946.66666666669</v>
      </c>
      <c r="L52" s="1522"/>
      <c r="M52" s="592" t="s">
        <v>1491</v>
      </c>
      <c r="N52" s="604" t="s">
        <v>5671</v>
      </c>
      <c r="O52" s="201" t="s">
        <v>939</v>
      </c>
      <c r="P52" s="541"/>
    </row>
    <row r="53" spans="1:16" s="603" customFormat="1" ht="42" customHeight="1">
      <c r="B53" s="537" t="s">
        <v>401</v>
      </c>
      <c r="C53" s="2442" t="s">
        <v>1403</v>
      </c>
      <c r="D53" s="2442"/>
      <c r="E53" s="2443"/>
      <c r="F53" s="591" t="s">
        <v>1490</v>
      </c>
      <c r="G53" s="1532">
        <v>966536</v>
      </c>
      <c r="H53" s="1533"/>
      <c r="I53" s="1479" t="s">
        <v>927</v>
      </c>
      <c r="J53" s="1480"/>
      <c r="K53" s="1521">
        <v>281384</v>
      </c>
      <c r="L53" s="1522"/>
      <c r="M53" s="592" t="s">
        <v>1491</v>
      </c>
      <c r="N53" s="604" t="s">
        <v>5672</v>
      </c>
      <c r="O53" s="201" t="s">
        <v>940</v>
      </c>
      <c r="P53" s="541"/>
    </row>
    <row r="54" spans="1:16" s="603" customFormat="1" ht="32.25" customHeight="1">
      <c r="B54" s="537" t="s">
        <v>403</v>
      </c>
      <c r="C54" s="2442" t="s">
        <v>1495</v>
      </c>
      <c r="D54" s="2442"/>
      <c r="E54" s="2443"/>
      <c r="F54" s="591" t="s">
        <v>1496</v>
      </c>
      <c r="G54" s="3399">
        <v>0</v>
      </c>
      <c r="H54" s="3400"/>
      <c r="I54" s="1479" t="s">
        <v>927</v>
      </c>
      <c r="J54" s="1480"/>
      <c r="K54" s="2881">
        <v>0</v>
      </c>
      <c r="L54" s="2882"/>
      <c r="M54" s="592" t="s">
        <v>1496</v>
      </c>
      <c r="N54" s="605"/>
      <c r="O54" s="201" t="s">
        <v>940</v>
      </c>
      <c r="P54" s="541"/>
    </row>
    <row r="55" spans="1:16" s="603" customFormat="1" ht="32.25" customHeight="1">
      <c r="B55" s="537" t="s">
        <v>405</v>
      </c>
      <c r="C55" s="2442" t="s">
        <v>1497</v>
      </c>
      <c r="D55" s="2442"/>
      <c r="E55" s="2443"/>
      <c r="F55" s="591" t="s">
        <v>1496</v>
      </c>
      <c r="G55" s="3399">
        <v>0</v>
      </c>
      <c r="H55" s="3400"/>
      <c r="I55" s="1479" t="s">
        <v>927</v>
      </c>
      <c r="J55" s="1480"/>
      <c r="K55" s="2881">
        <v>0</v>
      </c>
      <c r="L55" s="2882"/>
      <c r="M55" s="592" t="s">
        <v>1496</v>
      </c>
      <c r="N55" s="1076"/>
      <c r="O55" s="201" t="s">
        <v>940</v>
      </c>
      <c r="P55" s="607"/>
    </row>
    <row r="56" spans="1:16" s="603" customFormat="1" ht="32.25" customHeight="1">
      <c r="B56" s="537" t="s">
        <v>408</v>
      </c>
      <c r="C56" s="2442" t="s">
        <v>1514</v>
      </c>
      <c r="D56" s="2442"/>
      <c r="E56" s="2443"/>
      <c r="F56" s="591" t="s">
        <v>1496</v>
      </c>
      <c r="G56" s="3399">
        <v>0</v>
      </c>
      <c r="H56" s="3400"/>
      <c r="I56" s="1479" t="s">
        <v>927</v>
      </c>
      <c r="J56" s="1480"/>
      <c r="K56" s="2881">
        <v>0</v>
      </c>
      <c r="L56" s="2882"/>
      <c r="M56" s="592" t="s">
        <v>1496</v>
      </c>
      <c r="N56" s="605"/>
      <c r="O56" s="201" t="s">
        <v>940</v>
      </c>
      <c r="P56" s="608"/>
    </row>
    <row r="57" spans="1:16" ht="61.5" customHeight="1">
      <c r="B57" s="530" t="s">
        <v>410</v>
      </c>
      <c r="C57" s="2556" t="s">
        <v>1997</v>
      </c>
      <c r="D57" s="2556"/>
      <c r="E57" s="2557"/>
      <c r="F57" s="609"/>
      <c r="G57" s="2842">
        <f>G52+G53+G54+G55+G56</f>
        <v>2950138.06</v>
      </c>
      <c r="H57" s="2843"/>
      <c r="I57" s="2844"/>
      <c r="J57" s="2845"/>
      <c r="K57" s="2846">
        <f>K52+K53+K54+K55+K56</f>
        <v>781330.66666666674</v>
      </c>
      <c r="L57" s="2847"/>
      <c r="M57" s="598"/>
      <c r="N57" s="599"/>
      <c r="O57" s="610"/>
      <c r="P57" s="610"/>
    </row>
    <row r="58" spans="1:16" ht="50.25" customHeight="1">
      <c r="A58" s="611"/>
      <c r="B58" s="2848" t="s">
        <v>1501</v>
      </c>
      <c r="C58" s="2849"/>
      <c r="D58" s="2849"/>
      <c r="E58" s="2849"/>
      <c r="F58" s="2849"/>
      <c r="G58" s="2849"/>
      <c r="H58" s="2849"/>
      <c r="I58" s="2849"/>
      <c r="J58" s="2849"/>
      <c r="K58" s="2849"/>
      <c r="L58" s="2849"/>
      <c r="M58" s="2849"/>
      <c r="N58" s="2849"/>
      <c r="O58" s="2849"/>
      <c r="P58" s="2850"/>
    </row>
    <row r="59" spans="1:16" ht="64.5" customHeight="1">
      <c r="B59" s="612" t="s">
        <v>486</v>
      </c>
      <c r="C59" s="2851" t="s">
        <v>1998</v>
      </c>
      <c r="D59" s="2851"/>
      <c r="E59" s="2851"/>
      <c r="F59" s="2851"/>
      <c r="G59" s="2851"/>
      <c r="H59" s="2851"/>
      <c r="I59" s="2852"/>
      <c r="J59" s="613">
        <f>G49/(G49+G57)</f>
        <v>0.20681739144686853</v>
      </c>
      <c r="K59" s="614" t="s">
        <v>1386</v>
      </c>
      <c r="L59" s="2828"/>
      <c r="M59" s="2829"/>
      <c r="N59" s="2830"/>
      <c r="O59" s="2729"/>
      <c r="P59" s="2729"/>
    </row>
    <row r="60" spans="1:16" ht="49.5" customHeight="1">
      <c r="B60" s="615" t="s">
        <v>1999</v>
      </c>
      <c r="C60" s="2851" t="s">
        <v>2000</v>
      </c>
      <c r="D60" s="2851"/>
      <c r="E60" s="2851"/>
      <c r="F60" s="2851"/>
      <c r="G60" s="2851"/>
      <c r="H60" s="2851"/>
      <c r="I60" s="2852"/>
      <c r="J60" s="613">
        <f>G45/G49</f>
        <v>1</v>
      </c>
      <c r="K60" s="614" t="s">
        <v>1449</v>
      </c>
      <c r="L60" s="2828"/>
      <c r="M60" s="2829"/>
      <c r="N60" s="2830"/>
      <c r="O60" s="2730"/>
      <c r="P60" s="2730"/>
    </row>
    <row r="61" spans="1:16" ht="45" customHeight="1">
      <c r="B61" s="615" t="s">
        <v>490</v>
      </c>
      <c r="C61" s="2442" t="s">
        <v>2001</v>
      </c>
      <c r="D61" s="2442"/>
      <c r="E61" s="2442"/>
      <c r="F61" s="2442"/>
      <c r="G61" s="2442"/>
      <c r="H61" s="2442"/>
      <c r="I61" s="2443"/>
      <c r="J61" s="617">
        <f>SUM(G49,G57)</f>
        <v>3719368.06</v>
      </c>
      <c r="K61" s="614" t="s">
        <v>1386</v>
      </c>
      <c r="L61" s="2828"/>
      <c r="M61" s="2829"/>
      <c r="N61" s="2830"/>
      <c r="O61" s="2730"/>
      <c r="P61" s="2730"/>
    </row>
    <row r="62" spans="1:16" ht="57" customHeight="1">
      <c r="B62" s="615" t="s">
        <v>492</v>
      </c>
      <c r="C62" s="2442" t="s">
        <v>2002</v>
      </c>
      <c r="D62" s="2442"/>
      <c r="E62" s="2442"/>
      <c r="F62" s="2442"/>
      <c r="G62" s="2442"/>
      <c r="H62" s="2442"/>
      <c r="I62" s="2443"/>
      <c r="J62" s="613">
        <f>(G49+G57)/J27</f>
        <v>0.67123764406088371</v>
      </c>
      <c r="K62" s="614" t="s">
        <v>1386</v>
      </c>
      <c r="L62" s="2828"/>
      <c r="M62" s="2829"/>
      <c r="N62" s="2830"/>
      <c r="O62" s="2730"/>
      <c r="P62" s="2730"/>
    </row>
    <row r="63" spans="1:16" ht="69" customHeight="1">
      <c r="B63" s="618" t="s">
        <v>494</v>
      </c>
      <c r="C63" s="2442" t="s">
        <v>2003</v>
      </c>
      <c r="D63" s="2442"/>
      <c r="E63" s="2442"/>
      <c r="F63" s="2442"/>
      <c r="G63" s="2442"/>
      <c r="H63" s="2442"/>
      <c r="I63" s="2443"/>
      <c r="J63" s="613">
        <f>(K49+K57)/J28</f>
        <v>0.68004106739098946</v>
      </c>
      <c r="K63" s="614" t="s">
        <v>1386</v>
      </c>
      <c r="L63" s="2828"/>
      <c r="M63" s="2829"/>
      <c r="N63" s="2830"/>
      <c r="O63" s="2730"/>
      <c r="P63" s="2730"/>
    </row>
    <row r="64" spans="1:16" ht="42.75" customHeight="1">
      <c r="B64" s="618" t="s">
        <v>496</v>
      </c>
      <c r="C64" s="2826" t="s">
        <v>2004</v>
      </c>
      <c r="D64" s="2826"/>
      <c r="E64" s="2826"/>
      <c r="F64" s="2826"/>
      <c r="G64" s="2826"/>
      <c r="H64" s="2826"/>
      <c r="I64" s="2827"/>
      <c r="J64" s="620" t="str">
        <f>IF(J62&lt;0.945,"Funding gap","No funding gap")</f>
        <v>Funding gap</v>
      </c>
      <c r="K64" s="621" t="s">
        <v>1449</v>
      </c>
      <c r="L64" s="2828"/>
      <c r="M64" s="2829"/>
      <c r="N64" s="2830"/>
      <c r="O64" s="2731"/>
      <c r="P64" s="2731"/>
    </row>
    <row r="65" spans="2:16" ht="53.25" customHeight="1">
      <c r="B65" s="618" t="s">
        <v>498</v>
      </c>
      <c r="C65" s="2831" t="s">
        <v>1508</v>
      </c>
      <c r="D65" s="2831"/>
      <c r="E65" s="2831"/>
      <c r="F65" s="2831"/>
      <c r="G65" s="2831"/>
      <c r="H65" s="2831"/>
      <c r="I65" s="2832"/>
      <c r="J65" s="623">
        <f>G45/J27</f>
        <v>0.1388236185856136</v>
      </c>
      <c r="K65" s="614" t="s">
        <v>1386</v>
      </c>
      <c r="L65" s="2828"/>
      <c r="M65" s="2829"/>
      <c r="N65" s="2830"/>
      <c r="O65" s="616"/>
      <c r="P65" s="616"/>
    </row>
    <row r="66" spans="2:16" ht="39" customHeight="1">
      <c r="B66" s="532" t="s">
        <v>500</v>
      </c>
      <c r="C66" s="2479" t="s">
        <v>1509</v>
      </c>
      <c r="D66" s="2479"/>
      <c r="E66" s="2479"/>
      <c r="F66" s="2479"/>
      <c r="G66" s="2479"/>
      <c r="H66" s="2479"/>
      <c r="I66" s="2479"/>
      <c r="J66" s="2480"/>
      <c r="K66" s="2821" t="s">
        <v>1449</v>
      </c>
      <c r="L66" s="2997" t="s">
        <v>5673</v>
      </c>
      <c r="M66" s="2998"/>
      <c r="N66" s="2999"/>
      <c r="O66" s="2529" t="s">
        <v>1510</v>
      </c>
      <c r="P66" s="2529"/>
    </row>
    <row r="67" spans="2:16" ht="21" customHeight="1">
      <c r="B67" s="537" t="s">
        <v>394</v>
      </c>
      <c r="C67" s="2824" t="s">
        <v>1511</v>
      </c>
      <c r="D67" s="2824"/>
      <c r="E67" s="2824"/>
      <c r="F67" s="2824"/>
      <c r="G67" s="2824"/>
      <c r="H67" s="2824"/>
      <c r="I67" s="2825"/>
      <c r="J67" s="564" t="s">
        <v>1385</v>
      </c>
      <c r="K67" s="2822"/>
      <c r="L67" s="3000"/>
      <c r="M67" s="3001"/>
      <c r="N67" s="3002"/>
      <c r="O67" s="2592"/>
      <c r="P67" s="2592"/>
    </row>
    <row r="68" spans="2:16" ht="21" customHeight="1">
      <c r="B68" s="537" t="s">
        <v>401</v>
      </c>
      <c r="C68" s="2824" t="s">
        <v>1512</v>
      </c>
      <c r="D68" s="2824"/>
      <c r="E68" s="2824"/>
      <c r="F68" s="2824"/>
      <c r="G68" s="2824"/>
      <c r="H68" s="2824"/>
      <c r="I68" s="2825"/>
      <c r="J68" s="564" t="s">
        <v>1520</v>
      </c>
      <c r="K68" s="2822"/>
      <c r="L68" s="3000"/>
      <c r="M68" s="3001"/>
      <c r="N68" s="3002"/>
      <c r="O68" s="2592"/>
      <c r="P68" s="2592"/>
    </row>
    <row r="69" spans="2:16" ht="21" customHeight="1">
      <c r="B69" s="537" t="s">
        <v>403</v>
      </c>
      <c r="C69" s="2824" t="s">
        <v>1513</v>
      </c>
      <c r="D69" s="2824"/>
      <c r="E69" s="2824"/>
      <c r="F69" s="2824"/>
      <c r="G69" s="2824"/>
      <c r="H69" s="2824"/>
      <c r="I69" s="2825"/>
      <c r="J69" s="564" t="s">
        <v>1520</v>
      </c>
      <c r="K69" s="2822"/>
      <c r="L69" s="3000"/>
      <c r="M69" s="3001"/>
      <c r="N69" s="3002"/>
      <c r="O69" s="2592"/>
      <c r="P69" s="2592"/>
    </row>
    <row r="70" spans="2:16" ht="21" customHeight="1">
      <c r="B70" s="537" t="s">
        <v>405</v>
      </c>
      <c r="C70" s="2824" t="s">
        <v>1514</v>
      </c>
      <c r="D70" s="2824"/>
      <c r="E70" s="2824"/>
      <c r="F70" s="2824"/>
      <c r="G70" s="2824"/>
      <c r="H70" s="2824"/>
      <c r="I70" s="2825"/>
      <c r="J70" s="564" t="s">
        <v>1520</v>
      </c>
      <c r="K70" s="2822"/>
      <c r="L70" s="3000"/>
      <c r="M70" s="3001"/>
      <c r="N70" s="3002"/>
      <c r="O70" s="2592"/>
      <c r="P70" s="2592"/>
    </row>
    <row r="71" spans="2:16" ht="21" customHeight="1">
      <c r="B71" s="537" t="s">
        <v>408</v>
      </c>
      <c r="C71" s="2607" t="s">
        <v>1515</v>
      </c>
      <c r="D71" s="2607"/>
      <c r="E71" s="2607"/>
      <c r="F71" s="2608"/>
      <c r="G71" s="2500" t="s">
        <v>92</v>
      </c>
      <c r="H71" s="2501"/>
      <c r="I71" s="2501"/>
      <c r="J71" s="2609"/>
      <c r="K71" s="2823"/>
      <c r="L71" s="3003"/>
      <c r="M71" s="3004"/>
      <c r="N71" s="3005"/>
      <c r="O71" s="2673"/>
      <c r="P71" s="2673"/>
    </row>
    <row r="72" spans="2:16" ht="35.25" customHeight="1">
      <c r="B72" s="558" t="s">
        <v>1516</v>
      </c>
      <c r="C72" s="590" t="s">
        <v>561</v>
      </c>
      <c r="D72" s="2442" t="s">
        <v>2007</v>
      </c>
      <c r="E72" s="2442"/>
      <c r="F72" s="2442"/>
      <c r="G72" s="2442"/>
      <c r="H72" s="2442"/>
      <c r="I72" s="2442"/>
      <c r="J72" s="2442"/>
      <c r="K72" s="2442"/>
      <c r="L72" s="2442"/>
      <c r="M72" s="2442"/>
      <c r="N72" s="2591"/>
      <c r="O72" s="622"/>
      <c r="P72" s="627"/>
    </row>
    <row r="73" spans="2:16" ht="20.25" customHeight="1">
      <c r="B73" s="530" t="s">
        <v>418</v>
      </c>
      <c r="C73" s="2607" t="s">
        <v>1518</v>
      </c>
      <c r="D73" s="2607"/>
      <c r="E73" s="2607"/>
      <c r="F73" s="2432" t="s">
        <v>1385</v>
      </c>
      <c r="G73" s="2433"/>
      <c r="H73" s="2821" t="s">
        <v>1449</v>
      </c>
      <c r="I73" s="2464"/>
      <c r="J73" s="2465"/>
      <c r="K73" s="2465"/>
      <c r="L73" s="2465"/>
      <c r="M73" s="2465"/>
      <c r="N73" s="2466"/>
      <c r="O73" s="2529" t="s">
        <v>1510</v>
      </c>
      <c r="P73" s="2529"/>
    </row>
    <row r="74" spans="2:16" ht="20.25" customHeight="1">
      <c r="B74" s="530" t="s">
        <v>508</v>
      </c>
      <c r="C74" s="2607" t="s">
        <v>1519</v>
      </c>
      <c r="D74" s="2607"/>
      <c r="E74" s="2607"/>
      <c r="F74" s="2432" t="s">
        <v>1520</v>
      </c>
      <c r="G74" s="2433"/>
      <c r="H74" s="2822"/>
      <c r="I74" s="2506"/>
      <c r="J74" s="2515"/>
      <c r="K74" s="2515"/>
      <c r="L74" s="2515"/>
      <c r="M74" s="2515"/>
      <c r="N74" s="2507"/>
      <c r="O74" s="2592"/>
      <c r="P74" s="2592"/>
    </row>
    <row r="75" spans="2:16" ht="20.25" customHeight="1">
      <c r="B75" s="530" t="s">
        <v>510</v>
      </c>
      <c r="C75" s="2607" t="s">
        <v>1521</v>
      </c>
      <c r="D75" s="2607"/>
      <c r="E75" s="2607"/>
      <c r="F75" s="2432" t="s">
        <v>1520</v>
      </c>
      <c r="G75" s="2433"/>
      <c r="H75" s="2822"/>
      <c r="I75" s="2506"/>
      <c r="J75" s="2515"/>
      <c r="K75" s="2515"/>
      <c r="L75" s="2515"/>
      <c r="M75" s="2515"/>
      <c r="N75" s="2507"/>
      <c r="O75" s="2592"/>
      <c r="P75" s="2592"/>
    </row>
    <row r="76" spans="2:16" ht="34.5" customHeight="1">
      <c r="B76" s="629"/>
      <c r="C76" s="595" t="s">
        <v>401</v>
      </c>
      <c r="D76" s="2479" t="s">
        <v>2009</v>
      </c>
      <c r="E76" s="2479"/>
      <c r="F76" s="2479"/>
      <c r="G76" s="2480"/>
      <c r="H76" s="2822"/>
      <c r="I76" s="2506"/>
      <c r="J76" s="2515"/>
      <c r="K76" s="2515"/>
      <c r="L76" s="2515"/>
      <c r="M76" s="2515"/>
      <c r="N76" s="2507"/>
      <c r="O76" s="2592"/>
      <c r="P76" s="2592"/>
    </row>
    <row r="77" spans="2:16" ht="21" customHeight="1">
      <c r="B77" s="530" t="s">
        <v>418</v>
      </c>
      <c r="C77" s="2607" t="s">
        <v>1518</v>
      </c>
      <c r="D77" s="2607"/>
      <c r="E77" s="2608"/>
      <c r="F77" s="2432" t="s">
        <v>1385</v>
      </c>
      <c r="G77" s="2433"/>
      <c r="H77" s="2822"/>
      <c r="I77" s="2506"/>
      <c r="J77" s="2515"/>
      <c r="K77" s="2515"/>
      <c r="L77" s="2515"/>
      <c r="M77" s="2515"/>
      <c r="N77" s="2507"/>
      <c r="O77" s="2592"/>
      <c r="P77" s="2592"/>
    </row>
    <row r="78" spans="2:16" ht="21" customHeight="1">
      <c r="B78" s="530" t="s">
        <v>508</v>
      </c>
      <c r="C78" s="2607" t="s">
        <v>1519</v>
      </c>
      <c r="D78" s="2607"/>
      <c r="E78" s="2608"/>
      <c r="F78" s="2432" t="s">
        <v>1520</v>
      </c>
      <c r="G78" s="2433"/>
      <c r="H78" s="2822"/>
      <c r="I78" s="2506"/>
      <c r="J78" s="2515"/>
      <c r="K78" s="2515"/>
      <c r="L78" s="2515"/>
      <c r="M78" s="2515"/>
      <c r="N78" s="2507"/>
      <c r="O78" s="2592"/>
      <c r="P78" s="2592"/>
    </row>
    <row r="79" spans="2:16" ht="21" customHeight="1">
      <c r="B79" s="530" t="s">
        <v>510</v>
      </c>
      <c r="C79" s="2607" t="s">
        <v>1523</v>
      </c>
      <c r="D79" s="2607"/>
      <c r="E79" s="2608"/>
      <c r="F79" s="2432" t="s">
        <v>1520</v>
      </c>
      <c r="G79" s="2433"/>
      <c r="H79" s="2822"/>
      <c r="I79" s="2506"/>
      <c r="J79" s="2515"/>
      <c r="K79" s="2515"/>
      <c r="L79" s="2515"/>
      <c r="M79" s="2515"/>
      <c r="N79" s="2507"/>
      <c r="O79" s="2592"/>
      <c r="P79" s="2592"/>
    </row>
    <row r="80" spans="2:16" ht="21" customHeight="1">
      <c r="B80" s="530" t="s">
        <v>512</v>
      </c>
      <c r="C80" s="2607" t="s">
        <v>1514</v>
      </c>
      <c r="D80" s="2607"/>
      <c r="E80" s="2608"/>
      <c r="F80" s="2432" t="s">
        <v>1520</v>
      </c>
      <c r="G80" s="2433"/>
      <c r="H80" s="2822"/>
      <c r="I80" s="2506"/>
      <c r="J80" s="2515"/>
      <c r="K80" s="2515"/>
      <c r="L80" s="2515"/>
      <c r="M80" s="2515"/>
      <c r="N80" s="2507"/>
      <c r="O80" s="2592"/>
      <c r="P80" s="2592"/>
    </row>
    <row r="81" spans="2:16" ht="26.25" customHeight="1">
      <c r="B81" s="530" t="s">
        <v>513</v>
      </c>
      <c r="C81" s="2607" t="s">
        <v>1524</v>
      </c>
      <c r="D81" s="2607"/>
      <c r="E81" s="2608"/>
      <c r="F81" s="2432" t="s">
        <v>92</v>
      </c>
      <c r="G81" s="2433"/>
      <c r="H81" s="2823"/>
      <c r="I81" s="2508"/>
      <c r="J81" s="2516"/>
      <c r="K81" s="2516"/>
      <c r="L81" s="2516"/>
      <c r="M81" s="2516"/>
      <c r="N81" s="2509"/>
      <c r="O81" s="2673"/>
      <c r="P81" s="2673"/>
    </row>
    <row r="82" spans="2:16" ht="44.25" customHeight="1">
      <c r="B82" s="630" t="s">
        <v>968</v>
      </c>
      <c r="C82" s="2812" t="s">
        <v>1525</v>
      </c>
      <c r="D82" s="2812"/>
      <c r="E82" s="2813"/>
      <c r="F82" s="2481" t="s">
        <v>5674</v>
      </c>
      <c r="G82" s="2482"/>
      <c r="H82" s="2482"/>
      <c r="I82" s="2482"/>
      <c r="J82" s="2482"/>
      <c r="K82" s="2482"/>
      <c r="L82" s="2482"/>
      <c r="M82" s="2482"/>
      <c r="N82" s="2483"/>
      <c r="O82" s="2816"/>
      <c r="P82" s="2817"/>
    </row>
    <row r="83" spans="2:16" ht="42" customHeight="1">
      <c r="B83" s="2818" t="s">
        <v>2010</v>
      </c>
      <c r="C83" s="2819"/>
      <c r="D83" s="2819"/>
      <c r="E83" s="2819"/>
      <c r="F83" s="2819"/>
      <c r="G83" s="2819"/>
      <c r="H83" s="2819"/>
      <c r="I83" s="2819"/>
      <c r="J83" s="2819"/>
      <c r="K83" s="2819"/>
      <c r="L83" s="2819"/>
      <c r="M83" s="2819"/>
      <c r="N83" s="2819"/>
      <c r="O83" s="2819"/>
      <c r="P83" s="2820"/>
    </row>
    <row r="84" spans="2:16" ht="52.5" customHeight="1">
      <c r="B84" s="532" t="s">
        <v>518</v>
      </c>
      <c r="C84" s="2442" t="s">
        <v>2011</v>
      </c>
      <c r="D84" s="2442"/>
      <c r="E84" s="2442"/>
      <c r="F84" s="2442"/>
      <c r="G84" s="2443"/>
      <c r="H84" s="564" t="s">
        <v>1385</v>
      </c>
      <c r="I84" s="2789" t="s">
        <v>1449</v>
      </c>
      <c r="J84" s="2790"/>
      <c r="K84" s="2791"/>
      <c r="L84" s="2792"/>
      <c r="M84" s="2792"/>
      <c r="N84" s="2793"/>
      <c r="O84" s="540" t="s">
        <v>1452</v>
      </c>
      <c r="P84" s="541"/>
    </row>
    <row r="85" spans="2:16" ht="20.25" customHeight="1">
      <c r="B85" s="2794" t="s">
        <v>1528</v>
      </c>
      <c r="C85" s="2613"/>
      <c r="D85" s="2613"/>
      <c r="E85" s="2795"/>
      <c r="F85" s="2801" t="s">
        <v>2012</v>
      </c>
      <c r="G85" s="2802"/>
      <c r="H85" s="2803"/>
      <c r="I85" s="2801" t="s">
        <v>1530</v>
      </c>
      <c r="J85" s="2802"/>
      <c r="K85" s="2801" t="s">
        <v>1458</v>
      </c>
      <c r="L85" s="2802"/>
      <c r="M85" s="2802"/>
      <c r="N85" s="2804"/>
      <c r="O85" s="2729"/>
      <c r="P85" s="2729" t="s">
        <v>5675</v>
      </c>
    </row>
    <row r="86" spans="2:16" ht="21" customHeight="1">
      <c r="B86" s="2796"/>
      <c r="C86" s="2614"/>
      <c r="D86" s="2614"/>
      <c r="E86" s="2797"/>
      <c r="F86" s="2767" t="s">
        <v>5676</v>
      </c>
      <c r="G86" s="2768"/>
      <c r="H86" s="2769"/>
      <c r="I86" s="2775">
        <v>769230</v>
      </c>
      <c r="J86" s="2776"/>
      <c r="K86" s="2772"/>
      <c r="L86" s="2773"/>
      <c r="M86" s="2773"/>
      <c r="N86" s="2774"/>
      <c r="O86" s="2730"/>
      <c r="P86" s="2730"/>
    </row>
    <row r="87" spans="2:16" ht="21" customHeight="1">
      <c r="B87" s="2796"/>
      <c r="C87" s="2614"/>
      <c r="D87" s="2614"/>
      <c r="E87" s="2797"/>
      <c r="F87" s="2767"/>
      <c r="G87" s="2768"/>
      <c r="H87" s="2769"/>
      <c r="I87" s="2775"/>
      <c r="J87" s="2776"/>
      <c r="K87" s="2772"/>
      <c r="L87" s="2773"/>
      <c r="M87" s="2773"/>
      <c r="N87" s="2774"/>
      <c r="O87" s="2730"/>
      <c r="P87" s="2730"/>
    </row>
    <row r="88" spans="2:16" ht="21" customHeight="1">
      <c r="B88" s="2796"/>
      <c r="C88" s="2614"/>
      <c r="D88" s="2614"/>
      <c r="E88" s="2797"/>
      <c r="F88" s="2767"/>
      <c r="G88" s="2768"/>
      <c r="H88" s="2769"/>
      <c r="I88" s="2775"/>
      <c r="J88" s="2776"/>
      <c r="K88" s="2772"/>
      <c r="L88" s="2773"/>
      <c r="M88" s="2773"/>
      <c r="N88" s="2774"/>
      <c r="O88" s="2730"/>
      <c r="P88" s="2730"/>
    </row>
    <row r="89" spans="2:16" ht="21.75" customHeight="1">
      <c r="B89" s="2798"/>
      <c r="C89" s="2799"/>
      <c r="D89" s="2799"/>
      <c r="E89" s="2800"/>
      <c r="F89" s="2691"/>
      <c r="G89" s="2805"/>
      <c r="H89" s="2806"/>
      <c r="I89" s="2807"/>
      <c r="J89" s="2808"/>
      <c r="K89" s="2809"/>
      <c r="L89" s="2810"/>
      <c r="M89" s="2810"/>
      <c r="N89" s="2811"/>
      <c r="O89" s="2750"/>
      <c r="P89" s="2750"/>
    </row>
    <row r="90" spans="2:16" ht="26.25" customHeight="1">
      <c r="B90" s="2427" t="s">
        <v>1533</v>
      </c>
      <c r="C90" s="2428"/>
      <c r="D90" s="2428"/>
      <c r="E90" s="2428"/>
      <c r="F90" s="2428"/>
      <c r="G90" s="2428"/>
      <c r="H90" s="2428"/>
      <c r="I90" s="2428"/>
      <c r="J90" s="2428"/>
      <c r="K90" s="2428"/>
      <c r="L90" s="2428"/>
      <c r="M90" s="2428"/>
      <c r="N90" s="2428"/>
      <c r="O90" s="2428"/>
      <c r="P90" s="2429"/>
    </row>
    <row r="91" spans="2:16" ht="51" customHeight="1">
      <c r="B91" s="828" t="s">
        <v>523</v>
      </c>
      <c r="C91" s="2752" t="s">
        <v>2015</v>
      </c>
      <c r="D91" s="2752"/>
      <c r="E91" s="2752"/>
      <c r="F91" s="2752"/>
      <c r="G91" s="2752"/>
      <c r="H91" s="2752"/>
      <c r="I91" s="2752"/>
      <c r="J91" s="2752"/>
      <c r="K91" s="2752"/>
      <c r="L91" s="2752"/>
      <c r="M91" s="2752"/>
      <c r="N91" s="3690"/>
      <c r="O91" s="2779" t="s">
        <v>2016</v>
      </c>
      <c r="P91" s="2779"/>
    </row>
    <row r="92" spans="2:16" ht="20.25" customHeight="1">
      <c r="B92" s="2780" t="s">
        <v>1536</v>
      </c>
      <c r="C92" s="2781"/>
      <c r="D92" s="2781"/>
      <c r="E92" s="2781"/>
      <c r="F92" s="2782"/>
      <c r="G92" s="2786" t="s">
        <v>1537</v>
      </c>
      <c r="H92" s="2787"/>
      <c r="I92" s="2787"/>
      <c r="J92" s="2787"/>
      <c r="K92" s="2787"/>
      <c r="L92" s="2787"/>
      <c r="M92" s="2787"/>
      <c r="N92" s="2788"/>
      <c r="O92" s="2592"/>
      <c r="P92" s="2592"/>
    </row>
    <row r="93" spans="2:16" ht="29.25" customHeight="1">
      <c r="B93" s="2783"/>
      <c r="C93" s="2784"/>
      <c r="D93" s="2784"/>
      <c r="E93" s="2784"/>
      <c r="F93" s="2785"/>
      <c r="G93" s="633" t="s">
        <v>1538</v>
      </c>
      <c r="H93" s="633" t="s">
        <v>1539</v>
      </c>
      <c r="I93" s="633" t="s">
        <v>981</v>
      </c>
      <c r="J93" s="633" t="s">
        <v>1540</v>
      </c>
      <c r="K93" s="2786" t="s">
        <v>1449</v>
      </c>
      <c r="L93" s="2787"/>
      <c r="M93" s="2787"/>
      <c r="N93" s="2788"/>
      <c r="O93" s="2592"/>
      <c r="P93" s="2673"/>
    </row>
    <row r="94" spans="2:16" ht="60" customHeight="1">
      <c r="B94" s="634" t="s">
        <v>394</v>
      </c>
      <c r="C94" s="2699" t="s">
        <v>2017</v>
      </c>
      <c r="D94" s="2699"/>
      <c r="E94" s="2699"/>
      <c r="F94" s="2699"/>
      <c r="G94" s="2699"/>
      <c r="H94" s="2699"/>
      <c r="I94" s="2699"/>
      <c r="J94" s="2700"/>
      <c r="K94" s="2754"/>
      <c r="L94" s="2755"/>
      <c r="M94" s="2755"/>
      <c r="N94" s="2756"/>
      <c r="O94" s="2592"/>
      <c r="P94" s="2729"/>
    </row>
    <row r="95" spans="2:16" ht="21.75" customHeight="1">
      <c r="B95" s="634" t="s">
        <v>530</v>
      </c>
      <c r="C95" s="2699" t="s">
        <v>1542</v>
      </c>
      <c r="D95" s="2699"/>
      <c r="E95" s="2699"/>
      <c r="F95" s="2700"/>
      <c r="G95" s="636" t="s">
        <v>1385</v>
      </c>
      <c r="H95" s="636" t="s">
        <v>1385</v>
      </c>
      <c r="I95" s="636" t="s">
        <v>1385</v>
      </c>
      <c r="J95" s="636" t="s">
        <v>1385</v>
      </c>
      <c r="K95" s="2757"/>
      <c r="L95" s="2758"/>
      <c r="M95" s="2758"/>
      <c r="N95" s="2759"/>
      <c r="O95" s="2592"/>
      <c r="P95" s="2730"/>
    </row>
    <row r="96" spans="2:16" ht="21.75" customHeight="1">
      <c r="B96" s="637" t="s">
        <v>532</v>
      </c>
      <c r="C96" s="2690" t="s">
        <v>1543</v>
      </c>
      <c r="D96" s="2690"/>
      <c r="E96" s="2690"/>
      <c r="F96" s="2751"/>
      <c r="G96" s="638" t="s">
        <v>1385</v>
      </c>
      <c r="H96" s="638" t="s">
        <v>1385</v>
      </c>
      <c r="I96" s="638" t="s">
        <v>1385</v>
      </c>
      <c r="J96" s="638" t="s">
        <v>1385</v>
      </c>
      <c r="K96" s="2760"/>
      <c r="L96" s="2761"/>
      <c r="M96" s="2761"/>
      <c r="N96" s="2762"/>
      <c r="O96" s="2592"/>
      <c r="P96" s="2730"/>
    </row>
    <row r="97" spans="2:16" ht="42" customHeight="1">
      <c r="B97" s="639" t="s">
        <v>401</v>
      </c>
      <c r="C97" s="2752" t="s">
        <v>2018</v>
      </c>
      <c r="D97" s="2752"/>
      <c r="E97" s="2752"/>
      <c r="F97" s="2752"/>
      <c r="G97" s="2752"/>
      <c r="H97" s="2752"/>
      <c r="I97" s="2752"/>
      <c r="J97" s="2753"/>
      <c r="K97" s="2754"/>
      <c r="L97" s="2755"/>
      <c r="M97" s="2755"/>
      <c r="N97" s="2756"/>
      <c r="O97" s="2592"/>
      <c r="P97" s="2730"/>
    </row>
    <row r="98" spans="2:16" ht="21" customHeight="1">
      <c r="B98" s="634" t="s">
        <v>530</v>
      </c>
      <c r="C98" s="2699" t="s">
        <v>1542</v>
      </c>
      <c r="D98" s="2699"/>
      <c r="E98" s="2699"/>
      <c r="F98" s="2700"/>
      <c r="G98" s="636" t="s">
        <v>1385</v>
      </c>
      <c r="H98" s="636" t="s">
        <v>1385</v>
      </c>
      <c r="I98" s="636" t="s">
        <v>1385</v>
      </c>
      <c r="J98" s="636" t="s">
        <v>1520</v>
      </c>
      <c r="K98" s="2757"/>
      <c r="L98" s="2758"/>
      <c r="M98" s="2758"/>
      <c r="N98" s="2759"/>
      <c r="O98" s="2592"/>
      <c r="P98" s="2730"/>
    </row>
    <row r="99" spans="2:16" ht="20.25" customHeight="1">
      <c r="B99" s="637" t="s">
        <v>532</v>
      </c>
      <c r="C99" s="2690" t="s">
        <v>1543</v>
      </c>
      <c r="D99" s="2690"/>
      <c r="E99" s="2690"/>
      <c r="F99" s="2751"/>
      <c r="G99" s="638" t="s">
        <v>1385</v>
      </c>
      <c r="H99" s="638" t="s">
        <v>1385</v>
      </c>
      <c r="I99" s="638" t="s">
        <v>1385</v>
      </c>
      <c r="J99" s="638" t="s">
        <v>1520</v>
      </c>
      <c r="K99" s="2760"/>
      <c r="L99" s="2761"/>
      <c r="M99" s="2761"/>
      <c r="N99" s="2762"/>
      <c r="O99" s="2592"/>
      <c r="P99" s="2730"/>
    </row>
    <row r="100" spans="2:16" ht="44.25" customHeight="1">
      <c r="B100" s="640" t="s">
        <v>535</v>
      </c>
      <c r="C100" s="2763" t="s">
        <v>2019</v>
      </c>
      <c r="D100" s="2763"/>
      <c r="E100" s="2763"/>
      <c r="F100" s="2763"/>
      <c r="G100" s="2763"/>
      <c r="H100" s="2763"/>
      <c r="I100" s="2763"/>
      <c r="J100" s="2764"/>
      <c r="K100" s="2754"/>
      <c r="L100" s="2755"/>
      <c r="M100" s="2755"/>
      <c r="N100" s="2756"/>
      <c r="O100" s="2592"/>
      <c r="P100" s="2730"/>
    </row>
    <row r="101" spans="2:16" ht="21.75" customHeight="1">
      <c r="B101" s="634" t="s">
        <v>530</v>
      </c>
      <c r="C101" s="2699" t="s">
        <v>1542</v>
      </c>
      <c r="D101" s="2699"/>
      <c r="E101" s="2699"/>
      <c r="F101" s="2700"/>
      <c r="G101" s="636" t="s">
        <v>1385</v>
      </c>
      <c r="H101" s="636" t="s">
        <v>1385</v>
      </c>
      <c r="I101" s="636" t="s">
        <v>1385</v>
      </c>
      <c r="J101" s="636" t="s">
        <v>1385</v>
      </c>
      <c r="K101" s="2757"/>
      <c r="L101" s="2758"/>
      <c r="M101" s="2758"/>
      <c r="N101" s="2759"/>
      <c r="O101" s="2592"/>
      <c r="P101" s="2730"/>
    </row>
    <row r="102" spans="2:16" ht="21" customHeight="1">
      <c r="B102" s="637" t="s">
        <v>532</v>
      </c>
      <c r="C102" s="2690" t="s">
        <v>1543</v>
      </c>
      <c r="D102" s="2690"/>
      <c r="E102" s="2690"/>
      <c r="F102" s="2751"/>
      <c r="G102" s="638" t="s">
        <v>1385</v>
      </c>
      <c r="H102" s="638" t="s">
        <v>1385</v>
      </c>
      <c r="I102" s="638" t="s">
        <v>1385</v>
      </c>
      <c r="J102" s="638" t="s">
        <v>1385</v>
      </c>
      <c r="K102" s="2760"/>
      <c r="L102" s="2761"/>
      <c r="M102" s="2761"/>
      <c r="N102" s="2762"/>
      <c r="O102" s="2592"/>
      <c r="P102" s="2730"/>
    </row>
    <row r="103" spans="2:16" ht="38.25" customHeight="1">
      <c r="B103" s="640" t="s">
        <v>537</v>
      </c>
      <c r="C103" s="2763" t="s">
        <v>2020</v>
      </c>
      <c r="D103" s="2763"/>
      <c r="E103" s="2763"/>
      <c r="F103" s="2763"/>
      <c r="G103" s="2763"/>
      <c r="H103" s="2763"/>
      <c r="I103" s="2763"/>
      <c r="J103" s="2764"/>
      <c r="K103" s="2754"/>
      <c r="L103" s="2755"/>
      <c r="M103" s="2755"/>
      <c r="N103" s="2756"/>
      <c r="O103" s="2592"/>
      <c r="P103" s="2730"/>
    </row>
    <row r="104" spans="2:16" ht="21" customHeight="1">
      <c r="B104" s="634" t="s">
        <v>530</v>
      </c>
      <c r="C104" s="2699" t="s">
        <v>1542</v>
      </c>
      <c r="D104" s="2699"/>
      <c r="E104" s="2699"/>
      <c r="F104" s="2700"/>
      <c r="G104" s="636" t="s">
        <v>1385</v>
      </c>
      <c r="H104" s="636" t="s">
        <v>1385</v>
      </c>
      <c r="I104" s="636" t="s">
        <v>1385</v>
      </c>
      <c r="J104" s="636" t="s">
        <v>1520</v>
      </c>
      <c r="K104" s="2757"/>
      <c r="L104" s="2758"/>
      <c r="M104" s="2758"/>
      <c r="N104" s="2759"/>
      <c r="O104" s="2592"/>
      <c r="P104" s="2730"/>
    </row>
    <row r="105" spans="2:16" ht="21" customHeight="1">
      <c r="B105" s="637" t="s">
        <v>532</v>
      </c>
      <c r="C105" s="2690" t="s">
        <v>1543</v>
      </c>
      <c r="D105" s="2690"/>
      <c r="E105" s="2690"/>
      <c r="F105" s="2751"/>
      <c r="G105" s="638" t="s">
        <v>1385</v>
      </c>
      <c r="H105" s="638" t="s">
        <v>1385</v>
      </c>
      <c r="I105" s="638" t="s">
        <v>1385</v>
      </c>
      <c r="J105" s="435" t="s">
        <v>1385</v>
      </c>
      <c r="K105" s="2760"/>
      <c r="L105" s="2761"/>
      <c r="M105" s="2761"/>
      <c r="N105" s="2762"/>
      <c r="O105" s="2592"/>
      <c r="P105" s="2730"/>
    </row>
    <row r="106" spans="2:16" ht="30.75" customHeight="1">
      <c r="B106" s="640" t="s">
        <v>539</v>
      </c>
      <c r="C106" s="2763" t="s">
        <v>2021</v>
      </c>
      <c r="D106" s="2763"/>
      <c r="E106" s="2763"/>
      <c r="F106" s="2763"/>
      <c r="G106" s="2763"/>
      <c r="H106" s="2763"/>
      <c r="I106" s="2763"/>
      <c r="J106" s="2764"/>
      <c r="K106" s="2754"/>
      <c r="L106" s="2755"/>
      <c r="M106" s="2755"/>
      <c r="N106" s="2756"/>
      <c r="O106" s="2592"/>
      <c r="P106" s="2730"/>
    </row>
    <row r="107" spans="2:16" ht="20.25" customHeight="1">
      <c r="B107" s="634" t="s">
        <v>530</v>
      </c>
      <c r="C107" s="2699" t="s">
        <v>1542</v>
      </c>
      <c r="D107" s="2699"/>
      <c r="E107" s="2699"/>
      <c r="F107" s="2700"/>
      <c r="G107" s="636" t="s">
        <v>1385</v>
      </c>
      <c r="H107" s="636" t="s">
        <v>1385</v>
      </c>
      <c r="I107" s="636" t="s">
        <v>1385</v>
      </c>
      <c r="J107" s="636" t="s">
        <v>1520</v>
      </c>
      <c r="K107" s="2757"/>
      <c r="L107" s="2758"/>
      <c r="M107" s="2758"/>
      <c r="N107" s="2759"/>
      <c r="O107" s="2592"/>
      <c r="P107" s="2730"/>
    </row>
    <row r="108" spans="2:16" ht="21" customHeight="1">
      <c r="B108" s="637" t="s">
        <v>532</v>
      </c>
      <c r="C108" s="2690" t="s">
        <v>1543</v>
      </c>
      <c r="D108" s="2690"/>
      <c r="E108" s="2690"/>
      <c r="F108" s="2751"/>
      <c r="G108" s="638" t="s">
        <v>1385</v>
      </c>
      <c r="H108" s="638" t="s">
        <v>1385</v>
      </c>
      <c r="I108" s="638" t="s">
        <v>1385</v>
      </c>
      <c r="J108" s="435" t="s">
        <v>1385</v>
      </c>
      <c r="K108" s="2760"/>
      <c r="L108" s="2761"/>
      <c r="M108" s="2761"/>
      <c r="N108" s="2762"/>
      <c r="O108" s="2592"/>
      <c r="P108" s="2730"/>
    </row>
    <row r="109" spans="2:16" ht="24.75" customHeight="1">
      <c r="B109" s="640" t="s">
        <v>410</v>
      </c>
      <c r="C109" s="2765" t="s">
        <v>1548</v>
      </c>
      <c r="D109" s="2763"/>
      <c r="E109" s="2763"/>
      <c r="F109" s="2763"/>
      <c r="G109" s="2763"/>
      <c r="H109" s="2763"/>
      <c r="I109" s="2763"/>
      <c r="J109" s="2764"/>
      <c r="K109" s="2754"/>
      <c r="L109" s="2755"/>
      <c r="M109" s="2755"/>
      <c r="N109" s="2756"/>
      <c r="O109" s="2592"/>
      <c r="P109" s="2730"/>
    </row>
    <row r="110" spans="2:16" ht="21.75" customHeight="1">
      <c r="B110" s="634" t="s">
        <v>530</v>
      </c>
      <c r="C110" s="2699" t="s">
        <v>1542</v>
      </c>
      <c r="D110" s="2699"/>
      <c r="E110" s="2699"/>
      <c r="F110" s="2700"/>
      <c r="G110" s="636" t="s">
        <v>1385</v>
      </c>
      <c r="H110" s="636" t="s">
        <v>1385</v>
      </c>
      <c r="I110" s="636" t="s">
        <v>1385</v>
      </c>
      <c r="J110" s="636" t="s">
        <v>1385</v>
      </c>
      <c r="K110" s="2757"/>
      <c r="L110" s="2758"/>
      <c r="M110" s="2758"/>
      <c r="N110" s="2759"/>
      <c r="O110" s="2592"/>
      <c r="P110" s="2730"/>
    </row>
    <row r="111" spans="2:16" ht="21.75" customHeight="1">
      <c r="B111" s="637" t="s">
        <v>532</v>
      </c>
      <c r="C111" s="2690" t="s">
        <v>1543</v>
      </c>
      <c r="D111" s="2690"/>
      <c r="E111" s="2690"/>
      <c r="F111" s="2751"/>
      <c r="G111" s="638" t="s">
        <v>1385</v>
      </c>
      <c r="H111" s="638" t="s">
        <v>1385</v>
      </c>
      <c r="I111" s="638" t="s">
        <v>1385</v>
      </c>
      <c r="J111" s="638" t="s">
        <v>1385</v>
      </c>
      <c r="K111" s="2760"/>
      <c r="L111" s="2761"/>
      <c r="M111" s="2761"/>
      <c r="N111" s="2762"/>
      <c r="O111" s="2592"/>
      <c r="P111" s="2730"/>
    </row>
    <row r="112" spans="2:16" ht="24.75" customHeight="1">
      <c r="B112" s="639" t="s">
        <v>413</v>
      </c>
      <c r="C112" s="2766" t="s">
        <v>1549</v>
      </c>
      <c r="D112" s="2752"/>
      <c r="E112" s="2752"/>
      <c r="F112" s="2752"/>
      <c r="G112" s="2752"/>
      <c r="H112" s="2752"/>
      <c r="I112" s="2752"/>
      <c r="J112" s="2753"/>
      <c r="K112" s="2754"/>
      <c r="L112" s="2755"/>
      <c r="M112" s="2755"/>
      <c r="N112" s="2756"/>
      <c r="O112" s="2592"/>
      <c r="P112" s="2730"/>
    </row>
    <row r="113" spans="2:16" ht="21.75" customHeight="1">
      <c r="B113" s="634" t="s">
        <v>530</v>
      </c>
      <c r="C113" s="2699" t="s">
        <v>1542</v>
      </c>
      <c r="D113" s="2699"/>
      <c r="E113" s="2699"/>
      <c r="F113" s="2700"/>
      <c r="G113" s="636" t="s">
        <v>1385</v>
      </c>
      <c r="H113" s="636" t="s">
        <v>1385</v>
      </c>
      <c r="I113" s="636" t="s">
        <v>1385</v>
      </c>
      <c r="J113" s="636" t="s">
        <v>1520</v>
      </c>
      <c r="K113" s="2757"/>
      <c r="L113" s="2758"/>
      <c r="M113" s="2758"/>
      <c r="N113" s="2759"/>
      <c r="O113" s="2592"/>
      <c r="P113" s="2730"/>
    </row>
    <row r="114" spans="2:16" ht="21.75" customHeight="1">
      <c r="B114" s="637" t="s">
        <v>532</v>
      </c>
      <c r="C114" s="2690" t="s">
        <v>1543</v>
      </c>
      <c r="D114" s="2690"/>
      <c r="E114" s="2690"/>
      <c r="F114" s="2751"/>
      <c r="G114" s="638" t="s">
        <v>1385</v>
      </c>
      <c r="H114" s="638" t="s">
        <v>1385</v>
      </c>
      <c r="I114" s="638" t="s">
        <v>1385</v>
      </c>
      <c r="J114" s="638" t="s">
        <v>1520</v>
      </c>
      <c r="K114" s="2760"/>
      <c r="L114" s="2761"/>
      <c r="M114" s="2761"/>
      <c r="N114" s="2762"/>
      <c r="O114" s="2592"/>
      <c r="P114" s="2730"/>
    </row>
    <row r="115" spans="2:16" ht="24" customHeight="1">
      <c r="B115" s="640" t="s">
        <v>416</v>
      </c>
      <c r="C115" s="2763" t="s">
        <v>2022</v>
      </c>
      <c r="D115" s="2763"/>
      <c r="E115" s="2763"/>
      <c r="F115" s="2763"/>
      <c r="G115" s="2763"/>
      <c r="H115" s="2763"/>
      <c r="I115" s="2763"/>
      <c r="J115" s="2764"/>
      <c r="K115" s="2754"/>
      <c r="L115" s="2755"/>
      <c r="M115" s="2755"/>
      <c r="N115" s="2756"/>
      <c r="O115" s="2592"/>
      <c r="P115" s="2730"/>
    </row>
    <row r="116" spans="2:16" ht="24" customHeight="1">
      <c r="B116" s="634" t="s">
        <v>530</v>
      </c>
      <c r="C116" s="2699" t="s">
        <v>1542</v>
      </c>
      <c r="D116" s="2699"/>
      <c r="E116" s="2699"/>
      <c r="F116" s="2700"/>
      <c r="G116" s="636" t="s">
        <v>1385</v>
      </c>
      <c r="H116" s="636" t="s">
        <v>1385</v>
      </c>
      <c r="I116" s="636" t="s">
        <v>1385</v>
      </c>
      <c r="J116" s="636" t="s">
        <v>1520</v>
      </c>
      <c r="K116" s="2757"/>
      <c r="L116" s="2758"/>
      <c r="M116" s="2758"/>
      <c r="N116" s="2759"/>
      <c r="O116" s="2592"/>
      <c r="P116" s="2730"/>
    </row>
    <row r="117" spans="2:16" ht="24" customHeight="1">
      <c r="B117" s="637" t="s">
        <v>532</v>
      </c>
      <c r="C117" s="2690" t="s">
        <v>1551</v>
      </c>
      <c r="D117" s="2690"/>
      <c r="E117" s="2690"/>
      <c r="F117" s="2751"/>
      <c r="G117" s="638" t="s">
        <v>1385</v>
      </c>
      <c r="H117" s="638" t="s">
        <v>1385</v>
      </c>
      <c r="I117" s="638" t="s">
        <v>1385</v>
      </c>
      <c r="J117" s="435" t="s">
        <v>1385</v>
      </c>
      <c r="K117" s="2760"/>
      <c r="L117" s="2761"/>
      <c r="M117" s="2761"/>
      <c r="N117" s="2762"/>
      <c r="O117" s="2592"/>
      <c r="P117" s="2730"/>
    </row>
    <row r="118" spans="2:16" ht="24" customHeight="1">
      <c r="B118" s="640" t="s">
        <v>418</v>
      </c>
      <c r="C118" s="2763" t="s">
        <v>2023</v>
      </c>
      <c r="D118" s="2763"/>
      <c r="E118" s="2763"/>
      <c r="F118" s="2763"/>
      <c r="G118" s="2763"/>
      <c r="H118" s="2763"/>
      <c r="I118" s="2763"/>
      <c r="J118" s="2764"/>
      <c r="K118" s="2754"/>
      <c r="L118" s="2755"/>
      <c r="M118" s="2755"/>
      <c r="N118" s="2756"/>
      <c r="O118" s="2592"/>
      <c r="P118" s="2730"/>
    </row>
    <row r="119" spans="2:16" ht="24" customHeight="1">
      <c r="B119" s="634" t="s">
        <v>530</v>
      </c>
      <c r="C119" s="2699" t="s">
        <v>1542</v>
      </c>
      <c r="D119" s="2699"/>
      <c r="E119" s="2699"/>
      <c r="F119" s="2700"/>
      <c r="G119" s="636" t="s">
        <v>1385</v>
      </c>
      <c r="H119" s="636" t="s">
        <v>1385</v>
      </c>
      <c r="I119" s="636" t="s">
        <v>1520</v>
      </c>
      <c r="J119" s="636" t="s">
        <v>1520</v>
      </c>
      <c r="K119" s="2757"/>
      <c r="L119" s="2758"/>
      <c r="M119" s="2758"/>
      <c r="N119" s="2759"/>
      <c r="O119" s="2592"/>
      <c r="P119" s="2730"/>
    </row>
    <row r="120" spans="2:16" ht="24" customHeight="1">
      <c r="B120" s="637" t="s">
        <v>532</v>
      </c>
      <c r="C120" s="2690" t="s">
        <v>1543</v>
      </c>
      <c r="D120" s="2690"/>
      <c r="E120" s="2690"/>
      <c r="F120" s="2751"/>
      <c r="G120" s="638" t="s">
        <v>1385</v>
      </c>
      <c r="H120" s="638" t="s">
        <v>1385</v>
      </c>
      <c r="I120" s="638" t="s">
        <v>1520</v>
      </c>
      <c r="J120" s="638" t="s">
        <v>1520</v>
      </c>
      <c r="K120" s="2760"/>
      <c r="L120" s="2761"/>
      <c r="M120" s="2761"/>
      <c r="N120" s="2762"/>
      <c r="O120" s="2592"/>
      <c r="P120" s="2730"/>
    </row>
    <row r="121" spans="2:16" ht="24" customHeight="1">
      <c r="B121" s="640" t="s">
        <v>544</v>
      </c>
      <c r="C121" s="2763" t="s">
        <v>2024</v>
      </c>
      <c r="D121" s="2763"/>
      <c r="E121" s="2763"/>
      <c r="F121" s="2763"/>
      <c r="G121" s="2763"/>
      <c r="H121" s="2763"/>
      <c r="I121" s="2763"/>
      <c r="J121" s="2764"/>
      <c r="K121" s="2754"/>
      <c r="L121" s="2755"/>
      <c r="M121" s="2755"/>
      <c r="N121" s="2756"/>
      <c r="O121" s="2592"/>
      <c r="P121" s="2730"/>
    </row>
    <row r="122" spans="2:16" ht="20.25" customHeight="1">
      <c r="B122" s="634" t="s">
        <v>530</v>
      </c>
      <c r="C122" s="2699" t="s">
        <v>1542</v>
      </c>
      <c r="D122" s="2699"/>
      <c r="E122" s="2699"/>
      <c r="F122" s="2700"/>
      <c r="G122" s="636" t="s">
        <v>1385</v>
      </c>
      <c r="H122" s="636" t="s">
        <v>1385</v>
      </c>
      <c r="I122" s="636" t="s">
        <v>1520</v>
      </c>
      <c r="J122" s="636" t="s">
        <v>1520</v>
      </c>
      <c r="K122" s="2757"/>
      <c r="L122" s="2758"/>
      <c r="M122" s="2758"/>
      <c r="N122" s="2759"/>
      <c r="O122" s="2592"/>
      <c r="P122" s="2730"/>
    </row>
    <row r="123" spans="2:16" ht="21" customHeight="1">
      <c r="B123" s="637" t="s">
        <v>532</v>
      </c>
      <c r="C123" s="2690" t="s">
        <v>1543</v>
      </c>
      <c r="D123" s="2690"/>
      <c r="E123" s="2690"/>
      <c r="F123" s="2751"/>
      <c r="G123" s="638" t="s">
        <v>1385</v>
      </c>
      <c r="H123" s="638" t="s">
        <v>1385</v>
      </c>
      <c r="I123" s="638" t="s">
        <v>1520</v>
      </c>
      <c r="J123" s="638" t="s">
        <v>1520</v>
      </c>
      <c r="K123" s="2760"/>
      <c r="L123" s="2761"/>
      <c r="M123" s="2761"/>
      <c r="N123" s="2762"/>
      <c r="O123" s="2592"/>
      <c r="P123" s="2730"/>
    </row>
    <row r="124" spans="2:16" ht="21" customHeight="1">
      <c r="B124" s="640" t="s">
        <v>546</v>
      </c>
      <c r="C124" s="2763" t="s">
        <v>2025</v>
      </c>
      <c r="D124" s="2763"/>
      <c r="E124" s="2763"/>
      <c r="F124" s="2763"/>
      <c r="G124" s="2763"/>
      <c r="H124" s="2763"/>
      <c r="I124" s="2763"/>
      <c r="J124" s="2764"/>
      <c r="K124" s="2754"/>
      <c r="L124" s="2755"/>
      <c r="M124" s="2755"/>
      <c r="N124" s="2756"/>
      <c r="O124" s="2592"/>
      <c r="P124" s="2730"/>
    </row>
    <row r="125" spans="2:16" ht="21" customHeight="1">
      <c r="B125" s="634" t="s">
        <v>530</v>
      </c>
      <c r="C125" s="2699" t="s">
        <v>1542</v>
      </c>
      <c r="D125" s="2699"/>
      <c r="E125" s="2699"/>
      <c r="F125" s="2700"/>
      <c r="G125" s="636" t="s">
        <v>1520</v>
      </c>
      <c r="H125" s="636" t="s">
        <v>1520</v>
      </c>
      <c r="I125" s="636" t="s">
        <v>1520</v>
      </c>
      <c r="J125" s="636" t="s">
        <v>1520</v>
      </c>
      <c r="K125" s="2757"/>
      <c r="L125" s="2758"/>
      <c r="M125" s="2758"/>
      <c r="N125" s="2759"/>
      <c r="O125" s="2592"/>
      <c r="P125" s="2730"/>
    </row>
    <row r="126" spans="2:16" ht="21" customHeight="1">
      <c r="B126" s="637" t="s">
        <v>532</v>
      </c>
      <c r="C126" s="2690" t="s">
        <v>1543</v>
      </c>
      <c r="D126" s="2690"/>
      <c r="E126" s="2690"/>
      <c r="F126" s="2751"/>
      <c r="G126" s="638" t="s">
        <v>1520</v>
      </c>
      <c r="H126" s="638" t="s">
        <v>1520</v>
      </c>
      <c r="I126" s="638" t="s">
        <v>1520</v>
      </c>
      <c r="J126" s="638" t="s">
        <v>1520</v>
      </c>
      <c r="K126" s="2760"/>
      <c r="L126" s="2761"/>
      <c r="M126" s="2761"/>
      <c r="N126" s="2762"/>
      <c r="O126" s="2592"/>
      <c r="P126" s="2730"/>
    </row>
    <row r="127" spans="2:16" ht="21" customHeight="1">
      <c r="B127" s="640" t="s">
        <v>548</v>
      </c>
      <c r="C127" s="2763" t="s">
        <v>2026</v>
      </c>
      <c r="D127" s="2763"/>
      <c r="E127" s="2763"/>
      <c r="F127" s="2763"/>
      <c r="G127" s="2763"/>
      <c r="H127" s="2763"/>
      <c r="I127" s="2763"/>
      <c r="J127" s="2764"/>
      <c r="K127" s="2754"/>
      <c r="L127" s="2755"/>
      <c r="M127" s="2755"/>
      <c r="N127" s="2756"/>
      <c r="O127" s="2592"/>
      <c r="P127" s="2730"/>
    </row>
    <row r="128" spans="2:16" ht="21.75" customHeight="1">
      <c r="B128" s="634" t="s">
        <v>530</v>
      </c>
      <c r="C128" s="2699" t="s">
        <v>1542</v>
      </c>
      <c r="D128" s="2699"/>
      <c r="E128" s="2699"/>
      <c r="F128" s="2700"/>
      <c r="G128" s="636" t="s">
        <v>1385</v>
      </c>
      <c r="H128" s="636" t="s">
        <v>1385</v>
      </c>
      <c r="I128" s="636" t="s">
        <v>1520</v>
      </c>
      <c r="J128" s="636" t="s">
        <v>1520</v>
      </c>
      <c r="K128" s="2757"/>
      <c r="L128" s="2758"/>
      <c r="M128" s="2758"/>
      <c r="N128" s="2759"/>
      <c r="O128" s="2592"/>
      <c r="P128" s="2730"/>
    </row>
    <row r="129" spans="2:16" ht="21.75" customHeight="1">
      <c r="B129" s="637" t="s">
        <v>532</v>
      </c>
      <c r="C129" s="2690" t="s">
        <v>1543</v>
      </c>
      <c r="D129" s="2690"/>
      <c r="E129" s="2690"/>
      <c r="F129" s="2751"/>
      <c r="G129" s="638" t="s">
        <v>1385</v>
      </c>
      <c r="H129" s="638" t="s">
        <v>1520</v>
      </c>
      <c r="I129" s="638" t="s">
        <v>1520</v>
      </c>
      <c r="J129" s="638" t="s">
        <v>1520</v>
      </c>
      <c r="K129" s="2760"/>
      <c r="L129" s="2761"/>
      <c r="M129" s="2761"/>
      <c r="N129" s="2762"/>
      <c r="O129" s="2592"/>
      <c r="P129" s="2730"/>
    </row>
    <row r="130" spans="2:16" ht="21" customHeight="1">
      <c r="B130" s="640" t="s">
        <v>550</v>
      </c>
      <c r="C130" s="2763" t="s">
        <v>2027</v>
      </c>
      <c r="D130" s="2763"/>
      <c r="E130" s="2763"/>
      <c r="F130" s="2763"/>
      <c r="G130" s="2763"/>
      <c r="H130" s="2763"/>
      <c r="I130" s="2763"/>
      <c r="J130" s="2764"/>
      <c r="K130" s="2754"/>
      <c r="L130" s="2755"/>
      <c r="M130" s="2755"/>
      <c r="N130" s="2756"/>
      <c r="O130" s="2592"/>
      <c r="P130" s="2730"/>
    </row>
    <row r="131" spans="2:16" ht="21" customHeight="1">
      <c r="B131" s="634" t="s">
        <v>530</v>
      </c>
      <c r="C131" s="2699" t="s">
        <v>1542</v>
      </c>
      <c r="D131" s="2699"/>
      <c r="E131" s="2699"/>
      <c r="F131" s="2700"/>
      <c r="G131" s="636" t="s">
        <v>1520</v>
      </c>
      <c r="H131" s="636" t="s">
        <v>1385</v>
      </c>
      <c r="I131" s="636" t="s">
        <v>1520</v>
      </c>
      <c r="J131" s="636" t="s">
        <v>1520</v>
      </c>
      <c r="K131" s="2757"/>
      <c r="L131" s="2758"/>
      <c r="M131" s="2758"/>
      <c r="N131" s="2759"/>
      <c r="O131" s="2592"/>
      <c r="P131" s="2730"/>
    </row>
    <row r="132" spans="2:16" ht="21" customHeight="1">
      <c r="B132" s="637" t="s">
        <v>532</v>
      </c>
      <c r="C132" s="2690" t="s">
        <v>1543</v>
      </c>
      <c r="D132" s="2690"/>
      <c r="E132" s="2690"/>
      <c r="F132" s="2751"/>
      <c r="G132" s="638" t="s">
        <v>1520</v>
      </c>
      <c r="H132" s="638" t="s">
        <v>1385</v>
      </c>
      <c r="I132" s="638" t="s">
        <v>1520</v>
      </c>
      <c r="J132" s="638" t="s">
        <v>1520</v>
      </c>
      <c r="K132" s="2760"/>
      <c r="L132" s="2761"/>
      <c r="M132" s="2761"/>
      <c r="N132" s="2762"/>
      <c r="O132" s="2592"/>
      <c r="P132" s="2730"/>
    </row>
    <row r="133" spans="2:16" ht="32.25" customHeight="1">
      <c r="B133" s="641" t="s">
        <v>552</v>
      </c>
      <c r="C133" s="2744" t="s">
        <v>2028</v>
      </c>
      <c r="D133" s="2744"/>
      <c r="E133" s="2744"/>
      <c r="F133" s="2744"/>
      <c r="G133" s="2744"/>
      <c r="H133" s="2744"/>
      <c r="I133" s="2744"/>
      <c r="J133" s="2744"/>
      <c r="K133" s="2744"/>
      <c r="L133" s="2744"/>
      <c r="M133" s="2744"/>
      <c r="N133" s="2745"/>
      <c r="O133" s="2592"/>
      <c r="P133" s="2730"/>
    </row>
    <row r="134" spans="2:16" ht="27.75" customHeight="1">
      <c r="B134" s="642" t="s">
        <v>418</v>
      </c>
      <c r="C134" s="2746" t="s">
        <v>1559</v>
      </c>
      <c r="D134" s="2746"/>
      <c r="E134" s="2500" t="s">
        <v>1695</v>
      </c>
      <c r="F134" s="2501"/>
      <c r="G134" s="2501"/>
      <c r="H134" s="2501"/>
      <c r="I134" s="2501"/>
      <c r="J134" s="2609"/>
      <c r="K134" s="2622"/>
      <c r="L134" s="2628"/>
      <c r="M134" s="2628"/>
      <c r="N134" s="2623"/>
      <c r="O134" s="2592"/>
      <c r="P134" s="2730"/>
    </row>
    <row r="135" spans="2:16" ht="27.75" customHeight="1">
      <c r="B135" s="634" t="s">
        <v>530</v>
      </c>
      <c r="C135" s="2699" t="s">
        <v>1542</v>
      </c>
      <c r="D135" s="2699"/>
      <c r="E135" s="2699"/>
      <c r="F135" s="2699"/>
      <c r="G135" s="645"/>
      <c r="H135" s="591"/>
      <c r="I135" s="645"/>
      <c r="J135" s="646"/>
      <c r="K135" s="2624"/>
      <c r="L135" s="2572"/>
      <c r="M135" s="2572"/>
      <c r="N135" s="2625"/>
      <c r="O135" s="2592"/>
      <c r="P135" s="2730"/>
    </row>
    <row r="136" spans="2:16" ht="27.75" customHeight="1">
      <c r="B136" s="634" t="s">
        <v>532</v>
      </c>
      <c r="C136" s="2699" t="s">
        <v>1543</v>
      </c>
      <c r="D136" s="2699"/>
      <c r="E136" s="2699"/>
      <c r="F136" s="2699"/>
      <c r="G136" s="636"/>
      <c r="H136" s="591"/>
      <c r="I136" s="636"/>
      <c r="J136" s="646"/>
      <c r="K136" s="2626"/>
      <c r="L136" s="2732"/>
      <c r="M136" s="2732"/>
      <c r="N136" s="2627"/>
      <c r="O136" s="2592"/>
      <c r="P136" s="2730"/>
    </row>
    <row r="137" spans="2:16" ht="42.75" customHeight="1">
      <c r="B137" s="630" t="s">
        <v>555</v>
      </c>
      <c r="C137" s="2472" t="s">
        <v>1560</v>
      </c>
      <c r="D137" s="2472"/>
      <c r="E137" s="2472"/>
      <c r="F137" s="2473"/>
      <c r="G137" s="2733"/>
      <c r="H137" s="2734"/>
      <c r="I137" s="2735"/>
      <c r="J137" s="2734"/>
      <c r="K137" s="2734"/>
      <c r="L137" s="2734"/>
      <c r="M137" s="2734"/>
      <c r="N137" s="2736"/>
      <c r="O137" s="2530"/>
      <c r="P137" s="2750"/>
    </row>
    <row r="138" spans="2:16" ht="25.5" customHeight="1">
      <c r="B138" s="2737" t="s">
        <v>1561</v>
      </c>
      <c r="C138" s="2738"/>
      <c r="D138" s="2738"/>
      <c r="E138" s="2738"/>
      <c r="F138" s="2738"/>
      <c r="G138" s="2738"/>
      <c r="H138" s="2738"/>
      <c r="I138" s="2738"/>
      <c r="J138" s="2738"/>
      <c r="K138" s="2738"/>
      <c r="L138" s="2738"/>
      <c r="M138" s="2738"/>
      <c r="N138" s="2738"/>
      <c r="O138" s="2738"/>
      <c r="P138" s="2739"/>
    </row>
    <row r="139" spans="2:16" ht="90" customHeight="1">
      <c r="B139" s="587" t="s">
        <v>557</v>
      </c>
      <c r="C139" s="2430" t="s">
        <v>1562</v>
      </c>
      <c r="D139" s="2430"/>
      <c r="E139" s="2430"/>
      <c r="F139" s="2431"/>
      <c r="G139" s="546" t="s">
        <v>1385</v>
      </c>
      <c r="H139" s="2740" t="s">
        <v>1563</v>
      </c>
      <c r="I139" s="2431"/>
      <c r="J139" s="2741" t="s">
        <v>5677</v>
      </c>
      <c r="K139" s="2742"/>
      <c r="L139" s="2742"/>
      <c r="M139" s="2742"/>
      <c r="N139" s="2743"/>
      <c r="O139" s="650" t="s">
        <v>1565</v>
      </c>
      <c r="P139" s="539"/>
    </row>
    <row r="140" spans="2:16" ht="15.75" customHeight="1">
      <c r="B140" s="2716" t="s">
        <v>1566</v>
      </c>
      <c r="C140" s="2717"/>
      <c r="D140" s="2717"/>
      <c r="E140" s="2717"/>
      <c r="F140" s="2717"/>
      <c r="G140" s="2717"/>
      <c r="H140" s="2717"/>
      <c r="I140" s="2717"/>
      <c r="J140" s="2717"/>
      <c r="K140" s="2717"/>
      <c r="L140" s="2717"/>
      <c r="M140" s="2717"/>
      <c r="N140" s="2717"/>
      <c r="O140" s="2717"/>
      <c r="P140" s="2718"/>
    </row>
    <row r="141" spans="2:16" ht="28.5" customHeight="1">
      <c r="B141" s="537" t="s">
        <v>561</v>
      </c>
      <c r="C141" s="2442" t="s">
        <v>1567</v>
      </c>
      <c r="D141" s="2442"/>
      <c r="E141" s="2442"/>
      <c r="F141" s="2442"/>
      <c r="G141" s="2443"/>
      <c r="H141" s="2432" t="s">
        <v>5678</v>
      </c>
      <c r="I141" s="2463"/>
      <c r="J141" s="2463"/>
      <c r="K141" s="2719" t="s">
        <v>1449</v>
      </c>
      <c r="L141" s="2720"/>
      <c r="M141" s="2721"/>
      <c r="N141" s="2722"/>
      <c r="O141" s="2729"/>
      <c r="P141" s="2729"/>
    </row>
    <row r="142" spans="2:16" ht="19.5" customHeight="1">
      <c r="B142" s="537" t="s">
        <v>401</v>
      </c>
      <c r="C142" s="2442" t="s">
        <v>1570</v>
      </c>
      <c r="D142" s="2442"/>
      <c r="E142" s="2442"/>
      <c r="F142" s="2442"/>
      <c r="G142" s="2443"/>
      <c r="H142" s="2432" t="s">
        <v>5679</v>
      </c>
      <c r="I142" s="2463"/>
      <c r="J142" s="2463"/>
      <c r="K142" s="2719"/>
      <c r="L142" s="2723"/>
      <c r="M142" s="2724"/>
      <c r="N142" s="2725"/>
      <c r="O142" s="2730"/>
      <c r="P142" s="2730"/>
    </row>
    <row r="143" spans="2:16" ht="19.5" customHeight="1">
      <c r="B143" s="537" t="s">
        <v>403</v>
      </c>
      <c r="C143" s="2442" t="s">
        <v>1572</v>
      </c>
      <c r="D143" s="2442"/>
      <c r="E143" s="2442"/>
      <c r="F143" s="2442"/>
      <c r="G143" s="2443"/>
      <c r="H143" s="2432" t="s">
        <v>1385</v>
      </c>
      <c r="I143" s="2463"/>
      <c r="J143" s="2433"/>
      <c r="K143" s="2719"/>
      <c r="L143" s="2726"/>
      <c r="M143" s="2727"/>
      <c r="N143" s="2728"/>
      <c r="O143" s="2730"/>
      <c r="P143" s="2730"/>
    </row>
    <row r="144" spans="2:16" ht="34.5" customHeight="1">
      <c r="B144" s="537" t="s">
        <v>405</v>
      </c>
      <c r="C144" s="2442" t="s">
        <v>1573</v>
      </c>
      <c r="D144" s="2442"/>
      <c r="E144" s="2442"/>
      <c r="F144" s="2442"/>
      <c r="G144" s="2443"/>
      <c r="H144" s="2432" t="s">
        <v>2034</v>
      </c>
      <c r="I144" s="2463"/>
      <c r="J144" s="2463"/>
      <c r="K144" s="2719"/>
      <c r="L144" s="2566"/>
      <c r="M144" s="2712"/>
      <c r="N144" s="2713"/>
      <c r="O144" s="2731"/>
      <c r="P144" s="2731"/>
    </row>
    <row r="145" spans="1:16" ht="44.25" customHeight="1">
      <c r="B145" s="532" t="s">
        <v>566</v>
      </c>
      <c r="C145" s="4098" t="s">
        <v>2035</v>
      </c>
      <c r="D145" s="2442"/>
      <c r="E145" s="2442"/>
      <c r="F145" s="2442"/>
      <c r="G145" s="2443"/>
      <c r="H145" s="2432" t="s">
        <v>1520</v>
      </c>
      <c r="I145" s="2463"/>
      <c r="J145" s="2463"/>
      <c r="K145" s="2719"/>
      <c r="L145" s="2451" t="s">
        <v>5680</v>
      </c>
      <c r="M145" s="2520"/>
      <c r="N145" s="2714"/>
      <c r="O145" s="2529"/>
      <c r="P145" s="2529"/>
    </row>
    <row r="146" spans="1:16" ht="41.25" customHeight="1">
      <c r="B146" s="537" t="s">
        <v>394</v>
      </c>
      <c r="C146" s="4098" t="s">
        <v>1577</v>
      </c>
      <c r="D146" s="2442"/>
      <c r="E146" s="2442"/>
      <c r="F146" s="2442"/>
      <c r="G146" s="2443"/>
      <c r="H146" s="2432" t="s">
        <v>92</v>
      </c>
      <c r="I146" s="2463"/>
      <c r="J146" s="2463"/>
      <c r="K146" s="2719"/>
      <c r="L146" s="2444"/>
      <c r="M146" s="2524"/>
      <c r="N146" s="2715"/>
      <c r="O146" s="2673"/>
      <c r="P146" s="2673"/>
    </row>
    <row r="147" spans="1:16" ht="70.5" customHeight="1">
      <c r="B147" s="532" t="s">
        <v>569</v>
      </c>
      <c r="C147" s="2442" t="s">
        <v>2037</v>
      </c>
      <c r="D147" s="2442"/>
      <c r="E147" s="2442"/>
      <c r="F147" s="2442"/>
      <c r="G147" s="2443"/>
      <c r="H147" s="2432" t="s">
        <v>1385</v>
      </c>
      <c r="I147" s="2463"/>
      <c r="J147" s="2463"/>
      <c r="K147" s="2719"/>
      <c r="L147" s="2622"/>
      <c r="M147" s="2628"/>
      <c r="N147" s="2623"/>
      <c r="O147" s="2529" t="s">
        <v>1576</v>
      </c>
      <c r="P147" s="2529"/>
    </row>
    <row r="148" spans="1:16" ht="46.5" customHeight="1">
      <c r="A148" s="652"/>
      <c r="B148" s="537" t="s">
        <v>394</v>
      </c>
      <c r="C148" s="2442" t="s">
        <v>1577</v>
      </c>
      <c r="D148" s="2442"/>
      <c r="E148" s="2442"/>
      <c r="F148" s="2442"/>
      <c r="G148" s="2443"/>
      <c r="H148" s="2432" t="s">
        <v>5681</v>
      </c>
      <c r="I148" s="2463"/>
      <c r="J148" s="2463"/>
      <c r="K148" s="2719"/>
      <c r="L148" s="2626"/>
      <c r="M148" s="2732"/>
      <c r="N148" s="2627"/>
      <c r="O148" s="2673"/>
      <c r="P148" s="2673"/>
    </row>
    <row r="149" spans="1:16" ht="49.5" customHeight="1">
      <c r="B149" s="2703" t="s">
        <v>1580</v>
      </c>
      <c r="C149" s="2704"/>
      <c r="D149" s="2704"/>
      <c r="E149" s="2704"/>
      <c r="F149" s="2704"/>
      <c r="G149" s="2704"/>
      <c r="H149" s="2704"/>
      <c r="I149" s="2704"/>
      <c r="J149" s="2704"/>
      <c r="K149" s="2704"/>
      <c r="L149" s="2704"/>
      <c r="M149" s="2704"/>
      <c r="N149" s="2704"/>
      <c r="O149" s="2704"/>
      <c r="P149" s="2705"/>
    </row>
    <row r="150" spans="1:16" ht="48" customHeight="1">
      <c r="B150" s="653" t="s">
        <v>572</v>
      </c>
      <c r="C150" s="2615" t="s">
        <v>1581</v>
      </c>
      <c r="D150" s="2615"/>
      <c r="E150" s="2615"/>
      <c r="F150" s="2706"/>
      <c r="G150" s="2707" t="s">
        <v>2040</v>
      </c>
      <c r="H150" s="2708"/>
      <c r="I150" s="2709"/>
      <c r="J150" s="2707" t="s">
        <v>2041</v>
      </c>
      <c r="K150" s="2708"/>
      <c r="L150" s="2709"/>
      <c r="M150" s="2710" t="s">
        <v>1458</v>
      </c>
      <c r="N150" s="2711"/>
      <c r="O150" s="2631" t="s">
        <v>2042</v>
      </c>
      <c r="P150" s="2631" t="s">
        <v>5682</v>
      </c>
    </row>
    <row r="151" spans="1:16" ht="83.25" customHeight="1">
      <c r="B151" s="537" t="s">
        <v>561</v>
      </c>
      <c r="C151" s="4097" t="s">
        <v>2044</v>
      </c>
      <c r="D151" s="2699"/>
      <c r="E151" s="2699"/>
      <c r="F151" s="2700"/>
      <c r="G151" s="2569" t="s">
        <v>1586</v>
      </c>
      <c r="H151" s="2571"/>
      <c r="I151" s="2570"/>
      <c r="J151" s="2569" t="s">
        <v>1587</v>
      </c>
      <c r="K151" s="2571"/>
      <c r="L151" s="2570"/>
      <c r="M151" s="2701"/>
      <c r="N151" s="2702"/>
      <c r="O151" s="2578"/>
      <c r="P151" s="2578"/>
    </row>
    <row r="152" spans="1:16" ht="42" customHeight="1">
      <c r="B152" s="537" t="s">
        <v>401</v>
      </c>
      <c r="C152" s="2699" t="s">
        <v>2045</v>
      </c>
      <c r="D152" s="2699"/>
      <c r="E152" s="2699"/>
      <c r="F152" s="2700"/>
      <c r="G152" s="2569" t="s">
        <v>1586</v>
      </c>
      <c r="H152" s="2571"/>
      <c r="I152" s="2570"/>
      <c r="J152" s="2569" t="s">
        <v>1587</v>
      </c>
      <c r="K152" s="2571"/>
      <c r="L152" s="2570"/>
      <c r="M152" s="2701"/>
      <c r="N152" s="2702"/>
      <c r="O152" s="2578"/>
      <c r="P152" s="2578"/>
    </row>
    <row r="153" spans="1:16" ht="31.5" customHeight="1">
      <c r="B153" s="537" t="s">
        <v>403</v>
      </c>
      <c r="C153" s="658" t="s">
        <v>418</v>
      </c>
      <c r="D153" s="2699" t="s">
        <v>2046</v>
      </c>
      <c r="E153" s="2699"/>
      <c r="F153" s="2700"/>
      <c r="G153" s="2569" t="s">
        <v>1586</v>
      </c>
      <c r="H153" s="2571"/>
      <c r="I153" s="2570"/>
      <c r="J153" s="2569" t="s">
        <v>1586</v>
      </c>
      <c r="K153" s="2571"/>
      <c r="L153" s="2570"/>
      <c r="M153" s="2701" t="s">
        <v>5683</v>
      </c>
      <c r="N153" s="2702"/>
      <c r="O153" s="2578"/>
      <c r="P153" s="2578"/>
    </row>
    <row r="154" spans="1:16" ht="32.25" customHeight="1">
      <c r="B154" s="537"/>
      <c r="C154" s="635" t="s">
        <v>508</v>
      </c>
      <c r="D154" s="2699" t="s">
        <v>2047</v>
      </c>
      <c r="E154" s="2699"/>
      <c r="F154" s="2700"/>
      <c r="G154" s="2569" t="s">
        <v>1586</v>
      </c>
      <c r="H154" s="2571"/>
      <c r="I154" s="2570"/>
      <c r="J154" s="2569" t="s">
        <v>1587</v>
      </c>
      <c r="K154" s="2571"/>
      <c r="L154" s="2570"/>
      <c r="M154" s="656"/>
      <c r="N154" s="657"/>
      <c r="O154" s="2578"/>
      <c r="P154" s="2578"/>
    </row>
    <row r="155" spans="1:16" ht="41.25" customHeight="1">
      <c r="B155" s="537" t="s">
        <v>405</v>
      </c>
      <c r="C155" s="2699" t="s">
        <v>2048</v>
      </c>
      <c r="D155" s="2699"/>
      <c r="E155" s="2699"/>
      <c r="F155" s="2700"/>
      <c r="G155" s="2569" t="s">
        <v>1587</v>
      </c>
      <c r="H155" s="2571"/>
      <c r="I155" s="2570"/>
      <c r="J155" s="2569" t="s">
        <v>1587</v>
      </c>
      <c r="K155" s="2571"/>
      <c r="L155" s="2570"/>
      <c r="M155" s="2701"/>
      <c r="N155" s="2702"/>
      <c r="O155" s="2578"/>
      <c r="P155" s="2578"/>
    </row>
    <row r="156" spans="1:16" ht="29.25" customHeight="1">
      <c r="B156" s="537" t="s">
        <v>408</v>
      </c>
      <c r="C156" s="2699" t="s">
        <v>2049</v>
      </c>
      <c r="D156" s="2699"/>
      <c r="E156" s="2699"/>
      <c r="F156" s="2700"/>
      <c r="G156" s="2569" t="s">
        <v>1587</v>
      </c>
      <c r="H156" s="2571"/>
      <c r="I156" s="2570"/>
      <c r="J156" s="2569" t="s">
        <v>1587</v>
      </c>
      <c r="K156" s="2571"/>
      <c r="L156" s="2570"/>
      <c r="M156" s="2701"/>
      <c r="N156" s="2702"/>
      <c r="O156" s="2578"/>
      <c r="P156" s="2578"/>
    </row>
    <row r="157" spans="1:16" ht="28.5" customHeight="1">
      <c r="B157" s="537" t="s">
        <v>410</v>
      </c>
      <c r="C157" s="2699" t="s">
        <v>1548</v>
      </c>
      <c r="D157" s="2699"/>
      <c r="E157" s="2699"/>
      <c r="F157" s="2700"/>
      <c r="G157" s="2569" t="s">
        <v>1586</v>
      </c>
      <c r="H157" s="2571"/>
      <c r="I157" s="2570"/>
      <c r="J157" s="2569" t="s">
        <v>1586</v>
      </c>
      <c r="K157" s="2571"/>
      <c r="L157" s="2570"/>
      <c r="M157" s="2701"/>
      <c r="N157" s="2702"/>
      <c r="O157" s="2578"/>
      <c r="P157" s="2578"/>
    </row>
    <row r="158" spans="1:16" ht="28.5" customHeight="1">
      <c r="B158" s="537" t="s">
        <v>413</v>
      </c>
      <c r="C158" s="2699" t="s">
        <v>1549</v>
      </c>
      <c r="D158" s="2699"/>
      <c r="E158" s="2699"/>
      <c r="F158" s="2700"/>
      <c r="G158" s="2569" t="s">
        <v>1586</v>
      </c>
      <c r="H158" s="2571"/>
      <c r="I158" s="2570"/>
      <c r="J158" s="2569" t="s">
        <v>1586</v>
      </c>
      <c r="K158" s="2571"/>
      <c r="L158" s="2570"/>
      <c r="M158" s="2701"/>
      <c r="N158" s="2702"/>
      <c r="O158" s="2578"/>
      <c r="P158" s="2578"/>
    </row>
    <row r="159" spans="1:16" ht="28.5" customHeight="1">
      <c r="B159" s="537" t="s">
        <v>416</v>
      </c>
      <c r="C159" s="2699" t="s">
        <v>2050</v>
      </c>
      <c r="D159" s="2699"/>
      <c r="E159" s="2699"/>
      <c r="F159" s="2700"/>
      <c r="G159" s="2569" t="s">
        <v>1587</v>
      </c>
      <c r="H159" s="2571"/>
      <c r="I159" s="2570"/>
      <c r="J159" s="2569" t="s">
        <v>1587</v>
      </c>
      <c r="K159" s="2571"/>
      <c r="L159" s="2570"/>
      <c r="M159" s="2701"/>
      <c r="N159" s="2702"/>
      <c r="O159" s="2499"/>
      <c r="P159" s="2499"/>
    </row>
    <row r="160" spans="1:16" ht="28.5" customHeight="1">
      <c r="B160" s="537" t="s">
        <v>418</v>
      </c>
      <c r="C160" s="2699" t="s">
        <v>2051</v>
      </c>
      <c r="D160" s="2699"/>
      <c r="E160" s="2699"/>
      <c r="F160" s="2700"/>
      <c r="G160" s="2569" t="s">
        <v>1595</v>
      </c>
      <c r="H160" s="2571"/>
      <c r="I160" s="2570"/>
      <c r="J160" s="2569" t="s">
        <v>1595</v>
      </c>
      <c r="K160" s="2571"/>
      <c r="L160" s="2570"/>
      <c r="M160" s="2701"/>
      <c r="N160" s="2702"/>
      <c r="O160" s="2499"/>
      <c r="P160" s="2499"/>
    </row>
    <row r="161" spans="1:16" ht="28.5" customHeight="1">
      <c r="B161" s="530" t="s">
        <v>544</v>
      </c>
      <c r="C161" s="2699" t="s">
        <v>2052</v>
      </c>
      <c r="D161" s="2699"/>
      <c r="E161" s="2699"/>
      <c r="F161" s="2700"/>
      <c r="G161" s="2569" t="s">
        <v>1595</v>
      </c>
      <c r="H161" s="2571"/>
      <c r="I161" s="2570"/>
      <c r="J161" s="2569" t="s">
        <v>1595</v>
      </c>
      <c r="K161" s="2571"/>
      <c r="L161" s="2570"/>
      <c r="M161" s="2701"/>
      <c r="N161" s="2702"/>
      <c r="O161" s="2499"/>
      <c r="P161" s="2499"/>
    </row>
    <row r="162" spans="1:16" ht="28.5" customHeight="1">
      <c r="B162" s="530" t="s">
        <v>546</v>
      </c>
      <c r="C162" s="2699" t="s">
        <v>2053</v>
      </c>
      <c r="D162" s="2699"/>
      <c r="E162" s="2699"/>
      <c r="F162" s="2700"/>
      <c r="G162" s="1713" t="s">
        <v>1496</v>
      </c>
      <c r="H162" s="1714"/>
      <c r="I162" s="1715"/>
      <c r="J162" s="2569" t="s">
        <v>1496</v>
      </c>
      <c r="K162" s="2571"/>
      <c r="L162" s="2570"/>
      <c r="M162" s="2701"/>
      <c r="N162" s="2702"/>
      <c r="O162" s="2499"/>
      <c r="P162" s="2499"/>
    </row>
    <row r="163" spans="1:16" ht="28.5" customHeight="1">
      <c r="B163" s="530" t="s">
        <v>548</v>
      </c>
      <c r="C163" s="2699" t="s">
        <v>2054</v>
      </c>
      <c r="D163" s="2699"/>
      <c r="E163" s="2699"/>
      <c r="F163" s="2700"/>
      <c r="G163" s="2569" t="s">
        <v>1586</v>
      </c>
      <c r="H163" s="2571"/>
      <c r="I163" s="2570"/>
      <c r="J163" s="2569" t="s">
        <v>1586</v>
      </c>
      <c r="K163" s="2571"/>
      <c r="L163" s="2570"/>
      <c r="M163" s="2701"/>
      <c r="N163" s="2702"/>
      <c r="O163" s="2499"/>
      <c r="P163" s="2499"/>
    </row>
    <row r="164" spans="1:16" ht="28.5" customHeight="1">
      <c r="B164" s="530" t="s">
        <v>550</v>
      </c>
      <c r="C164" s="2699" t="s">
        <v>2055</v>
      </c>
      <c r="D164" s="2699"/>
      <c r="E164" s="2699"/>
      <c r="F164" s="2700"/>
      <c r="G164" s="2569" t="s">
        <v>1586</v>
      </c>
      <c r="H164" s="2571"/>
      <c r="I164" s="2570"/>
      <c r="J164" s="2569" t="s">
        <v>1496</v>
      </c>
      <c r="K164" s="2571"/>
      <c r="L164" s="2570"/>
      <c r="M164" s="2701"/>
      <c r="N164" s="2702"/>
      <c r="O164" s="2499"/>
      <c r="P164" s="2499"/>
    </row>
    <row r="165" spans="1:16" ht="42.75" customHeight="1">
      <c r="B165" s="596" t="s">
        <v>552</v>
      </c>
      <c r="C165" s="2690" t="s">
        <v>2056</v>
      </c>
      <c r="D165" s="2690"/>
      <c r="E165" s="2690"/>
      <c r="F165" s="660" t="s">
        <v>1601</v>
      </c>
      <c r="G165" s="661"/>
      <c r="H165" s="2691" t="s">
        <v>1496</v>
      </c>
      <c r="I165" s="2692"/>
      <c r="J165" s="2691" t="s">
        <v>1496</v>
      </c>
      <c r="K165" s="2693"/>
      <c r="L165" s="2692"/>
      <c r="M165" s="2694"/>
      <c r="N165" s="2695"/>
      <c r="O165" s="2499"/>
      <c r="P165" s="2499"/>
    </row>
    <row r="166" spans="1:16" ht="43.5" customHeight="1">
      <c r="B166" s="2696" t="s">
        <v>2057</v>
      </c>
      <c r="C166" s="2697"/>
      <c r="D166" s="2697"/>
      <c r="E166" s="2697"/>
      <c r="F166" s="2697"/>
      <c r="G166" s="2697"/>
      <c r="H166" s="2697"/>
      <c r="I166" s="2697"/>
      <c r="J166" s="2697"/>
      <c r="K166" s="2697"/>
      <c r="L166" s="2697"/>
      <c r="M166" s="2697"/>
      <c r="N166" s="2698"/>
      <c r="O166" s="662"/>
      <c r="P166" s="662"/>
    </row>
    <row r="167" spans="1:16" ht="49.5" customHeight="1">
      <c r="A167" s="611"/>
      <c r="B167" s="590" t="s">
        <v>591</v>
      </c>
      <c r="C167" s="2479" t="s">
        <v>2058</v>
      </c>
      <c r="D167" s="2479"/>
      <c r="E167" s="2480"/>
      <c r="F167" s="655" t="s">
        <v>1604</v>
      </c>
      <c r="G167" s="2670" t="s">
        <v>1605</v>
      </c>
      <c r="H167" s="2671"/>
      <c r="I167" s="2671"/>
      <c r="J167" s="2671"/>
      <c r="K167" s="2674"/>
      <c r="L167" s="2675" t="s">
        <v>1606</v>
      </c>
      <c r="M167" s="2676"/>
      <c r="N167" s="2677"/>
      <c r="O167" s="2678" t="s">
        <v>2244</v>
      </c>
      <c r="P167" s="2678"/>
    </row>
    <row r="168" spans="1:16" ht="38.25" customHeight="1">
      <c r="A168" s="611"/>
      <c r="B168" s="663" t="s">
        <v>394</v>
      </c>
      <c r="C168" s="2442" t="s">
        <v>1608</v>
      </c>
      <c r="D168" s="2442"/>
      <c r="E168" s="2443"/>
      <c r="F168" s="591" t="s">
        <v>1385</v>
      </c>
      <c r="G168" s="2680" t="s">
        <v>5684</v>
      </c>
      <c r="H168" s="2681"/>
      <c r="I168" s="2681"/>
      <c r="J168" s="2681"/>
      <c r="K168" s="2682"/>
      <c r="L168" s="2569" t="s">
        <v>1385</v>
      </c>
      <c r="M168" s="2571"/>
      <c r="N168" s="2683"/>
      <c r="O168" s="2678"/>
      <c r="P168" s="2678"/>
    </row>
    <row r="169" spans="1:16" ht="19.5" customHeight="1">
      <c r="A169" s="611"/>
      <c r="B169" s="663" t="s">
        <v>401</v>
      </c>
      <c r="C169" s="2442" t="s">
        <v>1610</v>
      </c>
      <c r="D169" s="2442"/>
      <c r="E169" s="2443"/>
      <c r="F169" s="591" t="s">
        <v>1385</v>
      </c>
      <c r="G169" s="1155"/>
      <c r="K169" s="1156"/>
      <c r="L169" s="2569" t="s">
        <v>1385</v>
      </c>
      <c r="M169" s="2571"/>
      <c r="N169" s="2683"/>
      <c r="O169" s="2678"/>
      <c r="P169" s="2678"/>
    </row>
    <row r="170" spans="1:16" ht="37.5" customHeight="1">
      <c r="A170" s="611"/>
      <c r="B170" s="663" t="s">
        <v>403</v>
      </c>
      <c r="C170" s="2442" t="s">
        <v>1611</v>
      </c>
      <c r="D170" s="2442"/>
      <c r="E170" s="2443"/>
      <c r="F170" s="591" t="s">
        <v>1385</v>
      </c>
      <c r="G170" s="4096" t="s">
        <v>5684</v>
      </c>
      <c r="H170" s="2681"/>
      <c r="I170" s="2681"/>
      <c r="J170" s="2681"/>
      <c r="K170" s="2682"/>
      <c r="L170" s="2569" t="s">
        <v>1385</v>
      </c>
      <c r="M170" s="2571"/>
      <c r="N170" s="2683"/>
      <c r="O170" s="2678"/>
      <c r="P170" s="2678"/>
    </row>
    <row r="171" spans="1:16" ht="19.5" customHeight="1">
      <c r="A171" s="611"/>
      <c r="B171" s="663" t="s">
        <v>405</v>
      </c>
      <c r="C171" s="2442" t="s">
        <v>1612</v>
      </c>
      <c r="D171" s="2442"/>
      <c r="E171" s="2443"/>
      <c r="F171" s="591" t="s">
        <v>1385</v>
      </c>
      <c r="G171" s="2680"/>
      <c r="H171" s="2681"/>
      <c r="I171" s="2681"/>
      <c r="J171" s="2681"/>
      <c r="K171" s="2682"/>
      <c r="L171" s="2569" t="s">
        <v>1385</v>
      </c>
      <c r="M171" s="2571"/>
      <c r="N171" s="2683"/>
      <c r="O171" s="2678"/>
      <c r="P171" s="2678"/>
    </row>
    <row r="172" spans="1:16" ht="19.5" customHeight="1">
      <c r="A172" s="611"/>
      <c r="B172" s="537" t="s">
        <v>408</v>
      </c>
      <c r="C172" s="2442" t="s">
        <v>1613</v>
      </c>
      <c r="D172" s="2442"/>
      <c r="E172" s="2443"/>
      <c r="F172" s="649" t="s">
        <v>1385</v>
      </c>
      <c r="G172" s="2680"/>
      <c r="H172" s="2681"/>
      <c r="I172" s="2681"/>
      <c r="J172" s="2681"/>
      <c r="K172" s="2682"/>
      <c r="L172" s="2569" t="s">
        <v>1385</v>
      </c>
      <c r="M172" s="2571"/>
      <c r="N172" s="2683"/>
      <c r="O172" s="2678"/>
      <c r="P172" s="2678"/>
    </row>
    <row r="173" spans="1:16" ht="34.5" customHeight="1">
      <c r="A173" s="611"/>
      <c r="B173" s="534" t="s">
        <v>410</v>
      </c>
      <c r="C173" s="2479" t="s">
        <v>2060</v>
      </c>
      <c r="D173" s="2479"/>
      <c r="E173" s="2480"/>
      <c r="F173" s="649" t="s">
        <v>1385</v>
      </c>
      <c r="G173" s="2680"/>
      <c r="H173" s="2681"/>
      <c r="I173" s="2681"/>
      <c r="J173" s="2681"/>
      <c r="K173" s="2682"/>
      <c r="L173" s="2569" t="s">
        <v>1385</v>
      </c>
      <c r="M173" s="2571"/>
      <c r="N173" s="2683"/>
      <c r="O173" s="2678"/>
      <c r="P173" s="2678"/>
    </row>
    <row r="174" spans="1:16" ht="19.5" customHeight="1">
      <c r="A174" s="611"/>
      <c r="B174" s="534" t="s">
        <v>413</v>
      </c>
      <c r="C174" s="2442" t="s">
        <v>1615</v>
      </c>
      <c r="D174" s="2442"/>
      <c r="E174" s="2443"/>
      <c r="F174" s="649" t="s">
        <v>1385</v>
      </c>
      <c r="G174" s="2680"/>
      <c r="H174" s="2681"/>
      <c r="I174" s="2681"/>
      <c r="J174" s="2681"/>
      <c r="K174" s="2682"/>
      <c r="L174" s="2569" t="s">
        <v>1385</v>
      </c>
      <c r="M174" s="2571"/>
      <c r="N174" s="2683"/>
      <c r="O174" s="2678"/>
      <c r="P174" s="2678"/>
    </row>
    <row r="175" spans="1:16" ht="19.5" customHeight="1">
      <c r="A175" s="611"/>
      <c r="B175" s="534" t="s">
        <v>416</v>
      </c>
      <c r="C175" s="2442" t="s">
        <v>1616</v>
      </c>
      <c r="D175" s="2442"/>
      <c r="E175" s="2443"/>
      <c r="F175" s="649" t="s">
        <v>1385</v>
      </c>
      <c r="G175" s="2680"/>
      <c r="H175" s="2681"/>
      <c r="I175" s="2681"/>
      <c r="J175" s="2681"/>
      <c r="K175" s="2682"/>
      <c r="L175" s="2569" t="s">
        <v>1385</v>
      </c>
      <c r="M175" s="2571"/>
      <c r="N175" s="2683"/>
      <c r="O175" s="2678"/>
      <c r="P175" s="2678"/>
    </row>
    <row r="176" spans="1:16" ht="19.5" customHeight="1">
      <c r="A176" s="611"/>
      <c r="B176" s="534" t="s">
        <v>418</v>
      </c>
      <c r="C176" s="2442" t="s">
        <v>1617</v>
      </c>
      <c r="D176" s="2442"/>
      <c r="E176" s="2443"/>
      <c r="F176" s="649" t="s">
        <v>1385</v>
      </c>
      <c r="G176" s="2680"/>
      <c r="H176" s="2681"/>
      <c r="I176" s="2681"/>
      <c r="J176" s="2681"/>
      <c r="K176" s="2682"/>
      <c r="L176" s="2569" t="s">
        <v>1385</v>
      </c>
      <c r="M176" s="2571"/>
      <c r="N176" s="2683"/>
      <c r="O176" s="2678"/>
      <c r="P176" s="2678"/>
    </row>
    <row r="177" spans="1:16" ht="19.5" customHeight="1">
      <c r="A177" s="611"/>
      <c r="B177" s="534" t="s">
        <v>544</v>
      </c>
      <c r="C177" s="2442" t="s">
        <v>2061</v>
      </c>
      <c r="D177" s="2442"/>
      <c r="E177" s="2443"/>
      <c r="F177" s="649" t="s">
        <v>1385</v>
      </c>
      <c r="G177" s="2680"/>
      <c r="H177" s="2681"/>
      <c r="I177" s="2681"/>
      <c r="J177" s="2681"/>
      <c r="K177" s="2682"/>
      <c r="L177" s="2569" t="s">
        <v>1385</v>
      </c>
      <c r="M177" s="2571"/>
      <c r="N177" s="2683"/>
      <c r="O177" s="2678"/>
      <c r="P177" s="2678"/>
    </row>
    <row r="178" spans="1:16" ht="19.5" customHeight="1">
      <c r="A178" s="611"/>
      <c r="B178" s="537" t="s">
        <v>546</v>
      </c>
      <c r="C178" s="2442" t="s">
        <v>2062</v>
      </c>
      <c r="D178" s="2442"/>
      <c r="E178" s="2443"/>
      <c r="F178" s="649" t="s">
        <v>1385</v>
      </c>
      <c r="G178" s="2680"/>
      <c r="H178" s="2681"/>
      <c r="I178" s="2681"/>
      <c r="J178" s="2681"/>
      <c r="K178" s="2682"/>
      <c r="L178" s="2569" t="s">
        <v>1385</v>
      </c>
      <c r="M178" s="2571"/>
      <c r="N178" s="2683"/>
      <c r="O178" s="2679"/>
      <c r="P178" s="2679"/>
    </row>
    <row r="179" spans="1:16" ht="48" customHeight="1">
      <c r="A179" s="611"/>
      <c r="B179" s="590" t="s">
        <v>599</v>
      </c>
      <c r="C179" s="2479" t="s">
        <v>2063</v>
      </c>
      <c r="D179" s="2479"/>
      <c r="E179" s="2480"/>
      <c r="F179" s="655" t="s">
        <v>1604</v>
      </c>
      <c r="G179" s="2670" t="s">
        <v>1621</v>
      </c>
      <c r="H179" s="2671"/>
      <c r="I179" s="2671"/>
      <c r="J179" s="2671"/>
      <c r="K179" s="2671"/>
      <c r="L179" s="2671"/>
      <c r="M179" s="2671"/>
      <c r="N179" s="2672"/>
      <c r="O179" s="2529" t="s">
        <v>1622</v>
      </c>
      <c r="P179" s="2684"/>
    </row>
    <row r="180" spans="1:16" ht="18.75" customHeight="1">
      <c r="A180" s="611"/>
      <c r="B180" s="663" t="s">
        <v>394</v>
      </c>
      <c r="C180" s="2442" t="s">
        <v>1608</v>
      </c>
      <c r="D180" s="2442"/>
      <c r="E180" s="2443"/>
      <c r="F180" s="636" t="s">
        <v>1385</v>
      </c>
      <c r="G180" s="2647"/>
      <c r="H180" s="2648"/>
      <c r="I180" s="2648"/>
      <c r="J180" s="2648"/>
      <c r="K180" s="2648"/>
      <c r="L180" s="2648"/>
      <c r="M180" s="2648"/>
      <c r="N180" s="2649"/>
      <c r="O180" s="2592"/>
      <c r="P180" s="2685"/>
    </row>
    <row r="181" spans="1:16" ht="18.75" customHeight="1">
      <c r="A181" s="611"/>
      <c r="B181" s="663" t="s">
        <v>401</v>
      </c>
      <c r="C181" s="2442" t="s">
        <v>1610</v>
      </c>
      <c r="D181" s="2442"/>
      <c r="E181" s="2443"/>
      <c r="F181" s="636" t="s">
        <v>1385</v>
      </c>
      <c r="G181" s="2647"/>
      <c r="H181" s="2648"/>
      <c r="I181" s="2648"/>
      <c r="J181" s="2648"/>
      <c r="K181" s="2648"/>
      <c r="L181" s="2648"/>
      <c r="M181" s="2648"/>
      <c r="N181" s="2649"/>
      <c r="O181" s="2592"/>
      <c r="P181" s="2685"/>
    </row>
    <row r="182" spans="1:16" ht="18.75" customHeight="1">
      <c r="A182" s="611"/>
      <c r="B182" s="663" t="s">
        <v>403</v>
      </c>
      <c r="C182" s="2442" t="s">
        <v>1611</v>
      </c>
      <c r="D182" s="2442"/>
      <c r="E182" s="2443"/>
      <c r="F182" s="636" t="s">
        <v>1385</v>
      </c>
      <c r="G182" s="2647"/>
      <c r="H182" s="2648"/>
      <c r="I182" s="2648"/>
      <c r="J182" s="2648"/>
      <c r="K182" s="2648"/>
      <c r="L182" s="2648"/>
      <c r="M182" s="2648"/>
      <c r="N182" s="2649"/>
      <c r="O182" s="2592"/>
      <c r="P182" s="2685"/>
    </row>
    <row r="183" spans="1:16" ht="18.75" customHeight="1">
      <c r="A183" s="611"/>
      <c r="B183" s="663" t="s">
        <v>405</v>
      </c>
      <c r="C183" s="2442" t="s">
        <v>1612</v>
      </c>
      <c r="D183" s="2442"/>
      <c r="E183" s="2443"/>
      <c r="F183" s="636" t="s">
        <v>1385</v>
      </c>
      <c r="G183" s="2647"/>
      <c r="H183" s="2648"/>
      <c r="I183" s="2648"/>
      <c r="J183" s="2648"/>
      <c r="K183" s="2648"/>
      <c r="L183" s="2648"/>
      <c r="M183" s="2648"/>
      <c r="N183" s="2649"/>
      <c r="O183" s="2592"/>
      <c r="P183" s="2685"/>
    </row>
    <row r="184" spans="1:16" ht="18.75" customHeight="1">
      <c r="A184" s="611"/>
      <c r="B184" s="537" t="s">
        <v>408</v>
      </c>
      <c r="C184" s="2442" t="s">
        <v>1613</v>
      </c>
      <c r="D184" s="2442"/>
      <c r="E184" s="2443"/>
      <c r="F184" s="636" t="s">
        <v>1385</v>
      </c>
      <c r="G184" s="2647"/>
      <c r="H184" s="2648"/>
      <c r="I184" s="2648"/>
      <c r="J184" s="2648"/>
      <c r="K184" s="2648"/>
      <c r="L184" s="2648"/>
      <c r="M184" s="2648"/>
      <c r="N184" s="2649"/>
      <c r="O184" s="2592"/>
      <c r="P184" s="2685"/>
    </row>
    <row r="185" spans="1:16" ht="27.75" customHeight="1">
      <c r="A185" s="611"/>
      <c r="B185" s="534" t="s">
        <v>410</v>
      </c>
      <c r="C185" s="2479" t="s">
        <v>2060</v>
      </c>
      <c r="D185" s="2479"/>
      <c r="E185" s="2480"/>
      <c r="F185" s="636" t="s">
        <v>1385</v>
      </c>
      <c r="G185" s="2647"/>
      <c r="H185" s="2648"/>
      <c r="I185" s="2648"/>
      <c r="J185" s="2648"/>
      <c r="K185" s="2648"/>
      <c r="L185" s="2648"/>
      <c r="M185" s="2648"/>
      <c r="N185" s="2649"/>
      <c r="O185" s="2592"/>
      <c r="P185" s="2685"/>
    </row>
    <row r="186" spans="1:16" ht="18.75" customHeight="1">
      <c r="A186" s="611"/>
      <c r="B186" s="534" t="s">
        <v>413</v>
      </c>
      <c r="C186" s="2442" t="s">
        <v>1615</v>
      </c>
      <c r="D186" s="2442"/>
      <c r="E186" s="2443"/>
      <c r="F186" s="636" t="s">
        <v>1385</v>
      </c>
      <c r="G186" s="2647"/>
      <c r="H186" s="2648"/>
      <c r="I186" s="2648"/>
      <c r="J186" s="2648"/>
      <c r="K186" s="2648"/>
      <c r="L186" s="2648"/>
      <c r="M186" s="2648"/>
      <c r="N186" s="2649"/>
      <c r="O186" s="2592"/>
      <c r="P186" s="2685"/>
    </row>
    <row r="187" spans="1:16" ht="18.75" customHeight="1">
      <c r="A187" s="611"/>
      <c r="B187" s="534" t="s">
        <v>416</v>
      </c>
      <c r="C187" s="2442" t="s">
        <v>1616</v>
      </c>
      <c r="D187" s="2442"/>
      <c r="E187" s="2443"/>
      <c r="F187" s="636" t="s">
        <v>1385</v>
      </c>
      <c r="G187" s="2647"/>
      <c r="H187" s="2648"/>
      <c r="I187" s="2648"/>
      <c r="J187" s="2648"/>
      <c r="K187" s="2648"/>
      <c r="L187" s="2648"/>
      <c r="M187" s="2648"/>
      <c r="N187" s="2649"/>
      <c r="O187" s="2592"/>
      <c r="P187" s="2685"/>
    </row>
    <row r="188" spans="1:16" ht="18.75" customHeight="1">
      <c r="A188" s="611"/>
      <c r="B188" s="534" t="s">
        <v>418</v>
      </c>
      <c r="C188" s="2442" t="s">
        <v>1617</v>
      </c>
      <c r="D188" s="2442"/>
      <c r="E188" s="2443"/>
      <c r="F188" s="636" t="s">
        <v>1385</v>
      </c>
      <c r="G188" s="2647"/>
      <c r="H188" s="2648"/>
      <c r="I188" s="2648"/>
      <c r="J188" s="2648"/>
      <c r="K188" s="2648"/>
      <c r="L188" s="2648"/>
      <c r="M188" s="2648"/>
      <c r="N188" s="2649"/>
      <c r="O188" s="2592"/>
      <c r="P188" s="2685"/>
    </row>
    <row r="189" spans="1:16" ht="18.75" customHeight="1">
      <c r="A189" s="611"/>
      <c r="B189" s="534" t="s">
        <v>544</v>
      </c>
      <c r="C189" s="2442" t="s">
        <v>2061</v>
      </c>
      <c r="D189" s="2442"/>
      <c r="E189" s="2443"/>
      <c r="F189" s="636" t="s">
        <v>1385</v>
      </c>
      <c r="G189" s="2647"/>
      <c r="H189" s="2648"/>
      <c r="I189" s="2648"/>
      <c r="J189" s="2648"/>
      <c r="K189" s="2648"/>
      <c r="L189" s="2648"/>
      <c r="M189" s="2648"/>
      <c r="N189" s="2649"/>
      <c r="O189" s="2592"/>
      <c r="P189" s="2685"/>
    </row>
    <row r="190" spans="1:16" ht="18.75" customHeight="1">
      <c r="A190" s="611"/>
      <c r="B190" s="537" t="s">
        <v>546</v>
      </c>
      <c r="C190" s="2442" t="s">
        <v>2062</v>
      </c>
      <c r="D190" s="2442"/>
      <c r="E190" s="2443"/>
      <c r="F190" s="636" t="s">
        <v>1385</v>
      </c>
      <c r="G190" s="2647"/>
      <c r="H190" s="2648"/>
      <c r="I190" s="2648"/>
      <c r="J190" s="2648"/>
      <c r="K190" s="2648"/>
      <c r="L190" s="2648"/>
      <c r="M190" s="2648"/>
      <c r="N190" s="2649"/>
      <c r="O190" s="2673"/>
      <c r="P190" s="2686"/>
    </row>
    <row r="191" spans="1:16" ht="47.25" customHeight="1">
      <c r="A191" s="611"/>
      <c r="B191" s="590" t="s">
        <v>602</v>
      </c>
      <c r="C191" s="2479" t="s">
        <v>2068</v>
      </c>
      <c r="D191" s="2479"/>
      <c r="E191" s="2480"/>
      <c r="F191" s="655" t="s">
        <v>1604</v>
      </c>
      <c r="G191" s="2670" t="s">
        <v>1605</v>
      </c>
      <c r="H191" s="2671"/>
      <c r="I191" s="2671"/>
      <c r="J191" s="2671"/>
      <c r="K191" s="2674"/>
      <c r="L191" s="2675" t="s">
        <v>1606</v>
      </c>
      <c r="M191" s="2676"/>
      <c r="N191" s="2677"/>
      <c r="O191" s="2678" t="s">
        <v>5685</v>
      </c>
      <c r="P191" s="2529"/>
    </row>
    <row r="192" spans="1:16" ht="20.25" customHeight="1">
      <c r="A192" s="611"/>
      <c r="B192" s="663" t="s">
        <v>394</v>
      </c>
      <c r="C192" s="2442" t="s">
        <v>1608</v>
      </c>
      <c r="D192" s="2442"/>
      <c r="E192" s="2443"/>
      <c r="F192" s="591" t="s">
        <v>1520</v>
      </c>
      <c r="G192" s="2680" t="s">
        <v>1496</v>
      </c>
      <c r="H192" s="2681"/>
      <c r="I192" s="2681"/>
      <c r="J192" s="2681"/>
      <c r="K192" s="2682"/>
      <c r="L192" s="2569" t="s">
        <v>1496</v>
      </c>
      <c r="M192" s="2571"/>
      <c r="N192" s="2683"/>
      <c r="O192" s="2678"/>
      <c r="P192" s="2592"/>
    </row>
    <row r="193" spans="1:16" ht="20.25" customHeight="1">
      <c r="A193" s="611"/>
      <c r="B193" s="663" t="s">
        <v>401</v>
      </c>
      <c r="C193" s="2442" t="s">
        <v>1610</v>
      </c>
      <c r="D193" s="2442"/>
      <c r="E193" s="2443"/>
      <c r="F193" s="591" t="s">
        <v>1520</v>
      </c>
      <c r="G193" s="2680" t="s">
        <v>1496</v>
      </c>
      <c r="H193" s="2681"/>
      <c r="I193" s="2681"/>
      <c r="J193" s="2681"/>
      <c r="K193" s="2682"/>
      <c r="L193" s="2569" t="s">
        <v>1496</v>
      </c>
      <c r="M193" s="2571"/>
      <c r="N193" s="2683"/>
      <c r="O193" s="2678"/>
      <c r="P193" s="2592"/>
    </row>
    <row r="194" spans="1:16" ht="20.25" customHeight="1">
      <c r="A194" s="611"/>
      <c r="B194" s="663" t="s">
        <v>403</v>
      </c>
      <c r="C194" s="2442" t="s">
        <v>1611</v>
      </c>
      <c r="D194" s="2442"/>
      <c r="E194" s="2443"/>
      <c r="F194" s="591" t="s">
        <v>1520</v>
      </c>
      <c r="G194" s="2680" t="s">
        <v>1496</v>
      </c>
      <c r="H194" s="2681"/>
      <c r="I194" s="2681"/>
      <c r="J194" s="2681"/>
      <c r="K194" s="2682"/>
      <c r="L194" s="2569" t="s">
        <v>1496</v>
      </c>
      <c r="M194" s="2571"/>
      <c r="N194" s="2683"/>
      <c r="O194" s="2678"/>
      <c r="P194" s="2592"/>
    </row>
    <row r="195" spans="1:16" ht="20.25" customHeight="1">
      <c r="A195" s="611"/>
      <c r="B195" s="663" t="s">
        <v>405</v>
      </c>
      <c r="C195" s="2442" t="s">
        <v>1612</v>
      </c>
      <c r="D195" s="2442"/>
      <c r="E195" s="2443"/>
      <c r="F195" s="591" t="s">
        <v>1520</v>
      </c>
      <c r="G195" s="2680" t="s">
        <v>1496</v>
      </c>
      <c r="H195" s="2681"/>
      <c r="I195" s="2681"/>
      <c r="J195" s="2681"/>
      <c r="K195" s="2682"/>
      <c r="L195" s="2569" t="s">
        <v>1496</v>
      </c>
      <c r="M195" s="2571"/>
      <c r="N195" s="2683"/>
      <c r="O195" s="2678"/>
      <c r="P195" s="2592"/>
    </row>
    <row r="196" spans="1:16" ht="20.25" customHeight="1">
      <c r="A196" s="611"/>
      <c r="B196" s="663" t="s">
        <v>408</v>
      </c>
      <c r="C196" s="2442" t="s">
        <v>1613</v>
      </c>
      <c r="D196" s="2442"/>
      <c r="E196" s="2443"/>
      <c r="F196" s="649" t="s">
        <v>1520</v>
      </c>
      <c r="G196" s="2680" t="s">
        <v>1496</v>
      </c>
      <c r="H196" s="2681"/>
      <c r="I196" s="2681"/>
      <c r="J196" s="2681"/>
      <c r="K196" s="2682"/>
      <c r="L196" s="2569" t="s">
        <v>1496</v>
      </c>
      <c r="M196" s="2571"/>
      <c r="N196" s="2683"/>
      <c r="O196" s="2678"/>
      <c r="P196" s="2592"/>
    </row>
    <row r="197" spans="1:16" ht="36" customHeight="1">
      <c r="A197" s="611"/>
      <c r="B197" s="534" t="s">
        <v>410</v>
      </c>
      <c r="C197" s="2479" t="s">
        <v>2060</v>
      </c>
      <c r="D197" s="2479"/>
      <c r="E197" s="2480"/>
      <c r="F197" s="649" t="s">
        <v>1520</v>
      </c>
      <c r="G197" s="2680" t="s">
        <v>1496</v>
      </c>
      <c r="H197" s="2681"/>
      <c r="I197" s="2681"/>
      <c r="J197" s="2681"/>
      <c r="K197" s="2682"/>
      <c r="L197" s="2569" t="s">
        <v>1496</v>
      </c>
      <c r="M197" s="2571"/>
      <c r="N197" s="2683"/>
      <c r="O197" s="2678"/>
      <c r="P197" s="2592"/>
    </row>
    <row r="198" spans="1:16" ht="20.25" customHeight="1">
      <c r="A198" s="611"/>
      <c r="B198" s="534" t="s">
        <v>413</v>
      </c>
      <c r="C198" s="2442" t="s">
        <v>1615</v>
      </c>
      <c r="D198" s="2442"/>
      <c r="E198" s="2443"/>
      <c r="F198" s="649" t="s">
        <v>1520</v>
      </c>
      <c r="G198" s="2680" t="s">
        <v>1496</v>
      </c>
      <c r="H198" s="2681"/>
      <c r="I198" s="2681"/>
      <c r="J198" s="2681"/>
      <c r="K198" s="2682"/>
      <c r="L198" s="2569" t="s">
        <v>1496</v>
      </c>
      <c r="M198" s="2571"/>
      <c r="N198" s="2683"/>
      <c r="O198" s="2678"/>
      <c r="P198" s="2592"/>
    </row>
    <row r="199" spans="1:16" ht="20.25" customHeight="1">
      <c r="A199" s="611"/>
      <c r="B199" s="534" t="s">
        <v>416</v>
      </c>
      <c r="C199" s="2442" t="s">
        <v>1616</v>
      </c>
      <c r="D199" s="2442"/>
      <c r="E199" s="2443"/>
      <c r="F199" s="649" t="s">
        <v>1520</v>
      </c>
      <c r="G199" s="2680" t="s">
        <v>1496</v>
      </c>
      <c r="H199" s="2681"/>
      <c r="I199" s="2681"/>
      <c r="J199" s="2681"/>
      <c r="K199" s="2682"/>
      <c r="L199" s="2569" t="s">
        <v>1496</v>
      </c>
      <c r="M199" s="2571"/>
      <c r="N199" s="2683"/>
      <c r="O199" s="2678"/>
      <c r="P199" s="2592"/>
    </row>
    <row r="200" spans="1:16" ht="20.25" customHeight="1">
      <c r="A200" s="611"/>
      <c r="B200" s="534" t="s">
        <v>418</v>
      </c>
      <c r="C200" s="2442" t="s">
        <v>1617</v>
      </c>
      <c r="D200" s="2442"/>
      <c r="E200" s="2443"/>
      <c r="F200" s="649" t="s">
        <v>1520</v>
      </c>
      <c r="G200" s="2680" t="s">
        <v>1496</v>
      </c>
      <c r="H200" s="2681"/>
      <c r="I200" s="2681"/>
      <c r="J200" s="2681"/>
      <c r="K200" s="2682"/>
      <c r="L200" s="2569" t="s">
        <v>1496</v>
      </c>
      <c r="M200" s="2571"/>
      <c r="N200" s="2683"/>
      <c r="O200" s="2678"/>
      <c r="P200" s="2592"/>
    </row>
    <row r="201" spans="1:16" ht="20.25" customHeight="1">
      <c r="A201" s="611"/>
      <c r="B201" s="534" t="s">
        <v>544</v>
      </c>
      <c r="C201" s="2442" t="s">
        <v>2061</v>
      </c>
      <c r="D201" s="2442"/>
      <c r="E201" s="2443"/>
      <c r="F201" s="649" t="s">
        <v>1520</v>
      </c>
      <c r="G201" s="2680" t="s">
        <v>1496</v>
      </c>
      <c r="H201" s="2681"/>
      <c r="I201" s="2681"/>
      <c r="J201" s="2681"/>
      <c r="K201" s="2682"/>
      <c r="L201" s="2569" t="s">
        <v>1496</v>
      </c>
      <c r="M201" s="2571"/>
      <c r="N201" s="2683"/>
      <c r="O201" s="2678"/>
      <c r="P201" s="2592"/>
    </row>
    <row r="202" spans="1:16" ht="20.25" customHeight="1">
      <c r="A202" s="611"/>
      <c r="B202" s="537" t="s">
        <v>546</v>
      </c>
      <c r="C202" s="2442" t="s">
        <v>2062</v>
      </c>
      <c r="D202" s="2442"/>
      <c r="E202" s="2443"/>
      <c r="F202" s="649" t="s">
        <v>1520</v>
      </c>
      <c r="G202" s="2680" t="s">
        <v>1496</v>
      </c>
      <c r="H202" s="2681"/>
      <c r="I202" s="2681"/>
      <c r="J202" s="2681"/>
      <c r="K202" s="2682"/>
      <c r="L202" s="2569" t="s">
        <v>1496</v>
      </c>
      <c r="M202" s="2571"/>
      <c r="N202" s="2683"/>
      <c r="O202" s="2679"/>
      <c r="P202" s="2673"/>
    </row>
    <row r="203" spans="1:16" ht="61.5" customHeight="1">
      <c r="A203" s="611"/>
      <c r="B203" s="665" t="s">
        <v>605</v>
      </c>
      <c r="C203" s="2479" t="s">
        <v>2069</v>
      </c>
      <c r="D203" s="2479"/>
      <c r="E203" s="2480"/>
      <c r="F203" s="655" t="s">
        <v>1604</v>
      </c>
      <c r="G203" s="2670" t="s">
        <v>2070</v>
      </c>
      <c r="H203" s="2671"/>
      <c r="I203" s="2671"/>
      <c r="J203" s="2671"/>
      <c r="K203" s="2671"/>
      <c r="L203" s="2671"/>
      <c r="M203" s="2671"/>
      <c r="N203" s="2672"/>
      <c r="O203" s="2529" t="s">
        <v>1629</v>
      </c>
      <c r="P203" s="2529"/>
    </row>
    <row r="204" spans="1:16" ht="21" customHeight="1">
      <c r="A204" s="611"/>
      <c r="B204" s="663" t="s">
        <v>394</v>
      </c>
      <c r="C204" s="2442" t="s">
        <v>1608</v>
      </c>
      <c r="D204" s="2442"/>
      <c r="E204" s="2443"/>
      <c r="F204" s="636" t="s">
        <v>1520</v>
      </c>
      <c r="G204" s="2647" t="s">
        <v>1496</v>
      </c>
      <c r="H204" s="2648"/>
      <c r="I204" s="2648"/>
      <c r="J204" s="2648"/>
      <c r="K204" s="2648"/>
      <c r="L204" s="2648"/>
      <c r="M204" s="2648"/>
      <c r="N204" s="2649"/>
      <c r="O204" s="2592"/>
      <c r="P204" s="2592"/>
    </row>
    <row r="205" spans="1:16" ht="21" customHeight="1">
      <c r="A205" s="611"/>
      <c r="B205" s="663" t="s">
        <v>401</v>
      </c>
      <c r="C205" s="2442" t="s">
        <v>1610</v>
      </c>
      <c r="D205" s="2442"/>
      <c r="E205" s="2443"/>
      <c r="F205" s="636" t="s">
        <v>1520</v>
      </c>
      <c r="G205" s="2647" t="s">
        <v>1496</v>
      </c>
      <c r="H205" s="2648"/>
      <c r="I205" s="2648"/>
      <c r="J205" s="2648"/>
      <c r="K205" s="2648"/>
      <c r="L205" s="2648"/>
      <c r="M205" s="2648"/>
      <c r="N205" s="2649"/>
      <c r="O205" s="2592"/>
      <c r="P205" s="2592"/>
    </row>
    <row r="206" spans="1:16" ht="21" customHeight="1">
      <c r="A206" s="611"/>
      <c r="B206" s="663" t="s">
        <v>403</v>
      </c>
      <c r="C206" s="2442" t="s">
        <v>1611</v>
      </c>
      <c r="D206" s="2442"/>
      <c r="E206" s="2443"/>
      <c r="F206" s="636" t="s">
        <v>1520</v>
      </c>
      <c r="G206" s="2647" t="s">
        <v>1496</v>
      </c>
      <c r="H206" s="2648"/>
      <c r="I206" s="2648"/>
      <c r="J206" s="2648"/>
      <c r="K206" s="2648"/>
      <c r="L206" s="2648"/>
      <c r="M206" s="2648"/>
      <c r="N206" s="2649"/>
      <c r="O206" s="2592"/>
      <c r="P206" s="2592"/>
    </row>
    <row r="207" spans="1:16" ht="21" customHeight="1">
      <c r="A207" s="611"/>
      <c r="B207" s="663" t="s">
        <v>405</v>
      </c>
      <c r="C207" s="2442" t="s">
        <v>1612</v>
      </c>
      <c r="D207" s="2442"/>
      <c r="E207" s="2443"/>
      <c r="F207" s="636" t="s">
        <v>1520</v>
      </c>
      <c r="G207" s="2647" t="s">
        <v>1496</v>
      </c>
      <c r="H207" s="2648"/>
      <c r="I207" s="2648"/>
      <c r="J207" s="2648"/>
      <c r="K207" s="2648"/>
      <c r="L207" s="2648"/>
      <c r="M207" s="2648"/>
      <c r="N207" s="2649"/>
      <c r="O207" s="2592"/>
      <c r="P207" s="2592"/>
    </row>
    <row r="208" spans="1:16" ht="21" customHeight="1">
      <c r="A208" s="611"/>
      <c r="B208" s="537" t="s">
        <v>408</v>
      </c>
      <c r="C208" s="2442" t="s">
        <v>1613</v>
      </c>
      <c r="D208" s="2442"/>
      <c r="E208" s="2443"/>
      <c r="F208" s="636" t="s">
        <v>1520</v>
      </c>
      <c r="G208" s="2647" t="s">
        <v>1496</v>
      </c>
      <c r="H208" s="2648"/>
      <c r="I208" s="2648"/>
      <c r="J208" s="2648"/>
      <c r="K208" s="2648"/>
      <c r="L208" s="2648"/>
      <c r="M208" s="2648"/>
      <c r="N208" s="2649"/>
      <c r="O208" s="2592"/>
      <c r="P208" s="2592"/>
    </row>
    <row r="209" spans="1:16" ht="30.75" customHeight="1">
      <c r="A209" s="611"/>
      <c r="B209" s="534" t="s">
        <v>410</v>
      </c>
      <c r="C209" s="2479" t="s">
        <v>2060</v>
      </c>
      <c r="D209" s="2479"/>
      <c r="E209" s="2480"/>
      <c r="F209" s="636" t="s">
        <v>1520</v>
      </c>
      <c r="G209" s="2647" t="s">
        <v>1496</v>
      </c>
      <c r="H209" s="2648"/>
      <c r="I209" s="2648"/>
      <c r="J209" s="2648"/>
      <c r="K209" s="2648"/>
      <c r="L209" s="2648"/>
      <c r="M209" s="2648"/>
      <c r="N209" s="2649"/>
      <c r="O209" s="2592"/>
      <c r="P209" s="2592"/>
    </row>
    <row r="210" spans="1:16" ht="21" customHeight="1">
      <c r="A210" s="611"/>
      <c r="B210" s="534" t="s">
        <v>413</v>
      </c>
      <c r="C210" s="2442" t="s">
        <v>1615</v>
      </c>
      <c r="D210" s="2442"/>
      <c r="E210" s="2443"/>
      <c r="F210" s="636" t="s">
        <v>1520</v>
      </c>
      <c r="G210" s="2647" t="s">
        <v>1496</v>
      </c>
      <c r="H210" s="2648"/>
      <c r="I210" s="2648"/>
      <c r="J210" s="2648"/>
      <c r="K210" s="2648"/>
      <c r="L210" s="2648"/>
      <c r="M210" s="2648"/>
      <c r="N210" s="2649"/>
      <c r="O210" s="2592"/>
      <c r="P210" s="2592"/>
    </row>
    <row r="211" spans="1:16" ht="21" customHeight="1">
      <c r="A211" s="611"/>
      <c r="B211" s="534" t="s">
        <v>416</v>
      </c>
      <c r="C211" s="2442" t="s">
        <v>1616</v>
      </c>
      <c r="D211" s="2442"/>
      <c r="E211" s="2443"/>
      <c r="F211" s="636" t="s">
        <v>1520</v>
      </c>
      <c r="G211" s="2647" t="s">
        <v>1496</v>
      </c>
      <c r="H211" s="2648"/>
      <c r="I211" s="2648"/>
      <c r="J211" s="2648"/>
      <c r="K211" s="2648"/>
      <c r="L211" s="2648"/>
      <c r="M211" s="2648"/>
      <c r="N211" s="2649"/>
      <c r="O211" s="2592"/>
      <c r="P211" s="2592"/>
    </row>
    <row r="212" spans="1:16" ht="21" customHeight="1">
      <c r="A212" s="611"/>
      <c r="B212" s="534" t="s">
        <v>418</v>
      </c>
      <c r="C212" s="2442" t="s">
        <v>1617</v>
      </c>
      <c r="D212" s="2442"/>
      <c r="E212" s="2443"/>
      <c r="F212" s="636" t="s">
        <v>1520</v>
      </c>
      <c r="G212" s="2647" t="s">
        <v>1496</v>
      </c>
      <c r="H212" s="2648"/>
      <c r="I212" s="2648"/>
      <c r="J212" s="2648"/>
      <c r="K212" s="2648"/>
      <c r="L212" s="2648"/>
      <c r="M212" s="2648"/>
      <c r="N212" s="2649"/>
      <c r="O212" s="2592"/>
      <c r="P212" s="2592"/>
    </row>
    <row r="213" spans="1:16" ht="21" customHeight="1">
      <c r="A213" s="611"/>
      <c r="B213" s="534" t="s">
        <v>544</v>
      </c>
      <c r="C213" s="2442" t="s">
        <v>2061</v>
      </c>
      <c r="D213" s="2442"/>
      <c r="E213" s="2443"/>
      <c r="F213" s="636" t="s">
        <v>1520</v>
      </c>
      <c r="G213" s="2647" t="s">
        <v>1496</v>
      </c>
      <c r="H213" s="2648"/>
      <c r="I213" s="2648"/>
      <c r="J213" s="2648"/>
      <c r="K213" s="2648"/>
      <c r="L213" s="2648"/>
      <c r="M213" s="2648"/>
      <c r="N213" s="2649"/>
      <c r="O213" s="2592"/>
      <c r="P213" s="2592"/>
    </row>
    <row r="214" spans="1:16" ht="21" customHeight="1">
      <c r="A214" s="611"/>
      <c r="B214" s="596" t="s">
        <v>546</v>
      </c>
      <c r="C214" s="2472" t="s">
        <v>2062</v>
      </c>
      <c r="D214" s="2472"/>
      <c r="E214" s="2473"/>
      <c r="F214" s="638" t="s">
        <v>1520</v>
      </c>
      <c r="G214" s="2647" t="s">
        <v>1496</v>
      </c>
      <c r="H214" s="2648"/>
      <c r="I214" s="2648"/>
      <c r="J214" s="2648"/>
      <c r="K214" s="2648"/>
      <c r="L214" s="2648"/>
      <c r="M214" s="2648"/>
      <c r="N214" s="2649"/>
      <c r="O214" s="2673"/>
      <c r="P214" s="2592"/>
    </row>
    <row r="215" spans="1:16" ht="34.5" customHeight="1">
      <c r="B215" s="532" t="s">
        <v>608</v>
      </c>
      <c r="C215" s="2430" t="s">
        <v>1630</v>
      </c>
      <c r="D215" s="2430"/>
      <c r="E215" s="2430"/>
      <c r="F215" s="2430"/>
      <c r="G215" s="2431"/>
      <c r="H215" s="2650" t="s">
        <v>1520</v>
      </c>
      <c r="I215" s="2651"/>
      <c r="J215" s="2652"/>
      <c r="K215" s="2653" t="s">
        <v>1449</v>
      </c>
      <c r="L215" s="2655"/>
      <c r="M215" s="2656"/>
      <c r="N215" s="2657"/>
      <c r="O215" s="2470" t="s">
        <v>1736</v>
      </c>
      <c r="P215" s="2470"/>
    </row>
    <row r="216" spans="1:16" ht="25.5" customHeight="1">
      <c r="B216" s="537" t="s">
        <v>394</v>
      </c>
      <c r="C216" s="2442" t="s">
        <v>1631</v>
      </c>
      <c r="D216" s="2442"/>
      <c r="E216" s="2442"/>
      <c r="F216" s="2442"/>
      <c r="G216" s="2442"/>
      <c r="H216" s="2442"/>
      <c r="I216" s="2442"/>
      <c r="J216" s="2443"/>
      <c r="K216" s="2654"/>
      <c r="L216" s="2658"/>
      <c r="M216" s="2659"/>
      <c r="N216" s="2660"/>
      <c r="O216" s="2499"/>
      <c r="P216" s="2499"/>
    </row>
    <row r="217" spans="1:16" ht="20.25" customHeight="1">
      <c r="B217" s="537"/>
      <c r="C217" s="590" t="s">
        <v>611</v>
      </c>
      <c r="D217" s="2629" t="s">
        <v>1632</v>
      </c>
      <c r="E217" s="2629"/>
      <c r="F217" s="2629"/>
      <c r="G217" s="2630"/>
      <c r="H217" s="2569" t="s">
        <v>1520</v>
      </c>
      <c r="I217" s="2571"/>
      <c r="J217" s="2570"/>
      <c r="K217" s="2654"/>
      <c r="L217" s="2658"/>
      <c r="M217" s="2659"/>
      <c r="N217" s="2660"/>
      <c r="O217" s="2499"/>
      <c r="P217" s="2499"/>
    </row>
    <row r="218" spans="1:16" ht="20.25" customHeight="1">
      <c r="B218" s="537"/>
      <c r="C218" s="590" t="s">
        <v>508</v>
      </c>
      <c r="D218" s="2442" t="s">
        <v>981</v>
      </c>
      <c r="E218" s="2442"/>
      <c r="F218" s="2442"/>
      <c r="G218" s="2443"/>
      <c r="H218" s="2569" t="s">
        <v>1520</v>
      </c>
      <c r="I218" s="2571"/>
      <c r="J218" s="2570"/>
      <c r="K218" s="2654"/>
      <c r="L218" s="2658"/>
      <c r="M218" s="2659"/>
      <c r="N218" s="2660"/>
      <c r="O218" s="2499"/>
      <c r="P218" s="2499"/>
    </row>
    <row r="219" spans="1:16" ht="20.25" customHeight="1">
      <c r="B219" s="537"/>
      <c r="C219" s="590" t="s">
        <v>510</v>
      </c>
      <c r="D219" s="2442" t="s">
        <v>1540</v>
      </c>
      <c r="E219" s="2442"/>
      <c r="F219" s="2442"/>
      <c r="G219" s="2443"/>
      <c r="H219" s="2569" t="s">
        <v>1520</v>
      </c>
      <c r="I219" s="2571"/>
      <c r="J219" s="2570"/>
      <c r="K219" s="2654"/>
      <c r="L219" s="2658"/>
      <c r="M219" s="2659"/>
      <c r="N219" s="2660"/>
      <c r="O219" s="2499"/>
      <c r="P219" s="2499"/>
    </row>
    <row r="220" spans="1:16" ht="20.25" customHeight="1">
      <c r="B220" s="537"/>
      <c r="C220" s="590" t="s">
        <v>512</v>
      </c>
      <c r="D220" s="2442" t="s">
        <v>1538</v>
      </c>
      <c r="E220" s="2442"/>
      <c r="F220" s="2442"/>
      <c r="G220" s="2443"/>
      <c r="H220" s="2569" t="s">
        <v>1520</v>
      </c>
      <c r="I220" s="2571"/>
      <c r="J220" s="2570"/>
      <c r="K220" s="2654"/>
      <c r="L220" s="2658"/>
      <c r="M220" s="2659"/>
      <c r="N220" s="2660"/>
      <c r="O220" s="2499"/>
      <c r="P220" s="2499"/>
    </row>
    <row r="221" spans="1:16" ht="23.25" customHeight="1">
      <c r="B221" s="537" t="s">
        <v>401</v>
      </c>
      <c r="C221" s="2442" t="s">
        <v>1633</v>
      </c>
      <c r="D221" s="2442"/>
      <c r="E221" s="2442"/>
      <c r="F221" s="2442"/>
      <c r="G221" s="2443"/>
      <c r="H221" s="2622" t="s">
        <v>1496</v>
      </c>
      <c r="I221" s="2628"/>
      <c r="J221" s="2646"/>
      <c r="K221" s="2654"/>
      <c r="L221" s="2661"/>
      <c r="M221" s="2662"/>
      <c r="N221" s="2663"/>
      <c r="O221" s="2484"/>
      <c r="P221" s="2484"/>
    </row>
    <row r="222" spans="1:16" ht="27" customHeight="1">
      <c r="B222" s="551" t="s">
        <v>614</v>
      </c>
      <c r="C222" s="2442" t="s">
        <v>1634</v>
      </c>
      <c r="D222" s="2442"/>
      <c r="E222" s="2442"/>
      <c r="F222" s="2442"/>
      <c r="G222" s="2442"/>
      <c r="H222" s="2442"/>
      <c r="I222" s="2442"/>
      <c r="J222" s="2442"/>
      <c r="K222" s="2442"/>
      <c r="L222" s="2442"/>
      <c r="M222" s="2442"/>
      <c r="N222" s="2591"/>
      <c r="O222" s="2470" t="s">
        <v>2073</v>
      </c>
      <c r="P222" s="2517"/>
    </row>
    <row r="223" spans="1:16" ht="23.25" customHeight="1">
      <c r="B223" s="537" t="s">
        <v>394</v>
      </c>
      <c r="C223" s="2442" t="s">
        <v>1635</v>
      </c>
      <c r="D223" s="2442"/>
      <c r="E223" s="2442"/>
      <c r="F223" s="2442"/>
      <c r="G223" s="2443"/>
      <c r="H223" s="2432" t="s">
        <v>1385</v>
      </c>
      <c r="I223" s="2463"/>
      <c r="J223" s="2433"/>
      <c r="K223" s="2519" t="s">
        <v>1449</v>
      </c>
      <c r="L223" s="2637" t="s">
        <v>5686</v>
      </c>
      <c r="M223" s="2638"/>
      <c r="N223" s="2639"/>
      <c r="O223" s="2499"/>
      <c r="P223" s="2499"/>
    </row>
    <row r="224" spans="1:16" ht="23.25" customHeight="1">
      <c r="B224" s="537" t="s">
        <v>401</v>
      </c>
      <c r="C224" s="2442" t="s">
        <v>1636</v>
      </c>
      <c r="D224" s="2442"/>
      <c r="E224" s="2442"/>
      <c r="F224" s="2442"/>
      <c r="G224" s="2443"/>
      <c r="H224" s="2432" t="s">
        <v>1385</v>
      </c>
      <c r="I224" s="2463"/>
      <c r="J224" s="2433"/>
      <c r="K224" s="2511"/>
      <c r="L224" s="2643"/>
      <c r="M224" s="2644"/>
      <c r="N224" s="2645"/>
      <c r="O224" s="2499"/>
      <c r="P224" s="2499"/>
    </row>
    <row r="225" spans="2:16" ht="23.25" customHeight="1">
      <c r="B225" s="537" t="s">
        <v>403</v>
      </c>
      <c r="C225" s="2442" t="s">
        <v>1637</v>
      </c>
      <c r="D225" s="2442"/>
      <c r="E225" s="2442"/>
      <c r="F225" s="2442"/>
      <c r="G225" s="2443"/>
      <c r="H225" s="2432" t="s">
        <v>1520</v>
      </c>
      <c r="I225" s="2463"/>
      <c r="J225" s="2433"/>
      <c r="K225" s="2511"/>
      <c r="L225" s="2643"/>
      <c r="M225" s="2644"/>
      <c r="N225" s="2645"/>
      <c r="O225" s="2499"/>
      <c r="P225" s="2499"/>
    </row>
    <row r="226" spans="2:16" ht="37.5" customHeight="1">
      <c r="B226" s="532"/>
      <c r="C226" s="2442" t="s">
        <v>1638</v>
      </c>
      <c r="D226" s="2442"/>
      <c r="E226" s="2443"/>
      <c r="F226" s="2569" t="s">
        <v>92</v>
      </c>
      <c r="G226" s="2571"/>
      <c r="H226" s="2571"/>
      <c r="I226" s="2571"/>
      <c r="J226" s="2570"/>
      <c r="K226" s="2511"/>
      <c r="L226" s="2643"/>
      <c r="M226" s="2644"/>
      <c r="N226" s="2645"/>
      <c r="O226" s="2484"/>
      <c r="P226" s="2484"/>
    </row>
    <row r="227" spans="2:16" ht="49.5" customHeight="1">
      <c r="B227" s="537" t="s">
        <v>405</v>
      </c>
      <c r="C227" s="2442" t="s">
        <v>1640</v>
      </c>
      <c r="D227" s="2442"/>
      <c r="E227" s="2442"/>
      <c r="F227" s="2442"/>
      <c r="G227" s="2443"/>
      <c r="H227" s="2432" t="s">
        <v>1520</v>
      </c>
      <c r="I227" s="2463"/>
      <c r="J227" s="2433"/>
      <c r="K227" s="2511"/>
      <c r="L227" s="2643"/>
      <c r="M227" s="2644"/>
      <c r="N227" s="2645"/>
      <c r="O227" s="2631"/>
      <c r="P227" s="2470"/>
    </row>
    <row r="228" spans="2:16" ht="38.25" customHeight="1">
      <c r="B228" s="669"/>
      <c r="C228" s="2442" t="s">
        <v>1641</v>
      </c>
      <c r="D228" s="2442"/>
      <c r="E228" s="2443"/>
      <c r="F228" s="2569" t="s">
        <v>92</v>
      </c>
      <c r="G228" s="2571"/>
      <c r="H228" s="2571"/>
      <c r="I228" s="2571"/>
      <c r="J228" s="2570"/>
      <c r="K228" s="2533"/>
      <c r="L228" s="2640"/>
      <c r="M228" s="2641"/>
      <c r="N228" s="2642"/>
      <c r="O228" s="2579"/>
      <c r="P228" s="2484"/>
    </row>
    <row r="229" spans="2:16" ht="15.6">
      <c r="B229" s="2634" t="s">
        <v>1642</v>
      </c>
      <c r="C229" s="2635"/>
      <c r="D229" s="2635"/>
      <c r="E229" s="2635"/>
      <c r="F229" s="2635"/>
      <c r="G229" s="2635"/>
      <c r="H229" s="2635"/>
      <c r="I229" s="2635"/>
      <c r="J229" s="2635"/>
      <c r="K229" s="2635"/>
      <c r="L229" s="2635"/>
      <c r="M229" s="2635"/>
      <c r="N229" s="2635"/>
      <c r="O229" s="2635"/>
      <c r="P229" s="2635"/>
    </row>
    <row r="230" spans="2:16" ht="36.75" customHeight="1">
      <c r="B230" s="558" t="s">
        <v>623</v>
      </c>
      <c r="C230" s="2442" t="s">
        <v>1643</v>
      </c>
      <c r="D230" s="2442"/>
      <c r="E230" s="2442"/>
      <c r="F230" s="2442"/>
      <c r="G230" s="2443"/>
      <c r="H230" s="1466" t="s">
        <v>1520</v>
      </c>
      <c r="I230" s="1467"/>
      <c r="J230" s="1468"/>
      <c r="K230" s="2519" t="s">
        <v>1449</v>
      </c>
      <c r="L230" s="2637"/>
      <c r="M230" s="2638"/>
      <c r="N230" s="2639"/>
      <c r="O230" s="2578"/>
      <c r="P230" s="2499"/>
    </row>
    <row r="231" spans="2:16" ht="27" customHeight="1">
      <c r="B231" s="530" t="s">
        <v>394</v>
      </c>
      <c r="C231" s="2442" t="s">
        <v>1645</v>
      </c>
      <c r="D231" s="2442"/>
      <c r="E231" s="2442"/>
      <c r="F231" s="2442"/>
      <c r="G231" s="2443"/>
      <c r="H231" s="2461" t="s">
        <v>1496</v>
      </c>
      <c r="I231" s="2636"/>
      <c r="J231" s="2462"/>
      <c r="K231" s="2533"/>
      <c r="L231" s="2640"/>
      <c r="M231" s="2641"/>
      <c r="N231" s="2642"/>
      <c r="O231" s="2579"/>
      <c r="P231" s="2484"/>
    </row>
    <row r="232" spans="2:16" ht="31.5" customHeight="1">
      <c r="B232" s="532" t="s">
        <v>626</v>
      </c>
      <c r="C232" s="2442" t="s">
        <v>1646</v>
      </c>
      <c r="D232" s="2442"/>
      <c r="E232" s="2442"/>
      <c r="F232" s="2442"/>
      <c r="G232" s="2442"/>
      <c r="H232" s="2442"/>
      <c r="I232" s="2442"/>
      <c r="J232" s="2442"/>
      <c r="K232" s="2442"/>
      <c r="L232" s="2442"/>
      <c r="M232" s="2442"/>
      <c r="N232" s="2591"/>
      <c r="O232" s="2470" t="s">
        <v>1647</v>
      </c>
      <c r="P232" s="2470"/>
    </row>
    <row r="233" spans="2:16" ht="57.75" customHeight="1">
      <c r="B233" s="671" t="s">
        <v>394</v>
      </c>
      <c r="C233" s="2617" t="s">
        <v>2044</v>
      </c>
      <c r="D233" s="2617"/>
      <c r="E233" s="2617"/>
      <c r="F233" s="2617"/>
      <c r="G233" s="2617"/>
      <c r="H233" s="2617"/>
      <c r="I233" s="2617"/>
      <c r="J233" s="2618"/>
      <c r="K233" s="535" t="s">
        <v>1385</v>
      </c>
      <c r="L233" s="2619" t="s">
        <v>1449</v>
      </c>
      <c r="M233" s="2622"/>
      <c r="N233" s="2623"/>
      <c r="O233" s="2499"/>
      <c r="P233" s="2499"/>
    </row>
    <row r="234" spans="2:16" ht="31.5" customHeight="1">
      <c r="B234" s="671" t="s">
        <v>401</v>
      </c>
      <c r="C234" s="2617" t="s">
        <v>2045</v>
      </c>
      <c r="D234" s="2617"/>
      <c r="E234" s="2617"/>
      <c r="F234" s="2617"/>
      <c r="G234" s="2617"/>
      <c r="H234" s="2617"/>
      <c r="I234" s="2617"/>
      <c r="J234" s="2618"/>
      <c r="K234" s="535" t="s">
        <v>1385</v>
      </c>
      <c r="L234" s="2620"/>
      <c r="M234" s="2624"/>
      <c r="N234" s="2625"/>
      <c r="O234" s="2499"/>
      <c r="P234" s="2499"/>
    </row>
    <row r="235" spans="2:16" ht="42.75" customHeight="1">
      <c r="B235" s="671" t="s">
        <v>403</v>
      </c>
      <c r="C235" s="2617" t="s">
        <v>2078</v>
      </c>
      <c r="D235" s="2617"/>
      <c r="E235" s="2617"/>
      <c r="F235" s="2617"/>
      <c r="G235" s="2617"/>
      <c r="H235" s="2617"/>
      <c r="I235" s="2617"/>
      <c r="J235" s="2618"/>
      <c r="K235" s="535" t="s">
        <v>1385</v>
      </c>
      <c r="L235" s="2620"/>
      <c r="M235" s="2624"/>
      <c r="N235" s="2625"/>
      <c r="O235" s="2499"/>
      <c r="P235" s="2499"/>
    </row>
    <row r="236" spans="2:16" ht="21.75" customHeight="1">
      <c r="B236" s="671" t="s">
        <v>405</v>
      </c>
      <c r="C236" s="2617" t="s">
        <v>2079</v>
      </c>
      <c r="D236" s="2617"/>
      <c r="E236" s="2617"/>
      <c r="F236" s="2617"/>
      <c r="G236" s="2617"/>
      <c r="H236" s="2617"/>
      <c r="I236" s="2617"/>
      <c r="J236" s="2618"/>
      <c r="K236" s="535" t="s">
        <v>1385</v>
      </c>
      <c r="L236" s="2620"/>
      <c r="M236" s="2624"/>
      <c r="N236" s="2625"/>
      <c r="O236" s="2499"/>
      <c r="P236" s="2499"/>
    </row>
    <row r="237" spans="2:16" ht="21.75" customHeight="1">
      <c r="B237" s="671" t="s">
        <v>408</v>
      </c>
      <c r="C237" s="2617" t="s">
        <v>2080</v>
      </c>
      <c r="D237" s="2617"/>
      <c r="E237" s="2617"/>
      <c r="F237" s="2617"/>
      <c r="G237" s="2617"/>
      <c r="H237" s="2617"/>
      <c r="I237" s="2617"/>
      <c r="J237" s="2618"/>
      <c r="K237" s="535" t="s">
        <v>1385</v>
      </c>
      <c r="L237" s="2620"/>
      <c r="M237" s="2624"/>
      <c r="N237" s="2625"/>
      <c r="O237" s="2499"/>
      <c r="P237" s="2499"/>
    </row>
    <row r="238" spans="2:16" ht="21.75" customHeight="1">
      <c r="B238" s="671" t="s">
        <v>410</v>
      </c>
      <c r="C238" s="2617" t="s">
        <v>2081</v>
      </c>
      <c r="D238" s="2617"/>
      <c r="E238" s="2617"/>
      <c r="F238" s="2617"/>
      <c r="G238" s="2617"/>
      <c r="H238" s="2617"/>
      <c r="I238" s="2617"/>
      <c r="J238" s="2618"/>
      <c r="K238" s="535" t="s">
        <v>1385</v>
      </c>
      <c r="L238" s="2620"/>
      <c r="M238" s="2624"/>
      <c r="N238" s="2625"/>
      <c r="O238" s="2499"/>
      <c r="P238" s="2499"/>
    </row>
    <row r="239" spans="2:16" ht="21.75" customHeight="1">
      <c r="B239" s="671" t="s">
        <v>413</v>
      </c>
      <c r="C239" s="2617" t="s">
        <v>1548</v>
      </c>
      <c r="D239" s="2617"/>
      <c r="E239" s="2617"/>
      <c r="F239" s="2617"/>
      <c r="G239" s="2617"/>
      <c r="H239" s="2617"/>
      <c r="I239" s="2617"/>
      <c r="J239" s="2618"/>
      <c r="K239" s="535" t="s">
        <v>1385</v>
      </c>
      <c r="L239" s="2620"/>
      <c r="M239" s="2624"/>
      <c r="N239" s="2625"/>
      <c r="O239" s="2499"/>
      <c r="P239" s="2499"/>
    </row>
    <row r="240" spans="2:16" ht="21.75" customHeight="1">
      <c r="B240" s="671" t="s">
        <v>416</v>
      </c>
      <c r="C240" s="2617" t="s">
        <v>1549</v>
      </c>
      <c r="D240" s="2617"/>
      <c r="E240" s="2617"/>
      <c r="F240" s="2617"/>
      <c r="G240" s="2617"/>
      <c r="H240" s="2617"/>
      <c r="I240" s="2617"/>
      <c r="J240" s="2618"/>
      <c r="K240" s="535" t="s">
        <v>1385</v>
      </c>
      <c r="L240" s="2620"/>
      <c r="M240" s="2624"/>
      <c r="N240" s="2625"/>
      <c r="O240" s="2499"/>
      <c r="P240" s="2499"/>
    </row>
    <row r="241" spans="2:16" ht="21.75" customHeight="1">
      <c r="B241" s="671" t="s">
        <v>418</v>
      </c>
      <c r="C241" s="2617" t="s">
        <v>2082</v>
      </c>
      <c r="D241" s="2617"/>
      <c r="E241" s="2617"/>
      <c r="F241" s="2617"/>
      <c r="G241" s="2617"/>
      <c r="H241" s="2617"/>
      <c r="I241" s="2617"/>
      <c r="J241" s="2618"/>
      <c r="K241" s="535" t="s">
        <v>1385</v>
      </c>
      <c r="L241" s="2620"/>
      <c r="M241" s="2624"/>
      <c r="N241" s="2625"/>
      <c r="O241" s="2499"/>
      <c r="P241" s="2499"/>
    </row>
    <row r="242" spans="2:16" ht="21.75" customHeight="1">
      <c r="B242" s="671" t="s">
        <v>544</v>
      </c>
      <c r="C242" s="2617" t="s">
        <v>2053</v>
      </c>
      <c r="D242" s="2617"/>
      <c r="E242" s="2617"/>
      <c r="F242" s="2617"/>
      <c r="G242" s="2617"/>
      <c r="H242" s="2617"/>
      <c r="I242" s="2617"/>
      <c r="J242" s="2618"/>
      <c r="K242" s="535" t="s">
        <v>1385</v>
      </c>
      <c r="L242" s="2620"/>
      <c r="M242" s="2624"/>
      <c r="N242" s="2625"/>
      <c r="O242" s="2499"/>
      <c r="P242" s="2499"/>
    </row>
    <row r="243" spans="2:16" ht="21.75" customHeight="1">
      <c r="B243" s="671" t="s">
        <v>546</v>
      </c>
      <c r="C243" s="2617" t="s">
        <v>2054</v>
      </c>
      <c r="D243" s="2617"/>
      <c r="E243" s="2617"/>
      <c r="F243" s="2617"/>
      <c r="G243" s="2617"/>
      <c r="H243" s="2617"/>
      <c r="I243" s="2617"/>
      <c r="J243" s="2618"/>
      <c r="K243" s="535" t="s">
        <v>1385</v>
      </c>
      <c r="L243" s="2620"/>
      <c r="M243" s="2624"/>
      <c r="N243" s="2625"/>
      <c r="O243" s="2499"/>
      <c r="P243" s="2499"/>
    </row>
    <row r="244" spans="2:16" ht="21.75" customHeight="1">
      <c r="B244" s="671" t="s">
        <v>636</v>
      </c>
      <c r="C244" s="2617" t="s">
        <v>2055</v>
      </c>
      <c r="D244" s="2617"/>
      <c r="E244" s="2617"/>
      <c r="F244" s="2617"/>
      <c r="G244" s="2617"/>
      <c r="H244" s="2617"/>
      <c r="I244" s="2617"/>
      <c r="J244" s="2618"/>
      <c r="K244" s="535" t="s">
        <v>1385</v>
      </c>
      <c r="L244" s="2620"/>
      <c r="M244" s="2624"/>
      <c r="N244" s="2625"/>
      <c r="O244" s="2499"/>
      <c r="P244" s="2499"/>
    </row>
    <row r="245" spans="2:16" ht="24" customHeight="1">
      <c r="B245" s="538" t="s">
        <v>550</v>
      </c>
      <c r="C245" s="2442" t="s">
        <v>2083</v>
      </c>
      <c r="D245" s="2442"/>
      <c r="E245" s="2442"/>
      <c r="F245" s="2442"/>
      <c r="G245" s="2442"/>
      <c r="H245" s="2442"/>
      <c r="I245" s="2442"/>
      <c r="J245" s="2443"/>
      <c r="K245" s="535" t="s">
        <v>1520</v>
      </c>
      <c r="L245" s="2620"/>
      <c r="M245" s="2624"/>
      <c r="N245" s="2625"/>
      <c r="O245" s="2499"/>
      <c r="P245" s="2499"/>
    </row>
    <row r="246" spans="2:16" ht="27" customHeight="1">
      <c r="B246" s="671"/>
      <c r="C246" s="2442" t="s">
        <v>1654</v>
      </c>
      <c r="D246" s="2442"/>
      <c r="E246" s="2443"/>
      <c r="F246" s="2647" t="s">
        <v>92</v>
      </c>
      <c r="G246" s="2648"/>
      <c r="H246" s="2648"/>
      <c r="I246" s="2648"/>
      <c r="J246" s="2648"/>
      <c r="K246" s="2648"/>
      <c r="L246" s="2620"/>
      <c r="M246" s="2624"/>
      <c r="N246" s="2625"/>
      <c r="O246" s="2499"/>
      <c r="P246" s="2499"/>
    </row>
    <row r="247" spans="2:16" ht="23.25" customHeight="1">
      <c r="B247" s="673" t="s">
        <v>640</v>
      </c>
      <c r="C247" s="4095" t="s">
        <v>1655</v>
      </c>
      <c r="D247" s="2629"/>
      <c r="E247" s="2629"/>
      <c r="F247" s="2629"/>
      <c r="G247" s="2629"/>
      <c r="H247" s="2629"/>
      <c r="I247" s="2629"/>
      <c r="J247" s="2630"/>
      <c r="K247" s="748">
        <v>2023</v>
      </c>
      <c r="L247" s="2620"/>
      <c r="M247" s="2624"/>
      <c r="N247" s="2625"/>
      <c r="O247" s="2499"/>
      <c r="P247" s="2499"/>
    </row>
    <row r="248" spans="2:16" ht="23.25" customHeight="1">
      <c r="B248" s="673" t="s">
        <v>642</v>
      </c>
      <c r="C248" s="2442" t="s">
        <v>1656</v>
      </c>
      <c r="D248" s="2442"/>
      <c r="E248" s="2443"/>
      <c r="F248" s="2432" t="s">
        <v>5687</v>
      </c>
      <c r="G248" s="2463"/>
      <c r="H248" s="2463"/>
      <c r="I248" s="2463"/>
      <c r="J248" s="2463"/>
      <c r="K248" s="2433"/>
      <c r="L248" s="2621"/>
      <c r="M248" s="2626"/>
      <c r="N248" s="2627"/>
      <c r="O248" s="2484"/>
      <c r="P248" s="2499"/>
    </row>
    <row r="249" spans="2:16" ht="23.25" customHeight="1">
      <c r="B249" s="673" t="s">
        <v>644</v>
      </c>
      <c r="C249" s="2442" t="s">
        <v>1658</v>
      </c>
      <c r="D249" s="2442"/>
      <c r="E249" s="2442"/>
      <c r="F249" s="2442"/>
      <c r="G249" s="2442"/>
      <c r="H249" s="2442"/>
      <c r="I249" s="2442"/>
      <c r="J249" s="2442"/>
      <c r="K249" s="2442"/>
      <c r="L249" s="2442"/>
      <c r="M249" s="2442"/>
      <c r="N249" s="2591"/>
      <c r="O249" s="2470" t="s">
        <v>1659</v>
      </c>
      <c r="P249" s="2470"/>
    </row>
    <row r="250" spans="2:16" ht="23.25" customHeight="1">
      <c r="B250" s="538" t="s">
        <v>394</v>
      </c>
      <c r="C250" s="2607" t="s">
        <v>1540</v>
      </c>
      <c r="D250" s="2607"/>
      <c r="E250" s="2608"/>
      <c r="F250" s="2500" t="s">
        <v>1660</v>
      </c>
      <c r="G250" s="2609"/>
      <c r="H250" s="2613" t="s">
        <v>1449</v>
      </c>
      <c r="I250" s="2585"/>
      <c r="J250" s="2586"/>
      <c r="K250" s="2586"/>
      <c r="L250" s="2586"/>
      <c r="M250" s="2586"/>
      <c r="N250" s="2611"/>
      <c r="O250" s="2499"/>
      <c r="P250" s="2499"/>
    </row>
    <row r="251" spans="2:16" ht="23.25" customHeight="1">
      <c r="B251" s="538" t="s">
        <v>401</v>
      </c>
      <c r="C251" s="2607" t="s">
        <v>1661</v>
      </c>
      <c r="D251" s="2607"/>
      <c r="E251" s="2608"/>
      <c r="F251" s="2500" t="s">
        <v>3795</v>
      </c>
      <c r="G251" s="2609"/>
      <c r="H251" s="2614"/>
      <c r="I251" s="2587"/>
      <c r="J251" s="2588"/>
      <c r="K251" s="2588"/>
      <c r="L251" s="2588"/>
      <c r="M251" s="2588"/>
      <c r="N251" s="2616"/>
      <c r="O251" s="2499"/>
      <c r="P251" s="2499"/>
    </row>
    <row r="252" spans="2:16" ht="36" customHeight="1">
      <c r="B252" s="538" t="s">
        <v>403</v>
      </c>
      <c r="C252" s="2607" t="s">
        <v>1663</v>
      </c>
      <c r="D252" s="2607"/>
      <c r="E252" s="2608"/>
      <c r="F252" s="2500" t="s">
        <v>2262</v>
      </c>
      <c r="G252" s="2609"/>
      <c r="H252" s="2614"/>
      <c r="I252" s="2587"/>
      <c r="J252" s="2588"/>
      <c r="K252" s="2588"/>
      <c r="L252" s="2588"/>
      <c r="M252" s="2588"/>
      <c r="N252" s="2616"/>
      <c r="O252" s="2499"/>
      <c r="P252" s="2499"/>
    </row>
    <row r="253" spans="2:16" ht="34.5" customHeight="1">
      <c r="B253" s="538" t="s">
        <v>405</v>
      </c>
      <c r="C253" s="2607" t="s">
        <v>1665</v>
      </c>
      <c r="D253" s="2607"/>
      <c r="E253" s="2608"/>
      <c r="F253" s="2500" t="s">
        <v>1666</v>
      </c>
      <c r="G253" s="2609"/>
      <c r="H253" s="2614"/>
      <c r="I253" s="2587"/>
      <c r="J253" s="2588"/>
      <c r="K253" s="2588"/>
      <c r="L253" s="2588"/>
      <c r="M253" s="2588"/>
      <c r="N253" s="2616"/>
      <c r="O253" s="2499"/>
      <c r="P253" s="2499"/>
    </row>
    <row r="254" spans="2:16" ht="23.25" customHeight="1">
      <c r="B254" s="538" t="s">
        <v>408</v>
      </c>
      <c r="C254" s="2607" t="s">
        <v>1498</v>
      </c>
      <c r="D254" s="2607"/>
      <c r="E254" s="2608"/>
      <c r="F254" s="2500" t="s">
        <v>1385</v>
      </c>
      <c r="G254" s="2609"/>
      <c r="H254" s="2614"/>
      <c r="I254" s="2587"/>
      <c r="J254" s="2588"/>
      <c r="K254" s="2588"/>
      <c r="L254" s="2588"/>
      <c r="M254" s="2588"/>
      <c r="N254" s="2616"/>
      <c r="O254" s="2499"/>
      <c r="P254" s="2499"/>
    </row>
    <row r="255" spans="2:16" ht="23.25" customHeight="1">
      <c r="B255" s="673"/>
      <c r="C255" s="2607" t="s">
        <v>1524</v>
      </c>
      <c r="D255" s="2607"/>
      <c r="E255" s="2608"/>
      <c r="F255" s="2500" t="s">
        <v>5688</v>
      </c>
      <c r="G255" s="2609"/>
      <c r="H255" s="2615"/>
      <c r="I255" s="2589"/>
      <c r="J255" s="2590"/>
      <c r="K255" s="2590"/>
      <c r="L255" s="2590"/>
      <c r="M255" s="2590"/>
      <c r="N255" s="2612"/>
      <c r="O255" s="2499"/>
      <c r="P255" s="2484"/>
    </row>
    <row r="256" spans="2:16" ht="52.5" customHeight="1">
      <c r="B256" s="673" t="s">
        <v>652</v>
      </c>
      <c r="C256" s="2479" t="s">
        <v>1667</v>
      </c>
      <c r="D256" s="2479"/>
      <c r="E256" s="2479"/>
      <c r="F256" s="2479"/>
      <c r="G256" s="675" t="s">
        <v>1668</v>
      </c>
      <c r="H256" s="654" t="s">
        <v>1449</v>
      </c>
      <c r="I256" s="2747"/>
      <c r="J256" s="2748"/>
      <c r="K256" s="2748"/>
      <c r="L256" s="2748"/>
      <c r="M256" s="2748"/>
      <c r="N256" s="2949"/>
      <c r="O256" s="676" t="s">
        <v>1475</v>
      </c>
      <c r="P256" s="666" t="s">
        <v>5689</v>
      </c>
    </row>
    <row r="257" spans="1:16" ht="56.25" customHeight="1">
      <c r="B257" s="673" t="s">
        <v>654</v>
      </c>
      <c r="C257" s="2442" t="s">
        <v>2091</v>
      </c>
      <c r="D257" s="2442"/>
      <c r="E257" s="2442"/>
      <c r="F257" s="675" t="s">
        <v>1385</v>
      </c>
      <c r="G257" s="2595" t="s">
        <v>1449</v>
      </c>
      <c r="H257" s="3334" t="s">
        <v>5690</v>
      </c>
      <c r="I257" s="3335"/>
      <c r="J257" s="3335"/>
      <c r="K257" s="3335"/>
      <c r="L257" s="3335"/>
      <c r="M257" s="3335"/>
      <c r="N257" s="3336"/>
      <c r="O257" s="2499" t="s">
        <v>1670</v>
      </c>
      <c r="P257" s="2499"/>
    </row>
    <row r="258" spans="1:16" ht="30.75" customHeight="1">
      <c r="A258" s="611"/>
      <c r="B258" s="624" t="s">
        <v>394</v>
      </c>
      <c r="C258" s="2442" t="s">
        <v>2093</v>
      </c>
      <c r="D258" s="2442"/>
      <c r="E258" s="2443"/>
      <c r="F258" s="675" t="s">
        <v>1496</v>
      </c>
      <c r="G258" s="2610"/>
      <c r="H258" s="3338"/>
      <c r="I258" s="3322"/>
      <c r="J258" s="3322"/>
      <c r="K258" s="3322"/>
      <c r="L258" s="3322"/>
      <c r="M258" s="3322"/>
      <c r="N258" s="3327"/>
      <c r="O258" s="2499"/>
      <c r="P258" s="2499"/>
    </row>
    <row r="259" spans="1:16" ht="26.25" customHeight="1">
      <c r="B259" s="677" t="s">
        <v>657</v>
      </c>
      <c r="C259" s="2442" t="s">
        <v>2094</v>
      </c>
      <c r="D259" s="2442"/>
      <c r="E259" s="2442"/>
      <c r="F259" s="2442"/>
      <c r="G259" s="2442"/>
      <c r="H259" s="2442"/>
      <c r="I259" s="2442"/>
      <c r="J259" s="2442"/>
      <c r="K259" s="2442"/>
      <c r="L259" s="2442"/>
      <c r="M259" s="2442"/>
      <c r="N259" s="2591"/>
      <c r="O259" s="2499"/>
      <c r="P259" s="2499"/>
    </row>
    <row r="260" spans="1:16" ht="41.25" customHeight="1">
      <c r="B260" s="678" t="s">
        <v>394</v>
      </c>
      <c r="C260" s="2442" t="s">
        <v>1673</v>
      </c>
      <c r="D260" s="2442"/>
      <c r="E260" s="2443"/>
      <c r="F260" s="675" t="s">
        <v>1385</v>
      </c>
      <c r="G260" s="553" t="s">
        <v>1449</v>
      </c>
      <c r="H260" s="2476"/>
      <c r="I260" s="2477"/>
      <c r="J260" s="2477"/>
      <c r="K260" s="2477"/>
      <c r="L260" s="2477"/>
      <c r="M260" s="2477"/>
      <c r="N260" s="2478"/>
      <c r="O260" s="2499"/>
      <c r="P260" s="2499"/>
    </row>
    <row r="261" spans="1:16" ht="27" customHeight="1">
      <c r="B261" s="530" t="s">
        <v>401</v>
      </c>
      <c r="C261" s="2442" t="s">
        <v>1675</v>
      </c>
      <c r="D261" s="2442"/>
      <c r="E261" s="2442"/>
      <c r="F261" s="675" t="s">
        <v>1385</v>
      </c>
      <c r="G261" s="553" t="s">
        <v>1449</v>
      </c>
      <c r="H261" s="2476"/>
      <c r="I261" s="2477"/>
      <c r="J261" s="2477"/>
      <c r="K261" s="2477"/>
      <c r="L261" s="2477"/>
      <c r="M261" s="2477"/>
      <c r="N261" s="2478"/>
      <c r="O261" s="2499"/>
      <c r="P261" s="2499"/>
    </row>
    <row r="262" spans="1:16" ht="49.5" customHeight="1">
      <c r="B262" s="530" t="s">
        <v>403</v>
      </c>
      <c r="C262" s="2442" t="s">
        <v>1677</v>
      </c>
      <c r="D262" s="2442"/>
      <c r="E262" s="2443"/>
      <c r="F262" s="675" t="s">
        <v>1385</v>
      </c>
      <c r="G262" s="553" t="s">
        <v>1449</v>
      </c>
      <c r="H262" s="2476"/>
      <c r="I262" s="2477"/>
      <c r="J262" s="2477"/>
      <c r="K262" s="2477"/>
      <c r="L262" s="2477"/>
      <c r="M262" s="2477"/>
      <c r="N262" s="2478"/>
      <c r="O262" s="2499"/>
      <c r="P262" s="2484"/>
    </row>
    <row r="263" spans="1:16" ht="33" customHeight="1">
      <c r="B263" s="677" t="s">
        <v>662</v>
      </c>
      <c r="C263" s="2442" t="s">
        <v>1678</v>
      </c>
      <c r="D263" s="2442"/>
      <c r="E263" s="2442"/>
      <c r="F263" s="625" t="s">
        <v>1385</v>
      </c>
      <c r="G263" s="2595" t="s">
        <v>1449</v>
      </c>
      <c r="H263" s="2598" t="s">
        <v>5691</v>
      </c>
      <c r="I263" s="2599"/>
      <c r="J263" s="2599"/>
      <c r="K263" s="2599"/>
      <c r="L263" s="2599"/>
      <c r="M263" s="2599"/>
      <c r="N263" s="2600"/>
      <c r="O263" s="2529" t="s">
        <v>2092</v>
      </c>
      <c r="P263" s="2529" t="s">
        <v>5692</v>
      </c>
    </row>
    <row r="264" spans="1:16" ht="30" customHeight="1">
      <c r="B264" s="538" t="s">
        <v>394</v>
      </c>
      <c r="C264" s="2442" t="s">
        <v>1679</v>
      </c>
      <c r="D264" s="2442"/>
      <c r="E264" s="2443"/>
      <c r="F264" s="591" t="s">
        <v>1385</v>
      </c>
      <c r="G264" s="2596"/>
      <c r="H264" s="2601"/>
      <c r="I264" s="2602"/>
      <c r="J264" s="2602"/>
      <c r="K264" s="2602"/>
      <c r="L264" s="2602"/>
      <c r="M264" s="2602"/>
      <c r="N264" s="2603"/>
      <c r="O264" s="2592"/>
      <c r="P264" s="2592"/>
    </row>
    <row r="265" spans="1:16" ht="30" customHeight="1">
      <c r="B265" s="538" t="s">
        <v>401</v>
      </c>
      <c r="C265" s="2442" t="s">
        <v>1680</v>
      </c>
      <c r="D265" s="2442"/>
      <c r="E265" s="2443"/>
      <c r="F265" s="591" t="s">
        <v>1520</v>
      </c>
      <c r="G265" s="2596"/>
      <c r="H265" s="2601"/>
      <c r="I265" s="2602"/>
      <c r="J265" s="2602"/>
      <c r="K265" s="2602"/>
      <c r="L265" s="2602"/>
      <c r="M265" s="2602"/>
      <c r="N265" s="2603"/>
      <c r="O265" s="2592"/>
      <c r="P265" s="2592"/>
    </row>
    <row r="266" spans="1:16" ht="30" customHeight="1">
      <c r="B266" s="538" t="s">
        <v>403</v>
      </c>
      <c r="C266" s="2442" t="s">
        <v>1681</v>
      </c>
      <c r="D266" s="2442"/>
      <c r="E266" s="2443"/>
      <c r="F266" s="591" t="s">
        <v>1520</v>
      </c>
      <c r="G266" s="2596"/>
      <c r="H266" s="2601"/>
      <c r="I266" s="2602"/>
      <c r="J266" s="2602"/>
      <c r="K266" s="2602"/>
      <c r="L266" s="2602"/>
      <c r="M266" s="2602"/>
      <c r="N266" s="2603"/>
      <c r="O266" s="2592"/>
      <c r="P266" s="2592"/>
    </row>
    <row r="267" spans="1:16" ht="42" customHeight="1">
      <c r="B267" s="679" t="s">
        <v>405</v>
      </c>
      <c r="C267" s="2593" t="s">
        <v>1682</v>
      </c>
      <c r="D267" s="2593"/>
      <c r="E267" s="2594"/>
      <c r="F267" s="591" t="s">
        <v>1520</v>
      </c>
      <c r="G267" s="2597"/>
      <c r="H267" s="2604"/>
      <c r="I267" s="2605"/>
      <c r="J267" s="2605"/>
      <c r="K267" s="2605"/>
      <c r="L267" s="2605"/>
      <c r="M267" s="2605"/>
      <c r="N267" s="2606"/>
      <c r="O267" s="2530"/>
      <c r="P267" s="2530"/>
    </row>
    <row r="268" spans="1:16" ht="21.75" customHeight="1">
      <c r="B268" s="2427" t="s">
        <v>1683</v>
      </c>
      <c r="C268" s="2428"/>
      <c r="D268" s="2428"/>
      <c r="E268" s="2428"/>
      <c r="F268" s="2428"/>
      <c r="G268" s="2428"/>
      <c r="H268" s="2428"/>
      <c r="I268" s="2428"/>
      <c r="J268" s="2428"/>
      <c r="K268" s="2428"/>
      <c r="L268" s="2428"/>
      <c r="M268" s="2428"/>
      <c r="N268" s="2428"/>
      <c r="O268" s="2428"/>
      <c r="P268" s="2429"/>
    </row>
    <row r="269" spans="1:16" ht="33.75" customHeight="1">
      <c r="B269" s="544" t="s">
        <v>668</v>
      </c>
      <c r="C269" s="2531" t="s">
        <v>1684</v>
      </c>
      <c r="D269" s="2531"/>
      <c r="E269" s="2531"/>
      <c r="F269" s="2531"/>
      <c r="G269" s="681" t="s">
        <v>1385</v>
      </c>
      <c r="H269" s="682" t="s">
        <v>1449</v>
      </c>
      <c r="I269" s="2741"/>
      <c r="J269" s="2742"/>
      <c r="K269" s="2742"/>
      <c r="L269" s="2742"/>
      <c r="M269" s="2742"/>
      <c r="N269" s="2742"/>
      <c r="O269" s="2517" t="s">
        <v>5693</v>
      </c>
      <c r="P269" s="2517"/>
    </row>
    <row r="270" spans="1:16" ht="21.75" customHeight="1">
      <c r="B270" s="2580" t="s">
        <v>1687</v>
      </c>
      <c r="C270" s="2581"/>
      <c r="D270" s="2581"/>
      <c r="E270" s="2581"/>
      <c r="F270" s="2581"/>
      <c r="G270" s="2581"/>
      <c r="H270" s="2581"/>
      <c r="I270" s="2581"/>
      <c r="J270" s="2581"/>
      <c r="K270" s="2581"/>
      <c r="L270" s="2581"/>
      <c r="M270" s="2581"/>
      <c r="N270" s="2581"/>
      <c r="O270" s="2499"/>
      <c r="P270" s="2499"/>
    </row>
    <row r="271" spans="1:16" ht="63.75" customHeight="1">
      <c r="B271" s="683" t="s">
        <v>394</v>
      </c>
      <c r="C271" s="2568" t="s">
        <v>2100</v>
      </c>
      <c r="D271" s="2568"/>
      <c r="E271" s="2568"/>
      <c r="F271" s="2568"/>
      <c r="G271" s="684" t="s">
        <v>1385</v>
      </c>
      <c r="H271" s="2582" t="s">
        <v>1449</v>
      </c>
      <c r="I271" s="2585"/>
      <c r="J271" s="2586"/>
      <c r="K271" s="2586"/>
      <c r="L271" s="2586"/>
      <c r="M271" s="2586"/>
      <c r="N271" s="2586"/>
      <c r="O271" s="2499"/>
      <c r="P271" s="2499"/>
    </row>
    <row r="272" spans="1:16" ht="36.75" customHeight="1">
      <c r="B272" s="530" t="s">
        <v>401</v>
      </c>
      <c r="C272" s="2442" t="s">
        <v>1690</v>
      </c>
      <c r="D272" s="2442"/>
      <c r="E272" s="2442"/>
      <c r="F272" s="2442"/>
      <c r="G272" s="2443"/>
      <c r="H272" s="2583"/>
      <c r="I272" s="2587"/>
      <c r="J272" s="2588"/>
      <c r="K272" s="2588"/>
      <c r="L272" s="2588"/>
      <c r="M272" s="2588"/>
      <c r="N272" s="2588"/>
      <c r="O272" s="2499"/>
      <c r="P272" s="2499"/>
    </row>
    <row r="273" spans="2:16" ht="36" customHeight="1">
      <c r="B273" s="537"/>
      <c r="C273" s="663" t="s">
        <v>418</v>
      </c>
      <c r="D273" s="2568" t="s">
        <v>1632</v>
      </c>
      <c r="E273" s="2568"/>
      <c r="F273" s="2569" t="s">
        <v>1691</v>
      </c>
      <c r="G273" s="2570"/>
      <c r="H273" s="2583"/>
      <c r="I273" s="2587"/>
      <c r="J273" s="2588"/>
      <c r="K273" s="2588"/>
      <c r="L273" s="2588"/>
      <c r="M273" s="2588"/>
      <c r="N273" s="2588"/>
      <c r="O273" s="2499"/>
      <c r="P273" s="2499"/>
    </row>
    <row r="274" spans="2:16" ht="36.75" customHeight="1">
      <c r="B274" s="537"/>
      <c r="C274" s="624" t="s">
        <v>508</v>
      </c>
      <c r="D274" s="2442" t="s">
        <v>1692</v>
      </c>
      <c r="E274" s="2443"/>
      <c r="F274" s="2571" t="s">
        <v>1693</v>
      </c>
      <c r="G274" s="2570"/>
      <c r="H274" s="2583"/>
      <c r="I274" s="2587"/>
      <c r="J274" s="2588"/>
      <c r="K274" s="2588"/>
      <c r="L274" s="2588"/>
      <c r="M274" s="2588"/>
      <c r="N274" s="2588"/>
      <c r="O274" s="2499"/>
      <c r="P274" s="2499"/>
    </row>
    <row r="275" spans="2:16" ht="28.5" customHeight="1">
      <c r="B275" s="537"/>
      <c r="C275" s="624" t="s">
        <v>510</v>
      </c>
      <c r="D275" s="2442" t="s">
        <v>1694</v>
      </c>
      <c r="E275" s="2443"/>
      <c r="F275" s="1786" t="s">
        <v>1695</v>
      </c>
      <c r="G275" s="1786"/>
      <c r="H275" s="2583"/>
      <c r="I275" s="2587"/>
      <c r="J275" s="2588"/>
      <c r="K275" s="2588"/>
      <c r="L275" s="2588"/>
      <c r="M275" s="2588"/>
      <c r="N275" s="2588"/>
      <c r="O275" s="2499"/>
      <c r="P275" s="2499"/>
    </row>
    <row r="276" spans="2:16" ht="29.25" customHeight="1">
      <c r="B276" s="534"/>
      <c r="C276" s="624" t="s">
        <v>512</v>
      </c>
      <c r="D276" s="2442" t="s">
        <v>1696</v>
      </c>
      <c r="E276" s="2442"/>
      <c r="F276" s="1713" t="s">
        <v>1695</v>
      </c>
      <c r="G276" s="1715"/>
      <c r="H276" s="2584"/>
      <c r="I276" s="2589"/>
      <c r="J276" s="2590"/>
      <c r="K276" s="2590"/>
      <c r="L276" s="2590"/>
      <c r="M276" s="2590"/>
      <c r="N276" s="2590"/>
      <c r="O276" s="2499"/>
      <c r="P276" s="2499"/>
    </row>
    <row r="277" spans="2:16" ht="90" customHeight="1">
      <c r="B277" s="683" t="s">
        <v>403</v>
      </c>
      <c r="C277" s="2442" t="s">
        <v>2103</v>
      </c>
      <c r="D277" s="2442"/>
      <c r="E277" s="2443"/>
      <c r="F277" s="2571" t="s">
        <v>1698</v>
      </c>
      <c r="G277" s="2570"/>
      <c r="H277" s="553" t="s">
        <v>1449</v>
      </c>
      <c r="I277" s="2747"/>
      <c r="J277" s="2748"/>
      <c r="K277" s="2748"/>
      <c r="L277" s="2748"/>
      <c r="M277" s="2748"/>
      <c r="N277" s="2748"/>
      <c r="O277" s="2471"/>
      <c r="P277" s="2484"/>
    </row>
    <row r="278" spans="2:16" ht="78" customHeight="1">
      <c r="B278" s="2554" t="s">
        <v>677</v>
      </c>
      <c r="C278" s="2556" t="s">
        <v>2106</v>
      </c>
      <c r="D278" s="2556"/>
      <c r="E278" s="2556"/>
      <c r="F278" s="2556"/>
      <c r="G278" s="2557"/>
      <c r="H278" s="2560" t="s">
        <v>5694</v>
      </c>
      <c r="I278" s="2561"/>
      <c r="J278" s="2562"/>
      <c r="K278" s="2563" t="s">
        <v>2108</v>
      </c>
      <c r="L278" s="2564"/>
      <c r="M278" s="2564"/>
      <c r="N278" s="2565"/>
      <c r="O278" s="685" t="s">
        <v>1702</v>
      </c>
      <c r="P278" s="686" t="s">
        <v>1702</v>
      </c>
    </row>
    <row r="279" spans="2:16" ht="126.75" customHeight="1">
      <c r="B279" s="2555"/>
      <c r="C279" s="2558"/>
      <c r="D279" s="2558"/>
      <c r="E279" s="2558"/>
      <c r="F279" s="2558"/>
      <c r="G279" s="2559"/>
      <c r="H279" s="687" t="s">
        <v>2109</v>
      </c>
      <c r="I279" s="688" t="s">
        <v>2110</v>
      </c>
      <c r="J279" s="688" t="s">
        <v>2111</v>
      </c>
      <c r="K279" s="687" t="s">
        <v>2112</v>
      </c>
      <c r="L279" s="687" t="s">
        <v>2113</v>
      </c>
      <c r="M279" s="688" t="s">
        <v>2114</v>
      </c>
      <c r="N279" s="689" t="s">
        <v>1458</v>
      </c>
      <c r="O279" s="666" t="s">
        <v>1475</v>
      </c>
      <c r="P279" s="666" t="s">
        <v>5695</v>
      </c>
    </row>
    <row r="280" spans="2:16" ht="21" customHeight="1">
      <c r="B280" s="690" t="s">
        <v>394</v>
      </c>
      <c r="C280" s="2545" t="s">
        <v>1710</v>
      </c>
      <c r="D280" s="2545"/>
      <c r="E280" s="2545"/>
      <c r="F280" s="2545"/>
      <c r="G280" s="2545"/>
      <c r="H280" s="2545"/>
      <c r="I280" s="2545"/>
      <c r="J280" s="2545"/>
      <c r="K280" s="2545"/>
      <c r="L280" s="2545"/>
      <c r="M280" s="2545"/>
      <c r="N280" s="2547"/>
      <c r="O280" s="2550" t="s">
        <v>1711</v>
      </c>
      <c r="P280" s="2550" t="s">
        <v>1711</v>
      </c>
    </row>
    <row r="281" spans="2:16" ht="24.75" customHeight="1">
      <c r="B281" s="691" t="s">
        <v>418</v>
      </c>
      <c r="C281" s="2552" t="s">
        <v>2115</v>
      </c>
      <c r="D281" s="2552"/>
      <c r="E281" s="2552"/>
      <c r="F281" s="2552"/>
      <c r="G281" s="2553"/>
      <c r="H281" s="693">
        <v>0</v>
      </c>
      <c r="I281" s="842">
        <v>13</v>
      </c>
      <c r="J281" s="694">
        <f t="shared" ref="J281:J300" si="0">MIN(H281/I281,1)</f>
        <v>0</v>
      </c>
      <c r="K281" s="1157" t="s">
        <v>92</v>
      </c>
      <c r="L281" s="1157" t="s">
        <v>92</v>
      </c>
      <c r="M281" s="1158" t="s">
        <v>92</v>
      </c>
      <c r="N281" s="696"/>
      <c r="O281" s="2551"/>
      <c r="P281" s="2551"/>
    </row>
    <row r="282" spans="2:16" ht="24.75" customHeight="1">
      <c r="B282" s="691" t="s">
        <v>508</v>
      </c>
      <c r="C282" s="2552" t="s">
        <v>2116</v>
      </c>
      <c r="D282" s="2552"/>
      <c r="E282" s="2552"/>
      <c r="F282" s="2552"/>
      <c r="G282" s="2553"/>
      <c r="H282" s="1157" t="s">
        <v>92</v>
      </c>
      <c r="I282" s="1157" t="s">
        <v>92</v>
      </c>
      <c r="J282" s="1158" t="s">
        <v>92</v>
      </c>
      <c r="K282" s="1157" t="s">
        <v>92</v>
      </c>
      <c r="L282" s="1157" t="s">
        <v>92</v>
      </c>
      <c r="M282" s="1158" t="s">
        <v>92</v>
      </c>
      <c r="N282" s="696"/>
      <c r="O282" s="2499" t="s">
        <v>1475</v>
      </c>
      <c r="P282" s="2499" t="s">
        <v>5696</v>
      </c>
    </row>
    <row r="283" spans="2:16" ht="33.75" customHeight="1">
      <c r="B283" s="691" t="s">
        <v>510</v>
      </c>
      <c r="C283" s="2552" t="s">
        <v>2119</v>
      </c>
      <c r="D283" s="2552"/>
      <c r="E283" s="2553"/>
      <c r="F283" s="2566"/>
      <c r="G283" s="2567"/>
      <c r="H283" s="1159" t="s">
        <v>92</v>
      </c>
      <c r="I283" s="1159" t="s">
        <v>92</v>
      </c>
      <c r="J283" s="1089" t="s">
        <v>92</v>
      </c>
      <c r="K283" s="1159" t="s">
        <v>92</v>
      </c>
      <c r="L283" s="1159" t="s">
        <v>92</v>
      </c>
      <c r="M283" s="1089" t="s">
        <v>92</v>
      </c>
      <c r="N283" s="701"/>
      <c r="O283" s="2499"/>
      <c r="P283" s="2499"/>
    </row>
    <row r="284" spans="2:16" ht="20.25" customHeight="1">
      <c r="B284" s="702" t="s">
        <v>401</v>
      </c>
      <c r="C284" s="2545" t="s">
        <v>2120</v>
      </c>
      <c r="D284" s="2545"/>
      <c r="E284" s="2545"/>
      <c r="F284" s="2545"/>
      <c r="G284" s="2546"/>
      <c r="H284" s="1159" t="s">
        <v>92</v>
      </c>
      <c r="I284" s="1159" t="s">
        <v>92</v>
      </c>
      <c r="J284" s="1089" t="s">
        <v>92</v>
      </c>
      <c r="K284" s="1157" t="s">
        <v>92</v>
      </c>
      <c r="L284" s="1157" t="s">
        <v>92</v>
      </c>
      <c r="M284" s="1158" t="s">
        <v>92</v>
      </c>
      <c r="N284" s="704"/>
      <c r="O284" s="2484"/>
      <c r="P284" s="2484"/>
    </row>
    <row r="285" spans="2:16" ht="15" customHeight="1">
      <c r="B285" s="702" t="s">
        <v>403</v>
      </c>
      <c r="C285" s="2545" t="s">
        <v>1717</v>
      </c>
      <c r="D285" s="2545"/>
      <c r="E285" s="2545"/>
      <c r="F285" s="2545"/>
      <c r="G285" s="2545"/>
      <c r="H285" s="2545"/>
      <c r="I285" s="2545"/>
      <c r="J285" s="2545"/>
      <c r="K285" s="2545"/>
      <c r="L285" s="2545"/>
      <c r="M285" s="2545"/>
      <c r="N285" s="2547"/>
      <c r="O285" s="2550"/>
      <c r="P285" s="2550"/>
    </row>
    <row r="286" spans="2:16" ht="24.75" customHeight="1">
      <c r="B286" s="563" t="s">
        <v>418</v>
      </c>
      <c r="C286" s="2552" t="s">
        <v>2121</v>
      </c>
      <c r="D286" s="2552"/>
      <c r="E286" s="2552"/>
      <c r="F286" s="2552"/>
      <c r="G286" s="2553"/>
      <c r="H286" s="693">
        <v>0</v>
      </c>
      <c r="I286" s="842">
        <v>13</v>
      </c>
      <c r="J286" s="694">
        <f t="shared" si="0"/>
        <v>0</v>
      </c>
      <c r="K286" s="1157" t="s">
        <v>92</v>
      </c>
      <c r="L286" s="1157" t="s">
        <v>92</v>
      </c>
      <c r="M286" s="1158" t="s">
        <v>92</v>
      </c>
      <c r="N286" s="705"/>
      <c r="O286" s="2551"/>
      <c r="P286" s="2551"/>
    </row>
    <row r="287" spans="2:16" ht="24.75" customHeight="1">
      <c r="B287" s="563" t="s">
        <v>508</v>
      </c>
      <c r="C287" s="2552" t="s">
        <v>2122</v>
      </c>
      <c r="D287" s="2552"/>
      <c r="E287" s="2552"/>
      <c r="F287" s="2552"/>
      <c r="G287" s="692"/>
      <c r="H287" s="693">
        <v>0</v>
      </c>
      <c r="I287" s="842">
        <v>13</v>
      </c>
      <c r="J287" s="694">
        <f t="shared" si="0"/>
        <v>0</v>
      </c>
      <c r="K287" s="1157" t="s">
        <v>92</v>
      </c>
      <c r="L287" s="1157" t="s">
        <v>92</v>
      </c>
      <c r="M287" s="1158" t="s">
        <v>92</v>
      </c>
      <c r="N287" s="706"/>
      <c r="O287" s="2551"/>
      <c r="P287" s="2551"/>
    </row>
    <row r="288" spans="2:16" ht="24.75" customHeight="1">
      <c r="B288" s="563" t="s">
        <v>510</v>
      </c>
      <c r="C288" s="2552" t="s">
        <v>2123</v>
      </c>
      <c r="D288" s="2552"/>
      <c r="E288" s="2552"/>
      <c r="F288" s="2552"/>
      <c r="G288" s="2553"/>
      <c r="H288" s="1157" t="s">
        <v>92</v>
      </c>
      <c r="I288" s="1157" t="s">
        <v>92</v>
      </c>
      <c r="J288" s="1158" t="s">
        <v>92</v>
      </c>
      <c r="K288" s="1157" t="s">
        <v>92</v>
      </c>
      <c r="L288" s="1157" t="s">
        <v>92</v>
      </c>
      <c r="M288" s="1158" t="s">
        <v>92</v>
      </c>
      <c r="N288" s="705"/>
      <c r="O288" s="2551"/>
      <c r="P288" s="2551"/>
    </row>
    <row r="289" spans="2:16" ht="18" customHeight="1">
      <c r="B289" s="702" t="s">
        <v>405</v>
      </c>
      <c r="C289" s="2545" t="s">
        <v>1721</v>
      </c>
      <c r="D289" s="2545"/>
      <c r="E289" s="2545"/>
      <c r="F289" s="2545"/>
      <c r="G289" s="2545"/>
      <c r="H289" s="2545"/>
      <c r="I289" s="2545"/>
      <c r="J289" s="2545"/>
      <c r="K289" s="2545"/>
      <c r="L289" s="2545"/>
      <c r="M289" s="2545"/>
      <c r="N289" s="2547"/>
      <c r="O289" s="2551"/>
      <c r="P289" s="2551"/>
    </row>
    <row r="290" spans="2:16" ht="22.5" customHeight="1">
      <c r="B290" s="563" t="s">
        <v>418</v>
      </c>
      <c r="C290" s="2552" t="s">
        <v>2124</v>
      </c>
      <c r="D290" s="2552"/>
      <c r="E290" s="2552"/>
      <c r="F290" s="2552"/>
      <c r="G290" s="2553"/>
      <c r="H290" s="693">
        <v>0</v>
      </c>
      <c r="I290" s="842">
        <v>13</v>
      </c>
      <c r="J290" s="694">
        <f t="shared" si="0"/>
        <v>0</v>
      </c>
      <c r="K290" s="1157" t="s">
        <v>92</v>
      </c>
      <c r="L290" s="1157" t="s">
        <v>92</v>
      </c>
      <c r="M290" s="1158" t="s">
        <v>92</v>
      </c>
      <c r="N290" s="707"/>
      <c r="O290" s="2551"/>
      <c r="P290" s="2551"/>
    </row>
    <row r="291" spans="2:16" ht="22.5" customHeight="1">
      <c r="B291" s="563" t="s">
        <v>508</v>
      </c>
      <c r="C291" s="2552" t="s">
        <v>2125</v>
      </c>
      <c r="D291" s="2552"/>
      <c r="E291" s="2552"/>
      <c r="F291" s="2552"/>
      <c r="G291" s="2553"/>
      <c r="H291" s="1157" t="s">
        <v>92</v>
      </c>
      <c r="I291" s="1157" t="s">
        <v>92</v>
      </c>
      <c r="J291" s="1158" t="s">
        <v>92</v>
      </c>
      <c r="K291" s="1157" t="s">
        <v>92</v>
      </c>
      <c r="L291" s="1157" t="s">
        <v>92</v>
      </c>
      <c r="M291" s="1158" t="s">
        <v>92</v>
      </c>
      <c r="N291" s="1160"/>
      <c r="O291" s="3654"/>
      <c r="P291" s="2551"/>
    </row>
    <row r="292" spans="2:16" ht="22.5" customHeight="1">
      <c r="B292" s="702" t="s">
        <v>408</v>
      </c>
      <c r="C292" s="2545" t="s">
        <v>2126</v>
      </c>
      <c r="D292" s="2545"/>
      <c r="E292" s="2545"/>
      <c r="F292" s="2545"/>
      <c r="G292" s="2546"/>
      <c r="H292" s="693">
        <v>0</v>
      </c>
      <c r="I292" s="842">
        <v>13</v>
      </c>
      <c r="J292" s="694">
        <f t="shared" si="0"/>
        <v>0</v>
      </c>
      <c r="K292" s="1157" t="s">
        <v>92</v>
      </c>
      <c r="L292" s="1157" t="s">
        <v>92</v>
      </c>
      <c r="M292" s="1161" t="s">
        <v>92</v>
      </c>
      <c r="N292" s="1162"/>
      <c r="O292" s="3654"/>
      <c r="P292" s="2551"/>
    </row>
    <row r="293" spans="2:16" ht="22.5" customHeight="1">
      <c r="B293" s="702" t="s">
        <v>410</v>
      </c>
      <c r="C293" s="2545" t="s">
        <v>2127</v>
      </c>
      <c r="D293" s="2545"/>
      <c r="E293" s="2545"/>
      <c r="F293" s="2545"/>
      <c r="G293" s="2546"/>
      <c r="H293" s="1157" t="s">
        <v>92</v>
      </c>
      <c r="I293" s="1157" t="s">
        <v>92</v>
      </c>
      <c r="J293" s="1158" t="s">
        <v>92</v>
      </c>
      <c r="K293" s="1157" t="s">
        <v>92</v>
      </c>
      <c r="L293" s="1157" t="s">
        <v>92</v>
      </c>
      <c r="M293" s="1161" t="s">
        <v>92</v>
      </c>
      <c r="N293" s="1163"/>
      <c r="O293" s="3654"/>
      <c r="P293" s="2551"/>
    </row>
    <row r="294" spans="2:16" ht="22.5" customHeight="1">
      <c r="B294" s="702" t="s">
        <v>413</v>
      </c>
      <c r="C294" s="2545" t="s">
        <v>1548</v>
      </c>
      <c r="D294" s="2545"/>
      <c r="E294" s="2545"/>
      <c r="F294" s="2545"/>
      <c r="G294" s="2546"/>
      <c r="H294" s="693">
        <v>0</v>
      </c>
      <c r="I294" s="842">
        <v>13</v>
      </c>
      <c r="J294" s="694">
        <f t="shared" si="0"/>
        <v>0</v>
      </c>
      <c r="K294" s="1157" t="s">
        <v>92</v>
      </c>
      <c r="L294" s="1157" t="s">
        <v>92</v>
      </c>
      <c r="M294" s="1161" t="s">
        <v>92</v>
      </c>
      <c r="N294" s="1162"/>
      <c r="O294" s="3654"/>
      <c r="P294" s="2551"/>
    </row>
    <row r="295" spans="2:16" ht="22.5" customHeight="1">
      <c r="B295" s="702" t="s">
        <v>416</v>
      </c>
      <c r="C295" s="2545" t="s">
        <v>1549</v>
      </c>
      <c r="D295" s="2545"/>
      <c r="E295" s="2545"/>
      <c r="F295" s="2545"/>
      <c r="G295" s="2546"/>
      <c r="H295" s="693">
        <v>0</v>
      </c>
      <c r="I295" s="842">
        <v>13</v>
      </c>
      <c r="J295" s="694">
        <f t="shared" si="0"/>
        <v>0</v>
      </c>
      <c r="K295" s="1157" t="s">
        <v>92</v>
      </c>
      <c r="L295" s="1157" t="s">
        <v>92</v>
      </c>
      <c r="M295" s="1161" t="s">
        <v>92</v>
      </c>
      <c r="N295" s="1162"/>
      <c r="O295" s="3654"/>
      <c r="P295" s="2551"/>
    </row>
    <row r="296" spans="2:16" ht="18.75" customHeight="1">
      <c r="B296" s="702" t="s">
        <v>418</v>
      </c>
      <c r="C296" s="2545" t="s">
        <v>1726</v>
      </c>
      <c r="D296" s="2545"/>
      <c r="E296" s="2545"/>
      <c r="F296" s="2545"/>
      <c r="G296" s="2545"/>
      <c r="H296" s="2545"/>
      <c r="I296" s="2545"/>
      <c r="J296" s="2545"/>
      <c r="K296" s="2545"/>
      <c r="L296" s="2545"/>
      <c r="M296" s="2545"/>
      <c r="N296" s="2546"/>
      <c r="O296" s="3654"/>
      <c r="P296" s="2551"/>
    </row>
    <row r="297" spans="2:16" ht="22.5" customHeight="1">
      <c r="B297" s="563" t="s">
        <v>418</v>
      </c>
      <c r="C297" s="2548" t="s">
        <v>1727</v>
      </c>
      <c r="D297" s="2548"/>
      <c r="E297" s="2548"/>
      <c r="F297" s="2548"/>
      <c r="G297" s="2549"/>
      <c r="H297" s="693">
        <v>13</v>
      </c>
      <c r="I297" s="842">
        <v>13</v>
      </c>
      <c r="J297" s="694">
        <f t="shared" si="0"/>
        <v>1</v>
      </c>
      <c r="K297" s="1157" t="s">
        <v>92</v>
      </c>
      <c r="L297" s="1157" t="s">
        <v>92</v>
      </c>
      <c r="M297" s="1158" t="s">
        <v>92</v>
      </c>
      <c r="N297" s="1164"/>
      <c r="O297" s="3654"/>
      <c r="P297" s="2551"/>
    </row>
    <row r="298" spans="2:16" ht="22.5" customHeight="1">
      <c r="B298" s="563" t="s">
        <v>508</v>
      </c>
      <c r="C298" s="2548" t="s">
        <v>1728</v>
      </c>
      <c r="D298" s="2548"/>
      <c r="E298" s="2548"/>
      <c r="F298" s="2548"/>
      <c r="G298" s="2549"/>
      <c r="H298" s="1157" t="s">
        <v>92</v>
      </c>
      <c r="I298" s="1157" t="s">
        <v>92</v>
      </c>
      <c r="J298" s="1158" t="s">
        <v>92</v>
      </c>
      <c r="K298" s="1157" t="s">
        <v>92</v>
      </c>
      <c r="L298" s="1157" t="s">
        <v>92</v>
      </c>
      <c r="M298" s="1158" t="s">
        <v>92</v>
      </c>
      <c r="N298" s="1160"/>
      <c r="O298" s="3654"/>
      <c r="P298" s="2551"/>
    </row>
    <row r="299" spans="2:16" ht="22.5" customHeight="1">
      <c r="B299" s="702" t="s">
        <v>544</v>
      </c>
      <c r="C299" s="2545" t="s">
        <v>2055</v>
      </c>
      <c r="D299" s="2545"/>
      <c r="E299" s="2545"/>
      <c r="F299" s="2545"/>
      <c r="G299" s="2546"/>
      <c r="H299" s="1157" t="s">
        <v>92</v>
      </c>
      <c r="I299" s="1157" t="s">
        <v>92</v>
      </c>
      <c r="J299" s="1158" t="s">
        <v>92</v>
      </c>
      <c r="K299" s="1157" t="s">
        <v>92</v>
      </c>
      <c r="L299" s="1157" t="s">
        <v>92</v>
      </c>
      <c r="M299" s="1158" t="s">
        <v>92</v>
      </c>
      <c r="N299" s="705"/>
      <c r="O299" s="2551"/>
      <c r="P299" s="2551"/>
    </row>
    <row r="300" spans="2:16" ht="48" customHeight="1">
      <c r="B300" s="629" t="s">
        <v>546</v>
      </c>
      <c r="C300" s="2442" t="s">
        <v>2128</v>
      </c>
      <c r="D300" s="2442"/>
      <c r="E300" s="2442"/>
      <c r="F300" s="2442"/>
      <c r="G300" s="2443"/>
      <c r="H300" s="1165">
        <f>SUMIF(H281:H282,"&lt;&gt;")+ SUMIF(H284,"&lt;&gt;")+SUMIF(H286:H288,"&lt;&gt;")+SUMIF(H290:H295,"&lt;&gt;")+SUMIF(H297:H299,"&lt;&gt;")</f>
        <v>13</v>
      </c>
      <c r="I300" s="1165">
        <f>SUMIF(I281:I282,"&lt;&gt;")+ SUMIF(I284,"&lt;&gt;")+SUMIF(I286:I288,"&lt;&gt;")+SUMIF(I290:I295,"&lt;&gt;")+SUMIF(I297:I299,"&lt;&gt;")</f>
        <v>104</v>
      </c>
      <c r="J300" s="703">
        <f t="shared" si="0"/>
        <v>0.125</v>
      </c>
      <c r="K300" s="1166" t="s">
        <v>92</v>
      </c>
      <c r="L300" s="1166" t="s">
        <v>92</v>
      </c>
      <c r="M300" s="1167" t="s">
        <v>92</v>
      </c>
      <c r="N300" s="711"/>
      <c r="O300" s="2551"/>
      <c r="P300" s="2551"/>
    </row>
    <row r="301" spans="2:16" ht="54" customHeight="1">
      <c r="B301" s="537" t="s">
        <v>707</v>
      </c>
      <c r="C301" s="2537" t="s">
        <v>2129</v>
      </c>
      <c r="D301" s="2537"/>
      <c r="E301" s="2537"/>
      <c r="F301" s="2537"/>
      <c r="G301" s="2538"/>
      <c r="H301" s="2539" t="s">
        <v>5697</v>
      </c>
      <c r="I301" s="2540"/>
      <c r="J301" s="2540"/>
      <c r="K301" s="2540"/>
      <c r="L301" s="2540"/>
      <c r="M301" s="2540"/>
      <c r="N301" s="2541"/>
      <c r="O301" s="697"/>
      <c r="P301" s="697"/>
    </row>
    <row r="302" spans="2:16" ht="39.75" customHeight="1">
      <c r="B302" s="712" t="s">
        <v>709</v>
      </c>
      <c r="C302" s="2472" t="s">
        <v>1732</v>
      </c>
      <c r="D302" s="2472"/>
      <c r="E302" s="2472"/>
      <c r="F302" s="2472"/>
      <c r="G302" s="2473"/>
      <c r="H302" s="2542" t="s">
        <v>5698</v>
      </c>
      <c r="I302" s="2543"/>
      <c r="J302" s="2543"/>
      <c r="K302" s="2543"/>
      <c r="L302" s="2543"/>
      <c r="M302" s="2543"/>
      <c r="N302" s="2544"/>
      <c r="O302" s="713"/>
      <c r="P302" s="714"/>
    </row>
    <row r="303" spans="2:16" ht="24" customHeight="1">
      <c r="B303" s="2427" t="s">
        <v>1734</v>
      </c>
      <c r="C303" s="2428"/>
      <c r="D303" s="2428"/>
      <c r="E303" s="2428"/>
      <c r="F303" s="2428"/>
      <c r="G303" s="2428"/>
      <c r="H303" s="2428"/>
      <c r="I303" s="2428"/>
      <c r="J303" s="2428"/>
      <c r="K303" s="2428"/>
      <c r="L303" s="2428"/>
      <c r="M303" s="2428"/>
      <c r="N303" s="2428"/>
      <c r="O303" s="2428"/>
      <c r="P303" s="2429"/>
    </row>
    <row r="304" spans="2:16" ht="36" customHeight="1">
      <c r="B304" s="630" t="s">
        <v>712</v>
      </c>
      <c r="C304" s="2531" t="s">
        <v>1735</v>
      </c>
      <c r="D304" s="2531"/>
      <c r="E304" s="2531"/>
      <c r="F304" s="2531"/>
      <c r="G304" s="2532"/>
      <c r="H304" s="2432" t="s">
        <v>1385</v>
      </c>
      <c r="I304" s="2463"/>
      <c r="J304" s="2433"/>
      <c r="K304" s="715" t="s">
        <v>1449</v>
      </c>
      <c r="L304" s="2965"/>
      <c r="M304" s="2966"/>
      <c r="N304" s="2967"/>
      <c r="O304" s="716" t="s">
        <v>1736</v>
      </c>
      <c r="P304" s="659"/>
    </row>
    <row r="305" spans="2:16" ht="24" customHeight="1">
      <c r="B305" s="561" t="s">
        <v>714</v>
      </c>
      <c r="C305" s="2442" t="s">
        <v>1737</v>
      </c>
      <c r="D305" s="2442"/>
      <c r="E305" s="2442"/>
      <c r="F305" s="2442"/>
      <c r="G305" s="2443"/>
      <c r="H305" s="2432" t="s">
        <v>1385</v>
      </c>
      <c r="I305" s="2463"/>
      <c r="J305" s="2433"/>
      <c r="K305" s="2519" t="s">
        <v>1449</v>
      </c>
      <c r="L305" s="2950"/>
      <c r="M305" s="2951"/>
      <c r="N305" s="2952"/>
      <c r="O305" s="2499" t="s">
        <v>1754</v>
      </c>
      <c r="P305" s="2470" t="s">
        <v>5699</v>
      </c>
    </row>
    <row r="306" spans="2:16" ht="24.75" customHeight="1">
      <c r="B306" s="534" t="s">
        <v>394</v>
      </c>
      <c r="C306" s="2442" t="s">
        <v>1738</v>
      </c>
      <c r="D306" s="2442"/>
      <c r="E306" s="2442"/>
      <c r="F306" s="2442"/>
      <c r="G306" s="2443"/>
      <c r="H306" s="2432" t="s">
        <v>1520</v>
      </c>
      <c r="I306" s="2463"/>
      <c r="J306" s="2433"/>
      <c r="K306" s="2511"/>
      <c r="L306" s="2953"/>
      <c r="M306" s="2954"/>
      <c r="N306" s="2955"/>
      <c r="O306" s="2499"/>
      <c r="P306" s="2499"/>
    </row>
    <row r="307" spans="2:16" ht="27.75" customHeight="1">
      <c r="B307" s="537" t="s">
        <v>401</v>
      </c>
      <c r="C307" s="2442" t="s">
        <v>1739</v>
      </c>
      <c r="D307" s="2442"/>
      <c r="E307" s="2442"/>
      <c r="F307" s="2442"/>
      <c r="G307" s="2443"/>
      <c r="H307" s="2432" t="s">
        <v>1496</v>
      </c>
      <c r="I307" s="2463"/>
      <c r="J307" s="2433"/>
      <c r="K307" s="2533"/>
      <c r="L307" s="2968"/>
      <c r="M307" s="2969"/>
      <c r="N307" s="2970"/>
      <c r="O307" s="2499"/>
      <c r="P307" s="2499"/>
    </row>
    <row r="308" spans="2:16" ht="33" customHeight="1">
      <c r="B308" s="569" t="s">
        <v>718</v>
      </c>
      <c r="C308" s="2442" t="s">
        <v>1741</v>
      </c>
      <c r="D308" s="2442"/>
      <c r="E308" s="2442"/>
      <c r="F308" s="2442"/>
      <c r="G308" s="2443"/>
      <c r="H308" s="2432" t="s">
        <v>2135</v>
      </c>
      <c r="I308" s="2463"/>
      <c r="J308" s="2433"/>
      <c r="K308" s="651" t="s">
        <v>1449</v>
      </c>
      <c r="L308" s="2521"/>
      <c r="M308" s="2522"/>
      <c r="N308" s="2523"/>
      <c r="O308" s="2499"/>
      <c r="P308" s="2499"/>
    </row>
    <row r="309" spans="2:16" ht="31.5" customHeight="1">
      <c r="B309" s="561" t="s">
        <v>720</v>
      </c>
      <c r="C309" s="2442" t="s">
        <v>1743</v>
      </c>
      <c r="D309" s="2442"/>
      <c r="E309" s="2442"/>
      <c r="F309" s="2442"/>
      <c r="G309" s="2443"/>
      <c r="H309" s="2432" t="s">
        <v>1385</v>
      </c>
      <c r="I309" s="2463"/>
      <c r="J309" s="2433"/>
      <c r="K309" s="651" t="s">
        <v>1449</v>
      </c>
      <c r="L309" s="2521"/>
      <c r="M309" s="2522"/>
      <c r="N309" s="2523"/>
      <c r="O309" s="2499"/>
      <c r="P309" s="2484"/>
    </row>
    <row r="310" spans="2:16" ht="39" customHeight="1">
      <c r="B310" s="587" t="s">
        <v>722</v>
      </c>
      <c r="C310" s="2442" t="s">
        <v>1744</v>
      </c>
      <c r="D310" s="2442"/>
      <c r="E310" s="2442"/>
      <c r="F310" s="2442"/>
      <c r="G310" s="2443"/>
      <c r="H310" s="2444" t="s">
        <v>1385</v>
      </c>
      <c r="I310" s="2524"/>
      <c r="J310" s="2445"/>
      <c r="K310" s="2519" t="s">
        <v>1449</v>
      </c>
      <c r="L310" s="2950"/>
      <c r="M310" s="2951"/>
      <c r="N310" s="2952"/>
      <c r="O310" s="2470" t="s">
        <v>1475</v>
      </c>
      <c r="P310" s="2470" t="s">
        <v>5700</v>
      </c>
    </row>
    <row r="311" spans="2:16" ht="39" customHeight="1">
      <c r="B311" s="532" t="s">
        <v>724</v>
      </c>
      <c r="C311" s="2442" t="s">
        <v>1746</v>
      </c>
      <c r="D311" s="2442"/>
      <c r="E311" s="2442"/>
      <c r="F311" s="2442"/>
      <c r="G311" s="2443"/>
      <c r="H311" s="2432" t="s">
        <v>1413</v>
      </c>
      <c r="I311" s="2463"/>
      <c r="J311" s="2433"/>
      <c r="K311" s="2511"/>
      <c r="L311" s="2953"/>
      <c r="M311" s="2954"/>
      <c r="N311" s="2955"/>
      <c r="O311" s="2499"/>
      <c r="P311" s="2499"/>
    </row>
    <row r="312" spans="2:16" ht="39" customHeight="1">
      <c r="B312" s="551" t="s">
        <v>726</v>
      </c>
      <c r="C312" s="2442" t="s">
        <v>2138</v>
      </c>
      <c r="D312" s="2442"/>
      <c r="E312" s="2442"/>
      <c r="F312" s="2442"/>
      <c r="G312" s="2443"/>
      <c r="H312" s="2432" t="s">
        <v>4588</v>
      </c>
      <c r="I312" s="2463"/>
      <c r="J312" s="2433"/>
      <c r="K312" s="2511"/>
      <c r="L312" s="2953"/>
      <c r="M312" s="2954"/>
      <c r="N312" s="2955"/>
      <c r="O312" s="2499"/>
      <c r="P312" s="2499"/>
    </row>
    <row r="313" spans="2:16" ht="39" customHeight="1">
      <c r="B313" s="683" t="s">
        <v>394</v>
      </c>
      <c r="C313" s="2442" t="s">
        <v>1748</v>
      </c>
      <c r="D313" s="2442"/>
      <c r="E313" s="2442"/>
      <c r="F313" s="2442"/>
      <c r="G313" s="2443"/>
      <c r="H313" s="2432" t="s">
        <v>4588</v>
      </c>
      <c r="I313" s="2463"/>
      <c r="J313" s="2433"/>
      <c r="K313" s="2511"/>
      <c r="L313" s="2953"/>
      <c r="M313" s="2954"/>
      <c r="N313" s="2955"/>
      <c r="O313" s="2499"/>
      <c r="P313" s="2484"/>
    </row>
    <row r="314" spans="2:16" ht="52.5" customHeight="1">
      <c r="B314" s="630" t="s">
        <v>729</v>
      </c>
      <c r="C314" s="2442" t="s">
        <v>1749</v>
      </c>
      <c r="D314" s="2442"/>
      <c r="E314" s="2442"/>
      <c r="F314" s="2442"/>
      <c r="G314" s="2443"/>
      <c r="H314" s="2451" t="s">
        <v>1385</v>
      </c>
      <c r="I314" s="2520"/>
      <c r="J314" s="2452"/>
      <c r="K314" s="2511"/>
      <c r="L314" s="2953"/>
      <c r="M314" s="2954"/>
      <c r="N314" s="2955"/>
      <c r="O314" s="2529" t="s">
        <v>1754</v>
      </c>
      <c r="P314" s="2529"/>
    </row>
    <row r="315" spans="2:16" ht="32.25" customHeight="1">
      <c r="B315" s="596" t="s">
        <v>394</v>
      </c>
      <c r="C315" s="2472" t="s">
        <v>1750</v>
      </c>
      <c r="D315" s="2472"/>
      <c r="E315" s="2472"/>
      <c r="F315" s="2472"/>
      <c r="G315" s="2473"/>
      <c r="H315" s="2432" t="s">
        <v>2732</v>
      </c>
      <c r="I315" s="2463"/>
      <c r="J315" s="2433"/>
      <c r="K315" s="2525"/>
      <c r="L315" s="2956"/>
      <c r="M315" s="2957"/>
      <c r="N315" s="2958"/>
      <c r="O315" s="2530"/>
      <c r="P315" s="2530"/>
    </row>
    <row r="316" spans="2:16" ht="21.75" customHeight="1">
      <c r="B316" s="2427" t="s">
        <v>1751</v>
      </c>
      <c r="C316" s="2428"/>
      <c r="D316" s="2428"/>
      <c r="E316" s="2428"/>
      <c r="F316" s="2428"/>
      <c r="G316" s="2428"/>
      <c r="H316" s="2428"/>
      <c r="I316" s="2428"/>
      <c r="J316" s="2428"/>
      <c r="K316" s="2428"/>
      <c r="L316" s="2428"/>
      <c r="M316" s="2428"/>
      <c r="N316" s="2428"/>
      <c r="O316" s="2428"/>
      <c r="P316" s="2429"/>
    </row>
    <row r="317" spans="2:16" ht="34.5" customHeight="1">
      <c r="B317" s="551" t="s">
        <v>733</v>
      </c>
      <c r="C317" s="2430" t="s">
        <v>1752</v>
      </c>
      <c r="D317" s="2430"/>
      <c r="E317" s="2430"/>
      <c r="F317" s="2430"/>
      <c r="G317" s="2431"/>
      <c r="H317" s="2432" t="s">
        <v>1753</v>
      </c>
      <c r="I317" s="2463"/>
      <c r="J317" s="2463"/>
      <c r="K317" s="2510" t="s">
        <v>1449</v>
      </c>
      <c r="L317" s="2512" t="s">
        <v>5701</v>
      </c>
      <c r="M317" s="2513"/>
      <c r="N317" s="2514"/>
      <c r="O317" s="2517" t="s">
        <v>1754</v>
      </c>
      <c r="P317" s="2517"/>
    </row>
    <row r="318" spans="2:16" ht="30.75" customHeight="1">
      <c r="B318" s="534" t="s">
        <v>394</v>
      </c>
      <c r="C318" s="2442" t="s">
        <v>1755</v>
      </c>
      <c r="D318" s="2442"/>
      <c r="E318" s="2442"/>
      <c r="F318" s="2442"/>
      <c r="G318" s="2443"/>
      <c r="H318" s="2432" t="s">
        <v>1385</v>
      </c>
      <c r="I318" s="2463"/>
      <c r="J318" s="2433"/>
      <c r="K318" s="2511"/>
      <c r="L318" s="2506"/>
      <c r="M318" s="2515"/>
      <c r="N318" s="2507"/>
      <c r="O318" s="2499"/>
      <c r="P318" s="2499"/>
    </row>
    <row r="319" spans="2:16" ht="39" customHeight="1">
      <c r="B319" s="534" t="s">
        <v>401</v>
      </c>
      <c r="C319" s="2442" t="s">
        <v>1756</v>
      </c>
      <c r="D319" s="2442"/>
      <c r="E319" s="2442"/>
      <c r="F319" s="2442"/>
      <c r="G319" s="2443"/>
      <c r="H319" s="2432" t="s">
        <v>1482</v>
      </c>
      <c r="I319" s="2463"/>
      <c r="J319" s="2433"/>
      <c r="K319" s="2511"/>
      <c r="L319" s="2506"/>
      <c r="M319" s="2515"/>
      <c r="N319" s="2507"/>
      <c r="O319" s="2499"/>
      <c r="P319" s="2499"/>
    </row>
    <row r="320" spans="2:16" ht="35.25" customHeight="1">
      <c r="B320" s="551" t="s">
        <v>737</v>
      </c>
      <c r="C320" s="2442" t="s">
        <v>1757</v>
      </c>
      <c r="D320" s="2442"/>
      <c r="E320" s="2442"/>
      <c r="F320" s="2442"/>
      <c r="G320" s="2443"/>
      <c r="H320" s="2432" t="s">
        <v>1385</v>
      </c>
      <c r="I320" s="2463"/>
      <c r="J320" s="2433"/>
      <c r="K320" s="2511"/>
      <c r="L320" s="2508"/>
      <c r="M320" s="2516"/>
      <c r="N320" s="2509"/>
      <c r="O320" s="2499"/>
      <c r="P320" s="2499"/>
    </row>
    <row r="321" spans="1:16" ht="39" customHeight="1">
      <c r="B321" s="534" t="s">
        <v>394</v>
      </c>
      <c r="C321" s="2442" t="s">
        <v>1758</v>
      </c>
      <c r="D321" s="2442"/>
      <c r="E321" s="2442"/>
      <c r="F321" s="2442"/>
      <c r="G321" s="2443"/>
      <c r="H321" s="2432" t="s">
        <v>1482</v>
      </c>
      <c r="I321" s="2463"/>
      <c r="J321" s="2433"/>
      <c r="K321" s="2519" t="s">
        <v>1449</v>
      </c>
      <c r="L321" s="2464"/>
      <c r="M321" s="2465"/>
      <c r="N321" s="2466"/>
      <c r="O321" s="2499"/>
      <c r="P321" s="2499"/>
    </row>
    <row r="322" spans="1:16" ht="31.5" customHeight="1">
      <c r="B322" s="537" t="s">
        <v>401</v>
      </c>
      <c r="C322" s="2442" t="s">
        <v>1760</v>
      </c>
      <c r="D322" s="2442"/>
      <c r="E322" s="2442"/>
      <c r="F322" s="2442"/>
      <c r="G322" s="2443"/>
      <c r="H322" s="2451" t="s">
        <v>1496</v>
      </c>
      <c r="I322" s="2520"/>
      <c r="J322" s="2452"/>
      <c r="K322" s="2511"/>
      <c r="L322" s="2508"/>
      <c r="M322" s="2516"/>
      <c r="N322" s="2509"/>
      <c r="O322" s="2484"/>
      <c r="P322" s="2484"/>
    </row>
    <row r="323" spans="1:16" ht="54" customHeight="1">
      <c r="B323" s="2495" t="s">
        <v>2144</v>
      </c>
      <c r="C323" s="2496"/>
      <c r="D323" s="2496"/>
      <c r="E323" s="2496"/>
      <c r="F323" s="2496"/>
      <c r="G323" s="2496"/>
      <c r="H323" s="2496"/>
      <c r="I323" s="2496"/>
      <c r="J323" s="2496"/>
      <c r="K323" s="2496"/>
      <c r="L323" s="2496"/>
      <c r="M323" s="2496"/>
      <c r="N323" s="2497"/>
      <c r="O323" s="697"/>
      <c r="P323" s="697"/>
    </row>
    <row r="324" spans="1:16" ht="112.5" customHeight="1">
      <c r="B324" s="717" t="s">
        <v>742</v>
      </c>
      <c r="C324" s="2479" t="s">
        <v>1762</v>
      </c>
      <c r="D324" s="2479"/>
      <c r="E324" s="2479"/>
      <c r="F324" s="2479"/>
      <c r="G324" s="2479"/>
      <c r="H324" s="2479"/>
      <c r="I324" s="2479"/>
      <c r="J324" s="2479"/>
      <c r="K324" s="2479"/>
      <c r="L324" s="2479"/>
      <c r="M324" s="2479"/>
      <c r="N324" s="2498"/>
      <c r="O324" s="2470" t="s">
        <v>2280</v>
      </c>
      <c r="P324" s="2470"/>
    </row>
    <row r="325" spans="1:16" ht="42" customHeight="1">
      <c r="A325" s="611"/>
      <c r="B325" s="718" t="s">
        <v>394</v>
      </c>
      <c r="C325" s="2479" t="s">
        <v>2145</v>
      </c>
      <c r="D325" s="2479"/>
      <c r="E325" s="2479"/>
      <c r="F325" s="2479"/>
      <c r="G325" s="2479"/>
      <c r="H325" s="2479"/>
      <c r="I325" s="2479"/>
      <c r="J325" s="2479"/>
      <c r="K325" s="2480"/>
      <c r="L325" s="2502" t="s">
        <v>1449</v>
      </c>
      <c r="M325" s="2464"/>
      <c r="N325" s="2466"/>
      <c r="O325" s="2499"/>
      <c r="P325" s="2499"/>
    </row>
    <row r="326" spans="1:16" ht="28.5" customHeight="1">
      <c r="A326" s="611"/>
      <c r="B326" s="719"/>
      <c r="C326" s="624" t="s">
        <v>418</v>
      </c>
      <c r="D326" s="2442" t="s">
        <v>1764</v>
      </c>
      <c r="E326" s="2442"/>
      <c r="F326" s="2442"/>
      <c r="G326" s="2442"/>
      <c r="H326" s="2442"/>
      <c r="I326" s="2443"/>
      <c r="J326" s="2432" t="s">
        <v>1765</v>
      </c>
      <c r="K326" s="2433"/>
      <c r="L326" s="2503"/>
      <c r="M326" s="2506"/>
      <c r="N326" s="2507"/>
      <c r="O326" s="2499"/>
      <c r="P326" s="2499"/>
    </row>
    <row r="327" spans="1:16" ht="28.5" customHeight="1">
      <c r="A327" s="611"/>
      <c r="B327" s="719"/>
      <c r="C327" s="719" t="s">
        <v>508</v>
      </c>
      <c r="D327" s="2442" t="s">
        <v>1766</v>
      </c>
      <c r="E327" s="2442"/>
      <c r="F327" s="2442"/>
      <c r="G327" s="2442"/>
      <c r="H327" s="2442"/>
      <c r="I327" s="2443"/>
      <c r="J327" s="2432">
        <v>0</v>
      </c>
      <c r="K327" s="2433"/>
      <c r="L327" s="2503"/>
      <c r="M327" s="2506"/>
      <c r="N327" s="2507"/>
      <c r="O327" s="2499"/>
      <c r="P327" s="2499"/>
    </row>
    <row r="328" spans="1:16" ht="28.5" customHeight="1">
      <c r="A328" s="611"/>
      <c r="B328" s="719"/>
      <c r="C328" s="719" t="s">
        <v>510</v>
      </c>
      <c r="D328" s="2442" t="s">
        <v>1767</v>
      </c>
      <c r="E328" s="2442"/>
      <c r="F328" s="2442"/>
      <c r="G328" s="2443"/>
      <c r="H328" s="2488" t="s">
        <v>1768</v>
      </c>
      <c r="I328" s="2489"/>
      <c r="J328" s="2490" t="s">
        <v>749</v>
      </c>
      <c r="K328" s="2489"/>
      <c r="L328" s="2503"/>
      <c r="M328" s="2506"/>
      <c r="N328" s="2507"/>
      <c r="O328" s="2499"/>
      <c r="P328" s="2499"/>
    </row>
    <row r="329" spans="1:16" ht="33.75" customHeight="1">
      <c r="A329" s="611"/>
      <c r="B329" s="719"/>
      <c r="C329" s="719"/>
      <c r="D329" s="2442" t="s">
        <v>1769</v>
      </c>
      <c r="E329" s="2442"/>
      <c r="F329" s="2442"/>
      <c r="G329" s="2442"/>
      <c r="H329" s="2500"/>
      <c r="I329" s="2501"/>
      <c r="J329" s="2500"/>
      <c r="K329" s="2609"/>
      <c r="L329" s="2503"/>
      <c r="M329" s="2506"/>
      <c r="N329" s="2507"/>
      <c r="O329" s="2499"/>
      <c r="P329" s="2499"/>
    </row>
    <row r="330" spans="1:16" ht="28.5" customHeight="1">
      <c r="A330" s="611"/>
      <c r="B330" s="719"/>
      <c r="C330" s="719" t="s">
        <v>512</v>
      </c>
      <c r="D330" s="2442" t="s">
        <v>1771</v>
      </c>
      <c r="E330" s="2442"/>
      <c r="F330" s="2442"/>
      <c r="G330" s="2442"/>
      <c r="H330" s="2442"/>
      <c r="I330" s="2443"/>
      <c r="J330" s="2432">
        <v>0</v>
      </c>
      <c r="K330" s="2433"/>
      <c r="L330" s="2503"/>
      <c r="M330" s="2506"/>
      <c r="N330" s="2507"/>
      <c r="O330" s="2499"/>
      <c r="P330" s="2499"/>
    </row>
    <row r="331" spans="1:16" ht="34.5" customHeight="1">
      <c r="A331" s="611"/>
      <c r="B331" s="718" t="s">
        <v>401</v>
      </c>
      <c r="C331" s="2479" t="s">
        <v>2150</v>
      </c>
      <c r="D331" s="2479"/>
      <c r="E331" s="2479"/>
      <c r="F331" s="2479"/>
      <c r="G331" s="2479"/>
      <c r="H331" s="2479"/>
      <c r="I331" s="2479"/>
      <c r="J331" s="2479"/>
      <c r="K331" s="2480"/>
      <c r="L331" s="2503"/>
      <c r="M331" s="2506"/>
      <c r="N331" s="2507"/>
      <c r="O331" s="2499"/>
      <c r="P331" s="2499"/>
    </row>
    <row r="332" spans="1:16" ht="34.5" customHeight="1">
      <c r="A332" s="611"/>
      <c r="B332" s="719"/>
      <c r="C332" s="719" t="s">
        <v>418</v>
      </c>
      <c r="D332" s="2442" t="s">
        <v>1764</v>
      </c>
      <c r="E332" s="2442"/>
      <c r="F332" s="2442"/>
      <c r="G332" s="2442"/>
      <c r="H332" s="2442"/>
      <c r="I332" s="2443"/>
      <c r="J332" s="2451" t="s">
        <v>1765</v>
      </c>
      <c r="K332" s="2452"/>
      <c r="L332" s="2503"/>
      <c r="M332" s="2506"/>
      <c r="N332" s="2507"/>
      <c r="O332" s="2499"/>
      <c r="P332" s="2499"/>
    </row>
    <row r="333" spans="1:16" ht="28.5" customHeight="1">
      <c r="A333" s="611"/>
      <c r="B333" s="719"/>
      <c r="C333" s="719" t="s">
        <v>508</v>
      </c>
      <c r="D333" s="2442" t="s">
        <v>1766</v>
      </c>
      <c r="E333" s="2442"/>
      <c r="F333" s="2442"/>
      <c r="G333" s="2442"/>
      <c r="H333" s="2442"/>
      <c r="I333" s="2443"/>
      <c r="J333" s="2432">
        <v>0</v>
      </c>
      <c r="K333" s="2433"/>
      <c r="L333" s="2503"/>
      <c r="M333" s="2506"/>
      <c r="N333" s="2507"/>
      <c r="O333" s="2499"/>
      <c r="P333" s="2499"/>
    </row>
    <row r="334" spans="1:16" ht="28.5" customHeight="1">
      <c r="A334" s="611"/>
      <c r="B334" s="719"/>
      <c r="C334" s="719" t="s">
        <v>510</v>
      </c>
      <c r="D334" s="2442" t="s">
        <v>1767</v>
      </c>
      <c r="E334" s="2442"/>
      <c r="F334" s="2442"/>
      <c r="G334" s="2443"/>
      <c r="H334" s="2488" t="s">
        <v>1768</v>
      </c>
      <c r="I334" s="2489"/>
      <c r="J334" s="2490" t="s">
        <v>749</v>
      </c>
      <c r="K334" s="2491"/>
      <c r="L334" s="2503"/>
      <c r="M334" s="2506"/>
      <c r="N334" s="2507"/>
      <c r="O334" s="2499"/>
      <c r="P334" s="2499"/>
    </row>
    <row r="335" spans="1:16" ht="28.5" customHeight="1">
      <c r="A335" s="611"/>
      <c r="B335" s="722"/>
      <c r="C335" s="722"/>
      <c r="D335" s="723"/>
      <c r="E335" s="723"/>
      <c r="F335" s="723"/>
      <c r="G335" s="723"/>
      <c r="H335" s="2500"/>
      <c r="I335" s="2501"/>
      <c r="J335" s="2500"/>
      <c r="K335" s="2609"/>
      <c r="L335" s="2504"/>
      <c r="M335" s="2506"/>
      <c r="N335" s="2507"/>
      <c r="O335" s="2499"/>
      <c r="P335" s="2499"/>
    </row>
    <row r="336" spans="1:16" ht="28.5" customHeight="1">
      <c r="A336" s="611"/>
      <c r="B336" s="719"/>
      <c r="C336" s="719" t="s">
        <v>512</v>
      </c>
      <c r="D336" s="2442" t="s">
        <v>1774</v>
      </c>
      <c r="E336" s="2442"/>
      <c r="F336" s="2442"/>
      <c r="G336" s="2442"/>
      <c r="H336" s="2442"/>
      <c r="I336" s="2443"/>
      <c r="J336" s="2444">
        <v>0</v>
      </c>
      <c r="K336" s="2445"/>
      <c r="L336" s="2503"/>
      <c r="M336" s="2506"/>
      <c r="N336" s="2507"/>
      <c r="O336" s="2499"/>
      <c r="P336" s="2499"/>
    </row>
    <row r="337" spans="1:16" ht="39.75" customHeight="1">
      <c r="A337" s="611"/>
      <c r="B337" s="718" t="s">
        <v>403</v>
      </c>
      <c r="C337" s="2479" t="s">
        <v>2153</v>
      </c>
      <c r="D337" s="2479"/>
      <c r="E337" s="2479"/>
      <c r="F337" s="2479"/>
      <c r="G337" s="2479"/>
      <c r="H337" s="2479"/>
      <c r="I337" s="2479"/>
      <c r="J337" s="2479"/>
      <c r="K337" s="2480"/>
      <c r="L337" s="2503"/>
      <c r="M337" s="2506"/>
      <c r="N337" s="2507"/>
      <c r="O337" s="2499"/>
      <c r="P337" s="2499"/>
    </row>
    <row r="338" spans="1:16" ht="28.5" customHeight="1">
      <c r="A338" s="611"/>
      <c r="B338" s="530"/>
      <c r="C338" s="719" t="s">
        <v>418</v>
      </c>
      <c r="D338" s="2442" t="s">
        <v>1764</v>
      </c>
      <c r="E338" s="2442"/>
      <c r="F338" s="2442"/>
      <c r="G338" s="2442"/>
      <c r="H338" s="2442"/>
      <c r="I338" s="2443"/>
      <c r="J338" s="2432" t="s">
        <v>1765</v>
      </c>
      <c r="K338" s="2433"/>
      <c r="L338" s="2503"/>
      <c r="M338" s="2506"/>
      <c r="N338" s="2507"/>
      <c r="O338" s="2499"/>
      <c r="P338" s="2499"/>
    </row>
    <row r="339" spans="1:16" ht="28.5" customHeight="1">
      <c r="A339" s="611"/>
      <c r="B339" s="530"/>
      <c r="C339" s="719" t="s">
        <v>508</v>
      </c>
      <c r="D339" s="2442" t="s">
        <v>1766</v>
      </c>
      <c r="E339" s="2442"/>
      <c r="F339" s="2442"/>
      <c r="G339" s="2442"/>
      <c r="H339" s="2442"/>
      <c r="I339" s="2443"/>
      <c r="J339" s="2432">
        <v>0</v>
      </c>
      <c r="K339" s="2433"/>
      <c r="L339" s="2503"/>
      <c r="M339" s="2506"/>
      <c r="N339" s="2507"/>
      <c r="O339" s="2499"/>
      <c r="P339" s="2499"/>
    </row>
    <row r="340" spans="1:16" ht="28.5" customHeight="1">
      <c r="A340" s="611"/>
      <c r="B340" s="537"/>
      <c r="C340" s="719" t="s">
        <v>510</v>
      </c>
      <c r="D340" s="2442" t="s">
        <v>1767</v>
      </c>
      <c r="E340" s="2442"/>
      <c r="F340" s="2442"/>
      <c r="G340" s="2443"/>
      <c r="H340" s="2488" t="s">
        <v>1768</v>
      </c>
      <c r="I340" s="2489"/>
      <c r="J340" s="2490" t="s">
        <v>749</v>
      </c>
      <c r="K340" s="2491"/>
      <c r="L340" s="2503"/>
      <c r="M340" s="2506"/>
      <c r="N340" s="2507"/>
      <c r="O340" s="2499"/>
      <c r="P340" s="2499"/>
    </row>
    <row r="341" spans="1:16" ht="28.5" customHeight="1">
      <c r="A341" s="611"/>
      <c r="B341" s="722"/>
      <c r="C341" s="722"/>
      <c r="D341" s="723"/>
      <c r="E341" s="723"/>
      <c r="F341" s="723"/>
      <c r="G341" s="723"/>
      <c r="H341" s="2492"/>
      <c r="I341" s="2493"/>
      <c r="J341" s="2492"/>
      <c r="K341" s="2494"/>
      <c r="L341" s="2504"/>
      <c r="M341" s="2506"/>
      <c r="N341" s="2507"/>
      <c r="O341" s="2499"/>
      <c r="P341" s="2499"/>
    </row>
    <row r="342" spans="1:16" ht="28.5" customHeight="1">
      <c r="A342" s="611"/>
      <c r="B342" s="530"/>
      <c r="C342" s="719" t="s">
        <v>512</v>
      </c>
      <c r="D342" s="2442" t="s">
        <v>1777</v>
      </c>
      <c r="E342" s="2442"/>
      <c r="F342" s="2442"/>
      <c r="G342" s="2442"/>
      <c r="H342" s="2442"/>
      <c r="I342" s="2443"/>
      <c r="J342" s="2444">
        <v>0</v>
      </c>
      <c r="K342" s="2445"/>
      <c r="L342" s="2503"/>
      <c r="M342" s="2506"/>
      <c r="N342" s="2507"/>
      <c r="O342" s="2499"/>
      <c r="P342" s="2499"/>
    </row>
    <row r="343" spans="1:16" ht="39.75" customHeight="1">
      <c r="A343" s="611"/>
      <c r="B343" s="629" t="s">
        <v>405</v>
      </c>
      <c r="C343" s="2479" t="s">
        <v>2156</v>
      </c>
      <c r="D343" s="2479"/>
      <c r="E343" s="2479"/>
      <c r="F343" s="2479"/>
      <c r="G343" s="2479"/>
      <c r="H343" s="2479"/>
      <c r="I343" s="2479"/>
      <c r="J343" s="2479"/>
      <c r="K343" s="2480"/>
      <c r="L343" s="2503"/>
      <c r="M343" s="2506"/>
      <c r="N343" s="2507"/>
      <c r="O343" s="2499"/>
      <c r="P343" s="2499"/>
    </row>
    <row r="344" spans="1:16" ht="28.5" customHeight="1">
      <c r="A344" s="611"/>
      <c r="B344" s="530"/>
      <c r="C344" s="719" t="s">
        <v>418</v>
      </c>
      <c r="D344" s="2442" t="s">
        <v>1764</v>
      </c>
      <c r="E344" s="2442"/>
      <c r="F344" s="2442"/>
      <c r="G344" s="2442"/>
      <c r="H344" s="2442"/>
      <c r="I344" s="2443"/>
      <c r="J344" s="2432" t="s">
        <v>1765</v>
      </c>
      <c r="K344" s="2433"/>
      <c r="L344" s="2503"/>
      <c r="M344" s="2506"/>
      <c r="N344" s="2507"/>
      <c r="O344" s="2499"/>
      <c r="P344" s="2499"/>
    </row>
    <row r="345" spans="1:16" ht="28.5" customHeight="1">
      <c r="A345" s="611"/>
      <c r="B345" s="530"/>
      <c r="C345" s="719" t="s">
        <v>508</v>
      </c>
      <c r="D345" s="2442" t="s">
        <v>1766</v>
      </c>
      <c r="E345" s="2442"/>
      <c r="F345" s="2442"/>
      <c r="G345" s="2442"/>
      <c r="H345" s="2442"/>
      <c r="I345" s="2443"/>
      <c r="J345" s="2432">
        <v>0</v>
      </c>
      <c r="K345" s="2433"/>
      <c r="L345" s="2503"/>
      <c r="M345" s="2506"/>
      <c r="N345" s="2507"/>
      <c r="O345" s="2499"/>
      <c r="P345" s="2499"/>
    </row>
    <row r="346" spans="1:16" ht="28.5" customHeight="1">
      <c r="A346" s="611"/>
      <c r="B346" s="537"/>
      <c r="C346" s="719" t="s">
        <v>510</v>
      </c>
      <c r="D346" s="2442" t="s">
        <v>1767</v>
      </c>
      <c r="E346" s="2442"/>
      <c r="F346" s="2442"/>
      <c r="G346" s="2443"/>
      <c r="H346" s="2488" t="s">
        <v>1768</v>
      </c>
      <c r="I346" s="2489"/>
      <c r="J346" s="2490" t="s">
        <v>749</v>
      </c>
      <c r="K346" s="2491"/>
      <c r="L346" s="2503"/>
      <c r="M346" s="2506"/>
      <c r="N346" s="2507"/>
      <c r="O346" s="2499"/>
      <c r="P346" s="2499"/>
    </row>
    <row r="347" spans="1:16" ht="28.5" customHeight="1">
      <c r="A347" s="611"/>
      <c r="B347" s="722"/>
      <c r="C347" s="722"/>
      <c r="D347" s="723"/>
      <c r="E347" s="723"/>
      <c r="F347" s="723"/>
      <c r="G347" s="723"/>
      <c r="H347" s="2492"/>
      <c r="I347" s="2493"/>
      <c r="J347" s="2492"/>
      <c r="K347" s="2494"/>
      <c r="L347" s="2504"/>
      <c r="M347" s="2506"/>
      <c r="N347" s="2507"/>
      <c r="O347" s="2499"/>
      <c r="P347" s="2499"/>
    </row>
    <row r="348" spans="1:16" ht="28.5" customHeight="1">
      <c r="A348" s="611"/>
      <c r="B348" s="530"/>
      <c r="C348" s="719" t="s">
        <v>512</v>
      </c>
      <c r="D348" s="2442" t="s">
        <v>1781</v>
      </c>
      <c r="E348" s="2442"/>
      <c r="F348" s="2442"/>
      <c r="G348" s="2442"/>
      <c r="H348" s="2442"/>
      <c r="I348" s="2443"/>
      <c r="J348" s="2444">
        <v>0</v>
      </c>
      <c r="K348" s="2445"/>
      <c r="L348" s="2503"/>
      <c r="M348" s="2506"/>
      <c r="N348" s="2507"/>
      <c r="O348" s="2499"/>
      <c r="P348" s="2499"/>
    </row>
    <row r="349" spans="1:16" ht="39.75" customHeight="1">
      <c r="A349" s="611"/>
      <c r="B349" s="629" t="s">
        <v>408</v>
      </c>
      <c r="C349" s="2479" t="s">
        <v>2159</v>
      </c>
      <c r="D349" s="2479"/>
      <c r="E349" s="2479"/>
      <c r="F349" s="2479"/>
      <c r="G349" s="2479"/>
      <c r="H349" s="2479"/>
      <c r="I349" s="2479"/>
      <c r="J349" s="2479"/>
      <c r="K349" s="2480"/>
      <c r="L349" s="2503"/>
      <c r="M349" s="2506"/>
      <c r="N349" s="2507"/>
      <c r="O349" s="2499"/>
      <c r="P349" s="2499"/>
    </row>
    <row r="350" spans="1:16" ht="28.5" customHeight="1">
      <c r="A350" s="611"/>
      <c r="B350" s="530"/>
      <c r="C350" s="724" t="s">
        <v>418</v>
      </c>
      <c r="D350" s="2442" t="s">
        <v>1764</v>
      </c>
      <c r="E350" s="2442"/>
      <c r="F350" s="2442"/>
      <c r="G350" s="2442"/>
      <c r="H350" s="2442"/>
      <c r="I350" s="2443"/>
      <c r="J350" s="2432" t="s">
        <v>1765</v>
      </c>
      <c r="K350" s="2433"/>
      <c r="L350" s="2503"/>
      <c r="M350" s="2506"/>
      <c r="N350" s="2507"/>
      <c r="O350" s="2499"/>
      <c r="P350" s="2499"/>
    </row>
    <row r="351" spans="1:16" ht="28.5" customHeight="1">
      <c r="A351" s="611"/>
      <c r="B351" s="530"/>
      <c r="C351" s="719" t="s">
        <v>508</v>
      </c>
      <c r="D351" s="2442" t="s">
        <v>1766</v>
      </c>
      <c r="E351" s="2442"/>
      <c r="F351" s="2442"/>
      <c r="G351" s="2442"/>
      <c r="H351" s="2442"/>
      <c r="I351" s="2443"/>
      <c r="J351" s="2432">
        <v>0</v>
      </c>
      <c r="K351" s="2433"/>
      <c r="L351" s="2503"/>
      <c r="M351" s="2506"/>
      <c r="N351" s="2507"/>
      <c r="O351" s="2499"/>
      <c r="P351" s="2499"/>
    </row>
    <row r="352" spans="1:16" ht="28.5" customHeight="1">
      <c r="A352" s="611"/>
      <c r="B352" s="537"/>
      <c r="C352" s="719" t="s">
        <v>510</v>
      </c>
      <c r="D352" s="2442" t="s">
        <v>1767</v>
      </c>
      <c r="E352" s="2442"/>
      <c r="F352" s="2442"/>
      <c r="G352" s="2443"/>
      <c r="H352" s="2488" t="s">
        <v>1768</v>
      </c>
      <c r="I352" s="2489"/>
      <c r="J352" s="2490" t="s">
        <v>749</v>
      </c>
      <c r="K352" s="2491"/>
      <c r="L352" s="2503"/>
      <c r="M352" s="2506"/>
      <c r="N352" s="2507"/>
      <c r="O352" s="2499"/>
      <c r="P352" s="2499"/>
    </row>
    <row r="353" spans="1:16" ht="28.5" customHeight="1">
      <c r="A353" s="611"/>
      <c r="B353" s="722"/>
      <c r="C353" s="722"/>
      <c r="D353" s="723"/>
      <c r="E353" s="723"/>
      <c r="F353" s="723"/>
      <c r="G353" s="723"/>
      <c r="H353" s="2492"/>
      <c r="I353" s="2493"/>
      <c r="J353" s="2492"/>
      <c r="K353" s="2494"/>
      <c r="L353" s="2504"/>
      <c r="M353" s="2506"/>
      <c r="N353" s="2507"/>
      <c r="O353" s="2499"/>
      <c r="P353" s="2499"/>
    </row>
    <row r="354" spans="1:16" ht="28.5" customHeight="1">
      <c r="A354" s="611"/>
      <c r="B354" s="530"/>
      <c r="C354" s="719" t="s">
        <v>512</v>
      </c>
      <c r="D354" s="2442" t="s">
        <v>1781</v>
      </c>
      <c r="E354" s="2442"/>
      <c r="F354" s="2442"/>
      <c r="G354" s="2442"/>
      <c r="H354" s="2442"/>
      <c r="I354" s="2443"/>
      <c r="J354" s="2444">
        <v>0</v>
      </c>
      <c r="K354" s="2445"/>
      <c r="L354" s="2503"/>
      <c r="M354" s="2506"/>
      <c r="N354" s="2507"/>
      <c r="O354" s="2499"/>
      <c r="P354" s="2499"/>
    </row>
    <row r="355" spans="1:16" ht="25.5" customHeight="1">
      <c r="A355" s="611"/>
      <c r="B355" s="530" t="s">
        <v>410</v>
      </c>
      <c r="C355" s="2442" t="s">
        <v>1548</v>
      </c>
      <c r="D355" s="2442"/>
      <c r="E355" s="2442"/>
      <c r="F355" s="2442"/>
      <c r="G355" s="2442"/>
      <c r="H355" s="2442"/>
      <c r="I355" s="2442"/>
      <c r="J355" s="2442"/>
      <c r="K355" s="2443"/>
      <c r="L355" s="2503"/>
      <c r="M355" s="2506"/>
      <c r="N355" s="2507"/>
      <c r="O355" s="2499"/>
      <c r="P355" s="2499"/>
    </row>
    <row r="356" spans="1:16" ht="28.5" customHeight="1">
      <c r="A356" s="611"/>
      <c r="B356" s="530"/>
      <c r="C356" s="724" t="s">
        <v>418</v>
      </c>
      <c r="D356" s="2442" t="s">
        <v>1764</v>
      </c>
      <c r="E356" s="2442"/>
      <c r="F356" s="2442"/>
      <c r="G356" s="2442"/>
      <c r="H356" s="2442"/>
      <c r="I356" s="2443"/>
      <c r="J356" s="2432" t="s">
        <v>1765</v>
      </c>
      <c r="K356" s="2433"/>
      <c r="L356" s="2503"/>
      <c r="M356" s="2506"/>
      <c r="N356" s="2507"/>
      <c r="O356" s="2499"/>
      <c r="P356" s="2499"/>
    </row>
    <row r="357" spans="1:16" ht="28.5" customHeight="1">
      <c r="A357" s="611"/>
      <c r="B357" s="530"/>
      <c r="C357" s="719" t="s">
        <v>508</v>
      </c>
      <c r="D357" s="2442" t="s">
        <v>1766</v>
      </c>
      <c r="E357" s="2442"/>
      <c r="F357" s="2442"/>
      <c r="G357" s="2442"/>
      <c r="H357" s="2442"/>
      <c r="I357" s="2443"/>
      <c r="J357" s="2432">
        <v>0</v>
      </c>
      <c r="K357" s="2433"/>
      <c r="L357" s="2503"/>
      <c r="M357" s="2506"/>
      <c r="N357" s="2507"/>
      <c r="O357" s="2499"/>
      <c r="P357" s="2499"/>
    </row>
    <row r="358" spans="1:16" ht="28.5" customHeight="1">
      <c r="A358" s="611"/>
      <c r="B358" s="530"/>
      <c r="C358" s="719" t="s">
        <v>510</v>
      </c>
      <c r="D358" s="2442" t="s">
        <v>1767</v>
      </c>
      <c r="E358" s="2442"/>
      <c r="F358" s="2442"/>
      <c r="G358" s="2443"/>
      <c r="H358" s="2488" t="s">
        <v>1768</v>
      </c>
      <c r="I358" s="2489"/>
      <c r="J358" s="2490" t="s">
        <v>749</v>
      </c>
      <c r="K358" s="2491"/>
      <c r="L358" s="2503"/>
      <c r="M358" s="2506"/>
      <c r="N358" s="2507"/>
      <c r="O358" s="2499"/>
      <c r="P358" s="2499"/>
    </row>
    <row r="359" spans="1:16" ht="28.5" customHeight="1">
      <c r="A359" s="611"/>
      <c r="B359" s="722"/>
      <c r="C359" s="722"/>
      <c r="D359" s="723"/>
      <c r="E359" s="723"/>
      <c r="F359" s="723"/>
      <c r="G359" s="723"/>
      <c r="H359" s="2492"/>
      <c r="I359" s="2493"/>
      <c r="J359" s="2492"/>
      <c r="K359" s="2494"/>
      <c r="L359" s="2504"/>
      <c r="M359" s="2506"/>
      <c r="N359" s="2507"/>
      <c r="O359" s="2499"/>
      <c r="P359" s="2499"/>
    </row>
    <row r="360" spans="1:16" ht="28.5" customHeight="1">
      <c r="A360" s="611"/>
      <c r="B360" s="530"/>
      <c r="C360" s="719" t="s">
        <v>512</v>
      </c>
      <c r="D360" s="2442" t="s">
        <v>1785</v>
      </c>
      <c r="E360" s="2442"/>
      <c r="F360" s="2442"/>
      <c r="G360" s="2442"/>
      <c r="H360" s="2442"/>
      <c r="I360" s="2443"/>
      <c r="J360" s="2444">
        <v>0</v>
      </c>
      <c r="K360" s="2445"/>
      <c r="L360" s="2503"/>
      <c r="M360" s="2506"/>
      <c r="N360" s="2507"/>
      <c r="O360" s="2499"/>
      <c r="P360" s="2499"/>
    </row>
    <row r="361" spans="1:16" ht="25.5" customHeight="1">
      <c r="A361" s="611"/>
      <c r="B361" s="530" t="s">
        <v>413</v>
      </c>
      <c r="C361" s="2442" t="s">
        <v>1549</v>
      </c>
      <c r="D361" s="2442"/>
      <c r="E361" s="2442"/>
      <c r="F361" s="2442"/>
      <c r="G361" s="2442"/>
      <c r="H361" s="2442"/>
      <c r="I361" s="2442"/>
      <c r="J361" s="2442"/>
      <c r="K361" s="2443"/>
      <c r="L361" s="2503"/>
      <c r="M361" s="2506"/>
      <c r="N361" s="2507"/>
      <c r="O361" s="2499"/>
      <c r="P361" s="2499"/>
    </row>
    <row r="362" spans="1:16" ht="28.5" customHeight="1">
      <c r="A362" s="611"/>
      <c r="B362" s="530"/>
      <c r="C362" s="724" t="s">
        <v>418</v>
      </c>
      <c r="D362" s="2442" t="s">
        <v>1764</v>
      </c>
      <c r="E362" s="2442"/>
      <c r="F362" s="2442"/>
      <c r="G362" s="2442"/>
      <c r="H362" s="2442"/>
      <c r="I362" s="2443"/>
      <c r="J362" s="2432" t="s">
        <v>1765</v>
      </c>
      <c r="K362" s="2433"/>
      <c r="L362" s="2503"/>
      <c r="M362" s="2506"/>
      <c r="N362" s="2507"/>
      <c r="O362" s="2499"/>
      <c r="P362" s="2499"/>
    </row>
    <row r="363" spans="1:16" ht="28.5" customHeight="1">
      <c r="A363" s="611"/>
      <c r="B363" s="530"/>
      <c r="C363" s="719" t="s">
        <v>508</v>
      </c>
      <c r="D363" s="2442" t="s">
        <v>1766</v>
      </c>
      <c r="E363" s="2442"/>
      <c r="F363" s="2442"/>
      <c r="G363" s="2442"/>
      <c r="H363" s="2442"/>
      <c r="I363" s="2443"/>
      <c r="J363" s="2432">
        <v>0</v>
      </c>
      <c r="K363" s="2433"/>
      <c r="L363" s="2503"/>
      <c r="M363" s="2506"/>
      <c r="N363" s="2507"/>
      <c r="O363" s="2499"/>
      <c r="P363" s="2499"/>
    </row>
    <row r="364" spans="1:16" ht="28.5" customHeight="1">
      <c r="A364" s="611"/>
      <c r="B364" s="530"/>
      <c r="C364" s="719" t="s">
        <v>510</v>
      </c>
      <c r="D364" s="2442" t="s">
        <v>1767</v>
      </c>
      <c r="E364" s="2442"/>
      <c r="F364" s="2442"/>
      <c r="G364" s="2443"/>
      <c r="H364" s="2488" t="s">
        <v>1768</v>
      </c>
      <c r="I364" s="2489"/>
      <c r="J364" s="2490" t="s">
        <v>749</v>
      </c>
      <c r="K364" s="2491"/>
      <c r="L364" s="2503"/>
      <c r="M364" s="2506"/>
      <c r="N364" s="2507"/>
      <c r="O364" s="2499"/>
      <c r="P364" s="2499"/>
    </row>
    <row r="365" spans="1:16" ht="28.5" customHeight="1">
      <c r="A365" s="611"/>
      <c r="B365" s="722"/>
      <c r="C365" s="722"/>
      <c r="D365" s="723"/>
      <c r="E365" s="723"/>
      <c r="F365" s="723"/>
      <c r="G365" s="723"/>
      <c r="H365" s="2492"/>
      <c r="I365" s="2493"/>
      <c r="J365" s="2492"/>
      <c r="K365" s="2494"/>
      <c r="L365" s="2504"/>
      <c r="M365" s="2506"/>
      <c r="N365" s="2507"/>
      <c r="O365" s="2499"/>
      <c r="P365" s="2499"/>
    </row>
    <row r="366" spans="1:16" ht="28.5" customHeight="1">
      <c r="A366" s="611"/>
      <c r="B366" s="530"/>
      <c r="C366" s="719" t="s">
        <v>512</v>
      </c>
      <c r="D366" s="2442" t="s">
        <v>1787</v>
      </c>
      <c r="E366" s="2442"/>
      <c r="F366" s="2442"/>
      <c r="G366" s="2442"/>
      <c r="H366" s="2442"/>
      <c r="I366" s="2443"/>
      <c r="J366" s="2444">
        <v>0</v>
      </c>
      <c r="K366" s="2445"/>
      <c r="L366" s="2503"/>
      <c r="M366" s="2506"/>
      <c r="N366" s="2507"/>
      <c r="O366" s="2499"/>
      <c r="P366" s="2499"/>
    </row>
    <row r="367" spans="1:16" ht="32.25" customHeight="1">
      <c r="A367" s="611"/>
      <c r="B367" s="563" t="s">
        <v>416</v>
      </c>
      <c r="C367" s="2479" t="s">
        <v>2164</v>
      </c>
      <c r="D367" s="2479"/>
      <c r="E367" s="2479"/>
      <c r="F367" s="2479"/>
      <c r="G367" s="2479"/>
      <c r="H367" s="2479"/>
      <c r="I367" s="2479"/>
      <c r="J367" s="2479"/>
      <c r="K367" s="2480"/>
      <c r="L367" s="2503"/>
      <c r="M367" s="2506"/>
      <c r="N367" s="2507"/>
      <c r="O367" s="2499"/>
      <c r="P367" s="2499"/>
    </row>
    <row r="368" spans="1:16" ht="28.5" customHeight="1">
      <c r="A368" s="611"/>
      <c r="B368" s="530"/>
      <c r="C368" s="724" t="s">
        <v>418</v>
      </c>
      <c r="D368" s="2442" t="s">
        <v>1764</v>
      </c>
      <c r="E368" s="2442"/>
      <c r="F368" s="2442"/>
      <c r="G368" s="2442"/>
      <c r="H368" s="2442"/>
      <c r="I368" s="2443"/>
      <c r="J368" s="2432" t="s">
        <v>1765</v>
      </c>
      <c r="K368" s="2433"/>
      <c r="L368" s="2503"/>
      <c r="M368" s="2506"/>
      <c r="N368" s="2507"/>
      <c r="O368" s="2499"/>
      <c r="P368" s="2499"/>
    </row>
    <row r="369" spans="1:16" ht="28.5" customHeight="1">
      <c r="A369" s="611"/>
      <c r="B369" s="530"/>
      <c r="C369" s="719" t="s">
        <v>508</v>
      </c>
      <c r="D369" s="2442" t="s">
        <v>1766</v>
      </c>
      <c r="E369" s="2442"/>
      <c r="F369" s="2442"/>
      <c r="G369" s="2442"/>
      <c r="H369" s="2442"/>
      <c r="I369" s="2443"/>
      <c r="J369" s="2432">
        <v>0</v>
      </c>
      <c r="K369" s="2433"/>
      <c r="L369" s="2503"/>
      <c r="M369" s="2506"/>
      <c r="N369" s="2507"/>
      <c r="O369" s="2499"/>
      <c r="P369" s="2499"/>
    </row>
    <row r="370" spans="1:16" ht="28.5" customHeight="1">
      <c r="A370" s="611"/>
      <c r="B370" s="537"/>
      <c r="C370" s="624" t="s">
        <v>510</v>
      </c>
      <c r="D370" s="2442" t="s">
        <v>1767</v>
      </c>
      <c r="E370" s="2442"/>
      <c r="F370" s="2442"/>
      <c r="G370" s="2443"/>
      <c r="H370" s="2488" t="s">
        <v>1768</v>
      </c>
      <c r="I370" s="2489"/>
      <c r="J370" s="2490" t="s">
        <v>749</v>
      </c>
      <c r="K370" s="2491"/>
      <c r="L370" s="2503"/>
      <c r="M370" s="2506"/>
      <c r="N370" s="2507"/>
      <c r="O370" s="2499"/>
      <c r="P370" s="2499"/>
    </row>
    <row r="371" spans="1:16" ht="28.5" customHeight="1">
      <c r="A371" s="611"/>
      <c r="B371" s="722"/>
      <c r="C371" s="722"/>
      <c r="D371" s="723"/>
      <c r="E371" s="723"/>
      <c r="F371" s="723"/>
      <c r="G371" s="723"/>
      <c r="H371" s="2492"/>
      <c r="I371" s="2493"/>
      <c r="J371" s="2492"/>
      <c r="K371" s="2494"/>
      <c r="L371" s="2504"/>
      <c r="M371" s="2506"/>
      <c r="N371" s="2507"/>
      <c r="O371" s="2499"/>
      <c r="P371" s="2499"/>
    </row>
    <row r="372" spans="1:16" ht="28.5" customHeight="1">
      <c r="A372" s="611"/>
      <c r="B372" s="719"/>
      <c r="C372" s="719" t="s">
        <v>512</v>
      </c>
      <c r="D372" s="2442" t="s">
        <v>1790</v>
      </c>
      <c r="E372" s="2442"/>
      <c r="F372" s="2442"/>
      <c r="G372" s="2442"/>
      <c r="H372" s="2442"/>
      <c r="I372" s="2443"/>
      <c r="J372" s="2444">
        <v>0</v>
      </c>
      <c r="K372" s="2445"/>
      <c r="L372" s="2505"/>
      <c r="M372" s="2508"/>
      <c r="N372" s="2509"/>
      <c r="O372" s="2484"/>
      <c r="P372" s="2484"/>
    </row>
    <row r="373" spans="1:16" ht="50.25" customHeight="1">
      <c r="A373" s="611"/>
      <c r="B373" s="559" t="s">
        <v>764</v>
      </c>
      <c r="C373" s="2442" t="s">
        <v>1791</v>
      </c>
      <c r="D373" s="2442"/>
      <c r="E373" s="2442"/>
      <c r="F373" s="2442"/>
      <c r="G373" s="2443"/>
      <c r="H373" s="636" t="s">
        <v>1520</v>
      </c>
      <c r="I373" s="725" t="s">
        <v>1792</v>
      </c>
      <c r="J373" s="2476" t="s">
        <v>92</v>
      </c>
      <c r="K373" s="2477"/>
      <c r="L373" s="2477"/>
      <c r="M373" s="2477"/>
      <c r="N373" s="2478"/>
      <c r="O373" s="659"/>
      <c r="P373" s="659"/>
    </row>
    <row r="374" spans="1:16" ht="102" customHeight="1">
      <c r="A374" s="611"/>
      <c r="B374" s="559" t="s">
        <v>767</v>
      </c>
      <c r="C374" s="2479" t="s">
        <v>2167</v>
      </c>
      <c r="D374" s="2479"/>
      <c r="E374" s="2479"/>
      <c r="F374" s="2479"/>
      <c r="G374" s="2480"/>
      <c r="H374" s="564" t="s">
        <v>1385</v>
      </c>
      <c r="I374" s="651" t="s">
        <v>1449</v>
      </c>
      <c r="J374" s="2486"/>
      <c r="K374" s="2814"/>
      <c r="L374" s="2814"/>
      <c r="M374" s="2814"/>
      <c r="N374" s="2815"/>
      <c r="O374" s="2470" t="s">
        <v>1795</v>
      </c>
      <c r="P374" s="2470"/>
    </row>
    <row r="375" spans="1:16" ht="32.25" customHeight="1">
      <c r="A375" s="611"/>
      <c r="B375" s="537" t="s">
        <v>394</v>
      </c>
      <c r="C375" s="2442" t="s">
        <v>1796</v>
      </c>
      <c r="D375" s="2442"/>
      <c r="E375" s="2442"/>
      <c r="F375" s="2442"/>
      <c r="G375" s="2443"/>
      <c r="H375" s="2485" t="s">
        <v>5702</v>
      </c>
      <c r="I375" s="2485"/>
      <c r="J375" s="2485"/>
      <c r="K375" s="2485"/>
      <c r="L375" s="2485"/>
      <c r="M375" s="2486"/>
      <c r="N375" s="2487"/>
      <c r="O375" s="2484"/>
      <c r="P375" s="2484"/>
    </row>
    <row r="376" spans="1:16" ht="48.75" customHeight="1">
      <c r="A376" s="611"/>
      <c r="B376" s="531" t="s">
        <v>770</v>
      </c>
      <c r="C376" s="2442" t="s">
        <v>1798</v>
      </c>
      <c r="D376" s="2442"/>
      <c r="E376" s="2442"/>
      <c r="F376" s="2442"/>
      <c r="G376" s="2443"/>
      <c r="H376" s="2432" t="s">
        <v>1799</v>
      </c>
      <c r="I376" s="2463"/>
      <c r="J376" s="726" t="s">
        <v>1449</v>
      </c>
      <c r="K376" s="2464"/>
      <c r="L376" s="2465"/>
      <c r="M376" s="2465"/>
      <c r="N376" s="2466"/>
      <c r="O376" s="2470" t="s">
        <v>2170</v>
      </c>
      <c r="P376" s="2470"/>
    </row>
    <row r="377" spans="1:16" ht="48.75" customHeight="1">
      <c r="B377" s="537" t="s">
        <v>394</v>
      </c>
      <c r="C377" s="2472" t="s">
        <v>1800</v>
      </c>
      <c r="D377" s="2472"/>
      <c r="E377" s="2472"/>
      <c r="F377" s="2472"/>
      <c r="G377" s="2473"/>
      <c r="H377" s="2474" t="s">
        <v>1801</v>
      </c>
      <c r="I377" s="2475"/>
      <c r="J377" s="726" t="s">
        <v>1449</v>
      </c>
      <c r="K377" s="2467"/>
      <c r="L377" s="2468"/>
      <c r="M377" s="2468"/>
      <c r="N377" s="2469"/>
      <c r="O377" s="2471"/>
      <c r="P377" s="2471"/>
    </row>
    <row r="378" spans="1:16" ht="54.75" customHeight="1">
      <c r="B378" s="2419" t="s">
        <v>1802</v>
      </c>
      <c r="C378" s="2420"/>
      <c r="D378" s="2420"/>
      <c r="E378" s="2420"/>
      <c r="F378" s="2420"/>
      <c r="G378" s="2421"/>
      <c r="H378" s="2422"/>
      <c r="I378" s="2423"/>
      <c r="J378" s="2423"/>
      <c r="K378" s="2423"/>
      <c r="L378" s="2423"/>
      <c r="M378" s="2423"/>
      <c r="N378" s="2424"/>
      <c r="O378" s="2425"/>
      <c r="P378" s="2426"/>
    </row>
    <row r="379" spans="1:16" ht="24" customHeight="1">
      <c r="B379" s="2427" t="s">
        <v>1803</v>
      </c>
      <c r="C379" s="2428"/>
      <c r="D379" s="2428"/>
      <c r="E379" s="2428"/>
      <c r="F379" s="2428"/>
      <c r="G379" s="2428"/>
      <c r="H379" s="2428"/>
      <c r="I379" s="2428"/>
      <c r="J379" s="2428"/>
      <c r="K379" s="2428"/>
      <c r="L379" s="2428"/>
      <c r="M379" s="2428"/>
      <c r="N379" s="2428"/>
      <c r="O379" s="2428"/>
      <c r="P379" s="2429"/>
    </row>
    <row r="380" spans="1:16" ht="37.5" customHeight="1">
      <c r="A380" s="611"/>
      <c r="B380" s="531" t="s">
        <v>774</v>
      </c>
      <c r="C380" s="2430" t="s">
        <v>1804</v>
      </c>
      <c r="D380" s="2430"/>
      <c r="E380" s="2430"/>
      <c r="F380" s="2430"/>
      <c r="G380" s="2431"/>
      <c r="H380" s="2432" t="s">
        <v>1385</v>
      </c>
      <c r="I380" s="2433"/>
      <c r="J380" s="727" t="s">
        <v>1449</v>
      </c>
      <c r="K380" s="2434"/>
      <c r="L380" s="2435"/>
      <c r="M380" s="2435"/>
      <c r="N380" s="2436"/>
      <c r="O380" s="2437"/>
      <c r="P380" s="2438"/>
    </row>
    <row r="381" spans="1:16" ht="53.25" customHeight="1">
      <c r="A381" s="611"/>
      <c r="B381" s="531" t="s">
        <v>776</v>
      </c>
      <c r="C381" s="2442" t="s">
        <v>2172</v>
      </c>
      <c r="D381" s="2442"/>
      <c r="E381" s="2442"/>
      <c r="F381" s="2442"/>
      <c r="G381" s="2443"/>
      <c r="H381" s="2432" t="s">
        <v>5703</v>
      </c>
      <c r="I381" s="2433"/>
      <c r="J381" s="728" t="s">
        <v>1449</v>
      </c>
      <c r="K381" s="2993" t="s">
        <v>5704</v>
      </c>
      <c r="L381" s="2994"/>
      <c r="M381" s="2994"/>
      <c r="N381" s="4094"/>
      <c r="O381" s="2439"/>
      <c r="P381" s="2440"/>
    </row>
    <row r="382" spans="1:16" ht="57" customHeight="1">
      <c r="A382" s="611"/>
      <c r="B382" s="531" t="s">
        <v>778</v>
      </c>
      <c r="C382" s="2442" t="s">
        <v>1806</v>
      </c>
      <c r="D382" s="2442"/>
      <c r="E382" s="2442"/>
      <c r="F382" s="2442"/>
      <c r="G382" s="2443"/>
      <c r="H382" s="2432" t="s">
        <v>1385</v>
      </c>
      <c r="I382" s="2433"/>
      <c r="J382" s="728" t="s">
        <v>1449</v>
      </c>
      <c r="K382" s="2993" t="s">
        <v>5705</v>
      </c>
      <c r="L382" s="2994"/>
      <c r="M382" s="2994"/>
      <c r="N382" s="4094"/>
      <c r="O382" s="2439"/>
      <c r="P382" s="2440"/>
    </row>
    <row r="383" spans="1:16" ht="72.75" customHeight="1">
      <c r="A383" s="611"/>
      <c r="B383" s="531"/>
      <c r="C383" s="531"/>
      <c r="D383" s="2442" t="s">
        <v>2174</v>
      </c>
      <c r="E383" s="2442"/>
      <c r="F383" s="2442"/>
      <c r="G383" s="2443"/>
      <c r="H383" s="2432" t="s">
        <v>1385</v>
      </c>
      <c r="I383" s="2433"/>
      <c r="J383" s="728" t="s">
        <v>1449</v>
      </c>
      <c r="K383" s="2446"/>
      <c r="L383" s="2447"/>
      <c r="M383" s="2447"/>
      <c r="N383" s="2448"/>
      <c r="O383" s="2439"/>
      <c r="P383" s="2440"/>
    </row>
    <row r="384" spans="1:16" ht="61.5" customHeight="1">
      <c r="A384" s="611"/>
      <c r="B384" s="531" t="s">
        <v>781</v>
      </c>
      <c r="C384" s="2442" t="s">
        <v>2175</v>
      </c>
      <c r="D384" s="2442"/>
      <c r="E384" s="2442"/>
      <c r="F384" s="2442"/>
      <c r="G384" s="2443"/>
      <c r="H384" s="2444" t="s">
        <v>1810</v>
      </c>
      <c r="I384" s="2445"/>
      <c r="J384" s="728" t="s">
        <v>1449</v>
      </c>
      <c r="K384" s="2446"/>
      <c r="L384" s="2447"/>
      <c r="M384" s="2447"/>
      <c r="N384" s="2448"/>
      <c r="O384" s="2439"/>
      <c r="P384" s="2440"/>
    </row>
    <row r="385" spans="1:16" ht="64.5" customHeight="1">
      <c r="A385" s="611"/>
      <c r="B385" s="531" t="s">
        <v>783</v>
      </c>
      <c r="C385" s="2442" t="s">
        <v>2176</v>
      </c>
      <c r="D385" s="2442"/>
      <c r="E385" s="2442"/>
      <c r="F385" s="2442"/>
      <c r="G385" s="2443"/>
      <c r="H385" s="2449" t="s">
        <v>1812</v>
      </c>
      <c r="I385" s="2450"/>
      <c r="J385" s="728" t="s">
        <v>1449</v>
      </c>
      <c r="K385" s="2446"/>
      <c r="L385" s="2447"/>
      <c r="M385" s="2447"/>
      <c r="N385" s="2448"/>
      <c r="O385" s="2439"/>
      <c r="P385" s="2440"/>
    </row>
    <row r="386" spans="1:16" ht="63.75" customHeight="1">
      <c r="A386" s="611"/>
      <c r="B386" s="531" t="s">
        <v>785</v>
      </c>
      <c r="C386" s="2442" t="s">
        <v>2177</v>
      </c>
      <c r="D386" s="2442"/>
      <c r="E386" s="2442"/>
      <c r="F386" s="2442"/>
      <c r="G386" s="2443"/>
      <c r="H386" s="2451" t="s">
        <v>1810</v>
      </c>
      <c r="I386" s="2452"/>
      <c r="J386" s="728" t="s">
        <v>1449</v>
      </c>
      <c r="K386" s="2446"/>
      <c r="L386" s="2447"/>
      <c r="M386" s="2447"/>
      <c r="N386" s="2448"/>
      <c r="O386" s="2439"/>
      <c r="P386" s="2440"/>
    </row>
    <row r="387" spans="1:16" ht="100.5" customHeight="1">
      <c r="A387" s="611"/>
      <c r="B387" s="559" t="s">
        <v>787</v>
      </c>
      <c r="C387" s="2442" t="s">
        <v>5706</v>
      </c>
      <c r="D387" s="2442"/>
      <c r="E387" s="2442"/>
      <c r="F387" s="2442"/>
      <c r="G387" s="2443"/>
      <c r="H387" s="2463" t="s">
        <v>5707</v>
      </c>
      <c r="I387" s="2433"/>
      <c r="J387" s="728" t="s">
        <v>1449</v>
      </c>
      <c r="K387" s="2446"/>
      <c r="L387" s="2447"/>
      <c r="M387" s="2447"/>
      <c r="N387" s="2448"/>
      <c r="O387" s="2441"/>
      <c r="P387" s="2440"/>
    </row>
    <row r="388" spans="1:16" ht="31.5" customHeight="1">
      <c r="B388" s="1939" t="s">
        <v>2181</v>
      </c>
      <c r="C388" s="1940"/>
      <c r="D388" s="1940"/>
      <c r="E388" s="1940"/>
      <c r="F388" s="1940"/>
      <c r="G388" s="1940"/>
      <c r="H388" s="1940"/>
      <c r="I388" s="1940"/>
      <c r="J388" s="1940"/>
      <c r="K388" s="1940"/>
      <c r="L388" s="1940"/>
      <c r="M388" s="1940"/>
      <c r="N388" s="1940"/>
      <c r="O388" s="1940"/>
      <c r="P388" s="731"/>
    </row>
    <row r="389" spans="1:16" ht="15"/>
    <row r="390" spans="1:16" ht="15"/>
  </sheetData>
  <protectedRanges>
    <protectedRange algorithmName="SHA-512" hashValue="Vy4WNnMLetCeG+ng9ui6x3+uqKOOyXkr9ydS0hpE1nBblJqWNCsRpMCB+kdhYYAjvYZVZFDOlkpNDEp6qTa4+w==" saltValue="f8i8fDNrQTExav3GvUuKAA==" spinCount="100000" sqref="J59:J65" name="Range1_2"/>
  </protectedRanges>
  <mergeCells count="883">
    <mergeCell ref="P6:P18"/>
    <mergeCell ref="B7:N7"/>
    <mergeCell ref="C8:E8"/>
    <mergeCell ref="F8:N8"/>
    <mergeCell ref="C9:H9"/>
    <mergeCell ref="J9:N9"/>
    <mergeCell ref="C10:H10"/>
    <mergeCell ref="F1:N1"/>
    <mergeCell ref="B4:N4"/>
    <mergeCell ref="B5:P5"/>
    <mergeCell ref="J10:K10"/>
    <mergeCell ref="L10:N10"/>
    <mergeCell ref="C11:H11"/>
    <mergeCell ref="J11:K11"/>
    <mergeCell ref="L11:N11"/>
    <mergeCell ref="C12:H12"/>
    <mergeCell ref="J12:K12"/>
    <mergeCell ref="L12:N12"/>
    <mergeCell ref="C6:H6"/>
    <mergeCell ref="K6:N6"/>
    <mergeCell ref="C15:H15"/>
    <mergeCell ref="C19:H19"/>
    <mergeCell ref="J19:J23"/>
    <mergeCell ref="K19:N23"/>
    <mergeCell ref="C20:H20"/>
    <mergeCell ref="C21:H21"/>
    <mergeCell ref="O21:O23"/>
    <mergeCell ref="C17:H17"/>
    <mergeCell ref="J17:K17"/>
    <mergeCell ref="L17:N17"/>
    <mergeCell ref="C18:H18"/>
    <mergeCell ref="J18:K18"/>
    <mergeCell ref="L18:N18"/>
    <mergeCell ref="O6:O18"/>
    <mergeCell ref="J15:K15"/>
    <mergeCell ref="L15:N15"/>
    <mergeCell ref="C16:H16"/>
    <mergeCell ref="J16:K16"/>
    <mergeCell ref="L16:N16"/>
    <mergeCell ref="C13:H13"/>
    <mergeCell ref="J13:K13"/>
    <mergeCell ref="L13:N13"/>
    <mergeCell ref="C14:H14"/>
    <mergeCell ref="J14:K14"/>
    <mergeCell ref="L14:N14"/>
    <mergeCell ref="P27:P30"/>
    <mergeCell ref="D28:I28"/>
    <mergeCell ref="C29:G29"/>
    <mergeCell ref="H29:J29"/>
    <mergeCell ref="D30:E30"/>
    <mergeCell ref="H30:J30"/>
    <mergeCell ref="P21:P23"/>
    <mergeCell ref="C22:H22"/>
    <mergeCell ref="C23:H23"/>
    <mergeCell ref="B24:P24"/>
    <mergeCell ref="B25:B26"/>
    <mergeCell ref="C25:F26"/>
    <mergeCell ref="K25:K31"/>
    <mergeCell ref="L25:N32"/>
    <mergeCell ref="C27:I27"/>
    <mergeCell ref="O27:O30"/>
    <mergeCell ref="C33:I33"/>
    <mergeCell ref="L33:N33"/>
    <mergeCell ref="B34:P34"/>
    <mergeCell ref="C35:I35"/>
    <mergeCell ref="L35:N35"/>
    <mergeCell ref="B36:P36"/>
    <mergeCell ref="C31:G31"/>
    <mergeCell ref="H31:J31"/>
    <mergeCell ref="O31:O32"/>
    <mergeCell ref="P31:P32"/>
    <mergeCell ref="D32:E32"/>
    <mergeCell ref="H32:J32"/>
    <mergeCell ref="K39:N39"/>
    <mergeCell ref="C40:F40"/>
    <mergeCell ref="I40:J40"/>
    <mergeCell ref="K40:N40"/>
    <mergeCell ref="B41:P41"/>
    <mergeCell ref="C42:H42"/>
    <mergeCell ref="K42:N42"/>
    <mergeCell ref="C37:F37"/>
    <mergeCell ref="I37:J37"/>
    <mergeCell ref="K37:N37"/>
    <mergeCell ref="O37:O40"/>
    <mergeCell ref="P37:P40"/>
    <mergeCell ref="C38:F38"/>
    <mergeCell ref="I38:J38"/>
    <mergeCell ref="K38:N38"/>
    <mergeCell ref="C39:F39"/>
    <mergeCell ref="I39:J39"/>
    <mergeCell ref="B43:P43"/>
    <mergeCell ref="C44:E44"/>
    <mergeCell ref="G44:H44"/>
    <mergeCell ref="I44:J44"/>
    <mergeCell ref="K44:L44"/>
    <mergeCell ref="O44:O49"/>
    <mergeCell ref="P44:P49"/>
    <mergeCell ref="C45:E45"/>
    <mergeCell ref="G45:H45"/>
    <mergeCell ref="I45:J45"/>
    <mergeCell ref="C48:E48"/>
    <mergeCell ref="F48:N48"/>
    <mergeCell ref="C49:E49"/>
    <mergeCell ref="G49:H49"/>
    <mergeCell ref="I49:J49"/>
    <mergeCell ref="K49:L49"/>
    <mergeCell ref="K45:L45"/>
    <mergeCell ref="C46:E46"/>
    <mergeCell ref="F46:N46"/>
    <mergeCell ref="C47:E47"/>
    <mergeCell ref="G47:H47"/>
    <mergeCell ref="I47:J47"/>
    <mergeCell ref="K47:L47"/>
    <mergeCell ref="B50:P50"/>
    <mergeCell ref="C51:E51"/>
    <mergeCell ref="G51:H51"/>
    <mergeCell ref="I51:J51"/>
    <mergeCell ref="K51:L51"/>
    <mergeCell ref="C52:E52"/>
    <mergeCell ref="G52:H52"/>
    <mergeCell ref="I52:J52"/>
    <mergeCell ref="K52:L52"/>
    <mergeCell ref="C55:E55"/>
    <mergeCell ref="G55:H55"/>
    <mergeCell ref="I55:J55"/>
    <mergeCell ref="K55:L55"/>
    <mergeCell ref="C56:E56"/>
    <mergeCell ref="G56:H56"/>
    <mergeCell ref="I56:J56"/>
    <mergeCell ref="K56:L56"/>
    <mergeCell ref="C53:E53"/>
    <mergeCell ref="G53:H53"/>
    <mergeCell ref="I53:J53"/>
    <mergeCell ref="K53:L53"/>
    <mergeCell ref="C54:E54"/>
    <mergeCell ref="G54:H54"/>
    <mergeCell ref="I54:J54"/>
    <mergeCell ref="K54:L54"/>
    <mergeCell ref="L60:N60"/>
    <mergeCell ref="C61:I61"/>
    <mergeCell ref="L61:N61"/>
    <mergeCell ref="C62:I62"/>
    <mergeCell ref="L62:N62"/>
    <mergeCell ref="C63:I63"/>
    <mergeCell ref="L63:N63"/>
    <mergeCell ref="C57:E57"/>
    <mergeCell ref="G57:H57"/>
    <mergeCell ref="I57:J57"/>
    <mergeCell ref="K57:L57"/>
    <mergeCell ref="B58:P58"/>
    <mergeCell ref="C59:I59"/>
    <mergeCell ref="L59:N59"/>
    <mergeCell ref="O59:O64"/>
    <mergeCell ref="P59:P64"/>
    <mergeCell ref="C60:I60"/>
    <mergeCell ref="O66:O71"/>
    <mergeCell ref="P66:P71"/>
    <mergeCell ref="C67:I67"/>
    <mergeCell ref="C68:I68"/>
    <mergeCell ref="C69:I69"/>
    <mergeCell ref="C70:I70"/>
    <mergeCell ref="C71:F71"/>
    <mergeCell ref="G71:J71"/>
    <mergeCell ref="C64:I64"/>
    <mergeCell ref="L64:N64"/>
    <mergeCell ref="C65:I65"/>
    <mergeCell ref="L65:N65"/>
    <mergeCell ref="C66:J66"/>
    <mergeCell ref="K66:K71"/>
    <mergeCell ref="L66:N71"/>
    <mergeCell ref="D72:N72"/>
    <mergeCell ref="C73:E73"/>
    <mergeCell ref="F73:G73"/>
    <mergeCell ref="H73:H81"/>
    <mergeCell ref="I73:N81"/>
    <mergeCell ref="O73:O81"/>
    <mergeCell ref="C79:E79"/>
    <mergeCell ref="F79:G79"/>
    <mergeCell ref="C80:E80"/>
    <mergeCell ref="F80:G80"/>
    <mergeCell ref="C81:E81"/>
    <mergeCell ref="F81:G81"/>
    <mergeCell ref="C82:E82"/>
    <mergeCell ref="F82:N82"/>
    <mergeCell ref="O82:P82"/>
    <mergeCell ref="B83:P83"/>
    <mergeCell ref="P73:P81"/>
    <mergeCell ref="C74:E74"/>
    <mergeCell ref="F74:G74"/>
    <mergeCell ref="C75:E75"/>
    <mergeCell ref="F75:G75"/>
    <mergeCell ref="D76:G76"/>
    <mergeCell ref="C77:E77"/>
    <mergeCell ref="F77:G77"/>
    <mergeCell ref="C78:E78"/>
    <mergeCell ref="F78:G78"/>
    <mergeCell ref="C84:G84"/>
    <mergeCell ref="I84:J84"/>
    <mergeCell ref="K84:N84"/>
    <mergeCell ref="B85:E89"/>
    <mergeCell ref="F85:H85"/>
    <mergeCell ref="I85:J85"/>
    <mergeCell ref="K85:N85"/>
    <mergeCell ref="K88:N88"/>
    <mergeCell ref="F89:H89"/>
    <mergeCell ref="I89:J89"/>
    <mergeCell ref="K89:N89"/>
    <mergeCell ref="B90:P90"/>
    <mergeCell ref="C91:N91"/>
    <mergeCell ref="O91:O137"/>
    <mergeCell ref="P91:P93"/>
    <mergeCell ref="B92:F93"/>
    <mergeCell ref="G92:N92"/>
    <mergeCell ref="K93:N93"/>
    <mergeCell ref="C94:J94"/>
    <mergeCell ref="K94:N96"/>
    <mergeCell ref="C102:F102"/>
    <mergeCell ref="C103:J103"/>
    <mergeCell ref="K103:N105"/>
    <mergeCell ref="C104:F104"/>
    <mergeCell ref="C105:F105"/>
    <mergeCell ref="C106:J106"/>
    <mergeCell ref="K106:N108"/>
    <mergeCell ref="C107:F107"/>
    <mergeCell ref="C108:F108"/>
    <mergeCell ref="K100:N102"/>
    <mergeCell ref="C101:F101"/>
    <mergeCell ref="C115:J115"/>
    <mergeCell ref="K115:N117"/>
    <mergeCell ref="C116:F116"/>
    <mergeCell ref="C117:F117"/>
    <mergeCell ref="O85:O89"/>
    <mergeCell ref="P85:P89"/>
    <mergeCell ref="F86:H86"/>
    <mergeCell ref="I86:J86"/>
    <mergeCell ref="K86:N86"/>
    <mergeCell ref="F87:H87"/>
    <mergeCell ref="I87:J87"/>
    <mergeCell ref="K87:N87"/>
    <mergeCell ref="F88:H88"/>
    <mergeCell ref="I88:J88"/>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N133"/>
    <mergeCell ref="C134:D134"/>
    <mergeCell ref="E134:J134"/>
    <mergeCell ref="K134:N136"/>
    <mergeCell ref="C135:F135"/>
    <mergeCell ref="C136:F136"/>
    <mergeCell ref="P94:P137"/>
    <mergeCell ref="C95:F95"/>
    <mergeCell ref="C96:F96"/>
    <mergeCell ref="C97:J97"/>
    <mergeCell ref="K97:N99"/>
    <mergeCell ref="C98:F98"/>
    <mergeCell ref="C99:F99"/>
    <mergeCell ref="C100:J100"/>
    <mergeCell ref="C127:J127"/>
    <mergeCell ref="K127:N129"/>
    <mergeCell ref="C128:F128"/>
    <mergeCell ref="C129:F129"/>
    <mergeCell ref="H143:J143"/>
    <mergeCell ref="C144:G144"/>
    <mergeCell ref="H144:J144"/>
    <mergeCell ref="L144:N144"/>
    <mergeCell ref="C145:G145"/>
    <mergeCell ref="H145:J145"/>
    <mergeCell ref="L145:N146"/>
    <mergeCell ref="B140:P140"/>
    <mergeCell ref="C141:G141"/>
    <mergeCell ref="H141:J141"/>
    <mergeCell ref="K141:K148"/>
    <mergeCell ref="L141:N143"/>
    <mergeCell ref="O141:O144"/>
    <mergeCell ref="P141:P144"/>
    <mergeCell ref="C142:G142"/>
    <mergeCell ref="H142:J142"/>
    <mergeCell ref="C143:G143"/>
    <mergeCell ref="O145:O146"/>
    <mergeCell ref="P145:P146"/>
    <mergeCell ref="C146:G146"/>
    <mergeCell ref="H146:J146"/>
    <mergeCell ref="C147:G147"/>
    <mergeCell ref="H147:J147"/>
    <mergeCell ref="L147:N148"/>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D153:F153"/>
    <mergeCell ref="G153:I153"/>
    <mergeCell ref="J153:L153"/>
    <mergeCell ref="M153:N153"/>
    <mergeCell ref="D154:F154"/>
    <mergeCell ref="G154:I154"/>
    <mergeCell ref="J154:L154"/>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F161"/>
    <mergeCell ref="G161:I161"/>
    <mergeCell ref="J161:L161"/>
    <mergeCell ref="M161:N161"/>
    <mergeCell ref="C162:F162"/>
    <mergeCell ref="G162:I162"/>
    <mergeCell ref="J162:L162"/>
    <mergeCell ref="M162:N162"/>
    <mergeCell ref="C159:F159"/>
    <mergeCell ref="G159:I159"/>
    <mergeCell ref="J159:L159"/>
    <mergeCell ref="M159:N159"/>
    <mergeCell ref="C160:F160"/>
    <mergeCell ref="G160:I160"/>
    <mergeCell ref="J160:L160"/>
    <mergeCell ref="M160:N160"/>
    <mergeCell ref="C165:E165"/>
    <mergeCell ref="H165:I165"/>
    <mergeCell ref="J165:L165"/>
    <mergeCell ref="M165:N165"/>
    <mergeCell ref="B166:N166"/>
    <mergeCell ref="C167:E167"/>
    <mergeCell ref="G167:K167"/>
    <mergeCell ref="L167:N167"/>
    <mergeCell ref="C163:F163"/>
    <mergeCell ref="G163:I163"/>
    <mergeCell ref="J163:L163"/>
    <mergeCell ref="M163:N163"/>
    <mergeCell ref="C164:F164"/>
    <mergeCell ref="G164:I164"/>
    <mergeCell ref="J164:L164"/>
    <mergeCell ref="M164:N164"/>
    <mergeCell ref="C171:E171"/>
    <mergeCell ref="G171:K171"/>
    <mergeCell ref="L171:N171"/>
    <mergeCell ref="C172:E172"/>
    <mergeCell ref="G172:K172"/>
    <mergeCell ref="L172:N172"/>
    <mergeCell ref="O167:O178"/>
    <mergeCell ref="P167:P178"/>
    <mergeCell ref="C168:E168"/>
    <mergeCell ref="G168:K168"/>
    <mergeCell ref="L168:N168"/>
    <mergeCell ref="C169:E169"/>
    <mergeCell ref="L169:N169"/>
    <mergeCell ref="C170:E170"/>
    <mergeCell ref="G170:K170"/>
    <mergeCell ref="L170:N170"/>
    <mergeCell ref="C175:E175"/>
    <mergeCell ref="G175:K175"/>
    <mergeCell ref="L175:N175"/>
    <mergeCell ref="C176:E176"/>
    <mergeCell ref="G176:K176"/>
    <mergeCell ref="L176:N176"/>
    <mergeCell ref="C173:E173"/>
    <mergeCell ref="G173:K173"/>
    <mergeCell ref="L173:N173"/>
    <mergeCell ref="C174:E174"/>
    <mergeCell ref="G174:K174"/>
    <mergeCell ref="L174:N174"/>
    <mergeCell ref="P179:P190"/>
    <mergeCell ref="C180:E180"/>
    <mergeCell ref="G180:N180"/>
    <mergeCell ref="C181:E181"/>
    <mergeCell ref="G181:N181"/>
    <mergeCell ref="C182:E182"/>
    <mergeCell ref="G182:N182"/>
    <mergeCell ref="C177:E177"/>
    <mergeCell ref="G177:K177"/>
    <mergeCell ref="L177:N177"/>
    <mergeCell ref="C178:E178"/>
    <mergeCell ref="G178:K178"/>
    <mergeCell ref="L178:N178"/>
    <mergeCell ref="C183:E183"/>
    <mergeCell ref="G183:N183"/>
    <mergeCell ref="C184:E184"/>
    <mergeCell ref="G184:N184"/>
    <mergeCell ref="C185:E185"/>
    <mergeCell ref="G185:N185"/>
    <mergeCell ref="C179:E179"/>
    <mergeCell ref="G179:N179"/>
    <mergeCell ref="O179:O190"/>
    <mergeCell ref="C189:E189"/>
    <mergeCell ref="G189:N189"/>
    <mergeCell ref="C190:E190"/>
    <mergeCell ref="G190:N190"/>
    <mergeCell ref="C191:E191"/>
    <mergeCell ref="G191:K191"/>
    <mergeCell ref="L191:N191"/>
    <mergeCell ref="C186:E186"/>
    <mergeCell ref="G186:N186"/>
    <mergeCell ref="C187:E187"/>
    <mergeCell ref="G187:N187"/>
    <mergeCell ref="C188:E188"/>
    <mergeCell ref="G188:N188"/>
    <mergeCell ref="O191:O202"/>
    <mergeCell ref="L201:N201"/>
    <mergeCell ref="C202:E202"/>
    <mergeCell ref="G202:K202"/>
    <mergeCell ref="L202:N202"/>
    <mergeCell ref="C199:E199"/>
    <mergeCell ref="G199:K199"/>
    <mergeCell ref="L199:N199"/>
    <mergeCell ref="C200:E200"/>
    <mergeCell ref="P191:P202"/>
    <mergeCell ref="C192:E192"/>
    <mergeCell ref="G192:K192"/>
    <mergeCell ref="L192:N192"/>
    <mergeCell ref="C193:E193"/>
    <mergeCell ref="G193:K193"/>
    <mergeCell ref="L193:N193"/>
    <mergeCell ref="C194:E194"/>
    <mergeCell ref="G194:K194"/>
    <mergeCell ref="C197:E197"/>
    <mergeCell ref="G197:K197"/>
    <mergeCell ref="L197:N197"/>
    <mergeCell ref="C198:E198"/>
    <mergeCell ref="G198:K198"/>
    <mergeCell ref="L198:N198"/>
    <mergeCell ref="L194:N194"/>
    <mergeCell ref="C195:E195"/>
    <mergeCell ref="G195:K195"/>
    <mergeCell ref="L195:N195"/>
    <mergeCell ref="C196:E196"/>
    <mergeCell ref="G196:K196"/>
    <mergeCell ref="L196:N196"/>
    <mergeCell ref="C201:E201"/>
    <mergeCell ref="G201:K201"/>
    <mergeCell ref="G200:K200"/>
    <mergeCell ref="L200:N200"/>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F226:J226"/>
    <mergeCell ref="C227:G227"/>
    <mergeCell ref="H227:J227"/>
    <mergeCell ref="H221:J221"/>
    <mergeCell ref="C213:E213"/>
    <mergeCell ref="G213:N213"/>
    <mergeCell ref="C214:E214"/>
    <mergeCell ref="G214:N214"/>
    <mergeCell ref="C215:G215"/>
    <mergeCell ref="H215:J215"/>
    <mergeCell ref="K215:K221"/>
    <mergeCell ref="L215:N221"/>
    <mergeCell ref="H220:J220"/>
    <mergeCell ref="C221:G221"/>
    <mergeCell ref="C222:N222"/>
    <mergeCell ref="O215:O221"/>
    <mergeCell ref="P215:P221"/>
    <mergeCell ref="C216:J216"/>
    <mergeCell ref="D217:G217"/>
    <mergeCell ref="H217:J217"/>
    <mergeCell ref="D218:G218"/>
    <mergeCell ref="H218:J218"/>
    <mergeCell ref="D219:G219"/>
    <mergeCell ref="H219:J219"/>
    <mergeCell ref="D220:G220"/>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P222:P226"/>
    <mergeCell ref="C223:G223"/>
    <mergeCell ref="H223:J223"/>
    <mergeCell ref="K223:K228"/>
    <mergeCell ref="L223:N228"/>
    <mergeCell ref="C224:G224"/>
    <mergeCell ref="H224:J224"/>
    <mergeCell ref="C225:G225"/>
    <mergeCell ref="H225:J225"/>
    <mergeCell ref="C226:E226"/>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N259"/>
    <mergeCell ref="C260:E260"/>
    <mergeCell ref="H260:N260"/>
    <mergeCell ref="C261:E261"/>
    <mergeCell ref="O263:O267"/>
    <mergeCell ref="P263:P267"/>
    <mergeCell ref="C264:E264"/>
    <mergeCell ref="C265:E265"/>
    <mergeCell ref="C266:E266"/>
    <mergeCell ref="C267:E267"/>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H341:I341"/>
    <mergeCell ref="J341:K341"/>
    <mergeCell ref="D339:I339"/>
    <mergeCell ref="J339:K339"/>
    <mergeCell ref="D340:G340"/>
    <mergeCell ref="H340:I340"/>
    <mergeCell ref="J340:K340"/>
    <mergeCell ref="D334:G334"/>
    <mergeCell ref="H334:I334"/>
    <mergeCell ref="J334:K334"/>
    <mergeCell ref="H335:I335"/>
    <mergeCell ref="J335:K335"/>
    <mergeCell ref="D336:I336"/>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H328:I328"/>
    <mergeCell ref="C337:K337"/>
    <mergeCell ref="D338:I338"/>
    <mergeCell ref="J338:K338"/>
    <mergeCell ref="D366:I366"/>
    <mergeCell ref="O376:O377"/>
    <mergeCell ref="P376:P377"/>
    <mergeCell ref="C377:G377"/>
    <mergeCell ref="H377:I377"/>
    <mergeCell ref="K381:N381"/>
    <mergeCell ref="C382:G382"/>
    <mergeCell ref="H382:I382"/>
    <mergeCell ref="K382:N382"/>
    <mergeCell ref="G2:O2"/>
    <mergeCell ref="O378:P378"/>
    <mergeCell ref="B379:P379"/>
    <mergeCell ref="C380:G380"/>
    <mergeCell ref="H380:I380"/>
    <mergeCell ref="K380:N380"/>
    <mergeCell ref="C376:G376"/>
    <mergeCell ref="H376:I376"/>
    <mergeCell ref="B378:G378"/>
    <mergeCell ref="H378:N378"/>
    <mergeCell ref="C373:G373"/>
    <mergeCell ref="J373:N373"/>
    <mergeCell ref="C374:G374"/>
    <mergeCell ref="J374:N374"/>
    <mergeCell ref="K376:N377"/>
    <mergeCell ref="O374:O375"/>
    <mergeCell ref="B388:O388"/>
    <mergeCell ref="C386:G386"/>
    <mergeCell ref="H386:I386"/>
    <mergeCell ref="K386:N386"/>
    <mergeCell ref="C387:G387"/>
    <mergeCell ref="H387:I387"/>
    <mergeCell ref="K387:N387"/>
    <mergeCell ref="C384:G384"/>
    <mergeCell ref="H384:I384"/>
    <mergeCell ref="K384:N384"/>
    <mergeCell ref="C385:G385"/>
    <mergeCell ref="H385:I385"/>
    <mergeCell ref="K385:N385"/>
    <mergeCell ref="O380:P387"/>
    <mergeCell ref="C381:G381"/>
    <mergeCell ref="H381:I381"/>
    <mergeCell ref="D383:G383"/>
    <mergeCell ref="H383:I383"/>
    <mergeCell ref="K383:N383"/>
  </mergeCells>
  <phoneticPr fontId="24" type="noConversion"/>
  <conditionalFormatting sqref="F73:F75">
    <cfRule type="containsBlanks" dxfId="1918" priority="182">
      <formula>LEN(TRIM(F73))=0</formula>
    </cfRule>
  </conditionalFormatting>
  <conditionalFormatting sqref="F77:F80">
    <cfRule type="containsBlanks" dxfId="1917" priority="181">
      <formula>LEN(TRIM(F77))=0</formula>
    </cfRule>
  </conditionalFormatting>
  <conditionalFormatting sqref="F168:F178">
    <cfRule type="containsBlanks" dxfId="1916" priority="184">
      <formula>LEN(TRIM(F168))=0</formula>
    </cfRule>
  </conditionalFormatting>
  <conditionalFormatting sqref="F180:F190">
    <cfRule type="containsBlanks" dxfId="1915" priority="183">
      <formula>LEN(TRIM(F180))=0</formula>
    </cfRule>
  </conditionalFormatting>
  <conditionalFormatting sqref="F257:F258 O6 H84 G95:J96 G98:J99 G101:J102 G107:J108 G110:J111 G113:J114 G116:J117 G119:J120 G122:J123 G125:J126 G128:J129 G131:J132 F192:F202 O279 H281:I284 K281:L284 O282 H286:I288 K286:L288 H290:I295 K290:L295 H297:I299 K297:L299 O304:O305 O310 O314 O317 O374">
    <cfRule type="containsBlanks" dxfId="1914" priority="201">
      <formula>LEN(TRIM(F6))=0</formula>
    </cfRule>
  </conditionalFormatting>
  <conditionalFormatting sqref="F258">
    <cfRule type="expression" dxfId="1913" priority="29">
      <formula>#REF!="Oui"</formula>
    </cfRule>
  </conditionalFormatting>
  <conditionalFormatting sqref="F260:F267">
    <cfRule type="containsBlanks" dxfId="1912" priority="144">
      <formula>LEN(TRIM(F260))=0</formula>
    </cfRule>
  </conditionalFormatting>
  <conditionalFormatting sqref="F264:F267">
    <cfRule type="expression" dxfId="1911" priority="76">
      <formula>OR($F$263="Non",$F$263="Ne sais pas")</formula>
    </cfRule>
  </conditionalFormatting>
  <conditionalFormatting sqref="F273:F277">
    <cfRule type="containsBlanks" dxfId="1910" priority="73">
      <formula>LEN(TRIM(F273))=0</formula>
    </cfRule>
  </conditionalFormatting>
  <conditionalFormatting sqref="F250:G250 F251 F252:G252 F253 F254:G254">
    <cfRule type="containsBlanks" dxfId="1909" priority="172">
      <formula>LEN(TRIM(F250))=0</formula>
    </cfRule>
  </conditionalFormatting>
  <conditionalFormatting sqref="F273:G277">
    <cfRule type="expression" dxfId="1908" priority="70">
      <formula>OR($G$271="Non",$G$271="Ne sais pas",$G$271="Non applicable (no LMIS)")</formula>
    </cfRule>
    <cfRule type="expression" dxfId="1907" priority="71">
      <formula>OR($G$271="Non",$G$271="Ne sais pas",$G$271="Non applicable (aucun LMIS)")</formula>
    </cfRule>
    <cfRule type="expression" dxfId="1906" priority="72">
      <formula>OR($G$269="Non",$G$269="Ne sais pas")</formula>
    </cfRule>
  </conditionalFormatting>
  <conditionalFormatting sqref="F86:J86">
    <cfRule type="containsBlanks" dxfId="1905" priority="105">
      <formula>LEN(TRIM(F86))=0</formula>
    </cfRule>
  </conditionalFormatting>
  <conditionalFormatting sqref="F228:J228">
    <cfRule type="expression" dxfId="1904" priority="79">
      <formula>$H$227="Non"</formula>
    </cfRule>
  </conditionalFormatting>
  <conditionalFormatting sqref="F246:K246">
    <cfRule type="expression" dxfId="1903" priority="77">
      <formula>OR($K245="Non",$K245="Ne sais pas")</formula>
    </cfRule>
  </conditionalFormatting>
  <conditionalFormatting sqref="F45:M45">
    <cfRule type="expression" dxfId="1902" priority="108">
      <formula>OR($I$42="Non",$I$42="Ne sais pas")</formula>
    </cfRule>
    <cfRule type="containsBlanks" dxfId="1901" priority="109">
      <formula>LEN(TRIM(F45))=0</formula>
    </cfRule>
  </conditionalFormatting>
  <conditionalFormatting sqref="F47:M47">
    <cfRule type="expression" dxfId="1900" priority="106">
      <formula>OR($I$42="Non",$I$42="Ne sais pas")</formula>
    </cfRule>
    <cfRule type="containsBlanks" dxfId="1899" priority="107">
      <formula>LEN(TRIM(F47))=0</formula>
    </cfRule>
  </conditionalFormatting>
  <conditionalFormatting sqref="F52:M56">
    <cfRule type="containsBlanks" dxfId="1898" priority="8">
      <formula>LEN(TRIM(F52))=0</formula>
    </cfRule>
  </conditionalFormatting>
  <conditionalFormatting sqref="F8:N8">
    <cfRule type="expression" dxfId="1897" priority="113">
      <formula>OR($I$6="Non",$I$6="Ne sais pas")</formula>
    </cfRule>
    <cfRule type="expression" dxfId="1896" priority="114">
      <formula>$N$13="No"</formula>
    </cfRule>
    <cfRule type="expression" dxfId="1895" priority="115">
      <formula>$N$13="Non applicable"</formula>
    </cfRule>
    <cfRule type="expression" dxfId="1894" priority="116">
      <formula>$N$13="Ne sais pas"</formula>
    </cfRule>
    <cfRule type="containsBlanks" dxfId="1893" priority="207">
      <formula>LEN(TRIM(F8))=0</formula>
    </cfRule>
  </conditionalFormatting>
  <conditionalFormatting sqref="F86:N89">
    <cfRule type="expression" dxfId="1892" priority="104">
      <formula>OR($H$84="Non",$H$84="Ne sais pas")</formula>
    </cfRule>
  </conditionalFormatting>
  <conditionalFormatting sqref="G38:G39">
    <cfRule type="expression" dxfId="1891" priority="111">
      <formula>$J$35="Non"</formula>
    </cfRule>
  </conditionalFormatting>
  <conditionalFormatting sqref="G139">
    <cfRule type="containsBlanks" dxfId="1890" priority="198">
      <formula>LEN(TRIM(G139))=0</formula>
    </cfRule>
  </conditionalFormatting>
  <conditionalFormatting sqref="G256">
    <cfRule type="containsBlanks" dxfId="1889" priority="171">
      <formula>LEN(TRIM(G256))=0</formula>
    </cfRule>
  </conditionalFormatting>
  <conditionalFormatting sqref="G269">
    <cfRule type="containsBlanks" dxfId="1888" priority="174">
      <formula>LEN(TRIM(G269))=0</formula>
    </cfRule>
  </conditionalFormatting>
  <conditionalFormatting sqref="G271">
    <cfRule type="expression" dxfId="1887" priority="74">
      <formula>OR($G$269="Non",$G$269="Ne sais pas")</formula>
    </cfRule>
    <cfRule type="containsBlanks" dxfId="1886" priority="75">
      <formula>LEN(TRIM(G271))=0</formula>
    </cfRule>
  </conditionalFormatting>
  <conditionalFormatting sqref="G151:I152">
    <cfRule type="expression" dxfId="1885" priority="2">
      <formula>OR($I$94="Non",$I$94="Ne sais pas")</formula>
    </cfRule>
  </conditionalFormatting>
  <conditionalFormatting sqref="G153:I153">
    <cfRule type="expression" dxfId="1884" priority="58">
      <formula>OR($I$100="Non",$I$100="Ne sais pas")</formula>
    </cfRule>
  </conditionalFormatting>
  <conditionalFormatting sqref="G154:I154">
    <cfRule type="expression" dxfId="1883" priority="1">
      <formula>OR($I$94="Non",$I$94="Ne sais pas")</formula>
    </cfRule>
  </conditionalFormatting>
  <conditionalFormatting sqref="G155:I155">
    <cfRule type="expression" dxfId="1882" priority="55">
      <formula>OR($I$103="Non",$I$103="Ne sais pas")</formula>
    </cfRule>
  </conditionalFormatting>
  <conditionalFormatting sqref="G156:I156">
    <cfRule type="expression" dxfId="1881" priority="53">
      <formula>OR($I$106="Non",$I$106="Ne sais pas")</formula>
    </cfRule>
  </conditionalFormatting>
  <conditionalFormatting sqref="G157:I157">
    <cfRule type="expression" dxfId="1880" priority="51">
      <formula>OR($I$109="Non",$I$109="Ne sais pas")</formula>
    </cfRule>
  </conditionalFormatting>
  <conditionalFormatting sqref="G158:I158">
    <cfRule type="expression" dxfId="1879" priority="49">
      <formula>OR($I$112="Non",$I$112="Ne sais pas")</formula>
    </cfRule>
  </conditionalFormatting>
  <conditionalFormatting sqref="G159:I159">
    <cfRule type="expression" dxfId="1878" priority="47">
      <formula>OR($I$115="Non",$I$115="Ne sais pas")</formula>
    </cfRule>
  </conditionalFormatting>
  <conditionalFormatting sqref="G160:I160">
    <cfRule type="expression" dxfId="1877" priority="45">
      <formula>OR($I$118="Non",$I$118="Ne sais pas")</formula>
    </cfRule>
  </conditionalFormatting>
  <conditionalFormatting sqref="G161:I161">
    <cfRule type="expression" dxfId="1876" priority="43">
      <formula>OR($I$121="Non",$I$121="Ne sais pas")</formula>
    </cfRule>
  </conditionalFormatting>
  <conditionalFormatting sqref="G162:I162">
    <cfRule type="expression" dxfId="1875" priority="41">
      <formula>OR($I$124="Non",$I$124="Ne sais pas")</formula>
    </cfRule>
  </conditionalFormatting>
  <conditionalFormatting sqref="G163:I163">
    <cfRule type="expression" dxfId="1874" priority="38">
      <formula>OR($I$127="Non",$I$127="Ne sais pas")</formula>
    </cfRule>
  </conditionalFormatting>
  <conditionalFormatting sqref="G164:I164">
    <cfRule type="expression" dxfId="1873" priority="37">
      <formula>OR($I$130="Non",$I$130="Ne sais pas")</formula>
    </cfRule>
  </conditionalFormatting>
  <conditionalFormatting sqref="G38:J39">
    <cfRule type="expression" dxfId="1872" priority="110">
      <formula>OR($J$35="Non",$J$35="Ne sais pas")</formula>
    </cfRule>
    <cfRule type="containsBlanks" dxfId="1871" priority="112">
      <formula>LEN(TRIM(G38))=0</formula>
    </cfRule>
  </conditionalFormatting>
  <conditionalFormatting sqref="G71:J71">
    <cfRule type="containsBlanks" dxfId="1870" priority="173">
      <formula>LEN(TRIM(G71))=0</formula>
    </cfRule>
  </conditionalFormatting>
  <conditionalFormatting sqref="G104:J105">
    <cfRule type="containsBlanks" dxfId="1869" priority="22">
      <formula>LEN(TRIM(G104))=0</formula>
    </cfRule>
  </conditionalFormatting>
  <conditionalFormatting sqref="G168:K168">
    <cfRule type="expression" dxfId="1868" priority="210">
      <formula>OR($F169="Non",$F169="Ne sais pas")</formula>
    </cfRule>
  </conditionalFormatting>
  <conditionalFormatting sqref="G170:K170">
    <cfRule type="expression" dxfId="1867" priority="3">
      <formula>OR($F171="Non",$F171="Ne sais pas")</formula>
    </cfRule>
  </conditionalFormatting>
  <conditionalFormatting sqref="G45:N45">
    <cfRule type="expression" dxfId="1866" priority="33">
      <formula>$F$45="Non"</formula>
    </cfRule>
  </conditionalFormatting>
  <conditionalFormatting sqref="G47:N47">
    <cfRule type="expression" dxfId="1865" priority="32">
      <formula>$F$47="Non"</formula>
    </cfRule>
  </conditionalFormatting>
  <conditionalFormatting sqref="G180:N190">
    <cfRule type="expression" dxfId="1864" priority="91">
      <formula>OR($F180="Non",$F180="Ne sais pas")</formula>
    </cfRule>
  </conditionalFormatting>
  <conditionalFormatting sqref="G192:N202">
    <cfRule type="expression" dxfId="1863" priority="88">
      <formula>OR($F192="Non",$F192="Ne sais pas")</formula>
    </cfRule>
  </conditionalFormatting>
  <conditionalFormatting sqref="G204:N214">
    <cfRule type="expression" dxfId="1862" priority="87">
      <formula>OR($F204="Non",$F204="Ne sais pas")</formula>
    </cfRule>
  </conditionalFormatting>
  <conditionalFormatting sqref="H25:H26">
    <cfRule type="containsBlanks" dxfId="1861" priority="146">
      <formula>LEN(TRIM(H25))=0</formula>
    </cfRule>
  </conditionalFormatting>
  <conditionalFormatting sqref="H29:H32">
    <cfRule type="containsBlanks" dxfId="1860" priority="6">
      <formula>LEN(TRIM(H29))=0</formula>
    </cfRule>
  </conditionalFormatting>
  <conditionalFormatting sqref="H141:H142">
    <cfRule type="expression" dxfId="1859" priority="101">
      <formula>#REF!="Don't know"</formula>
    </cfRule>
    <cfRule type="containsBlanks" dxfId="1858" priority="102">
      <formula>LEN(TRIM(H141))=0</formula>
    </cfRule>
  </conditionalFormatting>
  <conditionalFormatting sqref="H141:H144">
    <cfRule type="expression" dxfId="1857" priority="100">
      <formula>#REF!="Non"</formula>
    </cfRule>
  </conditionalFormatting>
  <conditionalFormatting sqref="H143:H144">
    <cfRule type="expression" dxfId="1856" priority="99">
      <formula>#REF!="Ne sais pas"</formula>
    </cfRule>
  </conditionalFormatting>
  <conditionalFormatting sqref="H143:H145">
    <cfRule type="containsBlanks" dxfId="1855" priority="103">
      <formula>LEN(TRIM(H143))=0</formula>
    </cfRule>
  </conditionalFormatting>
  <conditionalFormatting sqref="H145">
    <cfRule type="expression" dxfId="1854" priority="191">
      <formula>#REF!="Don't know"</formula>
    </cfRule>
    <cfRule type="expression" dxfId="1853" priority="192">
      <formula>#REF!="No"</formula>
    </cfRule>
  </conditionalFormatting>
  <conditionalFormatting sqref="H147 K141">
    <cfRule type="expression" dxfId="1852" priority="194">
      <formula>#REF!="Don't know"</formula>
    </cfRule>
    <cfRule type="expression" dxfId="1851" priority="195">
      <formula>#REF!="No"</formula>
    </cfRule>
  </conditionalFormatting>
  <conditionalFormatting sqref="H147">
    <cfRule type="containsBlanks" dxfId="1850" priority="193">
      <formula>LEN(TRIM(H147))=0</formula>
    </cfRule>
  </conditionalFormatting>
  <conditionalFormatting sqref="H215">
    <cfRule type="containsBlanks" dxfId="1849" priority="178">
      <formula>LEN(TRIM(H215))=0</formula>
    </cfRule>
    <cfRule type="expression" dxfId="1848" priority="179">
      <formula>#REF!="Don't know"</formula>
    </cfRule>
    <cfRule type="expression" dxfId="1847" priority="180">
      <formula>#REF!="No"</formula>
    </cfRule>
  </conditionalFormatting>
  <conditionalFormatting sqref="H217:H220">
    <cfRule type="containsBlanks" dxfId="1846" priority="84">
      <formula>LEN(TRIM(H217))=0</formula>
    </cfRule>
    <cfRule type="expression" dxfId="1845" priority="85">
      <formula>$H$148="Ne sais pas"</formula>
    </cfRule>
    <cfRule type="expression" dxfId="1844" priority="86">
      <formula>$H$148="Non"</formula>
    </cfRule>
  </conditionalFormatting>
  <conditionalFormatting sqref="H223:H225">
    <cfRule type="containsBlanks" dxfId="1843" priority="82">
      <formula>LEN(TRIM(H223))=0</formula>
    </cfRule>
  </conditionalFormatting>
  <conditionalFormatting sqref="H227">
    <cfRule type="containsBlanks" dxfId="1842" priority="80">
      <formula>LEN(TRIM(H227))=0</formula>
    </cfRule>
  </conditionalFormatting>
  <conditionalFormatting sqref="H304:H308">
    <cfRule type="containsBlanks" dxfId="1841" priority="5">
      <formula>LEN(TRIM(H304))=0</formula>
    </cfRule>
  </conditionalFormatting>
  <conditionalFormatting sqref="H309:H315">
    <cfRule type="containsBlanks" dxfId="1840" priority="69">
      <formula>LEN(TRIM(H309))=0</formula>
    </cfRule>
  </conditionalFormatting>
  <conditionalFormatting sqref="H317:H318">
    <cfRule type="containsBlanks" dxfId="1839" priority="189">
      <formula>LEN(TRIM(H317))=0</formula>
    </cfRule>
  </conditionalFormatting>
  <conditionalFormatting sqref="H320">
    <cfRule type="containsBlanks" dxfId="1838" priority="186">
      <formula>LEN(TRIM(H320))=0</formula>
    </cfRule>
  </conditionalFormatting>
  <conditionalFormatting sqref="H373:H374">
    <cfRule type="containsBlanks" dxfId="1837" priority="152">
      <formula>LEN(TRIM(H373))=0</formula>
    </cfRule>
  </conditionalFormatting>
  <conditionalFormatting sqref="H377">
    <cfRule type="containsBlanks" dxfId="1836" priority="139">
      <formula>LEN(TRIM(H377))=0</formula>
    </cfRule>
    <cfRule type="containsBlanks" priority="140">
      <formula>LEN(TRIM(H377))=0</formula>
    </cfRule>
  </conditionalFormatting>
  <conditionalFormatting sqref="H380:H387">
    <cfRule type="containsBlanks" dxfId="1835" priority="63">
      <formula>LEN(TRIM(H380))=0</formula>
    </cfRule>
    <cfRule type="containsBlanks" priority="138">
      <formula>LEN(TRIM(H380))=0</formula>
    </cfRule>
  </conditionalFormatting>
  <conditionalFormatting sqref="H376:I376">
    <cfRule type="containsBlanks" dxfId="1834" priority="176">
      <formula>LEN(TRIM(H376))=0</formula>
    </cfRule>
    <cfRule type="containsBlanks" priority="177">
      <formula>LEN(TRIM(H376))=0</formula>
    </cfRule>
  </conditionalFormatting>
  <conditionalFormatting sqref="H377:I377">
    <cfRule type="expression" dxfId="1833" priority="25">
      <formula>OR($H$376="Aucun plan PSE commencé/élaboré",$H$376="Oui plan PSE mais aucun composant FP/RH",$H$376="Ne sais pas")</formula>
    </cfRule>
  </conditionalFormatting>
  <conditionalFormatting sqref="H381:I381">
    <cfRule type="expression" dxfId="1832" priority="62">
      <formula>OR($H$380="Non",$H$380="Ne sais pas")</formula>
    </cfRule>
  </conditionalFormatting>
  <conditionalFormatting sqref="H384:I384">
    <cfRule type="expression" dxfId="1831" priority="24">
      <formula>$I$6="Non"</formula>
    </cfRule>
  </conditionalFormatting>
  <conditionalFormatting sqref="H141:J144">
    <cfRule type="expression" dxfId="1830" priority="98">
      <formula>OR($G$139="Non",$G$139="Ne sais pas")</formula>
    </cfRule>
  </conditionalFormatting>
  <conditionalFormatting sqref="H146:J146">
    <cfRule type="expression" dxfId="1829" priority="96">
      <formula>OR($H$145="Non",$H$145="Ne sais pas")</formula>
    </cfRule>
  </conditionalFormatting>
  <conditionalFormatting sqref="H148:J148">
    <cfRule type="expression" dxfId="1828" priority="95">
      <formula>OR($H$147="Non",$H$147="Ne sais pas")</formula>
    </cfRule>
  </conditionalFormatting>
  <conditionalFormatting sqref="H217:J221">
    <cfRule type="expression" dxfId="1827" priority="83">
      <formula>OR($H$215="Non",$H$215="Ne sais pas")</formula>
    </cfRule>
  </conditionalFormatting>
  <conditionalFormatting sqref="H225:J225">
    <cfRule type="expression" dxfId="1826" priority="81">
      <formula>AND($H$223="Non",$H$224="Non")</formula>
    </cfRule>
  </conditionalFormatting>
  <conditionalFormatting sqref="H230:J230">
    <cfRule type="containsBlanks" dxfId="1825" priority="30">
      <formula>LEN(TRIM(H230))=0</formula>
    </cfRule>
  </conditionalFormatting>
  <conditionalFormatting sqref="H230:J231">
    <cfRule type="expression" dxfId="1824" priority="31">
      <formula>AND($H$223="Non",$H$224="Non")</formula>
    </cfRule>
  </conditionalFormatting>
  <conditionalFormatting sqref="H231:J231">
    <cfRule type="expression" dxfId="1823" priority="78">
      <formula>OR($H$230="Non",$H$230="Ne sais pas")</formula>
    </cfRule>
  </conditionalFormatting>
  <conditionalFormatting sqref="H306:J307">
    <cfRule type="expression" dxfId="1822" priority="4">
      <formula>OR($H$305="Non",$H$305="Ne sais pas")</formula>
    </cfRule>
  </conditionalFormatting>
  <conditionalFormatting sqref="H315:J315">
    <cfRule type="expression" dxfId="1821" priority="68">
      <formula>OR($H$314="Non",$H$314="Ne sais pas")</formula>
    </cfRule>
  </conditionalFormatting>
  <conditionalFormatting sqref="H319:J319">
    <cfRule type="expression" dxfId="1820" priority="66">
      <formula>OR($H$318="Non",$H$318="Ne sais pas")</formula>
    </cfRule>
    <cfRule type="containsBlanks" dxfId="1819" priority="67">
      <formula>LEN(TRIM(H319))=0</formula>
    </cfRule>
  </conditionalFormatting>
  <conditionalFormatting sqref="H321:J321">
    <cfRule type="expression" dxfId="1818" priority="65">
      <formula>OR($H$320="Non",$H$320="Ne sais pas",$H$320="Non applicable")</formula>
    </cfRule>
  </conditionalFormatting>
  <conditionalFormatting sqref="H322:J322">
    <cfRule type="expression" dxfId="1817" priority="27">
      <formula>$H$320="Oui"</formula>
    </cfRule>
    <cfRule type="containsBlanks" dxfId="1816" priority="28">
      <formula>LEN(TRIM(H322))=0</formula>
    </cfRule>
  </conditionalFormatting>
  <conditionalFormatting sqref="H375:N375">
    <cfRule type="expression" dxfId="1815" priority="64">
      <formula>OR($H$374="Non",$H$374="Ne sais pas")</formula>
    </cfRule>
  </conditionalFormatting>
  <conditionalFormatting sqref="I6">
    <cfRule type="containsBlanks" dxfId="1814" priority="185">
      <formula>LEN(TRIM(I6))=0</formula>
    </cfRule>
    <cfRule type="expression" dxfId="1813" priority="202">
      <formula>$N$13="Ne sais pas"</formula>
    </cfRule>
    <cfRule type="expression" dxfId="1812" priority="203">
      <formula>$N$13="Non applicable"</formula>
    </cfRule>
    <cfRule type="expression" dxfId="1811" priority="204">
      <formula>$N$13="Non"</formula>
    </cfRule>
  </conditionalFormatting>
  <conditionalFormatting sqref="I10:I11">
    <cfRule type="expression" dxfId="1810" priority="134">
      <formula>$I$6="Non"</formula>
    </cfRule>
  </conditionalFormatting>
  <conditionalFormatting sqref="I10:I18">
    <cfRule type="expression" dxfId="1809" priority="135">
      <formula>$N$13="Non"</formula>
    </cfRule>
    <cfRule type="expression" dxfId="1808" priority="136">
      <formula>$N$13="Non applicable"</formula>
    </cfRule>
    <cfRule type="expression" dxfId="1807" priority="137">
      <formula>$N$13="Ne sais pas"</formula>
    </cfRule>
  </conditionalFormatting>
  <conditionalFormatting sqref="I10:I23">
    <cfRule type="expression" dxfId="1806" priority="128">
      <formula>OR($I$6="Non",$I$6="Ne sais pas")</formula>
    </cfRule>
    <cfRule type="containsBlanks" dxfId="1805" priority="205">
      <formula>LEN(TRIM(I10))=0</formula>
    </cfRule>
  </conditionalFormatting>
  <conditionalFormatting sqref="I12">
    <cfRule type="expression" dxfId="1804" priority="133">
      <formula>$I$6="No"</formula>
    </cfRule>
  </conditionalFormatting>
  <conditionalFormatting sqref="I19:I23">
    <cfRule type="expression" dxfId="1803" priority="129">
      <formula>$I$6="Non"</formula>
    </cfRule>
    <cfRule type="expression" dxfId="1802" priority="130">
      <formula>$N$13="No"</formula>
    </cfRule>
    <cfRule type="expression" dxfId="1801" priority="131">
      <formula>$N$13="Non applicable"</formula>
    </cfRule>
    <cfRule type="expression" dxfId="1800" priority="132">
      <formula>$N$13="Ne sais pas"</formula>
    </cfRule>
  </conditionalFormatting>
  <conditionalFormatting sqref="I23">
    <cfRule type="expression" dxfId="1799" priority="34">
      <formula>OR($I$22="Non",$I$22="Ne sais pas",$I$22="Non applicable")</formula>
    </cfRule>
  </conditionalFormatting>
  <conditionalFormatting sqref="I42">
    <cfRule type="containsBlanks" dxfId="1798" priority="187">
      <formula>LEN(TRIM(I42))=0</formula>
    </cfRule>
  </conditionalFormatting>
  <conditionalFormatting sqref="J25:J28">
    <cfRule type="containsBlanks" dxfId="1797" priority="145">
      <formula>LEN(TRIM(J25))=0</formula>
    </cfRule>
  </conditionalFormatting>
  <conditionalFormatting sqref="J33">
    <cfRule type="containsBlanks" dxfId="1796" priority="197">
      <formula>LEN(TRIM(J33))=0</formula>
    </cfRule>
  </conditionalFormatting>
  <conditionalFormatting sqref="J35">
    <cfRule type="containsBlanks" dxfId="1795" priority="196">
      <formula>LEN(TRIM(J35))=0</formula>
    </cfRule>
  </conditionalFormatting>
  <conditionalFormatting sqref="J67:J70">
    <cfRule type="containsBlanks" dxfId="1794" priority="161">
      <formula>LEN(TRIM(J67))=0</formula>
    </cfRule>
  </conditionalFormatting>
  <conditionalFormatting sqref="J151:J153 G151:G164">
    <cfRule type="containsBlanks" dxfId="1793" priority="61">
      <formula>LEN(TRIM(G151))=0</formula>
    </cfRule>
  </conditionalFormatting>
  <conditionalFormatting sqref="J154:J164">
    <cfRule type="containsBlanks" dxfId="1792" priority="57">
      <formula>LEN(TRIM(J154))=0</formula>
    </cfRule>
  </conditionalFormatting>
  <conditionalFormatting sqref="J326:J327">
    <cfRule type="containsBlanks" dxfId="1791" priority="169">
      <formula>LEN(TRIM(J326))=0</formula>
    </cfRule>
  </conditionalFormatting>
  <conditionalFormatting sqref="J330">
    <cfRule type="containsBlanks" dxfId="1790" priority="160">
      <formula>LEN(TRIM(J330))=0</formula>
    </cfRule>
  </conditionalFormatting>
  <conditionalFormatting sqref="J332:J333">
    <cfRule type="containsBlanks" dxfId="1789" priority="168">
      <formula>LEN(TRIM(J332))=0</formula>
    </cfRule>
  </conditionalFormatting>
  <conditionalFormatting sqref="J336">
    <cfRule type="containsBlanks" dxfId="1788" priority="159">
      <formula>LEN(TRIM(J336))=0</formula>
    </cfRule>
  </conditionalFormatting>
  <conditionalFormatting sqref="J338:J339">
    <cfRule type="containsBlanks" dxfId="1787" priority="167">
      <formula>LEN(TRIM(J338))=0</formula>
    </cfRule>
  </conditionalFormatting>
  <conditionalFormatting sqref="J342">
    <cfRule type="containsBlanks" dxfId="1786" priority="158">
      <formula>LEN(TRIM(J342))=0</formula>
    </cfRule>
  </conditionalFormatting>
  <conditionalFormatting sqref="J344:J345">
    <cfRule type="containsBlanks" dxfId="1785" priority="166">
      <formula>LEN(TRIM(J344))=0</formula>
    </cfRule>
  </conditionalFormatting>
  <conditionalFormatting sqref="J348">
    <cfRule type="containsBlanks" dxfId="1784" priority="157">
      <formula>LEN(TRIM(J348))=0</formula>
    </cfRule>
  </conditionalFormatting>
  <conditionalFormatting sqref="J350:J351">
    <cfRule type="containsBlanks" dxfId="1783" priority="165">
      <formula>LEN(TRIM(J350))=0</formula>
    </cfRule>
  </conditionalFormatting>
  <conditionalFormatting sqref="J354">
    <cfRule type="containsBlanks" dxfId="1782" priority="151">
      <formula>LEN(TRIM(J354))=0</formula>
    </cfRule>
  </conditionalFormatting>
  <conditionalFormatting sqref="J356:J357">
    <cfRule type="containsBlanks" dxfId="1781" priority="164">
      <formula>LEN(TRIM(J356))=0</formula>
    </cfRule>
  </conditionalFormatting>
  <conditionalFormatting sqref="J360">
    <cfRule type="containsBlanks" dxfId="1780" priority="156">
      <formula>LEN(TRIM(J360))=0</formula>
    </cfRule>
  </conditionalFormatting>
  <conditionalFormatting sqref="J362:J363">
    <cfRule type="containsBlanks" dxfId="1779" priority="163">
      <formula>LEN(TRIM(J362))=0</formula>
    </cfRule>
  </conditionalFormatting>
  <conditionalFormatting sqref="J366">
    <cfRule type="containsBlanks" dxfId="1778" priority="155">
      <formula>LEN(TRIM(J366))=0</formula>
    </cfRule>
  </conditionalFormatting>
  <conditionalFormatting sqref="J368:J369">
    <cfRule type="containsBlanks" dxfId="1777" priority="162">
      <formula>LEN(TRIM(J368))=0</formula>
    </cfRule>
  </conditionalFormatting>
  <conditionalFormatting sqref="J372">
    <cfRule type="containsBlanks" dxfId="1776" priority="154">
      <formula>LEN(TRIM(J372))=0</formula>
    </cfRule>
  </conditionalFormatting>
  <conditionalFormatting sqref="J151:L151">
    <cfRule type="expression" dxfId="1775" priority="60">
      <formula>OR($G$94="Non",$G$94="Ne sais pas")</formula>
    </cfRule>
  </conditionalFormatting>
  <conditionalFormatting sqref="J152:L152">
    <cfRule type="expression" dxfId="1774" priority="59">
      <formula>OR($G$97="Non",$G$97="Ne sais pas")</formula>
    </cfRule>
  </conditionalFormatting>
  <conditionalFormatting sqref="J153:L154">
    <cfRule type="expression" dxfId="1773" priority="56">
      <formula>OR($G$100="Non",$G$100="Ne sais pas")</formula>
    </cfRule>
  </conditionalFormatting>
  <conditionalFormatting sqref="J155:L155">
    <cfRule type="expression" dxfId="1772" priority="54">
      <formula>OR($G$103="Non",$G$103="Ne sais pas")</formula>
    </cfRule>
  </conditionalFormatting>
  <conditionalFormatting sqref="J156:L156">
    <cfRule type="expression" dxfId="1771" priority="52">
      <formula>OR($G$106="Non",$G$106="Ne sais pas")</formula>
    </cfRule>
  </conditionalFormatting>
  <conditionalFormatting sqref="J157:L157">
    <cfRule type="expression" dxfId="1770" priority="50">
      <formula>OR($G$109="Non",$G$109="Ne sais pas")</formula>
    </cfRule>
  </conditionalFormatting>
  <conditionalFormatting sqref="J158:L158">
    <cfRule type="expression" dxfId="1769" priority="48">
      <formula>OR($G$112="Non",$G$112="Ne sais pas")</formula>
    </cfRule>
  </conditionalFormatting>
  <conditionalFormatting sqref="J159:L159">
    <cfRule type="expression" dxfId="1768" priority="46">
      <formula>OR($G$115="Non",$G$115="Ne sais pas")</formula>
    </cfRule>
  </conditionalFormatting>
  <conditionalFormatting sqref="J160:L160">
    <cfRule type="expression" dxfId="1767" priority="44">
      <formula>OR($G$118="Non",$G$118="Ne sais pas")</formula>
    </cfRule>
  </conditionalFormatting>
  <conditionalFormatting sqref="J161:L161">
    <cfRule type="expression" dxfId="1766" priority="42">
      <formula>OR($G$121="Non",$G$121="Ne sais pas")</formula>
    </cfRule>
  </conditionalFormatting>
  <conditionalFormatting sqref="J162:L162">
    <cfRule type="expression" dxfId="1765" priority="40">
      <formula>OR($G$124="Non",$G$124="Ne sais pas")</formula>
    </cfRule>
  </conditionalFormatting>
  <conditionalFormatting sqref="J163:L163">
    <cfRule type="expression" dxfId="1764" priority="39">
      <formula>OR($G$127="Non",$G$127="Ne sais pas")</formula>
    </cfRule>
  </conditionalFormatting>
  <conditionalFormatting sqref="J164:L164">
    <cfRule type="expression" dxfId="1763" priority="36">
      <formula>OR($G$130="Non",$G$130="Ne sais pas")</formula>
    </cfRule>
  </conditionalFormatting>
  <conditionalFormatting sqref="J139:N139">
    <cfRule type="expression" dxfId="1762" priority="97">
      <formula>OR($G$139="Non",$G$139="Ne sais pas")</formula>
    </cfRule>
  </conditionalFormatting>
  <conditionalFormatting sqref="J373:N373">
    <cfRule type="expression" dxfId="1761" priority="26">
      <formula>OR($H$373="Non",$H$373="Ne sais pas")</formula>
    </cfRule>
  </conditionalFormatting>
  <conditionalFormatting sqref="K94">
    <cfRule type="expression" dxfId="1760" priority="21">
      <formula>OR($H$84="Non",$H$84="Ne sais pas")</formula>
    </cfRule>
  </conditionalFormatting>
  <conditionalFormatting sqref="K97">
    <cfRule type="expression" dxfId="1759" priority="20">
      <formula>OR($H$84="Non",$H$84="Ne sais pas")</formula>
    </cfRule>
  </conditionalFormatting>
  <conditionalFormatting sqref="K100">
    <cfRule type="expression" dxfId="1758" priority="19">
      <formula>OR($H$84="Non",$H$84="Ne sais pas")</formula>
    </cfRule>
  </conditionalFormatting>
  <conditionalFormatting sqref="K103">
    <cfRule type="expression" dxfId="1757" priority="18">
      <formula>OR($H$84="Non",$H$84="Ne sais pas")</formula>
    </cfRule>
  </conditionalFormatting>
  <conditionalFormatting sqref="K106">
    <cfRule type="expression" dxfId="1756" priority="17">
      <formula>OR($H$84="Non",$H$84="Ne sais pas")</formula>
    </cfRule>
  </conditionalFormatting>
  <conditionalFormatting sqref="K109">
    <cfRule type="expression" dxfId="1755" priority="16">
      <formula>OR($H$84="Non",$H$84="Ne sais pas")</formula>
    </cfRule>
  </conditionalFormatting>
  <conditionalFormatting sqref="K112">
    <cfRule type="expression" dxfId="1754" priority="15">
      <formula>OR($H$84="Non",$H$84="Ne sais pas")</formula>
    </cfRule>
  </conditionalFormatting>
  <conditionalFormatting sqref="K115">
    <cfRule type="expression" dxfId="1753" priority="14">
      <formula>OR($H$84="Non",$H$84="Ne sais pas")</formula>
    </cfRule>
  </conditionalFormatting>
  <conditionalFormatting sqref="K118">
    <cfRule type="expression" dxfId="1752" priority="13">
      <formula>OR($H$84="Non",$H$84="Ne sais pas")</formula>
    </cfRule>
  </conditionalFormatting>
  <conditionalFormatting sqref="K121">
    <cfRule type="expression" dxfId="1751" priority="12">
      <formula>OR($H$84="Non",$H$84="Ne sais pas")</formula>
    </cfRule>
  </conditionalFormatting>
  <conditionalFormatting sqref="K124">
    <cfRule type="expression" dxfId="1750" priority="11">
      <formula>OR($H$84="Non",$H$84="Ne sais pas")</formula>
    </cfRule>
  </conditionalFormatting>
  <conditionalFormatting sqref="K127">
    <cfRule type="expression" dxfId="1749" priority="10">
      <formula>OR($H$84="Non",$H$84="Ne sais pas")</formula>
    </cfRule>
  </conditionalFormatting>
  <conditionalFormatting sqref="K130">
    <cfRule type="expression" dxfId="1748" priority="9">
      <formula>OR($H$84="Non",$H$84="Ne sais pas")</formula>
    </cfRule>
  </conditionalFormatting>
  <conditionalFormatting sqref="K141 F204:F214 K223 K233:K245 F248">
    <cfRule type="containsBlanks" dxfId="1747" priority="199">
      <formula>LEN(TRIM(F141))=0</formula>
    </cfRule>
  </conditionalFormatting>
  <conditionalFormatting sqref="K247">
    <cfRule type="containsBlanks" dxfId="1746" priority="190">
      <formula>LEN(TRIM(K247))=0</formula>
    </cfRule>
  </conditionalFormatting>
  <conditionalFormatting sqref="K19:N23">
    <cfRule type="expression" dxfId="1745" priority="117">
      <formula>OR($I$6="Non",$I$6="Ne sais pas")</formula>
    </cfRule>
    <cfRule type="containsBlanks" dxfId="1744" priority="206">
      <formula>LEN(TRIM(K19))=0</formula>
    </cfRule>
  </conditionalFormatting>
  <conditionalFormatting sqref="L168:L178">
    <cfRule type="expression" dxfId="1743" priority="93">
      <formula>$F$225="Don't know"</formula>
    </cfRule>
    <cfRule type="expression" dxfId="1742" priority="94">
      <formula>$F$225="Non"</formula>
    </cfRule>
    <cfRule type="containsBlanks" dxfId="1741" priority="208">
      <formula>LEN(TRIM(L168))=0</formula>
    </cfRule>
  </conditionalFormatting>
  <conditionalFormatting sqref="L192:M202">
    <cfRule type="expression" dxfId="1740" priority="89">
      <formula>$F$225="Ne sais pas"</formula>
    </cfRule>
    <cfRule type="expression" dxfId="1739" priority="90">
      <formula>$F$225="Non"</formula>
    </cfRule>
  </conditionalFormatting>
  <conditionalFormatting sqref="L10:N10">
    <cfRule type="expression" dxfId="1738" priority="127">
      <formula>OR($I$10="Non",$I$10="Ne sais pas",$I$10="Non applicable")</formula>
    </cfRule>
  </conditionalFormatting>
  <conditionalFormatting sqref="L10:N18">
    <cfRule type="expression" dxfId="1737" priority="118">
      <formula>OR($I$6="Non",$I$6="Ne sais pas")</formula>
    </cfRule>
  </conditionalFormatting>
  <conditionalFormatting sqref="L11:N11">
    <cfRule type="expression" dxfId="1736" priority="126">
      <formula>OR($I$11="Non",$I$11="Ne sais pas",$I$11="Non applicable")</formula>
    </cfRule>
  </conditionalFormatting>
  <conditionalFormatting sqref="L12:N12">
    <cfRule type="expression" dxfId="1735" priority="125">
      <formula>OR($I$12="Non",$I$12="Ne sais pas",$I$12="Non applicable")</formula>
    </cfRule>
  </conditionalFormatting>
  <conditionalFormatting sqref="L13:N13">
    <cfRule type="expression" dxfId="1734" priority="124">
      <formula>OR($I$13="Non",$I$13="Ne sais pas",$I$13="Non applicable")</formula>
    </cfRule>
  </conditionalFormatting>
  <conditionalFormatting sqref="L14:N14">
    <cfRule type="expression" dxfId="1733" priority="123">
      <formula>OR($I$14="Non",$I$14="Ne sais pas",$I$14="Non applicable")</formula>
    </cfRule>
  </conditionalFormatting>
  <conditionalFormatting sqref="L15:N15">
    <cfRule type="expression" dxfId="1732" priority="122">
      <formula>OR($I$15="Non",$I$15="Ne sais pas",$I$15="Non applicable")</formula>
    </cfRule>
  </conditionalFormatting>
  <conditionalFormatting sqref="L16:N16">
    <cfRule type="expression" dxfId="1731" priority="121">
      <formula>OR($I$16="Non",$I$16="Ne sais pas",$I$16="Non applicable")</formula>
    </cfRule>
  </conditionalFormatting>
  <conditionalFormatting sqref="L17:N17">
    <cfRule type="expression" dxfId="1730" priority="119">
      <formula>OR($I$17="Ni l'un ni l'autre",$I$17="Ne sais pas",$I$17="Non applicable")</formula>
    </cfRule>
  </conditionalFormatting>
  <conditionalFormatting sqref="L18:N18">
    <cfRule type="expression" dxfId="1729" priority="35">
      <formula>OR($I$16="No",$I$16="Don't know",$I$16="Not applicable")</formula>
    </cfRule>
    <cfRule type="expression" dxfId="1728" priority="120">
      <formula>OR($I$18="Non",$I$18="Ne sais pas",$I$18="Non applicable")</formula>
    </cfRule>
  </conditionalFormatting>
  <conditionalFormatting sqref="L168:N178 G171:K178">
    <cfRule type="expression" dxfId="1727" priority="92">
      <formula>OR($F168="Non",$F168="Ne sais pas")</formula>
    </cfRule>
  </conditionalFormatting>
  <conditionalFormatting sqref="L192:N202">
    <cfRule type="containsBlanks" dxfId="1726" priority="209">
      <formula>LEN(TRIM(L192))=0</formula>
    </cfRule>
  </conditionalFormatting>
  <conditionalFormatting sqref="O19:O21 O25:O27 O31 O33 O35 O66:O70 O84 O91 O139 O150:O165 O222 O232 O263">
    <cfRule type="containsBlanks" dxfId="1725" priority="200">
      <formula>LEN(TRIM(O19))=0</formula>
    </cfRule>
  </conditionalFormatting>
  <conditionalFormatting sqref="O42">
    <cfRule type="containsBlanks" dxfId="1724" priority="188">
      <formula>LEN(TRIM(O42))=0</formula>
    </cfRule>
  </conditionalFormatting>
  <conditionalFormatting sqref="O44:O49">
    <cfRule type="containsBlanks" dxfId="1723" priority="149">
      <formula>LEN(TRIM(O44))=0</formula>
    </cfRule>
  </conditionalFormatting>
  <conditionalFormatting sqref="O52:O56">
    <cfRule type="containsBlanks" dxfId="1722" priority="7">
      <formula>LEN(TRIM(O52))=0</formula>
    </cfRule>
  </conditionalFormatting>
  <conditionalFormatting sqref="O73">
    <cfRule type="containsBlanks" dxfId="1721" priority="150">
      <formula>LEN(TRIM(O73))=0</formula>
    </cfRule>
  </conditionalFormatting>
  <conditionalFormatting sqref="O147">
    <cfRule type="containsBlanks" dxfId="1720" priority="143">
      <formula>LEN(TRIM(O147))=0</formula>
    </cfRule>
  </conditionalFormatting>
  <conditionalFormatting sqref="O167">
    <cfRule type="containsBlanks" dxfId="1719" priority="175">
      <formula>LEN(TRIM(O167))=0</formula>
    </cfRule>
  </conditionalFormatting>
  <conditionalFormatting sqref="O179:O191">
    <cfRule type="containsBlanks" dxfId="1718" priority="142">
      <formula>LEN(TRIM(O179))=0</formula>
    </cfRule>
  </conditionalFormatting>
  <conditionalFormatting sqref="O203:O215">
    <cfRule type="containsBlanks" dxfId="1717" priority="141">
      <formula>LEN(TRIM(O203))=0</formula>
    </cfRule>
  </conditionalFormatting>
  <conditionalFormatting sqref="O249 O256">
    <cfRule type="containsBlanks" dxfId="1716" priority="170">
      <formula>LEN(TRIM(O249))=0</formula>
    </cfRule>
  </conditionalFormatting>
  <conditionalFormatting sqref="O269:O271">
    <cfRule type="containsBlanks" dxfId="1715" priority="147">
      <formula>LEN(TRIM(O269))=0</formula>
    </cfRule>
  </conditionalFormatting>
  <conditionalFormatting sqref="O324:O372">
    <cfRule type="containsBlanks" dxfId="1714" priority="153">
      <formula>LEN(TRIM(O324))=0</formula>
    </cfRule>
  </conditionalFormatting>
  <conditionalFormatting sqref="O376">
    <cfRule type="containsBlanks" dxfId="1713" priority="148">
      <formula>LEN(TRIM(O376))=0</formula>
    </cfRule>
  </conditionalFormatting>
  <dataValidations count="96">
    <dataValidation type="list" allowBlank="1" showInputMessage="1" showErrorMessage="1" sqref="J326:K326 J332:K332 J338:K338 J344:K344 J350:K350 J356:K356 J362:K362 J368:K368" xr:uid="{DC81085B-C566-4E4C-9ED6-6EE00BCDFC06}">
      <formula1>"Présélectionné par l'OMS, SRA, Présélectionné par l'OMS et SRA,Aucun produit préselectionné par l'OMS ou SRA enregistré,Ne sais pas"</formula1>
    </dataValidation>
    <dataValidation type="list" allowBlank="1" showInputMessage="1" showErrorMessage="1" sqref="J330:K330 J336:K336 J342:K342 J348:K348 J360:K360 J366:K366 J372:K372 J354:K354" xr:uid="{6E9B1A04-4899-4364-8819-95B9BC743244}">
      <formula1>"0,1,2 ou plus,Ne sais pas"</formula1>
    </dataValidation>
    <dataValidation type="list" allowBlank="1" showInputMessage="1" showErrorMessage="1" sqref="H311:J311" xr:uid="{05D62776-D660-4E93-BD14-8DC5B6E0B78B}">
      <formula1>"Oui certifié ISO, Oui présélectioné par l'OMS, Oui certifié ISO et présélectionné par l'OMS,Ni l'un ni l'autre, Ne sais pas, Non applicable"</formula1>
    </dataValidation>
    <dataValidation type="list" allowBlank="1" showInputMessage="1" showErrorMessage="1" sqref="F253:G253" xr:uid="{833D607E-2F06-46FE-B4F8-AF4474D13C0D}">
      <formula1>"Oui : Mobilisation/implication communautaire importante,Oui : Une certaine mobilisation/implication communautaire,Non,Ne sais pas"</formula1>
    </dataValidation>
    <dataValidation type="list" allowBlank="1" showInputMessage="1" showErrorMessage="1" sqref="F251:G251" xr:uid="{633C2EED-DC01-4FBA-9E30-AFB65C730E10}">
      <formula1>"Oui : Médias importants,Oui : Certains médias,Non,Ne sais pas"</formula1>
    </dataValidation>
    <dataValidation type="list" allowBlank="1" showInputMessage="1" showErrorMessage="1" sqref="K155:L164 K151:L153 G151:J164" xr:uid="{92257B4F-190E-4B8F-8B58-881DEBD03A5A}">
      <formula1>"Travailleur de santé communautaire (ou équivalent),Infirmier auxiliaire,Sage-femme infirmière auxiliaire,Infirmier,Pharmacie, Responsable médical, Médecin, Ne sais pas, Non applicable"</formula1>
    </dataValidation>
    <dataValidation type="list" allowBlank="1" showInputMessage="1" showErrorMessage="1" sqref="H144:J144" xr:uid="{F68A23C6-4CEA-4D14-846B-649742689B24}">
      <formula1>"Oui un niveau élevé de mise en œuvre, Oui une certaine mise en œuvre,Mise en œuvre minimale ou inexistante, Ne sais pas, Non applicable (aucune stratégie)"</formula1>
    </dataValidation>
    <dataValidation type="list" allowBlank="1" showInputMessage="1" showErrorMessage="1" sqref="J67:J70" xr:uid="{B5E9C3D4-0DDD-42A1-A808-8E3AA3164FD7}">
      <formula1>"Oui, Non, Ne sais pas,Non applicable"</formula1>
    </dataValidation>
    <dataValidation type="list" allowBlank="1" showInputMessage="1" showErrorMessage="1" error="Choisissez une réponse dans la liste déroulante." prompt="Choisissez une réponse dans la liste déroulante." sqref="G68:I70" xr:uid="{7A73B5C6-D642-4C9A-BEDE-C8EC28B57AB4}">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I17" xr:uid="{1133340F-369B-4F2A-8E4D-CDEA626D7290}">
      <formula1>"Ministère des Finances, Ministère de la Planification,Les deux,Ni l'un ni l'autre,Ne sais pas, Non applicable"</formula1>
    </dataValidation>
    <dataValidation type="list" allowBlank="1" showInputMessage="1" showErrorMessage="1" sqref="F277:G277" xr:uid="{FCC19BAF-BC98-4252-A019-014EC012F637}">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allowBlank="1" showInputMessage="1" showErrorMessage="1" sqref="G256" xr:uid="{1B095717-5821-4206-801C-D8BDB8A7D7A5}">
      <formula1>"0 %,1 à 10 %,11 à 20 %,21 à 30 %,31 à 40 %,41 à 50 %,51 à 60 %,61 à 70 %,71 à 80 %,81 à 100 %,Ne sais pas,Non applicable"</formula1>
    </dataValidation>
    <dataValidation type="list" allowBlank="1" showInputMessage="1" showErrorMessage="1" sqref="F254:G254 H380:I380 H382:H383 I382" xr:uid="{70DA0B9F-FA39-4FD0-A03B-5D304F42E309}">
      <formula1>"Oui,Non,Ne sais pas"</formula1>
    </dataValidation>
    <dataValidation type="list" allowBlank="1" showInputMessage="1" showErrorMessage="1" sqref="F252:G252" xr:uid="{973A0ACB-9027-4B1E-BE14-6CEFB505E645}">
      <formula1>"Oui : Sensibilisation/éducation intensive par téléphone, Oui : Une certaine sensibilisation/éducation par téléphone, Non, Ne sais pas"</formula1>
    </dataValidation>
    <dataValidation type="list" allowBlank="1" showInputMessage="1" showErrorMessage="1" sqref="F250:G250" xr:uid="{BF62608D-7969-4AA0-B0CB-D880F083AA5A}">
      <formula1>"Oui : Marketing social important,Oui : Un certain marketing social,Non,Ne sais pas"</formula1>
    </dataValidation>
    <dataValidation allowBlank="1" showInputMessage="1" showErrorMessage="1" error="Choisissez une réponse dans la liste déroulante." sqref="K19" xr:uid="{12F080A1-CD02-49A5-BA71-8FE65FA36494}"/>
    <dataValidation type="list" allowBlank="1" showInputMessage="1" showErrorMessage="1" sqref="F276:G276" xr:uid="{C8995736-88CD-4C8A-80AB-81A0D9AEF9CB}">
      <formula1>"Oui : Tous les sites de marketing social sont inclus, Oui : Certains sites de marketing social sont inclus,Aucun, Ne sais pas, Non applicable (aucun LMIS)"</formula1>
    </dataValidation>
    <dataValidation type="list" allowBlank="1" showInputMessage="1" showErrorMessage="1" sqref="F275:G275" xr:uid="{13D00405-D9D6-491A-A9E5-1E76E3EA24B0}">
      <formula1>"Oui : Toutes les installations des ONG sont incluses, Oui : Certaines des installations des ONG sont incluses,Aucun, Ne sais pas, Non applicable (aucun LMIS)"</formula1>
    </dataValidation>
    <dataValidation type="list" allowBlank="1" showInputMessage="1" showErrorMessage="1" sqref="F274:G274" xr:uid="{3918DF19-0E39-4EB6-9921-811547D89DE3}">
      <formula1>"Oui : Tous les installations du secteur privé sont incluses, Oui : Certaines installations du secteur privé sont incluses,Aucun, Ne sais pas, Non applicable (aucun LMIS)"</formula1>
    </dataValidation>
    <dataValidation type="list" allowBlank="1" showInputMessage="1" showErrorMessage="1" sqref="F273:G273" xr:uid="{D75E1234-3566-4D8D-9B6C-649D0874F121}">
      <formula1>"Oui : Tous les installations du secteur public sont incluses, Oui : Certaines installations du secteur public sont incluses,Aucun, Ne sais pas, Non applicable (aucun LMIS)"</formula1>
    </dataValidation>
    <dataValidation type="list" allowBlank="1" showInputMessage="1" showErrorMessage="1" sqref="H376:I376" xr:uid="{942E4CCC-7EF8-4C22-90C8-84BC404EB03E}">
      <formula1>"Oui (plan PSE avec composant FP/RH),Aucun plan PSE commencé/élaboré,Oui plan PSE mais aucun composant FP/RH,Ne sais pas"</formula1>
    </dataValidation>
    <dataValidation type="list" allowBlank="1" showInputMessage="1" showErrorMessage="1" sqref="H319:J319" xr:uid="{7771BED1-1B94-4F33-B80E-1FD02F993956}">
      <formula1>"0 à 25 %,26 à 50 %,51 à 75 %,76 à 100 %, Ne sais pas, Non applicable"</formula1>
    </dataValidation>
    <dataValidation type="list" allowBlank="1" showInputMessage="1" showErrorMessage="1" sqref="H309:J309 F73:F75 H217:J220" xr:uid="{E490E165-32B2-44B0-82AF-6B7D0F6914BF}">
      <formula1>"Oui,Non,Ne sais pas,Non applicable"</formula1>
    </dataValidation>
    <dataValidation type="list" allowBlank="1" showInputMessage="1" showErrorMessage="1" sqref="H315:J315" xr:uid="{F9A5AD2F-67F1-4D1F-ABF3-280B20835E1F}">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7:J317" xr:uid="{3B4B21BA-7B0F-48B0-99D0-26EDE560D62F}">
      <formula1>"0,1,2 à 3,Plus de 3, Ne sais pas"</formula1>
    </dataValidation>
    <dataValidation type="list" allowBlank="1" showInputMessage="1" showErrorMessage="1" sqref="J363 J369 J333 J339 J345 J351 J357 J327" xr:uid="{AB6B6337-4774-443A-8B4F-F3B6150A26AF}">
      <formula1>"0,1,2 à 3,Plus de 3,Ne sais pas"</formula1>
    </dataValidation>
    <dataValidation type="list" allowBlank="1" showInputMessage="1" showErrorMessage="1" sqref="H309" xr:uid="{32C40B3D-89D1-4808-9946-E294751AC97C}">
      <formula1>"Oui,Non,Ne sais pas, Non applicable"</formula1>
    </dataValidation>
    <dataValidation type="list" allowBlank="1" showInputMessage="1" showErrorMessage="1" sqref="H308:J308" xr:uid="{4F73E7A7-A027-4162-B3B0-0CEAEA45D6F7}">
      <formula1>"Moins de 6 mois, De 6 mois à moins d'1 an, D'1 an à 18 mois, Plus de 18 mois,Ne sais pas, Non applicable"</formula1>
    </dataValidation>
    <dataValidation type="list" allowBlank="1" showInputMessage="1" showErrorMessage="1" error="Choisissez une réponse dans la liste déroulante." sqref="I19:I20" xr:uid="{80D4C939-2F06-4E90-AE8B-56ECFA27C08E}">
      <formula1>"Oui, Non, Ne sais pas, Non applicable"</formula1>
    </dataValidation>
    <dataValidation type="list" allowBlank="1" showInputMessage="1" showErrorMessage="1" sqref="H312:J313" xr:uid="{6E983FAF-B441-4101-8EB7-DAFE8D679A4B}">
      <formula1>"La plupart ont été testés, Certains ont été testés, Aucun n'a été testé, Ne sais pas, Non applicable"</formula1>
    </dataValidation>
    <dataValidation type="list" allowBlank="1" showInputMessage="1" showErrorMessage="1" sqref="H165 J165:L165" xr:uid="{27149320-C404-43BF-8B82-E3ABCB6E079C}">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52:F56" xr:uid="{CEC8ED03-DEAD-4BD9-AF8A-FC08B46B9483}">
      <formula1>"En nature, Argent liquide, Ne sais pas, Non applicable"</formula1>
    </dataValidation>
    <dataValidation type="list" allowBlank="1" showInputMessage="1" showErrorMessage="1" sqref="F168:F178 I6 I42 F192:F202 K233:K245 H373:H374 G139 H147:J147 H145:J145 J33 F263 F180:F190 F204:F214 H215:J215 G269 H84 G125:J126 J35 F45 F47 G131:J132 G95:J96 G128:J129 G98:J99 G101:J102 G104:J105 G107:J108 G110:J111 G113:J114 G116:J117 G119:J120 G122:J123 G135:J136" xr:uid="{13B54844-2213-4A7C-B7E4-F30D83E38105}">
      <formula1>"Oui, Non, Ne sais pas"</formula1>
    </dataValidation>
    <dataValidation type="list" allowBlank="1" showInputMessage="1" showErrorMessage="1" sqref="H31:J31" xr:uid="{C72C3CAB-4529-4A04-A3B0-41DCD0E7764C}">
      <formula1>"Une fois par an, Deux fois par an, Une fois par trimestre, Une fois par mois, Autre, Ne sais pas"</formula1>
    </dataValidation>
    <dataValidation type="list" allowBlank="1" showInputMessage="1" showErrorMessage="1" sqref="J25 H25" xr:uid="{794AF91E-4FB0-4D36-829F-3E0B56C11E9F}">
      <formula1>"Janvier, Février, Mars, Avril, Mai, Juin, Juillet, Août, Septembre, Octobre, Novembre, Décembre"</formula1>
    </dataValidation>
    <dataValidation type="list" allowBlank="1" showInputMessage="1" showErrorMessage="1" error="Choisissez une réponse dans la liste déroulante." sqref="I21" xr:uid="{1BE5A10D-D977-474C-A953-F21EE878276D}">
      <formula1>"0 fois, 1 fois, 2 à 3 fois, 4 fois ou plus, Ne sais pas"</formula1>
    </dataValidation>
    <dataValidation type="list" allowBlank="1" showInputMessage="1" showErrorMessage="1" sqref="F264:F267 H318 F258 H310 H223:H225 H230 H227 I22:I23 F77:G80 H320 H143:J143 I18 H322 H314 L168:L178 M168:N168 I10:I16 H305:H306 F260:F262 L192:N202" xr:uid="{5EB86469-1689-4A6F-8C2E-AE0EBC164DB0}">
      <formula1>"Oui, Non, Ne sais pas, Non applicable"</formula1>
    </dataValidation>
    <dataValidation type="list" allowBlank="1" showInputMessage="1" showErrorMessage="1" sqref="G271" xr:uid="{46F3B27D-3414-49B4-85E2-440BA99692C5}">
      <formula1>"Oui, Non, Ne sais pas, Non applicable (aucun LMIS)"</formula1>
    </dataValidation>
    <dataValidation type="list" allowBlank="1" showInputMessage="1" showErrorMessage="1" sqref="H26 J26" xr:uid="{DD56F43A-0688-4C1C-AFA6-F0DF6B9FEF4A}">
      <formula1>"2017,2018,2019,2020,2021,2022,2023"</formula1>
    </dataValidation>
    <dataValidation type="list" allowBlank="1" showInputMessage="1" showErrorMessage="1" sqref="M47 M45 M52:M56" xr:uid="{2B359936-8283-4DFF-A139-DCA96E2D3A8F}">
      <formula1>"Achat/B.P. date,Date d'expédition,Date de livraison,Autre,Inconnu,Non applicable"</formula1>
    </dataValidation>
    <dataValidation type="list" allowBlank="1" showInputMessage="1" showErrorMessage="1" sqref="F257" xr:uid="{6D575479-E849-4097-93B8-610F67EE3057}">
      <formula1>"Oui, Non"</formula1>
    </dataValidation>
    <dataValidation type="list" allowBlank="1" showInputMessage="1" showErrorMessage="1" sqref="P270:P271" xr:uid="{EE144D26-FF3F-40FD-B585-3336B4761CC5}">
      <formula1>#REF!</formula1>
    </dataValidation>
    <dataValidation type="list" allowBlank="1" showInputMessage="1" showErrorMessage="1" sqref="H377:I377" xr:uid="{141FCB7A-BF98-4DFF-B387-F39A5F47DE84}">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H385:I385" xr:uid="{B8156B47-74BA-4729-9B26-8035E7E60A82}">
      <formula1>"Totalité ou majorité de la ligne budgétaire transférée à la réponse COVID, Une partie du budget a été transférée, Aucune partie du budget n'a été transférée (c'est-à-dire aucun impact), Inconnu, Non applicable"</formula1>
    </dataValidation>
    <dataValidation type="list" allowBlank="1" showInputMessage="1" showErrorMessage="1" sqref="H386:I386" xr:uid="{462AAA22-3099-47C4-94A4-5B5E8BAD2880}">
      <formula1>"Impact élevé, Impact moyen, Impact faible, Aucun impact, Inconnu"</formula1>
    </dataValidation>
    <dataValidation type="list" allowBlank="1" showInputMessage="1" showErrorMessage="1" sqref="H384:I384" xr:uid="{25595645-41B5-4BFA-B7F5-81AE1D9E9F07}">
      <formula1>"Aucun impact, Réunions moins fréquentes, Réunions impossibles, Ne sais pas, Non applicable (pas de comité)"</formula1>
    </dataValidation>
    <dataValidation type="decimal" allowBlank="1" showInputMessage="1" showErrorMessage="1" error="Entrez une valeur numérique ici uniquement (en USD)." sqref="J27" xr:uid="{8B35B954-473A-4988-AC6A-3B9AF6B7E57E}">
      <formula1>0</formula1>
      <formula2>100000000</formula2>
    </dataValidation>
    <dataValidation type="decimal" allowBlank="1" showInputMessage="1" showErrorMessage="1" error="Entrez une valeur numérique ici seulement (en USD)." sqref="I86:J86" xr:uid="{2D1BDF93-5A40-4B90-AF51-F8E286D2B4B1}">
      <formula1>0</formula1>
      <formula2>100000000</formula2>
    </dataValidation>
    <dataValidation type="decimal" allowBlank="1" showInputMessage="1" showErrorMessage="1" error="Entrez une quantité numérique ici seulement." sqref="K45:L45 K47:L47 K54:L56" xr:uid="{96248588-1ED6-45D2-BA05-D047DE0D1F34}">
      <formula1>0</formula1>
      <formula2>1000000000</formula2>
    </dataValidation>
    <dataValidation type="custom" allowBlank="1" showInputMessage="1" showErrorMessage="1" error="Ce nombre doit être supérieur ou égal au nombre d'observations de rupture de stock (Colonne H)." sqref="I286:I287 I294:I295 I281 I290 I292 I297" xr:uid="{11024DC0-03EC-49BC-84CB-B801660E5092}">
      <formula1>I281&gt;=H281</formula1>
    </dataValidation>
    <dataValidation type="custom" operator="lessThanOrEqual" allowBlank="1" showInputMessage="1" showErrorMessage="1" error="Ce nombre ne peut pas dépasser le nombre total d'observations du statut des stocks (colonne I)." sqref="K290:L295 H290:H295 H297:H299 K297:L299 I293 I282:I284 I298:I299 H281:H284 K281:L284 K286:L288 I291 H286:H288 I288" xr:uid="{4A4AF1F0-9E47-43DF-AAF2-685680EC46CE}">
      <formula1>H281&lt;=I281</formula1>
    </dataValidation>
    <dataValidation type="list" allowBlank="1" showInputMessage="1" showErrorMessage="1" sqref="H304:J304" xr:uid="{68047BEB-F186-4225-8D34-9F109E9F02DE}">
      <formula1>"Oui, Non, Ne sais pas, Non applicable (pas d'ANRP)"</formula1>
    </dataValidation>
    <dataValidation type="list" allowBlank="1" showInputMessage="1" showErrorMessage="1" sqref="H29:J29" xr:uid="{1B265F25-4C4C-4FD1-B26C-2224FA2D96EF}">
      <formula1>"Gouvernement - Niveau central, Gouvernement - Niveau infranational, Gouvernement des États-Unis (USG), UNFPA, Autres bailleurs de fonds, Autre, Ne sais pas"</formula1>
    </dataValidation>
    <dataValidation allowBlank="1" showInputMessage="1" showErrorMessage="1" error="Entrez une valeur numérique ici seulement (en USD)." sqref="G38:G39 G45:H45 G47:H47 G54:H56" xr:uid="{FBDE378E-D1A8-451A-A57B-53DCD13656CF}"/>
    <dataValidation type="decimal" allowBlank="1" showInputMessage="1" showErrorMessage="1" error="Enter a numeric quantity only." sqref="K52:L53" xr:uid="{CE414843-0E05-49B9-B8EA-68AC8ABEC06F}">
      <formula1>0</formula1>
      <formula2>1000000000</formula2>
    </dataValidation>
    <dataValidation allowBlank="1" showInputMessage="1" showErrorMessage="1" error="Entrez une valeur numérique ici uniquement (en USD)." sqref="H231:J231" xr:uid="{3B9DF133-05CF-42BF-9EEF-5486668143A5}"/>
    <dataValidation type="list" allowBlank="1" showInputMessage="1" showErrorMessage="1" sqref="O19" xr:uid="{D9DF01A4-AC19-4EB7-8045-CCA83D6E67A1}">
      <formula1>$C$3:$C$5</formula1>
    </dataValidation>
    <dataValidation type="list" allowBlank="1" showInputMessage="1" showErrorMessage="1" sqref="O20" xr:uid="{C0272DCB-67B9-4680-950E-1C6E4039882D}">
      <formula1>$D$3:$D$4</formula1>
    </dataValidation>
    <dataValidation type="list" allowBlank="1" showInputMessage="1" showErrorMessage="1" sqref="O21:O23" xr:uid="{EFA32EA7-5C02-4C13-9113-32ACE7B0D485}">
      <formula1>$E$3:$E$4</formula1>
    </dataValidation>
    <dataValidation type="list" allowBlank="1" showInputMessage="1" showErrorMessage="1" sqref="O25:O26" xr:uid="{2C59DE82-1312-43ED-A43B-C496851DD775}">
      <formula1>$F$3:$F$6</formula1>
    </dataValidation>
    <dataValidation type="list" allowBlank="1" showInputMessage="1" showErrorMessage="1" sqref="O31" xr:uid="{69FBB005-67DF-40F1-8F02-E7D58C194AAD}">
      <formula1>$H$3:$H$4</formula1>
    </dataValidation>
    <dataValidation type="list" allowBlank="1" showInputMessage="1" showErrorMessage="1" sqref="O33" xr:uid="{D9750A9D-D189-4CFD-981B-EFF46C6D8330}">
      <formula1>$I$3:$I$4</formula1>
    </dataValidation>
    <dataValidation type="list" allowBlank="1" showInputMessage="1" showErrorMessage="1" sqref="O35 O42" xr:uid="{0DA5377C-3D58-4053-BE29-3532FF73DE8D}">
      <formula1>$J$3:$J$7</formula1>
    </dataValidation>
    <dataValidation type="list" allowBlank="1" showInputMessage="1" showErrorMessage="1" sqref="O44:O49" xr:uid="{F7C8F1C5-6BA4-42BC-AF25-E36C5BB579C5}">
      <formula1>$K$3:$K$7</formula1>
    </dataValidation>
    <dataValidation type="list" allowBlank="1" showInputMessage="1" showErrorMessage="1" sqref="O73:O81 O66:O71" xr:uid="{B9D93394-1CD7-45A8-8565-45540C1369F2}">
      <formula1>$P$3:$P$7</formula1>
    </dataValidation>
    <dataValidation type="list" allowBlank="1" showInputMessage="1" showErrorMessage="1" sqref="O84" xr:uid="{4F847932-774F-4C7E-A90A-AEC8EE9A7423}">
      <formula1>$Q$3:$Q$6</formula1>
    </dataValidation>
    <dataValidation type="list" allowBlank="1" showInputMessage="1" showErrorMessage="1" sqref="O91" xr:uid="{B90E8794-4120-47EB-B651-2D63592FD4E1}">
      <formula1>$R$3:$R$8</formula1>
    </dataValidation>
    <dataValidation type="list" allowBlank="1" showInputMessage="1" showErrorMessage="1" sqref="O139" xr:uid="{396DB4BB-C084-4672-B850-5B38BC83AAD1}">
      <formula1>$S$3:$S$4</formula1>
    </dataValidation>
    <dataValidation type="list" allowBlank="1" showInputMessage="1" showErrorMessage="1" sqref="O145:O148" xr:uid="{78769207-2109-4F4B-9622-BFC090AD7447}">
      <formula1>$T$3:$T$8</formula1>
    </dataValidation>
    <dataValidation type="list" allowBlank="1" showInputMessage="1" showErrorMessage="1" sqref="O150:O165" xr:uid="{6A4260EA-1CAB-4ADD-BEA3-C74C9C078D6B}">
      <formula1>$U$3:$U$5</formula1>
    </dataValidation>
    <dataValidation type="list" allowBlank="1" showInputMessage="1" showErrorMessage="1" sqref="O167:O178 O191:O202" xr:uid="{06C166F4-C142-4E5F-9810-1BB8BD6336AA}">
      <formula1>$V$3:$V$8</formula1>
    </dataValidation>
    <dataValidation type="list" allowBlank="1" showInputMessage="1" showErrorMessage="1" sqref="O179:O190 O203:O214" xr:uid="{8AA60C7D-84E1-462E-BE63-ADF7F5C0C8FD}">
      <formula1>$W$3:$W$6</formula1>
    </dataValidation>
    <dataValidation type="list" allowBlank="1" showInputMessage="1" showErrorMessage="1" sqref="O215:O221" xr:uid="{5525FBF7-358A-4834-A02E-2CCB06E2FC58}">
      <formula1>$X$3:$X$4</formula1>
    </dataValidation>
    <dataValidation type="list" allowBlank="1" showInputMessage="1" showErrorMessage="1" sqref="O222:O226" xr:uid="{E360ABB5-C03E-4048-89BF-A3DED8110F63}">
      <formula1>$Y$3:$Y$6</formula1>
    </dataValidation>
    <dataValidation type="list" allowBlank="1" showInputMessage="1" showErrorMessage="1" sqref="O227:O228" xr:uid="{7035FD5B-739B-4B81-94FD-D82A060B4BAF}">
      <formula1>$Z$3:$Z$5</formula1>
    </dataValidation>
    <dataValidation type="list" allowBlank="1" showInputMessage="1" showErrorMessage="1" sqref="O230:O231" xr:uid="{9236293D-05E8-4E37-847C-8E0F1921E229}">
      <formula1>$AA$3:$AA$4</formula1>
    </dataValidation>
    <dataValidation type="list" allowBlank="1" showInputMessage="1" showErrorMessage="1" sqref="O232:O248" xr:uid="{9864F038-788C-4734-94AE-C93AE72603FA}">
      <formula1>$AB$3:$AB$4</formula1>
    </dataValidation>
    <dataValidation type="list" allowBlank="1" showInputMessage="1" showErrorMessage="1" sqref="O249:O255" xr:uid="{3B570C58-73B3-40CA-B6C2-BA043AEA6234}">
      <formula1>$AC$3:$AC$7</formula1>
    </dataValidation>
    <dataValidation type="list" allowBlank="1" showInputMessage="1" showErrorMessage="1" sqref="O256" xr:uid="{84600EFF-BA9F-4FAF-A510-A9A67BC3C999}">
      <formula1>$AD$3:$AD$5</formula1>
    </dataValidation>
    <dataValidation type="list" allowBlank="1" showInputMessage="1" showErrorMessage="1" sqref="O263:O267" xr:uid="{67E5FD82-AE5E-4405-9FBA-5048851ED76A}">
      <formula1>$AF$3:$AF$4</formula1>
    </dataValidation>
    <dataValidation type="list" allowBlank="1" showInputMessage="1" showErrorMessage="1" sqref="O269:O277" xr:uid="{55FC0797-52DE-40BF-BE80-EAE37B203F5F}">
      <formula1>$AG$3:$AG$4</formula1>
    </dataValidation>
    <dataValidation type="list" allowBlank="1" showInputMessage="1" showErrorMessage="1" sqref="O279" xr:uid="{3D4DA7FC-CEF6-4E6C-86B6-47A2FC46D368}">
      <formula1>$AH$3:$AH$7</formula1>
    </dataValidation>
    <dataValidation type="list" allowBlank="1" showInputMessage="1" showErrorMessage="1" sqref="O304" xr:uid="{5C88D5A1-FEAE-4672-A8ED-44B3A69AE19D}">
      <formula1>$AJ$3:$AJ$4</formula1>
    </dataValidation>
    <dataValidation type="list" allowBlank="1" showInputMessage="1" showErrorMessage="1" sqref="O305:O309" xr:uid="{CA6F6E95-79DA-439A-868A-176DDFE7F559}">
      <formula1>$AK$3:$AK$4</formula1>
    </dataValidation>
    <dataValidation type="list" allowBlank="1" showInputMessage="1" showErrorMessage="1" sqref="O310:O313" xr:uid="{36C0A4E0-E648-48D8-BCAA-23AA1B296546}">
      <formula1>$AL$3:$AL$5</formula1>
    </dataValidation>
    <dataValidation type="list" allowBlank="1" showInputMessage="1" showErrorMessage="1" sqref="O314:O315" xr:uid="{548376A8-D274-4AC2-9534-6FDB0CAA1246}">
      <formula1>$AM$3:$AM$4</formula1>
    </dataValidation>
    <dataValidation type="list" allowBlank="1" showInputMessage="1" showErrorMessage="1" sqref="O317:O322" xr:uid="{4B0F9353-A25A-4F29-8719-3256C50D9259}">
      <formula1>$AN$3:$AN$5</formula1>
    </dataValidation>
    <dataValidation type="list" allowBlank="1" showInputMessage="1" showErrorMessage="1" sqref="O324:O372" xr:uid="{BE6E6095-419D-44FE-8EE8-9943F341D981}">
      <formula1>$AO$3:$AO$4</formula1>
    </dataValidation>
    <dataValidation type="list" allowBlank="1" showInputMessage="1" showErrorMessage="1" sqref="O373" xr:uid="{1391A250-045B-407C-868A-10278A1947C4}">
      <formula1>$AP$3:$AP$4</formula1>
    </dataValidation>
    <dataValidation type="list" allowBlank="1" showInputMessage="1" showErrorMessage="1" sqref="O374:O375" xr:uid="{65A1837C-FFF0-4B81-80B7-1123BDD4D0B9}">
      <formula1>$AQ$3:$AQ$5</formula1>
    </dataValidation>
    <dataValidation type="list" allowBlank="1" showInputMessage="1" showErrorMessage="1" sqref="O376" xr:uid="{F79A8626-50E0-4CD2-B475-B4DADA4F91D4}">
      <formula1>$AR$3:$AR$4</formula1>
    </dataValidation>
    <dataValidation type="list" allowBlank="1" showInputMessage="1" showErrorMessage="1" sqref="O6" xr:uid="{55CE7B36-E2A1-43DF-BF3F-887EA8E1B8D2}">
      <formula1>$B$3:$B$5</formula1>
    </dataValidation>
    <dataValidation type="list" allowBlank="1" showInputMessage="1" showErrorMessage="1" sqref="O282:O284" xr:uid="{02FCAFEF-D87A-4E11-AFA4-B8A6C49F2109}">
      <formula1>$AI$3:$AI$8</formula1>
    </dataValidation>
    <dataValidation type="list" allowBlank="1" showInputMessage="1" showErrorMessage="1" sqref="O27" xr:uid="{941DA54C-6751-441B-8258-4850D9EA9566}">
      <formula1>$G$3:$G$6</formula1>
    </dataValidation>
    <dataValidation type="list" allowBlank="1" showInputMessage="1" showErrorMessage="1" sqref="O257:O262" xr:uid="{92126B8F-7A49-4B47-B249-A7BF834B0DEE}">
      <formula1>$AE$3:$AE$5</formula1>
    </dataValidation>
    <dataValidation type="list" allowBlank="1" showInputMessage="1" showErrorMessage="1" sqref="E3" xr:uid="{4A73907C-E9BF-494F-8AAE-D3D1A6EC55DE}">
      <formula1>$A$3:$A$133</formula1>
    </dataValidation>
  </dataValidations>
  <hyperlinks>
    <hyperlink ref="G2:O2" location="'All Country Summary (2023)'!A1" display="Go to summary page" xr:uid="{B61FE7DB-FEAA-4528-8F40-2C1CDB96EC4F}"/>
  </hyperlinks>
  <pageMargins left="0.25" right="0.25" top="0.75" bottom="0.75" header="0.3" footer="0.3"/>
  <pageSetup paperSize="141" scale="75" orientation="landscape"/>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CBE0-EEA5-49A3-AE40-41C3B83BAE45}">
  <sheetPr>
    <tabColor rgb="FFCCFF99"/>
  </sheetPr>
  <dimension ref="A1:Q391"/>
  <sheetViews>
    <sheetView showGridLines="0" zoomScale="80" zoomScaleNormal="80" zoomScaleSheetLayoutView="100" workbookViewId="0">
      <selection activeCell="F1" sqref="F1:N1"/>
    </sheetView>
  </sheetViews>
  <sheetFormatPr defaultColWidth="9.140625" defaultRowHeight="14.45"/>
  <cols>
    <col min="1" max="1" width="2.140625" style="172" customWidth="1"/>
    <col min="2" max="2" width="9.140625" style="172"/>
    <col min="3" max="3" width="3.28515625" style="172" customWidth="1"/>
    <col min="4" max="4" width="16.140625" style="172" customWidth="1"/>
    <col min="5" max="5" width="61.42578125" style="172" customWidth="1"/>
    <col min="6" max="6" width="16.5703125" style="172" customWidth="1"/>
    <col min="7" max="7" width="24.42578125" style="172" customWidth="1"/>
    <col min="8" max="8" width="19.42578125" style="172" customWidth="1"/>
    <col min="9" max="9" width="18.7109375" style="172" customWidth="1"/>
    <col min="10" max="10" width="20.7109375" style="172" customWidth="1"/>
    <col min="11" max="11" width="21.5703125" style="172" customWidth="1"/>
    <col min="12" max="12" width="14.85546875" style="172" customWidth="1"/>
    <col min="13" max="13" width="22.5703125" style="172" customWidth="1"/>
    <col min="14" max="14" width="23.5703125" style="172" customWidth="1"/>
    <col min="15" max="15" width="60.28515625" style="172" customWidth="1"/>
    <col min="16" max="16" width="49.28515625" style="172" customWidth="1"/>
    <col min="17" max="16384" width="9.140625" style="172"/>
  </cols>
  <sheetData>
    <row r="1" spans="2:16" ht="62.25" customHeight="1">
      <c r="F1" s="2130" t="s">
        <v>830</v>
      </c>
      <c r="G1" s="2130"/>
      <c r="H1" s="2130"/>
      <c r="I1" s="2130"/>
      <c r="J1" s="2130"/>
      <c r="K1" s="2130"/>
      <c r="L1" s="2130"/>
      <c r="M1" s="2130"/>
      <c r="N1" s="2130"/>
    </row>
    <row r="2" spans="2:16" ht="37.5" customHeight="1">
      <c r="B2" s="173" t="s">
        <v>381</v>
      </c>
      <c r="C2" s="479"/>
      <c r="D2" s="479"/>
      <c r="E2" s="479"/>
      <c r="F2" s="4216"/>
      <c r="G2" s="4216"/>
      <c r="H2" s="179"/>
      <c r="I2" s="179"/>
      <c r="J2" s="179"/>
      <c r="K2" s="180"/>
      <c r="L2" s="180"/>
      <c r="M2" s="180"/>
      <c r="N2" s="181"/>
      <c r="O2" s="522"/>
      <c r="P2" s="522"/>
    </row>
    <row r="3" spans="2:16" ht="26.25" customHeight="1">
      <c r="B3" s="173"/>
      <c r="C3" s="479"/>
      <c r="D3" s="523" t="s">
        <v>382</v>
      </c>
      <c r="E3" s="1168" t="s">
        <v>5708</v>
      </c>
      <c r="F3" s="1169" t="s">
        <v>383</v>
      </c>
      <c r="G3" s="178"/>
      <c r="H3" s="179"/>
      <c r="I3" s="179"/>
      <c r="J3" s="179"/>
      <c r="K3" s="180"/>
      <c r="L3" s="180"/>
      <c r="M3" s="180"/>
      <c r="N3" s="181"/>
      <c r="O3" s="522"/>
      <c r="P3" s="522"/>
    </row>
    <row r="4" spans="2:16" ht="36" customHeight="1">
      <c r="B4" s="2945" t="s">
        <v>384</v>
      </c>
      <c r="C4" s="2945"/>
      <c r="D4" s="2945"/>
      <c r="E4" s="2945"/>
      <c r="F4" s="2945"/>
      <c r="G4" s="2945"/>
      <c r="H4" s="2945"/>
      <c r="I4" s="2945"/>
      <c r="J4" s="2945"/>
      <c r="K4" s="2945"/>
      <c r="L4" s="2945"/>
      <c r="M4" s="2945"/>
      <c r="N4" s="2945"/>
      <c r="O4" s="522"/>
      <c r="P4" s="522"/>
    </row>
    <row r="5" spans="2:16" ht="23.25" customHeight="1">
      <c r="B5" s="2427" t="s">
        <v>0</v>
      </c>
      <c r="C5" s="2428"/>
      <c r="D5" s="2428"/>
      <c r="E5" s="2428"/>
      <c r="F5" s="2428"/>
      <c r="G5" s="2428"/>
      <c r="H5" s="2428"/>
      <c r="I5" s="2428"/>
      <c r="J5" s="2428"/>
      <c r="K5" s="2428"/>
      <c r="L5" s="2428"/>
      <c r="M5" s="2428"/>
      <c r="N5" s="2428"/>
      <c r="O5" s="2428"/>
      <c r="P5" s="2429"/>
    </row>
    <row r="6" spans="2:16" ht="72" customHeight="1">
      <c r="B6" s="525" t="s">
        <v>390</v>
      </c>
      <c r="C6" s="2531" t="s">
        <v>5709</v>
      </c>
      <c r="D6" s="2531"/>
      <c r="E6" s="2531"/>
      <c r="F6" s="2531"/>
      <c r="G6" s="2531"/>
      <c r="H6" s="2532"/>
      <c r="I6" s="526" t="s">
        <v>53</v>
      </c>
      <c r="J6" s="527" t="s">
        <v>392</v>
      </c>
      <c r="K6" s="4217"/>
      <c r="L6" s="4218"/>
      <c r="M6" s="4218"/>
      <c r="N6" s="4219"/>
      <c r="O6" s="2779" t="s">
        <v>3213</v>
      </c>
      <c r="P6" s="2779"/>
    </row>
    <row r="7" spans="2:16" ht="22.5" customHeight="1">
      <c r="B7" s="2580" t="s">
        <v>393</v>
      </c>
      <c r="C7" s="2581"/>
      <c r="D7" s="2581"/>
      <c r="E7" s="2581"/>
      <c r="F7" s="2581"/>
      <c r="G7" s="2581"/>
      <c r="H7" s="2581"/>
      <c r="I7" s="2581"/>
      <c r="J7" s="2581"/>
      <c r="K7" s="2581"/>
      <c r="L7" s="2581"/>
      <c r="M7" s="2581"/>
      <c r="N7" s="2941"/>
      <c r="O7" s="2592"/>
      <c r="P7" s="2592"/>
    </row>
    <row r="8" spans="2:16" ht="21.75" customHeight="1">
      <c r="B8" s="530" t="s">
        <v>394</v>
      </c>
      <c r="C8" s="2442" t="s">
        <v>395</v>
      </c>
      <c r="D8" s="2442"/>
      <c r="E8" s="2443"/>
      <c r="F8" s="2873" t="s">
        <v>5710</v>
      </c>
      <c r="G8" s="2874"/>
      <c r="H8" s="2874"/>
      <c r="I8" s="2874"/>
      <c r="J8" s="2874"/>
      <c r="K8" s="2874"/>
      <c r="L8" s="2874"/>
      <c r="M8" s="2874"/>
      <c r="N8" s="2874"/>
      <c r="O8" s="2592"/>
      <c r="P8" s="2592"/>
    </row>
    <row r="9" spans="2:16" ht="29.25" customHeight="1">
      <c r="B9" s="532" t="s">
        <v>396</v>
      </c>
      <c r="C9" s="2442" t="s">
        <v>397</v>
      </c>
      <c r="D9" s="2442"/>
      <c r="E9" s="2442"/>
      <c r="F9" s="2442"/>
      <c r="G9" s="2442"/>
      <c r="H9" s="2443"/>
      <c r="I9" s="533" t="s">
        <v>398</v>
      </c>
      <c r="J9" s="811"/>
      <c r="K9" s="811"/>
      <c r="L9" s="811"/>
      <c r="M9" s="811"/>
      <c r="N9" s="812"/>
      <c r="O9" s="2592"/>
      <c r="P9" s="2592"/>
    </row>
    <row r="10" spans="2:16" ht="28.5" customHeight="1">
      <c r="B10" s="534" t="s">
        <v>394</v>
      </c>
      <c r="C10" s="2442" t="s">
        <v>5711</v>
      </c>
      <c r="D10" s="2442"/>
      <c r="E10" s="2442"/>
      <c r="F10" s="2442"/>
      <c r="G10" s="2442"/>
      <c r="H10" s="2443"/>
      <c r="I10" s="535" t="s">
        <v>53</v>
      </c>
      <c r="J10" s="2940" t="s">
        <v>400</v>
      </c>
      <c r="K10" s="2608"/>
      <c r="L10" s="2486" t="s">
        <v>5712</v>
      </c>
      <c r="M10" s="2814"/>
      <c r="N10" s="2815"/>
      <c r="O10" s="2592"/>
      <c r="P10" s="2592"/>
    </row>
    <row r="11" spans="2:16" ht="47.45" customHeight="1">
      <c r="B11" s="537" t="s">
        <v>401</v>
      </c>
      <c r="C11" s="2442" t="s">
        <v>5713</v>
      </c>
      <c r="D11" s="2442"/>
      <c r="E11" s="2442"/>
      <c r="F11" s="2442"/>
      <c r="G11" s="2442"/>
      <c r="H11" s="2443"/>
      <c r="I11" s="535" t="s">
        <v>53</v>
      </c>
      <c r="J11" s="2940" t="s">
        <v>400</v>
      </c>
      <c r="K11" s="2608"/>
      <c r="L11" s="1411" t="s">
        <v>5714</v>
      </c>
      <c r="M11" s="1412"/>
      <c r="N11" s="1413"/>
      <c r="O11" s="2592"/>
      <c r="P11" s="2592"/>
    </row>
    <row r="12" spans="2:16" ht="28.5" customHeight="1">
      <c r="B12" s="537" t="s">
        <v>403</v>
      </c>
      <c r="C12" s="2442" t="s">
        <v>5715</v>
      </c>
      <c r="D12" s="2442"/>
      <c r="E12" s="2442"/>
      <c r="F12" s="2442"/>
      <c r="G12" s="2442"/>
      <c r="H12" s="2443"/>
      <c r="I12" s="535" t="s">
        <v>54</v>
      </c>
      <c r="J12" s="2940" t="s">
        <v>400</v>
      </c>
      <c r="K12" s="2608"/>
      <c r="L12" s="2486" t="s">
        <v>92</v>
      </c>
      <c r="M12" s="2814"/>
      <c r="N12" s="2815"/>
      <c r="O12" s="2592"/>
      <c r="P12" s="2592"/>
    </row>
    <row r="13" spans="2:16" ht="28.5" customHeight="1">
      <c r="B13" s="537" t="s">
        <v>405</v>
      </c>
      <c r="C13" s="2442" t="s">
        <v>406</v>
      </c>
      <c r="D13" s="2442"/>
      <c r="E13" s="2442"/>
      <c r="F13" s="2442"/>
      <c r="G13" s="2442"/>
      <c r="H13" s="2443"/>
      <c r="I13" s="535" t="s">
        <v>53</v>
      </c>
      <c r="J13" s="2940" t="s">
        <v>407</v>
      </c>
      <c r="K13" s="2608"/>
      <c r="L13" s="1411" t="s">
        <v>5716</v>
      </c>
      <c r="M13" s="1412"/>
      <c r="N13" s="1413"/>
      <c r="O13" s="2592"/>
      <c r="P13" s="2592"/>
    </row>
    <row r="14" spans="2:16" ht="28.5" customHeight="1">
      <c r="B14" s="537" t="s">
        <v>408</v>
      </c>
      <c r="C14" s="2442" t="s">
        <v>62</v>
      </c>
      <c r="D14" s="2442"/>
      <c r="E14" s="2442"/>
      <c r="F14" s="2442"/>
      <c r="G14" s="2442"/>
      <c r="H14" s="2443"/>
      <c r="I14" s="535" t="s">
        <v>53</v>
      </c>
      <c r="J14" s="2940" t="s">
        <v>409</v>
      </c>
      <c r="K14" s="2608"/>
      <c r="L14" s="2486" t="s">
        <v>854</v>
      </c>
      <c r="M14" s="2814"/>
      <c r="N14" s="2815"/>
      <c r="O14" s="2592"/>
      <c r="P14" s="2592"/>
    </row>
    <row r="15" spans="2:16" ht="54.6" customHeight="1">
      <c r="B15" s="537" t="s">
        <v>410</v>
      </c>
      <c r="C15" s="2442" t="s">
        <v>5717</v>
      </c>
      <c r="D15" s="2442"/>
      <c r="E15" s="2442"/>
      <c r="F15" s="2442"/>
      <c r="G15" s="2442"/>
      <c r="H15" s="2443"/>
      <c r="I15" s="535" t="s">
        <v>53</v>
      </c>
      <c r="J15" s="2940" t="s">
        <v>412</v>
      </c>
      <c r="K15" s="2608"/>
      <c r="L15" s="1411" t="s">
        <v>5718</v>
      </c>
      <c r="M15" s="1412"/>
      <c r="N15" s="1413"/>
      <c r="O15" s="2592"/>
      <c r="P15" s="2592"/>
    </row>
    <row r="16" spans="2:16" ht="26.25" customHeight="1">
      <c r="B16" s="537" t="s">
        <v>413</v>
      </c>
      <c r="C16" s="2442" t="s">
        <v>414</v>
      </c>
      <c r="D16" s="2442"/>
      <c r="E16" s="2442"/>
      <c r="F16" s="2442"/>
      <c r="G16" s="2442"/>
      <c r="H16" s="2443"/>
      <c r="I16" s="535" t="s">
        <v>53</v>
      </c>
      <c r="J16" s="2940" t="s">
        <v>415</v>
      </c>
      <c r="K16" s="2608"/>
      <c r="L16" s="1411" t="s">
        <v>5719</v>
      </c>
      <c r="M16" s="1412"/>
      <c r="N16" s="1413"/>
      <c r="O16" s="2592"/>
      <c r="P16" s="2592"/>
    </row>
    <row r="17" spans="2:16" ht="30.75" customHeight="1">
      <c r="B17" s="537" t="s">
        <v>416</v>
      </c>
      <c r="C17" s="2442" t="s">
        <v>417</v>
      </c>
      <c r="D17" s="2442"/>
      <c r="E17" s="2442"/>
      <c r="F17" s="2442"/>
      <c r="G17" s="2442"/>
      <c r="H17" s="2443"/>
      <c r="I17" s="535" t="s">
        <v>67</v>
      </c>
      <c r="J17" s="2940" t="s">
        <v>415</v>
      </c>
      <c r="K17" s="2608"/>
      <c r="L17" s="2486"/>
      <c r="M17" s="2814"/>
      <c r="N17" s="2815"/>
      <c r="O17" s="2592"/>
      <c r="P17" s="2592"/>
    </row>
    <row r="18" spans="2:16" ht="30" customHeight="1">
      <c r="B18" s="537" t="s">
        <v>418</v>
      </c>
      <c r="C18" s="2442" t="s">
        <v>5720</v>
      </c>
      <c r="D18" s="2442"/>
      <c r="E18" s="2442"/>
      <c r="F18" s="2442"/>
      <c r="G18" s="2442"/>
      <c r="H18" s="2443"/>
      <c r="I18" s="535" t="s">
        <v>54</v>
      </c>
      <c r="J18" s="2940" t="s">
        <v>415</v>
      </c>
      <c r="K18" s="2608"/>
      <c r="L18" s="2486"/>
      <c r="M18" s="2814"/>
      <c r="N18" s="2815"/>
      <c r="O18" s="2673"/>
      <c r="P18" s="2673"/>
    </row>
    <row r="19" spans="2:16" ht="39" customHeight="1">
      <c r="B19" s="532" t="s">
        <v>420</v>
      </c>
      <c r="C19" s="2442" t="s">
        <v>421</v>
      </c>
      <c r="D19" s="2442"/>
      <c r="E19" s="2442"/>
      <c r="F19" s="2442"/>
      <c r="G19" s="2442"/>
      <c r="H19" s="2442"/>
      <c r="I19" s="535" t="s">
        <v>54</v>
      </c>
      <c r="J19" s="2929" t="s">
        <v>422</v>
      </c>
      <c r="K19" s="1434" t="s">
        <v>5721</v>
      </c>
      <c r="L19" s="1435"/>
      <c r="M19" s="1435"/>
      <c r="N19" s="1436"/>
      <c r="O19" s="540" t="s">
        <v>1279</v>
      </c>
      <c r="P19" s="541"/>
    </row>
    <row r="20" spans="2:16" ht="39" customHeight="1">
      <c r="B20" s="532" t="s">
        <v>423</v>
      </c>
      <c r="C20" s="2442" t="s">
        <v>424</v>
      </c>
      <c r="D20" s="2442"/>
      <c r="E20" s="2442"/>
      <c r="F20" s="2442"/>
      <c r="G20" s="2442"/>
      <c r="H20" s="2442"/>
      <c r="I20" s="535" t="s">
        <v>53</v>
      </c>
      <c r="J20" s="2930"/>
      <c r="K20" s="1437"/>
      <c r="L20" s="1438"/>
      <c r="M20" s="1438"/>
      <c r="N20" s="1439"/>
      <c r="O20" s="540" t="s">
        <v>1278</v>
      </c>
      <c r="P20" s="541"/>
    </row>
    <row r="21" spans="2:16" ht="39" customHeight="1">
      <c r="B21" s="532" t="s">
        <v>425</v>
      </c>
      <c r="C21" s="2442" t="s">
        <v>426</v>
      </c>
      <c r="D21" s="2442"/>
      <c r="E21" s="2442"/>
      <c r="F21" s="2442"/>
      <c r="G21" s="2442"/>
      <c r="H21" s="2442"/>
      <c r="I21" s="535" t="s">
        <v>78</v>
      </c>
      <c r="J21" s="2930"/>
      <c r="K21" s="1437"/>
      <c r="L21" s="1438"/>
      <c r="M21" s="1438"/>
      <c r="N21" s="1439"/>
      <c r="O21" s="2529" t="s">
        <v>1820</v>
      </c>
      <c r="P21" s="2529"/>
    </row>
    <row r="22" spans="2:16" ht="39" customHeight="1">
      <c r="B22" s="532" t="s">
        <v>427</v>
      </c>
      <c r="C22" s="2442" t="s">
        <v>428</v>
      </c>
      <c r="D22" s="2442"/>
      <c r="E22" s="2442"/>
      <c r="F22" s="2442"/>
      <c r="G22" s="2442"/>
      <c r="H22" s="2442"/>
      <c r="I22" s="535" t="s">
        <v>53</v>
      </c>
      <c r="J22" s="2930"/>
      <c r="K22" s="1437"/>
      <c r="L22" s="1438"/>
      <c r="M22" s="1438"/>
      <c r="N22" s="1439"/>
      <c r="O22" s="2592"/>
      <c r="P22" s="2592"/>
    </row>
    <row r="23" spans="2:16" ht="48" customHeight="1">
      <c r="B23" s="530" t="s">
        <v>394</v>
      </c>
      <c r="C23" s="2472" t="s">
        <v>429</v>
      </c>
      <c r="D23" s="2472"/>
      <c r="E23" s="2472"/>
      <c r="F23" s="2472"/>
      <c r="G23" s="2472"/>
      <c r="H23" s="2472"/>
      <c r="I23" s="535" t="s">
        <v>53</v>
      </c>
      <c r="J23" s="2930"/>
      <c r="K23" s="1440"/>
      <c r="L23" s="1441"/>
      <c r="M23" s="1441"/>
      <c r="N23" s="1442"/>
      <c r="O23" s="2530"/>
      <c r="P23" s="2530"/>
    </row>
    <row r="24" spans="2:16" ht="24.75" customHeight="1">
      <c r="B24" s="2427" t="s">
        <v>1</v>
      </c>
      <c r="C24" s="2428"/>
      <c r="D24" s="2428"/>
      <c r="E24" s="2428"/>
      <c r="F24" s="2428"/>
      <c r="G24" s="2428"/>
      <c r="H24" s="2428"/>
      <c r="I24" s="2428"/>
      <c r="J24" s="2428"/>
      <c r="K24" s="2428"/>
      <c r="L24" s="2428"/>
      <c r="M24" s="2428"/>
      <c r="N24" s="2428"/>
      <c r="O24" s="2428"/>
      <c r="P24" s="2429"/>
    </row>
    <row r="25" spans="2:16" ht="46.5" customHeight="1">
      <c r="B25" s="2921" t="s">
        <v>430</v>
      </c>
      <c r="C25" s="2923" t="s">
        <v>5722</v>
      </c>
      <c r="D25" s="2923"/>
      <c r="E25" s="2923"/>
      <c r="F25" s="2924"/>
      <c r="G25" s="553" t="s">
        <v>432</v>
      </c>
      <c r="H25" s="546" t="s">
        <v>3345</v>
      </c>
      <c r="I25" s="1170" t="s">
        <v>433</v>
      </c>
      <c r="J25" s="636" t="s">
        <v>3346</v>
      </c>
      <c r="K25" s="2925" t="s">
        <v>5723</v>
      </c>
      <c r="L25" s="4206"/>
      <c r="M25" s="4207"/>
      <c r="N25" s="4208"/>
      <c r="O25" s="549" t="s">
        <v>1831</v>
      </c>
      <c r="P25" s="549"/>
    </row>
    <row r="26" spans="2:16" ht="54.75" customHeight="1">
      <c r="B26" s="2922"/>
      <c r="C26" s="2568"/>
      <c r="D26" s="2568"/>
      <c r="E26" s="2568"/>
      <c r="F26" s="2857"/>
      <c r="G26" s="553" t="s">
        <v>435</v>
      </c>
      <c r="H26" s="554">
        <v>2022</v>
      </c>
      <c r="I26" s="1170" t="s">
        <v>436</v>
      </c>
      <c r="J26" s="554">
        <v>2022</v>
      </c>
      <c r="K26" s="2596"/>
      <c r="L26" s="4209"/>
      <c r="M26" s="4210"/>
      <c r="N26" s="4211"/>
      <c r="O26" s="529" t="s">
        <v>1831</v>
      </c>
      <c r="P26" s="529"/>
    </row>
    <row r="27" spans="2:16" ht="75" customHeight="1">
      <c r="B27" s="532" t="s">
        <v>437</v>
      </c>
      <c r="C27" s="3711" t="s">
        <v>5383</v>
      </c>
      <c r="D27" s="2479"/>
      <c r="E27" s="2479"/>
      <c r="F27" s="2479"/>
      <c r="G27" s="2479"/>
      <c r="H27" s="2479"/>
      <c r="I27" s="2480"/>
      <c r="J27" s="1171">
        <v>991714</v>
      </c>
      <c r="K27" s="2596"/>
      <c r="L27" s="4209"/>
      <c r="M27" s="4210"/>
      <c r="N27" s="4211"/>
      <c r="O27" s="2529" t="s">
        <v>1833</v>
      </c>
      <c r="P27" s="2529"/>
    </row>
    <row r="28" spans="2:16" ht="32.25" customHeight="1">
      <c r="B28" s="558"/>
      <c r="C28" s="559" t="s">
        <v>394</v>
      </c>
      <c r="D28" s="2442" t="s">
        <v>5724</v>
      </c>
      <c r="E28" s="2442"/>
      <c r="F28" s="2442"/>
      <c r="G28" s="2442"/>
      <c r="H28" s="2442"/>
      <c r="I28" s="2443"/>
      <c r="J28" s="560">
        <v>367790</v>
      </c>
      <c r="K28" s="2596"/>
      <c r="L28" s="4209"/>
      <c r="M28" s="4210"/>
      <c r="N28" s="4211"/>
      <c r="O28" s="2592"/>
      <c r="P28" s="2592"/>
    </row>
    <row r="29" spans="2:16" ht="32.1" customHeight="1">
      <c r="B29" s="561" t="s">
        <v>440</v>
      </c>
      <c r="C29" s="2442" t="s">
        <v>441</v>
      </c>
      <c r="D29" s="2442"/>
      <c r="E29" s="2442"/>
      <c r="F29" s="2442"/>
      <c r="G29" s="2443"/>
      <c r="H29" s="3415" t="s">
        <v>1286</v>
      </c>
      <c r="I29" s="3416"/>
      <c r="J29" s="3417"/>
      <c r="K29" s="2596"/>
      <c r="L29" s="4209"/>
      <c r="M29" s="4210"/>
      <c r="N29" s="4211"/>
      <c r="O29" s="2673"/>
      <c r="P29" s="2673"/>
    </row>
    <row r="30" spans="2:16" ht="26.25" customHeight="1">
      <c r="B30" s="561"/>
      <c r="C30" s="4204" t="s">
        <v>442</v>
      </c>
      <c r="D30" s="4204"/>
      <c r="E30" s="4204"/>
      <c r="F30" s="4204"/>
      <c r="G30" s="4205"/>
      <c r="H30" s="2461" t="s">
        <v>92</v>
      </c>
      <c r="I30" s="2636"/>
      <c r="J30" s="2462"/>
      <c r="K30" s="2596"/>
      <c r="L30" s="4209"/>
      <c r="M30" s="4210"/>
      <c r="N30" s="4211"/>
      <c r="O30" s="539"/>
      <c r="P30" s="550"/>
    </row>
    <row r="31" spans="2:16" ht="29.25" customHeight="1">
      <c r="B31" s="537"/>
      <c r="C31" s="2442" t="s">
        <v>5725</v>
      </c>
      <c r="D31" s="2442"/>
      <c r="E31" s="2442"/>
      <c r="F31" s="2442"/>
      <c r="G31" s="2443"/>
      <c r="H31" s="2461" t="s">
        <v>3349</v>
      </c>
      <c r="I31" s="2636"/>
      <c r="J31" s="2462"/>
      <c r="K31" s="2596"/>
      <c r="L31" s="4209"/>
      <c r="M31" s="4210"/>
      <c r="N31" s="4211"/>
      <c r="O31" s="541" t="s">
        <v>3223</v>
      </c>
      <c r="P31" s="855"/>
    </row>
    <row r="32" spans="2:16" ht="27" customHeight="1">
      <c r="B32" s="537"/>
      <c r="C32" s="4204" t="s">
        <v>442</v>
      </c>
      <c r="D32" s="4204"/>
      <c r="E32" s="4204"/>
      <c r="F32" s="4204"/>
      <c r="G32" s="4205"/>
      <c r="H32" s="4215" t="s">
        <v>92</v>
      </c>
      <c r="I32" s="4215"/>
      <c r="J32" s="4215"/>
      <c r="K32" s="2610"/>
      <c r="L32" s="4212"/>
      <c r="M32" s="4213"/>
      <c r="N32" s="4214"/>
      <c r="O32" s="542" t="s">
        <v>3223</v>
      </c>
      <c r="P32" s="664"/>
    </row>
    <row r="33" spans="2:17" ht="59.25" customHeight="1">
      <c r="B33" s="565" t="s">
        <v>444</v>
      </c>
      <c r="C33" s="3354" t="s">
        <v>5726</v>
      </c>
      <c r="D33" s="3354"/>
      <c r="E33" s="3354"/>
      <c r="F33" s="3354"/>
      <c r="G33" s="3354"/>
      <c r="H33" s="3354"/>
      <c r="I33" s="3354"/>
      <c r="J33" s="1172" t="s">
        <v>54</v>
      </c>
      <c r="K33" s="567" t="s">
        <v>446</v>
      </c>
      <c r="L33" s="4201" t="s">
        <v>5727</v>
      </c>
      <c r="M33" s="4202"/>
      <c r="N33" s="4203"/>
      <c r="O33" s="815" t="s">
        <v>3224</v>
      </c>
      <c r="P33" s="815"/>
    </row>
    <row r="34" spans="2:17" ht="46.5" customHeight="1">
      <c r="B34" s="2907" t="s">
        <v>5728</v>
      </c>
      <c r="C34" s="2908"/>
      <c r="D34" s="2908"/>
      <c r="E34" s="2908"/>
      <c r="F34" s="2908"/>
      <c r="G34" s="2908"/>
      <c r="H34" s="2908"/>
      <c r="I34" s="2908"/>
      <c r="J34" s="2908"/>
      <c r="K34" s="2908"/>
      <c r="L34" s="2908"/>
      <c r="M34" s="2908"/>
      <c r="N34" s="2908"/>
      <c r="O34" s="2908"/>
      <c r="P34" s="2910"/>
    </row>
    <row r="35" spans="2:17" ht="92.25" customHeight="1">
      <c r="B35" s="569" t="s">
        <v>448</v>
      </c>
      <c r="C35" s="3354" t="s">
        <v>5729</v>
      </c>
      <c r="D35" s="3354"/>
      <c r="E35" s="3354"/>
      <c r="F35" s="3354"/>
      <c r="G35" s="3354"/>
      <c r="H35" s="3354"/>
      <c r="I35" s="3354"/>
      <c r="J35" s="1172" t="s">
        <v>54</v>
      </c>
      <c r="K35" s="680" t="s">
        <v>446</v>
      </c>
      <c r="L35" s="4198"/>
      <c r="M35" s="4199"/>
      <c r="N35" s="4200"/>
      <c r="O35" s="1173" t="s">
        <v>1279</v>
      </c>
      <c r="P35" s="529"/>
    </row>
    <row r="36" spans="2:17" ht="30.75" customHeight="1">
      <c r="B36" s="2907" t="s">
        <v>450</v>
      </c>
      <c r="C36" s="2861"/>
      <c r="D36" s="2861"/>
      <c r="E36" s="2861"/>
      <c r="F36" s="2861"/>
      <c r="G36" s="2861"/>
      <c r="H36" s="2861"/>
      <c r="I36" s="2861"/>
      <c r="J36" s="2861"/>
      <c r="K36" s="2861"/>
      <c r="L36" s="2861"/>
      <c r="M36" s="2861"/>
      <c r="N36" s="2861"/>
      <c r="O36" s="2861"/>
      <c r="P36" s="2863"/>
    </row>
    <row r="37" spans="2:17" ht="60.75" customHeight="1">
      <c r="B37" s="569" t="s">
        <v>451</v>
      </c>
      <c r="C37" s="2894" t="s">
        <v>452</v>
      </c>
      <c r="D37" s="2894"/>
      <c r="E37" s="2894"/>
      <c r="F37" s="2895"/>
      <c r="G37" s="1174" t="s">
        <v>5730</v>
      </c>
      <c r="H37" s="817" t="s">
        <v>5731</v>
      </c>
      <c r="I37" s="2801" t="s">
        <v>5732</v>
      </c>
      <c r="J37" s="2803"/>
      <c r="K37" s="2801" t="s">
        <v>434</v>
      </c>
      <c r="L37" s="2802"/>
      <c r="M37" s="2802"/>
      <c r="N37" s="2804"/>
      <c r="O37" s="2898"/>
      <c r="P37" s="2898"/>
    </row>
    <row r="38" spans="2:17" ht="43.5" customHeight="1">
      <c r="B38" s="537" t="s">
        <v>394</v>
      </c>
      <c r="C38" s="2442" t="s">
        <v>5733</v>
      </c>
      <c r="D38" s="2442"/>
      <c r="E38" s="2442"/>
      <c r="F38" s="2443"/>
      <c r="G38" s="578">
        <v>0</v>
      </c>
      <c r="H38" s="577" t="s">
        <v>927</v>
      </c>
      <c r="I38" s="2880"/>
      <c r="J38" s="2870"/>
      <c r="K38" s="2883"/>
      <c r="L38" s="2884"/>
      <c r="M38" s="2884"/>
      <c r="N38" s="2885"/>
      <c r="O38" s="2899"/>
      <c r="P38" s="2899"/>
    </row>
    <row r="39" spans="2:17" ht="49.5" customHeight="1">
      <c r="B39" s="537" t="s">
        <v>401</v>
      </c>
      <c r="C39" s="2442" t="s">
        <v>5734</v>
      </c>
      <c r="D39" s="2442"/>
      <c r="E39" s="2442"/>
      <c r="F39" s="2443"/>
      <c r="G39" s="578">
        <v>0</v>
      </c>
      <c r="H39" s="577" t="s">
        <v>927</v>
      </c>
      <c r="I39" s="2880"/>
      <c r="J39" s="2870"/>
      <c r="K39" s="2883"/>
      <c r="L39" s="2884"/>
      <c r="M39" s="2884"/>
      <c r="N39" s="2885"/>
      <c r="O39" s="2899"/>
      <c r="P39" s="2899"/>
    </row>
    <row r="40" spans="2:17" ht="45" customHeight="1">
      <c r="B40" s="530" t="s">
        <v>403</v>
      </c>
      <c r="C40" s="2537" t="s">
        <v>5735</v>
      </c>
      <c r="D40" s="2537"/>
      <c r="E40" s="2537"/>
      <c r="F40" s="2538"/>
      <c r="G40" s="746">
        <f>G38+G39</f>
        <v>0</v>
      </c>
      <c r="H40" s="581"/>
      <c r="I40" s="2844"/>
      <c r="J40" s="2845"/>
      <c r="K40" s="2844"/>
      <c r="L40" s="2886"/>
      <c r="M40" s="2886"/>
      <c r="N40" s="2887"/>
      <c r="O40" s="2900"/>
      <c r="P40" s="2900"/>
      <c r="Q40" s="250"/>
    </row>
    <row r="41" spans="2:17" ht="57.75" customHeight="1">
      <c r="B41" s="2888" t="s">
        <v>5736</v>
      </c>
      <c r="C41" s="2889"/>
      <c r="D41" s="2889"/>
      <c r="E41" s="2889"/>
      <c r="F41" s="2889"/>
      <c r="G41" s="2889"/>
      <c r="H41" s="2889"/>
      <c r="I41" s="2889"/>
      <c r="J41" s="2889"/>
      <c r="K41" s="2889"/>
      <c r="L41" s="2889"/>
      <c r="M41" s="2889"/>
      <c r="N41" s="2889"/>
      <c r="O41" s="2889"/>
      <c r="P41" s="2890"/>
    </row>
    <row r="42" spans="2:17" ht="108.75" customHeight="1">
      <c r="B42" s="585" t="s">
        <v>460</v>
      </c>
      <c r="C42" s="2472" t="s">
        <v>5737</v>
      </c>
      <c r="D42" s="2472"/>
      <c r="E42" s="2472"/>
      <c r="F42" s="2472"/>
      <c r="G42" s="2472"/>
      <c r="H42" s="2472"/>
      <c r="I42" s="570" t="s">
        <v>54</v>
      </c>
      <c r="J42" s="586" t="s">
        <v>446</v>
      </c>
      <c r="K42" s="3405"/>
      <c r="L42" s="3406"/>
      <c r="M42" s="3406"/>
      <c r="N42" s="3407"/>
      <c r="O42" s="572" t="s">
        <v>1279</v>
      </c>
      <c r="P42" s="542"/>
    </row>
    <row r="43" spans="2:17" ht="36.75" customHeight="1">
      <c r="B43" s="2907" t="s">
        <v>462</v>
      </c>
      <c r="C43" s="2861"/>
      <c r="D43" s="2861"/>
      <c r="E43" s="2861"/>
      <c r="F43" s="2861"/>
      <c r="G43" s="2861"/>
      <c r="H43" s="2861"/>
      <c r="I43" s="2861"/>
      <c r="J43" s="2861"/>
      <c r="K43" s="2861"/>
      <c r="L43" s="2861"/>
      <c r="M43" s="2861"/>
      <c r="N43" s="2861"/>
      <c r="O43" s="2861"/>
      <c r="P43" s="2863"/>
    </row>
    <row r="44" spans="2:17" ht="61.5" customHeight="1">
      <c r="B44" s="587" t="s">
        <v>463</v>
      </c>
      <c r="C44" s="2856" t="s">
        <v>464</v>
      </c>
      <c r="D44" s="2856"/>
      <c r="E44" s="2864"/>
      <c r="F44" s="588" t="s">
        <v>5738</v>
      </c>
      <c r="G44" s="2858" t="s">
        <v>5739</v>
      </c>
      <c r="H44" s="2859"/>
      <c r="I44" s="2801" t="s">
        <v>5731</v>
      </c>
      <c r="J44" s="2803"/>
      <c r="K44" s="2858" t="s">
        <v>5740</v>
      </c>
      <c r="L44" s="2859"/>
      <c r="M44" s="575" t="s">
        <v>468</v>
      </c>
      <c r="N44" s="1175" t="s">
        <v>5406</v>
      </c>
      <c r="O44" s="2529" t="s">
        <v>1279</v>
      </c>
      <c r="P44" s="2529"/>
    </row>
    <row r="45" spans="2:17" ht="28.5" customHeight="1">
      <c r="B45" s="537" t="s">
        <v>394</v>
      </c>
      <c r="C45" s="2865" t="s">
        <v>5741</v>
      </c>
      <c r="D45" s="2865"/>
      <c r="E45" s="2866"/>
      <c r="F45" s="591" t="s">
        <v>54</v>
      </c>
      <c r="G45" s="2878">
        <v>0</v>
      </c>
      <c r="H45" s="2879"/>
      <c r="I45" s="2869" t="s">
        <v>927</v>
      </c>
      <c r="J45" s="2870"/>
      <c r="K45" s="2881">
        <v>0</v>
      </c>
      <c r="L45" s="2882"/>
      <c r="M45" s="592"/>
      <c r="N45" s="1073"/>
      <c r="O45" s="2592"/>
      <c r="P45" s="2592"/>
    </row>
    <row r="46" spans="2:17" ht="31.5" customHeight="1">
      <c r="B46" s="594"/>
      <c r="C46" s="2865" t="s">
        <v>5742</v>
      </c>
      <c r="D46" s="2865"/>
      <c r="E46" s="2866"/>
      <c r="F46" s="2873"/>
      <c r="G46" s="2874"/>
      <c r="H46" s="2874"/>
      <c r="I46" s="2874"/>
      <c r="J46" s="2874"/>
      <c r="K46" s="2874"/>
      <c r="L46" s="2874"/>
      <c r="M46" s="2874"/>
      <c r="N46" s="2875"/>
      <c r="O46" s="2592"/>
      <c r="P46" s="2592"/>
    </row>
    <row r="47" spans="2:17" ht="65.25" customHeight="1">
      <c r="B47" s="537" t="s">
        <v>401</v>
      </c>
      <c r="C47" s="2865" t="s">
        <v>5743</v>
      </c>
      <c r="D47" s="2865"/>
      <c r="E47" s="2866"/>
      <c r="F47" s="535" t="s">
        <v>54</v>
      </c>
      <c r="G47" s="2878">
        <v>0</v>
      </c>
      <c r="H47" s="2879"/>
      <c r="I47" s="2880" t="s">
        <v>927</v>
      </c>
      <c r="J47" s="2870"/>
      <c r="K47" s="2881">
        <v>0</v>
      </c>
      <c r="L47" s="2882"/>
      <c r="M47" s="592"/>
      <c r="N47" s="1073"/>
      <c r="O47" s="2592"/>
      <c r="P47" s="2592"/>
    </row>
    <row r="48" spans="2:17" ht="35.25" customHeight="1">
      <c r="B48" s="594"/>
      <c r="C48" s="2865" t="s">
        <v>5744</v>
      </c>
      <c r="D48" s="2865"/>
      <c r="E48" s="2866"/>
      <c r="F48" s="2873"/>
      <c r="G48" s="2874"/>
      <c r="H48" s="2874"/>
      <c r="I48" s="2874"/>
      <c r="J48" s="2874"/>
      <c r="K48" s="2874"/>
      <c r="L48" s="2874"/>
      <c r="M48" s="2874"/>
      <c r="N48" s="2875"/>
      <c r="O48" s="2592"/>
      <c r="P48" s="2592"/>
    </row>
    <row r="49" spans="1:16" ht="44.25" customHeight="1">
      <c r="B49" s="596" t="s">
        <v>403</v>
      </c>
      <c r="C49" s="2876" t="s">
        <v>5745</v>
      </c>
      <c r="D49" s="2876"/>
      <c r="E49" s="2877"/>
      <c r="F49" s="597"/>
      <c r="G49" s="2842">
        <f>G45+G47</f>
        <v>0</v>
      </c>
      <c r="H49" s="2843"/>
      <c r="I49" s="2844"/>
      <c r="J49" s="2845"/>
      <c r="K49" s="2846">
        <f>K45+K47</f>
        <v>0</v>
      </c>
      <c r="L49" s="2847"/>
      <c r="M49" s="598"/>
      <c r="N49" s="599"/>
      <c r="O49" s="2530"/>
      <c r="P49" s="2530"/>
    </row>
    <row r="50" spans="1:16" ht="56.25" customHeight="1">
      <c r="B50" s="2907" t="s">
        <v>5746</v>
      </c>
      <c r="C50" s="2908"/>
      <c r="D50" s="2908"/>
      <c r="E50" s="2908"/>
      <c r="F50" s="2908"/>
      <c r="G50" s="2908"/>
      <c r="H50" s="2908"/>
      <c r="I50" s="2908"/>
      <c r="J50" s="2908"/>
      <c r="K50" s="2908"/>
      <c r="L50" s="2908"/>
      <c r="M50" s="2908"/>
      <c r="N50" s="2908"/>
      <c r="O50" s="2908"/>
      <c r="P50" s="2910"/>
    </row>
    <row r="51" spans="1:16" ht="71.25" customHeight="1">
      <c r="B51" s="587" t="s">
        <v>476</v>
      </c>
      <c r="C51" s="2856" t="s">
        <v>477</v>
      </c>
      <c r="D51" s="2568"/>
      <c r="E51" s="2857"/>
      <c r="F51" s="600" t="s">
        <v>478</v>
      </c>
      <c r="G51" s="2896" t="s">
        <v>5747</v>
      </c>
      <c r="H51" s="2859"/>
      <c r="I51" s="2801" t="s">
        <v>5748</v>
      </c>
      <c r="J51" s="2803"/>
      <c r="K51" s="2858" t="s">
        <v>5749</v>
      </c>
      <c r="L51" s="2859"/>
      <c r="M51" s="575" t="s">
        <v>468</v>
      </c>
      <c r="N51" s="589" t="s">
        <v>5750</v>
      </c>
      <c r="O51" s="1176"/>
      <c r="P51" s="602"/>
    </row>
    <row r="52" spans="1:16" s="274" customFormat="1" ht="32.25" customHeight="1">
      <c r="B52" s="537" t="s">
        <v>394</v>
      </c>
      <c r="C52" s="2442" t="s">
        <v>97</v>
      </c>
      <c r="D52" s="2442"/>
      <c r="E52" s="2443"/>
      <c r="F52" s="591" t="s">
        <v>1301</v>
      </c>
      <c r="G52" s="3399">
        <v>38923</v>
      </c>
      <c r="H52" s="3400"/>
      <c r="I52" s="2880" t="s">
        <v>927</v>
      </c>
      <c r="J52" s="2870"/>
      <c r="K52" s="2881">
        <v>10200</v>
      </c>
      <c r="L52" s="2882"/>
      <c r="M52" s="592" t="s">
        <v>1302</v>
      </c>
      <c r="N52" s="604" t="s">
        <v>4243</v>
      </c>
      <c r="O52" s="540" t="s">
        <v>939</v>
      </c>
      <c r="P52" s="541"/>
    </row>
    <row r="53" spans="1:16" s="274" customFormat="1" ht="71.25" customHeight="1">
      <c r="B53" s="537" t="s">
        <v>401</v>
      </c>
      <c r="C53" s="2442" t="s">
        <v>62</v>
      </c>
      <c r="D53" s="2442"/>
      <c r="E53" s="2443"/>
      <c r="F53" s="591" t="s">
        <v>1301</v>
      </c>
      <c r="G53" s="3399">
        <v>611369.88</v>
      </c>
      <c r="H53" s="3400"/>
      <c r="I53" s="2880" t="s">
        <v>927</v>
      </c>
      <c r="J53" s="2870"/>
      <c r="K53" s="2881">
        <v>457548.6</v>
      </c>
      <c r="L53" s="2882"/>
      <c r="M53" s="592" t="s">
        <v>1302</v>
      </c>
      <c r="N53" s="604" t="s">
        <v>5751</v>
      </c>
      <c r="O53" s="540" t="s">
        <v>940</v>
      </c>
      <c r="P53" s="541"/>
    </row>
    <row r="54" spans="1:16" s="274" customFormat="1" ht="32.25" customHeight="1">
      <c r="B54" s="537" t="s">
        <v>403</v>
      </c>
      <c r="C54" s="2442" t="s">
        <v>99</v>
      </c>
      <c r="D54" s="2442"/>
      <c r="E54" s="2443"/>
      <c r="F54" s="591" t="s">
        <v>57</v>
      </c>
      <c r="G54" s="3399">
        <v>0</v>
      </c>
      <c r="H54" s="3400"/>
      <c r="I54" s="2880" t="s">
        <v>927</v>
      </c>
      <c r="J54" s="2870"/>
      <c r="K54" s="2881">
        <v>0</v>
      </c>
      <c r="L54" s="2882"/>
      <c r="M54" s="592" t="s">
        <v>57</v>
      </c>
      <c r="N54" s="604"/>
      <c r="O54" s="540" t="s">
        <v>940</v>
      </c>
      <c r="P54" s="541"/>
    </row>
    <row r="55" spans="1:16" s="274" customFormat="1" ht="32.25" customHeight="1">
      <c r="B55" s="537" t="s">
        <v>405</v>
      </c>
      <c r="C55" s="2442" t="s">
        <v>483</v>
      </c>
      <c r="D55" s="2442"/>
      <c r="E55" s="2443"/>
      <c r="F55" s="591" t="s">
        <v>1301</v>
      </c>
      <c r="G55" s="3399">
        <v>200000</v>
      </c>
      <c r="H55" s="3400"/>
      <c r="I55" s="2880" t="s">
        <v>927</v>
      </c>
      <c r="J55" s="2870"/>
      <c r="K55" s="2881">
        <v>79333</v>
      </c>
      <c r="L55" s="2882"/>
      <c r="M55" s="592" t="s">
        <v>57</v>
      </c>
      <c r="N55" s="747" t="s">
        <v>5752</v>
      </c>
      <c r="O55" s="606" t="s">
        <v>5753</v>
      </c>
      <c r="P55" s="606"/>
    </row>
    <row r="56" spans="1:16" s="274" customFormat="1" ht="52.5" customHeight="1">
      <c r="B56" s="537" t="s">
        <v>408</v>
      </c>
      <c r="C56" s="2442" t="s">
        <v>302</v>
      </c>
      <c r="D56" s="2442"/>
      <c r="E56" s="2443"/>
      <c r="F56" s="591" t="s">
        <v>1301</v>
      </c>
      <c r="G56" s="3399">
        <v>67238</v>
      </c>
      <c r="H56" s="3400"/>
      <c r="I56" s="2880" t="s">
        <v>927</v>
      </c>
      <c r="J56" s="2870"/>
      <c r="K56" s="2881">
        <v>18099.95</v>
      </c>
      <c r="L56" s="2882"/>
      <c r="M56" s="592" t="s">
        <v>1302</v>
      </c>
      <c r="N56" s="604" t="s">
        <v>5754</v>
      </c>
      <c r="O56" s="542" t="s">
        <v>940</v>
      </c>
      <c r="P56" s="606"/>
    </row>
    <row r="57" spans="1:16" ht="46.5" customHeight="1">
      <c r="B57" s="530" t="s">
        <v>410</v>
      </c>
      <c r="C57" s="2537" t="s">
        <v>5755</v>
      </c>
      <c r="D57" s="2537"/>
      <c r="E57" s="2538"/>
      <c r="F57" s="609"/>
      <c r="G57" s="1527">
        <f>G52+G53+G54+G55+G56</f>
        <v>917530.88</v>
      </c>
      <c r="H57" s="1528"/>
      <c r="I57" s="2844"/>
      <c r="J57" s="2845"/>
      <c r="K57" s="2846">
        <f>K52+K53+K54+K55+K56</f>
        <v>565181.54999999993</v>
      </c>
      <c r="L57" s="2847"/>
      <c r="M57" s="598"/>
      <c r="N57" s="599"/>
      <c r="O57" s="826"/>
      <c r="P57" s="826"/>
    </row>
    <row r="58" spans="1:16" ht="54.75" customHeight="1">
      <c r="A58" s="281"/>
      <c r="B58" s="2888" t="s">
        <v>485</v>
      </c>
      <c r="C58" s="2889"/>
      <c r="D58" s="2889"/>
      <c r="E58" s="2889"/>
      <c r="F58" s="2889"/>
      <c r="G58" s="2889"/>
      <c r="H58" s="2889"/>
      <c r="I58" s="2889"/>
      <c r="J58" s="2889"/>
      <c r="K58" s="2889"/>
      <c r="L58" s="2889"/>
      <c r="M58" s="2889"/>
      <c r="N58" s="2889"/>
      <c r="O58" s="1177"/>
      <c r="P58" s="1178"/>
    </row>
    <row r="59" spans="1:16" ht="62.25" customHeight="1">
      <c r="B59" s="612" t="s">
        <v>486</v>
      </c>
      <c r="C59" s="2851" t="s">
        <v>5420</v>
      </c>
      <c r="D59" s="2851"/>
      <c r="E59" s="2851"/>
      <c r="F59" s="2851"/>
      <c r="G59" s="2851"/>
      <c r="H59" s="2851"/>
      <c r="I59" s="2852"/>
      <c r="J59" s="613">
        <f>G49/(G49+G57)</f>
        <v>0</v>
      </c>
      <c r="K59" s="614" t="s">
        <v>392</v>
      </c>
      <c r="L59" s="2828"/>
      <c r="M59" s="2829"/>
      <c r="N59" s="2830"/>
      <c r="O59" s="2729"/>
      <c r="P59" s="2729"/>
    </row>
    <row r="60" spans="1:16" ht="53.25" customHeight="1">
      <c r="B60" s="615" t="s">
        <v>1999</v>
      </c>
      <c r="C60" s="2826" t="s">
        <v>5422</v>
      </c>
      <c r="D60" s="2826"/>
      <c r="E60" s="2826"/>
      <c r="F60" s="2826"/>
      <c r="G60" s="2826"/>
      <c r="H60" s="2826"/>
      <c r="I60" s="2827"/>
      <c r="J60" s="1179" t="s">
        <v>92</v>
      </c>
      <c r="K60" s="614" t="s">
        <v>446</v>
      </c>
      <c r="L60" s="2828"/>
      <c r="M60" s="2829"/>
      <c r="N60" s="2830"/>
      <c r="O60" s="2730"/>
      <c r="P60" s="2730"/>
    </row>
    <row r="61" spans="1:16" ht="53.25" customHeight="1">
      <c r="B61" s="615" t="s">
        <v>490</v>
      </c>
      <c r="C61" s="2826" t="s">
        <v>5423</v>
      </c>
      <c r="D61" s="2826"/>
      <c r="E61" s="2826"/>
      <c r="F61" s="2826"/>
      <c r="G61" s="2826"/>
      <c r="H61" s="2826"/>
      <c r="I61" s="2827"/>
      <c r="J61" s="617">
        <f>SUM(G49,G57)</f>
        <v>917530.88</v>
      </c>
      <c r="K61" s="614" t="s">
        <v>446</v>
      </c>
      <c r="L61" s="2828"/>
      <c r="M61" s="2829"/>
      <c r="N61" s="2830"/>
      <c r="O61" s="2730"/>
      <c r="P61" s="2730"/>
    </row>
    <row r="62" spans="1:16" ht="53.25" customHeight="1">
      <c r="B62" s="615" t="s">
        <v>492</v>
      </c>
      <c r="C62" s="2479" t="s">
        <v>5424</v>
      </c>
      <c r="D62" s="2479"/>
      <c r="E62" s="2479"/>
      <c r="F62" s="2479"/>
      <c r="G62" s="2479"/>
      <c r="H62" s="2479"/>
      <c r="I62" s="2480"/>
      <c r="J62" s="613">
        <f>(G49+G57)/J27</f>
        <v>0.92519706286288184</v>
      </c>
      <c r="K62" s="614" t="s">
        <v>392</v>
      </c>
      <c r="L62" s="2828"/>
      <c r="M62" s="2829"/>
      <c r="N62" s="2830"/>
      <c r="O62" s="2730"/>
      <c r="P62" s="2730"/>
    </row>
    <row r="63" spans="1:16" ht="69" customHeight="1">
      <c r="B63" s="618" t="s">
        <v>494</v>
      </c>
      <c r="C63" s="2479" t="s">
        <v>5426</v>
      </c>
      <c r="D63" s="2479"/>
      <c r="E63" s="2479"/>
      <c r="F63" s="2479"/>
      <c r="G63" s="2479"/>
      <c r="H63" s="2479"/>
      <c r="I63" s="2480"/>
      <c r="J63" s="619">
        <f>(K49+K57)/J28</f>
        <v>1.5366963484597187</v>
      </c>
      <c r="K63" s="614" t="s">
        <v>392</v>
      </c>
      <c r="L63" s="2828"/>
      <c r="M63" s="2829"/>
      <c r="N63" s="2830"/>
      <c r="O63" s="2730"/>
      <c r="P63" s="2730"/>
    </row>
    <row r="64" spans="1:16" ht="53.25" customHeight="1">
      <c r="B64" s="618" t="s">
        <v>496</v>
      </c>
      <c r="C64" s="2826" t="s">
        <v>5428</v>
      </c>
      <c r="D64" s="2826"/>
      <c r="E64" s="2826"/>
      <c r="F64" s="2826"/>
      <c r="G64" s="2826"/>
      <c r="H64" s="2826"/>
      <c r="I64" s="2827"/>
      <c r="J64" s="613" t="str">
        <f>IF(J62&lt;0.945,"Funding gap","No funding gap")</f>
        <v>Funding gap</v>
      </c>
      <c r="K64" s="621" t="s">
        <v>446</v>
      </c>
      <c r="L64" s="2828"/>
      <c r="M64" s="2829"/>
      <c r="N64" s="2830"/>
      <c r="O64" s="2730"/>
      <c r="P64" s="2730"/>
    </row>
    <row r="65" spans="2:16" ht="53.25" customHeight="1">
      <c r="B65" s="618" t="s">
        <v>498</v>
      </c>
      <c r="C65" s="2831" t="s">
        <v>499</v>
      </c>
      <c r="D65" s="2831"/>
      <c r="E65" s="2831"/>
      <c r="F65" s="2831"/>
      <c r="G65" s="2831"/>
      <c r="H65" s="2831"/>
      <c r="I65" s="2831"/>
      <c r="J65" s="623">
        <f>G45/J27</f>
        <v>0</v>
      </c>
      <c r="K65" s="621" t="s">
        <v>446</v>
      </c>
      <c r="L65" s="2828"/>
      <c r="M65" s="2829"/>
      <c r="N65" s="2830"/>
      <c r="O65" s="2731"/>
      <c r="P65" s="2731"/>
    </row>
    <row r="66" spans="2:16" ht="45" customHeight="1">
      <c r="B66" s="532" t="s">
        <v>500</v>
      </c>
      <c r="C66" s="2442" t="s">
        <v>5756</v>
      </c>
      <c r="D66" s="2442"/>
      <c r="E66" s="2442"/>
      <c r="F66" s="2442"/>
      <c r="G66" s="2442"/>
      <c r="H66" s="2442"/>
      <c r="I66" s="2442"/>
      <c r="J66" s="2443"/>
      <c r="K66" s="2821" t="s">
        <v>446</v>
      </c>
      <c r="L66" s="2997"/>
      <c r="M66" s="2998"/>
      <c r="N66" s="2999"/>
      <c r="O66" s="2529" t="s">
        <v>1279</v>
      </c>
      <c r="P66" s="2529"/>
    </row>
    <row r="67" spans="2:16" ht="21" customHeight="1">
      <c r="B67" s="537" t="s">
        <v>394</v>
      </c>
      <c r="C67" s="2824" t="s">
        <v>502</v>
      </c>
      <c r="D67" s="2824"/>
      <c r="E67" s="2824"/>
      <c r="F67" s="2824"/>
      <c r="G67" s="2824"/>
      <c r="H67" s="2824"/>
      <c r="I67" s="2824"/>
      <c r="J67" s="564" t="s">
        <v>57</v>
      </c>
      <c r="K67" s="2822"/>
      <c r="L67" s="3000"/>
      <c r="M67" s="3001"/>
      <c r="N67" s="3002"/>
      <c r="O67" s="2592"/>
      <c r="P67" s="2592"/>
    </row>
    <row r="68" spans="2:16" ht="21" customHeight="1">
      <c r="B68" s="537" t="s">
        <v>401</v>
      </c>
      <c r="C68" s="2824" t="s">
        <v>503</v>
      </c>
      <c r="D68" s="2824"/>
      <c r="E68" s="2824"/>
      <c r="F68" s="2824"/>
      <c r="G68" s="2824"/>
      <c r="H68" s="2824"/>
      <c r="I68" s="2824"/>
      <c r="J68" s="564" t="s">
        <v>57</v>
      </c>
      <c r="K68" s="2822"/>
      <c r="L68" s="3000"/>
      <c r="M68" s="3001"/>
      <c r="N68" s="3002"/>
      <c r="O68" s="2592"/>
      <c r="P68" s="2592"/>
    </row>
    <row r="69" spans="2:16" ht="21" customHeight="1">
      <c r="B69" s="537" t="s">
        <v>403</v>
      </c>
      <c r="C69" s="2824" t="s">
        <v>504</v>
      </c>
      <c r="D69" s="2824"/>
      <c r="E69" s="2824"/>
      <c r="F69" s="2824"/>
      <c r="G69" s="2824"/>
      <c r="H69" s="2824"/>
      <c r="I69" s="2824"/>
      <c r="J69" s="564" t="s">
        <v>57</v>
      </c>
      <c r="K69" s="2822"/>
      <c r="L69" s="3000"/>
      <c r="M69" s="3001"/>
      <c r="N69" s="3002"/>
      <c r="O69" s="2592"/>
      <c r="P69" s="2592"/>
    </row>
    <row r="70" spans="2:16" ht="21" customHeight="1">
      <c r="B70" s="537" t="s">
        <v>405</v>
      </c>
      <c r="C70" s="2824" t="s">
        <v>302</v>
      </c>
      <c r="D70" s="2824"/>
      <c r="E70" s="2824"/>
      <c r="F70" s="2824"/>
      <c r="G70" s="2824"/>
      <c r="H70" s="2824"/>
      <c r="I70" s="2824"/>
      <c r="J70" s="564" t="s">
        <v>57</v>
      </c>
      <c r="K70" s="2822"/>
      <c r="L70" s="3000"/>
      <c r="M70" s="3001"/>
      <c r="N70" s="3002"/>
      <c r="O70" s="2592"/>
      <c r="P70" s="2592"/>
    </row>
    <row r="71" spans="2:16" ht="21" customHeight="1">
      <c r="B71" s="537" t="s">
        <v>408</v>
      </c>
      <c r="C71" s="2607" t="s">
        <v>505</v>
      </c>
      <c r="D71" s="2607"/>
      <c r="E71" s="2607"/>
      <c r="F71" s="2607"/>
      <c r="G71" s="2500" t="s">
        <v>92</v>
      </c>
      <c r="H71" s="2501"/>
      <c r="I71" s="2501"/>
      <c r="J71" s="2609"/>
      <c r="K71" s="2823"/>
      <c r="L71" s="3003"/>
      <c r="M71" s="3004"/>
      <c r="N71" s="3005"/>
      <c r="O71" s="2673"/>
      <c r="P71" s="2673"/>
    </row>
    <row r="72" spans="2:16" ht="45" customHeight="1">
      <c r="B72" s="532" t="s">
        <v>506</v>
      </c>
      <c r="C72" s="2442" t="s">
        <v>5757</v>
      </c>
      <c r="D72" s="2442"/>
      <c r="E72" s="2442"/>
      <c r="F72" s="2442"/>
      <c r="G72" s="2442"/>
      <c r="H72" s="2442"/>
      <c r="I72" s="2442"/>
      <c r="J72" s="2442"/>
      <c r="K72" s="2442"/>
      <c r="L72" s="2442"/>
      <c r="M72" s="2442"/>
      <c r="N72" s="2591"/>
      <c r="O72" s="622"/>
      <c r="P72" s="627"/>
    </row>
    <row r="73" spans="2:16" ht="20.25" customHeight="1">
      <c r="B73" s="530" t="s">
        <v>418</v>
      </c>
      <c r="C73" s="2607" t="s">
        <v>297</v>
      </c>
      <c r="D73" s="2607"/>
      <c r="E73" s="2607"/>
      <c r="F73" s="2451" t="s">
        <v>57</v>
      </c>
      <c r="G73" s="2452"/>
      <c r="H73" s="2821" t="s">
        <v>446</v>
      </c>
      <c r="I73" s="2720"/>
      <c r="J73" s="2721"/>
      <c r="K73" s="2721"/>
      <c r="L73" s="2721"/>
      <c r="M73" s="2721"/>
      <c r="N73" s="2722"/>
      <c r="O73" s="2529" t="s">
        <v>1279</v>
      </c>
      <c r="P73" s="2529"/>
    </row>
    <row r="74" spans="2:16" ht="20.25" customHeight="1">
      <c r="B74" s="530" t="s">
        <v>508</v>
      </c>
      <c r="C74" s="2607" t="s">
        <v>509</v>
      </c>
      <c r="D74" s="2607"/>
      <c r="E74" s="2607"/>
      <c r="F74" s="2451" t="s">
        <v>57</v>
      </c>
      <c r="G74" s="2452"/>
      <c r="H74" s="2822"/>
      <c r="I74" s="2723"/>
      <c r="J74" s="2724"/>
      <c r="K74" s="2724"/>
      <c r="L74" s="2724"/>
      <c r="M74" s="2724"/>
      <c r="N74" s="2725"/>
      <c r="O74" s="2592"/>
      <c r="P74" s="2592"/>
    </row>
    <row r="75" spans="2:16" ht="20.25" customHeight="1">
      <c r="B75" s="530" t="s">
        <v>510</v>
      </c>
      <c r="C75" s="2607" t="s">
        <v>299</v>
      </c>
      <c r="D75" s="2607"/>
      <c r="E75" s="2607"/>
      <c r="F75" s="2451" t="s">
        <v>57</v>
      </c>
      <c r="G75" s="2452"/>
      <c r="H75" s="2822"/>
      <c r="I75" s="2723"/>
      <c r="J75" s="2724"/>
      <c r="K75" s="2724"/>
      <c r="L75" s="2724"/>
      <c r="M75" s="2724"/>
      <c r="N75" s="2725"/>
      <c r="O75" s="2592"/>
      <c r="P75" s="2592"/>
    </row>
    <row r="76" spans="2:16" ht="49.5" customHeight="1">
      <c r="B76" s="530" t="s">
        <v>401</v>
      </c>
      <c r="C76" s="2479" t="s">
        <v>5758</v>
      </c>
      <c r="D76" s="2479"/>
      <c r="E76" s="2479"/>
      <c r="F76" s="2479"/>
      <c r="G76" s="2480"/>
      <c r="H76" s="2822"/>
      <c r="I76" s="2723"/>
      <c r="J76" s="2724"/>
      <c r="K76" s="2724"/>
      <c r="L76" s="2724"/>
      <c r="M76" s="2724"/>
      <c r="N76" s="2725"/>
      <c r="O76" s="2592"/>
      <c r="P76" s="2592"/>
    </row>
    <row r="77" spans="2:16" ht="21" customHeight="1">
      <c r="B77" s="530" t="s">
        <v>418</v>
      </c>
      <c r="C77" s="2607" t="s">
        <v>297</v>
      </c>
      <c r="D77" s="2607"/>
      <c r="E77" s="2608"/>
      <c r="F77" s="2451" t="s">
        <v>57</v>
      </c>
      <c r="G77" s="2452"/>
      <c r="H77" s="2822"/>
      <c r="I77" s="2723"/>
      <c r="J77" s="2724"/>
      <c r="K77" s="2724"/>
      <c r="L77" s="2724"/>
      <c r="M77" s="2724"/>
      <c r="N77" s="2725"/>
      <c r="O77" s="2592"/>
      <c r="P77" s="2592"/>
    </row>
    <row r="78" spans="2:16" ht="21" customHeight="1">
      <c r="B78" s="530" t="s">
        <v>508</v>
      </c>
      <c r="C78" s="2607" t="s">
        <v>509</v>
      </c>
      <c r="D78" s="2607"/>
      <c r="E78" s="2608"/>
      <c r="F78" s="2451" t="s">
        <v>57</v>
      </c>
      <c r="G78" s="2452"/>
      <c r="H78" s="2822"/>
      <c r="I78" s="2723"/>
      <c r="J78" s="2724"/>
      <c r="K78" s="2724"/>
      <c r="L78" s="2724"/>
      <c r="M78" s="2724"/>
      <c r="N78" s="2725"/>
      <c r="O78" s="2592"/>
      <c r="P78" s="2592"/>
    </row>
    <row r="79" spans="2:16" ht="21" customHeight="1">
      <c r="B79" s="530" t="s">
        <v>510</v>
      </c>
      <c r="C79" s="2607" t="s">
        <v>301</v>
      </c>
      <c r="D79" s="2607"/>
      <c r="E79" s="2608"/>
      <c r="F79" s="2451" t="s">
        <v>57</v>
      </c>
      <c r="G79" s="2452"/>
      <c r="H79" s="2822"/>
      <c r="I79" s="2723"/>
      <c r="J79" s="2724"/>
      <c r="K79" s="2724"/>
      <c r="L79" s="2724"/>
      <c r="M79" s="2724"/>
      <c r="N79" s="2725"/>
      <c r="O79" s="2592"/>
      <c r="P79" s="2592"/>
    </row>
    <row r="80" spans="2:16" ht="21" customHeight="1">
      <c r="B80" s="530" t="s">
        <v>512</v>
      </c>
      <c r="C80" s="2607" t="s">
        <v>302</v>
      </c>
      <c r="D80" s="2607"/>
      <c r="E80" s="2608"/>
      <c r="F80" s="2451" t="s">
        <v>57</v>
      </c>
      <c r="G80" s="2452"/>
      <c r="H80" s="2822"/>
      <c r="I80" s="2723"/>
      <c r="J80" s="2724"/>
      <c r="K80" s="2724"/>
      <c r="L80" s="2724"/>
      <c r="M80" s="2724"/>
      <c r="N80" s="2725"/>
      <c r="O80" s="2592"/>
      <c r="P80" s="2592"/>
    </row>
    <row r="81" spans="2:16" ht="21.75" customHeight="1">
      <c r="B81" s="530" t="s">
        <v>513</v>
      </c>
      <c r="C81" s="2607" t="s">
        <v>514</v>
      </c>
      <c r="D81" s="2607"/>
      <c r="E81" s="2608"/>
      <c r="F81" s="2451" t="s">
        <v>57</v>
      </c>
      <c r="G81" s="2452"/>
      <c r="H81" s="2823"/>
      <c r="I81" s="2726"/>
      <c r="J81" s="2727"/>
      <c r="K81" s="2727"/>
      <c r="L81" s="2727"/>
      <c r="M81" s="2727"/>
      <c r="N81" s="2728"/>
      <c r="O81" s="2673"/>
      <c r="P81" s="2673"/>
    </row>
    <row r="82" spans="2:16" ht="51" customHeight="1">
      <c r="B82" s="630" t="s">
        <v>515</v>
      </c>
      <c r="C82" s="2537" t="s">
        <v>516</v>
      </c>
      <c r="D82" s="2537"/>
      <c r="E82" s="2538"/>
      <c r="F82" s="2464"/>
      <c r="G82" s="2465"/>
      <c r="H82" s="2465"/>
      <c r="I82" s="2465"/>
      <c r="J82" s="2465"/>
      <c r="K82" s="2465"/>
      <c r="L82" s="2465"/>
      <c r="M82" s="2465"/>
      <c r="N82" s="2465"/>
      <c r="O82" s="4196"/>
      <c r="P82" s="4197"/>
    </row>
    <row r="83" spans="2:16" ht="31.5" customHeight="1">
      <c r="B83" s="2907" t="s">
        <v>5759</v>
      </c>
      <c r="C83" s="2908"/>
      <c r="D83" s="2908"/>
      <c r="E83" s="2908"/>
      <c r="F83" s="2908"/>
      <c r="G83" s="2908"/>
      <c r="H83" s="2908"/>
      <c r="I83" s="2908"/>
      <c r="J83" s="2908"/>
      <c r="K83" s="2908"/>
      <c r="L83" s="2908"/>
      <c r="M83" s="2908"/>
      <c r="N83" s="2908"/>
      <c r="O83" s="2908"/>
      <c r="P83" s="2910"/>
    </row>
    <row r="84" spans="2:16" ht="44.25" customHeight="1">
      <c r="B84" s="532" t="s">
        <v>518</v>
      </c>
      <c r="C84" s="2442" t="s">
        <v>5760</v>
      </c>
      <c r="D84" s="2442"/>
      <c r="E84" s="2442"/>
      <c r="F84" s="2442"/>
      <c r="G84" s="2443"/>
      <c r="H84" s="564" t="s">
        <v>53</v>
      </c>
      <c r="I84" s="2789" t="s">
        <v>446</v>
      </c>
      <c r="J84" s="2790"/>
      <c r="K84" s="4190"/>
      <c r="L84" s="4191"/>
      <c r="M84" s="4191"/>
      <c r="N84" s="4192"/>
      <c r="O84" s="2529" t="s">
        <v>1292</v>
      </c>
      <c r="P84" s="2529"/>
    </row>
    <row r="85" spans="2:16" ht="20.25" customHeight="1">
      <c r="B85" s="2794" t="s">
        <v>520</v>
      </c>
      <c r="C85" s="2613"/>
      <c r="D85" s="2613"/>
      <c r="E85" s="2795"/>
      <c r="F85" s="2801" t="s">
        <v>521</v>
      </c>
      <c r="G85" s="2802"/>
      <c r="H85" s="2803"/>
      <c r="I85" s="2801" t="s">
        <v>522</v>
      </c>
      <c r="J85" s="2802"/>
      <c r="K85" s="2801" t="s">
        <v>434</v>
      </c>
      <c r="L85" s="2802"/>
      <c r="M85" s="2802"/>
      <c r="N85" s="2804"/>
      <c r="O85" s="2592"/>
      <c r="P85" s="2592"/>
    </row>
    <row r="86" spans="2:16" ht="21" customHeight="1">
      <c r="B86" s="2796"/>
      <c r="C86" s="2614"/>
      <c r="D86" s="2614"/>
      <c r="E86" s="2797"/>
      <c r="F86" s="2767" t="s">
        <v>5761</v>
      </c>
      <c r="G86" s="2768"/>
      <c r="H86" s="2769"/>
      <c r="I86" s="2775">
        <v>12352</v>
      </c>
      <c r="J86" s="2776"/>
      <c r="K86" s="2767" t="s">
        <v>5762</v>
      </c>
      <c r="L86" s="2768"/>
      <c r="M86" s="2768"/>
      <c r="N86" s="2769"/>
      <c r="O86" s="2592"/>
      <c r="P86" s="2592"/>
    </row>
    <row r="87" spans="2:16" ht="21" customHeight="1">
      <c r="B87" s="2796"/>
      <c r="C87" s="2614"/>
      <c r="D87" s="2614"/>
      <c r="E87" s="2797"/>
      <c r="F87" s="2767"/>
      <c r="G87" s="2768"/>
      <c r="H87" s="2769"/>
      <c r="I87" s="2775"/>
      <c r="J87" s="2776"/>
      <c r="K87" s="2767"/>
      <c r="L87" s="2768"/>
      <c r="M87" s="2768"/>
      <c r="N87" s="2769"/>
      <c r="O87" s="2592"/>
      <c r="P87" s="2592"/>
    </row>
    <row r="88" spans="2:16" ht="21" customHeight="1">
      <c r="B88" s="2796"/>
      <c r="C88" s="2614"/>
      <c r="D88" s="2614"/>
      <c r="E88" s="2797"/>
      <c r="F88" s="2767"/>
      <c r="G88" s="2768"/>
      <c r="H88" s="2769"/>
      <c r="I88" s="2775"/>
      <c r="J88" s="2776"/>
      <c r="K88" s="2767"/>
      <c r="L88" s="2768"/>
      <c r="M88" s="2768"/>
      <c r="N88" s="2769"/>
      <c r="O88" s="2592"/>
      <c r="P88" s="2592"/>
    </row>
    <row r="89" spans="2:16" ht="21.75" customHeight="1">
      <c r="B89" s="2798"/>
      <c r="C89" s="2799"/>
      <c r="D89" s="2799"/>
      <c r="E89" s="2800"/>
      <c r="F89" s="2691"/>
      <c r="G89" s="2805"/>
      <c r="H89" s="2806"/>
      <c r="I89" s="2807"/>
      <c r="J89" s="2808"/>
      <c r="K89" s="4193"/>
      <c r="L89" s="4194"/>
      <c r="M89" s="4194"/>
      <c r="N89" s="4195"/>
      <c r="O89" s="2530"/>
      <c r="P89" s="2530"/>
    </row>
    <row r="90" spans="2:16" ht="26.25" customHeight="1">
      <c r="B90" s="2427" t="s">
        <v>2</v>
      </c>
      <c r="C90" s="2428"/>
      <c r="D90" s="2428"/>
      <c r="E90" s="2428"/>
      <c r="F90" s="2428"/>
      <c r="G90" s="2428"/>
      <c r="H90" s="2428"/>
      <c r="I90" s="2428"/>
      <c r="J90" s="2428"/>
      <c r="K90" s="2428"/>
      <c r="L90" s="2428"/>
      <c r="M90" s="2428"/>
      <c r="N90" s="2428"/>
      <c r="O90" s="2428"/>
      <c r="P90" s="2429"/>
    </row>
    <row r="91" spans="2:16" ht="54.75" customHeight="1">
      <c r="B91" s="828" t="s">
        <v>523</v>
      </c>
      <c r="C91" s="2763" t="s">
        <v>5763</v>
      </c>
      <c r="D91" s="2763"/>
      <c r="E91" s="2763"/>
      <c r="F91" s="2763"/>
      <c r="G91" s="2763"/>
      <c r="H91" s="2763"/>
      <c r="I91" s="2763"/>
      <c r="J91" s="2763"/>
      <c r="K91" s="2763"/>
      <c r="L91" s="2763"/>
      <c r="M91" s="2763"/>
      <c r="N91" s="2763"/>
      <c r="O91" s="2779" t="s">
        <v>5764</v>
      </c>
      <c r="P91" s="2779"/>
    </row>
    <row r="92" spans="2:16" ht="20.25" customHeight="1">
      <c r="B92" s="2780" t="s">
        <v>525</v>
      </c>
      <c r="C92" s="2781"/>
      <c r="D92" s="2781"/>
      <c r="E92" s="2781"/>
      <c r="F92" s="2782"/>
      <c r="G92" s="3699" t="s">
        <v>526</v>
      </c>
      <c r="H92" s="3699"/>
      <c r="I92" s="4178"/>
      <c r="J92" s="3699"/>
      <c r="K92" s="3699"/>
      <c r="L92" s="3700"/>
      <c r="M92" s="4179"/>
      <c r="N92" s="4179"/>
      <c r="O92" s="2592"/>
      <c r="P92" s="2592"/>
    </row>
    <row r="93" spans="2:16" ht="22.5" customHeight="1">
      <c r="B93" s="2783"/>
      <c r="C93" s="4176"/>
      <c r="D93" s="4176"/>
      <c r="E93" s="4176"/>
      <c r="F93" s="4177"/>
      <c r="G93" s="1180" t="s">
        <v>109</v>
      </c>
      <c r="H93" s="1180" t="s">
        <v>128</v>
      </c>
      <c r="I93" s="1181" t="s">
        <v>527</v>
      </c>
      <c r="J93" s="1182" t="s">
        <v>528</v>
      </c>
      <c r="K93" s="4180" t="s">
        <v>434</v>
      </c>
      <c r="L93" s="4181"/>
      <c r="M93" s="4181"/>
      <c r="N93" s="4182"/>
      <c r="O93" s="2592"/>
      <c r="P93" s="2592"/>
    </row>
    <row r="94" spans="2:16" ht="57.75" customHeight="1">
      <c r="B94" s="634" t="s">
        <v>394</v>
      </c>
      <c r="C94" s="4183" t="s">
        <v>5440</v>
      </c>
      <c r="D94" s="4184"/>
      <c r="E94" s="4184"/>
      <c r="F94" s="4184"/>
      <c r="G94" s="4184"/>
      <c r="H94" s="4184"/>
      <c r="I94" s="4184"/>
      <c r="J94" s="4185"/>
      <c r="K94" s="4163"/>
      <c r="L94" s="4163"/>
      <c r="M94" s="4163"/>
      <c r="N94" s="2577"/>
      <c r="O94" s="2685"/>
      <c r="P94" s="2592"/>
    </row>
    <row r="95" spans="2:16" ht="23.45" customHeight="1">
      <c r="B95" s="642" t="s">
        <v>530</v>
      </c>
      <c r="C95" s="4187" t="s">
        <v>531</v>
      </c>
      <c r="D95" s="4187"/>
      <c r="E95" s="4187"/>
      <c r="F95" s="4188"/>
      <c r="G95" s="1183" t="s">
        <v>53</v>
      </c>
      <c r="H95" s="1184" t="s">
        <v>53</v>
      </c>
      <c r="I95" s="1185" t="s">
        <v>53</v>
      </c>
      <c r="J95" s="1183" t="s">
        <v>58</v>
      </c>
      <c r="K95" s="4186"/>
      <c r="L95" s="3999"/>
      <c r="M95" s="3999"/>
      <c r="N95" s="2578"/>
      <c r="O95" s="2685"/>
      <c r="P95" s="2592"/>
    </row>
    <row r="96" spans="2:16" ht="21.95" customHeight="1">
      <c r="B96" s="637" t="s">
        <v>532</v>
      </c>
      <c r="C96" s="4169" t="s">
        <v>533</v>
      </c>
      <c r="D96" s="4169"/>
      <c r="E96" s="4169"/>
      <c r="F96" s="4170"/>
      <c r="G96" s="661" t="s">
        <v>53</v>
      </c>
      <c r="H96" s="1079" t="s">
        <v>53</v>
      </c>
      <c r="I96" s="661" t="s">
        <v>53</v>
      </c>
      <c r="J96" s="1079" t="s">
        <v>53</v>
      </c>
      <c r="K96" s="4164"/>
      <c r="L96" s="4164"/>
      <c r="M96" s="4164"/>
      <c r="N96" s="3628"/>
      <c r="O96" s="2685"/>
      <c r="P96" s="2592"/>
    </row>
    <row r="97" spans="2:16" ht="42" customHeight="1">
      <c r="B97" s="640" t="s">
        <v>401</v>
      </c>
      <c r="C97" s="2764" t="s">
        <v>5765</v>
      </c>
      <c r="D97" s="4189"/>
      <c r="E97" s="4189"/>
      <c r="F97" s="4189"/>
      <c r="G97" s="4189"/>
      <c r="H97" s="4189"/>
      <c r="I97" s="4189"/>
      <c r="J97" s="4189"/>
      <c r="K97" s="3999"/>
      <c r="L97" s="3999"/>
      <c r="M97" s="3999"/>
      <c r="N97" s="2578"/>
      <c r="O97" s="2592"/>
      <c r="P97" s="2592"/>
    </row>
    <row r="98" spans="2:16" ht="24.6" customHeight="1">
      <c r="B98" s="634" t="s">
        <v>530</v>
      </c>
      <c r="C98" s="4165" t="s">
        <v>531</v>
      </c>
      <c r="D98" s="4165"/>
      <c r="E98" s="4165"/>
      <c r="F98" s="4166"/>
      <c r="G98" s="1186" t="s">
        <v>53</v>
      </c>
      <c r="H98" s="1187" t="s">
        <v>53</v>
      </c>
      <c r="I98" s="1188" t="s">
        <v>53</v>
      </c>
      <c r="J98" s="1184" t="s">
        <v>58</v>
      </c>
      <c r="K98" s="3999"/>
      <c r="L98" s="3999"/>
      <c r="M98" s="3999"/>
      <c r="N98" s="2578"/>
      <c r="O98" s="2592"/>
      <c r="P98" s="2592"/>
    </row>
    <row r="99" spans="2:16" ht="23.45" customHeight="1">
      <c r="B99" s="637" t="s">
        <v>532</v>
      </c>
      <c r="C99" s="4167" t="s">
        <v>533</v>
      </c>
      <c r="D99" s="4167"/>
      <c r="E99" s="4167"/>
      <c r="F99" s="4168"/>
      <c r="G99" s="1189" t="s">
        <v>53</v>
      </c>
      <c r="H99" s="1190" t="s">
        <v>53</v>
      </c>
      <c r="I99" s="1189" t="s">
        <v>53</v>
      </c>
      <c r="J99" s="1190" t="s">
        <v>54</v>
      </c>
      <c r="K99" s="4164"/>
      <c r="L99" s="4164"/>
      <c r="M99" s="4164"/>
      <c r="N99" s="3628"/>
      <c r="O99" s="2592"/>
      <c r="P99" s="2592"/>
    </row>
    <row r="100" spans="2:16" ht="48" customHeight="1">
      <c r="B100" s="640" t="s">
        <v>535</v>
      </c>
      <c r="C100" s="2752" t="s">
        <v>5442</v>
      </c>
      <c r="D100" s="2752"/>
      <c r="E100" s="2752"/>
      <c r="F100" s="2752"/>
      <c r="G100" s="2752"/>
      <c r="H100" s="2752"/>
      <c r="I100" s="2752"/>
      <c r="J100" s="2753"/>
      <c r="K100" s="4163"/>
      <c r="L100" s="4163"/>
      <c r="M100" s="4163"/>
      <c r="N100" s="2577"/>
      <c r="O100" s="2592"/>
      <c r="P100" s="2592"/>
    </row>
    <row r="101" spans="2:16" ht="23.1" customHeight="1">
      <c r="B101" s="634" t="s">
        <v>530</v>
      </c>
      <c r="C101" s="4171" t="s">
        <v>531</v>
      </c>
      <c r="D101" s="4171"/>
      <c r="E101" s="4171"/>
      <c r="F101" s="4172"/>
      <c r="G101" s="1191" t="s">
        <v>53</v>
      </c>
      <c r="H101" s="1078" t="s">
        <v>53</v>
      </c>
      <c r="I101" s="1081" t="s">
        <v>53</v>
      </c>
      <c r="J101" s="1078" t="s">
        <v>58</v>
      </c>
      <c r="K101" s="3999"/>
      <c r="L101" s="3999"/>
      <c r="M101" s="3999"/>
      <c r="N101" s="2578"/>
      <c r="O101" s="2592"/>
      <c r="P101" s="2592"/>
    </row>
    <row r="102" spans="2:16" ht="26.1" customHeight="1">
      <c r="B102" s="637" t="s">
        <v>532</v>
      </c>
      <c r="C102" s="4169" t="s">
        <v>533</v>
      </c>
      <c r="D102" s="4169"/>
      <c r="E102" s="4169"/>
      <c r="F102" s="4170"/>
      <c r="G102" s="661" t="s">
        <v>53</v>
      </c>
      <c r="H102" s="1079" t="s">
        <v>53</v>
      </c>
      <c r="I102" s="661" t="s">
        <v>53</v>
      </c>
      <c r="J102" s="1079" t="s">
        <v>53</v>
      </c>
      <c r="K102" s="4164"/>
      <c r="L102" s="4164"/>
      <c r="M102" s="4164"/>
      <c r="N102" s="3628"/>
      <c r="O102" s="2592"/>
      <c r="P102" s="2592"/>
    </row>
    <row r="103" spans="2:16" ht="38.25" customHeight="1">
      <c r="B103" s="640" t="s">
        <v>537</v>
      </c>
      <c r="C103" s="2763" t="s">
        <v>5443</v>
      </c>
      <c r="D103" s="2763"/>
      <c r="E103" s="2763"/>
      <c r="F103" s="2763"/>
      <c r="G103" s="2763"/>
      <c r="H103" s="2763"/>
      <c r="I103" s="2763"/>
      <c r="J103" s="2764"/>
      <c r="K103" s="4163"/>
      <c r="L103" s="4163"/>
      <c r="M103" s="4163"/>
      <c r="N103" s="2577"/>
      <c r="O103" s="2592"/>
      <c r="P103" s="2592"/>
    </row>
    <row r="104" spans="2:16" ht="21.95" customHeight="1">
      <c r="B104" s="634" t="s">
        <v>530</v>
      </c>
      <c r="C104" s="4165" t="s">
        <v>531</v>
      </c>
      <c r="D104" s="4165"/>
      <c r="E104" s="4165"/>
      <c r="F104" s="4166"/>
      <c r="G104" s="1186" t="s">
        <v>53</v>
      </c>
      <c r="H104" s="1187" t="s">
        <v>53</v>
      </c>
      <c r="I104" s="1188" t="s">
        <v>53</v>
      </c>
      <c r="J104" s="1187" t="s">
        <v>58</v>
      </c>
      <c r="K104" s="3999"/>
      <c r="L104" s="3999"/>
      <c r="M104" s="3999"/>
      <c r="N104" s="2578"/>
      <c r="O104" s="2592"/>
      <c r="P104" s="2592"/>
    </row>
    <row r="105" spans="2:16" ht="23.1" customHeight="1">
      <c r="B105" s="637" t="s">
        <v>532</v>
      </c>
      <c r="C105" s="4167" t="s">
        <v>533</v>
      </c>
      <c r="D105" s="4167"/>
      <c r="E105" s="4167"/>
      <c r="F105" s="4168"/>
      <c r="G105" s="1189" t="s">
        <v>58</v>
      </c>
      <c r="H105" s="1190" t="s">
        <v>53</v>
      </c>
      <c r="I105" s="1189" t="s">
        <v>53</v>
      </c>
      <c r="J105" s="1079" t="s">
        <v>58</v>
      </c>
      <c r="K105" s="4164"/>
      <c r="L105" s="4164"/>
      <c r="M105" s="4164"/>
      <c r="N105" s="3628"/>
      <c r="O105" s="2592"/>
      <c r="P105" s="2592"/>
    </row>
    <row r="106" spans="2:16" ht="30" customHeight="1">
      <c r="B106" s="640" t="s">
        <v>539</v>
      </c>
      <c r="C106" s="2752" t="s">
        <v>5766</v>
      </c>
      <c r="D106" s="2752"/>
      <c r="E106" s="2752"/>
      <c r="F106" s="2752"/>
      <c r="G106" s="2752"/>
      <c r="H106" s="2752"/>
      <c r="I106" s="2752"/>
      <c r="J106" s="2764"/>
      <c r="K106" s="4163"/>
      <c r="L106" s="4163"/>
      <c r="M106" s="4163"/>
      <c r="N106" s="2577"/>
      <c r="O106" s="2592"/>
      <c r="P106" s="2592"/>
    </row>
    <row r="107" spans="2:16" ht="24.6" customHeight="1">
      <c r="B107" s="634" t="s">
        <v>530</v>
      </c>
      <c r="C107" s="4165" t="s">
        <v>531</v>
      </c>
      <c r="D107" s="4165"/>
      <c r="E107" s="4165"/>
      <c r="F107" s="4166"/>
      <c r="G107" s="546" t="s">
        <v>58</v>
      </c>
      <c r="H107" s="684" t="s">
        <v>53</v>
      </c>
      <c r="I107" s="649" t="s">
        <v>53</v>
      </c>
      <c r="J107" s="684" t="s">
        <v>58</v>
      </c>
      <c r="K107" s="3999"/>
      <c r="L107" s="3999"/>
      <c r="M107" s="3999"/>
      <c r="N107" s="2578"/>
      <c r="O107" s="2592"/>
      <c r="P107" s="2592"/>
    </row>
    <row r="108" spans="2:16" ht="21.95" customHeight="1">
      <c r="B108" s="637" t="s">
        <v>532</v>
      </c>
      <c r="C108" s="4167" t="s">
        <v>533</v>
      </c>
      <c r="D108" s="4167"/>
      <c r="E108" s="4167"/>
      <c r="F108" s="4168"/>
      <c r="G108" s="643" t="s">
        <v>53</v>
      </c>
      <c r="H108" s="645" t="s">
        <v>53</v>
      </c>
      <c r="I108" s="643" t="s">
        <v>53</v>
      </c>
      <c r="J108" s="638" t="s">
        <v>58</v>
      </c>
      <c r="K108" s="4164"/>
      <c r="L108" s="4164"/>
      <c r="M108" s="4164"/>
      <c r="N108" s="3628"/>
      <c r="O108" s="2592"/>
      <c r="P108" s="2592"/>
    </row>
    <row r="109" spans="2:16" ht="24" customHeight="1">
      <c r="B109" s="640" t="s">
        <v>410</v>
      </c>
      <c r="C109" s="2766" t="s">
        <v>117</v>
      </c>
      <c r="D109" s="2766"/>
      <c r="E109" s="2766"/>
      <c r="F109" s="2766"/>
      <c r="G109" s="2766"/>
      <c r="H109" s="2766"/>
      <c r="I109" s="2766"/>
      <c r="J109" s="4173"/>
      <c r="K109" s="4163"/>
      <c r="L109" s="4163"/>
      <c r="M109" s="4163"/>
      <c r="N109" s="2577"/>
      <c r="O109" s="2592"/>
      <c r="P109" s="2592"/>
    </row>
    <row r="110" spans="2:16" ht="21.95" customHeight="1">
      <c r="B110" s="634" t="s">
        <v>530</v>
      </c>
      <c r="C110" s="4165" t="s">
        <v>531</v>
      </c>
      <c r="D110" s="4165"/>
      <c r="E110" s="4165"/>
      <c r="F110" s="4166"/>
      <c r="G110" s="546" t="s">
        <v>53</v>
      </c>
      <c r="H110" s="684" t="s">
        <v>53</v>
      </c>
      <c r="I110" s="649" t="s">
        <v>53</v>
      </c>
      <c r="J110" s="636" t="s">
        <v>53</v>
      </c>
      <c r="K110" s="3999"/>
      <c r="L110" s="3999"/>
      <c r="M110" s="3999"/>
      <c r="N110" s="2578"/>
      <c r="O110" s="2592"/>
      <c r="P110" s="2592"/>
    </row>
    <row r="111" spans="2:16" ht="21.95" customHeight="1">
      <c r="B111" s="637" t="s">
        <v>532</v>
      </c>
      <c r="C111" s="4167" t="s">
        <v>533</v>
      </c>
      <c r="D111" s="4167"/>
      <c r="E111" s="4167"/>
      <c r="F111" s="4168"/>
      <c r="G111" s="643" t="s">
        <v>53</v>
      </c>
      <c r="H111" s="645" t="s">
        <v>53</v>
      </c>
      <c r="I111" s="643" t="s">
        <v>53</v>
      </c>
      <c r="J111" s="638" t="s">
        <v>53</v>
      </c>
      <c r="K111" s="4164"/>
      <c r="L111" s="4164"/>
      <c r="M111" s="4164"/>
      <c r="N111" s="3628"/>
      <c r="O111" s="2592"/>
      <c r="P111" s="2592"/>
    </row>
    <row r="112" spans="2:16" ht="24" customHeight="1">
      <c r="B112" s="640" t="s">
        <v>413</v>
      </c>
      <c r="C112" s="2766" t="s">
        <v>118</v>
      </c>
      <c r="D112" s="2766"/>
      <c r="E112" s="2766"/>
      <c r="F112" s="2766"/>
      <c r="G112" s="2766"/>
      <c r="H112" s="2766"/>
      <c r="I112" s="2766"/>
      <c r="J112" s="4173"/>
      <c r="K112" s="4174"/>
      <c r="L112" s="4174"/>
      <c r="M112" s="4174"/>
      <c r="N112" s="4175"/>
      <c r="O112" s="2592"/>
      <c r="P112" s="2592"/>
    </row>
    <row r="113" spans="2:16" ht="24.6" customHeight="1">
      <c r="B113" s="634" t="s">
        <v>530</v>
      </c>
      <c r="C113" s="4165" t="s">
        <v>531</v>
      </c>
      <c r="D113" s="4165"/>
      <c r="E113" s="4165"/>
      <c r="F113" s="4166"/>
      <c r="G113" s="546" t="s">
        <v>53</v>
      </c>
      <c r="H113" s="684" t="s">
        <v>53</v>
      </c>
      <c r="I113" s="649" t="s">
        <v>53</v>
      </c>
      <c r="J113" s="636" t="s">
        <v>53</v>
      </c>
      <c r="K113" s="2758"/>
      <c r="L113" s="2758"/>
      <c r="M113" s="2758"/>
      <c r="N113" s="2759"/>
      <c r="O113" s="2592"/>
      <c r="P113" s="2592"/>
    </row>
    <row r="114" spans="2:16" ht="23.1" customHeight="1">
      <c r="B114" s="637" t="s">
        <v>532</v>
      </c>
      <c r="C114" s="4167" t="s">
        <v>533</v>
      </c>
      <c r="D114" s="4167"/>
      <c r="E114" s="4167"/>
      <c r="F114" s="4168"/>
      <c r="G114" s="643" t="s">
        <v>53</v>
      </c>
      <c r="H114" s="645" t="s">
        <v>53</v>
      </c>
      <c r="I114" s="643" t="s">
        <v>53</v>
      </c>
      <c r="J114" s="638" t="s">
        <v>53</v>
      </c>
      <c r="K114" s="2761"/>
      <c r="L114" s="2761"/>
      <c r="M114" s="2761"/>
      <c r="N114" s="2762"/>
      <c r="O114" s="2592"/>
      <c r="P114" s="2592"/>
    </row>
    <row r="115" spans="2:16" ht="24" customHeight="1">
      <c r="B115" s="640" t="s">
        <v>416</v>
      </c>
      <c r="C115" s="2752" t="s">
        <v>5767</v>
      </c>
      <c r="D115" s="2752"/>
      <c r="E115" s="2752"/>
      <c r="F115" s="2752"/>
      <c r="G115" s="2752"/>
      <c r="H115" s="2752"/>
      <c r="I115" s="2752"/>
      <c r="J115" s="2764"/>
      <c r="K115" s="4163"/>
      <c r="L115" s="4163"/>
      <c r="M115" s="4163"/>
      <c r="N115" s="2577"/>
      <c r="O115" s="2592"/>
      <c r="P115" s="2592"/>
    </row>
    <row r="116" spans="2:16" ht="24" customHeight="1">
      <c r="B116" s="634" t="s">
        <v>530</v>
      </c>
      <c r="C116" s="4165" t="s">
        <v>531</v>
      </c>
      <c r="D116" s="4165"/>
      <c r="E116" s="4165"/>
      <c r="F116" s="4166"/>
      <c r="G116" s="546" t="s">
        <v>53</v>
      </c>
      <c r="H116" s="684" t="s">
        <v>53</v>
      </c>
      <c r="I116" s="649" t="s">
        <v>53</v>
      </c>
      <c r="J116" s="684" t="s">
        <v>53</v>
      </c>
      <c r="K116" s="3999"/>
      <c r="L116" s="3999"/>
      <c r="M116" s="3999"/>
      <c r="N116" s="2578"/>
      <c r="O116" s="2592"/>
      <c r="P116" s="2592"/>
    </row>
    <row r="117" spans="2:16" ht="24" customHeight="1">
      <c r="B117" s="642" t="s">
        <v>532</v>
      </c>
      <c r="C117" s="4167" t="s">
        <v>542</v>
      </c>
      <c r="D117" s="4167"/>
      <c r="E117" s="4167"/>
      <c r="F117" s="4167"/>
      <c r="G117" s="643" t="s">
        <v>53</v>
      </c>
      <c r="H117" s="645" t="s">
        <v>53</v>
      </c>
      <c r="I117" s="643" t="s">
        <v>53</v>
      </c>
      <c r="J117" s="645" t="s">
        <v>53</v>
      </c>
      <c r="K117" s="4164"/>
      <c r="L117" s="4164"/>
      <c r="M117" s="4164"/>
      <c r="N117" s="3628"/>
      <c r="O117" s="2592"/>
      <c r="P117" s="2592"/>
    </row>
    <row r="118" spans="2:16" ht="24" customHeight="1">
      <c r="B118" s="639" t="s">
        <v>418</v>
      </c>
      <c r="C118" s="2766" t="s">
        <v>5446</v>
      </c>
      <c r="D118" s="2752"/>
      <c r="E118" s="2752"/>
      <c r="F118" s="2752"/>
      <c r="G118" s="2752"/>
      <c r="H118" s="2752"/>
      <c r="I118" s="2752"/>
      <c r="J118" s="2753"/>
      <c r="K118" s="4163"/>
      <c r="L118" s="4163"/>
      <c r="M118" s="4163"/>
      <c r="N118" s="2577"/>
      <c r="O118" s="2592"/>
      <c r="P118" s="2592"/>
    </row>
    <row r="119" spans="2:16" ht="24" customHeight="1">
      <c r="B119" s="634" t="s">
        <v>530</v>
      </c>
      <c r="C119" s="4165" t="s">
        <v>531</v>
      </c>
      <c r="D119" s="4165"/>
      <c r="E119" s="4165"/>
      <c r="F119" s="4166"/>
      <c r="G119" s="546" t="s">
        <v>53</v>
      </c>
      <c r="H119" s="684" t="s">
        <v>53</v>
      </c>
      <c r="I119" s="649" t="s">
        <v>53</v>
      </c>
      <c r="J119" s="684" t="s">
        <v>58</v>
      </c>
      <c r="K119" s="3999"/>
      <c r="L119" s="3999"/>
      <c r="M119" s="3999"/>
      <c r="N119" s="2578"/>
      <c r="O119" s="2592"/>
      <c r="P119" s="2592"/>
    </row>
    <row r="120" spans="2:16" ht="24" customHeight="1">
      <c r="B120" s="637" t="s">
        <v>532</v>
      </c>
      <c r="C120" s="4167" t="s">
        <v>533</v>
      </c>
      <c r="D120" s="4167"/>
      <c r="E120" s="4167"/>
      <c r="F120" s="4168"/>
      <c r="G120" s="643" t="s">
        <v>58</v>
      </c>
      <c r="H120" s="645" t="s">
        <v>53</v>
      </c>
      <c r="I120" s="643" t="s">
        <v>53</v>
      </c>
      <c r="J120" s="645" t="s">
        <v>54</v>
      </c>
      <c r="K120" s="4164"/>
      <c r="L120" s="4164"/>
      <c r="M120" s="4164"/>
      <c r="N120" s="3628"/>
      <c r="O120" s="2592"/>
      <c r="P120" s="2592"/>
    </row>
    <row r="121" spans="2:16" ht="24" customHeight="1">
      <c r="B121" s="640" t="s">
        <v>544</v>
      </c>
      <c r="C121" s="2766" t="s">
        <v>5447</v>
      </c>
      <c r="D121" s="2752"/>
      <c r="E121" s="2752"/>
      <c r="F121" s="2752"/>
      <c r="G121" s="2752"/>
      <c r="H121" s="2752"/>
      <c r="I121" s="2752"/>
      <c r="J121" s="2753"/>
      <c r="K121" s="4163"/>
      <c r="L121" s="4163"/>
      <c r="M121" s="4163"/>
      <c r="N121" s="2577"/>
      <c r="O121" s="2592"/>
      <c r="P121" s="2592"/>
    </row>
    <row r="122" spans="2:16" ht="23.45" customHeight="1">
      <c r="B122" s="634" t="s">
        <v>530</v>
      </c>
      <c r="C122" s="4165" t="s">
        <v>531</v>
      </c>
      <c r="D122" s="4165"/>
      <c r="E122" s="4165"/>
      <c r="F122" s="4166"/>
      <c r="G122" s="546" t="s">
        <v>53</v>
      </c>
      <c r="H122" s="684" t="s">
        <v>53</v>
      </c>
      <c r="I122" s="649" t="s">
        <v>53</v>
      </c>
      <c r="J122" s="684" t="s">
        <v>58</v>
      </c>
      <c r="K122" s="3999"/>
      <c r="L122" s="3999"/>
      <c r="M122" s="3999"/>
      <c r="N122" s="2578"/>
      <c r="O122" s="2592"/>
      <c r="P122" s="2592"/>
    </row>
    <row r="123" spans="2:16" ht="23.45" customHeight="1">
      <c r="B123" s="637" t="s">
        <v>532</v>
      </c>
      <c r="C123" s="4167" t="s">
        <v>542</v>
      </c>
      <c r="D123" s="4167"/>
      <c r="E123" s="4167"/>
      <c r="F123" s="4168"/>
      <c r="G123" s="643" t="s">
        <v>58</v>
      </c>
      <c r="H123" s="645" t="s">
        <v>53</v>
      </c>
      <c r="I123" s="643" t="s">
        <v>53</v>
      </c>
      <c r="J123" s="645" t="s">
        <v>54</v>
      </c>
      <c r="K123" s="4164"/>
      <c r="L123" s="4164"/>
      <c r="M123" s="4164"/>
      <c r="N123" s="3628"/>
      <c r="O123" s="2592"/>
      <c r="P123" s="2592"/>
    </row>
    <row r="124" spans="2:16" ht="21" customHeight="1">
      <c r="B124" s="640" t="s">
        <v>546</v>
      </c>
      <c r="C124" s="2752" t="s">
        <v>5448</v>
      </c>
      <c r="D124" s="2752"/>
      <c r="E124" s="2752"/>
      <c r="F124" s="2752"/>
      <c r="G124" s="2752"/>
      <c r="H124" s="2752"/>
      <c r="I124" s="2752"/>
      <c r="J124" s="2753"/>
      <c r="K124" s="4163"/>
      <c r="L124" s="4163"/>
      <c r="M124" s="4163"/>
      <c r="N124" s="2577"/>
      <c r="O124" s="2592"/>
      <c r="P124" s="2592"/>
    </row>
    <row r="125" spans="2:16" ht="30.95" customHeight="1">
      <c r="B125" s="634" t="s">
        <v>530</v>
      </c>
      <c r="C125" s="4165" t="s">
        <v>531</v>
      </c>
      <c r="D125" s="4165"/>
      <c r="E125" s="4165"/>
      <c r="F125" s="4166"/>
      <c r="G125" s="546" t="s">
        <v>58</v>
      </c>
      <c r="H125" s="684" t="s">
        <v>54</v>
      </c>
      <c r="I125" s="649" t="s">
        <v>54</v>
      </c>
      <c r="J125" s="684" t="s">
        <v>58</v>
      </c>
      <c r="K125" s="3999"/>
      <c r="L125" s="3999"/>
      <c r="M125" s="3999"/>
      <c r="N125" s="2578"/>
      <c r="O125" s="2592"/>
      <c r="P125" s="2592"/>
    </row>
    <row r="126" spans="2:16" ht="30.6" customHeight="1">
      <c r="B126" s="642" t="s">
        <v>532</v>
      </c>
      <c r="C126" s="4167" t="s">
        <v>533</v>
      </c>
      <c r="D126" s="4167"/>
      <c r="E126" s="4167"/>
      <c r="F126" s="4167"/>
      <c r="G126" s="643" t="s">
        <v>58</v>
      </c>
      <c r="H126" s="645" t="s">
        <v>54</v>
      </c>
      <c r="I126" s="643" t="s">
        <v>54</v>
      </c>
      <c r="J126" s="645" t="s">
        <v>58</v>
      </c>
      <c r="K126" s="4164"/>
      <c r="L126" s="4164"/>
      <c r="M126" s="4164"/>
      <c r="N126" s="3628"/>
      <c r="O126" s="2592"/>
      <c r="P126" s="2592"/>
    </row>
    <row r="127" spans="2:16" ht="29.25" customHeight="1">
      <c r="B127" s="639" t="s">
        <v>548</v>
      </c>
      <c r="C127" s="2752" t="s">
        <v>5449</v>
      </c>
      <c r="D127" s="2752"/>
      <c r="E127" s="2752"/>
      <c r="F127" s="2752"/>
      <c r="G127" s="2752"/>
      <c r="H127" s="2752"/>
      <c r="I127" s="2752"/>
      <c r="J127" s="2753"/>
      <c r="K127" s="4163"/>
      <c r="L127" s="4163"/>
      <c r="M127" s="4163"/>
      <c r="N127" s="2577"/>
      <c r="O127" s="2592"/>
      <c r="P127" s="2592"/>
    </row>
    <row r="128" spans="2:16" ht="26.1" customHeight="1">
      <c r="B128" s="634" t="s">
        <v>530</v>
      </c>
      <c r="C128" s="4165" t="s">
        <v>531</v>
      </c>
      <c r="D128" s="4165"/>
      <c r="E128" s="4165"/>
      <c r="F128" s="4166"/>
      <c r="G128" s="546" t="s">
        <v>58</v>
      </c>
      <c r="H128" s="684" t="s">
        <v>54</v>
      </c>
      <c r="I128" s="649" t="s">
        <v>54</v>
      </c>
      <c r="J128" s="684" t="s">
        <v>58</v>
      </c>
      <c r="K128" s="3999"/>
      <c r="L128" s="3999"/>
      <c r="M128" s="3999"/>
      <c r="N128" s="2578"/>
      <c r="O128" s="2592"/>
      <c r="P128" s="2592"/>
    </row>
    <row r="129" spans="2:16" ht="29.45" customHeight="1">
      <c r="B129" s="637" t="s">
        <v>532</v>
      </c>
      <c r="C129" s="4167" t="s">
        <v>533</v>
      </c>
      <c r="D129" s="4167"/>
      <c r="E129" s="4167"/>
      <c r="F129" s="4168"/>
      <c r="G129" s="643" t="s">
        <v>58</v>
      </c>
      <c r="H129" s="645" t="s">
        <v>54</v>
      </c>
      <c r="I129" s="643" t="s">
        <v>54</v>
      </c>
      <c r="J129" s="645" t="s">
        <v>58</v>
      </c>
      <c r="K129" s="4164"/>
      <c r="L129" s="4164"/>
      <c r="M129" s="4164"/>
      <c r="N129" s="3628"/>
      <c r="O129" s="2592"/>
      <c r="P129" s="2592"/>
    </row>
    <row r="130" spans="2:16" ht="21" customHeight="1">
      <c r="B130" s="640" t="s">
        <v>550</v>
      </c>
      <c r="C130" s="2752" t="s">
        <v>5768</v>
      </c>
      <c r="D130" s="2752"/>
      <c r="E130" s="2752"/>
      <c r="F130" s="2752"/>
      <c r="G130" s="2752"/>
      <c r="H130" s="2752"/>
      <c r="I130" s="2752"/>
      <c r="J130" s="2753"/>
      <c r="K130" s="4163"/>
      <c r="L130" s="4163"/>
      <c r="M130" s="4163"/>
      <c r="N130" s="2577"/>
      <c r="O130" s="2592"/>
      <c r="P130" s="2592"/>
    </row>
    <row r="131" spans="2:16" ht="18.95" customHeight="1">
      <c r="B131" s="634" t="s">
        <v>530</v>
      </c>
      <c r="C131" s="4165" t="s">
        <v>531</v>
      </c>
      <c r="D131" s="4165"/>
      <c r="E131" s="4165"/>
      <c r="F131" s="4166"/>
      <c r="G131" s="546" t="s">
        <v>58</v>
      </c>
      <c r="H131" s="684" t="s">
        <v>53</v>
      </c>
      <c r="I131" s="649" t="s">
        <v>53</v>
      </c>
      <c r="J131" s="684" t="s">
        <v>58</v>
      </c>
      <c r="K131" s="3999"/>
      <c r="L131" s="3999"/>
      <c r="M131" s="3999"/>
      <c r="N131" s="2578"/>
      <c r="O131" s="2592"/>
      <c r="P131" s="2592"/>
    </row>
    <row r="132" spans="2:16" ht="21" customHeight="1">
      <c r="B132" s="637" t="s">
        <v>532</v>
      </c>
      <c r="C132" s="4169" t="s">
        <v>533</v>
      </c>
      <c r="D132" s="4169"/>
      <c r="E132" s="4169"/>
      <c r="F132" s="4170"/>
      <c r="G132" s="631" t="s">
        <v>58</v>
      </c>
      <c r="H132" s="638" t="s">
        <v>53</v>
      </c>
      <c r="I132" s="631" t="s">
        <v>53</v>
      </c>
      <c r="J132" s="638" t="s">
        <v>58</v>
      </c>
      <c r="K132" s="4164"/>
      <c r="L132" s="4164"/>
      <c r="M132" s="4164"/>
      <c r="N132" s="3628"/>
      <c r="O132" s="2592"/>
      <c r="P132" s="2592"/>
    </row>
    <row r="133" spans="2:16" ht="32.25" customHeight="1">
      <c r="B133" s="641" t="s">
        <v>552</v>
      </c>
      <c r="C133" s="4154" t="s">
        <v>5451</v>
      </c>
      <c r="D133" s="4154"/>
      <c r="E133" s="4155"/>
      <c r="F133" s="4155"/>
      <c r="G133" s="4155"/>
      <c r="H133" s="4155"/>
      <c r="I133" s="4155"/>
      <c r="J133" s="4155"/>
      <c r="K133" s="3318"/>
      <c r="L133" s="3319"/>
      <c r="M133" s="3319"/>
      <c r="N133" s="3320"/>
      <c r="O133" s="2592"/>
      <c r="P133" s="2592"/>
    </row>
    <row r="134" spans="2:16" ht="32.25" customHeight="1">
      <c r="B134" s="642" t="s">
        <v>418</v>
      </c>
      <c r="C134" s="4156" t="s">
        <v>554</v>
      </c>
      <c r="D134" s="4156"/>
      <c r="E134" s="4157"/>
      <c r="F134" s="4104"/>
      <c r="G134" s="4104"/>
      <c r="H134" s="4104"/>
      <c r="I134" s="4104"/>
      <c r="J134" s="4104"/>
      <c r="K134" s="2601"/>
      <c r="L134" s="2602"/>
      <c r="M134" s="2602"/>
      <c r="N134" s="2603"/>
      <c r="O134" s="2592"/>
      <c r="P134" s="2592"/>
    </row>
    <row r="135" spans="2:16" ht="25.5" customHeight="1">
      <c r="B135" s="634" t="s">
        <v>530</v>
      </c>
      <c r="C135" s="4158" t="s">
        <v>531</v>
      </c>
      <c r="D135" s="4158"/>
      <c r="E135" s="4159"/>
      <c r="F135" s="4160"/>
      <c r="G135" s="1192"/>
      <c r="H135" s="1193"/>
      <c r="I135" s="1187"/>
      <c r="J135" s="1188"/>
      <c r="K135" s="2601"/>
      <c r="L135" s="2602"/>
      <c r="M135" s="2602"/>
      <c r="N135" s="2603"/>
      <c r="O135" s="2592"/>
      <c r="P135" s="2592"/>
    </row>
    <row r="136" spans="2:16" ht="20.45" customHeight="1">
      <c r="B136" s="637" t="s">
        <v>532</v>
      </c>
      <c r="C136" s="4161" t="s">
        <v>533</v>
      </c>
      <c r="D136" s="4161"/>
      <c r="E136" s="4161"/>
      <c r="F136" s="4162"/>
      <c r="G136" s="1194"/>
      <c r="H136" s="1195"/>
      <c r="I136" s="1194"/>
      <c r="J136" s="1195"/>
      <c r="K136" s="2604"/>
      <c r="L136" s="2605"/>
      <c r="M136" s="2605"/>
      <c r="N136" s="2606"/>
      <c r="O136" s="2592"/>
      <c r="P136" s="2592"/>
    </row>
    <row r="137" spans="2:16" ht="79.5" customHeight="1">
      <c r="B137" s="585" t="s">
        <v>555</v>
      </c>
      <c r="C137" s="3354" t="s">
        <v>556</v>
      </c>
      <c r="D137" s="3354"/>
      <c r="E137" s="3354"/>
      <c r="F137" s="3355"/>
      <c r="G137" s="4152"/>
      <c r="H137" s="4152"/>
      <c r="I137" s="4152"/>
      <c r="J137" s="4152"/>
      <c r="K137" s="2520"/>
      <c r="L137" s="2520"/>
      <c r="M137" s="2520"/>
      <c r="N137" s="2520"/>
      <c r="O137" s="2530"/>
      <c r="P137" s="2530"/>
    </row>
    <row r="138" spans="2:16" ht="25.5" customHeight="1">
      <c r="B138" s="2737" t="s">
        <v>3</v>
      </c>
      <c r="C138" s="2738"/>
      <c r="D138" s="2738"/>
      <c r="E138" s="2738"/>
      <c r="F138" s="2738"/>
      <c r="G138" s="2738"/>
      <c r="H138" s="2738"/>
      <c r="I138" s="2738"/>
      <c r="J138" s="2738"/>
      <c r="K138" s="2738"/>
      <c r="L138" s="2738"/>
      <c r="M138" s="2738"/>
      <c r="N138" s="2738"/>
      <c r="O138" s="4153"/>
      <c r="P138" s="2739"/>
    </row>
    <row r="139" spans="2:16" ht="99" customHeight="1">
      <c r="B139" s="587" t="s">
        <v>557</v>
      </c>
      <c r="C139" s="2430" t="s">
        <v>558</v>
      </c>
      <c r="D139" s="2430"/>
      <c r="E139" s="2430"/>
      <c r="F139" s="2430"/>
      <c r="G139" s="546" t="s">
        <v>53</v>
      </c>
      <c r="H139" s="3682" t="s">
        <v>559</v>
      </c>
      <c r="I139" s="3683"/>
      <c r="J139" s="1663" t="s">
        <v>5769</v>
      </c>
      <c r="K139" s="1664"/>
      <c r="L139" s="1664"/>
      <c r="M139" s="1664"/>
      <c r="N139" s="1665"/>
      <c r="O139" s="650" t="s">
        <v>1327</v>
      </c>
      <c r="P139" s="539"/>
    </row>
    <row r="140" spans="2:16" ht="15.75" customHeight="1">
      <c r="B140" s="2716" t="s">
        <v>560</v>
      </c>
      <c r="C140" s="2717"/>
      <c r="D140" s="2717"/>
      <c r="E140" s="2717"/>
      <c r="F140" s="2717"/>
      <c r="G140" s="2717"/>
      <c r="H140" s="2717"/>
      <c r="I140" s="2717"/>
      <c r="J140" s="2717"/>
      <c r="K140" s="2717"/>
      <c r="L140" s="2717"/>
      <c r="M140" s="2717"/>
      <c r="N140" s="2717"/>
      <c r="O140" s="2717"/>
      <c r="P140" s="2718"/>
    </row>
    <row r="141" spans="2:16" ht="19.5" customHeight="1">
      <c r="B141" s="537" t="s">
        <v>561</v>
      </c>
      <c r="C141" s="2479" t="s">
        <v>562</v>
      </c>
      <c r="D141" s="2479"/>
      <c r="E141" s="2479"/>
      <c r="F141" s="2479"/>
      <c r="G141" s="2479"/>
      <c r="H141" s="1574" t="s">
        <v>5770</v>
      </c>
      <c r="I141" s="1685"/>
      <c r="J141" s="1685"/>
      <c r="K141" s="2719" t="s">
        <v>446</v>
      </c>
      <c r="L141" s="2464"/>
      <c r="M141" s="2465"/>
      <c r="N141" s="2466"/>
      <c r="O141" s="2729"/>
      <c r="P141" s="2729"/>
    </row>
    <row r="142" spans="2:16" ht="19.5" customHeight="1">
      <c r="B142" s="537" t="s">
        <v>401</v>
      </c>
      <c r="C142" s="2479" t="s">
        <v>563</v>
      </c>
      <c r="D142" s="2479"/>
      <c r="E142" s="2479"/>
      <c r="F142" s="2479"/>
      <c r="G142" s="2479"/>
      <c r="H142" s="1574" t="s">
        <v>5771</v>
      </c>
      <c r="I142" s="1685"/>
      <c r="J142" s="1685"/>
      <c r="K142" s="2719"/>
      <c r="L142" s="2506"/>
      <c r="M142" s="2515"/>
      <c r="N142" s="2507"/>
      <c r="O142" s="2730"/>
      <c r="P142" s="2730"/>
    </row>
    <row r="143" spans="2:16" ht="19.5" customHeight="1">
      <c r="B143" s="537" t="s">
        <v>403</v>
      </c>
      <c r="C143" s="2479" t="s">
        <v>564</v>
      </c>
      <c r="D143" s="2479"/>
      <c r="E143" s="2479"/>
      <c r="F143" s="2479"/>
      <c r="G143" s="2479"/>
      <c r="H143" s="2432" t="s">
        <v>53</v>
      </c>
      <c r="I143" s="2463"/>
      <c r="J143" s="2433"/>
      <c r="K143" s="2719"/>
      <c r="L143" s="2506"/>
      <c r="M143" s="2515"/>
      <c r="N143" s="2507"/>
      <c r="O143" s="2730"/>
      <c r="P143" s="2730"/>
    </row>
    <row r="144" spans="2:16" ht="34.5" customHeight="1">
      <c r="B144" s="537" t="s">
        <v>405</v>
      </c>
      <c r="C144" s="2479" t="s">
        <v>565</v>
      </c>
      <c r="D144" s="2479"/>
      <c r="E144" s="2479"/>
      <c r="F144" s="2479"/>
      <c r="G144" s="2480"/>
      <c r="H144" s="2432" t="s">
        <v>3251</v>
      </c>
      <c r="I144" s="2463"/>
      <c r="J144" s="2463"/>
      <c r="K144" s="2719"/>
      <c r="L144" s="2506"/>
      <c r="M144" s="2515"/>
      <c r="N144" s="2507"/>
      <c r="O144" s="2731"/>
      <c r="P144" s="2731"/>
    </row>
    <row r="145" spans="2:16" ht="40.5" customHeight="1">
      <c r="B145" s="532" t="s">
        <v>566</v>
      </c>
      <c r="C145" s="2479" t="s">
        <v>5772</v>
      </c>
      <c r="D145" s="2479"/>
      <c r="E145" s="2479"/>
      <c r="F145" s="2479"/>
      <c r="G145" s="2479"/>
      <c r="H145" s="2432" t="s">
        <v>54</v>
      </c>
      <c r="I145" s="2463"/>
      <c r="J145" s="2463"/>
      <c r="K145" s="2719"/>
      <c r="L145" s="2506"/>
      <c r="M145" s="2515"/>
      <c r="N145" s="2507"/>
      <c r="O145" s="2529" t="s">
        <v>1279</v>
      </c>
      <c r="P145" s="2529"/>
    </row>
    <row r="146" spans="2:16" ht="72.599999999999994" customHeight="1">
      <c r="B146" s="563" t="s">
        <v>394</v>
      </c>
      <c r="C146" s="2479" t="s">
        <v>568</v>
      </c>
      <c r="D146" s="2479"/>
      <c r="E146" s="2479"/>
      <c r="F146" s="2479"/>
      <c r="G146" s="2480"/>
      <c r="H146" s="2432" t="s">
        <v>92</v>
      </c>
      <c r="I146" s="2463"/>
      <c r="J146" s="2463"/>
      <c r="K146" s="2719"/>
      <c r="L146" s="2506"/>
      <c r="M146" s="2515"/>
      <c r="N146" s="2507"/>
      <c r="O146" s="2673"/>
      <c r="P146" s="2673"/>
    </row>
    <row r="147" spans="2:16" ht="62.25" customHeight="1">
      <c r="B147" s="532" t="s">
        <v>569</v>
      </c>
      <c r="C147" s="2479" t="s">
        <v>5773</v>
      </c>
      <c r="D147" s="2479"/>
      <c r="E147" s="2479"/>
      <c r="F147" s="2479"/>
      <c r="G147" s="2479"/>
      <c r="H147" s="2432" t="s">
        <v>53</v>
      </c>
      <c r="I147" s="2463"/>
      <c r="J147" s="2463"/>
      <c r="K147" s="2719"/>
      <c r="L147" s="2506"/>
      <c r="M147" s="2515"/>
      <c r="N147" s="2507"/>
      <c r="O147" s="2529" t="s">
        <v>1279</v>
      </c>
      <c r="P147" s="2529"/>
    </row>
    <row r="148" spans="2:16" ht="80.45" customHeight="1">
      <c r="B148" s="629" t="s">
        <v>394</v>
      </c>
      <c r="C148" s="2556" t="s">
        <v>568</v>
      </c>
      <c r="D148" s="2556"/>
      <c r="E148" s="2556"/>
      <c r="F148" s="2556"/>
      <c r="G148" s="2557"/>
      <c r="H148" s="1574" t="s">
        <v>5774</v>
      </c>
      <c r="I148" s="1685"/>
      <c r="J148" s="1685"/>
      <c r="K148" s="2719"/>
      <c r="L148" s="2467"/>
      <c r="M148" s="2468"/>
      <c r="N148" s="2469"/>
      <c r="O148" s="2530"/>
      <c r="P148" s="2530"/>
    </row>
    <row r="149" spans="2:16" ht="54" customHeight="1">
      <c r="B149" s="2907" t="s">
        <v>5775</v>
      </c>
      <c r="C149" s="2908"/>
      <c r="D149" s="2908"/>
      <c r="E149" s="2908"/>
      <c r="F149" s="2908"/>
      <c r="G149" s="2908"/>
      <c r="H149" s="2908"/>
      <c r="I149" s="2908"/>
      <c r="J149" s="2908"/>
      <c r="K149" s="2704"/>
      <c r="L149" s="2908"/>
      <c r="M149" s="2908"/>
      <c r="N149" s="2908"/>
      <c r="O149" s="2908"/>
      <c r="P149" s="2910"/>
    </row>
    <row r="150" spans="2:16" ht="31.5" customHeight="1">
      <c r="B150" s="653" t="s">
        <v>572</v>
      </c>
      <c r="C150" s="2615" t="s">
        <v>573</v>
      </c>
      <c r="D150" s="2615"/>
      <c r="E150" s="2615"/>
      <c r="F150" s="2706"/>
      <c r="G150" s="2707" t="s">
        <v>5776</v>
      </c>
      <c r="H150" s="2708"/>
      <c r="I150" s="2709"/>
      <c r="J150" s="2707" t="s">
        <v>5777</v>
      </c>
      <c r="K150" s="2708"/>
      <c r="L150" s="2709"/>
      <c r="M150" s="2710" t="s">
        <v>434</v>
      </c>
      <c r="N150" s="2711"/>
      <c r="O150" s="2631" t="s">
        <v>1324</v>
      </c>
      <c r="P150" s="2470"/>
    </row>
    <row r="151" spans="2:16" ht="83.25" customHeight="1">
      <c r="B151" s="563" t="s">
        <v>561</v>
      </c>
      <c r="C151" s="2617" t="s">
        <v>5778</v>
      </c>
      <c r="D151" s="2617"/>
      <c r="E151" s="2617"/>
      <c r="F151" s="2618"/>
      <c r="G151" s="2569" t="s">
        <v>1325</v>
      </c>
      <c r="H151" s="2571"/>
      <c r="I151" s="2570"/>
      <c r="J151" s="2569" t="s">
        <v>152</v>
      </c>
      <c r="K151" s="2571"/>
      <c r="L151" s="2570"/>
      <c r="M151" s="2701"/>
      <c r="N151" s="2702"/>
      <c r="O151" s="2578"/>
      <c r="P151" s="2499"/>
    </row>
    <row r="152" spans="2:16" ht="42" customHeight="1">
      <c r="B152" s="563" t="s">
        <v>401</v>
      </c>
      <c r="C152" s="2617" t="s">
        <v>5779</v>
      </c>
      <c r="D152" s="2617"/>
      <c r="E152" s="2617"/>
      <c r="F152" s="2618"/>
      <c r="G152" s="2569" t="s">
        <v>1325</v>
      </c>
      <c r="H152" s="2571"/>
      <c r="I152" s="2570"/>
      <c r="J152" s="2569" t="s">
        <v>152</v>
      </c>
      <c r="K152" s="2571"/>
      <c r="L152" s="2570"/>
      <c r="M152" s="2701"/>
      <c r="N152" s="2702"/>
      <c r="O152" s="2578"/>
      <c r="P152" s="2499"/>
    </row>
    <row r="153" spans="2:16" ht="31.5" customHeight="1">
      <c r="B153" s="563" t="s">
        <v>403</v>
      </c>
      <c r="C153" s="836" t="s">
        <v>418</v>
      </c>
      <c r="D153" s="2617" t="s">
        <v>5780</v>
      </c>
      <c r="E153" s="2617"/>
      <c r="F153" s="2618"/>
      <c r="G153" s="2569" t="s">
        <v>1865</v>
      </c>
      <c r="H153" s="2571"/>
      <c r="I153" s="2570"/>
      <c r="J153" s="2569" t="s">
        <v>152</v>
      </c>
      <c r="K153" s="2571"/>
      <c r="L153" s="2570"/>
      <c r="M153" s="2701"/>
      <c r="N153" s="2702"/>
      <c r="O153" s="2578"/>
      <c r="P153" s="2499"/>
    </row>
    <row r="154" spans="2:16" ht="32.25" customHeight="1">
      <c r="B154" s="563"/>
      <c r="C154" s="672" t="s">
        <v>508</v>
      </c>
      <c r="D154" s="2617" t="s">
        <v>5781</v>
      </c>
      <c r="E154" s="2617"/>
      <c r="F154" s="2618"/>
      <c r="G154" s="2569" t="s">
        <v>1865</v>
      </c>
      <c r="H154" s="2571"/>
      <c r="I154" s="2570"/>
      <c r="J154" s="2569" t="s">
        <v>152</v>
      </c>
      <c r="K154" s="2571"/>
      <c r="L154" s="2570"/>
      <c r="M154" s="656"/>
      <c r="N154" s="657"/>
      <c r="O154" s="2578"/>
      <c r="P154" s="2499"/>
    </row>
    <row r="155" spans="2:16" ht="41.25" customHeight="1">
      <c r="B155" s="563" t="s">
        <v>405</v>
      </c>
      <c r="C155" s="2617" t="s">
        <v>5782</v>
      </c>
      <c r="D155" s="2617"/>
      <c r="E155" s="2617"/>
      <c r="F155" s="2618"/>
      <c r="G155" s="2569" t="s">
        <v>1865</v>
      </c>
      <c r="H155" s="2571"/>
      <c r="I155" s="2570"/>
      <c r="J155" s="2569" t="s">
        <v>152</v>
      </c>
      <c r="K155" s="2571"/>
      <c r="L155" s="2570"/>
      <c r="M155" s="2701"/>
      <c r="N155" s="2702"/>
      <c r="O155" s="2578"/>
      <c r="P155" s="2499"/>
    </row>
    <row r="156" spans="2:16" ht="29.25" customHeight="1">
      <c r="B156" s="563" t="s">
        <v>408</v>
      </c>
      <c r="C156" s="2617" t="s">
        <v>5783</v>
      </c>
      <c r="D156" s="2617"/>
      <c r="E156" s="2617"/>
      <c r="F156" s="2618"/>
      <c r="G156" s="2569" t="s">
        <v>152</v>
      </c>
      <c r="H156" s="2571"/>
      <c r="I156" s="2570"/>
      <c r="J156" s="2569" t="s">
        <v>152</v>
      </c>
      <c r="K156" s="2571"/>
      <c r="L156" s="2570"/>
      <c r="M156" s="2701"/>
      <c r="N156" s="2702"/>
      <c r="O156" s="2578"/>
      <c r="P156" s="2499"/>
    </row>
    <row r="157" spans="2:16" ht="28.5" customHeight="1">
      <c r="B157" s="563" t="s">
        <v>410</v>
      </c>
      <c r="C157" s="2617" t="s">
        <v>117</v>
      </c>
      <c r="D157" s="2617"/>
      <c r="E157" s="2617"/>
      <c r="F157" s="2618"/>
      <c r="G157" s="2569" t="s">
        <v>1325</v>
      </c>
      <c r="H157" s="2571"/>
      <c r="I157" s="2570"/>
      <c r="J157" s="2569" t="s">
        <v>1326</v>
      </c>
      <c r="K157" s="2571"/>
      <c r="L157" s="2570"/>
      <c r="M157" s="2701"/>
      <c r="N157" s="2702"/>
      <c r="O157" s="2578"/>
      <c r="P157" s="2499"/>
    </row>
    <row r="158" spans="2:16" ht="28.5" customHeight="1">
      <c r="B158" s="563" t="s">
        <v>413</v>
      </c>
      <c r="C158" s="2617" t="s">
        <v>118</v>
      </c>
      <c r="D158" s="2617"/>
      <c r="E158" s="2617"/>
      <c r="F158" s="2618"/>
      <c r="G158" s="2569" t="s">
        <v>1325</v>
      </c>
      <c r="H158" s="2571"/>
      <c r="I158" s="2570"/>
      <c r="J158" s="2569" t="s">
        <v>1326</v>
      </c>
      <c r="K158" s="2571"/>
      <c r="L158" s="2570"/>
      <c r="M158" s="2701"/>
      <c r="N158" s="2702"/>
      <c r="O158" s="2578"/>
      <c r="P158" s="2499"/>
    </row>
    <row r="159" spans="2:16" ht="28.5" customHeight="1">
      <c r="B159" s="563" t="s">
        <v>416</v>
      </c>
      <c r="C159" s="2617" t="s">
        <v>5784</v>
      </c>
      <c r="D159" s="2617"/>
      <c r="E159" s="2617"/>
      <c r="F159" s="2618"/>
      <c r="G159" s="2569" t="s">
        <v>1865</v>
      </c>
      <c r="H159" s="2571"/>
      <c r="I159" s="2570"/>
      <c r="J159" s="2569" t="s">
        <v>152</v>
      </c>
      <c r="K159" s="2571"/>
      <c r="L159" s="2570"/>
      <c r="M159" s="2975"/>
      <c r="N159" s="2702"/>
      <c r="O159" s="2499"/>
      <c r="P159" s="2499"/>
    </row>
    <row r="160" spans="2:16" ht="28.5" customHeight="1">
      <c r="B160" s="563" t="s">
        <v>418</v>
      </c>
      <c r="C160" s="2617" t="s">
        <v>5785</v>
      </c>
      <c r="D160" s="2617"/>
      <c r="E160" s="2617"/>
      <c r="F160" s="2618"/>
      <c r="G160" s="2569" t="s">
        <v>155</v>
      </c>
      <c r="H160" s="2571"/>
      <c r="I160" s="2570"/>
      <c r="J160" s="2569" t="s">
        <v>155</v>
      </c>
      <c r="K160" s="2571"/>
      <c r="L160" s="2570"/>
      <c r="M160" s="2975"/>
      <c r="N160" s="2702"/>
      <c r="O160" s="2499"/>
      <c r="P160" s="2499"/>
    </row>
    <row r="161" spans="1:16" ht="28.5" customHeight="1">
      <c r="B161" s="629" t="s">
        <v>544</v>
      </c>
      <c r="C161" s="2617" t="s">
        <v>5786</v>
      </c>
      <c r="D161" s="2617"/>
      <c r="E161" s="2617"/>
      <c r="F161" s="2618"/>
      <c r="G161" s="2569" t="s">
        <v>155</v>
      </c>
      <c r="H161" s="2571"/>
      <c r="I161" s="2570"/>
      <c r="J161" s="2569" t="s">
        <v>155</v>
      </c>
      <c r="K161" s="2571"/>
      <c r="L161" s="2570"/>
      <c r="M161" s="2975"/>
      <c r="N161" s="2702"/>
      <c r="O161" s="2499"/>
      <c r="P161" s="2499"/>
    </row>
    <row r="162" spans="1:16" ht="28.5" customHeight="1">
      <c r="B162" s="629" t="s">
        <v>546</v>
      </c>
      <c r="C162" s="2617" t="s">
        <v>5787</v>
      </c>
      <c r="D162" s="2617"/>
      <c r="E162" s="2617"/>
      <c r="F162" s="2618"/>
      <c r="G162" s="2569" t="s">
        <v>238</v>
      </c>
      <c r="H162" s="2571"/>
      <c r="I162" s="2570"/>
      <c r="J162" s="2569" t="s">
        <v>208</v>
      </c>
      <c r="K162" s="2571"/>
      <c r="L162" s="2570"/>
      <c r="M162" s="2975"/>
      <c r="N162" s="2702"/>
      <c r="O162" s="2499"/>
      <c r="P162" s="2499"/>
    </row>
    <row r="163" spans="1:16" ht="28.5" customHeight="1">
      <c r="B163" s="629" t="s">
        <v>548</v>
      </c>
      <c r="C163" s="2617" t="s">
        <v>5788</v>
      </c>
      <c r="D163" s="2617"/>
      <c r="E163" s="2617"/>
      <c r="F163" s="2618"/>
      <c r="G163" s="2569" t="s">
        <v>238</v>
      </c>
      <c r="H163" s="2571"/>
      <c r="I163" s="2570"/>
      <c r="J163" s="2569" t="s">
        <v>208</v>
      </c>
      <c r="K163" s="2571"/>
      <c r="L163" s="2570"/>
      <c r="M163" s="2975"/>
      <c r="N163" s="2702"/>
      <c r="O163" s="2499"/>
      <c r="P163" s="2499"/>
    </row>
    <row r="164" spans="1:16" ht="28.5" customHeight="1">
      <c r="B164" s="629" t="s">
        <v>550</v>
      </c>
      <c r="C164" s="2617" t="s">
        <v>5789</v>
      </c>
      <c r="D164" s="2617"/>
      <c r="E164" s="2617"/>
      <c r="F164" s="2618"/>
      <c r="G164" s="2569" t="s">
        <v>238</v>
      </c>
      <c r="H164" s="2571"/>
      <c r="I164" s="2570"/>
      <c r="J164" s="2569" t="s">
        <v>208</v>
      </c>
      <c r="K164" s="2571"/>
      <c r="L164" s="2570"/>
      <c r="M164" s="2975"/>
      <c r="N164" s="2702"/>
      <c r="O164" s="2499"/>
      <c r="P164" s="2499"/>
    </row>
    <row r="165" spans="1:16" ht="42.75" customHeight="1">
      <c r="B165" s="837" t="s">
        <v>552</v>
      </c>
      <c r="C165" s="3351" t="s">
        <v>5790</v>
      </c>
      <c r="D165" s="3351"/>
      <c r="E165" s="3351"/>
      <c r="F165" s="660" t="s">
        <v>589</v>
      </c>
      <c r="G165" s="661"/>
      <c r="H165" s="2691"/>
      <c r="I165" s="2692"/>
      <c r="J165" s="2691"/>
      <c r="K165" s="2693"/>
      <c r="L165" s="2692"/>
      <c r="M165" s="3341"/>
      <c r="N165" s="2695"/>
      <c r="O165" s="2499"/>
      <c r="P165" s="2471"/>
    </row>
    <row r="166" spans="1:16" ht="43.5" customHeight="1">
      <c r="B166" s="2696" t="s">
        <v>5791</v>
      </c>
      <c r="C166" s="2697"/>
      <c r="D166" s="2697"/>
      <c r="E166" s="2697"/>
      <c r="F166" s="2697"/>
      <c r="G166" s="2697"/>
      <c r="H166" s="2697"/>
      <c r="I166" s="2697"/>
      <c r="J166" s="2697"/>
      <c r="K166" s="2697"/>
      <c r="L166" s="2697"/>
      <c r="M166" s="2697"/>
      <c r="N166" s="2697"/>
      <c r="O166" s="662"/>
      <c r="P166" s="662"/>
    </row>
    <row r="167" spans="1:16" ht="49.5" customHeight="1">
      <c r="A167" s="281"/>
      <c r="B167" s="590" t="s">
        <v>591</v>
      </c>
      <c r="C167" s="2442" t="s">
        <v>4258</v>
      </c>
      <c r="D167" s="2442"/>
      <c r="E167" s="2443"/>
      <c r="F167" s="655" t="s">
        <v>593</v>
      </c>
      <c r="G167" s="2670" t="s">
        <v>594</v>
      </c>
      <c r="H167" s="2671"/>
      <c r="I167" s="2671"/>
      <c r="J167" s="2671"/>
      <c r="K167" s="2674"/>
      <c r="L167" s="2675" t="s">
        <v>595</v>
      </c>
      <c r="M167" s="2676"/>
      <c r="N167" s="2676"/>
      <c r="O167" s="2678" t="s">
        <v>1874</v>
      </c>
      <c r="P167" s="4151"/>
    </row>
    <row r="168" spans="1:16" ht="19.5" customHeight="1">
      <c r="A168" s="281"/>
      <c r="B168" s="839" t="s">
        <v>394</v>
      </c>
      <c r="C168" s="2442" t="s">
        <v>185</v>
      </c>
      <c r="D168" s="2442"/>
      <c r="E168" s="2443"/>
      <c r="F168" s="591" t="s">
        <v>53</v>
      </c>
      <c r="G168" s="1734" t="s">
        <v>5792</v>
      </c>
      <c r="H168" s="1735"/>
      <c r="I168" s="1735"/>
      <c r="J168" s="1735"/>
      <c r="K168" s="1736"/>
      <c r="L168" s="2569" t="s">
        <v>53</v>
      </c>
      <c r="M168" s="2571"/>
      <c r="N168" s="2683"/>
      <c r="O168" s="2678"/>
      <c r="P168" s="2678"/>
    </row>
    <row r="169" spans="1:16" ht="19.5" customHeight="1">
      <c r="A169" s="281"/>
      <c r="B169" s="839" t="s">
        <v>401</v>
      </c>
      <c r="C169" s="2442" t="s">
        <v>186</v>
      </c>
      <c r="D169" s="2442"/>
      <c r="E169" s="2443"/>
      <c r="F169" s="591" t="s">
        <v>53</v>
      </c>
      <c r="G169" s="1734" t="s">
        <v>5792</v>
      </c>
      <c r="H169" s="1735"/>
      <c r="I169" s="1735"/>
      <c r="J169" s="1735"/>
      <c r="K169" s="1736"/>
      <c r="L169" s="2569" t="s">
        <v>53</v>
      </c>
      <c r="M169" s="2571"/>
      <c r="N169" s="2683"/>
      <c r="O169" s="2678"/>
      <c r="P169" s="2678"/>
    </row>
    <row r="170" spans="1:16" ht="19.5" customHeight="1">
      <c r="A170" s="281"/>
      <c r="B170" s="839" t="s">
        <v>403</v>
      </c>
      <c r="C170" s="2442" t="s">
        <v>187</v>
      </c>
      <c r="D170" s="2442"/>
      <c r="E170" s="2443"/>
      <c r="F170" s="591" t="s">
        <v>53</v>
      </c>
      <c r="G170" s="1734" t="s">
        <v>5792</v>
      </c>
      <c r="H170" s="1735"/>
      <c r="I170" s="1735"/>
      <c r="J170" s="1735"/>
      <c r="K170" s="1736"/>
      <c r="L170" s="2569" t="s">
        <v>53</v>
      </c>
      <c r="M170" s="2571"/>
      <c r="N170" s="2683"/>
      <c r="O170" s="2678"/>
      <c r="P170" s="2678"/>
    </row>
    <row r="171" spans="1:16" ht="19.5" customHeight="1">
      <c r="A171" s="281"/>
      <c r="B171" s="839" t="s">
        <v>405</v>
      </c>
      <c r="C171" s="2442" t="s">
        <v>188</v>
      </c>
      <c r="D171" s="2442"/>
      <c r="E171" s="2443"/>
      <c r="F171" s="591" t="s">
        <v>53</v>
      </c>
      <c r="G171" s="1734" t="s">
        <v>5792</v>
      </c>
      <c r="H171" s="1735"/>
      <c r="I171" s="1735"/>
      <c r="J171" s="1735"/>
      <c r="K171" s="1736"/>
      <c r="L171" s="2569" t="s">
        <v>53</v>
      </c>
      <c r="M171" s="2571"/>
      <c r="N171" s="2683"/>
      <c r="O171" s="2678"/>
      <c r="P171" s="2678"/>
    </row>
    <row r="172" spans="1:16" ht="19.5" customHeight="1">
      <c r="A172" s="281"/>
      <c r="B172" s="563" t="s">
        <v>408</v>
      </c>
      <c r="C172" s="2442" t="s">
        <v>189</v>
      </c>
      <c r="D172" s="2442"/>
      <c r="E172" s="2443"/>
      <c r="F172" s="649" t="s">
        <v>53</v>
      </c>
      <c r="G172" s="1734" t="s">
        <v>5792</v>
      </c>
      <c r="H172" s="1735"/>
      <c r="I172" s="1735"/>
      <c r="J172" s="1735"/>
      <c r="K172" s="1736"/>
      <c r="L172" s="2569" t="s">
        <v>53</v>
      </c>
      <c r="M172" s="2571"/>
      <c r="N172" s="2683"/>
      <c r="O172" s="2678"/>
      <c r="P172" s="2678"/>
    </row>
    <row r="173" spans="1:16" ht="19.5" customHeight="1">
      <c r="A173" s="281"/>
      <c r="B173" s="691" t="s">
        <v>410</v>
      </c>
      <c r="C173" s="2442" t="s">
        <v>5793</v>
      </c>
      <c r="D173" s="2442"/>
      <c r="E173" s="2443"/>
      <c r="F173" s="649" t="s">
        <v>53</v>
      </c>
      <c r="G173" s="1734" t="s">
        <v>5792</v>
      </c>
      <c r="H173" s="1735"/>
      <c r="I173" s="1735"/>
      <c r="J173" s="1735"/>
      <c r="K173" s="1736"/>
      <c r="L173" s="2569" t="s">
        <v>53</v>
      </c>
      <c r="M173" s="2571"/>
      <c r="N173" s="2683"/>
      <c r="O173" s="2678"/>
      <c r="P173" s="2678"/>
    </row>
    <row r="174" spans="1:16" ht="19.5" customHeight="1">
      <c r="A174" s="281"/>
      <c r="B174" s="691" t="s">
        <v>413</v>
      </c>
      <c r="C174" s="2442" t="s">
        <v>191</v>
      </c>
      <c r="D174" s="2442"/>
      <c r="E174" s="2443"/>
      <c r="F174" s="649" t="s">
        <v>53</v>
      </c>
      <c r="G174" s="1734" t="s">
        <v>5792</v>
      </c>
      <c r="H174" s="1735"/>
      <c r="I174" s="1735"/>
      <c r="J174" s="1735"/>
      <c r="K174" s="1736"/>
      <c r="L174" s="2569" t="s">
        <v>53</v>
      </c>
      <c r="M174" s="2571"/>
      <c r="N174" s="2683"/>
      <c r="O174" s="2678"/>
      <c r="P174" s="2678"/>
    </row>
    <row r="175" spans="1:16" ht="19.5" customHeight="1">
      <c r="A175" s="281"/>
      <c r="B175" s="691" t="s">
        <v>416</v>
      </c>
      <c r="C175" s="2442" t="s">
        <v>192</v>
      </c>
      <c r="D175" s="2442"/>
      <c r="E175" s="2443"/>
      <c r="F175" s="649" t="s">
        <v>53</v>
      </c>
      <c r="G175" s="1734" t="s">
        <v>5792</v>
      </c>
      <c r="H175" s="1735"/>
      <c r="I175" s="1735"/>
      <c r="J175" s="1735"/>
      <c r="K175" s="1736"/>
      <c r="L175" s="2569" t="s">
        <v>53</v>
      </c>
      <c r="M175" s="2571"/>
      <c r="N175" s="2683"/>
      <c r="O175" s="2678"/>
      <c r="P175" s="2678"/>
    </row>
    <row r="176" spans="1:16" ht="19.5" customHeight="1">
      <c r="A176" s="281"/>
      <c r="B176" s="691" t="s">
        <v>418</v>
      </c>
      <c r="C176" s="2442" t="s">
        <v>193</v>
      </c>
      <c r="D176" s="2442"/>
      <c r="E176" s="2443"/>
      <c r="F176" s="649" t="s">
        <v>53</v>
      </c>
      <c r="G176" s="1734" t="s">
        <v>5792</v>
      </c>
      <c r="H176" s="1735"/>
      <c r="I176" s="1735"/>
      <c r="J176" s="1735"/>
      <c r="K176" s="1736"/>
      <c r="L176" s="2569" t="s">
        <v>53</v>
      </c>
      <c r="M176" s="2571"/>
      <c r="N176" s="2683"/>
      <c r="O176" s="2678"/>
      <c r="P176" s="2678"/>
    </row>
    <row r="177" spans="1:16" ht="19.5" customHeight="1">
      <c r="A177" s="281"/>
      <c r="B177" s="691" t="s">
        <v>544</v>
      </c>
      <c r="C177" s="2442" t="s">
        <v>5794</v>
      </c>
      <c r="D177" s="2442"/>
      <c r="E177" s="2443"/>
      <c r="F177" s="649" t="s">
        <v>53</v>
      </c>
      <c r="G177" s="1734" t="s">
        <v>5792</v>
      </c>
      <c r="H177" s="1735"/>
      <c r="I177" s="1735"/>
      <c r="J177" s="1735"/>
      <c r="K177" s="1736"/>
      <c r="L177" s="2569" t="s">
        <v>53</v>
      </c>
      <c r="M177" s="2571"/>
      <c r="N177" s="2683"/>
      <c r="O177" s="2678"/>
      <c r="P177" s="2678"/>
    </row>
    <row r="178" spans="1:16" ht="19.5" customHeight="1">
      <c r="A178" s="281"/>
      <c r="B178" s="563" t="s">
        <v>546</v>
      </c>
      <c r="C178" s="2442" t="s">
        <v>5795</v>
      </c>
      <c r="D178" s="2442"/>
      <c r="E178" s="2443"/>
      <c r="F178" s="649" t="s">
        <v>53</v>
      </c>
      <c r="G178" s="1734" t="s">
        <v>5792</v>
      </c>
      <c r="H178" s="1735"/>
      <c r="I178" s="1735"/>
      <c r="J178" s="1735"/>
      <c r="K178" s="1736"/>
      <c r="L178" s="2569" t="s">
        <v>53</v>
      </c>
      <c r="M178" s="2571"/>
      <c r="N178" s="2683"/>
      <c r="O178" s="2679"/>
      <c r="P178" s="2679"/>
    </row>
    <row r="179" spans="1:16" ht="48" customHeight="1">
      <c r="A179" s="281"/>
      <c r="B179" s="590" t="s">
        <v>599</v>
      </c>
      <c r="C179" s="2479" t="s">
        <v>5796</v>
      </c>
      <c r="D179" s="2479"/>
      <c r="E179" s="2480"/>
      <c r="F179" s="655" t="s">
        <v>593</v>
      </c>
      <c r="G179" s="3345" t="s">
        <v>601</v>
      </c>
      <c r="H179" s="3346"/>
      <c r="I179" s="3346"/>
      <c r="J179" s="3346"/>
      <c r="K179" s="3346"/>
      <c r="L179" s="3346"/>
      <c r="M179" s="3346"/>
      <c r="N179" s="3347"/>
      <c r="O179" s="2529" t="s">
        <v>1329</v>
      </c>
      <c r="P179" s="2529"/>
    </row>
    <row r="180" spans="1:16" ht="18.75" customHeight="1">
      <c r="A180" s="281"/>
      <c r="B180" s="839" t="s">
        <v>394</v>
      </c>
      <c r="C180" s="2442" t="s">
        <v>185</v>
      </c>
      <c r="D180" s="2442"/>
      <c r="E180" s="2443"/>
      <c r="F180" s="636" t="s">
        <v>53</v>
      </c>
      <c r="G180" s="1434" t="s">
        <v>5797</v>
      </c>
      <c r="H180" s="1435"/>
      <c r="I180" s="1435"/>
      <c r="J180" s="1435"/>
      <c r="K180" s="1435"/>
      <c r="L180" s="1435"/>
      <c r="M180" s="1435"/>
      <c r="N180" s="1436"/>
      <c r="O180" s="2592"/>
      <c r="P180" s="2592"/>
    </row>
    <row r="181" spans="1:16" ht="18.75" customHeight="1">
      <c r="A181" s="281"/>
      <c r="B181" s="839" t="s">
        <v>401</v>
      </c>
      <c r="C181" s="2442" t="s">
        <v>186</v>
      </c>
      <c r="D181" s="2442"/>
      <c r="E181" s="2443"/>
      <c r="F181" s="636" t="s">
        <v>53</v>
      </c>
      <c r="G181" s="1434" t="s">
        <v>5797</v>
      </c>
      <c r="H181" s="1435"/>
      <c r="I181" s="1435"/>
      <c r="J181" s="1435"/>
      <c r="K181" s="1435"/>
      <c r="L181" s="1435"/>
      <c r="M181" s="1435"/>
      <c r="N181" s="1436"/>
      <c r="O181" s="2592"/>
      <c r="P181" s="2592"/>
    </row>
    <row r="182" spans="1:16" ht="18.75" customHeight="1">
      <c r="A182" s="281"/>
      <c r="B182" s="839" t="s">
        <v>403</v>
      </c>
      <c r="C182" s="2442" t="s">
        <v>187</v>
      </c>
      <c r="D182" s="2442"/>
      <c r="E182" s="2443"/>
      <c r="F182" s="636" t="s">
        <v>53</v>
      </c>
      <c r="G182" s="1434" t="s">
        <v>5797</v>
      </c>
      <c r="H182" s="1435"/>
      <c r="I182" s="1435"/>
      <c r="J182" s="1435"/>
      <c r="K182" s="1435"/>
      <c r="L182" s="1435"/>
      <c r="M182" s="1435"/>
      <c r="N182" s="1436"/>
      <c r="O182" s="2592"/>
      <c r="P182" s="2592"/>
    </row>
    <row r="183" spans="1:16" ht="18.75" customHeight="1">
      <c r="A183" s="281"/>
      <c r="B183" s="839" t="s">
        <v>405</v>
      </c>
      <c r="C183" s="2442" t="s">
        <v>188</v>
      </c>
      <c r="D183" s="2442"/>
      <c r="E183" s="2443"/>
      <c r="F183" s="636" t="s">
        <v>53</v>
      </c>
      <c r="G183" s="1434" t="s">
        <v>5797</v>
      </c>
      <c r="H183" s="1435"/>
      <c r="I183" s="1435"/>
      <c r="J183" s="1435"/>
      <c r="K183" s="1435"/>
      <c r="L183" s="1435"/>
      <c r="M183" s="1435"/>
      <c r="N183" s="1436"/>
      <c r="O183" s="2592"/>
      <c r="P183" s="2592"/>
    </row>
    <row r="184" spans="1:16" ht="18.75" customHeight="1">
      <c r="A184" s="281"/>
      <c r="B184" s="563" t="s">
        <v>408</v>
      </c>
      <c r="C184" s="2442" t="s">
        <v>189</v>
      </c>
      <c r="D184" s="2442"/>
      <c r="E184" s="2443"/>
      <c r="F184" s="636" t="s">
        <v>53</v>
      </c>
      <c r="G184" s="2647" t="s">
        <v>5798</v>
      </c>
      <c r="H184" s="2648"/>
      <c r="I184" s="2648"/>
      <c r="J184" s="2648"/>
      <c r="K184" s="2648"/>
      <c r="L184" s="2648"/>
      <c r="M184" s="2648"/>
      <c r="N184" s="2649"/>
      <c r="O184" s="2592"/>
      <c r="P184" s="2592"/>
    </row>
    <row r="185" spans="1:16" ht="18.75" customHeight="1">
      <c r="A185" s="281"/>
      <c r="B185" s="691" t="s">
        <v>410</v>
      </c>
      <c r="C185" s="2442" t="s">
        <v>5793</v>
      </c>
      <c r="D185" s="2442"/>
      <c r="E185" s="2443"/>
      <c r="F185" s="636" t="s">
        <v>54</v>
      </c>
      <c r="G185" s="2647" t="s">
        <v>238</v>
      </c>
      <c r="H185" s="2648"/>
      <c r="I185" s="2648"/>
      <c r="J185" s="2648"/>
      <c r="K185" s="2648"/>
      <c r="L185" s="2648"/>
      <c r="M185" s="2648"/>
      <c r="N185" s="2649"/>
      <c r="O185" s="2592"/>
      <c r="P185" s="2592"/>
    </row>
    <row r="186" spans="1:16" ht="18.75" customHeight="1">
      <c r="A186" s="281"/>
      <c r="B186" s="691" t="s">
        <v>413</v>
      </c>
      <c r="C186" s="2442" t="s">
        <v>191</v>
      </c>
      <c r="D186" s="2442"/>
      <c r="E186" s="2443"/>
      <c r="F186" s="636" t="s">
        <v>54</v>
      </c>
      <c r="G186" s="2647" t="s">
        <v>238</v>
      </c>
      <c r="H186" s="2648"/>
      <c r="I186" s="2648"/>
      <c r="J186" s="2648"/>
      <c r="K186" s="2648"/>
      <c r="L186" s="2648"/>
      <c r="M186" s="2648"/>
      <c r="N186" s="2649"/>
      <c r="O186" s="2592"/>
      <c r="P186" s="2592"/>
    </row>
    <row r="187" spans="1:16" ht="18.75" customHeight="1">
      <c r="A187" s="281"/>
      <c r="B187" s="691" t="s">
        <v>416</v>
      </c>
      <c r="C187" s="2442" t="s">
        <v>192</v>
      </c>
      <c r="D187" s="2442"/>
      <c r="E187" s="2443"/>
      <c r="F187" s="636" t="s">
        <v>54</v>
      </c>
      <c r="G187" s="2647" t="s">
        <v>238</v>
      </c>
      <c r="H187" s="2648"/>
      <c r="I187" s="2648"/>
      <c r="J187" s="2648"/>
      <c r="K187" s="2648"/>
      <c r="L187" s="2648"/>
      <c r="M187" s="2648"/>
      <c r="N187" s="2649"/>
      <c r="O187" s="2592"/>
      <c r="P187" s="2592"/>
    </row>
    <row r="188" spans="1:16" ht="18.75" customHeight="1">
      <c r="A188" s="281"/>
      <c r="B188" s="691" t="s">
        <v>418</v>
      </c>
      <c r="C188" s="2442" t="s">
        <v>193</v>
      </c>
      <c r="D188" s="2442"/>
      <c r="E188" s="2443"/>
      <c r="F188" s="636" t="s">
        <v>54</v>
      </c>
      <c r="G188" s="2647" t="s">
        <v>238</v>
      </c>
      <c r="H188" s="2648"/>
      <c r="I188" s="2648"/>
      <c r="J188" s="2648"/>
      <c r="K188" s="2648"/>
      <c r="L188" s="2648"/>
      <c r="M188" s="2648"/>
      <c r="N188" s="2649"/>
      <c r="O188" s="2592"/>
      <c r="P188" s="2592"/>
    </row>
    <row r="189" spans="1:16" ht="18.75" customHeight="1">
      <c r="A189" s="281"/>
      <c r="B189" s="691" t="s">
        <v>544</v>
      </c>
      <c r="C189" s="2442" t="s">
        <v>5794</v>
      </c>
      <c r="D189" s="2442"/>
      <c r="E189" s="2443"/>
      <c r="F189" s="636" t="s">
        <v>54</v>
      </c>
      <c r="G189" s="2647" t="s">
        <v>238</v>
      </c>
      <c r="H189" s="2648"/>
      <c r="I189" s="2648"/>
      <c r="J189" s="2648"/>
      <c r="K189" s="2648"/>
      <c r="L189" s="2648"/>
      <c r="M189" s="2648"/>
      <c r="N189" s="2649"/>
      <c r="O189" s="2592"/>
      <c r="P189" s="2592"/>
    </row>
    <row r="190" spans="1:16" ht="18.75" customHeight="1">
      <c r="A190" s="281"/>
      <c r="B190" s="563" t="s">
        <v>546</v>
      </c>
      <c r="C190" s="2442" t="s">
        <v>5795</v>
      </c>
      <c r="D190" s="2442"/>
      <c r="E190" s="2443"/>
      <c r="F190" s="636" t="s">
        <v>54</v>
      </c>
      <c r="G190" s="2647" t="s">
        <v>238</v>
      </c>
      <c r="H190" s="2648"/>
      <c r="I190" s="2648"/>
      <c r="J190" s="2648"/>
      <c r="K190" s="2648"/>
      <c r="L190" s="2648"/>
      <c r="M190" s="2648"/>
      <c r="N190" s="2649"/>
      <c r="O190" s="2673"/>
      <c r="P190" s="2673"/>
    </row>
    <row r="191" spans="1:16" ht="47.25" customHeight="1">
      <c r="A191" s="281"/>
      <c r="B191" s="590" t="s">
        <v>602</v>
      </c>
      <c r="C191" s="2479" t="s">
        <v>5799</v>
      </c>
      <c r="D191" s="2479"/>
      <c r="E191" s="2480"/>
      <c r="F191" s="655" t="s">
        <v>593</v>
      </c>
      <c r="G191" s="2670" t="s">
        <v>604</v>
      </c>
      <c r="H191" s="2671"/>
      <c r="I191" s="2671"/>
      <c r="J191" s="2671"/>
      <c r="K191" s="2674"/>
      <c r="L191" s="2675" t="s">
        <v>595</v>
      </c>
      <c r="M191" s="2676"/>
      <c r="N191" s="2677"/>
      <c r="O191" s="2529" t="s">
        <v>1874</v>
      </c>
      <c r="P191" s="2529"/>
    </row>
    <row r="192" spans="1:16" ht="20.25" customHeight="1">
      <c r="A192" s="281"/>
      <c r="B192" s="663" t="s">
        <v>394</v>
      </c>
      <c r="C192" s="2442" t="s">
        <v>185</v>
      </c>
      <c r="D192" s="2442"/>
      <c r="E192" s="2443"/>
      <c r="F192" s="591" t="s">
        <v>54</v>
      </c>
      <c r="G192" s="2680" t="s">
        <v>238</v>
      </c>
      <c r="H192" s="2681"/>
      <c r="I192" s="2681"/>
      <c r="J192" s="2681"/>
      <c r="K192" s="2682"/>
      <c r="L192" s="2569" t="s">
        <v>57</v>
      </c>
      <c r="M192" s="2571"/>
      <c r="N192" s="2683"/>
      <c r="O192" s="2592"/>
      <c r="P192" s="2592"/>
    </row>
    <row r="193" spans="1:16" ht="20.25" customHeight="1">
      <c r="A193" s="281"/>
      <c r="B193" s="663" t="s">
        <v>401</v>
      </c>
      <c r="C193" s="2442" t="s">
        <v>186</v>
      </c>
      <c r="D193" s="2442"/>
      <c r="E193" s="2443"/>
      <c r="F193" s="591" t="s">
        <v>54</v>
      </c>
      <c r="G193" s="2680" t="s">
        <v>238</v>
      </c>
      <c r="H193" s="2681"/>
      <c r="I193" s="2681"/>
      <c r="J193" s="2681"/>
      <c r="K193" s="2682"/>
      <c r="L193" s="2569" t="s">
        <v>57</v>
      </c>
      <c r="M193" s="2571"/>
      <c r="N193" s="2683"/>
      <c r="O193" s="2592"/>
      <c r="P193" s="2592"/>
    </row>
    <row r="194" spans="1:16" ht="20.25" customHeight="1">
      <c r="A194" s="281"/>
      <c r="B194" s="663" t="s">
        <v>403</v>
      </c>
      <c r="C194" s="2442" t="s">
        <v>187</v>
      </c>
      <c r="D194" s="2442"/>
      <c r="E194" s="2443"/>
      <c r="F194" s="591" t="s">
        <v>54</v>
      </c>
      <c r="G194" s="2680" t="s">
        <v>238</v>
      </c>
      <c r="H194" s="2681"/>
      <c r="I194" s="2681"/>
      <c r="J194" s="2681"/>
      <c r="K194" s="2682"/>
      <c r="L194" s="2569" t="s">
        <v>57</v>
      </c>
      <c r="M194" s="2571"/>
      <c r="N194" s="2683"/>
      <c r="O194" s="2592"/>
      <c r="P194" s="2592"/>
    </row>
    <row r="195" spans="1:16" ht="20.25" customHeight="1">
      <c r="A195" s="281"/>
      <c r="B195" s="663" t="s">
        <v>405</v>
      </c>
      <c r="C195" s="2442" t="s">
        <v>188</v>
      </c>
      <c r="D195" s="2442"/>
      <c r="E195" s="2443"/>
      <c r="F195" s="591" t="s">
        <v>54</v>
      </c>
      <c r="G195" s="2680" t="s">
        <v>238</v>
      </c>
      <c r="H195" s="2681"/>
      <c r="I195" s="2681"/>
      <c r="J195" s="2681"/>
      <c r="K195" s="2682"/>
      <c r="L195" s="2569" t="s">
        <v>57</v>
      </c>
      <c r="M195" s="2571"/>
      <c r="N195" s="2683"/>
      <c r="O195" s="2592"/>
      <c r="P195" s="2592"/>
    </row>
    <row r="196" spans="1:16" ht="20.25" customHeight="1">
      <c r="A196" s="281"/>
      <c r="B196" s="663" t="s">
        <v>408</v>
      </c>
      <c r="C196" s="2442" t="s">
        <v>189</v>
      </c>
      <c r="D196" s="2442"/>
      <c r="E196" s="2443"/>
      <c r="F196" s="649" t="s">
        <v>54</v>
      </c>
      <c r="G196" s="2680" t="s">
        <v>238</v>
      </c>
      <c r="H196" s="2681"/>
      <c r="I196" s="2681"/>
      <c r="J196" s="2681"/>
      <c r="K196" s="2682"/>
      <c r="L196" s="2569" t="s">
        <v>57</v>
      </c>
      <c r="M196" s="2571"/>
      <c r="N196" s="2683"/>
      <c r="O196" s="2592"/>
      <c r="P196" s="2592"/>
    </row>
    <row r="197" spans="1:16" ht="20.25" customHeight="1">
      <c r="A197" s="281"/>
      <c r="B197" s="534" t="s">
        <v>410</v>
      </c>
      <c r="C197" s="2442" t="s">
        <v>5793</v>
      </c>
      <c r="D197" s="2442"/>
      <c r="E197" s="2443"/>
      <c r="F197" s="649" t="s">
        <v>54</v>
      </c>
      <c r="G197" s="2680" t="s">
        <v>238</v>
      </c>
      <c r="H197" s="2681"/>
      <c r="I197" s="2681"/>
      <c r="J197" s="2681"/>
      <c r="K197" s="2682"/>
      <c r="L197" s="2569" t="s">
        <v>57</v>
      </c>
      <c r="M197" s="2571"/>
      <c r="N197" s="2683"/>
      <c r="O197" s="2592"/>
      <c r="P197" s="2592"/>
    </row>
    <row r="198" spans="1:16" ht="20.25" customHeight="1">
      <c r="A198" s="281"/>
      <c r="B198" s="534" t="s">
        <v>413</v>
      </c>
      <c r="C198" s="2442" t="s">
        <v>191</v>
      </c>
      <c r="D198" s="2442"/>
      <c r="E198" s="2443"/>
      <c r="F198" s="649" t="s">
        <v>54</v>
      </c>
      <c r="G198" s="2680" t="s">
        <v>238</v>
      </c>
      <c r="H198" s="2681"/>
      <c r="I198" s="2681"/>
      <c r="J198" s="2681"/>
      <c r="K198" s="2682"/>
      <c r="L198" s="2569" t="s">
        <v>57</v>
      </c>
      <c r="M198" s="2571"/>
      <c r="N198" s="2683"/>
      <c r="O198" s="2592"/>
      <c r="P198" s="2592"/>
    </row>
    <row r="199" spans="1:16" ht="20.25" customHeight="1">
      <c r="A199" s="281"/>
      <c r="B199" s="534" t="s">
        <v>416</v>
      </c>
      <c r="C199" s="2442" t="s">
        <v>192</v>
      </c>
      <c r="D199" s="2442"/>
      <c r="E199" s="2443"/>
      <c r="F199" s="649" t="s">
        <v>54</v>
      </c>
      <c r="G199" s="2680" t="s">
        <v>238</v>
      </c>
      <c r="H199" s="2681"/>
      <c r="I199" s="2681"/>
      <c r="J199" s="2681"/>
      <c r="K199" s="2682"/>
      <c r="L199" s="2569" t="s">
        <v>57</v>
      </c>
      <c r="M199" s="2571"/>
      <c r="N199" s="2683"/>
      <c r="O199" s="2592"/>
      <c r="P199" s="2592"/>
    </row>
    <row r="200" spans="1:16" ht="20.25" customHeight="1">
      <c r="A200" s="281"/>
      <c r="B200" s="534" t="s">
        <v>418</v>
      </c>
      <c r="C200" s="2442" t="s">
        <v>193</v>
      </c>
      <c r="D200" s="2442"/>
      <c r="E200" s="2443"/>
      <c r="F200" s="649" t="s">
        <v>54</v>
      </c>
      <c r="G200" s="2680" t="s">
        <v>238</v>
      </c>
      <c r="H200" s="2681"/>
      <c r="I200" s="2681"/>
      <c r="J200" s="2681"/>
      <c r="K200" s="2682"/>
      <c r="L200" s="2569" t="s">
        <v>57</v>
      </c>
      <c r="M200" s="2571"/>
      <c r="N200" s="2683"/>
      <c r="O200" s="2592"/>
      <c r="P200" s="2592"/>
    </row>
    <row r="201" spans="1:16" ht="20.25" customHeight="1">
      <c r="A201" s="281"/>
      <c r="B201" s="534" t="s">
        <v>544</v>
      </c>
      <c r="C201" s="2442" t="s">
        <v>5794</v>
      </c>
      <c r="D201" s="2442"/>
      <c r="E201" s="2443"/>
      <c r="F201" s="649" t="s">
        <v>54</v>
      </c>
      <c r="G201" s="2680" t="s">
        <v>238</v>
      </c>
      <c r="H201" s="2681"/>
      <c r="I201" s="2681"/>
      <c r="J201" s="2681"/>
      <c r="K201" s="2682"/>
      <c r="L201" s="2569" t="s">
        <v>57</v>
      </c>
      <c r="M201" s="2571"/>
      <c r="N201" s="2683"/>
      <c r="O201" s="2592"/>
      <c r="P201" s="2592"/>
    </row>
    <row r="202" spans="1:16" ht="20.25" customHeight="1">
      <c r="A202" s="281"/>
      <c r="B202" s="537" t="s">
        <v>546</v>
      </c>
      <c r="C202" s="2442" t="s">
        <v>5795</v>
      </c>
      <c r="D202" s="2442"/>
      <c r="E202" s="2443"/>
      <c r="F202" s="649" t="s">
        <v>54</v>
      </c>
      <c r="G202" s="2680" t="s">
        <v>238</v>
      </c>
      <c r="H202" s="2681"/>
      <c r="I202" s="2681"/>
      <c r="J202" s="2681"/>
      <c r="K202" s="2682"/>
      <c r="L202" s="2569" t="s">
        <v>57</v>
      </c>
      <c r="M202" s="2571"/>
      <c r="N202" s="2683"/>
      <c r="O202" s="2673"/>
      <c r="P202" s="2673"/>
    </row>
    <row r="203" spans="1:16" ht="61.5" customHeight="1">
      <c r="A203" s="281"/>
      <c r="B203" s="665" t="s">
        <v>605</v>
      </c>
      <c r="C203" s="2479" t="s">
        <v>5800</v>
      </c>
      <c r="D203" s="2479"/>
      <c r="E203" s="2480"/>
      <c r="F203" s="655" t="s">
        <v>593</v>
      </c>
      <c r="G203" s="3345" t="s">
        <v>607</v>
      </c>
      <c r="H203" s="3346"/>
      <c r="I203" s="3346"/>
      <c r="J203" s="3346"/>
      <c r="K203" s="3346"/>
      <c r="L203" s="3346"/>
      <c r="M203" s="3346"/>
      <c r="N203" s="3347"/>
      <c r="O203" s="2529" t="s">
        <v>1329</v>
      </c>
      <c r="P203" s="2529"/>
    </row>
    <row r="204" spans="1:16" ht="21" customHeight="1">
      <c r="A204" s="281"/>
      <c r="B204" s="663" t="s">
        <v>394</v>
      </c>
      <c r="C204" s="2442" t="s">
        <v>185</v>
      </c>
      <c r="D204" s="2442"/>
      <c r="E204" s="2443"/>
      <c r="F204" s="636" t="s">
        <v>54</v>
      </c>
      <c r="G204" s="2647" t="s">
        <v>238</v>
      </c>
      <c r="H204" s="2648"/>
      <c r="I204" s="2648"/>
      <c r="J204" s="2648"/>
      <c r="K204" s="2648"/>
      <c r="L204" s="2648"/>
      <c r="M204" s="2648"/>
      <c r="N204" s="2649"/>
      <c r="O204" s="2592"/>
      <c r="P204" s="2592"/>
    </row>
    <row r="205" spans="1:16" ht="21" customHeight="1">
      <c r="A205" s="281"/>
      <c r="B205" s="663" t="s">
        <v>401</v>
      </c>
      <c r="C205" s="2442" t="s">
        <v>186</v>
      </c>
      <c r="D205" s="2442"/>
      <c r="E205" s="2443"/>
      <c r="F205" s="636" t="s">
        <v>54</v>
      </c>
      <c r="G205" s="2647" t="s">
        <v>238</v>
      </c>
      <c r="H205" s="2648"/>
      <c r="I205" s="2648"/>
      <c r="J205" s="2648"/>
      <c r="K205" s="2648"/>
      <c r="L205" s="2648"/>
      <c r="M205" s="2648"/>
      <c r="N205" s="2649"/>
      <c r="O205" s="2592"/>
      <c r="P205" s="2592"/>
    </row>
    <row r="206" spans="1:16" ht="21" customHeight="1">
      <c r="A206" s="281"/>
      <c r="B206" s="663" t="s">
        <v>403</v>
      </c>
      <c r="C206" s="2442" t="s">
        <v>187</v>
      </c>
      <c r="D206" s="2442"/>
      <c r="E206" s="2443"/>
      <c r="F206" s="636" t="s">
        <v>54</v>
      </c>
      <c r="G206" s="2647" t="s">
        <v>238</v>
      </c>
      <c r="H206" s="2648"/>
      <c r="I206" s="2648"/>
      <c r="J206" s="2648"/>
      <c r="K206" s="2648"/>
      <c r="L206" s="2648"/>
      <c r="M206" s="2648"/>
      <c r="N206" s="2649"/>
      <c r="O206" s="2592"/>
      <c r="P206" s="2592"/>
    </row>
    <row r="207" spans="1:16" ht="21" customHeight="1">
      <c r="A207" s="281"/>
      <c r="B207" s="663" t="s">
        <v>405</v>
      </c>
      <c r="C207" s="2442" t="s">
        <v>188</v>
      </c>
      <c r="D207" s="2442"/>
      <c r="E207" s="2443"/>
      <c r="F207" s="636" t="s">
        <v>54</v>
      </c>
      <c r="G207" s="2647" t="s">
        <v>238</v>
      </c>
      <c r="H207" s="2648"/>
      <c r="I207" s="2648"/>
      <c r="J207" s="2648"/>
      <c r="K207" s="2648"/>
      <c r="L207" s="2648"/>
      <c r="M207" s="2648"/>
      <c r="N207" s="2649"/>
      <c r="O207" s="2592"/>
      <c r="P207" s="2592"/>
    </row>
    <row r="208" spans="1:16" ht="21" customHeight="1">
      <c r="A208" s="281"/>
      <c r="B208" s="537" t="s">
        <v>408</v>
      </c>
      <c r="C208" s="2442" t="s">
        <v>189</v>
      </c>
      <c r="D208" s="2442"/>
      <c r="E208" s="2443"/>
      <c r="F208" s="636" t="s">
        <v>54</v>
      </c>
      <c r="G208" s="2647" t="s">
        <v>238</v>
      </c>
      <c r="H208" s="2648"/>
      <c r="I208" s="2648"/>
      <c r="J208" s="2648"/>
      <c r="K208" s="2648"/>
      <c r="L208" s="2648"/>
      <c r="M208" s="2648"/>
      <c r="N208" s="2649"/>
      <c r="O208" s="2685"/>
      <c r="P208" s="2592"/>
    </row>
    <row r="209" spans="1:16" ht="21" customHeight="1">
      <c r="A209" s="281"/>
      <c r="B209" s="534" t="s">
        <v>410</v>
      </c>
      <c r="C209" s="2442" t="s">
        <v>5793</v>
      </c>
      <c r="D209" s="2442"/>
      <c r="E209" s="2443"/>
      <c r="F209" s="636" t="s">
        <v>54</v>
      </c>
      <c r="G209" s="2647" t="s">
        <v>238</v>
      </c>
      <c r="H209" s="2648"/>
      <c r="I209" s="2648"/>
      <c r="J209" s="2648"/>
      <c r="K209" s="2648"/>
      <c r="L209" s="2648"/>
      <c r="M209" s="2648"/>
      <c r="N209" s="2649"/>
      <c r="O209" s="2685"/>
      <c r="P209" s="2592"/>
    </row>
    <row r="210" spans="1:16" ht="21" customHeight="1">
      <c r="A210" s="281"/>
      <c r="B210" s="534" t="s">
        <v>413</v>
      </c>
      <c r="C210" s="2442" t="s">
        <v>191</v>
      </c>
      <c r="D210" s="2442"/>
      <c r="E210" s="2443"/>
      <c r="F210" s="636" t="s">
        <v>54</v>
      </c>
      <c r="G210" s="2647" t="s">
        <v>238</v>
      </c>
      <c r="H210" s="2648"/>
      <c r="I210" s="2648"/>
      <c r="J210" s="2648"/>
      <c r="K210" s="2648"/>
      <c r="L210" s="2648"/>
      <c r="M210" s="2648"/>
      <c r="N210" s="2649"/>
      <c r="O210" s="2685"/>
      <c r="P210" s="2592"/>
    </row>
    <row r="211" spans="1:16" ht="21" customHeight="1">
      <c r="A211" s="281"/>
      <c r="B211" s="534" t="s">
        <v>416</v>
      </c>
      <c r="C211" s="2442" t="s">
        <v>192</v>
      </c>
      <c r="D211" s="2442"/>
      <c r="E211" s="2443"/>
      <c r="F211" s="636" t="s">
        <v>54</v>
      </c>
      <c r="G211" s="2647" t="s">
        <v>238</v>
      </c>
      <c r="H211" s="2648"/>
      <c r="I211" s="2648"/>
      <c r="J211" s="2648"/>
      <c r="K211" s="2648"/>
      <c r="L211" s="2648"/>
      <c r="M211" s="2648"/>
      <c r="N211" s="2649"/>
      <c r="O211" s="2685"/>
      <c r="P211" s="2592"/>
    </row>
    <row r="212" spans="1:16" ht="21" customHeight="1">
      <c r="A212" s="281"/>
      <c r="B212" s="534" t="s">
        <v>418</v>
      </c>
      <c r="C212" s="2442" t="s">
        <v>193</v>
      </c>
      <c r="D212" s="2442"/>
      <c r="E212" s="2443"/>
      <c r="F212" s="636" t="s">
        <v>54</v>
      </c>
      <c r="G212" s="2647" t="s">
        <v>238</v>
      </c>
      <c r="H212" s="2648"/>
      <c r="I212" s="2648"/>
      <c r="J212" s="2648"/>
      <c r="K212" s="2648"/>
      <c r="L212" s="2648"/>
      <c r="M212" s="2648"/>
      <c r="N212" s="2649"/>
      <c r="O212" s="2685"/>
      <c r="P212" s="2592"/>
    </row>
    <row r="213" spans="1:16" ht="21" customHeight="1">
      <c r="A213" s="281"/>
      <c r="B213" s="534" t="s">
        <v>544</v>
      </c>
      <c r="C213" s="2442" t="s">
        <v>5794</v>
      </c>
      <c r="D213" s="2442"/>
      <c r="E213" s="2443"/>
      <c r="F213" s="636" t="s">
        <v>54</v>
      </c>
      <c r="G213" s="2647" t="s">
        <v>238</v>
      </c>
      <c r="H213" s="2648"/>
      <c r="I213" s="2648"/>
      <c r="J213" s="2648"/>
      <c r="K213" s="2648"/>
      <c r="L213" s="2648"/>
      <c r="M213" s="2648"/>
      <c r="N213" s="2649"/>
      <c r="O213" s="2685"/>
      <c r="P213" s="2592"/>
    </row>
    <row r="214" spans="1:16" ht="21" customHeight="1">
      <c r="A214" s="281"/>
      <c r="B214" s="596" t="s">
        <v>546</v>
      </c>
      <c r="C214" s="2537" t="s">
        <v>5795</v>
      </c>
      <c r="D214" s="2537"/>
      <c r="E214" s="2538"/>
      <c r="F214" s="645" t="s">
        <v>54</v>
      </c>
      <c r="G214" s="2647" t="s">
        <v>238</v>
      </c>
      <c r="H214" s="2648"/>
      <c r="I214" s="2648"/>
      <c r="J214" s="2648"/>
      <c r="K214" s="2648"/>
      <c r="L214" s="2648"/>
      <c r="M214" s="2648"/>
      <c r="N214" s="2649"/>
      <c r="O214" s="4150"/>
      <c r="P214" s="2530"/>
    </row>
    <row r="215" spans="1:16" ht="34.5" customHeight="1">
      <c r="B215" s="532" t="s">
        <v>608</v>
      </c>
      <c r="C215" s="2430" t="s">
        <v>609</v>
      </c>
      <c r="D215" s="2430"/>
      <c r="E215" s="2430"/>
      <c r="F215" s="2430"/>
      <c r="G215" s="2431"/>
      <c r="H215" s="2650" t="s">
        <v>54</v>
      </c>
      <c r="I215" s="2651"/>
      <c r="J215" s="2652"/>
      <c r="K215" s="2653" t="s">
        <v>446</v>
      </c>
      <c r="L215" s="1749" t="s">
        <v>5801</v>
      </c>
      <c r="M215" s="1750"/>
      <c r="N215" s="1751"/>
      <c r="O215" s="2470" t="s">
        <v>1279</v>
      </c>
      <c r="P215" s="2517"/>
    </row>
    <row r="216" spans="1:16" ht="25.5" customHeight="1">
      <c r="B216" s="537" t="s">
        <v>394</v>
      </c>
      <c r="C216" s="2442" t="s">
        <v>610</v>
      </c>
      <c r="D216" s="2442"/>
      <c r="E216" s="2442"/>
      <c r="F216" s="2442"/>
      <c r="G216" s="2442"/>
      <c r="H216" s="2442"/>
      <c r="I216" s="2442"/>
      <c r="J216" s="2443"/>
      <c r="K216" s="2654"/>
      <c r="L216" s="1437"/>
      <c r="M216" s="1438"/>
      <c r="N216" s="1439"/>
      <c r="O216" s="2499"/>
      <c r="P216" s="2499"/>
    </row>
    <row r="217" spans="1:16" ht="20.25" customHeight="1">
      <c r="B217" s="537"/>
      <c r="C217" s="590" t="s">
        <v>611</v>
      </c>
      <c r="D217" s="2629" t="s">
        <v>612</v>
      </c>
      <c r="E217" s="2629"/>
      <c r="F217" s="2629"/>
      <c r="G217" s="2630"/>
      <c r="H217" s="2569" t="s">
        <v>54</v>
      </c>
      <c r="I217" s="2571"/>
      <c r="J217" s="2570"/>
      <c r="K217" s="2654"/>
      <c r="L217" s="1437"/>
      <c r="M217" s="1438"/>
      <c r="N217" s="1439"/>
      <c r="O217" s="2499"/>
      <c r="P217" s="2499"/>
    </row>
    <row r="218" spans="1:16" ht="20.25" customHeight="1">
      <c r="B218" s="537"/>
      <c r="C218" s="590" t="s">
        <v>508</v>
      </c>
      <c r="D218" s="2442" t="s">
        <v>132</v>
      </c>
      <c r="E218" s="2442"/>
      <c r="F218" s="2442"/>
      <c r="G218" s="2443"/>
      <c r="H218" s="2569" t="s">
        <v>54</v>
      </c>
      <c r="I218" s="2571"/>
      <c r="J218" s="2570"/>
      <c r="K218" s="2654"/>
      <c r="L218" s="1437"/>
      <c r="M218" s="1438"/>
      <c r="N218" s="1439"/>
      <c r="O218" s="2499"/>
      <c r="P218" s="2499"/>
    </row>
    <row r="219" spans="1:16" ht="20.25" customHeight="1">
      <c r="B219" s="537"/>
      <c r="C219" s="590" t="s">
        <v>510</v>
      </c>
      <c r="D219" s="2442" t="s">
        <v>135</v>
      </c>
      <c r="E219" s="2442"/>
      <c r="F219" s="2442"/>
      <c r="G219" s="2443"/>
      <c r="H219" s="2569" t="s">
        <v>54</v>
      </c>
      <c r="I219" s="2571"/>
      <c r="J219" s="2570"/>
      <c r="K219" s="2654"/>
      <c r="L219" s="1437"/>
      <c r="M219" s="1438"/>
      <c r="N219" s="1439"/>
      <c r="O219" s="2499"/>
      <c r="P219" s="2499"/>
    </row>
    <row r="220" spans="1:16" ht="20.25" customHeight="1">
      <c r="B220" s="537"/>
      <c r="C220" s="590" t="s">
        <v>512</v>
      </c>
      <c r="D220" s="2442" t="s">
        <v>109</v>
      </c>
      <c r="E220" s="2442"/>
      <c r="F220" s="2442"/>
      <c r="G220" s="2443"/>
      <c r="H220" s="2569" t="s">
        <v>54</v>
      </c>
      <c r="I220" s="2571"/>
      <c r="J220" s="2570"/>
      <c r="K220" s="2654"/>
      <c r="L220" s="1437"/>
      <c r="M220" s="1438"/>
      <c r="N220" s="1439"/>
      <c r="O220" s="2499"/>
      <c r="P220" s="2499"/>
    </row>
    <row r="221" spans="1:16" ht="23.25" customHeight="1">
      <c r="B221" s="537" t="s">
        <v>401</v>
      </c>
      <c r="C221" s="2537" t="s">
        <v>613</v>
      </c>
      <c r="D221" s="2537"/>
      <c r="E221" s="2537"/>
      <c r="F221" s="2537"/>
      <c r="G221" s="2538"/>
      <c r="H221" s="2622" t="s">
        <v>92</v>
      </c>
      <c r="I221" s="2628"/>
      <c r="J221" s="2646"/>
      <c r="K221" s="2654"/>
      <c r="L221" s="1752"/>
      <c r="M221" s="1753"/>
      <c r="N221" s="1754"/>
      <c r="O221" s="2484"/>
      <c r="P221" s="2484"/>
    </row>
    <row r="222" spans="1:16" ht="27" customHeight="1">
      <c r="B222" s="551" t="s">
        <v>614</v>
      </c>
      <c r="C222" s="2442" t="s">
        <v>615</v>
      </c>
      <c r="D222" s="2442"/>
      <c r="E222" s="2442"/>
      <c r="F222" s="2442"/>
      <c r="G222" s="2442"/>
      <c r="H222" s="2442"/>
      <c r="I222" s="2442"/>
      <c r="J222" s="2442"/>
      <c r="K222" s="2442"/>
      <c r="L222" s="2442"/>
      <c r="M222" s="2442"/>
      <c r="N222" s="2591"/>
      <c r="O222" s="2470" t="s">
        <v>1279</v>
      </c>
      <c r="P222" s="2470"/>
    </row>
    <row r="223" spans="1:16" ht="21.75" customHeight="1">
      <c r="B223" s="537" t="s">
        <v>394</v>
      </c>
      <c r="C223" s="2442" t="s">
        <v>616</v>
      </c>
      <c r="D223" s="2442"/>
      <c r="E223" s="2442"/>
      <c r="F223" s="2442"/>
      <c r="G223" s="2443"/>
      <c r="H223" s="2432" t="s">
        <v>54</v>
      </c>
      <c r="I223" s="2463"/>
      <c r="J223" s="2433"/>
      <c r="K223" s="2519" t="s">
        <v>446</v>
      </c>
      <c r="L223" s="2647"/>
      <c r="M223" s="2648"/>
      <c r="N223" s="2649"/>
      <c r="O223" s="2499"/>
      <c r="P223" s="2499"/>
    </row>
    <row r="224" spans="1:16" ht="21.75" customHeight="1">
      <c r="B224" s="537" t="s">
        <v>401</v>
      </c>
      <c r="C224" s="2442" t="s">
        <v>617</v>
      </c>
      <c r="D224" s="2442"/>
      <c r="E224" s="2442"/>
      <c r="F224" s="2442"/>
      <c r="G224" s="2443"/>
      <c r="H224" s="2432" t="s">
        <v>54</v>
      </c>
      <c r="I224" s="2463"/>
      <c r="J224" s="2433"/>
      <c r="K224" s="2511"/>
      <c r="L224" s="2658"/>
      <c r="M224" s="2659"/>
      <c r="N224" s="2660"/>
      <c r="O224" s="2499"/>
      <c r="P224" s="2499"/>
    </row>
    <row r="225" spans="2:16" ht="21.75" customHeight="1">
      <c r="B225" s="537" t="s">
        <v>403</v>
      </c>
      <c r="C225" s="2442" t="s">
        <v>618</v>
      </c>
      <c r="D225" s="2442"/>
      <c r="E225" s="2442"/>
      <c r="F225" s="2442"/>
      <c r="G225" s="2443"/>
      <c r="H225" s="2432" t="s">
        <v>1336</v>
      </c>
      <c r="I225" s="2463"/>
      <c r="J225" s="2433"/>
      <c r="K225" s="2511"/>
      <c r="L225" s="2658"/>
      <c r="M225" s="2659"/>
      <c r="N225" s="2660"/>
      <c r="O225" s="2499"/>
      <c r="P225" s="2499"/>
    </row>
    <row r="226" spans="2:16" ht="37.5" customHeight="1">
      <c r="B226" s="532"/>
      <c r="C226" s="2442" t="s">
        <v>619</v>
      </c>
      <c r="D226" s="2442"/>
      <c r="E226" s="2443"/>
      <c r="F226" s="2701" t="s">
        <v>92</v>
      </c>
      <c r="G226" s="2975"/>
      <c r="H226" s="2975"/>
      <c r="I226" s="2975"/>
      <c r="J226" s="2976"/>
      <c r="K226" s="2511"/>
      <c r="L226" s="2658"/>
      <c r="M226" s="2659"/>
      <c r="N226" s="2660"/>
      <c r="O226" s="2484"/>
      <c r="P226" s="2484"/>
    </row>
    <row r="227" spans="2:16" ht="33" customHeight="1">
      <c r="B227" s="537" t="s">
        <v>405</v>
      </c>
      <c r="C227" s="2479" t="s">
        <v>5802</v>
      </c>
      <c r="D227" s="2479"/>
      <c r="E227" s="2479"/>
      <c r="F227" s="2479"/>
      <c r="G227" s="2480"/>
      <c r="H227" s="2432" t="s">
        <v>53</v>
      </c>
      <c r="I227" s="2463"/>
      <c r="J227" s="2433"/>
      <c r="K227" s="2511"/>
      <c r="L227" s="2658"/>
      <c r="M227" s="2659"/>
      <c r="N227" s="2660"/>
      <c r="O227" s="2631" t="s">
        <v>1324</v>
      </c>
      <c r="P227" s="2470"/>
    </row>
    <row r="228" spans="2:16" ht="38.25" customHeight="1">
      <c r="B228" s="669"/>
      <c r="C228" s="2442" t="s">
        <v>621</v>
      </c>
      <c r="D228" s="2442"/>
      <c r="E228" s="2443"/>
      <c r="F228" s="2701" t="s">
        <v>5803</v>
      </c>
      <c r="G228" s="2975"/>
      <c r="H228" s="2975"/>
      <c r="I228" s="2975"/>
      <c r="J228" s="2976"/>
      <c r="K228" s="2533"/>
      <c r="L228" s="2661"/>
      <c r="M228" s="2662"/>
      <c r="N228" s="2663"/>
      <c r="O228" s="2579"/>
      <c r="P228" s="2484"/>
    </row>
    <row r="229" spans="2:16" ht="18" customHeight="1">
      <c r="B229" s="4138" t="s">
        <v>622</v>
      </c>
      <c r="C229" s="4139"/>
      <c r="D229" s="4139"/>
      <c r="E229" s="4139"/>
      <c r="F229" s="4139"/>
      <c r="G229" s="4139"/>
      <c r="H229" s="4140"/>
      <c r="I229" s="4140"/>
      <c r="J229" s="4140"/>
      <c r="K229" s="4139"/>
      <c r="L229" s="4140"/>
      <c r="M229" s="4140"/>
      <c r="N229" s="4140"/>
      <c r="O229" s="4140"/>
      <c r="P229" s="4141"/>
    </row>
    <row r="230" spans="2:16" ht="54" customHeight="1">
      <c r="B230" s="558" t="s">
        <v>623</v>
      </c>
      <c r="C230" s="3340" t="s">
        <v>624</v>
      </c>
      <c r="D230" s="3340"/>
      <c r="E230" s="3340"/>
      <c r="F230" s="3340"/>
      <c r="G230" s="3340"/>
      <c r="H230" s="4142" t="s">
        <v>57</v>
      </c>
      <c r="I230" s="4142"/>
      <c r="J230" s="4142"/>
      <c r="K230" s="4143" t="s">
        <v>446</v>
      </c>
      <c r="L230" s="4145"/>
      <c r="M230" s="4145"/>
      <c r="N230" s="4145"/>
      <c r="O230" s="4146" t="s">
        <v>1879</v>
      </c>
      <c r="P230" s="2631"/>
    </row>
    <row r="231" spans="2:16" ht="27" customHeight="1">
      <c r="B231" s="530" t="s">
        <v>394</v>
      </c>
      <c r="C231" s="2442" t="s">
        <v>625</v>
      </c>
      <c r="D231" s="2442"/>
      <c r="E231" s="2442"/>
      <c r="F231" s="2442"/>
      <c r="G231" s="2442"/>
      <c r="H231" s="4147" t="s">
        <v>92</v>
      </c>
      <c r="I231" s="4148"/>
      <c r="J231" s="4149"/>
      <c r="K231" s="4144"/>
      <c r="L231" s="4145"/>
      <c r="M231" s="4145"/>
      <c r="N231" s="4145"/>
      <c r="O231" s="3971"/>
      <c r="P231" s="2579"/>
    </row>
    <row r="232" spans="2:16" ht="37.5" customHeight="1">
      <c r="B232" s="532" t="s">
        <v>626</v>
      </c>
      <c r="C232" s="2442" t="s">
        <v>5804</v>
      </c>
      <c r="D232" s="2442"/>
      <c r="E232" s="2442"/>
      <c r="F232" s="2442"/>
      <c r="G232" s="2442"/>
      <c r="H232" s="2568"/>
      <c r="I232" s="2568"/>
      <c r="J232" s="2568"/>
      <c r="K232" s="2568"/>
      <c r="L232" s="2568"/>
      <c r="M232" s="2568"/>
      <c r="N232" s="2568"/>
      <c r="O232" s="2576" t="s">
        <v>3278</v>
      </c>
      <c r="P232" s="2631"/>
    </row>
    <row r="233" spans="2:16" ht="57.75" customHeight="1">
      <c r="B233" s="671" t="s">
        <v>394</v>
      </c>
      <c r="C233" s="2617" t="s">
        <v>5805</v>
      </c>
      <c r="D233" s="2617"/>
      <c r="E233" s="2617"/>
      <c r="F233" s="2617"/>
      <c r="G233" s="2617"/>
      <c r="H233" s="2617"/>
      <c r="I233" s="2617"/>
      <c r="J233" s="2618"/>
      <c r="K233" s="535" t="s">
        <v>53</v>
      </c>
      <c r="L233" s="2619" t="s">
        <v>446</v>
      </c>
      <c r="M233" s="1763" t="s">
        <v>5806</v>
      </c>
      <c r="N233" s="1764"/>
      <c r="O233" s="2576"/>
      <c r="P233" s="2578"/>
    </row>
    <row r="234" spans="2:16" ht="31.5" customHeight="1">
      <c r="B234" s="671" t="s">
        <v>401</v>
      </c>
      <c r="C234" s="2617" t="s">
        <v>5779</v>
      </c>
      <c r="D234" s="2617"/>
      <c r="E234" s="2617"/>
      <c r="F234" s="2617"/>
      <c r="G234" s="2617"/>
      <c r="H234" s="2617"/>
      <c r="I234" s="2617"/>
      <c r="J234" s="2618"/>
      <c r="K234" s="535" t="s">
        <v>53</v>
      </c>
      <c r="L234" s="2620"/>
      <c r="M234" s="1785"/>
      <c r="N234" s="1786"/>
      <c r="O234" s="2576"/>
      <c r="P234" s="2578"/>
    </row>
    <row r="235" spans="2:16" ht="42.75" customHeight="1">
      <c r="B235" s="671" t="s">
        <v>403</v>
      </c>
      <c r="C235" s="2617" t="s">
        <v>5807</v>
      </c>
      <c r="D235" s="2617"/>
      <c r="E235" s="2617"/>
      <c r="F235" s="2617"/>
      <c r="G235" s="2617"/>
      <c r="H235" s="2617"/>
      <c r="I235" s="2617"/>
      <c r="J235" s="2618"/>
      <c r="K235" s="535" t="s">
        <v>53</v>
      </c>
      <c r="L235" s="2620"/>
      <c r="M235" s="1785"/>
      <c r="N235" s="1786"/>
      <c r="O235" s="2576"/>
      <c r="P235" s="2578"/>
    </row>
    <row r="236" spans="2:16" ht="21.75" customHeight="1">
      <c r="B236" s="671" t="s">
        <v>405</v>
      </c>
      <c r="C236" s="2617" t="s">
        <v>5808</v>
      </c>
      <c r="D236" s="2617"/>
      <c r="E236" s="2617"/>
      <c r="F236" s="2617"/>
      <c r="G236" s="2617"/>
      <c r="H236" s="2617"/>
      <c r="I236" s="2617"/>
      <c r="J236" s="2618"/>
      <c r="K236" s="535" t="s">
        <v>53</v>
      </c>
      <c r="L236" s="2620"/>
      <c r="M236" s="1785"/>
      <c r="N236" s="1786"/>
      <c r="O236" s="2576"/>
      <c r="P236" s="2578"/>
    </row>
    <row r="237" spans="2:16" ht="21.75" customHeight="1">
      <c r="B237" s="671" t="s">
        <v>408</v>
      </c>
      <c r="C237" s="2617" t="s">
        <v>5809</v>
      </c>
      <c r="D237" s="2617"/>
      <c r="E237" s="2617"/>
      <c r="F237" s="2617"/>
      <c r="G237" s="2617"/>
      <c r="H237" s="2617"/>
      <c r="I237" s="2617"/>
      <c r="J237" s="2618"/>
      <c r="K237" s="535" t="s">
        <v>53</v>
      </c>
      <c r="L237" s="2620"/>
      <c r="M237" s="1785"/>
      <c r="N237" s="1786"/>
      <c r="O237" s="2576"/>
      <c r="P237" s="2578"/>
    </row>
    <row r="238" spans="2:16" ht="21.75" customHeight="1">
      <c r="B238" s="671" t="s">
        <v>410</v>
      </c>
      <c r="C238" s="2617" t="s">
        <v>5810</v>
      </c>
      <c r="D238" s="2617"/>
      <c r="E238" s="2617"/>
      <c r="F238" s="2617"/>
      <c r="G238" s="2617"/>
      <c r="H238" s="2617"/>
      <c r="I238" s="2617"/>
      <c r="J238" s="2618"/>
      <c r="K238" s="535" t="s">
        <v>53</v>
      </c>
      <c r="L238" s="2620"/>
      <c r="M238" s="1785"/>
      <c r="N238" s="1786"/>
      <c r="O238" s="2576"/>
      <c r="P238" s="2578"/>
    </row>
    <row r="239" spans="2:16" ht="21.75" customHeight="1">
      <c r="B239" s="671" t="s">
        <v>413</v>
      </c>
      <c r="C239" s="2617" t="s">
        <v>117</v>
      </c>
      <c r="D239" s="2617"/>
      <c r="E239" s="2617"/>
      <c r="F239" s="2617"/>
      <c r="G239" s="2617"/>
      <c r="H239" s="2617"/>
      <c r="I239" s="2617"/>
      <c r="J239" s="2618"/>
      <c r="K239" s="535" t="s">
        <v>53</v>
      </c>
      <c r="L239" s="2620"/>
      <c r="M239" s="1785"/>
      <c r="N239" s="1786"/>
      <c r="O239" s="2576"/>
      <c r="P239" s="2578"/>
    </row>
    <row r="240" spans="2:16" ht="21.75" customHeight="1">
      <c r="B240" s="671" t="s">
        <v>416</v>
      </c>
      <c r="C240" s="2617" t="s">
        <v>118</v>
      </c>
      <c r="D240" s="2617"/>
      <c r="E240" s="2617"/>
      <c r="F240" s="2617"/>
      <c r="G240" s="2617"/>
      <c r="H240" s="2617"/>
      <c r="I240" s="2617"/>
      <c r="J240" s="2618"/>
      <c r="K240" s="535" t="s">
        <v>53</v>
      </c>
      <c r="L240" s="2620"/>
      <c r="M240" s="1785"/>
      <c r="N240" s="1786"/>
      <c r="O240" s="2576"/>
      <c r="P240" s="2578"/>
    </row>
    <row r="241" spans="2:16" ht="21.75" customHeight="1">
      <c r="B241" s="671" t="s">
        <v>418</v>
      </c>
      <c r="C241" s="2617" t="s">
        <v>5811</v>
      </c>
      <c r="D241" s="2617"/>
      <c r="E241" s="2617"/>
      <c r="F241" s="2617"/>
      <c r="G241" s="2617"/>
      <c r="H241" s="2617"/>
      <c r="I241" s="2617"/>
      <c r="J241" s="2618"/>
      <c r="K241" s="535" t="s">
        <v>53</v>
      </c>
      <c r="L241" s="2620"/>
      <c r="M241" s="1785"/>
      <c r="N241" s="1786"/>
      <c r="O241" s="2576"/>
      <c r="P241" s="2578"/>
    </row>
    <row r="242" spans="2:16" ht="21.75" customHeight="1">
      <c r="B242" s="671" t="s">
        <v>544</v>
      </c>
      <c r="C242" s="2617" t="s">
        <v>5812</v>
      </c>
      <c r="D242" s="2617"/>
      <c r="E242" s="2617"/>
      <c r="F242" s="2617"/>
      <c r="G242" s="2617"/>
      <c r="H242" s="2617"/>
      <c r="I242" s="2617"/>
      <c r="J242" s="2618"/>
      <c r="K242" s="535" t="s">
        <v>54</v>
      </c>
      <c r="L242" s="2620"/>
      <c r="M242" s="1785"/>
      <c r="N242" s="1786"/>
      <c r="O242" s="2576"/>
      <c r="P242" s="2578"/>
    </row>
    <row r="243" spans="2:16" ht="21.75" customHeight="1">
      <c r="B243" s="671" t="s">
        <v>546</v>
      </c>
      <c r="C243" s="2617" t="s">
        <v>5813</v>
      </c>
      <c r="D243" s="2617"/>
      <c r="E243" s="2617"/>
      <c r="F243" s="2617"/>
      <c r="G243" s="2617"/>
      <c r="H243" s="2617"/>
      <c r="I243" s="2617"/>
      <c r="J243" s="2618"/>
      <c r="K243" s="535" t="s">
        <v>54</v>
      </c>
      <c r="L243" s="2620"/>
      <c r="M243" s="1785"/>
      <c r="N243" s="1786"/>
      <c r="O243" s="2576"/>
      <c r="P243" s="2578"/>
    </row>
    <row r="244" spans="2:16" ht="21.75" customHeight="1">
      <c r="B244" s="671" t="s">
        <v>636</v>
      </c>
      <c r="C244" s="2617" t="s">
        <v>5814</v>
      </c>
      <c r="D244" s="2617"/>
      <c r="E244" s="2617"/>
      <c r="F244" s="2617"/>
      <c r="G244" s="2617"/>
      <c r="H244" s="2617"/>
      <c r="I244" s="2617"/>
      <c r="J244" s="2618"/>
      <c r="K244" s="535" t="s">
        <v>54</v>
      </c>
      <c r="L244" s="2620"/>
      <c r="M244" s="1785"/>
      <c r="N244" s="1786"/>
      <c r="O244" s="2576"/>
      <c r="P244" s="2578"/>
    </row>
    <row r="245" spans="2:16" ht="24" customHeight="1">
      <c r="B245" s="538" t="s">
        <v>550</v>
      </c>
      <c r="C245" s="2442" t="s">
        <v>5815</v>
      </c>
      <c r="D245" s="2442"/>
      <c r="E245" s="2442"/>
      <c r="F245" s="2442"/>
      <c r="G245" s="2442"/>
      <c r="H245" s="2442"/>
      <c r="I245" s="2442"/>
      <c r="J245" s="2443"/>
      <c r="K245" s="535" t="s">
        <v>54</v>
      </c>
      <c r="L245" s="2620"/>
      <c r="M245" s="1785"/>
      <c r="N245" s="1786"/>
      <c r="O245" s="2576"/>
      <c r="P245" s="2578"/>
    </row>
    <row r="246" spans="2:16" ht="27" customHeight="1">
      <c r="B246" s="671"/>
      <c r="C246" s="2442" t="s">
        <v>639</v>
      </c>
      <c r="D246" s="2442"/>
      <c r="E246" s="2443"/>
      <c r="F246" s="2566" t="s">
        <v>92</v>
      </c>
      <c r="G246" s="2712"/>
      <c r="H246" s="2712"/>
      <c r="I246" s="2712"/>
      <c r="J246" s="2712"/>
      <c r="K246" s="2712"/>
      <c r="L246" s="2620"/>
      <c r="M246" s="1785"/>
      <c r="N246" s="1786"/>
      <c r="O246" s="2576"/>
      <c r="P246" s="2578"/>
    </row>
    <row r="247" spans="2:16" ht="23.25" customHeight="1">
      <c r="B247" s="673" t="s">
        <v>640</v>
      </c>
      <c r="C247" s="2629" t="s">
        <v>641</v>
      </c>
      <c r="D247" s="2629"/>
      <c r="E247" s="2629"/>
      <c r="F247" s="2629"/>
      <c r="G247" s="2629"/>
      <c r="H247" s="2629"/>
      <c r="I247" s="2629"/>
      <c r="J247" s="2630"/>
      <c r="K247" s="628">
        <v>2021</v>
      </c>
      <c r="L247" s="2620"/>
      <c r="M247" s="1785"/>
      <c r="N247" s="1786"/>
      <c r="O247" s="2576"/>
      <c r="P247" s="2578"/>
    </row>
    <row r="248" spans="2:16" ht="23.25" customHeight="1">
      <c r="B248" s="673" t="s">
        <v>642</v>
      </c>
      <c r="C248" s="2442" t="s">
        <v>643</v>
      </c>
      <c r="D248" s="2442"/>
      <c r="E248" s="2443"/>
      <c r="F248" s="3260" t="s">
        <v>5816</v>
      </c>
      <c r="G248" s="3339"/>
      <c r="H248" s="3339"/>
      <c r="I248" s="3339"/>
      <c r="J248" s="3339"/>
      <c r="K248" s="3339"/>
      <c r="L248" s="2621"/>
      <c r="M248" s="1787"/>
      <c r="N248" s="1788"/>
      <c r="O248" s="2576"/>
      <c r="P248" s="2579"/>
    </row>
    <row r="249" spans="2:16" ht="23.25" customHeight="1">
      <c r="B249" s="673" t="s">
        <v>644</v>
      </c>
      <c r="C249" s="2442" t="s">
        <v>645</v>
      </c>
      <c r="D249" s="2442"/>
      <c r="E249" s="2442"/>
      <c r="F249" s="2442"/>
      <c r="G249" s="2442"/>
      <c r="H249" s="2442"/>
      <c r="I249" s="2442"/>
      <c r="J249" s="2442"/>
      <c r="K249" s="2442"/>
      <c r="L249" s="2442"/>
      <c r="M249" s="2442"/>
      <c r="N249" s="2591"/>
      <c r="O249" s="2499" t="s">
        <v>1882</v>
      </c>
      <c r="P249" s="2631"/>
    </row>
    <row r="250" spans="2:16" ht="23.25" customHeight="1">
      <c r="B250" s="538" t="s">
        <v>394</v>
      </c>
      <c r="C250" s="2607" t="s">
        <v>646</v>
      </c>
      <c r="D250" s="2607"/>
      <c r="E250" s="2608"/>
      <c r="F250" s="2500" t="s">
        <v>1883</v>
      </c>
      <c r="G250" s="2609"/>
      <c r="H250" s="2613" t="s">
        <v>446</v>
      </c>
      <c r="I250" s="3334" t="s">
        <v>5817</v>
      </c>
      <c r="J250" s="3335"/>
      <c r="K250" s="3335"/>
      <c r="L250" s="3335"/>
      <c r="M250" s="3335"/>
      <c r="N250" s="3336"/>
      <c r="O250" s="2499"/>
      <c r="P250" s="2578"/>
    </row>
    <row r="251" spans="2:16" ht="23.25" customHeight="1">
      <c r="B251" s="538" t="s">
        <v>401</v>
      </c>
      <c r="C251" s="2607" t="s">
        <v>647</v>
      </c>
      <c r="D251" s="2607"/>
      <c r="E251" s="2608"/>
      <c r="F251" s="2500" t="s">
        <v>4192</v>
      </c>
      <c r="G251" s="2609"/>
      <c r="H251" s="2614"/>
      <c r="I251" s="3337"/>
      <c r="J251" s="3325"/>
      <c r="K251" s="3325"/>
      <c r="L251" s="3325"/>
      <c r="M251" s="3325"/>
      <c r="N251" s="3326"/>
      <c r="O251" s="2499"/>
      <c r="P251" s="2578"/>
    </row>
    <row r="252" spans="2:16" ht="28.5" customHeight="1">
      <c r="B252" s="538" t="s">
        <v>403</v>
      </c>
      <c r="C252" s="2607" t="s">
        <v>648</v>
      </c>
      <c r="D252" s="2607"/>
      <c r="E252" s="2608"/>
      <c r="F252" s="2500" t="s">
        <v>1341</v>
      </c>
      <c r="G252" s="2609"/>
      <c r="H252" s="2614"/>
      <c r="I252" s="3337"/>
      <c r="J252" s="3325"/>
      <c r="K252" s="3325"/>
      <c r="L252" s="3325"/>
      <c r="M252" s="3325"/>
      <c r="N252" s="3326"/>
      <c r="O252" s="2499"/>
      <c r="P252" s="2578"/>
    </row>
    <row r="253" spans="2:16" ht="28.5" customHeight="1">
      <c r="B253" s="538" t="s">
        <v>405</v>
      </c>
      <c r="C253" s="2607" t="s">
        <v>649</v>
      </c>
      <c r="D253" s="2607"/>
      <c r="E253" s="2608"/>
      <c r="F253" s="2500" t="s">
        <v>1342</v>
      </c>
      <c r="G253" s="2609"/>
      <c r="H253" s="2614"/>
      <c r="I253" s="3337"/>
      <c r="J253" s="3325"/>
      <c r="K253" s="3325"/>
      <c r="L253" s="3325"/>
      <c r="M253" s="3325"/>
      <c r="N253" s="3326"/>
      <c r="O253" s="2499"/>
      <c r="P253" s="2578"/>
    </row>
    <row r="254" spans="2:16" ht="23.25" customHeight="1">
      <c r="B254" s="538" t="s">
        <v>408</v>
      </c>
      <c r="C254" s="2607" t="s">
        <v>650</v>
      </c>
      <c r="D254" s="2607"/>
      <c r="E254" s="2608"/>
      <c r="F254" s="2500" t="s">
        <v>53</v>
      </c>
      <c r="G254" s="2609"/>
      <c r="H254" s="2614"/>
      <c r="I254" s="3337"/>
      <c r="J254" s="3325"/>
      <c r="K254" s="3325"/>
      <c r="L254" s="3325"/>
      <c r="M254" s="3325"/>
      <c r="N254" s="3326"/>
      <c r="O254" s="2499"/>
      <c r="P254" s="2578"/>
    </row>
    <row r="255" spans="2:16" ht="23.25" customHeight="1">
      <c r="B255" s="538" t="s">
        <v>410</v>
      </c>
      <c r="C255" s="2607" t="s">
        <v>651</v>
      </c>
      <c r="D255" s="2607"/>
      <c r="E255" s="2608"/>
      <c r="F255" s="2500" t="s">
        <v>5818</v>
      </c>
      <c r="G255" s="2609"/>
      <c r="H255" s="2615"/>
      <c r="I255" s="3338"/>
      <c r="J255" s="3322"/>
      <c r="K255" s="3322"/>
      <c r="L255" s="3322"/>
      <c r="M255" s="3322"/>
      <c r="N255" s="3327"/>
      <c r="O255" s="4137"/>
      <c r="P255" s="2579"/>
    </row>
    <row r="256" spans="2:16" ht="52.5" customHeight="1">
      <c r="B256" s="673" t="s">
        <v>652</v>
      </c>
      <c r="C256" s="2442" t="s">
        <v>653</v>
      </c>
      <c r="D256" s="2442"/>
      <c r="E256" s="2442"/>
      <c r="F256" s="4135"/>
      <c r="G256" s="1048" t="s">
        <v>234</v>
      </c>
      <c r="H256" s="654" t="s">
        <v>446</v>
      </c>
      <c r="I256" s="2476" t="s">
        <v>5819</v>
      </c>
      <c r="J256" s="2477"/>
      <c r="K256" s="2477"/>
      <c r="L256" s="2477"/>
      <c r="M256" s="2477"/>
      <c r="N256" s="2478"/>
      <c r="O256" s="676" t="s">
        <v>1279</v>
      </c>
      <c r="P256" s="666"/>
    </row>
    <row r="257" spans="1:16" ht="39.75" customHeight="1">
      <c r="B257" s="673" t="s">
        <v>654</v>
      </c>
      <c r="C257" s="2442" t="s">
        <v>5820</v>
      </c>
      <c r="D257" s="2442"/>
      <c r="E257" s="2443"/>
      <c r="F257" s="675" t="s">
        <v>53</v>
      </c>
      <c r="G257" s="4136" t="s">
        <v>446</v>
      </c>
      <c r="H257" s="2585"/>
      <c r="I257" s="2586"/>
      <c r="J257" s="2586"/>
      <c r="K257" s="2586"/>
      <c r="L257" s="2586"/>
      <c r="M257" s="2586"/>
      <c r="N257" s="2611"/>
      <c r="O257" s="2499" t="s">
        <v>1889</v>
      </c>
      <c r="P257" s="2499"/>
    </row>
    <row r="258" spans="1:16" ht="30.75" customHeight="1">
      <c r="A258" s="281"/>
      <c r="B258" s="624" t="s">
        <v>394</v>
      </c>
      <c r="C258" s="2442" t="s">
        <v>5821</v>
      </c>
      <c r="D258" s="2442"/>
      <c r="E258" s="2443"/>
      <c r="F258" s="675" t="s">
        <v>238</v>
      </c>
      <c r="G258" s="2610"/>
      <c r="H258" s="2589"/>
      <c r="I258" s="2590"/>
      <c r="J258" s="2590"/>
      <c r="K258" s="2590"/>
      <c r="L258" s="2590"/>
      <c r="M258" s="2590"/>
      <c r="N258" s="2612"/>
      <c r="O258" s="2499"/>
      <c r="P258" s="2499"/>
    </row>
    <row r="259" spans="1:16" ht="46.5" customHeight="1">
      <c r="A259" s="281"/>
      <c r="B259" s="531" t="s">
        <v>657</v>
      </c>
      <c r="C259" s="2442" t="s">
        <v>5822</v>
      </c>
      <c r="D259" s="2442"/>
      <c r="E259" s="2442"/>
      <c r="F259" s="2442"/>
      <c r="G259" s="553" t="s">
        <v>446</v>
      </c>
      <c r="H259" s="2747"/>
      <c r="I259" s="2748"/>
      <c r="J259" s="2748"/>
      <c r="K259" s="2748"/>
      <c r="L259" s="2748"/>
      <c r="M259" s="2748"/>
      <c r="N259" s="2949"/>
      <c r="O259" s="2499"/>
      <c r="P259" s="2499"/>
    </row>
    <row r="260" spans="1:16" ht="30.75" customHeight="1">
      <c r="A260" s="281"/>
      <c r="B260" s="624" t="s">
        <v>394</v>
      </c>
      <c r="C260" s="2442" t="s">
        <v>659</v>
      </c>
      <c r="D260" s="2442"/>
      <c r="E260" s="2443"/>
      <c r="F260" s="626" t="s">
        <v>53</v>
      </c>
      <c r="G260" s="553" t="s">
        <v>446</v>
      </c>
      <c r="H260" s="2747"/>
      <c r="I260" s="2748"/>
      <c r="J260" s="2748"/>
      <c r="K260" s="2748"/>
      <c r="L260" s="2748"/>
      <c r="M260" s="2748"/>
      <c r="N260" s="2949"/>
      <c r="O260" s="2499"/>
      <c r="P260" s="2499"/>
    </row>
    <row r="261" spans="1:16" ht="30.75" customHeight="1">
      <c r="A261" s="281"/>
      <c r="B261" s="624" t="s">
        <v>401</v>
      </c>
      <c r="C261" s="2442" t="s">
        <v>660</v>
      </c>
      <c r="D261" s="2442"/>
      <c r="E261" s="2443"/>
      <c r="F261" s="626" t="s">
        <v>57</v>
      </c>
      <c r="G261" s="553" t="s">
        <v>446</v>
      </c>
      <c r="H261" s="2747"/>
      <c r="I261" s="2748"/>
      <c r="J261" s="2748"/>
      <c r="K261" s="2748"/>
      <c r="L261" s="2748"/>
      <c r="M261" s="2748"/>
      <c r="N261" s="2949"/>
      <c r="O261" s="2499"/>
      <c r="P261" s="2499"/>
    </row>
    <row r="262" spans="1:16" ht="30.75" customHeight="1">
      <c r="B262" s="538" t="s">
        <v>403</v>
      </c>
      <c r="C262" s="2442" t="s">
        <v>661</v>
      </c>
      <c r="D262" s="2442"/>
      <c r="E262" s="2443"/>
      <c r="F262" s="626" t="s">
        <v>53</v>
      </c>
      <c r="G262" s="553" t="s">
        <v>446</v>
      </c>
      <c r="H262" s="2747"/>
      <c r="I262" s="2748"/>
      <c r="J262" s="2748"/>
      <c r="K262" s="2748"/>
      <c r="L262" s="2748"/>
      <c r="M262" s="2748"/>
      <c r="N262" s="2949"/>
      <c r="O262" s="2484"/>
      <c r="P262" s="2484"/>
    </row>
    <row r="263" spans="1:16" ht="33" customHeight="1">
      <c r="B263" s="677" t="s">
        <v>662</v>
      </c>
      <c r="C263" s="2442" t="s">
        <v>663</v>
      </c>
      <c r="D263" s="2442"/>
      <c r="E263" s="4135"/>
      <c r="F263" s="625" t="s">
        <v>53</v>
      </c>
      <c r="G263" s="2595" t="s">
        <v>446</v>
      </c>
      <c r="H263" s="2598"/>
      <c r="I263" s="2599"/>
      <c r="J263" s="2599"/>
      <c r="K263" s="2599"/>
      <c r="L263" s="2599"/>
      <c r="M263" s="2599"/>
      <c r="N263" s="2600"/>
      <c r="O263" s="2470" t="s">
        <v>1892</v>
      </c>
      <c r="P263" s="2529"/>
    </row>
    <row r="264" spans="1:16" ht="30" customHeight="1">
      <c r="B264" s="538" t="s">
        <v>394</v>
      </c>
      <c r="C264" s="2568" t="s">
        <v>664</v>
      </c>
      <c r="D264" s="2568"/>
      <c r="E264" s="2857"/>
      <c r="F264" s="591" t="s">
        <v>58</v>
      </c>
      <c r="G264" s="2596"/>
      <c r="H264" s="2601"/>
      <c r="I264" s="2602"/>
      <c r="J264" s="2602"/>
      <c r="K264" s="2602"/>
      <c r="L264" s="2602"/>
      <c r="M264" s="2602"/>
      <c r="N264" s="2603"/>
      <c r="O264" s="2499"/>
      <c r="P264" s="2592"/>
    </row>
    <row r="265" spans="1:16" ht="30" customHeight="1">
      <c r="B265" s="538" t="s">
        <v>401</v>
      </c>
      <c r="C265" s="2442" t="s">
        <v>665</v>
      </c>
      <c r="D265" s="2442"/>
      <c r="E265" s="2443"/>
      <c r="F265" s="591" t="s">
        <v>54</v>
      </c>
      <c r="G265" s="2596"/>
      <c r="H265" s="2601"/>
      <c r="I265" s="2602"/>
      <c r="J265" s="2602"/>
      <c r="K265" s="2602"/>
      <c r="L265" s="2602"/>
      <c r="M265" s="2602"/>
      <c r="N265" s="2603"/>
      <c r="O265" s="2499"/>
      <c r="P265" s="2592"/>
    </row>
    <row r="266" spans="1:16" ht="30" customHeight="1">
      <c r="B266" s="538" t="s">
        <v>403</v>
      </c>
      <c r="C266" s="2442" t="s">
        <v>666</v>
      </c>
      <c r="D266" s="2442"/>
      <c r="E266" s="2443"/>
      <c r="F266" s="591" t="s">
        <v>54</v>
      </c>
      <c r="G266" s="2596"/>
      <c r="H266" s="2601"/>
      <c r="I266" s="2602"/>
      <c r="J266" s="2602"/>
      <c r="K266" s="2602"/>
      <c r="L266" s="2602"/>
      <c r="M266" s="2602"/>
      <c r="N266" s="2603"/>
      <c r="O266" s="2499"/>
      <c r="P266" s="2592"/>
    </row>
    <row r="267" spans="1:16" ht="42" customHeight="1">
      <c r="B267" s="840" t="s">
        <v>405</v>
      </c>
      <c r="C267" s="2472" t="s">
        <v>667</v>
      </c>
      <c r="D267" s="2472"/>
      <c r="E267" s="2473"/>
      <c r="F267" s="591" t="s">
        <v>54</v>
      </c>
      <c r="G267" s="2597"/>
      <c r="H267" s="2604"/>
      <c r="I267" s="2605"/>
      <c r="J267" s="2605"/>
      <c r="K267" s="2605"/>
      <c r="L267" s="2605"/>
      <c r="M267" s="2605"/>
      <c r="N267" s="2606"/>
      <c r="O267" s="2499"/>
      <c r="P267" s="2530"/>
    </row>
    <row r="268" spans="1:16" ht="21.75" customHeight="1">
      <c r="B268" s="2427" t="s">
        <v>4</v>
      </c>
      <c r="C268" s="2428"/>
      <c r="D268" s="2428"/>
      <c r="E268" s="2428"/>
      <c r="F268" s="2428"/>
      <c r="G268" s="2428"/>
      <c r="H268" s="3296"/>
      <c r="I268" s="3296"/>
      <c r="J268" s="3296"/>
      <c r="K268" s="3296"/>
      <c r="L268" s="3296"/>
      <c r="M268" s="3296"/>
      <c r="N268" s="3296"/>
      <c r="O268" s="2428"/>
      <c r="P268" s="2429"/>
    </row>
    <row r="269" spans="1:16" ht="33.75" customHeight="1">
      <c r="B269" s="544" t="s">
        <v>668</v>
      </c>
      <c r="C269" s="2923" t="s">
        <v>669</v>
      </c>
      <c r="D269" s="2923"/>
      <c r="E269" s="2923"/>
      <c r="F269" s="2923"/>
      <c r="G269" s="1196" t="s">
        <v>53</v>
      </c>
      <c r="H269" s="548" t="s">
        <v>446</v>
      </c>
      <c r="I269" s="3318"/>
      <c r="J269" s="3319"/>
      <c r="K269" s="3319"/>
      <c r="L269" s="3319"/>
      <c r="M269" s="3319"/>
      <c r="N269" s="3320"/>
      <c r="O269" s="2517" t="s">
        <v>1893</v>
      </c>
      <c r="P269" s="2517"/>
    </row>
    <row r="270" spans="1:16" ht="21.75" customHeight="1">
      <c r="B270" s="4130" t="s">
        <v>670</v>
      </c>
      <c r="C270" s="4131"/>
      <c r="D270" s="4131"/>
      <c r="E270" s="4131"/>
      <c r="F270" s="4131"/>
      <c r="G270" s="4131"/>
      <c r="H270" s="4131"/>
      <c r="I270" s="4131"/>
      <c r="J270" s="4131"/>
      <c r="K270" s="4131"/>
      <c r="L270" s="4131"/>
      <c r="M270" s="4131"/>
      <c r="N270" s="4132"/>
      <c r="O270" s="2499"/>
      <c r="P270" s="2499"/>
    </row>
    <row r="271" spans="1:16" ht="59.25" customHeight="1">
      <c r="B271" s="683" t="s">
        <v>394</v>
      </c>
      <c r="C271" s="2568" t="s">
        <v>5823</v>
      </c>
      <c r="D271" s="2568"/>
      <c r="E271" s="2568"/>
      <c r="F271" s="2568"/>
      <c r="G271" s="684" t="s">
        <v>53</v>
      </c>
      <c r="H271" s="2596" t="s">
        <v>446</v>
      </c>
      <c r="I271" s="2601"/>
      <c r="J271" s="2602"/>
      <c r="K271" s="2602"/>
      <c r="L271" s="2602"/>
      <c r="M271" s="2602"/>
      <c r="N271" s="2603"/>
      <c r="O271" s="2499"/>
      <c r="P271" s="2499"/>
    </row>
    <row r="272" spans="1:16" ht="27" customHeight="1">
      <c r="B272" s="530" t="s">
        <v>401</v>
      </c>
      <c r="C272" s="2442" t="s">
        <v>672</v>
      </c>
      <c r="D272" s="2442"/>
      <c r="E272" s="2442"/>
      <c r="F272" s="2442"/>
      <c r="G272" s="2443"/>
      <c r="H272" s="2596"/>
      <c r="I272" s="2601"/>
      <c r="J272" s="2602"/>
      <c r="K272" s="2602"/>
      <c r="L272" s="2602"/>
      <c r="M272" s="2602"/>
      <c r="N272" s="2603"/>
      <c r="O272" s="2499"/>
      <c r="P272" s="2499"/>
    </row>
    <row r="273" spans="2:16" ht="28.5" customHeight="1">
      <c r="B273" s="537"/>
      <c r="C273" s="663" t="s">
        <v>418</v>
      </c>
      <c r="D273" s="2568" t="s">
        <v>612</v>
      </c>
      <c r="E273" s="2568"/>
      <c r="F273" s="2569" t="s">
        <v>1346</v>
      </c>
      <c r="G273" s="2570"/>
      <c r="H273" s="2596"/>
      <c r="I273" s="2601"/>
      <c r="J273" s="2602"/>
      <c r="K273" s="2602"/>
      <c r="L273" s="2602"/>
      <c r="M273" s="2602"/>
      <c r="N273" s="2603"/>
      <c r="O273" s="2499"/>
      <c r="P273" s="2499"/>
    </row>
    <row r="274" spans="2:16" ht="28.5" customHeight="1">
      <c r="B274" s="537"/>
      <c r="C274" s="624" t="s">
        <v>508</v>
      </c>
      <c r="D274" s="2442" t="s">
        <v>673</v>
      </c>
      <c r="E274" s="2443"/>
      <c r="F274" s="2571" t="s">
        <v>1347</v>
      </c>
      <c r="G274" s="2570"/>
      <c r="H274" s="2596"/>
      <c r="I274" s="2601"/>
      <c r="J274" s="2602"/>
      <c r="K274" s="2602"/>
      <c r="L274" s="2602"/>
      <c r="M274" s="2602"/>
      <c r="N274" s="2603"/>
      <c r="O274" s="2499"/>
      <c r="P274" s="2499"/>
    </row>
    <row r="275" spans="2:16" ht="28.5" customHeight="1">
      <c r="B275" s="537"/>
      <c r="C275" s="624" t="s">
        <v>510</v>
      </c>
      <c r="D275" s="2442" t="s">
        <v>674</v>
      </c>
      <c r="E275" s="2443"/>
      <c r="F275" s="2572" t="s">
        <v>3293</v>
      </c>
      <c r="G275" s="2572"/>
      <c r="H275" s="2596"/>
      <c r="I275" s="2601"/>
      <c r="J275" s="2602"/>
      <c r="K275" s="2602"/>
      <c r="L275" s="2602"/>
      <c r="M275" s="2602"/>
      <c r="N275" s="2603"/>
      <c r="O275" s="2499"/>
      <c r="P275" s="2499"/>
    </row>
    <row r="276" spans="2:16" ht="29.25" customHeight="1">
      <c r="B276" s="534"/>
      <c r="C276" s="624" t="s">
        <v>512</v>
      </c>
      <c r="D276" s="2442" t="s">
        <v>675</v>
      </c>
      <c r="E276" s="2442"/>
      <c r="F276" s="2569" t="s">
        <v>220</v>
      </c>
      <c r="G276" s="2570"/>
      <c r="H276" s="2610"/>
      <c r="I276" s="4118"/>
      <c r="J276" s="4133"/>
      <c r="K276" s="4133"/>
      <c r="L276" s="4133"/>
      <c r="M276" s="4133"/>
      <c r="N276" s="4134"/>
      <c r="O276" s="2499"/>
      <c r="P276" s="2499"/>
    </row>
    <row r="277" spans="2:16" ht="87" customHeight="1">
      <c r="B277" s="683" t="s">
        <v>403</v>
      </c>
      <c r="C277" s="2442" t="s">
        <v>5824</v>
      </c>
      <c r="D277" s="2442"/>
      <c r="E277" s="2443"/>
      <c r="F277" s="2571" t="s">
        <v>1349</v>
      </c>
      <c r="G277" s="2570"/>
      <c r="H277" s="553" t="s">
        <v>446</v>
      </c>
      <c r="I277" s="2476" t="s">
        <v>5825</v>
      </c>
      <c r="J277" s="2477"/>
      <c r="K277" s="2477"/>
      <c r="L277" s="2477"/>
      <c r="M277" s="2477"/>
      <c r="N277" s="2478"/>
      <c r="O277" s="2484"/>
      <c r="P277" s="2484"/>
    </row>
    <row r="278" spans="2:16" ht="45" customHeight="1">
      <c r="B278" s="3317" t="s">
        <v>677</v>
      </c>
      <c r="C278" s="2556" t="s">
        <v>5826</v>
      </c>
      <c r="D278" s="2556"/>
      <c r="E278" s="2556"/>
      <c r="F278" s="2556"/>
      <c r="G278" s="2557"/>
      <c r="H278" s="2560" t="s">
        <v>5827</v>
      </c>
      <c r="I278" s="2561"/>
      <c r="J278" s="2562"/>
      <c r="K278" s="2563" t="s">
        <v>5828</v>
      </c>
      <c r="L278" s="2564"/>
      <c r="M278" s="2564"/>
      <c r="N278" s="2565"/>
      <c r="O278" s="1094" t="s">
        <v>681</v>
      </c>
      <c r="P278" s="1094" t="s">
        <v>681</v>
      </c>
    </row>
    <row r="279" spans="2:16" ht="117" customHeight="1">
      <c r="B279" s="2922"/>
      <c r="C279" s="2558"/>
      <c r="D279" s="2558"/>
      <c r="E279" s="2558"/>
      <c r="F279" s="2558"/>
      <c r="G279" s="2559"/>
      <c r="H279" s="687" t="s">
        <v>682</v>
      </c>
      <c r="I279" s="688" t="s">
        <v>683</v>
      </c>
      <c r="J279" s="688" t="s">
        <v>5829</v>
      </c>
      <c r="K279" s="687" t="s">
        <v>5830</v>
      </c>
      <c r="L279" s="687" t="s">
        <v>5831</v>
      </c>
      <c r="M279" s="688" t="s">
        <v>5832</v>
      </c>
      <c r="N279" s="841" t="s">
        <v>434</v>
      </c>
      <c r="O279" s="666" t="s">
        <v>4492</v>
      </c>
      <c r="P279" s="666"/>
    </row>
    <row r="280" spans="2:16" ht="17.25" customHeight="1">
      <c r="B280" s="690" t="s">
        <v>394</v>
      </c>
      <c r="C280" s="2545" t="s">
        <v>688</v>
      </c>
      <c r="D280" s="2545"/>
      <c r="E280" s="2545"/>
      <c r="F280" s="2545"/>
      <c r="G280" s="2545"/>
      <c r="H280" s="2545"/>
      <c r="I280" s="2545"/>
      <c r="J280" s="2545"/>
      <c r="K280" s="2545"/>
      <c r="L280" s="2545"/>
      <c r="M280" s="2545"/>
      <c r="N280" s="2547"/>
      <c r="O280" s="2550" t="s">
        <v>689</v>
      </c>
      <c r="P280" s="2550" t="s">
        <v>689</v>
      </c>
    </row>
    <row r="281" spans="2:16" ht="20.25" customHeight="1">
      <c r="B281" s="691" t="s">
        <v>418</v>
      </c>
      <c r="C281" s="2552" t="s">
        <v>5833</v>
      </c>
      <c r="D281" s="2552"/>
      <c r="E281" s="2552"/>
      <c r="F281" s="2552"/>
      <c r="G281" s="2553"/>
      <c r="H281" s="693">
        <v>0</v>
      </c>
      <c r="I281" s="842">
        <v>4</v>
      </c>
      <c r="J281" s="694">
        <f>MIN(H281/I281,1)</f>
        <v>0</v>
      </c>
      <c r="K281" s="376" t="s">
        <v>92</v>
      </c>
      <c r="L281" s="377" t="s">
        <v>92</v>
      </c>
      <c r="M281" s="699" t="s">
        <v>92</v>
      </c>
      <c r="N281" s="1197">
        <v>5.8000000000000003E-2</v>
      </c>
      <c r="O281" s="3308"/>
      <c r="P281" s="2551"/>
    </row>
    <row r="282" spans="2:16" ht="20.25" customHeight="1">
      <c r="B282" s="691" t="s">
        <v>508</v>
      </c>
      <c r="C282" s="2552" t="s">
        <v>5834</v>
      </c>
      <c r="D282" s="2552"/>
      <c r="E282" s="2552"/>
      <c r="F282" s="2552"/>
      <c r="G282" s="2553"/>
      <c r="H282" s="376" t="s">
        <v>92</v>
      </c>
      <c r="I282" s="377" t="s">
        <v>92</v>
      </c>
      <c r="J282" s="699" t="s">
        <v>92</v>
      </c>
      <c r="K282" s="376" t="s">
        <v>92</v>
      </c>
      <c r="L282" s="377" t="s">
        <v>92</v>
      </c>
      <c r="M282" s="699" t="s">
        <v>92</v>
      </c>
      <c r="N282" s="1090"/>
      <c r="O282" s="2470" t="s">
        <v>1352</v>
      </c>
      <c r="P282" s="2470"/>
    </row>
    <row r="283" spans="2:16" ht="36" customHeight="1">
      <c r="B283" s="691" t="s">
        <v>510</v>
      </c>
      <c r="C283" s="2552" t="s">
        <v>5835</v>
      </c>
      <c r="D283" s="2552"/>
      <c r="E283" s="2553"/>
      <c r="F283" s="2566"/>
      <c r="G283" s="2567"/>
      <c r="H283" s="376" t="s">
        <v>92</v>
      </c>
      <c r="I283" s="376" t="s">
        <v>92</v>
      </c>
      <c r="J283" s="699" t="s">
        <v>92</v>
      </c>
      <c r="K283" s="376" t="s">
        <v>92</v>
      </c>
      <c r="L283" s="377" t="s">
        <v>92</v>
      </c>
      <c r="M283" s="699" t="s">
        <v>92</v>
      </c>
      <c r="N283" s="1090"/>
      <c r="O283" s="2499"/>
      <c r="P283" s="2499"/>
    </row>
    <row r="284" spans="2:16" ht="18" customHeight="1">
      <c r="B284" s="702" t="s">
        <v>401</v>
      </c>
      <c r="C284" s="2545" t="s">
        <v>5836</v>
      </c>
      <c r="D284" s="2545"/>
      <c r="E284" s="2545"/>
      <c r="F284" s="2545"/>
      <c r="G284" s="3316"/>
      <c r="H284" s="693">
        <v>0</v>
      </c>
      <c r="I284" s="842">
        <v>4</v>
      </c>
      <c r="J284" s="694">
        <f>MIN(H284/I284,1)</f>
        <v>0</v>
      </c>
      <c r="K284" s="376" t="s">
        <v>92</v>
      </c>
      <c r="L284" s="377" t="s">
        <v>92</v>
      </c>
      <c r="M284" s="699" t="s">
        <v>92</v>
      </c>
      <c r="N284" s="1090">
        <v>4.4999999999999998E-2</v>
      </c>
      <c r="O284" s="2484"/>
      <c r="P284" s="2484"/>
    </row>
    <row r="285" spans="2:16" ht="17.25" customHeight="1">
      <c r="B285" s="702" t="s">
        <v>403</v>
      </c>
      <c r="C285" s="2545" t="s">
        <v>694</v>
      </c>
      <c r="D285" s="2545"/>
      <c r="E285" s="2545"/>
      <c r="F285" s="2545"/>
      <c r="G285" s="2545"/>
      <c r="H285" s="2545"/>
      <c r="I285" s="2545"/>
      <c r="J285" s="2545"/>
      <c r="K285" s="2545"/>
      <c r="L285" s="2545"/>
      <c r="M285" s="2545"/>
      <c r="N285" s="2547"/>
      <c r="O285" s="2550"/>
      <c r="P285" s="2550"/>
    </row>
    <row r="286" spans="2:16" ht="20.25" customHeight="1">
      <c r="B286" s="563" t="s">
        <v>418</v>
      </c>
      <c r="C286" s="2552" t="s">
        <v>5837</v>
      </c>
      <c r="D286" s="2552"/>
      <c r="E286" s="2552"/>
      <c r="F286" s="2552"/>
      <c r="G286" s="2553"/>
      <c r="H286" s="693">
        <v>0</v>
      </c>
      <c r="I286" s="842">
        <v>4</v>
      </c>
      <c r="J286" s="694">
        <f>MIN(H286/I286,1)</f>
        <v>0</v>
      </c>
      <c r="K286" s="376" t="s">
        <v>92</v>
      </c>
      <c r="L286" s="377" t="s">
        <v>92</v>
      </c>
      <c r="M286" s="699" t="s">
        <v>92</v>
      </c>
      <c r="N286" s="1092">
        <v>0.11899999999999999</v>
      </c>
      <c r="O286" s="2551"/>
      <c r="P286" s="2551"/>
    </row>
    <row r="287" spans="2:16" ht="20.25" customHeight="1">
      <c r="B287" s="563" t="s">
        <v>508</v>
      </c>
      <c r="C287" s="2552" t="s">
        <v>5838</v>
      </c>
      <c r="D287" s="2552"/>
      <c r="E287" s="2552"/>
      <c r="F287" s="2552"/>
      <c r="G287" s="692"/>
      <c r="H287" s="693">
        <v>1</v>
      </c>
      <c r="I287" s="842">
        <v>4</v>
      </c>
      <c r="J287" s="694">
        <f>MIN(H287/I287,1)</f>
        <v>0.25</v>
      </c>
      <c r="K287" s="376" t="s">
        <v>92</v>
      </c>
      <c r="L287" s="377" t="s">
        <v>92</v>
      </c>
      <c r="M287" s="699" t="s">
        <v>92</v>
      </c>
      <c r="N287" s="1092">
        <v>3.4000000000000002E-2</v>
      </c>
      <c r="O287" s="2551"/>
      <c r="P287" s="2551"/>
    </row>
    <row r="288" spans="2:16" ht="20.25" customHeight="1">
      <c r="B288" s="563" t="s">
        <v>510</v>
      </c>
      <c r="C288" s="2552" t="s">
        <v>5839</v>
      </c>
      <c r="D288" s="2552"/>
      <c r="E288" s="2552"/>
      <c r="F288" s="2552"/>
      <c r="G288" s="2553"/>
      <c r="H288" s="693">
        <v>0</v>
      </c>
      <c r="I288" s="842">
        <v>4</v>
      </c>
      <c r="J288" s="694">
        <f>MIN(H288/I288,1)</f>
        <v>0</v>
      </c>
      <c r="K288" s="376" t="s">
        <v>92</v>
      </c>
      <c r="L288" s="377" t="s">
        <v>92</v>
      </c>
      <c r="M288" s="699" t="s">
        <v>92</v>
      </c>
      <c r="N288" s="455" t="s">
        <v>5840</v>
      </c>
      <c r="O288" s="2551"/>
      <c r="P288" s="2551"/>
    </row>
    <row r="289" spans="2:16" ht="18" customHeight="1">
      <c r="B289" s="702" t="s">
        <v>405</v>
      </c>
      <c r="C289" s="2545" t="s">
        <v>698</v>
      </c>
      <c r="D289" s="2545"/>
      <c r="E289" s="2545"/>
      <c r="F289" s="2545"/>
      <c r="G289" s="2545"/>
      <c r="H289" s="2545"/>
      <c r="I289" s="2545"/>
      <c r="J289" s="2545"/>
      <c r="K289" s="2545"/>
      <c r="L289" s="2545"/>
      <c r="M289" s="2545"/>
      <c r="N289" s="2547"/>
      <c r="O289" s="2551"/>
      <c r="P289" s="2551"/>
    </row>
    <row r="290" spans="2:16" ht="20.25" customHeight="1">
      <c r="B290" s="563" t="s">
        <v>418</v>
      </c>
      <c r="C290" s="2552" t="s">
        <v>5841</v>
      </c>
      <c r="D290" s="2552"/>
      <c r="E290" s="2552"/>
      <c r="F290" s="2552"/>
      <c r="G290" s="2553"/>
      <c r="H290" s="693">
        <v>0</v>
      </c>
      <c r="I290" s="842">
        <v>4</v>
      </c>
      <c r="J290" s="694">
        <f t="shared" ref="J290:J295" si="0">MIN(H290/I290,1)</f>
        <v>0</v>
      </c>
      <c r="K290" s="376" t="s">
        <v>92</v>
      </c>
      <c r="L290" s="377" t="s">
        <v>92</v>
      </c>
      <c r="M290" s="699" t="s">
        <v>92</v>
      </c>
      <c r="N290" s="1198">
        <v>4.7E-2</v>
      </c>
      <c r="O290" s="2551"/>
      <c r="P290" s="2551"/>
    </row>
    <row r="291" spans="2:16" ht="20.25" customHeight="1">
      <c r="B291" s="563" t="s">
        <v>508</v>
      </c>
      <c r="C291" s="2552" t="s">
        <v>5842</v>
      </c>
      <c r="D291" s="2552"/>
      <c r="E291" s="2552"/>
      <c r="F291" s="2552"/>
      <c r="G291" s="2553"/>
      <c r="H291" s="376" t="s">
        <v>92</v>
      </c>
      <c r="I291" s="376" t="s">
        <v>92</v>
      </c>
      <c r="J291" s="699" t="s">
        <v>92</v>
      </c>
      <c r="K291" s="376" t="s">
        <v>92</v>
      </c>
      <c r="L291" s="377" t="s">
        <v>92</v>
      </c>
      <c r="M291" s="699" t="s">
        <v>92</v>
      </c>
      <c r="N291" s="1092"/>
      <c r="O291" s="2551"/>
      <c r="P291" s="2551"/>
    </row>
    <row r="292" spans="2:16" ht="20.25" customHeight="1">
      <c r="B292" s="702" t="s">
        <v>408</v>
      </c>
      <c r="C292" s="2545" t="s">
        <v>5843</v>
      </c>
      <c r="D292" s="2545"/>
      <c r="E292" s="2545"/>
      <c r="F292" s="2545"/>
      <c r="G292" s="2545"/>
      <c r="H292" s="693">
        <v>0</v>
      </c>
      <c r="I292" s="842">
        <v>4</v>
      </c>
      <c r="J292" s="694">
        <f t="shared" si="0"/>
        <v>0</v>
      </c>
      <c r="K292" s="376" t="s">
        <v>92</v>
      </c>
      <c r="L292" s="377" t="s">
        <v>92</v>
      </c>
      <c r="M292" s="699" t="s">
        <v>92</v>
      </c>
      <c r="N292" s="849"/>
      <c r="O292" s="2551"/>
      <c r="P292" s="2551"/>
    </row>
    <row r="293" spans="2:16" ht="20.25" customHeight="1">
      <c r="B293" s="702" t="s">
        <v>410</v>
      </c>
      <c r="C293" s="2545" t="s">
        <v>5844</v>
      </c>
      <c r="D293" s="2545"/>
      <c r="E293" s="2545"/>
      <c r="F293" s="2545"/>
      <c r="G293" s="2545"/>
      <c r="H293" s="376" t="s">
        <v>92</v>
      </c>
      <c r="I293" s="376" t="s">
        <v>92</v>
      </c>
      <c r="J293" s="699" t="s">
        <v>92</v>
      </c>
      <c r="K293" s="376" t="s">
        <v>92</v>
      </c>
      <c r="L293" s="377" t="s">
        <v>92</v>
      </c>
      <c r="M293" s="699" t="s">
        <v>92</v>
      </c>
      <c r="N293" s="849"/>
      <c r="O293" s="2551"/>
      <c r="P293" s="2551"/>
    </row>
    <row r="294" spans="2:16" ht="20.25" customHeight="1">
      <c r="B294" s="702" t="s">
        <v>413</v>
      </c>
      <c r="C294" s="2545" t="s">
        <v>117</v>
      </c>
      <c r="D294" s="2545"/>
      <c r="E294" s="2545"/>
      <c r="F294" s="2545"/>
      <c r="G294" s="2545"/>
      <c r="H294" s="693">
        <v>1</v>
      </c>
      <c r="I294" s="842">
        <v>4</v>
      </c>
      <c r="J294" s="694">
        <f t="shared" si="0"/>
        <v>0.25</v>
      </c>
      <c r="K294" s="376" t="s">
        <v>92</v>
      </c>
      <c r="L294" s="377" t="s">
        <v>92</v>
      </c>
      <c r="M294" s="699" t="s">
        <v>92</v>
      </c>
      <c r="N294" s="1199">
        <v>0.31900000000000001</v>
      </c>
      <c r="O294" s="2551"/>
      <c r="P294" s="2551"/>
    </row>
    <row r="295" spans="2:16" ht="20.25" customHeight="1">
      <c r="B295" s="702" t="s">
        <v>416</v>
      </c>
      <c r="C295" s="2545" t="s">
        <v>118</v>
      </c>
      <c r="D295" s="2545"/>
      <c r="E295" s="2545"/>
      <c r="F295" s="2545"/>
      <c r="G295" s="2545"/>
      <c r="H295" s="693">
        <v>0</v>
      </c>
      <c r="I295" s="842">
        <v>4</v>
      </c>
      <c r="J295" s="694">
        <f t="shared" si="0"/>
        <v>0</v>
      </c>
      <c r="K295" s="376" t="s">
        <v>92</v>
      </c>
      <c r="L295" s="377" t="s">
        <v>92</v>
      </c>
      <c r="M295" s="699" t="s">
        <v>92</v>
      </c>
      <c r="N295" s="849"/>
      <c r="O295" s="2551"/>
      <c r="P295" s="2551"/>
    </row>
    <row r="296" spans="2:16" ht="18" customHeight="1">
      <c r="B296" s="702" t="s">
        <v>418</v>
      </c>
      <c r="C296" s="2545" t="s">
        <v>703</v>
      </c>
      <c r="D296" s="2545"/>
      <c r="E296" s="2545"/>
      <c r="F296" s="2545"/>
      <c r="G296" s="2545"/>
      <c r="H296" s="2545"/>
      <c r="I296" s="2545"/>
      <c r="J296" s="2545"/>
      <c r="K296" s="2545"/>
      <c r="L296" s="2545"/>
      <c r="M296" s="2545"/>
      <c r="N296" s="2547"/>
      <c r="O296" s="2551"/>
      <c r="P296" s="2551"/>
    </row>
    <row r="297" spans="2:16" ht="20.25" customHeight="1">
      <c r="B297" s="563" t="s">
        <v>418</v>
      </c>
      <c r="C297" s="2548" t="s">
        <v>704</v>
      </c>
      <c r="D297" s="2548"/>
      <c r="E297" s="2548"/>
      <c r="F297" s="2548"/>
      <c r="G297" s="2549"/>
      <c r="H297" s="376" t="s">
        <v>92</v>
      </c>
      <c r="I297" s="376" t="s">
        <v>92</v>
      </c>
      <c r="J297" s="699" t="s">
        <v>92</v>
      </c>
      <c r="K297" s="376" t="s">
        <v>92</v>
      </c>
      <c r="L297" s="377" t="s">
        <v>92</v>
      </c>
      <c r="M297" s="699" t="s">
        <v>92</v>
      </c>
      <c r="N297" s="1198"/>
      <c r="O297" s="2551"/>
      <c r="P297" s="2551"/>
    </row>
    <row r="298" spans="2:16" ht="20.25" customHeight="1">
      <c r="B298" s="563" t="s">
        <v>508</v>
      </c>
      <c r="C298" s="2548" t="s">
        <v>705</v>
      </c>
      <c r="D298" s="2548"/>
      <c r="E298" s="2548"/>
      <c r="F298" s="2548"/>
      <c r="G298" s="2549"/>
      <c r="H298" s="693">
        <v>0</v>
      </c>
      <c r="I298" s="842">
        <v>4</v>
      </c>
      <c r="J298" s="694">
        <f>MIN(H298/I298,1)</f>
        <v>0</v>
      </c>
      <c r="K298" s="376" t="s">
        <v>92</v>
      </c>
      <c r="L298" s="377" t="s">
        <v>92</v>
      </c>
      <c r="M298" s="699" t="s">
        <v>92</v>
      </c>
      <c r="N298" s="1092">
        <v>5.6000000000000001E-2</v>
      </c>
      <c r="O298" s="2551"/>
      <c r="P298" s="2551"/>
    </row>
    <row r="299" spans="2:16" ht="18" customHeight="1">
      <c r="B299" s="702" t="s">
        <v>544</v>
      </c>
      <c r="C299" s="2545" t="s">
        <v>5789</v>
      </c>
      <c r="D299" s="2545"/>
      <c r="E299" s="2545"/>
      <c r="F299" s="2545"/>
      <c r="G299" s="2545"/>
      <c r="H299" s="376" t="s">
        <v>92</v>
      </c>
      <c r="I299" s="376" t="s">
        <v>92</v>
      </c>
      <c r="J299" s="699" t="s">
        <v>92</v>
      </c>
      <c r="K299" s="376" t="s">
        <v>92</v>
      </c>
      <c r="L299" s="377" t="s">
        <v>92</v>
      </c>
      <c r="M299" s="699" t="s">
        <v>92</v>
      </c>
      <c r="N299" s="849"/>
      <c r="O299" s="2551"/>
      <c r="P299" s="2551"/>
    </row>
    <row r="300" spans="2:16" ht="43.5" customHeight="1">
      <c r="B300" s="530" t="s">
        <v>546</v>
      </c>
      <c r="C300" s="2442" t="s">
        <v>5845</v>
      </c>
      <c r="D300" s="2442"/>
      <c r="E300" s="2442"/>
      <c r="F300" s="2442"/>
      <c r="G300" s="2443"/>
      <c r="H300" s="710">
        <f>SUMIF(H281:H282,"&lt;&gt;")+ SUMIF(H284,"&lt;&gt;")+SUMIF(H286:H288,"&lt;&gt;")+SUMIF(H290:H295,"&lt;&gt;")+SUMIF(H297:H299,"&lt;&gt;")</f>
        <v>2</v>
      </c>
      <c r="I300" s="710">
        <f>SUMIF(I281:I282,"&lt;&gt;")+ SUMIF(I284,"&lt;&gt;")+SUMIF(I286:I288,"&lt;&gt;")+SUMIF(I290:I295,"&lt;&gt;")+SUMIF(I297:I299,"&lt;&gt;")</f>
        <v>40</v>
      </c>
      <c r="J300" s="703">
        <f t="shared" ref="J300" si="1">MIN(H300/I300,1)</f>
        <v>0.05</v>
      </c>
      <c r="K300" s="1166" t="s">
        <v>92</v>
      </c>
      <c r="L300" s="1166" t="s">
        <v>92</v>
      </c>
      <c r="M300" s="1167" t="s">
        <v>92</v>
      </c>
      <c r="N300" s="384" t="s">
        <v>5846</v>
      </c>
      <c r="O300" s="2551"/>
      <c r="P300" s="2551"/>
    </row>
    <row r="301" spans="2:16" ht="76.5" customHeight="1">
      <c r="B301" s="537" t="s">
        <v>707</v>
      </c>
      <c r="C301" s="2442" t="s">
        <v>5847</v>
      </c>
      <c r="D301" s="2442"/>
      <c r="E301" s="2442"/>
      <c r="F301" s="2442"/>
      <c r="G301" s="2443"/>
      <c r="H301" s="4127" t="s">
        <v>5848</v>
      </c>
      <c r="I301" s="4127"/>
      <c r="J301" s="4127"/>
      <c r="K301" s="4127"/>
      <c r="L301" s="4127"/>
      <c r="M301" s="4127"/>
      <c r="N301" s="4127"/>
      <c r="O301" s="697"/>
      <c r="P301" s="697"/>
    </row>
    <row r="302" spans="2:16" ht="76.5" customHeight="1">
      <c r="B302" s="683" t="s">
        <v>709</v>
      </c>
      <c r="C302" s="3340" t="s">
        <v>710</v>
      </c>
      <c r="D302" s="3340"/>
      <c r="E302" s="3340"/>
      <c r="F302" s="3340"/>
      <c r="G302" s="4128"/>
      <c r="H302" s="4129"/>
      <c r="I302" s="4127"/>
      <c r="J302" s="4127"/>
      <c r="K302" s="4127"/>
      <c r="L302" s="4127"/>
      <c r="M302" s="4127"/>
      <c r="N302" s="4127"/>
      <c r="O302" s="713"/>
      <c r="P302" s="714"/>
    </row>
    <row r="303" spans="2:16" ht="24" customHeight="1">
      <c r="B303" s="2427" t="s">
        <v>711</v>
      </c>
      <c r="C303" s="2428"/>
      <c r="D303" s="2428"/>
      <c r="E303" s="2428"/>
      <c r="F303" s="2428"/>
      <c r="G303" s="2428"/>
      <c r="H303" s="2428"/>
      <c r="I303" s="2428"/>
      <c r="J303" s="2428"/>
      <c r="K303" s="2428"/>
      <c r="L303" s="2428"/>
      <c r="M303" s="2428"/>
      <c r="N303" s="2428"/>
      <c r="O303" s="2428"/>
      <c r="P303" s="2429"/>
    </row>
    <row r="304" spans="2:16" ht="39" customHeight="1">
      <c r="B304" s="630" t="s">
        <v>712</v>
      </c>
      <c r="C304" s="2442" t="s">
        <v>713</v>
      </c>
      <c r="D304" s="2442"/>
      <c r="E304" s="2442"/>
      <c r="F304" s="2442"/>
      <c r="G304" s="2443"/>
      <c r="H304" s="2432" t="s">
        <v>53</v>
      </c>
      <c r="I304" s="2463"/>
      <c r="J304" s="2433"/>
      <c r="K304" s="715" t="s">
        <v>446</v>
      </c>
      <c r="L304" s="4124"/>
      <c r="M304" s="4125"/>
      <c r="N304" s="4126"/>
      <c r="O304" s="716" t="s">
        <v>1357</v>
      </c>
      <c r="P304" s="659"/>
    </row>
    <row r="305" spans="2:16" ht="34.5" customHeight="1">
      <c r="B305" s="561" t="s">
        <v>714</v>
      </c>
      <c r="C305" s="2442" t="s">
        <v>715</v>
      </c>
      <c r="D305" s="2442"/>
      <c r="E305" s="2442"/>
      <c r="F305" s="2442"/>
      <c r="G305" s="2443"/>
      <c r="H305" s="2432" t="s">
        <v>53</v>
      </c>
      <c r="I305" s="2463"/>
      <c r="J305" s="2433"/>
      <c r="K305" s="2519" t="s">
        <v>446</v>
      </c>
      <c r="L305" s="3300"/>
      <c r="M305" s="3301"/>
      <c r="N305" s="2684"/>
      <c r="O305" s="2499" t="s">
        <v>1357</v>
      </c>
      <c r="P305" s="2470"/>
    </row>
    <row r="306" spans="2:16" ht="37.5" customHeight="1">
      <c r="B306" s="534" t="s">
        <v>394</v>
      </c>
      <c r="C306" s="2568" t="s">
        <v>716</v>
      </c>
      <c r="D306" s="2568"/>
      <c r="E306" s="2568"/>
      <c r="F306" s="2568"/>
      <c r="G306" s="2857"/>
      <c r="H306" s="2432" t="s">
        <v>53</v>
      </c>
      <c r="I306" s="2463"/>
      <c r="J306" s="2433"/>
      <c r="K306" s="2511"/>
      <c r="L306" s="3302"/>
      <c r="M306" s="3303"/>
      <c r="N306" s="2685"/>
      <c r="O306" s="2499"/>
      <c r="P306" s="2499"/>
    </row>
    <row r="307" spans="2:16" ht="37.5" customHeight="1">
      <c r="B307" s="537" t="s">
        <v>401</v>
      </c>
      <c r="C307" s="2442" t="s">
        <v>717</v>
      </c>
      <c r="D307" s="2442"/>
      <c r="E307" s="2442"/>
      <c r="F307" s="2442"/>
      <c r="G307" s="2443"/>
      <c r="H307" s="1574" t="s">
        <v>5849</v>
      </c>
      <c r="I307" s="1685"/>
      <c r="J307" s="1575"/>
      <c r="K307" s="2533"/>
      <c r="L307" s="3304"/>
      <c r="M307" s="3305"/>
      <c r="N307" s="2686"/>
      <c r="O307" s="2499"/>
      <c r="P307" s="2499"/>
    </row>
    <row r="308" spans="2:16" ht="33.75" customHeight="1">
      <c r="B308" s="569" t="s">
        <v>718</v>
      </c>
      <c r="C308" s="2442" t="s">
        <v>719</v>
      </c>
      <c r="D308" s="2442"/>
      <c r="E308" s="2442"/>
      <c r="F308" s="2442"/>
      <c r="G308" s="2443"/>
      <c r="H308" s="2432" t="s">
        <v>311</v>
      </c>
      <c r="I308" s="2463"/>
      <c r="J308" s="2433"/>
      <c r="K308" s="651" t="s">
        <v>446</v>
      </c>
      <c r="L308" s="3300"/>
      <c r="M308" s="3301"/>
      <c r="N308" s="2684"/>
      <c r="O308" s="2499"/>
      <c r="P308" s="2499"/>
    </row>
    <row r="309" spans="2:16" ht="33" customHeight="1">
      <c r="B309" s="561" t="s">
        <v>720</v>
      </c>
      <c r="C309" s="2442" t="s">
        <v>721</v>
      </c>
      <c r="D309" s="2442"/>
      <c r="E309" s="2442"/>
      <c r="F309" s="2442"/>
      <c r="G309" s="2443"/>
      <c r="H309" s="2432" t="s">
        <v>53</v>
      </c>
      <c r="I309" s="2463"/>
      <c r="J309" s="2433"/>
      <c r="K309" s="651" t="s">
        <v>446</v>
      </c>
      <c r="L309" s="3298"/>
      <c r="M309" s="3299"/>
      <c r="N309" s="4123"/>
      <c r="O309" s="2499"/>
      <c r="P309" s="2484"/>
    </row>
    <row r="310" spans="2:16" ht="39" customHeight="1">
      <c r="B310" s="587" t="s">
        <v>722</v>
      </c>
      <c r="C310" s="2568" t="s">
        <v>723</v>
      </c>
      <c r="D310" s="2568"/>
      <c r="E310" s="2568"/>
      <c r="F310" s="2568"/>
      <c r="G310" s="2857"/>
      <c r="H310" s="2444" t="s">
        <v>53</v>
      </c>
      <c r="I310" s="2524"/>
      <c r="J310" s="2445"/>
      <c r="K310" s="2519" t="s">
        <v>446</v>
      </c>
      <c r="L310" s="3283"/>
      <c r="M310" s="3284"/>
      <c r="N310" s="3285"/>
      <c r="O310" s="2470" t="s">
        <v>3303</v>
      </c>
      <c r="P310" s="2470"/>
    </row>
    <row r="311" spans="2:16" ht="46.5" customHeight="1">
      <c r="B311" s="532" t="s">
        <v>724</v>
      </c>
      <c r="C311" s="2442" t="s">
        <v>725</v>
      </c>
      <c r="D311" s="2442"/>
      <c r="E311" s="2442"/>
      <c r="F311" s="2442"/>
      <c r="G311" s="2443"/>
      <c r="H311" s="2432" t="s">
        <v>67</v>
      </c>
      <c r="I311" s="2463"/>
      <c r="J311" s="2433"/>
      <c r="K311" s="2511"/>
      <c r="L311" s="3286"/>
      <c r="M311" s="3287"/>
      <c r="N311" s="3288"/>
      <c r="O311" s="2499"/>
      <c r="P311" s="2499"/>
    </row>
    <row r="312" spans="2:16" ht="34.5" customHeight="1">
      <c r="B312" s="551" t="s">
        <v>726</v>
      </c>
      <c r="C312" s="2442" t="s">
        <v>5850</v>
      </c>
      <c r="D312" s="2442"/>
      <c r="E312" s="2442"/>
      <c r="F312" s="2442"/>
      <c r="G312" s="2443"/>
      <c r="H312" s="2432" t="s">
        <v>320</v>
      </c>
      <c r="I312" s="2463"/>
      <c r="J312" s="2433"/>
      <c r="K312" s="2511"/>
      <c r="L312" s="3286"/>
      <c r="M312" s="3287"/>
      <c r="N312" s="3288"/>
      <c r="O312" s="2499"/>
      <c r="P312" s="2499"/>
    </row>
    <row r="313" spans="2:16" ht="33.75" customHeight="1">
      <c r="B313" s="683" t="s">
        <v>394</v>
      </c>
      <c r="C313" s="2442" t="s">
        <v>728</v>
      </c>
      <c r="D313" s="2442"/>
      <c r="E313" s="2442"/>
      <c r="F313" s="2442"/>
      <c r="G313" s="2443"/>
      <c r="H313" s="2432" t="s">
        <v>319</v>
      </c>
      <c r="I313" s="2463"/>
      <c r="J313" s="2433"/>
      <c r="K313" s="2511"/>
      <c r="L313" s="3286"/>
      <c r="M313" s="3287"/>
      <c r="N313" s="3288"/>
      <c r="O313" s="2499"/>
      <c r="P313" s="2499"/>
    </row>
    <row r="314" spans="2:16" ht="43.5" customHeight="1">
      <c r="B314" s="630" t="s">
        <v>729</v>
      </c>
      <c r="C314" s="2442" t="s">
        <v>730</v>
      </c>
      <c r="D314" s="2442"/>
      <c r="E314" s="2442"/>
      <c r="F314" s="2442"/>
      <c r="G314" s="2443"/>
      <c r="H314" s="2451" t="s">
        <v>53</v>
      </c>
      <c r="I314" s="2520"/>
      <c r="J314" s="2452"/>
      <c r="K314" s="2511"/>
      <c r="L314" s="3286"/>
      <c r="M314" s="3287"/>
      <c r="N314" s="3288"/>
      <c r="O314" s="2529" t="s">
        <v>1357</v>
      </c>
      <c r="P314" s="2529"/>
    </row>
    <row r="315" spans="2:16" ht="32.25" customHeight="1">
      <c r="B315" s="596" t="s">
        <v>394</v>
      </c>
      <c r="C315" s="2472" t="s">
        <v>731</v>
      </c>
      <c r="D315" s="2472"/>
      <c r="E315" s="2472"/>
      <c r="F315" s="2472"/>
      <c r="G315" s="2473"/>
      <c r="H315" s="2475" t="s">
        <v>1359</v>
      </c>
      <c r="I315" s="2475"/>
      <c r="J315" s="3257"/>
      <c r="K315" s="2525"/>
      <c r="L315" s="3289"/>
      <c r="M315" s="3290"/>
      <c r="N315" s="3291"/>
      <c r="O315" s="2530"/>
      <c r="P315" s="2530"/>
    </row>
    <row r="316" spans="2:16" ht="21.75" customHeight="1">
      <c r="B316" s="2427" t="s">
        <v>732</v>
      </c>
      <c r="C316" s="2428"/>
      <c r="D316" s="2428"/>
      <c r="E316" s="2428"/>
      <c r="F316" s="2428"/>
      <c r="G316" s="2428"/>
      <c r="H316" s="2428"/>
      <c r="I316" s="2428"/>
      <c r="J316" s="2428"/>
      <c r="K316" s="2573"/>
      <c r="L316" s="2428"/>
      <c r="M316" s="2428"/>
      <c r="N316" s="2428"/>
      <c r="O316" s="2428"/>
      <c r="P316" s="2429"/>
    </row>
    <row r="317" spans="2:16" ht="28.5" customHeight="1">
      <c r="B317" s="551" t="s">
        <v>733</v>
      </c>
      <c r="C317" s="2568" t="s">
        <v>734</v>
      </c>
      <c r="D317" s="2568"/>
      <c r="E317" s="2568"/>
      <c r="F317" s="2568"/>
      <c r="G317" s="2568"/>
      <c r="H317" s="3266" t="s">
        <v>334</v>
      </c>
      <c r="I317" s="4122"/>
      <c r="J317" s="4122"/>
      <c r="K317" s="2510" t="s">
        <v>446</v>
      </c>
      <c r="L317" s="3280"/>
      <c r="M317" s="3281"/>
      <c r="N317" s="3282"/>
      <c r="O317" s="2517" t="s">
        <v>1905</v>
      </c>
      <c r="P317" s="2517"/>
    </row>
    <row r="318" spans="2:16" ht="30.75" customHeight="1">
      <c r="B318" s="534" t="s">
        <v>394</v>
      </c>
      <c r="C318" s="2568" t="s">
        <v>735</v>
      </c>
      <c r="D318" s="2568"/>
      <c r="E318" s="2568"/>
      <c r="F318" s="2568"/>
      <c r="G318" s="2568"/>
      <c r="H318" s="2432" t="s">
        <v>54</v>
      </c>
      <c r="I318" s="2463"/>
      <c r="J318" s="2433"/>
      <c r="K318" s="2511"/>
      <c r="L318" s="2723"/>
      <c r="M318" s="2724"/>
      <c r="N318" s="2725"/>
      <c r="O318" s="2499"/>
      <c r="P318" s="2499"/>
    </row>
    <row r="319" spans="2:16" ht="39" customHeight="1">
      <c r="B319" s="534" t="s">
        <v>401</v>
      </c>
      <c r="C319" s="2442" t="s">
        <v>736</v>
      </c>
      <c r="D319" s="2442"/>
      <c r="E319" s="2442"/>
      <c r="F319" s="2442"/>
      <c r="G319" s="2443"/>
      <c r="H319" s="2432" t="s">
        <v>57</v>
      </c>
      <c r="I319" s="2463"/>
      <c r="J319" s="2433"/>
      <c r="K319" s="2511"/>
      <c r="L319" s="2723"/>
      <c r="M319" s="2724"/>
      <c r="N319" s="2725"/>
      <c r="O319" s="2499"/>
      <c r="P319" s="2499"/>
    </row>
    <row r="320" spans="2:16" ht="35.25" customHeight="1">
      <c r="B320" s="551" t="s">
        <v>737</v>
      </c>
      <c r="C320" s="2479" t="s">
        <v>738</v>
      </c>
      <c r="D320" s="2479"/>
      <c r="E320" s="2479"/>
      <c r="F320" s="2479"/>
      <c r="G320" s="2480"/>
      <c r="H320" s="2432" t="s">
        <v>54</v>
      </c>
      <c r="I320" s="2463"/>
      <c r="J320" s="2433"/>
      <c r="K320" s="2511"/>
      <c r="L320" s="2726"/>
      <c r="M320" s="2727"/>
      <c r="N320" s="2728"/>
      <c r="O320" s="2499"/>
      <c r="P320" s="2499"/>
    </row>
    <row r="321" spans="1:16" ht="39" customHeight="1">
      <c r="B321" s="534" t="s">
        <v>394</v>
      </c>
      <c r="C321" s="2442" t="s">
        <v>739</v>
      </c>
      <c r="D321" s="2442"/>
      <c r="E321" s="2442"/>
      <c r="F321" s="2442"/>
      <c r="G321" s="2443"/>
      <c r="H321" s="2432" t="s">
        <v>92</v>
      </c>
      <c r="I321" s="2463"/>
      <c r="J321" s="2433"/>
      <c r="K321" s="2519" t="s">
        <v>446</v>
      </c>
      <c r="L321" s="2464"/>
      <c r="M321" s="2465"/>
      <c r="N321" s="2466"/>
      <c r="O321" s="2499"/>
      <c r="P321" s="2499"/>
    </row>
    <row r="322" spans="1:16" ht="31.5" customHeight="1">
      <c r="B322" s="530" t="s">
        <v>401</v>
      </c>
      <c r="C322" s="2537" t="s">
        <v>740</v>
      </c>
      <c r="D322" s="2537"/>
      <c r="E322" s="2537"/>
      <c r="F322" s="2537"/>
      <c r="G322" s="2538"/>
      <c r="H322" s="2451" t="s">
        <v>57</v>
      </c>
      <c r="I322" s="2520"/>
      <c r="J322" s="2452"/>
      <c r="K322" s="2511"/>
      <c r="L322" s="2506"/>
      <c r="M322" s="2515"/>
      <c r="N322" s="2507"/>
      <c r="O322" s="2484"/>
      <c r="P322" s="2484"/>
    </row>
    <row r="323" spans="1:16" ht="54" customHeight="1">
      <c r="B323" s="3273" t="s">
        <v>5851</v>
      </c>
      <c r="C323" s="3274"/>
      <c r="D323" s="3274"/>
      <c r="E323" s="3274"/>
      <c r="F323" s="3274"/>
      <c r="G323" s="3274"/>
      <c r="H323" s="3274"/>
      <c r="I323" s="3274"/>
      <c r="J323" s="3274"/>
      <c r="K323" s="3274"/>
      <c r="L323" s="3274"/>
      <c r="M323" s="3274"/>
      <c r="N323" s="3275"/>
      <c r="O323" s="697"/>
      <c r="P323" s="697"/>
    </row>
    <row r="324" spans="1:16" ht="114.75" customHeight="1">
      <c r="B324" s="569" t="s">
        <v>742</v>
      </c>
      <c r="C324" s="2568" t="s">
        <v>5852</v>
      </c>
      <c r="D324" s="2568"/>
      <c r="E324" s="2568"/>
      <c r="F324" s="2568"/>
      <c r="G324" s="2568"/>
      <c r="H324" s="2568"/>
      <c r="I324" s="2568"/>
      <c r="J324" s="2568"/>
      <c r="K324" s="2568"/>
      <c r="L324" s="2568"/>
      <c r="M324" s="2568"/>
      <c r="N324" s="4115"/>
      <c r="O324" s="2470" t="s">
        <v>3320</v>
      </c>
      <c r="P324" s="2470"/>
    </row>
    <row r="325" spans="1:16" ht="40.5" customHeight="1">
      <c r="A325" s="281"/>
      <c r="B325" s="719" t="s">
        <v>394</v>
      </c>
      <c r="C325" s="2537" t="s">
        <v>5853</v>
      </c>
      <c r="D325" s="2537"/>
      <c r="E325" s="2537"/>
      <c r="F325" s="2537"/>
      <c r="G325" s="2537"/>
      <c r="H325" s="2537"/>
      <c r="I325" s="2537"/>
      <c r="J325" s="2537"/>
      <c r="K325" s="2537"/>
      <c r="L325" s="2502" t="s">
        <v>446</v>
      </c>
      <c r="M325" s="2720"/>
      <c r="N325" s="2722"/>
      <c r="O325" s="2499"/>
      <c r="P325" s="2499"/>
    </row>
    <row r="326" spans="1:16" ht="26.45" customHeight="1">
      <c r="A326" s="281"/>
      <c r="B326" s="719"/>
      <c r="C326" s="624" t="s">
        <v>418</v>
      </c>
      <c r="D326" s="2442" t="s">
        <v>745</v>
      </c>
      <c r="E326" s="2442"/>
      <c r="F326" s="2442"/>
      <c r="G326" s="2442"/>
      <c r="H326" s="2442"/>
      <c r="I326" s="2443"/>
      <c r="J326" s="2432" t="s">
        <v>345</v>
      </c>
      <c r="K326" s="2433"/>
      <c r="L326" s="2503"/>
      <c r="M326" s="2723"/>
      <c r="N326" s="2725"/>
      <c r="O326" s="2499"/>
      <c r="P326" s="2499"/>
    </row>
    <row r="327" spans="1:16" ht="19.5" customHeight="1">
      <c r="A327" s="281"/>
      <c r="B327" s="719"/>
      <c r="C327" s="719" t="s">
        <v>508</v>
      </c>
      <c r="D327" s="2442" t="s">
        <v>746</v>
      </c>
      <c r="E327" s="2442"/>
      <c r="F327" s="2442"/>
      <c r="G327" s="2442"/>
      <c r="H327" s="2537"/>
      <c r="I327" s="2538"/>
      <c r="J327" s="3266" t="s">
        <v>335</v>
      </c>
      <c r="K327" s="3267"/>
      <c r="L327" s="2503"/>
      <c r="M327" s="2723"/>
      <c r="N327" s="2725"/>
      <c r="O327" s="2499"/>
      <c r="P327" s="2499"/>
    </row>
    <row r="328" spans="1:16" ht="19.5" customHeight="1">
      <c r="A328" s="281"/>
      <c r="B328" s="719"/>
      <c r="C328" s="719" t="s">
        <v>510</v>
      </c>
      <c r="D328" s="2442" t="s">
        <v>747</v>
      </c>
      <c r="E328" s="2442"/>
      <c r="F328" s="2442"/>
      <c r="G328" s="2442"/>
      <c r="H328" s="3262" t="s">
        <v>748</v>
      </c>
      <c r="I328" s="3263"/>
      <c r="J328" s="4114" t="s">
        <v>749</v>
      </c>
      <c r="K328" s="3263"/>
      <c r="L328" s="2503"/>
      <c r="M328" s="2723"/>
      <c r="N328" s="2725"/>
      <c r="O328" s="2499"/>
      <c r="P328" s="2499"/>
    </row>
    <row r="329" spans="1:16" ht="25.5" customHeight="1">
      <c r="A329" s="281"/>
      <c r="B329" s="719"/>
      <c r="C329" s="719"/>
      <c r="D329" s="4116" t="s">
        <v>750</v>
      </c>
      <c r="E329" s="4116"/>
      <c r="F329" s="4116"/>
      <c r="G329" s="4117"/>
      <c r="H329" s="4118" t="s">
        <v>5854</v>
      </c>
      <c r="I329" s="4119"/>
      <c r="J329" s="2501" t="s">
        <v>3414</v>
      </c>
      <c r="K329" s="2609"/>
      <c r="L329" s="2503"/>
      <c r="M329" s="2723"/>
      <c r="N329" s="2725"/>
      <c r="O329" s="2499"/>
      <c r="P329" s="2499"/>
    </row>
    <row r="330" spans="1:16" ht="19.5" customHeight="1">
      <c r="A330" s="281"/>
      <c r="B330" s="719"/>
      <c r="C330" s="719" t="s">
        <v>512</v>
      </c>
      <c r="D330" s="2442" t="s">
        <v>751</v>
      </c>
      <c r="E330" s="2442"/>
      <c r="F330" s="2442"/>
      <c r="G330" s="2442"/>
      <c r="H330" s="2442"/>
      <c r="I330" s="2442"/>
      <c r="J330" s="2432">
        <v>0</v>
      </c>
      <c r="K330" s="2433"/>
      <c r="L330" s="2503"/>
      <c r="M330" s="2723"/>
      <c r="N330" s="2725"/>
      <c r="O330" s="2499"/>
      <c r="P330" s="2499"/>
    </row>
    <row r="331" spans="1:16" ht="34.5" customHeight="1">
      <c r="A331" s="281"/>
      <c r="B331" s="719" t="s">
        <v>401</v>
      </c>
      <c r="C331" s="2537" t="s">
        <v>5855</v>
      </c>
      <c r="D331" s="2537"/>
      <c r="E331" s="2537"/>
      <c r="F331" s="2537"/>
      <c r="G331" s="2537"/>
      <c r="H331" s="2537"/>
      <c r="I331" s="2537"/>
      <c r="J331" s="2537"/>
      <c r="K331" s="2538"/>
      <c r="L331" s="2503"/>
      <c r="M331" s="2723"/>
      <c r="N331" s="2725"/>
      <c r="O331" s="2499"/>
      <c r="P331" s="2499"/>
    </row>
    <row r="332" spans="1:16" ht="19.5" customHeight="1">
      <c r="A332" s="281"/>
      <c r="B332" s="719"/>
      <c r="C332" s="719" t="s">
        <v>418</v>
      </c>
      <c r="D332" s="2442" t="s">
        <v>745</v>
      </c>
      <c r="E332" s="2442"/>
      <c r="F332" s="2442"/>
      <c r="G332" s="2442"/>
      <c r="H332" s="2442"/>
      <c r="I332" s="2443"/>
      <c r="J332" s="2432" t="s">
        <v>345</v>
      </c>
      <c r="K332" s="2433"/>
      <c r="L332" s="2503"/>
      <c r="M332" s="2723"/>
      <c r="N332" s="2725"/>
      <c r="O332" s="2499"/>
      <c r="P332" s="2499"/>
    </row>
    <row r="333" spans="1:16" ht="19.5" customHeight="1">
      <c r="A333" s="281"/>
      <c r="B333" s="719"/>
      <c r="C333" s="719" t="s">
        <v>508</v>
      </c>
      <c r="D333" s="2442" t="s">
        <v>753</v>
      </c>
      <c r="E333" s="2442"/>
      <c r="F333" s="2442"/>
      <c r="G333" s="2442"/>
      <c r="H333" s="2442"/>
      <c r="I333" s="2443"/>
      <c r="J333" s="4120" t="s">
        <v>1362</v>
      </c>
      <c r="K333" s="4121"/>
      <c r="L333" s="2503"/>
      <c r="M333" s="2723"/>
      <c r="N333" s="2725"/>
      <c r="O333" s="2499"/>
      <c r="P333" s="2499"/>
    </row>
    <row r="334" spans="1:16" ht="19.5" customHeight="1">
      <c r="A334" s="281"/>
      <c r="B334" s="719"/>
      <c r="C334" s="719" t="s">
        <v>510</v>
      </c>
      <c r="D334" s="2537" t="s">
        <v>747</v>
      </c>
      <c r="E334" s="2537"/>
      <c r="F334" s="2537"/>
      <c r="G334" s="2537"/>
      <c r="H334" s="3262" t="s">
        <v>748</v>
      </c>
      <c r="I334" s="3263"/>
      <c r="J334" s="4114" t="s">
        <v>749</v>
      </c>
      <c r="K334" s="3263"/>
      <c r="L334" s="2503"/>
      <c r="M334" s="2723"/>
      <c r="N334" s="2725"/>
      <c r="O334" s="2499"/>
      <c r="P334" s="2499"/>
    </row>
    <row r="335" spans="1:16" ht="19.5" customHeight="1">
      <c r="A335" s="281"/>
      <c r="B335" s="719"/>
      <c r="C335" s="719"/>
      <c r="D335" s="559"/>
      <c r="E335" s="559"/>
      <c r="F335" s="559"/>
      <c r="G335" s="559"/>
      <c r="H335" s="2500" t="s">
        <v>1773</v>
      </c>
      <c r="I335" s="2609"/>
      <c r="J335" s="2501" t="s">
        <v>3415</v>
      </c>
      <c r="K335" s="2609"/>
      <c r="L335" s="2503"/>
      <c r="M335" s="2723"/>
      <c r="N335" s="2725"/>
      <c r="O335" s="2499"/>
      <c r="P335" s="2499"/>
    </row>
    <row r="336" spans="1:16" ht="19.5" customHeight="1">
      <c r="A336" s="281"/>
      <c r="B336" s="719"/>
      <c r="C336" s="719" t="s">
        <v>512</v>
      </c>
      <c r="D336" s="2442" t="s">
        <v>754</v>
      </c>
      <c r="E336" s="2442"/>
      <c r="F336" s="2442"/>
      <c r="G336" s="2442"/>
      <c r="H336" s="2442"/>
      <c r="I336" s="2442"/>
      <c r="J336" s="2432">
        <v>0</v>
      </c>
      <c r="K336" s="2433"/>
      <c r="L336" s="2503"/>
      <c r="M336" s="2723"/>
      <c r="N336" s="2725"/>
      <c r="O336" s="2499"/>
      <c r="P336" s="2499"/>
    </row>
    <row r="337" spans="1:16" ht="39.75" customHeight="1">
      <c r="A337" s="281"/>
      <c r="B337" s="719" t="s">
        <v>403</v>
      </c>
      <c r="C337" s="2442" t="s">
        <v>5856</v>
      </c>
      <c r="D337" s="2442"/>
      <c r="E337" s="2442"/>
      <c r="F337" s="2442"/>
      <c r="G337" s="2442"/>
      <c r="H337" s="2442"/>
      <c r="I337" s="2442"/>
      <c r="J337" s="2442"/>
      <c r="K337" s="2443"/>
      <c r="L337" s="2503"/>
      <c r="M337" s="2723"/>
      <c r="N337" s="2725"/>
      <c r="O337" s="2499"/>
      <c r="P337" s="2499"/>
    </row>
    <row r="338" spans="1:16" ht="19.5" customHeight="1">
      <c r="A338" s="281"/>
      <c r="B338" s="530"/>
      <c r="C338" s="719" t="s">
        <v>418</v>
      </c>
      <c r="D338" s="2442" t="s">
        <v>745</v>
      </c>
      <c r="E338" s="2442"/>
      <c r="F338" s="2442"/>
      <c r="G338" s="2442"/>
      <c r="H338" s="2442"/>
      <c r="I338" s="2443"/>
      <c r="J338" s="2432" t="s">
        <v>345</v>
      </c>
      <c r="K338" s="2433"/>
      <c r="L338" s="2503"/>
      <c r="M338" s="2723"/>
      <c r="N338" s="2725"/>
      <c r="O338" s="2499"/>
      <c r="P338" s="2499"/>
    </row>
    <row r="339" spans="1:16" ht="19.5" customHeight="1">
      <c r="A339" s="281"/>
      <c r="B339" s="530"/>
      <c r="C339" s="719" t="s">
        <v>508</v>
      </c>
      <c r="D339" s="2442" t="s">
        <v>753</v>
      </c>
      <c r="E339" s="2442"/>
      <c r="F339" s="2442"/>
      <c r="G339" s="2442"/>
      <c r="H339" s="2442"/>
      <c r="I339" s="2443"/>
      <c r="J339" s="3270" t="s">
        <v>1362</v>
      </c>
      <c r="K339" s="3267"/>
      <c r="L339" s="2503"/>
      <c r="M339" s="2723"/>
      <c r="N339" s="2725"/>
      <c r="O339" s="2499"/>
      <c r="P339" s="2499"/>
    </row>
    <row r="340" spans="1:16" ht="19.5" customHeight="1">
      <c r="A340" s="281"/>
      <c r="B340" s="537"/>
      <c r="C340" s="719" t="s">
        <v>510</v>
      </c>
      <c r="D340" s="2442" t="s">
        <v>747</v>
      </c>
      <c r="E340" s="2442"/>
      <c r="F340" s="2442"/>
      <c r="G340" s="2442"/>
      <c r="H340" s="3262" t="s">
        <v>748</v>
      </c>
      <c r="I340" s="3263"/>
      <c r="J340" s="4114" t="s">
        <v>749</v>
      </c>
      <c r="K340" s="3263"/>
      <c r="L340" s="2503"/>
      <c r="M340" s="2723"/>
      <c r="N340" s="2725"/>
      <c r="O340" s="2499"/>
      <c r="P340" s="2499"/>
    </row>
    <row r="341" spans="1:16" ht="19.5" customHeight="1">
      <c r="A341" s="281"/>
      <c r="B341" s="530"/>
      <c r="C341" s="719"/>
      <c r="D341" s="531"/>
      <c r="E341" s="531"/>
      <c r="F341" s="531"/>
      <c r="G341" s="531"/>
      <c r="H341" s="2500" t="s">
        <v>5857</v>
      </c>
      <c r="I341" s="2609"/>
      <c r="J341" s="2501" t="s">
        <v>5858</v>
      </c>
      <c r="K341" s="2609"/>
      <c r="L341" s="2503"/>
      <c r="M341" s="2723"/>
      <c r="N341" s="2725"/>
      <c r="O341" s="2499"/>
      <c r="P341" s="2499"/>
    </row>
    <row r="342" spans="1:16" ht="19.5" customHeight="1">
      <c r="A342" s="281"/>
      <c r="B342" s="530"/>
      <c r="C342" s="719" t="s">
        <v>512</v>
      </c>
      <c r="D342" s="2442" t="s">
        <v>756</v>
      </c>
      <c r="E342" s="2442"/>
      <c r="F342" s="2442"/>
      <c r="G342" s="2442"/>
      <c r="H342" s="2442"/>
      <c r="I342" s="2442"/>
      <c r="J342" s="2432">
        <v>0</v>
      </c>
      <c r="K342" s="2433"/>
      <c r="L342" s="2503"/>
      <c r="M342" s="2723"/>
      <c r="N342" s="2725"/>
      <c r="O342" s="2499"/>
      <c r="P342" s="2499"/>
    </row>
    <row r="343" spans="1:16" ht="39.75" customHeight="1">
      <c r="A343" s="281"/>
      <c r="B343" s="530" t="s">
        <v>405</v>
      </c>
      <c r="C343" s="2442" t="s">
        <v>5859</v>
      </c>
      <c r="D343" s="2442"/>
      <c r="E343" s="2442"/>
      <c r="F343" s="2442"/>
      <c r="G343" s="2442"/>
      <c r="H343" s="2442"/>
      <c r="I343" s="2442"/>
      <c r="J343" s="2442"/>
      <c r="K343" s="2443"/>
      <c r="L343" s="2503"/>
      <c r="M343" s="2723"/>
      <c r="N343" s="2725"/>
      <c r="O343" s="2499"/>
      <c r="P343" s="2499"/>
    </row>
    <row r="344" spans="1:16" ht="19.5" customHeight="1">
      <c r="A344" s="281"/>
      <c r="B344" s="530"/>
      <c r="C344" s="719" t="s">
        <v>418</v>
      </c>
      <c r="D344" s="2442" t="s">
        <v>745</v>
      </c>
      <c r="E344" s="2442"/>
      <c r="F344" s="2442"/>
      <c r="G344" s="2442"/>
      <c r="H344" s="2442"/>
      <c r="I344" s="2443"/>
      <c r="J344" s="2432" t="s">
        <v>345</v>
      </c>
      <c r="K344" s="2433"/>
      <c r="L344" s="2503"/>
      <c r="M344" s="2723"/>
      <c r="N344" s="2725"/>
      <c r="O344" s="2499"/>
      <c r="P344" s="2499"/>
    </row>
    <row r="345" spans="1:16" ht="19.5" customHeight="1">
      <c r="A345" s="281"/>
      <c r="B345" s="530"/>
      <c r="C345" s="719" t="s">
        <v>508</v>
      </c>
      <c r="D345" s="2442" t="s">
        <v>753</v>
      </c>
      <c r="E345" s="2442"/>
      <c r="F345" s="2442"/>
      <c r="G345" s="2442"/>
      <c r="H345" s="2442"/>
      <c r="I345" s="2443"/>
      <c r="J345" s="3266" t="s">
        <v>1362</v>
      </c>
      <c r="K345" s="3267"/>
      <c r="L345" s="2503"/>
      <c r="M345" s="2723"/>
      <c r="N345" s="2725"/>
      <c r="O345" s="2499"/>
      <c r="P345" s="2499"/>
    </row>
    <row r="346" spans="1:16" ht="19.5" customHeight="1">
      <c r="A346" s="281"/>
      <c r="B346" s="537"/>
      <c r="C346" s="719" t="s">
        <v>510</v>
      </c>
      <c r="D346" s="2442" t="s">
        <v>747</v>
      </c>
      <c r="E346" s="2442"/>
      <c r="F346" s="2442"/>
      <c r="G346" s="2442"/>
      <c r="H346" s="3262" t="s">
        <v>748</v>
      </c>
      <c r="I346" s="3263"/>
      <c r="J346" s="4114" t="s">
        <v>749</v>
      </c>
      <c r="K346" s="3263"/>
      <c r="L346" s="2503"/>
      <c r="M346" s="2723"/>
      <c r="N346" s="2725"/>
      <c r="O346" s="2499"/>
      <c r="P346" s="2499"/>
    </row>
    <row r="347" spans="1:16" ht="19.5" customHeight="1">
      <c r="A347" s="281"/>
      <c r="B347" s="530"/>
      <c r="C347" s="719"/>
      <c r="D347" s="531"/>
      <c r="E347" s="531"/>
      <c r="F347" s="531"/>
      <c r="G347" s="531"/>
      <c r="H347" s="2500" t="s">
        <v>2295</v>
      </c>
      <c r="I347" s="2609"/>
      <c r="J347" s="2501" t="s">
        <v>3702</v>
      </c>
      <c r="K347" s="2609"/>
      <c r="L347" s="2503"/>
      <c r="M347" s="2723"/>
      <c r="N347" s="2725"/>
      <c r="O347" s="2499"/>
      <c r="P347" s="2499"/>
    </row>
    <row r="348" spans="1:16" ht="19.5" customHeight="1">
      <c r="A348" s="281"/>
      <c r="B348" s="530"/>
      <c r="C348" s="719" t="s">
        <v>512</v>
      </c>
      <c r="D348" s="2442" t="s">
        <v>758</v>
      </c>
      <c r="E348" s="2442"/>
      <c r="F348" s="2442"/>
      <c r="G348" s="2442"/>
      <c r="H348" s="2442"/>
      <c r="I348" s="2442"/>
      <c r="J348" s="2432">
        <v>0</v>
      </c>
      <c r="K348" s="2433"/>
      <c r="L348" s="2503"/>
      <c r="M348" s="2723"/>
      <c r="N348" s="2725"/>
      <c r="O348" s="2499"/>
      <c r="P348" s="2499"/>
    </row>
    <row r="349" spans="1:16" ht="39.75" customHeight="1">
      <c r="A349" s="281"/>
      <c r="B349" s="530" t="s">
        <v>408</v>
      </c>
      <c r="C349" s="2442" t="s">
        <v>5860</v>
      </c>
      <c r="D349" s="2442"/>
      <c r="E349" s="2442"/>
      <c r="F349" s="2442"/>
      <c r="G349" s="2442"/>
      <c r="H349" s="2442"/>
      <c r="I349" s="2442"/>
      <c r="J349" s="2442"/>
      <c r="K349" s="2443"/>
      <c r="L349" s="2503"/>
      <c r="M349" s="2723"/>
      <c r="N349" s="2725"/>
      <c r="O349" s="2499"/>
      <c r="P349" s="2499"/>
    </row>
    <row r="350" spans="1:16" ht="19.5" customHeight="1">
      <c r="A350" s="281"/>
      <c r="B350" s="530"/>
      <c r="C350" s="724" t="s">
        <v>418</v>
      </c>
      <c r="D350" s="2442" t="s">
        <v>745</v>
      </c>
      <c r="E350" s="2442"/>
      <c r="F350" s="2442"/>
      <c r="G350" s="2442"/>
      <c r="H350" s="2442"/>
      <c r="I350" s="2443"/>
      <c r="J350" s="2432" t="s">
        <v>346</v>
      </c>
      <c r="K350" s="2433"/>
      <c r="L350" s="2503"/>
      <c r="M350" s="2723"/>
      <c r="N350" s="2725"/>
      <c r="O350" s="2499"/>
      <c r="P350" s="2499"/>
    </row>
    <row r="351" spans="1:16" ht="19.5" customHeight="1">
      <c r="A351" s="281"/>
      <c r="B351" s="530"/>
      <c r="C351" s="719" t="s">
        <v>508</v>
      </c>
      <c r="D351" s="2442" t="s">
        <v>753</v>
      </c>
      <c r="E351" s="2442"/>
      <c r="F351" s="2442"/>
      <c r="G351" s="2442"/>
      <c r="H351" s="2442"/>
      <c r="I351" s="2443"/>
      <c r="J351" s="3266" t="s">
        <v>1365</v>
      </c>
      <c r="K351" s="3267"/>
      <c r="L351" s="2503"/>
      <c r="M351" s="2723"/>
      <c r="N351" s="2725"/>
      <c r="O351" s="2499"/>
      <c r="P351" s="2499"/>
    </row>
    <row r="352" spans="1:16" ht="19.5" customHeight="1">
      <c r="A352" s="281"/>
      <c r="B352" s="537"/>
      <c r="C352" s="719" t="s">
        <v>510</v>
      </c>
      <c r="D352" s="2442" t="s">
        <v>747</v>
      </c>
      <c r="E352" s="2442"/>
      <c r="F352" s="2442"/>
      <c r="G352" s="2442"/>
      <c r="H352" s="3262" t="s">
        <v>748</v>
      </c>
      <c r="I352" s="3263"/>
      <c r="J352" s="4114" t="s">
        <v>749</v>
      </c>
      <c r="K352" s="3263"/>
      <c r="L352" s="2503"/>
      <c r="M352" s="2723"/>
      <c r="N352" s="2725"/>
      <c r="O352" s="2499"/>
      <c r="P352" s="2499"/>
    </row>
    <row r="353" spans="1:16" ht="19.5" customHeight="1">
      <c r="A353" s="281"/>
      <c r="B353" s="530"/>
      <c r="C353" s="719"/>
      <c r="D353" s="531"/>
      <c r="E353" s="531"/>
      <c r="F353" s="531"/>
      <c r="G353" s="531"/>
      <c r="H353" s="2500"/>
      <c r="I353" s="2609"/>
      <c r="J353" s="2501"/>
      <c r="K353" s="2609"/>
      <c r="L353" s="2503"/>
      <c r="M353" s="2723"/>
      <c r="N353" s="2725"/>
      <c r="O353" s="2499"/>
      <c r="P353" s="2499"/>
    </row>
    <row r="354" spans="1:16" ht="19.5" customHeight="1">
      <c r="A354" s="281"/>
      <c r="B354" s="530"/>
      <c r="C354" s="719" t="s">
        <v>512</v>
      </c>
      <c r="D354" s="2442" t="s">
        <v>758</v>
      </c>
      <c r="E354" s="2442"/>
      <c r="F354" s="2442"/>
      <c r="G354" s="2442"/>
      <c r="H354" s="2442"/>
      <c r="I354" s="2442"/>
      <c r="J354" s="2432">
        <v>0</v>
      </c>
      <c r="K354" s="2433"/>
      <c r="L354" s="2503"/>
      <c r="M354" s="2723"/>
      <c r="N354" s="2725"/>
      <c r="O354" s="2499"/>
      <c r="P354" s="2499"/>
    </row>
    <row r="355" spans="1:16" ht="25.5" customHeight="1">
      <c r="A355" s="281"/>
      <c r="B355" s="530" t="s">
        <v>410</v>
      </c>
      <c r="C355" s="2442" t="s">
        <v>117</v>
      </c>
      <c r="D355" s="2442"/>
      <c r="E355" s="2442"/>
      <c r="F355" s="2442"/>
      <c r="G355" s="2442"/>
      <c r="H355" s="2442"/>
      <c r="I355" s="2442"/>
      <c r="J355" s="2442"/>
      <c r="K355" s="2443"/>
      <c r="L355" s="2503"/>
      <c r="M355" s="2723"/>
      <c r="N355" s="2725"/>
      <c r="O355" s="2499"/>
      <c r="P355" s="2499"/>
    </row>
    <row r="356" spans="1:16" ht="19.5" customHeight="1">
      <c r="A356" s="281"/>
      <c r="B356" s="530"/>
      <c r="C356" s="724" t="s">
        <v>418</v>
      </c>
      <c r="D356" s="2442" t="s">
        <v>745</v>
      </c>
      <c r="E356" s="2442"/>
      <c r="F356" s="2442"/>
      <c r="G356" s="2442"/>
      <c r="H356" s="2442"/>
      <c r="I356" s="2443"/>
      <c r="J356" s="2432" t="s">
        <v>345</v>
      </c>
      <c r="K356" s="2433"/>
      <c r="L356" s="2503"/>
      <c r="M356" s="2723"/>
      <c r="N356" s="2725"/>
      <c r="O356" s="2499"/>
      <c r="P356" s="2499"/>
    </row>
    <row r="357" spans="1:16" ht="19.5" customHeight="1">
      <c r="A357" s="281"/>
      <c r="B357" s="530"/>
      <c r="C357" s="719" t="s">
        <v>508</v>
      </c>
      <c r="D357" s="2442" t="s">
        <v>753</v>
      </c>
      <c r="E357" s="2442"/>
      <c r="F357" s="2442"/>
      <c r="G357" s="2442"/>
      <c r="H357" s="2442"/>
      <c r="I357" s="2443"/>
      <c r="J357" s="3266" t="s">
        <v>335</v>
      </c>
      <c r="K357" s="3267"/>
      <c r="L357" s="2503"/>
      <c r="M357" s="2723"/>
      <c r="N357" s="2725"/>
      <c r="O357" s="2499"/>
      <c r="P357" s="2499"/>
    </row>
    <row r="358" spans="1:16" ht="19.5" customHeight="1">
      <c r="A358" s="281"/>
      <c r="B358" s="530"/>
      <c r="C358" s="719" t="s">
        <v>510</v>
      </c>
      <c r="D358" s="2442" t="s">
        <v>747</v>
      </c>
      <c r="E358" s="2442"/>
      <c r="F358" s="2442"/>
      <c r="G358" s="2442"/>
      <c r="H358" s="3262" t="s">
        <v>748</v>
      </c>
      <c r="I358" s="3263"/>
      <c r="J358" s="4114" t="s">
        <v>749</v>
      </c>
      <c r="K358" s="3263"/>
      <c r="L358" s="2503"/>
      <c r="M358" s="2723"/>
      <c r="N358" s="2725"/>
      <c r="O358" s="2499"/>
      <c r="P358" s="2499"/>
    </row>
    <row r="359" spans="1:16" ht="19.5" customHeight="1">
      <c r="A359" s="281"/>
      <c r="B359" s="530"/>
      <c r="C359" s="719"/>
      <c r="D359" s="531"/>
      <c r="E359" s="531"/>
      <c r="F359" s="531"/>
      <c r="G359" s="531"/>
      <c r="H359" s="2500" t="s">
        <v>5861</v>
      </c>
      <c r="I359" s="2609"/>
      <c r="J359" s="2501"/>
      <c r="K359" s="2609"/>
      <c r="L359" s="2503"/>
      <c r="M359" s="2723"/>
      <c r="N359" s="2725"/>
      <c r="O359" s="2499"/>
      <c r="P359" s="2499"/>
    </row>
    <row r="360" spans="1:16" ht="19.5" customHeight="1">
      <c r="A360" s="281"/>
      <c r="B360" s="530"/>
      <c r="C360" s="719" t="s">
        <v>512</v>
      </c>
      <c r="D360" s="2442" t="s">
        <v>760</v>
      </c>
      <c r="E360" s="2442"/>
      <c r="F360" s="2442"/>
      <c r="G360" s="2442"/>
      <c r="H360" s="2442"/>
      <c r="I360" s="2442"/>
      <c r="J360" s="2432">
        <v>0</v>
      </c>
      <c r="K360" s="2433"/>
      <c r="L360" s="2503"/>
      <c r="M360" s="2723"/>
      <c r="N360" s="2725"/>
      <c r="O360" s="2499"/>
      <c r="P360" s="2499"/>
    </row>
    <row r="361" spans="1:16" ht="25.5" customHeight="1">
      <c r="A361" s="281"/>
      <c r="B361" s="530" t="s">
        <v>413</v>
      </c>
      <c r="C361" s="2442" t="s">
        <v>118</v>
      </c>
      <c r="D361" s="2442"/>
      <c r="E361" s="2442"/>
      <c r="F361" s="2442"/>
      <c r="G361" s="2442"/>
      <c r="H361" s="2442"/>
      <c r="I361" s="2442"/>
      <c r="J361" s="2442"/>
      <c r="K361" s="2443"/>
      <c r="L361" s="2503"/>
      <c r="M361" s="2723"/>
      <c r="N361" s="2725"/>
      <c r="O361" s="2499"/>
      <c r="P361" s="2499"/>
    </row>
    <row r="362" spans="1:16" ht="19.5" customHeight="1">
      <c r="A362" s="281"/>
      <c r="B362" s="530"/>
      <c r="C362" s="724" t="s">
        <v>418</v>
      </c>
      <c r="D362" s="2442" t="s">
        <v>745</v>
      </c>
      <c r="E362" s="2442"/>
      <c r="F362" s="2442"/>
      <c r="G362" s="2442"/>
      <c r="H362" s="2442"/>
      <c r="I362" s="2443"/>
      <c r="J362" s="2432" t="s">
        <v>346</v>
      </c>
      <c r="K362" s="2433"/>
      <c r="L362" s="2503"/>
      <c r="M362" s="2723"/>
      <c r="N362" s="2725"/>
      <c r="O362" s="2499"/>
      <c r="P362" s="2499"/>
    </row>
    <row r="363" spans="1:16" ht="19.5" customHeight="1">
      <c r="A363" s="281"/>
      <c r="B363" s="530"/>
      <c r="C363" s="719" t="s">
        <v>508</v>
      </c>
      <c r="D363" s="2442" t="s">
        <v>753</v>
      </c>
      <c r="E363" s="2442"/>
      <c r="F363" s="2442"/>
      <c r="G363" s="2442"/>
      <c r="H363" s="2442"/>
      <c r="I363" s="2443"/>
      <c r="J363" s="3266" t="s">
        <v>1365</v>
      </c>
      <c r="K363" s="3267"/>
      <c r="L363" s="2503"/>
      <c r="M363" s="2723"/>
      <c r="N363" s="2725"/>
      <c r="O363" s="2499"/>
      <c r="P363" s="2499"/>
    </row>
    <row r="364" spans="1:16" ht="19.5" customHeight="1">
      <c r="A364" s="281"/>
      <c r="B364" s="530"/>
      <c r="C364" s="719" t="s">
        <v>510</v>
      </c>
      <c r="D364" s="2442" t="s">
        <v>747</v>
      </c>
      <c r="E364" s="2442"/>
      <c r="F364" s="2442"/>
      <c r="G364" s="2442"/>
      <c r="H364" s="3262" t="s">
        <v>748</v>
      </c>
      <c r="I364" s="3263"/>
      <c r="J364" s="4114" t="s">
        <v>749</v>
      </c>
      <c r="K364" s="3263"/>
      <c r="L364" s="2503"/>
      <c r="M364" s="2723"/>
      <c r="N364" s="2725"/>
      <c r="O364" s="2499"/>
      <c r="P364" s="2499"/>
    </row>
    <row r="365" spans="1:16" ht="19.5" customHeight="1">
      <c r="A365" s="281"/>
      <c r="B365" s="530"/>
      <c r="C365" s="719"/>
      <c r="D365" s="531"/>
      <c r="E365" s="531"/>
      <c r="F365" s="531"/>
      <c r="G365" s="531"/>
      <c r="H365" s="2500"/>
      <c r="I365" s="2609"/>
      <c r="J365" s="2501"/>
      <c r="K365" s="2609"/>
      <c r="L365" s="2503"/>
      <c r="M365" s="2723"/>
      <c r="N365" s="2725"/>
      <c r="O365" s="2499"/>
      <c r="P365" s="2499"/>
    </row>
    <row r="366" spans="1:16" ht="19.5" customHeight="1">
      <c r="A366" s="281"/>
      <c r="B366" s="530"/>
      <c r="C366" s="719" t="s">
        <v>512</v>
      </c>
      <c r="D366" s="2442" t="s">
        <v>761</v>
      </c>
      <c r="E366" s="2442"/>
      <c r="F366" s="2442"/>
      <c r="G366" s="2442"/>
      <c r="H366" s="2442"/>
      <c r="I366" s="2442"/>
      <c r="J366" s="2432">
        <v>0</v>
      </c>
      <c r="K366" s="2433"/>
      <c r="L366" s="2503"/>
      <c r="M366" s="2723"/>
      <c r="N366" s="2725"/>
      <c r="O366" s="2499"/>
      <c r="P366" s="2499"/>
    </row>
    <row r="367" spans="1:16" ht="35.25" customHeight="1">
      <c r="A367" s="281"/>
      <c r="B367" s="537" t="s">
        <v>416</v>
      </c>
      <c r="C367" s="2442" t="s">
        <v>5862</v>
      </c>
      <c r="D367" s="2442"/>
      <c r="E367" s="2442"/>
      <c r="F367" s="2442"/>
      <c r="G367" s="2442"/>
      <c r="H367" s="2442"/>
      <c r="I367" s="2442"/>
      <c r="J367" s="2442"/>
      <c r="K367" s="2443"/>
      <c r="L367" s="2503"/>
      <c r="M367" s="2723"/>
      <c r="N367" s="2725"/>
      <c r="O367" s="2499"/>
      <c r="P367" s="2499"/>
    </row>
    <row r="368" spans="1:16" ht="19.5" customHeight="1">
      <c r="A368" s="281"/>
      <c r="B368" s="530"/>
      <c r="C368" s="724" t="s">
        <v>418</v>
      </c>
      <c r="D368" s="2442" t="s">
        <v>745</v>
      </c>
      <c r="E368" s="2442"/>
      <c r="F368" s="2442"/>
      <c r="G368" s="2442"/>
      <c r="H368" s="2442"/>
      <c r="I368" s="2443"/>
      <c r="J368" s="2432" t="s">
        <v>345</v>
      </c>
      <c r="K368" s="2433"/>
      <c r="L368" s="2503"/>
      <c r="M368" s="2723"/>
      <c r="N368" s="2725"/>
      <c r="O368" s="2499"/>
      <c r="P368" s="2499"/>
    </row>
    <row r="369" spans="1:16" ht="19.5" customHeight="1">
      <c r="A369" s="281"/>
      <c r="B369" s="530"/>
      <c r="C369" s="719" t="s">
        <v>508</v>
      </c>
      <c r="D369" s="2442" t="s">
        <v>753</v>
      </c>
      <c r="E369" s="2442"/>
      <c r="F369" s="2442"/>
      <c r="G369" s="2442"/>
      <c r="H369" s="2442"/>
      <c r="I369" s="2443"/>
      <c r="J369" s="3266" t="s">
        <v>335</v>
      </c>
      <c r="K369" s="3267"/>
      <c r="L369" s="2503"/>
      <c r="M369" s="2723"/>
      <c r="N369" s="2725"/>
      <c r="O369" s="2499"/>
      <c r="P369" s="2499"/>
    </row>
    <row r="370" spans="1:16" ht="19.5" customHeight="1">
      <c r="A370" s="281"/>
      <c r="B370" s="537"/>
      <c r="C370" s="624" t="s">
        <v>510</v>
      </c>
      <c r="D370" s="2442" t="s">
        <v>747</v>
      </c>
      <c r="E370" s="2442"/>
      <c r="F370" s="2442"/>
      <c r="G370" s="2442"/>
      <c r="H370" s="3262" t="s">
        <v>748</v>
      </c>
      <c r="I370" s="3263"/>
      <c r="J370" s="4114" t="s">
        <v>749</v>
      </c>
      <c r="K370" s="3263"/>
      <c r="L370" s="2503"/>
      <c r="M370" s="2723"/>
      <c r="N370" s="2725"/>
      <c r="O370" s="2499"/>
      <c r="P370" s="2499"/>
    </row>
    <row r="371" spans="1:16" ht="19.5" customHeight="1">
      <c r="A371" s="281"/>
      <c r="B371" s="719"/>
      <c r="C371" s="719"/>
      <c r="D371" s="531"/>
      <c r="E371" s="531"/>
      <c r="F371" s="531"/>
      <c r="G371" s="531"/>
      <c r="H371" s="2500" t="s">
        <v>5863</v>
      </c>
      <c r="I371" s="2609"/>
      <c r="J371" s="2501" t="s">
        <v>5864</v>
      </c>
      <c r="K371" s="2609"/>
      <c r="L371" s="2503"/>
      <c r="M371" s="2723"/>
      <c r="N371" s="2725"/>
      <c r="O371" s="2499"/>
      <c r="P371" s="2499"/>
    </row>
    <row r="372" spans="1:16" ht="19.5" customHeight="1">
      <c r="A372" s="281"/>
      <c r="B372" s="719"/>
      <c r="C372" s="719" t="s">
        <v>512</v>
      </c>
      <c r="D372" s="2442" t="s">
        <v>763</v>
      </c>
      <c r="E372" s="2442"/>
      <c r="F372" s="2442"/>
      <c r="G372" s="2442"/>
      <c r="H372" s="2442"/>
      <c r="I372" s="2442"/>
      <c r="J372" s="2432">
        <v>0</v>
      </c>
      <c r="K372" s="2433"/>
      <c r="L372" s="2505"/>
      <c r="M372" s="2726"/>
      <c r="N372" s="2728"/>
      <c r="O372" s="2484"/>
      <c r="P372" s="2484"/>
    </row>
    <row r="373" spans="1:16" ht="60" customHeight="1">
      <c r="A373" s="281"/>
      <c r="B373" s="559" t="s">
        <v>764</v>
      </c>
      <c r="C373" s="2442" t="s">
        <v>765</v>
      </c>
      <c r="D373" s="2442"/>
      <c r="E373" s="2442"/>
      <c r="F373" s="2442"/>
      <c r="G373" s="2442"/>
      <c r="H373" s="636" t="s">
        <v>54</v>
      </c>
      <c r="I373" s="725" t="s">
        <v>766</v>
      </c>
      <c r="J373" s="2501"/>
      <c r="K373" s="2501"/>
      <c r="L373" s="2501"/>
      <c r="M373" s="2501"/>
      <c r="N373" s="3258"/>
      <c r="O373" s="659" t="s">
        <v>3320</v>
      </c>
      <c r="P373" s="659"/>
    </row>
    <row r="374" spans="1:16" ht="87.75" customHeight="1">
      <c r="A374" s="281"/>
      <c r="B374" s="559" t="s">
        <v>767</v>
      </c>
      <c r="C374" s="2537" t="s">
        <v>5865</v>
      </c>
      <c r="D374" s="2537"/>
      <c r="E374" s="2537"/>
      <c r="F374" s="2537"/>
      <c r="G374" s="2538"/>
      <c r="H374" s="564" t="s">
        <v>58</v>
      </c>
      <c r="I374" s="651" t="s">
        <v>446</v>
      </c>
      <c r="J374" s="2482"/>
      <c r="K374" s="2482"/>
      <c r="L374" s="2482"/>
      <c r="M374" s="2482"/>
      <c r="N374" s="2483"/>
      <c r="O374" s="2470" t="s">
        <v>3430</v>
      </c>
      <c r="P374" s="2470"/>
    </row>
    <row r="375" spans="1:16" ht="65.25" customHeight="1">
      <c r="A375" s="281"/>
      <c r="B375" s="537" t="s">
        <v>394</v>
      </c>
      <c r="C375" s="2538" t="s">
        <v>769</v>
      </c>
      <c r="D375" s="2929"/>
      <c r="E375" s="2929"/>
      <c r="F375" s="2929"/>
      <c r="G375" s="2929"/>
      <c r="H375" s="2485" t="s">
        <v>92</v>
      </c>
      <c r="I375" s="2485"/>
      <c r="J375" s="2485"/>
      <c r="K375" s="2485"/>
      <c r="L375" s="2485"/>
      <c r="M375" s="2486"/>
      <c r="N375" s="2487"/>
      <c r="O375" s="2484"/>
      <c r="P375" s="2484"/>
    </row>
    <row r="376" spans="1:16" ht="57" customHeight="1">
      <c r="A376" s="281"/>
      <c r="B376" s="531" t="s">
        <v>770</v>
      </c>
      <c r="C376" s="2442" t="s">
        <v>771</v>
      </c>
      <c r="D376" s="2442"/>
      <c r="E376" s="2442"/>
      <c r="F376" s="2442"/>
      <c r="G376" s="2443"/>
      <c r="H376" s="2432" t="s">
        <v>58</v>
      </c>
      <c r="I376" s="2433"/>
      <c r="J376" s="2453" t="s">
        <v>446</v>
      </c>
      <c r="K376" s="2451"/>
      <c r="L376" s="2520"/>
      <c r="M376" s="2520"/>
      <c r="N376" s="2714"/>
      <c r="O376" s="2470" t="s">
        <v>3430</v>
      </c>
      <c r="P376" s="2470"/>
    </row>
    <row r="377" spans="1:16" ht="42.75" customHeight="1">
      <c r="A377" s="281"/>
      <c r="B377" s="724" t="s">
        <v>394</v>
      </c>
      <c r="C377" s="2472" t="s">
        <v>772</v>
      </c>
      <c r="D377" s="2472"/>
      <c r="E377" s="2472"/>
      <c r="F377" s="2472"/>
      <c r="G377" s="2473"/>
      <c r="H377" s="2474" t="s">
        <v>316</v>
      </c>
      <c r="I377" s="3257"/>
      <c r="J377" s="3254"/>
      <c r="K377" s="4113"/>
      <c r="L377" s="3255"/>
      <c r="M377" s="3255"/>
      <c r="N377" s="3256"/>
      <c r="O377" s="2471"/>
      <c r="P377" s="2471"/>
    </row>
    <row r="378" spans="1:16" ht="44.25" customHeight="1">
      <c r="B378" s="2419" t="s">
        <v>773</v>
      </c>
      <c r="C378" s="2420"/>
      <c r="D378" s="2420"/>
      <c r="E378" s="2420"/>
      <c r="F378" s="2420"/>
      <c r="G378" s="2421"/>
      <c r="H378" s="4111" t="s">
        <v>5866</v>
      </c>
      <c r="I378" s="4112"/>
      <c r="J378" s="4112"/>
      <c r="K378" s="4112"/>
      <c r="L378" s="4112"/>
      <c r="M378" s="4112"/>
      <c r="N378" s="4112"/>
      <c r="O378" s="2425"/>
      <c r="P378" s="2426"/>
    </row>
    <row r="379" spans="1:16" ht="24" customHeight="1">
      <c r="B379" s="2427" t="s">
        <v>7</v>
      </c>
      <c r="C379" s="2428"/>
      <c r="D379" s="2428"/>
      <c r="E379" s="2428"/>
      <c r="F379" s="2428"/>
      <c r="G379" s="2428"/>
      <c r="H379" s="2428"/>
      <c r="I379" s="2428"/>
      <c r="J379" s="2573"/>
      <c r="K379" s="2573"/>
      <c r="L379" s="2428"/>
      <c r="M379" s="2428"/>
      <c r="N379" s="2428"/>
      <c r="O379" s="2428"/>
      <c r="P379" s="2429"/>
    </row>
    <row r="380" spans="1:16" ht="37.5" customHeight="1">
      <c r="A380" s="281"/>
      <c r="B380" s="531" t="s">
        <v>774</v>
      </c>
      <c r="C380" s="2442" t="s">
        <v>775</v>
      </c>
      <c r="D380" s="2442"/>
      <c r="E380" s="2442"/>
      <c r="F380" s="2442"/>
      <c r="G380" s="2443"/>
      <c r="H380" s="2432" t="s">
        <v>53</v>
      </c>
      <c r="I380" s="2433"/>
      <c r="J380" s="715" t="s">
        <v>446</v>
      </c>
      <c r="K380" s="2434"/>
      <c r="L380" s="2435"/>
      <c r="M380" s="2435"/>
      <c r="N380" s="2436"/>
      <c r="O380" s="1200"/>
      <c r="P380" s="1201"/>
    </row>
    <row r="381" spans="1:16" ht="72.75" customHeight="1">
      <c r="A381" s="281"/>
      <c r="B381" s="531" t="s">
        <v>776</v>
      </c>
      <c r="C381" s="2442" t="s">
        <v>5867</v>
      </c>
      <c r="D381" s="2442"/>
      <c r="E381" s="2442"/>
      <c r="F381" s="2442"/>
      <c r="G381" s="2443"/>
      <c r="H381" s="2432" t="s">
        <v>3327</v>
      </c>
      <c r="I381" s="2433"/>
      <c r="J381" s="651" t="s">
        <v>446</v>
      </c>
      <c r="K381" s="2446"/>
      <c r="L381" s="2447"/>
      <c r="M381" s="2447"/>
      <c r="N381" s="2448"/>
      <c r="O381" s="1202"/>
      <c r="P381" s="1203"/>
    </row>
    <row r="382" spans="1:16" ht="72.75" customHeight="1">
      <c r="A382" s="281"/>
      <c r="B382" s="531" t="s">
        <v>778</v>
      </c>
      <c r="C382" s="2442" t="s">
        <v>779</v>
      </c>
      <c r="D382" s="2442"/>
      <c r="E382" s="2442"/>
      <c r="F382" s="2442"/>
      <c r="G382" s="2443"/>
      <c r="H382" s="2432" t="s">
        <v>53</v>
      </c>
      <c r="I382" s="2433"/>
      <c r="J382" s="2519" t="s">
        <v>446</v>
      </c>
      <c r="K382" s="2446"/>
      <c r="L382" s="2447"/>
      <c r="M382" s="2447"/>
      <c r="N382" s="2448"/>
      <c r="O382" s="1202"/>
      <c r="P382" s="1203"/>
    </row>
    <row r="383" spans="1:16" ht="63.95" customHeight="1">
      <c r="A383" s="281"/>
      <c r="B383" s="531"/>
      <c r="C383" s="531" t="s">
        <v>561</v>
      </c>
      <c r="D383" s="2442" t="s">
        <v>5868</v>
      </c>
      <c r="E383" s="2442"/>
      <c r="F383" s="2442"/>
      <c r="G383" s="2443"/>
      <c r="H383" s="2432" t="s">
        <v>53</v>
      </c>
      <c r="I383" s="2433"/>
      <c r="J383" s="2533"/>
      <c r="K383" s="2446"/>
      <c r="L383" s="2447"/>
      <c r="M383" s="2447"/>
      <c r="N383" s="2448"/>
      <c r="O383" s="1202"/>
      <c r="P383" s="1203"/>
    </row>
    <row r="384" spans="1:16" ht="72.75" customHeight="1">
      <c r="A384" s="281"/>
      <c r="B384" s="531" t="s">
        <v>781</v>
      </c>
      <c r="C384" s="2442" t="s">
        <v>5869</v>
      </c>
      <c r="D384" s="2442"/>
      <c r="E384" s="2442"/>
      <c r="F384" s="2442"/>
      <c r="G384" s="2443"/>
      <c r="H384" s="2444" t="s">
        <v>371</v>
      </c>
      <c r="I384" s="2445"/>
      <c r="J384" s="651" t="s">
        <v>446</v>
      </c>
      <c r="K384" s="2446"/>
      <c r="L384" s="2447"/>
      <c r="M384" s="2447"/>
      <c r="N384" s="2448"/>
      <c r="O384" s="1202"/>
      <c r="P384" s="1203"/>
    </row>
    <row r="385" spans="1:16" ht="64.5" customHeight="1">
      <c r="A385" s="281"/>
      <c r="B385" s="531" t="s">
        <v>783</v>
      </c>
      <c r="C385" s="2442" t="s">
        <v>5870</v>
      </c>
      <c r="D385" s="2442"/>
      <c r="E385" s="2442"/>
      <c r="F385" s="2442"/>
      <c r="G385" s="2443"/>
      <c r="H385" s="2449" t="s">
        <v>1369</v>
      </c>
      <c r="I385" s="2450"/>
      <c r="J385" s="651" t="s">
        <v>446</v>
      </c>
      <c r="K385" s="2446"/>
      <c r="L385" s="2447"/>
      <c r="M385" s="2447"/>
      <c r="N385" s="2448"/>
      <c r="O385" s="1202"/>
      <c r="P385" s="1203"/>
    </row>
    <row r="386" spans="1:16" ht="63.75" customHeight="1">
      <c r="A386" s="281"/>
      <c r="B386" s="531" t="s">
        <v>785</v>
      </c>
      <c r="C386" s="2442" t="s">
        <v>5871</v>
      </c>
      <c r="D386" s="2442"/>
      <c r="E386" s="2442"/>
      <c r="F386" s="2442"/>
      <c r="G386" s="2443"/>
      <c r="H386" s="2451" t="s">
        <v>202</v>
      </c>
      <c r="I386" s="2452"/>
      <c r="J386" s="651" t="s">
        <v>446</v>
      </c>
      <c r="K386" s="2446"/>
      <c r="L386" s="2447"/>
      <c r="M386" s="2447"/>
      <c r="N386" s="2448"/>
      <c r="O386" s="1202"/>
      <c r="P386" s="1203"/>
    </row>
    <row r="387" spans="1:16" ht="46.5" customHeight="1">
      <c r="A387" s="281"/>
      <c r="B387" s="531" t="s">
        <v>787</v>
      </c>
      <c r="C387" s="2442" t="s">
        <v>5872</v>
      </c>
      <c r="D387" s="2442"/>
      <c r="E387" s="2442"/>
      <c r="F387" s="2442"/>
      <c r="G387" s="2442"/>
      <c r="H387" s="2442"/>
      <c r="I387" s="2443"/>
      <c r="J387" s="2519" t="s">
        <v>446</v>
      </c>
      <c r="K387" s="4108"/>
      <c r="L387" s="4109"/>
      <c r="M387" s="4109"/>
      <c r="N387" s="4110"/>
      <c r="O387" s="1202"/>
      <c r="P387" s="1203"/>
    </row>
    <row r="388" spans="1:16" ht="30.75" customHeight="1">
      <c r="A388" s="281"/>
      <c r="B388" s="559"/>
      <c r="C388" s="559" t="s">
        <v>561</v>
      </c>
      <c r="D388" s="2442" t="s">
        <v>5873</v>
      </c>
      <c r="E388" s="2442"/>
      <c r="F388" s="2442"/>
      <c r="G388" s="2443"/>
      <c r="H388" s="2451" t="s">
        <v>1373</v>
      </c>
      <c r="I388" s="2452"/>
      <c r="J388" s="2511"/>
      <c r="K388" s="3017"/>
      <c r="L388" s="3018"/>
      <c r="M388" s="3018"/>
      <c r="N388" s="3019"/>
      <c r="O388" s="1202"/>
      <c r="P388" s="1203"/>
    </row>
    <row r="389" spans="1:16" ht="31.5" customHeight="1">
      <c r="B389" s="1939" t="s">
        <v>791</v>
      </c>
      <c r="C389" s="1940"/>
      <c r="D389" s="1940"/>
      <c r="E389" s="1940"/>
      <c r="F389" s="1940"/>
      <c r="G389" s="1940"/>
      <c r="H389" s="1940"/>
      <c r="I389" s="1940"/>
      <c r="J389" s="1940"/>
      <c r="K389" s="1940"/>
      <c r="L389" s="1940"/>
      <c r="M389" s="1940"/>
      <c r="N389" s="1940"/>
      <c r="O389" s="1940"/>
      <c r="P389" s="731"/>
    </row>
    <row r="390" spans="1:16" ht="15"/>
    <row r="391" spans="1:16" ht="15"/>
  </sheetData>
  <protectedRanges>
    <protectedRange algorithmName="SHA-512" hashValue="Vy4WNnMLetCeG+ng9ui6x3+uqKOOyXkr9ydS0hpE1nBblJqWNCsRpMCB+kdhYYAjvYZVZFDOlkpNDEp6qTa4+w==" saltValue="f8i8fDNrQTExav3GvUuKAA==" spinCount="100000" sqref="J59:J65" name="Range1"/>
  </protectedRanges>
  <mergeCells count="881">
    <mergeCell ref="F1:N1"/>
    <mergeCell ref="F2:G2"/>
    <mergeCell ref="B4:N4"/>
    <mergeCell ref="J10:K10"/>
    <mergeCell ref="L10:N10"/>
    <mergeCell ref="C11:H11"/>
    <mergeCell ref="J11:K11"/>
    <mergeCell ref="L11:N11"/>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2"/>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49:E49"/>
    <mergeCell ref="G49:H49"/>
    <mergeCell ref="I49:J49"/>
    <mergeCell ref="K49:L49"/>
    <mergeCell ref="B50:P50"/>
    <mergeCell ref="C51:E51"/>
    <mergeCell ref="G51:H51"/>
    <mergeCell ref="I51:J51"/>
    <mergeCell ref="K51:L51"/>
    <mergeCell ref="C54:E54"/>
    <mergeCell ref="G54:H54"/>
    <mergeCell ref="I54:J54"/>
    <mergeCell ref="K54:L54"/>
    <mergeCell ref="L65:N65"/>
    <mergeCell ref="B58:N58"/>
    <mergeCell ref="C59:I59"/>
    <mergeCell ref="C55:E55"/>
    <mergeCell ref="G55:H55"/>
    <mergeCell ref="I55:J55"/>
    <mergeCell ref="K55:L55"/>
    <mergeCell ref="C52:E52"/>
    <mergeCell ref="G52:H52"/>
    <mergeCell ref="I52:J52"/>
    <mergeCell ref="K52:L52"/>
    <mergeCell ref="C53:E53"/>
    <mergeCell ref="G53:H53"/>
    <mergeCell ref="I53:J53"/>
    <mergeCell ref="K53:L53"/>
    <mergeCell ref="C56:E56"/>
    <mergeCell ref="G56:H56"/>
    <mergeCell ref="I56:J56"/>
    <mergeCell ref="K56:L56"/>
    <mergeCell ref="C57:E57"/>
    <mergeCell ref="G57:H57"/>
    <mergeCell ref="I57:J57"/>
    <mergeCell ref="K57:L57"/>
    <mergeCell ref="L62:N62"/>
    <mergeCell ref="L59:N59"/>
    <mergeCell ref="C66:J66"/>
    <mergeCell ref="K66:K71"/>
    <mergeCell ref="L66:N71"/>
    <mergeCell ref="O66:O71"/>
    <mergeCell ref="P66:P71"/>
    <mergeCell ref="C67:I67"/>
    <mergeCell ref="C68:I68"/>
    <mergeCell ref="C69:I69"/>
    <mergeCell ref="C70:I70"/>
    <mergeCell ref="C71:F71"/>
    <mergeCell ref="G71:J71"/>
    <mergeCell ref="O59:O65"/>
    <mergeCell ref="P59:P65"/>
    <mergeCell ref="C60:I60"/>
    <mergeCell ref="L60:N60"/>
    <mergeCell ref="C61:I61"/>
    <mergeCell ref="L61:N61"/>
    <mergeCell ref="C62:I62"/>
    <mergeCell ref="C63:I63"/>
    <mergeCell ref="L63:N63"/>
    <mergeCell ref="C64:I64"/>
    <mergeCell ref="L64:N64"/>
    <mergeCell ref="C65:I65"/>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P84:P89"/>
    <mergeCell ref="B85:E89"/>
    <mergeCell ref="F85:H85"/>
    <mergeCell ref="I85:J85"/>
    <mergeCell ref="K85:N85"/>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137"/>
    <mergeCell ref="B92:F93"/>
    <mergeCell ref="G92:N92"/>
    <mergeCell ref="K93:N93"/>
    <mergeCell ref="C94:J94"/>
    <mergeCell ref="K94:N96"/>
    <mergeCell ref="C95:F95"/>
    <mergeCell ref="C103:J103"/>
    <mergeCell ref="K103:N105"/>
    <mergeCell ref="C104:F104"/>
    <mergeCell ref="C105:F105"/>
    <mergeCell ref="C106:J106"/>
    <mergeCell ref="K106:N108"/>
    <mergeCell ref="C107:F107"/>
    <mergeCell ref="C108:F108"/>
    <mergeCell ref="C96:F96"/>
    <mergeCell ref="C97:J97"/>
    <mergeCell ref="K97:N99"/>
    <mergeCell ref="C98:F98"/>
    <mergeCell ref="C99:F99"/>
    <mergeCell ref="C100:J100"/>
    <mergeCell ref="K100:N102"/>
    <mergeCell ref="C101:F101"/>
    <mergeCell ref="C102:F102"/>
    <mergeCell ref="C115:J115"/>
    <mergeCell ref="K115:N117"/>
    <mergeCell ref="C116:F116"/>
    <mergeCell ref="C117:F117"/>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27:J127"/>
    <mergeCell ref="K127:N129"/>
    <mergeCell ref="C128:F128"/>
    <mergeCell ref="C129:F129"/>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J133"/>
    <mergeCell ref="K133:N136"/>
    <mergeCell ref="C134:D134"/>
    <mergeCell ref="E134:J134"/>
    <mergeCell ref="C135:F135"/>
    <mergeCell ref="C136:F136"/>
    <mergeCell ref="H143:J143"/>
    <mergeCell ref="C144:G144"/>
    <mergeCell ref="H144:J144"/>
    <mergeCell ref="C145:G145"/>
    <mergeCell ref="H145:J145"/>
    <mergeCell ref="O145:O146"/>
    <mergeCell ref="B140:P140"/>
    <mergeCell ref="C141:G141"/>
    <mergeCell ref="H141:J141"/>
    <mergeCell ref="K141:K148"/>
    <mergeCell ref="L141:N148"/>
    <mergeCell ref="O141:O144"/>
    <mergeCell ref="P141:P144"/>
    <mergeCell ref="C142:G142"/>
    <mergeCell ref="H142:J142"/>
    <mergeCell ref="C143:G143"/>
    <mergeCell ref="P145:P146"/>
    <mergeCell ref="C146:G146"/>
    <mergeCell ref="H146:J146"/>
    <mergeCell ref="C147:G147"/>
    <mergeCell ref="H147:J147"/>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D154:F154"/>
    <mergeCell ref="G154:I154"/>
    <mergeCell ref="J154:L154"/>
    <mergeCell ref="C155:F155"/>
    <mergeCell ref="G155:I155"/>
    <mergeCell ref="J155:L155"/>
    <mergeCell ref="M151:N151"/>
    <mergeCell ref="C152:F152"/>
    <mergeCell ref="G152:I152"/>
    <mergeCell ref="J152:L152"/>
    <mergeCell ref="M152:N152"/>
    <mergeCell ref="D153:F153"/>
    <mergeCell ref="G153:I153"/>
    <mergeCell ref="J153:L153"/>
    <mergeCell ref="M153:N153"/>
    <mergeCell ref="M155:N155"/>
    <mergeCell ref="C156:F156"/>
    <mergeCell ref="G156:I156"/>
    <mergeCell ref="J156:L156"/>
    <mergeCell ref="M156:N156"/>
    <mergeCell ref="C157:F157"/>
    <mergeCell ref="G157:I157"/>
    <mergeCell ref="J157:L157"/>
    <mergeCell ref="M157:N157"/>
    <mergeCell ref="C160:F160"/>
    <mergeCell ref="G160:I160"/>
    <mergeCell ref="J160:L160"/>
    <mergeCell ref="M160:N160"/>
    <mergeCell ref="C161:F161"/>
    <mergeCell ref="G161:I161"/>
    <mergeCell ref="J161:L161"/>
    <mergeCell ref="M161:N161"/>
    <mergeCell ref="C158:F158"/>
    <mergeCell ref="G158:I158"/>
    <mergeCell ref="J158:L158"/>
    <mergeCell ref="M158:N158"/>
    <mergeCell ref="C159:F159"/>
    <mergeCell ref="G159:I159"/>
    <mergeCell ref="J159:L159"/>
    <mergeCell ref="M159:N159"/>
    <mergeCell ref="C164:F164"/>
    <mergeCell ref="G164:I164"/>
    <mergeCell ref="J164:L164"/>
    <mergeCell ref="M164:N164"/>
    <mergeCell ref="C165:E165"/>
    <mergeCell ref="H165:I165"/>
    <mergeCell ref="J165:L165"/>
    <mergeCell ref="M165:N165"/>
    <mergeCell ref="C162:F162"/>
    <mergeCell ref="G162:I162"/>
    <mergeCell ref="J162:L162"/>
    <mergeCell ref="M162:N162"/>
    <mergeCell ref="C163:F163"/>
    <mergeCell ref="G163:I163"/>
    <mergeCell ref="J163:L163"/>
    <mergeCell ref="M163:N163"/>
    <mergeCell ref="B166:N166"/>
    <mergeCell ref="C167:E167"/>
    <mergeCell ref="G167:K167"/>
    <mergeCell ref="L167:N167"/>
    <mergeCell ref="O167:O178"/>
    <mergeCell ref="P167:P178"/>
    <mergeCell ref="C168:E168"/>
    <mergeCell ref="G168:K168"/>
    <mergeCell ref="L168:N168"/>
    <mergeCell ref="C169:E169"/>
    <mergeCell ref="C172:E172"/>
    <mergeCell ref="G172:K172"/>
    <mergeCell ref="L172:N172"/>
    <mergeCell ref="C173:E173"/>
    <mergeCell ref="G173:K173"/>
    <mergeCell ref="L173:N173"/>
    <mergeCell ref="G169:K169"/>
    <mergeCell ref="L169:N169"/>
    <mergeCell ref="C170:E170"/>
    <mergeCell ref="G170:K170"/>
    <mergeCell ref="L170:N170"/>
    <mergeCell ref="C171:E171"/>
    <mergeCell ref="G171:K171"/>
    <mergeCell ref="L171:N171"/>
    <mergeCell ref="C176:E176"/>
    <mergeCell ref="G176:K176"/>
    <mergeCell ref="L176:N176"/>
    <mergeCell ref="C177:E177"/>
    <mergeCell ref="G177:K177"/>
    <mergeCell ref="L177:N177"/>
    <mergeCell ref="C174:E174"/>
    <mergeCell ref="G174:K174"/>
    <mergeCell ref="L174:N174"/>
    <mergeCell ref="C175:E175"/>
    <mergeCell ref="G175:K175"/>
    <mergeCell ref="L175:N175"/>
    <mergeCell ref="C178:E178"/>
    <mergeCell ref="G178:K178"/>
    <mergeCell ref="L178:N178"/>
    <mergeCell ref="C179:E179"/>
    <mergeCell ref="G179:N179"/>
    <mergeCell ref="O179:O190"/>
    <mergeCell ref="G184:N184"/>
    <mergeCell ref="C185:E185"/>
    <mergeCell ref="G185:N185"/>
    <mergeCell ref="C186:E186"/>
    <mergeCell ref="G186:N186"/>
    <mergeCell ref="C187:E187"/>
    <mergeCell ref="G187:N187"/>
    <mergeCell ref="C188:E188"/>
    <mergeCell ref="G188:N188"/>
    <mergeCell ref="C189:E189"/>
    <mergeCell ref="G189:N189"/>
    <mergeCell ref="P179:P190"/>
    <mergeCell ref="C180:E180"/>
    <mergeCell ref="G180:N180"/>
    <mergeCell ref="C181:E181"/>
    <mergeCell ref="G181:N181"/>
    <mergeCell ref="C182:E182"/>
    <mergeCell ref="G182:N182"/>
    <mergeCell ref="C183:E183"/>
    <mergeCell ref="G183:N183"/>
    <mergeCell ref="C184:E184"/>
    <mergeCell ref="C190:E190"/>
    <mergeCell ref="G190:N190"/>
    <mergeCell ref="L191:N191"/>
    <mergeCell ref="O191:O202"/>
    <mergeCell ref="C195:E195"/>
    <mergeCell ref="G195:K195"/>
    <mergeCell ref="L195:N195"/>
    <mergeCell ref="C196:E196"/>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F259"/>
    <mergeCell ref="H259:N259"/>
    <mergeCell ref="C260:E260"/>
    <mergeCell ref="H260:N260"/>
    <mergeCell ref="O263:O267"/>
    <mergeCell ref="P263:P267"/>
    <mergeCell ref="C264:E264"/>
    <mergeCell ref="C265:E265"/>
    <mergeCell ref="C266:E266"/>
    <mergeCell ref="C267:E267"/>
    <mergeCell ref="C261:E261"/>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H341:I341"/>
    <mergeCell ref="J341:K341"/>
    <mergeCell ref="H328:I328"/>
    <mergeCell ref="C337:K337"/>
    <mergeCell ref="D338:I338"/>
    <mergeCell ref="J338:K338"/>
    <mergeCell ref="D339:I339"/>
    <mergeCell ref="J339:K339"/>
    <mergeCell ref="D340:G340"/>
    <mergeCell ref="H340:I340"/>
    <mergeCell ref="J340:K340"/>
    <mergeCell ref="D334:G334"/>
    <mergeCell ref="H334:I334"/>
    <mergeCell ref="J334:K334"/>
    <mergeCell ref="H335:I335"/>
    <mergeCell ref="J335:K335"/>
    <mergeCell ref="D336:I336"/>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C373:G373"/>
    <mergeCell ref="J373:N373"/>
    <mergeCell ref="C374:G374"/>
    <mergeCell ref="J374:N374"/>
    <mergeCell ref="O374:O37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B378:G378"/>
    <mergeCell ref="H378:N378"/>
    <mergeCell ref="O378:P378"/>
    <mergeCell ref="B379:P379"/>
    <mergeCell ref="C380:G380"/>
    <mergeCell ref="H380:I380"/>
    <mergeCell ref="K380:N380"/>
    <mergeCell ref="C376:G376"/>
    <mergeCell ref="H376:I376"/>
    <mergeCell ref="J376:J377"/>
    <mergeCell ref="K376:N377"/>
    <mergeCell ref="O376:O377"/>
    <mergeCell ref="P376:P377"/>
    <mergeCell ref="C377:G377"/>
    <mergeCell ref="H377:I377"/>
    <mergeCell ref="C384:G384"/>
    <mergeCell ref="H384:I384"/>
    <mergeCell ref="K384:N384"/>
    <mergeCell ref="C385:G385"/>
    <mergeCell ref="H385:I385"/>
    <mergeCell ref="K385:N385"/>
    <mergeCell ref="C381:G381"/>
    <mergeCell ref="H381:I381"/>
    <mergeCell ref="K381:N381"/>
    <mergeCell ref="C382:G382"/>
    <mergeCell ref="H382:I382"/>
    <mergeCell ref="J382:J383"/>
    <mergeCell ref="K382:N382"/>
    <mergeCell ref="D383:G383"/>
    <mergeCell ref="H383:I383"/>
    <mergeCell ref="K383:N383"/>
    <mergeCell ref="B389:O389"/>
    <mergeCell ref="C386:G386"/>
    <mergeCell ref="H386:I386"/>
    <mergeCell ref="K386:N386"/>
    <mergeCell ref="C387:I387"/>
    <mergeCell ref="J387:J388"/>
    <mergeCell ref="K387:N388"/>
    <mergeCell ref="D388:G388"/>
    <mergeCell ref="H388:I388"/>
  </mergeCells>
  <phoneticPr fontId="2" type="noConversion"/>
  <conditionalFormatting sqref="F73:F75">
    <cfRule type="containsBlanks" dxfId="1712" priority="193">
      <formula>LEN(TRIM(F73))=0</formula>
    </cfRule>
  </conditionalFormatting>
  <conditionalFormatting sqref="F77:F81">
    <cfRule type="containsBlanks" dxfId="1711" priority="161">
      <formula>LEN(TRIM(F77))=0</formula>
    </cfRule>
  </conditionalFormatting>
  <conditionalFormatting sqref="F180:F190">
    <cfRule type="containsBlanks" dxfId="1710" priority="194">
      <formula>LEN(TRIM(F180))=0</formula>
    </cfRule>
  </conditionalFormatting>
  <conditionalFormatting sqref="F257:F258">
    <cfRule type="containsBlanks" dxfId="1709" priority="199">
      <formula>LEN(TRIM(F257))=0</formula>
    </cfRule>
  </conditionalFormatting>
  <conditionalFormatting sqref="F260">
    <cfRule type="expression" dxfId="1708" priority="49">
      <formula>AND(F258="No",#REF!="No")</formula>
    </cfRule>
  </conditionalFormatting>
  <conditionalFormatting sqref="F260:F267">
    <cfRule type="containsBlanks" dxfId="1707" priority="198">
      <formula>LEN(TRIM(F260))=0</formula>
    </cfRule>
  </conditionalFormatting>
  <conditionalFormatting sqref="F261">
    <cfRule type="expression" dxfId="1706" priority="23">
      <formula>AND(F258="No",#REF!="No")</formula>
    </cfRule>
  </conditionalFormatting>
  <conditionalFormatting sqref="F262">
    <cfRule type="expression" dxfId="1705" priority="22">
      <formula>AND(F258="No",#REF!="No")</formula>
    </cfRule>
  </conditionalFormatting>
  <conditionalFormatting sqref="F264:F267">
    <cfRule type="expression" dxfId="1704" priority="73">
      <formula>$F$263="No"</formula>
    </cfRule>
  </conditionalFormatting>
  <conditionalFormatting sqref="F273:F277">
    <cfRule type="containsBlanks" dxfId="1703" priority="184">
      <formula>LEN(TRIM(F273))=0</formula>
    </cfRule>
  </conditionalFormatting>
  <conditionalFormatting sqref="F81:G81">
    <cfRule type="expression" dxfId="1702" priority="53">
      <formula>OR($F$80="No",$F$80="Don't know",$F$80="Not applicable")</formula>
    </cfRule>
  </conditionalFormatting>
  <conditionalFormatting sqref="F250:G250 F251 F252:G252 F253 F254:G254">
    <cfRule type="containsBlanks" dxfId="1701" priority="181">
      <formula>LEN(TRIM(F250))=0</formula>
    </cfRule>
  </conditionalFormatting>
  <conditionalFormatting sqref="F86:J86">
    <cfRule type="containsBlanks" dxfId="1700" priority="123">
      <formula>LEN(TRIM(F86))=0</formula>
    </cfRule>
  </conditionalFormatting>
  <conditionalFormatting sqref="F226:J226">
    <cfRule type="expression" dxfId="1699" priority="67">
      <formula>OR($H$225="No",$H$225="Don't know",$H$225="Not applicable (no fees)")</formula>
    </cfRule>
  </conditionalFormatting>
  <conditionalFormatting sqref="F228:J228">
    <cfRule type="expression" dxfId="1698" priority="66">
      <formula>$H$227="No"</formula>
    </cfRule>
  </conditionalFormatting>
  <conditionalFormatting sqref="F45:M45">
    <cfRule type="expression" dxfId="1697" priority="113">
      <formula>OR($I$42="No",$I$42="Don't know")</formula>
    </cfRule>
  </conditionalFormatting>
  <conditionalFormatting sqref="F47:M47 F45:M45 F52:M56">
    <cfRule type="containsBlanks" dxfId="1696" priority="135">
      <formula>LEN(TRIM(F45))=0</formula>
    </cfRule>
  </conditionalFormatting>
  <conditionalFormatting sqref="F47:M47">
    <cfRule type="expression" dxfId="1695" priority="114">
      <formula>OR($I$42="No",$I$42="Don't know")</formula>
    </cfRule>
  </conditionalFormatting>
  <conditionalFormatting sqref="F8:N8">
    <cfRule type="expression" dxfId="1694" priority="111">
      <formula>OR($I$6="No",$I$6="Don't know")</formula>
    </cfRule>
    <cfRule type="containsBlanks" dxfId="1693" priority="219">
      <formula>LEN(TRIM(F8))=0</formula>
    </cfRule>
    <cfRule type="expression" dxfId="1692" priority="223">
      <formula>$N$13="No"</formula>
    </cfRule>
    <cfRule type="expression" dxfId="1691" priority="224">
      <formula>$N$13="Not applicable"</formula>
    </cfRule>
    <cfRule type="expression" dxfId="1690" priority="225">
      <formula>$N$13="Don't know"</formula>
    </cfRule>
  </conditionalFormatting>
  <conditionalFormatting sqref="F86:N89">
    <cfRule type="expression" dxfId="1689" priority="109">
      <formula>OR($H$84="No",$H$84="Don't know")</formula>
    </cfRule>
  </conditionalFormatting>
  <conditionalFormatting sqref="G38:G39">
    <cfRule type="expression" dxfId="1688" priority="122">
      <formula>$J$35="No"</formula>
    </cfRule>
  </conditionalFormatting>
  <conditionalFormatting sqref="G139">
    <cfRule type="containsBlanks" dxfId="1687" priority="215">
      <formula>LEN(TRIM(G139))=0</formula>
    </cfRule>
  </conditionalFormatting>
  <conditionalFormatting sqref="G154:G164">
    <cfRule type="containsBlanks" dxfId="1686" priority="104">
      <formula>LEN(TRIM(G154))=0</formula>
    </cfRule>
  </conditionalFormatting>
  <conditionalFormatting sqref="G256">
    <cfRule type="containsBlanks" dxfId="1685" priority="180">
      <formula>LEN(TRIM(G256))=0</formula>
    </cfRule>
  </conditionalFormatting>
  <conditionalFormatting sqref="G271 F273:G277">
    <cfRule type="expression" dxfId="1684" priority="72">
      <formula>OR($G$269="No",$G$269="Don't know")</formula>
    </cfRule>
  </conditionalFormatting>
  <conditionalFormatting sqref="G271 G269">
    <cfRule type="containsBlanks" dxfId="1683" priority="183">
      <formula>LEN(TRIM(G269))=0</formula>
    </cfRule>
  </conditionalFormatting>
  <conditionalFormatting sqref="G151:I151">
    <cfRule type="expression" dxfId="1682" priority="108">
      <formula>OR($I$94="No",$I$94="Don't know")</formula>
    </cfRule>
  </conditionalFormatting>
  <conditionalFormatting sqref="G152:I152">
    <cfRule type="expression" dxfId="1681" priority="106">
      <formula>OR($I$97="No",$I$97="Don't know")</formula>
    </cfRule>
  </conditionalFormatting>
  <conditionalFormatting sqref="G153:I154">
    <cfRule type="expression" dxfId="1680" priority="103">
      <formula>OR($I$100="No",$I$100="Don't know")</formula>
    </cfRule>
  </conditionalFormatting>
  <conditionalFormatting sqref="G155:I155">
    <cfRule type="expression" dxfId="1679" priority="100">
      <formula>OR($I$103="No",$I$103="Don't know")</formula>
    </cfRule>
  </conditionalFormatting>
  <conditionalFormatting sqref="G156:I156">
    <cfRule type="expression" dxfId="1678" priority="98">
      <formula>OR($I$106="No",$I$106="Don't know")</formula>
    </cfRule>
  </conditionalFormatting>
  <conditionalFormatting sqref="G157:I157">
    <cfRule type="expression" dxfId="1677" priority="96">
      <formula>OR($I$109="No",$I$109="Don't know")</formula>
    </cfRule>
  </conditionalFormatting>
  <conditionalFormatting sqref="G158:I158">
    <cfRule type="expression" dxfId="1676" priority="94">
      <formula>OR($I$112="No",$I$112="Don't know")</formula>
    </cfRule>
  </conditionalFormatting>
  <conditionalFormatting sqref="G159:I159">
    <cfRule type="expression" dxfId="1675" priority="92">
      <formula>OR($I$115="No",$I$115="Don't know")</formula>
    </cfRule>
  </conditionalFormatting>
  <conditionalFormatting sqref="G160:I160">
    <cfRule type="expression" dxfId="1674" priority="90">
      <formula>OR($I$118="No",$I$118="Don't know")</formula>
    </cfRule>
  </conditionalFormatting>
  <conditionalFormatting sqref="G161:I161">
    <cfRule type="expression" dxfId="1673" priority="88">
      <formula>OR($I$121="No",$I$121="Don't know")</formula>
    </cfRule>
  </conditionalFormatting>
  <conditionalFormatting sqref="G162:I162">
    <cfRule type="expression" dxfId="1672" priority="86">
      <formula>OR($I$124="No",$I$124="Don't know")</formula>
    </cfRule>
  </conditionalFormatting>
  <conditionalFormatting sqref="G163:I163">
    <cfRule type="expression" dxfId="1671" priority="83">
      <formula>OR($I$127="No",$I$127="Don't know")</formula>
    </cfRule>
  </conditionalFormatting>
  <conditionalFormatting sqref="G164:I164">
    <cfRule type="expression" dxfId="1670" priority="82">
      <formula>OR($I$130="No",$I$130="Don't know")</formula>
    </cfRule>
  </conditionalFormatting>
  <conditionalFormatting sqref="G38:J39">
    <cfRule type="expression" dxfId="1669" priority="110">
      <formula>OR($J$35="No",$J$35="Don't know")</formula>
    </cfRule>
    <cfRule type="containsBlanks" dxfId="1668" priority="217">
      <formula>LEN(TRIM(G38))=0</formula>
    </cfRule>
  </conditionalFormatting>
  <conditionalFormatting sqref="G71:J71 F73:G75 F77:G81">
    <cfRule type="expression" dxfId="1667" priority="54">
      <formula>($J$59=0)</formula>
    </cfRule>
  </conditionalFormatting>
  <conditionalFormatting sqref="G71:J71">
    <cfRule type="expression" dxfId="1666" priority="56">
      <formula>OR($J$70="No",$J$70="Don't know",$J$70="Not applicable")</formula>
    </cfRule>
    <cfRule type="containsBlanks" dxfId="1665" priority="182">
      <formula>LEN(TRIM(G71))=0</formula>
    </cfRule>
  </conditionalFormatting>
  <conditionalFormatting sqref="G95:J96">
    <cfRule type="containsBlanks" dxfId="1664" priority="51">
      <formula>LEN(TRIM(G95))=0</formula>
    </cfRule>
  </conditionalFormatting>
  <conditionalFormatting sqref="G98:J99">
    <cfRule type="containsBlanks" dxfId="1663" priority="47">
      <formula>LEN(TRIM(G98))=0</formula>
    </cfRule>
  </conditionalFormatting>
  <conditionalFormatting sqref="G101:J102">
    <cfRule type="containsBlanks" dxfId="1662" priority="46">
      <formula>LEN(TRIM(G101))=0</formula>
    </cfRule>
  </conditionalFormatting>
  <conditionalFormatting sqref="G104:J105">
    <cfRule type="containsBlanks" dxfId="1661" priority="45">
      <formula>LEN(TRIM(G104))=0</formula>
    </cfRule>
  </conditionalFormatting>
  <conditionalFormatting sqref="G107:J108">
    <cfRule type="containsBlanks" dxfId="1660" priority="44">
      <formula>LEN(TRIM(G107))=0</formula>
    </cfRule>
  </conditionalFormatting>
  <conditionalFormatting sqref="G110:J111">
    <cfRule type="containsBlanks" dxfId="1659" priority="43">
      <formula>LEN(TRIM(G110))=0</formula>
    </cfRule>
  </conditionalFormatting>
  <conditionalFormatting sqref="G113:J114">
    <cfRule type="containsBlanks" dxfId="1658" priority="42">
      <formula>LEN(TRIM(G113))=0</formula>
    </cfRule>
  </conditionalFormatting>
  <conditionalFormatting sqref="G116:J117">
    <cfRule type="containsBlanks" dxfId="1657" priority="41">
      <formula>LEN(TRIM(G116))=0</formula>
    </cfRule>
  </conditionalFormatting>
  <conditionalFormatting sqref="G119:J120">
    <cfRule type="containsBlanks" dxfId="1656" priority="40">
      <formula>LEN(TRIM(G119))=0</formula>
    </cfRule>
  </conditionalFormatting>
  <conditionalFormatting sqref="G122:J123">
    <cfRule type="containsBlanks" dxfId="1655" priority="39">
      <formula>LEN(TRIM(G122))=0</formula>
    </cfRule>
  </conditionalFormatting>
  <conditionalFormatting sqref="G125:J126">
    <cfRule type="containsBlanks" dxfId="1654" priority="38">
      <formula>LEN(TRIM(G125))=0</formula>
    </cfRule>
  </conditionalFormatting>
  <conditionalFormatting sqref="G128:J129">
    <cfRule type="containsBlanks" dxfId="1653" priority="37">
      <formula>LEN(TRIM(G128))=0</formula>
    </cfRule>
  </conditionalFormatting>
  <conditionalFormatting sqref="G131:J132">
    <cfRule type="containsBlanks" dxfId="1652" priority="36">
      <formula>LEN(TRIM(G131))=0</formula>
    </cfRule>
  </conditionalFormatting>
  <conditionalFormatting sqref="G180:N190">
    <cfRule type="expression" dxfId="1651" priority="9">
      <formula>OR($F180="No",$F180="Don't know")</formula>
    </cfRule>
  </conditionalFormatting>
  <conditionalFormatting sqref="G192:N202">
    <cfRule type="expression" dxfId="1650" priority="78">
      <formula>OR($F192="No",$F192="Don't know")</formula>
    </cfRule>
  </conditionalFormatting>
  <conditionalFormatting sqref="G204:N214">
    <cfRule type="expression" dxfId="1649" priority="77">
      <formula>OR($F204="No",$F204="Don't know")</formula>
    </cfRule>
  </conditionalFormatting>
  <conditionalFormatting sqref="H141:H142">
    <cfRule type="expression" dxfId="1648" priority="11">
      <formula>#REF!="Don't know"</formula>
    </cfRule>
    <cfRule type="expression" dxfId="1647" priority="12">
      <formula>#REF!="No"</formula>
    </cfRule>
    <cfRule type="containsBlanks" dxfId="1646" priority="13">
      <formula>LEN(TRIM(H141))=0</formula>
    </cfRule>
  </conditionalFormatting>
  <conditionalFormatting sqref="H143">
    <cfRule type="containsBlanks" dxfId="1645" priority="139">
      <formula>LEN(TRIM(H143))=0</formula>
    </cfRule>
  </conditionalFormatting>
  <conditionalFormatting sqref="H143:H144">
    <cfRule type="expression" dxfId="1644" priority="136">
      <formula>#REF!="Don't know"</formula>
    </cfRule>
    <cfRule type="expression" dxfId="1643" priority="137">
      <formula>#REF!="No"</formula>
    </cfRule>
  </conditionalFormatting>
  <conditionalFormatting sqref="H144:H145">
    <cfRule type="containsBlanks" dxfId="1642" priority="138">
      <formula>LEN(TRIM(H144))=0</formula>
    </cfRule>
  </conditionalFormatting>
  <conditionalFormatting sqref="H145">
    <cfRule type="expression" dxfId="1641" priority="208">
      <formula>#REF!="Don't know"</formula>
    </cfRule>
    <cfRule type="expression" dxfId="1640" priority="209">
      <formula>#REF!="No"</formula>
    </cfRule>
  </conditionalFormatting>
  <conditionalFormatting sqref="H147 K141">
    <cfRule type="expression" dxfId="1639" priority="211">
      <formula>#REF!="Don't know"</formula>
    </cfRule>
    <cfRule type="expression" dxfId="1638" priority="212">
      <formula>#REF!="No"</formula>
    </cfRule>
  </conditionalFormatting>
  <conditionalFormatting sqref="H147">
    <cfRule type="containsBlanks" dxfId="1637" priority="210">
      <formula>LEN(TRIM(H147))=0</formula>
    </cfRule>
  </conditionalFormatting>
  <conditionalFormatting sqref="H215">
    <cfRule type="containsBlanks" dxfId="1636" priority="187">
      <formula>LEN(TRIM(H215))=0</formula>
    </cfRule>
    <cfRule type="expression" dxfId="1635" priority="188">
      <formula>#REF!="Don't know"</formula>
    </cfRule>
    <cfRule type="expression" dxfId="1634" priority="189">
      <formula>#REF!="No"</formula>
    </cfRule>
  </conditionalFormatting>
  <conditionalFormatting sqref="H217:H220">
    <cfRule type="containsBlanks" dxfId="1633" priority="190">
      <formula>LEN(TRIM(H217))=0</formula>
    </cfRule>
    <cfRule type="expression" dxfId="1632" priority="191">
      <formula>$H$148="Don't know"</formula>
    </cfRule>
    <cfRule type="expression" dxfId="1631" priority="192">
      <formula>$H$148="no"</formula>
    </cfRule>
  </conditionalFormatting>
  <conditionalFormatting sqref="H223:H225">
    <cfRule type="containsBlanks" dxfId="1630" priority="160">
      <formula>LEN(TRIM(H223))=0</formula>
    </cfRule>
  </conditionalFormatting>
  <conditionalFormatting sqref="H227">
    <cfRule type="containsBlanks" dxfId="1629" priority="159">
      <formula>LEN(TRIM(H227))=0</formula>
    </cfRule>
  </conditionalFormatting>
  <conditionalFormatting sqref="H315">
    <cfRule type="expression" dxfId="1628" priority="48">
      <formula>H314 = "No"</formula>
    </cfRule>
  </conditionalFormatting>
  <conditionalFormatting sqref="H317:H318">
    <cfRule type="containsBlanks" dxfId="1627" priority="204">
      <formula>LEN(TRIM(H317))=0</formula>
    </cfRule>
  </conditionalFormatting>
  <conditionalFormatting sqref="H320">
    <cfRule type="containsBlanks" dxfId="1626" priority="200">
      <formula>LEN(TRIM(H320))=0</formula>
    </cfRule>
  </conditionalFormatting>
  <conditionalFormatting sqref="H373:H374">
    <cfRule type="containsBlanks" dxfId="1625" priority="169">
      <formula>LEN(TRIM(H373))=0</formula>
    </cfRule>
  </conditionalFormatting>
  <conditionalFormatting sqref="H377 H376:I376">
    <cfRule type="containsBlanks" dxfId="1624" priority="185">
      <formula>LEN(TRIM(H376))=0</formula>
    </cfRule>
  </conditionalFormatting>
  <conditionalFormatting sqref="H380:H386">
    <cfRule type="containsBlanks" dxfId="1623" priority="58">
      <formula>LEN(TRIM(H380))=0</formula>
    </cfRule>
    <cfRule type="containsBlanks" priority="59">
      <formula>LEN(TRIM(H380))=0</formula>
    </cfRule>
  </conditionalFormatting>
  <conditionalFormatting sqref="H388">
    <cfRule type="containsBlanks" dxfId="1622" priority="60">
      <formula>LEN(TRIM(H388))=0</formula>
    </cfRule>
    <cfRule type="containsBlanks" priority="61">
      <formula>LEN(TRIM(H388))=0</formula>
    </cfRule>
  </conditionalFormatting>
  <conditionalFormatting sqref="H281:I284">
    <cfRule type="containsBlanks" dxfId="1621" priority="8">
      <formula>LEN(TRIM(H281))=0</formula>
    </cfRule>
  </conditionalFormatting>
  <conditionalFormatting sqref="H290:I295">
    <cfRule type="containsBlanks" dxfId="1620" priority="2">
      <formula>LEN(TRIM(H290))=0</formula>
    </cfRule>
  </conditionalFormatting>
  <conditionalFormatting sqref="H297:I299">
    <cfRule type="containsBlanks" dxfId="1619" priority="1">
      <formula>LEN(TRIM(H297))=0</formula>
    </cfRule>
  </conditionalFormatting>
  <conditionalFormatting sqref="H376:I376 H377">
    <cfRule type="containsBlanks" priority="186">
      <formula>LEN(TRIM(H376))=0</formula>
    </cfRule>
  </conditionalFormatting>
  <conditionalFormatting sqref="H377:I377">
    <cfRule type="expression" dxfId="1618" priority="52">
      <formula>OR($H$376="No PSE plan started/developed",$H$376="Don't know",$H$376="Yes PSE plan but no FP/RH component")</formula>
    </cfRule>
  </conditionalFormatting>
  <conditionalFormatting sqref="H381:I381">
    <cfRule type="expression" dxfId="1617" priority="57">
      <formula>OR($H$380="No",$H$380="Don't know")</formula>
    </cfRule>
  </conditionalFormatting>
  <conditionalFormatting sqref="H143:J144">
    <cfRule type="expression" dxfId="1616" priority="112">
      <formula>OR($G$139="No",$G$139="Don't know")</formula>
    </cfRule>
  </conditionalFormatting>
  <conditionalFormatting sqref="H146:J146">
    <cfRule type="expression" dxfId="1615" priority="80">
      <formula>OR($H$145="No",$H$145="Don't know")</formula>
    </cfRule>
  </conditionalFormatting>
  <conditionalFormatting sqref="H148:J148">
    <cfRule type="expression" dxfId="1614" priority="10">
      <formula>OR($H$119="No",$H$119="Don't know")</formula>
    </cfRule>
  </conditionalFormatting>
  <conditionalFormatting sqref="H217:J221">
    <cfRule type="expression" dxfId="1613" priority="76">
      <formula>OR($H$215="No",$H$215="Don't know")</formula>
    </cfRule>
  </conditionalFormatting>
  <conditionalFormatting sqref="H225:J225">
    <cfRule type="expression" dxfId="1612" priority="75">
      <formula>AND($H$223="No",$H$224="No")</formula>
    </cfRule>
  </conditionalFormatting>
  <conditionalFormatting sqref="H230:J231">
    <cfRule type="expression" dxfId="1611" priority="74">
      <formula>AND($H$223="No",$H$224="No")</formula>
    </cfRule>
  </conditionalFormatting>
  <conditionalFormatting sqref="H231:J231">
    <cfRule type="expression" dxfId="1610" priority="65">
      <formula>OR($H$230="No","Don't know")</formula>
    </cfRule>
  </conditionalFormatting>
  <conditionalFormatting sqref="H306:J306">
    <cfRule type="expression" dxfId="1609" priority="71">
      <formula>OR($H$305="No",$H$305="Don't know")</formula>
    </cfRule>
  </conditionalFormatting>
  <conditionalFormatting sqref="H307:J307">
    <cfRule type="expression" dxfId="1608" priority="7">
      <formula>OR($H$278="No",$H$278="Don't know",$H$277="No",$H$277="Don't know")</formula>
    </cfRule>
  </conditionalFormatting>
  <conditionalFormatting sqref="H315:J315">
    <cfRule type="containsBlanks" dxfId="1607" priority="167">
      <formula>LEN(TRIM(H315))=0</formula>
    </cfRule>
  </conditionalFormatting>
  <conditionalFormatting sqref="H319:J319">
    <cfRule type="expression" dxfId="1606" priority="70">
      <formula>OR($H$318="No",$H$318="Don't know")</formula>
    </cfRule>
    <cfRule type="containsBlanks" dxfId="1605" priority="166">
      <formula>LEN(TRIM(H319))=0</formula>
    </cfRule>
  </conditionalFormatting>
  <conditionalFormatting sqref="H321:J321">
    <cfRule type="expression" dxfId="1604" priority="69">
      <formula>OR($H$320="No",$H$320="Don't know",$H$320="Not applicable")</formula>
    </cfRule>
  </conditionalFormatting>
  <conditionalFormatting sqref="H322:J322">
    <cfRule type="expression" dxfId="1603" priority="68">
      <formula>$H$320="Yes"</formula>
    </cfRule>
    <cfRule type="containsBlanks" dxfId="1602" priority="165">
      <formula>LEN(TRIM(H322))=0</formula>
    </cfRule>
  </conditionalFormatting>
  <conditionalFormatting sqref="H375:N375">
    <cfRule type="expression" dxfId="1601" priority="64">
      <formula>OR($H$374="No",$H$374="Don't know")</formula>
    </cfRule>
  </conditionalFormatting>
  <conditionalFormatting sqref="I6">
    <cfRule type="expression" dxfId="1600" priority="155">
      <formula>$N$13="No"</formula>
    </cfRule>
    <cfRule type="expression" dxfId="1599" priority="156">
      <formula>$N$13="Not applicable"</formula>
    </cfRule>
    <cfRule type="expression" dxfId="1598" priority="157">
      <formula>$N$13="Don't know"</formula>
    </cfRule>
    <cfRule type="containsBlanks" dxfId="1597" priority="158">
      <formula>LEN(TRIM(I6))=0</formula>
    </cfRule>
  </conditionalFormatting>
  <conditionalFormatting sqref="I10:I12">
    <cfRule type="expression" dxfId="1596" priority="121">
      <formula>$I$6="No"</formula>
    </cfRule>
  </conditionalFormatting>
  <conditionalFormatting sqref="I10:I18">
    <cfRule type="containsBlanks" dxfId="1595" priority="151">
      <formula>LEN(TRIM(I10))=0</formula>
    </cfRule>
    <cfRule type="expression" dxfId="1594" priority="152">
      <formula>$N$13="No"</formula>
    </cfRule>
    <cfRule type="expression" dxfId="1593" priority="153">
      <formula>$N$13="Not applicable"</formula>
    </cfRule>
    <cfRule type="expression" dxfId="1592" priority="154">
      <formula>$N$13="Don't know"</formula>
    </cfRule>
  </conditionalFormatting>
  <conditionalFormatting sqref="I10:I23">
    <cfRule type="expression" dxfId="1591" priority="115">
      <formula>OR($I$6="No",$I$6="Don't know")</formula>
    </cfRule>
  </conditionalFormatting>
  <conditionalFormatting sqref="I19:I23">
    <cfRule type="expression" dxfId="1590" priority="116">
      <formula>$I$6="No"</formula>
    </cfRule>
    <cfRule type="containsBlanks" dxfId="1589" priority="117">
      <formula>LEN(TRIM(I19))=0</formula>
    </cfRule>
    <cfRule type="expression" dxfId="1588" priority="118">
      <formula>$N$13="No"</formula>
    </cfRule>
    <cfRule type="expression" dxfId="1587" priority="119">
      <formula>$N$13="Not applicable"</formula>
    </cfRule>
    <cfRule type="expression" dxfId="1586" priority="120">
      <formula>$N$13="Don't know"</formula>
    </cfRule>
  </conditionalFormatting>
  <conditionalFormatting sqref="I42">
    <cfRule type="containsBlanks" dxfId="1585" priority="201">
      <formula>LEN(TRIM(I42))=0</formula>
    </cfRule>
  </conditionalFormatting>
  <conditionalFormatting sqref="J25:J28">
    <cfRule type="containsBlanks" dxfId="1584" priority="63">
      <formula>LEN(TRIM(J25))=0</formula>
    </cfRule>
  </conditionalFormatting>
  <conditionalFormatting sqref="J33">
    <cfRule type="containsBlanks" dxfId="1583" priority="214">
      <formula>LEN(TRIM(J33))=0</formula>
    </cfRule>
  </conditionalFormatting>
  <conditionalFormatting sqref="J35">
    <cfRule type="containsBlanks" dxfId="1582" priority="213">
      <formula>LEN(TRIM(J35))=0</formula>
    </cfRule>
  </conditionalFormatting>
  <conditionalFormatting sqref="J67:J70">
    <cfRule type="expression" dxfId="1581" priority="55">
      <formula>($J$59=0)</formula>
    </cfRule>
    <cfRule type="containsBlanks" dxfId="1580" priority="178">
      <formula>LEN(TRIM(J67))=0</formula>
    </cfRule>
  </conditionalFormatting>
  <conditionalFormatting sqref="J154:J164">
    <cfRule type="containsBlanks" dxfId="1579" priority="102">
      <formula>LEN(TRIM(J154))=0</formula>
    </cfRule>
  </conditionalFormatting>
  <conditionalFormatting sqref="J326:J327">
    <cfRule type="containsBlanks" dxfId="1578" priority="179">
      <formula>LEN(TRIM(J326))=0</formula>
    </cfRule>
  </conditionalFormatting>
  <conditionalFormatting sqref="J330">
    <cfRule type="containsBlanks" dxfId="1577" priority="177">
      <formula>LEN(TRIM(J330))=0</formula>
    </cfRule>
  </conditionalFormatting>
  <conditionalFormatting sqref="J332:J333">
    <cfRule type="containsBlanks" dxfId="1576" priority="145">
      <formula>LEN(TRIM(J332))=0</formula>
    </cfRule>
  </conditionalFormatting>
  <conditionalFormatting sqref="J336">
    <cfRule type="containsBlanks" dxfId="1575" priority="176">
      <formula>LEN(TRIM(J336))=0</formula>
    </cfRule>
  </conditionalFormatting>
  <conditionalFormatting sqref="J338:J339">
    <cfRule type="containsBlanks" dxfId="1574" priority="162">
      <formula>LEN(TRIM(J338))=0</formula>
    </cfRule>
  </conditionalFormatting>
  <conditionalFormatting sqref="J342">
    <cfRule type="containsBlanks" dxfId="1573" priority="175">
      <formula>LEN(TRIM(J342))=0</formula>
    </cfRule>
  </conditionalFormatting>
  <conditionalFormatting sqref="J344:J345">
    <cfRule type="containsBlanks" dxfId="1572" priority="144">
      <formula>LEN(TRIM(J344))=0</formula>
    </cfRule>
  </conditionalFormatting>
  <conditionalFormatting sqref="J348">
    <cfRule type="containsBlanks" dxfId="1571" priority="174">
      <formula>LEN(TRIM(J348))=0</formula>
    </cfRule>
  </conditionalFormatting>
  <conditionalFormatting sqref="J350:J351">
    <cfRule type="containsBlanks" dxfId="1570" priority="143">
      <formula>LEN(TRIM(J350))=0</formula>
    </cfRule>
  </conditionalFormatting>
  <conditionalFormatting sqref="J354">
    <cfRule type="containsBlanks" dxfId="1569" priority="168">
      <formula>LEN(TRIM(J354))=0</formula>
    </cfRule>
  </conditionalFormatting>
  <conditionalFormatting sqref="J356:J357">
    <cfRule type="containsBlanks" dxfId="1568" priority="142">
      <formula>LEN(TRIM(J356))=0</formula>
    </cfRule>
  </conditionalFormatting>
  <conditionalFormatting sqref="J360">
    <cfRule type="containsBlanks" dxfId="1567" priority="173">
      <formula>LEN(TRIM(J360))=0</formula>
    </cfRule>
  </conditionalFormatting>
  <conditionalFormatting sqref="J362:J363">
    <cfRule type="containsBlanks" dxfId="1566" priority="141">
      <formula>LEN(TRIM(J362))=0</formula>
    </cfRule>
  </conditionalFormatting>
  <conditionalFormatting sqref="J366">
    <cfRule type="containsBlanks" dxfId="1565" priority="172">
      <formula>LEN(TRIM(J366))=0</formula>
    </cfRule>
  </conditionalFormatting>
  <conditionalFormatting sqref="J368:J369">
    <cfRule type="containsBlanks" dxfId="1564" priority="140">
      <formula>LEN(TRIM(J368))=0</formula>
    </cfRule>
  </conditionalFormatting>
  <conditionalFormatting sqref="J372">
    <cfRule type="containsBlanks" dxfId="1563" priority="171">
      <formula>LEN(TRIM(J372))=0</formula>
    </cfRule>
  </conditionalFormatting>
  <conditionalFormatting sqref="J151:L151">
    <cfRule type="expression" dxfId="1562" priority="107">
      <formula>OR($G$94="No",$G$94="Don't know")</formula>
    </cfRule>
  </conditionalFormatting>
  <conditionalFormatting sqref="J152:L152">
    <cfRule type="expression" dxfId="1561" priority="105">
      <formula>OR($G$97="No",$G$97="Don't know")</formula>
    </cfRule>
  </conditionalFormatting>
  <conditionalFormatting sqref="J153:L154">
    <cfRule type="expression" dxfId="1560" priority="101">
      <formula>OR($G$100="No",$G$100="Don't know")</formula>
    </cfRule>
  </conditionalFormatting>
  <conditionalFormatting sqref="J155:L155">
    <cfRule type="expression" dxfId="1559" priority="99">
      <formula>OR($G$103="No",$G$103="Don't know")</formula>
    </cfRule>
  </conditionalFormatting>
  <conditionalFormatting sqref="J156:L156">
    <cfRule type="expression" dxfId="1558" priority="97">
      <formula>OR($G$106="No",$G$106="Don't know")</formula>
    </cfRule>
  </conditionalFormatting>
  <conditionalFormatting sqref="J157:L157">
    <cfRule type="expression" dxfId="1557" priority="95">
      <formula>OR($G$109="No",$G$109="Don't know")</formula>
    </cfRule>
  </conditionalFormatting>
  <conditionalFormatting sqref="J158:L158">
    <cfRule type="expression" dxfId="1556" priority="93">
      <formula>OR($G$112="No",$G$112="Don't know")</formula>
    </cfRule>
  </conditionalFormatting>
  <conditionalFormatting sqref="J159:L159">
    <cfRule type="expression" dxfId="1555" priority="91">
      <formula>OR($G$115="No",$G$115="Don't know")</formula>
    </cfRule>
  </conditionalFormatting>
  <conditionalFormatting sqref="J160:L160">
    <cfRule type="expression" dxfId="1554" priority="89">
      <formula>OR($G$118="No",$G$118="Don't know")</formula>
    </cfRule>
  </conditionalFormatting>
  <conditionalFormatting sqref="J161:L161">
    <cfRule type="expression" dxfId="1553" priority="87">
      <formula>OR($G$121="No",$G$121="Don't know")</formula>
    </cfRule>
  </conditionalFormatting>
  <conditionalFormatting sqref="J162:L162">
    <cfRule type="expression" dxfId="1552" priority="85">
      <formula>OR($G$124="No",$G$124="Don't know")</formula>
    </cfRule>
  </conditionalFormatting>
  <conditionalFormatting sqref="J163:L163">
    <cfRule type="expression" dxfId="1551" priority="84">
      <formula>OR($G$127="No",$G$127="Don't know")</formula>
    </cfRule>
  </conditionalFormatting>
  <conditionalFormatting sqref="J164:L164">
    <cfRule type="expression" dxfId="1550" priority="81">
      <formula>OR($G$130="No",$G$130="Don't know")</formula>
    </cfRule>
  </conditionalFormatting>
  <conditionalFormatting sqref="J139:N139">
    <cfRule type="expression" dxfId="1549" priority="14">
      <formula>OR($G$111="No",$G$111="Don't know")</formula>
    </cfRule>
  </conditionalFormatting>
  <conditionalFormatting sqref="K94">
    <cfRule type="expression" dxfId="1548" priority="50">
      <formula>OR($H$84="No",$H$84="Don't know")</formula>
    </cfRule>
  </conditionalFormatting>
  <conditionalFormatting sqref="K97">
    <cfRule type="expression" dxfId="1547" priority="35">
      <formula>OR($H$84="No",$H$84="Don't know")</formula>
    </cfRule>
  </conditionalFormatting>
  <conditionalFormatting sqref="K100">
    <cfRule type="expression" dxfId="1546" priority="34">
      <formula>OR($H$84="No",$H$84="Don't know")</formula>
    </cfRule>
  </conditionalFormatting>
  <conditionalFormatting sqref="K103">
    <cfRule type="expression" dxfId="1545" priority="33">
      <formula>OR($H$84="No",$H$84="Don't know")</formula>
    </cfRule>
  </conditionalFormatting>
  <conditionalFormatting sqref="K106">
    <cfRule type="expression" dxfId="1544" priority="32">
      <formula>OR($H$84="No",$H$84="Don't know")</formula>
    </cfRule>
  </conditionalFormatting>
  <conditionalFormatting sqref="K109">
    <cfRule type="expression" dxfId="1543" priority="31">
      <formula>OR($H$84="No",$H$84="Don't know")</formula>
    </cfRule>
  </conditionalFormatting>
  <conditionalFormatting sqref="K112">
    <cfRule type="expression" dxfId="1542" priority="30">
      <formula>OR($H$84="No",$H$84="Don't know")</formula>
    </cfRule>
  </conditionalFormatting>
  <conditionalFormatting sqref="K115">
    <cfRule type="expression" dxfId="1541" priority="29">
      <formula>OR($H$84="No",$H$84="Don't know")</formula>
    </cfRule>
  </conditionalFormatting>
  <conditionalFormatting sqref="K118">
    <cfRule type="expression" dxfId="1540" priority="28">
      <formula>OR($H$84="No",$H$84="Don't know")</formula>
    </cfRule>
  </conditionalFormatting>
  <conditionalFormatting sqref="K121">
    <cfRule type="expression" dxfId="1539" priority="27">
      <formula>OR($H$84="No",$H$84="Don't know")</formula>
    </cfRule>
  </conditionalFormatting>
  <conditionalFormatting sqref="K124">
    <cfRule type="expression" dxfId="1538" priority="26">
      <formula>OR($H$84="No",$H$84="Don't know")</formula>
    </cfRule>
  </conditionalFormatting>
  <conditionalFormatting sqref="K127">
    <cfRule type="expression" dxfId="1537" priority="25">
      <formula>OR($H$84="No",$H$84="Don't know")</formula>
    </cfRule>
  </conditionalFormatting>
  <conditionalFormatting sqref="K130">
    <cfRule type="expression" dxfId="1536" priority="24">
      <formula>OR($H$84="No",$H$84="Don't know")</formula>
    </cfRule>
  </conditionalFormatting>
  <conditionalFormatting sqref="K141 G151:G153 J151:J153 H230 F204:F214 K223 K233:K245 F248">
    <cfRule type="containsBlanks" dxfId="1535" priority="216">
      <formula>LEN(TRIM(F141))=0</formula>
    </cfRule>
  </conditionalFormatting>
  <conditionalFormatting sqref="K247">
    <cfRule type="containsBlanks" dxfId="1534" priority="205">
      <formula>LEN(TRIM(K247))=0</formula>
    </cfRule>
  </conditionalFormatting>
  <conditionalFormatting sqref="K281:L284">
    <cfRule type="containsBlanks" dxfId="1533" priority="6">
      <formula>LEN(TRIM(K281))=0</formula>
    </cfRule>
  </conditionalFormatting>
  <conditionalFormatting sqref="K286:L288">
    <cfRule type="containsBlanks" dxfId="1532" priority="5">
      <formula>LEN(TRIM(K286))=0</formula>
    </cfRule>
  </conditionalFormatting>
  <conditionalFormatting sqref="K290:L295">
    <cfRule type="containsBlanks" dxfId="1531" priority="4">
      <formula>LEN(TRIM(K290))=0</formula>
    </cfRule>
  </conditionalFormatting>
  <conditionalFormatting sqref="K297:L299">
    <cfRule type="containsBlanks" dxfId="1530" priority="3">
      <formula>LEN(TRIM(K297))=0</formula>
    </cfRule>
  </conditionalFormatting>
  <conditionalFormatting sqref="K19:N23">
    <cfRule type="expression" dxfId="1529" priority="15">
      <formula>OR($I$6="No",$I$6="Don't know")</formula>
    </cfRule>
    <cfRule type="containsBlanks" dxfId="1528" priority="16">
      <formula>LEN(TRIM(K19))=0</formula>
    </cfRule>
  </conditionalFormatting>
  <conditionalFormatting sqref="L168:L178 F168:F178">
    <cfRule type="containsBlanks" dxfId="1527" priority="195">
      <formula>LEN(TRIM(F168))=0</formula>
    </cfRule>
  </conditionalFormatting>
  <conditionalFormatting sqref="L168:L178">
    <cfRule type="expression" dxfId="1526" priority="196">
      <formula>$F$225="Don't know"</formula>
    </cfRule>
    <cfRule type="expression" dxfId="1525" priority="197">
      <formula>$F$225="No"</formula>
    </cfRule>
  </conditionalFormatting>
  <conditionalFormatting sqref="L192:M202">
    <cfRule type="expression" dxfId="1524" priority="206">
      <formula>$F$225="Don't know"</formula>
    </cfRule>
    <cfRule type="expression" dxfId="1523" priority="207">
      <formula>$F$225="No"</formula>
    </cfRule>
    <cfRule type="expression" dxfId="1522" priority="221">
      <formula>$F$225="Don't know"</formula>
    </cfRule>
    <cfRule type="expression" dxfId="1521" priority="222">
      <formula>$F$225="No"</formula>
    </cfRule>
  </conditionalFormatting>
  <conditionalFormatting sqref="L10:N10">
    <cfRule type="expression" dxfId="1520" priority="150">
      <formula>OR($I$10="No",$I$10="Don't know",$I$10="Not applicable")</formula>
    </cfRule>
  </conditionalFormatting>
  <conditionalFormatting sqref="L10:N18">
    <cfRule type="expression" dxfId="1519" priority="17">
      <formula>OR($I$6="No",$I$6="Don't know")</formula>
    </cfRule>
  </conditionalFormatting>
  <conditionalFormatting sqref="L11:N11">
    <cfRule type="expression" dxfId="1518" priority="21">
      <formula>OR($I$11="No",$I$11="Don't know",$I$11="Not applicable")</formula>
    </cfRule>
  </conditionalFormatting>
  <conditionalFormatting sqref="L12:N12">
    <cfRule type="expression" dxfId="1517" priority="149">
      <formula>OR($I$12="No",$I$12="Don't know",$I$12="Not applicable")</formula>
    </cfRule>
  </conditionalFormatting>
  <conditionalFormatting sqref="L13:N13">
    <cfRule type="expression" dxfId="1516" priority="20">
      <formula>OR($I$13="No",$I$13="Don't know",$I$13="Not applicable")</formula>
    </cfRule>
  </conditionalFormatting>
  <conditionalFormatting sqref="L14:N14">
    <cfRule type="expression" dxfId="1515" priority="148">
      <formula>OR($I$14="No",$I$14="Don't know",$I$14="Not applicable")</formula>
    </cfRule>
  </conditionalFormatting>
  <conditionalFormatting sqref="L15:N15">
    <cfRule type="expression" dxfId="1514" priority="19">
      <formula>OR($I$15="No",$I$15="Don't know",$I$15="Not applicable")</formula>
    </cfRule>
  </conditionalFormatting>
  <conditionalFormatting sqref="L16:N16">
    <cfRule type="expression" dxfId="1513" priority="18">
      <formula>OR($I$16="No",$I$16="Don't know",$I$16="Not applicable")</formula>
    </cfRule>
  </conditionalFormatting>
  <conditionalFormatting sqref="L17:N17">
    <cfRule type="expression" dxfId="1512" priority="146">
      <formula>OR($I$17="Neither",$I$17="Don't know",$I$17="Not applicable")</formula>
    </cfRule>
  </conditionalFormatting>
  <conditionalFormatting sqref="L18:N18">
    <cfRule type="expression" dxfId="1511" priority="147">
      <formula>OR($I$18="No",$I$18="Don't know",$I$18="Not applicable")</formula>
    </cfRule>
  </conditionalFormatting>
  <conditionalFormatting sqref="L168:N178">
    <cfRule type="expression" dxfId="1510" priority="79">
      <formula>OR($F168="No",$F168="Don't know")</formula>
    </cfRule>
  </conditionalFormatting>
  <conditionalFormatting sqref="L192:N202 H304:H306 H25:H26 H29:H32 H84 F192:F202 O279 H286:I288 H308:H314 O314">
    <cfRule type="containsBlanks" dxfId="1509" priority="220">
      <formula>LEN(TRIM(F25))=0</formula>
    </cfRule>
  </conditionalFormatting>
  <conditionalFormatting sqref="O6:O7">
    <cfRule type="containsBlanks" dxfId="1508" priority="203">
      <formula>LEN(TRIM(O6))=0</formula>
    </cfRule>
  </conditionalFormatting>
  <conditionalFormatting sqref="O19:O21 O25:O28 O31:O33 O35 O84 O139 O145 O147">
    <cfRule type="containsBlanks" dxfId="1507" priority="218">
      <formula>LEN(TRIM(O19))=0</formula>
    </cfRule>
  </conditionalFormatting>
  <conditionalFormatting sqref="O42">
    <cfRule type="containsBlanks" dxfId="1506" priority="202">
      <formula>LEN(TRIM(O42))=0</formula>
    </cfRule>
  </conditionalFormatting>
  <conditionalFormatting sqref="O44:O49 O91:O137">
    <cfRule type="containsBlanks" dxfId="1505" priority="134">
      <formula>LEN(TRIM(O44))=0</formula>
    </cfRule>
  </conditionalFormatting>
  <conditionalFormatting sqref="O52:O56">
    <cfRule type="containsBlanks" dxfId="1504" priority="164">
      <formula>LEN(TRIM(O52))=0</formula>
    </cfRule>
  </conditionalFormatting>
  <conditionalFormatting sqref="O66:O71">
    <cfRule type="containsBlanks" dxfId="1503" priority="133">
      <formula>LEN(TRIM(O66))=0</formula>
    </cfRule>
  </conditionalFormatting>
  <conditionalFormatting sqref="O73:O81">
    <cfRule type="containsBlanks" dxfId="1502" priority="132">
      <formula>LEN(TRIM(O73))=0</formula>
    </cfRule>
  </conditionalFormatting>
  <conditionalFormatting sqref="O150:O165">
    <cfRule type="containsBlanks" dxfId="1501" priority="131">
      <formula>LEN(TRIM(O150))=0</formula>
    </cfRule>
  </conditionalFormatting>
  <conditionalFormatting sqref="O167:O228">
    <cfRule type="containsBlanks" dxfId="1500" priority="130">
      <formula>LEN(TRIM(O167))=0</formula>
    </cfRule>
  </conditionalFormatting>
  <conditionalFormatting sqref="O230:O267">
    <cfRule type="containsBlanks" dxfId="1499" priority="129">
      <formula>LEN(TRIM(O230))=0</formula>
    </cfRule>
  </conditionalFormatting>
  <conditionalFormatting sqref="O269:O277">
    <cfRule type="containsBlanks" dxfId="1498" priority="128">
      <formula>LEN(TRIM(O269))=0</formula>
    </cfRule>
  </conditionalFormatting>
  <conditionalFormatting sqref="O282">
    <cfRule type="containsBlanks" dxfId="1497" priority="127">
      <formula>LEN(TRIM(O282))=0</formula>
    </cfRule>
  </conditionalFormatting>
  <conditionalFormatting sqref="O304:O310">
    <cfRule type="containsBlanks" dxfId="1496" priority="126">
      <formula>LEN(TRIM(O304))=0</formula>
    </cfRule>
  </conditionalFormatting>
  <conditionalFormatting sqref="O317:O322">
    <cfRule type="containsBlanks" dxfId="1495" priority="125">
      <formula>LEN(TRIM(O317))=0</formula>
    </cfRule>
  </conditionalFormatting>
  <conditionalFormatting sqref="O324:O372">
    <cfRule type="timePeriod" dxfId="1494" priority="124" timePeriod="yesterday">
      <formula>FLOOR(O324,1)=TODAY()-1</formula>
    </cfRule>
  </conditionalFormatting>
  <conditionalFormatting sqref="O324:O374">
    <cfRule type="containsBlanks" dxfId="1493" priority="170">
      <formula>LEN(TRIM(O324))=0</formula>
    </cfRule>
  </conditionalFormatting>
  <conditionalFormatting sqref="O376">
    <cfRule type="containsBlanks" dxfId="1492" priority="163">
      <formula>LEN(TRIM(O376))=0</formula>
    </cfRule>
  </conditionalFormatting>
  <dataValidations count="106">
    <dataValidation type="list" allowBlank="1" showInputMessage="1" showErrorMessage="1" sqref="J326:K326 J332:K332 J344:K344 J350:K350 J356:K356 J362:K362 J368:K368" xr:uid="{D7B14806-3F72-4D22-89D5-7FC4A7A6B36A}">
      <formula1>"WHO-prequalified, SRA, Both WHO-PQ and SRA,No SRA or WHO-PQ products registered,Don't know"</formula1>
    </dataValidation>
    <dataValidation type="list" allowBlank="1" showInputMessage="1" showErrorMessage="1" sqref="H225" xr:uid="{74A923C1-FBAC-4165-8F07-84F9AC3B373E}">
      <formula1>"Yes, No, Don't know,Not applicable (no fees)"</formula1>
    </dataValidation>
    <dataValidation type="list" allowBlank="1" showInputMessage="1" showErrorMessage="1" sqref="G271" xr:uid="{B1E157A5-7382-49FD-A979-E11AFAF7498D}">
      <formula1>"Yes, No, Don't know, Not applicable (no LMIS)"</formula1>
    </dataValidation>
    <dataValidation type="list" allowBlank="1" showInputMessage="1" showErrorMessage="1" sqref="F260:F262 J67:J70" xr:uid="{ABB0810A-FF57-4910-A24D-D66200755FE6}">
      <formula1>"Yes, No, Don't know,Not applicable"</formula1>
    </dataValidation>
    <dataValidation type="list" allowBlank="1" showInputMessage="1" showErrorMessage="1" sqref="F263 F257" xr:uid="{C08A1F5F-B173-4F76-BF46-F55742FEA1C8}">
      <formula1>"Yes, No"</formula1>
    </dataValidation>
    <dataValidation type="list" allowBlank="1" showInputMessage="1" showErrorMessage="1" sqref="M52:M56 M45 M47" xr:uid="{60415EFD-4F7E-425F-BAE7-EA7AADFC7DF6}">
      <formula1>"Purchase/P.O. date,Shipment date,Delivery date,Other,Unknown,Not applicable"</formula1>
    </dataValidation>
    <dataValidation type="list" allowBlank="1" showInputMessage="1" showErrorMessage="1" sqref="H384:I384" xr:uid="{C34813EA-D2D2-44E7-8767-5A134872DFA1}">
      <formula1>"No impact, Reduced frequency of meetings, Prevented ability to meet, Don't know, Not applicable (no committee)"</formula1>
    </dataValidation>
    <dataValidation type="list" allowBlank="1" showInputMessage="1" showErrorMessage="1" sqref="F264:F267 I18 I10:I16 H230 H143:J143 I22:I23 L168:L178 H305:J306 L192:N202" xr:uid="{10B6F7F1-6D07-4410-848A-1BE680B98228}">
      <formula1>"Yes, No, Don't know, Not applicable"</formula1>
    </dataValidation>
    <dataValidation type="list" allowBlank="1" showInputMessage="1" showErrorMessage="1" error="Please choose from the dropdown list." sqref="I21" xr:uid="{6B6E8D76-C0C3-4A9F-8F09-033D7EA0D95B}">
      <formula1>"0 times, 1 time, 2-3 times, 4 or more times, Don't know, Not applicable"</formula1>
    </dataValidation>
    <dataValidation type="list" allowBlank="1" showInputMessage="1" showErrorMessage="1" sqref="H25 J25" xr:uid="{E40CC63A-6348-4611-99FE-A918C2E83FE1}">
      <formula1>"January, February, March, April, May, June, July, August, September, October, November, December"</formula1>
    </dataValidation>
    <dataValidation type="list" allowBlank="1" showInputMessage="1" showErrorMessage="1" sqref="H31:J31" xr:uid="{984BE4C3-DE5F-45F0-ADE5-397E85328449}">
      <formula1>"Annually, Twice a year, Quarterly, Monthly, Don’t Know, Other"</formula1>
    </dataValidation>
    <dataValidation type="list" allowBlank="1" showInputMessage="1" showErrorMessage="1" sqref="F168:F178 G131:N132 I42 F192:F202 K233:K245 H223:H224 G139 H147:J147 H145:J145 J33 H84 F180:F190 F204:F214 H215:J215 J35 H373:H374 F45 F47 G269 H227 I6 G128:N129 G95:J96 G135:J136 G101:N102 G104:N105 G107:N108 G110:N111 G113:N114 G116:N117 G119:N120 G122:N123 G125:N126 L99 M98:M99 G98:K99" xr:uid="{5CEBDD30-F770-4BF4-BDB6-069E57906395}">
      <formula1>"Yes, No, Don't know"</formula1>
    </dataValidation>
    <dataValidation type="list" allowBlank="1" showInputMessage="1" showErrorMessage="1" sqref="F52:F56" xr:uid="{AB7F282D-1B0F-42AE-864F-3ACE9F80B2B0}">
      <formula1>"In-kind, Cash, Don't know, Not applicable"</formula1>
    </dataValidation>
    <dataValidation type="list" allowBlank="1" showInputMessage="1" showErrorMessage="1" sqref="H165:L165" xr:uid="{F98B6B79-38E6-4BF7-8F6B-5994086A55A7}">
      <formula1>"Community Health Worker (or equivalent), Auxiliary Nurse, Auxiliary Nurse Midwife, Nurse, Pharmacist, Clinical Officer, Doctor, Don't Know, Not Applicable"</formula1>
    </dataValidation>
    <dataValidation type="list" allowBlank="1" showInputMessage="1" showErrorMessage="1" sqref="H322 H310 H314 H320 H318" xr:uid="{9E35BBBC-0B6D-4087-B993-D5BAD6AAA707}">
      <formula1>"Yes, No, Don’t know, Not applicable"</formula1>
    </dataValidation>
    <dataValidation type="list" allowBlank="1" showInputMessage="1" showErrorMessage="1" sqref="H312:J313" xr:uid="{C4902C79-FC65-42C1-A616-3FC9E42C22D7}">
      <formula1>"Most were tested, Some were tested, None were tested, Don't know, Not applicable"</formula1>
    </dataValidation>
    <dataValidation type="list" allowBlank="1" showInputMessage="1" showErrorMessage="1" error="Please choose from the dropdown list." sqref="I19:I20" xr:uid="{F3F9181D-96C8-4C17-9596-84E2610DF24E}">
      <formula1>"Yes, No, Don't know, Not applicable"</formula1>
    </dataValidation>
    <dataValidation type="list" allowBlank="1" showInputMessage="1" showErrorMessage="1" sqref="H308:J308" xr:uid="{98CC716A-AEF4-45A0-8973-B71D3F54C485}">
      <formula1>"Less than 6 months, 6 months to under 1 year, 1 year to 18 months, More than 18 months,Don’t know, Not applicable"</formula1>
    </dataValidation>
    <dataValidation type="list" allowBlank="1" showInputMessage="1" showErrorMessage="1" sqref="H309" xr:uid="{7949C35B-9BB7-40BE-809D-BD242E96F3EF}">
      <formula1>"Yes,No,Don’t know, Not applicable"</formula1>
    </dataValidation>
    <dataValidation type="list" allowBlank="1" showInputMessage="1" showErrorMessage="1" sqref="H317:J317" xr:uid="{EB35006D-3F24-469A-A140-E24E169C3B3A}">
      <formula1>"0,1,2-3,More than 3, Don’t know"</formula1>
    </dataValidation>
    <dataValidation type="list" allowBlank="1" showInputMessage="1" showErrorMessage="1" sqref="H315:J315" xr:uid="{73C71875-8C63-450B-B573-8E8624483E67}">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9:J309 F77:G81 F73:G75 H217:J220" xr:uid="{33E72A18-FC85-43EB-B44D-7905A990F41B}">
      <formula1>"Yes,No,Don't know,Not applicable"</formula1>
    </dataValidation>
    <dataValidation type="list" allowBlank="1" showInputMessage="1" showErrorMessage="1" sqref="H319:J319" xr:uid="{69387868-5423-4B3F-951C-972337A3CBEC}">
      <formula1>"0-25%,26-50%,51-75%,76-100%, Don’t know, Not applicable"</formula1>
    </dataValidation>
    <dataValidation type="list" allowBlank="1" showInputMessage="1" showErrorMessage="1" sqref="H376:I376" xr:uid="{78FA1E19-387E-4370-8F09-F99A74C80CD6}">
      <formula1>"Yes (PSE plan with FP/RH component),No PSE plan started/developed,Yes PSE plan but no FP/RH component,Don't know"</formula1>
    </dataValidation>
    <dataValidation type="list" allowBlank="1" showInputMessage="1" showErrorMessage="1" sqref="F273:G273" xr:uid="{858C9B0F-2099-4712-8D8D-A1B0921BA93E}">
      <formula1>"Yes: All public sector facilities included, Yes: Some public sector facilities included,None, Don't know, Not applicable"</formula1>
    </dataValidation>
    <dataValidation type="list" allowBlank="1" showInputMessage="1" showErrorMessage="1" sqref="F274:G274" xr:uid="{0D13C354-72B3-4938-8359-678F9ABBC4D0}">
      <formula1>"Yes: All private sector facilities included, Yes: Some private sector facilities included,None, Don't know, Not applicable (no LMIS)"</formula1>
    </dataValidation>
    <dataValidation type="list" allowBlank="1" showInputMessage="1" showErrorMessage="1" sqref="F275:G275" xr:uid="{CCEAA29F-9399-4615-A744-A5FF5059A6BA}">
      <formula1>"Yes: All NGO facilities included, Yes: Some NGO facilities included,None, Don't know, Not applicable (no LMIS)"</formula1>
    </dataValidation>
    <dataValidation type="list" allowBlank="1" showInputMessage="1" showErrorMessage="1" sqref="F276:G276" xr:uid="{49FE1855-E3F0-47E8-963C-E7134C6F1017}">
      <formula1>"Yes: All social marketing sites included, Yes: Some social marketing sites included,None, Don't know, Not applicable (no LMIS)"</formula1>
    </dataValidation>
    <dataValidation allowBlank="1" showInputMessage="1" showErrorMessage="1" error="Please choose from the dropdown list." sqref="K19:N23" xr:uid="{82702E53-A484-47BA-BE91-2D48B624C50C}"/>
    <dataValidation type="list" allowBlank="1" showInputMessage="1" showErrorMessage="1" sqref="F250:G250" xr:uid="{FB17D491-EA71-4E22-9BCB-4581DB22749C}">
      <formula1>"Yes: Extensive social marketing,Yes: Some social marketing,No,Don't know"</formula1>
    </dataValidation>
    <dataValidation type="list" allowBlank="1" showInputMessage="1" showErrorMessage="1" sqref="F252:G252" xr:uid="{C55D6CD2-CA66-4555-9BC8-9F1E84A64B30}">
      <formula1>"Yes: Extensive mobile phone outreach/education, Yes: Some mobile phone outreach/education, No, Don't Know"</formula1>
    </dataValidation>
    <dataValidation type="list" allowBlank="1" showInputMessage="1" showErrorMessage="1" sqref="F254:G254 H382:I383 H380:I380" xr:uid="{BE60E8D9-0361-4ADA-82E6-551E59CD89D1}">
      <formula1>"Yes,No,Don't know"</formula1>
    </dataValidation>
    <dataValidation type="list" allowBlank="1" showInputMessage="1" showErrorMessage="1" sqref="G256" xr:uid="{D3A16916-0081-49B7-A6C5-08232D31C123}">
      <formula1>"0%,1-10%,11-20%,21-30%,31-40%,41-50%,51-60%,61-70%,71-80%,81-100%,Don't know,Not applicable"</formula1>
    </dataValidation>
    <dataValidation type="list" allowBlank="1" showInputMessage="1" showErrorMessage="1" sqref="F277:G277" xr:uid="{57246116-260D-4937-B8B3-C1C71628FDDA}">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7" xr:uid="{93957582-EC39-4216-BEA7-77D78208C6D9}">
      <formula1>"Ministry of Finance, Ministry of Planning,Both,Neither,Don't know, Not applicable"</formula1>
    </dataValidation>
    <dataValidation type="list" allowBlank="1" showInputMessage="1" showErrorMessage="1" error="Please choose from the dropdown list." prompt="Please select from the dropdown list" sqref="G68:I70" xr:uid="{F68B9217-FFE7-4C11-A66F-14ACFC61A284}">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H152:I153 H155:I164 K155:L164 K152:L153 G152:G164 J152:J164 G151:L151" xr:uid="{A06BAD7B-6CC9-4420-BF21-3580FC8E7A56}">
      <formula1>"Community Health Worker (or equivalent),Auxiliary Nurse,Auxiliary Nurse Midwife,Nurse,Pharmacist, Clinical Officer, Doctor, Don't Know, Not Applicable"</formula1>
    </dataValidation>
    <dataValidation type="list" allowBlank="1" showInputMessage="1" showErrorMessage="1" sqref="F251:G251" xr:uid="{0D02F9A3-45CB-4892-B6E6-D5F3CD6CA8C9}">
      <formula1>"Yes: Extensive mass media,Yes: Some mass media,No,Don't know"</formula1>
    </dataValidation>
    <dataValidation type="list" allowBlank="1" showInputMessage="1" showErrorMessage="1" sqref="F253:G253" xr:uid="{C2C9D5F8-5921-4863-8385-8CAE3C34C867}">
      <formula1>"Yes: Extensive community mobilization/engagement,Yes: Some community mobilization/engagement,No,Don't know"</formula1>
    </dataValidation>
    <dataValidation type="list" allowBlank="1" showInputMessage="1" showErrorMessage="1" sqref="H311:J311" xr:uid="{189FE50B-BCD2-479B-AF48-CB8748FDFFD5}">
      <formula1>"Yes - ISO certified, Yes - WHO-PQ, Yes - both ISO certified and WHO-PQ,Neither, Don’t know, Not applicable"</formula1>
    </dataValidation>
    <dataValidation type="list" allowBlank="1" showInputMessage="1" showErrorMessage="1" sqref="J330:K330 J336:K336 J342:K342 J348:K348 J360:K360 J366:K366 J372:K372 J354:K354" xr:uid="{CF3F8B78-296B-4762-BE10-A9376EA01EAF}">
      <formula1>"0,1,2 or more,Don't know"</formula1>
    </dataValidation>
    <dataValidation type="list" allowBlank="1" showInputMessage="1" showErrorMessage="1" sqref="H304:J304" xr:uid="{0B9AFE4C-5A4C-464A-BD96-523465FBBC06}">
      <formula1>"Yes, No, Don’t know, Not applicable (No NMRA)"</formula1>
    </dataValidation>
    <dataValidation type="list" allowBlank="1" showInputMessage="1" showErrorMessage="1" sqref="H377:I377" xr:uid="{E3610D97-1D16-44EA-B633-0C4FB5136FFD}">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38:K338" xr:uid="{07D163B3-F193-4214-A0D1-3416DAC26BAC}">
      <formula1>"WHO-prequalified, SRA, Both WHO-PQ and SRA,No SRA or WHO-PQ products registered,Don’t know"</formula1>
    </dataValidation>
    <dataValidation type="list" allowBlank="1" showInputMessage="1" showErrorMessage="1" sqref="J339:K339 J363 J369 J333 J327 J345 J351 J357" xr:uid="{9511F78A-60BC-4A01-A5C1-B70E7E71A07E}">
      <formula1>"0,1,2-3,More than 3,Don't know"</formula1>
    </dataValidation>
    <dataValidation type="list" allowBlank="1" showInputMessage="1" showErrorMessage="1" sqref="H144:J144" xr:uid="{808475B2-D961-4F1E-A144-B104D28C21CA}">
      <formula1>"Yes - high level of implementation, Yes - some implementation,Minimal or no implementation, Don't know, Not applicable (no strategy)"</formula1>
    </dataValidation>
    <dataValidation type="decimal" allowBlank="1" showInputMessage="1" showErrorMessage="1" error="Enter numeric value here only (in USD)." sqref="J27" xr:uid="{0E57C11B-DB0A-41FB-AF0B-0037A9F3119E}">
      <formula1>0</formula1>
      <formula2>100000000</formula2>
    </dataValidation>
    <dataValidation type="decimal" allowBlank="1" showInputMessage="1" showErrorMessage="1" error="Enter a numeric quantity only." sqref="K52:L56" xr:uid="{0335E187-2498-41D1-97A7-E12A77074861}">
      <formula1>0</formula1>
      <formula2>1000000000</formula2>
    </dataValidation>
    <dataValidation type="decimal" allowBlank="1" showInputMessage="1" showErrorMessage="1" error="Enter a numeric quantity here only." sqref="K45:L45 K47:L47" xr:uid="{B48F2074-A250-4050-A9E1-F7E90EDA562D}">
      <formula1>0</formula1>
      <formula2>1000000000</formula2>
    </dataValidation>
    <dataValidation type="custom" operator="lessThanOrEqual" allowBlank="1" showInputMessage="1" showErrorMessage="1" error="This number cannot exceed the total number of stock status observations (column I)." sqref="I293 H286:H288 K297:K299 H281:H284 I283 K281:K284 K286:K288 K290:K295 I291 H290:H295 I297 H297:H299 I299" xr:uid="{A7ACCB70-0905-42FB-B332-55C9A3984F2E}">
      <formula1>H281&lt;=I281</formula1>
    </dataValidation>
    <dataValidation type="custom" allowBlank="1" showInputMessage="1" showErrorMessage="1" error="This number must be greater than or equal to the number of stocked out observations (Column H)." sqref="I294:I295 I286:I288 L297:L299 I281:I282 I284 L281:L284 L286:L288 L290:L295 I290 I292 I298" xr:uid="{560DBAA4-3B1C-489D-B463-CFA760BCCA35}">
      <formula1>I281&gt;=H281</formula1>
    </dataValidation>
    <dataValidation type="list" allowBlank="1" showInputMessage="1" showErrorMessage="1" sqref="J26" xr:uid="{A48BA010-FB65-450F-A2D8-9974F3923AC0}">
      <formula1>"2017,2018,2019,2020,2021, 2022, 2023"</formula1>
    </dataValidation>
    <dataValidation type="list" allowBlank="1" showInputMessage="1" showErrorMessage="1" sqref="H386:I386" xr:uid="{A6CCDBD0-57A7-4FC1-840B-B42C0A7855B5}">
      <formula1>"High Impact, Medium Impact, Low Impact, No Impact, Unknown"</formula1>
    </dataValidation>
    <dataValidation type="list" allowBlank="1" showInputMessage="1" showErrorMessage="1" sqref="H385:I385" xr:uid="{FC77D7F2-9CF0-40F1-815F-AC21B601E811}">
      <formula1>"All or most of the budget line shifted to COVID response, Some of the budget shifted,None of the budget shifted (i.e. no Impact), unknown, not applicable"</formula1>
    </dataValidation>
    <dataValidation allowBlank="1" showInputMessage="1" showErrorMessage="1" error="Enter a numeric value here only (in USD)." sqref="G38" xr:uid="{010CFC07-B865-49EC-BCC7-33D6B49CD42C}"/>
    <dataValidation type="list" allowBlank="1" showInputMessage="1" showErrorMessage="1" sqref="H29:J29" xr:uid="{C378975A-2D32-4952-9DD1-E976398B3EDB}">
      <formula1>"Government - Central Level, Government - Subnational Level, US Government (USG), UNFPA, Other Donors, Other, Don't Know"</formula1>
    </dataValidation>
    <dataValidation type="list" allowBlank="1" showInputMessage="1" showErrorMessage="1" sqref="H26" xr:uid="{5AB0457F-6A74-47D5-8954-83CB80A45CE3}">
      <formula1>"2017,2018,2019,2020,2021,2022,2023"</formula1>
    </dataValidation>
    <dataValidation type="list" allowBlank="1" showInputMessage="1" showErrorMessage="1" sqref="F258" xr:uid="{FF90FB71-B658-4AA3-8D15-394A969B6E5F}">
      <formula1>"Yes, No, Don't know,Not Applicable"</formula1>
    </dataValidation>
    <dataValidation type="list" allowBlank="1" showInputMessage="1" showErrorMessage="1" sqref="O6:P18" xr:uid="{1A7BD804-FC8B-4D05-8BF8-F38B7FE03CF8}">
      <formula1>$B$3:$B$5</formula1>
    </dataValidation>
    <dataValidation type="list" allowBlank="1" showInputMessage="1" showErrorMessage="1" sqref="O19:P19" xr:uid="{49B0EAA5-1740-4D5D-BF0F-5BF072417C5D}">
      <formula1>$C$3:$C$5</formula1>
    </dataValidation>
    <dataValidation type="list" allowBlank="1" showInputMessage="1" showErrorMessage="1" sqref="O20:P20" xr:uid="{0AF565B4-C305-45AA-8825-59C602312995}">
      <formula1>$D$3:$D$4</formula1>
    </dataValidation>
    <dataValidation type="list" allowBlank="1" showInputMessage="1" showErrorMessage="1" sqref="O21:P23" xr:uid="{6D404E05-24BE-44BE-B390-B4796699E11E}">
      <formula1>$E$3:$E$4</formula1>
    </dataValidation>
    <dataValidation type="list" allowBlank="1" showInputMessage="1" showErrorMessage="1" sqref="O25:P26" xr:uid="{26CB229E-0BE5-48C6-8725-CC7661E4370A}">
      <formula1>$F$3:$F$6</formula1>
    </dataValidation>
    <dataValidation type="list" allowBlank="1" showInputMessage="1" showErrorMessage="1" sqref="O31:P32" xr:uid="{69ADF3CA-176F-4355-B50D-411A5ACF846D}">
      <formula1>$H$3:$H$4</formula1>
    </dataValidation>
    <dataValidation type="list" allowBlank="1" showInputMessage="1" showErrorMessage="1" sqref="O33:P33" xr:uid="{3D9C14BC-D97C-43FE-A06A-E50288E1D32E}">
      <formula1>$I$3:$I$4</formula1>
    </dataValidation>
    <dataValidation type="list" allowBlank="1" showInputMessage="1" showErrorMessage="1" sqref="O35:P35 O42:P42" xr:uid="{A47D80B8-605E-4972-A457-733162F12619}">
      <formula1>$J$3:$J$7</formula1>
    </dataValidation>
    <dataValidation type="list" allowBlank="1" showInputMessage="1" showErrorMessage="1" sqref="P44:P49" xr:uid="{EC9B3EA4-F652-4949-93DF-076B8343C17C}">
      <formula1>$K$3:$K$7</formula1>
    </dataValidation>
    <dataValidation type="list" allowBlank="1" showInputMessage="1" showErrorMessage="1" sqref="O52:P52" xr:uid="{44B85864-71FA-4ACB-9B98-D2A2D795D06D}">
      <formula1>$L$3:$L$4</formula1>
    </dataValidation>
    <dataValidation type="list" allowBlank="1" showInputMessage="1" showErrorMessage="1" sqref="O53:P53 O54" xr:uid="{86D958E4-6EE5-49F5-9447-DE1B925C6F1E}">
      <formula1>$M$3:$M$4</formula1>
    </dataValidation>
    <dataValidation type="list" allowBlank="1" showInputMessage="1" showErrorMessage="1" sqref="P54" xr:uid="{E5148EB8-402B-42FF-9E8F-43F51B19A549}">
      <formula1>$N$3:$N$4</formula1>
    </dataValidation>
    <dataValidation type="list" allowBlank="1" showInputMessage="1" showErrorMessage="1" sqref="O55:P56" xr:uid="{9C70452B-3DBB-4CAA-A42A-62368059F40C}">
      <formula1>$O$3:$O$4</formula1>
    </dataValidation>
    <dataValidation type="list" allowBlank="1" showInputMessage="1" showErrorMessage="1" sqref="O84:P89" xr:uid="{1F2B8C94-42A3-479A-9407-99EE37281BCD}">
      <formula1>$Q$3:$Q$6</formula1>
    </dataValidation>
    <dataValidation type="list" allowBlank="1" showInputMessage="1" showErrorMessage="1" sqref="O91:P91" xr:uid="{CBA79958-F095-45C8-9945-D34B332E34CE}">
      <formula1>$R$3:$R$8</formula1>
    </dataValidation>
    <dataValidation type="list" allowBlank="1" showInputMessage="1" showErrorMessage="1" sqref="O139:P139" xr:uid="{348AA451-FA82-4727-8B47-7C5ADD6A24EE}">
      <formula1>$S$3:$S$4</formula1>
    </dataValidation>
    <dataValidation type="list" allowBlank="1" showInputMessage="1" showErrorMessage="1" sqref="O145:P148" xr:uid="{21B11B0C-2F85-4D0D-B2BA-212475D3E9AB}">
      <formula1>$T$3:$T$8</formula1>
    </dataValidation>
    <dataValidation type="list" allowBlank="1" showInputMessage="1" showErrorMessage="1" sqref="O150:P165" xr:uid="{9282C389-1134-44D2-9526-E6232BE1310F}">
      <formula1>$U$3:$U$5</formula1>
    </dataValidation>
    <dataValidation type="list" allowBlank="1" showInputMessage="1" showErrorMessage="1" sqref="O167:P178 O191:P202" xr:uid="{CE306157-A074-44B4-A24B-85D0A6126A5F}">
      <formula1>$V$3:$V$8</formula1>
    </dataValidation>
    <dataValidation type="list" allowBlank="1" showInputMessage="1" showErrorMessage="1" sqref="O179:P190 O203:P214" xr:uid="{A6C31FA4-C27F-4B7A-94C3-5FE5BCFEA783}">
      <formula1>$W$3:$W$6</formula1>
    </dataValidation>
    <dataValidation type="list" allowBlank="1" showInputMessage="1" showErrorMessage="1" sqref="O215:P221" xr:uid="{35DB42CF-F2E8-4FA1-B89D-596E2F1C6C31}">
      <formula1>$X$3:$X$4</formula1>
    </dataValidation>
    <dataValidation type="list" allowBlank="1" showInputMessage="1" showErrorMessage="1" sqref="O222:P226" xr:uid="{A476A8F5-0303-450C-B852-C7770BAB0128}">
      <formula1>$Y$3:$Y$6</formula1>
    </dataValidation>
    <dataValidation type="list" allowBlank="1" showInputMessage="1" showErrorMessage="1" sqref="O227:P228" xr:uid="{9D74A096-3B04-4F7F-922A-69704BC79266}">
      <formula1>$Z$3:$Z$5</formula1>
    </dataValidation>
    <dataValidation type="list" allowBlank="1" showInputMessage="1" showErrorMessage="1" sqref="O230:P231" xr:uid="{9F771A45-3939-4822-80F1-EF7874A631A8}">
      <formula1>$AA$3:$AA$4</formula1>
    </dataValidation>
    <dataValidation type="list" allowBlank="1" showInputMessage="1" showErrorMessage="1" sqref="O232:P248" xr:uid="{8BC94D72-70D1-4186-9AD4-0ECE8BD2C179}">
      <formula1>$AB$3:$AB$4</formula1>
    </dataValidation>
    <dataValidation type="list" allowBlank="1" showInputMessage="1" showErrorMessage="1" sqref="O249:P255" xr:uid="{A58AFD50-5D2C-404E-9C0B-180A75095A84}">
      <formula1>$AC$3:$AC$7</formula1>
    </dataValidation>
    <dataValidation type="list" allowBlank="1" showInputMessage="1" showErrorMessage="1" sqref="O256:P256" xr:uid="{D96FFF71-A374-4440-BD58-DF6D8EF86629}">
      <formula1>$AD$3:$AD$5</formula1>
    </dataValidation>
    <dataValidation type="list" allowBlank="1" showInputMessage="1" showErrorMessage="1" sqref="O263:P267" xr:uid="{C4F5FE2A-E59F-434C-BAB4-374CC80B925C}">
      <formula1>$AF$3:$AF$4</formula1>
    </dataValidation>
    <dataValidation type="list" allowBlank="1" showInputMessage="1" showErrorMessage="1" sqref="O269:P277" xr:uid="{C99554FB-8A74-43BD-AB0A-B119DC3D77FB}">
      <formula1>$AG$3:$AG$4</formula1>
    </dataValidation>
    <dataValidation type="list" allowBlank="1" showInputMessage="1" showErrorMessage="1" sqref="P279" xr:uid="{C734178F-B5B7-44E7-A0B8-D7C729E571DE}">
      <formula1>$AH$3:$AH$7</formula1>
    </dataValidation>
    <dataValidation type="list" allowBlank="1" showInputMessage="1" showErrorMessage="1" sqref="P282:P284 O282" xr:uid="{CA6E8F6B-3996-4A39-9DE5-D73FA764FD7D}">
      <formula1>$AI$3:$AI$8</formula1>
    </dataValidation>
    <dataValidation type="list" allowBlank="1" showInputMessage="1" showErrorMessage="1" sqref="O304:P304" xr:uid="{5007FC1D-7F0E-467F-AD77-92E63CBAD052}">
      <formula1>$AJ$3:$AJ$4</formula1>
    </dataValidation>
    <dataValidation type="list" allowBlank="1" showInputMessage="1" showErrorMessage="1" sqref="O305:P309" xr:uid="{90394802-B588-47CD-AB7A-6F687BCCA1CE}">
      <formula1>$AK$3:$AK$4</formula1>
    </dataValidation>
    <dataValidation type="list" allowBlank="1" showInputMessage="1" showErrorMessage="1" sqref="O314:P315" xr:uid="{83D09DF5-EE12-48F4-A117-5910BDD51487}">
      <formula1>$AM$3:$AM$4</formula1>
    </dataValidation>
    <dataValidation type="list" allowBlank="1" showInputMessage="1" showErrorMessage="1" sqref="O317:P322" xr:uid="{4A483950-F258-4A25-913C-C918C7F9B062}">
      <formula1>$AN$3:$AN$5</formula1>
    </dataValidation>
    <dataValidation type="list" allowBlank="1" showInputMessage="1" showErrorMessage="1" sqref="O324:P372" xr:uid="{DBAC0974-275E-43A8-A34F-D3432ED058BA}">
      <formula1>$AO$3:$AO$4</formula1>
    </dataValidation>
    <dataValidation type="list" allowBlank="1" showInputMessage="1" showErrorMessage="1" sqref="O373:P373" xr:uid="{776F9BA5-347A-4CEA-A413-7C17627CA596}">
      <formula1>$AP$3:$AP$4</formula1>
    </dataValidation>
    <dataValidation type="list" allowBlank="1" showInputMessage="1" showErrorMessage="1" sqref="O374:P375" xr:uid="{C61B7543-5819-4D5B-8168-884057E04B70}">
      <formula1>$AQ$3:$AQ$5</formula1>
    </dataValidation>
    <dataValidation type="list" allowBlank="1" showInputMessage="1" showErrorMessage="1" sqref="O376:P377" xr:uid="{4E5CC0D7-A0A6-492E-8269-9D0CD749E156}">
      <formula1>$AR$3:$AR$4</formula1>
    </dataValidation>
    <dataValidation type="list" allowBlank="1" showInputMessage="1" showErrorMessage="1" sqref="P27:P30" xr:uid="{A5FB5EB1-79D2-4C5E-8C02-EE699FE01A50}">
      <formula1>$G$2:$G$6</formula1>
    </dataValidation>
    <dataValidation type="list" allowBlank="1" showInputMessage="1" showErrorMessage="1" sqref="O27:O30" xr:uid="{8DE378B5-BCCF-42F7-8A53-48297362FE08}">
      <formula1>$G$3:$G$6</formula1>
    </dataValidation>
    <dataValidation type="list" allowBlank="1" showInputMessage="1" showErrorMessage="1" sqref="O66:P71 O73:P81" xr:uid="{9063E843-1D1E-4224-8FB8-998EFC08DAC2}">
      <formula1>$P$3:$P$7</formula1>
    </dataValidation>
    <dataValidation type="list" allowBlank="1" showInputMessage="1" showErrorMessage="1" sqref="O310:P313" xr:uid="{315031C1-FD5F-4019-96A8-7FAC55F91594}">
      <formula1>$AL$3:$AL$5</formula1>
    </dataValidation>
    <dataValidation type="list" allowBlank="1" showInputMessage="1" showErrorMessage="1" sqref="O279" xr:uid="{56681F29-DAF2-4FFF-9E2D-934827487816}">
      <formula1>$AH$3:$AH$9</formula1>
    </dataValidation>
    <dataValidation type="list" allowBlank="1" showInputMessage="1" showErrorMessage="1" sqref="O44:O49" xr:uid="{1C8ED241-A9CB-4E38-8AB9-EEC11ACE5B09}">
      <formula1>$K$3:$K$8</formula1>
    </dataValidation>
    <dataValidation type="list" allowBlank="1" showInputMessage="1" showErrorMessage="1" sqref="H388:I388" xr:uid="{40C0A858-BF11-4BA7-950B-81106B68180B}">
      <formula1>$AX$3:$AX$7</formula1>
    </dataValidation>
    <dataValidation type="list" allowBlank="1" showInputMessage="1" showErrorMessage="1" sqref="O257:P262" xr:uid="{8779CCDA-4D59-454D-8B1F-5093F1503A5A}">
      <formula1>$AE$3:$AE$5</formula1>
    </dataValidation>
    <dataValidation type="list" allowBlank="1" showInputMessage="1" showErrorMessage="1" sqref="E3" xr:uid="{16815F66-CCE1-460B-84DB-8CD08B1A0B0B}">
      <formula1>$A$3:$A$134</formula1>
    </dataValidation>
  </dataValidations>
  <hyperlinks>
    <hyperlink ref="F1:N1" location="'All Country Summary (2023)'!A1" display="Go to summary page" xr:uid="{55DEC687-7D0B-46C6-868B-037B1D1977F0}"/>
  </hyperlinks>
  <pageMargins left="0.25" right="0.25" top="0.75" bottom="0.75" header="0.3" footer="0.3"/>
  <pageSetup paperSize="17" scale="74" orientation="landscape"/>
  <rowBreaks count="13" manualBreakCount="13">
    <brk id="23" max="16383" man="1"/>
    <brk id="32" max="16383" man="1"/>
    <brk id="50" max="13" man="1"/>
    <brk id="81" max="16383" man="1"/>
    <brk id="148" max="13" man="1"/>
    <brk id="178" max="13" man="1"/>
    <brk id="214" max="13" man="1"/>
    <brk id="248" max="13" man="1"/>
    <brk id="267" max="13" man="1"/>
    <brk id="302" max="13" man="1"/>
    <brk id="315" max="13" man="1"/>
    <brk id="348" max="13" man="1"/>
    <brk id="388" max="13" man="1"/>
  </rowBreaks>
  <colBreaks count="1" manualBreakCount="1">
    <brk id="14" max="1048575" man="1"/>
  </colBreaks>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CA9AB-E445-4B0B-B3FF-2B760F0CE295}">
  <sheetPr>
    <tabColor rgb="FF008080"/>
  </sheetPr>
  <dimension ref="A1:Q390"/>
  <sheetViews>
    <sheetView showGridLines="0" zoomScale="80" zoomScaleNormal="80" zoomScaleSheetLayoutView="100" workbookViewId="0">
      <selection activeCell="J2" sqref="J2"/>
    </sheetView>
  </sheetViews>
  <sheetFormatPr defaultColWidth="9.140625" defaultRowHeight="14.45"/>
  <cols>
    <col min="1" max="1" width="2.140625" style="172" customWidth="1"/>
    <col min="2" max="2" width="9.140625" style="172"/>
    <col min="3" max="3" width="3.28515625" style="172" customWidth="1"/>
    <col min="4" max="4" width="16.140625" style="172" customWidth="1"/>
    <col min="5" max="5" width="61.42578125" style="172" customWidth="1"/>
    <col min="6" max="6" width="16.5703125" style="172" customWidth="1"/>
    <col min="7" max="7" width="24.42578125" style="172" customWidth="1"/>
    <col min="8" max="8" width="19.42578125" style="172" customWidth="1"/>
    <col min="9" max="9" width="18.7109375" style="172" customWidth="1"/>
    <col min="10" max="10" width="20.7109375" style="172" customWidth="1"/>
    <col min="11" max="11" width="21.5703125" style="172" customWidth="1"/>
    <col min="12" max="12" width="14.85546875" style="172" customWidth="1"/>
    <col min="13" max="13" width="22.5703125" style="172" customWidth="1"/>
    <col min="14" max="14" width="23.5703125" style="172" customWidth="1"/>
    <col min="15" max="15" width="60.28515625" style="172" customWidth="1"/>
    <col min="16" max="16" width="49.28515625" style="172" customWidth="1"/>
    <col min="17" max="16384" width="9.140625" style="172"/>
  </cols>
  <sheetData>
    <row r="1" spans="2:16" ht="62.25" customHeight="1">
      <c r="F1" s="1400"/>
      <c r="G1" s="1400"/>
      <c r="H1" s="1400"/>
      <c r="I1" s="1400"/>
      <c r="J1" s="1400"/>
      <c r="K1" s="1400"/>
      <c r="L1" s="1400"/>
      <c r="M1" s="1400"/>
      <c r="N1" s="1400"/>
    </row>
    <row r="2" spans="2:16" ht="37.5" customHeight="1">
      <c r="B2" s="408" t="s">
        <v>381</v>
      </c>
      <c r="C2" s="174"/>
      <c r="D2" s="174"/>
      <c r="E2" s="174"/>
      <c r="F2" s="1401"/>
      <c r="G2" s="1401"/>
      <c r="H2" s="169"/>
      <c r="I2" s="169"/>
      <c r="J2" s="169"/>
      <c r="K2" s="170"/>
      <c r="L2" s="170"/>
      <c r="M2" s="170"/>
      <c r="N2" s="171"/>
    </row>
    <row r="3" spans="2:16" ht="26.25" customHeight="1">
      <c r="B3" s="408"/>
      <c r="C3" s="174"/>
      <c r="D3" s="175" t="s">
        <v>382</v>
      </c>
      <c r="E3" s="409" t="s">
        <v>5874</v>
      </c>
      <c r="F3" s="410" t="s">
        <v>383</v>
      </c>
      <c r="G3" s="411"/>
      <c r="H3" s="169"/>
      <c r="I3" s="169"/>
      <c r="J3" s="169"/>
      <c r="K3" s="170"/>
      <c r="L3" s="170"/>
      <c r="M3" s="170"/>
      <c r="N3" s="171"/>
    </row>
    <row r="4" spans="2:16" ht="36" customHeight="1">
      <c r="B4" s="1402" t="s">
        <v>384</v>
      </c>
      <c r="C4" s="1402"/>
      <c r="D4" s="1402"/>
      <c r="E4" s="1402"/>
      <c r="F4" s="1402"/>
      <c r="G4" s="1402"/>
      <c r="H4" s="1402"/>
      <c r="I4" s="1402"/>
      <c r="J4" s="1402"/>
      <c r="K4" s="1402"/>
      <c r="L4" s="1402"/>
      <c r="M4" s="1402"/>
      <c r="N4" s="1402"/>
    </row>
    <row r="5" spans="2:16" ht="23.25" customHeight="1">
      <c r="B5" s="1416" t="s">
        <v>0</v>
      </c>
      <c r="C5" s="1417"/>
      <c r="D5" s="1417"/>
      <c r="E5" s="1417"/>
      <c r="F5" s="1417"/>
      <c r="G5" s="1417"/>
      <c r="H5" s="1417"/>
      <c r="I5" s="1417"/>
      <c r="J5" s="1417"/>
      <c r="K5" s="1417"/>
      <c r="L5" s="1417"/>
      <c r="M5" s="1417"/>
      <c r="N5" s="1417"/>
      <c r="O5" s="1417"/>
      <c r="P5" s="1418"/>
    </row>
    <row r="6" spans="2:16" ht="72" customHeight="1">
      <c r="B6" s="182" t="s">
        <v>390</v>
      </c>
      <c r="C6" s="1419" t="s">
        <v>391</v>
      </c>
      <c r="D6" s="1419"/>
      <c r="E6" s="1419"/>
      <c r="F6" s="1419"/>
      <c r="G6" s="1419"/>
      <c r="H6" s="1420"/>
      <c r="I6" s="183" t="s">
        <v>53</v>
      </c>
      <c r="J6" s="184" t="s">
        <v>392</v>
      </c>
      <c r="K6" s="3213" t="s">
        <v>5875</v>
      </c>
      <c r="L6" s="3214"/>
      <c r="M6" s="3214"/>
      <c r="N6" s="3215"/>
      <c r="O6" s="1424" t="s">
        <v>1820</v>
      </c>
      <c r="P6" s="1424"/>
    </row>
    <row r="7" spans="2:16" ht="22.5" customHeight="1">
      <c r="B7" s="1427" t="s">
        <v>393</v>
      </c>
      <c r="C7" s="1428"/>
      <c r="D7" s="1428"/>
      <c r="E7" s="1428"/>
      <c r="F7" s="1428"/>
      <c r="G7" s="1428"/>
      <c r="H7" s="1428"/>
      <c r="I7" s="1428"/>
      <c r="J7" s="1428"/>
      <c r="K7" s="1428"/>
      <c r="L7" s="1428"/>
      <c r="M7" s="1428"/>
      <c r="N7" s="1429"/>
      <c r="O7" s="1425"/>
      <c r="P7" s="1425"/>
    </row>
    <row r="8" spans="2:16" ht="21.75" customHeight="1">
      <c r="B8" s="205" t="s">
        <v>394</v>
      </c>
      <c r="C8" s="1414" t="s">
        <v>395</v>
      </c>
      <c r="D8" s="1414"/>
      <c r="E8" s="1415"/>
      <c r="F8" s="1430" t="s">
        <v>5876</v>
      </c>
      <c r="G8" s="1431"/>
      <c r="H8" s="1431"/>
      <c r="I8" s="1431"/>
      <c r="J8" s="1431"/>
      <c r="K8" s="1431"/>
      <c r="L8" s="1431"/>
      <c r="M8" s="1431"/>
      <c r="N8" s="1431"/>
      <c r="O8" s="1425"/>
      <c r="P8" s="1425"/>
    </row>
    <row r="9" spans="2:16" ht="29.25" customHeight="1">
      <c r="B9" s="191" t="s">
        <v>396</v>
      </c>
      <c r="C9" s="1414" t="s">
        <v>397</v>
      </c>
      <c r="D9" s="1414"/>
      <c r="E9" s="1414"/>
      <c r="F9" s="1414"/>
      <c r="G9" s="1414"/>
      <c r="H9" s="1415"/>
      <c r="I9" s="192" t="s">
        <v>398</v>
      </c>
      <c r="J9" s="193"/>
      <c r="K9" s="193"/>
      <c r="L9" s="193"/>
      <c r="M9" s="193"/>
      <c r="N9" s="194"/>
      <c r="O9" s="1425"/>
      <c r="P9" s="1425"/>
    </row>
    <row r="10" spans="2:16" ht="69" customHeight="1">
      <c r="B10" s="195" t="s">
        <v>394</v>
      </c>
      <c r="C10" s="1414" t="s">
        <v>399</v>
      </c>
      <c r="D10" s="1414"/>
      <c r="E10" s="1414"/>
      <c r="F10" s="1414"/>
      <c r="G10" s="1414"/>
      <c r="H10" s="1415"/>
      <c r="I10" s="203" t="s">
        <v>58</v>
      </c>
      <c r="J10" s="1409" t="s">
        <v>400</v>
      </c>
      <c r="K10" s="1410"/>
      <c r="L10" s="1411" t="s">
        <v>5877</v>
      </c>
      <c r="M10" s="1412"/>
      <c r="N10" s="1413"/>
      <c r="O10" s="1425"/>
      <c r="P10" s="1425"/>
    </row>
    <row r="11" spans="2:16" ht="102" customHeight="1">
      <c r="B11" s="198" t="s">
        <v>401</v>
      </c>
      <c r="C11" s="1414" t="s">
        <v>402</v>
      </c>
      <c r="D11" s="1414"/>
      <c r="E11" s="1414"/>
      <c r="F11" s="1414"/>
      <c r="G11" s="1414"/>
      <c r="H11" s="1415"/>
      <c r="I11" s="203" t="s">
        <v>53</v>
      </c>
      <c r="J11" s="1409" t="s">
        <v>400</v>
      </c>
      <c r="K11" s="1410"/>
      <c r="L11" s="1411" t="s">
        <v>5878</v>
      </c>
      <c r="M11" s="1412"/>
      <c r="N11" s="1413"/>
      <c r="O11" s="1425"/>
      <c r="P11" s="1425"/>
    </row>
    <row r="12" spans="2:16" ht="28.5" customHeight="1">
      <c r="B12" s="198" t="s">
        <v>403</v>
      </c>
      <c r="C12" s="1414" t="s">
        <v>404</v>
      </c>
      <c r="D12" s="1414"/>
      <c r="E12" s="1414"/>
      <c r="F12" s="1414"/>
      <c r="G12" s="1414"/>
      <c r="H12" s="1415"/>
      <c r="I12" s="203" t="s">
        <v>54</v>
      </c>
      <c r="J12" s="1409" t="s">
        <v>400</v>
      </c>
      <c r="K12" s="1410"/>
      <c r="L12" s="1411"/>
      <c r="M12" s="1412"/>
      <c r="N12" s="1413"/>
      <c r="O12" s="1425"/>
      <c r="P12" s="1425"/>
    </row>
    <row r="13" spans="2:16" ht="28.5" customHeight="1">
      <c r="B13" s="198" t="s">
        <v>405</v>
      </c>
      <c r="C13" s="1414" t="s">
        <v>406</v>
      </c>
      <c r="D13" s="1414"/>
      <c r="E13" s="1414"/>
      <c r="F13" s="1414"/>
      <c r="G13" s="1414"/>
      <c r="H13" s="1415"/>
      <c r="I13" s="203" t="s">
        <v>53</v>
      </c>
      <c r="J13" s="1409" t="s">
        <v>407</v>
      </c>
      <c r="K13" s="1410"/>
      <c r="L13" s="1411" t="s">
        <v>5879</v>
      </c>
      <c r="M13" s="1412"/>
      <c r="N13" s="1413"/>
      <c r="O13" s="1425"/>
      <c r="P13" s="1425"/>
    </row>
    <row r="14" spans="2:16" ht="28.5" customHeight="1">
      <c r="B14" s="198" t="s">
        <v>408</v>
      </c>
      <c r="C14" s="1414" t="s">
        <v>62</v>
      </c>
      <c r="D14" s="1414"/>
      <c r="E14" s="1414"/>
      <c r="F14" s="1414"/>
      <c r="G14" s="1414"/>
      <c r="H14" s="1415"/>
      <c r="I14" s="203" t="s">
        <v>53</v>
      </c>
      <c r="J14" s="1409" t="s">
        <v>409</v>
      </c>
      <c r="K14" s="1410"/>
      <c r="L14" s="1411" t="s">
        <v>5880</v>
      </c>
      <c r="M14" s="1412"/>
      <c r="N14" s="1413"/>
      <c r="O14" s="1425"/>
      <c r="P14" s="1425"/>
    </row>
    <row r="15" spans="2:16" ht="28.5" customHeight="1">
      <c r="B15" s="198" t="s">
        <v>410</v>
      </c>
      <c r="C15" s="1414" t="s">
        <v>411</v>
      </c>
      <c r="D15" s="1414"/>
      <c r="E15" s="1414"/>
      <c r="F15" s="1414"/>
      <c r="G15" s="1414"/>
      <c r="H15" s="1415"/>
      <c r="I15" s="203" t="s">
        <v>53</v>
      </c>
      <c r="J15" s="1409" t="s">
        <v>412</v>
      </c>
      <c r="K15" s="1410"/>
      <c r="L15" s="1411" t="s">
        <v>5881</v>
      </c>
      <c r="M15" s="1412"/>
      <c r="N15" s="1413"/>
      <c r="O15" s="1425"/>
      <c r="P15" s="1425"/>
    </row>
    <row r="16" spans="2:16" ht="26.25" customHeight="1">
      <c r="B16" s="198" t="s">
        <v>413</v>
      </c>
      <c r="C16" s="1414" t="s">
        <v>414</v>
      </c>
      <c r="D16" s="1414"/>
      <c r="E16" s="1414"/>
      <c r="F16" s="1414"/>
      <c r="G16" s="1414"/>
      <c r="H16" s="1415"/>
      <c r="I16" s="203" t="s">
        <v>53</v>
      </c>
      <c r="J16" s="1409" t="s">
        <v>415</v>
      </c>
      <c r="K16" s="1410"/>
      <c r="L16" s="1411" t="s">
        <v>5882</v>
      </c>
      <c r="M16" s="1412"/>
      <c r="N16" s="1413"/>
      <c r="O16" s="1425"/>
      <c r="P16" s="1425"/>
    </row>
    <row r="17" spans="2:16" ht="30.75" customHeight="1">
      <c r="B17" s="198" t="s">
        <v>416</v>
      </c>
      <c r="C17" s="1414" t="s">
        <v>417</v>
      </c>
      <c r="D17" s="1414"/>
      <c r="E17" s="1414"/>
      <c r="F17" s="1414"/>
      <c r="G17" s="1414"/>
      <c r="H17" s="1415"/>
      <c r="I17" s="203" t="s">
        <v>67</v>
      </c>
      <c r="J17" s="1409" t="s">
        <v>415</v>
      </c>
      <c r="K17" s="1410"/>
      <c r="L17" s="1411"/>
      <c r="M17" s="1412"/>
      <c r="N17" s="1413"/>
      <c r="O17" s="1425"/>
      <c r="P17" s="1425"/>
    </row>
    <row r="18" spans="2:16" ht="30" customHeight="1">
      <c r="B18" s="198" t="s">
        <v>418</v>
      </c>
      <c r="C18" s="1414" t="s">
        <v>419</v>
      </c>
      <c r="D18" s="1414"/>
      <c r="E18" s="1414"/>
      <c r="F18" s="1414"/>
      <c r="G18" s="1414"/>
      <c r="H18" s="1415"/>
      <c r="I18" s="203" t="s">
        <v>54</v>
      </c>
      <c r="J18" s="1409" t="s">
        <v>415</v>
      </c>
      <c r="K18" s="1410"/>
      <c r="L18" s="1411"/>
      <c r="M18" s="1412"/>
      <c r="N18" s="1413"/>
      <c r="O18" s="1426"/>
      <c r="P18" s="1426"/>
    </row>
    <row r="19" spans="2:16" ht="24" customHeight="1">
      <c r="B19" s="191" t="s">
        <v>420</v>
      </c>
      <c r="C19" s="1414" t="s">
        <v>421</v>
      </c>
      <c r="D19" s="1414"/>
      <c r="E19" s="1414"/>
      <c r="F19" s="1414"/>
      <c r="G19" s="1414"/>
      <c r="H19" s="1414"/>
      <c r="I19" s="203" t="s">
        <v>53</v>
      </c>
      <c r="J19" s="1432" t="s">
        <v>422</v>
      </c>
      <c r="K19" s="2025" t="s">
        <v>5883</v>
      </c>
      <c r="L19" s="2026"/>
      <c r="M19" s="2026"/>
      <c r="N19" s="2027"/>
      <c r="O19" s="201" t="s">
        <v>4235</v>
      </c>
      <c r="P19" s="202"/>
    </row>
    <row r="20" spans="2:16" ht="24" customHeight="1">
      <c r="B20" s="191" t="s">
        <v>423</v>
      </c>
      <c r="C20" s="1414" t="s">
        <v>424</v>
      </c>
      <c r="D20" s="1414"/>
      <c r="E20" s="1414"/>
      <c r="F20" s="1414"/>
      <c r="G20" s="1414"/>
      <c r="H20" s="1414"/>
      <c r="I20" s="203" t="s">
        <v>53</v>
      </c>
      <c r="J20" s="1433"/>
      <c r="K20" s="2037"/>
      <c r="L20" s="2038"/>
      <c r="M20" s="2038"/>
      <c r="N20" s="2039"/>
      <c r="O20" s="201" t="s">
        <v>1278</v>
      </c>
      <c r="P20" s="202"/>
    </row>
    <row r="21" spans="2:16" ht="24" customHeight="1">
      <c r="B21" s="191" t="s">
        <v>425</v>
      </c>
      <c r="C21" s="1414" t="s">
        <v>426</v>
      </c>
      <c r="D21" s="1414"/>
      <c r="E21" s="1414"/>
      <c r="F21" s="1414"/>
      <c r="G21" s="1414"/>
      <c r="H21" s="1414"/>
      <c r="I21" s="203" t="s">
        <v>80</v>
      </c>
      <c r="J21" s="1433"/>
      <c r="K21" s="2037"/>
      <c r="L21" s="2038"/>
      <c r="M21" s="2038"/>
      <c r="N21" s="2039"/>
      <c r="O21" s="1443" t="s">
        <v>1268</v>
      </c>
      <c r="P21" s="1443"/>
    </row>
    <row r="22" spans="2:16" ht="25.5" customHeight="1">
      <c r="B22" s="191" t="s">
        <v>427</v>
      </c>
      <c r="C22" s="1414" t="s">
        <v>428</v>
      </c>
      <c r="D22" s="1414"/>
      <c r="E22" s="1414"/>
      <c r="F22" s="1414"/>
      <c r="G22" s="1414"/>
      <c r="H22" s="1414"/>
      <c r="I22" s="203" t="s">
        <v>53</v>
      </c>
      <c r="J22" s="1433"/>
      <c r="K22" s="2037"/>
      <c r="L22" s="2038"/>
      <c r="M22" s="2038"/>
      <c r="N22" s="2039"/>
      <c r="O22" s="1425"/>
      <c r="P22" s="1425"/>
    </row>
    <row r="23" spans="2:16" ht="37.5" customHeight="1">
      <c r="B23" s="205" t="s">
        <v>394</v>
      </c>
      <c r="C23" s="1445" t="s">
        <v>429</v>
      </c>
      <c r="D23" s="1445"/>
      <c r="E23" s="1445"/>
      <c r="F23" s="1445"/>
      <c r="G23" s="1445"/>
      <c r="H23" s="1445"/>
      <c r="I23" s="203" t="s">
        <v>58</v>
      </c>
      <c r="J23" s="1433"/>
      <c r="K23" s="2124"/>
      <c r="L23" s="2125"/>
      <c r="M23" s="2125"/>
      <c r="N23" s="2126"/>
      <c r="O23" s="1444"/>
      <c r="P23" s="1444"/>
    </row>
    <row r="24" spans="2:16" ht="24.75" customHeight="1">
      <c r="B24" s="1416" t="s">
        <v>1</v>
      </c>
      <c r="C24" s="1417"/>
      <c r="D24" s="1417"/>
      <c r="E24" s="1417"/>
      <c r="F24" s="1417"/>
      <c r="G24" s="1417"/>
      <c r="H24" s="1417"/>
      <c r="I24" s="1417"/>
      <c r="J24" s="1417"/>
      <c r="K24" s="1417"/>
      <c r="L24" s="1417"/>
      <c r="M24" s="1417"/>
      <c r="N24" s="1417"/>
      <c r="O24" s="1417"/>
      <c r="P24" s="1418"/>
    </row>
    <row r="25" spans="2:16" ht="46.5" customHeight="1">
      <c r="B25" s="1446" t="s">
        <v>430</v>
      </c>
      <c r="C25" s="1448" t="s">
        <v>431</v>
      </c>
      <c r="D25" s="1448"/>
      <c r="E25" s="1448"/>
      <c r="F25" s="1449"/>
      <c r="G25" s="216" t="s">
        <v>432</v>
      </c>
      <c r="H25" s="209" t="s">
        <v>3345</v>
      </c>
      <c r="I25" s="412" t="s">
        <v>433</v>
      </c>
      <c r="J25" s="399" t="s">
        <v>3346</v>
      </c>
      <c r="K25" s="1452" t="s">
        <v>434</v>
      </c>
      <c r="L25" s="1985" t="s">
        <v>5884</v>
      </c>
      <c r="M25" s="1986"/>
      <c r="N25" s="1987"/>
      <c r="O25" s="212" t="s">
        <v>1279</v>
      </c>
      <c r="P25" s="212"/>
    </row>
    <row r="26" spans="2:16" ht="54.75" customHeight="1">
      <c r="B26" s="1447"/>
      <c r="C26" s="1450"/>
      <c r="D26" s="1450"/>
      <c r="E26" s="1450"/>
      <c r="F26" s="1451"/>
      <c r="G26" s="216" t="s">
        <v>435</v>
      </c>
      <c r="H26" s="217">
        <v>2022</v>
      </c>
      <c r="I26" s="412" t="s">
        <v>436</v>
      </c>
      <c r="J26" s="217">
        <v>2022</v>
      </c>
      <c r="K26" s="1453"/>
      <c r="L26" s="1941"/>
      <c r="M26" s="1942"/>
      <c r="N26" s="1943"/>
      <c r="O26" s="187" t="s">
        <v>1279</v>
      </c>
      <c r="P26" s="187"/>
    </row>
    <row r="27" spans="2:16" ht="75" customHeight="1">
      <c r="B27" s="191" t="s">
        <v>437</v>
      </c>
      <c r="C27" s="1464" t="s">
        <v>438</v>
      </c>
      <c r="D27" s="1464"/>
      <c r="E27" s="1464"/>
      <c r="F27" s="1464"/>
      <c r="G27" s="1464"/>
      <c r="H27" s="1464"/>
      <c r="I27" s="1465"/>
      <c r="J27" s="466">
        <v>9009565</v>
      </c>
      <c r="K27" s="1453"/>
      <c r="L27" s="1941"/>
      <c r="M27" s="1942"/>
      <c r="N27" s="1943"/>
      <c r="O27" s="1443" t="s">
        <v>3222</v>
      </c>
      <c r="P27" s="1443"/>
    </row>
    <row r="28" spans="2:16" ht="32.25" customHeight="1">
      <c r="B28" s="224"/>
      <c r="C28" s="225" t="s">
        <v>394</v>
      </c>
      <c r="D28" s="1414" t="s">
        <v>439</v>
      </c>
      <c r="E28" s="1414"/>
      <c r="F28" s="1414"/>
      <c r="G28" s="1414"/>
      <c r="H28" s="1414"/>
      <c r="I28" s="1415"/>
      <c r="J28" s="467">
        <v>98152</v>
      </c>
      <c r="K28" s="1453"/>
      <c r="L28" s="1941"/>
      <c r="M28" s="1942"/>
      <c r="N28" s="1943"/>
      <c r="O28" s="1425"/>
      <c r="P28" s="1425"/>
    </row>
    <row r="29" spans="2:16" ht="32.1" customHeight="1">
      <c r="B29" s="227" t="s">
        <v>440</v>
      </c>
      <c r="C29" s="1414" t="s">
        <v>441</v>
      </c>
      <c r="D29" s="1414"/>
      <c r="E29" s="1414"/>
      <c r="F29" s="1414"/>
      <c r="G29" s="1415"/>
      <c r="H29" s="1476" t="s">
        <v>302</v>
      </c>
      <c r="I29" s="1477"/>
      <c r="J29" s="1478"/>
      <c r="K29" s="1453"/>
      <c r="L29" s="1941"/>
      <c r="M29" s="1942"/>
      <c r="N29" s="1943"/>
      <c r="O29" s="1426"/>
      <c r="P29" s="1426"/>
    </row>
    <row r="30" spans="2:16" ht="35.450000000000003" customHeight="1">
      <c r="B30" s="227"/>
      <c r="C30" s="1469" t="s">
        <v>442</v>
      </c>
      <c r="D30" s="1469"/>
      <c r="E30" s="1469"/>
      <c r="F30" s="1469"/>
      <c r="G30" s="1470"/>
      <c r="H30" s="1466" t="s">
        <v>5885</v>
      </c>
      <c r="I30" s="1467"/>
      <c r="J30" s="1468"/>
      <c r="K30" s="1453"/>
      <c r="L30" s="1941"/>
      <c r="M30" s="1942"/>
      <c r="N30" s="1943"/>
      <c r="O30" s="199" t="s">
        <v>3222</v>
      </c>
      <c r="P30" s="213"/>
    </row>
    <row r="31" spans="2:16" ht="29.25" customHeight="1">
      <c r="B31" s="198"/>
      <c r="C31" s="1414" t="s">
        <v>443</v>
      </c>
      <c r="D31" s="1414"/>
      <c r="E31" s="1414"/>
      <c r="F31" s="1414"/>
      <c r="G31" s="1415"/>
      <c r="H31" s="1466" t="s">
        <v>307</v>
      </c>
      <c r="I31" s="1467"/>
      <c r="J31" s="1468"/>
      <c r="K31" s="1453"/>
      <c r="L31" s="1941"/>
      <c r="M31" s="1942"/>
      <c r="N31" s="1943"/>
      <c r="O31" s="202" t="s">
        <v>3223</v>
      </c>
      <c r="P31" s="414"/>
    </row>
    <row r="32" spans="2:16" ht="27" customHeight="1">
      <c r="B32" s="198"/>
      <c r="C32" s="1469" t="s">
        <v>442</v>
      </c>
      <c r="D32" s="1469"/>
      <c r="E32" s="1469"/>
      <c r="F32" s="1469"/>
      <c r="G32" s="1470"/>
      <c r="H32" s="1471" t="s">
        <v>57</v>
      </c>
      <c r="I32" s="1471"/>
      <c r="J32" s="1471"/>
      <c r="K32" s="1454"/>
      <c r="L32" s="1934"/>
      <c r="M32" s="1935"/>
      <c r="N32" s="1936"/>
      <c r="O32" s="204" t="s">
        <v>3223</v>
      </c>
      <c r="P32" s="337"/>
    </row>
    <row r="33" spans="2:17" ht="59.25" customHeight="1">
      <c r="B33" s="229" t="s">
        <v>444</v>
      </c>
      <c r="C33" s="1472" t="s">
        <v>445</v>
      </c>
      <c r="D33" s="1472"/>
      <c r="E33" s="1472"/>
      <c r="F33" s="1472"/>
      <c r="G33" s="1472"/>
      <c r="H33" s="1472"/>
      <c r="I33" s="1472"/>
      <c r="J33" s="415" t="s">
        <v>54</v>
      </c>
      <c r="K33" s="235" t="s">
        <v>446</v>
      </c>
      <c r="L33" s="1473" t="s">
        <v>5886</v>
      </c>
      <c r="M33" s="1474"/>
      <c r="N33" s="1475"/>
      <c r="O33" s="232" t="s">
        <v>3224</v>
      </c>
      <c r="P33" s="232"/>
    </row>
    <row r="34" spans="2:17" ht="46.5" customHeight="1">
      <c r="B34" s="1490" t="s">
        <v>447</v>
      </c>
      <c r="C34" s="1491"/>
      <c r="D34" s="1491"/>
      <c r="E34" s="1491"/>
      <c r="F34" s="1491"/>
      <c r="G34" s="1491"/>
      <c r="H34" s="1491"/>
      <c r="I34" s="1491"/>
      <c r="J34" s="1491"/>
      <c r="K34" s="1491"/>
      <c r="L34" s="1491"/>
      <c r="M34" s="1491"/>
      <c r="N34" s="1491"/>
      <c r="O34" s="1491"/>
      <c r="P34" s="1492"/>
    </row>
    <row r="35" spans="2:17" ht="92.25" customHeight="1">
      <c r="B35" s="233" t="s">
        <v>448</v>
      </c>
      <c r="C35" s="1472" t="s">
        <v>449</v>
      </c>
      <c r="D35" s="1472"/>
      <c r="E35" s="1472"/>
      <c r="F35" s="1472"/>
      <c r="G35" s="1472"/>
      <c r="H35" s="1472"/>
      <c r="I35" s="1472"/>
      <c r="J35" s="415" t="s">
        <v>54</v>
      </c>
      <c r="K35" s="231" t="s">
        <v>446</v>
      </c>
      <c r="L35" s="1493"/>
      <c r="M35" s="1494"/>
      <c r="N35" s="1495"/>
      <c r="O35" s="416"/>
      <c r="P35" s="187"/>
    </row>
    <row r="36" spans="2:17" ht="30.75" customHeight="1">
      <c r="B36" s="1490" t="s">
        <v>450</v>
      </c>
      <c r="C36" s="1496"/>
      <c r="D36" s="1496"/>
      <c r="E36" s="1496"/>
      <c r="F36" s="1496"/>
      <c r="G36" s="1496"/>
      <c r="H36" s="1496"/>
      <c r="I36" s="1496"/>
      <c r="J36" s="1496"/>
      <c r="K36" s="1496"/>
      <c r="L36" s="1496"/>
      <c r="M36" s="1496"/>
      <c r="N36" s="1496"/>
      <c r="O36" s="1496"/>
      <c r="P36" s="1497"/>
    </row>
    <row r="37" spans="2:17" ht="60.75" customHeight="1">
      <c r="B37" s="233" t="s">
        <v>451</v>
      </c>
      <c r="C37" s="1498" t="s">
        <v>452</v>
      </c>
      <c r="D37" s="1498"/>
      <c r="E37" s="1498"/>
      <c r="F37" s="1499"/>
      <c r="G37" s="417" t="s">
        <v>453</v>
      </c>
      <c r="H37" s="418" t="s">
        <v>454</v>
      </c>
      <c r="I37" s="1500" t="s">
        <v>455</v>
      </c>
      <c r="J37" s="1501"/>
      <c r="K37" s="1500" t="s">
        <v>434</v>
      </c>
      <c r="L37" s="1502"/>
      <c r="M37" s="1502"/>
      <c r="N37" s="1503"/>
      <c r="O37" s="1504"/>
      <c r="P37" s="1504"/>
    </row>
    <row r="38" spans="2:17" ht="43.5" customHeight="1">
      <c r="B38" s="198" t="s">
        <v>394</v>
      </c>
      <c r="C38" s="1414" t="s">
        <v>456</v>
      </c>
      <c r="D38" s="1414"/>
      <c r="E38" s="1414"/>
      <c r="F38" s="1415"/>
      <c r="G38" s="240">
        <v>0</v>
      </c>
      <c r="H38" s="241" t="s">
        <v>927</v>
      </c>
      <c r="I38" s="1479" t="s">
        <v>892</v>
      </c>
      <c r="J38" s="1480"/>
      <c r="K38" s="1481"/>
      <c r="L38" s="1482"/>
      <c r="M38" s="1482"/>
      <c r="N38" s="1483"/>
      <c r="O38" s="1505"/>
      <c r="P38" s="1505"/>
    </row>
    <row r="39" spans="2:17" ht="49.5" customHeight="1">
      <c r="B39" s="198" t="s">
        <v>401</v>
      </c>
      <c r="C39" s="1414" t="s">
        <v>457</v>
      </c>
      <c r="D39" s="1414"/>
      <c r="E39" s="1414"/>
      <c r="F39" s="1415"/>
      <c r="G39" s="240">
        <v>0</v>
      </c>
      <c r="H39" s="241" t="s">
        <v>927</v>
      </c>
      <c r="I39" s="1479" t="s">
        <v>892</v>
      </c>
      <c r="J39" s="1480"/>
      <c r="K39" s="1481"/>
      <c r="L39" s="1482"/>
      <c r="M39" s="1482"/>
      <c r="N39" s="1483"/>
      <c r="O39" s="1505"/>
      <c r="P39" s="1505"/>
    </row>
    <row r="40" spans="2:17" ht="45" customHeight="1">
      <c r="B40" s="205" t="s">
        <v>403</v>
      </c>
      <c r="C40" s="1484" t="s">
        <v>458</v>
      </c>
      <c r="D40" s="1484"/>
      <c r="E40" s="1484"/>
      <c r="F40" s="1485"/>
      <c r="G40" s="245">
        <f>G38+G39</f>
        <v>0</v>
      </c>
      <c r="H40" s="246"/>
      <c r="I40" s="1486"/>
      <c r="J40" s="1487"/>
      <c r="K40" s="1486"/>
      <c r="L40" s="1488"/>
      <c r="M40" s="1488"/>
      <c r="N40" s="1489"/>
      <c r="O40" s="1506"/>
      <c r="P40" s="1506"/>
      <c r="Q40" s="250"/>
    </row>
    <row r="41" spans="2:17" ht="57.75" customHeight="1">
      <c r="B41" s="1507" t="s">
        <v>459</v>
      </c>
      <c r="C41" s="1508"/>
      <c r="D41" s="1508"/>
      <c r="E41" s="1508"/>
      <c r="F41" s="1508"/>
      <c r="G41" s="1508"/>
      <c r="H41" s="1508"/>
      <c r="I41" s="1508"/>
      <c r="J41" s="1508"/>
      <c r="K41" s="1508"/>
      <c r="L41" s="1508"/>
      <c r="M41" s="1508"/>
      <c r="N41" s="1508"/>
      <c r="O41" s="1508"/>
      <c r="P41" s="1509"/>
    </row>
    <row r="42" spans="2:17" ht="108.75" customHeight="1">
      <c r="B42" s="251" t="s">
        <v>460</v>
      </c>
      <c r="C42" s="1445" t="s">
        <v>461</v>
      </c>
      <c r="D42" s="1445"/>
      <c r="E42" s="1445"/>
      <c r="F42" s="1445"/>
      <c r="G42" s="1445"/>
      <c r="H42" s="1445"/>
      <c r="I42" s="234" t="s">
        <v>54</v>
      </c>
      <c r="J42" s="252" t="s">
        <v>446</v>
      </c>
      <c r="K42" s="1510"/>
      <c r="L42" s="1511"/>
      <c r="M42" s="1511"/>
      <c r="N42" s="1512"/>
      <c r="O42" s="236"/>
      <c r="P42" s="204"/>
    </row>
    <row r="43" spans="2:17" ht="36.75" customHeight="1">
      <c r="B43" s="1490" t="s">
        <v>462</v>
      </c>
      <c r="C43" s="1496"/>
      <c r="D43" s="1496"/>
      <c r="E43" s="1496"/>
      <c r="F43" s="1496"/>
      <c r="G43" s="1496"/>
      <c r="H43" s="1496"/>
      <c r="I43" s="1496"/>
      <c r="J43" s="1496"/>
      <c r="K43" s="1496"/>
      <c r="L43" s="1496"/>
      <c r="M43" s="1496"/>
      <c r="N43" s="1496"/>
      <c r="O43" s="1496"/>
      <c r="P43" s="1497"/>
    </row>
    <row r="44" spans="2:17" ht="61.5" customHeight="1">
      <c r="B44" s="253" t="s">
        <v>463</v>
      </c>
      <c r="C44" s="1513" t="s">
        <v>464</v>
      </c>
      <c r="D44" s="1513"/>
      <c r="E44" s="1514"/>
      <c r="F44" s="238" t="s">
        <v>465</v>
      </c>
      <c r="G44" s="1515" t="s">
        <v>466</v>
      </c>
      <c r="H44" s="1516"/>
      <c r="I44" s="1500" t="s">
        <v>454</v>
      </c>
      <c r="J44" s="1501"/>
      <c r="K44" s="1515" t="s">
        <v>467</v>
      </c>
      <c r="L44" s="1516"/>
      <c r="M44" s="239" t="s">
        <v>468</v>
      </c>
      <c r="N44" s="420" t="s">
        <v>469</v>
      </c>
      <c r="O44" s="1443"/>
      <c r="P44" s="1443"/>
    </row>
    <row r="45" spans="2:17" ht="28.5" customHeight="1">
      <c r="B45" s="198" t="s">
        <v>394</v>
      </c>
      <c r="C45" s="1517" t="s">
        <v>470</v>
      </c>
      <c r="D45" s="1517"/>
      <c r="E45" s="1518"/>
      <c r="F45" s="257"/>
      <c r="G45" s="1519">
        <v>0</v>
      </c>
      <c r="H45" s="1520"/>
      <c r="I45" s="1479" t="s">
        <v>927</v>
      </c>
      <c r="J45" s="1480"/>
      <c r="K45" s="1521">
        <v>0</v>
      </c>
      <c r="L45" s="1522"/>
      <c r="M45" s="258" t="s">
        <v>57</v>
      </c>
      <c r="N45" s="259"/>
      <c r="O45" s="1425"/>
      <c r="P45" s="1425"/>
    </row>
    <row r="46" spans="2:17" ht="31.5" customHeight="1">
      <c r="B46" s="260"/>
      <c r="C46" s="1517" t="s">
        <v>471</v>
      </c>
      <c r="D46" s="1517"/>
      <c r="E46" s="1518"/>
      <c r="F46" s="1430"/>
      <c r="G46" s="1431"/>
      <c r="H46" s="1431"/>
      <c r="I46" s="1431"/>
      <c r="J46" s="1431"/>
      <c r="K46" s="1431"/>
      <c r="L46" s="1431"/>
      <c r="M46" s="1431"/>
      <c r="N46" s="1523"/>
      <c r="O46" s="1425"/>
      <c r="P46" s="1425"/>
    </row>
    <row r="47" spans="2:17" ht="65.25" customHeight="1">
      <c r="B47" s="198" t="s">
        <v>401</v>
      </c>
      <c r="C47" s="1517" t="s">
        <v>472</v>
      </c>
      <c r="D47" s="1517"/>
      <c r="E47" s="1518"/>
      <c r="F47" s="203"/>
      <c r="G47" s="1519">
        <v>0</v>
      </c>
      <c r="H47" s="1520"/>
      <c r="I47" s="1479" t="s">
        <v>927</v>
      </c>
      <c r="J47" s="1480"/>
      <c r="K47" s="1521">
        <v>0</v>
      </c>
      <c r="L47" s="1522"/>
      <c r="M47" s="258" t="s">
        <v>57</v>
      </c>
      <c r="N47" s="259"/>
      <c r="O47" s="1425"/>
      <c r="P47" s="1425"/>
    </row>
    <row r="48" spans="2:17" ht="35.25" customHeight="1">
      <c r="B48" s="260"/>
      <c r="C48" s="1517" t="s">
        <v>473</v>
      </c>
      <c r="D48" s="1517"/>
      <c r="E48" s="1518"/>
      <c r="F48" s="1430"/>
      <c r="G48" s="1431"/>
      <c r="H48" s="1431"/>
      <c r="I48" s="1431"/>
      <c r="J48" s="1431"/>
      <c r="K48" s="1431"/>
      <c r="L48" s="1431"/>
      <c r="M48" s="1431"/>
      <c r="N48" s="1523"/>
      <c r="O48" s="1425"/>
      <c r="P48" s="1425"/>
    </row>
    <row r="49" spans="1:16" ht="44.25" customHeight="1">
      <c r="B49" s="266" t="s">
        <v>403</v>
      </c>
      <c r="C49" s="1525" t="s">
        <v>474</v>
      </c>
      <c r="D49" s="1525"/>
      <c r="E49" s="1526"/>
      <c r="F49" s="267"/>
      <c r="G49" s="1527">
        <f>G45+G47</f>
        <v>0</v>
      </c>
      <c r="H49" s="1528"/>
      <c r="I49" s="1486"/>
      <c r="J49" s="1487"/>
      <c r="K49" s="1529">
        <f>K45+K47</f>
        <v>0</v>
      </c>
      <c r="L49" s="1530"/>
      <c r="M49" s="268"/>
      <c r="N49" s="269"/>
      <c r="O49" s="1444"/>
      <c r="P49" s="1444"/>
    </row>
    <row r="50" spans="1:16" ht="56.25" customHeight="1">
      <c r="B50" s="1490" t="s">
        <v>475</v>
      </c>
      <c r="C50" s="1491"/>
      <c r="D50" s="1491"/>
      <c r="E50" s="1491"/>
      <c r="F50" s="1491"/>
      <c r="G50" s="1491"/>
      <c r="H50" s="1491"/>
      <c r="I50" s="1491"/>
      <c r="J50" s="1491"/>
      <c r="K50" s="1491"/>
      <c r="L50" s="1491"/>
      <c r="M50" s="1491"/>
      <c r="N50" s="1491"/>
      <c r="O50" s="1491"/>
      <c r="P50" s="1492"/>
    </row>
    <row r="51" spans="1:16" ht="69" customHeight="1">
      <c r="B51" s="253" t="s">
        <v>476</v>
      </c>
      <c r="C51" s="1513" t="s">
        <v>477</v>
      </c>
      <c r="D51" s="1450"/>
      <c r="E51" s="1451"/>
      <c r="F51" s="254" t="s">
        <v>478</v>
      </c>
      <c r="G51" s="1531" t="s">
        <v>479</v>
      </c>
      <c r="H51" s="1516"/>
      <c r="I51" s="1500" t="s">
        <v>480</v>
      </c>
      <c r="J51" s="1501"/>
      <c r="K51" s="1515" t="s">
        <v>481</v>
      </c>
      <c r="L51" s="1516"/>
      <c r="M51" s="239" t="s">
        <v>468</v>
      </c>
      <c r="N51" s="302" t="s">
        <v>482</v>
      </c>
      <c r="O51" s="422"/>
      <c r="P51" s="273"/>
    </row>
    <row r="52" spans="1:16" s="274" customFormat="1" ht="32.25" customHeight="1">
      <c r="B52" s="198" t="s">
        <v>394</v>
      </c>
      <c r="C52" s="1414" t="s">
        <v>97</v>
      </c>
      <c r="D52" s="1414"/>
      <c r="E52" s="1415"/>
      <c r="F52" s="257" t="s">
        <v>57</v>
      </c>
      <c r="G52" s="1532">
        <v>0</v>
      </c>
      <c r="H52" s="1533"/>
      <c r="I52" s="1479" t="s">
        <v>927</v>
      </c>
      <c r="J52" s="1480"/>
      <c r="K52" s="1521">
        <v>0</v>
      </c>
      <c r="L52" s="1522"/>
      <c r="M52" s="258" t="s">
        <v>1302</v>
      </c>
      <c r="N52" s="275"/>
      <c r="O52" s="201" t="s">
        <v>939</v>
      </c>
      <c r="P52" s="202"/>
    </row>
    <row r="53" spans="1:16" s="274" customFormat="1" ht="219" customHeight="1">
      <c r="B53" s="198" t="s">
        <v>401</v>
      </c>
      <c r="C53" s="1414" t="s">
        <v>62</v>
      </c>
      <c r="D53" s="1414"/>
      <c r="E53" s="1415"/>
      <c r="F53" s="257" t="s">
        <v>1301</v>
      </c>
      <c r="G53" s="1532">
        <v>964700</v>
      </c>
      <c r="H53" s="1533"/>
      <c r="I53" s="1479" t="s">
        <v>927</v>
      </c>
      <c r="J53" s="1480"/>
      <c r="K53" s="1521">
        <v>268723</v>
      </c>
      <c r="L53" s="1522"/>
      <c r="M53" s="258" t="s">
        <v>1302</v>
      </c>
      <c r="N53" s="1204" t="s">
        <v>5887</v>
      </c>
      <c r="O53" s="201" t="s">
        <v>5888</v>
      </c>
      <c r="P53" s="202"/>
    </row>
    <row r="54" spans="1:16" s="274" customFormat="1" ht="32.25" customHeight="1">
      <c r="B54" s="198" t="s">
        <v>403</v>
      </c>
      <c r="C54" s="1414" t="s">
        <v>99</v>
      </c>
      <c r="D54" s="1414"/>
      <c r="E54" s="1415"/>
      <c r="F54" s="257" t="s">
        <v>57</v>
      </c>
      <c r="G54" s="1532"/>
      <c r="H54" s="1533"/>
      <c r="I54" s="1479"/>
      <c r="J54" s="1480"/>
      <c r="K54" s="1521"/>
      <c r="L54" s="1522"/>
      <c r="M54" s="258"/>
      <c r="N54" s="275"/>
      <c r="O54" s="201"/>
      <c r="P54" s="202"/>
    </row>
    <row r="55" spans="1:16" s="274" customFormat="1" ht="32.25" customHeight="1">
      <c r="B55" s="198" t="s">
        <v>405</v>
      </c>
      <c r="C55" s="1414" t="s">
        <v>483</v>
      </c>
      <c r="D55" s="1414"/>
      <c r="E55" s="1415"/>
      <c r="F55" s="257" t="s">
        <v>58</v>
      </c>
      <c r="G55" s="1532"/>
      <c r="H55" s="1533"/>
      <c r="I55" s="1479"/>
      <c r="J55" s="1480"/>
      <c r="K55" s="1521"/>
      <c r="L55" s="1522"/>
      <c r="M55" s="258"/>
      <c r="N55" s="276"/>
      <c r="O55" s="277"/>
      <c r="P55" s="277"/>
    </row>
    <row r="56" spans="1:16" s="274" customFormat="1" ht="32.25" customHeight="1">
      <c r="B56" s="198" t="s">
        <v>408</v>
      </c>
      <c r="C56" s="1414" t="s">
        <v>302</v>
      </c>
      <c r="D56" s="1414"/>
      <c r="E56" s="1415"/>
      <c r="F56" s="257" t="s">
        <v>58</v>
      </c>
      <c r="G56" s="1532"/>
      <c r="H56" s="1533"/>
      <c r="I56" s="1479"/>
      <c r="J56" s="1480"/>
      <c r="K56" s="1521"/>
      <c r="L56" s="1522"/>
      <c r="M56" s="258"/>
      <c r="N56" s="275"/>
      <c r="O56" s="277"/>
      <c r="P56" s="277"/>
    </row>
    <row r="57" spans="1:16" ht="46.5" customHeight="1">
      <c r="B57" s="205" t="s">
        <v>410</v>
      </c>
      <c r="C57" s="1484" t="s">
        <v>484</v>
      </c>
      <c r="D57" s="1484"/>
      <c r="E57" s="1485"/>
      <c r="F57" s="279"/>
      <c r="G57" s="1527">
        <f>G52+G53+G54+G55+G56</f>
        <v>964700</v>
      </c>
      <c r="H57" s="1528"/>
      <c r="I57" s="1486"/>
      <c r="J57" s="1487"/>
      <c r="K57" s="1529">
        <f>K52+K53+K54+K55+K56</f>
        <v>268723</v>
      </c>
      <c r="L57" s="1530"/>
      <c r="M57" s="268"/>
      <c r="N57" s="269"/>
      <c r="O57" s="423"/>
      <c r="P57" s="423"/>
    </row>
    <row r="58" spans="1:16" ht="54.75" customHeight="1">
      <c r="A58" s="281"/>
      <c r="B58" s="1507" t="s">
        <v>485</v>
      </c>
      <c r="C58" s="1508"/>
      <c r="D58" s="1508"/>
      <c r="E58" s="1508"/>
      <c r="F58" s="1508"/>
      <c r="G58" s="1508"/>
      <c r="H58" s="1508"/>
      <c r="I58" s="1508"/>
      <c r="J58" s="1508"/>
      <c r="K58" s="1508"/>
      <c r="L58" s="1508"/>
      <c r="M58" s="1508"/>
      <c r="N58" s="1508"/>
      <c r="O58" s="424"/>
      <c r="P58" s="425"/>
    </row>
    <row r="59" spans="1:16" ht="62.25" customHeight="1">
      <c r="B59" s="282" t="s">
        <v>486</v>
      </c>
      <c r="C59" s="1543" t="s">
        <v>487</v>
      </c>
      <c r="D59" s="1543"/>
      <c r="E59" s="1543"/>
      <c r="F59" s="1543"/>
      <c r="G59" s="1543"/>
      <c r="H59" s="1543"/>
      <c r="I59" s="1544"/>
      <c r="J59" s="283">
        <f>G49/(G49+G57)</f>
        <v>0</v>
      </c>
      <c r="K59" s="284" t="s">
        <v>392</v>
      </c>
      <c r="L59" s="1539"/>
      <c r="M59" s="1540"/>
      <c r="N59" s="1541"/>
      <c r="O59" s="1534"/>
      <c r="P59" s="1534"/>
    </row>
    <row r="60" spans="1:16" ht="53.25" customHeight="1">
      <c r="B60" s="286" t="s">
        <v>488</v>
      </c>
      <c r="C60" s="1537" t="s">
        <v>489</v>
      </c>
      <c r="D60" s="1537"/>
      <c r="E60" s="1537"/>
      <c r="F60" s="1537"/>
      <c r="G60" s="1537"/>
      <c r="H60" s="1537"/>
      <c r="I60" s="1538"/>
      <c r="J60" s="283" t="s">
        <v>92</v>
      </c>
      <c r="K60" s="284" t="s">
        <v>446</v>
      </c>
      <c r="L60" s="1539" t="s">
        <v>5889</v>
      </c>
      <c r="M60" s="1540"/>
      <c r="N60" s="1541"/>
      <c r="O60" s="1535"/>
      <c r="P60" s="1535"/>
    </row>
    <row r="61" spans="1:16" ht="53.25" customHeight="1">
      <c r="B61" s="286" t="s">
        <v>490</v>
      </c>
      <c r="C61" s="1537" t="s">
        <v>491</v>
      </c>
      <c r="D61" s="1537"/>
      <c r="E61" s="1537"/>
      <c r="F61" s="1537"/>
      <c r="G61" s="1537"/>
      <c r="H61" s="1537"/>
      <c r="I61" s="1538"/>
      <c r="J61" s="288">
        <f>SUM(G49,G57)</f>
        <v>964700</v>
      </c>
      <c r="K61" s="284" t="s">
        <v>446</v>
      </c>
      <c r="L61" s="1539"/>
      <c r="M61" s="1540"/>
      <c r="N61" s="1541"/>
      <c r="O61" s="1535"/>
      <c r="P61" s="1535"/>
    </row>
    <row r="62" spans="1:16" ht="53.25" customHeight="1">
      <c r="B62" s="286" t="s">
        <v>492</v>
      </c>
      <c r="C62" s="1464" t="s">
        <v>493</v>
      </c>
      <c r="D62" s="1464"/>
      <c r="E62" s="1464"/>
      <c r="F62" s="1464"/>
      <c r="G62" s="1464"/>
      <c r="H62" s="1464"/>
      <c r="I62" s="1465"/>
      <c r="J62" s="283">
        <f>(G49+G57)/J27</f>
        <v>0.10707509186070582</v>
      </c>
      <c r="K62" s="284" t="s">
        <v>392</v>
      </c>
      <c r="L62" s="1539"/>
      <c r="M62" s="1540"/>
      <c r="N62" s="1541"/>
      <c r="O62" s="1535"/>
      <c r="P62" s="1535"/>
    </row>
    <row r="63" spans="1:16" ht="67.5" customHeight="1">
      <c r="B63" s="289" t="s">
        <v>494</v>
      </c>
      <c r="C63" s="1464" t="s">
        <v>495</v>
      </c>
      <c r="D63" s="1464"/>
      <c r="E63" s="1464"/>
      <c r="F63" s="1464"/>
      <c r="G63" s="1464"/>
      <c r="H63" s="1464"/>
      <c r="I63" s="1465"/>
      <c r="J63" s="290">
        <f>(K49+K57)/J28</f>
        <v>2.7378250061129679</v>
      </c>
      <c r="K63" s="284" t="s">
        <v>392</v>
      </c>
      <c r="L63" s="1539"/>
      <c r="M63" s="1540"/>
      <c r="N63" s="1541"/>
      <c r="O63" s="1535"/>
      <c r="P63" s="1535"/>
    </row>
    <row r="64" spans="1:16" ht="53.25" customHeight="1">
      <c r="B64" s="289" t="s">
        <v>496</v>
      </c>
      <c r="C64" s="1537" t="s">
        <v>497</v>
      </c>
      <c r="D64" s="1537"/>
      <c r="E64" s="1537"/>
      <c r="F64" s="1537"/>
      <c r="G64" s="1537"/>
      <c r="H64" s="1537"/>
      <c r="I64" s="1538"/>
      <c r="J64" s="283" t="str">
        <f>IF(J62&lt;0.945,"Funding gap","No funding gap")</f>
        <v>Funding gap</v>
      </c>
      <c r="K64" s="293" t="s">
        <v>446</v>
      </c>
      <c r="L64" s="1539"/>
      <c r="M64" s="1540"/>
      <c r="N64" s="1541"/>
      <c r="O64" s="1535"/>
      <c r="P64" s="1535"/>
    </row>
    <row r="65" spans="2:16" ht="53.25" customHeight="1">
      <c r="B65" s="289" t="s">
        <v>498</v>
      </c>
      <c r="C65" s="1542" t="s">
        <v>499</v>
      </c>
      <c r="D65" s="1542"/>
      <c r="E65" s="1542"/>
      <c r="F65" s="1542"/>
      <c r="G65" s="1542"/>
      <c r="H65" s="1542"/>
      <c r="I65" s="1542"/>
      <c r="J65" s="292">
        <f>G45/J27</f>
        <v>0</v>
      </c>
      <c r="K65" s="293" t="s">
        <v>446</v>
      </c>
      <c r="L65" s="1539"/>
      <c r="M65" s="1540"/>
      <c r="N65" s="1541"/>
      <c r="O65" s="1536"/>
      <c r="P65" s="1536"/>
    </row>
    <row r="66" spans="2:16" ht="45" customHeight="1">
      <c r="B66" s="191" t="s">
        <v>500</v>
      </c>
      <c r="C66" s="1414" t="s">
        <v>501</v>
      </c>
      <c r="D66" s="1414"/>
      <c r="E66" s="1414"/>
      <c r="F66" s="1414"/>
      <c r="G66" s="1414"/>
      <c r="H66" s="1414"/>
      <c r="I66" s="1414"/>
      <c r="J66" s="1415"/>
      <c r="K66" s="1545" t="s">
        <v>446</v>
      </c>
      <c r="L66" s="1548" t="s">
        <v>5886</v>
      </c>
      <c r="M66" s="1549"/>
      <c r="N66" s="1550"/>
      <c r="O66" s="1443"/>
      <c r="P66" s="1443"/>
    </row>
    <row r="67" spans="2:16" ht="21" customHeight="1">
      <c r="B67" s="198" t="s">
        <v>394</v>
      </c>
      <c r="C67" s="1557" t="s">
        <v>502</v>
      </c>
      <c r="D67" s="1557"/>
      <c r="E67" s="1557"/>
      <c r="F67" s="1557"/>
      <c r="G67" s="1557"/>
      <c r="H67" s="1557"/>
      <c r="I67" s="1557"/>
      <c r="J67" s="299" t="s">
        <v>57</v>
      </c>
      <c r="K67" s="1546"/>
      <c r="L67" s="1551"/>
      <c r="M67" s="1552"/>
      <c r="N67" s="1553"/>
      <c r="O67" s="1425"/>
      <c r="P67" s="1425"/>
    </row>
    <row r="68" spans="2:16" ht="21" customHeight="1">
      <c r="B68" s="198" t="s">
        <v>401</v>
      </c>
      <c r="C68" s="1557" t="s">
        <v>503</v>
      </c>
      <c r="D68" s="1557"/>
      <c r="E68" s="1557"/>
      <c r="F68" s="1557"/>
      <c r="G68" s="1557"/>
      <c r="H68" s="1557"/>
      <c r="I68" s="1557"/>
      <c r="J68" s="299" t="s">
        <v>57</v>
      </c>
      <c r="K68" s="1546"/>
      <c r="L68" s="1551"/>
      <c r="M68" s="1552"/>
      <c r="N68" s="1553"/>
      <c r="O68" s="1425"/>
      <c r="P68" s="1425"/>
    </row>
    <row r="69" spans="2:16" ht="21" customHeight="1">
      <c r="B69" s="198" t="s">
        <v>403</v>
      </c>
      <c r="C69" s="1557" t="s">
        <v>504</v>
      </c>
      <c r="D69" s="1557"/>
      <c r="E69" s="1557"/>
      <c r="F69" s="1557"/>
      <c r="G69" s="1557"/>
      <c r="H69" s="1557"/>
      <c r="I69" s="1557"/>
      <c r="J69" s="299" t="s">
        <v>57</v>
      </c>
      <c r="K69" s="1546"/>
      <c r="L69" s="1551"/>
      <c r="M69" s="1552"/>
      <c r="N69" s="1553"/>
      <c r="O69" s="1425"/>
      <c r="P69" s="1425"/>
    </row>
    <row r="70" spans="2:16" ht="21" customHeight="1">
      <c r="B70" s="198" t="s">
        <v>405</v>
      </c>
      <c r="C70" s="1557" t="s">
        <v>302</v>
      </c>
      <c r="D70" s="1557"/>
      <c r="E70" s="1557"/>
      <c r="F70" s="1557"/>
      <c r="G70" s="1557"/>
      <c r="H70" s="1557"/>
      <c r="I70" s="1557"/>
      <c r="J70" s="299" t="s">
        <v>57</v>
      </c>
      <c r="K70" s="1546"/>
      <c r="L70" s="1551"/>
      <c r="M70" s="1552"/>
      <c r="N70" s="1553"/>
      <c r="O70" s="1425"/>
      <c r="P70" s="1425"/>
    </row>
    <row r="71" spans="2:16" ht="21" customHeight="1">
      <c r="B71" s="198" t="s">
        <v>408</v>
      </c>
      <c r="C71" s="1558" t="s">
        <v>505</v>
      </c>
      <c r="D71" s="1558"/>
      <c r="E71" s="1558"/>
      <c r="F71" s="1558"/>
      <c r="G71" s="1559" t="s">
        <v>57</v>
      </c>
      <c r="H71" s="1560"/>
      <c r="I71" s="1560"/>
      <c r="J71" s="1561"/>
      <c r="K71" s="1547"/>
      <c r="L71" s="1554"/>
      <c r="M71" s="1555"/>
      <c r="N71" s="1556"/>
      <c r="O71" s="1426"/>
      <c r="P71" s="1426"/>
    </row>
    <row r="72" spans="2:16" ht="45" customHeight="1">
      <c r="B72" s="191" t="s">
        <v>506</v>
      </c>
      <c r="C72" s="1414" t="s">
        <v>507</v>
      </c>
      <c r="D72" s="1414"/>
      <c r="E72" s="1414"/>
      <c r="F72" s="1414"/>
      <c r="G72" s="1414"/>
      <c r="H72" s="1414"/>
      <c r="I72" s="1414"/>
      <c r="J72" s="1414"/>
      <c r="K72" s="1414"/>
      <c r="L72" s="1414"/>
      <c r="M72" s="1414"/>
      <c r="N72" s="1562"/>
      <c r="O72" s="291"/>
      <c r="P72" s="297"/>
    </row>
    <row r="73" spans="2:16" ht="20.25" customHeight="1">
      <c r="B73" s="205" t="s">
        <v>418</v>
      </c>
      <c r="C73" s="1558" t="s">
        <v>297</v>
      </c>
      <c r="D73" s="1558"/>
      <c r="E73" s="1558"/>
      <c r="F73" s="1563" t="s">
        <v>57</v>
      </c>
      <c r="G73" s="1564"/>
      <c r="H73" s="1545" t="s">
        <v>446</v>
      </c>
      <c r="I73" s="1565"/>
      <c r="J73" s="1566"/>
      <c r="K73" s="1566"/>
      <c r="L73" s="1566"/>
      <c r="M73" s="1566"/>
      <c r="N73" s="1567"/>
      <c r="O73" s="1443"/>
      <c r="P73" s="1443"/>
    </row>
    <row r="74" spans="2:16" ht="20.25" customHeight="1">
      <c r="B74" s="205" t="s">
        <v>508</v>
      </c>
      <c r="C74" s="1558" t="s">
        <v>509</v>
      </c>
      <c r="D74" s="1558"/>
      <c r="E74" s="1558"/>
      <c r="F74" s="1563" t="s">
        <v>57</v>
      </c>
      <c r="G74" s="1564"/>
      <c r="H74" s="1546"/>
      <c r="I74" s="1568"/>
      <c r="J74" s="1569"/>
      <c r="K74" s="1569"/>
      <c r="L74" s="1569"/>
      <c r="M74" s="1569"/>
      <c r="N74" s="1570"/>
      <c r="O74" s="1425"/>
      <c r="P74" s="1425"/>
    </row>
    <row r="75" spans="2:16" ht="20.25" customHeight="1">
      <c r="B75" s="205" t="s">
        <v>510</v>
      </c>
      <c r="C75" s="1558" t="s">
        <v>299</v>
      </c>
      <c r="D75" s="1558"/>
      <c r="E75" s="1558"/>
      <c r="F75" s="1563" t="s">
        <v>57</v>
      </c>
      <c r="G75" s="1564"/>
      <c r="H75" s="1546"/>
      <c r="I75" s="1568"/>
      <c r="J75" s="1569"/>
      <c r="K75" s="1569"/>
      <c r="L75" s="1569"/>
      <c r="M75" s="1569"/>
      <c r="N75" s="1570"/>
      <c r="O75" s="1425"/>
      <c r="P75" s="1425"/>
    </row>
    <row r="76" spans="2:16" ht="49.5" customHeight="1">
      <c r="B76" s="205" t="s">
        <v>401</v>
      </c>
      <c r="C76" s="1464" t="s">
        <v>511</v>
      </c>
      <c r="D76" s="1464"/>
      <c r="E76" s="1464"/>
      <c r="F76" s="1464"/>
      <c r="G76" s="1465"/>
      <c r="H76" s="1546"/>
      <c r="I76" s="1568"/>
      <c r="J76" s="1569"/>
      <c r="K76" s="1569"/>
      <c r="L76" s="1569"/>
      <c r="M76" s="1569"/>
      <c r="N76" s="1570"/>
      <c r="O76" s="1425"/>
      <c r="P76" s="1425"/>
    </row>
    <row r="77" spans="2:16" ht="21" customHeight="1">
      <c r="B77" s="205" t="s">
        <v>418</v>
      </c>
      <c r="C77" s="1558" t="s">
        <v>297</v>
      </c>
      <c r="D77" s="1558"/>
      <c r="E77" s="1410"/>
      <c r="F77" s="1563" t="s">
        <v>57</v>
      </c>
      <c r="G77" s="1564"/>
      <c r="H77" s="1546"/>
      <c r="I77" s="1568"/>
      <c r="J77" s="1569"/>
      <c r="K77" s="1569"/>
      <c r="L77" s="1569"/>
      <c r="M77" s="1569"/>
      <c r="N77" s="1570"/>
      <c r="O77" s="1425"/>
      <c r="P77" s="1425"/>
    </row>
    <row r="78" spans="2:16" ht="21" customHeight="1">
      <c r="B78" s="205" t="s">
        <v>508</v>
      </c>
      <c r="C78" s="1558" t="s">
        <v>509</v>
      </c>
      <c r="D78" s="1558"/>
      <c r="E78" s="1410"/>
      <c r="F78" s="1563" t="s">
        <v>57</v>
      </c>
      <c r="G78" s="1564"/>
      <c r="H78" s="1546"/>
      <c r="I78" s="1568"/>
      <c r="J78" s="1569"/>
      <c r="K78" s="1569"/>
      <c r="L78" s="1569"/>
      <c r="M78" s="1569"/>
      <c r="N78" s="1570"/>
      <c r="O78" s="1425"/>
      <c r="P78" s="1425"/>
    </row>
    <row r="79" spans="2:16" ht="21" customHeight="1">
      <c r="B79" s="205" t="s">
        <v>510</v>
      </c>
      <c r="C79" s="1558" t="s">
        <v>301</v>
      </c>
      <c r="D79" s="1558"/>
      <c r="E79" s="1410"/>
      <c r="F79" s="1563" t="s">
        <v>57</v>
      </c>
      <c r="G79" s="1564"/>
      <c r="H79" s="1546"/>
      <c r="I79" s="1568"/>
      <c r="J79" s="1569"/>
      <c r="K79" s="1569"/>
      <c r="L79" s="1569"/>
      <c r="M79" s="1569"/>
      <c r="N79" s="1570"/>
      <c r="O79" s="1425"/>
      <c r="P79" s="1425"/>
    </row>
    <row r="80" spans="2:16" ht="21" customHeight="1">
      <c r="B80" s="205" t="s">
        <v>512</v>
      </c>
      <c r="C80" s="1558" t="s">
        <v>302</v>
      </c>
      <c r="D80" s="1558"/>
      <c r="E80" s="1410"/>
      <c r="F80" s="1563" t="s">
        <v>57</v>
      </c>
      <c r="G80" s="1564"/>
      <c r="H80" s="1546"/>
      <c r="I80" s="1568"/>
      <c r="J80" s="1569"/>
      <c r="K80" s="1569"/>
      <c r="L80" s="1569"/>
      <c r="M80" s="1569"/>
      <c r="N80" s="1570"/>
      <c r="O80" s="1425"/>
      <c r="P80" s="1425"/>
    </row>
    <row r="81" spans="2:16" ht="21.75" customHeight="1">
      <c r="B81" s="205" t="s">
        <v>513</v>
      </c>
      <c r="C81" s="1558" t="s">
        <v>514</v>
      </c>
      <c r="D81" s="1558"/>
      <c r="E81" s="1410"/>
      <c r="F81" s="1563" t="s">
        <v>57</v>
      </c>
      <c r="G81" s="1564"/>
      <c r="H81" s="1547"/>
      <c r="I81" s="1571"/>
      <c r="J81" s="1572"/>
      <c r="K81" s="1572"/>
      <c r="L81" s="1572"/>
      <c r="M81" s="1572"/>
      <c r="N81" s="1573"/>
      <c r="O81" s="1426"/>
      <c r="P81" s="1426"/>
    </row>
    <row r="82" spans="2:16" ht="51" customHeight="1">
      <c r="B82" s="298" t="s">
        <v>515</v>
      </c>
      <c r="C82" s="1484" t="s">
        <v>516</v>
      </c>
      <c r="D82" s="1484"/>
      <c r="E82" s="1485"/>
      <c r="F82" s="1576" t="s">
        <v>892</v>
      </c>
      <c r="G82" s="1577"/>
      <c r="H82" s="1577"/>
      <c r="I82" s="1577"/>
      <c r="J82" s="1577"/>
      <c r="K82" s="1577"/>
      <c r="L82" s="1577"/>
      <c r="M82" s="1577"/>
      <c r="N82" s="1577"/>
      <c r="O82" s="1578"/>
      <c r="P82" s="1579"/>
    </row>
    <row r="83" spans="2:16" ht="31.5" customHeight="1">
      <c r="B83" s="1490" t="s">
        <v>517</v>
      </c>
      <c r="C83" s="1491"/>
      <c r="D83" s="1491"/>
      <c r="E83" s="1491"/>
      <c r="F83" s="1491"/>
      <c r="G83" s="1491"/>
      <c r="H83" s="1491"/>
      <c r="I83" s="1491"/>
      <c r="J83" s="1491"/>
      <c r="K83" s="1491"/>
      <c r="L83" s="1491"/>
      <c r="M83" s="1491"/>
      <c r="N83" s="1491"/>
      <c r="O83" s="1491"/>
      <c r="P83" s="1492"/>
    </row>
    <row r="84" spans="2:16" ht="44.25" customHeight="1">
      <c r="B84" s="191" t="s">
        <v>518</v>
      </c>
      <c r="C84" s="1414" t="s">
        <v>519</v>
      </c>
      <c r="D84" s="1414"/>
      <c r="E84" s="1414"/>
      <c r="F84" s="1414"/>
      <c r="G84" s="1415"/>
      <c r="H84" s="299" t="s">
        <v>54</v>
      </c>
      <c r="I84" s="1580" t="s">
        <v>446</v>
      </c>
      <c r="J84" s="1581"/>
      <c r="K84" s="1582"/>
      <c r="L84" s="1583"/>
      <c r="M84" s="1583"/>
      <c r="N84" s="1584"/>
      <c r="O84" s="1443"/>
      <c r="P84" s="1443"/>
    </row>
    <row r="85" spans="2:16" ht="20.25" customHeight="1">
      <c r="B85" s="1585" t="s">
        <v>520</v>
      </c>
      <c r="C85" s="1586"/>
      <c r="D85" s="1586"/>
      <c r="E85" s="1587"/>
      <c r="F85" s="1500" t="s">
        <v>521</v>
      </c>
      <c r="G85" s="1502"/>
      <c r="H85" s="1501"/>
      <c r="I85" s="1500" t="s">
        <v>522</v>
      </c>
      <c r="J85" s="1502"/>
      <c r="K85" s="1500" t="s">
        <v>434</v>
      </c>
      <c r="L85" s="1502"/>
      <c r="M85" s="1502"/>
      <c r="N85" s="1503"/>
      <c r="O85" s="1425"/>
      <c r="P85" s="1425"/>
    </row>
    <row r="86" spans="2:16" ht="21" customHeight="1">
      <c r="B86" s="1588"/>
      <c r="C86" s="1589"/>
      <c r="D86" s="1589"/>
      <c r="E86" s="1590"/>
      <c r="F86" s="1594"/>
      <c r="G86" s="1595"/>
      <c r="H86" s="1596"/>
      <c r="I86" s="1597"/>
      <c r="J86" s="1598"/>
      <c r="K86" s="1594"/>
      <c r="L86" s="1595"/>
      <c r="M86" s="1595"/>
      <c r="N86" s="1596"/>
      <c r="O86" s="1425"/>
      <c r="P86" s="1425"/>
    </row>
    <row r="87" spans="2:16" ht="21" customHeight="1">
      <c r="B87" s="1588"/>
      <c r="C87" s="1589"/>
      <c r="D87" s="1589"/>
      <c r="E87" s="1590"/>
      <c r="F87" s="1594"/>
      <c r="G87" s="1595"/>
      <c r="H87" s="1596"/>
      <c r="I87" s="1597"/>
      <c r="J87" s="1598"/>
      <c r="K87" s="1594"/>
      <c r="L87" s="1595"/>
      <c r="M87" s="1595"/>
      <c r="N87" s="1596"/>
      <c r="O87" s="1425"/>
      <c r="P87" s="1425"/>
    </row>
    <row r="88" spans="2:16" ht="21" customHeight="1">
      <c r="B88" s="1588"/>
      <c r="C88" s="1589"/>
      <c r="D88" s="1589"/>
      <c r="E88" s="1590"/>
      <c r="F88" s="1594"/>
      <c r="G88" s="1595"/>
      <c r="H88" s="1596"/>
      <c r="I88" s="1597"/>
      <c r="J88" s="1598"/>
      <c r="K88" s="1594"/>
      <c r="L88" s="1595"/>
      <c r="M88" s="1595"/>
      <c r="N88" s="1596"/>
      <c r="O88" s="1425"/>
      <c r="P88" s="1425"/>
    </row>
    <row r="89" spans="2:16" ht="21.75" customHeight="1">
      <c r="B89" s="1591"/>
      <c r="C89" s="1592"/>
      <c r="D89" s="1592"/>
      <c r="E89" s="1593"/>
      <c r="F89" s="1599"/>
      <c r="G89" s="1600"/>
      <c r="H89" s="1601"/>
      <c r="I89" s="1602"/>
      <c r="J89" s="1603"/>
      <c r="K89" s="1604"/>
      <c r="L89" s="1605"/>
      <c r="M89" s="1605"/>
      <c r="N89" s="1606"/>
      <c r="O89" s="1444"/>
      <c r="P89" s="1444"/>
    </row>
    <row r="90" spans="2:16" ht="26.25" customHeight="1">
      <c r="B90" s="1416" t="s">
        <v>2</v>
      </c>
      <c r="C90" s="1417"/>
      <c r="D90" s="1417"/>
      <c r="E90" s="1417"/>
      <c r="F90" s="1417"/>
      <c r="G90" s="1417"/>
      <c r="H90" s="1417"/>
      <c r="I90" s="1417"/>
      <c r="J90" s="1417"/>
      <c r="K90" s="1417"/>
      <c r="L90" s="1417"/>
      <c r="M90" s="1417"/>
      <c r="N90" s="1417"/>
      <c r="O90" s="1417"/>
      <c r="P90" s="1418"/>
    </row>
    <row r="91" spans="2:16" ht="52.5" customHeight="1">
      <c r="B91" s="303" t="s">
        <v>523</v>
      </c>
      <c r="C91" s="1632" t="s">
        <v>4977</v>
      </c>
      <c r="D91" s="1632"/>
      <c r="E91" s="1632"/>
      <c r="F91" s="1632"/>
      <c r="G91" s="1632"/>
      <c r="H91" s="1632"/>
      <c r="I91" s="1632"/>
      <c r="J91" s="1632"/>
      <c r="K91" s="1632"/>
      <c r="L91" s="1632"/>
      <c r="M91" s="1632"/>
      <c r="N91" s="1632"/>
      <c r="O91" s="1424" t="s">
        <v>3243</v>
      </c>
      <c r="P91" s="1424"/>
    </row>
    <row r="92" spans="2:16" ht="20.25" customHeight="1">
      <c r="B92" s="1609" t="s">
        <v>525</v>
      </c>
      <c r="C92" s="1610"/>
      <c r="D92" s="1610"/>
      <c r="E92" s="1610"/>
      <c r="F92" s="1611"/>
      <c r="G92" s="1614" t="s">
        <v>526</v>
      </c>
      <c r="H92" s="1614"/>
      <c r="I92" s="2149"/>
      <c r="J92" s="1614"/>
      <c r="K92" s="1614"/>
      <c r="L92" s="1615"/>
      <c r="M92" s="2150"/>
      <c r="N92" s="2150"/>
      <c r="O92" s="1425"/>
      <c r="P92" s="1425"/>
    </row>
    <row r="93" spans="2:16" ht="22.5" customHeight="1">
      <c r="B93" s="2072"/>
      <c r="C93" s="1613"/>
      <c r="D93" s="1613"/>
      <c r="E93" s="1613"/>
      <c r="F93" s="2148"/>
      <c r="G93" s="429" t="s">
        <v>109</v>
      </c>
      <c r="H93" s="429" t="s">
        <v>128</v>
      </c>
      <c r="I93" s="430" t="s">
        <v>527</v>
      </c>
      <c r="J93" s="431" t="s">
        <v>528</v>
      </c>
      <c r="K93" s="2151" t="s">
        <v>434</v>
      </c>
      <c r="L93" s="2152"/>
      <c r="M93" s="2152"/>
      <c r="N93" s="2153"/>
      <c r="O93" s="1425"/>
      <c r="P93" s="1425"/>
    </row>
    <row r="94" spans="2:16" ht="57.75" customHeight="1">
      <c r="B94" s="432" t="s">
        <v>394</v>
      </c>
      <c r="C94" s="2154" t="s">
        <v>529</v>
      </c>
      <c r="D94" s="2155"/>
      <c r="E94" s="2155"/>
      <c r="F94" s="2155"/>
      <c r="G94" s="2155"/>
      <c r="H94" s="2155"/>
      <c r="I94" s="2155"/>
      <c r="J94" s="2156"/>
      <c r="K94" s="2379" t="s">
        <v>5890</v>
      </c>
      <c r="L94" s="2379"/>
      <c r="M94" s="2379"/>
      <c r="N94" s="2380"/>
      <c r="O94" s="1608"/>
      <c r="P94" s="1425"/>
    </row>
    <row r="95" spans="2:16" ht="36.950000000000003" customHeight="1">
      <c r="B95" s="317" t="s">
        <v>530</v>
      </c>
      <c r="C95" s="1630" t="s">
        <v>531</v>
      </c>
      <c r="D95" s="1630"/>
      <c r="E95" s="1630"/>
      <c r="F95" s="1631"/>
      <c r="G95" s="469" t="s">
        <v>53</v>
      </c>
      <c r="H95" s="470" t="s">
        <v>53</v>
      </c>
      <c r="I95" s="471" t="s">
        <v>53</v>
      </c>
      <c r="J95" s="469" t="s">
        <v>53</v>
      </c>
      <c r="K95" s="2381"/>
      <c r="L95" s="2382"/>
      <c r="M95" s="2382"/>
      <c r="N95" s="2383"/>
      <c r="O95" s="1608"/>
      <c r="P95" s="1425"/>
    </row>
    <row r="96" spans="2:16" ht="36.950000000000003" customHeight="1">
      <c r="B96" s="434" t="s">
        <v>532</v>
      </c>
      <c r="C96" s="1639" t="s">
        <v>533</v>
      </c>
      <c r="D96" s="1639"/>
      <c r="E96" s="1639"/>
      <c r="F96" s="1640"/>
      <c r="G96" s="448" t="s">
        <v>53</v>
      </c>
      <c r="H96" s="311" t="s">
        <v>53</v>
      </c>
      <c r="I96" s="448" t="s">
        <v>53</v>
      </c>
      <c r="J96" s="311" t="s">
        <v>54</v>
      </c>
      <c r="K96" s="2385"/>
      <c r="L96" s="2385"/>
      <c r="M96" s="2385"/>
      <c r="N96" s="2386"/>
      <c r="O96" s="1608"/>
      <c r="P96" s="1425"/>
    </row>
    <row r="97" spans="2:16" ht="42" customHeight="1">
      <c r="B97" s="436" t="s">
        <v>401</v>
      </c>
      <c r="C97" s="1633" t="s">
        <v>534</v>
      </c>
      <c r="D97" s="1641"/>
      <c r="E97" s="1641"/>
      <c r="F97" s="1641"/>
      <c r="G97" s="1641"/>
      <c r="H97" s="1641"/>
      <c r="I97" s="1641"/>
      <c r="J97" s="1641"/>
      <c r="K97" s="1626"/>
      <c r="L97" s="1626"/>
      <c r="M97" s="1626"/>
      <c r="N97" s="1627"/>
      <c r="O97" s="1425"/>
      <c r="P97" s="1425"/>
    </row>
    <row r="98" spans="2:16" ht="24.6" customHeight="1">
      <c r="B98" s="432" t="s">
        <v>530</v>
      </c>
      <c r="C98" s="1634" t="s">
        <v>531</v>
      </c>
      <c r="D98" s="1634"/>
      <c r="E98" s="1634"/>
      <c r="F98" s="1635"/>
      <c r="G98" s="472" t="s">
        <v>53</v>
      </c>
      <c r="H98" s="442" t="s">
        <v>53</v>
      </c>
      <c r="I98" s="443" t="s">
        <v>53</v>
      </c>
      <c r="J98" s="470" t="s">
        <v>53</v>
      </c>
      <c r="K98" s="1626"/>
      <c r="L98" s="1626"/>
      <c r="M98" s="1626"/>
      <c r="N98" s="1627"/>
      <c r="O98" s="1425"/>
      <c r="P98" s="1425"/>
    </row>
    <row r="99" spans="2:16" ht="23.45" customHeight="1">
      <c r="B99" s="434" t="s">
        <v>532</v>
      </c>
      <c r="C99" s="1636" t="s">
        <v>533</v>
      </c>
      <c r="D99" s="1636"/>
      <c r="E99" s="1636"/>
      <c r="F99" s="1637"/>
      <c r="G99" s="473" t="s">
        <v>53</v>
      </c>
      <c r="H99" s="474" t="s">
        <v>53</v>
      </c>
      <c r="I99" s="473" t="s">
        <v>53</v>
      </c>
      <c r="J99" s="474" t="s">
        <v>54</v>
      </c>
      <c r="K99" s="1628"/>
      <c r="L99" s="1628"/>
      <c r="M99" s="1628"/>
      <c r="N99" s="1629"/>
      <c r="O99" s="1425"/>
      <c r="P99" s="1425"/>
    </row>
    <row r="100" spans="2:16" ht="48" customHeight="1">
      <c r="B100" s="436" t="s">
        <v>535</v>
      </c>
      <c r="C100" s="1638" t="s">
        <v>536</v>
      </c>
      <c r="D100" s="1638"/>
      <c r="E100" s="1638"/>
      <c r="F100" s="1638"/>
      <c r="G100" s="1638"/>
      <c r="H100" s="1638"/>
      <c r="I100" s="1638"/>
      <c r="J100" s="1642"/>
      <c r="K100" s="1623"/>
      <c r="L100" s="1623"/>
      <c r="M100" s="1623"/>
      <c r="N100" s="1624"/>
      <c r="O100" s="1425"/>
      <c r="P100" s="1425"/>
    </row>
    <row r="101" spans="2:16" ht="23.1" customHeight="1">
      <c r="B101" s="432" t="s">
        <v>530</v>
      </c>
      <c r="C101" s="1643" t="s">
        <v>531</v>
      </c>
      <c r="D101" s="1643"/>
      <c r="E101" s="1643"/>
      <c r="F101" s="1644"/>
      <c r="G101" s="475" t="s">
        <v>53</v>
      </c>
      <c r="H101" s="309" t="s">
        <v>53</v>
      </c>
      <c r="I101" s="314" t="s">
        <v>53</v>
      </c>
      <c r="J101" s="309" t="s">
        <v>53</v>
      </c>
      <c r="K101" s="1626"/>
      <c r="L101" s="1626"/>
      <c r="M101" s="1626"/>
      <c r="N101" s="1627"/>
      <c r="O101" s="1425"/>
      <c r="P101" s="1425"/>
    </row>
    <row r="102" spans="2:16" ht="26.1" customHeight="1">
      <c r="B102" s="434" t="s">
        <v>532</v>
      </c>
      <c r="C102" s="1639" t="s">
        <v>533</v>
      </c>
      <c r="D102" s="1639"/>
      <c r="E102" s="1639"/>
      <c r="F102" s="1640"/>
      <c r="G102" s="448" t="s">
        <v>53</v>
      </c>
      <c r="H102" s="311" t="s">
        <v>53</v>
      </c>
      <c r="I102" s="448" t="s">
        <v>53</v>
      </c>
      <c r="J102" s="311" t="s">
        <v>54</v>
      </c>
      <c r="K102" s="1628"/>
      <c r="L102" s="1628"/>
      <c r="M102" s="1628"/>
      <c r="N102" s="1629"/>
      <c r="O102" s="1425"/>
      <c r="P102" s="1425"/>
    </row>
    <row r="103" spans="2:16" ht="38.25" customHeight="1">
      <c r="B103" s="436" t="s">
        <v>537</v>
      </c>
      <c r="C103" s="1632" t="s">
        <v>538</v>
      </c>
      <c r="D103" s="1632"/>
      <c r="E103" s="1632"/>
      <c r="F103" s="1632"/>
      <c r="G103" s="1632"/>
      <c r="H103" s="1632"/>
      <c r="I103" s="1632"/>
      <c r="J103" s="1633"/>
      <c r="K103" s="1623"/>
      <c r="L103" s="1623"/>
      <c r="M103" s="1623"/>
      <c r="N103" s="1624"/>
      <c r="O103" s="1425"/>
      <c r="P103" s="1425"/>
    </row>
    <row r="104" spans="2:16" ht="21.95" customHeight="1">
      <c r="B104" s="432" t="s">
        <v>530</v>
      </c>
      <c r="C104" s="1634" t="s">
        <v>531</v>
      </c>
      <c r="D104" s="1634"/>
      <c r="E104" s="1634"/>
      <c r="F104" s="1635"/>
      <c r="G104" s="472" t="s">
        <v>53</v>
      </c>
      <c r="H104" s="472" t="s">
        <v>53</v>
      </c>
      <c r="I104" s="472" t="s">
        <v>53</v>
      </c>
      <c r="J104" s="472" t="s">
        <v>53</v>
      </c>
      <c r="K104" s="1626"/>
      <c r="L104" s="1626"/>
      <c r="M104" s="1626"/>
      <c r="N104" s="1627"/>
      <c r="O104" s="1425"/>
      <c r="P104" s="1425"/>
    </row>
    <row r="105" spans="2:16" ht="23.1" customHeight="1">
      <c r="B105" s="434" t="s">
        <v>532</v>
      </c>
      <c r="C105" s="1636" t="s">
        <v>533</v>
      </c>
      <c r="D105" s="1636"/>
      <c r="E105" s="1636"/>
      <c r="F105" s="1637"/>
      <c r="G105" s="472" t="s">
        <v>53</v>
      </c>
      <c r="H105" s="472" t="s">
        <v>53</v>
      </c>
      <c r="I105" s="472" t="s">
        <v>53</v>
      </c>
      <c r="J105" s="311" t="s">
        <v>54</v>
      </c>
      <c r="K105" s="1628"/>
      <c r="L105" s="1628"/>
      <c r="M105" s="1628"/>
      <c r="N105" s="1629"/>
      <c r="O105" s="1425"/>
      <c r="P105" s="1425"/>
    </row>
    <row r="106" spans="2:16" ht="30" customHeight="1">
      <c r="B106" s="436" t="s">
        <v>539</v>
      </c>
      <c r="C106" s="1638" t="s">
        <v>540</v>
      </c>
      <c r="D106" s="1638"/>
      <c r="E106" s="1638"/>
      <c r="F106" s="1638"/>
      <c r="G106" s="1638"/>
      <c r="H106" s="1638"/>
      <c r="I106" s="1638"/>
      <c r="J106" s="1633"/>
      <c r="K106" s="1623"/>
      <c r="L106" s="1623"/>
      <c r="M106" s="1623"/>
      <c r="N106" s="1624"/>
      <c r="O106" s="1425"/>
      <c r="P106" s="1425"/>
    </row>
    <row r="107" spans="2:16" ht="24.6" customHeight="1">
      <c r="B107" s="432" t="s">
        <v>530</v>
      </c>
      <c r="C107" s="1634" t="s">
        <v>531</v>
      </c>
      <c r="D107" s="1634"/>
      <c r="E107" s="1634"/>
      <c r="F107" s="1635"/>
      <c r="G107" s="472" t="s">
        <v>53</v>
      </c>
      <c r="H107" s="472" t="s">
        <v>53</v>
      </c>
      <c r="I107" s="472" t="s">
        <v>53</v>
      </c>
      <c r="J107" s="472" t="s">
        <v>53</v>
      </c>
      <c r="K107" s="1626"/>
      <c r="L107" s="1626"/>
      <c r="M107" s="1626"/>
      <c r="N107" s="1627"/>
      <c r="O107" s="1425"/>
      <c r="P107" s="1425"/>
    </row>
    <row r="108" spans="2:16" ht="21.95" customHeight="1">
      <c r="B108" s="434" t="s">
        <v>532</v>
      </c>
      <c r="C108" s="1636" t="s">
        <v>533</v>
      </c>
      <c r="D108" s="1636"/>
      <c r="E108" s="1636"/>
      <c r="F108" s="1637"/>
      <c r="G108" s="472" t="s">
        <v>53</v>
      </c>
      <c r="H108" s="472" t="s">
        <v>53</v>
      </c>
      <c r="I108" s="472" t="s">
        <v>53</v>
      </c>
      <c r="J108" s="435" t="s">
        <v>54</v>
      </c>
      <c r="K108" s="1628"/>
      <c r="L108" s="1628"/>
      <c r="M108" s="1628"/>
      <c r="N108" s="1629"/>
      <c r="O108" s="1425"/>
      <c r="P108" s="1425"/>
    </row>
    <row r="109" spans="2:16" ht="24" customHeight="1">
      <c r="B109" s="436" t="s">
        <v>410</v>
      </c>
      <c r="C109" s="1645" t="s">
        <v>117</v>
      </c>
      <c r="D109" s="1638"/>
      <c r="E109" s="1638"/>
      <c r="F109" s="1638"/>
      <c r="G109" s="1638"/>
      <c r="H109" s="1638"/>
      <c r="I109" s="1638"/>
      <c r="J109" s="1646"/>
      <c r="K109" s="1623"/>
      <c r="L109" s="1623"/>
      <c r="M109" s="1623"/>
      <c r="N109" s="1624"/>
      <c r="O109" s="1425"/>
      <c r="P109" s="1425"/>
    </row>
    <row r="110" spans="2:16" ht="21.95" customHeight="1">
      <c r="B110" s="432" t="s">
        <v>530</v>
      </c>
      <c r="C110" s="1634" t="s">
        <v>531</v>
      </c>
      <c r="D110" s="1634"/>
      <c r="E110" s="1634"/>
      <c r="F110" s="1635"/>
      <c r="G110" s="472" t="s">
        <v>53</v>
      </c>
      <c r="H110" s="472" t="s">
        <v>53</v>
      </c>
      <c r="I110" s="472" t="s">
        <v>53</v>
      </c>
      <c r="J110" s="472" t="s">
        <v>53</v>
      </c>
      <c r="K110" s="1626"/>
      <c r="L110" s="1626"/>
      <c r="M110" s="1626"/>
      <c r="N110" s="1627"/>
      <c r="O110" s="1425"/>
      <c r="P110" s="1425"/>
    </row>
    <row r="111" spans="2:16" ht="21.95" customHeight="1">
      <c r="B111" s="434" t="s">
        <v>532</v>
      </c>
      <c r="C111" s="1636" t="s">
        <v>533</v>
      </c>
      <c r="D111" s="1636"/>
      <c r="E111" s="1636"/>
      <c r="F111" s="1637"/>
      <c r="G111" s="472" t="s">
        <v>53</v>
      </c>
      <c r="H111" s="472" t="s">
        <v>53</v>
      </c>
      <c r="I111" s="472" t="s">
        <v>53</v>
      </c>
      <c r="J111" s="435" t="s">
        <v>54</v>
      </c>
      <c r="K111" s="1628"/>
      <c r="L111" s="1628"/>
      <c r="M111" s="1628"/>
      <c r="N111" s="1629"/>
      <c r="O111" s="1425"/>
      <c r="P111" s="1425"/>
    </row>
    <row r="112" spans="2:16" ht="24" customHeight="1">
      <c r="B112" s="436" t="s">
        <v>413</v>
      </c>
      <c r="C112" s="1645" t="s">
        <v>118</v>
      </c>
      <c r="D112" s="1638"/>
      <c r="E112" s="1638"/>
      <c r="F112" s="1638"/>
      <c r="G112" s="1638"/>
      <c r="H112" s="1638"/>
      <c r="I112" s="1638"/>
      <c r="J112" s="1646"/>
      <c r="K112" s="1647"/>
      <c r="L112" s="1647"/>
      <c r="M112" s="1647"/>
      <c r="N112" s="1648"/>
      <c r="O112" s="1425"/>
      <c r="P112" s="1425"/>
    </row>
    <row r="113" spans="2:16" ht="24.6" customHeight="1">
      <c r="B113" s="432" t="s">
        <v>530</v>
      </c>
      <c r="C113" s="1634" t="s">
        <v>531</v>
      </c>
      <c r="D113" s="1634"/>
      <c r="E113" s="1634"/>
      <c r="F113" s="1635"/>
      <c r="G113" s="209" t="s">
        <v>53</v>
      </c>
      <c r="H113" s="209" t="s">
        <v>53</v>
      </c>
      <c r="I113" s="209" t="s">
        <v>53</v>
      </c>
      <c r="J113" s="209" t="s">
        <v>53</v>
      </c>
      <c r="K113" s="1649"/>
      <c r="L113" s="1649"/>
      <c r="M113" s="1649"/>
      <c r="N113" s="1650"/>
      <c r="O113" s="1425"/>
      <c r="P113" s="1425"/>
    </row>
    <row r="114" spans="2:16" ht="23.1" customHeight="1">
      <c r="B114" s="434" t="s">
        <v>532</v>
      </c>
      <c r="C114" s="1636" t="s">
        <v>533</v>
      </c>
      <c r="D114" s="1636"/>
      <c r="E114" s="1636"/>
      <c r="F114" s="1637"/>
      <c r="G114" s="209" t="s">
        <v>53</v>
      </c>
      <c r="H114" s="209" t="s">
        <v>53</v>
      </c>
      <c r="I114" s="209" t="s">
        <v>53</v>
      </c>
      <c r="J114" s="435" t="s">
        <v>54</v>
      </c>
      <c r="K114" s="1651"/>
      <c r="L114" s="1651"/>
      <c r="M114" s="1651"/>
      <c r="N114" s="1652"/>
      <c r="O114" s="1425"/>
      <c r="P114" s="1425"/>
    </row>
    <row r="115" spans="2:16" ht="24" customHeight="1">
      <c r="B115" s="436" t="s">
        <v>416</v>
      </c>
      <c r="C115" s="1638" t="s">
        <v>541</v>
      </c>
      <c r="D115" s="1638"/>
      <c r="E115" s="1638"/>
      <c r="F115" s="1638"/>
      <c r="G115" s="1638"/>
      <c r="H115" s="1638"/>
      <c r="I115" s="1638"/>
      <c r="J115" s="1633"/>
      <c r="K115" s="1623"/>
      <c r="L115" s="1623"/>
      <c r="M115" s="1623"/>
      <c r="N115" s="1624"/>
      <c r="O115" s="1425"/>
      <c r="P115" s="1425"/>
    </row>
    <row r="116" spans="2:16" ht="24" customHeight="1">
      <c r="B116" s="432" t="s">
        <v>530</v>
      </c>
      <c r="C116" s="1634" t="s">
        <v>531</v>
      </c>
      <c r="D116" s="1634"/>
      <c r="E116" s="1634"/>
      <c r="F116" s="1635"/>
      <c r="G116" s="209" t="s">
        <v>53</v>
      </c>
      <c r="H116" s="209" t="s">
        <v>53</v>
      </c>
      <c r="I116" s="209" t="s">
        <v>53</v>
      </c>
      <c r="J116" s="209" t="s">
        <v>53</v>
      </c>
      <c r="K116" s="1626"/>
      <c r="L116" s="1626"/>
      <c r="M116" s="1626"/>
      <c r="N116" s="1627"/>
      <c r="O116" s="1425"/>
      <c r="P116" s="1425"/>
    </row>
    <row r="117" spans="2:16" ht="24" customHeight="1">
      <c r="B117" s="317" t="s">
        <v>532</v>
      </c>
      <c r="C117" s="1636" t="s">
        <v>542</v>
      </c>
      <c r="D117" s="1636"/>
      <c r="E117" s="1636"/>
      <c r="F117" s="1636"/>
      <c r="G117" s="209" t="s">
        <v>53</v>
      </c>
      <c r="H117" s="209" t="s">
        <v>53</v>
      </c>
      <c r="I117" s="209" t="s">
        <v>53</v>
      </c>
      <c r="J117" s="437" t="s">
        <v>54</v>
      </c>
      <c r="K117" s="1628"/>
      <c r="L117" s="1628"/>
      <c r="M117" s="1628"/>
      <c r="N117" s="1629"/>
      <c r="O117" s="1425"/>
      <c r="P117" s="1425"/>
    </row>
    <row r="118" spans="2:16" ht="24" customHeight="1">
      <c r="B118" s="438" t="s">
        <v>418</v>
      </c>
      <c r="C118" s="1645" t="s">
        <v>5084</v>
      </c>
      <c r="D118" s="1638"/>
      <c r="E118" s="1638"/>
      <c r="F118" s="1638"/>
      <c r="G118" s="1638"/>
      <c r="H118" s="1638"/>
      <c r="I118" s="1638"/>
      <c r="J118" s="1642"/>
      <c r="K118" s="2379" t="s">
        <v>5891</v>
      </c>
      <c r="L118" s="2379"/>
      <c r="M118" s="2379"/>
      <c r="N118" s="2380"/>
      <c r="O118" s="1425"/>
      <c r="P118" s="1425"/>
    </row>
    <row r="119" spans="2:16" ht="24" customHeight="1">
      <c r="B119" s="432" t="s">
        <v>530</v>
      </c>
      <c r="C119" s="1634" t="s">
        <v>531</v>
      </c>
      <c r="D119" s="1634"/>
      <c r="E119" s="1634"/>
      <c r="F119" s="1635"/>
      <c r="G119" s="209" t="s">
        <v>53</v>
      </c>
      <c r="H119" s="359" t="s">
        <v>53</v>
      </c>
      <c r="I119" s="352" t="s">
        <v>53</v>
      </c>
      <c r="J119" s="359" t="s">
        <v>54</v>
      </c>
      <c r="K119" s="2382"/>
      <c r="L119" s="2382"/>
      <c r="M119" s="2382"/>
      <c r="N119" s="2383"/>
      <c r="O119" s="1425"/>
      <c r="P119" s="1425"/>
    </row>
    <row r="120" spans="2:16" ht="24" customHeight="1">
      <c r="B120" s="434" t="s">
        <v>532</v>
      </c>
      <c r="C120" s="1636" t="s">
        <v>533</v>
      </c>
      <c r="D120" s="1636"/>
      <c r="E120" s="1636"/>
      <c r="F120" s="1637"/>
      <c r="G120" s="437" t="s">
        <v>58</v>
      </c>
      <c r="H120" s="437" t="s">
        <v>58</v>
      </c>
      <c r="I120" s="437" t="s">
        <v>58</v>
      </c>
      <c r="J120" s="437" t="s">
        <v>54</v>
      </c>
      <c r="K120" s="2385"/>
      <c r="L120" s="2385"/>
      <c r="M120" s="2385"/>
      <c r="N120" s="2386"/>
      <c r="O120" s="1425"/>
      <c r="P120" s="1425"/>
    </row>
    <row r="121" spans="2:16" ht="24" customHeight="1">
      <c r="B121" s="436" t="s">
        <v>544</v>
      </c>
      <c r="C121" s="1645" t="s">
        <v>5085</v>
      </c>
      <c r="D121" s="1638"/>
      <c r="E121" s="1638"/>
      <c r="F121" s="1638"/>
      <c r="G121" s="1638"/>
      <c r="H121" s="1638"/>
      <c r="I121" s="1638"/>
      <c r="J121" s="1642"/>
      <c r="K121" s="2379" t="s">
        <v>5892</v>
      </c>
      <c r="L121" s="2379"/>
      <c r="M121" s="2379"/>
      <c r="N121" s="2380"/>
      <c r="O121" s="1425"/>
      <c r="P121" s="1425"/>
    </row>
    <row r="122" spans="2:16" ht="23.45" customHeight="1">
      <c r="B122" s="432" t="s">
        <v>530</v>
      </c>
      <c r="C122" s="1634" t="s">
        <v>531</v>
      </c>
      <c r="D122" s="1634"/>
      <c r="E122" s="1634"/>
      <c r="F122" s="1635"/>
      <c r="G122" s="209" t="s">
        <v>53</v>
      </c>
      <c r="H122" s="359" t="s">
        <v>53</v>
      </c>
      <c r="I122" s="352" t="s">
        <v>53</v>
      </c>
      <c r="J122" s="359" t="s">
        <v>54</v>
      </c>
      <c r="K122" s="2382"/>
      <c r="L122" s="2382"/>
      <c r="M122" s="2382"/>
      <c r="N122" s="2383"/>
      <c r="O122" s="1425"/>
      <c r="P122" s="1425"/>
    </row>
    <row r="123" spans="2:16" ht="23.45" customHeight="1">
      <c r="B123" s="434" t="s">
        <v>532</v>
      </c>
      <c r="C123" s="1636" t="s">
        <v>542</v>
      </c>
      <c r="D123" s="1636"/>
      <c r="E123" s="1636"/>
      <c r="F123" s="1637"/>
      <c r="G123" s="341" t="s">
        <v>58</v>
      </c>
      <c r="H123" s="341" t="s">
        <v>58</v>
      </c>
      <c r="I123" s="341" t="s">
        <v>58</v>
      </c>
      <c r="J123" s="341" t="s">
        <v>54</v>
      </c>
      <c r="K123" s="2385"/>
      <c r="L123" s="2385"/>
      <c r="M123" s="2385"/>
      <c r="N123" s="2386"/>
      <c r="O123" s="1425"/>
      <c r="P123" s="1425"/>
    </row>
    <row r="124" spans="2:16" ht="21" customHeight="1">
      <c r="B124" s="436" t="s">
        <v>546</v>
      </c>
      <c r="C124" s="1638" t="s">
        <v>5893</v>
      </c>
      <c r="D124" s="1638"/>
      <c r="E124" s="1638"/>
      <c r="F124" s="1638"/>
      <c r="G124" s="1638"/>
      <c r="H124" s="1638"/>
      <c r="I124" s="1638"/>
      <c r="J124" s="1642"/>
      <c r="K124" s="2379" t="s">
        <v>5894</v>
      </c>
      <c r="L124" s="2379"/>
      <c r="M124" s="2379"/>
      <c r="N124" s="2380"/>
      <c r="O124" s="1425"/>
      <c r="P124" s="1425"/>
    </row>
    <row r="125" spans="2:16" ht="30.95" customHeight="1">
      <c r="B125" s="432" t="s">
        <v>530</v>
      </c>
      <c r="C125" s="1634" t="s">
        <v>531</v>
      </c>
      <c r="D125" s="1634"/>
      <c r="E125" s="1634"/>
      <c r="F125" s="1635"/>
      <c r="G125" s="209" t="s">
        <v>54</v>
      </c>
      <c r="H125" s="209" t="s">
        <v>54</v>
      </c>
      <c r="I125" s="209" t="s">
        <v>54</v>
      </c>
      <c r="J125" s="209" t="s">
        <v>54</v>
      </c>
      <c r="K125" s="2382"/>
      <c r="L125" s="2382"/>
      <c r="M125" s="2382"/>
      <c r="N125" s="2383"/>
      <c r="O125" s="1425"/>
      <c r="P125" s="1425"/>
    </row>
    <row r="126" spans="2:16" ht="30.6" customHeight="1">
      <c r="B126" s="317" t="s">
        <v>532</v>
      </c>
      <c r="C126" s="1636" t="s">
        <v>533</v>
      </c>
      <c r="D126" s="1636"/>
      <c r="E126" s="1636"/>
      <c r="F126" s="1636"/>
      <c r="G126" s="341" t="s">
        <v>58</v>
      </c>
      <c r="H126" s="341" t="s">
        <v>58</v>
      </c>
      <c r="I126" s="341" t="s">
        <v>58</v>
      </c>
      <c r="J126" s="341" t="s">
        <v>58</v>
      </c>
      <c r="K126" s="2385"/>
      <c r="L126" s="2385"/>
      <c r="M126" s="2385"/>
      <c r="N126" s="2386"/>
      <c r="O126" s="1425"/>
      <c r="P126" s="1425"/>
    </row>
    <row r="127" spans="2:16" ht="29.25" customHeight="1">
      <c r="B127" s="438" t="s">
        <v>548</v>
      </c>
      <c r="C127" s="1638" t="s">
        <v>549</v>
      </c>
      <c r="D127" s="1638"/>
      <c r="E127" s="1638"/>
      <c r="F127" s="1638"/>
      <c r="G127" s="1638"/>
      <c r="H127" s="1638"/>
      <c r="I127" s="1638"/>
      <c r="J127" s="1642"/>
      <c r="K127" s="2379" t="s">
        <v>5894</v>
      </c>
      <c r="L127" s="2379"/>
      <c r="M127" s="2379"/>
      <c r="N127" s="2380"/>
      <c r="O127" s="1425"/>
      <c r="P127" s="1425"/>
    </row>
    <row r="128" spans="2:16" ht="26.1" customHeight="1">
      <c r="B128" s="432" t="s">
        <v>530</v>
      </c>
      <c r="C128" s="1634" t="s">
        <v>531</v>
      </c>
      <c r="D128" s="1634"/>
      <c r="E128" s="1634"/>
      <c r="F128" s="1635"/>
      <c r="G128" s="209" t="s">
        <v>54</v>
      </c>
      <c r="H128" s="209" t="s">
        <v>54</v>
      </c>
      <c r="I128" s="209" t="s">
        <v>54</v>
      </c>
      <c r="J128" s="209" t="s">
        <v>54</v>
      </c>
      <c r="K128" s="2382"/>
      <c r="L128" s="2382"/>
      <c r="M128" s="2382"/>
      <c r="N128" s="2383"/>
      <c r="O128" s="1425"/>
      <c r="P128" s="1425"/>
    </row>
    <row r="129" spans="2:16" ht="29.45" customHeight="1">
      <c r="B129" s="434" t="s">
        <v>532</v>
      </c>
      <c r="C129" s="1636" t="s">
        <v>533</v>
      </c>
      <c r="D129" s="1636"/>
      <c r="E129" s="1636"/>
      <c r="F129" s="1637"/>
      <c r="G129" s="341" t="s">
        <v>58</v>
      </c>
      <c r="H129" s="341" t="s">
        <v>58</v>
      </c>
      <c r="I129" s="341" t="s">
        <v>58</v>
      </c>
      <c r="J129" s="341" t="s">
        <v>58</v>
      </c>
      <c r="K129" s="2385"/>
      <c r="L129" s="2385"/>
      <c r="M129" s="2385"/>
      <c r="N129" s="2386"/>
      <c r="O129" s="1425"/>
      <c r="P129" s="1425"/>
    </row>
    <row r="130" spans="2:16" ht="35.450000000000003" customHeight="1">
      <c r="B130" s="436" t="s">
        <v>550</v>
      </c>
      <c r="C130" s="1638" t="s">
        <v>551</v>
      </c>
      <c r="D130" s="1638"/>
      <c r="E130" s="1638"/>
      <c r="F130" s="1638"/>
      <c r="G130" s="1638"/>
      <c r="H130" s="1638"/>
      <c r="I130" s="1638"/>
      <c r="J130" s="1642"/>
      <c r="K130" s="2379" t="s">
        <v>5895</v>
      </c>
      <c r="L130" s="2379"/>
      <c r="M130" s="2379"/>
      <c r="N130" s="2380"/>
      <c r="O130" s="1425"/>
      <c r="P130" s="1425"/>
    </row>
    <row r="131" spans="2:16" ht="35.450000000000003" customHeight="1">
      <c r="B131" s="432" t="s">
        <v>530</v>
      </c>
      <c r="C131" s="1634" t="s">
        <v>531</v>
      </c>
      <c r="D131" s="1634"/>
      <c r="E131" s="1634"/>
      <c r="F131" s="1635"/>
      <c r="G131" s="209" t="s">
        <v>53</v>
      </c>
      <c r="H131" s="359" t="s">
        <v>53</v>
      </c>
      <c r="I131" s="352" t="s">
        <v>53</v>
      </c>
      <c r="J131" s="359" t="s">
        <v>53</v>
      </c>
      <c r="K131" s="2382"/>
      <c r="L131" s="2382"/>
      <c r="M131" s="2382"/>
      <c r="N131" s="2383"/>
      <c r="O131" s="1425"/>
      <c r="P131" s="1425"/>
    </row>
    <row r="132" spans="2:16" ht="35.450000000000003" customHeight="1">
      <c r="B132" s="434" t="s">
        <v>532</v>
      </c>
      <c r="C132" s="1639" t="s">
        <v>533</v>
      </c>
      <c r="D132" s="1639"/>
      <c r="E132" s="1639"/>
      <c r="F132" s="1640"/>
      <c r="G132" s="330" t="s">
        <v>58</v>
      </c>
      <c r="H132" s="435" t="s">
        <v>58</v>
      </c>
      <c r="I132" s="330" t="s">
        <v>58</v>
      </c>
      <c r="J132" s="435" t="s">
        <v>58</v>
      </c>
      <c r="K132" s="2385"/>
      <c r="L132" s="2385"/>
      <c r="M132" s="2385"/>
      <c r="N132" s="2386"/>
      <c r="O132" s="1425"/>
      <c r="P132" s="1425"/>
    </row>
    <row r="133" spans="2:16" ht="32.25" customHeight="1">
      <c r="B133" s="439" t="s">
        <v>552</v>
      </c>
      <c r="C133" s="1666" t="s">
        <v>553</v>
      </c>
      <c r="D133" s="1666"/>
      <c r="E133" s="1667"/>
      <c r="F133" s="1667"/>
      <c r="G133" s="1667"/>
      <c r="H133" s="1667"/>
      <c r="I133" s="1667"/>
      <c r="J133" s="1667"/>
      <c r="K133" s="1668"/>
      <c r="L133" s="1669"/>
      <c r="M133" s="1669"/>
      <c r="N133" s="1670"/>
      <c r="O133" s="1425"/>
      <c r="P133" s="1425"/>
    </row>
    <row r="134" spans="2:16" ht="32.25" customHeight="1">
      <c r="B134" s="317" t="s">
        <v>418</v>
      </c>
      <c r="C134" s="1677" t="s">
        <v>554</v>
      </c>
      <c r="D134" s="1677"/>
      <c r="E134" s="1678"/>
      <c r="F134" s="1679"/>
      <c r="G134" s="1679"/>
      <c r="H134" s="1679"/>
      <c r="I134" s="1679"/>
      <c r="J134" s="1679"/>
      <c r="K134" s="1671"/>
      <c r="L134" s="1672"/>
      <c r="M134" s="1672"/>
      <c r="N134" s="1673"/>
      <c r="O134" s="1425"/>
      <c r="P134" s="1425"/>
    </row>
    <row r="135" spans="2:16" ht="25.5" customHeight="1">
      <c r="B135" s="432" t="s">
        <v>530</v>
      </c>
      <c r="C135" s="1680" t="s">
        <v>531</v>
      </c>
      <c r="D135" s="1680"/>
      <c r="E135" s="1681"/>
      <c r="F135" s="1682"/>
      <c r="G135" s="440" t="s">
        <v>54</v>
      </c>
      <c r="H135" s="440" t="s">
        <v>54</v>
      </c>
      <c r="I135" s="440" t="s">
        <v>54</v>
      </c>
      <c r="J135" s="440" t="s">
        <v>54</v>
      </c>
      <c r="K135" s="1671"/>
      <c r="L135" s="1672"/>
      <c r="M135" s="1672"/>
      <c r="N135" s="1673"/>
      <c r="O135" s="1425"/>
      <c r="P135" s="1425"/>
    </row>
    <row r="136" spans="2:16" ht="20.45" customHeight="1">
      <c r="B136" s="434" t="s">
        <v>532</v>
      </c>
      <c r="C136" s="1683" t="s">
        <v>533</v>
      </c>
      <c r="D136" s="1683"/>
      <c r="E136" s="1683"/>
      <c r="F136" s="1684"/>
      <c r="G136" s="440" t="s">
        <v>54</v>
      </c>
      <c r="H136" s="440" t="s">
        <v>54</v>
      </c>
      <c r="I136" s="440" t="s">
        <v>54</v>
      </c>
      <c r="J136" s="440" t="s">
        <v>54</v>
      </c>
      <c r="K136" s="1674"/>
      <c r="L136" s="1675"/>
      <c r="M136" s="1675"/>
      <c r="N136" s="1676"/>
      <c r="O136" s="1425"/>
      <c r="P136" s="1425"/>
    </row>
    <row r="137" spans="2:16" ht="79.5" customHeight="1">
      <c r="B137" s="251" t="s">
        <v>555</v>
      </c>
      <c r="C137" s="1472" t="s">
        <v>556</v>
      </c>
      <c r="D137" s="1472"/>
      <c r="E137" s="1472"/>
      <c r="F137" s="1653"/>
      <c r="G137" s="3228" t="s">
        <v>5896</v>
      </c>
      <c r="H137" s="3228"/>
      <c r="I137" s="3228"/>
      <c r="J137" s="3228"/>
      <c r="K137" s="2045"/>
      <c r="L137" s="2045"/>
      <c r="M137" s="2045"/>
      <c r="N137" s="2045"/>
      <c r="O137" s="1444"/>
      <c r="P137" s="1444"/>
    </row>
    <row r="138" spans="2:16" ht="25.5" customHeight="1">
      <c r="B138" s="1656" t="s">
        <v>3</v>
      </c>
      <c r="C138" s="1657"/>
      <c r="D138" s="1657"/>
      <c r="E138" s="1657"/>
      <c r="F138" s="1657"/>
      <c r="G138" s="1657"/>
      <c r="H138" s="1657"/>
      <c r="I138" s="1657"/>
      <c r="J138" s="1657"/>
      <c r="K138" s="1657"/>
      <c r="L138" s="1657"/>
      <c r="M138" s="1657"/>
      <c r="N138" s="1657"/>
      <c r="O138" s="1658"/>
      <c r="P138" s="1659"/>
    </row>
    <row r="139" spans="2:16" ht="208.5" customHeight="1">
      <c r="B139" s="253" t="s">
        <v>557</v>
      </c>
      <c r="C139" s="1660" t="s">
        <v>558</v>
      </c>
      <c r="D139" s="1660"/>
      <c r="E139" s="1660"/>
      <c r="F139" s="1660"/>
      <c r="G139" s="209" t="s">
        <v>53</v>
      </c>
      <c r="H139" s="1661" t="s">
        <v>559</v>
      </c>
      <c r="I139" s="1662"/>
      <c r="J139" s="1663" t="s">
        <v>5897</v>
      </c>
      <c r="K139" s="1664"/>
      <c r="L139" s="1664"/>
      <c r="M139" s="1664"/>
      <c r="N139" s="1665"/>
      <c r="O139" s="318" t="s">
        <v>1316</v>
      </c>
      <c r="P139" s="199" t="s">
        <v>1857</v>
      </c>
    </row>
    <row r="140" spans="2:16" ht="15.75" customHeight="1">
      <c r="B140" s="1686" t="s">
        <v>560</v>
      </c>
      <c r="C140" s="1687"/>
      <c r="D140" s="1687"/>
      <c r="E140" s="1687"/>
      <c r="F140" s="1687"/>
      <c r="G140" s="1687"/>
      <c r="H140" s="1687"/>
      <c r="I140" s="1687"/>
      <c r="J140" s="1687"/>
      <c r="K140" s="1687"/>
      <c r="L140" s="1687"/>
      <c r="M140" s="1687"/>
      <c r="N140" s="1687"/>
      <c r="O140" s="1687"/>
      <c r="P140" s="1688"/>
    </row>
    <row r="141" spans="2:16" ht="36.6" customHeight="1">
      <c r="B141" s="198" t="s">
        <v>561</v>
      </c>
      <c r="C141" s="1464" t="s">
        <v>562</v>
      </c>
      <c r="D141" s="1464"/>
      <c r="E141" s="1464"/>
      <c r="F141" s="1464"/>
      <c r="G141" s="1464"/>
      <c r="H141" s="2172" t="s">
        <v>5898</v>
      </c>
      <c r="I141" s="1907"/>
      <c r="J141" s="1907"/>
      <c r="K141" s="1689" t="s">
        <v>446</v>
      </c>
      <c r="L141" s="1576" t="s">
        <v>5899</v>
      </c>
      <c r="M141" s="1577"/>
      <c r="N141" s="1690"/>
      <c r="O141" s="1534"/>
      <c r="P141" s="1534"/>
    </row>
    <row r="142" spans="2:16" ht="34.5" customHeight="1">
      <c r="B142" s="198" t="s">
        <v>401</v>
      </c>
      <c r="C142" s="1464" t="s">
        <v>563</v>
      </c>
      <c r="D142" s="1464"/>
      <c r="E142" s="1464"/>
      <c r="F142" s="1464"/>
      <c r="G142" s="1464"/>
      <c r="H142" s="2172" t="s">
        <v>5900</v>
      </c>
      <c r="I142" s="1907"/>
      <c r="J142" s="1907"/>
      <c r="K142" s="1689"/>
      <c r="L142" s="1691"/>
      <c r="M142" s="1692"/>
      <c r="N142" s="1693"/>
      <c r="O142" s="1535"/>
      <c r="P142" s="1535"/>
    </row>
    <row r="143" spans="2:16" ht="30.95" customHeight="1">
      <c r="B143" s="198" t="s">
        <v>403</v>
      </c>
      <c r="C143" s="1464" t="s">
        <v>564</v>
      </c>
      <c r="D143" s="1464"/>
      <c r="E143" s="1464"/>
      <c r="F143" s="1464"/>
      <c r="G143" s="1464"/>
      <c r="H143" s="1574" t="s">
        <v>53</v>
      </c>
      <c r="I143" s="1685"/>
      <c r="J143" s="1575"/>
      <c r="K143" s="1689"/>
      <c r="L143" s="1691"/>
      <c r="M143" s="1692"/>
      <c r="N143" s="1693"/>
      <c r="O143" s="1535"/>
      <c r="P143" s="1535"/>
    </row>
    <row r="144" spans="2:16" ht="34.5" customHeight="1">
      <c r="B144" s="198" t="s">
        <v>405</v>
      </c>
      <c r="C144" s="1464" t="s">
        <v>565</v>
      </c>
      <c r="D144" s="1464"/>
      <c r="E144" s="1464"/>
      <c r="F144" s="1464"/>
      <c r="G144" s="1465"/>
      <c r="H144" s="1574" t="s">
        <v>1320</v>
      </c>
      <c r="I144" s="1685"/>
      <c r="J144" s="1685"/>
      <c r="K144" s="1689"/>
      <c r="L144" s="1691"/>
      <c r="M144" s="1692"/>
      <c r="N144" s="1693"/>
      <c r="O144" s="1536"/>
      <c r="P144" s="1536"/>
    </row>
    <row r="145" spans="2:16" ht="40.5" customHeight="1">
      <c r="B145" s="191" t="s">
        <v>566</v>
      </c>
      <c r="C145" s="1464" t="s">
        <v>567</v>
      </c>
      <c r="D145" s="1464"/>
      <c r="E145" s="1464"/>
      <c r="F145" s="1464"/>
      <c r="G145" s="1464"/>
      <c r="H145" s="1574" t="s">
        <v>54</v>
      </c>
      <c r="I145" s="1685"/>
      <c r="J145" s="1685"/>
      <c r="K145" s="1689"/>
      <c r="L145" s="1691"/>
      <c r="M145" s="1692"/>
      <c r="N145" s="1693"/>
      <c r="O145" s="1443" t="s">
        <v>1861</v>
      </c>
      <c r="P145" s="1443"/>
    </row>
    <row r="146" spans="2:16" ht="72.599999999999994" customHeight="1">
      <c r="B146" s="334" t="s">
        <v>394</v>
      </c>
      <c r="C146" s="1464" t="s">
        <v>568</v>
      </c>
      <c r="D146" s="1464"/>
      <c r="E146" s="1464"/>
      <c r="F146" s="1464"/>
      <c r="G146" s="1465"/>
      <c r="H146" s="1574" t="s">
        <v>892</v>
      </c>
      <c r="I146" s="1685"/>
      <c r="J146" s="1685"/>
      <c r="K146" s="1689"/>
      <c r="L146" s="1691"/>
      <c r="M146" s="1692"/>
      <c r="N146" s="1693"/>
      <c r="O146" s="1426"/>
      <c r="P146" s="1426"/>
    </row>
    <row r="147" spans="2:16" ht="62.25" customHeight="1">
      <c r="B147" s="191" t="s">
        <v>569</v>
      </c>
      <c r="C147" s="1464" t="s">
        <v>570</v>
      </c>
      <c r="D147" s="1464"/>
      <c r="E147" s="1464"/>
      <c r="F147" s="1464"/>
      <c r="G147" s="1464"/>
      <c r="H147" s="1574" t="s">
        <v>53</v>
      </c>
      <c r="I147" s="1685"/>
      <c r="J147" s="1685"/>
      <c r="K147" s="1689"/>
      <c r="L147" s="1691"/>
      <c r="M147" s="1692"/>
      <c r="N147" s="1693"/>
      <c r="O147" s="1443" t="s">
        <v>1861</v>
      </c>
      <c r="P147" s="1443"/>
    </row>
    <row r="148" spans="2:16" ht="80.45" customHeight="1">
      <c r="B148" s="189" t="s">
        <v>394</v>
      </c>
      <c r="C148" s="1697" t="s">
        <v>568</v>
      </c>
      <c r="D148" s="1697"/>
      <c r="E148" s="1697"/>
      <c r="F148" s="1697"/>
      <c r="G148" s="1698"/>
      <c r="H148" s="2172" t="s">
        <v>5901</v>
      </c>
      <c r="I148" s="1907"/>
      <c r="J148" s="1907"/>
      <c r="K148" s="1689"/>
      <c r="L148" s="1694"/>
      <c r="M148" s="1695"/>
      <c r="N148" s="1696"/>
      <c r="O148" s="1444"/>
      <c r="P148" s="1444"/>
    </row>
    <row r="149" spans="2:16" ht="54" customHeight="1">
      <c r="B149" s="1490" t="s">
        <v>571</v>
      </c>
      <c r="C149" s="1491"/>
      <c r="D149" s="1491"/>
      <c r="E149" s="1491"/>
      <c r="F149" s="1491"/>
      <c r="G149" s="1491"/>
      <c r="H149" s="1491"/>
      <c r="I149" s="1491"/>
      <c r="J149" s="1491"/>
      <c r="K149" s="1699"/>
      <c r="L149" s="1491"/>
      <c r="M149" s="1491"/>
      <c r="N149" s="1491"/>
      <c r="O149" s="1491"/>
      <c r="P149" s="1492"/>
    </row>
    <row r="150" spans="2:16" ht="31.5" customHeight="1">
      <c r="B150" s="321" t="s">
        <v>572</v>
      </c>
      <c r="C150" s="1700" t="s">
        <v>573</v>
      </c>
      <c r="D150" s="1700"/>
      <c r="E150" s="1700"/>
      <c r="F150" s="1701"/>
      <c r="G150" s="1702" t="s">
        <v>574</v>
      </c>
      <c r="H150" s="1703"/>
      <c r="I150" s="1704"/>
      <c r="J150" s="1702" t="s">
        <v>575</v>
      </c>
      <c r="K150" s="1703"/>
      <c r="L150" s="1704"/>
      <c r="M150" s="1705" t="s">
        <v>434</v>
      </c>
      <c r="N150" s="1706"/>
      <c r="O150" s="1707" t="s">
        <v>3253</v>
      </c>
      <c r="P150" s="1709"/>
    </row>
    <row r="151" spans="2:16" ht="133.5" customHeight="1">
      <c r="B151" s="334" t="s">
        <v>561</v>
      </c>
      <c r="C151" s="1711" t="s">
        <v>576</v>
      </c>
      <c r="D151" s="1711"/>
      <c r="E151" s="1711"/>
      <c r="F151" s="1712"/>
      <c r="G151" s="1713" t="s">
        <v>1325</v>
      </c>
      <c r="H151" s="1714"/>
      <c r="I151" s="1715"/>
      <c r="J151" s="1713" t="s">
        <v>1326</v>
      </c>
      <c r="K151" s="1714"/>
      <c r="L151" s="1715"/>
      <c r="M151" s="1430" t="s">
        <v>5902</v>
      </c>
      <c r="N151" s="1523"/>
      <c r="O151" s="1627"/>
      <c r="P151" s="1708"/>
    </row>
    <row r="152" spans="2:16" ht="42" customHeight="1">
      <c r="B152" s="334" t="s">
        <v>401</v>
      </c>
      <c r="C152" s="1711" t="s">
        <v>577</v>
      </c>
      <c r="D152" s="1711"/>
      <c r="E152" s="1711"/>
      <c r="F152" s="1712"/>
      <c r="G152" s="1713" t="s">
        <v>1325</v>
      </c>
      <c r="H152" s="1714"/>
      <c r="I152" s="1715"/>
      <c r="J152" s="1713" t="s">
        <v>1326</v>
      </c>
      <c r="K152" s="1714"/>
      <c r="L152" s="1715"/>
      <c r="M152" s="1716"/>
      <c r="N152" s="1717"/>
      <c r="O152" s="1627"/>
      <c r="P152" s="1708"/>
    </row>
    <row r="153" spans="2:16" ht="31.5" customHeight="1">
      <c r="B153" s="334" t="s">
        <v>403</v>
      </c>
      <c r="C153" s="446" t="s">
        <v>418</v>
      </c>
      <c r="D153" s="1711" t="s">
        <v>578</v>
      </c>
      <c r="E153" s="1711"/>
      <c r="F153" s="1712"/>
      <c r="G153" s="1713" t="s">
        <v>152</v>
      </c>
      <c r="H153" s="1714"/>
      <c r="I153" s="1715"/>
      <c r="J153" s="1713" t="s">
        <v>152</v>
      </c>
      <c r="K153" s="1714"/>
      <c r="L153" s="1715"/>
      <c r="M153" s="1716"/>
      <c r="N153" s="1717"/>
      <c r="O153" s="1627"/>
      <c r="P153" s="1708"/>
    </row>
    <row r="154" spans="2:16" ht="32.25" customHeight="1">
      <c r="B154" s="334"/>
      <c r="C154" s="307" t="s">
        <v>508</v>
      </c>
      <c r="D154" s="1711" t="s">
        <v>579</v>
      </c>
      <c r="E154" s="1711"/>
      <c r="F154" s="1712"/>
      <c r="G154" s="1713" t="s">
        <v>152</v>
      </c>
      <c r="H154" s="1714"/>
      <c r="I154" s="1715"/>
      <c r="J154" s="1713" t="s">
        <v>152</v>
      </c>
      <c r="K154" s="1714"/>
      <c r="L154" s="1715"/>
      <c r="M154" s="325"/>
      <c r="N154" s="326"/>
      <c r="O154" s="1627"/>
      <c r="P154" s="1708"/>
    </row>
    <row r="155" spans="2:16" ht="41.25" customHeight="1">
      <c r="B155" s="334" t="s">
        <v>405</v>
      </c>
      <c r="C155" s="1711" t="s">
        <v>580</v>
      </c>
      <c r="D155" s="1711"/>
      <c r="E155" s="1711"/>
      <c r="F155" s="1712"/>
      <c r="G155" s="1713" t="s">
        <v>4172</v>
      </c>
      <c r="H155" s="1714"/>
      <c r="I155" s="1715"/>
      <c r="J155" s="1713" t="s">
        <v>4172</v>
      </c>
      <c r="K155" s="1714"/>
      <c r="L155" s="1715"/>
      <c r="M155" s="1716"/>
      <c r="N155" s="1717"/>
      <c r="O155" s="1627"/>
      <c r="P155" s="1708"/>
    </row>
    <row r="156" spans="2:16" ht="29.25" customHeight="1">
      <c r="B156" s="334" t="s">
        <v>408</v>
      </c>
      <c r="C156" s="1711" t="s">
        <v>581</v>
      </c>
      <c r="D156" s="1711"/>
      <c r="E156" s="1711"/>
      <c r="F156" s="1712"/>
      <c r="G156" s="1713" t="s">
        <v>4172</v>
      </c>
      <c r="H156" s="1714"/>
      <c r="I156" s="1715"/>
      <c r="J156" s="1713" t="s">
        <v>1326</v>
      </c>
      <c r="K156" s="1714"/>
      <c r="L156" s="1715"/>
      <c r="M156" s="1716"/>
      <c r="N156" s="1717"/>
      <c r="O156" s="1627"/>
      <c r="P156" s="1708"/>
    </row>
    <row r="157" spans="2:16" ht="28.5" customHeight="1">
      <c r="B157" s="334" t="s">
        <v>410</v>
      </c>
      <c r="C157" s="1711" t="s">
        <v>117</v>
      </c>
      <c r="D157" s="1711"/>
      <c r="E157" s="1711"/>
      <c r="F157" s="1712"/>
      <c r="G157" s="1713" t="s">
        <v>1325</v>
      </c>
      <c r="H157" s="1714"/>
      <c r="I157" s="1715"/>
      <c r="J157" s="1713" t="s">
        <v>1326</v>
      </c>
      <c r="K157" s="1714"/>
      <c r="L157" s="1715"/>
      <c r="M157" s="1716"/>
      <c r="N157" s="1717"/>
      <c r="O157" s="1627"/>
      <c r="P157" s="1708"/>
    </row>
    <row r="158" spans="2:16" ht="38.1" customHeight="1">
      <c r="B158" s="334" t="s">
        <v>413</v>
      </c>
      <c r="C158" s="1711" t="s">
        <v>118</v>
      </c>
      <c r="D158" s="1711"/>
      <c r="E158" s="1711"/>
      <c r="F158" s="1712"/>
      <c r="G158" s="1713" t="s">
        <v>1325</v>
      </c>
      <c r="H158" s="1714"/>
      <c r="I158" s="1715"/>
      <c r="J158" s="1713" t="s">
        <v>1326</v>
      </c>
      <c r="K158" s="1714"/>
      <c r="L158" s="1715"/>
      <c r="M158" s="1716" t="s">
        <v>5903</v>
      </c>
      <c r="N158" s="1717"/>
      <c r="O158" s="1627"/>
      <c r="P158" s="1708"/>
    </row>
    <row r="159" spans="2:16" ht="28.5" customHeight="1">
      <c r="B159" s="334" t="s">
        <v>416</v>
      </c>
      <c r="C159" s="1711" t="s">
        <v>582</v>
      </c>
      <c r="D159" s="1711"/>
      <c r="E159" s="1711"/>
      <c r="F159" s="1712"/>
      <c r="G159" s="1713" t="s">
        <v>1325</v>
      </c>
      <c r="H159" s="1714"/>
      <c r="I159" s="1715"/>
      <c r="J159" s="1713" t="s">
        <v>1326</v>
      </c>
      <c r="K159" s="1714"/>
      <c r="L159" s="1715"/>
      <c r="M159" s="1718"/>
      <c r="N159" s="1717"/>
      <c r="O159" s="1708"/>
      <c r="P159" s="1708"/>
    </row>
    <row r="160" spans="2:16" ht="33" customHeight="1">
      <c r="B160" s="334" t="s">
        <v>418</v>
      </c>
      <c r="C160" s="1711" t="s">
        <v>583</v>
      </c>
      <c r="D160" s="1711"/>
      <c r="E160" s="1711"/>
      <c r="F160" s="1712"/>
      <c r="G160" s="1713" t="s">
        <v>155</v>
      </c>
      <c r="H160" s="1714"/>
      <c r="I160" s="1715"/>
      <c r="J160" s="1713" t="s">
        <v>155</v>
      </c>
      <c r="K160" s="1714"/>
      <c r="L160" s="1715"/>
      <c r="M160" s="1718" t="s">
        <v>5904</v>
      </c>
      <c r="N160" s="1717"/>
      <c r="O160" s="1708"/>
      <c r="P160" s="1708"/>
    </row>
    <row r="161" spans="1:16" ht="33" customHeight="1">
      <c r="B161" s="189" t="s">
        <v>544</v>
      </c>
      <c r="C161" s="1711" t="s">
        <v>584</v>
      </c>
      <c r="D161" s="1711"/>
      <c r="E161" s="1711"/>
      <c r="F161" s="1712"/>
      <c r="G161" s="1713" t="s">
        <v>155</v>
      </c>
      <c r="H161" s="1714"/>
      <c r="I161" s="1715"/>
      <c r="J161" s="1713" t="s">
        <v>155</v>
      </c>
      <c r="K161" s="1714"/>
      <c r="L161" s="1715"/>
      <c r="M161" s="1718" t="s">
        <v>5904</v>
      </c>
      <c r="N161" s="1717"/>
      <c r="O161" s="1708"/>
      <c r="P161" s="1708"/>
    </row>
    <row r="162" spans="1:16" ht="38.450000000000003" customHeight="1">
      <c r="B162" s="189" t="s">
        <v>546</v>
      </c>
      <c r="C162" s="1711" t="s">
        <v>585</v>
      </c>
      <c r="D162" s="1711"/>
      <c r="E162" s="1711"/>
      <c r="F162" s="1712"/>
      <c r="G162" s="1713" t="s">
        <v>238</v>
      </c>
      <c r="H162" s="1714"/>
      <c r="I162" s="1715"/>
      <c r="J162" s="1713" t="s">
        <v>238</v>
      </c>
      <c r="K162" s="1714"/>
      <c r="L162" s="1715"/>
      <c r="M162" s="1718" t="s">
        <v>5905</v>
      </c>
      <c r="N162" s="1717"/>
      <c r="O162" s="1708"/>
      <c r="P162" s="1708"/>
    </row>
    <row r="163" spans="1:16" ht="35.450000000000003" customHeight="1">
      <c r="B163" s="189" t="s">
        <v>548</v>
      </c>
      <c r="C163" s="1711" t="s">
        <v>586</v>
      </c>
      <c r="D163" s="1711"/>
      <c r="E163" s="1711"/>
      <c r="F163" s="1712"/>
      <c r="G163" s="1713" t="s">
        <v>238</v>
      </c>
      <c r="H163" s="1714"/>
      <c r="I163" s="1715"/>
      <c r="J163" s="1713" t="s">
        <v>238</v>
      </c>
      <c r="K163" s="1714"/>
      <c r="L163" s="1715"/>
      <c r="M163" s="1718" t="s">
        <v>5905</v>
      </c>
      <c r="N163" s="1717"/>
      <c r="O163" s="1708"/>
      <c r="P163" s="1708"/>
    </row>
    <row r="164" spans="1:16" ht="50.45" customHeight="1">
      <c r="B164" s="189" t="s">
        <v>550</v>
      </c>
      <c r="C164" s="1711" t="s">
        <v>587</v>
      </c>
      <c r="D164" s="1711"/>
      <c r="E164" s="1711"/>
      <c r="F164" s="1712"/>
      <c r="G164" s="1713" t="s">
        <v>1325</v>
      </c>
      <c r="H164" s="1714"/>
      <c r="I164" s="1715"/>
      <c r="J164" s="1713" t="s">
        <v>1325</v>
      </c>
      <c r="K164" s="1714"/>
      <c r="L164" s="1715"/>
      <c r="M164" s="1718" t="s">
        <v>5906</v>
      </c>
      <c r="N164" s="1717"/>
      <c r="O164" s="1708"/>
      <c r="P164" s="1708"/>
    </row>
    <row r="165" spans="1:16" ht="42.75" customHeight="1">
      <c r="B165" s="447" t="s">
        <v>552</v>
      </c>
      <c r="C165" s="1719" t="s">
        <v>588</v>
      </c>
      <c r="D165" s="1719"/>
      <c r="E165" s="1719"/>
      <c r="F165" s="329" t="s">
        <v>589</v>
      </c>
      <c r="G165" s="448"/>
      <c r="H165" s="1599" t="s">
        <v>238</v>
      </c>
      <c r="I165" s="1720"/>
      <c r="J165" s="1599" t="s">
        <v>238</v>
      </c>
      <c r="K165" s="1721"/>
      <c r="L165" s="1720"/>
      <c r="M165" s="1722"/>
      <c r="N165" s="1723"/>
      <c r="O165" s="1708"/>
      <c r="P165" s="1710"/>
    </row>
    <row r="166" spans="1:16" ht="43.5" customHeight="1">
      <c r="B166" s="1724" t="s">
        <v>590</v>
      </c>
      <c r="C166" s="1725"/>
      <c r="D166" s="1725"/>
      <c r="E166" s="1725"/>
      <c r="F166" s="1725"/>
      <c r="G166" s="1725"/>
      <c r="H166" s="1725"/>
      <c r="I166" s="1725"/>
      <c r="J166" s="1725"/>
      <c r="K166" s="1725"/>
      <c r="L166" s="1725"/>
      <c r="M166" s="1725"/>
      <c r="N166" s="1725"/>
      <c r="O166" s="331"/>
      <c r="P166" s="331"/>
    </row>
    <row r="167" spans="1:16" ht="49.5" customHeight="1">
      <c r="A167" s="281"/>
      <c r="B167" s="255" t="s">
        <v>591</v>
      </c>
      <c r="C167" s="1414" t="s">
        <v>592</v>
      </c>
      <c r="D167" s="1414"/>
      <c r="E167" s="1415"/>
      <c r="F167" s="323" t="s">
        <v>593</v>
      </c>
      <c r="G167" s="1726" t="s">
        <v>594</v>
      </c>
      <c r="H167" s="1727"/>
      <c r="I167" s="1727"/>
      <c r="J167" s="1727"/>
      <c r="K167" s="1728"/>
      <c r="L167" s="1729" t="s">
        <v>595</v>
      </c>
      <c r="M167" s="1730"/>
      <c r="N167" s="1730"/>
      <c r="O167" s="1731" t="s">
        <v>3257</v>
      </c>
      <c r="P167" s="1733"/>
    </row>
    <row r="168" spans="1:16" ht="19.5" customHeight="1">
      <c r="A168" s="281"/>
      <c r="B168" s="333" t="s">
        <v>394</v>
      </c>
      <c r="C168" s="1414" t="s">
        <v>185</v>
      </c>
      <c r="D168" s="1414"/>
      <c r="E168" s="1415"/>
      <c r="F168" s="257" t="s">
        <v>54</v>
      </c>
      <c r="G168" s="1734"/>
      <c r="H168" s="1735"/>
      <c r="I168" s="1735"/>
      <c r="J168" s="1735"/>
      <c r="K168" s="1736"/>
      <c r="L168" s="1713"/>
      <c r="M168" s="1714"/>
      <c r="N168" s="1737"/>
      <c r="O168" s="1731"/>
      <c r="P168" s="1731"/>
    </row>
    <row r="169" spans="1:16" ht="19.5" customHeight="1">
      <c r="A169" s="281"/>
      <c r="B169" s="333" t="s">
        <v>401</v>
      </c>
      <c r="C169" s="1414" t="s">
        <v>186</v>
      </c>
      <c r="D169" s="1414"/>
      <c r="E169" s="1415"/>
      <c r="F169" s="257" t="s">
        <v>53</v>
      </c>
      <c r="G169" s="1734" t="s">
        <v>5907</v>
      </c>
      <c r="H169" s="1735"/>
      <c r="I169" s="1735"/>
      <c r="J169" s="1735"/>
      <c r="K169" s="1736"/>
      <c r="L169" s="1713" t="s">
        <v>54</v>
      </c>
      <c r="M169" s="1714"/>
      <c r="N169" s="1737"/>
      <c r="O169" s="1731"/>
      <c r="P169" s="1731"/>
    </row>
    <row r="170" spans="1:16" ht="19.5" customHeight="1">
      <c r="A170" s="281"/>
      <c r="B170" s="333" t="s">
        <v>403</v>
      </c>
      <c r="C170" s="1414" t="s">
        <v>187</v>
      </c>
      <c r="D170" s="1414"/>
      <c r="E170" s="1415"/>
      <c r="F170" s="257" t="s">
        <v>54</v>
      </c>
      <c r="G170" s="1734"/>
      <c r="H170" s="1735"/>
      <c r="I170" s="1735"/>
      <c r="J170" s="1735"/>
      <c r="K170" s="1736"/>
      <c r="L170" s="1713"/>
      <c r="M170" s="1714"/>
      <c r="N170" s="1737"/>
      <c r="O170" s="1731"/>
      <c r="P170" s="1731"/>
    </row>
    <row r="171" spans="1:16" ht="19.5" customHeight="1">
      <c r="A171" s="281"/>
      <c r="B171" s="333" t="s">
        <v>405</v>
      </c>
      <c r="C171" s="1414" t="s">
        <v>188</v>
      </c>
      <c r="D171" s="1414"/>
      <c r="E171" s="1415"/>
      <c r="F171" s="257" t="s">
        <v>53</v>
      </c>
      <c r="G171" s="1734" t="s">
        <v>5908</v>
      </c>
      <c r="H171" s="1735"/>
      <c r="I171" s="1735"/>
      <c r="J171" s="1735"/>
      <c r="K171" s="1736"/>
      <c r="L171" s="1713" t="s">
        <v>54</v>
      </c>
      <c r="M171" s="1714"/>
      <c r="N171" s="1737"/>
      <c r="O171" s="1731"/>
      <c r="P171" s="1731"/>
    </row>
    <row r="172" spans="1:16" ht="19.5" customHeight="1">
      <c r="A172" s="281"/>
      <c r="B172" s="334" t="s">
        <v>408</v>
      </c>
      <c r="C172" s="1414" t="s">
        <v>189</v>
      </c>
      <c r="D172" s="1414"/>
      <c r="E172" s="1415"/>
      <c r="F172" s="352" t="s">
        <v>53</v>
      </c>
      <c r="G172" s="1734" t="s">
        <v>5908</v>
      </c>
      <c r="H172" s="1735"/>
      <c r="I172" s="1735"/>
      <c r="J172" s="1735"/>
      <c r="K172" s="1736"/>
      <c r="L172" s="1713" t="s">
        <v>54</v>
      </c>
      <c r="M172" s="1714"/>
      <c r="N172" s="1737"/>
      <c r="O172" s="1731"/>
      <c r="P172" s="1731"/>
    </row>
    <row r="173" spans="1:16" ht="19.5" customHeight="1">
      <c r="A173" s="281"/>
      <c r="B173" s="335" t="s">
        <v>410</v>
      </c>
      <c r="C173" s="1414" t="s">
        <v>596</v>
      </c>
      <c r="D173" s="1414"/>
      <c r="E173" s="1415"/>
      <c r="F173" s="352" t="s">
        <v>53</v>
      </c>
      <c r="G173" s="1734" t="s">
        <v>5908</v>
      </c>
      <c r="H173" s="1735"/>
      <c r="I173" s="1735"/>
      <c r="J173" s="1735"/>
      <c r="K173" s="1736"/>
      <c r="L173" s="1713" t="s">
        <v>54</v>
      </c>
      <c r="M173" s="1714"/>
      <c r="N173" s="1737"/>
      <c r="O173" s="1731"/>
      <c r="P173" s="1731"/>
    </row>
    <row r="174" spans="1:16" ht="19.5" customHeight="1">
      <c r="A174" s="281"/>
      <c r="B174" s="335" t="s">
        <v>413</v>
      </c>
      <c r="C174" s="1414" t="s">
        <v>191</v>
      </c>
      <c r="D174" s="1414"/>
      <c r="E174" s="1415"/>
      <c r="F174" s="352" t="s">
        <v>53</v>
      </c>
      <c r="G174" s="1734" t="s">
        <v>5908</v>
      </c>
      <c r="H174" s="1735"/>
      <c r="I174" s="1735"/>
      <c r="J174" s="1735"/>
      <c r="K174" s="1736"/>
      <c r="L174" s="1713" t="s">
        <v>54</v>
      </c>
      <c r="M174" s="1714"/>
      <c r="N174" s="1737"/>
      <c r="O174" s="1731"/>
      <c r="P174" s="1731"/>
    </row>
    <row r="175" spans="1:16" ht="19.5" customHeight="1">
      <c r="A175" s="281"/>
      <c r="B175" s="335" t="s">
        <v>416</v>
      </c>
      <c r="C175" s="1414" t="s">
        <v>192</v>
      </c>
      <c r="D175" s="1414"/>
      <c r="E175" s="1415"/>
      <c r="F175" s="352" t="s">
        <v>53</v>
      </c>
      <c r="G175" s="1734" t="s">
        <v>5908</v>
      </c>
      <c r="H175" s="1735"/>
      <c r="I175" s="1735"/>
      <c r="J175" s="1735"/>
      <c r="K175" s="1736"/>
      <c r="L175" s="1713" t="s">
        <v>54</v>
      </c>
      <c r="M175" s="1714"/>
      <c r="N175" s="1737"/>
      <c r="O175" s="1731"/>
      <c r="P175" s="1731"/>
    </row>
    <row r="176" spans="1:16" ht="19.5" customHeight="1">
      <c r="A176" s="281"/>
      <c r="B176" s="335" t="s">
        <v>418</v>
      </c>
      <c r="C176" s="1414" t="s">
        <v>193</v>
      </c>
      <c r="D176" s="1414"/>
      <c r="E176" s="1415"/>
      <c r="F176" s="352" t="s">
        <v>53</v>
      </c>
      <c r="G176" s="1734" t="s">
        <v>5908</v>
      </c>
      <c r="H176" s="1735"/>
      <c r="I176" s="1735"/>
      <c r="J176" s="1735"/>
      <c r="K176" s="1736"/>
      <c r="L176" s="1713" t="s">
        <v>54</v>
      </c>
      <c r="M176" s="1714"/>
      <c r="N176" s="1737"/>
      <c r="O176" s="1731"/>
      <c r="P176" s="1731"/>
    </row>
    <row r="177" spans="1:16" ht="19.5" customHeight="1">
      <c r="A177" s="281"/>
      <c r="B177" s="335" t="s">
        <v>544</v>
      </c>
      <c r="C177" s="1414" t="s">
        <v>597</v>
      </c>
      <c r="D177" s="1414"/>
      <c r="E177" s="1415"/>
      <c r="F177" s="352" t="s">
        <v>53</v>
      </c>
      <c r="G177" s="1734" t="s">
        <v>5908</v>
      </c>
      <c r="H177" s="1735"/>
      <c r="I177" s="1735"/>
      <c r="J177" s="1735"/>
      <c r="K177" s="1736"/>
      <c r="L177" s="1713" t="s">
        <v>54</v>
      </c>
      <c r="M177" s="1714"/>
      <c r="N177" s="1737"/>
      <c r="O177" s="1731"/>
      <c r="P177" s="1731"/>
    </row>
    <row r="178" spans="1:16" ht="19.5" customHeight="1">
      <c r="A178" s="281"/>
      <c r="B178" s="334" t="s">
        <v>546</v>
      </c>
      <c r="C178" s="1414" t="s">
        <v>598</v>
      </c>
      <c r="D178" s="1414"/>
      <c r="E178" s="1415"/>
      <c r="F178" s="352" t="s">
        <v>53</v>
      </c>
      <c r="G178" s="1734" t="s">
        <v>5908</v>
      </c>
      <c r="H178" s="1735"/>
      <c r="I178" s="1735"/>
      <c r="J178" s="1735"/>
      <c r="K178" s="1736"/>
      <c r="L178" s="1713" t="s">
        <v>54</v>
      </c>
      <c r="M178" s="1714"/>
      <c r="N178" s="1737"/>
      <c r="O178" s="1732"/>
      <c r="P178" s="1732"/>
    </row>
    <row r="179" spans="1:16" ht="48" customHeight="1">
      <c r="A179" s="281"/>
      <c r="B179" s="255" t="s">
        <v>599</v>
      </c>
      <c r="C179" s="1464" t="s">
        <v>600</v>
      </c>
      <c r="D179" s="1464"/>
      <c r="E179" s="1465"/>
      <c r="F179" s="323" t="s">
        <v>593</v>
      </c>
      <c r="G179" s="1738" t="s">
        <v>601</v>
      </c>
      <c r="H179" s="1739"/>
      <c r="I179" s="1739"/>
      <c r="J179" s="1739"/>
      <c r="K179" s="1739"/>
      <c r="L179" s="1739"/>
      <c r="M179" s="1739"/>
      <c r="N179" s="1740"/>
      <c r="O179" s="1443" t="s">
        <v>1329</v>
      </c>
      <c r="P179" s="1443"/>
    </row>
    <row r="180" spans="1:16" ht="18.75" customHeight="1">
      <c r="A180" s="281"/>
      <c r="B180" s="333" t="s">
        <v>394</v>
      </c>
      <c r="C180" s="1414" t="s">
        <v>185</v>
      </c>
      <c r="D180" s="1414"/>
      <c r="E180" s="1415"/>
      <c r="F180" s="399" t="s">
        <v>54</v>
      </c>
      <c r="G180" s="1434" t="s">
        <v>892</v>
      </c>
      <c r="H180" s="1435"/>
      <c r="I180" s="1435"/>
      <c r="J180" s="1435"/>
      <c r="K180" s="1435"/>
      <c r="L180" s="1435"/>
      <c r="M180" s="1435"/>
      <c r="N180" s="1436"/>
      <c r="O180" s="1425"/>
      <c r="P180" s="1425"/>
    </row>
    <row r="181" spans="1:16" ht="18.75" customHeight="1">
      <c r="A181" s="281"/>
      <c r="B181" s="333" t="s">
        <v>401</v>
      </c>
      <c r="C181" s="1414" t="s">
        <v>186</v>
      </c>
      <c r="D181" s="1414"/>
      <c r="E181" s="1415"/>
      <c r="F181" s="399" t="s">
        <v>54</v>
      </c>
      <c r="G181" s="1434" t="s">
        <v>892</v>
      </c>
      <c r="H181" s="1435"/>
      <c r="I181" s="1435"/>
      <c r="J181" s="1435"/>
      <c r="K181" s="1435"/>
      <c r="L181" s="1435"/>
      <c r="M181" s="1435"/>
      <c r="N181" s="1436"/>
      <c r="O181" s="1425"/>
      <c r="P181" s="1425"/>
    </row>
    <row r="182" spans="1:16" ht="18.75" customHeight="1">
      <c r="A182" s="281"/>
      <c r="B182" s="333" t="s">
        <v>403</v>
      </c>
      <c r="C182" s="1414" t="s">
        <v>187</v>
      </c>
      <c r="D182" s="1414"/>
      <c r="E182" s="1415"/>
      <c r="F182" s="399" t="s">
        <v>54</v>
      </c>
      <c r="G182" s="1434" t="s">
        <v>892</v>
      </c>
      <c r="H182" s="1435"/>
      <c r="I182" s="1435"/>
      <c r="J182" s="1435"/>
      <c r="K182" s="1435"/>
      <c r="L182" s="1435"/>
      <c r="M182" s="1435"/>
      <c r="N182" s="1436"/>
      <c r="O182" s="1425"/>
      <c r="P182" s="1425"/>
    </row>
    <row r="183" spans="1:16" ht="18.75" customHeight="1">
      <c r="A183" s="281"/>
      <c r="B183" s="333" t="s">
        <v>405</v>
      </c>
      <c r="C183" s="1414" t="s">
        <v>188</v>
      </c>
      <c r="D183" s="1414"/>
      <c r="E183" s="1415"/>
      <c r="F183" s="399" t="s">
        <v>54</v>
      </c>
      <c r="G183" s="1434" t="s">
        <v>892</v>
      </c>
      <c r="H183" s="1435"/>
      <c r="I183" s="1435"/>
      <c r="J183" s="1435"/>
      <c r="K183" s="1435"/>
      <c r="L183" s="1435"/>
      <c r="M183" s="1435"/>
      <c r="N183" s="1436"/>
      <c r="O183" s="1425"/>
      <c r="P183" s="1425"/>
    </row>
    <row r="184" spans="1:16" ht="18.75" customHeight="1">
      <c r="A184" s="281"/>
      <c r="B184" s="334" t="s">
        <v>408</v>
      </c>
      <c r="C184" s="1414" t="s">
        <v>189</v>
      </c>
      <c r="D184" s="1414"/>
      <c r="E184" s="1415"/>
      <c r="F184" s="399" t="s">
        <v>54</v>
      </c>
      <c r="G184" s="1434" t="s">
        <v>892</v>
      </c>
      <c r="H184" s="1435"/>
      <c r="I184" s="1435"/>
      <c r="J184" s="1435"/>
      <c r="K184" s="1435"/>
      <c r="L184" s="1435"/>
      <c r="M184" s="1435"/>
      <c r="N184" s="1436"/>
      <c r="O184" s="1425"/>
      <c r="P184" s="1425"/>
    </row>
    <row r="185" spans="1:16" ht="18.75" customHeight="1">
      <c r="A185" s="281"/>
      <c r="B185" s="335" t="s">
        <v>410</v>
      </c>
      <c r="C185" s="1414" t="s">
        <v>596</v>
      </c>
      <c r="D185" s="1414"/>
      <c r="E185" s="1415"/>
      <c r="F185" s="399" t="s">
        <v>54</v>
      </c>
      <c r="G185" s="1434" t="s">
        <v>892</v>
      </c>
      <c r="H185" s="1435"/>
      <c r="I185" s="1435"/>
      <c r="J185" s="1435"/>
      <c r="K185" s="1435"/>
      <c r="L185" s="1435"/>
      <c r="M185" s="1435"/>
      <c r="N185" s="1436"/>
      <c r="O185" s="1425"/>
      <c r="P185" s="1425"/>
    </row>
    <row r="186" spans="1:16" ht="18.75" customHeight="1">
      <c r="A186" s="281"/>
      <c r="B186" s="335" t="s">
        <v>413</v>
      </c>
      <c r="C186" s="1414" t="s">
        <v>191</v>
      </c>
      <c r="D186" s="1414"/>
      <c r="E186" s="1415"/>
      <c r="F186" s="399" t="s">
        <v>54</v>
      </c>
      <c r="G186" s="1434" t="s">
        <v>892</v>
      </c>
      <c r="H186" s="1435"/>
      <c r="I186" s="1435"/>
      <c r="J186" s="1435"/>
      <c r="K186" s="1435"/>
      <c r="L186" s="1435"/>
      <c r="M186" s="1435"/>
      <c r="N186" s="1436"/>
      <c r="O186" s="1425"/>
      <c r="P186" s="1425"/>
    </row>
    <row r="187" spans="1:16" ht="18.75" customHeight="1">
      <c r="A187" s="281"/>
      <c r="B187" s="335" t="s">
        <v>416</v>
      </c>
      <c r="C187" s="1414" t="s">
        <v>192</v>
      </c>
      <c r="D187" s="1414"/>
      <c r="E187" s="1415"/>
      <c r="F187" s="399" t="s">
        <v>54</v>
      </c>
      <c r="G187" s="1434" t="s">
        <v>892</v>
      </c>
      <c r="H187" s="1435"/>
      <c r="I187" s="1435"/>
      <c r="J187" s="1435"/>
      <c r="K187" s="1435"/>
      <c r="L187" s="1435"/>
      <c r="M187" s="1435"/>
      <c r="N187" s="1436"/>
      <c r="O187" s="1425"/>
      <c r="P187" s="1425"/>
    </row>
    <row r="188" spans="1:16" ht="18.75" customHeight="1">
      <c r="A188" s="281"/>
      <c r="B188" s="335" t="s">
        <v>418</v>
      </c>
      <c r="C188" s="1414" t="s">
        <v>193</v>
      </c>
      <c r="D188" s="1414"/>
      <c r="E188" s="1415"/>
      <c r="F188" s="399" t="s">
        <v>54</v>
      </c>
      <c r="G188" s="1434" t="s">
        <v>892</v>
      </c>
      <c r="H188" s="1435"/>
      <c r="I188" s="1435"/>
      <c r="J188" s="1435"/>
      <c r="K188" s="1435"/>
      <c r="L188" s="1435"/>
      <c r="M188" s="1435"/>
      <c r="N188" s="1436"/>
      <c r="O188" s="1425"/>
      <c r="P188" s="1425"/>
    </row>
    <row r="189" spans="1:16" ht="18.75" customHeight="1">
      <c r="A189" s="281"/>
      <c r="B189" s="335" t="s">
        <v>544</v>
      </c>
      <c r="C189" s="1414" t="s">
        <v>597</v>
      </c>
      <c r="D189" s="1414"/>
      <c r="E189" s="1415"/>
      <c r="F189" s="399" t="s">
        <v>54</v>
      </c>
      <c r="G189" s="1434" t="s">
        <v>892</v>
      </c>
      <c r="H189" s="1435"/>
      <c r="I189" s="1435"/>
      <c r="J189" s="1435"/>
      <c r="K189" s="1435"/>
      <c r="L189" s="1435"/>
      <c r="M189" s="1435"/>
      <c r="N189" s="1436"/>
      <c r="O189" s="1425"/>
      <c r="P189" s="1425"/>
    </row>
    <row r="190" spans="1:16" ht="18.75" customHeight="1">
      <c r="A190" s="281"/>
      <c r="B190" s="334" t="s">
        <v>546</v>
      </c>
      <c r="C190" s="1414" t="s">
        <v>598</v>
      </c>
      <c r="D190" s="1414"/>
      <c r="E190" s="1415"/>
      <c r="F190" s="399" t="s">
        <v>54</v>
      </c>
      <c r="G190" s="1434"/>
      <c r="H190" s="1435"/>
      <c r="I190" s="1435"/>
      <c r="J190" s="1435"/>
      <c r="K190" s="1435"/>
      <c r="L190" s="1435"/>
      <c r="M190" s="1435"/>
      <c r="N190" s="1436"/>
      <c r="O190" s="1426"/>
      <c r="P190" s="1426"/>
    </row>
    <row r="191" spans="1:16" ht="47.25" customHeight="1">
      <c r="A191" s="281"/>
      <c r="B191" s="255" t="s">
        <v>602</v>
      </c>
      <c r="C191" s="1464" t="s">
        <v>603</v>
      </c>
      <c r="D191" s="1464"/>
      <c r="E191" s="1465"/>
      <c r="F191" s="323" t="s">
        <v>593</v>
      </c>
      <c r="G191" s="1726" t="s">
        <v>604</v>
      </c>
      <c r="H191" s="1727"/>
      <c r="I191" s="1727"/>
      <c r="J191" s="1727"/>
      <c r="K191" s="1728"/>
      <c r="L191" s="1729" t="s">
        <v>595</v>
      </c>
      <c r="M191" s="1730"/>
      <c r="N191" s="1741"/>
      <c r="O191" s="1443" t="s">
        <v>1327</v>
      </c>
      <c r="P191" s="1443"/>
    </row>
    <row r="192" spans="1:16" ht="20.25" customHeight="1">
      <c r="A192" s="281"/>
      <c r="B192" s="338" t="s">
        <v>394</v>
      </c>
      <c r="C192" s="1414" t="s">
        <v>185</v>
      </c>
      <c r="D192" s="1414"/>
      <c r="E192" s="1415"/>
      <c r="F192" s="257" t="s">
        <v>54</v>
      </c>
      <c r="G192" s="1734" t="s">
        <v>892</v>
      </c>
      <c r="H192" s="1735"/>
      <c r="I192" s="1735"/>
      <c r="J192" s="1735"/>
      <c r="K192" s="1736"/>
      <c r="L192" s="1713" t="s">
        <v>57</v>
      </c>
      <c r="M192" s="1714"/>
      <c r="N192" s="1737"/>
      <c r="O192" s="1425"/>
      <c r="P192" s="1425"/>
    </row>
    <row r="193" spans="1:16" ht="20.25" customHeight="1">
      <c r="A193" s="281"/>
      <c r="B193" s="338" t="s">
        <v>401</v>
      </c>
      <c r="C193" s="1414" t="s">
        <v>186</v>
      </c>
      <c r="D193" s="1414"/>
      <c r="E193" s="1415"/>
      <c r="F193" s="257" t="s">
        <v>54</v>
      </c>
      <c r="G193" s="1734" t="s">
        <v>892</v>
      </c>
      <c r="H193" s="1735"/>
      <c r="I193" s="1735"/>
      <c r="J193" s="1735"/>
      <c r="K193" s="1736"/>
      <c r="L193" s="1713" t="s">
        <v>57</v>
      </c>
      <c r="M193" s="1714"/>
      <c r="N193" s="1737"/>
      <c r="O193" s="1425"/>
      <c r="P193" s="1425"/>
    </row>
    <row r="194" spans="1:16" ht="20.25" customHeight="1">
      <c r="A194" s="281"/>
      <c r="B194" s="338" t="s">
        <v>403</v>
      </c>
      <c r="C194" s="1414" t="s">
        <v>187</v>
      </c>
      <c r="D194" s="1414"/>
      <c r="E194" s="1415"/>
      <c r="F194" s="257" t="s">
        <v>54</v>
      </c>
      <c r="G194" s="1734" t="s">
        <v>892</v>
      </c>
      <c r="H194" s="1735"/>
      <c r="I194" s="1735"/>
      <c r="J194" s="1735"/>
      <c r="K194" s="1736"/>
      <c r="L194" s="1713" t="s">
        <v>57</v>
      </c>
      <c r="M194" s="1714"/>
      <c r="N194" s="1737"/>
      <c r="O194" s="1425"/>
      <c r="P194" s="1425"/>
    </row>
    <row r="195" spans="1:16" ht="20.25" customHeight="1">
      <c r="A195" s="281"/>
      <c r="B195" s="338" t="s">
        <v>405</v>
      </c>
      <c r="C195" s="1414" t="s">
        <v>188</v>
      </c>
      <c r="D195" s="1414"/>
      <c r="E195" s="1415"/>
      <c r="F195" s="257" t="s">
        <v>54</v>
      </c>
      <c r="G195" s="1734" t="s">
        <v>892</v>
      </c>
      <c r="H195" s="1735"/>
      <c r="I195" s="1735"/>
      <c r="J195" s="1735"/>
      <c r="K195" s="1736"/>
      <c r="L195" s="1713" t="s">
        <v>57</v>
      </c>
      <c r="M195" s="1714"/>
      <c r="N195" s="1737"/>
      <c r="O195" s="1425"/>
      <c r="P195" s="1425"/>
    </row>
    <row r="196" spans="1:16" ht="20.25" customHeight="1">
      <c r="A196" s="281"/>
      <c r="B196" s="338" t="s">
        <v>408</v>
      </c>
      <c r="C196" s="1414" t="s">
        <v>189</v>
      </c>
      <c r="D196" s="1414"/>
      <c r="E196" s="1415"/>
      <c r="F196" s="257" t="s">
        <v>54</v>
      </c>
      <c r="G196" s="1734" t="s">
        <v>892</v>
      </c>
      <c r="H196" s="1735"/>
      <c r="I196" s="1735"/>
      <c r="J196" s="1735"/>
      <c r="K196" s="1736"/>
      <c r="L196" s="1713" t="s">
        <v>57</v>
      </c>
      <c r="M196" s="1714"/>
      <c r="N196" s="1737"/>
      <c r="O196" s="1425"/>
      <c r="P196" s="1425"/>
    </row>
    <row r="197" spans="1:16" ht="20.25" customHeight="1">
      <c r="A197" s="281"/>
      <c r="B197" s="195" t="s">
        <v>410</v>
      </c>
      <c r="C197" s="1414" t="s">
        <v>596</v>
      </c>
      <c r="D197" s="1414"/>
      <c r="E197" s="1415"/>
      <c r="F197" s="257" t="s">
        <v>54</v>
      </c>
      <c r="G197" s="1734" t="s">
        <v>892</v>
      </c>
      <c r="H197" s="1735"/>
      <c r="I197" s="1735"/>
      <c r="J197" s="1735"/>
      <c r="K197" s="1736"/>
      <c r="L197" s="1713" t="s">
        <v>57</v>
      </c>
      <c r="M197" s="1714"/>
      <c r="N197" s="1737"/>
      <c r="O197" s="1425"/>
      <c r="P197" s="1425"/>
    </row>
    <row r="198" spans="1:16" ht="20.25" customHeight="1">
      <c r="A198" s="281"/>
      <c r="B198" s="195" t="s">
        <v>413</v>
      </c>
      <c r="C198" s="1414" t="s">
        <v>191</v>
      </c>
      <c r="D198" s="1414"/>
      <c r="E198" s="1415"/>
      <c r="F198" s="257" t="s">
        <v>54</v>
      </c>
      <c r="G198" s="1734" t="s">
        <v>892</v>
      </c>
      <c r="H198" s="1735"/>
      <c r="I198" s="1735"/>
      <c r="J198" s="1735"/>
      <c r="K198" s="1736"/>
      <c r="L198" s="1713" t="s">
        <v>57</v>
      </c>
      <c r="M198" s="1714"/>
      <c r="N198" s="1737"/>
      <c r="O198" s="1425"/>
      <c r="P198" s="1425"/>
    </row>
    <row r="199" spans="1:16" ht="20.25" customHeight="1">
      <c r="A199" s="281"/>
      <c r="B199" s="195" t="s">
        <v>416</v>
      </c>
      <c r="C199" s="1414" t="s">
        <v>192</v>
      </c>
      <c r="D199" s="1414"/>
      <c r="E199" s="1415"/>
      <c r="F199" s="257" t="s">
        <v>54</v>
      </c>
      <c r="G199" s="1734" t="s">
        <v>892</v>
      </c>
      <c r="H199" s="1735"/>
      <c r="I199" s="1735"/>
      <c r="J199" s="1735"/>
      <c r="K199" s="1736"/>
      <c r="L199" s="1713" t="s">
        <v>57</v>
      </c>
      <c r="M199" s="1714"/>
      <c r="N199" s="1737"/>
      <c r="O199" s="1425"/>
      <c r="P199" s="1425"/>
    </row>
    <row r="200" spans="1:16" ht="20.25" customHeight="1">
      <c r="A200" s="281"/>
      <c r="B200" s="195" t="s">
        <v>418</v>
      </c>
      <c r="C200" s="1414" t="s">
        <v>193</v>
      </c>
      <c r="D200" s="1414"/>
      <c r="E200" s="1415"/>
      <c r="F200" s="257" t="s">
        <v>54</v>
      </c>
      <c r="G200" s="1734" t="s">
        <v>892</v>
      </c>
      <c r="H200" s="1735"/>
      <c r="I200" s="1735"/>
      <c r="J200" s="1735"/>
      <c r="K200" s="1736"/>
      <c r="L200" s="1713" t="s">
        <v>57</v>
      </c>
      <c r="M200" s="1714"/>
      <c r="N200" s="1737"/>
      <c r="O200" s="1425"/>
      <c r="P200" s="1425"/>
    </row>
    <row r="201" spans="1:16" ht="20.25" customHeight="1">
      <c r="A201" s="281"/>
      <c r="B201" s="195" t="s">
        <v>544</v>
      </c>
      <c r="C201" s="1414" t="s">
        <v>597</v>
      </c>
      <c r="D201" s="1414"/>
      <c r="E201" s="1415"/>
      <c r="F201" s="257" t="s">
        <v>54</v>
      </c>
      <c r="G201" s="1734" t="s">
        <v>892</v>
      </c>
      <c r="H201" s="1735"/>
      <c r="I201" s="1735"/>
      <c r="J201" s="1735"/>
      <c r="K201" s="1736"/>
      <c r="L201" s="1713" t="s">
        <v>57</v>
      </c>
      <c r="M201" s="1714"/>
      <c r="N201" s="1737"/>
      <c r="O201" s="1425"/>
      <c r="P201" s="1425"/>
    </row>
    <row r="202" spans="1:16" ht="20.25" customHeight="1">
      <c r="A202" s="281"/>
      <c r="B202" s="198" t="s">
        <v>546</v>
      </c>
      <c r="C202" s="1414" t="s">
        <v>598</v>
      </c>
      <c r="D202" s="1414"/>
      <c r="E202" s="1415"/>
      <c r="F202" s="257" t="s">
        <v>54</v>
      </c>
      <c r="G202" s="1734" t="s">
        <v>892</v>
      </c>
      <c r="H202" s="1735"/>
      <c r="I202" s="1735"/>
      <c r="J202" s="1735"/>
      <c r="K202" s="1736"/>
      <c r="L202" s="1713" t="s">
        <v>57</v>
      </c>
      <c r="M202" s="1714"/>
      <c r="N202" s="1737"/>
      <c r="O202" s="1426"/>
      <c r="P202" s="1426"/>
    </row>
    <row r="203" spans="1:16" ht="61.5" customHeight="1">
      <c r="A203" s="281"/>
      <c r="B203" s="339" t="s">
        <v>605</v>
      </c>
      <c r="C203" s="1464" t="s">
        <v>606</v>
      </c>
      <c r="D203" s="1464"/>
      <c r="E203" s="1465"/>
      <c r="F203" s="323" t="s">
        <v>593</v>
      </c>
      <c r="G203" s="1738" t="s">
        <v>607</v>
      </c>
      <c r="H203" s="1739"/>
      <c r="I203" s="1739"/>
      <c r="J203" s="1739"/>
      <c r="K203" s="1739"/>
      <c r="L203" s="1739"/>
      <c r="M203" s="1739"/>
      <c r="N203" s="1740"/>
      <c r="O203" s="1443" t="s">
        <v>302</v>
      </c>
      <c r="P203" s="1443"/>
    </row>
    <row r="204" spans="1:16" ht="21" customHeight="1">
      <c r="A204" s="281"/>
      <c r="B204" s="338" t="s">
        <v>394</v>
      </c>
      <c r="C204" s="1414" t="s">
        <v>185</v>
      </c>
      <c r="D204" s="1414"/>
      <c r="E204" s="1415"/>
      <c r="F204" s="399" t="s">
        <v>53</v>
      </c>
      <c r="G204" s="1434" t="s">
        <v>5909</v>
      </c>
      <c r="H204" s="1435"/>
      <c r="I204" s="1435"/>
      <c r="J204" s="1435"/>
      <c r="K204" s="1435"/>
      <c r="L204" s="1435"/>
      <c r="M204" s="1435"/>
      <c r="N204" s="1436"/>
      <c r="O204" s="1425"/>
      <c r="P204" s="1425"/>
    </row>
    <row r="205" spans="1:16" ht="21" customHeight="1">
      <c r="A205" s="281"/>
      <c r="B205" s="338" t="s">
        <v>401</v>
      </c>
      <c r="C205" s="1414" t="s">
        <v>186</v>
      </c>
      <c r="D205" s="1414"/>
      <c r="E205" s="1415"/>
      <c r="F205" s="399" t="s">
        <v>54</v>
      </c>
      <c r="G205" s="1434" t="s">
        <v>892</v>
      </c>
      <c r="H205" s="1435"/>
      <c r="I205" s="1435"/>
      <c r="J205" s="1435"/>
      <c r="K205" s="1435"/>
      <c r="L205" s="1435"/>
      <c r="M205" s="1435"/>
      <c r="N205" s="1436"/>
      <c r="O205" s="1425"/>
      <c r="P205" s="1425"/>
    </row>
    <row r="206" spans="1:16" ht="21" customHeight="1">
      <c r="A206" s="281"/>
      <c r="B206" s="338" t="s">
        <v>403</v>
      </c>
      <c r="C206" s="1414" t="s">
        <v>187</v>
      </c>
      <c r="D206" s="1414"/>
      <c r="E206" s="1415"/>
      <c r="F206" s="399" t="s">
        <v>53</v>
      </c>
      <c r="G206" s="1434" t="s">
        <v>5909</v>
      </c>
      <c r="H206" s="1435"/>
      <c r="I206" s="1435"/>
      <c r="J206" s="1435"/>
      <c r="K206" s="1435"/>
      <c r="L206" s="1435"/>
      <c r="M206" s="1435"/>
      <c r="N206" s="1436"/>
      <c r="O206" s="1425"/>
      <c r="P206" s="1425"/>
    </row>
    <row r="207" spans="1:16" ht="21" customHeight="1">
      <c r="A207" s="281"/>
      <c r="B207" s="338" t="s">
        <v>405</v>
      </c>
      <c r="C207" s="1414" t="s">
        <v>188</v>
      </c>
      <c r="D207" s="1414"/>
      <c r="E207" s="1415"/>
      <c r="F207" s="399" t="s">
        <v>54</v>
      </c>
      <c r="G207" s="1434" t="s">
        <v>892</v>
      </c>
      <c r="H207" s="1435"/>
      <c r="I207" s="1435"/>
      <c r="J207" s="1435"/>
      <c r="K207" s="1435"/>
      <c r="L207" s="1435"/>
      <c r="M207" s="1435"/>
      <c r="N207" s="1436"/>
      <c r="O207" s="1425"/>
      <c r="P207" s="1425"/>
    </row>
    <row r="208" spans="1:16" ht="21" customHeight="1">
      <c r="A208" s="281"/>
      <c r="B208" s="198" t="s">
        <v>408</v>
      </c>
      <c r="C208" s="1414" t="s">
        <v>189</v>
      </c>
      <c r="D208" s="1414"/>
      <c r="E208" s="1415"/>
      <c r="F208" s="399" t="s">
        <v>54</v>
      </c>
      <c r="G208" s="1434" t="s">
        <v>892</v>
      </c>
      <c r="H208" s="1435"/>
      <c r="I208" s="1435"/>
      <c r="J208" s="1435"/>
      <c r="K208" s="1435"/>
      <c r="L208" s="1435"/>
      <c r="M208" s="1435"/>
      <c r="N208" s="1436"/>
      <c r="O208" s="1608"/>
      <c r="P208" s="1425"/>
    </row>
    <row r="209" spans="1:16" ht="21" customHeight="1">
      <c r="A209" s="281"/>
      <c r="B209" s="195" t="s">
        <v>410</v>
      </c>
      <c r="C209" s="1414" t="s">
        <v>596</v>
      </c>
      <c r="D209" s="1414"/>
      <c r="E209" s="1415"/>
      <c r="F209" s="399" t="s">
        <v>54</v>
      </c>
      <c r="G209" s="1434" t="s">
        <v>892</v>
      </c>
      <c r="H209" s="1435"/>
      <c r="I209" s="1435"/>
      <c r="J209" s="1435"/>
      <c r="K209" s="1435"/>
      <c r="L209" s="1435"/>
      <c r="M209" s="1435"/>
      <c r="N209" s="1436"/>
      <c r="O209" s="1608"/>
      <c r="P209" s="1425"/>
    </row>
    <row r="210" spans="1:16" ht="21" customHeight="1">
      <c r="A210" s="281"/>
      <c r="B210" s="195" t="s">
        <v>413</v>
      </c>
      <c r="C210" s="1414" t="s">
        <v>191</v>
      </c>
      <c r="D210" s="1414"/>
      <c r="E210" s="1415"/>
      <c r="F210" s="399" t="s">
        <v>54</v>
      </c>
      <c r="G210" s="1434" t="s">
        <v>892</v>
      </c>
      <c r="H210" s="1435"/>
      <c r="I210" s="1435"/>
      <c r="J210" s="1435"/>
      <c r="K210" s="1435"/>
      <c r="L210" s="1435"/>
      <c r="M210" s="1435"/>
      <c r="N210" s="1436"/>
      <c r="O210" s="1608"/>
      <c r="P210" s="1425"/>
    </row>
    <row r="211" spans="1:16" ht="21" customHeight="1">
      <c r="A211" s="281"/>
      <c r="B211" s="195" t="s">
        <v>416</v>
      </c>
      <c r="C211" s="1414" t="s">
        <v>192</v>
      </c>
      <c r="D211" s="1414"/>
      <c r="E211" s="1415"/>
      <c r="F211" s="399" t="s">
        <v>54</v>
      </c>
      <c r="G211" s="1434" t="s">
        <v>892</v>
      </c>
      <c r="H211" s="1435"/>
      <c r="I211" s="1435"/>
      <c r="J211" s="1435"/>
      <c r="K211" s="1435"/>
      <c r="L211" s="1435"/>
      <c r="M211" s="1435"/>
      <c r="N211" s="1436"/>
      <c r="O211" s="1608"/>
      <c r="P211" s="1425"/>
    </row>
    <row r="212" spans="1:16" ht="21" customHeight="1">
      <c r="A212" s="281"/>
      <c r="B212" s="195" t="s">
        <v>418</v>
      </c>
      <c r="C212" s="1414" t="s">
        <v>193</v>
      </c>
      <c r="D212" s="1414"/>
      <c r="E212" s="1415"/>
      <c r="F212" s="399" t="s">
        <v>54</v>
      </c>
      <c r="G212" s="1434" t="s">
        <v>892</v>
      </c>
      <c r="H212" s="1435"/>
      <c r="I212" s="1435"/>
      <c r="J212" s="1435"/>
      <c r="K212" s="1435"/>
      <c r="L212" s="1435"/>
      <c r="M212" s="1435"/>
      <c r="N212" s="1436"/>
      <c r="O212" s="1608"/>
      <c r="P212" s="1425"/>
    </row>
    <row r="213" spans="1:16" ht="21" customHeight="1">
      <c r="A213" s="281"/>
      <c r="B213" s="195" t="s">
        <v>544</v>
      </c>
      <c r="C213" s="1414" t="s">
        <v>597</v>
      </c>
      <c r="D213" s="1414"/>
      <c r="E213" s="1415"/>
      <c r="F213" s="399" t="s">
        <v>54</v>
      </c>
      <c r="G213" s="1434" t="s">
        <v>892</v>
      </c>
      <c r="H213" s="1435"/>
      <c r="I213" s="1435"/>
      <c r="J213" s="1435"/>
      <c r="K213" s="1435"/>
      <c r="L213" s="1435"/>
      <c r="M213" s="1435"/>
      <c r="N213" s="1436"/>
      <c r="O213" s="1608"/>
      <c r="P213" s="1425"/>
    </row>
    <row r="214" spans="1:16" ht="21" customHeight="1">
      <c r="A214" s="281"/>
      <c r="B214" s="266" t="s">
        <v>546</v>
      </c>
      <c r="C214" s="1484" t="s">
        <v>598</v>
      </c>
      <c r="D214" s="1484"/>
      <c r="E214" s="1485"/>
      <c r="F214" s="399" t="s">
        <v>58</v>
      </c>
      <c r="G214" s="1434" t="s">
        <v>892</v>
      </c>
      <c r="H214" s="1435"/>
      <c r="I214" s="1435"/>
      <c r="J214" s="1435"/>
      <c r="K214" s="1435"/>
      <c r="L214" s="1435"/>
      <c r="M214" s="1435"/>
      <c r="N214" s="1436"/>
      <c r="O214" s="1742"/>
      <c r="P214" s="1444"/>
    </row>
    <row r="215" spans="1:16" ht="34.5" customHeight="1">
      <c r="B215" s="191" t="s">
        <v>608</v>
      </c>
      <c r="C215" s="1660" t="s">
        <v>609</v>
      </c>
      <c r="D215" s="1660"/>
      <c r="E215" s="1660"/>
      <c r="F215" s="1660"/>
      <c r="G215" s="1743"/>
      <c r="H215" s="1744" t="s">
        <v>54</v>
      </c>
      <c r="I215" s="1745"/>
      <c r="J215" s="1746"/>
      <c r="K215" s="1747" t="s">
        <v>446</v>
      </c>
      <c r="L215" s="2034" t="s">
        <v>5910</v>
      </c>
      <c r="M215" s="2035"/>
      <c r="N215" s="2036"/>
      <c r="O215" s="1709" t="s">
        <v>1279</v>
      </c>
      <c r="P215" s="1759"/>
    </row>
    <row r="216" spans="1:16" ht="25.5" customHeight="1">
      <c r="B216" s="198" t="s">
        <v>394</v>
      </c>
      <c r="C216" s="1414" t="s">
        <v>610</v>
      </c>
      <c r="D216" s="1414"/>
      <c r="E216" s="1414"/>
      <c r="F216" s="1414"/>
      <c r="G216" s="1414"/>
      <c r="H216" s="1414"/>
      <c r="I216" s="1414"/>
      <c r="J216" s="1415"/>
      <c r="K216" s="1748"/>
      <c r="L216" s="2037"/>
      <c r="M216" s="2038"/>
      <c r="N216" s="2039"/>
      <c r="O216" s="1708"/>
      <c r="P216" s="1708"/>
    </row>
    <row r="217" spans="1:16" ht="20.25" customHeight="1">
      <c r="B217" s="198"/>
      <c r="C217" s="255" t="s">
        <v>611</v>
      </c>
      <c r="D217" s="1760" t="s">
        <v>612</v>
      </c>
      <c r="E217" s="1760"/>
      <c r="F217" s="1760"/>
      <c r="G217" s="1761"/>
      <c r="H217" s="1713" t="s">
        <v>57</v>
      </c>
      <c r="I217" s="1714"/>
      <c r="J217" s="1715"/>
      <c r="K217" s="1748"/>
      <c r="L217" s="2037"/>
      <c r="M217" s="2038"/>
      <c r="N217" s="2039"/>
      <c r="O217" s="1708"/>
      <c r="P217" s="1708"/>
    </row>
    <row r="218" spans="1:16" ht="20.25" customHeight="1">
      <c r="B218" s="198"/>
      <c r="C218" s="255" t="s">
        <v>508</v>
      </c>
      <c r="D218" s="1414" t="s">
        <v>132</v>
      </c>
      <c r="E218" s="1414"/>
      <c r="F218" s="1414"/>
      <c r="G218" s="1415"/>
      <c r="H218" s="1713" t="s">
        <v>57</v>
      </c>
      <c r="I218" s="1714"/>
      <c r="J218" s="1715"/>
      <c r="K218" s="1748"/>
      <c r="L218" s="2037"/>
      <c r="M218" s="2038"/>
      <c r="N218" s="2039"/>
      <c r="O218" s="1708"/>
      <c r="P218" s="1708"/>
    </row>
    <row r="219" spans="1:16" ht="20.25" customHeight="1">
      <c r="B219" s="198"/>
      <c r="C219" s="255" t="s">
        <v>510</v>
      </c>
      <c r="D219" s="1414" t="s">
        <v>135</v>
      </c>
      <c r="E219" s="1414"/>
      <c r="F219" s="1414"/>
      <c r="G219" s="1415"/>
      <c r="H219" s="1713" t="s">
        <v>57</v>
      </c>
      <c r="I219" s="1714"/>
      <c r="J219" s="1715"/>
      <c r="K219" s="1748"/>
      <c r="L219" s="2037"/>
      <c r="M219" s="2038"/>
      <c r="N219" s="2039"/>
      <c r="O219" s="1708"/>
      <c r="P219" s="1708"/>
    </row>
    <row r="220" spans="1:16" ht="20.25" customHeight="1">
      <c r="B220" s="198"/>
      <c r="C220" s="255" t="s">
        <v>512</v>
      </c>
      <c r="D220" s="1414" t="s">
        <v>109</v>
      </c>
      <c r="E220" s="1414"/>
      <c r="F220" s="1414"/>
      <c r="G220" s="1415"/>
      <c r="H220" s="1713" t="s">
        <v>57</v>
      </c>
      <c r="I220" s="1714"/>
      <c r="J220" s="1715"/>
      <c r="K220" s="1748"/>
      <c r="L220" s="2037"/>
      <c r="M220" s="2038"/>
      <c r="N220" s="2039"/>
      <c r="O220" s="1708"/>
      <c r="P220" s="1708"/>
    </row>
    <row r="221" spans="1:16" ht="23.25" customHeight="1">
      <c r="B221" s="198" t="s">
        <v>401</v>
      </c>
      <c r="C221" s="1484" t="s">
        <v>613</v>
      </c>
      <c r="D221" s="1484"/>
      <c r="E221" s="1484"/>
      <c r="F221" s="1484"/>
      <c r="G221" s="1485"/>
      <c r="H221" s="1713" t="s">
        <v>57</v>
      </c>
      <c r="I221" s="1714"/>
      <c r="J221" s="1715"/>
      <c r="K221" s="1748"/>
      <c r="L221" s="2028"/>
      <c r="M221" s="2029"/>
      <c r="N221" s="2030"/>
      <c r="O221" s="1755"/>
      <c r="P221" s="1755"/>
    </row>
    <row r="222" spans="1:16" ht="27" customHeight="1">
      <c r="B222" s="214" t="s">
        <v>614</v>
      </c>
      <c r="C222" s="1414" t="s">
        <v>615</v>
      </c>
      <c r="D222" s="1414"/>
      <c r="E222" s="1414"/>
      <c r="F222" s="1414"/>
      <c r="G222" s="1414"/>
      <c r="H222" s="1414"/>
      <c r="I222" s="1414"/>
      <c r="J222" s="1414"/>
      <c r="K222" s="1414"/>
      <c r="L222" s="1414"/>
      <c r="M222" s="1414"/>
      <c r="N222" s="1562"/>
      <c r="O222" s="1709" t="s">
        <v>1279</v>
      </c>
      <c r="P222" s="1709"/>
    </row>
    <row r="223" spans="1:16" ht="21.75" customHeight="1">
      <c r="B223" s="198" t="s">
        <v>394</v>
      </c>
      <c r="C223" s="1414" t="s">
        <v>616</v>
      </c>
      <c r="D223" s="1414"/>
      <c r="E223" s="1414"/>
      <c r="F223" s="1414"/>
      <c r="G223" s="1415"/>
      <c r="H223" s="1574" t="s">
        <v>54</v>
      </c>
      <c r="I223" s="1685"/>
      <c r="J223" s="1575"/>
      <c r="K223" s="1756" t="s">
        <v>446</v>
      </c>
      <c r="L223" s="2025" t="s">
        <v>5911</v>
      </c>
      <c r="M223" s="2026"/>
      <c r="N223" s="2027"/>
      <c r="O223" s="1708"/>
      <c r="P223" s="1708"/>
    </row>
    <row r="224" spans="1:16" ht="21.75" customHeight="1">
      <c r="B224" s="198" t="s">
        <v>401</v>
      </c>
      <c r="C224" s="1414" t="s">
        <v>617</v>
      </c>
      <c r="D224" s="1414"/>
      <c r="E224" s="1414"/>
      <c r="F224" s="1414"/>
      <c r="G224" s="1415"/>
      <c r="H224" s="1574" t="s">
        <v>54</v>
      </c>
      <c r="I224" s="1685"/>
      <c r="J224" s="1575"/>
      <c r="K224" s="1757"/>
      <c r="L224" s="2037"/>
      <c r="M224" s="2038"/>
      <c r="N224" s="2039"/>
      <c r="O224" s="1708"/>
      <c r="P224" s="1708"/>
    </row>
    <row r="225" spans="2:16" ht="21.75" customHeight="1">
      <c r="B225" s="198" t="s">
        <v>403</v>
      </c>
      <c r="C225" s="1414" t="s">
        <v>618</v>
      </c>
      <c r="D225" s="1414"/>
      <c r="E225" s="1414"/>
      <c r="F225" s="1414"/>
      <c r="G225" s="1415"/>
      <c r="H225" s="1574"/>
      <c r="I225" s="1685"/>
      <c r="J225" s="1575"/>
      <c r="K225" s="1757"/>
      <c r="L225" s="2037"/>
      <c r="M225" s="2038"/>
      <c r="N225" s="2039"/>
      <c r="O225" s="1708"/>
      <c r="P225" s="1708"/>
    </row>
    <row r="226" spans="2:16" ht="37.5" customHeight="1">
      <c r="B226" s="191"/>
      <c r="C226" s="1414" t="s">
        <v>619</v>
      </c>
      <c r="D226" s="1414"/>
      <c r="E226" s="1415"/>
      <c r="F226" s="1716" t="s">
        <v>892</v>
      </c>
      <c r="G226" s="1718"/>
      <c r="H226" s="1718"/>
      <c r="I226" s="1718"/>
      <c r="J226" s="1762"/>
      <c r="K226" s="1757"/>
      <c r="L226" s="2037"/>
      <c r="M226" s="2038"/>
      <c r="N226" s="2039"/>
      <c r="O226" s="1755"/>
      <c r="P226" s="1755"/>
    </row>
    <row r="227" spans="2:16" ht="33" customHeight="1">
      <c r="B227" s="198" t="s">
        <v>405</v>
      </c>
      <c r="C227" s="1464" t="s">
        <v>620</v>
      </c>
      <c r="D227" s="1464"/>
      <c r="E227" s="1464"/>
      <c r="F227" s="1464"/>
      <c r="G227" s="1465"/>
      <c r="H227" s="1574" t="s">
        <v>58</v>
      </c>
      <c r="I227" s="1685"/>
      <c r="J227" s="1575"/>
      <c r="K227" s="1757"/>
      <c r="L227" s="2037"/>
      <c r="M227" s="2038"/>
      <c r="N227" s="2039"/>
      <c r="O227" s="1707" t="s">
        <v>1279</v>
      </c>
      <c r="P227" s="1709"/>
    </row>
    <row r="228" spans="2:16" ht="38.25" customHeight="1">
      <c r="B228" s="344"/>
      <c r="C228" s="1414" t="s">
        <v>621</v>
      </c>
      <c r="D228" s="1414"/>
      <c r="E228" s="1415"/>
      <c r="F228" s="1716" t="s">
        <v>892</v>
      </c>
      <c r="G228" s="1718"/>
      <c r="H228" s="1718"/>
      <c r="I228" s="1718"/>
      <c r="J228" s="1762"/>
      <c r="K228" s="1758"/>
      <c r="L228" s="2028"/>
      <c r="M228" s="2029"/>
      <c r="N228" s="2030"/>
      <c r="O228" s="1766"/>
      <c r="P228" s="1755"/>
    </row>
    <row r="229" spans="2:16" ht="18" customHeight="1">
      <c r="B229" s="1767" t="s">
        <v>622</v>
      </c>
      <c r="C229" s="1768"/>
      <c r="D229" s="1768"/>
      <c r="E229" s="1768"/>
      <c r="F229" s="1768"/>
      <c r="G229" s="1768"/>
      <c r="H229" s="1769"/>
      <c r="I229" s="1769"/>
      <c r="J229" s="1769"/>
      <c r="K229" s="1768"/>
      <c r="L229" s="1769"/>
      <c r="M229" s="1769"/>
      <c r="N229" s="1769"/>
      <c r="O229" s="1769"/>
      <c r="P229" s="1770"/>
    </row>
    <row r="230" spans="2:16" ht="54" customHeight="1">
      <c r="B230" s="224" t="s">
        <v>623</v>
      </c>
      <c r="C230" s="1771" t="s">
        <v>624</v>
      </c>
      <c r="D230" s="1771"/>
      <c r="E230" s="1771"/>
      <c r="F230" s="1771"/>
      <c r="G230" s="1771"/>
      <c r="H230" s="1772" t="s">
        <v>57</v>
      </c>
      <c r="I230" s="1772"/>
      <c r="J230" s="1772"/>
      <c r="K230" s="1773" t="s">
        <v>446</v>
      </c>
      <c r="L230" s="1775" t="s">
        <v>1313</v>
      </c>
      <c r="M230" s="1775"/>
      <c r="N230" s="1775"/>
      <c r="O230" s="1776"/>
      <c r="P230" s="1707"/>
    </row>
    <row r="231" spans="2:16" ht="27" customHeight="1">
      <c r="B231" s="205" t="s">
        <v>394</v>
      </c>
      <c r="C231" s="1414" t="s">
        <v>625</v>
      </c>
      <c r="D231" s="1414"/>
      <c r="E231" s="1414"/>
      <c r="F231" s="1414"/>
      <c r="G231" s="1414"/>
      <c r="H231" s="1778" t="s">
        <v>892</v>
      </c>
      <c r="I231" s="1779"/>
      <c r="J231" s="1780"/>
      <c r="K231" s="1774"/>
      <c r="L231" s="1775"/>
      <c r="M231" s="1775"/>
      <c r="N231" s="1775"/>
      <c r="O231" s="1777"/>
      <c r="P231" s="1766"/>
    </row>
    <row r="232" spans="2:16" ht="37.5" customHeight="1">
      <c r="B232" s="191" t="s">
        <v>626</v>
      </c>
      <c r="C232" s="1414" t="s">
        <v>627</v>
      </c>
      <c r="D232" s="1414"/>
      <c r="E232" s="1414"/>
      <c r="F232" s="1414"/>
      <c r="G232" s="1414"/>
      <c r="H232" s="1450"/>
      <c r="I232" s="1450"/>
      <c r="J232" s="1450"/>
      <c r="K232" s="1450"/>
      <c r="L232" s="1450"/>
      <c r="M232" s="1450"/>
      <c r="N232" s="1450"/>
      <c r="O232" s="1781" t="s">
        <v>3278</v>
      </c>
      <c r="P232" s="1707"/>
    </row>
    <row r="233" spans="2:16" ht="57.75" customHeight="1">
      <c r="B233" s="350" t="s">
        <v>394</v>
      </c>
      <c r="C233" s="1711" t="s">
        <v>628</v>
      </c>
      <c r="D233" s="1711"/>
      <c r="E233" s="1711"/>
      <c r="F233" s="1711"/>
      <c r="G233" s="1711"/>
      <c r="H233" s="1711"/>
      <c r="I233" s="1711"/>
      <c r="J233" s="1712"/>
      <c r="K233" s="203" t="s">
        <v>53</v>
      </c>
      <c r="L233" s="1782" t="s">
        <v>446</v>
      </c>
      <c r="M233" s="1763"/>
      <c r="N233" s="1764"/>
      <c r="O233" s="1781"/>
      <c r="P233" s="1627"/>
    </row>
    <row r="234" spans="2:16" ht="31.5" customHeight="1">
      <c r="B234" s="350" t="s">
        <v>401</v>
      </c>
      <c r="C234" s="1711" t="s">
        <v>577</v>
      </c>
      <c r="D234" s="1711"/>
      <c r="E234" s="1711"/>
      <c r="F234" s="1711"/>
      <c r="G234" s="1711"/>
      <c r="H234" s="1711"/>
      <c r="I234" s="1711"/>
      <c r="J234" s="1712"/>
      <c r="K234" s="203" t="s">
        <v>53</v>
      </c>
      <c r="L234" s="1783"/>
      <c r="M234" s="1785"/>
      <c r="N234" s="1786"/>
      <c r="O234" s="1781"/>
      <c r="P234" s="1627"/>
    </row>
    <row r="235" spans="2:16" ht="42.75" customHeight="1">
      <c r="B235" s="350" t="s">
        <v>403</v>
      </c>
      <c r="C235" s="1711" t="s">
        <v>629</v>
      </c>
      <c r="D235" s="1711"/>
      <c r="E235" s="1711"/>
      <c r="F235" s="1711"/>
      <c r="G235" s="1711"/>
      <c r="H235" s="1711"/>
      <c r="I235" s="1711"/>
      <c r="J235" s="1712"/>
      <c r="K235" s="203" t="s">
        <v>53</v>
      </c>
      <c r="L235" s="1783"/>
      <c r="M235" s="1785"/>
      <c r="N235" s="1786"/>
      <c r="O235" s="1781"/>
      <c r="P235" s="1627"/>
    </row>
    <row r="236" spans="2:16" ht="21.75" customHeight="1">
      <c r="B236" s="350" t="s">
        <v>405</v>
      </c>
      <c r="C236" s="1711" t="s">
        <v>630</v>
      </c>
      <c r="D236" s="1711"/>
      <c r="E236" s="1711"/>
      <c r="F236" s="1711"/>
      <c r="G236" s="1711"/>
      <c r="H236" s="1711"/>
      <c r="I236" s="1711"/>
      <c r="J236" s="1712"/>
      <c r="K236" s="203" t="s">
        <v>53</v>
      </c>
      <c r="L236" s="1783"/>
      <c r="M236" s="1785"/>
      <c r="N236" s="1786"/>
      <c r="O236" s="1781"/>
      <c r="P236" s="1627"/>
    </row>
    <row r="237" spans="2:16" ht="21.75" customHeight="1">
      <c r="B237" s="350" t="s">
        <v>408</v>
      </c>
      <c r="C237" s="1711" t="s">
        <v>631</v>
      </c>
      <c r="D237" s="1711"/>
      <c r="E237" s="1711"/>
      <c r="F237" s="1711"/>
      <c r="G237" s="1711"/>
      <c r="H237" s="1711"/>
      <c r="I237" s="1711"/>
      <c r="J237" s="1712"/>
      <c r="K237" s="203" t="s">
        <v>53</v>
      </c>
      <c r="L237" s="1783"/>
      <c r="M237" s="1785"/>
      <c r="N237" s="1786"/>
      <c r="O237" s="1781"/>
      <c r="P237" s="1627"/>
    </row>
    <row r="238" spans="2:16" ht="21.75" customHeight="1">
      <c r="B238" s="350" t="s">
        <v>410</v>
      </c>
      <c r="C238" s="1711" t="s">
        <v>632</v>
      </c>
      <c r="D238" s="1711"/>
      <c r="E238" s="1711"/>
      <c r="F238" s="1711"/>
      <c r="G238" s="1711"/>
      <c r="H238" s="1711"/>
      <c r="I238" s="1711"/>
      <c r="J238" s="1712"/>
      <c r="K238" s="203" t="s">
        <v>53</v>
      </c>
      <c r="L238" s="1783"/>
      <c r="M238" s="1785"/>
      <c r="N238" s="1786"/>
      <c r="O238" s="1781"/>
      <c r="P238" s="1627"/>
    </row>
    <row r="239" spans="2:16" ht="21.75" customHeight="1">
      <c r="B239" s="350" t="s">
        <v>413</v>
      </c>
      <c r="C239" s="1711" t="s">
        <v>117</v>
      </c>
      <c r="D239" s="1711"/>
      <c r="E239" s="1711"/>
      <c r="F239" s="1711"/>
      <c r="G239" s="1711"/>
      <c r="H239" s="1711"/>
      <c r="I239" s="1711"/>
      <c r="J239" s="1712"/>
      <c r="K239" s="203" t="s">
        <v>53</v>
      </c>
      <c r="L239" s="1783"/>
      <c r="M239" s="1785"/>
      <c r="N239" s="1786"/>
      <c r="O239" s="1781"/>
      <c r="P239" s="1627"/>
    </row>
    <row r="240" spans="2:16" ht="21.75" customHeight="1">
      <c r="B240" s="350" t="s">
        <v>416</v>
      </c>
      <c r="C240" s="1711" t="s">
        <v>118</v>
      </c>
      <c r="D240" s="1711"/>
      <c r="E240" s="1711"/>
      <c r="F240" s="1711"/>
      <c r="G240" s="1711"/>
      <c r="H240" s="1711"/>
      <c r="I240" s="1711"/>
      <c r="J240" s="1712"/>
      <c r="K240" s="203" t="s">
        <v>53</v>
      </c>
      <c r="L240" s="1783"/>
      <c r="M240" s="1785"/>
      <c r="N240" s="1786"/>
      <c r="O240" s="1781"/>
      <c r="P240" s="1627"/>
    </row>
    <row r="241" spans="2:16" ht="21.75" customHeight="1">
      <c r="B241" s="350" t="s">
        <v>418</v>
      </c>
      <c r="C241" s="1711" t="s">
        <v>633</v>
      </c>
      <c r="D241" s="1711"/>
      <c r="E241" s="1711"/>
      <c r="F241" s="1711"/>
      <c r="G241" s="1711"/>
      <c r="H241" s="1711"/>
      <c r="I241" s="1711"/>
      <c r="J241" s="1712"/>
      <c r="K241" s="203" t="s">
        <v>53</v>
      </c>
      <c r="L241" s="1783"/>
      <c r="M241" s="1785"/>
      <c r="N241" s="1786"/>
      <c r="O241" s="1781"/>
      <c r="P241" s="1627"/>
    </row>
    <row r="242" spans="2:16" ht="21.75" customHeight="1">
      <c r="B242" s="350" t="s">
        <v>544</v>
      </c>
      <c r="C242" s="1711" t="s">
        <v>634</v>
      </c>
      <c r="D242" s="1711"/>
      <c r="E242" s="1711"/>
      <c r="F242" s="1711"/>
      <c r="G242" s="1711"/>
      <c r="H242" s="1711"/>
      <c r="I242" s="1711"/>
      <c r="J242" s="1712"/>
      <c r="K242" s="203" t="s">
        <v>54</v>
      </c>
      <c r="L242" s="1783"/>
      <c r="M242" s="1785"/>
      <c r="N242" s="1786"/>
      <c r="O242" s="1781"/>
      <c r="P242" s="1627"/>
    </row>
    <row r="243" spans="2:16" ht="21.75" customHeight="1">
      <c r="B243" s="350" t="s">
        <v>546</v>
      </c>
      <c r="C243" s="1711" t="s">
        <v>635</v>
      </c>
      <c r="D243" s="1711"/>
      <c r="E243" s="1711"/>
      <c r="F243" s="1711"/>
      <c r="G243" s="1711"/>
      <c r="H243" s="1711"/>
      <c r="I243" s="1711"/>
      <c r="J243" s="1712"/>
      <c r="K243" s="203" t="s">
        <v>54</v>
      </c>
      <c r="L243" s="1783"/>
      <c r="M243" s="1785"/>
      <c r="N243" s="1786"/>
      <c r="O243" s="1781"/>
      <c r="P243" s="1627"/>
    </row>
    <row r="244" spans="2:16" ht="21.75" customHeight="1">
      <c r="B244" s="350" t="s">
        <v>636</v>
      </c>
      <c r="C244" s="1711" t="s">
        <v>637</v>
      </c>
      <c r="D244" s="1711"/>
      <c r="E244" s="1711"/>
      <c r="F244" s="1711"/>
      <c r="G244" s="1711"/>
      <c r="H244" s="1711"/>
      <c r="I244" s="1711"/>
      <c r="J244" s="1712"/>
      <c r="K244" s="183" t="s">
        <v>54</v>
      </c>
      <c r="L244" s="1783"/>
      <c r="M244" s="1785"/>
      <c r="N244" s="1786"/>
      <c r="O244" s="1781"/>
      <c r="P244" s="1627"/>
    </row>
    <row r="245" spans="2:16" ht="24" customHeight="1">
      <c r="B245" s="347" t="s">
        <v>550</v>
      </c>
      <c r="C245" s="1414" t="s">
        <v>638</v>
      </c>
      <c r="D245" s="1414"/>
      <c r="E245" s="1414"/>
      <c r="F245" s="1414"/>
      <c r="G245" s="1414"/>
      <c r="H245" s="1414"/>
      <c r="I245" s="1414"/>
      <c r="J245" s="1415"/>
      <c r="K245" s="203" t="s">
        <v>54</v>
      </c>
      <c r="L245" s="1783"/>
      <c r="M245" s="1785"/>
      <c r="N245" s="1786"/>
      <c r="O245" s="1781"/>
      <c r="P245" s="1627"/>
    </row>
    <row r="246" spans="2:16" ht="27" customHeight="1">
      <c r="B246" s="350"/>
      <c r="C246" s="1414" t="s">
        <v>639</v>
      </c>
      <c r="D246" s="1414"/>
      <c r="E246" s="1415"/>
      <c r="F246" s="1789" t="s">
        <v>57</v>
      </c>
      <c r="G246" s="1790"/>
      <c r="H246" s="1790"/>
      <c r="I246" s="1790"/>
      <c r="J246" s="1790"/>
      <c r="K246" s="1790"/>
      <c r="L246" s="1783"/>
      <c r="M246" s="1785"/>
      <c r="N246" s="1786"/>
      <c r="O246" s="1781"/>
      <c r="P246" s="1627"/>
    </row>
    <row r="247" spans="2:16" ht="23.25" customHeight="1">
      <c r="B247" s="351" t="s">
        <v>640</v>
      </c>
      <c r="C247" s="1760" t="s">
        <v>641</v>
      </c>
      <c r="D247" s="1760"/>
      <c r="E247" s="1760"/>
      <c r="F247" s="1760"/>
      <c r="G247" s="1760"/>
      <c r="H247" s="1760"/>
      <c r="I247" s="1760"/>
      <c r="J247" s="1761"/>
      <c r="K247" s="228">
        <v>2018</v>
      </c>
      <c r="L247" s="1783"/>
      <c r="M247" s="1785"/>
      <c r="N247" s="1786"/>
      <c r="O247" s="1781"/>
      <c r="P247" s="1627"/>
    </row>
    <row r="248" spans="2:16" ht="23.25" customHeight="1">
      <c r="B248" s="351" t="s">
        <v>642</v>
      </c>
      <c r="C248" s="1414" t="s">
        <v>643</v>
      </c>
      <c r="D248" s="1414"/>
      <c r="E248" s="1415"/>
      <c r="F248" s="1791" t="s">
        <v>5912</v>
      </c>
      <c r="G248" s="1792"/>
      <c r="H248" s="1792"/>
      <c r="I248" s="1792"/>
      <c r="J248" s="1792"/>
      <c r="K248" s="1792"/>
      <c r="L248" s="1784"/>
      <c r="M248" s="1787"/>
      <c r="N248" s="1788"/>
      <c r="O248" s="1781"/>
      <c r="P248" s="1766"/>
    </row>
    <row r="249" spans="2:16" ht="23.25" customHeight="1">
      <c r="B249" s="351" t="s">
        <v>644</v>
      </c>
      <c r="C249" s="1414" t="s">
        <v>645</v>
      </c>
      <c r="D249" s="1414"/>
      <c r="E249" s="1414"/>
      <c r="F249" s="1414"/>
      <c r="G249" s="1414"/>
      <c r="H249" s="1414"/>
      <c r="I249" s="1414"/>
      <c r="J249" s="1414"/>
      <c r="K249" s="1414"/>
      <c r="L249" s="1414"/>
      <c r="M249" s="1414"/>
      <c r="N249" s="1562"/>
      <c r="O249" s="1708" t="s">
        <v>4190</v>
      </c>
      <c r="P249" s="1707"/>
    </row>
    <row r="250" spans="2:16" ht="23.25" customHeight="1">
      <c r="B250" s="347" t="s">
        <v>394</v>
      </c>
      <c r="C250" s="1558" t="s">
        <v>646</v>
      </c>
      <c r="D250" s="1558"/>
      <c r="E250" s="1410"/>
      <c r="F250" s="1559" t="s">
        <v>54</v>
      </c>
      <c r="G250" s="1561"/>
      <c r="H250" s="1586" t="s">
        <v>446</v>
      </c>
      <c r="I250" s="1794" t="s">
        <v>5913</v>
      </c>
      <c r="J250" s="1795"/>
      <c r="K250" s="1795"/>
      <c r="L250" s="1795"/>
      <c r="M250" s="1795"/>
      <c r="N250" s="1796"/>
      <c r="O250" s="1708"/>
      <c r="P250" s="1627"/>
    </row>
    <row r="251" spans="2:16" ht="23.25" customHeight="1">
      <c r="B251" s="347" t="s">
        <v>401</v>
      </c>
      <c r="C251" s="1558" t="s">
        <v>647</v>
      </c>
      <c r="D251" s="1558"/>
      <c r="E251" s="1410"/>
      <c r="F251" s="1559" t="s">
        <v>4192</v>
      </c>
      <c r="G251" s="1561"/>
      <c r="H251" s="1589"/>
      <c r="I251" s="1797"/>
      <c r="J251" s="1798"/>
      <c r="K251" s="1798"/>
      <c r="L251" s="1798"/>
      <c r="M251" s="1798"/>
      <c r="N251" s="1799"/>
      <c r="O251" s="1708"/>
      <c r="P251" s="1627"/>
    </row>
    <row r="252" spans="2:16" ht="28.5" customHeight="1">
      <c r="B252" s="347" t="s">
        <v>403</v>
      </c>
      <c r="C252" s="1558" t="s">
        <v>648</v>
      </c>
      <c r="D252" s="1558"/>
      <c r="E252" s="1410"/>
      <c r="F252" s="1559" t="s">
        <v>1885</v>
      </c>
      <c r="G252" s="1561"/>
      <c r="H252" s="1589"/>
      <c r="I252" s="1797"/>
      <c r="J252" s="1798"/>
      <c r="K252" s="1798"/>
      <c r="L252" s="1798"/>
      <c r="M252" s="1798"/>
      <c r="N252" s="1799"/>
      <c r="O252" s="1708"/>
      <c r="P252" s="1627"/>
    </row>
    <row r="253" spans="2:16" ht="28.5" customHeight="1">
      <c r="B253" s="347" t="s">
        <v>405</v>
      </c>
      <c r="C253" s="1558" t="s">
        <v>649</v>
      </c>
      <c r="D253" s="1558"/>
      <c r="E253" s="1410"/>
      <c r="F253" s="1559" t="s">
        <v>4193</v>
      </c>
      <c r="G253" s="1561"/>
      <c r="H253" s="1589"/>
      <c r="I253" s="1797"/>
      <c r="J253" s="1798"/>
      <c r="K253" s="1798"/>
      <c r="L253" s="1798"/>
      <c r="M253" s="1798"/>
      <c r="N253" s="1799"/>
      <c r="O253" s="1708"/>
      <c r="P253" s="1627"/>
    </row>
    <row r="254" spans="2:16" ht="23.25" customHeight="1">
      <c r="B254" s="347" t="s">
        <v>408</v>
      </c>
      <c r="C254" s="1558" t="s">
        <v>650</v>
      </c>
      <c r="D254" s="1558"/>
      <c r="E254" s="1410"/>
      <c r="F254" s="1559" t="s">
        <v>53</v>
      </c>
      <c r="G254" s="1561"/>
      <c r="H254" s="1589"/>
      <c r="I254" s="1797"/>
      <c r="J254" s="1798"/>
      <c r="K254" s="1798"/>
      <c r="L254" s="1798"/>
      <c r="M254" s="1798"/>
      <c r="N254" s="1799"/>
      <c r="O254" s="1708"/>
      <c r="P254" s="1627"/>
    </row>
    <row r="255" spans="2:16" ht="42.95" customHeight="1">
      <c r="B255" s="347" t="s">
        <v>410</v>
      </c>
      <c r="C255" s="1558" t="s">
        <v>651</v>
      </c>
      <c r="D255" s="1558"/>
      <c r="E255" s="1410"/>
      <c r="F255" s="1559" t="s">
        <v>5914</v>
      </c>
      <c r="G255" s="1561"/>
      <c r="H255" s="1700"/>
      <c r="I255" s="1800"/>
      <c r="J255" s="1801"/>
      <c r="K255" s="1801"/>
      <c r="L255" s="1801"/>
      <c r="M255" s="1801"/>
      <c r="N255" s="1802"/>
      <c r="O255" s="1793"/>
      <c r="P255" s="1766"/>
    </row>
    <row r="256" spans="2:16" ht="52.5" customHeight="1">
      <c r="B256" s="351" t="s">
        <v>652</v>
      </c>
      <c r="C256" s="1414" t="s">
        <v>653</v>
      </c>
      <c r="D256" s="1414"/>
      <c r="E256" s="1414"/>
      <c r="F256" s="1803"/>
      <c r="G256" s="450" t="s">
        <v>226</v>
      </c>
      <c r="H256" s="322" t="s">
        <v>446</v>
      </c>
      <c r="I256" s="1804" t="s">
        <v>5915</v>
      </c>
      <c r="J256" s="1805"/>
      <c r="K256" s="1805"/>
      <c r="L256" s="1805"/>
      <c r="M256" s="1805"/>
      <c r="N256" s="1806"/>
      <c r="O256" s="354" t="s">
        <v>1279</v>
      </c>
      <c r="P256" s="342"/>
    </row>
    <row r="257" spans="1:16" ht="39.75" customHeight="1">
      <c r="B257" s="351" t="s">
        <v>654</v>
      </c>
      <c r="C257" s="1414" t="s">
        <v>3394</v>
      </c>
      <c r="D257" s="1414"/>
      <c r="E257" s="1415"/>
      <c r="F257" s="353" t="s">
        <v>53</v>
      </c>
      <c r="G257" s="1807" t="s">
        <v>446</v>
      </c>
      <c r="H257" s="1808" t="s">
        <v>5916</v>
      </c>
      <c r="I257" s="1809"/>
      <c r="J257" s="1809"/>
      <c r="K257" s="1809"/>
      <c r="L257" s="1809"/>
      <c r="M257" s="1809"/>
      <c r="N257" s="1810"/>
      <c r="O257" s="1708" t="s">
        <v>3287</v>
      </c>
      <c r="P257" s="1708"/>
    </row>
    <row r="258" spans="1:16" ht="30.75" customHeight="1">
      <c r="A258" s="281"/>
      <c r="B258" s="294" t="s">
        <v>394</v>
      </c>
      <c r="C258" s="1414" t="s">
        <v>1890</v>
      </c>
      <c r="D258" s="1414"/>
      <c r="E258" s="1415"/>
      <c r="F258" s="353" t="s">
        <v>238</v>
      </c>
      <c r="G258" s="1454"/>
      <c r="H258" s="1811"/>
      <c r="I258" s="1812"/>
      <c r="J258" s="1812"/>
      <c r="K258" s="1812"/>
      <c r="L258" s="1812"/>
      <c r="M258" s="1812"/>
      <c r="N258" s="1813"/>
      <c r="O258" s="1708"/>
      <c r="P258" s="1708"/>
    </row>
    <row r="259" spans="1:16" ht="46.5" customHeight="1">
      <c r="A259" s="281"/>
      <c r="B259" s="190" t="s">
        <v>657</v>
      </c>
      <c r="C259" s="1414" t="s">
        <v>658</v>
      </c>
      <c r="D259" s="1414"/>
      <c r="E259" s="1414"/>
      <c r="F259" s="1414"/>
      <c r="G259" s="216" t="s">
        <v>446</v>
      </c>
      <c r="H259" s="1814"/>
      <c r="I259" s="1815"/>
      <c r="J259" s="1815"/>
      <c r="K259" s="1815"/>
      <c r="L259" s="1815"/>
      <c r="M259" s="1815"/>
      <c r="N259" s="1816"/>
      <c r="O259" s="1708"/>
      <c r="P259" s="1708"/>
    </row>
    <row r="260" spans="1:16" ht="30.75" customHeight="1">
      <c r="A260" s="281"/>
      <c r="B260" s="294" t="s">
        <v>394</v>
      </c>
      <c r="C260" s="1414" t="s">
        <v>659</v>
      </c>
      <c r="D260" s="1414"/>
      <c r="E260" s="1415"/>
      <c r="F260" s="296" t="s">
        <v>53</v>
      </c>
      <c r="G260" s="216" t="s">
        <v>446</v>
      </c>
      <c r="H260" s="1814"/>
      <c r="I260" s="1815"/>
      <c r="J260" s="1815"/>
      <c r="K260" s="1815"/>
      <c r="L260" s="1815"/>
      <c r="M260" s="1815"/>
      <c r="N260" s="1816"/>
      <c r="O260" s="1708"/>
      <c r="P260" s="1708"/>
    </row>
    <row r="261" spans="1:16" ht="30.75" customHeight="1">
      <c r="A261" s="281"/>
      <c r="B261" s="294" t="s">
        <v>401</v>
      </c>
      <c r="C261" s="1414" t="s">
        <v>660</v>
      </c>
      <c r="D261" s="1414"/>
      <c r="E261" s="1415"/>
      <c r="F261" s="296" t="s">
        <v>54</v>
      </c>
      <c r="G261" s="216" t="s">
        <v>446</v>
      </c>
      <c r="H261" s="1814"/>
      <c r="I261" s="1815"/>
      <c r="J261" s="1815"/>
      <c r="K261" s="1815"/>
      <c r="L261" s="1815"/>
      <c r="M261" s="1815"/>
      <c r="N261" s="1816"/>
      <c r="O261" s="1708"/>
      <c r="P261" s="1708"/>
    </row>
    <row r="262" spans="1:16" ht="30.75" customHeight="1">
      <c r="B262" s="347" t="s">
        <v>403</v>
      </c>
      <c r="C262" s="1414" t="s">
        <v>661</v>
      </c>
      <c r="D262" s="1414"/>
      <c r="E262" s="1415"/>
      <c r="F262" s="296" t="s">
        <v>53</v>
      </c>
      <c r="G262" s="216" t="s">
        <v>446</v>
      </c>
      <c r="H262" s="1814"/>
      <c r="I262" s="1815"/>
      <c r="J262" s="1815"/>
      <c r="K262" s="1815"/>
      <c r="L262" s="1815"/>
      <c r="M262" s="1815"/>
      <c r="N262" s="1816"/>
      <c r="O262" s="1755"/>
      <c r="P262" s="1755"/>
    </row>
    <row r="263" spans="1:16" ht="33" customHeight="1">
      <c r="B263" s="355" t="s">
        <v>662</v>
      </c>
      <c r="C263" s="1414" t="s">
        <v>663</v>
      </c>
      <c r="D263" s="1414"/>
      <c r="E263" s="1803"/>
      <c r="F263" s="295" t="s">
        <v>54</v>
      </c>
      <c r="G263" s="1818" t="s">
        <v>446</v>
      </c>
      <c r="H263" s="1820"/>
      <c r="I263" s="1821"/>
      <c r="J263" s="1821"/>
      <c r="K263" s="1821"/>
      <c r="L263" s="1821"/>
      <c r="M263" s="1821"/>
      <c r="N263" s="1822"/>
      <c r="O263" s="1709"/>
      <c r="P263" s="1443"/>
    </row>
    <row r="264" spans="1:16" ht="30" customHeight="1">
      <c r="B264" s="347" t="s">
        <v>394</v>
      </c>
      <c r="C264" s="1450" t="s">
        <v>664</v>
      </c>
      <c r="D264" s="1450"/>
      <c r="E264" s="1451"/>
      <c r="F264" s="257" t="s">
        <v>54</v>
      </c>
      <c r="G264" s="1453"/>
      <c r="H264" s="1671"/>
      <c r="I264" s="1672"/>
      <c r="J264" s="1672"/>
      <c r="K264" s="1672"/>
      <c r="L264" s="1672"/>
      <c r="M264" s="1672"/>
      <c r="N264" s="1673"/>
      <c r="O264" s="1708"/>
      <c r="P264" s="1425"/>
    </row>
    <row r="265" spans="1:16" ht="30" customHeight="1">
      <c r="B265" s="347" t="s">
        <v>401</v>
      </c>
      <c r="C265" s="1414" t="s">
        <v>665</v>
      </c>
      <c r="D265" s="1414"/>
      <c r="E265" s="1415"/>
      <c r="F265" s="257" t="s">
        <v>57</v>
      </c>
      <c r="G265" s="1453"/>
      <c r="H265" s="1671"/>
      <c r="I265" s="1672"/>
      <c r="J265" s="1672"/>
      <c r="K265" s="1672"/>
      <c r="L265" s="1672"/>
      <c r="M265" s="1672"/>
      <c r="N265" s="1673"/>
      <c r="O265" s="1708"/>
      <c r="P265" s="1425"/>
    </row>
    <row r="266" spans="1:16" ht="30" customHeight="1">
      <c r="B266" s="347" t="s">
        <v>403</v>
      </c>
      <c r="C266" s="1414" t="s">
        <v>666</v>
      </c>
      <c r="D266" s="1414"/>
      <c r="E266" s="1415"/>
      <c r="F266" s="257" t="s">
        <v>57</v>
      </c>
      <c r="G266" s="1453"/>
      <c r="H266" s="1671"/>
      <c r="I266" s="1672"/>
      <c r="J266" s="1672"/>
      <c r="K266" s="1672"/>
      <c r="L266" s="1672"/>
      <c r="M266" s="1672"/>
      <c r="N266" s="1673"/>
      <c r="O266" s="1708"/>
      <c r="P266" s="1425"/>
    </row>
    <row r="267" spans="1:16" ht="42" customHeight="1">
      <c r="B267" s="357" t="s">
        <v>405</v>
      </c>
      <c r="C267" s="1445" t="s">
        <v>667</v>
      </c>
      <c r="D267" s="1445"/>
      <c r="E267" s="1817"/>
      <c r="F267" s="257" t="s">
        <v>57</v>
      </c>
      <c r="G267" s="1819"/>
      <c r="H267" s="1674"/>
      <c r="I267" s="1675"/>
      <c r="J267" s="1675"/>
      <c r="K267" s="1675"/>
      <c r="L267" s="1675"/>
      <c r="M267" s="1675"/>
      <c r="N267" s="1676"/>
      <c r="O267" s="1708"/>
      <c r="P267" s="1444"/>
    </row>
    <row r="268" spans="1:16" ht="21.75" customHeight="1">
      <c r="B268" s="1416" t="s">
        <v>4</v>
      </c>
      <c r="C268" s="1417"/>
      <c r="D268" s="1417"/>
      <c r="E268" s="1417"/>
      <c r="F268" s="1417"/>
      <c r="G268" s="1417"/>
      <c r="H268" s="1823"/>
      <c r="I268" s="1823"/>
      <c r="J268" s="1823"/>
      <c r="K268" s="1823"/>
      <c r="L268" s="1823"/>
      <c r="M268" s="1823"/>
      <c r="N268" s="1823"/>
      <c r="O268" s="1417"/>
      <c r="P268" s="1418"/>
    </row>
    <row r="269" spans="1:16" ht="94.5" customHeight="1">
      <c r="B269" s="207" t="s">
        <v>668</v>
      </c>
      <c r="C269" s="1448" t="s">
        <v>669</v>
      </c>
      <c r="D269" s="1448"/>
      <c r="E269" s="1448"/>
      <c r="F269" s="1448"/>
      <c r="G269" s="451" t="s">
        <v>54</v>
      </c>
      <c r="H269" s="211" t="s">
        <v>446</v>
      </c>
      <c r="I269" s="3105" t="s">
        <v>5917</v>
      </c>
      <c r="J269" s="3106"/>
      <c r="K269" s="3106"/>
      <c r="L269" s="3106"/>
      <c r="M269" s="3106"/>
      <c r="N269" s="3107"/>
      <c r="O269" s="1759" t="s">
        <v>1893</v>
      </c>
      <c r="P269" s="1759"/>
    </row>
    <row r="270" spans="1:16" ht="21.75" customHeight="1">
      <c r="B270" s="1824" t="s">
        <v>670</v>
      </c>
      <c r="C270" s="1825"/>
      <c r="D270" s="1825"/>
      <c r="E270" s="1825"/>
      <c r="F270" s="1825"/>
      <c r="G270" s="1825"/>
      <c r="H270" s="1825"/>
      <c r="I270" s="1825"/>
      <c r="J270" s="1825"/>
      <c r="K270" s="1825"/>
      <c r="L270" s="1825"/>
      <c r="M270" s="1825"/>
      <c r="N270" s="1826"/>
      <c r="O270" s="1708"/>
      <c r="P270" s="1708"/>
    </row>
    <row r="271" spans="1:16" ht="59.25" customHeight="1">
      <c r="B271" s="358" t="s">
        <v>394</v>
      </c>
      <c r="C271" s="1450" t="s">
        <v>671</v>
      </c>
      <c r="D271" s="1450"/>
      <c r="E271" s="1450"/>
      <c r="F271" s="1450"/>
      <c r="G271" s="359" t="s">
        <v>250</v>
      </c>
      <c r="H271" s="1453" t="s">
        <v>446</v>
      </c>
      <c r="I271" s="1671"/>
      <c r="J271" s="1672"/>
      <c r="K271" s="1672"/>
      <c r="L271" s="1672"/>
      <c r="M271" s="1672"/>
      <c r="N271" s="1673"/>
      <c r="O271" s="1708"/>
      <c r="P271" s="1708"/>
    </row>
    <row r="272" spans="1:16" ht="27" customHeight="1">
      <c r="B272" s="205" t="s">
        <v>401</v>
      </c>
      <c r="C272" s="1414" t="s">
        <v>672</v>
      </c>
      <c r="D272" s="1414"/>
      <c r="E272" s="1414"/>
      <c r="F272" s="1414"/>
      <c r="G272" s="1415"/>
      <c r="H272" s="1453"/>
      <c r="I272" s="1671"/>
      <c r="J272" s="1672"/>
      <c r="K272" s="1672"/>
      <c r="L272" s="1672"/>
      <c r="M272" s="1672"/>
      <c r="N272" s="1673"/>
      <c r="O272" s="1708"/>
      <c r="P272" s="1708"/>
    </row>
    <row r="273" spans="2:16" ht="28.5" customHeight="1">
      <c r="B273" s="198"/>
      <c r="C273" s="338" t="s">
        <v>418</v>
      </c>
      <c r="D273" s="1450" t="s">
        <v>612</v>
      </c>
      <c r="E273" s="1450"/>
      <c r="F273" s="1713"/>
      <c r="G273" s="1715"/>
      <c r="H273" s="1453"/>
      <c r="I273" s="1671"/>
      <c r="J273" s="1672"/>
      <c r="K273" s="1672"/>
      <c r="L273" s="1672"/>
      <c r="M273" s="1672"/>
      <c r="N273" s="1673"/>
      <c r="O273" s="1708"/>
      <c r="P273" s="1708"/>
    </row>
    <row r="274" spans="2:16" ht="28.5" customHeight="1">
      <c r="B274" s="198"/>
      <c r="C274" s="294" t="s">
        <v>508</v>
      </c>
      <c r="D274" s="1414" t="s">
        <v>673</v>
      </c>
      <c r="E274" s="1415"/>
      <c r="F274" s="1714"/>
      <c r="G274" s="1715"/>
      <c r="H274" s="1453"/>
      <c r="I274" s="1671"/>
      <c r="J274" s="1672"/>
      <c r="K274" s="1672"/>
      <c r="L274" s="1672"/>
      <c r="M274" s="1672"/>
      <c r="N274" s="1673"/>
      <c r="O274" s="1708"/>
      <c r="P274" s="1708"/>
    </row>
    <row r="275" spans="2:16" ht="28.5" customHeight="1">
      <c r="B275" s="198"/>
      <c r="C275" s="294" t="s">
        <v>510</v>
      </c>
      <c r="D275" s="1414" t="s">
        <v>674</v>
      </c>
      <c r="E275" s="1415"/>
      <c r="F275" s="1786"/>
      <c r="G275" s="1786"/>
      <c r="H275" s="1453"/>
      <c r="I275" s="1671"/>
      <c r="J275" s="1672"/>
      <c r="K275" s="1672"/>
      <c r="L275" s="1672"/>
      <c r="M275" s="1672"/>
      <c r="N275" s="1673"/>
      <c r="O275" s="1708"/>
      <c r="P275" s="1708"/>
    </row>
    <row r="276" spans="2:16" ht="29.25" customHeight="1">
      <c r="B276" s="195"/>
      <c r="C276" s="294" t="s">
        <v>512</v>
      </c>
      <c r="D276" s="1414" t="s">
        <v>675</v>
      </c>
      <c r="E276" s="1414"/>
      <c r="F276" s="1713"/>
      <c r="G276" s="1715"/>
      <c r="H276" s="1454"/>
      <c r="I276" s="1827"/>
      <c r="J276" s="1828"/>
      <c r="K276" s="1828"/>
      <c r="L276" s="1828"/>
      <c r="M276" s="1828"/>
      <c r="N276" s="1829"/>
      <c r="O276" s="1708"/>
      <c r="P276" s="1708"/>
    </row>
    <row r="277" spans="2:16" ht="87" customHeight="1">
      <c r="B277" s="358" t="s">
        <v>403</v>
      </c>
      <c r="C277" s="1414" t="s">
        <v>676</v>
      </c>
      <c r="D277" s="1414"/>
      <c r="E277" s="1415"/>
      <c r="F277" s="1714"/>
      <c r="G277" s="1715"/>
      <c r="H277" s="216" t="s">
        <v>446</v>
      </c>
      <c r="I277" s="1804"/>
      <c r="J277" s="1805"/>
      <c r="K277" s="1805"/>
      <c r="L277" s="1805"/>
      <c r="M277" s="1805"/>
      <c r="N277" s="1806"/>
      <c r="O277" s="1755"/>
      <c r="P277" s="1755"/>
    </row>
    <row r="278" spans="2:16" ht="45" customHeight="1">
      <c r="B278" s="1830" t="s">
        <v>677</v>
      </c>
      <c r="C278" s="1697" t="s">
        <v>678</v>
      </c>
      <c r="D278" s="1697"/>
      <c r="E278" s="1697"/>
      <c r="F278" s="1697"/>
      <c r="G278" s="1698"/>
      <c r="H278" s="1833" t="s">
        <v>679</v>
      </c>
      <c r="I278" s="1834"/>
      <c r="J278" s="1835"/>
      <c r="K278" s="1836" t="s">
        <v>680</v>
      </c>
      <c r="L278" s="1837"/>
      <c r="M278" s="1837"/>
      <c r="N278" s="1838"/>
      <c r="O278" s="452" t="s">
        <v>681</v>
      </c>
      <c r="P278" s="452" t="s">
        <v>681</v>
      </c>
    </row>
    <row r="279" spans="2:16" ht="117" customHeight="1">
      <c r="B279" s="1447"/>
      <c r="C279" s="1831"/>
      <c r="D279" s="1831"/>
      <c r="E279" s="1831"/>
      <c r="F279" s="1831"/>
      <c r="G279" s="1832"/>
      <c r="H279" s="363" t="s">
        <v>682</v>
      </c>
      <c r="I279" s="364" t="s">
        <v>683</v>
      </c>
      <c r="J279" s="364" t="s">
        <v>684</v>
      </c>
      <c r="K279" s="363" t="s">
        <v>685</v>
      </c>
      <c r="L279" s="363" t="s">
        <v>686</v>
      </c>
      <c r="M279" s="364" t="s">
        <v>687</v>
      </c>
      <c r="N279" s="365" t="s">
        <v>434</v>
      </c>
      <c r="O279" s="342"/>
      <c r="P279" s="342"/>
    </row>
    <row r="280" spans="2:16" ht="17.25" customHeight="1">
      <c r="B280" s="366" t="s">
        <v>394</v>
      </c>
      <c r="C280" s="1839" t="s">
        <v>688</v>
      </c>
      <c r="D280" s="1839"/>
      <c r="E280" s="1839"/>
      <c r="F280" s="1839"/>
      <c r="G280" s="1839"/>
      <c r="H280" s="1839"/>
      <c r="I280" s="1839"/>
      <c r="J280" s="1839"/>
      <c r="K280" s="1839"/>
      <c r="L280" s="1839"/>
      <c r="M280" s="1839"/>
      <c r="N280" s="1840"/>
      <c r="O280" s="1841" t="s">
        <v>689</v>
      </c>
      <c r="P280" s="1841" t="s">
        <v>689</v>
      </c>
    </row>
    <row r="281" spans="2:16" ht="36.950000000000003" customHeight="1">
      <c r="B281" s="335" t="s">
        <v>418</v>
      </c>
      <c r="C281" s="1844" t="s">
        <v>690</v>
      </c>
      <c r="D281" s="1844"/>
      <c r="E281" s="1844"/>
      <c r="F281" s="1844"/>
      <c r="G281" s="1845"/>
      <c r="H281" s="369" t="s">
        <v>92</v>
      </c>
      <c r="I281" s="369" t="s">
        <v>92</v>
      </c>
      <c r="J281" s="371" t="s">
        <v>892</v>
      </c>
      <c r="K281" s="369">
        <v>178</v>
      </c>
      <c r="L281" s="369">
        <v>788</v>
      </c>
      <c r="M281" s="373">
        <f>MIN(K281/L281,1)</f>
        <v>0.22588832487309646</v>
      </c>
      <c r="N281" s="496" t="s">
        <v>5918</v>
      </c>
      <c r="O281" s="1842"/>
      <c r="P281" s="1843"/>
    </row>
    <row r="282" spans="2:16" ht="35.450000000000003" customHeight="1">
      <c r="B282" s="335" t="s">
        <v>508</v>
      </c>
      <c r="C282" s="1844" t="s">
        <v>691</v>
      </c>
      <c r="D282" s="1844"/>
      <c r="E282" s="1844"/>
      <c r="F282" s="1844"/>
      <c r="G282" s="1845"/>
      <c r="H282" s="369" t="s">
        <v>92</v>
      </c>
      <c r="I282" s="369" t="s">
        <v>92</v>
      </c>
      <c r="J282" s="371" t="s">
        <v>892</v>
      </c>
      <c r="K282" s="369" t="s">
        <v>92</v>
      </c>
      <c r="L282" s="369" t="s">
        <v>92</v>
      </c>
      <c r="M282" s="371" t="s">
        <v>892</v>
      </c>
      <c r="N282" s="379" t="s">
        <v>5919</v>
      </c>
      <c r="O282" s="1709" t="s">
        <v>1279</v>
      </c>
      <c r="P282" s="1709"/>
    </row>
    <row r="283" spans="2:16" ht="36" customHeight="1">
      <c r="B283" s="335" t="s">
        <v>510</v>
      </c>
      <c r="C283" s="1844" t="s">
        <v>692</v>
      </c>
      <c r="D283" s="1844"/>
      <c r="E283" s="1845"/>
      <c r="F283" s="1789"/>
      <c r="G283" s="1846"/>
      <c r="H283" s="369" t="s">
        <v>92</v>
      </c>
      <c r="I283" s="369" t="s">
        <v>92</v>
      </c>
      <c r="J283" s="371" t="s">
        <v>892</v>
      </c>
      <c r="K283" s="369" t="s">
        <v>92</v>
      </c>
      <c r="L283" s="370" t="s">
        <v>92</v>
      </c>
      <c r="M283" s="371" t="s">
        <v>892</v>
      </c>
      <c r="N283" s="379" t="s">
        <v>5919</v>
      </c>
      <c r="O283" s="1708"/>
      <c r="P283" s="1708"/>
    </row>
    <row r="284" spans="2:16" ht="36" customHeight="1">
      <c r="B284" s="380" t="s">
        <v>401</v>
      </c>
      <c r="C284" s="1839" t="s">
        <v>693</v>
      </c>
      <c r="D284" s="1839"/>
      <c r="E284" s="1839"/>
      <c r="F284" s="1839"/>
      <c r="G284" s="1847"/>
      <c r="H284" s="369" t="s">
        <v>92</v>
      </c>
      <c r="I284" s="369" t="s">
        <v>92</v>
      </c>
      <c r="J284" s="371" t="s">
        <v>892</v>
      </c>
      <c r="K284" s="369">
        <v>111</v>
      </c>
      <c r="L284" s="369">
        <v>787</v>
      </c>
      <c r="M284" s="373">
        <f>MIN(K284/L284,1)</f>
        <v>0.14104193138500634</v>
      </c>
      <c r="N284" s="496" t="s">
        <v>5920</v>
      </c>
      <c r="O284" s="1755"/>
      <c r="P284" s="1755"/>
    </row>
    <row r="285" spans="2:16" ht="17.25" customHeight="1">
      <c r="B285" s="380" t="s">
        <v>403</v>
      </c>
      <c r="C285" s="1839" t="s">
        <v>694</v>
      </c>
      <c r="D285" s="1839"/>
      <c r="E285" s="1839"/>
      <c r="F285" s="1839"/>
      <c r="G285" s="1839"/>
      <c r="H285" s="1839"/>
      <c r="I285" s="1839"/>
      <c r="J285" s="1839"/>
      <c r="K285" s="1839"/>
      <c r="L285" s="1839"/>
      <c r="M285" s="1839"/>
      <c r="N285" s="1840"/>
      <c r="O285" s="1841" t="s">
        <v>5921</v>
      </c>
      <c r="P285" s="1841"/>
    </row>
    <row r="286" spans="2:16" ht="39.6" customHeight="1">
      <c r="B286" s="334" t="s">
        <v>418</v>
      </c>
      <c r="C286" s="1844" t="s">
        <v>695</v>
      </c>
      <c r="D286" s="1844"/>
      <c r="E286" s="1844"/>
      <c r="F286" s="1844"/>
      <c r="G286" s="1845"/>
      <c r="H286" s="369" t="s">
        <v>92</v>
      </c>
      <c r="I286" s="369" t="s">
        <v>92</v>
      </c>
      <c r="J286" s="371" t="s">
        <v>892</v>
      </c>
      <c r="K286" s="369">
        <v>241</v>
      </c>
      <c r="L286" s="369">
        <v>783</v>
      </c>
      <c r="M286" s="373">
        <f>MIN(K286/L286,1)</f>
        <v>0.30779054916985954</v>
      </c>
      <c r="N286" s="496" t="s">
        <v>5920</v>
      </c>
      <c r="O286" s="1843"/>
      <c r="P286" s="1843"/>
    </row>
    <row r="287" spans="2:16" ht="39.6" customHeight="1">
      <c r="B287" s="334" t="s">
        <v>508</v>
      </c>
      <c r="C287" s="1844" t="s">
        <v>696</v>
      </c>
      <c r="D287" s="1844"/>
      <c r="E287" s="1844"/>
      <c r="F287" s="1844"/>
      <c r="G287" s="368"/>
      <c r="H287" s="369" t="s">
        <v>92</v>
      </c>
      <c r="I287" s="369" t="s">
        <v>92</v>
      </c>
      <c r="J287" s="371" t="s">
        <v>892</v>
      </c>
      <c r="K287" s="369">
        <v>243</v>
      </c>
      <c r="L287" s="369">
        <v>675</v>
      </c>
      <c r="M287" s="373">
        <f>MIN(K287/L287,1)</f>
        <v>0.36</v>
      </c>
      <c r="N287" s="379" t="s">
        <v>5920</v>
      </c>
      <c r="O287" s="1843"/>
      <c r="P287" s="1843"/>
    </row>
    <row r="288" spans="2:16" ht="38.450000000000003" customHeight="1">
      <c r="B288" s="334" t="s">
        <v>510</v>
      </c>
      <c r="C288" s="1844" t="s">
        <v>697</v>
      </c>
      <c r="D288" s="1844"/>
      <c r="E288" s="1844"/>
      <c r="F288" s="1844"/>
      <c r="G288" s="1845"/>
      <c r="H288" s="369" t="s">
        <v>92</v>
      </c>
      <c r="I288" s="369" t="s">
        <v>92</v>
      </c>
      <c r="J288" s="371" t="s">
        <v>892</v>
      </c>
      <c r="K288" s="369" t="s">
        <v>92</v>
      </c>
      <c r="L288" s="369" t="s">
        <v>92</v>
      </c>
      <c r="M288" s="371" t="s">
        <v>892</v>
      </c>
      <c r="N288" s="501" t="s">
        <v>5919</v>
      </c>
      <c r="O288" s="1843"/>
      <c r="P288" s="1843"/>
    </row>
    <row r="289" spans="2:16" ht="18" customHeight="1">
      <c r="B289" s="380" t="s">
        <v>405</v>
      </c>
      <c r="C289" s="1839" t="s">
        <v>698</v>
      </c>
      <c r="D289" s="1839"/>
      <c r="E289" s="1839"/>
      <c r="F289" s="1839"/>
      <c r="G289" s="1839"/>
      <c r="H289" s="1839"/>
      <c r="I289" s="1839"/>
      <c r="J289" s="1839"/>
      <c r="K289" s="1839"/>
      <c r="L289" s="1839"/>
      <c r="M289" s="1839"/>
      <c r="N289" s="1840"/>
      <c r="O289" s="1843"/>
      <c r="P289" s="1843"/>
    </row>
    <row r="290" spans="2:16" ht="39.6" customHeight="1">
      <c r="B290" s="334" t="s">
        <v>418</v>
      </c>
      <c r="C290" s="1844" t="s">
        <v>699</v>
      </c>
      <c r="D290" s="1844"/>
      <c r="E290" s="1844"/>
      <c r="F290" s="1844"/>
      <c r="G290" s="1845"/>
      <c r="H290" s="369" t="s">
        <v>92</v>
      </c>
      <c r="I290" s="369" t="s">
        <v>92</v>
      </c>
      <c r="J290" s="371" t="s">
        <v>892</v>
      </c>
      <c r="K290" s="369">
        <v>81</v>
      </c>
      <c r="L290" s="369">
        <v>657</v>
      </c>
      <c r="M290" s="373">
        <f>MIN(K290/L290,1)</f>
        <v>0.12328767123287671</v>
      </c>
      <c r="N290" s="502" t="s">
        <v>5920</v>
      </c>
      <c r="O290" s="1843"/>
      <c r="P290" s="1843"/>
    </row>
    <row r="291" spans="2:16" ht="39.6" customHeight="1">
      <c r="B291" s="334" t="s">
        <v>508</v>
      </c>
      <c r="C291" s="1844" t="s">
        <v>700</v>
      </c>
      <c r="D291" s="1844"/>
      <c r="E291" s="1844"/>
      <c r="F291" s="1844"/>
      <c r="G291" s="1845"/>
      <c r="H291" s="369" t="s">
        <v>92</v>
      </c>
      <c r="I291" s="369" t="s">
        <v>92</v>
      </c>
      <c r="J291" s="371" t="s">
        <v>892</v>
      </c>
      <c r="K291" s="369">
        <v>40</v>
      </c>
      <c r="L291" s="369">
        <v>681</v>
      </c>
      <c r="M291" s="373">
        <f>MIN(K291/L291,1)</f>
        <v>5.8737151248164463E-2</v>
      </c>
      <c r="N291" s="500" t="s">
        <v>5920</v>
      </c>
      <c r="O291" s="1843"/>
      <c r="P291" s="1843"/>
    </row>
    <row r="292" spans="2:16" ht="39.6" customHeight="1">
      <c r="B292" s="380" t="s">
        <v>408</v>
      </c>
      <c r="C292" s="1839" t="s">
        <v>701</v>
      </c>
      <c r="D292" s="1839"/>
      <c r="E292" s="1839"/>
      <c r="F292" s="1839"/>
      <c r="G292" s="1839"/>
      <c r="H292" s="369" t="s">
        <v>92</v>
      </c>
      <c r="I292" s="369" t="s">
        <v>92</v>
      </c>
      <c r="J292" s="371" t="s">
        <v>892</v>
      </c>
      <c r="K292" s="369">
        <v>80</v>
      </c>
      <c r="L292" s="369">
        <v>651</v>
      </c>
      <c r="M292" s="373">
        <f>MIN(K292/L292,1)</f>
        <v>0.12288786482334869</v>
      </c>
      <c r="N292" s="503" t="s">
        <v>5920</v>
      </c>
      <c r="O292" s="1843"/>
      <c r="P292" s="1843"/>
    </row>
    <row r="293" spans="2:16" ht="39.6" customHeight="1">
      <c r="B293" s="380" t="s">
        <v>410</v>
      </c>
      <c r="C293" s="1839" t="s">
        <v>702</v>
      </c>
      <c r="D293" s="1839"/>
      <c r="E293" s="1839"/>
      <c r="F293" s="1839"/>
      <c r="G293" s="1839"/>
      <c r="H293" s="369" t="s">
        <v>92</v>
      </c>
      <c r="I293" s="369" t="s">
        <v>92</v>
      </c>
      <c r="J293" s="371" t="s">
        <v>892</v>
      </c>
      <c r="K293" s="369" t="s">
        <v>92</v>
      </c>
      <c r="L293" s="369" t="s">
        <v>92</v>
      </c>
      <c r="M293" s="371" t="s">
        <v>892</v>
      </c>
      <c r="N293" s="503" t="s">
        <v>5919</v>
      </c>
      <c r="O293" s="1843"/>
      <c r="P293" s="1843"/>
    </row>
    <row r="294" spans="2:16" ht="39.6" customHeight="1">
      <c r="B294" s="380" t="s">
        <v>413</v>
      </c>
      <c r="C294" s="1839" t="s">
        <v>117</v>
      </c>
      <c r="D294" s="1839"/>
      <c r="E294" s="1839"/>
      <c r="F294" s="1839"/>
      <c r="G294" s="1839"/>
      <c r="H294" s="369" t="s">
        <v>92</v>
      </c>
      <c r="I294" s="369" t="s">
        <v>92</v>
      </c>
      <c r="J294" s="371" t="s">
        <v>892</v>
      </c>
      <c r="K294" s="369">
        <v>104</v>
      </c>
      <c r="L294" s="369">
        <v>655</v>
      </c>
      <c r="M294" s="373">
        <f t="shared" ref="M294" si="0">MIN(K294/L294,1)</f>
        <v>0.15877862595419848</v>
      </c>
      <c r="N294" s="503" t="s">
        <v>5920</v>
      </c>
      <c r="O294" s="1843"/>
      <c r="P294" s="1843"/>
    </row>
    <row r="295" spans="2:16" ht="99.6" customHeight="1">
      <c r="B295" s="380" t="s">
        <v>416</v>
      </c>
      <c r="C295" s="1839" t="s">
        <v>118</v>
      </c>
      <c r="D295" s="1839"/>
      <c r="E295" s="1839"/>
      <c r="F295" s="1839"/>
      <c r="G295" s="1839"/>
      <c r="H295" s="369" t="s">
        <v>92</v>
      </c>
      <c r="I295" s="369" t="s">
        <v>92</v>
      </c>
      <c r="J295" s="371" t="s">
        <v>892</v>
      </c>
      <c r="K295" s="369" t="s">
        <v>92</v>
      </c>
      <c r="L295" s="369" t="s">
        <v>92</v>
      </c>
      <c r="M295" s="371" t="s">
        <v>892</v>
      </c>
      <c r="N295" s="503" t="s">
        <v>5922</v>
      </c>
      <c r="O295" s="1843"/>
      <c r="P295" s="1843"/>
    </row>
    <row r="296" spans="2:16" ht="18" customHeight="1">
      <c r="B296" s="380" t="s">
        <v>418</v>
      </c>
      <c r="C296" s="1839" t="s">
        <v>703</v>
      </c>
      <c r="D296" s="1839"/>
      <c r="E296" s="1839"/>
      <c r="F296" s="1839"/>
      <c r="G296" s="1839"/>
      <c r="H296" s="1839"/>
      <c r="I296" s="1839"/>
      <c r="J296" s="1839"/>
      <c r="K296" s="1839"/>
      <c r="L296" s="1839"/>
      <c r="M296" s="1839"/>
      <c r="N296" s="1840"/>
      <c r="O296" s="1843"/>
      <c r="P296" s="1843"/>
    </row>
    <row r="297" spans="2:16" ht="66" customHeight="1">
      <c r="B297" s="334" t="s">
        <v>418</v>
      </c>
      <c r="C297" s="1851" t="s">
        <v>704</v>
      </c>
      <c r="D297" s="1851"/>
      <c r="E297" s="1851"/>
      <c r="F297" s="1851"/>
      <c r="G297" s="1852"/>
      <c r="H297" s="369" t="s">
        <v>92</v>
      </c>
      <c r="I297" s="369" t="s">
        <v>92</v>
      </c>
      <c r="J297" s="371" t="s">
        <v>892</v>
      </c>
      <c r="K297" s="369">
        <v>203</v>
      </c>
      <c r="L297" s="369">
        <v>783</v>
      </c>
      <c r="M297" s="371">
        <f>MIN(K297/L297,1)</f>
        <v>0.25925925925925924</v>
      </c>
      <c r="N297" s="502" t="s">
        <v>5923</v>
      </c>
      <c r="O297" s="1843"/>
      <c r="P297" s="1843"/>
    </row>
    <row r="298" spans="2:16" ht="55.5" customHeight="1">
      <c r="B298" s="334" t="s">
        <v>508</v>
      </c>
      <c r="C298" s="1851" t="s">
        <v>705</v>
      </c>
      <c r="D298" s="1851"/>
      <c r="E298" s="1851"/>
      <c r="F298" s="1851"/>
      <c r="G298" s="1852"/>
      <c r="H298" s="369" t="s">
        <v>92</v>
      </c>
      <c r="I298" s="369" t="s">
        <v>92</v>
      </c>
      <c r="J298" s="371" t="s">
        <v>892</v>
      </c>
      <c r="K298" s="369" t="s">
        <v>92</v>
      </c>
      <c r="L298" s="369" t="s">
        <v>92</v>
      </c>
      <c r="M298" s="371" t="s">
        <v>892</v>
      </c>
      <c r="N298" s="500" t="s">
        <v>5924</v>
      </c>
      <c r="O298" s="1843"/>
      <c r="P298" s="1843"/>
    </row>
    <row r="299" spans="2:16" ht="36" customHeight="1">
      <c r="B299" s="380" t="s">
        <v>544</v>
      </c>
      <c r="C299" s="1839" t="s">
        <v>587</v>
      </c>
      <c r="D299" s="1839"/>
      <c r="E299" s="1839"/>
      <c r="F299" s="1839"/>
      <c r="G299" s="1839"/>
      <c r="H299" s="369" t="s">
        <v>92</v>
      </c>
      <c r="I299" s="369" t="s">
        <v>92</v>
      </c>
      <c r="J299" s="371" t="s">
        <v>892</v>
      </c>
      <c r="K299" s="369" t="s">
        <v>92</v>
      </c>
      <c r="L299" s="369" t="s">
        <v>92</v>
      </c>
      <c r="M299" s="371" t="s">
        <v>892</v>
      </c>
      <c r="N299" s="503" t="s">
        <v>5925</v>
      </c>
      <c r="O299" s="1843"/>
      <c r="P299" s="1843"/>
    </row>
    <row r="300" spans="2:16" ht="43.5" customHeight="1">
      <c r="B300" s="205" t="s">
        <v>546</v>
      </c>
      <c r="C300" s="1414" t="s">
        <v>706</v>
      </c>
      <c r="D300" s="1414"/>
      <c r="E300" s="1414"/>
      <c r="F300" s="1414"/>
      <c r="G300" s="1415"/>
      <c r="H300" s="1066" t="s">
        <v>92</v>
      </c>
      <c r="I300" s="1066" t="s">
        <v>92</v>
      </c>
      <c r="J300" s="378" t="s">
        <v>92</v>
      </c>
      <c r="K300" s="386">
        <f>SUMIF(K281:K282,"&lt;&gt;")+ SUMIF(K284,"&lt;&gt;")+SUMIF(K286:K288,"&lt;&gt;")+SUMIF(K290:K295,"&lt;&gt;")+SUMIF(K297:K299,"&lt;&gt;")</f>
        <v>1281</v>
      </c>
      <c r="L300" s="386">
        <f>SUMIF(L281:L282,"&lt;&gt;")+ SUMIF(L284,"&lt;&gt;")+SUMIF(L286:L288,"&lt;&gt;")+SUMIF(L290:L295,"&lt;&gt;")+SUMIF(L297:L299,"&lt;&gt;")</f>
        <v>6460</v>
      </c>
      <c r="M300" s="478">
        <f>MIN(K300/L300,1)</f>
        <v>0.19829721362229102</v>
      </c>
      <c r="N300" s="384"/>
      <c r="O300" s="1843"/>
      <c r="P300" s="1843"/>
    </row>
    <row r="301" spans="2:16" ht="258" customHeight="1">
      <c r="B301" s="198" t="s">
        <v>707</v>
      </c>
      <c r="C301" s="1414" t="s">
        <v>5926</v>
      </c>
      <c r="D301" s="1414"/>
      <c r="E301" s="1414"/>
      <c r="F301" s="1414"/>
      <c r="G301" s="1415"/>
      <c r="H301" s="3181" t="s">
        <v>5927</v>
      </c>
      <c r="I301" s="3181"/>
      <c r="J301" s="3181"/>
      <c r="K301" s="3181"/>
      <c r="L301" s="3181"/>
      <c r="M301" s="3181"/>
      <c r="N301" s="3181"/>
      <c r="O301" s="375"/>
      <c r="P301" s="375"/>
    </row>
    <row r="302" spans="2:16" ht="102.95" customHeight="1">
      <c r="B302" s="358" t="s">
        <v>709</v>
      </c>
      <c r="C302" s="1771" t="s">
        <v>710</v>
      </c>
      <c r="D302" s="1771"/>
      <c r="E302" s="1771"/>
      <c r="F302" s="1771"/>
      <c r="G302" s="1849"/>
      <c r="H302" s="3182" t="s">
        <v>5928</v>
      </c>
      <c r="I302" s="3181"/>
      <c r="J302" s="3181"/>
      <c r="K302" s="3181"/>
      <c r="L302" s="3181"/>
      <c r="M302" s="3181"/>
      <c r="N302" s="3181"/>
      <c r="O302" s="387"/>
      <c r="P302" s="393"/>
    </row>
    <row r="303" spans="2:16" ht="24" customHeight="1">
      <c r="B303" s="1416" t="s">
        <v>711</v>
      </c>
      <c r="C303" s="1417"/>
      <c r="D303" s="1417"/>
      <c r="E303" s="1417"/>
      <c r="F303" s="1417"/>
      <c r="G303" s="1417"/>
      <c r="H303" s="1417"/>
      <c r="I303" s="1417"/>
      <c r="J303" s="1417"/>
      <c r="K303" s="1417"/>
      <c r="L303" s="1417"/>
      <c r="M303" s="1417"/>
      <c r="N303" s="1417"/>
      <c r="O303" s="1417"/>
      <c r="P303" s="1418"/>
    </row>
    <row r="304" spans="2:16" ht="66.599999999999994" customHeight="1">
      <c r="B304" s="298" t="s">
        <v>712</v>
      </c>
      <c r="C304" s="1414" t="s">
        <v>713</v>
      </c>
      <c r="D304" s="1414"/>
      <c r="E304" s="1414"/>
      <c r="F304" s="1414"/>
      <c r="G304" s="1415"/>
      <c r="H304" s="1574" t="s">
        <v>53</v>
      </c>
      <c r="I304" s="1685"/>
      <c r="J304" s="1575"/>
      <c r="K304" s="394" t="s">
        <v>446</v>
      </c>
      <c r="L304" s="3730" t="s">
        <v>5929</v>
      </c>
      <c r="M304" s="3731"/>
      <c r="N304" s="3732"/>
      <c r="O304" s="395" t="s">
        <v>3274</v>
      </c>
      <c r="P304" s="328" t="s">
        <v>1279</v>
      </c>
    </row>
    <row r="305" spans="2:16" ht="34.5" customHeight="1">
      <c r="B305" s="227" t="s">
        <v>714</v>
      </c>
      <c r="C305" s="1414" t="s">
        <v>715</v>
      </c>
      <c r="D305" s="1414"/>
      <c r="E305" s="1414"/>
      <c r="F305" s="1414"/>
      <c r="G305" s="1415"/>
      <c r="H305" s="1574" t="s">
        <v>54</v>
      </c>
      <c r="I305" s="1685"/>
      <c r="J305" s="1575"/>
      <c r="K305" s="1756" t="s">
        <v>446</v>
      </c>
      <c r="L305" s="1856"/>
      <c r="M305" s="1857"/>
      <c r="N305" s="1858"/>
      <c r="O305" s="1708" t="s">
        <v>1357</v>
      </c>
      <c r="P305" s="1709"/>
    </row>
    <row r="306" spans="2:16" ht="37.5" customHeight="1">
      <c r="B306" s="195" t="s">
        <v>394</v>
      </c>
      <c r="C306" s="1450" t="s">
        <v>716</v>
      </c>
      <c r="D306" s="1450"/>
      <c r="E306" s="1450"/>
      <c r="F306" s="1450"/>
      <c r="G306" s="1451"/>
      <c r="H306" s="1574" t="s">
        <v>57</v>
      </c>
      <c r="I306" s="1685"/>
      <c r="J306" s="1575"/>
      <c r="K306" s="1757"/>
      <c r="L306" s="1859"/>
      <c r="M306" s="1860"/>
      <c r="N306" s="1608"/>
      <c r="O306" s="1708"/>
      <c r="P306" s="1708"/>
    </row>
    <row r="307" spans="2:16" ht="37.5" customHeight="1">
      <c r="B307" s="198" t="s">
        <v>401</v>
      </c>
      <c r="C307" s="1414" t="s">
        <v>717</v>
      </c>
      <c r="D307" s="1414"/>
      <c r="E307" s="1414"/>
      <c r="F307" s="1414"/>
      <c r="G307" s="1415"/>
      <c r="H307" s="1574" t="s">
        <v>892</v>
      </c>
      <c r="I307" s="1685"/>
      <c r="J307" s="1575"/>
      <c r="K307" s="1758"/>
      <c r="L307" s="1861"/>
      <c r="M307" s="1862"/>
      <c r="N307" s="1863"/>
      <c r="O307" s="1708"/>
      <c r="P307" s="1708"/>
    </row>
    <row r="308" spans="2:16" ht="33.75" customHeight="1">
      <c r="B308" s="233" t="s">
        <v>718</v>
      </c>
      <c r="C308" s="1414" t="s">
        <v>719</v>
      </c>
      <c r="D308" s="1414"/>
      <c r="E308" s="1414"/>
      <c r="F308" s="1414"/>
      <c r="G308" s="1415"/>
      <c r="H308" s="1574" t="s">
        <v>57</v>
      </c>
      <c r="I308" s="1685"/>
      <c r="J308" s="1575"/>
      <c r="K308" s="319" t="s">
        <v>446</v>
      </c>
      <c r="L308" s="1856"/>
      <c r="M308" s="1857"/>
      <c r="N308" s="1858"/>
      <c r="O308" s="1708"/>
      <c r="P308" s="1708"/>
    </row>
    <row r="309" spans="2:16" ht="33" customHeight="1">
      <c r="B309" s="227" t="s">
        <v>720</v>
      </c>
      <c r="C309" s="1414" t="s">
        <v>721</v>
      </c>
      <c r="D309" s="1414"/>
      <c r="E309" s="1414"/>
      <c r="F309" s="1414"/>
      <c r="G309" s="1415"/>
      <c r="H309" s="1574" t="s">
        <v>54</v>
      </c>
      <c r="I309" s="1685"/>
      <c r="J309" s="1575"/>
      <c r="K309" s="319" t="s">
        <v>446</v>
      </c>
      <c r="L309" s="1864"/>
      <c r="M309" s="1865"/>
      <c r="N309" s="1866"/>
      <c r="O309" s="1708"/>
      <c r="P309" s="1755"/>
    </row>
    <row r="310" spans="2:16" ht="39" customHeight="1">
      <c r="B310" s="253" t="s">
        <v>722</v>
      </c>
      <c r="C310" s="1450" t="s">
        <v>723</v>
      </c>
      <c r="D310" s="1450"/>
      <c r="E310" s="1450"/>
      <c r="F310" s="1450"/>
      <c r="G310" s="1451"/>
      <c r="H310" s="1867" t="s">
        <v>53</v>
      </c>
      <c r="I310" s="1868"/>
      <c r="J310" s="1869"/>
      <c r="K310" s="1756" t="s">
        <v>446</v>
      </c>
      <c r="L310" s="1871" t="s">
        <v>5930</v>
      </c>
      <c r="M310" s="1872"/>
      <c r="N310" s="1873"/>
      <c r="O310" s="1709" t="s">
        <v>1279</v>
      </c>
      <c r="P310" s="1709"/>
    </row>
    <row r="311" spans="2:16" ht="46.5" customHeight="1">
      <c r="B311" s="191" t="s">
        <v>724</v>
      </c>
      <c r="C311" s="1414" t="s">
        <v>725</v>
      </c>
      <c r="D311" s="1414"/>
      <c r="E311" s="1414"/>
      <c r="F311" s="1414"/>
      <c r="G311" s="1415"/>
      <c r="H311" s="1574" t="s">
        <v>67</v>
      </c>
      <c r="I311" s="1685"/>
      <c r="J311" s="1575"/>
      <c r="K311" s="1757"/>
      <c r="L311" s="1874"/>
      <c r="M311" s="1875"/>
      <c r="N311" s="1876"/>
      <c r="O311" s="1708"/>
      <c r="P311" s="1708"/>
    </row>
    <row r="312" spans="2:16" ht="34.5" customHeight="1">
      <c r="B312" s="214" t="s">
        <v>726</v>
      </c>
      <c r="C312" s="1414" t="s">
        <v>727</v>
      </c>
      <c r="D312" s="1414"/>
      <c r="E312" s="1414"/>
      <c r="F312" s="1414"/>
      <c r="G312" s="1415"/>
      <c r="H312" s="1574" t="s">
        <v>57</v>
      </c>
      <c r="I312" s="1685"/>
      <c r="J312" s="1575"/>
      <c r="K312" s="1757"/>
      <c r="L312" s="1874"/>
      <c r="M312" s="1875"/>
      <c r="N312" s="1876"/>
      <c r="O312" s="1708"/>
      <c r="P312" s="1708"/>
    </row>
    <row r="313" spans="2:16" ht="33.75" customHeight="1">
      <c r="B313" s="358" t="s">
        <v>394</v>
      </c>
      <c r="C313" s="1414" t="s">
        <v>728</v>
      </c>
      <c r="D313" s="1414"/>
      <c r="E313" s="1414"/>
      <c r="F313" s="1414"/>
      <c r="G313" s="1415"/>
      <c r="H313" s="1574" t="s">
        <v>57</v>
      </c>
      <c r="I313" s="1685"/>
      <c r="J313" s="1575"/>
      <c r="K313" s="1757"/>
      <c r="L313" s="1874"/>
      <c r="M313" s="1875"/>
      <c r="N313" s="1876"/>
      <c r="O313" s="1708"/>
      <c r="P313" s="1708"/>
    </row>
    <row r="314" spans="2:16" ht="43.5" customHeight="1">
      <c r="B314" s="298" t="s">
        <v>729</v>
      </c>
      <c r="C314" s="1414" t="s">
        <v>730</v>
      </c>
      <c r="D314" s="1414"/>
      <c r="E314" s="1414"/>
      <c r="F314" s="1414"/>
      <c r="G314" s="1415"/>
      <c r="H314" s="1563" t="s">
        <v>54</v>
      </c>
      <c r="I314" s="1655"/>
      <c r="J314" s="1564"/>
      <c r="K314" s="1757"/>
      <c r="L314" s="1874"/>
      <c r="M314" s="1875"/>
      <c r="N314" s="1876"/>
      <c r="O314" s="1443" t="s">
        <v>1279</v>
      </c>
      <c r="P314" s="1443"/>
    </row>
    <row r="315" spans="2:16" ht="32.25" customHeight="1">
      <c r="B315" s="266" t="s">
        <v>394</v>
      </c>
      <c r="C315" s="1445" t="s">
        <v>731</v>
      </c>
      <c r="D315" s="1445"/>
      <c r="E315" s="1445"/>
      <c r="F315" s="1445"/>
      <c r="G315" s="1817"/>
      <c r="H315" s="1880" t="s">
        <v>1904</v>
      </c>
      <c r="I315" s="1880"/>
      <c r="J315" s="1881"/>
      <c r="K315" s="1870"/>
      <c r="L315" s="1877"/>
      <c r="M315" s="1878"/>
      <c r="N315" s="1879"/>
      <c r="O315" s="1444"/>
      <c r="P315" s="1444"/>
    </row>
    <row r="316" spans="2:16" ht="21.75" customHeight="1">
      <c r="B316" s="1416" t="s">
        <v>732</v>
      </c>
      <c r="C316" s="1417"/>
      <c r="D316" s="1417"/>
      <c r="E316" s="1417"/>
      <c r="F316" s="1417"/>
      <c r="G316" s="1417"/>
      <c r="H316" s="1417"/>
      <c r="I316" s="1417"/>
      <c r="J316" s="1417"/>
      <c r="K316" s="1882"/>
      <c r="L316" s="1417"/>
      <c r="M316" s="1417"/>
      <c r="N316" s="1417"/>
      <c r="O316" s="1417"/>
      <c r="P316" s="1418"/>
    </row>
    <row r="317" spans="2:16" ht="28.5" customHeight="1">
      <c r="B317" s="214" t="s">
        <v>733</v>
      </c>
      <c r="C317" s="1450" t="s">
        <v>734</v>
      </c>
      <c r="D317" s="1450"/>
      <c r="E317" s="1450"/>
      <c r="F317" s="1450"/>
      <c r="G317" s="1450"/>
      <c r="H317" s="1883" t="s">
        <v>316</v>
      </c>
      <c r="I317" s="1884"/>
      <c r="J317" s="1884"/>
      <c r="K317" s="1885" t="s">
        <v>446</v>
      </c>
      <c r="L317" s="1886"/>
      <c r="M317" s="1887"/>
      <c r="N317" s="1888"/>
      <c r="O317" s="1759" t="s">
        <v>1905</v>
      </c>
      <c r="P317" s="1759"/>
    </row>
    <row r="318" spans="2:16" ht="30.75" customHeight="1">
      <c r="B318" s="195" t="s">
        <v>394</v>
      </c>
      <c r="C318" s="1450" t="s">
        <v>735</v>
      </c>
      <c r="D318" s="1450"/>
      <c r="E318" s="1450"/>
      <c r="F318" s="1450"/>
      <c r="G318" s="1450"/>
      <c r="H318" s="1574" t="s">
        <v>57</v>
      </c>
      <c r="I318" s="1685"/>
      <c r="J318" s="1575"/>
      <c r="K318" s="1757"/>
      <c r="L318" s="1568"/>
      <c r="M318" s="1569"/>
      <c r="N318" s="1570"/>
      <c r="O318" s="1708"/>
      <c r="P318" s="1708"/>
    </row>
    <row r="319" spans="2:16" ht="39" customHeight="1">
      <c r="B319" s="195" t="s">
        <v>401</v>
      </c>
      <c r="C319" s="1414" t="s">
        <v>736</v>
      </c>
      <c r="D319" s="1414"/>
      <c r="E319" s="1414"/>
      <c r="F319" s="1414"/>
      <c r="G319" s="1415"/>
      <c r="H319" s="1574" t="s">
        <v>57</v>
      </c>
      <c r="I319" s="1685"/>
      <c r="J319" s="1575"/>
      <c r="K319" s="1757"/>
      <c r="L319" s="1568"/>
      <c r="M319" s="1569"/>
      <c r="N319" s="1570"/>
      <c r="O319" s="1708"/>
      <c r="P319" s="1708"/>
    </row>
    <row r="320" spans="2:16" ht="35.25" customHeight="1">
      <c r="B320" s="214" t="s">
        <v>737</v>
      </c>
      <c r="C320" s="1464" t="s">
        <v>738</v>
      </c>
      <c r="D320" s="1464"/>
      <c r="E320" s="1464"/>
      <c r="F320" s="1464"/>
      <c r="G320" s="1465"/>
      <c r="H320" s="1574" t="s">
        <v>54</v>
      </c>
      <c r="I320" s="1685"/>
      <c r="J320" s="1575"/>
      <c r="K320" s="1757"/>
      <c r="L320" s="1571"/>
      <c r="M320" s="1572"/>
      <c r="N320" s="1573"/>
      <c r="O320" s="1708"/>
      <c r="P320" s="1708"/>
    </row>
    <row r="321" spans="1:16" ht="39" customHeight="1">
      <c r="B321" s="195" t="s">
        <v>394</v>
      </c>
      <c r="C321" s="1414" t="s">
        <v>739</v>
      </c>
      <c r="D321" s="1414"/>
      <c r="E321" s="1414"/>
      <c r="F321" s="1414"/>
      <c r="G321" s="1415"/>
      <c r="H321" s="1574" t="s">
        <v>57</v>
      </c>
      <c r="I321" s="1685"/>
      <c r="J321" s="1575"/>
      <c r="K321" s="1756" t="s">
        <v>446</v>
      </c>
      <c r="L321" s="1576"/>
      <c r="M321" s="1577"/>
      <c r="N321" s="1690"/>
      <c r="O321" s="1708"/>
      <c r="P321" s="1708"/>
    </row>
    <row r="322" spans="1:16" ht="31.5" customHeight="1">
      <c r="B322" s="205" t="s">
        <v>401</v>
      </c>
      <c r="C322" s="1484" t="s">
        <v>740</v>
      </c>
      <c r="D322" s="1484"/>
      <c r="E322" s="1484"/>
      <c r="F322" s="1484"/>
      <c r="G322" s="1485"/>
      <c r="H322" s="1563" t="s">
        <v>53</v>
      </c>
      <c r="I322" s="1655"/>
      <c r="J322" s="1564"/>
      <c r="K322" s="1757"/>
      <c r="L322" s="1691"/>
      <c r="M322" s="1692"/>
      <c r="N322" s="1693"/>
      <c r="O322" s="1755"/>
      <c r="P322" s="1755"/>
    </row>
    <row r="323" spans="1:16" ht="54" customHeight="1">
      <c r="B323" s="1889" t="s">
        <v>741</v>
      </c>
      <c r="C323" s="1890"/>
      <c r="D323" s="1890"/>
      <c r="E323" s="1890"/>
      <c r="F323" s="1890"/>
      <c r="G323" s="1890"/>
      <c r="H323" s="1890"/>
      <c r="I323" s="1890"/>
      <c r="J323" s="1890"/>
      <c r="K323" s="1890"/>
      <c r="L323" s="1890"/>
      <c r="M323" s="1890"/>
      <c r="N323" s="1891"/>
      <c r="O323" s="375"/>
      <c r="P323" s="375"/>
    </row>
    <row r="324" spans="1:16" ht="114.75" customHeight="1">
      <c r="B324" s="233" t="s">
        <v>742</v>
      </c>
      <c r="C324" s="1450" t="s">
        <v>743</v>
      </c>
      <c r="D324" s="1450"/>
      <c r="E324" s="1450"/>
      <c r="F324" s="1450"/>
      <c r="G324" s="1450"/>
      <c r="H324" s="1450"/>
      <c r="I324" s="1450"/>
      <c r="J324" s="1450"/>
      <c r="K324" s="1450"/>
      <c r="L324" s="1450"/>
      <c r="M324" s="1450"/>
      <c r="N324" s="1892"/>
      <c r="O324" s="1709" t="s">
        <v>1279</v>
      </c>
      <c r="P324" s="1709" t="s">
        <v>1279</v>
      </c>
    </row>
    <row r="325" spans="1:16" ht="40.5" customHeight="1">
      <c r="A325" s="281"/>
      <c r="B325" s="397" t="s">
        <v>394</v>
      </c>
      <c r="C325" s="1484" t="s">
        <v>744</v>
      </c>
      <c r="D325" s="1484"/>
      <c r="E325" s="1484"/>
      <c r="F325" s="1484"/>
      <c r="G325" s="1484"/>
      <c r="H325" s="1484"/>
      <c r="I325" s="1484"/>
      <c r="J325" s="1484"/>
      <c r="K325" s="1484"/>
      <c r="L325" s="1900" t="s">
        <v>446</v>
      </c>
      <c r="M325" s="1576" t="s">
        <v>5931</v>
      </c>
      <c r="N325" s="1690"/>
      <c r="O325" s="1708"/>
      <c r="P325" s="1708"/>
    </row>
    <row r="326" spans="1:16" ht="26.45" customHeight="1">
      <c r="A326" s="281"/>
      <c r="B326" s="397"/>
      <c r="C326" s="294" t="s">
        <v>418</v>
      </c>
      <c r="D326" s="1414" t="s">
        <v>745</v>
      </c>
      <c r="E326" s="1414"/>
      <c r="F326" s="1414"/>
      <c r="G326" s="1414"/>
      <c r="H326" s="1414"/>
      <c r="I326" s="1415"/>
      <c r="J326" s="1574" t="s">
        <v>346</v>
      </c>
      <c r="K326" s="1575"/>
      <c r="L326" s="1901"/>
      <c r="M326" s="1691"/>
      <c r="N326" s="1693"/>
      <c r="O326" s="1708"/>
      <c r="P326" s="1708"/>
    </row>
    <row r="327" spans="1:16" ht="19.5" customHeight="1">
      <c r="A327" s="281"/>
      <c r="B327" s="397"/>
      <c r="C327" s="397" t="s">
        <v>508</v>
      </c>
      <c r="D327" s="1414" t="s">
        <v>746</v>
      </c>
      <c r="E327" s="1414"/>
      <c r="F327" s="1414"/>
      <c r="G327" s="1414"/>
      <c r="H327" s="1484"/>
      <c r="I327" s="1485"/>
      <c r="J327" s="1883" t="s">
        <v>1365</v>
      </c>
      <c r="K327" s="1903"/>
      <c r="L327" s="1901"/>
      <c r="M327" s="1691"/>
      <c r="N327" s="1693"/>
      <c r="O327" s="1708"/>
      <c r="P327" s="1708"/>
    </row>
    <row r="328" spans="1:16" ht="19.5" customHeight="1">
      <c r="A328" s="281"/>
      <c r="B328" s="397"/>
      <c r="C328" s="397" t="s">
        <v>510</v>
      </c>
      <c r="D328" s="1414" t="s">
        <v>747</v>
      </c>
      <c r="E328" s="1414"/>
      <c r="F328" s="1414"/>
      <c r="G328" s="1414"/>
      <c r="H328" s="1904" t="s">
        <v>748</v>
      </c>
      <c r="I328" s="1894"/>
      <c r="J328" s="1893" t="s">
        <v>749</v>
      </c>
      <c r="K328" s="1894"/>
      <c r="L328" s="1901"/>
      <c r="M328" s="1691"/>
      <c r="N328" s="1693"/>
      <c r="O328" s="1708"/>
      <c r="P328" s="1708"/>
    </row>
    <row r="329" spans="1:16" ht="25.5" customHeight="1">
      <c r="A329" s="281"/>
      <c r="B329" s="397"/>
      <c r="C329" s="397"/>
      <c r="D329" s="1895" t="s">
        <v>750</v>
      </c>
      <c r="E329" s="1895"/>
      <c r="F329" s="1895"/>
      <c r="G329" s="1896"/>
      <c r="H329" s="1827" t="s">
        <v>92</v>
      </c>
      <c r="I329" s="1897"/>
      <c r="J329" s="1560" t="s">
        <v>92</v>
      </c>
      <c r="K329" s="1561"/>
      <c r="L329" s="1901"/>
      <c r="M329" s="1691"/>
      <c r="N329" s="1693"/>
      <c r="O329" s="1708"/>
      <c r="P329" s="1708"/>
    </row>
    <row r="330" spans="1:16" ht="19.5" customHeight="1">
      <c r="A330" s="281"/>
      <c r="B330" s="397"/>
      <c r="C330" s="397" t="s">
        <v>512</v>
      </c>
      <c r="D330" s="1414" t="s">
        <v>751</v>
      </c>
      <c r="E330" s="1414"/>
      <c r="F330" s="1414"/>
      <c r="G330" s="1414"/>
      <c r="H330" s="1414"/>
      <c r="I330" s="1414"/>
      <c r="J330" s="1574">
        <v>0</v>
      </c>
      <c r="K330" s="1575"/>
      <c r="L330" s="1901"/>
      <c r="M330" s="1691"/>
      <c r="N330" s="1693"/>
      <c r="O330" s="1708"/>
      <c r="P330" s="1708"/>
    </row>
    <row r="331" spans="1:16" ht="34.5" customHeight="1">
      <c r="A331" s="281"/>
      <c r="B331" s="397" t="s">
        <v>401</v>
      </c>
      <c r="C331" s="1484" t="s">
        <v>752</v>
      </c>
      <c r="D331" s="1484"/>
      <c r="E331" s="1484"/>
      <c r="F331" s="1484"/>
      <c r="G331" s="1484"/>
      <c r="H331" s="1484"/>
      <c r="I331" s="1484"/>
      <c r="J331" s="1484"/>
      <c r="K331" s="1485"/>
      <c r="L331" s="1901"/>
      <c r="M331" s="1691"/>
      <c r="N331" s="1693"/>
      <c r="O331" s="1708"/>
      <c r="P331" s="1708"/>
    </row>
    <row r="332" spans="1:16" ht="19.5" customHeight="1">
      <c r="A332" s="281"/>
      <c r="B332" s="397"/>
      <c r="C332" s="397" t="s">
        <v>418</v>
      </c>
      <c r="D332" s="1414" t="s">
        <v>745</v>
      </c>
      <c r="E332" s="1414"/>
      <c r="F332" s="1414"/>
      <c r="G332" s="1414"/>
      <c r="H332" s="1414"/>
      <c r="I332" s="1415"/>
      <c r="J332" s="1574" t="s">
        <v>346</v>
      </c>
      <c r="K332" s="1575"/>
      <c r="L332" s="1901"/>
      <c r="M332" s="1691"/>
      <c r="N332" s="1693"/>
      <c r="O332" s="1708"/>
      <c r="P332" s="1708"/>
    </row>
    <row r="333" spans="1:16" ht="19.5" customHeight="1">
      <c r="A333" s="281"/>
      <c r="B333" s="397"/>
      <c r="C333" s="397" t="s">
        <v>508</v>
      </c>
      <c r="D333" s="1414" t="s">
        <v>753</v>
      </c>
      <c r="E333" s="1414"/>
      <c r="F333" s="1414"/>
      <c r="G333" s="1414"/>
      <c r="H333" s="1414"/>
      <c r="I333" s="1415"/>
      <c r="J333" s="1898" t="s">
        <v>1365</v>
      </c>
      <c r="K333" s="1899"/>
      <c r="L333" s="1901"/>
      <c r="M333" s="1691"/>
      <c r="N333" s="1693"/>
      <c r="O333" s="1708"/>
      <c r="P333" s="1708"/>
    </row>
    <row r="334" spans="1:16" ht="19.5" customHeight="1">
      <c r="A334" s="281"/>
      <c r="B334" s="397"/>
      <c r="C334" s="397" t="s">
        <v>510</v>
      </c>
      <c r="D334" s="1484" t="s">
        <v>747</v>
      </c>
      <c r="E334" s="1484"/>
      <c r="F334" s="1484"/>
      <c r="G334" s="1484"/>
      <c r="H334" s="1904" t="s">
        <v>748</v>
      </c>
      <c r="I334" s="1894"/>
      <c r="J334" s="1893" t="s">
        <v>749</v>
      </c>
      <c r="K334" s="1894"/>
      <c r="L334" s="1901"/>
      <c r="M334" s="1691"/>
      <c r="N334" s="1693"/>
      <c r="O334" s="1708"/>
      <c r="P334" s="1708"/>
    </row>
    <row r="335" spans="1:16" ht="19.5" customHeight="1">
      <c r="A335" s="281"/>
      <c r="B335" s="397"/>
      <c r="C335" s="397"/>
      <c r="D335" s="225"/>
      <c r="E335" s="225"/>
      <c r="F335" s="225"/>
      <c r="G335" s="225"/>
      <c r="H335" s="1559" t="s">
        <v>92</v>
      </c>
      <c r="I335" s="1561"/>
      <c r="J335" s="1560" t="s">
        <v>92</v>
      </c>
      <c r="K335" s="1561"/>
      <c r="L335" s="1901"/>
      <c r="M335" s="1691"/>
      <c r="N335" s="1693"/>
      <c r="O335" s="1708"/>
      <c r="P335" s="1708"/>
    </row>
    <row r="336" spans="1:16" ht="19.5" customHeight="1">
      <c r="A336" s="281"/>
      <c r="B336" s="397"/>
      <c r="C336" s="397" t="s">
        <v>512</v>
      </c>
      <c r="D336" s="1414" t="s">
        <v>754</v>
      </c>
      <c r="E336" s="1414"/>
      <c r="F336" s="1414"/>
      <c r="G336" s="1414"/>
      <c r="H336" s="1414"/>
      <c r="I336" s="1414"/>
      <c r="J336" s="1574">
        <v>0</v>
      </c>
      <c r="K336" s="1575"/>
      <c r="L336" s="1901"/>
      <c r="M336" s="1691"/>
      <c r="N336" s="1693"/>
      <c r="O336" s="1708"/>
      <c r="P336" s="1708"/>
    </row>
    <row r="337" spans="1:16" ht="39.75" customHeight="1">
      <c r="A337" s="281"/>
      <c r="B337" s="397" t="s">
        <v>403</v>
      </c>
      <c r="C337" s="1414" t="s">
        <v>755</v>
      </c>
      <c r="D337" s="1414"/>
      <c r="E337" s="1414"/>
      <c r="F337" s="1414"/>
      <c r="G337" s="1414"/>
      <c r="H337" s="1414"/>
      <c r="I337" s="1414"/>
      <c r="J337" s="1414"/>
      <c r="K337" s="1415"/>
      <c r="L337" s="1901"/>
      <c r="M337" s="1691"/>
      <c r="N337" s="1693"/>
      <c r="O337" s="1708"/>
      <c r="P337" s="1708"/>
    </row>
    <row r="338" spans="1:16" ht="19.5" customHeight="1">
      <c r="A338" s="281"/>
      <c r="B338" s="205"/>
      <c r="C338" s="397" t="s">
        <v>418</v>
      </c>
      <c r="D338" s="1414" t="s">
        <v>745</v>
      </c>
      <c r="E338" s="1414"/>
      <c r="F338" s="1414"/>
      <c r="G338" s="1414"/>
      <c r="H338" s="1414"/>
      <c r="I338" s="1415"/>
      <c r="J338" s="1574" t="s">
        <v>346</v>
      </c>
      <c r="K338" s="1575"/>
      <c r="L338" s="1901"/>
      <c r="M338" s="1691"/>
      <c r="N338" s="1693"/>
      <c r="O338" s="1708"/>
      <c r="P338" s="1708"/>
    </row>
    <row r="339" spans="1:16" ht="19.5" customHeight="1">
      <c r="A339" s="281"/>
      <c r="B339" s="205"/>
      <c r="C339" s="397" t="s">
        <v>508</v>
      </c>
      <c r="D339" s="1414" t="s">
        <v>753</v>
      </c>
      <c r="E339" s="1414"/>
      <c r="F339" s="1414"/>
      <c r="G339" s="1414"/>
      <c r="H339" s="1414"/>
      <c r="I339" s="1415"/>
      <c r="J339" s="1905" t="s">
        <v>1365</v>
      </c>
      <c r="K339" s="1903"/>
      <c r="L339" s="1901"/>
      <c r="M339" s="1691"/>
      <c r="N339" s="1693"/>
      <c r="O339" s="1708"/>
      <c r="P339" s="1708"/>
    </row>
    <row r="340" spans="1:16" ht="19.5" customHeight="1">
      <c r="A340" s="281"/>
      <c r="B340" s="198"/>
      <c r="C340" s="397" t="s">
        <v>510</v>
      </c>
      <c r="D340" s="1414" t="s">
        <v>747</v>
      </c>
      <c r="E340" s="1414"/>
      <c r="F340" s="1414"/>
      <c r="G340" s="1414"/>
      <c r="H340" s="1904" t="s">
        <v>748</v>
      </c>
      <c r="I340" s="1894"/>
      <c r="J340" s="1893" t="s">
        <v>749</v>
      </c>
      <c r="K340" s="1894"/>
      <c r="L340" s="1901"/>
      <c r="M340" s="1691"/>
      <c r="N340" s="1693"/>
      <c r="O340" s="1708"/>
      <c r="P340" s="1708"/>
    </row>
    <row r="341" spans="1:16" ht="19.5" customHeight="1">
      <c r="A341" s="281"/>
      <c r="B341" s="205"/>
      <c r="C341" s="397"/>
      <c r="D341" s="190"/>
      <c r="E341" s="190"/>
      <c r="F341" s="190"/>
      <c r="G341" s="190"/>
      <c r="H341" s="1559" t="s">
        <v>92</v>
      </c>
      <c r="I341" s="1561"/>
      <c r="J341" s="1560" t="s">
        <v>92</v>
      </c>
      <c r="K341" s="1561"/>
      <c r="L341" s="1901"/>
      <c r="M341" s="1691"/>
      <c r="N341" s="1693"/>
      <c r="O341" s="1708"/>
      <c r="P341" s="1708"/>
    </row>
    <row r="342" spans="1:16" ht="19.5" customHeight="1">
      <c r="A342" s="281"/>
      <c r="B342" s="205"/>
      <c r="C342" s="397" t="s">
        <v>512</v>
      </c>
      <c r="D342" s="1414" t="s">
        <v>756</v>
      </c>
      <c r="E342" s="1414"/>
      <c r="F342" s="1414"/>
      <c r="G342" s="1414"/>
      <c r="H342" s="1414"/>
      <c r="I342" s="1414"/>
      <c r="J342" s="1574">
        <v>0</v>
      </c>
      <c r="K342" s="1575"/>
      <c r="L342" s="1901"/>
      <c r="M342" s="1691"/>
      <c r="N342" s="1693"/>
      <c r="O342" s="1708"/>
      <c r="P342" s="1708"/>
    </row>
    <row r="343" spans="1:16" ht="39.75" customHeight="1">
      <c r="A343" s="281"/>
      <c r="B343" s="205" t="s">
        <v>405</v>
      </c>
      <c r="C343" s="1414" t="s">
        <v>757</v>
      </c>
      <c r="D343" s="1414"/>
      <c r="E343" s="1414"/>
      <c r="F343" s="1414"/>
      <c r="G343" s="1414"/>
      <c r="H343" s="1414"/>
      <c r="I343" s="1414"/>
      <c r="J343" s="1414"/>
      <c r="K343" s="1415"/>
      <c r="L343" s="1901"/>
      <c r="M343" s="1691"/>
      <c r="N343" s="1693"/>
      <c r="O343" s="1708"/>
      <c r="P343" s="1708"/>
    </row>
    <row r="344" spans="1:16" ht="19.5" customHeight="1">
      <c r="A344" s="281"/>
      <c r="B344" s="205"/>
      <c r="C344" s="397" t="s">
        <v>418</v>
      </c>
      <c r="D344" s="1414" t="s">
        <v>745</v>
      </c>
      <c r="E344" s="1414"/>
      <c r="F344" s="1414"/>
      <c r="G344" s="1414"/>
      <c r="H344" s="1414"/>
      <c r="I344" s="1415"/>
      <c r="J344" s="1574" t="s">
        <v>346</v>
      </c>
      <c r="K344" s="1575"/>
      <c r="L344" s="1901"/>
      <c r="M344" s="1691"/>
      <c r="N344" s="1693"/>
      <c r="O344" s="1708"/>
      <c r="P344" s="1708"/>
    </row>
    <row r="345" spans="1:16" ht="19.5" customHeight="1">
      <c r="A345" s="281"/>
      <c r="B345" s="205"/>
      <c r="C345" s="397" t="s">
        <v>508</v>
      </c>
      <c r="D345" s="1414" t="s">
        <v>753</v>
      </c>
      <c r="E345" s="1414"/>
      <c r="F345" s="1414"/>
      <c r="G345" s="1414"/>
      <c r="H345" s="1414"/>
      <c r="I345" s="1415"/>
      <c r="J345" s="1883" t="s">
        <v>1365</v>
      </c>
      <c r="K345" s="1903"/>
      <c r="L345" s="1901"/>
      <c r="M345" s="1691"/>
      <c r="N345" s="1693"/>
      <c r="O345" s="1708"/>
      <c r="P345" s="1708"/>
    </row>
    <row r="346" spans="1:16" ht="19.5" customHeight="1">
      <c r="A346" s="281"/>
      <c r="B346" s="198"/>
      <c r="C346" s="397" t="s">
        <v>510</v>
      </c>
      <c r="D346" s="1414" t="s">
        <v>747</v>
      </c>
      <c r="E346" s="1414"/>
      <c r="F346" s="1414"/>
      <c r="G346" s="1414"/>
      <c r="H346" s="1904" t="s">
        <v>748</v>
      </c>
      <c r="I346" s="1894"/>
      <c r="J346" s="1893" t="s">
        <v>749</v>
      </c>
      <c r="K346" s="1894"/>
      <c r="L346" s="1901"/>
      <c r="M346" s="1691"/>
      <c r="N346" s="1693"/>
      <c r="O346" s="1708"/>
      <c r="P346" s="1708"/>
    </row>
    <row r="347" spans="1:16" ht="19.5" customHeight="1">
      <c r="A347" s="281"/>
      <c r="B347" s="205"/>
      <c r="C347" s="397"/>
      <c r="D347" s="190"/>
      <c r="E347" s="190"/>
      <c r="F347" s="190"/>
      <c r="G347" s="190"/>
      <c r="H347" s="1559" t="s">
        <v>92</v>
      </c>
      <c r="I347" s="1561"/>
      <c r="J347" s="1560" t="s">
        <v>92</v>
      </c>
      <c r="K347" s="1561"/>
      <c r="L347" s="1901"/>
      <c r="M347" s="1691"/>
      <c r="N347" s="1693"/>
      <c r="O347" s="1708"/>
      <c r="P347" s="1708"/>
    </row>
    <row r="348" spans="1:16" ht="19.5" customHeight="1">
      <c r="A348" s="281"/>
      <c r="B348" s="205"/>
      <c r="C348" s="397" t="s">
        <v>512</v>
      </c>
      <c r="D348" s="1414" t="s">
        <v>758</v>
      </c>
      <c r="E348" s="1414"/>
      <c r="F348" s="1414"/>
      <c r="G348" s="1414"/>
      <c r="H348" s="1414"/>
      <c r="I348" s="1414"/>
      <c r="J348" s="1574">
        <v>0</v>
      </c>
      <c r="K348" s="1575"/>
      <c r="L348" s="1901"/>
      <c r="M348" s="1691"/>
      <c r="N348" s="1693"/>
      <c r="O348" s="1708"/>
      <c r="P348" s="1708"/>
    </row>
    <row r="349" spans="1:16" ht="39.75" customHeight="1">
      <c r="A349" s="281"/>
      <c r="B349" s="205" t="s">
        <v>408</v>
      </c>
      <c r="C349" s="1414" t="s">
        <v>759</v>
      </c>
      <c r="D349" s="1414"/>
      <c r="E349" s="1414"/>
      <c r="F349" s="1414"/>
      <c r="G349" s="1414"/>
      <c r="H349" s="1414"/>
      <c r="I349" s="1414"/>
      <c r="J349" s="1414"/>
      <c r="K349" s="1415"/>
      <c r="L349" s="1901"/>
      <c r="M349" s="1691"/>
      <c r="N349" s="1693"/>
      <c r="O349" s="1708"/>
      <c r="P349" s="1708"/>
    </row>
    <row r="350" spans="1:16" ht="19.5" customHeight="1">
      <c r="A350" s="281"/>
      <c r="B350" s="205"/>
      <c r="C350" s="398" t="s">
        <v>418</v>
      </c>
      <c r="D350" s="1414" t="s">
        <v>745</v>
      </c>
      <c r="E350" s="1414"/>
      <c r="F350" s="1414"/>
      <c r="G350" s="1414"/>
      <c r="H350" s="1414"/>
      <c r="I350" s="1415"/>
      <c r="J350" s="1574" t="s">
        <v>346</v>
      </c>
      <c r="K350" s="1575"/>
      <c r="L350" s="1901"/>
      <c r="M350" s="1691"/>
      <c r="N350" s="1693"/>
      <c r="O350" s="1708"/>
      <c r="P350" s="1708"/>
    </row>
    <row r="351" spans="1:16" ht="19.5" customHeight="1">
      <c r="A351" s="281"/>
      <c r="B351" s="205"/>
      <c r="C351" s="397" t="s">
        <v>508</v>
      </c>
      <c r="D351" s="1414" t="s">
        <v>753</v>
      </c>
      <c r="E351" s="1414"/>
      <c r="F351" s="1414"/>
      <c r="G351" s="1414"/>
      <c r="H351" s="1414"/>
      <c r="I351" s="1415"/>
      <c r="J351" s="1883" t="s">
        <v>1365</v>
      </c>
      <c r="K351" s="1903"/>
      <c r="L351" s="1901"/>
      <c r="M351" s="1691"/>
      <c r="N351" s="1693"/>
      <c r="O351" s="1708"/>
      <c r="P351" s="1708"/>
    </row>
    <row r="352" spans="1:16" ht="19.5" customHeight="1">
      <c r="A352" s="281"/>
      <c r="B352" s="198"/>
      <c r="C352" s="397" t="s">
        <v>510</v>
      </c>
      <c r="D352" s="1414" t="s">
        <v>747</v>
      </c>
      <c r="E352" s="1414"/>
      <c r="F352" s="1414"/>
      <c r="G352" s="1414"/>
      <c r="H352" s="1904" t="s">
        <v>748</v>
      </c>
      <c r="I352" s="1894"/>
      <c r="J352" s="1893" t="s">
        <v>749</v>
      </c>
      <c r="K352" s="1894"/>
      <c r="L352" s="1901"/>
      <c r="M352" s="1691"/>
      <c r="N352" s="1693"/>
      <c r="O352" s="1708"/>
      <c r="P352" s="1708"/>
    </row>
    <row r="353" spans="1:16" ht="19.5" customHeight="1">
      <c r="A353" s="281"/>
      <c r="B353" s="205"/>
      <c r="C353" s="397"/>
      <c r="D353" s="190"/>
      <c r="E353" s="190"/>
      <c r="F353" s="190"/>
      <c r="G353" s="190"/>
      <c r="H353" s="1559" t="s">
        <v>92</v>
      </c>
      <c r="I353" s="1561"/>
      <c r="J353" s="1560" t="s">
        <v>92</v>
      </c>
      <c r="K353" s="1561"/>
      <c r="L353" s="1901"/>
      <c r="M353" s="1691"/>
      <c r="N353" s="1693"/>
      <c r="O353" s="1708"/>
      <c r="P353" s="1708"/>
    </row>
    <row r="354" spans="1:16" ht="19.5" customHeight="1">
      <c r="A354" s="281"/>
      <c r="B354" s="205"/>
      <c r="C354" s="397" t="s">
        <v>512</v>
      </c>
      <c r="D354" s="1414" t="s">
        <v>758</v>
      </c>
      <c r="E354" s="1414"/>
      <c r="F354" s="1414"/>
      <c r="G354" s="1414"/>
      <c r="H354" s="1414"/>
      <c r="I354" s="1414"/>
      <c r="J354" s="1574">
        <v>0</v>
      </c>
      <c r="K354" s="1575"/>
      <c r="L354" s="1901"/>
      <c r="M354" s="1691"/>
      <c r="N354" s="1693"/>
      <c r="O354" s="1708"/>
      <c r="P354" s="1708"/>
    </row>
    <row r="355" spans="1:16" ht="25.5" customHeight="1">
      <c r="A355" s="281"/>
      <c r="B355" s="205" t="s">
        <v>410</v>
      </c>
      <c r="C355" s="1414" t="s">
        <v>117</v>
      </c>
      <c r="D355" s="1414"/>
      <c r="E355" s="1414"/>
      <c r="F355" s="1414"/>
      <c r="G355" s="1414"/>
      <c r="H355" s="1414"/>
      <c r="I355" s="1414"/>
      <c r="J355" s="1414"/>
      <c r="K355" s="1415"/>
      <c r="L355" s="1901"/>
      <c r="M355" s="1691"/>
      <c r="N355" s="1693"/>
      <c r="O355" s="1708"/>
      <c r="P355" s="1708"/>
    </row>
    <row r="356" spans="1:16" ht="19.5" customHeight="1">
      <c r="A356" s="281"/>
      <c r="B356" s="205"/>
      <c r="C356" s="398" t="s">
        <v>418</v>
      </c>
      <c r="D356" s="1414" t="s">
        <v>745</v>
      </c>
      <c r="E356" s="1414"/>
      <c r="F356" s="1414"/>
      <c r="G356" s="1414"/>
      <c r="H356" s="1414"/>
      <c r="I356" s="1415"/>
      <c r="J356" s="1574" t="s">
        <v>346</v>
      </c>
      <c r="K356" s="1575"/>
      <c r="L356" s="1901"/>
      <c r="M356" s="1691"/>
      <c r="N356" s="1693"/>
      <c r="O356" s="1708"/>
      <c r="P356" s="1708"/>
    </row>
    <row r="357" spans="1:16" ht="19.5" customHeight="1">
      <c r="A357" s="281"/>
      <c r="B357" s="205"/>
      <c r="C357" s="397" t="s">
        <v>508</v>
      </c>
      <c r="D357" s="1414" t="s">
        <v>753</v>
      </c>
      <c r="E357" s="1414"/>
      <c r="F357" s="1414"/>
      <c r="G357" s="1414"/>
      <c r="H357" s="1414"/>
      <c r="I357" s="1415"/>
      <c r="J357" s="1883" t="s">
        <v>1365</v>
      </c>
      <c r="K357" s="1903"/>
      <c r="L357" s="1901"/>
      <c r="M357" s="1691"/>
      <c r="N357" s="1693"/>
      <c r="O357" s="1708"/>
      <c r="P357" s="1708"/>
    </row>
    <row r="358" spans="1:16" ht="19.5" customHeight="1">
      <c r="A358" s="281"/>
      <c r="B358" s="205"/>
      <c r="C358" s="397" t="s">
        <v>510</v>
      </c>
      <c r="D358" s="1414" t="s">
        <v>747</v>
      </c>
      <c r="E358" s="1414"/>
      <c r="F358" s="1414"/>
      <c r="G358" s="1414"/>
      <c r="H358" s="1904" t="s">
        <v>748</v>
      </c>
      <c r="I358" s="1894"/>
      <c r="J358" s="1893" t="s">
        <v>749</v>
      </c>
      <c r="K358" s="1894"/>
      <c r="L358" s="1901"/>
      <c r="M358" s="1691"/>
      <c r="N358" s="1693"/>
      <c r="O358" s="1708"/>
      <c r="P358" s="1708"/>
    </row>
    <row r="359" spans="1:16" ht="19.5" customHeight="1">
      <c r="A359" s="281"/>
      <c r="B359" s="205"/>
      <c r="C359" s="397"/>
      <c r="D359" s="190"/>
      <c r="E359" s="190"/>
      <c r="F359" s="190"/>
      <c r="G359" s="190"/>
      <c r="H359" s="1559" t="s">
        <v>92</v>
      </c>
      <c r="I359" s="1561"/>
      <c r="J359" s="1560" t="s">
        <v>92</v>
      </c>
      <c r="K359" s="1561"/>
      <c r="L359" s="1901"/>
      <c r="M359" s="1691"/>
      <c r="N359" s="1693"/>
      <c r="O359" s="1708"/>
      <c r="P359" s="1708"/>
    </row>
    <row r="360" spans="1:16" ht="19.5" customHeight="1">
      <c r="A360" s="281"/>
      <c r="B360" s="205"/>
      <c r="C360" s="397" t="s">
        <v>512</v>
      </c>
      <c r="D360" s="1414" t="s">
        <v>760</v>
      </c>
      <c r="E360" s="1414"/>
      <c r="F360" s="1414"/>
      <c r="G360" s="1414"/>
      <c r="H360" s="1414"/>
      <c r="I360" s="1414"/>
      <c r="J360" s="1574">
        <v>0</v>
      </c>
      <c r="K360" s="1575"/>
      <c r="L360" s="1901"/>
      <c r="M360" s="1691"/>
      <c r="N360" s="1693"/>
      <c r="O360" s="1708"/>
      <c r="P360" s="1708"/>
    </row>
    <row r="361" spans="1:16" ht="25.5" customHeight="1">
      <c r="A361" s="281"/>
      <c r="B361" s="205" t="s">
        <v>413</v>
      </c>
      <c r="C361" s="1414" t="s">
        <v>118</v>
      </c>
      <c r="D361" s="1414"/>
      <c r="E361" s="1414"/>
      <c r="F361" s="1414"/>
      <c r="G361" s="1414"/>
      <c r="H361" s="1414"/>
      <c r="I361" s="1414"/>
      <c r="J361" s="1414"/>
      <c r="K361" s="1415"/>
      <c r="L361" s="1901"/>
      <c r="M361" s="1691"/>
      <c r="N361" s="1693"/>
      <c r="O361" s="1708"/>
      <c r="P361" s="1708"/>
    </row>
    <row r="362" spans="1:16" ht="19.5" customHeight="1">
      <c r="A362" s="281"/>
      <c r="B362" s="205"/>
      <c r="C362" s="398" t="s">
        <v>418</v>
      </c>
      <c r="D362" s="1414" t="s">
        <v>745</v>
      </c>
      <c r="E362" s="1414"/>
      <c r="F362" s="1414"/>
      <c r="G362" s="1414"/>
      <c r="H362" s="1414"/>
      <c r="I362" s="1415"/>
      <c r="J362" s="1574" t="s">
        <v>346</v>
      </c>
      <c r="K362" s="1575"/>
      <c r="L362" s="1901"/>
      <c r="M362" s="1691"/>
      <c r="N362" s="1693"/>
      <c r="O362" s="1708"/>
      <c r="P362" s="1708"/>
    </row>
    <row r="363" spans="1:16" ht="19.5" customHeight="1">
      <c r="A363" s="281"/>
      <c r="B363" s="205"/>
      <c r="C363" s="397" t="s">
        <v>508</v>
      </c>
      <c r="D363" s="1414" t="s">
        <v>753</v>
      </c>
      <c r="E363" s="1414"/>
      <c r="F363" s="1414"/>
      <c r="G363" s="1414"/>
      <c r="H363" s="1414"/>
      <c r="I363" s="1415"/>
      <c r="J363" s="1883" t="s">
        <v>1365</v>
      </c>
      <c r="K363" s="1903"/>
      <c r="L363" s="1901"/>
      <c r="M363" s="1691"/>
      <c r="N363" s="1693"/>
      <c r="O363" s="1708"/>
      <c r="P363" s="1708"/>
    </row>
    <row r="364" spans="1:16" ht="19.5" customHeight="1">
      <c r="A364" s="281"/>
      <c r="B364" s="205"/>
      <c r="C364" s="397" t="s">
        <v>510</v>
      </c>
      <c r="D364" s="1414" t="s">
        <v>747</v>
      </c>
      <c r="E364" s="1414"/>
      <c r="F364" s="1414"/>
      <c r="G364" s="1414"/>
      <c r="H364" s="1904" t="s">
        <v>748</v>
      </c>
      <c r="I364" s="1894"/>
      <c r="J364" s="1893" t="s">
        <v>749</v>
      </c>
      <c r="K364" s="1894"/>
      <c r="L364" s="1901"/>
      <c r="M364" s="1691"/>
      <c r="N364" s="1693"/>
      <c r="O364" s="1708"/>
      <c r="P364" s="1708"/>
    </row>
    <row r="365" spans="1:16" ht="19.5" customHeight="1">
      <c r="A365" s="281"/>
      <c r="B365" s="205"/>
      <c r="C365" s="397"/>
      <c r="D365" s="190"/>
      <c r="E365" s="190"/>
      <c r="F365" s="190"/>
      <c r="G365" s="190"/>
      <c r="H365" s="1559" t="s">
        <v>92</v>
      </c>
      <c r="I365" s="1561"/>
      <c r="J365" s="1560" t="s">
        <v>92</v>
      </c>
      <c r="K365" s="1561"/>
      <c r="L365" s="1901"/>
      <c r="M365" s="1691"/>
      <c r="N365" s="1693"/>
      <c r="O365" s="1708"/>
      <c r="P365" s="1708"/>
    </row>
    <row r="366" spans="1:16" ht="19.5" customHeight="1">
      <c r="A366" s="281"/>
      <c r="B366" s="205"/>
      <c r="C366" s="397" t="s">
        <v>512</v>
      </c>
      <c r="D366" s="1414" t="s">
        <v>761</v>
      </c>
      <c r="E366" s="1414"/>
      <c r="F366" s="1414"/>
      <c r="G366" s="1414"/>
      <c r="H366" s="1414"/>
      <c r="I366" s="1414"/>
      <c r="J366" s="1574">
        <v>0</v>
      </c>
      <c r="K366" s="1575"/>
      <c r="L366" s="1901"/>
      <c r="M366" s="1691"/>
      <c r="N366" s="1693"/>
      <c r="O366" s="1708"/>
      <c r="P366" s="1708"/>
    </row>
    <row r="367" spans="1:16" ht="35.25" customHeight="1">
      <c r="A367" s="281"/>
      <c r="B367" s="198" t="s">
        <v>416</v>
      </c>
      <c r="C367" s="1414" t="s">
        <v>762</v>
      </c>
      <c r="D367" s="1414"/>
      <c r="E367" s="1414"/>
      <c r="F367" s="1414"/>
      <c r="G367" s="1414"/>
      <c r="H367" s="1414"/>
      <c r="I367" s="1414"/>
      <c r="J367" s="1414"/>
      <c r="K367" s="1415"/>
      <c r="L367" s="1901"/>
      <c r="M367" s="1691"/>
      <c r="N367" s="1693"/>
      <c r="O367" s="1708"/>
      <c r="P367" s="1708"/>
    </row>
    <row r="368" spans="1:16" ht="19.5" customHeight="1">
      <c r="A368" s="281"/>
      <c r="B368" s="205"/>
      <c r="C368" s="398" t="s">
        <v>418</v>
      </c>
      <c r="D368" s="1414" t="s">
        <v>745</v>
      </c>
      <c r="E368" s="1414"/>
      <c r="F368" s="1414"/>
      <c r="G368" s="1414"/>
      <c r="H368" s="1414"/>
      <c r="I368" s="1415"/>
      <c r="J368" s="1574" t="s">
        <v>346</v>
      </c>
      <c r="K368" s="1575"/>
      <c r="L368" s="1901"/>
      <c r="M368" s="1691"/>
      <c r="N368" s="1693"/>
      <c r="O368" s="1708"/>
      <c r="P368" s="1708"/>
    </row>
    <row r="369" spans="1:16" ht="19.5" customHeight="1">
      <c r="A369" s="281"/>
      <c r="B369" s="205"/>
      <c r="C369" s="397" t="s">
        <v>508</v>
      </c>
      <c r="D369" s="1414" t="s">
        <v>753</v>
      </c>
      <c r="E369" s="1414"/>
      <c r="F369" s="1414"/>
      <c r="G369" s="1414"/>
      <c r="H369" s="1414"/>
      <c r="I369" s="1415"/>
      <c r="J369" s="1883" t="s">
        <v>1365</v>
      </c>
      <c r="K369" s="1903"/>
      <c r="L369" s="1901"/>
      <c r="M369" s="1691"/>
      <c r="N369" s="1693"/>
      <c r="O369" s="1708"/>
      <c r="P369" s="1708"/>
    </row>
    <row r="370" spans="1:16" ht="19.5" customHeight="1">
      <c r="A370" s="281"/>
      <c r="B370" s="198"/>
      <c r="C370" s="294" t="s">
        <v>510</v>
      </c>
      <c r="D370" s="1414" t="s">
        <v>747</v>
      </c>
      <c r="E370" s="1414"/>
      <c r="F370" s="1414"/>
      <c r="G370" s="1414"/>
      <c r="H370" s="1904" t="s">
        <v>748</v>
      </c>
      <c r="I370" s="1894"/>
      <c r="J370" s="1893" t="s">
        <v>749</v>
      </c>
      <c r="K370" s="1894"/>
      <c r="L370" s="1901"/>
      <c r="M370" s="1691"/>
      <c r="N370" s="1693"/>
      <c r="O370" s="1708"/>
      <c r="P370" s="1708"/>
    </row>
    <row r="371" spans="1:16" ht="19.5" customHeight="1">
      <c r="A371" s="281"/>
      <c r="B371" s="397"/>
      <c r="C371" s="397"/>
      <c r="D371" s="190"/>
      <c r="E371" s="190"/>
      <c r="F371" s="190"/>
      <c r="G371" s="190"/>
      <c r="H371" s="1559" t="s">
        <v>92</v>
      </c>
      <c r="I371" s="1561"/>
      <c r="J371" s="1560" t="s">
        <v>92</v>
      </c>
      <c r="K371" s="1561"/>
      <c r="L371" s="1901"/>
      <c r="M371" s="1691"/>
      <c r="N371" s="1693"/>
      <c r="O371" s="1708"/>
      <c r="P371" s="1708"/>
    </row>
    <row r="372" spans="1:16" ht="19.5" customHeight="1">
      <c r="A372" s="281"/>
      <c r="B372" s="397"/>
      <c r="C372" s="397" t="s">
        <v>512</v>
      </c>
      <c r="D372" s="1414" t="s">
        <v>763</v>
      </c>
      <c r="E372" s="1414"/>
      <c r="F372" s="1414"/>
      <c r="G372" s="1414"/>
      <c r="H372" s="1414"/>
      <c r="I372" s="1414"/>
      <c r="J372" s="1574">
        <v>0</v>
      </c>
      <c r="K372" s="1575"/>
      <c r="L372" s="1902"/>
      <c r="M372" s="1983"/>
      <c r="N372" s="1984"/>
      <c r="O372" s="1755"/>
      <c r="P372" s="1755"/>
    </row>
    <row r="373" spans="1:16" ht="60" customHeight="1">
      <c r="A373" s="281"/>
      <c r="B373" s="225" t="s">
        <v>764</v>
      </c>
      <c r="C373" s="1414" t="s">
        <v>765</v>
      </c>
      <c r="D373" s="1414"/>
      <c r="E373" s="1414"/>
      <c r="F373" s="1414"/>
      <c r="G373" s="1414"/>
      <c r="H373" s="399" t="s">
        <v>54</v>
      </c>
      <c r="I373" s="400" t="s">
        <v>766</v>
      </c>
      <c r="J373" s="1560" t="s">
        <v>5932</v>
      </c>
      <c r="K373" s="1560"/>
      <c r="L373" s="1560"/>
      <c r="M373" s="1560"/>
      <c r="N373" s="1906"/>
      <c r="O373" s="328" t="s">
        <v>1279</v>
      </c>
      <c r="P373" s="328"/>
    </row>
    <row r="374" spans="1:16" ht="87.75" customHeight="1">
      <c r="A374" s="281"/>
      <c r="B374" s="225" t="s">
        <v>767</v>
      </c>
      <c r="C374" s="1484" t="s">
        <v>768</v>
      </c>
      <c r="D374" s="1484"/>
      <c r="E374" s="1484"/>
      <c r="F374" s="1484"/>
      <c r="G374" s="1485"/>
      <c r="H374" s="299" t="s">
        <v>53</v>
      </c>
      <c r="I374" s="319" t="s">
        <v>446</v>
      </c>
      <c r="J374" s="1907" t="s">
        <v>5933</v>
      </c>
      <c r="K374" s="1907"/>
      <c r="L374" s="1907"/>
      <c r="M374" s="1907"/>
      <c r="N374" s="1908"/>
      <c r="O374" s="1709" t="s">
        <v>3430</v>
      </c>
      <c r="P374" s="1709"/>
    </row>
    <row r="375" spans="1:16" ht="65.25" customHeight="1">
      <c r="A375" s="281"/>
      <c r="B375" s="198" t="s">
        <v>394</v>
      </c>
      <c r="C375" s="1485" t="s">
        <v>769</v>
      </c>
      <c r="D375" s="1432"/>
      <c r="E375" s="1432"/>
      <c r="F375" s="1432"/>
      <c r="G375" s="1432"/>
      <c r="H375" s="1909" t="s">
        <v>5934</v>
      </c>
      <c r="I375" s="1909"/>
      <c r="J375" s="1909"/>
      <c r="K375" s="1909"/>
      <c r="L375" s="1909"/>
      <c r="M375" s="1791"/>
      <c r="N375" s="1910"/>
      <c r="O375" s="1755"/>
      <c r="P375" s="1755"/>
    </row>
    <row r="376" spans="1:16" ht="57" customHeight="1">
      <c r="A376" s="281"/>
      <c r="B376" s="190" t="s">
        <v>770</v>
      </c>
      <c r="C376" s="1414" t="s">
        <v>771</v>
      </c>
      <c r="D376" s="1414"/>
      <c r="E376" s="1414"/>
      <c r="F376" s="1414"/>
      <c r="G376" s="1415"/>
      <c r="H376" s="1574" t="s">
        <v>357</v>
      </c>
      <c r="I376" s="1575"/>
      <c r="J376" s="1921" t="s">
        <v>446</v>
      </c>
      <c r="K376" s="3205" t="s">
        <v>5935</v>
      </c>
      <c r="L376" s="2045"/>
      <c r="M376" s="2045"/>
      <c r="N376" s="2046"/>
      <c r="O376" s="1709" t="s">
        <v>3324</v>
      </c>
      <c r="P376" s="1709"/>
    </row>
    <row r="377" spans="1:16" ht="42.75" customHeight="1">
      <c r="A377" s="281"/>
      <c r="B377" s="398" t="s">
        <v>394</v>
      </c>
      <c r="C377" s="1445" t="s">
        <v>772</v>
      </c>
      <c r="D377" s="1445"/>
      <c r="E377" s="1445"/>
      <c r="F377" s="1445"/>
      <c r="G377" s="1817"/>
      <c r="H377" s="1927"/>
      <c r="I377" s="1881"/>
      <c r="J377" s="1922"/>
      <c r="K377" s="3574"/>
      <c r="L377" s="3575"/>
      <c r="M377" s="3575"/>
      <c r="N377" s="3576"/>
      <c r="O377" s="1710"/>
      <c r="P377" s="1710"/>
    </row>
    <row r="378" spans="1:16" ht="44.25" customHeight="1">
      <c r="B378" s="1911" t="s">
        <v>773</v>
      </c>
      <c r="C378" s="1912"/>
      <c r="D378" s="1912"/>
      <c r="E378" s="1912"/>
      <c r="F378" s="1912"/>
      <c r="G378" s="1913"/>
      <c r="H378" s="1914"/>
      <c r="I378" s="1915"/>
      <c r="J378" s="1915"/>
      <c r="K378" s="1915"/>
      <c r="L378" s="1915"/>
      <c r="M378" s="1915"/>
      <c r="N378" s="1915"/>
      <c r="O378" s="1916"/>
      <c r="P378" s="1917"/>
    </row>
    <row r="379" spans="1:16" ht="24" customHeight="1">
      <c r="B379" s="1416" t="s">
        <v>7</v>
      </c>
      <c r="C379" s="1417"/>
      <c r="D379" s="1417"/>
      <c r="E379" s="1417"/>
      <c r="F379" s="1417"/>
      <c r="G379" s="1417"/>
      <c r="H379" s="1417"/>
      <c r="I379" s="1417"/>
      <c r="J379" s="1882"/>
      <c r="K379" s="1882"/>
      <c r="L379" s="1417"/>
      <c r="M379" s="1417"/>
      <c r="N379" s="1417"/>
      <c r="O379" s="1417"/>
      <c r="P379" s="1418"/>
    </row>
    <row r="380" spans="1:16" ht="37.5" customHeight="1">
      <c r="A380" s="281"/>
      <c r="B380" s="190" t="s">
        <v>774</v>
      </c>
      <c r="C380" s="1414" t="s">
        <v>775</v>
      </c>
      <c r="D380" s="1414"/>
      <c r="E380" s="1414"/>
      <c r="F380" s="1414"/>
      <c r="G380" s="1415"/>
      <c r="H380" s="1574" t="s">
        <v>54</v>
      </c>
      <c r="I380" s="1575"/>
      <c r="J380" s="394" t="s">
        <v>446</v>
      </c>
      <c r="K380" s="1918"/>
      <c r="L380" s="1919"/>
      <c r="M380" s="1919"/>
      <c r="N380" s="1920"/>
      <c r="O380" s="461"/>
      <c r="P380" s="462"/>
    </row>
    <row r="381" spans="1:16" ht="72.75" customHeight="1">
      <c r="A381" s="281"/>
      <c r="B381" s="190" t="s">
        <v>776</v>
      </c>
      <c r="C381" s="1414" t="s">
        <v>777</v>
      </c>
      <c r="D381" s="1414"/>
      <c r="E381" s="1414"/>
      <c r="F381" s="1414"/>
      <c r="G381" s="1415"/>
      <c r="H381" s="1574"/>
      <c r="I381" s="1575"/>
      <c r="J381" s="319" t="s">
        <v>446</v>
      </c>
      <c r="K381" s="1928"/>
      <c r="L381" s="1929"/>
      <c r="M381" s="1929"/>
      <c r="N381" s="1930"/>
      <c r="O381" s="463"/>
      <c r="P381" s="464"/>
    </row>
    <row r="382" spans="1:16" ht="72.75" customHeight="1">
      <c r="A382" s="281"/>
      <c r="B382" s="190" t="s">
        <v>778</v>
      </c>
      <c r="C382" s="1414" t="s">
        <v>779</v>
      </c>
      <c r="D382" s="1414"/>
      <c r="E382" s="1414"/>
      <c r="F382" s="1414"/>
      <c r="G382" s="1415"/>
      <c r="H382" s="1574" t="s">
        <v>58</v>
      </c>
      <c r="I382" s="1575"/>
      <c r="J382" s="1756" t="s">
        <v>446</v>
      </c>
      <c r="K382" s="1928"/>
      <c r="L382" s="1929"/>
      <c r="M382" s="1929"/>
      <c r="N382" s="1930"/>
      <c r="O382" s="463"/>
      <c r="P382" s="464"/>
    </row>
    <row r="383" spans="1:16" ht="63.95" customHeight="1">
      <c r="A383" s="281"/>
      <c r="B383" s="190"/>
      <c r="C383" s="190" t="s">
        <v>561</v>
      </c>
      <c r="D383" s="1414" t="s">
        <v>780</v>
      </c>
      <c r="E383" s="1414"/>
      <c r="F383" s="1414"/>
      <c r="G383" s="1415"/>
      <c r="H383" s="1574" t="s">
        <v>54</v>
      </c>
      <c r="I383" s="1575"/>
      <c r="J383" s="1758"/>
      <c r="K383" s="1928" t="s">
        <v>5936</v>
      </c>
      <c r="L383" s="1929"/>
      <c r="M383" s="1929"/>
      <c r="N383" s="1930"/>
      <c r="O383" s="463"/>
      <c r="P383" s="464"/>
    </row>
    <row r="384" spans="1:16" ht="72.75" customHeight="1">
      <c r="A384" s="281"/>
      <c r="B384" s="190" t="s">
        <v>781</v>
      </c>
      <c r="C384" s="1414" t="s">
        <v>782</v>
      </c>
      <c r="D384" s="1414"/>
      <c r="E384" s="1414"/>
      <c r="F384" s="1414"/>
      <c r="G384" s="1415"/>
      <c r="H384" s="1867" t="s">
        <v>371</v>
      </c>
      <c r="I384" s="1869"/>
      <c r="J384" s="319" t="s">
        <v>446</v>
      </c>
      <c r="K384" s="1928"/>
      <c r="L384" s="1929"/>
      <c r="M384" s="1929"/>
      <c r="N384" s="1930"/>
      <c r="O384" s="463"/>
      <c r="P384" s="464"/>
    </row>
    <row r="385" spans="1:16" ht="64.5" customHeight="1">
      <c r="A385" s="281"/>
      <c r="B385" s="190" t="s">
        <v>783</v>
      </c>
      <c r="C385" s="1414" t="s">
        <v>784</v>
      </c>
      <c r="D385" s="1414"/>
      <c r="E385" s="1414"/>
      <c r="F385" s="1414"/>
      <c r="G385" s="1415"/>
      <c r="H385" s="1937" t="s">
        <v>3328</v>
      </c>
      <c r="I385" s="1938"/>
      <c r="J385" s="319" t="s">
        <v>446</v>
      </c>
      <c r="K385" s="1928"/>
      <c r="L385" s="1929"/>
      <c r="M385" s="1929"/>
      <c r="N385" s="1930"/>
      <c r="O385" s="463"/>
      <c r="P385" s="464"/>
    </row>
    <row r="386" spans="1:16" ht="63.75" customHeight="1">
      <c r="A386" s="281"/>
      <c r="B386" s="190" t="s">
        <v>785</v>
      </c>
      <c r="C386" s="1414" t="s">
        <v>786</v>
      </c>
      <c r="D386" s="1414"/>
      <c r="E386" s="1414"/>
      <c r="F386" s="1414"/>
      <c r="G386" s="1415"/>
      <c r="H386" s="1563" t="s">
        <v>1370</v>
      </c>
      <c r="I386" s="1564"/>
      <c r="J386" s="319" t="s">
        <v>446</v>
      </c>
      <c r="K386" s="1928"/>
      <c r="L386" s="1929"/>
      <c r="M386" s="1929"/>
      <c r="N386" s="1930"/>
      <c r="O386" s="463"/>
      <c r="P386" s="464"/>
    </row>
    <row r="387" spans="1:16" ht="81" customHeight="1">
      <c r="A387" s="281"/>
      <c r="B387" s="190" t="s">
        <v>787</v>
      </c>
      <c r="C387" s="1414" t="s">
        <v>5937</v>
      </c>
      <c r="D387" s="1414"/>
      <c r="E387" s="1414"/>
      <c r="F387" s="1414"/>
      <c r="G387" s="1414"/>
      <c r="H387" s="1574"/>
      <c r="I387" s="1575"/>
      <c r="J387" s="319" t="s">
        <v>446</v>
      </c>
      <c r="K387" s="3635"/>
      <c r="L387" s="3581"/>
      <c r="M387" s="3581"/>
      <c r="N387" s="3582"/>
      <c r="O387" s="463"/>
      <c r="P387" s="464"/>
    </row>
    <row r="388" spans="1:16" ht="31.5" customHeight="1">
      <c r="B388" s="1939" t="s">
        <v>791</v>
      </c>
      <c r="C388" s="1940"/>
      <c r="D388" s="1940"/>
      <c r="E388" s="1940"/>
      <c r="F388" s="1940"/>
      <c r="G388" s="1940"/>
      <c r="H388" s="1940"/>
      <c r="I388" s="1940"/>
      <c r="J388" s="1940"/>
      <c r="K388" s="1940"/>
      <c r="L388" s="1940"/>
      <c r="M388" s="1940"/>
      <c r="N388" s="1940"/>
      <c r="O388" s="1940"/>
      <c r="P388" s="465"/>
    </row>
    <row r="389" spans="1:16" ht="15"/>
    <row r="390" spans="1:16" ht="15"/>
  </sheetData>
  <protectedRanges>
    <protectedRange algorithmName="SHA-512" hashValue="Vy4WNnMLetCeG+ng9ui6x3+uqKOOyXkr9ydS0hpE1nBblJqWNCsRpMCB+kdhYYAjvYZVZFDOlkpNDEp6qTa4+w==" saltValue="f8i8fDNrQTExav3GvUuKAA==" spinCount="100000" sqref="J59:J65" name="Range1"/>
  </protectedRanges>
  <mergeCells count="879">
    <mergeCell ref="F1:N1"/>
    <mergeCell ref="F2:G2"/>
    <mergeCell ref="B4:N4"/>
    <mergeCell ref="J10:K10"/>
    <mergeCell ref="L10:N10"/>
    <mergeCell ref="C11:H11"/>
    <mergeCell ref="J11:K11"/>
    <mergeCell ref="L11:N11"/>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2"/>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49:E49"/>
    <mergeCell ref="G49:H49"/>
    <mergeCell ref="I49:J49"/>
    <mergeCell ref="K49:L49"/>
    <mergeCell ref="B50:P50"/>
    <mergeCell ref="C51:E51"/>
    <mergeCell ref="G51:H51"/>
    <mergeCell ref="I51:J51"/>
    <mergeCell ref="K51:L51"/>
    <mergeCell ref="C54:E54"/>
    <mergeCell ref="G54:H54"/>
    <mergeCell ref="I54:J54"/>
    <mergeCell ref="K54:L54"/>
    <mergeCell ref="L65:N65"/>
    <mergeCell ref="B58:N58"/>
    <mergeCell ref="C59:I59"/>
    <mergeCell ref="C55:E55"/>
    <mergeCell ref="G55:H55"/>
    <mergeCell ref="I55:J55"/>
    <mergeCell ref="K55:L55"/>
    <mergeCell ref="C52:E52"/>
    <mergeCell ref="G52:H52"/>
    <mergeCell ref="I52:J52"/>
    <mergeCell ref="K52:L52"/>
    <mergeCell ref="C53:E53"/>
    <mergeCell ref="G53:H53"/>
    <mergeCell ref="I53:J53"/>
    <mergeCell ref="K53:L53"/>
    <mergeCell ref="C56:E56"/>
    <mergeCell ref="G56:H56"/>
    <mergeCell ref="I56:J56"/>
    <mergeCell ref="K56:L56"/>
    <mergeCell ref="C57:E57"/>
    <mergeCell ref="G57:H57"/>
    <mergeCell ref="I57:J57"/>
    <mergeCell ref="K57:L57"/>
    <mergeCell ref="L62:N62"/>
    <mergeCell ref="L59:N59"/>
    <mergeCell ref="C66:J66"/>
    <mergeCell ref="K66:K71"/>
    <mergeCell ref="L66:N71"/>
    <mergeCell ref="O66:O71"/>
    <mergeCell ref="P66:P71"/>
    <mergeCell ref="C67:I67"/>
    <mergeCell ref="C68:I68"/>
    <mergeCell ref="C69:I69"/>
    <mergeCell ref="C70:I70"/>
    <mergeCell ref="C71:F71"/>
    <mergeCell ref="G71:J71"/>
    <mergeCell ref="O59:O65"/>
    <mergeCell ref="P59:P65"/>
    <mergeCell ref="C60:I60"/>
    <mergeCell ref="L60:N60"/>
    <mergeCell ref="C61:I61"/>
    <mergeCell ref="L61:N61"/>
    <mergeCell ref="C62:I62"/>
    <mergeCell ref="C63:I63"/>
    <mergeCell ref="L63:N63"/>
    <mergeCell ref="C64:I64"/>
    <mergeCell ref="L64:N64"/>
    <mergeCell ref="C65:I65"/>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P84:P89"/>
    <mergeCell ref="B85:E89"/>
    <mergeCell ref="F85:H85"/>
    <mergeCell ref="I85:J85"/>
    <mergeCell ref="K85:N85"/>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137"/>
    <mergeCell ref="B92:F93"/>
    <mergeCell ref="G92:N92"/>
    <mergeCell ref="K93:N93"/>
    <mergeCell ref="C94:J94"/>
    <mergeCell ref="K94:N96"/>
    <mergeCell ref="C95:F95"/>
    <mergeCell ref="C103:J103"/>
    <mergeCell ref="K103:N105"/>
    <mergeCell ref="C104:F104"/>
    <mergeCell ref="C105:F105"/>
    <mergeCell ref="C106:J106"/>
    <mergeCell ref="K106:N108"/>
    <mergeCell ref="C107:F107"/>
    <mergeCell ref="C108:F108"/>
    <mergeCell ref="C96:F96"/>
    <mergeCell ref="C97:J97"/>
    <mergeCell ref="K97:N99"/>
    <mergeCell ref="C98:F98"/>
    <mergeCell ref="C99:F99"/>
    <mergeCell ref="C100:J100"/>
    <mergeCell ref="K100:N102"/>
    <mergeCell ref="C101:F101"/>
    <mergeCell ref="C102:F102"/>
    <mergeCell ref="C115:J115"/>
    <mergeCell ref="K115:N117"/>
    <mergeCell ref="C116:F116"/>
    <mergeCell ref="C117:F117"/>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27:J127"/>
    <mergeCell ref="K127:N129"/>
    <mergeCell ref="C128:F128"/>
    <mergeCell ref="C129:F129"/>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J133"/>
    <mergeCell ref="K133:N136"/>
    <mergeCell ref="C134:D134"/>
    <mergeCell ref="E134:J134"/>
    <mergeCell ref="C135:F135"/>
    <mergeCell ref="C136:F136"/>
    <mergeCell ref="H143:J143"/>
    <mergeCell ref="C144:G144"/>
    <mergeCell ref="H144:J144"/>
    <mergeCell ref="C145:G145"/>
    <mergeCell ref="H145:J145"/>
    <mergeCell ref="O145:O146"/>
    <mergeCell ref="B140:P140"/>
    <mergeCell ref="C141:G141"/>
    <mergeCell ref="H141:J141"/>
    <mergeCell ref="K141:K148"/>
    <mergeCell ref="L141:N148"/>
    <mergeCell ref="O141:O144"/>
    <mergeCell ref="P141:P144"/>
    <mergeCell ref="C142:G142"/>
    <mergeCell ref="H142:J142"/>
    <mergeCell ref="C143:G143"/>
    <mergeCell ref="P145:P146"/>
    <mergeCell ref="C146:G146"/>
    <mergeCell ref="H146:J146"/>
    <mergeCell ref="C147:G147"/>
    <mergeCell ref="H147:J147"/>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D154:F154"/>
    <mergeCell ref="G154:I154"/>
    <mergeCell ref="J154:L154"/>
    <mergeCell ref="C155:F155"/>
    <mergeCell ref="G155:I155"/>
    <mergeCell ref="J155:L155"/>
    <mergeCell ref="M151:N151"/>
    <mergeCell ref="C152:F152"/>
    <mergeCell ref="G152:I152"/>
    <mergeCell ref="J152:L152"/>
    <mergeCell ref="M152:N152"/>
    <mergeCell ref="D153:F153"/>
    <mergeCell ref="G153:I153"/>
    <mergeCell ref="J153:L153"/>
    <mergeCell ref="M153:N153"/>
    <mergeCell ref="M155:N155"/>
    <mergeCell ref="C156:F156"/>
    <mergeCell ref="G156:I156"/>
    <mergeCell ref="J156:L156"/>
    <mergeCell ref="M156:N156"/>
    <mergeCell ref="C157:F157"/>
    <mergeCell ref="G157:I157"/>
    <mergeCell ref="J157:L157"/>
    <mergeCell ref="M157:N157"/>
    <mergeCell ref="C160:F160"/>
    <mergeCell ref="G160:I160"/>
    <mergeCell ref="J160:L160"/>
    <mergeCell ref="M160:N160"/>
    <mergeCell ref="C161:F161"/>
    <mergeCell ref="G161:I161"/>
    <mergeCell ref="J161:L161"/>
    <mergeCell ref="M161:N161"/>
    <mergeCell ref="C158:F158"/>
    <mergeCell ref="G158:I158"/>
    <mergeCell ref="J158:L158"/>
    <mergeCell ref="M158:N158"/>
    <mergeCell ref="C159:F159"/>
    <mergeCell ref="G159:I159"/>
    <mergeCell ref="J159:L159"/>
    <mergeCell ref="M159:N159"/>
    <mergeCell ref="C164:F164"/>
    <mergeCell ref="G164:I164"/>
    <mergeCell ref="J164:L164"/>
    <mergeCell ref="M164:N164"/>
    <mergeCell ref="C165:E165"/>
    <mergeCell ref="H165:I165"/>
    <mergeCell ref="J165:L165"/>
    <mergeCell ref="M165:N165"/>
    <mergeCell ref="C162:F162"/>
    <mergeCell ref="G162:I162"/>
    <mergeCell ref="J162:L162"/>
    <mergeCell ref="M162:N162"/>
    <mergeCell ref="C163:F163"/>
    <mergeCell ref="G163:I163"/>
    <mergeCell ref="J163:L163"/>
    <mergeCell ref="M163:N163"/>
    <mergeCell ref="B166:N166"/>
    <mergeCell ref="C167:E167"/>
    <mergeCell ref="G167:K167"/>
    <mergeCell ref="L167:N167"/>
    <mergeCell ref="O167:O178"/>
    <mergeCell ref="P167:P178"/>
    <mergeCell ref="C168:E168"/>
    <mergeCell ref="G168:K168"/>
    <mergeCell ref="L168:N168"/>
    <mergeCell ref="C169:E169"/>
    <mergeCell ref="C172:E172"/>
    <mergeCell ref="G172:K172"/>
    <mergeCell ref="L172:N172"/>
    <mergeCell ref="C173:E173"/>
    <mergeCell ref="G173:K173"/>
    <mergeCell ref="L173:N173"/>
    <mergeCell ref="G169:K169"/>
    <mergeCell ref="L169:N169"/>
    <mergeCell ref="C170:E170"/>
    <mergeCell ref="G170:K170"/>
    <mergeCell ref="L170:N170"/>
    <mergeCell ref="C171:E171"/>
    <mergeCell ref="G171:K171"/>
    <mergeCell ref="L171:N171"/>
    <mergeCell ref="C176:E176"/>
    <mergeCell ref="G176:K176"/>
    <mergeCell ref="L176:N176"/>
    <mergeCell ref="C177:E177"/>
    <mergeCell ref="G177:K177"/>
    <mergeCell ref="L177:N177"/>
    <mergeCell ref="C174:E174"/>
    <mergeCell ref="G174:K174"/>
    <mergeCell ref="L174:N174"/>
    <mergeCell ref="C175:E175"/>
    <mergeCell ref="G175:K175"/>
    <mergeCell ref="L175:N175"/>
    <mergeCell ref="C178:E178"/>
    <mergeCell ref="G178:K178"/>
    <mergeCell ref="L178:N178"/>
    <mergeCell ref="C179:E179"/>
    <mergeCell ref="G179:N179"/>
    <mergeCell ref="O179:O190"/>
    <mergeCell ref="G184:N184"/>
    <mergeCell ref="C185:E185"/>
    <mergeCell ref="G185:N185"/>
    <mergeCell ref="C186:E186"/>
    <mergeCell ref="G186:N186"/>
    <mergeCell ref="C187:E187"/>
    <mergeCell ref="G187:N187"/>
    <mergeCell ref="C188:E188"/>
    <mergeCell ref="G188:N188"/>
    <mergeCell ref="C189:E189"/>
    <mergeCell ref="G189:N189"/>
    <mergeCell ref="P179:P190"/>
    <mergeCell ref="C180:E180"/>
    <mergeCell ref="G180:N180"/>
    <mergeCell ref="C181:E181"/>
    <mergeCell ref="G181:N181"/>
    <mergeCell ref="C182:E182"/>
    <mergeCell ref="G182:N182"/>
    <mergeCell ref="C183:E183"/>
    <mergeCell ref="G183:N183"/>
    <mergeCell ref="C184:E184"/>
    <mergeCell ref="C190:E190"/>
    <mergeCell ref="G190:N190"/>
    <mergeCell ref="L191:N191"/>
    <mergeCell ref="O191:O202"/>
    <mergeCell ref="C195:E195"/>
    <mergeCell ref="G195:K195"/>
    <mergeCell ref="L195:N195"/>
    <mergeCell ref="C196:E196"/>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F259"/>
    <mergeCell ref="H259:N259"/>
    <mergeCell ref="C260:E260"/>
    <mergeCell ref="H260:N260"/>
    <mergeCell ref="O263:O267"/>
    <mergeCell ref="P263:P267"/>
    <mergeCell ref="C264:E264"/>
    <mergeCell ref="C265:E265"/>
    <mergeCell ref="C266:E266"/>
    <mergeCell ref="C267:E267"/>
    <mergeCell ref="C261:E261"/>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H341:I341"/>
    <mergeCell ref="J341:K341"/>
    <mergeCell ref="H328:I328"/>
    <mergeCell ref="C337:K337"/>
    <mergeCell ref="D338:I338"/>
    <mergeCell ref="J338:K338"/>
    <mergeCell ref="D339:I339"/>
    <mergeCell ref="J339:K339"/>
    <mergeCell ref="D340:G340"/>
    <mergeCell ref="H340:I340"/>
    <mergeCell ref="J340:K340"/>
    <mergeCell ref="D334:G334"/>
    <mergeCell ref="H334:I334"/>
    <mergeCell ref="J334:K334"/>
    <mergeCell ref="H335:I335"/>
    <mergeCell ref="J335:K335"/>
    <mergeCell ref="D336:I336"/>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C373:G373"/>
    <mergeCell ref="J373:N373"/>
    <mergeCell ref="C374:G374"/>
    <mergeCell ref="J374:N374"/>
    <mergeCell ref="O374:O37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B378:G378"/>
    <mergeCell ref="H378:N378"/>
    <mergeCell ref="O378:P378"/>
    <mergeCell ref="B379:P379"/>
    <mergeCell ref="C380:G380"/>
    <mergeCell ref="H380:I380"/>
    <mergeCell ref="K380:N380"/>
    <mergeCell ref="C376:G376"/>
    <mergeCell ref="H376:I376"/>
    <mergeCell ref="J376:J377"/>
    <mergeCell ref="K376:N377"/>
    <mergeCell ref="O376:O377"/>
    <mergeCell ref="P376:P377"/>
    <mergeCell ref="C377:G377"/>
    <mergeCell ref="H377:I377"/>
    <mergeCell ref="C381:G381"/>
    <mergeCell ref="H381:I381"/>
    <mergeCell ref="K381:N381"/>
    <mergeCell ref="C382:G382"/>
    <mergeCell ref="H382:I382"/>
    <mergeCell ref="J382:J383"/>
    <mergeCell ref="K382:N382"/>
    <mergeCell ref="D383:G383"/>
    <mergeCell ref="H383:I383"/>
    <mergeCell ref="K383:N383"/>
    <mergeCell ref="B388:O388"/>
    <mergeCell ref="C386:G386"/>
    <mergeCell ref="H386:I386"/>
    <mergeCell ref="K386:N386"/>
    <mergeCell ref="C387:G387"/>
    <mergeCell ref="H387:I387"/>
    <mergeCell ref="K387:N387"/>
    <mergeCell ref="C384:G384"/>
    <mergeCell ref="H384:I384"/>
    <mergeCell ref="K384:N384"/>
    <mergeCell ref="C385:G385"/>
    <mergeCell ref="H385:I385"/>
    <mergeCell ref="K385:N385"/>
  </mergeCells>
  <phoneticPr fontId="15" type="noConversion"/>
  <conditionalFormatting sqref="F73:F75">
    <cfRule type="containsBlanks" dxfId="1491" priority="184">
      <formula>LEN(TRIM(F73))=0</formula>
    </cfRule>
  </conditionalFormatting>
  <conditionalFormatting sqref="F77:F81">
    <cfRule type="containsBlanks" dxfId="1490" priority="151">
      <formula>LEN(TRIM(F77))=0</formula>
    </cfRule>
  </conditionalFormatting>
  <conditionalFormatting sqref="F180:F190">
    <cfRule type="containsBlanks" dxfId="1489" priority="185">
      <formula>LEN(TRIM(F180))=0</formula>
    </cfRule>
  </conditionalFormatting>
  <conditionalFormatting sqref="F257:F258">
    <cfRule type="containsBlanks" dxfId="1488" priority="190">
      <formula>LEN(TRIM(F257))=0</formula>
    </cfRule>
  </conditionalFormatting>
  <conditionalFormatting sqref="F260">
    <cfRule type="expression" dxfId="1487" priority="32">
      <formula>AND(F258="No",#REF!="No")</formula>
    </cfRule>
  </conditionalFormatting>
  <conditionalFormatting sqref="F260:F267">
    <cfRule type="containsBlanks" dxfId="1486" priority="189">
      <formula>LEN(TRIM(F260))=0</formula>
    </cfRule>
  </conditionalFormatting>
  <conditionalFormatting sqref="F261">
    <cfRule type="expression" dxfId="1485" priority="12">
      <formula>AND(F258="No",#REF!="No")</formula>
    </cfRule>
  </conditionalFormatting>
  <conditionalFormatting sqref="F262">
    <cfRule type="expression" dxfId="1484" priority="11">
      <formula>AND(F258="No",#REF!="No")</formula>
    </cfRule>
  </conditionalFormatting>
  <conditionalFormatting sqref="F264:F267">
    <cfRule type="expression" dxfId="1483" priority="54">
      <formula>$F$263="No"</formula>
    </cfRule>
  </conditionalFormatting>
  <conditionalFormatting sqref="F273:F277">
    <cfRule type="containsBlanks" dxfId="1482" priority="175">
      <formula>LEN(TRIM(F273))=0</formula>
    </cfRule>
  </conditionalFormatting>
  <conditionalFormatting sqref="F81:G81">
    <cfRule type="expression" dxfId="1481" priority="36">
      <formula>OR($F$80="No",$F$80="Don't know",$F$80="Not applicable")</formula>
    </cfRule>
  </conditionalFormatting>
  <conditionalFormatting sqref="F250:G250 F251 F252:G252 F253 F254:G254">
    <cfRule type="containsBlanks" dxfId="1480" priority="172">
      <formula>LEN(TRIM(F250))=0</formula>
    </cfRule>
  </conditionalFormatting>
  <conditionalFormatting sqref="F86:J86">
    <cfRule type="containsBlanks" dxfId="1479" priority="110">
      <formula>LEN(TRIM(F86))=0</formula>
    </cfRule>
  </conditionalFormatting>
  <conditionalFormatting sqref="F226:J226">
    <cfRule type="expression" dxfId="1478" priority="47">
      <formula>OR($H$225="No",$H$225="Don't know",$H$225="Not applicable (no fees)")</formula>
    </cfRule>
  </conditionalFormatting>
  <conditionalFormatting sqref="F228:J228">
    <cfRule type="expression" dxfId="1477" priority="46">
      <formula>$H$227="No"</formula>
    </cfRule>
  </conditionalFormatting>
  <conditionalFormatting sqref="F45:M45">
    <cfRule type="expression" dxfId="1476" priority="99">
      <formula>OR($I$42="No",$I$42="Don't know")</formula>
    </cfRule>
  </conditionalFormatting>
  <conditionalFormatting sqref="F47:M47 F45:M45 F52:M53">
    <cfRule type="containsBlanks" dxfId="1475" priority="120">
      <formula>LEN(TRIM(F45))=0</formula>
    </cfRule>
  </conditionalFormatting>
  <conditionalFormatting sqref="F47:M47">
    <cfRule type="expression" dxfId="1474" priority="100">
      <formula>OR($I$42="No",$I$42="Don't know")</formula>
    </cfRule>
  </conditionalFormatting>
  <conditionalFormatting sqref="F8:N8">
    <cfRule type="expression" dxfId="1473" priority="96">
      <formula>OR($I$6="No",$I$6="Don't know")</formula>
    </cfRule>
    <cfRule type="containsBlanks" dxfId="1472" priority="209">
      <formula>LEN(TRIM(F8))=0</formula>
    </cfRule>
    <cfRule type="expression" dxfId="1471" priority="213">
      <formula>$N$13="No"</formula>
    </cfRule>
    <cfRule type="expression" dxfId="1470" priority="214">
      <formula>$N$13="Not applicable"</formula>
    </cfRule>
    <cfRule type="expression" dxfId="1469" priority="215">
      <formula>$N$13="Don't know"</formula>
    </cfRule>
  </conditionalFormatting>
  <conditionalFormatting sqref="F86:N89">
    <cfRule type="expression" dxfId="1468" priority="93">
      <formula>OR($H$84="No",$H$84="Don't know")</formula>
    </cfRule>
  </conditionalFormatting>
  <conditionalFormatting sqref="G38:G39">
    <cfRule type="expression" dxfId="1467" priority="109">
      <formula>$J$35="No"</formula>
    </cfRule>
  </conditionalFormatting>
  <conditionalFormatting sqref="G139">
    <cfRule type="containsBlanks" dxfId="1466" priority="205">
      <formula>LEN(TRIM(G139))=0</formula>
    </cfRule>
  </conditionalFormatting>
  <conditionalFormatting sqref="G154:G164">
    <cfRule type="containsBlanks" dxfId="1465" priority="88">
      <formula>LEN(TRIM(G154))=0</formula>
    </cfRule>
  </conditionalFormatting>
  <conditionalFormatting sqref="G256">
    <cfRule type="containsBlanks" dxfId="1464" priority="171">
      <formula>LEN(TRIM(G256))=0</formula>
    </cfRule>
  </conditionalFormatting>
  <conditionalFormatting sqref="G271 F273:G277">
    <cfRule type="expression" dxfId="1463" priority="53">
      <formula>OR($G$269="No",$G$269="Don't know")</formula>
    </cfRule>
  </conditionalFormatting>
  <conditionalFormatting sqref="G271 G269">
    <cfRule type="containsBlanks" dxfId="1462" priority="174">
      <formula>LEN(TRIM(G269))=0</formula>
    </cfRule>
  </conditionalFormatting>
  <conditionalFormatting sqref="G151:I151">
    <cfRule type="expression" dxfId="1461" priority="92">
      <formula>OR($I$94="No",$I$94="Don't know")</formula>
    </cfRule>
  </conditionalFormatting>
  <conditionalFormatting sqref="G152:I152">
    <cfRule type="expression" dxfId="1460" priority="90">
      <formula>OR($I$97="No",$I$97="Don't know")</formula>
    </cfRule>
  </conditionalFormatting>
  <conditionalFormatting sqref="G153:I154">
    <cfRule type="expression" dxfId="1459" priority="87">
      <formula>OR($I$100="No",$I$100="Don't know")</formula>
    </cfRule>
  </conditionalFormatting>
  <conditionalFormatting sqref="G155:I155">
    <cfRule type="expression" dxfId="1458" priority="84">
      <formula>OR($I$103="No",$I$103="Don't know")</formula>
    </cfRule>
  </conditionalFormatting>
  <conditionalFormatting sqref="G156:I156">
    <cfRule type="expression" dxfId="1457" priority="82">
      <formula>OR($I$106="No",$I$106="Don't know")</formula>
    </cfRule>
  </conditionalFormatting>
  <conditionalFormatting sqref="G157:I157">
    <cfRule type="expression" dxfId="1456" priority="80">
      <formula>OR($I$109="No",$I$109="Don't know")</formula>
    </cfRule>
  </conditionalFormatting>
  <conditionalFormatting sqref="G158:I158">
    <cfRule type="expression" dxfId="1455" priority="78">
      <formula>OR($I$112="No",$I$112="Don't know")</formula>
    </cfRule>
  </conditionalFormatting>
  <conditionalFormatting sqref="G159:I159">
    <cfRule type="expression" dxfId="1454" priority="76">
      <formula>OR($I$115="No",$I$115="Don't know")</formula>
    </cfRule>
  </conditionalFormatting>
  <conditionalFormatting sqref="G160:I160">
    <cfRule type="expression" dxfId="1453" priority="74">
      <formula>OR($I$118="No",$I$118="Don't know")</formula>
    </cfRule>
  </conditionalFormatting>
  <conditionalFormatting sqref="G161:I161">
    <cfRule type="expression" dxfId="1452" priority="72">
      <formula>OR($I$121="No",$I$121="Don't know")</formula>
    </cfRule>
  </conditionalFormatting>
  <conditionalFormatting sqref="G162:I162">
    <cfRule type="expression" dxfId="1451" priority="70">
      <formula>OR($I$124="No",$I$124="Don't know")</formula>
    </cfRule>
  </conditionalFormatting>
  <conditionalFormatting sqref="G163:I163">
    <cfRule type="expression" dxfId="1450" priority="67">
      <formula>OR($I$127="No",$I$127="Don't know")</formula>
    </cfRule>
  </conditionalFormatting>
  <conditionalFormatting sqref="G164:I164">
    <cfRule type="expression" dxfId="1449" priority="66">
      <formula>OR($I$130="No",$I$130="Don't know")</formula>
    </cfRule>
  </conditionalFormatting>
  <conditionalFormatting sqref="G38:J39">
    <cfRule type="expression" dxfId="1448" priority="94">
      <formula>OR($J$35="No",$J$35="Don't know")</formula>
    </cfRule>
    <cfRule type="containsBlanks" dxfId="1447" priority="207">
      <formula>LEN(TRIM(G38))=0</formula>
    </cfRule>
  </conditionalFormatting>
  <conditionalFormatting sqref="G71:J71 F73:G75 F77:G81">
    <cfRule type="expression" dxfId="1446" priority="37">
      <formula>($J$59=0)</formula>
    </cfRule>
  </conditionalFormatting>
  <conditionalFormatting sqref="G71:J71">
    <cfRule type="expression" dxfId="1445" priority="39">
      <formula>OR($J$70="No",$J$70="Don't know",$J$70="Not applicable")</formula>
    </cfRule>
    <cfRule type="containsBlanks" dxfId="1444" priority="173">
      <formula>LEN(TRIM(G71))=0</formula>
    </cfRule>
  </conditionalFormatting>
  <conditionalFormatting sqref="G95:J96">
    <cfRule type="containsBlanks" dxfId="1443" priority="34">
      <formula>LEN(TRIM(G95))=0</formula>
    </cfRule>
  </conditionalFormatting>
  <conditionalFormatting sqref="G98:J99">
    <cfRule type="containsBlanks" dxfId="1442" priority="30">
      <formula>LEN(TRIM(G98))=0</formula>
    </cfRule>
  </conditionalFormatting>
  <conditionalFormatting sqref="G101:J102">
    <cfRule type="containsBlanks" dxfId="1441" priority="29">
      <formula>LEN(TRIM(G101))=0</formula>
    </cfRule>
  </conditionalFormatting>
  <conditionalFormatting sqref="G104:J105">
    <cfRule type="containsBlanks" dxfId="1440" priority="28">
      <formula>LEN(TRIM(G104))=0</formula>
    </cfRule>
  </conditionalFormatting>
  <conditionalFormatting sqref="G107:J108">
    <cfRule type="containsBlanks" dxfId="1439" priority="7">
      <formula>LEN(TRIM(G107))=0</formula>
    </cfRule>
  </conditionalFormatting>
  <conditionalFormatting sqref="G110:J111">
    <cfRule type="containsBlanks" dxfId="1438" priority="6">
      <formula>LEN(TRIM(G110))=0</formula>
    </cfRule>
  </conditionalFormatting>
  <conditionalFormatting sqref="G113:J114">
    <cfRule type="containsBlanks" dxfId="1437" priority="27">
      <formula>LEN(TRIM(G113))=0</formula>
    </cfRule>
  </conditionalFormatting>
  <conditionalFormatting sqref="G116:J117">
    <cfRule type="containsBlanks" dxfId="1436" priority="5">
      <formula>LEN(TRIM(G116))=0</formula>
    </cfRule>
  </conditionalFormatting>
  <conditionalFormatting sqref="G119:J120">
    <cfRule type="containsBlanks" dxfId="1435" priority="26">
      <formula>LEN(TRIM(G119))=0</formula>
    </cfRule>
  </conditionalFormatting>
  <conditionalFormatting sqref="G122:J123">
    <cfRule type="containsBlanks" dxfId="1434" priority="25">
      <formula>LEN(TRIM(G122))=0</formula>
    </cfRule>
  </conditionalFormatting>
  <conditionalFormatting sqref="G125:J126">
    <cfRule type="containsBlanks" dxfId="1433" priority="24">
      <formula>LEN(TRIM(G125))=0</formula>
    </cfRule>
  </conditionalFormatting>
  <conditionalFormatting sqref="G128:J129">
    <cfRule type="containsBlanks" dxfId="1432" priority="23">
      <formula>LEN(TRIM(G128))=0</formula>
    </cfRule>
  </conditionalFormatting>
  <conditionalFormatting sqref="G131:J132">
    <cfRule type="containsBlanks" dxfId="1431" priority="22">
      <formula>LEN(TRIM(G131))=0</formula>
    </cfRule>
  </conditionalFormatting>
  <conditionalFormatting sqref="G168:K178">
    <cfRule type="expression" dxfId="1430" priority="61">
      <formula>OR($F168="No",$F168="Don't know")</formula>
    </cfRule>
  </conditionalFormatting>
  <conditionalFormatting sqref="G180:N190">
    <cfRule type="expression" dxfId="1429" priority="60">
      <formula>OR($F180="No",$F180="Don't know")</formula>
    </cfRule>
  </conditionalFormatting>
  <conditionalFormatting sqref="G192:N202">
    <cfRule type="expression" dxfId="1428" priority="59">
      <formula>OR($F192="No",$F192="Don't know")</formula>
    </cfRule>
  </conditionalFormatting>
  <conditionalFormatting sqref="G204:N214">
    <cfRule type="expression" dxfId="1427" priority="58">
      <formula>OR($F204="No",$F204="Don't know")</formula>
    </cfRule>
  </conditionalFormatting>
  <conditionalFormatting sqref="H141:H142">
    <cfRule type="containsBlanks" dxfId="1426" priority="124">
      <formula>LEN(TRIM(H141))=0</formula>
    </cfRule>
  </conditionalFormatting>
  <conditionalFormatting sqref="H141:H144">
    <cfRule type="expression" dxfId="1425" priority="121">
      <formula>#REF!="Don't know"</formula>
    </cfRule>
    <cfRule type="expression" dxfId="1424" priority="122">
      <formula>#REF!="No"</formula>
    </cfRule>
  </conditionalFormatting>
  <conditionalFormatting sqref="H143">
    <cfRule type="containsBlanks" dxfId="1423" priority="125">
      <formula>LEN(TRIM(H143))=0</formula>
    </cfRule>
  </conditionalFormatting>
  <conditionalFormatting sqref="H144:H145">
    <cfRule type="containsBlanks" dxfId="1422" priority="123">
      <formula>LEN(TRIM(H144))=0</formula>
    </cfRule>
  </conditionalFormatting>
  <conditionalFormatting sqref="H145">
    <cfRule type="expression" dxfId="1421" priority="198">
      <formula>#REF!="Don't know"</formula>
    </cfRule>
    <cfRule type="expression" dxfId="1420" priority="199">
      <formula>#REF!="No"</formula>
    </cfRule>
  </conditionalFormatting>
  <conditionalFormatting sqref="H147 K141">
    <cfRule type="expression" dxfId="1419" priority="201">
      <formula>#REF!="Don't know"</formula>
    </cfRule>
    <cfRule type="expression" dxfId="1418" priority="202">
      <formula>#REF!="No"</formula>
    </cfRule>
  </conditionalFormatting>
  <conditionalFormatting sqref="H147">
    <cfRule type="containsBlanks" dxfId="1417" priority="200">
      <formula>LEN(TRIM(H147))=0</formula>
    </cfRule>
  </conditionalFormatting>
  <conditionalFormatting sqref="H215">
    <cfRule type="containsBlanks" dxfId="1416" priority="178">
      <formula>LEN(TRIM(H215))=0</formula>
    </cfRule>
    <cfRule type="expression" dxfId="1415" priority="179">
      <formula>#REF!="Don't know"</formula>
    </cfRule>
    <cfRule type="expression" dxfId="1414" priority="180">
      <formula>#REF!="No"</formula>
    </cfRule>
  </conditionalFormatting>
  <conditionalFormatting sqref="H217:H221">
    <cfRule type="containsBlanks" dxfId="1413" priority="181">
      <formula>LEN(TRIM(H217))=0</formula>
    </cfRule>
    <cfRule type="expression" dxfId="1412" priority="182">
      <formula>$H$148="Don't know"</formula>
    </cfRule>
    <cfRule type="expression" dxfId="1411" priority="183">
      <formula>$H$148="no"</formula>
    </cfRule>
  </conditionalFormatting>
  <conditionalFormatting sqref="H223:H225">
    <cfRule type="containsBlanks" dxfId="1410" priority="150">
      <formula>LEN(TRIM(H223))=0</formula>
    </cfRule>
  </conditionalFormatting>
  <conditionalFormatting sqref="H227">
    <cfRule type="containsBlanks" dxfId="1409" priority="149">
      <formula>LEN(TRIM(H227))=0</formula>
    </cfRule>
  </conditionalFormatting>
  <conditionalFormatting sqref="H315">
    <cfRule type="expression" dxfId="1408" priority="31">
      <formula>H314 = "No"</formula>
    </cfRule>
  </conditionalFormatting>
  <conditionalFormatting sqref="H317:H318">
    <cfRule type="containsBlanks" dxfId="1407" priority="194">
      <formula>LEN(TRIM(H317))=0</formula>
    </cfRule>
  </conditionalFormatting>
  <conditionalFormatting sqref="H320">
    <cfRule type="containsBlanks" dxfId="1406" priority="191">
      <formula>LEN(TRIM(H320))=0</formula>
    </cfRule>
  </conditionalFormatting>
  <conditionalFormatting sqref="H373:H374">
    <cfRule type="containsBlanks" dxfId="1405" priority="160">
      <formula>LEN(TRIM(H373))=0</formula>
    </cfRule>
  </conditionalFormatting>
  <conditionalFormatting sqref="H377 H376:I376">
    <cfRule type="containsBlanks" dxfId="1404" priority="176">
      <formula>LEN(TRIM(H376))=0</formula>
    </cfRule>
  </conditionalFormatting>
  <conditionalFormatting sqref="H380:H386">
    <cfRule type="containsBlanks" dxfId="1403" priority="41">
      <formula>LEN(TRIM(H380))=0</formula>
    </cfRule>
  </conditionalFormatting>
  <conditionalFormatting sqref="H380:H387">
    <cfRule type="containsBlanks" priority="10">
      <formula>LEN(TRIM(H380))=0</formula>
    </cfRule>
  </conditionalFormatting>
  <conditionalFormatting sqref="H387">
    <cfRule type="containsBlanks" dxfId="1402" priority="9">
      <formula>LEN(TRIM(H387))=0</formula>
    </cfRule>
  </conditionalFormatting>
  <conditionalFormatting sqref="H281:I284">
    <cfRule type="containsBlanks" dxfId="1401" priority="1">
      <formula>LEN(TRIM(H281))=0</formula>
    </cfRule>
  </conditionalFormatting>
  <conditionalFormatting sqref="H376:I376 H377">
    <cfRule type="containsBlanks" priority="177">
      <formula>LEN(TRIM(H376))=0</formula>
    </cfRule>
  </conditionalFormatting>
  <conditionalFormatting sqref="H377:I377">
    <cfRule type="expression" dxfId="1400" priority="35">
      <formula>OR($H$376="No PSE plan started/developed",$H$376="Don't know",$H$376="Yes PSE plan but no FP/RH component")</formula>
    </cfRule>
  </conditionalFormatting>
  <conditionalFormatting sqref="H381:I381">
    <cfRule type="expression" dxfId="1399" priority="40">
      <formula>OR($H$380="No",$H$380="Don't know")</formula>
    </cfRule>
  </conditionalFormatting>
  <conditionalFormatting sqref="H387:I387">
    <cfRule type="expression" dxfId="1398" priority="8">
      <formula>OR($H$380="No",$H$380="Don't know")</formula>
    </cfRule>
  </conditionalFormatting>
  <conditionalFormatting sqref="H141:J144">
    <cfRule type="expression" dxfId="1397" priority="97">
      <formula>OR($G$139="No",$G$139="Don't know")</formula>
    </cfRule>
  </conditionalFormatting>
  <conditionalFormatting sqref="H146:J146">
    <cfRule type="expression" dxfId="1396" priority="64">
      <formula>OR($H$145="No",$H$145="Don't know")</formula>
    </cfRule>
  </conditionalFormatting>
  <conditionalFormatting sqref="H148:J148">
    <cfRule type="expression" dxfId="1395" priority="63">
      <formula>OR($H$147="No",$H$147="Don't know")</formula>
    </cfRule>
  </conditionalFormatting>
  <conditionalFormatting sqref="H217:J221">
    <cfRule type="expression" dxfId="1394" priority="57">
      <formula>OR($H$215="No",$H$215="Don't know")</formula>
    </cfRule>
  </conditionalFormatting>
  <conditionalFormatting sqref="H225:J225">
    <cfRule type="expression" dxfId="1393" priority="56">
      <formula>AND($H$223="No",$H$224="No")</formula>
    </cfRule>
  </conditionalFormatting>
  <conditionalFormatting sqref="H230:J231">
    <cfRule type="expression" dxfId="1392" priority="55">
      <formula>AND($H$223="No",$H$224="No")</formula>
    </cfRule>
  </conditionalFormatting>
  <conditionalFormatting sqref="H231:J231">
    <cfRule type="expression" dxfId="1391" priority="45">
      <formula>OR($H$230="No","Don't know")</formula>
    </cfRule>
  </conditionalFormatting>
  <conditionalFormatting sqref="H306:J306">
    <cfRule type="expression" dxfId="1390" priority="51">
      <formula>OR($H$305="No",$H$305="Don't know")</formula>
    </cfRule>
  </conditionalFormatting>
  <conditionalFormatting sqref="H307:J307">
    <cfRule type="expression" dxfId="1389" priority="52">
      <formula>OR($H$306="No",$H$306="Don't know",$H$305="No",$H$305="Don't know")</formula>
    </cfRule>
  </conditionalFormatting>
  <conditionalFormatting sqref="H315:J315">
    <cfRule type="containsBlanks" dxfId="1388" priority="157">
      <formula>LEN(TRIM(H315))=0</formula>
    </cfRule>
  </conditionalFormatting>
  <conditionalFormatting sqref="H319:J319">
    <cfRule type="expression" dxfId="1387" priority="50">
      <formula>OR($H$318="No",$H$318="Don't know")</formula>
    </cfRule>
    <cfRule type="containsBlanks" dxfId="1386" priority="156">
      <formula>LEN(TRIM(H319))=0</formula>
    </cfRule>
  </conditionalFormatting>
  <conditionalFormatting sqref="H321:J321">
    <cfRule type="expression" dxfId="1385" priority="49">
      <formula>OR($H$320="No",$H$320="Don't know",$H$320="Not applicable")</formula>
    </cfRule>
  </conditionalFormatting>
  <conditionalFormatting sqref="H322:J322">
    <cfRule type="expression" dxfId="1384" priority="48">
      <formula>$H$320="Yes"</formula>
    </cfRule>
    <cfRule type="containsBlanks" dxfId="1383" priority="155">
      <formula>LEN(TRIM(H322))=0</formula>
    </cfRule>
  </conditionalFormatting>
  <conditionalFormatting sqref="H375:N375">
    <cfRule type="expression" dxfId="1382" priority="44">
      <formula>OR($H$374="No",$H$374="Don't know")</formula>
    </cfRule>
  </conditionalFormatting>
  <conditionalFormatting sqref="I6">
    <cfRule type="expression" dxfId="1381" priority="145">
      <formula>$N$13="No"</formula>
    </cfRule>
    <cfRule type="expression" dxfId="1380" priority="146">
      <formula>$N$13="Not applicable"</formula>
    </cfRule>
    <cfRule type="expression" dxfId="1379" priority="147">
      <formula>$N$13="Don't know"</formula>
    </cfRule>
    <cfRule type="containsBlanks" dxfId="1378" priority="148">
      <formula>LEN(TRIM(I6))=0</formula>
    </cfRule>
  </conditionalFormatting>
  <conditionalFormatting sqref="I10:I12">
    <cfRule type="expression" dxfId="1377" priority="108">
      <formula>$I$6="No"</formula>
    </cfRule>
  </conditionalFormatting>
  <conditionalFormatting sqref="I10:I18">
    <cfRule type="containsBlanks" dxfId="1376" priority="141">
      <formula>LEN(TRIM(I10))=0</formula>
    </cfRule>
    <cfRule type="expression" dxfId="1375" priority="142">
      <formula>$N$13="No"</formula>
    </cfRule>
    <cfRule type="expression" dxfId="1374" priority="143">
      <formula>$N$13="Not applicable"</formula>
    </cfRule>
    <cfRule type="expression" dxfId="1373" priority="144">
      <formula>$N$13="Don't know"</formula>
    </cfRule>
  </conditionalFormatting>
  <conditionalFormatting sqref="I10:I23">
    <cfRule type="expression" dxfId="1372" priority="101">
      <formula>OR($I$6="No",$I$6="Don't know")</formula>
    </cfRule>
  </conditionalFormatting>
  <conditionalFormatting sqref="I19:I23">
    <cfRule type="expression" dxfId="1371" priority="102">
      <formula>$I$6="No"</formula>
    </cfRule>
    <cfRule type="containsBlanks" dxfId="1370" priority="103">
      <formula>LEN(TRIM(I19))=0</formula>
    </cfRule>
    <cfRule type="expression" dxfId="1369" priority="104">
      <formula>$N$13="No"</formula>
    </cfRule>
    <cfRule type="expression" dxfId="1368" priority="105">
      <formula>$N$13="Not applicable"</formula>
    </cfRule>
    <cfRule type="expression" dxfId="1367" priority="106">
      <formula>$N$13="Don't know"</formula>
    </cfRule>
  </conditionalFormatting>
  <conditionalFormatting sqref="I42">
    <cfRule type="containsBlanks" dxfId="1366" priority="192">
      <formula>LEN(TRIM(I42))=0</formula>
    </cfRule>
  </conditionalFormatting>
  <conditionalFormatting sqref="J25:J28">
    <cfRule type="containsBlanks" dxfId="1365" priority="43">
      <formula>LEN(TRIM(J25))=0</formula>
    </cfRule>
  </conditionalFormatting>
  <conditionalFormatting sqref="J33">
    <cfRule type="containsBlanks" dxfId="1364" priority="204">
      <formula>LEN(TRIM(J33))=0</formula>
    </cfRule>
  </conditionalFormatting>
  <conditionalFormatting sqref="J35">
    <cfRule type="containsBlanks" dxfId="1363" priority="203">
      <formula>LEN(TRIM(J35))=0</formula>
    </cfRule>
  </conditionalFormatting>
  <conditionalFormatting sqref="J67:J70">
    <cfRule type="expression" dxfId="1362" priority="38">
      <formula>($J$59=0)</formula>
    </cfRule>
    <cfRule type="containsBlanks" dxfId="1361" priority="169">
      <formula>LEN(TRIM(J67))=0</formula>
    </cfRule>
  </conditionalFormatting>
  <conditionalFormatting sqref="J154:J164">
    <cfRule type="containsBlanks" dxfId="1360" priority="86">
      <formula>LEN(TRIM(J154))=0</formula>
    </cfRule>
  </conditionalFormatting>
  <conditionalFormatting sqref="J326:J327">
    <cfRule type="containsBlanks" dxfId="1359" priority="170">
      <formula>LEN(TRIM(J326))=0</formula>
    </cfRule>
  </conditionalFormatting>
  <conditionalFormatting sqref="J330">
    <cfRule type="containsBlanks" dxfId="1358" priority="168">
      <formula>LEN(TRIM(J330))=0</formula>
    </cfRule>
  </conditionalFormatting>
  <conditionalFormatting sqref="J332:J333">
    <cfRule type="containsBlanks" dxfId="1357" priority="131">
      <formula>LEN(TRIM(J332))=0</formula>
    </cfRule>
  </conditionalFormatting>
  <conditionalFormatting sqref="J336">
    <cfRule type="containsBlanks" dxfId="1356" priority="167">
      <formula>LEN(TRIM(J336))=0</formula>
    </cfRule>
  </conditionalFormatting>
  <conditionalFormatting sqref="J338:J339">
    <cfRule type="containsBlanks" dxfId="1355" priority="152">
      <formula>LEN(TRIM(J338))=0</formula>
    </cfRule>
  </conditionalFormatting>
  <conditionalFormatting sqref="J342">
    <cfRule type="containsBlanks" dxfId="1354" priority="166">
      <formula>LEN(TRIM(J342))=0</formula>
    </cfRule>
  </conditionalFormatting>
  <conditionalFormatting sqref="J344:J345">
    <cfRule type="containsBlanks" dxfId="1353" priority="130">
      <formula>LEN(TRIM(J344))=0</formula>
    </cfRule>
  </conditionalFormatting>
  <conditionalFormatting sqref="J348">
    <cfRule type="containsBlanks" dxfId="1352" priority="165">
      <formula>LEN(TRIM(J348))=0</formula>
    </cfRule>
  </conditionalFormatting>
  <conditionalFormatting sqref="J350:J351">
    <cfRule type="containsBlanks" dxfId="1351" priority="129">
      <formula>LEN(TRIM(J350))=0</formula>
    </cfRule>
  </conditionalFormatting>
  <conditionalFormatting sqref="J354">
    <cfRule type="containsBlanks" dxfId="1350" priority="158">
      <formula>LEN(TRIM(J354))=0</formula>
    </cfRule>
  </conditionalFormatting>
  <conditionalFormatting sqref="J356:J357">
    <cfRule type="containsBlanks" dxfId="1349" priority="128">
      <formula>LEN(TRIM(J356))=0</formula>
    </cfRule>
  </conditionalFormatting>
  <conditionalFormatting sqref="J360">
    <cfRule type="containsBlanks" dxfId="1348" priority="164">
      <formula>LEN(TRIM(J360))=0</formula>
    </cfRule>
  </conditionalFormatting>
  <conditionalFormatting sqref="J362:J363">
    <cfRule type="containsBlanks" dxfId="1347" priority="127">
      <formula>LEN(TRIM(J362))=0</formula>
    </cfRule>
  </conditionalFormatting>
  <conditionalFormatting sqref="J366">
    <cfRule type="containsBlanks" dxfId="1346" priority="163">
      <formula>LEN(TRIM(J366))=0</formula>
    </cfRule>
  </conditionalFormatting>
  <conditionalFormatting sqref="J368:J369">
    <cfRule type="containsBlanks" dxfId="1345" priority="126">
      <formula>LEN(TRIM(J368))=0</formula>
    </cfRule>
  </conditionalFormatting>
  <conditionalFormatting sqref="J372">
    <cfRule type="containsBlanks" dxfId="1344" priority="162">
      <formula>LEN(TRIM(J372))=0</formula>
    </cfRule>
  </conditionalFormatting>
  <conditionalFormatting sqref="J151:L151">
    <cfRule type="expression" dxfId="1343" priority="91">
      <formula>OR($G$94="No",$G$94="Don't know")</formula>
    </cfRule>
  </conditionalFormatting>
  <conditionalFormatting sqref="J152:L152">
    <cfRule type="expression" dxfId="1342" priority="89">
      <formula>OR($G$97="No",$G$97="Don't know")</formula>
    </cfRule>
  </conditionalFormatting>
  <conditionalFormatting sqref="J153:L154">
    <cfRule type="expression" dxfId="1341" priority="85">
      <formula>OR($G$100="No",$G$100="Don't know")</formula>
    </cfRule>
  </conditionalFormatting>
  <conditionalFormatting sqref="J155:L155">
    <cfRule type="expression" dxfId="1340" priority="83">
      <formula>OR($G$103="No",$G$103="Don't know")</formula>
    </cfRule>
  </conditionalFormatting>
  <conditionalFormatting sqref="J156:L156">
    <cfRule type="expression" dxfId="1339" priority="81">
      <formula>OR($G$106="No",$G$106="Don't know")</formula>
    </cfRule>
  </conditionalFormatting>
  <conditionalFormatting sqref="J157:L157">
    <cfRule type="expression" dxfId="1338" priority="79">
      <formula>OR($G$109="No",$G$109="Don't know")</formula>
    </cfRule>
  </conditionalFormatting>
  <conditionalFormatting sqref="J158:L158">
    <cfRule type="expression" dxfId="1337" priority="77">
      <formula>OR($G$112="No",$G$112="Don't know")</formula>
    </cfRule>
  </conditionalFormatting>
  <conditionalFormatting sqref="J159:L159">
    <cfRule type="expression" dxfId="1336" priority="75">
      <formula>OR($G$115="No",$G$115="Don't know")</formula>
    </cfRule>
  </conditionalFormatting>
  <conditionalFormatting sqref="J160:L160">
    <cfRule type="expression" dxfId="1335" priority="73">
      <formula>OR($G$118="No",$G$118="Don't know")</formula>
    </cfRule>
  </conditionalFormatting>
  <conditionalFormatting sqref="J161:L161">
    <cfRule type="expression" dxfId="1334" priority="71">
      <formula>OR($G$121="No",$G$121="Don't know")</formula>
    </cfRule>
  </conditionalFormatting>
  <conditionalFormatting sqref="J162:L162">
    <cfRule type="expression" dxfId="1333" priority="69">
      <formula>OR($G$124="No",$G$124="Don't know")</formula>
    </cfRule>
  </conditionalFormatting>
  <conditionalFormatting sqref="J163:L163">
    <cfRule type="expression" dxfId="1332" priority="68">
      <formula>OR($G$127="No",$G$127="Don't know")</formula>
    </cfRule>
  </conditionalFormatting>
  <conditionalFormatting sqref="J164:L164">
    <cfRule type="expression" dxfId="1331" priority="65">
      <formula>OR($G$130="No",$G$130="Don't know")</formula>
    </cfRule>
  </conditionalFormatting>
  <conditionalFormatting sqref="J139:N139">
    <cfRule type="expression" dxfId="1330" priority="98">
      <formula>OR($G$139="No",$G$139="Don't know")</formula>
    </cfRule>
  </conditionalFormatting>
  <conditionalFormatting sqref="K94">
    <cfRule type="expression" dxfId="1329" priority="33">
      <formula>OR($H$84="No",$H$84="Don't know")</formula>
    </cfRule>
  </conditionalFormatting>
  <conditionalFormatting sqref="K97">
    <cfRule type="expression" dxfId="1328" priority="21">
      <formula>OR($H$84="No",$H$84="Don't know")</formula>
    </cfRule>
  </conditionalFormatting>
  <conditionalFormatting sqref="K100">
    <cfRule type="expression" dxfId="1327" priority="20">
      <formula>OR($H$84="No",$H$84="Don't know")</formula>
    </cfRule>
  </conditionalFormatting>
  <conditionalFormatting sqref="K103">
    <cfRule type="expression" dxfId="1326" priority="19">
      <formula>OR($H$84="No",$H$84="Don't know")</formula>
    </cfRule>
  </conditionalFormatting>
  <conditionalFormatting sqref="K106">
    <cfRule type="expression" dxfId="1325" priority="18">
      <formula>OR($H$84="No",$H$84="Don't know")</formula>
    </cfRule>
  </conditionalFormatting>
  <conditionalFormatting sqref="K109">
    <cfRule type="expression" dxfId="1324" priority="17">
      <formula>OR($H$84="No",$H$84="Don't know")</formula>
    </cfRule>
  </conditionalFormatting>
  <conditionalFormatting sqref="K112">
    <cfRule type="expression" dxfId="1323" priority="16">
      <formula>OR($H$84="No",$H$84="Don't know")</formula>
    </cfRule>
  </conditionalFormatting>
  <conditionalFormatting sqref="K115">
    <cfRule type="expression" dxfId="1322" priority="15">
      <formula>OR($H$84="No",$H$84="Don't know")</formula>
    </cfRule>
  </conditionalFormatting>
  <conditionalFormatting sqref="K118">
    <cfRule type="expression" dxfId="1321" priority="14">
      <formula>OR($H$84="No",$H$84="Don't know")</formula>
    </cfRule>
  </conditionalFormatting>
  <conditionalFormatting sqref="K121">
    <cfRule type="expression" dxfId="1320" priority="4">
      <formula>OR($H$84="No",$H$84="Don't know")</formula>
    </cfRule>
  </conditionalFormatting>
  <conditionalFormatting sqref="K124">
    <cfRule type="expression" dxfId="1319" priority="13">
      <formula>OR($H$84="No",$H$84="Don't know")</formula>
    </cfRule>
  </conditionalFormatting>
  <conditionalFormatting sqref="K127">
    <cfRule type="expression" dxfId="1318" priority="3">
      <formula>OR($H$84="No",$H$84="Don't know")</formula>
    </cfRule>
  </conditionalFormatting>
  <conditionalFormatting sqref="K130">
    <cfRule type="expression" dxfId="1317" priority="2">
      <formula>OR($H$84="No",$H$84="Don't know")</formula>
    </cfRule>
  </conditionalFormatting>
  <conditionalFormatting sqref="K141 G151:G153 J151:J153 H230 F204:F214 K223 K233:K245 F248">
    <cfRule type="containsBlanks" dxfId="1316" priority="206">
      <formula>LEN(TRIM(F141))=0</formula>
    </cfRule>
  </conditionalFormatting>
  <conditionalFormatting sqref="K247">
    <cfRule type="containsBlanks" dxfId="1315" priority="195">
      <formula>LEN(TRIM(K247))=0</formula>
    </cfRule>
  </conditionalFormatting>
  <conditionalFormatting sqref="K19:N23">
    <cfRule type="expression" dxfId="1314" priority="107">
      <formula>OR($I$6="No",$I$6="Don't know")</formula>
    </cfRule>
    <cfRule type="containsBlanks" dxfId="1313" priority="159">
      <formula>LEN(TRIM(K19))=0</formula>
    </cfRule>
  </conditionalFormatting>
  <conditionalFormatting sqref="L168:L178 F168:F178">
    <cfRule type="containsBlanks" dxfId="1312" priority="186">
      <formula>LEN(TRIM(F168))=0</formula>
    </cfRule>
  </conditionalFormatting>
  <conditionalFormatting sqref="L168:L178">
    <cfRule type="expression" dxfId="1311" priority="187">
      <formula>$F$225="Don't know"</formula>
    </cfRule>
    <cfRule type="expression" dxfId="1310" priority="188">
      <formula>$F$225="No"</formula>
    </cfRule>
  </conditionalFormatting>
  <conditionalFormatting sqref="L192:M202">
    <cfRule type="expression" dxfId="1309" priority="196">
      <formula>$F$225="Don't know"</formula>
    </cfRule>
    <cfRule type="expression" dxfId="1308" priority="197">
      <formula>$F$225="No"</formula>
    </cfRule>
    <cfRule type="expression" dxfId="1307" priority="211">
      <formula>$F$225="Don't know"</formula>
    </cfRule>
    <cfRule type="expression" dxfId="1306" priority="212">
      <formula>$F$225="No"</formula>
    </cfRule>
  </conditionalFormatting>
  <conditionalFormatting sqref="L10:N10">
    <cfRule type="expression" dxfId="1305" priority="140">
      <formula>OR($I$10="No",$I$10="Don't know",$I$10="Not applicable")</formula>
    </cfRule>
  </conditionalFormatting>
  <conditionalFormatting sqref="L10:N18">
    <cfRule type="expression" dxfId="1304" priority="95">
      <formula>OR($I$6="No",$I$6="Don't know")</formula>
    </cfRule>
  </conditionalFormatting>
  <conditionalFormatting sqref="L11:N11">
    <cfRule type="expression" dxfId="1303" priority="139">
      <formula>OR($I$11="No",$I$11="Don't know",$I$11="Not applicable")</formula>
    </cfRule>
  </conditionalFormatting>
  <conditionalFormatting sqref="L12:N12">
    <cfRule type="expression" dxfId="1302" priority="138">
      <formula>OR($I$12="No",$I$12="Don't know",$I$12="Not applicable")</formula>
    </cfRule>
  </conditionalFormatting>
  <conditionalFormatting sqref="L13:N13">
    <cfRule type="expression" dxfId="1301" priority="137">
      <formula>OR($I$13="No",$I$13="Don't know",$I$13="Not applicable")</formula>
    </cfRule>
  </conditionalFormatting>
  <conditionalFormatting sqref="L14:N14">
    <cfRule type="expression" dxfId="1300" priority="136">
      <formula>OR($I$14="No",$I$14="Don't know",$I$14="Not applicable")</formula>
    </cfRule>
  </conditionalFormatting>
  <conditionalFormatting sqref="L15:N15">
    <cfRule type="expression" dxfId="1299" priority="135">
      <formula>OR($I$15="No",$I$15="Don't know",$I$15="Not applicable")</formula>
    </cfRule>
  </conditionalFormatting>
  <conditionalFormatting sqref="L16:N16">
    <cfRule type="expression" dxfId="1298" priority="134">
      <formula>OR($I$16="No",$I$16="Don't know",$I$16="Not applicable")</formula>
    </cfRule>
  </conditionalFormatting>
  <conditionalFormatting sqref="L17:N17">
    <cfRule type="expression" dxfId="1297" priority="132">
      <formula>OR($I$17="Neither",$I$17="Don't know",$I$17="Not applicable")</formula>
    </cfRule>
  </conditionalFormatting>
  <conditionalFormatting sqref="L18:N18">
    <cfRule type="expression" dxfId="1296" priority="133">
      <formula>OR($I$18="No",$I$18="Don't know",$I$18="Not applicable")</formula>
    </cfRule>
  </conditionalFormatting>
  <conditionalFormatting sqref="L168:N178">
    <cfRule type="expression" dxfId="1295" priority="62">
      <formula>OR($F168="No",$F168="Don't know")</formula>
    </cfRule>
  </conditionalFormatting>
  <conditionalFormatting sqref="L192:N202 H304:H306 H25:H26 H29:H32 F54:F56 H84 F192:F202 K281:L282 K284:L284 H286:I288 K286:L288 H290:I295 K290:L295 H297:I299 K297:L299 H308:H314 O314">
    <cfRule type="containsBlanks" dxfId="1294" priority="210">
      <formula>LEN(TRIM(F25))=0</formula>
    </cfRule>
  </conditionalFormatting>
  <conditionalFormatting sqref="O6:O7">
    <cfRule type="containsBlanks" dxfId="1293" priority="193">
      <formula>LEN(TRIM(O6))=0</formula>
    </cfRule>
  </conditionalFormatting>
  <conditionalFormatting sqref="O19:O21 O25:O28 O31:O33 O139 O145 O147">
    <cfRule type="containsBlanks" dxfId="1292" priority="208">
      <formula>LEN(TRIM(O19))=0</formula>
    </cfRule>
  </conditionalFormatting>
  <conditionalFormatting sqref="O52:O53">
    <cfRule type="containsBlanks" dxfId="1291" priority="154">
      <formula>LEN(TRIM(O52))=0</formula>
    </cfRule>
  </conditionalFormatting>
  <conditionalFormatting sqref="O91:O137">
    <cfRule type="containsBlanks" dxfId="1290" priority="119">
      <formula>LEN(TRIM(O91))=0</formula>
    </cfRule>
  </conditionalFormatting>
  <conditionalFormatting sqref="O150:O165">
    <cfRule type="containsBlanks" dxfId="1289" priority="118">
      <formula>LEN(TRIM(O150))=0</formula>
    </cfRule>
  </conditionalFormatting>
  <conditionalFormatting sqref="O167:O228">
    <cfRule type="containsBlanks" dxfId="1288" priority="117">
      <formula>LEN(TRIM(O167))=0</formula>
    </cfRule>
  </conditionalFormatting>
  <conditionalFormatting sqref="O232:O262">
    <cfRule type="containsBlanks" dxfId="1287" priority="116">
      <formula>LEN(TRIM(O232))=0</formula>
    </cfRule>
  </conditionalFormatting>
  <conditionalFormatting sqref="O269:O277">
    <cfRule type="containsBlanks" dxfId="1286" priority="115">
      <formula>LEN(TRIM(O269))=0</formula>
    </cfRule>
  </conditionalFormatting>
  <conditionalFormatting sqref="O282">
    <cfRule type="containsBlanks" dxfId="1285" priority="114">
      <formula>LEN(TRIM(O282))=0</formula>
    </cfRule>
  </conditionalFormatting>
  <conditionalFormatting sqref="O304:O310">
    <cfRule type="containsBlanks" dxfId="1284" priority="113">
      <formula>LEN(TRIM(O304))=0</formula>
    </cfRule>
  </conditionalFormatting>
  <conditionalFormatting sqref="O317:O322">
    <cfRule type="containsBlanks" dxfId="1283" priority="112">
      <formula>LEN(TRIM(O317))=0</formula>
    </cfRule>
  </conditionalFormatting>
  <conditionalFormatting sqref="O324:O372">
    <cfRule type="timePeriod" dxfId="1282" priority="111" timePeriod="yesterday">
      <formula>FLOOR(O324,1)=TODAY()-1</formula>
    </cfRule>
  </conditionalFormatting>
  <conditionalFormatting sqref="O324:O374">
    <cfRule type="containsBlanks" dxfId="1281" priority="161">
      <formula>LEN(TRIM(O324))=0</formula>
    </cfRule>
  </conditionalFormatting>
  <conditionalFormatting sqref="O376">
    <cfRule type="containsBlanks" dxfId="1280" priority="153">
      <formula>LEN(TRIM(O376))=0</formula>
    </cfRule>
  </conditionalFormatting>
  <dataValidations count="107">
    <dataValidation type="list" allowBlank="1" showInputMessage="1" showErrorMessage="1" sqref="J326:K326 J332:K332 J344:K344 J350:K350 J356:K356 J362:K362 J368:K368" xr:uid="{BA8A74DF-9131-46D4-B708-5553369C2148}">
      <formula1>"WHO-prequalified, SRA, Both WHO-PQ and SRA,No SRA or WHO-PQ products registered,Don't know"</formula1>
    </dataValidation>
    <dataValidation type="list" allowBlank="1" showInputMessage="1" showErrorMessage="1" sqref="H225" xr:uid="{2FCC3116-3045-4A3D-8D05-45364092C6B5}">
      <formula1>"Yes, No, Don't know,Not applicable (no fees)"</formula1>
    </dataValidation>
    <dataValidation type="list" allowBlank="1" showInputMessage="1" showErrorMessage="1" sqref="G271" xr:uid="{B766CAA2-60B6-4AAD-853F-4D06CB031C69}">
      <formula1>"Yes, No, Don't know, Not applicable (no LMIS)"</formula1>
    </dataValidation>
    <dataValidation type="list" allowBlank="1" showInputMessage="1" showErrorMessage="1" sqref="F260:F262 J67:J70" xr:uid="{D2FA62D2-6DBD-4D7E-8F5B-AA0649318515}">
      <formula1>"Yes, No, Don't know,Not applicable"</formula1>
    </dataValidation>
    <dataValidation type="list" allowBlank="1" showInputMessage="1" showErrorMessage="1" sqref="F263 F257" xr:uid="{5925D85C-0F82-4BAD-84D5-606207E6F7AF}">
      <formula1>"Yes, No"</formula1>
    </dataValidation>
    <dataValidation type="list" allowBlank="1" showInputMessage="1" showErrorMessage="1" sqref="M52:M56 M45 M47" xr:uid="{1095903F-B69A-41EE-BA1F-D1E7DD16C237}">
      <formula1>"Purchase/P.O. date,Shipment date,Delivery date,Other,Unknown,Not applicable"</formula1>
    </dataValidation>
    <dataValidation type="list" allowBlank="1" showInputMessage="1" showErrorMessage="1" sqref="H384:I384" xr:uid="{A8465709-838F-4ED8-A9E1-7761F18C29D0}">
      <formula1>"No impact, Reduced frequency of meetings, Prevented ability to meet, Don't know, Not applicable (no committee)"</formula1>
    </dataValidation>
    <dataValidation type="list" allowBlank="1" showInputMessage="1" showErrorMessage="1" sqref="F264:F267 I18 I10:I16 H230 H143:J143 I22:I23 H305:J306 L168:L178 L192:N202" xr:uid="{212FC270-FE07-4A58-B380-12FE3A5CBC45}">
      <formula1>"Yes, No, Don't know, Not applicable"</formula1>
    </dataValidation>
    <dataValidation type="list" allowBlank="1" showInputMessage="1" showErrorMessage="1" error="Please choose from the dropdown list." sqref="I21" xr:uid="{79BEBBDE-9903-47A6-8EEF-A3A0124B5ECA}">
      <formula1>"0 times, 1 time, 2-3 times, 4 or more times, Don't know, Not applicable"</formula1>
    </dataValidation>
    <dataValidation type="list" allowBlank="1" showInputMessage="1" showErrorMessage="1" sqref="H25 J25" xr:uid="{C9B55BA8-A09C-4353-9B04-D13FBD29D877}">
      <formula1>"January, February, March, April, May, June, July, August, September, October, November, December"</formula1>
    </dataValidation>
    <dataValidation type="list" allowBlank="1" showInputMessage="1" showErrorMessage="1" sqref="H31:J31" xr:uid="{2F42310B-27C0-4C88-8E18-E6BC589138E3}">
      <formula1>"Annually, Twice a year, Quarterly, Monthly, Don’t Know, Other"</formula1>
    </dataValidation>
    <dataValidation type="list" allowBlank="1" showInputMessage="1" showErrorMessage="1" sqref="F168:F178 G128:N129 I42 F180:F190 K233:K245 H223:H224 G139 H147:J147 H145:J145 J33 H84 G135:J136 F192:F202 H215:J215 J35 H373:H374 F45 F47 G269 H227 I6 G125:N126 G95:J96 G131:N132 G101:N102 G98:K99 G104:N105 G107:N108 G110:N111 G113:N114 G116:N117 G119:N120 G122:N123 L99 M98:M99 F204:F214" xr:uid="{CE65E0DD-5FE1-4FE2-A1BF-BF1E5BE9FA88}">
      <formula1>"Yes, No, Don't know"</formula1>
    </dataValidation>
    <dataValidation type="list" allowBlank="1" showInputMessage="1" showErrorMessage="1" sqref="F52:F56" xr:uid="{04BDD2DD-021C-4325-9322-2D79E00CACDE}">
      <formula1>"In-kind, Cash, Don't know, Not applicable"</formula1>
    </dataValidation>
    <dataValidation type="list" allowBlank="1" showInputMessage="1" showErrorMessage="1" sqref="H165:L165" xr:uid="{1101CEF2-2CE0-43BD-9DA9-3443E825379F}">
      <formula1>"Community Health Worker (or equivalent), Auxiliary Nurse, Auxiliary Nurse Midwife, Nurse, Pharmacist, Clinical Officer, Doctor, Don't Know, Not Applicable"</formula1>
    </dataValidation>
    <dataValidation type="list" allowBlank="1" showInputMessage="1" showErrorMessage="1" sqref="H322 H310 H314 H320 H318" xr:uid="{9ABC635F-A346-4218-AE88-5DDE9FE13146}">
      <formula1>"Yes, No, Don’t know, Not applicable"</formula1>
    </dataValidation>
    <dataValidation type="list" allowBlank="1" showInputMessage="1" showErrorMessage="1" sqref="H312:J313" xr:uid="{7BCA7E3A-9B89-4402-94CC-1E6B0C2C8F5D}">
      <formula1>"Most were tested, Some were tested, None were tested, Don't know, Not applicable"</formula1>
    </dataValidation>
    <dataValidation type="list" allowBlank="1" showInputMessage="1" showErrorMessage="1" error="Please choose from the dropdown list." sqref="I19:I20" xr:uid="{7C2BF5AF-9E15-4661-AEB0-4F995A6F95AD}">
      <formula1>"Yes, No, Don't know, Not applicable"</formula1>
    </dataValidation>
    <dataValidation type="list" allowBlank="1" showInputMessage="1" showErrorMessage="1" sqref="H308:J308" xr:uid="{8A46BFD0-488D-48B6-89C4-D9FCBADE23E0}">
      <formula1>"Less than 6 months, 6 months to under 1 year, 1 year to 18 months, More than 18 months,Don’t know, Not applicable"</formula1>
    </dataValidation>
    <dataValidation type="list" allowBlank="1" showInputMessage="1" showErrorMessage="1" sqref="H309" xr:uid="{AFC71A51-E128-4C14-8699-F497BEF89831}">
      <formula1>"Yes,No,Don’t know, Not applicable"</formula1>
    </dataValidation>
    <dataValidation type="list" allowBlank="1" showInputMessage="1" showErrorMessage="1" sqref="H317:J317" xr:uid="{5ECE665E-2829-4286-992A-71F8B306B10C}">
      <formula1>"0,1,2-3,More than 3, Don’t know"</formula1>
    </dataValidation>
    <dataValidation type="list" allowBlank="1" showInputMessage="1" showErrorMessage="1" sqref="H315:J315" xr:uid="{71D195D8-93A5-43F4-ADF8-8FFF2736F2BB}">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9:J309 F77:G81 F73:G75 H217:J221" xr:uid="{81F3065D-D16C-456C-BFF0-9B786CE62DD0}">
      <formula1>"Yes,No,Don't know,Not applicable"</formula1>
    </dataValidation>
    <dataValidation type="list" allowBlank="1" showInputMessage="1" showErrorMessage="1" sqref="H319:J319" xr:uid="{2A4F6205-1381-4D1B-BC0B-40BBA3898466}">
      <formula1>"0-25%,26-50%,51-75%,76-100%, Don’t know, Not applicable"</formula1>
    </dataValidation>
    <dataValidation type="list" allowBlank="1" showInputMessage="1" showErrorMessage="1" sqref="H376:I376" xr:uid="{A88D580F-FC77-4B92-B52E-0D88AC75C52F}">
      <formula1>"Yes (PSE plan with FP/RH component),No PSE plan started/developed,Yes PSE plan but no FP/RH component,Don't know"</formula1>
    </dataValidation>
    <dataValidation type="list" allowBlank="1" showInputMessage="1" showErrorMessage="1" sqref="F273:G273" xr:uid="{A9316D70-224C-4F3F-B48D-602DCE20FB22}">
      <formula1>"Yes: All public sector facilities included, Yes: Some public sector facilities included,None, Don't know, Not applicable"</formula1>
    </dataValidation>
    <dataValidation type="list" allowBlank="1" showInputMessage="1" showErrorMessage="1" sqref="F274:G274" xr:uid="{F4CDED82-B95B-4536-9CB6-16E12404EADD}">
      <formula1>"Yes: All private sector facilities included, Yes: Some private sector facilities included,None, Don't know, Not applicable (no LMIS)"</formula1>
    </dataValidation>
    <dataValidation type="list" allowBlank="1" showInputMessage="1" showErrorMessage="1" sqref="F275:G275" xr:uid="{3C0658B2-0739-49C0-AB99-C757372BA6BA}">
      <formula1>"Yes: All NGO facilities included, Yes: Some NGO facilities included,None, Don't know, Not applicable (no LMIS)"</formula1>
    </dataValidation>
    <dataValidation type="list" allowBlank="1" showInputMessage="1" showErrorMessage="1" sqref="F276:G276" xr:uid="{C37E0BD1-0D5B-4E06-8055-9494089B3648}">
      <formula1>"Yes: All social marketing sites included, Yes: Some social marketing sites included,None, Don't know, Not applicable (no LMIS)"</formula1>
    </dataValidation>
    <dataValidation allowBlank="1" showInputMessage="1" showErrorMessage="1" error="Please choose from the dropdown list." sqref="K19:N23" xr:uid="{F9F5E5D2-B592-4631-A256-5418878422AA}"/>
    <dataValidation type="list" allowBlank="1" showInputMessage="1" showErrorMessage="1" sqref="F250:G250" xr:uid="{51913506-B2ED-43DE-BF14-49179C36692E}">
      <formula1>"Yes: Extensive social marketing,Yes: Some social marketing,No,Don't know"</formula1>
    </dataValidation>
    <dataValidation type="list" allowBlank="1" showInputMessage="1" showErrorMessage="1" sqref="F252:G252" xr:uid="{101378FF-3163-4DC5-B2A0-671EF0C7AA24}">
      <formula1>"Yes: Extensive mobile phone outreach/education, Yes: Some mobile phone outreach/education, No, Don't Know"</formula1>
    </dataValidation>
    <dataValidation type="list" allowBlank="1" showInputMessage="1" showErrorMessage="1" sqref="F254:G254 H382:I383 H380:I380" xr:uid="{BCA0DED1-7CCE-424B-BA10-7F2F0F2BA446}">
      <formula1>"Yes,No,Don't know"</formula1>
    </dataValidation>
    <dataValidation type="list" allowBlank="1" showInputMessage="1" showErrorMessage="1" sqref="G256" xr:uid="{6C8597EF-06F8-4392-9826-884340B00B7A}">
      <formula1>"0%,1-10%,11-20%,21-30%,31-40%,41-50%,51-60%,61-70%,71-80%,81-100%,Don't know,Not applicable"</formula1>
    </dataValidation>
    <dataValidation type="list" allowBlank="1" showInputMessage="1" showErrorMessage="1" sqref="F277:G277" xr:uid="{AB070F95-DDFC-4D74-8AC0-6A0501EB0B10}">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7" xr:uid="{F7DF741C-CFFA-4633-B714-C9ED108F9A43}">
      <formula1>"Ministry of Finance, Ministry of Planning,Both,Neither,Don't know, Not applicable"</formula1>
    </dataValidation>
    <dataValidation type="list" allowBlank="1" showInputMessage="1" showErrorMessage="1" error="Please choose from the dropdown list." prompt="Please select from the dropdown list" sqref="G68:I70" xr:uid="{FD373D11-D9AA-40EB-9790-27B3E88CF742}">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H152:I153 H155:I164 K155:L164 K152:L153 G152:G164 J152:J164 G151:L151" xr:uid="{4F0A8E5C-9792-4258-A00F-C25B284E4E19}">
      <formula1>"Community Health Worker (or equivalent),Auxiliary Nurse,Auxiliary Nurse Midwife,Nurse,Pharmacist, Clinical Officer, Doctor, Don't Know, Not Applicable"</formula1>
    </dataValidation>
    <dataValidation type="list" allowBlank="1" showInputMessage="1" showErrorMessage="1" sqref="F251:G251" xr:uid="{F9A27602-EC83-4C8E-B84B-A1B420D89E0F}">
      <formula1>"Yes: Extensive mass media,Yes: Some mass media,No,Don't know"</formula1>
    </dataValidation>
    <dataValidation type="list" allowBlank="1" showInputMessage="1" showErrorMessage="1" sqref="F253:G253" xr:uid="{F21CAAF6-30A9-4937-8FE1-3E1B5F2233DF}">
      <formula1>"Yes: Extensive community mobilization/engagement,Yes: Some community mobilization/engagement,No,Don't know"</formula1>
    </dataValidation>
    <dataValidation type="list" allowBlank="1" showInputMessage="1" showErrorMessage="1" sqref="H311:J311" xr:uid="{40AA6D38-1F3B-4FF0-98C2-36EE4137EBC5}">
      <formula1>"Yes - ISO certified, Yes - WHO-PQ, Yes - both ISO certified and WHO-PQ,Neither, Don’t know, Not applicable"</formula1>
    </dataValidation>
    <dataValidation type="list" allowBlank="1" showInputMessage="1" showErrorMessage="1" sqref="J330:K330 J336:K336 J342:K342 J348:K348 J360:K360 J366:K366 J372:K372 J354:K354" xr:uid="{108DF839-C1A5-4125-8629-178E3594FE4E}">
      <formula1>"0,1,2 or more,Don't know"</formula1>
    </dataValidation>
    <dataValidation type="list" allowBlank="1" showInputMessage="1" showErrorMessage="1" sqref="H304:J304" xr:uid="{B9D2B803-3EDA-4D44-802C-F96FC790E095}">
      <formula1>"Yes, No, Don’t know, Not applicable (No NMRA)"</formula1>
    </dataValidation>
    <dataValidation type="list" allowBlank="1" showInputMessage="1" showErrorMessage="1" sqref="H377:I377" xr:uid="{30BEADE7-E0CA-439F-AA24-E15C0F07BE54}">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38:K338" xr:uid="{615E2672-8B04-44AD-A405-BE1CC7902CA6}">
      <formula1>"WHO-prequalified, SRA, Both WHO-PQ and SRA,No SRA or WHO-PQ products registered,Don’t know"</formula1>
    </dataValidation>
    <dataValidation type="list" allowBlank="1" showInputMessage="1" showErrorMessage="1" sqref="J339:K339 J363 J369 J333 J327 J345 J351 J357" xr:uid="{A0A044C7-FFB1-4580-9FB1-823CEAF4A701}">
      <formula1>"0,1,2-3,More than 3,Don't know"</formula1>
    </dataValidation>
    <dataValidation type="list" allowBlank="1" showInputMessage="1" showErrorMessage="1" sqref="H144:J144" xr:uid="{9DB3834B-31F9-42F3-B275-2F4B507211A6}">
      <formula1>"Yes - high level of implementation, Yes - some implementation,Minimal or no implementation, Don't know, Not applicable (no strategy)"</formula1>
    </dataValidation>
    <dataValidation type="decimal" allowBlank="1" showInputMessage="1" showErrorMessage="1" error="Enter numeric value here only (in USD)." sqref="J27" xr:uid="{9E299827-AF8D-4870-9E67-90F1DE87F9B3}">
      <formula1>0</formula1>
      <formula2>100000000</formula2>
    </dataValidation>
    <dataValidation type="decimal" allowBlank="1" showInputMessage="1" showErrorMessage="1" error="Enter a numeric quantity only." sqref="K52:L56" xr:uid="{AB496FE0-5AA6-432A-858F-136D6A3BEBDB}">
      <formula1>0</formula1>
      <formula2>1000000000</formula2>
    </dataValidation>
    <dataValidation type="decimal" allowBlank="1" showInputMessage="1" showErrorMessage="1" error="Enter a numeric quantity here only." sqref="K45:L45 K47:L47" xr:uid="{3956CCDC-D013-4082-A16F-A3666831C8C4}">
      <formula1>0</formula1>
      <formula2>1000000000</formula2>
    </dataValidation>
    <dataValidation type="custom" operator="lessThanOrEqual" allowBlank="1" showInputMessage="1" showErrorMessage="1" error="This number cannot exceed the total number of stock status observations (column I)." sqref="H290:I295 H281:I284 H286:I288 H297:I299" xr:uid="{CC8251A6-418D-48CF-8233-436FEFD82C4B}">
      <formula1>H281&lt;=I281</formula1>
    </dataValidation>
    <dataValidation type="custom" allowBlank="1" showInputMessage="1" showErrorMessage="1" error="This number must be less than or equal to the total number of SDPs reporting (stock observations) (Column L)." sqref="K281:K284 K286:K288 K290:K295 K297:K299" xr:uid="{AA3D4B8C-EB66-459C-8ADA-63FE8E55C41A}">
      <formula1>K281&lt;=L281</formula1>
    </dataValidation>
    <dataValidation type="custom" allowBlank="1" showInputMessage="1" showErrorMessage="1" error="This number must be greater than or equal to the total number of stocked out obversations (Column K)." sqref="L283" xr:uid="{8156244D-611D-4FC8-A708-C659FBC6B539}">
      <formula1>L283&gt;=K283</formula1>
    </dataValidation>
    <dataValidation type="list" allowBlank="1" showInputMessage="1" showErrorMessage="1" sqref="J26" xr:uid="{431CCA4D-A736-41C9-B565-98872D210BEC}">
      <formula1>"2017,2018,2019,2020,2021, 2022, 2023"</formula1>
    </dataValidation>
    <dataValidation type="list" allowBlank="1" showInputMessage="1" showErrorMessage="1" sqref="H386:I386" xr:uid="{9E221FBD-2307-43EB-88CE-F001C7E7BECE}">
      <formula1>"High Impact, Medium Impact, Low Impact, No Impact, Unknown"</formula1>
    </dataValidation>
    <dataValidation type="list" allowBlank="1" showInputMessage="1" showErrorMessage="1" sqref="H385:I385" xr:uid="{0DC500F1-B8F4-4427-A598-4E8D3A59E451}">
      <formula1>"All or most of the budget line shifted to COVID response, Some of the budget shifted,None of the budget shifted (i.e. no Impact), unknown, not applicable"</formula1>
    </dataValidation>
    <dataValidation type="custom" allowBlank="1" showInputMessage="1" showErrorMessage="1" error="This number must be greater than or equal to the total number of stocked out observations (Column K)." sqref="L281:L282 L284 L286:L288 L290:L295 L297:L299" xr:uid="{B3140AD4-9658-4783-98D9-925CF3568381}">
      <formula1>L281&gt;=K281</formula1>
    </dataValidation>
    <dataValidation allowBlank="1" showInputMessage="1" showErrorMessage="1" error="Enter a numeric value here only (in USD)." sqref="G38" xr:uid="{1A19ADAF-6B2D-4CDD-B3CF-65B3759F277C}"/>
    <dataValidation type="list" allowBlank="1" showInputMessage="1" showErrorMessage="1" sqref="H29:J29" xr:uid="{28AE552D-FCCB-43DA-A6C2-4AF268CA2E0B}">
      <formula1>"Government - Central Level, Government - Subnational Level, US Government (USG), UNFPA, Other Donors, Other, Don't Know"</formula1>
    </dataValidation>
    <dataValidation type="list" allowBlank="1" showInputMessage="1" showErrorMessage="1" sqref="H26" xr:uid="{91816753-4329-4A0B-8BC8-829A421D7C9C}">
      <formula1>"2017,2018,2019,2020,2021,2022,2023"</formula1>
    </dataValidation>
    <dataValidation type="list" allowBlank="1" showInputMessage="1" showErrorMessage="1" sqref="F258" xr:uid="{481EC084-7616-4369-A711-E25B25C5CAE4}">
      <formula1>"Yes, No, Don't know, Not Applicable"</formula1>
    </dataValidation>
    <dataValidation type="list" allowBlank="1" showInputMessage="1" showErrorMessage="1" sqref="O6:P18" xr:uid="{9229EF28-C01D-4F06-8E48-B2B4E7918F00}">
      <formula1>$B$3:$B$5</formula1>
    </dataValidation>
    <dataValidation type="list" allowBlank="1" showInputMessage="1" showErrorMessage="1" sqref="O19:P19" xr:uid="{DB7E7268-8D96-4CBF-98F1-B3736F08F8EE}">
      <formula1>$C$3:$C$5</formula1>
    </dataValidation>
    <dataValidation type="list" allowBlank="1" showInputMessage="1" showErrorMessage="1" sqref="O20:P20" xr:uid="{3978FB3D-20A9-4DFB-B8AD-11360DED1935}">
      <formula1>$D$3:$D$4</formula1>
    </dataValidation>
    <dataValidation type="list" allowBlank="1" showInputMessage="1" showErrorMessage="1" sqref="O21:P23" xr:uid="{7D24D3C5-3F77-4FD4-9F9A-46787E30476E}">
      <formula1>$E$3:$E$4</formula1>
    </dataValidation>
    <dataValidation type="list" allowBlank="1" showInputMessage="1" showErrorMessage="1" sqref="O25:P26" xr:uid="{7BEFFA1C-DC39-4FA2-8A96-0B8659188B9F}">
      <formula1>$F$3:$F$6</formula1>
    </dataValidation>
    <dataValidation type="list" allowBlank="1" showInputMessage="1" showErrorMessage="1" sqref="O31:P32" xr:uid="{A783047C-5F1E-4C5F-A4BA-F5244856CB20}">
      <formula1>$H$3:$H$4</formula1>
    </dataValidation>
    <dataValidation type="list" allowBlank="1" showInputMessage="1" showErrorMessage="1" sqref="O33:P33" xr:uid="{83C5C8E3-55DC-4460-AE57-C2173A91138E}">
      <formula1>$I$3:$I$4</formula1>
    </dataValidation>
    <dataValidation type="list" allowBlank="1" showInputMessage="1" showErrorMessage="1" sqref="O35:P35 O42:P42" xr:uid="{0A74EA12-559F-4B8A-83C3-5D7503804415}">
      <formula1>$J$3:$J$7</formula1>
    </dataValidation>
    <dataValidation type="list" allowBlank="1" showInputMessage="1" showErrorMessage="1" sqref="P44:P49" xr:uid="{B683D97D-B784-4F8F-B25E-9F68925917CA}">
      <formula1>$K$3:$K$7</formula1>
    </dataValidation>
    <dataValidation type="list" allowBlank="1" showInputMessage="1" showErrorMessage="1" sqref="O52:P52" xr:uid="{9A8403DC-BEFC-43A8-9456-FB431DAAA1FA}">
      <formula1>$L$3:$L$4</formula1>
    </dataValidation>
    <dataValidation type="list" allowBlank="1" showInputMessage="1" showErrorMessage="1" sqref="O53:P53 O54" xr:uid="{A8B1FDC2-5367-44DB-BB63-BFBF2F777B1F}">
      <formula1>$M$3:$M$4</formula1>
    </dataValidation>
    <dataValidation type="list" allowBlank="1" showInputMessage="1" showErrorMessage="1" sqref="P54" xr:uid="{C8D16170-15D2-4B0C-820A-E92B23CBA5EE}">
      <formula1>$N$3:$N$4</formula1>
    </dataValidation>
    <dataValidation type="list" allowBlank="1" showInputMessage="1" showErrorMessage="1" sqref="O55:P56" xr:uid="{EDFDDE04-3C47-4F45-8E08-54925DDE0317}">
      <formula1>$O$3:$O$4</formula1>
    </dataValidation>
    <dataValidation type="list" allowBlank="1" showInputMessage="1" showErrorMessage="1" sqref="O84:P89" xr:uid="{F99EE91F-5956-4312-9641-9104CF7E92FD}">
      <formula1>$Q$3:$Q$6</formula1>
    </dataValidation>
    <dataValidation type="list" allowBlank="1" showInputMessage="1" showErrorMessage="1" sqref="O91:P91" xr:uid="{E726AFC7-0852-4323-A658-EEE820FD4120}">
      <formula1>$R$3:$R$8</formula1>
    </dataValidation>
    <dataValidation type="list" allowBlank="1" showInputMessage="1" showErrorMessage="1" sqref="O139:P139" xr:uid="{A6278AE4-D447-4418-991D-FFA8802B575D}">
      <formula1>$S$3:$S$4</formula1>
    </dataValidation>
    <dataValidation type="list" allowBlank="1" showInputMessage="1" showErrorMessage="1" sqref="O145:P148" xr:uid="{54D23B5F-ADCA-4DAF-B91B-D40FAF9755F2}">
      <formula1>$T$3:$T$8</formula1>
    </dataValidation>
    <dataValidation type="list" allowBlank="1" showInputMessage="1" showErrorMessage="1" sqref="O150:P165" xr:uid="{8C5917EF-B0EE-44E8-87E1-EE6736F5BE59}">
      <formula1>$U$3:$U$5</formula1>
    </dataValidation>
    <dataValidation type="list" allowBlank="1" showInputMessage="1" showErrorMessage="1" sqref="O167:P178 O191:P202" xr:uid="{A22DC084-73B9-4F6D-B341-E352E15944F3}">
      <formula1>$V$3:$V$8</formula1>
    </dataValidation>
    <dataValidation type="list" allowBlank="1" showInputMessage="1" showErrorMessage="1" sqref="O179:P190 O203:P214" xr:uid="{A52B510F-7A4C-4D3B-AB9E-7733BA08BB33}">
      <formula1>$W$3:$W$6</formula1>
    </dataValidation>
    <dataValidation type="list" allowBlank="1" showInputMessage="1" showErrorMessage="1" sqref="O215:P221" xr:uid="{20358B34-231A-4AEF-B43F-6277F85AB398}">
      <formula1>$X$3:$X$4</formula1>
    </dataValidation>
    <dataValidation type="list" allowBlank="1" showInputMessage="1" showErrorMessage="1" sqref="O222:P226" xr:uid="{65E9CBD3-0431-47C1-B2CE-BBE562D20F85}">
      <formula1>$Y$3:$Y$6</formula1>
    </dataValidation>
    <dataValidation type="list" allowBlank="1" showInputMessage="1" showErrorMessage="1" sqref="O227:P228" xr:uid="{93DC5304-E5B2-4F49-9F09-51DDFEB97D3B}">
      <formula1>$Z$3:$Z$5</formula1>
    </dataValidation>
    <dataValidation type="list" allowBlank="1" showInputMessage="1" showErrorMessage="1" sqref="O230:P231" xr:uid="{6AD0D4DA-33F0-4F0A-9515-8C2249AFA4A1}">
      <formula1>$AA$3:$AA$4</formula1>
    </dataValidation>
    <dataValidation type="list" allowBlank="1" showInputMessage="1" showErrorMessage="1" sqref="O232:P248" xr:uid="{BF40DB2D-E04B-468B-B185-D4A69C422996}">
      <formula1>$AB$3:$AB$4</formula1>
    </dataValidation>
    <dataValidation type="list" allowBlank="1" showInputMessage="1" showErrorMessage="1" sqref="O249:P255" xr:uid="{D84EFC08-501A-418B-B1CA-843A5108DCC6}">
      <formula1>$AC$3:$AC$7</formula1>
    </dataValidation>
    <dataValidation type="list" allowBlank="1" showInputMessage="1" showErrorMessage="1" sqref="O256:P256" xr:uid="{1D4A763E-F48D-4924-82A2-70C9E934B317}">
      <formula1>$AD$3:$AD$5</formula1>
    </dataValidation>
    <dataValidation type="list" allowBlank="1" showInputMessage="1" showErrorMessage="1" sqref="O263:P267" xr:uid="{2AF0D55C-3328-4F42-BA02-BFA43C46C68E}">
      <formula1>$AF$3:$AF$4</formula1>
    </dataValidation>
    <dataValidation type="list" allowBlank="1" showInputMessage="1" showErrorMessage="1" sqref="O269:P277" xr:uid="{A7EF538A-CF5D-4057-9583-AFB11363FF0B}">
      <formula1>$AG$3:$AG$4</formula1>
    </dataValidation>
    <dataValidation type="list" allowBlank="1" showInputMessage="1" showErrorMessage="1" sqref="P279" xr:uid="{81EB828E-E41D-4B5E-9DEB-8AB5F756FF40}">
      <formula1>$AH$3:$AH$7</formula1>
    </dataValidation>
    <dataValidation type="list" allowBlank="1" showInputMessage="1" showErrorMessage="1" sqref="P282:P284 O282" xr:uid="{05C9A65A-8020-4E9B-AC26-E4552DB10367}">
      <formula1>$AI$3:$AI$8</formula1>
    </dataValidation>
    <dataValidation type="list" allowBlank="1" showInputMessage="1" showErrorMessage="1" sqref="O304:P304" xr:uid="{9C2307D2-A480-406C-8A99-B4F0492D7A3D}">
      <formula1>$AJ$3:$AJ$4</formula1>
    </dataValidation>
    <dataValidation type="list" allowBlank="1" showInputMessage="1" showErrorMessage="1" sqref="O305:P309" xr:uid="{642A92B4-BBFC-4984-8B1F-34B226EC41E1}">
      <formula1>$AK$3:$AK$4</formula1>
    </dataValidation>
    <dataValidation type="list" allowBlank="1" showInputMessage="1" showErrorMessage="1" sqref="O314:P315" xr:uid="{0982D73F-8ADD-4FA5-A8CD-786DF8E2C30D}">
      <formula1>$AM$3:$AM$4</formula1>
    </dataValidation>
    <dataValidation type="list" allowBlank="1" showInputMessage="1" showErrorMessage="1" sqref="O317:P322" xr:uid="{E85C0166-A9C5-4918-850E-E008462C9347}">
      <formula1>$AN$3:$AN$5</formula1>
    </dataValidation>
    <dataValidation type="list" allowBlank="1" showInputMessage="1" showErrorMessage="1" sqref="O324:P372" xr:uid="{C98F6D82-18B2-49C9-9F7B-A960E3D3D682}">
      <formula1>$AO$3:$AO$4</formula1>
    </dataValidation>
    <dataValidation type="list" allowBlank="1" showInputMessage="1" showErrorMessage="1" sqref="O373:P373" xr:uid="{7651D881-A941-4599-B35A-37DA11AD4BDF}">
      <formula1>$AP$3:$AP$4</formula1>
    </dataValidation>
    <dataValidation type="list" allowBlank="1" showInputMessage="1" showErrorMessage="1" sqref="O374:P375" xr:uid="{A27DEB9E-2B56-4F91-9965-B129A5BA1F11}">
      <formula1>$AQ$3:$AQ$5</formula1>
    </dataValidation>
    <dataValidation type="list" allowBlank="1" showInputMessage="1" showErrorMessage="1" sqref="O376:P377" xr:uid="{80F7BD29-4532-4658-B14E-1E4F9E45926E}">
      <formula1>$AR$3:$AR$4</formula1>
    </dataValidation>
    <dataValidation type="list" allowBlank="1" showInputMessage="1" showErrorMessage="1" sqref="P27:P30" xr:uid="{E59BA430-E680-4ED2-A124-137D20799824}">
      <formula1>$G$2:$G$6</formula1>
    </dataValidation>
    <dataValidation type="list" allowBlank="1" showInputMessage="1" showErrorMessage="1" sqref="O27:O30" xr:uid="{C2055046-AFB4-4692-AD7B-65878C2C8D2E}">
      <formula1>$G$3:$G$6</formula1>
    </dataValidation>
    <dataValidation type="list" allowBlank="1" showInputMessage="1" showErrorMessage="1" sqref="O66:P71 O73:P81" xr:uid="{C14EF250-0BFB-417B-ADD3-9F87EAFAE02F}">
      <formula1>$P$3:$P$7</formula1>
    </dataValidation>
    <dataValidation type="list" allowBlank="1" showInputMessage="1" showErrorMessage="1" sqref="O310:P313" xr:uid="{7682D2AC-6969-4CA5-A464-CAD44B55DA86}">
      <formula1>$AL$3:$AL$5</formula1>
    </dataValidation>
    <dataValidation type="list" allowBlank="1" showInputMessage="1" showErrorMessage="1" sqref="O279" xr:uid="{5942A214-85C4-4A14-8A59-F7038CBD82E4}">
      <formula1>$AH$3:$AH$9</formula1>
    </dataValidation>
    <dataValidation type="list" allowBlank="1" showInputMessage="1" showErrorMessage="1" sqref="O44:O49" xr:uid="{64772EAB-36D0-490D-85F6-7CB6747DE48F}">
      <formula1>$K$3:$K$8</formula1>
    </dataValidation>
    <dataValidation type="list" allowBlank="1" showInputMessage="1" showErrorMessage="1" sqref="O257:P262" xr:uid="{D743A27B-0E9A-4F69-AD2B-8D7A43F46188}">
      <formula1>$AE$3:$AE$5</formula1>
    </dataValidation>
    <dataValidation type="list" allowBlank="1" showInputMessage="1" showErrorMessage="1" sqref="E3" xr:uid="{8C089D0A-3D0A-4747-87DC-1F15ECFEB67E}">
      <formula1>$A$3:$A$134</formula1>
    </dataValidation>
  </dataValidations>
  <pageMargins left="0.25" right="0.25" top="0.75" bottom="0.75" header="0.3" footer="0.3"/>
  <pageSetup paperSize="17" scale="74" orientation="landscape"/>
  <rowBreaks count="13" manualBreakCount="13">
    <brk id="23" max="16383" man="1"/>
    <brk id="32" max="16383" man="1"/>
    <brk id="50" max="13" man="1"/>
    <brk id="81" max="16383" man="1"/>
    <brk id="148" max="13" man="1"/>
    <brk id="178" max="13" man="1"/>
    <brk id="214" max="13" man="1"/>
    <brk id="248" max="13" man="1"/>
    <brk id="267" max="13" man="1"/>
    <brk id="302" max="13" man="1"/>
    <brk id="315" max="13" man="1"/>
    <brk id="348" max="13" man="1"/>
    <brk id="387" max="13" man="1"/>
  </rowBreaks>
  <colBreaks count="1" manualBreakCount="1">
    <brk id="14" max="1048575" man="1"/>
  </colBreaks>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0E59F-6070-4777-B274-8ADE245B9326}">
  <sheetPr>
    <tabColor rgb="FFDEDDEB"/>
  </sheetPr>
  <dimension ref="A1:Q391"/>
  <sheetViews>
    <sheetView showGridLines="0" zoomScaleNormal="100" workbookViewId="0">
      <selection activeCell="F1" sqref="F1:N1"/>
    </sheetView>
  </sheetViews>
  <sheetFormatPr defaultColWidth="10.42578125" defaultRowHeight="14.45"/>
  <cols>
    <col min="1" max="1" width="2.42578125" style="172" customWidth="1"/>
    <col min="2" max="2" width="9.140625" style="172"/>
    <col min="3" max="3" width="3.85546875" style="172" customWidth="1"/>
    <col min="4" max="4" width="18.42578125" style="172" customWidth="1"/>
    <col min="5" max="5" width="70.140625" style="172" customWidth="1"/>
    <col min="6" max="6" width="18.7109375" style="172" customWidth="1"/>
    <col min="7" max="7" width="27.85546875" style="172" customWidth="1"/>
    <col min="8" max="8" width="22.140625" style="172" customWidth="1"/>
    <col min="9" max="9" width="21.28515625" style="172" customWidth="1"/>
    <col min="10" max="10" width="23.5703125" style="172" customWidth="1"/>
    <col min="11" max="11" width="24.42578125" style="172" customWidth="1"/>
    <col min="12" max="12" width="17" style="172" customWidth="1"/>
    <col min="13" max="13" width="25.5703125" style="172" customWidth="1"/>
    <col min="14" max="14" width="27.5703125" style="172" customWidth="1"/>
    <col min="15" max="15" width="69" style="172" customWidth="1"/>
    <col min="16" max="16" width="56.42578125" style="172" customWidth="1"/>
    <col min="17" max="16384" width="10.42578125" style="172"/>
  </cols>
  <sheetData>
    <row r="1" spans="2:16" ht="62.25" customHeight="1">
      <c r="F1" s="2130" t="s">
        <v>830</v>
      </c>
      <c r="G1" s="2130"/>
      <c r="H1" s="2130"/>
      <c r="I1" s="2130"/>
      <c r="J1" s="2130"/>
      <c r="K1" s="2130"/>
      <c r="L1" s="2130"/>
      <c r="M1" s="2130"/>
      <c r="N1" s="2130"/>
    </row>
    <row r="2" spans="2:16" ht="37.5" customHeight="1">
      <c r="B2" s="408" t="s">
        <v>381</v>
      </c>
      <c r="C2" s="174"/>
      <c r="D2" s="174"/>
      <c r="E2" s="174"/>
      <c r="F2" s="1401"/>
      <c r="G2" s="1401"/>
      <c r="H2" s="169"/>
      <c r="I2" s="169"/>
      <c r="J2" s="169"/>
      <c r="K2" s="170"/>
      <c r="L2" s="170"/>
      <c r="M2" s="170"/>
      <c r="N2" s="171"/>
    </row>
    <row r="3" spans="2:16" ht="26.25" customHeight="1">
      <c r="B3" s="408"/>
      <c r="C3" s="174"/>
      <c r="D3" s="175" t="s">
        <v>382</v>
      </c>
      <c r="E3" s="409" t="s">
        <v>5938</v>
      </c>
      <c r="F3" s="410" t="s">
        <v>383</v>
      </c>
      <c r="G3" s="411"/>
      <c r="H3" s="169"/>
      <c r="I3" s="169"/>
      <c r="J3" s="169"/>
      <c r="K3" s="170"/>
      <c r="L3" s="170"/>
      <c r="M3" s="170"/>
      <c r="N3" s="171"/>
    </row>
    <row r="4" spans="2:16" ht="36" customHeight="1">
      <c r="B4" s="1402" t="s">
        <v>384</v>
      </c>
      <c r="C4" s="1402"/>
      <c r="D4" s="1402"/>
      <c r="E4" s="1402"/>
      <c r="F4" s="1402"/>
      <c r="G4" s="1402"/>
      <c r="H4" s="1402"/>
      <c r="I4" s="1402"/>
      <c r="J4" s="1402"/>
      <c r="K4" s="1402"/>
      <c r="L4" s="1402"/>
      <c r="M4" s="1402"/>
      <c r="N4" s="1402"/>
    </row>
    <row r="5" spans="2:16" ht="23.25" customHeight="1">
      <c r="B5" s="1416" t="s">
        <v>0</v>
      </c>
      <c r="C5" s="1417"/>
      <c r="D5" s="1417"/>
      <c r="E5" s="1417"/>
      <c r="F5" s="1417"/>
      <c r="G5" s="1417"/>
      <c r="H5" s="1417"/>
      <c r="I5" s="1417"/>
      <c r="J5" s="1417"/>
      <c r="K5" s="1417"/>
      <c r="L5" s="1417"/>
      <c r="M5" s="1417"/>
      <c r="N5" s="1417"/>
      <c r="O5" s="1417"/>
      <c r="P5" s="1418"/>
    </row>
    <row r="6" spans="2:16" ht="72" customHeight="1">
      <c r="B6" s="182" t="s">
        <v>2462</v>
      </c>
      <c r="C6" s="1419" t="s">
        <v>5023</v>
      </c>
      <c r="D6" s="1419"/>
      <c r="E6" s="1419"/>
      <c r="F6" s="1419"/>
      <c r="G6" s="1419"/>
      <c r="H6" s="1420"/>
      <c r="I6" s="183" t="s">
        <v>53</v>
      </c>
      <c r="J6" s="184" t="s">
        <v>392</v>
      </c>
      <c r="K6" s="1421" t="s">
        <v>5939</v>
      </c>
      <c r="L6" s="1422"/>
      <c r="M6" s="1422"/>
      <c r="N6" s="1423"/>
      <c r="O6" s="1424" t="s">
        <v>3213</v>
      </c>
      <c r="P6" s="1424" t="s">
        <v>3213</v>
      </c>
    </row>
    <row r="7" spans="2:16" ht="22.5" customHeight="1">
      <c r="B7" s="1427" t="s">
        <v>393</v>
      </c>
      <c r="C7" s="1428"/>
      <c r="D7" s="1428"/>
      <c r="E7" s="1428"/>
      <c r="F7" s="1428"/>
      <c r="G7" s="1428"/>
      <c r="H7" s="1428"/>
      <c r="I7" s="1428"/>
      <c r="J7" s="1428"/>
      <c r="K7" s="1428"/>
      <c r="L7" s="1428"/>
      <c r="M7" s="1428"/>
      <c r="N7" s="1429"/>
      <c r="O7" s="1425"/>
      <c r="P7" s="1425"/>
    </row>
    <row r="8" spans="2:16" ht="21.75" customHeight="1">
      <c r="B8" s="205" t="s">
        <v>394</v>
      </c>
      <c r="C8" s="1414" t="s">
        <v>395</v>
      </c>
      <c r="D8" s="1414"/>
      <c r="E8" s="1415"/>
      <c r="F8" s="1430" t="s">
        <v>5939</v>
      </c>
      <c r="G8" s="1431"/>
      <c r="H8" s="1431"/>
      <c r="I8" s="1431"/>
      <c r="J8" s="1431"/>
      <c r="K8" s="1431"/>
      <c r="L8" s="1431"/>
      <c r="M8" s="1431"/>
      <c r="N8" s="1431"/>
      <c r="O8" s="1425"/>
      <c r="P8" s="1425"/>
    </row>
    <row r="9" spans="2:16" ht="29.25" customHeight="1">
      <c r="B9" s="191" t="s">
        <v>396</v>
      </c>
      <c r="C9" s="1414" t="s">
        <v>397</v>
      </c>
      <c r="D9" s="1414"/>
      <c r="E9" s="1414"/>
      <c r="F9" s="1414"/>
      <c r="G9" s="1414"/>
      <c r="H9" s="1415"/>
      <c r="I9" s="192" t="s">
        <v>398</v>
      </c>
      <c r="J9" s="193"/>
      <c r="K9" s="193"/>
      <c r="L9" s="193"/>
      <c r="M9" s="193"/>
      <c r="N9" s="194"/>
      <c r="O9" s="1425"/>
      <c r="P9" s="1425"/>
    </row>
    <row r="10" spans="2:16" ht="28.5" customHeight="1">
      <c r="B10" s="195" t="s">
        <v>394</v>
      </c>
      <c r="C10" s="1414" t="s">
        <v>5026</v>
      </c>
      <c r="D10" s="1414"/>
      <c r="E10" s="1414"/>
      <c r="F10" s="1414"/>
      <c r="G10" s="1414"/>
      <c r="H10" s="1415"/>
      <c r="I10" s="203" t="s">
        <v>53</v>
      </c>
      <c r="J10" s="1409" t="s">
        <v>400</v>
      </c>
      <c r="K10" s="1410"/>
      <c r="L10" s="1411" t="s">
        <v>5940</v>
      </c>
      <c r="M10" s="1412"/>
      <c r="N10" s="1413"/>
      <c r="O10" s="1425"/>
      <c r="P10" s="1425"/>
    </row>
    <row r="11" spans="2:16" ht="28.5" customHeight="1">
      <c r="B11" s="198" t="s">
        <v>401</v>
      </c>
      <c r="C11" s="1414" t="s">
        <v>5028</v>
      </c>
      <c r="D11" s="1414"/>
      <c r="E11" s="1414"/>
      <c r="F11" s="1414"/>
      <c r="G11" s="1414"/>
      <c r="H11" s="1415"/>
      <c r="I11" s="203" t="s">
        <v>53</v>
      </c>
      <c r="J11" s="1409" t="s">
        <v>400</v>
      </c>
      <c r="K11" s="1410"/>
      <c r="L11" s="1411" t="s">
        <v>5941</v>
      </c>
      <c r="M11" s="1412"/>
      <c r="N11" s="1413"/>
      <c r="O11" s="1425"/>
      <c r="P11" s="1425"/>
    </row>
    <row r="12" spans="2:16" ht="28.5" customHeight="1">
      <c r="B12" s="198" t="s">
        <v>403</v>
      </c>
      <c r="C12" s="1414" t="s">
        <v>5030</v>
      </c>
      <c r="D12" s="1414"/>
      <c r="E12" s="1414"/>
      <c r="F12" s="1414"/>
      <c r="G12" s="1414"/>
      <c r="H12" s="1415"/>
      <c r="I12" s="203" t="s">
        <v>53</v>
      </c>
      <c r="J12" s="1409" t="s">
        <v>400</v>
      </c>
      <c r="K12" s="1410"/>
      <c r="L12" s="1411" t="s">
        <v>5942</v>
      </c>
      <c r="M12" s="1412"/>
      <c r="N12" s="1413"/>
      <c r="O12" s="1425"/>
      <c r="P12" s="1425"/>
    </row>
    <row r="13" spans="2:16" ht="28.5" customHeight="1">
      <c r="B13" s="198" t="s">
        <v>405</v>
      </c>
      <c r="C13" s="1414" t="s">
        <v>406</v>
      </c>
      <c r="D13" s="1414"/>
      <c r="E13" s="1414"/>
      <c r="F13" s="1414"/>
      <c r="G13" s="1414"/>
      <c r="H13" s="1415"/>
      <c r="I13" s="203" t="s">
        <v>53</v>
      </c>
      <c r="J13" s="1409" t="s">
        <v>407</v>
      </c>
      <c r="K13" s="1410"/>
      <c r="L13" s="1411" t="s">
        <v>5943</v>
      </c>
      <c r="M13" s="1412"/>
      <c r="N13" s="1413"/>
      <c r="O13" s="1425"/>
      <c r="P13" s="1425"/>
    </row>
    <row r="14" spans="2:16" ht="28.5" customHeight="1">
      <c r="B14" s="198" t="s">
        <v>408</v>
      </c>
      <c r="C14" s="1414" t="s">
        <v>62</v>
      </c>
      <c r="D14" s="1414"/>
      <c r="E14" s="1414"/>
      <c r="F14" s="1414"/>
      <c r="G14" s="1414"/>
      <c r="H14" s="1415"/>
      <c r="I14" s="203" t="s">
        <v>53</v>
      </c>
      <c r="J14" s="1409" t="s">
        <v>409</v>
      </c>
      <c r="K14" s="1410"/>
      <c r="L14" s="1411" t="s">
        <v>5944</v>
      </c>
      <c r="M14" s="1412"/>
      <c r="N14" s="1413"/>
      <c r="O14" s="1425"/>
      <c r="P14" s="1425"/>
    </row>
    <row r="15" spans="2:16" ht="28.5" customHeight="1">
      <c r="B15" s="198" t="s">
        <v>410</v>
      </c>
      <c r="C15" s="1414" t="s">
        <v>5032</v>
      </c>
      <c r="D15" s="1414"/>
      <c r="E15" s="1414"/>
      <c r="F15" s="1414"/>
      <c r="G15" s="1414"/>
      <c r="H15" s="1415"/>
      <c r="I15" s="203" t="s">
        <v>53</v>
      </c>
      <c r="J15" s="1409" t="s">
        <v>412</v>
      </c>
      <c r="K15" s="1410"/>
      <c r="L15" s="1411" t="s">
        <v>5945</v>
      </c>
      <c r="M15" s="1412"/>
      <c r="N15" s="1413"/>
      <c r="O15" s="1425"/>
      <c r="P15" s="1425"/>
    </row>
    <row r="16" spans="2:16" ht="26.25" customHeight="1">
      <c r="B16" s="198" t="s">
        <v>413</v>
      </c>
      <c r="C16" s="1414" t="s">
        <v>414</v>
      </c>
      <c r="D16" s="1414"/>
      <c r="E16" s="1414"/>
      <c r="F16" s="1414"/>
      <c r="G16" s="1414"/>
      <c r="H16" s="1415"/>
      <c r="I16" s="203" t="s">
        <v>53</v>
      </c>
      <c r="J16" s="1409" t="s">
        <v>415</v>
      </c>
      <c r="K16" s="1410"/>
      <c r="L16" s="1411" t="s">
        <v>5946</v>
      </c>
      <c r="M16" s="1412"/>
      <c r="N16" s="1413"/>
      <c r="O16" s="1425"/>
      <c r="P16" s="1425"/>
    </row>
    <row r="17" spans="2:16" ht="30.75" customHeight="1">
      <c r="B17" s="198" t="s">
        <v>416</v>
      </c>
      <c r="C17" s="1414" t="s">
        <v>417</v>
      </c>
      <c r="D17" s="1414"/>
      <c r="E17" s="1414"/>
      <c r="F17" s="1414"/>
      <c r="G17" s="1414"/>
      <c r="H17" s="1415"/>
      <c r="I17" s="203" t="s">
        <v>57</v>
      </c>
      <c r="J17" s="1409" t="s">
        <v>415</v>
      </c>
      <c r="K17" s="1410"/>
      <c r="L17" s="1411" t="s">
        <v>92</v>
      </c>
      <c r="M17" s="1412"/>
      <c r="N17" s="1413"/>
      <c r="O17" s="1425"/>
      <c r="P17" s="1425"/>
    </row>
    <row r="18" spans="2:16" ht="30" customHeight="1">
      <c r="B18" s="198" t="s">
        <v>418</v>
      </c>
      <c r="C18" s="1414" t="s">
        <v>5036</v>
      </c>
      <c r="D18" s="1414"/>
      <c r="E18" s="1414"/>
      <c r="F18" s="1414"/>
      <c r="G18" s="1414"/>
      <c r="H18" s="1415"/>
      <c r="I18" s="203" t="s">
        <v>53</v>
      </c>
      <c r="J18" s="1409" t="s">
        <v>415</v>
      </c>
      <c r="K18" s="1410"/>
      <c r="L18" s="1411" t="s">
        <v>5947</v>
      </c>
      <c r="M18" s="1412"/>
      <c r="N18" s="1413"/>
      <c r="O18" s="1426"/>
      <c r="P18" s="1426"/>
    </row>
    <row r="19" spans="2:16" ht="24" customHeight="1">
      <c r="B19" s="191" t="s">
        <v>420</v>
      </c>
      <c r="C19" s="1414" t="s">
        <v>421</v>
      </c>
      <c r="D19" s="1414"/>
      <c r="E19" s="1414"/>
      <c r="F19" s="1414"/>
      <c r="G19" s="1414"/>
      <c r="H19" s="1414"/>
      <c r="I19" s="203" t="s">
        <v>53</v>
      </c>
      <c r="J19" s="1432" t="s">
        <v>422</v>
      </c>
      <c r="K19" s="2025" t="s">
        <v>5948</v>
      </c>
      <c r="L19" s="2026"/>
      <c r="M19" s="2026"/>
      <c r="N19" s="2027"/>
      <c r="O19" s="201" t="s">
        <v>1279</v>
      </c>
      <c r="P19" s="202" t="s">
        <v>1279</v>
      </c>
    </row>
    <row r="20" spans="2:16" ht="24" customHeight="1">
      <c r="B20" s="191" t="s">
        <v>423</v>
      </c>
      <c r="C20" s="1414" t="s">
        <v>424</v>
      </c>
      <c r="D20" s="1414"/>
      <c r="E20" s="1414"/>
      <c r="F20" s="1414"/>
      <c r="G20" s="1414"/>
      <c r="H20" s="1414"/>
      <c r="I20" s="203" t="s">
        <v>53</v>
      </c>
      <c r="J20" s="1433"/>
      <c r="K20" s="2037"/>
      <c r="L20" s="2038"/>
      <c r="M20" s="2038"/>
      <c r="N20" s="2039"/>
      <c r="O20" s="201" t="s">
        <v>1278</v>
      </c>
      <c r="P20" s="202" t="s">
        <v>1278</v>
      </c>
    </row>
    <row r="21" spans="2:16" ht="24" customHeight="1">
      <c r="B21" s="191" t="s">
        <v>425</v>
      </c>
      <c r="C21" s="1414" t="s">
        <v>426</v>
      </c>
      <c r="D21" s="1414"/>
      <c r="E21" s="1414"/>
      <c r="F21" s="1414"/>
      <c r="G21" s="1414"/>
      <c r="H21" s="1414"/>
      <c r="I21" s="203" t="s">
        <v>79</v>
      </c>
      <c r="J21" s="1433"/>
      <c r="K21" s="2037"/>
      <c r="L21" s="2038"/>
      <c r="M21" s="2038"/>
      <c r="N21" s="2039"/>
      <c r="O21" s="1443" t="s">
        <v>1268</v>
      </c>
      <c r="P21" s="1443" t="s">
        <v>1268</v>
      </c>
    </row>
    <row r="22" spans="2:16" ht="25.5" customHeight="1">
      <c r="B22" s="191" t="s">
        <v>427</v>
      </c>
      <c r="C22" s="1414" t="s">
        <v>428</v>
      </c>
      <c r="D22" s="1414"/>
      <c r="E22" s="1414"/>
      <c r="F22" s="1414"/>
      <c r="G22" s="1414"/>
      <c r="H22" s="1414"/>
      <c r="I22" s="203" t="s">
        <v>53</v>
      </c>
      <c r="J22" s="1433"/>
      <c r="K22" s="2037"/>
      <c r="L22" s="2038"/>
      <c r="M22" s="2038"/>
      <c r="N22" s="2039"/>
      <c r="O22" s="1425"/>
      <c r="P22" s="1425"/>
    </row>
    <row r="23" spans="2:16" ht="156.6" customHeight="1">
      <c r="B23" s="205" t="s">
        <v>394</v>
      </c>
      <c r="C23" s="1445" t="s">
        <v>429</v>
      </c>
      <c r="D23" s="1445"/>
      <c r="E23" s="1445"/>
      <c r="F23" s="1445"/>
      <c r="G23" s="1445"/>
      <c r="H23" s="1445"/>
      <c r="I23" s="203" t="s">
        <v>53</v>
      </c>
      <c r="J23" s="1433"/>
      <c r="K23" s="2124"/>
      <c r="L23" s="2125"/>
      <c r="M23" s="2125"/>
      <c r="N23" s="2126"/>
      <c r="O23" s="1444"/>
      <c r="P23" s="1444"/>
    </row>
    <row r="24" spans="2:16" ht="24.75" customHeight="1">
      <c r="B24" s="1416" t="s">
        <v>1</v>
      </c>
      <c r="C24" s="1417"/>
      <c r="D24" s="1417"/>
      <c r="E24" s="1417"/>
      <c r="F24" s="1417"/>
      <c r="G24" s="1417"/>
      <c r="H24" s="1417"/>
      <c r="I24" s="1417"/>
      <c r="J24" s="1417"/>
      <c r="K24" s="1417"/>
      <c r="L24" s="1417"/>
      <c r="M24" s="1417"/>
      <c r="N24" s="1417"/>
      <c r="O24" s="1417"/>
      <c r="P24" s="1418"/>
    </row>
    <row r="25" spans="2:16" ht="46.5" customHeight="1">
      <c r="B25" s="1446" t="s">
        <v>430</v>
      </c>
      <c r="C25" s="1448" t="s">
        <v>5039</v>
      </c>
      <c r="D25" s="1448"/>
      <c r="E25" s="1448"/>
      <c r="F25" s="1449"/>
      <c r="G25" s="216" t="s">
        <v>432</v>
      </c>
      <c r="H25" s="209" t="s">
        <v>1280</v>
      </c>
      <c r="I25" s="412" t="s">
        <v>433</v>
      </c>
      <c r="J25" s="399" t="s">
        <v>1281</v>
      </c>
      <c r="K25" s="1452" t="s">
        <v>434</v>
      </c>
      <c r="L25" s="1985" t="s">
        <v>5949</v>
      </c>
      <c r="M25" s="1986"/>
      <c r="N25" s="1987"/>
      <c r="O25" s="212" t="s">
        <v>1831</v>
      </c>
      <c r="P25" s="212" t="s">
        <v>1831</v>
      </c>
    </row>
    <row r="26" spans="2:16" ht="54.75" customHeight="1">
      <c r="B26" s="1447"/>
      <c r="C26" s="1450"/>
      <c r="D26" s="1450"/>
      <c r="E26" s="1450"/>
      <c r="F26" s="1451"/>
      <c r="G26" s="216" t="s">
        <v>435</v>
      </c>
      <c r="H26" s="217">
        <v>2022</v>
      </c>
      <c r="I26" s="412" t="s">
        <v>436</v>
      </c>
      <c r="J26" s="217">
        <v>2023</v>
      </c>
      <c r="K26" s="1453"/>
      <c r="L26" s="1941"/>
      <c r="M26" s="1942"/>
      <c r="N26" s="1943"/>
      <c r="O26" s="187" t="s">
        <v>1831</v>
      </c>
      <c r="P26" s="187" t="s">
        <v>1831</v>
      </c>
    </row>
    <row r="27" spans="2:16" ht="75" customHeight="1">
      <c r="B27" s="191" t="s">
        <v>437</v>
      </c>
      <c r="C27" s="1464" t="s">
        <v>5040</v>
      </c>
      <c r="D27" s="1464"/>
      <c r="E27" s="1464"/>
      <c r="F27" s="1464"/>
      <c r="G27" s="1464"/>
      <c r="H27" s="1464"/>
      <c r="I27" s="1465"/>
      <c r="J27" s="466">
        <v>23670333.620000001</v>
      </c>
      <c r="K27" s="1453"/>
      <c r="L27" s="1941"/>
      <c r="M27" s="1942"/>
      <c r="N27" s="1943"/>
      <c r="O27" s="1443" t="s">
        <v>1285</v>
      </c>
      <c r="P27" s="1443" t="s">
        <v>1285</v>
      </c>
    </row>
    <row r="28" spans="2:16" ht="32.25" customHeight="1">
      <c r="B28" s="224"/>
      <c r="C28" s="225" t="s">
        <v>394</v>
      </c>
      <c r="D28" s="1414" t="s">
        <v>5041</v>
      </c>
      <c r="E28" s="1414"/>
      <c r="F28" s="1414"/>
      <c r="G28" s="1414"/>
      <c r="H28" s="1414"/>
      <c r="I28" s="1415"/>
      <c r="J28" s="467">
        <v>7749526</v>
      </c>
      <c r="K28" s="1453"/>
      <c r="L28" s="1941"/>
      <c r="M28" s="1942"/>
      <c r="N28" s="1943"/>
      <c r="O28" s="1425"/>
      <c r="P28" s="1425"/>
    </row>
    <row r="29" spans="2:16" ht="32.1" customHeight="1">
      <c r="B29" s="227" t="s">
        <v>440</v>
      </c>
      <c r="C29" s="1414" t="s">
        <v>441</v>
      </c>
      <c r="D29" s="1414"/>
      <c r="E29" s="1414"/>
      <c r="F29" s="1414"/>
      <c r="G29" s="1415"/>
      <c r="H29" s="1476" t="s">
        <v>1286</v>
      </c>
      <c r="I29" s="1477"/>
      <c r="J29" s="1478"/>
      <c r="K29" s="1453"/>
      <c r="L29" s="1941"/>
      <c r="M29" s="1942"/>
      <c r="N29" s="1943"/>
      <c r="O29" s="1426"/>
      <c r="P29" s="1426"/>
    </row>
    <row r="30" spans="2:16" ht="26.25" customHeight="1">
      <c r="B30" s="227"/>
      <c r="C30" s="1469" t="s">
        <v>442</v>
      </c>
      <c r="D30" s="1469"/>
      <c r="E30" s="1469"/>
      <c r="F30" s="1469"/>
      <c r="G30" s="1470"/>
      <c r="H30" s="1466" t="s">
        <v>220</v>
      </c>
      <c r="I30" s="1467"/>
      <c r="J30" s="1468"/>
      <c r="K30" s="1453"/>
      <c r="L30" s="1941"/>
      <c r="M30" s="1942"/>
      <c r="N30" s="1943"/>
      <c r="O30" s="199"/>
      <c r="P30" s="213"/>
    </row>
    <row r="31" spans="2:16" ht="29.25" customHeight="1">
      <c r="B31" s="198"/>
      <c r="C31" s="1414" t="s">
        <v>5043</v>
      </c>
      <c r="D31" s="1414"/>
      <c r="E31" s="1414"/>
      <c r="F31" s="1414"/>
      <c r="G31" s="1415"/>
      <c r="H31" s="1466" t="s">
        <v>305</v>
      </c>
      <c r="I31" s="1467"/>
      <c r="J31" s="1468"/>
      <c r="K31" s="1453"/>
      <c r="L31" s="1941"/>
      <c r="M31" s="1942"/>
      <c r="N31" s="1943"/>
      <c r="O31" s="202" t="s">
        <v>1288</v>
      </c>
      <c r="P31" s="414" t="s">
        <v>1288</v>
      </c>
    </row>
    <row r="32" spans="2:16" ht="27" customHeight="1">
      <c r="B32" s="198"/>
      <c r="C32" s="1469" t="s">
        <v>442</v>
      </c>
      <c r="D32" s="1469"/>
      <c r="E32" s="1469"/>
      <c r="F32" s="1469"/>
      <c r="G32" s="1470"/>
      <c r="H32" s="1471" t="s">
        <v>220</v>
      </c>
      <c r="I32" s="1471"/>
      <c r="J32" s="1471"/>
      <c r="K32" s="1454"/>
      <c r="L32" s="1934"/>
      <c r="M32" s="1935"/>
      <c r="N32" s="1936"/>
      <c r="O32" s="204" t="s">
        <v>1279</v>
      </c>
      <c r="P32" s="337" t="s">
        <v>1279</v>
      </c>
    </row>
    <row r="33" spans="2:17" ht="59.25" customHeight="1">
      <c r="B33" s="229" t="s">
        <v>444</v>
      </c>
      <c r="C33" s="1472" t="s">
        <v>5044</v>
      </c>
      <c r="D33" s="1472"/>
      <c r="E33" s="1472"/>
      <c r="F33" s="1472"/>
      <c r="G33" s="1472"/>
      <c r="H33" s="1472"/>
      <c r="I33" s="1472"/>
      <c r="J33" s="415" t="s">
        <v>54</v>
      </c>
      <c r="K33" s="235" t="s">
        <v>446</v>
      </c>
      <c r="L33" s="1473" t="s">
        <v>5950</v>
      </c>
      <c r="M33" s="1474"/>
      <c r="N33" s="1475"/>
      <c r="O33" s="232" t="s">
        <v>3224</v>
      </c>
      <c r="P33" s="232" t="s">
        <v>3224</v>
      </c>
    </row>
    <row r="34" spans="2:17" ht="46.5" customHeight="1">
      <c r="B34" s="1490" t="s">
        <v>5046</v>
      </c>
      <c r="C34" s="1491"/>
      <c r="D34" s="1491"/>
      <c r="E34" s="1491"/>
      <c r="F34" s="1491"/>
      <c r="G34" s="1491"/>
      <c r="H34" s="1491"/>
      <c r="I34" s="1491"/>
      <c r="J34" s="1491"/>
      <c r="K34" s="1491"/>
      <c r="L34" s="1491"/>
      <c r="M34" s="1491"/>
      <c r="N34" s="1491"/>
      <c r="O34" s="1491"/>
      <c r="P34" s="1492"/>
    </row>
    <row r="35" spans="2:17" ht="92.25" customHeight="1">
      <c r="B35" s="233" t="s">
        <v>448</v>
      </c>
      <c r="C35" s="1472" t="s">
        <v>5047</v>
      </c>
      <c r="D35" s="1472"/>
      <c r="E35" s="1472"/>
      <c r="F35" s="1472"/>
      <c r="G35" s="1472"/>
      <c r="H35" s="1472"/>
      <c r="I35" s="1472"/>
      <c r="J35" s="415" t="s">
        <v>53</v>
      </c>
      <c r="K35" s="231" t="s">
        <v>446</v>
      </c>
      <c r="L35" s="1493" t="s">
        <v>5951</v>
      </c>
      <c r="M35" s="1494"/>
      <c r="N35" s="1495"/>
      <c r="O35" s="416" t="s">
        <v>1296</v>
      </c>
      <c r="P35" s="187" t="s">
        <v>1296</v>
      </c>
    </row>
    <row r="36" spans="2:17" ht="30.75" customHeight="1">
      <c r="B36" s="1490" t="s">
        <v>450</v>
      </c>
      <c r="C36" s="1496"/>
      <c r="D36" s="1496"/>
      <c r="E36" s="1496"/>
      <c r="F36" s="1496"/>
      <c r="G36" s="1496"/>
      <c r="H36" s="1496"/>
      <c r="I36" s="1496"/>
      <c r="J36" s="1496"/>
      <c r="K36" s="1496"/>
      <c r="L36" s="1496"/>
      <c r="M36" s="1496"/>
      <c r="N36" s="1496"/>
      <c r="O36" s="1496"/>
      <c r="P36" s="1497"/>
    </row>
    <row r="37" spans="2:17" ht="60.75" customHeight="1">
      <c r="B37" s="233" t="s">
        <v>451</v>
      </c>
      <c r="C37" s="1498" t="s">
        <v>452</v>
      </c>
      <c r="D37" s="1498"/>
      <c r="E37" s="1498"/>
      <c r="F37" s="1499"/>
      <c r="G37" s="417" t="s">
        <v>5049</v>
      </c>
      <c r="H37" s="418" t="s">
        <v>5050</v>
      </c>
      <c r="I37" s="1500" t="s">
        <v>5051</v>
      </c>
      <c r="J37" s="1501"/>
      <c r="K37" s="1500" t="s">
        <v>434</v>
      </c>
      <c r="L37" s="1502"/>
      <c r="M37" s="1502"/>
      <c r="N37" s="1503"/>
      <c r="O37" s="1504"/>
      <c r="P37" s="1504"/>
    </row>
    <row r="38" spans="2:17" ht="43.5" customHeight="1">
      <c r="B38" s="198" t="s">
        <v>394</v>
      </c>
      <c r="C38" s="1414" t="s">
        <v>5052</v>
      </c>
      <c r="D38" s="1414"/>
      <c r="E38" s="1414"/>
      <c r="F38" s="1415"/>
      <c r="G38" s="240">
        <v>1382890</v>
      </c>
      <c r="H38" s="241" t="s">
        <v>1293</v>
      </c>
      <c r="I38" s="1479" t="s">
        <v>5952</v>
      </c>
      <c r="J38" s="1480"/>
      <c r="K38" s="1481"/>
      <c r="L38" s="1482"/>
      <c r="M38" s="1482"/>
      <c r="N38" s="1483"/>
      <c r="O38" s="1505"/>
      <c r="P38" s="1505"/>
    </row>
    <row r="39" spans="2:17" ht="49.5" customHeight="1">
      <c r="B39" s="198" t="s">
        <v>401</v>
      </c>
      <c r="C39" s="1414" t="s">
        <v>5055</v>
      </c>
      <c r="D39" s="1414"/>
      <c r="E39" s="1414"/>
      <c r="F39" s="1415"/>
      <c r="G39" s="240">
        <v>0</v>
      </c>
      <c r="H39" s="241" t="s">
        <v>1293</v>
      </c>
      <c r="I39" s="1479" t="s">
        <v>5952</v>
      </c>
      <c r="J39" s="1480"/>
      <c r="K39" s="1481"/>
      <c r="L39" s="1482"/>
      <c r="M39" s="1482"/>
      <c r="N39" s="1483"/>
      <c r="O39" s="1505"/>
      <c r="P39" s="1505"/>
    </row>
    <row r="40" spans="2:17" ht="45" customHeight="1">
      <c r="B40" s="205" t="s">
        <v>403</v>
      </c>
      <c r="C40" s="1484" t="s">
        <v>5056</v>
      </c>
      <c r="D40" s="1484"/>
      <c r="E40" s="1484"/>
      <c r="F40" s="1485"/>
      <c r="G40" s="1114">
        <f>G38+G39</f>
        <v>1382890</v>
      </c>
      <c r="H40" s="246"/>
      <c r="I40" s="1486"/>
      <c r="J40" s="1487"/>
      <c r="K40" s="1486"/>
      <c r="L40" s="1488"/>
      <c r="M40" s="1488"/>
      <c r="N40" s="1489"/>
      <c r="O40" s="1506"/>
      <c r="P40" s="1506"/>
      <c r="Q40" s="250"/>
    </row>
    <row r="41" spans="2:17" ht="57.75" customHeight="1">
      <c r="B41" s="1507" t="s">
        <v>5057</v>
      </c>
      <c r="C41" s="1508"/>
      <c r="D41" s="1508"/>
      <c r="E41" s="1508"/>
      <c r="F41" s="1508"/>
      <c r="G41" s="1508"/>
      <c r="H41" s="1508"/>
      <c r="I41" s="1508"/>
      <c r="J41" s="1508"/>
      <c r="K41" s="1508"/>
      <c r="L41" s="1508"/>
      <c r="M41" s="1508"/>
      <c r="N41" s="1508"/>
      <c r="O41" s="1508"/>
      <c r="P41" s="1509"/>
    </row>
    <row r="42" spans="2:17" ht="108.75" customHeight="1">
      <c r="B42" s="251" t="s">
        <v>460</v>
      </c>
      <c r="C42" s="1445" t="s">
        <v>5058</v>
      </c>
      <c r="D42" s="1445"/>
      <c r="E42" s="1445"/>
      <c r="F42" s="1445"/>
      <c r="G42" s="1445"/>
      <c r="H42" s="1445"/>
      <c r="I42" s="234" t="s">
        <v>53</v>
      </c>
      <c r="J42" s="252" t="s">
        <v>446</v>
      </c>
      <c r="K42" s="1510"/>
      <c r="L42" s="1511"/>
      <c r="M42" s="1511"/>
      <c r="N42" s="1512"/>
      <c r="O42" s="236" t="s">
        <v>1296</v>
      </c>
      <c r="P42" s="204" t="s">
        <v>1296</v>
      </c>
    </row>
    <row r="43" spans="2:17" ht="36.75" customHeight="1">
      <c r="B43" s="1490" t="s">
        <v>462</v>
      </c>
      <c r="C43" s="1496"/>
      <c r="D43" s="1496"/>
      <c r="E43" s="1496"/>
      <c r="F43" s="1496"/>
      <c r="G43" s="1496"/>
      <c r="H43" s="1496"/>
      <c r="I43" s="1496"/>
      <c r="J43" s="1496"/>
      <c r="K43" s="1496"/>
      <c r="L43" s="1496"/>
      <c r="M43" s="1496"/>
      <c r="N43" s="1496"/>
      <c r="O43" s="1496"/>
      <c r="P43" s="1497"/>
    </row>
    <row r="44" spans="2:17" ht="61.5" customHeight="1">
      <c r="B44" s="253" t="s">
        <v>463</v>
      </c>
      <c r="C44" s="1513" t="s">
        <v>464</v>
      </c>
      <c r="D44" s="1513"/>
      <c r="E44" s="1514"/>
      <c r="F44" s="238" t="s">
        <v>5059</v>
      </c>
      <c r="G44" s="1515" t="s">
        <v>5060</v>
      </c>
      <c r="H44" s="1516"/>
      <c r="I44" s="1500" t="s">
        <v>5050</v>
      </c>
      <c r="J44" s="1501"/>
      <c r="K44" s="1515" t="s">
        <v>5061</v>
      </c>
      <c r="L44" s="1516"/>
      <c r="M44" s="239" t="s">
        <v>468</v>
      </c>
      <c r="N44" s="420" t="s">
        <v>469</v>
      </c>
      <c r="O44" s="1443" t="s">
        <v>1296</v>
      </c>
      <c r="P44" s="1443" t="s">
        <v>1296</v>
      </c>
    </row>
    <row r="45" spans="2:17" ht="28.5" customHeight="1">
      <c r="B45" s="198" t="s">
        <v>394</v>
      </c>
      <c r="C45" s="1517" t="s">
        <v>5063</v>
      </c>
      <c r="D45" s="1517"/>
      <c r="E45" s="1518"/>
      <c r="F45" s="257" t="s">
        <v>53</v>
      </c>
      <c r="G45" s="1519">
        <v>1382890</v>
      </c>
      <c r="H45" s="1520"/>
      <c r="I45" s="1524" t="s">
        <v>5953</v>
      </c>
      <c r="J45" s="1480"/>
      <c r="K45" s="1521">
        <v>212500</v>
      </c>
      <c r="L45" s="1522"/>
      <c r="M45" s="258" t="s">
        <v>5604</v>
      </c>
      <c r="N45" s="259" t="s">
        <v>5954</v>
      </c>
      <c r="O45" s="1425"/>
      <c r="P45" s="1425"/>
    </row>
    <row r="46" spans="2:17" ht="31.5" customHeight="1">
      <c r="B46" s="260"/>
      <c r="C46" s="1517" t="s">
        <v>5064</v>
      </c>
      <c r="D46" s="1517"/>
      <c r="E46" s="1518"/>
      <c r="F46" s="1430"/>
      <c r="G46" s="1431"/>
      <c r="H46" s="1431"/>
      <c r="I46" s="1431"/>
      <c r="J46" s="1431"/>
      <c r="K46" s="1431"/>
      <c r="L46" s="1431"/>
      <c r="M46" s="1431"/>
      <c r="N46" s="1523"/>
      <c r="O46" s="1425"/>
      <c r="P46" s="1425"/>
    </row>
    <row r="47" spans="2:17" ht="65.25" customHeight="1">
      <c r="B47" s="198" t="s">
        <v>401</v>
      </c>
      <c r="C47" s="1517" t="s">
        <v>5065</v>
      </c>
      <c r="D47" s="1517"/>
      <c r="E47" s="1518"/>
      <c r="F47" s="203" t="s">
        <v>54</v>
      </c>
      <c r="G47" s="1519">
        <v>0</v>
      </c>
      <c r="H47" s="1520"/>
      <c r="I47" s="1479" t="s">
        <v>5953</v>
      </c>
      <c r="J47" s="1480"/>
      <c r="K47" s="1521">
        <v>0</v>
      </c>
      <c r="L47" s="1522"/>
      <c r="M47" s="258" t="s">
        <v>57</v>
      </c>
      <c r="N47" s="259"/>
      <c r="O47" s="1425"/>
      <c r="P47" s="1425"/>
    </row>
    <row r="48" spans="2:17" ht="35.25" customHeight="1">
      <c r="B48" s="260"/>
      <c r="C48" s="1517" t="s">
        <v>5066</v>
      </c>
      <c r="D48" s="1517"/>
      <c r="E48" s="1518"/>
      <c r="F48" s="1430"/>
      <c r="G48" s="1431"/>
      <c r="H48" s="1431"/>
      <c r="I48" s="1431"/>
      <c r="J48" s="1431"/>
      <c r="K48" s="1431"/>
      <c r="L48" s="1431"/>
      <c r="M48" s="1431"/>
      <c r="N48" s="1523"/>
      <c r="O48" s="1425"/>
      <c r="P48" s="1425"/>
    </row>
    <row r="49" spans="1:16" ht="44.25" customHeight="1">
      <c r="B49" s="266" t="s">
        <v>403</v>
      </c>
      <c r="C49" s="1525" t="s">
        <v>5067</v>
      </c>
      <c r="D49" s="1525"/>
      <c r="E49" s="1526"/>
      <c r="F49" s="267"/>
      <c r="G49" s="3744">
        <f>G45+G47</f>
        <v>1382890</v>
      </c>
      <c r="H49" s="3745"/>
      <c r="I49" s="1486"/>
      <c r="J49" s="1487"/>
      <c r="K49" s="3746">
        <f>K45+K47</f>
        <v>212500</v>
      </c>
      <c r="L49" s="3747"/>
      <c r="M49" s="268"/>
      <c r="N49" s="269"/>
      <c r="O49" s="1444"/>
      <c r="P49" s="1444"/>
    </row>
    <row r="50" spans="1:16" ht="56.25" customHeight="1">
      <c r="B50" s="1490" t="s">
        <v>5068</v>
      </c>
      <c r="C50" s="1491"/>
      <c r="D50" s="1491"/>
      <c r="E50" s="1491"/>
      <c r="F50" s="1491"/>
      <c r="G50" s="1491"/>
      <c r="H50" s="1491"/>
      <c r="I50" s="1491"/>
      <c r="J50" s="1491"/>
      <c r="K50" s="1491"/>
      <c r="L50" s="1491"/>
      <c r="M50" s="1491"/>
      <c r="N50" s="1491"/>
      <c r="O50" s="1491"/>
      <c r="P50" s="1492"/>
    </row>
    <row r="51" spans="1:16" ht="72" customHeight="1">
      <c r="B51" s="253" t="s">
        <v>476</v>
      </c>
      <c r="C51" s="1513" t="s">
        <v>477</v>
      </c>
      <c r="D51" s="1450"/>
      <c r="E51" s="1451"/>
      <c r="F51" s="254" t="s">
        <v>478</v>
      </c>
      <c r="G51" s="1531" t="s">
        <v>5069</v>
      </c>
      <c r="H51" s="1516"/>
      <c r="I51" s="1500" t="s">
        <v>5070</v>
      </c>
      <c r="J51" s="1501"/>
      <c r="K51" s="1515" t="s">
        <v>5071</v>
      </c>
      <c r="L51" s="1516"/>
      <c r="M51" s="239" t="s">
        <v>468</v>
      </c>
      <c r="N51" s="302" t="s">
        <v>5072</v>
      </c>
      <c r="O51" s="422"/>
      <c r="P51" s="273"/>
    </row>
    <row r="52" spans="1:16" s="274" customFormat="1" ht="55.5" customHeight="1">
      <c r="B52" s="198" t="s">
        <v>394</v>
      </c>
      <c r="C52" s="1414" t="s">
        <v>97</v>
      </c>
      <c r="D52" s="1414"/>
      <c r="E52" s="1415"/>
      <c r="F52" s="257" t="s">
        <v>1301</v>
      </c>
      <c r="G52" s="4227">
        <v>7785454</v>
      </c>
      <c r="H52" s="4228"/>
      <c r="I52" s="1479" t="s">
        <v>1293</v>
      </c>
      <c r="J52" s="1480"/>
      <c r="K52" s="4229">
        <v>2328988</v>
      </c>
      <c r="L52" s="4230"/>
      <c r="M52" s="258" t="s">
        <v>1302</v>
      </c>
      <c r="N52" s="468" t="s">
        <v>5955</v>
      </c>
      <c r="O52" s="201" t="s">
        <v>939</v>
      </c>
      <c r="P52" s="202" t="s">
        <v>939</v>
      </c>
    </row>
    <row r="53" spans="1:16" s="274" customFormat="1" ht="75.75" customHeight="1">
      <c r="B53" s="198" t="s">
        <v>401</v>
      </c>
      <c r="C53" s="1414" t="s">
        <v>62</v>
      </c>
      <c r="D53" s="1414"/>
      <c r="E53" s="1415"/>
      <c r="F53" s="257" t="s">
        <v>1301</v>
      </c>
      <c r="G53" s="4227">
        <v>5341402</v>
      </c>
      <c r="H53" s="4228"/>
      <c r="I53" s="1479" t="s">
        <v>1293</v>
      </c>
      <c r="J53" s="1480"/>
      <c r="K53" s="4229">
        <v>1950535</v>
      </c>
      <c r="L53" s="4230"/>
      <c r="M53" s="258" t="s">
        <v>1302</v>
      </c>
      <c r="N53" s="468" t="s">
        <v>5956</v>
      </c>
      <c r="O53" s="201" t="s">
        <v>940</v>
      </c>
      <c r="P53" s="202" t="s">
        <v>940</v>
      </c>
    </row>
    <row r="54" spans="1:16" s="274" customFormat="1" ht="32.25" customHeight="1">
      <c r="B54" s="198" t="s">
        <v>403</v>
      </c>
      <c r="C54" s="1414" t="s">
        <v>99</v>
      </c>
      <c r="D54" s="1414"/>
      <c r="E54" s="1415"/>
      <c r="F54" s="257" t="s">
        <v>57</v>
      </c>
      <c r="G54" s="1532">
        <v>0</v>
      </c>
      <c r="H54" s="1533"/>
      <c r="I54" s="1479" t="s">
        <v>1293</v>
      </c>
      <c r="J54" s="1480"/>
      <c r="K54" s="1521">
        <v>0</v>
      </c>
      <c r="L54" s="1522"/>
      <c r="M54" s="258" t="s">
        <v>57</v>
      </c>
      <c r="N54" s="275" t="s">
        <v>117</v>
      </c>
      <c r="O54" s="201" t="s">
        <v>302</v>
      </c>
      <c r="P54" s="202" t="s">
        <v>302</v>
      </c>
    </row>
    <row r="55" spans="1:16" s="274" customFormat="1" ht="32.25" customHeight="1">
      <c r="B55" s="198" t="s">
        <v>405</v>
      </c>
      <c r="C55" s="1414" t="s">
        <v>5957</v>
      </c>
      <c r="D55" s="1414"/>
      <c r="E55" s="1415"/>
      <c r="F55" s="257" t="s">
        <v>57</v>
      </c>
      <c r="G55" s="1532">
        <v>0</v>
      </c>
      <c r="H55" s="1533"/>
      <c r="I55" s="1479" t="s">
        <v>1293</v>
      </c>
      <c r="J55" s="1480"/>
      <c r="K55" s="1521">
        <v>0</v>
      </c>
      <c r="L55" s="1522"/>
      <c r="M55" s="258" t="s">
        <v>57</v>
      </c>
      <c r="N55" s="1205" t="s">
        <v>4161</v>
      </c>
      <c r="O55" s="277" t="s">
        <v>940</v>
      </c>
      <c r="P55" s="277" t="s">
        <v>940</v>
      </c>
    </row>
    <row r="56" spans="1:16" s="274" customFormat="1" ht="32.25" customHeight="1">
      <c r="B56" s="198" t="s">
        <v>408</v>
      </c>
      <c r="C56" s="1414" t="s">
        <v>302</v>
      </c>
      <c r="D56" s="1414"/>
      <c r="E56" s="1415"/>
      <c r="F56" s="257" t="s">
        <v>57</v>
      </c>
      <c r="G56" s="1532">
        <v>0</v>
      </c>
      <c r="H56" s="1533"/>
      <c r="I56" s="1479" t="s">
        <v>1293</v>
      </c>
      <c r="J56" s="1480"/>
      <c r="K56" s="1521">
        <v>0</v>
      </c>
      <c r="L56" s="1522"/>
      <c r="M56" s="258" t="s">
        <v>57</v>
      </c>
      <c r="N56" s="275"/>
      <c r="O56" s="204" t="s">
        <v>1279</v>
      </c>
      <c r="P56" s="277" t="s">
        <v>1279</v>
      </c>
    </row>
    <row r="57" spans="1:16" ht="46.5" customHeight="1">
      <c r="B57" s="205" t="s">
        <v>410</v>
      </c>
      <c r="C57" s="1484" t="s">
        <v>5074</v>
      </c>
      <c r="D57" s="1484"/>
      <c r="E57" s="1485"/>
      <c r="F57" s="279"/>
      <c r="G57" s="3744">
        <f>G52+G53+G54+G55+G56</f>
        <v>13126856</v>
      </c>
      <c r="H57" s="3745"/>
      <c r="I57" s="1486"/>
      <c r="J57" s="1487"/>
      <c r="K57" s="3746">
        <f>K52+K53+K54+K55+K56</f>
        <v>4279523</v>
      </c>
      <c r="L57" s="3747"/>
      <c r="M57" s="268"/>
      <c r="N57" s="269"/>
      <c r="O57" s="423"/>
      <c r="P57" s="423"/>
    </row>
    <row r="58" spans="1:16" ht="54.75" customHeight="1">
      <c r="A58" s="281"/>
      <c r="B58" s="1507" t="s">
        <v>485</v>
      </c>
      <c r="C58" s="1508"/>
      <c r="D58" s="1508"/>
      <c r="E58" s="1508"/>
      <c r="F58" s="1508"/>
      <c r="G58" s="1508"/>
      <c r="H58" s="1508"/>
      <c r="I58" s="1508"/>
      <c r="J58" s="1508"/>
      <c r="K58" s="1508"/>
      <c r="L58" s="1508"/>
      <c r="M58" s="1508"/>
      <c r="N58" s="1508"/>
      <c r="O58" s="424"/>
      <c r="P58" s="425"/>
    </row>
    <row r="59" spans="1:16" ht="62.25" customHeight="1">
      <c r="B59" s="282" t="s">
        <v>486</v>
      </c>
      <c r="C59" s="1543" t="s">
        <v>487</v>
      </c>
      <c r="D59" s="1543"/>
      <c r="E59" s="1543"/>
      <c r="F59" s="1543"/>
      <c r="G59" s="1543"/>
      <c r="H59" s="1543"/>
      <c r="I59" s="1544"/>
      <c r="J59" s="1116">
        <f>G49/(G49+G57)</f>
        <v>9.5307664241675902E-2</v>
      </c>
      <c r="K59" s="284" t="s">
        <v>392</v>
      </c>
      <c r="L59" s="1539"/>
      <c r="M59" s="1540"/>
      <c r="N59" s="1541"/>
      <c r="O59" s="1534"/>
      <c r="P59" s="1534"/>
    </row>
    <row r="60" spans="1:16" ht="53.25" customHeight="1">
      <c r="B60" s="286" t="s">
        <v>2552</v>
      </c>
      <c r="C60" s="1537" t="s">
        <v>489</v>
      </c>
      <c r="D60" s="1537"/>
      <c r="E60" s="1537"/>
      <c r="F60" s="1537"/>
      <c r="G60" s="1537"/>
      <c r="H60" s="1537"/>
      <c r="I60" s="1538"/>
      <c r="J60" s="1116">
        <f>G45/G49</f>
        <v>1</v>
      </c>
      <c r="K60" s="284" t="s">
        <v>446</v>
      </c>
      <c r="L60" s="1539"/>
      <c r="M60" s="1540"/>
      <c r="N60" s="1541"/>
      <c r="O60" s="1535"/>
      <c r="P60" s="1535"/>
    </row>
    <row r="61" spans="1:16" ht="53.25" customHeight="1">
      <c r="B61" s="286" t="s">
        <v>490</v>
      </c>
      <c r="C61" s="1537" t="s">
        <v>491</v>
      </c>
      <c r="D61" s="1537"/>
      <c r="E61" s="1537"/>
      <c r="F61" s="1537"/>
      <c r="G61" s="1537"/>
      <c r="H61" s="1537"/>
      <c r="I61" s="1538"/>
      <c r="J61" s="1206">
        <f>SUM(G49,G57)</f>
        <v>14509746</v>
      </c>
      <c r="K61" s="284" t="s">
        <v>446</v>
      </c>
      <c r="L61" s="1539"/>
      <c r="M61" s="1540"/>
      <c r="N61" s="1541"/>
      <c r="O61" s="1535"/>
      <c r="P61" s="1535"/>
    </row>
    <row r="62" spans="1:16" ht="53.25" customHeight="1">
      <c r="B62" s="286" t="s">
        <v>492</v>
      </c>
      <c r="C62" s="1464" t="s">
        <v>493</v>
      </c>
      <c r="D62" s="1464"/>
      <c r="E62" s="1464"/>
      <c r="F62" s="1464"/>
      <c r="G62" s="1464"/>
      <c r="H62" s="1464"/>
      <c r="I62" s="1465"/>
      <c r="J62" s="1116">
        <f>(G49+G57)/J27</f>
        <v>0.61299288100190286</v>
      </c>
      <c r="K62" s="284" t="s">
        <v>392</v>
      </c>
      <c r="L62" s="1539"/>
      <c r="M62" s="1540"/>
      <c r="N62" s="1541"/>
      <c r="O62" s="1535"/>
      <c r="P62" s="1535"/>
    </row>
    <row r="63" spans="1:16" ht="67.5" customHeight="1">
      <c r="B63" s="289" t="s">
        <v>494</v>
      </c>
      <c r="C63" s="1464" t="s">
        <v>495</v>
      </c>
      <c r="D63" s="1464"/>
      <c r="E63" s="1464"/>
      <c r="F63" s="1464"/>
      <c r="G63" s="1464"/>
      <c r="H63" s="1464"/>
      <c r="I63" s="1465"/>
      <c r="J63" s="1118">
        <f>(K49+K57)/J28</f>
        <v>0.57965132319060542</v>
      </c>
      <c r="K63" s="284" t="s">
        <v>392</v>
      </c>
      <c r="L63" s="1539"/>
      <c r="M63" s="1540"/>
      <c r="N63" s="1541"/>
      <c r="O63" s="1535"/>
      <c r="P63" s="1535"/>
    </row>
    <row r="64" spans="1:16" ht="53.25" customHeight="1">
      <c r="B64" s="289" t="s">
        <v>496</v>
      </c>
      <c r="C64" s="1537" t="s">
        <v>497</v>
      </c>
      <c r="D64" s="1537"/>
      <c r="E64" s="1537"/>
      <c r="F64" s="1537"/>
      <c r="G64" s="1537"/>
      <c r="H64" s="1537"/>
      <c r="I64" s="1538"/>
      <c r="J64" s="1116" t="str">
        <f>IF(J62&lt;0.945,"Funding gap","No funding gap")</f>
        <v>Funding gap</v>
      </c>
      <c r="K64" s="293" t="s">
        <v>446</v>
      </c>
      <c r="L64" s="1539"/>
      <c r="M64" s="1540"/>
      <c r="N64" s="1541"/>
      <c r="O64" s="1535"/>
      <c r="P64" s="1535"/>
    </row>
    <row r="65" spans="2:16" ht="53.25" customHeight="1">
      <c r="B65" s="289" t="s">
        <v>498</v>
      </c>
      <c r="C65" s="1542" t="s">
        <v>499</v>
      </c>
      <c r="D65" s="1542"/>
      <c r="E65" s="1542"/>
      <c r="F65" s="1542"/>
      <c r="G65" s="1542"/>
      <c r="H65" s="1542"/>
      <c r="I65" s="1542"/>
      <c r="J65" s="1119">
        <f>G45/J27</f>
        <v>5.8422919685066944E-2</v>
      </c>
      <c r="K65" s="293" t="s">
        <v>446</v>
      </c>
      <c r="L65" s="1539"/>
      <c r="M65" s="1540"/>
      <c r="N65" s="1541"/>
      <c r="O65" s="1536"/>
      <c r="P65" s="1536"/>
    </row>
    <row r="66" spans="2:16" ht="45" customHeight="1">
      <c r="B66" s="191" t="s">
        <v>500</v>
      </c>
      <c r="C66" s="1414" t="s">
        <v>5075</v>
      </c>
      <c r="D66" s="1414"/>
      <c r="E66" s="1414"/>
      <c r="F66" s="1414"/>
      <c r="G66" s="1414"/>
      <c r="H66" s="1414"/>
      <c r="I66" s="1414"/>
      <c r="J66" s="1415"/>
      <c r="K66" s="1545" t="s">
        <v>446</v>
      </c>
      <c r="L66" s="1548" t="s">
        <v>5958</v>
      </c>
      <c r="M66" s="1549"/>
      <c r="N66" s="1550"/>
      <c r="O66" s="1443" t="s">
        <v>1307</v>
      </c>
      <c r="P66" s="1443" t="s">
        <v>1307</v>
      </c>
    </row>
    <row r="67" spans="2:16" ht="21" customHeight="1">
      <c r="B67" s="198" t="s">
        <v>394</v>
      </c>
      <c r="C67" s="1557" t="s">
        <v>502</v>
      </c>
      <c r="D67" s="1557"/>
      <c r="E67" s="1557"/>
      <c r="F67" s="1557"/>
      <c r="G67" s="1557"/>
      <c r="H67" s="1557"/>
      <c r="I67" s="1557"/>
      <c r="J67" s="299" t="s">
        <v>54</v>
      </c>
      <c r="K67" s="1546"/>
      <c r="L67" s="1551"/>
      <c r="M67" s="1552"/>
      <c r="N67" s="1553"/>
      <c r="O67" s="1425"/>
      <c r="P67" s="1425"/>
    </row>
    <row r="68" spans="2:16" ht="21" customHeight="1">
      <c r="B68" s="198" t="s">
        <v>401</v>
      </c>
      <c r="C68" s="1557" t="s">
        <v>503</v>
      </c>
      <c r="D68" s="1557"/>
      <c r="E68" s="1557"/>
      <c r="F68" s="1557"/>
      <c r="G68" s="1557"/>
      <c r="H68" s="1557"/>
      <c r="I68" s="1557"/>
      <c r="J68" s="299" t="s">
        <v>54</v>
      </c>
      <c r="K68" s="1546"/>
      <c r="L68" s="1551"/>
      <c r="M68" s="1552"/>
      <c r="N68" s="1553"/>
      <c r="O68" s="1425"/>
      <c r="P68" s="1425"/>
    </row>
    <row r="69" spans="2:16" ht="21" customHeight="1">
      <c r="B69" s="198" t="s">
        <v>403</v>
      </c>
      <c r="C69" s="1557" t="s">
        <v>504</v>
      </c>
      <c r="D69" s="1557"/>
      <c r="E69" s="1557"/>
      <c r="F69" s="1557"/>
      <c r="G69" s="1557"/>
      <c r="H69" s="1557"/>
      <c r="I69" s="1557"/>
      <c r="J69" s="299" t="s">
        <v>53</v>
      </c>
      <c r="K69" s="1546"/>
      <c r="L69" s="1551"/>
      <c r="M69" s="1552"/>
      <c r="N69" s="1553"/>
      <c r="O69" s="1425"/>
      <c r="P69" s="1425"/>
    </row>
    <row r="70" spans="2:16" ht="21" customHeight="1">
      <c r="B70" s="198" t="s">
        <v>405</v>
      </c>
      <c r="C70" s="1557" t="s">
        <v>302</v>
      </c>
      <c r="D70" s="1557"/>
      <c r="E70" s="1557"/>
      <c r="F70" s="1557"/>
      <c r="G70" s="1557"/>
      <c r="H70" s="1557"/>
      <c r="I70" s="1557"/>
      <c r="J70" s="299" t="s">
        <v>54</v>
      </c>
      <c r="K70" s="1546"/>
      <c r="L70" s="1551"/>
      <c r="M70" s="1552"/>
      <c r="N70" s="1553"/>
      <c r="O70" s="1425"/>
      <c r="P70" s="1425"/>
    </row>
    <row r="71" spans="2:16" ht="21" customHeight="1">
      <c r="B71" s="198" t="s">
        <v>408</v>
      </c>
      <c r="C71" s="1558" t="s">
        <v>505</v>
      </c>
      <c r="D71" s="1558"/>
      <c r="E71" s="1558"/>
      <c r="F71" s="1558"/>
      <c r="G71" s="1559" t="s">
        <v>92</v>
      </c>
      <c r="H71" s="1560"/>
      <c r="I71" s="1560"/>
      <c r="J71" s="1561"/>
      <c r="K71" s="1547"/>
      <c r="L71" s="1554"/>
      <c r="M71" s="1555"/>
      <c r="N71" s="1556"/>
      <c r="O71" s="1426"/>
      <c r="P71" s="1426"/>
    </row>
    <row r="72" spans="2:16" ht="45" customHeight="1">
      <c r="B72" s="191" t="s">
        <v>506</v>
      </c>
      <c r="C72" s="1414" t="s">
        <v>5076</v>
      </c>
      <c r="D72" s="1414"/>
      <c r="E72" s="1414"/>
      <c r="F72" s="1414"/>
      <c r="G72" s="1414"/>
      <c r="H72" s="1414"/>
      <c r="I72" s="1414"/>
      <c r="J72" s="1414"/>
      <c r="K72" s="1414"/>
      <c r="L72" s="1414"/>
      <c r="M72" s="1414"/>
      <c r="N72" s="1562"/>
      <c r="O72" s="291"/>
      <c r="P72" s="297"/>
    </row>
    <row r="73" spans="2:16" ht="20.25" customHeight="1">
      <c r="B73" s="205" t="s">
        <v>418</v>
      </c>
      <c r="C73" s="1558" t="s">
        <v>297</v>
      </c>
      <c r="D73" s="1558"/>
      <c r="E73" s="1558"/>
      <c r="F73" s="1563" t="s">
        <v>53</v>
      </c>
      <c r="G73" s="1564"/>
      <c r="H73" s="1545" t="s">
        <v>446</v>
      </c>
      <c r="I73" s="1565" t="s">
        <v>5959</v>
      </c>
      <c r="J73" s="1566"/>
      <c r="K73" s="1566"/>
      <c r="L73" s="1566"/>
      <c r="M73" s="1566"/>
      <c r="N73" s="1567"/>
      <c r="O73" s="1443" t="s">
        <v>1306</v>
      </c>
      <c r="P73" s="1443" t="s">
        <v>1306</v>
      </c>
    </row>
    <row r="74" spans="2:16" ht="20.25" customHeight="1">
      <c r="B74" s="205" t="s">
        <v>508</v>
      </c>
      <c r="C74" s="1558" t="s">
        <v>509</v>
      </c>
      <c r="D74" s="1558"/>
      <c r="E74" s="1558"/>
      <c r="F74" s="1563" t="s">
        <v>54</v>
      </c>
      <c r="G74" s="1564"/>
      <c r="H74" s="1546"/>
      <c r="I74" s="1568"/>
      <c r="J74" s="1569"/>
      <c r="K74" s="1569"/>
      <c r="L74" s="1569"/>
      <c r="M74" s="1569"/>
      <c r="N74" s="1570"/>
      <c r="O74" s="1425"/>
      <c r="P74" s="1425"/>
    </row>
    <row r="75" spans="2:16" ht="20.25" customHeight="1">
      <c r="B75" s="205" t="s">
        <v>510</v>
      </c>
      <c r="C75" s="1558" t="s">
        <v>299</v>
      </c>
      <c r="D75" s="1558"/>
      <c r="E75" s="1558"/>
      <c r="F75" s="1563" t="s">
        <v>54</v>
      </c>
      <c r="G75" s="1564"/>
      <c r="H75" s="1546"/>
      <c r="I75" s="1568"/>
      <c r="J75" s="1569"/>
      <c r="K75" s="1569"/>
      <c r="L75" s="1569"/>
      <c r="M75" s="1569"/>
      <c r="N75" s="1570"/>
      <c r="O75" s="1425"/>
      <c r="P75" s="1425"/>
    </row>
    <row r="76" spans="2:16" ht="49.5" customHeight="1">
      <c r="B76" s="205" t="s">
        <v>401</v>
      </c>
      <c r="C76" s="1464" t="s">
        <v>5077</v>
      </c>
      <c r="D76" s="1464"/>
      <c r="E76" s="1464"/>
      <c r="F76" s="1464"/>
      <c r="G76" s="1465"/>
      <c r="H76" s="1546"/>
      <c r="I76" s="1568"/>
      <c r="J76" s="1569"/>
      <c r="K76" s="1569"/>
      <c r="L76" s="1569"/>
      <c r="M76" s="1569"/>
      <c r="N76" s="1570"/>
      <c r="O76" s="1425"/>
      <c r="P76" s="1425"/>
    </row>
    <row r="77" spans="2:16" ht="21" customHeight="1">
      <c r="B77" s="205" t="s">
        <v>418</v>
      </c>
      <c r="C77" s="1558" t="s">
        <v>297</v>
      </c>
      <c r="D77" s="1558"/>
      <c r="E77" s="1410"/>
      <c r="F77" s="1563" t="s">
        <v>53</v>
      </c>
      <c r="G77" s="1564"/>
      <c r="H77" s="1546"/>
      <c r="I77" s="1568"/>
      <c r="J77" s="1569"/>
      <c r="K77" s="1569"/>
      <c r="L77" s="1569"/>
      <c r="M77" s="1569"/>
      <c r="N77" s="1570"/>
      <c r="O77" s="1425"/>
      <c r="P77" s="1425"/>
    </row>
    <row r="78" spans="2:16" ht="21" customHeight="1">
      <c r="B78" s="205" t="s">
        <v>508</v>
      </c>
      <c r="C78" s="1558" t="s">
        <v>509</v>
      </c>
      <c r="D78" s="1558"/>
      <c r="E78" s="1410"/>
      <c r="F78" s="1563" t="s">
        <v>54</v>
      </c>
      <c r="G78" s="1564"/>
      <c r="H78" s="1546"/>
      <c r="I78" s="1568"/>
      <c r="J78" s="1569"/>
      <c r="K78" s="1569"/>
      <c r="L78" s="1569"/>
      <c r="M78" s="1569"/>
      <c r="N78" s="1570"/>
      <c r="O78" s="1425"/>
      <c r="P78" s="1425"/>
    </row>
    <row r="79" spans="2:16" ht="21" customHeight="1">
      <c r="B79" s="205" t="s">
        <v>510</v>
      </c>
      <c r="C79" s="1558" t="s">
        <v>301</v>
      </c>
      <c r="D79" s="1558"/>
      <c r="E79" s="1410"/>
      <c r="F79" s="1563" t="s">
        <v>54</v>
      </c>
      <c r="G79" s="1564"/>
      <c r="H79" s="1546"/>
      <c r="I79" s="1568"/>
      <c r="J79" s="1569"/>
      <c r="K79" s="1569"/>
      <c r="L79" s="1569"/>
      <c r="M79" s="1569"/>
      <c r="N79" s="1570"/>
      <c r="O79" s="1425"/>
      <c r="P79" s="1425"/>
    </row>
    <row r="80" spans="2:16" ht="21" customHeight="1">
      <c r="B80" s="205" t="s">
        <v>512</v>
      </c>
      <c r="C80" s="1558" t="s">
        <v>302</v>
      </c>
      <c r="D80" s="1558"/>
      <c r="E80" s="1410"/>
      <c r="F80" s="1563" t="s">
        <v>57</v>
      </c>
      <c r="G80" s="1564"/>
      <c r="H80" s="1546"/>
      <c r="I80" s="1568"/>
      <c r="J80" s="1569"/>
      <c r="K80" s="1569"/>
      <c r="L80" s="1569"/>
      <c r="M80" s="1569"/>
      <c r="N80" s="1570"/>
      <c r="O80" s="1425"/>
      <c r="P80" s="1425"/>
    </row>
    <row r="81" spans="2:16" ht="21.75" customHeight="1">
      <c r="B81" s="205" t="s">
        <v>513</v>
      </c>
      <c r="C81" s="1558" t="s">
        <v>514</v>
      </c>
      <c r="D81" s="1558"/>
      <c r="E81" s="1410"/>
      <c r="F81" s="1574" t="s">
        <v>92</v>
      </c>
      <c r="G81" s="1575"/>
      <c r="H81" s="1547"/>
      <c r="I81" s="1571"/>
      <c r="J81" s="1572"/>
      <c r="K81" s="1572"/>
      <c r="L81" s="1572"/>
      <c r="M81" s="1572"/>
      <c r="N81" s="1573"/>
      <c r="O81" s="1426"/>
      <c r="P81" s="1426"/>
    </row>
    <row r="82" spans="2:16" ht="51" customHeight="1">
      <c r="B82" s="298" t="s">
        <v>515</v>
      </c>
      <c r="C82" s="1484" t="s">
        <v>516</v>
      </c>
      <c r="D82" s="1484"/>
      <c r="E82" s="1485"/>
      <c r="F82" s="1576"/>
      <c r="G82" s="1577"/>
      <c r="H82" s="1577"/>
      <c r="I82" s="1577"/>
      <c r="J82" s="1577"/>
      <c r="K82" s="1577"/>
      <c r="L82" s="1577"/>
      <c r="M82" s="1577"/>
      <c r="N82" s="1577"/>
      <c r="O82" s="1578"/>
      <c r="P82" s="1579"/>
    </row>
    <row r="83" spans="2:16" ht="31.5" customHeight="1">
      <c r="B83" s="1490" t="s">
        <v>5079</v>
      </c>
      <c r="C83" s="1491"/>
      <c r="D83" s="1491"/>
      <c r="E83" s="1491"/>
      <c r="F83" s="1491"/>
      <c r="G83" s="1491"/>
      <c r="H83" s="1491"/>
      <c r="I83" s="1491"/>
      <c r="J83" s="1491"/>
      <c r="K83" s="1491"/>
      <c r="L83" s="1491"/>
      <c r="M83" s="1491"/>
      <c r="N83" s="1491"/>
      <c r="O83" s="1491"/>
      <c r="P83" s="1492"/>
    </row>
    <row r="84" spans="2:16" ht="45.6" customHeight="1">
      <c r="B84" s="191" t="s">
        <v>518</v>
      </c>
      <c r="C84" s="1414" t="s">
        <v>5080</v>
      </c>
      <c r="D84" s="1414"/>
      <c r="E84" s="1414"/>
      <c r="F84" s="1414"/>
      <c r="G84" s="1415"/>
      <c r="H84" s="299" t="s">
        <v>53</v>
      </c>
      <c r="I84" s="1580" t="s">
        <v>446</v>
      </c>
      <c r="J84" s="1581"/>
      <c r="K84" s="4223" t="s">
        <v>5960</v>
      </c>
      <c r="L84" s="4224"/>
      <c r="M84" s="4224"/>
      <c r="N84" s="4225"/>
      <c r="O84" s="1443" t="s">
        <v>3364</v>
      </c>
      <c r="P84" s="1443" t="s">
        <v>3364</v>
      </c>
    </row>
    <row r="85" spans="2:16" ht="17.45" customHeight="1">
      <c r="B85" s="1585" t="s">
        <v>520</v>
      </c>
      <c r="C85" s="1586"/>
      <c r="D85" s="1586"/>
      <c r="E85" s="1587"/>
      <c r="F85" s="1500" t="s">
        <v>521</v>
      </c>
      <c r="G85" s="1502"/>
      <c r="H85" s="1501"/>
      <c r="I85" s="1500" t="s">
        <v>522</v>
      </c>
      <c r="J85" s="1502"/>
      <c r="K85" s="1500" t="s">
        <v>434</v>
      </c>
      <c r="L85" s="1502"/>
      <c r="M85" s="1502"/>
      <c r="N85" s="1503"/>
      <c r="O85" s="1425"/>
      <c r="P85" s="1425"/>
    </row>
    <row r="86" spans="2:16" ht="42" customHeight="1">
      <c r="B86" s="1588"/>
      <c r="C86" s="1589"/>
      <c r="D86" s="1589"/>
      <c r="E86" s="1590"/>
      <c r="F86" s="1594" t="s">
        <v>5961</v>
      </c>
      <c r="G86" s="1595"/>
      <c r="H86" s="1596"/>
      <c r="I86" s="1597" t="s">
        <v>5962</v>
      </c>
      <c r="J86" s="1598"/>
      <c r="K86" s="2401" t="s">
        <v>5960</v>
      </c>
      <c r="L86" s="2402"/>
      <c r="M86" s="2402"/>
      <c r="N86" s="4226"/>
      <c r="O86" s="1425"/>
      <c r="P86" s="1425"/>
    </row>
    <row r="87" spans="2:16" ht="21" customHeight="1">
      <c r="B87" s="1588"/>
      <c r="C87" s="1589"/>
      <c r="D87" s="1589"/>
      <c r="E87" s="1590"/>
      <c r="F87" s="1594"/>
      <c r="G87" s="1595"/>
      <c r="H87" s="1596"/>
      <c r="I87" s="1597"/>
      <c r="J87" s="1598"/>
      <c r="K87" s="1594"/>
      <c r="L87" s="1595"/>
      <c r="M87" s="1595"/>
      <c r="N87" s="1596"/>
      <c r="O87" s="1425"/>
      <c r="P87" s="1425"/>
    </row>
    <row r="88" spans="2:16" ht="21" customHeight="1">
      <c r="B88" s="1588"/>
      <c r="C88" s="1589"/>
      <c r="D88" s="1589"/>
      <c r="E88" s="1590"/>
      <c r="F88" s="1594"/>
      <c r="G88" s="1595"/>
      <c r="H88" s="1596"/>
      <c r="I88" s="1597"/>
      <c r="J88" s="1598"/>
      <c r="K88" s="1594"/>
      <c r="L88" s="1595"/>
      <c r="M88" s="1595"/>
      <c r="N88" s="1596"/>
      <c r="O88" s="1425"/>
      <c r="P88" s="1425"/>
    </row>
    <row r="89" spans="2:16" ht="21.75" customHeight="1">
      <c r="B89" s="1591"/>
      <c r="C89" s="1592"/>
      <c r="D89" s="1592"/>
      <c r="E89" s="1593"/>
      <c r="F89" s="1599"/>
      <c r="G89" s="1600"/>
      <c r="H89" s="1601"/>
      <c r="I89" s="1602"/>
      <c r="J89" s="1603"/>
      <c r="K89" s="1604"/>
      <c r="L89" s="1605"/>
      <c r="M89" s="1605"/>
      <c r="N89" s="1606"/>
      <c r="O89" s="1444"/>
      <c r="P89" s="1444"/>
    </row>
    <row r="90" spans="2:16" ht="26.25" customHeight="1">
      <c r="B90" s="1416" t="s">
        <v>2</v>
      </c>
      <c r="C90" s="1417"/>
      <c r="D90" s="1417"/>
      <c r="E90" s="1417"/>
      <c r="F90" s="1417"/>
      <c r="G90" s="1417"/>
      <c r="H90" s="1417"/>
      <c r="I90" s="1417"/>
      <c r="J90" s="1417"/>
      <c r="K90" s="1417"/>
      <c r="L90" s="1417"/>
      <c r="M90" s="1417"/>
      <c r="N90" s="1417"/>
      <c r="O90" s="1417"/>
      <c r="P90" s="1418"/>
    </row>
    <row r="91" spans="2:16" ht="52.5" customHeight="1">
      <c r="B91" s="303" t="s">
        <v>523</v>
      </c>
      <c r="C91" s="1632" t="s">
        <v>5083</v>
      </c>
      <c r="D91" s="1632"/>
      <c r="E91" s="1632"/>
      <c r="F91" s="1632"/>
      <c r="G91" s="1632"/>
      <c r="H91" s="1632"/>
      <c r="I91" s="1632"/>
      <c r="J91" s="1632"/>
      <c r="K91" s="1632"/>
      <c r="L91" s="1632"/>
      <c r="M91" s="1632"/>
      <c r="N91" s="1632"/>
      <c r="O91" s="1424" t="s">
        <v>3243</v>
      </c>
      <c r="P91" s="1424" t="s">
        <v>3243</v>
      </c>
    </row>
    <row r="92" spans="2:16" ht="20.25" customHeight="1">
      <c r="B92" s="1609" t="s">
        <v>525</v>
      </c>
      <c r="C92" s="1610"/>
      <c r="D92" s="1610"/>
      <c r="E92" s="1610"/>
      <c r="F92" s="1611"/>
      <c r="G92" s="1614" t="s">
        <v>526</v>
      </c>
      <c r="H92" s="1614"/>
      <c r="I92" s="2149"/>
      <c r="J92" s="1614"/>
      <c r="K92" s="1614"/>
      <c r="L92" s="1615"/>
      <c r="M92" s="2150"/>
      <c r="N92" s="2150"/>
      <c r="O92" s="1425"/>
      <c r="P92" s="1425"/>
    </row>
    <row r="93" spans="2:16" ht="22.5" customHeight="1">
      <c r="B93" s="2072"/>
      <c r="C93" s="1613"/>
      <c r="D93" s="1613"/>
      <c r="E93" s="1613"/>
      <c r="F93" s="2148"/>
      <c r="G93" s="429" t="s">
        <v>109</v>
      </c>
      <c r="H93" s="429" t="s">
        <v>128</v>
      </c>
      <c r="I93" s="430" t="s">
        <v>527</v>
      </c>
      <c r="J93" s="431" t="s">
        <v>528</v>
      </c>
      <c r="K93" s="2151" t="s">
        <v>434</v>
      </c>
      <c r="L93" s="2152"/>
      <c r="M93" s="2152"/>
      <c r="N93" s="2153"/>
      <c r="O93" s="1425"/>
      <c r="P93" s="1425"/>
    </row>
    <row r="94" spans="2:16" ht="57.75" customHeight="1">
      <c r="B94" s="432" t="s">
        <v>394</v>
      </c>
      <c r="C94" s="2154" t="s">
        <v>529</v>
      </c>
      <c r="D94" s="2155"/>
      <c r="E94" s="2155"/>
      <c r="F94" s="2155"/>
      <c r="G94" s="2155"/>
      <c r="H94" s="4221"/>
      <c r="I94" s="4221"/>
      <c r="J94" s="4222"/>
      <c r="K94" s="1623"/>
      <c r="L94" s="1623"/>
      <c r="M94" s="1623"/>
      <c r="N94" s="1624"/>
      <c r="O94" s="1608"/>
      <c r="P94" s="1425"/>
    </row>
    <row r="95" spans="2:16" ht="23.45" customHeight="1">
      <c r="B95" s="317" t="s">
        <v>530</v>
      </c>
      <c r="C95" s="1630" t="s">
        <v>531</v>
      </c>
      <c r="D95" s="1630"/>
      <c r="E95" s="1630"/>
      <c r="F95" s="1631"/>
      <c r="G95" s="469" t="s">
        <v>53</v>
      </c>
      <c r="H95" s="309" t="s">
        <v>53</v>
      </c>
      <c r="I95" s="309" t="s">
        <v>53</v>
      </c>
      <c r="J95" s="309" t="s">
        <v>53</v>
      </c>
      <c r="K95" s="1626"/>
      <c r="L95" s="1626"/>
      <c r="M95" s="1626"/>
      <c r="N95" s="1627"/>
      <c r="O95" s="1608"/>
      <c r="P95" s="1425"/>
    </row>
    <row r="96" spans="2:16" ht="21.95" customHeight="1">
      <c r="B96" s="434" t="s">
        <v>532</v>
      </c>
      <c r="C96" s="1639" t="s">
        <v>533</v>
      </c>
      <c r="D96" s="1639"/>
      <c r="E96" s="1639"/>
      <c r="F96" s="1640"/>
      <c r="G96" s="448" t="s">
        <v>53</v>
      </c>
      <c r="H96" s="309" t="s">
        <v>53</v>
      </c>
      <c r="I96" s="309" t="s">
        <v>53</v>
      </c>
      <c r="J96" s="309" t="s">
        <v>53</v>
      </c>
      <c r="K96" s="1628"/>
      <c r="L96" s="1628"/>
      <c r="M96" s="1628"/>
      <c r="N96" s="1629"/>
      <c r="O96" s="1608"/>
      <c r="P96" s="1425"/>
    </row>
    <row r="97" spans="2:16" ht="42" customHeight="1">
      <c r="B97" s="436" t="s">
        <v>401</v>
      </c>
      <c r="C97" s="1633" t="s">
        <v>534</v>
      </c>
      <c r="D97" s="1641"/>
      <c r="E97" s="1641"/>
      <c r="F97" s="1641"/>
      <c r="G97" s="1641"/>
      <c r="H97" s="1641"/>
      <c r="I97" s="1641"/>
      <c r="J97" s="1641"/>
      <c r="K97" s="1626"/>
      <c r="L97" s="1626"/>
      <c r="M97" s="1626"/>
      <c r="N97" s="1627"/>
      <c r="O97" s="1425"/>
      <c r="P97" s="1425"/>
    </row>
    <row r="98" spans="2:16" ht="24.6" customHeight="1">
      <c r="B98" s="432" t="s">
        <v>530</v>
      </c>
      <c r="C98" s="1634" t="s">
        <v>531</v>
      </c>
      <c r="D98" s="1634"/>
      <c r="E98" s="1634"/>
      <c r="F98" s="1635"/>
      <c r="G98" s="472" t="s">
        <v>53</v>
      </c>
      <c r="H98" s="442" t="s">
        <v>53</v>
      </c>
      <c r="I98" s="442" t="s">
        <v>53</v>
      </c>
      <c r="J98" s="442" t="s">
        <v>53</v>
      </c>
      <c r="K98" s="1626"/>
      <c r="L98" s="1626"/>
      <c r="M98" s="1626"/>
      <c r="N98" s="1627"/>
      <c r="O98" s="1425"/>
      <c r="P98" s="1425"/>
    </row>
    <row r="99" spans="2:16" ht="23.45" customHeight="1">
      <c r="B99" s="434" t="s">
        <v>532</v>
      </c>
      <c r="C99" s="1636" t="s">
        <v>533</v>
      </c>
      <c r="D99" s="1636"/>
      <c r="E99" s="1636"/>
      <c r="F99" s="1637"/>
      <c r="G99" s="473" t="s">
        <v>53</v>
      </c>
      <c r="H99" s="442" t="s">
        <v>53</v>
      </c>
      <c r="I99" s="442" t="s">
        <v>53</v>
      </c>
      <c r="J99" s="442" t="s">
        <v>53</v>
      </c>
      <c r="K99" s="1628"/>
      <c r="L99" s="1628"/>
      <c r="M99" s="1628"/>
      <c r="N99" s="1629"/>
      <c r="O99" s="1425"/>
      <c r="P99" s="1425"/>
    </row>
    <row r="100" spans="2:16" ht="48" customHeight="1">
      <c r="B100" s="436" t="s">
        <v>535</v>
      </c>
      <c r="C100" s="1638" t="s">
        <v>536</v>
      </c>
      <c r="D100" s="1638"/>
      <c r="E100" s="1638"/>
      <c r="F100" s="1638"/>
      <c r="G100" s="1638"/>
      <c r="H100" s="1638"/>
      <c r="I100" s="1638"/>
      <c r="J100" s="1642"/>
      <c r="K100" s="1623"/>
      <c r="L100" s="1623"/>
      <c r="M100" s="1623"/>
      <c r="N100" s="1624"/>
      <c r="O100" s="1425"/>
      <c r="P100" s="1425"/>
    </row>
    <row r="101" spans="2:16" ht="23.1" customHeight="1">
      <c r="B101" s="432" t="s">
        <v>530</v>
      </c>
      <c r="C101" s="1643" t="s">
        <v>531</v>
      </c>
      <c r="D101" s="1643"/>
      <c r="E101" s="1643"/>
      <c r="F101" s="1644"/>
      <c r="G101" s="475" t="s">
        <v>53</v>
      </c>
      <c r="H101" s="475" t="s">
        <v>53</v>
      </c>
      <c r="I101" s="475" t="s">
        <v>53</v>
      </c>
      <c r="J101" s="309" t="s">
        <v>53</v>
      </c>
      <c r="K101" s="1626"/>
      <c r="L101" s="1626"/>
      <c r="M101" s="1626"/>
      <c r="N101" s="1627"/>
      <c r="O101" s="1425"/>
      <c r="P101" s="1425"/>
    </row>
    <row r="102" spans="2:16" ht="26.1" customHeight="1">
      <c r="B102" s="434" t="s">
        <v>532</v>
      </c>
      <c r="C102" s="1639" t="s">
        <v>533</v>
      </c>
      <c r="D102" s="1639"/>
      <c r="E102" s="1639"/>
      <c r="F102" s="1640"/>
      <c r="G102" s="448" t="s">
        <v>53</v>
      </c>
      <c r="H102" s="448" t="s">
        <v>53</v>
      </c>
      <c r="I102" s="448" t="s">
        <v>53</v>
      </c>
      <c r="J102" s="309" t="s">
        <v>53</v>
      </c>
      <c r="K102" s="1628"/>
      <c r="L102" s="1628"/>
      <c r="M102" s="1628"/>
      <c r="N102" s="1629"/>
      <c r="O102" s="1425"/>
      <c r="P102" s="1425"/>
    </row>
    <row r="103" spans="2:16" ht="38.25" customHeight="1">
      <c r="B103" s="436" t="s">
        <v>537</v>
      </c>
      <c r="C103" s="1632" t="s">
        <v>538</v>
      </c>
      <c r="D103" s="1632"/>
      <c r="E103" s="1632"/>
      <c r="F103" s="1632"/>
      <c r="G103" s="1632"/>
      <c r="H103" s="1632"/>
      <c r="I103" s="1632"/>
      <c r="J103" s="1633"/>
      <c r="K103" s="1623"/>
      <c r="L103" s="1623"/>
      <c r="M103" s="1623"/>
      <c r="N103" s="1624"/>
      <c r="O103" s="1425"/>
      <c r="P103" s="1425"/>
    </row>
    <row r="104" spans="2:16" ht="21.95" customHeight="1">
      <c r="B104" s="432" t="s">
        <v>530</v>
      </c>
      <c r="C104" s="1634" t="s">
        <v>531</v>
      </c>
      <c r="D104" s="1634"/>
      <c r="E104" s="1634"/>
      <c r="F104" s="1635"/>
      <c r="G104" s="472" t="s">
        <v>53</v>
      </c>
      <c r="H104" s="472" t="s">
        <v>53</v>
      </c>
      <c r="I104" s="472" t="s">
        <v>53</v>
      </c>
      <c r="J104" s="309" t="s">
        <v>53</v>
      </c>
      <c r="K104" s="1626"/>
      <c r="L104" s="1626"/>
      <c r="M104" s="1626"/>
      <c r="N104" s="1627"/>
      <c r="O104" s="1425"/>
      <c r="P104" s="1425"/>
    </row>
    <row r="105" spans="2:16" ht="23.1" customHeight="1">
      <c r="B105" s="434" t="s">
        <v>532</v>
      </c>
      <c r="C105" s="1636" t="s">
        <v>533</v>
      </c>
      <c r="D105" s="1636"/>
      <c r="E105" s="1636"/>
      <c r="F105" s="1637"/>
      <c r="G105" s="472" t="s">
        <v>53</v>
      </c>
      <c r="H105" s="472" t="s">
        <v>53</v>
      </c>
      <c r="I105" s="472" t="s">
        <v>53</v>
      </c>
      <c r="J105" s="309" t="s">
        <v>53</v>
      </c>
      <c r="K105" s="1628"/>
      <c r="L105" s="1628"/>
      <c r="M105" s="1628"/>
      <c r="N105" s="1629"/>
      <c r="O105" s="1425"/>
      <c r="P105" s="1425"/>
    </row>
    <row r="106" spans="2:16" ht="30" customHeight="1">
      <c r="B106" s="436" t="s">
        <v>539</v>
      </c>
      <c r="C106" s="1638" t="s">
        <v>540</v>
      </c>
      <c r="D106" s="1638"/>
      <c r="E106" s="1638"/>
      <c r="F106" s="1638"/>
      <c r="G106" s="1638"/>
      <c r="H106" s="1638"/>
      <c r="I106" s="1638"/>
      <c r="J106" s="1633"/>
      <c r="K106" s="1623"/>
      <c r="L106" s="1623"/>
      <c r="M106" s="1623"/>
      <c r="N106" s="1624"/>
      <c r="O106" s="1425"/>
      <c r="P106" s="1425"/>
    </row>
    <row r="107" spans="2:16" ht="24.6" customHeight="1">
      <c r="B107" s="432" t="s">
        <v>530</v>
      </c>
      <c r="C107" s="1634" t="s">
        <v>531</v>
      </c>
      <c r="D107" s="1634"/>
      <c r="E107" s="1634"/>
      <c r="F107" s="1635"/>
      <c r="G107" s="399" t="s">
        <v>53</v>
      </c>
      <c r="H107" s="399" t="s">
        <v>53</v>
      </c>
      <c r="I107" s="399" t="s">
        <v>53</v>
      </c>
      <c r="J107" s="399" t="s">
        <v>53</v>
      </c>
      <c r="K107" s="1626"/>
      <c r="L107" s="1626"/>
      <c r="M107" s="1626"/>
      <c r="N107" s="1627"/>
      <c r="O107" s="1425"/>
      <c r="P107" s="1425"/>
    </row>
    <row r="108" spans="2:16" ht="21.95" customHeight="1">
      <c r="B108" s="434" t="s">
        <v>532</v>
      </c>
      <c r="C108" s="1636" t="s">
        <v>533</v>
      </c>
      <c r="D108" s="1636"/>
      <c r="E108" s="1636"/>
      <c r="F108" s="1637"/>
      <c r="G108" s="399" t="s">
        <v>53</v>
      </c>
      <c r="H108" s="399" t="s">
        <v>53</v>
      </c>
      <c r="I108" s="399" t="s">
        <v>53</v>
      </c>
      <c r="J108" s="399" t="s">
        <v>53</v>
      </c>
      <c r="K108" s="1628"/>
      <c r="L108" s="1628"/>
      <c r="M108" s="1628"/>
      <c r="N108" s="1629"/>
      <c r="O108" s="1425"/>
      <c r="P108" s="1425"/>
    </row>
    <row r="109" spans="2:16" ht="24" customHeight="1">
      <c r="B109" s="436" t="s">
        <v>410</v>
      </c>
      <c r="C109" s="1645" t="s">
        <v>117</v>
      </c>
      <c r="D109" s="1638"/>
      <c r="E109" s="1638"/>
      <c r="F109" s="1638"/>
      <c r="G109" s="4220"/>
      <c r="H109" s="4220"/>
      <c r="I109" s="4220"/>
      <c r="J109" s="1646"/>
      <c r="K109" s="1623"/>
      <c r="L109" s="1623"/>
      <c r="M109" s="1623"/>
      <c r="N109" s="1624"/>
      <c r="O109" s="1425"/>
      <c r="P109" s="1425"/>
    </row>
    <row r="110" spans="2:16" ht="21.95" customHeight="1">
      <c r="B110" s="432" t="s">
        <v>530</v>
      </c>
      <c r="C110" s="1634" t="s">
        <v>531</v>
      </c>
      <c r="D110" s="1634"/>
      <c r="E110" s="1634"/>
      <c r="F110" s="1635"/>
      <c r="G110" s="399" t="s">
        <v>53</v>
      </c>
      <c r="H110" s="399" t="s">
        <v>53</v>
      </c>
      <c r="I110" s="399" t="s">
        <v>53</v>
      </c>
      <c r="J110" s="399" t="s">
        <v>53</v>
      </c>
      <c r="K110" s="1626"/>
      <c r="L110" s="1626"/>
      <c r="M110" s="1626"/>
      <c r="N110" s="1627"/>
      <c r="O110" s="1425"/>
      <c r="P110" s="1425"/>
    </row>
    <row r="111" spans="2:16" ht="21.95" customHeight="1">
      <c r="B111" s="434" t="s">
        <v>532</v>
      </c>
      <c r="C111" s="1636" t="s">
        <v>533</v>
      </c>
      <c r="D111" s="1636"/>
      <c r="E111" s="1636"/>
      <c r="F111" s="1637"/>
      <c r="G111" s="399" t="s">
        <v>53</v>
      </c>
      <c r="H111" s="399" t="s">
        <v>53</v>
      </c>
      <c r="I111" s="399" t="s">
        <v>53</v>
      </c>
      <c r="J111" s="399" t="s">
        <v>53</v>
      </c>
      <c r="K111" s="1628"/>
      <c r="L111" s="1628"/>
      <c r="M111" s="1628"/>
      <c r="N111" s="1629"/>
      <c r="O111" s="1425"/>
      <c r="P111" s="1425"/>
    </row>
    <row r="112" spans="2:16" ht="24" customHeight="1">
      <c r="B112" s="436" t="s">
        <v>413</v>
      </c>
      <c r="C112" s="1645" t="s">
        <v>118</v>
      </c>
      <c r="D112" s="1638"/>
      <c r="E112" s="1638"/>
      <c r="F112" s="1638"/>
      <c r="G112" s="4220"/>
      <c r="H112" s="4220"/>
      <c r="I112" s="4220"/>
      <c r="J112" s="1646"/>
      <c r="K112" s="1647"/>
      <c r="L112" s="1647"/>
      <c r="M112" s="1647"/>
      <c r="N112" s="1648"/>
      <c r="O112" s="1425"/>
      <c r="P112" s="1425"/>
    </row>
    <row r="113" spans="2:16" ht="24.6" customHeight="1">
      <c r="B113" s="432" t="s">
        <v>530</v>
      </c>
      <c r="C113" s="1634" t="s">
        <v>531</v>
      </c>
      <c r="D113" s="1634"/>
      <c r="E113" s="1634"/>
      <c r="F113" s="1635"/>
      <c r="G113" s="399" t="s">
        <v>53</v>
      </c>
      <c r="H113" s="399" t="s">
        <v>53</v>
      </c>
      <c r="I113" s="399" t="s">
        <v>53</v>
      </c>
      <c r="J113" s="399" t="s">
        <v>53</v>
      </c>
      <c r="K113" s="1649"/>
      <c r="L113" s="1649"/>
      <c r="M113" s="1649"/>
      <c r="N113" s="1650"/>
      <c r="O113" s="1425"/>
      <c r="P113" s="1425"/>
    </row>
    <row r="114" spans="2:16" ht="23.1" customHeight="1">
      <c r="B114" s="434" t="s">
        <v>532</v>
      </c>
      <c r="C114" s="1636" t="s">
        <v>533</v>
      </c>
      <c r="D114" s="1636"/>
      <c r="E114" s="1636"/>
      <c r="F114" s="1637"/>
      <c r="G114" s="399" t="s">
        <v>53</v>
      </c>
      <c r="H114" s="399" t="s">
        <v>53</v>
      </c>
      <c r="I114" s="399" t="s">
        <v>53</v>
      </c>
      <c r="J114" s="399" t="s">
        <v>53</v>
      </c>
      <c r="K114" s="1651"/>
      <c r="L114" s="1651"/>
      <c r="M114" s="1651"/>
      <c r="N114" s="1652"/>
      <c r="O114" s="1425"/>
      <c r="P114" s="1425"/>
    </row>
    <row r="115" spans="2:16" ht="24" customHeight="1">
      <c r="B115" s="436" t="s">
        <v>416</v>
      </c>
      <c r="C115" s="1638" t="s">
        <v>1852</v>
      </c>
      <c r="D115" s="1638"/>
      <c r="E115" s="1638"/>
      <c r="F115" s="1638"/>
      <c r="G115" s="1632"/>
      <c r="H115" s="1632"/>
      <c r="I115" s="1632"/>
      <c r="J115" s="1633"/>
      <c r="K115" s="1623"/>
      <c r="L115" s="1623"/>
      <c r="M115" s="1623"/>
      <c r="N115" s="1624"/>
      <c r="O115" s="1425"/>
      <c r="P115" s="1425"/>
    </row>
    <row r="116" spans="2:16" ht="24" customHeight="1">
      <c r="B116" s="432" t="s">
        <v>530</v>
      </c>
      <c r="C116" s="1634" t="s">
        <v>531</v>
      </c>
      <c r="D116" s="1634"/>
      <c r="E116" s="1634"/>
      <c r="F116" s="1635"/>
      <c r="G116" s="399" t="s">
        <v>53</v>
      </c>
      <c r="H116" s="399" t="s">
        <v>53</v>
      </c>
      <c r="I116" s="399" t="s">
        <v>53</v>
      </c>
      <c r="J116" s="399" t="s">
        <v>53</v>
      </c>
      <c r="K116" s="1626"/>
      <c r="L116" s="1626"/>
      <c r="M116" s="1626"/>
      <c r="N116" s="1627"/>
      <c r="O116" s="1425"/>
      <c r="P116" s="1425"/>
    </row>
    <row r="117" spans="2:16" ht="24" customHeight="1">
      <c r="B117" s="317" t="s">
        <v>532</v>
      </c>
      <c r="C117" s="1636" t="s">
        <v>542</v>
      </c>
      <c r="D117" s="1636"/>
      <c r="E117" s="1636"/>
      <c r="F117" s="1636"/>
      <c r="G117" s="399" t="s">
        <v>53</v>
      </c>
      <c r="H117" s="399" t="s">
        <v>53</v>
      </c>
      <c r="I117" s="399" t="s">
        <v>53</v>
      </c>
      <c r="J117" s="399" t="s">
        <v>53</v>
      </c>
      <c r="K117" s="1628"/>
      <c r="L117" s="1628"/>
      <c r="M117" s="1628"/>
      <c r="N117" s="1629"/>
      <c r="O117" s="1425"/>
      <c r="P117" s="1425"/>
    </row>
    <row r="118" spans="2:16" ht="24" customHeight="1">
      <c r="B118" s="438" t="s">
        <v>418</v>
      </c>
      <c r="C118" s="1645" t="s">
        <v>5084</v>
      </c>
      <c r="D118" s="1638"/>
      <c r="E118" s="1638"/>
      <c r="F118" s="1638"/>
      <c r="G118" s="1632"/>
      <c r="H118" s="1632"/>
      <c r="I118" s="1632"/>
      <c r="J118" s="1633"/>
      <c r="K118" s="1623"/>
      <c r="L118" s="1623"/>
      <c r="M118" s="1623"/>
      <c r="N118" s="1624"/>
      <c r="O118" s="1425"/>
      <c r="P118" s="1425"/>
    </row>
    <row r="119" spans="2:16" ht="24" customHeight="1">
      <c r="B119" s="432" t="s">
        <v>530</v>
      </c>
      <c r="C119" s="1634" t="s">
        <v>531</v>
      </c>
      <c r="D119" s="1634"/>
      <c r="E119" s="1634"/>
      <c r="F119" s="1635"/>
      <c r="G119" s="209" t="s">
        <v>54</v>
      </c>
      <c r="H119" s="359" t="s">
        <v>53</v>
      </c>
      <c r="I119" s="359" t="s">
        <v>53</v>
      </c>
      <c r="J119" s="359" t="s">
        <v>54</v>
      </c>
      <c r="K119" s="1626"/>
      <c r="L119" s="1626"/>
      <c r="M119" s="1626"/>
      <c r="N119" s="1627"/>
      <c r="O119" s="1425"/>
      <c r="P119" s="1425"/>
    </row>
    <row r="120" spans="2:16" ht="24" customHeight="1">
      <c r="B120" s="434" t="s">
        <v>532</v>
      </c>
      <c r="C120" s="1636" t="s">
        <v>533</v>
      </c>
      <c r="D120" s="1636"/>
      <c r="E120" s="1636"/>
      <c r="F120" s="1637"/>
      <c r="G120" s="341" t="s">
        <v>54</v>
      </c>
      <c r="H120" s="437" t="s">
        <v>53</v>
      </c>
      <c r="I120" s="437" t="s">
        <v>53</v>
      </c>
      <c r="J120" s="437" t="s">
        <v>54</v>
      </c>
      <c r="K120" s="1628"/>
      <c r="L120" s="1628"/>
      <c r="M120" s="1628"/>
      <c r="N120" s="1629"/>
      <c r="O120" s="1425"/>
      <c r="P120" s="1425"/>
    </row>
    <row r="121" spans="2:16" ht="24" customHeight="1">
      <c r="B121" s="436" t="s">
        <v>544</v>
      </c>
      <c r="C121" s="1645" t="s">
        <v>5085</v>
      </c>
      <c r="D121" s="1638"/>
      <c r="E121" s="1638"/>
      <c r="F121" s="1638"/>
      <c r="G121" s="1638"/>
      <c r="H121" s="1638"/>
      <c r="I121" s="1638"/>
      <c r="J121" s="1642"/>
      <c r="K121" s="1623"/>
      <c r="L121" s="1623"/>
      <c r="M121" s="1623"/>
      <c r="N121" s="1624"/>
      <c r="O121" s="1425"/>
      <c r="P121" s="1425"/>
    </row>
    <row r="122" spans="2:16" ht="23.45" customHeight="1">
      <c r="B122" s="432" t="s">
        <v>530</v>
      </c>
      <c r="C122" s="1634" t="s">
        <v>531</v>
      </c>
      <c r="D122" s="1634"/>
      <c r="E122" s="1634"/>
      <c r="F122" s="1635"/>
      <c r="G122" s="209" t="s">
        <v>54</v>
      </c>
      <c r="H122" s="359" t="s">
        <v>53</v>
      </c>
      <c r="I122" s="359" t="s">
        <v>53</v>
      </c>
      <c r="J122" s="359" t="s">
        <v>54</v>
      </c>
      <c r="K122" s="1626"/>
      <c r="L122" s="1626"/>
      <c r="M122" s="1626"/>
      <c r="N122" s="1627"/>
      <c r="O122" s="1425"/>
      <c r="P122" s="1425"/>
    </row>
    <row r="123" spans="2:16" ht="23.45" customHeight="1">
      <c r="B123" s="434" t="s">
        <v>532</v>
      </c>
      <c r="C123" s="1636" t="s">
        <v>542</v>
      </c>
      <c r="D123" s="1636"/>
      <c r="E123" s="1636"/>
      <c r="F123" s="1637"/>
      <c r="G123" s="209" t="s">
        <v>54</v>
      </c>
      <c r="H123" s="359" t="s">
        <v>53</v>
      </c>
      <c r="I123" s="359" t="s">
        <v>53</v>
      </c>
      <c r="J123" s="437" t="s">
        <v>54</v>
      </c>
      <c r="K123" s="1628"/>
      <c r="L123" s="1628"/>
      <c r="M123" s="1628"/>
      <c r="N123" s="1629"/>
      <c r="O123" s="1425"/>
      <c r="P123" s="1425"/>
    </row>
    <row r="124" spans="2:16" ht="21" customHeight="1">
      <c r="B124" s="436" t="s">
        <v>546</v>
      </c>
      <c r="C124" s="1638" t="s">
        <v>547</v>
      </c>
      <c r="D124" s="1638"/>
      <c r="E124" s="1638"/>
      <c r="F124" s="1638"/>
      <c r="G124" s="1638"/>
      <c r="H124" s="1638"/>
      <c r="I124" s="1638"/>
      <c r="J124" s="1642"/>
      <c r="K124" s="1623"/>
      <c r="L124" s="1623"/>
      <c r="M124" s="1623"/>
      <c r="N124" s="1624"/>
      <c r="O124" s="1425"/>
      <c r="P124" s="1425"/>
    </row>
    <row r="125" spans="2:16" ht="30.95" customHeight="1">
      <c r="B125" s="432" t="s">
        <v>530</v>
      </c>
      <c r="C125" s="1634" t="s">
        <v>531</v>
      </c>
      <c r="D125" s="1634"/>
      <c r="E125" s="1634"/>
      <c r="F125" s="1635"/>
      <c r="G125" s="209" t="s">
        <v>54</v>
      </c>
      <c r="H125" s="359" t="s">
        <v>54</v>
      </c>
      <c r="I125" s="352" t="s">
        <v>54</v>
      </c>
      <c r="J125" s="359" t="s">
        <v>54</v>
      </c>
      <c r="K125" s="1626"/>
      <c r="L125" s="1626"/>
      <c r="M125" s="1626"/>
      <c r="N125" s="1627"/>
      <c r="O125" s="1425"/>
      <c r="P125" s="1425"/>
    </row>
    <row r="126" spans="2:16" ht="30.6" customHeight="1">
      <c r="B126" s="317" t="s">
        <v>532</v>
      </c>
      <c r="C126" s="1636" t="s">
        <v>533</v>
      </c>
      <c r="D126" s="1636"/>
      <c r="E126" s="1636"/>
      <c r="F126" s="1636"/>
      <c r="G126" s="209" t="s">
        <v>54</v>
      </c>
      <c r="H126" s="437" t="s">
        <v>54</v>
      </c>
      <c r="I126" s="341" t="s">
        <v>54</v>
      </c>
      <c r="J126" s="437" t="s">
        <v>54</v>
      </c>
      <c r="K126" s="1628"/>
      <c r="L126" s="1628"/>
      <c r="M126" s="1628"/>
      <c r="N126" s="1629"/>
      <c r="O126" s="1425"/>
      <c r="P126" s="1425"/>
    </row>
    <row r="127" spans="2:16" ht="29.25" customHeight="1">
      <c r="B127" s="438" t="s">
        <v>548</v>
      </c>
      <c r="C127" s="1638" t="s">
        <v>549</v>
      </c>
      <c r="D127" s="1638"/>
      <c r="E127" s="1638"/>
      <c r="F127" s="1638"/>
      <c r="G127" s="1638"/>
      <c r="H127" s="1638"/>
      <c r="I127" s="1638"/>
      <c r="J127" s="1642"/>
      <c r="K127" s="1623"/>
      <c r="L127" s="1623"/>
      <c r="M127" s="1623"/>
      <c r="N127" s="1624"/>
      <c r="O127" s="1425"/>
      <c r="P127" s="1425"/>
    </row>
    <row r="128" spans="2:16" ht="26.1" customHeight="1">
      <c r="B128" s="432" t="s">
        <v>530</v>
      </c>
      <c r="C128" s="1634" t="s">
        <v>531</v>
      </c>
      <c r="D128" s="1634"/>
      <c r="E128" s="1634"/>
      <c r="F128" s="1635"/>
      <c r="G128" s="399" t="s">
        <v>54</v>
      </c>
      <c r="H128" s="399" t="s">
        <v>54</v>
      </c>
      <c r="I128" s="399" t="s">
        <v>54</v>
      </c>
      <c r="J128" s="399" t="s">
        <v>54</v>
      </c>
      <c r="K128" s="1626"/>
      <c r="L128" s="1626"/>
      <c r="M128" s="1626"/>
      <c r="N128" s="1627"/>
      <c r="O128" s="1425"/>
      <c r="P128" s="1425"/>
    </row>
    <row r="129" spans="2:16" ht="29.45" customHeight="1">
      <c r="B129" s="434" t="s">
        <v>532</v>
      </c>
      <c r="C129" s="1636" t="s">
        <v>533</v>
      </c>
      <c r="D129" s="1636"/>
      <c r="E129" s="1636"/>
      <c r="F129" s="1637"/>
      <c r="G129" s="399" t="s">
        <v>54</v>
      </c>
      <c r="H129" s="399" t="s">
        <v>54</v>
      </c>
      <c r="I129" s="399" t="s">
        <v>54</v>
      </c>
      <c r="J129" s="399" t="s">
        <v>54</v>
      </c>
      <c r="K129" s="1628"/>
      <c r="L129" s="1628"/>
      <c r="M129" s="1628"/>
      <c r="N129" s="1629"/>
      <c r="O129" s="1425"/>
      <c r="P129" s="1425"/>
    </row>
    <row r="130" spans="2:16" ht="21" customHeight="1">
      <c r="B130" s="436" t="s">
        <v>550</v>
      </c>
      <c r="C130" s="1638" t="s">
        <v>551</v>
      </c>
      <c r="D130" s="1638"/>
      <c r="E130" s="1638"/>
      <c r="F130" s="1638"/>
      <c r="G130" s="1632"/>
      <c r="H130" s="1632"/>
      <c r="I130" s="1632"/>
      <c r="J130" s="1633"/>
      <c r="K130" s="1623"/>
      <c r="L130" s="1623"/>
      <c r="M130" s="1623"/>
      <c r="N130" s="1624"/>
      <c r="O130" s="1425"/>
      <c r="P130" s="1425"/>
    </row>
    <row r="131" spans="2:16" ht="18.95" customHeight="1">
      <c r="B131" s="432" t="s">
        <v>530</v>
      </c>
      <c r="C131" s="1634" t="s">
        <v>531</v>
      </c>
      <c r="D131" s="1634"/>
      <c r="E131" s="1634"/>
      <c r="F131" s="1635"/>
      <c r="G131" s="209" t="s">
        <v>54</v>
      </c>
      <c r="H131" s="359" t="s">
        <v>53</v>
      </c>
      <c r="I131" s="352" t="s">
        <v>53</v>
      </c>
      <c r="J131" s="359" t="s">
        <v>54</v>
      </c>
      <c r="K131" s="1626"/>
      <c r="L131" s="1626"/>
      <c r="M131" s="1626"/>
      <c r="N131" s="1627"/>
      <c r="O131" s="1425"/>
      <c r="P131" s="1425"/>
    </row>
    <row r="132" spans="2:16" ht="21" customHeight="1">
      <c r="B132" s="434" t="s">
        <v>532</v>
      </c>
      <c r="C132" s="1639" t="s">
        <v>533</v>
      </c>
      <c r="D132" s="1639"/>
      <c r="E132" s="1639"/>
      <c r="F132" s="1640"/>
      <c r="G132" s="330" t="s">
        <v>54</v>
      </c>
      <c r="H132" s="435" t="s">
        <v>53</v>
      </c>
      <c r="I132" s="330" t="s">
        <v>53</v>
      </c>
      <c r="J132" s="435" t="s">
        <v>54</v>
      </c>
      <c r="K132" s="1628"/>
      <c r="L132" s="1628"/>
      <c r="M132" s="1628"/>
      <c r="N132" s="1629"/>
      <c r="O132" s="1425"/>
      <c r="P132" s="1425"/>
    </row>
    <row r="133" spans="2:16" ht="32.25" customHeight="1">
      <c r="B133" s="439" t="s">
        <v>552</v>
      </c>
      <c r="C133" s="1666" t="s">
        <v>553</v>
      </c>
      <c r="D133" s="1666"/>
      <c r="E133" s="1667"/>
      <c r="F133" s="1667"/>
      <c r="G133" s="1667"/>
      <c r="H133" s="1667"/>
      <c r="I133" s="1667"/>
      <c r="J133" s="1667"/>
      <c r="K133" s="1668"/>
      <c r="L133" s="1669"/>
      <c r="M133" s="1669"/>
      <c r="N133" s="1670"/>
      <c r="O133" s="1425"/>
      <c r="P133" s="1425"/>
    </row>
    <row r="134" spans="2:16" ht="32.25" customHeight="1">
      <c r="B134" s="317" t="s">
        <v>418</v>
      </c>
      <c r="C134" s="1677" t="s">
        <v>554</v>
      </c>
      <c r="D134" s="1677"/>
      <c r="E134" s="1678"/>
      <c r="F134" s="1679"/>
      <c r="G134" s="1679"/>
      <c r="H134" s="1679"/>
      <c r="I134" s="1679"/>
      <c r="J134" s="1679"/>
      <c r="K134" s="1671"/>
      <c r="L134" s="1672"/>
      <c r="M134" s="1672"/>
      <c r="N134" s="1673"/>
      <c r="O134" s="1425"/>
      <c r="P134" s="1425"/>
    </row>
    <row r="135" spans="2:16" ht="25.5" customHeight="1">
      <c r="B135" s="432" t="s">
        <v>530</v>
      </c>
      <c r="C135" s="1680" t="s">
        <v>531</v>
      </c>
      <c r="D135" s="1680"/>
      <c r="E135" s="1681"/>
      <c r="F135" s="1682"/>
      <c r="G135" s="440" t="s">
        <v>54</v>
      </c>
      <c r="H135" s="440" t="s">
        <v>54</v>
      </c>
      <c r="I135" s="440" t="s">
        <v>54</v>
      </c>
      <c r="J135" s="440" t="s">
        <v>54</v>
      </c>
      <c r="K135" s="1671"/>
      <c r="L135" s="1672"/>
      <c r="M135" s="1672"/>
      <c r="N135" s="1673"/>
      <c r="O135" s="1425"/>
      <c r="P135" s="1425"/>
    </row>
    <row r="136" spans="2:16" ht="20.45" customHeight="1">
      <c r="B136" s="434" t="s">
        <v>532</v>
      </c>
      <c r="C136" s="1683" t="s">
        <v>533</v>
      </c>
      <c r="D136" s="1683"/>
      <c r="E136" s="1683"/>
      <c r="F136" s="1684"/>
      <c r="G136" s="440" t="s">
        <v>54</v>
      </c>
      <c r="H136" s="440" t="s">
        <v>54</v>
      </c>
      <c r="I136" s="440" t="s">
        <v>54</v>
      </c>
      <c r="J136" s="440" t="s">
        <v>54</v>
      </c>
      <c r="K136" s="1674"/>
      <c r="L136" s="1675"/>
      <c r="M136" s="1675"/>
      <c r="N136" s="1676"/>
      <c r="O136" s="1425"/>
      <c r="P136" s="1425"/>
    </row>
    <row r="137" spans="2:16" ht="79.5" customHeight="1">
      <c r="B137" s="251" t="s">
        <v>555</v>
      </c>
      <c r="C137" s="1472" t="s">
        <v>556</v>
      </c>
      <c r="D137" s="1472"/>
      <c r="E137" s="1472"/>
      <c r="F137" s="1653"/>
      <c r="G137" s="1654"/>
      <c r="H137" s="1654"/>
      <c r="I137" s="1654"/>
      <c r="J137" s="1654"/>
      <c r="K137" s="1655"/>
      <c r="L137" s="1655"/>
      <c r="M137" s="1655"/>
      <c r="N137" s="1655"/>
      <c r="O137" s="1444"/>
      <c r="P137" s="1444"/>
    </row>
    <row r="138" spans="2:16" ht="25.5" customHeight="1">
      <c r="B138" s="1656" t="s">
        <v>3</v>
      </c>
      <c r="C138" s="1657"/>
      <c r="D138" s="1657"/>
      <c r="E138" s="1657"/>
      <c r="F138" s="1657"/>
      <c r="G138" s="1657"/>
      <c r="H138" s="1657"/>
      <c r="I138" s="1657"/>
      <c r="J138" s="1657"/>
      <c r="K138" s="1657"/>
      <c r="L138" s="1657"/>
      <c r="M138" s="1657"/>
      <c r="N138" s="1657"/>
      <c r="O138" s="1658"/>
      <c r="P138" s="1659"/>
    </row>
    <row r="139" spans="2:16" ht="99" customHeight="1">
      <c r="B139" s="253" t="s">
        <v>557</v>
      </c>
      <c r="C139" s="1660" t="s">
        <v>558</v>
      </c>
      <c r="D139" s="1660"/>
      <c r="E139" s="1660"/>
      <c r="F139" s="1660"/>
      <c r="G139" s="209" t="s">
        <v>53</v>
      </c>
      <c r="H139" s="1661" t="s">
        <v>559</v>
      </c>
      <c r="I139" s="1662"/>
      <c r="J139" s="1663" t="s">
        <v>5963</v>
      </c>
      <c r="K139" s="1664"/>
      <c r="L139" s="1664"/>
      <c r="M139" s="1664"/>
      <c r="N139" s="1665"/>
      <c r="O139" s="318" t="s">
        <v>1316</v>
      </c>
      <c r="P139" s="199" t="s">
        <v>1316</v>
      </c>
    </row>
    <row r="140" spans="2:16" ht="15.75" customHeight="1">
      <c r="B140" s="3454" t="s">
        <v>560</v>
      </c>
      <c r="C140" s="3455"/>
      <c r="D140" s="3455"/>
      <c r="E140" s="3455"/>
      <c r="F140" s="3455"/>
      <c r="G140" s="3455"/>
      <c r="H140" s="3455"/>
      <c r="I140" s="3455"/>
      <c r="J140" s="3455"/>
      <c r="K140" s="3455"/>
      <c r="L140" s="3455"/>
      <c r="M140" s="3455"/>
      <c r="N140" s="3455"/>
      <c r="O140" s="3455"/>
      <c r="P140" s="3456"/>
    </row>
    <row r="141" spans="2:16" ht="30.6" customHeight="1">
      <c r="B141" s="198" t="s">
        <v>561</v>
      </c>
      <c r="C141" s="1464" t="s">
        <v>562</v>
      </c>
      <c r="D141" s="1464"/>
      <c r="E141" s="1464"/>
      <c r="F141" s="1464"/>
      <c r="G141" s="1464"/>
      <c r="H141" s="1574" t="s">
        <v>5964</v>
      </c>
      <c r="I141" s="1685"/>
      <c r="J141" s="1685"/>
      <c r="K141" s="1689" t="s">
        <v>446</v>
      </c>
      <c r="L141" s="1576" t="s">
        <v>5965</v>
      </c>
      <c r="M141" s="1577"/>
      <c r="N141" s="1690"/>
      <c r="O141" s="1534"/>
      <c r="P141" s="1534"/>
    </row>
    <row r="142" spans="2:16" ht="19.5" customHeight="1">
      <c r="B142" s="198" t="s">
        <v>401</v>
      </c>
      <c r="C142" s="1464" t="s">
        <v>563</v>
      </c>
      <c r="D142" s="1464"/>
      <c r="E142" s="1464"/>
      <c r="F142" s="1464"/>
      <c r="G142" s="1464"/>
      <c r="H142" s="1574" t="s">
        <v>5966</v>
      </c>
      <c r="I142" s="1685"/>
      <c r="J142" s="1685"/>
      <c r="K142" s="1689"/>
      <c r="L142" s="1691"/>
      <c r="M142" s="1692"/>
      <c r="N142" s="1693"/>
      <c r="O142" s="1535"/>
      <c r="P142" s="1535"/>
    </row>
    <row r="143" spans="2:16" ht="19.5" customHeight="1">
      <c r="B143" s="198" t="s">
        <v>403</v>
      </c>
      <c r="C143" s="1464" t="s">
        <v>564</v>
      </c>
      <c r="D143" s="1464"/>
      <c r="E143" s="1464"/>
      <c r="F143" s="1464"/>
      <c r="G143" s="1464"/>
      <c r="H143" s="1574" t="s">
        <v>53</v>
      </c>
      <c r="I143" s="1685"/>
      <c r="J143" s="1575"/>
      <c r="K143" s="1689"/>
      <c r="L143" s="1691"/>
      <c r="M143" s="1692"/>
      <c r="N143" s="1693"/>
      <c r="O143" s="1535"/>
      <c r="P143" s="1535"/>
    </row>
    <row r="144" spans="2:16" ht="34.5" customHeight="1">
      <c r="B144" s="198" t="s">
        <v>405</v>
      </c>
      <c r="C144" s="1464" t="s">
        <v>565</v>
      </c>
      <c r="D144" s="1464"/>
      <c r="E144" s="1464"/>
      <c r="F144" s="1464"/>
      <c r="G144" s="1465"/>
      <c r="H144" s="1574" t="s">
        <v>1320</v>
      </c>
      <c r="I144" s="1685"/>
      <c r="J144" s="1685"/>
      <c r="K144" s="1689"/>
      <c r="L144" s="1691"/>
      <c r="M144" s="1692"/>
      <c r="N144" s="1693"/>
      <c r="O144" s="1536"/>
      <c r="P144" s="1536"/>
    </row>
    <row r="145" spans="2:16" ht="40.5" customHeight="1">
      <c r="B145" s="191" t="s">
        <v>566</v>
      </c>
      <c r="C145" s="1464" t="s">
        <v>5089</v>
      </c>
      <c r="D145" s="1464"/>
      <c r="E145" s="1464"/>
      <c r="F145" s="1464"/>
      <c r="G145" s="1464"/>
      <c r="H145" s="1574" t="s">
        <v>54</v>
      </c>
      <c r="I145" s="1685"/>
      <c r="J145" s="1685"/>
      <c r="K145" s="1689"/>
      <c r="L145" s="1691"/>
      <c r="M145" s="1692"/>
      <c r="N145" s="1693"/>
      <c r="O145" s="1443" t="s">
        <v>1861</v>
      </c>
      <c r="P145" s="1443" t="s">
        <v>1861</v>
      </c>
    </row>
    <row r="146" spans="2:16" ht="72.599999999999994" customHeight="1">
      <c r="B146" s="334" t="s">
        <v>394</v>
      </c>
      <c r="C146" s="1464" t="s">
        <v>568</v>
      </c>
      <c r="D146" s="1464"/>
      <c r="E146" s="1464"/>
      <c r="F146" s="1464"/>
      <c r="G146" s="1465"/>
      <c r="H146" s="1574" t="s">
        <v>92</v>
      </c>
      <c r="I146" s="1685"/>
      <c r="J146" s="1685"/>
      <c r="K146" s="1689"/>
      <c r="L146" s="1691"/>
      <c r="M146" s="1692"/>
      <c r="N146" s="1693"/>
      <c r="O146" s="1426"/>
      <c r="P146" s="1426"/>
    </row>
    <row r="147" spans="2:16" ht="62.25" customHeight="1">
      <c r="B147" s="191" t="s">
        <v>569</v>
      </c>
      <c r="C147" s="1464" t="s">
        <v>5090</v>
      </c>
      <c r="D147" s="1464"/>
      <c r="E147" s="1464"/>
      <c r="F147" s="1464"/>
      <c r="G147" s="1464"/>
      <c r="H147" s="1574" t="s">
        <v>53</v>
      </c>
      <c r="I147" s="1685"/>
      <c r="J147" s="1685"/>
      <c r="K147" s="1689"/>
      <c r="L147" s="1691"/>
      <c r="M147" s="1692"/>
      <c r="N147" s="1693"/>
      <c r="O147" s="1443" t="s">
        <v>1861</v>
      </c>
      <c r="P147" s="1443" t="s">
        <v>1861</v>
      </c>
    </row>
    <row r="148" spans="2:16" ht="111" customHeight="1">
      <c r="B148" s="189" t="s">
        <v>394</v>
      </c>
      <c r="C148" s="1697" t="s">
        <v>568</v>
      </c>
      <c r="D148" s="1697"/>
      <c r="E148" s="1697"/>
      <c r="F148" s="1697"/>
      <c r="G148" s="1698"/>
      <c r="H148" s="2172" t="s">
        <v>5967</v>
      </c>
      <c r="I148" s="1907"/>
      <c r="J148" s="1907"/>
      <c r="K148" s="1689"/>
      <c r="L148" s="1694"/>
      <c r="M148" s="1695"/>
      <c r="N148" s="1696"/>
      <c r="O148" s="1444"/>
      <c r="P148" s="1444"/>
    </row>
    <row r="149" spans="2:16" ht="54" customHeight="1">
      <c r="B149" s="1490" t="s">
        <v>5092</v>
      </c>
      <c r="C149" s="1491"/>
      <c r="D149" s="1491"/>
      <c r="E149" s="1491"/>
      <c r="F149" s="1491"/>
      <c r="G149" s="1491"/>
      <c r="H149" s="1491"/>
      <c r="I149" s="1491"/>
      <c r="J149" s="1491"/>
      <c r="K149" s="1699"/>
      <c r="L149" s="1491"/>
      <c r="M149" s="1491"/>
      <c r="N149" s="1491"/>
      <c r="O149" s="1491"/>
      <c r="P149" s="1492"/>
    </row>
    <row r="150" spans="2:16" ht="31.5" customHeight="1">
      <c r="B150" s="321" t="s">
        <v>572</v>
      </c>
      <c r="C150" s="1700" t="s">
        <v>573</v>
      </c>
      <c r="D150" s="1700"/>
      <c r="E150" s="1700"/>
      <c r="F150" s="1701"/>
      <c r="G150" s="1702" t="s">
        <v>5093</v>
      </c>
      <c r="H150" s="1703"/>
      <c r="I150" s="1704"/>
      <c r="J150" s="1702" t="s">
        <v>5094</v>
      </c>
      <c r="K150" s="1703"/>
      <c r="L150" s="1704"/>
      <c r="M150" s="1705" t="s">
        <v>434</v>
      </c>
      <c r="N150" s="1706"/>
      <c r="O150" s="1707" t="s">
        <v>3253</v>
      </c>
      <c r="P150" s="1709"/>
    </row>
    <row r="151" spans="2:16" ht="83.25" customHeight="1">
      <c r="B151" s="334" t="s">
        <v>561</v>
      </c>
      <c r="C151" s="1711" t="s">
        <v>5095</v>
      </c>
      <c r="D151" s="1711"/>
      <c r="E151" s="1711"/>
      <c r="F151" s="1712"/>
      <c r="G151" s="1713" t="s">
        <v>1325</v>
      </c>
      <c r="H151" s="1714"/>
      <c r="I151" s="1715"/>
      <c r="J151" s="1713" t="s">
        <v>1325</v>
      </c>
      <c r="K151" s="1714"/>
      <c r="L151" s="1715"/>
      <c r="M151" s="1716"/>
      <c r="N151" s="1717"/>
      <c r="O151" s="1627"/>
      <c r="P151" s="1708"/>
    </row>
    <row r="152" spans="2:16" ht="42" customHeight="1">
      <c r="B152" s="334" t="s">
        <v>401</v>
      </c>
      <c r="C152" s="1711" t="s">
        <v>5096</v>
      </c>
      <c r="D152" s="1711"/>
      <c r="E152" s="1711"/>
      <c r="F152" s="1712"/>
      <c r="G152" s="1713" t="s">
        <v>1325</v>
      </c>
      <c r="H152" s="1714"/>
      <c r="I152" s="1715"/>
      <c r="J152" s="1713" t="s">
        <v>1325</v>
      </c>
      <c r="K152" s="1714"/>
      <c r="L152" s="1715"/>
      <c r="M152" s="1716"/>
      <c r="N152" s="1717"/>
      <c r="O152" s="1627"/>
      <c r="P152" s="1708"/>
    </row>
    <row r="153" spans="2:16" ht="31.5" customHeight="1">
      <c r="B153" s="334" t="s">
        <v>403</v>
      </c>
      <c r="C153" s="446" t="s">
        <v>418</v>
      </c>
      <c r="D153" s="1711" t="s">
        <v>5097</v>
      </c>
      <c r="E153" s="1711"/>
      <c r="F153" s="1712"/>
      <c r="G153" s="1713" t="s">
        <v>238</v>
      </c>
      <c r="H153" s="1714"/>
      <c r="I153" s="1715"/>
      <c r="J153" s="1713" t="s">
        <v>238</v>
      </c>
      <c r="K153" s="1714"/>
      <c r="L153" s="1715"/>
      <c r="M153" s="1716"/>
      <c r="N153" s="1717"/>
      <c r="O153" s="1627"/>
      <c r="P153" s="1708"/>
    </row>
    <row r="154" spans="2:16" ht="32.25" customHeight="1">
      <c r="B154" s="334"/>
      <c r="C154" s="307" t="s">
        <v>508</v>
      </c>
      <c r="D154" s="1711" t="s">
        <v>5098</v>
      </c>
      <c r="E154" s="1711"/>
      <c r="F154" s="1712"/>
      <c r="G154" s="1713" t="s">
        <v>152</v>
      </c>
      <c r="H154" s="1714"/>
      <c r="I154" s="1715"/>
      <c r="J154" s="1713" t="s">
        <v>152</v>
      </c>
      <c r="K154" s="1714"/>
      <c r="L154" s="1715"/>
      <c r="M154" s="325"/>
      <c r="N154" s="326"/>
      <c r="O154" s="1627"/>
      <c r="P154" s="1708"/>
    </row>
    <row r="155" spans="2:16" ht="41.25" customHeight="1">
      <c r="B155" s="334" t="s">
        <v>405</v>
      </c>
      <c r="C155" s="1711" t="s">
        <v>5099</v>
      </c>
      <c r="D155" s="1711"/>
      <c r="E155" s="1711"/>
      <c r="F155" s="1712"/>
      <c r="G155" s="1713" t="s">
        <v>152</v>
      </c>
      <c r="H155" s="1714"/>
      <c r="I155" s="1715"/>
      <c r="J155" s="1713" t="s">
        <v>152</v>
      </c>
      <c r="K155" s="1714"/>
      <c r="L155" s="1715"/>
      <c r="M155" s="1716"/>
      <c r="N155" s="1717"/>
      <c r="O155" s="1627"/>
      <c r="P155" s="1708"/>
    </row>
    <row r="156" spans="2:16" ht="29.25" customHeight="1">
      <c r="B156" s="334" t="s">
        <v>408</v>
      </c>
      <c r="C156" s="1711" t="s">
        <v>5100</v>
      </c>
      <c r="D156" s="1711"/>
      <c r="E156" s="1711"/>
      <c r="F156" s="1712"/>
      <c r="G156" s="1713" t="s">
        <v>152</v>
      </c>
      <c r="H156" s="1714"/>
      <c r="I156" s="1715"/>
      <c r="J156" s="1713" t="s">
        <v>152</v>
      </c>
      <c r="K156" s="1714"/>
      <c r="L156" s="1715"/>
      <c r="M156" s="1716"/>
      <c r="N156" s="1717"/>
      <c r="O156" s="1627"/>
      <c r="P156" s="1708"/>
    </row>
    <row r="157" spans="2:16" ht="28.5" customHeight="1">
      <c r="B157" s="334" t="s">
        <v>410</v>
      </c>
      <c r="C157" s="1711" t="s">
        <v>117</v>
      </c>
      <c r="D157" s="1711"/>
      <c r="E157" s="1711"/>
      <c r="F157" s="1712"/>
      <c r="G157" s="1713" t="s">
        <v>1325</v>
      </c>
      <c r="H157" s="1714"/>
      <c r="I157" s="1715"/>
      <c r="J157" s="1713" t="s">
        <v>1325</v>
      </c>
      <c r="K157" s="1714"/>
      <c r="L157" s="1715"/>
      <c r="M157" s="1716"/>
      <c r="N157" s="1717"/>
      <c r="O157" s="1627"/>
      <c r="P157" s="1708"/>
    </row>
    <row r="158" spans="2:16" ht="28.5" customHeight="1">
      <c r="B158" s="334" t="s">
        <v>413</v>
      </c>
      <c r="C158" s="1711" t="s">
        <v>118</v>
      </c>
      <c r="D158" s="1711"/>
      <c r="E158" s="1711"/>
      <c r="F158" s="1712"/>
      <c r="G158" s="1713" t="s">
        <v>1325</v>
      </c>
      <c r="H158" s="1714"/>
      <c r="I158" s="1715"/>
      <c r="J158" s="1713" t="s">
        <v>1325</v>
      </c>
      <c r="K158" s="1714"/>
      <c r="L158" s="1715"/>
      <c r="M158" s="1716"/>
      <c r="N158" s="1717"/>
      <c r="O158" s="1627"/>
      <c r="P158" s="1708"/>
    </row>
    <row r="159" spans="2:16" ht="28.5" customHeight="1">
      <c r="B159" s="334" t="s">
        <v>416</v>
      </c>
      <c r="C159" s="1711" t="s">
        <v>5101</v>
      </c>
      <c r="D159" s="1711"/>
      <c r="E159" s="1711"/>
      <c r="F159" s="1712"/>
      <c r="G159" s="1713" t="s">
        <v>1325</v>
      </c>
      <c r="H159" s="1714"/>
      <c r="I159" s="1715"/>
      <c r="J159" s="1713" t="s">
        <v>1325</v>
      </c>
      <c r="K159" s="1714"/>
      <c r="L159" s="1715"/>
      <c r="M159" s="1718"/>
      <c r="N159" s="1717"/>
      <c r="O159" s="1708"/>
      <c r="P159" s="1708"/>
    </row>
    <row r="160" spans="2:16" ht="28.5" customHeight="1">
      <c r="B160" s="334" t="s">
        <v>418</v>
      </c>
      <c r="C160" s="1711" t="s">
        <v>5102</v>
      </c>
      <c r="D160" s="1711"/>
      <c r="E160" s="1711"/>
      <c r="F160" s="1712"/>
      <c r="G160" s="1713" t="s">
        <v>155</v>
      </c>
      <c r="H160" s="1714"/>
      <c r="I160" s="1715"/>
      <c r="J160" s="1713" t="s">
        <v>238</v>
      </c>
      <c r="K160" s="1714"/>
      <c r="L160" s="1715"/>
      <c r="M160" s="1718"/>
      <c r="N160" s="1717"/>
      <c r="O160" s="1708"/>
      <c r="P160" s="1708"/>
    </row>
    <row r="161" spans="1:16" ht="28.5" customHeight="1">
      <c r="B161" s="189" t="s">
        <v>544</v>
      </c>
      <c r="C161" s="1711" t="s">
        <v>5103</v>
      </c>
      <c r="D161" s="1711"/>
      <c r="E161" s="1711"/>
      <c r="F161" s="1712"/>
      <c r="G161" s="1713" t="s">
        <v>155</v>
      </c>
      <c r="H161" s="1714"/>
      <c r="I161" s="1715"/>
      <c r="J161" s="1713" t="s">
        <v>238</v>
      </c>
      <c r="K161" s="1714"/>
      <c r="L161" s="1715"/>
      <c r="M161" s="1718"/>
      <c r="N161" s="1717"/>
      <c r="O161" s="1708"/>
      <c r="P161" s="1708"/>
    </row>
    <row r="162" spans="1:16" ht="28.5" customHeight="1">
      <c r="B162" s="189" t="s">
        <v>546</v>
      </c>
      <c r="C162" s="1711" t="s">
        <v>5104</v>
      </c>
      <c r="D162" s="1711"/>
      <c r="E162" s="1711"/>
      <c r="F162" s="1712"/>
      <c r="G162" s="1713" t="s">
        <v>238</v>
      </c>
      <c r="H162" s="1714"/>
      <c r="I162" s="1715"/>
      <c r="J162" s="1713" t="s">
        <v>238</v>
      </c>
      <c r="K162" s="1714"/>
      <c r="L162" s="1715"/>
      <c r="M162" s="1718"/>
      <c r="N162" s="1717"/>
      <c r="O162" s="1708"/>
      <c r="P162" s="1708"/>
    </row>
    <row r="163" spans="1:16" ht="28.5" customHeight="1">
      <c r="B163" s="189" t="s">
        <v>548</v>
      </c>
      <c r="C163" s="1711" t="s">
        <v>5105</v>
      </c>
      <c r="D163" s="1711"/>
      <c r="E163" s="1711"/>
      <c r="F163" s="1712"/>
      <c r="G163" s="1713" t="s">
        <v>238</v>
      </c>
      <c r="H163" s="1714"/>
      <c r="I163" s="1715"/>
      <c r="J163" s="1713" t="s">
        <v>238</v>
      </c>
      <c r="K163" s="1714"/>
      <c r="L163" s="1715"/>
      <c r="M163" s="1718"/>
      <c r="N163" s="1717"/>
      <c r="O163" s="1708"/>
      <c r="P163" s="1708"/>
    </row>
    <row r="164" spans="1:16" ht="28.5" customHeight="1">
      <c r="B164" s="189" t="s">
        <v>550</v>
      </c>
      <c r="C164" s="1711" t="s">
        <v>5106</v>
      </c>
      <c r="D164" s="1711"/>
      <c r="E164" s="1711"/>
      <c r="F164" s="1712"/>
      <c r="G164" s="1713" t="s">
        <v>1325</v>
      </c>
      <c r="H164" s="1714"/>
      <c r="I164" s="1715"/>
      <c r="J164" s="1713" t="s">
        <v>238</v>
      </c>
      <c r="K164" s="1714"/>
      <c r="L164" s="1715"/>
      <c r="M164" s="1718"/>
      <c r="N164" s="1717"/>
      <c r="O164" s="1708"/>
      <c r="P164" s="1708"/>
    </row>
    <row r="165" spans="1:16" ht="42.75" customHeight="1">
      <c r="B165" s="447" t="s">
        <v>552</v>
      </c>
      <c r="C165" s="1719" t="s">
        <v>5107</v>
      </c>
      <c r="D165" s="1719"/>
      <c r="E165" s="1719"/>
      <c r="F165" s="329" t="s">
        <v>589</v>
      </c>
      <c r="G165" s="1599"/>
      <c r="H165" s="1721"/>
      <c r="I165" s="1720"/>
      <c r="J165" s="1599"/>
      <c r="K165" s="1721"/>
      <c r="L165" s="1720"/>
      <c r="M165" s="1722"/>
      <c r="N165" s="1723"/>
      <c r="O165" s="1708"/>
      <c r="P165" s="1710"/>
    </row>
    <row r="166" spans="1:16" ht="43.5" customHeight="1">
      <c r="B166" s="1724" t="s">
        <v>5108</v>
      </c>
      <c r="C166" s="1725"/>
      <c r="D166" s="1725"/>
      <c r="E166" s="1725"/>
      <c r="F166" s="1725"/>
      <c r="G166" s="1725"/>
      <c r="H166" s="1725"/>
      <c r="I166" s="1725"/>
      <c r="J166" s="1725"/>
      <c r="K166" s="1725"/>
      <c r="L166" s="1725"/>
      <c r="M166" s="1725"/>
      <c r="N166" s="1725"/>
      <c r="O166" s="331"/>
      <c r="P166" s="331"/>
    </row>
    <row r="167" spans="1:16" ht="49.5" customHeight="1">
      <c r="A167" s="281"/>
      <c r="B167" s="255" t="s">
        <v>591</v>
      </c>
      <c r="C167" s="1414" t="s">
        <v>5109</v>
      </c>
      <c r="D167" s="1414"/>
      <c r="E167" s="1415"/>
      <c r="F167" s="323" t="s">
        <v>593</v>
      </c>
      <c r="G167" s="1726" t="s">
        <v>594</v>
      </c>
      <c r="H167" s="1727"/>
      <c r="I167" s="1727"/>
      <c r="J167" s="1727"/>
      <c r="K167" s="1728"/>
      <c r="L167" s="1729" t="s">
        <v>595</v>
      </c>
      <c r="M167" s="1730"/>
      <c r="N167" s="1730"/>
      <c r="O167" s="1731" t="s">
        <v>3257</v>
      </c>
      <c r="P167" s="1733" t="s">
        <v>3257</v>
      </c>
    </row>
    <row r="168" spans="1:16" ht="19.5" customHeight="1">
      <c r="A168" s="281"/>
      <c r="B168" s="333" t="s">
        <v>394</v>
      </c>
      <c r="C168" s="1414" t="s">
        <v>185</v>
      </c>
      <c r="D168" s="1414"/>
      <c r="E168" s="1415"/>
      <c r="F168" s="257" t="s">
        <v>53</v>
      </c>
      <c r="G168" s="1734" t="s">
        <v>5968</v>
      </c>
      <c r="H168" s="1735"/>
      <c r="I168" s="1735"/>
      <c r="J168" s="1735"/>
      <c r="K168" s="1736"/>
      <c r="L168" s="1713" t="s">
        <v>53</v>
      </c>
      <c r="M168" s="1714"/>
      <c r="N168" s="1737"/>
      <c r="O168" s="1731"/>
      <c r="P168" s="1731"/>
    </row>
    <row r="169" spans="1:16" ht="19.5" customHeight="1">
      <c r="A169" s="281"/>
      <c r="B169" s="333" t="s">
        <v>401</v>
      </c>
      <c r="C169" s="1414" t="s">
        <v>186</v>
      </c>
      <c r="D169" s="1414"/>
      <c r="E169" s="1415"/>
      <c r="F169" s="257" t="s">
        <v>53</v>
      </c>
      <c r="G169" s="1734" t="s">
        <v>5968</v>
      </c>
      <c r="H169" s="1735"/>
      <c r="I169" s="1735"/>
      <c r="J169" s="1735"/>
      <c r="K169" s="1736"/>
      <c r="L169" s="1713" t="s">
        <v>53</v>
      </c>
      <c r="M169" s="1714"/>
      <c r="N169" s="1737"/>
      <c r="O169" s="1731"/>
      <c r="P169" s="1731"/>
    </row>
    <row r="170" spans="1:16" ht="19.5" customHeight="1">
      <c r="A170" s="281"/>
      <c r="B170" s="333" t="s">
        <v>403</v>
      </c>
      <c r="C170" s="1414" t="s">
        <v>187</v>
      </c>
      <c r="D170" s="1414"/>
      <c r="E170" s="1415"/>
      <c r="F170" s="257" t="s">
        <v>53</v>
      </c>
      <c r="G170" s="1734" t="s">
        <v>5968</v>
      </c>
      <c r="H170" s="1735"/>
      <c r="I170" s="1735"/>
      <c r="J170" s="1735"/>
      <c r="K170" s="1736"/>
      <c r="L170" s="1713" t="s">
        <v>53</v>
      </c>
      <c r="M170" s="1714"/>
      <c r="N170" s="1737"/>
      <c r="O170" s="1731"/>
      <c r="P170" s="1731"/>
    </row>
    <row r="171" spans="1:16" ht="19.5" customHeight="1">
      <c r="A171" s="281"/>
      <c r="B171" s="333" t="s">
        <v>405</v>
      </c>
      <c r="C171" s="1414" t="s">
        <v>188</v>
      </c>
      <c r="D171" s="1414"/>
      <c r="E171" s="1415"/>
      <c r="F171" s="257" t="s">
        <v>53</v>
      </c>
      <c r="G171" s="1734" t="s">
        <v>5968</v>
      </c>
      <c r="H171" s="1735"/>
      <c r="I171" s="1735"/>
      <c r="J171" s="1735"/>
      <c r="K171" s="1736"/>
      <c r="L171" s="1713" t="s">
        <v>53</v>
      </c>
      <c r="M171" s="1714"/>
      <c r="N171" s="1737"/>
      <c r="O171" s="1731"/>
      <c r="P171" s="1731"/>
    </row>
    <row r="172" spans="1:16" ht="19.5" customHeight="1">
      <c r="A172" s="281"/>
      <c r="B172" s="334" t="s">
        <v>408</v>
      </c>
      <c r="C172" s="1414" t="s">
        <v>189</v>
      </c>
      <c r="D172" s="1414"/>
      <c r="E172" s="1415"/>
      <c r="F172" s="257" t="s">
        <v>53</v>
      </c>
      <c r="G172" s="1734" t="s">
        <v>5968</v>
      </c>
      <c r="H172" s="1735"/>
      <c r="I172" s="1735"/>
      <c r="J172" s="1735"/>
      <c r="K172" s="1736"/>
      <c r="L172" s="1713" t="s">
        <v>53</v>
      </c>
      <c r="M172" s="1714"/>
      <c r="N172" s="1737"/>
      <c r="O172" s="1731"/>
      <c r="P172" s="1731"/>
    </row>
    <row r="173" spans="1:16" ht="19.5" customHeight="1">
      <c r="A173" s="281"/>
      <c r="B173" s="335" t="s">
        <v>410</v>
      </c>
      <c r="C173" s="1414" t="s">
        <v>5110</v>
      </c>
      <c r="D173" s="1414"/>
      <c r="E173" s="1415"/>
      <c r="F173" s="257" t="s">
        <v>53</v>
      </c>
      <c r="G173" s="1734" t="s">
        <v>5968</v>
      </c>
      <c r="H173" s="1735"/>
      <c r="I173" s="1735"/>
      <c r="J173" s="1735"/>
      <c r="K173" s="1736"/>
      <c r="L173" s="1713" t="s">
        <v>53</v>
      </c>
      <c r="M173" s="1714"/>
      <c r="N173" s="1737"/>
      <c r="O173" s="1731"/>
      <c r="P173" s="1731"/>
    </row>
    <row r="174" spans="1:16" ht="19.5" customHeight="1">
      <c r="A174" s="281"/>
      <c r="B174" s="335" t="s">
        <v>413</v>
      </c>
      <c r="C174" s="1414" t="s">
        <v>191</v>
      </c>
      <c r="D174" s="1414"/>
      <c r="E174" s="1415"/>
      <c r="F174" s="257" t="s">
        <v>53</v>
      </c>
      <c r="G174" s="1734" t="s">
        <v>5968</v>
      </c>
      <c r="H174" s="1735"/>
      <c r="I174" s="1735"/>
      <c r="J174" s="1735"/>
      <c r="K174" s="1736"/>
      <c r="L174" s="1713" t="s">
        <v>53</v>
      </c>
      <c r="M174" s="1714"/>
      <c r="N174" s="1737"/>
      <c r="O174" s="1731"/>
      <c r="P174" s="1731"/>
    </row>
    <row r="175" spans="1:16" ht="19.5" customHeight="1">
      <c r="A175" s="281"/>
      <c r="B175" s="335" t="s">
        <v>416</v>
      </c>
      <c r="C175" s="1414" t="s">
        <v>192</v>
      </c>
      <c r="D175" s="1414"/>
      <c r="E175" s="1415"/>
      <c r="F175" s="257" t="s">
        <v>53</v>
      </c>
      <c r="G175" s="1734" t="s">
        <v>5968</v>
      </c>
      <c r="H175" s="1735"/>
      <c r="I175" s="1735"/>
      <c r="J175" s="1735"/>
      <c r="K175" s="1736"/>
      <c r="L175" s="1713" t="s">
        <v>53</v>
      </c>
      <c r="M175" s="1714"/>
      <c r="N175" s="1737"/>
      <c r="O175" s="1731"/>
      <c r="P175" s="1731"/>
    </row>
    <row r="176" spans="1:16" ht="19.5" customHeight="1">
      <c r="A176" s="281"/>
      <c r="B176" s="335" t="s">
        <v>418</v>
      </c>
      <c r="C176" s="1414" t="s">
        <v>193</v>
      </c>
      <c r="D176" s="1414"/>
      <c r="E176" s="1415"/>
      <c r="F176" s="257" t="s">
        <v>53</v>
      </c>
      <c r="G176" s="1734" t="s">
        <v>5968</v>
      </c>
      <c r="H176" s="1735"/>
      <c r="I176" s="1735"/>
      <c r="J176" s="1735"/>
      <c r="K176" s="1736"/>
      <c r="L176" s="1713" t="s">
        <v>53</v>
      </c>
      <c r="M176" s="1714"/>
      <c r="N176" s="1737"/>
      <c r="O176" s="1731"/>
      <c r="P176" s="1731"/>
    </row>
    <row r="177" spans="1:16" ht="19.5" customHeight="1">
      <c r="A177" s="281"/>
      <c r="B177" s="335" t="s">
        <v>544</v>
      </c>
      <c r="C177" s="1414" t="s">
        <v>5111</v>
      </c>
      <c r="D177" s="1414"/>
      <c r="E177" s="1415"/>
      <c r="F177" s="257" t="s">
        <v>53</v>
      </c>
      <c r="G177" s="1734" t="s">
        <v>5968</v>
      </c>
      <c r="H177" s="1735"/>
      <c r="I177" s="1735"/>
      <c r="J177" s="1735"/>
      <c r="K177" s="1736"/>
      <c r="L177" s="1713" t="s">
        <v>53</v>
      </c>
      <c r="M177" s="1714"/>
      <c r="N177" s="1737"/>
      <c r="O177" s="1731"/>
      <c r="P177" s="1731"/>
    </row>
    <row r="178" spans="1:16" ht="19.5" customHeight="1">
      <c r="A178" s="281"/>
      <c r="B178" s="334" t="s">
        <v>546</v>
      </c>
      <c r="C178" s="1414" t="s">
        <v>5112</v>
      </c>
      <c r="D178" s="1414"/>
      <c r="E178" s="1415"/>
      <c r="F178" s="257" t="s">
        <v>54</v>
      </c>
      <c r="G178" s="1734"/>
      <c r="H178" s="1735"/>
      <c r="I178" s="1735"/>
      <c r="J178" s="1735"/>
      <c r="K178" s="1736"/>
      <c r="L178" s="1713"/>
      <c r="M178" s="1714"/>
      <c r="N178" s="1737"/>
      <c r="O178" s="1732"/>
      <c r="P178" s="1732"/>
    </row>
    <row r="179" spans="1:16" ht="48" customHeight="1">
      <c r="A179" s="281"/>
      <c r="B179" s="255" t="s">
        <v>599</v>
      </c>
      <c r="C179" s="1464" t="s">
        <v>5113</v>
      </c>
      <c r="D179" s="1464"/>
      <c r="E179" s="1465"/>
      <c r="F179" s="323" t="s">
        <v>593</v>
      </c>
      <c r="G179" s="1738" t="s">
        <v>601</v>
      </c>
      <c r="H179" s="1739"/>
      <c r="I179" s="1739"/>
      <c r="J179" s="1739"/>
      <c r="K179" s="1739"/>
      <c r="L179" s="1739"/>
      <c r="M179" s="1739"/>
      <c r="N179" s="1740"/>
      <c r="O179" s="1443" t="s">
        <v>1329</v>
      </c>
      <c r="P179" s="1443" t="s">
        <v>1329</v>
      </c>
    </row>
    <row r="180" spans="1:16" ht="18.75" customHeight="1">
      <c r="A180" s="281"/>
      <c r="B180" s="333" t="s">
        <v>394</v>
      </c>
      <c r="C180" s="1414" t="s">
        <v>185</v>
      </c>
      <c r="D180" s="1414"/>
      <c r="E180" s="1415"/>
      <c r="F180" s="399" t="s">
        <v>53</v>
      </c>
      <c r="G180" s="2025" t="s">
        <v>5969</v>
      </c>
      <c r="H180" s="2026"/>
      <c r="I180" s="2026"/>
      <c r="J180" s="2026"/>
      <c r="K180" s="2026"/>
      <c r="L180" s="2026"/>
      <c r="M180" s="2026"/>
      <c r="N180" s="2027"/>
      <c r="O180" s="1425"/>
      <c r="P180" s="1425"/>
    </row>
    <row r="181" spans="1:16" ht="18.75" customHeight="1">
      <c r="A181" s="281"/>
      <c r="B181" s="333" t="s">
        <v>401</v>
      </c>
      <c r="C181" s="1414" t="s">
        <v>186</v>
      </c>
      <c r="D181" s="1414"/>
      <c r="E181" s="1415"/>
      <c r="F181" s="399" t="s">
        <v>53</v>
      </c>
      <c r="G181" s="2025" t="s">
        <v>5969</v>
      </c>
      <c r="H181" s="2026"/>
      <c r="I181" s="2026"/>
      <c r="J181" s="2026"/>
      <c r="K181" s="2026"/>
      <c r="L181" s="2026"/>
      <c r="M181" s="2026"/>
      <c r="N181" s="2027"/>
      <c r="O181" s="1425"/>
      <c r="P181" s="1425"/>
    </row>
    <row r="182" spans="1:16" ht="18.75" customHeight="1">
      <c r="A182" s="281"/>
      <c r="B182" s="333" t="s">
        <v>403</v>
      </c>
      <c r="C182" s="1414" t="s">
        <v>187</v>
      </c>
      <c r="D182" s="1414"/>
      <c r="E182" s="1415"/>
      <c r="F182" s="399" t="s">
        <v>53</v>
      </c>
      <c r="G182" s="2025" t="s">
        <v>5969</v>
      </c>
      <c r="H182" s="2026"/>
      <c r="I182" s="2026"/>
      <c r="J182" s="2026"/>
      <c r="K182" s="2026"/>
      <c r="L182" s="2026"/>
      <c r="M182" s="2026"/>
      <c r="N182" s="2027"/>
      <c r="O182" s="1425"/>
      <c r="P182" s="1425"/>
    </row>
    <row r="183" spans="1:16" ht="18.75" customHeight="1">
      <c r="A183" s="281"/>
      <c r="B183" s="333" t="s">
        <v>405</v>
      </c>
      <c r="C183" s="1414" t="s">
        <v>188</v>
      </c>
      <c r="D183" s="1414"/>
      <c r="E183" s="1415"/>
      <c r="F183" s="399" t="s">
        <v>53</v>
      </c>
      <c r="G183" s="2025" t="s">
        <v>5969</v>
      </c>
      <c r="H183" s="2026"/>
      <c r="I183" s="2026"/>
      <c r="J183" s="2026"/>
      <c r="K183" s="2026"/>
      <c r="L183" s="2026"/>
      <c r="M183" s="2026"/>
      <c r="N183" s="2027"/>
      <c r="O183" s="1425"/>
      <c r="P183" s="1425"/>
    </row>
    <row r="184" spans="1:16" ht="18.75" customHeight="1">
      <c r="A184" s="281"/>
      <c r="B184" s="334" t="s">
        <v>408</v>
      </c>
      <c r="C184" s="1414" t="s">
        <v>189</v>
      </c>
      <c r="D184" s="1414"/>
      <c r="E184" s="1415"/>
      <c r="F184" s="399" t="s">
        <v>53</v>
      </c>
      <c r="G184" s="2025" t="s">
        <v>5970</v>
      </c>
      <c r="H184" s="2026"/>
      <c r="I184" s="2026"/>
      <c r="J184" s="2026"/>
      <c r="K184" s="2026"/>
      <c r="L184" s="2026"/>
      <c r="M184" s="2026"/>
      <c r="N184" s="2027"/>
      <c r="O184" s="1425"/>
      <c r="P184" s="1425"/>
    </row>
    <row r="185" spans="1:16" ht="18.75" customHeight="1">
      <c r="A185" s="281"/>
      <c r="B185" s="335" t="s">
        <v>410</v>
      </c>
      <c r="C185" s="1414" t="s">
        <v>5110</v>
      </c>
      <c r="D185" s="1414"/>
      <c r="E185" s="1415"/>
      <c r="F185" s="399" t="s">
        <v>53</v>
      </c>
      <c r="G185" s="2025" t="s">
        <v>5970</v>
      </c>
      <c r="H185" s="2026"/>
      <c r="I185" s="2026"/>
      <c r="J185" s="2026"/>
      <c r="K185" s="2026"/>
      <c r="L185" s="2026"/>
      <c r="M185" s="2026"/>
      <c r="N185" s="2027"/>
      <c r="O185" s="1425"/>
      <c r="P185" s="1425"/>
    </row>
    <row r="186" spans="1:16" ht="18.75" customHeight="1">
      <c r="A186" s="281"/>
      <c r="B186" s="335" t="s">
        <v>413</v>
      </c>
      <c r="C186" s="1414" t="s">
        <v>191</v>
      </c>
      <c r="D186" s="1414"/>
      <c r="E186" s="1415"/>
      <c r="F186" s="399" t="s">
        <v>53</v>
      </c>
      <c r="G186" s="2025" t="s">
        <v>5970</v>
      </c>
      <c r="H186" s="2026"/>
      <c r="I186" s="2026"/>
      <c r="J186" s="2026"/>
      <c r="K186" s="2026"/>
      <c r="L186" s="2026"/>
      <c r="M186" s="2026"/>
      <c r="N186" s="2027"/>
      <c r="O186" s="1425"/>
      <c r="P186" s="1425"/>
    </row>
    <row r="187" spans="1:16" ht="18.75" customHeight="1">
      <c r="A187" s="281"/>
      <c r="B187" s="335" t="s">
        <v>416</v>
      </c>
      <c r="C187" s="1414" t="s">
        <v>192</v>
      </c>
      <c r="D187" s="1414"/>
      <c r="E187" s="1415"/>
      <c r="F187" s="399" t="s">
        <v>53</v>
      </c>
      <c r="G187" s="2025" t="s">
        <v>5970</v>
      </c>
      <c r="H187" s="2026"/>
      <c r="I187" s="2026"/>
      <c r="J187" s="2026"/>
      <c r="K187" s="2026"/>
      <c r="L187" s="2026"/>
      <c r="M187" s="2026"/>
      <c r="N187" s="2027"/>
      <c r="O187" s="1425"/>
      <c r="P187" s="1425"/>
    </row>
    <row r="188" spans="1:16" ht="18.75" customHeight="1">
      <c r="A188" s="281"/>
      <c r="B188" s="335" t="s">
        <v>418</v>
      </c>
      <c r="C188" s="1414" t="s">
        <v>193</v>
      </c>
      <c r="D188" s="1414"/>
      <c r="E188" s="1415"/>
      <c r="F188" s="399" t="s">
        <v>53</v>
      </c>
      <c r="G188" s="2025" t="s">
        <v>5970</v>
      </c>
      <c r="H188" s="2026"/>
      <c r="I188" s="2026"/>
      <c r="J188" s="2026"/>
      <c r="K188" s="2026"/>
      <c r="L188" s="2026"/>
      <c r="M188" s="2026"/>
      <c r="N188" s="2027"/>
      <c r="O188" s="1425"/>
      <c r="P188" s="1425"/>
    </row>
    <row r="189" spans="1:16" ht="18.75" customHeight="1">
      <c r="A189" s="281"/>
      <c r="B189" s="335" t="s">
        <v>544</v>
      </c>
      <c r="C189" s="1414" t="s">
        <v>5111</v>
      </c>
      <c r="D189" s="1414"/>
      <c r="E189" s="1415"/>
      <c r="F189" s="399" t="s">
        <v>53</v>
      </c>
      <c r="G189" s="2025" t="s">
        <v>5970</v>
      </c>
      <c r="H189" s="2026"/>
      <c r="I189" s="2026"/>
      <c r="J189" s="2026"/>
      <c r="K189" s="2026"/>
      <c r="L189" s="2026"/>
      <c r="M189" s="2026"/>
      <c r="N189" s="2027"/>
      <c r="O189" s="1425"/>
      <c r="P189" s="1425"/>
    </row>
    <row r="190" spans="1:16" ht="18.75" customHeight="1">
      <c r="A190" s="281"/>
      <c r="B190" s="334" t="s">
        <v>546</v>
      </c>
      <c r="C190" s="1414" t="s">
        <v>5112</v>
      </c>
      <c r="D190" s="1414"/>
      <c r="E190" s="1415"/>
      <c r="F190" s="399" t="s">
        <v>54</v>
      </c>
      <c r="G190" s="1434"/>
      <c r="H190" s="1435"/>
      <c r="I190" s="1435"/>
      <c r="J190" s="1435"/>
      <c r="K190" s="1435"/>
      <c r="L190" s="1435"/>
      <c r="M190" s="1435"/>
      <c r="N190" s="1436"/>
      <c r="O190" s="1426"/>
      <c r="P190" s="1426"/>
    </row>
    <row r="191" spans="1:16" ht="47.25" customHeight="1">
      <c r="A191" s="281"/>
      <c r="B191" s="255" t="s">
        <v>602</v>
      </c>
      <c r="C191" s="1464" t="s">
        <v>5114</v>
      </c>
      <c r="D191" s="1464"/>
      <c r="E191" s="1465"/>
      <c r="F191" s="323" t="s">
        <v>593</v>
      </c>
      <c r="G191" s="1726" t="s">
        <v>604</v>
      </c>
      <c r="H191" s="1727"/>
      <c r="I191" s="1727"/>
      <c r="J191" s="1727"/>
      <c r="K191" s="1728"/>
      <c r="L191" s="1729" t="s">
        <v>595</v>
      </c>
      <c r="M191" s="1730"/>
      <c r="N191" s="1741"/>
      <c r="O191" s="1443" t="s">
        <v>1874</v>
      </c>
      <c r="P191" s="1443" t="s">
        <v>1874</v>
      </c>
    </row>
    <row r="192" spans="1:16" ht="20.25" customHeight="1">
      <c r="A192" s="281"/>
      <c r="B192" s="338" t="s">
        <v>394</v>
      </c>
      <c r="C192" s="1414" t="s">
        <v>185</v>
      </c>
      <c r="D192" s="1414"/>
      <c r="E192" s="1415"/>
      <c r="F192" s="257" t="s">
        <v>54</v>
      </c>
      <c r="G192" s="1734" t="s">
        <v>92</v>
      </c>
      <c r="H192" s="1735"/>
      <c r="I192" s="1735"/>
      <c r="J192" s="1735"/>
      <c r="K192" s="1736"/>
      <c r="L192" s="1713" t="s">
        <v>92</v>
      </c>
      <c r="M192" s="1714"/>
      <c r="N192" s="1737"/>
      <c r="O192" s="1425"/>
      <c r="P192" s="1425"/>
    </row>
    <row r="193" spans="1:16" ht="20.25" customHeight="1">
      <c r="A193" s="281"/>
      <c r="B193" s="338" t="s">
        <v>401</v>
      </c>
      <c r="C193" s="1414" t="s">
        <v>186</v>
      </c>
      <c r="D193" s="1414"/>
      <c r="E193" s="1415"/>
      <c r="F193" s="257" t="s">
        <v>54</v>
      </c>
      <c r="G193" s="1734" t="s">
        <v>92</v>
      </c>
      <c r="H193" s="1735"/>
      <c r="I193" s="1735"/>
      <c r="J193" s="1735"/>
      <c r="K193" s="1736"/>
      <c r="L193" s="1713" t="s">
        <v>92</v>
      </c>
      <c r="M193" s="1714"/>
      <c r="N193" s="1737"/>
      <c r="O193" s="1425"/>
      <c r="P193" s="1425"/>
    </row>
    <row r="194" spans="1:16" ht="20.25" customHeight="1">
      <c r="A194" s="281"/>
      <c r="B194" s="338" t="s">
        <v>403</v>
      </c>
      <c r="C194" s="1414" t="s">
        <v>187</v>
      </c>
      <c r="D194" s="1414"/>
      <c r="E194" s="1415"/>
      <c r="F194" s="257" t="s">
        <v>54</v>
      </c>
      <c r="G194" s="1734" t="s">
        <v>92</v>
      </c>
      <c r="H194" s="1735"/>
      <c r="I194" s="1735"/>
      <c r="J194" s="1735"/>
      <c r="K194" s="1736"/>
      <c r="L194" s="1713" t="s">
        <v>92</v>
      </c>
      <c r="M194" s="1714"/>
      <c r="N194" s="1737"/>
      <c r="O194" s="1425"/>
      <c r="P194" s="1425"/>
    </row>
    <row r="195" spans="1:16" ht="20.25" customHeight="1">
      <c r="A195" s="281"/>
      <c r="B195" s="338" t="s">
        <v>405</v>
      </c>
      <c r="C195" s="1414" t="s">
        <v>188</v>
      </c>
      <c r="D195" s="1414"/>
      <c r="E195" s="1415"/>
      <c r="F195" s="257" t="s">
        <v>54</v>
      </c>
      <c r="G195" s="1734" t="s">
        <v>92</v>
      </c>
      <c r="H195" s="1735"/>
      <c r="I195" s="1735"/>
      <c r="J195" s="1735"/>
      <c r="K195" s="1736"/>
      <c r="L195" s="1713" t="s">
        <v>92</v>
      </c>
      <c r="M195" s="1714"/>
      <c r="N195" s="1737"/>
      <c r="O195" s="1425"/>
      <c r="P195" s="1425"/>
    </row>
    <row r="196" spans="1:16" ht="20.25" customHeight="1">
      <c r="A196" s="281"/>
      <c r="B196" s="338" t="s">
        <v>408</v>
      </c>
      <c r="C196" s="1414" t="s">
        <v>189</v>
      </c>
      <c r="D196" s="1414"/>
      <c r="E196" s="1415"/>
      <c r="F196" s="257" t="s">
        <v>54</v>
      </c>
      <c r="G196" s="1734" t="s">
        <v>92</v>
      </c>
      <c r="H196" s="1735"/>
      <c r="I196" s="1735"/>
      <c r="J196" s="1735"/>
      <c r="K196" s="1736"/>
      <c r="L196" s="1713" t="s">
        <v>92</v>
      </c>
      <c r="M196" s="1714"/>
      <c r="N196" s="1737"/>
      <c r="O196" s="1425"/>
      <c r="P196" s="1425"/>
    </row>
    <row r="197" spans="1:16" ht="20.25" customHeight="1">
      <c r="A197" s="281"/>
      <c r="B197" s="195" t="s">
        <v>410</v>
      </c>
      <c r="C197" s="1414" t="s">
        <v>5110</v>
      </c>
      <c r="D197" s="1414"/>
      <c r="E197" s="1415"/>
      <c r="F197" s="257" t="s">
        <v>54</v>
      </c>
      <c r="G197" s="1734" t="s">
        <v>92</v>
      </c>
      <c r="H197" s="1735"/>
      <c r="I197" s="1735"/>
      <c r="J197" s="1735"/>
      <c r="K197" s="1736"/>
      <c r="L197" s="1713" t="s">
        <v>92</v>
      </c>
      <c r="M197" s="1714"/>
      <c r="N197" s="1737"/>
      <c r="O197" s="1425"/>
      <c r="P197" s="1425"/>
    </row>
    <row r="198" spans="1:16" ht="20.25" customHeight="1">
      <c r="A198" s="281"/>
      <c r="B198" s="195" t="s">
        <v>413</v>
      </c>
      <c r="C198" s="1414" t="s">
        <v>191</v>
      </c>
      <c r="D198" s="1414"/>
      <c r="E198" s="1415"/>
      <c r="F198" s="257" t="s">
        <v>54</v>
      </c>
      <c r="G198" s="1734" t="s">
        <v>92</v>
      </c>
      <c r="H198" s="1735"/>
      <c r="I198" s="1735"/>
      <c r="J198" s="1735"/>
      <c r="K198" s="1736"/>
      <c r="L198" s="1713" t="s">
        <v>92</v>
      </c>
      <c r="M198" s="1714"/>
      <c r="N198" s="1737"/>
      <c r="O198" s="1425"/>
      <c r="P198" s="1425"/>
    </row>
    <row r="199" spans="1:16" ht="20.25" customHeight="1">
      <c r="A199" s="281"/>
      <c r="B199" s="195" t="s">
        <v>416</v>
      </c>
      <c r="C199" s="1414" t="s">
        <v>192</v>
      </c>
      <c r="D199" s="1414"/>
      <c r="E199" s="1415"/>
      <c r="F199" s="257" t="s">
        <v>54</v>
      </c>
      <c r="G199" s="1734" t="s">
        <v>92</v>
      </c>
      <c r="H199" s="1735"/>
      <c r="I199" s="1735"/>
      <c r="J199" s="1735"/>
      <c r="K199" s="1736"/>
      <c r="L199" s="1713" t="s">
        <v>92</v>
      </c>
      <c r="M199" s="1714"/>
      <c r="N199" s="1737"/>
      <c r="O199" s="1425"/>
      <c r="P199" s="1425"/>
    </row>
    <row r="200" spans="1:16" ht="20.25" customHeight="1">
      <c r="A200" s="281"/>
      <c r="B200" s="195" t="s">
        <v>418</v>
      </c>
      <c r="C200" s="1414" t="s">
        <v>193</v>
      </c>
      <c r="D200" s="1414"/>
      <c r="E200" s="1415"/>
      <c r="F200" s="257" t="s">
        <v>54</v>
      </c>
      <c r="G200" s="1734" t="s">
        <v>92</v>
      </c>
      <c r="H200" s="1735"/>
      <c r="I200" s="1735"/>
      <c r="J200" s="1735"/>
      <c r="K200" s="1736"/>
      <c r="L200" s="1713" t="s">
        <v>92</v>
      </c>
      <c r="M200" s="1714"/>
      <c r="N200" s="1737"/>
      <c r="O200" s="1425"/>
      <c r="P200" s="1425"/>
    </row>
    <row r="201" spans="1:16" ht="20.25" customHeight="1">
      <c r="A201" s="281"/>
      <c r="B201" s="195" t="s">
        <v>544</v>
      </c>
      <c r="C201" s="1414" t="s">
        <v>5111</v>
      </c>
      <c r="D201" s="1414"/>
      <c r="E201" s="1415"/>
      <c r="F201" s="257" t="s">
        <v>54</v>
      </c>
      <c r="G201" s="1734" t="s">
        <v>92</v>
      </c>
      <c r="H201" s="1735"/>
      <c r="I201" s="1735"/>
      <c r="J201" s="1735"/>
      <c r="K201" s="1736"/>
      <c r="L201" s="1713" t="s">
        <v>92</v>
      </c>
      <c r="M201" s="1714"/>
      <c r="N201" s="1737"/>
      <c r="O201" s="1425"/>
      <c r="P201" s="1425"/>
    </row>
    <row r="202" spans="1:16" ht="20.25" customHeight="1">
      <c r="A202" s="281"/>
      <c r="B202" s="198" t="s">
        <v>546</v>
      </c>
      <c r="C202" s="1414" t="s">
        <v>5112</v>
      </c>
      <c r="D202" s="1414"/>
      <c r="E202" s="1415"/>
      <c r="F202" s="352" t="s">
        <v>54</v>
      </c>
      <c r="G202" s="1734" t="s">
        <v>92</v>
      </c>
      <c r="H202" s="1735"/>
      <c r="I202" s="1735"/>
      <c r="J202" s="1735"/>
      <c r="K202" s="1736"/>
      <c r="L202" s="1713" t="s">
        <v>92</v>
      </c>
      <c r="M202" s="1714"/>
      <c r="N202" s="1737"/>
      <c r="O202" s="1426"/>
      <c r="P202" s="1426"/>
    </row>
    <row r="203" spans="1:16" ht="61.5" customHeight="1">
      <c r="A203" s="281"/>
      <c r="B203" s="339" t="s">
        <v>605</v>
      </c>
      <c r="C203" s="1464" t="s">
        <v>5116</v>
      </c>
      <c r="D203" s="1464"/>
      <c r="E203" s="1465"/>
      <c r="F203" s="323" t="s">
        <v>593</v>
      </c>
      <c r="G203" s="1738" t="s">
        <v>607</v>
      </c>
      <c r="H203" s="1739"/>
      <c r="I203" s="1739"/>
      <c r="J203" s="1739"/>
      <c r="K203" s="1739"/>
      <c r="L203" s="1739"/>
      <c r="M203" s="1739"/>
      <c r="N203" s="1740"/>
      <c r="O203" s="1443" t="s">
        <v>1329</v>
      </c>
      <c r="P203" s="1443" t="s">
        <v>1329</v>
      </c>
    </row>
    <row r="204" spans="1:16" ht="21" customHeight="1">
      <c r="A204" s="281"/>
      <c r="B204" s="338" t="s">
        <v>394</v>
      </c>
      <c r="C204" s="1414" t="s">
        <v>185</v>
      </c>
      <c r="D204" s="1414"/>
      <c r="E204" s="1415"/>
      <c r="F204" s="399" t="s">
        <v>54</v>
      </c>
      <c r="G204" s="1434" t="s">
        <v>92</v>
      </c>
      <c r="H204" s="1435"/>
      <c r="I204" s="1435"/>
      <c r="J204" s="1435"/>
      <c r="K204" s="1435"/>
      <c r="L204" s="1435"/>
      <c r="M204" s="1435"/>
      <c r="N204" s="1436"/>
      <c r="O204" s="1425"/>
      <c r="P204" s="1425"/>
    </row>
    <row r="205" spans="1:16" ht="21" customHeight="1">
      <c r="A205" s="281"/>
      <c r="B205" s="338" t="s">
        <v>401</v>
      </c>
      <c r="C205" s="1414" t="s">
        <v>186</v>
      </c>
      <c r="D205" s="1414"/>
      <c r="E205" s="1415"/>
      <c r="F205" s="399" t="s">
        <v>54</v>
      </c>
      <c r="G205" s="1434" t="s">
        <v>92</v>
      </c>
      <c r="H205" s="1435"/>
      <c r="I205" s="1435"/>
      <c r="J205" s="1435"/>
      <c r="K205" s="1435"/>
      <c r="L205" s="1435"/>
      <c r="M205" s="1435"/>
      <c r="N205" s="1436"/>
      <c r="O205" s="1425"/>
      <c r="P205" s="1425"/>
    </row>
    <row r="206" spans="1:16" ht="21" customHeight="1">
      <c r="A206" s="281"/>
      <c r="B206" s="338" t="s">
        <v>403</v>
      </c>
      <c r="C206" s="1414" t="s">
        <v>187</v>
      </c>
      <c r="D206" s="1414"/>
      <c r="E206" s="1415"/>
      <c r="F206" s="399" t="s">
        <v>54</v>
      </c>
      <c r="G206" s="1434" t="s">
        <v>92</v>
      </c>
      <c r="H206" s="1435"/>
      <c r="I206" s="1435"/>
      <c r="J206" s="1435"/>
      <c r="K206" s="1435"/>
      <c r="L206" s="1435"/>
      <c r="M206" s="1435"/>
      <c r="N206" s="1436"/>
      <c r="O206" s="1425"/>
      <c r="P206" s="1425"/>
    </row>
    <row r="207" spans="1:16" ht="21" customHeight="1">
      <c r="A207" s="281"/>
      <c r="B207" s="338" t="s">
        <v>405</v>
      </c>
      <c r="C207" s="1414" t="s">
        <v>188</v>
      </c>
      <c r="D207" s="1414"/>
      <c r="E207" s="1415"/>
      <c r="F207" s="399" t="s">
        <v>54</v>
      </c>
      <c r="G207" s="1434" t="s">
        <v>92</v>
      </c>
      <c r="H207" s="1435"/>
      <c r="I207" s="1435"/>
      <c r="J207" s="1435"/>
      <c r="K207" s="1435"/>
      <c r="L207" s="1435"/>
      <c r="M207" s="1435"/>
      <c r="N207" s="1436"/>
      <c r="O207" s="1425"/>
      <c r="P207" s="1425"/>
    </row>
    <row r="208" spans="1:16" ht="21" customHeight="1">
      <c r="A208" s="281"/>
      <c r="B208" s="198" t="s">
        <v>408</v>
      </c>
      <c r="C208" s="1414" t="s">
        <v>189</v>
      </c>
      <c r="D208" s="1414"/>
      <c r="E208" s="1415"/>
      <c r="F208" s="399" t="s">
        <v>54</v>
      </c>
      <c r="G208" s="1434" t="s">
        <v>92</v>
      </c>
      <c r="H208" s="1435"/>
      <c r="I208" s="1435"/>
      <c r="J208" s="1435"/>
      <c r="K208" s="1435"/>
      <c r="L208" s="1435"/>
      <c r="M208" s="1435"/>
      <c r="N208" s="1436"/>
      <c r="O208" s="1608"/>
      <c r="P208" s="1425"/>
    </row>
    <row r="209" spans="1:16" ht="21" customHeight="1">
      <c r="A209" s="281"/>
      <c r="B209" s="195" t="s">
        <v>410</v>
      </c>
      <c r="C209" s="1414" t="s">
        <v>5110</v>
      </c>
      <c r="D209" s="1414"/>
      <c r="E209" s="1415"/>
      <c r="F209" s="399" t="s">
        <v>54</v>
      </c>
      <c r="G209" s="1434" t="s">
        <v>92</v>
      </c>
      <c r="H209" s="1435"/>
      <c r="I209" s="1435"/>
      <c r="J209" s="1435"/>
      <c r="K209" s="1435"/>
      <c r="L209" s="1435"/>
      <c r="M209" s="1435"/>
      <c r="N209" s="1436"/>
      <c r="O209" s="1608"/>
      <c r="P209" s="1425"/>
    </row>
    <row r="210" spans="1:16" ht="21" customHeight="1">
      <c r="A210" s="281"/>
      <c r="B210" s="195" t="s">
        <v>413</v>
      </c>
      <c r="C210" s="1414" t="s">
        <v>191</v>
      </c>
      <c r="D210" s="1414"/>
      <c r="E210" s="1415"/>
      <c r="F210" s="399" t="s">
        <v>54</v>
      </c>
      <c r="G210" s="1434" t="s">
        <v>92</v>
      </c>
      <c r="H210" s="1435"/>
      <c r="I210" s="1435"/>
      <c r="J210" s="1435"/>
      <c r="K210" s="1435"/>
      <c r="L210" s="1435"/>
      <c r="M210" s="1435"/>
      <c r="N210" s="1436"/>
      <c r="O210" s="1608"/>
      <c r="P210" s="1425"/>
    </row>
    <row r="211" spans="1:16" ht="21" customHeight="1">
      <c r="A211" s="281"/>
      <c r="B211" s="195" t="s">
        <v>416</v>
      </c>
      <c r="C211" s="1414" t="s">
        <v>192</v>
      </c>
      <c r="D211" s="1414"/>
      <c r="E211" s="1415"/>
      <c r="F211" s="399" t="s">
        <v>54</v>
      </c>
      <c r="G211" s="1434" t="s">
        <v>92</v>
      </c>
      <c r="H211" s="1435"/>
      <c r="I211" s="1435"/>
      <c r="J211" s="1435"/>
      <c r="K211" s="1435"/>
      <c r="L211" s="1435"/>
      <c r="M211" s="1435"/>
      <c r="N211" s="1436"/>
      <c r="O211" s="1608"/>
      <c r="P211" s="1425"/>
    </row>
    <row r="212" spans="1:16" ht="21" customHeight="1">
      <c r="A212" s="281"/>
      <c r="B212" s="195" t="s">
        <v>418</v>
      </c>
      <c r="C212" s="1414" t="s">
        <v>193</v>
      </c>
      <c r="D212" s="1414"/>
      <c r="E212" s="1415"/>
      <c r="F212" s="399" t="s">
        <v>54</v>
      </c>
      <c r="G212" s="1434" t="s">
        <v>92</v>
      </c>
      <c r="H212" s="1435"/>
      <c r="I212" s="1435"/>
      <c r="J212" s="1435"/>
      <c r="K212" s="1435"/>
      <c r="L212" s="1435"/>
      <c r="M212" s="1435"/>
      <c r="N212" s="1436"/>
      <c r="O212" s="1608"/>
      <c r="P212" s="1425"/>
    </row>
    <row r="213" spans="1:16" ht="21" customHeight="1">
      <c r="A213" s="281"/>
      <c r="B213" s="195" t="s">
        <v>544</v>
      </c>
      <c r="C213" s="1414" t="s">
        <v>5111</v>
      </c>
      <c r="D213" s="1414"/>
      <c r="E213" s="1415"/>
      <c r="F213" s="399" t="s">
        <v>54</v>
      </c>
      <c r="G213" s="1434" t="s">
        <v>92</v>
      </c>
      <c r="H213" s="1435"/>
      <c r="I213" s="1435"/>
      <c r="J213" s="1435"/>
      <c r="K213" s="1435"/>
      <c r="L213" s="1435"/>
      <c r="M213" s="1435"/>
      <c r="N213" s="1436"/>
      <c r="O213" s="1608"/>
      <c r="P213" s="1425"/>
    </row>
    <row r="214" spans="1:16" ht="21" customHeight="1">
      <c r="A214" s="281"/>
      <c r="B214" s="266" t="s">
        <v>546</v>
      </c>
      <c r="C214" s="1484" t="s">
        <v>5112</v>
      </c>
      <c r="D214" s="1484"/>
      <c r="E214" s="1485"/>
      <c r="F214" s="399" t="s">
        <v>54</v>
      </c>
      <c r="G214" s="1434" t="s">
        <v>92</v>
      </c>
      <c r="H214" s="1435"/>
      <c r="I214" s="1435"/>
      <c r="J214" s="1435"/>
      <c r="K214" s="1435"/>
      <c r="L214" s="1435"/>
      <c r="M214" s="1435"/>
      <c r="N214" s="1436"/>
      <c r="O214" s="1742"/>
      <c r="P214" s="1444"/>
    </row>
    <row r="215" spans="1:16" ht="34.5" customHeight="1">
      <c r="B215" s="191" t="s">
        <v>608</v>
      </c>
      <c r="C215" s="1660" t="s">
        <v>609</v>
      </c>
      <c r="D215" s="1660"/>
      <c r="E215" s="1660"/>
      <c r="F215" s="1660"/>
      <c r="G215" s="1743"/>
      <c r="H215" s="1744" t="s">
        <v>54</v>
      </c>
      <c r="I215" s="1745"/>
      <c r="J215" s="1746"/>
      <c r="K215" s="1747" t="s">
        <v>446</v>
      </c>
      <c r="L215" s="1749"/>
      <c r="M215" s="1750"/>
      <c r="N215" s="1751"/>
      <c r="O215" s="1709" t="s">
        <v>4905</v>
      </c>
      <c r="P215" s="1759" t="s">
        <v>4905</v>
      </c>
    </row>
    <row r="216" spans="1:16" ht="25.5" customHeight="1">
      <c r="B216" s="198" t="s">
        <v>394</v>
      </c>
      <c r="C216" s="1414" t="s">
        <v>610</v>
      </c>
      <c r="D216" s="1414"/>
      <c r="E216" s="1414"/>
      <c r="F216" s="1414"/>
      <c r="G216" s="1414"/>
      <c r="H216" s="1414"/>
      <c r="I216" s="1414"/>
      <c r="J216" s="1415"/>
      <c r="K216" s="1748"/>
      <c r="L216" s="1437"/>
      <c r="M216" s="1438"/>
      <c r="N216" s="1439"/>
      <c r="O216" s="1708"/>
      <c r="P216" s="1708"/>
    </row>
    <row r="217" spans="1:16" ht="20.25" customHeight="1">
      <c r="B217" s="198"/>
      <c r="C217" s="255" t="s">
        <v>611</v>
      </c>
      <c r="D217" s="1760" t="s">
        <v>612</v>
      </c>
      <c r="E217" s="1760"/>
      <c r="F217" s="1760"/>
      <c r="G217" s="1761"/>
      <c r="H217" s="1713" t="s">
        <v>54</v>
      </c>
      <c r="I217" s="1714"/>
      <c r="J217" s="1715"/>
      <c r="K217" s="1748"/>
      <c r="L217" s="1437"/>
      <c r="M217" s="1438"/>
      <c r="N217" s="1439"/>
      <c r="O217" s="1708"/>
      <c r="P217" s="1708"/>
    </row>
    <row r="218" spans="1:16" ht="20.25" customHeight="1">
      <c r="B218" s="198"/>
      <c r="C218" s="255" t="s">
        <v>508</v>
      </c>
      <c r="D218" s="1414" t="s">
        <v>132</v>
      </c>
      <c r="E218" s="1414"/>
      <c r="F218" s="1414"/>
      <c r="G218" s="1415"/>
      <c r="H218" s="1713" t="s">
        <v>54</v>
      </c>
      <c r="I218" s="1714"/>
      <c r="J218" s="1715"/>
      <c r="K218" s="1748"/>
      <c r="L218" s="1437"/>
      <c r="M218" s="1438"/>
      <c r="N218" s="1439"/>
      <c r="O218" s="1708"/>
      <c r="P218" s="1708"/>
    </row>
    <row r="219" spans="1:16" ht="20.25" customHeight="1">
      <c r="B219" s="198"/>
      <c r="C219" s="255" t="s">
        <v>510</v>
      </c>
      <c r="D219" s="1414" t="s">
        <v>135</v>
      </c>
      <c r="E219" s="1414"/>
      <c r="F219" s="1414"/>
      <c r="G219" s="1415"/>
      <c r="H219" s="1713" t="s">
        <v>54</v>
      </c>
      <c r="I219" s="1714"/>
      <c r="J219" s="1715"/>
      <c r="K219" s="1748"/>
      <c r="L219" s="1437"/>
      <c r="M219" s="1438"/>
      <c r="N219" s="1439"/>
      <c r="O219" s="1708"/>
      <c r="P219" s="1708"/>
    </row>
    <row r="220" spans="1:16" ht="20.25" customHeight="1">
      <c r="B220" s="198"/>
      <c r="C220" s="255" t="s">
        <v>512</v>
      </c>
      <c r="D220" s="1414" t="s">
        <v>109</v>
      </c>
      <c r="E220" s="1414"/>
      <c r="F220" s="1414"/>
      <c r="G220" s="1415"/>
      <c r="H220" s="1713" t="s">
        <v>54</v>
      </c>
      <c r="I220" s="1714"/>
      <c r="J220" s="1715"/>
      <c r="K220" s="1748"/>
      <c r="L220" s="1437"/>
      <c r="M220" s="1438"/>
      <c r="N220" s="1439"/>
      <c r="O220" s="1708"/>
      <c r="P220" s="1708"/>
    </row>
    <row r="221" spans="1:16" ht="23.25" customHeight="1">
      <c r="B221" s="198" t="s">
        <v>401</v>
      </c>
      <c r="C221" s="1484" t="s">
        <v>613</v>
      </c>
      <c r="D221" s="1484"/>
      <c r="E221" s="1484"/>
      <c r="F221" s="1484"/>
      <c r="G221" s="1485"/>
      <c r="H221" s="1713" t="s">
        <v>57</v>
      </c>
      <c r="I221" s="1714"/>
      <c r="J221" s="1715"/>
      <c r="K221" s="1748"/>
      <c r="L221" s="1752"/>
      <c r="M221" s="1753"/>
      <c r="N221" s="1754"/>
      <c r="O221" s="1755"/>
      <c r="P221" s="1755"/>
    </row>
    <row r="222" spans="1:16" ht="27" customHeight="1">
      <c r="B222" s="214" t="s">
        <v>614</v>
      </c>
      <c r="C222" s="1414" t="s">
        <v>615</v>
      </c>
      <c r="D222" s="1414"/>
      <c r="E222" s="1414"/>
      <c r="F222" s="1414"/>
      <c r="G222" s="1414"/>
      <c r="H222" s="1414"/>
      <c r="I222" s="1414"/>
      <c r="J222" s="1414"/>
      <c r="K222" s="1414"/>
      <c r="L222" s="1414"/>
      <c r="M222" s="1414"/>
      <c r="N222" s="1562"/>
      <c r="O222" s="1709" t="s">
        <v>1279</v>
      </c>
      <c r="P222" s="1709" t="s">
        <v>1279</v>
      </c>
    </row>
    <row r="223" spans="1:16" ht="21.75" customHeight="1">
      <c r="B223" s="198" t="s">
        <v>394</v>
      </c>
      <c r="C223" s="1414" t="s">
        <v>616</v>
      </c>
      <c r="D223" s="1414"/>
      <c r="E223" s="1414"/>
      <c r="F223" s="1414"/>
      <c r="G223" s="1415"/>
      <c r="H223" s="1574" t="s">
        <v>54</v>
      </c>
      <c r="I223" s="1685"/>
      <c r="J223" s="1575"/>
      <c r="K223" s="1756" t="s">
        <v>446</v>
      </c>
      <c r="L223" s="1434" t="s">
        <v>5971</v>
      </c>
      <c r="M223" s="1435"/>
      <c r="N223" s="1436"/>
      <c r="O223" s="1708"/>
      <c r="P223" s="1708"/>
    </row>
    <row r="224" spans="1:16" ht="21.75" customHeight="1">
      <c r="B224" s="198" t="s">
        <v>401</v>
      </c>
      <c r="C224" s="1414" t="s">
        <v>617</v>
      </c>
      <c r="D224" s="1414"/>
      <c r="E224" s="1414"/>
      <c r="F224" s="1414"/>
      <c r="G224" s="1415"/>
      <c r="H224" s="1574" t="s">
        <v>54</v>
      </c>
      <c r="I224" s="1685"/>
      <c r="J224" s="1575"/>
      <c r="K224" s="1757"/>
      <c r="L224" s="1437"/>
      <c r="M224" s="1438"/>
      <c r="N224" s="1439"/>
      <c r="O224" s="1708"/>
      <c r="P224" s="1708"/>
    </row>
    <row r="225" spans="2:16" ht="21.75" customHeight="1">
      <c r="B225" s="198" t="s">
        <v>403</v>
      </c>
      <c r="C225" s="1414" t="s">
        <v>618</v>
      </c>
      <c r="D225" s="1414"/>
      <c r="E225" s="1414"/>
      <c r="F225" s="1414"/>
      <c r="G225" s="1415"/>
      <c r="H225" s="1574" t="s">
        <v>1336</v>
      </c>
      <c r="I225" s="1685"/>
      <c r="J225" s="1575"/>
      <c r="K225" s="1757"/>
      <c r="L225" s="1437"/>
      <c r="M225" s="1438"/>
      <c r="N225" s="1439"/>
      <c r="O225" s="1708"/>
      <c r="P225" s="1708"/>
    </row>
    <row r="226" spans="2:16" ht="37.5" customHeight="1">
      <c r="B226" s="191"/>
      <c r="C226" s="1414" t="s">
        <v>619</v>
      </c>
      <c r="D226" s="1414"/>
      <c r="E226" s="1415"/>
      <c r="F226" s="1716"/>
      <c r="G226" s="1718"/>
      <c r="H226" s="1718"/>
      <c r="I226" s="1718"/>
      <c r="J226" s="1762"/>
      <c r="K226" s="1757"/>
      <c r="L226" s="1437"/>
      <c r="M226" s="1438"/>
      <c r="N226" s="1439"/>
      <c r="O226" s="1755"/>
      <c r="P226" s="1755"/>
    </row>
    <row r="227" spans="2:16" ht="33" customHeight="1">
      <c r="B227" s="198" t="s">
        <v>405</v>
      </c>
      <c r="C227" s="1464" t="s">
        <v>5119</v>
      </c>
      <c r="D227" s="1464"/>
      <c r="E227" s="1464"/>
      <c r="F227" s="1464"/>
      <c r="G227" s="1465"/>
      <c r="H227" s="1574" t="s">
        <v>54</v>
      </c>
      <c r="I227" s="1685"/>
      <c r="J227" s="1575"/>
      <c r="K227" s="1757"/>
      <c r="L227" s="1437"/>
      <c r="M227" s="1438"/>
      <c r="N227" s="1439"/>
      <c r="O227" s="1707" t="s">
        <v>1324</v>
      </c>
      <c r="P227" s="1709" t="s">
        <v>1324</v>
      </c>
    </row>
    <row r="228" spans="2:16" ht="38.25" customHeight="1">
      <c r="B228" s="344"/>
      <c r="C228" s="1414" t="s">
        <v>621</v>
      </c>
      <c r="D228" s="1414"/>
      <c r="E228" s="1415"/>
      <c r="F228" s="1716"/>
      <c r="G228" s="1718"/>
      <c r="H228" s="1718"/>
      <c r="I228" s="1718"/>
      <c r="J228" s="1762"/>
      <c r="K228" s="1758"/>
      <c r="L228" s="1752"/>
      <c r="M228" s="1753"/>
      <c r="N228" s="1754"/>
      <c r="O228" s="1766"/>
      <c r="P228" s="1755"/>
    </row>
    <row r="229" spans="2:16" ht="18" customHeight="1">
      <c r="B229" s="3733" t="s">
        <v>622</v>
      </c>
      <c r="C229" s="3734"/>
      <c r="D229" s="3734"/>
      <c r="E229" s="3734"/>
      <c r="F229" s="3734"/>
      <c r="G229" s="3734"/>
      <c r="H229" s="3735"/>
      <c r="I229" s="3735"/>
      <c r="J229" s="3735"/>
      <c r="K229" s="3734"/>
      <c r="L229" s="3735"/>
      <c r="M229" s="3735"/>
      <c r="N229" s="3735"/>
      <c r="O229" s="3735"/>
      <c r="P229" s="3736"/>
    </row>
    <row r="230" spans="2:16" ht="54" customHeight="1">
      <c r="B230" s="224" t="s">
        <v>623</v>
      </c>
      <c r="C230" s="1771" t="s">
        <v>624</v>
      </c>
      <c r="D230" s="1771"/>
      <c r="E230" s="1771"/>
      <c r="F230" s="1771"/>
      <c r="G230" s="1771"/>
      <c r="H230" s="1772" t="s">
        <v>57</v>
      </c>
      <c r="I230" s="1772"/>
      <c r="J230" s="1772"/>
      <c r="K230" s="1773" t="s">
        <v>446</v>
      </c>
      <c r="L230" s="1775"/>
      <c r="M230" s="1775"/>
      <c r="N230" s="1775"/>
      <c r="O230" s="1776" t="s">
        <v>1879</v>
      </c>
      <c r="P230" s="1707" t="s">
        <v>1879</v>
      </c>
    </row>
    <row r="231" spans="2:16" ht="27" customHeight="1">
      <c r="B231" s="205" t="s">
        <v>394</v>
      </c>
      <c r="C231" s="1414" t="s">
        <v>625</v>
      </c>
      <c r="D231" s="1414"/>
      <c r="E231" s="1414"/>
      <c r="F231" s="1414"/>
      <c r="G231" s="1414"/>
      <c r="H231" s="1778" t="s">
        <v>57</v>
      </c>
      <c r="I231" s="1779"/>
      <c r="J231" s="1780"/>
      <c r="K231" s="1774"/>
      <c r="L231" s="1775"/>
      <c r="M231" s="1775"/>
      <c r="N231" s="1775"/>
      <c r="O231" s="1777"/>
      <c r="P231" s="1766"/>
    </row>
    <row r="232" spans="2:16" ht="37.5" customHeight="1">
      <c r="B232" s="191" t="s">
        <v>626</v>
      </c>
      <c r="C232" s="1414" t="s">
        <v>5120</v>
      </c>
      <c r="D232" s="1414"/>
      <c r="E232" s="1414"/>
      <c r="F232" s="1414"/>
      <c r="G232" s="1414"/>
      <c r="H232" s="1450"/>
      <c r="I232" s="1450"/>
      <c r="J232" s="1450"/>
      <c r="K232" s="1450"/>
      <c r="L232" s="1450"/>
      <c r="M232" s="1450"/>
      <c r="N232" s="1450"/>
      <c r="O232" s="1781" t="s">
        <v>3278</v>
      </c>
      <c r="P232" s="1707" t="s">
        <v>3278</v>
      </c>
    </row>
    <row r="233" spans="2:16" ht="57.75" customHeight="1">
      <c r="B233" s="350" t="s">
        <v>394</v>
      </c>
      <c r="C233" s="1711" t="s">
        <v>5121</v>
      </c>
      <c r="D233" s="1711"/>
      <c r="E233" s="1711"/>
      <c r="F233" s="1711"/>
      <c r="G233" s="1711"/>
      <c r="H233" s="1711"/>
      <c r="I233" s="1711"/>
      <c r="J233" s="1712"/>
      <c r="K233" s="203" t="s">
        <v>53</v>
      </c>
      <c r="L233" s="1782" t="s">
        <v>446</v>
      </c>
      <c r="M233" s="1763"/>
      <c r="N233" s="1764"/>
      <c r="O233" s="1781"/>
      <c r="P233" s="1627"/>
    </row>
    <row r="234" spans="2:16" ht="31.5" customHeight="1">
      <c r="B234" s="350" t="s">
        <v>401</v>
      </c>
      <c r="C234" s="1711" t="s">
        <v>5096</v>
      </c>
      <c r="D234" s="1711"/>
      <c r="E234" s="1711"/>
      <c r="F234" s="1711"/>
      <c r="G234" s="1711"/>
      <c r="H234" s="1711"/>
      <c r="I234" s="1711"/>
      <c r="J234" s="1712"/>
      <c r="K234" s="203" t="s">
        <v>53</v>
      </c>
      <c r="L234" s="1783"/>
      <c r="M234" s="1785"/>
      <c r="N234" s="1786"/>
      <c r="O234" s="1781"/>
      <c r="P234" s="1627"/>
    </row>
    <row r="235" spans="2:16" ht="42.75" customHeight="1">
      <c r="B235" s="350" t="s">
        <v>403</v>
      </c>
      <c r="C235" s="1711" t="s">
        <v>5122</v>
      </c>
      <c r="D235" s="1711"/>
      <c r="E235" s="1711"/>
      <c r="F235" s="1711"/>
      <c r="G235" s="1711"/>
      <c r="H235" s="1711"/>
      <c r="I235" s="1711"/>
      <c r="J235" s="1712"/>
      <c r="K235" s="203" t="s">
        <v>53</v>
      </c>
      <c r="L235" s="1783"/>
      <c r="M235" s="1785"/>
      <c r="N235" s="1786"/>
      <c r="O235" s="1781"/>
      <c r="P235" s="1627"/>
    </row>
    <row r="236" spans="2:16" ht="21.75" customHeight="1">
      <c r="B236" s="350" t="s">
        <v>405</v>
      </c>
      <c r="C236" s="1711" t="s">
        <v>5123</v>
      </c>
      <c r="D236" s="1711"/>
      <c r="E236" s="1711"/>
      <c r="F236" s="1711"/>
      <c r="G236" s="1711"/>
      <c r="H236" s="1711"/>
      <c r="I236" s="1711"/>
      <c r="J236" s="1712"/>
      <c r="K236" s="203" t="s">
        <v>53</v>
      </c>
      <c r="L236" s="1783"/>
      <c r="M236" s="1785"/>
      <c r="N236" s="1786"/>
      <c r="O236" s="1781"/>
      <c r="P236" s="1627"/>
    </row>
    <row r="237" spans="2:16" ht="21.75" customHeight="1">
      <c r="B237" s="350" t="s">
        <v>408</v>
      </c>
      <c r="C237" s="1711" t="s">
        <v>5124</v>
      </c>
      <c r="D237" s="1711"/>
      <c r="E237" s="1711"/>
      <c r="F237" s="1711"/>
      <c r="G237" s="1711"/>
      <c r="H237" s="1711"/>
      <c r="I237" s="1711"/>
      <c r="J237" s="1712"/>
      <c r="K237" s="203" t="s">
        <v>53</v>
      </c>
      <c r="L237" s="1783"/>
      <c r="M237" s="1785"/>
      <c r="N237" s="1786"/>
      <c r="O237" s="1781"/>
      <c r="P237" s="1627"/>
    </row>
    <row r="238" spans="2:16" ht="21.75" customHeight="1">
      <c r="B238" s="350" t="s">
        <v>410</v>
      </c>
      <c r="C238" s="1711" t="s">
        <v>5125</v>
      </c>
      <c r="D238" s="1711"/>
      <c r="E238" s="1711"/>
      <c r="F238" s="1711"/>
      <c r="G238" s="1711"/>
      <c r="H238" s="1711"/>
      <c r="I238" s="1711"/>
      <c r="J238" s="1712"/>
      <c r="K238" s="203" t="s">
        <v>53</v>
      </c>
      <c r="L238" s="1783"/>
      <c r="M238" s="1785"/>
      <c r="N238" s="1786"/>
      <c r="O238" s="1781"/>
      <c r="P238" s="1627"/>
    </row>
    <row r="239" spans="2:16" ht="21.75" customHeight="1">
      <c r="B239" s="350" t="s">
        <v>413</v>
      </c>
      <c r="C239" s="1711" t="s">
        <v>117</v>
      </c>
      <c r="D239" s="1711"/>
      <c r="E239" s="1711"/>
      <c r="F239" s="1711"/>
      <c r="G239" s="1711"/>
      <c r="H239" s="1711"/>
      <c r="I239" s="1711"/>
      <c r="J239" s="1712"/>
      <c r="K239" s="203" t="s">
        <v>53</v>
      </c>
      <c r="L239" s="1783"/>
      <c r="M239" s="1785"/>
      <c r="N239" s="1786"/>
      <c r="O239" s="1781"/>
      <c r="P239" s="1627"/>
    </row>
    <row r="240" spans="2:16" ht="21.75" customHeight="1">
      <c r="B240" s="350" t="s">
        <v>416</v>
      </c>
      <c r="C240" s="1711" t="s">
        <v>118</v>
      </c>
      <c r="D240" s="1711"/>
      <c r="E240" s="1711"/>
      <c r="F240" s="1711"/>
      <c r="G240" s="1711"/>
      <c r="H240" s="1711"/>
      <c r="I240" s="1711"/>
      <c r="J240" s="1712"/>
      <c r="K240" s="203" t="s">
        <v>53</v>
      </c>
      <c r="L240" s="1783"/>
      <c r="M240" s="1785"/>
      <c r="N240" s="1786"/>
      <c r="O240" s="1781"/>
      <c r="P240" s="1627"/>
    </row>
    <row r="241" spans="2:16" ht="21.75" customHeight="1">
      <c r="B241" s="350" t="s">
        <v>418</v>
      </c>
      <c r="C241" s="1711" t="s">
        <v>5126</v>
      </c>
      <c r="D241" s="1711"/>
      <c r="E241" s="1711"/>
      <c r="F241" s="1711"/>
      <c r="G241" s="1711"/>
      <c r="H241" s="1711"/>
      <c r="I241" s="1711"/>
      <c r="J241" s="1712"/>
      <c r="K241" s="203" t="s">
        <v>53</v>
      </c>
      <c r="L241" s="1783"/>
      <c r="M241" s="1785"/>
      <c r="N241" s="1786"/>
      <c r="O241" s="1781"/>
      <c r="P241" s="1627"/>
    </row>
    <row r="242" spans="2:16" ht="21.75" customHeight="1">
      <c r="B242" s="350" t="s">
        <v>544</v>
      </c>
      <c r="C242" s="1711" t="s">
        <v>5127</v>
      </c>
      <c r="D242" s="1711"/>
      <c r="E242" s="1711"/>
      <c r="F242" s="1711"/>
      <c r="G242" s="1711"/>
      <c r="H242" s="1711"/>
      <c r="I242" s="1711"/>
      <c r="J242" s="1712"/>
      <c r="K242" s="203" t="s">
        <v>54</v>
      </c>
      <c r="L242" s="1783"/>
      <c r="M242" s="1785"/>
      <c r="N242" s="1786"/>
      <c r="O242" s="1781"/>
      <c r="P242" s="1627"/>
    </row>
    <row r="243" spans="2:16" ht="21.75" customHeight="1">
      <c r="B243" s="350" t="s">
        <v>546</v>
      </c>
      <c r="C243" s="1711" t="s">
        <v>5128</v>
      </c>
      <c r="D243" s="1711"/>
      <c r="E243" s="1711"/>
      <c r="F243" s="1711"/>
      <c r="G243" s="1711"/>
      <c r="H243" s="1711"/>
      <c r="I243" s="1711"/>
      <c r="J243" s="1712"/>
      <c r="K243" s="203" t="s">
        <v>54</v>
      </c>
      <c r="L243" s="1783"/>
      <c r="M243" s="1785"/>
      <c r="N243" s="1786"/>
      <c r="O243" s="1781"/>
      <c r="P243" s="1627"/>
    </row>
    <row r="244" spans="2:16" ht="21.75" customHeight="1">
      <c r="B244" s="350" t="s">
        <v>636</v>
      </c>
      <c r="C244" s="1711" t="s">
        <v>5129</v>
      </c>
      <c r="D244" s="1711"/>
      <c r="E244" s="1711"/>
      <c r="F244" s="1711"/>
      <c r="G244" s="1711"/>
      <c r="H244" s="1711"/>
      <c r="I244" s="1711"/>
      <c r="J244" s="1712"/>
      <c r="K244" s="203" t="s">
        <v>53</v>
      </c>
      <c r="L244" s="1783"/>
      <c r="M244" s="1785"/>
      <c r="N244" s="1786"/>
      <c r="O244" s="1781"/>
      <c r="P244" s="1627"/>
    </row>
    <row r="245" spans="2:16" ht="24" customHeight="1">
      <c r="B245" s="347" t="s">
        <v>550</v>
      </c>
      <c r="C245" s="1414" t="s">
        <v>5130</v>
      </c>
      <c r="D245" s="1414"/>
      <c r="E245" s="1414"/>
      <c r="F245" s="1414"/>
      <c r="G245" s="1414"/>
      <c r="H245" s="1414"/>
      <c r="I245" s="1414"/>
      <c r="J245" s="1415"/>
      <c r="K245" s="203" t="s">
        <v>54</v>
      </c>
      <c r="L245" s="1783"/>
      <c r="M245" s="1785"/>
      <c r="N245" s="1786"/>
      <c r="O245" s="1781"/>
      <c r="P245" s="1627"/>
    </row>
    <row r="246" spans="2:16" ht="27" customHeight="1">
      <c r="B246" s="350"/>
      <c r="C246" s="1414" t="s">
        <v>639</v>
      </c>
      <c r="D246" s="1414"/>
      <c r="E246" s="1415"/>
      <c r="F246" s="1789" t="s">
        <v>92</v>
      </c>
      <c r="G246" s="1790"/>
      <c r="H246" s="1790"/>
      <c r="I246" s="1790"/>
      <c r="J246" s="1790"/>
      <c r="K246" s="1790"/>
      <c r="L246" s="1783"/>
      <c r="M246" s="1785"/>
      <c r="N246" s="1786"/>
      <c r="O246" s="1781"/>
      <c r="P246" s="1627"/>
    </row>
    <row r="247" spans="2:16" ht="23.25" customHeight="1">
      <c r="B247" s="351" t="s">
        <v>640</v>
      </c>
      <c r="C247" s="1760" t="s">
        <v>641</v>
      </c>
      <c r="D247" s="1760"/>
      <c r="E247" s="1760"/>
      <c r="F247" s="1760"/>
      <c r="G247" s="1760"/>
      <c r="H247" s="1760"/>
      <c r="I247" s="1760"/>
      <c r="J247" s="1761"/>
      <c r="K247" s="228">
        <v>2021</v>
      </c>
      <c r="L247" s="1783"/>
      <c r="M247" s="1785"/>
      <c r="N247" s="1786"/>
      <c r="O247" s="1781"/>
      <c r="P247" s="1627"/>
    </row>
    <row r="248" spans="2:16" ht="23.25" customHeight="1">
      <c r="B248" s="351" t="s">
        <v>642</v>
      </c>
      <c r="C248" s="1414" t="s">
        <v>643</v>
      </c>
      <c r="D248" s="1414"/>
      <c r="E248" s="1415"/>
      <c r="F248" s="1791" t="s">
        <v>5972</v>
      </c>
      <c r="G248" s="1792"/>
      <c r="H248" s="1792"/>
      <c r="I248" s="1792"/>
      <c r="J248" s="1792"/>
      <c r="K248" s="1792"/>
      <c r="L248" s="1784"/>
      <c r="M248" s="1787"/>
      <c r="N248" s="1788"/>
      <c r="O248" s="1781"/>
      <c r="P248" s="1766"/>
    </row>
    <row r="249" spans="2:16" ht="23.25" customHeight="1">
      <c r="B249" s="351" t="s">
        <v>644</v>
      </c>
      <c r="C249" s="1414" t="s">
        <v>645</v>
      </c>
      <c r="D249" s="1414"/>
      <c r="E249" s="1414"/>
      <c r="F249" s="1414"/>
      <c r="G249" s="1414"/>
      <c r="H249" s="1414"/>
      <c r="I249" s="1414"/>
      <c r="J249" s="1414"/>
      <c r="K249" s="1414"/>
      <c r="L249" s="1414"/>
      <c r="M249" s="1414"/>
      <c r="N249" s="1562"/>
      <c r="O249" s="1708" t="s">
        <v>1882</v>
      </c>
      <c r="P249" s="1707"/>
    </row>
    <row r="250" spans="2:16" ht="23.25" customHeight="1">
      <c r="B250" s="347" t="s">
        <v>394</v>
      </c>
      <c r="C250" s="1558" t="s">
        <v>646</v>
      </c>
      <c r="D250" s="1558"/>
      <c r="E250" s="1410"/>
      <c r="F250" s="1559" t="s">
        <v>1883</v>
      </c>
      <c r="G250" s="1561"/>
      <c r="H250" s="1586" t="s">
        <v>446</v>
      </c>
      <c r="I250" s="1794" t="s">
        <v>5973</v>
      </c>
      <c r="J250" s="1795"/>
      <c r="K250" s="1795"/>
      <c r="L250" s="1795"/>
      <c r="M250" s="1795"/>
      <c r="N250" s="1796"/>
      <c r="O250" s="1708"/>
      <c r="P250" s="1627"/>
    </row>
    <row r="251" spans="2:16" ht="23.25" customHeight="1">
      <c r="B251" s="347" t="s">
        <v>401</v>
      </c>
      <c r="C251" s="1558" t="s">
        <v>647</v>
      </c>
      <c r="D251" s="1558"/>
      <c r="E251" s="1410"/>
      <c r="F251" s="1559" t="s">
        <v>4192</v>
      </c>
      <c r="G251" s="1561"/>
      <c r="H251" s="1589"/>
      <c r="I251" s="1797"/>
      <c r="J251" s="1798"/>
      <c r="K251" s="1798"/>
      <c r="L251" s="1798"/>
      <c r="M251" s="1798"/>
      <c r="N251" s="1799"/>
      <c r="O251" s="1708"/>
      <c r="P251" s="1627"/>
    </row>
    <row r="252" spans="2:16" ht="28.5" customHeight="1">
      <c r="B252" s="347" t="s">
        <v>403</v>
      </c>
      <c r="C252" s="1558" t="s">
        <v>648</v>
      </c>
      <c r="D252" s="1558"/>
      <c r="E252" s="1410"/>
      <c r="F252" s="1559" t="s">
        <v>1885</v>
      </c>
      <c r="G252" s="1561"/>
      <c r="H252" s="1589"/>
      <c r="I252" s="1797"/>
      <c r="J252" s="1798"/>
      <c r="K252" s="1798"/>
      <c r="L252" s="1798"/>
      <c r="M252" s="1798"/>
      <c r="N252" s="1799"/>
      <c r="O252" s="1708"/>
      <c r="P252" s="1627"/>
    </row>
    <row r="253" spans="2:16" ht="28.5" customHeight="1">
      <c r="B253" s="347" t="s">
        <v>405</v>
      </c>
      <c r="C253" s="1558" t="s">
        <v>649</v>
      </c>
      <c r="D253" s="1558"/>
      <c r="E253" s="1410"/>
      <c r="F253" s="1559" t="s">
        <v>1342</v>
      </c>
      <c r="G253" s="1561"/>
      <c r="H253" s="1589"/>
      <c r="I253" s="1797"/>
      <c r="J253" s="1798"/>
      <c r="K253" s="1798"/>
      <c r="L253" s="1798"/>
      <c r="M253" s="1798"/>
      <c r="N253" s="1799"/>
      <c r="O253" s="1708"/>
      <c r="P253" s="1627"/>
    </row>
    <row r="254" spans="2:16" ht="23.25" customHeight="1">
      <c r="B254" s="347" t="s">
        <v>408</v>
      </c>
      <c r="C254" s="1558" t="s">
        <v>650</v>
      </c>
      <c r="D254" s="1558"/>
      <c r="E254" s="1410"/>
      <c r="F254" s="1559" t="s">
        <v>54</v>
      </c>
      <c r="G254" s="1561"/>
      <c r="H254" s="1589"/>
      <c r="I254" s="1797"/>
      <c r="J254" s="1798"/>
      <c r="K254" s="1798"/>
      <c r="L254" s="1798"/>
      <c r="M254" s="1798"/>
      <c r="N254" s="1799"/>
      <c r="O254" s="1708"/>
      <c r="P254" s="1627"/>
    </row>
    <row r="255" spans="2:16" ht="23.25" customHeight="1">
      <c r="B255" s="347" t="s">
        <v>410</v>
      </c>
      <c r="C255" s="1558" t="s">
        <v>651</v>
      </c>
      <c r="D255" s="1558"/>
      <c r="E255" s="1410"/>
      <c r="F255" s="1559" t="s">
        <v>92</v>
      </c>
      <c r="G255" s="1561"/>
      <c r="H255" s="1700"/>
      <c r="I255" s="1800"/>
      <c r="J255" s="1801"/>
      <c r="K255" s="1801"/>
      <c r="L255" s="1801"/>
      <c r="M255" s="1801"/>
      <c r="N255" s="1802"/>
      <c r="O255" s="1793"/>
      <c r="P255" s="1766"/>
    </row>
    <row r="256" spans="2:16" ht="52.5" customHeight="1">
      <c r="B256" s="351" t="s">
        <v>652</v>
      </c>
      <c r="C256" s="1414" t="s">
        <v>653</v>
      </c>
      <c r="D256" s="1414"/>
      <c r="E256" s="1414"/>
      <c r="F256" s="1803"/>
      <c r="G256" s="450" t="s">
        <v>229</v>
      </c>
      <c r="H256" s="322" t="s">
        <v>446</v>
      </c>
      <c r="I256" s="1804" t="s">
        <v>5974</v>
      </c>
      <c r="J256" s="1805"/>
      <c r="K256" s="1805"/>
      <c r="L256" s="1805"/>
      <c r="M256" s="1805"/>
      <c r="N256" s="1806"/>
      <c r="O256" s="354" t="s">
        <v>4279</v>
      </c>
      <c r="P256" s="342" t="s">
        <v>4279</v>
      </c>
    </row>
    <row r="257" spans="1:16" ht="39.75" customHeight="1">
      <c r="B257" s="351" t="s">
        <v>654</v>
      </c>
      <c r="C257" s="1414" t="s">
        <v>5133</v>
      </c>
      <c r="D257" s="1414"/>
      <c r="E257" s="1415"/>
      <c r="F257" s="353" t="s">
        <v>53</v>
      </c>
      <c r="G257" s="1807" t="s">
        <v>446</v>
      </c>
      <c r="H257" s="1808"/>
      <c r="I257" s="1809"/>
      <c r="J257" s="1809"/>
      <c r="K257" s="1809"/>
      <c r="L257" s="1809"/>
      <c r="M257" s="1809"/>
      <c r="N257" s="1810"/>
      <c r="O257" s="1708" t="s">
        <v>1889</v>
      </c>
      <c r="P257" s="1708" t="s">
        <v>1889</v>
      </c>
    </row>
    <row r="258" spans="1:16" ht="30.75" customHeight="1">
      <c r="A258" s="281"/>
      <c r="B258" s="294" t="s">
        <v>394</v>
      </c>
      <c r="C258" s="1414" t="s">
        <v>5134</v>
      </c>
      <c r="D258" s="1414"/>
      <c r="E258" s="1415"/>
      <c r="F258" s="353" t="s">
        <v>238</v>
      </c>
      <c r="G258" s="1454"/>
      <c r="H258" s="1811"/>
      <c r="I258" s="1812"/>
      <c r="J258" s="1812"/>
      <c r="K258" s="1812"/>
      <c r="L258" s="1812"/>
      <c r="M258" s="1812"/>
      <c r="N258" s="1813"/>
      <c r="O258" s="1708"/>
      <c r="P258" s="1708"/>
    </row>
    <row r="259" spans="1:16" ht="46.5" customHeight="1">
      <c r="A259" s="281"/>
      <c r="B259" s="190" t="s">
        <v>657</v>
      </c>
      <c r="C259" s="1414" t="s">
        <v>5135</v>
      </c>
      <c r="D259" s="1414"/>
      <c r="E259" s="1414"/>
      <c r="F259" s="1414"/>
      <c r="G259" s="216" t="s">
        <v>446</v>
      </c>
      <c r="H259" s="1814"/>
      <c r="I259" s="1815"/>
      <c r="J259" s="1815"/>
      <c r="K259" s="1815"/>
      <c r="L259" s="1815"/>
      <c r="M259" s="1815"/>
      <c r="N259" s="1816"/>
      <c r="O259" s="1708"/>
      <c r="P259" s="1708"/>
    </row>
    <row r="260" spans="1:16" ht="30.75" customHeight="1">
      <c r="A260" s="281"/>
      <c r="B260" s="294" t="s">
        <v>394</v>
      </c>
      <c r="C260" s="1414" t="s">
        <v>659</v>
      </c>
      <c r="D260" s="1414"/>
      <c r="E260" s="1415"/>
      <c r="F260" s="296" t="s">
        <v>53</v>
      </c>
      <c r="G260" s="216" t="s">
        <v>446</v>
      </c>
      <c r="H260" s="1814"/>
      <c r="I260" s="1815"/>
      <c r="J260" s="1815"/>
      <c r="K260" s="1815"/>
      <c r="L260" s="1815"/>
      <c r="M260" s="1815"/>
      <c r="N260" s="1816"/>
      <c r="O260" s="1708"/>
      <c r="P260" s="1708"/>
    </row>
    <row r="261" spans="1:16" ht="30.75" customHeight="1">
      <c r="A261" s="281"/>
      <c r="B261" s="294" t="s">
        <v>401</v>
      </c>
      <c r="C261" s="1414" t="s">
        <v>660</v>
      </c>
      <c r="D261" s="1414"/>
      <c r="E261" s="1415"/>
      <c r="F261" s="296" t="s">
        <v>53</v>
      </c>
      <c r="G261" s="216" t="s">
        <v>446</v>
      </c>
      <c r="H261" s="1814"/>
      <c r="I261" s="1815"/>
      <c r="J261" s="1815"/>
      <c r="K261" s="1815"/>
      <c r="L261" s="1815"/>
      <c r="M261" s="1815"/>
      <c r="N261" s="1816"/>
      <c r="O261" s="1708"/>
      <c r="P261" s="1708"/>
    </row>
    <row r="262" spans="1:16" ht="30.75" customHeight="1">
      <c r="B262" s="347" t="s">
        <v>403</v>
      </c>
      <c r="C262" s="1414" t="s">
        <v>661</v>
      </c>
      <c r="D262" s="1414"/>
      <c r="E262" s="1415"/>
      <c r="F262" s="296" t="s">
        <v>53</v>
      </c>
      <c r="G262" s="216" t="s">
        <v>446</v>
      </c>
      <c r="H262" s="1814"/>
      <c r="I262" s="1815"/>
      <c r="J262" s="1815"/>
      <c r="K262" s="1815"/>
      <c r="L262" s="1815"/>
      <c r="M262" s="1815"/>
      <c r="N262" s="1816"/>
      <c r="O262" s="1755"/>
      <c r="P262" s="1755"/>
    </row>
    <row r="263" spans="1:16" ht="33" customHeight="1">
      <c r="B263" s="355" t="s">
        <v>662</v>
      </c>
      <c r="C263" s="1414" t="s">
        <v>663</v>
      </c>
      <c r="D263" s="1414"/>
      <c r="E263" s="1803"/>
      <c r="F263" s="295" t="s">
        <v>53</v>
      </c>
      <c r="G263" s="1818" t="s">
        <v>446</v>
      </c>
      <c r="H263" s="1820"/>
      <c r="I263" s="1821"/>
      <c r="J263" s="1821"/>
      <c r="K263" s="1821"/>
      <c r="L263" s="1821"/>
      <c r="M263" s="1821"/>
      <c r="N263" s="1822"/>
      <c r="O263" s="1709" t="s">
        <v>1892</v>
      </c>
      <c r="P263" s="1443" t="s">
        <v>1892</v>
      </c>
    </row>
    <row r="264" spans="1:16" ht="30" customHeight="1">
      <c r="B264" s="347" t="s">
        <v>394</v>
      </c>
      <c r="C264" s="1450" t="s">
        <v>664</v>
      </c>
      <c r="D264" s="1450"/>
      <c r="E264" s="1451"/>
      <c r="F264" s="257" t="s">
        <v>53</v>
      </c>
      <c r="G264" s="1453"/>
      <c r="H264" s="1671"/>
      <c r="I264" s="1672"/>
      <c r="J264" s="1672"/>
      <c r="K264" s="1672"/>
      <c r="L264" s="1672"/>
      <c r="M264" s="1672"/>
      <c r="N264" s="1673"/>
      <c r="O264" s="1708"/>
      <c r="P264" s="1425"/>
    </row>
    <row r="265" spans="1:16" ht="30" customHeight="1">
      <c r="B265" s="347" t="s">
        <v>401</v>
      </c>
      <c r="C265" s="1414" t="s">
        <v>665</v>
      </c>
      <c r="D265" s="1414"/>
      <c r="E265" s="1415"/>
      <c r="F265" s="257" t="s">
        <v>54</v>
      </c>
      <c r="G265" s="1453"/>
      <c r="H265" s="1671"/>
      <c r="I265" s="1672"/>
      <c r="J265" s="1672"/>
      <c r="K265" s="1672"/>
      <c r="L265" s="1672"/>
      <c r="M265" s="1672"/>
      <c r="N265" s="1673"/>
      <c r="O265" s="1708"/>
      <c r="P265" s="1425"/>
    </row>
    <row r="266" spans="1:16" ht="30" customHeight="1">
      <c r="B266" s="347" t="s">
        <v>403</v>
      </c>
      <c r="C266" s="1414" t="s">
        <v>666</v>
      </c>
      <c r="D266" s="1414"/>
      <c r="E266" s="1415"/>
      <c r="F266" s="257" t="s">
        <v>54</v>
      </c>
      <c r="G266" s="1453"/>
      <c r="H266" s="1671"/>
      <c r="I266" s="1672"/>
      <c r="J266" s="1672"/>
      <c r="K266" s="1672"/>
      <c r="L266" s="1672"/>
      <c r="M266" s="1672"/>
      <c r="N266" s="1673"/>
      <c r="O266" s="1708"/>
      <c r="P266" s="1425"/>
    </row>
    <row r="267" spans="1:16" ht="42" customHeight="1">
      <c r="B267" s="357" t="s">
        <v>405</v>
      </c>
      <c r="C267" s="1445" t="s">
        <v>667</v>
      </c>
      <c r="D267" s="1445"/>
      <c r="E267" s="1817"/>
      <c r="F267" s="257" t="s">
        <v>54</v>
      </c>
      <c r="G267" s="1819"/>
      <c r="H267" s="1674"/>
      <c r="I267" s="1675"/>
      <c r="J267" s="1675"/>
      <c r="K267" s="1675"/>
      <c r="L267" s="1675"/>
      <c r="M267" s="1675"/>
      <c r="N267" s="1676"/>
      <c r="O267" s="1708"/>
      <c r="P267" s="1444"/>
    </row>
    <row r="268" spans="1:16" ht="21.75" customHeight="1">
      <c r="B268" s="1416" t="s">
        <v>4</v>
      </c>
      <c r="C268" s="1417"/>
      <c r="D268" s="1417"/>
      <c r="E268" s="1417"/>
      <c r="F268" s="1417"/>
      <c r="G268" s="1417"/>
      <c r="H268" s="1823"/>
      <c r="I268" s="1823"/>
      <c r="J268" s="1823"/>
      <c r="K268" s="1823"/>
      <c r="L268" s="1823"/>
      <c r="M268" s="1823"/>
      <c r="N268" s="1823"/>
      <c r="O268" s="1417"/>
      <c r="P268" s="1418"/>
    </row>
    <row r="269" spans="1:16" ht="33.75" customHeight="1">
      <c r="B269" s="207" t="s">
        <v>668</v>
      </c>
      <c r="C269" s="1448" t="s">
        <v>669</v>
      </c>
      <c r="D269" s="1448"/>
      <c r="E269" s="1448"/>
      <c r="F269" s="1448"/>
      <c r="G269" s="451" t="s">
        <v>53</v>
      </c>
      <c r="H269" s="211" t="s">
        <v>446</v>
      </c>
      <c r="I269" s="1668"/>
      <c r="J269" s="1669"/>
      <c r="K269" s="1669"/>
      <c r="L269" s="1669"/>
      <c r="M269" s="1669"/>
      <c r="N269" s="1670"/>
      <c r="O269" s="1759" t="s">
        <v>3291</v>
      </c>
      <c r="P269" s="1759" t="s">
        <v>3291</v>
      </c>
    </row>
    <row r="270" spans="1:16" ht="21.75" customHeight="1">
      <c r="B270" s="1824" t="s">
        <v>670</v>
      </c>
      <c r="C270" s="1825"/>
      <c r="D270" s="1825"/>
      <c r="E270" s="1825"/>
      <c r="F270" s="1825"/>
      <c r="G270" s="1825"/>
      <c r="H270" s="1825"/>
      <c r="I270" s="1825"/>
      <c r="J270" s="1825"/>
      <c r="K270" s="1825"/>
      <c r="L270" s="1825"/>
      <c r="M270" s="1825"/>
      <c r="N270" s="1826"/>
      <c r="O270" s="1708"/>
      <c r="P270" s="1708"/>
    </row>
    <row r="271" spans="1:16" ht="59.25" customHeight="1">
      <c r="B271" s="358" t="s">
        <v>394</v>
      </c>
      <c r="C271" s="1450" t="s">
        <v>5141</v>
      </c>
      <c r="D271" s="1450"/>
      <c r="E271" s="1450"/>
      <c r="F271" s="1450"/>
      <c r="G271" s="359" t="s">
        <v>53</v>
      </c>
      <c r="H271" s="1453" t="s">
        <v>446</v>
      </c>
      <c r="I271" s="1671" t="s">
        <v>5975</v>
      </c>
      <c r="J271" s="1672"/>
      <c r="K271" s="1672"/>
      <c r="L271" s="1672"/>
      <c r="M271" s="1672"/>
      <c r="N271" s="1673"/>
      <c r="O271" s="1708"/>
      <c r="P271" s="1708"/>
    </row>
    <row r="272" spans="1:16" ht="27" customHeight="1">
      <c r="B272" s="205" t="s">
        <v>401</v>
      </c>
      <c r="C272" s="1414" t="s">
        <v>672</v>
      </c>
      <c r="D272" s="1414"/>
      <c r="E272" s="1414"/>
      <c r="F272" s="1414"/>
      <c r="G272" s="1415"/>
      <c r="H272" s="1453"/>
      <c r="I272" s="1671"/>
      <c r="J272" s="1672"/>
      <c r="K272" s="1672"/>
      <c r="L272" s="1672"/>
      <c r="M272" s="1672"/>
      <c r="N272" s="1673"/>
      <c r="O272" s="1708"/>
      <c r="P272" s="1708"/>
    </row>
    <row r="273" spans="2:16" ht="28.5" customHeight="1">
      <c r="B273" s="198"/>
      <c r="C273" s="338" t="s">
        <v>418</v>
      </c>
      <c r="D273" s="1450" t="s">
        <v>612</v>
      </c>
      <c r="E273" s="1450"/>
      <c r="F273" s="1713" t="s">
        <v>1346</v>
      </c>
      <c r="G273" s="1715"/>
      <c r="H273" s="1453"/>
      <c r="I273" s="1671"/>
      <c r="J273" s="1672"/>
      <c r="K273" s="1672"/>
      <c r="L273" s="1672"/>
      <c r="M273" s="1672"/>
      <c r="N273" s="1673"/>
      <c r="O273" s="1708"/>
      <c r="P273" s="1708"/>
    </row>
    <row r="274" spans="2:16" ht="28.5" customHeight="1">
      <c r="B274" s="198"/>
      <c r="C274" s="294" t="s">
        <v>508</v>
      </c>
      <c r="D274" s="1414" t="s">
        <v>673</v>
      </c>
      <c r="E274" s="1415"/>
      <c r="F274" s="1714" t="s">
        <v>1347</v>
      </c>
      <c r="G274" s="1715"/>
      <c r="H274" s="1453"/>
      <c r="I274" s="1671"/>
      <c r="J274" s="1672"/>
      <c r="K274" s="1672"/>
      <c r="L274" s="1672"/>
      <c r="M274" s="1672"/>
      <c r="N274" s="1673"/>
      <c r="O274" s="1708"/>
      <c r="P274" s="1708"/>
    </row>
    <row r="275" spans="2:16" ht="28.5" customHeight="1">
      <c r="B275" s="198"/>
      <c r="C275" s="294" t="s">
        <v>510</v>
      </c>
      <c r="D275" s="1414" t="s">
        <v>674</v>
      </c>
      <c r="E275" s="1415"/>
      <c r="F275" s="1786" t="s">
        <v>220</v>
      </c>
      <c r="G275" s="1786"/>
      <c r="H275" s="1453"/>
      <c r="I275" s="1671"/>
      <c r="J275" s="1672"/>
      <c r="K275" s="1672"/>
      <c r="L275" s="1672"/>
      <c r="M275" s="1672"/>
      <c r="N275" s="1673"/>
      <c r="O275" s="1708"/>
      <c r="P275" s="1708"/>
    </row>
    <row r="276" spans="2:16" ht="29.25" customHeight="1">
      <c r="B276" s="195"/>
      <c r="C276" s="294" t="s">
        <v>512</v>
      </c>
      <c r="D276" s="1414" t="s">
        <v>675</v>
      </c>
      <c r="E276" s="1414"/>
      <c r="F276" s="1713" t="s">
        <v>220</v>
      </c>
      <c r="G276" s="1715"/>
      <c r="H276" s="1454"/>
      <c r="I276" s="1827"/>
      <c r="J276" s="1828"/>
      <c r="K276" s="1828"/>
      <c r="L276" s="1828"/>
      <c r="M276" s="1828"/>
      <c r="N276" s="1829"/>
      <c r="O276" s="1708"/>
      <c r="P276" s="1708"/>
    </row>
    <row r="277" spans="2:16" ht="87" customHeight="1">
      <c r="B277" s="358" t="s">
        <v>403</v>
      </c>
      <c r="C277" s="1414" t="s">
        <v>5142</v>
      </c>
      <c r="D277" s="1414"/>
      <c r="E277" s="1415"/>
      <c r="F277" s="1714" t="s">
        <v>5525</v>
      </c>
      <c r="G277" s="1715"/>
      <c r="H277" s="216" t="s">
        <v>446</v>
      </c>
      <c r="I277" s="1804"/>
      <c r="J277" s="1805"/>
      <c r="K277" s="1805"/>
      <c r="L277" s="1805"/>
      <c r="M277" s="1805"/>
      <c r="N277" s="1806"/>
      <c r="O277" s="1755"/>
      <c r="P277" s="1755"/>
    </row>
    <row r="278" spans="2:16" ht="45" customHeight="1">
      <c r="B278" s="1830" t="s">
        <v>677</v>
      </c>
      <c r="C278" s="1697" t="s">
        <v>5143</v>
      </c>
      <c r="D278" s="1697"/>
      <c r="E278" s="1697"/>
      <c r="F278" s="1697"/>
      <c r="G278" s="1698"/>
      <c r="H278" s="1833" t="s">
        <v>5144</v>
      </c>
      <c r="I278" s="1834"/>
      <c r="J278" s="1835"/>
      <c r="K278" s="1836" t="s">
        <v>5145</v>
      </c>
      <c r="L278" s="1837"/>
      <c r="M278" s="1837"/>
      <c r="N278" s="1838"/>
      <c r="O278" s="452" t="s">
        <v>681</v>
      </c>
      <c r="P278" s="452" t="s">
        <v>681</v>
      </c>
    </row>
    <row r="279" spans="2:16" ht="117" customHeight="1">
      <c r="B279" s="1447"/>
      <c r="C279" s="1831"/>
      <c r="D279" s="1831"/>
      <c r="E279" s="1831"/>
      <c r="F279" s="1831"/>
      <c r="G279" s="1832"/>
      <c r="H279" s="363" t="s">
        <v>682</v>
      </c>
      <c r="I279" s="364" t="s">
        <v>683</v>
      </c>
      <c r="J279" s="364" t="s">
        <v>5146</v>
      </c>
      <c r="K279" s="363" t="s">
        <v>5147</v>
      </c>
      <c r="L279" s="363" t="s">
        <v>5148</v>
      </c>
      <c r="M279" s="364" t="s">
        <v>5149</v>
      </c>
      <c r="N279" s="365" t="s">
        <v>434</v>
      </c>
      <c r="O279" s="342" t="s">
        <v>3297</v>
      </c>
      <c r="P279" s="342" t="s">
        <v>3297</v>
      </c>
    </row>
    <row r="280" spans="2:16" ht="17.25" customHeight="1">
      <c r="B280" s="366" t="s">
        <v>394</v>
      </c>
      <c r="C280" s="1839" t="s">
        <v>688</v>
      </c>
      <c r="D280" s="1839"/>
      <c r="E280" s="1839"/>
      <c r="F280" s="1839"/>
      <c r="G280" s="1839"/>
      <c r="H280" s="1839"/>
      <c r="I280" s="1839"/>
      <c r="J280" s="1839"/>
      <c r="K280" s="1839"/>
      <c r="L280" s="1839"/>
      <c r="M280" s="1839"/>
      <c r="N280" s="1840"/>
      <c r="O280" s="1841" t="s">
        <v>689</v>
      </c>
      <c r="P280" s="1841" t="s">
        <v>689</v>
      </c>
    </row>
    <row r="281" spans="2:16" ht="20.25" customHeight="1">
      <c r="B281" s="335" t="s">
        <v>418</v>
      </c>
      <c r="C281" s="1844" t="s">
        <v>5150</v>
      </c>
      <c r="D281" s="1844"/>
      <c r="E281" s="1844"/>
      <c r="F281" s="1844"/>
      <c r="G281" s="1845"/>
      <c r="H281" s="369">
        <v>0</v>
      </c>
      <c r="I281" s="370">
        <v>12</v>
      </c>
      <c r="J281" s="371">
        <f>H281/I281</f>
        <v>0</v>
      </c>
      <c r="K281" s="369">
        <v>2230</v>
      </c>
      <c r="L281" s="369">
        <v>39257</v>
      </c>
      <c r="M281" s="373">
        <f>K281/L281</f>
        <v>5.6805155768397994E-2</v>
      </c>
      <c r="N281" s="454"/>
      <c r="O281" s="1842"/>
      <c r="P281" s="1843"/>
    </row>
    <row r="282" spans="2:16" ht="20.25" customHeight="1">
      <c r="B282" s="335" t="s">
        <v>508</v>
      </c>
      <c r="C282" s="1844" t="s">
        <v>5151</v>
      </c>
      <c r="D282" s="1844"/>
      <c r="E282" s="1844"/>
      <c r="F282" s="1844"/>
      <c r="G282" s="1845"/>
      <c r="H282" s="370" t="s">
        <v>92</v>
      </c>
      <c r="I282" s="370" t="s">
        <v>92</v>
      </c>
      <c r="J282" s="370" t="s">
        <v>92</v>
      </c>
      <c r="K282" s="369" t="s">
        <v>92</v>
      </c>
      <c r="L282" s="369" t="s">
        <v>92</v>
      </c>
      <c r="M282" s="371" t="s">
        <v>92</v>
      </c>
      <c r="N282" s="374" t="s">
        <v>92</v>
      </c>
      <c r="O282" s="1709" t="s">
        <v>1352</v>
      </c>
      <c r="P282" s="1709" t="s">
        <v>1352</v>
      </c>
    </row>
    <row r="283" spans="2:16" ht="36" customHeight="1">
      <c r="B283" s="335" t="s">
        <v>510</v>
      </c>
      <c r="C283" s="1844" t="s">
        <v>5152</v>
      </c>
      <c r="D283" s="1844"/>
      <c r="E283" s="1845"/>
      <c r="F283" s="1789"/>
      <c r="G283" s="1846"/>
      <c r="H283" s="369" t="s">
        <v>92</v>
      </c>
      <c r="I283" s="370" t="s">
        <v>92</v>
      </c>
      <c r="J283" s="371" t="s">
        <v>92</v>
      </c>
      <c r="K283" s="369" t="s">
        <v>92</v>
      </c>
      <c r="L283" s="369" t="s">
        <v>92</v>
      </c>
      <c r="M283" s="371" t="s">
        <v>92</v>
      </c>
      <c r="N283" s="374" t="s">
        <v>92</v>
      </c>
      <c r="O283" s="1708"/>
      <c r="P283" s="1708"/>
    </row>
    <row r="284" spans="2:16" ht="18" customHeight="1">
      <c r="B284" s="380" t="s">
        <v>401</v>
      </c>
      <c r="C284" s="1839" t="s">
        <v>5153</v>
      </c>
      <c r="D284" s="1839"/>
      <c r="E284" s="1839"/>
      <c r="F284" s="1839"/>
      <c r="G284" s="1847"/>
      <c r="H284" s="369">
        <v>0</v>
      </c>
      <c r="I284" s="370">
        <v>12</v>
      </c>
      <c r="J284" s="371">
        <f t="shared" ref="J284" si="0">H284/I284</f>
        <v>0</v>
      </c>
      <c r="K284" s="369">
        <v>889</v>
      </c>
      <c r="L284" s="369">
        <v>20293</v>
      </c>
      <c r="M284" s="373">
        <f>K284/L284</f>
        <v>4.3808209727492241E-2</v>
      </c>
      <c r="N284" s="374"/>
      <c r="O284" s="1755"/>
      <c r="P284" s="1755"/>
    </row>
    <row r="285" spans="2:16" ht="17.25" customHeight="1">
      <c r="B285" s="380" t="s">
        <v>403</v>
      </c>
      <c r="C285" s="1839" t="s">
        <v>694</v>
      </c>
      <c r="D285" s="1839"/>
      <c r="E285" s="1839"/>
      <c r="F285" s="1839"/>
      <c r="G285" s="1839"/>
      <c r="H285" s="1839"/>
      <c r="I285" s="1839"/>
      <c r="J285" s="1839"/>
      <c r="K285" s="1839"/>
      <c r="L285" s="1839"/>
      <c r="M285" s="1839"/>
      <c r="N285" s="1840"/>
      <c r="O285" s="1841"/>
      <c r="P285" s="1841"/>
    </row>
    <row r="286" spans="2:16" ht="20.25" customHeight="1">
      <c r="B286" s="334" t="s">
        <v>418</v>
      </c>
      <c r="C286" s="1844" t="s">
        <v>5155</v>
      </c>
      <c r="D286" s="1844"/>
      <c r="E286" s="1844"/>
      <c r="F286" s="1844"/>
      <c r="G286" s="1845"/>
      <c r="H286" s="369" t="s">
        <v>92</v>
      </c>
      <c r="I286" s="369" t="s">
        <v>92</v>
      </c>
      <c r="J286" s="371" t="s">
        <v>92</v>
      </c>
      <c r="K286" s="369" t="s">
        <v>92</v>
      </c>
      <c r="L286" s="369" t="s">
        <v>92</v>
      </c>
      <c r="M286" s="371" t="s">
        <v>92</v>
      </c>
      <c r="N286" s="381" t="s">
        <v>92</v>
      </c>
      <c r="O286" s="1843"/>
      <c r="P286" s="1843"/>
    </row>
    <row r="287" spans="2:16" ht="20.25" customHeight="1">
      <c r="B287" s="334" t="s">
        <v>508</v>
      </c>
      <c r="C287" s="1844" t="s">
        <v>5156</v>
      </c>
      <c r="D287" s="1844"/>
      <c r="E287" s="1844"/>
      <c r="F287" s="1844"/>
      <c r="G287" s="368"/>
      <c r="H287" s="369">
        <v>0</v>
      </c>
      <c r="I287" s="369">
        <v>12</v>
      </c>
      <c r="J287" s="371">
        <f t="shared" ref="J287" si="1">H287/I287</f>
        <v>0</v>
      </c>
      <c r="K287" s="369">
        <v>3909</v>
      </c>
      <c r="L287" s="369">
        <v>53894</v>
      </c>
      <c r="M287" s="373">
        <f>K287/L287</f>
        <v>7.2531265075889709E-2</v>
      </c>
      <c r="N287" s="381"/>
      <c r="O287" s="1843"/>
      <c r="P287" s="1843"/>
    </row>
    <row r="288" spans="2:16" ht="20.25" customHeight="1">
      <c r="B288" s="334" t="s">
        <v>510</v>
      </c>
      <c r="C288" s="1844" t="s">
        <v>5157</v>
      </c>
      <c r="D288" s="1844"/>
      <c r="E288" s="1844"/>
      <c r="F288" s="1844"/>
      <c r="G288" s="1845"/>
      <c r="H288" s="369" t="s">
        <v>92</v>
      </c>
      <c r="I288" s="369" t="s">
        <v>92</v>
      </c>
      <c r="J288" s="371" t="s">
        <v>92</v>
      </c>
      <c r="K288" s="369" t="s">
        <v>92</v>
      </c>
      <c r="L288" s="369" t="s">
        <v>92</v>
      </c>
      <c r="M288" s="371" t="s">
        <v>92</v>
      </c>
      <c r="N288" s="455" t="s">
        <v>92</v>
      </c>
      <c r="O288" s="1843"/>
      <c r="P288" s="1843"/>
    </row>
    <row r="289" spans="2:16" ht="18" customHeight="1">
      <c r="B289" s="380" t="s">
        <v>405</v>
      </c>
      <c r="C289" s="1839" t="s">
        <v>698</v>
      </c>
      <c r="D289" s="1839"/>
      <c r="E289" s="1839"/>
      <c r="F289" s="1839"/>
      <c r="G289" s="1839"/>
      <c r="H289" s="1839"/>
      <c r="I289" s="1839"/>
      <c r="J289" s="1839"/>
      <c r="K289" s="1839"/>
      <c r="L289" s="1839"/>
      <c r="M289" s="1839"/>
      <c r="N289" s="1840"/>
      <c r="O289" s="1843"/>
      <c r="P289" s="1843"/>
    </row>
    <row r="290" spans="2:16" ht="50.45" customHeight="1">
      <c r="B290" s="334" t="s">
        <v>418</v>
      </c>
      <c r="C290" s="1844" t="s">
        <v>5158</v>
      </c>
      <c r="D290" s="1844"/>
      <c r="E290" s="1844"/>
      <c r="F290" s="1844"/>
      <c r="G290" s="1845"/>
      <c r="H290" s="369">
        <v>2</v>
      </c>
      <c r="I290" s="370">
        <v>12</v>
      </c>
      <c r="J290" s="371">
        <f>H290/I290</f>
        <v>0.16666666666666666</v>
      </c>
      <c r="K290" s="369">
        <v>1428</v>
      </c>
      <c r="L290" s="369">
        <v>21729</v>
      </c>
      <c r="M290" s="373">
        <f>K290/L290</f>
        <v>6.5718624879193707E-2</v>
      </c>
      <c r="N290" s="456" t="s">
        <v>5976</v>
      </c>
      <c r="O290" s="1843"/>
      <c r="P290" s="1843"/>
    </row>
    <row r="291" spans="2:16" ht="20.25" customHeight="1">
      <c r="B291" s="334" t="s">
        <v>508</v>
      </c>
      <c r="C291" s="1844" t="s">
        <v>5159</v>
      </c>
      <c r="D291" s="1844"/>
      <c r="E291" s="1844"/>
      <c r="F291" s="1844"/>
      <c r="G291" s="1845"/>
      <c r="H291" s="369">
        <v>0</v>
      </c>
      <c r="I291" s="370">
        <v>12</v>
      </c>
      <c r="J291" s="371">
        <f t="shared" ref="J291:J295" si="2">H291/I291</f>
        <v>0</v>
      </c>
      <c r="K291" s="369">
        <v>1269</v>
      </c>
      <c r="L291" s="369">
        <v>22574</v>
      </c>
      <c r="M291" s="373">
        <f>K291/L291</f>
        <v>5.6215114733764511E-2</v>
      </c>
      <c r="N291" s="381"/>
      <c r="O291" s="1843"/>
      <c r="P291" s="1843"/>
    </row>
    <row r="292" spans="2:16" ht="20.25" customHeight="1">
      <c r="B292" s="380" t="s">
        <v>408</v>
      </c>
      <c r="C292" s="1839" t="s">
        <v>5160</v>
      </c>
      <c r="D292" s="1839"/>
      <c r="E292" s="1839"/>
      <c r="F292" s="1839"/>
      <c r="G292" s="1839"/>
      <c r="H292" s="369">
        <v>0</v>
      </c>
      <c r="I292" s="370">
        <v>12</v>
      </c>
      <c r="J292" s="371">
        <f t="shared" si="2"/>
        <v>0</v>
      </c>
      <c r="K292" s="369">
        <v>478</v>
      </c>
      <c r="L292" s="369">
        <v>13938</v>
      </c>
      <c r="M292" s="373">
        <f>K292/L292</f>
        <v>3.4294733821208206E-2</v>
      </c>
      <c r="N292" s="384"/>
      <c r="O292" s="1843"/>
      <c r="P292" s="1843"/>
    </row>
    <row r="293" spans="2:16" ht="20.25" customHeight="1">
      <c r="B293" s="380" t="s">
        <v>410</v>
      </c>
      <c r="C293" s="1839" t="s">
        <v>5161</v>
      </c>
      <c r="D293" s="1839"/>
      <c r="E293" s="1839"/>
      <c r="F293" s="1839"/>
      <c r="G293" s="1839"/>
      <c r="H293" s="369" t="s">
        <v>92</v>
      </c>
      <c r="I293" s="370" t="s">
        <v>92</v>
      </c>
      <c r="J293" s="371" t="s">
        <v>92</v>
      </c>
      <c r="K293" s="369" t="s">
        <v>92</v>
      </c>
      <c r="L293" s="369" t="s">
        <v>92</v>
      </c>
      <c r="M293" s="371" t="s">
        <v>92</v>
      </c>
      <c r="N293" s="384" t="s">
        <v>92</v>
      </c>
      <c r="O293" s="1843"/>
      <c r="P293" s="1843"/>
    </row>
    <row r="294" spans="2:16" ht="20.25" customHeight="1">
      <c r="B294" s="380" t="s">
        <v>413</v>
      </c>
      <c r="C294" s="1839" t="s">
        <v>117</v>
      </c>
      <c r="D294" s="1839"/>
      <c r="E294" s="1839"/>
      <c r="F294" s="1839"/>
      <c r="G294" s="1839"/>
      <c r="H294" s="369">
        <v>0</v>
      </c>
      <c r="I294" s="370">
        <v>12</v>
      </c>
      <c r="J294" s="371">
        <f t="shared" si="2"/>
        <v>0</v>
      </c>
      <c r="K294" s="369">
        <v>1193</v>
      </c>
      <c r="L294" s="369">
        <v>44240</v>
      </c>
      <c r="M294" s="373">
        <f>K294/L294</f>
        <v>2.6966546112115731E-2</v>
      </c>
      <c r="N294" s="384"/>
      <c r="O294" s="1843"/>
      <c r="P294" s="1843"/>
    </row>
    <row r="295" spans="2:16" ht="45.6" customHeight="1">
      <c r="B295" s="380" t="s">
        <v>416</v>
      </c>
      <c r="C295" s="1839" t="s">
        <v>118</v>
      </c>
      <c r="D295" s="1839"/>
      <c r="E295" s="1839"/>
      <c r="F295" s="1839"/>
      <c r="G295" s="1839"/>
      <c r="H295" s="369">
        <v>2</v>
      </c>
      <c r="I295" s="370">
        <v>12</v>
      </c>
      <c r="J295" s="371">
        <f t="shared" si="2"/>
        <v>0.16666666666666666</v>
      </c>
      <c r="K295" s="369">
        <v>310</v>
      </c>
      <c r="L295" s="369">
        <v>7412</v>
      </c>
      <c r="M295" s="373">
        <f>K295/L295</f>
        <v>4.1824069077172156E-2</v>
      </c>
      <c r="N295" s="384" t="s">
        <v>5976</v>
      </c>
      <c r="O295" s="1843"/>
      <c r="P295" s="1843"/>
    </row>
    <row r="296" spans="2:16" ht="18" customHeight="1">
      <c r="B296" s="380" t="s">
        <v>418</v>
      </c>
      <c r="C296" s="1839" t="s">
        <v>703</v>
      </c>
      <c r="D296" s="1839"/>
      <c r="E296" s="1839"/>
      <c r="F296" s="1839"/>
      <c r="G296" s="1839"/>
      <c r="H296" s="1839"/>
      <c r="I296" s="1839"/>
      <c r="J296" s="1839"/>
      <c r="K296" s="1839"/>
      <c r="L296" s="1839"/>
      <c r="M296" s="1839"/>
      <c r="N296" s="1840"/>
      <c r="O296" s="1843"/>
      <c r="P296" s="1843"/>
    </row>
    <row r="297" spans="2:16" ht="88.5" customHeight="1">
      <c r="B297" s="334" t="s">
        <v>418</v>
      </c>
      <c r="C297" s="1851" t="s">
        <v>704</v>
      </c>
      <c r="D297" s="1851"/>
      <c r="E297" s="1851"/>
      <c r="F297" s="1851"/>
      <c r="G297" s="1852"/>
      <c r="H297" s="369">
        <v>5</v>
      </c>
      <c r="I297" s="370">
        <v>12</v>
      </c>
      <c r="J297" s="371">
        <f>H297/I297</f>
        <v>0.41666666666666669</v>
      </c>
      <c r="K297" s="369">
        <v>703</v>
      </c>
      <c r="L297" s="369">
        <v>12445</v>
      </c>
      <c r="M297" s="371">
        <f>K297/L297</f>
        <v>5.6488549618320609E-2</v>
      </c>
      <c r="N297" s="1207" t="s">
        <v>5977</v>
      </c>
      <c r="O297" s="1843"/>
      <c r="P297" s="1843"/>
    </row>
    <row r="298" spans="2:16" ht="20.25" customHeight="1">
      <c r="B298" s="334" t="s">
        <v>508</v>
      </c>
      <c r="C298" s="1851" t="s">
        <v>705</v>
      </c>
      <c r="D298" s="1851"/>
      <c r="E298" s="1851"/>
      <c r="F298" s="1851"/>
      <c r="G298" s="1852"/>
      <c r="H298" s="369" t="s">
        <v>92</v>
      </c>
      <c r="I298" s="370" t="s">
        <v>92</v>
      </c>
      <c r="J298" s="371" t="s">
        <v>92</v>
      </c>
      <c r="K298" s="369" t="s">
        <v>92</v>
      </c>
      <c r="L298" s="369" t="s">
        <v>92</v>
      </c>
      <c r="M298" s="371" t="s">
        <v>92</v>
      </c>
      <c r="N298" s="381" t="s">
        <v>92</v>
      </c>
      <c r="O298" s="1843"/>
      <c r="P298" s="1843"/>
    </row>
    <row r="299" spans="2:16" ht="18" customHeight="1">
      <c r="B299" s="380" t="s">
        <v>544</v>
      </c>
      <c r="C299" s="1839" t="s">
        <v>5106</v>
      </c>
      <c r="D299" s="1839"/>
      <c r="E299" s="1839"/>
      <c r="F299" s="1839"/>
      <c r="G299" s="1839"/>
      <c r="H299" s="369" t="s">
        <v>92</v>
      </c>
      <c r="I299" s="370" t="s">
        <v>92</v>
      </c>
      <c r="J299" s="371" t="s">
        <v>92</v>
      </c>
      <c r="K299" s="369">
        <v>221</v>
      </c>
      <c r="L299" s="369">
        <v>3381</v>
      </c>
      <c r="M299" s="371">
        <f>K299/L299</f>
        <v>6.5365276545400766E-2</v>
      </c>
      <c r="N299" s="381" t="s">
        <v>92</v>
      </c>
      <c r="O299" s="1843"/>
      <c r="P299" s="1843"/>
    </row>
    <row r="300" spans="2:16" ht="43.5" customHeight="1">
      <c r="B300" s="205" t="s">
        <v>546</v>
      </c>
      <c r="C300" s="1414" t="s">
        <v>5162</v>
      </c>
      <c r="D300" s="1414"/>
      <c r="E300" s="1414"/>
      <c r="F300" s="1414"/>
      <c r="G300" s="1415"/>
      <c r="H300" s="386">
        <f>H281+H284+H287+H290+H291+H292+H294+H295+H297</f>
        <v>9</v>
      </c>
      <c r="I300" s="386">
        <f>I281+I284+I287+I290+I291+I292+I294+I295+I297</f>
        <v>108</v>
      </c>
      <c r="J300" s="477">
        <f>H300/I300</f>
        <v>8.3333333333333329E-2</v>
      </c>
      <c r="K300" s="386">
        <f>K281+K284+K287+K290+K291+K292+K294+K295+K297+K299</f>
        <v>12630</v>
      </c>
      <c r="L300" s="386">
        <f>L281+L284+L287+L290+L291+L292+L294+L295+L297+L299</f>
        <v>239163</v>
      </c>
      <c r="M300" s="478">
        <f>K300/L300</f>
        <v>5.2809171987305725E-2</v>
      </c>
      <c r="N300" s="384" t="s">
        <v>5978</v>
      </c>
      <c r="O300" s="1843"/>
      <c r="P300" s="1843"/>
    </row>
    <row r="301" spans="2:16" ht="76.5" customHeight="1">
      <c r="B301" s="198" t="s">
        <v>707</v>
      </c>
      <c r="C301" s="1414" t="s">
        <v>5979</v>
      </c>
      <c r="D301" s="1414"/>
      <c r="E301" s="1414"/>
      <c r="F301" s="1414"/>
      <c r="G301" s="1415"/>
      <c r="H301" s="3094" t="s">
        <v>5980</v>
      </c>
      <c r="I301" s="4473"/>
      <c r="J301" s="4473"/>
      <c r="K301" s="4473"/>
      <c r="L301" s="4473"/>
      <c r="M301" s="4473"/>
      <c r="N301" s="4473"/>
      <c r="O301" s="375"/>
      <c r="P301" s="375"/>
    </row>
    <row r="302" spans="2:16" ht="76.5" customHeight="1">
      <c r="B302" s="358" t="s">
        <v>709</v>
      </c>
      <c r="C302" s="1771" t="s">
        <v>710</v>
      </c>
      <c r="D302" s="1771"/>
      <c r="E302" s="1771"/>
      <c r="F302" s="1771"/>
      <c r="G302" s="1849"/>
      <c r="H302" s="2143"/>
      <c r="I302" s="2142"/>
      <c r="J302" s="2142"/>
      <c r="K302" s="2142"/>
      <c r="L302" s="2142"/>
      <c r="M302" s="2142"/>
      <c r="N302" s="2142"/>
      <c r="O302" s="387"/>
      <c r="P302" s="393"/>
    </row>
    <row r="303" spans="2:16" ht="24" customHeight="1">
      <c r="B303" s="1416" t="s">
        <v>711</v>
      </c>
      <c r="C303" s="1417"/>
      <c r="D303" s="1417"/>
      <c r="E303" s="1417"/>
      <c r="F303" s="1417"/>
      <c r="G303" s="1417"/>
      <c r="H303" s="1417"/>
      <c r="I303" s="1417"/>
      <c r="J303" s="1417"/>
      <c r="K303" s="1417"/>
      <c r="L303" s="1417"/>
      <c r="M303" s="1417"/>
      <c r="N303" s="1417"/>
      <c r="O303" s="1417"/>
      <c r="P303" s="1418"/>
    </row>
    <row r="304" spans="2:16" ht="39" customHeight="1">
      <c r="B304" s="298" t="s">
        <v>712</v>
      </c>
      <c r="C304" s="1414" t="s">
        <v>713</v>
      </c>
      <c r="D304" s="1414"/>
      <c r="E304" s="1414"/>
      <c r="F304" s="1414"/>
      <c r="G304" s="1415"/>
      <c r="H304" s="1574" t="s">
        <v>53</v>
      </c>
      <c r="I304" s="1685"/>
      <c r="J304" s="1575"/>
      <c r="K304" s="394" t="s">
        <v>446</v>
      </c>
      <c r="L304" s="1853"/>
      <c r="M304" s="1854"/>
      <c r="N304" s="1855"/>
      <c r="O304" s="395" t="s">
        <v>3274</v>
      </c>
      <c r="P304" s="328" t="s">
        <v>3274</v>
      </c>
    </row>
    <row r="305" spans="2:16" ht="34.5" customHeight="1">
      <c r="B305" s="227" t="s">
        <v>714</v>
      </c>
      <c r="C305" s="1414" t="s">
        <v>715</v>
      </c>
      <c r="D305" s="1414"/>
      <c r="E305" s="1414"/>
      <c r="F305" s="1414"/>
      <c r="G305" s="1415"/>
      <c r="H305" s="1574" t="s">
        <v>53</v>
      </c>
      <c r="I305" s="1685"/>
      <c r="J305" s="1575"/>
      <c r="K305" s="1756" t="s">
        <v>446</v>
      </c>
      <c r="L305" s="1856"/>
      <c r="M305" s="1857"/>
      <c r="N305" s="1858"/>
      <c r="O305" s="1708" t="s">
        <v>3305</v>
      </c>
      <c r="P305" s="1709" t="s">
        <v>3305</v>
      </c>
    </row>
    <row r="306" spans="2:16" ht="37.5" customHeight="1">
      <c r="B306" s="195" t="s">
        <v>394</v>
      </c>
      <c r="C306" s="1450" t="s">
        <v>716</v>
      </c>
      <c r="D306" s="1450"/>
      <c r="E306" s="1450"/>
      <c r="F306" s="1450"/>
      <c r="G306" s="1451"/>
      <c r="H306" s="1574" t="s">
        <v>54</v>
      </c>
      <c r="I306" s="1685"/>
      <c r="J306" s="1575"/>
      <c r="K306" s="1757"/>
      <c r="L306" s="1859"/>
      <c r="M306" s="1860"/>
      <c r="N306" s="1608"/>
      <c r="O306" s="1708"/>
      <c r="P306" s="1708"/>
    </row>
    <row r="307" spans="2:16" ht="37.5" customHeight="1">
      <c r="B307" s="198" t="s">
        <v>401</v>
      </c>
      <c r="C307" s="1414" t="s">
        <v>717</v>
      </c>
      <c r="D307" s="1414"/>
      <c r="E307" s="1414"/>
      <c r="F307" s="1414"/>
      <c r="G307" s="1415"/>
      <c r="H307" s="1574" t="s">
        <v>92</v>
      </c>
      <c r="I307" s="1685"/>
      <c r="J307" s="1575"/>
      <c r="K307" s="1758"/>
      <c r="L307" s="1861"/>
      <c r="M307" s="1862"/>
      <c r="N307" s="1863"/>
      <c r="O307" s="1708"/>
      <c r="P307" s="1708"/>
    </row>
    <row r="308" spans="2:16" ht="33.75" customHeight="1">
      <c r="B308" s="233" t="s">
        <v>718</v>
      </c>
      <c r="C308" s="1414" t="s">
        <v>719</v>
      </c>
      <c r="D308" s="1414"/>
      <c r="E308" s="1414"/>
      <c r="F308" s="1414"/>
      <c r="G308" s="1415"/>
      <c r="H308" s="1574" t="s">
        <v>312</v>
      </c>
      <c r="I308" s="1685"/>
      <c r="J308" s="1575"/>
      <c r="K308" s="319" t="s">
        <v>446</v>
      </c>
      <c r="L308" s="1856"/>
      <c r="M308" s="1857"/>
      <c r="N308" s="1858"/>
      <c r="O308" s="1708"/>
      <c r="P308" s="1708"/>
    </row>
    <row r="309" spans="2:16" ht="33" customHeight="1">
      <c r="B309" s="227" t="s">
        <v>720</v>
      </c>
      <c r="C309" s="1414" t="s">
        <v>721</v>
      </c>
      <c r="D309" s="1414"/>
      <c r="E309" s="1414"/>
      <c r="F309" s="1414"/>
      <c r="G309" s="1415"/>
      <c r="H309" s="1574" t="s">
        <v>53</v>
      </c>
      <c r="I309" s="1685"/>
      <c r="J309" s="1575"/>
      <c r="K309" s="319" t="s">
        <v>446</v>
      </c>
      <c r="L309" s="1864"/>
      <c r="M309" s="1865"/>
      <c r="N309" s="1866"/>
      <c r="O309" s="1708"/>
      <c r="P309" s="1755"/>
    </row>
    <row r="310" spans="2:16" ht="39" customHeight="1">
      <c r="B310" s="253" t="s">
        <v>722</v>
      </c>
      <c r="C310" s="1450" t="s">
        <v>723</v>
      </c>
      <c r="D310" s="1450"/>
      <c r="E310" s="1450"/>
      <c r="F310" s="1450"/>
      <c r="G310" s="1451"/>
      <c r="H310" s="1867" t="s">
        <v>53</v>
      </c>
      <c r="I310" s="1868"/>
      <c r="J310" s="1869"/>
      <c r="K310" s="1756" t="s">
        <v>446</v>
      </c>
      <c r="L310" s="1871"/>
      <c r="M310" s="1872"/>
      <c r="N310" s="1873"/>
      <c r="O310" s="1709" t="s">
        <v>4496</v>
      </c>
      <c r="P310" s="1709" t="s">
        <v>4496</v>
      </c>
    </row>
    <row r="311" spans="2:16" ht="46.5" customHeight="1">
      <c r="B311" s="191" t="s">
        <v>724</v>
      </c>
      <c r="C311" s="1414" t="s">
        <v>725</v>
      </c>
      <c r="D311" s="1414"/>
      <c r="E311" s="1414"/>
      <c r="F311" s="1414"/>
      <c r="G311" s="1415"/>
      <c r="H311" s="1574" t="s">
        <v>5166</v>
      </c>
      <c r="I311" s="1685"/>
      <c r="J311" s="1575"/>
      <c r="K311" s="1757"/>
      <c r="L311" s="1874"/>
      <c r="M311" s="1875"/>
      <c r="N311" s="1876"/>
      <c r="O311" s="1708"/>
      <c r="P311" s="1708"/>
    </row>
    <row r="312" spans="2:16" ht="34.5" customHeight="1">
      <c r="B312" s="214" t="s">
        <v>726</v>
      </c>
      <c r="C312" s="1414" t="s">
        <v>5167</v>
      </c>
      <c r="D312" s="1414"/>
      <c r="E312" s="1414"/>
      <c r="F312" s="1414"/>
      <c r="G312" s="1415"/>
      <c r="H312" s="1574" t="s">
        <v>318</v>
      </c>
      <c r="I312" s="1685"/>
      <c r="J312" s="1575"/>
      <c r="K312" s="1757"/>
      <c r="L312" s="1874"/>
      <c r="M312" s="1875"/>
      <c r="N312" s="1876"/>
      <c r="O312" s="1708"/>
      <c r="P312" s="1708"/>
    </row>
    <row r="313" spans="2:16" ht="33.75" customHeight="1">
      <c r="B313" s="358" t="s">
        <v>394</v>
      </c>
      <c r="C313" s="1414" t="s">
        <v>728</v>
      </c>
      <c r="D313" s="1414"/>
      <c r="E313" s="1414"/>
      <c r="F313" s="1414"/>
      <c r="G313" s="1415"/>
      <c r="H313" s="1574" t="s">
        <v>318</v>
      </c>
      <c r="I313" s="1685"/>
      <c r="J313" s="1575"/>
      <c r="K313" s="1757"/>
      <c r="L313" s="1874"/>
      <c r="M313" s="1875"/>
      <c r="N313" s="1876"/>
      <c r="O313" s="1708"/>
      <c r="P313" s="1708"/>
    </row>
    <row r="314" spans="2:16" ht="43.5" customHeight="1">
      <c r="B314" s="298" t="s">
        <v>729</v>
      </c>
      <c r="C314" s="1414" t="s">
        <v>730</v>
      </c>
      <c r="D314" s="1414"/>
      <c r="E314" s="1414"/>
      <c r="F314" s="1414"/>
      <c r="G314" s="1415"/>
      <c r="H314" s="1563" t="s">
        <v>53</v>
      </c>
      <c r="I314" s="1655"/>
      <c r="J314" s="1564"/>
      <c r="K314" s="1757"/>
      <c r="L314" s="1874"/>
      <c r="M314" s="1875"/>
      <c r="N314" s="1876"/>
      <c r="O314" s="1443" t="s">
        <v>1279</v>
      </c>
      <c r="P314" s="1443" t="s">
        <v>1279</v>
      </c>
    </row>
    <row r="315" spans="2:16" ht="32.25" customHeight="1">
      <c r="B315" s="266" t="s">
        <v>394</v>
      </c>
      <c r="C315" s="1445" t="s">
        <v>731</v>
      </c>
      <c r="D315" s="1445"/>
      <c r="E315" s="1445"/>
      <c r="F315" s="1445"/>
      <c r="G315" s="1817"/>
      <c r="H315" s="1880" t="s">
        <v>330</v>
      </c>
      <c r="I315" s="1880"/>
      <c r="J315" s="1881"/>
      <c r="K315" s="1870"/>
      <c r="L315" s="1877"/>
      <c r="M315" s="1878"/>
      <c r="N315" s="1879"/>
      <c r="O315" s="1444"/>
      <c r="P315" s="1444"/>
    </row>
    <row r="316" spans="2:16" ht="21.75" customHeight="1">
      <c r="B316" s="1416" t="s">
        <v>732</v>
      </c>
      <c r="C316" s="1417"/>
      <c r="D316" s="1417"/>
      <c r="E316" s="1417"/>
      <c r="F316" s="1417"/>
      <c r="G316" s="1417"/>
      <c r="H316" s="1417"/>
      <c r="I316" s="1417"/>
      <c r="J316" s="1417"/>
      <c r="K316" s="1882"/>
      <c r="L316" s="1417"/>
      <c r="M316" s="1417"/>
      <c r="N316" s="1417"/>
      <c r="O316" s="1417"/>
      <c r="P316" s="1418"/>
    </row>
    <row r="317" spans="2:16" ht="28.5" customHeight="1">
      <c r="B317" s="214" t="s">
        <v>733</v>
      </c>
      <c r="C317" s="1450" t="s">
        <v>734</v>
      </c>
      <c r="D317" s="1450"/>
      <c r="E317" s="1450"/>
      <c r="F317" s="1450"/>
      <c r="G317" s="1450"/>
      <c r="H317" s="1883" t="s">
        <v>334</v>
      </c>
      <c r="I317" s="1884"/>
      <c r="J317" s="1884"/>
      <c r="K317" s="1885" t="s">
        <v>446</v>
      </c>
      <c r="L317" s="1886"/>
      <c r="M317" s="1887"/>
      <c r="N317" s="1888"/>
      <c r="O317" s="1759" t="s">
        <v>1905</v>
      </c>
      <c r="P317" s="1759" t="s">
        <v>1905</v>
      </c>
    </row>
    <row r="318" spans="2:16" ht="30.75" customHeight="1">
      <c r="B318" s="195" t="s">
        <v>394</v>
      </c>
      <c r="C318" s="1450" t="s">
        <v>735</v>
      </c>
      <c r="D318" s="1450"/>
      <c r="E318" s="1450"/>
      <c r="F318" s="1450"/>
      <c r="G318" s="1450"/>
      <c r="H318" s="1574" t="s">
        <v>53</v>
      </c>
      <c r="I318" s="1685"/>
      <c r="J318" s="1575"/>
      <c r="K318" s="1757"/>
      <c r="L318" s="1568"/>
      <c r="M318" s="1569"/>
      <c r="N318" s="1570"/>
      <c r="O318" s="1708"/>
      <c r="P318" s="1708"/>
    </row>
    <row r="319" spans="2:16" ht="39" customHeight="1">
      <c r="B319" s="195" t="s">
        <v>401</v>
      </c>
      <c r="C319" s="1414" t="s">
        <v>736</v>
      </c>
      <c r="D319" s="1414"/>
      <c r="E319" s="1414"/>
      <c r="F319" s="1414"/>
      <c r="G319" s="1415"/>
      <c r="H319" s="1574" t="s">
        <v>339</v>
      </c>
      <c r="I319" s="1685"/>
      <c r="J319" s="1575"/>
      <c r="K319" s="1757"/>
      <c r="L319" s="1568"/>
      <c r="M319" s="1569"/>
      <c r="N319" s="1570"/>
      <c r="O319" s="1708"/>
      <c r="P319" s="1708"/>
    </row>
    <row r="320" spans="2:16" ht="35.25" customHeight="1">
      <c r="B320" s="214" t="s">
        <v>737</v>
      </c>
      <c r="C320" s="1464" t="s">
        <v>738</v>
      </c>
      <c r="D320" s="1464"/>
      <c r="E320" s="1464"/>
      <c r="F320" s="1464"/>
      <c r="G320" s="1465"/>
      <c r="H320" s="1574" t="s">
        <v>53</v>
      </c>
      <c r="I320" s="1685"/>
      <c r="J320" s="1575"/>
      <c r="K320" s="1757"/>
      <c r="L320" s="1571"/>
      <c r="M320" s="1572"/>
      <c r="N320" s="1573"/>
      <c r="O320" s="1708"/>
      <c r="P320" s="1708"/>
    </row>
    <row r="321" spans="1:16" ht="39" customHeight="1">
      <c r="B321" s="195" t="s">
        <v>394</v>
      </c>
      <c r="C321" s="1414" t="s">
        <v>739</v>
      </c>
      <c r="D321" s="1414"/>
      <c r="E321" s="1414"/>
      <c r="F321" s="1414"/>
      <c r="G321" s="1415"/>
      <c r="H321" s="1574" t="s">
        <v>5981</v>
      </c>
      <c r="I321" s="1685"/>
      <c r="J321" s="1575"/>
      <c r="K321" s="1756" t="s">
        <v>446</v>
      </c>
      <c r="L321" s="1576"/>
      <c r="M321" s="1577"/>
      <c r="N321" s="1690"/>
      <c r="O321" s="1708"/>
      <c r="P321" s="1708"/>
    </row>
    <row r="322" spans="1:16" ht="31.5" customHeight="1">
      <c r="B322" s="205" t="s">
        <v>401</v>
      </c>
      <c r="C322" s="1484" t="s">
        <v>740</v>
      </c>
      <c r="D322" s="1484"/>
      <c r="E322" s="1484"/>
      <c r="F322" s="1484"/>
      <c r="G322" s="1485"/>
      <c r="H322" s="1563"/>
      <c r="I322" s="1655"/>
      <c r="J322" s="1564"/>
      <c r="K322" s="1757"/>
      <c r="L322" s="1691"/>
      <c r="M322" s="1692"/>
      <c r="N322" s="1693"/>
      <c r="O322" s="1755"/>
      <c r="P322" s="1755"/>
    </row>
    <row r="323" spans="1:16" ht="54" customHeight="1">
      <c r="B323" s="1889" t="s">
        <v>5168</v>
      </c>
      <c r="C323" s="1890"/>
      <c r="D323" s="1890"/>
      <c r="E323" s="1890"/>
      <c r="F323" s="1890"/>
      <c r="G323" s="1890"/>
      <c r="H323" s="1890"/>
      <c r="I323" s="1890"/>
      <c r="J323" s="1890"/>
      <c r="K323" s="1890"/>
      <c r="L323" s="1890"/>
      <c r="M323" s="1890"/>
      <c r="N323" s="1891"/>
      <c r="O323" s="375"/>
      <c r="P323" s="375"/>
    </row>
    <row r="324" spans="1:16" ht="114.75" customHeight="1">
      <c r="B324" s="233" t="s">
        <v>742</v>
      </c>
      <c r="C324" s="1450" t="s">
        <v>5169</v>
      </c>
      <c r="D324" s="1450"/>
      <c r="E324" s="1450"/>
      <c r="F324" s="1450"/>
      <c r="G324" s="1450"/>
      <c r="H324" s="1450"/>
      <c r="I324" s="1450"/>
      <c r="J324" s="1450"/>
      <c r="K324" s="1450"/>
      <c r="L324" s="1450"/>
      <c r="M324" s="1450"/>
      <c r="N324" s="1892"/>
      <c r="O324" s="1709" t="s">
        <v>3274</v>
      </c>
      <c r="P324" s="1709" t="s">
        <v>3274</v>
      </c>
    </row>
    <row r="325" spans="1:16" ht="40.5" customHeight="1">
      <c r="A325" s="281"/>
      <c r="B325" s="397" t="s">
        <v>394</v>
      </c>
      <c r="C325" s="1484" t="s">
        <v>5170</v>
      </c>
      <c r="D325" s="1484"/>
      <c r="E325" s="1484"/>
      <c r="F325" s="1484"/>
      <c r="G325" s="1484"/>
      <c r="H325" s="1484"/>
      <c r="I325" s="1484"/>
      <c r="J325" s="1484"/>
      <c r="K325" s="1484"/>
      <c r="L325" s="1900" t="s">
        <v>446</v>
      </c>
      <c r="M325" s="1565"/>
      <c r="N325" s="1567"/>
      <c r="O325" s="1708"/>
      <c r="P325" s="1708"/>
    </row>
    <row r="326" spans="1:16" ht="26.45" customHeight="1">
      <c r="A326" s="281"/>
      <c r="B326" s="397"/>
      <c r="C326" s="294" t="s">
        <v>418</v>
      </c>
      <c r="D326" s="1414" t="s">
        <v>745</v>
      </c>
      <c r="E326" s="1414"/>
      <c r="F326" s="1414"/>
      <c r="G326" s="1414"/>
      <c r="H326" s="1414"/>
      <c r="I326" s="1415"/>
      <c r="J326" s="1574" t="s">
        <v>343</v>
      </c>
      <c r="K326" s="1575"/>
      <c r="L326" s="1901"/>
      <c r="M326" s="1568"/>
      <c r="N326" s="1570"/>
      <c r="O326" s="1708"/>
      <c r="P326" s="1708"/>
    </row>
    <row r="327" spans="1:16" ht="19.5" customHeight="1">
      <c r="A327" s="281"/>
      <c r="B327" s="397"/>
      <c r="C327" s="397" t="s">
        <v>508</v>
      </c>
      <c r="D327" s="1414" t="s">
        <v>746</v>
      </c>
      <c r="E327" s="1414"/>
      <c r="F327" s="1414"/>
      <c r="G327" s="1414"/>
      <c r="H327" s="1484"/>
      <c r="I327" s="1485"/>
      <c r="J327" s="1883" t="s">
        <v>335</v>
      </c>
      <c r="K327" s="1903"/>
      <c r="L327" s="1901"/>
      <c r="M327" s="1568"/>
      <c r="N327" s="1570"/>
      <c r="O327" s="1708"/>
      <c r="P327" s="1708"/>
    </row>
    <row r="328" spans="1:16" ht="19.5" customHeight="1">
      <c r="A328" s="281"/>
      <c r="B328" s="397"/>
      <c r="C328" s="397" t="s">
        <v>510</v>
      </c>
      <c r="D328" s="1414" t="s">
        <v>747</v>
      </c>
      <c r="E328" s="1414"/>
      <c r="F328" s="1414"/>
      <c r="G328" s="1414"/>
      <c r="H328" s="1904" t="s">
        <v>748</v>
      </c>
      <c r="I328" s="1894"/>
      <c r="J328" s="1893" t="s">
        <v>749</v>
      </c>
      <c r="K328" s="1894"/>
      <c r="L328" s="1901"/>
      <c r="M328" s="1568"/>
      <c r="N328" s="1570"/>
      <c r="O328" s="1708"/>
      <c r="P328" s="1708"/>
    </row>
    <row r="329" spans="1:16" ht="25.5" customHeight="1">
      <c r="A329" s="281"/>
      <c r="B329" s="397"/>
      <c r="C329" s="397"/>
      <c r="D329" s="1895" t="s">
        <v>750</v>
      </c>
      <c r="E329" s="1895"/>
      <c r="F329" s="1895"/>
      <c r="G329" s="1896"/>
      <c r="H329" s="1827" t="s">
        <v>5982</v>
      </c>
      <c r="I329" s="1897"/>
      <c r="J329" s="1560" t="s">
        <v>5983</v>
      </c>
      <c r="K329" s="1561"/>
      <c r="L329" s="1901"/>
      <c r="M329" s="1568"/>
      <c r="N329" s="1570"/>
      <c r="O329" s="1708"/>
      <c r="P329" s="1708"/>
    </row>
    <row r="330" spans="1:16" ht="19.5" customHeight="1">
      <c r="A330" s="281"/>
      <c r="B330" s="397"/>
      <c r="C330" s="397" t="s">
        <v>512</v>
      </c>
      <c r="D330" s="1414" t="s">
        <v>751</v>
      </c>
      <c r="E330" s="1414"/>
      <c r="F330" s="1414"/>
      <c r="G330" s="1414"/>
      <c r="H330" s="1414"/>
      <c r="I330" s="1414"/>
      <c r="J330" s="1574">
        <v>0</v>
      </c>
      <c r="K330" s="1575"/>
      <c r="L330" s="1901"/>
      <c r="M330" s="1568"/>
      <c r="N330" s="1570"/>
      <c r="O330" s="1708"/>
      <c r="P330" s="1708"/>
    </row>
    <row r="331" spans="1:16" ht="34.5" customHeight="1">
      <c r="A331" s="281"/>
      <c r="B331" s="397" t="s">
        <v>401</v>
      </c>
      <c r="C331" s="1484" t="s">
        <v>5172</v>
      </c>
      <c r="D331" s="1484"/>
      <c r="E331" s="1484"/>
      <c r="F331" s="1484"/>
      <c r="G331" s="1484"/>
      <c r="H331" s="1484"/>
      <c r="I331" s="1484"/>
      <c r="J331" s="1484"/>
      <c r="K331" s="1485"/>
      <c r="L331" s="1901"/>
      <c r="M331" s="1568"/>
      <c r="N331" s="1570"/>
      <c r="O331" s="1708"/>
      <c r="P331" s="1708"/>
    </row>
    <row r="332" spans="1:16" ht="19.5" customHeight="1">
      <c r="A332" s="281"/>
      <c r="B332" s="397"/>
      <c r="C332" s="397" t="s">
        <v>418</v>
      </c>
      <c r="D332" s="1414" t="s">
        <v>745</v>
      </c>
      <c r="E332" s="1414"/>
      <c r="F332" s="1414"/>
      <c r="G332" s="1414"/>
      <c r="H332" s="1414"/>
      <c r="I332" s="1415"/>
      <c r="J332" s="1574" t="s">
        <v>343</v>
      </c>
      <c r="K332" s="1575"/>
      <c r="L332" s="1901"/>
      <c r="M332" s="1568"/>
      <c r="N332" s="1570"/>
      <c r="O332" s="1708"/>
      <c r="P332" s="1708"/>
    </row>
    <row r="333" spans="1:16" ht="19.5" customHeight="1">
      <c r="A333" s="281"/>
      <c r="B333" s="397"/>
      <c r="C333" s="397" t="s">
        <v>508</v>
      </c>
      <c r="D333" s="1414" t="s">
        <v>753</v>
      </c>
      <c r="E333" s="1414"/>
      <c r="F333" s="1414"/>
      <c r="G333" s="1414"/>
      <c r="H333" s="1414"/>
      <c r="I333" s="1415"/>
      <c r="J333" s="1898" t="s">
        <v>335</v>
      </c>
      <c r="K333" s="1899"/>
      <c r="L333" s="1901"/>
      <c r="M333" s="1568"/>
      <c r="N333" s="1570"/>
      <c r="O333" s="1708"/>
      <c r="P333" s="1708"/>
    </row>
    <row r="334" spans="1:16" ht="19.5" customHeight="1">
      <c r="A334" s="281"/>
      <c r="B334" s="397"/>
      <c r="C334" s="397" t="s">
        <v>510</v>
      </c>
      <c r="D334" s="1484" t="s">
        <v>747</v>
      </c>
      <c r="E334" s="1484"/>
      <c r="F334" s="1484"/>
      <c r="G334" s="1484"/>
      <c r="H334" s="1904" t="s">
        <v>748</v>
      </c>
      <c r="I334" s="1894"/>
      <c r="J334" s="1893" t="s">
        <v>749</v>
      </c>
      <c r="K334" s="1894"/>
      <c r="L334" s="1901"/>
      <c r="M334" s="1568"/>
      <c r="N334" s="1570"/>
      <c r="O334" s="1708"/>
      <c r="P334" s="1708"/>
    </row>
    <row r="335" spans="1:16" ht="19.5" customHeight="1">
      <c r="A335" s="281"/>
      <c r="B335" s="397"/>
      <c r="C335" s="397"/>
      <c r="D335" s="225"/>
      <c r="E335" s="225"/>
      <c r="F335" s="225"/>
      <c r="G335" s="225"/>
      <c r="H335" s="1559" t="s">
        <v>1773</v>
      </c>
      <c r="I335" s="1561"/>
      <c r="J335" s="1560" t="s">
        <v>5983</v>
      </c>
      <c r="K335" s="1561"/>
      <c r="L335" s="1901"/>
      <c r="M335" s="1568"/>
      <c r="N335" s="1570"/>
      <c r="O335" s="1708"/>
      <c r="P335" s="1708"/>
    </row>
    <row r="336" spans="1:16" ht="19.5" customHeight="1">
      <c r="A336" s="281"/>
      <c r="B336" s="397"/>
      <c r="C336" s="397" t="s">
        <v>512</v>
      </c>
      <c r="D336" s="1414" t="s">
        <v>754</v>
      </c>
      <c r="E336" s="1414"/>
      <c r="F336" s="1414"/>
      <c r="G336" s="1414"/>
      <c r="H336" s="1414"/>
      <c r="I336" s="1414"/>
      <c r="J336" s="1574">
        <v>0</v>
      </c>
      <c r="K336" s="1575"/>
      <c r="L336" s="1901"/>
      <c r="M336" s="1568"/>
      <c r="N336" s="1570"/>
      <c r="O336" s="1708"/>
      <c r="P336" s="1708"/>
    </row>
    <row r="337" spans="1:16" ht="39.75" customHeight="1">
      <c r="A337" s="281"/>
      <c r="B337" s="397" t="s">
        <v>403</v>
      </c>
      <c r="C337" s="1414" t="s">
        <v>5174</v>
      </c>
      <c r="D337" s="1414"/>
      <c r="E337" s="1414"/>
      <c r="F337" s="1414"/>
      <c r="G337" s="1414"/>
      <c r="H337" s="1414"/>
      <c r="I337" s="1414"/>
      <c r="J337" s="1414"/>
      <c r="K337" s="1415"/>
      <c r="L337" s="1901"/>
      <c r="M337" s="1568"/>
      <c r="N337" s="1570"/>
      <c r="O337" s="1708"/>
      <c r="P337" s="1708"/>
    </row>
    <row r="338" spans="1:16" ht="19.5" customHeight="1">
      <c r="A338" s="281"/>
      <c r="B338" s="205"/>
      <c r="C338" s="397" t="s">
        <v>418</v>
      </c>
      <c r="D338" s="1414" t="s">
        <v>745</v>
      </c>
      <c r="E338" s="1414"/>
      <c r="F338" s="1414"/>
      <c r="G338" s="1414"/>
      <c r="H338" s="1414"/>
      <c r="I338" s="1415"/>
      <c r="J338" s="1574" t="s">
        <v>343</v>
      </c>
      <c r="K338" s="1575"/>
      <c r="L338" s="1901"/>
      <c r="M338" s="1568"/>
      <c r="N338" s="1570"/>
      <c r="O338" s="1708"/>
      <c r="P338" s="1708"/>
    </row>
    <row r="339" spans="1:16" ht="19.5" customHeight="1">
      <c r="A339" s="281"/>
      <c r="B339" s="205"/>
      <c r="C339" s="397" t="s">
        <v>508</v>
      </c>
      <c r="D339" s="1414" t="s">
        <v>753</v>
      </c>
      <c r="E339" s="1414"/>
      <c r="F339" s="1414"/>
      <c r="G339" s="1414"/>
      <c r="H339" s="1414"/>
      <c r="I339" s="1415"/>
      <c r="J339" s="1883" t="s">
        <v>335</v>
      </c>
      <c r="K339" s="1903"/>
      <c r="L339" s="1901"/>
      <c r="M339" s="1568"/>
      <c r="N339" s="1570"/>
      <c r="O339" s="1708"/>
      <c r="P339" s="1708"/>
    </row>
    <row r="340" spans="1:16" ht="19.5" customHeight="1">
      <c r="A340" s="281"/>
      <c r="B340" s="198"/>
      <c r="C340" s="397" t="s">
        <v>510</v>
      </c>
      <c r="D340" s="1414" t="s">
        <v>747</v>
      </c>
      <c r="E340" s="1414"/>
      <c r="F340" s="1414"/>
      <c r="G340" s="1414"/>
      <c r="H340" s="1904" t="s">
        <v>748</v>
      </c>
      <c r="I340" s="1894"/>
      <c r="J340" s="1893" t="s">
        <v>749</v>
      </c>
      <c r="K340" s="1894"/>
      <c r="L340" s="1901"/>
      <c r="M340" s="1568"/>
      <c r="N340" s="1570"/>
      <c r="O340" s="1708"/>
      <c r="P340" s="1708"/>
    </row>
    <row r="341" spans="1:16" ht="19.5" customHeight="1">
      <c r="A341" s="281"/>
      <c r="B341" s="205"/>
      <c r="C341" s="397"/>
      <c r="D341" s="190"/>
      <c r="E341" s="190"/>
      <c r="F341" s="190"/>
      <c r="G341" s="190"/>
      <c r="H341" s="1559" t="s">
        <v>5984</v>
      </c>
      <c r="I341" s="1561"/>
      <c r="J341" s="1560" t="s">
        <v>5985</v>
      </c>
      <c r="K341" s="1561"/>
      <c r="L341" s="1901"/>
      <c r="M341" s="1568"/>
      <c r="N341" s="1570"/>
      <c r="O341" s="1708"/>
      <c r="P341" s="1708"/>
    </row>
    <row r="342" spans="1:16" ht="19.5" customHeight="1">
      <c r="A342" s="281"/>
      <c r="B342" s="205"/>
      <c r="C342" s="397" t="s">
        <v>512</v>
      </c>
      <c r="D342" s="1414" t="s">
        <v>756</v>
      </c>
      <c r="E342" s="1414"/>
      <c r="F342" s="1414"/>
      <c r="G342" s="1414"/>
      <c r="H342" s="1414"/>
      <c r="I342" s="1414"/>
      <c r="J342" s="1574">
        <v>0</v>
      </c>
      <c r="K342" s="1575"/>
      <c r="L342" s="1901"/>
      <c r="M342" s="1568"/>
      <c r="N342" s="1570"/>
      <c r="O342" s="1708"/>
      <c r="P342" s="1708"/>
    </row>
    <row r="343" spans="1:16" ht="39.75" customHeight="1">
      <c r="A343" s="281"/>
      <c r="B343" s="205" t="s">
        <v>405</v>
      </c>
      <c r="C343" s="1414" t="s">
        <v>5176</v>
      </c>
      <c r="D343" s="1414"/>
      <c r="E343" s="1414"/>
      <c r="F343" s="1414"/>
      <c r="G343" s="1414"/>
      <c r="H343" s="1414"/>
      <c r="I343" s="1414"/>
      <c r="J343" s="1414"/>
      <c r="K343" s="1415"/>
      <c r="L343" s="1901"/>
      <c r="M343" s="1568"/>
      <c r="N343" s="1570"/>
      <c r="O343" s="1708"/>
      <c r="P343" s="1708"/>
    </row>
    <row r="344" spans="1:16" ht="19.5" customHeight="1">
      <c r="A344" s="281"/>
      <c r="B344" s="205"/>
      <c r="C344" s="397" t="s">
        <v>418</v>
      </c>
      <c r="D344" s="1414" t="s">
        <v>745</v>
      </c>
      <c r="E344" s="1414"/>
      <c r="F344" s="1414"/>
      <c r="G344" s="1414"/>
      <c r="H344" s="1414"/>
      <c r="I344" s="1415"/>
      <c r="J344" s="1574" t="s">
        <v>343</v>
      </c>
      <c r="K344" s="1575"/>
      <c r="L344" s="1901"/>
      <c r="M344" s="1568"/>
      <c r="N344" s="1570"/>
      <c r="O344" s="1708"/>
      <c r="P344" s="1708"/>
    </row>
    <row r="345" spans="1:16" ht="19.5" customHeight="1">
      <c r="A345" s="281"/>
      <c r="B345" s="205"/>
      <c r="C345" s="397" t="s">
        <v>508</v>
      </c>
      <c r="D345" s="1414" t="s">
        <v>753</v>
      </c>
      <c r="E345" s="1414"/>
      <c r="F345" s="1414"/>
      <c r="G345" s="1414"/>
      <c r="H345" s="1414"/>
      <c r="I345" s="1415"/>
      <c r="J345" s="1883" t="s">
        <v>335</v>
      </c>
      <c r="K345" s="1903"/>
      <c r="L345" s="1901"/>
      <c r="M345" s="1568"/>
      <c r="N345" s="1570"/>
      <c r="O345" s="1708"/>
      <c r="P345" s="1708"/>
    </row>
    <row r="346" spans="1:16" ht="19.5" customHeight="1">
      <c r="A346" s="281"/>
      <c r="B346" s="198"/>
      <c r="C346" s="397" t="s">
        <v>510</v>
      </c>
      <c r="D346" s="1414" t="s">
        <v>747</v>
      </c>
      <c r="E346" s="1414"/>
      <c r="F346" s="1414"/>
      <c r="G346" s="1414"/>
      <c r="H346" s="1904" t="s">
        <v>748</v>
      </c>
      <c r="I346" s="1894"/>
      <c r="J346" s="1893" t="s">
        <v>749</v>
      </c>
      <c r="K346" s="1894"/>
      <c r="L346" s="1901"/>
      <c r="M346" s="1568"/>
      <c r="N346" s="1570"/>
      <c r="O346" s="1708"/>
      <c r="P346" s="1708"/>
    </row>
    <row r="347" spans="1:16" ht="19.5" customHeight="1">
      <c r="A347" s="281"/>
      <c r="B347" s="205"/>
      <c r="C347" s="397"/>
      <c r="D347" s="190"/>
      <c r="E347" s="190"/>
      <c r="F347" s="190"/>
      <c r="G347" s="190"/>
      <c r="H347" s="1559" t="s">
        <v>5986</v>
      </c>
      <c r="I347" s="1561"/>
      <c r="J347" s="1560"/>
      <c r="K347" s="1561"/>
      <c r="L347" s="1901"/>
      <c r="M347" s="1568"/>
      <c r="N347" s="1570"/>
      <c r="O347" s="1708"/>
      <c r="P347" s="1708"/>
    </row>
    <row r="348" spans="1:16" ht="19.5" customHeight="1">
      <c r="A348" s="281"/>
      <c r="B348" s="205"/>
      <c r="C348" s="397" t="s">
        <v>512</v>
      </c>
      <c r="D348" s="1414" t="s">
        <v>758</v>
      </c>
      <c r="E348" s="1414"/>
      <c r="F348" s="1414"/>
      <c r="G348" s="1414"/>
      <c r="H348" s="1414"/>
      <c r="I348" s="1414"/>
      <c r="J348" s="1574">
        <v>0</v>
      </c>
      <c r="K348" s="1575"/>
      <c r="L348" s="1901"/>
      <c r="M348" s="1568"/>
      <c r="N348" s="1570"/>
      <c r="O348" s="1708"/>
      <c r="P348" s="1708"/>
    </row>
    <row r="349" spans="1:16" ht="39.75" customHeight="1">
      <c r="A349" s="281"/>
      <c r="B349" s="205" t="s">
        <v>408</v>
      </c>
      <c r="C349" s="1414" t="s">
        <v>5178</v>
      </c>
      <c r="D349" s="1414"/>
      <c r="E349" s="1414"/>
      <c r="F349" s="1414"/>
      <c r="G349" s="1414"/>
      <c r="H349" s="1414"/>
      <c r="I349" s="1414"/>
      <c r="J349" s="1414"/>
      <c r="K349" s="1415"/>
      <c r="L349" s="1901"/>
      <c r="M349" s="1568"/>
      <c r="N349" s="1570"/>
      <c r="O349" s="1708"/>
      <c r="P349" s="1708"/>
    </row>
    <row r="350" spans="1:16" ht="19.5" customHeight="1">
      <c r="A350" s="281"/>
      <c r="B350" s="205"/>
      <c r="C350" s="398" t="s">
        <v>418</v>
      </c>
      <c r="D350" s="1414" t="s">
        <v>745</v>
      </c>
      <c r="E350" s="1414"/>
      <c r="F350" s="1414"/>
      <c r="G350" s="1414"/>
      <c r="H350" s="1414"/>
      <c r="I350" s="1415"/>
      <c r="J350" s="1574" t="s">
        <v>343</v>
      </c>
      <c r="K350" s="1575"/>
      <c r="L350" s="1901"/>
      <c r="M350" s="1568"/>
      <c r="N350" s="1570"/>
      <c r="O350" s="1708"/>
      <c r="P350" s="1708"/>
    </row>
    <row r="351" spans="1:16" ht="19.5" customHeight="1">
      <c r="A351" s="281"/>
      <c r="B351" s="205"/>
      <c r="C351" s="397" t="s">
        <v>508</v>
      </c>
      <c r="D351" s="1414" t="s">
        <v>753</v>
      </c>
      <c r="E351" s="1414"/>
      <c r="F351" s="1414"/>
      <c r="G351" s="1414"/>
      <c r="H351" s="1414"/>
      <c r="I351" s="1415"/>
      <c r="J351" s="1883" t="s">
        <v>335</v>
      </c>
      <c r="K351" s="1903"/>
      <c r="L351" s="1901"/>
      <c r="M351" s="1568"/>
      <c r="N351" s="1570"/>
      <c r="O351" s="1708"/>
      <c r="P351" s="1708"/>
    </row>
    <row r="352" spans="1:16" ht="19.5" customHeight="1">
      <c r="A352" s="281"/>
      <c r="B352" s="198"/>
      <c r="C352" s="397" t="s">
        <v>510</v>
      </c>
      <c r="D352" s="1414" t="s">
        <v>747</v>
      </c>
      <c r="E352" s="1414"/>
      <c r="F352" s="1414"/>
      <c r="G352" s="1414"/>
      <c r="H352" s="1904" t="s">
        <v>748</v>
      </c>
      <c r="I352" s="1894"/>
      <c r="J352" s="1893" t="s">
        <v>749</v>
      </c>
      <c r="K352" s="1894"/>
      <c r="L352" s="1901"/>
      <c r="M352" s="1568"/>
      <c r="N352" s="1570"/>
      <c r="O352" s="1708"/>
      <c r="P352" s="1708"/>
    </row>
    <row r="353" spans="1:16" ht="19.5" customHeight="1">
      <c r="A353" s="281"/>
      <c r="B353" s="205"/>
      <c r="C353" s="397"/>
      <c r="D353" s="190"/>
      <c r="E353" s="190"/>
      <c r="F353" s="190"/>
      <c r="G353" s="190"/>
      <c r="H353" s="1559" t="s">
        <v>5987</v>
      </c>
      <c r="I353" s="1561"/>
      <c r="J353" s="1560"/>
      <c r="K353" s="1561"/>
      <c r="L353" s="1901"/>
      <c r="M353" s="1568"/>
      <c r="N353" s="1570"/>
      <c r="O353" s="1708"/>
      <c r="P353" s="1708"/>
    </row>
    <row r="354" spans="1:16" ht="19.5" customHeight="1">
      <c r="A354" s="281"/>
      <c r="B354" s="205"/>
      <c r="C354" s="397" t="s">
        <v>512</v>
      </c>
      <c r="D354" s="1414" t="s">
        <v>758</v>
      </c>
      <c r="E354" s="1414"/>
      <c r="F354" s="1414"/>
      <c r="G354" s="1414"/>
      <c r="H354" s="1414"/>
      <c r="I354" s="1414"/>
      <c r="J354" s="1574">
        <v>0</v>
      </c>
      <c r="K354" s="1575"/>
      <c r="L354" s="1901"/>
      <c r="M354" s="1568"/>
      <c r="N354" s="1570"/>
      <c r="O354" s="1708"/>
      <c r="P354" s="1708"/>
    </row>
    <row r="355" spans="1:16" ht="25.5" customHeight="1">
      <c r="A355" s="281"/>
      <c r="B355" s="205" t="s">
        <v>410</v>
      </c>
      <c r="C355" s="1414" t="s">
        <v>117</v>
      </c>
      <c r="D355" s="1414"/>
      <c r="E355" s="1414"/>
      <c r="F355" s="1414"/>
      <c r="G355" s="1414"/>
      <c r="H355" s="1414"/>
      <c r="I355" s="1414"/>
      <c r="J355" s="1414"/>
      <c r="K355" s="1415"/>
      <c r="L355" s="1901"/>
      <c r="M355" s="1568"/>
      <c r="N355" s="1570"/>
      <c r="O355" s="1708"/>
      <c r="P355" s="1708"/>
    </row>
    <row r="356" spans="1:16" ht="19.5" customHeight="1">
      <c r="A356" s="281"/>
      <c r="B356" s="205"/>
      <c r="C356" s="398" t="s">
        <v>418</v>
      </c>
      <c r="D356" s="1414" t="s">
        <v>745</v>
      </c>
      <c r="E356" s="1414"/>
      <c r="F356" s="1414"/>
      <c r="G356" s="1414"/>
      <c r="H356" s="1414"/>
      <c r="I356" s="1415"/>
      <c r="J356" s="1574" t="s">
        <v>343</v>
      </c>
      <c r="K356" s="1575"/>
      <c r="L356" s="1901"/>
      <c r="M356" s="1568"/>
      <c r="N356" s="1570"/>
      <c r="O356" s="1708"/>
      <c r="P356" s="1708"/>
    </row>
    <row r="357" spans="1:16" ht="19.5" customHeight="1">
      <c r="A357" s="281"/>
      <c r="B357" s="205"/>
      <c r="C357" s="397" t="s">
        <v>508</v>
      </c>
      <c r="D357" s="1414" t="s">
        <v>753</v>
      </c>
      <c r="E357" s="1414"/>
      <c r="F357" s="1414"/>
      <c r="G357" s="1414"/>
      <c r="H357" s="1414"/>
      <c r="I357" s="1415"/>
      <c r="J357" s="1883" t="s">
        <v>335</v>
      </c>
      <c r="K357" s="1903"/>
      <c r="L357" s="1901"/>
      <c r="M357" s="1568"/>
      <c r="N357" s="1570"/>
      <c r="O357" s="1708"/>
      <c r="P357" s="1708"/>
    </row>
    <row r="358" spans="1:16" ht="19.5" customHeight="1">
      <c r="A358" s="281"/>
      <c r="B358" s="205"/>
      <c r="C358" s="397" t="s">
        <v>510</v>
      </c>
      <c r="D358" s="1414" t="s">
        <v>747</v>
      </c>
      <c r="E358" s="1414"/>
      <c r="F358" s="1414"/>
      <c r="G358" s="1414"/>
      <c r="H358" s="1904" t="s">
        <v>748</v>
      </c>
      <c r="I358" s="1894"/>
      <c r="J358" s="1893" t="s">
        <v>749</v>
      </c>
      <c r="K358" s="1894"/>
      <c r="L358" s="1901"/>
      <c r="M358" s="1568"/>
      <c r="N358" s="1570"/>
      <c r="O358" s="1708"/>
      <c r="P358" s="1708"/>
    </row>
    <row r="359" spans="1:16" ht="19.5" customHeight="1">
      <c r="A359" s="281"/>
      <c r="B359" s="205"/>
      <c r="C359" s="397"/>
      <c r="D359" s="190"/>
      <c r="E359" s="190"/>
      <c r="F359" s="190"/>
      <c r="G359" s="190"/>
      <c r="H359" s="1559" t="s">
        <v>5988</v>
      </c>
      <c r="I359" s="1561"/>
      <c r="J359" s="1560"/>
      <c r="K359" s="1561"/>
      <c r="L359" s="1901"/>
      <c r="M359" s="1568"/>
      <c r="N359" s="1570"/>
      <c r="O359" s="1708"/>
      <c r="P359" s="1708"/>
    </row>
    <row r="360" spans="1:16" ht="19.5" customHeight="1">
      <c r="A360" s="281"/>
      <c r="B360" s="205"/>
      <c r="C360" s="397" t="s">
        <v>512</v>
      </c>
      <c r="D360" s="1414" t="s">
        <v>760</v>
      </c>
      <c r="E360" s="1414"/>
      <c r="F360" s="1414"/>
      <c r="G360" s="1414"/>
      <c r="H360" s="1414"/>
      <c r="I360" s="1414"/>
      <c r="J360" s="1574">
        <v>0</v>
      </c>
      <c r="K360" s="1575"/>
      <c r="L360" s="1901"/>
      <c r="M360" s="1568"/>
      <c r="N360" s="1570"/>
      <c r="O360" s="1708"/>
      <c r="P360" s="1708"/>
    </row>
    <row r="361" spans="1:16" ht="25.5" customHeight="1">
      <c r="A361" s="281"/>
      <c r="B361" s="205" t="s">
        <v>413</v>
      </c>
      <c r="C361" s="1414" t="s">
        <v>118</v>
      </c>
      <c r="D361" s="1414"/>
      <c r="E361" s="1414"/>
      <c r="F361" s="1414"/>
      <c r="G361" s="1414"/>
      <c r="H361" s="1414"/>
      <c r="I361" s="1414"/>
      <c r="J361" s="1414"/>
      <c r="K361" s="1415"/>
      <c r="L361" s="1901"/>
      <c r="M361" s="1568"/>
      <c r="N361" s="1570"/>
      <c r="O361" s="1708"/>
      <c r="P361" s="1708"/>
    </row>
    <row r="362" spans="1:16" ht="19.5" customHeight="1">
      <c r="A362" s="281"/>
      <c r="B362" s="205"/>
      <c r="C362" s="398" t="s">
        <v>418</v>
      </c>
      <c r="D362" s="1414" t="s">
        <v>745</v>
      </c>
      <c r="E362" s="1414"/>
      <c r="F362" s="1414"/>
      <c r="G362" s="1414"/>
      <c r="H362" s="1414"/>
      <c r="I362" s="1415"/>
      <c r="J362" s="1574" t="s">
        <v>343</v>
      </c>
      <c r="K362" s="1575"/>
      <c r="L362" s="1901"/>
      <c r="M362" s="1568"/>
      <c r="N362" s="1570"/>
      <c r="O362" s="1708"/>
      <c r="P362" s="1708"/>
    </row>
    <row r="363" spans="1:16" ht="19.5" customHeight="1">
      <c r="A363" s="281"/>
      <c r="B363" s="205"/>
      <c r="C363" s="397" t="s">
        <v>508</v>
      </c>
      <c r="D363" s="1414" t="s">
        <v>753</v>
      </c>
      <c r="E363" s="1414"/>
      <c r="F363" s="1414"/>
      <c r="G363" s="1414"/>
      <c r="H363" s="1414"/>
      <c r="I363" s="1415"/>
      <c r="J363" s="1883" t="s">
        <v>335</v>
      </c>
      <c r="K363" s="1903"/>
      <c r="L363" s="1901"/>
      <c r="M363" s="1568"/>
      <c r="N363" s="1570"/>
      <c r="O363" s="1708"/>
      <c r="P363" s="1708"/>
    </row>
    <row r="364" spans="1:16" ht="19.5" customHeight="1">
      <c r="A364" s="281"/>
      <c r="B364" s="205"/>
      <c r="C364" s="397" t="s">
        <v>510</v>
      </c>
      <c r="D364" s="1414" t="s">
        <v>747</v>
      </c>
      <c r="E364" s="1414"/>
      <c r="F364" s="1414"/>
      <c r="G364" s="1414"/>
      <c r="H364" s="1904" t="s">
        <v>748</v>
      </c>
      <c r="I364" s="1894"/>
      <c r="J364" s="1893" t="s">
        <v>749</v>
      </c>
      <c r="K364" s="1894"/>
      <c r="L364" s="1901"/>
      <c r="M364" s="1568"/>
      <c r="N364" s="1570"/>
      <c r="O364" s="1708"/>
      <c r="P364" s="1708"/>
    </row>
    <row r="365" spans="1:16" ht="19.5" customHeight="1">
      <c r="A365" s="281"/>
      <c r="B365" s="205"/>
      <c r="C365" s="397"/>
      <c r="D365" s="190"/>
      <c r="E365" s="190"/>
      <c r="F365" s="190"/>
      <c r="G365" s="190"/>
      <c r="H365" s="1559" t="s">
        <v>2394</v>
      </c>
      <c r="I365" s="1561"/>
      <c r="J365" s="1560"/>
      <c r="K365" s="1561"/>
      <c r="L365" s="1901"/>
      <c r="M365" s="1568"/>
      <c r="N365" s="1570"/>
      <c r="O365" s="1708"/>
      <c r="P365" s="1708"/>
    </row>
    <row r="366" spans="1:16" ht="19.5" customHeight="1">
      <c r="A366" s="281"/>
      <c r="B366" s="205"/>
      <c r="C366" s="397" t="s">
        <v>512</v>
      </c>
      <c r="D366" s="1414" t="s">
        <v>761</v>
      </c>
      <c r="E366" s="1414"/>
      <c r="F366" s="1414"/>
      <c r="G366" s="1414"/>
      <c r="H366" s="1414"/>
      <c r="I366" s="1414"/>
      <c r="J366" s="1574">
        <v>0</v>
      </c>
      <c r="K366" s="1575"/>
      <c r="L366" s="1901"/>
      <c r="M366" s="1568"/>
      <c r="N366" s="1570"/>
      <c r="O366" s="1708"/>
      <c r="P366" s="1708"/>
    </row>
    <row r="367" spans="1:16" ht="35.25" customHeight="1">
      <c r="A367" s="281"/>
      <c r="B367" s="198" t="s">
        <v>416</v>
      </c>
      <c r="C367" s="1414" t="s">
        <v>5182</v>
      </c>
      <c r="D367" s="1414"/>
      <c r="E367" s="1414"/>
      <c r="F367" s="1414"/>
      <c r="G367" s="1414"/>
      <c r="H367" s="1414"/>
      <c r="I367" s="1414"/>
      <c r="J367" s="1414"/>
      <c r="K367" s="1415"/>
      <c r="L367" s="1901"/>
      <c r="M367" s="1568"/>
      <c r="N367" s="1570"/>
      <c r="O367" s="1708"/>
      <c r="P367" s="1708"/>
    </row>
    <row r="368" spans="1:16" ht="19.5" customHeight="1">
      <c r="A368" s="281"/>
      <c r="B368" s="205"/>
      <c r="C368" s="398" t="s">
        <v>418</v>
      </c>
      <c r="D368" s="1414" t="s">
        <v>745</v>
      </c>
      <c r="E368" s="1414"/>
      <c r="F368" s="1414"/>
      <c r="G368" s="1414"/>
      <c r="H368" s="1414"/>
      <c r="I368" s="1415"/>
      <c r="J368" s="1574" t="s">
        <v>343</v>
      </c>
      <c r="K368" s="1575"/>
      <c r="L368" s="1901"/>
      <c r="M368" s="1568"/>
      <c r="N368" s="1570"/>
      <c r="O368" s="1708"/>
      <c r="P368" s="1708"/>
    </row>
    <row r="369" spans="1:16" ht="19.5" customHeight="1">
      <c r="A369" s="281"/>
      <c r="B369" s="205"/>
      <c r="C369" s="397" t="s">
        <v>508</v>
      </c>
      <c r="D369" s="1414" t="s">
        <v>753</v>
      </c>
      <c r="E369" s="1414"/>
      <c r="F369" s="1414"/>
      <c r="G369" s="1414"/>
      <c r="H369" s="1414"/>
      <c r="I369" s="1415"/>
      <c r="J369" s="1883" t="s">
        <v>335</v>
      </c>
      <c r="K369" s="1903"/>
      <c r="L369" s="1901"/>
      <c r="M369" s="1568"/>
      <c r="N369" s="1570"/>
      <c r="O369" s="1708"/>
      <c r="P369" s="1708"/>
    </row>
    <row r="370" spans="1:16" ht="19.5" customHeight="1">
      <c r="A370" s="281"/>
      <c r="B370" s="198"/>
      <c r="C370" s="294" t="s">
        <v>510</v>
      </c>
      <c r="D370" s="1414" t="s">
        <v>747</v>
      </c>
      <c r="E370" s="1414"/>
      <c r="F370" s="1414"/>
      <c r="G370" s="1414"/>
      <c r="H370" s="1904" t="s">
        <v>748</v>
      </c>
      <c r="I370" s="1894"/>
      <c r="J370" s="1893" t="s">
        <v>749</v>
      </c>
      <c r="K370" s="1894"/>
      <c r="L370" s="1901"/>
      <c r="M370" s="1568"/>
      <c r="N370" s="1570"/>
      <c r="O370" s="1708"/>
      <c r="P370" s="1708"/>
    </row>
    <row r="371" spans="1:16" ht="19.5" customHeight="1">
      <c r="A371" s="281"/>
      <c r="B371" s="397"/>
      <c r="C371" s="397"/>
      <c r="D371" s="190"/>
      <c r="E371" s="190"/>
      <c r="F371" s="190"/>
      <c r="G371" s="190"/>
      <c r="H371" s="1559" t="s">
        <v>5989</v>
      </c>
      <c r="I371" s="1561"/>
      <c r="J371" s="1560" t="s">
        <v>5983</v>
      </c>
      <c r="K371" s="1561"/>
      <c r="L371" s="1901"/>
      <c r="M371" s="1568"/>
      <c r="N371" s="1570"/>
      <c r="O371" s="1708"/>
      <c r="P371" s="1708"/>
    </row>
    <row r="372" spans="1:16" ht="19.5" customHeight="1">
      <c r="A372" s="281"/>
      <c r="B372" s="397"/>
      <c r="C372" s="397" t="s">
        <v>512</v>
      </c>
      <c r="D372" s="1414" t="s">
        <v>763</v>
      </c>
      <c r="E372" s="1414"/>
      <c r="F372" s="1414"/>
      <c r="G372" s="1414"/>
      <c r="H372" s="1414"/>
      <c r="I372" s="1414"/>
      <c r="J372" s="1574">
        <v>0</v>
      </c>
      <c r="K372" s="1575"/>
      <c r="L372" s="1902"/>
      <c r="M372" s="1571"/>
      <c r="N372" s="1573"/>
      <c r="O372" s="1755"/>
      <c r="P372" s="1755"/>
    </row>
    <row r="373" spans="1:16" ht="60" customHeight="1">
      <c r="A373" s="281"/>
      <c r="B373" s="225" t="s">
        <v>764</v>
      </c>
      <c r="C373" s="1414" t="s">
        <v>765</v>
      </c>
      <c r="D373" s="1414"/>
      <c r="E373" s="1414"/>
      <c r="F373" s="1414"/>
      <c r="G373" s="1414"/>
      <c r="H373" s="399" t="s">
        <v>54</v>
      </c>
      <c r="I373" s="400" t="s">
        <v>766</v>
      </c>
      <c r="J373" s="1560" t="s">
        <v>5990</v>
      </c>
      <c r="K373" s="1560"/>
      <c r="L373" s="1560"/>
      <c r="M373" s="1560"/>
      <c r="N373" s="1906"/>
      <c r="O373" s="328" t="s">
        <v>1279</v>
      </c>
      <c r="P373" s="328" t="s">
        <v>1279</v>
      </c>
    </row>
    <row r="374" spans="1:16" ht="87.75" customHeight="1">
      <c r="A374" s="281"/>
      <c r="B374" s="225" t="s">
        <v>767</v>
      </c>
      <c r="C374" s="1484" t="s">
        <v>5183</v>
      </c>
      <c r="D374" s="1484"/>
      <c r="E374" s="1484"/>
      <c r="F374" s="1484"/>
      <c r="G374" s="1485"/>
      <c r="H374" s="299" t="s">
        <v>53</v>
      </c>
      <c r="I374" s="319" t="s">
        <v>446</v>
      </c>
      <c r="J374" s="1907"/>
      <c r="K374" s="1907"/>
      <c r="L374" s="1907"/>
      <c r="M374" s="1907"/>
      <c r="N374" s="1908"/>
      <c r="O374" s="1709" t="s">
        <v>3430</v>
      </c>
      <c r="P374" s="1709" t="s">
        <v>3430</v>
      </c>
    </row>
    <row r="375" spans="1:16" ht="65.25" customHeight="1">
      <c r="A375" s="281"/>
      <c r="B375" s="198" t="s">
        <v>394</v>
      </c>
      <c r="C375" s="1485" t="s">
        <v>769</v>
      </c>
      <c r="D375" s="1432"/>
      <c r="E375" s="1432"/>
      <c r="F375" s="1432"/>
      <c r="G375" s="1432"/>
      <c r="H375" s="2173" t="s">
        <v>5991</v>
      </c>
      <c r="I375" s="2173"/>
      <c r="J375" s="2173"/>
      <c r="K375" s="2173"/>
      <c r="L375" s="2173"/>
      <c r="M375" s="1411"/>
      <c r="N375" s="2174"/>
      <c r="O375" s="1755"/>
      <c r="P375" s="1755"/>
    </row>
    <row r="376" spans="1:16" ht="57" customHeight="1">
      <c r="A376" s="281"/>
      <c r="B376" s="190" t="s">
        <v>770</v>
      </c>
      <c r="C376" s="1414" t="s">
        <v>771</v>
      </c>
      <c r="D376" s="1414"/>
      <c r="E376" s="1414"/>
      <c r="F376" s="1414"/>
      <c r="G376" s="1415"/>
      <c r="H376" s="1574" t="s">
        <v>356</v>
      </c>
      <c r="I376" s="1575"/>
      <c r="J376" s="1921" t="s">
        <v>446</v>
      </c>
      <c r="K376" s="1563"/>
      <c r="L376" s="1655"/>
      <c r="M376" s="1655"/>
      <c r="N376" s="1923"/>
      <c r="O376" s="1709" t="s">
        <v>3430</v>
      </c>
      <c r="P376" s="1709" t="s">
        <v>3430</v>
      </c>
    </row>
    <row r="377" spans="1:16" ht="42.75" customHeight="1">
      <c r="A377" s="281"/>
      <c r="B377" s="398" t="s">
        <v>394</v>
      </c>
      <c r="C377" s="1445" t="s">
        <v>772</v>
      </c>
      <c r="D377" s="1445"/>
      <c r="E377" s="1445"/>
      <c r="F377" s="1445"/>
      <c r="G377" s="1817"/>
      <c r="H377" s="1927" t="s">
        <v>3431</v>
      </c>
      <c r="I377" s="1881"/>
      <c r="J377" s="1922"/>
      <c r="K377" s="1924"/>
      <c r="L377" s="1925"/>
      <c r="M377" s="1925"/>
      <c r="N377" s="1926"/>
      <c r="O377" s="1710"/>
      <c r="P377" s="1710"/>
    </row>
    <row r="378" spans="1:16" ht="63.75" customHeight="1">
      <c r="B378" s="1911" t="s">
        <v>773</v>
      </c>
      <c r="C378" s="1912"/>
      <c r="D378" s="1912"/>
      <c r="E378" s="1912"/>
      <c r="F378" s="1912"/>
      <c r="G378" s="1913"/>
      <c r="H378" s="1914"/>
      <c r="I378" s="1915"/>
      <c r="J378" s="1915"/>
      <c r="K378" s="1915"/>
      <c r="L378" s="1915"/>
      <c r="M378" s="1915"/>
      <c r="N378" s="1915"/>
      <c r="O378" s="1916"/>
      <c r="P378" s="1917"/>
    </row>
    <row r="379" spans="1:16" ht="24" customHeight="1">
      <c r="B379" s="1416" t="s">
        <v>7</v>
      </c>
      <c r="C379" s="1417"/>
      <c r="D379" s="1417"/>
      <c r="E379" s="1417"/>
      <c r="F379" s="1417"/>
      <c r="G379" s="1417"/>
      <c r="H379" s="1417"/>
      <c r="I379" s="1417"/>
      <c r="J379" s="1882"/>
      <c r="K379" s="1882"/>
      <c r="L379" s="1417"/>
      <c r="M379" s="1417"/>
      <c r="N379" s="1417"/>
      <c r="O379" s="1417"/>
      <c r="P379" s="1418"/>
    </row>
    <row r="380" spans="1:16" ht="37.5" customHeight="1">
      <c r="A380" s="281"/>
      <c r="B380" s="190" t="s">
        <v>774</v>
      </c>
      <c r="C380" s="1414" t="s">
        <v>775</v>
      </c>
      <c r="D380" s="1414"/>
      <c r="E380" s="1414"/>
      <c r="F380" s="1414"/>
      <c r="G380" s="1415"/>
      <c r="H380" s="1574" t="s">
        <v>53</v>
      </c>
      <c r="I380" s="1575"/>
      <c r="J380" s="394" t="s">
        <v>446</v>
      </c>
      <c r="K380" s="1918"/>
      <c r="L380" s="1919"/>
      <c r="M380" s="1919"/>
      <c r="N380" s="1920"/>
      <c r="O380" s="461"/>
      <c r="P380" s="462"/>
    </row>
    <row r="381" spans="1:16" ht="72.75" customHeight="1">
      <c r="A381" s="281"/>
      <c r="B381" s="190" t="s">
        <v>776</v>
      </c>
      <c r="C381" s="1414" t="s">
        <v>5184</v>
      </c>
      <c r="D381" s="1414"/>
      <c r="E381" s="1414"/>
      <c r="F381" s="1414"/>
      <c r="G381" s="1415"/>
      <c r="H381" s="1574" t="s">
        <v>5992</v>
      </c>
      <c r="I381" s="1575"/>
      <c r="J381" s="319" t="s">
        <v>446</v>
      </c>
      <c r="K381" s="1928" t="s">
        <v>5993</v>
      </c>
      <c r="L381" s="1929"/>
      <c r="M381" s="1929"/>
      <c r="N381" s="1930"/>
      <c r="O381" s="463"/>
      <c r="P381" s="464"/>
    </row>
    <row r="382" spans="1:16" ht="72.75" customHeight="1">
      <c r="A382" s="281"/>
      <c r="B382" s="190" t="s">
        <v>778</v>
      </c>
      <c r="C382" s="1414" t="s">
        <v>779</v>
      </c>
      <c r="D382" s="1414"/>
      <c r="E382" s="1414"/>
      <c r="F382" s="1414"/>
      <c r="G382" s="1415"/>
      <c r="H382" s="1574" t="s">
        <v>53</v>
      </c>
      <c r="I382" s="1575"/>
      <c r="J382" s="1756" t="s">
        <v>446</v>
      </c>
      <c r="K382" s="1928"/>
      <c r="L382" s="1929"/>
      <c r="M382" s="1929"/>
      <c r="N382" s="1930"/>
      <c r="O382" s="463"/>
      <c r="P382" s="464"/>
    </row>
    <row r="383" spans="1:16" ht="63.95" customHeight="1">
      <c r="A383" s="281"/>
      <c r="B383" s="190"/>
      <c r="C383" s="190" t="s">
        <v>561</v>
      </c>
      <c r="D383" s="1414" t="s">
        <v>5186</v>
      </c>
      <c r="E383" s="1414"/>
      <c r="F383" s="1414"/>
      <c r="G383" s="1415"/>
      <c r="H383" s="1574" t="s">
        <v>53</v>
      </c>
      <c r="I383" s="1575"/>
      <c r="J383" s="1758"/>
      <c r="K383" s="1928"/>
      <c r="L383" s="1929"/>
      <c r="M383" s="1929"/>
      <c r="N383" s="1930"/>
      <c r="O383" s="463"/>
      <c r="P383" s="464"/>
    </row>
    <row r="384" spans="1:16" ht="72.75" customHeight="1">
      <c r="A384" s="281"/>
      <c r="B384" s="190" t="s">
        <v>781</v>
      </c>
      <c r="C384" s="1414" t="s">
        <v>5187</v>
      </c>
      <c r="D384" s="1414"/>
      <c r="E384" s="1414"/>
      <c r="F384" s="1414"/>
      <c r="G384" s="1415"/>
      <c r="H384" s="1867" t="s">
        <v>372</v>
      </c>
      <c r="I384" s="1869"/>
      <c r="J384" s="319" t="s">
        <v>446</v>
      </c>
      <c r="K384" s="1928" t="s">
        <v>5994</v>
      </c>
      <c r="L384" s="1929"/>
      <c r="M384" s="1929"/>
      <c r="N384" s="1930"/>
      <c r="O384" s="463"/>
      <c r="P384" s="464"/>
    </row>
    <row r="385" spans="1:16" ht="64.5" customHeight="1">
      <c r="A385" s="281"/>
      <c r="B385" s="190" t="s">
        <v>783</v>
      </c>
      <c r="C385" s="1414" t="s">
        <v>5188</v>
      </c>
      <c r="D385" s="1414"/>
      <c r="E385" s="1414"/>
      <c r="F385" s="1414"/>
      <c r="G385" s="1415"/>
      <c r="H385" s="1937" t="s">
        <v>1369</v>
      </c>
      <c r="I385" s="1938"/>
      <c r="J385" s="319" t="s">
        <v>446</v>
      </c>
      <c r="K385" s="1928"/>
      <c r="L385" s="1929"/>
      <c r="M385" s="1929"/>
      <c r="N385" s="1930"/>
      <c r="O385" s="463"/>
      <c r="P385" s="464"/>
    </row>
    <row r="386" spans="1:16" ht="63.75" customHeight="1">
      <c r="A386" s="281"/>
      <c r="B386" s="190" t="s">
        <v>785</v>
      </c>
      <c r="C386" s="1414" t="s">
        <v>5189</v>
      </c>
      <c r="D386" s="1414"/>
      <c r="E386" s="1414"/>
      <c r="F386" s="1414"/>
      <c r="G386" s="1415"/>
      <c r="H386" s="1563" t="s">
        <v>1370</v>
      </c>
      <c r="I386" s="1564"/>
      <c r="J386" s="319" t="s">
        <v>446</v>
      </c>
      <c r="K386" s="1928"/>
      <c r="L386" s="1929"/>
      <c r="M386" s="1929"/>
      <c r="N386" s="1930"/>
      <c r="O386" s="463"/>
      <c r="P386" s="464"/>
    </row>
    <row r="387" spans="1:16" ht="46.5" customHeight="1">
      <c r="A387" s="281"/>
      <c r="B387" s="190" t="s">
        <v>787</v>
      </c>
      <c r="C387" s="1414" t="s">
        <v>5190</v>
      </c>
      <c r="D387" s="1414"/>
      <c r="E387" s="1414"/>
      <c r="F387" s="1414"/>
      <c r="G387" s="1414"/>
      <c r="H387" s="1414"/>
      <c r="I387" s="1415"/>
      <c r="J387" s="1756" t="s">
        <v>446</v>
      </c>
      <c r="K387" s="2131"/>
      <c r="L387" s="2132"/>
      <c r="M387" s="2132"/>
      <c r="N387" s="2133"/>
      <c r="O387" s="463"/>
      <c r="P387" s="464"/>
    </row>
    <row r="388" spans="1:16" ht="33.75" customHeight="1">
      <c r="A388" s="281"/>
      <c r="B388" s="225"/>
      <c r="C388" s="225" t="s">
        <v>561</v>
      </c>
      <c r="D388" s="1414" t="s">
        <v>5995</v>
      </c>
      <c r="E388" s="1414"/>
      <c r="F388" s="1414"/>
      <c r="G388" s="1415"/>
      <c r="H388" s="1563" t="s">
        <v>3333</v>
      </c>
      <c r="I388" s="1564"/>
      <c r="J388" s="1757"/>
      <c r="K388" s="2134"/>
      <c r="L388" s="2135"/>
      <c r="M388" s="2135"/>
      <c r="N388" s="2136"/>
      <c r="O388" s="463"/>
      <c r="P388" s="464"/>
    </row>
    <row r="389" spans="1:16" ht="31.5" customHeight="1">
      <c r="B389" s="1939" t="s">
        <v>791</v>
      </c>
      <c r="C389" s="1940"/>
      <c r="D389" s="1940"/>
      <c r="E389" s="1940"/>
      <c r="F389" s="1940"/>
      <c r="G389" s="1940"/>
      <c r="H389" s="1940"/>
      <c r="I389" s="1940"/>
      <c r="J389" s="1940"/>
      <c r="K389" s="1940"/>
      <c r="L389" s="1940"/>
      <c r="M389" s="1940"/>
      <c r="N389" s="1940"/>
      <c r="O389" s="1940"/>
      <c r="P389" s="465"/>
    </row>
    <row r="390" spans="1:16" ht="15"/>
    <row r="391" spans="1:16" ht="15"/>
  </sheetData>
  <protectedRanges>
    <protectedRange algorithmName="SHA-512" hashValue="Vy4WNnMLetCeG+ng9ui6x3+uqKOOyXkr9ydS0hpE1nBblJqWNCsRpMCB+kdhYYAjvYZVZFDOlkpNDEp6qTa4+w==" saltValue="f8i8fDNrQTExav3GvUuKAA==" spinCount="100000" sqref="J59:J65" name="Range1"/>
  </protectedRanges>
  <mergeCells count="881">
    <mergeCell ref="F1:N1"/>
    <mergeCell ref="F2:G2"/>
    <mergeCell ref="B4:N4"/>
    <mergeCell ref="J10:K10"/>
    <mergeCell ref="L10:N10"/>
    <mergeCell ref="C11:H11"/>
    <mergeCell ref="J11:K11"/>
    <mergeCell ref="L11:N11"/>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2"/>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49:E49"/>
    <mergeCell ref="G49:H49"/>
    <mergeCell ref="I49:J49"/>
    <mergeCell ref="K49:L49"/>
    <mergeCell ref="B50:P50"/>
    <mergeCell ref="C51:E51"/>
    <mergeCell ref="G51:H51"/>
    <mergeCell ref="I51:J51"/>
    <mergeCell ref="K51:L51"/>
    <mergeCell ref="C54:E54"/>
    <mergeCell ref="G54:H54"/>
    <mergeCell ref="I54:J54"/>
    <mergeCell ref="K54:L54"/>
    <mergeCell ref="L65:N65"/>
    <mergeCell ref="B58:N58"/>
    <mergeCell ref="C59:I59"/>
    <mergeCell ref="C55:E55"/>
    <mergeCell ref="G55:H55"/>
    <mergeCell ref="I55:J55"/>
    <mergeCell ref="K55:L55"/>
    <mergeCell ref="C52:E52"/>
    <mergeCell ref="G52:H52"/>
    <mergeCell ref="I52:J52"/>
    <mergeCell ref="K52:L52"/>
    <mergeCell ref="C53:E53"/>
    <mergeCell ref="G53:H53"/>
    <mergeCell ref="I53:J53"/>
    <mergeCell ref="K53:L53"/>
    <mergeCell ref="C56:E56"/>
    <mergeCell ref="G56:H56"/>
    <mergeCell ref="I56:J56"/>
    <mergeCell ref="K56:L56"/>
    <mergeCell ref="C57:E57"/>
    <mergeCell ref="G57:H57"/>
    <mergeCell ref="I57:J57"/>
    <mergeCell ref="K57:L57"/>
    <mergeCell ref="L62:N62"/>
    <mergeCell ref="L59:N59"/>
    <mergeCell ref="C66:J66"/>
    <mergeCell ref="K66:K71"/>
    <mergeCell ref="L66:N71"/>
    <mergeCell ref="O66:O71"/>
    <mergeCell ref="P66:P71"/>
    <mergeCell ref="C67:I67"/>
    <mergeCell ref="C68:I68"/>
    <mergeCell ref="C69:I69"/>
    <mergeCell ref="C70:I70"/>
    <mergeCell ref="C71:F71"/>
    <mergeCell ref="G71:J71"/>
    <mergeCell ref="O59:O65"/>
    <mergeCell ref="P59:P65"/>
    <mergeCell ref="C60:I60"/>
    <mergeCell ref="L60:N60"/>
    <mergeCell ref="C61:I61"/>
    <mergeCell ref="L61:N61"/>
    <mergeCell ref="C62:I62"/>
    <mergeCell ref="C63:I63"/>
    <mergeCell ref="L63:N63"/>
    <mergeCell ref="C64:I64"/>
    <mergeCell ref="L64:N64"/>
    <mergeCell ref="C65:I65"/>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P84:P89"/>
    <mergeCell ref="B85:E89"/>
    <mergeCell ref="F85:H85"/>
    <mergeCell ref="I85:J85"/>
    <mergeCell ref="K85:N85"/>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137"/>
    <mergeCell ref="B92:F93"/>
    <mergeCell ref="G92:N92"/>
    <mergeCell ref="K93:N93"/>
    <mergeCell ref="C94:J94"/>
    <mergeCell ref="K94:N96"/>
    <mergeCell ref="C95:F95"/>
    <mergeCell ref="C103:J103"/>
    <mergeCell ref="K103:N105"/>
    <mergeCell ref="C104:F104"/>
    <mergeCell ref="C105:F105"/>
    <mergeCell ref="C106:J106"/>
    <mergeCell ref="K106:N108"/>
    <mergeCell ref="C107:F107"/>
    <mergeCell ref="C108:F108"/>
    <mergeCell ref="C96:F96"/>
    <mergeCell ref="C97:J97"/>
    <mergeCell ref="K97:N99"/>
    <mergeCell ref="C98:F98"/>
    <mergeCell ref="C99:F99"/>
    <mergeCell ref="C100:J100"/>
    <mergeCell ref="K100:N102"/>
    <mergeCell ref="C101:F101"/>
    <mergeCell ref="C102:F102"/>
    <mergeCell ref="C115:J115"/>
    <mergeCell ref="K115:N117"/>
    <mergeCell ref="C116:F116"/>
    <mergeCell ref="C117:F117"/>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27:J127"/>
    <mergeCell ref="K127:N129"/>
    <mergeCell ref="C128:F128"/>
    <mergeCell ref="C129:F129"/>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J133"/>
    <mergeCell ref="K133:N136"/>
    <mergeCell ref="C134:D134"/>
    <mergeCell ref="E134:J134"/>
    <mergeCell ref="C135:F135"/>
    <mergeCell ref="C136:F136"/>
    <mergeCell ref="H143:J143"/>
    <mergeCell ref="C144:G144"/>
    <mergeCell ref="H144:J144"/>
    <mergeCell ref="C145:G145"/>
    <mergeCell ref="H145:J145"/>
    <mergeCell ref="O145:O146"/>
    <mergeCell ref="B140:P140"/>
    <mergeCell ref="C141:G141"/>
    <mergeCell ref="H141:J141"/>
    <mergeCell ref="K141:K148"/>
    <mergeCell ref="L141:N148"/>
    <mergeCell ref="O141:O144"/>
    <mergeCell ref="P141:P144"/>
    <mergeCell ref="C142:G142"/>
    <mergeCell ref="H142:J142"/>
    <mergeCell ref="C143:G143"/>
    <mergeCell ref="P145:P146"/>
    <mergeCell ref="C146:G146"/>
    <mergeCell ref="H146:J146"/>
    <mergeCell ref="C147:G147"/>
    <mergeCell ref="H147:J147"/>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D154:F154"/>
    <mergeCell ref="G154:I154"/>
    <mergeCell ref="J154:L154"/>
    <mergeCell ref="C155:F155"/>
    <mergeCell ref="G155:I155"/>
    <mergeCell ref="J155:L155"/>
    <mergeCell ref="M151:N151"/>
    <mergeCell ref="C152:F152"/>
    <mergeCell ref="G152:I152"/>
    <mergeCell ref="J152:L152"/>
    <mergeCell ref="M152:N152"/>
    <mergeCell ref="D153:F153"/>
    <mergeCell ref="G153:I153"/>
    <mergeCell ref="J153:L153"/>
    <mergeCell ref="M153:N153"/>
    <mergeCell ref="M155:N155"/>
    <mergeCell ref="C156:F156"/>
    <mergeCell ref="G156:I156"/>
    <mergeCell ref="J156:L156"/>
    <mergeCell ref="M156:N156"/>
    <mergeCell ref="C157:F157"/>
    <mergeCell ref="G157:I157"/>
    <mergeCell ref="J157:L157"/>
    <mergeCell ref="M157:N157"/>
    <mergeCell ref="C160:F160"/>
    <mergeCell ref="G160:I160"/>
    <mergeCell ref="J160:L160"/>
    <mergeCell ref="M160:N160"/>
    <mergeCell ref="C161:F161"/>
    <mergeCell ref="G161:I161"/>
    <mergeCell ref="J161:L161"/>
    <mergeCell ref="M161:N161"/>
    <mergeCell ref="C158:F158"/>
    <mergeCell ref="G158:I158"/>
    <mergeCell ref="J158:L158"/>
    <mergeCell ref="M158:N158"/>
    <mergeCell ref="C159:F159"/>
    <mergeCell ref="G159:I159"/>
    <mergeCell ref="J159:L159"/>
    <mergeCell ref="M159:N159"/>
    <mergeCell ref="C164:F164"/>
    <mergeCell ref="G164:I164"/>
    <mergeCell ref="J164:L164"/>
    <mergeCell ref="M164:N164"/>
    <mergeCell ref="C165:E165"/>
    <mergeCell ref="G165:I165"/>
    <mergeCell ref="J165:L165"/>
    <mergeCell ref="M165:N165"/>
    <mergeCell ref="C162:F162"/>
    <mergeCell ref="G162:I162"/>
    <mergeCell ref="J162:L162"/>
    <mergeCell ref="M162:N162"/>
    <mergeCell ref="C163:F163"/>
    <mergeCell ref="G163:I163"/>
    <mergeCell ref="J163:L163"/>
    <mergeCell ref="M163:N163"/>
    <mergeCell ref="B166:N166"/>
    <mergeCell ref="C167:E167"/>
    <mergeCell ref="G167:K167"/>
    <mergeCell ref="L167:N167"/>
    <mergeCell ref="O167:O178"/>
    <mergeCell ref="P167:P178"/>
    <mergeCell ref="C168:E168"/>
    <mergeCell ref="G168:K168"/>
    <mergeCell ref="L168:N168"/>
    <mergeCell ref="C169:E169"/>
    <mergeCell ref="C172:E172"/>
    <mergeCell ref="G172:K172"/>
    <mergeCell ref="L172:N172"/>
    <mergeCell ref="C173:E173"/>
    <mergeCell ref="G173:K173"/>
    <mergeCell ref="L173:N173"/>
    <mergeCell ref="G169:K169"/>
    <mergeCell ref="L169:N169"/>
    <mergeCell ref="C170:E170"/>
    <mergeCell ref="G170:K170"/>
    <mergeCell ref="L170:N170"/>
    <mergeCell ref="C171:E171"/>
    <mergeCell ref="G171:K171"/>
    <mergeCell ref="L171:N171"/>
    <mergeCell ref="C176:E176"/>
    <mergeCell ref="G176:K176"/>
    <mergeCell ref="L176:N176"/>
    <mergeCell ref="C177:E177"/>
    <mergeCell ref="G177:K177"/>
    <mergeCell ref="L177:N177"/>
    <mergeCell ref="C174:E174"/>
    <mergeCell ref="G174:K174"/>
    <mergeCell ref="L174:N174"/>
    <mergeCell ref="C175:E175"/>
    <mergeCell ref="G175:K175"/>
    <mergeCell ref="L175:N175"/>
    <mergeCell ref="C178:E178"/>
    <mergeCell ref="G178:K178"/>
    <mergeCell ref="L178:N178"/>
    <mergeCell ref="C179:E179"/>
    <mergeCell ref="G179:N179"/>
    <mergeCell ref="O179:O190"/>
    <mergeCell ref="G184:N184"/>
    <mergeCell ref="C185:E185"/>
    <mergeCell ref="G185:N185"/>
    <mergeCell ref="C186:E186"/>
    <mergeCell ref="G186:N186"/>
    <mergeCell ref="C187:E187"/>
    <mergeCell ref="G187:N187"/>
    <mergeCell ref="C188:E188"/>
    <mergeCell ref="G188:N188"/>
    <mergeCell ref="C189:E189"/>
    <mergeCell ref="G189:N189"/>
    <mergeCell ref="P179:P190"/>
    <mergeCell ref="C180:E180"/>
    <mergeCell ref="G180:N180"/>
    <mergeCell ref="C181:E181"/>
    <mergeCell ref="G181:N181"/>
    <mergeCell ref="C182:E182"/>
    <mergeCell ref="G182:N182"/>
    <mergeCell ref="C183:E183"/>
    <mergeCell ref="G183:N183"/>
    <mergeCell ref="C184:E184"/>
    <mergeCell ref="C190:E190"/>
    <mergeCell ref="G190:N190"/>
    <mergeCell ref="L191:N191"/>
    <mergeCell ref="O191:O202"/>
    <mergeCell ref="C195:E195"/>
    <mergeCell ref="G195:K195"/>
    <mergeCell ref="L195:N195"/>
    <mergeCell ref="C196:E196"/>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F259"/>
    <mergeCell ref="H259:N259"/>
    <mergeCell ref="C260:E260"/>
    <mergeCell ref="H260:N260"/>
    <mergeCell ref="O263:O267"/>
    <mergeCell ref="P263:P267"/>
    <mergeCell ref="C264:E264"/>
    <mergeCell ref="C265:E265"/>
    <mergeCell ref="C266:E266"/>
    <mergeCell ref="C267:E267"/>
    <mergeCell ref="C261:E261"/>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H341:I341"/>
    <mergeCell ref="J341:K341"/>
    <mergeCell ref="H328:I328"/>
    <mergeCell ref="C337:K337"/>
    <mergeCell ref="D338:I338"/>
    <mergeCell ref="J338:K338"/>
    <mergeCell ref="D339:I339"/>
    <mergeCell ref="J339:K339"/>
    <mergeCell ref="D340:G340"/>
    <mergeCell ref="H340:I340"/>
    <mergeCell ref="J340:K340"/>
    <mergeCell ref="D334:G334"/>
    <mergeCell ref="H334:I334"/>
    <mergeCell ref="J334:K334"/>
    <mergeCell ref="H335:I335"/>
    <mergeCell ref="J335:K335"/>
    <mergeCell ref="D336:I336"/>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C373:G373"/>
    <mergeCell ref="J373:N373"/>
    <mergeCell ref="C374:G374"/>
    <mergeCell ref="J374:N374"/>
    <mergeCell ref="O374:O37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B378:G378"/>
    <mergeCell ref="H378:N378"/>
    <mergeCell ref="O378:P378"/>
    <mergeCell ref="B379:P379"/>
    <mergeCell ref="C380:G380"/>
    <mergeCell ref="H380:I380"/>
    <mergeCell ref="K380:N380"/>
    <mergeCell ref="C376:G376"/>
    <mergeCell ref="H376:I376"/>
    <mergeCell ref="J376:J377"/>
    <mergeCell ref="K376:N377"/>
    <mergeCell ref="O376:O377"/>
    <mergeCell ref="P376:P377"/>
    <mergeCell ref="C377:G377"/>
    <mergeCell ref="H377:I377"/>
    <mergeCell ref="C384:G384"/>
    <mergeCell ref="H384:I384"/>
    <mergeCell ref="K384:N384"/>
    <mergeCell ref="C385:G385"/>
    <mergeCell ref="H385:I385"/>
    <mergeCell ref="K385:N385"/>
    <mergeCell ref="C381:G381"/>
    <mergeCell ref="H381:I381"/>
    <mergeCell ref="K381:N381"/>
    <mergeCell ref="C382:G382"/>
    <mergeCell ref="H382:I382"/>
    <mergeCell ref="J382:J383"/>
    <mergeCell ref="K382:N382"/>
    <mergeCell ref="D383:G383"/>
    <mergeCell ref="H383:I383"/>
    <mergeCell ref="K383:N383"/>
    <mergeCell ref="B389:O389"/>
    <mergeCell ref="C386:G386"/>
    <mergeCell ref="H386:I386"/>
    <mergeCell ref="K386:N386"/>
    <mergeCell ref="C387:I387"/>
    <mergeCell ref="J387:J388"/>
    <mergeCell ref="K387:N388"/>
    <mergeCell ref="D388:G388"/>
    <mergeCell ref="H388:I388"/>
  </mergeCells>
  <conditionalFormatting sqref="F73:F75">
    <cfRule type="containsBlanks" dxfId="1279" priority="168">
      <formula>LEN(TRIM(F73))=0</formula>
    </cfRule>
  </conditionalFormatting>
  <conditionalFormatting sqref="F77:F80">
    <cfRule type="containsBlanks" dxfId="1278" priority="135">
      <formula>LEN(TRIM(F77))=0</formula>
    </cfRule>
  </conditionalFormatting>
  <conditionalFormatting sqref="F180:F190">
    <cfRule type="containsBlanks" dxfId="1277" priority="169">
      <formula>LEN(TRIM(F180))=0</formula>
    </cfRule>
  </conditionalFormatting>
  <conditionalFormatting sqref="F257:F258">
    <cfRule type="containsBlanks" dxfId="1276" priority="174">
      <formula>LEN(TRIM(F257))=0</formula>
    </cfRule>
  </conditionalFormatting>
  <conditionalFormatting sqref="F260">
    <cfRule type="expression" dxfId="1275" priority="29">
      <formula>AND(F258="No",#REF!="No")</formula>
    </cfRule>
  </conditionalFormatting>
  <conditionalFormatting sqref="F260:F267">
    <cfRule type="containsBlanks" dxfId="1274" priority="173">
      <formula>LEN(TRIM(F260))=0</formula>
    </cfRule>
  </conditionalFormatting>
  <conditionalFormatting sqref="F261">
    <cfRule type="expression" dxfId="1273" priority="3">
      <formula>AND(F258="No",#REF!="No")</formula>
    </cfRule>
  </conditionalFormatting>
  <conditionalFormatting sqref="F262">
    <cfRule type="expression" dxfId="1272" priority="2">
      <formula>AND(F258="No",#REF!="No")</formula>
    </cfRule>
  </conditionalFormatting>
  <conditionalFormatting sqref="F264:F267">
    <cfRule type="expression" dxfId="1271" priority="54">
      <formula>$F$263="No"</formula>
    </cfRule>
  </conditionalFormatting>
  <conditionalFormatting sqref="F273:F277">
    <cfRule type="containsBlanks" dxfId="1270" priority="159">
      <formula>LEN(TRIM(F273))=0</formula>
    </cfRule>
  </conditionalFormatting>
  <conditionalFormatting sqref="F81:G81">
    <cfRule type="expression" dxfId="1269" priority="33">
      <formula>OR($F$80="No",$F$80="Don't know",$F$80="Not applicable")</formula>
    </cfRule>
  </conditionalFormatting>
  <conditionalFormatting sqref="F250:G250 F251 F252:G252 F253 F254:G254">
    <cfRule type="containsBlanks" dxfId="1268" priority="156">
      <formula>LEN(TRIM(F250))=0</formula>
    </cfRule>
  </conditionalFormatting>
  <conditionalFormatting sqref="F86:J86">
    <cfRule type="containsBlanks" dxfId="1267" priority="91">
      <formula>LEN(TRIM(F86))=0</formula>
    </cfRule>
  </conditionalFormatting>
  <conditionalFormatting sqref="F226:J226">
    <cfRule type="expression" dxfId="1266" priority="47">
      <formula>OR($H$225="No",$H$225="Don't know",$H$225="Not applicable (no fees)")</formula>
    </cfRule>
  </conditionalFormatting>
  <conditionalFormatting sqref="F228:J228">
    <cfRule type="expression" dxfId="1265" priority="46">
      <formula>$H$227="No"</formula>
    </cfRule>
  </conditionalFormatting>
  <conditionalFormatting sqref="F54:L56">
    <cfRule type="containsBlanks" dxfId="1264" priority="108">
      <formula>LEN(TRIM(F54))=0</formula>
    </cfRule>
  </conditionalFormatting>
  <conditionalFormatting sqref="F45:M45">
    <cfRule type="expression" dxfId="1263" priority="80">
      <formula>OR($I$42="No",$I$42="Don't know")</formula>
    </cfRule>
  </conditionalFormatting>
  <conditionalFormatting sqref="F47:M47 F45:M45 M52:M56">
    <cfRule type="containsBlanks" dxfId="1262" priority="103">
      <formula>LEN(TRIM(F45))=0</formula>
    </cfRule>
  </conditionalFormatting>
  <conditionalFormatting sqref="F47:M47">
    <cfRule type="expression" dxfId="1261" priority="81">
      <formula>OR($I$42="No",$I$42="Don't know")</formula>
    </cfRule>
  </conditionalFormatting>
  <conditionalFormatting sqref="F8:N8">
    <cfRule type="expression" dxfId="1260" priority="77">
      <formula>OR($I$6="No",$I$6="Don't know")</formula>
    </cfRule>
    <cfRule type="containsBlanks" dxfId="1259" priority="194">
      <formula>LEN(TRIM(F8))=0</formula>
    </cfRule>
    <cfRule type="expression" dxfId="1258" priority="198">
      <formula>$N$13="No"</formula>
    </cfRule>
    <cfRule type="expression" dxfId="1257" priority="199">
      <formula>$N$13="Not applicable"</formula>
    </cfRule>
    <cfRule type="expression" dxfId="1256" priority="200">
      <formula>$N$13="Don't know"</formula>
    </cfRule>
  </conditionalFormatting>
  <conditionalFormatting sqref="F86:N89">
    <cfRule type="expression" dxfId="1255" priority="74">
      <formula>OR($H$84="No",$H$84="Don't know")</formula>
    </cfRule>
  </conditionalFormatting>
  <conditionalFormatting sqref="G38:G39">
    <cfRule type="expression" dxfId="1254" priority="90">
      <formula>$J$35="No"</formula>
    </cfRule>
  </conditionalFormatting>
  <conditionalFormatting sqref="G139">
    <cfRule type="containsBlanks" dxfId="1253" priority="190">
      <formula>LEN(TRIM(G139))=0</formula>
    </cfRule>
  </conditionalFormatting>
  <conditionalFormatting sqref="G256">
    <cfRule type="containsBlanks" dxfId="1252" priority="155">
      <formula>LEN(TRIM(G256))=0</formula>
    </cfRule>
  </conditionalFormatting>
  <conditionalFormatting sqref="G271 F273:G277">
    <cfRule type="expression" dxfId="1251" priority="53">
      <formula>OR($G$269="No",$G$269="Don't know")</formula>
    </cfRule>
  </conditionalFormatting>
  <conditionalFormatting sqref="G271 G269">
    <cfRule type="containsBlanks" dxfId="1250" priority="158">
      <formula>LEN(TRIM(G269))=0</formula>
    </cfRule>
  </conditionalFormatting>
  <conditionalFormatting sqref="G153:I154">
    <cfRule type="expression" dxfId="1249" priority="72">
      <formula>OR($I$100="No",$I$100="Don't know")</formula>
    </cfRule>
  </conditionalFormatting>
  <conditionalFormatting sqref="G38:J39">
    <cfRule type="expression" dxfId="1248" priority="75">
      <formula>OR($J$35="No",$J$35="Don't know")</formula>
    </cfRule>
    <cfRule type="containsBlanks" dxfId="1247" priority="192">
      <formula>LEN(TRIM(G38))=0</formula>
    </cfRule>
  </conditionalFormatting>
  <conditionalFormatting sqref="G71:J71 F73:G75 F77:G81">
    <cfRule type="expression" dxfId="1246" priority="34">
      <formula>($J$59=0)</formula>
    </cfRule>
  </conditionalFormatting>
  <conditionalFormatting sqref="G71:J71">
    <cfRule type="expression" dxfId="1245" priority="36">
      <formula>OR($J$70="No",$J$70="Don't know",$J$70="Not applicable")</formula>
    </cfRule>
    <cfRule type="containsBlanks" dxfId="1244" priority="157">
      <formula>LEN(TRIM(G71))=0</formula>
    </cfRule>
  </conditionalFormatting>
  <conditionalFormatting sqref="G95:J96">
    <cfRule type="containsBlanks" dxfId="1243" priority="31">
      <formula>LEN(TRIM(G95))=0</formula>
    </cfRule>
  </conditionalFormatting>
  <conditionalFormatting sqref="G98:J99">
    <cfRule type="containsBlanks" dxfId="1242" priority="27">
      <formula>LEN(TRIM(G98))=0</formula>
    </cfRule>
  </conditionalFormatting>
  <conditionalFormatting sqref="G101:J102">
    <cfRule type="containsBlanks" dxfId="1241" priority="26">
      <formula>LEN(TRIM(G101))=0</formula>
    </cfRule>
  </conditionalFormatting>
  <conditionalFormatting sqref="G104:J105">
    <cfRule type="containsBlanks" dxfId="1240" priority="25">
      <formula>LEN(TRIM(G104))=0</formula>
    </cfRule>
  </conditionalFormatting>
  <conditionalFormatting sqref="G107:J108">
    <cfRule type="containsBlanks" dxfId="1239" priority="24">
      <formula>LEN(TRIM(G107))=0</formula>
    </cfRule>
  </conditionalFormatting>
  <conditionalFormatting sqref="G110:J111">
    <cfRule type="containsBlanks" dxfId="1238" priority="23">
      <formula>LEN(TRIM(G110))=0</formula>
    </cfRule>
  </conditionalFormatting>
  <conditionalFormatting sqref="G113:J114">
    <cfRule type="containsBlanks" dxfId="1237" priority="22">
      <formula>LEN(TRIM(G113))=0</formula>
    </cfRule>
  </conditionalFormatting>
  <conditionalFormatting sqref="G116:J117">
    <cfRule type="containsBlanks" dxfId="1236" priority="21">
      <formula>LEN(TRIM(G116))=0</formula>
    </cfRule>
  </conditionalFormatting>
  <conditionalFormatting sqref="G119:J120">
    <cfRule type="containsBlanks" dxfId="1235" priority="20">
      <formula>LEN(TRIM(G119))=0</formula>
    </cfRule>
  </conditionalFormatting>
  <conditionalFormatting sqref="G122:J123">
    <cfRule type="containsBlanks" dxfId="1234" priority="19">
      <formula>LEN(TRIM(G122))=0</formula>
    </cfRule>
  </conditionalFormatting>
  <conditionalFormatting sqref="G125:J126">
    <cfRule type="containsBlanks" dxfId="1233" priority="18">
      <formula>LEN(TRIM(G125))=0</formula>
    </cfRule>
  </conditionalFormatting>
  <conditionalFormatting sqref="G128:J129">
    <cfRule type="containsBlanks" dxfId="1232" priority="17">
      <formula>LEN(TRIM(G128))=0</formula>
    </cfRule>
  </conditionalFormatting>
  <conditionalFormatting sqref="G131:J132">
    <cfRule type="containsBlanks" dxfId="1231" priority="16">
      <formula>LEN(TRIM(G131))=0</formula>
    </cfRule>
  </conditionalFormatting>
  <conditionalFormatting sqref="G168:K178">
    <cfRule type="expression" dxfId="1230" priority="61">
      <formula>OR($F168="No",$F168="Don't know")</formula>
    </cfRule>
  </conditionalFormatting>
  <conditionalFormatting sqref="G151:L152">
    <cfRule type="expression" dxfId="1229" priority="73">
      <formula>OR($I$94="No",$I$94="Don't know")</formula>
    </cfRule>
  </conditionalFormatting>
  <conditionalFormatting sqref="G155:L155">
    <cfRule type="expression" dxfId="1228" priority="70">
      <formula>OR($I$103="No",$I$103="Don't know")</formula>
    </cfRule>
  </conditionalFormatting>
  <conditionalFormatting sqref="G156:L156">
    <cfRule type="expression" dxfId="1227" priority="69">
      <formula>OR($I$106="No",$I$106="Don't know")</formula>
    </cfRule>
  </conditionalFormatting>
  <conditionalFormatting sqref="G157:L159">
    <cfRule type="expression" dxfId="1226" priority="68">
      <formula>OR($I$109="No",$I$109="Don't know")</formula>
    </cfRule>
  </conditionalFormatting>
  <conditionalFormatting sqref="G160:L161">
    <cfRule type="expression" dxfId="1225" priority="67">
      <formula>OR($I$118="No",$I$118="Don't know")</formula>
    </cfRule>
  </conditionalFormatting>
  <conditionalFormatting sqref="G162:L163">
    <cfRule type="expression" dxfId="1224" priority="66">
      <formula>OR($I$124="No",$I$124="Don't know")</formula>
    </cfRule>
  </conditionalFormatting>
  <conditionalFormatting sqref="G164:L164">
    <cfRule type="expression" dxfId="1223" priority="65">
      <formula>OR($I$130="No",$I$130="Don't know")</formula>
    </cfRule>
  </conditionalFormatting>
  <conditionalFormatting sqref="G180:N190">
    <cfRule type="expression" dxfId="1222" priority="60">
      <formula>OR($F180="No",$F180="Don't know")</formula>
    </cfRule>
  </conditionalFormatting>
  <conditionalFormatting sqref="G192:N202">
    <cfRule type="expression" dxfId="1221" priority="59">
      <formula>OR($F192="No",$F192="Don't know")</formula>
    </cfRule>
  </conditionalFormatting>
  <conditionalFormatting sqref="G204:N214">
    <cfRule type="expression" dxfId="1220" priority="58">
      <formula>OR($F204="No",$F204="Don't know")</formula>
    </cfRule>
  </conditionalFormatting>
  <conditionalFormatting sqref="H141:H142">
    <cfRule type="containsBlanks" dxfId="1219" priority="107">
      <formula>LEN(TRIM(H141))=0</formula>
    </cfRule>
  </conditionalFormatting>
  <conditionalFormatting sqref="H141:H144">
    <cfRule type="expression" dxfId="1218" priority="104">
      <formula>#REF!="Don't know"</formula>
    </cfRule>
    <cfRule type="expression" dxfId="1217" priority="105">
      <formula>#REF!="No"</formula>
    </cfRule>
  </conditionalFormatting>
  <conditionalFormatting sqref="H143">
    <cfRule type="containsBlanks" dxfId="1216" priority="109">
      <formula>LEN(TRIM(H143))=0</formula>
    </cfRule>
  </conditionalFormatting>
  <conditionalFormatting sqref="H144:H145">
    <cfRule type="containsBlanks" dxfId="1215" priority="106">
      <formula>LEN(TRIM(H144))=0</formula>
    </cfRule>
  </conditionalFormatting>
  <conditionalFormatting sqref="H145">
    <cfRule type="expression" dxfId="1214" priority="183">
      <formula>#REF!="Don't know"</formula>
    </cfRule>
    <cfRule type="expression" dxfId="1213" priority="184">
      <formula>#REF!="No"</formula>
    </cfRule>
  </conditionalFormatting>
  <conditionalFormatting sqref="H147 K141">
    <cfRule type="expression" dxfId="1212" priority="186">
      <formula>#REF!="Don't know"</formula>
    </cfRule>
    <cfRule type="expression" dxfId="1211" priority="187">
      <formula>#REF!="No"</formula>
    </cfRule>
  </conditionalFormatting>
  <conditionalFormatting sqref="H147">
    <cfRule type="containsBlanks" dxfId="1210" priority="185">
      <formula>LEN(TRIM(H147))=0</formula>
    </cfRule>
  </conditionalFormatting>
  <conditionalFormatting sqref="H215">
    <cfRule type="containsBlanks" dxfId="1209" priority="162">
      <formula>LEN(TRIM(H215))=0</formula>
    </cfRule>
    <cfRule type="expression" dxfId="1208" priority="163">
      <formula>#REF!="Don't know"</formula>
    </cfRule>
    <cfRule type="expression" dxfId="1207" priority="164">
      <formula>#REF!="No"</formula>
    </cfRule>
  </conditionalFormatting>
  <conditionalFormatting sqref="H217:H221">
    <cfRule type="containsBlanks" dxfId="1206" priority="165">
      <formula>LEN(TRIM(H217))=0</formula>
    </cfRule>
    <cfRule type="expression" dxfId="1205" priority="166">
      <formula>$H$148="Don't know"</formula>
    </cfRule>
    <cfRule type="expression" dxfId="1204" priority="167">
      <formula>$H$148="no"</formula>
    </cfRule>
  </conditionalFormatting>
  <conditionalFormatting sqref="H223:H225">
    <cfRule type="containsBlanks" dxfId="1203" priority="134">
      <formula>LEN(TRIM(H223))=0</formula>
    </cfRule>
  </conditionalFormatting>
  <conditionalFormatting sqref="H227">
    <cfRule type="containsBlanks" dxfId="1202" priority="133">
      <formula>LEN(TRIM(H227))=0</formula>
    </cfRule>
  </conditionalFormatting>
  <conditionalFormatting sqref="H315">
    <cfRule type="expression" dxfId="1201" priority="28">
      <formula>H314="No"</formula>
    </cfRule>
  </conditionalFormatting>
  <conditionalFormatting sqref="H317:H318">
    <cfRule type="containsBlanks" dxfId="1200" priority="179">
      <formula>LEN(TRIM(H317))=0</formula>
    </cfRule>
  </conditionalFormatting>
  <conditionalFormatting sqref="H320">
    <cfRule type="containsBlanks" dxfId="1199" priority="175">
      <formula>LEN(TRIM(H320))=0</formula>
    </cfRule>
  </conditionalFormatting>
  <conditionalFormatting sqref="H373:H374">
    <cfRule type="containsBlanks" dxfId="1198" priority="144">
      <formula>LEN(TRIM(H373))=0</formula>
    </cfRule>
  </conditionalFormatting>
  <conditionalFormatting sqref="H377 H376:I376">
    <cfRule type="containsBlanks" dxfId="1197" priority="160">
      <formula>LEN(TRIM(H376))=0</formula>
    </cfRule>
  </conditionalFormatting>
  <conditionalFormatting sqref="H380:H386">
    <cfRule type="containsBlanks" dxfId="1196" priority="38">
      <formula>LEN(TRIM(H380))=0</formula>
    </cfRule>
    <cfRule type="containsBlanks" priority="39">
      <formula>LEN(TRIM(H380))=0</formula>
    </cfRule>
  </conditionalFormatting>
  <conditionalFormatting sqref="H388">
    <cfRule type="containsBlanks" dxfId="1195" priority="40">
      <formula>LEN(TRIM(H388))=0</formula>
    </cfRule>
    <cfRule type="containsBlanks" priority="41">
      <formula>LEN(TRIM(H388))=0</formula>
    </cfRule>
  </conditionalFormatting>
  <conditionalFormatting sqref="H376:I376 H377">
    <cfRule type="containsBlanks" priority="161">
      <formula>LEN(TRIM(H376))=0</formula>
    </cfRule>
  </conditionalFormatting>
  <conditionalFormatting sqref="H377:I377">
    <cfRule type="expression" dxfId="1194" priority="32">
      <formula>OR($H$376="No PSE plan started/developed",$H$376="Don't know",$H$376="Yes PSE plan but no FP/RH component")</formula>
    </cfRule>
  </conditionalFormatting>
  <conditionalFormatting sqref="H381:I381">
    <cfRule type="expression" dxfId="1193" priority="37">
      <formula>OR($H$380="No",$H$380="Don't know")</formula>
    </cfRule>
  </conditionalFormatting>
  <conditionalFormatting sqref="H141:J144">
    <cfRule type="expression" dxfId="1192" priority="78">
      <formula>OR($G$139="No",$G$139="Don't know")</formula>
    </cfRule>
  </conditionalFormatting>
  <conditionalFormatting sqref="H146:J146">
    <cfRule type="expression" dxfId="1191" priority="64">
      <formula>OR($H$145="No",$H$145="Don't know")</formula>
    </cfRule>
  </conditionalFormatting>
  <conditionalFormatting sqref="H148:J148">
    <cfRule type="expression" dxfId="1190" priority="63">
      <formula>OR($H$147="No",$H$147="Don't know")</formula>
    </cfRule>
  </conditionalFormatting>
  <conditionalFormatting sqref="H217:J221">
    <cfRule type="expression" dxfId="1189" priority="57">
      <formula>OR($H$215="No",$H$215="Don't know")</formula>
    </cfRule>
  </conditionalFormatting>
  <conditionalFormatting sqref="H225:J225">
    <cfRule type="expression" dxfId="1188" priority="56">
      <formula>AND($H$223="No",$H$224="No")</formula>
    </cfRule>
  </conditionalFormatting>
  <conditionalFormatting sqref="H230:J231">
    <cfRule type="expression" dxfId="1187" priority="55">
      <formula>AND($H$223="No",$H$224="No")</formula>
    </cfRule>
  </conditionalFormatting>
  <conditionalFormatting sqref="H231:J231">
    <cfRule type="expression" dxfId="1186" priority="45">
      <formula>OR($H$230="No","Don't know")</formula>
    </cfRule>
  </conditionalFormatting>
  <conditionalFormatting sqref="H306:J306">
    <cfRule type="expression" dxfId="1185" priority="51">
      <formula>OR($H$305="No",$H$305="Don't know")</formula>
    </cfRule>
  </conditionalFormatting>
  <conditionalFormatting sqref="H307:J307">
    <cfRule type="expression" dxfId="1184" priority="52">
      <formula>OR($H$306="No",$H$306="Don't know",$H$305="No",$H$305="Don't know")</formula>
    </cfRule>
  </conditionalFormatting>
  <conditionalFormatting sqref="H315:J315">
    <cfRule type="containsBlanks" dxfId="1183" priority="141">
      <formula>LEN(TRIM(H315))=0</formula>
    </cfRule>
  </conditionalFormatting>
  <conditionalFormatting sqref="H319:J319">
    <cfRule type="expression" dxfId="1182" priority="50">
      <formula>OR($H$318="No",$H$318="Don't know")</formula>
    </cfRule>
    <cfRule type="containsBlanks" dxfId="1181" priority="140">
      <formula>LEN(TRIM(H319))=0</formula>
    </cfRule>
  </conditionalFormatting>
  <conditionalFormatting sqref="H321:J321">
    <cfRule type="expression" dxfId="1180" priority="49">
      <formula>OR($H$320="No",$H$320="Don't know",$H$320="Not applicable")</formula>
    </cfRule>
  </conditionalFormatting>
  <conditionalFormatting sqref="H322:J322">
    <cfRule type="expression" dxfId="1179" priority="48">
      <formula>$H$320="Yes"</formula>
    </cfRule>
    <cfRule type="containsBlanks" dxfId="1178" priority="139">
      <formula>LEN(TRIM(H322))=0</formula>
    </cfRule>
  </conditionalFormatting>
  <conditionalFormatting sqref="H375:N375">
    <cfRule type="expression" dxfId="1177" priority="44">
      <formula>OR($H$374="No",$H$374="Don't know")</formula>
    </cfRule>
  </conditionalFormatting>
  <conditionalFormatting sqref="I6">
    <cfRule type="expression" dxfId="1176" priority="129">
      <formula>$N$13="No"</formula>
    </cfRule>
    <cfRule type="expression" dxfId="1175" priority="130">
      <formula>$N$13="Not applicable"</formula>
    </cfRule>
    <cfRule type="expression" dxfId="1174" priority="131">
      <formula>$N$13="Don't know"</formula>
    </cfRule>
    <cfRule type="containsBlanks" dxfId="1173" priority="132">
      <formula>LEN(TRIM(I6))=0</formula>
    </cfRule>
  </conditionalFormatting>
  <conditionalFormatting sqref="I10:I12">
    <cfRule type="expression" dxfId="1172" priority="89">
      <formula>$I$6="No"</formula>
    </cfRule>
  </conditionalFormatting>
  <conditionalFormatting sqref="I10:I18">
    <cfRule type="containsBlanks" dxfId="1171" priority="125">
      <formula>LEN(TRIM(I10))=0</formula>
    </cfRule>
    <cfRule type="expression" dxfId="1170" priority="126">
      <formula>$N$13="No"</formula>
    </cfRule>
    <cfRule type="expression" dxfId="1169" priority="127">
      <formula>$N$13="Not applicable"</formula>
    </cfRule>
    <cfRule type="expression" dxfId="1168" priority="128">
      <formula>$N$13="Don't know"</formula>
    </cfRule>
  </conditionalFormatting>
  <conditionalFormatting sqref="I10:I23">
    <cfRule type="expression" dxfId="1167" priority="82">
      <formula>OR($I$6="No",$I$6="Don't know")</formula>
    </cfRule>
  </conditionalFormatting>
  <conditionalFormatting sqref="I19:I23">
    <cfRule type="expression" dxfId="1166" priority="83">
      <formula>$I$6="No"</formula>
    </cfRule>
    <cfRule type="containsBlanks" dxfId="1165" priority="84">
      <formula>LEN(TRIM(I19))=0</formula>
    </cfRule>
    <cfRule type="expression" dxfId="1164" priority="85">
      <formula>$N$13="No"</formula>
    </cfRule>
    <cfRule type="expression" dxfId="1163" priority="86">
      <formula>$N$13="Not applicable"</formula>
    </cfRule>
    <cfRule type="expression" dxfId="1162" priority="87">
      <formula>$N$13="Don't know"</formula>
    </cfRule>
  </conditionalFormatting>
  <conditionalFormatting sqref="I42">
    <cfRule type="containsBlanks" dxfId="1161" priority="176">
      <formula>LEN(TRIM(I42))=0</formula>
    </cfRule>
  </conditionalFormatting>
  <conditionalFormatting sqref="H297:I299">
    <cfRule type="containsBlanks" dxfId="1160" priority="42">
      <formula>LEN(TRIM(H297))=0</formula>
    </cfRule>
  </conditionalFormatting>
  <conditionalFormatting sqref="J25:J28">
    <cfRule type="containsBlanks" dxfId="1159" priority="43">
      <formula>LEN(TRIM(J25))=0</formula>
    </cfRule>
  </conditionalFormatting>
  <conditionalFormatting sqref="J33">
    <cfRule type="containsBlanks" dxfId="1158" priority="189">
      <formula>LEN(TRIM(J33))=0</formula>
    </cfRule>
  </conditionalFormatting>
  <conditionalFormatting sqref="J35">
    <cfRule type="containsBlanks" dxfId="1157" priority="188">
      <formula>LEN(TRIM(J35))=0</formula>
    </cfRule>
  </conditionalFormatting>
  <conditionalFormatting sqref="J67:J70">
    <cfRule type="expression" dxfId="1156" priority="35">
      <formula>($J$59=0)</formula>
    </cfRule>
    <cfRule type="containsBlanks" dxfId="1155" priority="153">
      <formula>LEN(TRIM(J67))=0</formula>
    </cfRule>
  </conditionalFormatting>
  <conditionalFormatting sqref="J282">
    <cfRule type="containsBlanks" dxfId="1154" priority="1">
      <formula>LEN(TRIM(J282))=0</formula>
    </cfRule>
  </conditionalFormatting>
  <conditionalFormatting sqref="J326:J327">
    <cfRule type="containsBlanks" dxfId="1153" priority="154">
      <formula>LEN(TRIM(J326))=0</formula>
    </cfRule>
  </conditionalFormatting>
  <conditionalFormatting sqref="J330">
    <cfRule type="containsBlanks" dxfId="1152" priority="152">
      <formula>LEN(TRIM(J330))=0</formula>
    </cfRule>
  </conditionalFormatting>
  <conditionalFormatting sqref="J332:J333">
    <cfRule type="containsBlanks" dxfId="1151" priority="115">
      <formula>LEN(TRIM(J332))=0</formula>
    </cfRule>
  </conditionalFormatting>
  <conditionalFormatting sqref="J336">
    <cfRule type="containsBlanks" dxfId="1150" priority="151">
      <formula>LEN(TRIM(J336))=0</formula>
    </cfRule>
  </conditionalFormatting>
  <conditionalFormatting sqref="J338:J339">
    <cfRule type="containsBlanks" dxfId="1149" priority="136">
      <formula>LEN(TRIM(J338))=0</formula>
    </cfRule>
  </conditionalFormatting>
  <conditionalFormatting sqref="J342">
    <cfRule type="containsBlanks" dxfId="1148" priority="150">
      <formula>LEN(TRIM(J342))=0</formula>
    </cfRule>
  </conditionalFormatting>
  <conditionalFormatting sqref="J344:J345">
    <cfRule type="containsBlanks" dxfId="1147" priority="114">
      <formula>LEN(TRIM(J344))=0</formula>
    </cfRule>
  </conditionalFormatting>
  <conditionalFormatting sqref="J348">
    <cfRule type="containsBlanks" dxfId="1146" priority="149">
      <formula>LEN(TRIM(J348))=0</formula>
    </cfRule>
  </conditionalFormatting>
  <conditionalFormatting sqref="J350:J351">
    <cfRule type="containsBlanks" dxfId="1145" priority="113">
      <formula>LEN(TRIM(J350))=0</formula>
    </cfRule>
  </conditionalFormatting>
  <conditionalFormatting sqref="J354">
    <cfRule type="containsBlanks" dxfId="1144" priority="142">
      <formula>LEN(TRIM(J354))=0</formula>
    </cfRule>
  </conditionalFormatting>
  <conditionalFormatting sqref="J356:J357">
    <cfRule type="containsBlanks" dxfId="1143" priority="112">
      <formula>LEN(TRIM(J356))=0</formula>
    </cfRule>
  </conditionalFormatting>
  <conditionalFormatting sqref="J360">
    <cfRule type="containsBlanks" dxfId="1142" priority="148">
      <formula>LEN(TRIM(J360))=0</formula>
    </cfRule>
  </conditionalFormatting>
  <conditionalFormatting sqref="J362:J363">
    <cfRule type="containsBlanks" dxfId="1141" priority="111">
      <formula>LEN(TRIM(J362))=0</formula>
    </cfRule>
  </conditionalFormatting>
  <conditionalFormatting sqref="J366">
    <cfRule type="containsBlanks" dxfId="1140" priority="147">
      <formula>LEN(TRIM(J366))=0</formula>
    </cfRule>
  </conditionalFormatting>
  <conditionalFormatting sqref="J368:J369">
    <cfRule type="containsBlanks" dxfId="1139" priority="110">
      <formula>LEN(TRIM(J368))=0</formula>
    </cfRule>
  </conditionalFormatting>
  <conditionalFormatting sqref="J372">
    <cfRule type="containsBlanks" dxfId="1138" priority="146">
      <formula>LEN(TRIM(J372))=0</formula>
    </cfRule>
  </conditionalFormatting>
  <conditionalFormatting sqref="J153:L154">
    <cfRule type="expression" dxfId="1137" priority="71">
      <formula>OR($G$100="No",$G$100="Don't know")</formula>
    </cfRule>
  </conditionalFormatting>
  <conditionalFormatting sqref="J139:N139">
    <cfRule type="expression" dxfId="1136" priority="79">
      <formula>OR($G$139="No",$G$139="Don't know")</formula>
    </cfRule>
  </conditionalFormatting>
  <conditionalFormatting sqref="K94">
    <cfRule type="expression" dxfId="1135" priority="30">
      <formula>OR($H$84="No",$H$84="Don't know")</formula>
    </cfRule>
  </conditionalFormatting>
  <conditionalFormatting sqref="K97">
    <cfRule type="expression" dxfId="1134" priority="15">
      <formula>OR($H$84="No",$H$84="Don't know")</formula>
    </cfRule>
  </conditionalFormatting>
  <conditionalFormatting sqref="K100">
    <cfRule type="expression" dxfId="1133" priority="14">
      <formula>OR($H$84="No",$H$84="Don't know")</formula>
    </cfRule>
  </conditionalFormatting>
  <conditionalFormatting sqref="K103">
    <cfRule type="expression" dxfId="1132" priority="13">
      <formula>OR($H$84="No",$H$84="Don't know")</formula>
    </cfRule>
  </conditionalFormatting>
  <conditionalFormatting sqref="K106">
    <cfRule type="expression" dxfId="1131" priority="12">
      <formula>OR($H$84="No",$H$84="Don't know")</formula>
    </cfRule>
  </conditionalFormatting>
  <conditionalFormatting sqref="K109">
    <cfRule type="expression" dxfId="1130" priority="11">
      <formula>OR($H$84="No",$H$84="Don't know")</formula>
    </cfRule>
  </conditionalFormatting>
  <conditionalFormatting sqref="K112">
    <cfRule type="expression" dxfId="1129" priority="10">
      <formula>OR($H$84="No",$H$84="Don't know")</formula>
    </cfRule>
  </conditionalFormatting>
  <conditionalFormatting sqref="K115">
    <cfRule type="expression" dxfId="1128" priority="9">
      <formula>OR($H$84="No",$H$84="Don't know")</formula>
    </cfRule>
  </conditionalFormatting>
  <conditionalFormatting sqref="K118">
    <cfRule type="expression" dxfId="1127" priority="8">
      <formula>OR($H$84="No",$H$84="Don't know")</formula>
    </cfRule>
  </conditionalFormatting>
  <conditionalFormatting sqref="K121">
    <cfRule type="expression" dxfId="1126" priority="7">
      <formula>OR($H$84="No",$H$84="Don't know")</formula>
    </cfRule>
  </conditionalFormatting>
  <conditionalFormatting sqref="K124">
    <cfRule type="expression" dxfId="1125" priority="6">
      <formula>OR($H$84="No",$H$84="Don't know")</formula>
    </cfRule>
  </conditionalFormatting>
  <conditionalFormatting sqref="K127">
    <cfRule type="expression" dxfId="1124" priority="5">
      <formula>OR($H$84="No",$H$84="Don't know")</formula>
    </cfRule>
  </conditionalFormatting>
  <conditionalFormatting sqref="K130">
    <cfRule type="expression" dxfId="1123" priority="4">
      <formula>OR($H$84="No",$H$84="Don't know")</formula>
    </cfRule>
  </conditionalFormatting>
  <conditionalFormatting sqref="K141 G151:G164 J151:J164 H230 F204:F214 K223 K233:K245 F248">
    <cfRule type="containsBlanks" dxfId="1122" priority="191">
      <formula>LEN(TRIM(F141))=0</formula>
    </cfRule>
  </conditionalFormatting>
  <conditionalFormatting sqref="K247">
    <cfRule type="containsBlanks" dxfId="1121" priority="180">
      <formula>LEN(TRIM(K247))=0</formula>
    </cfRule>
  </conditionalFormatting>
  <conditionalFormatting sqref="K19:N23">
    <cfRule type="expression" dxfId="1120" priority="88">
      <formula>OR($I$6="No",$I$6="Don't know")</formula>
    </cfRule>
    <cfRule type="containsBlanks" dxfId="1119" priority="143">
      <formula>LEN(TRIM(K19))=0</formula>
    </cfRule>
  </conditionalFormatting>
  <conditionalFormatting sqref="L168:L178 F168:F178">
    <cfRule type="containsBlanks" dxfId="1118" priority="170">
      <formula>LEN(TRIM(F168))=0</formula>
    </cfRule>
  </conditionalFormatting>
  <conditionalFormatting sqref="L168:L178">
    <cfRule type="expression" dxfId="1117" priority="171">
      <formula>$F$225="Don't know"</formula>
    </cfRule>
    <cfRule type="expression" dxfId="1116" priority="172">
      <formula>$F$225="No"</formula>
    </cfRule>
  </conditionalFormatting>
  <conditionalFormatting sqref="L192:M202">
    <cfRule type="expression" dxfId="1115" priority="181">
      <formula>$F$225="Don't know"</formula>
    </cfRule>
    <cfRule type="expression" dxfId="1114" priority="182">
      <formula>$F$225="No"</formula>
    </cfRule>
    <cfRule type="expression" dxfId="1113" priority="196">
      <formula>$F$225="Don't know"</formula>
    </cfRule>
    <cfRule type="expression" dxfId="1112" priority="197">
      <formula>$F$225="No"</formula>
    </cfRule>
  </conditionalFormatting>
  <conditionalFormatting sqref="L10:N10">
    <cfRule type="expression" dxfId="1111" priority="124">
      <formula>OR($I$10="No",$I$10="Don't know",$I$10="Not applicable")</formula>
    </cfRule>
  </conditionalFormatting>
  <conditionalFormatting sqref="L10:N18">
    <cfRule type="expression" dxfId="1110" priority="76">
      <formula>OR($I$6="No",$I$6="Don't know")</formula>
    </cfRule>
  </conditionalFormatting>
  <conditionalFormatting sqref="L11:N11">
    <cfRule type="expression" dxfId="1109" priority="123">
      <formula>OR($I$11="No",$I$11="Don't know",$I$11="Not applicable")</formula>
    </cfRule>
  </conditionalFormatting>
  <conditionalFormatting sqref="L12:N12">
    <cfRule type="expression" dxfId="1108" priority="122">
      <formula>OR($I$12="No",$I$12="Don't know",$I$12="Not applicable")</formula>
    </cfRule>
  </conditionalFormatting>
  <conditionalFormatting sqref="L13:N13">
    <cfRule type="expression" dxfId="1107" priority="121">
      <formula>OR($I$13="No",$I$13="Don't know",$I$13="Not applicable")</formula>
    </cfRule>
  </conditionalFormatting>
  <conditionalFormatting sqref="L14:N14">
    <cfRule type="expression" dxfId="1106" priority="120">
      <formula>OR($I$14="No",$I$14="Don't know",$I$14="Not applicable")</formula>
    </cfRule>
  </conditionalFormatting>
  <conditionalFormatting sqref="L15:N15">
    <cfRule type="expression" dxfId="1105" priority="119">
      <formula>OR($I$15="No",$I$15="Don't know",$I$15="Not applicable")</formula>
    </cfRule>
  </conditionalFormatting>
  <conditionalFormatting sqref="L16:N16">
    <cfRule type="expression" dxfId="1104" priority="118">
      <formula>OR($I$16="No",$I$16="Don't know",$I$16="Not applicable")</formula>
    </cfRule>
  </conditionalFormatting>
  <conditionalFormatting sqref="L17:N17">
    <cfRule type="expression" dxfId="1103" priority="116">
      <formula>OR($I$17="Neither",$I$17="Don't know",$I$17="Not applicable")</formula>
    </cfRule>
  </conditionalFormatting>
  <conditionalFormatting sqref="L18:N18">
    <cfRule type="expression" dxfId="1102" priority="117">
      <formula>OR($I$18="No",$I$18="Don't know",$I$18="Not applicable")</formula>
    </cfRule>
  </conditionalFormatting>
  <conditionalFormatting sqref="L168:N178">
    <cfRule type="expression" dxfId="1101" priority="62">
      <formula>OR($F168="No",$F168="Don't know")</formula>
    </cfRule>
  </conditionalFormatting>
  <conditionalFormatting sqref="L192:N202 H304:H306 H25:H26 H29:H32 F52:F53 I52:J55 H84 F192:F202 O279 H281:I284 K281:L284 H286:I288 K286:L288 H290:I295 K290:L295 K297:L299 H308:H314 O314">
    <cfRule type="containsBlanks" dxfId="1100" priority="195">
      <formula>LEN(TRIM(F25))=0</formula>
    </cfRule>
  </conditionalFormatting>
  <conditionalFormatting sqref="O6:O7">
    <cfRule type="containsBlanks" dxfId="1099" priority="178">
      <formula>LEN(TRIM(O6))=0</formula>
    </cfRule>
  </conditionalFormatting>
  <conditionalFormatting sqref="O19:O21 O25:O28 O31:O33 O35 O84 O139 O145 O147">
    <cfRule type="containsBlanks" dxfId="1098" priority="193">
      <formula>LEN(TRIM(O19))=0</formula>
    </cfRule>
  </conditionalFormatting>
  <conditionalFormatting sqref="O42">
    <cfRule type="containsBlanks" dxfId="1097" priority="177">
      <formula>LEN(TRIM(O42))=0</formula>
    </cfRule>
  </conditionalFormatting>
  <conditionalFormatting sqref="O44:O49 O91:O137">
    <cfRule type="containsBlanks" dxfId="1096" priority="102">
      <formula>LEN(TRIM(O44))=0</formula>
    </cfRule>
  </conditionalFormatting>
  <conditionalFormatting sqref="O52:O56">
    <cfRule type="containsBlanks" dxfId="1095" priority="138">
      <formula>LEN(TRIM(O52))=0</formula>
    </cfRule>
  </conditionalFormatting>
  <conditionalFormatting sqref="O66:O71">
    <cfRule type="containsBlanks" dxfId="1094" priority="101">
      <formula>LEN(TRIM(O66))=0</formula>
    </cfRule>
  </conditionalFormatting>
  <conditionalFormatting sqref="O73:O81">
    <cfRule type="containsBlanks" dxfId="1093" priority="100">
      <formula>LEN(TRIM(O73))=0</formula>
    </cfRule>
  </conditionalFormatting>
  <conditionalFormatting sqref="O150:O165">
    <cfRule type="containsBlanks" dxfId="1092" priority="99">
      <formula>LEN(TRIM(O150))=0</formula>
    </cfRule>
  </conditionalFormatting>
  <conditionalFormatting sqref="O167:O228">
    <cfRule type="containsBlanks" dxfId="1091" priority="98">
      <formula>LEN(TRIM(O167))=0</formula>
    </cfRule>
  </conditionalFormatting>
  <conditionalFormatting sqref="O230:O267">
    <cfRule type="containsBlanks" dxfId="1090" priority="97">
      <formula>LEN(TRIM(O230))=0</formula>
    </cfRule>
  </conditionalFormatting>
  <conditionalFormatting sqref="O269:O277">
    <cfRule type="containsBlanks" dxfId="1089" priority="96">
      <formula>LEN(TRIM(O269))=0</formula>
    </cfRule>
  </conditionalFormatting>
  <conditionalFormatting sqref="O282">
    <cfRule type="containsBlanks" dxfId="1088" priority="95">
      <formula>LEN(TRIM(O282))=0</formula>
    </cfRule>
  </conditionalFormatting>
  <conditionalFormatting sqref="O304:O310">
    <cfRule type="containsBlanks" dxfId="1087" priority="94">
      <formula>LEN(TRIM(O304))=0</formula>
    </cfRule>
  </conditionalFormatting>
  <conditionalFormatting sqref="O317:O322">
    <cfRule type="containsBlanks" dxfId="1086" priority="93">
      <formula>LEN(TRIM(O317))=0</formula>
    </cfRule>
  </conditionalFormatting>
  <conditionalFormatting sqref="O324:O372">
    <cfRule type="timePeriod" dxfId="1085" priority="92" timePeriod="yesterday">
      <formula>FLOOR(O324,1)=TODAY()-1</formula>
    </cfRule>
  </conditionalFormatting>
  <conditionalFormatting sqref="O324:O374">
    <cfRule type="containsBlanks" dxfId="1084" priority="145">
      <formula>LEN(TRIM(O324))=0</formula>
    </cfRule>
  </conditionalFormatting>
  <conditionalFormatting sqref="O376">
    <cfRule type="containsBlanks" dxfId="1083" priority="137">
      <formula>LEN(TRIM(O376))=0</formula>
    </cfRule>
  </conditionalFormatting>
  <dataValidations count="110">
    <dataValidation type="list" allowBlank="1" showInputMessage="1" showErrorMessage="1" sqref="G256" xr:uid="{57912607-A1BF-40F8-822D-77369F652156}">
      <formula1>"0%,1-10%,11-20%,21-30%,31-40%,41-50%,51-60%,61-70%,71-80%,81-100%,Don't know,Not applicable"</formula1>
    </dataValidation>
    <dataValidation type="list" allowBlank="1" showInputMessage="1" showErrorMessage="1" sqref="I6 J33 J35 I42 F45 F47 H84 L99 G139 H145:J145 H147:J147 H215:J215 H227 G269 F168:F178 F180:F190 F192:F202 F204:F214 H223:H224 H373:H374 K233:K245 M98:M99 G95:J96 G135:J136 G101:N102 G107:N108 G113:N114 G119:N120 G125:N126 G131:N132 G104:N105 G110:N111 G116:N117 G122:N123 G128:N129 G98:K99" xr:uid="{872672E6-43E2-4770-AFCC-655DC967E035}">
      <formula1>"Yes, No, Don't know"</formula1>
    </dataValidation>
    <dataValidation type="list" allowBlank="1" showInputMessage="1" showErrorMessage="1" sqref="I18 H143:J143 H230 F264:F267 I10:I16 I22:I23 L168:L178 H305:J306 L192:N202" xr:uid="{CF313411-8789-4D2E-AEEE-77F53DFD3932}">
      <formula1>"Yes, No, Don't know, Not applicable"</formula1>
    </dataValidation>
    <dataValidation type="list" allowBlank="1" showInputMessage="1" showErrorMessage="1" sqref="I17" xr:uid="{A08B99D8-6F67-4900-A878-C31FA20919D6}">
      <formula1>"Ministry of Finance, Ministry of Planning,Both,Neither,Don't know, Not applicable"</formula1>
    </dataValidation>
    <dataValidation type="list" allowBlank="1" showInputMessage="1" showErrorMessage="1" sqref="H311:J311" xr:uid="{C15F9E26-2552-45AA-A38F-334071AD18D8}">
      <formula1>"Yes - ISO certified, Yes - WHO-PQ, Yes - both ISO certified and WHO-PQ,Neither, Don’t know, Not applicable"</formula1>
    </dataValidation>
    <dataValidation type="list" allowBlank="1" showInputMessage="1" showErrorMessage="1" sqref="F253:G253" xr:uid="{BBCC8335-74E7-4C43-AFD9-F0D1AEE9914E}">
      <formula1>"Yes: Extensive community mobilization/engagement,Yes: Some community mobilization/engagement,No,Don't know"</formula1>
    </dataValidation>
    <dataValidation type="list" allowBlank="1" showInputMessage="1" showErrorMessage="1" error="Please choose from the dropdown list." sqref="I21" xr:uid="{5CFA1E33-0646-48B7-9BFB-7D919D30C539}">
      <formula1>"0 times, 1 time, 2-3 times, 4 or more times, Don't know, Not applicable"</formula1>
    </dataValidation>
    <dataValidation allowBlank="1" showInputMessage="1" showErrorMessage="1" error="Enter a numeric value here only (in USD)." sqref="G38" xr:uid="{EEEFADA9-1213-4BA2-A7FA-075F699E1F52}"/>
    <dataValidation type="list" allowBlank="1" showInputMessage="1" showErrorMessage="1" sqref="H25 J25" xr:uid="{F7B22154-4D56-4CB5-9C55-EC633571CDD5}">
      <formula1>"January, February, March, April, May, June, July, August, September, October, November, December"</formula1>
    </dataValidation>
    <dataValidation type="list" allowBlank="1" showInputMessage="1" showErrorMessage="1" sqref="H26" xr:uid="{9FB13D27-A154-4616-A350-10FEC6FB4DFD}">
      <formula1>"2017,2018,2019,2020,2021,2022,2023"</formula1>
    </dataValidation>
    <dataValidation type="list" allowBlank="1" showInputMessage="1" showErrorMessage="1" sqref="H312:J313" xr:uid="{8D14AE5F-F89F-4965-A3AF-BA9D475BA934}">
      <formula1>"Most were tested, Some were tested, None were tested, Don't know, Not applicable"</formula1>
    </dataValidation>
    <dataValidation type="list" allowBlank="1" showInputMessage="1" showErrorMessage="1" sqref="J338:K338" xr:uid="{CF71ED3B-1E23-45F7-A1E9-8DFDE43DDD21}">
      <formula1>"WHO-prequalified, SRA, Both WHO-PQ and SRA,No SRA or WHO-PQ products registered,Don’t know"</formula1>
    </dataValidation>
    <dataValidation type="list" allowBlank="1" showInputMessage="1" showErrorMessage="1" sqref="H165:L165" xr:uid="{07D1B1A2-8FAE-4DD2-9121-CDCE0D7E011F}">
      <formula1>"Community Health Worker (or equivalent), Auxiliary Nurse, Auxiliary Nurse Midwife, Nurse, Pharmacist, Clinical Officer, Doctor, Don't Know, Not Applicable"</formula1>
    </dataValidation>
    <dataValidation type="list" allowBlank="1" showInputMessage="1" showErrorMessage="1" sqref="F254:G254 H380:I380 H382:I383" xr:uid="{B580A2D0-EF10-4F04-A4EC-DFC889D5B871}">
      <formula1>"Yes,No,Don't know"</formula1>
    </dataValidation>
    <dataValidation type="list" allowBlank="1" showInputMessage="1" showErrorMessage="1" sqref="J26" xr:uid="{3D8F9AE4-1B00-486F-B48A-62731D9CE2EA}">
      <formula1>"2017,2018,2019,2020,2021, 2022, 2023"</formula1>
    </dataValidation>
    <dataValidation type="decimal" allowBlank="1" showInputMessage="1" showErrorMessage="1" error="Enter numeric value here only (in USD)." sqref="J27" xr:uid="{211A7F3A-3C61-4701-B0F6-99BC72FB609D}">
      <formula1>0</formula1>
      <formula2>100000000</formula2>
    </dataValidation>
    <dataValidation type="list" allowBlank="1" showInputMessage="1" showErrorMessage="1" sqref="H319:J319" xr:uid="{F0AB063F-2424-436A-AD3C-E0B6F0B00CDA}">
      <formula1>"0-25%,26-50%,51-75%,76-100%, Don’t know, Not applicable"</formula1>
    </dataValidation>
    <dataValidation type="list" allowBlank="1" showInputMessage="1" showErrorMessage="1" sqref="H29:J29" xr:uid="{16B428BD-C11D-4B26-AEEE-93DB755A2C72}">
      <formula1>"Government - Central Level, Government - Subnational Level, US Government (USG), UNFPA, Other Donors, Other, Don't Know"</formula1>
    </dataValidation>
    <dataValidation type="list" allowBlank="1" showInputMessage="1" showErrorMessage="1" sqref="H31:J31" xr:uid="{45202EFC-C20E-4A9D-A731-508F681178EF}">
      <formula1>"Annually, Twice a year, Quarterly, Monthly, Don’t Know, Other"</formula1>
    </dataValidation>
    <dataValidation type="list" allowBlank="1" showInputMessage="1" showErrorMessage="1" sqref="F276:G276" xr:uid="{651BCB84-0D21-424F-84C4-6435CF20DB10}">
      <formula1>"Yes: All social marketing sites included, Yes: Some social marketing sites included,None, Don't know, Not applicable (no LMIS)"</formula1>
    </dataValidation>
    <dataValidation type="list" allowBlank="1" showInputMessage="1" showErrorMessage="1" sqref="H225" xr:uid="{122210A3-8D63-42DF-9ACF-AFA57013A47A}">
      <formula1>"Yes, No, Don't know,Not applicable (no fees)"</formula1>
    </dataValidation>
    <dataValidation type="decimal" allowBlank="1" showInputMessage="1" showErrorMessage="1" error="Enter a numeric quantity here only." sqref="K45:L45 K47:L47" xr:uid="{309C4E21-5723-4195-91C9-322C0D0C4486}">
      <formula1>0</formula1>
      <formula2>1000000000</formula2>
    </dataValidation>
    <dataValidation type="list" allowBlank="1" showInputMessage="1" showErrorMessage="1" sqref="M45 M47 M52:M56" xr:uid="{5B1E35AC-76F2-43F6-AE39-394E15F2F163}">
      <formula1>"Purchase/P.O. date,Shipment date,Delivery date,Other,Unknown,Not applicable"</formula1>
    </dataValidation>
    <dataValidation type="list" allowBlank="1" showInputMessage="1" showErrorMessage="1" sqref="J326:K326 J332:K332 J344:K344 J350:K350 J356:K356 J362:K362 J368:K368" xr:uid="{4F9CA97E-621E-4581-ADC6-FBCAC04E2A36}">
      <formula1>"WHO-prequalified, SRA, Both WHO-PQ and SRA,No SRA or WHO-PQ products registered,Don't know"</formula1>
    </dataValidation>
    <dataValidation type="list" allowBlank="1" showInputMessage="1" showErrorMessage="1" sqref="H304:J304" xr:uid="{DB62F8ED-6270-478B-9233-335F36D5D5E6}">
      <formula1>"Yes, No, Don’t know, Not applicable (No NMRA)"</formula1>
    </dataValidation>
    <dataValidation type="list" allowBlank="1" showInputMessage="1" showErrorMessage="1" sqref="H144:J144" xr:uid="{88CD0D8C-EC71-40A6-A441-242F73D317A1}">
      <formula1>"Yes - high level of implementation, Yes - some implementation,Minimal or no implementation, Don't know, Not applicable (no strategy)"</formula1>
    </dataValidation>
    <dataValidation type="list" allowBlank="1" showInputMessage="1" showErrorMessage="1" sqref="F250:G250" xr:uid="{5B9E4E48-C861-42CE-B5AA-F13D74E7A106}">
      <formula1>"Yes: Extensive social marketing,Yes: Some social marketing,No,Don't know"</formula1>
    </dataValidation>
    <dataValidation type="list" allowBlank="1" showInputMessage="1" showErrorMessage="1" sqref="H376:I376" xr:uid="{2CA2F52F-EC7F-4F2C-A141-4A6CF49D0FA0}">
      <formula1>"Yes (PSE plan with FP/RH component),No PSE plan started/developed,Yes PSE plan but no FP/RH component,Don't know"</formula1>
    </dataValidation>
    <dataValidation type="list" allowBlank="1" showInputMessage="1" showErrorMessage="1" sqref="F251:G251" xr:uid="{4ECDFF05-99EF-42E3-BE6D-AB222B30D619}">
      <formula1>"Yes: Extensive mass media,Yes: Some mass media,No,Don't know"</formula1>
    </dataValidation>
    <dataValidation type="list" allowBlank="1" showInputMessage="1" showErrorMessage="1" sqref="G271" xr:uid="{C95C604A-9A1E-463B-BF37-1343D9CB90CA}">
      <formula1>"Yes, No, Don't know, Not applicable (no LMIS)"</formula1>
    </dataValidation>
    <dataValidation type="list" allowBlank="1" showInputMessage="1" showErrorMessage="1" sqref="F252:G252" xr:uid="{B37762B9-8D0B-4CAD-A14E-374D41EFACF1}">
      <formula1>"Yes: Extensive mobile phone outreach/education, Yes: Some mobile phone outreach/education, No, Don't Know"</formula1>
    </dataValidation>
    <dataValidation type="list" allowBlank="1" showInputMessage="1" showErrorMessage="1" sqref="F257 F263" xr:uid="{FF98CDF8-710B-42E2-932B-97F9E6199256}">
      <formula1>"Yes, No"</formula1>
    </dataValidation>
    <dataValidation type="list" allowBlank="1" showInputMessage="1" showErrorMessage="1" sqref="F258" xr:uid="{2A0C7E17-0CB7-4F55-B80E-038229C78724}">
      <formula1>"Yes, No, Don't know, Not Applicable"</formula1>
    </dataValidation>
    <dataValidation type="list" allowBlank="1" showInputMessage="1" showErrorMessage="1" sqref="H315:J315" xr:uid="{8B8A5B44-680A-4472-B47E-9642935D7ABE}">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F273:G273" xr:uid="{E97D1CA5-9B62-4869-A455-AE764C64FA62}">
      <formula1>"Yes: All public sector facilities included, Yes: Some public sector facilities included,None, Don't know, Not applicable"</formula1>
    </dataValidation>
    <dataValidation type="list" allowBlank="1" showInputMessage="1" showErrorMessage="1" sqref="H309" xr:uid="{393AB372-1ED0-4A22-A1B1-8DAEF7F1C57C}">
      <formula1>"Yes,No,Don’t know, Not applicable"</formula1>
    </dataValidation>
    <dataValidation type="list" allowBlank="1" showInputMessage="1" showErrorMessage="1" sqref="F274:G274" xr:uid="{8C2E61E5-2B44-4F98-8393-7E529768B18D}">
      <formula1>"Yes: All private sector facilities included, Yes: Some private sector facilities included,None, Don't know, Not applicable (no LMIS)"</formula1>
    </dataValidation>
    <dataValidation type="list" allowBlank="1" showInputMessage="1" showErrorMessage="1" sqref="F275:G275" xr:uid="{98185B50-5575-4C25-8241-7AD4ED2F03F1}">
      <formula1>"Yes: All NGO facilities included, Yes: Some NGO facilities included,None, Don't know, Not applicable (no LMIS)"</formula1>
    </dataValidation>
    <dataValidation type="list" allowBlank="1" showInputMessage="1" showErrorMessage="1" sqref="F277:G277" xr:uid="{CEFB8E0F-F23D-41AA-AA5A-896266C10793}">
      <formula1>"All sites report electronically,Most sites report electronically,Some sites report electronically,Few sites report electronically,No sites report electronically, Not applicable (no LMIS or no reporting at SDP level),Don't know"</formula1>
    </dataValidation>
    <dataValidation type="custom" allowBlank="1" showInputMessage="1" showErrorMessage="1" error="This number must be greater than or equal to the total number of stocked out observations (Column K)." sqref="L281:L284 L287 L297 L290:L292 L294:L295" xr:uid="{6CC2FF4D-B9DA-41E6-B61A-CE5BFCDC7367}">
      <formula1>L281&gt;=K281</formula1>
    </dataValidation>
    <dataValidation type="list" allowBlank="1" showInputMessage="1" showErrorMessage="1" sqref="H317:J317" xr:uid="{608875E7-CFF5-4245-AE22-15B93B25FFC2}">
      <formula1>"0,1,2-3,More than 3, Don’t know"</formula1>
    </dataValidation>
    <dataValidation type="custom" allowBlank="1" showInputMessage="1" showErrorMessage="1" error="This number cannot exceed the total number of stock status observations (column I)." sqref="H297 H290:H295 H286:I288 H281 H283:H284" xr:uid="{7DEF7857-1551-4820-83B5-D459D2BC1885}">
      <formula1>H281&lt;=I281</formula1>
    </dataValidation>
    <dataValidation type="list" allowBlank="1" showInputMessage="1" showErrorMessage="1" error="Please choose from the dropdown list." sqref="I19:I20" xr:uid="{39C6C6F6-B748-4001-A0B1-5CC46C922FFD}">
      <formula1>"Yes, No, Don't know, Not applicable"</formula1>
    </dataValidation>
    <dataValidation type="list" allowBlank="1" showInputMessage="1" showErrorMessage="1" sqref="H308:J308" xr:uid="{B38F9C20-7A61-4F38-9B33-E9F07DD7C96E}">
      <formula1>"Less than 6 months, 6 months to under 1 year, 1 year to 18 months, More than 18 months,Don’t know, Not applicable"</formula1>
    </dataValidation>
    <dataValidation type="list" allowBlank="1" showInputMessage="1" showErrorMessage="1" sqref="I309:J309 F73:G75 F77:G80 H217:J221" xr:uid="{2F725687-5911-4286-99BE-413F784D2190}">
      <formula1>"Yes,No,Don't know,Not applicable"</formula1>
    </dataValidation>
    <dataValidation type="list" allowBlank="1" showInputMessage="1" showErrorMessage="1" sqref="H310 H314 H318 H320 H322" xr:uid="{D8B21219-B3B3-4248-AA2F-F64851DF5442}">
      <formula1>"Yes, No, Don’t know, Not applicable"</formula1>
    </dataValidation>
    <dataValidation type="list" allowBlank="1" showInputMessage="1" showErrorMessage="1" sqref="J327 J333 J339:K339 J345 J351 J357 J363 J369" xr:uid="{5E8F0C4A-BADC-4B60-8EA1-217A33351F5B}">
      <formula1>"0,1,2-3,More than 3,Don't know"</formula1>
    </dataValidation>
    <dataValidation type="list" allowBlank="1" showInputMessage="1" showErrorMessage="1" sqref="J330:K330 J336:K336 J342:K342 J348:K348 J354:K354 J360:K360 J366:K366 J372:K372" xr:uid="{79BAE698-24FB-4F90-BBB2-C044F3AC642B}">
      <formula1>"0,1,2 or more,Don't know"</formula1>
    </dataValidation>
    <dataValidation type="list" allowBlank="1" showInputMessage="1" showErrorMessage="1" sqref="H377:I377" xr:uid="{6BEC69B7-D634-4D35-A955-C6CE5CA0E095}">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H384:I384" xr:uid="{954149BF-5977-4416-ACBF-9B44482935AD}">
      <formula1>"No impact, Reduced frequency of meetings, Prevented ability to meet, Don't know, Not applicable (no committee)"</formula1>
    </dataValidation>
    <dataValidation type="list" allowBlank="1" showInputMessage="1" showErrorMessage="1" sqref="H385:I385" xr:uid="{D2B61B67-D64E-404D-B9F7-E57F123FB365}">
      <formula1>"All or most of the budget line shifted to COVID response, Some of the budget shifted,None of the budget shifted (i.e. no Impact), unknown, not applicable"</formula1>
    </dataValidation>
    <dataValidation type="list" allowBlank="1" showInputMessage="1" showErrorMessage="1" sqref="H386:I386" xr:uid="{A2D32574-D3D9-4B99-BCC4-EB8F92F3550B}">
      <formula1>"High Impact, Medium Impact, Low Impact, No Impact, Unknown"</formula1>
    </dataValidation>
    <dataValidation type="list" allowBlank="1" showInputMessage="1" showErrorMessage="1" sqref="F52:F56" xr:uid="{D257C17C-29FF-49B4-BD32-70209A696C9D}">
      <formula1>"In-kind, Cash, Don't know, Not applicable"</formula1>
    </dataValidation>
    <dataValidation type="list" allowBlank="1" showInputMessage="1" showErrorMessage="1" sqref="F260:F262 J67:J70" xr:uid="{2822B217-F40D-4026-A439-72F6D08395F0}">
      <formula1>"Yes, No, Don't know,Not applicable"</formula1>
    </dataValidation>
    <dataValidation type="custom" allowBlank="1" showInputMessage="1" showErrorMessage="1" error="This number must be greater than or equal to the number of stocked out observations (Column H)." sqref="I290:I295 I281:I284 I297 H282 J282" xr:uid="{7DC4ACC3-4A07-4257-9A6F-52FCE4FEA667}">
      <formula1>H281&gt;=G281</formula1>
    </dataValidation>
    <dataValidation type="custom" allowBlank="1" showInputMessage="1" showErrorMessage="1" error="This number must be less than or equal to the total number of SDPs reporting (stock observations) (Column L)." sqref="L298:L299 K286:K288 K290:K295 K281:K284 L286 L288 K297:K299 L293" xr:uid="{B9B00DB2-DB13-475C-8CF9-47AC707B6E74}">
      <formula1>K281&lt;=L281</formula1>
    </dataValidation>
    <dataValidation allowBlank="1" showInputMessage="1" showErrorMessage="1" error="Please choose from the dropdown list." sqref="K19:N23" xr:uid="{41A5DAD0-EC99-4B4C-9453-2A8A07393705}"/>
    <dataValidation type="list" allowBlank="1" showInputMessage="1" showErrorMessage="1" error="Please choose from the dropdown list." prompt="Please select from the dropdown list" sqref="G68:I70" xr:uid="{DF1F5351-BCF9-42B2-A5E3-184A0975309F}">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G151:L164" xr:uid="{4F9CDD8E-8E8C-41BC-96C8-A9A50BDF7DAD}">
      <formula1>"Community Health Worker (or equivalent),Auxiliary Nurse,Auxiliary Nurse Midwife,Nurse,Pharmacist, Clinical Officer, Doctor, Don't Know, Not Applicable"</formula1>
    </dataValidation>
    <dataValidation type="decimal" allowBlank="1" showInputMessage="1" showErrorMessage="1" error="Enter a numeric quantity only." sqref="K54:L56" xr:uid="{A66A31E2-DD7D-4A1C-959A-D6CA90461E7A}">
      <formula1>0</formula1>
      <formula2>1000000000</formula2>
    </dataValidation>
    <dataValidation type="custom" allowBlank="1" showInputMessage="1" showErrorMessage="1" error="This number cannot exceed the total number of stock status observations (column I)." sqref="H298:H299" xr:uid="{6BB2A68E-6881-4913-89C0-47C9DD60DA51}">
      <formula1>H298&lt;=I299</formula1>
    </dataValidation>
    <dataValidation type="custom" allowBlank="1" showInputMessage="1" showErrorMessage="1" error="This number must be greater than or equal to the number of stocked out observations (Column H)." sqref="I298:I299" xr:uid="{3C1A188E-678D-4EAD-B2B8-4864D994A5E4}">
      <formula1>I298&gt;=H297</formula1>
    </dataValidation>
    <dataValidation type="list" allowBlank="1" showInputMessage="1" showErrorMessage="1" sqref="O19:P19" xr:uid="{B918D71C-D60F-4973-BE1C-78888A9E17E7}">
      <formula1>$C$3:$C$5</formula1>
    </dataValidation>
    <dataValidation type="list" allowBlank="1" showInputMessage="1" showErrorMessage="1" sqref="O20:P20" xr:uid="{DF570598-D9E3-4412-BC68-802DF8EA4439}">
      <formula1>$D$3:$D$4</formula1>
    </dataValidation>
    <dataValidation type="list" allowBlank="1" showInputMessage="1" showErrorMessage="1" sqref="O139:P139" xr:uid="{9AEC6289-A9D0-44D5-A10B-D22D8B24EEA5}">
      <formula1>$S$3:$S$4</formula1>
    </dataValidation>
    <dataValidation type="list" allowBlank="1" showInputMessage="1" showErrorMessage="1" sqref="O44:O49" xr:uid="{ABE9C462-1C44-480B-806B-7CA41C4A5E5E}">
      <formula1>$K$3:$K$8</formula1>
    </dataValidation>
    <dataValidation type="list" allowBlank="1" showInputMessage="1" showErrorMessage="1" sqref="O33:P33" xr:uid="{B132895B-6C16-4E02-AAC8-87B5349D23A3}">
      <formula1>$I$3:$I$4</formula1>
    </dataValidation>
    <dataValidation type="list" allowBlank="1" showInputMessage="1" showErrorMessage="1" sqref="O25:P26" xr:uid="{F8E96AFE-59E8-4325-9592-C09038F782D4}">
      <formula1>$F$3:$F$6</formula1>
    </dataValidation>
    <dataValidation type="list" allowBlank="1" showInputMessage="1" showErrorMessage="1" sqref="O282 P282:P284" xr:uid="{D57E8AB5-532E-4D35-AAFD-0D24B78FD2FC}">
      <formula1>$AI$3:$AI$8</formula1>
    </dataValidation>
    <dataValidation type="list" allowBlank="1" showInputMessage="1" showErrorMessage="1" sqref="O35:P35 O42:P42" xr:uid="{5B709446-47DE-477E-90AD-EA9B1FB72987}">
      <formula1>$J$3:$J$7</formula1>
    </dataValidation>
    <dataValidation type="list" allowBlank="1" showInputMessage="1" showErrorMessage="1" sqref="O52:P52" xr:uid="{4BB4C9FC-F9EC-45A8-B773-758C174D645C}">
      <formula1>$L$3:$L$4</formula1>
    </dataValidation>
    <dataValidation type="list" allowBlank="1" showInputMessage="1" showErrorMessage="1" sqref="O53:P53 O54" xr:uid="{126C8BD6-029D-4DBB-BBB9-49C13C5E8FA5}">
      <formula1>$M$3:$M$4</formula1>
    </dataValidation>
    <dataValidation type="list" allowBlank="1" showInputMessage="1" showErrorMessage="1" sqref="P54" xr:uid="{E6397A66-80EB-49FF-BD3D-1DCDCC7DE8AB}">
      <formula1>$N$3:$N$4</formula1>
    </dataValidation>
    <dataValidation type="list" allowBlank="1" showInputMessage="1" showErrorMessage="1" sqref="O91:P91" xr:uid="{762403F6-70EB-4A66-9B22-4649D29E2832}">
      <formula1>$R$3:$R$8</formula1>
    </dataValidation>
    <dataValidation type="list" allowBlank="1" showInputMessage="1" showErrorMessage="1" sqref="O256:P256" xr:uid="{AB882F4B-0047-4A65-A88D-3B1F104AB3CB}">
      <formula1>$AD$3:$AD$5</formula1>
    </dataValidation>
    <dataValidation type="list" allowBlank="1" showInputMessage="1" showErrorMessage="1" sqref="O279" xr:uid="{CC8784C5-3135-4248-8245-0F168F00600A}">
      <formula1>$AH$3:$AH$9</formula1>
    </dataValidation>
    <dataValidation type="list" allowBlank="1" showInputMessage="1" showErrorMessage="1" sqref="P279" xr:uid="{13A64605-31F9-4F4F-8407-715B91D4C660}">
      <formula1>$AH$3:$AH$7</formula1>
    </dataValidation>
    <dataValidation type="list" allowBlank="1" showInputMessage="1" showErrorMessage="1" sqref="O257:P262" xr:uid="{F01ADDB4-F9FD-4159-86C5-8DCBC9E0428C}">
      <formula1>$AE$3:$AE$5</formula1>
    </dataValidation>
    <dataValidation type="list" allowBlank="1" showInputMessage="1" showErrorMessage="1" sqref="O304:P304" xr:uid="{25ED62D5-5BE8-4844-B1EE-8A758D9EF253}">
      <formula1>$AJ$3:$AJ$4</formula1>
    </dataValidation>
    <dataValidation type="list" allowBlank="1" showInputMessage="1" showErrorMessage="1" sqref="O249:P255" xr:uid="{EEC4C9AD-D89E-4C87-8FD5-5A1637EB01D4}">
      <formula1>$AC$3:$AC$7</formula1>
    </dataValidation>
    <dataValidation type="list" allowBlank="1" showInputMessage="1" showErrorMessage="1" sqref="O373:P373" xr:uid="{69BA3B4B-21C1-468D-B147-3265B9937D5D}">
      <formula1>$AP$3:$AP$4</formula1>
    </dataValidation>
    <dataValidation type="list" allowBlank="1" showInputMessage="1" showErrorMessage="1" sqref="H388:I388" xr:uid="{9E0F4E79-0263-48EA-A021-B8C3905BF95A}">
      <formula1>$AX$3:$AX$7</formula1>
    </dataValidation>
    <dataValidation type="list" allowBlank="1" showInputMessage="1" showErrorMessage="1" sqref="O27:O30" xr:uid="{1F716E11-881E-478F-B64A-A93354C5F6A9}">
      <formula1>$G$3:$G$6</formula1>
    </dataValidation>
    <dataValidation type="list" allowBlank="1" showInputMessage="1" showErrorMessage="1" sqref="P27:P30" xr:uid="{AD01374F-11E9-450E-B0B0-052C482A4801}">
      <formula1>$G$2:$G$6</formula1>
    </dataValidation>
    <dataValidation type="list" allowBlank="1" showInputMessage="1" showErrorMessage="1" sqref="P44:P49" xr:uid="{602FC694-C702-45FF-B254-22BB4BA4EC25}">
      <formula1>$K$3:$K$7</formula1>
    </dataValidation>
    <dataValidation type="list" allowBlank="1" showInputMessage="1" showErrorMessage="1" sqref="O31:P32" xr:uid="{78976173-4125-4E0B-A2D6-2D5B3E432EC0}">
      <formula1>$H$3:$H$4</formula1>
    </dataValidation>
    <dataValidation type="list" allowBlank="1" showInputMessage="1" showErrorMessage="1" sqref="O55:P56" xr:uid="{B7F8F4D6-BC84-4C52-A476-EA7AD7CF999E}">
      <formula1>$O$3:$O$4</formula1>
    </dataValidation>
    <dataValidation type="list" allowBlank="1" showInputMessage="1" showErrorMessage="1" sqref="O227:P228" xr:uid="{2578915D-0E6E-47D4-BDE0-18145FFD61E0}">
      <formula1>$Z$3:$Z$5</formula1>
    </dataValidation>
    <dataValidation type="list" allowBlank="1" showInputMessage="1" showErrorMessage="1" sqref="O324:P372" xr:uid="{C1D3D84E-ECAF-4242-8916-17CF3DA29D66}">
      <formula1>$AO$3:$AO$4</formula1>
    </dataValidation>
    <dataValidation type="list" allowBlank="1" showInputMessage="1" showErrorMessage="1" sqref="O230:P231" xr:uid="{B86B847C-40EC-4E6D-BE92-E57207D33EB3}">
      <formula1>$AA$3:$AA$4</formula1>
    </dataValidation>
    <dataValidation type="list" allowBlank="1" showInputMessage="1" showErrorMessage="1" sqref="O314:P315" xr:uid="{6D299193-E28F-479C-AF01-51BC0B8BE9D3}">
      <formula1>$AM$3:$AM$4</formula1>
    </dataValidation>
    <dataValidation type="list" allowBlank="1" showInputMessage="1" showErrorMessage="1" sqref="O374:P375" xr:uid="{C2AF6749-7C48-486F-8415-AC0389FDAC5F}">
      <formula1>$AQ$3:$AQ$5</formula1>
    </dataValidation>
    <dataValidation type="list" allowBlank="1" showInputMessage="1" showErrorMessage="1" sqref="O222:P226" xr:uid="{B9553712-F268-48DE-9D61-EBD9BB606101}">
      <formula1>$Y$3:$Y$6</formula1>
    </dataValidation>
    <dataValidation type="list" allowBlank="1" showInputMessage="1" showErrorMessage="1" sqref="O376:P377" xr:uid="{BD4D11E2-987B-46C9-BAE6-C6B86587D7AE}">
      <formula1>$AR$3:$AR$4</formula1>
    </dataValidation>
    <dataValidation type="list" allowBlank="1" showInputMessage="1" showErrorMessage="1" sqref="O6:P18" xr:uid="{CD7C79EB-73B3-4FA5-B11A-616C89F35D97}">
      <formula1>$B$3:$B$5</formula1>
    </dataValidation>
    <dataValidation type="list" allowBlank="1" showInputMessage="1" showErrorMessage="1" sqref="O21:P23" xr:uid="{7784EEEC-8149-47E4-BBEA-F0BDE57BBB37}">
      <formula1>$E$3:$E$4</formula1>
    </dataValidation>
    <dataValidation type="list" allowBlank="1" showInputMessage="1" showErrorMessage="1" sqref="O66:P71 O73:P81" xr:uid="{A33A1F34-A002-49A2-8F31-DF71BA1A44FC}">
      <formula1>$P$3:$P$7</formula1>
    </dataValidation>
    <dataValidation type="list" allowBlank="1" showInputMessage="1" showErrorMessage="1" sqref="O84:P89" xr:uid="{83F59FD1-DFBA-45F8-9E6F-6EFE9166B44E}">
      <formula1>$Q$3:$Q$6</formula1>
    </dataValidation>
    <dataValidation type="list" allowBlank="1" showInputMessage="1" showErrorMessage="1" sqref="O145:P148" xr:uid="{829A2E96-0E03-472E-B85C-B15FB38BA899}">
      <formula1>$T$3:$T$8</formula1>
    </dataValidation>
    <dataValidation type="list" allowBlank="1" showInputMessage="1" showErrorMessage="1" sqref="O150:P165" xr:uid="{24E22FE1-9366-4B0E-A20E-399196B93CC8}">
      <formula1>$U$3:$U$5</formula1>
    </dataValidation>
    <dataValidation type="list" allowBlank="1" showInputMessage="1" showErrorMessage="1" sqref="O167:P178 O191:P202" xr:uid="{66D91251-AF8C-462C-9A45-A4434881FF85}">
      <formula1>$V$3:$V$8</formula1>
    </dataValidation>
    <dataValidation type="list" allowBlank="1" showInputMessage="1" showErrorMessage="1" sqref="O179:P190 O203:P214" xr:uid="{CBD68E96-0458-4435-BAF3-DE21D446DB6B}">
      <formula1>$W$3:$W$6</formula1>
    </dataValidation>
    <dataValidation type="list" allowBlank="1" showInputMessage="1" showErrorMessage="1" sqref="O215:P221" xr:uid="{1193D21C-0706-4953-AFBB-299430F9A0D8}">
      <formula1>$X$3:$X$4</formula1>
    </dataValidation>
    <dataValidation type="list" allowBlank="1" showInputMessage="1" showErrorMessage="1" sqref="O232:P248" xr:uid="{05BB2E79-9A86-4394-A697-5691D3F34B8B}">
      <formula1>$AB$3:$AB$4</formula1>
    </dataValidation>
    <dataValidation type="list" allowBlank="1" showInputMessage="1" showErrorMessage="1" sqref="O263:P267" xr:uid="{153FC247-7819-44BE-8A1B-A4FB9039BC81}">
      <formula1>$AF$3:$AF$4</formula1>
    </dataValidation>
    <dataValidation type="list" allowBlank="1" showInputMessage="1" showErrorMessage="1" sqref="O269:P277" xr:uid="{62EB7242-3DFC-48C5-9FDE-E5800C10DA16}">
      <formula1>$AG$3:$AG$4</formula1>
    </dataValidation>
    <dataValidation type="list" allowBlank="1" showInputMessage="1" showErrorMessage="1" sqref="O305:P309" xr:uid="{2AC9F946-F8E9-405A-8A9B-8A71A75A8692}">
      <formula1>$AK$3:$AK$4</formula1>
    </dataValidation>
    <dataValidation type="list" allowBlank="1" showInputMessage="1" showErrorMessage="1" sqref="O317:P322" xr:uid="{CF04E10C-3F92-419D-A741-ADEA9EFED385}">
      <formula1>$AN$3:$AN$5</formula1>
    </dataValidation>
    <dataValidation type="list" allowBlank="1" showInputMessage="1" showErrorMessage="1" sqref="O310:P313" xr:uid="{1EBA40B8-87F6-4AA3-935C-D978C49B3640}">
      <formula1>$AL$3:$AL$5</formula1>
    </dataValidation>
    <dataValidation type="list" allowBlank="1" showInputMessage="1" showErrorMessage="1" sqref="E3" xr:uid="{4806D9E3-1450-4E5D-8AB8-6DC4AC0FC257}">
      <formula1>$A$3:$A$134</formula1>
    </dataValidation>
  </dataValidations>
  <hyperlinks>
    <hyperlink ref="F1:N1" location="'All Country Summary (2023)'!A1" display="Go to summary page" xr:uid="{C621FCF1-5F6B-456F-9015-0E6B4A903128}"/>
  </hyperlinks>
  <pageMargins left="0.25" right="0.25" top="0.75" bottom="0.75" header="0.3" footer="0.3"/>
  <pageSetup paperSize="17" scale="74" orientation="landscape"/>
  <rowBreaks count="13" manualBreakCount="13">
    <brk id="23" max="16383" man="1"/>
    <brk id="32" max="16383" man="1"/>
    <brk id="50" max="13" man="1"/>
    <brk id="81" max="16383" man="1"/>
    <brk id="148" max="13" man="1"/>
    <brk id="178" max="13" man="1"/>
    <brk id="214" max="13" man="1"/>
    <brk id="248" max="13" man="1"/>
    <brk id="267" max="13" man="1"/>
    <brk id="302" max="13" man="1"/>
    <brk id="315" max="13" man="1"/>
    <brk id="348" max="13" man="1"/>
    <brk id="388" max="13" man="1"/>
  </rowBreaks>
  <colBreaks count="1" manualBreakCount="1">
    <brk id="14" max="1048575" man="1"/>
  </colBreak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3BC61-ABD2-4FF6-9539-1395AC1FCBCF}">
  <sheetPr>
    <tabColor rgb="FFB2B3DC"/>
  </sheetPr>
  <dimension ref="A1:Q391"/>
  <sheetViews>
    <sheetView showGridLines="0" zoomScaleNormal="100" workbookViewId="0">
      <selection activeCell="G2" sqref="G2:O2"/>
    </sheetView>
  </sheetViews>
  <sheetFormatPr defaultColWidth="9.140625" defaultRowHeight="14.45"/>
  <cols>
    <col min="1" max="1" width="2.140625" customWidth="1"/>
    <col min="2" max="2" width="6.5703125" customWidth="1"/>
    <col min="3" max="3" width="3.42578125" customWidth="1"/>
    <col min="4" max="4" width="16.140625" customWidth="1"/>
    <col min="5" max="5" width="61" customWidth="1"/>
    <col min="6" max="6" width="16.42578125" customWidth="1"/>
    <col min="7" max="7" width="24.42578125" customWidth="1"/>
    <col min="8" max="8" width="22" customWidth="1"/>
    <col min="9" max="10" width="19.140625" customWidth="1"/>
    <col min="11" max="11" width="19.5703125" customWidth="1"/>
    <col min="12" max="12" width="17.5703125" customWidth="1"/>
    <col min="13" max="13" width="19.42578125" customWidth="1"/>
    <col min="14" max="14" width="33.140625" customWidth="1"/>
    <col min="15" max="16" width="60.42578125" customWidth="1"/>
  </cols>
  <sheetData>
    <row r="1" spans="2:16" ht="53.25" customHeight="1">
      <c r="F1" s="2128"/>
      <c r="G1" s="2128"/>
      <c r="H1" s="2128"/>
      <c r="I1" s="2128"/>
      <c r="J1" s="2128"/>
      <c r="K1" s="2128"/>
      <c r="L1" s="2128"/>
      <c r="M1" s="2128"/>
      <c r="N1" s="2128"/>
    </row>
    <row r="2" spans="2:16" ht="37.5" customHeight="1">
      <c r="B2" s="173" t="s">
        <v>1376</v>
      </c>
      <c r="C2" s="479"/>
      <c r="D2" s="479"/>
      <c r="E2" s="479"/>
      <c r="F2" s="179"/>
      <c r="G2" s="2130" t="s">
        <v>830</v>
      </c>
      <c r="H2" s="2130"/>
      <c r="I2" s="2130"/>
      <c r="J2" s="2130"/>
      <c r="K2" s="2130"/>
      <c r="L2" s="2130"/>
      <c r="M2" s="2130"/>
      <c r="N2" s="2130"/>
      <c r="O2" s="2130"/>
      <c r="P2" s="522"/>
    </row>
    <row r="3" spans="2:16" ht="45.75" customHeight="1">
      <c r="B3" s="173"/>
      <c r="C3" s="479"/>
      <c r="D3" s="523" t="s">
        <v>1920</v>
      </c>
      <c r="E3" s="176" t="s">
        <v>5996</v>
      </c>
      <c r="F3" s="524" t="s">
        <v>1922</v>
      </c>
      <c r="G3" s="178"/>
      <c r="H3" s="179"/>
      <c r="I3" s="179"/>
      <c r="J3" s="179"/>
      <c r="K3" s="180"/>
      <c r="L3" s="180"/>
      <c r="M3" s="180"/>
      <c r="N3" s="181"/>
      <c r="O3" s="522"/>
      <c r="P3" s="522"/>
    </row>
    <row r="4" spans="2:16" ht="39" customHeight="1">
      <c r="B4" s="2945" t="s">
        <v>1380</v>
      </c>
      <c r="C4" s="2945"/>
      <c r="D4" s="2945"/>
      <c r="E4" s="2945"/>
      <c r="F4" s="2945"/>
      <c r="G4" s="2945"/>
      <c r="H4" s="2945"/>
      <c r="I4" s="2945"/>
      <c r="J4" s="2945"/>
      <c r="K4" s="2945"/>
      <c r="L4" s="2945"/>
      <c r="M4" s="2945"/>
      <c r="N4" s="2945"/>
      <c r="O4" s="522" t="s">
        <v>1381</v>
      </c>
      <c r="P4" s="522"/>
    </row>
    <row r="5" spans="2:16" ht="15.75">
      <c r="B5" s="2427" t="s">
        <v>1382</v>
      </c>
      <c r="C5" s="2428"/>
      <c r="D5" s="2428"/>
      <c r="E5" s="2428"/>
      <c r="F5" s="2428"/>
      <c r="G5" s="2428"/>
      <c r="H5" s="2428"/>
      <c r="I5" s="2428"/>
      <c r="J5" s="2428"/>
      <c r="K5" s="2428"/>
      <c r="L5" s="2428"/>
      <c r="M5" s="2428"/>
      <c r="N5" s="2428"/>
      <c r="O5" s="2428"/>
      <c r="P5" s="2429"/>
    </row>
    <row r="6" spans="2:16" ht="70.5" customHeight="1">
      <c r="B6" s="525" t="s">
        <v>1383</v>
      </c>
      <c r="C6" s="2531" t="s">
        <v>1923</v>
      </c>
      <c r="D6" s="2531"/>
      <c r="E6" s="2531"/>
      <c r="F6" s="2531"/>
      <c r="G6" s="2531"/>
      <c r="H6" s="2532"/>
      <c r="I6" s="526" t="s">
        <v>1385</v>
      </c>
      <c r="J6" s="527" t="s">
        <v>1386</v>
      </c>
      <c r="K6" s="4105" t="s">
        <v>5997</v>
      </c>
      <c r="L6" s="4106"/>
      <c r="M6" s="4106"/>
      <c r="N6" s="4107"/>
      <c r="O6" s="2779" t="s">
        <v>1925</v>
      </c>
      <c r="P6" s="2779"/>
    </row>
    <row r="7" spans="2:16" ht="27" customHeight="1">
      <c r="B7" s="2580" t="s">
        <v>1388</v>
      </c>
      <c r="C7" s="2581"/>
      <c r="D7" s="2581"/>
      <c r="E7" s="2581"/>
      <c r="F7" s="2581"/>
      <c r="G7" s="2581"/>
      <c r="H7" s="2581"/>
      <c r="I7" s="2581"/>
      <c r="J7" s="2581"/>
      <c r="K7" s="2581"/>
      <c r="L7" s="2581"/>
      <c r="M7" s="2581"/>
      <c r="N7" s="2941"/>
      <c r="O7" s="2592"/>
      <c r="P7" s="2592"/>
    </row>
    <row r="8" spans="2:16" ht="21.75" customHeight="1">
      <c r="B8" s="530" t="s">
        <v>394</v>
      </c>
      <c r="C8" s="2442" t="s">
        <v>1389</v>
      </c>
      <c r="D8" s="2442"/>
      <c r="E8" s="2443"/>
      <c r="F8" s="2873" t="s">
        <v>5998</v>
      </c>
      <c r="G8" s="2874"/>
      <c r="H8" s="2874"/>
      <c r="I8" s="2874"/>
      <c r="J8" s="2874"/>
      <c r="K8" s="2874"/>
      <c r="L8" s="2874"/>
      <c r="M8" s="2874"/>
      <c r="N8" s="2874"/>
      <c r="O8" s="2592"/>
      <c r="P8" s="2592"/>
    </row>
    <row r="9" spans="2:16" ht="27.95">
      <c r="B9" s="532" t="s">
        <v>396</v>
      </c>
      <c r="C9" s="2442" t="s">
        <v>1391</v>
      </c>
      <c r="D9" s="2442"/>
      <c r="E9" s="2442"/>
      <c r="F9" s="2442"/>
      <c r="G9" s="2442"/>
      <c r="H9" s="2443"/>
      <c r="I9" s="533" t="s">
        <v>1392</v>
      </c>
      <c r="J9" s="2942"/>
      <c r="K9" s="2943"/>
      <c r="L9" s="2943"/>
      <c r="M9" s="2943"/>
      <c r="N9" s="2944"/>
      <c r="O9" s="2592"/>
      <c r="P9" s="2592"/>
    </row>
    <row r="10" spans="2:16" ht="34.5" customHeight="1">
      <c r="B10" s="534" t="s">
        <v>394</v>
      </c>
      <c r="C10" s="2442" t="s">
        <v>1928</v>
      </c>
      <c r="D10" s="2442"/>
      <c r="E10" s="2442"/>
      <c r="F10" s="2442"/>
      <c r="G10" s="2442"/>
      <c r="H10" s="2443"/>
      <c r="I10" s="535" t="s">
        <v>1385</v>
      </c>
      <c r="J10" s="2940" t="s">
        <v>1394</v>
      </c>
      <c r="K10" s="2608"/>
      <c r="L10" s="1411" t="s">
        <v>5999</v>
      </c>
      <c r="M10" s="1412"/>
      <c r="N10" s="1413"/>
      <c r="O10" s="2592"/>
      <c r="P10" s="2592"/>
    </row>
    <row r="11" spans="2:16" ht="43.5" customHeight="1">
      <c r="B11" s="537" t="s">
        <v>401</v>
      </c>
      <c r="C11" s="2442" t="s">
        <v>1930</v>
      </c>
      <c r="D11" s="2442"/>
      <c r="E11" s="2442"/>
      <c r="F11" s="2442"/>
      <c r="G11" s="2442"/>
      <c r="H11" s="2443"/>
      <c r="I11" s="535" t="s">
        <v>1385</v>
      </c>
      <c r="J11" s="2940" t="s">
        <v>1394</v>
      </c>
      <c r="K11" s="2608"/>
      <c r="L11" s="1411" t="s">
        <v>6000</v>
      </c>
      <c r="M11" s="1412"/>
      <c r="N11" s="1413"/>
      <c r="O11" s="2592"/>
      <c r="P11" s="2592"/>
    </row>
    <row r="12" spans="2:16" ht="35.25" customHeight="1">
      <c r="B12" s="538" t="s">
        <v>403</v>
      </c>
      <c r="C12" s="2442" t="s">
        <v>1932</v>
      </c>
      <c r="D12" s="2442"/>
      <c r="E12" s="2442"/>
      <c r="F12" s="2442"/>
      <c r="G12" s="2442"/>
      <c r="H12" s="2443"/>
      <c r="I12" s="535" t="s">
        <v>1520</v>
      </c>
      <c r="J12" s="2940" t="s">
        <v>1394</v>
      </c>
      <c r="K12" s="2608"/>
      <c r="L12" s="2172" t="s">
        <v>92</v>
      </c>
      <c r="M12" s="1907"/>
      <c r="N12" s="1908"/>
      <c r="O12" s="2592"/>
      <c r="P12" s="2592"/>
    </row>
    <row r="13" spans="2:16" ht="33" customHeight="1">
      <c r="B13" s="537" t="s">
        <v>405</v>
      </c>
      <c r="C13" s="2442" t="s">
        <v>1400</v>
      </c>
      <c r="D13" s="2442"/>
      <c r="E13" s="2442"/>
      <c r="F13" s="2442"/>
      <c r="G13" s="2442"/>
      <c r="H13" s="2443"/>
      <c r="I13" s="535" t="s">
        <v>1385</v>
      </c>
      <c r="J13" s="2940" t="s">
        <v>1401</v>
      </c>
      <c r="K13" s="2608"/>
      <c r="L13" s="1411" t="s">
        <v>6001</v>
      </c>
      <c r="M13" s="1412"/>
      <c r="N13" s="1413"/>
      <c r="O13" s="2592"/>
      <c r="P13" s="2592"/>
    </row>
    <row r="14" spans="2:16" ht="33" customHeight="1">
      <c r="B14" s="537" t="s">
        <v>408</v>
      </c>
      <c r="C14" s="2442" t="s">
        <v>1403</v>
      </c>
      <c r="D14" s="2442"/>
      <c r="E14" s="2442"/>
      <c r="F14" s="2442"/>
      <c r="G14" s="2442"/>
      <c r="H14" s="2443"/>
      <c r="I14" s="535" t="s">
        <v>1385</v>
      </c>
      <c r="J14" s="2940" t="s">
        <v>1404</v>
      </c>
      <c r="K14" s="2608"/>
      <c r="L14" s="1411" t="s">
        <v>3753</v>
      </c>
      <c r="M14" s="1412"/>
      <c r="N14" s="1413"/>
      <c r="O14" s="2592"/>
      <c r="P14" s="2592"/>
    </row>
    <row r="15" spans="2:16" ht="52.5" customHeight="1">
      <c r="B15" s="537" t="s">
        <v>410</v>
      </c>
      <c r="C15" s="2442" t="s">
        <v>1936</v>
      </c>
      <c r="D15" s="2442"/>
      <c r="E15" s="2442"/>
      <c r="F15" s="2442"/>
      <c r="G15" s="2442"/>
      <c r="H15" s="2443"/>
      <c r="I15" s="535" t="s">
        <v>1385</v>
      </c>
      <c r="J15" s="2940" t="s">
        <v>1407</v>
      </c>
      <c r="K15" s="2608"/>
      <c r="L15" s="1411" t="s">
        <v>6002</v>
      </c>
      <c r="M15" s="1412"/>
      <c r="N15" s="1413"/>
      <c r="O15" s="2592"/>
      <c r="P15" s="2592"/>
    </row>
    <row r="16" spans="2:16" ht="26.25" customHeight="1">
      <c r="B16" s="537" t="s">
        <v>413</v>
      </c>
      <c r="C16" s="2442" t="s">
        <v>1409</v>
      </c>
      <c r="D16" s="2442"/>
      <c r="E16" s="2442"/>
      <c r="F16" s="2442"/>
      <c r="G16" s="2442"/>
      <c r="H16" s="2443"/>
      <c r="I16" s="535" t="s">
        <v>1385</v>
      </c>
      <c r="J16" s="2940" t="s">
        <v>1410</v>
      </c>
      <c r="K16" s="2608"/>
      <c r="L16" s="1411" t="s">
        <v>6003</v>
      </c>
      <c r="M16" s="1412"/>
      <c r="N16" s="1413"/>
      <c r="O16" s="2592"/>
      <c r="P16" s="2592"/>
    </row>
    <row r="17" spans="2:16" ht="26.25" customHeight="1">
      <c r="B17" s="537" t="s">
        <v>416</v>
      </c>
      <c r="C17" s="2442" t="s">
        <v>1412</v>
      </c>
      <c r="D17" s="2442"/>
      <c r="E17" s="2442"/>
      <c r="F17" s="2442"/>
      <c r="G17" s="2442"/>
      <c r="H17" s="2443"/>
      <c r="I17" s="535" t="s">
        <v>1413</v>
      </c>
      <c r="J17" s="2940" t="s">
        <v>1410</v>
      </c>
      <c r="K17" s="2608"/>
      <c r="L17" s="2172" t="s">
        <v>92</v>
      </c>
      <c r="M17" s="1907"/>
      <c r="N17" s="1908"/>
      <c r="O17" s="2592"/>
      <c r="P17" s="2592"/>
    </row>
    <row r="18" spans="2:16" ht="30.95" customHeight="1">
      <c r="B18" s="537" t="s">
        <v>418</v>
      </c>
      <c r="C18" s="2442" t="s">
        <v>1941</v>
      </c>
      <c r="D18" s="2442"/>
      <c r="E18" s="2442"/>
      <c r="F18" s="2442"/>
      <c r="G18" s="2442"/>
      <c r="H18" s="2443"/>
      <c r="I18" s="535" t="s">
        <v>1385</v>
      </c>
      <c r="J18" s="2940" t="s">
        <v>1410</v>
      </c>
      <c r="K18" s="2608"/>
      <c r="L18" s="1411" t="s">
        <v>6004</v>
      </c>
      <c r="M18" s="1412"/>
      <c r="N18" s="1413"/>
      <c r="O18" s="2673"/>
      <c r="P18" s="2673"/>
    </row>
    <row r="19" spans="2:16" ht="28.5" customHeight="1">
      <c r="B19" s="532" t="s">
        <v>420</v>
      </c>
      <c r="C19" s="2442" t="s">
        <v>1416</v>
      </c>
      <c r="D19" s="2442"/>
      <c r="E19" s="2442"/>
      <c r="F19" s="2442"/>
      <c r="G19" s="2442"/>
      <c r="H19" s="2443"/>
      <c r="I19" s="535" t="s">
        <v>1385</v>
      </c>
      <c r="J19" s="2929" t="s">
        <v>1417</v>
      </c>
      <c r="K19" s="2294" t="s">
        <v>6005</v>
      </c>
      <c r="L19" s="2295"/>
      <c r="M19" s="2295"/>
      <c r="N19" s="2296"/>
      <c r="O19" s="201" t="s">
        <v>5666</v>
      </c>
      <c r="P19" s="541"/>
    </row>
    <row r="20" spans="2:16" ht="28.5" customHeight="1">
      <c r="B20" s="532" t="s">
        <v>423</v>
      </c>
      <c r="C20" s="2442" t="s">
        <v>1420</v>
      </c>
      <c r="D20" s="2442"/>
      <c r="E20" s="2442"/>
      <c r="F20" s="2442"/>
      <c r="G20" s="2442"/>
      <c r="H20" s="2443"/>
      <c r="I20" s="535" t="s">
        <v>1385</v>
      </c>
      <c r="J20" s="2930"/>
      <c r="K20" s="2297"/>
      <c r="L20" s="2298"/>
      <c r="M20" s="2298"/>
      <c r="N20" s="2299"/>
      <c r="O20" s="201" t="s">
        <v>1945</v>
      </c>
      <c r="P20" s="541"/>
    </row>
    <row r="21" spans="2:16" ht="28.5" customHeight="1">
      <c r="B21" s="532" t="s">
        <v>425</v>
      </c>
      <c r="C21" s="2442" t="s">
        <v>1421</v>
      </c>
      <c r="D21" s="2442"/>
      <c r="E21" s="2442"/>
      <c r="F21" s="2442"/>
      <c r="G21" s="2442"/>
      <c r="H21" s="2443"/>
      <c r="I21" s="535" t="s">
        <v>2196</v>
      </c>
      <c r="J21" s="2930"/>
      <c r="K21" s="2297"/>
      <c r="L21" s="2298"/>
      <c r="M21" s="2298"/>
      <c r="N21" s="2299"/>
      <c r="O21" s="1443" t="s">
        <v>6006</v>
      </c>
      <c r="P21" s="2529"/>
    </row>
    <row r="22" spans="2:16" ht="34.5" customHeight="1">
      <c r="B22" s="532" t="s">
        <v>427</v>
      </c>
      <c r="C22" s="2442" t="s">
        <v>1424</v>
      </c>
      <c r="D22" s="2442"/>
      <c r="E22" s="2442"/>
      <c r="F22" s="2442"/>
      <c r="G22" s="2442"/>
      <c r="H22" s="2443"/>
      <c r="I22" s="535" t="s">
        <v>1385</v>
      </c>
      <c r="J22" s="2930"/>
      <c r="K22" s="2297"/>
      <c r="L22" s="2298"/>
      <c r="M22" s="2298"/>
      <c r="N22" s="2299"/>
      <c r="O22" s="1425"/>
      <c r="P22" s="2592"/>
    </row>
    <row r="23" spans="2:16" ht="60" customHeight="1">
      <c r="B23" s="530" t="s">
        <v>394</v>
      </c>
      <c r="C23" s="2593" t="s">
        <v>1425</v>
      </c>
      <c r="D23" s="2593"/>
      <c r="E23" s="2593"/>
      <c r="F23" s="2593"/>
      <c r="G23" s="2593"/>
      <c r="H23" s="2594"/>
      <c r="I23" s="535" t="s">
        <v>1385</v>
      </c>
      <c r="J23" s="2930"/>
      <c r="K23" s="2300"/>
      <c r="L23" s="2301"/>
      <c r="M23" s="2301"/>
      <c r="N23" s="2302"/>
      <c r="O23" s="1444"/>
      <c r="P23" s="2530"/>
    </row>
    <row r="24" spans="2:16" ht="24.75" customHeight="1">
      <c r="B24" s="2427" t="s">
        <v>1426</v>
      </c>
      <c r="C24" s="2428"/>
      <c r="D24" s="2428"/>
      <c r="E24" s="2428"/>
      <c r="F24" s="2428"/>
      <c r="G24" s="2428"/>
      <c r="H24" s="2428"/>
      <c r="I24" s="2428"/>
      <c r="J24" s="2428"/>
      <c r="K24" s="2428"/>
      <c r="L24" s="2428"/>
      <c r="M24" s="2428"/>
      <c r="N24" s="2428"/>
      <c r="O24" s="2428"/>
      <c r="P24" s="2429"/>
    </row>
    <row r="25" spans="2:16" ht="60" customHeight="1">
      <c r="B25" s="2921" t="s">
        <v>430</v>
      </c>
      <c r="C25" s="2923" t="s">
        <v>1947</v>
      </c>
      <c r="D25" s="2923"/>
      <c r="E25" s="2923"/>
      <c r="F25" s="2924"/>
      <c r="G25" s="545" t="s">
        <v>1428</v>
      </c>
      <c r="H25" s="546" t="s">
        <v>1429</v>
      </c>
      <c r="I25" s="547" t="s">
        <v>1430</v>
      </c>
      <c r="J25" s="546" t="s">
        <v>1431</v>
      </c>
      <c r="K25" s="2925" t="s">
        <v>1432</v>
      </c>
      <c r="L25" s="4270"/>
      <c r="M25" s="3713"/>
      <c r="N25" s="3714"/>
      <c r="O25" s="549" t="s">
        <v>1434</v>
      </c>
      <c r="P25" s="550"/>
    </row>
    <row r="26" spans="2:16" ht="67.5" customHeight="1">
      <c r="B26" s="2922"/>
      <c r="C26" s="2568"/>
      <c r="D26" s="2568"/>
      <c r="E26" s="2568"/>
      <c r="F26" s="2857"/>
      <c r="G26" s="553" t="s">
        <v>1435</v>
      </c>
      <c r="H26" s="554">
        <v>2022</v>
      </c>
      <c r="I26" s="553" t="s">
        <v>1436</v>
      </c>
      <c r="J26" s="554">
        <v>2022</v>
      </c>
      <c r="K26" s="2596"/>
      <c r="L26" s="3715"/>
      <c r="M26" s="3716"/>
      <c r="N26" s="3717"/>
      <c r="O26" s="529" t="s">
        <v>1434</v>
      </c>
      <c r="P26" s="556"/>
    </row>
    <row r="27" spans="2:16" ht="75" customHeight="1">
      <c r="B27" s="532" t="s">
        <v>437</v>
      </c>
      <c r="C27" s="2442" t="s">
        <v>1951</v>
      </c>
      <c r="D27" s="2442"/>
      <c r="E27" s="2442"/>
      <c r="F27" s="2442"/>
      <c r="G27" s="2442"/>
      <c r="H27" s="2442"/>
      <c r="I27" s="2443"/>
      <c r="J27" s="557">
        <v>1695989.3550815624</v>
      </c>
      <c r="K27" s="2596"/>
      <c r="L27" s="3715"/>
      <c r="M27" s="3716"/>
      <c r="N27" s="3717"/>
      <c r="O27" s="2529" t="s">
        <v>1952</v>
      </c>
      <c r="P27" s="2529"/>
    </row>
    <row r="28" spans="2:16" ht="32.25" customHeight="1">
      <c r="B28" s="558"/>
      <c r="C28" s="559" t="s">
        <v>394</v>
      </c>
      <c r="D28" s="2442" t="s">
        <v>1953</v>
      </c>
      <c r="E28" s="2442"/>
      <c r="F28" s="2442"/>
      <c r="G28" s="2442"/>
      <c r="H28" s="2442"/>
      <c r="I28" s="2443"/>
      <c r="J28" s="560">
        <v>398510</v>
      </c>
      <c r="K28" s="2596"/>
      <c r="L28" s="3715"/>
      <c r="M28" s="3716"/>
      <c r="N28" s="3717"/>
      <c r="O28" s="2592"/>
      <c r="P28" s="2592"/>
    </row>
    <row r="29" spans="2:16" ht="40.5" customHeight="1">
      <c r="B29" s="561" t="s">
        <v>440</v>
      </c>
      <c r="C29" s="2442" t="s">
        <v>1440</v>
      </c>
      <c r="D29" s="2442"/>
      <c r="E29" s="2442"/>
      <c r="F29" s="2442"/>
      <c r="G29" s="2443"/>
      <c r="H29" s="4267" t="s">
        <v>6007</v>
      </c>
      <c r="I29" s="4268"/>
      <c r="J29" s="4269"/>
      <c r="K29" s="2596"/>
      <c r="L29" s="3715"/>
      <c r="M29" s="3716"/>
      <c r="N29" s="3717"/>
      <c r="O29" s="2673"/>
      <c r="P29" s="2673"/>
    </row>
    <row r="30" spans="2:16" ht="38.25" customHeight="1">
      <c r="B30" s="561"/>
      <c r="C30" s="559"/>
      <c r="D30" s="2442" t="s">
        <v>1442</v>
      </c>
      <c r="E30" s="2442"/>
      <c r="F30" s="559"/>
      <c r="G30" s="562"/>
      <c r="H30" s="4267" t="s">
        <v>6008</v>
      </c>
      <c r="I30" s="4268"/>
      <c r="J30" s="4269"/>
      <c r="K30" s="2596"/>
      <c r="L30" s="3715"/>
      <c r="M30" s="3716"/>
      <c r="N30" s="3717"/>
      <c r="O30" s="539"/>
      <c r="P30" s="539"/>
    </row>
    <row r="31" spans="2:16" ht="28.5" customHeight="1">
      <c r="B31" s="563"/>
      <c r="C31" s="2537" t="s">
        <v>1954</v>
      </c>
      <c r="D31" s="2537"/>
      <c r="E31" s="2537"/>
      <c r="F31" s="2537"/>
      <c r="G31" s="2538"/>
      <c r="H31" s="1466" t="s">
        <v>2199</v>
      </c>
      <c r="I31" s="1467"/>
      <c r="J31" s="1468"/>
      <c r="K31" s="2596"/>
      <c r="L31" s="3718"/>
      <c r="M31" s="3719"/>
      <c r="N31" s="3720"/>
      <c r="O31" s="541" t="s">
        <v>1475</v>
      </c>
      <c r="P31" s="541"/>
    </row>
    <row r="32" spans="2:16" ht="28.5" customHeight="1">
      <c r="B32" s="563"/>
      <c r="C32" s="559"/>
      <c r="D32" s="2442" t="s">
        <v>1442</v>
      </c>
      <c r="E32" s="2442"/>
      <c r="F32" s="559"/>
      <c r="G32" s="559"/>
      <c r="H32" s="2917" t="s">
        <v>4537</v>
      </c>
      <c r="I32" s="2917"/>
      <c r="J32" s="2917"/>
      <c r="K32" s="555"/>
      <c r="L32" s="741"/>
      <c r="M32" s="742"/>
      <c r="N32" s="743"/>
      <c r="O32" s="529" t="s">
        <v>2514</v>
      </c>
      <c r="P32" s="529"/>
    </row>
    <row r="33" spans="2:17" ht="51" customHeight="1">
      <c r="B33" s="565" t="s">
        <v>444</v>
      </c>
      <c r="C33" s="2472" t="s">
        <v>1957</v>
      </c>
      <c r="D33" s="2472"/>
      <c r="E33" s="2472"/>
      <c r="F33" s="2472"/>
      <c r="G33" s="2472"/>
      <c r="H33" s="2472"/>
      <c r="I33" s="2473"/>
      <c r="J33" s="566" t="s">
        <v>1385</v>
      </c>
      <c r="K33" s="567" t="s">
        <v>1449</v>
      </c>
      <c r="L33" s="3014"/>
      <c r="M33" s="3015"/>
      <c r="N33" s="3016"/>
      <c r="O33" s="543" t="s">
        <v>3825</v>
      </c>
      <c r="P33" s="543"/>
    </row>
    <row r="34" spans="2:17" ht="46.5" customHeight="1">
      <c r="B34" s="2907" t="s">
        <v>1961</v>
      </c>
      <c r="C34" s="2908"/>
      <c r="D34" s="2908"/>
      <c r="E34" s="2908"/>
      <c r="F34" s="2908"/>
      <c r="G34" s="2908"/>
      <c r="H34" s="2908"/>
      <c r="I34" s="2908"/>
      <c r="J34" s="2908"/>
      <c r="K34" s="2909"/>
      <c r="L34" s="2908"/>
      <c r="M34" s="2908"/>
      <c r="N34" s="2908"/>
      <c r="O34" s="2908"/>
      <c r="P34" s="2910"/>
    </row>
    <row r="35" spans="2:17" ht="90.6" customHeight="1">
      <c r="B35" s="569" t="s">
        <v>448</v>
      </c>
      <c r="C35" s="2593" t="s">
        <v>1962</v>
      </c>
      <c r="D35" s="2593"/>
      <c r="E35" s="2593"/>
      <c r="F35" s="2593"/>
      <c r="G35" s="2593"/>
      <c r="H35" s="2593"/>
      <c r="I35" s="2594"/>
      <c r="J35" s="570" t="s">
        <v>1385</v>
      </c>
      <c r="K35" s="571" t="s">
        <v>1449</v>
      </c>
      <c r="L35" s="2911"/>
      <c r="M35" s="2912"/>
      <c r="N35" s="2913"/>
      <c r="O35" s="572" t="s">
        <v>1452</v>
      </c>
      <c r="P35" s="542"/>
    </row>
    <row r="36" spans="2:17" ht="26.25" customHeight="1">
      <c r="B36" s="2860" t="s">
        <v>1453</v>
      </c>
      <c r="C36" s="2861"/>
      <c r="D36" s="2861"/>
      <c r="E36" s="2861"/>
      <c r="F36" s="2861"/>
      <c r="G36" s="2861"/>
      <c r="H36" s="2861"/>
      <c r="I36" s="2861"/>
      <c r="J36" s="2861"/>
      <c r="K36" s="2862"/>
      <c r="L36" s="2861"/>
      <c r="M36" s="2861"/>
      <c r="N36" s="2861"/>
      <c r="O36" s="2861"/>
      <c r="P36" s="2863"/>
    </row>
    <row r="37" spans="2:17" ht="68.25" customHeight="1">
      <c r="B37" s="569" t="s">
        <v>451</v>
      </c>
      <c r="C37" s="2894" t="s">
        <v>1454</v>
      </c>
      <c r="D37" s="2894"/>
      <c r="E37" s="2894"/>
      <c r="F37" s="2895"/>
      <c r="G37" s="573" t="s">
        <v>1964</v>
      </c>
      <c r="H37" s="574" t="s">
        <v>1965</v>
      </c>
      <c r="I37" s="2858" t="s">
        <v>1966</v>
      </c>
      <c r="J37" s="2859"/>
      <c r="K37" s="2858" t="s">
        <v>1458</v>
      </c>
      <c r="L37" s="2896"/>
      <c r="M37" s="2896"/>
      <c r="N37" s="2897"/>
      <c r="O37" s="2898"/>
      <c r="P37" s="2898"/>
    </row>
    <row r="38" spans="2:17" ht="39" customHeight="1">
      <c r="B38" s="537" t="s">
        <v>394</v>
      </c>
      <c r="C38" s="2442" t="s">
        <v>1967</v>
      </c>
      <c r="D38" s="2442"/>
      <c r="E38" s="2442"/>
      <c r="F38" s="2443"/>
      <c r="G38" s="578">
        <f>100000000/600</f>
        <v>166666.66666666666</v>
      </c>
      <c r="H38" s="1208" t="s">
        <v>927</v>
      </c>
      <c r="I38" s="2880" t="s">
        <v>6009</v>
      </c>
      <c r="J38" s="2870"/>
      <c r="K38" s="2883" t="s">
        <v>6010</v>
      </c>
      <c r="L38" s="2884"/>
      <c r="M38" s="2884"/>
      <c r="N38" s="2885"/>
      <c r="O38" s="2899"/>
      <c r="P38" s="2899"/>
    </row>
    <row r="39" spans="2:17" ht="60" customHeight="1">
      <c r="B39" s="537" t="s">
        <v>401</v>
      </c>
      <c r="C39" s="2442" t="s">
        <v>1971</v>
      </c>
      <c r="D39" s="2442"/>
      <c r="E39" s="2442"/>
      <c r="F39" s="2443"/>
      <c r="G39" s="578">
        <v>0</v>
      </c>
      <c r="H39" s="1208" t="s">
        <v>927</v>
      </c>
      <c r="I39" s="2880" t="s">
        <v>892</v>
      </c>
      <c r="J39" s="2870"/>
      <c r="K39" s="2883"/>
      <c r="L39" s="2884"/>
      <c r="M39" s="2884"/>
      <c r="N39" s="2885"/>
      <c r="O39" s="2899"/>
      <c r="P39" s="2899"/>
    </row>
    <row r="40" spans="2:17" ht="42" customHeight="1">
      <c r="B40" s="530" t="s">
        <v>403</v>
      </c>
      <c r="C40" s="2537" t="s">
        <v>1972</v>
      </c>
      <c r="D40" s="2537"/>
      <c r="E40" s="2537"/>
      <c r="F40" s="2538"/>
      <c r="G40" s="580">
        <f>G38+G39</f>
        <v>166666.66666666666</v>
      </c>
      <c r="H40" s="581"/>
      <c r="I40" s="2844"/>
      <c r="J40" s="2845"/>
      <c r="K40" s="2844"/>
      <c r="L40" s="2886"/>
      <c r="M40" s="2886"/>
      <c r="N40" s="2887"/>
      <c r="O40" s="2900"/>
      <c r="P40" s="2900"/>
      <c r="Q40" s="584"/>
    </row>
    <row r="41" spans="2:17" ht="57.75" customHeight="1">
      <c r="B41" s="2888" t="s">
        <v>1973</v>
      </c>
      <c r="C41" s="2889"/>
      <c r="D41" s="2889"/>
      <c r="E41" s="2889"/>
      <c r="F41" s="2889"/>
      <c r="G41" s="2889"/>
      <c r="H41" s="2889"/>
      <c r="I41" s="2889"/>
      <c r="J41" s="2889"/>
      <c r="K41" s="2889"/>
      <c r="L41" s="2889"/>
      <c r="M41" s="2889"/>
      <c r="N41" s="2889"/>
      <c r="O41" s="2889"/>
      <c r="P41" s="2890"/>
    </row>
    <row r="42" spans="2:17" ht="104.1" customHeight="1">
      <c r="B42" s="585" t="s">
        <v>460</v>
      </c>
      <c r="C42" s="2593" t="s">
        <v>1974</v>
      </c>
      <c r="D42" s="2593"/>
      <c r="E42" s="2593"/>
      <c r="F42" s="2593"/>
      <c r="G42" s="2593"/>
      <c r="H42" s="2594"/>
      <c r="I42" s="570" t="s">
        <v>1385</v>
      </c>
      <c r="J42" s="586" t="s">
        <v>1449</v>
      </c>
      <c r="K42" s="2891"/>
      <c r="L42" s="2892"/>
      <c r="M42" s="2892"/>
      <c r="N42" s="2893"/>
      <c r="O42" s="572" t="s">
        <v>1452</v>
      </c>
      <c r="P42" s="542"/>
    </row>
    <row r="43" spans="2:17" ht="24.95" customHeight="1">
      <c r="B43" s="2860" t="s">
        <v>1467</v>
      </c>
      <c r="C43" s="2861"/>
      <c r="D43" s="2861"/>
      <c r="E43" s="2861"/>
      <c r="F43" s="2861"/>
      <c r="G43" s="2861"/>
      <c r="H43" s="2861"/>
      <c r="I43" s="2861"/>
      <c r="J43" s="2861"/>
      <c r="K43" s="2862"/>
      <c r="L43" s="2861"/>
      <c r="M43" s="2861"/>
      <c r="N43" s="2861"/>
      <c r="O43" s="2861"/>
      <c r="P43" s="2863"/>
    </row>
    <row r="44" spans="2:17" ht="74.25" customHeight="1">
      <c r="B44" s="587" t="s">
        <v>463</v>
      </c>
      <c r="C44" s="2856" t="s">
        <v>1468</v>
      </c>
      <c r="D44" s="2856"/>
      <c r="E44" s="2864"/>
      <c r="F44" s="588" t="s">
        <v>1976</v>
      </c>
      <c r="G44" s="2858" t="s">
        <v>1977</v>
      </c>
      <c r="H44" s="2859"/>
      <c r="I44" s="2858" t="s">
        <v>1978</v>
      </c>
      <c r="J44" s="2859"/>
      <c r="K44" s="2858" t="s">
        <v>1979</v>
      </c>
      <c r="L44" s="2859"/>
      <c r="M44" s="575" t="s">
        <v>1473</v>
      </c>
      <c r="N44" s="589" t="s">
        <v>1980</v>
      </c>
      <c r="O44" s="2529" t="s">
        <v>1452</v>
      </c>
      <c r="P44" s="2529"/>
    </row>
    <row r="45" spans="2:17" ht="44.25" customHeight="1">
      <c r="B45" s="537" t="s">
        <v>394</v>
      </c>
      <c r="C45" s="2865" t="s">
        <v>1982</v>
      </c>
      <c r="D45" s="2865"/>
      <c r="E45" s="2866"/>
      <c r="F45" s="591" t="s">
        <v>1385</v>
      </c>
      <c r="G45" s="3006">
        <f>+G38</f>
        <v>166666.66666666666</v>
      </c>
      <c r="H45" s="3007"/>
      <c r="I45" s="4266" t="s">
        <v>927</v>
      </c>
      <c r="J45" s="2870"/>
      <c r="K45" s="2881">
        <v>53956</v>
      </c>
      <c r="L45" s="2882"/>
      <c r="M45" s="592" t="s">
        <v>1478</v>
      </c>
      <c r="N45" s="579" t="s">
        <v>6011</v>
      </c>
      <c r="O45" s="2592"/>
      <c r="P45" s="2592"/>
    </row>
    <row r="46" spans="2:17" ht="31.5" customHeight="1">
      <c r="B46" s="594"/>
      <c r="C46" s="2871" t="s">
        <v>1984</v>
      </c>
      <c r="D46" s="2871"/>
      <c r="E46" s="2872"/>
      <c r="F46" s="2873" t="s">
        <v>6012</v>
      </c>
      <c r="G46" s="2874"/>
      <c r="H46" s="2874"/>
      <c r="I46" s="2874"/>
      <c r="J46" s="2874"/>
      <c r="K46" s="2874"/>
      <c r="L46" s="2874"/>
      <c r="M46" s="2874"/>
      <c r="N46" s="2875"/>
      <c r="O46" s="2592"/>
      <c r="P46" s="2592"/>
    </row>
    <row r="47" spans="2:17" ht="65.25" customHeight="1">
      <c r="B47" s="537" t="s">
        <v>401</v>
      </c>
      <c r="C47" s="2871" t="s">
        <v>1985</v>
      </c>
      <c r="D47" s="2871"/>
      <c r="E47" s="2872"/>
      <c r="F47" s="535" t="s">
        <v>1520</v>
      </c>
      <c r="G47" s="2878">
        <v>0</v>
      </c>
      <c r="H47" s="2879"/>
      <c r="I47" s="4266" t="s">
        <v>927</v>
      </c>
      <c r="J47" s="2870"/>
      <c r="K47" s="2881">
        <v>0</v>
      </c>
      <c r="L47" s="2882"/>
      <c r="M47" s="592" t="s">
        <v>1496</v>
      </c>
      <c r="N47" s="579"/>
      <c r="O47" s="2592"/>
      <c r="P47" s="2592"/>
    </row>
    <row r="48" spans="2:17" ht="35.25" customHeight="1">
      <c r="B48" s="594"/>
      <c r="C48" s="2871" t="s">
        <v>1986</v>
      </c>
      <c r="D48" s="2871"/>
      <c r="E48" s="2872"/>
      <c r="F48" s="2873" t="s">
        <v>4537</v>
      </c>
      <c r="G48" s="2874"/>
      <c r="H48" s="2874"/>
      <c r="I48" s="2874"/>
      <c r="J48" s="2874"/>
      <c r="K48" s="2874"/>
      <c r="L48" s="2874"/>
      <c r="M48" s="2874"/>
      <c r="N48" s="2875"/>
      <c r="O48" s="2592"/>
      <c r="P48" s="2592"/>
    </row>
    <row r="49" spans="1:16" ht="42.75" customHeight="1">
      <c r="B49" s="596" t="s">
        <v>403</v>
      </c>
      <c r="C49" s="2876" t="s">
        <v>1987</v>
      </c>
      <c r="D49" s="2876"/>
      <c r="E49" s="2877"/>
      <c r="F49" s="597"/>
      <c r="G49" s="2842">
        <f>G45+G47</f>
        <v>166666.66666666666</v>
      </c>
      <c r="H49" s="2843"/>
      <c r="I49" s="2844"/>
      <c r="J49" s="2845"/>
      <c r="K49" s="2846">
        <f>K45+K47</f>
        <v>53956</v>
      </c>
      <c r="L49" s="2847"/>
      <c r="M49" s="598"/>
      <c r="N49" s="599"/>
      <c r="O49" s="2530"/>
      <c r="P49" s="2530"/>
    </row>
    <row r="50" spans="1:16" ht="56.25" customHeight="1">
      <c r="B50" s="2853" t="s">
        <v>1988</v>
      </c>
      <c r="C50" s="2854"/>
      <c r="D50" s="2854"/>
      <c r="E50" s="2854"/>
      <c r="F50" s="2854"/>
      <c r="G50" s="2854"/>
      <c r="H50" s="2854"/>
      <c r="I50" s="2854"/>
      <c r="J50" s="2854"/>
      <c r="K50" s="2854"/>
      <c r="L50" s="2854"/>
      <c r="M50" s="2854"/>
      <c r="N50" s="2854"/>
      <c r="O50" s="2854"/>
      <c r="P50" s="2855"/>
    </row>
    <row r="51" spans="1:16" ht="69" customHeight="1">
      <c r="B51" s="587" t="s">
        <v>476</v>
      </c>
      <c r="C51" s="2856" t="s">
        <v>1486</v>
      </c>
      <c r="D51" s="2568"/>
      <c r="E51" s="2857"/>
      <c r="F51" s="600" t="s">
        <v>1487</v>
      </c>
      <c r="G51" s="2858" t="s">
        <v>1989</v>
      </c>
      <c r="H51" s="2859"/>
      <c r="I51" s="2858" t="s">
        <v>6013</v>
      </c>
      <c r="J51" s="2859"/>
      <c r="K51" s="2858" t="s">
        <v>1979</v>
      </c>
      <c r="L51" s="2859"/>
      <c r="M51" s="575" t="s">
        <v>1473</v>
      </c>
      <c r="N51" s="575" t="s">
        <v>1990</v>
      </c>
      <c r="O51" s="601"/>
      <c r="P51" s="602"/>
    </row>
    <row r="52" spans="1:16" s="603" customFormat="1" ht="68.45" customHeight="1">
      <c r="B52" s="537" t="s">
        <v>394</v>
      </c>
      <c r="C52" s="2442" t="s">
        <v>97</v>
      </c>
      <c r="D52" s="2442"/>
      <c r="E52" s="2443"/>
      <c r="F52" s="591" t="s">
        <v>1490</v>
      </c>
      <c r="G52" s="1532">
        <v>1206802.5</v>
      </c>
      <c r="H52" s="1533"/>
      <c r="I52" s="1479" t="s">
        <v>927</v>
      </c>
      <c r="J52" s="1480"/>
      <c r="K52" s="1521">
        <v>301607</v>
      </c>
      <c r="L52" s="1522"/>
      <c r="M52" s="592" t="s">
        <v>1491</v>
      </c>
      <c r="N52" s="604" t="s">
        <v>6014</v>
      </c>
      <c r="O52" s="540" t="s">
        <v>1493</v>
      </c>
      <c r="P52" s="1209" t="s">
        <v>6015</v>
      </c>
    </row>
    <row r="53" spans="1:16" s="603" customFormat="1" ht="48" customHeight="1">
      <c r="B53" s="537" t="s">
        <v>401</v>
      </c>
      <c r="C53" s="2442" t="s">
        <v>1403</v>
      </c>
      <c r="D53" s="2442"/>
      <c r="E53" s="2443"/>
      <c r="F53" s="591" t="s">
        <v>1490</v>
      </c>
      <c r="G53" s="1532">
        <v>641672.12800000003</v>
      </c>
      <c r="H53" s="1533"/>
      <c r="I53" s="1479" t="s">
        <v>927</v>
      </c>
      <c r="J53" s="1480"/>
      <c r="K53" s="1521">
        <v>169863</v>
      </c>
      <c r="L53" s="1522"/>
      <c r="M53" s="592" t="s">
        <v>1491</v>
      </c>
      <c r="N53" s="604" t="s">
        <v>6016</v>
      </c>
      <c r="O53" s="540" t="s">
        <v>940</v>
      </c>
      <c r="P53" s="1209" t="s">
        <v>6015</v>
      </c>
    </row>
    <row r="54" spans="1:16" s="603" customFormat="1" ht="32.25" customHeight="1">
      <c r="B54" s="537" t="s">
        <v>403</v>
      </c>
      <c r="C54" s="2442" t="s">
        <v>1495</v>
      </c>
      <c r="D54" s="2442"/>
      <c r="E54" s="2443"/>
      <c r="F54" s="591" t="s">
        <v>1496</v>
      </c>
      <c r="G54" s="1532">
        <v>0</v>
      </c>
      <c r="H54" s="1533"/>
      <c r="I54" s="1479" t="s">
        <v>927</v>
      </c>
      <c r="J54" s="1480"/>
      <c r="K54" s="1521">
        <v>0</v>
      </c>
      <c r="L54" s="1522"/>
      <c r="M54" s="592" t="s">
        <v>1496</v>
      </c>
      <c r="N54" s="604"/>
      <c r="O54" s="540" t="s">
        <v>1514</v>
      </c>
      <c r="P54" s="541"/>
    </row>
    <row r="55" spans="1:16" s="603" customFormat="1" ht="32.25" customHeight="1">
      <c r="B55" s="537" t="s">
        <v>405</v>
      </c>
      <c r="C55" s="2442" t="s">
        <v>1497</v>
      </c>
      <c r="D55" s="2442"/>
      <c r="E55" s="2443"/>
      <c r="F55" s="591" t="s">
        <v>1496</v>
      </c>
      <c r="G55" s="1532">
        <v>0</v>
      </c>
      <c r="H55" s="1533"/>
      <c r="I55" s="1479" t="s">
        <v>927</v>
      </c>
      <c r="J55" s="1480"/>
      <c r="K55" s="1521">
        <v>0</v>
      </c>
      <c r="L55" s="1522"/>
      <c r="M55" s="592" t="s">
        <v>1496</v>
      </c>
      <c r="N55" s="747"/>
      <c r="O55" s="540" t="s">
        <v>1514</v>
      </c>
      <c r="P55" s="607"/>
    </row>
    <row r="56" spans="1:16" s="603" customFormat="1" ht="52.5" customHeight="1">
      <c r="B56" s="537" t="s">
        <v>408</v>
      </c>
      <c r="C56" s="2442" t="s">
        <v>1514</v>
      </c>
      <c r="D56" s="2442"/>
      <c r="E56" s="2443"/>
      <c r="F56" s="591" t="s">
        <v>1490</v>
      </c>
      <c r="G56" s="1532">
        <v>111146</v>
      </c>
      <c r="H56" s="1533"/>
      <c r="I56" s="1479" t="s">
        <v>927</v>
      </c>
      <c r="J56" s="1480"/>
      <c r="K56" s="1521">
        <v>32770</v>
      </c>
      <c r="L56" s="1522"/>
      <c r="M56" s="592" t="s">
        <v>1491</v>
      </c>
      <c r="N56" s="604" t="s">
        <v>6017</v>
      </c>
      <c r="O56" s="540" t="s">
        <v>940</v>
      </c>
      <c r="P56" s="1209" t="s">
        <v>6015</v>
      </c>
    </row>
    <row r="57" spans="1:16" ht="61.5" customHeight="1">
      <c r="B57" s="530" t="s">
        <v>410</v>
      </c>
      <c r="C57" s="2556" t="s">
        <v>1997</v>
      </c>
      <c r="D57" s="2556"/>
      <c r="E57" s="2557"/>
      <c r="F57" s="609"/>
      <c r="G57" s="2842">
        <f>G52+G53+G54+G55+G56</f>
        <v>1959620.628</v>
      </c>
      <c r="H57" s="2843"/>
      <c r="I57" s="2844"/>
      <c r="J57" s="2845"/>
      <c r="K57" s="2846">
        <f>K52+K53+K54+K55+K56</f>
        <v>504240</v>
      </c>
      <c r="L57" s="2847"/>
      <c r="M57" s="598"/>
      <c r="N57" s="599"/>
      <c r="O57" s="610"/>
      <c r="P57" s="610"/>
    </row>
    <row r="58" spans="1:16" ht="50.25" customHeight="1">
      <c r="A58" s="611"/>
      <c r="B58" s="2848" t="s">
        <v>1501</v>
      </c>
      <c r="C58" s="2849"/>
      <c r="D58" s="2849"/>
      <c r="E58" s="2849"/>
      <c r="F58" s="2849"/>
      <c r="G58" s="2849"/>
      <c r="H58" s="2849"/>
      <c r="I58" s="2849"/>
      <c r="J58" s="2849"/>
      <c r="K58" s="2849"/>
      <c r="L58" s="2849"/>
      <c r="M58" s="2849"/>
      <c r="N58" s="2849"/>
      <c r="O58" s="2849"/>
      <c r="P58" s="2850"/>
    </row>
    <row r="59" spans="1:16" ht="64.5" customHeight="1">
      <c r="B59" s="612" t="s">
        <v>486</v>
      </c>
      <c r="C59" s="2851" t="s">
        <v>1998</v>
      </c>
      <c r="D59" s="2851"/>
      <c r="E59" s="2851"/>
      <c r="F59" s="2851"/>
      <c r="G59" s="2851"/>
      <c r="H59" s="2851"/>
      <c r="I59" s="2852"/>
      <c r="J59" s="613">
        <f>G49/(G49+G57)</f>
        <v>7.8383888708131816E-2</v>
      </c>
      <c r="K59" s="614" t="s">
        <v>1386</v>
      </c>
      <c r="L59" s="2828" t="s">
        <v>6010</v>
      </c>
      <c r="M59" s="2829"/>
      <c r="N59" s="2830"/>
      <c r="O59" s="2729"/>
      <c r="P59" s="2729"/>
    </row>
    <row r="60" spans="1:16" ht="49.5" customHeight="1">
      <c r="B60" s="615" t="s">
        <v>1999</v>
      </c>
      <c r="C60" s="2851" t="s">
        <v>2000</v>
      </c>
      <c r="D60" s="2851"/>
      <c r="E60" s="2851"/>
      <c r="F60" s="2851"/>
      <c r="G60" s="2851"/>
      <c r="H60" s="2851"/>
      <c r="I60" s="2852"/>
      <c r="J60" s="613">
        <f>G45/G49</f>
        <v>1</v>
      </c>
      <c r="K60" s="614" t="s">
        <v>1449</v>
      </c>
      <c r="L60" s="2828"/>
      <c r="M60" s="2829"/>
      <c r="N60" s="2830"/>
      <c r="O60" s="2730"/>
      <c r="P60" s="2730"/>
    </row>
    <row r="61" spans="1:16" ht="45" customHeight="1">
      <c r="B61" s="615" t="s">
        <v>490</v>
      </c>
      <c r="C61" s="2442" t="s">
        <v>2001</v>
      </c>
      <c r="D61" s="2442"/>
      <c r="E61" s="2442"/>
      <c r="F61" s="2442"/>
      <c r="G61" s="2442"/>
      <c r="H61" s="2442"/>
      <c r="I61" s="2443"/>
      <c r="J61" s="617">
        <f>SUM(G49,G57)</f>
        <v>2126287.2946666665</v>
      </c>
      <c r="K61" s="614" t="s">
        <v>1386</v>
      </c>
      <c r="L61" s="2828"/>
      <c r="M61" s="2829"/>
      <c r="N61" s="2830"/>
      <c r="O61" s="2730"/>
      <c r="P61" s="2730"/>
    </row>
    <row r="62" spans="1:16" ht="57" customHeight="1">
      <c r="B62" s="615" t="s">
        <v>492</v>
      </c>
      <c r="C62" s="2442" t="s">
        <v>2002</v>
      </c>
      <c r="D62" s="2442"/>
      <c r="E62" s="2442"/>
      <c r="F62" s="2442"/>
      <c r="G62" s="2442"/>
      <c r="H62" s="2442"/>
      <c r="I62" s="2443"/>
      <c r="J62" s="613">
        <f>(G49+G57)/J27</f>
        <v>1.2537150002126107</v>
      </c>
      <c r="K62" s="614" t="s">
        <v>1386</v>
      </c>
      <c r="L62" s="2828"/>
      <c r="M62" s="2829"/>
      <c r="N62" s="2830"/>
      <c r="O62" s="2730"/>
      <c r="P62" s="2730"/>
    </row>
    <row r="63" spans="1:16" ht="69" customHeight="1">
      <c r="B63" s="618" t="s">
        <v>494</v>
      </c>
      <c r="C63" s="2442" t="s">
        <v>2003</v>
      </c>
      <c r="D63" s="2442"/>
      <c r="E63" s="2442"/>
      <c r="F63" s="2442"/>
      <c r="G63" s="2442"/>
      <c r="H63" s="2442"/>
      <c r="I63" s="2443"/>
      <c r="J63" s="619">
        <f>(K49+K57)/J28</f>
        <v>1.400707635943891</v>
      </c>
      <c r="K63" s="614" t="s">
        <v>1386</v>
      </c>
      <c r="L63" s="2828"/>
      <c r="M63" s="2829"/>
      <c r="N63" s="2830"/>
      <c r="O63" s="2730"/>
      <c r="P63" s="2730"/>
    </row>
    <row r="64" spans="1:16" ht="42.75" customHeight="1">
      <c r="B64" s="618" t="s">
        <v>496</v>
      </c>
      <c r="C64" s="2826" t="s">
        <v>2004</v>
      </c>
      <c r="D64" s="2826"/>
      <c r="E64" s="2826"/>
      <c r="F64" s="2826"/>
      <c r="G64" s="2826"/>
      <c r="H64" s="2826"/>
      <c r="I64" s="2827"/>
      <c r="J64" s="620" t="str">
        <f>IF(J62&lt;0.945,"Funding gap","No funding gap")</f>
        <v>No funding gap</v>
      </c>
      <c r="K64" s="621" t="s">
        <v>1449</v>
      </c>
      <c r="L64" s="2828"/>
      <c r="M64" s="2829"/>
      <c r="N64" s="2830"/>
      <c r="O64" s="2731"/>
      <c r="P64" s="2731"/>
    </row>
    <row r="65" spans="2:16" ht="53.25" customHeight="1">
      <c r="B65" s="618" t="s">
        <v>498</v>
      </c>
      <c r="C65" s="2831" t="s">
        <v>1508</v>
      </c>
      <c r="D65" s="2831"/>
      <c r="E65" s="2831"/>
      <c r="F65" s="2831"/>
      <c r="G65" s="2831"/>
      <c r="H65" s="2831"/>
      <c r="I65" s="2832"/>
      <c r="J65" s="623">
        <f>G45/J27</f>
        <v>9.8271057048380725E-2</v>
      </c>
      <c r="K65" s="614" t="s">
        <v>1386</v>
      </c>
      <c r="L65" s="2828"/>
      <c r="M65" s="2829"/>
      <c r="N65" s="2830"/>
      <c r="O65" s="616"/>
      <c r="P65" s="616"/>
    </row>
    <row r="66" spans="2:16" ht="39" customHeight="1">
      <c r="B66" s="532" t="s">
        <v>500</v>
      </c>
      <c r="C66" s="2479" t="s">
        <v>1509</v>
      </c>
      <c r="D66" s="2479"/>
      <c r="E66" s="2479"/>
      <c r="F66" s="2479"/>
      <c r="G66" s="2479"/>
      <c r="H66" s="2479"/>
      <c r="I66" s="2479"/>
      <c r="J66" s="2480"/>
      <c r="K66" s="2821" t="s">
        <v>1449</v>
      </c>
      <c r="L66" s="2997"/>
      <c r="M66" s="2998"/>
      <c r="N66" s="2999"/>
      <c r="O66" s="2529" t="s">
        <v>1510</v>
      </c>
      <c r="P66" s="2529"/>
    </row>
    <row r="67" spans="2:16" ht="21" customHeight="1">
      <c r="B67" s="537" t="s">
        <v>394</v>
      </c>
      <c r="C67" s="2824" t="s">
        <v>1511</v>
      </c>
      <c r="D67" s="2824"/>
      <c r="E67" s="2824"/>
      <c r="F67" s="2824"/>
      <c r="G67" s="2824"/>
      <c r="H67" s="2824"/>
      <c r="I67" s="2825"/>
      <c r="J67" s="564" t="s">
        <v>1385</v>
      </c>
      <c r="K67" s="2822"/>
      <c r="L67" s="3000"/>
      <c r="M67" s="3001"/>
      <c r="N67" s="3002"/>
      <c r="O67" s="2592"/>
      <c r="P67" s="2592"/>
    </row>
    <row r="68" spans="2:16" ht="21" customHeight="1">
      <c r="B68" s="537" t="s">
        <v>401</v>
      </c>
      <c r="C68" s="2824" t="s">
        <v>1512</v>
      </c>
      <c r="D68" s="2824"/>
      <c r="E68" s="2824"/>
      <c r="F68" s="2824"/>
      <c r="G68" s="2824"/>
      <c r="H68" s="2824"/>
      <c r="I68" s="2825"/>
      <c r="J68" s="564" t="s">
        <v>1385</v>
      </c>
      <c r="K68" s="2822"/>
      <c r="L68" s="3000"/>
      <c r="M68" s="3001"/>
      <c r="N68" s="3002"/>
      <c r="O68" s="2592"/>
      <c r="P68" s="2592"/>
    </row>
    <row r="69" spans="2:16" ht="21" customHeight="1">
      <c r="B69" s="537" t="s">
        <v>403</v>
      </c>
      <c r="C69" s="2824" t="s">
        <v>1513</v>
      </c>
      <c r="D69" s="2824"/>
      <c r="E69" s="2824"/>
      <c r="F69" s="2824"/>
      <c r="G69" s="2824"/>
      <c r="H69" s="2824"/>
      <c r="I69" s="2825"/>
      <c r="J69" s="564" t="s">
        <v>1520</v>
      </c>
      <c r="K69" s="2822"/>
      <c r="L69" s="3000"/>
      <c r="M69" s="3001"/>
      <c r="N69" s="3002"/>
      <c r="O69" s="2592"/>
      <c r="P69" s="2592"/>
    </row>
    <row r="70" spans="2:16" ht="21" customHeight="1">
      <c r="B70" s="537" t="s">
        <v>405</v>
      </c>
      <c r="C70" s="2824" t="s">
        <v>1514</v>
      </c>
      <c r="D70" s="2824"/>
      <c r="E70" s="2824"/>
      <c r="F70" s="2824"/>
      <c r="G70" s="2824"/>
      <c r="H70" s="2824"/>
      <c r="I70" s="2825"/>
      <c r="J70" s="564" t="s">
        <v>1520</v>
      </c>
      <c r="K70" s="2822"/>
      <c r="L70" s="3000"/>
      <c r="M70" s="3001"/>
      <c r="N70" s="3002"/>
      <c r="O70" s="2592"/>
      <c r="P70" s="2592"/>
    </row>
    <row r="71" spans="2:16" ht="21" customHeight="1">
      <c r="B71" s="537" t="s">
        <v>408</v>
      </c>
      <c r="C71" s="2607" t="s">
        <v>1515</v>
      </c>
      <c r="D71" s="2607"/>
      <c r="E71" s="2607"/>
      <c r="F71" s="2608"/>
      <c r="G71" s="2500" t="s">
        <v>4537</v>
      </c>
      <c r="H71" s="2501"/>
      <c r="I71" s="2501"/>
      <c r="J71" s="2609"/>
      <c r="K71" s="2823"/>
      <c r="L71" s="3003"/>
      <c r="M71" s="3004"/>
      <c r="N71" s="3005"/>
      <c r="O71" s="2673"/>
      <c r="P71" s="2673"/>
    </row>
    <row r="72" spans="2:16" ht="35.25" customHeight="1">
      <c r="B72" s="558" t="s">
        <v>1516</v>
      </c>
      <c r="C72" s="590" t="s">
        <v>561</v>
      </c>
      <c r="D72" s="2442" t="s">
        <v>2007</v>
      </c>
      <c r="E72" s="2442"/>
      <c r="F72" s="2442"/>
      <c r="G72" s="2442"/>
      <c r="H72" s="2442"/>
      <c r="I72" s="2442"/>
      <c r="J72" s="2442"/>
      <c r="K72" s="2442"/>
      <c r="L72" s="2442"/>
      <c r="M72" s="2442"/>
      <c r="N72" s="2591"/>
      <c r="O72" s="622"/>
      <c r="P72" s="627"/>
    </row>
    <row r="73" spans="2:16" ht="20.25" customHeight="1">
      <c r="B73" s="530" t="s">
        <v>418</v>
      </c>
      <c r="C73" s="2607" t="s">
        <v>1518</v>
      </c>
      <c r="D73" s="2607"/>
      <c r="E73" s="2607"/>
      <c r="F73" s="2432" t="s">
        <v>1385</v>
      </c>
      <c r="G73" s="2433"/>
      <c r="H73" s="2821" t="s">
        <v>1449</v>
      </c>
      <c r="I73" s="2464"/>
      <c r="J73" s="2465"/>
      <c r="K73" s="2465"/>
      <c r="L73" s="2465"/>
      <c r="M73" s="2465"/>
      <c r="N73" s="2466"/>
      <c r="O73" s="2529" t="s">
        <v>1510</v>
      </c>
      <c r="P73" s="2529"/>
    </row>
    <row r="74" spans="2:16" ht="20.25" customHeight="1">
      <c r="B74" s="530" t="s">
        <v>508</v>
      </c>
      <c r="C74" s="2607" t="s">
        <v>1519</v>
      </c>
      <c r="D74" s="2607"/>
      <c r="E74" s="2607"/>
      <c r="F74" s="2432" t="s">
        <v>1520</v>
      </c>
      <c r="G74" s="2433"/>
      <c r="H74" s="2822"/>
      <c r="I74" s="2506"/>
      <c r="J74" s="2515"/>
      <c r="K74" s="2515"/>
      <c r="L74" s="2515"/>
      <c r="M74" s="2515"/>
      <c r="N74" s="2507"/>
      <c r="O74" s="2592"/>
      <c r="P74" s="2592"/>
    </row>
    <row r="75" spans="2:16" ht="20.25" customHeight="1">
      <c r="B75" s="530" t="s">
        <v>510</v>
      </c>
      <c r="C75" s="2607" t="s">
        <v>1521</v>
      </c>
      <c r="D75" s="2607"/>
      <c r="E75" s="2607"/>
      <c r="F75" s="2432" t="s">
        <v>1520</v>
      </c>
      <c r="G75" s="2433"/>
      <c r="H75" s="2822"/>
      <c r="I75" s="2506"/>
      <c r="J75" s="2515"/>
      <c r="K75" s="2515"/>
      <c r="L75" s="2515"/>
      <c r="M75" s="2515"/>
      <c r="N75" s="2507"/>
      <c r="O75" s="2592"/>
      <c r="P75" s="2592"/>
    </row>
    <row r="76" spans="2:16" ht="34.5" customHeight="1">
      <c r="B76" s="629"/>
      <c r="C76" s="595" t="s">
        <v>401</v>
      </c>
      <c r="D76" s="2479" t="s">
        <v>2009</v>
      </c>
      <c r="E76" s="2479"/>
      <c r="F76" s="2479"/>
      <c r="G76" s="2480"/>
      <c r="H76" s="2822"/>
      <c r="I76" s="2506"/>
      <c r="J76" s="2515"/>
      <c r="K76" s="2515"/>
      <c r="L76" s="2515"/>
      <c r="M76" s="2515"/>
      <c r="N76" s="2507"/>
      <c r="O76" s="2592"/>
      <c r="P76" s="2592"/>
    </row>
    <row r="77" spans="2:16" ht="21" customHeight="1">
      <c r="B77" s="530" t="s">
        <v>418</v>
      </c>
      <c r="C77" s="2607" t="s">
        <v>1518</v>
      </c>
      <c r="D77" s="2607"/>
      <c r="E77" s="2608"/>
      <c r="F77" s="2432" t="s">
        <v>1385</v>
      </c>
      <c r="G77" s="2433"/>
      <c r="H77" s="2822"/>
      <c r="I77" s="2506"/>
      <c r="J77" s="2515"/>
      <c r="K77" s="2515"/>
      <c r="L77" s="2515"/>
      <c r="M77" s="2515"/>
      <c r="N77" s="2507"/>
      <c r="O77" s="2592"/>
      <c r="P77" s="2592"/>
    </row>
    <row r="78" spans="2:16" ht="21" customHeight="1">
      <c r="B78" s="530" t="s">
        <v>508</v>
      </c>
      <c r="C78" s="2607" t="s">
        <v>1519</v>
      </c>
      <c r="D78" s="2607"/>
      <c r="E78" s="2608"/>
      <c r="F78" s="2432" t="s">
        <v>1520</v>
      </c>
      <c r="G78" s="2433"/>
      <c r="H78" s="2822"/>
      <c r="I78" s="2506"/>
      <c r="J78" s="2515"/>
      <c r="K78" s="2515"/>
      <c r="L78" s="2515"/>
      <c r="M78" s="2515"/>
      <c r="N78" s="2507"/>
      <c r="O78" s="2592"/>
      <c r="P78" s="2592"/>
    </row>
    <row r="79" spans="2:16" ht="21" customHeight="1">
      <c r="B79" s="530" t="s">
        <v>510</v>
      </c>
      <c r="C79" s="2607" t="s">
        <v>1523</v>
      </c>
      <c r="D79" s="2607"/>
      <c r="E79" s="2608"/>
      <c r="F79" s="2432" t="s">
        <v>1520</v>
      </c>
      <c r="G79" s="2433"/>
      <c r="H79" s="2822"/>
      <c r="I79" s="2506"/>
      <c r="J79" s="2515"/>
      <c r="K79" s="2515"/>
      <c r="L79" s="2515"/>
      <c r="M79" s="2515"/>
      <c r="N79" s="2507"/>
      <c r="O79" s="2592"/>
      <c r="P79" s="2592"/>
    </row>
    <row r="80" spans="2:16" ht="21" customHeight="1">
      <c r="B80" s="530" t="s">
        <v>512</v>
      </c>
      <c r="C80" s="2607" t="s">
        <v>1514</v>
      </c>
      <c r="D80" s="2607"/>
      <c r="E80" s="2608"/>
      <c r="F80" s="2432" t="s">
        <v>1385</v>
      </c>
      <c r="G80" s="2433"/>
      <c r="H80" s="2822"/>
      <c r="I80" s="2506"/>
      <c r="J80" s="2515"/>
      <c r="K80" s="2515"/>
      <c r="L80" s="2515"/>
      <c r="M80" s="2515"/>
      <c r="N80" s="2507"/>
      <c r="O80" s="2592"/>
      <c r="P80" s="2592"/>
    </row>
    <row r="81" spans="2:16" ht="26.25" customHeight="1">
      <c r="B81" s="530" t="s">
        <v>513</v>
      </c>
      <c r="C81" s="2607" t="s">
        <v>1524</v>
      </c>
      <c r="D81" s="2607"/>
      <c r="E81" s="2608"/>
      <c r="F81" s="2432"/>
      <c r="G81" s="2433"/>
      <c r="H81" s="2823"/>
      <c r="I81" s="2508"/>
      <c r="J81" s="2516"/>
      <c r="K81" s="2516"/>
      <c r="L81" s="2516"/>
      <c r="M81" s="2516"/>
      <c r="N81" s="2509"/>
      <c r="O81" s="2673"/>
      <c r="P81" s="2673"/>
    </row>
    <row r="82" spans="2:16" ht="44.25" customHeight="1">
      <c r="B82" s="630" t="s">
        <v>968</v>
      </c>
      <c r="C82" s="2812" t="s">
        <v>1525</v>
      </c>
      <c r="D82" s="2812"/>
      <c r="E82" s="2813"/>
      <c r="F82" s="2486" t="s">
        <v>6018</v>
      </c>
      <c r="G82" s="2814"/>
      <c r="H82" s="2814"/>
      <c r="I82" s="2814"/>
      <c r="J82" s="2814"/>
      <c r="K82" s="2814"/>
      <c r="L82" s="2814"/>
      <c r="M82" s="2814"/>
      <c r="N82" s="2815"/>
      <c r="O82" s="2816"/>
      <c r="P82" s="2817"/>
    </row>
    <row r="83" spans="2:16" ht="42" customHeight="1">
      <c r="B83" s="2818" t="s">
        <v>2010</v>
      </c>
      <c r="C83" s="2819"/>
      <c r="D83" s="2819"/>
      <c r="E83" s="2819"/>
      <c r="F83" s="2819"/>
      <c r="G83" s="2819"/>
      <c r="H83" s="2819"/>
      <c r="I83" s="2819"/>
      <c r="J83" s="2819"/>
      <c r="K83" s="2819"/>
      <c r="L83" s="2819"/>
      <c r="M83" s="2819"/>
      <c r="N83" s="2819"/>
      <c r="O83" s="2819"/>
      <c r="P83" s="2820"/>
    </row>
    <row r="84" spans="2:16" ht="39.75" customHeight="1">
      <c r="B84" s="532" t="s">
        <v>518</v>
      </c>
      <c r="C84" s="2442" t="s">
        <v>2011</v>
      </c>
      <c r="D84" s="2442"/>
      <c r="E84" s="2442"/>
      <c r="F84" s="2442"/>
      <c r="G84" s="2443"/>
      <c r="H84" s="564" t="s">
        <v>1385</v>
      </c>
      <c r="I84" s="2789" t="s">
        <v>1449</v>
      </c>
      <c r="J84" s="2790"/>
      <c r="K84" s="2791" t="s">
        <v>6019</v>
      </c>
      <c r="L84" s="2792"/>
      <c r="M84" s="2792"/>
      <c r="N84" s="2793"/>
      <c r="O84" s="540" t="s">
        <v>1452</v>
      </c>
      <c r="P84" s="541"/>
    </row>
    <row r="85" spans="2:16" ht="20.25" customHeight="1">
      <c r="B85" s="2794" t="s">
        <v>1528</v>
      </c>
      <c r="C85" s="2613"/>
      <c r="D85" s="2613"/>
      <c r="E85" s="2795"/>
      <c r="F85" s="2801" t="s">
        <v>2012</v>
      </c>
      <c r="G85" s="2802"/>
      <c r="H85" s="2803"/>
      <c r="I85" s="2801" t="s">
        <v>1530</v>
      </c>
      <c r="J85" s="2802"/>
      <c r="K85" s="2801" t="s">
        <v>1458</v>
      </c>
      <c r="L85" s="2802"/>
      <c r="M85" s="2802"/>
      <c r="N85" s="2804"/>
      <c r="O85" s="2729"/>
      <c r="P85" s="2729"/>
    </row>
    <row r="86" spans="2:16" ht="21" customHeight="1">
      <c r="B86" s="2796"/>
      <c r="C86" s="2614"/>
      <c r="D86" s="2614"/>
      <c r="E86" s="2797"/>
      <c r="F86" s="2767" t="s">
        <v>6009</v>
      </c>
      <c r="G86" s="2768"/>
      <c r="H86" s="2769"/>
      <c r="I86" s="2775">
        <f>150000000/650</f>
        <v>230769.23076923078</v>
      </c>
      <c r="J86" s="2776"/>
      <c r="K86" s="2772" t="s">
        <v>6020</v>
      </c>
      <c r="L86" s="2773"/>
      <c r="M86" s="2773"/>
      <c r="N86" s="2774"/>
      <c r="O86" s="2730"/>
      <c r="P86" s="2730"/>
    </row>
    <row r="87" spans="2:16" ht="21" customHeight="1">
      <c r="B87" s="2796"/>
      <c r="C87" s="2614"/>
      <c r="D87" s="2614"/>
      <c r="E87" s="2797"/>
      <c r="F87" s="2767"/>
      <c r="G87" s="2768"/>
      <c r="H87" s="2769"/>
      <c r="I87" s="2775"/>
      <c r="J87" s="2776"/>
      <c r="K87" s="2772"/>
      <c r="L87" s="2773"/>
      <c r="M87" s="2773"/>
      <c r="N87" s="2774"/>
      <c r="O87" s="2730"/>
      <c r="P87" s="2730"/>
    </row>
    <row r="88" spans="2:16" ht="21" customHeight="1">
      <c r="B88" s="2796"/>
      <c r="C88" s="2614"/>
      <c r="D88" s="2614"/>
      <c r="E88" s="2797"/>
      <c r="F88" s="2767"/>
      <c r="G88" s="2768"/>
      <c r="H88" s="2769"/>
      <c r="I88" s="2775"/>
      <c r="J88" s="2776"/>
      <c r="K88" s="2772"/>
      <c r="L88" s="2773"/>
      <c r="M88" s="2773"/>
      <c r="N88" s="2774"/>
      <c r="O88" s="2730"/>
      <c r="P88" s="2730"/>
    </row>
    <row r="89" spans="2:16" ht="21.75" customHeight="1">
      <c r="B89" s="2798"/>
      <c r="C89" s="2799"/>
      <c r="D89" s="2799"/>
      <c r="E89" s="2800"/>
      <c r="F89" s="2691"/>
      <c r="G89" s="2805"/>
      <c r="H89" s="2806"/>
      <c r="I89" s="2807"/>
      <c r="J89" s="2808"/>
      <c r="K89" s="2809"/>
      <c r="L89" s="2810"/>
      <c r="M89" s="2810"/>
      <c r="N89" s="2811"/>
      <c r="O89" s="2750"/>
      <c r="P89" s="2750"/>
    </row>
    <row r="90" spans="2:16" ht="26.25" customHeight="1">
      <c r="B90" s="2427" t="s">
        <v>1533</v>
      </c>
      <c r="C90" s="2428"/>
      <c r="D90" s="2428"/>
      <c r="E90" s="2428"/>
      <c r="F90" s="2428"/>
      <c r="G90" s="2428"/>
      <c r="H90" s="2428"/>
      <c r="I90" s="2428"/>
      <c r="J90" s="2428"/>
      <c r="K90" s="2428"/>
      <c r="L90" s="2428"/>
      <c r="M90" s="2428"/>
      <c r="N90" s="2428"/>
      <c r="O90" s="2428"/>
      <c r="P90" s="2429"/>
    </row>
    <row r="91" spans="2:16" ht="57" customHeight="1">
      <c r="B91" s="632" t="s">
        <v>523</v>
      </c>
      <c r="C91" s="2752" t="s">
        <v>2015</v>
      </c>
      <c r="D91" s="2752"/>
      <c r="E91" s="2752"/>
      <c r="F91" s="2752"/>
      <c r="G91" s="2752"/>
      <c r="H91" s="2752"/>
      <c r="I91" s="2752"/>
      <c r="J91" s="2752"/>
      <c r="K91" s="2752"/>
      <c r="L91" s="2752"/>
      <c r="M91" s="2752"/>
      <c r="N91" s="3690"/>
      <c r="O91" s="2779" t="s">
        <v>6021</v>
      </c>
      <c r="P91" s="2779"/>
    </row>
    <row r="92" spans="2:16" ht="20.25" customHeight="1">
      <c r="B92" s="2780" t="s">
        <v>1536</v>
      </c>
      <c r="C92" s="2781"/>
      <c r="D92" s="2781"/>
      <c r="E92" s="2781"/>
      <c r="F92" s="2782"/>
      <c r="G92" s="2786" t="s">
        <v>1537</v>
      </c>
      <c r="H92" s="2787"/>
      <c r="I92" s="2787"/>
      <c r="J92" s="2787"/>
      <c r="K92" s="2787"/>
      <c r="L92" s="2787"/>
      <c r="M92" s="2787"/>
      <c r="N92" s="2788"/>
      <c r="O92" s="2592"/>
      <c r="P92" s="2592"/>
    </row>
    <row r="93" spans="2:16" ht="29.25" customHeight="1">
      <c r="B93" s="2783"/>
      <c r="C93" s="2784"/>
      <c r="D93" s="2784"/>
      <c r="E93" s="2784"/>
      <c r="F93" s="2785"/>
      <c r="G93" s="633" t="s">
        <v>1538</v>
      </c>
      <c r="H93" s="633" t="s">
        <v>1539</v>
      </c>
      <c r="I93" s="633" t="s">
        <v>981</v>
      </c>
      <c r="J93" s="633" t="s">
        <v>1540</v>
      </c>
      <c r="K93" s="2786" t="s">
        <v>1449</v>
      </c>
      <c r="L93" s="2787"/>
      <c r="M93" s="2787"/>
      <c r="N93" s="2788"/>
      <c r="O93" s="2592"/>
      <c r="P93" s="2673"/>
    </row>
    <row r="94" spans="2:16" ht="60" customHeight="1">
      <c r="B94" s="634" t="s">
        <v>394</v>
      </c>
      <c r="C94" s="2699" t="s">
        <v>2017</v>
      </c>
      <c r="D94" s="2699"/>
      <c r="E94" s="2699"/>
      <c r="F94" s="2699"/>
      <c r="G94" s="2699"/>
      <c r="H94" s="2699"/>
      <c r="I94" s="2699"/>
      <c r="J94" s="2700"/>
      <c r="K94" s="2455" t="s">
        <v>6022</v>
      </c>
      <c r="L94" s="2456"/>
      <c r="M94" s="2456"/>
      <c r="N94" s="2457"/>
      <c r="O94" s="2592"/>
      <c r="P94" s="2729"/>
    </row>
    <row r="95" spans="2:16" ht="21.75" customHeight="1">
      <c r="B95" s="634" t="s">
        <v>530</v>
      </c>
      <c r="C95" s="2699" t="s">
        <v>1542</v>
      </c>
      <c r="D95" s="2699"/>
      <c r="E95" s="2699"/>
      <c r="F95" s="2700"/>
      <c r="G95" s="636" t="s">
        <v>1385</v>
      </c>
      <c r="H95" s="636" t="s">
        <v>1385</v>
      </c>
      <c r="I95" s="636" t="s">
        <v>1385</v>
      </c>
      <c r="J95" s="636" t="s">
        <v>1385</v>
      </c>
      <c r="K95" s="2458"/>
      <c r="L95" s="2459"/>
      <c r="M95" s="2459"/>
      <c r="N95" s="2460"/>
      <c r="O95" s="2592"/>
      <c r="P95" s="2730"/>
    </row>
    <row r="96" spans="2:16" ht="21.75" customHeight="1">
      <c r="B96" s="637" t="s">
        <v>532</v>
      </c>
      <c r="C96" s="2690" t="s">
        <v>1543</v>
      </c>
      <c r="D96" s="2690"/>
      <c r="E96" s="2690"/>
      <c r="F96" s="2751"/>
      <c r="G96" s="638" t="s">
        <v>1385</v>
      </c>
      <c r="H96" s="638" t="s">
        <v>1385</v>
      </c>
      <c r="I96" s="638" t="s">
        <v>1385</v>
      </c>
      <c r="J96" s="638" t="s">
        <v>1385</v>
      </c>
      <c r="K96" s="2526"/>
      <c r="L96" s="2527"/>
      <c r="M96" s="2527"/>
      <c r="N96" s="2528"/>
      <c r="O96" s="2592"/>
      <c r="P96" s="2730"/>
    </row>
    <row r="97" spans="2:16" ht="42" customHeight="1">
      <c r="B97" s="639" t="s">
        <v>401</v>
      </c>
      <c r="C97" s="2752" t="s">
        <v>2018</v>
      </c>
      <c r="D97" s="2752"/>
      <c r="E97" s="2752"/>
      <c r="F97" s="2752"/>
      <c r="G97" s="2752"/>
      <c r="H97" s="2752"/>
      <c r="I97" s="2752"/>
      <c r="J97" s="2753"/>
      <c r="K97" s="2455" t="s">
        <v>6023</v>
      </c>
      <c r="L97" s="2456"/>
      <c r="M97" s="2456"/>
      <c r="N97" s="2457"/>
      <c r="O97" s="2592"/>
      <c r="P97" s="2730"/>
    </row>
    <row r="98" spans="2:16" ht="21" customHeight="1">
      <c r="B98" s="634" t="s">
        <v>530</v>
      </c>
      <c r="C98" s="2699" t="s">
        <v>1542</v>
      </c>
      <c r="D98" s="2699"/>
      <c r="E98" s="2699"/>
      <c r="F98" s="2700"/>
      <c r="G98" s="636" t="s">
        <v>1385</v>
      </c>
      <c r="H98" s="636" t="s">
        <v>1385</v>
      </c>
      <c r="I98" s="636" t="s">
        <v>1385</v>
      </c>
      <c r="J98" s="636" t="s">
        <v>1520</v>
      </c>
      <c r="K98" s="2458"/>
      <c r="L98" s="2459"/>
      <c r="M98" s="2459"/>
      <c r="N98" s="2460"/>
      <c r="O98" s="2592"/>
      <c r="P98" s="2730"/>
    </row>
    <row r="99" spans="2:16" ht="20.25" customHeight="1">
      <c r="B99" s="637" t="s">
        <v>532</v>
      </c>
      <c r="C99" s="2690" t="s">
        <v>1543</v>
      </c>
      <c r="D99" s="2690"/>
      <c r="E99" s="2690"/>
      <c r="F99" s="2751"/>
      <c r="G99" s="638" t="s">
        <v>1385</v>
      </c>
      <c r="H99" s="638" t="s">
        <v>1385</v>
      </c>
      <c r="I99" s="638" t="s">
        <v>1385</v>
      </c>
      <c r="J99" s="638" t="s">
        <v>1520</v>
      </c>
      <c r="K99" s="2526"/>
      <c r="L99" s="2527"/>
      <c r="M99" s="2527"/>
      <c r="N99" s="2528"/>
      <c r="O99" s="2592"/>
      <c r="P99" s="2730"/>
    </row>
    <row r="100" spans="2:16" ht="44.25" customHeight="1">
      <c r="B100" s="640" t="s">
        <v>535</v>
      </c>
      <c r="C100" s="2763" t="s">
        <v>2019</v>
      </c>
      <c r="D100" s="2763"/>
      <c r="E100" s="2763"/>
      <c r="F100" s="2763"/>
      <c r="G100" s="2763"/>
      <c r="H100" s="2763"/>
      <c r="I100" s="2763"/>
      <c r="J100" s="2764"/>
      <c r="K100" s="2455" t="s">
        <v>6022</v>
      </c>
      <c r="L100" s="2456"/>
      <c r="M100" s="2456"/>
      <c r="N100" s="2457"/>
      <c r="O100" s="2592"/>
      <c r="P100" s="2730"/>
    </row>
    <row r="101" spans="2:16" ht="21.75" customHeight="1">
      <c r="B101" s="634" t="s">
        <v>530</v>
      </c>
      <c r="C101" s="2699" t="s">
        <v>1542</v>
      </c>
      <c r="D101" s="2699"/>
      <c r="E101" s="2699"/>
      <c r="F101" s="2700"/>
      <c r="G101" s="399" t="s">
        <v>1385</v>
      </c>
      <c r="H101" s="399" t="s">
        <v>1385</v>
      </c>
      <c r="I101" s="399" t="s">
        <v>1385</v>
      </c>
      <c r="J101" s="399" t="s">
        <v>1520</v>
      </c>
      <c r="K101" s="2458"/>
      <c r="L101" s="2459"/>
      <c r="M101" s="2459"/>
      <c r="N101" s="2460"/>
      <c r="O101" s="2592"/>
      <c r="P101" s="2730"/>
    </row>
    <row r="102" spans="2:16" ht="21" customHeight="1">
      <c r="B102" s="637" t="s">
        <v>532</v>
      </c>
      <c r="C102" s="2690" t="s">
        <v>1543</v>
      </c>
      <c r="D102" s="2690"/>
      <c r="E102" s="2690"/>
      <c r="F102" s="2751"/>
      <c r="G102" s="435" t="s">
        <v>1385</v>
      </c>
      <c r="H102" s="435" t="s">
        <v>1385</v>
      </c>
      <c r="I102" s="435" t="s">
        <v>1385</v>
      </c>
      <c r="J102" s="435" t="s">
        <v>1385</v>
      </c>
      <c r="K102" s="2526"/>
      <c r="L102" s="2527"/>
      <c r="M102" s="2527"/>
      <c r="N102" s="2528"/>
      <c r="O102" s="2592"/>
      <c r="P102" s="2730"/>
    </row>
    <row r="103" spans="2:16" ht="38.25" customHeight="1">
      <c r="B103" s="640" t="s">
        <v>537</v>
      </c>
      <c r="C103" s="2763" t="s">
        <v>1546</v>
      </c>
      <c r="D103" s="2763"/>
      <c r="E103" s="2763"/>
      <c r="F103" s="2763"/>
      <c r="G103" s="2763"/>
      <c r="H103" s="2763"/>
      <c r="I103" s="2763"/>
      <c r="J103" s="2764"/>
      <c r="K103" s="2754"/>
      <c r="L103" s="2755"/>
      <c r="M103" s="2755"/>
      <c r="N103" s="2756"/>
      <c r="O103" s="2592"/>
      <c r="P103" s="2730"/>
    </row>
    <row r="104" spans="2:16" ht="21" customHeight="1">
      <c r="B104" s="634" t="s">
        <v>530</v>
      </c>
      <c r="C104" s="2699" t="s">
        <v>1542</v>
      </c>
      <c r="D104" s="2699"/>
      <c r="E104" s="2699"/>
      <c r="F104" s="2700"/>
      <c r="G104" s="399" t="s">
        <v>1482</v>
      </c>
      <c r="H104" s="399" t="s">
        <v>1385</v>
      </c>
      <c r="I104" s="399" t="s">
        <v>1385</v>
      </c>
      <c r="J104" s="399" t="s">
        <v>1520</v>
      </c>
      <c r="K104" s="2757"/>
      <c r="L104" s="2758"/>
      <c r="M104" s="2758"/>
      <c r="N104" s="2759"/>
      <c r="O104" s="2592"/>
      <c r="P104" s="2730"/>
    </row>
    <row r="105" spans="2:16" ht="21" customHeight="1">
      <c r="B105" s="637" t="s">
        <v>532</v>
      </c>
      <c r="C105" s="2690" t="s">
        <v>1543</v>
      </c>
      <c r="D105" s="2690"/>
      <c r="E105" s="2690"/>
      <c r="F105" s="2751"/>
      <c r="G105" s="435" t="s">
        <v>1385</v>
      </c>
      <c r="H105" s="435" t="s">
        <v>1385</v>
      </c>
      <c r="I105" s="435" t="s">
        <v>1385</v>
      </c>
      <c r="J105" s="435" t="s">
        <v>1385</v>
      </c>
      <c r="K105" s="2760"/>
      <c r="L105" s="2761"/>
      <c r="M105" s="2761"/>
      <c r="N105" s="2762"/>
      <c r="O105" s="2592"/>
      <c r="P105" s="2730"/>
    </row>
    <row r="106" spans="2:16" ht="30.75" customHeight="1">
      <c r="B106" s="640" t="s">
        <v>539</v>
      </c>
      <c r="C106" s="2763" t="s">
        <v>1547</v>
      </c>
      <c r="D106" s="2763"/>
      <c r="E106" s="2763"/>
      <c r="F106" s="2763"/>
      <c r="G106" s="2763"/>
      <c r="H106" s="2763"/>
      <c r="I106" s="2763"/>
      <c r="J106" s="2764"/>
      <c r="K106" s="2455" t="s">
        <v>6022</v>
      </c>
      <c r="L106" s="2456"/>
      <c r="M106" s="2456"/>
      <c r="N106" s="2457"/>
      <c r="O106" s="2592"/>
      <c r="P106" s="2730"/>
    </row>
    <row r="107" spans="2:16" ht="20.25" customHeight="1">
      <c r="B107" s="634" t="s">
        <v>530</v>
      </c>
      <c r="C107" s="2699" t="s">
        <v>1542</v>
      </c>
      <c r="D107" s="2699"/>
      <c r="E107" s="2699"/>
      <c r="F107" s="2700"/>
      <c r="G107" s="399" t="s">
        <v>1385</v>
      </c>
      <c r="H107" s="399" t="s">
        <v>1385</v>
      </c>
      <c r="I107" s="399" t="s">
        <v>1385</v>
      </c>
      <c r="J107" s="399" t="s">
        <v>1520</v>
      </c>
      <c r="K107" s="2458"/>
      <c r="L107" s="2459"/>
      <c r="M107" s="2459"/>
      <c r="N107" s="2460"/>
      <c r="O107" s="2592"/>
      <c r="P107" s="2730"/>
    </row>
    <row r="108" spans="2:16" ht="21" customHeight="1">
      <c r="B108" s="637" t="s">
        <v>532</v>
      </c>
      <c r="C108" s="2690" t="s">
        <v>1543</v>
      </c>
      <c r="D108" s="2690"/>
      <c r="E108" s="2690"/>
      <c r="F108" s="2751"/>
      <c r="G108" s="435" t="s">
        <v>1385</v>
      </c>
      <c r="H108" s="435" t="s">
        <v>1385</v>
      </c>
      <c r="I108" s="435" t="s">
        <v>1385</v>
      </c>
      <c r="J108" s="435" t="s">
        <v>1385</v>
      </c>
      <c r="K108" s="2526"/>
      <c r="L108" s="2527"/>
      <c r="M108" s="2527"/>
      <c r="N108" s="2528"/>
      <c r="O108" s="2592"/>
      <c r="P108" s="2730"/>
    </row>
    <row r="109" spans="2:16" ht="24.75" customHeight="1">
      <c r="B109" s="640" t="s">
        <v>410</v>
      </c>
      <c r="C109" s="2763" t="s">
        <v>1548</v>
      </c>
      <c r="D109" s="2763"/>
      <c r="E109" s="2763"/>
      <c r="F109" s="2763"/>
      <c r="G109" s="2763"/>
      <c r="H109" s="2763"/>
      <c r="I109" s="2763"/>
      <c r="J109" s="2764"/>
      <c r="K109" s="2455" t="s">
        <v>6024</v>
      </c>
      <c r="L109" s="2456"/>
      <c r="M109" s="2456"/>
      <c r="N109" s="2457"/>
      <c r="O109" s="2592"/>
      <c r="P109" s="2730"/>
    </row>
    <row r="110" spans="2:16" ht="21.75" customHeight="1">
      <c r="B110" s="634" t="s">
        <v>530</v>
      </c>
      <c r="C110" s="2699" t="s">
        <v>1542</v>
      </c>
      <c r="D110" s="2699"/>
      <c r="E110" s="2699"/>
      <c r="F110" s="2700"/>
      <c r="G110" s="399" t="s">
        <v>1385</v>
      </c>
      <c r="H110" s="399" t="s">
        <v>1385</v>
      </c>
      <c r="I110" s="399" t="s">
        <v>1385</v>
      </c>
      <c r="J110" s="399" t="s">
        <v>1385</v>
      </c>
      <c r="K110" s="2458"/>
      <c r="L110" s="2459"/>
      <c r="M110" s="2459"/>
      <c r="N110" s="2460"/>
      <c r="O110" s="2592"/>
      <c r="P110" s="2730"/>
    </row>
    <row r="111" spans="2:16" ht="21.75" customHeight="1">
      <c r="B111" s="637" t="s">
        <v>532</v>
      </c>
      <c r="C111" s="2690" t="s">
        <v>1543</v>
      </c>
      <c r="D111" s="2690"/>
      <c r="E111" s="2690"/>
      <c r="F111" s="2751"/>
      <c r="G111" s="399" t="s">
        <v>1385</v>
      </c>
      <c r="H111" s="399" t="s">
        <v>1385</v>
      </c>
      <c r="I111" s="399" t="s">
        <v>1385</v>
      </c>
      <c r="J111" s="399" t="s">
        <v>1385</v>
      </c>
      <c r="K111" s="2526"/>
      <c r="L111" s="2527"/>
      <c r="M111" s="2527"/>
      <c r="N111" s="2528"/>
      <c r="O111" s="2592"/>
      <c r="P111" s="2730"/>
    </row>
    <row r="112" spans="2:16" ht="24.75" customHeight="1">
      <c r="B112" s="639" t="s">
        <v>413</v>
      </c>
      <c r="C112" s="2766" t="s">
        <v>1549</v>
      </c>
      <c r="D112" s="2752"/>
      <c r="E112" s="2752"/>
      <c r="F112" s="2752"/>
      <c r="G112" s="2752"/>
      <c r="H112" s="2752"/>
      <c r="I112" s="2752"/>
      <c r="J112" s="2753"/>
      <c r="K112" s="2455" t="s">
        <v>6024</v>
      </c>
      <c r="L112" s="2456"/>
      <c r="M112" s="2456"/>
      <c r="N112" s="2457"/>
      <c r="O112" s="2592"/>
      <c r="P112" s="2730"/>
    </row>
    <row r="113" spans="2:16" ht="21.75" customHeight="1">
      <c r="B113" s="634" t="s">
        <v>530</v>
      </c>
      <c r="C113" s="2699" t="s">
        <v>1542</v>
      </c>
      <c r="D113" s="2699"/>
      <c r="E113" s="2699"/>
      <c r="F113" s="2700"/>
      <c r="G113" s="636" t="s">
        <v>1385</v>
      </c>
      <c r="H113" s="636" t="s">
        <v>1385</v>
      </c>
      <c r="I113" s="636" t="s">
        <v>1385</v>
      </c>
      <c r="J113" s="636" t="s">
        <v>1385</v>
      </c>
      <c r="K113" s="2458"/>
      <c r="L113" s="2459"/>
      <c r="M113" s="2459"/>
      <c r="N113" s="2460"/>
      <c r="O113" s="2592"/>
      <c r="P113" s="2730"/>
    </row>
    <row r="114" spans="2:16" ht="21.75" customHeight="1">
      <c r="B114" s="637" t="s">
        <v>532</v>
      </c>
      <c r="C114" s="2690" t="s">
        <v>1543</v>
      </c>
      <c r="D114" s="2690"/>
      <c r="E114" s="2690"/>
      <c r="F114" s="2751"/>
      <c r="G114" s="638" t="s">
        <v>1385</v>
      </c>
      <c r="H114" s="638" t="s">
        <v>1385</v>
      </c>
      <c r="I114" s="638" t="s">
        <v>1385</v>
      </c>
      <c r="J114" s="638" t="s">
        <v>1385</v>
      </c>
      <c r="K114" s="2526"/>
      <c r="L114" s="2527"/>
      <c r="M114" s="2527"/>
      <c r="N114" s="2528"/>
      <c r="O114" s="2592"/>
      <c r="P114" s="2730"/>
    </row>
    <row r="115" spans="2:16" ht="24" customHeight="1">
      <c r="B115" s="640" t="s">
        <v>416</v>
      </c>
      <c r="C115" s="2763" t="s">
        <v>2022</v>
      </c>
      <c r="D115" s="2763"/>
      <c r="E115" s="2763"/>
      <c r="F115" s="2763"/>
      <c r="G115" s="2763"/>
      <c r="H115" s="2763"/>
      <c r="I115" s="2763"/>
      <c r="J115" s="2764"/>
      <c r="K115" s="2754"/>
      <c r="L115" s="2755"/>
      <c r="M115" s="2755"/>
      <c r="N115" s="2756"/>
      <c r="O115" s="2592"/>
      <c r="P115" s="2730"/>
    </row>
    <row r="116" spans="2:16" ht="24" customHeight="1">
      <c r="B116" s="634" t="s">
        <v>530</v>
      </c>
      <c r="C116" s="2699" t="s">
        <v>1542</v>
      </c>
      <c r="D116" s="2699"/>
      <c r="E116" s="2699"/>
      <c r="F116" s="2700"/>
      <c r="G116" s="636" t="s">
        <v>1385</v>
      </c>
      <c r="H116" s="636" t="s">
        <v>1385</v>
      </c>
      <c r="I116" s="636" t="s">
        <v>1385</v>
      </c>
      <c r="J116" s="636" t="s">
        <v>1520</v>
      </c>
      <c r="K116" s="2757"/>
      <c r="L116" s="2758"/>
      <c r="M116" s="2758"/>
      <c r="N116" s="2759"/>
      <c r="O116" s="2592"/>
      <c r="P116" s="2730"/>
    </row>
    <row r="117" spans="2:16" ht="24" customHeight="1">
      <c r="B117" s="637" t="s">
        <v>532</v>
      </c>
      <c r="C117" s="2690" t="s">
        <v>1551</v>
      </c>
      <c r="D117" s="2690"/>
      <c r="E117" s="2690"/>
      <c r="F117" s="2751"/>
      <c r="G117" s="638" t="s">
        <v>1385</v>
      </c>
      <c r="H117" s="638" t="s">
        <v>1385</v>
      </c>
      <c r="I117" s="638" t="s">
        <v>1385</v>
      </c>
      <c r="J117" s="435" t="s">
        <v>1385</v>
      </c>
      <c r="K117" s="2760"/>
      <c r="L117" s="2761"/>
      <c r="M117" s="2761"/>
      <c r="N117" s="2762"/>
      <c r="O117" s="2592"/>
      <c r="P117" s="2730"/>
    </row>
    <row r="118" spans="2:16" ht="24" customHeight="1">
      <c r="B118" s="640" t="s">
        <v>418</v>
      </c>
      <c r="C118" s="2763" t="s">
        <v>2023</v>
      </c>
      <c r="D118" s="2763"/>
      <c r="E118" s="2763"/>
      <c r="F118" s="2763"/>
      <c r="G118" s="2763"/>
      <c r="H118" s="2763"/>
      <c r="I118" s="2763"/>
      <c r="J118" s="2764"/>
      <c r="K118" s="2754"/>
      <c r="L118" s="2755"/>
      <c r="M118" s="2755"/>
      <c r="N118" s="2756"/>
      <c r="O118" s="2592"/>
      <c r="P118" s="2730"/>
    </row>
    <row r="119" spans="2:16" ht="24" customHeight="1">
      <c r="B119" s="634" t="s">
        <v>530</v>
      </c>
      <c r="C119" s="2699" t="s">
        <v>1542</v>
      </c>
      <c r="D119" s="2699"/>
      <c r="E119" s="2699"/>
      <c r="F119" s="2700"/>
      <c r="G119" s="636" t="s">
        <v>1520</v>
      </c>
      <c r="H119" s="636" t="s">
        <v>1385</v>
      </c>
      <c r="I119" s="636" t="s">
        <v>1385</v>
      </c>
      <c r="J119" s="636" t="s">
        <v>1520</v>
      </c>
      <c r="K119" s="2757"/>
      <c r="L119" s="2758"/>
      <c r="M119" s="2758"/>
      <c r="N119" s="2759"/>
      <c r="O119" s="2592"/>
      <c r="P119" s="2730"/>
    </row>
    <row r="120" spans="2:16" ht="24" customHeight="1">
      <c r="B120" s="637" t="s">
        <v>532</v>
      </c>
      <c r="C120" s="2690" t="s">
        <v>1543</v>
      </c>
      <c r="D120" s="2690"/>
      <c r="E120" s="2690"/>
      <c r="F120" s="2751"/>
      <c r="G120" s="638" t="s">
        <v>1520</v>
      </c>
      <c r="H120" s="638" t="s">
        <v>1385</v>
      </c>
      <c r="I120" s="638" t="s">
        <v>1385</v>
      </c>
      <c r="J120" s="638" t="s">
        <v>1520</v>
      </c>
      <c r="K120" s="2760"/>
      <c r="L120" s="2761"/>
      <c r="M120" s="2761"/>
      <c r="N120" s="2762"/>
      <c r="O120" s="2592"/>
      <c r="P120" s="2730"/>
    </row>
    <row r="121" spans="2:16" ht="24" customHeight="1">
      <c r="B121" s="640" t="s">
        <v>544</v>
      </c>
      <c r="C121" s="2763" t="s">
        <v>2024</v>
      </c>
      <c r="D121" s="2763"/>
      <c r="E121" s="2763"/>
      <c r="F121" s="2763"/>
      <c r="G121" s="2763"/>
      <c r="H121" s="2763"/>
      <c r="I121" s="2763"/>
      <c r="J121" s="2764"/>
      <c r="K121" s="2754"/>
      <c r="L121" s="2755"/>
      <c r="M121" s="2755"/>
      <c r="N121" s="2756"/>
      <c r="O121" s="2592"/>
      <c r="P121" s="2730"/>
    </row>
    <row r="122" spans="2:16" ht="20.25" customHeight="1">
      <c r="B122" s="634" t="s">
        <v>530</v>
      </c>
      <c r="C122" s="2699" t="s">
        <v>1542</v>
      </c>
      <c r="D122" s="2699"/>
      <c r="E122" s="2699"/>
      <c r="F122" s="2700"/>
      <c r="G122" s="636" t="s">
        <v>1520</v>
      </c>
      <c r="H122" s="636" t="s">
        <v>1385</v>
      </c>
      <c r="I122" s="636" t="s">
        <v>1385</v>
      </c>
      <c r="J122" s="636" t="s">
        <v>1520</v>
      </c>
      <c r="K122" s="2757"/>
      <c r="L122" s="2758"/>
      <c r="M122" s="2758"/>
      <c r="N122" s="2759"/>
      <c r="O122" s="2592"/>
      <c r="P122" s="2730"/>
    </row>
    <row r="123" spans="2:16" ht="21" customHeight="1">
      <c r="B123" s="637" t="s">
        <v>532</v>
      </c>
      <c r="C123" s="2690" t="s">
        <v>1543</v>
      </c>
      <c r="D123" s="2690"/>
      <c r="E123" s="2690"/>
      <c r="F123" s="2751"/>
      <c r="G123" s="638" t="s">
        <v>1520</v>
      </c>
      <c r="H123" s="638" t="s">
        <v>1385</v>
      </c>
      <c r="I123" s="638" t="s">
        <v>1385</v>
      </c>
      <c r="J123" s="638" t="s">
        <v>1520</v>
      </c>
      <c r="K123" s="2760"/>
      <c r="L123" s="2761"/>
      <c r="M123" s="2761"/>
      <c r="N123" s="2762"/>
      <c r="O123" s="2592"/>
      <c r="P123" s="2730"/>
    </row>
    <row r="124" spans="2:16" ht="21" customHeight="1">
      <c r="B124" s="640" t="s">
        <v>546</v>
      </c>
      <c r="C124" s="2763" t="s">
        <v>2025</v>
      </c>
      <c r="D124" s="2763"/>
      <c r="E124" s="2763"/>
      <c r="F124" s="2763"/>
      <c r="G124" s="2763"/>
      <c r="H124" s="2763"/>
      <c r="I124" s="2763"/>
      <c r="J124" s="2764"/>
      <c r="K124" s="2754"/>
      <c r="L124" s="2755"/>
      <c r="M124" s="2755"/>
      <c r="N124" s="2756"/>
      <c r="O124" s="2592"/>
      <c r="P124" s="2730"/>
    </row>
    <row r="125" spans="2:16" ht="21" customHeight="1">
      <c r="B125" s="634" t="s">
        <v>530</v>
      </c>
      <c r="C125" s="2699" t="s">
        <v>1542</v>
      </c>
      <c r="D125" s="2699"/>
      <c r="E125" s="2699"/>
      <c r="F125" s="2700"/>
      <c r="G125" s="636" t="s">
        <v>1482</v>
      </c>
      <c r="H125" s="636" t="s">
        <v>1520</v>
      </c>
      <c r="I125" s="636" t="s">
        <v>1520</v>
      </c>
      <c r="J125" s="636" t="s">
        <v>1520</v>
      </c>
      <c r="K125" s="2757"/>
      <c r="L125" s="2758"/>
      <c r="M125" s="2758"/>
      <c r="N125" s="2759"/>
      <c r="O125" s="2592"/>
      <c r="P125" s="2730"/>
    </row>
    <row r="126" spans="2:16" ht="21" customHeight="1">
      <c r="B126" s="637" t="s">
        <v>532</v>
      </c>
      <c r="C126" s="2690" t="s">
        <v>1543</v>
      </c>
      <c r="D126" s="2690"/>
      <c r="E126" s="2690"/>
      <c r="F126" s="2751"/>
      <c r="G126" s="638" t="s">
        <v>1482</v>
      </c>
      <c r="H126" s="638" t="s">
        <v>1520</v>
      </c>
      <c r="I126" s="638" t="s">
        <v>1520</v>
      </c>
      <c r="J126" s="638" t="s">
        <v>1520</v>
      </c>
      <c r="K126" s="2760"/>
      <c r="L126" s="2761"/>
      <c r="M126" s="2761"/>
      <c r="N126" s="2762"/>
      <c r="O126" s="2592"/>
      <c r="P126" s="2730"/>
    </row>
    <row r="127" spans="2:16" ht="21" customHeight="1">
      <c r="B127" s="640" t="s">
        <v>548</v>
      </c>
      <c r="C127" s="2763" t="s">
        <v>2026</v>
      </c>
      <c r="D127" s="2763"/>
      <c r="E127" s="2763"/>
      <c r="F127" s="2763"/>
      <c r="G127" s="2763"/>
      <c r="H127" s="2763"/>
      <c r="I127" s="2763"/>
      <c r="J127" s="2764"/>
      <c r="K127" s="2754"/>
      <c r="L127" s="2755"/>
      <c r="M127" s="2755"/>
      <c r="N127" s="2756"/>
      <c r="O127" s="2592"/>
      <c r="P127" s="2730"/>
    </row>
    <row r="128" spans="2:16" ht="21.75" customHeight="1">
      <c r="B128" s="634" t="s">
        <v>530</v>
      </c>
      <c r="C128" s="2699" t="s">
        <v>1542</v>
      </c>
      <c r="D128" s="2699"/>
      <c r="E128" s="2699"/>
      <c r="F128" s="2700"/>
      <c r="G128" s="636" t="s">
        <v>1482</v>
      </c>
      <c r="H128" s="636" t="s">
        <v>1520</v>
      </c>
      <c r="I128" s="636" t="s">
        <v>1520</v>
      </c>
      <c r="J128" s="636" t="s">
        <v>1520</v>
      </c>
      <c r="K128" s="2757"/>
      <c r="L128" s="2758"/>
      <c r="M128" s="2758"/>
      <c r="N128" s="2759"/>
      <c r="O128" s="2592"/>
      <c r="P128" s="2730"/>
    </row>
    <row r="129" spans="2:16" ht="21.75" customHeight="1">
      <c r="B129" s="637" t="s">
        <v>532</v>
      </c>
      <c r="C129" s="2690" t="s">
        <v>1543</v>
      </c>
      <c r="D129" s="2690"/>
      <c r="E129" s="2690"/>
      <c r="F129" s="2751"/>
      <c r="G129" s="638" t="s">
        <v>1482</v>
      </c>
      <c r="H129" s="638" t="s">
        <v>1520</v>
      </c>
      <c r="I129" s="638" t="s">
        <v>1520</v>
      </c>
      <c r="J129" s="638" t="s">
        <v>1520</v>
      </c>
      <c r="K129" s="2760"/>
      <c r="L129" s="2761"/>
      <c r="M129" s="2761"/>
      <c r="N129" s="2762"/>
      <c r="O129" s="2592"/>
      <c r="P129" s="2730"/>
    </row>
    <row r="130" spans="2:16" ht="21" customHeight="1">
      <c r="B130" s="640" t="s">
        <v>550</v>
      </c>
      <c r="C130" s="2763" t="s">
        <v>2027</v>
      </c>
      <c r="D130" s="2763"/>
      <c r="E130" s="2763"/>
      <c r="F130" s="2763"/>
      <c r="G130" s="2763"/>
      <c r="H130" s="2763"/>
      <c r="I130" s="2763"/>
      <c r="J130" s="2764"/>
      <c r="K130" s="2754"/>
      <c r="L130" s="2755"/>
      <c r="M130" s="2755"/>
      <c r="N130" s="2756"/>
      <c r="O130" s="2592"/>
      <c r="P130" s="2730"/>
    </row>
    <row r="131" spans="2:16" ht="21" customHeight="1">
      <c r="B131" s="634" t="s">
        <v>530</v>
      </c>
      <c r="C131" s="2699" t="s">
        <v>1542</v>
      </c>
      <c r="D131" s="2699"/>
      <c r="E131" s="2699"/>
      <c r="F131" s="2700"/>
      <c r="G131" s="636" t="s">
        <v>1482</v>
      </c>
      <c r="H131" s="636" t="s">
        <v>1385</v>
      </c>
      <c r="I131" s="636" t="s">
        <v>1385</v>
      </c>
      <c r="J131" s="636" t="s">
        <v>1520</v>
      </c>
      <c r="K131" s="2757"/>
      <c r="L131" s="2758"/>
      <c r="M131" s="2758"/>
      <c r="N131" s="2759"/>
      <c r="O131" s="2592"/>
      <c r="P131" s="2730"/>
    </row>
    <row r="132" spans="2:16" ht="21" customHeight="1">
      <c r="B132" s="637" t="s">
        <v>532</v>
      </c>
      <c r="C132" s="2690" t="s">
        <v>1543</v>
      </c>
      <c r="D132" s="2690"/>
      <c r="E132" s="2690"/>
      <c r="F132" s="2751"/>
      <c r="G132" s="638" t="s">
        <v>1482</v>
      </c>
      <c r="H132" s="638" t="s">
        <v>1385</v>
      </c>
      <c r="I132" s="638" t="s">
        <v>1385</v>
      </c>
      <c r="J132" s="638" t="s">
        <v>1520</v>
      </c>
      <c r="K132" s="2760"/>
      <c r="L132" s="2761"/>
      <c r="M132" s="2761"/>
      <c r="N132" s="2762"/>
      <c r="O132" s="2592"/>
      <c r="P132" s="2730"/>
    </row>
    <row r="133" spans="2:16" ht="32.25" customHeight="1">
      <c r="B133" s="641" t="s">
        <v>552</v>
      </c>
      <c r="C133" s="2744" t="s">
        <v>2028</v>
      </c>
      <c r="D133" s="2744"/>
      <c r="E133" s="2744"/>
      <c r="F133" s="2744"/>
      <c r="G133" s="2744"/>
      <c r="H133" s="2744"/>
      <c r="I133" s="2744"/>
      <c r="J133" s="2744"/>
      <c r="K133" s="2744"/>
      <c r="L133" s="2744"/>
      <c r="M133" s="2744"/>
      <c r="N133" s="2745"/>
      <c r="O133" s="2592"/>
      <c r="P133" s="2730"/>
    </row>
    <row r="134" spans="2:16" ht="27.75" customHeight="1">
      <c r="B134" s="642" t="s">
        <v>418</v>
      </c>
      <c r="C134" s="2746" t="s">
        <v>1559</v>
      </c>
      <c r="D134" s="2746"/>
      <c r="E134" s="4263" t="s">
        <v>6025</v>
      </c>
      <c r="F134" s="4264"/>
      <c r="G134" s="4264"/>
      <c r="H134" s="4264"/>
      <c r="I134" s="4264"/>
      <c r="J134" s="4265"/>
      <c r="K134" s="2622"/>
      <c r="L134" s="2628"/>
      <c r="M134" s="2628"/>
      <c r="N134" s="2623"/>
      <c r="O134" s="2592"/>
      <c r="P134" s="2730"/>
    </row>
    <row r="135" spans="2:16" ht="27.75" customHeight="1">
      <c r="B135" s="634" t="s">
        <v>530</v>
      </c>
      <c r="C135" s="2699" t="s">
        <v>1542</v>
      </c>
      <c r="D135" s="2699"/>
      <c r="E135" s="2699"/>
      <c r="F135" s="2699"/>
      <c r="G135" s="645"/>
      <c r="H135" s="591"/>
      <c r="I135" s="645"/>
      <c r="J135" s="646"/>
      <c r="K135" s="2624"/>
      <c r="L135" s="2572"/>
      <c r="M135" s="2572"/>
      <c r="N135" s="2625"/>
      <c r="O135" s="2592"/>
      <c r="P135" s="2730"/>
    </row>
    <row r="136" spans="2:16" ht="27.75" customHeight="1">
      <c r="B136" s="634" t="s">
        <v>532</v>
      </c>
      <c r="C136" s="2699" t="s">
        <v>1543</v>
      </c>
      <c r="D136" s="2699"/>
      <c r="E136" s="2699"/>
      <c r="F136" s="2699"/>
      <c r="G136" s="636"/>
      <c r="H136" s="591"/>
      <c r="I136" s="636"/>
      <c r="J136" s="646"/>
      <c r="K136" s="2626"/>
      <c r="L136" s="2732"/>
      <c r="M136" s="2732"/>
      <c r="N136" s="2627"/>
      <c r="O136" s="2592"/>
      <c r="P136" s="2730"/>
    </row>
    <row r="137" spans="2:16" ht="39.75" customHeight="1">
      <c r="B137" s="630" t="s">
        <v>555</v>
      </c>
      <c r="C137" s="2472" t="s">
        <v>1560</v>
      </c>
      <c r="D137" s="2472"/>
      <c r="E137" s="2472"/>
      <c r="F137" s="2473"/>
      <c r="G137" s="2733"/>
      <c r="H137" s="2734"/>
      <c r="I137" s="2735"/>
      <c r="J137" s="2734"/>
      <c r="K137" s="2734"/>
      <c r="L137" s="2734"/>
      <c r="M137" s="2734"/>
      <c r="N137" s="2736"/>
      <c r="O137" s="2530"/>
      <c r="P137" s="2750"/>
    </row>
    <row r="138" spans="2:16" ht="25.5" customHeight="1">
      <c r="B138" s="2737" t="s">
        <v>1561</v>
      </c>
      <c r="C138" s="2738"/>
      <c r="D138" s="2738"/>
      <c r="E138" s="2738"/>
      <c r="F138" s="2738"/>
      <c r="G138" s="2738"/>
      <c r="H138" s="2738"/>
      <c r="I138" s="2738"/>
      <c r="J138" s="2738"/>
      <c r="K138" s="2738"/>
      <c r="L138" s="2738"/>
      <c r="M138" s="2738"/>
      <c r="N138" s="2738"/>
      <c r="O138" s="2738"/>
      <c r="P138" s="2739"/>
    </row>
    <row r="139" spans="2:16" ht="241.5" customHeight="1">
      <c r="B139" s="587" t="s">
        <v>557</v>
      </c>
      <c r="C139" s="2430" t="s">
        <v>1562</v>
      </c>
      <c r="D139" s="2430"/>
      <c r="E139" s="2430"/>
      <c r="F139" s="2431"/>
      <c r="G139" s="546" t="s">
        <v>1385</v>
      </c>
      <c r="H139" s="2740" t="s">
        <v>1563</v>
      </c>
      <c r="I139" s="2431"/>
      <c r="J139" s="3737" t="s">
        <v>6026</v>
      </c>
      <c r="K139" s="3738"/>
      <c r="L139" s="3738"/>
      <c r="M139" s="3738"/>
      <c r="N139" s="3739"/>
      <c r="O139" s="650" t="s">
        <v>1565</v>
      </c>
      <c r="P139" s="539"/>
    </row>
    <row r="140" spans="2:16" ht="15.75" customHeight="1">
      <c r="B140" s="2716" t="s">
        <v>1566</v>
      </c>
      <c r="C140" s="2717"/>
      <c r="D140" s="2717"/>
      <c r="E140" s="2717"/>
      <c r="F140" s="2717"/>
      <c r="G140" s="2717"/>
      <c r="H140" s="2717"/>
      <c r="I140" s="2717"/>
      <c r="J140" s="2717"/>
      <c r="K140" s="2717"/>
      <c r="L140" s="2717"/>
      <c r="M140" s="2717"/>
      <c r="N140" s="2717"/>
      <c r="O140" s="2717"/>
      <c r="P140" s="2718"/>
    </row>
    <row r="141" spans="2:16" ht="30.75" customHeight="1">
      <c r="B141" s="537" t="s">
        <v>561</v>
      </c>
      <c r="C141" s="2442" t="s">
        <v>1567</v>
      </c>
      <c r="D141" s="2442"/>
      <c r="E141" s="2442"/>
      <c r="F141" s="2442"/>
      <c r="G141" s="2443"/>
      <c r="H141" s="1574" t="s">
        <v>6027</v>
      </c>
      <c r="I141" s="1685"/>
      <c r="J141" s="1685"/>
      <c r="K141" s="2719" t="s">
        <v>1449</v>
      </c>
      <c r="L141" s="2464" t="s">
        <v>6028</v>
      </c>
      <c r="M141" s="2465"/>
      <c r="N141" s="2466"/>
      <c r="O141" s="2729"/>
      <c r="P141" s="2729"/>
    </row>
    <row r="142" spans="2:16" ht="19.5" customHeight="1">
      <c r="B142" s="537" t="s">
        <v>401</v>
      </c>
      <c r="C142" s="2442" t="s">
        <v>1570</v>
      </c>
      <c r="D142" s="2442"/>
      <c r="E142" s="2442"/>
      <c r="F142" s="2442"/>
      <c r="G142" s="2443"/>
      <c r="H142" s="1574" t="s">
        <v>6029</v>
      </c>
      <c r="I142" s="1685"/>
      <c r="J142" s="1685"/>
      <c r="K142" s="2719"/>
      <c r="L142" s="2506"/>
      <c r="M142" s="2515"/>
      <c r="N142" s="2507"/>
      <c r="O142" s="2730"/>
      <c r="P142" s="2730"/>
    </row>
    <row r="143" spans="2:16" ht="19.5" customHeight="1">
      <c r="B143" s="537" t="s">
        <v>403</v>
      </c>
      <c r="C143" s="2442" t="s">
        <v>1572</v>
      </c>
      <c r="D143" s="2442"/>
      <c r="E143" s="2442"/>
      <c r="F143" s="2442"/>
      <c r="G143" s="2443"/>
      <c r="H143" s="1574" t="s">
        <v>1385</v>
      </c>
      <c r="I143" s="1685"/>
      <c r="J143" s="1575"/>
      <c r="K143" s="2719"/>
      <c r="L143" s="2506"/>
      <c r="M143" s="2515"/>
      <c r="N143" s="2507"/>
      <c r="O143" s="2730"/>
      <c r="P143" s="2730"/>
    </row>
    <row r="144" spans="2:16" ht="34.5" customHeight="1">
      <c r="B144" s="537" t="s">
        <v>405</v>
      </c>
      <c r="C144" s="2442" t="s">
        <v>1573</v>
      </c>
      <c r="D144" s="2442"/>
      <c r="E144" s="2442"/>
      <c r="F144" s="2442"/>
      <c r="G144" s="2443"/>
      <c r="H144" s="1574" t="s">
        <v>6030</v>
      </c>
      <c r="I144" s="1685"/>
      <c r="J144" s="1685"/>
      <c r="K144" s="2719"/>
      <c r="L144" s="2508"/>
      <c r="M144" s="2516"/>
      <c r="N144" s="2509"/>
      <c r="O144" s="2731"/>
      <c r="P144" s="2731"/>
    </row>
    <row r="145" spans="1:16" ht="44.25" customHeight="1">
      <c r="B145" s="532" t="s">
        <v>566</v>
      </c>
      <c r="C145" s="2442" t="s">
        <v>2035</v>
      </c>
      <c r="D145" s="2442"/>
      <c r="E145" s="2442"/>
      <c r="F145" s="2442"/>
      <c r="G145" s="2443"/>
      <c r="H145" s="1574" t="s">
        <v>1520</v>
      </c>
      <c r="I145" s="1685"/>
      <c r="J145" s="1685"/>
      <c r="K145" s="2719"/>
      <c r="L145" s="2451"/>
      <c r="M145" s="2520"/>
      <c r="N145" s="2714"/>
      <c r="O145" s="2529" t="s">
        <v>6031</v>
      </c>
      <c r="P145" s="2529"/>
    </row>
    <row r="146" spans="1:16" ht="41.25" customHeight="1">
      <c r="B146" s="537" t="s">
        <v>394</v>
      </c>
      <c r="C146" s="2442" t="s">
        <v>1577</v>
      </c>
      <c r="D146" s="2442"/>
      <c r="E146" s="2442"/>
      <c r="F146" s="2442"/>
      <c r="G146" s="2443"/>
      <c r="H146" s="2432" t="s">
        <v>92</v>
      </c>
      <c r="I146" s="2463"/>
      <c r="J146" s="2463"/>
      <c r="K146" s="2719"/>
      <c r="L146" s="2444"/>
      <c r="M146" s="2524"/>
      <c r="N146" s="2715"/>
      <c r="O146" s="2673"/>
      <c r="P146" s="2673"/>
    </row>
    <row r="147" spans="1:16" ht="69" customHeight="1">
      <c r="B147" s="532" t="s">
        <v>569</v>
      </c>
      <c r="C147" s="2442" t="s">
        <v>2037</v>
      </c>
      <c r="D147" s="2442"/>
      <c r="E147" s="2442"/>
      <c r="F147" s="2442"/>
      <c r="G147" s="2443"/>
      <c r="H147" s="2432" t="s">
        <v>1385</v>
      </c>
      <c r="I147" s="2463"/>
      <c r="J147" s="2463"/>
      <c r="K147" s="2719"/>
      <c r="L147" s="2622"/>
      <c r="M147" s="2628"/>
      <c r="N147" s="2623"/>
      <c r="O147" s="2529" t="s">
        <v>2036</v>
      </c>
      <c r="P147" s="2529"/>
    </row>
    <row r="148" spans="1:16" ht="105.75" customHeight="1">
      <c r="A148" s="652"/>
      <c r="B148" s="537" t="s">
        <v>394</v>
      </c>
      <c r="C148" s="2442" t="s">
        <v>1577</v>
      </c>
      <c r="D148" s="2442"/>
      <c r="E148" s="2442"/>
      <c r="F148" s="2442"/>
      <c r="G148" s="2443"/>
      <c r="H148" s="3177" t="s">
        <v>6032</v>
      </c>
      <c r="I148" s="3178"/>
      <c r="J148" s="3178"/>
      <c r="K148" s="2719"/>
      <c r="L148" s="2626"/>
      <c r="M148" s="2732"/>
      <c r="N148" s="2627"/>
      <c r="O148" s="2673"/>
      <c r="P148" s="2673"/>
    </row>
    <row r="149" spans="1:16" ht="49.5" customHeight="1">
      <c r="B149" s="2703" t="s">
        <v>1580</v>
      </c>
      <c r="C149" s="2704"/>
      <c r="D149" s="2704"/>
      <c r="E149" s="2704"/>
      <c r="F149" s="2704"/>
      <c r="G149" s="2704"/>
      <c r="H149" s="2704"/>
      <c r="I149" s="2704"/>
      <c r="J149" s="2704"/>
      <c r="K149" s="2704"/>
      <c r="L149" s="2704"/>
      <c r="M149" s="2704"/>
      <c r="N149" s="2704"/>
      <c r="O149" s="2704"/>
      <c r="P149" s="2705"/>
    </row>
    <row r="150" spans="1:16" ht="48" customHeight="1">
      <c r="B150" s="653" t="s">
        <v>572</v>
      </c>
      <c r="C150" s="2615" t="s">
        <v>1581</v>
      </c>
      <c r="D150" s="2615"/>
      <c r="E150" s="2615"/>
      <c r="F150" s="2706"/>
      <c r="G150" s="2707" t="s">
        <v>2040</v>
      </c>
      <c r="H150" s="2708"/>
      <c r="I150" s="2709"/>
      <c r="J150" s="2707" t="s">
        <v>2041</v>
      </c>
      <c r="K150" s="2708"/>
      <c r="L150" s="2709"/>
      <c r="M150" s="2710" t="s">
        <v>1458</v>
      </c>
      <c r="N150" s="2711"/>
      <c r="O150" s="2631" t="s">
        <v>1434</v>
      </c>
      <c r="P150" s="2631"/>
    </row>
    <row r="151" spans="1:16" ht="83.25" customHeight="1">
      <c r="B151" s="537" t="s">
        <v>561</v>
      </c>
      <c r="C151" s="2699" t="s">
        <v>2044</v>
      </c>
      <c r="D151" s="2699"/>
      <c r="E151" s="2699"/>
      <c r="F151" s="2700"/>
      <c r="G151" s="1713" t="s">
        <v>1586</v>
      </c>
      <c r="H151" s="1714"/>
      <c r="I151" s="1715"/>
      <c r="J151" s="1713" t="s">
        <v>1586</v>
      </c>
      <c r="K151" s="1714"/>
      <c r="L151" s="1715"/>
      <c r="M151" s="2701"/>
      <c r="N151" s="2702"/>
      <c r="O151" s="2578"/>
      <c r="P151" s="2578"/>
    </row>
    <row r="152" spans="1:16" ht="42" customHeight="1">
      <c r="B152" s="537" t="s">
        <v>401</v>
      </c>
      <c r="C152" s="2699" t="s">
        <v>2045</v>
      </c>
      <c r="D152" s="2699"/>
      <c r="E152" s="2699"/>
      <c r="F152" s="2700"/>
      <c r="G152" s="1713" t="s">
        <v>2239</v>
      </c>
      <c r="H152" s="1714"/>
      <c r="I152" s="1715"/>
      <c r="J152" s="1713" t="s">
        <v>2239</v>
      </c>
      <c r="K152" s="1714"/>
      <c r="L152" s="1715"/>
      <c r="M152" s="2701"/>
      <c r="N152" s="2702"/>
      <c r="O152" s="2578"/>
      <c r="P152" s="2578"/>
    </row>
    <row r="153" spans="1:16" ht="31.5" customHeight="1">
      <c r="B153" s="537" t="s">
        <v>403</v>
      </c>
      <c r="C153" s="658" t="s">
        <v>418</v>
      </c>
      <c r="D153" s="2699" t="s">
        <v>2046</v>
      </c>
      <c r="E153" s="2699"/>
      <c r="F153" s="2700"/>
      <c r="G153" s="1713" t="s">
        <v>1586</v>
      </c>
      <c r="H153" s="1714"/>
      <c r="I153" s="1715"/>
      <c r="J153" s="1713" t="s">
        <v>1586</v>
      </c>
      <c r="K153" s="1714"/>
      <c r="L153" s="1715"/>
      <c r="M153" s="2701"/>
      <c r="N153" s="2702"/>
      <c r="O153" s="2578"/>
      <c r="P153" s="2578"/>
    </row>
    <row r="154" spans="1:16" ht="32.25" customHeight="1">
      <c r="B154" s="537"/>
      <c r="C154" s="635" t="s">
        <v>508</v>
      </c>
      <c r="D154" s="2699" t="s">
        <v>2047</v>
      </c>
      <c r="E154" s="2699"/>
      <c r="F154" s="2700"/>
      <c r="G154" s="1713" t="s">
        <v>2239</v>
      </c>
      <c r="H154" s="1714"/>
      <c r="I154" s="1715"/>
      <c r="J154" s="1713" t="s">
        <v>1586</v>
      </c>
      <c r="K154" s="1714"/>
      <c r="L154" s="1715"/>
      <c r="M154" s="656"/>
      <c r="N154" s="657"/>
      <c r="O154" s="2578"/>
      <c r="P154" s="2578"/>
    </row>
    <row r="155" spans="1:16" ht="41.25" customHeight="1">
      <c r="B155" s="537" t="s">
        <v>405</v>
      </c>
      <c r="C155" s="2699" t="s">
        <v>2048</v>
      </c>
      <c r="D155" s="2699"/>
      <c r="E155" s="2699"/>
      <c r="F155" s="2700"/>
      <c r="G155" s="1713" t="s">
        <v>2239</v>
      </c>
      <c r="H155" s="1714"/>
      <c r="I155" s="1715"/>
      <c r="J155" s="1713" t="s">
        <v>1482</v>
      </c>
      <c r="K155" s="1714"/>
      <c r="L155" s="1715"/>
      <c r="M155" s="2701"/>
      <c r="N155" s="2702"/>
      <c r="O155" s="2578"/>
      <c r="P155" s="2578"/>
    </row>
    <row r="156" spans="1:16" ht="29.25" customHeight="1">
      <c r="B156" s="537" t="s">
        <v>408</v>
      </c>
      <c r="C156" s="2699" t="s">
        <v>2049</v>
      </c>
      <c r="D156" s="2699"/>
      <c r="E156" s="2699"/>
      <c r="F156" s="2700"/>
      <c r="G156" s="1713" t="s">
        <v>2239</v>
      </c>
      <c r="H156" s="1714"/>
      <c r="I156" s="1715"/>
      <c r="J156" s="1713" t="s">
        <v>1482</v>
      </c>
      <c r="K156" s="1714"/>
      <c r="L156" s="1715"/>
      <c r="M156" s="2701"/>
      <c r="N156" s="2702"/>
      <c r="O156" s="2578"/>
      <c r="P156" s="2578"/>
    </row>
    <row r="157" spans="1:16" ht="28.5" customHeight="1">
      <c r="B157" s="537" t="s">
        <v>410</v>
      </c>
      <c r="C157" s="2699" t="s">
        <v>1548</v>
      </c>
      <c r="D157" s="2699"/>
      <c r="E157" s="2699"/>
      <c r="F157" s="2700"/>
      <c r="G157" s="1713" t="s">
        <v>1586</v>
      </c>
      <c r="H157" s="1714"/>
      <c r="I157" s="1715"/>
      <c r="J157" s="1713" t="s">
        <v>1586</v>
      </c>
      <c r="K157" s="1714"/>
      <c r="L157" s="1715"/>
      <c r="M157" s="2701"/>
      <c r="N157" s="2702"/>
      <c r="O157" s="2578"/>
      <c r="P157" s="2578"/>
    </row>
    <row r="158" spans="1:16" ht="28.5" customHeight="1">
      <c r="B158" s="537" t="s">
        <v>413</v>
      </c>
      <c r="C158" s="2699" t="s">
        <v>1549</v>
      </c>
      <c r="D158" s="2699"/>
      <c r="E158" s="2699"/>
      <c r="F158" s="2700"/>
      <c r="G158" s="1713" t="s">
        <v>1586</v>
      </c>
      <c r="H158" s="1714"/>
      <c r="I158" s="1715"/>
      <c r="J158" s="1713" t="s">
        <v>1586</v>
      </c>
      <c r="K158" s="1714"/>
      <c r="L158" s="1715"/>
      <c r="M158" s="2701"/>
      <c r="N158" s="2702"/>
      <c r="O158" s="2578"/>
      <c r="P158" s="2578"/>
    </row>
    <row r="159" spans="1:16" ht="28.5" customHeight="1">
      <c r="B159" s="537" t="s">
        <v>416</v>
      </c>
      <c r="C159" s="2699" t="s">
        <v>2050</v>
      </c>
      <c r="D159" s="2699"/>
      <c r="E159" s="2699"/>
      <c r="F159" s="2700"/>
      <c r="G159" s="1713" t="s">
        <v>2239</v>
      </c>
      <c r="H159" s="1714"/>
      <c r="I159" s="1715"/>
      <c r="J159" s="1713" t="s">
        <v>2239</v>
      </c>
      <c r="K159" s="1714"/>
      <c r="L159" s="1715"/>
      <c r="M159" s="2701"/>
      <c r="N159" s="2702"/>
      <c r="O159" s="2499"/>
      <c r="P159" s="2499"/>
    </row>
    <row r="160" spans="1:16" ht="28.5" customHeight="1">
      <c r="B160" s="537" t="s">
        <v>418</v>
      </c>
      <c r="C160" s="2699" t="s">
        <v>2051</v>
      </c>
      <c r="D160" s="2699"/>
      <c r="E160" s="2699"/>
      <c r="F160" s="2700"/>
      <c r="G160" s="1713" t="s">
        <v>1595</v>
      </c>
      <c r="H160" s="1714"/>
      <c r="I160" s="1715"/>
      <c r="J160" s="1713" t="s">
        <v>1496</v>
      </c>
      <c r="K160" s="1714"/>
      <c r="L160" s="1715"/>
      <c r="M160" s="2701"/>
      <c r="N160" s="2702"/>
      <c r="O160" s="2499"/>
      <c r="P160" s="2499"/>
    </row>
    <row r="161" spans="1:16" ht="28.5" customHeight="1">
      <c r="B161" s="530" t="s">
        <v>544</v>
      </c>
      <c r="C161" s="2699" t="s">
        <v>2052</v>
      </c>
      <c r="D161" s="2699"/>
      <c r="E161" s="2699"/>
      <c r="F161" s="2700"/>
      <c r="G161" s="1713" t="s">
        <v>1595</v>
      </c>
      <c r="H161" s="1714"/>
      <c r="I161" s="1715"/>
      <c r="J161" s="1713" t="s">
        <v>1496</v>
      </c>
      <c r="K161" s="1714"/>
      <c r="L161" s="1715"/>
      <c r="M161" s="2701"/>
      <c r="N161" s="2702"/>
      <c r="O161" s="2499"/>
      <c r="P161" s="2499"/>
    </row>
    <row r="162" spans="1:16" ht="28.5" customHeight="1">
      <c r="B162" s="530" t="s">
        <v>546</v>
      </c>
      <c r="C162" s="2699" t="s">
        <v>2053</v>
      </c>
      <c r="D162" s="2699"/>
      <c r="E162" s="2699"/>
      <c r="F162" s="2700"/>
      <c r="G162" s="1713" t="s">
        <v>1496</v>
      </c>
      <c r="H162" s="1714"/>
      <c r="I162" s="1715"/>
      <c r="J162" s="1713" t="s">
        <v>1496</v>
      </c>
      <c r="K162" s="1714"/>
      <c r="L162" s="1715"/>
      <c r="M162" s="2701"/>
      <c r="N162" s="2702"/>
      <c r="O162" s="2499"/>
      <c r="P162" s="2499"/>
    </row>
    <row r="163" spans="1:16" ht="28.5" customHeight="1">
      <c r="B163" s="530" t="s">
        <v>548</v>
      </c>
      <c r="C163" s="2699" t="s">
        <v>2054</v>
      </c>
      <c r="D163" s="2699"/>
      <c r="E163" s="2699"/>
      <c r="F163" s="2700"/>
      <c r="G163" s="1713" t="s">
        <v>1496</v>
      </c>
      <c r="H163" s="1714"/>
      <c r="I163" s="1715"/>
      <c r="J163" s="1713" t="s">
        <v>1496</v>
      </c>
      <c r="K163" s="1714"/>
      <c r="L163" s="1715"/>
      <c r="M163" s="2701"/>
      <c r="N163" s="2702"/>
      <c r="O163" s="2499"/>
      <c r="P163" s="2499"/>
    </row>
    <row r="164" spans="1:16" ht="28.5" customHeight="1">
      <c r="B164" s="530" t="s">
        <v>550</v>
      </c>
      <c r="C164" s="2699" t="s">
        <v>2055</v>
      </c>
      <c r="D164" s="2699"/>
      <c r="E164" s="2699"/>
      <c r="F164" s="2700"/>
      <c r="G164" s="1713" t="s">
        <v>2239</v>
      </c>
      <c r="H164" s="1714"/>
      <c r="I164" s="1715"/>
      <c r="J164" s="1713" t="s">
        <v>1482</v>
      </c>
      <c r="K164" s="1714"/>
      <c r="L164" s="1715"/>
      <c r="M164" s="2701"/>
      <c r="N164" s="2702"/>
      <c r="O164" s="2499"/>
      <c r="P164" s="2499"/>
    </row>
    <row r="165" spans="1:16" ht="42.75" customHeight="1">
      <c r="B165" s="596" t="s">
        <v>552</v>
      </c>
      <c r="C165" s="2690" t="s">
        <v>2056</v>
      </c>
      <c r="D165" s="2690"/>
      <c r="E165" s="2690"/>
      <c r="F165" s="660" t="s">
        <v>1601</v>
      </c>
      <c r="G165" s="661"/>
      <c r="H165" s="2691"/>
      <c r="I165" s="2692"/>
      <c r="J165" s="2691"/>
      <c r="K165" s="2693"/>
      <c r="L165" s="2692"/>
      <c r="M165" s="2694"/>
      <c r="N165" s="2695"/>
      <c r="O165" s="2499"/>
      <c r="P165" s="2499"/>
    </row>
    <row r="166" spans="1:16" ht="43.5" customHeight="1">
      <c r="B166" s="2696" t="s">
        <v>2057</v>
      </c>
      <c r="C166" s="2697"/>
      <c r="D166" s="2697"/>
      <c r="E166" s="2697"/>
      <c r="F166" s="2697"/>
      <c r="G166" s="2697"/>
      <c r="H166" s="2697"/>
      <c r="I166" s="2697"/>
      <c r="J166" s="2697"/>
      <c r="K166" s="2697"/>
      <c r="L166" s="2697"/>
      <c r="M166" s="2697"/>
      <c r="N166" s="2698"/>
      <c r="O166" s="662"/>
      <c r="P166" s="662"/>
    </row>
    <row r="167" spans="1:16" ht="49.5" customHeight="1">
      <c r="A167" s="611"/>
      <c r="B167" s="590" t="s">
        <v>591</v>
      </c>
      <c r="C167" s="2479" t="s">
        <v>2058</v>
      </c>
      <c r="D167" s="2479"/>
      <c r="E167" s="2480"/>
      <c r="F167" s="655" t="s">
        <v>1604</v>
      </c>
      <c r="G167" s="2670" t="s">
        <v>1605</v>
      </c>
      <c r="H167" s="2671"/>
      <c r="I167" s="2671"/>
      <c r="J167" s="2671"/>
      <c r="K167" s="2674"/>
      <c r="L167" s="2675" t="s">
        <v>1606</v>
      </c>
      <c r="M167" s="2676"/>
      <c r="N167" s="2677"/>
      <c r="O167" s="2678" t="s">
        <v>4563</v>
      </c>
      <c r="P167" s="2678"/>
    </row>
    <row r="168" spans="1:16" ht="19.5" customHeight="1">
      <c r="A168" s="611"/>
      <c r="B168" s="663" t="s">
        <v>394</v>
      </c>
      <c r="C168" s="2442" t="s">
        <v>1608</v>
      </c>
      <c r="D168" s="2442"/>
      <c r="E168" s="2443"/>
      <c r="F168" s="257" t="s">
        <v>1385</v>
      </c>
      <c r="G168" s="1734" t="s">
        <v>6033</v>
      </c>
      <c r="H168" s="1735"/>
      <c r="I168" s="1735"/>
      <c r="J168" s="1735"/>
      <c r="K168" s="1736"/>
      <c r="L168" s="1713" t="s">
        <v>1385</v>
      </c>
      <c r="M168" s="1714"/>
      <c r="N168" s="1737"/>
      <c r="O168" s="2678"/>
      <c r="P168" s="2678"/>
    </row>
    <row r="169" spans="1:16" ht="19.5" customHeight="1">
      <c r="A169" s="611"/>
      <c r="B169" s="663" t="s">
        <v>401</v>
      </c>
      <c r="C169" s="2442" t="s">
        <v>1610</v>
      </c>
      <c r="D169" s="2442"/>
      <c r="E169" s="2443"/>
      <c r="F169" s="257" t="s">
        <v>1385</v>
      </c>
      <c r="G169" s="1734" t="s">
        <v>6033</v>
      </c>
      <c r="H169" s="1735"/>
      <c r="I169" s="1735"/>
      <c r="J169" s="1735"/>
      <c r="K169" s="1736"/>
      <c r="L169" s="1713" t="s">
        <v>1385</v>
      </c>
      <c r="M169" s="1714"/>
      <c r="N169" s="1737"/>
      <c r="O169" s="2678"/>
      <c r="P169" s="2678"/>
    </row>
    <row r="170" spans="1:16" ht="19.5" customHeight="1">
      <c r="A170" s="611"/>
      <c r="B170" s="663" t="s">
        <v>403</v>
      </c>
      <c r="C170" s="2442" t="s">
        <v>1611</v>
      </c>
      <c r="D170" s="2442"/>
      <c r="E170" s="2443"/>
      <c r="F170" s="257" t="s">
        <v>1385</v>
      </c>
      <c r="G170" s="1734" t="s">
        <v>6033</v>
      </c>
      <c r="H170" s="1735"/>
      <c r="I170" s="1735"/>
      <c r="J170" s="1735"/>
      <c r="K170" s="1736"/>
      <c r="L170" s="1713" t="s">
        <v>1385</v>
      </c>
      <c r="M170" s="1714"/>
      <c r="N170" s="1737"/>
      <c r="O170" s="2678"/>
      <c r="P170" s="2678"/>
    </row>
    <row r="171" spans="1:16" ht="19.5" customHeight="1">
      <c r="A171" s="611"/>
      <c r="B171" s="663" t="s">
        <v>405</v>
      </c>
      <c r="C171" s="2442" t="s">
        <v>1612</v>
      </c>
      <c r="D171" s="2442"/>
      <c r="E171" s="2443"/>
      <c r="F171" s="257" t="s">
        <v>1385</v>
      </c>
      <c r="G171" s="1734" t="s">
        <v>6033</v>
      </c>
      <c r="H171" s="1735"/>
      <c r="I171" s="1735"/>
      <c r="J171" s="1735"/>
      <c r="K171" s="1736"/>
      <c r="L171" s="1713" t="s">
        <v>1385</v>
      </c>
      <c r="M171" s="1714"/>
      <c r="N171" s="1737"/>
      <c r="O171" s="2678"/>
      <c r="P171" s="2678"/>
    </row>
    <row r="172" spans="1:16" ht="19.5" customHeight="1">
      <c r="A172" s="611"/>
      <c r="B172" s="537" t="s">
        <v>408</v>
      </c>
      <c r="C172" s="2442" t="s">
        <v>1613</v>
      </c>
      <c r="D172" s="2442"/>
      <c r="E172" s="2443"/>
      <c r="F172" s="352" t="s">
        <v>1385</v>
      </c>
      <c r="G172" s="1734" t="s">
        <v>6033</v>
      </c>
      <c r="H172" s="1735"/>
      <c r="I172" s="1735"/>
      <c r="J172" s="1735"/>
      <c r="K172" s="1736"/>
      <c r="L172" s="1713" t="s">
        <v>1385</v>
      </c>
      <c r="M172" s="1714"/>
      <c r="N172" s="1737"/>
      <c r="O172" s="2678"/>
      <c r="P172" s="2678"/>
    </row>
    <row r="173" spans="1:16" ht="26.25" customHeight="1">
      <c r="A173" s="611"/>
      <c r="B173" s="534" t="s">
        <v>410</v>
      </c>
      <c r="C173" s="2479" t="s">
        <v>2060</v>
      </c>
      <c r="D173" s="2479"/>
      <c r="E173" s="2480"/>
      <c r="F173" s="352" t="s">
        <v>1385</v>
      </c>
      <c r="G173" s="2227" t="s">
        <v>6033</v>
      </c>
      <c r="H173" s="2228"/>
      <c r="I173" s="2228"/>
      <c r="J173" s="2228"/>
      <c r="K173" s="2229"/>
      <c r="L173" s="1713" t="s">
        <v>1385</v>
      </c>
      <c r="M173" s="1714"/>
      <c r="N173" s="1737"/>
      <c r="O173" s="2678"/>
      <c r="P173" s="2678"/>
    </row>
    <row r="174" spans="1:16" ht="19.5" customHeight="1">
      <c r="A174" s="611"/>
      <c r="B174" s="534" t="s">
        <v>413</v>
      </c>
      <c r="C174" s="2442" t="s">
        <v>1615</v>
      </c>
      <c r="D174" s="2442"/>
      <c r="E174" s="2443"/>
      <c r="F174" s="352" t="s">
        <v>1385</v>
      </c>
      <c r="G174" s="1734" t="s">
        <v>6033</v>
      </c>
      <c r="H174" s="1735"/>
      <c r="I174" s="1735"/>
      <c r="J174" s="1735"/>
      <c r="K174" s="1736"/>
      <c r="L174" s="1713" t="s">
        <v>1385</v>
      </c>
      <c r="M174" s="1714"/>
      <c r="N174" s="1737"/>
      <c r="O174" s="2678"/>
      <c r="P174" s="2678"/>
    </row>
    <row r="175" spans="1:16" ht="19.5" customHeight="1">
      <c r="A175" s="611"/>
      <c r="B175" s="534" t="s">
        <v>416</v>
      </c>
      <c r="C175" s="2442" t="s">
        <v>1616</v>
      </c>
      <c r="D175" s="2442"/>
      <c r="E175" s="2443"/>
      <c r="F175" s="352" t="s">
        <v>1385</v>
      </c>
      <c r="G175" s="1734" t="s">
        <v>6033</v>
      </c>
      <c r="H175" s="1735"/>
      <c r="I175" s="1735"/>
      <c r="J175" s="1735"/>
      <c r="K175" s="1736"/>
      <c r="L175" s="1713" t="s">
        <v>1385</v>
      </c>
      <c r="M175" s="1714"/>
      <c r="N175" s="1737"/>
      <c r="O175" s="2678"/>
      <c r="P175" s="2678"/>
    </row>
    <row r="176" spans="1:16" ht="19.5" customHeight="1">
      <c r="A176" s="611"/>
      <c r="B176" s="534" t="s">
        <v>418</v>
      </c>
      <c r="C176" s="2442" t="s">
        <v>1617</v>
      </c>
      <c r="D176" s="2442"/>
      <c r="E176" s="2443"/>
      <c r="F176" s="352" t="s">
        <v>1385</v>
      </c>
      <c r="G176" s="1734" t="s">
        <v>6033</v>
      </c>
      <c r="H176" s="1735"/>
      <c r="I176" s="1735"/>
      <c r="J176" s="1735"/>
      <c r="K176" s="1736"/>
      <c r="L176" s="1713" t="s">
        <v>1385</v>
      </c>
      <c r="M176" s="1714"/>
      <c r="N176" s="1737"/>
      <c r="O176" s="2678"/>
      <c r="P176" s="2678"/>
    </row>
    <row r="177" spans="1:16" ht="19.5" customHeight="1">
      <c r="A177" s="611"/>
      <c r="B177" s="534" t="s">
        <v>544</v>
      </c>
      <c r="C177" s="2442" t="s">
        <v>2061</v>
      </c>
      <c r="D177" s="2442"/>
      <c r="E177" s="2443"/>
      <c r="F177" s="352" t="s">
        <v>1385</v>
      </c>
      <c r="G177" s="1734" t="s">
        <v>6033</v>
      </c>
      <c r="H177" s="1735"/>
      <c r="I177" s="1735"/>
      <c r="J177" s="1735"/>
      <c r="K177" s="1736"/>
      <c r="L177" s="1713" t="s">
        <v>1385</v>
      </c>
      <c r="M177" s="1714"/>
      <c r="N177" s="1737"/>
      <c r="O177" s="2678"/>
      <c r="P177" s="2678"/>
    </row>
    <row r="178" spans="1:16" ht="19.5" customHeight="1">
      <c r="A178" s="611"/>
      <c r="B178" s="537" t="s">
        <v>546</v>
      </c>
      <c r="C178" s="2442" t="s">
        <v>2062</v>
      </c>
      <c r="D178" s="2442"/>
      <c r="E178" s="2443"/>
      <c r="F178" s="352" t="s">
        <v>1385</v>
      </c>
      <c r="G178" s="1734" t="s">
        <v>6033</v>
      </c>
      <c r="H178" s="1735"/>
      <c r="I178" s="1735"/>
      <c r="J178" s="1735"/>
      <c r="K178" s="1736"/>
      <c r="L178" s="1713" t="s">
        <v>1385</v>
      </c>
      <c r="M178" s="1714"/>
      <c r="N178" s="1737"/>
      <c r="O178" s="2679"/>
      <c r="P178" s="2679"/>
    </row>
    <row r="179" spans="1:16" ht="48" customHeight="1">
      <c r="A179" s="611"/>
      <c r="B179" s="590" t="s">
        <v>599</v>
      </c>
      <c r="C179" s="2479" t="s">
        <v>2063</v>
      </c>
      <c r="D179" s="2479"/>
      <c r="E179" s="2480"/>
      <c r="F179" s="655" t="s">
        <v>1604</v>
      </c>
      <c r="G179" s="2670" t="s">
        <v>1621</v>
      </c>
      <c r="H179" s="2671"/>
      <c r="I179" s="2671"/>
      <c r="J179" s="2671"/>
      <c r="K179" s="2671"/>
      <c r="L179" s="2671"/>
      <c r="M179" s="2671"/>
      <c r="N179" s="2672"/>
      <c r="O179" s="2529" t="s">
        <v>6034</v>
      </c>
      <c r="P179" s="2684"/>
    </row>
    <row r="180" spans="1:16" ht="18.75" customHeight="1">
      <c r="A180" s="611"/>
      <c r="B180" s="663" t="s">
        <v>394</v>
      </c>
      <c r="C180" s="2442" t="s">
        <v>1608</v>
      </c>
      <c r="D180" s="2442"/>
      <c r="E180" s="2443"/>
      <c r="F180" s="399" t="s">
        <v>1385</v>
      </c>
      <c r="G180" s="1434" t="s">
        <v>6033</v>
      </c>
      <c r="H180" s="1435"/>
      <c r="I180" s="1435"/>
      <c r="J180" s="1435"/>
      <c r="K180" s="1435"/>
      <c r="L180" s="1435"/>
      <c r="M180" s="1435"/>
      <c r="N180" s="1436"/>
      <c r="O180" s="2592"/>
      <c r="P180" s="2685"/>
    </row>
    <row r="181" spans="1:16" ht="18.75" customHeight="1">
      <c r="A181" s="611"/>
      <c r="B181" s="663" t="s">
        <v>401</v>
      </c>
      <c r="C181" s="2442" t="s">
        <v>1610</v>
      </c>
      <c r="D181" s="2442"/>
      <c r="E181" s="2443"/>
      <c r="F181" s="399" t="s">
        <v>1385</v>
      </c>
      <c r="G181" s="1434" t="s">
        <v>6033</v>
      </c>
      <c r="H181" s="1435"/>
      <c r="I181" s="1435"/>
      <c r="J181" s="1435"/>
      <c r="K181" s="1435"/>
      <c r="L181" s="1435"/>
      <c r="M181" s="1435"/>
      <c r="N181" s="1436"/>
      <c r="O181" s="2592"/>
      <c r="P181" s="2685"/>
    </row>
    <row r="182" spans="1:16" ht="18.75" customHeight="1">
      <c r="A182" s="611"/>
      <c r="B182" s="663" t="s">
        <v>403</v>
      </c>
      <c r="C182" s="2442" t="s">
        <v>1611</v>
      </c>
      <c r="D182" s="2442"/>
      <c r="E182" s="2443"/>
      <c r="F182" s="399" t="s">
        <v>1385</v>
      </c>
      <c r="G182" s="1434" t="s">
        <v>6033</v>
      </c>
      <c r="H182" s="1435"/>
      <c r="I182" s="1435"/>
      <c r="J182" s="1435"/>
      <c r="K182" s="1435"/>
      <c r="L182" s="1435"/>
      <c r="M182" s="1435"/>
      <c r="N182" s="1436"/>
      <c r="O182" s="2592"/>
      <c r="P182" s="2685"/>
    </row>
    <row r="183" spans="1:16" ht="18.75" customHeight="1">
      <c r="A183" s="611"/>
      <c r="B183" s="663" t="s">
        <v>405</v>
      </c>
      <c r="C183" s="2442" t="s">
        <v>1612</v>
      </c>
      <c r="D183" s="2442"/>
      <c r="E183" s="2443"/>
      <c r="F183" s="399" t="s">
        <v>1385</v>
      </c>
      <c r="G183" s="1434" t="s">
        <v>6033</v>
      </c>
      <c r="H183" s="1435"/>
      <c r="I183" s="1435"/>
      <c r="J183" s="1435"/>
      <c r="K183" s="1435"/>
      <c r="L183" s="1435"/>
      <c r="M183" s="1435"/>
      <c r="N183" s="1436"/>
      <c r="O183" s="2592"/>
      <c r="P183" s="2685"/>
    </row>
    <row r="184" spans="1:16" ht="18.75" customHeight="1">
      <c r="A184" s="611"/>
      <c r="B184" s="537" t="s">
        <v>408</v>
      </c>
      <c r="C184" s="2442" t="s">
        <v>1613</v>
      </c>
      <c r="D184" s="2442"/>
      <c r="E184" s="2443"/>
      <c r="F184" s="399" t="s">
        <v>1385</v>
      </c>
      <c r="G184" s="1434" t="s">
        <v>6033</v>
      </c>
      <c r="H184" s="1435"/>
      <c r="I184" s="1435"/>
      <c r="J184" s="1435"/>
      <c r="K184" s="1435"/>
      <c r="L184" s="1435"/>
      <c r="M184" s="1435"/>
      <c r="N184" s="1436"/>
      <c r="O184" s="2592"/>
      <c r="P184" s="2685"/>
    </row>
    <row r="185" spans="1:16" ht="32.25" customHeight="1">
      <c r="A185" s="611"/>
      <c r="B185" s="534" t="s">
        <v>410</v>
      </c>
      <c r="C185" s="2479" t="s">
        <v>2060</v>
      </c>
      <c r="D185" s="2479"/>
      <c r="E185" s="2480"/>
      <c r="F185" s="399" t="s">
        <v>1385</v>
      </c>
      <c r="G185" s="1763" t="s">
        <v>6033</v>
      </c>
      <c r="H185" s="1764"/>
      <c r="I185" s="1764"/>
      <c r="J185" s="1764"/>
      <c r="K185" s="1764"/>
      <c r="L185" s="1764"/>
      <c r="M185" s="1764"/>
      <c r="N185" s="2221"/>
      <c r="O185" s="2592"/>
      <c r="P185" s="2685"/>
    </row>
    <row r="186" spans="1:16" ht="18.75" customHeight="1">
      <c r="A186" s="611"/>
      <c r="B186" s="534" t="s">
        <v>413</v>
      </c>
      <c r="C186" s="2442" t="s">
        <v>1615</v>
      </c>
      <c r="D186" s="2442"/>
      <c r="E186" s="2443"/>
      <c r="F186" s="399" t="s">
        <v>1385</v>
      </c>
      <c r="G186" s="1434" t="s">
        <v>6033</v>
      </c>
      <c r="H186" s="1435"/>
      <c r="I186" s="1435"/>
      <c r="J186" s="1435"/>
      <c r="K186" s="1435"/>
      <c r="L186" s="1435"/>
      <c r="M186" s="1435"/>
      <c r="N186" s="1436"/>
      <c r="O186" s="2592"/>
      <c r="P186" s="2685"/>
    </row>
    <row r="187" spans="1:16" ht="18.75" customHeight="1">
      <c r="A187" s="611"/>
      <c r="B187" s="534" t="s">
        <v>416</v>
      </c>
      <c r="C187" s="2442" t="s">
        <v>1616</v>
      </c>
      <c r="D187" s="2442"/>
      <c r="E187" s="2443"/>
      <c r="F187" s="399" t="s">
        <v>1385</v>
      </c>
      <c r="G187" s="1434" t="s">
        <v>6033</v>
      </c>
      <c r="H187" s="1435"/>
      <c r="I187" s="1435"/>
      <c r="J187" s="1435"/>
      <c r="K187" s="1435"/>
      <c r="L187" s="1435"/>
      <c r="M187" s="1435"/>
      <c r="N187" s="1436"/>
      <c r="O187" s="2592"/>
      <c r="P187" s="2685"/>
    </row>
    <row r="188" spans="1:16" ht="18.75" customHeight="1">
      <c r="A188" s="611"/>
      <c r="B188" s="534" t="s">
        <v>418</v>
      </c>
      <c r="C188" s="2442" t="s">
        <v>1617</v>
      </c>
      <c r="D188" s="2442"/>
      <c r="E188" s="2443"/>
      <c r="F188" s="399" t="s">
        <v>1385</v>
      </c>
      <c r="G188" s="1434" t="s">
        <v>6033</v>
      </c>
      <c r="H188" s="1435"/>
      <c r="I188" s="1435"/>
      <c r="J188" s="1435"/>
      <c r="K188" s="1435"/>
      <c r="L188" s="1435"/>
      <c r="M188" s="1435"/>
      <c r="N188" s="1436"/>
      <c r="O188" s="2592"/>
      <c r="P188" s="2685"/>
    </row>
    <row r="189" spans="1:16" ht="18.75" customHeight="1">
      <c r="A189" s="611"/>
      <c r="B189" s="534" t="s">
        <v>544</v>
      </c>
      <c r="C189" s="2442" t="s">
        <v>2061</v>
      </c>
      <c r="D189" s="2442"/>
      <c r="E189" s="2443"/>
      <c r="F189" s="399" t="s">
        <v>1385</v>
      </c>
      <c r="G189" s="1434" t="s">
        <v>6033</v>
      </c>
      <c r="H189" s="1435"/>
      <c r="I189" s="1435"/>
      <c r="J189" s="1435"/>
      <c r="K189" s="1435"/>
      <c r="L189" s="1435"/>
      <c r="M189" s="1435"/>
      <c r="N189" s="1436"/>
      <c r="O189" s="2592"/>
      <c r="P189" s="2685"/>
    </row>
    <row r="190" spans="1:16" ht="18.75" customHeight="1">
      <c r="A190" s="611"/>
      <c r="B190" s="537" t="s">
        <v>546</v>
      </c>
      <c r="C190" s="2442" t="s">
        <v>2062</v>
      </c>
      <c r="D190" s="2442"/>
      <c r="E190" s="2443"/>
      <c r="F190" s="399" t="s">
        <v>1385</v>
      </c>
      <c r="G190" s="1434" t="s">
        <v>6033</v>
      </c>
      <c r="H190" s="1435"/>
      <c r="I190" s="1435"/>
      <c r="J190" s="1435"/>
      <c r="K190" s="1435"/>
      <c r="L190" s="1435"/>
      <c r="M190" s="1435"/>
      <c r="N190" s="1436"/>
      <c r="O190" s="2673"/>
      <c r="P190" s="2686"/>
    </row>
    <row r="191" spans="1:16" ht="47.25" customHeight="1">
      <c r="A191" s="611"/>
      <c r="B191" s="590" t="s">
        <v>602</v>
      </c>
      <c r="C191" s="2479" t="s">
        <v>2068</v>
      </c>
      <c r="D191" s="2479"/>
      <c r="E191" s="2480"/>
      <c r="F191" s="655" t="s">
        <v>1604</v>
      </c>
      <c r="G191" s="2670" t="s">
        <v>1605</v>
      </c>
      <c r="H191" s="2671"/>
      <c r="I191" s="2671"/>
      <c r="J191" s="2671"/>
      <c r="K191" s="2674"/>
      <c r="L191" s="2675" t="s">
        <v>1606</v>
      </c>
      <c r="M191" s="2676"/>
      <c r="N191" s="2677"/>
      <c r="O191" s="2678" t="s">
        <v>1475</v>
      </c>
      <c r="P191" s="2529"/>
    </row>
    <row r="192" spans="1:16" ht="20.25" customHeight="1">
      <c r="A192" s="611"/>
      <c r="B192" s="663" t="s">
        <v>394</v>
      </c>
      <c r="C192" s="2442" t="s">
        <v>1608</v>
      </c>
      <c r="D192" s="2442"/>
      <c r="E192" s="2443"/>
      <c r="F192" s="591" t="s">
        <v>1520</v>
      </c>
      <c r="G192" s="2680" t="s">
        <v>892</v>
      </c>
      <c r="H192" s="2681"/>
      <c r="I192" s="2681"/>
      <c r="J192" s="2681"/>
      <c r="K192" s="2682"/>
      <c r="L192" s="2569" t="s">
        <v>1496</v>
      </c>
      <c r="M192" s="2571"/>
      <c r="N192" s="2683"/>
      <c r="O192" s="2678"/>
      <c r="P192" s="2592"/>
    </row>
    <row r="193" spans="1:16" ht="20.25" customHeight="1">
      <c r="A193" s="611"/>
      <c r="B193" s="663" t="s">
        <v>401</v>
      </c>
      <c r="C193" s="2442" t="s">
        <v>1610</v>
      </c>
      <c r="D193" s="2442"/>
      <c r="E193" s="2443"/>
      <c r="F193" s="591" t="s">
        <v>1520</v>
      </c>
      <c r="G193" s="2680" t="s">
        <v>892</v>
      </c>
      <c r="H193" s="2681"/>
      <c r="I193" s="2681"/>
      <c r="J193" s="2681"/>
      <c r="K193" s="2682"/>
      <c r="L193" s="2569" t="s">
        <v>1496</v>
      </c>
      <c r="M193" s="2571"/>
      <c r="N193" s="2683"/>
      <c r="O193" s="2678"/>
      <c r="P193" s="2592"/>
    </row>
    <row r="194" spans="1:16" ht="20.25" customHeight="1">
      <c r="A194" s="611"/>
      <c r="B194" s="663" t="s">
        <v>403</v>
      </c>
      <c r="C194" s="2442" t="s">
        <v>1611</v>
      </c>
      <c r="D194" s="2442"/>
      <c r="E194" s="2443"/>
      <c r="F194" s="591" t="s">
        <v>1520</v>
      </c>
      <c r="G194" s="2680" t="s">
        <v>892</v>
      </c>
      <c r="H194" s="2681"/>
      <c r="I194" s="2681"/>
      <c r="J194" s="2681"/>
      <c r="K194" s="2682"/>
      <c r="L194" s="2569" t="s">
        <v>1496</v>
      </c>
      <c r="M194" s="2571"/>
      <c r="N194" s="2683"/>
      <c r="O194" s="2678"/>
      <c r="P194" s="2592"/>
    </row>
    <row r="195" spans="1:16" ht="20.25" customHeight="1">
      <c r="A195" s="611"/>
      <c r="B195" s="663" t="s">
        <v>405</v>
      </c>
      <c r="C195" s="2442" t="s">
        <v>1612</v>
      </c>
      <c r="D195" s="2442"/>
      <c r="E195" s="2443"/>
      <c r="F195" s="591" t="s">
        <v>1520</v>
      </c>
      <c r="G195" s="2680" t="s">
        <v>892</v>
      </c>
      <c r="H195" s="2681"/>
      <c r="I195" s="2681"/>
      <c r="J195" s="2681"/>
      <c r="K195" s="2682"/>
      <c r="L195" s="2569" t="s">
        <v>1496</v>
      </c>
      <c r="M195" s="2571"/>
      <c r="N195" s="2683"/>
      <c r="O195" s="2678"/>
      <c r="P195" s="2592"/>
    </row>
    <row r="196" spans="1:16" ht="20.25" customHeight="1">
      <c r="A196" s="611"/>
      <c r="B196" s="663" t="s">
        <v>408</v>
      </c>
      <c r="C196" s="2442" t="s">
        <v>1613</v>
      </c>
      <c r="D196" s="2442"/>
      <c r="E196" s="2443"/>
      <c r="F196" s="591" t="s">
        <v>1520</v>
      </c>
      <c r="G196" s="2680" t="s">
        <v>892</v>
      </c>
      <c r="H196" s="2681"/>
      <c r="I196" s="2681"/>
      <c r="J196" s="2681"/>
      <c r="K196" s="2682"/>
      <c r="L196" s="2569" t="s">
        <v>1496</v>
      </c>
      <c r="M196" s="2571"/>
      <c r="N196" s="2683"/>
      <c r="O196" s="2678"/>
      <c r="P196" s="2592"/>
    </row>
    <row r="197" spans="1:16" ht="30" customHeight="1">
      <c r="A197" s="611"/>
      <c r="B197" s="534" t="s">
        <v>410</v>
      </c>
      <c r="C197" s="2479" t="s">
        <v>2060</v>
      </c>
      <c r="D197" s="2479"/>
      <c r="E197" s="2480"/>
      <c r="F197" s="591" t="s">
        <v>1520</v>
      </c>
      <c r="G197" s="2680" t="s">
        <v>892</v>
      </c>
      <c r="H197" s="2681"/>
      <c r="I197" s="2681"/>
      <c r="J197" s="2681"/>
      <c r="K197" s="2682"/>
      <c r="L197" s="2569" t="s">
        <v>1496</v>
      </c>
      <c r="M197" s="2571"/>
      <c r="N197" s="2683"/>
      <c r="O197" s="2678"/>
      <c r="P197" s="2592"/>
    </row>
    <row r="198" spans="1:16" ht="20.25" customHeight="1">
      <c r="A198" s="611"/>
      <c r="B198" s="534" t="s">
        <v>413</v>
      </c>
      <c r="C198" s="2442" t="s">
        <v>1615</v>
      </c>
      <c r="D198" s="2442"/>
      <c r="E198" s="2443"/>
      <c r="F198" s="591" t="s">
        <v>1520</v>
      </c>
      <c r="G198" s="2680" t="s">
        <v>892</v>
      </c>
      <c r="H198" s="2681"/>
      <c r="I198" s="2681"/>
      <c r="J198" s="2681"/>
      <c r="K198" s="2682"/>
      <c r="L198" s="2569" t="s">
        <v>1496</v>
      </c>
      <c r="M198" s="2571"/>
      <c r="N198" s="2683"/>
      <c r="O198" s="2678"/>
      <c r="P198" s="2592"/>
    </row>
    <row r="199" spans="1:16" ht="20.25" customHeight="1">
      <c r="A199" s="611"/>
      <c r="B199" s="534" t="s">
        <v>416</v>
      </c>
      <c r="C199" s="2442" t="s">
        <v>1616</v>
      </c>
      <c r="D199" s="2442"/>
      <c r="E199" s="2443"/>
      <c r="F199" s="591" t="s">
        <v>1520</v>
      </c>
      <c r="G199" s="2680" t="s">
        <v>892</v>
      </c>
      <c r="H199" s="2681"/>
      <c r="I199" s="2681"/>
      <c r="J199" s="2681"/>
      <c r="K199" s="2682"/>
      <c r="L199" s="2569" t="s">
        <v>1496</v>
      </c>
      <c r="M199" s="2571"/>
      <c r="N199" s="2683"/>
      <c r="O199" s="2678"/>
      <c r="P199" s="2592"/>
    </row>
    <row r="200" spans="1:16" ht="20.25" customHeight="1">
      <c r="A200" s="611"/>
      <c r="B200" s="534" t="s">
        <v>418</v>
      </c>
      <c r="C200" s="2442" t="s">
        <v>1617</v>
      </c>
      <c r="D200" s="2442"/>
      <c r="E200" s="2443"/>
      <c r="F200" s="591" t="s">
        <v>1520</v>
      </c>
      <c r="G200" s="2680" t="s">
        <v>892</v>
      </c>
      <c r="H200" s="2681"/>
      <c r="I200" s="2681"/>
      <c r="J200" s="2681"/>
      <c r="K200" s="2682"/>
      <c r="L200" s="2569" t="s">
        <v>1496</v>
      </c>
      <c r="M200" s="2571"/>
      <c r="N200" s="2683"/>
      <c r="O200" s="2678"/>
      <c r="P200" s="2592"/>
    </row>
    <row r="201" spans="1:16" ht="20.25" customHeight="1">
      <c r="A201" s="611"/>
      <c r="B201" s="534" t="s">
        <v>544</v>
      </c>
      <c r="C201" s="2442" t="s">
        <v>2061</v>
      </c>
      <c r="D201" s="2442"/>
      <c r="E201" s="2443"/>
      <c r="F201" s="591" t="s">
        <v>1520</v>
      </c>
      <c r="G201" s="2680" t="s">
        <v>892</v>
      </c>
      <c r="H201" s="2681"/>
      <c r="I201" s="2681"/>
      <c r="J201" s="2681"/>
      <c r="K201" s="2682"/>
      <c r="L201" s="2569" t="s">
        <v>1496</v>
      </c>
      <c r="M201" s="2571"/>
      <c r="N201" s="2683"/>
      <c r="O201" s="2678"/>
      <c r="P201" s="2592"/>
    </row>
    <row r="202" spans="1:16" ht="20.25" customHeight="1">
      <c r="A202" s="611"/>
      <c r="B202" s="537" t="s">
        <v>546</v>
      </c>
      <c r="C202" s="2442" t="s">
        <v>2062</v>
      </c>
      <c r="D202" s="2442"/>
      <c r="E202" s="2443"/>
      <c r="F202" s="591" t="s">
        <v>1520</v>
      </c>
      <c r="G202" s="2680" t="s">
        <v>892</v>
      </c>
      <c r="H202" s="2681"/>
      <c r="I202" s="2681"/>
      <c r="J202" s="2681"/>
      <c r="K202" s="2682"/>
      <c r="L202" s="2569" t="s">
        <v>1496</v>
      </c>
      <c r="M202" s="2571"/>
      <c r="N202" s="2683"/>
      <c r="O202" s="2679"/>
      <c r="P202" s="2673"/>
    </row>
    <row r="203" spans="1:16" ht="61.5" customHeight="1">
      <c r="A203" s="611"/>
      <c r="B203" s="665" t="s">
        <v>605</v>
      </c>
      <c r="C203" s="2479" t="s">
        <v>2069</v>
      </c>
      <c r="D203" s="2479"/>
      <c r="E203" s="2480"/>
      <c r="F203" s="655" t="s">
        <v>1604</v>
      </c>
      <c r="G203" s="2670" t="s">
        <v>2070</v>
      </c>
      <c r="H203" s="2671"/>
      <c r="I203" s="2671"/>
      <c r="J203" s="2671"/>
      <c r="K203" s="2671"/>
      <c r="L203" s="2671"/>
      <c r="M203" s="2671"/>
      <c r="N203" s="2672"/>
      <c r="O203" s="2529" t="s">
        <v>1514</v>
      </c>
      <c r="P203" s="2529"/>
    </row>
    <row r="204" spans="1:16" ht="21" customHeight="1">
      <c r="A204" s="611"/>
      <c r="B204" s="663" t="s">
        <v>394</v>
      </c>
      <c r="C204" s="2442" t="s">
        <v>1608</v>
      </c>
      <c r="D204" s="2442"/>
      <c r="E204" s="2443"/>
      <c r="F204" s="636" t="s">
        <v>1520</v>
      </c>
      <c r="G204" s="2647" t="s">
        <v>57</v>
      </c>
      <c r="H204" s="2648"/>
      <c r="I204" s="2648"/>
      <c r="J204" s="2648"/>
      <c r="K204" s="2648"/>
      <c r="L204" s="2648"/>
      <c r="M204" s="2648"/>
      <c r="N204" s="2649"/>
      <c r="O204" s="2592"/>
      <c r="P204" s="2592"/>
    </row>
    <row r="205" spans="1:16" ht="21" customHeight="1">
      <c r="A205" s="611"/>
      <c r="B205" s="663" t="s">
        <v>401</v>
      </c>
      <c r="C205" s="2442" t="s">
        <v>1610</v>
      </c>
      <c r="D205" s="2442"/>
      <c r="E205" s="2443"/>
      <c r="F205" s="636" t="s">
        <v>1520</v>
      </c>
      <c r="G205" s="2647" t="s">
        <v>57</v>
      </c>
      <c r="H205" s="2648"/>
      <c r="I205" s="2648"/>
      <c r="J205" s="2648"/>
      <c r="K205" s="2648"/>
      <c r="L205" s="2648"/>
      <c r="M205" s="2648"/>
      <c r="N205" s="2649"/>
      <c r="O205" s="2592"/>
      <c r="P205" s="2592"/>
    </row>
    <row r="206" spans="1:16" ht="21" customHeight="1">
      <c r="A206" s="611"/>
      <c r="B206" s="663" t="s">
        <v>403</v>
      </c>
      <c r="C206" s="2442" t="s">
        <v>1611</v>
      </c>
      <c r="D206" s="2442"/>
      <c r="E206" s="2443"/>
      <c r="F206" s="636" t="s">
        <v>1520</v>
      </c>
      <c r="G206" s="2647" t="s">
        <v>57</v>
      </c>
      <c r="H206" s="2648"/>
      <c r="I206" s="2648"/>
      <c r="J206" s="2648"/>
      <c r="K206" s="2648"/>
      <c r="L206" s="2648"/>
      <c r="M206" s="2648"/>
      <c r="N206" s="2649"/>
      <c r="O206" s="2592"/>
      <c r="P206" s="2592"/>
    </row>
    <row r="207" spans="1:16" ht="21" customHeight="1">
      <c r="A207" s="611"/>
      <c r="B207" s="663" t="s">
        <v>405</v>
      </c>
      <c r="C207" s="2442" t="s">
        <v>1612</v>
      </c>
      <c r="D207" s="2442"/>
      <c r="E207" s="2443"/>
      <c r="F207" s="636" t="s">
        <v>1520</v>
      </c>
      <c r="G207" s="2647" t="s">
        <v>57</v>
      </c>
      <c r="H207" s="2648"/>
      <c r="I207" s="2648"/>
      <c r="J207" s="2648"/>
      <c r="K207" s="2648"/>
      <c r="L207" s="2648"/>
      <c r="M207" s="2648"/>
      <c r="N207" s="2649"/>
      <c r="O207" s="2592"/>
      <c r="P207" s="2592"/>
    </row>
    <row r="208" spans="1:16" ht="21" customHeight="1">
      <c r="A208" s="611"/>
      <c r="B208" s="537" t="s">
        <v>408</v>
      </c>
      <c r="C208" s="2442" t="s">
        <v>1613</v>
      </c>
      <c r="D208" s="2442"/>
      <c r="E208" s="2443"/>
      <c r="F208" s="636" t="s">
        <v>1520</v>
      </c>
      <c r="G208" s="2647" t="s">
        <v>57</v>
      </c>
      <c r="H208" s="2648"/>
      <c r="I208" s="2648"/>
      <c r="J208" s="2648"/>
      <c r="K208" s="2648"/>
      <c r="L208" s="2648"/>
      <c r="M208" s="2648"/>
      <c r="N208" s="2649"/>
      <c r="O208" s="2592"/>
      <c r="P208" s="2592"/>
    </row>
    <row r="209" spans="1:16" ht="30.75" customHeight="1">
      <c r="A209" s="611"/>
      <c r="B209" s="534" t="s">
        <v>410</v>
      </c>
      <c r="C209" s="2479" t="s">
        <v>2060</v>
      </c>
      <c r="D209" s="2479"/>
      <c r="E209" s="2480"/>
      <c r="F209" s="636" t="s">
        <v>1520</v>
      </c>
      <c r="G209" s="2647" t="s">
        <v>57</v>
      </c>
      <c r="H209" s="2648"/>
      <c r="I209" s="2648"/>
      <c r="J209" s="2648"/>
      <c r="K209" s="2648"/>
      <c r="L209" s="2648"/>
      <c r="M209" s="2648"/>
      <c r="N209" s="2649"/>
      <c r="O209" s="2592"/>
      <c r="P209" s="2592"/>
    </row>
    <row r="210" spans="1:16" ht="21" customHeight="1">
      <c r="A210" s="611"/>
      <c r="B210" s="534" t="s">
        <v>413</v>
      </c>
      <c r="C210" s="2442" t="s">
        <v>1615</v>
      </c>
      <c r="D210" s="2442"/>
      <c r="E210" s="2443"/>
      <c r="F210" s="636" t="s">
        <v>1520</v>
      </c>
      <c r="G210" s="2647" t="s">
        <v>57</v>
      </c>
      <c r="H210" s="2648"/>
      <c r="I210" s="2648"/>
      <c r="J210" s="2648"/>
      <c r="K210" s="2648"/>
      <c r="L210" s="2648"/>
      <c r="M210" s="2648"/>
      <c r="N210" s="2649"/>
      <c r="O210" s="2592"/>
      <c r="P210" s="2592"/>
    </row>
    <row r="211" spans="1:16" ht="21" customHeight="1">
      <c r="A211" s="611"/>
      <c r="B211" s="534" t="s">
        <v>416</v>
      </c>
      <c r="C211" s="2442" t="s">
        <v>1616</v>
      </c>
      <c r="D211" s="2442"/>
      <c r="E211" s="2443"/>
      <c r="F211" s="636" t="s">
        <v>1520</v>
      </c>
      <c r="G211" s="2647" t="s">
        <v>57</v>
      </c>
      <c r="H211" s="2648"/>
      <c r="I211" s="2648"/>
      <c r="J211" s="2648"/>
      <c r="K211" s="2648"/>
      <c r="L211" s="2648"/>
      <c r="M211" s="2648"/>
      <c r="N211" s="2649"/>
      <c r="O211" s="2592"/>
      <c r="P211" s="2592"/>
    </row>
    <row r="212" spans="1:16" ht="21" customHeight="1">
      <c r="A212" s="611"/>
      <c r="B212" s="534" t="s">
        <v>418</v>
      </c>
      <c r="C212" s="2442" t="s">
        <v>1617</v>
      </c>
      <c r="D212" s="2442"/>
      <c r="E212" s="2443"/>
      <c r="F212" s="636" t="s">
        <v>1520</v>
      </c>
      <c r="G212" s="2647" t="s">
        <v>57</v>
      </c>
      <c r="H212" s="2648"/>
      <c r="I212" s="2648"/>
      <c r="J212" s="2648"/>
      <c r="K212" s="2648"/>
      <c r="L212" s="2648"/>
      <c r="M212" s="2648"/>
      <c r="N212" s="2649"/>
      <c r="O212" s="2592"/>
      <c r="P212" s="2592"/>
    </row>
    <row r="213" spans="1:16" ht="21" customHeight="1">
      <c r="A213" s="611"/>
      <c r="B213" s="534" t="s">
        <v>544</v>
      </c>
      <c r="C213" s="2442" t="s">
        <v>2061</v>
      </c>
      <c r="D213" s="2442"/>
      <c r="E213" s="2443"/>
      <c r="F213" s="636" t="s">
        <v>1520</v>
      </c>
      <c r="G213" s="2647" t="s">
        <v>57</v>
      </c>
      <c r="H213" s="2648"/>
      <c r="I213" s="2648"/>
      <c r="J213" s="2648"/>
      <c r="K213" s="2648"/>
      <c r="L213" s="2648"/>
      <c r="M213" s="2648"/>
      <c r="N213" s="2649"/>
      <c r="O213" s="2592"/>
      <c r="P213" s="2592"/>
    </row>
    <row r="214" spans="1:16" ht="21" customHeight="1">
      <c r="A214" s="611"/>
      <c r="B214" s="596" t="s">
        <v>546</v>
      </c>
      <c r="C214" s="2472" t="s">
        <v>2062</v>
      </c>
      <c r="D214" s="2472"/>
      <c r="E214" s="2473"/>
      <c r="F214" s="636" t="s">
        <v>1520</v>
      </c>
      <c r="G214" s="2647" t="s">
        <v>57</v>
      </c>
      <c r="H214" s="2648"/>
      <c r="I214" s="2648"/>
      <c r="J214" s="2648"/>
      <c r="K214" s="2648"/>
      <c r="L214" s="2648"/>
      <c r="M214" s="2648"/>
      <c r="N214" s="2649"/>
      <c r="O214" s="2673"/>
      <c r="P214" s="2592"/>
    </row>
    <row r="215" spans="1:16" ht="34.5" customHeight="1">
      <c r="B215" s="532" t="s">
        <v>608</v>
      </c>
      <c r="C215" s="2430" t="s">
        <v>1630</v>
      </c>
      <c r="D215" s="2430"/>
      <c r="E215" s="2430"/>
      <c r="F215" s="2430"/>
      <c r="G215" s="2431"/>
      <c r="H215" s="2650" t="s">
        <v>1385</v>
      </c>
      <c r="I215" s="2651"/>
      <c r="J215" s="2652"/>
      <c r="K215" s="2653" t="s">
        <v>1449</v>
      </c>
      <c r="L215" s="2655"/>
      <c r="M215" s="2656"/>
      <c r="N215" s="2657"/>
      <c r="O215" s="2470" t="s">
        <v>2257</v>
      </c>
      <c r="P215" s="2470"/>
    </row>
    <row r="216" spans="1:16" ht="25.5" customHeight="1">
      <c r="B216" s="537" t="s">
        <v>394</v>
      </c>
      <c r="C216" s="2442" t="s">
        <v>1631</v>
      </c>
      <c r="D216" s="2442"/>
      <c r="E216" s="2442"/>
      <c r="F216" s="2442"/>
      <c r="G216" s="2442"/>
      <c r="H216" s="2442"/>
      <c r="I216" s="2442"/>
      <c r="J216" s="2443"/>
      <c r="K216" s="2654"/>
      <c r="L216" s="2658"/>
      <c r="M216" s="2659"/>
      <c r="N216" s="2660"/>
      <c r="O216" s="2499"/>
      <c r="P216" s="2499"/>
    </row>
    <row r="217" spans="1:16" ht="20.25" customHeight="1">
      <c r="B217" s="537"/>
      <c r="C217" s="590" t="s">
        <v>611</v>
      </c>
      <c r="D217" s="2629" t="s">
        <v>1632</v>
      </c>
      <c r="E217" s="2629"/>
      <c r="F217" s="2629"/>
      <c r="G217" s="2630"/>
      <c r="H217" s="2569" t="s">
        <v>1385</v>
      </c>
      <c r="I217" s="2571"/>
      <c r="J217" s="2570"/>
      <c r="K217" s="2654"/>
      <c r="L217" s="2658"/>
      <c r="M217" s="2659"/>
      <c r="N217" s="2660"/>
      <c r="O217" s="2499"/>
      <c r="P217" s="2499"/>
    </row>
    <row r="218" spans="1:16" ht="20.25" customHeight="1">
      <c r="B218" s="537"/>
      <c r="C218" s="590" t="s">
        <v>508</v>
      </c>
      <c r="D218" s="2442" t="s">
        <v>981</v>
      </c>
      <c r="E218" s="2442"/>
      <c r="F218" s="2442"/>
      <c r="G218" s="2443"/>
      <c r="H218" s="2569" t="s">
        <v>1385</v>
      </c>
      <c r="I218" s="2571"/>
      <c r="J218" s="2570"/>
      <c r="K218" s="2654"/>
      <c r="L218" s="2658"/>
      <c r="M218" s="2659"/>
      <c r="N218" s="2660"/>
      <c r="O218" s="2499"/>
      <c r="P218" s="2499"/>
    </row>
    <row r="219" spans="1:16" ht="20.25" customHeight="1">
      <c r="B219" s="537"/>
      <c r="C219" s="590" t="s">
        <v>510</v>
      </c>
      <c r="D219" s="2442" t="s">
        <v>1540</v>
      </c>
      <c r="E219" s="2442"/>
      <c r="F219" s="2442"/>
      <c r="G219" s="2443"/>
      <c r="H219" s="2569" t="s">
        <v>1385</v>
      </c>
      <c r="I219" s="2571"/>
      <c r="J219" s="2570"/>
      <c r="K219" s="2654"/>
      <c r="L219" s="2658"/>
      <c r="M219" s="2659"/>
      <c r="N219" s="2660"/>
      <c r="O219" s="2499"/>
      <c r="P219" s="2499"/>
    </row>
    <row r="220" spans="1:16" ht="20.25" customHeight="1">
      <c r="B220" s="537"/>
      <c r="C220" s="590" t="s">
        <v>512</v>
      </c>
      <c r="D220" s="2442" t="s">
        <v>1538</v>
      </c>
      <c r="E220" s="2442"/>
      <c r="F220" s="2442"/>
      <c r="G220" s="2443"/>
      <c r="H220" s="2569" t="s">
        <v>1385</v>
      </c>
      <c r="I220" s="2571"/>
      <c r="J220" s="2570"/>
      <c r="K220" s="2654"/>
      <c r="L220" s="2658"/>
      <c r="M220" s="2659"/>
      <c r="N220" s="2660"/>
      <c r="O220" s="2499"/>
      <c r="P220" s="2499"/>
    </row>
    <row r="221" spans="1:16" ht="23.25" customHeight="1">
      <c r="B221" s="537" t="s">
        <v>401</v>
      </c>
      <c r="C221" s="2442" t="s">
        <v>1633</v>
      </c>
      <c r="D221" s="2442"/>
      <c r="E221" s="2442"/>
      <c r="F221" s="2442"/>
      <c r="G221" s="2443"/>
      <c r="H221" s="2622" t="s">
        <v>6035</v>
      </c>
      <c r="I221" s="2628"/>
      <c r="J221" s="2646"/>
      <c r="K221" s="2654"/>
      <c r="L221" s="2661"/>
      <c r="M221" s="2662"/>
      <c r="N221" s="2663"/>
      <c r="O221" s="2484"/>
      <c r="P221" s="2484"/>
    </row>
    <row r="222" spans="1:16" ht="27" customHeight="1">
      <c r="B222" s="551" t="s">
        <v>614</v>
      </c>
      <c r="C222" s="2442" t="s">
        <v>1634</v>
      </c>
      <c r="D222" s="2442"/>
      <c r="E222" s="2442"/>
      <c r="F222" s="2442"/>
      <c r="G222" s="2442"/>
      <c r="H222" s="2442"/>
      <c r="I222" s="2442"/>
      <c r="J222" s="2442"/>
      <c r="K222" s="2442"/>
      <c r="L222" s="2442"/>
      <c r="M222" s="2442"/>
      <c r="N222" s="2591"/>
      <c r="O222" s="2470" t="s">
        <v>2258</v>
      </c>
      <c r="P222" s="2517"/>
    </row>
    <row r="223" spans="1:16" ht="23.25" customHeight="1">
      <c r="B223" s="537" t="s">
        <v>394</v>
      </c>
      <c r="C223" s="2442" t="s">
        <v>1635</v>
      </c>
      <c r="D223" s="2442"/>
      <c r="E223" s="2442"/>
      <c r="F223" s="2442"/>
      <c r="G223" s="2443"/>
      <c r="H223" s="2432" t="s">
        <v>1385</v>
      </c>
      <c r="I223" s="2463"/>
      <c r="J223" s="2433"/>
      <c r="K223" s="2519" t="s">
        <v>1449</v>
      </c>
      <c r="L223" s="2637"/>
      <c r="M223" s="2638"/>
      <c r="N223" s="2639"/>
      <c r="O223" s="2499"/>
      <c r="P223" s="2499"/>
    </row>
    <row r="224" spans="1:16" ht="23.25" customHeight="1">
      <c r="B224" s="537" t="s">
        <v>401</v>
      </c>
      <c r="C224" s="2442" t="s">
        <v>1636</v>
      </c>
      <c r="D224" s="2442"/>
      <c r="E224" s="2442"/>
      <c r="F224" s="2442"/>
      <c r="G224" s="2443"/>
      <c r="H224" s="2432" t="s">
        <v>1385</v>
      </c>
      <c r="I224" s="2463"/>
      <c r="J224" s="2433"/>
      <c r="K224" s="2511"/>
      <c r="L224" s="2643"/>
      <c r="M224" s="2644"/>
      <c r="N224" s="2645"/>
      <c r="O224" s="2499"/>
      <c r="P224" s="2499"/>
    </row>
    <row r="225" spans="2:16" ht="23.25" customHeight="1">
      <c r="B225" s="537" t="s">
        <v>403</v>
      </c>
      <c r="C225" s="2442" t="s">
        <v>1637</v>
      </c>
      <c r="D225" s="2442"/>
      <c r="E225" s="2442"/>
      <c r="F225" s="2442"/>
      <c r="G225" s="2443"/>
      <c r="H225" s="2432" t="s">
        <v>1385</v>
      </c>
      <c r="I225" s="2463"/>
      <c r="J225" s="2433"/>
      <c r="K225" s="2511"/>
      <c r="L225" s="2643"/>
      <c r="M225" s="2644"/>
      <c r="N225" s="2645"/>
      <c r="O225" s="2499"/>
      <c r="P225" s="2499"/>
    </row>
    <row r="226" spans="2:16" ht="26.25" customHeight="1">
      <c r="B226" s="532"/>
      <c r="C226" s="2442" t="s">
        <v>1638</v>
      </c>
      <c r="D226" s="2442"/>
      <c r="E226" s="2443"/>
      <c r="F226" s="4260" t="s">
        <v>6036</v>
      </c>
      <c r="G226" s="4261"/>
      <c r="H226" s="4261"/>
      <c r="I226" s="4261"/>
      <c r="J226" s="4262"/>
      <c r="K226" s="2511"/>
      <c r="L226" s="2643"/>
      <c r="M226" s="2644"/>
      <c r="N226" s="2645"/>
      <c r="O226" s="2484"/>
      <c r="P226" s="2484"/>
    </row>
    <row r="227" spans="2:16" ht="33.75" customHeight="1">
      <c r="B227" s="537" t="s">
        <v>405</v>
      </c>
      <c r="C227" s="2442" t="s">
        <v>1640</v>
      </c>
      <c r="D227" s="2442"/>
      <c r="E227" s="2442"/>
      <c r="F227" s="2442"/>
      <c r="G227" s="2443"/>
      <c r="H227" s="2432" t="s">
        <v>1520</v>
      </c>
      <c r="I227" s="2463"/>
      <c r="J227" s="2433"/>
      <c r="K227" s="2511"/>
      <c r="L227" s="2643"/>
      <c r="M227" s="2644"/>
      <c r="N227" s="2645"/>
      <c r="O227" s="2631" t="s">
        <v>1434</v>
      </c>
      <c r="P227" s="2470"/>
    </row>
    <row r="228" spans="2:16" ht="26.25" customHeight="1">
      <c r="B228" s="669"/>
      <c r="C228" s="2442" t="s">
        <v>1641</v>
      </c>
      <c r="D228" s="2442"/>
      <c r="E228" s="2443"/>
      <c r="F228" s="2569" t="s">
        <v>92</v>
      </c>
      <c r="G228" s="2571"/>
      <c r="H228" s="2571"/>
      <c r="I228" s="2571"/>
      <c r="J228" s="2570"/>
      <c r="K228" s="2533"/>
      <c r="L228" s="2640"/>
      <c r="M228" s="2641"/>
      <c r="N228" s="2642"/>
      <c r="O228" s="2579"/>
      <c r="P228" s="2484"/>
    </row>
    <row r="229" spans="2:16" ht="15.6">
      <c r="B229" s="2634" t="s">
        <v>1642</v>
      </c>
      <c r="C229" s="2635"/>
      <c r="D229" s="2635"/>
      <c r="E229" s="2635"/>
      <c r="F229" s="2635"/>
      <c r="G229" s="2635"/>
      <c r="H229" s="2635"/>
      <c r="I229" s="2635"/>
      <c r="J229" s="2635"/>
      <c r="K229" s="2635"/>
      <c r="L229" s="2635"/>
      <c r="M229" s="2635"/>
      <c r="N229" s="2635"/>
      <c r="O229" s="2635"/>
      <c r="P229" s="2635"/>
    </row>
    <row r="230" spans="2:16" ht="36.75" customHeight="1">
      <c r="B230" s="558" t="s">
        <v>623</v>
      </c>
      <c r="C230" s="2442" t="s">
        <v>1643</v>
      </c>
      <c r="D230" s="2442"/>
      <c r="E230" s="2442"/>
      <c r="F230" s="2442"/>
      <c r="G230" s="2443"/>
      <c r="H230" s="2461" t="s">
        <v>1520</v>
      </c>
      <c r="I230" s="2636"/>
      <c r="J230" s="2462"/>
      <c r="K230" s="2519" t="s">
        <v>1449</v>
      </c>
      <c r="L230" s="2637"/>
      <c r="M230" s="2638"/>
      <c r="N230" s="2639"/>
      <c r="O230" s="2578" t="s">
        <v>1644</v>
      </c>
      <c r="P230" s="2499"/>
    </row>
    <row r="231" spans="2:16" ht="27" customHeight="1">
      <c r="B231" s="530" t="s">
        <v>394</v>
      </c>
      <c r="C231" s="2442" t="s">
        <v>1645</v>
      </c>
      <c r="D231" s="2442"/>
      <c r="E231" s="2442"/>
      <c r="F231" s="2442"/>
      <c r="G231" s="2443"/>
      <c r="H231" s="2461" t="s">
        <v>92</v>
      </c>
      <c r="I231" s="2636"/>
      <c r="J231" s="2462"/>
      <c r="K231" s="2533"/>
      <c r="L231" s="2640"/>
      <c r="M231" s="2641"/>
      <c r="N231" s="2642"/>
      <c r="O231" s="2579"/>
      <c r="P231" s="2484"/>
    </row>
    <row r="232" spans="2:16" ht="31.5" customHeight="1">
      <c r="B232" s="532" t="s">
        <v>626</v>
      </c>
      <c r="C232" s="2442" t="s">
        <v>1646</v>
      </c>
      <c r="D232" s="2442"/>
      <c r="E232" s="2442"/>
      <c r="F232" s="2442"/>
      <c r="G232" s="2442"/>
      <c r="H232" s="2442"/>
      <c r="I232" s="2442"/>
      <c r="J232" s="2442"/>
      <c r="K232" s="2442"/>
      <c r="L232" s="2442"/>
      <c r="M232" s="2442"/>
      <c r="N232" s="2591"/>
      <c r="O232" s="2470" t="s">
        <v>1647</v>
      </c>
      <c r="P232" s="2470"/>
    </row>
    <row r="233" spans="2:16" ht="57.75" customHeight="1">
      <c r="B233" s="671" t="s">
        <v>394</v>
      </c>
      <c r="C233" s="2617" t="s">
        <v>2044</v>
      </c>
      <c r="D233" s="2617"/>
      <c r="E233" s="2617"/>
      <c r="F233" s="2617"/>
      <c r="G233" s="2617"/>
      <c r="H233" s="2617"/>
      <c r="I233" s="2617"/>
      <c r="J233" s="2618"/>
      <c r="K233" s="535" t="s">
        <v>1385</v>
      </c>
      <c r="L233" s="2619" t="s">
        <v>1449</v>
      </c>
      <c r="M233" s="2622"/>
      <c r="N233" s="2623"/>
      <c r="O233" s="2499"/>
      <c r="P233" s="2499"/>
    </row>
    <row r="234" spans="2:16" ht="31.5" customHeight="1">
      <c r="B234" s="671" t="s">
        <v>401</v>
      </c>
      <c r="C234" s="2617" t="s">
        <v>2045</v>
      </c>
      <c r="D234" s="2617"/>
      <c r="E234" s="2617"/>
      <c r="F234" s="2617"/>
      <c r="G234" s="2617"/>
      <c r="H234" s="2617"/>
      <c r="I234" s="2617"/>
      <c r="J234" s="2618"/>
      <c r="K234" s="535" t="s">
        <v>1385</v>
      </c>
      <c r="L234" s="2620"/>
      <c r="M234" s="2624"/>
      <c r="N234" s="2625"/>
      <c r="O234" s="2499"/>
      <c r="P234" s="2499"/>
    </row>
    <row r="235" spans="2:16" ht="42.75" customHeight="1">
      <c r="B235" s="671" t="s">
        <v>403</v>
      </c>
      <c r="C235" s="2617" t="s">
        <v>2078</v>
      </c>
      <c r="D235" s="2617"/>
      <c r="E235" s="2617"/>
      <c r="F235" s="2617"/>
      <c r="G235" s="2617"/>
      <c r="H235" s="2617"/>
      <c r="I235" s="2617"/>
      <c r="J235" s="2618"/>
      <c r="K235" s="535" t="s">
        <v>1385</v>
      </c>
      <c r="L235" s="2620"/>
      <c r="M235" s="2624"/>
      <c r="N235" s="2625"/>
      <c r="O235" s="2499"/>
      <c r="P235" s="2499"/>
    </row>
    <row r="236" spans="2:16" ht="21.75" customHeight="1">
      <c r="B236" s="671" t="s">
        <v>405</v>
      </c>
      <c r="C236" s="2617" t="s">
        <v>2079</v>
      </c>
      <c r="D236" s="2617"/>
      <c r="E236" s="2617"/>
      <c r="F236" s="2617"/>
      <c r="G236" s="2617"/>
      <c r="H236" s="2617"/>
      <c r="I236" s="2617"/>
      <c r="J236" s="2618"/>
      <c r="K236" s="535" t="s">
        <v>1385</v>
      </c>
      <c r="L236" s="2620"/>
      <c r="M236" s="2624"/>
      <c r="N236" s="2625"/>
      <c r="O236" s="2499"/>
      <c r="P236" s="2499"/>
    </row>
    <row r="237" spans="2:16" ht="21.75" customHeight="1">
      <c r="B237" s="671" t="s">
        <v>408</v>
      </c>
      <c r="C237" s="2617" t="s">
        <v>2080</v>
      </c>
      <c r="D237" s="2617"/>
      <c r="E237" s="2617"/>
      <c r="F237" s="2617"/>
      <c r="G237" s="2617"/>
      <c r="H237" s="2617"/>
      <c r="I237" s="2617"/>
      <c r="J237" s="2618"/>
      <c r="K237" s="535" t="s">
        <v>1385</v>
      </c>
      <c r="L237" s="2620"/>
      <c r="M237" s="2624"/>
      <c r="N237" s="2625"/>
      <c r="O237" s="2499"/>
      <c r="P237" s="2499"/>
    </row>
    <row r="238" spans="2:16" ht="21.75" customHeight="1">
      <c r="B238" s="671" t="s">
        <v>410</v>
      </c>
      <c r="C238" s="2617" t="s">
        <v>2081</v>
      </c>
      <c r="D238" s="2617"/>
      <c r="E238" s="2617"/>
      <c r="F238" s="2617"/>
      <c r="G238" s="2617"/>
      <c r="H238" s="2617"/>
      <c r="I238" s="2617"/>
      <c r="J238" s="2618"/>
      <c r="K238" s="535" t="s">
        <v>1520</v>
      </c>
      <c r="L238" s="2620"/>
      <c r="M238" s="2624"/>
      <c r="N238" s="2625"/>
      <c r="O238" s="2499"/>
      <c r="P238" s="2499"/>
    </row>
    <row r="239" spans="2:16" ht="21.75" customHeight="1">
      <c r="B239" s="671" t="s">
        <v>413</v>
      </c>
      <c r="C239" s="2617" t="s">
        <v>1548</v>
      </c>
      <c r="D239" s="2617"/>
      <c r="E239" s="2617"/>
      <c r="F239" s="2617"/>
      <c r="G239" s="2617"/>
      <c r="H239" s="2617"/>
      <c r="I239" s="2617"/>
      <c r="J239" s="2618"/>
      <c r="K239" s="535" t="s">
        <v>1385</v>
      </c>
      <c r="L239" s="2620"/>
      <c r="M239" s="2624"/>
      <c r="N239" s="2625"/>
      <c r="O239" s="2499"/>
      <c r="P239" s="2499"/>
    </row>
    <row r="240" spans="2:16" ht="21.75" customHeight="1">
      <c r="B240" s="671" t="s">
        <v>416</v>
      </c>
      <c r="C240" s="2617" t="s">
        <v>1549</v>
      </c>
      <c r="D240" s="2617"/>
      <c r="E240" s="2617"/>
      <c r="F240" s="2617"/>
      <c r="G240" s="2617"/>
      <c r="H240" s="2617"/>
      <c r="I240" s="2617"/>
      <c r="J240" s="2618"/>
      <c r="K240" s="535" t="s">
        <v>1385</v>
      </c>
      <c r="L240" s="2620"/>
      <c r="M240" s="2624"/>
      <c r="N240" s="2625"/>
      <c r="O240" s="2499"/>
      <c r="P240" s="2499"/>
    </row>
    <row r="241" spans="2:16" ht="21.75" customHeight="1">
      <c r="B241" s="671" t="s">
        <v>418</v>
      </c>
      <c r="C241" s="2617" t="s">
        <v>2082</v>
      </c>
      <c r="D241" s="2617"/>
      <c r="E241" s="2617"/>
      <c r="F241" s="2617"/>
      <c r="G241" s="2617"/>
      <c r="H241" s="2617"/>
      <c r="I241" s="2617"/>
      <c r="J241" s="2618"/>
      <c r="K241" s="535" t="s">
        <v>1385</v>
      </c>
      <c r="L241" s="2620"/>
      <c r="M241" s="2624"/>
      <c r="N241" s="2625"/>
      <c r="O241" s="2499"/>
      <c r="P241" s="2499"/>
    </row>
    <row r="242" spans="2:16" ht="21.75" customHeight="1">
      <c r="B242" s="671" t="s">
        <v>544</v>
      </c>
      <c r="C242" s="2617" t="s">
        <v>2053</v>
      </c>
      <c r="D242" s="2617"/>
      <c r="E242" s="2617"/>
      <c r="F242" s="2617"/>
      <c r="G242" s="2617"/>
      <c r="H242" s="2617"/>
      <c r="I242" s="2617"/>
      <c r="J242" s="2618"/>
      <c r="K242" s="535" t="s">
        <v>1520</v>
      </c>
      <c r="L242" s="2620"/>
      <c r="M242" s="2624"/>
      <c r="N242" s="2625"/>
      <c r="O242" s="2499"/>
      <c r="P242" s="2499"/>
    </row>
    <row r="243" spans="2:16" ht="21.75" customHeight="1">
      <c r="B243" s="671" t="s">
        <v>546</v>
      </c>
      <c r="C243" s="2617" t="s">
        <v>2054</v>
      </c>
      <c r="D243" s="2617"/>
      <c r="E243" s="2617"/>
      <c r="F243" s="2617"/>
      <c r="G243" s="2617"/>
      <c r="H243" s="2617"/>
      <c r="I243" s="2617"/>
      <c r="J243" s="2618"/>
      <c r="K243" s="535" t="s">
        <v>1520</v>
      </c>
      <c r="L243" s="2620"/>
      <c r="M243" s="2624"/>
      <c r="N243" s="2625"/>
      <c r="O243" s="2499"/>
      <c r="P243" s="2499"/>
    </row>
    <row r="244" spans="2:16" ht="21.75" customHeight="1">
      <c r="B244" s="671" t="s">
        <v>636</v>
      </c>
      <c r="C244" s="2617" t="s">
        <v>2055</v>
      </c>
      <c r="D244" s="2617"/>
      <c r="E244" s="2617"/>
      <c r="F244" s="2617"/>
      <c r="G244" s="2617"/>
      <c r="H244" s="2617"/>
      <c r="I244" s="2617"/>
      <c r="J244" s="2618"/>
      <c r="K244" s="535" t="s">
        <v>1385</v>
      </c>
      <c r="L244" s="2620"/>
      <c r="M244" s="2624"/>
      <c r="N244" s="2625"/>
      <c r="O244" s="2499"/>
      <c r="P244" s="2499"/>
    </row>
    <row r="245" spans="2:16" ht="24" customHeight="1">
      <c r="B245" s="538" t="s">
        <v>550</v>
      </c>
      <c r="C245" s="2442" t="s">
        <v>2083</v>
      </c>
      <c r="D245" s="2442"/>
      <c r="E245" s="2442"/>
      <c r="F245" s="2442"/>
      <c r="G245" s="2442"/>
      <c r="H245" s="2442"/>
      <c r="I245" s="2442"/>
      <c r="J245" s="2443"/>
      <c r="K245" s="535" t="s">
        <v>1520</v>
      </c>
      <c r="L245" s="2620"/>
      <c r="M245" s="2624"/>
      <c r="N245" s="2625"/>
      <c r="O245" s="2499"/>
      <c r="P245" s="2499"/>
    </row>
    <row r="246" spans="2:16" ht="27" customHeight="1">
      <c r="B246" s="671"/>
      <c r="C246" s="2442" t="s">
        <v>1654</v>
      </c>
      <c r="D246" s="2442"/>
      <c r="E246" s="2443"/>
      <c r="F246" s="2622" t="s">
        <v>92</v>
      </c>
      <c r="G246" s="2628"/>
      <c r="H246" s="2628"/>
      <c r="I246" s="2628"/>
      <c r="J246" s="2628"/>
      <c r="K246" s="2628"/>
      <c r="L246" s="2620"/>
      <c r="M246" s="2624"/>
      <c r="N246" s="2625"/>
      <c r="O246" s="2499"/>
      <c r="P246" s="2499"/>
    </row>
    <row r="247" spans="2:16" ht="23.25" customHeight="1">
      <c r="B247" s="673" t="s">
        <v>640</v>
      </c>
      <c r="C247" s="2629" t="s">
        <v>1655</v>
      </c>
      <c r="D247" s="2629"/>
      <c r="E247" s="2629"/>
      <c r="F247" s="2629"/>
      <c r="G247" s="2629"/>
      <c r="H247" s="2629"/>
      <c r="I247" s="2629"/>
      <c r="J247" s="2630"/>
      <c r="K247" s="674">
        <v>44531</v>
      </c>
      <c r="L247" s="2620"/>
      <c r="M247" s="2624"/>
      <c r="N247" s="2625"/>
      <c r="O247" s="2499"/>
      <c r="P247" s="2499"/>
    </row>
    <row r="248" spans="2:16" ht="23.25" customHeight="1">
      <c r="B248" s="673" t="s">
        <v>642</v>
      </c>
      <c r="C248" s="2442" t="s">
        <v>1656</v>
      </c>
      <c r="D248" s="2442"/>
      <c r="E248" s="2443"/>
      <c r="F248" s="2432" t="s">
        <v>6037</v>
      </c>
      <c r="G248" s="2463"/>
      <c r="H248" s="2463"/>
      <c r="I248" s="2463"/>
      <c r="J248" s="2463"/>
      <c r="K248" s="2433"/>
      <c r="L248" s="2621"/>
      <c r="M248" s="2626"/>
      <c r="N248" s="2627"/>
      <c r="O248" s="2484"/>
      <c r="P248" s="2499"/>
    </row>
    <row r="249" spans="2:16" ht="23.25" customHeight="1">
      <c r="B249" s="673" t="s">
        <v>644</v>
      </c>
      <c r="C249" s="2442" t="s">
        <v>1658</v>
      </c>
      <c r="D249" s="2442"/>
      <c r="E249" s="2442"/>
      <c r="F249" s="2442"/>
      <c r="G249" s="2442"/>
      <c r="H249" s="2442"/>
      <c r="I249" s="2442"/>
      <c r="J249" s="2442"/>
      <c r="K249" s="2442"/>
      <c r="L249" s="2442"/>
      <c r="M249" s="2442"/>
      <c r="N249" s="2591"/>
      <c r="O249" s="2470" t="s">
        <v>1625</v>
      </c>
      <c r="P249" s="2470"/>
    </row>
    <row r="250" spans="2:16" ht="23.25" customHeight="1">
      <c r="B250" s="538" t="s">
        <v>394</v>
      </c>
      <c r="C250" s="2607" t="s">
        <v>1540</v>
      </c>
      <c r="D250" s="2607"/>
      <c r="E250" s="2608"/>
      <c r="F250" s="2500" t="s">
        <v>2260</v>
      </c>
      <c r="G250" s="2609"/>
      <c r="H250" s="2613" t="s">
        <v>1449</v>
      </c>
      <c r="I250" s="2585"/>
      <c r="J250" s="2586"/>
      <c r="K250" s="2586"/>
      <c r="L250" s="2586"/>
      <c r="M250" s="2586"/>
      <c r="N250" s="2611"/>
      <c r="O250" s="2499"/>
      <c r="P250" s="2499"/>
    </row>
    <row r="251" spans="2:16" ht="23.25" customHeight="1">
      <c r="B251" s="538" t="s">
        <v>401</v>
      </c>
      <c r="C251" s="2607" t="s">
        <v>1661</v>
      </c>
      <c r="D251" s="2607"/>
      <c r="E251" s="2608"/>
      <c r="F251" s="2500" t="s">
        <v>1662</v>
      </c>
      <c r="G251" s="2609"/>
      <c r="H251" s="2614"/>
      <c r="I251" s="2587"/>
      <c r="J251" s="2588"/>
      <c r="K251" s="2588"/>
      <c r="L251" s="2588"/>
      <c r="M251" s="2588"/>
      <c r="N251" s="2616"/>
      <c r="O251" s="2499"/>
      <c r="P251" s="2499"/>
    </row>
    <row r="252" spans="2:16" ht="28.5" customHeight="1">
      <c r="B252" s="538" t="s">
        <v>403</v>
      </c>
      <c r="C252" s="2607" t="s">
        <v>1663</v>
      </c>
      <c r="D252" s="2607"/>
      <c r="E252" s="2608"/>
      <c r="F252" s="2500" t="s">
        <v>2262</v>
      </c>
      <c r="G252" s="2609"/>
      <c r="H252" s="2614"/>
      <c r="I252" s="2587"/>
      <c r="J252" s="2588"/>
      <c r="K252" s="2588"/>
      <c r="L252" s="2588"/>
      <c r="M252" s="2588"/>
      <c r="N252" s="2616"/>
      <c r="O252" s="2499"/>
      <c r="P252" s="2499"/>
    </row>
    <row r="253" spans="2:16" ht="28.5" customHeight="1">
      <c r="B253" s="538" t="s">
        <v>405</v>
      </c>
      <c r="C253" s="2607" t="s">
        <v>1665</v>
      </c>
      <c r="D253" s="2607"/>
      <c r="E253" s="2608"/>
      <c r="F253" s="2500" t="s">
        <v>2263</v>
      </c>
      <c r="G253" s="2609"/>
      <c r="H253" s="2614"/>
      <c r="I253" s="2587"/>
      <c r="J253" s="2588"/>
      <c r="K253" s="2588"/>
      <c r="L253" s="2588"/>
      <c r="M253" s="2588"/>
      <c r="N253" s="2616"/>
      <c r="O253" s="2499"/>
      <c r="P253" s="2499"/>
    </row>
    <row r="254" spans="2:16" ht="23.25" customHeight="1">
      <c r="B254" s="538" t="s">
        <v>408</v>
      </c>
      <c r="C254" s="2607" t="s">
        <v>1498</v>
      </c>
      <c r="D254" s="2607"/>
      <c r="E254" s="2608"/>
      <c r="F254" s="2500" t="s">
        <v>1520</v>
      </c>
      <c r="G254" s="2609"/>
      <c r="H254" s="2614"/>
      <c r="I254" s="2587"/>
      <c r="J254" s="2588"/>
      <c r="K254" s="2588"/>
      <c r="L254" s="2588"/>
      <c r="M254" s="2588"/>
      <c r="N254" s="2616"/>
      <c r="O254" s="2499"/>
      <c r="P254" s="2499"/>
    </row>
    <row r="255" spans="2:16" ht="23.25" customHeight="1">
      <c r="B255" s="673"/>
      <c r="C255" s="2607" t="s">
        <v>1524</v>
      </c>
      <c r="D255" s="2607"/>
      <c r="E255" s="2608"/>
      <c r="F255" s="2500" t="s">
        <v>92</v>
      </c>
      <c r="G255" s="2609"/>
      <c r="H255" s="2615"/>
      <c r="I255" s="2589"/>
      <c r="J255" s="2590"/>
      <c r="K255" s="2590"/>
      <c r="L255" s="2590"/>
      <c r="M255" s="2590"/>
      <c r="N255" s="2612"/>
      <c r="O255" s="2499"/>
      <c r="P255" s="2484"/>
    </row>
    <row r="256" spans="2:16" ht="46.5" customHeight="1">
      <c r="B256" s="673" t="s">
        <v>652</v>
      </c>
      <c r="C256" s="2479" t="s">
        <v>1667</v>
      </c>
      <c r="D256" s="2479"/>
      <c r="E256" s="2479"/>
      <c r="F256" s="2479"/>
      <c r="G256" s="675" t="s">
        <v>6038</v>
      </c>
      <c r="H256" s="654" t="s">
        <v>1449</v>
      </c>
      <c r="I256" s="2747"/>
      <c r="J256" s="2748"/>
      <c r="K256" s="2748"/>
      <c r="L256" s="2748"/>
      <c r="M256" s="2748"/>
      <c r="N256" s="2949"/>
      <c r="O256" s="676" t="s">
        <v>2090</v>
      </c>
      <c r="P256" s="666"/>
    </row>
    <row r="257" spans="1:16" ht="37.5" customHeight="1">
      <c r="B257" s="673" t="s">
        <v>654</v>
      </c>
      <c r="C257" s="2442" t="s">
        <v>2091</v>
      </c>
      <c r="D257" s="2442"/>
      <c r="E257" s="2442"/>
      <c r="F257" s="675" t="s">
        <v>1385</v>
      </c>
      <c r="G257" s="2595" t="s">
        <v>1449</v>
      </c>
      <c r="H257" s="4254"/>
      <c r="I257" s="4255"/>
      <c r="J257" s="4255"/>
      <c r="K257" s="4255"/>
      <c r="L257" s="4255"/>
      <c r="M257" s="4255"/>
      <c r="N257" s="4256"/>
      <c r="O257" s="2499"/>
      <c r="P257" s="2499"/>
    </row>
    <row r="258" spans="1:16" ht="36.75" customHeight="1">
      <c r="A258" s="611"/>
      <c r="B258" s="624" t="s">
        <v>394</v>
      </c>
      <c r="C258" s="2442" t="s">
        <v>2093</v>
      </c>
      <c r="D258" s="2442"/>
      <c r="E258" s="2443"/>
      <c r="F258" s="675" t="s">
        <v>1496</v>
      </c>
      <c r="G258" s="2610"/>
      <c r="H258" s="4257"/>
      <c r="I258" s="4258"/>
      <c r="J258" s="4258"/>
      <c r="K258" s="4258"/>
      <c r="L258" s="4258"/>
      <c r="M258" s="4258"/>
      <c r="N258" s="4259"/>
      <c r="O258" s="2499"/>
      <c r="P258" s="2499"/>
    </row>
    <row r="259" spans="1:16" ht="26.25" customHeight="1">
      <c r="B259" s="677" t="s">
        <v>657</v>
      </c>
      <c r="C259" s="2442" t="s">
        <v>2094</v>
      </c>
      <c r="D259" s="2442"/>
      <c r="E259" s="2442"/>
      <c r="F259" s="2442"/>
      <c r="G259" s="2442"/>
      <c r="H259" s="2442"/>
      <c r="I259" s="2442"/>
      <c r="J259" s="2442"/>
      <c r="K259" s="2442"/>
      <c r="L259" s="2442"/>
      <c r="M259" s="2442"/>
      <c r="N259" s="2591"/>
      <c r="O259" s="2499"/>
      <c r="P259" s="2499"/>
    </row>
    <row r="260" spans="1:16" ht="68.25" customHeight="1">
      <c r="B260" s="678" t="s">
        <v>394</v>
      </c>
      <c r="C260" s="2442" t="s">
        <v>1673</v>
      </c>
      <c r="D260" s="2442"/>
      <c r="E260" s="2443"/>
      <c r="F260" s="675" t="s">
        <v>1385</v>
      </c>
      <c r="G260" s="553" t="s">
        <v>1449</v>
      </c>
      <c r="H260" s="4245" t="s">
        <v>6039</v>
      </c>
      <c r="I260" s="4246"/>
      <c r="J260" s="4246"/>
      <c r="K260" s="4246"/>
      <c r="L260" s="4246"/>
      <c r="M260" s="4246"/>
      <c r="N260" s="4247"/>
      <c r="O260" s="2499"/>
      <c r="P260" s="2499"/>
    </row>
    <row r="261" spans="1:16" ht="53.25" customHeight="1">
      <c r="B261" s="530" t="s">
        <v>401</v>
      </c>
      <c r="C261" s="2442" t="s">
        <v>1675</v>
      </c>
      <c r="D261" s="2442"/>
      <c r="E261" s="2442"/>
      <c r="F261" s="675" t="s">
        <v>1385</v>
      </c>
      <c r="G261" s="553" t="s">
        <v>1449</v>
      </c>
      <c r="H261" s="4248"/>
      <c r="I261" s="4249"/>
      <c r="J261" s="4249"/>
      <c r="K261" s="4249"/>
      <c r="L261" s="4249"/>
      <c r="M261" s="4249"/>
      <c r="N261" s="4250"/>
      <c r="O261" s="2499"/>
      <c r="P261" s="2499"/>
    </row>
    <row r="262" spans="1:16" ht="58.5" customHeight="1">
      <c r="B262" s="530" t="s">
        <v>403</v>
      </c>
      <c r="C262" s="2442" t="s">
        <v>1677</v>
      </c>
      <c r="D262" s="2442"/>
      <c r="E262" s="2443"/>
      <c r="F262" s="675" t="s">
        <v>1385</v>
      </c>
      <c r="G262" s="553" t="s">
        <v>1449</v>
      </c>
      <c r="H262" s="4251"/>
      <c r="I262" s="4252"/>
      <c r="J262" s="4252"/>
      <c r="K262" s="4252"/>
      <c r="L262" s="4252"/>
      <c r="M262" s="4252"/>
      <c r="N262" s="4253"/>
      <c r="O262" s="2499"/>
      <c r="P262" s="2484"/>
    </row>
    <row r="263" spans="1:16" ht="33" customHeight="1">
      <c r="B263" s="677" t="s">
        <v>662</v>
      </c>
      <c r="C263" s="2442" t="s">
        <v>1678</v>
      </c>
      <c r="D263" s="2442"/>
      <c r="E263" s="2442"/>
      <c r="F263" s="625" t="s">
        <v>1520</v>
      </c>
      <c r="G263" s="2595" t="s">
        <v>1449</v>
      </c>
      <c r="H263" s="2598"/>
      <c r="I263" s="2599"/>
      <c r="J263" s="2599"/>
      <c r="K263" s="2599"/>
      <c r="L263" s="2599"/>
      <c r="M263" s="2599"/>
      <c r="N263" s="2600"/>
      <c r="O263" s="2529" t="s">
        <v>1475</v>
      </c>
      <c r="P263" s="2529"/>
    </row>
    <row r="264" spans="1:16" ht="30" customHeight="1">
      <c r="B264" s="538" t="s">
        <v>394</v>
      </c>
      <c r="C264" s="2442" t="s">
        <v>1679</v>
      </c>
      <c r="D264" s="2442"/>
      <c r="E264" s="2443"/>
      <c r="F264" s="591" t="s">
        <v>1496</v>
      </c>
      <c r="G264" s="2596"/>
      <c r="H264" s="2601"/>
      <c r="I264" s="2602"/>
      <c r="J264" s="2602"/>
      <c r="K264" s="2602"/>
      <c r="L264" s="2602"/>
      <c r="M264" s="2602"/>
      <c r="N264" s="2603"/>
      <c r="O264" s="2592"/>
      <c r="P264" s="2592"/>
    </row>
    <row r="265" spans="1:16" ht="30" customHeight="1">
      <c r="B265" s="538" t="s">
        <v>401</v>
      </c>
      <c r="C265" s="2442" t="s">
        <v>1680</v>
      </c>
      <c r="D265" s="2442"/>
      <c r="E265" s="2443"/>
      <c r="F265" s="591" t="s">
        <v>1496</v>
      </c>
      <c r="G265" s="2596"/>
      <c r="H265" s="2601"/>
      <c r="I265" s="2602"/>
      <c r="J265" s="2602"/>
      <c r="K265" s="2602"/>
      <c r="L265" s="2602"/>
      <c r="M265" s="2602"/>
      <c r="N265" s="2603"/>
      <c r="O265" s="2592"/>
      <c r="P265" s="2592"/>
    </row>
    <row r="266" spans="1:16" ht="30" customHeight="1">
      <c r="B266" s="538" t="s">
        <v>403</v>
      </c>
      <c r="C266" s="2442" t="s">
        <v>1681</v>
      </c>
      <c r="D266" s="2442"/>
      <c r="E266" s="2443"/>
      <c r="F266" s="591" t="s">
        <v>1496</v>
      </c>
      <c r="G266" s="2596"/>
      <c r="H266" s="2601"/>
      <c r="I266" s="2602"/>
      <c r="J266" s="2602"/>
      <c r="K266" s="2602"/>
      <c r="L266" s="2602"/>
      <c r="M266" s="2602"/>
      <c r="N266" s="2603"/>
      <c r="O266" s="2592"/>
      <c r="P266" s="2592"/>
    </row>
    <row r="267" spans="1:16" ht="42" customHeight="1">
      <c r="B267" s="679" t="s">
        <v>405</v>
      </c>
      <c r="C267" s="2593" t="s">
        <v>1682</v>
      </c>
      <c r="D267" s="2593"/>
      <c r="E267" s="2594"/>
      <c r="F267" s="591" t="s">
        <v>1496</v>
      </c>
      <c r="G267" s="2597"/>
      <c r="H267" s="2604"/>
      <c r="I267" s="2605"/>
      <c r="J267" s="2605"/>
      <c r="K267" s="2605"/>
      <c r="L267" s="2605"/>
      <c r="M267" s="2605"/>
      <c r="N267" s="2606"/>
      <c r="O267" s="2530"/>
      <c r="P267" s="2530"/>
    </row>
    <row r="268" spans="1:16" ht="21.75" customHeight="1">
      <c r="B268" s="2427" t="s">
        <v>1683</v>
      </c>
      <c r="C268" s="2428"/>
      <c r="D268" s="2428"/>
      <c r="E268" s="2428"/>
      <c r="F268" s="2428"/>
      <c r="G268" s="2428"/>
      <c r="H268" s="2428"/>
      <c r="I268" s="2428"/>
      <c r="J268" s="2428"/>
      <c r="K268" s="2428"/>
      <c r="L268" s="2428"/>
      <c r="M268" s="2428"/>
      <c r="N268" s="2428"/>
      <c r="O268" s="2428"/>
      <c r="P268" s="2429"/>
    </row>
    <row r="269" spans="1:16" ht="33.75" customHeight="1">
      <c r="B269" s="544" t="s">
        <v>668</v>
      </c>
      <c r="C269" s="2531" t="s">
        <v>1684</v>
      </c>
      <c r="D269" s="2531"/>
      <c r="E269" s="2531"/>
      <c r="F269" s="2531"/>
      <c r="G269" s="681" t="s">
        <v>1385</v>
      </c>
      <c r="H269" s="682" t="s">
        <v>1449</v>
      </c>
      <c r="I269" s="2741"/>
      <c r="J269" s="2742"/>
      <c r="K269" s="2742"/>
      <c r="L269" s="2742"/>
      <c r="M269" s="2742"/>
      <c r="N269" s="2742"/>
      <c r="O269" s="2517" t="s">
        <v>2270</v>
      </c>
      <c r="P269" s="2517"/>
    </row>
    <row r="270" spans="1:16" ht="21.75" customHeight="1">
      <c r="B270" s="2580" t="s">
        <v>1687</v>
      </c>
      <c r="C270" s="2581"/>
      <c r="D270" s="2581"/>
      <c r="E270" s="2581"/>
      <c r="F270" s="2581"/>
      <c r="G270" s="2581"/>
      <c r="H270" s="2581"/>
      <c r="I270" s="2581"/>
      <c r="J270" s="2581"/>
      <c r="K270" s="2581"/>
      <c r="L270" s="2581"/>
      <c r="M270" s="2581"/>
      <c r="N270" s="2581"/>
      <c r="O270" s="2499"/>
      <c r="P270" s="2499"/>
    </row>
    <row r="271" spans="1:16" ht="63.6" customHeight="1">
      <c r="B271" s="683" t="s">
        <v>394</v>
      </c>
      <c r="C271" s="2568" t="s">
        <v>2100</v>
      </c>
      <c r="D271" s="2568"/>
      <c r="E271" s="2568"/>
      <c r="F271" s="2568"/>
      <c r="G271" s="684" t="s">
        <v>1385</v>
      </c>
      <c r="H271" s="2582" t="s">
        <v>1449</v>
      </c>
      <c r="I271" s="2585"/>
      <c r="J271" s="2586"/>
      <c r="K271" s="2586"/>
      <c r="L271" s="2586"/>
      <c r="M271" s="2586"/>
      <c r="N271" s="2586"/>
      <c r="O271" s="2499"/>
      <c r="P271" s="2499"/>
    </row>
    <row r="272" spans="1:16" ht="36.75" customHeight="1">
      <c r="B272" s="530" t="s">
        <v>401</v>
      </c>
      <c r="C272" s="2442" t="s">
        <v>1690</v>
      </c>
      <c r="D272" s="2442"/>
      <c r="E272" s="2442"/>
      <c r="F272" s="2442"/>
      <c r="G272" s="2443"/>
      <c r="H272" s="2583"/>
      <c r="I272" s="2587"/>
      <c r="J272" s="2588"/>
      <c r="K272" s="2588"/>
      <c r="L272" s="2588"/>
      <c r="M272" s="2588"/>
      <c r="N272" s="2588"/>
      <c r="O272" s="2499"/>
      <c r="P272" s="2499"/>
    </row>
    <row r="273" spans="2:16" ht="28.5" customHeight="1">
      <c r="B273" s="537"/>
      <c r="C273" s="663" t="s">
        <v>418</v>
      </c>
      <c r="D273" s="2568" t="s">
        <v>1632</v>
      </c>
      <c r="E273" s="2568"/>
      <c r="F273" s="2569" t="s">
        <v>1691</v>
      </c>
      <c r="G273" s="2570"/>
      <c r="H273" s="2583"/>
      <c r="I273" s="2587"/>
      <c r="J273" s="2588"/>
      <c r="K273" s="2588"/>
      <c r="L273" s="2588"/>
      <c r="M273" s="2588"/>
      <c r="N273" s="2588"/>
      <c r="O273" s="2499"/>
      <c r="P273" s="2499"/>
    </row>
    <row r="274" spans="2:16" ht="28.5" customHeight="1">
      <c r="B274" s="537"/>
      <c r="C274" s="624" t="s">
        <v>508</v>
      </c>
      <c r="D274" s="2442" t="s">
        <v>1692</v>
      </c>
      <c r="E274" s="2443"/>
      <c r="F274" s="2571" t="s">
        <v>1693</v>
      </c>
      <c r="G274" s="2570"/>
      <c r="H274" s="2583"/>
      <c r="I274" s="2587"/>
      <c r="J274" s="2588"/>
      <c r="K274" s="2588"/>
      <c r="L274" s="2588"/>
      <c r="M274" s="2588"/>
      <c r="N274" s="2588"/>
      <c r="O274" s="2499"/>
      <c r="P274" s="2499"/>
    </row>
    <row r="275" spans="2:16" ht="28.5" customHeight="1">
      <c r="B275" s="537"/>
      <c r="C275" s="624" t="s">
        <v>510</v>
      </c>
      <c r="D275" s="2442" t="s">
        <v>1694</v>
      </c>
      <c r="E275" s="2443"/>
      <c r="F275" s="2572" t="s">
        <v>3800</v>
      </c>
      <c r="G275" s="2572"/>
      <c r="H275" s="2583"/>
      <c r="I275" s="2587"/>
      <c r="J275" s="2588"/>
      <c r="K275" s="2588"/>
      <c r="L275" s="2588"/>
      <c r="M275" s="2588"/>
      <c r="N275" s="2588"/>
      <c r="O275" s="2499"/>
      <c r="P275" s="2499"/>
    </row>
    <row r="276" spans="2:16" ht="29.25" customHeight="1">
      <c r="B276" s="534"/>
      <c r="C276" s="624" t="s">
        <v>512</v>
      </c>
      <c r="D276" s="2442" t="s">
        <v>1696</v>
      </c>
      <c r="E276" s="2442"/>
      <c r="F276" s="2569" t="s">
        <v>2272</v>
      </c>
      <c r="G276" s="2570"/>
      <c r="H276" s="2584"/>
      <c r="I276" s="2589"/>
      <c r="J276" s="2590"/>
      <c r="K276" s="2590"/>
      <c r="L276" s="2590"/>
      <c r="M276" s="2590"/>
      <c r="N276" s="2590"/>
      <c r="O276" s="2499"/>
      <c r="P276" s="2499"/>
    </row>
    <row r="277" spans="2:16" ht="90" customHeight="1">
      <c r="B277" s="683" t="s">
        <v>403</v>
      </c>
      <c r="C277" s="2442" t="s">
        <v>2103</v>
      </c>
      <c r="D277" s="2442"/>
      <c r="E277" s="2443"/>
      <c r="F277" s="2571" t="s">
        <v>2273</v>
      </c>
      <c r="G277" s="2570"/>
      <c r="H277" s="553" t="s">
        <v>1449</v>
      </c>
      <c r="I277" s="1814" t="s">
        <v>6040</v>
      </c>
      <c r="J277" s="1815"/>
      <c r="K277" s="1815"/>
      <c r="L277" s="1815"/>
      <c r="M277" s="1815"/>
      <c r="N277" s="1815"/>
      <c r="O277" s="2471"/>
      <c r="P277" s="2484"/>
    </row>
    <row r="278" spans="2:16" ht="78" customHeight="1">
      <c r="B278" s="2554" t="s">
        <v>677</v>
      </c>
      <c r="C278" s="2556" t="s">
        <v>2106</v>
      </c>
      <c r="D278" s="2556"/>
      <c r="E278" s="2556"/>
      <c r="F278" s="2556"/>
      <c r="G278" s="2557"/>
      <c r="H278" s="2560" t="s">
        <v>2107</v>
      </c>
      <c r="I278" s="2561"/>
      <c r="J278" s="2562"/>
      <c r="K278" s="2563" t="s">
        <v>2108</v>
      </c>
      <c r="L278" s="2564"/>
      <c r="M278" s="2564"/>
      <c r="N278" s="2565"/>
      <c r="O278" s="685" t="s">
        <v>1702</v>
      </c>
      <c r="P278" s="686" t="s">
        <v>1702</v>
      </c>
    </row>
    <row r="279" spans="2:16" ht="126.75" customHeight="1">
      <c r="B279" s="2555"/>
      <c r="C279" s="2558"/>
      <c r="D279" s="2558"/>
      <c r="E279" s="2558"/>
      <c r="F279" s="2558"/>
      <c r="G279" s="2559"/>
      <c r="H279" s="687" t="s">
        <v>2109</v>
      </c>
      <c r="I279" s="688" t="s">
        <v>2110</v>
      </c>
      <c r="J279" s="688" t="s">
        <v>2111</v>
      </c>
      <c r="K279" s="687" t="s">
        <v>2112</v>
      </c>
      <c r="L279" s="687" t="s">
        <v>2113</v>
      </c>
      <c r="M279" s="688" t="s">
        <v>2114</v>
      </c>
      <c r="N279" s="689" t="s">
        <v>1458</v>
      </c>
      <c r="O279" s="666" t="s">
        <v>1714</v>
      </c>
      <c r="P279" s="666"/>
    </row>
    <row r="280" spans="2:16" ht="21" customHeight="1">
      <c r="B280" s="690" t="s">
        <v>394</v>
      </c>
      <c r="C280" s="2545" t="s">
        <v>1710</v>
      </c>
      <c r="D280" s="2545"/>
      <c r="E280" s="2545"/>
      <c r="F280" s="2545"/>
      <c r="G280" s="2545"/>
      <c r="H280" s="2545"/>
      <c r="I280" s="2545"/>
      <c r="J280" s="2545"/>
      <c r="K280" s="2545"/>
      <c r="L280" s="2545"/>
      <c r="M280" s="2545"/>
      <c r="N280" s="2547"/>
      <c r="O280" s="2550" t="s">
        <v>1711</v>
      </c>
      <c r="P280" s="2550" t="s">
        <v>1711</v>
      </c>
    </row>
    <row r="281" spans="2:16" ht="24.75" customHeight="1">
      <c r="B281" s="691" t="s">
        <v>418</v>
      </c>
      <c r="C281" s="2552" t="s">
        <v>2115</v>
      </c>
      <c r="D281" s="2552"/>
      <c r="E281" s="2552"/>
      <c r="F281" s="2552"/>
      <c r="G281" s="2553"/>
      <c r="H281" s="693">
        <v>1</v>
      </c>
      <c r="I281" s="842">
        <v>4</v>
      </c>
      <c r="J281" s="694">
        <f t="shared" ref="J281:J300" si="0">MIN(H281/I281,1)</f>
        <v>0.25</v>
      </c>
      <c r="K281" s="1210">
        <v>3626</v>
      </c>
      <c r="L281" s="1210">
        <v>321000</v>
      </c>
      <c r="M281" s="695">
        <f>MIN(K281/L281,1)</f>
        <v>1.129595015576324E-2</v>
      </c>
      <c r="N281" s="696"/>
      <c r="O281" s="2551"/>
      <c r="P281" s="2551"/>
    </row>
    <row r="282" spans="2:16" ht="24.75" customHeight="1">
      <c r="B282" s="691" t="s">
        <v>508</v>
      </c>
      <c r="C282" s="2552" t="s">
        <v>2116</v>
      </c>
      <c r="D282" s="2552"/>
      <c r="E282" s="2552"/>
      <c r="F282" s="2552"/>
      <c r="G282" s="2553"/>
      <c r="H282" s="698" t="s">
        <v>92</v>
      </c>
      <c r="I282" s="698" t="s">
        <v>92</v>
      </c>
      <c r="J282" s="699" t="s">
        <v>92</v>
      </c>
      <c r="K282" s="698" t="s">
        <v>92</v>
      </c>
      <c r="L282" s="698" t="s">
        <v>92</v>
      </c>
      <c r="M282" s="699" t="s">
        <v>92</v>
      </c>
      <c r="N282" s="696"/>
      <c r="O282" s="2499" t="s">
        <v>1714</v>
      </c>
      <c r="P282" s="2499"/>
    </row>
    <row r="283" spans="2:16" ht="43.5" customHeight="1">
      <c r="B283" s="691" t="s">
        <v>510</v>
      </c>
      <c r="C283" s="2552" t="s">
        <v>2119</v>
      </c>
      <c r="D283" s="2552"/>
      <c r="E283" s="2553"/>
      <c r="F283" s="2566"/>
      <c r="G283" s="2567"/>
      <c r="H283" s="698" t="s">
        <v>92</v>
      </c>
      <c r="I283" s="698" t="s">
        <v>92</v>
      </c>
      <c r="J283" s="699" t="s">
        <v>92</v>
      </c>
      <c r="K283" s="698" t="s">
        <v>92</v>
      </c>
      <c r="L283" s="698" t="s">
        <v>92</v>
      </c>
      <c r="M283" s="699" t="s">
        <v>92</v>
      </c>
      <c r="N283" s="701"/>
      <c r="O283" s="2499"/>
      <c r="P283" s="2499"/>
    </row>
    <row r="284" spans="2:16" ht="20.25" customHeight="1">
      <c r="B284" s="702" t="s">
        <v>401</v>
      </c>
      <c r="C284" s="2545" t="s">
        <v>2120</v>
      </c>
      <c r="D284" s="2545"/>
      <c r="E284" s="2545"/>
      <c r="F284" s="2545"/>
      <c r="G284" s="2546"/>
      <c r="H284" s="698">
        <v>2</v>
      </c>
      <c r="I284" s="700">
        <v>4</v>
      </c>
      <c r="J284" s="703">
        <f t="shared" si="0"/>
        <v>0.5</v>
      </c>
      <c r="K284" s="1210">
        <v>4067</v>
      </c>
      <c r="L284" s="1210">
        <v>321000</v>
      </c>
      <c r="M284" s="695">
        <f>MIN(K284/L284,1)</f>
        <v>1.2669781931464175E-2</v>
      </c>
      <c r="N284" s="704"/>
      <c r="O284" s="2484"/>
      <c r="P284" s="2484"/>
    </row>
    <row r="285" spans="2:16" ht="15" customHeight="1">
      <c r="B285" s="702" t="s">
        <v>403</v>
      </c>
      <c r="C285" s="2545" t="s">
        <v>1717</v>
      </c>
      <c r="D285" s="2545"/>
      <c r="E285" s="2545"/>
      <c r="F285" s="2545"/>
      <c r="G285" s="2545"/>
      <c r="H285" s="2545"/>
      <c r="I285" s="2545"/>
      <c r="J285" s="2545"/>
      <c r="K285" s="2545"/>
      <c r="L285" s="2545"/>
      <c r="M285" s="2545"/>
      <c r="N285" s="2547"/>
      <c r="O285" s="2550"/>
      <c r="P285" s="2550"/>
    </row>
    <row r="286" spans="2:16" ht="24.75" customHeight="1">
      <c r="B286" s="563" t="s">
        <v>418</v>
      </c>
      <c r="C286" s="2552" t="s">
        <v>2121</v>
      </c>
      <c r="D286" s="2552"/>
      <c r="E286" s="2552"/>
      <c r="F286" s="2552"/>
      <c r="G286" s="2553"/>
      <c r="H286" s="693">
        <v>2</v>
      </c>
      <c r="I286" s="842">
        <v>4</v>
      </c>
      <c r="J286" s="694">
        <f t="shared" si="0"/>
        <v>0.5</v>
      </c>
      <c r="K286" s="1210">
        <v>2833</v>
      </c>
      <c r="L286" s="1210">
        <v>321000</v>
      </c>
      <c r="M286" s="695">
        <f>MIN(K286/L286,1)</f>
        <v>8.8255451713395647E-3</v>
      </c>
      <c r="N286" s="705"/>
      <c r="O286" s="2551"/>
      <c r="P286" s="2551"/>
    </row>
    <row r="287" spans="2:16" ht="24.75" customHeight="1">
      <c r="B287" s="563" t="s">
        <v>508</v>
      </c>
      <c r="C287" s="2552" t="s">
        <v>2122</v>
      </c>
      <c r="D287" s="2552"/>
      <c r="E287" s="2552"/>
      <c r="F287" s="2552"/>
      <c r="G287" s="692"/>
      <c r="H287" s="698" t="s">
        <v>92</v>
      </c>
      <c r="I287" s="698" t="s">
        <v>92</v>
      </c>
      <c r="J287" s="699" t="s">
        <v>92</v>
      </c>
      <c r="K287" s="698" t="s">
        <v>92</v>
      </c>
      <c r="L287" s="698" t="s">
        <v>92</v>
      </c>
      <c r="M287" s="699" t="s">
        <v>92</v>
      </c>
      <c r="N287" s="706"/>
      <c r="O287" s="2551"/>
      <c r="P287" s="2551"/>
    </row>
    <row r="288" spans="2:16" ht="24.75" customHeight="1">
      <c r="B288" s="563" t="s">
        <v>510</v>
      </c>
      <c r="C288" s="2552" t="s">
        <v>2123</v>
      </c>
      <c r="D288" s="2552"/>
      <c r="E288" s="2552"/>
      <c r="F288" s="2552"/>
      <c r="G288" s="2553"/>
      <c r="H288" s="698" t="s">
        <v>92</v>
      </c>
      <c r="I288" s="698" t="s">
        <v>92</v>
      </c>
      <c r="J288" s="699" t="s">
        <v>92</v>
      </c>
      <c r="K288" s="698" t="s">
        <v>92</v>
      </c>
      <c r="L288" s="698" t="s">
        <v>92</v>
      </c>
      <c r="M288" s="699" t="s">
        <v>92</v>
      </c>
      <c r="N288" s="705"/>
      <c r="O288" s="2551"/>
      <c r="P288" s="2551"/>
    </row>
    <row r="289" spans="2:16" ht="18" customHeight="1">
      <c r="B289" s="702" t="s">
        <v>405</v>
      </c>
      <c r="C289" s="2545" t="s">
        <v>1721</v>
      </c>
      <c r="D289" s="2545"/>
      <c r="E289" s="2545"/>
      <c r="F289" s="2545"/>
      <c r="G289" s="2545"/>
      <c r="H289" s="2545"/>
      <c r="I289" s="2545"/>
      <c r="J289" s="2545"/>
      <c r="K289" s="2545"/>
      <c r="L289" s="2545"/>
      <c r="M289" s="2545"/>
      <c r="N289" s="2547"/>
      <c r="O289" s="2551"/>
      <c r="P289" s="2551"/>
    </row>
    <row r="290" spans="2:16" ht="22.5" customHeight="1">
      <c r="B290" s="563" t="s">
        <v>418</v>
      </c>
      <c r="C290" s="2552" t="s">
        <v>2124</v>
      </c>
      <c r="D290" s="2552"/>
      <c r="E290" s="2552"/>
      <c r="F290" s="2552"/>
      <c r="G290" s="2553"/>
      <c r="H290" s="693">
        <v>0</v>
      </c>
      <c r="I290" s="842">
        <v>4</v>
      </c>
      <c r="J290" s="694">
        <f t="shared" si="0"/>
        <v>0</v>
      </c>
      <c r="K290" s="1210">
        <v>788</v>
      </c>
      <c r="L290" s="1210">
        <v>321000</v>
      </c>
      <c r="M290" s="695">
        <f>MIN(K290/L290,1)</f>
        <v>2.4548286604361372E-3</v>
      </c>
      <c r="N290" s="707"/>
      <c r="O290" s="2551"/>
      <c r="P290" s="2551"/>
    </row>
    <row r="291" spans="2:16" ht="22.5" customHeight="1">
      <c r="B291" s="563" t="s">
        <v>508</v>
      </c>
      <c r="C291" s="2552" t="s">
        <v>2125</v>
      </c>
      <c r="D291" s="2552"/>
      <c r="E291" s="2552"/>
      <c r="F291" s="2552"/>
      <c r="G291" s="2553"/>
      <c r="H291" s="693">
        <v>0</v>
      </c>
      <c r="I291" s="842">
        <v>4</v>
      </c>
      <c r="J291" s="694">
        <f t="shared" si="0"/>
        <v>0</v>
      </c>
      <c r="K291" s="1210">
        <v>1321</v>
      </c>
      <c r="L291" s="1210">
        <v>321000</v>
      </c>
      <c r="M291" s="695">
        <f>MIN(K291/L291,1)</f>
        <v>4.1152647975077885E-3</v>
      </c>
      <c r="N291" s="705"/>
      <c r="O291" s="2551"/>
      <c r="P291" s="2551"/>
    </row>
    <row r="292" spans="2:16" ht="22.5" customHeight="1">
      <c r="B292" s="702" t="s">
        <v>408</v>
      </c>
      <c r="C292" s="2545" t="s">
        <v>2126</v>
      </c>
      <c r="D292" s="2545"/>
      <c r="E292" s="2545"/>
      <c r="F292" s="2545"/>
      <c r="G292" s="2546"/>
      <c r="H292" s="693">
        <v>0</v>
      </c>
      <c r="I292" s="842">
        <v>4</v>
      </c>
      <c r="J292" s="694">
        <f t="shared" si="0"/>
        <v>0</v>
      </c>
      <c r="K292" s="1210">
        <v>2833</v>
      </c>
      <c r="L292" s="1210">
        <v>321000</v>
      </c>
      <c r="M292" s="695">
        <f>MIN(K292/L292,1)</f>
        <v>8.8255451713395647E-3</v>
      </c>
      <c r="N292" s="708"/>
      <c r="O292" s="2551"/>
      <c r="P292" s="2551"/>
    </row>
    <row r="293" spans="2:16" ht="22.5" customHeight="1">
      <c r="B293" s="702" t="s">
        <v>410</v>
      </c>
      <c r="C293" s="2545" t="s">
        <v>2127</v>
      </c>
      <c r="D293" s="2545"/>
      <c r="E293" s="2545"/>
      <c r="F293" s="2545"/>
      <c r="G293" s="2546"/>
      <c r="H293" s="698" t="s">
        <v>92</v>
      </c>
      <c r="I293" s="698" t="s">
        <v>92</v>
      </c>
      <c r="J293" s="699" t="s">
        <v>92</v>
      </c>
      <c r="K293" s="698" t="s">
        <v>92</v>
      </c>
      <c r="L293" s="698" t="s">
        <v>92</v>
      </c>
      <c r="M293" s="699" t="s">
        <v>92</v>
      </c>
      <c r="N293" s="705"/>
      <c r="O293" s="2551"/>
      <c r="P293" s="2551"/>
    </row>
    <row r="294" spans="2:16" ht="22.5" customHeight="1">
      <c r="B294" s="702" t="s">
        <v>413</v>
      </c>
      <c r="C294" s="2545" t="s">
        <v>1548</v>
      </c>
      <c r="D294" s="2545"/>
      <c r="E294" s="2545"/>
      <c r="F294" s="2545"/>
      <c r="G294" s="2546"/>
      <c r="H294" s="698" t="s">
        <v>92</v>
      </c>
      <c r="I294" s="698" t="s">
        <v>92</v>
      </c>
      <c r="J294" s="699" t="s">
        <v>92</v>
      </c>
      <c r="K294" s="698" t="s">
        <v>92</v>
      </c>
      <c r="L294" s="698" t="s">
        <v>92</v>
      </c>
      <c r="M294" s="847" t="s">
        <v>92</v>
      </c>
      <c r="N294" s="708"/>
      <c r="O294" s="2551"/>
      <c r="P294" s="2551"/>
    </row>
    <row r="295" spans="2:16" ht="22.5" customHeight="1">
      <c r="B295" s="702" t="s">
        <v>416</v>
      </c>
      <c r="C295" s="2545" t="s">
        <v>1549</v>
      </c>
      <c r="D295" s="2545"/>
      <c r="E295" s="2545"/>
      <c r="F295" s="2545"/>
      <c r="G295" s="2546"/>
      <c r="H295" s="698" t="s">
        <v>92</v>
      </c>
      <c r="I295" s="698" t="s">
        <v>92</v>
      </c>
      <c r="J295" s="699" t="s">
        <v>92</v>
      </c>
      <c r="K295" s="698" t="s">
        <v>92</v>
      </c>
      <c r="L295" s="698" t="s">
        <v>92</v>
      </c>
      <c r="M295" s="847" t="s">
        <v>92</v>
      </c>
      <c r="N295" s="708"/>
      <c r="O295" s="2551"/>
      <c r="P295" s="2551"/>
    </row>
    <row r="296" spans="2:16" ht="18.75" customHeight="1">
      <c r="B296" s="702" t="s">
        <v>418</v>
      </c>
      <c r="C296" s="2545" t="s">
        <v>1726</v>
      </c>
      <c r="D296" s="2545"/>
      <c r="E296" s="2545"/>
      <c r="F296" s="2545"/>
      <c r="G296" s="2545"/>
      <c r="H296" s="2545"/>
      <c r="I296" s="2545"/>
      <c r="J296" s="2545"/>
      <c r="K296" s="2545"/>
      <c r="L296" s="2545"/>
      <c r="M296" s="2545"/>
      <c r="N296" s="2547"/>
      <c r="O296" s="2551"/>
      <c r="P296" s="2551"/>
    </row>
    <row r="297" spans="2:16" ht="22.5" customHeight="1">
      <c r="B297" s="563" t="s">
        <v>418</v>
      </c>
      <c r="C297" s="2548" t="s">
        <v>1727</v>
      </c>
      <c r="D297" s="2548"/>
      <c r="E297" s="2548"/>
      <c r="F297" s="2548"/>
      <c r="G297" s="2549"/>
      <c r="H297" s="693">
        <v>0</v>
      </c>
      <c r="I297" s="842">
        <v>4</v>
      </c>
      <c r="J297" s="694">
        <f t="shared" si="0"/>
        <v>0</v>
      </c>
      <c r="K297" s="1210">
        <v>3602</v>
      </c>
      <c r="L297" s="1210">
        <v>321000</v>
      </c>
      <c r="M297" s="694">
        <f>MIN(K297/L297,1)</f>
        <v>1.1221183800623053E-2</v>
      </c>
      <c r="N297" s="707"/>
      <c r="O297" s="2551"/>
      <c r="P297" s="2551"/>
    </row>
    <row r="298" spans="2:16" ht="22.5" customHeight="1">
      <c r="B298" s="563" t="s">
        <v>508</v>
      </c>
      <c r="C298" s="2548" t="s">
        <v>1728</v>
      </c>
      <c r="D298" s="2548"/>
      <c r="E298" s="2548"/>
      <c r="F298" s="2548"/>
      <c r="G298" s="2549"/>
      <c r="H298" s="698" t="s">
        <v>92</v>
      </c>
      <c r="I298" s="698" t="s">
        <v>92</v>
      </c>
      <c r="J298" s="699" t="s">
        <v>92</v>
      </c>
      <c r="K298" s="698" t="s">
        <v>92</v>
      </c>
      <c r="L298" s="698" t="s">
        <v>92</v>
      </c>
      <c r="M298" s="699" t="s">
        <v>92</v>
      </c>
      <c r="N298" s="705"/>
      <c r="O298" s="2551"/>
      <c r="P298" s="2551"/>
    </row>
    <row r="299" spans="2:16" ht="22.5" customHeight="1">
      <c r="B299" s="702" t="s">
        <v>544</v>
      </c>
      <c r="C299" s="2545" t="s">
        <v>2055</v>
      </c>
      <c r="D299" s="2545"/>
      <c r="E299" s="2545"/>
      <c r="F299" s="2545"/>
      <c r="G299" s="2546"/>
      <c r="H299" s="693">
        <v>0</v>
      </c>
      <c r="I299" s="842">
        <v>4</v>
      </c>
      <c r="J299" s="694">
        <f t="shared" si="0"/>
        <v>0</v>
      </c>
      <c r="K299" s="1210">
        <v>2749</v>
      </c>
      <c r="L299" s="1210">
        <v>321000</v>
      </c>
      <c r="M299" s="695">
        <f t="shared" ref="M299" si="1">MIN(K299/L299,1)</f>
        <v>8.5638629283489101E-3</v>
      </c>
      <c r="N299" s="705"/>
      <c r="O299" s="2551"/>
      <c r="P299" s="2551"/>
    </row>
    <row r="300" spans="2:16" ht="48" customHeight="1">
      <c r="B300" s="629" t="s">
        <v>546</v>
      </c>
      <c r="C300" s="2442" t="s">
        <v>2128</v>
      </c>
      <c r="D300" s="2442"/>
      <c r="E300" s="2442"/>
      <c r="F300" s="2442"/>
      <c r="G300" s="2443"/>
      <c r="H300" s="1165">
        <f>SUMIF(H281:H282,"&lt;&gt;")+ SUMIF(H284,"&lt;&gt;")+SUMIF(H286:H288,"&lt;&gt;")+SUMIF(H290:H295,"&lt;&gt;")+SUMIF(H297:H299,"&lt;&gt;")</f>
        <v>5</v>
      </c>
      <c r="I300" s="1165">
        <f>SUMIF(I281:I282,"&lt;&gt;")+ SUMIF(I284,"&lt;&gt;")+SUMIF(I286:I288,"&lt;&gt;")+SUMIF(I290:I295,"&lt;&gt;")+SUMIF(I297:I299,"&lt;&gt;")</f>
        <v>32</v>
      </c>
      <c r="J300" s="703">
        <f t="shared" si="0"/>
        <v>0.15625</v>
      </c>
      <c r="K300" s="1211">
        <f>SUMIF(K281:K282,"&lt;&gt;")+ SUMIF(K284,"&lt;&gt;")+SUMIF(K286:K288,"&lt;&gt;")+SUMIF(K290:K295,"&lt;&gt;")+SUMIF(K297:K299,"&lt;&gt;")</f>
        <v>21819</v>
      </c>
      <c r="L300" s="1211">
        <f>SUMIF(L281:L282,"&lt;&gt;")+ SUMIF(L284,"&lt;&gt;")+SUMIF(L286:L288,"&lt;&gt;")+SUMIF(L290:L295,"&lt;&gt;")+SUMIF(L297:L299,"&lt;&gt;")</f>
        <v>2568000</v>
      </c>
      <c r="M300" s="1212">
        <f>MIN(K300/L300,1)</f>
        <v>8.4964953271028029E-3</v>
      </c>
      <c r="N300" s="711"/>
      <c r="O300" s="2551"/>
      <c r="P300" s="2551"/>
    </row>
    <row r="301" spans="2:16" ht="55.5" customHeight="1">
      <c r="B301" s="537" t="s">
        <v>707</v>
      </c>
      <c r="C301" s="2537" t="s">
        <v>2129</v>
      </c>
      <c r="D301" s="2537"/>
      <c r="E301" s="2537"/>
      <c r="F301" s="2537"/>
      <c r="G301" s="2538"/>
      <c r="H301" s="1850" t="s">
        <v>6041</v>
      </c>
      <c r="I301" s="4243"/>
      <c r="J301" s="4243"/>
      <c r="K301" s="4243"/>
      <c r="L301" s="4243"/>
      <c r="M301" s="4243"/>
      <c r="N301" s="4244"/>
      <c r="O301" s="697"/>
      <c r="P301" s="697"/>
    </row>
    <row r="302" spans="2:16" ht="44.25" customHeight="1">
      <c r="B302" s="712" t="s">
        <v>709</v>
      </c>
      <c r="C302" s="2472" t="s">
        <v>1732</v>
      </c>
      <c r="D302" s="2472"/>
      <c r="E302" s="2472"/>
      <c r="F302" s="2472"/>
      <c r="G302" s="2473"/>
      <c r="H302" s="3649" t="s">
        <v>6042</v>
      </c>
      <c r="I302" s="3650"/>
      <c r="J302" s="3650"/>
      <c r="K302" s="3650"/>
      <c r="L302" s="3650"/>
      <c r="M302" s="3650"/>
      <c r="N302" s="3651"/>
      <c r="O302" s="713"/>
      <c r="P302" s="714"/>
    </row>
    <row r="303" spans="2:16" ht="24" customHeight="1">
      <c r="B303" s="2427" t="s">
        <v>1734</v>
      </c>
      <c r="C303" s="2428"/>
      <c r="D303" s="2428"/>
      <c r="E303" s="2428"/>
      <c r="F303" s="2428"/>
      <c r="G303" s="2428"/>
      <c r="H303" s="2428"/>
      <c r="I303" s="2428"/>
      <c r="J303" s="2428"/>
      <c r="K303" s="2428"/>
      <c r="L303" s="2428"/>
      <c r="M303" s="2428"/>
      <c r="N303" s="2428"/>
      <c r="O303" s="2428"/>
      <c r="P303" s="2429"/>
    </row>
    <row r="304" spans="2:16" ht="36" customHeight="1">
      <c r="B304" s="630" t="s">
        <v>712</v>
      </c>
      <c r="C304" s="2531" t="s">
        <v>1735</v>
      </c>
      <c r="D304" s="2531"/>
      <c r="E304" s="2531"/>
      <c r="F304" s="2531"/>
      <c r="G304" s="2532"/>
      <c r="H304" s="1574" t="s">
        <v>1385</v>
      </c>
      <c r="I304" s="1685"/>
      <c r="J304" s="1575"/>
      <c r="K304" s="715" t="s">
        <v>1449</v>
      </c>
      <c r="L304" s="2965"/>
      <c r="M304" s="2966"/>
      <c r="N304" s="2967"/>
      <c r="O304" s="716" t="s">
        <v>1475</v>
      </c>
      <c r="P304" s="659"/>
    </row>
    <row r="305" spans="2:16" ht="24" customHeight="1">
      <c r="B305" s="561" t="s">
        <v>714</v>
      </c>
      <c r="C305" s="2442" t="s">
        <v>1737</v>
      </c>
      <c r="D305" s="2442"/>
      <c r="E305" s="2442"/>
      <c r="F305" s="2442"/>
      <c r="G305" s="2443"/>
      <c r="H305" s="1574" t="s">
        <v>1385</v>
      </c>
      <c r="I305" s="1685"/>
      <c r="J305" s="1575"/>
      <c r="K305" s="2519" t="s">
        <v>1449</v>
      </c>
      <c r="L305" s="2950" t="s">
        <v>6043</v>
      </c>
      <c r="M305" s="2951"/>
      <c r="N305" s="2952"/>
      <c r="O305" s="2470" t="s">
        <v>2280</v>
      </c>
      <c r="P305" s="2470"/>
    </row>
    <row r="306" spans="2:16" ht="24.75" customHeight="1">
      <c r="B306" s="534" t="s">
        <v>394</v>
      </c>
      <c r="C306" s="2442" t="s">
        <v>1738</v>
      </c>
      <c r="D306" s="2442"/>
      <c r="E306" s="2442"/>
      <c r="F306" s="2442"/>
      <c r="G306" s="2443"/>
      <c r="H306" s="1574" t="s">
        <v>1385</v>
      </c>
      <c r="I306" s="1685"/>
      <c r="J306" s="1575"/>
      <c r="K306" s="2511"/>
      <c r="L306" s="2953"/>
      <c r="M306" s="2954"/>
      <c r="N306" s="2955"/>
      <c r="O306" s="2499"/>
      <c r="P306" s="2499"/>
    </row>
    <row r="307" spans="2:16" ht="40.5" customHeight="1">
      <c r="B307" s="537" t="s">
        <v>401</v>
      </c>
      <c r="C307" s="2442" t="s">
        <v>1739</v>
      </c>
      <c r="D307" s="2442"/>
      <c r="E307" s="2442"/>
      <c r="F307" s="2442"/>
      <c r="G307" s="2443"/>
      <c r="H307" s="1574" t="s">
        <v>6044</v>
      </c>
      <c r="I307" s="1685"/>
      <c r="J307" s="1575"/>
      <c r="K307" s="2533"/>
      <c r="L307" s="2968"/>
      <c r="M307" s="2969"/>
      <c r="N307" s="2970"/>
      <c r="O307" s="2499"/>
      <c r="P307" s="2499"/>
    </row>
    <row r="308" spans="2:16" ht="37.5" customHeight="1">
      <c r="B308" s="569" t="s">
        <v>718</v>
      </c>
      <c r="C308" s="2442" t="s">
        <v>1741</v>
      </c>
      <c r="D308" s="2442"/>
      <c r="E308" s="2442"/>
      <c r="F308" s="2442"/>
      <c r="G308" s="2443"/>
      <c r="H308" s="1574" t="s">
        <v>2135</v>
      </c>
      <c r="I308" s="1685"/>
      <c r="J308" s="1575"/>
      <c r="K308" s="651" t="s">
        <v>1449</v>
      </c>
      <c r="L308" s="2521"/>
      <c r="M308" s="2522"/>
      <c r="N308" s="2523"/>
      <c r="O308" s="2499"/>
      <c r="P308" s="2499"/>
    </row>
    <row r="309" spans="2:16" ht="31.5" customHeight="1">
      <c r="B309" s="561" t="s">
        <v>720</v>
      </c>
      <c r="C309" s="2442" t="s">
        <v>1743</v>
      </c>
      <c r="D309" s="2442"/>
      <c r="E309" s="2442"/>
      <c r="F309" s="2442"/>
      <c r="G309" s="2443"/>
      <c r="H309" s="1574" t="s">
        <v>1385</v>
      </c>
      <c r="I309" s="1685"/>
      <c r="J309" s="1575"/>
      <c r="K309" s="651" t="s">
        <v>1449</v>
      </c>
      <c r="L309" s="2521"/>
      <c r="M309" s="2522"/>
      <c r="N309" s="2523"/>
      <c r="O309" s="2484"/>
      <c r="P309" s="2484"/>
    </row>
    <row r="310" spans="2:16" ht="39" customHeight="1">
      <c r="B310" s="587" t="s">
        <v>722</v>
      </c>
      <c r="C310" s="2442" t="s">
        <v>1744</v>
      </c>
      <c r="D310" s="2442"/>
      <c r="E310" s="2442"/>
      <c r="F310" s="2442"/>
      <c r="G310" s="2443"/>
      <c r="H310" s="1867" t="s">
        <v>1385</v>
      </c>
      <c r="I310" s="1868"/>
      <c r="J310" s="1869"/>
      <c r="K310" s="2519" t="s">
        <v>1449</v>
      </c>
      <c r="L310" s="2194" t="s">
        <v>6045</v>
      </c>
      <c r="M310" s="2195"/>
      <c r="N310" s="2196"/>
      <c r="O310" s="2470" t="s">
        <v>1475</v>
      </c>
      <c r="P310" s="2470"/>
    </row>
    <row r="311" spans="2:16" ht="39" customHeight="1">
      <c r="B311" s="532" t="s">
        <v>724</v>
      </c>
      <c r="C311" s="2442" t="s">
        <v>1746</v>
      </c>
      <c r="D311" s="2442"/>
      <c r="E311" s="2442"/>
      <c r="F311" s="2442"/>
      <c r="G311" s="2443"/>
      <c r="H311" s="1574" t="s">
        <v>1413</v>
      </c>
      <c r="I311" s="1685"/>
      <c r="J311" s="1575"/>
      <c r="K311" s="2511"/>
      <c r="L311" s="2197"/>
      <c r="M311" s="2198"/>
      <c r="N311" s="2199"/>
      <c r="O311" s="2499"/>
      <c r="P311" s="2499"/>
    </row>
    <row r="312" spans="2:16" ht="39" customHeight="1">
      <c r="B312" s="551" t="s">
        <v>726</v>
      </c>
      <c r="C312" s="2442" t="s">
        <v>2138</v>
      </c>
      <c r="D312" s="2442"/>
      <c r="E312" s="2442"/>
      <c r="F312" s="2442"/>
      <c r="G312" s="2443"/>
      <c r="H312" s="1574" t="s">
        <v>4648</v>
      </c>
      <c r="I312" s="1685"/>
      <c r="J312" s="1575"/>
      <c r="K312" s="2511"/>
      <c r="L312" s="2197"/>
      <c r="M312" s="2198"/>
      <c r="N312" s="2199"/>
      <c r="O312" s="2499"/>
      <c r="P312" s="2499"/>
    </row>
    <row r="313" spans="2:16" ht="39" customHeight="1">
      <c r="B313" s="683" t="s">
        <v>394</v>
      </c>
      <c r="C313" s="2442" t="s">
        <v>1748</v>
      </c>
      <c r="D313" s="2442"/>
      <c r="E313" s="2442"/>
      <c r="F313" s="2442"/>
      <c r="G313" s="2443"/>
      <c r="H313" s="1574" t="s">
        <v>4648</v>
      </c>
      <c r="I313" s="1685"/>
      <c r="J313" s="1575"/>
      <c r="K313" s="2511"/>
      <c r="L313" s="2197"/>
      <c r="M313" s="2198"/>
      <c r="N313" s="2199"/>
      <c r="O313" s="2499"/>
      <c r="P313" s="2484"/>
    </row>
    <row r="314" spans="2:16" ht="52.5" customHeight="1">
      <c r="B314" s="630" t="s">
        <v>729</v>
      </c>
      <c r="C314" s="2442" t="s">
        <v>1749</v>
      </c>
      <c r="D314" s="2442"/>
      <c r="E314" s="2442"/>
      <c r="F314" s="2442"/>
      <c r="G314" s="2443"/>
      <c r="H314" s="1563" t="s">
        <v>1520</v>
      </c>
      <c r="I314" s="1655"/>
      <c r="J314" s="1564"/>
      <c r="K314" s="2511"/>
      <c r="L314" s="2197"/>
      <c r="M314" s="2198"/>
      <c r="N314" s="2199"/>
      <c r="O314" s="2529" t="s">
        <v>2280</v>
      </c>
      <c r="P314" s="2529"/>
    </row>
    <row r="315" spans="2:16" ht="32.25" customHeight="1">
      <c r="B315" s="596" t="s">
        <v>394</v>
      </c>
      <c r="C315" s="2472" t="s">
        <v>1750</v>
      </c>
      <c r="D315" s="2472"/>
      <c r="E315" s="2472"/>
      <c r="F315" s="2472"/>
      <c r="G315" s="2473"/>
      <c r="H315" s="1574" t="s">
        <v>3862</v>
      </c>
      <c r="I315" s="1685"/>
      <c r="J315" s="1575"/>
      <c r="K315" s="2525"/>
      <c r="L315" s="2200"/>
      <c r="M315" s="2201"/>
      <c r="N315" s="2202"/>
      <c r="O315" s="2530"/>
      <c r="P315" s="2530"/>
    </row>
    <row r="316" spans="2:16" ht="21.75" customHeight="1">
      <c r="B316" s="2427" t="s">
        <v>1751</v>
      </c>
      <c r="C316" s="2428"/>
      <c r="D316" s="2428"/>
      <c r="E316" s="2428"/>
      <c r="F316" s="2428"/>
      <c r="G316" s="2428"/>
      <c r="H316" s="2428"/>
      <c r="I316" s="2428"/>
      <c r="J316" s="2428"/>
      <c r="K316" s="2428"/>
      <c r="L316" s="2428"/>
      <c r="M316" s="2428"/>
      <c r="N316" s="2428"/>
      <c r="O316" s="2428"/>
      <c r="P316" s="2429"/>
    </row>
    <row r="317" spans="2:16" ht="34.5" customHeight="1">
      <c r="B317" s="551" t="s">
        <v>733</v>
      </c>
      <c r="C317" s="2430" t="s">
        <v>1752</v>
      </c>
      <c r="D317" s="2430"/>
      <c r="E317" s="2430"/>
      <c r="F317" s="2430"/>
      <c r="G317" s="2431"/>
      <c r="H317" s="1574" t="s">
        <v>1753</v>
      </c>
      <c r="I317" s="1685"/>
      <c r="J317" s="1685"/>
      <c r="K317" s="2510" t="s">
        <v>1449</v>
      </c>
      <c r="L317" s="2188" t="s">
        <v>6046</v>
      </c>
      <c r="M317" s="2189"/>
      <c r="N317" s="2190"/>
      <c r="O317" s="2517" t="s">
        <v>4589</v>
      </c>
      <c r="P317" s="2517"/>
    </row>
    <row r="318" spans="2:16" ht="30.75" customHeight="1">
      <c r="B318" s="534" t="s">
        <v>394</v>
      </c>
      <c r="C318" s="2442" t="s">
        <v>1755</v>
      </c>
      <c r="D318" s="2442"/>
      <c r="E318" s="2442"/>
      <c r="F318" s="2442"/>
      <c r="G318" s="2443"/>
      <c r="H318" s="1574" t="s">
        <v>1385</v>
      </c>
      <c r="I318" s="1685"/>
      <c r="J318" s="1575"/>
      <c r="K318" s="2511"/>
      <c r="L318" s="1691"/>
      <c r="M318" s="1692"/>
      <c r="N318" s="1693"/>
      <c r="O318" s="2499"/>
      <c r="P318" s="2499"/>
    </row>
    <row r="319" spans="2:16" ht="35.25" customHeight="1">
      <c r="B319" s="534" t="s">
        <v>401</v>
      </c>
      <c r="C319" s="2442" t="s">
        <v>1756</v>
      </c>
      <c r="D319" s="2442"/>
      <c r="E319" s="2442"/>
      <c r="F319" s="2442"/>
      <c r="G319" s="2443"/>
      <c r="H319" s="1574" t="s">
        <v>2452</v>
      </c>
      <c r="I319" s="1685"/>
      <c r="J319" s="1575"/>
      <c r="K319" s="2511"/>
      <c r="L319" s="1691"/>
      <c r="M319" s="1692"/>
      <c r="N319" s="1693"/>
      <c r="O319" s="2499"/>
      <c r="P319" s="2499"/>
    </row>
    <row r="320" spans="2:16" ht="35.25" customHeight="1">
      <c r="B320" s="551" t="s">
        <v>737</v>
      </c>
      <c r="C320" s="2442" t="s">
        <v>1757</v>
      </c>
      <c r="D320" s="2442"/>
      <c r="E320" s="2442"/>
      <c r="F320" s="2442"/>
      <c r="G320" s="2443"/>
      <c r="H320" s="1574" t="s">
        <v>1482</v>
      </c>
      <c r="I320" s="1685"/>
      <c r="J320" s="1575"/>
      <c r="K320" s="2511"/>
      <c r="L320" s="1983"/>
      <c r="M320" s="2049"/>
      <c r="N320" s="1984"/>
      <c r="O320" s="2499"/>
      <c r="P320" s="2499"/>
    </row>
    <row r="321" spans="1:16" ht="39" customHeight="1">
      <c r="B321" s="534" t="s">
        <v>394</v>
      </c>
      <c r="C321" s="2442" t="s">
        <v>1758</v>
      </c>
      <c r="D321" s="2442"/>
      <c r="E321" s="2442"/>
      <c r="F321" s="2442"/>
      <c r="G321" s="2443"/>
      <c r="H321" s="1574" t="s">
        <v>92</v>
      </c>
      <c r="I321" s="1685"/>
      <c r="J321" s="1575"/>
      <c r="K321" s="2519" t="s">
        <v>1449</v>
      </c>
      <c r="L321" s="2464"/>
      <c r="M321" s="2465"/>
      <c r="N321" s="2466"/>
      <c r="O321" s="2499"/>
      <c r="P321" s="2499"/>
    </row>
    <row r="322" spans="1:16" ht="31.5" customHeight="1">
      <c r="B322" s="537" t="s">
        <v>401</v>
      </c>
      <c r="C322" s="2442" t="s">
        <v>1760</v>
      </c>
      <c r="D322" s="2442"/>
      <c r="E322" s="2442"/>
      <c r="F322" s="2442"/>
      <c r="G322" s="2443"/>
      <c r="H322" s="1563" t="s">
        <v>1482</v>
      </c>
      <c r="I322" s="1655"/>
      <c r="J322" s="1564"/>
      <c r="K322" s="2511"/>
      <c r="L322" s="2508"/>
      <c r="M322" s="2516"/>
      <c r="N322" s="2509"/>
      <c r="O322" s="2484"/>
      <c r="P322" s="2484"/>
    </row>
    <row r="323" spans="1:16" ht="54" customHeight="1">
      <c r="B323" s="2495" t="s">
        <v>2144</v>
      </c>
      <c r="C323" s="2496"/>
      <c r="D323" s="2496"/>
      <c r="E323" s="2496"/>
      <c r="F323" s="2496"/>
      <c r="G323" s="2496"/>
      <c r="H323" s="2496"/>
      <c r="I323" s="2496"/>
      <c r="J323" s="2496"/>
      <c r="K323" s="2496"/>
      <c r="L323" s="2496"/>
      <c r="M323" s="2496"/>
      <c r="N323" s="2497"/>
      <c r="O323" s="697"/>
      <c r="P323" s="697"/>
    </row>
    <row r="324" spans="1:16" ht="112.5" customHeight="1">
      <c r="B324" s="717" t="s">
        <v>742</v>
      </c>
      <c r="C324" s="2479" t="s">
        <v>1762</v>
      </c>
      <c r="D324" s="2479"/>
      <c r="E324" s="2479"/>
      <c r="F324" s="2479"/>
      <c r="G324" s="2479"/>
      <c r="H324" s="2479"/>
      <c r="I324" s="2479"/>
      <c r="J324" s="2479"/>
      <c r="K324" s="2479"/>
      <c r="L324" s="2479"/>
      <c r="M324" s="2479"/>
      <c r="N324" s="2498"/>
      <c r="O324" s="2470" t="s">
        <v>2280</v>
      </c>
      <c r="P324" s="2470"/>
    </row>
    <row r="325" spans="1:16" ht="42" customHeight="1">
      <c r="A325" s="611"/>
      <c r="B325" s="718" t="s">
        <v>394</v>
      </c>
      <c r="C325" s="2479" t="s">
        <v>2145</v>
      </c>
      <c r="D325" s="2479"/>
      <c r="E325" s="2479"/>
      <c r="F325" s="2479"/>
      <c r="G325" s="2479"/>
      <c r="H325" s="2479"/>
      <c r="I325" s="2479"/>
      <c r="J325" s="2479"/>
      <c r="K325" s="2480"/>
      <c r="L325" s="2502" t="s">
        <v>1449</v>
      </c>
      <c r="M325" s="2464"/>
      <c r="N325" s="2466"/>
      <c r="O325" s="2499"/>
      <c r="P325" s="2499"/>
    </row>
    <row r="326" spans="1:16" ht="28.5" customHeight="1">
      <c r="A326" s="611"/>
      <c r="B326" s="719"/>
      <c r="C326" s="624" t="s">
        <v>418</v>
      </c>
      <c r="D326" s="2442" t="s">
        <v>1764</v>
      </c>
      <c r="E326" s="2442"/>
      <c r="F326" s="2442"/>
      <c r="G326" s="2442"/>
      <c r="H326" s="2442"/>
      <c r="I326" s="2443"/>
      <c r="J326" s="2432" t="s">
        <v>1482</v>
      </c>
      <c r="K326" s="2433"/>
      <c r="L326" s="2503"/>
      <c r="M326" s="2506"/>
      <c r="N326" s="2507"/>
      <c r="O326" s="2499"/>
      <c r="P326" s="2499"/>
    </row>
    <row r="327" spans="1:16" ht="28.5" customHeight="1">
      <c r="A327" s="611"/>
      <c r="B327" s="719"/>
      <c r="C327" s="719" t="s">
        <v>508</v>
      </c>
      <c r="D327" s="2442" t="s">
        <v>1766</v>
      </c>
      <c r="E327" s="2442"/>
      <c r="F327" s="2442"/>
      <c r="G327" s="2442"/>
      <c r="H327" s="2442"/>
      <c r="I327" s="2443"/>
      <c r="J327" s="2432" t="s">
        <v>1482</v>
      </c>
      <c r="K327" s="2433"/>
      <c r="L327" s="2503"/>
      <c r="M327" s="2506"/>
      <c r="N327" s="2507"/>
      <c r="O327" s="2499"/>
      <c r="P327" s="2499"/>
    </row>
    <row r="328" spans="1:16" ht="28.5" customHeight="1">
      <c r="A328" s="611"/>
      <c r="B328" s="719"/>
      <c r="C328" s="719" t="s">
        <v>510</v>
      </c>
      <c r="D328" s="2442" t="s">
        <v>1767</v>
      </c>
      <c r="E328" s="2442"/>
      <c r="F328" s="2442"/>
      <c r="G328" s="2443"/>
      <c r="H328" s="2488" t="s">
        <v>1768</v>
      </c>
      <c r="I328" s="2489"/>
      <c r="J328" s="2490" t="s">
        <v>749</v>
      </c>
      <c r="K328" s="2489"/>
      <c r="L328" s="2503"/>
      <c r="M328" s="2506"/>
      <c r="N328" s="2507"/>
      <c r="O328" s="2499"/>
      <c r="P328" s="2499"/>
    </row>
    <row r="329" spans="1:16" ht="33.75" customHeight="1">
      <c r="A329" s="611"/>
      <c r="B329" s="719"/>
      <c r="C329" s="719"/>
      <c r="D329" s="2442" t="s">
        <v>1769</v>
      </c>
      <c r="E329" s="2442"/>
      <c r="F329" s="2442"/>
      <c r="G329" s="2442"/>
      <c r="H329" s="2500"/>
      <c r="I329" s="2501"/>
      <c r="J329" s="2500"/>
      <c r="K329" s="2609"/>
      <c r="L329" s="2503"/>
      <c r="M329" s="2506"/>
      <c r="N329" s="2507"/>
      <c r="O329" s="2499"/>
      <c r="P329" s="2499"/>
    </row>
    <row r="330" spans="1:16" ht="28.5" customHeight="1">
      <c r="A330" s="611"/>
      <c r="B330" s="719"/>
      <c r="C330" s="719" t="s">
        <v>512</v>
      </c>
      <c r="D330" s="2442" t="s">
        <v>1771</v>
      </c>
      <c r="E330" s="2442"/>
      <c r="F330" s="2442"/>
      <c r="G330" s="2442"/>
      <c r="H330" s="2442"/>
      <c r="I330" s="2443"/>
      <c r="J330" s="2432">
        <v>0</v>
      </c>
      <c r="K330" s="2433"/>
      <c r="L330" s="2503"/>
      <c r="M330" s="2506"/>
      <c r="N330" s="2507"/>
      <c r="O330" s="2499"/>
      <c r="P330" s="2499"/>
    </row>
    <row r="331" spans="1:16" ht="34.5" customHeight="1">
      <c r="A331" s="611"/>
      <c r="B331" s="718" t="s">
        <v>401</v>
      </c>
      <c r="C331" s="2479" t="s">
        <v>2150</v>
      </c>
      <c r="D331" s="2479"/>
      <c r="E331" s="2479"/>
      <c r="F331" s="2479"/>
      <c r="G331" s="2479"/>
      <c r="H331" s="2479"/>
      <c r="I331" s="2479"/>
      <c r="J331" s="2479"/>
      <c r="K331" s="2480"/>
      <c r="L331" s="2503"/>
      <c r="M331" s="2506"/>
      <c r="N331" s="2507"/>
      <c r="O331" s="2499"/>
      <c r="P331" s="2499"/>
    </row>
    <row r="332" spans="1:16" ht="34.5" customHeight="1">
      <c r="A332" s="611"/>
      <c r="B332" s="719"/>
      <c r="C332" s="719" t="s">
        <v>418</v>
      </c>
      <c r="D332" s="2442" t="s">
        <v>1764</v>
      </c>
      <c r="E332" s="2442"/>
      <c r="F332" s="2442"/>
      <c r="G332" s="2442"/>
      <c r="H332" s="2442"/>
      <c r="I332" s="2443"/>
      <c r="J332" s="2451" t="s">
        <v>1482</v>
      </c>
      <c r="K332" s="2452"/>
      <c r="L332" s="2503"/>
      <c r="M332" s="2506"/>
      <c r="N332" s="2507"/>
      <c r="O332" s="2499"/>
      <c r="P332" s="2499"/>
    </row>
    <row r="333" spans="1:16" ht="28.5" customHeight="1">
      <c r="A333" s="611"/>
      <c r="B333" s="719"/>
      <c r="C333" s="719" t="s">
        <v>508</v>
      </c>
      <c r="D333" s="2442" t="s">
        <v>1766</v>
      </c>
      <c r="E333" s="2442"/>
      <c r="F333" s="2442"/>
      <c r="G333" s="2442"/>
      <c r="H333" s="2442"/>
      <c r="I333" s="2443"/>
      <c r="J333" s="2432" t="s">
        <v>1482</v>
      </c>
      <c r="K333" s="2433"/>
      <c r="L333" s="2503"/>
      <c r="M333" s="2506"/>
      <c r="N333" s="2507"/>
      <c r="O333" s="2499"/>
      <c r="P333" s="2499"/>
    </row>
    <row r="334" spans="1:16" ht="28.5" customHeight="1">
      <c r="A334" s="611"/>
      <c r="B334" s="719"/>
      <c r="C334" s="719" t="s">
        <v>510</v>
      </c>
      <c r="D334" s="2442" t="s">
        <v>1767</v>
      </c>
      <c r="E334" s="2442"/>
      <c r="F334" s="2442"/>
      <c r="G334" s="2443"/>
      <c r="H334" s="2488" t="s">
        <v>1768</v>
      </c>
      <c r="I334" s="2489"/>
      <c r="J334" s="2490" t="s">
        <v>749</v>
      </c>
      <c r="K334" s="2491"/>
      <c r="L334" s="2503"/>
      <c r="M334" s="2506"/>
      <c r="N334" s="2507"/>
      <c r="O334" s="2499"/>
      <c r="P334" s="2499"/>
    </row>
    <row r="335" spans="1:16" ht="28.5" customHeight="1">
      <c r="A335" s="611"/>
      <c r="B335" s="722"/>
      <c r="C335" s="722"/>
      <c r="D335" s="723"/>
      <c r="E335" s="723"/>
      <c r="F335" s="723"/>
      <c r="G335" s="723"/>
      <c r="H335" s="2492"/>
      <c r="I335" s="2493"/>
      <c r="J335" s="2492"/>
      <c r="K335" s="2494"/>
      <c r="L335" s="2504"/>
      <c r="M335" s="2506"/>
      <c r="N335" s="2507"/>
      <c r="O335" s="2499"/>
      <c r="P335" s="2499"/>
    </row>
    <row r="336" spans="1:16" ht="28.5" customHeight="1">
      <c r="A336" s="611"/>
      <c r="B336" s="719"/>
      <c r="C336" s="719" t="s">
        <v>512</v>
      </c>
      <c r="D336" s="2442" t="s">
        <v>1774</v>
      </c>
      <c r="E336" s="2442"/>
      <c r="F336" s="2442"/>
      <c r="G336" s="2442"/>
      <c r="H336" s="2442"/>
      <c r="I336" s="2443"/>
      <c r="J336" s="2444">
        <v>0</v>
      </c>
      <c r="K336" s="2445"/>
      <c r="L336" s="2503"/>
      <c r="M336" s="2506"/>
      <c r="N336" s="2507"/>
      <c r="O336" s="2499"/>
      <c r="P336" s="2499"/>
    </row>
    <row r="337" spans="1:16" ht="39.75" customHeight="1">
      <c r="A337" s="611"/>
      <c r="B337" s="718" t="s">
        <v>403</v>
      </c>
      <c r="C337" s="2479" t="s">
        <v>2153</v>
      </c>
      <c r="D337" s="2479"/>
      <c r="E337" s="2479"/>
      <c r="F337" s="2479"/>
      <c r="G337" s="2479"/>
      <c r="H337" s="2479"/>
      <c r="I337" s="2479"/>
      <c r="J337" s="2479"/>
      <c r="K337" s="2480"/>
      <c r="L337" s="2503"/>
      <c r="M337" s="2506"/>
      <c r="N337" s="2507"/>
      <c r="O337" s="2499"/>
      <c r="P337" s="2499"/>
    </row>
    <row r="338" spans="1:16" ht="28.5" customHeight="1">
      <c r="A338" s="611"/>
      <c r="B338" s="530"/>
      <c r="C338" s="719" t="s">
        <v>418</v>
      </c>
      <c r="D338" s="2442" t="s">
        <v>1764</v>
      </c>
      <c r="E338" s="2442"/>
      <c r="F338" s="2442"/>
      <c r="G338" s="2442"/>
      <c r="H338" s="2442"/>
      <c r="I338" s="2443"/>
      <c r="J338" s="2432" t="s">
        <v>1482</v>
      </c>
      <c r="K338" s="2433"/>
      <c r="L338" s="2503"/>
      <c r="M338" s="2506"/>
      <c r="N338" s="2507"/>
      <c r="O338" s="2499"/>
      <c r="P338" s="2499"/>
    </row>
    <row r="339" spans="1:16" ht="28.5" customHeight="1">
      <c r="A339" s="611"/>
      <c r="B339" s="530"/>
      <c r="C339" s="719" t="s">
        <v>508</v>
      </c>
      <c r="D339" s="2442" t="s">
        <v>1766</v>
      </c>
      <c r="E339" s="2442"/>
      <c r="F339" s="2442"/>
      <c r="G339" s="2442"/>
      <c r="H339" s="2442"/>
      <c r="I339" s="2443"/>
      <c r="J339" s="2432" t="s">
        <v>1482</v>
      </c>
      <c r="K339" s="2433"/>
      <c r="L339" s="2503"/>
      <c r="M339" s="2506"/>
      <c r="N339" s="2507"/>
      <c r="O339" s="2499"/>
      <c r="P339" s="2499"/>
    </row>
    <row r="340" spans="1:16" ht="28.5" customHeight="1">
      <c r="A340" s="611"/>
      <c r="B340" s="537"/>
      <c r="C340" s="719" t="s">
        <v>510</v>
      </c>
      <c r="D340" s="2442" t="s">
        <v>1767</v>
      </c>
      <c r="E340" s="2442"/>
      <c r="F340" s="2442"/>
      <c r="G340" s="2443"/>
      <c r="H340" s="2488" t="s">
        <v>1768</v>
      </c>
      <c r="I340" s="2489"/>
      <c r="J340" s="2490" t="s">
        <v>749</v>
      </c>
      <c r="K340" s="2491"/>
      <c r="L340" s="2503"/>
      <c r="M340" s="2506"/>
      <c r="N340" s="2507"/>
      <c r="O340" s="2499"/>
      <c r="P340" s="2499"/>
    </row>
    <row r="341" spans="1:16" ht="28.5" customHeight="1">
      <c r="A341" s="611"/>
      <c r="B341" s="722"/>
      <c r="C341" s="722"/>
      <c r="D341" s="723"/>
      <c r="E341" s="723"/>
      <c r="F341" s="723"/>
      <c r="G341" s="723"/>
      <c r="H341" s="2492"/>
      <c r="I341" s="2493"/>
      <c r="J341" s="2492"/>
      <c r="K341" s="2494"/>
      <c r="L341" s="2504"/>
      <c r="M341" s="2506"/>
      <c r="N341" s="2507"/>
      <c r="O341" s="2499"/>
      <c r="P341" s="2499"/>
    </row>
    <row r="342" spans="1:16" ht="28.5" customHeight="1">
      <c r="A342" s="611"/>
      <c r="B342" s="530"/>
      <c r="C342" s="719" t="s">
        <v>512</v>
      </c>
      <c r="D342" s="2442" t="s">
        <v>1777</v>
      </c>
      <c r="E342" s="2442"/>
      <c r="F342" s="2442"/>
      <c r="G342" s="2442"/>
      <c r="H342" s="2442"/>
      <c r="I342" s="2443"/>
      <c r="J342" s="2444">
        <v>0</v>
      </c>
      <c r="K342" s="2445"/>
      <c r="L342" s="2503"/>
      <c r="M342" s="2506"/>
      <c r="N342" s="2507"/>
      <c r="O342" s="2499"/>
      <c r="P342" s="2499"/>
    </row>
    <row r="343" spans="1:16" ht="39.75" customHeight="1">
      <c r="A343" s="611"/>
      <c r="B343" s="629" t="s">
        <v>405</v>
      </c>
      <c r="C343" s="2479" t="s">
        <v>2156</v>
      </c>
      <c r="D343" s="2479"/>
      <c r="E343" s="2479"/>
      <c r="F343" s="2479"/>
      <c r="G343" s="2479"/>
      <c r="H343" s="2479"/>
      <c r="I343" s="2479"/>
      <c r="J343" s="2479"/>
      <c r="K343" s="2480"/>
      <c r="L343" s="2503"/>
      <c r="M343" s="2506"/>
      <c r="N343" s="2507"/>
      <c r="O343" s="2499"/>
      <c r="P343" s="2499"/>
    </row>
    <row r="344" spans="1:16" ht="28.5" customHeight="1">
      <c r="A344" s="611"/>
      <c r="B344" s="530"/>
      <c r="C344" s="719" t="s">
        <v>418</v>
      </c>
      <c r="D344" s="2442" t="s">
        <v>1764</v>
      </c>
      <c r="E344" s="2442"/>
      <c r="F344" s="2442"/>
      <c r="G344" s="2442"/>
      <c r="H344" s="2442"/>
      <c r="I344" s="2443"/>
      <c r="J344" s="2432" t="s">
        <v>1482</v>
      </c>
      <c r="K344" s="2433"/>
      <c r="L344" s="2503"/>
      <c r="M344" s="2506"/>
      <c r="N344" s="2507"/>
      <c r="O344" s="2499"/>
      <c r="P344" s="2499"/>
    </row>
    <row r="345" spans="1:16" ht="28.5" customHeight="1">
      <c r="A345" s="611"/>
      <c r="B345" s="530"/>
      <c r="C345" s="719" t="s">
        <v>508</v>
      </c>
      <c r="D345" s="2442" t="s">
        <v>1766</v>
      </c>
      <c r="E345" s="2442"/>
      <c r="F345" s="2442"/>
      <c r="G345" s="2442"/>
      <c r="H345" s="2442"/>
      <c r="I345" s="2443"/>
      <c r="J345" s="2432" t="s">
        <v>1482</v>
      </c>
      <c r="K345" s="2433"/>
      <c r="L345" s="2503"/>
      <c r="M345" s="2506"/>
      <c r="N345" s="2507"/>
      <c r="O345" s="2499"/>
      <c r="P345" s="2499"/>
    </row>
    <row r="346" spans="1:16" ht="28.5" customHeight="1">
      <c r="A346" s="611"/>
      <c r="B346" s="537"/>
      <c r="C346" s="719" t="s">
        <v>510</v>
      </c>
      <c r="D346" s="2442" t="s">
        <v>1767</v>
      </c>
      <c r="E346" s="2442"/>
      <c r="F346" s="2442"/>
      <c r="G346" s="2443"/>
      <c r="H346" s="2488" t="s">
        <v>1768</v>
      </c>
      <c r="I346" s="2489"/>
      <c r="J346" s="2490" t="s">
        <v>749</v>
      </c>
      <c r="K346" s="2491"/>
      <c r="L346" s="2503"/>
      <c r="M346" s="2506"/>
      <c r="N346" s="2507"/>
      <c r="O346" s="2499"/>
      <c r="P346" s="2499"/>
    </row>
    <row r="347" spans="1:16" ht="28.5" customHeight="1">
      <c r="A347" s="611"/>
      <c r="B347" s="722"/>
      <c r="C347" s="722"/>
      <c r="D347" s="723"/>
      <c r="E347" s="723"/>
      <c r="F347" s="723"/>
      <c r="G347" s="723"/>
      <c r="H347" s="2492"/>
      <c r="I347" s="2493"/>
      <c r="J347" s="2492"/>
      <c r="K347" s="2494"/>
      <c r="L347" s="2504"/>
      <c r="M347" s="2506"/>
      <c r="N347" s="2507"/>
      <c r="O347" s="2499"/>
      <c r="P347" s="2499"/>
    </row>
    <row r="348" spans="1:16" ht="28.5" customHeight="1">
      <c r="A348" s="611"/>
      <c r="B348" s="530"/>
      <c r="C348" s="719" t="s">
        <v>512</v>
      </c>
      <c r="D348" s="2442" t="s">
        <v>1781</v>
      </c>
      <c r="E348" s="2442"/>
      <c r="F348" s="2442"/>
      <c r="G348" s="2442"/>
      <c r="H348" s="2442"/>
      <c r="I348" s="2443"/>
      <c r="J348" s="2444">
        <v>0</v>
      </c>
      <c r="K348" s="2445"/>
      <c r="L348" s="2503"/>
      <c r="M348" s="2506"/>
      <c r="N348" s="2507"/>
      <c r="O348" s="2499"/>
      <c r="P348" s="2499"/>
    </row>
    <row r="349" spans="1:16" ht="39.75" customHeight="1">
      <c r="A349" s="611"/>
      <c r="B349" s="629" t="s">
        <v>408</v>
      </c>
      <c r="C349" s="2479" t="s">
        <v>2159</v>
      </c>
      <c r="D349" s="2479"/>
      <c r="E349" s="2479"/>
      <c r="F349" s="2479"/>
      <c r="G349" s="2479"/>
      <c r="H349" s="2479"/>
      <c r="I349" s="2479"/>
      <c r="J349" s="2479"/>
      <c r="K349" s="2480"/>
      <c r="L349" s="2503"/>
      <c r="M349" s="2506"/>
      <c r="N349" s="2507"/>
      <c r="O349" s="2499"/>
      <c r="P349" s="2499"/>
    </row>
    <row r="350" spans="1:16" ht="28.5" customHeight="1">
      <c r="A350" s="611"/>
      <c r="B350" s="530"/>
      <c r="C350" s="724" t="s">
        <v>418</v>
      </c>
      <c r="D350" s="2442" t="s">
        <v>1764</v>
      </c>
      <c r="E350" s="2442"/>
      <c r="F350" s="2442"/>
      <c r="G350" s="2442"/>
      <c r="H350" s="2442"/>
      <c r="I350" s="2443"/>
      <c r="J350" s="2432" t="s">
        <v>1482</v>
      </c>
      <c r="K350" s="2433"/>
      <c r="L350" s="2503"/>
      <c r="M350" s="2506"/>
      <c r="N350" s="2507"/>
      <c r="O350" s="2499"/>
      <c r="P350" s="2499"/>
    </row>
    <row r="351" spans="1:16" ht="28.5" customHeight="1">
      <c r="A351" s="611"/>
      <c r="B351" s="530"/>
      <c r="C351" s="719" t="s">
        <v>508</v>
      </c>
      <c r="D351" s="2442" t="s">
        <v>1766</v>
      </c>
      <c r="E351" s="2442"/>
      <c r="F351" s="2442"/>
      <c r="G351" s="2442"/>
      <c r="H351" s="2442"/>
      <c r="I351" s="2443"/>
      <c r="J351" s="2432" t="s">
        <v>1482</v>
      </c>
      <c r="K351" s="2433"/>
      <c r="L351" s="2503"/>
      <c r="M351" s="2506"/>
      <c r="N351" s="2507"/>
      <c r="O351" s="2499"/>
      <c r="P351" s="2499"/>
    </row>
    <row r="352" spans="1:16" ht="28.5" customHeight="1">
      <c r="A352" s="611"/>
      <c r="B352" s="537"/>
      <c r="C352" s="719" t="s">
        <v>510</v>
      </c>
      <c r="D352" s="2442" t="s">
        <v>1767</v>
      </c>
      <c r="E352" s="2442"/>
      <c r="F352" s="2442"/>
      <c r="G352" s="2443"/>
      <c r="H352" s="2488" t="s">
        <v>1768</v>
      </c>
      <c r="I352" s="2489"/>
      <c r="J352" s="2490" t="s">
        <v>749</v>
      </c>
      <c r="K352" s="2491"/>
      <c r="L352" s="2503"/>
      <c r="M352" s="2506"/>
      <c r="N352" s="2507"/>
      <c r="O352" s="2499"/>
      <c r="P352" s="2499"/>
    </row>
    <row r="353" spans="1:16" ht="28.5" customHeight="1">
      <c r="A353" s="611"/>
      <c r="B353" s="722"/>
      <c r="C353" s="722"/>
      <c r="D353" s="723"/>
      <c r="E353" s="723"/>
      <c r="F353" s="723"/>
      <c r="G353" s="723"/>
      <c r="H353" s="2492"/>
      <c r="I353" s="2493"/>
      <c r="J353" s="2492"/>
      <c r="K353" s="2494"/>
      <c r="L353" s="2504"/>
      <c r="M353" s="2506"/>
      <c r="N353" s="2507"/>
      <c r="O353" s="2499"/>
      <c r="P353" s="2499"/>
    </row>
    <row r="354" spans="1:16" ht="28.5" customHeight="1">
      <c r="A354" s="611"/>
      <c r="B354" s="530"/>
      <c r="C354" s="719" t="s">
        <v>512</v>
      </c>
      <c r="D354" s="2442" t="s">
        <v>1781</v>
      </c>
      <c r="E354" s="2442"/>
      <c r="F354" s="2442"/>
      <c r="G354" s="2442"/>
      <c r="H354" s="2442"/>
      <c r="I354" s="2443"/>
      <c r="J354" s="2444">
        <v>0</v>
      </c>
      <c r="K354" s="2445"/>
      <c r="L354" s="2503"/>
      <c r="M354" s="2506"/>
      <c r="N354" s="2507"/>
      <c r="O354" s="2499"/>
      <c r="P354" s="2499"/>
    </row>
    <row r="355" spans="1:16" ht="25.5" customHeight="1">
      <c r="A355" s="611"/>
      <c r="B355" s="530" t="s">
        <v>410</v>
      </c>
      <c r="C355" s="2442" t="s">
        <v>1548</v>
      </c>
      <c r="D355" s="2442"/>
      <c r="E355" s="2442"/>
      <c r="F355" s="2442"/>
      <c r="G355" s="2442"/>
      <c r="H355" s="2442"/>
      <c r="I355" s="2442"/>
      <c r="J355" s="2442"/>
      <c r="K355" s="2443"/>
      <c r="L355" s="2503"/>
      <c r="M355" s="2506"/>
      <c r="N355" s="2507"/>
      <c r="O355" s="2499"/>
      <c r="P355" s="2499"/>
    </row>
    <row r="356" spans="1:16" ht="28.5" customHeight="1">
      <c r="A356" s="611"/>
      <c r="B356" s="530"/>
      <c r="C356" s="724" t="s">
        <v>418</v>
      </c>
      <c r="D356" s="2442" t="s">
        <v>1764</v>
      </c>
      <c r="E356" s="2442"/>
      <c r="F356" s="2442"/>
      <c r="G356" s="2442"/>
      <c r="H356" s="2442"/>
      <c r="I356" s="2443"/>
      <c r="J356" s="2432" t="s">
        <v>1482</v>
      </c>
      <c r="K356" s="2433"/>
      <c r="L356" s="2503"/>
      <c r="M356" s="2506"/>
      <c r="N356" s="2507"/>
      <c r="O356" s="2499"/>
      <c r="P356" s="2499"/>
    </row>
    <row r="357" spans="1:16" ht="28.5" customHeight="1">
      <c r="A357" s="611"/>
      <c r="B357" s="530"/>
      <c r="C357" s="719" t="s">
        <v>508</v>
      </c>
      <c r="D357" s="2442" t="s">
        <v>1766</v>
      </c>
      <c r="E357" s="2442"/>
      <c r="F357" s="2442"/>
      <c r="G357" s="2442"/>
      <c r="H357" s="2442"/>
      <c r="I357" s="2443"/>
      <c r="J357" s="2432" t="s">
        <v>1482</v>
      </c>
      <c r="K357" s="2433"/>
      <c r="L357" s="2503"/>
      <c r="M357" s="2506"/>
      <c r="N357" s="2507"/>
      <c r="O357" s="2499"/>
      <c r="P357" s="2499"/>
    </row>
    <row r="358" spans="1:16" ht="28.5" customHeight="1">
      <c r="A358" s="611"/>
      <c r="B358" s="530"/>
      <c r="C358" s="719" t="s">
        <v>510</v>
      </c>
      <c r="D358" s="2442" t="s">
        <v>1767</v>
      </c>
      <c r="E358" s="2442"/>
      <c r="F358" s="2442"/>
      <c r="G358" s="2443"/>
      <c r="H358" s="2488" t="s">
        <v>1768</v>
      </c>
      <c r="I358" s="2489"/>
      <c r="J358" s="2490" t="s">
        <v>749</v>
      </c>
      <c r="K358" s="2491"/>
      <c r="L358" s="2503"/>
      <c r="M358" s="2506"/>
      <c r="N358" s="2507"/>
      <c r="O358" s="2499"/>
      <c r="P358" s="2499"/>
    </row>
    <row r="359" spans="1:16" ht="28.5" customHeight="1">
      <c r="A359" s="611"/>
      <c r="B359" s="722"/>
      <c r="C359" s="722"/>
      <c r="D359" s="723"/>
      <c r="E359" s="723"/>
      <c r="F359" s="723"/>
      <c r="G359" s="723"/>
      <c r="H359" s="2492"/>
      <c r="I359" s="2493"/>
      <c r="J359" s="2492"/>
      <c r="K359" s="2494"/>
      <c r="L359" s="2504"/>
      <c r="M359" s="2506"/>
      <c r="N359" s="2507"/>
      <c r="O359" s="2499"/>
      <c r="P359" s="2499"/>
    </row>
    <row r="360" spans="1:16" ht="28.5" customHeight="1">
      <c r="A360" s="611"/>
      <c r="B360" s="530"/>
      <c r="C360" s="719" t="s">
        <v>512</v>
      </c>
      <c r="D360" s="2442" t="s">
        <v>1785</v>
      </c>
      <c r="E360" s="2442"/>
      <c r="F360" s="2442"/>
      <c r="G360" s="2442"/>
      <c r="H360" s="2442"/>
      <c r="I360" s="2443"/>
      <c r="J360" s="2444">
        <v>0</v>
      </c>
      <c r="K360" s="2445"/>
      <c r="L360" s="2503"/>
      <c r="M360" s="2506"/>
      <c r="N360" s="2507"/>
      <c r="O360" s="2499"/>
      <c r="P360" s="2499"/>
    </row>
    <row r="361" spans="1:16" ht="25.5" customHeight="1">
      <c r="A361" s="611"/>
      <c r="B361" s="530" t="s">
        <v>413</v>
      </c>
      <c r="C361" s="2442" t="s">
        <v>1549</v>
      </c>
      <c r="D361" s="2442"/>
      <c r="E361" s="2442"/>
      <c r="F361" s="2442"/>
      <c r="G361" s="2442"/>
      <c r="H361" s="2442"/>
      <c r="I361" s="2442"/>
      <c r="J361" s="2442"/>
      <c r="K361" s="2443"/>
      <c r="L361" s="2503"/>
      <c r="M361" s="2506"/>
      <c r="N361" s="2507"/>
      <c r="O361" s="2499"/>
      <c r="P361" s="2499"/>
    </row>
    <row r="362" spans="1:16" ht="28.5" customHeight="1">
      <c r="A362" s="611"/>
      <c r="B362" s="530"/>
      <c r="C362" s="724" t="s">
        <v>418</v>
      </c>
      <c r="D362" s="2442" t="s">
        <v>1764</v>
      </c>
      <c r="E362" s="2442"/>
      <c r="F362" s="2442"/>
      <c r="G362" s="2442"/>
      <c r="H362" s="2442"/>
      <c r="I362" s="2443"/>
      <c r="J362" s="2432" t="s">
        <v>1482</v>
      </c>
      <c r="K362" s="2433"/>
      <c r="L362" s="2503"/>
      <c r="M362" s="2506"/>
      <c r="N362" s="2507"/>
      <c r="O362" s="2499"/>
      <c r="P362" s="2499"/>
    </row>
    <row r="363" spans="1:16" ht="28.5" customHeight="1">
      <c r="A363" s="611"/>
      <c r="B363" s="530"/>
      <c r="C363" s="719" t="s">
        <v>508</v>
      </c>
      <c r="D363" s="2442" t="s">
        <v>1766</v>
      </c>
      <c r="E363" s="2442"/>
      <c r="F363" s="2442"/>
      <c r="G363" s="2442"/>
      <c r="H363" s="2442"/>
      <c r="I363" s="2443"/>
      <c r="J363" s="2432" t="s">
        <v>1482</v>
      </c>
      <c r="K363" s="2433"/>
      <c r="L363" s="2503"/>
      <c r="M363" s="2506"/>
      <c r="N363" s="2507"/>
      <c r="O363" s="2499"/>
      <c r="P363" s="2499"/>
    </row>
    <row r="364" spans="1:16" ht="28.5" customHeight="1">
      <c r="A364" s="611"/>
      <c r="B364" s="530"/>
      <c r="C364" s="719" t="s">
        <v>510</v>
      </c>
      <c r="D364" s="2442" t="s">
        <v>1767</v>
      </c>
      <c r="E364" s="2442"/>
      <c r="F364" s="2442"/>
      <c r="G364" s="2443"/>
      <c r="H364" s="2488" t="s">
        <v>1768</v>
      </c>
      <c r="I364" s="2489"/>
      <c r="J364" s="2490" t="s">
        <v>749</v>
      </c>
      <c r="K364" s="2491"/>
      <c r="L364" s="2503"/>
      <c r="M364" s="2506"/>
      <c r="N364" s="2507"/>
      <c r="O364" s="2499"/>
      <c r="P364" s="2499"/>
    </row>
    <row r="365" spans="1:16" ht="28.5" customHeight="1">
      <c r="A365" s="611"/>
      <c r="B365" s="722"/>
      <c r="C365" s="722"/>
      <c r="D365" s="723"/>
      <c r="E365" s="723"/>
      <c r="F365" s="723"/>
      <c r="G365" s="723"/>
      <c r="H365" s="2492"/>
      <c r="I365" s="2493"/>
      <c r="J365" s="2492"/>
      <c r="K365" s="2494"/>
      <c r="L365" s="2504"/>
      <c r="M365" s="2506"/>
      <c r="N365" s="2507"/>
      <c r="O365" s="2499"/>
      <c r="P365" s="2499"/>
    </row>
    <row r="366" spans="1:16" ht="28.5" customHeight="1">
      <c r="A366" s="611"/>
      <c r="B366" s="530"/>
      <c r="C366" s="719" t="s">
        <v>512</v>
      </c>
      <c r="D366" s="2442" t="s">
        <v>1787</v>
      </c>
      <c r="E366" s="2442"/>
      <c r="F366" s="2442"/>
      <c r="G366" s="2442"/>
      <c r="H366" s="2442"/>
      <c r="I366" s="2443"/>
      <c r="J366" s="2444">
        <v>0</v>
      </c>
      <c r="K366" s="2445"/>
      <c r="L366" s="2503"/>
      <c r="M366" s="2506"/>
      <c r="N366" s="2507"/>
      <c r="O366" s="2499"/>
      <c r="P366" s="2499"/>
    </row>
    <row r="367" spans="1:16" ht="32.25" customHeight="1">
      <c r="A367" s="611"/>
      <c r="B367" s="563" t="s">
        <v>416</v>
      </c>
      <c r="C367" s="2479" t="s">
        <v>2164</v>
      </c>
      <c r="D367" s="2479"/>
      <c r="E367" s="2479"/>
      <c r="F367" s="2479"/>
      <c r="G367" s="2479"/>
      <c r="H367" s="2479"/>
      <c r="I367" s="2479"/>
      <c r="J367" s="2479"/>
      <c r="K367" s="2480"/>
      <c r="L367" s="2503"/>
      <c r="M367" s="2506"/>
      <c r="N367" s="2507"/>
      <c r="O367" s="2499"/>
      <c r="P367" s="2499"/>
    </row>
    <row r="368" spans="1:16" ht="28.5" customHeight="1">
      <c r="A368" s="611"/>
      <c r="B368" s="530"/>
      <c r="C368" s="724" t="s">
        <v>418</v>
      </c>
      <c r="D368" s="2442" t="s">
        <v>1764</v>
      </c>
      <c r="E368" s="2442"/>
      <c r="F368" s="2442"/>
      <c r="G368" s="2442"/>
      <c r="H368" s="2442"/>
      <c r="I368" s="2443"/>
      <c r="J368" s="2432" t="s">
        <v>1482</v>
      </c>
      <c r="K368" s="2433"/>
      <c r="L368" s="2503"/>
      <c r="M368" s="2506"/>
      <c r="N368" s="2507"/>
      <c r="O368" s="2499"/>
      <c r="P368" s="2499"/>
    </row>
    <row r="369" spans="1:16" ht="28.5" customHeight="1">
      <c r="A369" s="611"/>
      <c r="B369" s="530"/>
      <c r="C369" s="719" t="s">
        <v>508</v>
      </c>
      <c r="D369" s="2442" t="s">
        <v>1766</v>
      </c>
      <c r="E369" s="2442"/>
      <c r="F369" s="2442"/>
      <c r="G369" s="2442"/>
      <c r="H369" s="2442"/>
      <c r="I369" s="2443"/>
      <c r="J369" s="2432" t="s">
        <v>1482</v>
      </c>
      <c r="K369" s="2433"/>
      <c r="L369" s="2503"/>
      <c r="M369" s="2506"/>
      <c r="N369" s="2507"/>
      <c r="O369" s="2499"/>
      <c r="P369" s="2499"/>
    </row>
    <row r="370" spans="1:16" ht="28.5" customHeight="1">
      <c r="A370" s="611"/>
      <c r="B370" s="537"/>
      <c r="C370" s="624" t="s">
        <v>510</v>
      </c>
      <c r="D370" s="2442" t="s">
        <v>1767</v>
      </c>
      <c r="E370" s="2442"/>
      <c r="F370" s="2442"/>
      <c r="G370" s="2443"/>
      <c r="H370" s="2488" t="s">
        <v>1768</v>
      </c>
      <c r="I370" s="2489"/>
      <c r="J370" s="2490" t="s">
        <v>749</v>
      </c>
      <c r="K370" s="2491"/>
      <c r="L370" s="2503"/>
      <c r="M370" s="2506"/>
      <c r="N370" s="2507"/>
      <c r="O370" s="2499"/>
      <c r="P370" s="2499"/>
    </row>
    <row r="371" spans="1:16" ht="28.5" customHeight="1">
      <c r="A371" s="611"/>
      <c r="B371" s="722"/>
      <c r="C371" s="722"/>
      <c r="D371" s="723"/>
      <c r="E371" s="723"/>
      <c r="F371" s="723"/>
      <c r="G371" s="723"/>
      <c r="H371" s="2492"/>
      <c r="I371" s="2493"/>
      <c r="J371" s="2492"/>
      <c r="K371" s="2494"/>
      <c r="L371" s="2504"/>
      <c r="M371" s="2506"/>
      <c r="N371" s="2507"/>
      <c r="O371" s="2499"/>
      <c r="P371" s="2499"/>
    </row>
    <row r="372" spans="1:16" ht="28.5" customHeight="1">
      <c r="A372" s="611"/>
      <c r="B372" s="719"/>
      <c r="C372" s="719" t="s">
        <v>512</v>
      </c>
      <c r="D372" s="2442" t="s">
        <v>1790</v>
      </c>
      <c r="E372" s="2442"/>
      <c r="F372" s="2442"/>
      <c r="G372" s="2442"/>
      <c r="H372" s="2442"/>
      <c r="I372" s="2443"/>
      <c r="J372" s="2444">
        <v>0</v>
      </c>
      <c r="K372" s="2445"/>
      <c r="L372" s="2505"/>
      <c r="M372" s="2508"/>
      <c r="N372" s="2509"/>
      <c r="O372" s="2484"/>
      <c r="P372" s="2484"/>
    </row>
    <row r="373" spans="1:16" ht="45.75" customHeight="1">
      <c r="A373" s="611"/>
      <c r="B373" s="559" t="s">
        <v>764</v>
      </c>
      <c r="C373" s="2442" t="s">
        <v>1791</v>
      </c>
      <c r="D373" s="2442"/>
      <c r="E373" s="2442"/>
      <c r="F373" s="2442"/>
      <c r="G373" s="2443"/>
      <c r="H373" s="636" t="s">
        <v>1482</v>
      </c>
      <c r="I373" s="725" t="s">
        <v>1792</v>
      </c>
      <c r="J373" s="2476" t="s">
        <v>92</v>
      </c>
      <c r="K373" s="2477"/>
      <c r="L373" s="2477"/>
      <c r="M373" s="2477"/>
      <c r="N373" s="2478"/>
      <c r="O373" s="659" t="s">
        <v>2280</v>
      </c>
      <c r="P373" s="659"/>
    </row>
    <row r="374" spans="1:16" ht="102" customHeight="1">
      <c r="A374" s="611"/>
      <c r="B374" s="559" t="s">
        <v>767</v>
      </c>
      <c r="C374" s="2479" t="s">
        <v>2167</v>
      </c>
      <c r="D374" s="2479"/>
      <c r="E374" s="2479"/>
      <c r="F374" s="2479"/>
      <c r="G374" s="2480"/>
      <c r="H374" s="564" t="s">
        <v>1482</v>
      </c>
      <c r="I374" s="651" t="s">
        <v>1449</v>
      </c>
      <c r="J374" s="2486"/>
      <c r="K374" s="2814"/>
      <c r="L374" s="2814"/>
      <c r="M374" s="2814"/>
      <c r="N374" s="2815"/>
      <c r="O374" s="2470" t="s">
        <v>1795</v>
      </c>
      <c r="P374" s="2470"/>
    </row>
    <row r="375" spans="1:16" ht="40.5" customHeight="1">
      <c r="A375" s="611"/>
      <c r="B375" s="537" t="s">
        <v>394</v>
      </c>
      <c r="C375" s="2442" t="s">
        <v>1796</v>
      </c>
      <c r="D375" s="2442"/>
      <c r="E375" s="2442"/>
      <c r="F375" s="2442"/>
      <c r="G375" s="2443"/>
      <c r="H375" s="4241" t="s">
        <v>92</v>
      </c>
      <c r="I375" s="4241"/>
      <c r="J375" s="4241"/>
      <c r="K375" s="4241"/>
      <c r="L375" s="4241"/>
      <c r="M375" s="2481"/>
      <c r="N375" s="4242"/>
      <c r="O375" s="2484"/>
      <c r="P375" s="2484"/>
    </row>
    <row r="376" spans="1:16" ht="33.75" customHeight="1">
      <c r="A376" s="611"/>
      <c r="B376" s="531" t="s">
        <v>770</v>
      </c>
      <c r="C376" s="2442" t="s">
        <v>1798</v>
      </c>
      <c r="D376" s="2442"/>
      <c r="E376" s="2442"/>
      <c r="F376" s="2442"/>
      <c r="G376" s="2443"/>
      <c r="H376" s="2432" t="s">
        <v>2306</v>
      </c>
      <c r="I376" s="2463"/>
      <c r="J376" s="2453" t="s">
        <v>1449</v>
      </c>
      <c r="K376" s="2464"/>
      <c r="L376" s="2465"/>
      <c r="M376" s="2465"/>
      <c r="N376" s="2466"/>
      <c r="O376" s="2470" t="s">
        <v>1795</v>
      </c>
      <c r="P376" s="2470"/>
    </row>
    <row r="377" spans="1:16" ht="49.5" customHeight="1">
      <c r="B377" s="537" t="s">
        <v>394</v>
      </c>
      <c r="C377" s="2472" t="s">
        <v>1800</v>
      </c>
      <c r="D377" s="2472"/>
      <c r="E377" s="2472"/>
      <c r="F377" s="2472"/>
      <c r="G377" s="2473"/>
      <c r="H377" s="2474" t="s">
        <v>2307</v>
      </c>
      <c r="I377" s="2475"/>
      <c r="J377" s="3254"/>
      <c r="K377" s="2467"/>
      <c r="L377" s="2468"/>
      <c r="M377" s="2468"/>
      <c r="N377" s="2469"/>
      <c r="O377" s="2471"/>
      <c r="P377" s="2471"/>
    </row>
    <row r="378" spans="1:16" ht="63" customHeight="1">
      <c r="B378" s="2419" t="s">
        <v>1802</v>
      </c>
      <c r="C378" s="2420"/>
      <c r="D378" s="2420"/>
      <c r="E378" s="2420"/>
      <c r="F378" s="2420"/>
      <c r="G378" s="2421"/>
      <c r="H378" s="2422"/>
      <c r="I378" s="2423"/>
      <c r="J378" s="2423"/>
      <c r="K378" s="2423"/>
      <c r="L378" s="2423"/>
      <c r="M378" s="2423"/>
      <c r="N378" s="2424"/>
      <c r="O378" s="2425"/>
      <c r="P378" s="2426"/>
    </row>
    <row r="379" spans="1:16" ht="24" customHeight="1">
      <c r="B379" s="2427" t="s">
        <v>1803</v>
      </c>
      <c r="C379" s="2428"/>
      <c r="D379" s="2428"/>
      <c r="E379" s="2428"/>
      <c r="F379" s="2428"/>
      <c r="G379" s="2428"/>
      <c r="H379" s="2428"/>
      <c r="I379" s="2428"/>
      <c r="J379" s="2428"/>
      <c r="K379" s="2428"/>
      <c r="L379" s="2428"/>
      <c r="M379" s="2428"/>
      <c r="N379" s="2428"/>
      <c r="O379" s="2428"/>
      <c r="P379" s="2429"/>
    </row>
    <row r="380" spans="1:16" ht="37.5" customHeight="1">
      <c r="A380" s="611"/>
      <c r="B380" s="531" t="s">
        <v>774</v>
      </c>
      <c r="C380" s="2430" t="s">
        <v>1804</v>
      </c>
      <c r="D380" s="2430"/>
      <c r="E380" s="2430"/>
      <c r="F380" s="2430"/>
      <c r="G380" s="2431"/>
      <c r="H380" s="2432" t="s">
        <v>1385</v>
      </c>
      <c r="I380" s="2433"/>
      <c r="J380" s="727" t="s">
        <v>1449</v>
      </c>
      <c r="K380" s="4231" t="s">
        <v>6047</v>
      </c>
      <c r="L380" s="4232"/>
      <c r="M380" s="4232"/>
      <c r="N380" s="4233"/>
      <c r="O380" s="2437"/>
      <c r="P380" s="2438"/>
    </row>
    <row r="381" spans="1:16" ht="108.75" customHeight="1">
      <c r="A381" s="611"/>
      <c r="B381" s="531" t="s">
        <v>776</v>
      </c>
      <c r="C381" s="2442" t="s">
        <v>2172</v>
      </c>
      <c r="D381" s="2442"/>
      <c r="E381" s="2442"/>
      <c r="F381" s="2442"/>
      <c r="G381" s="2443"/>
      <c r="H381" s="4234" t="s">
        <v>6048</v>
      </c>
      <c r="I381" s="3179"/>
      <c r="J381" s="728" t="s">
        <v>1449</v>
      </c>
      <c r="K381" s="2446"/>
      <c r="L381" s="2447"/>
      <c r="M381" s="2447"/>
      <c r="N381" s="2448"/>
      <c r="O381" s="2439"/>
      <c r="P381" s="2440"/>
    </row>
    <row r="382" spans="1:16" ht="54.75" customHeight="1">
      <c r="A382" s="611"/>
      <c r="B382" s="531" t="s">
        <v>778</v>
      </c>
      <c r="C382" s="2442" t="s">
        <v>1806</v>
      </c>
      <c r="D382" s="2442"/>
      <c r="E382" s="2442"/>
      <c r="F382" s="2442"/>
      <c r="G382" s="2443"/>
      <c r="H382" s="2432" t="s">
        <v>1385</v>
      </c>
      <c r="I382" s="2433"/>
      <c r="J382" s="728" t="s">
        <v>1449</v>
      </c>
      <c r="K382" s="2446"/>
      <c r="L382" s="2447"/>
      <c r="M382" s="2447"/>
      <c r="N382" s="2448"/>
      <c r="O382" s="2439"/>
      <c r="P382" s="2440"/>
    </row>
    <row r="383" spans="1:16" ht="72.75" customHeight="1">
      <c r="A383" s="611"/>
      <c r="B383" s="531"/>
      <c r="C383" s="531"/>
      <c r="D383" s="2442" t="s">
        <v>2174</v>
      </c>
      <c r="E383" s="2442"/>
      <c r="F383" s="2442"/>
      <c r="G383" s="2443"/>
      <c r="H383" s="2432" t="s">
        <v>1385</v>
      </c>
      <c r="I383" s="2433"/>
      <c r="J383" s="728" t="s">
        <v>1449</v>
      </c>
      <c r="K383" s="2446"/>
      <c r="L383" s="2447"/>
      <c r="M383" s="2447"/>
      <c r="N383" s="2448"/>
      <c r="O383" s="2439"/>
      <c r="P383" s="2440"/>
    </row>
    <row r="384" spans="1:16" ht="62.25" customHeight="1">
      <c r="A384" s="611"/>
      <c r="B384" s="531" t="s">
        <v>781</v>
      </c>
      <c r="C384" s="2442" t="s">
        <v>2175</v>
      </c>
      <c r="D384" s="2442"/>
      <c r="E384" s="2442"/>
      <c r="F384" s="2442"/>
      <c r="G384" s="2443"/>
      <c r="H384" s="2444" t="s">
        <v>1810</v>
      </c>
      <c r="I384" s="2445"/>
      <c r="J384" s="728" t="s">
        <v>1449</v>
      </c>
      <c r="K384" s="2446"/>
      <c r="L384" s="2447"/>
      <c r="M384" s="2447"/>
      <c r="N384" s="2448"/>
      <c r="O384" s="2439"/>
      <c r="P384" s="2440"/>
    </row>
    <row r="385" spans="1:16" ht="57" customHeight="1">
      <c r="A385" s="611"/>
      <c r="B385" s="531" t="s">
        <v>783</v>
      </c>
      <c r="C385" s="2442" t="s">
        <v>2176</v>
      </c>
      <c r="D385" s="2442"/>
      <c r="E385" s="2442"/>
      <c r="F385" s="2442"/>
      <c r="G385" s="2443"/>
      <c r="H385" s="2449" t="s">
        <v>2754</v>
      </c>
      <c r="I385" s="2450"/>
      <c r="J385" s="728" t="s">
        <v>1449</v>
      </c>
      <c r="K385" s="2446"/>
      <c r="L385" s="2447"/>
      <c r="M385" s="2447"/>
      <c r="N385" s="2448"/>
      <c r="O385" s="2439"/>
      <c r="P385" s="2440"/>
    </row>
    <row r="386" spans="1:16" ht="78.75" customHeight="1">
      <c r="A386" s="611"/>
      <c r="B386" s="531" t="s">
        <v>785</v>
      </c>
      <c r="C386" s="2442" t="s">
        <v>2177</v>
      </c>
      <c r="D386" s="2442"/>
      <c r="E386" s="2442"/>
      <c r="F386" s="2442"/>
      <c r="G386" s="2443"/>
      <c r="H386" s="2451" t="s">
        <v>6049</v>
      </c>
      <c r="I386" s="2452"/>
      <c r="J386" s="728" t="s">
        <v>1449</v>
      </c>
      <c r="K386" s="2446" t="s">
        <v>6050</v>
      </c>
      <c r="L386" s="2447"/>
      <c r="M386" s="2447"/>
      <c r="N386" s="2448"/>
      <c r="O386" s="2439"/>
      <c r="P386" s="2440"/>
    </row>
    <row r="387" spans="1:16" ht="54" customHeight="1">
      <c r="A387" s="611"/>
      <c r="B387" s="559" t="s">
        <v>787</v>
      </c>
      <c r="C387" s="2442" t="s">
        <v>2178</v>
      </c>
      <c r="D387" s="2442"/>
      <c r="E387" s="2442"/>
      <c r="F387" s="2442"/>
      <c r="G387" s="2442"/>
      <c r="H387" s="2442"/>
      <c r="I387" s="2443"/>
      <c r="J387" s="2453" t="s">
        <v>1449</v>
      </c>
      <c r="K387" s="4235" t="s">
        <v>6051</v>
      </c>
      <c r="L387" s="4236"/>
      <c r="M387" s="4236"/>
      <c r="N387" s="4237"/>
      <c r="O387" s="2441"/>
      <c r="P387" s="2440"/>
    </row>
    <row r="388" spans="1:16" ht="36.75" customHeight="1">
      <c r="B388" s="561"/>
      <c r="C388" s="531" t="s">
        <v>394</v>
      </c>
      <c r="D388" s="2442" t="s">
        <v>6052</v>
      </c>
      <c r="E388" s="2442"/>
      <c r="F388" s="2442"/>
      <c r="G388" s="2443"/>
      <c r="H388" s="2432" t="s">
        <v>2180</v>
      </c>
      <c r="I388" s="2433"/>
      <c r="J388" s="2454"/>
      <c r="K388" s="4238"/>
      <c r="L388" s="4239"/>
      <c r="M388" s="4239"/>
      <c r="N388" s="4240"/>
      <c r="O388" s="730"/>
      <c r="P388" s="729"/>
    </row>
    <row r="389" spans="1:16" ht="31.5" customHeight="1">
      <c r="B389" s="1939" t="s">
        <v>2181</v>
      </c>
      <c r="C389" s="1940"/>
      <c r="D389" s="1940"/>
      <c r="E389" s="1940"/>
      <c r="F389" s="1940"/>
      <c r="G389" s="1940"/>
      <c r="H389" s="1940"/>
      <c r="I389" s="1940"/>
      <c r="J389" s="1940"/>
      <c r="K389" s="1940"/>
      <c r="L389" s="1940"/>
      <c r="M389" s="1940"/>
      <c r="N389" s="1940"/>
      <c r="O389" s="1940"/>
      <c r="P389" s="731"/>
    </row>
    <row r="390" spans="1:16" ht="15"/>
    <row r="391" spans="1:16" ht="15"/>
  </sheetData>
  <protectedRanges>
    <protectedRange algorithmName="SHA-512" hashValue="Vy4WNnMLetCeG+ng9ui6x3+uqKOOyXkr9ydS0hpE1nBblJqWNCsRpMCB+kdhYYAjvYZVZFDOlkpNDEp6qTa4+w==" saltValue="f8i8fDNrQTExav3GvUuKAA==" spinCount="100000" sqref="J59:J65" name="Range1_2"/>
  </protectedRanges>
  <mergeCells count="882">
    <mergeCell ref="P6:P18"/>
    <mergeCell ref="B7:N7"/>
    <mergeCell ref="C8:E8"/>
    <mergeCell ref="F8:N8"/>
    <mergeCell ref="C9:H9"/>
    <mergeCell ref="J9:N9"/>
    <mergeCell ref="C10:H10"/>
    <mergeCell ref="F1:N1"/>
    <mergeCell ref="B4:N4"/>
    <mergeCell ref="B5:P5"/>
    <mergeCell ref="J10:K10"/>
    <mergeCell ref="L10:N10"/>
    <mergeCell ref="C11:H11"/>
    <mergeCell ref="J11:K11"/>
    <mergeCell ref="L11:N11"/>
    <mergeCell ref="C12:H12"/>
    <mergeCell ref="J12:K12"/>
    <mergeCell ref="L12:N12"/>
    <mergeCell ref="C6:H6"/>
    <mergeCell ref="K6:N6"/>
    <mergeCell ref="C15:H15"/>
    <mergeCell ref="G2:O2"/>
    <mergeCell ref="C19:H19"/>
    <mergeCell ref="J19:J23"/>
    <mergeCell ref="K19:N23"/>
    <mergeCell ref="C20:H20"/>
    <mergeCell ref="C21:H21"/>
    <mergeCell ref="O21:O23"/>
    <mergeCell ref="C17:H17"/>
    <mergeCell ref="J17:K17"/>
    <mergeCell ref="L17:N17"/>
    <mergeCell ref="C18:H18"/>
    <mergeCell ref="J18:K18"/>
    <mergeCell ref="L18:N18"/>
    <mergeCell ref="O6:O18"/>
    <mergeCell ref="J15:K15"/>
    <mergeCell ref="L15:N15"/>
    <mergeCell ref="C16:H16"/>
    <mergeCell ref="J16:K16"/>
    <mergeCell ref="L16:N16"/>
    <mergeCell ref="C13:H13"/>
    <mergeCell ref="J13:K13"/>
    <mergeCell ref="L13:N13"/>
    <mergeCell ref="C14:H14"/>
    <mergeCell ref="J14:K14"/>
    <mergeCell ref="L14:N14"/>
    <mergeCell ref="P21:P23"/>
    <mergeCell ref="C22:H22"/>
    <mergeCell ref="C23:H23"/>
    <mergeCell ref="B24:P24"/>
    <mergeCell ref="B25:B26"/>
    <mergeCell ref="C25:F26"/>
    <mergeCell ref="K25:K31"/>
    <mergeCell ref="L25:N31"/>
    <mergeCell ref="C27:I27"/>
    <mergeCell ref="O27:O29"/>
    <mergeCell ref="C31:G31"/>
    <mergeCell ref="H31:J31"/>
    <mergeCell ref="D32:E32"/>
    <mergeCell ref="H32:J32"/>
    <mergeCell ref="C33:I33"/>
    <mergeCell ref="L33:N33"/>
    <mergeCell ref="P27:P29"/>
    <mergeCell ref="D28:I28"/>
    <mergeCell ref="C29:G29"/>
    <mergeCell ref="H29:J29"/>
    <mergeCell ref="D30:E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52:E52"/>
    <mergeCell ref="G52:H52"/>
    <mergeCell ref="I52:J52"/>
    <mergeCell ref="K52:L52"/>
    <mergeCell ref="C53:E53"/>
    <mergeCell ref="G53:H53"/>
    <mergeCell ref="I53:J53"/>
    <mergeCell ref="K53:L53"/>
    <mergeCell ref="C49:E49"/>
    <mergeCell ref="G49:H49"/>
    <mergeCell ref="I49:J49"/>
    <mergeCell ref="K49:L49"/>
    <mergeCell ref="B50:P50"/>
    <mergeCell ref="C51:E51"/>
    <mergeCell ref="G51:H51"/>
    <mergeCell ref="I51:J51"/>
    <mergeCell ref="K51:L51"/>
    <mergeCell ref="C56:E56"/>
    <mergeCell ref="G56:H56"/>
    <mergeCell ref="I56:J56"/>
    <mergeCell ref="K56:L56"/>
    <mergeCell ref="C57:E57"/>
    <mergeCell ref="G57:H57"/>
    <mergeCell ref="I57:J57"/>
    <mergeCell ref="K57:L57"/>
    <mergeCell ref="C54:E54"/>
    <mergeCell ref="G54:H54"/>
    <mergeCell ref="I54:J54"/>
    <mergeCell ref="K54:L54"/>
    <mergeCell ref="C55:E55"/>
    <mergeCell ref="G55:H55"/>
    <mergeCell ref="I55:J55"/>
    <mergeCell ref="K55:L55"/>
    <mergeCell ref="L62:N62"/>
    <mergeCell ref="C63:I63"/>
    <mergeCell ref="L63:N63"/>
    <mergeCell ref="C64:I64"/>
    <mergeCell ref="L64:N64"/>
    <mergeCell ref="C65:I65"/>
    <mergeCell ref="L65:N65"/>
    <mergeCell ref="B58:P58"/>
    <mergeCell ref="C59:I59"/>
    <mergeCell ref="L59:N59"/>
    <mergeCell ref="O59:O64"/>
    <mergeCell ref="P59:P64"/>
    <mergeCell ref="C60:I60"/>
    <mergeCell ref="L60:N60"/>
    <mergeCell ref="C61:I61"/>
    <mergeCell ref="L61:N61"/>
    <mergeCell ref="C62:I62"/>
    <mergeCell ref="C66:J66"/>
    <mergeCell ref="K66:K71"/>
    <mergeCell ref="L66:N71"/>
    <mergeCell ref="O66:O71"/>
    <mergeCell ref="P66:P71"/>
    <mergeCell ref="C67:I67"/>
    <mergeCell ref="C68:I68"/>
    <mergeCell ref="C69:I69"/>
    <mergeCell ref="C70:I70"/>
    <mergeCell ref="C71:F71"/>
    <mergeCell ref="G71:J71"/>
    <mergeCell ref="D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D76:G76"/>
    <mergeCell ref="C77:E77"/>
    <mergeCell ref="F77:G77"/>
    <mergeCell ref="C78:E78"/>
    <mergeCell ref="B83:P83"/>
    <mergeCell ref="C84:G84"/>
    <mergeCell ref="I84:J84"/>
    <mergeCell ref="K84:N84"/>
    <mergeCell ref="B85:E89"/>
    <mergeCell ref="F85:H85"/>
    <mergeCell ref="I85:J85"/>
    <mergeCell ref="K85:N85"/>
    <mergeCell ref="O85:O89"/>
    <mergeCell ref="P85:P89"/>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93"/>
    <mergeCell ref="B92:F93"/>
    <mergeCell ref="G92:N92"/>
    <mergeCell ref="K93:N93"/>
    <mergeCell ref="C94:J94"/>
    <mergeCell ref="K94:N96"/>
    <mergeCell ref="P94:P137"/>
    <mergeCell ref="C100:J100"/>
    <mergeCell ref="K100:N102"/>
    <mergeCell ref="C101:F101"/>
    <mergeCell ref="C102:F102"/>
    <mergeCell ref="C103:J103"/>
    <mergeCell ref="K103:N105"/>
    <mergeCell ref="C104:F104"/>
    <mergeCell ref="C105:F105"/>
    <mergeCell ref="C95:F95"/>
    <mergeCell ref="C96:F96"/>
    <mergeCell ref="C97:J97"/>
    <mergeCell ref="K97:N99"/>
    <mergeCell ref="C98:F98"/>
    <mergeCell ref="C99:F99"/>
    <mergeCell ref="C112:J112"/>
    <mergeCell ref="K112:N114"/>
    <mergeCell ref="C113:F113"/>
    <mergeCell ref="C114:F114"/>
    <mergeCell ref="C115:J115"/>
    <mergeCell ref="K115:N117"/>
    <mergeCell ref="C116:F116"/>
    <mergeCell ref="C117:F117"/>
    <mergeCell ref="C106:J106"/>
    <mergeCell ref="K106:N108"/>
    <mergeCell ref="C107:F107"/>
    <mergeCell ref="C108:F108"/>
    <mergeCell ref="C109:J109"/>
    <mergeCell ref="K109:N111"/>
    <mergeCell ref="C110:F110"/>
    <mergeCell ref="C111:F111"/>
    <mergeCell ref="C124:J124"/>
    <mergeCell ref="K124:N126"/>
    <mergeCell ref="C125:F125"/>
    <mergeCell ref="C126:F126"/>
    <mergeCell ref="C127:J127"/>
    <mergeCell ref="K127:N129"/>
    <mergeCell ref="C128:F128"/>
    <mergeCell ref="C129:F129"/>
    <mergeCell ref="C118:J118"/>
    <mergeCell ref="K118:N120"/>
    <mergeCell ref="C119:F119"/>
    <mergeCell ref="C120:F120"/>
    <mergeCell ref="C121:J121"/>
    <mergeCell ref="K121:N123"/>
    <mergeCell ref="C122:F122"/>
    <mergeCell ref="C123:F123"/>
    <mergeCell ref="C137:F137"/>
    <mergeCell ref="G137:N137"/>
    <mergeCell ref="B138:P138"/>
    <mergeCell ref="C139:F139"/>
    <mergeCell ref="H139:I139"/>
    <mergeCell ref="J139:N139"/>
    <mergeCell ref="C130:J130"/>
    <mergeCell ref="K130:N132"/>
    <mergeCell ref="C131:F131"/>
    <mergeCell ref="C132:F132"/>
    <mergeCell ref="C133:N133"/>
    <mergeCell ref="C134:D134"/>
    <mergeCell ref="E134:J134"/>
    <mergeCell ref="K134:N136"/>
    <mergeCell ref="C135:F135"/>
    <mergeCell ref="C136:F136"/>
    <mergeCell ref="H143:J143"/>
    <mergeCell ref="C144:G144"/>
    <mergeCell ref="H144:J144"/>
    <mergeCell ref="C145:G145"/>
    <mergeCell ref="H145:J145"/>
    <mergeCell ref="L145:N146"/>
    <mergeCell ref="B140:P140"/>
    <mergeCell ref="C141:G141"/>
    <mergeCell ref="H141:J141"/>
    <mergeCell ref="K141:K148"/>
    <mergeCell ref="L141:N144"/>
    <mergeCell ref="O141:O144"/>
    <mergeCell ref="P141:P144"/>
    <mergeCell ref="C142:G142"/>
    <mergeCell ref="H142:J142"/>
    <mergeCell ref="C143:G143"/>
    <mergeCell ref="O145:O146"/>
    <mergeCell ref="P145:P146"/>
    <mergeCell ref="C146:G146"/>
    <mergeCell ref="H146:J146"/>
    <mergeCell ref="C147:G147"/>
    <mergeCell ref="H147:J147"/>
    <mergeCell ref="L147:N148"/>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D153:F153"/>
    <mergeCell ref="G153:I153"/>
    <mergeCell ref="J153:L153"/>
    <mergeCell ref="M153:N153"/>
    <mergeCell ref="D154:F154"/>
    <mergeCell ref="G154:I154"/>
    <mergeCell ref="J154:L154"/>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F161"/>
    <mergeCell ref="G161:I161"/>
    <mergeCell ref="J161:L161"/>
    <mergeCell ref="M161:N161"/>
    <mergeCell ref="C162:F162"/>
    <mergeCell ref="G162:I162"/>
    <mergeCell ref="J162:L162"/>
    <mergeCell ref="M162:N162"/>
    <mergeCell ref="C159:F159"/>
    <mergeCell ref="G159:I159"/>
    <mergeCell ref="J159:L159"/>
    <mergeCell ref="M159:N159"/>
    <mergeCell ref="C160:F160"/>
    <mergeCell ref="G160:I160"/>
    <mergeCell ref="J160:L160"/>
    <mergeCell ref="M160:N160"/>
    <mergeCell ref="C165:E165"/>
    <mergeCell ref="H165:I165"/>
    <mergeCell ref="J165:L165"/>
    <mergeCell ref="M165:N165"/>
    <mergeCell ref="B166:N166"/>
    <mergeCell ref="C167:E167"/>
    <mergeCell ref="G167:K167"/>
    <mergeCell ref="L167:N167"/>
    <mergeCell ref="C163:F163"/>
    <mergeCell ref="G163:I163"/>
    <mergeCell ref="J163:L163"/>
    <mergeCell ref="M163:N163"/>
    <mergeCell ref="C164:F164"/>
    <mergeCell ref="G164:I164"/>
    <mergeCell ref="J164:L164"/>
    <mergeCell ref="M164:N164"/>
    <mergeCell ref="L170:N170"/>
    <mergeCell ref="C171:E171"/>
    <mergeCell ref="G171:K171"/>
    <mergeCell ref="L171:N171"/>
    <mergeCell ref="C172:E172"/>
    <mergeCell ref="G172:K172"/>
    <mergeCell ref="L172:N172"/>
    <mergeCell ref="O167:O178"/>
    <mergeCell ref="P167:P178"/>
    <mergeCell ref="C168:E168"/>
    <mergeCell ref="G168:K168"/>
    <mergeCell ref="L168:N168"/>
    <mergeCell ref="C169:E169"/>
    <mergeCell ref="G169:K169"/>
    <mergeCell ref="L169:N169"/>
    <mergeCell ref="C170:E170"/>
    <mergeCell ref="G170:K170"/>
    <mergeCell ref="C175:E175"/>
    <mergeCell ref="G175:K175"/>
    <mergeCell ref="L175:N175"/>
    <mergeCell ref="C176:E176"/>
    <mergeCell ref="G176:K176"/>
    <mergeCell ref="L176:N176"/>
    <mergeCell ref="C173:E173"/>
    <mergeCell ref="G173:K173"/>
    <mergeCell ref="L173:N173"/>
    <mergeCell ref="C174:E174"/>
    <mergeCell ref="G174:K174"/>
    <mergeCell ref="L174:N174"/>
    <mergeCell ref="P179:P190"/>
    <mergeCell ref="C180:E180"/>
    <mergeCell ref="G180:N180"/>
    <mergeCell ref="C181:E181"/>
    <mergeCell ref="G181:N181"/>
    <mergeCell ref="C182:E182"/>
    <mergeCell ref="G182:N182"/>
    <mergeCell ref="C177:E177"/>
    <mergeCell ref="G177:K177"/>
    <mergeCell ref="L177:N177"/>
    <mergeCell ref="C178:E178"/>
    <mergeCell ref="G178:K178"/>
    <mergeCell ref="L178:N178"/>
    <mergeCell ref="C183:E183"/>
    <mergeCell ref="G183:N183"/>
    <mergeCell ref="C184:E184"/>
    <mergeCell ref="G184:N184"/>
    <mergeCell ref="C185:E185"/>
    <mergeCell ref="G185:N185"/>
    <mergeCell ref="C179:E179"/>
    <mergeCell ref="G179:N179"/>
    <mergeCell ref="O179:O190"/>
    <mergeCell ref="C189:E189"/>
    <mergeCell ref="G189:N189"/>
    <mergeCell ref="C190:E190"/>
    <mergeCell ref="G190:N190"/>
    <mergeCell ref="C191:E191"/>
    <mergeCell ref="G191:K191"/>
    <mergeCell ref="L191:N191"/>
    <mergeCell ref="C186:E186"/>
    <mergeCell ref="G186:N186"/>
    <mergeCell ref="C187:E187"/>
    <mergeCell ref="G187:N187"/>
    <mergeCell ref="C188:E188"/>
    <mergeCell ref="G188:N188"/>
    <mergeCell ref="O191:O202"/>
    <mergeCell ref="L201:N201"/>
    <mergeCell ref="C202:E202"/>
    <mergeCell ref="G202:K202"/>
    <mergeCell ref="L202:N202"/>
    <mergeCell ref="C199:E199"/>
    <mergeCell ref="G199:K199"/>
    <mergeCell ref="L199:N199"/>
    <mergeCell ref="P191:P202"/>
    <mergeCell ref="C192:E192"/>
    <mergeCell ref="G192:K192"/>
    <mergeCell ref="L192:N192"/>
    <mergeCell ref="C193:E193"/>
    <mergeCell ref="G193:K193"/>
    <mergeCell ref="L193:N193"/>
    <mergeCell ref="C194:E194"/>
    <mergeCell ref="G194:K194"/>
    <mergeCell ref="C197:E197"/>
    <mergeCell ref="G197:K197"/>
    <mergeCell ref="L197:N197"/>
    <mergeCell ref="C198:E198"/>
    <mergeCell ref="G198:K198"/>
    <mergeCell ref="L198:N198"/>
    <mergeCell ref="L194:N194"/>
    <mergeCell ref="C195:E195"/>
    <mergeCell ref="G195:K195"/>
    <mergeCell ref="L195:N195"/>
    <mergeCell ref="C196:E196"/>
    <mergeCell ref="G196:K196"/>
    <mergeCell ref="L196:N196"/>
    <mergeCell ref="C201:E201"/>
    <mergeCell ref="G201:K201"/>
    <mergeCell ref="C200:E200"/>
    <mergeCell ref="G200:K200"/>
    <mergeCell ref="L200:N200"/>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F226:J226"/>
    <mergeCell ref="C227:G227"/>
    <mergeCell ref="H227:J227"/>
    <mergeCell ref="H221:J221"/>
    <mergeCell ref="G209:N209"/>
    <mergeCell ref="C213:E213"/>
    <mergeCell ref="G213:N213"/>
    <mergeCell ref="C214:E214"/>
    <mergeCell ref="G214:N214"/>
    <mergeCell ref="C215:G215"/>
    <mergeCell ref="H215:J215"/>
    <mergeCell ref="K215:K221"/>
    <mergeCell ref="L215:N221"/>
    <mergeCell ref="H220:J220"/>
    <mergeCell ref="C221:G221"/>
    <mergeCell ref="C222:N222"/>
    <mergeCell ref="O215:O221"/>
    <mergeCell ref="P215:P221"/>
    <mergeCell ref="C216:J216"/>
    <mergeCell ref="D217:G217"/>
    <mergeCell ref="H217:J217"/>
    <mergeCell ref="D218:G218"/>
    <mergeCell ref="H218:J218"/>
    <mergeCell ref="D219:G219"/>
    <mergeCell ref="H219:J219"/>
    <mergeCell ref="D220:G220"/>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P222:P226"/>
    <mergeCell ref="C223:G223"/>
    <mergeCell ref="H223:J223"/>
    <mergeCell ref="K223:K228"/>
    <mergeCell ref="L223:N228"/>
    <mergeCell ref="C224:G224"/>
    <mergeCell ref="H224:J224"/>
    <mergeCell ref="C225:G225"/>
    <mergeCell ref="H225:J225"/>
    <mergeCell ref="C226:E226"/>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N259"/>
    <mergeCell ref="C260:E260"/>
    <mergeCell ref="H260:N262"/>
    <mergeCell ref="C261:E261"/>
    <mergeCell ref="C262:E262"/>
    <mergeCell ref="C263:E263"/>
    <mergeCell ref="G263:G267"/>
    <mergeCell ref="H263:N267"/>
    <mergeCell ref="O263:O267"/>
    <mergeCell ref="P263:P267"/>
    <mergeCell ref="C264:E264"/>
    <mergeCell ref="C265:E265"/>
    <mergeCell ref="C266:E266"/>
    <mergeCell ref="C267:E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P324:P372"/>
    <mergeCell ref="C325:K325"/>
    <mergeCell ref="L325:L372"/>
    <mergeCell ref="M325:N372"/>
    <mergeCell ref="D326:I326"/>
    <mergeCell ref="J326:K326"/>
    <mergeCell ref="D327:I327"/>
    <mergeCell ref="J327:K327"/>
    <mergeCell ref="D328:G328"/>
    <mergeCell ref="H328:I328"/>
    <mergeCell ref="D334:G334"/>
    <mergeCell ref="H334:I334"/>
    <mergeCell ref="J334:K334"/>
    <mergeCell ref="H335:I335"/>
    <mergeCell ref="J335:K335"/>
    <mergeCell ref="D336:I336"/>
    <mergeCell ref="J336:K336"/>
    <mergeCell ref="D330:I330"/>
    <mergeCell ref="J330:K330"/>
    <mergeCell ref="C331:K331"/>
    <mergeCell ref="D332:I332"/>
    <mergeCell ref="J332:K332"/>
    <mergeCell ref="D333:I333"/>
    <mergeCell ref="J333:K333"/>
    <mergeCell ref="H341:I341"/>
    <mergeCell ref="J341:K341"/>
    <mergeCell ref="D342:I342"/>
    <mergeCell ref="J342:K342"/>
    <mergeCell ref="C343:K343"/>
    <mergeCell ref="D344:I344"/>
    <mergeCell ref="J344:K344"/>
    <mergeCell ref="C337:K337"/>
    <mergeCell ref="D338:I338"/>
    <mergeCell ref="J338:K338"/>
    <mergeCell ref="D339:I339"/>
    <mergeCell ref="J339:K339"/>
    <mergeCell ref="D340:G340"/>
    <mergeCell ref="H340:I340"/>
    <mergeCell ref="J340:K340"/>
    <mergeCell ref="D348:I348"/>
    <mergeCell ref="J348:K348"/>
    <mergeCell ref="C349:K349"/>
    <mergeCell ref="D350:I350"/>
    <mergeCell ref="J350:K350"/>
    <mergeCell ref="D351:I351"/>
    <mergeCell ref="J351:K351"/>
    <mergeCell ref="D345:I345"/>
    <mergeCell ref="J345:K345"/>
    <mergeCell ref="D346:G346"/>
    <mergeCell ref="H346:I346"/>
    <mergeCell ref="J346:K346"/>
    <mergeCell ref="H347:I347"/>
    <mergeCell ref="J347:K347"/>
    <mergeCell ref="C355:K355"/>
    <mergeCell ref="D356:I356"/>
    <mergeCell ref="J356:K356"/>
    <mergeCell ref="D357:I357"/>
    <mergeCell ref="J357:K357"/>
    <mergeCell ref="D358:G358"/>
    <mergeCell ref="H358:I358"/>
    <mergeCell ref="J358:K358"/>
    <mergeCell ref="D352:G352"/>
    <mergeCell ref="H352:I352"/>
    <mergeCell ref="J352:K352"/>
    <mergeCell ref="H353:I353"/>
    <mergeCell ref="J353:K353"/>
    <mergeCell ref="D354:I354"/>
    <mergeCell ref="J354:K354"/>
    <mergeCell ref="D363:I363"/>
    <mergeCell ref="J363:K363"/>
    <mergeCell ref="D364:G364"/>
    <mergeCell ref="H364:I364"/>
    <mergeCell ref="J364:K364"/>
    <mergeCell ref="H365:I365"/>
    <mergeCell ref="J365:K365"/>
    <mergeCell ref="H359:I359"/>
    <mergeCell ref="J359:K359"/>
    <mergeCell ref="D360:I360"/>
    <mergeCell ref="J360:K360"/>
    <mergeCell ref="C361:K361"/>
    <mergeCell ref="D362:I362"/>
    <mergeCell ref="J362:K362"/>
    <mergeCell ref="D370:G370"/>
    <mergeCell ref="H370:I370"/>
    <mergeCell ref="J370:K370"/>
    <mergeCell ref="H371:I371"/>
    <mergeCell ref="J371:K371"/>
    <mergeCell ref="D372:I372"/>
    <mergeCell ref="J372:K372"/>
    <mergeCell ref="D366:I366"/>
    <mergeCell ref="J366:K366"/>
    <mergeCell ref="C367:K367"/>
    <mergeCell ref="D368:I368"/>
    <mergeCell ref="J368:K368"/>
    <mergeCell ref="D369:I369"/>
    <mergeCell ref="J369:K369"/>
    <mergeCell ref="C376:G376"/>
    <mergeCell ref="H376:I376"/>
    <mergeCell ref="J376:J377"/>
    <mergeCell ref="K376:N377"/>
    <mergeCell ref="O376:O377"/>
    <mergeCell ref="P376:P377"/>
    <mergeCell ref="C377:G377"/>
    <mergeCell ref="H377:I377"/>
    <mergeCell ref="C373:G373"/>
    <mergeCell ref="J373:N373"/>
    <mergeCell ref="C374:G374"/>
    <mergeCell ref="J374:N374"/>
    <mergeCell ref="O374:O375"/>
    <mergeCell ref="P374:P375"/>
    <mergeCell ref="C375:G375"/>
    <mergeCell ref="H375:N375"/>
    <mergeCell ref="B389:O389"/>
    <mergeCell ref="C386:G386"/>
    <mergeCell ref="H386:I386"/>
    <mergeCell ref="K386:N386"/>
    <mergeCell ref="C387:I387"/>
    <mergeCell ref="J387:J388"/>
    <mergeCell ref="K387:N388"/>
    <mergeCell ref="D388:G388"/>
    <mergeCell ref="H388:I388"/>
    <mergeCell ref="B378:G378"/>
    <mergeCell ref="H378:N378"/>
    <mergeCell ref="O378:P378"/>
    <mergeCell ref="B379:P379"/>
    <mergeCell ref="C380:G380"/>
    <mergeCell ref="H380:I380"/>
    <mergeCell ref="K380:N380"/>
    <mergeCell ref="O380:P387"/>
    <mergeCell ref="C381:G381"/>
    <mergeCell ref="H381:I381"/>
    <mergeCell ref="C384:G384"/>
    <mergeCell ref="H384:I384"/>
    <mergeCell ref="K384:N384"/>
    <mergeCell ref="C385:G385"/>
    <mergeCell ref="H385:I385"/>
    <mergeCell ref="K385:N385"/>
    <mergeCell ref="K381:N381"/>
    <mergeCell ref="C382:G382"/>
    <mergeCell ref="H382:I382"/>
    <mergeCell ref="K382:N382"/>
    <mergeCell ref="D383:G383"/>
    <mergeCell ref="H383:I383"/>
    <mergeCell ref="K383:N383"/>
  </mergeCells>
  <phoneticPr fontId="23" type="noConversion"/>
  <conditionalFormatting sqref="F73:F75">
    <cfRule type="containsBlanks" dxfId="1082" priority="196">
      <formula>LEN(TRIM(F73))=0</formula>
    </cfRule>
  </conditionalFormatting>
  <conditionalFormatting sqref="F77:F80">
    <cfRule type="containsBlanks" dxfId="1081" priority="195">
      <formula>LEN(TRIM(F77))=0</formula>
    </cfRule>
  </conditionalFormatting>
  <conditionalFormatting sqref="F168:F178">
    <cfRule type="containsBlanks" dxfId="1080" priority="30">
      <formula>LEN(TRIM(F168))=0</formula>
    </cfRule>
  </conditionalFormatting>
  <conditionalFormatting sqref="F180:F190">
    <cfRule type="containsBlanks" dxfId="1079" priority="24">
      <formula>LEN(TRIM(F180))=0</formula>
    </cfRule>
  </conditionalFormatting>
  <conditionalFormatting sqref="F257:F258 O6 H84 G95:J96 G98:J99 G101:J102 G110:J111 G113:J114 G119:J120 G122:J123 G125:J126 G128:J129 G131:J132 F192:F202 O279 H281:I284 K281:L284 O282 H286:I288 K286:L288 H290:I295 K290:L295 H297:I299 K297:L299 O304:O305 O310 O314 O317">
    <cfRule type="containsBlanks" dxfId="1078" priority="210">
      <formula>LEN(TRIM(F6))=0</formula>
    </cfRule>
  </conditionalFormatting>
  <conditionalFormatting sqref="F258">
    <cfRule type="expression" dxfId="1077" priority="97">
      <formula>#REF!="Oui"</formula>
    </cfRule>
  </conditionalFormatting>
  <conditionalFormatting sqref="F260:F267">
    <cfRule type="containsBlanks" dxfId="1076" priority="155">
      <formula>LEN(TRIM(F260))=0</formula>
    </cfRule>
  </conditionalFormatting>
  <conditionalFormatting sqref="F264:F267">
    <cfRule type="expression" dxfId="1075" priority="111">
      <formula>OR($F$263="Non",$F$263="Ne sais pas")</formula>
    </cfRule>
  </conditionalFormatting>
  <conditionalFormatting sqref="F273:F277">
    <cfRule type="containsBlanks" dxfId="1074" priority="108">
      <formula>LEN(TRIM(F273))=0</formula>
    </cfRule>
  </conditionalFormatting>
  <conditionalFormatting sqref="F250:G250 F251 F252:G252 F253 F254:G254">
    <cfRule type="containsBlanks" dxfId="1073" priority="186">
      <formula>LEN(TRIM(F250))=0</formula>
    </cfRule>
  </conditionalFormatting>
  <conditionalFormatting sqref="F273:G277">
    <cfRule type="expression" dxfId="1072" priority="105">
      <formula>OR($G$271="Non",$G$271="Ne sais pas",$G$271="Non applicable (no LMIS)")</formula>
    </cfRule>
    <cfRule type="expression" dxfId="1071" priority="106">
      <formula>OR($G$271="Non",$G$271="Ne sais pas",$G$271="Non applicable (aucun LMIS)")</formula>
    </cfRule>
    <cfRule type="expression" dxfId="1070" priority="107">
      <formula>OR($G$269="Non",$G$269="Ne sais pas")</formula>
    </cfRule>
  </conditionalFormatting>
  <conditionalFormatting sqref="F47:H47 K47:M47">
    <cfRule type="containsBlanks" dxfId="1069" priority="129">
      <formula>LEN(TRIM(F47))=0</formula>
    </cfRule>
  </conditionalFormatting>
  <conditionalFormatting sqref="F86:J86">
    <cfRule type="containsBlanks" dxfId="1068" priority="128">
      <formula>LEN(TRIM(F86))=0</formula>
    </cfRule>
  </conditionalFormatting>
  <conditionalFormatting sqref="F228:J228">
    <cfRule type="expression" dxfId="1067" priority="114">
      <formula>$H$227="Non"</formula>
    </cfRule>
  </conditionalFormatting>
  <conditionalFormatting sqref="F246:K246">
    <cfRule type="expression" dxfId="1066" priority="112">
      <formula>OR($K245="Non",$K245="Ne sais pas")</formula>
    </cfRule>
  </conditionalFormatting>
  <conditionalFormatting sqref="F45:M45">
    <cfRule type="expression" dxfId="1065" priority="130">
      <formula>OR($I$42="Non",$I$42="Ne sais pas")</formula>
    </cfRule>
    <cfRule type="containsBlanks" dxfId="1064" priority="131">
      <formula>LEN(TRIM(F45))=0</formula>
    </cfRule>
  </conditionalFormatting>
  <conditionalFormatting sqref="F47:M47">
    <cfRule type="expression" dxfId="1063" priority="5">
      <formula>OR($I$42="Non",$I$42="Ne sais pas")</formula>
    </cfRule>
  </conditionalFormatting>
  <conditionalFormatting sqref="F52:M56">
    <cfRule type="containsBlanks" dxfId="1062" priority="84">
      <formula>LEN(TRIM(F52))=0</formula>
    </cfRule>
  </conditionalFormatting>
  <conditionalFormatting sqref="F8:N8">
    <cfRule type="expression" dxfId="1061" priority="135">
      <formula>OR($I$6="Non",$I$6="Ne sais pas")</formula>
    </cfRule>
    <cfRule type="expression" dxfId="1060" priority="136">
      <formula>$N$13="No"</formula>
    </cfRule>
    <cfRule type="expression" dxfId="1059" priority="137">
      <formula>$N$13="Non applicable"</formula>
    </cfRule>
    <cfRule type="expression" dxfId="1058" priority="138">
      <formula>$N$13="Ne sais pas"</formula>
    </cfRule>
    <cfRule type="containsBlanks" dxfId="1057" priority="215">
      <formula>LEN(TRIM(F8))=0</formula>
    </cfRule>
  </conditionalFormatting>
  <conditionalFormatting sqref="F86:N89 K97 K100 K112">
    <cfRule type="expression" dxfId="1056" priority="127">
      <formula>OR($H$84="Non",$H$84="Ne sais pas")</formula>
    </cfRule>
  </conditionalFormatting>
  <conditionalFormatting sqref="G38:G39">
    <cfRule type="expression" dxfId="1055" priority="133">
      <formula>$J$35="Non"</formula>
    </cfRule>
  </conditionalFormatting>
  <conditionalFormatting sqref="G139">
    <cfRule type="containsBlanks" dxfId="1054" priority="207">
      <formula>LEN(TRIM(G139))=0</formula>
    </cfRule>
  </conditionalFormatting>
  <conditionalFormatting sqref="G151:G153 J151:J153 G164">
    <cfRule type="containsBlanks" dxfId="1053" priority="56">
      <formula>LEN(TRIM(G151))=0</formula>
    </cfRule>
  </conditionalFormatting>
  <conditionalFormatting sqref="G154:G161">
    <cfRule type="containsBlanks" dxfId="1052" priority="51">
      <formula>LEN(TRIM(G154))=0</formula>
    </cfRule>
  </conditionalFormatting>
  <conditionalFormatting sqref="G162:G163">
    <cfRule type="containsBlanks" dxfId="1051" priority="34">
      <formula>LEN(TRIM(G162))=0</formula>
    </cfRule>
  </conditionalFormatting>
  <conditionalFormatting sqref="G256">
    <cfRule type="containsBlanks" dxfId="1050" priority="185">
      <formula>LEN(TRIM(G256))=0</formula>
    </cfRule>
  </conditionalFormatting>
  <conditionalFormatting sqref="G269">
    <cfRule type="containsBlanks" dxfId="1049" priority="188">
      <formula>LEN(TRIM(G269))=0</formula>
    </cfRule>
  </conditionalFormatting>
  <conditionalFormatting sqref="G271">
    <cfRule type="expression" dxfId="1048" priority="109">
      <formula>OR($G$269="Non",$G$269="Ne sais pas")</formula>
    </cfRule>
    <cfRule type="containsBlanks" dxfId="1047" priority="110">
      <formula>LEN(TRIM(G271))=0</formula>
    </cfRule>
  </conditionalFormatting>
  <conditionalFormatting sqref="G47:H47 K47:N47">
    <cfRule type="expression" dxfId="1046" priority="100">
      <formula>$F$47="Non"</formula>
    </cfRule>
  </conditionalFormatting>
  <conditionalFormatting sqref="G151:I151">
    <cfRule type="expression" dxfId="1045" priority="55">
      <formula>OR($I$92="Non",$I$92="Ne sais pas")</formula>
    </cfRule>
  </conditionalFormatting>
  <conditionalFormatting sqref="G152:I152">
    <cfRule type="expression" dxfId="1044" priority="53">
      <formula>OR($I$93="Non",$I$93="Ne sais pas")</formula>
    </cfRule>
  </conditionalFormatting>
  <conditionalFormatting sqref="G153:I154">
    <cfRule type="expression" dxfId="1043" priority="50">
      <formula>OR($I$94="Non",$I$94="Ne sais pas")</formula>
    </cfRule>
  </conditionalFormatting>
  <conditionalFormatting sqref="G155:I155">
    <cfRule type="expression" dxfId="1042" priority="47">
      <formula>OR($I$95="Non",$I$95="Ne sais pas")</formula>
    </cfRule>
  </conditionalFormatting>
  <conditionalFormatting sqref="G156:I156">
    <cfRule type="expression" dxfId="1041" priority="45">
      <formula>OR($I$96="Non",$I$96="Ne sais pas")</formula>
    </cfRule>
  </conditionalFormatting>
  <conditionalFormatting sqref="G157:I157">
    <cfRule type="expression" dxfId="1040" priority="43">
      <formula>OR($I$97="Non",$I$97="Ne sais pas")</formula>
    </cfRule>
  </conditionalFormatting>
  <conditionalFormatting sqref="G158:I158">
    <cfRule type="expression" dxfId="1039" priority="41">
      <formula>OR($I$98="Non",$I$98="Ne sais pas")</formula>
    </cfRule>
  </conditionalFormatting>
  <conditionalFormatting sqref="G159:I159">
    <cfRule type="expression" dxfId="1038" priority="39">
      <formula>OR($I$99="Non",$I$99="Ne sais pas")</formula>
    </cfRule>
  </conditionalFormatting>
  <conditionalFormatting sqref="G160:I160">
    <cfRule type="expression" dxfId="1037" priority="37">
      <formula>OR($I$100="Non",$I$100="Ne sais pas")</formula>
    </cfRule>
  </conditionalFormatting>
  <conditionalFormatting sqref="G161:I161">
    <cfRule type="expression" dxfId="1036" priority="36">
      <formula>OR($I$101="Non",$I$101="Ne sais pas")</formula>
    </cfRule>
  </conditionalFormatting>
  <conditionalFormatting sqref="G162:I163">
    <cfRule type="expression" dxfId="1035" priority="33">
      <formula>OR($G$95="Non",$G$95="Ne sais pas")</formula>
    </cfRule>
  </conditionalFormatting>
  <conditionalFormatting sqref="G164:I164">
    <cfRule type="expression" dxfId="1034" priority="35">
      <formula>OR($I$104="Non",$I$104="Ne sais pas")</formula>
    </cfRule>
  </conditionalFormatting>
  <conditionalFormatting sqref="G38:J39">
    <cfRule type="expression" dxfId="1033" priority="132">
      <formula>OR($J$35="Non",$J$35="Ne sais pas")</formula>
    </cfRule>
    <cfRule type="containsBlanks" dxfId="1032" priority="134">
      <formula>LEN(TRIM(G38))=0</formula>
    </cfRule>
  </conditionalFormatting>
  <conditionalFormatting sqref="G71:J71">
    <cfRule type="containsBlanks" dxfId="1031" priority="187">
      <formula>LEN(TRIM(G71))=0</formula>
    </cfRule>
  </conditionalFormatting>
  <conditionalFormatting sqref="G104:J105">
    <cfRule type="containsBlanks" dxfId="1030" priority="1">
      <formula>LEN(TRIM(G104))=0</formula>
    </cfRule>
  </conditionalFormatting>
  <conditionalFormatting sqref="G107:J108">
    <cfRule type="containsBlanks" dxfId="1029" priority="3">
      <formula>LEN(TRIM(G107))=0</formula>
    </cfRule>
  </conditionalFormatting>
  <conditionalFormatting sqref="G116:J117">
    <cfRule type="containsBlanks" dxfId="1028" priority="2">
      <formula>LEN(TRIM(G116))=0</formula>
    </cfRule>
  </conditionalFormatting>
  <conditionalFormatting sqref="G168:K178">
    <cfRule type="expression" dxfId="1027" priority="29">
      <formula>OR($F168="Non",$F168="Ne sais pas")</formula>
    </cfRule>
  </conditionalFormatting>
  <conditionalFormatting sqref="G45:N45">
    <cfRule type="expression" dxfId="1026" priority="101">
      <formula>$F$45="Non"</formula>
    </cfRule>
  </conditionalFormatting>
  <conditionalFormatting sqref="G180:N190">
    <cfRule type="expression" dxfId="1025" priority="23">
      <formula>OR($F180="Non",$F180="Ne sais pas")</formula>
    </cfRule>
  </conditionalFormatting>
  <conditionalFormatting sqref="G192:N202">
    <cfRule type="expression" dxfId="1024" priority="123">
      <formula>OR($F192="Non",$F192="Ne sais pas")</formula>
    </cfRule>
  </conditionalFormatting>
  <conditionalFormatting sqref="G204:N214">
    <cfRule type="expression" dxfId="1023" priority="122">
      <formula>OR($F204="Non",$F204="Ne sais pas")</formula>
    </cfRule>
  </conditionalFormatting>
  <conditionalFormatting sqref="H25:H26">
    <cfRule type="containsBlanks" dxfId="1022" priority="157">
      <formula>LEN(TRIM(H25))=0</formula>
    </cfRule>
  </conditionalFormatting>
  <conditionalFormatting sqref="H29:H32">
    <cfRule type="containsBlanks" dxfId="1021" priority="69">
      <formula>LEN(TRIM(H29))=0</formula>
    </cfRule>
  </conditionalFormatting>
  <conditionalFormatting sqref="H141:H142">
    <cfRule type="expression" dxfId="1020" priority="61">
      <formula>#REF!="Don't know"</formula>
    </cfRule>
    <cfRule type="containsBlanks" dxfId="1019" priority="62">
      <formula>LEN(TRIM(H141))=0</formula>
    </cfRule>
  </conditionalFormatting>
  <conditionalFormatting sqref="H141:H144">
    <cfRule type="expression" dxfId="1018" priority="60">
      <formula>#REF!="Non"</formula>
    </cfRule>
  </conditionalFormatting>
  <conditionalFormatting sqref="H143:H144">
    <cfRule type="expression" dxfId="1017" priority="59">
      <formula>#REF!="Ne sais pas"</formula>
    </cfRule>
  </conditionalFormatting>
  <conditionalFormatting sqref="H143:H145">
    <cfRule type="containsBlanks" dxfId="1016" priority="63">
      <formula>LEN(TRIM(H143))=0</formula>
    </cfRule>
  </conditionalFormatting>
  <conditionalFormatting sqref="H145">
    <cfRule type="expression" dxfId="1015" priority="64">
      <formula>#REF!="Don't know"</formula>
    </cfRule>
    <cfRule type="expression" dxfId="1014" priority="65">
      <formula>#REF!="No"</formula>
    </cfRule>
  </conditionalFormatting>
  <conditionalFormatting sqref="H147 K141">
    <cfRule type="expression" dxfId="1013" priority="203">
      <formula>#REF!="Don't know"</formula>
    </cfRule>
    <cfRule type="expression" dxfId="1012" priority="204">
      <formula>#REF!="No"</formula>
    </cfRule>
  </conditionalFormatting>
  <conditionalFormatting sqref="H147">
    <cfRule type="containsBlanks" dxfId="1011" priority="202">
      <formula>LEN(TRIM(H147))=0</formula>
    </cfRule>
  </conditionalFormatting>
  <conditionalFormatting sqref="H215">
    <cfRule type="containsBlanks" dxfId="1010" priority="192">
      <formula>LEN(TRIM(H215))=0</formula>
    </cfRule>
    <cfRule type="expression" dxfId="1009" priority="193">
      <formula>#REF!="Don't know"</formula>
    </cfRule>
    <cfRule type="expression" dxfId="1008" priority="194">
      <formula>#REF!="No"</formula>
    </cfRule>
  </conditionalFormatting>
  <conditionalFormatting sqref="H217:H220">
    <cfRule type="containsBlanks" dxfId="1007" priority="119">
      <formula>LEN(TRIM(H217))=0</formula>
    </cfRule>
    <cfRule type="expression" dxfId="1006" priority="120">
      <formula>$H$148="Ne sais pas"</formula>
    </cfRule>
    <cfRule type="expression" dxfId="1005" priority="121">
      <formula>$H$148="Non"</formula>
    </cfRule>
  </conditionalFormatting>
  <conditionalFormatting sqref="H223:H225">
    <cfRule type="containsBlanks" dxfId="1004" priority="117">
      <formula>LEN(TRIM(H223))=0</formula>
    </cfRule>
  </conditionalFormatting>
  <conditionalFormatting sqref="H227">
    <cfRule type="containsBlanks" dxfId="1003" priority="115">
      <formula>LEN(TRIM(H227))=0</formula>
    </cfRule>
  </conditionalFormatting>
  <conditionalFormatting sqref="H304:H306">
    <cfRule type="containsBlanks" dxfId="1002" priority="22">
      <formula>LEN(TRIM(H304))=0</formula>
    </cfRule>
  </conditionalFormatting>
  <conditionalFormatting sqref="H308">
    <cfRule type="containsBlanks" dxfId="1001" priority="18">
      <formula>LEN(TRIM(H308))=0</formula>
    </cfRule>
  </conditionalFormatting>
  <conditionalFormatting sqref="H309:H315">
    <cfRule type="containsBlanks" dxfId="1000" priority="20">
      <formula>LEN(TRIM(H309))=0</formula>
    </cfRule>
  </conditionalFormatting>
  <conditionalFormatting sqref="H317:H318">
    <cfRule type="containsBlanks" dxfId="999" priority="16">
      <formula>LEN(TRIM(H317))=0</formula>
    </cfRule>
  </conditionalFormatting>
  <conditionalFormatting sqref="H320">
    <cfRule type="containsBlanks" dxfId="998" priority="15">
      <formula>LEN(TRIM(H320))=0</formula>
    </cfRule>
  </conditionalFormatting>
  <conditionalFormatting sqref="H373:H374">
    <cfRule type="containsBlanks" dxfId="997" priority="166">
      <formula>LEN(TRIM(H373))=0</formula>
    </cfRule>
  </conditionalFormatting>
  <conditionalFormatting sqref="H377">
    <cfRule type="containsBlanks" dxfId="996" priority="149">
      <formula>LEN(TRIM(H377))=0</formula>
    </cfRule>
    <cfRule type="containsBlanks" priority="150">
      <formula>LEN(TRIM(H377))=0</formula>
    </cfRule>
  </conditionalFormatting>
  <conditionalFormatting sqref="H380:H381">
    <cfRule type="containsBlanks" dxfId="995" priority="8">
      <formula>LEN(TRIM(H380))=0</formula>
    </cfRule>
  </conditionalFormatting>
  <conditionalFormatting sqref="H380:H386">
    <cfRule type="containsBlanks" priority="9">
      <formula>LEN(TRIM(H380))=0</formula>
    </cfRule>
  </conditionalFormatting>
  <conditionalFormatting sqref="H382:H386">
    <cfRule type="containsBlanks" dxfId="994" priority="103">
      <formula>LEN(TRIM(H382))=0</formula>
    </cfRule>
  </conditionalFormatting>
  <conditionalFormatting sqref="H388">
    <cfRule type="containsBlanks" dxfId="993" priority="158">
      <formula>LEN(TRIM(H388))=0</formula>
    </cfRule>
    <cfRule type="containsBlanks" priority="159">
      <formula>LEN(TRIM(H388))=0</formula>
    </cfRule>
  </conditionalFormatting>
  <conditionalFormatting sqref="H376:I376">
    <cfRule type="containsBlanks" dxfId="992" priority="190">
      <formula>LEN(TRIM(H376))=0</formula>
    </cfRule>
    <cfRule type="containsBlanks" priority="191">
      <formula>LEN(TRIM(H376))=0</formula>
    </cfRule>
  </conditionalFormatting>
  <conditionalFormatting sqref="H377:I377">
    <cfRule type="expression" dxfId="991" priority="95">
      <formula>OR($H$376="Aucun plan PSE commencé/élaboré",$H$376="Oui plan PSE mais aucun composant FP/RH",$H$376="Ne sais pas")</formula>
    </cfRule>
  </conditionalFormatting>
  <conditionalFormatting sqref="H381:I381">
    <cfRule type="expression" dxfId="990" priority="7">
      <formula>OR($H$344="Non",$H$344="Ne sais pas")</formula>
    </cfRule>
  </conditionalFormatting>
  <conditionalFormatting sqref="H384:I384">
    <cfRule type="expression" dxfId="989" priority="94">
      <formula>$I$6="Non"</formula>
    </cfRule>
  </conditionalFormatting>
  <conditionalFormatting sqref="H141:J144">
    <cfRule type="expression" dxfId="988" priority="58">
      <formula>OR($G$111="Non",$G$111="Ne sais pas")</formula>
    </cfRule>
  </conditionalFormatting>
  <conditionalFormatting sqref="H146:J146">
    <cfRule type="expression" dxfId="987" priority="126">
      <formula>OR($H$145="Non",$H$145="Ne sais pas")</formula>
    </cfRule>
  </conditionalFormatting>
  <conditionalFormatting sqref="H148:J148">
    <cfRule type="expression" dxfId="986" priority="57">
      <formula>OR($H$119="Non",$H$119="Ne sais pas")</formula>
    </cfRule>
  </conditionalFormatting>
  <conditionalFormatting sqref="H217:J221">
    <cfRule type="expression" dxfId="985" priority="118">
      <formula>OR($H$215="Non",$H$215="Ne sais pas")</formula>
    </cfRule>
  </conditionalFormatting>
  <conditionalFormatting sqref="H225:J225">
    <cfRule type="expression" dxfId="984" priority="116">
      <formula>AND($H$223="Non",$H$224="Non")</formula>
    </cfRule>
  </conditionalFormatting>
  <conditionalFormatting sqref="H230:J230">
    <cfRule type="containsBlanks" dxfId="983" priority="98">
      <formula>LEN(TRIM(H230))=0</formula>
    </cfRule>
  </conditionalFormatting>
  <conditionalFormatting sqref="H230:J231">
    <cfRule type="expression" dxfId="982" priority="99">
      <formula>AND($H$223="Non",$H$224="Non")</formula>
    </cfRule>
  </conditionalFormatting>
  <conditionalFormatting sqref="H231:J231">
    <cfRule type="expression" dxfId="981" priority="113">
      <formula>OR($H$230="Non",$H$230="Ne sais pas")</formula>
    </cfRule>
  </conditionalFormatting>
  <conditionalFormatting sqref="H306:J306">
    <cfRule type="expression" dxfId="980" priority="21">
      <formula>OR($H$277="Non",$H$277="Ne sais pas")</formula>
    </cfRule>
  </conditionalFormatting>
  <conditionalFormatting sqref="H307:J307">
    <cfRule type="expression" dxfId="979" priority="17">
      <formula>OR($H$278="Non",$H$278="Ne sais pas",$H$277="Non",$H$277="Ne sais pas")</formula>
    </cfRule>
  </conditionalFormatting>
  <conditionalFormatting sqref="H315:J315">
    <cfRule type="expression" dxfId="978" priority="19">
      <formula>OR($H$286="Non",$H$286="Ne sais pas")</formula>
    </cfRule>
  </conditionalFormatting>
  <conditionalFormatting sqref="H319:J319">
    <cfRule type="expression" dxfId="977" priority="13">
      <formula>OR($H$290="Non",$H$290="Ne sais pas")</formula>
    </cfRule>
    <cfRule type="containsBlanks" dxfId="976" priority="14">
      <formula>LEN(TRIM(H319))=0</formula>
    </cfRule>
  </conditionalFormatting>
  <conditionalFormatting sqref="H321:J321">
    <cfRule type="expression" dxfId="975" priority="12">
      <formula>OR($H$292="Non",$H$292="Ne sais pas",$H$292="Non applicable")</formula>
    </cfRule>
  </conditionalFormatting>
  <conditionalFormatting sqref="H322:J322">
    <cfRule type="expression" dxfId="974" priority="10">
      <formula>$H$292="Oui"</formula>
    </cfRule>
    <cfRule type="containsBlanks" dxfId="973" priority="11">
      <formula>LEN(TRIM(H322))=0</formula>
    </cfRule>
  </conditionalFormatting>
  <conditionalFormatting sqref="H375:N375">
    <cfRule type="expression" dxfId="972" priority="104">
      <formula>OR($H$374="Non",$H$374="Ne sais pas")</formula>
    </cfRule>
  </conditionalFormatting>
  <conditionalFormatting sqref="I6">
    <cfRule type="containsBlanks" dxfId="971" priority="197">
      <formula>LEN(TRIM(I6))=0</formula>
    </cfRule>
    <cfRule type="expression" dxfId="970" priority="211">
      <formula>$N$13="Ne sais pas"</formula>
    </cfRule>
    <cfRule type="expression" dxfId="969" priority="212">
      <formula>$N$13="Non applicable"</formula>
    </cfRule>
    <cfRule type="expression" dxfId="968" priority="213">
      <formula>$N$13="Non"</formula>
    </cfRule>
  </conditionalFormatting>
  <conditionalFormatting sqref="I10:I11">
    <cfRule type="expression" dxfId="967" priority="145">
      <formula>$I$6="Non"</formula>
    </cfRule>
  </conditionalFormatting>
  <conditionalFormatting sqref="I10:I18">
    <cfRule type="expression" dxfId="966" priority="146">
      <formula>$N$13="Non"</formula>
    </cfRule>
    <cfRule type="expression" dxfId="965" priority="147">
      <formula>$N$13="Non applicable"</formula>
    </cfRule>
    <cfRule type="expression" dxfId="964" priority="148">
      <formula>$N$13="Ne sais pas"</formula>
    </cfRule>
  </conditionalFormatting>
  <conditionalFormatting sqref="I10:I23">
    <cfRule type="expression" dxfId="963" priority="139">
      <formula>OR($I$6="Non",$I$6="Ne sais pas")</formula>
    </cfRule>
    <cfRule type="containsBlanks" dxfId="962" priority="214">
      <formula>LEN(TRIM(I10))=0</formula>
    </cfRule>
  </conditionalFormatting>
  <conditionalFormatting sqref="I12">
    <cfRule type="expression" dxfId="961" priority="144">
      <formula>$I$6="No"</formula>
    </cfRule>
  </conditionalFormatting>
  <conditionalFormatting sqref="I19:I23">
    <cfRule type="expression" dxfId="960" priority="140">
      <formula>$I$6="Non"</formula>
    </cfRule>
    <cfRule type="expression" dxfId="959" priority="141">
      <formula>$N$13="No"</formula>
    </cfRule>
    <cfRule type="expression" dxfId="958" priority="142">
      <formula>$N$13="Non applicable"</formula>
    </cfRule>
    <cfRule type="expression" dxfId="957" priority="143">
      <formula>$N$13="Ne sais pas"</formula>
    </cfRule>
  </conditionalFormatting>
  <conditionalFormatting sqref="I23">
    <cfRule type="expression" dxfId="956" priority="102">
      <formula>OR($I$22="Non",$I$22="Ne sais pas",$I$22="Non applicable")</formula>
    </cfRule>
  </conditionalFormatting>
  <conditionalFormatting sqref="I42">
    <cfRule type="containsBlanks" dxfId="955" priority="198">
      <formula>LEN(TRIM(I42))=0</formula>
    </cfRule>
  </conditionalFormatting>
  <conditionalFormatting sqref="I47:J47">
    <cfRule type="expression" dxfId="954" priority="4">
      <formula>$F$45="Non"</formula>
    </cfRule>
    <cfRule type="containsBlanks" dxfId="953" priority="6">
      <formula>LEN(TRIM(I47))=0</formula>
    </cfRule>
  </conditionalFormatting>
  <conditionalFormatting sqref="J25:J28">
    <cfRule type="containsBlanks" dxfId="952" priority="156">
      <formula>LEN(TRIM(J25))=0</formula>
    </cfRule>
  </conditionalFormatting>
  <conditionalFormatting sqref="J33">
    <cfRule type="containsBlanks" dxfId="951" priority="206">
      <formula>LEN(TRIM(J33))=0</formula>
    </cfRule>
  </conditionalFormatting>
  <conditionalFormatting sqref="J35">
    <cfRule type="containsBlanks" dxfId="950" priority="205">
      <formula>LEN(TRIM(J35))=0</formula>
    </cfRule>
  </conditionalFormatting>
  <conditionalFormatting sqref="J67:J70">
    <cfRule type="containsBlanks" dxfId="949" priority="175">
      <formula>LEN(TRIM(J67))=0</formula>
    </cfRule>
  </conditionalFormatting>
  <conditionalFormatting sqref="J154:J159">
    <cfRule type="containsBlanks" dxfId="948" priority="49">
      <formula>LEN(TRIM(J154))=0</formula>
    </cfRule>
  </conditionalFormatting>
  <conditionalFormatting sqref="J160:J164">
    <cfRule type="containsBlanks" dxfId="947" priority="32">
      <formula>LEN(TRIM(J160))=0</formula>
    </cfRule>
  </conditionalFormatting>
  <conditionalFormatting sqref="J326:J327">
    <cfRule type="containsBlanks" dxfId="946" priority="183">
      <formula>LEN(TRIM(J326))=0</formula>
    </cfRule>
  </conditionalFormatting>
  <conditionalFormatting sqref="J330">
    <cfRule type="containsBlanks" dxfId="945" priority="174">
      <formula>LEN(TRIM(J330))=0</formula>
    </cfRule>
  </conditionalFormatting>
  <conditionalFormatting sqref="J332:J333">
    <cfRule type="containsBlanks" dxfId="944" priority="182">
      <formula>LEN(TRIM(J332))=0</formula>
    </cfRule>
  </conditionalFormatting>
  <conditionalFormatting sqref="J336">
    <cfRule type="containsBlanks" dxfId="943" priority="173">
      <formula>LEN(TRIM(J336))=0</formula>
    </cfRule>
  </conditionalFormatting>
  <conditionalFormatting sqref="J338:J339">
    <cfRule type="containsBlanks" dxfId="942" priority="181">
      <formula>LEN(TRIM(J338))=0</formula>
    </cfRule>
  </conditionalFormatting>
  <conditionalFormatting sqref="J342">
    <cfRule type="containsBlanks" dxfId="941" priority="172">
      <formula>LEN(TRIM(J342))=0</formula>
    </cfRule>
  </conditionalFormatting>
  <conditionalFormatting sqref="J344:J345">
    <cfRule type="containsBlanks" dxfId="940" priority="180">
      <formula>LEN(TRIM(J344))=0</formula>
    </cfRule>
  </conditionalFormatting>
  <conditionalFormatting sqref="J348">
    <cfRule type="containsBlanks" dxfId="939" priority="171">
      <formula>LEN(TRIM(J348))=0</formula>
    </cfRule>
  </conditionalFormatting>
  <conditionalFormatting sqref="J350:J351">
    <cfRule type="containsBlanks" dxfId="938" priority="179">
      <formula>LEN(TRIM(J350))=0</formula>
    </cfRule>
  </conditionalFormatting>
  <conditionalFormatting sqref="J354">
    <cfRule type="containsBlanks" dxfId="937" priority="165">
      <formula>LEN(TRIM(J354))=0</formula>
    </cfRule>
  </conditionalFormatting>
  <conditionalFormatting sqref="J356:J357">
    <cfRule type="containsBlanks" dxfId="936" priority="178">
      <formula>LEN(TRIM(J356))=0</formula>
    </cfRule>
  </conditionalFormatting>
  <conditionalFormatting sqref="J360">
    <cfRule type="containsBlanks" dxfId="935" priority="170">
      <formula>LEN(TRIM(J360))=0</formula>
    </cfRule>
  </conditionalFormatting>
  <conditionalFormatting sqref="J362:J363">
    <cfRule type="containsBlanks" dxfId="934" priority="177">
      <formula>LEN(TRIM(J362))=0</formula>
    </cfRule>
  </conditionalFormatting>
  <conditionalFormatting sqref="J366">
    <cfRule type="containsBlanks" dxfId="933" priority="169">
      <formula>LEN(TRIM(J366))=0</formula>
    </cfRule>
  </conditionalFormatting>
  <conditionalFormatting sqref="J368:J369">
    <cfRule type="containsBlanks" dxfId="932" priority="176">
      <formula>LEN(TRIM(J368))=0</formula>
    </cfRule>
  </conditionalFormatting>
  <conditionalFormatting sqref="J372">
    <cfRule type="containsBlanks" dxfId="931" priority="168">
      <formula>LEN(TRIM(J372))=0</formula>
    </cfRule>
  </conditionalFormatting>
  <conditionalFormatting sqref="J151:L151">
    <cfRule type="expression" dxfId="930" priority="54">
      <formula>OR($G$92="Non",$G$92="Ne sais pas")</formula>
    </cfRule>
  </conditionalFormatting>
  <conditionalFormatting sqref="J152:L152">
    <cfRule type="expression" dxfId="929" priority="52">
      <formula>OR($G$93="Non",$G$93="Ne sais pas")</formula>
    </cfRule>
  </conditionalFormatting>
  <conditionalFormatting sqref="J153:L154">
    <cfRule type="expression" dxfId="928" priority="48">
      <formula>OR($G$94="Non",$G$94="Ne sais pas")</formula>
    </cfRule>
  </conditionalFormatting>
  <conditionalFormatting sqref="J155:L155">
    <cfRule type="expression" dxfId="927" priority="46">
      <formula>OR($G$95="Non",$G$95="Ne sais pas")</formula>
    </cfRule>
  </conditionalFormatting>
  <conditionalFormatting sqref="J156:L156">
    <cfRule type="expression" dxfId="926" priority="44">
      <formula>OR($G$96="Non",$G$96="Ne sais pas")</formula>
    </cfRule>
  </conditionalFormatting>
  <conditionalFormatting sqref="J157:L157">
    <cfRule type="expression" dxfId="925" priority="42">
      <formula>OR($G$97="Non",$G$97="Ne sais pas")</formula>
    </cfRule>
  </conditionalFormatting>
  <conditionalFormatting sqref="J158:L158">
    <cfRule type="expression" dxfId="924" priority="40">
      <formula>OR($G$98="Non",$G$98="Ne sais pas")</formula>
    </cfRule>
  </conditionalFormatting>
  <conditionalFormatting sqref="J159:L159">
    <cfRule type="expression" dxfId="923" priority="38">
      <formula>OR($G$99="Non",$G$99="Ne sais pas")</formula>
    </cfRule>
  </conditionalFormatting>
  <conditionalFormatting sqref="J160:L164">
    <cfRule type="expression" dxfId="922" priority="31">
      <formula>OR($G$95="Non",$G$95="Ne sais pas")</formula>
    </cfRule>
  </conditionalFormatting>
  <conditionalFormatting sqref="J139:N139">
    <cfRule type="expression" dxfId="921" priority="66">
      <formula>OR($G$111="Non",$G$111="Ne sais pas")</formula>
    </cfRule>
  </conditionalFormatting>
  <conditionalFormatting sqref="J373:N373">
    <cfRule type="expression" dxfId="920" priority="96">
      <formula>OR($H$373="Non",$H$373="Ne sais pas")</formula>
    </cfRule>
  </conditionalFormatting>
  <conditionalFormatting sqref="K94">
    <cfRule type="expression" dxfId="919" priority="92">
      <formula>OR($H$84="Non",$H$84="Ne sais pas")</formula>
    </cfRule>
  </conditionalFormatting>
  <conditionalFormatting sqref="K103">
    <cfRule type="expression" dxfId="918" priority="91">
      <formula>OR($H$84="Non",$H$84="Ne sais pas")</formula>
    </cfRule>
  </conditionalFormatting>
  <conditionalFormatting sqref="K106">
    <cfRule type="expression" dxfId="917" priority="68">
      <formula>OR($H$84="Non",$H$84="Ne sais pas")</formula>
    </cfRule>
  </conditionalFormatting>
  <conditionalFormatting sqref="K109">
    <cfRule type="expression" dxfId="916" priority="67">
      <formula>OR($H$84="Non",$H$84="Ne sais pas")</formula>
    </cfRule>
  </conditionalFormatting>
  <conditionalFormatting sqref="K115">
    <cfRule type="expression" dxfId="915" priority="90">
      <formula>OR($H$84="Non",$H$84="Ne sais pas")</formula>
    </cfRule>
  </conditionalFormatting>
  <conditionalFormatting sqref="K118">
    <cfRule type="expression" dxfId="914" priority="89">
      <formula>OR($H$84="Non",$H$84="Ne sais pas")</formula>
    </cfRule>
  </conditionalFormatting>
  <conditionalFormatting sqref="K121">
    <cfRule type="expression" dxfId="913" priority="88">
      <formula>OR($H$84="Non",$H$84="Ne sais pas")</formula>
    </cfRule>
  </conditionalFormatting>
  <conditionalFormatting sqref="K124">
    <cfRule type="expression" dxfId="912" priority="87">
      <formula>OR($H$84="Non",$H$84="Ne sais pas")</formula>
    </cfRule>
  </conditionalFormatting>
  <conditionalFormatting sqref="K127">
    <cfRule type="expression" dxfId="911" priority="86">
      <formula>OR($H$84="Non",$H$84="Ne sais pas")</formula>
    </cfRule>
  </conditionalFormatting>
  <conditionalFormatting sqref="K130">
    <cfRule type="expression" dxfId="910" priority="85">
      <formula>OR($H$84="Non",$H$84="Ne sais pas")</formula>
    </cfRule>
  </conditionalFormatting>
  <conditionalFormatting sqref="K141 F204:F214 K223 K233:K245 F248">
    <cfRule type="containsBlanks" dxfId="909" priority="208">
      <formula>LEN(TRIM(F141))=0</formula>
    </cfRule>
  </conditionalFormatting>
  <conditionalFormatting sqref="K247">
    <cfRule type="containsBlanks" dxfId="908" priority="201">
      <formula>LEN(TRIM(K247))=0</formula>
    </cfRule>
  </conditionalFormatting>
  <conditionalFormatting sqref="K19:N23">
    <cfRule type="expression" dxfId="907" priority="82">
      <formula>OR($I$6="Non",$I$6="Ne sais pas")</formula>
    </cfRule>
    <cfRule type="containsBlanks" dxfId="906" priority="83">
      <formula>LEN(TRIM(K19))=0</formula>
    </cfRule>
  </conditionalFormatting>
  <conditionalFormatting sqref="L168:L178">
    <cfRule type="expression" dxfId="905" priority="26">
      <formula>$F$197="Don't know"</formula>
    </cfRule>
    <cfRule type="expression" dxfId="904" priority="27">
      <formula>$F$197="Non"</formula>
    </cfRule>
    <cfRule type="containsBlanks" dxfId="903" priority="28">
      <formula>LEN(TRIM(L168))=0</formula>
    </cfRule>
  </conditionalFormatting>
  <conditionalFormatting sqref="L192:M202">
    <cfRule type="expression" dxfId="902" priority="124">
      <formula>$F$225="Ne sais pas"</formula>
    </cfRule>
    <cfRule type="expression" dxfId="901" priority="125">
      <formula>$F$225="Non"</formula>
    </cfRule>
  </conditionalFormatting>
  <conditionalFormatting sqref="L10:N11">
    <cfRule type="expression" dxfId="900" priority="81">
      <formula>OR($I$10="Non",$I$10="Ne sais pas",$I$10="Non applicable")</formula>
    </cfRule>
  </conditionalFormatting>
  <conditionalFormatting sqref="L10:N18">
    <cfRule type="expression" dxfId="899" priority="72">
      <formula>OR($I$6="Non",$I$6="Ne sais pas")</formula>
    </cfRule>
  </conditionalFormatting>
  <conditionalFormatting sqref="L11:N11">
    <cfRule type="expression" dxfId="898" priority="80">
      <formula>OR($I$11="Non",$I$11="Ne sais pas",$I$11="Non applicable")</formula>
    </cfRule>
  </conditionalFormatting>
  <conditionalFormatting sqref="L12:N12">
    <cfRule type="expression" dxfId="897" priority="79">
      <formula>OR($I$12="Non",$I$12="Ne sais pas",$I$12="Non applicable")</formula>
    </cfRule>
  </conditionalFormatting>
  <conditionalFormatting sqref="L13:N13">
    <cfRule type="expression" dxfId="896" priority="78">
      <formula>OR($I$13="Non",$I$13="Ne sais pas",$I$13="Non applicable")</formula>
    </cfRule>
  </conditionalFormatting>
  <conditionalFormatting sqref="L14:N14">
    <cfRule type="expression" dxfId="895" priority="77">
      <formula>OR($I$14="Non",$I$14="Ne sais pas",$I$14="Non applicable")</formula>
    </cfRule>
  </conditionalFormatting>
  <conditionalFormatting sqref="L15:N15">
    <cfRule type="expression" dxfId="894" priority="76">
      <formula>OR($I$15="Non",$I$15="Ne sais pas",$I$15="Non applicable")</formula>
    </cfRule>
  </conditionalFormatting>
  <conditionalFormatting sqref="L16:N16">
    <cfRule type="expression" dxfId="893" priority="75">
      <formula>OR($I$16="Non",$I$16="Ne sais pas",$I$16="Non applicable")</formula>
    </cfRule>
  </conditionalFormatting>
  <conditionalFormatting sqref="L17:N17">
    <cfRule type="expression" dxfId="892" priority="73">
      <formula>OR($I$17="Ni l'un ni l'autre",$I$17="Ne sais pas",$I$17="Non applicable")</formula>
    </cfRule>
  </conditionalFormatting>
  <conditionalFormatting sqref="L18:N18">
    <cfRule type="expression" dxfId="891" priority="71">
      <formula>OR($I$16="No",$I$16="Don't know",$I$16="Not applicable")</formula>
    </cfRule>
    <cfRule type="expression" dxfId="890" priority="74">
      <formula>OR($I$18="Non",$I$18="Ne sais pas",$I$18="Non applicable")</formula>
    </cfRule>
  </conditionalFormatting>
  <conditionalFormatting sqref="L168:N178">
    <cfRule type="expression" dxfId="889" priority="25">
      <formula>OR($F168="Non",$F168="Ne sais pas")</formula>
    </cfRule>
  </conditionalFormatting>
  <conditionalFormatting sqref="L192:N202">
    <cfRule type="containsBlanks" dxfId="888" priority="216">
      <formula>LEN(TRIM(L192))=0</formula>
    </cfRule>
  </conditionalFormatting>
  <conditionalFormatting sqref="O19:O21">
    <cfRule type="containsBlanks" dxfId="887" priority="70">
      <formula>LEN(TRIM(O19))=0</formula>
    </cfRule>
  </conditionalFormatting>
  <conditionalFormatting sqref="O25:O28">
    <cfRule type="containsBlanks" dxfId="886" priority="161">
      <formula>LEN(TRIM(O25))=0</formula>
    </cfRule>
  </conditionalFormatting>
  <conditionalFormatting sqref="O31:O33 O35 O66:O70 O84 O91 O139 O145 O150:O165 O222 O230:O232 O263">
    <cfRule type="containsBlanks" dxfId="885" priority="209">
      <formula>LEN(TRIM(O31))=0</formula>
    </cfRule>
  </conditionalFormatting>
  <conditionalFormatting sqref="O42">
    <cfRule type="containsBlanks" dxfId="884" priority="200">
      <formula>LEN(TRIM(O42))=0</formula>
    </cfRule>
  </conditionalFormatting>
  <conditionalFormatting sqref="O44:O49">
    <cfRule type="containsBlanks" dxfId="883" priority="163">
      <formula>LEN(TRIM(O44))=0</formula>
    </cfRule>
  </conditionalFormatting>
  <conditionalFormatting sqref="O52:O56">
    <cfRule type="containsBlanks" dxfId="882" priority="151">
      <formula>LEN(TRIM(O52))=0</formula>
    </cfRule>
  </conditionalFormatting>
  <conditionalFormatting sqref="O73">
    <cfRule type="containsBlanks" dxfId="881" priority="164">
      <formula>LEN(TRIM(O73))=0</formula>
    </cfRule>
  </conditionalFormatting>
  <conditionalFormatting sqref="O147">
    <cfRule type="containsBlanks" dxfId="880" priority="154">
      <formula>LEN(TRIM(O147))=0</formula>
    </cfRule>
  </conditionalFormatting>
  <conditionalFormatting sqref="O167">
    <cfRule type="containsBlanks" dxfId="879" priority="189">
      <formula>LEN(TRIM(O167))=0</formula>
    </cfRule>
  </conditionalFormatting>
  <conditionalFormatting sqref="O179:O191">
    <cfRule type="containsBlanks" dxfId="878" priority="153">
      <formula>LEN(TRIM(O179))=0</formula>
    </cfRule>
  </conditionalFormatting>
  <conditionalFormatting sqref="O203:O215">
    <cfRule type="containsBlanks" dxfId="877" priority="152">
      <formula>LEN(TRIM(O203))=0</formula>
    </cfRule>
  </conditionalFormatting>
  <conditionalFormatting sqref="O227:O228">
    <cfRule type="containsBlanks" dxfId="876" priority="199">
      <formula>LEN(TRIM(O227))=0</formula>
    </cfRule>
  </conditionalFormatting>
  <conditionalFormatting sqref="O249 O256">
    <cfRule type="containsBlanks" dxfId="875" priority="184">
      <formula>LEN(TRIM(O249))=0</formula>
    </cfRule>
  </conditionalFormatting>
  <conditionalFormatting sqref="O269:O271">
    <cfRule type="containsBlanks" dxfId="874" priority="160">
      <formula>LEN(TRIM(O269))=0</formula>
    </cfRule>
  </conditionalFormatting>
  <conditionalFormatting sqref="O324:O374">
    <cfRule type="containsBlanks" dxfId="873" priority="167">
      <formula>LEN(TRIM(O324))=0</formula>
    </cfRule>
  </conditionalFormatting>
  <conditionalFormatting sqref="O376">
    <cfRule type="containsBlanks" dxfId="872" priority="162">
      <formula>LEN(TRIM(O376))=0</formula>
    </cfRule>
  </conditionalFormatting>
  <dataValidations count="96">
    <dataValidation type="list" allowBlank="1" showInputMessage="1" showErrorMessage="1" sqref="J326:K326 J332:K332 J338:K338 J344:K344 J350:K350 J356:K356 J362:K362 J368:K368" xr:uid="{547782B7-27E1-4C45-9ACF-06D769F430FA}">
      <formula1>"Présélectionné par l'OMS, SRA, Présélectionné par l'OMS et SRA,Aucun produit préselectionné par l'OMS ou SRA enregistré,Ne sais pas"</formula1>
    </dataValidation>
    <dataValidation type="list" allowBlank="1" showInputMessage="1" showErrorMessage="1" sqref="J330:K330 J336:K336 J342:K342 J348:K348 J360:K360 J366:K366 J372:K372 J354:K354" xr:uid="{61FF7952-DE36-4274-93A5-7CD7F40F44A9}">
      <formula1>"0,1,2 ou plus,Ne sais pas"</formula1>
    </dataValidation>
    <dataValidation type="list" allowBlank="1" showInputMessage="1" showErrorMessage="1" sqref="F253:G253" xr:uid="{2FEF2B34-26DB-441D-9D65-7B66AF17622A}">
      <formula1>"Oui : Mobilisation/implication communautaire importante,Oui : Une certaine mobilisation/implication communautaire,Non,Ne sais pas"</formula1>
    </dataValidation>
    <dataValidation type="list" allowBlank="1" showInputMessage="1" showErrorMessage="1" sqref="F251:G251" xr:uid="{01B653EF-BEAA-4890-8DC3-8F988BC8B99F}">
      <formula1>"Oui : Médias importants,Oui : Certains médias,Non,Ne sais pas"</formula1>
    </dataValidation>
    <dataValidation type="list" allowBlank="1" showInputMessage="1" showErrorMessage="1" sqref="J67:J70" xr:uid="{F2352EDC-170C-4C8A-9CDB-D989EC110838}">
      <formula1>"Oui, Non, Ne sais pas,Non applicable"</formula1>
    </dataValidation>
    <dataValidation type="list" allowBlank="1" showInputMessage="1" showErrorMessage="1" error="Choisissez une réponse dans la liste déroulante." prompt="Choisissez une réponse dans la liste déroulante." sqref="G68:I70" xr:uid="{840AD48C-6161-4B9D-BDB1-99398FD95011}">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I17" xr:uid="{616AA950-BFF6-4BB3-88D4-77629D0BE968}">
      <formula1>"Ministère des Finances, Ministère de la Planification,Les deux,Ni l'un ni l'autre,Ne sais pas, Non applicable"</formula1>
    </dataValidation>
    <dataValidation type="list" allowBlank="1" showInputMessage="1" showErrorMessage="1" sqref="F277:G277" xr:uid="{35C69D03-F1A5-4B1F-ADBD-D6042E67F87D}">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allowBlank="1" showInputMessage="1" showErrorMessage="1" sqref="G256" xr:uid="{FB68D3EF-C231-4086-9017-3B9813DD6DA3}">
      <formula1>"0 %,1 à 10 %,11 à 20 %,21 à 30 %,31 à 40 %,41 à 50 %,51 à 60 %,61 à 70 %,71 à 80 %,81 à 100 %,Ne sais pas,Non applicable"</formula1>
    </dataValidation>
    <dataValidation type="list" allowBlank="1" showInputMessage="1" showErrorMessage="1" sqref="F254:G254 H380:I380 H382:H383 I382" xr:uid="{DF6F07D6-F060-4F37-A9D0-6482680BD590}">
      <formula1>"Oui,Non,Ne sais pas"</formula1>
    </dataValidation>
    <dataValidation type="list" allowBlank="1" showInputMessage="1" showErrorMessage="1" sqref="F252:G252" xr:uid="{7BC1F60A-2133-461F-AADF-C63FA7BA7D72}">
      <formula1>"Oui : Sensibilisation/éducation intensive par téléphone, Oui : Une certaine sensibilisation/éducation par téléphone, Non, Ne sais pas"</formula1>
    </dataValidation>
    <dataValidation type="list" allowBlank="1" showInputMessage="1" showErrorMessage="1" sqref="F250:G250" xr:uid="{F9636726-4A4A-4463-82D3-F89893CC2274}">
      <formula1>"Oui : Marketing social important,Oui : Un certain marketing social,Non,Ne sais pas"</formula1>
    </dataValidation>
    <dataValidation allowBlank="1" showInputMessage="1" showErrorMessage="1" error="Choisissez une réponse dans la liste déroulante." sqref="K19" xr:uid="{7AE79A2C-655E-41E8-B741-9E01F280D53F}"/>
    <dataValidation type="list" allowBlank="1" showInputMessage="1" showErrorMessage="1" sqref="F276:G276" xr:uid="{72FEC4F1-ECC1-4427-A351-1BF912C55B25}">
      <formula1>"Oui : Tous les sites de marketing social sont inclus, Oui : Certains sites de marketing social sont inclus,Aucun, Ne sais pas, Non applicable (aucun LMIS)"</formula1>
    </dataValidation>
    <dataValidation type="list" allowBlank="1" showInputMessage="1" showErrorMessage="1" sqref="F275:G275" xr:uid="{5CD01A98-6410-4F0C-BF12-283409D348ED}">
      <formula1>"Oui : Toutes les installations des ONG sont incluses, Oui : Certaines des installations des ONG sont incluses,Aucun, Ne sais pas, Non applicable (aucun LMIS)"</formula1>
    </dataValidation>
    <dataValidation type="list" allowBlank="1" showInputMessage="1" showErrorMessage="1" sqref="F274:G274" xr:uid="{80996AC0-C8BF-4FEB-9107-C72FE72DFF53}">
      <formula1>"Oui : Tous les installations du secteur privé sont incluses, Oui : Certaines installations du secteur privé sont incluses,Aucun, Ne sais pas, Non applicable (aucun LMIS)"</formula1>
    </dataValidation>
    <dataValidation type="list" allowBlank="1" showInputMessage="1" showErrorMessage="1" sqref="F273:G273" xr:uid="{29BD35E1-AA72-4C00-BDF7-7338927EEF2E}">
      <formula1>"Oui : Tous les installations du secteur public sont incluses, Oui : Certaines installations du secteur public sont incluses,Aucun, Ne sais pas, Non applicable (aucun LMIS)"</formula1>
    </dataValidation>
    <dataValidation type="list" allowBlank="1" showInputMessage="1" showErrorMessage="1" sqref="H376:I376" xr:uid="{016D6656-9D79-4C89-8638-9022FC932428}">
      <formula1>"Oui (plan PSE avec composant FP/RH),Aucun plan PSE commencé/élaboré,Oui plan PSE mais aucun composant FP/RH,Ne sais pas"</formula1>
    </dataValidation>
    <dataValidation type="list" allowBlank="1" showInputMessage="1" showErrorMessage="1" sqref="H319:J319" xr:uid="{6EA01E30-F328-4379-8921-EE8D9B45BDDD}">
      <formula1>"0 à 25 %,26 à 50 %,51 à 75 %,76 à 100 %, Ne sais pas, Non applicable"</formula1>
    </dataValidation>
    <dataValidation type="list" allowBlank="1" showInputMessage="1" showErrorMessage="1" sqref="H217:J220 F73:F75 H309:J309" xr:uid="{A106424B-7CC5-43AD-B0AD-DD145EA9D7A6}">
      <formula1>"Oui,Non,Ne sais pas,Non applicable"</formula1>
    </dataValidation>
    <dataValidation type="list" allowBlank="1" showInputMessage="1" showErrorMessage="1" sqref="H315:J315" xr:uid="{5D4026C3-7257-4DCD-BD72-074F3D67FFA1}">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7:J317" xr:uid="{05EB6A92-6EE4-4F21-9829-3D4245D70B4C}">
      <formula1>"0,1,2 à 3,Plus de 3, Ne sais pas"</formula1>
    </dataValidation>
    <dataValidation type="list" allowBlank="1" showInputMessage="1" showErrorMessage="1" sqref="J363 J369 J333 J339 J345 J351 J357 J327" xr:uid="{59BAE2EA-C478-4511-971C-5502A5E8F921}">
      <formula1>"0,1,2 à 3,Plus de 3,Ne sais pas"</formula1>
    </dataValidation>
    <dataValidation type="list" allowBlank="1" showInputMessage="1" showErrorMessage="1" sqref="H309" xr:uid="{E792B5AE-827B-4458-BED0-99BB411788E2}">
      <formula1>"Oui,Non,Ne sais pas, Non applicable"</formula1>
    </dataValidation>
    <dataValidation type="list" allowBlank="1" showInputMessage="1" showErrorMessage="1" sqref="H308:J308" xr:uid="{C10B6912-1C36-4913-B805-029B7801E8A5}">
      <formula1>"Moins de 6 mois, De 6 mois à moins d'1 an, D'1 an à 18 mois, Plus de 18 mois,Ne sais pas, Non applicable"</formula1>
    </dataValidation>
    <dataValidation type="list" allowBlank="1" showInputMessage="1" showErrorMessage="1" error="Choisissez une réponse dans la liste déroulante." sqref="I19:I20" xr:uid="{A8E165C5-02E0-412E-A793-2EBA7E6EAEF6}">
      <formula1>"Oui, Non, Ne sais pas, Non applicable"</formula1>
    </dataValidation>
    <dataValidation type="list" allowBlank="1" showInputMessage="1" showErrorMessage="1" sqref="H312:J313" xr:uid="{C9BA73CC-15E2-4C12-B454-3FD50152E364}">
      <formula1>"La plupart ont été testés, Certains ont été testés, Aucun n'a été testé, Ne sais pas, Non applicable"</formula1>
    </dataValidation>
    <dataValidation type="list" allowBlank="1" showInputMessage="1" showErrorMessage="1" sqref="H165 J165:L165" xr:uid="{66387760-8AE0-41C4-A57C-75B83F2815A9}">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52:F56" xr:uid="{38ED9890-023D-47D9-8B0F-11A70BDEE5A5}">
      <formula1>"En nature, Argent liquide, Ne sais pas, Non applicable"</formula1>
    </dataValidation>
    <dataValidation type="list" allowBlank="1" showInputMessage="1" showErrorMessage="1" sqref="H145:J145 I6 I42 F180:F190 F204:F214 H373:H374 G139 H147:J147 G131:J132 J33 F263 F168:F178 F192:F202 H215:J215 G269 H84 G122:J123 J35 F45 F47 G128:J129 G135:J136 G125:J126 G95:J96 G98:J99 G107:J108 G101:J102 G104:J105 G110:J111 G113:J114 G116:J117 G119:J120 K233:K245" xr:uid="{3DBB81BE-F7C1-4C9B-94E7-C69EAEC6F80C}">
      <formula1>"Oui, Non, Ne sais pas"</formula1>
    </dataValidation>
    <dataValidation type="list" allowBlank="1" showInputMessage="1" showErrorMessage="1" sqref="J25 H25" xr:uid="{AD35621E-1910-46D8-BDE6-F1BDD8109B75}">
      <formula1>"Janvier, Février, Mars, Avril, Mai, Juin, Juillet, Août, Septembre, Octobre, Novembre, Décembre"</formula1>
    </dataValidation>
    <dataValidation type="list" allowBlank="1" showInputMessage="1" showErrorMessage="1" error="Choisissez une réponse dans la liste déroulante." sqref="I21" xr:uid="{F2699AC8-4BAC-4D2E-B470-42042D64640E}">
      <formula1>"0 fois, 1 fois, 2 à 3 fois, 4 fois ou plus, Ne sais pas"</formula1>
    </dataValidation>
    <dataValidation type="list" allowBlank="1" showInputMessage="1" showErrorMessage="1" sqref="H322 H310 F260:F262 I10:I16 H223:H225 H230 H227 I22:I23 F77:G80 H314 F258 I18 H305:H306 L192:N202 L168:N178 H143:J143 H318 H320 F264:F267" xr:uid="{6FAADC17-B253-4AFD-BC87-1C586107496A}">
      <formula1>"Oui, Non, Ne sais pas, Non applicable"</formula1>
    </dataValidation>
    <dataValidation type="list" allowBlank="1" showInputMessage="1" showErrorMessage="1" sqref="G271" xr:uid="{42EFB75B-999C-4729-9C17-A4056C1FAB9A}">
      <formula1>"Oui, Non, Ne sais pas, Non applicable (aucun LMIS)"</formula1>
    </dataValidation>
    <dataValidation type="list" allowBlank="1" showInputMessage="1" showErrorMessage="1" sqref="H26 J26" xr:uid="{261DC38A-1356-43B7-A497-F080CFD5BF1C}">
      <formula1>"2017,2018,2019,2020,2021,2022,2023"</formula1>
    </dataValidation>
    <dataValidation type="list" allowBlank="1" showInputMessage="1" showErrorMessage="1" sqref="M52:M56 M45 M47" xr:uid="{D52A7514-1D87-4417-9177-A3CCDF046FBD}">
      <formula1>"Achat/B.P. date,Date d'expédition,Date de livraison,Autre,Inconnu,Non applicable"</formula1>
    </dataValidation>
    <dataValidation type="list" allowBlank="1" showInputMessage="1" showErrorMessage="1" sqref="F257" xr:uid="{716158B3-5700-4310-9ACE-51E5D6D90BC9}">
      <formula1>"Oui, Non"</formula1>
    </dataValidation>
    <dataValidation type="list" allowBlank="1" showInputMessage="1" showErrorMessage="1" sqref="P28 P270:P271" xr:uid="{19908D27-76FF-4F72-BCAB-F061F02D09BF}">
      <formula1>#REF!</formula1>
    </dataValidation>
    <dataValidation type="list" allowBlank="1" showInputMessage="1" showErrorMessage="1" sqref="H377:I377" xr:uid="{CCE5BF9F-C65A-4BAB-9FD0-1364020570DE}">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H385:I385" xr:uid="{965E396E-5655-4E47-B3D1-E38EEF38B745}">
      <formula1>"Totalité ou majorité de la ligne budgétaire transférée à la réponse COVID, Une partie du budget a été transférée, Aucune partie du budget n'a été transférée (c'est-à-dire aucun impact), Inconnu, Non applicable"</formula1>
    </dataValidation>
    <dataValidation type="list" allowBlank="1" showInputMessage="1" showErrorMessage="1" sqref="H386:I386" xr:uid="{F77B691F-5748-46F8-B476-99E805D208DB}">
      <formula1>"Impact élevé, Impact moyen, Impact faible, Aucun impact, Inconnu"</formula1>
    </dataValidation>
    <dataValidation type="list" allowBlank="1" showInputMessage="1" showErrorMessage="1" sqref="H384:I384" xr:uid="{2A90E89C-AEF1-448C-BEE2-72B9FA0F8253}">
      <formula1>"Aucun impact, Réunions moins fréquentes, Réunions impossibles, Ne sais pas, Non applicable (pas de comité)"</formula1>
    </dataValidation>
    <dataValidation type="decimal" allowBlank="1" showInputMessage="1" showErrorMessage="1" error="Entrez une valeur numérique ici uniquement (en USD)." sqref="J27" xr:uid="{3B7D85F3-0A32-4E70-AA62-E4B554318E3D}">
      <formula1>0</formula1>
      <formula2>100000000</formula2>
    </dataValidation>
    <dataValidation type="decimal" allowBlank="1" showInputMessage="1" showErrorMessage="1" error="Entrez une valeur numérique ici seulement (en USD)." sqref="I86:J86" xr:uid="{E6926A61-1CCD-4E8C-8AA9-A1648FBF3469}">
      <formula1>0</formula1>
      <formula2>100000000</formula2>
    </dataValidation>
    <dataValidation type="decimal" allowBlank="1" showInputMessage="1" showErrorMessage="1" error="Entrez une quantité numérique ici seulement." sqref="K45:L45 K47:L47" xr:uid="{618A3C45-9B74-4F28-A80B-653EE0B84CB0}">
      <formula1>0</formula1>
      <formula2>1000000000</formula2>
    </dataValidation>
    <dataValidation type="custom" allowBlank="1" showInputMessage="1" showErrorMessage="1" error="Ce nombre doit être supérieur ou égal au nombre d'observations de rupture de stock (Colonne H)." sqref="I286 I290:I292 I284 I281 I297 I299" xr:uid="{C0EE1F1A-84AE-46F8-B70F-38A0ED416E71}">
      <formula1>I281&gt;=H281</formula1>
    </dataValidation>
    <dataValidation type="custom" operator="lessThanOrEqual" allowBlank="1" showInputMessage="1" showErrorMessage="1" error="Ce nombre ne peut pas dépasser le nombre total d'observations du statut des stocks (colonne I)." sqref="K287:L288 K282:L283 I282:I283 K293:L295 H281:H284 H286:H288 I287:I288 H290:H295 I293:I295 H297:H299 I298 K298:L298" xr:uid="{E9663CB0-29B2-4B57-BA6F-CFE7C1E0252C}">
      <formula1>H281&lt;=I281</formula1>
    </dataValidation>
    <dataValidation type="custom" allowBlank="1" showInputMessage="1" showErrorMessage="1" error="Ce nombre doit être supérieur ou égal au nombre total du PPS en rupture de stock (Colonne K)." sqref="L286 L284 L290:L292 L281 L297 L299" xr:uid="{C8C433F3-8BCC-476C-A3B8-5D4F934AF021}">
      <formula1>L281&gt;=K281</formula1>
    </dataValidation>
    <dataValidation type="custom" allowBlank="1" showInputMessage="1" showErrorMessage="1" error="Ce nombre doit être inférieur ou égal au nombre total de PPS déclarant (observations de stocks) (Colonne L)." sqref="K290:K292 K286 K284 K281 K297 K299" xr:uid="{A5E04BC0-61D3-442B-B0E6-71E394E1225C}">
      <formula1>K281&lt;=L281</formula1>
    </dataValidation>
    <dataValidation type="list" allowBlank="1" showInputMessage="1" showErrorMessage="1" sqref="H304:J304" xr:uid="{5A0BB48A-0C60-4E58-8478-ECA356099B1C}">
      <formula1>"Oui, Non, Ne sais pas, Non applicable (pas d'ANRP)"</formula1>
    </dataValidation>
    <dataValidation type="list" allowBlank="1" showInputMessage="1" showErrorMessage="1" sqref="H388:I388" xr:uid="{6689C0E4-5826-4D64-A463-DD7FF54A6E65}">
      <formula1>"Maintien, Augmentation, Intégration, Réduction, Élimination, Ne sais pas,Non applicable"</formula1>
    </dataValidation>
    <dataValidation allowBlank="1" showInputMessage="1" showErrorMessage="1" error="Entrez une valeur numérique ici seulement (en USD)." sqref="G38:G39 G45:H45 G47:H47" xr:uid="{1F501F3B-CF60-4C56-98C7-AF3DE1C45324}"/>
    <dataValidation type="decimal" allowBlank="1" showInputMessage="1" showErrorMessage="1" error="Enter a numeric quantity only." sqref="K52:L56" xr:uid="{3184B44B-A9FA-4FA8-90F7-679C766BCD20}">
      <formula1>0</formula1>
      <formula2>1000000000</formula2>
    </dataValidation>
    <dataValidation type="list" allowBlank="1" showInputMessage="1" showErrorMessage="1" sqref="H31:J31" xr:uid="{F9C4CA2B-6EF8-49B0-BABB-D0BB7D5504F2}">
      <formula1>"Moins d'une fois par an,Une fois par an,Deux fois par an,Une fois par trimestre,Une fois par mois,Ad hoc, Ne sais pas"</formula1>
    </dataValidation>
    <dataValidation type="list" allowBlank="1" showInputMessage="1" showErrorMessage="1" sqref="H144:J144" xr:uid="{20B8F14B-C233-4096-BE22-07EDC9392377}">
      <formula1>"Oui, un niveau élevé de mise en œuvre, Oui, une certaine mise en œuvre,Mise en œuvre minimale ou inexistante, Ne sais pas, Non applicable (aucune stratégie)"</formula1>
    </dataValidation>
    <dataValidation type="list" allowBlank="1" showInputMessage="1" showErrorMessage="1" sqref="J151:J164 H151:I153 G151:G164 K151:L153 H155:I164 K155:L164" xr:uid="{608A2C81-3951-4AC5-A3CF-AD86F077B610}">
      <formula1>"Travailleur de santé communautaire (ou équivalent),Infirmier auxiliaire,Sage-femme infirmière auxiliaire,Infirmier,Responsable médical,Médecin,Ne sais pas,Non applicable"</formula1>
    </dataValidation>
    <dataValidation type="list" allowBlank="1" showInputMessage="1" showErrorMessage="1" sqref="H311:J311" xr:uid="{B2FE4C0E-655B-4CD1-BFE9-B6A0F4861A9E}">
      <formula1>"Oui, certifié ISO, Oui, présélectioné par l'OMS, Oui, certifié ISO et présélectionné par l'OMS,Ni l'un ni l'autre, Ne sais pas, Non applicable"</formula1>
    </dataValidation>
    <dataValidation allowBlank="1" showInputMessage="1" showErrorMessage="1" error="Entrez une valeur numérique ici uniquement (en USD)." sqref="H231:J231" xr:uid="{C1FD4C82-1BF4-408D-93F2-7363AFC3FAF7}"/>
    <dataValidation type="list" allowBlank="1" showInputMessage="1" showErrorMessage="1" sqref="O25:O26" xr:uid="{5F052087-6A35-402E-8536-27F539E3A626}">
      <formula1>$F$3:$F$6</formula1>
    </dataValidation>
    <dataValidation type="list" allowBlank="1" showInputMessage="1" showErrorMessage="1" sqref="O31:O32" xr:uid="{B998A2D0-3F49-45B5-8C58-098166B6B2F2}">
      <formula1>$H$3:$H$4</formula1>
    </dataValidation>
    <dataValidation type="list" allowBlank="1" showInputMessage="1" showErrorMessage="1" sqref="O33" xr:uid="{AF0B62C4-8DDC-4C10-B6EA-87CD4C7A3E98}">
      <formula1>$I$3:$I$4</formula1>
    </dataValidation>
    <dataValidation type="list" allowBlank="1" showInputMessage="1" showErrorMessage="1" sqref="O35 O42" xr:uid="{E0228FA1-E71F-47DD-804C-AABEB37EA7B1}">
      <formula1>$J$3:$J$7</formula1>
    </dataValidation>
    <dataValidation type="list" allowBlank="1" showInputMessage="1" showErrorMessage="1" sqref="O44:O49" xr:uid="{B5C26A8D-1301-4B2A-AD4F-B8573E616F58}">
      <formula1>$K$3:$K$7</formula1>
    </dataValidation>
    <dataValidation type="list" allowBlank="1" showInputMessage="1" showErrorMessage="1" sqref="O52:O56" xr:uid="{A2CE6C61-DAA6-4FC6-BB0E-A0D82C8E93CC}">
      <formula1>$L$3:$L$4</formula1>
    </dataValidation>
    <dataValidation type="list" allowBlank="1" showInputMessage="1" showErrorMessage="1" sqref="O73:O81 O66:O71" xr:uid="{AC714F2D-69CF-4B6F-93BB-D4CAB795F577}">
      <formula1>$P$3:$P$7</formula1>
    </dataValidation>
    <dataValidation type="list" allowBlank="1" showInputMessage="1" showErrorMessage="1" sqref="O84" xr:uid="{20C16335-2663-45F6-9B80-4B63F5178550}">
      <formula1>$Q$3:$Q$6</formula1>
    </dataValidation>
    <dataValidation type="list" allowBlank="1" showInputMessage="1" showErrorMessage="1" sqref="O91" xr:uid="{BFA96A5A-C017-4DEE-B194-0BECA06310D5}">
      <formula1>$R$3:$R$8</formula1>
    </dataValidation>
    <dataValidation type="list" allowBlank="1" showInputMessage="1" showErrorMessage="1" sqref="O139" xr:uid="{E3EA83AA-D4C5-4D35-BAB9-1C9728350FB5}">
      <formula1>$S$3:$S$4</formula1>
    </dataValidation>
    <dataValidation type="list" allowBlank="1" showInputMessage="1" showErrorMessage="1" sqref="O145:O148" xr:uid="{F7DA0A7F-15A4-4A2A-AEF7-267BC0467206}">
      <formula1>$T$3:$T$8</formula1>
    </dataValidation>
    <dataValidation type="list" allowBlank="1" showInputMessage="1" showErrorMessage="1" sqref="O150:O165" xr:uid="{AF7F0796-F859-428A-8A19-920A27D64FD9}">
      <formula1>$U$3:$U$5</formula1>
    </dataValidation>
    <dataValidation type="list" allowBlank="1" showInputMessage="1" showErrorMessage="1" sqref="O167:O178 O191:O202" xr:uid="{7E237525-D930-4CDB-A901-4B917A4AAAD7}">
      <formula1>$V$3:$V$8</formula1>
    </dataValidation>
    <dataValidation type="list" allowBlank="1" showInputMessage="1" showErrorMessage="1" sqref="O179:O190 O203:O214" xr:uid="{58AD10D6-BD0D-4178-9098-132DBF3308CC}">
      <formula1>$W$3:$W$6</formula1>
    </dataValidation>
    <dataValidation type="list" allowBlank="1" showInputMessage="1" showErrorMessage="1" sqref="O215:O221" xr:uid="{6C19DFBB-EF34-421A-A225-21320F150D19}">
      <formula1>$X$3:$X$4</formula1>
    </dataValidation>
    <dataValidation type="list" allowBlank="1" showInputMessage="1" showErrorMessage="1" sqref="O222:O226" xr:uid="{950D6C73-D06F-4C67-9D45-3A6D7C308991}">
      <formula1>$Y$3:$Y$6</formula1>
    </dataValidation>
    <dataValidation type="list" allowBlank="1" showInputMessage="1" showErrorMessage="1" sqref="O227:O228" xr:uid="{695E48DB-8DE2-46D4-A0B2-9940C733CEE0}">
      <formula1>$Z$3:$Z$5</formula1>
    </dataValidation>
    <dataValidation type="list" allowBlank="1" showInputMessage="1" showErrorMessage="1" sqref="O230:O231" xr:uid="{683503B6-4E04-4DDB-9BE9-44EE4C08CC5C}">
      <formula1>$AA$3:$AA$4</formula1>
    </dataValidation>
    <dataValidation type="list" allowBlank="1" showInputMessage="1" showErrorMessage="1" sqref="O232:O248" xr:uid="{A33A8B53-E736-4122-8232-289FFFABDE55}">
      <formula1>$AB$3:$AB$4</formula1>
    </dataValidation>
    <dataValidation type="list" allowBlank="1" showInputMessage="1" showErrorMessage="1" sqref="O249:O255" xr:uid="{6FB7C94F-33DD-45CE-A366-A3AD1B2D946B}">
      <formula1>$AC$3:$AC$7</formula1>
    </dataValidation>
    <dataValidation type="list" allowBlank="1" showInputMessage="1" showErrorMessage="1" sqref="O256" xr:uid="{EC16E2E7-FCFD-4C7F-A726-4BE9E849292A}">
      <formula1>$AD$3:$AD$5</formula1>
    </dataValidation>
    <dataValidation type="list" allowBlank="1" showInputMessage="1" showErrorMessage="1" sqref="O263:O267" xr:uid="{069F251D-891F-48F0-A875-248052575F9D}">
      <formula1>$AF$3:$AF$4</formula1>
    </dataValidation>
    <dataValidation type="list" allowBlank="1" showInputMessage="1" showErrorMessage="1" sqref="O269:O277" xr:uid="{49200EDF-EF2D-4685-A8BE-19E4A7708811}">
      <formula1>$AG$3:$AG$4</formula1>
    </dataValidation>
    <dataValidation type="list" allowBlank="1" showInputMessage="1" showErrorMessage="1" sqref="O279" xr:uid="{A8F1ABD4-4751-4EE0-84D4-624F8C861698}">
      <formula1>$AH$3:$AH$7</formula1>
    </dataValidation>
    <dataValidation type="list" allowBlank="1" showInputMessage="1" showErrorMessage="1" sqref="O304" xr:uid="{998F8ABB-CE68-4AD6-B1A9-247A049B1AF9}">
      <formula1>$AJ$3:$AJ$4</formula1>
    </dataValidation>
    <dataValidation type="list" allowBlank="1" showInputMessage="1" showErrorMessage="1" sqref="O305:O309" xr:uid="{849751B2-73C9-4CC2-B9BA-28E8466E6A9F}">
      <formula1>$AK$3:$AK$4</formula1>
    </dataValidation>
    <dataValidation type="list" allowBlank="1" showInputMessage="1" showErrorMessage="1" sqref="O310:O313" xr:uid="{7359C524-9796-4003-9055-44E96CD6F09F}">
      <formula1>$AL$3:$AL$5</formula1>
    </dataValidation>
    <dataValidation type="list" allowBlank="1" showInputMessage="1" showErrorMessage="1" sqref="O314:O315" xr:uid="{2C1E29AD-BF63-4ADA-9BFA-8D8524CF04C1}">
      <formula1>$AM$3:$AM$4</formula1>
    </dataValidation>
    <dataValidation type="list" allowBlank="1" showInputMessage="1" showErrorMessage="1" sqref="O317:O322" xr:uid="{2A589F41-B96D-48F1-84DE-4A67A6391F1F}">
      <formula1>$AN$3:$AN$5</formula1>
    </dataValidation>
    <dataValidation type="list" allowBlank="1" showInputMessage="1" showErrorMessage="1" sqref="O324:O372" xr:uid="{F1AF0F3B-F417-49E2-96DF-E7D06E67F106}">
      <formula1>$AO$3:$AO$4</formula1>
    </dataValidation>
    <dataValidation type="list" allowBlank="1" showInputMessage="1" showErrorMessage="1" sqref="O373" xr:uid="{CD5DE845-918F-4646-8EED-630A3CD8A106}">
      <formula1>$AP$3:$AP$4</formula1>
    </dataValidation>
    <dataValidation type="list" allowBlank="1" showInputMessage="1" showErrorMessage="1" sqref="O374:O375" xr:uid="{9DF59D09-07D1-4BEC-8308-E997003A9A7A}">
      <formula1>$AQ$3:$AQ$5</formula1>
    </dataValidation>
    <dataValidation type="list" allowBlank="1" showInputMessage="1" showErrorMessage="1" sqref="O376" xr:uid="{18126E98-B28B-44FC-BFF6-6179BA96A6F9}">
      <formula1>$AR$3:$AR$4</formula1>
    </dataValidation>
    <dataValidation type="list" allowBlank="1" showInputMessage="1" showErrorMessage="1" sqref="O6" xr:uid="{4EE743C2-C749-4929-AFA9-8E5CA78AE465}">
      <formula1>$B$3:$B$5</formula1>
    </dataValidation>
    <dataValidation type="list" allowBlank="1" showInputMessage="1" showErrorMessage="1" sqref="O282:O284" xr:uid="{9DF4067D-5769-4F70-9A26-E9AA73993D62}">
      <formula1>$AI$3:$AI$8</formula1>
    </dataValidation>
    <dataValidation type="list" allowBlank="1" showInputMessage="1" showErrorMessage="1" sqref="O27:O30" xr:uid="{69177591-3F84-476F-9563-30031D774983}">
      <formula1>$G$3:$G$6</formula1>
    </dataValidation>
    <dataValidation type="list" allowBlank="1" showInputMessage="1" showErrorMessage="1" sqref="O257:O262" xr:uid="{EC002129-7E1C-4107-82DB-74D01C4299DC}">
      <formula1>$AE$3:$AE$5</formula1>
    </dataValidation>
    <dataValidation type="list" allowBlank="1" showInputMessage="1" showErrorMessage="1" sqref="E3" xr:uid="{C9F6DABC-9501-4C88-A7DE-B78463FC9DBE}">
      <formula1>$A$3:$A$133</formula1>
    </dataValidation>
  </dataValidations>
  <hyperlinks>
    <hyperlink ref="G2:O2" location="'All Country Summary (2023)'!A1" display="Go to summary page" xr:uid="{169F5D60-BD0F-465E-8C94-D1280D535940}"/>
  </hyperlinks>
  <pageMargins left="0.25" right="0.25" top="0.75" bottom="0.75" header="0.3" footer="0.3"/>
  <pageSetup paperSize="141" scale="75"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FBB23-D897-4BE2-A719-514341BA7F46}">
  <sheetPr>
    <tabColor rgb="FFCCECFF"/>
  </sheetPr>
  <dimension ref="A1:Q394"/>
  <sheetViews>
    <sheetView showGridLines="0" zoomScaleNormal="100" workbookViewId="0">
      <selection activeCell="K2" sqref="K2"/>
    </sheetView>
  </sheetViews>
  <sheetFormatPr defaultColWidth="8.85546875" defaultRowHeight="14.45"/>
  <cols>
    <col min="1" max="1" width="2.140625" customWidth="1"/>
    <col min="2" max="2" width="9.42578125" customWidth="1"/>
    <col min="3" max="3" width="3.28515625" customWidth="1"/>
    <col min="4" max="4" width="16.140625" customWidth="1"/>
    <col min="5" max="5" width="61" customWidth="1"/>
    <col min="6" max="6" width="14.85546875" customWidth="1"/>
    <col min="7" max="7" width="20" customWidth="1"/>
    <col min="8" max="8" width="18.28515625" customWidth="1"/>
    <col min="9" max="9" width="16.42578125" customWidth="1"/>
    <col min="10" max="10" width="20.85546875" customWidth="1"/>
    <col min="11" max="11" width="19.7109375" customWidth="1"/>
    <col min="12" max="12" width="17.7109375" customWidth="1"/>
    <col min="13" max="13" width="17.85546875" customWidth="1"/>
    <col min="14" max="14" width="33.42578125" customWidth="1"/>
    <col min="15" max="15" width="60.28515625" customWidth="1"/>
    <col min="16" max="16" width="60.42578125" customWidth="1"/>
  </cols>
  <sheetData>
    <row r="1" spans="2:16" ht="60.75" customHeight="1">
      <c r="F1" s="2128"/>
      <c r="G1" s="2128"/>
      <c r="H1" s="2128"/>
      <c r="I1" s="2128"/>
      <c r="J1" s="2128"/>
      <c r="K1" s="2128"/>
      <c r="L1" s="2128"/>
      <c r="M1" s="2128"/>
      <c r="N1" s="2128"/>
    </row>
    <row r="2" spans="2:16" s="172" customFormat="1" ht="52.5" customHeight="1">
      <c r="B2" s="2129" t="s">
        <v>826</v>
      </c>
      <c r="C2" s="2129"/>
      <c r="D2" s="2129"/>
      <c r="E2" s="2129"/>
      <c r="F2" s="2129"/>
      <c r="G2" s="2129"/>
      <c r="H2" s="169"/>
      <c r="I2" s="169"/>
      <c r="J2" s="169"/>
      <c r="K2" s="170"/>
      <c r="L2" s="170"/>
      <c r="M2" s="170"/>
      <c r="N2" s="171"/>
    </row>
    <row r="3" spans="2:16" ht="36" customHeight="1">
      <c r="B3" s="173"/>
      <c r="C3" s="174"/>
      <c r="D3" s="175" t="s">
        <v>827</v>
      </c>
      <c r="E3" s="176" t="s">
        <v>828</v>
      </c>
      <c r="F3" s="177" t="s">
        <v>829</v>
      </c>
      <c r="G3" s="2130" t="s">
        <v>830</v>
      </c>
      <c r="H3" s="2130"/>
      <c r="I3" s="2130"/>
      <c r="J3" s="2130"/>
      <c r="K3" s="2130"/>
      <c r="L3" s="2130"/>
      <c r="M3" s="2130"/>
      <c r="N3" s="2130"/>
      <c r="O3" s="2130"/>
    </row>
    <row r="4" spans="2:16" ht="39" customHeight="1">
      <c r="B4" s="1402" t="s">
        <v>831</v>
      </c>
      <c r="C4" s="1402"/>
      <c r="D4" s="1402"/>
      <c r="E4" s="1402"/>
      <c r="F4" s="1402"/>
      <c r="G4" s="1402"/>
      <c r="H4" s="1402"/>
      <c r="I4" s="1402"/>
      <c r="J4" s="1402"/>
      <c r="K4" s="1402"/>
      <c r="L4" s="1402"/>
      <c r="M4" s="1402"/>
      <c r="N4" s="1402"/>
    </row>
    <row r="5" spans="2:16" s="172" customFormat="1" ht="23.25" customHeight="1">
      <c r="B5" s="1416" t="s">
        <v>832</v>
      </c>
      <c r="C5" s="1417"/>
      <c r="D5" s="1417"/>
      <c r="E5" s="1417"/>
      <c r="F5" s="1417"/>
      <c r="G5" s="1417"/>
      <c r="H5" s="1417"/>
      <c r="I5" s="1417"/>
      <c r="J5" s="1417"/>
      <c r="K5" s="1417"/>
      <c r="L5" s="1417"/>
      <c r="M5" s="1417"/>
      <c r="N5" s="1417"/>
      <c r="O5" s="1417"/>
      <c r="P5" s="1418"/>
    </row>
    <row r="6" spans="2:16" s="172" customFormat="1" ht="80.25" customHeight="1">
      <c r="B6" s="182" t="s">
        <v>390</v>
      </c>
      <c r="C6" s="1419" t="s">
        <v>833</v>
      </c>
      <c r="D6" s="1419"/>
      <c r="E6" s="1419"/>
      <c r="F6" s="1419"/>
      <c r="G6" s="1419"/>
      <c r="H6" s="1420"/>
      <c r="I6" s="183" t="s">
        <v>834</v>
      </c>
      <c r="J6" s="184" t="s">
        <v>835</v>
      </c>
      <c r="K6" s="1663"/>
      <c r="L6" s="1664"/>
      <c r="M6" s="1664"/>
      <c r="N6" s="1665"/>
      <c r="O6" s="1424" t="s">
        <v>836</v>
      </c>
      <c r="P6" s="186"/>
    </row>
    <row r="7" spans="2:16" s="172" customFormat="1" ht="24" customHeight="1">
      <c r="B7" s="1427" t="s">
        <v>837</v>
      </c>
      <c r="C7" s="1428"/>
      <c r="D7" s="1428"/>
      <c r="E7" s="1428"/>
      <c r="F7" s="1428"/>
      <c r="G7" s="1428"/>
      <c r="H7" s="1428"/>
      <c r="I7" s="1428"/>
      <c r="J7" s="1428"/>
      <c r="K7" s="1428"/>
      <c r="L7" s="1428"/>
      <c r="M7" s="1428"/>
      <c r="N7" s="1429"/>
      <c r="O7" s="1425"/>
      <c r="P7" s="188"/>
    </row>
    <row r="8" spans="2:16" s="172" customFormat="1" ht="21.75" customHeight="1">
      <c r="B8" s="189" t="s">
        <v>394</v>
      </c>
      <c r="C8" s="1414" t="s">
        <v>838</v>
      </c>
      <c r="D8" s="1414"/>
      <c r="E8" s="1415"/>
      <c r="F8" s="1791" t="s">
        <v>839</v>
      </c>
      <c r="G8" s="1792"/>
      <c r="H8" s="1792"/>
      <c r="I8" s="1792"/>
      <c r="J8" s="1792"/>
      <c r="K8" s="1792"/>
      <c r="L8" s="1792"/>
      <c r="M8" s="1792"/>
      <c r="N8" s="2127"/>
      <c r="O8" s="1425"/>
      <c r="P8" s="188"/>
    </row>
    <row r="9" spans="2:16" s="172" customFormat="1" ht="29.25" customHeight="1">
      <c r="B9" s="191" t="s">
        <v>396</v>
      </c>
      <c r="C9" s="1414" t="s">
        <v>840</v>
      </c>
      <c r="D9" s="1414"/>
      <c r="E9" s="1414"/>
      <c r="F9" s="1414"/>
      <c r="G9" s="1414"/>
      <c r="H9" s="1415"/>
      <c r="I9" s="192" t="s">
        <v>841</v>
      </c>
      <c r="J9" s="193"/>
      <c r="K9" s="193"/>
      <c r="L9" s="193"/>
      <c r="M9" s="193"/>
      <c r="N9" s="194"/>
      <c r="O9" s="1425"/>
      <c r="P9" s="188"/>
    </row>
    <row r="10" spans="2:16" s="172" customFormat="1" ht="31.5" customHeight="1">
      <c r="B10" s="195" t="s">
        <v>394</v>
      </c>
      <c r="C10" s="1414" t="s">
        <v>842</v>
      </c>
      <c r="D10" s="1414"/>
      <c r="E10" s="1414"/>
      <c r="F10" s="1414"/>
      <c r="G10" s="1414"/>
      <c r="H10" s="1415"/>
      <c r="I10" s="183" t="s">
        <v>834</v>
      </c>
      <c r="J10" s="1409" t="s">
        <v>843</v>
      </c>
      <c r="K10" s="1410"/>
      <c r="L10" s="1791" t="s">
        <v>844</v>
      </c>
      <c r="M10" s="1792"/>
      <c r="N10" s="2127"/>
      <c r="O10" s="1425"/>
      <c r="P10" s="188"/>
    </row>
    <row r="11" spans="2:16" s="172" customFormat="1" ht="39.75" customHeight="1">
      <c r="B11" s="198" t="s">
        <v>401</v>
      </c>
      <c r="C11" s="1414" t="s">
        <v>845</v>
      </c>
      <c r="D11" s="1414"/>
      <c r="E11" s="1414"/>
      <c r="F11" s="1414"/>
      <c r="G11" s="1414"/>
      <c r="H11" s="1415"/>
      <c r="I11" s="183" t="s">
        <v>834</v>
      </c>
      <c r="J11" s="1409" t="s">
        <v>843</v>
      </c>
      <c r="K11" s="1410"/>
      <c r="L11" s="1791" t="s">
        <v>846</v>
      </c>
      <c r="M11" s="1792"/>
      <c r="N11" s="2127"/>
      <c r="O11" s="1425"/>
      <c r="P11" s="188"/>
    </row>
    <row r="12" spans="2:16" s="172" customFormat="1" ht="31.5" customHeight="1">
      <c r="B12" s="198" t="s">
        <v>403</v>
      </c>
      <c r="C12" s="1414" t="s">
        <v>847</v>
      </c>
      <c r="D12" s="1414"/>
      <c r="E12" s="1414"/>
      <c r="F12" s="1414"/>
      <c r="G12" s="1414"/>
      <c r="H12" s="1415"/>
      <c r="I12" s="183" t="s">
        <v>848</v>
      </c>
      <c r="J12" s="1409" t="s">
        <v>843</v>
      </c>
      <c r="K12" s="1410"/>
      <c r="L12" s="1411"/>
      <c r="M12" s="1412"/>
      <c r="N12" s="1413"/>
      <c r="O12" s="1425"/>
      <c r="P12" s="188"/>
    </row>
    <row r="13" spans="2:16" s="172" customFormat="1" ht="33" customHeight="1">
      <c r="B13" s="198" t="s">
        <v>405</v>
      </c>
      <c r="C13" s="1414" t="s">
        <v>849</v>
      </c>
      <c r="D13" s="1414"/>
      <c r="E13" s="1414"/>
      <c r="F13" s="1414"/>
      <c r="G13" s="1414"/>
      <c r="H13" s="1415"/>
      <c r="I13" s="183" t="s">
        <v>834</v>
      </c>
      <c r="J13" s="1409" t="s">
        <v>850</v>
      </c>
      <c r="K13" s="1410"/>
      <c r="L13" s="1791" t="s">
        <v>851</v>
      </c>
      <c r="M13" s="1792"/>
      <c r="N13" s="2127"/>
      <c r="O13" s="1425"/>
      <c r="P13" s="188"/>
    </row>
    <row r="14" spans="2:16" s="172" customFormat="1" ht="33" customHeight="1">
      <c r="B14" s="198" t="s">
        <v>408</v>
      </c>
      <c r="C14" s="1414" t="s">
        <v>852</v>
      </c>
      <c r="D14" s="1414"/>
      <c r="E14" s="1414"/>
      <c r="F14" s="1414"/>
      <c r="G14" s="1414"/>
      <c r="H14" s="1415"/>
      <c r="I14" s="183" t="s">
        <v>834</v>
      </c>
      <c r="J14" s="1409" t="s">
        <v>853</v>
      </c>
      <c r="K14" s="1410"/>
      <c r="L14" s="1791" t="s">
        <v>854</v>
      </c>
      <c r="M14" s="1792"/>
      <c r="N14" s="2127"/>
      <c r="O14" s="1425"/>
      <c r="P14" s="188"/>
    </row>
    <row r="15" spans="2:16" s="172" customFormat="1" ht="44.25" customHeight="1">
      <c r="B15" s="198" t="s">
        <v>410</v>
      </c>
      <c r="C15" s="1414" t="s">
        <v>855</v>
      </c>
      <c r="D15" s="1414"/>
      <c r="E15" s="1414"/>
      <c r="F15" s="1414"/>
      <c r="G15" s="1414"/>
      <c r="H15" s="1415"/>
      <c r="I15" s="183" t="s">
        <v>834</v>
      </c>
      <c r="J15" s="1409" t="s">
        <v>856</v>
      </c>
      <c r="K15" s="1410"/>
      <c r="L15" s="1411" t="s">
        <v>857</v>
      </c>
      <c r="M15" s="1412"/>
      <c r="N15" s="1413"/>
      <c r="O15" s="1425"/>
      <c r="P15" s="188"/>
    </row>
    <row r="16" spans="2:16" s="172" customFormat="1" ht="30" customHeight="1">
      <c r="B16" s="198" t="s">
        <v>413</v>
      </c>
      <c r="C16" s="1414" t="s">
        <v>858</v>
      </c>
      <c r="D16" s="1414"/>
      <c r="E16" s="1414"/>
      <c r="F16" s="1414"/>
      <c r="G16" s="1414"/>
      <c r="H16" s="1415"/>
      <c r="I16" s="183" t="s">
        <v>834</v>
      </c>
      <c r="J16" s="1409" t="s">
        <v>859</v>
      </c>
      <c r="K16" s="1410"/>
      <c r="L16" s="1791" t="s">
        <v>860</v>
      </c>
      <c r="M16" s="1792"/>
      <c r="N16" s="2127"/>
      <c r="O16" s="1425"/>
      <c r="P16" s="188"/>
    </row>
    <row r="17" spans="2:16" s="172" customFormat="1" ht="30" customHeight="1">
      <c r="B17" s="198" t="s">
        <v>416</v>
      </c>
      <c r="C17" s="1414" t="s">
        <v>861</v>
      </c>
      <c r="D17" s="1414"/>
      <c r="E17" s="1414"/>
      <c r="F17" s="1414"/>
      <c r="G17" s="1414"/>
      <c r="H17" s="1415"/>
      <c r="I17" s="183" t="s">
        <v>862</v>
      </c>
      <c r="J17" s="1409" t="s">
        <v>859</v>
      </c>
      <c r="K17" s="1410"/>
      <c r="L17" s="1791" t="s">
        <v>862</v>
      </c>
      <c r="M17" s="1792"/>
      <c r="N17" s="2127"/>
      <c r="O17" s="1425"/>
      <c r="P17" s="188"/>
    </row>
    <row r="18" spans="2:16" s="172" customFormat="1" ht="30" customHeight="1">
      <c r="B18" s="198" t="s">
        <v>418</v>
      </c>
      <c r="C18" s="1414" t="s">
        <v>863</v>
      </c>
      <c r="D18" s="1414"/>
      <c r="E18" s="1414"/>
      <c r="F18" s="1414"/>
      <c r="G18" s="1414"/>
      <c r="H18" s="1415"/>
      <c r="I18" s="183" t="s">
        <v>864</v>
      </c>
      <c r="J18" s="1409" t="s">
        <v>859</v>
      </c>
      <c r="K18" s="1410"/>
      <c r="L18" s="1791" t="s">
        <v>865</v>
      </c>
      <c r="M18" s="1792"/>
      <c r="N18" s="2127"/>
      <c r="O18" s="1426"/>
      <c r="P18" s="200"/>
    </row>
    <row r="19" spans="2:16" s="172" customFormat="1" ht="24" customHeight="1">
      <c r="B19" s="191" t="s">
        <v>420</v>
      </c>
      <c r="C19" s="1414" t="s">
        <v>866</v>
      </c>
      <c r="D19" s="1414"/>
      <c r="E19" s="1414"/>
      <c r="F19" s="1414"/>
      <c r="G19" s="1414"/>
      <c r="H19" s="1414"/>
      <c r="I19" s="183" t="s">
        <v>834</v>
      </c>
      <c r="J19" s="1432" t="s">
        <v>867</v>
      </c>
      <c r="K19" s="2025" t="s">
        <v>868</v>
      </c>
      <c r="L19" s="2026"/>
      <c r="M19" s="2026"/>
      <c r="N19" s="2027"/>
      <c r="O19" s="201" t="s">
        <v>869</v>
      </c>
      <c r="P19" s="202"/>
    </row>
    <row r="20" spans="2:16" s="172" customFormat="1" ht="24" customHeight="1">
      <c r="B20" s="191" t="s">
        <v>423</v>
      </c>
      <c r="C20" s="1414" t="s">
        <v>870</v>
      </c>
      <c r="D20" s="1414"/>
      <c r="E20" s="1414"/>
      <c r="F20" s="1414"/>
      <c r="G20" s="1414"/>
      <c r="H20" s="1414"/>
      <c r="I20" s="183" t="s">
        <v>834</v>
      </c>
      <c r="J20" s="1433"/>
      <c r="K20" s="2037"/>
      <c r="L20" s="2038"/>
      <c r="M20" s="2038"/>
      <c r="N20" s="2039"/>
      <c r="O20" s="201" t="s">
        <v>869</v>
      </c>
      <c r="P20" s="202"/>
    </row>
    <row r="21" spans="2:16" s="172" customFormat="1" ht="30" customHeight="1">
      <c r="B21" s="191" t="s">
        <v>425</v>
      </c>
      <c r="C21" s="1414" t="s">
        <v>871</v>
      </c>
      <c r="D21" s="1414"/>
      <c r="E21" s="1414"/>
      <c r="F21" s="1414"/>
      <c r="G21" s="1414"/>
      <c r="H21" s="1414"/>
      <c r="I21" s="203" t="s">
        <v>872</v>
      </c>
      <c r="J21" s="1433"/>
      <c r="K21" s="2037"/>
      <c r="L21" s="2038"/>
      <c r="M21" s="2038"/>
      <c r="N21" s="2039"/>
      <c r="O21" s="1443" t="s">
        <v>869</v>
      </c>
      <c r="P21" s="1443"/>
    </row>
    <row r="22" spans="2:16" s="172" customFormat="1" ht="36.75" customHeight="1">
      <c r="B22" s="191" t="s">
        <v>427</v>
      </c>
      <c r="C22" s="1414" t="s">
        <v>873</v>
      </c>
      <c r="D22" s="1414"/>
      <c r="E22" s="1414"/>
      <c r="F22" s="1414"/>
      <c r="G22" s="1414"/>
      <c r="H22" s="1414"/>
      <c r="I22" s="183" t="s">
        <v>834</v>
      </c>
      <c r="J22" s="1433"/>
      <c r="K22" s="2037"/>
      <c r="L22" s="2038"/>
      <c r="M22" s="2038"/>
      <c r="N22" s="2039"/>
      <c r="O22" s="1425"/>
      <c r="P22" s="1425"/>
    </row>
    <row r="23" spans="2:16" s="172" customFormat="1" ht="31.5" customHeight="1">
      <c r="B23" s="205" t="s">
        <v>394</v>
      </c>
      <c r="C23" s="1445" t="s">
        <v>874</v>
      </c>
      <c r="D23" s="1445"/>
      <c r="E23" s="1445"/>
      <c r="F23" s="1445"/>
      <c r="G23" s="1445"/>
      <c r="H23" s="1445"/>
      <c r="I23" s="183" t="s">
        <v>834</v>
      </c>
      <c r="J23" s="1433"/>
      <c r="K23" s="2124"/>
      <c r="L23" s="2125"/>
      <c r="M23" s="2125"/>
      <c r="N23" s="2126"/>
      <c r="O23" s="1444"/>
      <c r="P23" s="1444"/>
    </row>
    <row r="24" spans="2:16" s="172" customFormat="1" ht="24.75" customHeight="1">
      <c r="B24" s="1416" t="s">
        <v>875</v>
      </c>
      <c r="C24" s="1417"/>
      <c r="D24" s="1417"/>
      <c r="E24" s="1417"/>
      <c r="F24" s="1417"/>
      <c r="G24" s="1417"/>
      <c r="H24" s="1417"/>
      <c r="I24" s="1417"/>
      <c r="J24" s="1417"/>
      <c r="K24" s="1417"/>
      <c r="L24" s="1417"/>
      <c r="M24" s="1417"/>
      <c r="N24" s="1417"/>
      <c r="O24" s="1417"/>
      <c r="P24" s="1418"/>
    </row>
    <row r="25" spans="2:16" s="172" customFormat="1" ht="50.65" customHeight="1">
      <c r="B25" s="1446" t="s">
        <v>430</v>
      </c>
      <c r="C25" s="1448" t="s">
        <v>876</v>
      </c>
      <c r="D25" s="1448"/>
      <c r="E25" s="1448"/>
      <c r="F25" s="1449"/>
      <c r="G25" s="208" t="s">
        <v>877</v>
      </c>
      <c r="H25" s="209" t="s">
        <v>878</v>
      </c>
      <c r="I25" s="210" t="s">
        <v>879</v>
      </c>
      <c r="J25" s="209" t="s">
        <v>880</v>
      </c>
      <c r="K25" s="1452" t="s">
        <v>881</v>
      </c>
      <c r="L25" s="2115" t="s">
        <v>882</v>
      </c>
      <c r="M25" s="2116"/>
      <c r="N25" s="2117"/>
      <c r="O25" s="212" t="s">
        <v>883</v>
      </c>
      <c r="P25" s="213"/>
    </row>
    <row r="26" spans="2:16" s="172" customFormat="1" ht="47.65" customHeight="1">
      <c r="B26" s="1447"/>
      <c r="C26" s="1450"/>
      <c r="D26" s="1450"/>
      <c r="E26" s="1450"/>
      <c r="F26" s="1451"/>
      <c r="G26" s="216" t="s">
        <v>884</v>
      </c>
      <c r="H26" s="217">
        <v>2022</v>
      </c>
      <c r="I26" s="216" t="s">
        <v>885</v>
      </c>
      <c r="J26" s="217">
        <v>2022</v>
      </c>
      <c r="K26" s="1453"/>
      <c r="L26" s="2118"/>
      <c r="M26" s="2119"/>
      <c r="N26" s="2120"/>
      <c r="O26" s="199" t="s">
        <v>883</v>
      </c>
      <c r="P26" s="222"/>
    </row>
    <row r="27" spans="2:16" s="172" customFormat="1" ht="89.25" customHeight="1">
      <c r="B27" s="191" t="s">
        <v>437</v>
      </c>
      <c r="C27" s="1464" t="s">
        <v>886</v>
      </c>
      <c r="D27" s="1464"/>
      <c r="E27" s="1464"/>
      <c r="F27" s="1464"/>
      <c r="G27" s="1464"/>
      <c r="H27" s="1464"/>
      <c r="I27" s="1465"/>
      <c r="J27" s="223">
        <v>7584686.5724434303</v>
      </c>
      <c r="K27" s="1453"/>
      <c r="L27" s="2118"/>
      <c r="M27" s="2119"/>
      <c r="N27" s="2120"/>
      <c r="O27" s="1443" t="s">
        <v>887</v>
      </c>
      <c r="P27" s="1443"/>
    </row>
    <row r="28" spans="2:16" s="172" customFormat="1" ht="38.450000000000003" customHeight="1">
      <c r="B28" s="224"/>
      <c r="C28" s="225" t="s">
        <v>394</v>
      </c>
      <c r="D28" s="1414" t="s">
        <v>888</v>
      </c>
      <c r="E28" s="1414"/>
      <c r="F28" s="1414"/>
      <c r="G28" s="1414"/>
      <c r="H28" s="1414"/>
      <c r="I28" s="1415"/>
      <c r="J28" s="226">
        <v>3225567</v>
      </c>
      <c r="K28" s="1453"/>
      <c r="L28" s="2118"/>
      <c r="M28" s="2119"/>
      <c r="N28" s="2120"/>
      <c r="O28" s="1425"/>
      <c r="P28" s="1425"/>
    </row>
    <row r="29" spans="2:16" s="172" customFormat="1" ht="31.5" customHeight="1">
      <c r="B29" s="227" t="s">
        <v>440</v>
      </c>
      <c r="C29" s="1414" t="s">
        <v>889</v>
      </c>
      <c r="D29" s="1414"/>
      <c r="E29" s="1414"/>
      <c r="F29" s="1414"/>
      <c r="G29" s="1415"/>
      <c r="H29" s="1563" t="s">
        <v>890</v>
      </c>
      <c r="I29" s="1655"/>
      <c r="J29" s="1564"/>
      <c r="K29" s="1453"/>
      <c r="L29" s="2118"/>
      <c r="M29" s="2119"/>
      <c r="N29" s="2120"/>
      <c r="O29" s="1426"/>
      <c r="P29" s="1426"/>
    </row>
    <row r="30" spans="2:16" s="172" customFormat="1" ht="27.75" customHeight="1">
      <c r="B30" s="227"/>
      <c r="C30" s="1414" t="s">
        <v>891</v>
      </c>
      <c r="D30" s="1414"/>
      <c r="E30" s="1414"/>
      <c r="F30" s="1414"/>
      <c r="G30" s="1415"/>
      <c r="H30" s="1574" t="s">
        <v>892</v>
      </c>
      <c r="I30" s="1685"/>
      <c r="J30" s="1575"/>
      <c r="K30" s="1453"/>
      <c r="L30" s="2118"/>
      <c r="M30" s="2119"/>
      <c r="N30" s="2120"/>
      <c r="O30" s="199" t="s">
        <v>887</v>
      </c>
      <c r="P30" s="187"/>
    </row>
    <row r="31" spans="2:16" s="172" customFormat="1" ht="35.25" customHeight="1">
      <c r="B31" s="198"/>
      <c r="C31" s="1414" t="s">
        <v>893</v>
      </c>
      <c r="D31" s="1414"/>
      <c r="E31" s="1414"/>
      <c r="F31" s="1414"/>
      <c r="G31" s="1415"/>
      <c r="H31" s="1466" t="s">
        <v>894</v>
      </c>
      <c r="I31" s="1467"/>
      <c r="J31" s="1468"/>
      <c r="K31" s="1454"/>
      <c r="L31" s="2121"/>
      <c r="M31" s="2122"/>
      <c r="N31" s="2123"/>
      <c r="O31" s="202" t="s">
        <v>895</v>
      </c>
      <c r="P31" s="204"/>
    </row>
    <row r="32" spans="2:16" s="172" customFormat="1" ht="20.25" customHeight="1">
      <c r="B32" s="198"/>
      <c r="C32" s="1414" t="s">
        <v>891</v>
      </c>
      <c r="D32" s="1414"/>
      <c r="E32" s="1414"/>
      <c r="F32" s="1414"/>
      <c r="G32" s="1415"/>
      <c r="H32" s="1574" t="s">
        <v>892</v>
      </c>
      <c r="I32" s="1685"/>
      <c r="J32" s="1575"/>
      <c r="K32" s="218"/>
      <c r="L32" s="219"/>
      <c r="M32" s="220"/>
      <c r="N32" s="221"/>
      <c r="O32" s="187" t="s">
        <v>869</v>
      </c>
      <c r="P32" s="204"/>
    </row>
    <row r="33" spans="2:17" s="172" customFormat="1" ht="51" customHeight="1">
      <c r="B33" s="229" t="s">
        <v>444</v>
      </c>
      <c r="C33" s="1472" t="s">
        <v>896</v>
      </c>
      <c r="D33" s="1472"/>
      <c r="E33" s="1472"/>
      <c r="F33" s="1472"/>
      <c r="G33" s="1472"/>
      <c r="H33" s="1472"/>
      <c r="I33" s="1472"/>
      <c r="J33" s="230" t="s">
        <v>864</v>
      </c>
      <c r="K33" s="231" t="s">
        <v>897</v>
      </c>
      <c r="L33" s="2112"/>
      <c r="M33" s="2113"/>
      <c r="N33" s="2114"/>
      <c r="O33" s="206" t="s">
        <v>898</v>
      </c>
      <c r="P33" s="232"/>
    </row>
    <row r="34" spans="2:17" s="172" customFormat="1" ht="46.5" customHeight="1">
      <c r="B34" s="2105" t="s">
        <v>899</v>
      </c>
      <c r="C34" s="1699"/>
      <c r="D34" s="1699"/>
      <c r="E34" s="1699"/>
      <c r="F34" s="1699"/>
      <c r="G34" s="1699"/>
      <c r="H34" s="1699"/>
      <c r="I34" s="1699"/>
      <c r="J34" s="1699"/>
      <c r="K34" s="1699"/>
      <c r="L34" s="1699"/>
      <c r="M34" s="1699"/>
      <c r="N34" s="1699"/>
      <c r="O34" s="1699"/>
      <c r="P34" s="2106"/>
    </row>
    <row r="35" spans="2:17" s="172" customFormat="1" ht="91.5" customHeight="1">
      <c r="B35" s="233" t="s">
        <v>448</v>
      </c>
      <c r="C35" s="2088" t="s">
        <v>900</v>
      </c>
      <c r="D35" s="2088"/>
      <c r="E35" s="2088"/>
      <c r="F35" s="2088"/>
      <c r="G35" s="2088"/>
      <c r="H35" s="2088"/>
      <c r="I35" s="2088"/>
      <c r="J35" s="234" t="s">
        <v>848</v>
      </c>
      <c r="K35" s="235" t="s">
        <v>897</v>
      </c>
      <c r="L35" s="2107"/>
      <c r="M35" s="2108"/>
      <c r="N35" s="2109"/>
      <c r="O35" s="236" t="s">
        <v>901</v>
      </c>
      <c r="P35" s="204"/>
    </row>
    <row r="36" spans="2:17" s="172" customFormat="1" ht="26.25" customHeight="1">
      <c r="B36" s="2110" t="s">
        <v>902</v>
      </c>
      <c r="C36" s="1496"/>
      <c r="D36" s="1496"/>
      <c r="E36" s="1496"/>
      <c r="F36" s="1496"/>
      <c r="G36" s="1496"/>
      <c r="H36" s="1496"/>
      <c r="I36" s="1496"/>
      <c r="J36" s="1496"/>
      <c r="K36" s="1496"/>
      <c r="L36" s="1496"/>
      <c r="M36" s="1496"/>
      <c r="N36" s="1496"/>
      <c r="O36" s="1496"/>
      <c r="P36" s="1497"/>
    </row>
    <row r="37" spans="2:17" s="172" customFormat="1" ht="78" customHeight="1">
      <c r="B37" s="233" t="s">
        <v>451</v>
      </c>
      <c r="C37" s="1498" t="s">
        <v>903</v>
      </c>
      <c r="D37" s="1498"/>
      <c r="E37" s="1498"/>
      <c r="F37" s="1499"/>
      <c r="G37" s="237" t="s">
        <v>904</v>
      </c>
      <c r="H37" s="238" t="s">
        <v>905</v>
      </c>
      <c r="I37" s="1515" t="s">
        <v>906</v>
      </c>
      <c r="J37" s="1516"/>
      <c r="K37" s="1515" t="s">
        <v>907</v>
      </c>
      <c r="L37" s="1531"/>
      <c r="M37" s="1531"/>
      <c r="N37" s="2111"/>
      <c r="O37" s="1504"/>
      <c r="P37" s="1504"/>
    </row>
    <row r="38" spans="2:17" s="172" customFormat="1" ht="49.5" customHeight="1">
      <c r="B38" s="198" t="s">
        <v>394</v>
      </c>
      <c r="C38" s="1414" t="s">
        <v>908</v>
      </c>
      <c r="D38" s="1414"/>
      <c r="E38" s="1414"/>
      <c r="F38" s="1415"/>
      <c r="G38" s="240">
        <v>0</v>
      </c>
      <c r="H38" s="241" t="s">
        <v>909</v>
      </c>
      <c r="I38" s="1479" t="s">
        <v>910</v>
      </c>
      <c r="J38" s="1480"/>
      <c r="K38" s="1481"/>
      <c r="L38" s="1482"/>
      <c r="M38" s="1482"/>
      <c r="N38" s="1483"/>
      <c r="O38" s="1505"/>
      <c r="P38" s="1505"/>
    </row>
    <row r="39" spans="2:17" s="172" customFormat="1" ht="63" customHeight="1">
      <c r="B39" s="198" t="s">
        <v>401</v>
      </c>
      <c r="C39" s="1414" t="s">
        <v>911</v>
      </c>
      <c r="D39" s="1414"/>
      <c r="E39" s="1414"/>
      <c r="F39" s="1415"/>
      <c r="G39" s="240">
        <v>0</v>
      </c>
      <c r="H39" s="241" t="s">
        <v>909</v>
      </c>
      <c r="I39" s="1479" t="s">
        <v>910</v>
      </c>
      <c r="J39" s="1480"/>
      <c r="K39" s="1481"/>
      <c r="L39" s="1482"/>
      <c r="M39" s="1482"/>
      <c r="N39" s="1483"/>
      <c r="O39" s="1505"/>
      <c r="P39" s="1505"/>
    </row>
    <row r="40" spans="2:17" s="172" customFormat="1" ht="54" customHeight="1">
      <c r="B40" s="205" t="s">
        <v>403</v>
      </c>
      <c r="C40" s="1484" t="s">
        <v>912</v>
      </c>
      <c r="D40" s="1484"/>
      <c r="E40" s="1484"/>
      <c r="F40" s="1485"/>
      <c r="G40" s="245">
        <f>G38+G39</f>
        <v>0</v>
      </c>
      <c r="H40" s="246"/>
      <c r="I40" s="1486"/>
      <c r="J40" s="1487"/>
      <c r="K40" s="1486"/>
      <c r="L40" s="1488"/>
      <c r="M40" s="1488"/>
      <c r="N40" s="1489"/>
      <c r="O40" s="1506"/>
      <c r="P40" s="1506"/>
      <c r="Q40" s="250"/>
    </row>
    <row r="41" spans="2:17" s="172" customFormat="1" ht="57.75" customHeight="1">
      <c r="B41" s="1507" t="s">
        <v>913</v>
      </c>
      <c r="C41" s="1508"/>
      <c r="D41" s="1508"/>
      <c r="E41" s="1508"/>
      <c r="F41" s="1508"/>
      <c r="G41" s="1508"/>
      <c r="H41" s="1508"/>
      <c r="I41" s="1508"/>
      <c r="J41" s="1508"/>
      <c r="K41" s="1508"/>
      <c r="L41" s="1508"/>
      <c r="M41" s="1508"/>
      <c r="N41" s="1508"/>
      <c r="O41" s="1508"/>
      <c r="P41" s="1509"/>
    </row>
    <row r="42" spans="2:17" s="172" customFormat="1" ht="103.5" customHeight="1">
      <c r="B42" s="251" t="s">
        <v>460</v>
      </c>
      <c r="C42" s="2088" t="s">
        <v>914</v>
      </c>
      <c r="D42" s="2088"/>
      <c r="E42" s="2088"/>
      <c r="F42" s="2088"/>
      <c r="G42" s="2088"/>
      <c r="H42" s="2088"/>
      <c r="I42" s="183" t="s">
        <v>834</v>
      </c>
      <c r="J42" s="252" t="s">
        <v>897</v>
      </c>
      <c r="K42" s="2089"/>
      <c r="L42" s="2090"/>
      <c r="M42" s="2090"/>
      <c r="N42" s="2091"/>
      <c r="O42" s="236" t="s">
        <v>915</v>
      </c>
      <c r="P42" s="204"/>
    </row>
    <row r="43" spans="2:17" s="172" customFormat="1" ht="35.25" customHeight="1">
      <c r="B43" s="2092" t="s">
        <v>916</v>
      </c>
      <c r="C43" s="2093"/>
      <c r="D43" s="2093"/>
      <c r="E43" s="2093"/>
      <c r="F43" s="2093"/>
      <c r="G43" s="2093"/>
      <c r="H43" s="2093"/>
      <c r="I43" s="2093"/>
      <c r="J43" s="2093"/>
      <c r="K43" s="2093"/>
      <c r="L43" s="2093"/>
      <c r="M43" s="2093"/>
      <c r="N43" s="2093"/>
      <c r="O43" s="2093"/>
      <c r="P43" s="2094"/>
    </row>
    <row r="44" spans="2:17" s="172" customFormat="1" ht="117.75" customHeight="1">
      <c r="B44" s="253" t="s">
        <v>463</v>
      </c>
      <c r="C44" s="1513" t="s">
        <v>917</v>
      </c>
      <c r="D44" s="1513"/>
      <c r="E44" s="1514"/>
      <c r="F44" s="238" t="s">
        <v>918</v>
      </c>
      <c r="G44" s="1515" t="s">
        <v>919</v>
      </c>
      <c r="H44" s="1516"/>
      <c r="I44" s="1515" t="s">
        <v>920</v>
      </c>
      <c r="J44" s="1516"/>
      <c r="K44" s="1515" t="s">
        <v>921</v>
      </c>
      <c r="L44" s="1531"/>
      <c r="M44" s="254" t="s">
        <v>922</v>
      </c>
      <c r="N44" s="239" t="s">
        <v>923</v>
      </c>
      <c r="O44" s="1443" t="s">
        <v>869</v>
      </c>
      <c r="P44" s="1443"/>
    </row>
    <row r="45" spans="2:17" s="172" customFormat="1" ht="28.5" customHeight="1">
      <c r="B45" s="198" t="s">
        <v>394</v>
      </c>
      <c r="C45" s="1517" t="s">
        <v>924</v>
      </c>
      <c r="D45" s="1517"/>
      <c r="E45" s="1518"/>
      <c r="F45" s="257" t="s">
        <v>848</v>
      </c>
      <c r="G45" s="2103">
        <v>0</v>
      </c>
      <c r="H45" s="2104"/>
      <c r="I45" s="1524" t="s">
        <v>892</v>
      </c>
      <c r="J45" s="1480"/>
      <c r="K45" s="1521">
        <v>0</v>
      </c>
      <c r="L45" s="1522"/>
      <c r="M45" s="258" t="s">
        <v>865</v>
      </c>
      <c r="N45" s="259"/>
      <c r="O45" s="1425"/>
      <c r="P45" s="1425"/>
    </row>
    <row r="46" spans="2:17" s="172" customFormat="1" ht="31.5" customHeight="1">
      <c r="B46" s="260"/>
      <c r="C46" s="1517" t="s">
        <v>925</v>
      </c>
      <c r="D46" s="1517"/>
      <c r="E46" s="1518"/>
      <c r="F46" s="1430"/>
      <c r="G46" s="1431"/>
      <c r="H46" s="1431"/>
      <c r="I46" s="1431"/>
      <c r="J46" s="1431"/>
      <c r="K46" s="1431"/>
      <c r="L46" s="1431"/>
      <c r="M46" s="1431"/>
      <c r="N46" s="1523"/>
      <c r="O46" s="1425"/>
      <c r="P46" s="1425"/>
    </row>
    <row r="47" spans="2:17" s="172" customFormat="1" ht="146.1" customHeight="1">
      <c r="B47" s="264" t="s">
        <v>401</v>
      </c>
      <c r="C47" s="2095" t="s">
        <v>926</v>
      </c>
      <c r="D47" s="2095"/>
      <c r="E47" s="2096"/>
      <c r="F47" s="203" t="s">
        <v>834</v>
      </c>
      <c r="G47" s="2097">
        <v>751539.36</v>
      </c>
      <c r="H47" s="2098"/>
      <c r="I47" s="2099" t="s">
        <v>927</v>
      </c>
      <c r="J47" s="2100"/>
      <c r="K47" s="2101">
        <v>408748.79999999999</v>
      </c>
      <c r="L47" s="2102"/>
      <c r="M47" s="258" t="s">
        <v>928</v>
      </c>
      <c r="N47" s="265" t="s">
        <v>929</v>
      </c>
      <c r="O47" s="1425"/>
      <c r="P47" s="1425"/>
    </row>
    <row r="48" spans="2:17" s="172" customFormat="1" ht="35.25" customHeight="1">
      <c r="B48" s="260"/>
      <c r="C48" s="1517" t="s">
        <v>930</v>
      </c>
      <c r="D48" s="1517"/>
      <c r="E48" s="1518"/>
      <c r="F48" s="1430"/>
      <c r="G48" s="1431"/>
      <c r="H48" s="1431"/>
      <c r="I48" s="1431"/>
      <c r="J48" s="1431"/>
      <c r="K48" s="1431"/>
      <c r="L48" s="1431"/>
      <c r="M48" s="1431"/>
      <c r="N48" s="1523"/>
      <c r="O48" s="1425"/>
      <c r="P48" s="1425"/>
    </row>
    <row r="49" spans="1:16" s="172" customFormat="1" ht="51" customHeight="1">
      <c r="B49" s="266" t="s">
        <v>403</v>
      </c>
      <c r="C49" s="1525" t="s">
        <v>912</v>
      </c>
      <c r="D49" s="1525"/>
      <c r="E49" s="1526"/>
      <c r="F49" s="267"/>
      <c r="G49" s="1527">
        <f>G45+G47</f>
        <v>751539.36</v>
      </c>
      <c r="H49" s="1528"/>
      <c r="I49" s="1486"/>
      <c r="J49" s="1487"/>
      <c r="K49" s="1529">
        <f>K45+K47</f>
        <v>408748.79999999999</v>
      </c>
      <c r="L49" s="1530"/>
      <c r="M49" s="268"/>
      <c r="N49" s="269"/>
      <c r="O49" s="1444"/>
      <c r="P49" s="1444"/>
    </row>
    <row r="50" spans="1:16" s="172" customFormat="1" ht="59.25" customHeight="1">
      <c r="B50" s="2085" t="s">
        <v>931</v>
      </c>
      <c r="C50" s="2086"/>
      <c r="D50" s="2086"/>
      <c r="E50" s="2086"/>
      <c r="F50" s="2086"/>
      <c r="G50" s="2086"/>
      <c r="H50" s="2086"/>
      <c r="I50" s="2086"/>
      <c r="J50" s="2086"/>
      <c r="K50" s="2086"/>
      <c r="L50" s="2086"/>
      <c r="M50" s="2086"/>
      <c r="N50" s="2086"/>
      <c r="O50" s="2086"/>
      <c r="P50" s="2087"/>
    </row>
    <row r="51" spans="1:16" s="270" customFormat="1" ht="103.5" customHeight="1">
      <c r="B51" s="271" t="s">
        <v>476</v>
      </c>
      <c r="C51" s="1513" t="s">
        <v>932</v>
      </c>
      <c r="D51" s="1450"/>
      <c r="E51" s="1451"/>
      <c r="F51" s="254" t="s">
        <v>933</v>
      </c>
      <c r="G51" s="1531" t="s">
        <v>934</v>
      </c>
      <c r="H51" s="1516"/>
      <c r="I51" s="1515" t="s">
        <v>935</v>
      </c>
      <c r="J51" s="1516"/>
      <c r="K51" s="1515" t="s">
        <v>921</v>
      </c>
      <c r="L51" s="1531"/>
      <c r="M51" s="254" t="s">
        <v>922</v>
      </c>
      <c r="N51" s="239" t="s">
        <v>936</v>
      </c>
      <c r="O51" s="272"/>
      <c r="P51" s="273"/>
    </row>
    <row r="52" spans="1:16" s="274" customFormat="1" ht="108.75" customHeight="1">
      <c r="B52" s="198" t="s">
        <v>394</v>
      </c>
      <c r="C52" s="1414" t="s">
        <v>97</v>
      </c>
      <c r="D52" s="1414"/>
      <c r="E52" s="1415"/>
      <c r="F52" s="257" t="s">
        <v>937</v>
      </c>
      <c r="G52" s="1532">
        <v>937771.36</v>
      </c>
      <c r="H52" s="1533"/>
      <c r="I52" s="1479" t="s">
        <v>927</v>
      </c>
      <c r="J52" s="1480"/>
      <c r="K52" s="1521">
        <v>408749</v>
      </c>
      <c r="L52" s="1522"/>
      <c r="M52" s="258" t="s">
        <v>928</v>
      </c>
      <c r="N52" s="275" t="s">
        <v>938</v>
      </c>
      <c r="O52" s="201" t="s">
        <v>939</v>
      </c>
      <c r="P52" s="202"/>
    </row>
    <row r="53" spans="1:16" s="274" customFormat="1" ht="32.25" customHeight="1">
      <c r="B53" s="198" t="s">
        <v>401</v>
      </c>
      <c r="C53" s="1414" t="s">
        <v>852</v>
      </c>
      <c r="D53" s="1414"/>
      <c r="E53" s="1415"/>
      <c r="F53" s="257" t="s">
        <v>937</v>
      </c>
      <c r="G53" s="1532">
        <v>0</v>
      </c>
      <c r="H53" s="1533"/>
      <c r="I53" s="1479" t="s">
        <v>927</v>
      </c>
      <c r="J53" s="1480"/>
      <c r="K53" s="1521">
        <v>0</v>
      </c>
      <c r="L53" s="1522"/>
      <c r="M53" s="258" t="s">
        <v>928</v>
      </c>
      <c r="N53" s="275"/>
      <c r="O53" s="201" t="s">
        <v>940</v>
      </c>
      <c r="P53" s="202"/>
    </row>
    <row r="54" spans="1:16" s="274" customFormat="1" ht="32.25" customHeight="1">
      <c r="B54" s="198" t="s">
        <v>403</v>
      </c>
      <c r="C54" s="1414" t="s">
        <v>941</v>
      </c>
      <c r="D54" s="1414"/>
      <c r="E54" s="1415"/>
      <c r="F54" s="257" t="s">
        <v>865</v>
      </c>
      <c r="G54" s="1532">
        <v>0</v>
      </c>
      <c r="H54" s="1533"/>
      <c r="I54" s="1479" t="s">
        <v>865</v>
      </c>
      <c r="J54" s="1480"/>
      <c r="K54" s="1521">
        <v>0</v>
      </c>
      <c r="L54" s="1522"/>
      <c r="M54" s="258" t="s">
        <v>865</v>
      </c>
      <c r="N54" s="275"/>
      <c r="O54" s="201" t="s">
        <v>940</v>
      </c>
      <c r="P54" s="202"/>
    </row>
    <row r="55" spans="1:16" s="274" customFormat="1" ht="32.25" customHeight="1">
      <c r="B55" s="198" t="s">
        <v>405</v>
      </c>
      <c r="C55" s="1414" t="s">
        <v>942</v>
      </c>
      <c r="D55" s="1414"/>
      <c r="E55" s="1415"/>
      <c r="F55" s="257" t="s">
        <v>865</v>
      </c>
      <c r="G55" s="1532">
        <v>0</v>
      </c>
      <c r="H55" s="1533"/>
      <c r="I55" s="1479" t="s">
        <v>865</v>
      </c>
      <c r="J55" s="1480"/>
      <c r="K55" s="1521">
        <v>0</v>
      </c>
      <c r="L55" s="1522"/>
      <c r="M55" s="258" t="s">
        <v>865</v>
      </c>
      <c r="N55" s="276"/>
      <c r="O55" s="201" t="s">
        <v>940</v>
      </c>
      <c r="P55" s="277"/>
    </row>
    <row r="56" spans="1:16" s="274" customFormat="1" ht="32.25" customHeight="1">
      <c r="B56" s="198" t="s">
        <v>408</v>
      </c>
      <c r="C56" s="1414" t="s">
        <v>943</v>
      </c>
      <c r="D56" s="1414"/>
      <c r="E56" s="1415"/>
      <c r="F56" s="257" t="s">
        <v>865</v>
      </c>
      <c r="G56" s="1532">
        <v>0</v>
      </c>
      <c r="H56" s="1533"/>
      <c r="I56" s="1479" t="s">
        <v>865</v>
      </c>
      <c r="J56" s="1480"/>
      <c r="K56" s="1521">
        <v>0</v>
      </c>
      <c r="L56" s="1522"/>
      <c r="M56" s="258" t="s">
        <v>865</v>
      </c>
      <c r="N56" s="275"/>
      <c r="O56" s="201" t="s">
        <v>940</v>
      </c>
      <c r="P56" s="278"/>
    </row>
    <row r="57" spans="1:16" s="172" customFormat="1" ht="53.25" customHeight="1">
      <c r="B57" s="205" t="s">
        <v>410</v>
      </c>
      <c r="C57" s="1484" t="s">
        <v>944</v>
      </c>
      <c r="D57" s="1484"/>
      <c r="E57" s="1485"/>
      <c r="F57" s="279"/>
      <c r="G57" s="1527">
        <f>G52+G53+G54+G55+G56</f>
        <v>937771.36</v>
      </c>
      <c r="H57" s="1528"/>
      <c r="I57" s="1486"/>
      <c r="J57" s="1487"/>
      <c r="K57" s="1529">
        <f>K52+K53+K54+K55+K56</f>
        <v>408749</v>
      </c>
      <c r="L57" s="1530"/>
      <c r="M57" s="268"/>
      <c r="N57" s="269"/>
      <c r="O57" s="280"/>
      <c r="P57" s="280"/>
    </row>
    <row r="58" spans="1:16" s="172" customFormat="1" ht="54.75" customHeight="1">
      <c r="A58" s="281"/>
      <c r="B58" s="2082" t="s">
        <v>945</v>
      </c>
      <c r="C58" s="2083"/>
      <c r="D58" s="2083"/>
      <c r="E58" s="2083"/>
      <c r="F58" s="2083"/>
      <c r="G58" s="2083"/>
      <c r="H58" s="2083"/>
      <c r="I58" s="2083"/>
      <c r="J58" s="2083"/>
      <c r="K58" s="2083"/>
      <c r="L58" s="2083"/>
      <c r="M58" s="2083"/>
      <c r="N58" s="2083"/>
      <c r="O58" s="2083"/>
      <c r="P58" s="2084"/>
    </row>
    <row r="59" spans="1:16" s="172" customFormat="1" ht="64.5" customHeight="1">
      <c r="B59" s="282" t="s">
        <v>486</v>
      </c>
      <c r="C59" s="1543" t="s">
        <v>946</v>
      </c>
      <c r="D59" s="1543"/>
      <c r="E59" s="1543"/>
      <c r="F59" s="1543"/>
      <c r="G59" s="1543"/>
      <c r="H59" s="1543"/>
      <c r="I59" s="1544"/>
      <c r="J59" s="283">
        <f>G49/(G49+G57)</f>
        <v>0.44487929372756246</v>
      </c>
      <c r="K59" s="284" t="s">
        <v>835</v>
      </c>
      <c r="L59" s="1539"/>
      <c r="M59" s="1540"/>
      <c r="N59" s="1541"/>
      <c r="O59" s="1534"/>
      <c r="P59" s="1534"/>
    </row>
    <row r="60" spans="1:16" s="172" customFormat="1" ht="49.5" customHeight="1">
      <c r="B60" s="286" t="s">
        <v>488</v>
      </c>
      <c r="C60" s="1543" t="s">
        <v>947</v>
      </c>
      <c r="D60" s="1543"/>
      <c r="E60" s="1543"/>
      <c r="F60" s="1543"/>
      <c r="G60" s="1543"/>
      <c r="H60" s="1543"/>
      <c r="I60" s="1544"/>
      <c r="J60" s="283">
        <f>G45/G49</f>
        <v>0</v>
      </c>
      <c r="K60" s="284" t="s">
        <v>897</v>
      </c>
      <c r="L60" s="1539"/>
      <c r="M60" s="1540"/>
      <c r="N60" s="1541"/>
      <c r="O60" s="1535"/>
      <c r="P60" s="1535"/>
    </row>
    <row r="61" spans="1:16" s="172" customFormat="1" ht="45" customHeight="1">
      <c r="B61" s="286" t="s">
        <v>490</v>
      </c>
      <c r="C61" s="1537" t="s">
        <v>948</v>
      </c>
      <c r="D61" s="1537"/>
      <c r="E61" s="1537"/>
      <c r="F61" s="1537"/>
      <c r="G61" s="1537"/>
      <c r="H61" s="1537"/>
      <c r="I61" s="1538"/>
      <c r="J61" s="288">
        <f>SUM(G49,G57)</f>
        <v>1689310.72</v>
      </c>
      <c r="K61" s="284" t="s">
        <v>897</v>
      </c>
      <c r="L61" s="1539"/>
      <c r="M61" s="1540"/>
      <c r="N61" s="1541"/>
      <c r="O61" s="1535"/>
      <c r="P61" s="1535"/>
    </row>
    <row r="62" spans="1:16" s="172" customFormat="1" ht="50.25" customHeight="1">
      <c r="B62" s="286" t="s">
        <v>492</v>
      </c>
      <c r="C62" s="1464" t="s">
        <v>949</v>
      </c>
      <c r="D62" s="1464"/>
      <c r="E62" s="1464"/>
      <c r="F62" s="1464"/>
      <c r="G62" s="1464"/>
      <c r="H62" s="1464"/>
      <c r="I62" s="1465"/>
      <c r="J62" s="283">
        <f>(G49+G57)/J27</f>
        <v>0.22272650344413419</v>
      </c>
      <c r="K62" s="284" t="s">
        <v>835</v>
      </c>
      <c r="L62" s="1539"/>
      <c r="M62" s="1540"/>
      <c r="N62" s="1541"/>
      <c r="O62" s="1535"/>
      <c r="P62" s="1535"/>
    </row>
    <row r="63" spans="1:16" s="172" customFormat="1" ht="82.15" customHeight="1">
      <c r="B63" s="289" t="s">
        <v>494</v>
      </c>
      <c r="C63" s="1464" t="s">
        <v>950</v>
      </c>
      <c r="D63" s="1464"/>
      <c r="E63" s="1464"/>
      <c r="F63" s="1464"/>
      <c r="G63" s="1464"/>
      <c r="H63" s="1464"/>
      <c r="I63" s="1465"/>
      <c r="J63" s="290">
        <f>(K49+K57)/J28</f>
        <v>0.25344313108362038</v>
      </c>
      <c r="K63" s="284" t="s">
        <v>897</v>
      </c>
      <c r="L63" s="1539"/>
      <c r="M63" s="1540"/>
      <c r="N63" s="1541"/>
      <c r="O63" s="1535"/>
      <c r="P63" s="1535"/>
    </row>
    <row r="64" spans="1:16" s="172" customFormat="1" ht="41.25" customHeight="1">
      <c r="B64" s="289" t="s">
        <v>496</v>
      </c>
      <c r="C64" s="1543" t="s">
        <v>951</v>
      </c>
      <c r="D64" s="1543"/>
      <c r="E64" s="1543"/>
      <c r="F64" s="1543"/>
      <c r="G64" s="1543"/>
      <c r="H64" s="1543"/>
      <c r="I64" s="1544"/>
      <c r="J64" s="283" t="str">
        <f>IF(J62&lt;0.945,"Funding gap","No funding gap")</f>
        <v>Funding gap</v>
      </c>
      <c r="K64" s="284" t="s">
        <v>897</v>
      </c>
      <c r="L64" s="1539"/>
      <c r="M64" s="1540"/>
      <c r="N64" s="1541"/>
      <c r="O64" s="1536"/>
      <c r="P64" s="1536"/>
    </row>
    <row r="65" spans="2:16" s="172" customFormat="1" ht="43.5" customHeight="1">
      <c r="B65" s="289" t="s">
        <v>498</v>
      </c>
      <c r="C65" s="1542" t="s">
        <v>952</v>
      </c>
      <c r="D65" s="1542"/>
      <c r="E65" s="1542"/>
      <c r="F65" s="1542"/>
      <c r="G65" s="1542"/>
      <c r="H65" s="1542"/>
      <c r="I65" s="1542"/>
      <c r="J65" s="292">
        <f>G45/J27</f>
        <v>0</v>
      </c>
      <c r="K65" s="284" t="s">
        <v>897</v>
      </c>
      <c r="L65" s="1539"/>
      <c r="M65" s="1540"/>
      <c r="N65" s="1541"/>
      <c r="O65" s="287"/>
      <c r="P65" s="287"/>
    </row>
    <row r="66" spans="2:16" s="172" customFormat="1" ht="39" customHeight="1">
      <c r="B66" s="191" t="s">
        <v>953</v>
      </c>
      <c r="C66" s="1414" t="s">
        <v>954</v>
      </c>
      <c r="D66" s="1414"/>
      <c r="E66" s="1414"/>
      <c r="F66" s="1414"/>
      <c r="G66" s="1414"/>
      <c r="H66" s="1414"/>
      <c r="I66" s="1414"/>
      <c r="J66" s="1415"/>
      <c r="K66" s="1545" t="s">
        <v>897</v>
      </c>
      <c r="L66" s="1548"/>
      <c r="M66" s="1549"/>
      <c r="N66" s="1550"/>
      <c r="O66" s="1443"/>
      <c r="P66" s="1443"/>
    </row>
    <row r="67" spans="2:16" s="172" customFormat="1" ht="21" customHeight="1">
      <c r="B67" s="198" t="s">
        <v>394</v>
      </c>
      <c r="C67" s="1557" t="s">
        <v>955</v>
      </c>
      <c r="D67" s="1557"/>
      <c r="E67" s="1557"/>
      <c r="F67" s="1557"/>
      <c r="G67" s="1557"/>
      <c r="H67" s="1557"/>
      <c r="I67" s="1557"/>
      <c r="J67" s="183" t="s">
        <v>848</v>
      </c>
      <c r="K67" s="1546"/>
      <c r="L67" s="1551"/>
      <c r="M67" s="1552"/>
      <c r="N67" s="1553"/>
      <c r="O67" s="1425"/>
      <c r="P67" s="1425"/>
    </row>
    <row r="68" spans="2:16" s="172" customFormat="1" ht="21" customHeight="1">
      <c r="B68" s="198" t="s">
        <v>401</v>
      </c>
      <c r="C68" s="1557" t="s">
        <v>956</v>
      </c>
      <c r="D68" s="1557"/>
      <c r="E68" s="1557"/>
      <c r="F68" s="1557"/>
      <c r="G68" s="1557"/>
      <c r="H68" s="1557"/>
      <c r="I68" s="1557"/>
      <c r="J68" s="183" t="s">
        <v>848</v>
      </c>
      <c r="K68" s="1546"/>
      <c r="L68" s="1551"/>
      <c r="M68" s="1552"/>
      <c r="N68" s="1553"/>
      <c r="O68" s="1425"/>
      <c r="P68" s="1425"/>
    </row>
    <row r="69" spans="2:16" s="172" customFormat="1" ht="21" customHeight="1">
      <c r="B69" s="198" t="s">
        <v>403</v>
      </c>
      <c r="C69" s="1557" t="s">
        <v>957</v>
      </c>
      <c r="D69" s="1557"/>
      <c r="E69" s="1557"/>
      <c r="F69" s="1557"/>
      <c r="G69" s="1557"/>
      <c r="H69" s="1557"/>
      <c r="I69" s="1557"/>
      <c r="J69" s="183" t="s">
        <v>848</v>
      </c>
      <c r="K69" s="1546"/>
      <c r="L69" s="1551"/>
      <c r="M69" s="1552"/>
      <c r="N69" s="1553"/>
      <c r="O69" s="1425"/>
      <c r="P69" s="1425"/>
    </row>
    <row r="70" spans="2:16" s="172" customFormat="1" ht="21" customHeight="1">
      <c r="B70" s="198" t="s">
        <v>405</v>
      </c>
      <c r="C70" s="1557" t="s">
        <v>958</v>
      </c>
      <c r="D70" s="1557"/>
      <c r="E70" s="1557"/>
      <c r="F70" s="1557"/>
      <c r="G70" s="1557"/>
      <c r="H70" s="1557"/>
      <c r="I70" s="1557"/>
      <c r="J70" s="183" t="s">
        <v>848</v>
      </c>
      <c r="K70" s="1546"/>
      <c r="L70" s="1551"/>
      <c r="M70" s="1552"/>
      <c r="N70" s="1553"/>
      <c r="O70" s="1425"/>
      <c r="P70" s="1425"/>
    </row>
    <row r="71" spans="2:16" s="172" customFormat="1" ht="21" customHeight="1">
      <c r="B71" s="198" t="s">
        <v>408</v>
      </c>
      <c r="C71" s="1558" t="s">
        <v>959</v>
      </c>
      <c r="D71" s="1558"/>
      <c r="E71" s="1558"/>
      <c r="F71" s="1558"/>
      <c r="G71" s="1559" t="s">
        <v>892</v>
      </c>
      <c r="H71" s="1560"/>
      <c r="I71" s="1560"/>
      <c r="J71" s="1561"/>
      <c r="K71" s="1547"/>
      <c r="L71" s="1554"/>
      <c r="M71" s="1555"/>
      <c r="N71" s="1556"/>
      <c r="O71" s="1426"/>
      <c r="P71" s="1426"/>
    </row>
    <row r="72" spans="2:16" s="172" customFormat="1" ht="35.25" customHeight="1">
      <c r="B72" s="224" t="s">
        <v>960</v>
      </c>
      <c r="C72" s="1414" t="s">
        <v>961</v>
      </c>
      <c r="D72" s="1414"/>
      <c r="E72" s="1414"/>
      <c r="F72" s="1414"/>
      <c r="G72" s="1414"/>
      <c r="H72" s="1414"/>
      <c r="I72" s="1414"/>
      <c r="J72" s="1414"/>
      <c r="K72" s="1414"/>
      <c r="L72" s="1414"/>
      <c r="M72" s="1414"/>
      <c r="N72" s="1562"/>
      <c r="O72" s="291"/>
      <c r="P72" s="297"/>
    </row>
    <row r="73" spans="2:16" s="172" customFormat="1" ht="20.25" customHeight="1">
      <c r="B73" s="205" t="s">
        <v>418</v>
      </c>
      <c r="C73" s="1558" t="s">
        <v>297</v>
      </c>
      <c r="D73" s="1558"/>
      <c r="E73" s="1558"/>
      <c r="F73" s="1574" t="s">
        <v>834</v>
      </c>
      <c r="G73" s="1575"/>
      <c r="H73" s="1545" t="s">
        <v>897</v>
      </c>
      <c r="I73" s="1576"/>
      <c r="J73" s="1577"/>
      <c r="K73" s="1577"/>
      <c r="L73" s="1577"/>
      <c r="M73" s="1577"/>
      <c r="N73" s="1690"/>
      <c r="O73" s="1443"/>
      <c r="P73" s="1443"/>
    </row>
    <row r="74" spans="2:16" s="172" customFormat="1" ht="20.25" customHeight="1">
      <c r="B74" s="205" t="s">
        <v>508</v>
      </c>
      <c r="C74" s="1558" t="s">
        <v>962</v>
      </c>
      <c r="D74" s="1558"/>
      <c r="E74" s="1558"/>
      <c r="F74" s="1574" t="s">
        <v>848</v>
      </c>
      <c r="G74" s="1575"/>
      <c r="H74" s="1546"/>
      <c r="I74" s="1691"/>
      <c r="J74" s="1692"/>
      <c r="K74" s="1692"/>
      <c r="L74" s="1692"/>
      <c r="M74" s="1692"/>
      <c r="N74" s="1693"/>
      <c r="O74" s="1425"/>
      <c r="P74" s="1425"/>
    </row>
    <row r="75" spans="2:16" s="172" customFormat="1" ht="20.25" customHeight="1">
      <c r="B75" s="205" t="s">
        <v>510</v>
      </c>
      <c r="C75" s="1558" t="s">
        <v>963</v>
      </c>
      <c r="D75" s="1558"/>
      <c r="E75" s="1558"/>
      <c r="F75" s="1574" t="s">
        <v>848</v>
      </c>
      <c r="G75" s="1575"/>
      <c r="H75" s="1546"/>
      <c r="I75" s="1691"/>
      <c r="J75" s="1692"/>
      <c r="K75" s="1692"/>
      <c r="L75" s="1692"/>
      <c r="M75" s="1692"/>
      <c r="N75" s="1693"/>
      <c r="O75" s="1425"/>
      <c r="P75" s="1425"/>
    </row>
    <row r="76" spans="2:16" s="172" customFormat="1" ht="34.5" customHeight="1">
      <c r="B76" s="205" t="s">
        <v>401</v>
      </c>
      <c r="C76" s="1464" t="s">
        <v>964</v>
      </c>
      <c r="D76" s="1464"/>
      <c r="E76" s="1464"/>
      <c r="F76" s="1464"/>
      <c r="G76" s="1465"/>
      <c r="H76" s="1546"/>
      <c r="I76" s="1691"/>
      <c r="J76" s="1692"/>
      <c r="K76" s="1692"/>
      <c r="L76" s="1692"/>
      <c r="M76" s="1692"/>
      <c r="N76" s="1693"/>
      <c r="O76" s="1425"/>
      <c r="P76" s="1425"/>
    </row>
    <row r="77" spans="2:16" s="172" customFormat="1" ht="21" customHeight="1">
      <c r="B77" s="205" t="s">
        <v>418</v>
      </c>
      <c r="C77" s="1558" t="s">
        <v>297</v>
      </c>
      <c r="D77" s="1558"/>
      <c r="E77" s="1410"/>
      <c r="F77" s="1563" t="s">
        <v>834</v>
      </c>
      <c r="G77" s="1564"/>
      <c r="H77" s="1546"/>
      <c r="I77" s="1691"/>
      <c r="J77" s="1692"/>
      <c r="K77" s="1692"/>
      <c r="L77" s="1692"/>
      <c r="M77" s="1692"/>
      <c r="N77" s="1693"/>
      <c r="O77" s="1425"/>
      <c r="P77" s="1425"/>
    </row>
    <row r="78" spans="2:16" s="172" customFormat="1" ht="21" customHeight="1">
      <c r="B78" s="205" t="s">
        <v>508</v>
      </c>
      <c r="C78" s="1558" t="s">
        <v>965</v>
      </c>
      <c r="D78" s="1558"/>
      <c r="E78" s="1410"/>
      <c r="F78" s="1563" t="s">
        <v>848</v>
      </c>
      <c r="G78" s="1564"/>
      <c r="H78" s="1546"/>
      <c r="I78" s="1691"/>
      <c r="J78" s="1692"/>
      <c r="K78" s="1692"/>
      <c r="L78" s="1692"/>
      <c r="M78" s="1692"/>
      <c r="N78" s="1693"/>
      <c r="O78" s="1425"/>
      <c r="P78" s="1425"/>
    </row>
    <row r="79" spans="2:16" s="172" customFormat="1" ht="21" customHeight="1">
      <c r="B79" s="205" t="s">
        <v>510</v>
      </c>
      <c r="C79" s="1558" t="s">
        <v>966</v>
      </c>
      <c r="D79" s="1558"/>
      <c r="E79" s="1410"/>
      <c r="F79" s="1563" t="s">
        <v>848</v>
      </c>
      <c r="G79" s="1564"/>
      <c r="H79" s="1546"/>
      <c r="I79" s="1691"/>
      <c r="J79" s="1692"/>
      <c r="K79" s="1692"/>
      <c r="L79" s="1692"/>
      <c r="M79" s="1692"/>
      <c r="N79" s="1693"/>
      <c r="O79" s="1425"/>
      <c r="P79" s="1425"/>
    </row>
    <row r="80" spans="2:16" s="172" customFormat="1" ht="21" customHeight="1">
      <c r="B80" s="205" t="s">
        <v>512</v>
      </c>
      <c r="C80" s="1558" t="s">
        <v>958</v>
      </c>
      <c r="D80" s="1558"/>
      <c r="E80" s="1410"/>
      <c r="F80" s="1563" t="s">
        <v>848</v>
      </c>
      <c r="G80" s="1564"/>
      <c r="H80" s="1546"/>
      <c r="I80" s="1691"/>
      <c r="J80" s="1692"/>
      <c r="K80" s="1692"/>
      <c r="L80" s="1692"/>
      <c r="M80" s="1692"/>
      <c r="N80" s="1693"/>
      <c r="O80" s="1425"/>
      <c r="P80" s="1425"/>
    </row>
    <row r="81" spans="2:16" s="172" customFormat="1" ht="26.25" customHeight="1">
      <c r="B81" s="205" t="s">
        <v>513</v>
      </c>
      <c r="C81" s="1558" t="s">
        <v>967</v>
      </c>
      <c r="D81" s="1558"/>
      <c r="E81" s="1410"/>
      <c r="F81" s="1574" t="s">
        <v>865</v>
      </c>
      <c r="G81" s="1575"/>
      <c r="H81" s="1547"/>
      <c r="I81" s="1983"/>
      <c r="J81" s="2049"/>
      <c r="K81" s="2049"/>
      <c r="L81" s="2049"/>
      <c r="M81" s="2049"/>
      <c r="N81" s="1984"/>
      <c r="O81" s="1426"/>
      <c r="P81" s="1426"/>
    </row>
    <row r="82" spans="2:16" s="172" customFormat="1" ht="44.25" customHeight="1">
      <c r="B82" s="298" t="s">
        <v>968</v>
      </c>
      <c r="C82" s="1484" t="s">
        <v>969</v>
      </c>
      <c r="D82" s="1484"/>
      <c r="E82" s="1485"/>
      <c r="F82" s="1576" t="s">
        <v>865</v>
      </c>
      <c r="G82" s="1577"/>
      <c r="H82" s="1577"/>
      <c r="I82" s="1577"/>
      <c r="J82" s="1577"/>
      <c r="K82" s="1577"/>
      <c r="L82" s="1577"/>
      <c r="M82" s="1577"/>
      <c r="N82" s="1577"/>
      <c r="O82" s="2080"/>
      <c r="P82" s="2081"/>
    </row>
    <row r="83" spans="2:16" s="172" customFormat="1" ht="42" customHeight="1">
      <c r="B83" s="2076" t="s">
        <v>970</v>
      </c>
      <c r="C83" s="2077"/>
      <c r="D83" s="2077"/>
      <c r="E83" s="2077"/>
      <c r="F83" s="2077"/>
      <c r="G83" s="2077"/>
      <c r="H83" s="2077"/>
      <c r="I83" s="2077"/>
      <c r="J83" s="2077"/>
      <c r="K83" s="2077"/>
      <c r="L83" s="2077"/>
      <c r="M83" s="2077"/>
      <c r="N83" s="2077"/>
      <c r="O83" s="2077"/>
      <c r="P83" s="2078"/>
    </row>
    <row r="84" spans="2:16" s="172" customFormat="1" ht="39.75" customHeight="1">
      <c r="B84" s="191" t="s">
        <v>518</v>
      </c>
      <c r="C84" s="1414" t="s">
        <v>971</v>
      </c>
      <c r="D84" s="1414"/>
      <c r="E84" s="1414"/>
      <c r="F84" s="1414"/>
      <c r="G84" s="1415"/>
      <c r="H84" s="299" t="s">
        <v>848</v>
      </c>
      <c r="I84" s="1580" t="s">
        <v>897</v>
      </c>
      <c r="J84" s="1581"/>
      <c r="K84" s="1966"/>
      <c r="L84" s="1967"/>
      <c r="M84" s="1967"/>
      <c r="N84" s="2079"/>
      <c r="O84" s="1443"/>
      <c r="P84" s="202"/>
    </row>
    <row r="85" spans="2:16" s="172" customFormat="1" ht="20.25" customHeight="1">
      <c r="B85" s="1585" t="s">
        <v>972</v>
      </c>
      <c r="C85" s="1586"/>
      <c r="D85" s="1586"/>
      <c r="E85" s="1587"/>
      <c r="F85" s="1500" t="s">
        <v>973</v>
      </c>
      <c r="G85" s="1502"/>
      <c r="H85" s="1501"/>
      <c r="I85" s="1500" t="s">
        <v>974</v>
      </c>
      <c r="J85" s="1502"/>
      <c r="K85" s="1500" t="s">
        <v>907</v>
      </c>
      <c r="L85" s="1502"/>
      <c r="M85" s="1502"/>
      <c r="N85" s="1503"/>
      <c r="O85" s="1425"/>
      <c r="P85" s="1534"/>
    </row>
    <row r="86" spans="2:16" s="172" customFormat="1" ht="21" customHeight="1">
      <c r="B86" s="1588"/>
      <c r="C86" s="1589"/>
      <c r="D86" s="1589"/>
      <c r="E86" s="1590"/>
      <c r="F86" s="1594" t="s">
        <v>865</v>
      </c>
      <c r="G86" s="1595"/>
      <c r="H86" s="1596"/>
      <c r="I86" s="1597" t="s">
        <v>865</v>
      </c>
      <c r="J86" s="1598"/>
      <c r="K86" s="1594" t="s">
        <v>865</v>
      </c>
      <c r="L86" s="1595"/>
      <c r="M86" s="1595"/>
      <c r="N86" s="1596"/>
      <c r="O86" s="1425"/>
      <c r="P86" s="1535"/>
    </row>
    <row r="87" spans="2:16" s="172" customFormat="1" ht="21" customHeight="1">
      <c r="B87" s="1588"/>
      <c r="C87" s="1589"/>
      <c r="D87" s="1589"/>
      <c r="E87" s="1590"/>
      <c r="F87" s="1594" t="s">
        <v>865</v>
      </c>
      <c r="G87" s="1595"/>
      <c r="H87" s="1596"/>
      <c r="I87" s="1597" t="s">
        <v>865</v>
      </c>
      <c r="J87" s="1598"/>
      <c r="K87" s="1594" t="s">
        <v>865</v>
      </c>
      <c r="L87" s="1595"/>
      <c r="M87" s="1595"/>
      <c r="N87" s="1596"/>
      <c r="O87" s="1425"/>
      <c r="P87" s="1535"/>
    </row>
    <row r="88" spans="2:16" s="172" customFormat="1" ht="21" customHeight="1">
      <c r="B88" s="1588"/>
      <c r="C88" s="1589"/>
      <c r="D88" s="1589"/>
      <c r="E88" s="1590"/>
      <c r="F88" s="1594" t="s">
        <v>865</v>
      </c>
      <c r="G88" s="1595"/>
      <c r="H88" s="1596"/>
      <c r="I88" s="1597" t="s">
        <v>865</v>
      </c>
      <c r="J88" s="1598"/>
      <c r="K88" s="1594" t="s">
        <v>865</v>
      </c>
      <c r="L88" s="1595"/>
      <c r="M88" s="1595"/>
      <c r="N88" s="1596"/>
      <c r="O88" s="1425"/>
      <c r="P88" s="1535"/>
    </row>
    <row r="89" spans="2:16" s="172" customFormat="1" ht="21.75" customHeight="1">
      <c r="B89" s="1591"/>
      <c r="C89" s="1592"/>
      <c r="D89" s="1592"/>
      <c r="E89" s="1593"/>
      <c r="F89" s="1594" t="s">
        <v>865</v>
      </c>
      <c r="G89" s="1595"/>
      <c r="H89" s="1596"/>
      <c r="I89" s="1597" t="s">
        <v>865</v>
      </c>
      <c r="J89" s="1598"/>
      <c r="K89" s="1594" t="s">
        <v>865</v>
      </c>
      <c r="L89" s="1595"/>
      <c r="M89" s="1595"/>
      <c r="N89" s="1596"/>
      <c r="O89" s="1444"/>
      <c r="P89" s="2075"/>
    </row>
    <row r="90" spans="2:16" s="172" customFormat="1" ht="26.25" customHeight="1">
      <c r="B90" s="1416" t="s">
        <v>975</v>
      </c>
      <c r="C90" s="1417"/>
      <c r="D90" s="1417"/>
      <c r="E90" s="1417"/>
      <c r="F90" s="1417"/>
      <c r="G90" s="1417"/>
      <c r="H90" s="1417"/>
      <c r="I90" s="1417"/>
      <c r="J90" s="1417"/>
      <c r="K90" s="1417"/>
      <c r="L90" s="1417"/>
      <c r="M90" s="1417"/>
      <c r="N90" s="1417"/>
      <c r="O90" s="1417"/>
      <c r="P90" s="1418"/>
    </row>
    <row r="91" spans="2:16" s="172" customFormat="1" ht="46.5" customHeight="1">
      <c r="B91" s="303" t="s">
        <v>523</v>
      </c>
      <c r="C91" s="1632" t="s">
        <v>976</v>
      </c>
      <c r="D91" s="1632"/>
      <c r="E91" s="1632"/>
      <c r="F91" s="1632"/>
      <c r="G91" s="1632"/>
      <c r="H91" s="1632"/>
      <c r="I91" s="1632"/>
      <c r="J91" s="1632"/>
      <c r="K91" s="1632"/>
      <c r="L91" s="1632"/>
      <c r="M91" s="1632"/>
      <c r="N91" s="1632"/>
      <c r="O91" s="1424" t="s">
        <v>869</v>
      </c>
      <c r="P91" s="1424"/>
    </row>
    <row r="92" spans="2:16" s="172" customFormat="1" ht="20.25" customHeight="1">
      <c r="B92" s="1609" t="s">
        <v>977</v>
      </c>
      <c r="C92" s="1610"/>
      <c r="D92" s="1610"/>
      <c r="E92" s="1610"/>
      <c r="F92" s="1611"/>
      <c r="G92" s="1614" t="s">
        <v>978</v>
      </c>
      <c r="H92" s="1614"/>
      <c r="I92" s="1614"/>
      <c r="J92" s="1614"/>
      <c r="K92" s="1614"/>
      <c r="L92" s="1615"/>
      <c r="M92" s="1615"/>
      <c r="N92" s="1615"/>
      <c r="O92" s="1425"/>
      <c r="P92" s="1425"/>
    </row>
    <row r="93" spans="2:16" s="172" customFormat="1" ht="33.75" customHeight="1">
      <c r="B93" s="2072"/>
      <c r="C93" s="2073"/>
      <c r="D93" s="2073"/>
      <c r="E93" s="2073"/>
      <c r="F93" s="2074"/>
      <c r="G93" s="304" t="s">
        <v>979</v>
      </c>
      <c r="H93" s="304" t="s">
        <v>980</v>
      </c>
      <c r="I93" s="305" t="s">
        <v>981</v>
      </c>
      <c r="J93" s="304" t="s">
        <v>982</v>
      </c>
      <c r="K93" s="1515" t="s">
        <v>907</v>
      </c>
      <c r="L93" s="1531"/>
      <c r="M93" s="1531"/>
      <c r="N93" s="1531"/>
      <c r="O93" s="1425"/>
      <c r="P93" s="1426"/>
    </row>
    <row r="94" spans="2:16" s="172" customFormat="1" ht="58.5" customHeight="1">
      <c r="B94" s="306" t="s">
        <v>394</v>
      </c>
      <c r="C94" s="1711" t="s">
        <v>983</v>
      </c>
      <c r="D94" s="1711"/>
      <c r="E94" s="1711"/>
      <c r="F94" s="1711"/>
      <c r="G94" s="1711"/>
      <c r="H94" s="1711"/>
      <c r="I94" s="1711"/>
      <c r="J94" s="1712"/>
      <c r="K94" s="2054"/>
      <c r="L94" s="2055"/>
      <c r="M94" s="2055"/>
      <c r="N94" s="2055"/>
      <c r="O94" s="1425"/>
      <c r="P94" s="1534"/>
    </row>
    <row r="95" spans="2:16" s="172" customFormat="1" ht="27.75" customHeight="1">
      <c r="B95" s="306"/>
      <c r="C95" s="2021" t="s">
        <v>984</v>
      </c>
      <c r="D95" s="2021"/>
      <c r="E95" s="2021"/>
      <c r="F95" s="2022"/>
      <c r="G95" s="309" t="s">
        <v>834</v>
      </c>
      <c r="H95" s="309" t="s">
        <v>834</v>
      </c>
      <c r="I95" s="309" t="s">
        <v>834</v>
      </c>
      <c r="J95" s="309" t="s">
        <v>834</v>
      </c>
      <c r="K95" s="2056"/>
      <c r="L95" s="2057"/>
      <c r="M95" s="2057"/>
      <c r="N95" s="2057"/>
      <c r="O95" s="1425"/>
      <c r="P95" s="1535"/>
    </row>
    <row r="96" spans="2:16" s="172" customFormat="1" ht="23.25" customHeight="1">
      <c r="B96" s="310"/>
      <c r="C96" s="2044" t="s">
        <v>985</v>
      </c>
      <c r="D96" s="2044"/>
      <c r="E96" s="2044"/>
      <c r="F96" s="2060"/>
      <c r="G96" s="311" t="s">
        <v>834</v>
      </c>
      <c r="H96" s="311" t="s">
        <v>834</v>
      </c>
      <c r="I96" s="311" t="s">
        <v>834</v>
      </c>
      <c r="J96" s="311" t="s">
        <v>834</v>
      </c>
      <c r="K96" s="2058"/>
      <c r="L96" s="2059"/>
      <c r="M96" s="2059"/>
      <c r="N96" s="2059"/>
      <c r="O96" s="1425"/>
      <c r="P96" s="1535"/>
    </row>
    <row r="97" spans="2:16" s="172" customFormat="1" ht="31.5" customHeight="1">
      <c r="B97" s="312" t="s">
        <v>401</v>
      </c>
      <c r="C97" s="2070" t="s">
        <v>986</v>
      </c>
      <c r="D97" s="2070"/>
      <c r="E97" s="2070"/>
      <c r="F97" s="2070"/>
      <c r="G97" s="2070"/>
      <c r="H97" s="2070"/>
      <c r="I97" s="2070"/>
      <c r="J97" s="2071"/>
      <c r="K97" s="2054"/>
      <c r="L97" s="2055"/>
      <c r="M97" s="2055"/>
      <c r="N97" s="2055"/>
      <c r="O97" s="1425"/>
      <c r="P97" s="1535"/>
    </row>
    <row r="98" spans="2:16" s="172" customFormat="1" ht="22.5" customHeight="1">
      <c r="B98" s="306"/>
      <c r="C98" s="2021" t="s">
        <v>984</v>
      </c>
      <c r="D98" s="2021"/>
      <c r="E98" s="2021"/>
      <c r="F98" s="2022"/>
      <c r="G98" s="309" t="s">
        <v>834</v>
      </c>
      <c r="H98" s="309" t="s">
        <v>834</v>
      </c>
      <c r="I98" s="309" t="s">
        <v>834</v>
      </c>
      <c r="J98" s="309" t="s">
        <v>834</v>
      </c>
      <c r="K98" s="2056"/>
      <c r="L98" s="2057"/>
      <c r="M98" s="2057"/>
      <c r="N98" s="2057"/>
      <c r="O98" s="1425"/>
      <c r="P98" s="1535"/>
    </row>
    <row r="99" spans="2:16" s="172" customFormat="1" ht="24.75" customHeight="1">
      <c r="B99" s="310"/>
      <c r="C99" s="2044" t="s">
        <v>985</v>
      </c>
      <c r="D99" s="2044"/>
      <c r="E99" s="2044"/>
      <c r="F99" s="2060"/>
      <c r="G99" s="311" t="s">
        <v>834</v>
      </c>
      <c r="H99" s="311" t="s">
        <v>834</v>
      </c>
      <c r="I99" s="311" t="s">
        <v>834</v>
      </c>
      <c r="J99" s="311" t="s">
        <v>834</v>
      </c>
      <c r="K99" s="2058"/>
      <c r="L99" s="2059"/>
      <c r="M99" s="2059"/>
      <c r="N99" s="2059"/>
      <c r="O99" s="1425"/>
      <c r="P99" s="1535"/>
    </row>
    <row r="100" spans="2:16" s="172" customFormat="1" ht="44.25" customHeight="1">
      <c r="B100" s="312" t="s">
        <v>535</v>
      </c>
      <c r="C100" s="2070" t="s">
        <v>987</v>
      </c>
      <c r="D100" s="2070"/>
      <c r="E100" s="2070"/>
      <c r="F100" s="2070"/>
      <c r="G100" s="2070"/>
      <c r="H100" s="2070"/>
      <c r="I100" s="2070"/>
      <c r="J100" s="2071"/>
      <c r="K100" s="2054"/>
      <c r="L100" s="2055"/>
      <c r="M100" s="2055"/>
      <c r="N100" s="2055"/>
      <c r="O100" s="1425"/>
      <c r="P100" s="1535"/>
    </row>
    <row r="101" spans="2:16" s="172" customFormat="1" ht="23.25" customHeight="1">
      <c r="B101" s="306"/>
      <c r="C101" s="2021" t="s">
        <v>984</v>
      </c>
      <c r="D101" s="2021"/>
      <c r="E101" s="2021"/>
      <c r="F101" s="2022"/>
      <c r="G101" s="309" t="s">
        <v>834</v>
      </c>
      <c r="H101" s="309" t="s">
        <v>834</v>
      </c>
      <c r="I101" s="309" t="s">
        <v>834</v>
      </c>
      <c r="J101" s="309" t="s">
        <v>834</v>
      </c>
      <c r="K101" s="2056"/>
      <c r="L101" s="2057"/>
      <c r="M101" s="2057"/>
      <c r="N101" s="2057"/>
      <c r="O101" s="1425"/>
      <c r="P101" s="1535"/>
    </row>
    <row r="102" spans="2:16" s="172" customFormat="1" ht="22.5" customHeight="1">
      <c r="B102" s="310"/>
      <c r="C102" s="2044" t="s">
        <v>985</v>
      </c>
      <c r="D102" s="2044"/>
      <c r="E102" s="2044"/>
      <c r="F102" s="2060"/>
      <c r="G102" s="311" t="s">
        <v>834</v>
      </c>
      <c r="H102" s="311" t="s">
        <v>834</v>
      </c>
      <c r="I102" s="311" t="s">
        <v>834</v>
      </c>
      <c r="J102" s="311" t="s">
        <v>834</v>
      </c>
      <c r="K102" s="2058"/>
      <c r="L102" s="2059"/>
      <c r="M102" s="2059"/>
      <c r="N102" s="2059"/>
      <c r="O102" s="1425"/>
      <c r="P102" s="1535"/>
    </row>
    <row r="103" spans="2:16" s="172" customFormat="1" ht="33" customHeight="1">
      <c r="B103" s="312" t="s">
        <v>537</v>
      </c>
      <c r="C103" s="2070" t="s">
        <v>988</v>
      </c>
      <c r="D103" s="2070"/>
      <c r="E103" s="2070"/>
      <c r="F103" s="2070"/>
      <c r="G103" s="2070"/>
      <c r="H103" s="2070"/>
      <c r="I103" s="2070"/>
      <c r="J103" s="2071"/>
      <c r="K103" s="2054"/>
      <c r="L103" s="2055"/>
      <c r="M103" s="2055"/>
      <c r="N103" s="2055"/>
      <c r="O103" s="1425"/>
      <c r="P103" s="1535"/>
    </row>
    <row r="104" spans="2:16" s="172" customFormat="1" ht="22.5" customHeight="1">
      <c r="B104" s="306"/>
      <c r="C104" s="2021" t="s">
        <v>984</v>
      </c>
      <c r="D104" s="2021"/>
      <c r="E104" s="2021"/>
      <c r="F104" s="2022"/>
      <c r="G104" s="309" t="s">
        <v>834</v>
      </c>
      <c r="H104" s="309" t="s">
        <v>834</v>
      </c>
      <c r="I104" s="309" t="s">
        <v>834</v>
      </c>
      <c r="J104" s="309" t="s">
        <v>834</v>
      </c>
      <c r="K104" s="2056"/>
      <c r="L104" s="2057"/>
      <c r="M104" s="2057"/>
      <c r="N104" s="2057"/>
      <c r="O104" s="1425"/>
      <c r="P104" s="1535"/>
    </row>
    <row r="105" spans="2:16" s="172" customFormat="1" ht="23.25" customHeight="1">
      <c r="B105" s="310"/>
      <c r="C105" s="2044" t="s">
        <v>985</v>
      </c>
      <c r="D105" s="2044"/>
      <c r="E105" s="2044"/>
      <c r="F105" s="2060"/>
      <c r="G105" s="311" t="s">
        <v>834</v>
      </c>
      <c r="H105" s="311" t="s">
        <v>834</v>
      </c>
      <c r="I105" s="311" t="s">
        <v>834</v>
      </c>
      <c r="J105" s="311" t="s">
        <v>834</v>
      </c>
      <c r="K105" s="2058"/>
      <c r="L105" s="2059"/>
      <c r="M105" s="2059"/>
      <c r="N105" s="2059"/>
      <c r="O105" s="1425"/>
      <c r="P105" s="1535"/>
    </row>
    <row r="106" spans="2:16" s="172" customFormat="1" ht="18.75" customHeight="1">
      <c r="B106" s="312" t="s">
        <v>539</v>
      </c>
      <c r="C106" s="2070" t="s">
        <v>989</v>
      </c>
      <c r="D106" s="2070"/>
      <c r="E106" s="2070"/>
      <c r="F106" s="2070"/>
      <c r="G106" s="2070"/>
      <c r="H106" s="2070"/>
      <c r="I106" s="2070"/>
      <c r="J106" s="2071"/>
      <c r="K106" s="2054"/>
      <c r="L106" s="2055"/>
      <c r="M106" s="2055"/>
      <c r="N106" s="2055"/>
      <c r="O106" s="1425"/>
      <c r="P106" s="1535"/>
    </row>
    <row r="107" spans="2:16" s="172" customFormat="1" ht="24" customHeight="1">
      <c r="B107" s="306"/>
      <c r="C107" s="2021" t="s">
        <v>984</v>
      </c>
      <c r="D107" s="2021"/>
      <c r="E107" s="2021"/>
      <c r="F107" s="2022"/>
      <c r="G107" s="309" t="s">
        <v>834</v>
      </c>
      <c r="H107" s="309" t="s">
        <v>834</v>
      </c>
      <c r="I107" s="309" t="s">
        <v>834</v>
      </c>
      <c r="J107" s="309" t="s">
        <v>834</v>
      </c>
      <c r="K107" s="2056"/>
      <c r="L107" s="2057"/>
      <c r="M107" s="2057"/>
      <c r="N107" s="2057"/>
      <c r="O107" s="1425"/>
      <c r="P107" s="1535"/>
    </row>
    <row r="108" spans="2:16" s="172" customFormat="1" ht="27" customHeight="1">
      <c r="B108" s="310"/>
      <c r="C108" s="2044" t="s">
        <v>985</v>
      </c>
      <c r="D108" s="2044"/>
      <c r="E108" s="2044"/>
      <c r="F108" s="2060"/>
      <c r="G108" s="311" t="s">
        <v>834</v>
      </c>
      <c r="H108" s="311" t="s">
        <v>834</v>
      </c>
      <c r="I108" s="311" t="s">
        <v>834</v>
      </c>
      <c r="J108" s="311" t="s">
        <v>834</v>
      </c>
      <c r="K108" s="2058"/>
      <c r="L108" s="2059"/>
      <c r="M108" s="2059"/>
      <c r="N108" s="2059"/>
      <c r="O108" s="1425"/>
      <c r="P108" s="1535"/>
    </row>
    <row r="109" spans="2:16" s="172" customFormat="1" ht="20.25" customHeight="1">
      <c r="B109" s="312" t="s">
        <v>410</v>
      </c>
      <c r="C109" s="1645" t="s">
        <v>990</v>
      </c>
      <c r="D109" s="1638"/>
      <c r="E109" s="1638"/>
      <c r="F109" s="1638"/>
      <c r="G109" s="1638"/>
      <c r="H109" s="1638"/>
      <c r="I109" s="1638"/>
      <c r="J109" s="1642"/>
      <c r="K109" s="2054"/>
      <c r="L109" s="2055"/>
      <c r="M109" s="2055"/>
      <c r="N109" s="2055"/>
      <c r="O109" s="1425"/>
      <c r="P109" s="1535"/>
    </row>
    <row r="110" spans="2:16" s="172" customFormat="1" ht="24.75" customHeight="1">
      <c r="B110" s="306"/>
      <c r="C110" s="2021" t="s">
        <v>984</v>
      </c>
      <c r="D110" s="2021"/>
      <c r="E110" s="2021"/>
      <c r="F110" s="2022"/>
      <c r="G110" s="309" t="s">
        <v>834</v>
      </c>
      <c r="H110" s="309" t="s">
        <v>834</v>
      </c>
      <c r="I110" s="309" t="s">
        <v>834</v>
      </c>
      <c r="J110" s="309" t="s">
        <v>834</v>
      </c>
      <c r="K110" s="2056"/>
      <c r="L110" s="2057"/>
      <c r="M110" s="2057"/>
      <c r="N110" s="2057"/>
      <c r="O110" s="1425"/>
      <c r="P110" s="1535"/>
    </row>
    <row r="111" spans="2:16" s="172" customFormat="1" ht="24.75" customHeight="1">
      <c r="B111" s="310"/>
      <c r="C111" s="2044" t="s">
        <v>985</v>
      </c>
      <c r="D111" s="2044"/>
      <c r="E111" s="2044"/>
      <c r="F111" s="2060"/>
      <c r="G111" s="311" t="s">
        <v>834</v>
      </c>
      <c r="H111" s="311" t="s">
        <v>834</v>
      </c>
      <c r="I111" s="311" t="s">
        <v>834</v>
      </c>
      <c r="J111" s="311" t="s">
        <v>834</v>
      </c>
      <c r="K111" s="2058"/>
      <c r="L111" s="2059"/>
      <c r="M111" s="2059"/>
      <c r="N111" s="2059"/>
      <c r="O111" s="1425"/>
      <c r="P111" s="1535"/>
    </row>
    <row r="112" spans="2:16" s="172" customFormat="1" ht="24.75" customHeight="1">
      <c r="B112" s="312" t="s">
        <v>413</v>
      </c>
      <c r="C112" s="1645" t="s">
        <v>991</v>
      </c>
      <c r="D112" s="1638"/>
      <c r="E112" s="1638"/>
      <c r="F112" s="1638"/>
      <c r="G112" s="1638"/>
      <c r="H112" s="1638"/>
      <c r="I112" s="1638"/>
      <c r="J112" s="1642"/>
      <c r="K112" s="2054"/>
      <c r="L112" s="2055"/>
      <c r="M112" s="2055"/>
      <c r="N112" s="2055"/>
      <c r="O112" s="1425"/>
      <c r="P112" s="1535"/>
    </row>
    <row r="113" spans="2:16" s="172" customFormat="1" ht="24.75" customHeight="1">
      <c r="B113" s="306"/>
      <c r="C113" s="2021" t="s">
        <v>984</v>
      </c>
      <c r="D113" s="2021"/>
      <c r="E113" s="2021"/>
      <c r="F113" s="2022"/>
      <c r="G113" s="309" t="s">
        <v>834</v>
      </c>
      <c r="H113" s="309" t="s">
        <v>834</v>
      </c>
      <c r="I113" s="309" t="s">
        <v>834</v>
      </c>
      <c r="J113" s="309" t="s">
        <v>834</v>
      </c>
      <c r="K113" s="2056"/>
      <c r="L113" s="2057"/>
      <c r="M113" s="2057"/>
      <c r="N113" s="2057"/>
      <c r="O113" s="1425"/>
      <c r="P113" s="1535"/>
    </row>
    <row r="114" spans="2:16" s="172" customFormat="1" ht="24.75" customHeight="1">
      <c r="B114" s="310"/>
      <c r="C114" s="2044" t="s">
        <v>985</v>
      </c>
      <c r="D114" s="2044"/>
      <c r="E114" s="2044"/>
      <c r="F114" s="2060"/>
      <c r="G114" s="311" t="s">
        <v>834</v>
      </c>
      <c r="H114" s="311" t="s">
        <v>834</v>
      </c>
      <c r="I114" s="311" t="s">
        <v>834</v>
      </c>
      <c r="J114" s="311" t="s">
        <v>834</v>
      </c>
      <c r="K114" s="2058"/>
      <c r="L114" s="2059"/>
      <c r="M114" s="2059"/>
      <c r="N114" s="2059"/>
      <c r="O114" s="1425"/>
      <c r="P114" s="1535"/>
    </row>
    <row r="115" spans="2:16" s="172" customFormat="1" ht="20.25" customHeight="1">
      <c r="B115" s="312" t="s">
        <v>416</v>
      </c>
      <c r="C115" s="1638" t="s">
        <v>992</v>
      </c>
      <c r="D115" s="1638"/>
      <c r="E115" s="1638"/>
      <c r="F115" s="1638"/>
      <c r="G115" s="1638"/>
      <c r="H115" s="1638"/>
      <c r="I115" s="1638"/>
      <c r="J115" s="1642"/>
      <c r="K115" s="2054"/>
      <c r="L115" s="2055"/>
      <c r="M115" s="2055"/>
      <c r="N115" s="2055"/>
      <c r="O115" s="1425"/>
      <c r="P115" s="1535"/>
    </row>
    <row r="116" spans="2:16" s="172" customFormat="1" ht="26.25" customHeight="1">
      <c r="B116" s="306"/>
      <c r="C116" s="2021" t="s">
        <v>984</v>
      </c>
      <c r="D116" s="2021"/>
      <c r="E116" s="2021"/>
      <c r="F116" s="2022"/>
      <c r="G116" s="309" t="s">
        <v>834</v>
      </c>
      <c r="H116" s="309" t="s">
        <v>834</v>
      </c>
      <c r="I116" s="309" t="s">
        <v>834</v>
      </c>
      <c r="J116" s="309" t="s">
        <v>834</v>
      </c>
      <c r="K116" s="2056"/>
      <c r="L116" s="2057"/>
      <c r="M116" s="2057"/>
      <c r="N116" s="2057"/>
      <c r="O116" s="1425"/>
      <c r="P116" s="1535"/>
    </row>
    <row r="117" spans="2:16" s="172" customFormat="1" ht="22.5" customHeight="1">
      <c r="B117" s="310"/>
      <c r="C117" s="2044" t="s">
        <v>993</v>
      </c>
      <c r="D117" s="2044"/>
      <c r="E117" s="2044"/>
      <c r="F117" s="2060"/>
      <c r="G117" s="311" t="s">
        <v>834</v>
      </c>
      <c r="H117" s="311" t="s">
        <v>834</v>
      </c>
      <c r="I117" s="311" t="s">
        <v>834</v>
      </c>
      <c r="J117" s="311" t="s">
        <v>834</v>
      </c>
      <c r="K117" s="2058"/>
      <c r="L117" s="2059"/>
      <c r="M117" s="2059"/>
      <c r="N117" s="2059"/>
      <c r="O117" s="1425"/>
      <c r="P117" s="1535"/>
    </row>
    <row r="118" spans="2:16" s="172" customFormat="1" ht="18.75" customHeight="1">
      <c r="B118" s="312" t="s">
        <v>418</v>
      </c>
      <c r="C118" s="1638" t="s">
        <v>994</v>
      </c>
      <c r="D118" s="1638"/>
      <c r="E118" s="1638"/>
      <c r="F118" s="1638"/>
      <c r="G118" s="1638"/>
      <c r="H118" s="1638"/>
      <c r="I118" s="1638"/>
      <c r="J118" s="1642"/>
      <c r="K118" s="2054"/>
      <c r="L118" s="2055"/>
      <c r="M118" s="2055"/>
      <c r="N118" s="2055"/>
      <c r="O118" s="1425"/>
      <c r="P118" s="1535"/>
    </row>
    <row r="119" spans="2:16" s="172" customFormat="1" ht="24" customHeight="1">
      <c r="B119" s="306"/>
      <c r="C119" s="2021" t="s">
        <v>984</v>
      </c>
      <c r="D119" s="2021"/>
      <c r="E119" s="2021"/>
      <c r="F119" s="2022"/>
      <c r="G119" s="309" t="s">
        <v>864</v>
      </c>
      <c r="H119" s="309" t="s">
        <v>864</v>
      </c>
      <c r="I119" s="309" t="s">
        <v>864</v>
      </c>
      <c r="J119" s="309" t="s">
        <v>864</v>
      </c>
      <c r="K119" s="2056"/>
      <c r="L119" s="2057"/>
      <c r="M119" s="2057"/>
      <c r="N119" s="2057"/>
      <c r="O119" s="1425"/>
      <c r="P119" s="1535"/>
    </row>
    <row r="120" spans="2:16" s="172" customFormat="1" ht="24" customHeight="1">
      <c r="B120" s="310"/>
      <c r="C120" s="2044" t="s">
        <v>985</v>
      </c>
      <c r="D120" s="2044"/>
      <c r="E120" s="2044"/>
      <c r="F120" s="2060"/>
      <c r="G120" s="311" t="s">
        <v>864</v>
      </c>
      <c r="H120" s="311" t="s">
        <v>864</v>
      </c>
      <c r="I120" s="311" t="s">
        <v>864</v>
      </c>
      <c r="J120" s="311" t="s">
        <v>864</v>
      </c>
      <c r="K120" s="2058"/>
      <c r="L120" s="2059"/>
      <c r="M120" s="2059"/>
      <c r="N120" s="2059"/>
      <c r="O120" s="1425"/>
      <c r="P120" s="1535"/>
    </row>
    <row r="121" spans="2:16" s="172" customFormat="1" ht="24" customHeight="1">
      <c r="B121" s="312" t="s">
        <v>544</v>
      </c>
      <c r="C121" s="1638" t="s">
        <v>995</v>
      </c>
      <c r="D121" s="1638"/>
      <c r="E121" s="1638"/>
      <c r="F121" s="1638"/>
      <c r="G121" s="1638"/>
      <c r="H121" s="1638"/>
      <c r="I121" s="1638"/>
      <c r="J121" s="1642"/>
      <c r="K121" s="2054"/>
      <c r="L121" s="2055"/>
      <c r="M121" s="2055"/>
      <c r="N121" s="2055"/>
      <c r="O121" s="1425"/>
      <c r="P121" s="1535"/>
    </row>
    <row r="122" spans="2:16" s="172" customFormat="1" ht="24" customHeight="1">
      <c r="B122" s="306"/>
      <c r="C122" s="2021" t="s">
        <v>984</v>
      </c>
      <c r="D122" s="2021"/>
      <c r="E122" s="2021"/>
      <c r="F122" s="2022"/>
      <c r="G122" s="309" t="s">
        <v>864</v>
      </c>
      <c r="H122" s="309" t="s">
        <v>864</v>
      </c>
      <c r="I122" s="309" t="s">
        <v>864</v>
      </c>
      <c r="J122" s="309" t="s">
        <v>864</v>
      </c>
      <c r="K122" s="2056"/>
      <c r="L122" s="2057"/>
      <c r="M122" s="2057"/>
      <c r="N122" s="2057"/>
      <c r="O122" s="1425"/>
      <c r="P122" s="1535"/>
    </row>
    <row r="123" spans="2:16" s="172" customFormat="1" ht="24" customHeight="1">
      <c r="B123" s="310"/>
      <c r="C123" s="2044" t="s">
        <v>985</v>
      </c>
      <c r="D123" s="2044"/>
      <c r="E123" s="2044"/>
      <c r="F123" s="2060"/>
      <c r="G123" s="311" t="s">
        <v>864</v>
      </c>
      <c r="H123" s="311" t="s">
        <v>864</v>
      </c>
      <c r="I123" s="311" t="s">
        <v>864</v>
      </c>
      <c r="J123" s="311" t="s">
        <v>864</v>
      </c>
      <c r="K123" s="2058"/>
      <c r="L123" s="2059"/>
      <c r="M123" s="2059"/>
      <c r="N123" s="2059"/>
      <c r="O123" s="1425"/>
      <c r="P123" s="1535"/>
    </row>
    <row r="124" spans="2:16" s="172" customFormat="1" ht="21" customHeight="1">
      <c r="B124" s="312" t="s">
        <v>546</v>
      </c>
      <c r="C124" s="1638" t="s">
        <v>996</v>
      </c>
      <c r="D124" s="1638"/>
      <c r="E124" s="1638"/>
      <c r="F124" s="1638"/>
      <c r="G124" s="1638"/>
      <c r="H124" s="1638"/>
      <c r="I124" s="1638"/>
      <c r="J124" s="1642"/>
      <c r="K124" s="2054"/>
      <c r="L124" s="2055"/>
      <c r="M124" s="2055"/>
      <c r="N124" s="2055"/>
      <c r="O124" s="1425"/>
      <c r="P124" s="1535"/>
    </row>
    <row r="125" spans="2:16" s="172" customFormat="1" ht="21" customHeight="1">
      <c r="B125" s="306"/>
      <c r="C125" s="2021" t="s">
        <v>984</v>
      </c>
      <c r="D125" s="2021"/>
      <c r="E125" s="2021"/>
      <c r="F125" s="2022"/>
      <c r="G125" s="309" t="s">
        <v>834</v>
      </c>
      <c r="H125" s="309" t="s">
        <v>848</v>
      </c>
      <c r="I125" s="309" t="s">
        <v>834</v>
      </c>
      <c r="J125" s="309" t="s">
        <v>834</v>
      </c>
      <c r="K125" s="2056"/>
      <c r="L125" s="2057"/>
      <c r="M125" s="2057"/>
      <c r="N125" s="2057"/>
      <c r="O125" s="1425"/>
      <c r="P125" s="1535"/>
    </row>
    <row r="126" spans="2:16" s="172" customFormat="1" ht="21" customHeight="1">
      <c r="B126" s="310"/>
      <c r="C126" s="2044" t="s">
        <v>985</v>
      </c>
      <c r="D126" s="2044"/>
      <c r="E126" s="2044"/>
      <c r="F126" s="2060"/>
      <c r="G126" s="311" t="s">
        <v>864</v>
      </c>
      <c r="H126" s="311" t="s">
        <v>848</v>
      </c>
      <c r="I126" s="311" t="s">
        <v>864</v>
      </c>
      <c r="J126" s="311" t="s">
        <v>834</v>
      </c>
      <c r="K126" s="2058"/>
      <c r="L126" s="2059"/>
      <c r="M126" s="2059"/>
      <c r="N126" s="2059"/>
      <c r="O126" s="1425"/>
      <c r="P126" s="1535"/>
    </row>
    <row r="127" spans="2:16" s="172" customFormat="1" ht="21.75" customHeight="1">
      <c r="B127" s="312" t="s">
        <v>548</v>
      </c>
      <c r="C127" s="1638" t="s">
        <v>997</v>
      </c>
      <c r="D127" s="1638"/>
      <c r="E127" s="1638"/>
      <c r="F127" s="1638"/>
      <c r="G127" s="1638"/>
      <c r="H127" s="1638"/>
      <c r="I127" s="1638"/>
      <c r="J127" s="1642"/>
      <c r="K127" s="2054"/>
      <c r="L127" s="2055"/>
      <c r="M127" s="2055"/>
      <c r="N127" s="2055"/>
      <c r="O127" s="1425"/>
      <c r="P127" s="1535"/>
    </row>
    <row r="128" spans="2:16" s="172" customFormat="1" ht="21.75" customHeight="1">
      <c r="B128" s="306"/>
      <c r="C128" s="2021" t="s">
        <v>984</v>
      </c>
      <c r="D128" s="2021"/>
      <c r="E128" s="2021"/>
      <c r="F128" s="2022"/>
      <c r="G128" s="309" t="s">
        <v>864</v>
      </c>
      <c r="H128" s="309" t="s">
        <v>864</v>
      </c>
      <c r="I128" s="309" t="s">
        <v>864</v>
      </c>
      <c r="J128" s="309" t="s">
        <v>864</v>
      </c>
      <c r="K128" s="2056"/>
      <c r="L128" s="2057"/>
      <c r="M128" s="2057"/>
      <c r="N128" s="2057"/>
      <c r="O128" s="1425"/>
      <c r="P128" s="1535"/>
    </row>
    <row r="129" spans="2:16" s="172" customFormat="1" ht="24" customHeight="1">
      <c r="B129" s="310"/>
      <c r="C129" s="2044" t="s">
        <v>985</v>
      </c>
      <c r="D129" s="2044"/>
      <c r="E129" s="2044"/>
      <c r="F129" s="2060"/>
      <c r="G129" s="311" t="s">
        <v>864</v>
      </c>
      <c r="H129" s="311" t="s">
        <v>864</v>
      </c>
      <c r="I129" s="311" t="s">
        <v>864</v>
      </c>
      <c r="J129" s="311" t="s">
        <v>864</v>
      </c>
      <c r="K129" s="2058"/>
      <c r="L129" s="2059"/>
      <c r="M129" s="2059"/>
      <c r="N129" s="2059"/>
      <c r="O129" s="1425"/>
      <c r="P129" s="1535"/>
    </row>
    <row r="130" spans="2:16" s="172" customFormat="1" ht="21" customHeight="1">
      <c r="B130" s="312" t="s">
        <v>550</v>
      </c>
      <c r="C130" s="1638" t="s">
        <v>998</v>
      </c>
      <c r="D130" s="1638"/>
      <c r="E130" s="1638"/>
      <c r="F130" s="1638"/>
      <c r="G130" s="1638"/>
      <c r="H130" s="1638"/>
      <c r="I130" s="1638"/>
      <c r="J130" s="1642"/>
      <c r="K130" s="2054"/>
      <c r="L130" s="2055"/>
      <c r="M130" s="2055"/>
      <c r="N130" s="2055"/>
      <c r="O130" s="1425"/>
      <c r="P130" s="1535"/>
    </row>
    <row r="131" spans="2:16" s="172" customFormat="1" ht="21" customHeight="1">
      <c r="B131" s="313"/>
      <c r="C131" s="2021" t="s">
        <v>984</v>
      </c>
      <c r="D131" s="2021"/>
      <c r="E131" s="2021"/>
      <c r="F131" s="2022"/>
      <c r="G131" s="314" t="s">
        <v>834</v>
      </c>
      <c r="H131" s="314" t="s">
        <v>834</v>
      </c>
      <c r="I131" s="314" t="s">
        <v>834</v>
      </c>
      <c r="J131" s="314" t="s">
        <v>834</v>
      </c>
      <c r="K131" s="2056"/>
      <c r="L131" s="2057"/>
      <c r="M131" s="2057"/>
      <c r="N131" s="2057"/>
      <c r="O131" s="1425"/>
      <c r="P131" s="1535"/>
    </row>
    <row r="132" spans="2:16" s="172" customFormat="1" ht="21" customHeight="1">
      <c r="B132" s="310"/>
      <c r="C132" s="2044" t="s">
        <v>985</v>
      </c>
      <c r="D132" s="2044"/>
      <c r="E132" s="2044"/>
      <c r="F132" s="2060"/>
      <c r="G132" s="315" t="s">
        <v>834</v>
      </c>
      <c r="H132" s="315" t="s">
        <v>834</v>
      </c>
      <c r="I132" s="315" t="s">
        <v>834</v>
      </c>
      <c r="J132" s="315" t="s">
        <v>834</v>
      </c>
      <c r="K132" s="2058"/>
      <c r="L132" s="2059"/>
      <c r="M132" s="2059"/>
      <c r="N132" s="2059"/>
      <c r="O132" s="1425"/>
      <c r="P132" s="1535"/>
    </row>
    <row r="133" spans="2:16" s="172" customFormat="1" ht="32.25" customHeight="1">
      <c r="B133" s="316" t="s">
        <v>552</v>
      </c>
      <c r="C133" s="1638" t="s">
        <v>999</v>
      </c>
      <c r="D133" s="1638"/>
      <c r="E133" s="1638"/>
      <c r="F133" s="1638"/>
      <c r="G133" s="1638"/>
      <c r="H133" s="1638"/>
      <c r="I133" s="1638"/>
      <c r="J133" s="1638"/>
      <c r="K133" s="1638"/>
      <c r="L133" s="1638"/>
      <c r="M133" s="1638"/>
      <c r="N133" s="2061"/>
      <c r="O133" s="1425"/>
      <c r="P133" s="1535"/>
    </row>
    <row r="134" spans="2:16" s="172" customFormat="1" ht="27.75" customHeight="1">
      <c r="B134" s="317" t="s">
        <v>418</v>
      </c>
      <c r="C134" s="2062" t="s">
        <v>1000</v>
      </c>
      <c r="D134" s="2062"/>
      <c r="E134" s="2018" t="s">
        <v>865</v>
      </c>
      <c r="F134" s="2019"/>
      <c r="G134" s="2019"/>
      <c r="H134" s="2019"/>
      <c r="I134" s="2019"/>
      <c r="J134" s="2063"/>
      <c r="K134" s="2064"/>
      <c r="L134" s="2065"/>
      <c r="M134" s="2065"/>
      <c r="N134" s="2066"/>
      <c r="O134" s="1425"/>
      <c r="P134" s="1535"/>
    </row>
    <row r="135" spans="2:16" s="172" customFormat="1" ht="25.5" customHeight="1">
      <c r="B135" s="306"/>
      <c r="C135" s="2021" t="s">
        <v>984</v>
      </c>
      <c r="D135" s="2021"/>
      <c r="E135" s="2021"/>
      <c r="F135" s="2022"/>
      <c r="G135" s="309" t="s">
        <v>848</v>
      </c>
      <c r="H135" s="309" t="s">
        <v>848</v>
      </c>
      <c r="I135" s="309" t="s">
        <v>848</v>
      </c>
      <c r="J135" s="309" t="s">
        <v>848</v>
      </c>
      <c r="K135" s="2064"/>
      <c r="L135" s="2065"/>
      <c r="M135" s="2065"/>
      <c r="N135" s="2066"/>
      <c r="O135" s="1425"/>
      <c r="P135" s="1535"/>
    </row>
    <row r="136" spans="2:16" s="172" customFormat="1" ht="27" customHeight="1">
      <c r="B136" s="310"/>
      <c r="C136" s="2044" t="s">
        <v>985</v>
      </c>
      <c r="D136" s="2044"/>
      <c r="E136" s="2044"/>
      <c r="F136" s="2060"/>
      <c r="G136" s="311" t="s">
        <v>848</v>
      </c>
      <c r="H136" s="311" t="s">
        <v>848</v>
      </c>
      <c r="I136" s="311" t="s">
        <v>848</v>
      </c>
      <c r="J136" s="311" t="s">
        <v>848</v>
      </c>
      <c r="K136" s="2067"/>
      <c r="L136" s="2068"/>
      <c r="M136" s="2068"/>
      <c r="N136" s="2069"/>
      <c r="O136" s="1425"/>
      <c r="P136" s="1535"/>
    </row>
    <row r="137" spans="2:16" s="172" customFormat="1" ht="41.25" customHeight="1">
      <c r="B137" s="251" t="s">
        <v>555</v>
      </c>
      <c r="C137" s="1472" t="s">
        <v>1001</v>
      </c>
      <c r="D137" s="1472"/>
      <c r="E137" s="1472"/>
      <c r="F137" s="1653"/>
      <c r="G137" s="1692" t="s">
        <v>1002</v>
      </c>
      <c r="H137" s="1692"/>
      <c r="I137" s="1692"/>
      <c r="J137" s="1692"/>
      <c r="K137" s="1692"/>
      <c r="L137" s="1692"/>
      <c r="M137" s="1692"/>
      <c r="N137" s="1692"/>
      <c r="O137" s="1444"/>
      <c r="P137" s="2075"/>
    </row>
    <row r="138" spans="2:16" s="172" customFormat="1" ht="25.5" customHeight="1">
      <c r="B138" s="1656" t="s">
        <v>1003</v>
      </c>
      <c r="C138" s="1657"/>
      <c r="D138" s="1657"/>
      <c r="E138" s="1657"/>
      <c r="F138" s="1657"/>
      <c r="G138" s="1657"/>
      <c r="H138" s="1657"/>
      <c r="I138" s="1657"/>
      <c r="J138" s="1657"/>
      <c r="K138" s="1657"/>
      <c r="L138" s="1657"/>
      <c r="M138" s="1657"/>
      <c r="N138" s="1657"/>
      <c r="O138" s="1657"/>
      <c r="P138" s="1659"/>
    </row>
    <row r="139" spans="2:16" s="172" customFormat="1" ht="110.25" customHeight="1">
      <c r="B139" s="253" t="s">
        <v>557</v>
      </c>
      <c r="C139" s="1660" t="s">
        <v>1004</v>
      </c>
      <c r="D139" s="1660"/>
      <c r="E139" s="1660"/>
      <c r="F139" s="1660"/>
      <c r="G139" s="299" t="s">
        <v>834</v>
      </c>
      <c r="H139" s="1661" t="s">
        <v>1005</v>
      </c>
      <c r="I139" s="1662"/>
      <c r="J139" s="1663" t="s">
        <v>1006</v>
      </c>
      <c r="K139" s="1664"/>
      <c r="L139" s="1664"/>
      <c r="M139" s="1664"/>
      <c r="N139" s="1665"/>
      <c r="O139" s="318" t="s">
        <v>1007</v>
      </c>
      <c r="P139" s="199"/>
    </row>
    <row r="140" spans="2:16" s="172" customFormat="1" ht="15.75" customHeight="1">
      <c r="B140" s="1686" t="s">
        <v>1008</v>
      </c>
      <c r="C140" s="1687"/>
      <c r="D140" s="1687"/>
      <c r="E140" s="1687"/>
      <c r="F140" s="1687"/>
      <c r="G140" s="1687"/>
      <c r="H140" s="1687"/>
      <c r="I140" s="1687"/>
      <c r="J140" s="1687"/>
      <c r="K140" s="1687"/>
      <c r="L140" s="1687"/>
      <c r="M140" s="1687"/>
      <c r="N140" s="1687"/>
      <c r="O140" s="1687"/>
      <c r="P140" s="1688"/>
    </row>
    <row r="141" spans="2:16" s="172" customFormat="1" ht="19.5" customHeight="1">
      <c r="B141" s="198" t="s">
        <v>561</v>
      </c>
      <c r="C141" s="1464" t="s">
        <v>1009</v>
      </c>
      <c r="D141" s="1464"/>
      <c r="E141" s="1464"/>
      <c r="F141" s="1464"/>
      <c r="G141" s="1464"/>
      <c r="H141" s="1574" t="s">
        <v>1010</v>
      </c>
      <c r="I141" s="1685"/>
      <c r="J141" s="1685"/>
      <c r="K141" s="1689" t="s">
        <v>897</v>
      </c>
      <c r="L141" s="1576"/>
      <c r="M141" s="1577"/>
      <c r="N141" s="1690"/>
      <c r="O141" s="1534"/>
      <c r="P141" s="1534"/>
    </row>
    <row r="142" spans="2:16" s="172" customFormat="1" ht="19.5" customHeight="1">
      <c r="B142" s="198" t="s">
        <v>401</v>
      </c>
      <c r="C142" s="1464" t="s">
        <v>1011</v>
      </c>
      <c r="D142" s="1464"/>
      <c r="E142" s="1464"/>
      <c r="F142" s="1464"/>
      <c r="G142" s="1464"/>
      <c r="H142" s="1574" t="s">
        <v>1012</v>
      </c>
      <c r="I142" s="1685"/>
      <c r="J142" s="1685"/>
      <c r="K142" s="1689"/>
      <c r="L142" s="1691"/>
      <c r="M142" s="1692"/>
      <c r="N142" s="1693"/>
      <c r="O142" s="1535"/>
      <c r="P142" s="1535"/>
    </row>
    <row r="143" spans="2:16" s="172" customFormat="1" ht="19.5" customHeight="1">
      <c r="B143" s="198" t="s">
        <v>403</v>
      </c>
      <c r="C143" s="1464" t="s">
        <v>1013</v>
      </c>
      <c r="D143" s="1464"/>
      <c r="E143" s="1464"/>
      <c r="F143" s="1464"/>
      <c r="G143" s="1464"/>
      <c r="H143" s="1574" t="s">
        <v>834</v>
      </c>
      <c r="I143" s="1685"/>
      <c r="J143" s="1685"/>
      <c r="K143" s="1689"/>
      <c r="L143" s="1691"/>
      <c r="M143" s="1692"/>
      <c r="N143" s="1693"/>
      <c r="O143" s="1535"/>
      <c r="P143" s="1535"/>
    </row>
    <row r="144" spans="2:16" s="172" customFormat="1" ht="34.5" customHeight="1">
      <c r="B144" s="198" t="s">
        <v>405</v>
      </c>
      <c r="C144" s="1464" t="s">
        <v>1014</v>
      </c>
      <c r="D144" s="1464"/>
      <c r="E144" s="1464"/>
      <c r="F144" s="1464"/>
      <c r="G144" s="1465"/>
      <c r="H144" s="1574" t="s">
        <v>1015</v>
      </c>
      <c r="I144" s="1685"/>
      <c r="J144" s="1685"/>
      <c r="K144" s="1689"/>
      <c r="L144" s="1983"/>
      <c r="M144" s="2049"/>
      <c r="N144" s="1984"/>
      <c r="O144" s="1536"/>
      <c r="P144" s="1536"/>
    </row>
    <row r="145" spans="2:16" s="172" customFormat="1" ht="48.75" customHeight="1">
      <c r="B145" s="191" t="s">
        <v>566</v>
      </c>
      <c r="C145" s="1464" t="s">
        <v>1016</v>
      </c>
      <c r="D145" s="1464"/>
      <c r="E145" s="1464"/>
      <c r="F145" s="1464"/>
      <c r="G145" s="1464"/>
      <c r="H145" s="1574" t="s">
        <v>864</v>
      </c>
      <c r="I145" s="1685"/>
      <c r="J145" s="1685"/>
      <c r="K145" s="1689"/>
      <c r="L145" s="2045"/>
      <c r="M145" s="2045"/>
      <c r="N145" s="2046"/>
      <c r="O145" s="1443" t="s">
        <v>869</v>
      </c>
      <c r="P145" s="1443"/>
    </row>
    <row r="146" spans="2:16" s="172" customFormat="1" ht="72.75" customHeight="1">
      <c r="B146" s="198" t="s">
        <v>394</v>
      </c>
      <c r="C146" s="1414" t="s">
        <v>1017</v>
      </c>
      <c r="D146" s="1414"/>
      <c r="E146" s="1414"/>
      <c r="F146" s="1414"/>
      <c r="G146" s="1415"/>
      <c r="H146" s="1574" t="s">
        <v>1018</v>
      </c>
      <c r="I146" s="1685"/>
      <c r="J146" s="1685"/>
      <c r="K146" s="1689"/>
      <c r="L146" s="2047"/>
      <c r="M146" s="2047"/>
      <c r="N146" s="2048"/>
      <c r="O146" s="1426"/>
      <c r="P146" s="1426"/>
    </row>
    <row r="147" spans="2:16" s="172" customFormat="1" ht="62.25" customHeight="1">
      <c r="B147" s="191" t="s">
        <v>569</v>
      </c>
      <c r="C147" s="1464" t="s">
        <v>1019</v>
      </c>
      <c r="D147" s="1464"/>
      <c r="E147" s="1464"/>
      <c r="F147" s="1464"/>
      <c r="G147" s="1464"/>
      <c r="H147" s="1574" t="s">
        <v>864</v>
      </c>
      <c r="I147" s="1685"/>
      <c r="J147" s="1685"/>
      <c r="K147" s="1689"/>
      <c r="L147" s="2050"/>
      <c r="M147" s="2050"/>
      <c r="N147" s="2051"/>
      <c r="O147" s="1443" t="s">
        <v>869</v>
      </c>
      <c r="P147" s="1443"/>
    </row>
    <row r="148" spans="2:16" s="172" customFormat="1" ht="80.650000000000006" customHeight="1">
      <c r="B148" s="205" t="s">
        <v>394</v>
      </c>
      <c r="C148" s="1484" t="s">
        <v>1020</v>
      </c>
      <c r="D148" s="1484"/>
      <c r="E148" s="1484"/>
      <c r="F148" s="1484"/>
      <c r="G148" s="1485"/>
      <c r="H148" s="1574" t="s">
        <v>864</v>
      </c>
      <c r="I148" s="1685"/>
      <c r="J148" s="1685"/>
      <c r="K148" s="1756"/>
      <c r="L148" s="2052"/>
      <c r="M148" s="2052"/>
      <c r="N148" s="2053"/>
      <c r="O148" s="1425"/>
      <c r="P148" s="1425"/>
    </row>
    <row r="149" spans="2:16" s="172" customFormat="1" ht="65.25" customHeight="1">
      <c r="B149" s="1490" t="s">
        <v>1021</v>
      </c>
      <c r="C149" s="1491"/>
      <c r="D149" s="1491"/>
      <c r="E149" s="1491"/>
      <c r="F149" s="1491"/>
      <c r="G149" s="1491"/>
      <c r="H149" s="1491"/>
      <c r="I149" s="1491"/>
      <c r="J149" s="1491"/>
      <c r="K149" s="1491"/>
      <c r="L149" s="1491"/>
      <c r="M149" s="1491"/>
      <c r="N149" s="1491"/>
      <c r="O149" s="1491"/>
      <c r="P149" s="1492"/>
    </row>
    <row r="150" spans="2:16" s="172" customFormat="1" ht="48.75" customHeight="1">
      <c r="B150" s="321" t="s">
        <v>572</v>
      </c>
      <c r="C150" s="1700" t="s">
        <v>1022</v>
      </c>
      <c r="D150" s="1700"/>
      <c r="E150" s="1700"/>
      <c r="F150" s="1701"/>
      <c r="G150" s="1702" t="s">
        <v>1023</v>
      </c>
      <c r="H150" s="1703"/>
      <c r="I150" s="1704"/>
      <c r="J150" s="1702" t="s">
        <v>1024</v>
      </c>
      <c r="K150" s="1703"/>
      <c r="L150" s="1704"/>
      <c r="M150" s="1705" t="s">
        <v>907</v>
      </c>
      <c r="N150" s="1706"/>
      <c r="O150" s="1707" t="s">
        <v>1025</v>
      </c>
      <c r="P150" s="1707"/>
    </row>
    <row r="151" spans="2:16" s="172" customFormat="1" ht="83.25" customHeight="1">
      <c r="B151" s="198" t="s">
        <v>561</v>
      </c>
      <c r="C151" s="2021" t="s">
        <v>1026</v>
      </c>
      <c r="D151" s="2021"/>
      <c r="E151" s="2021"/>
      <c r="F151" s="2022"/>
      <c r="G151" s="1713" t="s">
        <v>1027</v>
      </c>
      <c r="H151" s="1714"/>
      <c r="I151" s="1715"/>
      <c r="J151" s="1713" t="s">
        <v>1027</v>
      </c>
      <c r="K151" s="1714"/>
      <c r="L151" s="1715"/>
      <c r="M151" s="1716" t="s">
        <v>1028</v>
      </c>
      <c r="N151" s="1717"/>
      <c r="O151" s="1627"/>
      <c r="P151" s="1627"/>
    </row>
    <row r="152" spans="2:16" s="172" customFormat="1" ht="48" customHeight="1">
      <c r="B152" s="198" t="s">
        <v>401</v>
      </c>
      <c r="C152" s="2021" t="s">
        <v>1029</v>
      </c>
      <c r="D152" s="2021"/>
      <c r="E152" s="2021"/>
      <c r="F152" s="2022"/>
      <c r="G152" s="1713" t="s">
        <v>1027</v>
      </c>
      <c r="H152" s="1714"/>
      <c r="I152" s="1715"/>
      <c r="J152" s="1713" t="s">
        <v>1027</v>
      </c>
      <c r="K152" s="1714"/>
      <c r="L152" s="1715"/>
      <c r="M152" s="1716" t="s">
        <v>1028</v>
      </c>
      <c r="N152" s="1717"/>
      <c r="O152" s="1627"/>
      <c r="P152" s="1627"/>
    </row>
    <row r="153" spans="2:16" s="172" customFormat="1" ht="31.5" customHeight="1">
      <c r="B153" s="198" t="s">
        <v>403</v>
      </c>
      <c r="C153" s="327" t="s">
        <v>418</v>
      </c>
      <c r="D153" s="2021" t="s">
        <v>1030</v>
      </c>
      <c r="E153" s="2021"/>
      <c r="F153" s="2022"/>
      <c r="G153" s="1713" t="s">
        <v>1027</v>
      </c>
      <c r="H153" s="1714"/>
      <c r="I153" s="1715"/>
      <c r="J153" s="1713" t="s">
        <v>1027</v>
      </c>
      <c r="K153" s="1714"/>
      <c r="L153" s="1715"/>
      <c r="M153" s="1716" t="s">
        <v>1028</v>
      </c>
      <c r="N153" s="1717"/>
      <c r="O153" s="1627"/>
      <c r="P153" s="1627"/>
    </row>
    <row r="154" spans="2:16" s="172" customFormat="1" ht="32.25" customHeight="1">
      <c r="B154" s="198"/>
      <c r="C154" s="308" t="s">
        <v>508</v>
      </c>
      <c r="D154" s="2021" t="s">
        <v>1031</v>
      </c>
      <c r="E154" s="2021"/>
      <c r="F154" s="2022"/>
      <c r="G154" s="1713" t="s">
        <v>1027</v>
      </c>
      <c r="H154" s="1714"/>
      <c r="I154" s="1715"/>
      <c r="J154" s="1713" t="s">
        <v>1027</v>
      </c>
      <c r="K154" s="1714"/>
      <c r="L154" s="1715"/>
      <c r="M154" s="1716" t="s">
        <v>1028</v>
      </c>
      <c r="N154" s="1717"/>
      <c r="O154" s="1627"/>
      <c r="P154" s="1627"/>
    </row>
    <row r="155" spans="2:16" s="172" customFormat="1" ht="46.5" customHeight="1">
      <c r="B155" s="198" t="s">
        <v>405</v>
      </c>
      <c r="C155" s="2021" t="s">
        <v>1032</v>
      </c>
      <c r="D155" s="2021"/>
      <c r="E155" s="2021"/>
      <c r="F155" s="2022"/>
      <c r="G155" s="1713" t="s">
        <v>1027</v>
      </c>
      <c r="H155" s="1714"/>
      <c r="I155" s="1715"/>
      <c r="J155" s="1713" t="s">
        <v>1027</v>
      </c>
      <c r="K155" s="1714"/>
      <c r="L155" s="1715"/>
      <c r="M155" s="1716" t="s">
        <v>1028</v>
      </c>
      <c r="N155" s="1717"/>
      <c r="O155" s="1627"/>
      <c r="P155" s="1627"/>
    </row>
    <row r="156" spans="2:16" s="172" customFormat="1" ht="54" customHeight="1">
      <c r="B156" s="198" t="s">
        <v>408</v>
      </c>
      <c r="C156" s="2021" t="s">
        <v>1033</v>
      </c>
      <c r="D156" s="2021"/>
      <c r="E156" s="2021"/>
      <c r="F156" s="2022"/>
      <c r="G156" s="1713" t="s">
        <v>1027</v>
      </c>
      <c r="H156" s="1714"/>
      <c r="I156" s="1715"/>
      <c r="J156" s="1713" t="s">
        <v>1027</v>
      </c>
      <c r="K156" s="1714"/>
      <c r="L156" s="1715"/>
      <c r="M156" s="1716" t="s">
        <v>1028</v>
      </c>
      <c r="N156" s="1717"/>
      <c r="O156" s="1627"/>
      <c r="P156" s="1627"/>
    </row>
    <row r="157" spans="2:16" s="172" customFormat="1" ht="44.25" customHeight="1">
      <c r="B157" s="198" t="s">
        <v>410</v>
      </c>
      <c r="C157" s="2021" t="s">
        <v>990</v>
      </c>
      <c r="D157" s="2021"/>
      <c r="E157" s="2021"/>
      <c r="F157" s="2022"/>
      <c r="G157" s="1713" t="s">
        <v>1027</v>
      </c>
      <c r="H157" s="1714"/>
      <c r="I157" s="1715"/>
      <c r="J157" s="1713" t="s">
        <v>1027</v>
      </c>
      <c r="K157" s="1714"/>
      <c r="L157" s="1715"/>
      <c r="M157" s="1716" t="s">
        <v>1034</v>
      </c>
      <c r="N157" s="1717"/>
      <c r="O157" s="1627"/>
      <c r="P157" s="1627"/>
    </row>
    <row r="158" spans="2:16" s="172" customFormat="1" ht="46.5" customHeight="1">
      <c r="B158" s="198" t="s">
        <v>413</v>
      </c>
      <c r="C158" s="2021" t="s">
        <v>1035</v>
      </c>
      <c r="D158" s="2021"/>
      <c r="E158" s="2021"/>
      <c r="F158" s="2022"/>
      <c r="G158" s="1713" t="s">
        <v>1027</v>
      </c>
      <c r="H158" s="1714"/>
      <c r="I158" s="1715"/>
      <c r="J158" s="1713" t="s">
        <v>1027</v>
      </c>
      <c r="K158" s="1714"/>
      <c r="L158" s="1715"/>
      <c r="M158" s="1716" t="s">
        <v>1034</v>
      </c>
      <c r="N158" s="1717"/>
      <c r="O158" s="1627"/>
      <c r="P158" s="1627"/>
    </row>
    <row r="159" spans="2:16" s="172" customFormat="1" ht="42.75" customHeight="1">
      <c r="B159" s="198" t="s">
        <v>416</v>
      </c>
      <c r="C159" s="2021" t="s">
        <v>1036</v>
      </c>
      <c r="D159" s="2021"/>
      <c r="E159" s="2021"/>
      <c r="F159" s="2022"/>
      <c r="G159" s="1713" t="s">
        <v>1027</v>
      </c>
      <c r="H159" s="1714"/>
      <c r="I159" s="1715"/>
      <c r="J159" s="1713" t="s">
        <v>1027</v>
      </c>
      <c r="K159" s="1714"/>
      <c r="L159" s="1715"/>
      <c r="M159" s="1716" t="s">
        <v>1034</v>
      </c>
      <c r="N159" s="1717"/>
      <c r="O159" s="1708"/>
      <c r="P159" s="1708"/>
    </row>
    <row r="160" spans="2:16" s="172" customFormat="1" ht="28.5" customHeight="1">
      <c r="B160" s="198" t="s">
        <v>418</v>
      </c>
      <c r="C160" s="2021" t="s">
        <v>1037</v>
      </c>
      <c r="D160" s="2021"/>
      <c r="E160" s="2021"/>
      <c r="F160" s="2022"/>
      <c r="G160" s="1713" t="s">
        <v>864</v>
      </c>
      <c r="H160" s="1714"/>
      <c r="I160" s="1715"/>
      <c r="J160" s="1713" t="s">
        <v>864</v>
      </c>
      <c r="K160" s="1714"/>
      <c r="L160" s="1715"/>
      <c r="M160" s="1718"/>
      <c r="N160" s="1717"/>
      <c r="O160" s="1708"/>
      <c r="P160" s="1708"/>
    </row>
    <row r="161" spans="1:16" s="172" customFormat="1" ht="28.5" customHeight="1">
      <c r="B161" s="205" t="s">
        <v>544</v>
      </c>
      <c r="C161" s="2021" t="s">
        <v>1038</v>
      </c>
      <c r="D161" s="2021"/>
      <c r="E161" s="2021"/>
      <c r="F161" s="2022"/>
      <c r="G161" s="1713" t="s">
        <v>864</v>
      </c>
      <c r="H161" s="1714"/>
      <c r="I161" s="1715"/>
      <c r="J161" s="1713" t="s">
        <v>864</v>
      </c>
      <c r="K161" s="1714"/>
      <c r="L161" s="1715"/>
      <c r="M161" s="1718"/>
      <c r="N161" s="1717"/>
      <c r="O161" s="1708"/>
      <c r="P161" s="1708"/>
    </row>
    <row r="162" spans="1:16" s="172" customFormat="1" ht="28.5" customHeight="1">
      <c r="B162" s="205" t="s">
        <v>546</v>
      </c>
      <c r="C162" s="2021" t="s">
        <v>1039</v>
      </c>
      <c r="D162" s="2021"/>
      <c r="E162" s="2021"/>
      <c r="F162" s="2022"/>
      <c r="G162" s="1713" t="s">
        <v>865</v>
      </c>
      <c r="H162" s="1714"/>
      <c r="I162" s="1715"/>
      <c r="J162" s="1713" t="s">
        <v>1040</v>
      </c>
      <c r="K162" s="1714"/>
      <c r="L162" s="1715"/>
      <c r="M162" s="1716"/>
      <c r="N162" s="1717"/>
      <c r="O162" s="1708"/>
      <c r="P162" s="1708"/>
    </row>
    <row r="163" spans="1:16" s="172" customFormat="1" ht="31.15" customHeight="1">
      <c r="B163" s="205" t="s">
        <v>548</v>
      </c>
      <c r="C163" s="2021" t="s">
        <v>1041</v>
      </c>
      <c r="D163" s="2021"/>
      <c r="E163" s="2021"/>
      <c r="F163" s="2022"/>
      <c r="G163" s="1713" t="s">
        <v>865</v>
      </c>
      <c r="H163" s="1714"/>
      <c r="I163" s="1715"/>
      <c r="J163" s="1713" t="s">
        <v>864</v>
      </c>
      <c r="K163" s="1714"/>
      <c r="L163" s="1715"/>
      <c r="M163" s="1716"/>
      <c r="N163" s="1717"/>
      <c r="O163" s="1708"/>
      <c r="P163" s="1708"/>
    </row>
    <row r="164" spans="1:16" s="172" customFormat="1" ht="28.5" customHeight="1">
      <c r="B164" s="205" t="s">
        <v>550</v>
      </c>
      <c r="C164" s="2021" t="s">
        <v>1042</v>
      </c>
      <c r="D164" s="2021"/>
      <c r="E164" s="2021"/>
      <c r="F164" s="2022"/>
      <c r="G164" s="1713" t="s">
        <v>1040</v>
      </c>
      <c r="H164" s="1714"/>
      <c r="I164" s="1715"/>
      <c r="J164" s="1713" t="s">
        <v>1040</v>
      </c>
      <c r="K164" s="1714"/>
      <c r="L164" s="1715"/>
      <c r="M164" s="1716"/>
      <c r="N164" s="1717"/>
      <c r="O164" s="1708"/>
      <c r="P164" s="1708"/>
    </row>
    <row r="165" spans="1:16" s="172" customFormat="1" ht="42.75" customHeight="1">
      <c r="B165" s="266" t="s">
        <v>552</v>
      </c>
      <c r="C165" s="2044" t="s">
        <v>1043</v>
      </c>
      <c r="D165" s="2044"/>
      <c r="E165" s="2044"/>
      <c r="F165" s="329" t="s">
        <v>1044</v>
      </c>
      <c r="G165" s="1599" t="s">
        <v>892</v>
      </c>
      <c r="H165" s="1721"/>
      <c r="I165" s="1720"/>
      <c r="J165" s="1599" t="s">
        <v>58</v>
      </c>
      <c r="K165" s="1721"/>
      <c r="L165" s="1720"/>
      <c r="M165" s="1722"/>
      <c r="N165" s="1723"/>
      <c r="O165" s="1708"/>
      <c r="P165" s="1708"/>
    </row>
    <row r="166" spans="1:16" s="172" customFormat="1" ht="43.5" customHeight="1">
      <c r="B166" s="1724" t="s">
        <v>1045</v>
      </c>
      <c r="C166" s="1725"/>
      <c r="D166" s="1725"/>
      <c r="E166" s="1725"/>
      <c r="F166" s="1725"/>
      <c r="G166" s="1725"/>
      <c r="H166" s="1725"/>
      <c r="I166" s="1725"/>
      <c r="J166" s="1725"/>
      <c r="K166" s="1725"/>
      <c r="L166" s="1725"/>
      <c r="M166" s="1725"/>
      <c r="N166" s="1725"/>
      <c r="O166" s="331"/>
      <c r="P166" s="331"/>
    </row>
    <row r="167" spans="1:16" s="172" customFormat="1" ht="49.5" customHeight="1">
      <c r="A167" s="281"/>
      <c r="B167" s="255" t="s">
        <v>591</v>
      </c>
      <c r="C167" s="1464" t="s">
        <v>1046</v>
      </c>
      <c r="D167" s="1464"/>
      <c r="E167" s="1465"/>
      <c r="F167" s="323" t="s">
        <v>1047</v>
      </c>
      <c r="G167" s="1726" t="s">
        <v>1048</v>
      </c>
      <c r="H167" s="1727"/>
      <c r="I167" s="1727"/>
      <c r="J167" s="1727"/>
      <c r="K167" s="1728"/>
      <c r="L167" s="1729" t="s">
        <v>1049</v>
      </c>
      <c r="M167" s="1730"/>
      <c r="N167" s="1730"/>
      <c r="O167" s="1731" t="s">
        <v>1007</v>
      </c>
      <c r="P167" s="1731"/>
    </row>
    <row r="168" spans="1:16" s="172" customFormat="1" ht="19.5" customHeight="1">
      <c r="A168" s="281"/>
      <c r="B168" s="333" t="s">
        <v>394</v>
      </c>
      <c r="C168" s="1414" t="s">
        <v>1050</v>
      </c>
      <c r="D168" s="1414"/>
      <c r="E168" s="1415"/>
      <c r="F168" s="299" t="s">
        <v>834</v>
      </c>
      <c r="G168" s="1430" t="s">
        <v>1051</v>
      </c>
      <c r="H168" s="1431"/>
      <c r="I168" s="1431"/>
      <c r="J168" s="1431"/>
      <c r="K168" s="2043"/>
      <c r="L168" s="1716" t="s">
        <v>834</v>
      </c>
      <c r="M168" s="1718"/>
      <c r="N168" s="1717"/>
      <c r="O168" s="1731"/>
      <c r="P168" s="1731"/>
    </row>
    <row r="169" spans="1:16" s="172" customFormat="1" ht="19.5" customHeight="1">
      <c r="A169" s="281"/>
      <c r="B169" s="333" t="s">
        <v>401</v>
      </c>
      <c r="C169" s="1414" t="s">
        <v>1052</v>
      </c>
      <c r="D169" s="1414"/>
      <c r="E169" s="1415"/>
      <c r="F169" s="299" t="s">
        <v>834</v>
      </c>
      <c r="G169" s="2040" t="s">
        <v>1051</v>
      </c>
      <c r="H169" s="2041"/>
      <c r="I169" s="2041"/>
      <c r="J169" s="2041"/>
      <c r="K169" s="2042"/>
      <c r="L169" s="1713" t="s">
        <v>834</v>
      </c>
      <c r="M169" s="1714"/>
      <c r="N169" s="1737"/>
      <c r="O169" s="1731"/>
      <c r="P169" s="1731"/>
    </row>
    <row r="170" spans="1:16" s="172" customFormat="1" ht="19.5" customHeight="1">
      <c r="A170" s="281"/>
      <c r="B170" s="333" t="s">
        <v>403</v>
      </c>
      <c r="C170" s="1414" t="s">
        <v>1053</v>
      </c>
      <c r="D170" s="1414"/>
      <c r="E170" s="1415"/>
      <c r="F170" s="299" t="s">
        <v>834</v>
      </c>
      <c r="G170" s="2040" t="s">
        <v>1051</v>
      </c>
      <c r="H170" s="2041"/>
      <c r="I170" s="2041"/>
      <c r="J170" s="2041"/>
      <c r="K170" s="2042"/>
      <c r="L170" s="1713" t="s">
        <v>834</v>
      </c>
      <c r="M170" s="1714"/>
      <c r="N170" s="1737"/>
      <c r="O170" s="1731"/>
      <c r="P170" s="1731"/>
    </row>
    <row r="171" spans="1:16" s="172" customFormat="1" ht="19.5" customHeight="1">
      <c r="A171" s="281"/>
      <c r="B171" s="333" t="s">
        <v>405</v>
      </c>
      <c r="C171" s="1414" t="s">
        <v>1054</v>
      </c>
      <c r="D171" s="1414"/>
      <c r="E171" s="1415"/>
      <c r="F171" s="299" t="s">
        <v>834</v>
      </c>
      <c r="G171" s="2040" t="s">
        <v>1055</v>
      </c>
      <c r="H171" s="2041"/>
      <c r="I171" s="2041"/>
      <c r="J171" s="2041"/>
      <c r="K171" s="2042"/>
      <c r="L171" s="1713" t="s">
        <v>834</v>
      </c>
      <c r="M171" s="1714"/>
      <c r="N171" s="1737"/>
      <c r="O171" s="1731"/>
      <c r="P171" s="1731"/>
    </row>
    <row r="172" spans="1:16" s="172" customFormat="1" ht="19.5" customHeight="1">
      <c r="A172" s="281"/>
      <c r="B172" s="334" t="s">
        <v>408</v>
      </c>
      <c r="C172" s="1414" t="s">
        <v>1056</v>
      </c>
      <c r="D172" s="1414"/>
      <c r="E172" s="1415"/>
      <c r="F172" s="299" t="s">
        <v>834</v>
      </c>
      <c r="G172" s="2040" t="s">
        <v>1051</v>
      </c>
      <c r="H172" s="2041"/>
      <c r="I172" s="2041"/>
      <c r="J172" s="2041"/>
      <c r="K172" s="2042"/>
      <c r="L172" s="1713" t="s">
        <v>834</v>
      </c>
      <c r="M172" s="1714"/>
      <c r="N172" s="1737"/>
      <c r="O172" s="1731"/>
      <c r="P172" s="1731"/>
    </row>
    <row r="173" spans="1:16" s="172" customFormat="1" ht="19.5" customHeight="1">
      <c r="A173" s="281"/>
      <c r="B173" s="335" t="s">
        <v>410</v>
      </c>
      <c r="C173" s="1414" t="s">
        <v>1057</v>
      </c>
      <c r="D173" s="1414"/>
      <c r="E173" s="1415"/>
      <c r="F173" s="299" t="s">
        <v>834</v>
      </c>
      <c r="G173" s="2040" t="s">
        <v>1051</v>
      </c>
      <c r="H173" s="2041"/>
      <c r="I173" s="2041"/>
      <c r="J173" s="2041"/>
      <c r="K173" s="2042"/>
      <c r="L173" s="1713" t="s">
        <v>834</v>
      </c>
      <c r="M173" s="1714"/>
      <c r="N173" s="1737"/>
      <c r="O173" s="1731"/>
      <c r="P173" s="1731"/>
    </row>
    <row r="174" spans="1:16" s="172" customFormat="1" ht="19.5" customHeight="1">
      <c r="A174" s="281"/>
      <c r="B174" s="335" t="s">
        <v>413</v>
      </c>
      <c r="C174" s="1414" t="s">
        <v>1058</v>
      </c>
      <c r="D174" s="1414"/>
      <c r="E174" s="1415"/>
      <c r="F174" s="299" t="s">
        <v>834</v>
      </c>
      <c r="G174" s="2040" t="s">
        <v>1051</v>
      </c>
      <c r="H174" s="2041"/>
      <c r="I174" s="2041"/>
      <c r="J174" s="2041"/>
      <c r="K174" s="2042"/>
      <c r="L174" s="1713" t="s">
        <v>834</v>
      </c>
      <c r="M174" s="1714"/>
      <c r="N174" s="1737"/>
      <c r="O174" s="1731"/>
      <c r="P174" s="1731"/>
    </row>
    <row r="175" spans="1:16" s="172" customFormat="1" ht="19.5" customHeight="1">
      <c r="A175" s="281"/>
      <c r="B175" s="335" t="s">
        <v>416</v>
      </c>
      <c r="C175" s="1414" t="s">
        <v>1059</v>
      </c>
      <c r="D175" s="1414"/>
      <c r="E175" s="1415"/>
      <c r="F175" s="299" t="s">
        <v>834</v>
      </c>
      <c r="G175" s="2040" t="s">
        <v>1051</v>
      </c>
      <c r="H175" s="2041"/>
      <c r="I175" s="2041"/>
      <c r="J175" s="2041"/>
      <c r="K175" s="2042"/>
      <c r="L175" s="1713" t="s">
        <v>834</v>
      </c>
      <c r="M175" s="1714"/>
      <c r="N175" s="1737"/>
      <c r="O175" s="1731"/>
      <c r="P175" s="1731"/>
    </row>
    <row r="176" spans="1:16" s="172" customFormat="1" ht="19.5" customHeight="1">
      <c r="A176" s="281"/>
      <c r="B176" s="335" t="s">
        <v>418</v>
      </c>
      <c r="C176" s="1414" t="s">
        <v>1060</v>
      </c>
      <c r="D176" s="1414"/>
      <c r="E176" s="1415"/>
      <c r="F176" s="299" t="s">
        <v>864</v>
      </c>
      <c r="G176" s="1734" t="s">
        <v>865</v>
      </c>
      <c r="H176" s="1735"/>
      <c r="I176" s="1735"/>
      <c r="J176" s="1735"/>
      <c r="K176" s="1736"/>
      <c r="L176" s="1713" t="s">
        <v>865</v>
      </c>
      <c r="M176" s="1714"/>
      <c r="N176" s="1737"/>
      <c r="O176" s="1731"/>
      <c r="P176" s="1731"/>
    </row>
    <row r="177" spans="1:16" s="172" customFormat="1" ht="19.5" customHeight="1">
      <c r="A177" s="281"/>
      <c r="B177" s="335" t="s">
        <v>544</v>
      </c>
      <c r="C177" s="1414" t="s">
        <v>1061</v>
      </c>
      <c r="D177" s="1414"/>
      <c r="E177" s="1415"/>
      <c r="F177" s="299" t="s">
        <v>848</v>
      </c>
      <c r="G177" s="2040" t="s">
        <v>1062</v>
      </c>
      <c r="H177" s="2041"/>
      <c r="I177" s="2041"/>
      <c r="J177" s="2041"/>
      <c r="K177" s="2042"/>
      <c r="L177" s="1713" t="s">
        <v>834</v>
      </c>
      <c r="M177" s="1714"/>
      <c r="N177" s="1737"/>
      <c r="O177" s="1731"/>
      <c r="P177" s="1731"/>
    </row>
    <row r="178" spans="1:16" s="172" customFormat="1" ht="19.5" customHeight="1">
      <c r="A178" s="281"/>
      <c r="B178" s="334" t="s">
        <v>546</v>
      </c>
      <c r="C178" s="1414" t="s">
        <v>1063</v>
      </c>
      <c r="D178" s="1414"/>
      <c r="E178" s="1415"/>
      <c r="F178" s="299" t="s">
        <v>864</v>
      </c>
      <c r="G178" s="1734" t="s">
        <v>865</v>
      </c>
      <c r="H178" s="1735"/>
      <c r="I178" s="1735"/>
      <c r="J178" s="1735"/>
      <c r="K178" s="1736"/>
      <c r="L178" s="1713" t="s">
        <v>865</v>
      </c>
      <c r="M178" s="1714"/>
      <c r="N178" s="1737"/>
      <c r="O178" s="1732"/>
      <c r="P178" s="1732"/>
    </row>
    <row r="179" spans="1:16" s="172" customFormat="1" ht="48" customHeight="1">
      <c r="A179" s="281"/>
      <c r="B179" s="255" t="s">
        <v>599</v>
      </c>
      <c r="C179" s="1464" t="s">
        <v>1064</v>
      </c>
      <c r="D179" s="1464"/>
      <c r="E179" s="1465"/>
      <c r="F179" s="323" t="s">
        <v>1047</v>
      </c>
      <c r="G179" s="1738" t="s">
        <v>1065</v>
      </c>
      <c r="H179" s="1739"/>
      <c r="I179" s="1739"/>
      <c r="J179" s="1739"/>
      <c r="K179" s="1739"/>
      <c r="L179" s="1739"/>
      <c r="M179" s="1739"/>
      <c r="N179" s="1740"/>
      <c r="O179" s="1443" t="s">
        <v>1066</v>
      </c>
      <c r="P179" s="1858"/>
    </row>
    <row r="180" spans="1:16" s="172" customFormat="1" ht="18.75" customHeight="1">
      <c r="A180" s="281"/>
      <c r="B180" s="333" t="s">
        <v>394</v>
      </c>
      <c r="C180" s="1414" t="s">
        <v>1050</v>
      </c>
      <c r="D180" s="1414"/>
      <c r="E180" s="1415"/>
      <c r="F180" s="299" t="s">
        <v>834</v>
      </c>
      <c r="G180" s="1434" t="s">
        <v>1051</v>
      </c>
      <c r="H180" s="1435"/>
      <c r="I180" s="1435"/>
      <c r="J180" s="1435"/>
      <c r="K180" s="1435"/>
      <c r="L180" s="1435"/>
      <c r="M180" s="1435"/>
      <c r="N180" s="1436"/>
      <c r="O180" s="1425"/>
      <c r="P180" s="1608"/>
    </row>
    <row r="181" spans="1:16" s="172" customFormat="1" ht="18.75" customHeight="1">
      <c r="A181" s="281"/>
      <c r="B181" s="333" t="s">
        <v>401</v>
      </c>
      <c r="C181" s="1414" t="s">
        <v>1067</v>
      </c>
      <c r="D181" s="1414"/>
      <c r="E181" s="1415"/>
      <c r="F181" s="299" t="s">
        <v>834</v>
      </c>
      <c r="G181" s="1434" t="s">
        <v>1051</v>
      </c>
      <c r="H181" s="1435"/>
      <c r="I181" s="1435"/>
      <c r="J181" s="1435"/>
      <c r="K181" s="1435"/>
      <c r="L181" s="1435"/>
      <c r="M181" s="1435"/>
      <c r="N181" s="1436"/>
      <c r="O181" s="1425"/>
      <c r="P181" s="1608"/>
    </row>
    <row r="182" spans="1:16" s="172" customFormat="1" ht="18.75" customHeight="1">
      <c r="A182" s="281"/>
      <c r="B182" s="333" t="s">
        <v>403</v>
      </c>
      <c r="C182" s="1414" t="s">
        <v>1053</v>
      </c>
      <c r="D182" s="1414"/>
      <c r="E182" s="1415"/>
      <c r="F182" s="299" t="s">
        <v>834</v>
      </c>
      <c r="G182" s="1434" t="s">
        <v>1051</v>
      </c>
      <c r="H182" s="1435"/>
      <c r="I182" s="1435"/>
      <c r="J182" s="1435"/>
      <c r="K182" s="1435"/>
      <c r="L182" s="1435"/>
      <c r="M182" s="1435"/>
      <c r="N182" s="1436"/>
      <c r="O182" s="1425"/>
      <c r="P182" s="1608"/>
    </row>
    <row r="183" spans="1:16" s="172" customFormat="1" ht="18.75" customHeight="1">
      <c r="A183" s="281"/>
      <c r="B183" s="333" t="s">
        <v>405</v>
      </c>
      <c r="C183" s="1414" t="s">
        <v>1054</v>
      </c>
      <c r="D183" s="1414"/>
      <c r="E183" s="1415"/>
      <c r="F183" s="299" t="s">
        <v>834</v>
      </c>
      <c r="G183" s="1434" t="s">
        <v>1051</v>
      </c>
      <c r="H183" s="1435"/>
      <c r="I183" s="1435"/>
      <c r="J183" s="1435"/>
      <c r="K183" s="1435"/>
      <c r="L183" s="1435"/>
      <c r="M183" s="1435"/>
      <c r="N183" s="1436"/>
      <c r="O183" s="1425"/>
      <c r="P183" s="1608"/>
    </row>
    <row r="184" spans="1:16" s="172" customFormat="1" ht="18.75" customHeight="1">
      <c r="A184" s="281"/>
      <c r="B184" s="334" t="s">
        <v>408</v>
      </c>
      <c r="C184" s="1414" t="s">
        <v>1056</v>
      </c>
      <c r="D184" s="1414"/>
      <c r="E184" s="1415"/>
      <c r="F184" s="299" t="s">
        <v>834</v>
      </c>
      <c r="G184" s="1434" t="s">
        <v>1051</v>
      </c>
      <c r="H184" s="1435"/>
      <c r="I184" s="1435"/>
      <c r="J184" s="1435"/>
      <c r="K184" s="1435"/>
      <c r="L184" s="1435"/>
      <c r="M184" s="1435"/>
      <c r="N184" s="1436"/>
      <c r="O184" s="1425"/>
      <c r="P184" s="1608"/>
    </row>
    <row r="185" spans="1:16" s="172" customFormat="1" ht="18.75" customHeight="1">
      <c r="A185" s="281"/>
      <c r="B185" s="335" t="s">
        <v>410</v>
      </c>
      <c r="C185" s="1414" t="s">
        <v>1057</v>
      </c>
      <c r="D185" s="1414"/>
      <c r="E185" s="1415"/>
      <c r="F185" s="299" t="s">
        <v>864</v>
      </c>
      <c r="G185" s="1434" t="s">
        <v>865</v>
      </c>
      <c r="H185" s="1435"/>
      <c r="I185" s="1435"/>
      <c r="J185" s="1435"/>
      <c r="K185" s="1435"/>
      <c r="L185" s="1435"/>
      <c r="M185" s="1435"/>
      <c r="N185" s="1436"/>
      <c r="O185" s="1425"/>
      <c r="P185" s="1608"/>
    </row>
    <row r="186" spans="1:16" s="172" customFormat="1" ht="18.75" customHeight="1">
      <c r="A186" s="281"/>
      <c r="B186" s="335" t="s">
        <v>413</v>
      </c>
      <c r="C186" s="1414" t="s">
        <v>1058</v>
      </c>
      <c r="D186" s="1414"/>
      <c r="E186" s="1415"/>
      <c r="F186" s="299" t="s">
        <v>834</v>
      </c>
      <c r="G186" s="1434" t="s">
        <v>1051</v>
      </c>
      <c r="H186" s="1435"/>
      <c r="I186" s="1435"/>
      <c r="J186" s="1435"/>
      <c r="K186" s="1435"/>
      <c r="L186" s="1435"/>
      <c r="M186" s="1435"/>
      <c r="N186" s="1436"/>
      <c r="O186" s="1425"/>
      <c r="P186" s="1608"/>
    </row>
    <row r="187" spans="1:16" s="172" customFormat="1" ht="18.75" customHeight="1">
      <c r="A187" s="281"/>
      <c r="B187" s="335" t="s">
        <v>416</v>
      </c>
      <c r="C187" s="1414" t="s">
        <v>1068</v>
      </c>
      <c r="D187" s="1414"/>
      <c r="E187" s="1415"/>
      <c r="F187" s="299" t="s">
        <v>834</v>
      </c>
      <c r="G187" s="1434" t="s">
        <v>1051</v>
      </c>
      <c r="H187" s="1435"/>
      <c r="I187" s="1435"/>
      <c r="J187" s="1435"/>
      <c r="K187" s="1435"/>
      <c r="L187" s="1435"/>
      <c r="M187" s="1435"/>
      <c r="N187" s="1436"/>
      <c r="O187" s="1425"/>
      <c r="P187" s="1608"/>
    </row>
    <row r="188" spans="1:16" s="172" customFormat="1" ht="18.75" customHeight="1">
      <c r="A188" s="281"/>
      <c r="B188" s="335" t="s">
        <v>418</v>
      </c>
      <c r="C188" s="1414" t="s">
        <v>1060</v>
      </c>
      <c r="D188" s="1414"/>
      <c r="E188" s="1415"/>
      <c r="F188" s="299" t="s">
        <v>834</v>
      </c>
      <c r="G188" s="1434" t="s">
        <v>1051</v>
      </c>
      <c r="H188" s="1435"/>
      <c r="I188" s="1435"/>
      <c r="J188" s="1435"/>
      <c r="K188" s="1435"/>
      <c r="L188" s="1435"/>
      <c r="M188" s="1435"/>
      <c r="N188" s="1436"/>
      <c r="O188" s="1425"/>
      <c r="P188" s="1608"/>
    </row>
    <row r="189" spans="1:16" s="172" customFormat="1" ht="18.75" customHeight="1">
      <c r="A189" s="281"/>
      <c r="B189" s="335" t="s">
        <v>544</v>
      </c>
      <c r="C189" s="1414" t="s">
        <v>1069</v>
      </c>
      <c r="D189" s="1414"/>
      <c r="E189" s="1415"/>
      <c r="F189" s="299" t="s">
        <v>864</v>
      </c>
      <c r="G189" s="1434" t="s">
        <v>865</v>
      </c>
      <c r="H189" s="1435"/>
      <c r="I189" s="1435"/>
      <c r="J189" s="1435"/>
      <c r="K189" s="1435"/>
      <c r="L189" s="1435"/>
      <c r="M189" s="1435"/>
      <c r="N189" s="1436"/>
      <c r="O189" s="1425"/>
      <c r="P189" s="1608"/>
    </row>
    <row r="190" spans="1:16" s="172" customFormat="1" ht="18.75" customHeight="1">
      <c r="A190" s="281"/>
      <c r="B190" s="334" t="s">
        <v>546</v>
      </c>
      <c r="C190" s="1414" t="s">
        <v>1070</v>
      </c>
      <c r="D190" s="1414"/>
      <c r="E190" s="1415"/>
      <c r="F190" s="299" t="s">
        <v>864</v>
      </c>
      <c r="G190" s="1434" t="s">
        <v>865</v>
      </c>
      <c r="H190" s="1435"/>
      <c r="I190" s="1435"/>
      <c r="J190" s="1435"/>
      <c r="K190" s="1435"/>
      <c r="L190" s="1435"/>
      <c r="M190" s="1435"/>
      <c r="N190" s="1436"/>
      <c r="O190" s="1426"/>
      <c r="P190" s="1863"/>
    </row>
    <row r="191" spans="1:16" s="172" customFormat="1" ht="47.25" customHeight="1">
      <c r="A191" s="281"/>
      <c r="B191" s="255" t="s">
        <v>602</v>
      </c>
      <c r="C191" s="1464" t="s">
        <v>1071</v>
      </c>
      <c r="D191" s="1464"/>
      <c r="E191" s="1465"/>
      <c r="F191" s="323" t="s">
        <v>1047</v>
      </c>
      <c r="G191" s="1726" t="s">
        <v>1072</v>
      </c>
      <c r="H191" s="1727"/>
      <c r="I191" s="1727"/>
      <c r="J191" s="1727"/>
      <c r="K191" s="1728"/>
      <c r="L191" s="1729" t="s">
        <v>1049</v>
      </c>
      <c r="M191" s="1730"/>
      <c r="N191" s="1741"/>
      <c r="O191" s="1731" t="s">
        <v>1007</v>
      </c>
      <c r="P191" s="1443"/>
    </row>
    <row r="192" spans="1:16" s="172" customFormat="1" ht="20.25" customHeight="1">
      <c r="A192" s="281"/>
      <c r="B192" s="338" t="s">
        <v>394</v>
      </c>
      <c r="C192" s="1414" t="s">
        <v>1050</v>
      </c>
      <c r="D192" s="1414"/>
      <c r="E192" s="1415"/>
      <c r="F192" s="299" t="s">
        <v>848</v>
      </c>
      <c r="G192" s="1734" t="s">
        <v>865</v>
      </c>
      <c r="H192" s="1735"/>
      <c r="I192" s="1735"/>
      <c r="J192" s="1735"/>
      <c r="K192" s="1736"/>
      <c r="L192" s="1713" t="s">
        <v>865</v>
      </c>
      <c r="M192" s="1714"/>
      <c r="N192" s="1737"/>
      <c r="O192" s="1731"/>
      <c r="P192" s="1425"/>
    </row>
    <row r="193" spans="1:16" s="172" customFormat="1" ht="20.25" customHeight="1">
      <c r="A193" s="281"/>
      <c r="B193" s="338" t="s">
        <v>401</v>
      </c>
      <c r="C193" s="1414" t="s">
        <v>1067</v>
      </c>
      <c r="D193" s="1414"/>
      <c r="E193" s="1415"/>
      <c r="F193" s="299" t="s">
        <v>848</v>
      </c>
      <c r="G193" s="1734" t="s">
        <v>865</v>
      </c>
      <c r="H193" s="1735"/>
      <c r="I193" s="1735"/>
      <c r="J193" s="1735"/>
      <c r="K193" s="1736"/>
      <c r="L193" s="1713" t="s">
        <v>865</v>
      </c>
      <c r="M193" s="1714"/>
      <c r="N193" s="1737"/>
      <c r="O193" s="1731"/>
      <c r="P193" s="1425"/>
    </row>
    <row r="194" spans="1:16" s="172" customFormat="1" ht="20.25" customHeight="1">
      <c r="A194" s="281"/>
      <c r="B194" s="338" t="s">
        <v>403</v>
      </c>
      <c r="C194" s="1414" t="s">
        <v>1053</v>
      </c>
      <c r="D194" s="1414"/>
      <c r="E194" s="1415"/>
      <c r="F194" s="299" t="s">
        <v>848</v>
      </c>
      <c r="G194" s="1734" t="s">
        <v>865</v>
      </c>
      <c r="H194" s="1735"/>
      <c r="I194" s="1735"/>
      <c r="J194" s="1735"/>
      <c r="K194" s="1736"/>
      <c r="L194" s="1713" t="s">
        <v>865</v>
      </c>
      <c r="M194" s="1714"/>
      <c r="N194" s="1737"/>
      <c r="O194" s="1731"/>
      <c r="P194" s="1425"/>
    </row>
    <row r="195" spans="1:16" s="172" customFormat="1" ht="20.25" customHeight="1">
      <c r="A195" s="281"/>
      <c r="B195" s="338" t="s">
        <v>405</v>
      </c>
      <c r="C195" s="1414" t="s">
        <v>1054</v>
      </c>
      <c r="D195" s="1414"/>
      <c r="E195" s="1415"/>
      <c r="F195" s="299" t="s">
        <v>848</v>
      </c>
      <c r="G195" s="1734" t="s">
        <v>865</v>
      </c>
      <c r="H195" s="1735"/>
      <c r="I195" s="1735"/>
      <c r="J195" s="1735"/>
      <c r="K195" s="1736"/>
      <c r="L195" s="1713" t="s">
        <v>865</v>
      </c>
      <c r="M195" s="1714"/>
      <c r="N195" s="1737"/>
      <c r="O195" s="1731"/>
      <c r="P195" s="1425"/>
    </row>
    <row r="196" spans="1:16" s="172" customFormat="1" ht="20.25" customHeight="1">
      <c r="A196" s="281"/>
      <c r="B196" s="338" t="s">
        <v>408</v>
      </c>
      <c r="C196" s="1414" t="s">
        <v>1056</v>
      </c>
      <c r="D196" s="1414"/>
      <c r="E196" s="1415"/>
      <c r="F196" s="299" t="s">
        <v>848</v>
      </c>
      <c r="G196" s="1734" t="s">
        <v>865</v>
      </c>
      <c r="H196" s="1735"/>
      <c r="I196" s="1735"/>
      <c r="J196" s="1735"/>
      <c r="K196" s="1736"/>
      <c r="L196" s="1713" t="s">
        <v>865</v>
      </c>
      <c r="M196" s="1714"/>
      <c r="N196" s="1737"/>
      <c r="O196" s="1731"/>
      <c r="P196" s="1425"/>
    </row>
    <row r="197" spans="1:16" s="172" customFormat="1" ht="20.25" customHeight="1">
      <c r="A197" s="281"/>
      <c r="B197" s="195" t="s">
        <v>410</v>
      </c>
      <c r="C197" s="1414" t="s">
        <v>1073</v>
      </c>
      <c r="D197" s="1414"/>
      <c r="E197" s="1415"/>
      <c r="F197" s="299" t="s">
        <v>848</v>
      </c>
      <c r="G197" s="1734" t="s">
        <v>865</v>
      </c>
      <c r="H197" s="1735"/>
      <c r="I197" s="1735"/>
      <c r="J197" s="1735"/>
      <c r="K197" s="1736"/>
      <c r="L197" s="1713" t="s">
        <v>865</v>
      </c>
      <c r="M197" s="1714"/>
      <c r="N197" s="1737"/>
      <c r="O197" s="1731"/>
      <c r="P197" s="1425"/>
    </row>
    <row r="198" spans="1:16" s="172" customFormat="1" ht="20.25" customHeight="1">
      <c r="A198" s="281"/>
      <c r="B198" s="195" t="s">
        <v>413</v>
      </c>
      <c r="C198" s="1414" t="s">
        <v>1058</v>
      </c>
      <c r="D198" s="1414"/>
      <c r="E198" s="1415"/>
      <c r="F198" s="299" t="s">
        <v>848</v>
      </c>
      <c r="G198" s="1734" t="s">
        <v>865</v>
      </c>
      <c r="H198" s="1735"/>
      <c r="I198" s="1735"/>
      <c r="J198" s="1735"/>
      <c r="K198" s="1736"/>
      <c r="L198" s="1713" t="s">
        <v>865</v>
      </c>
      <c r="M198" s="1714"/>
      <c r="N198" s="1737"/>
      <c r="O198" s="1731"/>
      <c r="P198" s="1425"/>
    </row>
    <row r="199" spans="1:16" s="172" customFormat="1" ht="20.25" customHeight="1">
      <c r="A199" s="281"/>
      <c r="B199" s="195" t="s">
        <v>416</v>
      </c>
      <c r="C199" s="1414" t="s">
        <v>1068</v>
      </c>
      <c r="D199" s="1414"/>
      <c r="E199" s="1415"/>
      <c r="F199" s="299" t="s">
        <v>848</v>
      </c>
      <c r="G199" s="1734" t="s">
        <v>865</v>
      </c>
      <c r="H199" s="1735"/>
      <c r="I199" s="1735"/>
      <c r="J199" s="1735"/>
      <c r="K199" s="1736"/>
      <c r="L199" s="1713" t="s">
        <v>865</v>
      </c>
      <c r="M199" s="1714"/>
      <c r="N199" s="1737"/>
      <c r="O199" s="1731"/>
      <c r="P199" s="1425"/>
    </row>
    <row r="200" spans="1:16" s="172" customFormat="1" ht="20.25" customHeight="1">
      <c r="A200" s="281"/>
      <c r="B200" s="195" t="s">
        <v>418</v>
      </c>
      <c r="C200" s="1414" t="s">
        <v>1060</v>
      </c>
      <c r="D200" s="1414"/>
      <c r="E200" s="1415"/>
      <c r="F200" s="299" t="s">
        <v>848</v>
      </c>
      <c r="G200" s="1734" t="s">
        <v>865</v>
      </c>
      <c r="H200" s="1735"/>
      <c r="I200" s="1735"/>
      <c r="J200" s="1735"/>
      <c r="K200" s="1736"/>
      <c r="L200" s="1713" t="s">
        <v>865</v>
      </c>
      <c r="M200" s="1714"/>
      <c r="N200" s="1737"/>
      <c r="O200" s="1731"/>
      <c r="P200" s="1425"/>
    </row>
    <row r="201" spans="1:16" s="172" customFormat="1" ht="20.25" customHeight="1">
      <c r="A201" s="281"/>
      <c r="B201" s="195" t="s">
        <v>544</v>
      </c>
      <c r="C201" s="1414" t="s">
        <v>1074</v>
      </c>
      <c r="D201" s="1414"/>
      <c r="E201" s="1415"/>
      <c r="F201" s="299" t="s">
        <v>848</v>
      </c>
      <c r="G201" s="1734" t="s">
        <v>865</v>
      </c>
      <c r="H201" s="1735"/>
      <c r="I201" s="1735"/>
      <c r="J201" s="1735"/>
      <c r="K201" s="1736"/>
      <c r="L201" s="1713" t="s">
        <v>865</v>
      </c>
      <c r="M201" s="1714"/>
      <c r="N201" s="1737"/>
      <c r="O201" s="1731"/>
      <c r="P201" s="1425"/>
    </row>
    <row r="202" spans="1:16" s="172" customFormat="1" ht="20.25" customHeight="1">
      <c r="A202" s="281"/>
      <c r="B202" s="198" t="s">
        <v>546</v>
      </c>
      <c r="C202" s="1414" t="s">
        <v>1075</v>
      </c>
      <c r="D202" s="1414"/>
      <c r="E202" s="1415"/>
      <c r="F202" s="299" t="s">
        <v>848</v>
      </c>
      <c r="G202" s="1734" t="s">
        <v>865</v>
      </c>
      <c r="H202" s="1735"/>
      <c r="I202" s="1735"/>
      <c r="J202" s="1735"/>
      <c r="K202" s="1736"/>
      <c r="L202" s="1713" t="s">
        <v>865</v>
      </c>
      <c r="M202" s="1714"/>
      <c r="N202" s="1737"/>
      <c r="O202" s="1732"/>
      <c r="P202" s="1426"/>
    </row>
    <row r="203" spans="1:16" s="172" customFormat="1" ht="61.5" customHeight="1">
      <c r="A203" s="281"/>
      <c r="B203" s="339" t="s">
        <v>605</v>
      </c>
      <c r="C203" s="1464" t="s">
        <v>1076</v>
      </c>
      <c r="D203" s="1464"/>
      <c r="E203" s="1465"/>
      <c r="F203" s="323" t="s">
        <v>1047</v>
      </c>
      <c r="G203" s="1738" t="s">
        <v>1077</v>
      </c>
      <c r="H203" s="1739"/>
      <c r="I203" s="1739"/>
      <c r="J203" s="1739"/>
      <c r="K203" s="1739"/>
      <c r="L203" s="1739"/>
      <c r="M203" s="1739"/>
      <c r="N203" s="1740"/>
      <c r="O203" s="1443" t="s">
        <v>1066</v>
      </c>
      <c r="P203" s="1443"/>
    </row>
    <row r="204" spans="1:16" s="172" customFormat="1" ht="21" customHeight="1">
      <c r="A204" s="281"/>
      <c r="B204" s="338" t="s">
        <v>394</v>
      </c>
      <c r="C204" s="1414" t="s">
        <v>1050</v>
      </c>
      <c r="D204" s="1414"/>
      <c r="E204" s="1415"/>
      <c r="F204" s="299" t="s">
        <v>834</v>
      </c>
      <c r="G204" s="1434" t="s">
        <v>1078</v>
      </c>
      <c r="H204" s="1435"/>
      <c r="I204" s="1435"/>
      <c r="J204" s="1435"/>
      <c r="K204" s="1435"/>
      <c r="L204" s="1435"/>
      <c r="M204" s="1435"/>
      <c r="N204" s="1436"/>
      <c r="O204" s="1425"/>
      <c r="P204" s="1425"/>
    </row>
    <row r="205" spans="1:16" s="172" customFormat="1" ht="21" customHeight="1">
      <c r="A205" s="281"/>
      <c r="B205" s="338" t="s">
        <v>401</v>
      </c>
      <c r="C205" s="1414" t="s">
        <v>1067</v>
      </c>
      <c r="D205" s="1414"/>
      <c r="E205" s="1415"/>
      <c r="F205" s="299" t="s">
        <v>834</v>
      </c>
      <c r="G205" s="1434" t="s">
        <v>1078</v>
      </c>
      <c r="H205" s="1435"/>
      <c r="I205" s="1435"/>
      <c r="J205" s="1435"/>
      <c r="K205" s="1435"/>
      <c r="L205" s="1435"/>
      <c r="M205" s="1435"/>
      <c r="N205" s="1436"/>
      <c r="O205" s="1425"/>
      <c r="P205" s="1425"/>
    </row>
    <row r="206" spans="1:16" s="172" customFormat="1" ht="21" customHeight="1">
      <c r="A206" s="281"/>
      <c r="B206" s="338" t="s">
        <v>403</v>
      </c>
      <c r="C206" s="1414" t="s">
        <v>1053</v>
      </c>
      <c r="D206" s="1414"/>
      <c r="E206" s="1415"/>
      <c r="F206" s="299" t="s">
        <v>834</v>
      </c>
      <c r="G206" s="1434" t="s">
        <v>1079</v>
      </c>
      <c r="H206" s="1435"/>
      <c r="I206" s="1435"/>
      <c r="J206" s="1435"/>
      <c r="K206" s="1435"/>
      <c r="L206" s="1435"/>
      <c r="M206" s="1435"/>
      <c r="N206" s="1436"/>
      <c r="O206" s="1425"/>
      <c r="P206" s="1425"/>
    </row>
    <row r="207" spans="1:16" s="172" customFormat="1" ht="21" customHeight="1">
      <c r="A207" s="281"/>
      <c r="B207" s="338" t="s">
        <v>405</v>
      </c>
      <c r="C207" s="1414" t="s">
        <v>1054</v>
      </c>
      <c r="D207" s="1414"/>
      <c r="E207" s="1415"/>
      <c r="F207" s="299" t="s">
        <v>834</v>
      </c>
      <c r="G207" s="1434" t="s">
        <v>865</v>
      </c>
      <c r="H207" s="1435"/>
      <c r="I207" s="1435"/>
      <c r="J207" s="1435"/>
      <c r="K207" s="1435"/>
      <c r="L207" s="1435"/>
      <c r="M207" s="1435"/>
      <c r="N207" s="1436"/>
      <c r="O207" s="1425"/>
      <c r="P207" s="1425"/>
    </row>
    <row r="208" spans="1:16" s="172" customFormat="1" ht="21" customHeight="1">
      <c r="A208" s="281"/>
      <c r="B208" s="198" t="s">
        <v>408</v>
      </c>
      <c r="C208" s="1414" t="s">
        <v>1056</v>
      </c>
      <c r="D208" s="1414"/>
      <c r="E208" s="1415"/>
      <c r="F208" s="299" t="s">
        <v>834</v>
      </c>
      <c r="G208" s="1434" t="s">
        <v>1080</v>
      </c>
      <c r="H208" s="1435"/>
      <c r="I208" s="1435"/>
      <c r="J208" s="1435"/>
      <c r="K208" s="1435"/>
      <c r="L208" s="1435"/>
      <c r="M208" s="1435"/>
      <c r="N208" s="1436"/>
      <c r="O208" s="1425"/>
      <c r="P208" s="1425"/>
    </row>
    <row r="209" spans="1:16" s="172" customFormat="1" ht="21" customHeight="1">
      <c r="A209" s="281"/>
      <c r="B209" s="195" t="s">
        <v>410</v>
      </c>
      <c r="C209" s="1414" t="s">
        <v>1081</v>
      </c>
      <c r="D209" s="1414"/>
      <c r="E209" s="1415"/>
      <c r="F209" s="299" t="s">
        <v>834</v>
      </c>
      <c r="G209" s="1434" t="s">
        <v>1080</v>
      </c>
      <c r="H209" s="1435"/>
      <c r="I209" s="1435"/>
      <c r="J209" s="1435"/>
      <c r="K209" s="1435"/>
      <c r="L209" s="1435"/>
      <c r="M209" s="1435"/>
      <c r="N209" s="1436"/>
      <c r="O209" s="1425"/>
      <c r="P209" s="1425"/>
    </row>
    <row r="210" spans="1:16" s="172" customFormat="1" ht="21" customHeight="1">
      <c r="A210" s="281"/>
      <c r="B210" s="195" t="s">
        <v>413</v>
      </c>
      <c r="C210" s="1414" t="s">
        <v>1058</v>
      </c>
      <c r="D210" s="1414"/>
      <c r="E210" s="1415"/>
      <c r="F210" s="299" t="s">
        <v>834</v>
      </c>
      <c r="G210" s="1434" t="s">
        <v>1082</v>
      </c>
      <c r="H210" s="1435"/>
      <c r="I210" s="1435"/>
      <c r="J210" s="1435"/>
      <c r="K210" s="1435"/>
      <c r="L210" s="1435"/>
      <c r="M210" s="1435"/>
      <c r="N210" s="1436"/>
      <c r="O210" s="1425"/>
      <c r="P210" s="1425"/>
    </row>
    <row r="211" spans="1:16" s="172" customFormat="1" ht="21" customHeight="1">
      <c r="A211" s="281"/>
      <c r="B211" s="195" t="s">
        <v>416</v>
      </c>
      <c r="C211" s="1414" t="s">
        <v>1059</v>
      </c>
      <c r="D211" s="1414"/>
      <c r="E211" s="1415"/>
      <c r="F211" s="299" t="s">
        <v>834</v>
      </c>
      <c r="G211" s="1434" t="s">
        <v>1083</v>
      </c>
      <c r="H211" s="1435"/>
      <c r="I211" s="1435"/>
      <c r="J211" s="1435"/>
      <c r="K211" s="1435"/>
      <c r="L211" s="1435"/>
      <c r="M211" s="1435"/>
      <c r="N211" s="1436"/>
      <c r="O211" s="1425"/>
      <c r="P211" s="1425"/>
    </row>
    <row r="212" spans="1:16" s="172" customFormat="1" ht="21" customHeight="1">
      <c r="A212" s="281"/>
      <c r="B212" s="195" t="s">
        <v>418</v>
      </c>
      <c r="C212" s="1414" t="s">
        <v>1060</v>
      </c>
      <c r="D212" s="1414"/>
      <c r="E212" s="1415"/>
      <c r="F212" s="299" t="s">
        <v>834</v>
      </c>
      <c r="G212" s="1434" t="s">
        <v>865</v>
      </c>
      <c r="H212" s="1435"/>
      <c r="I212" s="1435"/>
      <c r="J212" s="1435"/>
      <c r="K212" s="1435"/>
      <c r="L212" s="1435"/>
      <c r="M212" s="1435"/>
      <c r="N212" s="1436"/>
      <c r="O212" s="1425"/>
      <c r="P212" s="1425"/>
    </row>
    <row r="213" spans="1:16" s="172" customFormat="1" ht="21" customHeight="1">
      <c r="A213" s="281"/>
      <c r="B213" s="195" t="s">
        <v>544</v>
      </c>
      <c r="C213" s="1414" t="s">
        <v>1074</v>
      </c>
      <c r="D213" s="1414"/>
      <c r="E213" s="1415"/>
      <c r="F213" s="299" t="s">
        <v>834</v>
      </c>
      <c r="G213" s="1434" t="s">
        <v>1083</v>
      </c>
      <c r="H213" s="1435"/>
      <c r="I213" s="1435"/>
      <c r="J213" s="1435"/>
      <c r="K213" s="1435"/>
      <c r="L213" s="1435"/>
      <c r="M213" s="1435"/>
      <c r="N213" s="1436"/>
      <c r="O213" s="1608"/>
      <c r="P213" s="1425"/>
    </row>
    <row r="214" spans="1:16" s="172" customFormat="1" ht="21" customHeight="1">
      <c r="A214" s="281"/>
      <c r="B214" s="266" t="s">
        <v>546</v>
      </c>
      <c r="C214" s="1484" t="s">
        <v>1063</v>
      </c>
      <c r="D214" s="1484"/>
      <c r="E214" s="1485"/>
      <c r="F214" s="299" t="s">
        <v>834</v>
      </c>
      <c r="G214" s="1434" t="s">
        <v>1084</v>
      </c>
      <c r="H214" s="1435"/>
      <c r="I214" s="1435"/>
      <c r="J214" s="1435"/>
      <c r="K214" s="1435"/>
      <c r="L214" s="1435"/>
      <c r="M214" s="1435"/>
      <c r="N214" s="1436"/>
      <c r="O214" s="1426"/>
      <c r="P214" s="1425"/>
    </row>
    <row r="215" spans="1:16" s="172" customFormat="1" ht="34.5" customHeight="1">
      <c r="B215" s="191" t="s">
        <v>608</v>
      </c>
      <c r="C215" s="1660" t="s">
        <v>1085</v>
      </c>
      <c r="D215" s="1660"/>
      <c r="E215" s="1660"/>
      <c r="F215" s="1660"/>
      <c r="G215" s="1743"/>
      <c r="H215" s="1744" t="s">
        <v>848</v>
      </c>
      <c r="I215" s="1745"/>
      <c r="J215" s="1746"/>
      <c r="K215" s="1747" t="s">
        <v>897</v>
      </c>
      <c r="L215" s="2034"/>
      <c r="M215" s="2035"/>
      <c r="N215" s="2036"/>
      <c r="O215" s="1709" t="s">
        <v>869</v>
      </c>
      <c r="P215" s="1709"/>
    </row>
    <row r="216" spans="1:16" s="172" customFormat="1" ht="25.5" customHeight="1">
      <c r="B216" s="198" t="s">
        <v>394</v>
      </c>
      <c r="C216" s="1414" t="s">
        <v>1086</v>
      </c>
      <c r="D216" s="1414"/>
      <c r="E216" s="1414"/>
      <c r="F216" s="1414"/>
      <c r="G216" s="1414"/>
      <c r="H216" s="1414"/>
      <c r="I216" s="1414"/>
      <c r="J216" s="1415"/>
      <c r="K216" s="1748"/>
      <c r="L216" s="2037"/>
      <c r="M216" s="2038"/>
      <c r="N216" s="2039"/>
      <c r="O216" s="1708"/>
      <c r="P216" s="1708"/>
    </row>
    <row r="217" spans="1:16" s="172" customFormat="1" ht="20.25" customHeight="1">
      <c r="B217" s="198"/>
      <c r="C217" s="339" t="s">
        <v>611</v>
      </c>
      <c r="D217" s="1760" t="s">
        <v>1087</v>
      </c>
      <c r="E217" s="1760"/>
      <c r="F217" s="1760"/>
      <c r="G217" s="1761"/>
      <c r="H217" s="1713" t="s">
        <v>848</v>
      </c>
      <c r="I217" s="1714"/>
      <c r="J217" s="1715"/>
      <c r="K217" s="1748"/>
      <c r="L217" s="2037"/>
      <c r="M217" s="2038"/>
      <c r="N217" s="2039"/>
      <c r="O217" s="1708"/>
      <c r="P217" s="1708"/>
    </row>
    <row r="218" spans="1:16" s="172" customFormat="1" ht="20.25" customHeight="1">
      <c r="B218" s="198"/>
      <c r="C218" s="255" t="s">
        <v>508</v>
      </c>
      <c r="D218" s="1414" t="s">
        <v>1088</v>
      </c>
      <c r="E218" s="1414"/>
      <c r="F218" s="1414"/>
      <c r="G218" s="1415"/>
      <c r="H218" s="1713" t="s">
        <v>848</v>
      </c>
      <c r="I218" s="1714"/>
      <c r="J218" s="1715"/>
      <c r="K218" s="1748"/>
      <c r="L218" s="2037"/>
      <c r="M218" s="2038"/>
      <c r="N218" s="2039"/>
      <c r="O218" s="1708"/>
      <c r="P218" s="1708"/>
    </row>
    <row r="219" spans="1:16" s="172" customFormat="1" ht="20.25" customHeight="1">
      <c r="B219" s="198"/>
      <c r="C219" s="255" t="s">
        <v>510</v>
      </c>
      <c r="D219" s="1414" t="s">
        <v>1089</v>
      </c>
      <c r="E219" s="1414"/>
      <c r="F219" s="1414"/>
      <c r="G219" s="1415"/>
      <c r="H219" s="1713" t="s">
        <v>848</v>
      </c>
      <c r="I219" s="1714"/>
      <c r="J219" s="1715"/>
      <c r="K219" s="1748"/>
      <c r="L219" s="2037"/>
      <c r="M219" s="2038"/>
      <c r="N219" s="2039"/>
      <c r="O219" s="1708"/>
      <c r="P219" s="1708"/>
    </row>
    <row r="220" spans="1:16" s="172" customFormat="1" ht="20.25" customHeight="1">
      <c r="B220" s="198"/>
      <c r="C220" s="255" t="s">
        <v>512</v>
      </c>
      <c r="D220" s="1414" t="s">
        <v>1090</v>
      </c>
      <c r="E220" s="1414"/>
      <c r="F220" s="1414"/>
      <c r="G220" s="1415"/>
      <c r="H220" s="1713" t="s">
        <v>848</v>
      </c>
      <c r="I220" s="1714"/>
      <c r="J220" s="1715"/>
      <c r="K220" s="1748"/>
      <c r="L220" s="2037"/>
      <c r="M220" s="2038"/>
      <c r="N220" s="2039"/>
      <c r="O220" s="1708"/>
      <c r="P220" s="1708"/>
    </row>
    <row r="221" spans="1:16" s="172" customFormat="1" ht="23.25" customHeight="1">
      <c r="B221" s="198" t="s">
        <v>401</v>
      </c>
      <c r="C221" s="1484" t="s">
        <v>1091</v>
      </c>
      <c r="D221" s="1484"/>
      <c r="E221" s="1484"/>
      <c r="F221" s="1484"/>
      <c r="G221" s="1485"/>
      <c r="H221" s="1763" t="s">
        <v>892</v>
      </c>
      <c r="I221" s="1764"/>
      <c r="J221" s="1765"/>
      <c r="K221" s="1748"/>
      <c r="L221" s="2028"/>
      <c r="M221" s="2029"/>
      <c r="N221" s="2030"/>
      <c r="O221" s="1755"/>
      <c r="P221" s="1755"/>
    </row>
    <row r="222" spans="1:16" s="172" customFormat="1" ht="27" customHeight="1">
      <c r="B222" s="214" t="s">
        <v>614</v>
      </c>
      <c r="C222" s="1414" t="s">
        <v>1092</v>
      </c>
      <c r="D222" s="1414"/>
      <c r="E222" s="1414"/>
      <c r="F222" s="1414"/>
      <c r="G222" s="1414"/>
      <c r="H222" s="1414"/>
      <c r="I222" s="1414"/>
      <c r="J222" s="1414"/>
      <c r="K222" s="1414"/>
      <c r="L222" s="1414"/>
      <c r="M222" s="1414"/>
      <c r="N222" s="1562"/>
      <c r="O222" s="1709" t="s">
        <v>869</v>
      </c>
      <c r="P222" s="1759"/>
    </row>
    <row r="223" spans="1:16" s="172" customFormat="1" ht="21.75" customHeight="1">
      <c r="B223" s="198" t="s">
        <v>394</v>
      </c>
      <c r="C223" s="1414" t="s">
        <v>1093</v>
      </c>
      <c r="D223" s="1414"/>
      <c r="E223" s="1414"/>
      <c r="F223" s="1414"/>
      <c r="G223" s="1415"/>
      <c r="H223" s="1574" t="s">
        <v>848</v>
      </c>
      <c r="I223" s="1685"/>
      <c r="J223" s="1575"/>
      <c r="K223" s="1756" t="s">
        <v>897</v>
      </c>
      <c r="L223" s="1434"/>
      <c r="M223" s="1435"/>
      <c r="N223" s="1436"/>
      <c r="O223" s="1708"/>
      <c r="P223" s="1708"/>
    </row>
    <row r="224" spans="1:16" s="172" customFormat="1" ht="21.75" customHeight="1">
      <c r="B224" s="198" t="s">
        <v>401</v>
      </c>
      <c r="C224" s="1414" t="s">
        <v>1094</v>
      </c>
      <c r="D224" s="1414"/>
      <c r="E224" s="1414"/>
      <c r="F224" s="1414"/>
      <c r="G224" s="1415"/>
      <c r="H224" s="1574" t="s">
        <v>848</v>
      </c>
      <c r="I224" s="1685"/>
      <c r="J224" s="1575"/>
      <c r="K224" s="1757"/>
      <c r="L224" s="1437"/>
      <c r="M224" s="1438"/>
      <c r="N224" s="1439"/>
      <c r="O224" s="1708"/>
      <c r="P224" s="1708"/>
    </row>
    <row r="225" spans="2:16" s="172" customFormat="1" ht="21" customHeight="1">
      <c r="B225" s="198" t="s">
        <v>403</v>
      </c>
      <c r="C225" s="1414" t="s">
        <v>1095</v>
      </c>
      <c r="D225" s="1414"/>
      <c r="E225" s="1414"/>
      <c r="F225" s="1414"/>
      <c r="G225" s="1415"/>
      <c r="H225" s="1574" t="s">
        <v>864</v>
      </c>
      <c r="I225" s="1685"/>
      <c r="J225" s="1575"/>
      <c r="K225" s="1757"/>
      <c r="L225" s="1437"/>
      <c r="M225" s="1438"/>
      <c r="N225" s="1439"/>
      <c r="O225" s="1708"/>
      <c r="P225" s="1708"/>
    </row>
    <row r="226" spans="2:16" s="172" customFormat="1" ht="37.5" customHeight="1">
      <c r="B226" s="191"/>
      <c r="C226" s="1414" t="s">
        <v>1096</v>
      </c>
      <c r="D226" s="1414"/>
      <c r="E226" s="1415"/>
      <c r="F226" s="1716" t="s">
        <v>865</v>
      </c>
      <c r="G226" s="1718"/>
      <c r="H226" s="1718"/>
      <c r="I226" s="1718"/>
      <c r="J226" s="1762"/>
      <c r="K226" s="1757"/>
      <c r="L226" s="1437"/>
      <c r="M226" s="1438"/>
      <c r="N226" s="1439"/>
      <c r="O226" s="1755"/>
      <c r="P226" s="1755"/>
    </row>
    <row r="227" spans="2:16" s="172" customFormat="1" ht="33" customHeight="1">
      <c r="B227" s="198" t="s">
        <v>405</v>
      </c>
      <c r="C227" s="1464" t="s">
        <v>1097</v>
      </c>
      <c r="D227" s="1464"/>
      <c r="E227" s="1464"/>
      <c r="F227" s="1464"/>
      <c r="G227" s="1464"/>
      <c r="H227" s="1574" t="s">
        <v>848</v>
      </c>
      <c r="I227" s="1685"/>
      <c r="J227" s="1575"/>
      <c r="K227" s="1757"/>
      <c r="L227" s="1437"/>
      <c r="M227" s="1438"/>
      <c r="N227" s="1439"/>
      <c r="O227" s="1707" t="s">
        <v>869</v>
      </c>
      <c r="P227" s="1709"/>
    </row>
    <row r="228" spans="2:16" s="172" customFormat="1" ht="41.25" customHeight="1">
      <c r="B228" s="344"/>
      <c r="C228" s="1414" t="s">
        <v>1098</v>
      </c>
      <c r="D228" s="1414"/>
      <c r="E228" s="1415"/>
      <c r="F228" s="1716" t="s">
        <v>865</v>
      </c>
      <c r="G228" s="1718"/>
      <c r="H228" s="1718"/>
      <c r="I228" s="1718"/>
      <c r="J228" s="1762"/>
      <c r="K228" s="1758"/>
      <c r="L228" s="1752"/>
      <c r="M228" s="1753"/>
      <c r="N228" s="1754"/>
      <c r="O228" s="1766"/>
      <c r="P228" s="1755"/>
    </row>
    <row r="229" spans="2:16" s="172" customFormat="1" ht="21.75" customHeight="1">
      <c r="B229" s="2023" t="s">
        <v>1099</v>
      </c>
      <c r="C229" s="2024"/>
      <c r="D229" s="2024"/>
      <c r="E229" s="2024"/>
      <c r="F229" s="2024"/>
      <c r="G229" s="2024"/>
      <c r="H229" s="2024"/>
      <c r="I229" s="2024"/>
      <c r="J229" s="2024"/>
      <c r="K229" s="2024"/>
      <c r="L229" s="2024"/>
      <c r="M229" s="2024"/>
      <c r="N229" s="2024"/>
      <c r="O229" s="2024"/>
      <c r="P229" s="2024"/>
    </row>
    <row r="230" spans="2:16" s="172" customFormat="1" ht="36.75" customHeight="1">
      <c r="B230" s="224" t="s">
        <v>623</v>
      </c>
      <c r="C230" s="1771" t="s">
        <v>1100</v>
      </c>
      <c r="D230" s="1771"/>
      <c r="E230" s="1771"/>
      <c r="F230" s="1771"/>
      <c r="G230" s="1771"/>
      <c r="H230" s="1574" t="s">
        <v>865</v>
      </c>
      <c r="I230" s="1685"/>
      <c r="J230" s="1575"/>
      <c r="K230" s="1756" t="s">
        <v>897</v>
      </c>
      <c r="L230" s="2025"/>
      <c r="M230" s="2026"/>
      <c r="N230" s="2027"/>
      <c r="O230" s="1627" t="s">
        <v>869</v>
      </c>
      <c r="P230" s="1708"/>
    </row>
    <row r="231" spans="2:16" s="172" customFormat="1" ht="27" customHeight="1">
      <c r="B231" s="205" t="s">
        <v>394</v>
      </c>
      <c r="C231" s="1414" t="s">
        <v>1101</v>
      </c>
      <c r="D231" s="1414"/>
      <c r="E231" s="1414"/>
      <c r="F231" s="1414"/>
      <c r="G231" s="1414"/>
      <c r="H231" s="2031" t="s">
        <v>892</v>
      </c>
      <c r="I231" s="2032"/>
      <c r="J231" s="2033"/>
      <c r="K231" s="1758"/>
      <c r="L231" s="2028"/>
      <c r="M231" s="2029"/>
      <c r="N231" s="2030"/>
      <c r="O231" s="1766"/>
      <c r="P231" s="1755"/>
    </row>
    <row r="232" spans="2:16" s="172" customFormat="1" ht="24" customHeight="1">
      <c r="B232" s="191" t="s">
        <v>626</v>
      </c>
      <c r="C232" s="1414" t="s">
        <v>1102</v>
      </c>
      <c r="D232" s="1414"/>
      <c r="E232" s="1414"/>
      <c r="F232" s="1414"/>
      <c r="G232" s="1414"/>
      <c r="H232" s="1450"/>
      <c r="I232" s="1450"/>
      <c r="J232" s="1450"/>
      <c r="K232" s="1450"/>
      <c r="L232" s="1450"/>
      <c r="M232" s="1450"/>
      <c r="N232" s="1450"/>
      <c r="O232" s="1709" t="s">
        <v>869</v>
      </c>
      <c r="P232" s="1709"/>
    </row>
    <row r="233" spans="2:16" s="172" customFormat="1" ht="57.75" customHeight="1">
      <c r="B233" s="347" t="s">
        <v>394</v>
      </c>
      <c r="C233" s="2021" t="s">
        <v>1026</v>
      </c>
      <c r="D233" s="2021"/>
      <c r="E233" s="2021"/>
      <c r="F233" s="2021"/>
      <c r="G233" s="2021"/>
      <c r="H233" s="2021"/>
      <c r="I233" s="2021"/>
      <c r="J233" s="2022"/>
      <c r="K233" s="299" t="s">
        <v>834</v>
      </c>
      <c r="L233" s="1782" t="s">
        <v>897</v>
      </c>
      <c r="M233" s="1763" t="s">
        <v>1103</v>
      </c>
      <c r="N233" s="1764"/>
      <c r="O233" s="1708"/>
      <c r="P233" s="1708"/>
    </row>
    <row r="234" spans="2:16" s="172" customFormat="1" ht="31.5" customHeight="1">
      <c r="B234" s="347" t="s">
        <v>401</v>
      </c>
      <c r="C234" s="2021" t="s">
        <v>1104</v>
      </c>
      <c r="D234" s="2021"/>
      <c r="E234" s="2021"/>
      <c r="F234" s="2021"/>
      <c r="G234" s="2021"/>
      <c r="H234" s="2021"/>
      <c r="I234" s="2021"/>
      <c r="J234" s="2022"/>
      <c r="K234" s="299" t="s">
        <v>834</v>
      </c>
      <c r="L234" s="1783"/>
      <c r="M234" s="1785"/>
      <c r="N234" s="1786"/>
      <c r="O234" s="1708"/>
      <c r="P234" s="1708"/>
    </row>
    <row r="235" spans="2:16" s="172" customFormat="1" ht="42.75" customHeight="1">
      <c r="B235" s="347" t="s">
        <v>403</v>
      </c>
      <c r="C235" s="2021" t="s">
        <v>1105</v>
      </c>
      <c r="D235" s="2021"/>
      <c r="E235" s="2021"/>
      <c r="F235" s="2021"/>
      <c r="G235" s="2021"/>
      <c r="H235" s="2021"/>
      <c r="I235" s="2021"/>
      <c r="J235" s="2022"/>
      <c r="K235" s="299" t="s">
        <v>834</v>
      </c>
      <c r="L235" s="1783"/>
      <c r="M235" s="1785"/>
      <c r="N235" s="1786"/>
      <c r="O235" s="1708"/>
      <c r="P235" s="1708"/>
    </row>
    <row r="236" spans="2:16" s="172" customFormat="1" ht="21.75" customHeight="1">
      <c r="B236" s="347" t="s">
        <v>405</v>
      </c>
      <c r="C236" s="2021" t="s">
        <v>1106</v>
      </c>
      <c r="D236" s="2021"/>
      <c r="E236" s="2021"/>
      <c r="F236" s="2021"/>
      <c r="G236" s="2021"/>
      <c r="H236" s="2021"/>
      <c r="I236" s="2021"/>
      <c r="J236" s="2022"/>
      <c r="K236" s="299" t="s">
        <v>834</v>
      </c>
      <c r="L236" s="1783"/>
      <c r="M236" s="1785"/>
      <c r="N236" s="1786"/>
      <c r="O236" s="1708"/>
      <c r="P236" s="1708"/>
    </row>
    <row r="237" spans="2:16" s="172" customFormat="1" ht="21.75" customHeight="1">
      <c r="B237" s="347" t="s">
        <v>408</v>
      </c>
      <c r="C237" s="2021" t="s">
        <v>1107</v>
      </c>
      <c r="D237" s="2021"/>
      <c r="E237" s="2021"/>
      <c r="F237" s="2021"/>
      <c r="G237" s="2021"/>
      <c r="H237" s="2021"/>
      <c r="I237" s="2021"/>
      <c r="J237" s="2022"/>
      <c r="K237" s="299" t="s">
        <v>834</v>
      </c>
      <c r="L237" s="1783"/>
      <c r="M237" s="1785"/>
      <c r="N237" s="1786"/>
      <c r="O237" s="1708"/>
      <c r="P237" s="1708"/>
    </row>
    <row r="238" spans="2:16" s="172" customFormat="1" ht="21.75" customHeight="1">
      <c r="B238" s="347" t="s">
        <v>410</v>
      </c>
      <c r="C238" s="2021" t="s">
        <v>1108</v>
      </c>
      <c r="D238" s="2021"/>
      <c r="E238" s="2021"/>
      <c r="F238" s="2021"/>
      <c r="G238" s="2021"/>
      <c r="H238" s="2021"/>
      <c r="I238" s="2021"/>
      <c r="J238" s="2022"/>
      <c r="K238" s="299" t="s">
        <v>834</v>
      </c>
      <c r="L238" s="1783"/>
      <c r="M238" s="1785"/>
      <c r="N238" s="1786"/>
      <c r="O238" s="1708"/>
      <c r="P238" s="1708"/>
    </row>
    <row r="239" spans="2:16" s="172" customFormat="1" ht="21.75" customHeight="1">
      <c r="B239" s="347" t="s">
        <v>413</v>
      </c>
      <c r="C239" s="2021" t="s">
        <v>990</v>
      </c>
      <c r="D239" s="2021"/>
      <c r="E239" s="2021"/>
      <c r="F239" s="2021"/>
      <c r="G239" s="2021"/>
      <c r="H239" s="2021"/>
      <c r="I239" s="2021"/>
      <c r="J239" s="2022"/>
      <c r="K239" s="299" t="s">
        <v>834</v>
      </c>
      <c r="L239" s="1783"/>
      <c r="M239" s="1785"/>
      <c r="N239" s="1786"/>
      <c r="O239" s="1708"/>
      <c r="P239" s="1708"/>
    </row>
    <row r="240" spans="2:16" s="172" customFormat="1" ht="21.75" customHeight="1">
      <c r="B240" s="347" t="s">
        <v>416</v>
      </c>
      <c r="C240" s="2021" t="s">
        <v>1109</v>
      </c>
      <c r="D240" s="2021"/>
      <c r="E240" s="2021"/>
      <c r="F240" s="2021"/>
      <c r="G240" s="2021"/>
      <c r="H240" s="2021"/>
      <c r="I240" s="2021"/>
      <c r="J240" s="2022"/>
      <c r="K240" s="299" t="s">
        <v>834</v>
      </c>
      <c r="L240" s="1783"/>
      <c r="M240" s="1785"/>
      <c r="N240" s="1786"/>
      <c r="O240" s="1708"/>
      <c r="P240" s="1708"/>
    </row>
    <row r="241" spans="2:16" s="172" customFormat="1" ht="21.75" customHeight="1">
      <c r="B241" s="347" t="s">
        <v>418</v>
      </c>
      <c r="C241" s="2021" t="s">
        <v>1110</v>
      </c>
      <c r="D241" s="2021"/>
      <c r="E241" s="2021"/>
      <c r="F241" s="2021"/>
      <c r="G241" s="2021"/>
      <c r="H241" s="2021"/>
      <c r="I241" s="2021"/>
      <c r="J241" s="2022"/>
      <c r="K241" s="299" t="s">
        <v>834</v>
      </c>
      <c r="L241" s="1783"/>
      <c r="M241" s="1785"/>
      <c r="N241" s="1786"/>
      <c r="O241" s="1708"/>
      <c r="P241" s="1708"/>
    </row>
    <row r="242" spans="2:16" s="172" customFormat="1" ht="21.75" customHeight="1">
      <c r="B242" s="347" t="s">
        <v>544</v>
      </c>
      <c r="C242" s="2021" t="s">
        <v>1039</v>
      </c>
      <c r="D242" s="2021"/>
      <c r="E242" s="2021"/>
      <c r="F242" s="2021"/>
      <c r="G242" s="2021"/>
      <c r="H242" s="2021"/>
      <c r="I242" s="2021"/>
      <c r="J242" s="2022"/>
      <c r="K242" s="299" t="s">
        <v>834</v>
      </c>
      <c r="L242" s="1783"/>
      <c r="M242" s="1785"/>
      <c r="N242" s="1786"/>
      <c r="O242" s="1708"/>
      <c r="P242" s="1708"/>
    </row>
    <row r="243" spans="2:16" s="172" customFormat="1" ht="21.75" customHeight="1">
      <c r="B243" s="347" t="s">
        <v>546</v>
      </c>
      <c r="C243" s="2021" t="s">
        <v>1111</v>
      </c>
      <c r="D243" s="2021"/>
      <c r="E243" s="2021"/>
      <c r="F243" s="2021"/>
      <c r="G243" s="2021"/>
      <c r="H243" s="2021"/>
      <c r="I243" s="2021"/>
      <c r="J243" s="2022"/>
      <c r="K243" s="299" t="s">
        <v>834</v>
      </c>
      <c r="L243" s="1783"/>
      <c r="M243" s="1785"/>
      <c r="N243" s="1786"/>
      <c r="O243" s="1708"/>
      <c r="P243" s="1708"/>
    </row>
    <row r="244" spans="2:16" s="172" customFormat="1" ht="21.75" customHeight="1">
      <c r="B244" s="347" t="s">
        <v>636</v>
      </c>
      <c r="C244" s="2021" t="s">
        <v>1042</v>
      </c>
      <c r="D244" s="2021"/>
      <c r="E244" s="2021"/>
      <c r="F244" s="2021"/>
      <c r="G244" s="2021"/>
      <c r="H244" s="2021"/>
      <c r="I244" s="2021"/>
      <c r="J244" s="2022"/>
      <c r="K244" s="299" t="s">
        <v>834</v>
      </c>
      <c r="L244" s="1783"/>
      <c r="M244" s="1785"/>
      <c r="N244" s="1786"/>
      <c r="O244" s="1708"/>
      <c r="P244" s="1708"/>
    </row>
    <row r="245" spans="2:16" s="172" customFormat="1" ht="24" customHeight="1">
      <c r="B245" s="347" t="s">
        <v>550</v>
      </c>
      <c r="C245" s="1414" t="s">
        <v>1112</v>
      </c>
      <c r="D245" s="1414"/>
      <c r="E245" s="1414"/>
      <c r="F245" s="1414"/>
      <c r="G245" s="1414"/>
      <c r="H245" s="1414"/>
      <c r="I245" s="1414"/>
      <c r="J245" s="1415"/>
      <c r="K245" s="299" t="s">
        <v>864</v>
      </c>
      <c r="L245" s="1783"/>
      <c r="M245" s="1785"/>
      <c r="N245" s="1786"/>
      <c r="O245" s="1708"/>
      <c r="P245" s="1708"/>
    </row>
    <row r="246" spans="2:16" s="172" customFormat="1" ht="27" customHeight="1">
      <c r="B246" s="350"/>
      <c r="C246" s="1414" t="s">
        <v>1113</v>
      </c>
      <c r="D246" s="1414"/>
      <c r="E246" s="1415"/>
      <c r="F246" s="1789" t="s">
        <v>865</v>
      </c>
      <c r="G246" s="1790"/>
      <c r="H246" s="1790"/>
      <c r="I246" s="1790"/>
      <c r="J246" s="1790"/>
      <c r="K246" s="1790"/>
      <c r="L246" s="1783"/>
      <c r="M246" s="1785"/>
      <c r="N246" s="1786"/>
      <c r="O246" s="1708"/>
      <c r="P246" s="1708"/>
    </row>
    <row r="247" spans="2:16" s="172" customFormat="1" ht="23.25" customHeight="1">
      <c r="B247" s="351" t="s">
        <v>640</v>
      </c>
      <c r="C247" s="1760" t="s">
        <v>1114</v>
      </c>
      <c r="D247" s="1760"/>
      <c r="E247" s="1760"/>
      <c r="F247" s="1760"/>
      <c r="G247" s="1760"/>
      <c r="H247" s="1760"/>
      <c r="I247" s="1760"/>
      <c r="J247" s="1761"/>
      <c r="K247" s="228">
        <v>2017</v>
      </c>
      <c r="L247" s="1783"/>
      <c r="M247" s="1785"/>
      <c r="N247" s="1786"/>
      <c r="O247" s="1708"/>
      <c r="P247" s="1708"/>
    </row>
    <row r="248" spans="2:16" s="172" customFormat="1" ht="23.25" customHeight="1">
      <c r="B248" s="351" t="s">
        <v>642</v>
      </c>
      <c r="C248" s="1414" t="s">
        <v>1115</v>
      </c>
      <c r="D248" s="1414"/>
      <c r="E248" s="1415"/>
      <c r="F248" s="1791" t="s">
        <v>1116</v>
      </c>
      <c r="G248" s="1792"/>
      <c r="H248" s="1792"/>
      <c r="I248" s="1792"/>
      <c r="J248" s="1792"/>
      <c r="K248" s="1792"/>
      <c r="L248" s="1784"/>
      <c r="M248" s="1787"/>
      <c r="N248" s="1788"/>
      <c r="O248" s="1755"/>
      <c r="P248" s="1708"/>
    </row>
    <row r="249" spans="2:16" s="172" customFormat="1" ht="23.25" customHeight="1">
      <c r="B249" s="351" t="s">
        <v>644</v>
      </c>
      <c r="C249" s="1414" t="s">
        <v>1117</v>
      </c>
      <c r="D249" s="1414"/>
      <c r="E249" s="1414"/>
      <c r="F249" s="1414"/>
      <c r="G249" s="1414"/>
      <c r="H249" s="1414"/>
      <c r="I249" s="1414"/>
      <c r="J249" s="1414"/>
      <c r="K249" s="1414"/>
      <c r="L249" s="1414"/>
      <c r="M249" s="1414"/>
      <c r="N249" s="1562"/>
      <c r="O249" s="1709" t="s">
        <v>1118</v>
      </c>
      <c r="P249" s="1709"/>
    </row>
    <row r="250" spans="2:16" s="172" customFormat="1" ht="30.75" customHeight="1">
      <c r="B250" s="347" t="s">
        <v>394</v>
      </c>
      <c r="C250" s="1558" t="s">
        <v>1119</v>
      </c>
      <c r="D250" s="1558"/>
      <c r="E250" s="1410"/>
      <c r="F250" s="1559" t="s">
        <v>1120</v>
      </c>
      <c r="G250" s="1561"/>
      <c r="H250" s="1586" t="s">
        <v>897</v>
      </c>
      <c r="I250" s="1808"/>
      <c r="J250" s="1809"/>
      <c r="K250" s="1809"/>
      <c r="L250" s="1809"/>
      <c r="M250" s="1809"/>
      <c r="N250" s="1810"/>
      <c r="O250" s="1708"/>
      <c r="P250" s="1708"/>
    </row>
    <row r="251" spans="2:16" s="172" customFormat="1" ht="30.75" customHeight="1">
      <c r="B251" s="347" t="s">
        <v>401</v>
      </c>
      <c r="C251" s="1558" t="s">
        <v>1121</v>
      </c>
      <c r="D251" s="1558"/>
      <c r="E251" s="1410"/>
      <c r="F251" s="1559" t="s">
        <v>1122</v>
      </c>
      <c r="G251" s="1561"/>
      <c r="H251" s="1589"/>
      <c r="I251" s="2000"/>
      <c r="J251" s="2001"/>
      <c r="K251" s="2001"/>
      <c r="L251" s="2001"/>
      <c r="M251" s="2001"/>
      <c r="N251" s="2002"/>
      <c r="O251" s="1708"/>
      <c r="P251" s="1708"/>
    </row>
    <row r="252" spans="2:16" s="172" customFormat="1" ht="30.75" customHeight="1">
      <c r="B252" s="347" t="s">
        <v>403</v>
      </c>
      <c r="C252" s="1558" t="s">
        <v>1123</v>
      </c>
      <c r="D252" s="1558"/>
      <c r="E252" s="1410"/>
      <c r="F252" s="1559" t="s">
        <v>1124</v>
      </c>
      <c r="G252" s="1561"/>
      <c r="H252" s="1589"/>
      <c r="I252" s="2000"/>
      <c r="J252" s="2001"/>
      <c r="K252" s="2001"/>
      <c r="L252" s="2001"/>
      <c r="M252" s="2001"/>
      <c r="N252" s="2002"/>
      <c r="O252" s="1708"/>
      <c r="P252" s="1708"/>
    </row>
    <row r="253" spans="2:16" s="172" customFormat="1" ht="30.75" customHeight="1">
      <c r="B253" s="347" t="s">
        <v>405</v>
      </c>
      <c r="C253" s="1558" t="s">
        <v>1125</v>
      </c>
      <c r="D253" s="1558"/>
      <c r="E253" s="1410"/>
      <c r="F253" s="1559" t="s">
        <v>1126</v>
      </c>
      <c r="G253" s="1561"/>
      <c r="H253" s="1589"/>
      <c r="I253" s="2000"/>
      <c r="J253" s="2001"/>
      <c r="K253" s="2001"/>
      <c r="L253" s="2001"/>
      <c r="M253" s="2001"/>
      <c r="N253" s="2002"/>
      <c r="O253" s="1708"/>
      <c r="P253" s="1708"/>
    </row>
    <row r="254" spans="2:16" s="172" customFormat="1" ht="27.75" customHeight="1">
      <c r="B254" s="347" t="s">
        <v>408</v>
      </c>
      <c r="C254" s="1558" t="s">
        <v>1127</v>
      </c>
      <c r="D254" s="1558"/>
      <c r="E254" s="1410"/>
      <c r="F254" s="1559" t="s">
        <v>834</v>
      </c>
      <c r="G254" s="1561"/>
      <c r="H254" s="1589"/>
      <c r="I254" s="2000"/>
      <c r="J254" s="2001"/>
      <c r="K254" s="2001"/>
      <c r="L254" s="2001"/>
      <c r="M254" s="2001"/>
      <c r="N254" s="2002"/>
      <c r="O254" s="1708"/>
      <c r="P254" s="1708"/>
    </row>
    <row r="255" spans="2:16" s="172" customFormat="1" ht="23.25" customHeight="1">
      <c r="B255" s="351"/>
      <c r="C255" s="1558" t="s">
        <v>1128</v>
      </c>
      <c r="D255" s="1558"/>
      <c r="E255" s="1410"/>
      <c r="F255" s="1559" t="s">
        <v>1129</v>
      </c>
      <c r="G255" s="1561"/>
      <c r="H255" s="1700"/>
      <c r="I255" s="1811"/>
      <c r="J255" s="1812"/>
      <c r="K255" s="1812"/>
      <c r="L255" s="1812"/>
      <c r="M255" s="1812"/>
      <c r="N255" s="1813"/>
      <c r="O255" s="1708"/>
      <c r="P255" s="1755"/>
    </row>
    <row r="256" spans="2:16" s="172" customFormat="1" ht="52.5" customHeight="1">
      <c r="B256" s="351" t="s">
        <v>652</v>
      </c>
      <c r="C256" s="1414" t="s">
        <v>1130</v>
      </c>
      <c r="D256" s="1414"/>
      <c r="E256" s="1414"/>
      <c r="F256" s="1414"/>
      <c r="G256" s="353" t="s">
        <v>226</v>
      </c>
      <c r="H256" s="322" t="s">
        <v>897</v>
      </c>
      <c r="I256" s="1804"/>
      <c r="J256" s="1805"/>
      <c r="K256" s="1805"/>
      <c r="L256" s="1805"/>
      <c r="M256" s="1805"/>
      <c r="N256" s="1806"/>
      <c r="O256" s="354" t="s">
        <v>869</v>
      </c>
      <c r="P256" s="342"/>
    </row>
    <row r="257" spans="1:16" s="172" customFormat="1" ht="33" customHeight="1">
      <c r="B257" s="351" t="s">
        <v>654</v>
      </c>
      <c r="C257" s="1414" t="s">
        <v>1131</v>
      </c>
      <c r="D257" s="1414"/>
      <c r="E257" s="1414"/>
      <c r="F257" s="295" t="s">
        <v>834</v>
      </c>
      <c r="G257" s="216" t="s">
        <v>897</v>
      </c>
      <c r="H257" s="2015"/>
      <c r="I257" s="2016"/>
      <c r="J257" s="2016"/>
      <c r="K257" s="2016"/>
      <c r="L257" s="2016"/>
      <c r="M257" s="2016"/>
      <c r="N257" s="2017"/>
      <c r="O257" s="1708" t="s">
        <v>1132</v>
      </c>
      <c r="P257" s="2013"/>
    </row>
    <row r="258" spans="1:16" s="172" customFormat="1" ht="33" customHeight="1">
      <c r="A258" s="281"/>
      <c r="B258" s="294" t="s">
        <v>394</v>
      </c>
      <c r="C258" s="1414" t="s">
        <v>1133</v>
      </c>
      <c r="D258" s="1414"/>
      <c r="E258" s="1415"/>
      <c r="F258" s="353" t="s">
        <v>865</v>
      </c>
      <c r="G258" s="216" t="s">
        <v>897</v>
      </c>
      <c r="H258" s="2018"/>
      <c r="I258" s="2019"/>
      <c r="J258" s="2019"/>
      <c r="K258" s="2019"/>
      <c r="L258" s="2019"/>
      <c r="M258" s="2019"/>
      <c r="N258" s="2020"/>
      <c r="O258" s="1708"/>
      <c r="P258" s="2014"/>
    </row>
    <row r="259" spans="1:16" s="172" customFormat="1" ht="26.25" customHeight="1">
      <c r="B259" s="355" t="s">
        <v>657</v>
      </c>
      <c r="C259" s="1414" t="s">
        <v>1134</v>
      </c>
      <c r="D259" s="1414"/>
      <c r="E259" s="1414"/>
      <c r="F259" s="1414"/>
      <c r="G259" s="1414"/>
      <c r="H259" s="1414"/>
      <c r="I259" s="1414"/>
      <c r="J259" s="1414"/>
      <c r="K259" s="1414"/>
      <c r="L259" s="1414"/>
      <c r="M259" s="1414"/>
      <c r="N259" s="1414"/>
      <c r="O259" s="1708"/>
      <c r="P259" s="2014"/>
    </row>
    <row r="260" spans="1:16" s="172" customFormat="1" ht="30" customHeight="1">
      <c r="B260" s="356" t="s">
        <v>394</v>
      </c>
      <c r="C260" s="1414" t="s">
        <v>1135</v>
      </c>
      <c r="D260" s="1414"/>
      <c r="E260" s="1415"/>
      <c r="F260" s="353" t="s">
        <v>834</v>
      </c>
      <c r="G260" s="216" t="s">
        <v>897</v>
      </c>
      <c r="H260" s="1814"/>
      <c r="I260" s="1815"/>
      <c r="J260" s="1815"/>
      <c r="K260" s="1815"/>
      <c r="L260" s="1815"/>
      <c r="M260" s="1815"/>
      <c r="N260" s="1816"/>
      <c r="O260" s="1708"/>
      <c r="P260" s="2014"/>
    </row>
    <row r="261" spans="1:16" s="172" customFormat="1" ht="29.25" customHeight="1">
      <c r="B261" s="205" t="s">
        <v>401</v>
      </c>
      <c r="C261" s="1414" t="s">
        <v>1136</v>
      </c>
      <c r="D261" s="1414"/>
      <c r="E261" s="1414"/>
      <c r="F261" s="353" t="s">
        <v>834</v>
      </c>
      <c r="G261" s="216" t="s">
        <v>897</v>
      </c>
      <c r="H261" s="1814"/>
      <c r="I261" s="1815"/>
      <c r="J261" s="1815"/>
      <c r="K261" s="1815"/>
      <c r="L261" s="1815"/>
      <c r="M261" s="1815"/>
      <c r="N261" s="1816"/>
      <c r="O261" s="1708"/>
      <c r="P261" s="2014"/>
    </row>
    <row r="262" spans="1:16" s="172" customFormat="1" ht="38.65" customHeight="1">
      <c r="B262" s="205" t="s">
        <v>403</v>
      </c>
      <c r="C262" s="1464" t="s">
        <v>1137</v>
      </c>
      <c r="D262" s="1464"/>
      <c r="E262" s="1464"/>
      <c r="F262" s="353" t="s">
        <v>834</v>
      </c>
      <c r="G262" s="216" t="s">
        <v>897</v>
      </c>
      <c r="H262" s="1814"/>
      <c r="I262" s="1815"/>
      <c r="J262" s="1815"/>
      <c r="K262" s="1815"/>
      <c r="L262" s="1815"/>
      <c r="M262" s="1815"/>
      <c r="N262" s="1816"/>
      <c r="O262" s="1708"/>
      <c r="P262" s="2014"/>
    </row>
    <row r="263" spans="1:16" s="172" customFormat="1" ht="33" customHeight="1">
      <c r="B263" s="355" t="s">
        <v>662</v>
      </c>
      <c r="C263" s="1414" t="s">
        <v>1138</v>
      </c>
      <c r="D263" s="1414"/>
      <c r="E263" s="1414"/>
      <c r="F263" s="295" t="s">
        <v>848</v>
      </c>
      <c r="G263" s="1818" t="s">
        <v>897</v>
      </c>
      <c r="H263" s="1808"/>
      <c r="I263" s="1809"/>
      <c r="J263" s="1809"/>
      <c r="K263" s="1809"/>
      <c r="L263" s="1809"/>
      <c r="M263" s="1809"/>
      <c r="N263" s="1810"/>
      <c r="O263" s="1425" t="s">
        <v>1132</v>
      </c>
      <c r="P263" s="1443"/>
    </row>
    <row r="264" spans="1:16" s="172" customFormat="1" ht="30" customHeight="1">
      <c r="B264" s="347" t="s">
        <v>394</v>
      </c>
      <c r="C264" s="1414" t="s">
        <v>1139</v>
      </c>
      <c r="D264" s="1414"/>
      <c r="E264" s="1415"/>
      <c r="F264" s="257" t="s">
        <v>864</v>
      </c>
      <c r="G264" s="1453"/>
      <c r="H264" s="2000"/>
      <c r="I264" s="2001"/>
      <c r="J264" s="2001"/>
      <c r="K264" s="2001"/>
      <c r="L264" s="2001"/>
      <c r="M264" s="2001"/>
      <c r="N264" s="2002"/>
      <c r="O264" s="1425"/>
      <c r="P264" s="1425"/>
    </row>
    <row r="265" spans="1:16" s="172" customFormat="1" ht="30" customHeight="1">
      <c r="B265" s="347" t="s">
        <v>401</v>
      </c>
      <c r="C265" s="1414" t="s">
        <v>1140</v>
      </c>
      <c r="D265" s="1414"/>
      <c r="E265" s="1415"/>
      <c r="F265" s="257" t="s">
        <v>834</v>
      </c>
      <c r="G265" s="1453"/>
      <c r="H265" s="2000"/>
      <c r="I265" s="2001"/>
      <c r="J265" s="2001"/>
      <c r="K265" s="2001"/>
      <c r="L265" s="2001"/>
      <c r="M265" s="2001"/>
      <c r="N265" s="2002"/>
      <c r="O265" s="1425"/>
      <c r="P265" s="1425"/>
    </row>
    <row r="266" spans="1:16" s="172" customFormat="1" ht="30" customHeight="1">
      <c r="B266" s="347" t="s">
        <v>403</v>
      </c>
      <c r="C266" s="1414" t="s">
        <v>1141</v>
      </c>
      <c r="D266" s="1414"/>
      <c r="E266" s="1415"/>
      <c r="F266" s="257" t="s">
        <v>865</v>
      </c>
      <c r="G266" s="1453"/>
      <c r="H266" s="2000"/>
      <c r="I266" s="2001"/>
      <c r="J266" s="2001"/>
      <c r="K266" s="2001"/>
      <c r="L266" s="2001"/>
      <c r="M266" s="2001"/>
      <c r="N266" s="2002"/>
      <c r="O266" s="1425"/>
      <c r="P266" s="1425"/>
    </row>
    <row r="267" spans="1:16" s="172" customFormat="1" ht="42" customHeight="1">
      <c r="B267" s="357" t="s">
        <v>405</v>
      </c>
      <c r="C267" s="1445" t="s">
        <v>1142</v>
      </c>
      <c r="D267" s="1445"/>
      <c r="E267" s="1817"/>
      <c r="F267" s="257" t="s">
        <v>865</v>
      </c>
      <c r="G267" s="1819"/>
      <c r="H267" s="2003"/>
      <c r="I267" s="2004"/>
      <c r="J267" s="2004"/>
      <c r="K267" s="2004"/>
      <c r="L267" s="2004"/>
      <c r="M267" s="2004"/>
      <c r="N267" s="2005"/>
      <c r="O267" s="1444"/>
      <c r="P267" s="1444"/>
    </row>
    <row r="268" spans="1:16" s="172" customFormat="1" ht="21.75" customHeight="1">
      <c r="B268" s="1416" t="s">
        <v>1143</v>
      </c>
      <c r="C268" s="1417"/>
      <c r="D268" s="1417"/>
      <c r="E268" s="1417"/>
      <c r="F268" s="1417"/>
      <c r="G268" s="1417"/>
      <c r="H268" s="1823"/>
      <c r="I268" s="1823"/>
      <c r="J268" s="1823"/>
      <c r="K268" s="1823"/>
      <c r="L268" s="1823"/>
      <c r="M268" s="1823"/>
      <c r="N268" s="1823"/>
      <c r="O268" s="1417"/>
      <c r="P268" s="1418"/>
    </row>
    <row r="269" spans="1:16" s="172" customFormat="1" ht="33.75" customHeight="1">
      <c r="B269" s="207" t="s">
        <v>668</v>
      </c>
      <c r="C269" s="1660" t="s">
        <v>1144</v>
      </c>
      <c r="D269" s="1660"/>
      <c r="E269" s="1660"/>
      <c r="F269" s="1660"/>
      <c r="G269" s="295" t="s">
        <v>834</v>
      </c>
      <c r="H269" s="211" t="s">
        <v>897</v>
      </c>
      <c r="I269" s="1663"/>
      <c r="J269" s="1664"/>
      <c r="K269" s="1664"/>
      <c r="L269" s="1664"/>
      <c r="M269" s="1664"/>
      <c r="N269" s="1665"/>
      <c r="O269" s="1759" t="s">
        <v>1145</v>
      </c>
      <c r="P269" s="1759"/>
    </row>
    <row r="270" spans="1:16" s="172" customFormat="1" ht="21.75" customHeight="1">
      <c r="B270" s="1427" t="s">
        <v>1146</v>
      </c>
      <c r="C270" s="1428"/>
      <c r="D270" s="1428"/>
      <c r="E270" s="1428"/>
      <c r="F270" s="1428"/>
      <c r="G270" s="1428"/>
      <c r="H270" s="1428"/>
      <c r="I270" s="1428"/>
      <c r="J270" s="1428"/>
      <c r="K270" s="1428"/>
      <c r="L270" s="1428"/>
      <c r="M270" s="1428"/>
      <c r="N270" s="1429"/>
      <c r="O270" s="1708"/>
      <c r="P270" s="1708"/>
    </row>
    <row r="271" spans="1:16" s="172" customFormat="1" ht="64.150000000000006" customHeight="1">
      <c r="B271" s="358" t="s">
        <v>394</v>
      </c>
      <c r="C271" s="1450" t="s">
        <v>1147</v>
      </c>
      <c r="D271" s="1450"/>
      <c r="E271" s="1450"/>
      <c r="F271" s="1450"/>
      <c r="G271" s="359" t="s">
        <v>834</v>
      </c>
      <c r="H271" s="1818" t="s">
        <v>897</v>
      </c>
      <c r="I271" s="1795" t="s">
        <v>1148</v>
      </c>
      <c r="J271" s="2006"/>
      <c r="K271" s="2006"/>
      <c r="L271" s="2006"/>
      <c r="M271" s="2006"/>
      <c r="N271" s="2007"/>
      <c r="O271" s="1708"/>
      <c r="P271" s="1708"/>
    </row>
    <row r="272" spans="1:16" s="172" customFormat="1" ht="33" customHeight="1">
      <c r="B272" s="205" t="s">
        <v>401</v>
      </c>
      <c r="C272" s="1414" t="s">
        <v>1149</v>
      </c>
      <c r="D272" s="1414"/>
      <c r="E272" s="1414"/>
      <c r="F272" s="1414"/>
      <c r="G272" s="1415"/>
      <c r="H272" s="1453"/>
      <c r="I272" s="2008"/>
      <c r="J272" s="2008"/>
      <c r="K272" s="2008"/>
      <c r="L272" s="2008"/>
      <c r="M272" s="2008"/>
      <c r="N272" s="2009"/>
      <c r="O272" s="1708"/>
      <c r="P272" s="1708"/>
    </row>
    <row r="273" spans="2:16" s="172" customFormat="1" ht="28.5" customHeight="1">
      <c r="B273" s="198"/>
      <c r="C273" s="338" t="s">
        <v>418</v>
      </c>
      <c r="D273" s="1450" t="s">
        <v>1087</v>
      </c>
      <c r="E273" s="1450"/>
      <c r="F273" s="1713" t="s">
        <v>1150</v>
      </c>
      <c r="G273" s="1715"/>
      <c r="H273" s="1453"/>
      <c r="I273" s="2008"/>
      <c r="J273" s="2008"/>
      <c r="K273" s="2008"/>
      <c r="L273" s="2008"/>
      <c r="M273" s="2008"/>
      <c r="N273" s="2009"/>
      <c r="O273" s="1708"/>
      <c r="P273" s="1708"/>
    </row>
    <row r="274" spans="2:16" s="172" customFormat="1" ht="28.5" customHeight="1">
      <c r="B274" s="198"/>
      <c r="C274" s="294" t="s">
        <v>508</v>
      </c>
      <c r="D274" s="1414" t="s">
        <v>1151</v>
      </c>
      <c r="E274" s="1415"/>
      <c r="F274" s="1714" t="s">
        <v>864</v>
      </c>
      <c r="G274" s="1715"/>
      <c r="H274" s="1453"/>
      <c r="I274" s="2008"/>
      <c r="J274" s="2008"/>
      <c r="K274" s="2008"/>
      <c r="L274" s="2008"/>
      <c r="M274" s="2008"/>
      <c r="N274" s="2009"/>
      <c r="O274" s="1708"/>
      <c r="P274" s="1708"/>
    </row>
    <row r="275" spans="2:16" s="172" customFormat="1" ht="28.5" customHeight="1">
      <c r="B275" s="198"/>
      <c r="C275" s="294" t="s">
        <v>510</v>
      </c>
      <c r="D275" s="1414" t="s">
        <v>1152</v>
      </c>
      <c r="E275" s="1415"/>
      <c r="F275" s="1786" t="s">
        <v>864</v>
      </c>
      <c r="G275" s="1786"/>
      <c r="H275" s="1453"/>
      <c r="I275" s="2008"/>
      <c r="J275" s="2008"/>
      <c r="K275" s="2008"/>
      <c r="L275" s="2008"/>
      <c r="M275" s="2008"/>
      <c r="N275" s="2009"/>
      <c r="O275" s="1708"/>
      <c r="P275" s="1708"/>
    </row>
    <row r="276" spans="2:16" s="172" customFormat="1" ht="29.25" customHeight="1">
      <c r="B276" s="195"/>
      <c r="C276" s="294" t="s">
        <v>512</v>
      </c>
      <c r="D276" s="1414" t="s">
        <v>1153</v>
      </c>
      <c r="E276" s="1414"/>
      <c r="F276" s="1713" t="s">
        <v>864</v>
      </c>
      <c r="G276" s="1715"/>
      <c r="H276" s="1454"/>
      <c r="I276" s="2010"/>
      <c r="J276" s="2010"/>
      <c r="K276" s="2010"/>
      <c r="L276" s="2010"/>
      <c r="M276" s="2010"/>
      <c r="N276" s="2011"/>
      <c r="O276" s="1708"/>
      <c r="P276" s="1708"/>
    </row>
    <row r="277" spans="2:16" s="172" customFormat="1" ht="102" customHeight="1">
      <c r="B277" s="360" t="s">
        <v>403</v>
      </c>
      <c r="C277" s="1805" t="s">
        <v>1154</v>
      </c>
      <c r="D277" s="1805"/>
      <c r="E277" s="2012"/>
      <c r="F277" s="1714" t="s">
        <v>1155</v>
      </c>
      <c r="G277" s="1715"/>
      <c r="H277" s="353" t="s">
        <v>897</v>
      </c>
      <c r="I277" s="1804" t="s">
        <v>1156</v>
      </c>
      <c r="J277" s="1805"/>
      <c r="K277" s="1805"/>
      <c r="L277" s="1805"/>
      <c r="M277" s="1805"/>
      <c r="N277" s="1806"/>
      <c r="O277" s="1755"/>
      <c r="P277" s="1755"/>
    </row>
    <row r="278" spans="2:16" s="172" customFormat="1" ht="60" customHeight="1">
      <c r="B278" s="1830" t="s">
        <v>677</v>
      </c>
      <c r="C278" s="1697" t="s">
        <v>1157</v>
      </c>
      <c r="D278" s="1697"/>
      <c r="E278" s="1697"/>
      <c r="F278" s="1697"/>
      <c r="G278" s="1698"/>
      <c r="H278" s="1833" t="s">
        <v>1158</v>
      </c>
      <c r="I278" s="1834"/>
      <c r="J278" s="1835"/>
      <c r="K278" s="1836" t="s">
        <v>1159</v>
      </c>
      <c r="L278" s="1837"/>
      <c r="M278" s="1837"/>
      <c r="N278" s="1838"/>
      <c r="O278" s="361" t="s">
        <v>1160</v>
      </c>
      <c r="P278" s="362" t="s">
        <v>1160</v>
      </c>
    </row>
    <row r="279" spans="2:16" s="172" customFormat="1" ht="108" customHeight="1">
      <c r="B279" s="1447"/>
      <c r="C279" s="1831"/>
      <c r="D279" s="1831"/>
      <c r="E279" s="1831"/>
      <c r="F279" s="1831"/>
      <c r="G279" s="1832"/>
      <c r="H279" s="363" t="s">
        <v>1161</v>
      </c>
      <c r="I279" s="364" t="s">
        <v>1162</v>
      </c>
      <c r="J279" s="364" t="s">
        <v>1163</v>
      </c>
      <c r="K279" s="363" t="s">
        <v>1164</v>
      </c>
      <c r="L279" s="363" t="s">
        <v>1165</v>
      </c>
      <c r="M279" s="364" t="s">
        <v>1166</v>
      </c>
      <c r="N279" s="365" t="s">
        <v>907</v>
      </c>
      <c r="O279" s="342" t="s">
        <v>1167</v>
      </c>
      <c r="P279" s="342"/>
    </row>
    <row r="280" spans="2:16" s="172" customFormat="1" ht="21" customHeight="1">
      <c r="B280" s="366" t="s">
        <v>394</v>
      </c>
      <c r="C280" s="1839" t="s">
        <v>1168</v>
      </c>
      <c r="D280" s="1839"/>
      <c r="E280" s="1839"/>
      <c r="F280" s="1839"/>
      <c r="G280" s="1839"/>
      <c r="H280" s="1839"/>
      <c r="I280" s="1839"/>
      <c r="J280" s="1839"/>
      <c r="K280" s="1839"/>
      <c r="L280" s="1839"/>
      <c r="M280" s="1839"/>
      <c r="N280" s="1840"/>
      <c r="O280" s="1998" t="s">
        <v>1169</v>
      </c>
      <c r="P280" s="1841" t="s">
        <v>1170</v>
      </c>
    </row>
    <row r="281" spans="2:16" s="172" customFormat="1" ht="24.75" customHeight="1">
      <c r="B281" s="335" t="s">
        <v>418</v>
      </c>
      <c r="C281" s="1844" t="s">
        <v>1171</v>
      </c>
      <c r="D281" s="1844"/>
      <c r="E281" s="1844"/>
      <c r="F281" s="1844"/>
      <c r="G281" s="1845"/>
      <c r="H281" s="369">
        <v>0</v>
      </c>
      <c r="I281" s="370">
        <v>12</v>
      </c>
      <c r="J281" s="371">
        <f t="shared" ref="J281:J299" si="0">MIN(H281/I281,1)</f>
        <v>0</v>
      </c>
      <c r="K281" s="372" t="s">
        <v>892</v>
      </c>
      <c r="L281" s="372" t="s">
        <v>892</v>
      </c>
      <c r="M281" s="373" t="e">
        <f>MIN(K281/L281,1)</f>
        <v>#VALUE!</v>
      </c>
      <c r="N281" s="374"/>
      <c r="O281" s="1996"/>
      <c r="P281" s="1843"/>
    </row>
    <row r="282" spans="2:16" s="172" customFormat="1" ht="24.75" customHeight="1">
      <c r="B282" s="335" t="s">
        <v>508</v>
      </c>
      <c r="C282" s="1844" t="s">
        <v>1172</v>
      </c>
      <c r="D282" s="1844"/>
      <c r="E282" s="1844"/>
      <c r="F282" s="1844"/>
      <c r="G282" s="1845"/>
      <c r="H282" s="376" t="s">
        <v>892</v>
      </c>
      <c r="I282" s="377" t="s">
        <v>892</v>
      </c>
      <c r="J282" s="378" t="e">
        <f>MIN(H282/I282,1)</f>
        <v>#VALUE!</v>
      </c>
      <c r="K282" s="372" t="s">
        <v>892</v>
      </c>
      <c r="L282" s="372" t="s">
        <v>892</v>
      </c>
      <c r="M282" s="373" t="e">
        <f>MIN(K282/L282,1)</f>
        <v>#VALUE!</v>
      </c>
      <c r="N282" s="374"/>
      <c r="O282" s="1627" t="s">
        <v>1167</v>
      </c>
      <c r="P282" s="1708"/>
    </row>
    <row r="283" spans="2:16" s="172" customFormat="1" ht="83.25" customHeight="1">
      <c r="B283" s="335" t="s">
        <v>510</v>
      </c>
      <c r="C283" s="1844" t="s">
        <v>1173</v>
      </c>
      <c r="D283" s="1844"/>
      <c r="E283" s="1845"/>
      <c r="F283" s="1789"/>
      <c r="G283" s="1846"/>
      <c r="H283" s="376" t="s">
        <v>892</v>
      </c>
      <c r="I283" s="377" t="s">
        <v>892</v>
      </c>
      <c r="J283" s="378" t="e">
        <f t="shared" si="0"/>
        <v>#VALUE!</v>
      </c>
      <c r="K283" s="372" t="s">
        <v>892</v>
      </c>
      <c r="L283" s="372" t="s">
        <v>892</v>
      </c>
      <c r="M283" s="373" t="e">
        <f>MIN(K283/L283,1)</f>
        <v>#VALUE!</v>
      </c>
      <c r="N283" s="379" t="s">
        <v>1174</v>
      </c>
      <c r="O283" s="1627"/>
      <c r="P283" s="1708"/>
    </row>
    <row r="284" spans="2:16" s="172" customFormat="1" ht="20.25" customHeight="1">
      <c r="B284" s="380" t="s">
        <v>401</v>
      </c>
      <c r="C284" s="1994" t="s">
        <v>1175</v>
      </c>
      <c r="D284" s="1994"/>
      <c r="E284" s="1994"/>
      <c r="F284" s="1994"/>
      <c r="G284" s="1999"/>
      <c r="H284" s="369">
        <v>8</v>
      </c>
      <c r="I284" s="370">
        <v>12</v>
      </c>
      <c r="J284" s="371">
        <f>MIN(H284/I284,1)</f>
        <v>0.66666666666666663</v>
      </c>
      <c r="K284" s="372" t="s">
        <v>892</v>
      </c>
      <c r="L284" s="372" t="s">
        <v>892</v>
      </c>
      <c r="M284" s="373" t="e">
        <f>MIN(K284/L284,1)</f>
        <v>#VALUE!</v>
      </c>
      <c r="N284" s="374"/>
      <c r="O284" s="1766"/>
      <c r="P284" s="1755"/>
    </row>
    <row r="285" spans="2:16" s="172" customFormat="1" ht="20.25" customHeight="1">
      <c r="B285" s="380" t="s">
        <v>403</v>
      </c>
      <c r="C285" s="1994" t="s">
        <v>1176</v>
      </c>
      <c r="D285" s="1994"/>
      <c r="E285" s="1994"/>
      <c r="F285" s="1994"/>
      <c r="G285" s="1994"/>
      <c r="H285" s="1994"/>
      <c r="I285" s="1994"/>
      <c r="J285" s="1994"/>
      <c r="K285" s="1994"/>
      <c r="L285" s="1994"/>
      <c r="M285" s="1994"/>
      <c r="N285" s="1995"/>
      <c r="O285" s="1841"/>
      <c r="P285" s="1841"/>
    </row>
    <row r="286" spans="2:16" s="172" customFormat="1" ht="24.75" customHeight="1">
      <c r="B286" s="334" t="s">
        <v>418</v>
      </c>
      <c r="C286" s="1844" t="s">
        <v>1177</v>
      </c>
      <c r="D286" s="1844"/>
      <c r="E286" s="1844"/>
      <c r="F286" s="1844"/>
      <c r="G286" s="1845"/>
      <c r="H286" s="369">
        <v>5</v>
      </c>
      <c r="I286" s="370">
        <v>12</v>
      </c>
      <c r="J286" s="371">
        <f t="shared" si="0"/>
        <v>0.41666666666666669</v>
      </c>
      <c r="K286" s="376" t="s">
        <v>892</v>
      </c>
      <c r="L286" s="376" t="s">
        <v>892</v>
      </c>
      <c r="M286" s="373" t="e">
        <f>MIN(K286/L286,1)</f>
        <v>#VALUE!</v>
      </c>
      <c r="N286" s="381"/>
      <c r="O286" s="1996"/>
      <c r="P286" s="1843"/>
    </row>
    <row r="287" spans="2:16" s="172" customFormat="1" ht="24.75" customHeight="1">
      <c r="B287" s="334" t="s">
        <v>508</v>
      </c>
      <c r="C287" s="1844" t="s">
        <v>1178</v>
      </c>
      <c r="D287" s="1844"/>
      <c r="E287" s="1844"/>
      <c r="F287" s="1844"/>
      <c r="G287" s="368"/>
      <c r="H287" s="369">
        <v>0</v>
      </c>
      <c r="I287" s="370">
        <v>12</v>
      </c>
      <c r="J287" s="371">
        <f t="shared" si="0"/>
        <v>0</v>
      </c>
      <c r="K287" s="376" t="s">
        <v>892</v>
      </c>
      <c r="L287" s="376" t="s">
        <v>892</v>
      </c>
      <c r="M287" s="373" t="e">
        <f>MIN(K287/L287,1)</f>
        <v>#VALUE!</v>
      </c>
      <c r="N287" s="381"/>
      <c r="O287" s="1996"/>
      <c r="P287" s="1843"/>
    </row>
    <row r="288" spans="2:16" s="172" customFormat="1" ht="24.75" customHeight="1">
      <c r="B288" s="334" t="s">
        <v>510</v>
      </c>
      <c r="C288" s="1844" t="s">
        <v>1179</v>
      </c>
      <c r="D288" s="1844"/>
      <c r="E288" s="1844"/>
      <c r="F288" s="1844"/>
      <c r="G288" s="1845"/>
      <c r="H288" s="369">
        <v>12</v>
      </c>
      <c r="I288" s="370">
        <v>12</v>
      </c>
      <c r="J288" s="371">
        <f t="shared" si="0"/>
        <v>1</v>
      </c>
      <c r="K288" s="376" t="s">
        <v>892</v>
      </c>
      <c r="L288" s="376" t="s">
        <v>892</v>
      </c>
      <c r="M288" s="373" t="e">
        <f>MIN(K288/L288,1)</f>
        <v>#VALUE!</v>
      </c>
      <c r="N288" s="381"/>
      <c r="O288" s="1996"/>
      <c r="P288" s="1843"/>
    </row>
    <row r="289" spans="2:16" s="172" customFormat="1" ht="18" customHeight="1">
      <c r="B289" s="380" t="s">
        <v>405</v>
      </c>
      <c r="C289" s="1839" t="s">
        <v>1180</v>
      </c>
      <c r="D289" s="1839"/>
      <c r="E289" s="1839"/>
      <c r="F289" s="1839"/>
      <c r="G289" s="1839"/>
      <c r="H289" s="1839"/>
      <c r="I289" s="1839"/>
      <c r="J289" s="1839"/>
      <c r="K289" s="1839"/>
      <c r="L289" s="1839"/>
      <c r="M289" s="1839"/>
      <c r="N289" s="1840"/>
      <c r="O289" s="1996"/>
      <c r="P289" s="1843"/>
    </row>
    <row r="290" spans="2:16" s="172" customFormat="1" ht="22.5" customHeight="1">
      <c r="B290" s="334" t="s">
        <v>418</v>
      </c>
      <c r="C290" s="1844" t="s">
        <v>1181</v>
      </c>
      <c r="D290" s="1844"/>
      <c r="E290" s="1844"/>
      <c r="F290" s="1844"/>
      <c r="G290" s="1845"/>
      <c r="H290" s="369">
        <v>3</v>
      </c>
      <c r="I290" s="370">
        <v>12</v>
      </c>
      <c r="J290" s="371">
        <f t="shared" si="0"/>
        <v>0.25</v>
      </c>
      <c r="K290" s="376" t="s">
        <v>892</v>
      </c>
      <c r="L290" s="376" t="s">
        <v>892</v>
      </c>
      <c r="M290" s="373" t="e">
        <f>MIN(K290/L290,1)</f>
        <v>#VALUE!</v>
      </c>
      <c r="N290" s="381"/>
      <c r="O290" s="1996"/>
      <c r="P290" s="1843"/>
    </row>
    <row r="291" spans="2:16" s="172" customFormat="1" ht="22.5" customHeight="1">
      <c r="B291" s="334" t="s">
        <v>508</v>
      </c>
      <c r="C291" s="1844" t="s">
        <v>1182</v>
      </c>
      <c r="D291" s="1844"/>
      <c r="E291" s="1844"/>
      <c r="F291" s="1844"/>
      <c r="G291" s="1845"/>
      <c r="H291" s="376" t="s">
        <v>892</v>
      </c>
      <c r="I291" s="377" t="s">
        <v>892</v>
      </c>
      <c r="J291" s="382" t="e">
        <f t="shared" si="0"/>
        <v>#VALUE!</v>
      </c>
      <c r="K291" s="376" t="s">
        <v>892</v>
      </c>
      <c r="L291" s="376" t="s">
        <v>892</v>
      </c>
      <c r="M291" s="373" t="e">
        <f>MIN(K291/L291,1)</f>
        <v>#VALUE!</v>
      </c>
      <c r="N291" s="383"/>
      <c r="O291" s="1996"/>
      <c r="P291" s="1843"/>
    </row>
    <row r="292" spans="2:16" s="172" customFormat="1" ht="22.5" customHeight="1">
      <c r="B292" s="380" t="s">
        <v>408</v>
      </c>
      <c r="C292" s="1839" t="s">
        <v>1183</v>
      </c>
      <c r="D292" s="1839"/>
      <c r="E292" s="1839"/>
      <c r="F292" s="1839"/>
      <c r="G292" s="1839"/>
      <c r="H292" s="369">
        <v>1</v>
      </c>
      <c r="I292" s="370">
        <v>12</v>
      </c>
      <c r="J292" s="371">
        <f t="shared" si="0"/>
        <v>8.3333333333333329E-2</v>
      </c>
      <c r="K292" s="376" t="s">
        <v>892</v>
      </c>
      <c r="L292" s="376" t="s">
        <v>892</v>
      </c>
      <c r="M292" s="373" t="e">
        <f>MIN(K292/L292,1)</f>
        <v>#VALUE!</v>
      </c>
      <c r="N292" s="384"/>
      <c r="O292" s="1843"/>
      <c r="P292" s="1843"/>
    </row>
    <row r="293" spans="2:16" s="172" customFormat="1" ht="22.5" customHeight="1">
      <c r="B293" s="380" t="s">
        <v>410</v>
      </c>
      <c r="C293" s="1839" t="s">
        <v>1184</v>
      </c>
      <c r="D293" s="1839"/>
      <c r="E293" s="1839"/>
      <c r="F293" s="1839"/>
      <c r="G293" s="1839"/>
      <c r="H293" s="376" t="s">
        <v>892</v>
      </c>
      <c r="I293" s="377" t="s">
        <v>892</v>
      </c>
      <c r="J293" s="382" t="e">
        <f t="shared" si="0"/>
        <v>#VALUE!</v>
      </c>
      <c r="K293" s="376" t="s">
        <v>892</v>
      </c>
      <c r="L293" s="376" t="s">
        <v>892</v>
      </c>
      <c r="M293" s="373" t="e">
        <f>MIN(K293/L293,1)</f>
        <v>#VALUE!</v>
      </c>
      <c r="N293" s="383"/>
      <c r="O293" s="1843"/>
      <c r="P293" s="1843"/>
    </row>
    <row r="294" spans="2:16" s="172" customFormat="1" ht="22.5" customHeight="1">
      <c r="B294" s="380" t="s">
        <v>413</v>
      </c>
      <c r="C294" s="1839" t="s">
        <v>990</v>
      </c>
      <c r="D294" s="1839"/>
      <c r="E294" s="1839"/>
      <c r="F294" s="1839"/>
      <c r="G294" s="1839"/>
      <c r="H294" s="369">
        <v>11</v>
      </c>
      <c r="I294" s="370">
        <v>12</v>
      </c>
      <c r="J294" s="371">
        <f t="shared" si="0"/>
        <v>0.91666666666666663</v>
      </c>
      <c r="K294" s="376" t="s">
        <v>892</v>
      </c>
      <c r="L294" s="376" t="s">
        <v>892</v>
      </c>
      <c r="M294" s="373" t="e">
        <f t="shared" ref="M294:M299" si="1">MIN(K294/L294,1)</f>
        <v>#VALUE!</v>
      </c>
      <c r="N294" s="385" t="s">
        <v>1185</v>
      </c>
      <c r="O294" s="1843"/>
      <c r="P294" s="1843"/>
    </row>
    <row r="295" spans="2:16" s="172" customFormat="1" ht="22.5" customHeight="1">
      <c r="B295" s="380" t="s">
        <v>416</v>
      </c>
      <c r="C295" s="1839" t="s">
        <v>1109</v>
      </c>
      <c r="D295" s="1839"/>
      <c r="E295" s="1839"/>
      <c r="F295" s="1839"/>
      <c r="G295" s="1839"/>
      <c r="H295" s="369">
        <v>12</v>
      </c>
      <c r="I295" s="370">
        <v>12</v>
      </c>
      <c r="J295" s="371">
        <f t="shared" si="0"/>
        <v>1</v>
      </c>
      <c r="K295" s="376" t="s">
        <v>892</v>
      </c>
      <c r="L295" s="376" t="s">
        <v>892</v>
      </c>
      <c r="M295" s="373" t="e">
        <f t="shared" si="1"/>
        <v>#VALUE!</v>
      </c>
      <c r="N295" s="385" t="s">
        <v>1185</v>
      </c>
      <c r="O295" s="1843"/>
      <c r="P295" s="1843"/>
    </row>
    <row r="296" spans="2:16" s="172" customFormat="1" ht="18.75" customHeight="1">
      <c r="B296" s="380" t="s">
        <v>418</v>
      </c>
      <c r="C296" s="1839" t="s">
        <v>1186</v>
      </c>
      <c r="D296" s="1839"/>
      <c r="E296" s="1839"/>
      <c r="F296" s="1839"/>
      <c r="G296" s="1839"/>
      <c r="H296" s="1839"/>
      <c r="I296" s="1839"/>
      <c r="J296" s="1839"/>
      <c r="K296" s="1839"/>
      <c r="L296" s="1839"/>
      <c r="M296" s="1839"/>
      <c r="N296" s="1840"/>
      <c r="O296" s="1843"/>
      <c r="P296" s="1843"/>
    </row>
    <row r="297" spans="2:16" s="172" customFormat="1" ht="22.5" customHeight="1">
      <c r="B297" s="334" t="s">
        <v>418</v>
      </c>
      <c r="C297" s="1851" t="s">
        <v>1187</v>
      </c>
      <c r="D297" s="1851"/>
      <c r="E297" s="1851"/>
      <c r="F297" s="1851"/>
      <c r="G297" s="1852"/>
      <c r="H297" s="369">
        <v>12</v>
      </c>
      <c r="I297" s="370">
        <v>12</v>
      </c>
      <c r="J297" s="371">
        <f t="shared" si="0"/>
        <v>1</v>
      </c>
      <c r="K297" s="376" t="s">
        <v>892</v>
      </c>
      <c r="L297" s="376" t="s">
        <v>892</v>
      </c>
      <c r="M297" s="371" t="e">
        <f>MIN(K297/L297,1)</f>
        <v>#VALUE!</v>
      </c>
      <c r="N297" s="385" t="s">
        <v>1185</v>
      </c>
      <c r="O297" s="1996"/>
      <c r="P297" s="1843"/>
    </row>
    <row r="298" spans="2:16" s="172" customFormat="1" ht="22.5" customHeight="1">
      <c r="B298" s="334" t="s">
        <v>508</v>
      </c>
      <c r="C298" s="1851" t="s">
        <v>1188</v>
      </c>
      <c r="D298" s="1851"/>
      <c r="E298" s="1851"/>
      <c r="F298" s="1851"/>
      <c r="G298" s="1852"/>
      <c r="H298" s="369">
        <v>12</v>
      </c>
      <c r="I298" s="370">
        <v>12</v>
      </c>
      <c r="J298" s="371">
        <f t="shared" si="0"/>
        <v>1</v>
      </c>
      <c r="K298" s="376" t="s">
        <v>892</v>
      </c>
      <c r="L298" s="376" t="s">
        <v>892</v>
      </c>
      <c r="M298" s="373" t="e">
        <f>MIN(K298/L298,1)</f>
        <v>#VALUE!</v>
      </c>
      <c r="N298" s="385" t="s">
        <v>1185</v>
      </c>
      <c r="O298" s="1996"/>
      <c r="P298" s="1843"/>
    </row>
    <row r="299" spans="2:16" s="172" customFormat="1" ht="22.5" customHeight="1">
      <c r="B299" s="380" t="s">
        <v>544</v>
      </c>
      <c r="C299" s="1839" t="s">
        <v>1189</v>
      </c>
      <c r="D299" s="1839"/>
      <c r="E299" s="1839"/>
      <c r="F299" s="1839"/>
      <c r="G299" s="1839"/>
      <c r="H299" s="376" t="s">
        <v>892</v>
      </c>
      <c r="I299" s="377" t="s">
        <v>892</v>
      </c>
      <c r="J299" s="371" t="e">
        <f t="shared" si="0"/>
        <v>#VALUE!</v>
      </c>
      <c r="K299" s="376" t="s">
        <v>892</v>
      </c>
      <c r="L299" s="376" t="s">
        <v>892</v>
      </c>
      <c r="M299" s="373" t="e">
        <f t="shared" si="1"/>
        <v>#VALUE!</v>
      </c>
      <c r="N299" s="383"/>
      <c r="O299" s="1843"/>
      <c r="P299" s="1843"/>
    </row>
    <row r="300" spans="2:16" s="172" customFormat="1" ht="43.5" customHeight="1">
      <c r="B300" s="205" t="s">
        <v>546</v>
      </c>
      <c r="C300" s="1414" t="s">
        <v>1190</v>
      </c>
      <c r="D300" s="1414"/>
      <c r="E300" s="1414"/>
      <c r="F300" s="1414"/>
      <c r="G300" s="1415"/>
      <c r="H300" s="386">
        <f>SUMIF(H281:H282,"&lt;&gt;")+ SUMIF(H284,"&lt;&gt;")+SUMIF(H286:H288,"&lt;&gt;")+SUMIF(H290:H295,"&lt;&gt;")+SUMIF(H297:H299,"&lt;&gt;")</f>
        <v>76</v>
      </c>
      <c r="I300" s="386">
        <f>SUMIF(I281:I282,"&lt;&gt;")+ SUMIF(I284,"&lt;&gt;")+SUMIF(I286:I288,"&lt;&gt;")+SUMIF(I290:I295,"&lt;&gt;")+SUMIF(I297:I299,"&lt;&gt;")</f>
        <v>132</v>
      </c>
      <c r="J300" s="371">
        <f>MIN(H300/I300,1)</f>
        <v>0.5757575757575758</v>
      </c>
      <c r="K300" s="386">
        <f>SUMIF(K281:K282,"&lt;&gt;")+ SUMIF(K284,"&lt;&gt;")+SUMIF(K286:K288,"&lt;&gt;")+SUMIF(K290:K295,"&lt;&gt;")+SUMIF(K297:K299,"&lt;&gt;")</f>
        <v>0</v>
      </c>
      <c r="L300" s="386">
        <f>SUMIF(L281:L282,"&lt;&gt;")+ SUMIF(L284,"&lt;&gt;")+SUMIF(L286:L288,"&lt;&gt;")+SUMIF(L290:L295,"&lt;&gt;")+SUMIF(L297:L299,"&lt;&gt;")</f>
        <v>0</v>
      </c>
      <c r="M300" s="373" t="s">
        <v>92</v>
      </c>
      <c r="N300" s="384"/>
      <c r="O300" s="1997"/>
      <c r="P300" s="1997"/>
    </row>
    <row r="301" spans="2:16" s="172" customFormat="1" ht="69.75" customHeight="1">
      <c r="B301" s="388" t="s">
        <v>707</v>
      </c>
      <c r="C301" s="1445" t="s">
        <v>1191</v>
      </c>
      <c r="D301" s="1445"/>
      <c r="E301" s="1445"/>
      <c r="F301" s="1445"/>
      <c r="G301" s="1445"/>
      <c r="H301" s="1988" t="s">
        <v>1192</v>
      </c>
      <c r="I301" s="1989"/>
      <c r="J301" s="1989"/>
      <c r="K301" s="1989"/>
      <c r="L301" s="1989"/>
      <c r="M301" s="1989"/>
      <c r="N301" s="1990"/>
      <c r="O301" s="389"/>
      <c r="P301" s="390"/>
    </row>
    <row r="302" spans="2:16" s="172" customFormat="1" ht="68.25" customHeight="1">
      <c r="B302" s="391" t="s">
        <v>709</v>
      </c>
      <c r="C302" s="1912" t="s">
        <v>1193</v>
      </c>
      <c r="D302" s="1912"/>
      <c r="E302" s="1912"/>
      <c r="F302" s="1912"/>
      <c r="G302" s="1912"/>
      <c r="H302" s="1991" t="s">
        <v>1148</v>
      </c>
      <c r="I302" s="1992"/>
      <c r="J302" s="1992"/>
      <c r="K302" s="1992"/>
      <c r="L302" s="1992"/>
      <c r="M302" s="1992"/>
      <c r="N302" s="1993"/>
      <c r="O302" s="392"/>
      <c r="P302" s="393"/>
    </row>
    <row r="303" spans="2:16" s="172" customFormat="1" ht="24" customHeight="1">
      <c r="B303" s="1416" t="s">
        <v>1194</v>
      </c>
      <c r="C303" s="1417"/>
      <c r="D303" s="1417"/>
      <c r="E303" s="1417"/>
      <c r="F303" s="1417"/>
      <c r="G303" s="1417"/>
      <c r="H303" s="1417"/>
      <c r="I303" s="1417"/>
      <c r="J303" s="1417"/>
      <c r="K303" s="1417"/>
      <c r="L303" s="1417"/>
      <c r="M303" s="1417"/>
      <c r="N303" s="1417"/>
      <c r="O303" s="1417"/>
      <c r="P303" s="1418"/>
    </row>
    <row r="304" spans="2:16" s="172" customFormat="1" ht="44.25" customHeight="1">
      <c r="B304" s="298" t="s">
        <v>712</v>
      </c>
      <c r="C304" s="1414" t="s">
        <v>1195</v>
      </c>
      <c r="D304" s="1414"/>
      <c r="E304" s="1414"/>
      <c r="F304" s="1414"/>
      <c r="G304" s="1415"/>
      <c r="H304" s="1574" t="s">
        <v>834</v>
      </c>
      <c r="I304" s="1685"/>
      <c r="J304" s="1575"/>
      <c r="K304" s="394" t="s">
        <v>897</v>
      </c>
      <c r="L304" s="1985"/>
      <c r="M304" s="1986"/>
      <c r="N304" s="1987"/>
      <c r="O304" s="395" t="s">
        <v>869</v>
      </c>
      <c r="P304" s="328"/>
    </row>
    <row r="305" spans="2:16" s="172" customFormat="1" ht="34.5" customHeight="1">
      <c r="B305" s="227" t="s">
        <v>714</v>
      </c>
      <c r="C305" s="1414" t="s">
        <v>1196</v>
      </c>
      <c r="D305" s="1414"/>
      <c r="E305" s="1414"/>
      <c r="F305" s="1414"/>
      <c r="G305" s="1415"/>
      <c r="H305" s="1574" t="s">
        <v>834</v>
      </c>
      <c r="I305" s="1685"/>
      <c r="J305" s="1575"/>
      <c r="K305" s="1756" t="s">
        <v>897</v>
      </c>
      <c r="L305" s="1931"/>
      <c r="M305" s="1932"/>
      <c r="N305" s="1933"/>
      <c r="O305" s="1708" t="s">
        <v>869</v>
      </c>
      <c r="P305" s="1709"/>
    </row>
    <row r="306" spans="2:16" s="172" customFormat="1" ht="37.5" customHeight="1">
      <c r="B306" s="195" t="s">
        <v>394</v>
      </c>
      <c r="C306" s="1450" t="s">
        <v>1197</v>
      </c>
      <c r="D306" s="1450"/>
      <c r="E306" s="1450"/>
      <c r="F306" s="1450"/>
      <c r="G306" s="1451"/>
      <c r="H306" s="1574" t="s">
        <v>848</v>
      </c>
      <c r="I306" s="1685"/>
      <c r="J306" s="1575"/>
      <c r="K306" s="1757"/>
      <c r="L306" s="1941"/>
      <c r="M306" s="1942"/>
      <c r="N306" s="1943"/>
      <c r="O306" s="1708"/>
      <c r="P306" s="1708"/>
    </row>
    <row r="307" spans="2:16" s="172" customFormat="1" ht="37.5" customHeight="1">
      <c r="B307" s="198" t="s">
        <v>401</v>
      </c>
      <c r="C307" s="1414" t="s">
        <v>1198</v>
      </c>
      <c r="D307" s="1414"/>
      <c r="E307" s="1414"/>
      <c r="F307" s="1414"/>
      <c r="G307" s="1415"/>
      <c r="H307" s="1574" t="s">
        <v>865</v>
      </c>
      <c r="I307" s="1685"/>
      <c r="J307" s="1575"/>
      <c r="K307" s="1758"/>
      <c r="L307" s="1934"/>
      <c r="M307" s="1935"/>
      <c r="N307" s="1936"/>
      <c r="O307" s="1708"/>
      <c r="P307" s="1708"/>
    </row>
    <row r="308" spans="2:16" s="172" customFormat="1" ht="37.5" customHeight="1">
      <c r="B308" s="233" t="s">
        <v>718</v>
      </c>
      <c r="C308" s="1414" t="s">
        <v>1199</v>
      </c>
      <c r="D308" s="1414"/>
      <c r="E308" s="1414"/>
      <c r="F308" s="1414"/>
      <c r="G308" s="1415"/>
      <c r="H308" s="1574" t="s">
        <v>864</v>
      </c>
      <c r="I308" s="1685"/>
      <c r="J308" s="1575"/>
      <c r="K308" s="319" t="s">
        <v>897</v>
      </c>
      <c r="L308" s="1931"/>
      <c r="M308" s="1932"/>
      <c r="N308" s="1933"/>
      <c r="O308" s="1708"/>
      <c r="P308" s="1708"/>
    </row>
    <row r="309" spans="2:16" s="172" customFormat="1" ht="37.5" customHeight="1">
      <c r="B309" s="227" t="s">
        <v>720</v>
      </c>
      <c r="C309" s="1414" t="s">
        <v>1200</v>
      </c>
      <c r="D309" s="1414"/>
      <c r="E309" s="1414"/>
      <c r="F309" s="1414"/>
      <c r="G309" s="1415"/>
      <c r="H309" s="1574" t="s">
        <v>864</v>
      </c>
      <c r="I309" s="1685"/>
      <c r="J309" s="1575"/>
      <c r="K309" s="319" t="s">
        <v>897</v>
      </c>
      <c r="L309" s="1928"/>
      <c r="M309" s="1929"/>
      <c r="N309" s="1930"/>
      <c r="O309" s="1708"/>
      <c r="P309" s="1755"/>
    </row>
    <row r="310" spans="2:16" s="172" customFormat="1" ht="39" customHeight="1">
      <c r="B310" s="253" t="s">
        <v>722</v>
      </c>
      <c r="C310" s="1450" t="s">
        <v>1201</v>
      </c>
      <c r="D310" s="1450"/>
      <c r="E310" s="1450"/>
      <c r="F310" s="1450"/>
      <c r="G310" s="1451"/>
      <c r="H310" s="1574" t="s">
        <v>848</v>
      </c>
      <c r="I310" s="1685"/>
      <c r="J310" s="1575"/>
      <c r="K310" s="1756" t="s">
        <v>897</v>
      </c>
      <c r="L310" s="1931"/>
      <c r="M310" s="1932"/>
      <c r="N310" s="1933"/>
      <c r="O310" s="1709" t="s">
        <v>869</v>
      </c>
      <c r="P310" s="1709"/>
    </row>
    <row r="311" spans="2:16" s="172" customFormat="1" ht="39" customHeight="1">
      <c r="B311" s="191" t="s">
        <v>724</v>
      </c>
      <c r="C311" s="1414" t="s">
        <v>1202</v>
      </c>
      <c r="D311" s="1414"/>
      <c r="E311" s="1414"/>
      <c r="F311" s="1414"/>
      <c r="G311" s="1415"/>
      <c r="H311" s="1574" t="s">
        <v>1203</v>
      </c>
      <c r="I311" s="1685"/>
      <c r="J311" s="1575"/>
      <c r="K311" s="1757"/>
      <c r="L311" s="1941"/>
      <c r="M311" s="1942"/>
      <c r="N311" s="1943"/>
      <c r="O311" s="1708"/>
      <c r="P311" s="1708"/>
    </row>
    <row r="312" spans="2:16" s="172" customFormat="1" ht="39" customHeight="1">
      <c r="B312" s="214" t="s">
        <v>726</v>
      </c>
      <c r="C312" s="1414" t="s">
        <v>1204</v>
      </c>
      <c r="D312" s="1414"/>
      <c r="E312" s="1414"/>
      <c r="F312" s="1414"/>
      <c r="G312" s="1415"/>
      <c r="H312" s="1574" t="s">
        <v>865</v>
      </c>
      <c r="I312" s="1685"/>
      <c r="J312" s="1575"/>
      <c r="K312" s="1757"/>
      <c r="L312" s="1941"/>
      <c r="M312" s="1942"/>
      <c r="N312" s="1943"/>
      <c r="O312" s="1708"/>
      <c r="P312" s="1708"/>
    </row>
    <row r="313" spans="2:16" s="172" customFormat="1" ht="39" customHeight="1">
      <c r="B313" s="358" t="s">
        <v>394</v>
      </c>
      <c r="C313" s="1414" t="s">
        <v>1205</v>
      </c>
      <c r="D313" s="1414"/>
      <c r="E313" s="1414"/>
      <c r="F313" s="1414"/>
      <c r="G313" s="1415"/>
      <c r="H313" s="1574" t="s">
        <v>865</v>
      </c>
      <c r="I313" s="1685"/>
      <c r="J313" s="1575"/>
      <c r="K313" s="1757"/>
      <c r="L313" s="1941"/>
      <c r="M313" s="1942"/>
      <c r="N313" s="1943"/>
      <c r="O313" s="1708"/>
      <c r="P313" s="1755"/>
    </row>
    <row r="314" spans="2:16" s="172" customFormat="1" ht="51" customHeight="1">
      <c r="B314" s="298" t="s">
        <v>729</v>
      </c>
      <c r="C314" s="1414" t="s">
        <v>1206</v>
      </c>
      <c r="D314" s="1414"/>
      <c r="E314" s="1414"/>
      <c r="F314" s="1414"/>
      <c r="G314" s="1415"/>
      <c r="H314" s="1574" t="s">
        <v>865</v>
      </c>
      <c r="I314" s="1685"/>
      <c r="J314" s="1575"/>
      <c r="K314" s="1757"/>
      <c r="L314" s="1941"/>
      <c r="M314" s="1942"/>
      <c r="N314" s="1943"/>
      <c r="O314" s="1443" t="s">
        <v>869</v>
      </c>
      <c r="P314" s="1443"/>
    </row>
    <row r="315" spans="2:16" s="172" customFormat="1" ht="38.25" customHeight="1">
      <c r="B315" s="266" t="s">
        <v>394</v>
      </c>
      <c r="C315" s="1445" t="s">
        <v>1207</v>
      </c>
      <c r="D315" s="1445"/>
      <c r="E315" s="1445"/>
      <c r="F315" s="1445"/>
      <c r="G315" s="1817"/>
      <c r="H315" s="1574" t="s">
        <v>1208</v>
      </c>
      <c r="I315" s="1685"/>
      <c r="J315" s="1575"/>
      <c r="K315" s="1870"/>
      <c r="L315" s="1944"/>
      <c r="M315" s="1945"/>
      <c r="N315" s="1946"/>
      <c r="O315" s="1444"/>
      <c r="P315" s="1444"/>
    </row>
    <row r="316" spans="2:16" s="172" customFormat="1" ht="21.75" customHeight="1">
      <c r="B316" s="1416" t="s">
        <v>1209</v>
      </c>
      <c r="C316" s="1417"/>
      <c r="D316" s="1417"/>
      <c r="E316" s="1417"/>
      <c r="F316" s="1417"/>
      <c r="G316" s="1417"/>
      <c r="H316" s="1417"/>
      <c r="I316" s="1417"/>
      <c r="J316" s="1417"/>
      <c r="K316" s="1882"/>
      <c r="L316" s="1417"/>
      <c r="M316" s="1417"/>
      <c r="N316" s="1417"/>
      <c r="O316" s="1417"/>
      <c r="P316" s="1418"/>
    </row>
    <row r="317" spans="2:16" s="172" customFormat="1" ht="28.5" customHeight="1">
      <c r="B317" s="214" t="s">
        <v>733</v>
      </c>
      <c r="C317" s="1450" t="s">
        <v>1210</v>
      </c>
      <c r="D317" s="1450"/>
      <c r="E317" s="1450"/>
      <c r="F317" s="1450"/>
      <c r="G317" s="1450"/>
      <c r="H317" s="1574" t="s">
        <v>864</v>
      </c>
      <c r="I317" s="1685"/>
      <c r="J317" s="1685"/>
      <c r="K317" s="1885" t="s">
        <v>897</v>
      </c>
      <c r="L317" s="1886" t="s">
        <v>1211</v>
      </c>
      <c r="M317" s="1887"/>
      <c r="N317" s="1888"/>
      <c r="O317" s="1759" t="s">
        <v>869</v>
      </c>
      <c r="P317" s="1759"/>
    </row>
    <row r="318" spans="2:16" s="172" customFormat="1" ht="30.75" customHeight="1">
      <c r="B318" s="195" t="s">
        <v>394</v>
      </c>
      <c r="C318" s="1450" t="s">
        <v>1212</v>
      </c>
      <c r="D318" s="1450"/>
      <c r="E318" s="1450"/>
      <c r="F318" s="1450"/>
      <c r="G318" s="1450"/>
      <c r="H318" s="1574" t="s">
        <v>864</v>
      </c>
      <c r="I318" s="1685"/>
      <c r="J318" s="1575"/>
      <c r="K318" s="1757"/>
      <c r="L318" s="1568"/>
      <c r="M318" s="1569"/>
      <c r="N318" s="1570"/>
      <c r="O318" s="1708"/>
      <c r="P318" s="1708"/>
    </row>
    <row r="319" spans="2:16" s="172" customFormat="1" ht="39" customHeight="1">
      <c r="B319" s="195" t="s">
        <v>401</v>
      </c>
      <c r="C319" s="1414" t="s">
        <v>1213</v>
      </c>
      <c r="D319" s="1414"/>
      <c r="E319" s="1414"/>
      <c r="F319" s="1414"/>
      <c r="G319" s="1415"/>
      <c r="H319" s="1574" t="s">
        <v>865</v>
      </c>
      <c r="I319" s="1685"/>
      <c r="J319" s="1575"/>
      <c r="K319" s="1757"/>
      <c r="L319" s="1568"/>
      <c r="M319" s="1569"/>
      <c r="N319" s="1570"/>
      <c r="O319" s="1708"/>
      <c r="P319" s="1708"/>
    </row>
    <row r="320" spans="2:16" s="172" customFormat="1" ht="35.25" customHeight="1">
      <c r="B320" s="214" t="s">
        <v>737</v>
      </c>
      <c r="C320" s="1464" t="s">
        <v>1214</v>
      </c>
      <c r="D320" s="1464"/>
      <c r="E320" s="1464"/>
      <c r="F320" s="1464"/>
      <c r="G320" s="1465"/>
      <c r="H320" s="1574" t="s">
        <v>864</v>
      </c>
      <c r="I320" s="1685"/>
      <c r="J320" s="1575"/>
      <c r="K320" s="1757"/>
      <c r="L320" s="1571"/>
      <c r="M320" s="1572"/>
      <c r="N320" s="1573"/>
      <c r="O320" s="1708"/>
      <c r="P320" s="1708"/>
    </row>
    <row r="321" spans="1:16" s="172" customFormat="1" ht="39" customHeight="1">
      <c r="B321" s="195" t="s">
        <v>394</v>
      </c>
      <c r="C321" s="1414" t="s">
        <v>1215</v>
      </c>
      <c r="D321" s="1414"/>
      <c r="E321" s="1414"/>
      <c r="F321" s="1414"/>
      <c r="G321" s="1415"/>
      <c r="H321" s="1574" t="s">
        <v>865</v>
      </c>
      <c r="I321" s="1685"/>
      <c r="J321" s="1575"/>
      <c r="K321" s="1756" t="s">
        <v>897</v>
      </c>
      <c r="L321" s="1576"/>
      <c r="M321" s="1577"/>
      <c r="N321" s="1690"/>
      <c r="O321" s="1708"/>
      <c r="P321" s="1708"/>
    </row>
    <row r="322" spans="1:16" s="172" customFormat="1" ht="31.5" customHeight="1">
      <c r="B322" s="198" t="s">
        <v>401</v>
      </c>
      <c r="C322" s="1414" t="s">
        <v>1216</v>
      </c>
      <c r="D322" s="1414"/>
      <c r="E322" s="1414"/>
      <c r="F322" s="1414"/>
      <c r="G322" s="1415"/>
      <c r="H322" s="1563" t="s">
        <v>834</v>
      </c>
      <c r="I322" s="1655"/>
      <c r="J322" s="1564"/>
      <c r="K322" s="1757"/>
      <c r="L322" s="1691"/>
      <c r="M322" s="1692"/>
      <c r="N322" s="1693"/>
      <c r="O322" s="1755"/>
      <c r="P322" s="1755"/>
    </row>
    <row r="323" spans="1:16" s="172" customFormat="1" ht="48.75" customHeight="1">
      <c r="B323" s="1889" t="s">
        <v>1217</v>
      </c>
      <c r="C323" s="1890"/>
      <c r="D323" s="1890"/>
      <c r="E323" s="1890"/>
      <c r="F323" s="1890"/>
      <c r="G323" s="1890"/>
      <c r="H323" s="1890"/>
      <c r="I323" s="1890"/>
      <c r="J323" s="1890"/>
      <c r="K323" s="1890"/>
      <c r="L323" s="1890"/>
      <c r="M323" s="1890"/>
      <c r="N323" s="1891"/>
      <c r="O323" s="375"/>
      <c r="P323" s="375"/>
    </row>
    <row r="324" spans="1:16" s="172" customFormat="1" ht="108" customHeight="1">
      <c r="B324" s="233" t="s">
        <v>742</v>
      </c>
      <c r="C324" s="1414" t="s">
        <v>1218</v>
      </c>
      <c r="D324" s="1414"/>
      <c r="E324" s="1414"/>
      <c r="F324" s="1414"/>
      <c r="G324" s="1414"/>
      <c r="H324" s="1414"/>
      <c r="I324" s="1414"/>
      <c r="J324" s="1414"/>
      <c r="K324" s="1414"/>
      <c r="L324" s="1414"/>
      <c r="M324" s="1414"/>
      <c r="N324" s="1562"/>
      <c r="O324" s="1709" t="s">
        <v>869</v>
      </c>
      <c r="P324" s="1709"/>
    </row>
    <row r="325" spans="1:16" s="172" customFormat="1" ht="39.75" customHeight="1">
      <c r="A325" s="281"/>
      <c r="B325" s="397" t="s">
        <v>394</v>
      </c>
      <c r="C325" s="1484" t="s">
        <v>1219</v>
      </c>
      <c r="D325" s="1484"/>
      <c r="E325" s="1484"/>
      <c r="F325" s="1484"/>
      <c r="G325" s="1484"/>
      <c r="H325" s="1484"/>
      <c r="I325" s="1484"/>
      <c r="J325" s="1484"/>
      <c r="K325" s="1484"/>
      <c r="L325" s="1900" t="s">
        <v>897</v>
      </c>
      <c r="M325" s="1576"/>
      <c r="N325" s="1690"/>
      <c r="O325" s="1708"/>
      <c r="P325" s="1708"/>
    </row>
    <row r="326" spans="1:16" s="172" customFormat="1" ht="28.5" customHeight="1">
      <c r="A326" s="281"/>
      <c r="B326" s="397"/>
      <c r="C326" s="294" t="s">
        <v>418</v>
      </c>
      <c r="D326" s="1414" t="s">
        <v>1220</v>
      </c>
      <c r="E326" s="1414"/>
      <c r="F326" s="1414"/>
      <c r="G326" s="1414"/>
      <c r="H326" s="1414"/>
      <c r="I326" s="1415"/>
      <c r="J326" s="1574" t="s">
        <v>864</v>
      </c>
      <c r="K326" s="1575"/>
      <c r="L326" s="1901"/>
      <c r="M326" s="1691"/>
      <c r="N326" s="1693"/>
      <c r="O326" s="1708"/>
      <c r="P326" s="1708"/>
    </row>
    <row r="327" spans="1:16" s="172" customFormat="1" ht="28.5" customHeight="1">
      <c r="A327" s="281"/>
      <c r="B327" s="397"/>
      <c r="C327" s="397" t="s">
        <v>508</v>
      </c>
      <c r="D327" s="1414" t="s">
        <v>1221</v>
      </c>
      <c r="E327" s="1414"/>
      <c r="F327" s="1414"/>
      <c r="G327" s="1414"/>
      <c r="H327" s="1484"/>
      <c r="I327" s="1485"/>
      <c r="J327" s="1883" t="s">
        <v>864</v>
      </c>
      <c r="K327" s="1903"/>
      <c r="L327" s="1901"/>
      <c r="M327" s="1691"/>
      <c r="N327" s="1693"/>
      <c r="O327" s="1708"/>
      <c r="P327" s="1708"/>
    </row>
    <row r="328" spans="1:16" s="172" customFormat="1" ht="21" customHeight="1">
      <c r="A328" s="281"/>
      <c r="B328" s="397"/>
      <c r="C328" s="397" t="s">
        <v>510</v>
      </c>
      <c r="D328" s="1414" t="s">
        <v>1222</v>
      </c>
      <c r="E328" s="1414"/>
      <c r="F328" s="1414"/>
      <c r="G328" s="1414"/>
      <c r="H328" s="1981" t="s">
        <v>1223</v>
      </c>
      <c r="I328" s="1981"/>
      <c r="J328" s="1981" t="s">
        <v>1224</v>
      </c>
      <c r="K328" s="1981"/>
      <c r="L328" s="1901"/>
      <c r="M328" s="1691"/>
      <c r="N328" s="1693"/>
      <c r="O328" s="1708"/>
      <c r="P328" s="1708"/>
    </row>
    <row r="329" spans="1:16" s="172" customFormat="1" ht="28.5" customHeight="1">
      <c r="A329" s="281"/>
      <c r="B329" s="397"/>
      <c r="C329" s="1982" t="s">
        <v>1225</v>
      </c>
      <c r="D329" s="1982"/>
      <c r="E329" s="1982"/>
      <c r="F329" s="1982"/>
      <c r="G329" s="1982"/>
      <c r="H329" s="1559"/>
      <c r="I329" s="1561"/>
      <c r="J329" s="1559"/>
      <c r="K329" s="1561"/>
      <c r="L329" s="1901"/>
      <c r="M329" s="1691"/>
      <c r="N329" s="1693"/>
      <c r="O329" s="1708"/>
      <c r="P329" s="1708"/>
    </row>
    <row r="330" spans="1:16" s="172" customFormat="1" ht="24.75" customHeight="1">
      <c r="A330" s="281"/>
      <c r="B330" s="397"/>
      <c r="C330" s="397" t="s">
        <v>512</v>
      </c>
      <c r="D330" s="1414" t="s">
        <v>1226</v>
      </c>
      <c r="E330" s="1414"/>
      <c r="F330" s="1414"/>
      <c r="G330" s="1414"/>
      <c r="H330" s="1414"/>
      <c r="I330" s="1414"/>
      <c r="J330" s="1574">
        <v>0</v>
      </c>
      <c r="K330" s="1575"/>
      <c r="L330" s="1901"/>
      <c r="M330" s="1691"/>
      <c r="N330" s="1693"/>
      <c r="O330" s="1708"/>
      <c r="P330" s="1708"/>
    </row>
    <row r="331" spans="1:16" s="172" customFormat="1" ht="34.5" customHeight="1">
      <c r="A331" s="281"/>
      <c r="B331" s="397" t="s">
        <v>401</v>
      </c>
      <c r="C331" s="1484" t="s">
        <v>1227</v>
      </c>
      <c r="D331" s="1484"/>
      <c r="E331" s="1484"/>
      <c r="F331" s="1484"/>
      <c r="G331" s="1484"/>
      <c r="H331" s="1484"/>
      <c r="I331" s="1484"/>
      <c r="J331" s="1484"/>
      <c r="K331" s="1485"/>
      <c r="L331" s="1901"/>
      <c r="M331" s="1691"/>
      <c r="N331" s="1693"/>
      <c r="O331" s="1708"/>
      <c r="P331" s="1708"/>
    </row>
    <row r="332" spans="1:16" s="172" customFormat="1" ht="28.5" customHeight="1">
      <c r="A332" s="281"/>
      <c r="B332" s="397"/>
      <c r="C332" s="397" t="s">
        <v>418</v>
      </c>
      <c r="D332" s="1414" t="s">
        <v>1228</v>
      </c>
      <c r="E332" s="1414"/>
      <c r="F332" s="1414"/>
      <c r="G332" s="1414"/>
      <c r="H332" s="1414"/>
      <c r="I332" s="1415"/>
      <c r="J332" s="1574" t="s">
        <v>1229</v>
      </c>
      <c r="K332" s="1575"/>
      <c r="L332" s="1901"/>
      <c r="M332" s="1691"/>
      <c r="N332" s="1693"/>
      <c r="O332" s="1708"/>
      <c r="P332" s="1708"/>
    </row>
    <row r="333" spans="1:16" s="172" customFormat="1" ht="28.5" customHeight="1">
      <c r="A333" s="281"/>
      <c r="B333" s="397"/>
      <c r="C333" s="397" t="s">
        <v>508</v>
      </c>
      <c r="D333" s="1414" t="s">
        <v>1230</v>
      </c>
      <c r="E333" s="1414"/>
      <c r="F333" s="1414"/>
      <c r="G333" s="1414"/>
      <c r="H333" s="1414"/>
      <c r="I333" s="1415"/>
      <c r="J333" s="1883" t="s">
        <v>864</v>
      </c>
      <c r="K333" s="1903"/>
      <c r="L333" s="1901"/>
      <c r="M333" s="1691"/>
      <c r="N333" s="1693"/>
      <c r="O333" s="1708"/>
      <c r="P333" s="1708"/>
    </row>
    <row r="334" spans="1:16" s="172" customFormat="1" ht="21" customHeight="1">
      <c r="A334" s="281"/>
      <c r="B334" s="397"/>
      <c r="C334" s="397" t="s">
        <v>510</v>
      </c>
      <c r="D334" s="1484" t="s">
        <v>1222</v>
      </c>
      <c r="E334" s="1484"/>
      <c r="F334" s="1484"/>
      <c r="G334" s="1484"/>
      <c r="H334" s="1981" t="s">
        <v>1223</v>
      </c>
      <c r="I334" s="1981"/>
      <c r="J334" s="1981" t="s">
        <v>1224</v>
      </c>
      <c r="K334" s="1981"/>
      <c r="L334" s="1901"/>
      <c r="M334" s="1691"/>
      <c r="N334" s="1693"/>
      <c r="O334" s="1708"/>
      <c r="P334" s="1708"/>
    </row>
    <row r="335" spans="1:16" s="172" customFormat="1" ht="25.5" customHeight="1">
      <c r="A335" s="281"/>
      <c r="B335" s="397"/>
      <c r="C335" s="397"/>
      <c r="D335" s="225"/>
      <c r="E335" s="225"/>
      <c r="F335" s="225"/>
      <c r="G335" s="225"/>
      <c r="H335" s="1559" t="s">
        <v>1231</v>
      </c>
      <c r="I335" s="1561"/>
      <c r="J335" s="1559"/>
      <c r="K335" s="1561"/>
      <c r="L335" s="1901"/>
      <c r="M335" s="1691"/>
      <c r="N335" s="1693"/>
      <c r="O335" s="1708"/>
      <c r="P335" s="1708"/>
    </row>
    <row r="336" spans="1:16" s="172" customFormat="1" ht="28.5" customHeight="1">
      <c r="A336" s="281"/>
      <c r="B336" s="397"/>
      <c r="C336" s="397" t="s">
        <v>512</v>
      </c>
      <c r="D336" s="1414" t="s">
        <v>1232</v>
      </c>
      <c r="E336" s="1414"/>
      <c r="F336" s="1414"/>
      <c r="G336" s="1414"/>
      <c r="H336" s="1414"/>
      <c r="I336" s="1414"/>
      <c r="J336" s="1574">
        <v>0</v>
      </c>
      <c r="K336" s="1575"/>
      <c r="L336" s="1901"/>
      <c r="M336" s="1691"/>
      <c r="N336" s="1693"/>
      <c r="O336" s="1708"/>
      <c r="P336" s="1708"/>
    </row>
    <row r="337" spans="1:16" s="172" customFormat="1" ht="39.75" customHeight="1">
      <c r="A337" s="281"/>
      <c r="B337" s="397" t="s">
        <v>403</v>
      </c>
      <c r="C337" s="1414" t="s">
        <v>1233</v>
      </c>
      <c r="D337" s="1414"/>
      <c r="E337" s="1414"/>
      <c r="F337" s="1414"/>
      <c r="G337" s="1414"/>
      <c r="H337" s="1414"/>
      <c r="I337" s="1414"/>
      <c r="J337" s="1414"/>
      <c r="K337" s="1415"/>
      <c r="L337" s="1901"/>
      <c r="M337" s="1691"/>
      <c r="N337" s="1693"/>
      <c r="O337" s="1708"/>
      <c r="P337" s="1708"/>
    </row>
    <row r="338" spans="1:16" s="172" customFormat="1" ht="28.5" customHeight="1">
      <c r="A338" s="281"/>
      <c r="B338" s="205"/>
      <c r="C338" s="397" t="s">
        <v>418</v>
      </c>
      <c r="D338" s="1414" t="s">
        <v>745</v>
      </c>
      <c r="E338" s="1414"/>
      <c r="F338" s="1414"/>
      <c r="G338" s="1414"/>
      <c r="H338" s="1414"/>
      <c r="I338" s="1415"/>
      <c r="J338" s="1574" t="s">
        <v>864</v>
      </c>
      <c r="K338" s="1575"/>
      <c r="L338" s="1901"/>
      <c r="M338" s="1691"/>
      <c r="N338" s="1693"/>
      <c r="O338" s="1708"/>
      <c r="P338" s="1708"/>
    </row>
    <row r="339" spans="1:16" s="172" customFormat="1" ht="28.5" customHeight="1">
      <c r="A339" s="281"/>
      <c r="B339" s="205"/>
      <c r="C339" s="397" t="s">
        <v>508</v>
      </c>
      <c r="D339" s="1414" t="s">
        <v>1230</v>
      </c>
      <c r="E339" s="1414"/>
      <c r="F339" s="1414"/>
      <c r="G339" s="1414"/>
      <c r="H339" s="1414"/>
      <c r="I339" s="1415"/>
      <c r="J339" s="1883" t="s">
        <v>864</v>
      </c>
      <c r="K339" s="1903"/>
      <c r="L339" s="1901"/>
      <c r="M339" s="1691"/>
      <c r="N339" s="1693"/>
      <c r="O339" s="1708"/>
      <c r="P339" s="1708"/>
    </row>
    <row r="340" spans="1:16" s="172" customFormat="1" ht="21" customHeight="1">
      <c r="A340" s="281"/>
      <c r="B340" s="198"/>
      <c r="C340" s="397" t="s">
        <v>510</v>
      </c>
      <c r="D340" s="1414" t="s">
        <v>1222</v>
      </c>
      <c r="E340" s="1414"/>
      <c r="F340" s="1414"/>
      <c r="G340" s="1414"/>
      <c r="H340" s="1981" t="s">
        <v>1223</v>
      </c>
      <c r="I340" s="1981"/>
      <c r="J340" s="1981" t="s">
        <v>1224</v>
      </c>
      <c r="K340" s="1981"/>
      <c r="L340" s="1901"/>
      <c r="M340" s="1691"/>
      <c r="N340" s="1693"/>
      <c r="O340" s="1708"/>
      <c r="P340" s="1708"/>
    </row>
    <row r="341" spans="1:16" s="172" customFormat="1" ht="28.5" customHeight="1">
      <c r="A341" s="281"/>
      <c r="B341" s="205"/>
      <c r="C341" s="397"/>
      <c r="D341" s="190"/>
      <c r="E341" s="190"/>
      <c r="F341" s="190"/>
      <c r="G341" s="190"/>
      <c r="H341" s="1559" t="s">
        <v>1231</v>
      </c>
      <c r="I341" s="1561"/>
      <c r="J341" s="1559"/>
      <c r="K341" s="1561"/>
      <c r="L341" s="1901"/>
      <c r="M341" s="1691"/>
      <c r="N341" s="1693"/>
      <c r="O341" s="1708"/>
      <c r="P341" s="1708"/>
    </row>
    <row r="342" spans="1:16" s="172" customFormat="1" ht="28.5" customHeight="1">
      <c r="A342" s="281"/>
      <c r="B342" s="205"/>
      <c r="C342" s="397" t="s">
        <v>512</v>
      </c>
      <c r="D342" s="1414" t="s">
        <v>1234</v>
      </c>
      <c r="E342" s="1414"/>
      <c r="F342" s="1414"/>
      <c r="G342" s="1414"/>
      <c r="H342" s="1414"/>
      <c r="I342" s="1414"/>
      <c r="J342" s="1574">
        <v>0</v>
      </c>
      <c r="K342" s="1575"/>
      <c r="L342" s="1901"/>
      <c r="M342" s="1691"/>
      <c r="N342" s="1693"/>
      <c r="O342" s="1708"/>
      <c r="P342" s="1708"/>
    </row>
    <row r="343" spans="1:16" s="172" customFormat="1" ht="34.5" customHeight="1">
      <c r="A343" s="281"/>
      <c r="B343" s="205" t="s">
        <v>405</v>
      </c>
      <c r="C343" s="1414" t="s">
        <v>1032</v>
      </c>
      <c r="D343" s="1414"/>
      <c r="E343" s="1414"/>
      <c r="F343" s="1414"/>
      <c r="G343" s="1414"/>
      <c r="H343" s="1414"/>
      <c r="I343" s="1414"/>
      <c r="J343" s="1414"/>
      <c r="K343" s="1415"/>
      <c r="L343" s="1901"/>
      <c r="M343" s="1691"/>
      <c r="N343" s="1693"/>
      <c r="O343" s="1708"/>
      <c r="P343" s="1708"/>
    </row>
    <row r="344" spans="1:16" s="172" customFormat="1" ht="28.5" customHeight="1">
      <c r="A344" s="281"/>
      <c r="B344" s="205"/>
      <c r="C344" s="397" t="s">
        <v>418</v>
      </c>
      <c r="D344" s="1414" t="s">
        <v>1228</v>
      </c>
      <c r="E344" s="1414"/>
      <c r="F344" s="1414"/>
      <c r="G344" s="1414"/>
      <c r="H344" s="1414"/>
      <c r="I344" s="1415"/>
      <c r="J344" s="1574" t="s">
        <v>864</v>
      </c>
      <c r="K344" s="1575"/>
      <c r="L344" s="1901"/>
      <c r="M344" s="1691"/>
      <c r="N344" s="1693"/>
      <c r="O344" s="1708"/>
      <c r="P344" s="1708"/>
    </row>
    <row r="345" spans="1:16" s="172" customFormat="1" ht="28.5" customHeight="1">
      <c r="A345" s="281"/>
      <c r="B345" s="205"/>
      <c r="C345" s="397" t="s">
        <v>508</v>
      </c>
      <c r="D345" s="1414" t="s">
        <v>1230</v>
      </c>
      <c r="E345" s="1414"/>
      <c r="F345" s="1414"/>
      <c r="G345" s="1414"/>
      <c r="H345" s="1414"/>
      <c r="I345" s="1415"/>
      <c r="J345" s="1883" t="s">
        <v>864</v>
      </c>
      <c r="K345" s="1903"/>
      <c r="L345" s="1901"/>
      <c r="M345" s="1691"/>
      <c r="N345" s="1693"/>
      <c r="O345" s="1708"/>
      <c r="P345" s="1708"/>
    </row>
    <row r="346" spans="1:16" s="172" customFormat="1" ht="21" customHeight="1">
      <c r="A346" s="281"/>
      <c r="B346" s="198"/>
      <c r="C346" s="397" t="s">
        <v>510</v>
      </c>
      <c r="D346" s="1414" t="s">
        <v>1222</v>
      </c>
      <c r="E346" s="1414"/>
      <c r="F346" s="1414"/>
      <c r="G346" s="1414"/>
      <c r="H346" s="1981" t="s">
        <v>1223</v>
      </c>
      <c r="I346" s="1981"/>
      <c r="J346" s="1981" t="s">
        <v>1224</v>
      </c>
      <c r="K346" s="1981"/>
      <c r="L346" s="1901"/>
      <c r="M346" s="1691"/>
      <c r="N346" s="1693"/>
      <c r="O346" s="1708"/>
      <c r="P346" s="1708"/>
    </row>
    <row r="347" spans="1:16" s="172" customFormat="1" ht="28.5" customHeight="1">
      <c r="A347" s="281"/>
      <c r="B347" s="205"/>
      <c r="C347" s="397"/>
      <c r="D347" s="190"/>
      <c r="E347" s="190"/>
      <c r="F347" s="190"/>
      <c r="G347" s="190"/>
      <c r="H347" s="1559"/>
      <c r="I347" s="1561"/>
      <c r="J347" s="1559"/>
      <c r="K347" s="1561"/>
      <c r="L347" s="1901"/>
      <c r="M347" s="1691"/>
      <c r="N347" s="1693"/>
      <c r="O347" s="1708"/>
      <c r="P347" s="1708"/>
    </row>
    <row r="348" spans="1:16" s="172" customFormat="1" ht="28.5" customHeight="1">
      <c r="A348" s="281"/>
      <c r="B348" s="205"/>
      <c r="C348" s="397" t="s">
        <v>512</v>
      </c>
      <c r="D348" s="1414" t="s">
        <v>1235</v>
      </c>
      <c r="E348" s="1414"/>
      <c r="F348" s="1414"/>
      <c r="G348" s="1414"/>
      <c r="H348" s="1414"/>
      <c r="I348" s="1414"/>
      <c r="J348" s="1574">
        <v>0</v>
      </c>
      <c r="K348" s="1575"/>
      <c r="L348" s="1901"/>
      <c r="M348" s="1691"/>
      <c r="N348" s="1693"/>
      <c r="O348" s="1708"/>
      <c r="P348" s="1708"/>
    </row>
    <row r="349" spans="1:16" s="172" customFormat="1" ht="31.5" customHeight="1">
      <c r="A349" s="281"/>
      <c r="B349" s="205" t="s">
        <v>408</v>
      </c>
      <c r="C349" s="1414" t="s">
        <v>1033</v>
      </c>
      <c r="D349" s="1414"/>
      <c r="E349" s="1414"/>
      <c r="F349" s="1414"/>
      <c r="G349" s="1414"/>
      <c r="H349" s="1414"/>
      <c r="I349" s="1414"/>
      <c r="J349" s="1414"/>
      <c r="K349" s="1415"/>
      <c r="L349" s="1901"/>
      <c r="M349" s="1691"/>
      <c r="N349" s="1693"/>
      <c r="O349" s="1708"/>
      <c r="P349" s="1708"/>
    </row>
    <row r="350" spans="1:16" s="172" customFormat="1" ht="28.5" customHeight="1">
      <c r="A350" s="281"/>
      <c r="B350" s="205"/>
      <c r="C350" s="398" t="s">
        <v>418</v>
      </c>
      <c r="D350" s="1414" t="s">
        <v>1228</v>
      </c>
      <c r="E350" s="1414"/>
      <c r="F350" s="1414"/>
      <c r="G350" s="1414"/>
      <c r="H350" s="1414"/>
      <c r="I350" s="1415"/>
      <c r="J350" s="1574" t="s">
        <v>1229</v>
      </c>
      <c r="K350" s="1575"/>
      <c r="L350" s="1901"/>
      <c r="M350" s="1691"/>
      <c r="N350" s="1693"/>
      <c r="O350" s="1708"/>
      <c r="P350" s="1708"/>
    </row>
    <row r="351" spans="1:16" s="172" customFormat="1" ht="28.5" customHeight="1">
      <c r="A351" s="281"/>
      <c r="B351" s="205"/>
      <c r="C351" s="397" t="s">
        <v>508</v>
      </c>
      <c r="D351" s="1414" t="s">
        <v>1230</v>
      </c>
      <c r="E351" s="1414"/>
      <c r="F351" s="1414"/>
      <c r="G351" s="1414"/>
      <c r="H351" s="1414"/>
      <c r="I351" s="1415"/>
      <c r="J351" s="1883" t="s">
        <v>864</v>
      </c>
      <c r="K351" s="1903"/>
      <c r="L351" s="1901"/>
      <c r="M351" s="1691"/>
      <c r="N351" s="1693"/>
      <c r="O351" s="1708"/>
      <c r="P351" s="1708"/>
    </row>
    <row r="352" spans="1:16" s="172" customFormat="1" ht="21" customHeight="1">
      <c r="A352" s="281"/>
      <c r="B352" s="198"/>
      <c r="C352" s="397" t="s">
        <v>510</v>
      </c>
      <c r="D352" s="1414" t="s">
        <v>1222</v>
      </c>
      <c r="E352" s="1414"/>
      <c r="F352" s="1414"/>
      <c r="G352" s="1414"/>
      <c r="H352" s="1981" t="s">
        <v>1223</v>
      </c>
      <c r="I352" s="1981"/>
      <c r="J352" s="1981" t="s">
        <v>1224</v>
      </c>
      <c r="K352" s="1981"/>
      <c r="L352" s="1901"/>
      <c r="M352" s="1691"/>
      <c r="N352" s="1693"/>
      <c r="O352" s="1708"/>
      <c r="P352" s="1708"/>
    </row>
    <row r="353" spans="1:16" s="172" customFormat="1" ht="28.5" customHeight="1">
      <c r="A353" s="281"/>
      <c r="B353" s="205"/>
      <c r="C353" s="397"/>
      <c r="D353" s="190"/>
      <c r="E353" s="190"/>
      <c r="F353" s="190"/>
      <c r="G353" s="190"/>
      <c r="H353" s="1559"/>
      <c r="I353" s="1561"/>
      <c r="J353" s="1559"/>
      <c r="K353" s="1561"/>
      <c r="L353" s="1901"/>
      <c r="M353" s="1691"/>
      <c r="N353" s="1693"/>
      <c r="O353" s="1708"/>
      <c r="P353" s="1708"/>
    </row>
    <row r="354" spans="1:16" s="172" customFormat="1" ht="28.5" customHeight="1">
      <c r="A354" s="281"/>
      <c r="B354" s="205"/>
      <c r="C354" s="397" t="s">
        <v>512</v>
      </c>
      <c r="D354" s="1414" t="s">
        <v>1236</v>
      </c>
      <c r="E354" s="1414"/>
      <c r="F354" s="1414"/>
      <c r="G354" s="1414"/>
      <c r="H354" s="1414"/>
      <c r="I354" s="1414"/>
      <c r="J354" s="1574">
        <v>0</v>
      </c>
      <c r="K354" s="1575"/>
      <c r="L354" s="1901"/>
      <c r="M354" s="1691"/>
      <c r="N354" s="1693"/>
      <c r="O354" s="1708"/>
      <c r="P354" s="1708"/>
    </row>
    <row r="355" spans="1:16" s="172" customFormat="1" ht="21" customHeight="1">
      <c r="A355" s="281"/>
      <c r="B355" s="205" t="s">
        <v>410</v>
      </c>
      <c r="C355" s="1414" t="s">
        <v>990</v>
      </c>
      <c r="D355" s="1414"/>
      <c r="E355" s="1414"/>
      <c r="F355" s="1414"/>
      <c r="G355" s="1414"/>
      <c r="H355" s="1414"/>
      <c r="I355" s="1414"/>
      <c r="J355" s="1414"/>
      <c r="K355" s="1415"/>
      <c r="L355" s="1901"/>
      <c r="M355" s="1691"/>
      <c r="N355" s="1693"/>
      <c r="O355" s="1708"/>
      <c r="P355" s="1708"/>
    </row>
    <row r="356" spans="1:16" s="172" customFormat="1" ht="28.5" customHeight="1">
      <c r="A356" s="281"/>
      <c r="B356" s="205"/>
      <c r="C356" s="398" t="s">
        <v>418</v>
      </c>
      <c r="D356" s="1414" t="s">
        <v>753</v>
      </c>
      <c r="E356" s="1414"/>
      <c r="F356" s="1414"/>
      <c r="G356" s="1414"/>
      <c r="H356" s="1414"/>
      <c r="I356" s="1415"/>
      <c r="J356" s="1574" t="s">
        <v>864</v>
      </c>
      <c r="K356" s="1575"/>
      <c r="L356" s="1901"/>
      <c r="M356" s="1691"/>
      <c r="N356" s="1693"/>
      <c r="O356" s="1708"/>
      <c r="P356" s="1708"/>
    </row>
    <row r="357" spans="1:16" s="172" customFormat="1" ht="28.5" customHeight="1">
      <c r="A357" s="281"/>
      <c r="B357" s="205"/>
      <c r="C357" s="397" t="s">
        <v>508</v>
      </c>
      <c r="D357" s="1414" t="s">
        <v>1230</v>
      </c>
      <c r="E357" s="1414"/>
      <c r="F357" s="1414"/>
      <c r="G357" s="1414"/>
      <c r="H357" s="1414"/>
      <c r="I357" s="1415"/>
      <c r="J357" s="1883" t="s">
        <v>864</v>
      </c>
      <c r="K357" s="1903"/>
      <c r="L357" s="1901"/>
      <c r="M357" s="1691"/>
      <c r="N357" s="1693"/>
      <c r="O357" s="1708"/>
      <c r="P357" s="1708"/>
    </row>
    <row r="358" spans="1:16" s="172" customFormat="1" ht="21" customHeight="1">
      <c r="A358" s="281"/>
      <c r="B358" s="205"/>
      <c r="C358" s="397" t="s">
        <v>510</v>
      </c>
      <c r="D358" s="1414" t="s">
        <v>1222</v>
      </c>
      <c r="E358" s="1414"/>
      <c r="F358" s="1414"/>
      <c r="G358" s="1414"/>
      <c r="H358" s="1981" t="s">
        <v>1223</v>
      </c>
      <c r="I358" s="1981"/>
      <c r="J358" s="1981" t="s">
        <v>1224</v>
      </c>
      <c r="K358" s="1981"/>
      <c r="L358" s="1901"/>
      <c r="M358" s="1691"/>
      <c r="N358" s="1693"/>
      <c r="O358" s="1708"/>
      <c r="P358" s="1708"/>
    </row>
    <row r="359" spans="1:16" s="172" customFormat="1" ht="25.5" customHeight="1">
      <c r="A359" s="281"/>
      <c r="B359" s="205"/>
      <c r="C359" s="397"/>
      <c r="D359" s="190"/>
      <c r="E359" s="190"/>
      <c r="F359" s="190"/>
      <c r="G359" s="190"/>
      <c r="H359" s="1559"/>
      <c r="I359" s="1561"/>
      <c r="J359" s="1559"/>
      <c r="K359" s="1561"/>
      <c r="L359" s="1901"/>
      <c r="M359" s="1691"/>
      <c r="N359" s="1693"/>
      <c r="O359" s="1708"/>
      <c r="P359" s="1708"/>
    </row>
    <row r="360" spans="1:16" s="172" customFormat="1" ht="28.5" customHeight="1">
      <c r="A360" s="281"/>
      <c r="B360" s="205"/>
      <c r="C360" s="397" t="s">
        <v>512</v>
      </c>
      <c r="D360" s="1414" t="s">
        <v>1237</v>
      </c>
      <c r="E360" s="1414"/>
      <c r="F360" s="1414"/>
      <c r="G360" s="1414"/>
      <c r="H360" s="1414"/>
      <c r="I360" s="1414"/>
      <c r="J360" s="1574">
        <v>0</v>
      </c>
      <c r="K360" s="1575"/>
      <c r="L360" s="1901"/>
      <c r="M360" s="1691"/>
      <c r="N360" s="1693"/>
      <c r="O360" s="1708"/>
      <c r="P360" s="1708"/>
    </row>
    <row r="361" spans="1:16" s="172" customFormat="1" ht="25.5" customHeight="1">
      <c r="A361" s="281"/>
      <c r="B361" s="205" t="s">
        <v>413</v>
      </c>
      <c r="C361" s="1414" t="s">
        <v>1109</v>
      </c>
      <c r="D361" s="1414"/>
      <c r="E361" s="1414"/>
      <c r="F361" s="1414"/>
      <c r="G361" s="1414"/>
      <c r="H361" s="1414"/>
      <c r="I361" s="1414"/>
      <c r="J361" s="1414"/>
      <c r="K361" s="1415"/>
      <c r="L361" s="1901"/>
      <c r="M361" s="1691"/>
      <c r="N361" s="1693"/>
      <c r="O361" s="1708"/>
      <c r="P361" s="1708"/>
    </row>
    <row r="362" spans="1:16" s="172" customFormat="1" ht="28.5" customHeight="1">
      <c r="A362" s="281"/>
      <c r="B362" s="205"/>
      <c r="C362" s="398" t="s">
        <v>418</v>
      </c>
      <c r="D362" s="1414" t="s">
        <v>1228</v>
      </c>
      <c r="E362" s="1414"/>
      <c r="F362" s="1414"/>
      <c r="G362" s="1414"/>
      <c r="H362" s="1414"/>
      <c r="I362" s="1415"/>
      <c r="J362" s="1574" t="s">
        <v>864</v>
      </c>
      <c r="K362" s="1575"/>
      <c r="L362" s="1901"/>
      <c r="M362" s="1691"/>
      <c r="N362" s="1693"/>
      <c r="O362" s="1708"/>
      <c r="P362" s="1708"/>
    </row>
    <row r="363" spans="1:16" s="172" customFormat="1" ht="28.5" customHeight="1">
      <c r="A363" s="281"/>
      <c r="B363" s="205"/>
      <c r="C363" s="397" t="s">
        <v>508</v>
      </c>
      <c r="D363" s="1414" t="s">
        <v>1230</v>
      </c>
      <c r="E363" s="1414"/>
      <c r="F363" s="1414"/>
      <c r="G363" s="1414"/>
      <c r="H363" s="1414"/>
      <c r="I363" s="1415"/>
      <c r="J363" s="1883" t="s">
        <v>864</v>
      </c>
      <c r="K363" s="1903"/>
      <c r="L363" s="1901"/>
      <c r="M363" s="1691"/>
      <c r="N363" s="1693"/>
      <c r="O363" s="1708"/>
      <c r="P363" s="1708"/>
    </row>
    <row r="364" spans="1:16" s="172" customFormat="1" ht="21" customHeight="1">
      <c r="A364" s="281"/>
      <c r="B364" s="205"/>
      <c r="C364" s="397" t="s">
        <v>510</v>
      </c>
      <c r="D364" s="1414" t="s">
        <v>1222</v>
      </c>
      <c r="E364" s="1414"/>
      <c r="F364" s="1414"/>
      <c r="G364" s="1414"/>
      <c r="H364" s="1981" t="s">
        <v>1223</v>
      </c>
      <c r="I364" s="1981"/>
      <c r="J364" s="1981" t="s">
        <v>1224</v>
      </c>
      <c r="K364" s="1981"/>
      <c r="L364" s="1901"/>
      <c r="M364" s="1691"/>
      <c r="N364" s="1693"/>
      <c r="O364" s="1708"/>
      <c r="P364" s="1708"/>
    </row>
    <row r="365" spans="1:16" s="172" customFormat="1" ht="23.25" customHeight="1">
      <c r="A365" s="281"/>
      <c r="B365" s="205"/>
      <c r="C365" s="397"/>
      <c r="D365" s="190"/>
      <c r="E365" s="190"/>
      <c r="F365" s="190"/>
      <c r="G365" s="190"/>
      <c r="H365" s="1559"/>
      <c r="I365" s="1561"/>
      <c r="J365" s="1559"/>
      <c r="K365" s="1561"/>
      <c r="L365" s="1901"/>
      <c r="M365" s="1691"/>
      <c r="N365" s="1693"/>
      <c r="O365" s="1708"/>
      <c r="P365" s="1708"/>
    </row>
    <row r="366" spans="1:16" s="172" customFormat="1" ht="28.5" customHeight="1">
      <c r="A366" s="281"/>
      <c r="B366" s="205"/>
      <c r="C366" s="397" t="s">
        <v>512</v>
      </c>
      <c r="D366" s="1414" t="s">
        <v>1238</v>
      </c>
      <c r="E366" s="1414"/>
      <c r="F366" s="1414"/>
      <c r="G366" s="1414"/>
      <c r="H366" s="1414"/>
      <c r="I366" s="1414"/>
      <c r="J366" s="1574">
        <v>0</v>
      </c>
      <c r="K366" s="1575"/>
      <c r="L366" s="1901"/>
      <c r="M366" s="1691"/>
      <c r="N366" s="1693"/>
      <c r="O366" s="1708"/>
      <c r="P366" s="1708"/>
    </row>
    <row r="367" spans="1:16" s="172" customFormat="1" ht="35.25" customHeight="1">
      <c r="A367" s="281"/>
      <c r="B367" s="198" t="s">
        <v>416</v>
      </c>
      <c r="C367" s="1414" t="s">
        <v>1239</v>
      </c>
      <c r="D367" s="1414"/>
      <c r="E367" s="1414"/>
      <c r="F367" s="1414"/>
      <c r="G367" s="1414"/>
      <c r="H367" s="1414"/>
      <c r="I367" s="1414"/>
      <c r="J367" s="1414"/>
      <c r="K367" s="1415"/>
      <c r="L367" s="1901"/>
      <c r="M367" s="1691"/>
      <c r="N367" s="1693"/>
      <c r="O367" s="1708"/>
      <c r="P367" s="1708"/>
    </row>
    <row r="368" spans="1:16" s="172" customFormat="1" ht="28.5" customHeight="1">
      <c r="A368" s="281"/>
      <c r="B368" s="205"/>
      <c r="C368" s="398" t="s">
        <v>418</v>
      </c>
      <c r="D368" s="1414" t="s">
        <v>1228</v>
      </c>
      <c r="E368" s="1414"/>
      <c r="F368" s="1414"/>
      <c r="G368" s="1414"/>
      <c r="H368" s="1414"/>
      <c r="I368" s="1415"/>
      <c r="J368" s="1574" t="s">
        <v>864</v>
      </c>
      <c r="K368" s="1575"/>
      <c r="L368" s="1901"/>
      <c r="M368" s="1691"/>
      <c r="N368" s="1693"/>
      <c r="O368" s="1708"/>
      <c r="P368" s="1708"/>
    </row>
    <row r="369" spans="1:16" s="172" customFormat="1" ht="28.5" customHeight="1">
      <c r="A369" s="281"/>
      <c r="B369" s="205"/>
      <c r="C369" s="397" t="s">
        <v>508</v>
      </c>
      <c r="D369" s="1414" t="s">
        <v>1230</v>
      </c>
      <c r="E369" s="1414"/>
      <c r="F369" s="1414"/>
      <c r="G369" s="1414"/>
      <c r="H369" s="1414"/>
      <c r="I369" s="1415"/>
      <c r="J369" s="1883" t="s">
        <v>864</v>
      </c>
      <c r="K369" s="1903"/>
      <c r="L369" s="1901"/>
      <c r="M369" s="1691"/>
      <c r="N369" s="1693"/>
      <c r="O369" s="1708"/>
      <c r="P369" s="1708"/>
    </row>
    <row r="370" spans="1:16" s="172" customFormat="1" ht="20.25" customHeight="1">
      <c r="A370" s="281"/>
      <c r="B370" s="198"/>
      <c r="C370" s="294" t="s">
        <v>510</v>
      </c>
      <c r="D370" s="1414" t="s">
        <v>1222</v>
      </c>
      <c r="E370" s="1414"/>
      <c r="F370" s="1414"/>
      <c r="G370" s="1414"/>
      <c r="H370" s="1981" t="s">
        <v>1223</v>
      </c>
      <c r="I370" s="1981"/>
      <c r="J370" s="1981" t="s">
        <v>1224</v>
      </c>
      <c r="K370" s="1981"/>
      <c r="L370" s="1901"/>
      <c r="M370" s="1691"/>
      <c r="N370" s="1693"/>
      <c r="O370" s="1708"/>
      <c r="P370" s="1708"/>
    </row>
    <row r="371" spans="1:16" s="172" customFormat="1" ht="28.5" customHeight="1">
      <c r="A371" s="281"/>
      <c r="B371" s="397"/>
      <c r="C371" s="397"/>
      <c r="D371" s="190"/>
      <c r="E371" s="190"/>
      <c r="F371" s="190"/>
      <c r="G371" s="190"/>
      <c r="H371" s="1559"/>
      <c r="I371" s="1561"/>
      <c r="J371" s="1559"/>
      <c r="K371" s="1561"/>
      <c r="L371" s="1901"/>
      <c r="M371" s="1691"/>
      <c r="N371" s="1693"/>
      <c r="O371" s="1708"/>
      <c r="P371" s="1708"/>
    </row>
    <row r="372" spans="1:16" s="172" customFormat="1" ht="28.5" customHeight="1">
      <c r="A372" s="281"/>
      <c r="B372" s="397"/>
      <c r="C372" s="397" t="s">
        <v>512</v>
      </c>
      <c r="D372" s="1414" t="s">
        <v>1240</v>
      </c>
      <c r="E372" s="1414"/>
      <c r="F372" s="1414"/>
      <c r="G372" s="1414"/>
      <c r="H372" s="1414"/>
      <c r="I372" s="1414"/>
      <c r="J372" s="1574">
        <v>0</v>
      </c>
      <c r="K372" s="1575"/>
      <c r="L372" s="1902"/>
      <c r="M372" s="1983"/>
      <c r="N372" s="1984"/>
      <c r="O372" s="1755"/>
      <c r="P372" s="1755"/>
    </row>
    <row r="373" spans="1:16" s="172" customFormat="1" ht="54" customHeight="1">
      <c r="A373" s="281"/>
      <c r="B373" s="225" t="s">
        <v>764</v>
      </c>
      <c r="C373" s="1414" t="s">
        <v>1241</v>
      </c>
      <c r="D373" s="1414"/>
      <c r="E373" s="1414"/>
      <c r="F373" s="1414"/>
      <c r="G373" s="1414"/>
      <c r="H373" s="399" t="s">
        <v>848</v>
      </c>
      <c r="I373" s="400" t="s">
        <v>1242</v>
      </c>
      <c r="J373" s="1815"/>
      <c r="K373" s="1815"/>
      <c r="L373" s="1815"/>
      <c r="M373" s="1815"/>
      <c r="N373" s="1816"/>
      <c r="O373" s="328" t="s">
        <v>869</v>
      </c>
      <c r="P373" s="328"/>
    </row>
    <row r="374" spans="1:16" s="172" customFormat="1" ht="125.25" customHeight="1">
      <c r="A374" s="281"/>
      <c r="B374" s="225" t="s">
        <v>767</v>
      </c>
      <c r="C374" s="1484" t="s">
        <v>1243</v>
      </c>
      <c r="D374" s="1484"/>
      <c r="E374" s="1484"/>
      <c r="F374" s="1484"/>
      <c r="G374" s="1485"/>
      <c r="H374" s="399" t="s">
        <v>864</v>
      </c>
      <c r="I374" s="319" t="s">
        <v>897</v>
      </c>
      <c r="J374" s="1412"/>
      <c r="K374" s="1412"/>
      <c r="L374" s="1412"/>
      <c r="M374" s="1412"/>
      <c r="N374" s="1413"/>
      <c r="O374" s="1709" t="s">
        <v>1244</v>
      </c>
      <c r="P374" s="1709"/>
    </row>
    <row r="375" spans="1:16" s="172" customFormat="1" ht="65.25" customHeight="1">
      <c r="A375" s="281"/>
      <c r="B375" s="198" t="s">
        <v>394</v>
      </c>
      <c r="C375" s="1485" t="s">
        <v>1245</v>
      </c>
      <c r="D375" s="1432"/>
      <c r="E375" s="1432"/>
      <c r="F375" s="1432"/>
      <c r="G375" s="1432"/>
      <c r="H375" s="1979" t="s">
        <v>865</v>
      </c>
      <c r="I375" s="1979"/>
      <c r="J375" s="1979"/>
      <c r="K375" s="1979"/>
      <c r="L375" s="1979"/>
      <c r="M375" s="1574"/>
      <c r="N375" s="1980"/>
      <c r="O375" s="1755"/>
      <c r="P375" s="1755"/>
    </row>
    <row r="376" spans="1:16" s="172" customFormat="1" ht="60.75" customHeight="1">
      <c r="A376" s="281"/>
      <c r="B376" s="190" t="s">
        <v>770</v>
      </c>
      <c r="C376" s="1414" t="s">
        <v>1246</v>
      </c>
      <c r="D376" s="1414"/>
      <c r="E376" s="1414"/>
      <c r="F376" s="1414"/>
      <c r="G376" s="1415"/>
      <c r="H376" s="1574" t="s">
        <v>864</v>
      </c>
      <c r="I376" s="1575"/>
      <c r="J376" s="1921" t="s">
        <v>897</v>
      </c>
      <c r="K376" s="1576"/>
      <c r="L376" s="1577"/>
      <c r="M376" s="1577"/>
      <c r="N376" s="1690"/>
      <c r="O376" s="1709" t="s">
        <v>1244</v>
      </c>
      <c r="P376" s="1707"/>
    </row>
    <row r="377" spans="1:16" s="172" customFormat="1" ht="42.75" customHeight="1">
      <c r="A377" s="281"/>
      <c r="B377" s="266" t="s">
        <v>394</v>
      </c>
      <c r="C377" s="1445" t="s">
        <v>1247</v>
      </c>
      <c r="D377" s="1445"/>
      <c r="E377" s="1445"/>
      <c r="F377" s="1445"/>
      <c r="G377" s="1817"/>
      <c r="H377" s="1927" t="s">
        <v>864</v>
      </c>
      <c r="I377" s="1881"/>
      <c r="J377" s="1922"/>
      <c r="K377" s="1694"/>
      <c r="L377" s="1695"/>
      <c r="M377" s="1695"/>
      <c r="N377" s="1696"/>
      <c r="O377" s="1710"/>
      <c r="P377" s="1629"/>
    </row>
    <row r="378" spans="1:16" s="172" customFormat="1" ht="74.25" customHeight="1">
      <c r="B378" s="1911" t="s">
        <v>1248</v>
      </c>
      <c r="C378" s="1912"/>
      <c r="D378" s="1912"/>
      <c r="E378" s="1912"/>
      <c r="F378" s="1912"/>
      <c r="G378" s="1912"/>
      <c r="H378" s="1969" t="s">
        <v>1002</v>
      </c>
      <c r="I378" s="1970"/>
      <c r="J378" s="1970"/>
      <c r="K378" s="1970"/>
      <c r="L378" s="1970"/>
      <c r="M378" s="1970"/>
      <c r="N378" s="1971"/>
      <c r="O378" s="1916"/>
      <c r="P378" s="1917"/>
    </row>
    <row r="379" spans="1:16" s="172" customFormat="1" ht="42.75" customHeight="1">
      <c r="B379" s="1416" t="s">
        <v>1249</v>
      </c>
      <c r="C379" s="1417"/>
      <c r="D379" s="1417"/>
      <c r="E379" s="1417"/>
      <c r="F379" s="1417"/>
      <c r="G379" s="1417"/>
      <c r="H379" s="1417"/>
      <c r="I379" s="1417"/>
      <c r="J379" s="1882"/>
      <c r="K379" s="1882"/>
      <c r="L379" s="1417"/>
      <c r="M379" s="1417"/>
      <c r="N379" s="1417"/>
      <c r="O379" s="1417"/>
      <c r="P379" s="1418"/>
    </row>
    <row r="380" spans="1:16" s="172" customFormat="1" ht="39.75" customHeight="1">
      <c r="A380" s="281"/>
      <c r="B380" s="190" t="s">
        <v>774</v>
      </c>
      <c r="C380" s="1414" t="s">
        <v>1250</v>
      </c>
      <c r="D380" s="1414"/>
      <c r="E380" s="1414"/>
      <c r="F380" s="1414"/>
      <c r="G380" s="1415"/>
      <c r="H380" s="1574" t="s">
        <v>848</v>
      </c>
      <c r="I380" s="1575"/>
      <c r="J380" s="394" t="s">
        <v>897</v>
      </c>
      <c r="K380" s="1972"/>
      <c r="L380" s="1973"/>
      <c r="M380" s="1973"/>
      <c r="N380" s="1974"/>
      <c r="O380" s="1975"/>
      <c r="P380" s="1976"/>
    </row>
    <row r="381" spans="1:16" s="172" customFormat="1" ht="42.75" customHeight="1">
      <c r="A381" s="281"/>
      <c r="B381" s="190" t="s">
        <v>776</v>
      </c>
      <c r="C381" s="1414" t="s">
        <v>1251</v>
      </c>
      <c r="D381" s="1414"/>
      <c r="E381" s="1414"/>
      <c r="F381" s="1414"/>
      <c r="G381" s="1415"/>
      <c r="H381" s="1574" t="s">
        <v>865</v>
      </c>
      <c r="I381" s="1575"/>
      <c r="J381" s="343" t="s">
        <v>897</v>
      </c>
      <c r="K381" s="1966"/>
      <c r="L381" s="1967"/>
      <c r="M381" s="1967"/>
      <c r="N381" s="1968"/>
      <c r="O381" s="1977"/>
      <c r="P381" s="1978"/>
    </row>
    <row r="382" spans="1:16" s="172" customFormat="1" ht="42.75" customHeight="1">
      <c r="A382" s="281"/>
      <c r="B382" s="190" t="s">
        <v>778</v>
      </c>
      <c r="C382" s="1414" t="s">
        <v>1252</v>
      </c>
      <c r="D382" s="1414"/>
      <c r="E382" s="1414"/>
      <c r="F382" s="1414"/>
      <c r="G382" s="1415"/>
      <c r="H382" s="1574" t="s">
        <v>864</v>
      </c>
      <c r="I382" s="1575"/>
      <c r="J382" s="320" t="s">
        <v>897</v>
      </c>
      <c r="K382" s="1966"/>
      <c r="L382" s="1967"/>
      <c r="M382" s="1967"/>
      <c r="N382" s="1968"/>
      <c r="O382" s="1977"/>
      <c r="P382" s="1978"/>
    </row>
    <row r="383" spans="1:16" s="172" customFormat="1" ht="63.75" customHeight="1">
      <c r="A383" s="281"/>
      <c r="B383" s="190"/>
      <c r="C383" s="190" t="s">
        <v>394</v>
      </c>
      <c r="D383" s="1414" t="s">
        <v>1253</v>
      </c>
      <c r="E383" s="1414"/>
      <c r="F383" s="1414"/>
      <c r="G383" s="1415"/>
      <c r="H383" s="1574" t="s">
        <v>834</v>
      </c>
      <c r="I383" s="1575"/>
      <c r="J383" s="320" t="s">
        <v>897</v>
      </c>
      <c r="K383" s="300"/>
      <c r="L383" s="301"/>
      <c r="M383" s="301"/>
      <c r="N383" s="403"/>
      <c r="O383" s="1977"/>
      <c r="P383" s="1978"/>
    </row>
    <row r="384" spans="1:16" s="172" customFormat="1" ht="42.75" customHeight="1">
      <c r="A384" s="281"/>
      <c r="B384" s="190" t="s">
        <v>781</v>
      </c>
      <c r="C384" s="1414" t="s">
        <v>1254</v>
      </c>
      <c r="D384" s="1414"/>
      <c r="E384" s="1414"/>
      <c r="F384" s="1414"/>
      <c r="G384" s="1415"/>
      <c r="H384" s="1867" t="s">
        <v>1255</v>
      </c>
      <c r="I384" s="1869"/>
      <c r="J384" s="320" t="s">
        <v>897</v>
      </c>
      <c r="K384" s="1966"/>
      <c r="L384" s="1967"/>
      <c r="M384" s="1967"/>
      <c r="N384" s="1968"/>
      <c r="O384" s="1977"/>
      <c r="P384" s="1978"/>
    </row>
    <row r="385" spans="1:16" s="172" customFormat="1" ht="45.75" customHeight="1">
      <c r="A385" s="281"/>
      <c r="B385" s="190" t="s">
        <v>783</v>
      </c>
      <c r="C385" s="1414" t="s">
        <v>1256</v>
      </c>
      <c r="D385" s="1414"/>
      <c r="E385" s="1414"/>
      <c r="F385" s="1414"/>
      <c r="G385" s="1415"/>
      <c r="H385" s="1574" t="s">
        <v>1257</v>
      </c>
      <c r="I385" s="1575"/>
      <c r="J385" s="320" t="s">
        <v>897</v>
      </c>
      <c r="K385" s="1966"/>
      <c r="L385" s="1967"/>
      <c r="M385" s="1967"/>
      <c r="N385" s="1968"/>
      <c r="O385" s="1977"/>
      <c r="P385" s="1978"/>
    </row>
    <row r="386" spans="1:16" s="172" customFormat="1" ht="49.5" customHeight="1">
      <c r="A386" s="281"/>
      <c r="B386" s="190" t="s">
        <v>785</v>
      </c>
      <c r="C386" s="1414" t="s">
        <v>1258</v>
      </c>
      <c r="D386" s="1414"/>
      <c r="E386" s="1414"/>
      <c r="F386" s="1414"/>
      <c r="G386" s="1415"/>
      <c r="H386" s="1574" t="s">
        <v>1259</v>
      </c>
      <c r="I386" s="1575"/>
      <c r="J386" s="320" t="s">
        <v>897</v>
      </c>
      <c r="K386" s="1966"/>
      <c r="L386" s="1967"/>
      <c r="M386" s="1967"/>
      <c r="N386" s="1968"/>
      <c r="O386" s="1977"/>
      <c r="P386" s="1978"/>
    </row>
    <row r="387" spans="1:16" s="172" customFormat="1" ht="47.25" customHeight="1">
      <c r="A387" s="281"/>
      <c r="B387" s="190" t="s">
        <v>787</v>
      </c>
      <c r="C387" s="1414" t="s">
        <v>1260</v>
      </c>
      <c r="D387" s="1414"/>
      <c r="E387" s="1414"/>
      <c r="F387" s="1414"/>
      <c r="G387" s="1414"/>
      <c r="H387" s="1414"/>
      <c r="I387" s="1415"/>
      <c r="J387" s="319" t="s">
        <v>897</v>
      </c>
      <c r="K387" s="1966"/>
      <c r="L387" s="1967"/>
      <c r="M387" s="1967"/>
      <c r="N387" s="1968"/>
      <c r="O387" s="1977"/>
      <c r="P387" s="1978"/>
    </row>
    <row r="388" spans="1:16" s="172" customFormat="1" ht="37.5" customHeight="1">
      <c r="A388" s="281"/>
      <c r="B388" s="225"/>
      <c r="C388" s="225" t="s">
        <v>394</v>
      </c>
      <c r="D388" s="1414" t="s">
        <v>1261</v>
      </c>
      <c r="E388" s="1414"/>
      <c r="F388" s="1414"/>
      <c r="G388" s="1415"/>
      <c r="H388" s="1574" t="s">
        <v>1262</v>
      </c>
      <c r="I388" s="1575"/>
      <c r="J388" s="320" t="s">
        <v>897</v>
      </c>
      <c r="K388" s="405"/>
      <c r="L388" s="406"/>
      <c r="M388" s="406"/>
      <c r="N388" s="406"/>
      <c r="O388" s="1977"/>
      <c r="P388" s="1978"/>
    </row>
    <row r="389" spans="1:16" s="172" customFormat="1" ht="25.5" customHeight="1">
      <c r="A389" s="281"/>
      <c r="B389" s="225"/>
      <c r="C389" s="225" t="s">
        <v>401</v>
      </c>
      <c r="D389" s="1414" t="s">
        <v>1263</v>
      </c>
      <c r="E389" s="1414"/>
      <c r="F389" s="1414"/>
      <c r="G389" s="1415"/>
      <c r="H389" s="1574" t="s">
        <v>1262</v>
      </c>
      <c r="I389" s="1575"/>
      <c r="J389" s="320" t="s">
        <v>897</v>
      </c>
      <c r="K389" s="405"/>
      <c r="L389" s="406"/>
      <c r="M389" s="406"/>
      <c r="N389" s="406"/>
      <c r="O389" s="1977"/>
      <c r="P389" s="1978"/>
    </row>
    <row r="390" spans="1:16" s="172" customFormat="1" ht="23.25" customHeight="1">
      <c r="A390" s="281"/>
      <c r="B390" s="225"/>
      <c r="C390" s="225" t="s">
        <v>403</v>
      </c>
      <c r="D390" s="1414" t="s">
        <v>1264</v>
      </c>
      <c r="E390" s="1414"/>
      <c r="F390" s="1414"/>
      <c r="G390" s="1415"/>
      <c r="H390" s="1574" t="s">
        <v>1262</v>
      </c>
      <c r="I390" s="1575"/>
      <c r="J390" s="320" t="s">
        <v>897</v>
      </c>
      <c r="K390" s="405"/>
      <c r="L390" s="406"/>
      <c r="M390" s="406"/>
      <c r="N390" s="406"/>
      <c r="O390" s="1977"/>
      <c r="P390" s="1978"/>
    </row>
    <row r="391" spans="1:16" s="172" customFormat="1" ht="26.25" customHeight="1">
      <c r="A391" s="281"/>
      <c r="B391" s="225"/>
      <c r="C391" s="225" t="s">
        <v>405</v>
      </c>
      <c r="D391" s="1445" t="s">
        <v>1265</v>
      </c>
      <c r="E391" s="1445"/>
      <c r="F391" s="1445"/>
      <c r="G391" s="1817"/>
      <c r="H391" s="1574" t="s">
        <v>1262</v>
      </c>
      <c r="I391" s="1575"/>
      <c r="J391" s="320" t="s">
        <v>897</v>
      </c>
      <c r="K391" s="405"/>
      <c r="L391" s="406"/>
      <c r="M391" s="406"/>
      <c r="N391" s="406"/>
      <c r="O391" s="1977"/>
      <c r="P391" s="1978"/>
    </row>
    <row r="392" spans="1:16" ht="31.5" customHeight="1">
      <c r="B392" s="1939" t="s">
        <v>1266</v>
      </c>
      <c r="C392" s="1940"/>
      <c r="D392" s="1940"/>
      <c r="E392" s="1940"/>
      <c r="F392" s="1940"/>
      <c r="G392" s="1940"/>
      <c r="H392" s="1940"/>
      <c r="I392" s="1940"/>
      <c r="J392" s="1940"/>
      <c r="K392" s="1940"/>
      <c r="L392" s="1940"/>
      <c r="M392" s="1940"/>
      <c r="N392" s="1940"/>
      <c r="O392" s="1940"/>
      <c r="P392" s="407"/>
    </row>
    <row r="393" spans="1:16" ht="15"/>
    <row r="394" spans="1:16" ht="15"/>
  </sheetData>
  <protectedRanges>
    <protectedRange algorithmName="SHA-512" hashValue="Vy4WNnMLetCeG+ng9ui6x3+uqKOOyXkr9ydS0hpE1nBblJqWNCsRpMCB+kdhYYAjvYZVZFDOlkpNDEp6qTa4+w==" saltValue="f8i8fDNrQTExav3GvUuKAA==" spinCount="100000" sqref="J59:J65" name="Range1_3"/>
  </protectedRanges>
  <mergeCells count="887">
    <mergeCell ref="F1:N1"/>
    <mergeCell ref="B2:G2"/>
    <mergeCell ref="B4:N4"/>
    <mergeCell ref="L10:N10"/>
    <mergeCell ref="C11:H11"/>
    <mergeCell ref="J11:K11"/>
    <mergeCell ref="L11:N11"/>
    <mergeCell ref="G3:O3"/>
    <mergeCell ref="C12:H12"/>
    <mergeCell ref="J12:K12"/>
    <mergeCell ref="L12:N12"/>
    <mergeCell ref="B5:P5"/>
    <mergeCell ref="C6:H6"/>
    <mergeCell ref="K6:N6"/>
    <mergeCell ref="O6:O18"/>
    <mergeCell ref="B7:N7"/>
    <mergeCell ref="C8:E8"/>
    <mergeCell ref="F8:N8"/>
    <mergeCell ref="C9:H9"/>
    <mergeCell ref="C10:H10"/>
    <mergeCell ref="J10:K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1"/>
    <mergeCell ref="L25:N31"/>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52:E52"/>
    <mergeCell ref="G52:H52"/>
    <mergeCell ref="I52:J52"/>
    <mergeCell ref="K52:L52"/>
    <mergeCell ref="C53:E53"/>
    <mergeCell ref="G53:H53"/>
    <mergeCell ref="I53:J53"/>
    <mergeCell ref="K53:L53"/>
    <mergeCell ref="C49:E49"/>
    <mergeCell ref="G49:H49"/>
    <mergeCell ref="I49:J49"/>
    <mergeCell ref="K49:L49"/>
    <mergeCell ref="B50:P50"/>
    <mergeCell ref="C51:E51"/>
    <mergeCell ref="G51:H51"/>
    <mergeCell ref="I51:J51"/>
    <mergeCell ref="K51:L51"/>
    <mergeCell ref="C56:E56"/>
    <mergeCell ref="G56:H56"/>
    <mergeCell ref="I56:J56"/>
    <mergeCell ref="K56:L56"/>
    <mergeCell ref="C57:E57"/>
    <mergeCell ref="G57:H57"/>
    <mergeCell ref="I57:J57"/>
    <mergeCell ref="K57:L57"/>
    <mergeCell ref="C54:E54"/>
    <mergeCell ref="G54:H54"/>
    <mergeCell ref="I54:J54"/>
    <mergeCell ref="K54:L54"/>
    <mergeCell ref="C55:E55"/>
    <mergeCell ref="G55:H55"/>
    <mergeCell ref="I55:J55"/>
    <mergeCell ref="K55:L55"/>
    <mergeCell ref="L62:N62"/>
    <mergeCell ref="C63:I63"/>
    <mergeCell ref="L63:N63"/>
    <mergeCell ref="C64:I64"/>
    <mergeCell ref="L64:N64"/>
    <mergeCell ref="C65:I65"/>
    <mergeCell ref="L65:N65"/>
    <mergeCell ref="B58:P58"/>
    <mergeCell ref="C59:I59"/>
    <mergeCell ref="L59:N59"/>
    <mergeCell ref="O59:O64"/>
    <mergeCell ref="P59:P64"/>
    <mergeCell ref="C60:I60"/>
    <mergeCell ref="L60:N60"/>
    <mergeCell ref="C61:I61"/>
    <mergeCell ref="L61:N61"/>
    <mergeCell ref="C62:I62"/>
    <mergeCell ref="C66:J66"/>
    <mergeCell ref="K66:K71"/>
    <mergeCell ref="L66:N71"/>
    <mergeCell ref="O66:O71"/>
    <mergeCell ref="P66:P71"/>
    <mergeCell ref="C67:I67"/>
    <mergeCell ref="C68:I68"/>
    <mergeCell ref="C69:I69"/>
    <mergeCell ref="C70:I70"/>
    <mergeCell ref="C71:F71"/>
    <mergeCell ref="G71:J71"/>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B85:E89"/>
    <mergeCell ref="F85:H85"/>
    <mergeCell ref="I85:J85"/>
    <mergeCell ref="K85:N85"/>
    <mergeCell ref="P85:P89"/>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93"/>
    <mergeCell ref="B92:F93"/>
    <mergeCell ref="G92:N92"/>
    <mergeCell ref="K93:N93"/>
    <mergeCell ref="C94:J94"/>
    <mergeCell ref="K94:N96"/>
    <mergeCell ref="P94:P137"/>
    <mergeCell ref="C100:J100"/>
    <mergeCell ref="K100:N102"/>
    <mergeCell ref="C101:F101"/>
    <mergeCell ref="C102:F102"/>
    <mergeCell ref="C103:J103"/>
    <mergeCell ref="K103:N105"/>
    <mergeCell ref="C104:F104"/>
    <mergeCell ref="C105:F105"/>
    <mergeCell ref="C95:F95"/>
    <mergeCell ref="C96:F96"/>
    <mergeCell ref="C97:J97"/>
    <mergeCell ref="K97:N99"/>
    <mergeCell ref="C98:F98"/>
    <mergeCell ref="C99:F99"/>
    <mergeCell ref="C112:J112"/>
    <mergeCell ref="K112:N114"/>
    <mergeCell ref="C113:F113"/>
    <mergeCell ref="C114:F114"/>
    <mergeCell ref="C115:J115"/>
    <mergeCell ref="K115:N117"/>
    <mergeCell ref="C116:F116"/>
    <mergeCell ref="C117:F117"/>
    <mergeCell ref="C106:J106"/>
    <mergeCell ref="K106:N108"/>
    <mergeCell ref="C107:F107"/>
    <mergeCell ref="C108:F108"/>
    <mergeCell ref="C109:J109"/>
    <mergeCell ref="K109:N111"/>
    <mergeCell ref="C110:F110"/>
    <mergeCell ref="C111:F111"/>
    <mergeCell ref="C124:J124"/>
    <mergeCell ref="K124:N126"/>
    <mergeCell ref="C125:F125"/>
    <mergeCell ref="C126:F126"/>
    <mergeCell ref="C127:J127"/>
    <mergeCell ref="K127:N129"/>
    <mergeCell ref="C128:F128"/>
    <mergeCell ref="C129:F129"/>
    <mergeCell ref="C118:J118"/>
    <mergeCell ref="K118:N120"/>
    <mergeCell ref="C119:F119"/>
    <mergeCell ref="C120:F120"/>
    <mergeCell ref="C121:J121"/>
    <mergeCell ref="K121:N123"/>
    <mergeCell ref="C122:F122"/>
    <mergeCell ref="C123:F123"/>
    <mergeCell ref="C137:F137"/>
    <mergeCell ref="G137:N137"/>
    <mergeCell ref="B138:P138"/>
    <mergeCell ref="C139:F139"/>
    <mergeCell ref="H139:I139"/>
    <mergeCell ref="J139:N139"/>
    <mergeCell ref="C130:J130"/>
    <mergeCell ref="K130:N132"/>
    <mergeCell ref="C131:F131"/>
    <mergeCell ref="C132:F132"/>
    <mergeCell ref="C133:N133"/>
    <mergeCell ref="C134:D134"/>
    <mergeCell ref="E134:J134"/>
    <mergeCell ref="K134:N136"/>
    <mergeCell ref="C135:F135"/>
    <mergeCell ref="C136:F136"/>
    <mergeCell ref="H143:J143"/>
    <mergeCell ref="C144:G144"/>
    <mergeCell ref="H144:J144"/>
    <mergeCell ref="C145:G145"/>
    <mergeCell ref="H145:J145"/>
    <mergeCell ref="L145:N146"/>
    <mergeCell ref="B140:P140"/>
    <mergeCell ref="C141:G141"/>
    <mergeCell ref="H141:J141"/>
    <mergeCell ref="K141:K148"/>
    <mergeCell ref="L141:N144"/>
    <mergeCell ref="O141:O144"/>
    <mergeCell ref="P141:P144"/>
    <mergeCell ref="C142:G142"/>
    <mergeCell ref="H142:J142"/>
    <mergeCell ref="C143:G143"/>
    <mergeCell ref="O145:O146"/>
    <mergeCell ref="P145:P146"/>
    <mergeCell ref="C146:G146"/>
    <mergeCell ref="H146:J146"/>
    <mergeCell ref="C147:G147"/>
    <mergeCell ref="H147:J147"/>
    <mergeCell ref="L147:N148"/>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D153:F153"/>
    <mergeCell ref="G153:I153"/>
    <mergeCell ref="J153:L153"/>
    <mergeCell ref="M153:N153"/>
    <mergeCell ref="D154:F154"/>
    <mergeCell ref="G154:I154"/>
    <mergeCell ref="J154:L154"/>
    <mergeCell ref="M154:N154"/>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F161"/>
    <mergeCell ref="G161:I161"/>
    <mergeCell ref="J161:L161"/>
    <mergeCell ref="M161:N161"/>
    <mergeCell ref="C162:F162"/>
    <mergeCell ref="G162:I162"/>
    <mergeCell ref="J162:L162"/>
    <mergeCell ref="M162:N162"/>
    <mergeCell ref="C159:F159"/>
    <mergeCell ref="G159:I159"/>
    <mergeCell ref="J159:L159"/>
    <mergeCell ref="M159:N159"/>
    <mergeCell ref="C160:F160"/>
    <mergeCell ref="G160:I160"/>
    <mergeCell ref="J160:L160"/>
    <mergeCell ref="M160:N160"/>
    <mergeCell ref="C165:E165"/>
    <mergeCell ref="G165:I165"/>
    <mergeCell ref="J165:L165"/>
    <mergeCell ref="M165:N165"/>
    <mergeCell ref="B166:N166"/>
    <mergeCell ref="C167:E167"/>
    <mergeCell ref="G167:K167"/>
    <mergeCell ref="L167:N167"/>
    <mergeCell ref="C163:F163"/>
    <mergeCell ref="G163:I163"/>
    <mergeCell ref="J163:L163"/>
    <mergeCell ref="M163:N163"/>
    <mergeCell ref="C164:F164"/>
    <mergeCell ref="G164:I164"/>
    <mergeCell ref="J164:L164"/>
    <mergeCell ref="M164:N164"/>
    <mergeCell ref="L170:N170"/>
    <mergeCell ref="C171:E171"/>
    <mergeCell ref="G171:K171"/>
    <mergeCell ref="L171:N171"/>
    <mergeCell ref="C172:E172"/>
    <mergeCell ref="G172:K172"/>
    <mergeCell ref="L172:N172"/>
    <mergeCell ref="O167:O178"/>
    <mergeCell ref="P167:P178"/>
    <mergeCell ref="C168:E168"/>
    <mergeCell ref="G168:K168"/>
    <mergeCell ref="L168:N168"/>
    <mergeCell ref="C169:E169"/>
    <mergeCell ref="G169:K169"/>
    <mergeCell ref="L169:N169"/>
    <mergeCell ref="C170:E170"/>
    <mergeCell ref="G170:K170"/>
    <mergeCell ref="C175:E175"/>
    <mergeCell ref="G175:K175"/>
    <mergeCell ref="L175:N175"/>
    <mergeCell ref="C176:E176"/>
    <mergeCell ref="G176:K176"/>
    <mergeCell ref="L176:N176"/>
    <mergeCell ref="C173:E173"/>
    <mergeCell ref="G173:K173"/>
    <mergeCell ref="L173:N173"/>
    <mergeCell ref="C174:E174"/>
    <mergeCell ref="G174:K174"/>
    <mergeCell ref="L174:N174"/>
    <mergeCell ref="P179:P190"/>
    <mergeCell ref="C180:E180"/>
    <mergeCell ref="G180:N180"/>
    <mergeCell ref="C181:E181"/>
    <mergeCell ref="G181:N181"/>
    <mergeCell ref="C182:E182"/>
    <mergeCell ref="G182:N182"/>
    <mergeCell ref="C177:E177"/>
    <mergeCell ref="G177:K177"/>
    <mergeCell ref="L177:N177"/>
    <mergeCell ref="C178:E178"/>
    <mergeCell ref="G178:K178"/>
    <mergeCell ref="L178:N178"/>
    <mergeCell ref="C183:E183"/>
    <mergeCell ref="G183:N183"/>
    <mergeCell ref="C184:E184"/>
    <mergeCell ref="G184:N184"/>
    <mergeCell ref="C185:E185"/>
    <mergeCell ref="G185:N185"/>
    <mergeCell ref="C179:E179"/>
    <mergeCell ref="G179:N179"/>
    <mergeCell ref="O179:O190"/>
    <mergeCell ref="C189:E189"/>
    <mergeCell ref="G189:N189"/>
    <mergeCell ref="C190:E190"/>
    <mergeCell ref="G190:N190"/>
    <mergeCell ref="C191:E191"/>
    <mergeCell ref="G191:K191"/>
    <mergeCell ref="L191:N191"/>
    <mergeCell ref="C186:E186"/>
    <mergeCell ref="G186:N186"/>
    <mergeCell ref="C187:E187"/>
    <mergeCell ref="G187:N187"/>
    <mergeCell ref="C188:E188"/>
    <mergeCell ref="G188:N188"/>
    <mergeCell ref="O191:O202"/>
    <mergeCell ref="L201:N201"/>
    <mergeCell ref="C202:E202"/>
    <mergeCell ref="G202:K202"/>
    <mergeCell ref="L202:N202"/>
    <mergeCell ref="C199:E199"/>
    <mergeCell ref="G199:K199"/>
    <mergeCell ref="L199:N199"/>
    <mergeCell ref="P191:P202"/>
    <mergeCell ref="C192:E192"/>
    <mergeCell ref="G192:K192"/>
    <mergeCell ref="L192:N192"/>
    <mergeCell ref="C193:E193"/>
    <mergeCell ref="G193:K193"/>
    <mergeCell ref="L193:N193"/>
    <mergeCell ref="C194:E194"/>
    <mergeCell ref="G194:K194"/>
    <mergeCell ref="C197:E197"/>
    <mergeCell ref="G197:K197"/>
    <mergeCell ref="L197:N197"/>
    <mergeCell ref="C198:E198"/>
    <mergeCell ref="G198:K198"/>
    <mergeCell ref="L198:N198"/>
    <mergeCell ref="L194:N194"/>
    <mergeCell ref="C195:E195"/>
    <mergeCell ref="G195:K195"/>
    <mergeCell ref="L195:N195"/>
    <mergeCell ref="C196:E196"/>
    <mergeCell ref="G196:K196"/>
    <mergeCell ref="L196:N196"/>
    <mergeCell ref="C201:E201"/>
    <mergeCell ref="G201:K201"/>
    <mergeCell ref="C200:E200"/>
    <mergeCell ref="G200:K200"/>
    <mergeCell ref="L200:N200"/>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F226:J226"/>
    <mergeCell ref="C227:G227"/>
    <mergeCell ref="H227:J227"/>
    <mergeCell ref="H221:J221"/>
    <mergeCell ref="G209:N209"/>
    <mergeCell ref="C213:E213"/>
    <mergeCell ref="G213:N213"/>
    <mergeCell ref="C214:E214"/>
    <mergeCell ref="G214:N214"/>
    <mergeCell ref="C215:G215"/>
    <mergeCell ref="H215:J215"/>
    <mergeCell ref="K215:K221"/>
    <mergeCell ref="L215:N221"/>
    <mergeCell ref="H220:J220"/>
    <mergeCell ref="C221:G221"/>
    <mergeCell ref="C222:N222"/>
    <mergeCell ref="O215:O221"/>
    <mergeCell ref="P215:P221"/>
    <mergeCell ref="C216:J216"/>
    <mergeCell ref="D217:G217"/>
    <mergeCell ref="H217:J217"/>
    <mergeCell ref="D218:G218"/>
    <mergeCell ref="H218:J218"/>
    <mergeCell ref="D219:G219"/>
    <mergeCell ref="H219:J219"/>
    <mergeCell ref="D220:G220"/>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P222:P226"/>
    <mergeCell ref="C223:G223"/>
    <mergeCell ref="H223:J223"/>
    <mergeCell ref="K223:K228"/>
    <mergeCell ref="L223:N228"/>
    <mergeCell ref="C224:G224"/>
    <mergeCell ref="H224:J224"/>
    <mergeCell ref="C225:G225"/>
    <mergeCell ref="H225:J225"/>
    <mergeCell ref="C226:E226"/>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H257:N258"/>
    <mergeCell ref="C260:E260"/>
    <mergeCell ref="H260:N260"/>
    <mergeCell ref="C261:E261"/>
    <mergeCell ref="H261:N261"/>
    <mergeCell ref="P263:P267"/>
    <mergeCell ref="C264:E264"/>
    <mergeCell ref="C265:E265"/>
    <mergeCell ref="C266:E266"/>
    <mergeCell ref="C267:E267"/>
    <mergeCell ref="B268:P268"/>
    <mergeCell ref="C262:E262"/>
    <mergeCell ref="H262:N262"/>
    <mergeCell ref="C263:E263"/>
    <mergeCell ref="G263:G267"/>
    <mergeCell ref="H263:N267"/>
    <mergeCell ref="O263:O267"/>
    <mergeCell ref="C269:F269"/>
    <mergeCell ref="I269:N269"/>
    <mergeCell ref="O269:O277"/>
    <mergeCell ref="P269:P277"/>
    <mergeCell ref="B270:N270"/>
    <mergeCell ref="C271:F271"/>
    <mergeCell ref="H271:H276"/>
    <mergeCell ref="I271:N276"/>
    <mergeCell ref="C272:G272"/>
    <mergeCell ref="D273:E273"/>
    <mergeCell ref="C277:E277"/>
    <mergeCell ref="F277:G277"/>
    <mergeCell ref="I277:N277"/>
    <mergeCell ref="O257:O262"/>
    <mergeCell ref="P257:P262"/>
    <mergeCell ref="C258:E258"/>
    <mergeCell ref="C259:N259"/>
    <mergeCell ref="B278:B279"/>
    <mergeCell ref="C278:G279"/>
    <mergeCell ref="H278:J278"/>
    <mergeCell ref="K278:N278"/>
    <mergeCell ref="F273:G273"/>
    <mergeCell ref="D274:E274"/>
    <mergeCell ref="F274:G274"/>
    <mergeCell ref="D275:E275"/>
    <mergeCell ref="F275:G275"/>
    <mergeCell ref="D276:E276"/>
    <mergeCell ref="F276:G276"/>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C329:G329"/>
    <mergeCell ref="H329:I329"/>
    <mergeCell ref="J329:K329"/>
    <mergeCell ref="P324:P372"/>
    <mergeCell ref="C325:K325"/>
    <mergeCell ref="L325:L372"/>
    <mergeCell ref="M325:N372"/>
    <mergeCell ref="D326:I326"/>
    <mergeCell ref="J326:K326"/>
    <mergeCell ref="D327:I327"/>
    <mergeCell ref="J327:K327"/>
    <mergeCell ref="D328:G328"/>
    <mergeCell ref="H328:I328"/>
    <mergeCell ref="D334:G334"/>
    <mergeCell ref="H334:I334"/>
    <mergeCell ref="J334:K334"/>
    <mergeCell ref="H335:I335"/>
    <mergeCell ref="J335:K335"/>
    <mergeCell ref="D336:I336"/>
    <mergeCell ref="J336:K336"/>
    <mergeCell ref="D330:I330"/>
    <mergeCell ref="J330:K330"/>
    <mergeCell ref="C331:K331"/>
    <mergeCell ref="D332:I332"/>
    <mergeCell ref="J332:K332"/>
    <mergeCell ref="D333:I333"/>
    <mergeCell ref="J333:K333"/>
    <mergeCell ref="H341:I341"/>
    <mergeCell ref="J341:K341"/>
    <mergeCell ref="D342:I342"/>
    <mergeCell ref="J342:K342"/>
    <mergeCell ref="C343:K343"/>
    <mergeCell ref="D344:I344"/>
    <mergeCell ref="J344:K344"/>
    <mergeCell ref="C337:K337"/>
    <mergeCell ref="D338:I338"/>
    <mergeCell ref="J338:K338"/>
    <mergeCell ref="D339:I339"/>
    <mergeCell ref="J339:K339"/>
    <mergeCell ref="D340:G340"/>
    <mergeCell ref="H340:I340"/>
    <mergeCell ref="J340:K340"/>
    <mergeCell ref="D348:I348"/>
    <mergeCell ref="J348:K348"/>
    <mergeCell ref="C349:K349"/>
    <mergeCell ref="D350:I350"/>
    <mergeCell ref="J350:K350"/>
    <mergeCell ref="D351:I351"/>
    <mergeCell ref="J351:K351"/>
    <mergeCell ref="D345:I345"/>
    <mergeCell ref="J345:K345"/>
    <mergeCell ref="D346:G346"/>
    <mergeCell ref="H346:I346"/>
    <mergeCell ref="J346:K346"/>
    <mergeCell ref="H347:I347"/>
    <mergeCell ref="J347:K347"/>
    <mergeCell ref="C355:K355"/>
    <mergeCell ref="D356:I356"/>
    <mergeCell ref="J356:K356"/>
    <mergeCell ref="D357:I357"/>
    <mergeCell ref="J357:K357"/>
    <mergeCell ref="D358:G358"/>
    <mergeCell ref="H358:I358"/>
    <mergeCell ref="J358:K358"/>
    <mergeCell ref="D352:G352"/>
    <mergeCell ref="H352:I352"/>
    <mergeCell ref="J352:K352"/>
    <mergeCell ref="H353:I353"/>
    <mergeCell ref="J353:K353"/>
    <mergeCell ref="D354:I354"/>
    <mergeCell ref="J354:K354"/>
    <mergeCell ref="D363:I363"/>
    <mergeCell ref="J363:K363"/>
    <mergeCell ref="D364:G364"/>
    <mergeCell ref="H364:I364"/>
    <mergeCell ref="J364:K364"/>
    <mergeCell ref="H365:I365"/>
    <mergeCell ref="J365:K365"/>
    <mergeCell ref="H359:I359"/>
    <mergeCell ref="J359:K359"/>
    <mergeCell ref="D360:I360"/>
    <mergeCell ref="J360:K360"/>
    <mergeCell ref="C361:K361"/>
    <mergeCell ref="D362:I362"/>
    <mergeCell ref="J362:K362"/>
    <mergeCell ref="D370:G370"/>
    <mergeCell ref="H370:I370"/>
    <mergeCell ref="J370:K370"/>
    <mergeCell ref="H371:I371"/>
    <mergeCell ref="J371:K371"/>
    <mergeCell ref="D372:I372"/>
    <mergeCell ref="J372:K372"/>
    <mergeCell ref="D366:I366"/>
    <mergeCell ref="J366:K366"/>
    <mergeCell ref="C367:K367"/>
    <mergeCell ref="D368:I368"/>
    <mergeCell ref="J368:K368"/>
    <mergeCell ref="D369:I369"/>
    <mergeCell ref="J369:K369"/>
    <mergeCell ref="C376:G376"/>
    <mergeCell ref="H376:I376"/>
    <mergeCell ref="J376:J377"/>
    <mergeCell ref="K376:N377"/>
    <mergeCell ref="O376:O377"/>
    <mergeCell ref="P376:P377"/>
    <mergeCell ref="C377:G377"/>
    <mergeCell ref="H377:I377"/>
    <mergeCell ref="C373:G373"/>
    <mergeCell ref="J373:N373"/>
    <mergeCell ref="C374:G374"/>
    <mergeCell ref="J374:N374"/>
    <mergeCell ref="O374:O375"/>
    <mergeCell ref="P374:P375"/>
    <mergeCell ref="C375:G375"/>
    <mergeCell ref="H375:N375"/>
    <mergeCell ref="B378:G378"/>
    <mergeCell ref="H378:N378"/>
    <mergeCell ref="O378:P378"/>
    <mergeCell ref="B379:P379"/>
    <mergeCell ref="C380:G380"/>
    <mergeCell ref="H380:I380"/>
    <mergeCell ref="K380:N380"/>
    <mergeCell ref="O380:P391"/>
    <mergeCell ref="C381:G381"/>
    <mergeCell ref="H381:I381"/>
    <mergeCell ref="C384:G384"/>
    <mergeCell ref="H384:I384"/>
    <mergeCell ref="K384:N384"/>
    <mergeCell ref="C385:G385"/>
    <mergeCell ref="H385:I385"/>
    <mergeCell ref="K385:N385"/>
    <mergeCell ref="K381:N381"/>
    <mergeCell ref="C382:G382"/>
    <mergeCell ref="H382:I382"/>
    <mergeCell ref="K382:N382"/>
    <mergeCell ref="D383:G383"/>
    <mergeCell ref="H383:I383"/>
    <mergeCell ref="B392:O392"/>
    <mergeCell ref="D389:G389"/>
    <mergeCell ref="H389:I389"/>
    <mergeCell ref="D390:G390"/>
    <mergeCell ref="H390:I390"/>
    <mergeCell ref="D391:G391"/>
    <mergeCell ref="H391:I391"/>
    <mergeCell ref="C386:G386"/>
    <mergeCell ref="H386:I386"/>
    <mergeCell ref="K386:N386"/>
    <mergeCell ref="C387:I387"/>
    <mergeCell ref="K387:N387"/>
    <mergeCell ref="D388:G388"/>
    <mergeCell ref="H388:I388"/>
  </mergeCells>
  <conditionalFormatting sqref="F8">
    <cfRule type="containsBlanks" dxfId="8294" priority="210">
      <formula>LEN(TRIM(F8))=0</formula>
    </cfRule>
    <cfRule type="expression" dxfId="8293" priority="211">
      <formula>$N$13="No"</formula>
    </cfRule>
    <cfRule type="expression" dxfId="8292" priority="212">
      <formula>$N$13="Not applicable"</formula>
    </cfRule>
    <cfRule type="expression" dxfId="8291" priority="213">
      <formula>$N$13="Don't know"</formula>
    </cfRule>
    <cfRule type="expression" dxfId="8290" priority="214">
      <formula>$F$16="Not applicable"</formula>
    </cfRule>
    <cfRule type="expression" dxfId="8289" priority="215">
      <formula>$F$16="Don't know"</formula>
    </cfRule>
    <cfRule type="expression" dxfId="8288" priority="216">
      <formula>$F$16="No"</formula>
    </cfRule>
  </conditionalFormatting>
  <conditionalFormatting sqref="F47">
    <cfRule type="expression" dxfId="8287" priority="161">
      <formula>$N$13="No"</formula>
    </cfRule>
    <cfRule type="expression" dxfId="8286" priority="162">
      <formula>$N$13="Not applicable"</formula>
    </cfRule>
    <cfRule type="expression" dxfId="8285" priority="163">
      <formula>$N$13="Don't know"</formula>
    </cfRule>
  </conditionalFormatting>
  <conditionalFormatting sqref="F73:F75">
    <cfRule type="containsBlanks" dxfId="8284" priority="156">
      <formula>LEN(TRIM(F73))=0</formula>
    </cfRule>
  </conditionalFormatting>
  <conditionalFormatting sqref="F77:F80">
    <cfRule type="containsBlanks" dxfId="8283" priority="155">
      <formula>LEN(TRIM(F77))=0</formula>
    </cfRule>
  </conditionalFormatting>
  <conditionalFormatting sqref="F168:F178">
    <cfRule type="containsBlanks" dxfId="8282" priority="150">
      <formula>LEN(TRIM(F168))=0</formula>
    </cfRule>
  </conditionalFormatting>
  <conditionalFormatting sqref="F180:F190">
    <cfRule type="containsBlanks" dxfId="8281" priority="149">
      <formula>LEN(TRIM(F180))=0</formula>
    </cfRule>
  </conditionalFormatting>
  <conditionalFormatting sqref="F192:F202">
    <cfRule type="containsBlanks" dxfId="8280" priority="148">
      <formula>LEN(TRIM(F192))=0</formula>
    </cfRule>
  </conditionalFormatting>
  <conditionalFormatting sqref="F204:F214">
    <cfRule type="containsBlanks" dxfId="8279" priority="147">
      <formula>LEN(TRIM(F204))=0</formula>
    </cfRule>
  </conditionalFormatting>
  <conditionalFormatting sqref="F248">
    <cfRule type="containsBlanks" dxfId="8278" priority="3">
      <formula>LEN(TRIM(F248))=0</formula>
    </cfRule>
  </conditionalFormatting>
  <conditionalFormatting sqref="F257:F258">
    <cfRule type="containsBlanks" dxfId="8277" priority="178">
      <formula>LEN(TRIM(F257))=0</formula>
    </cfRule>
  </conditionalFormatting>
  <conditionalFormatting sqref="F258">
    <cfRule type="expression" dxfId="8276" priority="48">
      <formula>#REF!="Sim"</formula>
    </cfRule>
  </conditionalFormatting>
  <conditionalFormatting sqref="F260:F267">
    <cfRule type="containsBlanks" dxfId="8275" priority="47">
      <formula>LEN(TRIM(F260))=0</formula>
    </cfRule>
  </conditionalFormatting>
  <conditionalFormatting sqref="F264:F267">
    <cfRule type="expression" dxfId="8274" priority="46">
      <formula>$F$263="Não"</formula>
    </cfRule>
  </conditionalFormatting>
  <conditionalFormatting sqref="F273:F277">
    <cfRule type="containsBlanks" dxfId="8273" priority="43">
      <formula>LEN(TRIM(F273))=0</formula>
    </cfRule>
  </conditionalFormatting>
  <conditionalFormatting sqref="F250:G250 F251 F252:G252 F253 F254:G254">
    <cfRule type="containsBlanks" dxfId="8272" priority="189">
      <formula>LEN(TRIM(F250))=0</formula>
    </cfRule>
  </conditionalFormatting>
  <conditionalFormatting sqref="F273:G277">
    <cfRule type="expression" dxfId="8271" priority="40">
      <formula>OR($G$271="Não",$G$271="Não sei",$G$271="Não se aplica (não há um LMIS)")</formula>
    </cfRule>
    <cfRule type="expression" dxfId="8270" priority="41">
      <formula>OR($G$271="No",$G$271="Don't know")</formula>
    </cfRule>
    <cfRule type="expression" dxfId="8269" priority="42">
      <formula>OR($G$269="Não",$G$269="Não sei")</formula>
    </cfRule>
  </conditionalFormatting>
  <conditionalFormatting sqref="F86:J89">
    <cfRule type="containsBlanks" dxfId="8268" priority="91">
      <formula>LEN(TRIM(F86))=0</formula>
    </cfRule>
  </conditionalFormatting>
  <conditionalFormatting sqref="F47:L47">
    <cfRule type="containsBlanks" dxfId="8267" priority="164">
      <formula>LEN(TRIM(F47))=0</formula>
    </cfRule>
  </conditionalFormatting>
  <conditionalFormatting sqref="F52:L56">
    <cfRule type="containsBlanks" dxfId="8266" priority="2">
      <formula>LEN(TRIM(F52))=0</formula>
    </cfRule>
  </conditionalFormatting>
  <conditionalFormatting sqref="F45:M45">
    <cfRule type="expression" dxfId="8265" priority="96">
      <formula>OR($I$42="Não",$I$42="Não sei")</formula>
    </cfRule>
    <cfRule type="containsBlanks" dxfId="8264" priority="97">
      <formula>LEN(TRIM(F45))=0</formula>
    </cfRule>
  </conditionalFormatting>
  <conditionalFormatting sqref="F47:M47">
    <cfRule type="expression" dxfId="8263" priority="94">
      <formula>OR($I$42="Não",$I$42="Não sei")</formula>
    </cfRule>
  </conditionalFormatting>
  <conditionalFormatting sqref="F8:N8 K19:N23">
    <cfRule type="expression" dxfId="8262" priority="123">
      <formula>OR($I$6="Não",$I$6="Não sei")</formula>
    </cfRule>
  </conditionalFormatting>
  <conditionalFormatting sqref="F86:N89">
    <cfRule type="expression" dxfId="8261" priority="90">
      <formula>OR($H$84="Não",$H$84="Não sei")</formula>
    </cfRule>
  </conditionalFormatting>
  <conditionalFormatting sqref="G38:G39">
    <cfRule type="expression" dxfId="8260" priority="99">
      <formula>$J$35="Não"</formula>
    </cfRule>
  </conditionalFormatting>
  <conditionalFormatting sqref="G139">
    <cfRule type="containsBlanks" dxfId="8259" priority="154">
      <formula>LEN(TRIM(G139))=0</formula>
    </cfRule>
  </conditionalFormatting>
  <conditionalFormatting sqref="G151:G164 J151:J164">
    <cfRule type="containsBlanks" dxfId="8258" priority="84">
      <formula>LEN(TRIM(G151))=0</formula>
    </cfRule>
  </conditionalFormatting>
  <conditionalFormatting sqref="G256">
    <cfRule type="containsBlanks" dxfId="8257" priority="188">
      <formula>LEN(TRIM(G256))=0</formula>
    </cfRule>
  </conditionalFormatting>
  <conditionalFormatting sqref="G269">
    <cfRule type="containsBlanks" dxfId="8256" priority="145">
      <formula>LEN(TRIM(G269))=0</formula>
    </cfRule>
  </conditionalFormatting>
  <conditionalFormatting sqref="G271">
    <cfRule type="expression" dxfId="8255" priority="44">
      <formula>OR($G$269="Não",$G$269="Não sei")</formula>
    </cfRule>
    <cfRule type="containsBlanks" dxfId="8254" priority="45">
      <formula>LEN(TRIM(G271))=0</formula>
    </cfRule>
  </conditionalFormatting>
  <conditionalFormatting sqref="G151:I151">
    <cfRule type="expression" dxfId="8253" priority="83">
      <formula>OR($I$94="Não",$I$94="Não sei")</formula>
    </cfRule>
  </conditionalFormatting>
  <conditionalFormatting sqref="G152:I159">
    <cfRule type="expression" dxfId="8252" priority="81">
      <formula>OR($I$97="Não",$I$97="Não sei")</formula>
    </cfRule>
  </conditionalFormatting>
  <conditionalFormatting sqref="G160:I160">
    <cfRule type="expression" dxfId="8251" priority="79">
      <formula>OR($I$118="Não",$I$118="Não sei")</formula>
    </cfRule>
  </conditionalFormatting>
  <conditionalFormatting sqref="G161:I161">
    <cfRule type="expression" dxfId="8250" priority="77">
      <formula>OR($I$121="Não",$I$121="Não sei")</formula>
    </cfRule>
  </conditionalFormatting>
  <conditionalFormatting sqref="G162:I162">
    <cfRule type="expression" dxfId="8249" priority="76">
      <formula>OR($I$124="Não",$I$124="Não sei")</formula>
    </cfRule>
  </conditionalFormatting>
  <conditionalFormatting sqref="G163:I163">
    <cfRule type="expression" dxfId="8248" priority="73">
      <formula>OR($I$127="Não",$I$127="Não sei")</formula>
    </cfRule>
  </conditionalFormatting>
  <conditionalFormatting sqref="G164:I164">
    <cfRule type="expression" dxfId="8247" priority="72">
      <formula>OR($I$130="Não",$I$130="Não sei")</formula>
    </cfRule>
  </conditionalFormatting>
  <conditionalFormatting sqref="G38:J39">
    <cfRule type="expression" dxfId="8246" priority="98">
      <formula>OR($J$35="Não",$J$35="Não sei")</formula>
    </cfRule>
    <cfRule type="containsBlanks" dxfId="8245" priority="100">
      <formula>LEN(TRIM(G38))=0</formula>
    </cfRule>
  </conditionalFormatting>
  <conditionalFormatting sqref="G71:J71">
    <cfRule type="containsBlanks" dxfId="8244" priority="190">
      <formula>LEN(TRIM(G71))=0</formula>
    </cfRule>
  </conditionalFormatting>
  <conditionalFormatting sqref="G95:J96 G98:J99 G101:J102 G104:J105 G107:J108 G110:J111 G113:J114 G116:J117 G119:J120 G122:J123 G125:J126 G128:J129 G131:J132">
    <cfRule type="containsBlanks" dxfId="8243" priority="124">
      <formula>LEN(TRIM(G95))=0</formula>
    </cfRule>
  </conditionalFormatting>
  <conditionalFormatting sqref="G169:K178">
    <cfRule type="expression" dxfId="8242" priority="66">
      <formula>OR($F169="Não",$F169="Não sei")</formula>
    </cfRule>
  </conditionalFormatting>
  <conditionalFormatting sqref="G180:N190">
    <cfRule type="expression" dxfId="8241" priority="65">
      <formula>OR($F180="Não",$F180="Não sei")</formula>
    </cfRule>
  </conditionalFormatting>
  <conditionalFormatting sqref="G192:N202">
    <cfRule type="expression" dxfId="8240" priority="59">
      <formula>OR($F192="Não",$F192="Não sei")</formula>
    </cfRule>
  </conditionalFormatting>
  <conditionalFormatting sqref="G204:N214">
    <cfRule type="expression" dxfId="8239" priority="58">
      <formula>OR($F204="Não",$F204="Não sei")</formula>
    </cfRule>
  </conditionalFormatting>
  <conditionalFormatting sqref="H25:H26">
    <cfRule type="containsBlanks" dxfId="8238" priority="179">
      <formula>LEN(TRIM(H25))=0</formula>
    </cfRule>
  </conditionalFormatting>
  <conditionalFormatting sqref="H29:H32 H84 O279 H281:I284 K281:L284 O282 H286:I288 K286:L288 H290:I295 K290:L295 H297:I299 K297:L299 O304:O305 O310 O314 O317">
    <cfRule type="containsBlanks" dxfId="8237" priority="217">
      <formula>LEN(TRIM(H29))=0</formula>
    </cfRule>
  </conditionalFormatting>
  <conditionalFormatting sqref="H141">
    <cfRule type="containsBlanks" dxfId="8236" priority="7">
      <formula>LEN(TRIM(H141))=0</formula>
    </cfRule>
  </conditionalFormatting>
  <conditionalFormatting sqref="H141:H145">
    <cfRule type="expression" dxfId="8235" priority="4">
      <formula>#REF!="Don't know"</formula>
    </cfRule>
    <cfRule type="expression" dxfId="8234" priority="5">
      <formula>#REF!="No"</formula>
    </cfRule>
  </conditionalFormatting>
  <conditionalFormatting sqref="H142">
    <cfRule type="containsBlanks" dxfId="8233" priority="88">
      <formula>LEN(TRIM(H142))=0</formula>
    </cfRule>
  </conditionalFormatting>
  <conditionalFormatting sqref="H143">
    <cfRule type="containsBlanks" dxfId="8232" priority="6">
      <formula>LEN(TRIM(H143))=0</formula>
    </cfRule>
  </conditionalFormatting>
  <conditionalFormatting sqref="H144:H145">
    <cfRule type="containsBlanks" dxfId="8231" priority="87">
      <formula>LEN(TRIM(H144))=0</formula>
    </cfRule>
  </conditionalFormatting>
  <conditionalFormatting sqref="H147:H148">
    <cfRule type="expression" dxfId="8230" priority="151">
      <formula>#REF!="Don't know"</formula>
    </cfRule>
    <cfRule type="expression" dxfId="8229" priority="152">
      <formula>#REF!="No"</formula>
    </cfRule>
    <cfRule type="containsBlanks" dxfId="8228" priority="153">
      <formula>LEN(TRIM(H147))=0</formula>
    </cfRule>
  </conditionalFormatting>
  <conditionalFormatting sqref="H215">
    <cfRule type="containsBlanks" dxfId="8227" priority="197">
      <formula>LEN(TRIM(H215))=0</formula>
    </cfRule>
    <cfRule type="expression" dxfId="8226" priority="198">
      <formula>#REF!="Don't know"</formula>
    </cfRule>
    <cfRule type="expression" dxfId="8225" priority="199">
      <formula>#REF!="No"</formula>
    </cfRule>
  </conditionalFormatting>
  <conditionalFormatting sqref="H217:H220">
    <cfRule type="containsBlanks" dxfId="8224" priority="55">
      <formula>LEN(TRIM(H217))=0</formula>
    </cfRule>
    <cfRule type="expression" dxfId="8223" priority="56">
      <formula>$H$148="Don't know"</formula>
    </cfRule>
    <cfRule type="expression" dxfId="8222" priority="57">
      <formula>$H$148="no"</formula>
    </cfRule>
  </conditionalFormatting>
  <conditionalFormatting sqref="H223:H225">
    <cfRule type="containsBlanks" dxfId="8221" priority="53">
      <formula>LEN(TRIM(H223))=0</formula>
    </cfRule>
  </conditionalFormatting>
  <conditionalFormatting sqref="H227">
    <cfRule type="containsBlanks" dxfId="8220" priority="52">
      <formula>LEN(TRIM(H227))=0</formula>
    </cfRule>
  </conditionalFormatting>
  <conditionalFormatting sqref="H230">
    <cfRule type="containsBlanks" dxfId="8219" priority="51">
      <formula>LEN(TRIM(H230))=0</formula>
    </cfRule>
  </conditionalFormatting>
  <conditionalFormatting sqref="H304:H306">
    <cfRule type="containsBlanks" dxfId="8218" priority="39">
      <formula>LEN(TRIM(H304))=0</formula>
    </cfRule>
  </conditionalFormatting>
  <conditionalFormatting sqref="H308:H315">
    <cfRule type="containsBlanks" dxfId="8217" priority="36">
      <formula>LEN(TRIM(H308))=0</formula>
    </cfRule>
  </conditionalFormatting>
  <conditionalFormatting sqref="H317:H318">
    <cfRule type="containsBlanks" dxfId="8216" priority="144">
      <formula>LEN(TRIM(H317))=0</formula>
    </cfRule>
  </conditionalFormatting>
  <conditionalFormatting sqref="H320">
    <cfRule type="containsBlanks" dxfId="8215" priority="143">
      <formula>LEN(TRIM(H320))=0</formula>
    </cfRule>
  </conditionalFormatting>
  <conditionalFormatting sqref="H373:H374">
    <cfRule type="containsBlanks" dxfId="8214" priority="128">
      <formula>LEN(TRIM(H373))=0</formula>
    </cfRule>
  </conditionalFormatting>
  <conditionalFormatting sqref="H377 H376:I376">
    <cfRule type="containsBlanks" dxfId="8213" priority="195">
      <formula>LEN(TRIM(H376))=0</formula>
    </cfRule>
  </conditionalFormatting>
  <conditionalFormatting sqref="H380:H381">
    <cfRule type="containsBlanks" dxfId="8212" priority="23">
      <formula>LEN(TRIM(H380))=0</formula>
    </cfRule>
  </conditionalFormatting>
  <conditionalFormatting sqref="H380:H386">
    <cfRule type="containsBlanks" priority="24">
      <formula>LEN(TRIM(H380))=0</formula>
    </cfRule>
  </conditionalFormatting>
  <conditionalFormatting sqref="H382:H386">
    <cfRule type="containsBlanks" dxfId="8211" priority="26">
      <formula>LEN(TRIM(H382))=0</formula>
    </cfRule>
  </conditionalFormatting>
  <conditionalFormatting sqref="H388:H391">
    <cfRule type="containsBlanks" dxfId="8210" priority="176">
      <formula>LEN(TRIM(H388))=0</formula>
    </cfRule>
    <cfRule type="containsBlanks" priority="177">
      <formula>LEN(TRIM(H388))=0</formula>
    </cfRule>
  </conditionalFormatting>
  <conditionalFormatting sqref="H376:I376 H377">
    <cfRule type="containsBlanks" priority="196">
      <formula>LEN(TRIM(H376))=0</formula>
    </cfRule>
  </conditionalFormatting>
  <conditionalFormatting sqref="H377:I377">
    <cfRule type="expression" dxfId="8209" priority="27">
      <formula>OR($H$376="Não Plano PSE iniciado / desenvolvido",$H$376="Sim plano PSE mas nenhum componente FP / RH",$H$376="Não sei")</formula>
    </cfRule>
  </conditionalFormatting>
  <conditionalFormatting sqref="H381:I381">
    <cfRule type="expression" dxfId="8208" priority="22">
      <formula>OR($H$380="Não",$H$380="Não sei")</formula>
    </cfRule>
  </conditionalFormatting>
  <conditionalFormatting sqref="H384:I384">
    <cfRule type="expression" dxfId="8207" priority="25">
      <formula>OR($I$6="Não",$I$6="Não sei")</formula>
    </cfRule>
  </conditionalFormatting>
  <conditionalFormatting sqref="H142:J142 H144:J144">
    <cfRule type="expression" dxfId="8206" priority="86">
      <formula>OR($G$139="Não",$G$139="Não sei")</formula>
    </cfRule>
  </conditionalFormatting>
  <conditionalFormatting sqref="H146:J146">
    <cfRule type="expression" dxfId="8205" priority="85">
      <formula>OR($H$145="Não",$H$145="Não sei")</formula>
    </cfRule>
  </conditionalFormatting>
  <conditionalFormatting sqref="H217:J221">
    <cfRule type="expression" dxfId="8204" priority="54">
      <formula>OR($H$215="Não",$H$215="Não sei")</formula>
    </cfRule>
  </conditionalFormatting>
  <conditionalFormatting sqref="H230:J231">
    <cfRule type="expression" dxfId="8203" priority="50">
      <formula>AND($H$223="Não",$H$224="Não")</formula>
    </cfRule>
  </conditionalFormatting>
  <conditionalFormatting sqref="H231:J231">
    <cfRule type="expression" dxfId="8202" priority="49">
      <formula>OR($H$230="No","Don't know")</formula>
    </cfRule>
  </conditionalFormatting>
  <conditionalFormatting sqref="H306:J306">
    <cfRule type="expression" dxfId="8201" priority="37">
      <formula>OR($H$305="Não",$H$305="Não sei")</formula>
    </cfRule>
  </conditionalFormatting>
  <conditionalFormatting sqref="H307:J307">
    <cfRule type="expression" dxfId="8200" priority="38">
      <formula>OR($H$306="Não",$H$306="Não sei",$H$305="Não",$H$305="Não sei")</formula>
    </cfRule>
  </conditionalFormatting>
  <conditionalFormatting sqref="H315:J315">
    <cfRule type="expression" dxfId="8199" priority="35">
      <formula>OR($H$314="Não",$H$314="Não sei")</formula>
    </cfRule>
  </conditionalFormatting>
  <conditionalFormatting sqref="H319:J319">
    <cfRule type="expression" dxfId="8198" priority="33">
      <formula>OR($H$318="Não",$H$318="Não sei")</formula>
    </cfRule>
    <cfRule type="containsBlanks" dxfId="8197" priority="34">
      <formula>LEN(TRIM(H319))=0</formula>
    </cfRule>
  </conditionalFormatting>
  <conditionalFormatting sqref="H321:J321">
    <cfRule type="expression" dxfId="8196" priority="32">
      <formula>OR($H$320="Não",$H$320="Não sei",$H$320="Não aplicável")</formula>
    </cfRule>
  </conditionalFormatting>
  <conditionalFormatting sqref="H322:J322">
    <cfRule type="expression" dxfId="8195" priority="30">
      <formula>$H$320="Sim"</formula>
    </cfRule>
    <cfRule type="containsBlanks" dxfId="8194" priority="31">
      <formula>LEN(TRIM(H322))=0</formula>
    </cfRule>
  </conditionalFormatting>
  <conditionalFormatting sqref="H375:N375">
    <cfRule type="expression" dxfId="8193" priority="28">
      <formula>OR($H$374="Não",$H$374="Não sei")</formula>
    </cfRule>
  </conditionalFormatting>
  <conditionalFormatting sqref="I6">
    <cfRule type="expression" dxfId="8192" priority="119">
      <formula>$N$13="No"</formula>
    </cfRule>
    <cfRule type="expression" dxfId="8191" priority="120">
      <formula>$N$13="Not applicable"</formula>
    </cfRule>
    <cfRule type="expression" dxfId="8190" priority="121">
      <formula>$N$13="Don't know"</formula>
    </cfRule>
    <cfRule type="containsBlanks" dxfId="8189" priority="122">
      <formula>LEN(TRIM(I6))=0</formula>
    </cfRule>
  </conditionalFormatting>
  <conditionalFormatting sqref="I10:I20">
    <cfRule type="expression" dxfId="8188" priority="116">
      <formula>$N$13="No"</formula>
    </cfRule>
    <cfRule type="expression" dxfId="8187" priority="117">
      <formula>$N$13="Not applicable"</formula>
    </cfRule>
    <cfRule type="expression" dxfId="8186" priority="118">
      <formula>$N$13="Don't know"</formula>
    </cfRule>
  </conditionalFormatting>
  <conditionalFormatting sqref="I10:I23">
    <cfRule type="expression" dxfId="8185" priority="114">
      <formula>OR($I$6="Não",$I$6="Não sei")</formula>
    </cfRule>
    <cfRule type="containsBlanks" dxfId="8184" priority="115">
      <formula>LEN(TRIM(I10))=0</formula>
    </cfRule>
  </conditionalFormatting>
  <conditionalFormatting sqref="I21">
    <cfRule type="expression" dxfId="8183" priority="191">
      <formula>$M$13="No"</formula>
    </cfRule>
    <cfRule type="expression" dxfId="8182" priority="192">
      <formula>$M$13="Not applicable"</formula>
    </cfRule>
    <cfRule type="expression" dxfId="8181" priority="193">
      <formula>$M$13="Don't know"</formula>
    </cfRule>
  </conditionalFormatting>
  <conditionalFormatting sqref="I22:I23">
    <cfRule type="expression" dxfId="8180" priority="173">
      <formula>$N$13="No"</formula>
    </cfRule>
    <cfRule type="expression" dxfId="8179" priority="174">
      <formula>$N$13="Not applicable"</formula>
    </cfRule>
    <cfRule type="expression" dxfId="8178" priority="175">
      <formula>$N$13="Don't know"</formula>
    </cfRule>
  </conditionalFormatting>
  <conditionalFormatting sqref="I23">
    <cfRule type="expression" dxfId="8177" priority="101">
      <formula>OR($I$22="Não",$I$22="Não sei")</formula>
    </cfRule>
  </conditionalFormatting>
  <conditionalFormatting sqref="I42">
    <cfRule type="expression" dxfId="8176" priority="165">
      <formula>$N$13="No"</formula>
    </cfRule>
    <cfRule type="expression" dxfId="8175" priority="166">
      <formula>$N$13="Not applicable"</formula>
    </cfRule>
    <cfRule type="expression" dxfId="8174" priority="167">
      <formula>$N$13="Don't know"</formula>
    </cfRule>
    <cfRule type="containsBlanks" dxfId="8173" priority="168">
      <formula>LEN(TRIM(I42))=0</formula>
    </cfRule>
  </conditionalFormatting>
  <conditionalFormatting sqref="J25:J28">
    <cfRule type="containsBlanks" dxfId="8172" priority="102">
      <formula>LEN(TRIM(J25))=0</formula>
    </cfRule>
  </conditionalFormatting>
  <conditionalFormatting sqref="J33">
    <cfRule type="expression" dxfId="8171" priority="169">
      <formula>$N$13="No"</formula>
    </cfRule>
    <cfRule type="expression" dxfId="8170" priority="170">
      <formula>$N$13="Not applicable"</formula>
    </cfRule>
    <cfRule type="expression" dxfId="8169" priority="171">
      <formula>$N$13="Don't know"</formula>
    </cfRule>
    <cfRule type="containsBlanks" dxfId="8168" priority="172">
      <formula>LEN(TRIM(J33))=0</formula>
    </cfRule>
  </conditionalFormatting>
  <conditionalFormatting sqref="J35">
    <cfRule type="containsBlanks" dxfId="8167" priority="207">
      <formula>LEN(TRIM(J35))=0</formula>
    </cfRule>
  </conditionalFormatting>
  <conditionalFormatting sqref="J67:J70">
    <cfRule type="containsBlanks" dxfId="8166" priority="157">
      <formula>LEN(TRIM(J67))=0</formula>
    </cfRule>
    <cfRule type="expression" dxfId="8165" priority="158">
      <formula>$N$13="No"</formula>
    </cfRule>
    <cfRule type="expression" dxfId="8164" priority="159">
      <formula>$N$13="Not applicable"</formula>
    </cfRule>
    <cfRule type="expression" dxfId="8163" priority="160">
      <formula>$N$13="Don't know"</formula>
    </cfRule>
  </conditionalFormatting>
  <conditionalFormatting sqref="J326:J327">
    <cfRule type="containsBlanks" dxfId="8162" priority="186">
      <formula>LEN(TRIM(J326))=0</formula>
    </cfRule>
  </conditionalFormatting>
  <conditionalFormatting sqref="J330">
    <cfRule type="containsBlanks" dxfId="8161" priority="185">
      <formula>LEN(TRIM(J330))=0</formula>
    </cfRule>
  </conditionalFormatting>
  <conditionalFormatting sqref="J332:J333">
    <cfRule type="containsBlanks" dxfId="8160" priority="142">
      <formula>LEN(TRIM(J332))=0</formula>
    </cfRule>
  </conditionalFormatting>
  <conditionalFormatting sqref="J336">
    <cfRule type="containsBlanks" dxfId="8159" priority="141">
      <formula>LEN(TRIM(J336))=0</formula>
    </cfRule>
  </conditionalFormatting>
  <conditionalFormatting sqref="J338:J339">
    <cfRule type="containsBlanks" dxfId="8158" priority="140">
      <formula>LEN(TRIM(J338))=0</formula>
    </cfRule>
  </conditionalFormatting>
  <conditionalFormatting sqref="J342">
    <cfRule type="containsBlanks" dxfId="8157" priority="139">
      <formula>LEN(TRIM(J342))=0</formula>
    </cfRule>
  </conditionalFormatting>
  <conditionalFormatting sqref="J344:J345">
    <cfRule type="containsBlanks" dxfId="8156" priority="138">
      <formula>LEN(TRIM(J344))=0</formula>
    </cfRule>
  </conditionalFormatting>
  <conditionalFormatting sqref="J348">
    <cfRule type="containsBlanks" dxfId="8155" priority="137">
      <formula>LEN(TRIM(J348))=0</formula>
    </cfRule>
  </conditionalFormatting>
  <conditionalFormatting sqref="J350:J351">
    <cfRule type="containsBlanks" dxfId="8154" priority="136">
      <formula>LEN(TRIM(J350))=0</formula>
    </cfRule>
  </conditionalFormatting>
  <conditionalFormatting sqref="J354">
    <cfRule type="containsBlanks" dxfId="8153" priority="135">
      <formula>LEN(TRIM(J354))=0</formula>
    </cfRule>
  </conditionalFormatting>
  <conditionalFormatting sqref="J356:J357">
    <cfRule type="containsBlanks" dxfId="8152" priority="134">
      <formula>LEN(TRIM(J356))=0</formula>
    </cfRule>
  </conditionalFormatting>
  <conditionalFormatting sqref="J360">
    <cfRule type="containsBlanks" dxfId="8151" priority="131">
      <formula>LEN(TRIM(J360))=0</formula>
    </cfRule>
  </conditionalFormatting>
  <conditionalFormatting sqref="J362:J363">
    <cfRule type="containsBlanks" dxfId="8150" priority="133">
      <formula>LEN(TRIM(J362))=0</formula>
    </cfRule>
  </conditionalFormatting>
  <conditionalFormatting sqref="J366">
    <cfRule type="containsBlanks" dxfId="8149" priority="130">
      <formula>LEN(TRIM(J366))=0</formula>
    </cfRule>
  </conditionalFormatting>
  <conditionalFormatting sqref="J368:J369">
    <cfRule type="containsBlanks" dxfId="8148" priority="132">
      <formula>LEN(TRIM(J368))=0</formula>
    </cfRule>
  </conditionalFormatting>
  <conditionalFormatting sqref="J372">
    <cfRule type="containsBlanks" dxfId="8147" priority="129">
      <formula>LEN(TRIM(J372))=0</formula>
    </cfRule>
  </conditionalFormatting>
  <conditionalFormatting sqref="J151:L151">
    <cfRule type="expression" dxfId="8146" priority="82">
      <formula>OR($G$94="Não",$G$94="Não sei")</formula>
    </cfRule>
  </conditionalFormatting>
  <conditionalFormatting sqref="J152:L159">
    <cfRule type="expression" dxfId="8145" priority="80">
      <formula>OR($G$97="Não",$G$97="Não sei")</formula>
    </cfRule>
  </conditionalFormatting>
  <conditionalFormatting sqref="J160:L161">
    <cfRule type="expression" dxfId="8144" priority="78">
      <formula>OR($G$118="Não",$G$118="Não sei")</formula>
    </cfRule>
  </conditionalFormatting>
  <conditionalFormatting sqref="J162:L162">
    <cfRule type="expression" dxfId="8143" priority="75">
      <formula>OR($G$124="Não",$G$124="Não sei")</formula>
    </cfRule>
  </conditionalFormatting>
  <conditionalFormatting sqref="J163:L163">
    <cfRule type="expression" dxfId="8142" priority="74">
      <formula>OR($G$127="Não",$G$127="Não sei")</formula>
    </cfRule>
  </conditionalFormatting>
  <conditionalFormatting sqref="J164:L164">
    <cfRule type="expression" dxfId="8141" priority="71">
      <formula>OR($G$130="Não",$G$130="Não sei")</formula>
    </cfRule>
  </conditionalFormatting>
  <conditionalFormatting sqref="J139:N139">
    <cfRule type="expression" dxfId="8140" priority="89">
      <formula>OR($G$139="Não",$G$139="Não sei")</formula>
    </cfRule>
  </conditionalFormatting>
  <conditionalFormatting sqref="J373:N373">
    <cfRule type="expression" dxfId="8139" priority="29">
      <formula>OR($H$373="Não",$H$373="Não sei")</formula>
    </cfRule>
  </conditionalFormatting>
  <conditionalFormatting sqref="K94">
    <cfRule type="expression" dxfId="8138" priority="20">
      <formula>OR($H$84="Não",$H$84="Não sei")</formula>
    </cfRule>
  </conditionalFormatting>
  <conditionalFormatting sqref="K97">
    <cfRule type="expression" dxfId="8137" priority="19">
      <formula>OR($H$84="Não",$H$84="Não sei")</formula>
    </cfRule>
  </conditionalFormatting>
  <conditionalFormatting sqref="K100">
    <cfRule type="expression" dxfId="8136" priority="18">
      <formula>OR($H$84="Não",$H$84="Não sei")</formula>
    </cfRule>
  </conditionalFormatting>
  <conditionalFormatting sqref="K103">
    <cfRule type="expression" dxfId="8135" priority="17">
      <formula>OR($H$84="Não",$H$84="Não sei")</formula>
    </cfRule>
  </conditionalFormatting>
  <conditionalFormatting sqref="K106">
    <cfRule type="expression" dxfId="8134" priority="16">
      <formula>OR($H$84="Não",$H$84="Não sei")</formula>
    </cfRule>
  </conditionalFormatting>
  <conditionalFormatting sqref="K109">
    <cfRule type="expression" dxfId="8133" priority="15">
      <formula>OR($H$84="Não",$H$84="Não sei")</formula>
    </cfRule>
  </conditionalFormatting>
  <conditionalFormatting sqref="K112">
    <cfRule type="expression" dxfId="8132" priority="14">
      <formula>OR($H$84="Não",$H$84="Não sei")</formula>
    </cfRule>
  </conditionalFormatting>
  <conditionalFormatting sqref="K115">
    <cfRule type="expression" dxfId="8131" priority="13">
      <formula>OR($H$84="Não",$H$84="Não sei")</formula>
    </cfRule>
  </conditionalFormatting>
  <conditionalFormatting sqref="K118">
    <cfRule type="expression" dxfId="8130" priority="12">
      <formula>OR($H$84="Não",$H$84="Não sei")</formula>
    </cfRule>
  </conditionalFormatting>
  <conditionalFormatting sqref="K121">
    <cfRule type="expression" dxfId="8129" priority="11">
      <formula>OR($H$84="Não",$H$84="Não sei")</formula>
    </cfRule>
  </conditionalFormatting>
  <conditionalFormatting sqref="K124">
    <cfRule type="expression" dxfId="8128" priority="10">
      <formula>OR($H$84="Não",$H$84="Não sei")</formula>
    </cfRule>
  </conditionalFormatting>
  <conditionalFormatting sqref="K127">
    <cfRule type="expression" dxfId="8127" priority="9">
      <formula>OR($H$84="Não",$H$84="Não sei")</formula>
    </cfRule>
  </conditionalFormatting>
  <conditionalFormatting sqref="K130">
    <cfRule type="expression" dxfId="8126" priority="8">
      <formula>OR($H$84="Não",$H$84="Não sei")</formula>
    </cfRule>
  </conditionalFormatting>
  <conditionalFormatting sqref="K141 K223">
    <cfRule type="containsBlanks" dxfId="8125" priority="208">
      <formula>LEN(TRIM(K141))=0</formula>
    </cfRule>
  </conditionalFormatting>
  <conditionalFormatting sqref="K141">
    <cfRule type="expression" dxfId="8124" priority="205">
      <formula>#REF!="Don't know"</formula>
    </cfRule>
    <cfRule type="expression" dxfId="8123" priority="206">
      <formula>#REF!="No"</formula>
    </cfRule>
  </conditionalFormatting>
  <conditionalFormatting sqref="K233:K245">
    <cfRule type="containsBlanks" dxfId="8122" priority="146">
      <formula>LEN(TRIM(K233))=0</formula>
    </cfRule>
  </conditionalFormatting>
  <conditionalFormatting sqref="K247">
    <cfRule type="containsBlanks" dxfId="8121" priority="204">
      <formula>LEN(TRIM(K247))=0</formula>
    </cfRule>
  </conditionalFormatting>
  <conditionalFormatting sqref="K19:N23">
    <cfRule type="containsBlanks" dxfId="8120" priority="183">
      <formula>LEN(TRIM(K19))=0</formula>
    </cfRule>
  </conditionalFormatting>
  <conditionalFormatting sqref="L10">
    <cfRule type="expression" dxfId="8119" priority="113">
      <formula>OR($I$6="Não",$I$6="Não sei")</formula>
    </cfRule>
  </conditionalFormatting>
  <conditionalFormatting sqref="L169:L178">
    <cfRule type="containsBlanks" dxfId="8118" priority="68">
      <formula>LEN(TRIM(L169))=0</formula>
    </cfRule>
    <cfRule type="expression" dxfId="8117" priority="69">
      <formula>$F$225="Don't know"</formula>
    </cfRule>
    <cfRule type="expression" dxfId="8116" priority="70">
      <formula>$F$225="No"</formula>
    </cfRule>
  </conditionalFormatting>
  <conditionalFormatting sqref="L192:M202">
    <cfRule type="expression" dxfId="8115" priority="60">
      <formula>$F$225="Don't know"</formula>
    </cfRule>
    <cfRule type="expression" dxfId="8114" priority="61">
      <formula>$F$225="No"</formula>
    </cfRule>
    <cfRule type="expression" dxfId="8113" priority="63">
      <formula>$F$225="Don't know"</formula>
    </cfRule>
    <cfRule type="expression" dxfId="8112" priority="64">
      <formula>$F$225="No"</formula>
    </cfRule>
  </conditionalFormatting>
  <conditionalFormatting sqref="L10:N10">
    <cfRule type="expression" dxfId="8111" priority="112">
      <formula>OR($I$10="Não",$I$10="Não sei")</formula>
    </cfRule>
  </conditionalFormatting>
  <conditionalFormatting sqref="L11:N11">
    <cfRule type="expression" dxfId="8110" priority="111">
      <formula>OR($I$11="Não",$I$11="Não sei")</formula>
    </cfRule>
  </conditionalFormatting>
  <conditionalFormatting sqref="L11:N18">
    <cfRule type="expression" dxfId="8109" priority="103">
      <formula>OR($I$6="Não",$I$6="Não sei")</formula>
    </cfRule>
  </conditionalFormatting>
  <conditionalFormatting sqref="L12:N12">
    <cfRule type="expression" dxfId="8108" priority="110">
      <formula>OR($I$12="Não",$I$12="Não sei")</formula>
    </cfRule>
  </conditionalFormatting>
  <conditionalFormatting sqref="L13:N13">
    <cfRule type="expression" dxfId="8107" priority="109">
      <formula>OR($I$13="Não",$I$13="Não sei")</formula>
    </cfRule>
  </conditionalFormatting>
  <conditionalFormatting sqref="L14:N14">
    <cfRule type="expression" dxfId="8106" priority="108">
      <formula>OR($I$14="Não",$I$14="Não sei")</formula>
    </cfRule>
  </conditionalFormatting>
  <conditionalFormatting sqref="L15:N15">
    <cfRule type="expression" dxfId="8105" priority="107">
      <formula>OR($I$15="Não",$I$15="Não sei")</formula>
    </cfRule>
  </conditionalFormatting>
  <conditionalFormatting sqref="L16:N16">
    <cfRule type="expression" dxfId="8104" priority="106">
      <formula>OR($I$16="Não",$I$16="Não sei")</formula>
    </cfRule>
  </conditionalFormatting>
  <conditionalFormatting sqref="L17:N17">
    <cfRule type="expression" dxfId="8103" priority="104">
      <formula>OR($I$17="Nenhum dos dois",$I$17="Não sei")</formula>
    </cfRule>
  </conditionalFormatting>
  <conditionalFormatting sqref="L18:N18">
    <cfRule type="expression" dxfId="8102" priority="105">
      <formula>OR($I$18="Não",$I$18="Não sei")</formula>
    </cfRule>
  </conditionalFormatting>
  <conditionalFormatting sqref="L169:N178">
    <cfRule type="expression" dxfId="8101" priority="67">
      <formula>OR($F169="Não",$F169="Não sei")</formula>
    </cfRule>
  </conditionalFormatting>
  <conditionalFormatting sqref="L192:N202">
    <cfRule type="containsBlanks" dxfId="8100" priority="62">
      <formula>LEN(TRIM(L192))=0</formula>
    </cfRule>
  </conditionalFormatting>
  <conditionalFormatting sqref="M47">
    <cfRule type="containsBlanks" dxfId="8099" priority="95">
      <formula>LEN(TRIM(M47))=0</formula>
    </cfRule>
  </conditionalFormatting>
  <conditionalFormatting sqref="M52:M56">
    <cfRule type="expression" dxfId="8098" priority="92">
      <formula>OR($I$42="Não",$I$42="Não sei")</formula>
    </cfRule>
    <cfRule type="containsBlanks" dxfId="8097" priority="93">
      <formula>LEN(TRIM(M52))=0</formula>
    </cfRule>
  </conditionalFormatting>
  <conditionalFormatting sqref="O7">
    <cfRule type="containsBlanks" dxfId="8096" priority="218">
      <formula>LEN(TRIM(O7))=0</formula>
    </cfRule>
  </conditionalFormatting>
  <conditionalFormatting sqref="O19:O21 O31:O33 O35 O91 O139 O145 O147 O150:O165 O222 O230:O232 O263">
    <cfRule type="containsBlanks" dxfId="8095" priority="209">
      <formula>LEN(TRIM(O19))=0</formula>
    </cfRule>
  </conditionalFormatting>
  <conditionalFormatting sqref="O25:O28">
    <cfRule type="containsBlanks" dxfId="8094" priority="127">
      <formula>LEN(TRIM(O25))=0</formula>
    </cfRule>
  </conditionalFormatting>
  <conditionalFormatting sqref="O42">
    <cfRule type="containsBlanks" dxfId="8093" priority="203">
      <formula>LEN(TRIM(O42))=0</formula>
    </cfRule>
  </conditionalFormatting>
  <conditionalFormatting sqref="O44:O49">
    <cfRule type="containsBlanks" dxfId="8092" priority="181">
      <formula>LEN(TRIM(O44))=0</formula>
    </cfRule>
  </conditionalFormatting>
  <conditionalFormatting sqref="O52:O56">
    <cfRule type="containsBlanks" dxfId="8091" priority="182">
      <formula>LEN(TRIM(O52))=0</formula>
    </cfRule>
  </conditionalFormatting>
  <conditionalFormatting sqref="O167">
    <cfRule type="containsBlanks" dxfId="8090" priority="194">
      <formula>LEN(TRIM(O167))=0</formula>
    </cfRule>
  </conditionalFormatting>
  <conditionalFormatting sqref="O179">
    <cfRule type="containsBlanks" dxfId="8089" priority="201">
      <formula>LEN(TRIM(O179))=0</formula>
    </cfRule>
  </conditionalFormatting>
  <conditionalFormatting sqref="O191">
    <cfRule type="containsBlanks" dxfId="8088" priority="126">
      <formula>LEN(TRIM(O191))=0</formula>
    </cfRule>
  </conditionalFormatting>
  <conditionalFormatting sqref="O203">
    <cfRule type="containsBlanks" dxfId="8087" priority="125">
      <formula>LEN(TRIM(O203))=0</formula>
    </cfRule>
  </conditionalFormatting>
  <conditionalFormatting sqref="O215">
    <cfRule type="containsBlanks" dxfId="8086" priority="200">
      <formula>LEN(TRIM(O215))=0</formula>
    </cfRule>
  </conditionalFormatting>
  <conditionalFormatting sqref="O227:O228">
    <cfRule type="containsBlanks" dxfId="8085" priority="202">
      <formula>LEN(TRIM(O227))=0</formula>
    </cfRule>
  </conditionalFormatting>
  <conditionalFormatting sqref="O249 O256">
    <cfRule type="containsBlanks" dxfId="8084" priority="187">
      <formula>LEN(TRIM(O249))=0</formula>
    </cfRule>
  </conditionalFormatting>
  <conditionalFormatting sqref="O269:O271">
    <cfRule type="containsBlanks" dxfId="8083" priority="1">
      <formula>LEN(TRIM(O269))=0</formula>
    </cfRule>
  </conditionalFormatting>
  <conditionalFormatting sqref="O324:O374">
    <cfRule type="containsBlanks" dxfId="8082" priority="184">
      <formula>LEN(TRIM(O324))=0</formula>
    </cfRule>
  </conditionalFormatting>
  <conditionalFormatting sqref="O376">
    <cfRule type="containsBlanks" dxfId="8081" priority="180">
      <formula>LEN(TRIM(O376))=0</formula>
    </cfRule>
  </conditionalFormatting>
  <dataValidations count="94">
    <dataValidation type="list" allowBlank="1" showInputMessage="1" showErrorMessage="1" sqref="H377:I377" xr:uid="{FB669421-49EE-419B-8E95-CAAFEAC5C8E9}">
      <formula1>"A maioria das ações está sendo implementada, Algumas ações estão sendo implementadas, Poucas ações estão sendo implementadas, Nenhuma ação foi implementada, Não sei, Não se aplica (nenhum PSE em vigor ou sem FP / RH)"</formula1>
    </dataValidation>
    <dataValidation type="list" allowBlank="1" showInputMessage="1" showErrorMessage="1" sqref="F204:F214 H373:H374 H380:I380 G128:J129 G131:J132 F47 I42 F45 J33 I6 J35 H84 G139 H145:J145 H147:J148 H382:H383 F168:F178 F180:F190 F192:F202 H215:J215 G269 K233:K245 F254:G254 I382 H227:J227 G135:J136 G95:J96 G98:J99 G101:J102 G104:J105 G107:J108 G110:J111 G113:J114 G116:J117 G119:J120 G122:J123 G125:J126 H223:H225" xr:uid="{B9439151-A5ED-46D6-B129-610238C1A92C}">
      <formula1>"Sim, Não, Não sei"</formula1>
    </dataValidation>
    <dataValidation type="list" allowBlank="1" showInputMessage="1" showErrorMessage="1" sqref="H311:J311" xr:uid="{BD57AE17-9EA7-4556-8875-88C4263E140C}">
      <formula1>"Sim - certificado ISO, Sim - WHO-PQ, Sim - certificado ISO e WHO-PQ, Nenhum, Não sei, Não aplicável"</formula1>
    </dataValidation>
    <dataValidation type="list" allowBlank="1" showInputMessage="1" showErrorMessage="1" sqref="F253:G253" xr:uid="{1F752362-6F39-4168-A8CC-B6E344365E91}">
      <formula1>"Sim: ampla mobilização / envolvimento da comunidade, Sim: alguma mobilização / envolvimento da comunidade, Não, Não sei"</formula1>
    </dataValidation>
    <dataValidation type="list" allowBlank="1" showInputMessage="1" showErrorMessage="1" sqref="F251:G251" xr:uid="{DE7E57EF-6B14-4EE2-B3E3-0979002A6FE2}">
      <formula1>"Sim: meios de comunicação de massa extensos, Sim: alguns meios de comunicação de massa, Não, Não sei"</formula1>
    </dataValidation>
    <dataValidation type="list" allowBlank="1" showInputMessage="1" showErrorMessage="1" sqref="H144:J144" xr:uid="{4993AD8F-E5E1-450D-A49C-F79DCAEF21FA}">
      <formula1>"Sim - alto nível de implementação, Sim - alguma implementação, Mínima ou nenhuma implementação, Não sei, Não aplicável (nenhuma estratégia)"</formula1>
    </dataValidation>
    <dataValidation type="list" allowBlank="1" showInputMessage="1" showErrorMessage="1" error="Please choose from the dropdown list." prompt="Please select from the dropdown list" sqref="G68:I70" xr:uid="{8463655D-B7D7-4431-8086-71E8D449E130}">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277:G277" xr:uid="{F285DF24-9AC7-44D3-AB55-0C74A3047EF4}">
      <formula1>"Todas as instalações comunicam de forma eletrónica, A maioria das instalações comunica de forma eletrónica, Algumas instalações, Poucas instalações, Nenhum instalações , Não sei , Não aplicável (sem LMIS ou sem relatórios a nível do SDP)"</formula1>
    </dataValidation>
    <dataValidation type="list" allowBlank="1" showInputMessage="1" showErrorMessage="1" sqref="G256" xr:uid="{1EA9748A-D695-4106-8811-84A0D756B9D6}">
      <formula1>"0%,1-10%,11-20%,21-30%,31-40%,41-50%,51-60%,61-70%,71-80%,81-100%, Não sei, Não aplicável"</formula1>
    </dataValidation>
    <dataValidation type="list" allowBlank="1" showInputMessage="1" showErrorMessage="1" sqref="F252:G252" xr:uid="{D9F46C06-077F-447B-A948-C679414D4E24}">
      <formula1>" Sim:  Tarefa/Educação extensiva pelo telemóvel, Sim: Algumas tarefas/Educação pelo telemóvel, Não, Não sei"</formula1>
    </dataValidation>
    <dataValidation type="list" allowBlank="1" showInputMessage="1" showErrorMessage="1" sqref="F250:G250" xr:uid="{79246507-8B5A-4F86-9983-BD089755AADB}">
      <formula1>"Sim: marketing social abrangente, Sim: algum marketing social, Não, Não sei"</formula1>
    </dataValidation>
    <dataValidation allowBlank="1" showInputMessage="1" showErrorMessage="1" error="Please choose from the dropdown list." sqref="K19:N23" xr:uid="{37F3CDB3-AAC5-45E8-A747-28C2C4B578FD}"/>
    <dataValidation type="list" allowBlank="1" showInputMessage="1" showErrorMessage="1" sqref="F276:G276" xr:uid="{840954A0-E7EB-4B6D-8524-97DD14455829}">
      <formula1>"Sim: todos os sites de marketing social incluídos, Sim: alguns sites de marketing social incluídos, Nenhum, Não sei, Não aplicável (sem LMIS)"</formula1>
    </dataValidation>
    <dataValidation type="list" allowBlank="1" showInputMessage="1" showErrorMessage="1" sqref="F275:G275" xr:uid="{9F010944-FD4C-4C3E-A2CE-B47EEE0100EF}">
      <formula1>"Sim: Todas as instalações de ONGs incluídas, Sim: Algumas instalações de ONGs incluídas, Nenhum, Não sei, Não se aplica (sem LMIS)"</formula1>
    </dataValidation>
    <dataValidation type="list" allowBlank="1" showInputMessage="1" showErrorMessage="1" sqref="F274:G274" xr:uid="{266CD34B-949D-465B-AD58-1E24CC18E82A}">
      <formula1>"Sim: Todas as instalações do setor privado incluídas, Sim: Algumas instalações do setor privado incluídas, Nenhuma, Não sei, Não aplicável (sem LMIS)"</formula1>
    </dataValidation>
    <dataValidation type="list" allowBlank="1" showInputMessage="1" showErrorMessage="1" sqref="F273:G273" xr:uid="{DE1DE10E-8974-4D00-A6E3-1EC31AC9C548}">
      <formula1>"Sim: Todas as instalações do setor público incluídas, Sim: Algumas instalações do setor público incluídas, Nenhum, Não sei, Não aplicável (sem LMIS)"</formula1>
    </dataValidation>
    <dataValidation type="list" allowBlank="1" showInputMessage="1" showErrorMessage="1" sqref="H376:I376" xr:uid="{1DF3B72C-2B2F-42C6-954D-DED273CA7CC5}">
      <formula1>"Sim (plano PSE com componente FP / RH), Não Plano PSE iniciado / desenvolvido, Sim plano PSE mas nenhum componente FP / RH, Não sei"</formula1>
    </dataValidation>
    <dataValidation type="list" allowBlank="1" showInputMessage="1" showErrorMessage="1" sqref="H319:J319" xr:uid="{8A4A0AAF-2435-4DAF-B501-85EFDCF3DD21}">
      <formula1>"0-25%, 26-50%, 51-75%, 76-100%, Não sei, Não aplicável"</formula1>
    </dataValidation>
    <dataValidation type="list" allowBlank="1" showInputMessage="1" showErrorMessage="1" sqref="H315:J315" xr:uid="{4F3CCE69-A203-40F4-9060-7B90AA18988B}">
      <formula1>"Medidas de execução extensivas tomadas,Algumas medidas de execução,Medidas de execução limitadas,Nenhuma medida de execução,Não aplicável (nenhuma constatação merece execução),Não aplicável (nenhuma vigilância de campo conduzida),Não sei"</formula1>
    </dataValidation>
    <dataValidation type="list" allowBlank="1" showInputMessage="1" showErrorMessage="1" sqref="H317:J317 J327:K327 J333:K333 J339:K339 J345:K345 J351:K351 J357:K357 J363:K363 J369:K369" xr:uid="{A9470FAB-6199-4BCA-993E-BDDF107C79B0}">
      <formula1>"0,1,2-3, Mais de 3, Não sei"</formula1>
    </dataValidation>
    <dataValidation type="list" allowBlank="1" showInputMessage="1" showErrorMessage="1" sqref="H308:J308" xr:uid="{414D5D7C-6DB9-47E7-8B10-529956A082C0}">
      <formula1>"Menos de 6 meses, 6 meses a menos de 1 ano, 1 ano a 18 meses, Mais de 18 meses, Não sei, Não aplicável"</formula1>
    </dataValidation>
    <dataValidation type="list" allowBlank="1" showInputMessage="1" showErrorMessage="1" sqref="J165:L165" xr:uid="{F76CCFCD-0AA6-4DD9-9CE8-95340D6DE3B1}">
      <formula1>"Community Health Worker (or equivalent), Nurse, Auxiliary Nurse, Auxiliary Nurse Midwife, Clinical Officer, Doctor, Don't know, Not applicable"</formula1>
    </dataValidation>
    <dataValidation type="list" allowBlank="1" showInputMessage="1" showErrorMessage="1" sqref="H31:J31" xr:uid="{B0042280-09CD-4294-B995-3B1B9E0D3980}">
      <formula1>"Anualmente, Duas vezes por ano, Trimestralmente, Mensalmente, Não sei, Outros"</formula1>
    </dataValidation>
    <dataValidation type="list" allowBlank="1" showInputMessage="1" showErrorMessage="1" error="Please choose from the dropdown list." sqref="I21" xr:uid="{727D8F4E-2D9E-43C0-8F3D-3492988A7BD2}">
      <formula1>"0 vezes, 1 vez, 2-3 vezes, 4 ou mais vezes, Não sei"</formula1>
    </dataValidation>
    <dataValidation type="list" allowBlank="1" showInputMessage="1" showErrorMessage="1" sqref="F258 F260:F262 F264:F267 H305:J306 H309:J310 H314:J314 H318:J318 H320:J320 H322:J322 H230:J230 F77:G80 I22:I23 F73:G75 J67:J70 L169:N178 I10:I16 I18:I20 L192:N202" xr:uid="{8A396AB4-7537-4FB4-B2AE-2AF448F2C643}">
      <formula1>"Sim, Não, Não sei, Não aplicável"</formula1>
    </dataValidation>
    <dataValidation type="list" allowBlank="1" showInputMessage="1" showErrorMessage="1" sqref="G271" xr:uid="{985CD114-0FE1-4309-A7C1-D6C1ECA9CBB1}">
      <formula1>"Sim, Não, Não sei, Não se aplica (não há um LMIS)"</formula1>
    </dataValidation>
    <dataValidation type="list" allowBlank="1" showInputMessage="1" showErrorMessage="1" sqref="H384:I384" xr:uid="{8C6E195E-B0B4-4071-86C4-0B577A16848B}">
      <formula1>"Nenhum impacto, Frequência reduzida das reuniões, Impediu a realização de reuniões, Não sei, Não aplicável (nenhum comité) "</formula1>
    </dataValidation>
    <dataValidation type="list" allowBlank="1" showInputMessage="1" showErrorMessage="1" sqref="H385:I385" xr:uid="{F044BE23-B6DC-4AB6-8EBD-04FFE71E7C80}">
      <formula1>"Toda /a maior parte do orçamento foi deslocada para à COVID, Parte do orçamento foi deslocada, Nenhuma do orçamento foi deslocada (sem impacto), Não sei, Não aplicável"</formula1>
    </dataValidation>
    <dataValidation type="list" allowBlank="1" showInputMessage="1" showErrorMessage="1" sqref="H25 J25" xr:uid="{2D0C42AF-6E72-4311-B534-1B08D59F9656}">
      <formula1>"Janeiro, Fevereiro, Março, Abril, Maio, Junho, Julho, Agosto, Setembro, Outubro, Novembro, Dezembro"</formula1>
    </dataValidation>
    <dataValidation type="decimal" allowBlank="1" showInputMessage="1" showErrorMessage="1" error="Enter a numeric quantity here only." sqref="K45:L45 K47:L47" xr:uid="{B5895DFF-CD06-4F0E-8E31-BF952434FA1E}">
      <formula1>0</formula1>
      <formula2>1000000000</formula2>
    </dataValidation>
    <dataValidation type="decimal" allowBlank="1" showInputMessage="1" showErrorMessage="1" error="Introduzir apenas uma quantidade numérica." sqref="K52:L53 K55:L56" xr:uid="{0A86FAEC-A3F8-4F92-9221-760D023EAA77}">
      <formula1>0</formula1>
      <formula2>1000000000</formula2>
    </dataValidation>
    <dataValidation type="list" allowBlank="1" showInputMessage="1" showErrorMessage="1" sqref="F52:F56" xr:uid="{B76D59B5-9473-4412-B7B3-DD3E2673FB55}">
      <formula1>"Em espécie, Dinheiro, Não sei, Não aplicável"</formula1>
    </dataValidation>
    <dataValidation type="list" allowBlank="1" showInputMessage="1" showErrorMessage="1" sqref="G151:L164" xr:uid="{11950E45-8A61-443B-B267-C8BBB2C0C57F}">
      <formula1>"Agente de saúde comunitário (ou equivalente), Enfermeira Auxiliar, Enfermeira Parteira Auxiliar, Enfermeira, Farmacêutico, Oficial clínico, Médico, Não sei, Não aplicável"</formula1>
    </dataValidation>
    <dataValidation type="list" allowBlank="1" showInputMessage="1" showErrorMessage="1" sqref="H312:J313" xr:uid="{E4F02276-0E9B-43D5-80F5-8D4E68709ADF}">
      <formula1>"A maioria foi testada, Alguns foram testados, Nenhum foi testado, Não sei, Não aplicável"</formula1>
    </dataValidation>
    <dataValidation type="list" allowBlank="1" showInputMessage="1" showErrorMessage="1" sqref="J326:K326 J332:K332 J338:K338 J344:K344 J350:K350 J356:K356 J362:K362 J368:K368" xr:uid="{0D54E0F1-E82C-44D1-87AF-4F4DC407A284}">
      <formula1>"WHO pré-qualificado, SRA, Ambos WHO-PQ e SRA, Nenhum produto SRA ou WHO-PQ registrado, Não sei"</formula1>
    </dataValidation>
    <dataValidation type="list" allowBlank="1" showInputMessage="1" showErrorMessage="1" sqref="J330:K330 J336:K336 J342:K342 J348:K348 J354:K354 J360:K360 J366:K366 J372:K372" xr:uid="{6A42EADF-B6F3-4152-A3E3-9AAAF317EC2E}">
      <formula1>"0,1,2 ou mais, Não sei"</formula1>
    </dataValidation>
    <dataValidation type="list" allowBlank="1" showInputMessage="1" showErrorMessage="1" sqref="P7 P270:P271 P28 P258" xr:uid="{EFE5EE2D-11A9-457E-8537-67C6F4482E7C}">
      <formula1>#REF!</formula1>
    </dataValidation>
    <dataValidation type="list" allowBlank="1" showInputMessage="1" showErrorMessage="1" sqref="H386:I386" xr:uid="{61A8D893-C4BA-465F-B23E-FE759908B200}">
      <formula1>"Impacto elevado,  Impacto médio,  Impacto baixo, Sem impacto,  Não sei"</formula1>
    </dataValidation>
    <dataValidation type="list" allowBlank="1" showInputMessage="1" showErrorMessage="1" sqref="I17" xr:uid="{C13DD0C3-3722-4906-9629-C13B72DE8BCA}">
      <formula1>"Ministério das Finanças, Ministério do Planeamento, Nenhum dos dois, Não sei, Não aplicável"</formula1>
    </dataValidation>
    <dataValidation type="list" allowBlank="1" showInputMessage="1" showErrorMessage="1" sqref="J26 H26" xr:uid="{B0B78C22-8B12-4A7D-8E5E-036B9C303AB3}">
      <formula1>"2017,2018,2019,2020,2021,2022,2023"</formula1>
    </dataValidation>
    <dataValidation type="decimal" allowBlank="1" showInputMessage="1" showErrorMessage="1" error="Introduza aqui apenas o valor numérico (em USD)." sqref="J27" xr:uid="{F55C14C2-2F3A-49D1-BD65-642358439CDB}">
      <formula1>0</formula1>
      <formula2>100000000</formula2>
    </dataValidation>
    <dataValidation type="list" allowBlank="1" showInputMessage="1" showErrorMessage="1" sqref="M45 M47 M52:M56" xr:uid="{FEB5E8E6-DDA6-4DFD-8618-78030636E665}">
      <formula1>"Compra / P.O. data, Data de embarque, Data de entrega, Outro, Não sei, Não aplicável"</formula1>
    </dataValidation>
    <dataValidation allowBlank="1" showInputMessage="1" showErrorMessage="1" error="Introduza aqui apenas o valor numérico (em USD)." sqref="G52:H56 G38:G39 G45:H45 G47:H47" xr:uid="{8D15B86C-4D04-4C92-95F7-0938E4846D9F}"/>
    <dataValidation type="list" allowBlank="1" showInputMessage="1" showErrorMessage="1" sqref="F263 F257" xr:uid="{9C59ECC8-3CF2-4F2F-B296-01F3A990365D}">
      <formula1>"Sim, Não"</formula1>
    </dataValidation>
    <dataValidation type="custom" allowBlank="1" showInputMessage="1" showErrorMessage="1" error="Este número deve ser maior ou igual ao número de observações de ruptura de stock (coluna H)." sqref="I281:I284 I286:I288 I290:I295 I297:I299" xr:uid="{827DE22E-1DB6-42EB-A541-2F1E5E93AA14}">
      <formula1>I281&gt;=H281</formula1>
    </dataValidation>
    <dataValidation type="custom" operator="lessThanOrEqual" allowBlank="1" showInputMessage="1" showErrorMessage="1" error="Este número não pode exceder o número total de observações do estado do stock (coluna I)." sqref="H281:H284 H286:H288 H290:H295 H297:H299" xr:uid="{6E25C61D-1C41-42EF-8F6B-00145EC1E718}">
      <formula1>H281&lt;=I281</formula1>
    </dataValidation>
    <dataValidation type="custom" allowBlank="1" showInputMessage="1" showErrorMessage="1" error="Este número deve ser maior ou igual ao número total de observações de ruptura de stock  (Coluna K)." sqref="L290:L295 L281:L284 L286:L288 L297:L299" xr:uid="{B52C28E6-8A72-4C60-B109-39158F9825DD}">
      <formula1>L281&gt;=K281</formula1>
    </dataValidation>
    <dataValidation type="custom" allowBlank="1" showInputMessage="1" showErrorMessage="1" error="Este número deve ser inferior ou igual ao número total de SDPs que reportam (observações de stocks) (Coluna L)." sqref="K290:K295 K281:K284 K286:K288 K297:K299" xr:uid="{8185FA53-EE92-4133-B1FE-F432C5DAC6A1}">
      <formula1>K281&lt;=L281</formula1>
    </dataValidation>
    <dataValidation type="list" allowBlank="1" showInputMessage="1" showErrorMessage="1" sqref="H304:J304" xr:uid="{1BBF7D40-D932-4FF0-81A4-7B83BC57F3DE}">
      <formula1>"Sim, Não, Não sei, Não aplicável (Sem NMRA)"</formula1>
    </dataValidation>
    <dataValidation type="list" allowBlank="1" showInputMessage="1" showErrorMessage="1" sqref="H217:J220" xr:uid="{9D79ED2D-6D3D-4E30-BBF5-E8F008D2AB8E}">
      <formula1>"Sim, Não, Não sei,Não aplicável"</formula1>
    </dataValidation>
    <dataValidation type="list" allowBlank="1" showInputMessage="1" showErrorMessage="1" sqref="H29:J29" xr:uid="{AECC48CE-CD7D-4821-846F-3B168BB7A912}">
      <formula1>"Governo - Nível Central, Governo - Nível Subnacional, Governo dos EU (USG), UNFPA, Outros donativos, Outros, Não sei"</formula1>
    </dataValidation>
    <dataValidation type="list" allowBlank="1" showInputMessage="1" showErrorMessage="1" sqref="H388:I391" xr:uid="{57090178-1943-4D2C-BFBD-367FF91E1EA9}">
      <formula1>"Mantido, Escalado, Integrado, Reducido (escalado atrás), Eliminado, Não sei, Não aplicável"</formula1>
    </dataValidation>
    <dataValidation type="list" allowBlank="1" showInputMessage="1" showErrorMessage="1" sqref="O6:O18" xr:uid="{6AE20E63-55B0-4E01-A43F-D633839E1DAD}">
      <formula1>$B$3:$B$5</formula1>
    </dataValidation>
    <dataValidation type="list" allowBlank="1" showInputMessage="1" showErrorMessage="1" sqref="O19" xr:uid="{67ADC95A-4150-4B75-B7A4-F15EF3A981AD}">
      <formula1>$C$3:$C$5</formula1>
    </dataValidation>
    <dataValidation type="list" allowBlank="1" showInputMessage="1" showErrorMessage="1" sqref="O20" xr:uid="{DE8B92E9-DB97-4274-8684-66001B3CF7D1}">
      <formula1>$D$3:$D$4</formula1>
    </dataValidation>
    <dataValidation type="list" allowBlank="1" showInputMessage="1" showErrorMessage="1" sqref="O21:O23" xr:uid="{6A0D5F2E-11E0-4FE2-BF0F-31D99091D2D3}">
      <formula1>$E$3:$E$4</formula1>
    </dataValidation>
    <dataValidation type="list" allowBlank="1" showInputMessage="1" showErrorMessage="1" sqref="O25:O26" xr:uid="{08574224-2AE0-4AF2-800F-EC5CE56D4081}">
      <formula1>$F$3:$F$6</formula1>
    </dataValidation>
    <dataValidation type="list" allowBlank="1" showInputMessage="1" showErrorMessage="1" sqref="O27:O30" xr:uid="{9BAE0249-BBF8-4666-BF75-7EE797EA2DE6}">
      <formula1>$G$3:$G$6</formula1>
    </dataValidation>
    <dataValidation type="list" allowBlank="1" showInputMessage="1" showErrorMessage="1" sqref="O31:O32" xr:uid="{07E41AC4-0CB1-4435-BEF1-64FF248DBB8B}">
      <formula1>$H$3:$H$4</formula1>
    </dataValidation>
    <dataValidation type="list" allowBlank="1" showInputMessage="1" showErrorMessage="1" sqref="O33" xr:uid="{52ECC2BF-5BC3-4C43-AB17-65EEF8B621D4}">
      <formula1>$I$3:$I$4</formula1>
    </dataValidation>
    <dataValidation type="list" allowBlank="1" showInputMessage="1" showErrorMessage="1" sqref="O35 O42" xr:uid="{2DB1294E-88D9-4771-8A42-0224E6C33387}">
      <formula1>$J$3:$J$7</formula1>
    </dataValidation>
    <dataValidation type="list" allowBlank="1" showInputMessage="1" showErrorMessage="1" sqref="O44:O49" xr:uid="{880EBBCD-6321-4514-ADAE-ABDB4243B2EF}">
      <formula1>$K$3:$K$7</formula1>
    </dataValidation>
    <dataValidation type="list" allowBlank="1" showInputMessage="1" showErrorMessage="1" sqref="O52" xr:uid="{4E4EB137-7A37-4762-91B4-E6D02AA4D12E}">
      <formula1>$L$3:$L$4</formula1>
    </dataValidation>
    <dataValidation type="list" allowBlank="1" showInputMessage="1" showErrorMessage="1" sqref="O53:O56" xr:uid="{A6067573-9317-4326-AAB0-BBDA9BE55E1D}">
      <formula1>$M$3:$M$4</formula1>
    </dataValidation>
    <dataValidation type="list" allowBlank="1" showInputMessage="1" showErrorMessage="1" sqref="O73:O81" xr:uid="{B02AB432-8FC4-4B7B-97DD-1AA374C43F33}">
      <formula1>$P$3:$P$6</formula1>
    </dataValidation>
    <dataValidation type="list" allowBlank="1" showInputMessage="1" showErrorMessage="1" sqref="O84:O89" xr:uid="{1BF7B076-C002-4D91-9F88-EA4EF9534222}">
      <formula1>$Q$3:$Q$6</formula1>
    </dataValidation>
    <dataValidation type="list" allowBlank="1" showInputMessage="1" showErrorMessage="1" sqref="O139" xr:uid="{274E40A2-C928-45A6-8687-C703151A119B}">
      <formula1>$S$3:$S$4</formula1>
    </dataValidation>
    <dataValidation type="list" allowBlank="1" showInputMessage="1" showErrorMessage="1" sqref="O145:O148" xr:uid="{E315785D-C6CA-463D-A512-00969F4A9DBB}">
      <formula1>$T$3:$T$8</formula1>
    </dataValidation>
    <dataValidation type="list" allowBlank="1" showInputMessage="1" showErrorMessage="1" sqref="O150:O165" xr:uid="{135CD8EF-9B91-436B-9FBF-45C6A893A50D}">
      <formula1>$U$3:$U$5</formula1>
    </dataValidation>
    <dataValidation type="list" allowBlank="1" showInputMessage="1" showErrorMessage="1" sqref="O167:O178 O191:O202" xr:uid="{12B479BE-F3BA-4674-AF3C-67AC3A056E54}">
      <formula1>$V$3:$V$8</formula1>
    </dataValidation>
    <dataValidation type="list" allowBlank="1" showInputMessage="1" showErrorMessage="1" sqref="O179:O190 O203:O214" xr:uid="{6E34542E-7C25-4069-ADA8-DD1D35D6486B}">
      <formula1>$W$3:$W$6</formula1>
    </dataValidation>
    <dataValidation type="list" allowBlank="1" showInputMessage="1" showErrorMessage="1" sqref="O215:O221" xr:uid="{31DAA275-167E-48EC-A521-402556A34B96}">
      <formula1>$X$3:$X$4</formula1>
    </dataValidation>
    <dataValidation type="list" allowBlank="1" showInputMessage="1" showErrorMessage="1" sqref="O222:O226" xr:uid="{7CC342DC-DFEE-4163-9AEC-61065EE5841E}">
      <formula1>$Y$3:$Y$6</formula1>
    </dataValidation>
    <dataValidation type="list" allowBlank="1" showInputMessage="1" showErrorMessage="1" sqref="O227:O228" xr:uid="{C11C40CE-0B90-41DD-872D-112AC64A6074}">
      <formula1>$Z$3:$Z$5</formula1>
    </dataValidation>
    <dataValidation type="list" allowBlank="1" showInputMessage="1" showErrorMessage="1" sqref="O230:O231" xr:uid="{CF4F09CF-FEC9-4E38-8825-2C9C5D4FF18B}">
      <formula1>$AA$3:$AA$4</formula1>
    </dataValidation>
    <dataValidation type="list" allowBlank="1" showInputMessage="1" showErrorMessage="1" sqref="O232:O248" xr:uid="{9919D965-579C-45C1-B17D-FF5D61909460}">
      <formula1>$AB$3:$AB$4</formula1>
    </dataValidation>
    <dataValidation type="list" allowBlank="1" showInputMessage="1" showErrorMessage="1" sqref="O249:O255" xr:uid="{279739AC-EAF0-483E-9C6F-B495060D5B64}">
      <formula1>$AC$3:$AC$7</formula1>
    </dataValidation>
    <dataValidation type="list" allowBlank="1" showInputMessage="1" showErrorMessage="1" sqref="O256" xr:uid="{74520667-E9C5-4711-99F7-0A822C7EF3E4}">
      <formula1>$AD$3:$AD$5</formula1>
    </dataValidation>
    <dataValidation type="list" allowBlank="1" showInputMessage="1" showErrorMessage="1" sqref="O263:O267" xr:uid="{B971DECD-8D77-4A6F-960D-778F420ACEC3}">
      <formula1>$AF$3:$AF$4</formula1>
    </dataValidation>
    <dataValidation type="list" allowBlank="1" showInputMessage="1" showErrorMessage="1" sqref="O279" xr:uid="{14FB712F-19AE-4E31-A92B-8F25882F5C7A}">
      <formula1>$AH$3:$AH$7</formula1>
    </dataValidation>
    <dataValidation type="list" allowBlank="1" showInputMessage="1" showErrorMessage="1" sqref="O282:O284" xr:uid="{FAF983D9-5ADD-43F7-9B1D-CD25BBA144DD}">
      <formula1>$AI$3:$AI$8</formula1>
    </dataValidation>
    <dataValidation type="list" allowBlank="1" showInputMessage="1" showErrorMessage="1" sqref="O304" xr:uid="{A080D91A-6DF1-4645-A111-46217A8E3578}">
      <formula1>$AJ$3:$AJ$4</formula1>
    </dataValidation>
    <dataValidation type="list" allowBlank="1" showInputMessage="1" showErrorMessage="1" sqref="O305:O309" xr:uid="{1AB2A9C7-75A4-43E3-A284-2B135051B6D5}">
      <formula1>$AK$3:$AK$4</formula1>
    </dataValidation>
    <dataValidation type="list" allowBlank="1" showInputMessage="1" showErrorMessage="1" sqref="O310:O313" xr:uid="{FA37EF7A-6866-43BE-A39F-20AF82648566}">
      <formula1>$AL$3:$AL$5</formula1>
    </dataValidation>
    <dataValidation type="list" allowBlank="1" showInputMessage="1" showErrorMessage="1" sqref="O314:O315" xr:uid="{0231A5E5-D674-4B1C-9C92-AD5BB2BB2793}">
      <formula1>$AM$3:$AM$4</formula1>
    </dataValidation>
    <dataValidation type="list" allowBlank="1" showInputMessage="1" showErrorMessage="1" sqref="O317:O322" xr:uid="{F317D5AE-64D0-45F2-8B39-36935DCE92D3}">
      <formula1>$AN$3:$AN$5</formula1>
    </dataValidation>
    <dataValidation type="list" allowBlank="1" showInputMessage="1" showErrorMessage="1" sqref="O324:O372" xr:uid="{0332F666-2495-40F3-8274-9DE34ECC5085}">
      <formula1>$AO$3:$AO$4</formula1>
    </dataValidation>
    <dataValidation type="list" allowBlank="1" showInputMessage="1" showErrorMessage="1" sqref="O373" xr:uid="{E02B7518-D672-46EB-BF76-1E0CF6AF7823}">
      <formula1>$AP$3:$AP$4</formula1>
    </dataValidation>
    <dataValidation type="list" allowBlank="1" showInputMessage="1" showErrorMessage="1" sqref="O374:O375" xr:uid="{DC7B7932-80A7-4691-A179-1002A2CC8344}">
      <formula1>$AQ$3:$AQ$5</formula1>
    </dataValidation>
    <dataValidation type="list" allowBlank="1" showInputMessage="1" showErrorMessage="1" sqref="O376:O377" xr:uid="{ECAC17EC-56A6-4C81-AFC7-2DA35AABE775}">
      <formula1>$AR$3:$AR$4</formula1>
    </dataValidation>
    <dataValidation type="list" allowBlank="1" showInputMessage="1" showErrorMessage="1" sqref="O66:O71" xr:uid="{8840F3F2-12C2-4155-810C-B221CF644EA6}">
      <formula1>$P$3:$P$7</formula1>
    </dataValidation>
    <dataValidation type="list" allowBlank="1" showInputMessage="1" showErrorMessage="1" sqref="O91:O137" xr:uid="{01F98C41-3982-4A55-B2E4-BBA4A1CE090B}">
      <formula1>$R$3:$R$8</formula1>
    </dataValidation>
    <dataValidation type="list" allowBlank="1" showInputMessage="1" showErrorMessage="1" sqref="O257:O262" xr:uid="{143C43F3-D611-40E1-8C4E-305014CFAD12}">
      <formula1>$AE$3:$AE$5</formula1>
    </dataValidation>
    <dataValidation type="list" allowBlank="1" showInputMessage="1" showErrorMessage="1" sqref="E3" xr:uid="{F38E3710-8C88-47C0-9F8B-4505E7193B60}">
      <formula1>$A$3:$A$134</formula1>
    </dataValidation>
  </dataValidations>
  <hyperlinks>
    <hyperlink ref="G3:O3" location="'All Country Summary (2023)'!A1" display="Go to summary page" xr:uid="{C1E05E78-C5D6-4E1E-8C14-0B80015AC84C}"/>
  </hyperlinks>
  <pageMargins left="0.7" right="0.7" top="0.75" bottom="0.75" header="0.3" footer="0.3"/>
  <pageSetup orientation="portrait"/>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4A642-9498-4B27-9734-51A3AAE0F7E9}">
  <sheetPr>
    <tabColor rgb="FF9998C4"/>
  </sheetPr>
  <dimension ref="A1:Q391"/>
  <sheetViews>
    <sheetView showGridLines="0" zoomScaleNormal="100" zoomScaleSheetLayoutView="100" workbookViewId="0">
      <selection activeCell="F1" sqref="F1:N1"/>
    </sheetView>
  </sheetViews>
  <sheetFormatPr defaultColWidth="9.140625" defaultRowHeight="14.45"/>
  <cols>
    <col min="1" max="1" width="2.140625" style="172" customWidth="1"/>
    <col min="2" max="2" width="9.140625" style="172"/>
    <col min="3" max="3" width="3.140625" style="172" customWidth="1"/>
    <col min="4" max="4" width="16.140625" style="172" customWidth="1"/>
    <col min="5" max="5" width="61.42578125" style="172" customWidth="1"/>
    <col min="6" max="6" width="16.5703125" style="172" customWidth="1"/>
    <col min="7" max="7" width="24.42578125" style="172" customWidth="1"/>
    <col min="8" max="8" width="15.28515625" style="172" customWidth="1"/>
    <col min="9" max="9" width="18.85546875" style="172" customWidth="1"/>
    <col min="10" max="10" width="20.85546875" style="172" customWidth="1"/>
    <col min="11" max="11" width="21.5703125" style="172" customWidth="1"/>
    <col min="12" max="12" width="14.85546875" style="172" customWidth="1"/>
    <col min="13" max="13" width="22.5703125" style="172" customWidth="1"/>
    <col min="14" max="14" width="31.5703125" style="172" customWidth="1"/>
    <col min="15" max="15" width="60.140625" style="172" customWidth="1"/>
    <col min="16" max="16" width="49.140625" style="172" customWidth="1"/>
    <col min="17" max="16384" width="9.140625" style="172"/>
  </cols>
  <sheetData>
    <row r="1" spans="2:16" ht="62.25" customHeight="1">
      <c r="F1" s="2130" t="s">
        <v>830</v>
      </c>
      <c r="G1" s="2130"/>
      <c r="H1" s="2130"/>
      <c r="I1" s="2130"/>
      <c r="J1" s="2130"/>
      <c r="K1" s="2130"/>
      <c r="L1" s="2130"/>
      <c r="M1" s="2130"/>
      <c r="N1" s="2130"/>
    </row>
    <row r="2" spans="2:16" ht="37.5" customHeight="1">
      <c r="B2" s="173" t="s">
        <v>381</v>
      </c>
      <c r="C2" s="479"/>
      <c r="D2" s="479"/>
      <c r="E2" s="479"/>
      <c r="F2" s="4216"/>
      <c r="G2" s="4216"/>
      <c r="H2" s="179"/>
      <c r="I2" s="179"/>
      <c r="J2" s="179"/>
      <c r="K2" s="180"/>
      <c r="L2" s="180"/>
      <c r="M2" s="180"/>
      <c r="N2" s="181"/>
      <c r="O2" s="522"/>
      <c r="P2" s="522"/>
    </row>
    <row r="3" spans="2:16" ht="26.25" customHeight="1">
      <c r="B3" s="173"/>
      <c r="C3" s="479"/>
      <c r="D3" s="523" t="s">
        <v>382</v>
      </c>
      <c r="E3" s="1168" t="s">
        <v>6053</v>
      </c>
      <c r="F3" s="1169" t="s">
        <v>383</v>
      </c>
      <c r="G3" s="178"/>
      <c r="H3" s="179"/>
      <c r="I3" s="179"/>
      <c r="J3" s="179"/>
      <c r="K3" s="180"/>
      <c r="L3" s="180"/>
      <c r="M3" s="180"/>
      <c r="N3" s="181"/>
      <c r="O3" s="522"/>
      <c r="P3" s="522"/>
    </row>
    <row r="4" spans="2:16" ht="36" customHeight="1">
      <c r="B4" s="2945" t="s">
        <v>384</v>
      </c>
      <c r="C4" s="2945"/>
      <c r="D4" s="2945"/>
      <c r="E4" s="2945"/>
      <c r="F4" s="2945"/>
      <c r="G4" s="2945"/>
      <c r="H4" s="2945"/>
      <c r="I4" s="2945"/>
      <c r="J4" s="2945"/>
      <c r="K4" s="2945"/>
      <c r="L4" s="2945"/>
      <c r="M4" s="2945"/>
      <c r="N4" s="2945"/>
      <c r="O4" s="522"/>
      <c r="P4" s="522"/>
    </row>
    <row r="5" spans="2:16" ht="23.25" customHeight="1">
      <c r="B5" s="2427" t="s">
        <v>0</v>
      </c>
      <c r="C5" s="2428"/>
      <c r="D5" s="2428"/>
      <c r="E5" s="2428"/>
      <c r="F5" s="2428"/>
      <c r="G5" s="2428"/>
      <c r="H5" s="2428"/>
      <c r="I5" s="2428"/>
      <c r="J5" s="2428"/>
      <c r="K5" s="2428"/>
      <c r="L5" s="2428"/>
      <c r="M5" s="2428"/>
      <c r="N5" s="2428"/>
      <c r="O5" s="2428"/>
      <c r="P5" s="2429"/>
    </row>
    <row r="6" spans="2:16" ht="72" customHeight="1">
      <c r="B6" s="525" t="s">
        <v>390</v>
      </c>
      <c r="C6" s="2531" t="s">
        <v>5709</v>
      </c>
      <c r="D6" s="2531"/>
      <c r="E6" s="2531"/>
      <c r="F6" s="2531"/>
      <c r="G6" s="2531"/>
      <c r="H6" s="2532"/>
      <c r="I6" s="526" t="s">
        <v>53</v>
      </c>
      <c r="J6" s="527" t="s">
        <v>392</v>
      </c>
      <c r="K6" s="4217"/>
      <c r="L6" s="4218"/>
      <c r="M6" s="4218"/>
      <c r="N6" s="4219"/>
      <c r="O6" s="2779" t="s">
        <v>1268</v>
      </c>
      <c r="P6" s="2779"/>
    </row>
    <row r="7" spans="2:16" ht="22.5" customHeight="1">
      <c r="B7" s="2580" t="s">
        <v>393</v>
      </c>
      <c r="C7" s="2581"/>
      <c r="D7" s="2581"/>
      <c r="E7" s="2581"/>
      <c r="F7" s="2581"/>
      <c r="G7" s="2581"/>
      <c r="H7" s="2581"/>
      <c r="I7" s="2581"/>
      <c r="J7" s="2581"/>
      <c r="K7" s="2581"/>
      <c r="L7" s="2581"/>
      <c r="M7" s="2581"/>
      <c r="N7" s="2941"/>
      <c r="O7" s="2592"/>
      <c r="P7" s="2592"/>
    </row>
    <row r="8" spans="2:16" ht="21.75" customHeight="1">
      <c r="B8" s="530" t="s">
        <v>394</v>
      </c>
      <c r="C8" s="2442" t="s">
        <v>395</v>
      </c>
      <c r="D8" s="2442"/>
      <c r="E8" s="2443"/>
      <c r="F8" s="2873" t="s">
        <v>6054</v>
      </c>
      <c r="G8" s="2874"/>
      <c r="H8" s="2874"/>
      <c r="I8" s="2874"/>
      <c r="J8" s="2874"/>
      <c r="K8" s="2874"/>
      <c r="L8" s="2874"/>
      <c r="M8" s="2874"/>
      <c r="N8" s="2874"/>
      <c r="O8" s="2592"/>
      <c r="P8" s="2592"/>
    </row>
    <row r="9" spans="2:16" ht="30.75" customHeight="1">
      <c r="B9" s="532" t="s">
        <v>396</v>
      </c>
      <c r="C9" s="2442" t="s">
        <v>397</v>
      </c>
      <c r="D9" s="2442"/>
      <c r="E9" s="2442"/>
      <c r="F9" s="2442"/>
      <c r="G9" s="2442"/>
      <c r="H9" s="2443"/>
      <c r="I9" s="533" t="s">
        <v>398</v>
      </c>
      <c r="J9" s="811"/>
      <c r="K9" s="811"/>
      <c r="L9" s="811"/>
      <c r="M9" s="811"/>
      <c r="N9" s="812"/>
      <c r="O9" s="2592"/>
      <c r="P9" s="2592"/>
    </row>
    <row r="10" spans="2:16" ht="51.75" customHeight="1">
      <c r="B10" s="534" t="s">
        <v>394</v>
      </c>
      <c r="C10" s="2442" t="s">
        <v>5711</v>
      </c>
      <c r="D10" s="2442"/>
      <c r="E10" s="2442"/>
      <c r="F10" s="2442"/>
      <c r="G10" s="2442"/>
      <c r="H10" s="2443"/>
      <c r="I10" s="535" t="s">
        <v>53</v>
      </c>
      <c r="J10" s="2940" t="s">
        <v>400</v>
      </c>
      <c r="K10" s="2608"/>
      <c r="L10" s="2486" t="s">
        <v>6055</v>
      </c>
      <c r="M10" s="2814"/>
      <c r="N10" s="2815"/>
      <c r="O10" s="2592"/>
      <c r="P10" s="2592"/>
    </row>
    <row r="11" spans="2:16" ht="82.5" customHeight="1">
      <c r="B11" s="537" t="s">
        <v>401</v>
      </c>
      <c r="C11" s="2442" t="s">
        <v>5713</v>
      </c>
      <c r="D11" s="2442"/>
      <c r="E11" s="2442"/>
      <c r="F11" s="2442"/>
      <c r="G11" s="2442"/>
      <c r="H11" s="2443"/>
      <c r="I11" s="535" t="s">
        <v>53</v>
      </c>
      <c r="J11" s="2940" t="s">
        <v>400</v>
      </c>
      <c r="K11" s="2608"/>
      <c r="L11" s="2486" t="s">
        <v>6056</v>
      </c>
      <c r="M11" s="2814"/>
      <c r="N11" s="2815"/>
      <c r="O11" s="2592"/>
      <c r="P11" s="2592"/>
    </row>
    <row r="12" spans="2:16" ht="50.45" customHeight="1">
      <c r="B12" s="537" t="s">
        <v>403</v>
      </c>
      <c r="C12" s="2442" t="s">
        <v>5715</v>
      </c>
      <c r="D12" s="2442"/>
      <c r="E12" s="2442"/>
      <c r="F12" s="2442"/>
      <c r="G12" s="2442"/>
      <c r="H12" s="2443"/>
      <c r="I12" s="535" t="s">
        <v>53</v>
      </c>
      <c r="J12" s="2940" t="s">
        <v>400</v>
      </c>
      <c r="K12" s="2608"/>
      <c r="L12" s="2486" t="s">
        <v>6057</v>
      </c>
      <c r="M12" s="2814"/>
      <c r="N12" s="2815"/>
      <c r="O12" s="2592"/>
      <c r="P12" s="2592"/>
    </row>
    <row r="13" spans="2:16" ht="28.5" customHeight="1">
      <c r="B13" s="537" t="s">
        <v>405</v>
      </c>
      <c r="C13" s="2442" t="s">
        <v>406</v>
      </c>
      <c r="D13" s="2442"/>
      <c r="E13" s="2442"/>
      <c r="F13" s="2442"/>
      <c r="G13" s="2442"/>
      <c r="H13" s="2443"/>
      <c r="I13" s="535" t="s">
        <v>53</v>
      </c>
      <c r="J13" s="2940" t="s">
        <v>407</v>
      </c>
      <c r="K13" s="2608"/>
      <c r="L13" s="2486" t="s">
        <v>6058</v>
      </c>
      <c r="M13" s="2814"/>
      <c r="N13" s="2815"/>
      <c r="O13" s="2592"/>
      <c r="P13" s="2592"/>
    </row>
    <row r="14" spans="2:16" ht="42" customHeight="1">
      <c r="B14" s="537" t="s">
        <v>408</v>
      </c>
      <c r="C14" s="2442" t="s">
        <v>62</v>
      </c>
      <c r="D14" s="2442"/>
      <c r="E14" s="2442"/>
      <c r="F14" s="2442"/>
      <c r="G14" s="2442"/>
      <c r="H14" s="2443"/>
      <c r="I14" s="535" t="s">
        <v>53</v>
      </c>
      <c r="J14" s="2940" t="s">
        <v>409</v>
      </c>
      <c r="K14" s="2608"/>
      <c r="L14" s="2486" t="s">
        <v>6059</v>
      </c>
      <c r="M14" s="2814"/>
      <c r="N14" s="2815"/>
      <c r="O14" s="2592"/>
      <c r="P14" s="2592"/>
    </row>
    <row r="15" spans="2:16" ht="37.5" customHeight="1">
      <c r="B15" s="537" t="s">
        <v>410</v>
      </c>
      <c r="C15" s="2442" t="s">
        <v>5717</v>
      </c>
      <c r="D15" s="2442"/>
      <c r="E15" s="2442"/>
      <c r="F15" s="2442"/>
      <c r="G15" s="2442"/>
      <c r="H15" s="2443"/>
      <c r="I15" s="535" t="s">
        <v>53</v>
      </c>
      <c r="J15" s="2940" t="s">
        <v>412</v>
      </c>
      <c r="K15" s="2608"/>
      <c r="L15" s="2486" t="s">
        <v>6060</v>
      </c>
      <c r="M15" s="2814"/>
      <c r="N15" s="2815"/>
      <c r="O15" s="2592"/>
      <c r="P15" s="2592"/>
    </row>
    <row r="16" spans="2:16" ht="26.25" customHeight="1">
      <c r="B16" s="537" t="s">
        <v>413</v>
      </c>
      <c r="C16" s="2442" t="s">
        <v>414</v>
      </c>
      <c r="D16" s="2442"/>
      <c r="E16" s="2442"/>
      <c r="F16" s="2442"/>
      <c r="G16" s="2442"/>
      <c r="H16" s="2443"/>
      <c r="I16" s="535" t="s">
        <v>53</v>
      </c>
      <c r="J16" s="2940" t="s">
        <v>415</v>
      </c>
      <c r="K16" s="2608"/>
      <c r="L16" s="2486" t="s">
        <v>6061</v>
      </c>
      <c r="M16" s="2814"/>
      <c r="N16" s="2815"/>
      <c r="O16" s="2592"/>
      <c r="P16" s="2592"/>
    </row>
    <row r="17" spans="2:16" ht="30.75" customHeight="1">
      <c r="B17" s="537" t="s">
        <v>416</v>
      </c>
      <c r="C17" s="2442" t="s">
        <v>417</v>
      </c>
      <c r="D17" s="2442"/>
      <c r="E17" s="2442"/>
      <c r="F17" s="2442"/>
      <c r="G17" s="2442"/>
      <c r="H17" s="2443"/>
      <c r="I17" s="535" t="s">
        <v>68</v>
      </c>
      <c r="J17" s="2940" t="s">
        <v>415</v>
      </c>
      <c r="K17" s="2608"/>
      <c r="L17" s="2486" t="s">
        <v>6062</v>
      </c>
      <c r="M17" s="2814"/>
      <c r="N17" s="2815"/>
      <c r="O17" s="2592"/>
      <c r="P17" s="2592"/>
    </row>
    <row r="18" spans="2:16" ht="69.75" customHeight="1">
      <c r="B18" s="537" t="s">
        <v>418</v>
      </c>
      <c r="C18" s="2442" t="s">
        <v>5720</v>
      </c>
      <c r="D18" s="2442"/>
      <c r="E18" s="2442"/>
      <c r="F18" s="2442"/>
      <c r="G18" s="2442"/>
      <c r="H18" s="2443"/>
      <c r="I18" s="535" t="s">
        <v>53</v>
      </c>
      <c r="J18" s="2940" t="s">
        <v>415</v>
      </c>
      <c r="K18" s="2608"/>
      <c r="L18" s="2486" t="s">
        <v>6063</v>
      </c>
      <c r="M18" s="2814"/>
      <c r="N18" s="2815"/>
      <c r="O18" s="2673"/>
      <c r="P18" s="2673"/>
    </row>
    <row r="19" spans="2:16" ht="24" customHeight="1">
      <c r="B19" s="532" t="s">
        <v>420</v>
      </c>
      <c r="C19" s="2442" t="s">
        <v>421</v>
      </c>
      <c r="D19" s="2442"/>
      <c r="E19" s="2442"/>
      <c r="F19" s="2442"/>
      <c r="G19" s="2442"/>
      <c r="H19" s="2442"/>
      <c r="I19" s="535" t="s">
        <v>53</v>
      </c>
      <c r="J19" s="2929" t="s">
        <v>422</v>
      </c>
      <c r="K19" s="2647" t="s">
        <v>6064</v>
      </c>
      <c r="L19" s="2648"/>
      <c r="M19" s="2648"/>
      <c r="N19" s="2649"/>
      <c r="O19" s="540" t="s">
        <v>4311</v>
      </c>
      <c r="P19" s="541"/>
    </row>
    <row r="20" spans="2:16" ht="24" customHeight="1">
      <c r="B20" s="532" t="s">
        <v>423</v>
      </c>
      <c r="C20" s="2442" t="s">
        <v>424</v>
      </c>
      <c r="D20" s="2442"/>
      <c r="E20" s="2442"/>
      <c r="F20" s="2442"/>
      <c r="G20" s="2442"/>
      <c r="H20" s="2442"/>
      <c r="I20" s="535" t="s">
        <v>53</v>
      </c>
      <c r="J20" s="2930"/>
      <c r="K20" s="2658"/>
      <c r="L20" s="2659"/>
      <c r="M20" s="2659"/>
      <c r="N20" s="2660"/>
      <c r="O20" s="540" t="s">
        <v>1279</v>
      </c>
      <c r="P20" s="541" t="s">
        <v>1278</v>
      </c>
    </row>
    <row r="21" spans="2:16" ht="24" customHeight="1">
      <c r="B21" s="532" t="s">
        <v>425</v>
      </c>
      <c r="C21" s="2442" t="s">
        <v>426</v>
      </c>
      <c r="D21" s="2442"/>
      <c r="E21" s="2442"/>
      <c r="F21" s="2442"/>
      <c r="G21" s="2442"/>
      <c r="H21" s="2442"/>
      <c r="I21" s="535" t="s">
        <v>80</v>
      </c>
      <c r="J21" s="2930"/>
      <c r="K21" s="2658"/>
      <c r="L21" s="2659"/>
      <c r="M21" s="2659"/>
      <c r="N21" s="2660"/>
      <c r="O21" s="2529" t="s">
        <v>1279</v>
      </c>
      <c r="P21" s="2529" t="s">
        <v>3344</v>
      </c>
    </row>
    <row r="22" spans="2:16" ht="25.5" customHeight="1">
      <c r="B22" s="532" t="s">
        <v>427</v>
      </c>
      <c r="C22" s="2442" t="s">
        <v>428</v>
      </c>
      <c r="D22" s="2442"/>
      <c r="E22" s="2442"/>
      <c r="F22" s="2442"/>
      <c r="G22" s="2442"/>
      <c r="H22" s="2442"/>
      <c r="I22" s="535" t="s">
        <v>53</v>
      </c>
      <c r="J22" s="2930"/>
      <c r="K22" s="2658"/>
      <c r="L22" s="2659"/>
      <c r="M22" s="2659"/>
      <c r="N22" s="2660"/>
      <c r="O22" s="2592"/>
      <c r="P22" s="2592"/>
    </row>
    <row r="23" spans="2:16" ht="37.5" customHeight="1">
      <c r="B23" s="530" t="s">
        <v>394</v>
      </c>
      <c r="C23" s="2472" t="s">
        <v>429</v>
      </c>
      <c r="D23" s="2472"/>
      <c r="E23" s="2472"/>
      <c r="F23" s="2472"/>
      <c r="G23" s="2472"/>
      <c r="H23" s="2472"/>
      <c r="I23" s="535" t="s">
        <v>53</v>
      </c>
      <c r="J23" s="2930"/>
      <c r="K23" s="3418"/>
      <c r="L23" s="3419"/>
      <c r="M23" s="3419"/>
      <c r="N23" s="3420"/>
      <c r="O23" s="2530"/>
      <c r="P23" s="2530"/>
    </row>
    <row r="24" spans="2:16" ht="24.75" customHeight="1">
      <c r="B24" s="2427" t="s">
        <v>1</v>
      </c>
      <c r="C24" s="2428"/>
      <c r="D24" s="2428"/>
      <c r="E24" s="2428"/>
      <c r="F24" s="2428"/>
      <c r="G24" s="2428"/>
      <c r="H24" s="2428"/>
      <c r="I24" s="2428"/>
      <c r="J24" s="2428"/>
      <c r="K24" s="2428"/>
      <c r="L24" s="2428"/>
      <c r="M24" s="2428"/>
      <c r="N24" s="2428"/>
      <c r="O24" s="2428"/>
      <c r="P24" s="2429"/>
    </row>
    <row r="25" spans="2:16" ht="46.5" customHeight="1">
      <c r="B25" s="2921" t="s">
        <v>430</v>
      </c>
      <c r="C25" s="2923" t="s">
        <v>5722</v>
      </c>
      <c r="D25" s="2923"/>
      <c r="E25" s="2923"/>
      <c r="F25" s="2924"/>
      <c r="G25" s="553" t="s">
        <v>432</v>
      </c>
      <c r="H25" s="546" t="s">
        <v>1280</v>
      </c>
      <c r="I25" s="1170" t="s">
        <v>433</v>
      </c>
      <c r="J25" s="636" t="s">
        <v>1281</v>
      </c>
      <c r="K25" s="2925" t="s">
        <v>434</v>
      </c>
      <c r="L25" s="4300" t="s">
        <v>6065</v>
      </c>
      <c r="M25" s="4301"/>
      <c r="N25" s="4302"/>
      <c r="O25" s="549" t="s">
        <v>3221</v>
      </c>
      <c r="P25" s="549"/>
    </row>
    <row r="26" spans="2:16" ht="54.75" customHeight="1">
      <c r="B26" s="2922"/>
      <c r="C26" s="2568"/>
      <c r="D26" s="2568"/>
      <c r="E26" s="2568"/>
      <c r="F26" s="2857"/>
      <c r="G26" s="553" t="s">
        <v>435</v>
      </c>
      <c r="H26" s="554">
        <v>2022</v>
      </c>
      <c r="I26" s="1170" t="s">
        <v>436</v>
      </c>
      <c r="J26" s="554">
        <v>2023</v>
      </c>
      <c r="K26" s="2596"/>
      <c r="L26" s="3017"/>
      <c r="M26" s="3018"/>
      <c r="N26" s="3019"/>
      <c r="O26" s="529" t="s">
        <v>1831</v>
      </c>
      <c r="P26" s="529"/>
    </row>
    <row r="27" spans="2:16" ht="75" customHeight="1">
      <c r="B27" s="532" t="s">
        <v>437</v>
      </c>
      <c r="C27" s="2479" t="s">
        <v>6066</v>
      </c>
      <c r="D27" s="2479"/>
      <c r="E27" s="2479"/>
      <c r="F27" s="2479"/>
      <c r="G27" s="2479"/>
      <c r="H27" s="2479"/>
      <c r="I27" s="2480"/>
      <c r="J27" s="1213">
        <v>30450660.02429916</v>
      </c>
      <c r="K27" s="2596"/>
      <c r="L27" s="3017"/>
      <c r="M27" s="3018"/>
      <c r="N27" s="3019"/>
      <c r="O27" s="2529" t="s">
        <v>1833</v>
      </c>
      <c r="P27" s="2529"/>
    </row>
    <row r="28" spans="2:16" ht="32.25" customHeight="1">
      <c r="B28" s="558"/>
      <c r="C28" s="559" t="s">
        <v>394</v>
      </c>
      <c r="D28" s="2442" t="s">
        <v>5724</v>
      </c>
      <c r="E28" s="2442"/>
      <c r="F28" s="2442"/>
      <c r="G28" s="2442"/>
      <c r="H28" s="2442"/>
      <c r="I28" s="2443"/>
      <c r="J28" s="560">
        <v>10782625.400992142</v>
      </c>
      <c r="K28" s="2596"/>
      <c r="L28" s="3017"/>
      <c r="M28" s="3018"/>
      <c r="N28" s="3019"/>
      <c r="O28" s="2592"/>
      <c r="P28" s="2592"/>
    </row>
    <row r="29" spans="2:16" ht="29.25" customHeight="1">
      <c r="B29" s="561" t="s">
        <v>440</v>
      </c>
      <c r="C29" s="2442" t="s">
        <v>441</v>
      </c>
      <c r="D29" s="2442"/>
      <c r="E29" s="2442"/>
      <c r="F29" s="2442"/>
      <c r="G29" s="2443"/>
      <c r="H29" s="1476" t="s">
        <v>302</v>
      </c>
      <c r="I29" s="1477"/>
      <c r="J29" s="1478"/>
      <c r="K29" s="2596"/>
      <c r="L29" s="3017"/>
      <c r="M29" s="3018"/>
      <c r="N29" s="3019"/>
      <c r="O29" s="2673"/>
      <c r="P29" s="2673"/>
    </row>
    <row r="30" spans="2:16" ht="158.25" customHeight="1">
      <c r="B30" s="561"/>
      <c r="C30" s="4204" t="s">
        <v>442</v>
      </c>
      <c r="D30" s="4204"/>
      <c r="E30" s="4204"/>
      <c r="F30" s="4204"/>
      <c r="G30" s="4205"/>
      <c r="H30" s="4298" t="s">
        <v>6067</v>
      </c>
      <c r="I30" s="3508"/>
      <c r="J30" s="4299"/>
      <c r="K30" s="2596"/>
      <c r="L30" s="3017"/>
      <c r="M30" s="3018"/>
      <c r="N30" s="3019"/>
      <c r="O30" s="539" t="s">
        <v>1279</v>
      </c>
      <c r="P30" s="550"/>
    </row>
    <row r="31" spans="2:16" ht="29.25" customHeight="1">
      <c r="B31" s="537"/>
      <c r="C31" s="2442" t="s">
        <v>5725</v>
      </c>
      <c r="D31" s="2442"/>
      <c r="E31" s="2442"/>
      <c r="F31" s="2442"/>
      <c r="G31" s="2443"/>
      <c r="H31" s="2461" t="s">
        <v>307</v>
      </c>
      <c r="I31" s="2636"/>
      <c r="J31" s="2462"/>
      <c r="K31" s="2596"/>
      <c r="L31" s="3017"/>
      <c r="M31" s="3018"/>
      <c r="N31" s="3019"/>
      <c r="O31" s="541" t="s">
        <v>1288</v>
      </c>
      <c r="P31" s="855"/>
    </row>
    <row r="32" spans="2:16" ht="27" customHeight="1">
      <c r="B32" s="537"/>
      <c r="C32" s="4204" t="s">
        <v>442</v>
      </c>
      <c r="D32" s="4204"/>
      <c r="E32" s="4204"/>
      <c r="F32" s="4204"/>
      <c r="G32" s="4205"/>
      <c r="H32" s="4215" t="s">
        <v>92</v>
      </c>
      <c r="I32" s="4215"/>
      <c r="J32" s="4215"/>
      <c r="K32" s="2610"/>
      <c r="L32" s="4303"/>
      <c r="M32" s="4304"/>
      <c r="N32" s="4305"/>
      <c r="O32" s="542" t="s">
        <v>1279</v>
      </c>
      <c r="P32" s="664"/>
    </row>
    <row r="33" spans="2:17" ht="59.25" customHeight="1">
      <c r="B33" s="565" t="s">
        <v>444</v>
      </c>
      <c r="C33" s="3354" t="s">
        <v>5726</v>
      </c>
      <c r="D33" s="3354"/>
      <c r="E33" s="3354"/>
      <c r="F33" s="3354"/>
      <c r="G33" s="3354"/>
      <c r="H33" s="3354"/>
      <c r="I33" s="3354"/>
      <c r="J33" s="1172" t="s">
        <v>53</v>
      </c>
      <c r="K33" s="567" t="s">
        <v>446</v>
      </c>
      <c r="L33" s="4201"/>
      <c r="M33" s="4202"/>
      <c r="N33" s="4203"/>
      <c r="O33" s="815" t="s">
        <v>1290</v>
      </c>
      <c r="P33" s="815" t="s">
        <v>1290</v>
      </c>
    </row>
    <row r="34" spans="2:17" ht="46.5" customHeight="1">
      <c r="B34" s="2907" t="s">
        <v>5728</v>
      </c>
      <c r="C34" s="2908"/>
      <c r="D34" s="2908"/>
      <c r="E34" s="2908"/>
      <c r="F34" s="2908"/>
      <c r="G34" s="2908"/>
      <c r="H34" s="2908"/>
      <c r="I34" s="2908"/>
      <c r="J34" s="2908"/>
      <c r="K34" s="2908"/>
      <c r="L34" s="2908"/>
      <c r="M34" s="2908"/>
      <c r="N34" s="2908"/>
      <c r="O34" s="2908"/>
      <c r="P34" s="2910"/>
    </row>
    <row r="35" spans="2:17" ht="92.25" customHeight="1">
      <c r="B35" s="569" t="s">
        <v>448</v>
      </c>
      <c r="C35" s="3354" t="s">
        <v>5729</v>
      </c>
      <c r="D35" s="3354"/>
      <c r="E35" s="3354"/>
      <c r="F35" s="3354"/>
      <c r="G35" s="3354"/>
      <c r="H35" s="3354"/>
      <c r="I35" s="3354"/>
      <c r="J35" s="1172" t="s">
        <v>54</v>
      </c>
      <c r="K35" s="680" t="s">
        <v>446</v>
      </c>
      <c r="L35" s="4198" t="s">
        <v>6068</v>
      </c>
      <c r="M35" s="4199"/>
      <c r="N35" s="4200"/>
      <c r="O35" s="1173" t="s">
        <v>1292</v>
      </c>
      <c r="P35" s="529" t="s">
        <v>1292</v>
      </c>
    </row>
    <row r="36" spans="2:17" ht="30.75" customHeight="1">
      <c r="B36" s="2907" t="s">
        <v>450</v>
      </c>
      <c r="C36" s="2861"/>
      <c r="D36" s="2861"/>
      <c r="E36" s="2861"/>
      <c r="F36" s="2861"/>
      <c r="G36" s="2861"/>
      <c r="H36" s="2861"/>
      <c r="I36" s="2861"/>
      <c r="J36" s="2861"/>
      <c r="K36" s="2861"/>
      <c r="L36" s="2861"/>
      <c r="M36" s="2861"/>
      <c r="N36" s="2861"/>
      <c r="O36" s="2861"/>
      <c r="P36" s="2863"/>
    </row>
    <row r="37" spans="2:17" ht="60.75" customHeight="1">
      <c r="B37" s="569" t="s">
        <v>451</v>
      </c>
      <c r="C37" s="2894" t="s">
        <v>452</v>
      </c>
      <c r="D37" s="2894"/>
      <c r="E37" s="2894"/>
      <c r="F37" s="2895"/>
      <c r="G37" s="1174" t="s">
        <v>5730</v>
      </c>
      <c r="H37" s="817" t="s">
        <v>5731</v>
      </c>
      <c r="I37" s="2801" t="s">
        <v>5732</v>
      </c>
      <c r="J37" s="2803"/>
      <c r="K37" s="2801" t="s">
        <v>434</v>
      </c>
      <c r="L37" s="2802"/>
      <c r="M37" s="2802"/>
      <c r="N37" s="2804"/>
      <c r="O37" s="2898"/>
      <c r="P37" s="2898"/>
    </row>
    <row r="38" spans="2:17" ht="43.5" customHeight="1">
      <c r="B38" s="537" t="s">
        <v>394</v>
      </c>
      <c r="C38" s="2442" t="s">
        <v>5733</v>
      </c>
      <c r="D38" s="2442"/>
      <c r="E38" s="2442"/>
      <c r="F38" s="2443"/>
      <c r="G38" s="746">
        <v>0</v>
      </c>
      <c r="H38" s="577" t="s">
        <v>1293</v>
      </c>
      <c r="I38" s="2880" t="s">
        <v>92</v>
      </c>
      <c r="J38" s="2870"/>
      <c r="K38" s="2883"/>
      <c r="L38" s="2884"/>
      <c r="M38" s="2884"/>
      <c r="N38" s="2885"/>
      <c r="O38" s="2899"/>
      <c r="P38" s="2899"/>
    </row>
    <row r="39" spans="2:17" ht="49.5" customHeight="1">
      <c r="B39" s="537" t="s">
        <v>401</v>
      </c>
      <c r="C39" s="2442" t="s">
        <v>5734</v>
      </c>
      <c r="D39" s="2442"/>
      <c r="E39" s="2442"/>
      <c r="F39" s="2443"/>
      <c r="G39" s="746">
        <v>0</v>
      </c>
      <c r="H39" s="577" t="s">
        <v>1293</v>
      </c>
      <c r="I39" s="2880" t="s">
        <v>92</v>
      </c>
      <c r="J39" s="2870"/>
      <c r="K39" s="2883"/>
      <c r="L39" s="2884"/>
      <c r="M39" s="2884"/>
      <c r="N39" s="2885"/>
      <c r="O39" s="2899"/>
      <c r="P39" s="2899"/>
    </row>
    <row r="40" spans="2:17" ht="45" customHeight="1">
      <c r="B40" s="530" t="s">
        <v>403</v>
      </c>
      <c r="C40" s="2537" t="s">
        <v>5735</v>
      </c>
      <c r="D40" s="2537"/>
      <c r="E40" s="2537"/>
      <c r="F40" s="2538"/>
      <c r="G40" s="746">
        <v>0</v>
      </c>
      <c r="H40" s="581"/>
      <c r="I40" s="2844"/>
      <c r="J40" s="2845"/>
      <c r="K40" s="2844"/>
      <c r="L40" s="2886"/>
      <c r="M40" s="2886"/>
      <c r="N40" s="2887"/>
      <c r="O40" s="2900"/>
      <c r="P40" s="2900"/>
      <c r="Q40" s="250"/>
    </row>
    <row r="41" spans="2:17" ht="57.75" customHeight="1">
      <c r="B41" s="2888" t="s">
        <v>5736</v>
      </c>
      <c r="C41" s="2889"/>
      <c r="D41" s="2889"/>
      <c r="E41" s="2889"/>
      <c r="F41" s="2889"/>
      <c r="G41" s="2889"/>
      <c r="H41" s="2889"/>
      <c r="I41" s="2889"/>
      <c r="J41" s="2889"/>
      <c r="K41" s="2889"/>
      <c r="L41" s="2889"/>
      <c r="M41" s="2889"/>
      <c r="N41" s="2889"/>
      <c r="O41" s="2889"/>
      <c r="P41" s="2890"/>
    </row>
    <row r="42" spans="2:17" ht="108.75" customHeight="1">
      <c r="B42" s="585" t="s">
        <v>460</v>
      </c>
      <c r="C42" s="2472" t="s">
        <v>5737</v>
      </c>
      <c r="D42" s="2472"/>
      <c r="E42" s="2472"/>
      <c r="F42" s="2472"/>
      <c r="G42" s="2472"/>
      <c r="H42" s="2472"/>
      <c r="I42" s="570" t="s">
        <v>54</v>
      </c>
      <c r="J42" s="586" t="s">
        <v>446</v>
      </c>
      <c r="K42" s="3405"/>
      <c r="L42" s="3406"/>
      <c r="M42" s="3406"/>
      <c r="N42" s="3407"/>
      <c r="O42" s="572" t="s">
        <v>1292</v>
      </c>
      <c r="P42" s="542" t="s">
        <v>1292</v>
      </c>
    </row>
    <row r="43" spans="2:17" ht="36.75" customHeight="1">
      <c r="B43" s="2907" t="s">
        <v>462</v>
      </c>
      <c r="C43" s="2861"/>
      <c r="D43" s="2861"/>
      <c r="E43" s="2861"/>
      <c r="F43" s="2861"/>
      <c r="G43" s="2861"/>
      <c r="H43" s="2861"/>
      <c r="I43" s="2861"/>
      <c r="J43" s="2861"/>
      <c r="K43" s="2861"/>
      <c r="L43" s="2861"/>
      <c r="M43" s="2861"/>
      <c r="N43" s="2861"/>
      <c r="O43" s="2861"/>
      <c r="P43" s="2863"/>
    </row>
    <row r="44" spans="2:17" ht="61.5" customHeight="1">
      <c r="B44" s="587" t="s">
        <v>463</v>
      </c>
      <c r="C44" s="2856" t="s">
        <v>464</v>
      </c>
      <c r="D44" s="2856"/>
      <c r="E44" s="2864"/>
      <c r="F44" s="588" t="s">
        <v>5738</v>
      </c>
      <c r="G44" s="2858" t="s">
        <v>5739</v>
      </c>
      <c r="H44" s="2859"/>
      <c r="I44" s="2801" t="s">
        <v>5731</v>
      </c>
      <c r="J44" s="2803"/>
      <c r="K44" s="2858" t="s">
        <v>5740</v>
      </c>
      <c r="L44" s="2859"/>
      <c r="M44" s="575" t="s">
        <v>468</v>
      </c>
      <c r="N44" s="1175" t="s">
        <v>5406</v>
      </c>
      <c r="O44" s="2529" t="s">
        <v>5062</v>
      </c>
      <c r="P44" s="2529" t="s">
        <v>5062</v>
      </c>
    </row>
    <row r="45" spans="2:17" ht="28.5" customHeight="1">
      <c r="B45" s="537" t="s">
        <v>394</v>
      </c>
      <c r="C45" s="2865" t="s">
        <v>5741</v>
      </c>
      <c r="D45" s="2865"/>
      <c r="E45" s="2866"/>
      <c r="F45" s="591" t="s">
        <v>54</v>
      </c>
      <c r="G45" s="2878">
        <v>0</v>
      </c>
      <c r="H45" s="2879"/>
      <c r="I45" s="2880" t="s">
        <v>1293</v>
      </c>
      <c r="J45" s="2870"/>
      <c r="K45" s="2881">
        <v>0</v>
      </c>
      <c r="L45" s="2882"/>
      <c r="M45" s="592" t="s">
        <v>57</v>
      </c>
      <c r="N45" s="1073"/>
      <c r="O45" s="2592"/>
      <c r="P45" s="2592"/>
    </row>
    <row r="46" spans="2:17" ht="31.5" customHeight="1">
      <c r="B46" s="594"/>
      <c r="C46" s="2865" t="s">
        <v>5742</v>
      </c>
      <c r="D46" s="2865"/>
      <c r="E46" s="2866"/>
      <c r="F46" s="2873"/>
      <c r="G46" s="2874"/>
      <c r="H46" s="2874"/>
      <c r="I46" s="2874"/>
      <c r="J46" s="2874"/>
      <c r="K46" s="2874"/>
      <c r="L46" s="2874"/>
      <c r="M46" s="2874"/>
      <c r="N46" s="2875"/>
      <c r="O46" s="2592"/>
      <c r="P46" s="2592"/>
    </row>
    <row r="47" spans="2:17" ht="65.25" customHeight="1">
      <c r="B47" s="537" t="s">
        <v>401</v>
      </c>
      <c r="C47" s="2865" t="s">
        <v>5743</v>
      </c>
      <c r="D47" s="2865"/>
      <c r="E47" s="2866"/>
      <c r="F47" s="535" t="s">
        <v>54</v>
      </c>
      <c r="G47" s="2878">
        <v>0</v>
      </c>
      <c r="H47" s="2879"/>
      <c r="I47" s="2880" t="s">
        <v>1293</v>
      </c>
      <c r="J47" s="2870"/>
      <c r="K47" s="2881">
        <v>0</v>
      </c>
      <c r="L47" s="2882"/>
      <c r="M47" s="592" t="s">
        <v>57</v>
      </c>
      <c r="N47" s="1073"/>
      <c r="O47" s="2592"/>
      <c r="P47" s="2592"/>
    </row>
    <row r="48" spans="2:17" ht="35.25" customHeight="1">
      <c r="B48" s="594"/>
      <c r="C48" s="2865" t="s">
        <v>5744</v>
      </c>
      <c r="D48" s="2865"/>
      <c r="E48" s="2866"/>
      <c r="F48" s="2873"/>
      <c r="G48" s="2874"/>
      <c r="H48" s="2874"/>
      <c r="I48" s="2874"/>
      <c r="J48" s="2874"/>
      <c r="K48" s="2874"/>
      <c r="L48" s="2874"/>
      <c r="M48" s="2874"/>
      <c r="N48" s="2875"/>
      <c r="O48" s="2592"/>
      <c r="P48" s="2592"/>
    </row>
    <row r="49" spans="1:16" ht="44.25" customHeight="1">
      <c r="B49" s="596" t="s">
        <v>403</v>
      </c>
      <c r="C49" s="2876" t="s">
        <v>5745</v>
      </c>
      <c r="D49" s="2876"/>
      <c r="E49" s="2877"/>
      <c r="F49" s="597"/>
      <c r="G49" s="2842">
        <v>0</v>
      </c>
      <c r="H49" s="2843"/>
      <c r="I49" s="2844"/>
      <c r="J49" s="2845"/>
      <c r="K49" s="2846">
        <f>K45+K47</f>
        <v>0</v>
      </c>
      <c r="L49" s="2847"/>
      <c r="M49" s="598"/>
      <c r="N49" s="599"/>
      <c r="O49" s="2530"/>
      <c r="P49" s="2530"/>
    </row>
    <row r="50" spans="1:16" ht="56.25" customHeight="1">
      <c r="B50" s="2907" t="s">
        <v>5746</v>
      </c>
      <c r="C50" s="2908"/>
      <c r="D50" s="2908"/>
      <c r="E50" s="2908"/>
      <c r="F50" s="2908"/>
      <c r="G50" s="2908"/>
      <c r="H50" s="2908"/>
      <c r="I50" s="2908"/>
      <c r="J50" s="2908"/>
      <c r="K50" s="2908"/>
      <c r="L50" s="2908"/>
      <c r="M50" s="2908"/>
      <c r="N50" s="2908"/>
      <c r="O50" s="2908"/>
      <c r="P50" s="2910"/>
    </row>
    <row r="51" spans="1:16" ht="70.5" customHeight="1">
      <c r="B51" s="587" t="s">
        <v>476</v>
      </c>
      <c r="C51" s="2856" t="s">
        <v>477</v>
      </c>
      <c r="D51" s="2568"/>
      <c r="E51" s="2857"/>
      <c r="F51" s="600" t="s">
        <v>478</v>
      </c>
      <c r="G51" s="2896" t="s">
        <v>5747</v>
      </c>
      <c r="H51" s="2859"/>
      <c r="I51" s="2801" t="s">
        <v>5748</v>
      </c>
      <c r="J51" s="2803"/>
      <c r="K51" s="2858" t="s">
        <v>5749</v>
      </c>
      <c r="L51" s="2859"/>
      <c r="M51" s="575" t="s">
        <v>468</v>
      </c>
      <c r="N51" s="589" t="s">
        <v>5750</v>
      </c>
      <c r="O51" s="1176"/>
      <c r="P51" s="602"/>
    </row>
    <row r="52" spans="1:16" s="274" customFormat="1" ht="46.5" customHeight="1">
      <c r="B52" s="537" t="s">
        <v>394</v>
      </c>
      <c r="C52" s="2442" t="s">
        <v>97</v>
      </c>
      <c r="D52" s="2442"/>
      <c r="E52" s="2443"/>
      <c r="F52" s="591" t="s">
        <v>1301</v>
      </c>
      <c r="G52" s="1532">
        <v>7316900</v>
      </c>
      <c r="H52" s="1533"/>
      <c r="I52" s="2880" t="s">
        <v>1293</v>
      </c>
      <c r="J52" s="2870"/>
      <c r="K52" s="2881">
        <v>2707196</v>
      </c>
      <c r="L52" s="2882"/>
      <c r="M52" s="592" t="s">
        <v>1302</v>
      </c>
      <c r="N52" s="604" t="s">
        <v>6069</v>
      </c>
      <c r="O52" s="540" t="s">
        <v>939</v>
      </c>
      <c r="P52" s="541"/>
    </row>
    <row r="53" spans="1:16" s="274" customFormat="1" ht="84" customHeight="1">
      <c r="B53" s="537" t="s">
        <v>401</v>
      </c>
      <c r="C53" s="2442" t="s">
        <v>62</v>
      </c>
      <c r="D53" s="2442"/>
      <c r="E53" s="2443"/>
      <c r="F53" s="591" t="s">
        <v>1301</v>
      </c>
      <c r="G53" s="4294">
        <v>6396816</v>
      </c>
      <c r="H53" s="4295">
        <v>6396816</v>
      </c>
      <c r="I53" s="2880" t="s">
        <v>1293</v>
      </c>
      <c r="J53" s="2870"/>
      <c r="K53" s="2881">
        <v>2185545</v>
      </c>
      <c r="L53" s="2882"/>
      <c r="M53" s="592" t="s">
        <v>1302</v>
      </c>
      <c r="N53" s="604" t="s">
        <v>6070</v>
      </c>
      <c r="O53" s="540" t="s">
        <v>940</v>
      </c>
      <c r="P53" s="541" t="s">
        <v>302</v>
      </c>
    </row>
    <row r="54" spans="1:16" s="274" customFormat="1" ht="32.25" customHeight="1">
      <c r="B54" s="537" t="s">
        <v>403</v>
      </c>
      <c r="C54" s="2442" t="s">
        <v>99</v>
      </c>
      <c r="D54" s="2442"/>
      <c r="E54" s="2443"/>
      <c r="F54" s="591" t="s">
        <v>1301</v>
      </c>
      <c r="G54" s="3399">
        <v>2939859</v>
      </c>
      <c r="H54" s="3400"/>
      <c r="I54" s="2880" t="s">
        <v>1293</v>
      </c>
      <c r="J54" s="2870"/>
      <c r="K54" s="4296">
        <v>907363.96704086417</v>
      </c>
      <c r="L54" s="4297">
        <v>907363.96704086417</v>
      </c>
      <c r="M54" s="592" t="s">
        <v>1302</v>
      </c>
      <c r="N54" s="604" t="s">
        <v>6071</v>
      </c>
      <c r="O54" s="540" t="s">
        <v>940</v>
      </c>
      <c r="P54" s="541"/>
    </row>
    <row r="55" spans="1:16" s="274" customFormat="1" ht="32.25" customHeight="1">
      <c r="B55" s="537" t="s">
        <v>405</v>
      </c>
      <c r="C55" s="2442" t="s">
        <v>483</v>
      </c>
      <c r="D55" s="2442"/>
      <c r="E55" s="2443"/>
      <c r="F55" s="591" t="s">
        <v>57</v>
      </c>
      <c r="G55" s="3399">
        <v>0</v>
      </c>
      <c r="H55" s="3400"/>
      <c r="I55" s="2880" t="s">
        <v>57</v>
      </c>
      <c r="J55" s="2870"/>
      <c r="K55" s="2881">
        <v>0</v>
      </c>
      <c r="L55" s="2882"/>
      <c r="M55" s="592" t="s">
        <v>57</v>
      </c>
      <c r="N55" s="591" t="s">
        <v>57</v>
      </c>
      <c r="O55" s="591" t="s">
        <v>57</v>
      </c>
      <c r="P55" s="606"/>
    </row>
    <row r="56" spans="1:16" s="274" customFormat="1" ht="56.25" customHeight="1">
      <c r="B56" s="537" t="s">
        <v>408</v>
      </c>
      <c r="C56" s="2442" t="s">
        <v>302</v>
      </c>
      <c r="D56" s="2442"/>
      <c r="E56" s="2443"/>
      <c r="F56" s="591" t="s">
        <v>1301</v>
      </c>
      <c r="G56" s="3399">
        <v>69035</v>
      </c>
      <c r="H56" s="3400"/>
      <c r="I56" s="2880" t="s">
        <v>1293</v>
      </c>
      <c r="J56" s="2870"/>
      <c r="K56" s="2881">
        <v>19883</v>
      </c>
      <c r="L56" s="2882"/>
      <c r="M56" s="592" t="s">
        <v>1302</v>
      </c>
      <c r="N56" s="604" t="s">
        <v>6072</v>
      </c>
      <c r="O56" s="542" t="s">
        <v>940</v>
      </c>
      <c r="P56" s="606"/>
    </row>
    <row r="57" spans="1:16" ht="46.5" customHeight="1">
      <c r="B57" s="530" t="s">
        <v>410</v>
      </c>
      <c r="C57" s="2537" t="s">
        <v>5755</v>
      </c>
      <c r="D57" s="2537"/>
      <c r="E57" s="2538"/>
      <c r="F57" s="609"/>
      <c r="G57" s="2842">
        <f>G52+G53+G54+G55+G56</f>
        <v>16722610</v>
      </c>
      <c r="H57" s="2843"/>
      <c r="I57" s="2844"/>
      <c r="J57" s="2845"/>
      <c r="K57" s="2846">
        <f>K52+K53+K54+K55+K56</f>
        <v>5819987.9670408638</v>
      </c>
      <c r="L57" s="2847"/>
      <c r="M57" s="598"/>
      <c r="N57" s="599"/>
      <c r="O57" s="826"/>
      <c r="P57" s="826"/>
    </row>
    <row r="58" spans="1:16" ht="54.75" customHeight="1">
      <c r="A58" s="281"/>
      <c r="B58" s="2888" t="s">
        <v>485</v>
      </c>
      <c r="C58" s="2889"/>
      <c r="D58" s="2889"/>
      <c r="E58" s="2889"/>
      <c r="F58" s="2889"/>
      <c r="G58" s="2889"/>
      <c r="H58" s="2889"/>
      <c r="I58" s="2889"/>
      <c r="J58" s="2889"/>
      <c r="K58" s="2889"/>
      <c r="L58" s="2889"/>
      <c r="M58" s="2889"/>
      <c r="N58" s="2889"/>
      <c r="O58" s="1177"/>
      <c r="P58" s="1178"/>
    </row>
    <row r="59" spans="1:16" ht="62.25" customHeight="1">
      <c r="B59" s="612" t="s">
        <v>486</v>
      </c>
      <c r="C59" s="2851" t="s">
        <v>5420</v>
      </c>
      <c r="D59" s="2851"/>
      <c r="E59" s="2851"/>
      <c r="F59" s="2851"/>
      <c r="G59" s="2851"/>
      <c r="H59" s="2851"/>
      <c r="I59" s="2852"/>
      <c r="J59" s="613">
        <f>G49/(G49+G57)</f>
        <v>0</v>
      </c>
      <c r="K59" s="614" t="s">
        <v>392</v>
      </c>
      <c r="L59" s="2828"/>
      <c r="M59" s="2829"/>
      <c r="N59" s="2830"/>
      <c r="O59" s="2729"/>
      <c r="P59" s="2729"/>
    </row>
    <row r="60" spans="1:16" ht="53.25" customHeight="1">
      <c r="B60" s="615" t="s">
        <v>1999</v>
      </c>
      <c r="C60" s="2826" t="s">
        <v>5422</v>
      </c>
      <c r="D60" s="2826"/>
      <c r="E60" s="2826"/>
      <c r="F60" s="2826"/>
      <c r="G60" s="2826"/>
      <c r="H60" s="2826"/>
      <c r="I60" s="2827"/>
      <c r="J60" s="613" t="s">
        <v>92</v>
      </c>
      <c r="K60" s="614" t="s">
        <v>446</v>
      </c>
      <c r="L60" s="2828"/>
      <c r="M60" s="2829"/>
      <c r="N60" s="2830"/>
      <c r="O60" s="2730"/>
      <c r="P60" s="2730"/>
    </row>
    <row r="61" spans="1:16" ht="53.25" customHeight="1">
      <c r="B61" s="615" t="s">
        <v>490</v>
      </c>
      <c r="C61" s="2826" t="s">
        <v>5423</v>
      </c>
      <c r="D61" s="2826"/>
      <c r="E61" s="2826"/>
      <c r="F61" s="2826"/>
      <c r="G61" s="2826"/>
      <c r="H61" s="2826"/>
      <c r="I61" s="2827"/>
      <c r="J61" s="617">
        <f>SUM(G49,G57)</f>
        <v>16722610</v>
      </c>
      <c r="K61" s="614" t="s">
        <v>446</v>
      </c>
      <c r="L61" s="2828"/>
      <c r="M61" s="2829"/>
      <c r="N61" s="2830"/>
      <c r="O61" s="2730"/>
      <c r="P61" s="2730"/>
    </row>
    <row r="62" spans="1:16" ht="53.25" customHeight="1">
      <c r="B62" s="615" t="s">
        <v>492</v>
      </c>
      <c r="C62" s="2479" t="s">
        <v>5424</v>
      </c>
      <c r="D62" s="2479"/>
      <c r="E62" s="2479"/>
      <c r="F62" s="2479"/>
      <c r="G62" s="2479"/>
      <c r="H62" s="2479"/>
      <c r="I62" s="2480"/>
      <c r="J62" s="613">
        <f>(G49+G57)/J27</f>
        <v>0.54917069077174729</v>
      </c>
      <c r="K62" s="614" t="s">
        <v>392</v>
      </c>
      <c r="L62" s="2828"/>
      <c r="M62" s="2829"/>
      <c r="N62" s="2830"/>
      <c r="O62" s="2730"/>
      <c r="P62" s="2730"/>
    </row>
    <row r="63" spans="1:16" ht="68.25" customHeight="1">
      <c r="B63" s="618" t="s">
        <v>494</v>
      </c>
      <c r="C63" s="2479" t="s">
        <v>5426</v>
      </c>
      <c r="D63" s="2479"/>
      <c r="E63" s="2479"/>
      <c r="F63" s="2479"/>
      <c r="G63" s="2479"/>
      <c r="H63" s="2479"/>
      <c r="I63" s="2480"/>
      <c r="J63" s="619">
        <f>(K49+K57)/J28</f>
        <v>0.53975611231985754</v>
      </c>
      <c r="K63" s="614" t="s">
        <v>392</v>
      </c>
      <c r="L63" s="2828"/>
      <c r="M63" s="2829"/>
      <c r="N63" s="2830"/>
      <c r="O63" s="2730"/>
      <c r="P63" s="2730"/>
    </row>
    <row r="64" spans="1:16" ht="53.25" customHeight="1">
      <c r="B64" s="618" t="s">
        <v>496</v>
      </c>
      <c r="C64" s="2826" t="s">
        <v>5428</v>
      </c>
      <c r="D64" s="2826"/>
      <c r="E64" s="2826"/>
      <c r="F64" s="2826"/>
      <c r="G64" s="2826"/>
      <c r="H64" s="2826"/>
      <c r="I64" s="2827"/>
      <c r="J64" s="613" t="str">
        <f>IF(J62&lt;0.945,"Funding gap","No funding gap")</f>
        <v>Funding gap</v>
      </c>
      <c r="K64" s="621" t="s">
        <v>446</v>
      </c>
      <c r="L64" s="2828"/>
      <c r="M64" s="2829"/>
      <c r="N64" s="2830"/>
      <c r="O64" s="2730"/>
      <c r="P64" s="2730"/>
    </row>
    <row r="65" spans="2:16" ht="53.25" customHeight="1">
      <c r="B65" s="618" t="s">
        <v>498</v>
      </c>
      <c r="C65" s="2831" t="s">
        <v>499</v>
      </c>
      <c r="D65" s="2831"/>
      <c r="E65" s="2831"/>
      <c r="F65" s="2831"/>
      <c r="G65" s="2831"/>
      <c r="H65" s="2831"/>
      <c r="I65" s="2831"/>
      <c r="J65" s="623">
        <f>G45/J27</f>
        <v>0</v>
      </c>
      <c r="K65" s="621" t="s">
        <v>446</v>
      </c>
      <c r="L65" s="2828"/>
      <c r="M65" s="2829"/>
      <c r="N65" s="2830"/>
      <c r="O65" s="2731"/>
      <c r="P65" s="2731"/>
    </row>
    <row r="66" spans="2:16" ht="45" customHeight="1">
      <c r="B66" s="532" t="s">
        <v>500</v>
      </c>
      <c r="C66" s="2442" t="s">
        <v>5756</v>
      </c>
      <c r="D66" s="2442"/>
      <c r="E66" s="2442"/>
      <c r="F66" s="2442"/>
      <c r="G66" s="2442"/>
      <c r="H66" s="2442"/>
      <c r="I66" s="2442"/>
      <c r="J66" s="2443"/>
      <c r="K66" s="2821" t="s">
        <v>446</v>
      </c>
      <c r="L66" s="2997" t="s">
        <v>6073</v>
      </c>
      <c r="M66" s="2998"/>
      <c r="N66" s="2999"/>
      <c r="O66" s="2529" t="s">
        <v>1307</v>
      </c>
      <c r="P66" s="2529"/>
    </row>
    <row r="67" spans="2:16" ht="21" customHeight="1">
      <c r="B67" s="537" t="s">
        <v>394</v>
      </c>
      <c r="C67" s="2824" t="s">
        <v>502</v>
      </c>
      <c r="D67" s="2824"/>
      <c r="E67" s="2824"/>
      <c r="F67" s="2824"/>
      <c r="G67" s="2824"/>
      <c r="H67" s="2824"/>
      <c r="I67" s="2824"/>
      <c r="J67" s="564" t="s">
        <v>57</v>
      </c>
      <c r="K67" s="2822"/>
      <c r="L67" s="3000"/>
      <c r="M67" s="3001"/>
      <c r="N67" s="3002"/>
      <c r="O67" s="2592"/>
      <c r="P67" s="2592"/>
    </row>
    <row r="68" spans="2:16" ht="21" customHeight="1">
      <c r="B68" s="537" t="s">
        <v>401</v>
      </c>
      <c r="C68" s="2824" t="s">
        <v>503</v>
      </c>
      <c r="D68" s="2824"/>
      <c r="E68" s="2824"/>
      <c r="F68" s="2824"/>
      <c r="G68" s="2824"/>
      <c r="H68" s="2824"/>
      <c r="I68" s="2824"/>
      <c r="J68" s="564" t="s">
        <v>57</v>
      </c>
      <c r="K68" s="2822"/>
      <c r="L68" s="3000"/>
      <c r="M68" s="3001"/>
      <c r="N68" s="3002"/>
      <c r="O68" s="2592"/>
      <c r="P68" s="2592"/>
    </row>
    <row r="69" spans="2:16" ht="21" customHeight="1">
      <c r="B69" s="537" t="s">
        <v>403</v>
      </c>
      <c r="C69" s="2824" t="s">
        <v>504</v>
      </c>
      <c r="D69" s="2824"/>
      <c r="E69" s="2824"/>
      <c r="F69" s="2824"/>
      <c r="G69" s="2824"/>
      <c r="H69" s="2824"/>
      <c r="I69" s="2824"/>
      <c r="J69" s="564" t="s">
        <v>57</v>
      </c>
      <c r="K69" s="2822"/>
      <c r="L69" s="3000"/>
      <c r="M69" s="3001"/>
      <c r="N69" s="3002"/>
      <c r="O69" s="2592"/>
      <c r="P69" s="2592"/>
    </row>
    <row r="70" spans="2:16" ht="21" customHeight="1">
      <c r="B70" s="537" t="s">
        <v>405</v>
      </c>
      <c r="C70" s="2824" t="s">
        <v>302</v>
      </c>
      <c r="D70" s="2824"/>
      <c r="E70" s="2824"/>
      <c r="F70" s="2824"/>
      <c r="G70" s="2824"/>
      <c r="H70" s="2824"/>
      <c r="I70" s="2824"/>
      <c r="J70" s="564" t="s">
        <v>57</v>
      </c>
      <c r="K70" s="2822"/>
      <c r="L70" s="3000"/>
      <c r="M70" s="3001"/>
      <c r="N70" s="3002"/>
      <c r="O70" s="2592"/>
      <c r="P70" s="2592"/>
    </row>
    <row r="71" spans="2:16" ht="21" customHeight="1">
      <c r="B71" s="537" t="s">
        <v>408</v>
      </c>
      <c r="C71" s="2607" t="s">
        <v>505</v>
      </c>
      <c r="D71" s="2607"/>
      <c r="E71" s="2607"/>
      <c r="F71" s="2607"/>
      <c r="G71" s="2500" t="s">
        <v>57</v>
      </c>
      <c r="H71" s="2501"/>
      <c r="I71" s="2501"/>
      <c r="J71" s="2609"/>
      <c r="K71" s="2823"/>
      <c r="L71" s="3003"/>
      <c r="M71" s="3004"/>
      <c r="N71" s="3005"/>
      <c r="O71" s="2673"/>
      <c r="P71" s="2673"/>
    </row>
    <row r="72" spans="2:16" ht="45" customHeight="1">
      <c r="B72" s="532" t="s">
        <v>506</v>
      </c>
      <c r="C72" s="2442" t="s">
        <v>5757</v>
      </c>
      <c r="D72" s="2442"/>
      <c r="E72" s="2442"/>
      <c r="F72" s="2442"/>
      <c r="G72" s="2442"/>
      <c r="H72" s="2442"/>
      <c r="I72" s="2442"/>
      <c r="J72" s="2442"/>
      <c r="K72" s="2442"/>
      <c r="L72" s="2442"/>
      <c r="M72" s="2442"/>
      <c r="N72" s="2591"/>
      <c r="O72" s="622"/>
      <c r="P72" s="627"/>
    </row>
    <row r="73" spans="2:16" ht="20.25" customHeight="1">
      <c r="B73" s="530" t="s">
        <v>418</v>
      </c>
      <c r="C73" s="2607" t="s">
        <v>297</v>
      </c>
      <c r="D73" s="2607"/>
      <c r="E73" s="2607"/>
      <c r="F73" s="2451" t="s">
        <v>57</v>
      </c>
      <c r="G73" s="2452"/>
      <c r="H73" s="2821" t="s">
        <v>446</v>
      </c>
      <c r="I73" s="2720"/>
      <c r="J73" s="2721"/>
      <c r="K73" s="2721"/>
      <c r="L73" s="2721"/>
      <c r="M73" s="2721"/>
      <c r="N73" s="2722"/>
      <c r="O73" s="2529" t="s">
        <v>1279</v>
      </c>
      <c r="P73" s="2529"/>
    </row>
    <row r="74" spans="2:16" ht="20.25" customHeight="1">
      <c r="B74" s="530" t="s">
        <v>508</v>
      </c>
      <c r="C74" s="2607" t="s">
        <v>509</v>
      </c>
      <c r="D74" s="2607"/>
      <c r="E74" s="2607"/>
      <c r="F74" s="2451" t="s">
        <v>57</v>
      </c>
      <c r="G74" s="2452"/>
      <c r="H74" s="2822"/>
      <c r="I74" s="2723"/>
      <c r="J74" s="2724"/>
      <c r="K74" s="2724"/>
      <c r="L74" s="2724"/>
      <c r="M74" s="2724"/>
      <c r="N74" s="2725"/>
      <c r="O74" s="2592"/>
      <c r="P74" s="2592"/>
    </row>
    <row r="75" spans="2:16" ht="20.25" customHeight="1">
      <c r="B75" s="530" t="s">
        <v>510</v>
      </c>
      <c r="C75" s="2607" t="s">
        <v>299</v>
      </c>
      <c r="D75" s="2607"/>
      <c r="E75" s="2607"/>
      <c r="F75" s="2451" t="s">
        <v>57</v>
      </c>
      <c r="G75" s="2452"/>
      <c r="H75" s="2822"/>
      <c r="I75" s="2723"/>
      <c r="J75" s="2724"/>
      <c r="K75" s="2724"/>
      <c r="L75" s="2724"/>
      <c r="M75" s="2724"/>
      <c r="N75" s="2725"/>
      <c r="O75" s="2592"/>
      <c r="P75" s="2592"/>
    </row>
    <row r="76" spans="2:16" ht="49.5" customHeight="1">
      <c r="B76" s="530" t="s">
        <v>401</v>
      </c>
      <c r="C76" s="2479" t="s">
        <v>5758</v>
      </c>
      <c r="D76" s="2479"/>
      <c r="E76" s="2479"/>
      <c r="F76" s="2479"/>
      <c r="G76" s="2480"/>
      <c r="H76" s="2822"/>
      <c r="I76" s="2723"/>
      <c r="J76" s="2724"/>
      <c r="K76" s="2724"/>
      <c r="L76" s="2724"/>
      <c r="M76" s="2724"/>
      <c r="N76" s="2725"/>
      <c r="O76" s="2592"/>
      <c r="P76" s="2592"/>
    </row>
    <row r="77" spans="2:16" ht="21" customHeight="1">
      <c r="B77" s="530" t="s">
        <v>418</v>
      </c>
      <c r="C77" s="2607" t="s">
        <v>297</v>
      </c>
      <c r="D77" s="2607"/>
      <c r="E77" s="2608"/>
      <c r="F77" s="2451" t="s">
        <v>57</v>
      </c>
      <c r="G77" s="2452"/>
      <c r="H77" s="2822"/>
      <c r="I77" s="2723"/>
      <c r="J77" s="2724"/>
      <c r="K77" s="2724"/>
      <c r="L77" s="2724"/>
      <c r="M77" s="2724"/>
      <c r="N77" s="2725"/>
      <c r="O77" s="2592"/>
      <c r="P77" s="2592"/>
    </row>
    <row r="78" spans="2:16" ht="21" customHeight="1">
      <c r="B78" s="530" t="s">
        <v>508</v>
      </c>
      <c r="C78" s="2607" t="s">
        <v>509</v>
      </c>
      <c r="D78" s="2607"/>
      <c r="E78" s="2608"/>
      <c r="F78" s="2451" t="s">
        <v>57</v>
      </c>
      <c r="G78" s="2452"/>
      <c r="H78" s="2822"/>
      <c r="I78" s="2723"/>
      <c r="J78" s="2724"/>
      <c r="K78" s="2724"/>
      <c r="L78" s="2724"/>
      <c r="M78" s="2724"/>
      <c r="N78" s="2725"/>
      <c r="O78" s="2592"/>
      <c r="P78" s="2592"/>
    </row>
    <row r="79" spans="2:16" ht="21" customHeight="1">
      <c r="B79" s="530" t="s">
        <v>510</v>
      </c>
      <c r="C79" s="2607" t="s">
        <v>301</v>
      </c>
      <c r="D79" s="2607"/>
      <c r="E79" s="2608"/>
      <c r="F79" s="2451" t="s">
        <v>57</v>
      </c>
      <c r="G79" s="2452"/>
      <c r="H79" s="2822"/>
      <c r="I79" s="2723"/>
      <c r="J79" s="2724"/>
      <c r="K79" s="2724"/>
      <c r="L79" s="2724"/>
      <c r="M79" s="2724"/>
      <c r="N79" s="2725"/>
      <c r="O79" s="2592"/>
      <c r="P79" s="2592"/>
    </row>
    <row r="80" spans="2:16" ht="21" customHeight="1">
      <c r="B80" s="530" t="s">
        <v>512</v>
      </c>
      <c r="C80" s="2607" t="s">
        <v>302</v>
      </c>
      <c r="D80" s="2607"/>
      <c r="E80" s="2608"/>
      <c r="F80" s="2451" t="s">
        <v>57</v>
      </c>
      <c r="G80" s="2452"/>
      <c r="H80" s="2822"/>
      <c r="I80" s="2723"/>
      <c r="J80" s="2724"/>
      <c r="K80" s="2724"/>
      <c r="L80" s="2724"/>
      <c r="M80" s="2724"/>
      <c r="N80" s="2725"/>
      <c r="O80" s="2592"/>
      <c r="P80" s="2592"/>
    </row>
    <row r="81" spans="2:16" ht="21.75" customHeight="1">
      <c r="B81" s="530" t="s">
        <v>513</v>
      </c>
      <c r="C81" s="2607" t="s">
        <v>514</v>
      </c>
      <c r="D81" s="2607"/>
      <c r="E81" s="2608"/>
      <c r="F81" s="2432" t="s">
        <v>57</v>
      </c>
      <c r="G81" s="2433"/>
      <c r="H81" s="2823"/>
      <c r="I81" s="2726"/>
      <c r="J81" s="2727"/>
      <c r="K81" s="2727"/>
      <c r="L81" s="2727"/>
      <c r="M81" s="2727"/>
      <c r="N81" s="2728"/>
      <c r="O81" s="2673"/>
      <c r="P81" s="2673"/>
    </row>
    <row r="82" spans="2:16" ht="51" customHeight="1">
      <c r="B82" s="630" t="s">
        <v>515</v>
      </c>
      <c r="C82" s="2537" t="s">
        <v>516</v>
      </c>
      <c r="D82" s="2537"/>
      <c r="E82" s="2538"/>
      <c r="F82" s="2464"/>
      <c r="G82" s="2465"/>
      <c r="H82" s="2465"/>
      <c r="I82" s="2465"/>
      <c r="J82" s="2465"/>
      <c r="K82" s="2465"/>
      <c r="L82" s="2465"/>
      <c r="M82" s="2465"/>
      <c r="N82" s="2465"/>
      <c r="O82" s="4196"/>
      <c r="P82" s="4197"/>
    </row>
    <row r="83" spans="2:16" ht="31.5" customHeight="1">
      <c r="B83" s="2907" t="s">
        <v>5759</v>
      </c>
      <c r="C83" s="2908"/>
      <c r="D83" s="2908"/>
      <c r="E83" s="2908"/>
      <c r="F83" s="2908"/>
      <c r="G83" s="2908"/>
      <c r="H83" s="2908"/>
      <c r="I83" s="2908"/>
      <c r="J83" s="2908"/>
      <c r="K83" s="2908"/>
      <c r="L83" s="2908"/>
      <c r="M83" s="2908"/>
      <c r="N83" s="2908"/>
      <c r="O83" s="2908"/>
      <c r="P83" s="2910"/>
    </row>
    <row r="84" spans="2:16" ht="44.25" customHeight="1">
      <c r="B84" s="532" t="s">
        <v>518</v>
      </c>
      <c r="C84" s="2442" t="s">
        <v>5760</v>
      </c>
      <c r="D84" s="2442"/>
      <c r="E84" s="2442"/>
      <c r="F84" s="2442"/>
      <c r="G84" s="2443"/>
      <c r="H84" s="564" t="s">
        <v>53</v>
      </c>
      <c r="I84" s="2789" t="s">
        <v>446</v>
      </c>
      <c r="J84" s="2790"/>
      <c r="K84" s="4190" t="s">
        <v>6074</v>
      </c>
      <c r="L84" s="4191"/>
      <c r="M84" s="4191"/>
      <c r="N84" s="4192"/>
      <c r="O84" s="2529" t="s">
        <v>1292</v>
      </c>
      <c r="P84" s="2529"/>
    </row>
    <row r="85" spans="2:16" ht="22.5" customHeight="1">
      <c r="B85" s="2794" t="s">
        <v>520</v>
      </c>
      <c r="C85" s="2613"/>
      <c r="D85" s="2613"/>
      <c r="E85" s="2795"/>
      <c r="F85" s="2801" t="s">
        <v>521</v>
      </c>
      <c r="G85" s="2802"/>
      <c r="H85" s="2803"/>
      <c r="I85" s="2801" t="s">
        <v>522</v>
      </c>
      <c r="J85" s="2802"/>
      <c r="K85" s="2801" t="s">
        <v>434</v>
      </c>
      <c r="L85" s="2802"/>
      <c r="M85" s="2802"/>
      <c r="N85" s="2804"/>
      <c r="O85" s="2592"/>
      <c r="P85" s="2592"/>
    </row>
    <row r="86" spans="2:16" ht="31.5" customHeight="1">
      <c r="B86" s="2796"/>
      <c r="C86" s="2614"/>
      <c r="D86" s="2614"/>
      <c r="E86" s="2797"/>
      <c r="F86" s="2996" t="s">
        <v>6075</v>
      </c>
      <c r="G86" s="2768"/>
      <c r="H86" s="2769"/>
      <c r="I86" s="2775">
        <v>174884</v>
      </c>
      <c r="J86" s="2776"/>
      <c r="K86" s="2767"/>
      <c r="L86" s="2768"/>
      <c r="M86" s="2768"/>
      <c r="N86" s="2769"/>
      <c r="O86" s="2592"/>
      <c r="P86" s="2592"/>
    </row>
    <row r="87" spans="2:16" ht="21" customHeight="1">
      <c r="B87" s="2796"/>
      <c r="C87" s="2614"/>
      <c r="D87" s="2614"/>
      <c r="E87" s="2797"/>
      <c r="F87" s="2767" t="s">
        <v>6076</v>
      </c>
      <c r="G87" s="2768"/>
      <c r="H87" s="2769"/>
      <c r="I87" s="2775">
        <v>136811</v>
      </c>
      <c r="J87" s="2776"/>
      <c r="K87" s="2767"/>
      <c r="L87" s="2768"/>
      <c r="M87" s="2768"/>
      <c r="N87" s="2769"/>
      <c r="O87" s="2592"/>
      <c r="P87" s="2592"/>
    </row>
    <row r="88" spans="2:16" ht="21" customHeight="1">
      <c r="B88" s="2796"/>
      <c r="C88" s="2614"/>
      <c r="D88" s="2614"/>
      <c r="E88" s="2797"/>
      <c r="F88" s="2767" t="s">
        <v>5561</v>
      </c>
      <c r="G88" s="2768"/>
      <c r="H88" s="2769"/>
      <c r="I88" s="2775">
        <v>426131</v>
      </c>
      <c r="J88" s="2776"/>
      <c r="K88" s="2767"/>
      <c r="L88" s="2768"/>
      <c r="M88" s="2768"/>
      <c r="N88" s="2769"/>
      <c r="O88" s="2592"/>
      <c r="P88" s="2592"/>
    </row>
    <row r="89" spans="2:16" ht="21.75" customHeight="1">
      <c r="B89" s="2798"/>
      <c r="C89" s="2799"/>
      <c r="D89" s="2799"/>
      <c r="E89" s="2800"/>
      <c r="F89" s="2691"/>
      <c r="G89" s="2805"/>
      <c r="H89" s="2806"/>
      <c r="I89" s="2807"/>
      <c r="J89" s="2808"/>
      <c r="K89" s="4193"/>
      <c r="L89" s="4194"/>
      <c r="M89" s="4194"/>
      <c r="N89" s="4195"/>
      <c r="O89" s="2530"/>
      <c r="P89" s="2530"/>
    </row>
    <row r="90" spans="2:16" ht="26.25" customHeight="1">
      <c r="B90" s="2427" t="s">
        <v>2</v>
      </c>
      <c r="C90" s="2428"/>
      <c r="D90" s="2428"/>
      <c r="E90" s="2428"/>
      <c r="F90" s="2428"/>
      <c r="G90" s="2428"/>
      <c r="H90" s="2428"/>
      <c r="I90" s="2428"/>
      <c r="J90" s="2428"/>
      <c r="K90" s="2428"/>
      <c r="L90" s="2428"/>
      <c r="M90" s="2428"/>
      <c r="N90" s="2428"/>
      <c r="O90" s="2428"/>
      <c r="P90" s="2429"/>
    </row>
    <row r="91" spans="2:16" ht="51" customHeight="1">
      <c r="B91" s="828" t="s">
        <v>523</v>
      </c>
      <c r="C91" s="2763" t="s">
        <v>5763</v>
      </c>
      <c r="D91" s="2763"/>
      <c r="E91" s="2763"/>
      <c r="F91" s="2763"/>
      <c r="G91" s="2763"/>
      <c r="H91" s="2763"/>
      <c r="I91" s="2763"/>
      <c r="J91" s="2763"/>
      <c r="K91" s="2763"/>
      <c r="L91" s="2763"/>
      <c r="M91" s="2763"/>
      <c r="N91" s="2763"/>
      <c r="O91" s="2779" t="s">
        <v>3243</v>
      </c>
      <c r="P91" s="2779" t="s">
        <v>3243</v>
      </c>
    </row>
    <row r="92" spans="2:16" ht="20.25" customHeight="1">
      <c r="B92" s="2780" t="s">
        <v>525</v>
      </c>
      <c r="C92" s="2781"/>
      <c r="D92" s="2781"/>
      <c r="E92" s="2781"/>
      <c r="F92" s="2782"/>
      <c r="G92" s="3699" t="s">
        <v>526</v>
      </c>
      <c r="H92" s="3699"/>
      <c r="I92" s="4178"/>
      <c r="J92" s="3699"/>
      <c r="K92" s="3699"/>
      <c r="L92" s="3700"/>
      <c r="M92" s="4179"/>
      <c r="N92" s="4179"/>
      <c r="O92" s="2592"/>
      <c r="P92" s="2592"/>
    </row>
    <row r="93" spans="2:16" ht="31.7" customHeight="1">
      <c r="B93" s="2783"/>
      <c r="C93" s="4176"/>
      <c r="D93" s="4176"/>
      <c r="E93" s="4176"/>
      <c r="F93" s="4177"/>
      <c r="G93" s="1180" t="s">
        <v>109</v>
      </c>
      <c r="H93" s="1180" t="s">
        <v>128</v>
      </c>
      <c r="I93" s="1181" t="s">
        <v>527</v>
      </c>
      <c r="J93" s="1182" t="s">
        <v>528</v>
      </c>
      <c r="K93" s="4180" t="s">
        <v>434</v>
      </c>
      <c r="L93" s="4181"/>
      <c r="M93" s="4181"/>
      <c r="N93" s="4182"/>
      <c r="O93" s="2592"/>
      <c r="P93" s="2592"/>
    </row>
    <row r="94" spans="2:16" ht="57.75" customHeight="1">
      <c r="B94" s="634" t="s">
        <v>394</v>
      </c>
      <c r="C94" s="4183" t="s">
        <v>5440</v>
      </c>
      <c r="D94" s="4184"/>
      <c r="E94" s="4184"/>
      <c r="F94" s="4184"/>
      <c r="G94" s="4184"/>
      <c r="H94" s="4184"/>
      <c r="I94" s="4184"/>
      <c r="J94" s="4185"/>
      <c r="K94" s="4163"/>
      <c r="L94" s="4163"/>
      <c r="M94" s="4163"/>
      <c r="N94" s="2577"/>
      <c r="O94" s="2685"/>
      <c r="P94" s="2592"/>
    </row>
    <row r="95" spans="2:16" ht="23.45" customHeight="1">
      <c r="B95" s="642" t="s">
        <v>530</v>
      </c>
      <c r="C95" s="4187" t="s">
        <v>531</v>
      </c>
      <c r="D95" s="4187"/>
      <c r="E95" s="4187"/>
      <c r="F95" s="4188"/>
      <c r="G95" s="1183" t="s">
        <v>53</v>
      </c>
      <c r="H95" s="1183" t="s">
        <v>53</v>
      </c>
      <c r="I95" s="1183" t="s">
        <v>53</v>
      </c>
      <c r="J95" s="1183" t="s">
        <v>53</v>
      </c>
      <c r="K95" s="4186"/>
      <c r="L95" s="3999"/>
      <c r="M95" s="3999"/>
      <c r="N95" s="2578"/>
      <c r="O95" s="2685"/>
      <c r="P95" s="2592"/>
    </row>
    <row r="96" spans="2:16" ht="21.95" customHeight="1">
      <c r="B96" s="637" t="s">
        <v>532</v>
      </c>
      <c r="C96" s="4169" t="s">
        <v>533</v>
      </c>
      <c r="D96" s="4169"/>
      <c r="E96" s="4169"/>
      <c r="F96" s="4170"/>
      <c r="G96" s="661" t="s">
        <v>53</v>
      </c>
      <c r="H96" s="661" t="s">
        <v>53</v>
      </c>
      <c r="I96" s="661" t="s">
        <v>53</v>
      </c>
      <c r="J96" s="661" t="s">
        <v>53</v>
      </c>
      <c r="K96" s="4164"/>
      <c r="L96" s="4164"/>
      <c r="M96" s="4164"/>
      <c r="N96" s="3628"/>
      <c r="O96" s="2685"/>
      <c r="P96" s="2592"/>
    </row>
    <row r="97" spans="2:16" ht="42" customHeight="1">
      <c r="B97" s="640" t="s">
        <v>401</v>
      </c>
      <c r="C97" s="2764" t="s">
        <v>5441</v>
      </c>
      <c r="D97" s="4189"/>
      <c r="E97" s="4189"/>
      <c r="F97" s="4189"/>
      <c r="G97" s="4189"/>
      <c r="H97" s="4189"/>
      <c r="I97" s="4189"/>
      <c r="J97" s="4189"/>
      <c r="K97" s="3999"/>
      <c r="L97" s="3999"/>
      <c r="M97" s="3999"/>
      <c r="N97" s="2578"/>
      <c r="O97" s="2592"/>
      <c r="P97" s="2592"/>
    </row>
    <row r="98" spans="2:16" ht="24.6" customHeight="1">
      <c r="B98" s="634" t="s">
        <v>530</v>
      </c>
      <c r="C98" s="4165" t="s">
        <v>531</v>
      </c>
      <c r="D98" s="4165"/>
      <c r="E98" s="4165"/>
      <c r="F98" s="4166"/>
      <c r="G98" s="1183" t="s">
        <v>53</v>
      </c>
      <c r="H98" s="1183" t="s">
        <v>53</v>
      </c>
      <c r="I98" s="1183" t="s">
        <v>53</v>
      </c>
      <c r="J98" s="1183" t="s">
        <v>53</v>
      </c>
      <c r="K98" s="3999"/>
      <c r="L98" s="3999"/>
      <c r="M98" s="3999"/>
      <c r="N98" s="2578"/>
      <c r="O98" s="2592"/>
      <c r="P98" s="2592"/>
    </row>
    <row r="99" spans="2:16" ht="23.45" customHeight="1">
      <c r="B99" s="637" t="s">
        <v>532</v>
      </c>
      <c r="C99" s="4167" t="s">
        <v>533</v>
      </c>
      <c r="D99" s="4167"/>
      <c r="E99" s="4167"/>
      <c r="F99" s="4168"/>
      <c r="G99" s="1183" t="s">
        <v>53</v>
      </c>
      <c r="H99" s="1183" t="s">
        <v>53</v>
      </c>
      <c r="I99" s="1183" t="s">
        <v>53</v>
      </c>
      <c r="J99" s="1183" t="s">
        <v>53</v>
      </c>
      <c r="K99" s="4164"/>
      <c r="L99" s="4164"/>
      <c r="M99" s="4164"/>
      <c r="N99" s="3628"/>
      <c r="O99" s="2592"/>
      <c r="P99" s="2592"/>
    </row>
    <row r="100" spans="2:16" ht="48" customHeight="1">
      <c r="B100" s="640" t="s">
        <v>535</v>
      </c>
      <c r="C100" s="2752" t="s">
        <v>5442</v>
      </c>
      <c r="D100" s="2752"/>
      <c r="E100" s="2752"/>
      <c r="F100" s="2752"/>
      <c r="G100" s="2752"/>
      <c r="H100" s="2752"/>
      <c r="I100" s="2752"/>
      <c r="J100" s="2753"/>
      <c r="K100" s="4163"/>
      <c r="L100" s="4163"/>
      <c r="M100" s="4163"/>
      <c r="N100" s="2577"/>
      <c r="O100" s="2592"/>
      <c r="P100" s="2592"/>
    </row>
    <row r="101" spans="2:16" ht="23.1" customHeight="1">
      <c r="B101" s="634" t="s">
        <v>530</v>
      </c>
      <c r="C101" s="4171" t="s">
        <v>531</v>
      </c>
      <c r="D101" s="4171"/>
      <c r="E101" s="4171"/>
      <c r="F101" s="4172"/>
      <c r="G101" s="1191" t="s">
        <v>53</v>
      </c>
      <c r="H101" s="1191" t="s">
        <v>53</v>
      </c>
      <c r="I101" s="1191" t="s">
        <v>53</v>
      </c>
      <c r="J101" s="1191" t="s">
        <v>53</v>
      </c>
      <c r="K101" s="3999"/>
      <c r="L101" s="3999"/>
      <c r="M101" s="3999"/>
      <c r="N101" s="2578"/>
      <c r="O101" s="2592"/>
      <c r="P101" s="2592"/>
    </row>
    <row r="102" spans="2:16" ht="26.1" customHeight="1">
      <c r="B102" s="637" t="s">
        <v>532</v>
      </c>
      <c r="C102" s="4169" t="s">
        <v>533</v>
      </c>
      <c r="D102" s="4169"/>
      <c r="E102" s="4169"/>
      <c r="F102" s="4170"/>
      <c r="G102" s="1191" t="s">
        <v>53</v>
      </c>
      <c r="H102" s="1191" t="s">
        <v>53</v>
      </c>
      <c r="I102" s="1191" t="s">
        <v>53</v>
      </c>
      <c r="J102" s="1191" t="s">
        <v>53</v>
      </c>
      <c r="K102" s="4164"/>
      <c r="L102" s="4164"/>
      <c r="M102" s="4164"/>
      <c r="N102" s="3628"/>
      <c r="O102" s="2592"/>
      <c r="P102" s="2592"/>
    </row>
    <row r="103" spans="2:16" ht="38.25" customHeight="1">
      <c r="B103" s="640" t="s">
        <v>537</v>
      </c>
      <c r="C103" s="2763" t="s">
        <v>5443</v>
      </c>
      <c r="D103" s="2763"/>
      <c r="E103" s="2763"/>
      <c r="F103" s="2763"/>
      <c r="G103" s="2763"/>
      <c r="H103" s="2763"/>
      <c r="I103" s="2763"/>
      <c r="J103" s="2764"/>
      <c r="K103" s="4163"/>
      <c r="L103" s="4163"/>
      <c r="M103" s="4163"/>
      <c r="N103" s="2577"/>
      <c r="O103" s="2592"/>
      <c r="P103" s="2592"/>
    </row>
    <row r="104" spans="2:16" ht="21.95" customHeight="1">
      <c r="B104" s="634" t="s">
        <v>530</v>
      </c>
      <c r="C104" s="4165" t="s">
        <v>531</v>
      </c>
      <c r="D104" s="4165"/>
      <c r="E104" s="4165"/>
      <c r="F104" s="4166"/>
      <c r="G104" s="1191" t="s">
        <v>53</v>
      </c>
      <c r="H104" s="1191" t="s">
        <v>53</v>
      </c>
      <c r="I104" s="1191" t="s">
        <v>53</v>
      </c>
      <c r="J104" s="1191" t="s">
        <v>53</v>
      </c>
      <c r="K104" s="3999"/>
      <c r="L104" s="3999"/>
      <c r="M104" s="3999"/>
      <c r="N104" s="2578"/>
      <c r="O104" s="2592"/>
      <c r="P104" s="2592"/>
    </row>
    <row r="105" spans="2:16" ht="23.1" customHeight="1">
      <c r="B105" s="637" t="s">
        <v>532</v>
      </c>
      <c r="C105" s="4167" t="s">
        <v>533</v>
      </c>
      <c r="D105" s="4167"/>
      <c r="E105" s="4167"/>
      <c r="F105" s="4168"/>
      <c r="G105" s="1191" t="s">
        <v>53</v>
      </c>
      <c r="H105" s="1191" t="s">
        <v>53</v>
      </c>
      <c r="I105" s="1191" t="s">
        <v>53</v>
      </c>
      <c r="J105" s="1191" t="s">
        <v>53</v>
      </c>
      <c r="K105" s="4164"/>
      <c r="L105" s="4164"/>
      <c r="M105" s="4164"/>
      <c r="N105" s="3628"/>
      <c r="O105" s="2592"/>
      <c r="P105" s="2592"/>
    </row>
    <row r="106" spans="2:16" ht="30" customHeight="1">
      <c r="B106" s="640" t="s">
        <v>539</v>
      </c>
      <c r="C106" s="2752" t="s">
        <v>5444</v>
      </c>
      <c r="D106" s="2752"/>
      <c r="E106" s="2752"/>
      <c r="F106" s="2752"/>
      <c r="G106" s="2752"/>
      <c r="H106" s="2752"/>
      <c r="I106" s="2752"/>
      <c r="J106" s="2764"/>
      <c r="K106" s="4163"/>
      <c r="L106" s="4163"/>
      <c r="M106" s="4163"/>
      <c r="N106" s="2577"/>
      <c r="O106" s="2592"/>
      <c r="P106" s="2592"/>
    </row>
    <row r="107" spans="2:16" ht="24.6" customHeight="1">
      <c r="B107" s="634" t="s">
        <v>530</v>
      </c>
      <c r="C107" s="4165" t="s">
        <v>531</v>
      </c>
      <c r="D107" s="4165"/>
      <c r="E107" s="4165"/>
      <c r="F107" s="4166"/>
      <c r="G107" s="1191" t="s">
        <v>53</v>
      </c>
      <c r="H107" s="1191" t="s">
        <v>53</v>
      </c>
      <c r="I107" s="1191" t="s">
        <v>53</v>
      </c>
      <c r="J107" s="1191" t="s">
        <v>53</v>
      </c>
      <c r="K107" s="3999"/>
      <c r="L107" s="3999"/>
      <c r="M107" s="3999"/>
      <c r="N107" s="2578"/>
      <c r="O107" s="2592"/>
      <c r="P107" s="2592"/>
    </row>
    <row r="108" spans="2:16" ht="21.95" customHeight="1">
      <c r="B108" s="637" t="s">
        <v>532</v>
      </c>
      <c r="C108" s="4167" t="s">
        <v>533</v>
      </c>
      <c r="D108" s="4167"/>
      <c r="E108" s="4167"/>
      <c r="F108" s="4168"/>
      <c r="G108" s="1191" t="s">
        <v>53</v>
      </c>
      <c r="H108" s="1191" t="s">
        <v>53</v>
      </c>
      <c r="I108" s="1191" t="s">
        <v>53</v>
      </c>
      <c r="J108" s="1191" t="s">
        <v>53</v>
      </c>
      <c r="K108" s="4164"/>
      <c r="L108" s="4164"/>
      <c r="M108" s="4164"/>
      <c r="N108" s="3628"/>
      <c r="O108" s="2592"/>
      <c r="P108" s="2592"/>
    </row>
    <row r="109" spans="2:16" ht="24" customHeight="1">
      <c r="B109" s="640" t="s">
        <v>410</v>
      </c>
      <c r="C109" s="2766" t="s">
        <v>117</v>
      </c>
      <c r="D109" s="2752"/>
      <c r="E109" s="2752"/>
      <c r="F109" s="2752"/>
      <c r="G109" s="2752"/>
      <c r="H109" s="2752"/>
      <c r="I109" s="2752"/>
      <c r="J109" s="4293"/>
      <c r="K109" s="4163"/>
      <c r="L109" s="4163"/>
      <c r="M109" s="4163"/>
      <c r="N109" s="2577"/>
      <c r="O109" s="2592"/>
      <c r="P109" s="2592"/>
    </row>
    <row r="110" spans="2:16" ht="21.95" customHeight="1">
      <c r="B110" s="634" t="s">
        <v>530</v>
      </c>
      <c r="C110" s="4165" t="s">
        <v>531</v>
      </c>
      <c r="D110" s="4165"/>
      <c r="E110" s="4165"/>
      <c r="F110" s="4166"/>
      <c r="G110" s="1191" t="s">
        <v>53</v>
      </c>
      <c r="H110" s="1191" t="s">
        <v>53</v>
      </c>
      <c r="I110" s="1191" t="s">
        <v>53</v>
      </c>
      <c r="J110" s="1191" t="s">
        <v>53</v>
      </c>
      <c r="K110" s="3999"/>
      <c r="L110" s="3999"/>
      <c r="M110" s="3999"/>
      <c r="N110" s="2578"/>
      <c r="O110" s="2592"/>
      <c r="P110" s="2592"/>
    </row>
    <row r="111" spans="2:16" ht="21.95" customHeight="1">
      <c r="B111" s="637" t="s">
        <v>532</v>
      </c>
      <c r="C111" s="4167" t="s">
        <v>533</v>
      </c>
      <c r="D111" s="4167"/>
      <c r="E111" s="4167"/>
      <c r="F111" s="4168"/>
      <c r="G111" s="1191" t="s">
        <v>53</v>
      </c>
      <c r="H111" s="1191" t="s">
        <v>53</v>
      </c>
      <c r="I111" s="1191" t="s">
        <v>53</v>
      </c>
      <c r="J111" s="1191" t="s">
        <v>53</v>
      </c>
      <c r="K111" s="4164"/>
      <c r="L111" s="4164"/>
      <c r="M111" s="4164"/>
      <c r="N111" s="3628"/>
      <c r="O111" s="2592"/>
      <c r="P111" s="2592"/>
    </row>
    <row r="112" spans="2:16" ht="24" customHeight="1">
      <c r="B112" s="640" t="s">
        <v>413</v>
      </c>
      <c r="C112" s="2766" t="s">
        <v>118</v>
      </c>
      <c r="D112" s="2752"/>
      <c r="E112" s="2752"/>
      <c r="F112" s="2752"/>
      <c r="G112" s="2752"/>
      <c r="H112" s="2752"/>
      <c r="I112" s="2752"/>
      <c r="J112" s="4293"/>
      <c r="K112" s="4174"/>
      <c r="L112" s="4174"/>
      <c r="M112" s="4174"/>
      <c r="N112" s="4175"/>
      <c r="O112" s="2592"/>
      <c r="P112" s="2592"/>
    </row>
    <row r="113" spans="2:16" ht="24.6" customHeight="1">
      <c r="B113" s="634" t="s">
        <v>530</v>
      </c>
      <c r="C113" s="4165" t="s">
        <v>531</v>
      </c>
      <c r="D113" s="4165"/>
      <c r="E113" s="4165"/>
      <c r="F113" s="4166"/>
      <c r="G113" s="1191" t="s">
        <v>53</v>
      </c>
      <c r="H113" s="1191" t="s">
        <v>53</v>
      </c>
      <c r="I113" s="1191" t="s">
        <v>53</v>
      </c>
      <c r="J113" s="1191" t="s">
        <v>53</v>
      </c>
      <c r="K113" s="2758"/>
      <c r="L113" s="2758"/>
      <c r="M113" s="2758"/>
      <c r="N113" s="2759"/>
      <c r="O113" s="2592"/>
      <c r="P113" s="2592"/>
    </row>
    <row r="114" spans="2:16" ht="23.1" customHeight="1">
      <c r="B114" s="637" t="s">
        <v>532</v>
      </c>
      <c r="C114" s="4167" t="s">
        <v>533</v>
      </c>
      <c r="D114" s="4167"/>
      <c r="E114" s="4167"/>
      <c r="F114" s="4168"/>
      <c r="G114" s="1191" t="s">
        <v>53</v>
      </c>
      <c r="H114" s="1191" t="s">
        <v>53</v>
      </c>
      <c r="I114" s="1191" t="s">
        <v>53</v>
      </c>
      <c r="J114" s="1191" t="s">
        <v>53</v>
      </c>
      <c r="K114" s="2761"/>
      <c r="L114" s="2761"/>
      <c r="M114" s="2761"/>
      <c r="N114" s="2762"/>
      <c r="O114" s="2592"/>
      <c r="P114" s="2592"/>
    </row>
    <row r="115" spans="2:16" ht="24" customHeight="1">
      <c r="B115" s="640" t="s">
        <v>416</v>
      </c>
      <c r="C115" s="2752" t="s">
        <v>5445</v>
      </c>
      <c r="D115" s="2752"/>
      <c r="E115" s="2752"/>
      <c r="F115" s="2752"/>
      <c r="G115" s="2752"/>
      <c r="H115" s="2752"/>
      <c r="I115" s="2752"/>
      <c r="J115" s="2764"/>
      <c r="K115" s="4163"/>
      <c r="L115" s="4163"/>
      <c r="M115" s="4163"/>
      <c r="N115" s="2577"/>
      <c r="O115" s="2592"/>
      <c r="P115" s="2592"/>
    </row>
    <row r="116" spans="2:16" ht="24" customHeight="1">
      <c r="B116" s="634" t="s">
        <v>530</v>
      </c>
      <c r="C116" s="4165" t="s">
        <v>531</v>
      </c>
      <c r="D116" s="4165"/>
      <c r="E116" s="4165"/>
      <c r="F116" s="4166"/>
      <c r="G116" s="1191" t="s">
        <v>53</v>
      </c>
      <c r="H116" s="1191" t="s">
        <v>53</v>
      </c>
      <c r="I116" s="1191" t="s">
        <v>53</v>
      </c>
      <c r="J116" s="1191" t="s">
        <v>53</v>
      </c>
      <c r="K116" s="3999"/>
      <c r="L116" s="3999"/>
      <c r="M116" s="3999"/>
      <c r="N116" s="2578"/>
      <c r="O116" s="2592"/>
      <c r="P116" s="2592"/>
    </row>
    <row r="117" spans="2:16" ht="24" customHeight="1">
      <c r="B117" s="642" t="s">
        <v>532</v>
      </c>
      <c r="C117" s="4167" t="s">
        <v>542</v>
      </c>
      <c r="D117" s="4167"/>
      <c r="E117" s="4167"/>
      <c r="F117" s="4167"/>
      <c r="G117" s="1191" t="s">
        <v>53</v>
      </c>
      <c r="H117" s="1191" t="s">
        <v>53</v>
      </c>
      <c r="I117" s="1191" t="s">
        <v>53</v>
      </c>
      <c r="J117" s="1191" t="s">
        <v>53</v>
      </c>
      <c r="K117" s="4164"/>
      <c r="L117" s="4164"/>
      <c r="M117" s="4164"/>
      <c r="N117" s="3628"/>
      <c r="O117" s="2592"/>
      <c r="P117" s="2592"/>
    </row>
    <row r="118" spans="2:16" ht="24" customHeight="1">
      <c r="B118" s="639" t="s">
        <v>418</v>
      </c>
      <c r="C118" s="4292" t="s">
        <v>6077</v>
      </c>
      <c r="D118" s="2430"/>
      <c r="E118" s="2430"/>
      <c r="F118" s="2430"/>
      <c r="G118" s="2430"/>
      <c r="H118" s="2430"/>
      <c r="I118" s="2430"/>
      <c r="J118" s="2431"/>
      <c r="K118" s="4163"/>
      <c r="L118" s="4163"/>
      <c r="M118" s="4163"/>
      <c r="N118" s="2577"/>
      <c r="O118" s="2592"/>
      <c r="P118" s="2592"/>
    </row>
    <row r="119" spans="2:16" ht="24" customHeight="1">
      <c r="B119" s="634" t="s">
        <v>530</v>
      </c>
      <c r="C119" s="4165" t="s">
        <v>531</v>
      </c>
      <c r="D119" s="4165"/>
      <c r="E119" s="4165"/>
      <c r="F119" s="4166"/>
      <c r="G119" s="1191" t="s">
        <v>53</v>
      </c>
      <c r="H119" s="1191" t="s">
        <v>53</v>
      </c>
      <c r="I119" s="1191" t="s">
        <v>53</v>
      </c>
      <c r="J119" s="1191" t="s">
        <v>53</v>
      </c>
      <c r="K119" s="3999"/>
      <c r="L119" s="3999"/>
      <c r="M119" s="3999"/>
      <c r="N119" s="2578"/>
      <c r="O119" s="2592"/>
      <c r="P119" s="2592"/>
    </row>
    <row r="120" spans="2:16" ht="24" customHeight="1">
      <c r="B120" s="637" t="s">
        <v>532</v>
      </c>
      <c r="C120" s="1636" t="s">
        <v>533</v>
      </c>
      <c r="D120" s="1636"/>
      <c r="E120" s="1636"/>
      <c r="F120" s="1637"/>
      <c r="G120" s="475" t="s">
        <v>53</v>
      </c>
      <c r="H120" s="475" t="s">
        <v>53</v>
      </c>
      <c r="I120" s="475" t="s">
        <v>53</v>
      </c>
      <c r="J120" s="475" t="s">
        <v>53</v>
      </c>
      <c r="K120" s="4164"/>
      <c r="L120" s="4164"/>
      <c r="M120" s="4164"/>
      <c r="N120" s="3628"/>
      <c r="O120" s="2592"/>
      <c r="P120" s="2592"/>
    </row>
    <row r="121" spans="2:16" ht="24" customHeight="1">
      <c r="B121" s="640" t="s">
        <v>544</v>
      </c>
      <c r="C121" s="1645" t="s">
        <v>1311</v>
      </c>
      <c r="D121" s="1638"/>
      <c r="E121" s="1638"/>
      <c r="F121" s="1638"/>
      <c r="G121" s="1638"/>
      <c r="H121" s="1638"/>
      <c r="I121" s="1638"/>
      <c r="J121" s="1642"/>
      <c r="K121" s="4163"/>
      <c r="L121" s="4163"/>
      <c r="M121" s="4163"/>
      <c r="N121" s="2577"/>
      <c r="O121" s="2592"/>
      <c r="P121" s="2592"/>
    </row>
    <row r="122" spans="2:16" ht="23.45" customHeight="1">
      <c r="B122" s="634" t="s">
        <v>530</v>
      </c>
      <c r="C122" s="1634" t="s">
        <v>531</v>
      </c>
      <c r="D122" s="1634"/>
      <c r="E122" s="1634"/>
      <c r="F122" s="1635"/>
      <c r="G122" s="475" t="s">
        <v>53</v>
      </c>
      <c r="H122" s="475" t="s">
        <v>53</v>
      </c>
      <c r="I122" s="475" t="s">
        <v>53</v>
      </c>
      <c r="J122" s="475" t="s">
        <v>53</v>
      </c>
      <c r="K122" s="3999"/>
      <c r="L122" s="3999"/>
      <c r="M122" s="3999"/>
      <c r="N122" s="2578"/>
      <c r="O122" s="2592"/>
      <c r="P122" s="2592"/>
    </row>
    <row r="123" spans="2:16" ht="23.45" customHeight="1">
      <c r="B123" s="637" t="s">
        <v>532</v>
      </c>
      <c r="C123" s="1636" t="s">
        <v>542</v>
      </c>
      <c r="D123" s="1636"/>
      <c r="E123" s="1636"/>
      <c r="F123" s="1637"/>
      <c r="G123" s="475" t="s">
        <v>53</v>
      </c>
      <c r="H123" s="475" t="s">
        <v>53</v>
      </c>
      <c r="I123" s="475" t="s">
        <v>53</v>
      </c>
      <c r="J123" s="475" t="s">
        <v>53</v>
      </c>
      <c r="K123" s="4164"/>
      <c r="L123" s="4164"/>
      <c r="M123" s="4164"/>
      <c r="N123" s="3628"/>
      <c r="O123" s="2592"/>
      <c r="P123" s="2592"/>
    </row>
    <row r="124" spans="2:16" ht="21" customHeight="1">
      <c r="B124" s="640" t="s">
        <v>546</v>
      </c>
      <c r="C124" s="1638" t="s">
        <v>1853</v>
      </c>
      <c r="D124" s="1638"/>
      <c r="E124" s="1638"/>
      <c r="F124" s="1638"/>
      <c r="G124" s="1638"/>
      <c r="H124" s="1638"/>
      <c r="I124" s="1638"/>
      <c r="J124" s="1642"/>
      <c r="K124" s="4163"/>
      <c r="L124" s="4163"/>
      <c r="M124" s="4163"/>
      <c r="N124" s="2577"/>
      <c r="O124" s="2592"/>
      <c r="P124" s="2592"/>
    </row>
    <row r="125" spans="2:16" ht="30.95" customHeight="1">
      <c r="B125" s="634" t="s">
        <v>530</v>
      </c>
      <c r="C125" s="1634" t="s">
        <v>531</v>
      </c>
      <c r="D125" s="1634"/>
      <c r="E125" s="1634"/>
      <c r="F125" s="1635"/>
      <c r="G125" s="475" t="s">
        <v>53</v>
      </c>
      <c r="H125" s="475" t="s">
        <v>53</v>
      </c>
      <c r="I125" s="475" t="s">
        <v>53</v>
      </c>
      <c r="J125" s="475" t="s">
        <v>53</v>
      </c>
      <c r="K125" s="3999"/>
      <c r="L125" s="3999"/>
      <c r="M125" s="3999"/>
      <c r="N125" s="2578"/>
      <c r="O125" s="2592"/>
      <c r="P125" s="2592"/>
    </row>
    <row r="126" spans="2:16" ht="30.6" customHeight="1">
      <c r="B126" s="642" t="s">
        <v>532</v>
      </c>
      <c r="C126" s="1636" t="s">
        <v>533</v>
      </c>
      <c r="D126" s="1636"/>
      <c r="E126" s="1636"/>
      <c r="F126" s="1636"/>
      <c r="G126" s="475" t="s">
        <v>54</v>
      </c>
      <c r="H126" s="475" t="s">
        <v>54</v>
      </c>
      <c r="I126" s="475" t="s">
        <v>54</v>
      </c>
      <c r="J126" s="475" t="s">
        <v>54</v>
      </c>
      <c r="K126" s="4164"/>
      <c r="L126" s="4164"/>
      <c r="M126" s="4164"/>
      <c r="N126" s="3628"/>
      <c r="O126" s="2592"/>
      <c r="P126" s="2592"/>
    </row>
    <row r="127" spans="2:16" ht="29.25" customHeight="1">
      <c r="B127" s="639" t="s">
        <v>548</v>
      </c>
      <c r="C127" s="1638" t="s">
        <v>4476</v>
      </c>
      <c r="D127" s="1638"/>
      <c r="E127" s="1638"/>
      <c r="F127" s="1638"/>
      <c r="G127" s="1638"/>
      <c r="H127" s="1638"/>
      <c r="I127" s="1638"/>
      <c r="J127" s="1642"/>
      <c r="K127" s="4163"/>
      <c r="L127" s="4163"/>
      <c r="M127" s="4163"/>
      <c r="N127" s="2577"/>
      <c r="O127" s="2592"/>
      <c r="P127" s="2592"/>
    </row>
    <row r="128" spans="2:16" ht="26.1" customHeight="1">
      <c r="B128" s="634" t="s">
        <v>530</v>
      </c>
      <c r="C128" s="1634" t="s">
        <v>531</v>
      </c>
      <c r="D128" s="1634"/>
      <c r="E128" s="1634"/>
      <c r="F128" s="1635"/>
      <c r="G128" s="475" t="s">
        <v>53</v>
      </c>
      <c r="H128" s="475" t="s">
        <v>53</v>
      </c>
      <c r="I128" s="475" t="s">
        <v>53</v>
      </c>
      <c r="J128" s="475" t="s">
        <v>53</v>
      </c>
      <c r="K128" s="3999"/>
      <c r="L128" s="3999"/>
      <c r="M128" s="3999"/>
      <c r="N128" s="2578"/>
      <c r="O128" s="2592"/>
      <c r="P128" s="2592"/>
    </row>
    <row r="129" spans="2:16" ht="29.45" customHeight="1">
      <c r="B129" s="637" t="s">
        <v>532</v>
      </c>
      <c r="C129" s="1636" t="s">
        <v>533</v>
      </c>
      <c r="D129" s="1636"/>
      <c r="E129" s="1636"/>
      <c r="F129" s="1637"/>
      <c r="G129" s="475" t="s">
        <v>54</v>
      </c>
      <c r="H129" s="475" t="s">
        <v>54</v>
      </c>
      <c r="I129" s="475" t="s">
        <v>54</v>
      </c>
      <c r="J129" s="475" t="s">
        <v>54</v>
      </c>
      <c r="K129" s="4164"/>
      <c r="L129" s="4164"/>
      <c r="M129" s="4164"/>
      <c r="N129" s="3628"/>
      <c r="O129" s="2592"/>
      <c r="P129" s="2592"/>
    </row>
    <row r="130" spans="2:16" ht="21" customHeight="1">
      <c r="B130" s="640" t="s">
        <v>550</v>
      </c>
      <c r="C130" s="2752" t="s">
        <v>5450</v>
      </c>
      <c r="D130" s="2752"/>
      <c r="E130" s="2752"/>
      <c r="F130" s="2752"/>
      <c r="G130" s="2752"/>
      <c r="H130" s="2752"/>
      <c r="I130" s="2752"/>
      <c r="J130" s="2753"/>
      <c r="K130" s="4163"/>
      <c r="L130" s="4163"/>
      <c r="M130" s="4163"/>
      <c r="N130" s="2577"/>
      <c r="O130" s="2592"/>
      <c r="P130" s="2592"/>
    </row>
    <row r="131" spans="2:16" ht="18.95" customHeight="1">
      <c r="B131" s="634" t="s">
        <v>530</v>
      </c>
      <c r="C131" s="4165" t="s">
        <v>531</v>
      </c>
      <c r="D131" s="4165"/>
      <c r="E131" s="4165"/>
      <c r="F131" s="4166"/>
      <c r="G131" s="1191" t="s">
        <v>53</v>
      </c>
      <c r="H131" s="1191" t="s">
        <v>53</v>
      </c>
      <c r="I131" s="1191" t="s">
        <v>53</v>
      </c>
      <c r="J131" s="1191" t="s">
        <v>53</v>
      </c>
      <c r="K131" s="3999"/>
      <c r="L131" s="3999"/>
      <c r="M131" s="3999"/>
      <c r="N131" s="2578"/>
      <c r="O131" s="2592"/>
      <c r="P131" s="2592"/>
    </row>
    <row r="132" spans="2:16" ht="21" customHeight="1">
      <c r="B132" s="637" t="s">
        <v>532</v>
      </c>
      <c r="C132" s="4169" t="s">
        <v>533</v>
      </c>
      <c r="D132" s="4169"/>
      <c r="E132" s="4169"/>
      <c r="F132" s="4170"/>
      <c r="G132" s="1191" t="s">
        <v>53</v>
      </c>
      <c r="H132" s="1191" t="s">
        <v>53</v>
      </c>
      <c r="I132" s="1191" t="s">
        <v>53</v>
      </c>
      <c r="J132" s="1191" t="s">
        <v>53</v>
      </c>
      <c r="K132" s="4164"/>
      <c r="L132" s="4164"/>
      <c r="M132" s="4164"/>
      <c r="N132" s="3628"/>
      <c r="O132" s="2592"/>
      <c r="P132" s="2592"/>
    </row>
    <row r="133" spans="2:16" ht="32.25" customHeight="1">
      <c r="B133" s="641" t="s">
        <v>552</v>
      </c>
      <c r="C133" s="4154" t="s">
        <v>5451</v>
      </c>
      <c r="D133" s="4154"/>
      <c r="E133" s="4155"/>
      <c r="F133" s="4155"/>
      <c r="G133" s="4155"/>
      <c r="H133" s="4155"/>
      <c r="I133" s="4155"/>
      <c r="J133" s="4155"/>
      <c r="K133" s="3318"/>
      <c r="L133" s="3319"/>
      <c r="M133" s="3319"/>
      <c r="N133" s="3320"/>
      <c r="O133" s="2592"/>
      <c r="P133" s="2592"/>
    </row>
    <row r="134" spans="2:16" ht="32.25" customHeight="1">
      <c r="B134" s="642" t="s">
        <v>418</v>
      </c>
      <c r="C134" s="4156" t="s">
        <v>554</v>
      </c>
      <c r="D134" s="4156"/>
      <c r="E134" s="4157" t="s">
        <v>238</v>
      </c>
      <c r="F134" s="4104"/>
      <c r="G134" s="4104"/>
      <c r="H134" s="4104"/>
      <c r="I134" s="4104"/>
      <c r="J134" s="4104"/>
      <c r="K134" s="2601"/>
      <c r="L134" s="2602"/>
      <c r="M134" s="2602"/>
      <c r="N134" s="2603"/>
      <c r="O134" s="2592"/>
      <c r="P134" s="2592"/>
    </row>
    <row r="135" spans="2:16" ht="25.5" customHeight="1">
      <c r="B135" s="634" t="s">
        <v>530</v>
      </c>
      <c r="C135" s="4158" t="s">
        <v>531</v>
      </c>
      <c r="D135" s="4158"/>
      <c r="E135" s="4159"/>
      <c r="F135" s="4160"/>
      <c r="G135" s="1192"/>
      <c r="H135" s="1193"/>
      <c r="I135" s="1187"/>
      <c r="J135" s="1188"/>
      <c r="K135" s="2601"/>
      <c r="L135" s="2602"/>
      <c r="M135" s="2602"/>
      <c r="N135" s="2603"/>
      <c r="O135" s="2592"/>
      <c r="P135" s="2592"/>
    </row>
    <row r="136" spans="2:16" ht="20.45" customHeight="1">
      <c r="B136" s="637" t="s">
        <v>532</v>
      </c>
      <c r="C136" s="4161" t="s">
        <v>533</v>
      </c>
      <c r="D136" s="4161"/>
      <c r="E136" s="4161"/>
      <c r="F136" s="4162"/>
      <c r="G136" s="1194"/>
      <c r="H136" s="1195"/>
      <c r="I136" s="1194"/>
      <c r="J136" s="1195"/>
      <c r="K136" s="2604"/>
      <c r="L136" s="2605"/>
      <c r="M136" s="2605"/>
      <c r="N136" s="2606"/>
      <c r="O136" s="2592"/>
      <c r="P136" s="2592"/>
    </row>
    <row r="137" spans="2:16" ht="79.5" customHeight="1">
      <c r="B137" s="585" t="s">
        <v>555</v>
      </c>
      <c r="C137" s="3354" t="s">
        <v>556</v>
      </c>
      <c r="D137" s="3354"/>
      <c r="E137" s="3354"/>
      <c r="F137" s="3355"/>
      <c r="G137" s="4152"/>
      <c r="H137" s="4152"/>
      <c r="I137" s="4152"/>
      <c r="J137" s="4152"/>
      <c r="K137" s="2520"/>
      <c r="L137" s="2520"/>
      <c r="M137" s="2520"/>
      <c r="N137" s="2520"/>
      <c r="O137" s="2530"/>
      <c r="P137" s="2530"/>
    </row>
    <row r="138" spans="2:16" ht="25.5" customHeight="1">
      <c r="B138" s="2737" t="s">
        <v>3</v>
      </c>
      <c r="C138" s="2738"/>
      <c r="D138" s="2738"/>
      <c r="E138" s="2738"/>
      <c r="F138" s="2738"/>
      <c r="G138" s="2738"/>
      <c r="H138" s="2738"/>
      <c r="I138" s="2738"/>
      <c r="J138" s="2738"/>
      <c r="K138" s="2738"/>
      <c r="L138" s="2738"/>
      <c r="M138" s="2738"/>
      <c r="N138" s="2738"/>
      <c r="O138" s="4153"/>
      <c r="P138" s="2739"/>
    </row>
    <row r="139" spans="2:16" ht="99" customHeight="1">
      <c r="B139" s="587" t="s">
        <v>557</v>
      </c>
      <c r="C139" s="2430" t="s">
        <v>558</v>
      </c>
      <c r="D139" s="2430"/>
      <c r="E139" s="2430"/>
      <c r="F139" s="2430"/>
      <c r="G139" s="546" t="s">
        <v>53</v>
      </c>
      <c r="H139" s="3682" t="s">
        <v>559</v>
      </c>
      <c r="I139" s="3683"/>
      <c r="J139" s="2741" t="s">
        <v>6078</v>
      </c>
      <c r="K139" s="2742"/>
      <c r="L139" s="2742"/>
      <c r="M139" s="2742"/>
      <c r="N139" s="2743"/>
      <c r="O139" s="650" t="s">
        <v>1316</v>
      </c>
      <c r="P139" s="539"/>
    </row>
    <row r="140" spans="2:16" ht="15.75" customHeight="1">
      <c r="B140" s="2716" t="s">
        <v>560</v>
      </c>
      <c r="C140" s="2717"/>
      <c r="D140" s="2717"/>
      <c r="E140" s="2717"/>
      <c r="F140" s="2717"/>
      <c r="G140" s="2717"/>
      <c r="H140" s="2717"/>
      <c r="I140" s="2717"/>
      <c r="J140" s="2717"/>
      <c r="K140" s="2717"/>
      <c r="L140" s="2717"/>
      <c r="M140" s="2717"/>
      <c r="N140" s="2717"/>
      <c r="O140" s="2717"/>
      <c r="P140" s="2718"/>
    </row>
    <row r="141" spans="2:16" ht="33" customHeight="1">
      <c r="B141" s="537" t="s">
        <v>561</v>
      </c>
      <c r="C141" s="2479" t="s">
        <v>562</v>
      </c>
      <c r="D141" s="2479"/>
      <c r="E141" s="2479"/>
      <c r="F141" s="2479"/>
      <c r="G141" s="2479"/>
      <c r="H141" s="2432" t="s">
        <v>6079</v>
      </c>
      <c r="I141" s="2463"/>
      <c r="J141" s="2463"/>
      <c r="K141" s="2719" t="s">
        <v>446</v>
      </c>
      <c r="L141" s="2464"/>
      <c r="M141" s="2465"/>
      <c r="N141" s="2466"/>
      <c r="O141" s="2729"/>
      <c r="P141" s="2729"/>
    </row>
    <row r="142" spans="2:16" ht="19.5" customHeight="1">
      <c r="B142" s="537" t="s">
        <v>401</v>
      </c>
      <c r="C142" s="2479" t="s">
        <v>563</v>
      </c>
      <c r="D142" s="2479"/>
      <c r="E142" s="2479"/>
      <c r="F142" s="2479"/>
      <c r="G142" s="2479"/>
      <c r="H142" s="1574" t="s">
        <v>1860</v>
      </c>
      <c r="I142" s="1685"/>
      <c r="J142" s="1685"/>
      <c r="K142" s="2719"/>
      <c r="L142" s="2506"/>
      <c r="M142" s="2515"/>
      <c r="N142" s="2507"/>
      <c r="O142" s="2730"/>
      <c r="P142" s="2730"/>
    </row>
    <row r="143" spans="2:16" ht="19.5" customHeight="1">
      <c r="B143" s="537" t="s">
        <v>403</v>
      </c>
      <c r="C143" s="2479" t="s">
        <v>564</v>
      </c>
      <c r="D143" s="2479"/>
      <c r="E143" s="2479"/>
      <c r="F143" s="2479"/>
      <c r="G143" s="2479"/>
      <c r="H143" s="1574" t="s">
        <v>53</v>
      </c>
      <c r="I143" s="1685"/>
      <c r="J143" s="1575"/>
      <c r="K143" s="2719"/>
      <c r="L143" s="2506"/>
      <c r="M143" s="2515"/>
      <c r="N143" s="2507"/>
      <c r="O143" s="2730"/>
      <c r="P143" s="2730"/>
    </row>
    <row r="144" spans="2:16" ht="34.5" customHeight="1">
      <c r="B144" s="537" t="s">
        <v>405</v>
      </c>
      <c r="C144" s="2479" t="s">
        <v>565</v>
      </c>
      <c r="D144" s="2479"/>
      <c r="E144" s="2479"/>
      <c r="F144" s="2479"/>
      <c r="G144" s="2480"/>
      <c r="H144" s="1574" t="s">
        <v>1320</v>
      </c>
      <c r="I144" s="1685"/>
      <c r="J144" s="1685"/>
      <c r="K144" s="2719"/>
      <c r="L144" s="2506"/>
      <c r="M144" s="2515"/>
      <c r="N144" s="2507"/>
      <c r="O144" s="2731"/>
      <c r="P144" s="2731"/>
    </row>
    <row r="145" spans="2:16" ht="40.5" customHeight="1">
      <c r="B145" s="532" t="s">
        <v>566</v>
      </c>
      <c r="C145" s="2479" t="s">
        <v>5772</v>
      </c>
      <c r="D145" s="2479"/>
      <c r="E145" s="2479"/>
      <c r="F145" s="2479"/>
      <c r="G145" s="2479"/>
      <c r="H145" s="1574" t="s">
        <v>54</v>
      </c>
      <c r="I145" s="1685"/>
      <c r="J145" s="1685"/>
      <c r="K145" s="2719"/>
      <c r="L145" s="2506"/>
      <c r="M145" s="2515"/>
      <c r="N145" s="2507"/>
      <c r="O145" s="2529" t="s">
        <v>1279</v>
      </c>
      <c r="P145" s="2529"/>
    </row>
    <row r="146" spans="2:16" ht="72.599999999999994" customHeight="1">
      <c r="B146" s="563" t="s">
        <v>394</v>
      </c>
      <c r="C146" s="2479" t="s">
        <v>568</v>
      </c>
      <c r="D146" s="2479"/>
      <c r="E146" s="2479"/>
      <c r="F146" s="2479"/>
      <c r="G146" s="2480"/>
      <c r="H146" s="1574" t="s">
        <v>92</v>
      </c>
      <c r="I146" s="1685"/>
      <c r="J146" s="1685"/>
      <c r="K146" s="2719"/>
      <c r="L146" s="2506"/>
      <c r="M146" s="2515"/>
      <c r="N146" s="2507"/>
      <c r="O146" s="2673"/>
      <c r="P146" s="2673"/>
    </row>
    <row r="147" spans="2:16" ht="62.25" customHeight="1">
      <c r="B147" s="532" t="s">
        <v>569</v>
      </c>
      <c r="C147" s="2479" t="s">
        <v>5773</v>
      </c>
      <c r="D147" s="2479"/>
      <c r="E147" s="2479"/>
      <c r="F147" s="2479"/>
      <c r="G147" s="2479"/>
      <c r="H147" s="2432" t="s">
        <v>53</v>
      </c>
      <c r="I147" s="2463"/>
      <c r="J147" s="2463"/>
      <c r="K147" s="2719"/>
      <c r="L147" s="2506"/>
      <c r="M147" s="2515"/>
      <c r="N147" s="2507"/>
      <c r="O147" s="2529" t="s">
        <v>1279</v>
      </c>
      <c r="P147" s="2529"/>
    </row>
    <row r="148" spans="2:16" ht="217.7" customHeight="1">
      <c r="B148" s="629" t="s">
        <v>394</v>
      </c>
      <c r="C148" s="2556" t="s">
        <v>568</v>
      </c>
      <c r="D148" s="2556"/>
      <c r="E148" s="2556"/>
      <c r="F148" s="2556"/>
      <c r="G148" s="2557"/>
      <c r="H148" s="4290" t="s">
        <v>6080</v>
      </c>
      <c r="I148" s="4291"/>
      <c r="J148" s="4291"/>
      <c r="K148" s="2719"/>
      <c r="L148" s="2467"/>
      <c r="M148" s="2468"/>
      <c r="N148" s="2469"/>
      <c r="O148" s="2530"/>
      <c r="P148" s="2530"/>
    </row>
    <row r="149" spans="2:16" ht="54" customHeight="1">
      <c r="B149" s="2907" t="s">
        <v>5775</v>
      </c>
      <c r="C149" s="2908"/>
      <c r="D149" s="2908"/>
      <c r="E149" s="2908"/>
      <c r="F149" s="2908"/>
      <c r="G149" s="2908"/>
      <c r="H149" s="2908"/>
      <c r="I149" s="2908"/>
      <c r="J149" s="2908"/>
      <c r="K149" s="2704"/>
      <c r="L149" s="2908"/>
      <c r="M149" s="2908"/>
      <c r="N149" s="2908"/>
      <c r="O149" s="2908"/>
      <c r="P149" s="2910"/>
    </row>
    <row r="150" spans="2:16" ht="31.5" customHeight="1">
      <c r="B150" s="653" t="s">
        <v>572</v>
      </c>
      <c r="C150" s="2615" t="s">
        <v>573</v>
      </c>
      <c r="D150" s="2615"/>
      <c r="E150" s="2615"/>
      <c r="F150" s="2706"/>
      <c r="G150" s="2707" t="s">
        <v>5776</v>
      </c>
      <c r="H150" s="2708"/>
      <c r="I150" s="2709"/>
      <c r="J150" s="2707" t="s">
        <v>5777</v>
      </c>
      <c r="K150" s="2708"/>
      <c r="L150" s="2709"/>
      <c r="M150" s="2710" t="s">
        <v>434</v>
      </c>
      <c r="N150" s="2711"/>
      <c r="O150" s="2631" t="s">
        <v>3253</v>
      </c>
      <c r="P150" s="2470" t="s">
        <v>3253</v>
      </c>
    </row>
    <row r="151" spans="2:16" ht="83.25" customHeight="1">
      <c r="B151" s="563" t="s">
        <v>561</v>
      </c>
      <c r="C151" s="2617" t="s">
        <v>5778</v>
      </c>
      <c r="D151" s="2617"/>
      <c r="E151" s="2617"/>
      <c r="F151" s="2618"/>
      <c r="G151" s="1713" t="s">
        <v>152</v>
      </c>
      <c r="H151" s="1714"/>
      <c r="I151" s="1715"/>
      <c r="J151" s="1713" t="s">
        <v>152</v>
      </c>
      <c r="K151" s="1714"/>
      <c r="L151" s="1715"/>
      <c r="M151" s="2701"/>
      <c r="N151" s="2702"/>
      <c r="O151" s="2578"/>
      <c r="P151" s="2499"/>
    </row>
    <row r="152" spans="2:16" ht="42" customHeight="1">
      <c r="B152" s="563" t="s">
        <v>401</v>
      </c>
      <c r="C152" s="2617" t="s">
        <v>5779</v>
      </c>
      <c r="D152" s="2617"/>
      <c r="E152" s="2617"/>
      <c r="F152" s="2618"/>
      <c r="G152" s="1713" t="s">
        <v>152</v>
      </c>
      <c r="H152" s="1714"/>
      <c r="I152" s="1715"/>
      <c r="J152" s="1713" t="s">
        <v>152</v>
      </c>
      <c r="K152" s="1714"/>
      <c r="L152" s="1715"/>
      <c r="M152" s="2701"/>
      <c r="N152" s="2702"/>
      <c r="O152" s="2578"/>
      <c r="P152" s="2499"/>
    </row>
    <row r="153" spans="2:16" ht="31.5" customHeight="1">
      <c r="B153" s="563" t="s">
        <v>403</v>
      </c>
      <c r="C153" s="836" t="s">
        <v>418</v>
      </c>
      <c r="D153" s="2617" t="s">
        <v>5780</v>
      </c>
      <c r="E153" s="2617"/>
      <c r="F153" s="2618"/>
      <c r="G153" s="1713" t="s">
        <v>1325</v>
      </c>
      <c r="H153" s="1714"/>
      <c r="I153" s="1715"/>
      <c r="J153" s="1713" t="s">
        <v>1325</v>
      </c>
      <c r="K153" s="1714"/>
      <c r="L153" s="1715"/>
      <c r="M153" s="2701"/>
      <c r="N153" s="2702"/>
      <c r="O153" s="2578"/>
      <c r="P153" s="2499"/>
    </row>
    <row r="154" spans="2:16" ht="32.25" customHeight="1">
      <c r="B154" s="563"/>
      <c r="C154" s="672" t="s">
        <v>508</v>
      </c>
      <c r="D154" s="2617" t="s">
        <v>5781</v>
      </c>
      <c r="E154" s="2617"/>
      <c r="F154" s="2618"/>
      <c r="G154" s="1713" t="s">
        <v>152</v>
      </c>
      <c r="H154" s="1714"/>
      <c r="I154" s="1715"/>
      <c r="J154" s="1713" t="s">
        <v>152</v>
      </c>
      <c r="K154" s="1714"/>
      <c r="L154" s="1715"/>
      <c r="M154" s="656"/>
      <c r="N154" s="657"/>
      <c r="O154" s="2578"/>
      <c r="P154" s="2499"/>
    </row>
    <row r="155" spans="2:16" ht="41.25" customHeight="1">
      <c r="B155" s="563" t="s">
        <v>405</v>
      </c>
      <c r="C155" s="2617" t="s">
        <v>5782</v>
      </c>
      <c r="D155" s="2617"/>
      <c r="E155" s="2617"/>
      <c r="F155" s="2618"/>
      <c r="G155" s="1713" t="s">
        <v>1865</v>
      </c>
      <c r="H155" s="1714"/>
      <c r="I155" s="1715"/>
      <c r="J155" s="1713" t="s">
        <v>1865</v>
      </c>
      <c r="K155" s="1714"/>
      <c r="L155" s="1715"/>
      <c r="M155" s="2701"/>
      <c r="N155" s="2702"/>
      <c r="O155" s="2578"/>
      <c r="P155" s="2499"/>
    </row>
    <row r="156" spans="2:16" ht="29.25" customHeight="1">
      <c r="B156" s="563" t="s">
        <v>408</v>
      </c>
      <c r="C156" s="2617" t="s">
        <v>5783</v>
      </c>
      <c r="D156" s="2617"/>
      <c r="E156" s="2617"/>
      <c r="F156" s="2618"/>
      <c r="G156" s="1713" t="s">
        <v>1326</v>
      </c>
      <c r="H156" s="1714"/>
      <c r="I156" s="1715"/>
      <c r="J156" s="1713" t="s">
        <v>1865</v>
      </c>
      <c r="K156" s="1714"/>
      <c r="L156" s="1715"/>
      <c r="M156" s="2701"/>
      <c r="N156" s="2702"/>
      <c r="O156" s="2578"/>
      <c r="P156" s="2499"/>
    </row>
    <row r="157" spans="2:16" ht="28.5" customHeight="1">
      <c r="B157" s="563" t="s">
        <v>410</v>
      </c>
      <c r="C157" s="2617" t="s">
        <v>117</v>
      </c>
      <c r="D157" s="2617"/>
      <c r="E157" s="2617"/>
      <c r="F157" s="2618"/>
      <c r="G157" s="1713" t="s">
        <v>1325</v>
      </c>
      <c r="H157" s="1714"/>
      <c r="I157" s="1715"/>
      <c r="J157" s="1713" t="s">
        <v>1325</v>
      </c>
      <c r="K157" s="1714"/>
      <c r="L157" s="1715"/>
      <c r="M157" s="2701"/>
      <c r="N157" s="2702"/>
      <c r="O157" s="2578"/>
      <c r="P157" s="2499"/>
    </row>
    <row r="158" spans="2:16" ht="28.5" customHeight="1">
      <c r="B158" s="563" t="s">
        <v>413</v>
      </c>
      <c r="C158" s="2617" t="s">
        <v>118</v>
      </c>
      <c r="D158" s="2617"/>
      <c r="E158" s="2617"/>
      <c r="F158" s="2618"/>
      <c r="G158" s="1713" t="s">
        <v>1325</v>
      </c>
      <c r="H158" s="1714"/>
      <c r="I158" s="1715"/>
      <c r="J158" s="3121" t="s">
        <v>57</v>
      </c>
      <c r="K158" s="3122"/>
      <c r="L158" s="3579"/>
      <c r="M158" s="2701"/>
      <c r="N158" s="2702"/>
      <c r="O158" s="2578"/>
      <c r="P158" s="2499"/>
    </row>
    <row r="159" spans="2:16" ht="28.5" customHeight="1">
      <c r="B159" s="563" t="s">
        <v>416</v>
      </c>
      <c r="C159" s="2617" t="s">
        <v>5784</v>
      </c>
      <c r="D159" s="2617"/>
      <c r="E159" s="2617"/>
      <c r="F159" s="2618"/>
      <c r="G159" s="1713" t="s">
        <v>152</v>
      </c>
      <c r="H159" s="1714"/>
      <c r="I159" s="1715"/>
      <c r="J159" s="1713" t="s">
        <v>152</v>
      </c>
      <c r="K159" s="1714"/>
      <c r="L159" s="1715"/>
      <c r="M159" s="2975"/>
      <c r="N159" s="2702"/>
      <c r="O159" s="2499"/>
      <c r="P159" s="2499"/>
    </row>
    <row r="160" spans="2:16" ht="28.5" customHeight="1">
      <c r="B160" s="563" t="s">
        <v>418</v>
      </c>
      <c r="C160" s="2617" t="s">
        <v>5785</v>
      </c>
      <c r="D160" s="2617"/>
      <c r="E160" s="2617"/>
      <c r="F160" s="2618"/>
      <c r="G160" s="1713" t="s">
        <v>155</v>
      </c>
      <c r="H160" s="1714"/>
      <c r="I160" s="1715"/>
      <c r="J160" s="1713" t="s">
        <v>155</v>
      </c>
      <c r="K160" s="1714"/>
      <c r="L160" s="1715"/>
      <c r="M160" s="2975"/>
      <c r="N160" s="2702"/>
      <c r="O160" s="2499"/>
      <c r="P160" s="2499"/>
    </row>
    <row r="161" spans="1:16" ht="28.5" customHeight="1">
      <c r="B161" s="629" t="s">
        <v>544</v>
      </c>
      <c r="C161" s="2617" t="s">
        <v>5786</v>
      </c>
      <c r="D161" s="2617"/>
      <c r="E161" s="2617"/>
      <c r="F161" s="2618"/>
      <c r="G161" s="1713" t="s">
        <v>155</v>
      </c>
      <c r="H161" s="1714"/>
      <c r="I161" s="1715"/>
      <c r="J161" s="1713" t="s">
        <v>155</v>
      </c>
      <c r="K161" s="1714"/>
      <c r="L161" s="1715"/>
      <c r="M161" s="2975"/>
      <c r="N161" s="2702"/>
      <c r="O161" s="2499"/>
      <c r="P161" s="2499"/>
    </row>
    <row r="162" spans="1:16" ht="28.5" customHeight="1">
      <c r="B162" s="629" t="s">
        <v>546</v>
      </c>
      <c r="C162" s="2617" t="s">
        <v>5787</v>
      </c>
      <c r="D162" s="2617"/>
      <c r="E162" s="2617"/>
      <c r="F162" s="2618"/>
      <c r="G162" s="3121" t="s">
        <v>58</v>
      </c>
      <c r="H162" s="3122"/>
      <c r="I162" s="3579"/>
      <c r="J162" s="3121" t="s">
        <v>58</v>
      </c>
      <c r="K162" s="3122"/>
      <c r="L162" s="3579"/>
      <c r="M162" s="2975"/>
      <c r="N162" s="2702"/>
      <c r="O162" s="2499"/>
      <c r="P162" s="2499"/>
    </row>
    <row r="163" spans="1:16" ht="28.5" customHeight="1">
      <c r="B163" s="629" t="s">
        <v>548</v>
      </c>
      <c r="C163" s="2617" t="s">
        <v>5788</v>
      </c>
      <c r="D163" s="2617"/>
      <c r="E163" s="2617"/>
      <c r="F163" s="2618"/>
      <c r="G163" s="3121" t="s">
        <v>58</v>
      </c>
      <c r="H163" s="3122"/>
      <c r="I163" s="3579"/>
      <c r="J163" s="3121" t="s">
        <v>58</v>
      </c>
      <c r="K163" s="3122"/>
      <c r="L163" s="3579"/>
      <c r="M163" s="2975"/>
      <c r="N163" s="2702"/>
      <c r="O163" s="2499"/>
      <c r="P163" s="2499"/>
    </row>
    <row r="164" spans="1:16" ht="28.5" customHeight="1">
      <c r="B164" s="629" t="s">
        <v>550</v>
      </c>
      <c r="C164" s="2617" t="s">
        <v>5789</v>
      </c>
      <c r="D164" s="2617"/>
      <c r="E164" s="2617"/>
      <c r="F164" s="2618"/>
      <c r="G164" s="1713" t="s">
        <v>1325</v>
      </c>
      <c r="H164" s="1714"/>
      <c r="I164" s="1715"/>
      <c r="J164" s="1713" t="s">
        <v>1325</v>
      </c>
      <c r="K164" s="1714"/>
      <c r="L164" s="1715"/>
      <c r="M164" s="2975"/>
      <c r="N164" s="2702"/>
      <c r="O164" s="2499"/>
      <c r="P164" s="2499"/>
    </row>
    <row r="165" spans="1:16" ht="42.75" customHeight="1">
      <c r="B165" s="837" t="s">
        <v>552</v>
      </c>
      <c r="C165" s="3351" t="s">
        <v>5790</v>
      </c>
      <c r="D165" s="3351"/>
      <c r="E165" s="3351"/>
      <c r="F165" s="660" t="s">
        <v>589</v>
      </c>
      <c r="G165" s="1599" t="s">
        <v>57</v>
      </c>
      <c r="H165" s="1721"/>
      <c r="I165" s="1720"/>
      <c r="J165" s="1599" t="s">
        <v>57</v>
      </c>
      <c r="K165" s="1721"/>
      <c r="L165" s="1720"/>
      <c r="M165" s="3341"/>
      <c r="N165" s="2695"/>
      <c r="O165" s="2499"/>
      <c r="P165" s="2471"/>
    </row>
    <row r="166" spans="1:16" ht="43.5" customHeight="1">
      <c r="B166" s="2696" t="s">
        <v>5791</v>
      </c>
      <c r="C166" s="2697"/>
      <c r="D166" s="2697"/>
      <c r="E166" s="2697"/>
      <c r="F166" s="2697"/>
      <c r="G166" s="2697"/>
      <c r="H166" s="2697"/>
      <c r="I166" s="2697"/>
      <c r="J166" s="2697"/>
      <c r="K166" s="2697"/>
      <c r="L166" s="2697"/>
      <c r="M166" s="2697"/>
      <c r="N166" s="2697"/>
      <c r="O166" s="662"/>
      <c r="P166" s="662"/>
    </row>
    <row r="167" spans="1:16" ht="49.5" customHeight="1">
      <c r="A167" s="281"/>
      <c r="B167" s="590" t="s">
        <v>591</v>
      </c>
      <c r="C167" s="2442" t="s">
        <v>4258</v>
      </c>
      <c r="D167" s="2442"/>
      <c r="E167" s="2443"/>
      <c r="F167" s="655" t="s">
        <v>593</v>
      </c>
      <c r="G167" s="2670" t="s">
        <v>594</v>
      </c>
      <c r="H167" s="2671"/>
      <c r="I167" s="2671"/>
      <c r="J167" s="2671"/>
      <c r="K167" s="2674"/>
      <c r="L167" s="2675" t="s">
        <v>595</v>
      </c>
      <c r="M167" s="2676"/>
      <c r="N167" s="2676"/>
      <c r="O167" s="2678" t="s">
        <v>3257</v>
      </c>
      <c r="P167" s="4151"/>
    </row>
    <row r="168" spans="1:16" ht="19.5" customHeight="1">
      <c r="A168" s="281"/>
      <c r="B168" s="839" t="s">
        <v>394</v>
      </c>
      <c r="C168" s="2442" t="s">
        <v>185</v>
      </c>
      <c r="D168" s="2442"/>
      <c r="E168" s="2443"/>
      <c r="F168" s="591" t="s">
        <v>53</v>
      </c>
      <c r="G168" s="4281" t="s">
        <v>6081</v>
      </c>
      <c r="H168" s="4282"/>
      <c r="I168" s="4282"/>
      <c r="J168" s="4282"/>
      <c r="K168" s="4283"/>
      <c r="L168" s="1713" t="s">
        <v>53</v>
      </c>
      <c r="M168" s="1714"/>
      <c r="N168" s="1715"/>
      <c r="O168" s="2678"/>
      <c r="P168" s="2678"/>
    </row>
    <row r="169" spans="1:16" ht="19.5" customHeight="1">
      <c r="A169" s="281"/>
      <c r="B169" s="839" t="s">
        <v>401</v>
      </c>
      <c r="C169" s="2442" t="s">
        <v>186</v>
      </c>
      <c r="D169" s="2442"/>
      <c r="E169" s="2443"/>
      <c r="F169" s="591" t="s">
        <v>53</v>
      </c>
      <c r="G169" s="4281" t="s">
        <v>6081</v>
      </c>
      <c r="H169" s="4282"/>
      <c r="I169" s="4282"/>
      <c r="J169" s="4282"/>
      <c r="K169" s="4283"/>
      <c r="L169" s="1713" t="s">
        <v>53</v>
      </c>
      <c r="M169" s="1714"/>
      <c r="N169" s="1715"/>
      <c r="O169" s="2678"/>
      <c r="P169" s="2678"/>
    </row>
    <row r="170" spans="1:16" ht="19.5" customHeight="1">
      <c r="A170" s="281"/>
      <c r="B170" s="839" t="s">
        <v>403</v>
      </c>
      <c r="C170" s="2442" t="s">
        <v>187</v>
      </c>
      <c r="D170" s="2442"/>
      <c r="E170" s="2443"/>
      <c r="F170" s="591" t="s">
        <v>53</v>
      </c>
      <c r="G170" s="4281" t="s">
        <v>6081</v>
      </c>
      <c r="H170" s="4282"/>
      <c r="I170" s="4282"/>
      <c r="J170" s="4282"/>
      <c r="K170" s="4283"/>
      <c r="L170" s="1713" t="s">
        <v>53</v>
      </c>
      <c r="M170" s="1714"/>
      <c r="N170" s="1715"/>
      <c r="O170" s="2678"/>
      <c r="P170" s="2678"/>
    </row>
    <row r="171" spans="1:16" ht="19.5" customHeight="1">
      <c r="A171" s="281"/>
      <c r="B171" s="839" t="s">
        <v>405</v>
      </c>
      <c r="C171" s="2442" t="s">
        <v>188</v>
      </c>
      <c r="D171" s="2442"/>
      <c r="E171" s="2443"/>
      <c r="F171" s="591" t="s">
        <v>53</v>
      </c>
      <c r="G171" s="4281" t="s">
        <v>6081</v>
      </c>
      <c r="H171" s="4282"/>
      <c r="I171" s="4282"/>
      <c r="J171" s="4282"/>
      <c r="K171" s="4283"/>
      <c r="L171" s="1713" t="s">
        <v>53</v>
      </c>
      <c r="M171" s="1714"/>
      <c r="N171" s="1715"/>
      <c r="O171" s="2678"/>
      <c r="P171" s="2678"/>
    </row>
    <row r="172" spans="1:16" ht="19.5" customHeight="1">
      <c r="A172" s="281"/>
      <c r="B172" s="563" t="s">
        <v>408</v>
      </c>
      <c r="C172" s="2442" t="s">
        <v>189</v>
      </c>
      <c r="D172" s="2442"/>
      <c r="E172" s="2443"/>
      <c r="F172" s="591" t="s">
        <v>53</v>
      </c>
      <c r="G172" s="4281" t="s">
        <v>6081</v>
      </c>
      <c r="H172" s="4282"/>
      <c r="I172" s="4282"/>
      <c r="J172" s="4282"/>
      <c r="K172" s="4283"/>
      <c r="L172" s="1713" t="s">
        <v>53</v>
      </c>
      <c r="M172" s="1714"/>
      <c r="N172" s="1715"/>
      <c r="O172" s="2678"/>
      <c r="P172" s="2678"/>
    </row>
    <row r="173" spans="1:16" ht="19.5" customHeight="1">
      <c r="A173" s="281"/>
      <c r="B173" s="691" t="s">
        <v>410</v>
      </c>
      <c r="C173" s="2442" t="s">
        <v>5793</v>
      </c>
      <c r="D173" s="2442"/>
      <c r="E173" s="2443"/>
      <c r="F173" s="591" t="s">
        <v>53</v>
      </c>
      <c r="G173" s="4281" t="s">
        <v>6081</v>
      </c>
      <c r="H173" s="4282"/>
      <c r="I173" s="4282"/>
      <c r="J173" s="4282"/>
      <c r="K173" s="4283"/>
      <c r="L173" s="1713" t="s">
        <v>53</v>
      </c>
      <c r="M173" s="1714"/>
      <c r="N173" s="1715"/>
      <c r="O173" s="2678"/>
      <c r="P173" s="2678"/>
    </row>
    <row r="174" spans="1:16" ht="19.5" customHeight="1">
      <c r="A174" s="281"/>
      <c r="B174" s="691" t="s">
        <v>413</v>
      </c>
      <c r="C174" s="2442" t="s">
        <v>191</v>
      </c>
      <c r="D174" s="2442"/>
      <c r="E174" s="2443"/>
      <c r="F174" s="591" t="s">
        <v>53</v>
      </c>
      <c r="G174" s="4281" t="s">
        <v>6081</v>
      </c>
      <c r="H174" s="4282"/>
      <c r="I174" s="4282"/>
      <c r="J174" s="4282"/>
      <c r="K174" s="4283"/>
      <c r="L174" s="1713" t="s">
        <v>53</v>
      </c>
      <c r="M174" s="1714"/>
      <c r="N174" s="1715"/>
      <c r="O174" s="2678"/>
      <c r="P174" s="2678"/>
    </row>
    <row r="175" spans="1:16" ht="19.5" customHeight="1">
      <c r="A175" s="281"/>
      <c r="B175" s="691" t="s">
        <v>416</v>
      </c>
      <c r="C175" s="2442" t="s">
        <v>192</v>
      </c>
      <c r="D175" s="2442"/>
      <c r="E175" s="2443"/>
      <c r="F175" s="591" t="s">
        <v>53</v>
      </c>
      <c r="G175" s="4281" t="s">
        <v>6081</v>
      </c>
      <c r="H175" s="4282"/>
      <c r="I175" s="4282"/>
      <c r="J175" s="4282"/>
      <c r="K175" s="4283"/>
      <c r="L175" s="1713" t="s">
        <v>53</v>
      </c>
      <c r="M175" s="1714"/>
      <c r="N175" s="1715"/>
      <c r="O175" s="2678"/>
      <c r="P175" s="2678"/>
    </row>
    <row r="176" spans="1:16" ht="19.5" customHeight="1">
      <c r="A176" s="281"/>
      <c r="B176" s="691" t="s">
        <v>418</v>
      </c>
      <c r="C176" s="2442" t="s">
        <v>193</v>
      </c>
      <c r="D176" s="2442"/>
      <c r="E176" s="2443"/>
      <c r="F176" s="591" t="s">
        <v>53</v>
      </c>
      <c r="G176" s="4281" t="s">
        <v>6081</v>
      </c>
      <c r="H176" s="4282"/>
      <c r="I176" s="4282"/>
      <c r="J176" s="4282"/>
      <c r="K176" s="4283"/>
      <c r="L176" s="1713" t="s">
        <v>53</v>
      </c>
      <c r="M176" s="1714"/>
      <c r="N176" s="1715"/>
      <c r="O176" s="2678"/>
      <c r="P176" s="2678"/>
    </row>
    <row r="177" spans="1:16" ht="19.5" customHeight="1">
      <c r="A177" s="281"/>
      <c r="B177" s="691" t="s">
        <v>544</v>
      </c>
      <c r="C177" s="2442" t="s">
        <v>5794</v>
      </c>
      <c r="D177" s="2442"/>
      <c r="E177" s="2443"/>
      <c r="F177" s="591" t="s">
        <v>53</v>
      </c>
      <c r="G177" s="4281" t="s">
        <v>6081</v>
      </c>
      <c r="H177" s="4282"/>
      <c r="I177" s="4282"/>
      <c r="J177" s="4282"/>
      <c r="K177" s="4283"/>
      <c r="L177" s="1713" t="s">
        <v>53</v>
      </c>
      <c r="M177" s="1714"/>
      <c r="N177" s="1715"/>
      <c r="O177" s="2678"/>
      <c r="P177" s="2678"/>
    </row>
    <row r="178" spans="1:16" ht="19.5" customHeight="1">
      <c r="A178" s="281"/>
      <c r="B178" s="563" t="s">
        <v>546</v>
      </c>
      <c r="C178" s="2442" t="s">
        <v>5795</v>
      </c>
      <c r="D178" s="2442"/>
      <c r="E178" s="2443"/>
      <c r="F178" s="591" t="s">
        <v>53</v>
      </c>
      <c r="G178" s="4281" t="s">
        <v>6081</v>
      </c>
      <c r="H178" s="4282"/>
      <c r="I178" s="4282"/>
      <c r="J178" s="4282"/>
      <c r="K178" s="4283"/>
      <c r="L178" s="1713" t="s">
        <v>53</v>
      </c>
      <c r="M178" s="1714"/>
      <c r="N178" s="1715"/>
      <c r="O178" s="2679"/>
      <c r="P178" s="2679"/>
    </row>
    <row r="179" spans="1:16" ht="48" customHeight="1">
      <c r="A179" s="281"/>
      <c r="B179" s="590" t="s">
        <v>599</v>
      </c>
      <c r="C179" s="2479" t="s">
        <v>5796</v>
      </c>
      <c r="D179" s="2479"/>
      <c r="E179" s="2480"/>
      <c r="F179" s="655" t="s">
        <v>593</v>
      </c>
      <c r="G179" s="3345" t="s">
        <v>601</v>
      </c>
      <c r="H179" s="3346"/>
      <c r="I179" s="3346"/>
      <c r="J179" s="3346"/>
      <c r="K179" s="3346"/>
      <c r="L179" s="3346"/>
      <c r="M179" s="3346"/>
      <c r="N179" s="3347"/>
      <c r="O179" s="2529" t="s">
        <v>302</v>
      </c>
      <c r="P179" s="2529"/>
    </row>
    <row r="180" spans="1:16" ht="33.75" customHeight="1">
      <c r="A180" s="281"/>
      <c r="B180" s="839" t="s">
        <v>394</v>
      </c>
      <c r="C180" s="2442" t="s">
        <v>185</v>
      </c>
      <c r="D180" s="2442"/>
      <c r="E180" s="2443"/>
      <c r="F180" s="399" t="s">
        <v>53</v>
      </c>
      <c r="G180" s="4281" t="s">
        <v>6082</v>
      </c>
      <c r="H180" s="4282"/>
      <c r="I180" s="4282"/>
      <c r="J180" s="4282"/>
      <c r="K180" s="4283"/>
      <c r="L180" s="1713" t="s">
        <v>53</v>
      </c>
      <c r="M180" s="1714"/>
      <c r="N180" s="1737"/>
      <c r="O180" s="2592"/>
      <c r="P180" s="2592"/>
    </row>
    <row r="181" spans="1:16" ht="34.5" customHeight="1">
      <c r="A181" s="281"/>
      <c r="B181" s="839" t="s">
        <v>401</v>
      </c>
      <c r="C181" s="2442" t="s">
        <v>186</v>
      </c>
      <c r="D181" s="2442"/>
      <c r="E181" s="2443"/>
      <c r="F181" s="399" t="s">
        <v>53</v>
      </c>
      <c r="G181" s="4284" t="s">
        <v>6082</v>
      </c>
      <c r="H181" s="4285"/>
      <c r="I181" s="4285"/>
      <c r="J181" s="4285"/>
      <c r="K181" s="4285"/>
      <c r="L181" s="1713" t="s">
        <v>53</v>
      </c>
      <c r="M181" s="1714"/>
      <c r="N181" s="1737"/>
      <c r="O181" s="2592"/>
      <c r="P181" s="2592"/>
    </row>
    <row r="182" spans="1:16" ht="31.5" customHeight="1">
      <c r="A182" s="281"/>
      <c r="B182" s="839" t="s">
        <v>403</v>
      </c>
      <c r="C182" s="2442" t="s">
        <v>187</v>
      </c>
      <c r="D182" s="2442"/>
      <c r="E182" s="2443"/>
      <c r="F182" s="399" t="s">
        <v>53</v>
      </c>
      <c r="G182" s="4284" t="s">
        <v>6083</v>
      </c>
      <c r="H182" s="4285"/>
      <c r="I182" s="4285"/>
      <c r="J182" s="4285"/>
      <c r="K182" s="4285"/>
      <c r="L182" s="1713" t="s">
        <v>53</v>
      </c>
      <c r="M182" s="1714"/>
      <c r="N182" s="1737"/>
      <c r="O182" s="2592"/>
      <c r="P182" s="2592"/>
    </row>
    <row r="183" spans="1:16" ht="18.75" customHeight="1">
      <c r="A183" s="281"/>
      <c r="B183" s="839" t="s">
        <v>405</v>
      </c>
      <c r="C183" s="2442" t="s">
        <v>188</v>
      </c>
      <c r="D183" s="2442"/>
      <c r="E183" s="2443"/>
      <c r="F183" s="399" t="s">
        <v>53</v>
      </c>
      <c r="G183" s="4286" t="s">
        <v>6084</v>
      </c>
      <c r="H183" s="4287"/>
      <c r="I183" s="4287"/>
      <c r="J183" s="4287"/>
      <c r="K183" s="4287"/>
      <c r="L183" s="3121" t="s">
        <v>57</v>
      </c>
      <c r="M183" s="3122"/>
      <c r="N183" s="3123"/>
      <c r="O183" s="2592"/>
      <c r="P183" s="2592"/>
    </row>
    <row r="184" spans="1:16" ht="31.5" customHeight="1">
      <c r="A184" s="281"/>
      <c r="B184" s="563" t="s">
        <v>408</v>
      </c>
      <c r="C184" s="2442" t="s">
        <v>189</v>
      </c>
      <c r="D184" s="2442"/>
      <c r="E184" s="2443"/>
      <c r="F184" s="399" t="s">
        <v>53</v>
      </c>
      <c r="G184" s="4288" t="s">
        <v>6085</v>
      </c>
      <c r="H184" s="4289"/>
      <c r="I184" s="4289"/>
      <c r="J184" s="4289"/>
      <c r="K184" s="4289"/>
      <c r="L184" s="1713" t="s">
        <v>53</v>
      </c>
      <c r="M184" s="1714"/>
      <c r="N184" s="1737"/>
      <c r="O184" s="2592"/>
      <c r="P184" s="2592"/>
    </row>
    <row r="185" spans="1:16" ht="18.75" customHeight="1">
      <c r="A185" s="281"/>
      <c r="B185" s="691" t="s">
        <v>410</v>
      </c>
      <c r="C185" s="2442" t="s">
        <v>5793</v>
      </c>
      <c r="D185" s="2442"/>
      <c r="E185" s="2443"/>
      <c r="F185" s="399" t="s">
        <v>58</v>
      </c>
      <c r="G185" s="4288" t="s">
        <v>6084</v>
      </c>
      <c r="H185" s="4289"/>
      <c r="I185" s="4289"/>
      <c r="J185" s="4289"/>
      <c r="K185" s="4289"/>
      <c r="L185" s="3121" t="s">
        <v>57</v>
      </c>
      <c r="M185" s="3122"/>
      <c r="N185" s="3123"/>
      <c r="O185" s="2592"/>
      <c r="P185" s="2592"/>
    </row>
    <row r="186" spans="1:16" ht="18.75" customHeight="1">
      <c r="A186" s="281"/>
      <c r="B186" s="691" t="s">
        <v>413</v>
      </c>
      <c r="C186" s="2442" t="s">
        <v>191</v>
      </c>
      <c r="D186" s="2442"/>
      <c r="E186" s="2443"/>
      <c r="F186" s="399" t="s">
        <v>53</v>
      </c>
      <c r="G186" s="4286" t="s">
        <v>6084</v>
      </c>
      <c r="H186" s="4287"/>
      <c r="I186" s="4287"/>
      <c r="J186" s="4287"/>
      <c r="K186" s="4287"/>
      <c r="L186" s="3121" t="s">
        <v>57</v>
      </c>
      <c r="M186" s="3122"/>
      <c r="N186" s="3123"/>
      <c r="O186" s="2592"/>
      <c r="P186" s="2592"/>
    </row>
    <row r="187" spans="1:16" ht="31.5" customHeight="1">
      <c r="A187" s="281"/>
      <c r="B187" s="691" t="s">
        <v>416</v>
      </c>
      <c r="C187" s="2442" t="s">
        <v>192</v>
      </c>
      <c r="D187" s="2442"/>
      <c r="E187" s="2443"/>
      <c r="F187" s="399" t="s">
        <v>53</v>
      </c>
      <c r="G187" s="4288" t="s">
        <v>6086</v>
      </c>
      <c r="H187" s="4289"/>
      <c r="I187" s="4289"/>
      <c r="J187" s="4289"/>
      <c r="K187" s="4289"/>
      <c r="L187" s="1713" t="s">
        <v>53</v>
      </c>
      <c r="M187" s="1714"/>
      <c r="N187" s="1737"/>
      <c r="O187" s="2592"/>
      <c r="P187" s="2592"/>
    </row>
    <row r="188" spans="1:16" ht="34.5" customHeight="1">
      <c r="A188" s="281"/>
      <c r="B188" s="691" t="s">
        <v>418</v>
      </c>
      <c r="C188" s="2442" t="s">
        <v>193</v>
      </c>
      <c r="D188" s="2442"/>
      <c r="E188" s="2443"/>
      <c r="F188" s="399" t="s">
        <v>58</v>
      </c>
      <c r="G188" s="4288" t="s">
        <v>6087</v>
      </c>
      <c r="H188" s="4289"/>
      <c r="I188" s="4289"/>
      <c r="J188" s="4289"/>
      <c r="K188" s="4289"/>
      <c r="L188" s="1713" t="s">
        <v>53</v>
      </c>
      <c r="M188" s="1714"/>
      <c r="N188" s="1737"/>
      <c r="O188" s="2592"/>
      <c r="P188" s="2592"/>
    </row>
    <row r="189" spans="1:16" ht="18.75" customHeight="1">
      <c r="A189" s="281"/>
      <c r="B189" s="691" t="s">
        <v>544</v>
      </c>
      <c r="C189" s="2442" t="s">
        <v>5794</v>
      </c>
      <c r="D189" s="2442"/>
      <c r="E189" s="2443"/>
      <c r="F189" s="399" t="s">
        <v>53</v>
      </c>
      <c r="G189" s="2701"/>
      <c r="H189" s="2975"/>
      <c r="I189" s="2975"/>
      <c r="J189" s="2975"/>
      <c r="K189" s="2975"/>
      <c r="L189" s="1713" t="s">
        <v>53</v>
      </c>
      <c r="M189" s="1714"/>
      <c r="N189" s="1737"/>
      <c r="O189" s="2592"/>
      <c r="P189" s="2592"/>
    </row>
    <row r="190" spans="1:16" ht="18.75" customHeight="1">
      <c r="A190" s="281"/>
      <c r="B190" s="563" t="s">
        <v>546</v>
      </c>
      <c r="C190" s="2442" t="s">
        <v>5795</v>
      </c>
      <c r="D190" s="2442"/>
      <c r="E190" s="2443"/>
      <c r="F190" s="399" t="s">
        <v>53</v>
      </c>
      <c r="G190" s="2701"/>
      <c r="H190" s="2975"/>
      <c r="I190" s="2975"/>
      <c r="J190" s="2975"/>
      <c r="K190" s="2975"/>
      <c r="L190" s="1713" t="s">
        <v>53</v>
      </c>
      <c r="M190" s="1714"/>
      <c r="N190" s="1737"/>
      <c r="O190" s="2673"/>
      <c r="P190" s="2673"/>
    </row>
    <row r="191" spans="1:16" ht="47.25" customHeight="1">
      <c r="A191" s="281"/>
      <c r="B191" s="590" t="s">
        <v>602</v>
      </c>
      <c r="C191" s="2479" t="s">
        <v>5799</v>
      </c>
      <c r="D191" s="2479"/>
      <c r="E191" s="2480"/>
      <c r="F191" s="655" t="s">
        <v>593</v>
      </c>
      <c r="G191" s="2670" t="s">
        <v>604</v>
      </c>
      <c r="H191" s="2671"/>
      <c r="I191" s="2671"/>
      <c r="J191" s="2671"/>
      <c r="K191" s="2674"/>
      <c r="L191" s="2675" t="s">
        <v>595</v>
      </c>
      <c r="M191" s="2676"/>
      <c r="N191" s="2677"/>
      <c r="O191" s="2529" t="s">
        <v>3257</v>
      </c>
      <c r="P191" s="2529"/>
    </row>
    <row r="192" spans="1:16" ht="20.25" customHeight="1">
      <c r="A192" s="281"/>
      <c r="B192" s="663" t="s">
        <v>394</v>
      </c>
      <c r="C192" s="2442" t="s">
        <v>185</v>
      </c>
      <c r="D192" s="2442"/>
      <c r="E192" s="2443"/>
      <c r="F192" s="257" t="s">
        <v>53</v>
      </c>
      <c r="G192" s="4281" t="s">
        <v>6081</v>
      </c>
      <c r="H192" s="4282"/>
      <c r="I192" s="4282"/>
      <c r="J192" s="4282"/>
      <c r="K192" s="4283"/>
      <c r="L192" s="1713" t="s">
        <v>53</v>
      </c>
      <c r="M192" s="1714"/>
      <c r="N192" s="1737"/>
      <c r="O192" s="2592"/>
      <c r="P192" s="2592"/>
    </row>
    <row r="193" spans="1:16" ht="20.25" customHeight="1">
      <c r="A193" s="281"/>
      <c r="B193" s="663" t="s">
        <v>401</v>
      </c>
      <c r="C193" s="2442" t="s">
        <v>186</v>
      </c>
      <c r="D193" s="2442"/>
      <c r="E193" s="2443"/>
      <c r="F193" s="257" t="s">
        <v>53</v>
      </c>
      <c r="G193" s="4281" t="s">
        <v>6081</v>
      </c>
      <c r="H193" s="4282"/>
      <c r="I193" s="4282"/>
      <c r="J193" s="4282"/>
      <c r="K193" s="4283"/>
      <c r="L193" s="1713" t="s">
        <v>53</v>
      </c>
      <c r="M193" s="1714"/>
      <c r="N193" s="1715"/>
      <c r="O193" s="2592"/>
      <c r="P193" s="2592"/>
    </row>
    <row r="194" spans="1:16" ht="20.25" customHeight="1">
      <c r="A194" s="281"/>
      <c r="B194" s="663" t="s">
        <v>403</v>
      </c>
      <c r="C194" s="2442" t="s">
        <v>187</v>
      </c>
      <c r="D194" s="2442"/>
      <c r="E194" s="2443"/>
      <c r="F194" s="257" t="s">
        <v>54</v>
      </c>
      <c r="G194" s="3118" t="s">
        <v>57</v>
      </c>
      <c r="H194" s="3119"/>
      <c r="I194" s="3119"/>
      <c r="J194" s="3119"/>
      <c r="K194" s="3120"/>
      <c r="L194" s="3121" t="s">
        <v>57</v>
      </c>
      <c r="M194" s="3122"/>
      <c r="N194" s="3123"/>
      <c r="O194" s="2592"/>
      <c r="P194" s="2592"/>
    </row>
    <row r="195" spans="1:16" ht="20.25" customHeight="1">
      <c r="A195" s="281"/>
      <c r="B195" s="663" t="s">
        <v>405</v>
      </c>
      <c r="C195" s="2442" t="s">
        <v>188</v>
      </c>
      <c r="D195" s="2442"/>
      <c r="E195" s="2443"/>
      <c r="F195" s="257" t="s">
        <v>54</v>
      </c>
      <c r="G195" s="3118" t="s">
        <v>57</v>
      </c>
      <c r="H195" s="3119"/>
      <c r="I195" s="3119"/>
      <c r="J195" s="3119"/>
      <c r="K195" s="3120"/>
      <c r="L195" s="3121" t="s">
        <v>57</v>
      </c>
      <c r="M195" s="3122"/>
      <c r="N195" s="3123"/>
      <c r="O195" s="2592"/>
      <c r="P195" s="2592"/>
    </row>
    <row r="196" spans="1:16" ht="20.25" customHeight="1">
      <c r="A196" s="281"/>
      <c r="B196" s="663" t="s">
        <v>408</v>
      </c>
      <c r="C196" s="2442" t="s">
        <v>189</v>
      </c>
      <c r="D196" s="2442"/>
      <c r="E196" s="2443"/>
      <c r="F196" s="352" t="s">
        <v>54</v>
      </c>
      <c r="G196" s="3118" t="s">
        <v>57</v>
      </c>
      <c r="H196" s="3119"/>
      <c r="I196" s="3119"/>
      <c r="J196" s="3119"/>
      <c r="K196" s="3120"/>
      <c r="L196" s="3121" t="s">
        <v>57</v>
      </c>
      <c r="M196" s="3122"/>
      <c r="N196" s="3123"/>
      <c r="O196" s="2592"/>
      <c r="P196" s="2592"/>
    </row>
    <row r="197" spans="1:16" ht="20.25" customHeight="1">
      <c r="A197" s="281"/>
      <c r="B197" s="534" t="s">
        <v>410</v>
      </c>
      <c r="C197" s="2442" t="s">
        <v>5793</v>
      </c>
      <c r="D197" s="2442"/>
      <c r="E197" s="2443"/>
      <c r="F197" s="352" t="s">
        <v>54</v>
      </c>
      <c r="G197" s="3118" t="s">
        <v>57</v>
      </c>
      <c r="H197" s="3119"/>
      <c r="I197" s="3119"/>
      <c r="J197" s="3119"/>
      <c r="K197" s="3120"/>
      <c r="L197" s="3121" t="s">
        <v>57</v>
      </c>
      <c r="M197" s="3122"/>
      <c r="N197" s="3123"/>
      <c r="O197" s="2592"/>
      <c r="P197" s="2592"/>
    </row>
    <row r="198" spans="1:16" ht="20.25" customHeight="1">
      <c r="A198" s="281"/>
      <c r="B198" s="534" t="s">
        <v>413</v>
      </c>
      <c r="C198" s="2442" t="s">
        <v>191</v>
      </c>
      <c r="D198" s="2442"/>
      <c r="E198" s="2443"/>
      <c r="F198" s="352" t="s">
        <v>54</v>
      </c>
      <c r="G198" s="3118" t="s">
        <v>57</v>
      </c>
      <c r="H198" s="3119"/>
      <c r="I198" s="3119"/>
      <c r="J198" s="3119"/>
      <c r="K198" s="3120"/>
      <c r="L198" s="3121" t="s">
        <v>57</v>
      </c>
      <c r="M198" s="3122"/>
      <c r="N198" s="3123"/>
      <c r="O198" s="2592"/>
      <c r="P198" s="2592"/>
    </row>
    <row r="199" spans="1:16" ht="20.25" customHeight="1">
      <c r="A199" s="281"/>
      <c r="B199" s="534" t="s">
        <v>416</v>
      </c>
      <c r="C199" s="2442" t="s">
        <v>192</v>
      </c>
      <c r="D199" s="2442"/>
      <c r="E199" s="2443"/>
      <c r="F199" s="352" t="s">
        <v>54</v>
      </c>
      <c r="G199" s="3118" t="s">
        <v>57</v>
      </c>
      <c r="H199" s="3119"/>
      <c r="I199" s="3119"/>
      <c r="J199" s="3119"/>
      <c r="K199" s="3120"/>
      <c r="L199" s="3121" t="s">
        <v>57</v>
      </c>
      <c r="M199" s="3122"/>
      <c r="N199" s="3123"/>
      <c r="O199" s="2592"/>
      <c r="P199" s="2592"/>
    </row>
    <row r="200" spans="1:16" ht="20.25" customHeight="1">
      <c r="A200" s="281"/>
      <c r="B200" s="534" t="s">
        <v>418</v>
      </c>
      <c r="C200" s="2442" t="s">
        <v>193</v>
      </c>
      <c r="D200" s="2442"/>
      <c r="E200" s="2443"/>
      <c r="F200" s="352" t="s">
        <v>54</v>
      </c>
      <c r="G200" s="3118" t="s">
        <v>57</v>
      </c>
      <c r="H200" s="3119"/>
      <c r="I200" s="3119"/>
      <c r="J200" s="3119"/>
      <c r="K200" s="3120"/>
      <c r="L200" s="3121" t="s">
        <v>57</v>
      </c>
      <c r="M200" s="3122"/>
      <c r="N200" s="3123"/>
      <c r="O200" s="2592"/>
      <c r="P200" s="2592"/>
    </row>
    <row r="201" spans="1:16" ht="20.25" customHeight="1">
      <c r="A201" s="281"/>
      <c r="B201" s="534" t="s">
        <v>544</v>
      </c>
      <c r="C201" s="2442" t="s">
        <v>5794</v>
      </c>
      <c r="D201" s="2442"/>
      <c r="E201" s="2443"/>
      <c r="F201" s="352" t="s">
        <v>54</v>
      </c>
      <c r="G201" s="3118" t="s">
        <v>57</v>
      </c>
      <c r="H201" s="3119"/>
      <c r="I201" s="3119"/>
      <c r="J201" s="3119"/>
      <c r="K201" s="3120"/>
      <c r="L201" s="3121" t="s">
        <v>57</v>
      </c>
      <c r="M201" s="3122"/>
      <c r="N201" s="3123"/>
      <c r="O201" s="2592"/>
      <c r="P201" s="2592"/>
    </row>
    <row r="202" spans="1:16" ht="20.25" customHeight="1">
      <c r="A202" s="281"/>
      <c r="B202" s="537" t="s">
        <v>546</v>
      </c>
      <c r="C202" s="2442" t="s">
        <v>5795</v>
      </c>
      <c r="D202" s="2442"/>
      <c r="E202" s="2443"/>
      <c r="F202" s="352" t="s">
        <v>54</v>
      </c>
      <c r="G202" s="3118" t="s">
        <v>57</v>
      </c>
      <c r="H202" s="3119"/>
      <c r="I202" s="3119"/>
      <c r="J202" s="3119"/>
      <c r="K202" s="3120"/>
      <c r="L202" s="3121" t="s">
        <v>57</v>
      </c>
      <c r="M202" s="3122"/>
      <c r="N202" s="3123"/>
      <c r="O202" s="2673"/>
      <c r="P202" s="2673"/>
    </row>
    <row r="203" spans="1:16" ht="61.5" customHeight="1">
      <c r="A203" s="281"/>
      <c r="B203" s="665" t="s">
        <v>605</v>
      </c>
      <c r="C203" s="2479" t="s">
        <v>5800</v>
      </c>
      <c r="D203" s="2479"/>
      <c r="E203" s="2480"/>
      <c r="F203" s="655" t="s">
        <v>593</v>
      </c>
      <c r="G203" s="3345" t="s">
        <v>607</v>
      </c>
      <c r="H203" s="3346"/>
      <c r="I203" s="3346"/>
      <c r="J203" s="3346"/>
      <c r="K203" s="3346"/>
      <c r="L203" s="3346"/>
      <c r="M203" s="3346"/>
      <c r="N203" s="3347"/>
      <c r="O203" s="2529" t="s">
        <v>302</v>
      </c>
      <c r="P203" s="2529"/>
    </row>
    <row r="204" spans="1:16" ht="21" customHeight="1">
      <c r="A204" s="281"/>
      <c r="B204" s="663" t="s">
        <v>394</v>
      </c>
      <c r="C204" s="2442" t="s">
        <v>185</v>
      </c>
      <c r="D204" s="2442"/>
      <c r="E204" s="2443"/>
      <c r="F204" s="399" t="s">
        <v>53</v>
      </c>
      <c r="G204" s="3118" t="s">
        <v>57</v>
      </c>
      <c r="H204" s="3119"/>
      <c r="I204" s="3119"/>
      <c r="J204" s="3119"/>
      <c r="K204" s="3120"/>
      <c r="L204" s="3121" t="s">
        <v>57</v>
      </c>
      <c r="M204" s="3122"/>
      <c r="N204" s="3123"/>
      <c r="O204" s="2592"/>
      <c r="P204" s="2592"/>
    </row>
    <row r="205" spans="1:16" ht="21" customHeight="1">
      <c r="A205" s="281"/>
      <c r="B205" s="663" t="s">
        <v>401</v>
      </c>
      <c r="C205" s="2442" t="s">
        <v>186</v>
      </c>
      <c r="D205" s="2442"/>
      <c r="E205" s="2443"/>
      <c r="F205" s="399" t="s">
        <v>53</v>
      </c>
      <c r="G205" s="3118" t="s">
        <v>57</v>
      </c>
      <c r="H205" s="3119"/>
      <c r="I205" s="3119"/>
      <c r="J205" s="3119"/>
      <c r="K205" s="3120"/>
      <c r="L205" s="3121" t="s">
        <v>57</v>
      </c>
      <c r="M205" s="3122"/>
      <c r="N205" s="3123"/>
      <c r="O205" s="2592"/>
      <c r="P205" s="2592"/>
    </row>
    <row r="206" spans="1:16" ht="21" customHeight="1">
      <c r="A206" s="281"/>
      <c r="B206" s="663" t="s">
        <v>403</v>
      </c>
      <c r="C206" s="2442" t="s">
        <v>187</v>
      </c>
      <c r="D206" s="2442"/>
      <c r="E206" s="2443"/>
      <c r="F206" s="399" t="s">
        <v>54</v>
      </c>
      <c r="G206" s="3118" t="s">
        <v>57</v>
      </c>
      <c r="H206" s="3119"/>
      <c r="I206" s="3119"/>
      <c r="J206" s="3119"/>
      <c r="K206" s="3120"/>
      <c r="L206" s="3121" t="s">
        <v>57</v>
      </c>
      <c r="M206" s="3122"/>
      <c r="N206" s="3123"/>
      <c r="O206" s="2592"/>
      <c r="P206" s="2592"/>
    </row>
    <row r="207" spans="1:16" ht="21" customHeight="1">
      <c r="A207" s="281"/>
      <c r="B207" s="663" t="s">
        <v>405</v>
      </c>
      <c r="C207" s="2442" t="s">
        <v>188</v>
      </c>
      <c r="D207" s="2442"/>
      <c r="E207" s="2443"/>
      <c r="F207" s="399" t="s">
        <v>54</v>
      </c>
      <c r="G207" s="3118" t="s">
        <v>57</v>
      </c>
      <c r="H207" s="3119"/>
      <c r="I207" s="3119"/>
      <c r="J207" s="3119"/>
      <c r="K207" s="3120"/>
      <c r="L207" s="3121" t="s">
        <v>57</v>
      </c>
      <c r="M207" s="3122"/>
      <c r="N207" s="3123"/>
      <c r="O207" s="2592"/>
      <c r="P207" s="2592"/>
    </row>
    <row r="208" spans="1:16" ht="21" customHeight="1">
      <c r="A208" s="281"/>
      <c r="B208" s="537" t="s">
        <v>408</v>
      </c>
      <c r="C208" s="2442" t="s">
        <v>189</v>
      </c>
      <c r="D208" s="2442"/>
      <c r="E208" s="2443"/>
      <c r="F208" s="399" t="s">
        <v>54</v>
      </c>
      <c r="G208" s="3118" t="s">
        <v>57</v>
      </c>
      <c r="H208" s="3119"/>
      <c r="I208" s="3119"/>
      <c r="J208" s="3119"/>
      <c r="K208" s="3120"/>
      <c r="L208" s="3121" t="s">
        <v>57</v>
      </c>
      <c r="M208" s="3122"/>
      <c r="N208" s="3123"/>
      <c r="O208" s="2685"/>
      <c r="P208" s="2592"/>
    </row>
    <row r="209" spans="1:16" ht="21" customHeight="1">
      <c r="A209" s="281"/>
      <c r="B209" s="534" t="s">
        <v>410</v>
      </c>
      <c r="C209" s="2442" t="s">
        <v>5793</v>
      </c>
      <c r="D209" s="2442"/>
      <c r="E209" s="2443"/>
      <c r="F209" s="399" t="s">
        <v>54</v>
      </c>
      <c r="G209" s="3118" t="s">
        <v>57</v>
      </c>
      <c r="H209" s="3119"/>
      <c r="I209" s="3119"/>
      <c r="J209" s="3119"/>
      <c r="K209" s="3120"/>
      <c r="L209" s="3121" t="s">
        <v>57</v>
      </c>
      <c r="M209" s="3122"/>
      <c r="N209" s="3123"/>
      <c r="O209" s="2685"/>
      <c r="P209" s="2592"/>
    </row>
    <row r="210" spans="1:16" ht="21" customHeight="1">
      <c r="A210" s="281"/>
      <c r="B210" s="534" t="s">
        <v>413</v>
      </c>
      <c r="C210" s="2442" t="s">
        <v>191</v>
      </c>
      <c r="D210" s="2442"/>
      <c r="E210" s="2443"/>
      <c r="F210" s="399" t="s">
        <v>54</v>
      </c>
      <c r="G210" s="3118" t="s">
        <v>57</v>
      </c>
      <c r="H210" s="3119"/>
      <c r="I210" s="3119"/>
      <c r="J210" s="3119"/>
      <c r="K210" s="3120"/>
      <c r="L210" s="3121" t="s">
        <v>57</v>
      </c>
      <c r="M210" s="3122"/>
      <c r="N210" s="3123"/>
      <c r="O210" s="2685"/>
      <c r="P210" s="2592"/>
    </row>
    <row r="211" spans="1:16" ht="21" customHeight="1">
      <c r="A211" s="281"/>
      <c r="B211" s="534" t="s">
        <v>416</v>
      </c>
      <c r="C211" s="2442" t="s">
        <v>192</v>
      </c>
      <c r="D211" s="2442"/>
      <c r="E211" s="2443"/>
      <c r="F211" s="399" t="s">
        <v>54</v>
      </c>
      <c r="G211" s="3118" t="s">
        <v>57</v>
      </c>
      <c r="H211" s="3119"/>
      <c r="I211" s="3119"/>
      <c r="J211" s="3119"/>
      <c r="K211" s="3120"/>
      <c r="L211" s="3121" t="s">
        <v>57</v>
      </c>
      <c r="M211" s="3122"/>
      <c r="N211" s="3123"/>
      <c r="O211" s="2685"/>
      <c r="P211" s="2592"/>
    </row>
    <row r="212" spans="1:16" ht="21" customHeight="1">
      <c r="A212" s="281"/>
      <c r="B212" s="534" t="s">
        <v>418</v>
      </c>
      <c r="C212" s="2442" t="s">
        <v>193</v>
      </c>
      <c r="D212" s="2442"/>
      <c r="E212" s="2443"/>
      <c r="F212" s="399" t="s">
        <v>54</v>
      </c>
      <c r="G212" s="3118" t="s">
        <v>57</v>
      </c>
      <c r="H212" s="3119"/>
      <c r="I212" s="3119"/>
      <c r="J212" s="3119"/>
      <c r="K212" s="3120"/>
      <c r="L212" s="3121" t="s">
        <v>57</v>
      </c>
      <c r="M212" s="3122"/>
      <c r="N212" s="3123"/>
      <c r="O212" s="2685"/>
      <c r="P212" s="2592"/>
    </row>
    <row r="213" spans="1:16" ht="21" customHeight="1">
      <c r="A213" s="281"/>
      <c r="B213" s="534" t="s">
        <v>544</v>
      </c>
      <c r="C213" s="2442" t="s">
        <v>5794</v>
      </c>
      <c r="D213" s="2442"/>
      <c r="E213" s="2443"/>
      <c r="F213" s="399" t="s">
        <v>54</v>
      </c>
      <c r="G213" s="3118" t="s">
        <v>57</v>
      </c>
      <c r="H213" s="3119"/>
      <c r="I213" s="3119"/>
      <c r="J213" s="3119"/>
      <c r="K213" s="3120"/>
      <c r="L213" s="3121" t="s">
        <v>57</v>
      </c>
      <c r="M213" s="3122"/>
      <c r="N213" s="3123"/>
      <c r="O213" s="2685"/>
      <c r="P213" s="2592"/>
    </row>
    <row r="214" spans="1:16" ht="21" customHeight="1">
      <c r="A214" s="281"/>
      <c r="B214" s="596" t="s">
        <v>546</v>
      </c>
      <c r="C214" s="2537" t="s">
        <v>5795</v>
      </c>
      <c r="D214" s="2537"/>
      <c r="E214" s="2538"/>
      <c r="F214" s="437" t="s">
        <v>54</v>
      </c>
      <c r="G214" s="3118" t="s">
        <v>57</v>
      </c>
      <c r="H214" s="3119"/>
      <c r="I214" s="3119"/>
      <c r="J214" s="3119"/>
      <c r="K214" s="3120"/>
      <c r="L214" s="3121" t="s">
        <v>57</v>
      </c>
      <c r="M214" s="3122"/>
      <c r="N214" s="3123"/>
      <c r="O214" s="4150"/>
      <c r="P214" s="2530"/>
    </row>
    <row r="215" spans="1:16" ht="34.5" customHeight="1">
      <c r="B215" s="532" t="s">
        <v>608</v>
      </c>
      <c r="C215" s="2430" t="s">
        <v>609</v>
      </c>
      <c r="D215" s="2430"/>
      <c r="E215" s="2430"/>
      <c r="F215" s="2430"/>
      <c r="G215" s="2431"/>
      <c r="H215" s="2650" t="s">
        <v>53</v>
      </c>
      <c r="I215" s="2651"/>
      <c r="J215" s="2652"/>
      <c r="K215" s="2653" t="s">
        <v>446</v>
      </c>
      <c r="L215" s="2655"/>
      <c r="M215" s="2656"/>
      <c r="N215" s="2657"/>
      <c r="O215" s="2470" t="s">
        <v>1279</v>
      </c>
      <c r="P215" s="2517"/>
    </row>
    <row r="216" spans="1:16" ht="25.5" customHeight="1">
      <c r="B216" s="537" t="s">
        <v>394</v>
      </c>
      <c r="C216" s="2442" t="s">
        <v>610</v>
      </c>
      <c r="D216" s="2442"/>
      <c r="E216" s="2442"/>
      <c r="F216" s="2442"/>
      <c r="G216" s="2442"/>
      <c r="H216" s="2442"/>
      <c r="I216" s="2442"/>
      <c r="J216" s="2443"/>
      <c r="K216" s="2654"/>
      <c r="L216" s="2658"/>
      <c r="M216" s="2659"/>
      <c r="N216" s="2660"/>
      <c r="O216" s="2499"/>
      <c r="P216" s="2499"/>
    </row>
    <row r="217" spans="1:16" ht="20.25" customHeight="1">
      <c r="B217" s="537"/>
      <c r="C217" s="590" t="s">
        <v>611</v>
      </c>
      <c r="D217" s="2629" t="s">
        <v>612</v>
      </c>
      <c r="E217" s="2629"/>
      <c r="F217" s="2629"/>
      <c r="G217" s="2630"/>
      <c r="H217" s="1713" t="s">
        <v>54</v>
      </c>
      <c r="I217" s="1714"/>
      <c r="J217" s="1715"/>
      <c r="K217" s="2654"/>
      <c r="L217" s="2658"/>
      <c r="M217" s="2659"/>
      <c r="N217" s="2660"/>
      <c r="O217" s="2499"/>
      <c r="P217" s="2499"/>
    </row>
    <row r="218" spans="1:16" ht="20.25" customHeight="1">
      <c r="B218" s="537"/>
      <c r="C218" s="590" t="s">
        <v>508</v>
      </c>
      <c r="D218" s="2442" t="s">
        <v>132</v>
      </c>
      <c r="E218" s="2442"/>
      <c r="F218" s="2442"/>
      <c r="G218" s="2443"/>
      <c r="H218" s="1713" t="s">
        <v>53</v>
      </c>
      <c r="I218" s="1714"/>
      <c r="J218" s="1715"/>
      <c r="K218" s="2654"/>
      <c r="L218" s="2658"/>
      <c r="M218" s="2659"/>
      <c r="N218" s="2660"/>
      <c r="O218" s="2499"/>
      <c r="P218" s="2499"/>
    </row>
    <row r="219" spans="1:16" ht="20.25" customHeight="1">
      <c r="B219" s="537"/>
      <c r="C219" s="590" t="s">
        <v>510</v>
      </c>
      <c r="D219" s="2442" t="s">
        <v>135</v>
      </c>
      <c r="E219" s="2442"/>
      <c r="F219" s="2442"/>
      <c r="G219" s="2443"/>
      <c r="H219" s="1713" t="s">
        <v>53</v>
      </c>
      <c r="I219" s="1714"/>
      <c r="J219" s="1715"/>
      <c r="K219" s="2654"/>
      <c r="L219" s="2658"/>
      <c r="M219" s="2659"/>
      <c r="N219" s="2660"/>
      <c r="O219" s="2499"/>
      <c r="P219" s="2499"/>
    </row>
    <row r="220" spans="1:16" ht="20.25" customHeight="1">
      <c r="B220" s="537"/>
      <c r="C220" s="590" t="s">
        <v>512</v>
      </c>
      <c r="D220" s="2442" t="s">
        <v>109</v>
      </c>
      <c r="E220" s="2442"/>
      <c r="F220" s="2442"/>
      <c r="G220" s="2443"/>
      <c r="H220" s="1713" t="s">
        <v>53</v>
      </c>
      <c r="I220" s="1714"/>
      <c r="J220" s="1715"/>
      <c r="K220" s="2654"/>
      <c r="L220" s="2658"/>
      <c r="M220" s="2659"/>
      <c r="N220" s="2660"/>
      <c r="O220" s="2499"/>
      <c r="P220" s="2499"/>
    </row>
    <row r="221" spans="1:16" ht="23.25" customHeight="1">
      <c r="B221" s="537" t="s">
        <v>401</v>
      </c>
      <c r="C221" s="2537" t="s">
        <v>613</v>
      </c>
      <c r="D221" s="2537"/>
      <c r="E221" s="2537"/>
      <c r="F221" s="2537"/>
      <c r="G221" s="2538"/>
      <c r="H221" s="1763">
        <v>0.06</v>
      </c>
      <c r="I221" s="1764"/>
      <c r="J221" s="1765"/>
      <c r="K221" s="2654"/>
      <c r="L221" s="2661"/>
      <c r="M221" s="2662"/>
      <c r="N221" s="2663"/>
      <c r="O221" s="2484"/>
      <c r="P221" s="2484"/>
    </row>
    <row r="222" spans="1:16" ht="27" customHeight="1">
      <c r="B222" s="551" t="s">
        <v>614</v>
      </c>
      <c r="C222" s="2442" t="s">
        <v>615</v>
      </c>
      <c r="D222" s="2442"/>
      <c r="E222" s="2442"/>
      <c r="F222" s="2442"/>
      <c r="G222" s="2442"/>
      <c r="H222" s="2442"/>
      <c r="I222" s="2442"/>
      <c r="J222" s="2442"/>
      <c r="K222" s="2442"/>
      <c r="L222" s="2442"/>
      <c r="M222" s="2442"/>
      <c r="N222" s="2591"/>
      <c r="O222" s="2470" t="s">
        <v>1279</v>
      </c>
      <c r="P222" s="2470"/>
    </row>
    <row r="223" spans="1:16" ht="21.75" customHeight="1">
      <c r="B223" s="537" t="s">
        <v>394</v>
      </c>
      <c r="C223" s="2442" t="s">
        <v>616</v>
      </c>
      <c r="D223" s="2442"/>
      <c r="E223" s="2442"/>
      <c r="F223" s="2442"/>
      <c r="G223" s="2443"/>
      <c r="H223" s="1574" t="s">
        <v>54</v>
      </c>
      <c r="I223" s="1685"/>
      <c r="J223" s="1575"/>
      <c r="K223" s="2519" t="s">
        <v>446</v>
      </c>
      <c r="L223" s="2647"/>
      <c r="M223" s="2648"/>
      <c r="N223" s="2649"/>
      <c r="O223" s="2499"/>
      <c r="P223" s="2499"/>
    </row>
    <row r="224" spans="1:16" ht="21.75" customHeight="1">
      <c r="B224" s="537" t="s">
        <v>401</v>
      </c>
      <c r="C224" s="2442" t="s">
        <v>617</v>
      </c>
      <c r="D224" s="2442"/>
      <c r="E224" s="2442"/>
      <c r="F224" s="2442"/>
      <c r="G224" s="2443"/>
      <c r="H224" s="1574" t="s">
        <v>54</v>
      </c>
      <c r="I224" s="1685"/>
      <c r="J224" s="1575"/>
      <c r="K224" s="2511"/>
      <c r="L224" s="2658"/>
      <c r="M224" s="2659"/>
      <c r="N224" s="2660"/>
      <c r="O224" s="2499"/>
      <c r="P224" s="2499"/>
    </row>
    <row r="225" spans="2:16" ht="21.75" customHeight="1">
      <c r="B225" s="537" t="s">
        <v>403</v>
      </c>
      <c r="C225" s="2442" t="s">
        <v>618</v>
      </c>
      <c r="D225" s="2442"/>
      <c r="E225" s="2442"/>
      <c r="F225" s="2442"/>
      <c r="G225" s="2443"/>
      <c r="H225" s="1574" t="s">
        <v>1336</v>
      </c>
      <c r="I225" s="1685"/>
      <c r="J225" s="1575"/>
      <c r="K225" s="2511"/>
      <c r="L225" s="2658"/>
      <c r="M225" s="2659"/>
      <c r="N225" s="2660"/>
      <c r="O225" s="2499"/>
      <c r="P225" s="2499"/>
    </row>
    <row r="226" spans="2:16" ht="37.5" customHeight="1">
      <c r="B226" s="532"/>
      <c r="C226" s="2442" t="s">
        <v>619</v>
      </c>
      <c r="D226" s="2442"/>
      <c r="E226" s="2443"/>
      <c r="F226" s="2701" t="s">
        <v>57</v>
      </c>
      <c r="G226" s="2975"/>
      <c r="H226" s="2975"/>
      <c r="I226" s="2975"/>
      <c r="J226" s="2976"/>
      <c r="K226" s="2511"/>
      <c r="L226" s="2658"/>
      <c r="M226" s="2659"/>
      <c r="N226" s="2660"/>
      <c r="O226" s="2484"/>
      <c r="P226" s="2484"/>
    </row>
    <row r="227" spans="2:16" ht="33" customHeight="1">
      <c r="B227" s="537" t="s">
        <v>405</v>
      </c>
      <c r="C227" s="2479" t="s">
        <v>5802</v>
      </c>
      <c r="D227" s="2479"/>
      <c r="E227" s="2479"/>
      <c r="F227" s="2479"/>
      <c r="G227" s="2480"/>
      <c r="H227" s="2432" t="s">
        <v>54</v>
      </c>
      <c r="I227" s="2463"/>
      <c r="J227" s="2433"/>
      <c r="K227" s="2511"/>
      <c r="L227" s="2658"/>
      <c r="M227" s="2659"/>
      <c r="N227" s="2660"/>
      <c r="O227" s="2631" t="s">
        <v>1279</v>
      </c>
      <c r="P227" s="2470"/>
    </row>
    <row r="228" spans="2:16" ht="38.25" customHeight="1">
      <c r="B228" s="669"/>
      <c r="C228" s="2442" t="s">
        <v>621</v>
      </c>
      <c r="D228" s="2442"/>
      <c r="E228" s="2443"/>
      <c r="F228" s="2701" t="s">
        <v>57</v>
      </c>
      <c r="G228" s="2975"/>
      <c r="H228" s="2975"/>
      <c r="I228" s="2975"/>
      <c r="J228" s="2976"/>
      <c r="K228" s="2533"/>
      <c r="L228" s="2661"/>
      <c r="M228" s="2662"/>
      <c r="N228" s="2663"/>
      <c r="O228" s="2579"/>
      <c r="P228" s="2484"/>
    </row>
    <row r="229" spans="2:16" ht="18" customHeight="1">
      <c r="B229" s="4138" t="s">
        <v>622</v>
      </c>
      <c r="C229" s="4139"/>
      <c r="D229" s="4139"/>
      <c r="E229" s="4139"/>
      <c r="F229" s="4139"/>
      <c r="G229" s="4139"/>
      <c r="H229" s="4140"/>
      <c r="I229" s="4140"/>
      <c r="J229" s="4140"/>
      <c r="K229" s="4139"/>
      <c r="L229" s="4140"/>
      <c r="M229" s="4140"/>
      <c r="N229" s="4140"/>
      <c r="O229" s="4140"/>
      <c r="P229" s="4141"/>
    </row>
    <row r="230" spans="2:16" ht="54" customHeight="1">
      <c r="B230" s="558" t="s">
        <v>623</v>
      </c>
      <c r="C230" s="3340" t="s">
        <v>624</v>
      </c>
      <c r="D230" s="3340"/>
      <c r="E230" s="3340"/>
      <c r="F230" s="3340"/>
      <c r="G230" s="3340"/>
      <c r="H230" s="4142" t="s">
        <v>57</v>
      </c>
      <c r="I230" s="4142"/>
      <c r="J230" s="4142"/>
      <c r="K230" s="4143" t="s">
        <v>446</v>
      </c>
      <c r="L230" s="4145"/>
      <c r="M230" s="4145"/>
      <c r="N230" s="4145"/>
      <c r="O230" s="4146"/>
      <c r="P230" s="2631"/>
    </row>
    <row r="231" spans="2:16" ht="27" customHeight="1">
      <c r="B231" s="530" t="s">
        <v>394</v>
      </c>
      <c r="C231" s="2442" t="s">
        <v>625</v>
      </c>
      <c r="D231" s="2442"/>
      <c r="E231" s="2442"/>
      <c r="F231" s="2442"/>
      <c r="G231" s="2442"/>
      <c r="H231" s="4278" t="s">
        <v>57</v>
      </c>
      <c r="I231" s="4279"/>
      <c r="J231" s="4280"/>
      <c r="K231" s="4144"/>
      <c r="L231" s="4145"/>
      <c r="M231" s="4145"/>
      <c r="N231" s="4145"/>
      <c r="O231" s="3971"/>
      <c r="P231" s="2579"/>
    </row>
    <row r="232" spans="2:16" ht="37.5" customHeight="1">
      <c r="B232" s="532" t="s">
        <v>626</v>
      </c>
      <c r="C232" s="2442" t="s">
        <v>5804</v>
      </c>
      <c r="D232" s="2442"/>
      <c r="E232" s="2442"/>
      <c r="F232" s="2442"/>
      <c r="G232" s="2442"/>
      <c r="H232" s="2568"/>
      <c r="I232" s="2568"/>
      <c r="J232" s="2568"/>
      <c r="K232" s="2568"/>
      <c r="L232" s="2568"/>
      <c r="M232" s="2568"/>
      <c r="N232" s="2568"/>
      <c r="O232" s="2576" t="s">
        <v>3278</v>
      </c>
      <c r="P232" s="2631"/>
    </row>
    <row r="233" spans="2:16" ht="57.75" customHeight="1">
      <c r="B233" s="671" t="s">
        <v>394</v>
      </c>
      <c r="C233" s="2617" t="s">
        <v>5805</v>
      </c>
      <c r="D233" s="2617"/>
      <c r="E233" s="2617"/>
      <c r="F233" s="2617"/>
      <c r="G233" s="2617"/>
      <c r="H233" s="2617"/>
      <c r="I233" s="2617"/>
      <c r="J233" s="2618"/>
      <c r="K233" s="203" t="s">
        <v>53</v>
      </c>
      <c r="L233" s="2619" t="s">
        <v>446</v>
      </c>
      <c r="M233" s="2622"/>
      <c r="N233" s="2628"/>
      <c r="O233" s="2576"/>
      <c r="P233" s="2578"/>
    </row>
    <row r="234" spans="2:16" ht="31.5" customHeight="1">
      <c r="B234" s="671" t="s">
        <v>401</v>
      </c>
      <c r="C234" s="2617" t="s">
        <v>5779</v>
      </c>
      <c r="D234" s="2617"/>
      <c r="E234" s="2617"/>
      <c r="F234" s="2617"/>
      <c r="G234" s="2617"/>
      <c r="H234" s="2617"/>
      <c r="I234" s="2617"/>
      <c r="J234" s="2618"/>
      <c r="K234" s="203" t="s">
        <v>53</v>
      </c>
      <c r="L234" s="2620"/>
      <c r="M234" s="2624"/>
      <c r="N234" s="2572"/>
      <c r="O234" s="2576"/>
      <c r="P234" s="2578"/>
    </row>
    <row r="235" spans="2:16" ht="42.75" customHeight="1">
      <c r="B235" s="671" t="s">
        <v>403</v>
      </c>
      <c r="C235" s="2617" t="s">
        <v>5807</v>
      </c>
      <c r="D235" s="2617"/>
      <c r="E235" s="2617"/>
      <c r="F235" s="2617"/>
      <c r="G235" s="2617"/>
      <c r="H235" s="2617"/>
      <c r="I235" s="2617"/>
      <c r="J235" s="2618"/>
      <c r="K235" s="203" t="s">
        <v>53</v>
      </c>
      <c r="L235" s="2620"/>
      <c r="M235" s="2624"/>
      <c r="N235" s="2572"/>
      <c r="O235" s="2576"/>
      <c r="P235" s="2578"/>
    </row>
    <row r="236" spans="2:16" ht="21.75" customHeight="1">
      <c r="B236" s="671" t="s">
        <v>405</v>
      </c>
      <c r="C236" s="2617" t="s">
        <v>5808</v>
      </c>
      <c r="D236" s="2617"/>
      <c r="E236" s="2617"/>
      <c r="F236" s="2617"/>
      <c r="G236" s="2617"/>
      <c r="H236" s="2617"/>
      <c r="I236" s="2617"/>
      <c r="J236" s="2618"/>
      <c r="K236" s="203" t="s">
        <v>53</v>
      </c>
      <c r="L236" s="2620"/>
      <c r="M236" s="2624"/>
      <c r="N236" s="2572"/>
      <c r="O236" s="2576"/>
      <c r="P236" s="2578"/>
    </row>
    <row r="237" spans="2:16" ht="21.75" customHeight="1">
      <c r="B237" s="671" t="s">
        <v>408</v>
      </c>
      <c r="C237" s="2617" t="s">
        <v>5809</v>
      </c>
      <c r="D237" s="2617"/>
      <c r="E237" s="2617"/>
      <c r="F237" s="2617"/>
      <c r="G237" s="2617"/>
      <c r="H237" s="2617"/>
      <c r="I237" s="2617"/>
      <c r="J237" s="2618"/>
      <c r="K237" s="203" t="s">
        <v>53</v>
      </c>
      <c r="L237" s="2620"/>
      <c r="M237" s="2624"/>
      <c r="N237" s="2572"/>
      <c r="O237" s="2576"/>
      <c r="P237" s="2578"/>
    </row>
    <row r="238" spans="2:16" ht="21.75" customHeight="1">
      <c r="B238" s="671" t="s">
        <v>410</v>
      </c>
      <c r="C238" s="2617" t="s">
        <v>5810</v>
      </c>
      <c r="D238" s="2617"/>
      <c r="E238" s="2617"/>
      <c r="F238" s="2617"/>
      <c r="G238" s="2617"/>
      <c r="H238" s="2617"/>
      <c r="I238" s="2617"/>
      <c r="J238" s="2618"/>
      <c r="K238" s="203" t="s">
        <v>53</v>
      </c>
      <c r="L238" s="2620"/>
      <c r="M238" s="2624"/>
      <c r="N238" s="2572"/>
      <c r="O238" s="2576"/>
      <c r="P238" s="2578"/>
    </row>
    <row r="239" spans="2:16" ht="21.75" customHeight="1">
      <c r="B239" s="671" t="s">
        <v>413</v>
      </c>
      <c r="C239" s="2617" t="s">
        <v>117</v>
      </c>
      <c r="D239" s="2617"/>
      <c r="E239" s="2617"/>
      <c r="F239" s="2617"/>
      <c r="G239" s="2617"/>
      <c r="H239" s="2617"/>
      <c r="I239" s="2617"/>
      <c r="J239" s="2618"/>
      <c r="K239" s="203" t="s">
        <v>53</v>
      </c>
      <c r="L239" s="2620"/>
      <c r="M239" s="2624"/>
      <c r="N239" s="2572"/>
      <c r="O239" s="2576"/>
      <c r="P239" s="2578"/>
    </row>
    <row r="240" spans="2:16" ht="21.75" customHeight="1">
      <c r="B240" s="671" t="s">
        <v>416</v>
      </c>
      <c r="C240" s="2617" t="s">
        <v>118</v>
      </c>
      <c r="D240" s="2617"/>
      <c r="E240" s="2617"/>
      <c r="F240" s="2617"/>
      <c r="G240" s="2617"/>
      <c r="H240" s="2617"/>
      <c r="I240" s="2617"/>
      <c r="J240" s="2618"/>
      <c r="K240" s="203" t="s">
        <v>53</v>
      </c>
      <c r="L240" s="2620"/>
      <c r="M240" s="2624"/>
      <c r="N240" s="2572"/>
      <c r="O240" s="2576"/>
      <c r="P240" s="2578"/>
    </row>
    <row r="241" spans="2:16" ht="21.75" customHeight="1">
      <c r="B241" s="671" t="s">
        <v>418</v>
      </c>
      <c r="C241" s="2617" t="s">
        <v>5811</v>
      </c>
      <c r="D241" s="2617"/>
      <c r="E241" s="2617"/>
      <c r="F241" s="2617"/>
      <c r="G241" s="2617"/>
      <c r="H241" s="2617"/>
      <c r="I241" s="2617"/>
      <c r="J241" s="2618"/>
      <c r="K241" s="203" t="s">
        <v>53</v>
      </c>
      <c r="L241" s="2620"/>
      <c r="M241" s="2624"/>
      <c r="N241" s="2572"/>
      <c r="O241" s="2576"/>
      <c r="P241" s="2578"/>
    </row>
    <row r="242" spans="2:16" ht="21.75" customHeight="1">
      <c r="B242" s="671" t="s">
        <v>544</v>
      </c>
      <c r="C242" s="2617" t="s">
        <v>5812</v>
      </c>
      <c r="D242" s="2617"/>
      <c r="E242" s="2617"/>
      <c r="F242" s="2617"/>
      <c r="G242" s="2617"/>
      <c r="H242" s="2617"/>
      <c r="I242" s="2617"/>
      <c r="J242" s="2618"/>
      <c r="K242" s="203" t="s">
        <v>54</v>
      </c>
      <c r="L242" s="2620"/>
      <c r="M242" s="2624"/>
      <c r="N242" s="2572"/>
      <c r="O242" s="2576"/>
      <c r="P242" s="2578"/>
    </row>
    <row r="243" spans="2:16" ht="21.75" customHeight="1">
      <c r="B243" s="671" t="s">
        <v>546</v>
      </c>
      <c r="C243" s="2617" t="s">
        <v>5813</v>
      </c>
      <c r="D243" s="2617"/>
      <c r="E243" s="2617"/>
      <c r="F243" s="2617"/>
      <c r="G243" s="2617"/>
      <c r="H243" s="2617"/>
      <c r="I243" s="2617"/>
      <c r="J243" s="2618"/>
      <c r="K243" s="203" t="s">
        <v>54</v>
      </c>
      <c r="L243" s="2620"/>
      <c r="M243" s="2624"/>
      <c r="N243" s="2572"/>
      <c r="O243" s="2576"/>
      <c r="P243" s="2578"/>
    </row>
    <row r="244" spans="2:16" ht="21.75" customHeight="1">
      <c r="B244" s="671" t="s">
        <v>636</v>
      </c>
      <c r="C244" s="2617" t="s">
        <v>5814</v>
      </c>
      <c r="D244" s="2617"/>
      <c r="E244" s="2617"/>
      <c r="F244" s="2617"/>
      <c r="G244" s="2617"/>
      <c r="H244" s="2617"/>
      <c r="I244" s="2617"/>
      <c r="J244" s="2618"/>
      <c r="K244" s="203" t="s">
        <v>53</v>
      </c>
      <c r="L244" s="2620"/>
      <c r="M244" s="2624"/>
      <c r="N244" s="2572"/>
      <c r="O244" s="2576"/>
      <c r="P244" s="2578"/>
    </row>
    <row r="245" spans="2:16" ht="24" customHeight="1">
      <c r="B245" s="538" t="s">
        <v>550</v>
      </c>
      <c r="C245" s="2442" t="s">
        <v>5815</v>
      </c>
      <c r="D245" s="2442"/>
      <c r="E245" s="2442"/>
      <c r="F245" s="2442"/>
      <c r="G245" s="2442"/>
      <c r="H245" s="2442"/>
      <c r="I245" s="2442"/>
      <c r="J245" s="2443"/>
      <c r="K245" s="203" t="s">
        <v>54</v>
      </c>
      <c r="L245" s="2620"/>
      <c r="M245" s="2624"/>
      <c r="N245" s="2572"/>
      <c r="O245" s="2576"/>
      <c r="P245" s="2578"/>
    </row>
    <row r="246" spans="2:16" ht="27" customHeight="1">
      <c r="B246" s="671"/>
      <c r="C246" s="2442" t="s">
        <v>639</v>
      </c>
      <c r="D246" s="2442"/>
      <c r="E246" s="2443"/>
      <c r="F246" s="1789" t="s">
        <v>4223</v>
      </c>
      <c r="G246" s="1790"/>
      <c r="H246" s="1790"/>
      <c r="I246" s="1790"/>
      <c r="J246" s="1790"/>
      <c r="K246" s="1790"/>
      <c r="L246" s="2620"/>
      <c r="M246" s="2624"/>
      <c r="N246" s="2572"/>
      <c r="O246" s="2576"/>
      <c r="P246" s="2578"/>
    </row>
    <row r="247" spans="2:16" ht="23.25" customHeight="1">
      <c r="B247" s="673" t="s">
        <v>640</v>
      </c>
      <c r="C247" s="2629" t="s">
        <v>641</v>
      </c>
      <c r="D247" s="2629"/>
      <c r="E247" s="2629"/>
      <c r="F247" s="2629"/>
      <c r="G247" s="2629"/>
      <c r="H247" s="2629"/>
      <c r="I247" s="2629"/>
      <c r="J247" s="2630"/>
      <c r="K247" s="228">
        <v>2016</v>
      </c>
      <c r="L247" s="2620"/>
      <c r="M247" s="2624"/>
      <c r="N247" s="2572"/>
      <c r="O247" s="2576"/>
      <c r="P247" s="2578"/>
    </row>
    <row r="248" spans="2:16" ht="23.25" customHeight="1">
      <c r="B248" s="673" t="s">
        <v>642</v>
      </c>
      <c r="C248" s="2442" t="s">
        <v>643</v>
      </c>
      <c r="D248" s="2442"/>
      <c r="E248" s="2443"/>
      <c r="F248" s="1791" t="s">
        <v>6088</v>
      </c>
      <c r="G248" s="1792"/>
      <c r="H248" s="1792"/>
      <c r="I248" s="1792"/>
      <c r="J248" s="1792"/>
      <c r="K248" s="1792"/>
      <c r="L248" s="2621"/>
      <c r="M248" s="2626"/>
      <c r="N248" s="2732"/>
      <c r="O248" s="2576"/>
      <c r="P248" s="2579"/>
    </row>
    <row r="249" spans="2:16" ht="23.25" customHeight="1">
      <c r="B249" s="673" t="s">
        <v>644</v>
      </c>
      <c r="C249" s="2442" t="s">
        <v>645</v>
      </c>
      <c r="D249" s="2442"/>
      <c r="E249" s="2442"/>
      <c r="F249" s="2442"/>
      <c r="G249" s="2442"/>
      <c r="H249" s="2442"/>
      <c r="I249" s="2442"/>
      <c r="J249" s="2442"/>
      <c r="K249" s="2442"/>
      <c r="L249" s="2442"/>
      <c r="M249" s="2442"/>
      <c r="N249" s="2591"/>
      <c r="O249" s="2499" t="s">
        <v>1882</v>
      </c>
      <c r="P249" s="2631"/>
    </row>
    <row r="250" spans="2:16" ht="23.25" customHeight="1">
      <c r="B250" s="538" t="s">
        <v>394</v>
      </c>
      <c r="C250" s="2607" t="s">
        <v>646</v>
      </c>
      <c r="D250" s="2607"/>
      <c r="E250" s="2608"/>
      <c r="F250" s="2500" t="s">
        <v>1339</v>
      </c>
      <c r="G250" s="2609"/>
      <c r="H250" s="2613" t="s">
        <v>446</v>
      </c>
      <c r="I250" s="3334"/>
      <c r="J250" s="3335"/>
      <c r="K250" s="3335"/>
      <c r="L250" s="3335"/>
      <c r="M250" s="3335"/>
      <c r="N250" s="3336"/>
      <c r="O250" s="2499"/>
      <c r="P250" s="2578"/>
    </row>
    <row r="251" spans="2:16" ht="23.25" customHeight="1">
      <c r="B251" s="538" t="s">
        <v>401</v>
      </c>
      <c r="C251" s="2607" t="s">
        <v>647</v>
      </c>
      <c r="D251" s="2607"/>
      <c r="E251" s="2608"/>
      <c r="F251" s="2500" t="s">
        <v>4192</v>
      </c>
      <c r="G251" s="2609"/>
      <c r="H251" s="2614"/>
      <c r="I251" s="3337"/>
      <c r="J251" s="3325"/>
      <c r="K251" s="3325"/>
      <c r="L251" s="3325"/>
      <c r="M251" s="3325"/>
      <c r="N251" s="3326"/>
      <c r="O251" s="2499"/>
      <c r="P251" s="2578"/>
    </row>
    <row r="252" spans="2:16" ht="28.5" customHeight="1">
      <c r="B252" s="538" t="s">
        <v>403</v>
      </c>
      <c r="C252" s="2607" t="s">
        <v>648</v>
      </c>
      <c r="D252" s="2607"/>
      <c r="E252" s="2608"/>
      <c r="F252" s="2500" t="s">
        <v>1885</v>
      </c>
      <c r="G252" s="2609"/>
      <c r="H252" s="2614"/>
      <c r="I252" s="3337"/>
      <c r="J252" s="3325"/>
      <c r="K252" s="3325"/>
      <c r="L252" s="3325"/>
      <c r="M252" s="3325"/>
      <c r="N252" s="3326"/>
      <c r="O252" s="2499"/>
      <c r="P252" s="2578"/>
    </row>
    <row r="253" spans="2:16" ht="28.5" customHeight="1">
      <c r="B253" s="538" t="s">
        <v>405</v>
      </c>
      <c r="C253" s="2607" t="s">
        <v>649</v>
      </c>
      <c r="D253" s="2607"/>
      <c r="E253" s="2608"/>
      <c r="F253" s="2500" t="s">
        <v>4193</v>
      </c>
      <c r="G253" s="2609"/>
      <c r="H253" s="2614"/>
      <c r="I253" s="3337"/>
      <c r="J253" s="3325"/>
      <c r="K253" s="3325"/>
      <c r="L253" s="3325"/>
      <c r="M253" s="3325"/>
      <c r="N253" s="3326"/>
      <c r="O253" s="2499"/>
      <c r="P253" s="2578"/>
    </row>
    <row r="254" spans="2:16" ht="23.25" customHeight="1">
      <c r="B254" s="538" t="s">
        <v>408</v>
      </c>
      <c r="C254" s="2607" t="s">
        <v>650</v>
      </c>
      <c r="D254" s="2607"/>
      <c r="E254" s="2608"/>
      <c r="F254" s="2500" t="s">
        <v>53</v>
      </c>
      <c r="G254" s="2609"/>
      <c r="H254" s="2614"/>
      <c r="I254" s="3337"/>
      <c r="J254" s="3325"/>
      <c r="K254" s="3325"/>
      <c r="L254" s="3325"/>
      <c r="M254" s="3325"/>
      <c r="N254" s="3326"/>
      <c r="O254" s="2499"/>
      <c r="P254" s="2578"/>
    </row>
    <row r="255" spans="2:16" ht="35.25" customHeight="1">
      <c r="B255" s="538" t="s">
        <v>410</v>
      </c>
      <c r="C255" s="2607" t="s">
        <v>651</v>
      </c>
      <c r="D255" s="2607"/>
      <c r="E255" s="2608"/>
      <c r="F255" s="2500" t="s">
        <v>6089</v>
      </c>
      <c r="G255" s="2609"/>
      <c r="H255" s="2615"/>
      <c r="I255" s="3338"/>
      <c r="J255" s="3322"/>
      <c r="K255" s="3322"/>
      <c r="L255" s="3322"/>
      <c r="M255" s="3322"/>
      <c r="N255" s="3327"/>
      <c r="O255" s="4137"/>
      <c r="P255" s="2579"/>
    </row>
    <row r="256" spans="2:16" ht="52.5" customHeight="1">
      <c r="B256" s="673" t="s">
        <v>652</v>
      </c>
      <c r="C256" s="2442" t="s">
        <v>653</v>
      </c>
      <c r="D256" s="2442"/>
      <c r="E256" s="2442"/>
      <c r="F256" s="4135"/>
      <c r="G256" s="1048" t="s">
        <v>227</v>
      </c>
      <c r="H256" s="654" t="s">
        <v>446</v>
      </c>
      <c r="I256" s="2476"/>
      <c r="J256" s="2477"/>
      <c r="K256" s="2477"/>
      <c r="L256" s="2477"/>
      <c r="M256" s="2477"/>
      <c r="N256" s="2478"/>
      <c r="O256" s="676" t="s">
        <v>4490</v>
      </c>
      <c r="P256" s="666"/>
    </row>
    <row r="257" spans="1:16" ht="39" customHeight="1">
      <c r="B257" s="673" t="s">
        <v>654</v>
      </c>
      <c r="C257" s="2442" t="s">
        <v>6090</v>
      </c>
      <c r="D257" s="2442"/>
      <c r="E257" s="2443"/>
      <c r="F257" s="675" t="s">
        <v>53</v>
      </c>
      <c r="G257" s="4136" t="s">
        <v>446</v>
      </c>
      <c r="H257" s="2585"/>
      <c r="I257" s="2586"/>
      <c r="J257" s="2586"/>
      <c r="K257" s="2586"/>
      <c r="L257" s="2586"/>
      <c r="M257" s="2586"/>
      <c r="N257" s="2611"/>
      <c r="O257" s="2499" t="s">
        <v>1889</v>
      </c>
      <c r="P257" s="2499"/>
    </row>
    <row r="258" spans="1:16" ht="30.75" customHeight="1">
      <c r="A258" s="281"/>
      <c r="B258" s="624" t="s">
        <v>394</v>
      </c>
      <c r="C258" s="2442" t="s">
        <v>5821</v>
      </c>
      <c r="D258" s="2442"/>
      <c r="E258" s="2443"/>
      <c r="F258" s="675" t="s">
        <v>238</v>
      </c>
      <c r="G258" s="2610"/>
      <c r="H258" s="2589"/>
      <c r="I258" s="2590"/>
      <c r="J258" s="2590"/>
      <c r="K258" s="2590"/>
      <c r="L258" s="2590"/>
      <c r="M258" s="2590"/>
      <c r="N258" s="2612"/>
      <c r="O258" s="2499"/>
      <c r="P258" s="2499"/>
    </row>
    <row r="259" spans="1:16" ht="46.5" customHeight="1">
      <c r="A259" s="281"/>
      <c r="B259" s="531" t="s">
        <v>657</v>
      </c>
      <c r="C259" s="2442" t="s">
        <v>5822</v>
      </c>
      <c r="D259" s="2442"/>
      <c r="E259" s="2442"/>
      <c r="F259" s="2442"/>
      <c r="G259" s="553" t="s">
        <v>446</v>
      </c>
      <c r="H259" s="2747"/>
      <c r="I259" s="2748"/>
      <c r="J259" s="2748"/>
      <c r="K259" s="2748"/>
      <c r="L259" s="2748"/>
      <c r="M259" s="2748"/>
      <c r="N259" s="2949"/>
      <c r="O259" s="2499"/>
      <c r="P259" s="2499"/>
    </row>
    <row r="260" spans="1:16" ht="30.75" customHeight="1">
      <c r="A260" s="281"/>
      <c r="B260" s="624" t="s">
        <v>394</v>
      </c>
      <c r="C260" s="2442" t="s">
        <v>659</v>
      </c>
      <c r="D260" s="2442"/>
      <c r="E260" s="2443"/>
      <c r="F260" s="296" t="s">
        <v>53</v>
      </c>
      <c r="G260" s="553" t="s">
        <v>446</v>
      </c>
      <c r="H260" s="2747"/>
      <c r="I260" s="2748"/>
      <c r="J260" s="2748"/>
      <c r="K260" s="2748"/>
      <c r="L260" s="2748"/>
      <c r="M260" s="2748"/>
      <c r="N260" s="2949"/>
      <c r="O260" s="2499"/>
      <c r="P260" s="2499"/>
    </row>
    <row r="261" spans="1:16" ht="30.75" customHeight="1">
      <c r="A261" s="281"/>
      <c r="B261" s="624" t="s">
        <v>401</v>
      </c>
      <c r="C261" s="2442" t="s">
        <v>660</v>
      </c>
      <c r="D261" s="2442"/>
      <c r="E261" s="2443"/>
      <c r="F261" s="296" t="s">
        <v>53</v>
      </c>
      <c r="G261" s="553" t="s">
        <v>446</v>
      </c>
      <c r="H261" s="2747"/>
      <c r="I261" s="2748"/>
      <c r="J261" s="2748"/>
      <c r="K261" s="2748"/>
      <c r="L261" s="2748"/>
      <c r="M261" s="2748"/>
      <c r="N261" s="2949"/>
      <c r="O261" s="2499"/>
      <c r="P261" s="2499"/>
    </row>
    <row r="262" spans="1:16" ht="30.75" customHeight="1">
      <c r="B262" s="538" t="s">
        <v>403</v>
      </c>
      <c r="C262" s="2442" t="s">
        <v>661</v>
      </c>
      <c r="D262" s="2442"/>
      <c r="E262" s="2443"/>
      <c r="F262" s="296" t="s">
        <v>53</v>
      </c>
      <c r="G262" s="553" t="s">
        <v>446</v>
      </c>
      <c r="H262" s="2747"/>
      <c r="I262" s="2748"/>
      <c r="J262" s="2748"/>
      <c r="K262" s="2748"/>
      <c r="L262" s="2748"/>
      <c r="M262" s="2748"/>
      <c r="N262" s="2949"/>
      <c r="O262" s="2484"/>
      <c r="P262" s="2484"/>
    </row>
    <row r="263" spans="1:16" ht="33" customHeight="1">
      <c r="B263" s="677" t="s">
        <v>662</v>
      </c>
      <c r="C263" s="2442" t="s">
        <v>663</v>
      </c>
      <c r="D263" s="2442"/>
      <c r="E263" s="4135"/>
      <c r="F263" s="295" t="s">
        <v>53</v>
      </c>
      <c r="G263" s="2595" t="s">
        <v>446</v>
      </c>
      <c r="H263" s="2598"/>
      <c r="I263" s="2599"/>
      <c r="J263" s="2599"/>
      <c r="K263" s="2599"/>
      <c r="L263" s="2599"/>
      <c r="M263" s="2599"/>
      <c r="N263" s="2600"/>
      <c r="O263" s="2470" t="s">
        <v>1892</v>
      </c>
      <c r="P263" s="2529"/>
    </row>
    <row r="264" spans="1:16" ht="30" customHeight="1">
      <c r="B264" s="538" t="s">
        <v>394</v>
      </c>
      <c r="C264" s="2568" t="s">
        <v>664</v>
      </c>
      <c r="D264" s="2568"/>
      <c r="E264" s="2857"/>
      <c r="F264" s="257" t="s">
        <v>53</v>
      </c>
      <c r="G264" s="2596"/>
      <c r="H264" s="2601"/>
      <c r="I264" s="2602"/>
      <c r="J264" s="2602"/>
      <c r="K264" s="2602"/>
      <c r="L264" s="2602"/>
      <c r="M264" s="2602"/>
      <c r="N264" s="2603"/>
      <c r="O264" s="2499"/>
      <c r="P264" s="2592"/>
    </row>
    <row r="265" spans="1:16" ht="30" customHeight="1">
      <c r="B265" s="538" t="s">
        <v>401</v>
      </c>
      <c r="C265" s="2442" t="s">
        <v>665</v>
      </c>
      <c r="D265" s="2442"/>
      <c r="E265" s="2443"/>
      <c r="F265" s="257" t="s">
        <v>53</v>
      </c>
      <c r="G265" s="2596"/>
      <c r="H265" s="2601"/>
      <c r="I265" s="2602"/>
      <c r="J265" s="2602"/>
      <c r="K265" s="2602"/>
      <c r="L265" s="2602"/>
      <c r="M265" s="2602"/>
      <c r="N265" s="2603"/>
      <c r="O265" s="2499"/>
      <c r="P265" s="2592"/>
    </row>
    <row r="266" spans="1:16" ht="30" customHeight="1">
      <c r="B266" s="538" t="s">
        <v>403</v>
      </c>
      <c r="C266" s="2442" t="s">
        <v>666</v>
      </c>
      <c r="D266" s="2442"/>
      <c r="E266" s="2443"/>
      <c r="F266" s="257" t="s">
        <v>53</v>
      </c>
      <c r="G266" s="2596"/>
      <c r="H266" s="2601"/>
      <c r="I266" s="2602"/>
      <c r="J266" s="2602"/>
      <c r="K266" s="2602"/>
      <c r="L266" s="2602"/>
      <c r="M266" s="2602"/>
      <c r="N266" s="2603"/>
      <c r="O266" s="2499"/>
      <c r="P266" s="2592"/>
    </row>
    <row r="267" spans="1:16" ht="42" customHeight="1">
      <c r="B267" s="840" t="s">
        <v>405</v>
      </c>
      <c r="C267" s="2472" t="s">
        <v>667</v>
      </c>
      <c r="D267" s="2472"/>
      <c r="E267" s="2473"/>
      <c r="F267" s="591" t="s">
        <v>53</v>
      </c>
      <c r="G267" s="2597"/>
      <c r="H267" s="2604"/>
      <c r="I267" s="2605"/>
      <c r="J267" s="2605"/>
      <c r="K267" s="2605"/>
      <c r="L267" s="2605"/>
      <c r="M267" s="2605"/>
      <c r="N267" s="2606"/>
      <c r="O267" s="2499"/>
      <c r="P267" s="2530"/>
    </row>
    <row r="268" spans="1:16" ht="21.75" customHeight="1">
      <c r="B268" s="2427" t="s">
        <v>4</v>
      </c>
      <c r="C268" s="2428"/>
      <c r="D268" s="2428"/>
      <c r="E268" s="2428"/>
      <c r="F268" s="2428"/>
      <c r="G268" s="2428"/>
      <c r="H268" s="3296"/>
      <c r="I268" s="3296"/>
      <c r="J268" s="3296"/>
      <c r="K268" s="3296"/>
      <c r="L268" s="3296"/>
      <c r="M268" s="3296"/>
      <c r="N268" s="3296"/>
      <c r="O268" s="2428"/>
      <c r="P268" s="2429"/>
    </row>
    <row r="269" spans="1:16" ht="33.75" customHeight="1">
      <c r="B269" s="544" t="s">
        <v>668</v>
      </c>
      <c r="C269" s="2923" t="s">
        <v>669</v>
      </c>
      <c r="D269" s="2923"/>
      <c r="E269" s="2923"/>
      <c r="F269" s="2923"/>
      <c r="G269" s="1196" t="s">
        <v>53</v>
      </c>
      <c r="H269" s="548" t="s">
        <v>446</v>
      </c>
      <c r="I269" s="3318"/>
      <c r="J269" s="3319"/>
      <c r="K269" s="3319"/>
      <c r="L269" s="3319"/>
      <c r="M269" s="3319"/>
      <c r="N269" s="3320"/>
      <c r="O269" s="2517" t="s">
        <v>3291</v>
      </c>
      <c r="P269" s="2517"/>
    </row>
    <row r="270" spans="1:16" ht="21.75" customHeight="1">
      <c r="B270" s="4130" t="s">
        <v>670</v>
      </c>
      <c r="C270" s="4131"/>
      <c r="D270" s="4131"/>
      <c r="E270" s="4131"/>
      <c r="F270" s="4131"/>
      <c r="G270" s="4131"/>
      <c r="H270" s="4131"/>
      <c r="I270" s="4131"/>
      <c r="J270" s="4131"/>
      <c r="K270" s="4131"/>
      <c r="L270" s="4131"/>
      <c r="M270" s="4131"/>
      <c r="N270" s="4132"/>
      <c r="O270" s="2499"/>
      <c r="P270" s="2499"/>
    </row>
    <row r="271" spans="1:16" ht="59.25" customHeight="1">
      <c r="B271" s="683" t="s">
        <v>394</v>
      </c>
      <c r="C271" s="2568" t="s">
        <v>5823</v>
      </c>
      <c r="D271" s="2568"/>
      <c r="E271" s="2568"/>
      <c r="F271" s="2568"/>
      <c r="G271" s="684" t="s">
        <v>53</v>
      </c>
      <c r="H271" s="2596" t="s">
        <v>446</v>
      </c>
      <c r="I271" s="2601"/>
      <c r="J271" s="2602"/>
      <c r="K271" s="2602"/>
      <c r="L271" s="2602"/>
      <c r="M271" s="2602"/>
      <c r="N271" s="2603"/>
      <c r="O271" s="2499"/>
      <c r="P271" s="2499"/>
    </row>
    <row r="272" spans="1:16" ht="27" customHeight="1">
      <c r="B272" s="530" t="s">
        <v>401</v>
      </c>
      <c r="C272" s="2442" t="s">
        <v>672</v>
      </c>
      <c r="D272" s="2442"/>
      <c r="E272" s="2442"/>
      <c r="F272" s="2442"/>
      <c r="G272" s="2443"/>
      <c r="H272" s="2596"/>
      <c r="I272" s="2601"/>
      <c r="J272" s="2602"/>
      <c r="K272" s="2602"/>
      <c r="L272" s="2602"/>
      <c r="M272" s="2602"/>
      <c r="N272" s="2603"/>
      <c r="O272" s="2499"/>
      <c r="P272" s="2499"/>
    </row>
    <row r="273" spans="2:16" ht="28.5" customHeight="1">
      <c r="B273" s="537"/>
      <c r="C273" s="663" t="s">
        <v>418</v>
      </c>
      <c r="D273" s="2568" t="s">
        <v>612</v>
      </c>
      <c r="E273" s="2568"/>
      <c r="F273" s="2569" t="s">
        <v>1346</v>
      </c>
      <c r="G273" s="2570"/>
      <c r="H273" s="2596"/>
      <c r="I273" s="2601"/>
      <c r="J273" s="2602"/>
      <c r="K273" s="2602"/>
      <c r="L273" s="2602"/>
      <c r="M273" s="2602"/>
      <c r="N273" s="2603"/>
      <c r="O273" s="2499"/>
      <c r="P273" s="2499"/>
    </row>
    <row r="274" spans="2:16" ht="28.5" customHeight="1">
      <c r="B274" s="537"/>
      <c r="C274" s="624" t="s">
        <v>508</v>
      </c>
      <c r="D274" s="2442" t="s">
        <v>673</v>
      </c>
      <c r="E274" s="2443"/>
      <c r="F274" s="2571" t="s">
        <v>1347</v>
      </c>
      <c r="G274" s="2570"/>
      <c r="H274" s="2596"/>
      <c r="I274" s="2601"/>
      <c r="J274" s="2602"/>
      <c r="K274" s="2602"/>
      <c r="L274" s="2602"/>
      <c r="M274" s="2602"/>
      <c r="N274" s="2603"/>
      <c r="O274" s="2499"/>
      <c r="P274" s="2499"/>
    </row>
    <row r="275" spans="2:16" ht="28.5" customHeight="1">
      <c r="B275" s="537"/>
      <c r="C275" s="624" t="s">
        <v>510</v>
      </c>
      <c r="D275" s="2442" t="s">
        <v>674</v>
      </c>
      <c r="E275" s="2443"/>
      <c r="F275" s="2572" t="s">
        <v>3293</v>
      </c>
      <c r="G275" s="2572"/>
      <c r="H275" s="2596"/>
      <c r="I275" s="2601"/>
      <c r="J275" s="2602"/>
      <c r="K275" s="2602"/>
      <c r="L275" s="2602"/>
      <c r="M275" s="2602"/>
      <c r="N275" s="2603"/>
      <c r="O275" s="2499"/>
      <c r="P275" s="2499"/>
    </row>
    <row r="276" spans="2:16" ht="29.25" customHeight="1">
      <c r="B276" s="534"/>
      <c r="C276" s="624" t="s">
        <v>512</v>
      </c>
      <c r="D276" s="2442" t="s">
        <v>675</v>
      </c>
      <c r="E276" s="2442"/>
      <c r="F276" s="2569" t="s">
        <v>220</v>
      </c>
      <c r="G276" s="2570"/>
      <c r="H276" s="2610"/>
      <c r="I276" s="4118"/>
      <c r="J276" s="4133"/>
      <c r="K276" s="4133"/>
      <c r="L276" s="4133"/>
      <c r="M276" s="4133"/>
      <c r="N276" s="4134"/>
      <c r="O276" s="2499"/>
      <c r="P276" s="2499"/>
    </row>
    <row r="277" spans="2:16" ht="87" customHeight="1">
      <c r="B277" s="683" t="s">
        <v>403</v>
      </c>
      <c r="C277" s="2442" t="s">
        <v>5824</v>
      </c>
      <c r="D277" s="2442"/>
      <c r="E277" s="2443"/>
      <c r="F277" s="2571" t="s">
        <v>3398</v>
      </c>
      <c r="G277" s="2570"/>
      <c r="H277" s="553" t="s">
        <v>446</v>
      </c>
      <c r="I277" s="2476"/>
      <c r="J277" s="2477"/>
      <c r="K277" s="2477"/>
      <c r="L277" s="2477"/>
      <c r="M277" s="2477"/>
      <c r="N277" s="2478"/>
      <c r="O277" s="2484"/>
      <c r="P277" s="2484"/>
    </row>
    <row r="278" spans="2:16" ht="45" customHeight="1">
      <c r="B278" s="3317" t="s">
        <v>677</v>
      </c>
      <c r="C278" s="2556" t="s">
        <v>5826</v>
      </c>
      <c r="D278" s="2556"/>
      <c r="E278" s="2556"/>
      <c r="F278" s="2556"/>
      <c r="G278" s="2557"/>
      <c r="H278" s="2560" t="s">
        <v>5827</v>
      </c>
      <c r="I278" s="2561"/>
      <c r="J278" s="2562"/>
      <c r="K278" s="2563" t="s">
        <v>5828</v>
      </c>
      <c r="L278" s="2564"/>
      <c r="M278" s="2564"/>
      <c r="N278" s="2565"/>
      <c r="O278" s="1094" t="s">
        <v>681</v>
      </c>
      <c r="P278" s="1094" t="s">
        <v>681</v>
      </c>
    </row>
    <row r="279" spans="2:16" ht="117" customHeight="1">
      <c r="B279" s="2922"/>
      <c r="C279" s="2558"/>
      <c r="D279" s="2558"/>
      <c r="E279" s="2558"/>
      <c r="F279" s="2558"/>
      <c r="G279" s="2559"/>
      <c r="H279" s="687" t="s">
        <v>682</v>
      </c>
      <c r="I279" s="688" t="s">
        <v>683</v>
      </c>
      <c r="J279" s="688" t="s">
        <v>5829</v>
      </c>
      <c r="K279" s="687" t="s">
        <v>5830</v>
      </c>
      <c r="L279" s="687" t="s">
        <v>5831</v>
      </c>
      <c r="M279" s="688" t="s">
        <v>5832</v>
      </c>
      <c r="N279" s="841" t="s">
        <v>434</v>
      </c>
      <c r="O279" s="666" t="s">
        <v>1279</v>
      </c>
      <c r="P279" s="666"/>
    </row>
    <row r="280" spans="2:16" ht="17.25" customHeight="1">
      <c r="B280" s="690" t="s">
        <v>394</v>
      </c>
      <c r="C280" s="2545" t="s">
        <v>688</v>
      </c>
      <c r="D280" s="2545"/>
      <c r="E280" s="2545"/>
      <c r="F280" s="2545"/>
      <c r="G280" s="2545"/>
      <c r="H280" s="2545"/>
      <c r="I280" s="2545"/>
      <c r="J280" s="2545"/>
      <c r="K280" s="2545"/>
      <c r="L280" s="2545"/>
      <c r="M280" s="2545"/>
      <c r="N280" s="2547"/>
      <c r="O280" s="2550" t="s">
        <v>689</v>
      </c>
      <c r="P280" s="2550" t="s">
        <v>689</v>
      </c>
    </row>
    <row r="281" spans="2:16" ht="20.25" customHeight="1">
      <c r="B281" s="691" t="s">
        <v>418</v>
      </c>
      <c r="C281" s="2552" t="s">
        <v>5833</v>
      </c>
      <c r="D281" s="2552"/>
      <c r="E281" s="2552"/>
      <c r="F281" s="2552"/>
      <c r="G281" s="2553"/>
      <c r="H281" s="693">
        <v>0</v>
      </c>
      <c r="I281" s="842">
        <v>12</v>
      </c>
      <c r="J281" s="694">
        <f>MIN(H281/I281,1)</f>
        <v>0</v>
      </c>
      <c r="K281" s="369" t="s">
        <v>92</v>
      </c>
      <c r="L281" s="369" t="s">
        <v>92</v>
      </c>
      <c r="M281" s="1214" t="s">
        <v>6084</v>
      </c>
      <c r="N281" s="696" t="s">
        <v>6091</v>
      </c>
      <c r="O281" s="3308"/>
      <c r="P281" s="2551"/>
    </row>
    <row r="282" spans="2:16" ht="20.25" customHeight="1">
      <c r="B282" s="691" t="s">
        <v>508</v>
      </c>
      <c r="C282" s="2552" t="s">
        <v>5834</v>
      </c>
      <c r="D282" s="2552"/>
      <c r="E282" s="2552"/>
      <c r="F282" s="2552"/>
      <c r="G282" s="2553"/>
      <c r="H282" s="749" t="s">
        <v>6084</v>
      </c>
      <c r="I282" s="750" t="s">
        <v>6084</v>
      </c>
      <c r="J282" s="1214" t="s">
        <v>6084</v>
      </c>
      <c r="K282" s="369" t="s">
        <v>92</v>
      </c>
      <c r="L282" s="369" t="s">
        <v>92</v>
      </c>
      <c r="M282" s="1214" t="s">
        <v>6084</v>
      </c>
      <c r="N282" s="1090"/>
      <c r="O282" s="2470" t="s">
        <v>6092</v>
      </c>
      <c r="P282" s="2470"/>
    </row>
    <row r="283" spans="2:16" ht="36" customHeight="1">
      <c r="B283" s="691" t="s">
        <v>510</v>
      </c>
      <c r="C283" s="2552" t="s">
        <v>5835</v>
      </c>
      <c r="D283" s="2552"/>
      <c r="E283" s="2553"/>
      <c r="F283" s="2566"/>
      <c r="G283" s="2567"/>
      <c r="H283" s="749" t="s">
        <v>6084</v>
      </c>
      <c r="I283" s="750" t="s">
        <v>6084</v>
      </c>
      <c r="J283" s="1214" t="s">
        <v>6084</v>
      </c>
      <c r="K283" s="369" t="s">
        <v>92</v>
      </c>
      <c r="L283" s="369" t="s">
        <v>92</v>
      </c>
      <c r="M283" s="1214" t="s">
        <v>6084</v>
      </c>
      <c r="N283" s="1090"/>
      <c r="O283" s="2499"/>
      <c r="P283" s="2499"/>
    </row>
    <row r="284" spans="2:16" ht="18" customHeight="1">
      <c r="B284" s="702" t="s">
        <v>401</v>
      </c>
      <c r="C284" s="2545" t="s">
        <v>5836</v>
      </c>
      <c r="D284" s="2545"/>
      <c r="E284" s="2545"/>
      <c r="F284" s="2545"/>
      <c r="G284" s="3316"/>
      <c r="H284" s="693">
        <v>0</v>
      </c>
      <c r="I284" s="842">
        <v>12</v>
      </c>
      <c r="J284" s="694">
        <f>MIN(H284/I284,1)</f>
        <v>0</v>
      </c>
      <c r="K284" s="369" t="s">
        <v>92</v>
      </c>
      <c r="L284" s="369" t="s">
        <v>92</v>
      </c>
      <c r="M284" s="1214" t="s">
        <v>6084</v>
      </c>
      <c r="N284" s="701" t="s">
        <v>6091</v>
      </c>
      <c r="O284" s="2484"/>
      <c r="P284" s="2484"/>
    </row>
    <row r="285" spans="2:16" ht="17.25" customHeight="1">
      <c r="B285" s="702" t="s">
        <v>403</v>
      </c>
      <c r="C285" s="2545" t="s">
        <v>694</v>
      </c>
      <c r="D285" s="2545"/>
      <c r="E285" s="2545"/>
      <c r="F285" s="2545"/>
      <c r="G285" s="2545"/>
      <c r="H285" s="2545"/>
      <c r="I285" s="2545"/>
      <c r="J285" s="2545"/>
      <c r="K285" s="2545"/>
      <c r="L285" s="2545"/>
      <c r="M285" s="2545"/>
      <c r="N285" s="2547"/>
      <c r="O285" s="2550" t="s">
        <v>6093</v>
      </c>
      <c r="P285" s="2550"/>
    </row>
    <row r="286" spans="2:16" ht="20.25" customHeight="1">
      <c r="B286" s="563" t="s">
        <v>418</v>
      </c>
      <c r="C286" s="2552" t="s">
        <v>5837</v>
      </c>
      <c r="D286" s="2552"/>
      <c r="E286" s="2552"/>
      <c r="F286" s="2552"/>
      <c r="G286" s="2553"/>
      <c r="H286" s="693">
        <v>0</v>
      </c>
      <c r="I286" s="842">
        <v>12</v>
      </c>
      <c r="J286" s="694">
        <f>MIN(H286/I286,1)</f>
        <v>0</v>
      </c>
      <c r="K286" s="369" t="s">
        <v>92</v>
      </c>
      <c r="L286" s="369" t="s">
        <v>92</v>
      </c>
      <c r="M286" s="1214" t="s">
        <v>6084</v>
      </c>
      <c r="N286" s="705" t="s">
        <v>6091</v>
      </c>
      <c r="O286" s="2551"/>
      <c r="P286" s="2551"/>
    </row>
    <row r="287" spans="2:16" ht="20.25" customHeight="1">
      <c r="B287" s="563" t="s">
        <v>508</v>
      </c>
      <c r="C287" s="2552" t="s">
        <v>5838</v>
      </c>
      <c r="D287" s="2552"/>
      <c r="E287" s="2552"/>
      <c r="F287" s="2552"/>
      <c r="G287" s="692"/>
      <c r="H287" s="693">
        <v>0</v>
      </c>
      <c r="I287" s="842">
        <v>12</v>
      </c>
      <c r="J287" s="694">
        <f>MIN(H287/I287,1)</f>
        <v>0</v>
      </c>
      <c r="K287" s="369">
        <v>231</v>
      </c>
      <c r="L287" s="369">
        <v>1885</v>
      </c>
      <c r="M287" s="695">
        <f>MIN(K287/L287,1)</f>
        <v>0.12254641909814323</v>
      </c>
      <c r="N287" s="705" t="s">
        <v>6094</v>
      </c>
      <c r="O287" s="2551"/>
      <c r="P287" s="2551"/>
    </row>
    <row r="288" spans="2:16" ht="20.25" customHeight="1">
      <c r="B288" s="563" t="s">
        <v>510</v>
      </c>
      <c r="C288" s="2552" t="s">
        <v>5839</v>
      </c>
      <c r="D288" s="2552"/>
      <c r="E288" s="2552"/>
      <c r="F288" s="2552"/>
      <c r="G288" s="2553"/>
      <c r="H288" s="693" t="s">
        <v>92</v>
      </c>
      <c r="I288" s="842" t="s">
        <v>92</v>
      </c>
      <c r="J288" s="1214" t="s">
        <v>6084</v>
      </c>
      <c r="K288" s="369" t="s">
        <v>92</v>
      </c>
      <c r="L288" s="369" t="s">
        <v>92</v>
      </c>
      <c r="M288" s="1214" t="s">
        <v>6084</v>
      </c>
      <c r="N288" s="1215"/>
      <c r="O288" s="2551"/>
      <c r="P288" s="2551"/>
    </row>
    <row r="289" spans="2:16" ht="18" customHeight="1">
      <c r="B289" s="702" t="s">
        <v>405</v>
      </c>
      <c r="C289" s="2545" t="s">
        <v>698</v>
      </c>
      <c r="D289" s="2545"/>
      <c r="E289" s="2545"/>
      <c r="F289" s="2545"/>
      <c r="G289" s="2545"/>
      <c r="H289" s="2545"/>
      <c r="I289" s="2545"/>
      <c r="J289" s="2545"/>
      <c r="K289" s="2545"/>
      <c r="L289" s="2545"/>
      <c r="M289" s="2545"/>
      <c r="N289" s="2547"/>
      <c r="O289" s="2551"/>
      <c r="P289" s="2551"/>
    </row>
    <row r="290" spans="2:16" ht="20.25" customHeight="1">
      <c r="B290" s="563" t="s">
        <v>418</v>
      </c>
      <c r="C290" s="2552" t="s">
        <v>5841</v>
      </c>
      <c r="D290" s="2552"/>
      <c r="E290" s="2552"/>
      <c r="F290" s="2552"/>
      <c r="G290" s="2553"/>
      <c r="H290" s="693">
        <v>2</v>
      </c>
      <c r="I290" s="842">
        <v>12</v>
      </c>
      <c r="J290" s="694">
        <f t="shared" ref="J290:J295" si="0">MIN(H290/I290,1)</f>
        <v>0.16666666666666666</v>
      </c>
      <c r="K290" s="369" t="s">
        <v>92</v>
      </c>
      <c r="L290" s="369" t="s">
        <v>92</v>
      </c>
      <c r="M290" s="1214" t="s">
        <v>6084</v>
      </c>
      <c r="N290" s="707" t="s">
        <v>6091</v>
      </c>
      <c r="O290" s="2551"/>
      <c r="P290" s="2551"/>
    </row>
    <row r="291" spans="2:16" ht="20.25" customHeight="1">
      <c r="B291" s="563" t="s">
        <v>508</v>
      </c>
      <c r="C291" s="2552" t="s">
        <v>5842</v>
      </c>
      <c r="D291" s="2552"/>
      <c r="E291" s="2552"/>
      <c r="F291" s="2552"/>
      <c r="G291" s="2553"/>
      <c r="H291" s="693">
        <v>2</v>
      </c>
      <c r="I291" s="842">
        <v>12</v>
      </c>
      <c r="J291" s="694">
        <f t="shared" si="0"/>
        <v>0.16666666666666666</v>
      </c>
      <c r="K291" s="369" t="s">
        <v>92</v>
      </c>
      <c r="L291" s="369" t="s">
        <v>92</v>
      </c>
      <c r="M291" s="1214" t="s">
        <v>6084</v>
      </c>
      <c r="N291" s="705" t="s">
        <v>6091</v>
      </c>
      <c r="O291" s="2551"/>
      <c r="P291" s="2551"/>
    </row>
    <row r="292" spans="2:16" ht="20.25" customHeight="1">
      <c r="B292" s="702" t="s">
        <v>408</v>
      </c>
      <c r="C292" s="2545" t="s">
        <v>5843</v>
      </c>
      <c r="D292" s="2545"/>
      <c r="E292" s="2545"/>
      <c r="F292" s="2545"/>
      <c r="G292" s="2545"/>
      <c r="H292" s="693" t="s">
        <v>92</v>
      </c>
      <c r="I292" s="842" t="s">
        <v>92</v>
      </c>
      <c r="J292" s="1214" t="s">
        <v>6084</v>
      </c>
      <c r="K292" s="369" t="s">
        <v>92</v>
      </c>
      <c r="L292" s="369" t="s">
        <v>92</v>
      </c>
      <c r="M292" s="1214" t="s">
        <v>6084</v>
      </c>
      <c r="N292" s="708"/>
      <c r="O292" s="2551"/>
      <c r="P292" s="2551"/>
    </row>
    <row r="293" spans="2:16" ht="20.25" customHeight="1">
      <c r="B293" s="702" t="s">
        <v>410</v>
      </c>
      <c r="C293" s="2545" t="s">
        <v>5844</v>
      </c>
      <c r="D293" s="2545"/>
      <c r="E293" s="2545"/>
      <c r="F293" s="2545"/>
      <c r="G293" s="2545"/>
      <c r="H293" s="693">
        <v>0</v>
      </c>
      <c r="I293" s="842">
        <v>12</v>
      </c>
      <c r="J293" s="694">
        <f t="shared" si="0"/>
        <v>0</v>
      </c>
      <c r="K293" s="369" t="s">
        <v>92</v>
      </c>
      <c r="L293" s="369" t="s">
        <v>92</v>
      </c>
      <c r="M293" s="1214" t="s">
        <v>6084</v>
      </c>
      <c r="N293" s="708" t="s">
        <v>6091</v>
      </c>
      <c r="O293" s="2551"/>
      <c r="P293" s="2551"/>
    </row>
    <row r="294" spans="2:16" ht="20.25" customHeight="1">
      <c r="B294" s="702" t="s">
        <v>413</v>
      </c>
      <c r="C294" s="2545" t="s">
        <v>117</v>
      </c>
      <c r="D294" s="2545"/>
      <c r="E294" s="2545"/>
      <c r="F294" s="2545"/>
      <c r="G294" s="2545"/>
      <c r="H294" s="693">
        <v>0</v>
      </c>
      <c r="I294" s="842">
        <v>12</v>
      </c>
      <c r="J294" s="694">
        <f t="shared" si="0"/>
        <v>0</v>
      </c>
      <c r="K294" s="369" t="s">
        <v>92</v>
      </c>
      <c r="L294" s="369" t="s">
        <v>92</v>
      </c>
      <c r="M294" s="1214" t="s">
        <v>6084</v>
      </c>
      <c r="N294" s="708" t="s">
        <v>6091</v>
      </c>
      <c r="O294" s="2551"/>
      <c r="P294" s="2551"/>
    </row>
    <row r="295" spans="2:16" ht="20.25" customHeight="1">
      <c r="B295" s="702" t="s">
        <v>416</v>
      </c>
      <c r="C295" s="2545" t="s">
        <v>118</v>
      </c>
      <c r="D295" s="2545"/>
      <c r="E295" s="2545"/>
      <c r="F295" s="2545"/>
      <c r="G295" s="2545"/>
      <c r="H295" s="693">
        <v>0</v>
      </c>
      <c r="I295" s="842">
        <v>12</v>
      </c>
      <c r="J295" s="694">
        <f t="shared" si="0"/>
        <v>0</v>
      </c>
      <c r="K295" s="369" t="s">
        <v>92</v>
      </c>
      <c r="L295" s="369" t="s">
        <v>92</v>
      </c>
      <c r="M295" s="1214" t="s">
        <v>6084</v>
      </c>
      <c r="N295" s="708" t="s">
        <v>6091</v>
      </c>
      <c r="O295" s="2551"/>
      <c r="P295" s="2551"/>
    </row>
    <row r="296" spans="2:16" ht="18" customHeight="1">
      <c r="B296" s="702" t="s">
        <v>418</v>
      </c>
      <c r="C296" s="2545" t="s">
        <v>703</v>
      </c>
      <c r="D296" s="2545"/>
      <c r="E296" s="2545"/>
      <c r="F296" s="2545"/>
      <c r="G296" s="2545"/>
      <c r="H296" s="2545"/>
      <c r="I296" s="2545"/>
      <c r="J296" s="2545"/>
      <c r="K296" s="2545"/>
      <c r="L296" s="2545"/>
      <c r="M296" s="2545"/>
      <c r="N296" s="2547"/>
      <c r="O296" s="2551"/>
      <c r="P296" s="2551"/>
    </row>
    <row r="297" spans="2:16" ht="20.25" customHeight="1">
      <c r="B297" s="563" t="s">
        <v>418</v>
      </c>
      <c r="C297" s="2548" t="s">
        <v>704</v>
      </c>
      <c r="D297" s="2548"/>
      <c r="E297" s="2548"/>
      <c r="F297" s="2548"/>
      <c r="G297" s="2549"/>
      <c r="H297" s="369" t="s">
        <v>92</v>
      </c>
      <c r="I297" s="369" t="s">
        <v>92</v>
      </c>
      <c r="J297" s="1214" t="s">
        <v>6084</v>
      </c>
      <c r="K297" s="369" t="s">
        <v>92</v>
      </c>
      <c r="L297" s="369" t="s">
        <v>92</v>
      </c>
      <c r="M297" s="1214" t="s">
        <v>6084</v>
      </c>
      <c r="N297" s="1198"/>
      <c r="O297" s="2551"/>
      <c r="P297" s="2551"/>
    </row>
    <row r="298" spans="2:16" ht="20.25" customHeight="1">
      <c r="B298" s="563" t="s">
        <v>508</v>
      </c>
      <c r="C298" s="2548" t="s">
        <v>705</v>
      </c>
      <c r="D298" s="2548"/>
      <c r="E298" s="2548"/>
      <c r="F298" s="2548"/>
      <c r="G298" s="2549"/>
      <c r="H298" s="693">
        <v>0</v>
      </c>
      <c r="I298" s="842">
        <v>12</v>
      </c>
      <c r="J298" s="694">
        <f>MIN(H298/I298,1)</f>
        <v>0</v>
      </c>
      <c r="K298" s="369" t="s">
        <v>92</v>
      </c>
      <c r="L298" s="369" t="s">
        <v>92</v>
      </c>
      <c r="M298" s="1214" t="s">
        <v>6084</v>
      </c>
      <c r="N298" s="705" t="s">
        <v>6091</v>
      </c>
      <c r="O298" s="2551"/>
      <c r="P298" s="2551"/>
    </row>
    <row r="299" spans="2:16" ht="18" customHeight="1">
      <c r="B299" s="702" t="s">
        <v>544</v>
      </c>
      <c r="C299" s="2545" t="s">
        <v>5789</v>
      </c>
      <c r="D299" s="2545"/>
      <c r="E299" s="2545"/>
      <c r="F299" s="2545"/>
      <c r="G299" s="2545"/>
      <c r="H299" s="369" t="s">
        <v>92</v>
      </c>
      <c r="I299" s="369" t="s">
        <v>92</v>
      </c>
      <c r="J299" s="1214" t="s">
        <v>6084</v>
      </c>
      <c r="K299" s="369" t="s">
        <v>92</v>
      </c>
      <c r="L299" s="369" t="s">
        <v>92</v>
      </c>
      <c r="M299" s="1214" t="s">
        <v>6084</v>
      </c>
      <c r="N299" s="849"/>
      <c r="O299" s="2551"/>
      <c r="P299" s="2551"/>
    </row>
    <row r="300" spans="2:16" ht="43.5" customHeight="1">
      <c r="B300" s="530" t="s">
        <v>546</v>
      </c>
      <c r="C300" s="2442" t="s">
        <v>5845</v>
      </c>
      <c r="D300" s="2442"/>
      <c r="E300" s="2442"/>
      <c r="F300" s="2442"/>
      <c r="G300" s="2443"/>
      <c r="H300" s="710">
        <f>SUMIF(H281:H282,"&lt;&gt;")+ SUMIF(H284,"&lt;&gt;")+SUMIF(H286:H288,"&lt;&gt;")+SUMIF(H290:H295,"&lt;&gt;")+SUMIF(H297:H299,"&lt;&gt;")</f>
        <v>4</v>
      </c>
      <c r="I300" s="710">
        <f>SUMIF(I281:I282,"&lt;&gt;")+ SUMIF(I284,"&lt;&gt;")+SUMIF(I286:I288,"&lt;&gt;")+SUMIF(I290:I295,"&lt;&gt;")+SUMIF(I297:I299,"&lt;&gt;")</f>
        <v>120</v>
      </c>
      <c r="J300" s="703">
        <f t="shared" ref="J300" si="1">MIN(H300/I300,1)</f>
        <v>3.3333333333333333E-2</v>
      </c>
      <c r="K300" s="710">
        <f>SUMIF(K281:K282,"&lt;&gt;")+ SUMIF(K284,"&lt;&gt;")+SUMIF(K286:K288,"&lt;&gt;")+SUMIF(K290:K295,"&lt;&gt;")+SUMIF(K297:K299,"&lt;&gt;")</f>
        <v>231</v>
      </c>
      <c r="L300" s="710">
        <f>SUMIF(L281:L282,"&lt;&gt;")+ SUMIF(L284,"&lt;&gt;")+SUMIF(L286:L288,"&lt;&gt;")+SUMIF(L290:L295,"&lt;&gt;")+SUMIF(L297:L299,"&lt;&gt;")</f>
        <v>1885</v>
      </c>
      <c r="M300" s="1212">
        <f>MIN(K300/L300,1)</f>
        <v>0.12254641909814323</v>
      </c>
      <c r="N300" s="849"/>
      <c r="O300" s="2551"/>
      <c r="P300" s="2551"/>
    </row>
    <row r="301" spans="2:16" ht="76.5" customHeight="1">
      <c r="B301" s="537" t="s">
        <v>707</v>
      </c>
      <c r="C301" s="2442" t="s">
        <v>5847</v>
      </c>
      <c r="D301" s="2442"/>
      <c r="E301" s="2442"/>
      <c r="F301" s="2442"/>
      <c r="G301" s="2443"/>
      <c r="H301" s="4127"/>
      <c r="I301" s="4127"/>
      <c r="J301" s="4127"/>
      <c r="K301" s="4127"/>
      <c r="L301" s="4127"/>
      <c r="M301" s="4127"/>
      <c r="N301" s="4127"/>
      <c r="O301" s="697"/>
      <c r="P301" s="697"/>
    </row>
    <row r="302" spans="2:16" ht="76.5" customHeight="1">
      <c r="B302" s="683" t="s">
        <v>709</v>
      </c>
      <c r="C302" s="3340" t="s">
        <v>710</v>
      </c>
      <c r="D302" s="3340"/>
      <c r="E302" s="3340"/>
      <c r="F302" s="3340"/>
      <c r="G302" s="4128"/>
      <c r="H302" s="4129"/>
      <c r="I302" s="4127"/>
      <c r="J302" s="4127"/>
      <c r="K302" s="4127"/>
      <c r="L302" s="4127"/>
      <c r="M302" s="4127"/>
      <c r="N302" s="4127"/>
      <c r="O302" s="713"/>
      <c r="P302" s="714"/>
    </row>
    <row r="303" spans="2:16" ht="24" customHeight="1">
      <c r="B303" s="2427" t="s">
        <v>711</v>
      </c>
      <c r="C303" s="2428"/>
      <c r="D303" s="2428"/>
      <c r="E303" s="2428"/>
      <c r="F303" s="2428"/>
      <c r="G303" s="2428"/>
      <c r="H303" s="2428"/>
      <c r="I303" s="2428"/>
      <c r="J303" s="2428"/>
      <c r="K303" s="2428"/>
      <c r="L303" s="2428"/>
      <c r="M303" s="2428"/>
      <c r="N303" s="2428"/>
      <c r="O303" s="2428"/>
      <c r="P303" s="2429"/>
    </row>
    <row r="304" spans="2:16" ht="39" customHeight="1">
      <c r="B304" s="630" t="s">
        <v>712</v>
      </c>
      <c r="C304" s="2442" t="s">
        <v>713</v>
      </c>
      <c r="D304" s="2442"/>
      <c r="E304" s="2442"/>
      <c r="F304" s="2442"/>
      <c r="G304" s="2443"/>
      <c r="H304" s="1574" t="s">
        <v>53</v>
      </c>
      <c r="I304" s="1685"/>
      <c r="J304" s="1575"/>
      <c r="K304" s="715" t="s">
        <v>446</v>
      </c>
      <c r="L304" s="1853" t="s">
        <v>6095</v>
      </c>
      <c r="M304" s="1854"/>
      <c r="N304" s="1855"/>
      <c r="O304" s="395" t="s">
        <v>3274</v>
      </c>
      <c r="P304" s="659"/>
    </row>
    <row r="305" spans="2:16" ht="34.5" customHeight="1">
      <c r="B305" s="561" t="s">
        <v>714</v>
      </c>
      <c r="C305" s="2442" t="s">
        <v>715</v>
      </c>
      <c r="D305" s="2442"/>
      <c r="E305" s="2442"/>
      <c r="F305" s="2442"/>
      <c r="G305" s="2443"/>
      <c r="H305" s="1574" t="s">
        <v>53</v>
      </c>
      <c r="I305" s="1685"/>
      <c r="J305" s="1575"/>
      <c r="K305" s="2519" t="s">
        <v>446</v>
      </c>
      <c r="L305" s="1856" t="s">
        <v>6095</v>
      </c>
      <c r="M305" s="1857"/>
      <c r="N305" s="1858"/>
      <c r="O305" s="1708" t="s">
        <v>3305</v>
      </c>
      <c r="P305" s="2470"/>
    </row>
    <row r="306" spans="2:16" ht="37.5" customHeight="1">
      <c r="B306" s="534" t="s">
        <v>394</v>
      </c>
      <c r="C306" s="2568" t="s">
        <v>716</v>
      </c>
      <c r="D306" s="2568"/>
      <c r="E306" s="2568"/>
      <c r="F306" s="2568"/>
      <c r="G306" s="2857"/>
      <c r="H306" s="1574" t="s">
        <v>53</v>
      </c>
      <c r="I306" s="1685"/>
      <c r="J306" s="1575"/>
      <c r="K306" s="2511"/>
      <c r="L306" s="1859"/>
      <c r="M306" s="1860"/>
      <c r="N306" s="1608"/>
      <c r="O306" s="1708"/>
      <c r="P306" s="2499"/>
    </row>
    <row r="307" spans="2:16" ht="37.5" customHeight="1">
      <c r="B307" s="537" t="s">
        <v>401</v>
      </c>
      <c r="C307" s="2442" t="s">
        <v>717</v>
      </c>
      <c r="D307" s="2442"/>
      <c r="E307" s="2442"/>
      <c r="F307" s="2442"/>
      <c r="G307" s="2443"/>
      <c r="H307" s="1574" t="s">
        <v>6096</v>
      </c>
      <c r="I307" s="1685"/>
      <c r="J307" s="1575"/>
      <c r="K307" s="2533"/>
      <c r="L307" s="1861"/>
      <c r="M307" s="1862"/>
      <c r="N307" s="1863"/>
      <c r="O307" s="1708"/>
      <c r="P307" s="2499"/>
    </row>
    <row r="308" spans="2:16" ht="33.75" customHeight="1">
      <c r="B308" s="569" t="s">
        <v>718</v>
      </c>
      <c r="C308" s="2442" t="s">
        <v>719</v>
      </c>
      <c r="D308" s="2442"/>
      <c r="E308" s="2442"/>
      <c r="F308" s="2442"/>
      <c r="G308" s="2443"/>
      <c r="H308" s="1574" t="s">
        <v>313</v>
      </c>
      <c r="I308" s="1685"/>
      <c r="J308" s="1575"/>
      <c r="K308" s="651" t="s">
        <v>446</v>
      </c>
      <c r="L308" s="1856" t="s">
        <v>6097</v>
      </c>
      <c r="M308" s="1857"/>
      <c r="N308" s="1858"/>
      <c r="O308" s="1708"/>
      <c r="P308" s="2499"/>
    </row>
    <row r="309" spans="2:16" ht="33" customHeight="1">
      <c r="B309" s="561" t="s">
        <v>720</v>
      </c>
      <c r="C309" s="2442" t="s">
        <v>721</v>
      </c>
      <c r="D309" s="2442"/>
      <c r="E309" s="2442"/>
      <c r="F309" s="2442"/>
      <c r="G309" s="2443"/>
      <c r="H309" s="1574" t="s">
        <v>53</v>
      </c>
      <c r="I309" s="1685"/>
      <c r="J309" s="1575"/>
      <c r="K309" s="651" t="s">
        <v>446</v>
      </c>
      <c r="L309" s="3298"/>
      <c r="M309" s="3299"/>
      <c r="N309" s="4123"/>
      <c r="O309" s="1708"/>
      <c r="P309" s="2484"/>
    </row>
    <row r="310" spans="2:16" ht="39" customHeight="1">
      <c r="B310" s="587" t="s">
        <v>722</v>
      </c>
      <c r="C310" s="2568" t="s">
        <v>723</v>
      </c>
      <c r="D310" s="2568"/>
      <c r="E310" s="2568"/>
      <c r="F310" s="2568"/>
      <c r="G310" s="2857"/>
      <c r="H310" s="1867" t="s">
        <v>53</v>
      </c>
      <c r="I310" s="1868"/>
      <c r="J310" s="1869"/>
      <c r="K310" s="2519" t="s">
        <v>446</v>
      </c>
      <c r="L310" s="3283"/>
      <c r="M310" s="3284"/>
      <c r="N310" s="3285"/>
      <c r="O310" s="2470" t="s">
        <v>1279</v>
      </c>
      <c r="P310" s="2470"/>
    </row>
    <row r="311" spans="2:16" ht="46.5" customHeight="1">
      <c r="B311" s="532" t="s">
        <v>724</v>
      </c>
      <c r="C311" s="2442" t="s">
        <v>725</v>
      </c>
      <c r="D311" s="2442"/>
      <c r="E311" s="2442"/>
      <c r="F311" s="2442"/>
      <c r="G311" s="2443"/>
      <c r="H311" s="1574" t="s">
        <v>1358</v>
      </c>
      <c r="I311" s="1685"/>
      <c r="J311" s="1575"/>
      <c r="K311" s="2511"/>
      <c r="L311" s="3286"/>
      <c r="M311" s="3287"/>
      <c r="N311" s="3288"/>
      <c r="O311" s="2499"/>
      <c r="P311" s="2499"/>
    </row>
    <row r="312" spans="2:16" ht="34.5" customHeight="1">
      <c r="B312" s="551" t="s">
        <v>726</v>
      </c>
      <c r="C312" s="2442" t="s">
        <v>5850</v>
      </c>
      <c r="D312" s="2442"/>
      <c r="E312" s="2442"/>
      <c r="F312" s="2442"/>
      <c r="G312" s="2443"/>
      <c r="H312" s="4076" t="s">
        <v>320</v>
      </c>
      <c r="I312" s="4277"/>
      <c r="J312" s="4077"/>
      <c r="K312" s="2511"/>
      <c r="L312" s="3286"/>
      <c r="M312" s="3287"/>
      <c r="N312" s="3288"/>
      <c r="O312" s="2499"/>
      <c r="P312" s="2499"/>
    </row>
    <row r="313" spans="2:16" ht="33.75" customHeight="1">
      <c r="B313" s="683" t="s">
        <v>394</v>
      </c>
      <c r="C313" s="2442" t="s">
        <v>728</v>
      </c>
      <c r="D313" s="2442"/>
      <c r="E313" s="2442"/>
      <c r="F313" s="2442"/>
      <c r="G313" s="2443"/>
      <c r="H313" s="2432" t="s">
        <v>318</v>
      </c>
      <c r="I313" s="2463"/>
      <c r="J313" s="2433"/>
      <c r="K313" s="2511"/>
      <c r="L313" s="3286"/>
      <c r="M313" s="3287"/>
      <c r="N313" s="3288"/>
      <c r="O313" s="2499"/>
      <c r="P313" s="2499"/>
    </row>
    <row r="314" spans="2:16" ht="43.5" customHeight="1">
      <c r="B314" s="630" t="s">
        <v>729</v>
      </c>
      <c r="C314" s="2442" t="s">
        <v>730</v>
      </c>
      <c r="D314" s="2442"/>
      <c r="E314" s="2442"/>
      <c r="F314" s="2442"/>
      <c r="G314" s="2443"/>
      <c r="H314" s="2451" t="s">
        <v>53</v>
      </c>
      <c r="I314" s="2520"/>
      <c r="J314" s="2452"/>
      <c r="K314" s="2511"/>
      <c r="L314" s="3286"/>
      <c r="M314" s="3287"/>
      <c r="N314" s="3288"/>
      <c r="O314" s="2529" t="s">
        <v>1279</v>
      </c>
      <c r="P314" s="2529"/>
    </row>
    <row r="315" spans="2:16" ht="32.25" customHeight="1">
      <c r="B315" s="596" t="s">
        <v>394</v>
      </c>
      <c r="C315" s="2472" t="s">
        <v>731</v>
      </c>
      <c r="D315" s="2472"/>
      <c r="E315" s="2472"/>
      <c r="F315" s="2472"/>
      <c r="G315" s="2473"/>
      <c r="H315" s="2475" t="s">
        <v>329</v>
      </c>
      <c r="I315" s="2475"/>
      <c r="J315" s="3257"/>
      <c r="K315" s="2525"/>
      <c r="L315" s="3289"/>
      <c r="M315" s="3290"/>
      <c r="N315" s="3291"/>
      <c r="O315" s="2530"/>
      <c r="P315" s="2530"/>
    </row>
    <row r="316" spans="2:16" ht="21.75" customHeight="1">
      <c r="B316" s="2427" t="s">
        <v>732</v>
      </c>
      <c r="C316" s="2428"/>
      <c r="D316" s="2428"/>
      <c r="E316" s="2428"/>
      <c r="F316" s="2428"/>
      <c r="G316" s="2428"/>
      <c r="H316" s="2428"/>
      <c r="I316" s="2428"/>
      <c r="J316" s="2428"/>
      <c r="K316" s="2573"/>
      <c r="L316" s="2428"/>
      <c r="M316" s="2428"/>
      <c r="N316" s="2428"/>
      <c r="O316" s="2428"/>
      <c r="P316" s="2429"/>
    </row>
    <row r="317" spans="2:16" ht="28.5" customHeight="1">
      <c r="B317" s="551" t="s">
        <v>733</v>
      </c>
      <c r="C317" s="2568" t="s">
        <v>734</v>
      </c>
      <c r="D317" s="2568"/>
      <c r="E317" s="2568"/>
      <c r="F317" s="2568"/>
      <c r="G317" s="2568"/>
      <c r="H317" s="1574" t="s">
        <v>334</v>
      </c>
      <c r="I317" s="1685"/>
      <c r="J317" s="1685"/>
      <c r="K317" s="2510" t="s">
        <v>446</v>
      </c>
      <c r="L317" s="3280"/>
      <c r="M317" s="3281"/>
      <c r="N317" s="3282"/>
      <c r="O317" s="2517" t="s">
        <v>1279</v>
      </c>
      <c r="P317" s="2517"/>
    </row>
    <row r="318" spans="2:16" ht="30.75" customHeight="1">
      <c r="B318" s="534" t="s">
        <v>394</v>
      </c>
      <c r="C318" s="2568" t="s">
        <v>735</v>
      </c>
      <c r="D318" s="2568"/>
      <c r="E318" s="2568"/>
      <c r="F318" s="2568"/>
      <c r="G318" s="2568"/>
      <c r="H318" s="1574" t="s">
        <v>53</v>
      </c>
      <c r="I318" s="1685"/>
      <c r="J318" s="1575"/>
      <c r="K318" s="2511"/>
      <c r="L318" s="2723"/>
      <c r="M318" s="2724"/>
      <c r="N318" s="2725"/>
      <c r="O318" s="2499"/>
      <c r="P318" s="2499"/>
    </row>
    <row r="319" spans="2:16" ht="39" customHeight="1">
      <c r="B319" s="534" t="s">
        <v>401</v>
      </c>
      <c r="C319" s="2442" t="s">
        <v>736</v>
      </c>
      <c r="D319" s="2442"/>
      <c r="E319" s="2442"/>
      <c r="F319" s="2442"/>
      <c r="G319" s="2443"/>
      <c r="H319" s="1574" t="s">
        <v>316</v>
      </c>
      <c r="I319" s="1685"/>
      <c r="J319" s="1575"/>
      <c r="K319" s="2511"/>
      <c r="L319" s="2723"/>
      <c r="M319" s="2724"/>
      <c r="N319" s="2725"/>
      <c r="O319" s="2499"/>
      <c r="P319" s="2499"/>
    </row>
    <row r="320" spans="2:16" ht="35.25" customHeight="1">
      <c r="B320" s="551" t="s">
        <v>737</v>
      </c>
      <c r="C320" s="2479" t="s">
        <v>738</v>
      </c>
      <c r="D320" s="2479"/>
      <c r="E320" s="2479"/>
      <c r="F320" s="2479"/>
      <c r="G320" s="2480"/>
      <c r="H320" s="1574" t="s">
        <v>53</v>
      </c>
      <c r="I320" s="1685"/>
      <c r="J320" s="1575"/>
      <c r="K320" s="2511"/>
      <c r="L320" s="2726"/>
      <c r="M320" s="2727"/>
      <c r="N320" s="2728"/>
      <c r="O320" s="2499"/>
      <c r="P320" s="2499"/>
    </row>
    <row r="321" spans="1:16" ht="39" customHeight="1">
      <c r="B321" s="534" t="s">
        <v>394</v>
      </c>
      <c r="C321" s="2442" t="s">
        <v>739</v>
      </c>
      <c r="D321" s="2442"/>
      <c r="E321" s="2442"/>
      <c r="F321" s="2442"/>
      <c r="G321" s="2443"/>
      <c r="H321" s="1574" t="s">
        <v>6098</v>
      </c>
      <c r="I321" s="1685"/>
      <c r="J321" s="1575"/>
      <c r="K321" s="2519" t="s">
        <v>446</v>
      </c>
      <c r="L321" s="2464"/>
      <c r="M321" s="2465"/>
      <c r="N321" s="2466"/>
      <c r="O321" s="2499"/>
      <c r="P321" s="2499"/>
    </row>
    <row r="322" spans="1:16" ht="31.5" customHeight="1">
      <c r="B322" s="530" t="s">
        <v>401</v>
      </c>
      <c r="C322" s="2537" t="s">
        <v>740</v>
      </c>
      <c r="D322" s="2537"/>
      <c r="E322" s="2537"/>
      <c r="F322" s="2537"/>
      <c r="G322" s="2538"/>
      <c r="H322" s="1563" t="s">
        <v>57</v>
      </c>
      <c r="I322" s="1655"/>
      <c r="J322" s="1564"/>
      <c r="K322" s="2511"/>
      <c r="L322" s="2506"/>
      <c r="M322" s="2515"/>
      <c r="N322" s="2507"/>
      <c r="O322" s="2484"/>
      <c r="P322" s="2484"/>
    </row>
    <row r="323" spans="1:16" ht="54" customHeight="1">
      <c r="B323" s="3273" t="s">
        <v>5851</v>
      </c>
      <c r="C323" s="3274"/>
      <c r="D323" s="3274"/>
      <c r="E323" s="3274"/>
      <c r="F323" s="3274"/>
      <c r="G323" s="3274"/>
      <c r="H323" s="3274"/>
      <c r="I323" s="3274"/>
      <c r="J323" s="3274"/>
      <c r="K323" s="3274"/>
      <c r="L323" s="3274"/>
      <c r="M323" s="3274"/>
      <c r="N323" s="3275"/>
      <c r="O323" s="697"/>
      <c r="P323" s="697"/>
    </row>
    <row r="324" spans="1:16" ht="114.75" customHeight="1">
      <c r="B324" s="569" t="s">
        <v>742</v>
      </c>
      <c r="C324" s="2568" t="s">
        <v>5852</v>
      </c>
      <c r="D324" s="2568"/>
      <c r="E324" s="2568"/>
      <c r="F324" s="2568"/>
      <c r="G324" s="2568"/>
      <c r="H324" s="2568"/>
      <c r="I324" s="2568"/>
      <c r="J324" s="2568"/>
      <c r="K324" s="2568"/>
      <c r="L324" s="2568"/>
      <c r="M324" s="2568"/>
      <c r="N324" s="4115"/>
      <c r="O324" s="2470" t="s">
        <v>1279</v>
      </c>
      <c r="P324" s="2470"/>
    </row>
    <row r="325" spans="1:16" ht="40.5" customHeight="1">
      <c r="A325" s="281"/>
      <c r="B325" s="719" t="s">
        <v>394</v>
      </c>
      <c r="C325" s="2537" t="s">
        <v>5853</v>
      </c>
      <c r="D325" s="2537"/>
      <c r="E325" s="2537"/>
      <c r="F325" s="2537"/>
      <c r="G325" s="2537"/>
      <c r="H325" s="2537"/>
      <c r="I325" s="2537"/>
      <c r="J325" s="2537"/>
      <c r="K325" s="2537"/>
      <c r="L325" s="2502" t="s">
        <v>446</v>
      </c>
      <c r="M325" s="2720"/>
      <c r="N325" s="2722"/>
      <c r="O325" s="2499"/>
      <c r="P325" s="2499"/>
    </row>
    <row r="326" spans="1:16" ht="26.45" customHeight="1">
      <c r="A326" s="281"/>
      <c r="B326" s="719"/>
      <c r="C326" s="624" t="s">
        <v>418</v>
      </c>
      <c r="D326" s="2442" t="s">
        <v>745</v>
      </c>
      <c r="E326" s="2442"/>
      <c r="F326" s="2442"/>
      <c r="G326" s="2442"/>
      <c r="H326" s="2442"/>
      <c r="I326" s="2443"/>
      <c r="J326" s="2432" t="s">
        <v>343</v>
      </c>
      <c r="K326" s="2433"/>
      <c r="L326" s="2503"/>
      <c r="M326" s="2723"/>
      <c r="N326" s="2725"/>
      <c r="O326" s="2499"/>
      <c r="P326" s="2499"/>
    </row>
    <row r="327" spans="1:16" ht="19.5" customHeight="1">
      <c r="A327" s="281"/>
      <c r="B327" s="719"/>
      <c r="C327" s="719" t="s">
        <v>508</v>
      </c>
      <c r="D327" s="2442" t="s">
        <v>746</v>
      </c>
      <c r="E327" s="2442"/>
      <c r="F327" s="2442"/>
      <c r="G327" s="2442"/>
      <c r="H327" s="2537"/>
      <c r="I327" s="2538"/>
      <c r="J327" s="3266" t="s">
        <v>334</v>
      </c>
      <c r="K327" s="3267"/>
      <c r="L327" s="2503"/>
      <c r="M327" s="2723"/>
      <c r="N327" s="2725"/>
      <c r="O327" s="2499"/>
      <c r="P327" s="2499"/>
    </row>
    <row r="328" spans="1:16" ht="19.5" customHeight="1">
      <c r="A328" s="281"/>
      <c r="B328" s="719"/>
      <c r="C328" s="719" t="s">
        <v>510</v>
      </c>
      <c r="D328" s="2442" t="s">
        <v>747</v>
      </c>
      <c r="E328" s="2442"/>
      <c r="F328" s="2442"/>
      <c r="G328" s="2442"/>
      <c r="H328" s="3262" t="s">
        <v>748</v>
      </c>
      <c r="I328" s="3263"/>
      <c r="J328" s="4114" t="s">
        <v>749</v>
      </c>
      <c r="K328" s="3263"/>
      <c r="L328" s="2503"/>
      <c r="M328" s="2723"/>
      <c r="N328" s="2725"/>
      <c r="O328" s="2499"/>
      <c r="P328" s="2499"/>
    </row>
    <row r="329" spans="1:16" ht="25.5" customHeight="1">
      <c r="A329" s="281"/>
      <c r="B329" s="719"/>
      <c r="C329" s="719"/>
      <c r="D329" s="4116" t="s">
        <v>750</v>
      </c>
      <c r="E329" s="4116"/>
      <c r="F329" s="4116"/>
      <c r="G329" s="4117"/>
      <c r="H329" s="4118" t="s">
        <v>6099</v>
      </c>
      <c r="I329" s="4119"/>
      <c r="J329" s="2501"/>
      <c r="K329" s="2609"/>
      <c r="L329" s="2503"/>
      <c r="M329" s="2723"/>
      <c r="N329" s="2725"/>
      <c r="O329" s="2499"/>
      <c r="P329" s="2499"/>
    </row>
    <row r="330" spans="1:16" ht="19.5" customHeight="1">
      <c r="A330" s="281"/>
      <c r="B330" s="719"/>
      <c r="C330" s="719" t="s">
        <v>512</v>
      </c>
      <c r="D330" s="2442" t="s">
        <v>751</v>
      </c>
      <c r="E330" s="2442"/>
      <c r="F330" s="2442"/>
      <c r="G330" s="2442"/>
      <c r="H330" s="2442"/>
      <c r="I330" s="2442"/>
      <c r="J330" s="2432">
        <v>0</v>
      </c>
      <c r="K330" s="2433"/>
      <c r="L330" s="2503"/>
      <c r="M330" s="2723"/>
      <c r="N330" s="2725"/>
      <c r="O330" s="2499"/>
      <c r="P330" s="2499"/>
    </row>
    <row r="331" spans="1:16" ht="34.5" customHeight="1">
      <c r="A331" s="281"/>
      <c r="B331" s="719" t="s">
        <v>401</v>
      </c>
      <c r="C331" s="2537" t="s">
        <v>5855</v>
      </c>
      <c r="D331" s="2537"/>
      <c r="E331" s="2537"/>
      <c r="F331" s="2537"/>
      <c r="G331" s="2537"/>
      <c r="H331" s="2537"/>
      <c r="I331" s="2537"/>
      <c r="J331" s="2537"/>
      <c r="K331" s="2538"/>
      <c r="L331" s="2503"/>
      <c r="M331" s="2723"/>
      <c r="N331" s="2725"/>
      <c r="O331" s="2499"/>
      <c r="P331" s="2499"/>
    </row>
    <row r="332" spans="1:16" ht="19.5" customHeight="1">
      <c r="A332" s="281"/>
      <c r="B332" s="719"/>
      <c r="C332" s="719" t="s">
        <v>418</v>
      </c>
      <c r="D332" s="2442" t="s">
        <v>745</v>
      </c>
      <c r="E332" s="2442"/>
      <c r="F332" s="2442"/>
      <c r="G332" s="2442"/>
      <c r="H332" s="2442"/>
      <c r="I332" s="2443"/>
      <c r="J332" s="2432" t="s">
        <v>343</v>
      </c>
      <c r="K332" s="2433"/>
      <c r="L332" s="2503"/>
      <c r="M332" s="2723"/>
      <c r="N332" s="2725"/>
      <c r="O332" s="2499"/>
      <c r="P332" s="2499"/>
    </row>
    <row r="333" spans="1:16" ht="19.5" customHeight="1">
      <c r="A333" s="281"/>
      <c r="B333" s="719"/>
      <c r="C333" s="719" t="s">
        <v>508</v>
      </c>
      <c r="D333" s="2442" t="s">
        <v>753</v>
      </c>
      <c r="E333" s="2442"/>
      <c r="F333" s="2442"/>
      <c r="G333" s="2442"/>
      <c r="H333" s="2442"/>
      <c r="I333" s="2443"/>
      <c r="J333" s="4120" t="s">
        <v>334</v>
      </c>
      <c r="K333" s="4121"/>
      <c r="L333" s="2503"/>
      <c r="M333" s="2723"/>
      <c r="N333" s="2725"/>
      <c r="O333" s="2499"/>
      <c r="P333" s="2499"/>
    </row>
    <row r="334" spans="1:16" ht="19.5" customHeight="1">
      <c r="A334" s="281"/>
      <c r="B334" s="719"/>
      <c r="C334" s="719" t="s">
        <v>510</v>
      </c>
      <c r="D334" s="2537" t="s">
        <v>747</v>
      </c>
      <c r="E334" s="2537"/>
      <c r="F334" s="2537"/>
      <c r="G334" s="2537"/>
      <c r="H334" s="3262" t="s">
        <v>748</v>
      </c>
      <c r="I334" s="3263"/>
      <c r="J334" s="4114" t="s">
        <v>749</v>
      </c>
      <c r="K334" s="3263"/>
      <c r="L334" s="2503"/>
      <c r="M334" s="2723"/>
      <c r="N334" s="2725"/>
      <c r="O334" s="2499"/>
      <c r="P334" s="2499"/>
    </row>
    <row r="335" spans="1:16" ht="19.5" customHeight="1">
      <c r="A335" s="281"/>
      <c r="B335" s="719"/>
      <c r="C335" s="719"/>
      <c r="D335" s="559"/>
      <c r="E335" s="559"/>
      <c r="F335" s="559"/>
      <c r="G335" s="559"/>
      <c r="H335" s="1820" t="s">
        <v>6100</v>
      </c>
      <c r="I335" s="1821"/>
      <c r="J335" s="1821"/>
      <c r="K335" s="2187"/>
      <c r="L335" s="2503"/>
      <c r="M335" s="2723"/>
      <c r="N335" s="2725"/>
      <c r="O335" s="2499"/>
      <c r="P335" s="2499"/>
    </row>
    <row r="336" spans="1:16" ht="19.5" customHeight="1">
      <c r="A336" s="281"/>
      <c r="B336" s="719"/>
      <c r="C336" s="719" t="s">
        <v>512</v>
      </c>
      <c r="D336" s="2442" t="s">
        <v>754</v>
      </c>
      <c r="E336" s="2442"/>
      <c r="F336" s="2442"/>
      <c r="G336" s="2442"/>
      <c r="H336" s="2442"/>
      <c r="I336" s="2442"/>
      <c r="J336" s="2432">
        <v>0</v>
      </c>
      <c r="K336" s="2433"/>
      <c r="L336" s="2503"/>
      <c r="M336" s="2723"/>
      <c r="N336" s="2725"/>
      <c r="O336" s="2499"/>
      <c r="P336" s="2499"/>
    </row>
    <row r="337" spans="1:16" ht="39.75" customHeight="1">
      <c r="A337" s="281"/>
      <c r="B337" s="719" t="s">
        <v>403</v>
      </c>
      <c r="C337" s="2442" t="s">
        <v>5856</v>
      </c>
      <c r="D337" s="2442"/>
      <c r="E337" s="2442"/>
      <c r="F337" s="2442"/>
      <c r="G337" s="2442"/>
      <c r="H337" s="2442"/>
      <c r="I337" s="2442"/>
      <c r="J337" s="2442"/>
      <c r="K337" s="2443"/>
      <c r="L337" s="2503"/>
      <c r="M337" s="2723"/>
      <c r="N337" s="2725"/>
      <c r="O337" s="2499"/>
      <c r="P337" s="2499"/>
    </row>
    <row r="338" spans="1:16" ht="19.5" customHeight="1">
      <c r="A338" s="281"/>
      <c r="B338" s="530"/>
      <c r="C338" s="719" t="s">
        <v>418</v>
      </c>
      <c r="D338" s="2442" t="s">
        <v>745</v>
      </c>
      <c r="E338" s="2442"/>
      <c r="F338" s="2442"/>
      <c r="G338" s="2442"/>
      <c r="H338" s="2442"/>
      <c r="I338" s="2443"/>
      <c r="J338" s="1574" t="s">
        <v>343</v>
      </c>
      <c r="K338" s="1575"/>
      <c r="L338" s="2503"/>
      <c r="M338" s="2723"/>
      <c r="N338" s="2725"/>
      <c r="O338" s="2499"/>
      <c r="P338" s="2499"/>
    </row>
    <row r="339" spans="1:16" ht="19.5" customHeight="1">
      <c r="A339" s="281"/>
      <c r="B339" s="530"/>
      <c r="C339" s="719" t="s">
        <v>508</v>
      </c>
      <c r="D339" s="2442" t="s">
        <v>753</v>
      </c>
      <c r="E339" s="2442"/>
      <c r="F339" s="2442"/>
      <c r="G339" s="2442"/>
      <c r="H339" s="2442"/>
      <c r="I339" s="2443"/>
      <c r="J339" s="1905" t="s">
        <v>335</v>
      </c>
      <c r="K339" s="1903"/>
      <c r="L339" s="2503"/>
      <c r="M339" s="2723"/>
      <c r="N339" s="2725"/>
      <c r="O339" s="2499"/>
      <c r="P339" s="2499"/>
    </row>
    <row r="340" spans="1:16" ht="19.5" customHeight="1">
      <c r="A340" s="281"/>
      <c r="B340" s="537"/>
      <c r="C340" s="719" t="s">
        <v>510</v>
      </c>
      <c r="D340" s="2442" t="s">
        <v>747</v>
      </c>
      <c r="E340" s="2442"/>
      <c r="F340" s="2442"/>
      <c r="G340" s="2442"/>
      <c r="H340" s="3262" t="s">
        <v>748</v>
      </c>
      <c r="I340" s="3263"/>
      <c r="J340" s="4114" t="s">
        <v>749</v>
      </c>
      <c r="K340" s="3263"/>
      <c r="L340" s="2503"/>
      <c r="M340" s="2723"/>
      <c r="N340" s="2725"/>
      <c r="O340" s="2499"/>
      <c r="P340" s="2499"/>
    </row>
    <row r="341" spans="1:16" ht="19.5" customHeight="1">
      <c r="A341" s="281"/>
      <c r="B341" s="530"/>
      <c r="C341" s="719"/>
      <c r="D341" s="531"/>
      <c r="E341" s="531"/>
      <c r="F341" s="531"/>
      <c r="G341" s="531"/>
      <c r="H341" s="1559" t="s">
        <v>6101</v>
      </c>
      <c r="I341" s="1560"/>
      <c r="J341" s="1560"/>
      <c r="K341" s="1561"/>
      <c r="L341" s="2503"/>
      <c r="M341" s="2723"/>
      <c r="N341" s="2725"/>
      <c r="O341" s="2499"/>
      <c r="P341" s="2499"/>
    </row>
    <row r="342" spans="1:16" ht="19.5" customHeight="1">
      <c r="A342" s="281"/>
      <c r="B342" s="530"/>
      <c r="C342" s="719" t="s">
        <v>512</v>
      </c>
      <c r="D342" s="2442" t="s">
        <v>756</v>
      </c>
      <c r="E342" s="2442"/>
      <c r="F342" s="2442"/>
      <c r="G342" s="2442"/>
      <c r="H342" s="2442"/>
      <c r="I342" s="2442"/>
      <c r="J342" s="2432">
        <v>0</v>
      </c>
      <c r="K342" s="2433"/>
      <c r="L342" s="2503"/>
      <c r="M342" s="2723"/>
      <c r="N342" s="2725"/>
      <c r="O342" s="2499"/>
      <c r="P342" s="2499"/>
    </row>
    <row r="343" spans="1:16" ht="39.75" customHeight="1">
      <c r="A343" s="281"/>
      <c r="B343" s="530" t="s">
        <v>405</v>
      </c>
      <c r="C343" s="2442" t="s">
        <v>5859</v>
      </c>
      <c r="D343" s="2442"/>
      <c r="E343" s="2442"/>
      <c r="F343" s="2442"/>
      <c r="G343" s="2442"/>
      <c r="H343" s="2442"/>
      <c r="I343" s="2442"/>
      <c r="J343" s="2442"/>
      <c r="K343" s="2443"/>
      <c r="L343" s="2503"/>
      <c r="M343" s="2723"/>
      <c r="N343" s="2725"/>
      <c r="O343" s="2499"/>
      <c r="P343" s="2499"/>
    </row>
    <row r="344" spans="1:16" ht="19.5" customHeight="1">
      <c r="A344" s="281"/>
      <c r="B344" s="530"/>
      <c r="C344" s="719" t="s">
        <v>418</v>
      </c>
      <c r="D344" s="2442" t="s">
        <v>745</v>
      </c>
      <c r="E344" s="2442"/>
      <c r="F344" s="2442"/>
      <c r="G344" s="2442"/>
      <c r="H344" s="2442"/>
      <c r="I344" s="2443"/>
      <c r="J344" s="1574" t="s">
        <v>3154</v>
      </c>
      <c r="K344" s="1575"/>
      <c r="L344" s="2503"/>
      <c r="M344" s="2723"/>
      <c r="N344" s="2725"/>
      <c r="O344" s="2499"/>
      <c r="P344" s="2499"/>
    </row>
    <row r="345" spans="1:16" ht="19.5" customHeight="1">
      <c r="A345" s="281"/>
      <c r="B345" s="530"/>
      <c r="C345" s="719" t="s">
        <v>508</v>
      </c>
      <c r="D345" s="2442" t="s">
        <v>753</v>
      </c>
      <c r="E345" s="2442"/>
      <c r="F345" s="2442"/>
      <c r="G345" s="2442"/>
      <c r="H345" s="2442"/>
      <c r="I345" s="2443"/>
      <c r="J345" s="1883" t="s">
        <v>335</v>
      </c>
      <c r="K345" s="1903"/>
      <c r="L345" s="2503"/>
      <c r="M345" s="2723"/>
      <c r="N345" s="2725"/>
      <c r="O345" s="2499"/>
      <c r="P345" s="2499"/>
    </row>
    <row r="346" spans="1:16" ht="19.5" customHeight="1">
      <c r="A346" s="281"/>
      <c r="B346" s="537"/>
      <c r="C346" s="719" t="s">
        <v>510</v>
      </c>
      <c r="D346" s="2442" t="s">
        <v>747</v>
      </c>
      <c r="E346" s="2442"/>
      <c r="F346" s="2442"/>
      <c r="G346" s="2442"/>
      <c r="H346" s="3262" t="s">
        <v>748</v>
      </c>
      <c r="I346" s="3263"/>
      <c r="J346" s="4114" t="s">
        <v>749</v>
      </c>
      <c r="K346" s="3263"/>
      <c r="L346" s="2503"/>
      <c r="M346" s="2723"/>
      <c r="N346" s="2725"/>
      <c r="O346" s="2499"/>
      <c r="P346" s="2499"/>
    </row>
    <row r="347" spans="1:16" ht="19.5" customHeight="1">
      <c r="A347" s="281"/>
      <c r="B347" s="530"/>
      <c r="C347" s="719"/>
      <c r="D347" s="531"/>
      <c r="E347" s="531"/>
      <c r="F347" s="531"/>
      <c r="G347" s="531"/>
      <c r="H347" s="1559" t="s">
        <v>6102</v>
      </c>
      <c r="I347" s="1560"/>
      <c r="J347" s="1560"/>
      <c r="K347" s="1561"/>
      <c r="L347" s="2503"/>
      <c r="M347" s="2723"/>
      <c r="N347" s="2725"/>
      <c r="O347" s="2499"/>
      <c r="P347" s="2499"/>
    </row>
    <row r="348" spans="1:16" ht="19.5" customHeight="1">
      <c r="A348" s="281"/>
      <c r="B348" s="530"/>
      <c r="C348" s="719" t="s">
        <v>512</v>
      </c>
      <c r="D348" s="2442" t="s">
        <v>758</v>
      </c>
      <c r="E348" s="2442"/>
      <c r="F348" s="2442"/>
      <c r="G348" s="2442"/>
      <c r="H348" s="2442"/>
      <c r="I348" s="2442"/>
      <c r="J348" s="2432">
        <v>0</v>
      </c>
      <c r="K348" s="2433"/>
      <c r="L348" s="2503"/>
      <c r="M348" s="2723"/>
      <c r="N348" s="2725"/>
      <c r="O348" s="2499"/>
      <c r="P348" s="2499"/>
    </row>
    <row r="349" spans="1:16" ht="39.75" customHeight="1">
      <c r="A349" s="281"/>
      <c r="B349" s="530" t="s">
        <v>408</v>
      </c>
      <c r="C349" s="2442" t="s">
        <v>5860</v>
      </c>
      <c r="D349" s="2442"/>
      <c r="E349" s="2442"/>
      <c r="F349" s="2442"/>
      <c r="G349" s="2442"/>
      <c r="H349" s="2442"/>
      <c r="I349" s="2442"/>
      <c r="J349" s="2442"/>
      <c r="K349" s="2443"/>
      <c r="L349" s="2503"/>
      <c r="M349" s="2723"/>
      <c r="N349" s="2725"/>
      <c r="O349" s="2499"/>
      <c r="P349" s="2499"/>
    </row>
    <row r="350" spans="1:16" ht="19.5" customHeight="1">
      <c r="A350" s="281"/>
      <c r="B350" s="530"/>
      <c r="C350" s="724" t="s">
        <v>418</v>
      </c>
      <c r="D350" s="2442" t="s">
        <v>745</v>
      </c>
      <c r="E350" s="2442"/>
      <c r="F350" s="2442"/>
      <c r="G350" s="2442"/>
      <c r="H350" s="2442"/>
      <c r="I350" s="2443"/>
      <c r="J350" s="1574" t="s">
        <v>343</v>
      </c>
      <c r="K350" s="1575"/>
      <c r="L350" s="2503"/>
      <c r="M350" s="2723"/>
      <c r="N350" s="2725"/>
      <c r="O350" s="2499"/>
      <c r="P350" s="2499"/>
    </row>
    <row r="351" spans="1:16" ht="19.5" customHeight="1">
      <c r="A351" s="281"/>
      <c r="B351" s="530"/>
      <c r="C351" s="719" t="s">
        <v>508</v>
      </c>
      <c r="D351" s="2442" t="s">
        <v>753</v>
      </c>
      <c r="E351" s="2442"/>
      <c r="F351" s="2442"/>
      <c r="G351" s="2442"/>
      <c r="H351" s="2442"/>
      <c r="I351" s="2443"/>
      <c r="J351" s="1883" t="s">
        <v>335</v>
      </c>
      <c r="K351" s="1903"/>
      <c r="L351" s="2503"/>
      <c r="M351" s="2723"/>
      <c r="N351" s="2725"/>
      <c r="O351" s="2499"/>
      <c r="P351" s="2499"/>
    </row>
    <row r="352" spans="1:16" ht="19.5" customHeight="1">
      <c r="A352" s="281"/>
      <c r="B352" s="537"/>
      <c r="C352" s="719" t="s">
        <v>510</v>
      </c>
      <c r="D352" s="2442" t="s">
        <v>747</v>
      </c>
      <c r="E352" s="2442"/>
      <c r="F352" s="2442"/>
      <c r="G352" s="2442"/>
      <c r="H352" s="3262" t="s">
        <v>748</v>
      </c>
      <c r="I352" s="3263"/>
      <c r="J352" s="4114" t="s">
        <v>749</v>
      </c>
      <c r="K352" s="3263"/>
      <c r="L352" s="2503"/>
      <c r="M352" s="2723"/>
      <c r="N352" s="2725"/>
      <c r="O352" s="2499"/>
      <c r="P352" s="2499"/>
    </row>
    <row r="353" spans="1:16" ht="19.5" customHeight="1">
      <c r="A353" s="281"/>
      <c r="B353" s="530"/>
      <c r="C353" s="719"/>
      <c r="D353" s="531"/>
      <c r="E353" s="531"/>
      <c r="F353" s="531"/>
      <c r="G353" s="531"/>
      <c r="H353" s="1559" t="s">
        <v>3420</v>
      </c>
      <c r="I353" s="1560"/>
      <c r="J353" s="1560"/>
      <c r="K353" s="1561"/>
      <c r="L353" s="2503"/>
      <c r="M353" s="2723"/>
      <c r="N353" s="2725"/>
      <c r="O353" s="2499"/>
      <c r="P353" s="2499"/>
    </row>
    <row r="354" spans="1:16" ht="19.5" customHeight="1">
      <c r="A354" s="281"/>
      <c r="B354" s="530"/>
      <c r="C354" s="719" t="s">
        <v>512</v>
      </c>
      <c r="D354" s="2442" t="s">
        <v>758</v>
      </c>
      <c r="E354" s="2442"/>
      <c r="F354" s="2442"/>
      <c r="G354" s="2442"/>
      <c r="H354" s="2442"/>
      <c r="I354" s="2442"/>
      <c r="J354" s="2432">
        <v>0</v>
      </c>
      <c r="K354" s="2433"/>
      <c r="L354" s="2503"/>
      <c r="M354" s="2723"/>
      <c r="N354" s="2725"/>
      <c r="O354" s="2499"/>
      <c r="P354" s="2499"/>
    </row>
    <row r="355" spans="1:16" ht="25.5" customHeight="1">
      <c r="A355" s="281"/>
      <c r="B355" s="530" t="s">
        <v>410</v>
      </c>
      <c r="C355" s="2442" t="s">
        <v>117</v>
      </c>
      <c r="D355" s="2442"/>
      <c r="E355" s="2442"/>
      <c r="F355" s="2442"/>
      <c r="G355" s="2442"/>
      <c r="H355" s="2442"/>
      <c r="I355" s="2442"/>
      <c r="J355" s="2442"/>
      <c r="K355" s="2443"/>
      <c r="L355" s="2503"/>
      <c r="M355" s="2723"/>
      <c r="N355" s="2725"/>
      <c r="O355" s="2499"/>
      <c r="P355" s="2499"/>
    </row>
    <row r="356" spans="1:16" ht="19.5" customHeight="1">
      <c r="A356" s="281"/>
      <c r="B356" s="530"/>
      <c r="C356" s="724" t="s">
        <v>418</v>
      </c>
      <c r="D356" s="2442" t="s">
        <v>745</v>
      </c>
      <c r="E356" s="2442"/>
      <c r="F356" s="2442"/>
      <c r="G356" s="2442"/>
      <c r="H356" s="2442"/>
      <c r="I356" s="2443"/>
      <c r="J356" s="1574" t="s">
        <v>343</v>
      </c>
      <c r="K356" s="1575"/>
      <c r="L356" s="2503"/>
      <c r="M356" s="2723"/>
      <c r="N356" s="2725"/>
      <c r="O356" s="2499"/>
      <c r="P356" s="2499"/>
    </row>
    <row r="357" spans="1:16" ht="19.5" customHeight="1">
      <c r="A357" s="281"/>
      <c r="B357" s="530"/>
      <c r="C357" s="719" t="s">
        <v>508</v>
      </c>
      <c r="D357" s="2442" t="s">
        <v>753</v>
      </c>
      <c r="E357" s="2442"/>
      <c r="F357" s="2442"/>
      <c r="G357" s="2442"/>
      <c r="H357" s="2442"/>
      <c r="I357" s="2443"/>
      <c r="J357" s="1883" t="s">
        <v>334</v>
      </c>
      <c r="K357" s="1903"/>
      <c r="L357" s="2503"/>
      <c r="M357" s="2723"/>
      <c r="N357" s="2725"/>
      <c r="O357" s="2499"/>
      <c r="P357" s="2499"/>
    </row>
    <row r="358" spans="1:16" ht="19.5" customHeight="1">
      <c r="A358" s="281"/>
      <c r="B358" s="530"/>
      <c r="C358" s="719" t="s">
        <v>510</v>
      </c>
      <c r="D358" s="2442" t="s">
        <v>747</v>
      </c>
      <c r="E358" s="2442"/>
      <c r="F358" s="2442"/>
      <c r="G358" s="2442"/>
      <c r="H358" s="3262" t="s">
        <v>748</v>
      </c>
      <c r="I358" s="3263"/>
      <c r="J358" s="4114" t="s">
        <v>749</v>
      </c>
      <c r="K358" s="3263"/>
      <c r="L358" s="2503"/>
      <c r="M358" s="2723"/>
      <c r="N358" s="2725"/>
      <c r="O358" s="2499"/>
      <c r="P358" s="2499"/>
    </row>
    <row r="359" spans="1:16" ht="19.5" customHeight="1">
      <c r="A359" s="281"/>
      <c r="B359" s="530"/>
      <c r="C359" s="719"/>
      <c r="D359" s="531"/>
      <c r="E359" s="531"/>
      <c r="F359" s="531"/>
      <c r="G359" s="531"/>
      <c r="H359" s="1559" t="s">
        <v>6103</v>
      </c>
      <c r="I359" s="1560"/>
      <c r="J359" s="1560"/>
      <c r="K359" s="1561"/>
      <c r="L359" s="2503"/>
      <c r="M359" s="2723"/>
      <c r="N359" s="2725"/>
      <c r="O359" s="2499"/>
      <c r="P359" s="2499"/>
    </row>
    <row r="360" spans="1:16" ht="19.5" customHeight="1">
      <c r="A360" s="281"/>
      <c r="B360" s="530"/>
      <c r="C360" s="719" t="s">
        <v>512</v>
      </c>
      <c r="D360" s="2442" t="s">
        <v>760</v>
      </c>
      <c r="E360" s="2442"/>
      <c r="F360" s="2442"/>
      <c r="G360" s="2442"/>
      <c r="H360" s="2442"/>
      <c r="I360" s="2442"/>
      <c r="J360" s="2432">
        <v>0</v>
      </c>
      <c r="K360" s="2433"/>
      <c r="L360" s="2503"/>
      <c r="M360" s="2723"/>
      <c r="N360" s="2725"/>
      <c r="O360" s="2499"/>
      <c r="P360" s="2499"/>
    </row>
    <row r="361" spans="1:16" ht="25.5" customHeight="1">
      <c r="A361" s="281"/>
      <c r="B361" s="530" t="s">
        <v>413</v>
      </c>
      <c r="C361" s="2442" t="s">
        <v>118</v>
      </c>
      <c r="D361" s="2442"/>
      <c r="E361" s="2442"/>
      <c r="F361" s="2442"/>
      <c r="G361" s="2442"/>
      <c r="H361" s="2442"/>
      <c r="I361" s="2442"/>
      <c r="J361" s="2442"/>
      <c r="K361" s="2443"/>
      <c r="L361" s="2503"/>
      <c r="M361" s="2723"/>
      <c r="N361" s="2725"/>
      <c r="O361" s="2499"/>
      <c r="P361" s="2499"/>
    </row>
    <row r="362" spans="1:16" ht="19.5" customHeight="1">
      <c r="A362" s="281"/>
      <c r="B362" s="530"/>
      <c r="C362" s="724" t="s">
        <v>418</v>
      </c>
      <c r="D362" s="2442" t="s">
        <v>745</v>
      </c>
      <c r="E362" s="2442"/>
      <c r="F362" s="2442"/>
      <c r="G362" s="2442"/>
      <c r="H362" s="2442"/>
      <c r="I362" s="2443"/>
      <c r="J362" s="1574" t="s">
        <v>343</v>
      </c>
      <c r="K362" s="1575"/>
      <c r="L362" s="2503"/>
      <c r="M362" s="2723"/>
      <c r="N362" s="2725"/>
      <c r="O362" s="2499"/>
      <c r="P362" s="2499"/>
    </row>
    <row r="363" spans="1:16" ht="19.5" customHeight="1">
      <c r="A363" s="281"/>
      <c r="B363" s="530"/>
      <c r="C363" s="719" t="s">
        <v>508</v>
      </c>
      <c r="D363" s="2442" t="s">
        <v>753</v>
      </c>
      <c r="E363" s="2442"/>
      <c r="F363" s="2442"/>
      <c r="G363" s="2442"/>
      <c r="H363" s="2442"/>
      <c r="I363" s="2443"/>
      <c r="J363" s="1883" t="s">
        <v>1362</v>
      </c>
      <c r="K363" s="1903"/>
      <c r="L363" s="2503"/>
      <c r="M363" s="2723"/>
      <c r="N363" s="2725"/>
      <c r="O363" s="2499"/>
      <c r="P363" s="2499"/>
    </row>
    <row r="364" spans="1:16" ht="19.5" customHeight="1">
      <c r="A364" s="281"/>
      <c r="B364" s="530"/>
      <c r="C364" s="719" t="s">
        <v>510</v>
      </c>
      <c r="D364" s="2442" t="s">
        <v>747</v>
      </c>
      <c r="E364" s="2442"/>
      <c r="F364" s="2442"/>
      <c r="G364" s="2442"/>
      <c r="H364" s="3262" t="s">
        <v>748</v>
      </c>
      <c r="I364" s="3263"/>
      <c r="J364" s="4114" t="s">
        <v>749</v>
      </c>
      <c r="K364" s="3263"/>
      <c r="L364" s="2503"/>
      <c r="M364" s="2723"/>
      <c r="N364" s="2725"/>
      <c r="O364" s="2499"/>
      <c r="P364" s="2499"/>
    </row>
    <row r="365" spans="1:16" ht="19.5" customHeight="1">
      <c r="A365" s="281"/>
      <c r="B365" s="530"/>
      <c r="C365" s="719"/>
      <c r="D365" s="531"/>
      <c r="E365" s="531"/>
      <c r="F365" s="531"/>
      <c r="G365" s="531"/>
      <c r="H365" s="1559" t="s">
        <v>2394</v>
      </c>
      <c r="I365" s="1560"/>
      <c r="J365" s="1560"/>
      <c r="K365" s="1561"/>
      <c r="L365" s="2503"/>
      <c r="M365" s="2723"/>
      <c r="N365" s="2725"/>
      <c r="O365" s="2499"/>
      <c r="P365" s="2499"/>
    </row>
    <row r="366" spans="1:16" ht="19.5" customHeight="1">
      <c r="A366" s="281"/>
      <c r="B366" s="530"/>
      <c r="C366" s="719" t="s">
        <v>512</v>
      </c>
      <c r="D366" s="2442" t="s">
        <v>761</v>
      </c>
      <c r="E366" s="2442"/>
      <c r="F366" s="2442"/>
      <c r="G366" s="2442"/>
      <c r="H366" s="2442"/>
      <c r="I366" s="2442"/>
      <c r="J366" s="2432">
        <v>0</v>
      </c>
      <c r="K366" s="2433"/>
      <c r="L366" s="2503"/>
      <c r="M366" s="2723"/>
      <c r="N366" s="2725"/>
      <c r="O366" s="2499"/>
      <c r="P366" s="2499"/>
    </row>
    <row r="367" spans="1:16" ht="35.25" customHeight="1">
      <c r="A367" s="281"/>
      <c r="B367" s="537" t="s">
        <v>416</v>
      </c>
      <c r="C367" s="2442" t="s">
        <v>5862</v>
      </c>
      <c r="D367" s="2442"/>
      <c r="E367" s="2442"/>
      <c r="F367" s="2442"/>
      <c r="G367" s="2442"/>
      <c r="H367" s="2442"/>
      <c r="I367" s="2442"/>
      <c r="J367" s="2442"/>
      <c r="K367" s="2443"/>
      <c r="L367" s="2503"/>
      <c r="M367" s="2723"/>
      <c r="N367" s="2725"/>
      <c r="O367" s="2499"/>
      <c r="P367" s="2499"/>
    </row>
    <row r="368" spans="1:16" ht="19.5" customHeight="1">
      <c r="A368" s="281"/>
      <c r="B368" s="530"/>
      <c r="C368" s="724" t="s">
        <v>418</v>
      </c>
      <c r="D368" s="2442" t="s">
        <v>745</v>
      </c>
      <c r="E368" s="2442"/>
      <c r="F368" s="2442"/>
      <c r="G368" s="2442"/>
      <c r="H368" s="2442"/>
      <c r="I368" s="2443"/>
      <c r="J368" s="1574" t="s">
        <v>343</v>
      </c>
      <c r="K368" s="1575"/>
      <c r="L368" s="2503"/>
      <c r="M368" s="2723"/>
      <c r="N368" s="2725"/>
      <c r="O368" s="2499"/>
      <c r="P368" s="2499"/>
    </row>
    <row r="369" spans="1:16" ht="19.5" customHeight="1">
      <c r="A369" s="281"/>
      <c r="B369" s="530"/>
      <c r="C369" s="719" t="s">
        <v>508</v>
      </c>
      <c r="D369" s="2442" t="s">
        <v>753</v>
      </c>
      <c r="E369" s="2442"/>
      <c r="F369" s="2442"/>
      <c r="G369" s="2442"/>
      <c r="H369" s="2442"/>
      <c r="I369" s="2443"/>
      <c r="J369" s="1883" t="s">
        <v>334</v>
      </c>
      <c r="K369" s="1903"/>
      <c r="L369" s="2503"/>
      <c r="M369" s="2723"/>
      <c r="N369" s="2725"/>
      <c r="O369" s="2499"/>
      <c r="P369" s="2499"/>
    </row>
    <row r="370" spans="1:16" ht="19.5" customHeight="1">
      <c r="A370" s="281"/>
      <c r="B370" s="537"/>
      <c r="C370" s="624" t="s">
        <v>510</v>
      </c>
      <c r="D370" s="2442" t="s">
        <v>747</v>
      </c>
      <c r="E370" s="2442"/>
      <c r="F370" s="2442"/>
      <c r="G370" s="2442"/>
      <c r="H370" s="3262" t="s">
        <v>748</v>
      </c>
      <c r="I370" s="3263"/>
      <c r="J370" s="4114" t="s">
        <v>749</v>
      </c>
      <c r="K370" s="3263"/>
      <c r="L370" s="2503"/>
      <c r="M370" s="2723"/>
      <c r="N370" s="2725"/>
      <c r="O370" s="2499"/>
      <c r="P370" s="2499"/>
    </row>
    <row r="371" spans="1:16" ht="19.5" customHeight="1">
      <c r="A371" s="281"/>
      <c r="B371" s="719"/>
      <c r="C371" s="719"/>
      <c r="D371" s="531"/>
      <c r="E371" s="531"/>
      <c r="F371" s="531"/>
      <c r="G371" s="531"/>
      <c r="H371" s="2500" t="s">
        <v>6104</v>
      </c>
      <c r="I371" s="2609"/>
      <c r="J371" s="2501"/>
      <c r="K371" s="2609"/>
      <c r="L371" s="2503"/>
      <c r="M371" s="2723"/>
      <c r="N371" s="2725"/>
      <c r="O371" s="2499"/>
      <c r="P371" s="2499"/>
    </row>
    <row r="372" spans="1:16" ht="19.5" customHeight="1">
      <c r="A372" s="281"/>
      <c r="B372" s="719"/>
      <c r="C372" s="719" t="s">
        <v>512</v>
      </c>
      <c r="D372" s="2442" t="s">
        <v>763</v>
      </c>
      <c r="E372" s="2442"/>
      <c r="F372" s="2442"/>
      <c r="G372" s="2442"/>
      <c r="H372" s="2442"/>
      <c r="I372" s="2442"/>
      <c r="J372" s="2432">
        <v>0</v>
      </c>
      <c r="K372" s="2433"/>
      <c r="L372" s="2505"/>
      <c r="M372" s="2726"/>
      <c r="N372" s="2728"/>
      <c r="O372" s="2484"/>
      <c r="P372" s="2484"/>
    </row>
    <row r="373" spans="1:16" ht="60" customHeight="1">
      <c r="A373" s="281"/>
      <c r="B373" s="559" t="s">
        <v>764</v>
      </c>
      <c r="C373" s="2442" t="s">
        <v>765</v>
      </c>
      <c r="D373" s="2442"/>
      <c r="E373" s="2442"/>
      <c r="F373" s="2442"/>
      <c r="G373" s="2442"/>
      <c r="H373" s="636" t="s">
        <v>54</v>
      </c>
      <c r="I373" s="725" t="s">
        <v>766</v>
      </c>
      <c r="J373" s="2501"/>
      <c r="K373" s="2501"/>
      <c r="L373" s="2501"/>
      <c r="M373" s="2501"/>
      <c r="N373" s="3258"/>
      <c r="O373" s="659" t="s">
        <v>1279</v>
      </c>
      <c r="P373" s="659"/>
    </row>
    <row r="374" spans="1:16" ht="87.75" customHeight="1">
      <c r="A374" s="281"/>
      <c r="B374" s="559" t="s">
        <v>767</v>
      </c>
      <c r="C374" s="2537" t="s">
        <v>5865</v>
      </c>
      <c r="D374" s="2537"/>
      <c r="E374" s="2537"/>
      <c r="F374" s="2537"/>
      <c r="G374" s="2538"/>
      <c r="H374" s="564" t="s">
        <v>58</v>
      </c>
      <c r="I374" s="651" t="s">
        <v>446</v>
      </c>
      <c r="J374" s="2482"/>
      <c r="K374" s="2482"/>
      <c r="L374" s="2482"/>
      <c r="M374" s="2482"/>
      <c r="N374" s="2483"/>
      <c r="O374" s="2470" t="s">
        <v>1279</v>
      </c>
      <c r="P374" s="2470"/>
    </row>
    <row r="375" spans="1:16" ht="65.25" customHeight="1">
      <c r="A375" s="281"/>
      <c r="B375" s="537" t="s">
        <v>394</v>
      </c>
      <c r="C375" s="2538" t="s">
        <v>769</v>
      </c>
      <c r="D375" s="2929"/>
      <c r="E375" s="2929"/>
      <c r="F375" s="2929"/>
      <c r="G375" s="2929"/>
      <c r="H375" s="3259"/>
      <c r="I375" s="3259"/>
      <c r="J375" s="3259"/>
      <c r="K375" s="3259"/>
      <c r="L375" s="3259"/>
      <c r="M375" s="3260"/>
      <c r="N375" s="3261"/>
      <c r="O375" s="2484"/>
      <c r="P375" s="2484"/>
    </row>
    <row r="376" spans="1:16" ht="57" customHeight="1">
      <c r="A376" s="281"/>
      <c r="B376" s="531" t="s">
        <v>770</v>
      </c>
      <c r="C376" s="2442" t="s">
        <v>771</v>
      </c>
      <c r="D376" s="2442"/>
      <c r="E376" s="2442"/>
      <c r="F376" s="2442"/>
      <c r="G376" s="2443"/>
      <c r="H376" s="2432" t="s">
        <v>356</v>
      </c>
      <c r="I376" s="2433"/>
      <c r="J376" s="2453" t="s">
        <v>446</v>
      </c>
      <c r="K376" s="4273" t="s">
        <v>6105</v>
      </c>
      <c r="L376" s="3676"/>
      <c r="M376" s="3676"/>
      <c r="N376" s="3677"/>
      <c r="O376" s="2470" t="s">
        <v>3430</v>
      </c>
      <c r="P376" s="2470"/>
    </row>
    <row r="377" spans="1:16" ht="42.75" customHeight="1">
      <c r="A377" s="281"/>
      <c r="B377" s="724" t="s">
        <v>394</v>
      </c>
      <c r="C377" s="2472" t="s">
        <v>772</v>
      </c>
      <c r="D377" s="2472"/>
      <c r="E377" s="2472"/>
      <c r="F377" s="2472"/>
      <c r="G377" s="2473"/>
      <c r="H377" s="2474" t="s">
        <v>1367</v>
      </c>
      <c r="I377" s="3257"/>
      <c r="J377" s="3254"/>
      <c r="K377" s="4274"/>
      <c r="L377" s="4275"/>
      <c r="M377" s="4275"/>
      <c r="N377" s="4276"/>
      <c r="O377" s="2471"/>
      <c r="P377" s="2471"/>
    </row>
    <row r="378" spans="1:16" ht="64.5" customHeight="1">
      <c r="B378" s="2419" t="s">
        <v>773</v>
      </c>
      <c r="C378" s="2420"/>
      <c r="D378" s="2420"/>
      <c r="E378" s="2420"/>
      <c r="F378" s="2420"/>
      <c r="G378" s="2421"/>
      <c r="H378" s="4271"/>
      <c r="I378" s="4272"/>
      <c r="J378" s="4272"/>
      <c r="K378" s="4272"/>
      <c r="L378" s="4272"/>
      <c r="M378" s="4272"/>
      <c r="N378" s="4272"/>
      <c r="O378" s="2425"/>
      <c r="P378" s="2426"/>
    </row>
    <row r="379" spans="1:16" ht="24" customHeight="1">
      <c r="B379" s="2427" t="s">
        <v>7</v>
      </c>
      <c r="C379" s="2428"/>
      <c r="D379" s="2428"/>
      <c r="E379" s="2428"/>
      <c r="F379" s="2428"/>
      <c r="G379" s="2428"/>
      <c r="H379" s="2428"/>
      <c r="I379" s="2428"/>
      <c r="J379" s="2573"/>
      <c r="K379" s="2573"/>
      <c r="L379" s="2428"/>
      <c r="M379" s="2428"/>
      <c r="N379" s="2428"/>
      <c r="O379" s="2428"/>
      <c r="P379" s="2429"/>
    </row>
    <row r="380" spans="1:16" ht="37.5" customHeight="1">
      <c r="A380" s="281"/>
      <c r="B380" s="531" t="s">
        <v>774</v>
      </c>
      <c r="C380" s="2442" t="s">
        <v>775</v>
      </c>
      <c r="D380" s="2442"/>
      <c r="E380" s="2442"/>
      <c r="F380" s="2442"/>
      <c r="G380" s="2443"/>
      <c r="H380" s="1574" t="s">
        <v>53</v>
      </c>
      <c r="I380" s="1575"/>
      <c r="J380" s="715" t="s">
        <v>446</v>
      </c>
      <c r="K380" s="1972" t="s">
        <v>6106</v>
      </c>
      <c r="L380" s="1973"/>
      <c r="M380" s="1973"/>
      <c r="N380" s="1974"/>
      <c r="O380" s="1200"/>
      <c r="P380" s="1201"/>
    </row>
    <row r="381" spans="1:16" ht="72.75" customHeight="1">
      <c r="A381" s="281"/>
      <c r="B381" s="531" t="s">
        <v>776</v>
      </c>
      <c r="C381" s="2442" t="s">
        <v>5867</v>
      </c>
      <c r="D381" s="2442"/>
      <c r="E381" s="2442"/>
      <c r="F381" s="2442"/>
      <c r="G381" s="2443"/>
      <c r="H381" s="1574" t="s">
        <v>6107</v>
      </c>
      <c r="I381" s="1575"/>
      <c r="J381" s="651" t="s">
        <v>446</v>
      </c>
      <c r="K381" s="1928" t="s">
        <v>6108</v>
      </c>
      <c r="L381" s="1929"/>
      <c r="M381" s="1929"/>
      <c r="N381" s="1930"/>
      <c r="O381" s="1202"/>
      <c r="P381" s="1203"/>
    </row>
    <row r="382" spans="1:16" ht="72.75" customHeight="1">
      <c r="A382" s="281"/>
      <c r="B382" s="531" t="s">
        <v>778</v>
      </c>
      <c r="C382" s="2442" t="s">
        <v>779</v>
      </c>
      <c r="D382" s="2442"/>
      <c r="E382" s="2442"/>
      <c r="F382" s="2442"/>
      <c r="G382" s="2443"/>
      <c r="H382" s="1574" t="s">
        <v>53</v>
      </c>
      <c r="I382" s="1575"/>
      <c r="J382" s="2519" t="s">
        <v>446</v>
      </c>
      <c r="K382" s="1928" t="s">
        <v>6109</v>
      </c>
      <c r="L382" s="1929"/>
      <c r="M382" s="1929"/>
      <c r="N382" s="1930"/>
      <c r="O382" s="1202"/>
      <c r="P382" s="1203"/>
    </row>
    <row r="383" spans="1:16" ht="63.95" customHeight="1">
      <c r="A383" s="281"/>
      <c r="B383" s="531"/>
      <c r="C383" s="531" t="s">
        <v>561</v>
      </c>
      <c r="D383" s="2442" t="s">
        <v>5868</v>
      </c>
      <c r="E383" s="2442"/>
      <c r="F383" s="2442"/>
      <c r="G383" s="2443"/>
      <c r="H383" s="1574" t="s">
        <v>54</v>
      </c>
      <c r="I383" s="1575"/>
      <c r="J383" s="2533"/>
      <c r="O383" s="1202"/>
      <c r="P383" s="1203"/>
    </row>
    <row r="384" spans="1:16" ht="72.75" customHeight="1">
      <c r="A384" s="281"/>
      <c r="B384" s="531" t="s">
        <v>781</v>
      </c>
      <c r="C384" s="2442" t="s">
        <v>5869</v>
      </c>
      <c r="D384" s="2442"/>
      <c r="E384" s="2442"/>
      <c r="F384" s="2442"/>
      <c r="G384" s="2443"/>
      <c r="H384" s="1867" t="s">
        <v>372</v>
      </c>
      <c r="I384" s="1869"/>
      <c r="J384" s="651" t="s">
        <v>446</v>
      </c>
      <c r="K384" s="1928" t="s">
        <v>6110</v>
      </c>
      <c r="L384" s="1967"/>
      <c r="M384" s="1967"/>
      <c r="N384" s="1968"/>
      <c r="O384" s="1202"/>
      <c r="P384" s="1203"/>
    </row>
    <row r="385" spans="1:16" ht="64.5" customHeight="1">
      <c r="A385" s="281"/>
      <c r="B385" s="531" t="s">
        <v>783</v>
      </c>
      <c r="C385" s="2442" t="s">
        <v>5870</v>
      </c>
      <c r="D385" s="2442"/>
      <c r="E385" s="2442"/>
      <c r="F385" s="2442"/>
      <c r="G385" s="2443"/>
      <c r="H385" s="1937" t="s">
        <v>1369</v>
      </c>
      <c r="I385" s="1938"/>
      <c r="J385" s="651" t="s">
        <v>446</v>
      </c>
      <c r="K385" s="1966" t="s">
        <v>6111</v>
      </c>
      <c r="L385" s="1967"/>
      <c r="M385" s="1967"/>
      <c r="N385" s="1968"/>
      <c r="O385" s="1202"/>
      <c r="P385" s="1203"/>
    </row>
    <row r="386" spans="1:16" ht="63.75" customHeight="1">
      <c r="A386" s="281"/>
      <c r="B386" s="531" t="s">
        <v>785</v>
      </c>
      <c r="C386" s="2442" t="s">
        <v>5871</v>
      </c>
      <c r="D386" s="2442"/>
      <c r="E386" s="2442"/>
      <c r="F386" s="2442"/>
      <c r="G386" s="2443"/>
      <c r="H386" s="2451" t="s">
        <v>3329</v>
      </c>
      <c r="I386" s="2452"/>
      <c r="J386" s="651" t="s">
        <v>446</v>
      </c>
      <c r="K386" s="2446"/>
      <c r="L386" s="2447"/>
      <c r="M386" s="2447"/>
      <c r="N386" s="2448"/>
      <c r="O386" s="1202"/>
      <c r="P386" s="1203"/>
    </row>
    <row r="387" spans="1:16" ht="46.5" customHeight="1">
      <c r="A387" s="281"/>
      <c r="B387" s="531" t="s">
        <v>787</v>
      </c>
      <c r="C387" s="2442" t="s">
        <v>5872</v>
      </c>
      <c r="D387" s="2442"/>
      <c r="E387" s="2442"/>
      <c r="F387" s="2442"/>
      <c r="G387" s="2442"/>
      <c r="H387" s="2442"/>
      <c r="I387" s="2443"/>
      <c r="J387" s="2519" t="s">
        <v>446</v>
      </c>
      <c r="K387" s="4108"/>
      <c r="L387" s="4109"/>
      <c r="M387" s="4109"/>
      <c r="N387" s="4110"/>
      <c r="O387" s="1202"/>
      <c r="P387" s="1203"/>
    </row>
    <row r="388" spans="1:16" ht="37.5" customHeight="1">
      <c r="A388" s="281"/>
      <c r="B388" s="559"/>
      <c r="C388" s="559" t="s">
        <v>561</v>
      </c>
      <c r="D388" s="2442" t="s">
        <v>6112</v>
      </c>
      <c r="E388" s="2442"/>
      <c r="F388" s="2442"/>
      <c r="G388" s="2443"/>
      <c r="H388" s="2451" t="s">
        <v>58</v>
      </c>
      <c r="I388" s="2452"/>
      <c r="J388" s="2511"/>
      <c r="K388" s="3017"/>
      <c r="L388" s="3018"/>
      <c r="M388" s="3018"/>
      <c r="N388" s="3019"/>
      <c r="O388" s="1202"/>
      <c r="P388" s="1203"/>
    </row>
    <row r="389" spans="1:16" ht="31.5" customHeight="1">
      <c r="B389" s="1939" t="s">
        <v>791</v>
      </c>
      <c r="C389" s="1940"/>
      <c r="D389" s="1940"/>
      <c r="E389" s="1940"/>
      <c r="F389" s="1940"/>
      <c r="G389" s="1940"/>
      <c r="H389" s="1940"/>
      <c r="I389" s="1940"/>
      <c r="J389" s="1940"/>
      <c r="K389" s="1940"/>
      <c r="L389" s="1940"/>
      <c r="M389" s="1940"/>
      <c r="N389" s="1940"/>
      <c r="O389" s="1940"/>
      <c r="P389" s="731"/>
    </row>
    <row r="390" spans="1:16" ht="15"/>
    <row r="391" spans="1:16" ht="15"/>
  </sheetData>
  <protectedRanges>
    <protectedRange algorithmName="SHA-512" hashValue="Vy4WNnMLetCeG+ng9ui6x3+uqKOOyXkr9ydS0hpE1nBblJqWNCsRpMCB+kdhYYAjvYZVZFDOlkpNDEp6qTa4+w==" saltValue="f8i8fDNrQTExav3GvUuKAA==" spinCount="100000" sqref="J59:J65" name="Range1"/>
  </protectedRanges>
  <mergeCells count="896">
    <mergeCell ref="F1:N1"/>
    <mergeCell ref="F2:G2"/>
    <mergeCell ref="B4:N4"/>
    <mergeCell ref="J10:K10"/>
    <mergeCell ref="L10:N10"/>
    <mergeCell ref="C11:H11"/>
    <mergeCell ref="J11:K11"/>
    <mergeCell ref="L11:N11"/>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2"/>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49:E49"/>
    <mergeCell ref="G49:H49"/>
    <mergeCell ref="I49:J49"/>
    <mergeCell ref="K49:L49"/>
    <mergeCell ref="B50:P50"/>
    <mergeCell ref="C51:E51"/>
    <mergeCell ref="G51:H51"/>
    <mergeCell ref="I51:J51"/>
    <mergeCell ref="K51:L51"/>
    <mergeCell ref="C54:E54"/>
    <mergeCell ref="G54:H54"/>
    <mergeCell ref="I54:J54"/>
    <mergeCell ref="K54:L54"/>
    <mergeCell ref="L65:N65"/>
    <mergeCell ref="B58:N58"/>
    <mergeCell ref="C59:I59"/>
    <mergeCell ref="C55:E55"/>
    <mergeCell ref="G55:H55"/>
    <mergeCell ref="I55:J55"/>
    <mergeCell ref="K55:L55"/>
    <mergeCell ref="C52:E52"/>
    <mergeCell ref="G52:H52"/>
    <mergeCell ref="I52:J52"/>
    <mergeCell ref="K52:L52"/>
    <mergeCell ref="C53:E53"/>
    <mergeCell ref="G53:H53"/>
    <mergeCell ref="I53:J53"/>
    <mergeCell ref="K53:L53"/>
    <mergeCell ref="C56:E56"/>
    <mergeCell ref="G56:H56"/>
    <mergeCell ref="I56:J56"/>
    <mergeCell ref="K56:L56"/>
    <mergeCell ref="C57:E57"/>
    <mergeCell ref="G57:H57"/>
    <mergeCell ref="I57:J57"/>
    <mergeCell ref="K57:L57"/>
    <mergeCell ref="L62:N62"/>
    <mergeCell ref="L59:N59"/>
    <mergeCell ref="C66:J66"/>
    <mergeCell ref="K66:K71"/>
    <mergeCell ref="L66:N71"/>
    <mergeCell ref="O66:O71"/>
    <mergeCell ref="P66:P71"/>
    <mergeCell ref="C67:I67"/>
    <mergeCell ref="C68:I68"/>
    <mergeCell ref="C69:I69"/>
    <mergeCell ref="C70:I70"/>
    <mergeCell ref="C71:F71"/>
    <mergeCell ref="G71:J71"/>
    <mergeCell ref="O59:O65"/>
    <mergeCell ref="P59:P65"/>
    <mergeCell ref="C60:I60"/>
    <mergeCell ref="L60:N60"/>
    <mergeCell ref="C61:I61"/>
    <mergeCell ref="L61:N61"/>
    <mergeCell ref="C62:I62"/>
    <mergeCell ref="C63:I63"/>
    <mergeCell ref="L63:N63"/>
    <mergeCell ref="C64:I64"/>
    <mergeCell ref="L64:N64"/>
    <mergeCell ref="C65:I65"/>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P84:P89"/>
    <mergeCell ref="B85:E89"/>
    <mergeCell ref="F85:H85"/>
    <mergeCell ref="I85:J85"/>
    <mergeCell ref="K85:N85"/>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137"/>
    <mergeCell ref="B92:F93"/>
    <mergeCell ref="G92:N92"/>
    <mergeCell ref="K93:N93"/>
    <mergeCell ref="C94:J94"/>
    <mergeCell ref="K94:N96"/>
    <mergeCell ref="C95:F95"/>
    <mergeCell ref="C103:J103"/>
    <mergeCell ref="K103:N105"/>
    <mergeCell ref="C104:F104"/>
    <mergeCell ref="C105:F105"/>
    <mergeCell ref="C106:J106"/>
    <mergeCell ref="K106:N108"/>
    <mergeCell ref="C107:F107"/>
    <mergeCell ref="C108:F108"/>
    <mergeCell ref="C96:F96"/>
    <mergeCell ref="C97:J97"/>
    <mergeCell ref="K97:N99"/>
    <mergeCell ref="C98:F98"/>
    <mergeCell ref="C99:F99"/>
    <mergeCell ref="C100:J100"/>
    <mergeCell ref="K100:N102"/>
    <mergeCell ref="C101:F101"/>
    <mergeCell ref="C102:F102"/>
    <mergeCell ref="C115:J115"/>
    <mergeCell ref="K115:N117"/>
    <mergeCell ref="C116:F116"/>
    <mergeCell ref="C117:F117"/>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27:J127"/>
    <mergeCell ref="K127:N129"/>
    <mergeCell ref="C128:F128"/>
    <mergeCell ref="C129:F129"/>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J133"/>
    <mergeCell ref="K133:N136"/>
    <mergeCell ref="C134:D134"/>
    <mergeCell ref="E134:J134"/>
    <mergeCell ref="C135:F135"/>
    <mergeCell ref="C136:F136"/>
    <mergeCell ref="H143:J143"/>
    <mergeCell ref="C144:G144"/>
    <mergeCell ref="H144:J144"/>
    <mergeCell ref="C145:G145"/>
    <mergeCell ref="H145:J145"/>
    <mergeCell ref="O145:O146"/>
    <mergeCell ref="B140:P140"/>
    <mergeCell ref="C141:G141"/>
    <mergeCell ref="H141:J141"/>
    <mergeCell ref="K141:K148"/>
    <mergeCell ref="L141:N148"/>
    <mergeCell ref="O141:O144"/>
    <mergeCell ref="P141:P144"/>
    <mergeCell ref="C142:G142"/>
    <mergeCell ref="H142:J142"/>
    <mergeCell ref="C143:G143"/>
    <mergeCell ref="P145:P146"/>
    <mergeCell ref="C146:G146"/>
    <mergeCell ref="H146:J146"/>
    <mergeCell ref="C147:G147"/>
    <mergeCell ref="H147:J147"/>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D154:F154"/>
    <mergeCell ref="G154:I154"/>
    <mergeCell ref="J154:L154"/>
    <mergeCell ref="C155:F155"/>
    <mergeCell ref="G155:I155"/>
    <mergeCell ref="J155:L155"/>
    <mergeCell ref="M151:N151"/>
    <mergeCell ref="C152:F152"/>
    <mergeCell ref="G152:I152"/>
    <mergeCell ref="J152:L152"/>
    <mergeCell ref="M152:N152"/>
    <mergeCell ref="D153:F153"/>
    <mergeCell ref="G153:I153"/>
    <mergeCell ref="J153:L153"/>
    <mergeCell ref="M153:N153"/>
    <mergeCell ref="M155:N155"/>
    <mergeCell ref="C156:F156"/>
    <mergeCell ref="G156:I156"/>
    <mergeCell ref="J156:L156"/>
    <mergeCell ref="M156:N156"/>
    <mergeCell ref="C157:F157"/>
    <mergeCell ref="G157:I157"/>
    <mergeCell ref="J157:L157"/>
    <mergeCell ref="M157:N157"/>
    <mergeCell ref="C160:F160"/>
    <mergeCell ref="G160:I160"/>
    <mergeCell ref="J160:L160"/>
    <mergeCell ref="M160:N160"/>
    <mergeCell ref="C161:F161"/>
    <mergeCell ref="G161:I161"/>
    <mergeCell ref="J161:L161"/>
    <mergeCell ref="M161:N161"/>
    <mergeCell ref="C158:F158"/>
    <mergeCell ref="G158:I158"/>
    <mergeCell ref="J158:L158"/>
    <mergeCell ref="M158:N158"/>
    <mergeCell ref="C159:F159"/>
    <mergeCell ref="G159:I159"/>
    <mergeCell ref="J159:L159"/>
    <mergeCell ref="M159:N159"/>
    <mergeCell ref="C164:F164"/>
    <mergeCell ref="G164:I164"/>
    <mergeCell ref="J164:L164"/>
    <mergeCell ref="M164:N164"/>
    <mergeCell ref="C165:E165"/>
    <mergeCell ref="G165:I165"/>
    <mergeCell ref="J165:L165"/>
    <mergeCell ref="M165:N165"/>
    <mergeCell ref="C162:F162"/>
    <mergeCell ref="G162:I162"/>
    <mergeCell ref="J162:L162"/>
    <mergeCell ref="M162:N162"/>
    <mergeCell ref="C163:F163"/>
    <mergeCell ref="G163:I163"/>
    <mergeCell ref="J163:L163"/>
    <mergeCell ref="M163:N163"/>
    <mergeCell ref="B166:N166"/>
    <mergeCell ref="C167:E167"/>
    <mergeCell ref="G167:K167"/>
    <mergeCell ref="L167:N167"/>
    <mergeCell ref="O167:O178"/>
    <mergeCell ref="P167:P178"/>
    <mergeCell ref="C168:E168"/>
    <mergeCell ref="G168:K168"/>
    <mergeCell ref="L168:N168"/>
    <mergeCell ref="C169:E169"/>
    <mergeCell ref="C172:E172"/>
    <mergeCell ref="G172:K172"/>
    <mergeCell ref="L172:N172"/>
    <mergeCell ref="C173:E173"/>
    <mergeCell ref="G173:K173"/>
    <mergeCell ref="L173:N173"/>
    <mergeCell ref="G169:K169"/>
    <mergeCell ref="L169:N169"/>
    <mergeCell ref="C170:E170"/>
    <mergeCell ref="G170:K170"/>
    <mergeCell ref="L170:N170"/>
    <mergeCell ref="C171:E171"/>
    <mergeCell ref="G171:K171"/>
    <mergeCell ref="L171:N171"/>
    <mergeCell ref="C176:E176"/>
    <mergeCell ref="G176:K176"/>
    <mergeCell ref="L176:N176"/>
    <mergeCell ref="C177:E177"/>
    <mergeCell ref="G177:K177"/>
    <mergeCell ref="L177:N177"/>
    <mergeCell ref="C174:E174"/>
    <mergeCell ref="G174:K174"/>
    <mergeCell ref="L174:N174"/>
    <mergeCell ref="C175:E175"/>
    <mergeCell ref="G175:K175"/>
    <mergeCell ref="L175:N175"/>
    <mergeCell ref="C178:E178"/>
    <mergeCell ref="G178:K178"/>
    <mergeCell ref="L178:N178"/>
    <mergeCell ref="C179:E179"/>
    <mergeCell ref="G179:N179"/>
    <mergeCell ref="O179:O190"/>
    <mergeCell ref="C185:E185"/>
    <mergeCell ref="C186:E186"/>
    <mergeCell ref="C187:E187"/>
    <mergeCell ref="C188:E188"/>
    <mergeCell ref="C189:E189"/>
    <mergeCell ref="P179:P190"/>
    <mergeCell ref="C180:E180"/>
    <mergeCell ref="C181:E181"/>
    <mergeCell ref="C182:E182"/>
    <mergeCell ref="C183:E183"/>
    <mergeCell ref="C184:E184"/>
    <mergeCell ref="C190:E190"/>
    <mergeCell ref="G180:K180"/>
    <mergeCell ref="G181:K181"/>
    <mergeCell ref="G182:K182"/>
    <mergeCell ref="G183:K183"/>
    <mergeCell ref="G184:K184"/>
    <mergeCell ref="G185:K185"/>
    <mergeCell ref="G186:K186"/>
    <mergeCell ref="G187:K187"/>
    <mergeCell ref="G188:K188"/>
    <mergeCell ref="G189:K189"/>
    <mergeCell ref="G190:K190"/>
    <mergeCell ref="L191:N191"/>
    <mergeCell ref="O191:O202"/>
    <mergeCell ref="C195:E195"/>
    <mergeCell ref="G195:K195"/>
    <mergeCell ref="L195:N195"/>
    <mergeCell ref="C196:E196"/>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C205:E205"/>
    <mergeCell ref="C206:E206"/>
    <mergeCell ref="C210:E210"/>
    <mergeCell ref="C211:E211"/>
    <mergeCell ref="C212:E212"/>
    <mergeCell ref="C207:E207"/>
    <mergeCell ref="C208:E208"/>
    <mergeCell ref="C209:E209"/>
    <mergeCell ref="C213:E213"/>
    <mergeCell ref="C214:E214"/>
    <mergeCell ref="L204:N204"/>
    <mergeCell ref="G205:K205"/>
    <mergeCell ref="L205:N205"/>
    <mergeCell ref="G206:K206"/>
    <mergeCell ref="L206:N206"/>
    <mergeCell ref="G207:K207"/>
    <mergeCell ref="L207:N207"/>
    <mergeCell ref="G208:K208"/>
    <mergeCell ref="L208:N208"/>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F259"/>
    <mergeCell ref="H259:N259"/>
    <mergeCell ref="C260:E260"/>
    <mergeCell ref="H260:N260"/>
    <mergeCell ref="O263:O267"/>
    <mergeCell ref="P263:P267"/>
    <mergeCell ref="C264:E264"/>
    <mergeCell ref="C265:E265"/>
    <mergeCell ref="C266:E266"/>
    <mergeCell ref="C267:E267"/>
    <mergeCell ref="C261:E261"/>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D345:I345"/>
    <mergeCell ref="J345:K345"/>
    <mergeCell ref="D346:G346"/>
    <mergeCell ref="H346:I346"/>
    <mergeCell ref="J346:K346"/>
    <mergeCell ref="H347:K347"/>
    <mergeCell ref="H341:K341"/>
    <mergeCell ref="D342:I342"/>
    <mergeCell ref="J342:K342"/>
    <mergeCell ref="C343:K343"/>
    <mergeCell ref="H328:I328"/>
    <mergeCell ref="C337:K337"/>
    <mergeCell ref="D338:I338"/>
    <mergeCell ref="J338:K338"/>
    <mergeCell ref="D339:I339"/>
    <mergeCell ref="J339:K339"/>
    <mergeCell ref="D340:G340"/>
    <mergeCell ref="H340:I340"/>
    <mergeCell ref="J340:K340"/>
    <mergeCell ref="D334:G334"/>
    <mergeCell ref="H334:I334"/>
    <mergeCell ref="J334:K334"/>
    <mergeCell ref="H335:K335"/>
    <mergeCell ref="D336:I336"/>
    <mergeCell ref="J336:K336"/>
    <mergeCell ref="D344:I344"/>
    <mergeCell ref="J344:K344"/>
    <mergeCell ref="D352:G352"/>
    <mergeCell ref="H352:I352"/>
    <mergeCell ref="J352:K352"/>
    <mergeCell ref="H353:K353"/>
    <mergeCell ref="D354:I354"/>
    <mergeCell ref="J354:K354"/>
    <mergeCell ref="D348:I348"/>
    <mergeCell ref="J348:K348"/>
    <mergeCell ref="C349:K349"/>
    <mergeCell ref="D350:I350"/>
    <mergeCell ref="J350:K350"/>
    <mergeCell ref="D351:I351"/>
    <mergeCell ref="J351:K351"/>
    <mergeCell ref="H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K365"/>
    <mergeCell ref="C373:G373"/>
    <mergeCell ref="J373:N373"/>
    <mergeCell ref="C374:G374"/>
    <mergeCell ref="J374:N374"/>
    <mergeCell ref="O374:O37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B378:G378"/>
    <mergeCell ref="H378:N378"/>
    <mergeCell ref="O378:P378"/>
    <mergeCell ref="B379:P379"/>
    <mergeCell ref="C380:G380"/>
    <mergeCell ref="H380:I380"/>
    <mergeCell ref="K380:N380"/>
    <mergeCell ref="C376:G376"/>
    <mergeCell ref="H376:I376"/>
    <mergeCell ref="J376:J377"/>
    <mergeCell ref="K376:N377"/>
    <mergeCell ref="O376:O377"/>
    <mergeCell ref="P376:P377"/>
    <mergeCell ref="C377:G377"/>
    <mergeCell ref="H377:I377"/>
    <mergeCell ref="C384:G384"/>
    <mergeCell ref="H384:I384"/>
    <mergeCell ref="K384:N384"/>
    <mergeCell ref="C385:G385"/>
    <mergeCell ref="H385:I385"/>
    <mergeCell ref="K385:N385"/>
    <mergeCell ref="C381:G381"/>
    <mergeCell ref="H381:I381"/>
    <mergeCell ref="K381:N381"/>
    <mergeCell ref="C382:G382"/>
    <mergeCell ref="H382:I382"/>
    <mergeCell ref="J382:J383"/>
    <mergeCell ref="K382:N382"/>
    <mergeCell ref="D383:G383"/>
    <mergeCell ref="H383:I383"/>
    <mergeCell ref="B389:O389"/>
    <mergeCell ref="C386:G386"/>
    <mergeCell ref="H386:I386"/>
    <mergeCell ref="K386:N386"/>
    <mergeCell ref="C387:I387"/>
    <mergeCell ref="J387:J388"/>
    <mergeCell ref="K387:N388"/>
    <mergeCell ref="D388:G388"/>
    <mergeCell ref="H388:I388"/>
    <mergeCell ref="G214:K214"/>
    <mergeCell ref="L214:N214"/>
    <mergeCell ref="L181:N181"/>
    <mergeCell ref="L182:N182"/>
    <mergeCell ref="L180:N180"/>
    <mergeCell ref="L183:N183"/>
    <mergeCell ref="L184:N184"/>
    <mergeCell ref="L186:N186"/>
    <mergeCell ref="L187:N187"/>
    <mergeCell ref="L188:N188"/>
    <mergeCell ref="L189:N189"/>
    <mergeCell ref="L190:N190"/>
    <mergeCell ref="L185:N185"/>
    <mergeCell ref="G209:K209"/>
    <mergeCell ref="L209:N209"/>
    <mergeCell ref="G210:K210"/>
    <mergeCell ref="L210:N210"/>
    <mergeCell ref="G211:K211"/>
    <mergeCell ref="L211:N211"/>
    <mergeCell ref="G212:K212"/>
    <mergeCell ref="L212:N212"/>
    <mergeCell ref="G213:K213"/>
    <mergeCell ref="L213:N213"/>
    <mergeCell ref="G204:K204"/>
  </mergeCells>
  <phoneticPr fontId="2" type="noConversion"/>
  <conditionalFormatting sqref="F73:F75">
    <cfRule type="containsBlanks" dxfId="871" priority="269">
      <formula>LEN(TRIM(F73))=0</formula>
    </cfRule>
  </conditionalFormatting>
  <conditionalFormatting sqref="F77:F80">
    <cfRule type="containsBlanks" dxfId="870" priority="243">
      <formula>LEN(TRIM(F77))=0</formula>
    </cfRule>
  </conditionalFormatting>
  <conditionalFormatting sqref="F168:F178">
    <cfRule type="containsBlanks" dxfId="869" priority="270">
      <formula>LEN(TRIM(F168))=0</formula>
    </cfRule>
  </conditionalFormatting>
  <conditionalFormatting sqref="F180:F190">
    <cfRule type="containsBlanks" dxfId="868" priority="115">
      <formula>LEN(TRIM(F180))=0</formula>
    </cfRule>
  </conditionalFormatting>
  <conditionalFormatting sqref="F192:F202">
    <cfRule type="containsBlanks" dxfId="867" priority="113">
      <formula>LEN(TRIM(F192))=0</formula>
    </cfRule>
  </conditionalFormatting>
  <conditionalFormatting sqref="F204:F214">
    <cfRule type="containsBlanks" dxfId="866" priority="107">
      <formula>LEN(TRIM(F204))=0</formula>
    </cfRule>
  </conditionalFormatting>
  <conditionalFormatting sqref="F248">
    <cfRule type="containsBlanks" dxfId="865" priority="98">
      <formula>LEN(TRIM(F248))=0</formula>
    </cfRule>
  </conditionalFormatting>
  <conditionalFormatting sqref="F257:F258">
    <cfRule type="containsBlanks" dxfId="864" priority="272">
      <formula>LEN(TRIM(F257))=0</formula>
    </cfRule>
  </conditionalFormatting>
  <conditionalFormatting sqref="F260:F266">
    <cfRule type="containsBlanks" dxfId="863" priority="97">
      <formula>LEN(TRIM(F260))=0</formula>
    </cfRule>
  </conditionalFormatting>
  <conditionalFormatting sqref="F264:F266">
    <cfRule type="expression" dxfId="862" priority="96">
      <formula>$F$236="No"</formula>
    </cfRule>
  </conditionalFormatting>
  <conditionalFormatting sqref="F267">
    <cfRule type="expression" dxfId="861" priority="191">
      <formula>$F$263="No"</formula>
    </cfRule>
    <cfRule type="containsBlanks" dxfId="860" priority="271">
      <formula>LEN(TRIM(F267))=0</formula>
    </cfRule>
  </conditionalFormatting>
  <conditionalFormatting sqref="F273:F277">
    <cfRule type="containsBlanks" dxfId="859" priority="263">
      <formula>LEN(TRIM(F273))=0</formula>
    </cfRule>
  </conditionalFormatting>
  <conditionalFormatting sqref="F81:G81">
    <cfRule type="expression" dxfId="858" priority="179">
      <formula>OR($F$80="No",$F$80="Don't know",$F$80="Not applicable")</formula>
    </cfRule>
  </conditionalFormatting>
  <conditionalFormatting sqref="F250:G250 F251 F252:G252 F253 F254:G254">
    <cfRule type="containsBlanks" dxfId="857" priority="260">
      <formula>LEN(TRIM(F250))=0</formula>
    </cfRule>
  </conditionalFormatting>
  <conditionalFormatting sqref="F86:J86">
    <cfRule type="containsBlanks" dxfId="856" priority="211">
      <formula>LEN(TRIM(F86))=0</formula>
    </cfRule>
  </conditionalFormatting>
  <conditionalFormatting sqref="F226:J226">
    <cfRule type="expression" dxfId="855" priority="189">
      <formula>OR($H$225="No",$H$225="Don't know",$H$225="Not applicable (no fees)")</formula>
    </cfRule>
  </conditionalFormatting>
  <conditionalFormatting sqref="F228:J228">
    <cfRule type="expression" dxfId="854" priority="101">
      <formula>OR($H$225="No",$H$225="Don't know",$H$225="Not applicable (no fees)")</formula>
    </cfRule>
  </conditionalFormatting>
  <conditionalFormatting sqref="F45:M45">
    <cfRule type="expression" dxfId="853" priority="200">
      <formula>OR($I$42="No",$I$42="Don't know")</formula>
    </cfRule>
  </conditionalFormatting>
  <conditionalFormatting sqref="F47:M47 F45:M45 F52:M56">
    <cfRule type="containsBlanks" dxfId="852" priority="222">
      <formula>LEN(TRIM(F45))=0</formula>
    </cfRule>
  </conditionalFormatting>
  <conditionalFormatting sqref="F47:M47">
    <cfRule type="expression" dxfId="851" priority="201">
      <formula>OR($I$42="No",$I$42="Don't know")</formula>
    </cfRule>
  </conditionalFormatting>
  <conditionalFormatting sqref="F8:N8">
    <cfRule type="expression" dxfId="850" priority="197">
      <formula>OR($I$6="No",$I$6="Don't know")</formula>
    </cfRule>
    <cfRule type="containsBlanks" dxfId="849" priority="285">
      <formula>LEN(TRIM(F8))=0</formula>
    </cfRule>
    <cfRule type="expression" dxfId="848" priority="287">
      <formula>$N$13="No"</formula>
    </cfRule>
    <cfRule type="expression" dxfId="847" priority="288">
      <formula>$N$13="Not applicable"</formula>
    </cfRule>
    <cfRule type="expression" dxfId="846" priority="289">
      <formula>$N$13="Don't know"</formula>
    </cfRule>
  </conditionalFormatting>
  <conditionalFormatting sqref="F86:N89">
    <cfRule type="expression" dxfId="845" priority="194">
      <formula>OR($H$84="No",$H$84="Don't know")</formula>
    </cfRule>
  </conditionalFormatting>
  <conditionalFormatting sqref="G139">
    <cfRule type="containsBlanks" dxfId="844" priority="281">
      <formula>LEN(TRIM(G139))=0</formula>
    </cfRule>
  </conditionalFormatting>
  <conditionalFormatting sqref="G151:G153 J151:J153">
    <cfRule type="containsBlanks" dxfId="843" priority="146">
      <formula>LEN(TRIM(G151))=0</formula>
    </cfRule>
  </conditionalFormatting>
  <conditionalFormatting sqref="G154">
    <cfRule type="containsBlanks" dxfId="842" priority="141">
      <formula>LEN(TRIM(G154))=0</formula>
    </cfRule>
  </conditionalFormatting>
  <conditionalFormatting sqref="G155:G161">
    <cfRule type="containsBlanks" dxfId="841" priority="136">
      <formula>LEN(TRIM(G155))=0</formula>
    </cfRule>
  </conditionalFormatting>
  <conditionalFormatting sqref="G161">
    <cfRule type="expression" dxfId="840" priority="123">
      <formula>OR($I$101="No",$I$101="Don't know")</formula>
    </cfRule>
  </conditionalFormatting>
  <conditionalFormatting sqref="G256">
    <cfRule type="containsBlanks" dxfId="839" priority="259">
      <formula>LEN(TRIM(G256))=0</formula>
    </cfRule>
  </conditionalFormatting>
  <conditionalFormatting sqref="G271 F273:G277">
    <cfRule type="expression" dxfId="838" priority="190">
      <formula>OR($G$269="No",$G$269="Don't know")</formula>
    </cfRule>
  </conditionalFormatting>
  <conditionalFormatting sqref="G271 G269">
    <cfRule type="containsBlanks" dxfId="837" priority="262">
      <formula>LEN(TRIM(G269))=0</formula>
    </cfRule>
  </conditionalFormatting>
  <conditionalFormatting sqref="G151:I151">
    <cfRule type="expression" dxfId="836" priority="145">
      <formula>OR($I$92="No",$I$92="Don't know")</formula>
    </cfRule>
  </conditionalFormatting>
  <conditionalFormatting sqref="G152:I152">
    <cfRule type="expression" dxfId="835" priority="143">
      <formula>OR($I$93="No",$I$93="Don't know")</formula>
    </cfRule>
  </conditionalFormatting>
  <conditionalFormatting sqref="G153:I154">
    <cfRule type="expression" dxfId="834" priority="140">
      <formula>OR($I$94="No",$I$94="Don't know")</formula>
    </cfRule>
  </conditionalFormatting>
  <conditionalFormatting sqref="G155:I155">
    <cfRule type="expression" dxfId="833" priority="134">
      <formula>OR($I$95="No",$I$95="Don't know")</formula>
    </cfRule>
  </conditionalFormatting>
  <conditionalFormatting sqref="G156:I156">
    <cfRule type="expression" dxfId="832" priority="132">
      <formula>OR($I$96="No",$I$96="Don't know")</formula>
    </cfRule>
  </conditionalFormatting>
  <conditionalFormatting sqref="G157:I157">
    <cfRule type="expression" dxfId="831" priority="130">
      <formula>OR($I$97="No",$I$97="Don't know")</formula>
    </cfRule>
  </conditionalFormatting>
  <conditionalFormatting sqref="G158:I158">
    <cfRule type="expression" dxfId="830" priority="128">
      <formula>OR($I$98="No",$I$98="Don't know")</formula>
    </cfRule>
  </conditionalFormatting>
  <conditionalFormatting sqref="G159:I159">
    <cfRule type="expression" dxfId="829" priority="127">
      <formula>OR($I$99="No",$I$99="Don't know")</formula>
    </cfRule>
  </conditionalFormatting>
  <conditionalFormatting sqref="G160:I160">
    <cfRule type="expression" dxfId="828" priority="125">
      <formula>OR($I$100="No",$I$100="Don't know")</formula>
    </cfRule>
  </conditionalFormatting>
  <conditionalFormatting sqref="G164:I164">
    <cfRule type="expression" dxfId="827" priority="121">
      <formula>OR($I$104="No",$I$104="Don't know")</formula>
    </cfRule>
  </conditionalFormatting>
  <conditionalFormatting sqref="H38:J39">
    <cfRule type="expression" dxfId="826" priority="195">
      <formula>OR($J$35="No",$J$35="Don't know")</formula>
    </cfRule>
    <cfRule type="containsBlanks" dxfId="825" priority="283">
      <formula>LEN(TRIM(H38))=0</formula>
    </cfRule>
  </conditionalFormatting>
  <conditionalFormatting sqref="G71:J71 F73:G75 F77:G81">
    <cfRule type="expression" dxfId="824" priority="180">
      <formula>($J$59=0)</formula>
    </cfRule>
  </conditionalFormatting>
  <conditionalFormatting sqref="G71:J71">
    <cfRule type="expression" dxfId="823" priority="182">
      <formula>OR($J$70="No",$J$70="Don't know",$J$70="Not applicable")</formula>
    </cfRule>
    <cfRule type="containsBlanks" dxfId="822" priority="261">
      <formula>LEN(TRIM(G71))=0</formula>
    </cfRule>
  </conditionalFormatting>
  <conditionalFormatting sqref="G98:J99">
    <cfRule type="containsBlanks" dxfId="821" priority="162">
      <formula>LEN(TRIM(G98))=0</formula>
    </cfRule>
  </conditionalFormatting>
  <conditionalFormatting sqref="G101:J102">
    <cfRule type="containsBlanks" dxfId="820" priority="175">
      <formula>LEN(TRIM(G101))=0</formula>
    </cfRule>
  </conditionalFormatting>
  <conditionalFormatting sqref="G104:J105">
    <cfRule type="containsBlanks" dxfId="819" priority="161">
      <formula>LEN(TRIM(G104))=0</formula>
    </cfRule>
  </conditionalFormatting>
  <conditionalFormatting sqref="G107:J108">
    <cfRule type="containsBlanks" dxfId="818" priority="160">
      <formula>LEN(TRIM(G107))=0</formula>
    </cfRule>
  </conditionalFormatting>
  <conditionalFormatting sqref="G110:J111">
    <cfRule type="containsBlanks" dxfId="817" priority="159">
      <formula>LEN(TRIM(G110))=0</formula>
    </cfRule>
  </conditionalFormatting>
  <conditionalFormatting sqref="G113:J114">
    <cfRule type="containsBlanks" dxfId="816" priority="67">
      <formula>LEN(TRIM(G113))=0</formula>
    </cfRule>
  </conditionalFormatting>
  <conditionalFormatting sqref="G116:J117">
    <cfRule type="containsBlanks" dxfId="815" priority="158">
      <formula>LEN(TRIM(G116))=0</formula>
    </cfRule>
  </conditionalFormatting>
  <conditionalFormatting sqref="G119:J120">
    <cfRule type="containsBlanks" dxfId="814" priority="156">
      <formula>LEN(TRIM(G119))=0</formula>
    </cfRule>
  </conditionalFormatting>
  <conditionalFormatting sqref="G122:J123">
    <cfRule type="containsBlanks" dxfId="813" priority="157">
      <formula>LEN(TRIM(G122))=0</formula>
    </cfRule>
  </conditionalFormatting>
  <conditionalFormatting sqref="G125:J126">
    <cfRule type="containsBlanks" dxfId="812" priority="70">
      <formula>LEN(TRIM(G125))=0</formula>
    </cfRule>
  </conditionalFormatting>
  <conditionalFormatting sqref="G128:J129">
    <cfRule type="containsBlanks" dxfId="811" priority="69">
      <formula>LEN(TRIM(G128))=0</formula>
    </cfRule>
  </conditionalFormatting>
  <conditionalFormatting sqref="G131:J132">
    <cfRule type="containsBlanks" dxfId="810" priority="155">
      <formula>LEN(TRIM(G131))=0</formula>
    </cfRule>
  </conditionalFormatting>
  <conditionalFormatting sqref="G181:G190">
    <cfRule type="expression" dxfId="809" priority="114">
      <formula>OR($F181="No",$F181="Don't know")</formula>
    </cfRule>
  </conditionalFormatting>
  <conditionalFormatting sqref="G192:K193">
    <cfRule type="expression" dxfId="808" priority="68">
      <formula>OR($F192="No",$F192="Don't know")</formula>
    </cfRule>
  </conditionalFormatting>
  <conditionalFormatting sqref="H25:H26 H84 G95:J96 O279 H286:I288 H290:I295 O314">
    <cfRule type="containsBlanks" dxfId="807" priority="286">
      <formula>LEN(TRIM(G25))=0</formula>
    </cfRule>
  </conditionalFormatting>
  <conditionalFormatting sqref="H29:H32">
    <cfRule type="containsBlanks" dxfId="806" priority="54">
      <formula>LEN(TRIM(H29))=0</formula>
    </cfRule>
  </conditionalFormatting>
  <conditionalFormatting sqref="H141">
    <cfRule type="containsBlanks" dxfId="805" priority="223">
      <formula>LEN(TRIM(H141))=0</formula>
    </cfRule>
  </conditionalFormatting>
  <conditionalFormatting sqref="H141:H144">
    <cfRule type="expression" dxfId="804" priority="148">
      <formula>#REF!="Don't know"</formula>
    </cfRule>
    <cfRule type="expression" dxfId="803" priority="149">
      <formula>#REF!="No"</formula>
    </cfRule>
  </conditionalFormatting>
  <conditionalFormatting sqref="H142">
    <cfRule type="containsBlanks" dxfId="802" priority="151">
      <formula>LEN(TRIM(H142))=0</formula>
    </cfRule>
  </conditionalFormatting>
  <conditionalFormatting sqref="H143">
    <cfRule type="containsBlanks" dxfId="801" priority="152">
      <formula>LEN(TRIM(H143))=0</formula>
    </cfRule>
  </conditionalFormatting>
  <conditionalFormatting sqref="H144:H145">
    <cfRule type="containsBlanks" dxfId="800" priority="150">
      <formula>LEN(TRIM(H144))=0</formula>
    </cfRule>
  </conditionalFormatting>
  <conditionalFormatting sqref="H145">
    <cfRule type="expression" dxfId="799" priority="153">
      <formula>#REF!="Don't know"</formula>
    </cfRule>
    <cfRule type="expression" dxfId="798" priority="154">
      <formula>#REF!="No"</formula>
    </cfRule>
  </conditionalFormatting>
  <conditionalFormatting sqref="H147 K141">
    <cfRule type="expression" dxfId="797" priority="277">
      <formula>#REF!="Don't know"</formula>
    </cfRule>
    <cfRule type="expression" dxfId="796" priority="278">
      <formula>#REF!="No"</formula>
    </cfRule>
  </conditionalFormatting>
  <conditionalFormatting sqref="H147">
    <cfRule type="containsBlanks" dxfId="795" priority="276">
      <formula>LEN(TRIM(H147))=0</formula>
    </cfRule>
  </conditionalFormatting>
  <conditionalFormatting sqref="H215">
    <cfRule type="containsBlanks" dxfId="794" priority="266">
      <formula>LEN(TRIM(H215))=0</formula>
    </cfRule>
    <cfRule type="expression" dxfId="793" priority="267">
      <formula>#REF!="Don't know"</formula>
    </cfRule>
    <cfRule type="expression" dxfId="792" priority="268">
      <formula>#REF!="No"</formula>
    </cfRule>
  </conditionalFormatting>
  <conditionalFormatting sqref="H217:H220">
    <cfRule type="containsBlanks" dxfId="791" priority="104">
      <formula>LEN(TRIM(H217))=0</formula>
    </cfRule>
    <cfRule type="expression" dxfId="790" priority="105">
      <formula>$H$120="Don't know"</formula>
    </cfRule>
    <cfRule type="expression" dxfId="789" priority="106">
      <formula>$H$120="no"</formula>
    </cfRule>
  </conditionalFormatting>
  <conditionalFormatting sqref="H223:H224">
    <cfRule type="containsBlanks" dxfId="788" priority="102">
      <formula>LEN(TRIM(H223))=0</formula>
    </cfRule>
  </conditionalFormatting>
  <conditionalFormatting sqref="H227">
    <cfRule type="containsBlanks" dxfId="787" priority="242">
      <formula>LEN(TRIM(H227))=0</formula>
    </cfRule>
  </conditionalFormatting>
  <conditionalFormatting sqref="H304:H306">
    <cfRule type="containsBlanks" dxfId="786" priority="92">
      <formula>LEN(TRIM(H304))=0</formula>
    </cfRule>
  </conditionalFormatting>
  <conditionalFormatting sqref="H308:H314">
    <cfRule type="containsBlanks" dxfId="785" priority="88">
      <formula>LEN(TRIM(H308))=0</formula>
    </cfRule>
  </conditionalFormatting>
  <conditionalFormatting sqref="H315">
    <cfRule type="expression" dxfId="784" priority="176">
      <formula>H314 = "No"</formula>
    </cfRule>
  </conditionalFormatting>
  <conditionalFormatting sqref="H317:H318">
    <cfRule type="containsBlanks" dxfId="783" priority="87">
      <formula>LEN(TRIM(H317))=0</formula>
    </cfRule>
  </conditionalFormatting>
  <conditionalFormatting sqref="H320">
    <cfRule type="containsBlanks" dxfId="782" priority="86">
      <formula>LEN(TRIM(H320))=0</formula>
    </cfRule>
  </conditionalFormatting>
  <conditionalFormatting sqref="H373:H374">
    <cfRule type="containsBlanks" dxfId="781" priority="248">
      <formula>LEN(TRIM(H373))=0</formula>
    </cfRule>
  </conditionalFormatting>
  <conditionalFormatting sqref="H377 H376:I376">
    <cfRule type="containsBlanks" dxfId="780" priority="264">
      <formula>LEN(TRIM(H376))=0</formula>
    </cfRule>
  </conditionalFormatting>
  <conditionalFormatting sqref="H380:H382">
    <cfRule type="containsBlanks" dxfId="779" priority="74">
      <formula>LEN(TRIM(H380))=0</formula>
    </cfRule>
  </conditionalFormatting>
  <conditionalFormatting sqref="H380:H386">
    <cfRule type="containsBlanks" priority="56">
      <formula>LEN(TRIM(H380))=0</formula>
    </cfRule>
  </conditionalFormatting>
  <conditionalFormatting sqref="H383:H386">
    <cfRule type="containsBlanks" dxfId="778" priority="55">
      <formula>LEN(TRIM(H383))=0</formula>
    </cfRule>
  </conditionalFormatting>
  <conditionalFormatting sqref="H388">
    <cfRule type="containsBlanks" dxfId="777" priority="183">
      <formula>LEN(TRIM(H388))=0</formula>
    </cfRule>
    <cfRule type="containsBlanks" priority="184">
      <formula>LEN(TRIM(H388))=0</formula>
    </cfRule>
  </conditionalFormatting>
  <conditionalFormatting sqref="H281:I284">
    <cfRule type="containsBlanks" dxfId="776" priority="95">
      <formula>LEN(TRIM(H281))=0</formula>
    </cfRule>
  </conditionalFormatting>
  <conditionalFormatting sqref="H297:I299">
    <cfRule type="containsBlanks" dxfId="775" priority="93">
      <formula>LEN(TRIM(H297))=0</formula>
    </cfRule>
  </conditionalFormatting>
  <conditionalFormatting sqref="H376:I376 H377">
    <cfRule type="containsBlanks" priority="265">
      <formula>LEN(TRIM(H376))=0</formula>
    </cfRule>
  </conditionalFormatting>
  <conditionalFormatting sqref="H377:I377">
    <cfRule type="expression" dxfId="774" priority="178">
      <formula>OR($H$376="No PSE plan started/developed",$H$376="Don't know",$H$376="Yes PSE plan but no FP/RH component")</formula>
    </cfRule>
  </conditionalFormatting>
  <conditionalFormatting sqref="H381:I381">
    <cfRule type="expression" dxfId="773" priority="73">
      <formula>OR($H$344="No",$H$344="Don't know")</formula>
    </cfRule>
  </conditionalFormatting>
  <conditionalFormatting sqref="H141:J141">
    <cfRule type="expression" dxfId="772" priority="198">
      <formula>OR($G$139="No",$G$139="Don't know")</formula>
    </cfRule>
  </conditionalFormatting>
  <conditionalFormatting sqref="H142:J144">
    <cfRule type="expression" dxfId="771" priority="147">
      <formula>OR($G$111="No",$G$111="Don't know")</formula>
    </cfRule>
  </conditionalFormatting>
  <conditionalFormatting sqref="H148:J148">
    <cfRule type="expression" dxfId="770" priority="193">
      <formula>OR($H$147="No",$H$147="Don't know")</formula>
    </cfRule>
  </conditionalFormatting>
  <conditionalFormatting sqref="H217:J221">
    <cfRule type="expression" dxfId="769" priority="103">
      <formula>OR($H$187="No",$H$187="Don't know")</formula>
    </cfRule>
  </conditionalFormatting>
  <conditionalFormatting sqref="H230:J231">
    <cfRule type="expression" dxfId="768" priority="192">
      <formula>AND($H$223="No",$H$224="No")</formula>
    </cfRule>
  </conditionalFormatting>
  <conditionalFormatting sqref="H231:J231">
    <cfRule type="expression" dxfId="767" priority="188">
      <formula>OR($H$230="No","Don't know")</formula>
    </cfRule>
  </conditionalFormatting>
  <conditionalFormatting sqref="H306:J306">
    <cfRule type="expression" dxfId="766" priority="91">
      <formula>OR($H$277="No",$H$277="Don't know")</formula>
    </cfRule>
  </conditionalFormatting>
  <conditionalFormatting sqref="H307:J307">
    <cfRule type="expression" dxfId="765" priority="89">
      <formula>OR($H$278="No",$H$278="Don't know",$H$277="No",$H$277="Don't know")</formula>
    </cfRule>
  </conditionalFormatting>
  <conditionalFormatting sqref="H315:J315">
    <cfRule type="containsBlanks" dxfId="764" priority="245">
      <formula>LEN(TRIM(H315))=0</formula>
    </cfRule>
  </conditionalFormatting>
  <conditionalFormatting sqref="H319:J319">
    <cfRule type="expression" dxfId="763" priority="83">
      <formula>OR($H$290="No",$H$290="Don't know")</formula>
    </cfRule>
    <cfRule type="containsBlanks" dxfId="762" priority="85">
      <formula>LEN(TRIM(H319))=0</formula>
    </cfRule>
  </conditionalFormatting>
  <conditionalFormatting sqref="H321:J321">
    <cfRule type="expression" dxfId="761" priority="81">
      <formula>OR($H$292="No",$H$292="Don't know",$H$292="Not applicable")</formula>
    </cfRule>
  </conditionalFormatting>
  <conditionalFormatting sqref="H322:J322">
    <cfRule type="expression" dxfId="760" priority="82">
      <formula>$H$292="Yes"</formula>
    </cfRule>
    <cfRule type="containsBlanks" dxfId="759" priority="84">
      <formula>LEN(TRIM(H322))=0</formula>
    </cfRule>
  </conditionalFormatting>
  <conditionalFormatting sqref="H375:N375">
    <cfRule type="expression" dxfId="758" priority="187">
      <formula>OR($H$374="No",$H$374="Don't know")</formula>
    </cfRule>
  </conditionalFormatting>
  <conditionalFormatting sqref="I6">
    <cfRule type="expression" dxfId="757" priority="238">
      <formula>$N$13="No"</formula>
    </cfRule>
    <cfRule type="expression" dxfId="756" priority="239">
      <formula>$N$13="Not applicable"</formula>
    </cfRule>
    <cfRule type="expression" dxfId="755" priority="240">
      <formula>$N$13="Don't know"</formula>
    </cfRule>
    <cfRule type="containsBlanks" dxfId="754" priority="241">
      <formula>LEN(TRIM(I6))=0</formula>
    </cfRule>
  </conditionalFormatting>
  <conditionalFormatting sqref="I10:I12">
    <cfRule type="expression" dxfId="753" priority="209">
      <formula>$I$6="No"</formula>
    </cfRule>
  </conditionalFormatting>
  <conditionalFormatting sqref="I10:I18">
    <cfRule type="containsBlanks" dxfId="752" priority="234">
      <formula>LEN(TRIM(I10))=0</formula>
    </cfRule>
    <cfRule type="expression" dxfId="751" priority="235">
      <formula>$N$13="No"</formula>
    </cfRule>
    <cfRule type="expression" dxfId="750" priority="236">
      <formula>$N$13="Not applicable"</formula>
    </cfRule>
    <cfRule type="expression" dxfId="749" priority="237">
      <formula>$N$13="Don't know"</formula>
    </cfRule>
  </conditionalFormatting>
  <conditionalFormatting sqref="I10:I23">
    <cfRule type="expression" dxfId="748" priority="202">
      <formula>OR($I$6="No",$I$6="Don't know")</formula>
    </cfRule>
  </conditionalFormatting>
  <conditionalFormatting sqref="I19:I23">
    <cfRule type="expression" dxfId="747" priority="203">
      <formula>$I$6="No"</formula>
    </cfRule>
    <cfRule type="containsBlanks" dxfId="746" priority="204">
      <formula>LEN(TRIM(I19))=0</formula>
    </cfRule>
    <cfRule type="expression" dxfId="745" priority="205">
      <formula>$N$13="No"</formula>
    </cfRule>
    <cfRule type="expression" dxfId="744" priority="206">
      <formula>$N$13="Not applicable"</formula>
    </cfRule>
    <cfRule type="expression" dxfId="743" priority="207">
      <formula>$N$13="Don't know"</formula>
    </cfRule>
  </conditionalFormatting>
  <conditionalFormatting sqref="I42">
    <cfRule type="containsBlanks" dxfId="742" priority="273">
      <formula>LEN(TRIM(I42))=0</formula>
    </cfRule>
  </conditionalFormatting>
  <conditionalFormatting sqref="J25:J28">
    <cfRule type="containsBlanks" dxfId="741" priority="186">
      <formula>LEN(TRIM(J25))=0</formula>
    </cfRule>
  </conditionalFormatting>
  <conditionalFormatting sqref="J33">
    <cfRule type="containsBlanks" dxfId="740" priority="280">
      <formula>LEN(TRIM(J33))=0</formula>
    </cfRule>
  </conditionalFormatting>
  <conditionalFormatting sqref="J35">
    <cfRule type="containsBlanks" dxfId="739" priority="279">
      <formula>LEN(TRIM(J35))=0</formula>
    </cfRule>
  </conditionalFormatting>
  <conditionalFormatting sqref="J67:J70">
    <cfRule type="expression" dxfId="738" priority="181">
      <formula>($J$59=0)</formula>
    </cfRule>
    <cfRule type="containsBlanks" dxfId="737" priority="257">
      <formula>LEN(TRIM(J67))=0</formula>
    </cfRule>
  </conditionalFormatting>
  <conditionalFormatting sqref="J154">
    <cfRule type="containsBlanks" dxfId="736" priority="139">
      <formula>LEN(TRIM(J154))=0</formula>
    </cfRule>
  </conditionalFormatting>
  <conditionalFormatting sqref="J155:J157">
    <cfRule type="containsBlanks" dxfId="735" priority="135">
      <formula>LEN(TRIM(J155))=0</formula>
    </cfRule>
  </conditionalFormatting>
  <conditionalFormatting sqref="J159:J161 G164 J164">
    <cfRule type="containsBlanks" dxfId="734" priority="137">
      <formula>LEN(TRIM(G159))=0</formula>
    </cfRule>
  </conditionalFormatting>
  <conditionalFormatting sqref="J282:J283">
    <cfRule type="containsBlanks" dxfId="733" priority="66">
      <formula>LEN(TRIM(J282))=0</formula>
    </cfRule>
  </conditionalFormatting>
  <conditionalFormatting sqref="J288">
    <cfRule type="containsBlanks" dxfId="732" priority="63">
      <formula>LEN(TRIM(J288))=0</formula>
    </cfRule>
  </conditionalFormatting>
  <conditionalFormatting sqref="J292">
    <cfRule type="containsBlanks" dxfId="731" priority="61">
      <formula>LEN(TRIM(J292))=0</formula>
    </cfRule>
  </conditionalFormatting>
  <conditionalFormatting sqref="J297">
    <cfRule type="containsBlanks" dxfId="730" priority="59">
      <formula>LEN(TRIM(J297))=0</formula>
    </cfRule>
  </conditionalFormatting>
  <conditionalFormatting sqref="J299">
    <cfRule type="containsBlanks" dxfId="729" priority="58">
      <formula>LEN(TRIM(J299))=0</formula>
    </cfRule>
  </conditionalFormatting>
  <conditionalFormatting sqref="J326:J327">
    <cfRule type="containsBlanks" dxfId="728" priority="258">
      <formula>LEN(TRIM(J326))=0</formula>
    </cfRule>
  </conditionalFormatting>
  <conditionalFormatting sqref="J330">
    <cfRule type="containsBlanks" dxfId="727" priority="256">
      <formula>LEN(TRIM(J330))=0</formula>
    </cfRule>
  </conditionalFormatting>
  <conditionalFormatting sqref="J332:J333">
    <cfRule type="containsBlanks" dxfId="726" priority="224">
      <formula>LEN(TRIM(J332))=0</formula>
    </cfRule>
  </conditionalFormatting>
  <conditionalFormatting sqref="J336">
    <cfRule type="containsBlanks" dxfId="725" priority="255">
      <formula>LEN(TRIM(J336))=0</formula>
    </cfRule>
  </conditionalFormatting>
  <conditionalFormatting sqref="J338:J339">
    <cfRule type="containsBlanks" dxfId="724" priority="80">
      <formula>LEN(TRIM(J338))=0</formula>
    </cfRule>
  </conditionalFormatting>
  <conditionalFormatting sqref="J342">
    <cfRule type="containsBlanks" dxfId="723" priority="254">
      <formula>LEN(TRIM(J342))=0</formula>
    </cfRule>
  </conditionalFormatting>
  <conditionalFormatting sqref="J344:J345">
    <cfRule type="containsBlanks" dxfId="722" priority="79">
      <formula>LEN(TRIM(J344))=0</formula>
    </cfRule>
  </conditionalFormatting>
  <conditionalFormatting sqref="J348">
    <cfRule type="containsBlanks" dxfId="721" priority="253">
      <formula>LEN(TRIM(J348))=0</formula>
    </cfRule>
  </conditionalFormatting>
  <conditionalFormatting sqref="J350:J351">
    <cfRule type="containsBlanks" dxfId="720" priority="78">
      <formula>LEN(TRIM(J350))=0</formula>
    </cfRule>
  </conditionalFormatting>
  <conditionalFormatting sqref="J354">
    <cfRule type="containsBlanks" dxfId="719" priority="246">
      <formula>LEN(TRIM(J354))=0</formula>
    </cfRule>
  </conditionalFormatting>
  <conditionalFormatting sqref="J356:J357">
    <cfRule type="containsBlanks" dxfId="718" priority="77">
      <formula>LEN(TRIM(J356))=0</formula>
    </cfRule>
  </conditionalFormatting>
  <conditionalFormatting sqref="J360">
    <cfRule type="containsBlanks" dxfId="717" priority="252">
      <formula>LEN(TRIM(J360))=0</formula>
    </cfRule>
  </conditionalFormatting>
  <conditionalFormatting sqref="J362:J363">
    <cfRule type="containsBlanks" dxfId="716" priority="76">
      <formula>LEN(TRIM(J362))=0</formula>
    </cfRule>
  </conditionalFormatting>
  <conditionalFormatting sqref="J366">
    <cfRule type="containsBlanks" dxfId="715" priority="251">
      <formula>LEN(TRIM(J366))=0</formula>
    </cfRule>
  </conditionalFormatting>
  <conditionalFormatting sqref="J368:J369">
    <cfRule type="containsBlanks" dxfId="714" priority="75">
      <formula>LEN(TRIM(J368))=0</formula>
    </cfRule>
  </conditionalFormatting>
  <conditionalFormatting sqref="J372">
    <cfRule type="containsBlanks" dxfId="713" priority="250">
      <formula>LEN(TRIM(J372))=0</formula>
    </cfRule>
  </conditionalFormatting>
  <conditionalFormatting sqref="J151:L151">
    <cfRule type="expression" dxfId="712" priority="144">
      <formula>OR($G$92="No",$G$92="Don't know")</formula>
    </cfRule>
  </conditionalFormatting>
  <conditionalFormatting sqref="J152:L152">
    <cfRule type="expression" dxfId="711" priority="142">
      <formula>OR($G$93="No",$G$93="Don't know")</formula>
    </cfRule>
  </conditionalFormatting>
  <conditionalFormatting sqref="J153:L154">
    <cfRule type="expression" dxfId="710" priority="138">
      <formula>OR($G$94="No",$G$94="Don't know")</formula>
    </cfRule>
  </conditionalFormatting>
  <conditionalFormatting sqref="J155:L155">
    <cfRule type="expression" dxfId="709" priority="133">
      <formula>OR($G$95="No",$G$95="Don't know")</formula>
    </cfRule>
  </conditionalFormatting>
  <conditionalFormatting sqref="J156:L156">
    <cfRule type="expression" dxfId="708" priority="131">
      <formula>OR($G$96="No",$G$96="Don't know")</formula>
    </cfRule>
  </conditionalFormatting>
  <conditionalFormatting sqref="J157:L157">
    <cfRule type="expression" dxfId="707" priority="129">
      <formula>OR($G$97="No",$G$97="Don't know")</formula>
    </cfRule>
  </conditionalFormatting>
  <conditionalFormatting sqref="J159:L159">
    <cfRule type="expression" dxfId="706" priority="126">
      <formula>OR($G$99="No",$G$99="Don't know")</formula>
    </cfRule>
  </conditionalFormatting>
  <conditionalFormatting sqref="J160:L160">
    <cfRule type="expression" dxfId="705" priority="124">
      <formula>OR($G$100="No",$G$100="Don't know")</formula>
    </cfRule>
  </conditionalFormatting>
  <conditionalFormatting sqref="J161:L161">
    <cfRule type="expression" dxfId="704" priority="122">
      <formula>OR($G$101="No",$G$101="Don't know")</formula>
    </cfRule>
  </conditionalFormatting>
  <conditionalFormatting sqref="J164:L164">
    <cfRule type="expression" dxfId="703" priority="120">
      <formula>OR($G$104="No",$G$104="Don't know")</formula>
    </cfRule>
  </conditionalFormatting>
  <conditionalFormatting sqref="J139:N139">
    <cfRule type="expression" dxfId="702" priority="199">
      <formula>OR($G$139="No",$G$139="Don't know")</formula>
    </cfRule>
  </conditionalFormatting>
  <conditionalFormatting sqref="K94">
    <cfRule type="expression" dxfId="701" priority="177">
      <formula>OR($H$84="No",$H$84="Don't know")</formula>
    </cfRule>
  </conditionalFormatting>
  <conditionalFormatting sqref="K97">
    <cfRule type="expression" dxfId="700" priority="174">
      <formula>OR($H$84="No",$H$84="Don't know")</formula>
    </cfRule>
  </conditionalFormatting>
  <conditionalFormatting sqref="K100">
    <cfRule type="expression" dxfId="699" priority="173">
      <formula>OR($H$84="No",$H$84="Don't know")</formula>
    </cfRule>
  </conditionalFormatting>
  <conditionalFormatting sqref="K103">
    <cfRule type="expression" dxfId="698" priority="172">
      <formula>OR($H$84="No",$H$84="Don't know")</formula>
    </cfRule>
  </conditionalFormatting>
  <conditionalFormatting sqref="K106">
    <cfRule type="expression" dxfId="697" priority="171">
      <formula>OR($H$84="No",$H$84="Don't know")</formula>
    </cfRule>
  </conditionalFormatting>
  <conditionalFormatting sqref="K109">
    <cfRule type="expression" dxfId="696" priority="170">
      <formula>OR($H$84="No",$H$84="Don't know")</formula>
    </cfRule>
  </conditionalFormatting>
  <conditionalFormatting sqref="K112">
    <cfRule type="expression" dxfId="695" priority="169">
      <formula>OR($H$84="No",$H$84="Don't know")</formula>
    </cfRule>
  </conditionalFormatting>
  <conditionalFormatting sqref="K115">
    <cfRule type="expression" dxfId="694" priority="168">
      <formula>OR($H$84="No",$H$84="Don't know")</formula>
    </cfRule>
  </conditionalFormatting>
  <conditionalFormatting sqref="K118">
    <cfRule type="expression" dxfId="693" priority="167">
      <formula>OR($H$84="No",$H$84="Don't know")</formula>
    </cfRule>
  </conditionalFormatting>
  <conditionalFormatting sqref="K121">
    <cfRule type="expression" dxfId="692" priority="166">
      <formula>OR($H$84="No",$H$84="Don't know")</formula>
    </cfRule>
  </conditionalFormatting>
  <conditionalFormatting sqref="K124">
    <cfRule type="expression" dxfId="691" priority="165">
      <formula>OR($H$84="No",$H$84="Don't know")</formula>
    </cfRule>
  </conditionalFormatting>
  <conditionalFormatting sqref="K127">
    <cfRule type="expression" dxfId="690" priority="164">
      <formula>OR($H$84="No",$H$84="Don't know")</formula>
    </cfRule>
  </conditionalFormatting>
  <conditionalFormatting sqref="K130">
    <cfRule type="expression" dxfId="689" priority="163">
      <formula>OR($H$84="No",$H$84="Don't know")</formula>
    </cfRule>
  </conditionalFormatting>
  <conditionalFormatting sqref="K141 H230 K223">
    <cfRule type="containsBlanks" dxfId="688" priority="282">
      <formula>LEN(TRIM(H141))=0</formula>
    </cfRule>
  </conditionalFormatting>
  <conditionalFormatting sqref="K233:K245">
    <cfRule type="containsBlanks" dxfId="687" priority="100">
      <formula>LEN(TRIM(K233))=0</formula>
    </cfRule>
  </conditionalFormatting>
  <conditionalFormatting sqref="K247">
    <cfRule type="containsBlanks" dxfId="686" priority="99">
      <formula>LEN(TRIM(K247))=0</formula>
    </cfRule>
  </conditionalFormatting>
  <conditionalFormatting sqref="K286:L288">
    <cfRule type="containsBlanks" dxfId="685" priority="94">
      <formula>LEN(TRIM(K286))=0</formula>
    </cfRule>
  </conditionalFormatting>
  <conditionalFormatting sqref="K281:M284">
    <cfRule type="containsBlanks" dxfId="684" priority="65">
      <formula>LEN(TRIM(K281))=0</formula>
    </cfRule>
  </conditionalFormatting>
  <conditionalFormatting sqref="K290:M295">
    <cfRule type="containsBlanks" dxfId="683" priority="60">
      <formula>LEN(TRIM(K290))=0</formula>
    </cfRule>
  </conditionalFormatting>
  <conditionalFormatting sqref="K297:M299">
    <cfRule type="containsBlanks" dxfId="682" priority="57">
      <formula>LEN(TRIM(K297))=0</formula>
    </cfRule>
  </conditionalFormatting>
  <conditionalFormatting sqref="K19:N23">
    <cfRule type="expression" dxfId="681" priority="208">
      <formula>OR($I$6="No",$I$6="Don't know")</formula>
    </cfRule>
    <cfRule type="containsBlanks" dxfId="680" priority="247">
      <formula>LEN(TRIM(K19))=0</formula>
    </cfRule>
  </conditionalFormatting>
  <conditionalFormatting sqref="L10:N10">
    <cfRule type="expression" dxfId="679" priority="233">
      <formula>OR($I$10="No",$I$10="Don't know",$I$10="Not applicable")</formula>
    </cfRule>
  </conditionalFormatting>
  <conditionalFormatting sqref="L10:N18">
    <cfRule type="expression" dxfId="678" priority="196">
      <formula>OR($I$6="No",$I$6="Don't know")</formula>
    </cfRule>
  </conditionalFormatting>
  <conditionalFormatting sqref="L11:N11">
    <cfRule type="expression" dxfId="677" priority="232">
      <formula>OR($I$11="No",$I$11="Don't know",$I$11="Not applicable")</formula>
    </cfRule>
  </conditionalFormatting>
  <conditionalFormatting sqref="L12:N12">
    <cfRule type="expression" dxfId="676" priority="231">
      <formula>OR($I$12="No",$I$12="Don't know",$I$12="Not applicable")</formula>
    </cfRule>
  </conditionalFormatting>
  <conditionalFormatting sqref="L13:N13">
    <cfRule type="expression" dxfId="675" priority="230">
      <formula>OR($I$13="No",$I$13="Don't know",$I$13="Not applicable")</formula>
    </cfRule>
  </conditionalFormatting>
  <conditionalFormatting sqref="L14:N14">
    <cfRule type="expression" dxfId="674" priority="229">
      <formula>OR($I$14="No",$I$14="Don't know",$I$14="Not applicable")</formula>
    </cfRule>
  </conditionalFormatting>
  <conditionalFormatting sqref="L15:N15">
    <cfRule type="expression" dxfId="673" priority="228">
      <formula>OR($I$15="No",$I$15="Don't know",$I$15="Not applicable")</formula>
    </cfRule>
  </conditionalFormatting>
  <conditionalFormatting sqref="L16:N16">
    <cfRule type="expression" dxfId="672" priority="227">
      <formula>OR($I$16="No",$I$16="Don't know",$I$16="Not applicable")</formula>
    </cfRule>
  </conditionalFormatting>
  <conditionalFormatting sqref="L17:N17">
    <cfRule type="expression" dxfId="671" priority="225">
      <formula>OR($I$17="Neither",$I$17="Don't know",$I$17="Not applicable")</formula>
    </cfRule>
  </conditionalFormatting>
  <conditionalFormatting sqref="L18:N18">
    <cfRule type="expression" dxfId="670" priority="226">
      <formula>OR($I$18="No",$I$18="Don't know",$I$18="Not applicable")</formula>
    </cfRule>
  </conditionalFormatting>
  <conditionalFormatting sqref="M286">
    <cfRule type="containsBlanks" dxfId="669" priority="64">
      <formula>LEN(TRIM(M286))=0</formula>
    </cfRule>
  </conditionalFormatting>
  <conditionalFormatting sqref="M288">
    <cfRule type="containsBlanks" dxfId="668" priority="62">
      <formula>LEN(TRIM(M288))=0</formula>
    </cfRule>
  </conditionalFormatting>
  <conditionalFormatting sqref="N55">
    <cfRule type="containsBlanks" dxfId="667" priority="72">
      <formula>LEN(TRIM(N55))=0</formula>
    </cfRule>
  </conditionalFormatting>
  <conditionalFormatting sqref="O6:O7">
    <cfRule type="containsBlanks" dxfId="666" priority="275">
      <formula>LEN(TRIM(O6))=0</formula>
    </cfRule>
  </conditionalFormatting>
  <conditionalFormatting sqref="O19:O21 O25:O28 O31:O33 O35 O84 O139 O145 O147">
    <cfRule type="containsBlanks" dxfId="665" priority="284">
      <formula>LEN(TRIM(O19))=0</formula>
    </cfRule>
  </conditionalFormatting>
  <conditionalFormatting sqref="O42">
    <cfRule type="containsBlanks" dxfId="664" priority="274">
      <formula>LEN(TRIM(O42))=0</formula>
    </cfRule>
  </conditionalFormatting>
  <conditionalFormatting sqref="O44:O49 O91:O137">
    <cfRule type="containsBlanks" dxfId="663" priority="221">
      <formula>LEN(TRIM(O44))=0</formula>
    </cfRule>
  </conditionalFormatting>
  <conditionalFormatting sqref="O52:O56">
    <cfRule type="containsBlanks" dxfId="662" priority="71">
      <formula>LEN(TRIM(O52))=0</formula>
    </cfRule>
  </conditionalFormatting>
  <conditionalFormatting sqref="O66:O71">
    <cfRule type="containsBlanks" dxfId="661" priority="220">
      <formula>LEN(TRIM(O66))=0</formula>
    </cfRule>
  </conditionalFormatting>
  <conditionalFormatting sqref="O73:O81">
    <cfRule type="containsBlanks" dxfId="660" priority="219">
      <formula>LEN(TRIM(O73))=0</formula>
    </cfRule>
  </conditionalFormatting>
  <conditionalFormatting sqref="O150:O165">
    <cfRule type="containsBlanks" dxfId="659" priority="218">
      <formula>LEN(TRIM(O150))=0</formula>
    </cfRule>
  </conditionalFormatting>
  <conditionalFormatting sqref="O167:O228">
    <cfRule type="containsBlanks" dxfId="658" priority="217">
      <formula>LEN(TRIM(O167))=0</formula>
    </cfRule>
  </conditionalFormatting>
  <conditionalFormatting sqref="O269:O277">
    <cfRule type="containsBlanks" dxfId="657" priority="215">
      <formula>LEN(TRIM(O269))=0</formula>
    </cfRule>
  </conditionalFormatting>
  <conditionalFormatting sqref="O282">
    <cfRule type="containsBlanks" dxfId="656" priority="214">
      <formula>LEN(TRIM(O282))=0</formula>
    </cfRule>
  </conditionalFormatting>
  <conditionalFormatting sqref="O304:O310">
    <cfRule type="containsBlanks" dxfId="655" priority="90">
      <formula>LEN(TRIM(O304))=0</formula>
    </cfRule>
  </conditionalFormatting>
  <conditionalFormatting sqref="O317:O322">
    <cfRule type="containsBlanks" dxfId="654" priority="213">
      <formula>LEN(TRIM(O317))=0</formula>
    </cfRule>
  </conditionalFormatting>
  <conditionalFormatting sqref="O324:O372">
    <cfRule type="timePeriod" dxfId="653" priority="212" timePeriod="yesterday">
      <formula>FLOOR(O324,1)=TODAY()-1</formula>
    </cfRule>
  </conditionalFormatting>
  <conditionalFormatting sqref="O324:O374">
    <cfRule type="containsBlanks" dxfId="652" priority="249">
      <formula>LEN(TRIM(O324))=0</formula>
    </cfRule>
  </conditionalFormatting>
  <conditionalFormatting sqref="O376">
    <cfRule type="containsBlanks" dxfId="651" priority="244">
      <formula>LEN(TRIM(O376))=0</formula>
    </cfRule>
  </conditionalFormatting>
  <conditionalFormatting sqref="G180:K180">
    <cfRule type="expression" dxfId="650" priority="53">
      <formula>OR($F180="No",$F180="Don't know")</formula>
    </cfRule>
  </conditionalFormatting>
  <conditionalFormatting sqref="L192">
    <cfRule type="containsBlanks" dxfId="649" priority="50">
      <formula>LEN(TRIM(L192))=0</formula>
    </cfRule>
    <cfRule type="expression" dxfId="648" priority="51">
      <formula>$H$120="Don't know"</formula>
    </cfRule>
    <cfRule type="expression" dxfId="647" priority="52">
      <formula>$H$120="no"</formula>
    </cfRule>
  </conditionalFormatting>
  <conditionalFormatting sqref="L192:N192">
    <cfRule type="expression" dxfId="646" priority="49">
      <formula>OR($H$187="No",$H$187="Don't know")</formula>
    </cfRule>
  </conditionalFormatting>
  <conditionalFormatting sqref="L193">
    <cfRule type="containsBlanks" dxfId="645" priority="46">
      <formula>LEN(TRIM(L193))=0</formula>
    </cfRule>
    <cfRule type="expression" dxfId="644" priority="47">
      <formula>$H$120="Don't know"</formula>
    </cfRule>
    <cfRule type="expression" dxfId="643" priority="48">
      <formula>$H$120="no"</formula>
    </cfRule>
  </conditionalFormatting>
  <conditionalFormatting sqref="L193:N193">
    <cfRule type="expression" dxfId="642" priority="45">
      <formula>OR($H$187="No",$H$187="Don't know")</formula>
    </cfRule>
  </conditionalFormatting>
  <conditionalFormatting sqref="L168:L178">
    <cfRule type="containsBlanks" dxfId="641" priority="42">
      <formula>LEN(TRIM(L168))=0</formula>
    </cfRule>
    <cfRule type="expression" dxfId="640" priority="43">
      <formula>$H$120="Don't know"</formula>
    </cfRule>
    <cfRule type="expression" dxfId="639" priority="44">
      <formula>$H$120="no"</formula>
    </cfRule>
  </conditionalFormatting>
  <conditionalFormatting sqref="L168:N178">
    <cfRule type="expression" dxfId="638" priority="41">
      <formula>OR($H$187="No",$H$187="Don't know")</formula>
    </cfRule>
  </conditionalFormatting>
  <conditionalFormatting sqref="L180">
    <cfRule type="containsBlanks" dxfId="637" priority="38">
      <formula>LEN(TRIM(L180))=0</formula>
    </cfRule>
    <cfRule type="expression" dxfId="636" priority="39">
      <formula>$H$120="Don't know"</formula>
    </cfRule>
    <cfRule type="expression" dxfId="635" priority="40">
      <formula>$H$120="no"</formula>
    </cfRule>
  </conditionalFormatting>
  <conditionalFormatting sqref="L180:N180">
    <cfRule type="expression" dxfId="634" priority="37">
      <formula>OR($H$187="No",$H$187="Don't know")</formula>
    </cfRule>
  </conditionalFormatting>
  <conditionalFormatting sqref="L181">
    <cfRule type="containsBlanks" dxfId="633" priority="34">
      <formula>LEN(TRIM(L181))=0</formula>
    </cfRule>
    <cfRule type="expression" dxfId="632" priority="35">
      <formula>$H$120="Don't know"</formula>
    </cfRule>
    <cfRule type="expression" dxfId="631" priority="36">
      <formula>$H$120="no"</formula>
    </cfRule>
  </conditionalFormatting>
  <conditionalFormatting sqref="L181:N181">
    <cfRule type="expression" dxfId="630" priority="33">
      <formula>OR($H$187="No",$H$187="Don't know")</formula>
    </cfRule>
  </conditionalFormatting>
  <conditionalFormatting sqref="L182">
    <cfRule type="containsBlanks" dxfId="629" priority="30">
      <formula>LEN(TRIM(L182))=0</formula>
    </cfRule>
    <cfRule type="expression" dxfId="628" priority="31">
      <formula>$H$120="Don't know"</formula>
    </cfRule>
    <cfRule type="expression" dxfId="627" priority="32">
      <formula>$H$120="no"</formula>
    </cfRule>
  </conditionalFormatting>
  <conditionalFormatting sqref="L182:N182">
    <cfRule type="expression" dxfId="626" priority="29">
      <formula>OR($H$187="No",$H$187="Don't know")</formula>
    </cfRule>
  </conditionalFormatting>
  <conditionalFormatting sqref="L184">
    <cfRule type="containsBlanks" dxfId="625" priority="22">
      <formula>LEN(TRIM(L184))=0</formula>
    </cfRule>
    <cfRule type="expression" dxfId="624" priority="23">
      <formula>$H$120="Don't know"</formula>
    </cfRule>
    <cfRule type="expression" dxfId="623" priority="24">
      <formula>$H$120="no"</formula>
    </cfRule>
  </conditionalFormatting>
  <conditionalFormatting sqref="L184:N184">
    <cfRule type="expression" dxfId="622" priority="21">
      <formula>OR($H$187="No",$H$187="Don't know")</formula>
    </cfRule>
  </conditionalFormatting>
  <conditionalFormatting sqref="L187">
    <cfRule type="containsBlanks" dxfId="621" priority="14">
      <formula>LEN(TRIM(L187))=0</formula>
    </cfRule>
    <cfRule type="expression" dxfId="620" priority="15">
      <formula>$H$120="Don't know"</formula>
    </cfRule>
    <cfRule type="expression" dxfId="619" priority="16">
      <formula>$H$120="no"</formula>
    </cfRule>
  </conditionalFormatting>
  <conditionalFormatting sqref="L187:N187">
    <cfRule type="expression" dxfId="618" priority="13">
      <formula>OR($H$187="No",$H$187="Don't know")</formula>
    </cfRule>
  </conditionalFormatting>
  <conditionalFormatting sqref="L188">
    <cfRule type="containsBlanks" dxfId="617" priority="10">
      <formula>LEN(TRIM(L188))=0</formula>
    </cfRule>
    <cfRule type="expression" dxfId="616" priority="11">
      <formula>$H$120="Don't know"</formula>
    </cfRule>
    <cfRule type="expression" dxfId="615" priority="12">
      <formula>$H$120="no"</formula>
    </cfRule>
  </conditionalFormatting>
  <conditionalFormatting sqref="L188:N188">
    <cfRule type="expression" dxfId="614" priority="9">
      <formula>OR($H$187="No",$H$187="Don't know")</formula>
    </cfRule>
  </conditionalFormatting>
  <conditionalFormatting sqref="L189">
    <cfRule type="containsBlanks" dxfId="613" priority="6">
      <formula>LEN(TRIM(L189))=0</formula>
    </cfRule>
    <cfRule type="expression" dxfId="612" priority="7">
      <formula>$H$120="Don't know"</formula>
    </cfRule>
    <cfRule type="expression" dxfId="611" priority="8">
      <formula>$H$120="no"</formula>
    </cfRule>
  </conditionalFormatting>
  <conditionalFormatting sqref="L189:N189">
    <cfRule type="expression" dxfId="610" priority="5">
      <formula>OR($H$187="No",$H$187="Don't know")</formula>
    </cfRule>
  </conditionalFormatting>
  <conditionalFormatting sqref="L190">
    <cfRule type="containsBlanks" dxfId="609" priority="2">
      <formula>LEN(TRIM(L190))=0</formula>
    </cfRule>
    <cfRule type="expression" dxfId="608" priority="3">
      <formula>$H$120="Don't know"</formula>
    </cfRule>
    <cfRule type="expression" dxfId="607" priority="4">
      <formula>$H$120="no"</formula>
    </cfRule>
  </conditionalFormatting>
  <conditionalFormatting sqref="L190:N190">
    <cfRule type="expression" dxfId="606" priority="1">
      <formula>OR($H$187="No",$H$187="Don't know")</formula>
    </cfRule>
  </conditionalFormatting>
  <dataValidations count="106">
    <dataValidation type="list" allowBlank="1" showInputMessage="1" showErrorMessage="1" sqref="J326:K326 J332:K332 J362:K362 J344:K344 J350:K350 J356:K356 J368:K368" xr:uid="{8ACA35D4-3F93-4133-84FD-5974DD7E0C4A}">
      <formula1>"WHO-prequalified, SRA, Both WHO-PQ and SRA,No SRA or WHO-PQ products registered,Don't know"</formula1>
    </dataValidation>
    <dataValidation type="list" allowBlank="1" showInputMessage="1" showErrorMessage="1" sqref="H225" xr:uid="{2D343406-C7D5-4C35-94E3-5A07770D8847}">
      <formula1>"Yes, No, Don't know,Not applicable (no fees)"</formula1>
    </dataValidation>
    <dataValidation type="list" allowBlank="1" showInputMessage="1" showErrorMessage="1" sqref="G271" xr:uid="{1521D495-5F67-48B6-8AE3-26DED4E9C395}">
      <formula1>"Yes, No, Don't know, Not applicable (no LMIS)"</formula1>
    </dataValidation>
    <dataValidation type="list" allowBlank="1" showInputMessage="1" showErrorMessage="1" sqref="F260:F262 J67:J70" xr:uid="{00F13010-ACE3-4C0E-96BF-62A3F6EED82E}">
      <formula1>"Yes, No, Don't know,Not applicable"</formula1>
    </dataValidation>
    <dataValidation type="list" allowBlank="1" showInputMessage="1" showErrorMessage="1" sqref="F257 F263" xr:uid="{B48DB10D-3AFC-4923-B789-EF2834F7DBFA}">
      <formula1>"Yes, No"</formula1>
    </dataValidation>
    <dataValidation type="list" allowBlank="1" showInputMessage="1" showErrorMessage="1" sqref="M52:M56 M45 M47" xr:uid="{72197F37-CF9E-4BFC-82FD-9234B9F41E57}">
      <formula1>"Purchase/P.O. date,Shipment date,Delivery date,Other,Unknown,Not applicable"</formula1>
    </dataValidation>
    <dataValidation type="list" allowBlank="1" showInputMessage="1" showErrorMessage="1" sqref="H384:I384" xr:uid="{2A32CA72-5A7D-4D75-82D1-F339C87A84CE}">
      <formula1>"No impact, Reduced frequency of meetings, Prevented ability to meet, Don't know, Not applicable (no committee)"</formula1>
    </dataValidation>
    <dataValidation type="list" allowBlank="1" showInputMessage="1" showErrorMessage="1" sqref="L204:N214 I18 F264:F267 H230 I10:I16 I22:I23 H143:J143 L194:N202 H305:J306 L185:N186 L183:N183" xr:uid="{903BF85D-9F7B-4DA6-A7D7-5FB7FF09977D}">
      <formula1>"Yes, No, Don't know, Not applicable"</formula1>
    </dataValidation>
    <dataValidation type="list" allowBlank="1" showInputMessage="1" showErrorMessage="1" error="Please choose from the dropdown list." sqref="I21" xr:uid="{B9F7B981-DB5D-41EE-A20C-2FA71E7C2FCE}">
      <formula1>"0 times, 1 time, 2-3 times, 4 or more times, Don't know, Not applicable"</formula1>
    </dataValidation>
    <dataValidation type="list" allowBlank="1" showInputMessage="1" showErrorMessage="1" sqref="H25 J25" xr:uid="{71FB71E2-353C-47E1-A600-AFF51EF1DFE4}">
      <formula1>"January, February, March, April, May, June, July, August, September, October, November, December"</formula1>
    </dataValidation>
    <dataValidation type="list" allowBlank="1" showInputMessage="1" showErrorMessage="1" sqref="H31:J31" xr:uid="{EC1CB84B-9FAF-4972-A4F6-B9475867E247}">
      <formula1>"Annually, Twice a year, Quarterly, Monthly, Don’t Know, Other"</formula1>
    </dataValidation>
    <dataValidation type="list" allowBlank="1" showInputMessage="1" showErrorMessage="1" sqref="H145:J145 G125:N126 I42 F180:F190 H223:H224 F204:F214 G139 H147:J147 G131:N132 J33 H84 F168:F178 F192:F202 H215:J215 J35 H373:H374 F45 F47 G269 H227 I6 K233:K245 G95:J96 G135:J136 G98:K99 G101:N102 G104:N105 G107:N108 G113:N114 G110:N111 G116:N117 G122:N123 G119:N120 L99 M98:M99 G128:N129" xr:uid="{437646BB-E648-465F-AB67-71FD222172F1}">
      <formula1>"Yes, No, Don't know"</formula1>
    </dataValidation>
    <dataValidation type="list" allowBlank="1" showInputMessage="1" showErrorMessage="1" sqref="F52:F56 N55:O55" xr:uid="{60373B76-4BD6-4E32-BCE0-4C37CA3EAC2C}">
      <formula1>"In-kind, Cash, Don't know, Not applicable"</formula1>
    </dataValidation>
    <dataValidation type="list" allowBlank="1" showInputMessage="1" showErrorMessage="1" sqref="H314 H310 H322 H320 H318" xr:uid="{22E389F1-FFE2-45ED-9EA6-CCA891EC8C85}">
      <formula1>"Yes, No, Don’t know, Not applicable"</formula1>
    </dataValidation>
    <dataValidation type="list" allowBlank="1" showInputMessage="1" showErrorMessage="1" sqref="H312:J313" xr:uid="{D32D3323-0EFE-43C9-A9EA-DD9AFE413A4A}">
      <formula1>"Most were tested, Some were tested, None were tested, Don't know, Not applicable"</formula1>
    </dataValidation>
    <dataValidation type="list" allowBlank="1" showInputMessage="1" showErrorMessage="1" error="Please choose from the dropdown list." sqref="I19:I20" xr:uid="{2D775F5C-557D-451F-B592-4F47D6FC790C}">
      <formula1>"Yes, No, Don't know, Not applicable"</formula1>
    </dataValidation>
    <dataValidation type="list" allowBlank="1" showInputMessage="1" showErrorMessage="1" sqref="H308:J308" xr:uid="{50FE5148-F36A-49E7-8764-4DE5B3EA78E9}">
      <formula1>"Less than 6 months, 6 months to under 1 year, 1 year to 18 months, More than 18 months,Don’t know, Not applicable"</formula1>
    </dataValidation>
    <dataValidation type="list" allowBlank="1" showInputMessage="1" showErrorMessage="1" sqref="H309" xr:uid="{81CE0C45-ACE9-4D74-BC6E-07F1F1ADB9B8}">
      <formula1>"Yes,No,Don’t know, Not applicable"</formula1>
    </dataValidation>
    <dataValidation type="list" allowBlank="1" showInputMessage="1" showErrorMessage="1" sqref="H317:J317" xr:uid="{A62C204A-BF1B-43C9-A03D-35280A92B40B}">
      <formula1>"0,1,2-3,More than 3, Don’t know"</formula1>
    </dataValidation>
    <dataValidation type="list" allowBlank="1" showInputMessage="1" showErrorMessage="1" sqref="H315:J315" xr:uid="{CB1613C3-3E8E-4384-AF2D-43383ED3C96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F77:G80 F73:G75 H309:J309" xr:uid="{9E54345B-95ED-4C09-BF91-A71085AC627F}">
      <formula1>"Yes,No,Don't know,Not applicable"</formula1>
    </dataValidation>
    <dataValidation type="list" allowBlank="1" showInputMessage="1" showErrorMessage="1" sqref="H319:J319" xr:uid="{37052E4A-7451-4C18-87A1-A642B7BF7EAB}">
      <formula1>"0-25%,26-50%,51-75%,76-100%, Don’t know, Not applicable"</formula1>
    </dataValidation>
    <dataValidation type="list" allowBlank="1" showInputMessage="1" showErrorMessage="1" sqref="H376:I376" xr:uid="{C934D747-D73E-47C4-B8C8-3D18ACD79452}">
      <formula1>"Yes (PSE plan with FP/RH component),No PSE plan started/developed,Yes PSE plan but no FP/RH component,Don't know"</formula1>
    </dataValidation>
    <dataValidation type="list" allowBlank="1" showInputMessage="1" showErrorMessage="1" sqref="F273:G273" xr:uid="{E3639970-F8E3-46B7-84C5-F4467073EA3B}">
      <formula1>"Yes: All public sector facilities included, Yes: Some public sector facilities included,None, Don't know, Not applicable"</formula1>
    </dataValidation>
    <dataValidation type="list" allowBlank="1" showInputMessage="1" showErrorMessage="1" sqref="F274:G274" xr:uid="{3E110EB8-9ADB-4C2E-89BA-5D543B118BDC}">
      <formula1>"Yes: All private sector facilities included, Yes: Some private sector facilities included,None, Don't know, Not applicable (no LMIS)"</formula1>
    </dataValidation>
    <dataValidation type="list" allowBlank="1" showInputMessage="1" showErrorMessage="1" sqref="F275:G275" xr:uid="{58FE1995-9215-494F-B6C4-712F8E95FBA1}">
      <formula1>"Yes: All NGO facilities included, Yes: Some NGO facilities included,None, Don't know, Not applicable (no LMIS)"</formula1>
    </dataValidation>
    <dataValidation type="list" allowBlank="1" showInputMessage="1" showErrorMessage="1" sqref="F276:G276" xr:uid="{0AC3DDE7-4B14-49BA-8D20-F943EF8719D9}">
      <formula1>"Yes: All social marketing sites included, Yes: Some social marketing sites included,None, Don't know, Not applicable (no LMIS)"</formula1>
    </dataValidation>
    <dataValidation allowBlank="1" showInputMessage="1" showErrorMessage="1" error="Please choose from the dropdown list." sqref="K19:N23" xr:uid="{DB5A2C9E-4671-4A97-9503-30527A8FA94F}"/>
    <dataValidation type="list" allowBlank="1" showInputMessage="1" showErrorMessage="1" sqref="F250:G250" xr:uid="{E36FFB65-7F01-4132-BACC-90CF381B1A84}">
      <formula1>"Yes: Extensive social marketing,Yes: Some social marketing,No,Don't know"</formula1>
    </dataValidation>
    <dataValidation type="list" allowBlank="1" showInputMessage="1" showErrorMessage="1" sqref="F252:G252" xr:uid="{5007B685-8D19-4FBE-A95E-7801AB457428}">
      <formula1>"Yes: Extensive mobile phone outreach/education, Yes: Some mobile phone outreach/education, No, Don't Know"</formula1>
    </dataValidation>
    <dataValidation type="list" allowBlank="1" showInputMessage="1" showErrorMessage="1" sqref="F254:G254 H217:J220 H380:I380 H382:I383 L192:N193 L168:N178 L187:N190 L180:N182 L184:N184" xr:uid="{CCFE159E-E42B-473B-9EFF-AF55D501D3EB}">
      <formula1>"Yes,No,Don't know"</formula1>
    </dataValidation>
    <dataValidation type="list" allowBlank="1" showInputMessage="1" showErrorMessage="1" sqref="G256" xr:uid="{1736B0E6-5171-41DB-8D49-CFF9340EEF52}">
      <formula1>"0%,1-10%,11-20%,21-30%,31-40%,41-50%,51-60%,61-70%,71-80%,81-100%,Don't know,Not applicable"</formula1>
    </dataValidation>
    <dataValidation type="list" allowBlank="1" showInputMessage="1" showErrorMessage="1" sqref="F277:G277" xr:uid="{59E81E8B-373E-4C41-AA94-84202CBB0109}">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7" xr:uid="{2E92D741-2CF9-4861-91AA-C66D0EB80B96}">
      <formula1>"Ministry of Finance, Ministry of Planning,Both,Neither,Don't know, Not applicable"</formula1>
    </dataValidation>
    <dataValidation type="list" allowBlank="1" showInputMessage="1" showErrorMessage="1" error="Please choose from the dropdown list." prompt="Please select from the dropdown list" sqref="G68:I70" xr:uid="{95730CF6-1583-4D2E-83DF-8BF7330704F3}">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251:G251" xr:uid="{BAC5916A-5A23-48EF-804E-215EB77E6616}">
      <formula1>"Yes: Extensive mass media,Yes: Some mass media,No,Don't know"</formula1>
    </dataValidation>
    <dataValidation type="list" allowBlank="1" showInputMessage="1" showErrorMessage="1" sqref="F253:G253" xr:uid="{A23CA712-46A5-4535-827F-8C2A19BB0DCD}">
      <formula1>"Yes: Extensive community mobilization/engagement,Yes: Some community mobilization/engagement,No,Don't know"</formula1>
    </dataValidation>
    <dataValidation type="list" allowBlank="1" showInputMessage="1" showErrorMessage="1" sqref="H311:J311" xr:uid="{EB7775CE-C8BC-4866-8E6C-AFCABE68C0EF}">
      <formula1>"Yes - ISO certified, Yes - WHO-PQ, Yes - both ISO certified and WHO-PQ,Neither, Don’t know, Not applicable"</formula1>
    </dataValidation>
    <dataValidation type="list" allowBlank="1" showInputMessage="1" showErrorMessage="1" sqref="J330:K330 J336:K336 J342:K342 J348:K348 J360:K360 J366:K366 J372:K372 J354:K354" xr:uid="{25228894-7ECC-4341-A4FB-738DC44D6EE4}">
      <formula1>"0,1,2 or more,Don't know"</formula1>
    </dataValidation>
    <dataValidation type="list" allowBlank="1" showInputMessage="1" showErrorMessage="1" sqref="H304:J304" xr:uid="{D6F5052F-0006-405A-A3B9-B4C953940DEF}">
      <formula1>"Yes, No, Don’t know, Not applicable (No NMRA)"</formula1>
    </dataValidation>
    <dataValidation type="list" allowBlank="1" showInputMessage="1" showErrorMessage="1" sqref="H377:I377" xr:uid="{732A2CD7-BA65-46AB-A6D1-4F3EF2D373B9}">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38:K338" xr:uid="{6038E511-623C-4BFF-A93D-703C9840DA94}">
      <formula1>"WHO-prequalified, SRA, Both WHO-PQ and SRA,No SRA or WHO-PQ products registered,Don’t know"</formula1>
    </dataValidation>
    <dataValidation type="list" allowBlank="1" showInputMessage="1" showErrorMessage="1" sqref="J351 J357 J363 J333 J327 J339:K339 J345 J369" xr:uid="{8DACB949-ED90-4237-A2BE-80663C4FF7D6}">
      <formula1>"0,1,2-3,More than 3,Don't know"</formula1>
    </dataValidation>
    <dataValidation type="list" allowBlank="1" showInputMessage="1" showErrorMessage="1" sqref="H144:J144" xr:uid="{4B1E8DEC-25D5-4CBF-A3D8-65D299FC94DC}">
      <formula1>"Yes - high level of implementation, Yes - some implementation,Minimal or no implementation, Don't know, Not applicable (no strategy)"</formula1>
    </dataValidation>
    <dataValidation type="decimal" allowBlank="1" showInputMessage="1" showErrorMessage="1" error="Enter numeric value here only (in USD)." sqref="J27" xr:uid="{7A21E130-A212-40AD-8E0C-4D5A75F924A0}">
      <formula1>0</formula1>
      <formula2>100000000</formula2>
    </dataValidation>
    <dataValidation type="decimal" allowBlank="1" showInputMessage="1" showErrorMessage="1" error="Enter a numeric quantity only." sqref="K52:L56" xr:uid="{B57D71D1-C8F1-4C33-B605-E377ECED7311}">
      <formula1>0</formula1>
      <formula2>1000000000</formula2>
    </dataValidation>
    <dataValidation type="decimal" allowBlank="1" showInputMessage="1" showErrorMessage="1" error="Enter a numeric quantity here only." sqref="K45:L45 K47:L47" xr:uid="{ED3782E2-CA98-44FF-B653-28FAA28226B9}">
      <formula1>0</formula1>
      <formula2>1000000000</formula2>
    </dataValidation>
    <dataValidation type="custom" operator="lessThanOrEqual" allowBlank="1" showInputMessage="1" showErrorMessage="1" error="This number cannot exceed the total number of stock status observations (column I)." sqref="H290:H295 H286:H288 H281:H284 H298" xr:uid="{409C1046-3E99-4888-A6DF-AD111AEDFA1E}">
      <formula1>H281&lt;=I281</formula1>
    </dataValidation>
    <dataValidation type="custom" allowBlank="1" showInputMessage="1" showErrorMessage="1" error="This number must be greater than or equal to the number of stocked out observations (Column H)." sqref="I290:I295 I286:I288 I281:I284 I298 J282:J283 M281:M284 M286 J288 M288 J292 M290:M295 J297 J299 M297:M299" xr:uid="{A4CF9671-7808-4181-9D84-83B212198FC8}">
      <formula1>I281&gt;=H281</formula1>
    </dataValidation>
    <dataValidation type="custom" allowBlank="1" showInputMessage="1" showErrorMessage="1" error="This number must be less than or equal to the total number of SDPs reporting (stock observations) (Column L)." sqref="H297:I297 K281:L284 K286:L288 K290:L295 K297:L299 H299:I299" xr:uid="{C9116F20-CBDF-4DD1-8A5E-56ECF2FA4E98}">
      <formula1>H281&lt;=I281</formula1>
    </dataValidation>
    <dataValidation type="list" allowBlank="1" showInputMessage="1" showErrorMessage="1" sqref="J26" xr:uid="{06FBDBE1-1F12-4BD3-B9E3-0B51CDB9FEF5}">
      <formula1>"2017,2018,2019,2020,2021, 2022, 2023"</formula1>
    </dataValidation>
    <dataValidation type="list" allowBlank="1" showInputMessage="1" showErrorMessage="1" sqref="H386:I386" xr:uid="{2C41864E-3689-4A41-B1C5-8475B39B7AFE}">
      <formula1>"High Impact, Medium Impact, Low Impact, No Impact, Unknown"</formula1>
    </dataValidation>
    <dataValidation type="list" allowBlank="1" showInputMessage="1" showErrorMessage="1" sqref="H385:I385" xr:uid="{D58DA4A7-4673-4454-B982-DC1D1FC7DDEE}">
      <formula1>"All or most of the budget line shifted to COVID response, Some of the budget shifted,None of the budget shifted (i.e. no Impact), unknown, not applicable"</formula1>
    </dataValidation>
    <dataValidation type="list" allowBlank="1" showInputMessage="1" showErrorMessage="1" sqref="H26" xr:uid="{4754B4DA-A28D-40AC-B7EA-084A399229BC}">
      <formula1>"2017,2018,2019,2020,2021,2022,2023"</formula1>
    </dataValidation>
    <dataValidation type="list" allowBlank="1" showInputMessage="1" showErrorMessage="1" sqref="F258" xr:uid="{61D74624-8D41-4ED1-97C1-FDE201B9DB78}">
      <formula1>"Yes, No, Don't know, Not Applicable"</formula1>
    </dataValidation>
    <dataValidation type="list" allowBlank="1" showInputMessage="1" showErrorMessage="1" sqref="H152:I153 J151:J164 K151:L153 G152:G164 G151:I151 K155:L164 H155:I160 H162:I164" xr:uid="{2D7C2668-E438-49D8-A81C-AE34ACAC6A29}">
      <formula1>"Community Health Worker (or equivalent),Auxiliary Nurse,Auxiliary Nurse Midwife,Nurse,Clinical Officer,Doctor,Don't know,Not applicable"</formula1>
    </dataValidation>
    <dataValidation type="list" allowBlank="1" showInputMessage="1" showErrorMessage="1" sqref="G165 J165:L165" xr:uid="{5FD20786-23D3-45A2-B1A2-0ACE4722B5E3}">
      <formula1>"Community Health Worker (or equivalent), Nurse, Auxiliary Nurse, Auxiliary Nurse Midwife, Clinical Officer, Doctor, Don't know, Not applicable"</formula1>
    </dataValidation>
    <dataValidation type="list" allowBlank="1" showInputMessage="1" showErrorMessage="1" sqref="H29:J29" xr:uid="{66198268-1BA1-4444-8EB3-D9FA8B53DA96}">
      <formula1>"Government - Central Level, Government - Subnational Level, US Government (USG), UNFPA, Other Donors, Other, Don't Know"</formula1>
    </dataValidation>
    <dataValidation type="list" allowBlank="1" showInputMessage="1" showErrorMessage="1" sqref="O6:P18" xr:uid="{E37A020C-23A2-4DD4-A2DD-84169057ECED}">
      <formula1>$B$3:$B$5</formula1>
    </dataValidation>
    <dataValidation type="list" allowBlank="1" showInputMessage="1" showErrorMessage="1" sqref="O19:P19" xr:uid="{5740074A-B8D2-4B59-8C31-AB7BDE9FD2BE}">
      <formula1>$C$3:$C$5</formula1>
    </dataValidation>
    <dataValidation type="list" allowBlank="1" showInputMessage="1" showErrorMessage="1" sqref="O20:P20" xr:uid="{24B05EC2-8B89-4B66-8D1C-948833732D6D}">
      <formula1>$D$3:$D$4</formula1>
    </dataValidation>
    <dataValidation type="list" allowBlank="1" showInputMessage="1" showErrorMessage="1" sqref="O21:P23" xr:uid="{EEA093C1-6AD8-4572-912E-FB93E07254C9}">
      <formula1>$E$3:$E$4</formula1>
    </dataValidation>
    <dataValidation type="list" allowBlank="1" showInputMessage="1" showErrorMessage="1" sqref="O25:P26" xr:uid="{AD31FB30-32E2-41FE-9E4F-D5A9371D2E3D}">
      <formula1>$F$3:$F$6</formula1>
    </dataValidation>
    <dataValidation type="list" allowBlank="1" showInputMessage="1" showErrorMessage="1" sqref="O31:P32" xr:uid="{149A81F8-B63E-4789-B928-28CF7F656AA0}">
      <formula1>$H$3:$H$4</formula1>
    </dataValidation>
    <dataValidation type="list" allowBlank="1" showInputMessage="1" showErrorMessage="1" sqref="O33:P33" xr:uid="{53EE2170-18E1-4AF1-ADA8-609E789EC710}">
      <formula1>$I$3:$I$4</formula1>
    </dataValidation>
    <dataValidation type="list" allowBlank="1" showInputMessage="1" showErrorMessage="1" sqref="O35:P35 O42:P42" xr:uid="{724B3D02-9F5E-4A2D-B0D5-C7B0379DF19A}">
      <formula1>$J$3:$J$7</formula1>
    </dataValidation>
    <dataValidation type="list" allowBlank="1" showInputMessage="1" showErrorMessage="1" sqref="P44:P49" xr:uid="{63950BA2-05BE-483F-A050-D5C0D668141F}">
      <formula1>$K$3:$K$7</formula1>
    </dataValidation>
    <dataValidation type="list" allowBlank="1" showInputMessage="1" showErrorMessage="1" sqref="O52:P52" xr:uid="{D0F59727-C8FD-4AD5-A07B-42EB85244B3F}">
      <formula1>$L$3:$L$4</formula1>
    </dataValidation>
    <dataValidation type="list" allowBlank="1" showInputMessage="1" showErrorMessage="1" sqref="O53:P53 O54" xr:uid="{1F89A47F-CC1A-4095-A889-8265A325B61F}">
      <formula1>$M$3:$M$4</formula1>
    </dataValidation>
    <dataValidation type="list" allowBlank="1" showInputMessage="1" showErrorMessage="1" sqref="P54" xr:uid="{AB2E5020-B92A-4959-B8A0-78B9661045E3}">
      <formula1>$N$3:$N$4</formula1>
    </dataValidation>
    <dataValidation type="list" allowBlank="1" showInputMessage="1" showErrorMessage="1" sqref="P55:P56 O56" xr:uid="{AC58FCFF-B036-4ADA-87E4-83F6353276BC}">
      <formula1>$O$3:$O$4</formula1>
    </dataValidation>
    <dataValidation type="list" allowBlank="1" showInputMessage="1" showErrorMessage="1" sqref="O84:P89" xr:uid="{6E31D70B-AB9B-4FDD-996C-5150A3CE3F43}">
      <formula1>$Q$3:$Q$6</formula1>
    </dataValidation>
    <dataValidation type="list" allowBlank="1" showInputMessage="1" showErrorMessage="1" sqref="O91:P91" xr:uid="{75D59707-5955-4D69-A570-898DFACC83F2}">
      <formula1>$R$3:$R$8</formula1>
    </dataValidation>
    <dataValidation type="list" allowBlank="1" showInputMessage="1" showErrorMessage="1" sqref="O139:P139" xr:uid="{45E6E0B1-5522-459E-92C4-AF3E99345458}">
      <formula1>$S$3:$S$4</formula1>
    </dataValidation>
    <dataValidation type="list" allowBlank="1" showInputMessage="1" showErrorMessage="1" sqref="O145:P148" xr:uid="{F2300335-278E-48A0-B60D-31B3071F7BFC}">
      <formula1>$T$3:$T$8</formula1>
    </dataValidation>
    <dataValidation type="list" allowBlank="1" showInputMessage="1" showErrorMessage="1" sqref="O150:P165" xr:uid="{29603BC2-78A7-43F1-BFD3-DEF29292AF20}">
      <formula1>$U$3:$U$5</formula1>
    </dataValidation>
    <dataValidation type="list" allowBlank="1" showInputMessage="1" showErrorMessage="1" sqref="O167:P178 O191:P202" xr:uid="{258AF947-4444-4ECD-859E-85F7644BA3B8}">
      <formula1>$V$3:$V$8</formula1>
    </dataValidation>
    <dataValidation type="list" allowBlank="1" showInputMessage="1" showErrorMessage="1" sqref="O179:P190 O203:P214" xr:uid="{D8AC6945-53A6-4C5B-BDE5-CF21F4EE45D2}">
      <formula1>$W$3:$W$6</formula1>
    </dataValidation>
    <dataValidation type="list" allowBlank="1" showInputMessage="1" showErrorMessage="1" sqref="O215:P221" xr:uid="{5A58B9F2-A9A1-4359-8F97-FC5B0508E420}">
      <formula1>$X$3:$X$4</formula1>
    </dataValidation>
    <dataValidation type="list" allowBlank="1" showInputMessage="1" showErrorMessage="1" sqref="O222:P226" xr:uid="{50906245-74C5-4609-BD75-735E184F4587}">
      <formula1>$Y$3:$Y$6</formula1>
    </dataValidation>
    <dataValidation type="list" allowBlank="1" showInputMessage="1" showErrorMessage="1" sqref="O227:P228" xr:uid="{89021BB6-6B71-49CF-9820-07E266B04270}">
      <formula1>$Z$3:$Z$5</formula1>
    </dataValidation>
    <dataValidation type="list" allowBlank="1" showInputMessage="1" showErrorMessage="1" sqref="O230:P231" xr:uid="{00E8FF94-25AD-4A46-98DE-FFF1F2FB7349}">
      <formula1>$AA$3:$AA$4</formula1>
    </dataValidation>
    <dataValidation type="list" allowBlank="1" showInputMessage="1" showErrorMessage="1" sqref="O232:P248" xr:uid="{132F06FC-F4C6-47E1-8F76-552AE472B9C6}">
      <formula1>$AB$3:$AB$4</formula1>
    </dataValidation>
    <dataValidation type="list" allowBlank="1" showInputMessage="1" showErrorMessage="1" sqref="O249:P255" xr:uid="{4D382638-B306-4539-9CCB-6DE4661E0DAA}">
      <formula1>$AC$3:$AC$7</formula1>
    </dataValidation>
    <dataValidation type="list" allowBlank="1" showInputMessage="1" showErrorMessage="1" sqref="O256:P256" xr:uid="{587851B0-F734-45C7-9D31-FA0A9B17445F}">
      <formula1>$AD$3:$AD$5</formula1>
    </dataValidation>
    <dataValidation type="list" allowBlank="1" showInputMessage="1" showErrorMessage="1" sqref="O263:P267" xr:uid="{AF2AD506-F6A0-485B-9041-CDF6FB823B37}">
      <formula1>$AF$3:$AF$4</formula1>
    </dataValidation>
    <dataValidation type="list" allowBlank="1" showInputMessage="1" showErrorMessage="1" sqref="O269:P277" xr:uid="{5190A4D3-373B-4B2E-9818-A1722B333B17}">
      <formula1>$AG$3:$AG$4</formula1>
    </dataValidation>
    <dataValidation type="list" allowBlank="1" showInputMessage="1" showErrorMessage="1" sqref="P279" xr:uid="{C6CB80A0-6958-4F30-8F56-B1C38A6CC251}">
      <formula1>$AH$3:$AH$7</formula1>
    </dataValidation>
    <dataValidation type="list" allowBlank="1" showInputMessage="1" showErrorMessage="1" sqref="P282:P284 O282" xr:uid="{91772B25-2AB1-44AF-ABF2-A8905A1FF50B}">
      <formula1>$AI$3:$AI$8</formula1>
    </dataValidation>
    <dataValidation type="list" allowBlank="1" showInputMessage="1" showErrorMessage="1" sqref="P304" xr:uid="{7986D58B-0B2C-4B0F-8500-6A03BF3AD6AA}">
      <formula1>$AJ$3:$AJ$4</formula1>
    </dataValidation>
    <dataValidation type="list" allowBlank="1" showInputMessage="1" showErrorMessage="1" sqref="P305:P309" xr:uid="{BE36A407-9C0B-4289-9F36-8E40FED6510E}">
      <formula1>$AK$3:$AK$4</formula1>
    </dataValidation>
    <dataValidation type="list" allowBlank="1" showInputMessage="1" showErrorMessage="1" sqref="O314:P315" xr:uid="{147BD3E1-2C91-43E2-A489-F78BE82D264E}">
      <formula1>$AM$3:$AM$4</formula1>
    </dataValidation>
    <dataValidation type="list" allowBlank="1" showInputMessage="1" showErrorMessage="1" sqref="O317:P322" xr:uid="{8949341F-AA0E-4E7C-B8A5-34679B9CFBCA}">
      <formula1>$AN$3:$AN$5</formula1>
    </dataValidation>
    <dataValidation type="list" allowBlank="1" showInputMessage="1" showErrorMessage="1" sqref="O324:P372" xr:uid="{136981BF-BE78-41C4-9D84-CCCF15D5F438}">
      <formula1>$AO$3:$AO$4</formula1>
    </dataValidation>
    <dataValidation type="list" allowBlank="1" showInputMessage="1" showErrorMessage="1" sqref="O373:P373" xr:uid="{2084E6BB-D977-4B96-A5CB-61C1026E5271}">
      <formula1>$AP$3:$AP$4</formula1>
    </dataValidation>
    <dataValidation type="list" allowBlank="1" showInputMessage="1" showErrorMessage="1" sqref="O374:P375" xr:uid="{5537EB1F-18A2-4D98-9EAA-9D8BBE25FA91}">
      <formula1>$AQ$3:$AQ$5</formula1>
    </dataValidation>
    <dataValidation type="list" allowBlank="1" showInputMessage="1" showErrorMessage="1" sqref="O376:P377" xr:uid="{21148A6F-C60B-442F-89BF-E83663FF44A4}">
      <formula1>$AR$3:$AR$4</formula1>
    </dataValidation>
    <dataValidation type="list" allowBlank="1" showInputMessage="1" showErrorMessage="1" sqref="P27:P30" xr:uid="{96993E68-CF81-4EF7-A090-444B3A8D5560}">
      <formula1>$G$2:$G$6</formula1>
    </dataValidation>
    <dataValidation type="list" allowBlank="1" showInputMessage="1" showErrorMessage="1" sqref="O27:O30" xr:uid="{7C1EB2AA-8D42-4FC6-AF05-967921052349}">
      <formula1>$G$3:$G$6</formula1>
    </dataValidation>
    <dataValidation type="list" allowBlank="1" showInputMessage="1" showErrorMessage="1" sqref="O66:P71 O73:P81" xr:uid="{33E8FD52-4378-4482-9F41-85CA0ED337EE}">
      <formula1>$P$3:$P$7</formula1>
    </dataValidation>
    <dataValidation type="list" allowBlank="1" showInputMessage="1" showErrorMessage="1" sqref="O310:P313" xr:uid="{C93FDB70-A003-4403-9017-E1F9B62961BA}">
      <formula1>$AL$3:$AL$5</formula1>
    </dataValidation>
    <dataValidation type="list" allowBlank="1" showInputMessage="1" showErrorMessage="1" sqref="O279" xr:uid="{821925B6-8B5D-44CA-A29E-8150E47B721F}">
      <formula1>$AH$3:$AH$9</formula1>
    </dataValidation>
    <dataValidation type="list" allowBlank="1" showInputMessage="1" showErrorMessage="1" sqref="O44:O49" xr:uid="{E3FF299A-E5E1-4DE7-B185-581F4EC29486}">
      <formula1>$K$3:$K$8</formula1>
    </dataValidation>
    <dataValidation type="list" allowBlank="1" showInputMessage="1" showErrorMessage="1" sqref="H388:I388" xr:uid="{90FF5D13-F1A6-4350-8231-C712579522DD}">
      <formula1>$AX$3:$AX$7</formula1>
    </dataValidation>
    <dataValidation type="list" allowBlank="1" showInputMessage="1" showErrorMessage="1" sqref="O257:P262" xr:uid="{2089E2B8-B770-4E8D-A680-F98AC04C54D6}">
      <formula1>$AE$3:$AE$5</formula1>
    </dataValidation>
    <dataValidation type="list" allowBlank="1" showInputMessage="1" showErrorMessage="1" sqref="E3" xr:uid="{6DD8953E-6F3B-4074-8D1B-5671992F9D01}">
      <formula1>$A$3:$A$134</formula1>
    </dataValidation>
  </dataValidations>
  <hyperlinks>
    <hyperlink ref="F1:N1" location="'All Country Summary (2023)'!A1" display="Go to summary page" xr:uid="{D3576E05-DB0B-4C98-A4C8-B4643231EE42}"/>
  </hyperlinks>
  <pageMargins left="0.25" right="0.25" top="0.75" bottom="0.75" header="0.3" footer="0.3"/>
  <pageSetup paperSize="17" scale="74" orientation="landscape"/>
  <rowBreaks count="13" manualBreakCount="13">
    <brk id="23" max="16383" man="1"/>
    <brk id="32" max="16383" man="1"/>
    <brk id="50" max="13" man="1"/>
    <brk id="81" max="16383" man="1"/>
    <brk id="148" max="13" man="1"/>
    <brk id="178" max="13" man="1"/>
    <brk id="214" max="13" man="1"/>
    <brk id="248" max="13" man="1"/>
    <brk id="267" max="13" man="1"/>
    <brk id="302" max="13" man="1"/>
    <brk id="315" max="13" man="1"/>
    <brk id="348" max="13" man="1"/>
    <brk id="388" max="13" man="1"/>
  </rowBreaks>
  <colBreaks count="1" manualBreakCount="1">
    <brk id="14" max="1048575" man="1"/>
  </colBreaks>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9ED9C-5281-44B9-88F3-FF294AAC4B2C}">
  <sheetPr>
    <tabColor rgb="FFFFCC99"/>
  </sheetPr>
  <dimension ref="A1:Q390"/>
  <sheetViews>
    <sheetView showGridLines="0" zoomScaleNormal="100" zoomScaleSheetLayoutView="100" workbookViewId="0">
      <selection activeCell="F1" sqref="F1:N1"/>
    </sheetView>
  </sheetViews>
  <sheetFormatPr defaultColWidth="9.140625" defaultRowHeight="14.45"/>
  <cols>
    <col min="1" max="1" width="2.140625" style="172" customWidth="1"/>
    <col min="2" max="2" width="9.140625" style="172"/>
    <col min="3" max="3" width="3.42578125" style="172" customWidth="1"/>
    <col min="4" max="4" width="16.140625" style="172" customWidth="1"/>
    <col min="5" max="5" width="61.42578125" style="172" customWidth="1"/>
    <col min="6" max="6" width="16.5703125" style="172" customWidth="1"/>
    <col min="7" max="7" width="24.42578125" style="172" customWidth="1"/>
    <col min="8" max="8" width="19.42578125" style="172" customWidth="1"/>
    <col min="9" max="9" width="18.5703125" style="172" customWidth="1"/>
    <col min="10" max="10" width="20.5703125" style="172" customWidth="1"/>
    <col min="11" max="11" width="21.5703125" style="172" customWidth="1"/>
    <col min="12" max="12" width="15.42578125" style="172" customWidth="1"/>
    <col min="13" max="13" width="22.5703125" style="172" customWidth="1"/>
    <col min="14" max="14" width="27.5703125" style="172" customWidth="1"/>
    <col min="15" max="15" width="49.7109375" style="172" customWidth="1"/>
    <col min="16" max="16" width="49.42578125" style="172" customWidth="1"/>
    <col min="17" max="16384" width="9.140625" style="172"/>
  </cols>
  <sheetData>
    <row r="1" spans="2:16" ht="62.25" customHeight="1">
      <c r="F1" s="2130" t="s">
        <v>830</v>
      </c>
      <c r="G1" s="2130"/>
      <c r="H1" s="2130"/>
      <c r="I1" s="2130"/>
      <c r="J1" s="2130"/>
      <c r="K1" s="2130"/>
      <c r="L1" s="2130"/>
      <c r="M1" s="2130"/>
      <c r="N1" s="2130"/>
    </row>
    <row r="2" spans="2:16" ht="37.5" customHeight="1">
      <c r="B2" s="173" t="s">
        <v>381</v>
      </c>
      <c r="C2" s="479"/>
      <c r="D2" s="479"/>
      <c r="E2" s="479"/>
      <c r="F2" s="4216"/>
      <c r="G2" s="4216"/>
      <c r="H2" s="179"/>
      <c r="I2" s="179"/>
      <c r="J2" s="179"/>
      <c r="K2" s="180"/>
      <c r="L2" s="180"/>
      <c r="M2" s="180"/>
      <c r="N2" s="181"/>
      <c r="O2" s="522"/>
      <c r="P2" s="522"/>
    </row>
    <row r="3" spans="2:16" ht="26.25" customHeight="1">
      <c r="B3" s="173"/>
      <c r="C3" s="479"/>
      <c r="D3" s="523" t="s">
        <v>382</v>
      </c>
      <c r="E3" s="1168" t="s">
        <v>6113</v>
      </c>
      <c r="F3" s="1169" t="s">
        <v>383</v>
      </c>
      <c r="G3" s="178"/>
      <c r="H3" s="179"/>
      <c r="I3" s="179"/>
      <c r="J3" s="179"/>
      <c r="K3" s="180"/>
      <c r="L3" s="180"/>
      <c r="M3" s="180"/>
      <c r="N3" s="181"/>
      <c r="O3" s="522"/>
      <c r="P3" s="522"/>
    </row>
    <row r="4" spans="2:16" ht="36" customHeight="1">
      <c r="B4" s="2945" t="s">
        <v>384</v>
      </c>
      <c r="C4" s="2945"/>
      <c r="D4" s="2945"/>
      <c r="E4" s="2945"/>
      <c r="F4" s="2945"/>
      <c r="G4" s="2945"/>
      <c r="H4" s="2945"/>
      <c r="I4" s="2945"/>
      <c r="J4" s="2945"/>
      <c r="K4" s="2945"/>
      <c r="L4" s="2945"/>
      <c r="M4" s="2945"/>
      <c r="N4" s="2945"/>
      <c r="O4" s="522"/>
      <c r="P4" s="522"/>
    </row>
    <row r="5" spans="2:16" ht="23.25" customHeight="1">
      <c r="B5" s="2427" t="s">
        <v>0</v>
      </c>
      <c r="C5" s="2428"/>
      <c r="D5" s="2428"/>
      <c r="E5" s="2428"/>
      <c r="F5" s="2428"/>
      <c r="G5" s="2428"/>
      <c r="H5" s="2428"/>
      <c r="I5" s="2428"/>
      <c r="J5" s="2428"/>
      <c r="K5" s="2428"/>
      <c r="L5" s="2428"/>
      <c r="M5" s="2428"/>
      <c r="N5" s="2428"/>
      <c r="O5" s="2428"/>
      <c r="P5" s="2429"/>
    </row>
    <row r="6" spans="2:16" ht="72" customHeight="1">
      <c r="B6" s="525" t="s">
        <v>390</v>
      </c>
      <c r="C6" s="2531" t="s">
        <v>5709</v>
      </c>
      <c r="D6" s="2531"/>
      <c r="E6" s="2531"/>
      <c r="F6" s="2531"/>
      <c r="G6" s="2531"/>
      <c r="H6" s="2532"/>
      <c r="I6" s="526" t="s">
        <v>53</v>
      </c>
      <c r="J6" s="527" t="s">
        <v>392</v>
      </c>
      <c r="K6" s="4317" t="s">
        <v>6114</v>
      </c>
      <c r="L6" s="4318"/>
      <c r="M6" s="4318"/>
      <c r="N6" s="4319"/>
      <c r="O6" s="2779" t="s">
        <v>1268</v>
      </c>
      <c r="P6" s="2779"/>
    </row>
    <row r="7" spans="2:16" ht="22.5" customHeight="1">
      <c r="B7" s="2580"/>
      <c r="C7" s="2581"/>
      <c r="D7" s="2581"/>
      <c r="E7" s="2581"/>
      <c r="F7" s="2581"/>
      <c r="G7" s="2581"/>
      <c r="H7" s="2581"/>
      <c r="I7" s="2581"/>
      <c r="J7" s="2581"/>
      <c r="K7" s="2581"/>
      <c r="L7" s="2581"/>
      <c r="M7" s="2581"/>
      <c r="N7" s="2941"/>
      <c r="O7" s="2592"/>
      <c r="P7" s="2592"/>
    </row>
    <row r="8" spans="2:16" ht="21.75" customHeight="1">
      <c r="B8" s="530" t="s">
        <v>394</v>
      </c>
      <c r="C8" s="2442" t="s">
        <v>395</v>
      </c>
      <c r="D8" s="2442"/>
      <c r="E8" s="2443"/>
      <c r="F8" s="2873" t="s">
        <v>5710</v>
      </c>
      <c r="G8" s="2874"/>
      <c r="H8" s="2874"/>
      <c r="I8" s="2874"/>
      <c r="J8" s="2874"/>
      <c r="K8" s="2874"/>
      <c r="L8" s="2874"/>
      <c r="M8" s="2874"/>
      <c r="N8" s="2874"/>
      <c r="O8" s="2592"/>
      <c r="P8" s="2592"/>
    </row>
    <row r="9" spans="2:16" ht="29.25" customHeight="1">
      <c r="B9" s="532" t="s">
        <v>396</v>
      </c>
      <c r="C9" s="2442" t="s">
        <v>397</v>
      </c>
      <c r="D9" s="2442"/>
      <c r="E9" s="2442"/>
      <c r="F9" s="2442"/>
      <c r="G9" s="2442"/>
      <c r="H9" s="2443"/>
      <c r="I9" s="533" t="s">
        <v>398</v>
      </c>
      <c r="J9" s="811"/>
      <c r="K9" s="811"/>
      <c r="L9" s="811"/>
      <c r="M9" s="811"/>
      <c r="N9" s="812"/>
      <c r="O9" s="2592"/>
      <c r="P9" s="2592"/>
    </row>
    <row r="10" spans="2:16" ht="28.5" customHeight="1">
      <c r="B10" s="534" t="s">
        <v>394</v>
      </c>
      <c r="C10" s="2442" t="s">
        <v>5711</v>
      </c>
      <c r="D10" s="2442"/>
      <c r="E10" s="2442"/>
      <c r="F10" s="2442"/>
      <c r="G10" s="2442"/>
      <c r="H10" s="2443"/>
      <c r="I10" s="535" t="s">
        <v>53</v>
      </c>
      <c r="J10" s="2940" t="s">
        <v>400</v>
      </c>
      <c r="K10" s="2608"/>
      <c r="L10" s="2486" t="s">
        <v>6115</v>
      </c>
      <c r="M10" s="2814"/>
      <c r="N10" s="2815"/>
      <c r="O10" s="2592"/>
      <c r="P10" s="2592"/>
    </row>
    <row r="11" spans="2:16" ht="28.5" customHeight="1">
      <c r="B11" s="537" t="s">
        <v>401</v>
      </c>
      <c r="C11" s="2442" t="s">
        <v>5713</v>
      </c>
      <c r="D11" s="2442"/>
      <c r="E11" s="2442"/>
      <c r="F11" s="2442"/>
      <c r="G11" s="2442"/>
      <c r="H11" s="2443"/>
      <c r="I11" s="535" t="s">
        <v>53</v>
      </c>
      <c r="J11" s="2940" t="s">
        <v>400</v>
      </c>
      <c r="K11" s="2608"/>
      <c r="L11" s="2486" t="s">
        <v>6116</v>
      </c>
      <c r="M11" s="2814"/>
      <c r="N11" s="2815"/>
      <c r="O11" s="2592"/>
      <c r="P11" s="2592"/>
    </row>
    <row r="12" spans="2:16" ht="28.5" customHeight="1">
      <c r="B12" s="537" t="s">
        <v>403</v>
      </c>
      <c r="C12" s="2442" t="s">
        <v>5715</v>
      </c>
      <c r="D12" s="2442"/>
      <c r="E12" s="2442"/>
      <c r="F12" s="2442"/>
      <c r="G12" s="2442"/>
      <c r="H12" s="2443"/>
      <c r="I12" s="535" t="s">
        <v>54</v>
      </c>
      <c r="J12" s="2940" t="s">
        <v>400</v>
      </c>
      <c r="K12" s="2608"/>
      <c r="L12" s="2486"/>
      <c r="M12" s="2814"/>
      <c r="N12" s="2815"/>
      <c r="O12" s="2592"/>
      <c r="P12" s="2592"/>
    </row>
    <row r="13" spans="2:16" ht="28.5" customHeight="1">
      <c r="B13" s="537" t="s">
        <v>405</v>
      </c>
      <c r="C13" s="2442" t="s">
        <v>406</v>
      </c>
      <c r="D13" s="2442"/>
      <c r="E13" s="2442"/>
      <c r="F13" s="2442"/>
      <c r="G13" s="2442"/>
      <c r="H13" s="2443"/>
      <c r="I13" s="535" t="s">
        <v>54</v>
      </c>
      <c r="J13" s="2940" t="s">
        <v>407</v>
      </c>
      <c r="K13" s="2608"/>
      <c r="L13" s="2486"/>
      <c r="M13" s="2814"/>
      <c r="N13" s="2815"/>
      <c r="O13" s="2592"/>
      <c r="P13" s="2592"/>
    </row>
    <row r="14" spans="2:16" ht="28.5" customHeight="1">
      <c r="B14" s="537" t="s">
        <v>408</v>
      </c>
      <c r="C14" s="2442" t="s">
        <v>62</v>
      </c>
      <c r="D14" s="2442"/>
      <c r="E14" s="2442"/>
      <c r="F14" s="2442"/>
      <c r="G14" s="2442"/>
      <c r="H14" s="2443"/>
      <c r="I14" s="535" t="s">
        <v>53</v>
      </c>
      <c r="J14" s="2940" t="s">
        <v>409</v>
      </c>
      <c r="K14" s="2608"/>
      <c r="L14" s="2486" t="s">
        <v>6117</v>
      </c>
      <c r="M14" s="2814"/>
      <c r="N14" s="2815"/>
      <c r="O14" s="2592"/>
      <c r="P14" s="2592"/>
    </row>
    <row r="15" spans="2:16" ht="28.5" customHeight="1">
      <c r="B15" s="537" t="s">
        <v>410</v>
      </c>
      <c r="C15" s="2442" t="s">
        <v>5717</v>
      </c>
      <c r="D15" s="2442"/>
      <c r="E15" s="2442"/>
      <c r="F15" s="2442"/>
      <c r="G15" s="2442"/>
      <c r="H15" s="2443"/>
      <c r="I15" s="535" t="s">
        <v>53</v>
      </c>
      <c r="J15" s="2940" t="s">
        <v>412</v>
      </c>
      <c r="K15" s="2608"/>
      <c r="L15" s="2486" t="s">
        <v>6118</v>
      </c>
      <c r="M15" s="2814"/>
      <c r="N15" s="2815"/>
      <c r="O15" s="2592"/>
      <c r="P15" s="2592"/>
    </row>
    <row r="16" spans="2:16" ht="26.25" customHeight="1">
      <c r="B16" s="537" t="s">
        <v>413</v>
      </c>
      <c r="C16" s="2442" t="s">
        <v>414</v>
      </c>
      <c r="D16" s="2442"/>
      <c r="E16" s="2442"/>
      <c r="F16" s="2442"/>
      <c r="G16" s="2442"/>
      <c r="H16" s="2443"/>
      <c r="I16" s="535" t="s">
        <v>54</v>
      </c>
      <c r="J16" s="2940" t="s">
        <v>415</v>
      </c>
      <c r="K16" s="2608"/>
      <c r="L16" s="2486"/>
      <c r="M16" s="2814"/>
      <c r="N16" s="2815"/>
      <c r="O16" s="2592"/>
      <c r="P16" s="2592"/>
    </row>
    <row r="17" spans="2:16" ht="30.75" customHeight="1">
      <c r="B17" s="537" t="s">
        <v>416</v>
      </c>
      <c r="C17" s="2442" t="s">
        <v>417</v>
      </c>
      <c r="D17" s="2442"/>
      <c r="E17" s="2442"/>
      <c r="F17" s="2442"/>
      <c r="G17" s="2442"/>
      <c r="H17" s="2443"/>
      <c r="I17" s="535" t="s">
        <v>67</v>
      </c>
      <c r="J17" s="2940" t="s">
        <v>415</v>
      </c>
      <c r="K17" s="2608"/>
      <c r="L17" s="2486"/>
      <c r="M17" s="2814"/>
      <c r="N17" s="2815"/>
      <c r="O17" s="2592"/>
      <c r="P17" s="2592"/>
    </row>
    <row r="18" spans="2:16" ht="30" customHeight="1">
      <c r="B18" s="537" t="s">
        <v>418</v>
      </c>
      <c r="C18" s="2442" t="s">
        <v>5720</v>
      </c>
      <c r="D18" s="2442"/>
      <c r="E18" s="2442"/>
      <c r="F18" s="2442"/>
      <c r="G18" s="2442"/>
      <c r="H18" s="2443"/>
      <c r="I18" s="535" t="s">
        <v>54</v>
      </c>
      <c r="J18" s="2940" t="s">
        <v>415</v>
      </c>
      <c r="K18" s="2608"/>
      <c r="L18" s="2486"/>
      <c r="M18" s="2814"/>
      <c r="N18" s="2815"/>
      <c r="O18" s="2673"/>
      <c r="P18" s="2673"/>
    </row>
    <row r="19" spans="2:16" ht="24" customHeight="1">
      <c r="B19" s="532" t="s">
        <v>420</v>
      </c>
      <c r="C19" s="2442" t="s">
        <v>421</v>
      </c>
      <c r="D19" s="2442"/>
      <c r="E19" s="2442"/>
      <c r="F19" s="2442"/>
      <c r="G19" s="2442"/>
      <c r="H19" s="2442"/>
      <c r="I19" s="535" t="s">
        <v>53</v>
      </c>
      <c r="J19" s="2929" t="s">
        <v>422</v>
      </c>
      <c r="K19" s="2637" t="s">
        <v>6119</v>
      </c>
      <c r="L19" s="2638"/>
      <c r="M19" s="2638"/>
      <c r="N19" s="2639"/>
      <c r="O19" s="540" t="s">
        <v>4235</v>
      </c>
      <c r="P19" s="541"/>
    </row>
    <row r="20" spans="2:16" ht="24" customHeight="1">
      <c r="B20" s="532" t="s">
        <v>423</v>
      </c>
      <c r="C20" s="2442" t="s">
        <v>424</v>
      </c>
      <c r="D20" s="2442"/>
      <c r="E20" s="2442"/>
      <c r="F20" s="2442"/>
      <c r="G20" s="2442"/>
      <c r="H20" s="2442"/>
      <c r="I20" s="535" t="s">
        <v>53</v>
      </c>
      <c r="J20" s="2930"/>
      <c r="K20" s="2643"/>
      <c r="L20" s="2644"/>
      <c r="M20" s="2644"/>
      <c r="N20" s="2645"/>
      <c r="O20" s="540" t="s">
        <v>1278</v>
      </c>
      <c r="P20" s="541"/>
    </row>
    <row r="21" spans="2:16" ht="24" customHeight="1">
      <c r="B21" s="532" t="s">
        <v>425</v>
      </c>
      <c r="C21" s="2442" t="s">
        <v>426</v>
      </c>
      <c r="D21" s="2442"/>
      <c r="E21" s="2442"/>
      <c r="F21" s="2442"/>
      <c r="G21" s="2442"/>
      <c r="H21" s="2442"/>
      <c r="I21" s="535" t="s">
        <v>79</v>
      </c>
      <c r="J21" s="2930"/>
      <c r="K21" s="2643"/>
      <c r="L21" s="2644"/>
      <c r="M21" s="2644"/>
      <c r="N21" s="2645"/>
      <c r="O21" s="2529" t="s">
        <v>1268</v>
      </c>
      <c r="P21" s="2529"/>
    </row>
    <row r="22" spans="2:16" ht="25.5" customHeight="1">
      <c r="B22" s="532" t="s">
        <v>427</v>
      </c>
      <c r="C22" s="2442" t="s">
        <v>428</v>
      </c>
      <c r="D22" s="2442"/>
      <c r="E22" s="2442"/>
      <c r="F22" s="2442"/>
      <c r="G22" s="2442"/>
      <c r="H22" s="2442"/>
      <c r="I22" s="535" t="s">
        <v>54</v>
      </c>
      <c r="J22" s="2930"/>
      <c r="K22" s="2643"/>
      <c r="L22" s="2644"/>
      <c r="M22" s="2644"/>
      <c r="N22" s="2645"/>
      <c r="O22" s="2592"/>
      <c r="P22" s="2592"/>
    </row>
    <row r="23" spans="2:16" ht="37.5" customHeight="1">
      <c r="B23" s="530" t="s">
        <v>394</v>
      </c>
      <c r="C23" s="2472" t="s">
        <v>429</v>
      </c>
      <c r="D23" s="2472"/>
      <c r="E23" s="2472"/>
      <c r="F23" s="2472"/>
      <c r="G23" s="2472"/>
      <c r="H23" s="2472"/>
      <c r="I23" s="535" t="s">
        <v>57</v>
      </c>
      <c r="J23" s="2930"/>
      <c r="K23" s="3721"/>
      <c r="L23" s="3722"/>
      <c r="M23" s="3722"/>
      <c r="N23" s="3723"/>
      <c r="O23" s="2530"/>
      <c r="P23" s="2530"/>
    </row>
    <row r="24" spans="2:16" ht="24.75" customHeight="1">
      <c r="B24" s="2427" t="s">
        <v>1</v>
      </c>
      <c r="C24" s="2428"/>
      <c r="D24" s="2428"/>
      <c r="E24" s="2428"/>
      <c r="F24" s="2428"/>
      <c r="G24" s="2428"/>
      <c r="H24" s="2428"/>
      <c r="I24" s="2428"/>
      <c r="J24" s="2428"/>
      <c r="K24" s="2428"/>
      <c r="L24" s="2428"/>
      <c r="M24" s="2428"/>
      <c r="N24" s="2428"/>
      <c r="O24" s="2428"/>
      <c r="P24" s="2429"/>
    </row>
    <row r="25" spans="2:16" ht="46.5" customHeight="1">
      <c r="B25" s="2921" t="s">
        <v>430</v>
      </c>
      <c r="C25" s="2923" t="s">
        <v>5722</v>
      </c>
      <c r="D25" s="2923"/>
      <c r="E25" s="2923"/>
      <c r="F25" s="2924"/>
      <c r="G25" s="553" t="s">
        <v>432</v>
      </c>
      <c r="H25" s="546" t="s">
        <v>3345</v>
      </c>
      <c r="I25" s="1170" t="s">
        <v>433</v>
      </c>
      <c r="J25" s="636" t="s">
        <v>3346</v>
      </c>
      <c r="K25" s="2925" t="s">
        <v>434</v>
      </c>
      <c r="L25" s="2926" t="s">
        <v>6120</v>
      </c>
      <c r="M25" s="2927"/>
      <c r="N25" s="2928"/>
      <c r="O25" s="549" t="s">
        <v>1831</v>
      </c>
      <c r="P25" s="549"/>
    </row>
    <row r="26" spans="2:16" ht="54.75" customHeight="1">
      <c r="B26" s="2922"/>
      <c r="C26" s="2568"/>
      <c r="D26" s="2568"/>
      <c r="E26" s="2568"/>
      <c r="F26" s="2857"/>
      <c r="G26" s="553" t="s">
        <v>435</v>
      </c>
      <c r="H26" s="554">
        <v>2022</v>
      </c>
      <c r="I26" s="1170" t="s">
        <v>436</v>
      </c>
      <c r="J26" s="554">
        <v>2022</v>
      </c>
      <c r="K26" s="2596"/>
      <c r="L26" s="2458"/>
      <c r="M26" s="2459"/>
      <c r="N26" s="2460"/>
      <c r="O26" s="529" t="s">
        <v>1831</v>
      </c>
      <c r="P26" s="529"/>
    </row>
    <row r="27" spans="2:16" ht="75" customHeight="1">
      <c r="B27" s="532" t="s">
        <v>437</v>
      </c>
      <c r="C27" s="2479" t="s">
        <v>6066</v>
      </c>
      <c r="D27" s="2479"/>
      <c r="E27" s="2479"/>
      <c r="F27" s="2479"/>
      <c r="G27" s="2479"/>
      <c r="H27" s="2479"/>
      <c r="I27" s="2480"/>
      <c r="J27" s="1216">
        <v>1876211.2456138409</v>
      </c>
      <c r="K27" s="2596"/>
      <c r="L27" s="2458"/>
      <c r="M27" s="2459"/>
      <c r="N27" s="2460"/>
      <c r="O27" s="2529" t="s">
        <v>1285</v>
      </c>
      <c r="P27" s="2529"/>
    </row>
    <row r="28" spans="2:16" ht="32.25" customHeight="1">
      <c r="B28" s="558"/>
      <c r="C28" s="559" t="s">
        <v>394</v>
      </c>
      <c r="D28" s="2442" t="s">
        <v>5724</v>
      </c>
      <c r="E28" s="2442"/>
      <c r="F28" s="2442"/>
      <c r="G28" s="2442"/>
      <c r="H28" s="2442"/>
      <c r="I28" s="2443"/>
      <c r="J28" s="560">
        <v>1881265</v>
      </c>
      <c r="K28" s="2596"/>
      <c r="L28" s="2458"/>
      <c r="M28" s="2459"/>
      <c r="N28" s="2460"/>
      <c r="O28" s="2592"/>
      <c r="P28" s="2592"/>
    </row>
    <row r="29" spans="2:16" ht="32.1" customHeight="1">
      <c r="B29" s="561" t="s">
        <v>440</v>
      </c>
      <c r="C29" s="2442" t="s">
        <v>441</v>
      </c>
      <c r="D29" s="2442"/>
      <c r="E29" s="2442"/>
      <c r="F29" s="2442"/>
      <c r="G29" s="2443"/>
      <c r="H29" s="2451" t="s">
        <v>1286</v>
      </c>
      <c r="I29" s="2520"/>
      <c r="J29" s="2452"/>
      <c r="K29" s="2596"/>
      <c r="L29" s="2458"/>
      <c r="M29" s="2459"/>
      <c r="N29" s="2460"/>
      <c r="O29" s="2673"/>
      <c r="P29" s="2673"/>
    </row>
    <row r="30" spans="2:16" ht="26.25" customHeight="1">
      <c r="B30" s="561"/>
      <c r="C30" s="4204" t="s">
        <v>442</v>
      </c>
      <c r="D30" s="4204"/>
      <c r="E30" s="4204"/>
      <c r="F30" s="4204"/>
      <c r="G30" s="4205"/>
      <c r="H30" s="1466" t="s">
        <v>92</v>
      </c>
      <c r="I30" s="1467"/>
      <c r="J30" s="1468"/>
      <c r="K30" s="2596"/>
      <c r="L30" s="2458"/>
      <c r="M30" s="2459"/>
      <c r="N30" s="2460"/>
      <c r="O30" s="539"/>
      <c r="P30" s="550"/>
    </row>
    <row r="31" spans="2:16" ht="29.25" customHeight="1">
      <c r="B31" s="537"/>
      <c r="C31" s="2442" t="s">
        <v>5725</v>
      </c>
      <c r="D31" s="2442"/>
      <c r="E31" s="2442"/>
      <c r="F31" s="2442"/>
      <c r="G31" s="2443"/>
      <c r="H31" s="1466" t="s">
        <v>307</v>
      </c>
      <c r="I31" s="1467"/>
      <c r="J31" s="1468"/>
      <c r="K31" s="2596"/>
      <c r="L31" s="2458"/>
      <c r="M31" s="2459"/>
      <c r="N31" s="2460"/>
      <c r="O31" s="541" t="s">
        <v>1288</v>
      </c>
      <c r="P31" s="855"/>
    </row>
    <row r="32" spans="2:16" ht="27" customHeight="1">
      <c r="B32" s="537"/>
      <c r="C32" s="4204" t="s">
        <v>442</v>
      </c>
      <c r="D32" s="4204"/>
      <c r="E32" s="4204"/>
      <c r="F32" s="4204"/>
      <c r="G32" s="4205"/>
      <c r="H32" s="1471" t="s">
        <v>92</v>
      </c>
      <c r="I32" s="1471"/>
      <c r="J32" s="1471"/>
      <c r="K32" s="2610"/>
      <c r="L32" s="2534"/>
      <c r="M32" s="2535"/>
      <c r="N32" s="2536"/>
      <c r="O32" s="542" t="s">
        <v>1288</v>
      </c>
      <c r="P32" s="664"/>
    </row>
    <row r="33" spans="2:17" ht="59.25" customHeight="1">
      <c r="B33" s="565" t="s">
        <v>444</v>
      </c>
      <c r="C33" s="3354" t="s">
        <v>5726</v>
      </c>
      <c r="D33" s="3354"/>
      <c r="E33" s="3354"/>
      <c r="F33" s="3354"/>
      <c r="G33" s="3354"/>
      <c r="H33" s="3354"/>
      <c r="I33" s="3354"/>
      <c r="J33" s="1172" t="s">
        <v>54</v>
      </c>
      <c r="K33" s="567" t="s">
        <v>446</v>
      </c>
      <c r="L33" s="4201"/>
      <c r="M33" s="4202"/>
      <c r="N33" s="4203"/>
      <c r="O33" s="815" t="s">
        <v>1290</v>
      </c>
      <c r="P33" s="815"/>
    </row>
    <row r="34" spans="2:17" ht="46.5" customHeight="1">
      <c r="B34" s="2907" t="s">
        <v>5728</v>
      </c>
      <c r="C34" s="2908"/>
      <c r="D34" s="2908"/>
      <c r="E34" s="2908"/>
      <c r="F34" s="2908"/>
      <c r="G34" s="2908"/>
      <c r="H34" s="2908"/>
      <c r="I34" s="2908"/>
      <c r="J34" s="2908"/>
      <c r="K34" s="2908"/>
      <c r="L34" s="2908"/>
      <c r="M34" s="2908"/>
      <c r="N34" s="2908"/>
      <c r="O34" s="2908"/>
      <c r="P34" s="2910"/>
    </row>
    <row r="35" spans="2:17" ht="92.25" customHeight="1">
      <c r="B35" s="569" t="s">
        <v>448</v>
      </c>
      <c r="C35" s="3354" t="s">
        <v>5729</v>
      </c>
      <c r="D35" s="3354"/>
      <c r="E35" s="3354"/>
      <c r="F35" s="3354"/>
      <c r="G35" s="3354"/>
      <c r="H35" s="3354"/>
      <c r="I35" s="3354"/>
      <c r="J35" s="1172" t="s">
        <v>54</v>
      </c>
      <c r="K35" s="680" t="s">
        <v>446</v>
      </c>
      <c r="L35" s="4198"/>
      <c r="M35" s="4199"/>
      <c r="N35" s="4200"/>
      <c r="O35" s="1173"/>
      <c r="P35" s="529"/>
    </row>
    <row r="36" spans="2:17" ht="30.75" customHeight="1">
      <c r="B36" s="2907" t="s">
        <v>450</v>
      </c>
      <c r="C36" s="2861"/>
      <c r="D36" s="2861"/>
      <c r="E36" s="2861"/>
      <c r="F36" s="2861"/>
      <c r="G36" s="2861"/>
      <c r="H36" s="2861"/>
      <c r="I36" s="2861"/>
      <c r="J36" s="2861"/>
      <c r="K36" s="2861"/>
      <c r="L36" s="2861"/>
      <c r="M36" s="2861"/>
      <c r="N36" s="2861"/>
      <c r="O36" s="2861"/>
      <c r="P36" s="2863"/>
    </row>
    <row r="37" spans="2:17" ht="60.75" customHeight="1">
      <c r="B37" s="569" t="s">
        <v>451</v>
      </c>
      <c r="C37" s="2894" t="s">
        <v>452</v>
      </c>
      <c r="D37" s="2894"/>
      <c r="E37" s="2894"/>
      <c r="F37" s="2895"/>
      <c r="G37" s="1174" t="s">
        <v>5730</v>
      </c>
      <c r="H37" s="817" t="s">
        <v>5731</v>
      </c>
      <c r="I37" s="2801" t="s">
        <v>5732</v>
      </c>
      <c r="J37" s="2803"/>
      <c r="K37" s="2801" t="s">
        <v>434</v>
      </c>
      <c r="L37" s="2802"/>
      <c r="M37" s="2802"/>
      <c r="N37" s="2804"/>
      <c r="O37" s="2898"/>
      <c r="P37" s="2898"/>
    </row>
    <row r="38" spans="2:17" ht="43.5" customHeight="1">
      <c r="B38" s="537" t="s">
        <v>394</v>
      </c>
      <c r="C38" s="2442" t="s">
        <v>5733</v>
      </c>
      <c r="D38" s="2442"/>
      <c r="E38" s="2442"/>
      <c r="F38" s="2443"/>
      <c r="G38" s="1229">
        <v>0</v>
      </c>
      <c r="H38" s="577" t="s">
        <v>927</v>
      </c>
      <c r="I38" s="2880"/>
      <c r="J38" s="2870"/>
      <c r="K38" s="2883"/>
      <c r="L38" s="2884"/>
      <c r="M38" s="2884"/>
      <c r="N38" s="2885"/>
      <c r="O38" s="2899"/>
      <c r="P38" s="2899"/>
    </row>
    <row r="39" spans="2:17" ht="49.5" customHeight="1">
      <c r="B39" s="537" t="s">
        <v>401</v>
      </c>
      <c r="C39" s="2442" t="s">
        <v>5734</v>
      </c>
      <c r="D39" s="2442"/>
      <c r="E39" s="2442"/>
      <c r="F39" s="2443"/>
      <c r="G39" s="1229">
        <v>0</v>
      </c>
      <c r="H39" s="577" t="s">
        <v>927</v>
      </c>
      <c r="I39" s="2880"/>
      <c r="J39" s="2870"/>
      <c r="K39" s="2883"/>
      <c r="L39" s="2884"/>
      <c r="M39" s="2884"/>
      <c r="N39" s="2885"/>
      <c r="O39" s="2899"/>
      <c r="P39" s="2899"/>
    </row>
    <row r="40" spans="2:17" ht="45" customHeight="1">
      <c r="B40" s="530" t="s">
        <v>403</v>
      </c>
      <c r="C40" s="2537" t="s">
        <v>5735</v>
      </c>
      <c r="D40" s="2537"/>
      <c r="E40" s="2537"/>
      <c r="F40" s="2538"/>
      <c r="G40" s="746">
        <f>G38+G39</f>
        <v>0</v>
      </c>
      <c r="H40" s="581"/>
      <c r="I40" s="2844"/>
      <c r="J40" s="2845"/>
      <c r="K40" s="2844"/>
      <c r="L40" s="2886"/>
      <c r="M40" s="2886"/>
      <c r="N40" s="2887"/>
      <c r="O40" s="2900"/>
      <c r="P40" s="2900"/>
      <c r="Q40" s="250"/>
    </row>
    <row r="41" spans="2:17" ht="57.75" customHeight="1">
      <c r="B41" s="2888" t="s">
        <v>5736</v>
      </c>
      <c r="C41" s="2889"/>
      <c r="D41" s="2889"/>
      <c r="E41" s="2889"/>
      <c r="F41" s="2889"/>
      <c r="G41" s="2889"/>
      <c r="H41" s="2889"/>
      <c r="I41" s="2889"/>
      <c r="J41" s="2889"/>
      <c r="K41" s="2889"/>
      <c r="L41" s="2889"/>
      <c r="M41" s="2889"/>
      <c r="N41" s="2889"/>
      <c r="O41" s="2889"/>
      <c r="P41" s="2890"/>
    </row>
    <row r="42" spans="2:17" ht="108.75" customHeight="1">
      <c r="B42" s="585" t="s">
        <v>460</v>
      </c>
      <c r="C42" s="2472" t="s">
        <v>5737</v>
      </c>
      <c r="D42" s="2472"/>
      <c r="E42" s="2472"/>
      <c r="F42" s="2472"/>
      <c r="G42" s="2472"/>
      <c r="H42" s="2472"/>
      <c r="I42" s="570" t="s">
        <v>54</v>
      </c>
      <c r="J42" s="586" t="s">
        <v>446</v>
      </c>
      <c r="K42" s="3405"/>
      <c r="L42" s="3406"/>
      <c r="M42" s="3406"/>
      <c r="N42" s="3407"/>
      <c r="O42" s="572"/>
      <c r="P42" s="542"/>
    </row>
    <row r="43" spans="2:17" ht="36.75" customHeight="1">
      <c r="B43" s="2907" t="s">
        <v>462</v>
      </c>
      <c r="C43" s="2861"/>
      <c r="D43" s="2861"/>
      <c r="E43" s="2861"/>
      <c r="F43" s="2861"/>
      <c r="G43" s="2861"/>
      <c r="H43" s="2861"/>
      <c r="I43" s="2861"/>
      <c r="J43" s="2861"/>
      <c r="K43" s="2861"/>
      <c r="L43" s="2861"/>
      <c r="M43" s="2861"/>
      <c r="N43" s="2861"/>
      <c r="O43" s="2861"/>
      <c r="P43" s="2863"/>
    </row>
    <row r="44" spans="2:17" ht="75.75" customHeight="1">
      <c r="B44" s="587" t="s">
        <v>463</v>
      </c>
      <c r="C44" s="2856" t="s">
        <v>464</v>
      </c>
      <c r="D44" s="2856"/>
      <c r="E44" s="2864"/>
      <c r="F44" s="588" t="s">
        <v>5738</v>
      </c>
      <c r="G44" s="2858" t="s">
        <v>5739</v>
      </c>
      <c r="H44" s="2859"/>
      <c r="I44" s="2801" t="s">
        <v>5731</v>
      </c>
      <c r="J44" s="2803"/>
      <c r="K44" s="2858" t="s">
        <v>5740</v>
      </c>
      <c r="L44" s="2859"/>
      <c r="M44" s="575" t="s">
        <v>468</v>
      </c>
      <c r="N44" s="1175" t="s">
        <v>5406</v>
      </c>
      <c r="O44" s="2529"/>
      <c r="P44" s="2529"/>
    </row>
    <row r="45" spans="2:17" ht="28.5" customHeight="1">
      <c r="B45" s="537" t="s">
        <v>394</v>
      </c>
      <c r="C45" s="2865" t="s">
        <v>5741</v>
      </c>
      <c r="D45" s="2865"/>
      <c r="E45" s="2866"/>
      <c r="F45" s="591" t="s">
        <v>54</v>
      </c>
      <c r="G45" s="4315">
        <v>0</v>
      </c>
      <c r="H45" s="4316"/>
      <c r="I45" s="2869" t="s">
        <v>927</v>
      </c>
      <c r="J45" s="2870"/>
      <c r="K45" s="2881">
        <v>0</v>
      </c>
      <c r="L45" s="2882"/>
      <c r="M45" s="592" t="s">
        <v>57</v>
      </c>
      <c r="N45" s="1073"/>
      <c r="O45" s="2592"/>
      <c r="P45" s="2592"/>
    </row>
    <row r="46" spans="2:17" ht="31.5" customHeight="1">
      <c r="B46" s="594"/>
      <c r="C46" s="2865" t="s">
        <v>5742</v>
      </c>
      <c r="D46" s="2865"/>
      <c r="E46" s="2866"/>
      <c r="F46" s="2873"/>
      <c r="G46" s="2874"/>
      <c r="H46" s="2874"/>
      <c r="I46" s="2874"/>
      <c r="J46" s="2874"/>
      <c r="K46" s="2874"/>
      <c r="L46" s="2874"/>
      <c r="M46" s="2874"/>
      <c r="N46" s="2875"/>
      <c r="O46" s="2592"/>
      <c r="P46" s="2592"/>
    </row>
    <row r="47" spans="2:17" ht="65.25" customHeight="1">
      <c r="B47" s="537" t="s">
        <v>401</v>
      </c>
      <c r="C47" s="2865" t="s">
        <v>5743</v>
      </c>
      <c r="D47" s="2865"/>
      <c r="E47" s="2866"/>
      <c r="F47" s="535" t="s">
        <v>54</v>
      </c>
      <c r="G47" s="4315">
        <v>0</v>
      </c>
      <c r="H47" s="4316"/>
      <c r="I47" s="2880" t="s">
        <v>927</v>
      </c>
      <c r="J47" s="2870"/>
      <c r="K47" s="2881">
        <v>0</v>
      </c>
      <c r="L47" s="2882"/>
      <c r="M47" s="592" t="s">
        <v>57</v>
      </c>
      <c r="N47" s="1073"/>
      <c r="O47" s="2592"/>
      <c r="P47" s="2592"/>
    </row>
    <row r="48" spans="2:17" ht="35.25" customHeight="1">
      <c r="B48" s="594"/>
      <c r="C48" s="2865" t="s">
        <v>5744</v>
      </c>
      <c r="D48" s="2865"/>
      <c r="E48" s="2866"/>
      <c r="F48" s="2873"/>
      <c r="G48" s="2874"/>
      <c r="H48" s="2874"/>
      <c r="I48" s="2874"/>
      <c r="J48" s="2874"/>
      <c r="K48" s="2874"/>
      <c r="L48" s="2874"/>
      <c r="M48" s="2874"/>
      <c r="N48" s="2875"/>
      <c r="O48" s="2592"/>
      <c r="P48" s="2592"/>
    </row>
    <row r="49" spans="1:16" ht="44.25" customHeight="1">
      <c r="B49" s="596" t="s">
        <v>403</v>
      </c>
      <c r="C49" s="2876" t="s">
        <v>5745</v>
      </c>
      <c r="D49" s="2876"/>
      <c r="E49" s="2877"/>
      <c r="F49" s="597"/>
      <c r="G49" s="2842">
        <f>G45+G47</f>
        <v>0</v>
      </c>
      <c r="H49" s="2843"/>
      <c r="I49" s="2844"/>
      <c r="J49" s="2845"/>
      <c r="K49" s="2846">
        <f>K45+K47</f>
        <v>0</v>
      </c>
      <c r="L49" s="2847"/>
      <c r="M49" s="598"/>
      <c r="N49" s="599"/>
      <c r="O49" s="2530"/>
      <c r="P49" s="2530"/>
    </row>
    <row r="50" spans="1:16" ht="56.25" customHeight="1">
      <c r="B50" s="2907" t="s">
        <v>5746</v>
      </c>
      <c r="C50" s="2908"/>
      <c r="D50" s="2908"/>
      <c r="E50" s="2908"/>
      <c r="F50" s="2908"/>
      <c r="G50" s="2908"/>
      <c r="H50" s="2908"/>
      <c r="I50" s="2908"/>
      <c r="J50" s="2908"/>
      <c r="K50" s="2908"/>
      <c r="L50" s="2908"/>
      <c r="M50" s="2908"/>
      <c r="N50" s="2908"/>
      <c r="O50" s="2908"/>
      <c r="P50" s="2910"/>
    </row>
    <row r="51" spans="1:16" ht="70.5" customHeight="1">
      <c r="B51" s="587" t="s">
        <v>476</v>
      </c>
      <c r="C51" s="2856" t="s">
        <v>477</v>
      </c>
      <c r="D51" s="2568"/>
      <c r="E51" s="2857"/>
      <c r="F51" s="600" t="s">
        <v>478</v>
      </c>
      <c r="G51" s="2896" t="s">
        <v>5747</v>
      </c>
      <c r="H51" s="2859"/>
      <c r="I51" s="2801" t="s">
        <v>5748</v>
      </c>
      <c r="J51" s="2803"/>
      <c r="K51" s="2858" t="s">
        <v>5749</v>
      </c>
      <c r="L51" s="2859"/>
      <c r="M51" s="575" t="s">
        <v>468</v>
      </c>
      <c r="N51" s="589" t="s">
        <v>5750</v>
      </c>
      <c r="O51" s="1176"/>
      <c r="P51" s="602"/>
    </row>
    <row r="52" spans="1:16" s="274" customFormat="1" ht="32.25" customHeight="1">
      <c r="B52" s="537" t="s">
        <v>394</v>
      </c>
      <c r="C52" s="2442" t="s">
        <v>97</v>
      </c>
      <c r="D52" s="2442"/>
      <c r="E52" s="2443"/>
      <c r="F52" s="591" t="s">
        <v>1301</v>
      </c>
      <c r="G52" s="3399">
        <v>0</v>
      </c>
      <c r="H52" s="3400"/>
      <c r="I52" s="2880" t="s">
        <v>927</v>
      </c>
      <c r="J52" s="2870"/>
      <c r="K52" s="2881">
        <v>0</v>
      </c>
      <c r="L52" s="2882"/>
      <c r="M52" s="592" t="s">
        <v>1302</v>
      </c>
      <c r="N52" s="605"/>
      <c r="O52" s="540" t="s">
        <v>939</v>
      </c>
      <c r="P52" s="541"/>
    </row>
    <row r="53" spans="1:16" s="274" customFormat="1" ht="87.75" customHeight="1">
      <c r="B53" s="537" t="s">
        <v>401</v>
      </c>
      <c r="C53" s="2442" t="s">
        <v>62</v>
      </c>
      <c r="D53" s="2442"/>
      <c r="E53" s="2443"/>
      <c r="F53" s="591" t="s">
        <v>1301</v>
      </c>
      <c r="G53" s="3399">
        <v>1478181.2</v>
      </c>
      <c r="H53" s="3400"/>
      <c r="I53" s="2880" t="s">
        <v>927</v>
      </c>
      <c r="J53" s="2870"/>
      <c r="K53" s="2881">
        <v>513143</v>
      </c>
      <c r="L53" s="2882"/>
      <c r="M53" s="592" t="s">
        <v>1302</v>
      </c>
      <c r="N53" s="604" t="s">
        <v>6121</v>
      </c>
      <c r="O53" s="540" t="s">
        <v>940</v>
      </c>
      <c r="P53" s="541"/>
    </row>
    <row r="54" spans="1:16" s="274" customFormat="1" ht="32.25" customHeight="1">
      <c r="B54" s="537" t="s">
        <v>403</v>
      </c>
      <c r="C54" s="2442" t="s">
        <v>99</v>
      </c>
      <c r="D54" s="2442"/>
      <c r="E54" s="2443"/>
      <c r="F54" s="591" t="s">
        <v>57</v>
      </c>
      <c r="G54" s="3399">
        <v>0</v>
      </c>
      <c r="H54" s="3400"/>
      <c r="I54" s="2880" t="s">
        <v>927</v>
      </c>
      <c r="J54" s="2870"/>
      <c r="K54" s="2881">
        <v>0</v>
      </c>
      <c r="L54" s="2882"/>
      <c r="M54" s="592" t="s">
        <v>57</v>
      </c>
      <c r="N54" s="605"/>
      <c r="O54" s="540" t="s">
        <v>940</v>
      </c>
      <c r="P54" s="541"/>
    </row>
    <row r="55" spans="1:16" s="274" customFormat="1" ht="32.25" customHeight="1">
      <c r="B55" s="537" t="s">
        <v>405</v>
      </c>
      <c r="C55" s="2442" t="s">
        <v>483</v>
      </c>
      <c r="D55" s="2442"/>
      <c r="E55" s="2443"/>
      <c r="F55" s="591" t="s">
        <v>57</v>
      </c>
      <c r="G55" s="3399">
        <v>0</v>
      </c>
      <c r="H55" s="3400"/>
      <c r="I55" s="2880" t="s">
        <v>927</v>
      </c>
      <c r="J55" s="2870"/>
      <c r="K55" s="2881">
        <v>0</v>
      </c>
      <c r="L55" s="2882"/>
      <c r="M55" s="592" t="s">
        <v>57</v>
      </c>
      <c r="N55" s="1076"/>
      <c r="O55" s="540" t="s">
        <v>940</v>
      </c>
      <c r="P55" s="606"/>
    </row>
    <row r="56" spans="1:16" s="274" customFormat="1" ht="32.25" customHeight="1">
      <c r="B56" s="537" t="s">
        <v>408</v>
      </c>
      <c r="C56" s="2442" t="s">
        <v>302</v>
      </c>
      <c r="D56" s="2442"/>
      <c r="E56" s="2443"/>
      <c r="F56" s="591" t="s">
        <v>57</v>
      </c>
      <c r="G56" s="3399">
        <v>0</v>
      </c>
      <c r="H56" s="3400"/>
      <c r="I56" s="2880" t="s">
        <v>927</v>
      </c>
      <c r="J56" s="2870"/>
      <c r="K56" s="2881">
        <v>0</v>
      </c>
      <c r="L56" s="2882"/>
      <c r="M56" s="592" t="s">
        <v>57</v>
      </c>
      <c r="N56" s="605"/>
      <c r="O56" s="540" t="s">
        <v>940</v>
      </c>
      <c r="P56" s="606"/>
    </row>
    <row r="57" spans="1:16" ht="46.5" customHeight="1">
      <c r="B57" s="530" t="s">
        <v>410</v>
      </c>
      <c r="C57" s="2537" t="s">
        <v>5755</v>
      </c>
      <c r="D57" s="2537"/>
      <c r="E57" s="2538"/>
      <c r="F57" s="609"/>
      <c r="G57" s="2842">
        <f>G52+G53+G54+G55+G56</f>
        <v>1478181.2</v>
      </c>
      <c r="H57" s="2843"/>
      <c r="I57" s="2844"/>
      <c r="J57" s="2845"/>
      <c r="K57" s="2846">
        <f>K52+K53+K54+K55+K56</f>
        <v>513143</v>
      </c>
      <c r="L57" s="2847"/>
      <c r="M57" s="598"/>
      <c r="N57" s="599"/>
      <c r="O57" s="826"/>
      <c r="P57" s="826"/>
    </row>
    <row r="58" spans="1:16" ht="54.75" customHeight="1">
      <c r="A58" s="281"/>
      <c r="B58" s="2888" t="s">
        <v>485</v>
      </c>
      <c r="C58" s="2889"/>
      <c r="D58" s="2889"/>
      <c r="E58" s="2889"/>
      <c r="F58" s="2889"/>
      <c r="G58" s="2889"/>
      <c r="H58" s="2889"/>
      <c r="I58" s="2889"/>
      <c r="J58" s="2889"/>
      <c r="K58" s="2889"/>
      <c r="L58" s="2889"/>
      <c r="M58" s="2889"/>
      <c r="N58" s="2889"/>
      <c r="O58" s="1177"/>
      <c r="P58" s="1178"/>
    </row>
    <row r="59" spans="1:16" ht="62.25" customHeight="1">
      <c r="B59" s="612" t="s">
        <v>486</v>
      </c>
      <c r="C59" s="2851" t="s">
        <v>5420</v>
      </c>
      <c r="D59" s="2851"/>
      <c r="E59" s="2851"/>
      <c r="F59" s="2851"/>
      <c r="G59" s="2851"/>
      <c r="H59" s="2851"/>
      <c r="I59" s="2852"/>
      <c r="J59" s="613">
        <f>G49/(G49+G57)</f>
        <v>0</v>
      </c>
      <c r="K59" s="614" t="s">
        <v>392</v>
      </c>
      <c r="L59" s="2828"/>
      <c r="M59" s="2829"/>
      <c r="N59" s="2830"/>
      <c r="O59" s="2729"/>
      <c r="P59" s="2729"/>
    </row>
    <row r="60" spans="1:16" ht="53.25" customHeight="1">
      <c r="B60" s="615" t="s">
        <v>1999</v>
      </c>
      <c r="C60" s="2826" t="s">
        <v>5422</v>
      </c>
      <c r="D60" s="2826"/>
      <c r="E60" s="2826"/>
      <c r="F60" s="2826"/>
      <c r="G60" s="2826"/>
      <c r="H60" s="2826"/>
      <c r="I60" s="2827"/>
      <c r="J60" s="613" t="s">
        <v>92</v>
      </c>
      <c r="K60" s="614" t="s">
        <v>446</v>
      </c>
      <c r="L60" s="2828"/>
      <c r="M60" s="2829"/>
      <c r="N60" s="2830"/>
      <c r="O60" s="2730"/>
      <c r="P60" s="2730"/>
    </row>
    <row r="61" spans="1:16" ht="53.25" customHeight="1">
      <c r="B61" s="615" t="s">
        <v>490</v>
      </c>
      <c r="C61" s="2826" t="s">
        <v>5423</v>
      </c>
      <c r="D61" s="2826"/>
      <c r="E61" s="2826"/>
      <c r="F61" s="2826"/>
      <c r="G61" s="2826"/>
      <c r="H61" s="2826"/>
      <c r="I61" s="2827"/>
      <c r="J61" s="617">
        <f>SUM(G49,G57)</f>
        <v>1478181.2</v>
      </c>
      <c r="K61" s="614" t="s">
        <v>446</v>
      </c>
      <c r="L61" s="2828"/>
      <c r="M61" s="2829"/>
      <c r="N61" s="2830"/>
      <c r="O61" s="2730"/>
      <c r="P61" s="2730"/>
    </row>
    <row r="62" spans="1:16" ht="53.25" customHeight="1">
      <c r="B62" s="615" t="s">
        <v>492</v>
      </c>
      <c r="C62" s="2479" t="s">
        <v>5424</v>
      </c>
      <c r="D62" s="2479"/>
      <c r="E62" s="2479"/>
      <c r="F62" s="2479"/>
      <c r="G62" s="2479"/>
      <c r="H62" s="2479"/>
      <c r="I62" s="2480"/>
      <c r="J62" s="613">
        <f>(G49+G57)/J27</f>
        <v>0.78785435459661302</v>
      </c>
      <c r="K62" s="614" t="s">
        <v>392</v>
      </c>
      <c r="L62" s="2828"/>
      <c r="M62" s="2829"/>
      <c r="N62" s="2830"/>
      <c r="O62" s="2730"/>
      <c r="P62" s="2730"/>
    </row>
    <row r="63" spans="1:16" ht="66" customHeight="1">
      <c r="B63" s="618" t="s">
        <v>494</v>
      </c>
      <c r="C63" s="2479" t="s">
        <v>5426</v>
      </c>
      <c r="D63" s="2479"/>
      <c r="E63" s="2479"/>
      <c r="F63" s="2479"/>
      <c r="G63" s="2479"/>
      <c r="H63" s="2479"/>
      <c r="I63" s="2480"/>
      <c r="J63" s="619">
        <f>(K49+K57)/J28</f>
        <v>0.27276486831998681</v>
      </c>
      <c r="K63" s="614" t="s">
        <v>392</v>
      </c>
      <c r="L63" s="2828"/>
      <c r="M63" s="2829"/>
      <c r="N63" s="2830"/>
      <c r="O63" s="2730"/>
      <c r="P63" s="2730"/>
    </row>
    <row r="64" spans="1:16" ht="53.25" customHeight="1">
      <c r="B64" s="618" t="s">
        <v>496</v>
      </c>
      <c r="C64" s="2826" t="s">
        <v>5428</v>
      </c>
      <c r="D64" s="2826"/>
      <c r="E64" s="2826"/>
      <c r="F64" s="2826"/>
      <c r="G64" s="2826"/>
      <c r="H64" s="2826"/>
      <c r="I64" s="2827"/>
      <c r="J64" s="620" t="str">
        <f>IF(J62&lt;0.945,"Funding gap","No funding gap")</f>
        <v>Funding gap</v>
      </c>
      <c r="K64" s="621" t="s">
        <v>446</v>
      </c>
      <c r="L64" s="2828"/>
      <c r="M64" s="2829"/>
      <c r="N64" s="2830"/>
      <c r="O64" s="2730"/>
      <c r="P64" s="2730"/>
    </row>
    <row r="65" spans="2:16" ht="53.25" customHeight="1">
      <c r="B65" s="618" t="s">
        <v>498</v>
      </c>
      <c r="C65" s="2831" t="s">
        <v>499</v>
      </c>
      <c r="D65" s="2831"/>
      <c r="E65" s="2831"/>
      <c r="F65" s="2831"/>
      <c r="G65" s="2831"/>
      <c r="H65" s="2831"/>
      <c r="I65" s="2831"/>
      <c r="J65" s="623">
        <f>G45/J27</f>
        <v>0</v>
      </c>
      <c r="K65" s="621" t="s">
        <v>446</v>
      </c>
      <c r="L65" s="2828"/>
      <c r="M65" s="2829"/>
      <c r="N65" s="2830"/>
      <c r="O65" s="2731"/>
      <c r="P65" s="2731"/>
    </row>
    <row r="66" spans="2:16" ht="45" customHeight="1">
      <c r="B66" s="532" t="s">
        <v>500</v>
      </c>
      <c r="C66" s="2442" t="s">
        <v>5756</v>
      </c>
      <c r="D66" s="2442"/>
      <c r="E66" s="2442"/>
      <c r="F66" s="2442"/>
      <c r="G66" s="2442"/>
      <c r="H66" s="2442"/>
      <c r="I66" s="2442"/>
      <c r="J66" s="2443"/>
      <c r="K66" s="2821" t="s">
        <v>446</v>
      </c>
      <c r="L66" s="2997"/>
      <c r="M66" s="2998"/>
      <c r="N66" s="2999"/>
      <c r="O66" s="2529"/>
      <c r="P66" s="2529"/>
    </row>
    <row r="67" spans="2:16" ht="21" customHeight="1">
      <c r="B67" s="537" t="s">
        <v>394</v>
      </c>
      <c r="C67" s="2824" t="s">
        <v>502</v>
      </c>
      <c r="D67" s="2824"/>
      <c r="E67" s="2824"/>
      <c r="F67" s="2824"/>
      <c r="G67" s="2824"/>
      <c r="H67" s="2824"/>
      <c r="I67" s="2824"/>
      <c r="J67" s="564" t="s">
        <v>57</v>
      </c>
      <c r="K67" s="2822"/>
      <c r="L67" s="3000"/>
      <c r="M67" s="3001"/>
      <c r="N67" s="3002"/>
      <c r="O67" s="2592"/>
      <c r="P67" s="2592"/>
    </row>
    <row r="68" spans="2:16" ht="21" customHeight="1">
      <c r="B68" s="537" t="s">
        <v>401</v>
      </c>
      <c r="C68" s="2824" t="s">
        <v>503</v>
      </c>
      <c r="D68" s="2824"/>
      <c r="E68" s="2824"/>
      <c r="F68" s="2824"/>
      <c r="G68" s="2824"/>
      <c r="H68" s="2824"/>
      <c r="I68" s="2824"/>
      <c r="J68" s="564" t="s">
        <v>57</v>
      </c>
      <c r="K68" s="2822"/>
      <c r="L68" s="3000"/>
      <c r="M68" s="3001"/>
      <c r="N68" s="3002"/>
      <c r="O68" s="2592"/>
      <c r="P68" s="2592"/>
    </row>
    <row r="69" spans="2:16" ht="21" customHeight="1">
      <c r="B69" s="537" t="s">
        <v>403</v>
      </c>
      <c r="C69" s="2824" t="s">
        <v>504</v>
      </c>
      <c r="D69" s="2824"/>
      <c r="E69" s="2824"/>
      <c r="F69" s="2824"/>
      <c r="G69" s="2824"/>
      <c r="H69" s="2824"/>
      <c r="I69" s="2824"/>
      <c r="J69" s="564" t="s">
        <v>57</v>
      </c>
      <c r="K69" s="2822"/>
      <c r="L69" s="3000"/>
      <c r="M69" s="3001"/>
      <c r="N69" s="3002"/>
      <c r="O69" s="2592"/>
      <c r="P69" s="2592"/>
    </row>
    <row r="70" spans="2:16" ht="21" customHeight="1">
      <c r="B70" s="537" t="s">
        <v>405</v>
      </c>
      <c r="C70" s="2824" t="s">
        <v>302</v>
      </c>
      <c r="D70" s="2824"/>
      <c r="E70" s="2824"/>
      <c r="F70" s="2824"/>
      <c r="G70" s="2824"/>
      <c r="H70" s="2824"/>
      <c r="I70" s="2824"/>
      <c r="J70" s="564" t="s">
        <v>57</v>
      </c>
      <c r="K70" s="2822"/>
      <c r="L70" s="3000"/>
      <c r="M70" s="3001"/>
      <c r="N70" s="3002"/>
      <c r="O70" s="2592"/>
      <c r="P70" s="2592"/>
    </row>
    <row r="71" spans="2:16" ht="21" customHeight="1">
      <c r="B71" s="537" t="s">
        <v>408</v>
      </c>
      <c r="C71" s="2607" t="s">
        <v>505</v>
      </c>
      <c r="D71" s="2607"/>
      <c r="E71" s="2607"/>
      <c r="F71" s="2607"/>
      <c r="G71" s="2500" t="s">
        <v>92</v>
      </c>
      <c r="H71" s="2501"/>
      <c r="I71" s="2501"/>
      <c r="J71" s="2609"/>
      <c r="K71" s="2823"/>
      <c r="L71" s="3003"/>
      <c r="M71" s="3004"/>
      <c r="N71" s="3005"/>
      <c r="O71" s="2673"/>
      <c r="P71" s="2673"/>
    </row>
    <row r="72" spans="2:16" ht="45" customHeight="1">
      <c r="B72" s="532" t="s">
        <v>506</v>
      </c>
      <c r="C72" s="2442" t="s">
        <v>5757</v>
      </c>
      <c r="D72" s="2442"/>
      <c r="E72" s="2442"/>
      <c r="F72" s="2442"/>
      <c r="G72" s="2442"/>
      <c r="H72" s="2442"/>
      <c r="I72" s="2442"/>
      <c r="J72" s="2442"/>
      <c r="K72" s="2442"/>
      <c r="L72" s="2442"/>
      <c r="M72" s="2442"/>
      <c r="N72" s="2591"/>
      <c r="O72" s="622"/>
      <c r="P72" s="627"/>
    </row>
    <row r="73" spans="2:16" ht="20.25" customHeight="1">
      <c r="B73" s="530" t="s">
        <v>418</v>
      </c>
      <c r="C73" s="2607" t="s">
        <v>297</v>
      </c>
      <c r="D73" s="2607"/>
      <c r="E73" s="2607"/>
      <c r="F73" s="2451" t="s">
        <v>57</v>
      </c>
      <c r="G73" s="2452"/>
      <c r="H73" s="2821" t="s">
        <v>446</v>
      </c>
      <c r="I73" s="2720"/>
      <c r="J73" s="2721"/>
      <c r="K73" s="2721"/>
      <c r="L73" s="2721"/>
      <c r="M73" s="2721"/>
      <c r="N73" s="2722"/>
      <c r="O73" s="2529"/>
      <c r="P73" s="2529"/>
    </row>
    <row r="74" spans="2:16" ht="20.25" customHeight="1">
      <c r="B74" s="530" t="s">
        <v>508</v>
      </c>
      <c r="C74" s="2607" t="s">
        <v>509</v>
      </c>
      <c r="D74" s="2607"/>
      <c r="E74" s="2607"/>
      <c r="F74" s="2451" t="s">
        <v>57</v>
      </c>
      <c r="G74" s="2452"/>
      <c r="H74" s="2822"/>
      <c r="I74" s="2723"/>
      <c r="J74" s="2724"/>
      <c r="K74" s="2724"/>
      <c r="L74" s="2724"/>
      <c r="M74" s="2724"/>
      <c r="N74" s="2725"/>
      <c r="O74" s="2592"/>
      <c r="P74" s="2592"/>
    </row>
    <row r="75" spans="2:16" ht="20.25" customHeight="1">
      <c r="B75" s="530" t="s">
        <v>510</v>
      </c>
      <c r="C75" s="2607" t="s">
        <v>299</v>
      </c>
      <c r="D75" s="2607"/>
      <c r="E75" s="2607"/>
      <c r="F75" s="2451" t="s">
        <v>57</v>
      </c>
      <c r="G75" s="2452"/>
      <c r="H75" s="2822"/>
      <c r="I75" s="2723"/>
      <c r="J75" s="2724"/>
      <c r="K75" s="2724"/>
      <c r="L75" s="2724"/>
      <c r="M75" s="2724"/>
      <c r="N75" s="2725"/>
      <c r="O75" s="2592"/>
      <c r="P75" s="2592"/>
    </row>
    <row r="76" spans="2:16" ht="49.5" customHeight="1">
      <c r="B76" s="530" t="s">
        <v>401</v>
      </c>
      <c r="C76" s="2479" t="s">
        <v>5758</v>
      </c>
      <c r="D76" s="2479"/>
      <c r="E76" s="2479"/>
      <c r="F76" s="2479"/>
      <c r="G76" s="2480"/>
      <c r="H76" s="2822"/>
      <c r="I76" s="2723"/>
      <c r="J76" s="2724"/>
      <c r="K76" s="2724"/>
      <c r="L76" s="2724"/>
      <c r="M76" s="2724"/>
      <c r="N76" s="2725"/>
      <c r="O76" s="2592"/>
      <c r="P76" s="2592"/>
    </row>
    <row r="77" spans="2:16" ht="21" customHeight="1">
      <c r="B77" s="530" t="s">
        <v>418</v>
      </c>
      <c r="C77" s="2607" t="s">
        <v>297</v>
      </c>
      <c r="D77" s="2607"/>
      <c r="E77" s="2608"/>
      <c r="F77" s="2451" t="s">
        <v>57</v>
      </c>
      <c r="G77" s="2452"/>
      <c r="H77" s="2822"/>
      <c r="I77" s="2723"/>
      <c r="J77" s="2724"/>
      <c r="K77" s="2724"/>
      <c r="L77" s="2724"/>
      <c r="M77" s="2724"/>
      <c r="N77" s="2725"/>
      <c r="O77" s="2592"/>
      <c r="P77" s="2592"/>
    </row>
    <row r="78" spans="2:16" ht="21" customHeight="1">
      <c r="B78" s="530" t="s">
        <v>508</v>
      </c>
      <c r="C78" s="2607" t="s">
        <v>509</v>
      </c>
      <c r="D78" s="2607"/>
      <c r="E78" s="2608"/>
      <c r="F78" s="2451" t="s">
        <v>57</v>
      </c>
      <c r="G78" s="2452"/>
      <c r="H78" s="2822"/>
      <c r="I78" s="2723"/>
      <c r="J78" s="2724"/>
      <c r="K78" s="2724"/>
      <c r="L78" s="2724"/>
      <c r="M78" s="2724"/>
      <c r="N78" s="2725"/>
      <c r="O78" s="2592"/>
      <c r="P78" s="2592"/>
    </row>
    <row r="79" spans="2:16" ht="21" customHeight="1">
      <c r="B79" s="530" t="s">
        <v>510</v>
      </c>
      <c r="C79" s="2607" t="s">
        <v>301</v>
      </c>
      <c r="D79" s="2607"/>
      <c r="E79" s="2608"/>
      <c r="F79" s="2451" t="s">
        <v>57</v>
      </c>
      <c r="G79" s="2452"/>
      <c r="H79" s="2822"/>
      <c r="I79" s="2723"/>
      <c r="J79" s="2724"/>
      <c r="K79" s="2724"/>
      <c r="L79" s="2724"/>
      <c r="M79" s="2724"/>
      <c r="N79" s="2725"/>
      <c r="O79" s="2592"/>
      <c r="P79" s="2592"/>
    </row>
    <row r="80" spans="2:16" ht="21" customHeight="1">
      <c r="B80" s="530" t="s">
        <v>512</v>
      </c>
      <c r="C80" s="2607" t="s">
        <v>302</v>
      </c>
      <c r="D80" s="2607"/>
      <c r="E80" s="2608"/>
      <c r="F80" s="2451" t="s">
        <v>57</v>
      </c>
      <c r="G80" s="2452"/>
      <c r="H80" s="2822"/>
      <c r="I80" s="2723"/>
      <c r="J80" s="2724"/>
      <c r="K80" s="2724"/>
      <c r="L80" s="2724"/>
      <c r="M80" s="2724"/>
      <c r="N80" s="2725"/>
      <c r="O80" s="2592"/>
      <c r="P80" s="2592"/>
    </row>
    <row r="81" spans="2:16" ht="21.75" customHeight="1">
      <c r="B81" s="530" t="s">
        <v>513</v>
      </c>
      <c r="C81" s="2607" t="s">
        <v>514</v>
      </c>
      <c r="D81" s="2607"/>
      <c r="E81" s="2608"/>
      <c r="F81" s="2451" t="s">
        <v>57</v>
      </c>
      <c r="G81" s="2452"/>
      <c r="H81" s="2823"/>
      <c r="I81" s="2726"/>
      <c r="J81" s="2727"/>
      <c r="K81" s="2727"/>
      <c r="L81" s="2727"/>
      <c r="M81" s="2727"/>
      <c r="N81" s="2728"/>
      <c r="O81" s="2673"/>
      <c r="P81" s="2673"/>
    </row>
    <row r="82" spans="2:16" ht="51" customHeight="1">
      <c r="B82" s="630" t="s">
        <v>515</v>
      </c>
      <c r="C82" s="2537" t="s">
        <v>516</v>
      </c>
      <c r="D82" s="2537"/>
      <c r="E82" s="2538"/>
      <c r="F82" s="2464"/>
      <c r="G82" s="2465"/>
      <c r="H82" s="2465"/>
      <c r="I82" s="2465"/>
      <c r="J82" s="2465"/>
      <c r="K82" s="2465"/>
      <c r="L82" s="2465"/>
      <c r="M82" s="2465"/>
      <c r="N82" s="2465"/>
      <c r="O82" s="4196"/>
      <c r="P82" s="4197"/>
    </row>
    <row r="83" spans="2:16" ht="31.5" customHeight="1">
      <c r="B83" s="2907" t="s">
        <v>5759</v>
      </c>
      <c r="C83" s="2908"/>
      <c r="D83" s="2908"/>
      <c r="E83" s="2908"/>
      <c r="F83" s="2908"/>
      <c r="G83" s="2908"/>
      <c r="H83" s="2908"/>
      <c r="I83" s="2908"/>
      <c r="J83" s="2908"/>
      <c r="K83" s="2908"/>
      <c r="L83" s="2908"/>
      <c r="M83" s="2908"/>
      <c r="N83" s="2908"/>
      <c r="O83" s="2908"/>
      <c r="P83" s="2910"/>
    </row>
    <row r="84" spans="2:16" ht="44.25" customHeight="1">
      <c r="B84" s="532" t="s">
        <v>518</v>
      </c>
      <c r="C84" s="2442" t="s">
        <v>5760</v>
      </c>
      <c r="D84" s="2442"/>
      <c r="E84" s="2442"/>
      <c r="F84" s="2442"/>
      <c r="G84" s="2443"/>
      <c r="H84" s="564" t="s">
        <v>53</v>
      </c>
      <c r="I84" s="2789" t="s">
        <v>446</v>
      </c>
      <c r="J84" s="2790"/>
      <c r="K84" s="4190"/>
      <c r="L84" s="4191"/>
      <c r="M84" s="4191"/>
      <c r="N84" s="4192"/>
      <c r="O84" s="2529" t="s">
        <v>1279</v>
      </c>
      <c r="P84" s="2529" t="s">
        <v>1279</v>
      </c>
    </row>
    <row r="85" spans="2:16" ht="20.25" customHeight="1">
      <c r="B85" s="2794" t="s">
        <v>520</v>
      </c>
      <c r="C85" s="2613"/>
      <c r="D85" s="2613"/>
      <c r="E85" s="2795"/>
      <c r="F85" s="2801" t="s">
        <v>521</v>
      </c>
      <c r="G85" s="2802"/>
      <c r="H85" s="2803"/>
      <c r="I85" s="2801" t="s">
        <v>522</v>
      </c>
      <c r="J85" s="2802"/>
      <c r="K85" s="2801" t="s">
        <v>434</v>
      </c>
      <c r="L85" s="2802"/>
      <c r="M85" s="2802"/>
      <c r="N85" s="2804"/>
      <c r="O85" s="2592"/>
      <c r="P85" s="2592"/>
    </row>
    <row r="86" spans="2:16" ht="34.5" customHeight="1">
      <c r="B86" s="2796"/>
      <c r="C86" s="2614"/>
      <c r="D86" s="2614"/>
      <c r="E86" s="2797"/>
      <c r="F86" s="2767" t="s">
        <v>6122</v>
      </c>
      <c r="G86" s="2768"/>
      <c r="H86" s="2769"/>
      <c r="I86" s="2775">
        <v>18576.1689620625</v>
      </c>
      <c r="J86" s="2776"/>
      <c r="K86" s="4312" t="s">
        <v>6123</v>
      </c>
      <c r="L86" s="4313"/>
      <c r="M86" s="4313"/>
      <c r="N86" s="4314"/>
      <c r="O86" s="2592"/>
      <c r="P86" s="2592"/>
    </row>
    <row r="87" spans="2:16" ht="21" customHeight="1">
      <c r="B87" s="2796"/>
      <c r="C87" s="2614"/>
      <c r="D87" s="2614"/>
      <c r="E87" s="2797"/>
      <c r="F87" s="2767"/>
      <c r="G87" s="2768"/>
      <c r="H87" s="2769"/>
      <c r="I87" s="2775"/>
      <c r="J87" s="2776"/>
      <c r="K87" s="2767"/>
      <c r="L87" s="2768"/>
      <c r="M87" s="2768"/>
      <c r="N87" s="2769"/>
      <c r="O87" s="2592"/>
      <c r="P87" s="2592"/>
    </row>
    <row r="88" spans="2:16" ht="21" customHeight="1">
      <c r="B88" s="2796"/>
      <c r="C88" s="2614"/>
      <c r="D88" s="2614"/>
      <c r="E88" s="2797"/>
      <c r="F88" s="2767"/>
      <c r="G88" s="2768"/>
      <c r="H88" s="2769"/>
      <c r="I88" s="2775"/>
      <c r="J88" s="2776"/>
      <c r="K88" s="2767"/>
      <c r="L88" s="2768"/>
      <c r="M88" s="2768"/>
      <c r="N88" s="2769"/>
      <c r="O88" s="2592"/>
      <c r="P88" s="2592"/>
    </row>
    <row r="89" spans="2:16" ht="21.75" customHeight="1">
      <c r="B89" s="2798"/>
      <c r="C89" s="2799"/>
      <c r="D89" s="2799"/>
      <c r="E89" s="2800"/>
      <c r="F89" s="2691"/>
      <c r="G89" s="2805"/>
      <c r="H89" s="2806"/>
      <c r="I89" s="2807"/>
      <c r="J89" s="2808"/>
      <c r="K89" s="4193"/>
      <c r="L89" s="4194"/>
      <c r="M89" s="4194"/>
      <c r="N89" s="4195"/>
      <c r="O89" s="2530"/>
      <c r="P89" s="2530"/>
    </row>
    <row r="90" spans="2:16" ht="26.25" customHeight="1">
      <c r="B90" s="2427" t="s">
        <v>2</v>
      </c>
      <c r="C90" s="2428"/>
      <c r="D90" s="2428"/>
      <c r="E90" s="2428"/>
      <c r="F90" s="2428"/>
      <c r="G90" s="2428"/>
      <c r="H90" s="2428"/>
      <c r="I90" s="2428"/>
      <c r="J90" s="2428"/>
      <c r="K90" s="2428"/>
      <c r="L90" s="2428"/>
      <c r="M90" s="2428"/>
      <c r="N90" s="2428"/>
      <c r="O90" s="2428"/>
      <c r="P90" s="2429"/>
    </row>
    <row r="91" spans="2:16" ht="48" customHeight="1">
      <c r="B91" s="828" t="s">
        <v>523</v>
      </c>
      <c r="C91" s="2763" t="s">
        <v>5763</v>
      </c>
      <c r="D91" s="2763"/>
      <c r="E91" s="2763"/>
      <c r="F91" s="2763"/>
      <c r="G91" s="2763"/>
      <c r="H91" s="2763"/>
      <c r="I91" s="2763"/>
      <c r="J91" s="2763"/>
      <c r="K91" s="2763"/>
      <c r="L91" s="2763"/>
      <c r="M91" s="2763"/>
      <c r="N91" s="2763"/>
      <c r="O91" s="2779" t="s">
        <v>3243</v>
      </c>
      <c r="P91" s="2779"/>
    </row>
    <row r="92" spans="2:16" ht="20.25" customHeight="1">
      <c r="B92" s="2780" t="s">
        <v>525</v>
      </c>
      <c r="C92" s="2781"/>
      <c r="D92" s="2781"/>
      <c r="E92" s="2781"/>
      <c r="F92" s="2782"/>
      <c r="G92" s="3699" t="s">
        <v>526</v>
      </c>
      <c r="H92" s="3699"/>
      <c r="I92" s="4178"/>
      <c r="J92" s="3699"/>
      <c r="K92" s="3699"/>
      <c r="L92" s="3700"/>
      <c r="M92" s="4179"/>
      <c r="N92" s="4179"/>
      <c r="O92" s="2592"/>
      <c r="P92" s="2592"/>
    </row>
    <row r="93" spans="2:16" ht="22.5" customHeight="1">
      <c r="B93" s="2783"/>
      <c r="C93" s="4176"/>
      <c r="D93" s="4176"/>
      <c r="E93" s="4176"/>
      <c r="F93" s="4177"/>
      <c r="G93" s="1180" t="s">
        <v>109</v>
      </c>
      <c r="H93" s="1180" t="s">
        <v>128</v>
      </c>
      <c r="I93" s="1181" t="s">
        <v>527</v>
      </c>
      <c r="J93" s="1182" t="s">
        <v>528</v>
      </c>
      <c r="K93" s="4180" t="s">
        <v>434</v>
      </c>
      <c r="L93" s="4181"/>
      <c r="M93" s="4181"/>
      <c r="N93" s="4182"/>
      <c r="O93" s="2592"/>
      <c r="P93" s="2592"/>
    </row>
    <row r="94" spans="2:16" ht="57.75" customHeight="1">
      <c r="B94" s="634" t="s">
        <v>394</v>
      </c>
      <c r="C94" s="4309" t="s">
        <v>5440</v>
      </c>
      <c r="D94" s="4184"/>
      <c r="E94" s="4184"/>
      <c r="F94" s="4184"/>
      <c r="G94" s="4184"/>
      <c r="H94" s="4184"/>
      <c r="I94" s="4184"/>
      <c r="J94" s="4185"/>
      <c r="K94" s="4310" t="s">
        <v>6124</v>
      </c>
      <c r="L94" s="4310"/>
      <c r="M94" s="4310"/>
      <c r="N94" s="4311"/>
      <c r="O94" s="2685"/>
      <c r="P94" s="2592"/>
    </row>
    <row r="95" spans="2:16" ht="23.45" customHeight="1">
      <c r="B95" s="642" t="s">
        <v>530</v>
      </c>
      <c r="C95" s="4187" t="s">
        <v>531</v>
      </c>
      <c r="D95" s="4187"/>
      <c r="E95" s="4187"/>
      <c r="F95" s="4188"/>
      <c r="G95" s="647" t="s">
        <v>53</v>
      </c>
      <c r="H95" s="1217" t="s">
        <v>53</v>
      </c>
      <c r="I95" s="648" t="s">
        <v>58</v>
      </c>
      <c r="J95" s="647" t="s">
        <v>53</v>
      </c>
      <c r="K95" s="3286"/>
      <c r="L95" s="3287"/>
      <c r="M95" s="3287"/>
      <c r="N95" s="3288"/>
      <c r="O95" s="2685"/>
      <c r="P95" s="2592"/>
    </row>
    <row r="96" spans="2:16" ht="21.95" customHeight="1">
      <c r="B96" s="637" t="s">
        <v>532</v>
      </c>
      <c r="C96" s="4169" t="s">
        <v>533</v>
      </c>
      <c r="D96" s="4169"/>
      <c r="E96" s="4169"/>
      <c r="F96" s="4170"/>
      <c r="G96" s="631" t="s">
        <v>53</v>
      </c>
      <c r="H96" s="638" t="s">
        <v>53</v>
      </c>
      <c r="I96" s="631" t="s">
        <v>58</v>
      </c>
      <c r="J96" s="638" t="s">
        <v>53</v>
      </c>
      <c r="K96" s="3290"/>
      <c r="L96" s="3290"/>
      <c r="M96" s="3290"/>
      <c r="N96" s="3291"/>
      <c r="O96" s="2685"/>
      <c r="P96" s="2592"/>
    </row>
    <row r="97" spans="2:16" ht="42" customHeight="1">
      <c r="B97" s="640" t="s">
        <v>401</v>
      </c>
      <c r="C97" s="2764" t="s">
        <v>5441</v>
      </c>
      <c r="D97" s="4189"/>
      <c r="E97" s="4189"/>
      <c r="F97" s="4189"/>
      <c r="G97" s="4189"/>
      <c r="H97" s="4189"/>
      <c r="I97" s="4189"/>
      <c r="J97" s="4189"/>
      <c r="K97" s="3999"/>
      <c r="L97" s="3999"/>
      <c r="M97" s="3999"/>
      <c r="N97" s="2578"/>
      <c r="O97" s="2592"/>
      <c r="P97" s="2592"/>
    </row>
    <row r="98" spans="2:16" ht="24.6" customHeight="1">
      <c r="B98" s="634" t="s">
        <v>530</v>
      </c>
      <c r="C98" s="4165" t="s">
        <v>531</v>
      </c>
      <c r="D98" s="4165"/>
      <c r="E98" s="4165"/>
      <c r="F98" s="4166"/>
      <c r="G98" s="546" t="s">
        <v>53</v>
      </c>
      <c r="H98" s="684" t="s">
        <v>53</v>
      </c>
      <c r="I98" s="649" t="s">
        <v>58</v>
      </c>
      <c r="J98" s="1217" t="s">
        <v>53</v>
      </c>
      <c r="K98" s="3999"/>
      <c r="L98" s="3999"/>
      <c r="M98" s="3999"/>
      <c r="N98" s="2578"/>
      <c r="O98" s="2592"/>
      <c r="P98" s="2592"/>
    </row>
    <row r="99" spans="2:16" ht="23.45" customHeight="1">
      <c r="B99" s="637" t="s">
        <v>532</v>
      </c>
      <c r="C99" s="4167" t="s">
        <v>533</v>
      </c>
      <c r="D99" s="4167"/>
      <c r="E99" s="4167"/>
      <c r="F99" s="4168"/>
      <c r="G99" s="643" t="s">
        <v>53</v>
      </c>
      <c r="H99" s="645" t="s">
        <v>53</v>
      </c>
      <c r="I99" s="643" t="s">
        <v>58</v>
      </c>
      <c r="J99" s="645" t="s">
        <v>53</v>
      </c>
      <c r="K99" s="4164"/>
      <c r="L99" s="4164"/>
      <c r="M99" s="4164"/>
      <c r="N99" s="3628"/>
      <c r="O99" s="2592"/>
      <c r="P99" s="2592"/>
    </row>
    <row r="100" spans="2:16" ht="48" customHeight="1">
      <c r="B100" s="640" t="s">
        <v>535</v>
      </c>
      <c r="C100" s="2752" t="s">
        <v>5442</v>
      </c>
      <c r="D100" s="2752"/>
      <c r="E100" s="2752"/>
      <c r="F100" s="2752"/>
      <c r="G100" s="2752"/>
      <c r="H100" s="2752"/>
      <c r="I100" s="2752"/>
      <c r="J100" s="2753"/>
      <c r="K100" s="4163"/>
      <c r="L100" s="4163"/>
      <c r="M100" s="4163"/>
      <c r="N100" s="2577"/>
      <c r="O100" s="2592"/>
      <c r="P100" s="2592"/>
    </row>
    <row r="101" spans="2:16" ht="23.1" customHeight="1">
      <c r="B101" s="634" t="s">
        <v>530</v>
      </c>
      <c r="C101" s="4171" t="s">
        <v>531</v>
      </c>
      <c r="D101" s="4171"/>
      <c r="E101" s="4171"/>
      <c r="F101" s="4172"/>
      <c r="G101" s="535" t="s">
        <v>53</v>
      </c>
      <c r="H101" s="636" t="s">
        <v>53</v>
      </c>
      <c r="I101" s="591" t="s">
        <v>58</v>
      </c>
      <c r="J101" s="636" t="s">
        <v>53</v>
      </c>
      <c r="K101" s="3999"/>
      <c r="L101" s="3999"/>
      <c r="M101" s="3999"/>
      <c r="N101" s="2578"/>
      <c r="O101" s="2592"/>
      <c r="P101" s="2592"/>
    </row>
    <row r="102" spans="2:16" ht="26.1" customHeight="1">
      <c r="B102" s="637" t="s">
        <v>532</v>
      </c>
      <c r="C102" s="4169" t="s">
        <v>533</v>
      </c>
      <c r="D102" s="4169"/>
      <c r="E102" s="4169"/>
      <c r="F102" s="4170"/>
      <c r="G102" s="631" t="s">
        <v>53</v>
      </c>
      <c r="H102" s="638" t="s">
        <v>53</v>
      </c>
      <c r="I102" s="631" t="s">
        <v>58</v>
      </c>
      <c r="J102" s="638" t="s">
        <v>53</v>
      </c>
      <c r="K102" s="4164"/>
      <c r="L102" s="4164"/>
      <c r="M102" s="4164"/>
      <c r="N102" s="3628"/>
      <c r="O102" s="2592"/>
      <c r="P102" s="2592"/>
    </row>
    <row r="103" spans="2:16" ht="38.25" customHeight="1">
      <c r="B103" s="640" t="s">
        <v>537</v>
      </c>
      <c r="C103" s="2763" t="s">
        <v>5443</v>
      </c>
      <c r="D103" s="2763"/>
      <c r="E103" s="2763"/>
      <c r="F103" s="2763"/>
      <c r="G103" s="2763"/>
      <c r="H103" s="2763"/>
      <c r="I103" s="2763"/>
      <c r="J103" s="2764"/>
      <c r="K103" s="4163"/>
      <c r="L103" s="4163"/>
      <c r="M103" s="4163"/>
      <c r="N103" s="2577"/>
      <c r="O103" s="2592"/>
      <c r="P103" s="2592"/>
    </row>
    <row r="104" spans="2:16" ht="21.95" customHeight="1">
      <c r="B104" s="634" t="s">
        <v>530</v>
      </c>
      <c r="C104" s="4165" t="s">
        <v>531</v>
      </c>
      <c r="D104" s="4165"/>
      <c r="E104" s="4165"/>
      <c r="F104" s="4166"/>
      <c r="G104" s="546" t="s">
        <v>53</v>
      </c>
      <c r="H104" s="684" t="s">
        <v>53</v>
      </c>
      <c r="I104" s="649" t="s">
        <v>58</v>
      </c>
      <c r="J104" s="684" t="s">
        <v>53</v>
      </c>
      <c r="K104" s="3999"/>
      <c r="L104" s="3999"/>
      <c r="M104" s="3999"/>
      <c r="N104" s="2578"/>
      <c r="O104" s="2592"/>
      <c r="P104" s="2592"/>
    </row>
    <row r="105" spans="2:16" ht="23.1" customHeight="1">
      <c r="B105" s="637" t="s">
        <v>532</v>
      </c>
      <c r="C105" s="4167" t="s">
        <v>533</v>
      </c>
      <c r="D105" s="4167"/>
      <c r="E105" s="4167"/>
      <c r="F105" s="4168"/>
      <c r="G105" s="643" t="s">
        <v>53</v>
      </c>
      <c r="H105" s="645" t="s">
        <v>53</v>
      </c>
      <c r="I105" s="643" t="s">
        <v>58</v>
      </c>
      <c r="J105" s="638" t="s">
        <v>53</v>
      </c>
      <c r="K105" s="4164"/>
      <c r="L105" s="4164"/>
      <c r="M105" s="4164"/>
      <c r="N105" s="3628"/>
      <c r="O105" s="2592"/>
      <c r="P105" s="2592"/>
    </row>
    <row r="106" spans="2:16" ht="30" customHeight="1">
      <c r="B106" s="640" t="s">
        <v>539</v>
      </c>
      <c r="C106" s="2752" t="s">
        <v>5444</v>
      </c>
      <c r="D106" s="2752"/>
      <c r="E106" s="2752"/>
      <c r="F106" s="2752"/>
      <c r="G106" s="2752"/>
      <c r="H106" s="2752"/>
      <c r="I106" s="2752"/>
      <c r="J106" s="2764"/>
      <c r="K106" s="4163"/>
      <c r="L106" s="4163"/>
      <c r="M106" s="4163"/>
      <c r="N106" s="2577"/>
      <c r="O106" s="2592"/>
      <c r="P106" s="2592"/>
    </row>
    <row r="107" spans="2:16" ht="24.6" customHeight="1">
      <c r="B107" s="634" t="s">
        <v>530</v>
      </c>
      <c r="C107" s="4165" t="s">
        <v>531</v>
      </c>
      <c r="D107" s="4165"/>
      <c r="E107" s="4165"/>
      <c r="F107" s="4166"/>
      <c r="G107" s="546" t="s">
        <v>53</v>
      </c>
      <c r="H107" s="684" t="s">
        <v>53</v>
      </c>
      <c r="I107" s="649" t="s">
        <v>58</v>
      </c>
      <c r="J107" s="684" t="s">
        <v>53</v>
      </c>
      <c r="K107" s="3999"/>
      <c r="L107" s="3999"/>
      <c r="M107" s="3999"/>
      <c r="N107" s="2578"/>
      <c r="O107" s="2592"/>
      <c r="P107" s="2592"/>
    </row>
    <row r="108" spans="2:16" ht="21.95" customHeight="1">
      <c r="B108" s="637" t="s">
        <v>532</v>
      </c>
      <c r="C108" s="4167" t="s">
        <v>533</v>
      </c>
      <c r="D108" s="4167"/>
      <c r="E108" s="4167"/>
      <c r="F108" s="4168"/>
      <c r="G108" s="643" t="s">
        <v>53</v>
      </c>
      <c r="H108" s="645" t="s">
        <v>53</v>
      </c>
      <c r="I108" s="643" t="s">
        <v>58</v>
      </c>
      <c r="J108" s="638" t="s">
        <v>53</v>
      </c>
      <c r="K108" s="4164"/>
      <c r="L108" s="4164"/>
      <c r="M108" s="4164"/>
      <c r="N108" s="3628"/>
      <c r="O108" s="2592"/>
      <c r="P108" s="2592"/>
    </row>
    <row r="109" spans="2:16" ht="24" customHeight="1">
      <c r="B109" s="640" t="s">
        <v>410</v>
      </c>
      <c r="C109" s="2766" t="s">
        <v>117</v>
      </c>
      <c r="D109" s="2752"/>
      <c r="E109" s="2752"/>
      <c r="F109" s="2752"/>
      <c r="G109" s="2752"/>
      <c r="H109" s="2752"/>
      <c r="I109" s="2752"/>
      <c r="J109" s="4293"/>
      <c r="K109" s="4163"/>
      <c r="L109" s="4163"/>
      <c r="M109" s="4163"/>
      <c r="N109" s="2577"/>
      <c r="O109" s="2592"/>
      <c r="P109" s="2592"/>
    </row>
    <row r="110" spans="2:16" ht="21.95" customHeight="1">
      <c r="B110" s="634" t="s">
        <v>530</v>
      </c>
      <c r="C110" s="4165" t="s">
        <v>531</v>
      </c>
      <c r="D110" s="4165"/>
      <c r="E110" s="4165"/>
      <c r="F110" s="4166"/>
      <c r="G110" s="546" t="s">
        <v>58</v>
      </c>
      <c r="H110" s="684" t="s">
        <v>53</v>
      </c>
      <c r="I110" s="649" t="s">
        <v>58</v>
      </c>
      <c r="J110" s="636" t="s">
        <v>53</v>
      </c>
      <c r="K110" s="3999"/>
      <c r="L110" s="3999"/>
      <c r="M110" s="3999"/>
      <c r="N110" s="2578"/>
      <c r="O110" s="2592"/>
      <c r="P110" s="2592"/>
    </row>
    <row r="111" spans="2:16" ht="21.95" customHeight="1">
      <c r="B111" s="637" t="s">
        <v>532</v>
      </c>
      <c r="C111" s="4167" t="s">
        <v>533</v>
      </c>
      <c r="D111" s="4167"/>
      <c r="E111" s="4167"/>
      <c r="F111" s="4168"/>
      <c r="G111" s="643" t="s">
        <v>53</v>
      </c>
      <c r="H111" s="645" t="s">
        <v>53</v>
      </c>
      <c r="I111" s="643" t="s">
        <v>58</v>
      </c>
      <c r="J111" s="638" t="s">
        <v>53</v>
      </c>
      <c r="K111" s="4164"/>
      <c r="L111" s="4164"/>
      <c r="M111" s="4164"/>
      <c r="N111" s="3628"/>
      <c r="O111" s="2592"/>
      <c r="P111" s="2592"/>
    </row>
    <row r="112" spans="2:16" ht="24" customHeight="1">
      <c r="B112" s="640" t="s">
        <v>413</v>
      </c>
      <c r="C112" s="2766" t="s">
        <v>118</v>
      </c>
      <c r="D112" s="2752"/>
      <c r="E112" s="2752"/>
      <c r="F112" s="2752"/>
      <c r="G112" s="2752"/>
      <c r="H112" s="2752"/>
      <c r="I112" s="2752"/>
      <c r="J112" s="4293"/>
      <c r="K112" s="4174"/>
      <c r="L112" s="4174"/>
      <c r="M112" s="4174"/>
      <c r="N112" s="4175"/>
      <c r="O112" s="2592"/>
      <c r="P112" s="2592"/>
    </row>
    <row r="113" spans="2:16" ht="24.6" customHeight="1">
      <c r="B113" s="634" t="s">
        <v>530</v>
      </c>
      <c r="C113" s="4165" t="s">
        <v>531</v>
      </c>
      <c r="D113" s="4165"/>
      <c r="E113" s="4165"/>
      <c r="F113" s="4166"/>
      <c r="G113" s="546" t="s">
        <v>54</v>
      </c>
      <c r="H113" s="684" t="s">
        <v>54</v>
      </c>
      <c r="I113" s="649" t="s">
        <v>58</v>
      </c>
      <c r="J113" s="636" t="s">
        <v>54</v>
      </c>
      <c r="K113" s="2758"/>
      <c r="L113" s="2758"/>
      <c r="M113" s="2758"/>
      <c r="N113" s="2759"/>
      <c r="O113" s="2592"/>
      <c r="P113" s="2592"/>
    </row>
    <row r="114" spans="2:16" ht="23.1" customHeight="1">
      <c r="B114" s="637" t="s">
        <v>532</v>
      </c>
      <c r="C114" s="4167" t="s">
        <v>533</v>
      </c>
      <c r="D114" s="4167"/>
      <c r="E114" s="4167"/>
      <c r="F114" s="4168"/>
      <c r="G114" s="643" t="s">
        <v>54</v>
      </c>
      <c r="H114" s="645" t="s">
        <v>54</v>
      </c>
      <c r="I114" s="643" t="s">
        <v>58</v>
      </c>
      <c r="J114" s="638" t="s">
        <v>54</v>
      </c>
      <c r="K114" s="2761"/>
      <c r="L114" s="2761"/>
      <c r="M114" s="2761"/>
      <c r="N114" s="2762"/>
      <c r="O114" s="2592"/>
      <c r="P114" s="2592"/>
    </row>
    <row r="115" spans="2:16" ht="24" customHeight="1">
      <c r="B115" s="640" t="s">
        <v>416</v>
      </c>
      <c r="C115" s="2752" t="s">
        <v>5767</v>
      </c>
      <c r="D115" s="2752"/>
      <c r="E115" s="2752"/>
      <c r="F115" s="2752"/>
      <c r="G115" s="2752"/>
      <c r="H115" s="2752"/>
      <c r="I115" s="2752"/>
      <c r="J115" s="2764"/>
      <c r="K115" s="4163"/>
      <c r="L115" s="4163"/>
      <c r="M115" s="4163"/>
      <c r="N115" s="2577"/>
      <c r="O115" s="2592"/>
      <c r="P115" s="2592"/>
    </row>
    <row r="116" spans="2:16" ht="24" customHeight="1">
      <c r="B116" s="634" t="s">
        <v>530</v>
      </c>
      <c r="C116" s="4165" t="s">
        <v>531</v>
      </c>
      <c r="D116" s="4165"/>
      <c r="E116" s="4165"/>
      <c r="F116" s="4166"/>
      <c r="G116" s="546" t="s">
        <v>54</v>
      </c>
      <c r="H116" s="684" t="s">
        <v>54</v>
      </c>
      <c r="I116" s="649" t="s">
        <v>58</v>
      </c>
      <c r="J116" s="684" t="s">
        <v>54</v>
      </c>
      <c r="K116" s="3999"/>
      <c r="L116" s="3999"/>
      <c r="M116" s="3999"/>
      <c r="N116" s="2578"/>
      <c r="O116" s="2592"/>
      <c r="P116" s="2592"/>
    </row>
    <row r="117" spans="2:16" ht="24" customHeight="1">
      <c r="B117" s="642" t="s">
        <v>532</v>
      </c>
      <c r="C117" s="4167" t="s">
        <v>542</v>
      </c>
      <c r="D117" s="4167"/>
      <c r="E117" s="4167"/>
      <c r="F117" s="4167"/>
      <c r="G117" s="643" t="s">
        <v>53</v>
      </c>
      <c r="H117" s="645" t="s">
        <v>54</v>
      </c>
      <c r="I117" s="643" t="s">
        <v>58</v>
      </c>
      <c r="J117" s="645" t="s">
        <v>54</v>
      </c>
      <c r="K117" s="4164"/>
      <c r="L117" s="4164"/>
      <c r="M117" s="4164"/>
      <c r="N117" s="3628"/>
      <c r="O117" s="2592"/>
      <c r="P117" s="2592"/>
    </row>
    <row r="118" spans="2:16" ht="24" customHeight="1">
      <c r="B118" s="639" t="s">
        <v>418</v>
      </c>
      <c r="C118" s="2766" t="s">
        <v>5446</v>
      </c>
      <c r="D118" s="2752"/>
      <c r="E118" s="2752"/>
      <c r="F118" s="2752"/>
      <c r="G118" s="2752"/>
      <c r="H118" s="2752"/>
      <c r="I118" s="2752"/>
      <c r="J118" s="2753"/>
      <c r="K118" s="4163"/>
      <c r="L118" s="4163"/>
      <c r="M118" s="4163"/>
      <c r="N118" s="2577"/>
      <c r="O118" s="2592"/>
      <c r="P118" s="2592"/>
    </row>
    <row r="119" spans="2:16" ht="24" customHeight="1">
      <c r="B119" s="634" t="s">
        <v>530</v>
      </c>
      <c r="C119" s="4165" t="s">
        <v>531</v>
      </c>
      <c r="D119" s="4165"/>
      <c r="E119" s="4165"/>
      <c r="F119" s="4166"/>
      <c r="G119" s="546" t="s">
        <v>54</v>
      </c>
      <c r="H119" s="684" t="s">
        <v>54</v>
      </c>
      <c r="I119" s="649" t="s">
        <v>54</v>
      </c>
      <c r="J119" s="684" t="s">
        <v>54</v>
      </c>
      <c r="K119" s="3999"/>
      <c r="L119" s="3999"/>
      <c r="M119" s="3999"/>
      <c r="N119" s="2578"/>
      <c r="O119" s="2592"/>
      <c r="P119" s="2592"/>
    </row>
    <row r="120" spans="2:16" ht="24" customHeight="1">
      <c r="B120" s="637" t="s">
        <v>532</v>
      </c>
      <c r="C120" s="4167" t="s">
        <v>533</v>
      </c>
      <c r="D120" s="4167"/>
      <c r="E120" s="4167"/>
      <c r="F120" s="4168"/>
      <c r="G120" s="643" t="s">
        <v>54</v>
      </c>
      <c r="H120" s="645" t="s">
        <v>54</v>
      </c>
      <c r="I120" s="643" t="s">
        <v>54</v>
      </c>
      <c r="J120" s="645" t="s">
        <v>54</v>
      </c>
      <c r="K120" s="4164"/>
      <c r="L120" s="4164"/>
      <c r="M120" s="4164"/>
      <c r="N120" s="3628"/>
      <c r="O120" s="2592"/>
      <c r="P120" s="2592"/>
    </row>
    <row r="121" spans="2:16" ht="24" customHeight="1">
      <c r="B121" s="640" t="s">
        <v>544</v>
      </c>
      <c r="C121" s="2766" t="s">
        <v>5447</v>
      </c>
      <c r="D121" s="2752"/>
      <c r="E121" s="2752"/>
      <c r="F121" s="2752"/>
      <c r="G121" s="2752"/>
      <c r="H121" s="2752"/>
      <c r="I121" s="2752"/>
      <c r="J121" s="2753"/>
      <c r="K121" s="4163"/>
      <c r="L121" s="4163"/>
      <c r="M121" s="4163"/>
      <c r="N121" s="2577"/>
      <c r="O121" s="2592"/>
      <c r="P121" s="2592"/>
    </row>
    <row r="122" spans="2:16" ht="23.45" customHeight="1">
      <c r="B122" s="634" t="s">
        <v>530</v>
      </c>
      <c r="C122" s="4165" t="s">
        <v>531</v>
      </c>
      <c r="D122" s="4165"/>
      <c r="E122" s="4165"/>
      <c r="F122" s="4166"/>
      <c r="G122" s="546" t="s">
        <v>54</v>
      </c>
      <c r="H122" s="684" t="s">
        <v>54</v>
      </c>
      <c r="I122" s="649" t="s">
        <v>58</v>
      </c>
      <c r="J122" s="684" t="s">
        <v>58</v>
      </c>
      <c r="K122" s="3999"/>
      <c r="L122" s="3999"/>
      <c r="M122" s="3999"/>
      <c r="N122" s="2578"/>
      <c r="O122" s="2592"/>
      <c r="P122" s="2592"/>
    </row>
    <row r="123" spans="2:16" ht="23.45" customHeight="1">
      <c r="B123" s="637" t="s">
        <v>532</v>
      </c>
      <c r="C123" s="4167" t="s">
        <v>542</v>
      </c>
      <c r="D123" s="4167"/>
      <c r="E123" s="4167"/>
      <c r="F123" s="4168"/>
      <c r="G123" s="643" t="s">
        <v>53</v>
      </c>
      <c r="H123" s="645" t="s">
        <v>54</v>
      </c>
      <c r="I123" s="643" t="s">
        <v>58</v>
      </c>
      <c r="J123" s="645" t="s">
        <v>58</v>
      </c>
      <c r="K123" s="4164"/>
      <c r="L123" s="4164"/>
      <c r="M123" s="4164"/>
      <c r="N123" s="3628"/>
      <c r="O123" s="2592"/>
      <c r="P123" s="2592"/>
    </row>
    <row r="124" spans="2:16" ht="21" customHeight="1">
      <c r="B124" s="640" t="s">
        <v>546</v>
      </c>
      <c r="C124" s="2752" t="s">
        <v>6125</v>
      </c>
      <c r="D124" s="2752"/>
      <c r="E124" s="2752"/>
      <c r="F124" s="2752"/>
      <c r="G124" s="2752"/>
      <c r="H124" s="2752"/>
      <c r="I124" s="2752"/>
      <c r="J124" s="2753"/>
      <c r="K124" s="4163"/>
      <c r="L124" s="4163"/>
      <c r="M124" s="4163"/>
      <c r="N124" s="2577"/>
      <c r="O124" s="2592"/>
      <c r="P124" s="2592"/>
    </row>
    <row r="125" spans="2:16" ht="23.25" customHeight="1">
      <c r="B125" s="634" t="s">
        <v>530</v>
      </c>
      <c r="C125" s="4165" t="s">
        <v>531</v>
      </c>
      <c r="D125" s="4165"/>
      <c r="E125" s="4165"/>
      <c r="F125" s="4166"/>
      <c r="G125" s="684" t="s">
        <v>54</v>
      </c>
      <c r="H125" s="684" t="s">
        <v>54</v>
      </c>
      <c r="I125" s="649" t="s">
        <v>58</v>
      </c>
      <c r="J125" s="684" t="s">
        <v>54</v>
      </c>
      <c r="K125" s="3999"/>
      <c r="L125" s="3999"/>
      <c r="M125" s="3999"/>
      <c r="N125" s="2578"/>
      <c r="O125" s="2592"/>
      <c r="P125" s="2592"/>
    </row>
    <row r="126" spans="2:16" ht="24" customHeight="1">
      <c r="B126" s="642" t="s">
        <v>532</v>
      </c>
      <c r="C126" s="4167" t="s">
        <v>533</v>
      </c>
      <c r="D126" s="4167"/>
      <c r="E126" s="4167"/>
      <c r="F126" s="4167"/>
      <c r="G126" s="684" t="s">
        <v>54</v>
      </c>
      <c r="H126" s="645" t="s">
        <v>54</v>
      </c>
      <c r="I126" s="643" t="s">
        <v>58</v>
      </c>
      <c r="J126" s="684" t="s">
        <v>54</v>
      </c>
      <c r="K126" s="4164"/>
      <c r="L126" s="4164"/>
      <c r="M126" s="4164"/>
      <c r="N126" s="3628"/>
      <c r="O126" s="2592"/>
      <c r="P126" s="2592"/>
    </row>
    <row r="127" spans="2:16" ht="29.25" customHeight="1">
      <c r="B127" s="639" t="s">
        <v>548</v>
      </c>
      <c r="C127" s="2752" t="s">
        <v>5449</v>
      </c>
      <c r="D127" s="2752"/>
      <c r="E127" s="2752"/>
      <c r="F127" s="2752"/>
      <c r="G127" s="2752"/>
      <c r="H127" s="2752"/>
      <c r="I127" s="2752"/>
      <c r="J127" s="2753"/>
      <c r="K127" s="4163"/>
      <c r="L127" s="4163"/>
      <c r="M127" s="4163"/>
      <c r="N127" s="2577"/>
      <c r="O127" s="2592"/>
      <c r="P127" s="2592"/>
    </row>
    <row r="128" spans="2:16" ht="26.1" customHeight="1">
      <c r="B128" s="634" t="s">
        <v>530</v>
      </c>
      <c r="C128" s="4165" t="s">
        <v>531</v>
      </c>
      <c r="D128" s="4165"/>
      <c r="E128" s="4165"/>
      <c r="F128" s="4166"/>
      <c r="G128" s="546" t="s">
        <v>58</v>
      </c>
      <c r="H128" s="684" t="s">
        <v>54</v>
      </c>
      <c r="I128" s="649" t="s">
        <v>58</v>
      </c>
      <c r="J128" s="684" t="s">
        <v>54</v>
      </c>
      <c r="K128" s="3999"/>
      <c r="L128" s="3999"/>
      <c r="M128" s="3999"/>
      <c r="N128" s="2578"/>
      <c r="O128" s="2592"/>
      <c r="P128" s="2592"/>
    </row>
    <row r="129" spans="2:16" ht="29.45" customHeight="1">
      <c r="B129" s="637" t="s">
        <v>532</v>
      </c>
      <c r="C129" s="4167" t="s">
        <v>533</v>
      </c>
      <c r="D129" s="4167"/>
      <c r="E129" s="4167"/>
      <c r="F129" s="4168"/>
      <c r="G129" s="643" t="s">
        <v>58</v>
      </c>
      <c r="H129" s="645" t="s">
        <v>54</v>
      </c>
      <c r="I129" s="643" t="s">
        <v>58</v>
      </c>
      <c r="J129" s="645" t="s">
        <v>54</v>
      </c>
      <c r="K129" s="4164"/>
      <c r="L129" s="4164"/>
      <c r="M129" s="4164"/>
      <c r="N129" s="3628"/>
      <c r="O129" s="2592"/>
      <c r="P129" s="2592"/>
    </row>
    <row r="130" spans="2:16" ht="21" customHeight="1">
      <c r="B130" s="640" t="s">
        <v>550</v>
      </c>
      <c r="C130" s="2752" t="s">
        <v>5768</v>
      </c>
      <c r="D130" s="2752"/>
      <c r="E130" s="2752"/>
      <c r="F130" s="2752"/>
      <c r="G130" s="2752"/>
      <c r="H130" s="2752"/>
      <c r="I130" s="2752"/>
      <c r="J130" s="2753"/>
      <c r="K130" s="4163"/>
      <c r="L130" s="4163"/>
      <c r="M130" s="4163"/>
      <c r="N130" s="2577"/>
      <c r="O130" s="2592"/>
      <c r="P130" s="2592"/>
    </row>
    <row r="131" spans="2:16" ht="18.95" customHeight="1">
      <c r="B131" s="634" t="s">
        <v>530</v>
      </c>
      <c r="C131" s="4165" t="s">
        <v>531</v>
      </c>
      <c r="D131" s="4165"/>
      <c r="E131" s="4165"/>
      <c r="F131" s="4166"/>
      <c r="G131" s="546" t="s">
        <v>58</v>
      </c>
      <c r="H131" s="684" t="s">
        <v>53</v>
      </c>
      <c r="I131" s="649" t="s">
        <v>58</v>
      </c>
      <c r="J131" s="684" t="s">
        <v>53</v>
      </c>
      <c r="K131" s="3999"/>
      <c r="L131" s="3999"/>
      <c r="M131" s="3999"/>
      <c r="N131" s="2578"/>
      <c r="O131" s="2592"/>
      <c r="P131" s="2592"/>
    </row>
    <row r="132" spans="2:16" ht="21" customHeight="1">
      <c r="B132" s="637" t="s">
        <v>532</v>
      </c>
      <c r="C132" s="4169" t="s">
        <v>533</v>
      </c>
      <c r="D132" s="4169"/>
      <c r="E132" s="4169"/>
      <c r="F132" s="4170"/>
      <c r="G132" s="631" t="s">
        <v>58</v>
      </c>
      <c r="H132" s="638" t="s">
        <v>53</v>
      </c>
      <c r="I132" s="631" t="s">
        <v>58</v>
      </c>
      <c r="J132" s="638" t="s">
        <v>53</v>
      </c>
      <c r="K132" s="4164"/>
      <c r="L132" s="4164"/>
      <c r="M132" s="4164"/>
      <c r="N132" s="3628"/>
      <c r="O132" s="2592"/>
      <c r="P132" s="2592"/>
    </row>
    <row r="133" spans="2:16" ht="32.25" customHeight="1">
      <c r="B133" s="641" t="s">
        <v>552</v>
      </c>
      <c r="C133" s="4154" t="s">
        <v>5451</v>
      </c>
      <c r="D133" s="4154"/>
      <c r="E133" s="4155"/>
      <c r="F133" s="4155"/>
      <c r="G133" s="4155"/>
      <c r="H133" s="4155"/>
      <c r="I133" s="4155"/>
      <c r="J133" s="4155"/>
      <c r="K133" s="3318"/>
      <c r="L133" s="3319"/>
      <c r="M133" s="3319"/>
      <c r="N133" s="3320"/>
      <c r="O133" s="2592"/>
      <c r="P133" s="2592"/>
    </row>
    <row r="134" spans="2:16" ht="32.25" customHeight="1">
      <c r="B134" s="642" t="s">
        <v>418</v>
      </c>
      <c r="C134" s="4156" t="s">
        <v>554</v>
      </c>
      <c r="D134" s="4156"/>
      <c r="E134" s="4157"/>
      <c r="F134" s="4104"/>
      <c r="G134" s="4104"/>
      <c r="H134" s="4104"/>
      <c r="I134" s="4104"/>
      <c r="J134" s="4104"/>
      <c r="K134" s="2601"/>
      <c r="L134" s="2602"/>
      <c r="M134" s="2602"/>
      <c r="N134" s="2603"/>
      <c r="O134" s="2592"/>
      <c r="P134" s="2592"/>
    </row>
    <row r="135" spans="2:16" ht="25.5" customHeight="1">
      <c r="B135" s="634" t="s">
        <v>530</v>
      </c>
      <c r="C135" s="4158" t="s">
        <v>531</v>
      </c>
      <c r="D135" s="4158"/>
      <c r="E135" s="4159"/>
      <c r="F135" s="4160"/>
      <c r="G135" s="1192"/>
      <c r="H135" s="1193"/>
      <c r="I135" s="1187"/>
      <c r="J135" s="1188"/>
      <c r="K135" s="2601"/>
      <c r="L135" s="2602"/>
      <c r="M135" s="2602"/>
      <c r="N135" s="2603"/>
      <c r="O135" s="2592"/>
      <c r="P135" s="2592"/>
    </row>
    <row r="136" spans="2:16" ht="20.45" customHeight="1">
      <c r="B136" s="637" t="s">
        <v>532</v>
      </c>
      <c r="C136" s="4161" t="s">
        <v>533</v>
      </c>
      <c r="D136" s="4161"/>
      <c r="E136" s="4161"/>
      <c r="F136" s="4162"/>
      <c r="G136" s="1194"/>
      <c r="H136" s="1195"/>
      <c r="I136" s="1194"/>
      <c r="J136" s="1195"/>
      <c r="K136" s="2604"/>
      <c r="L136" s="2605"/>
      <c r="M136" s="2605"/>
      <c r="N136" s="2606"/>
      <c r="O136" s="2592"/>
      <c r="P136" s="2592"/>
    </row>
    <row r="137" spans="2:16" ht="79.5" customHeight="1">
      <c r="B137" s="585" t="s">
        <v>555</v>
      </c>
      <c r="C137" s="3354" t="s">
        <v>556</v>
      </c>
      <c r="D137" s="3354"/>
      <c r="E137" s="3354"/>
      <c r="F137" s="3355"/>
      <c r="G137" s="4152"/>
      <c r="H137" s="4152"/>
      <c r="I137" s="4152"/>
      <c r="J137" s="4152"/>
      <c r="K137" s="2520"/>
      <c r="L137" s="2520"/>
      <c r="M137" s="2520"/>
      <c r="N137" s="2520"/>
      <c r="O137" s="2530"/>
      <c r="P137" s="2530"/>
    </row>
    <row r="138" spans="2:16" ht="25.5" customHeight="1">
      <c r="B138" s="2737" t="s">
        <v>3</v>
      </c>
      <c r="C138" s="2738"/>
      <c r="D138" s="2738"/>
      <c r="E138" s="2738"/>
      <c r="F138" s="2738"/>
      <c r="G138" s="2738"/>
      <c r="H138" s="2738"/>
      <c r="I138" s="2738"/>
      <c r="J138" s="2738"/>
      <c r="K138" s="2738"/>
      <c r="L138" s="2738"/>
      <c r="M138" s="2738"/>
      <c r="N138" s="2738"/>
      <c r="O138" s="4153"/>
      <c r="P138" s="2739"/>
    </row>
    <row r="139" spans="2:16" ht="99" customHeight="1">
      <c r="B139" s="587" t="s">
        <v>557</v>
      </c>
      <c r="C139" s="2430" t="s">
        <v>558</v>
      </c>
      <c r="D139" s="2430"/>
      <c r="E139" s="2430"/>
      <c r="F139" s="2430"/>
      <c r="G139" s="546" t="s">
        <v>53</v>
      </c>
      <c r="H139" s="3682" t="s">
        <v>559</v>
      </c>
      <c r="I139" s="3683"/>
      <c r="J139" s="2741" t="s">
        <v>6126</v>
      </c>
      <c r="K139" s="2742"/>
      <c r="L139" s="2742"/>
      <c r="M139" s="2742"/>
      <c r="N139" s="2743"/>
      <c r="O139" s="650" t="s">
        <v>1316</v>
      </c>
      <c r="P139" s="539"/>
    </row>
    <row r="140" spans="2:16" ht="15.75" customHeight="1">
      <c r="B140" s="2716" t="s">
        <v>560</v>
      </c>
      <c r="C140" s="2717"/>
      <c r="D140" s="2717"/>
      <c r="E140" s="2717"/>
      <c r="F140" s="2717"/>
      <c r="G140" s="2717"/>
      <c r="H140" s="2717"/>
      <c r="I140" s="2717"/>
      <c r="J140" s="2717"/>
      <c r="K140" s="2717"/>
      <c r="L140" s="2717"/>
      <c r="M140" s="2717"/>
      <c r="N140" s="2717"/>
      <c r="O140" s="2717"/>
      <c r="P140" s="2718"/>
    </row>
    <row r="141" spans="2:16" ht="19.5" customHeight="1">
      <c r="B141" s="537" t="s">
        <v>561</v>
      </c>
      <c r="C141" s="2479" t="s">
        <v>562</v>
      </c>
      <c r="D141" s="2479"/>
      <c r="E141" s="2479"/>
      <c r="F141" s="2479"/>
      <c r="G141" s="2479"/>
      <c r="H141" s="2432" t="s">
        <v>6127</v>
      </c>
      <c r="I141" s="2463"/>
      <c r="J141" s="2463"/>
      <c r="K141" s="2719" t="s">
        <v>446</v>
      </c>
      <c r="L141" s="2464" t="s">
        <v>6128</v>
      </c>
      <c r="M141" s="2465"/>
      <c r="N141" s="2466"/>
      <c r="O141" s="2729"/>
      <c r="P141" s="2729"/>
    </row>
    <row r="142" spans="2:16" ht="19.5" customHeight="1">
      <c r="B142" s="537" t="s">
        <v>401</v>
      </c>
      <c r="C142" s="2479" t="s">
        <v>563</v>
      </c>
      <c r="D142" s="2479"/>
      <c r="E142" s="2479"/>
      <c r="F142" s="2479"/>
      <c r="G142" s="2479"/>
      <c r="H142" s="2432" t="s">
        <v>6129</v>
      </c>
      <c r="I142" s="2463"/>
      <c r="J142" s="2463"/>
      <c r="K142" s="2719"/>
      <c r="L142" s="2506"/>
      <c r="M142" s="2515"/>
      <c r="N142" s="2507"/>
      <c r="O142" s="2730"/>
      <c r="P142" s="2730"/>
    </row>
    <row r="143" spans="2:16" ht="19.5" customHeight="1">
      <c r="B143" s="537" t="s">
        <v>403</v>
      </c>
      <c r="C143" s="2479" t="s">
        <v>564</v>
      </c>
      <c r="D143" s="2479"/>
      <c r="E143" s="2479"/>
      <c r="F143" s="2479"/>
      <c r="G143" s="2479"/>
      <c r="H143" s="2432" t="s">
        <v>54</v>
      </c>
      <c r="I143" s="2463"/>
      <c r="J143" s="2433"/>
      <c r="K143" s="2719"/>
      <c r="L143" s="2506"/>
      <c r="M143" s="2515"/>
      <c r="N143" s="2507"/>
      <c r="O143" s="2730"/>
      <c r="P143" s="2730"/>
    </row>
    <row r="144" spans="2:16" ht="34.5" customHeight="1">
      <c r="B144" s="537" t="s">
        <v>405</v>
      </c>
      <c r="C144" s="2479" t="s">
        <v>565</v>
      </c>
      <c r="D144" s="2479"/>
      <c r="E144" s="2479"/>
      <c r="F144" s="2479"/>
      <c r="G144" s="2480"/>
      <c r="H144" s="2432" t="s">
        <v>1320</v>
      </c>
      <c r="I144" s="2463"/>
      <c r="J144" s="2463"/>
      <c r="K144" s="2719"/>
      <c r="L144" s="2506"/>
      <c r="M144" s="2515"/>
      <c r="N144" s="2507"/>
      <c r="O144" s="2731"/>
      <c r="P144" s="2731"/>
    </row>
    <row r="145" spans="2:16" ht="40.5" customHeight="1">
      <c r="B145" s="532" t="s">
        <v>566</v>
      </c>
      <c r="C145" s="2479" t="s">
        <v>5772</v>
      </c>
      <c r="D145" s="2479"/>
      <c r="E145" s="2479"/>
      <c r="F145" s="2479"/>
      <c r="G145" s="2479"/>
      <c r="H145" s="2432" t="s">
        <v>54</v>
      </c>
      <c r="I145" s="2463"/>
      <c r="J145" s="2463"/>
      <c r="K145" s="2719"/>
      <c r="L145" s="2506"/>
      <c r="M145" s="2515"/>
      <c r="N145" s="2507"/>
      <c r="O145" s="2529" t="s">
        <v>1861</v>
      </c>
      <c r="P145" s="2529"/>
    </row>
    <row r="146" spans="2:16" ht="32.25" customHeight="1">
      <c r="B146" s="563" t="s">
        <v>394</v>
      </c>
      <c r="C146" s="2479" t="s">
        <v>568</v>
      </c>
      <c r="D146" s="2479"/>
      <c r="E146" s="2479"/>
      <c r="F146" s="2479"/>
      <c r="G146" s="2480"/>
      <c r="H146" s="2432" t="s">
        <v>92</v>
      </c>
      <c r="I146" s="2463"/>
      <c r="J146" s="2463"/>
      <c r="K146" s="2719"/>
      <c r="L146" s="2506"/>
      <c r="M146" s="2515"/>
      <c r="N146" s="2507"/>
      <c r="O146" s="2673"/>
      <c r="P146" s="2673"/>
    </row>
    <row r="147" spans="2:16" ht="62.25" customHeight="1">
      <c r="B147" s="532" t="s">
        <v>569</v>
      </c>
      <c r="C147" s="2479" t="s">
        <v>5773</v>
      </c>
      <c r="D147" s="2479"/>
      <c r="E147" s="2479"/>
      <c r="F147" s="2479"/>
      <c r="G147" s="2479"/>
      <c r="H147" s="2432" t="s">
        <v>53</v>
      </c>
      <c r="I147" s="2463"/>
      <c r="J147" s="2463"/>
      <c r="K147" s="2719"/>
      <c r="L147" s="2506"/>
      <c r="M147" s="2515"/>
      <c r="N147" s="2507"/>
      <c r="O147" s="2529" t="s">
        <v>1862</v>
      </c>
      <c r="P147" s="2529"/>
    </row>
    <row r="148" spans="2:16" ht="53.25" customHeight="1">
      <c r="B148" s="629" t="s">
        <v>394</v>
      </c>
      <c r="C148" s="2556" t="s">
        <v>568</v>
      </c>
      <c r="D148" s="2556"/>
      <c r="E148" s="2556"/>
      <c r="F148" s="2556"/>
      <c r="G148" s="2557"/>
      <c r="H148" s="2451" t="s">
        <v>6130</v>
      </c>
      <c r="I148" s="2520"/>
      <c r="J148" s="2520"/>
      <c r="K148" s="2519"/>
      <c r="L148" s="2506"/>
      <c r="M148" s="2515"/>
      <c r="N148" s="2507"/>
      <c r="O148" s="2592"/>
      <c r="P148" s="2592"/>
    </row>
    <row r="149" spans="2:16" ht="54" customHeight="1">
      <c r="B149" s="2907" t="s">
        <v>5775</v>
      </c>
      <c r="C149" s="2908"/>
      <c r="D149" s="2908"/>
      <c r="E149" s="2908"/>
      <c r="F149" s="2908"/>
      <c r="G149" s="2908"/>
      <c r="H149" s="2908"/>
      <c r="I149" s="2908"/>
      <c r="J149" s="2908"/>
      <c r="K149" s="2908"/>
      <c r="L149" s="2908"/>
      <c r="M149" s="2908"/>
      <c r="N149" s="2908"/>
      <c r="O149" s="2908"/>
      <c r="P149" s="2910"/>
    </row>
    <row r="150" spans="2:16" ht="31.5" customHeight="1">
      <c r="B150" s="653" t="s">
        <v>572</v>
      </c>
      <c r="C150" s="2615" t="s">
        <v>573</v>
      </c>
      <c r="D150" s="2615"/>
      <c r="E150" s="2615"/>
      <c r="F150" s="2706"/>
      <c r="G150" s="2707" t="s">
        <v>5776</v>
      </c>
      <c r="H150" s="2708"/>
      <c r="I150" s="2709"/>
      <c r="J150" s="2707" t="s">
        <v>5777</v>
      </c>
      <c r="K150" s="2708"/>
      <c r="L150" s="2709"/>
      <c r="M150" s="2710" t="s">
        <v>434</v>
      </c>
      <c r="N150" s="2711"/>
      <c r="O150" s="2631" t="s">
        <v>3253</v>
      </c>
      <c r="P150" s="2470"/>
    </row>
    <row r="151" spans="2:16" ht="83.25" customHeight="1">
      <c r="B151" s="563" t="s">
        <v>561</v>
      </c>
      <c r="C151" s="2617" t="s">
        <v>5778</v>
      </c>
      <c r="D151" s="2617"/>
      <c r="E151" s="2617"/>
      <c r="F151" s="2618"/>
      <c r="G151" s="2569" t="s">
        <v>1865</v>
      </c>
      <c r="H151" s="2571"/>
      <c r="I151" s="2570"/>
      <c r="J151" s="2569" t="s">
        <v>1325</v>
      </c>
      <c r="K151" s="2571"/>
      <c r="L151" s="2570"/>
      <c r="M151" s="2701"/>
      <c r="N151" s="2702"/>
      <c r="O151" s="2578"/>
      <c r="P151" s="2499"/>
    </row>
    <row r="152" spans="2:16" ht="42" customHeight="1">
      <c r="B152" s="563" t="s">
        <v>401</v>
      </c>
      <c r="C152" s="2617" t="s">
        <v>5779</v>
      </c>
      <c r="D152" s="2617"/>
      <c r="E152" s="2617"/>
      <c r="F152" s="2618"/>
      <c r="G152" s="2569" t="s">
        <v>1865</v>
      </c>
      <c r="H152" s="2571"/>
      <c r="I152" s="2570"/>
      <c r="J152" s="2569" t="s">
        <v>1325</v>
      </c>
      <c r="K152" s="2571"/>
      <c r="L152" s="2570"/>
      <c r="M152" s="2701"/>
      <c r="N152" s="2702"/>
      <c r="O152" s="2578"/>
      <c r="P152" s="2499"/>
    </row>
    <row r="153" spans="2:16" ht="31.5" customHeight="1">
      <c r="B153" s="563" t="s">
        <v>403</v>
      </c>
      <c r="C153" s="836" t="s">
        <v>418</v>
      </c>
      <c r="D153" s="2617" t="s">
        <v>5780</v>
      </c>
      <c r="E153" s="2617"/>
      <c r="F153" s="2618"/>
      <c r="G153" s="2569" t="s">
        <v>1865</v>
      </c>
      <c r="H153" s="2571"/>
      <c r="I153" s="2570"/>
      <c r="J153" s="2569" t="s">
        <v>1865</v>
      </c>
      <c r="K153" s="2571"/>
      <c r="L153" s="2570"/>
      <c r="M153" s="2701"/>
      <c r="N153" s="2702"/>
      <c r="O153" s="2578"/>
      <c r="P153" s="2499"/>
    </row>
    <row r="154" spans="2:16" ht="32.25" customHeight="1">
      <c r="B154" s="563"/>
      <c r="C154" s="672" t="s">
        <v>508</v>
      </c>
      <c r="D154" s="2617" t="s">
        <v>5781</v>
      </c>
      <c r="E154" s="2617"/>
      <c r="F154" s="2618"/>
      <c r="G154" s="2569" t="s">
        <v>1865</v>
      </c>
      <c r="H154" s="2571"/>
      <c r="I154" s="2570"/>
      <c r="J154" s="2569" t="s">
        <v>208</v>
      </c>
      <c r="K154" s="2571"/>
      <c r="L154" s="2570"/>
      <c r="M154" s="656"/>
      <c r="N154" s="657"/>
      <c r="O154" s="2578"/>
      <c r="P154" s="2499"/>
    </row>
    <row r="155" spans="2:16" ht="41.25" customHeight="1">
      <c r="B155" s="563" t="s">
        <v>405</v>
      </c>
      <c r="C155" s="2617" t="s">
        <v>5782</v>
      </c>
      <c r="D155" s="2617"/>
      <c r="E155" s="2617"/>
      <c r="F155" s="2618"/>
      <c r="G155" s="2569" t="s">
        <v>1865</v>
      </c>
      <c r="H155" s="2571"/>
      <c r="I155" s="2570"/>
      <c r="J155" s="2569" t="s">
        <v>1865</v>
      </c>
      <c r="K155" s="2571"/>
      <c r="L155" s="2570"/>
      <c r="M155" s="2701"/>
      <c r="N155" s="2702"/>
      <c r="O155" s="2578"/>
      <c r="P155" s="2499"/>
    </row>
    <row r="156" spans="2:16" ht="29.25" customHeight="1">
      <c r="B156" s="563" t="s">
        <v>408</v>
      </c>
      <c r="C156" s="2617" t="s">
        <v>5783</v>
      </c>
      <c r="D156" s="2617"/>
      <c r="E156" s="2617"/>
      <c r="F156" s="2618"/>
      <c r="G156" s="2569" t="s">
        <v>1865</v>
      </c>
      <c r="H156" s="2571"/>
      <c r="I156" s="2570"/>
      <c r="J156" s="2569" t="s">
        <v>1865</v>
      </c>
      <c r="K156" s="2571"/>
      <c r="L156" s="2570"/>
      <c r="M156" s="2701"/>
      <c r="N156" s="2702"/>
      <c r="O156" s="2578"/>
      <c r="P156" s="2499"/>
    </row>
    <row r="157" spans="2:16" ht="28.5" customHeight="1">
      <c r="B157" s="563" t="s">
        <v>410</v>
      </c>
      <c r="C157" s="2617" t="s">
        <v>117</v>
      </c>
      <c r="D157" s="2617"/>
      <c r="E157" s="2617"/>
      <c r="F157" s="2618"/>
      <c r="G157" s="2569" t="s">
        <v>1325</v>
      </c>
      <c r="H157" s="2571"/>
      <c r="I157" s="2570"/>
      <c r="J157" s="2569" t="s">
        <v>1325</v>
      </c>
      <c r="K157" s="2571"/>
      <c r="L157" s="2570"/>
      <c r="M157" s="2701"/>
      <c r="N157" s="2702"/>
      <c r="O157" s="2578"/>
      <c r="P157" s="2499"/>
    </row>
    <row r="158" spans="2:16" ht="28.5" customHeight="1">
      <c r="B158" s="563" t="s">
        <v>413</v>
      </c>
      <c r="C158" s="2617" t="s">
        <v>118</v>
      </c>
      <c r="D158" s="2617"/>
      <c r="E158" s="2617"/>
      <c r="F158" s="2618"/>
      <c r="G158" s="2569" t="s">
        <v>238</v>
      </c>
      <c r="H158" s="2571"/>
      <c r="I158" s="2570"/>
      <c r="J158" s="2569" t="s">
        <v>208</v>
      </c>
      <c r="K158" s="2571"/>
      <c r="L158" s="2570"/>
      <c r="M158" s="2701"/>
      <c r="N158" s="2702"/>
      <c r="O158" s="2578"/>
      <c r="P158" s="2499"/>
    </row>
    <row r="159" spans="2:16" ht="28.5" customHeight="1">
      <c r="B159" s="563" t="s">
        <v>416</v>
      </c>
      <c r="C159" s="2617" t="s">
        <v>5784</v>
      </c>
      <c r="D159" s="2617"/>
      <c r="E159" s="2617"/>
      <c r="F159" s="2618"/>
      <c r="G159" s="2569" t="s">
        <v>1865</v>
      </c>
      <c r="H159" s="2571"/>
      <c r="I159" s="2570"/>
      <c r="J159" s="2569" t="s">
        <v>1865</v>
      </c>
      <c r="K159" s="2571"/>
      <c r="L159" s="2570"/>
      <c r="M159" s="2975"/>
      <c r="N159" s="2702"/>
      <c r="O159" s="2499"/>
      <c r="P159" s="2499"/>
    </row>
    <row r="160" spans="2:16" ht="28.5" customHeight="1">
      <c r="B160" s="563" t="s">
        <v>418</v>
      </c>
      <c r="C160" s="2617" t="s">
        <v>5785</v>
      </c>
      <c r="D160" s="2617"/>
      <c r="E160" s="2617"/>
      <c r="F160" s="2618"/>
      <c r="G160" s="2569" t="s">
        <v>208</v>
      </c>
      <c r="H160" s="2571"/>
      <c r="I160" s="2570"/>
      <c r="J160" s="2569" t="s">
        <v>208</v>
      </c>
      <c r="K160" s="2571"/>
      <c r="L160" s="2570"/>
      <c r="M160" s="2975"/>
      <c r="N160" s="2702"/>
      <c r="O160" s="2499"/>
      <c r="P160" s="2499"/>
    </row>
    <row r="161" spans="1:16" ht="28.5" customHeight="1">
      <c r="B161" s="629" t="s">
        <v>544</v>
      </c>
      <c r="C161" s="2617" t="s">
        <v>5786</v>
      </c>
      <c r="D161" s="2617"/>
      <c r="E161" s="2617"/>
      <c r="F161" s="2618"/>
      <c r="G161" s="2569" t="s">
        <v>208</v>
      </c>
      <c r="H161" s="2571"/>
      <c r="I161" s="2570"/>
      <c r="J161" s="2569" t="s">
        <v>208</v>
      </c>
      <c r="K161" s="2571"/>
      <c r="L161" s="2570"/>
      <c r="M161" s="2975"/>
      <c r="N161" s="2702"/>
      <c r="O161" s="2499"/>
      <c r="P161" s="2499"/>
    </row>
    <row r="162" spans="1:16" ht="28.5" customHeight="1">
      <c r="B162" s="629" t="s">
        <v>546</v>
      </c>
      <c r="C162" s="2617" t="s">
        <v>5787</v>
      </c>
      <c r="D162" s="2617"/>
      <c r="E162" s="2617"/>
      <c r="F162" s="2618"/>
      <c r="G162" s="2569" t="s">
        <v>208</v>
      </c>
      <c r="H162" s="2571"/>
      <c r="I162" s="2570"/>
      <c r="J162" s="2569" t="s">
        <v>208</v>
      </c>
      <c r="K162" s="2571"/>
      <c r="L162" s="2570"/>
      <c r="M162" s="2975"/>
      <c r="N162" s="2702"/>
      <c r="O162" s="2499"/>
      <c r="P162" s="2499"/>
    </row>
    <row r="163" spans="1:16" ht="28.5" customHeight="1">
      <c r="B163" s="629" t="s">
        <v>548</v>
      </c>
      <c r="C163" s="2617" t="s">
        <v>5788</v>
      </c>
      <c r="D163" s="2617"/>
      <c r="E163" s="2617"/>
      <c r="F163" s="2618"/>
      <c r="G163" s="2569" t="s">
        <v>208</v>
      </c>
      <c r="H163" s="2571"/>
      <c r="I163" s="2570"/>
      <c r="J163" s="2569" t="s">
        <v>208</v>
      </c>
      <c r="K163" s="2571"/>
      <c r="L163" s="2570"/>
      <c r="M163" s="2975"/>
      <c r="N163" s="2702"/>
      <c r="O163" s="2499"/>
      <c r="P163" s="2499"/>
    </row>
    <row r="164" spans="1:16" ht="28.5" customHeight="1">
      <c r="B164" s="629" t="s">
        <v>550</v>
      </c>
      <c r="C164" s="2617" t="s">
        <v>5789</v>
      </c>
      <c r="D164" s="2617"/>
      <c r="E164" s="2617"/>
      <c r="F164" s="2618"/>
      <c r="G164" s="2569" t="s">
        <v>1865</v>
      </c>
      <c r="H164" s="2571"/>
      <c r="I164" s="2570"/>
      <c r="J164" s="2569" t="s">
        <v>1865</v>
      </c>
      <c r="K164" s="2571"/>
      <c r="L164" s="2570"/>
      <c r="M164" s="2975"/>
      <c r="N164" s="2702"/>
      <c r="O164" s="2499"/>
      <c r="P164" s="2499"/>
    </row>
    <row r="165" spans="1:16" ht="42.75" customHeight="1">
      <c r="B165" s="837" t="s">
        <v>552</v>
      </c>
      <c r="C165" s="3351" t="s">
        <v>5790</v>
      </c>
      <c r="D165" s="3351"/>
      <c r="E165" s="3351"/>
      <c r="F165" s="660" t="s">
        <v>589</v>
      </c>
      <c r="G165" s="2691"/>
      <c r="H165" s="2693"/>
      <c r="I165" s="2692"/>
      <c r="J165" s="2691"/>
      <c r="K165" s="2693"/>
      <c r="L165" s="2692"/>
      <c r="M165" s="3341"/>
      <c r="N165" s="2695"/>
      <c r="O165" s="2499"/>
      <c r="P165" s="2471"/>
    </row>
    <row r="166" spans="1:16" ht="43.5" customHeight="1">
      <c r="B166" s="2696" t="s">
        <v>5791</v>
      </c>
      <c r="C166" s="2697"/>
      <c r="D166" s="2697"/>
      <c r="E166" s="2697"/>
      <c r="F166" s="2697"/>
      <c r="G166" s="2697"/>
      <c r="H166" s="2697"/>
      <c r="I166" s="2697"/>
      <c r="J166" s="2697"/>
      <c r="K166" s="2697"/>
      <c r="L166" s="2697"/>
      <c r="M166" s="2697"/>
      <c r="N166" s="2697"/>
      <c r="O166" s="662"/>
      <c r="P166" s="662"/>
    </row>
    <row r="167" spans="1:16" ht="49.5" customHeight="1">
      <c r="A167" s="281"/>
      <c r="B167" s="590" t="s">
        <v>591</v>
      </c>
      <c r="C167" s="2442" t="s">
        <v>4258</v>
      </c>
      <c r="D167" s="2442"/>
      <c r="E167" s="2443"/>
      <c r="F167" s="655" t="s">
        <v>593</v>
      </c>
      <c r="G167" s="2670" t="s">
        <v>594</v>
      </c>
      <c r="H167" s="2671"/>
      <c r="I167" s="2671"/>
      <c r="J167" s="2671"/>
      <c r="K167" s="2674"/>
      <c r="L167" s="2675" t="s">
        <v>595</v>
      </c>
      <c r="M167" s="2676"/>
      <c r="N167" s="2676"/>
      <c r="O167" s="2678" t="s">
        <v>3257</v>
      </c>
      <c r="P167" s="4151" t="s">
        <v>3257</v>
      </c>
    </row>
    <row r="168" spans="1:16" ht="19.5" customHeight="1">
      <c r="A168" s="281"/>
      <c r="B168" s="839" t="s">
        <v>394</v>
      </c>
      <c r="C168" s="2442" t="s">
        <v>185</v>
      </c>
      <c r="D168" s="2442"/>
      <c r="E168" s="2443"/>
      <c r="F168" s="591" t="s">
        <v>54</v>
      </c>
      <c r="G168" s="2680"/>
      <c r="H168" s="2681"/>
      <c r="I168" s="2681"/>
      <c r="J168" s="2681"/>
      <c r="K168" s="2682"/>
      <c r="L168" s="2569"/>
      <c r="M168" s="2571"/>
      <c r="N168" s="2683"/>
      <c r="O168" s="2678"/>
      <c r="P168" s="2678"/>
    </row>
    <row r="169" spans="1:16" ht="19.5" customHeight="1">
      <c r="A169" s="281"/>
      <c r="B169" s="839" t="s">
        <v>401</v>
      </c>
      <c r="C169" s="2442" t="s">
        <v>186</v>
      </c>
      <c r="D169" s="2442"/>
      <c r="E169" s="2443"/>
      <c r="F169" s="591" t="s">
        <v>53</v>
      </c>
      <c r="G169" s="2680" t="s">
        <v>6131</v>
      </c>
      <c r="H169" s="2681"/>
      <c r="I169" s="2681"/>
      <c r="J169" s="2681"/>
      <c r="K169" s="2682"/>
      <c r="L169" s="2569" t="s">
        <v>53</v>
      </c>
      <c r="M169" s="2571"/>
      <c r="N169" s="2683"/>
      <c r="O169" s="2678"/>
      <c r="P169" s="2678"/>
    </row>
    <row r="170" spans="1:16" ht="19.5" customHeight="1">
      <c r="A170" s="281"/>
      <c r="B170" s="839" t="s">
        <v>403</v>
      </c>
      <c r="C170" s="2442" t="s">
        <v>187</v>
      </c>
      <c r="D170" s="2442"/>
      <c r="E170" s="2443"/>
      <c r="F170" s="591" t="s">
        <v>54</v>
      </c>
      <c r="G170" s="2680"/>
      <c r="H170" s="2681"/>
      <c r="I170" s="2681"/>
      <c r="J170" s="2681"/>
      <c r="K170" s="2682"/>
      <c r="L170" s="2569"/>
      <c r="M170" s="2571"/>
      <c r="N170" s="2683"/>
      <c r="O170" s="2678"/>
      <c r="P170" s="2678"/>
    </row>
    <row r="171" spans="1:16" ht="19.5" customHeight="1">
      <c r="A171" s="281"/>
      <c r="B171" s="839" t="s">
        <v>405</v>
      </c>
      <c r="C171" s="2442" t="s">
        <v>188</v>
      </c>
      <c r="D171" s="2442"/>
      <c r="E171" s="2443"/>
      <c r="F171" s="591" t="s">
        <v>53</v>
      </c>
      <c r="G171" s="2680" t="s">
        <v>6131</v>
      </c>
      <c r="H171" s="2681"/>
      <c r="I171" s="2681"/>
      <c r="J171" s="2681"/>
      <c r="K171" s="2682"/>
      <c r="L171" s="2569" t="s">
        <v>53</v>
      </c>
      <c r="M171" s="2571"/>
      <c r="N171" s="2683"/>
      <c r="O171" s="2678"/>
      <c r="P171" s="2678"/>
    </row>
    <row r="172" spans="1:16" ht="19.5" customHeight="1">
      <c r="A172" s="281"/>
      <c r="B172" s="563" t="s">
        <v>408</v>
      </c>
      <c r="C172" s="2442" t="s">
        <v>189</v>
      </c>
      <c r="D172" s="2442"/>
      <c r="E172" s="2443"/>
      <c r="F172" s="591" t="s">
        <v>53</v>
      </c>
      <c r="G172" s="2680" t="s">
        <v>6131</v>
      </c>
      <c r="H172" s="2681"/>
      <c r="I172" s="2681"/>
      <c r="J172" s="2681"/>
      <c r="K172" s="2682"/>
      <c r="L172" s="2569" t="s">
        <v>53</v>
      </c>
      <c r="M172" s="2571"/>
      <c r="N172" s="2683"/>
      <c r="O172" s="2678"/>
      <c r="P172" s="2678"/>
    </row>
    <row r="173" spans="1:16" ht="19.5" customHeight="1">
      <c r="A173" s="281"/>
      <c r="B173" s="691" t="s">
        <v>410</v>
      </c>
      <c r="C173" s="2442" t="s">
        <v>5793</v>
      </c>
      <c r="D173" s="2442"/>
      <c r="E173" s="2443"/>
      <c r="F173" s="591" t="s">
        <v>58</v>
      </c>
      <c r="G173" s="2680"/>
      <c r="H173" s="2681"/>
      <c r="I173" s="2681"/>
      <c r="J173" s="2681"/>
      <c r="K173" s="2682"/>
      <c r="L173" s="2569"/>
      <c r="M173" s="2571"/>
      <c r="N173" s="2683"/>
      <c r="O173" s="2678"/>
      <c r="P173" s="2678"/>
    </row>
    <row r="174" spans="1:16" ht="19.5" customHeight="1">
      <c r="A174" s="281"/>
      <c r="B174" s="691" t="s">
        <v>413</v>
      </c>
      <c r="C174" s="2442" t="s">
        <v>191</v>
      </c>
      <c r="D174" s="2442"/>
      <c r="E174" s="2443"/>
      <c r="F174" s="591" t="s">
        <v>53</v>
      </c>
      <c r="G174" s="2680" t="s">
        <v>6131</v>
      </c>
      <c r="H174" s="2681"/>
      <c r="I174" s="2681"/>
      <c r="J174" s="2681"/>
      <c r="K174" s="2682"/>
      <c r="L174" s="2569" t="s">
        <v>53</v>
      </c>
      <c r="M174" s="2571"/>
      <c r="N174" s="2683"/>
      <c r="O174" s="2678"/>
      <c r="P174" s="2678"/>
    </row>
    <row r="175" spans="1:16" ht="19.5" customHeight="1">
      <c r="A175" s="281"/>
      <c r="B175" s="691" t="s">
        <v>416</v>
      </c>
      <c r="C175" s="2442" t="s">
        <v>192</v>
      </c>
      <c r="D175" s="2442"/>
      <c r="E175" s="2443"/>
      <c r="F175" s="591" t="s">
        <v>53</v>
      </c>
      <c r="G175" s="2680" t="s">
        <v>6131</v>
      </c>
      <c r="H175" s="2681"/>
      <c r="I175" s="2681"/>
      <c r="J175" s="2681"/>
      <c r="K175" s="2682"/>
      <c r="L175" s="2569" t="s">
        <v>53</v>
      </c>
      <c r="M175" s="2571"/>
      <c r="N175" s="2683"/>
      <c r="O175" s="2678"/>
      <c r="P175" s="2678"/>
    </row>
    <row r="176" spans="1:16" ht="19.5" customHeight="1">
      <c r="A176" s="281"/>
      <c r="B176" s="691" t="s">
        <v>418</v>
      </c>
      <c r="C176" s="2442" t="s">
        <v>193</v>
      </c>
      <c r="D176" s="2442"/>
      <c r="E176" s="2443"/>
      <c r="F176" s="591" t="s">
        <v>53</v>
      </c>
      <c r="G176" s="2680" t="s">
        <v>6131</v>
      </c>
      <c r="H176" s="2681"/>
      <c r="I176" s="2681"/>
      <c r="J176" s="2681"/>
      <c r="K176" s="2682"/>
      <c r="L176" s="2569" t="s">
        <v>53</v>
      </c>
      <c r="M176" s="2571"/>
      <c r="N176" s="2683"/>
      <c r="O176" s="2678"/>
      <c r="P176" s="2678"/>
    </row>
    <row r="177" spans="1:16" ht="19.5" customHeight="1">
      <c r="A177" s="281"/>
      <c r="B177" s="691" t="s">
        <v>544</v>
      </c>
      <c r="C177" s="2442" t="s">
        <v>5794</v>
      </c>
      <c r="D177" s="2442"/>
      <c r="E177" s="2443"/>
      <c r="F177" s="591" t="s">
        <v>58</v>
      </c>
      <c r="G177" s="2680"/>
      <c r="H177" s="2681"/>
      <c r="I177" s="2681"/>
      <c r="J177" s="2681"/>
      <c r="K177" s="2682"/>
      <c r="L177" s="2569"/>
      <c r="M177" s="2571"/>
      <c r="N177" s="2683"/>
      <c r="O177" s="2678"/>
      <c r="P177" s="2678"/>
    </row>
    <row r="178" spans="1:16" ht="19.5" customHeight="1">
      <c r="A178" s="281"/>
      <c r="B178" s="563" t="s">
        <v>546</v>
      </c>
      <c r="C178" s="2442" t="s">
        <v>5795</v>
      </c>
      <c r="D178" s="2442"/>
      <c r="E178" s="2443"/>
      <c r="F178" s="591" t="s">
        <v>53</v>
      </c>
      <c r="G178" s="2680" t="s">
        <v>6131</v>
      </c>
      <c r="H178" s="2681"/>
      <c r="I178" s="2681"/>
      <c r="J178" s="2681"/>
      <c r="K178" s="2682"/>
      <c r="L178" s="2569" t="s">
        <v>53</v>
      </c>
      <c r="M178" s="2571"/>
      <c r="N178" s="2683"/>
      <c r="O178" s="2679"/>
      <c r="P178" s="2679"/>
    </row>
    <row r="179" spans="1:16" ht="48" customHeight="1">
      <c r="A179" s="281"/>
      <c r="B179" s="590" t="s">
        <v>599</v>
      </c>
      <c r="C179" s="2479" t="s">
        <v>5796</v>
      </c>
      <c r="D179" s="2479"/>
      <c r="E179" s="2480"/>
      <c r="F179" s="655" t="s">
        <v>593</v>
      </c>
      <c r="G179" s="3345" t="s">
        <v>601</v>
      </c>
      <c r="H179" s="3346"/>
      <c r="I179" s="3346"/>
      <c r="J179" s="3346"/>
      <c r="K179" s="3346"/>
      <c r="L179" s="3346"/>
      <c r="M179" s="3346"/>
      <c r="N179" s="3347"/>
      <c r="O179" s="2529" t="s">
        <v>302</v>
      </c>
      <c r="P179" s="2529"/>
    </row>
    <row r="180" spans="1:16" ht="18.75" customHeight="1">
      <c r="A180" s="281"/>
      <c r="B180" s="839" t="s">
        <v>394</v>
      </c>
      <c r="C180" s="2442" t="s">
        <v>185</v>
      </c>
      <c r="D180" s="2442"/>
      <c r="E180" s="2443"/>
      <c r="F180" s="636" t="s">
        <v>54</v>
      </c>
      <c r="G180" s="2647" t="s">
        <v>238</v>
      </c>
      <c r="H180" s="2648"/>
      <c r="I180" s="2648"/>
      <c r="J180" s="2648"/>
      <c r="K180" s="2648"/>
      <c r="L180" s="2648"/>
      <c r="M180" s="2648"/>
      <c r="N180" s="2649"/>
      <c r="O180" s="2592"/>
      <c r="P180" s="2592"/>
    </row>
    <row r="181" spans="1:16" ht="18.75" customHeight="1">
      <c r="A181" s="281"/>
      <c r="B181" s="839" t="s">
        <v>401</v>
      </c>
      <c r="C181" s="2442" t="s">
        <v>186</v>
      </c>
      <c r="D181" s="2442"/>
      <c r="E181" s="2443"/>
      <c r="F181" s="636" t="s">
        <v>54</v>
      </c>
      <c r="G181" s="2647" t="s">
        <v>238</v>
      </c>
      <c r="H181" s="2648"/>
      <c r="I181" s="2648"/>
      <c r="J181" s="2648"/>
      <c r="K181" s="2648"/>
      <c r="L181" s="2648"/>
      <c r="M181" s="2648"/>
      <c r="N181" s="2649"/>
      <c r="O181" s="2592"/>
      <c r="P181" s="2592"/>
    </row>
    <row r="182" spans="1:16" ht="18.75" customHeight="1">
      <c r="A182" s="281"/>
      <c r="B182" s="839" t="s">
        <v>403</v>
      </c>
      <c r="C182" s="2442" t="s">
        <v>187</v>
      </c>
      <c r="D182" s="2442"/>
      <c r="E182" s="2443"/>
      <c r="F182" s="636" t="s">
        <v>54</v>
      </c>
      <c r="G182" s="2647" t="s">
        <v>238</v>
      </c>
      <c r="H182" s="2648"/>
      <c r="I182" s="2648"/>
      <c r="J182" s="2648"/>
      <c r="K182" s="2648"/>
      <c r="L182" s="2648"/>
      <c r="M182" s="2648"/>
      <c r="N182" s="2649"/>
      <c r="O182" s="2592"/>
      <c r="P182" s="2592"/>
    </row>
    <row r="183" spans="1:16" ht="18.75" customHeight="1">
      <c r="A183" s="281"/>
      <c r="B183" s="839" t="s">
        <v>405</v>
      </c>
      <c r="C183" s="2442" t="s">
        <v>188</v>
      </c>
      <c r="D183" s="2442"/>
      <c r="E183" s="2443"/>
      <c r="F183" s="636" t="s">
        <v>54</v>
      </c>
      <c r="G183" s="2647" t="s">
        <v>238</v>
      </c>
      <c r="H183" s="2648"/>
      <c r="I183" s="2648"/>
      <c r="J183" s="2648"/>
      <c r="K183" s="2648"/>
      <c r="L183" s="2648"/>
      <c r="M183" s="2648"/>
      <c r="N183" s="2649"/>
      <c r="O183" s="2592"/>
      <c r="P183" s="2592"/>
    </row>
    <row r="184" spans="1:16" ht="18.75" customHeight="1">
      <c r="A184" s="281"/>
      <c r="B184" s="563" t="s">
        <v>408</v>
      </c>
      <c r="C184" s="2442" t="s">
        <v>189</v>
      </c>
      <c r="D184" s="2442"/>
      <c r="E184" s="2443"/>
      <c r="F184" s="636" t="s">
        <v>54</v>
      </c>
      <c r="G184" s="2647" t="s">
        <v>238</v>
      </c>
      <c r="H184" s="2648"/>
      <c r="I184" s="2648"/>
      <c r="J184" s="2648"/>
      <c r="K184" s="2648"/>
      <c r="L184" s="2648"/>
      <c r="M184" s="2648"/>
      <c r="N184" s="2649"/>
      <c r="O184" s="2592"/>
      <c r="P184" s="2592"/>
    </row>
    <row r="185" spans="1:16" ht="18.75" customHeight="1">
      <c r="A185" s="281"/>
      <c r="B185" s="691" t="s">
        <v>410</v>
      </c>
      <c r="C185" s="2442" t="s">
        <v>5793</v>
      </c>
      <c r="D185" s="2442"/>
      <c r="E185" s="2443"/>
      <c r="F185" s="636" t="s">
        <v>54</v>
      </c>
      <c r="G185" s="2647" t="s">
        <v>238</v>
      </c>
      <c r="H185" s="2648"/>
      <c r="I185" s="2648"/>
      <c r="J185" s="2648"/>
      <c r="K185" s="2648"/>
      <c r="L185" s="2648"/>
      <c r="M185" s="2648"/>
      <c r="N185" s="2649"/>
      <c r="O185" s="2592"/>
      <c r="P185" s="2592"/>
    </row>
    <row r="186" spans="1:16" ht="18.75" customHeight="1">
      <c r="A186" s="281"/>
      <c r="B186" s="691" t="s">
        <v>413</v>
      </c>
      <c r="C186" s="2442" t="s">
        <v>191</v>
      </c>
      <c r="D186" s="2442"/>
      <c r="E186" s="2443"/>
      <c r="F186" s="636" t="s">
        <v>54</v>
      </c>
      <c r="G186" s="2647" t="s">
        <v>238</v>
      </c>
      <c r="H186" s="2648"/>
      <c r="I186" s="2648"/>
      <c r="J186" s="2648"/>
      <c r="K186" s="2648"/>
      <c r="L186" s="2648"/>
      <c r="M186" s="2648"/>
      <c r="N186" s="2649"/>
      <c r="O186" s="2592"/>
      <c r="P186" s="2592"/>
    </row>
    <row r="187" spans="1:16" ht="18.75" customHeight="1">
      <c r="A187" s="281"/>
      <c r="B187" s="691" t="s">
        <v>416</v>
      </c>
      <c r="C187" s="2442" t="s">
        <v>192</v>
      </c>
      <c r="D187" s="2442"/>
      <c r="E187" s="2443"/>
      <c r="F187" s="636" t="s">
        <v>54</v>
      </c>
      <c r="G187" s="2647" t="s">
        <v>238</v>
      </c>
      <c r="H187" s="2648"/>
      <c r="I187" s="2648"/>
      <c r="J187" s="2648"/>
      <c r="K187" s="2648"/>
      <c r="L187" s="2648"/>
      <c r="M187" s="2648"/>
      <c r="N187" s="2649"/>
      <c r="O187" s="2592"/>
      <c r="P187" s="2592"/>
    </row>
    <row r="188" spans="1:16" ht="18.75" customHeight="1">
      <c r="A188" s="281"/>
      <c r="B188" s="691" t="s">
        <v>418</v>
      </c>
      <c r="C188" s="2442" t="s">
        <v>193</v>
      </c>
      <c r="D188" s="2442"/>
      <c r="E188" s="2443"/>
      <c r="F188" s="636" t="s">
        <v>54</v>
      </c>
      <c r="G188" s="2647" t="s">
        <v>238</v>
      </c>
      <c r="H188" s="2648"/>
      <c r="I188" s="2648"/>
      <c r="J188" s="2648"/>
      <c r="K188" s="2648"/>
      <c r="L188" s="2648"/>
      <c r="M188" s="2648"/>
      <c r="N188" s="2649"/>
      <c r="O188" s="2592"/>
      <c r="P188" s="2592"/>
    </row>
    <row r="189" spans="1:16" ht="18.75" customHeight="1">
      <c r="A189" s="281"/>
      <c r="B189" s="691" t="s">
        <v>544</v>
      </c>
      <c r="C189" s="2442" t="s">
        <v>5794</v>
      </c>
      <c r="D189" s="2442"/>
      <c r="E189" s="2443"/>
      <c r="F189" s="636" t="s">
        <v>54</v>
      </c>
      <c r="G189" s="2647" t="s">
        <v>238</v>
      </c>
      <c r="H189" s="2648"/>
      <c r="I189" s="2648"/>
      <c r="J189" s="2648"/>
      <c r="K189" s="2648"/>
      <c r="L189" s="2648"/>
      <c r="M189" s="2648"/>
      <c r="N189" s="2649"/>
      <c r="O189" s="2592"/>
      <c r="P189" s="2592"/>
    </row>
    <row r="190" spans="1:16" ht="18.75" customHeight="1">
      <c r="A190" s="281"/>
      <c r="B190" s="563" t="s">
        <v>546</v>
      </c>
      <c r="C190" s="2442" t="s">
        <v>5795</v>
      </c>
      <c r="D190" s="2442"/>
      <c r="E190" s="2443"/>
      <c r="F190" s="636" t="s">
        <v>54</v>
      </c>
      <c r="G190" s="2647" t="s">
        <v>238</v>
      </c>
      <c r="H190" s="2648"/>
      <c r="I190" s="2648"/>
      <c r="J190" s="2648"/>
      <c r="K190" s="2648"/>
      <c r="L190" s="2648"/>
      <c r="M190" s="2648"/>
      <c r="N190" s="2649"/>
      <c r="O190" s="2673"/>
      <c r="P190" s="2673"/>
    </row>
    <row r="191" spans="1:16" ht="47.25" customHeight="1">
      <c r="A191" s="281"/>
      <c r="B191" s="590" t="s">
        <v>602</v>
      </c>
      <c r="C191" s="2479" t="s">
        <v>5799</v>
      </c>
      <c r="D191" s="2479"/>
      <c r="E191" s="2480"/>
      <c r="F191" s="655" t="s">
        <v>593</v>
      </c>
      <c r="G191" s="2670" t="s">
        <v>604</v>
      </c>
      <c r="H191" s="2671"/>
      <c r="I191" s="2671"/>
      <c r="J191" s="2671"/>
      <c r="K191" s="2674"/>
      <c r="L191" s="2675" t="s">
        <v>595</v>
      </c>
      <c r="M191" s="2676"/>
      <c r="N191" s="2677"/>
      <c r="O191" s="2529" t="s">
        <v>1279</v>
      </c>
      <c r="P191" s="2529"/>
    </row>
    <row r="192" spans="1:16" ht="20.25" customHeight="1">
      <c r="A192" s="281"/>
      <c r="B192" s="663" t="s">
        <v>394</v>
      </c>
      <c r="C192" s="2442" t="s">
        <v>185</v>
      </c>
      <c r="D192" s="2442"/>
      <c r="E192" s="2443"/>
      <c r="F192" s="591" t="s">
        <v>54</v>
      </c>
      <c r="G192" s="2680" t="s">
        <v>238</v>
      </c>
      <c r="H192" s="2681"/>
      <c r="I192" s="2681"/>
      <c r="J192" s="2681"/>
      <c r="K192" s="2682"/>
      <c r="L192" s="2569" t="s">
        <v>57</v>
      </c>
      <c r="M192" s="2571"/>
      <c r="N192" s="2683"/>
      <c r="O192" s="2592"/>
      <c r="P192" s="2592"/>
    </row>
    <row r="193" spans="1:16" ht="20.25" customHeight="1">
      <c r="A193" s="281"/>
      <c r="B193" s="663" t="s">
        <v>401</v>
      </c>
      <c r="C193" s="2442" t="s">
        <v>186</v>
      </c>
      <c r="D193" s="2442"/>
      <c r="E193" s="2443"/>
      <c r="F193" s="591" t="s">
        <v>54</v>
      </c>
      <c r="G193" s="2680" t="s">
        <v>238</v>
      </c>
      <c r="H193" s="2681"/>
      <c r="I193" s="2681"/>
      <c r="J193" s="2681"/>
      <c r="K193" s="2682"/>
      <c r="L193" s="2569" t="s">
        <v>57</v>
      </c>
      <c r="M193" s="2571"/>
      <c r="N193" s="2683"/>
      <c r="O193" s="2592"/>
      <c r="P193" s="2592"/>
    </row>
    <row r="194" spans="1:16" ht="20.25" customHeight="1">
      <c r="A194" s="281"/>
      <c r="B194" s="663" t="s">
        <v>403</v>
      </c>
      <c r="C194" s="2442" t="s">
        <v>187</v>
      </c>
      <c r="D194" s="2442"/>
      <c r="E194" s="2443"/>
      <c r="F194" s="591" t="s">
        <v>54</v>
      </c>
      <c r="G194" s="2680" t="s">
        <v>238</v>
      </c>
      <c r="H194" s="2681"/>
      <c r="I194" s="2681"/>
      <c r="J194" s="2681"/>
      <c r="K194" s="2682"/>
      <c r="L194" s="2569" t="s">
        <v>57</v>
      </c>
      <c r="M194" s="2571"/>
      <c r="N194" s="2683"/>
      <c r="O194" s="2592"/>
      <c r="P194" s="2592"/>
    </row>
    <row r="195" spans="1:16" ht="20.25" customHeight="1">
      <c r="A195" s="281"/>
      <c r="B195" s="663" t="s">
        <v>405</v>
      </c>
      <c r="C195" s="2442" t="s">
        <v>188</v>
      </c>
      <c r="D195" s="2442"/>
      <c r="E195" s="2443"/>
      <c r="F195" s="591" t="s">
        <v>54</v>
      </c>
      <c r="G195" s="2680" t="s">
        <v>238</v>
      </c>
      <c r="H195" s="2681"/>
      <c r="I195" s="2681"/>
      <c r="J195" s="2681"/>
      <c r="K195" s="2682"/>
      <c r="L195" s="2569" t="s">
        <v>57</v>
      </c>
      <c r="M195" s="2571"/>
      <c r="N195" s="2683"/>
      <c r="O195" s="2592"/>
      <c r="P195" s="2592"/>
    </row>
    <row r="196" spans="1:16" ht="20.25" customHeight="1">
      <c r="A196" s="281"/>
      <c r="B196" s="663" t="s">
        <v>408</v>
      </c>
      <c r="C196" s="2442" t="s">
        <v>189</v>
      </c>
      <c r="D196" s="2442"/>
      <c r="E196" s="2443"/>
      <c r="F196" s="591" t="s">
        <v>54</v>
      </c>
      <c r="G196" s="2680" t="s">
        <v>238</v>
      </c>
      <c r="H196" s="2681"/>
      <c r="I196" s="2681"/>
      <c r="J196" s="2681"/>
      <c r="K196" s="2682"/>
      <c r="L196" s="2569" t="s">
        <v>57</v>
      </c>
      <c r="M196" s="2571"/>
      <c r="N196" s="2683"/>
      <c r="O196" s="2592"/>
      <c r="P196" s="2592"/>
    </row>
    <row r="197" spans="1:16" ht="20.25" customHeight="1">
      <c r="A197" s="281"/>
      <c r="B197" s="534" t="s">
        <v>410</v>
      </c>
      <c r="C197" s="2442" t="s">
        <v>5793</v>
      </c>
      <c r="D197" s="2442"/>
      <c r="E197" s="2443"/>
      <c r="F197" s="591" t="s">
        <v>54</v>
      </c>
      <c r="G197" s="2680" t="s">
        <v>238</v>
      </c>
      <c r="H197" s="2681"/>
      <c r="I197" s="2681"/>
      <c r="J197" s="2681"/>
      <c r="K197" s="2682"/>
      <c r="L197" s="2569" t="s">
        <v>57</v>
      </c>
      <c r="M197" s="2571"/>
      <c r="N197" s="2683"/>
      <c r="O197" s="2592"/>
      <c r="P197" s="2592"/>
    </row>
    <row r="198" spans="1:16" ht="20.25" customHeight="1">
      <c r="A198" s="281"/>
      <c r="B198" s="534" t="s">
        <v>413</v>
      </c>
      <c r="C198" s="2442" t="s">
        <v>191</v>
      </c>
      <c r="D198" s="2442"/>
      <c r="E198" s="2443"/>
      <c r="F198" s="591" t="s">
        <v>54</v>
      </c>
      <c r="G198" s="2680" t="s">
        <v>238</v>
      </c>
      <c r="H198" s="2681"/>
      <c r="I198" s="2681"/>
      <c r="J198" s="2681"/>
      <c r="K198" s="2682"/>
      <c r="L198" s="2569" t="s">
        <v>57</v>
      </c>
      <c r="M198" s="2571"/>
      <c r="N198" s="2683"/>
      <c r="O198" s="2592"/>
      <c r="P198" s="2592"/>
    </row>
    <row r="199" spans="1:16" ht="20.25" customHeight="1">
      <c r="A199" s="281"/>
      <c r="B199" s="534" t="s">
        <v>416</v>
      </c>
      <c r="C199" s="2442" t="s">
        <v>192</v>
      </c>
      <c r="D199" s="2442"/>
      <c r="E199" s="2443"/>
      <c r="F199" s="591" t="s">
        <v>54</v>
      </c>
      <c r="G199" s="2680" t="s">
        <v>238</v>
      </c>
      <c r="H199" s="2681"/>
      <c r="I199" s="2681"/>
      <c r="J199" s="2681"/>
      <c r="K199" s="2682"/>
      <c r="L199" s="2569" t="s">
        <v>57</v>
      </c>
      <c r="M199" s="2571"/>
      <c r="N199" s="2683"/>
      <c r="O199" s="2592"/>
      <c r="P199" s="2592"/>
    </row>
    <row r="200" spans="1:16" ht="20.25" customHeight="1">
      <c r="A200" s="281"/>
      <c r="B200" s="534" t="s">
        <v>418</v>
      </c>
      <c r="C200" s="2442" t="s">
        <v>193</v>
      </c>
      <c r="D200" s="2442"/>
      <c r="E200" s="2443"/>
      <c r="F200" s="591" t="s">
        <v>54</v>
      </c>
      <c r="G200" s="2680" t="s">
        <v>238</v>
      </c>
      <c r="H200" s="2681"/>
      <c r="I200" s="2681"/>
      <c r="J200" s="2681"/>
      <c r="K200" s="2682"/>
      <c r="L200" s="2569" t="s">
        <v>57</v>
      </c>
      <c r="M200" s="2571"/>
      <c r="N200" s="2683"/>
      <c r="O200" s="2592"/>
      <c r="P200" s="2592"/>
    </row>
    <row r="201" spans="1:16" ht="20.25" customHeight="1">
      <c r="A201" s="281"/>
      <c r="B201" s="534" t="s">
        <v>544</v>
      </c>
      <c r="C201" s="2442" t="s">
        <v>5794</v>
      </c>
      <c r="D201" s="2442"/>
      <c r="E201" s="2443"/>
      <c r="F201" s="591" t="s">
        <v>54</v>
      </c>
      <c r="G201" s="2680" t="s">
        <v>238</v>
      </c>
      <c r="H201" s="2681"/>
      <c r="I201" s="2681"/>
      <c r="J201" s="2681"/>
      <c r="K201" s="2682"/>
      <c r="L201" s="2569" t="s">
        <v>57</v>
      </c>
      <c r="M201" s="2571"/>
      <c r="N201" s="2683"/>
      <c r="O201" s="2592"/>
      <c r="P201" s="2592"/>
    </row>
    <row r="202" spans="1:16" ht="20.25" customHeight="1">
      <c r="A202" s="281"/>
      <c r="B202" s="537" t="s">
        <v>546</v>
      </c>
      <c r="C202" s="2442" t="s">
        <v>5795</v>
      </c>
      <c r="D202" s="2442"/>
      <c r="E202" s="2443"/>
      <c r="F202" s="591" t="s">
        <v>54</v>
      </c>
      <c r="G202" s="2680" t="s">
        <v>238</v>
      </c>
      <c r="H202" s="2681"/>
      <c r="I202" s="2681"/>
      <c r="J202" s="2681"/>
      <c r="K202" s="2682"/>
      <c r="L202" s="2569" t="s">
        <v>57</v>
      </c>
      <c r="M202" s="2571"/>
      <c r="N202" s="2683"/>
      <c r="O202" s="2673"/>
      <c r="P202" s="2673"/>
    </row>
    <row r="203" spans="1:16" ht="61.5" customHeight="1">
      <c r="A203" s="281"/>
      <c r="B203" s="665" t="s">
        <v>605</v>
      </c>
      <c r="C203" s="2479" t="s">
        <v>5800</v>
      </c>
      <c r="D203" s="2479"/>
      <c r="E203" s="2480"/>
      <c r="F203" s="655" t="s">
        <v>593</v>
      </c>
      <c r="G203" s="3345" t="s">
        <v>607</v>
      </c>
      <c r="H203" s="3346"/>
      <c r="I203" s="3346"/>
      <c r="J203" s="3346"/>
      <c r="K203" s="3346"/>
      <c r="L203" s="3346"/>
      <c r="M203" s="3346"/>
      <c r="N203" s="3347"/>
      <c r="O203" s="2529" t="s">
        <v>302</v>
      </c>
      <c r="P203" s="2529"/>
    </row>
    <row r="204" spans="1:16" ht="21" customHeight="1">
      <c r="A204" s="281"/>
      <c r="B204" s="663" t="s">
        <v>394</v>
      </c>
      <c r="C204" s="2442" t="s">
        <v>185</v>
      </c>
      <c r="D204" s="2442"/>
      <c r="E204" s="2443"/>
      <c r="F204" s="636" t="s">
        <v>53</v>
      </c>
      <c r="G204" s="2647" t="s">
        <v>6132</v>
      </c>
      <c r="H204" s="2648"/>
      <c r="I204" s="2648"/>
      <c r="J204" s="2648"/>
      <c r="K204" s="2648"/>
      <c r="L204" s="2648"/>
      <c r="M204" s="2648"/>
      <c r="N204" s="2649"/>
      <c r="O204" s="2592"/>
      <c r="P204" s="2592"/>
    </row>
    <row r="205" spans="1:16" ht="21" customHeight="1">
      <c r="A205" s="281"/>
      <c r="B205" s="663" t="s">
        <v>401</v>
      </c>
      <c r="C205" s="2442" t="s">
        <v>186</v>
      </c>
      <c r="D205" s="2442"/>
      <c r="E205" s="2443"/>
      <c r="F205" s="636" t="s">
        <v>58</v>
      </c>
      <c r="G205" s="2647" t="s">
        <v>238</v>
      </c>
      <c r="H205" s="2648"/>
      <c r="I205" s="2648"/>
      <c r="J205" s="2648"/>
      <c r="K205" s="2648"/>
      <c r="L205" s="2648"/>
      <c r="M205" s="2648"/>
      <c r="N205" s="2649"/>
      <c r="O205" s="2592"/>
      <c r="P205" s="2592"/>
    </row>
    <row r="206" spans="1:16" ht="21" customHeight="1">
      <c r="A206" s="281"/>
      <c r="B206" s="663" t="s">
        <v>403</v>
      </c>
      <c r="C206" s="2442" t="s">
        <v>187</v>
      </c>
      <c r="D206" s="2442"/>
      <c r="E206" s="2443"/>
      <c r="F206" s="636" t="s">
        <v>53</v>
      </c>
      <c r="G206" s="2647" t="s">
        <v>6132</v>
      </c>
      <c r="H206" s="2648"/>
      <c r="I206" s="2648"/>
      <c r="J206" s="2648"/>
      <c r="K206" s="2648"/>
      <c r="L206" s="2648"/>
      <c r="M206" s="2648"/>
      <c r="N206" s="2649"/>
      <c r="O206" s="2592"/>
      <c r="P206" s="2592"/>
    </row>
    <row r="207" spans="1:16" ht="21" customHeight="1">
      <c r="A207" s="281"/>
      <c r="B207" s="663" t="s">
        <v>405</v>
      </c>
      <c r="C207" s="2442" t="s">
        <v>188</v>
      </c>
      <c r="D207" s="2442"/>
      <c r="E207" s="2443"/>
      <c r="F207" s="636" t="s">
        <v>54</v>
      </c>
      <c r="G207" s="2647" t="s">
        <v>238</v>
      </c>
      <c r="H207" s="2648"/>
      <c r="I207" s="2648"/>
      <c r="J207" s="2648"/>
      <c r="K207" s="2648"/>
      <c r="L207" s="2648"/>
      <c r="M207" s="2648"/>
      <c r="N207" s="2649"/>
      <c r="O207" s="2592"/>
      <c r="P207" s="2592"/>
    </row>
    <row r="208" spans="1:16" ht="21" customHeight="1">
      <c r="A208" s="281"/>
      <c r="B208" s="537" t="s">
        <v>408</v>
      </c>
      <c r="C208" s="2442" t="s">
        <v>189</v>
      </c>
      <c r="D208" s="2442"/>
      <c r="E208" s="2443"/>
      <c r="F208" s="636" t="s">
        <v>54</v>
      </c>
      <c r="G208" s="2647" t="s">
        <v>238</v>
      </c>
      <c r="H208" s="2648"/>
      <c r="I208" s="2648"/>
      <c r="J208" s="2648"/>
      <c r="K208" s="2648"/>
      <c r="L208" s="2648"/>
      <c r="M208" s="2648"/>
      <c r="N208" s="2649"/>
      <c r="O208" s="2685"/>
      <c r="P208" s="2592"/>
    </row>
    <row r="209" spans="1:16" ht="21" customHeight="1">
      <c r="A209" s="281"/>
      <c r="B209" s="534" t="s">
        <v>410</v>
      </c>
      <c r="C209" s="2442" t="s">
        <v>5793</v>
      </c>
      <c r="D209" s="2442"/>
      <c r="E209" s="2443"/>
      <c r="F209" s="636" t="s">
        <v>54</v>
      </c>
      <c r="G209" s="2647" t="s">
        <v>238</v>
      </c>
      <c r="H209" s="2648"/>
      <c r="I209" s="2648"/>
      <c r="J209" s="2648"/>
      <c r="K209" s="2648"/>
      <c r="L209" s="2648"/>
      <c r="M209" s="2648"/>
      <c r="N209" s="2649"/>
      <c r="O209" s="2685"/>
      <c r="P209" s="2592"/>
    </row>
    <row r="210" spans="1:16" ht="21" customHeight="1">
      <c r="A210" s="281"/>
      <c r="B210" s="534" t="s">
        <v>413</v>
      </c>
      <c r="C210" s="2442" t="s">
        <v>191</v>
      </c>
      <c r="D210" s="2442"/>
      <c r="E210" s="2443"/>
      <c r="F210" s="636" t="s">
        <v>54</v>
      </c>
      <c r="G210" s="2647" t="s">
        <v>238</v>
      </c>
      <c r="H210" s="2648"/>
      <c r="I210" s="2648"/>
      <c r="J210" s="2648"/>
      <c r="K210" s="2648"/>
      <c r="L210" s="2648"/>
      <c r="M210" s="2648"/>
      <c r="N210" s="2649"/>
      <c r="O210" s="2685"/>
      <c r="P210" s="2592"/>
    </row>
    <row r="211" spans="1:16" ht="21" customHeight="1">
      <c r="A211" s="281"/>
      <c r="B211" s="534" t="s">
        <v>416</v>
      </c>
      <c r="C211" s="2442" t="s">
        <v>192</v>
      </c>
      <c r="D211" s="2442"/>
      <c r="E211" s="2443"/>
      <c r="F211" s="636" t="s">
        <v>54</v>
      </c>
      <c r="G211" s="2647" t="s">
        <v>238</v>
      </c>
      <c r="H211" s="2648"/>
      <c r="I211" s="2648"/>
      <c r="J211" s="2648"/>
      <c r="K211" s="2648"/>
      <c r="L211" s="2648"/>
      <c r="M211" s="2648"/>
      <c r="N211" s="2649"/>
      <c r="O211" s="2685"/>
      <c r="P211" s="2592"/>
    </row>
    <row r="212" spans="1:16" ht="21" customHeight="1">
      <c r="A212" s="281"/>
      <c r="B212" s="534" t="s">
        <v>418</v>
      </c>
      <c r="C212" s="2442" t="s">
        <v>193</v>
      </c>
      <c r="D212" s="2442"/>
      <c r="E212" s="2443"/>
      <c r="F212" s="636" t="s">
        <v>54</v>
      </c>
      <c r="G212" s="2647" t="s">
        <v>238</v>
      </c>
      <c r="H212" s="2648"/>
      <c r="I212" s="2648"/>
      <c r="J212" s="2648"/>
      <c r="K212" s="2648"/>
      <c r="L212" s="2648"/>
      <c r="M212" s="2648"/>
      <c r="N212" s="2649"/>
      <c r="O212" s="2685"/>
      <c r="P212" s="2592"/>
    </row>
    <row r="213" spans="1:16" ht="21" customHeight="1">
      <c r="A213" s="281"/>
      <c r="B213" s="534" t="s">
        <v>544</v>
      </c>
      <c r="C213" s="2442" t="s">
        <v>5794</v>
      </c>
      <c r="D213" s="2442"/>
      <c r="E213" s="2443"/>
      <c r="F213" s="636" t="s">
        <v>54</v>
      </c>
      <c r="G213" s="2647" t="s">
        <v>238</v>
      </c>
      <c r="H213" s="2648"/>
      <c r="I213" s="2648"/>
      <c r="J213" s="2648"/>
      <c r="K213" s="2648"/>
      <c r="L213" s="2648"/>
      <c r="M213" s="2648"/>
      <c r="N213" s="2649"/>
      <c r="O213" s="2685"/>
      <c r="P213" s="2592"/>
    </row>
    <row r="214" spans="1:16" ht="21" customHeight="1">
      <c r="A214" s="281"/>
      <c r="B214" s="596" t="s">
        <v>546</v>
      </c>
      <c r="C214" s="2537" t="s">
        <v>5795</v>
      </c>
      <c r="D214" s="2537"/>
      <c r="E214" s="2538"/>
      <c r="F214" s="636" t="s">
        <v>54</v>
      </c>
      <c r="G214" s="2647" t="s">
        <v>238</v>
      </c>
      <c r="H214" s="2648"/>
      <c r="I214" s="2648"/>
      <c r="J214" s="2648"/>
      <c r="K214" s="2648"/>
      <c r="L214" s="2648"/>
      <c r="M214" s="2648"/>
      <c r="N214" s="2649"/>
      <c r="O214" s="4150"/>
      <c r="P214" s="2530"/>
    </row>
    <row r="215" spans="1:16" ht="34.5" customHeight="1">
      <c r="B215" s="532" t="s">
        <v>608</v>
      </c>
      <c r="C215" s="2430" t="s">
        <v>609</v>
      </c>
      <c r="D215" s="2430"/>
      <c r="E215" s="2430"/>
      <c r="F215" s="2430"/>
      <c r="G215" s="2431"/>
      <c r="H215" s="2650" t="s">
        <v>53</v>
      </c>
      <c r="I215" s="2651"/>
      <c r="J215" s="2652"/>
      <c r="K215" s="2653" t="s">
        <v>446</v>
      </c>
      <c r="L215" s="2655" t="s">
        <v>6133</v>
      </c>
      <c r="M215" s="2656"/>
      <c r="N215" s="2657"/>
      <c r="O215" s="2470" t="s">
        <v>1279</v>
      </c>
      <c r="P215" s="2517"/>
    </row>
    <row r="216" spans="1:16" ht="25.5" customHeight="1">
      <c r="B216" s="537" t="s">
        <v>394</v>
      </c>
      <c r="C216" s="2442" t="s">
        <v>610</v>
      </c>
      <c r="D216" s="2442"/>
      <c r="E216" s="2442"/>
      <c r="F216" s="2442"/>
      <c r="G216" s="2442"/>
      <c r="H216" s="2442"/>
      <c r="I216" s="2442"/>
      <c r="J216" s="2443"/>
      <c r="K216" s="2654"/>
      <c r="L216" s="2658"/>
      <c r="M216" s="2659"/>
      <c r="N216" s="2660"/>
      <c r="O216" s="2499"/>
      <c r="P216" s="2499"/>
    </row>
    <row r="217" spans="1:16" ht="20.25" customHeight="1">
      <c r="B217" s="537"/>
      <c r="C217" s="590" t="s">
        <v>611</v>
      </c>
      <c r="D217" s="2629" t="s">
        <v>612</v>
      </c>
      <c r="E217" s="2629"/>
      <c r="F217" s="2629"/>
      <c r="G217" s="2630"/>
      <c r="H217" s="2569" t="s">
        <v>54</v>
      </c>
      <c r="I217" s="2571"/>
      <c r="J217" s="2570"/>
      <c r="K217" s="2654"/>
      <c r="L217" s="2658"/>
      <c r="M217" s="2659"/>
      <c r="N217" s="2660"/>
      <c r="O217" s="2499"/>
      <c r="P217" s="2499"/>
    </row>
    <row r="218" spans="1:16" ht="20.25" customHeight="1">
      <c r="B218" s="537"/>
      <c r="C218" s="590" t="s">
        <v>508</v>
      </c>
      <c r="D218" s="2442" t="s">
        <v>132</v>
      </c>
      <c r="E218" s="2442"/>
      <c r="F218" s="2442"/>
      <c r="G218" s="2443"/>
      <c r="H218" s="2569" t="s">
        <v>54</v>
      </c>
      <c r="I218" s="2571"/>
      <c r="J218" s="2570"/>
      <c r="K218" s="2654"/>
      <c r="L218" s="2658"/>
      <c r="M218" s="2659"/>
      <c r="N218" s="2660"/>
      <c r="O218" s="2499"/>
      <c r="P218" s="2499"/>
    </row>
    <row r="219" spans="1:16" ht="20.25" customHeight="1">
      <c r="B219" s="537"/>
      <c r="C219" s="590" t="s">
        <v>510</v>
      </c>
      <c r="D219" s="2442" t="s">
        <v>135</v>
      </c>
      <c r="E219" s="2442"/>
      <c r="F219" s="2442"/>
      <c r="G219" s="2443"/>
      <c r="H219" s="2569" t="s">
        <v>54</v>
      </c>
      <c r="I219" s="2571"/>
      <c r="J219" s="2570"/>
      <c r="K219" s="2654"/>
      <c r="L219" s="2658"/>
      <c r="M219" s="2659"/>
      <c r="N219" s="2660"/>
      <c r="O219" s="2499"/>
      <c r="P219" s="2499"/>
    </row>
    <row r="220" spans="1:16" ht="20.25" customHeight="1">
      <c r="B220" s="537"/>
      <c r="C220" s="590" t="s">
        <v>512</v>
      </c>
      <c r="D220" s="2442" t="s">
        <v>109</v>
      </c>
      <c r="E220" s="2442"/>
      <c r="F220" s="2442"/>
      <c r="G220" s="2443"/>
      <c r="H220" s="2569" t="s">
        <v>53</v>
      </c>
      <c r="I220" s="2571"/>
      <c r="J220" s="2570"/>
      <c r="K220" s="2654"/>
      <c r="L220" s="2658"/>
      <c r="M220" s="2659"/>
      <c r="N220" s="2660"/>
      <c r="O220" s="2499"/>
      <c r="P220" s="2499"/>
    </row>
    <row r="221" spans="1:16" ht="23.25" customHeight="1">
      <c r="B221" s="537" t="s">
        <v>401</v>
      </c>
      <c r="C221" s="2537" t="s">
        <v>613</v>
      </c>
      <c r="D221" s="2537"/>
      <c r="E221" s="2537"/>
      <c r="F221" s="2537"/>
      <c r="G221" s="2538"/>
      <c r="H221" s="2622">
        <v>0.05</v>
      </c>
      <c r="I221" s="2628"/>
      <c r="J221" s="2646"/>
      <c r="K221" s="2654"/>
      <c r="L221" s="2661"/>
      <c r="M221" s="2662"/>
      <c r="N221" s="2663"/>
      <c r="O221" s="2484"/>
      <c r="P221" s="2484"/>
    </row>
    <row r="222" spans="1:16" ht="27" customHeight="1">
      <c r="B222" s="551" t="s">
        <v>614</v>
      </c>
      <c r="C222" s="2442" t="s">
        <v>615</v>
      </c>
      <c r="D222" s="2442"/>
      <c r="E222" s="2442"/>
      <c r="F222" s="2442"/>
      <c r="G222" s="2442"/>
      <c r="H222" s="2442"/>
      <c r="I222" s="2442"/>
      <c r="J222" s="2442"/>
      <c r="K222" s="2442"/>
      <c r="L222" s="2442"/>
      <c r="M222" s="2442"/>
      <c r="N222" s="2591"/>
      <c r="O222" s="2470" t="s">
        <v>4906</v>
      </c>
      <c r="P222" s="2470"/>
    </row>
    <row r="223" spans="1:16" ht="21.75" customHeight="1">
      <c r="B223" s="537" t="s">
        <v>394</v>
      </c>
      <c r="C223" s="2442" t="s">
        <v>616</v>
      </c>
      <c r="D223" s="2442"/>
      <c r="E223" s="2442"/>
      <c r="F223" s="2442"/>
      <c r="G223" s="2443"/>
      <c r="H223" s="2432" t="s">
        <v>53</v>
      </c>
      <c r="I223" s="2463"/>
      <c r="J223" s="2433"/>
      <c r="K223" s="2519" t="s">
        <v>446</v>
      </c>
      <c r="L223" s="2647"/>
      <c r="M223" s="2648"/>
      <c r="N223" s="2649"/>
      <c r="O223" s="2499"/>
      <c r="P223" s="2499"/>
    </row>
    <row r="224" spans="1:16" ht="21.75" customHeight="1">
      <c r="B224" s="537" t="s">
        <v>401</v>
      </c>
      <c r="C224" s="2442" t="s">
        <v>617</v>
      </c>
      <c r="D224" s="2442"/>
      <c r="E224" s="2442"/>
      <c r="F224" s="2442"/>
      <c r="G224" s="2443"/>
      <c r="H224" s="2432" t="s">
        <v>58</v>
      </c>
      <c r="I224" s="2463"/>
      <c r="J224" s="2433"/>
      <c r="K224" s="2511"/>
      <c r="L224" s="2658"/>
      <c r="M224" s="2659"/>
      <c r="N224" s="2660"/>
      <c r="O224" s="2499"/>
      <c r="P224" s="2499"/>
    </row>
    <row r="225" spans="2:16" ht="21.75" customHeight="1">
      <c r="B225" s="537" t="s">
        <v>403</v>
      </c>
      <c r="C225" s="2442" t="s">
        <v>618</v>
      </c>
      <c r="D225" s="2442"/>
      <c r="E225" s="2442"/>
      <c r="F225" s="2442"/>
      <c r="G225" s="2443"/>
      <c r="H225" s="2432" t="s">
        <v>53</v>
      </c>
      <c r="I225" s="2463"/>
      <c r="J225" s="2433"/>
      <c r="K225" s="2511"/>
      <c r="L225" s="2658"/>
      <c r="M225" s="2659"/>
      <c r="N225" s="2660"/>
      <c r="O225" s="2499"/>
      <c r="P225" s="2499"/>
    </row>
    <row r="226" spans="2:16" ht="37.5" customHeight="1">
      <c r="B226" s="532"/>
      <c r="C226" s="2442" t="s">
        <v>619</v>
      </c>
      <c r="D226" s="2442"/>
      <c r="E226" s="2443"/>
      <c r="F226" s="2701" t="s">
        <v>6134</v>
      </c>
      <c r="G226" s="2975"/>
      <c r="H226" s="2975"/>
      <c r="I226" s="2975"/>
      <c r="J226" s="2976"/>
      <c r="K226" s="2511"/>
      <c r="L226" s="2658"/>
      <c r="M226" s="2659"/>
      <c r="N226" s="2660"/>
      <c r="O226" s="2484"/>
      <c r="P226" s="2484"/>
    </row>
    <row r="227" spans="2:16" ht="33" customHeight="1">
      <c r="B227" s="537" t="s">
        <v>405</v>
      </c>
      <c r="C227" s="2479" t="s">
        <v>5802</v>
      </c>
      <c r="D227" s="2479"/>
      <c r="E227" s="2479"/>
      <c r="F227" s="2479"/>
      <c r="G227" s="2480"/>
      <c r="H227" s="2432" t="s">
        <v>53</v>
      </c>
      <c r="I227" s="2463"/>
      <c r="J227" s="2433"/>
      <c r="K227" s="2511"/>
      <c r="L227" s="2658"/>
      <c r="M227" s="2659"/>
      <c r="N227" s="2660"/>
      <c r="O227" s="2631" t="s">
        <v>1279</v>
      </c>
      <c r="P227" s="2470"/>
    </row>
    <row r="228" spans="2:16" ht="38.25" customHeight="1">
      <c r="B228" s="669"/>
      <c r="C228" s="2442" t="s">
        <v>621</v>
      </c>
      <c r="D228" s="2442"/>
      <c r="E228" s="2443"/>
      <c r="F228" s="2569" t="s">
        <v>6135</v>
      </c>
      <c r="G228" s="2571"/>
      <c r="H228" s="2571"/>
      <c r="I228" s="2571"/>
      <c r="J228" s="2570"/>
      <c r="K228" s="2533"/>
      <c r="L228" s="2661"/>
      <c r="M228" s="2662"/>
      <c r="N228" s="2663"/>
      <c r="O228" s="2579"/>
      <c r="P228" s="2484"/>
    </row>
    <row r="229" spans="2:16" ht="18" customHeight="1">
      <c r="B229" s="4138" t="s">
        <v>622</v>
      </c>
      <c r="C229" s="4139"/>
      <c r="D229" s="4139"/>
      <c r="E229" s="4139"/>
      <c r="F229" s="4139"/>
      <c r="G229" s="4139"/>
      <c r="H229" s="4140"/>
      <c r="I229" s="4140"/>
      <c r="J229" s="4140"/>
      <c r="K229" s="4139"/>
      <c r="L229" s="4140"/>
      <c r="M229" s="4140"/>
      <c r="N229" s="4140"/>
      <c r="O229" s="4140"/>
      <c r="P229" s="4141"/>
    </row>
    <row r="230" spans="2:16" ht="54" customHeight="1">
      <c r="B230" s="558" t="s">
        <v>623</v>
      </c>
      <c r="C230" s="3340" t="s">
        <v>624</v>
      </c>
      <c r="D230" s="3340"/>
      <c r="E230" s="3340"/>
      <c r="F230" s="3340"/>
      <c r="G230" s="3340"/>
      <c r="H230" s="4142" t="s">
        <v>57</v>
      </c>
      <c r="I230" s="4142"/>
      <c r="J230" s="4142"/>
      <c r="K230" s="4143" t="s">
        <v>446</v>
      </c>
      <c r="L230" s="4145"/>
      <c r="M230" s="4145"/>
      <c r="N230" s="4145"/>
      <c r="O230" s="4146" t="s">
        <v>4272</v>
      </c>
      <c r="P230" s="2631"/>
    </row>
    <row r="231" spans="2:16" ht="27" customHeight="1">
      <c r="B231" s="530" t="s">
        <v>394</v>
      </c>
      <c r="C231" s="2442" t="s">
        <v>625</v>
      </c>
      <c r="D231" s="2442"/>
      <c r="E231" s="2442"/>
      <c r="F231" s="2442"/>
      <c r="G231" s="2442"/>
      <c r="H231" s="4278"/>
      <c r="I231" s="4279"/>
      <c r="J231" s="4280"/>
      <c r="K231" s="4144"/>
      <c r="L231" s="4145"/>
      <c r="M231" s="4145"/>
      <c r="N231" s="4145"/>
      <c r="O231" s="3971"/>
      <c r="P231" s="2579"/>
    </row>
    <row r="232" spans="2:16" ht="37.5" customHeight="1">
      <c r="B232" s="532" t="s">
        <v>626</v>
      </c>
      <c r="C232" s="2442" t="s">
        <v>5804</v>
      </c>
      <c r="D232" s="2442"/>
      <c r="E232" s="2442"/>
      <c r="F232" s="2442"/>
      <c r="G232" s="2442"/>
      <c r="H232" s="2568"/>
      <c r="I232" s="2568"/>
      <c r="J232" s="2568"/>
      <c r="K232" s="2568"/>
      <c r="L232" s="2568"/>
      <c r="M232" s="2568"/>
      <c r="N232" s="2568"/>
      <c r="O232" s="2576" t="s">
        <v>3278</v>
      </c>
      <c r="P232" s="2631"/>
    </row>
    <row r="233" spans="2:16" ht="57.75" customHeight="1">
      <c r="B233" s="671" t="s">
        <v>394</v>
      </c>
      <c r="C233" s="2617" t="s">
        <v>5805</v>
      </c>
      <c r="D233" s="2617"/>
      <c r="E233" s="2617"/>
      <c r="F233" s="2617"/>
      <c r="G233" s="2617"/>
      <c r="H233" s="2617"/>
      <c r="I233" s="2617"/>
      <c r="J233" s="2618"/>
      <c r="K233" s="535" t="s">
        <v>53</v>
      </c>
      <c r="L233" s="2619" t="s">
        <v>446</v>
      </c>
      <c r="M233" s="2622" t="s">
        <v>6136</v>
      </c>
      <c r="N233" s="2628"/>
      <c r="O233" s="2576"/>
      <c r="P233" s="2578"/>
    </row>
    <row r="234" spans="2:16" ht="31.5" customHeight="1">
      <c r="B234" s="671" t="s">
        <v>401</v>
      </c>
      <c r="C234" s="2617" t="s">
        <v>5779</v>
      </c>
      <c r="D234" s="2617"/>
      <c r="E234" s="2617"/>
      <c r="F234" s="2617"/>
      <c r="G234" s="2617"/>
      <c r="H234" s="2617"/>
      <c r="I234" s="2617"/>
      <c r="J234" s="2618"/>
      <c r="K234" s="535" t="s">
        <v>53</v>
      </c>
      <c r="L234" s="2620"/>
      <c r="M234" s="2624"/>
      <c r="N234" s="2572"/>
      <c r="O234" s="2576"/>
      <c r="P234" s="2578"/>
    </row>
    <row r="235" spans="2:16" ht="42.75" customHeight="1">
      <c r="B235" s="671" t="s">
        <v>403</v>
      </c>
      <c r="C235" s="2617" t="s">
        <v>5807</v>
      </c>
      <c r="D235" s="2617"/>
      <c r="E235" s="2617"/>
      <c r="F235" s="2617"/>
      <c r="G235" s="2617"/>
      <c r="H235" s="2617"/>
      <c r="I235" s="2617"/>
      <c r="J235" s="2618"/>
      <c r="K235" s="535" t="s">
        <v>53</v>
      </c>
      <c r="L235" s="2620"/>
      <c r="M235" s="2624"/>
      <c r="N235" s="2572"/>
      <c r="O235" s="2576"/>
      <c r="P235" s="2578"/>
    </row>
    <row r="236" spans="2:16" ht="21.75" customHeight="1">
      <c r="B236" s="671" t="s">
        <v>405</v>
      </c>
      <c r="C236" s="2617" t="s">
        <v>5808</v>
      </c>
      <c r="D236" s="2617"/>
      <c r="E236" s="2617"/>
      <c r="F236" s="2617"/>
      <c r="G236" s="2617"/>
      <c r="H236" s="2617"/>
      <c r="I236" s="2617"/>
      <c r="J236" s="2618"/>
      <c r="K236" s="535" t="s">
        <v>53</v>
      </c>
      <c r="L236" s="2620"/>
      <c r="M236" s="2624"/>
      <c r="N236" s="2572"/>
      <c r="O236" s="2576"/>
      <c r="P236" s="2578"/>
    </row>
    <row r="237" spans="2:16" ht="21.75" customHeight="1">
      <c r="B237" s="671" t="s">
        <v>408</v>
      </c>
      <c r="C237" s="2617" t="s">
        <v>5809</v>
      </c>
      <c r="D237" s="2617"/>
      <c r="E237" s="2617"/>
      <c r="F237" s="2617"/>
      <c r="G237" s="2617"/>
      <c r="H237" s="2617"/>
      <c r="I237" s="2617"/>
      <c r="J237" s="2618"/>
      <c r="K237" s="535" t="s">
        <v>53</v>
      </c>
      <c r="L237" s="2620"/>
      <c r="M237" s="2624"/>
      <c r="N237" s="2572"/>
      <c r="O237" s="2576"/>
      <c r="P237" s="2578"/>
    </row>
    <row r="238" spans="2:16" ht="21.75" customHeight="1">
      <c r="B238" s="671" t="s">
        <v>410</v>
      </c>
      <c r="C238" s="2617" t="s">
        <v>5810</v>
      </c>
      <c r="D238" s="2617"/>
      <c r="E238" s="2617"/>
      <c r="F238" s="2617"/>
      <c r="G238" s="2617"/>
      <c r="H238" s="2617"/>
      <c r="I238" s="2617"/>
      <c r="J238" s="2618"/>
      <c r="K238" s="535" t="s">
        <v>53</v>
      </c>
      <c r="L238" s="2620"/>
      <c r="M238" s="2624"/>
      <c r="N238" s="2572"/>
      <c r="O238" s="2576"/>
      <c r="P238" s="2578"/>
    </row>
    <row r="239" spans="2:16" ht="21.75" customHeight="1">
      <c r="B239" s="671" t="s">
        <v>413</v>
      </c>
      <c r="C239" s="2617" t="s">
        <v>117</v>
      </c>
      <c r="D239" s="2617"/>
      <c r="E239" s="2617"/>
      <c r="F239" s="2617"/>
      <c r="G239" s="2617"/>
      <c r="H239" s="2617"/>
      <c r="I239" s="2617"/>
      <c r="J239" s="2618"/>
      <c r="K239" s="535" t="s">
        <v>53</v>
      </c>
      <c r="L239" s="2620"/>
      <c r="M239" s="2624"/>
      <c r="N239" s="2572"/>
      <c r="O239" s="2576"/>
      <c r="P239" s="2578"/>
    </row>
    <row r="240" spans="2:16" ht="21.75" customHeight="1">
      <c r="B240" s="671" t="s">
        <v>416</v>
      </c>
      <c r="C240" s="2617" t="s">
        <v>118</v>
      </c>
      <c r="D240" s="2617"/>
      <c r="E240" s="2617"/>
      <c r="F240" s="2617"/>
      <c r="G240" s="2617"/>
      <c r="H240" s="2617"/>
      <c r="I240" s="2617"/>
      <c r="J240" s="2618"/>
      <c r="K240" s="535" t="s">
        <v>54</v>
      </c>
      <c r="L240" s="2620"/>
      <c r="M240" s="2624"/>
      <c r="N240" s="2572"/>
      <c r="O240" s="2576"/>
      <c r="P240" s="2578"/>
    </row>
    <row r="241" spans="2:16" ht="21.75" customHeight="1">
      <c r="B241" s="671" t="s">
        <v>418</v>
      </c>
      <c r="C241" s="2617" t="s">
        <v>5811</v>
      </c>
      <c r="D241" s="2617"/>
      <c r="E241" s="2617"/>
      <c r="F241" s="2617"/>
      <c r="G241" s="2617"/>
      <c r="H241" s="2617"/>
      <c r="I241" s="2617"/>
      <c r="J241" s="2618"/>
      <c r="K241" s="535" t="s">
        <v>53</v>
      </c>
      <c r="L241" s="2620"/>
      <c r="M241" s="2624"/>
      <c r="N241" s="2572"/>
      <c r="O241" s="2576"/>
      <c r="P241" s="2578"/>
    </row>
    <row r="242" spans="2:16" ht="21.75" customHeight="1">
      <c r="B242" s="671" t="s">
        <v>544</v>
      </c>
      <c r="C242" s="2617" t="s">
        <v>5812</v>
      </c>
      <c r="D242" s="2617"/>
      <c r="E242" s="2617"/>
      <c r="F242" s="2617"/>
      <c r="G242" s="2617"/>
      <c r="H242" s="2617"/>
      <c r="I242" s="2617"/>
      <c r="J242" s="2618"/>
      <c r="K242" s="535" t="s">
        <v>54</v>
      </c>
      <c r="L242" s="2620"/>
      <c r="M242" s="2624"/>
      <c r="N242" s="2572"/>
      <c r="O242" s="2576"/>
      <c r="P242" s="2578"/>
    </row>
    <row r="243" spans="2:16" ht="21.75" customHeight="1">
      <c r="B243" s="671" t="s">
        <v>546</v>
      </c>
      <c r="C243" s="2617" t="s">
        <v>5813</v>
      </c>
      <c r="D243" s="2617"/>
      <c r="E243" s="2617"/>
      <c r="F243" s="2617"/>
      <c r="G243" s="2617"/>
      <c r="H243" s="2617"/>
      <c r="I243" s="2617"/>
      <c r="J243" s="2618"/>
      <c r="K243" s="535" t="s">
        <v>54</v>
      </c>
      <c r="L243" s="2620"/>
      <c r="M243" s="2624"/>
      <c r="N243" s="2572"/>
      <c r="O243" s="2576"/>
      <c r="P243" s="2578"/>
    </row>
    <row r="244" spans="2:16" ht="21.75" customHeight="1">
      <c r="B244" s="671" t="s">
        <v>636</v>
      </c>
      <c r="C244" s="2617" t="s">
        <v>5814</v>
      </c>
      <c r="D244" s="2617"/>
      <c r="E244" s="2617"/>
      <c r="F244" s="2617"/>
      <c r="G244" s="2617"/>
      <c r="H244" s="2617"/>
      <c r="I244" s="2617"/>
      <c r="J244" s="2618"/>
      <c r="K244" s="535" t="s">
        <v>53</v>
      </c>
      <c r="L244" s="2620"/>
      <c r="M244" s="2624"/>
      <c r="N244" s="2572"/>
      <c r="O244" s="2576"/>
      <c r="P244" s="2578"/>
    </row>
    <row r="245" spans="2:16" ht="24" customHeight="1">
      <c r="B245" s="538" t="s">
        <v>550</v>
      </c>
      <c r="C245" s="2442" t="s">
        <v>5815</v>
      </c>
      <c r="D245" s="2442"/>
      <c r="E245" s="2442"/>
      <c r="F245" s="2442"/>
      <c r="G245" s="2442"/>
      <c r="H245" s="2442"/>
      <c r="I245" s="2442"/>
      <c r="J245" s="2443"/>
      <c r="K245" s="535" t="s">
        <v>54</v>
      </c>
      <c r="L245" s="2620"/>
      <c r="M245" s="2624"/>
      <c r="N245" s="2572"/>
      <c r="O245" s="2576"/>
      <c r="P245" s="2578"/>
    </row>
    <row r="246" spans="2:16" ht="27" customHeight="1">
      <c r="B246" s="671"/>
      <c r="C246" s="2442" t="s">
        <v>639</v>
      </c>
      <c r="D246" s="2442"/>
      <c r="E246" s="2443"/>
      <c r="F246" s="2566"/>
      <c r="G246" s="2712"/>
      <c r="H246" s="2712"/>
      <c r="I246" s="2712"/>
      <c r="J246" s="2712"/>
      <c r="K246" s="2712"/>
      <c r="L246" s="2620"/>
      <c r="M246" s="2624"/>
      <c r="N246" s="2572"/>
      <c r="O246" s="2576"/>
      <c r="P246" s="2578"/>
    </row>
    <row r="247" spans="2:16" ht="23.25" customHeight="1">
      <c r="B247" s="673" t="s">
        <v>640</v>
      </c>
      <c r="C247" s="2629" t="s">
        <v>641</v>
      </c>
      <c r="D247" s="2629"/>
      <c r="E247" s="2629"/>
      <c r="F247" s="2629"/>
      <c r="G247" s="2629"/>
      <c r="H247" s="2629"/>
      <c r="I247" s="2629"/>
      <c r="J247" s="2630"/>
      <c r="K247" s="628">
        <v>2022</v>
      </c>
      <c r="L247" s="2620"/>
      <c r="M247" s="2624"/>
      <c r="N247" s="2572"/>
      <c r="O247" s="2576"/>
      <c r="P247" s="2578"/>
    </row>
    <row r="248" spans="2:16" ht="23.25" customHeight="1">
      <c r="B248" s="673" t="s">
        <v>642</v>
      </c>
      <c r="C248" s="2442" t="s">
        <v>643</v>
      </c>
      <c r="D248" s="2442"/>
      <c r="E248" s="2443"/>
      <c r="F248" s="3260" t="s">
        <v>6137</v>
      </c>
      <c r="G248" s="3339"/>
      <c r="H248" s="3339"/>
      <c r="I248" s="3339"/>
      <c r="J248" s="3339"/>
      <c r="K248" s="3339"/>
      <c r="L248" s="2621"/>
      <c r="M248" s="2626"/>
      <c r="N248" s="2732"/>
      <c r="O248" s="2576"/>
      <c r="P248" s="2579"/>
    </row>
    <row r="249" spans="2:16" ht="23.25" customHeight="1">
      <c r="B249" s="673" t="s">
        <v>644</v>
      </c>
      <c r="C249" s="2442" t="s">
        <v>645</v>
      </c>
      <c r="D249" s="2442"/>
      <c r="E249" s="2442"/>
      <c r="F249" s="2442"/>
      <c r="G249" s="2442"/>
      <c r="H249" s="2442"/>
      <c r="I249" s="2442"/>
      <c r="J249" s="2442"/>
      <c r="K249" s="2442"/>
      <c r="L249" s="2442"/>
      <c r="M249" s="2442"/>
      <c r="N249" s="2591"/>
      <c r="O249" s="2499" t="s">
        <v>1882</v>
      </c>
      <c r="P249" s="2631"/>
    </row>
    <row r="250" spans="2:16" ht="23.25" customHeight="1">
      <c r="B250" s="538" t="s">
        <v>394</v>
      </c>
      <c r="C250" s="2607" t="s">
        <v>646</v>
      </c>
      <c r="D250" s="2607"/>
      <c r="E250" s="2608"/>
      <c r="F250" s="2500" t="s">
        <v>1883</v>
      </c>
      <c r="G250" s="2609"/>
      <c r="H250" s="2613" t="s">
        <v>446</v>
      </c>
      <c r="I250" s="3334"/>
      <c r="J250" s="3335"/>
      <c r="K250" s="3335"/>
      <c r="L250" s="3335"/>
      <c r="M250" s="3335"/>
      <c r="N250" s="3336"/>
      <c r="O250" s="2499"/>
      <c r="P250" s="2578"/>
    </row>
    <row r="251" spans="2:16" ht="23.25" customHeight="1">
      <c r="B251" s="538" t="s">
        <v>401</v>
      </c>
      <c r="C251" s="2607" t="s">
        <v>647</v>
      </c>
      <c r="D251" s="2607"/>
      <c r="E251" s="2608"/>
      <c r="F251" s="2500" t="s">
        <v>54</v>
      </c>
      <c r="G251" s="2609"/>
      <c r="H251" s="2614"/>
      <c r="I251" s="3337"/>
      <c r="J251" s="3325"/>
      <c r="K251" s="3325"/>
      <c r="L251" s="3325"/>
      <c r="M251" s="3325"/>
      <c r="N251" s="3326"/>
      <c r="O251" s="2499"/>
      <c r="P251" s="2578"/>
    </row>
    <row r="252" spans="2:16" ht="28.5" customHeight="1">
      <c r="B252" s="538" t="s">
        <v>403</v>
      </c>
      <c r="C252" s="2607" t="s">
        <v>648</v>
      </c>
      <c r="D252" s="2607"/>
      <c r="E252" s="2608"/>
      <c r="F252" s="2500" t="s">
        <v>208</v>
      </c>
      <c r="G252" s="2609"/>
      <c r="H252" s="2614"/>
      <c r="I252" s="3337"/>
      <c r="J252" s="3325"/>
      <c r="K252" s="3325"/>
      <c r="L252" s="3325"/>
      <c r="M252" s="3325"/>
      <c r="N252" s="3326"/>
      <c r="O252" s="2499"/>
      <c r="P252" s="2578"/>
    </row>
    <row r="253" spans="2:16" ht="28.5" customHeight="1">
      <c r="B253" s="538" t="s">
        <v>405</v>
      </c>
      <c r="C253" s="2607" t="s">
        <v>649</v>
      </c>
      <c r="D253" s="2607"/>
      <c r="E253" s="2608"/>
      <c r="F253" s="2500" t="s">
        <v>58</v>
      </c>
      <c r="G253" s="2609"/>
      <c r="H253" s="2614"/>
      <c r="I253" s="3337"/>
      <c r="J253" s="3325"/>
      <c r="K253" s="3325"/>
      <c r="L253" s="3325"/>
      <c r="M253" s="3325"/>
      <c r="N253" s="3326"/>
      <c r="O253" s="2499"/>
      <c r="P253" s="2578"/>
    </row>
    <row r="254" spans="2:16" ht="23.25" customHeight="1">
      <c r="B254" s="538" t="s">
        <v>408</v>
      </c>
      <c r="C254" s="2607" t="s">
        <v>650</v>
      </c>
      <c r="D254" s="2607"/>
      <c r="E254" s="2608"/>
      <c r="F254" s="2500" t="s">
        <v>58</v>
      </c>
      <c r="G254" s="2609"/>
      <c r="H254" s="2614"/>
      <c r="I254" s="3337"/>
      <c r="J254" s="3325"/>
      <c r="K254" s="3325"/>
      <c r="L254" s="3325"/>
      <c r="M254" s="3325"/>
      <c r="N254" s="3326"/>
      <c r="O254" s="2499"/>
      <c r="P254" s="2578"/>
    </row>
    <row r="255" spans="2:16" ht="23.25" customHeight="1">
      <c r="B255" s="538" t="s">
        <v>410</v>
      </c>
      <c r="C255" s="2607" t="s">
        <v>651</v>
      </c>
      <c r="D255" s="2607"/>
      <c r="E255" s="2608"/>
      <c r="F255" s="2500" t="s">
        <v>92</v>
      </c>
      <c r="G255" s="2609"/>
      <c r="H255" s="2615"/>
      <c r="I255" s="3338"/>
      <c r="J255" s="3322"/>
      <c r="K255" s="3322"/>
      <c r="L255" s="3322"/>
      <c r="M255" s="3322"/>
      <c r="N255" s="3327"/>
      <c r="O255" s="4137"/>
      <c r="P255" s="2579"/>
    </row>
    <row r="256" spans="2:16" ht="52.5" customHeight="1">
      <c r="B256" s="673" t="s">
        <v>652</v>
      </c>
      <c r="C256" s="2442" t="s">
        <v>653</v>
      </c>
      <c r="D256" s="2442"/>
      <c r="E256" s="2442"/>
      <c r="F256" s="4135"/>
      <c r="G256" s="1048" t="s">
        <v>229</v>
      </c>
      <c r="H256" s="654" t="s">
        <v>446</v>
      </c>
      <c r="I256" s="2476"/>
      <c r="J256" s="2477"/>
      <c r="K256" s="2477"/>
      <c r="L256" s="2477"/>
      <c r="M256" s="2477"/>
      <c r="N256" s="2478"/>
      <c r="O256" s="676"/>
      <c r="P256" s="666"/>
    </row>
    <row r="257" spans="1:16" ht="39.75" customHeight="1">
      <c r="B257" s="673" t="s">
        <v>654</v>
      </c>
      <c r="C257" s="2442" t="s">
        <v>6090</v>
      </c>
      <c r="D257" s="2442"/>
      <c r="E257" s="2443"/>
      <c r="F257" s="675" t="s">
        <v>54</v>
      </c>
      <c r="G257" s="4136" t="s">
        <v>446</v>
      </c>
      <c r="H257" s="3334" t="s">
        <v>6138</v>
      </c>
      <c r="I257" s="3335"/>
      <c r="J257" s="3335"/>
      <c r="K257" s="3335"/>
      <c r="L257" s="3335"/>
      <c r="M257" s="3335"/>
      <c r="N257" s="3336"/>
      <c r="O257" s="2499" t="s">
        <v>4913</v>
      </c>
      <c r="P257" s="2499"/>
    </row>
    <row r="258" spans="1:16" ht="30.75" customHeight="1">
      <c r="A258" s="281"/>
      <c r="B258" s="624" t="s">
        <v>394</v>
      </c>
      <c r="C258" s="2442" t="s">
        <v>6139</v>
      </c>
      <c r="D258" s="2442"/>
      <c r="E258" s="2443"/>
      <c r="F258" s="675" t="s">
        <v>53</v>
      </c>
      <c r="G258" s="2610"/>
      <c r="H258" s="3338"/>
      <c r="I258" s="3322"/>
      <c r="J258" s="3322"/>
      <c r="K258" s="3322"/>
      <c r="L258" s="3322"/>
      <c r="M258" s="3322"/>
      <c r="N258" s="3327"/>
      <c r="O258" s="2499"/>
      <c r="P258" s="2499"/>
    </row>
    <row r="259" spans="1:16" ht="46.5" customHeight="1">
      <c r="A259" s="281"/>
      <c r="B259" s="531" t="s">
        <v>657</v>
      </c>
      <c r="C259" s="2442" t="s">
        <v>5822</v>
      </c>
      <c r="D259" s="2442"/>
      <c r="E259" s="2442"/>
      <c r="F259" s="2442"/>
      <c r="G259" s="553" t="s">
        <v>446</v>
      </c>
      <c r="H259" s="2747"/>
      <c r="I259" s="2748"/>
      <c r="J259" s="2748"/>
      <c r="K259" s="2748"/>
      <c r="L259" s="2748"/>
      <c r="M259" s="2748"/>
      <c r="N259" s="2949"/>
      <c r="O259" s="2499"/>
      <c r="P259" s="2499"/>
    </row>
    <row r="260" spans="1:16" ht="30.75" customHeight="1">
      <c r="A260" s="281"/>
      <c r="B260" s="624" t="s">
        <v>394</v>
      </c>
      <c r="C260" s="2442" t="s">
        <v>659</v>
      </c>
      <c r="D260" s="2442"/>
      <c r="E260" s="2443"/>
      <c r="F260" s="626" t="s">
        <v>53</v>
      </c>
      <c r="G260" s="553" t="s">
        <v>446</v>
      </c>
      <c r="H260" s="2747"/>
      <c r="I260" s="2748"/>
      <c r="J260" s="2748"/>
      <c r="K260" s="2748"/>
      <c r="L260" s="2748"/>
      <c r="M260" s="2748"/>
      <c r="N260" s="2949"/>
      <c r="O260" s="2499"/>
      <c r="P260" s="2499"/>
    </row>
    <row r="261" spans="1:16" ht="30.75" customHeight="1">
      <c r="A261" s="281"/>
      <c r="B261" s="624" t="s">
        <v>401</v>
      </c>
      <c r="C261" s="2442" t="s">
        <v>660</v>
      </c>
      <c r="D261" s="2442"/>
      <c r="E261" s="2443"/>
      <c r="F261" s="626" t="s">
        <v>53</v>
      </c>
      <c r="G261" s="553" t="s">
        <v>446</v>
      </c>
      <c r="H261" s="2747"/>
      <c r="I261" s="2748"/>
      <c r="J261" s="2748"/>
      <c r="K261" s="2748"/>
      <c r="L261" s="2748"/>
      <c r="M261" s="2748"/>
      <c r="N261" s="2949"/>
      <c r="O261" s="2499"/>
      <c r="P261" s="2499"/>
    </row>
    <row r="262" spans="1:16" ht="30.75" customHeight="1">
      <c r="B262" s="538" t="s">
        <v>403</v>
      </c>
      <c r="C262" s="2442" t="s">
        <v>661</v>
      </c>
      <c r="D262" s="2442"/>
      <c r="E262" s="2443"/>
      <c r="F262" s="626" t="s">
        <v>53</v>
      </c>
      <c r="G262" s="553" t="s">
        <v>446</v>
      </c>
      <c r="H262" s="2747"/>
      <c r="I262" s="2748"/>
      <c r="J262" s="2748"/>
      <c r="K262" s="2748"/>
      <c r="L262" s="2748"/>
      <c r="M262" s="2748"/>
      <c r="N262" s="2949"/>
      <c r="O262" s="2484"/>
      <c r="P262" s="2484"/>
    </row>
    <row r="263" spans="1:16" ht="33" customHeight="1">
      <c r="B263" s="677" t="s">
        <v>662</v>
      </c>
      <c r="C263" s="2442" t="s">
        <v>663</v>
      </c>
      <c r="D263" s="2442"/>
      <c r="E263" s="4135"/>
      <c r="F263" s="625" t="s">
        <v>54</v>
      </c>
      <c r="G263" s="2595" t="s">
        <v>446</v>
      </c>
      <c r="H263" s="2598"/>
      <c r="I263" s="2599"/>
      <c r="J263" s="2599"/>
      <c r="K263" s="2599"/>
      <c r="L263" s="2599"/>
      <c r="M263" s="2599"/>
      <c r="N263" s="2600"/>
      <c r="O263" s="2470" t="s">
        <v>3286</v>
      </c>
      <c r="P263" s="2529"/>
    </row>
    <row r="264" spans="1:16" ht="30" customHeight="1">
      <c r="B264" s="538" t="s">
        <v>394</v>
      </c>
      <c r="C264" s="2568" t="s">
        <v>664</v>
      </c>
      <c r="D264" s="2568"/>
      <c r="E264" s="2857"/>
      <c r="F264" s="591" t="s">
        <v>57</v>
      </c>
      <c r="G264" s="2596"/>
      <c r="H264" s="2601"/>
      <c r="I264" s="2602"/>
      <c r="J264" s="2602"/>
      <c r="K264" s="2602"/>
      <c r="L264" s="2602"/>
      <c r="M264" s="2602"/>
      <c r="N264" s="2603"/>
      <c r="O264" s="2499"/>
      <c r="P264" s="2592"/>
    </row>
    <row r="265" spans="1:16" ht="30" customHeight="1">
      <c r="B265" s="538" t="s">
        <v>401</v>
      </c>
      <c r="C265" s="2442" t="s">
        <v>665</v>
      </c>
      <c r="D265" s="2442"/>
      <c r="E265" s="2443"/>
      <c r="F265" s="591" t="s">
        <v>57</v>
      </c>
      <c r="G265" s="2596"/>
      <c r="H265" s="2601"/>
      <c r="I265" s="2602"/>
      <c r="J265" s="2602"/>
      <c r="K265" s="2602"/>
      <c r="L265" s="2602"/>
      <c r="M265" s="2602"/>
      <c r="N265" s="2603"/>
      <c r="O265" s="2499"/>
      <c r="P265" s="2592"/>
    </row>
    <row r="266" spans="1:16" ht="30" customHeight="1">
      <c r="B266" s="538" t="s">
        <v>403</v>
      </c>
      <c r="C266" s="2442" t="s">
        <v>666</v>
      </c>
      <c r="D266" s="2442"/>
      <c r="E266" s="2443"/>
      <c r="F266" s="591" t="s">
        <v>57</v>
      </c>
      <c r="G266" s="2596"/>
      <c r="H266" s="2601"/>
      <c r="I266" s="2602"/>
      <c r="J266" s="2602"/>
      <c r="K266" s="2602"/>
      <c r="L266" s="2602"/>
      <c r="M266" s="2602"/>
      <c r="N266" s="2603"/>
      <c r="O266" s="2499"/>
      <c r="P266" s="2592"/>
    </row>
    <row r="267" spans="1:16" ht="42" customHeight="1">
      <c r="B267" s="840" t="s">
        <v>405</v>
      </c>
      <c r="C267" s="2472" t="s">
        <v>667</v>
      </c>
      <c r="D267" s="2472"/>
      <c r="E267" s="2473"/>
      <c r="F267" s="591" t="s">
        <v>57</v>
      </c>
      <c r="G267" s="2597"/>
      <c r="H267" s="2604"/>
      <c r="I267" s="2605"/>
      <c r="J267" s="2605"/>
      <c r="K267" s="2605"/>
      <c r="L267" s="2605"/>
      <c r="M267" s="2605"/>
      <c r="N267" s="2606"/>
      <c r="O267" s="2499"/>
      <c r="P267" s="2530"/>
    </row>
    <row r="268" spans="1:16" ht="21.75" customHeight="1">
      <c r="B268" s="2427" t="s">
        <v>4</v>
      </c>
      <c r="C268" s="2428"/>
      <c r="D268" s="2428"/>
      <c r="E268" s="2428"/>
      <c r="F268" s="2428"/>
      <c r="G268" s="2428"/>
      <c r="H268" s="3296"/>
      <c r="I268" s="3296"/>
      <c r="J268" s="3296"/>
      <c r="K268" s="3296"/>
      <c r="L268" s="3296"/>
      <c r="M268" s="3296"/>
      <c r="N268" s="3296"/>
      <c r="O268" s="2428"/>
      <c r="P268" s="2429"/>
    </row>
    <row r="269" spans="1:16" ht="33.75" customHeight="1">
      <c r="B269" s="544" t="s">
        <v>668</v>
      </c>
      <c r="C269" s="2923" t="s">
        <v>669</v>
      </c>
      <c r="D269" s="2923"/>
      <c r="E269" s="2923"/>
      <c r="F269" s="2923"/>
      <c r="G269" s="1196" t="s">
        <v>53</v>
      </c>
      <c r="H269" s="548" t="s">
        <v>446</v>
      </c>
      <c r="I269" s="3318"/>
      <c r="J269" s="3319"/>
      <c r="K269" s="3319"/>
      <c r="L269" s="3319"/>
      <c r="M269" s="3319"/>
      <c r="N269" s="3320"/>
      <c r="O269" s="2517" t="s">
        <v>1345</v>
      </c>
      <c r="P269" s="2517"/>
    </row>
    <row r="270" spans="1:16" ht="21.75" customHeight="1">
      <c r="B270" s="4130" t="s">
        <v>670</v>
      </c>
      <c r="C270" s="4131"/>
      <c r="D270" s="4131"/>
      <c r="E270" s="4131"/>
      <c r="F270" s="4131"/>
      <c r="G270" s="4131"/>
      <c r="H270" s="4131"/>
      <c r="I270" s="4131"/>
      <c r="J270" s="4131"/>
      <c r="K270" s="4131"/>
      <c r="L270" s="4131"/>
      <c r="M270" s="4131"/>
      <c r="N270" s="4132"/>
      <c r="O270" s="2499"/>
      <c r="P270" s="2499"/>
    </row>
    <row r="271" spans="1:16" ht="59.25" customHeight="1">
      <c r="B271" s="683" t="s">
        <v>394</v>
      </c>
      <c r="C271" s="2568" t="s">
        <v>5823</v>
      </c>
      <c r="D271" s="2568"/>
      <c r="E271" s="2568"/>
      <c r="F271" s="2568"/>
      <c r="G271" s="684" t="s">
        <v>54</v>
      </c>
      <c r="H271" s="2596" t="s">
        <v>446</v>
      </c>
      <c r="I271" s="2601" t="s">
        <v>6140</v>
      </c>
      <c r="J271" s="2602"/>
      <c r="K271" s="2602"/>
      <c r="L271" s="2602"/>
      <c r="M271" s="2602"/>
      <c r="N271" s="2603"/>
      <c r="O271" s="2499"/>
      <c r="P271" s="2499"/>
    </row>
    <row r="272" spans="1:16" ht="27" customHeight="1">
      <c r="B272" s="530" t="s">
        <v>401</v>
      </c>
      <c r="C272" s="2442" t="s">
        <v>672</v>
      </c>
      <c r="D272" s="2442"/>
      <c r="E272" s="2442"/>
      <c r="F272" s="2442"/>
      <c r="G272" s="2443"/>
      <c r="H272" s="2596"/>
      <c r="I272" s="2601"/>
      <c r="J272" s="2602"/>
      <c r="K272" s="2602"/>
      <c r="L272" s="2602"/>
      <c r="M272" s="2602"/>
      <c r="N272" s="2603"/>
      <c r="O272" s="2499"/>
      <c r="P272" s="2499"/>
    </row>
    <row r="273" spans="2:16" ht="28.5" customHeight="1">
      <c r="B273" s="537"/>
      <c r="C273" s="663" t="s">
        <v>418</v>
      </c>
      <c r="D273" s="2568" t="s">
        <v>612</v>
      </c>
      <c r="E273" s="2568"/>
      <c r="F273" s="2569" t="s">
        <v>57</v>
      </c>
      <c r="G273" s="2570"/>
      <c r="H273" s="2596"/>
      <c r="I273" s="2601"/>
      <c r="J273" s="2602"/>
      <c r="K273" s="2602"/>
      <c r="L273" s="2602"/>
      <c r="M273" s="2602"/>
      <c r="N273" s="2603"/>
      <c r="O273" s="2499"/>
      <c r="P273" s="2499"/>
    </row>
    <row r="274" spans="2:16" ht="28.5" customHeight="1">
      <c r="B274" s="537"/>
      <c r="C274" s="624" t="s">
        <v>508</v>
      </c>
      <c r="D274" s="2442" t="s">
        <v>673</v>
      </c>
      <c r="E274" s="2443"/>
      <c r="F274" s="2569" t="s">
        <v>57</v>
      </c>
      <c r="G274" s="2570"/>
      <c r="H274" s="2596"/>
      <c r="I274" s="2601"/>
      <c r="J274" s="2602"/>
      <c r="K274" s="2602"/>
      <c r="L274" s="2602"/>
      <c r="M274" s="2602"/>
      <c r="N274" s="2603"/>
      <c r="O274" s="2499"/>
      <c r="P274" s="2499"/>
    </row>
    <row r="275" spans="2:16" ht="28.5" customHeight="1">
      <c r="B275" s="537"/>
      <c r="C275" s="624" t="s">
        <v>510</v>
      </c>
      <c r="D275" s="2442" t="s">
        <v>674</v>
      </c>
      <c r="E275" s="2443"/>
      <c r="F275" s="2569" t="s">
        <v>57</v>
      </c>
      <c r="G275" s="2570"/>
      <c r="H275" s="2596"/>
      <c r="I275" s="2601"/>
      <c r="J275" s="2602"/>
      <c r="K275" s="2602"/>
      <c r="L275" s="2602"/>
      <c r="M275" s="2602"/>
      <c r="N275" s="2603"/>
      <c r="O275" s="2499"/>
      <c r="P275" s="2499"/>
    </row>
    <row r="276" spans="2:16" ht="29.25" customHeight="1">
      <c r="B276" s="534"/>
      <c r="C276" s="624" t="s">
        <v>512</v>
      </c>
      <c r="D276" s="2442" t="s">
        <v>675</v>
      </c>
      <c r="E276" s="2442"/>
      <c r="F276" s="2569" t="s">
        <v>57</v>
      </c>
      <c r="G276" s="2570"/>
      <c r="H276" s="2610"/>
      <c r="I276" s="4118"/>
      <c r="J276" s="4133"/>
      <c r="K276" s="4133"/>
      <c r="L276" s="4133"/>
      <c r="M276" s="4133"/>
      <c r="N276" s="4134"/>
      <c r="O276" s="2499"/>
      <c r="P276" s="2499"/>
    </row>
    <row r="277" spans="2:16" ht="87" customHeight="1">
      <c r="B277" s="683" t="s">
        <v>403</v>
      </c>
      <c r="C277" s="2442" t="s">
        <v>5824</v>
      </c>
      <c r="D277" s="2442"/>
      <c r="E277" s="2443"/>
      <c r="F277" s="2571" t="s">
        <v>6141</v>
      </c>
      <c r="G277" s="2570"/>
      <c r="H277" s="553" t="s">
        <v>446</v>
      </c>
      <c r="I277" s="2476"/>
      <c r="J277" s="2477"/>
      <c r="K277" s="2477"/>
      <c r="L277" s="2477"/>
      <c r="M277" s="2477"/>
      <c r="N277" s="2478"/>
      <c r="O277" s="2484"/>
      <c r="P277" s="2484"/>
    </row>
    <row r="278" spans="2:16" ht="45" customHeight="1">
      <c r="B278" s="3317" t="s">
        <v>677</v>
      </c>
      <c r="C278" s="2556" t="s">
        <v>5826</v>
      </c>
      <c r="D278" s="2556"/>
      <c r="E278" s="2556"/>
      <c r="F278" s="2556"/>
      <c r="G278" s="2557"/>
      <c r="H278" s="2560" t="s">
        <v>5827</v>
      </c>
      <c r="I278" s="2561"/>
      <c r="J278" s="2562"/>
      <c r="K278" s="2563" t="s">
        <v>5828</v>
      </c>
      <c r="L278" s="2564"/>
      <c r="M278" s="2564"/>
      <c r="N278" s="2565"/>
      <c r="O278" s="1094" t="s">
        <v>681</v>
      </c>
      <c r="P278" s="1094" t="s">
        <v>681</v>
      </c>
    </row>
    <row r="279" spans="2:16" ht="117" customHeight="1">
      <c r="B279" s="2922"/>
      <c r="C279" s="2558"/>
      <c r="D279" s="2558"/>
      <c r="E279" s="2558"/>
      <c r="F279" s="2558"/>
      <c r="G279" s="2559"/>
      <c r="H279" s="687" t="s">
        <v>682</v>
      </c>
      <c r="I279" s="688" t="s">
        <v>683</v>
      </c>
      <c r="J279" s="688" t="s">
        <v>5829</v>
      </c>
      <c r="K279" s="687" t="s">
        <v>5830</v>
      </c>
      <c r="L279" s="687" t="s">
        <v>5831</v>
      </c>
      <c r="M279" s="688" t="s">
        <v>5832</v>
      </c>
      <c r="N279" s="841" t="s">
        <v>434</v>
      </c>
      <c r="O279" s="666"/>
      <c r="P279" s="666"/>
    </row>
    <row r="280" spans="2:16" ht="17.25" customHeight="1">
      <c r="B280" s="690" t="s">
        <v>394</v>
      </c>
      <c r="C280" s="2545" t="s">
        <v>688</v>
      </c>
      <c r="D280" s="2545"/>
      <c r="E280" s="2545"/>
      <c r="F280" s="2545"/>
      <c r="G280" s="2545"/>
      <c r="H280" s="2545"/>
      <c r="I280" s="2545"/>
      <c r="J280" s="2545"/>
      <c r="K280" s="2545"/>
      <c r="L280" s="2545"/>
      <c r="M280" s="2545"/>
      <c r="N280" s="2547"/>
      <c r="O280" s="2550" t="s">
        <v>689</v>
      </c>
      <c r="P280" s="2550" t="s">
        <v>689</v>
      </c>
    </row>
    <row r="281" spans="2:16" ht="20.25" customHeight="1">
      <c r="B281" s="691" t="s">
        <v>418</v>
      </c>
      <c r="C281" s="2552" t="s">
        <v>5833</v>
      </c>
      <c r="D281" s="2552"/>
      <c r="E281" s="2552"/>
      <c r="F281" s="2552"/>
      <c r="G281" s="2553"/>
      <c r="H281" s="1157" t="s">
        <v>92</v>
      </c>
      <c r="I281" s="827" t="s">
        <v>92</v>
      </c>
      <c r="J281" s="1158" t="s">
        <v>92</v>
      </c>
      <c r="K281" s="1157" t="s">
        <v>92</v>
      </c>
      <c r="L281" s="827" t="s">
        <v>92</v>
      </c>
      <c r="M281" s="1158" t="s">
        <v>92</v>
      </c>
      <c r="N281" s="1197"/>
      <c r="O281" s="3308"/>
      <c r="P281" s="2551"/>
    </row>
    <row r="282" spans="2:16" ht="20.25" customHeight="1">
      <c r="B282" s="691" t="s">
        <v>508</v>
      </c>
      <c r="C282" s="2552" t="s">
        <v>5834</v>
      </c>
      <c r="D282" s="2552"/>
      <c r="E282" s="2552"/>
      <c r="F282" s="2552"/>
      <c r="G282" s="2553"/>
      <c r="H282" s="1157" t="s">
        <v>92</v>
      </c>
      <c r="I282" s="827" t="s">
        <v>92</v>
      </c>
      <c r="J282" s="1158" t="s">
        <v>92</v>
      </c>
      <c r="K282" s="1157" t="s">
        <v>92</v>
      </c>
      <c r="L282" s="827" t="s">
        <v>92</v>
      </c>
      <c r="M282" s="1158" t="s">
        <v>92</v>
      </c>
      <c r="N282" s="1090"/>
      <c r="O282" s="2470"/>
      <c r="P282" s="2470"/>
    </row>
    <row r="283" spans="2:16" ht="36" customHeight="1">
      <c r="B283" s="691" t="s">
        <v>510</v>
      </c>
      <c r="C283" s="2552" t="s">
        <v>5835</v>
      </c>
      <c r="D283" s="2552"/>
      <c r="E283" s="2553"/>
      <c r="F283" s="2566"/>
      <c r="G283" s="2567"/>
      <c r="H283" s="1157" t="s">
        <v>92</v>
      </c>
      <c r="I283" s="827" t="s">
        <v>92</v>
      </c>
      <c r="J283" s="1158" t="s">
        <v>92</v>
      </c>
      <c r="K283" s="1157" t="s">
        <v>92</v>
      </c>
      <c r="L283" s="827" t="s">
        <v>92</v>
      </c>
      <c r="M283" s="1158" t="s">
        <v>92</v>
      </c>
      <c r="N283" s="1090"/>
      <c r="O283" s="2499"/>
      <c r="P283" s="2499"/>
    </row>
    <row r="284" spans="2:16" ht="18" customHeight="1">
      <c r="B284" s="702" t="s">
        <v>401</v>
      </c>
      <c r="C284" s="2545" t="s">
        <v>5836</v>
      </c>
      <c r="D284" s="2545"/>
      <c r="E284" s="2545"/>
      <c r="F284" s="2545"/>
      <c r="G284" s="3316"/>
      <c r="H284" s="1157" t="s">
        <v>92</v>
      </c>
      <c r="I284" s="827" t="s">
        <v>92</v>
      </c>
      <c r="J284" s="1158" t="s">
        <v>92</v>
      </c>
      <c r="K284" s="1157" t="s">
        <v>92</v>
      </c>
      <c r="L284" s="827" t="s">
        <v>92</v>
      </c>
      <c r="M284" s="1158" t="s">
        <v>92</v>
      </c>
      <c r="N284" s="1090"/>
      <c r="O284" s="2484"/>
      <c r="P284" s="2484"/>
    </row>
    <row r="285" spans="2:16" ht="17.25" customHeight="1">
      <c r="B285" s="702" t="s">
        <v>403</v>
      </c>
      <c r="C285" s="2545" t="s">
        <v>694</v>
      </c>
      <c r="D285" s="2545"/>
      <c r="E285" s="2545"/>
      <c r="F285" s="2545"/>
      <c r="G285" s="2545"/>
      <c r="H285" s="2545"/>
      <c r="I285" s="2545"/>
      <c r="J285" s="2545"/>
      <c r="K285" s="2545"/>
      <c r="L285" s="2545"/>
      <c r="M285" s="2545"/>
      <c r="N285" s="2547"/>
      <c r="O285" s="2550"/>
      <c r="P285" s="2550"/>
    </row>
    <row r="286" spans="2:16" ht="20.25" customHeight="1">
      <c r="B286" s="563" t="s">
        <v>418</v>
      </c>
      <c r="C286" s="2552" t="s">
        <v>5837</v>
      </c>
      <c r="D286" s="2552"/>
      <c r="E286" s="2552"/>
      <c r="F286" s="2552"/>
      <c r="G286" s="2553"/>
      <c r="H286" s="1157" t="s">
        <v>92</v>
      </c>
      <c r="I286" s="827" t="s">
        <v>92</v>
      </c>
      <c r="J286" s="1158" t="s">
        <v>92</v>
      </c>
      <c r="K286" s="1157" t="s">
        <v>92</v>
      </c>
      <c r="L286" s="827" t="s">
        <v>92</v>
      </c>
      <c r="M286" s="1158" t="s">
        <v>92</v>
      </c>
      <c r="N286" s="1197"/>
      <c r="O286" s="2551"/>
      <c r="P286" s="2551"/>
    </row>
    <row r="287" spans="2:16" ht="20.25" customHeight="1">
      <c r="B287" s="563" t="s">
        <v>508</v>
      </c>
      <c r="C287" s="2552" t="s">
        <v>5838</v>
      </c>
      <c r="D287" s="2552"/>
      <c r="E287" s="2552"/>
      <c r="F287" s="2552"/>
      <c r="G287" s="692"/>
      <c r="H287" s="1157" t="s">
        <v>92</v>
      </c>
      <c r="I287" s="827" t="s">
        <v>92</v>
      </c>
      <c r="J287" s="1158" t="s">
        <v>92</v>
      </c>
      <c r="K287" s="1157" t="s">
        <v>92</v>
      </c>
      <c r="L287" s="827" t="s">
        <v>92</v>
      </c>
      <c r="M287" s="1158" t="s">
        <v>92</v>
      </c>
      <c r="N287" s="1197"/>
      <c r="O287" s="2551"/>
      <c r="P287" s="2551"/>
    </row>
    <row r="288" spans="2:16" ht="20.25" customHeight="1">
      <c r="B288" s="563" t="s">
        <v>510</v>
      </c>
      <c r="C288" s="2552" t="s">
        <v>5839</v>
      </c>
      <c r="D288" s="2552"/>
      <c r="E288" s="2552"/>
      <c r="F288" s="2552"/>
      <c r="G288" s="2553"/>
      <c r="H288" s="1157" t="s">
        <v>92</v>
      </c>
      <c r="I288" s="827" t="s">
        <v>92</v>
      </c>
      <c r="J288" s="1158" t="s">
        <v>92</v>
      </c>
      <c r="K288" s="1157" t="s">
        <v>92</v>
      </c>
      <c r="L288" s="827" t="s">
        <v>92</v>
      </c>
      <c r="M288" s="1158" t="s">
        <v>92</v>
      </c>
      <c r="N288" s="1197"/>
      <c r="O288" s="2551"/>
      <c r="P288" s="2551"/>
    </row>
    <row r="289" spans="2:16" ht="18" customHeight="1">
      <c r="B289" s="702" t="s">
        <v>405</v>
      </c>
      <c r="C289" s="2545" t="s">
        <v>698</v>
      </c>
      <c r="D289" s="2545"/>
      <c r="E289" s="2545"/>
      <c r="F289" s="2545"/>
      <c r="G289" s="2545"/>
      <c r="H289" s="2545"/>
      <c r="I289" s="2545"/>
      <c r="J289" s="2545"/>
      <c r="K289" s="2545"/>
      <c r="L289" s="2545"/>
      <c r="M289" s="2545"/>
      <c r="N289" s="2547"/>
      <c r="O289" s="2551"/>
      <c r="P289" s="2551"/>
    </row>
    <row r="290" spans="2:16" ht="20.25" customHeight="1">
      <c r="B290" s="563" t="s">
        <v>418</v>
      </c>
      <c r="C290" s="2552" t="s">
        <v>5841</v>
      </c>
      <c r="D290" s="2552"/>
      <c r="E290" s="2552"/>
      <c r="F290" s="2552"/>
      <c r="G290" s="2553"/>
      <c r="H290" s="1157" t="s">
        <v>92</v>
      </c>
      <c r="I290" s="827" t="s">
        <v>92</v>
      </c>
      <c r="J290" s="1158" t="s">
        <v>92</v>
      </c>
      <c r="K290" s="1157" t="s">
        <v>92</v>
      </c>
      <c r="L290" s="827" t="s">
        <v>92</v>
      </c>
      <c r="M290" s="1158" t="s">
        <v>92</v>
      </c>
      <c r="N290" s="1197"/>
      <c r="O290" s="2551"/>
      <c r="P290" s="2551"/>
    </row>
    <row r="291" spans="2:16" ht="20.25" customHeight="1">
      <c r="B291" s="563" t="s">
        <v>508</v>
      </c>
      <c r="C291" s="2552" t="s">
        <v>5842</v>
      </c>
      <c r="D291" s="2552"/>
      <c r="E291" s="2552"/>
      <c r="F291" s="2552"/>
      <c r="G291" s="2553"/>
      <c r="H291" s="1157" t="s">
        <v>92</v>
      </c>
      <c r="I291" s="827" t="s">
        <v>92</v>
      </c>
      <c r="J291" s="1158" t="s">
        <v>92</v>
      </c>
      <c r="K291" s="1157" t="s">
        <v>92</v>
      </c>
      <c r="L291" s="827" t="s">
        <v>92</v>
      </c>
      <c r="M291" s="1158" t="s">
        <v>92</v>
      </c>
      <c r="N291" s="1197"/>
      <c r="O291" s="2551"/>
      <c r="P291" s="2551"/>
    </row>
    <row r="292" spans="2:16" ht="20.25" customHeight="1">
      <c r="B292" s="702" t="s">
        <v>408</v>
      </c>
      <c r="C292" s="2545" t="s">
        <v>5843</v>
      </c>
      <c r="D292" s="2545"/>
      <c r="E292" s="2545"/>
      <c r="F292" s="2545"/>
      <c r="G292" s="2545"/>
      <c r="H292" s="1157" t="s">
        <v>92</v>
      </c>
      <c r="I292" s="827" t="s">
        <v>92</v>
      </c>
      <c r="J292" s="1158" t="s">
        <v>92</v>
      </c>
      <c r="K292" s="1157" t="s">
        <v>92</v>
      </c>
      <c r="L292" s="827" t="s">
        <v>92</v>
      </c>
      <c r="M292" s="1158" t="s">
        <v>92</v>
      </c>
      <c r="N292" s="1197"/>
      <c r="O292" s="2551"/>
      <c r="P292" s="2551"/>
    </row>
    <row r="293" spans="2:16" ht="20.25" customHeight="1">
      <c r="B293" s="702" t="s">
        <v>410</v>
      </c>
      <c r="C293" s="2545" t="s">
        <v>5844</v>
      </c>
      <c r="D293" s="2545"/>
      <c r="E293" s="2545"/>
      <c r="F293" s="2545"/>
      <c r="G293" s="2545"/>
      <c r="H293" s="1157" t="s">
        <v>92</v>
      </c>
      <c r="I293" s="827" t="s">
        <v>92</v>
      </c>
      <c r="J293" s="1158" t="s">
        <v>92</v>
      </c>
      <c r="K293" s="1157" t="s">
        <v>92</v>
      </c>
      <c r="L293" s="827" t="s">
        <v>92</v>
      </c>
      <c r="M293" s="1158" t="s">
        <v>92</v>
      </c>
      <c r="N293" s="1197"/>
      <c r="O293" s="2551"/>
      <c r="P293" s="2551"/>
    </row>
    <row r="294" spans="2:16" ht="20.25" customHeight="1">
      <c r="B294" s="702" t="s">
        <v>413</v>
      </c>
      <c r="C294" s="2545" t="s">
        <v>117</v>
      </c>
      <c r="D294" s="2545"/>
      <c r="E294" s="2545"/>
      <c r="F294" s="2545"/>
      <c r="G294" s="2545"/>
      <c r="H294" s="1157" t="s">
        <v>92</v>
      </c>
      <c r="I294" s="827" t="s">
        <v>92</v>
      </c>
      <c r="J294" s="1158" t="s">
        <v>92</v>
      </c>
      <c r="K294" s="1157" t="s">
        <v>92</v>
      </c>
      <c r="L294" s="827" t="s">
        <v>92</v>
      </c>
      <c r="M294" s="1158" t="s">
        <v>92</v>
      </c>
      <c r="N294" s="1197"/>
      <c r="O294" s="2551"/>
      <c r="P294" s="2551"/>
    </row>
    <row r="295" spans="2:16" ht="20.25" customHeight="1">
      <c r="B295" s="702" t="s">
        <v>416</v>
      </c>
      <c r="C295" s="2545" t="s">
        <v>118</v>
      </c>
      <c r="D295" s="2545"/>
      <c r="E295" s="2545"/>
      <c r="F295" s="2545"/>
      <c r="G295" s="2545"/>
      <c r="H295" s="1157" t="s">
        <v>92</v>
      </c>
      <c r="I295" s="827" t="s">
        <v>92</v>
      </c>
      <c r="J295" s="1158" t="s">
        <v>92</v>
      </c>
      <c r="K295" s="1157" t="s">
        <v>92</v>
      </c>
      <c r="L295" s="827" t="s">
        <v>92</v>
      </c>
      <c r="M295" s="1158" t="s">
        <v>92</v>
      </c>
      <c r="N295" s="1197"/>
      <c r="O295" s="2551"/>
      <c r="P295" s="2551"/>
    </row>
    <row r="296" spans="2:16" ht="18" customHeight="1">
      <c r="B296" s="702" t="s">
        <v>418</v>
      </c>
      <c r="C296" s="2545" t="s">
        <v>703</v>
      </c>
      <c r="D296" s="2545"/>
      <c r="E296" s="2545"/>
      <c r="F296" s="2545"/>
      <c r="G296" s="2545"/>
      <c r="H296" s="2545"/>
      <c r="I296" s="2545"/>
      <c r="J296" s="2545"/>
      <c r="K296" s="2545"/>
      <c r="L296" s="2545"/>
      <c r="M296" s="2545"/>
      <c r="N296" s="2547"/>
      <c r="O296" s="2551"/>
      <c r="P296" s="2551"/>
    </row>
    <row r="297" spans="2:16" ht="20.25" customHeight="1">
      <c r="B297" s="563" t="s">
        <v>418</v>
      </c>
      <c r="C297" s="2548" t="s">
        <v>704</v>
      </c>
      <c r="D297" s="2548"/>
      <c r="E297" s="2548"/>
      <c r="F297" s="2548"/>
      <c r="G297" s="2549"/>
      <c r="H297" s="1157" t="s">
        <v>92</v>
      </c>
      <c r="I297" s="827" t="s">
        <v>92</v>
      </c>
      <c r="J297" s="1158" t="s">
        <v>92</v>
      </c>
      <c r="K297" s="1157" t="s">
        <v>92</v>
      </c>
      <c r="L297" s="827" t="s">
        <v>92</v>
      </c>
      <c r="M297" s="1158" t="s">
        <v>92</v>
      </c>
      <c r="N297" s="1197"/>
      <c r="O297" s="2551"/>
      <c r="P297" s="2551"/>
    </row>
    <row r="298" spans="2:16" ht="20.25" customHeight="1">
      <c r="B298" s="563" t="s">
        <v>508</v>
      </c>
      <c r="C298" s="2548" t="s">
        <v>705</v>
      </c>
      <c r="D298" s="2548"/>
      <c r="E298" s="2548"/>
      <c r="F298" s="2548"/>
      <c r="G298" s="2549"/>
      <c r="H298" s="1157" t="s">
        <v>92</v>
      </c>
      <c r="I298" s="827" t="s">
        <v>92</v>
      </c>
      <c r="J298" s="1158" t="s">
        <v>92</v>
      </c>
      <c r="K298" s="1157" t="s">
        <v>92</v>
      </c>
      <c r="L298" s="827" t="s">
        <v>92</v>
      </c>
      <c r="M298" s="1158" t="s">
        <v>92</v>
      </c>
      <c r="N298" s="1197"/>
      <c r="O298" s="2551"/>
      <c r="P298" s="2551"/>
    </row>
    <row r="299" spans="2:16" ht="18" customHeight="1">
      <c r="B299" s="702" t="s">
        <v>544</v>
      </c>
      <c r="C299" s="2545" t="s">
        <v>5789</v>
      </c>
      <c r="D299" s="2545"/>
      <c r="E299" s="2545"/>
      <c r="F299" s="2545"/>
      <c r="G299" s="2545"/>
      <c r="H299" s="1157" t="s">
        <v>92</v>
      </c>
      <c r="I299" s="827" t="s">
        <v>92</v>
      </c>
      <c r="J299" s="1158" t="s">
        <v>92</v>
      </c>
      <c r="K299" s="1157" t="s">
        <v>92</v>
      </c>
      <c r="L299" s="827" t="s">
        <v>92</v>
      </c>
      <c r="M299" s="1158" t="s">
        <v>92</v>
      </c>
      <c r="N299" s="1197"/>
      <c r="O299" s="2551"/>
      <c r="P299" s="2551"/>
    </row>
    <row r="300" spans="2:16" ht="43.5" customHeight="1">
      <c r="B300" s="530" t="s">
        <v>546</v>
      </c>
      <c r="C300" s="2442" t="s">
        <v>5845</v>
      </c>
      <c r="D300" s="2442"/>
      <c r="E300" s="2442"/>
      <c r="F300" s="2442"/>
      <c r="G300" s="2443"/>
      <c r="H300" s="1166" t="s">
        <v>92</v>
      </c>
      <c r="I300" s="1166" t="s">
        <v>92</v>
      </c>
      <c r="J300" s="1089" t="s">
        <v>92</v>
      </c>
      <c r="K300" s="1166" t="s">
        <v>92</v>
      </c>
      <c r="L300" s="1166" t="s">
        <v>92</v>
      </c>
      <c r="M300" s="1167" t="s">
        <v>92</v>
      </c>
      <c r="N300" s="849"/>
      <c r="O300" s="2551"/>
      <c r="P300" s="2551"/>
    </row>
    <row r="301" spans="2:16" ht="49.5" customHeight="1">
      <c r="B301" s="537" t="s">
        <v>707</v>
      </c>
      <c r="C301" s="2442" t="s">
        <v>5847</v>
      </c>
      <c r="D301" s="2442"/>
      <c r="E301" s="2442"/>
      <c r="F301" s="2442"/>
      <c r="G301" s="2443"/>
      <c r="H301" s="4127" t="s">
        <v>92</v>
      </c>
      <c r="I301" s="4127"/>
      <c r="J301" s="4127"/>
      <c r="K301" s="4127"/>
      <c r="L301" s="4127"/>
      <c r="M301" s="4127"/>
      <c r="N301" s="4127"/>
      <c r="O301" s="697"/>
      <c r="P301" s="697"/>
    </row>
    <row r="302" spans="2:16" ht="56.25" customHeight="1">
      <c r="B302" s="683" t="s">
        <v>709</v>
      </c>
      <c r="C302" s="3340" t="s">
        <v>710</v>
      </c>
      <c r="D302" s="3340"/>
      <c r="E302" s="3340"/>
      <c r="F302" s="3340"/>
      <c r="G302" s="4128"/>
      <c r="H302" s="4129"/>
      <c r="I302" s="4127"/>
      <c r="J302" s="4127"/>
      <c r="K302" s="4127"/>
      <c r="L302" s="4127"/>
      <c r="M302" s="4127"/>
      <c r="N302" s="4127"/>
      <c r="O302" s="713"/>
      <c r="P302" s="714"/>
    </row>
    <row r="303" spans="2:16" ht="24" customHeight="1">
      <c r="B303" s="2427" t="s">
        <v>711</v>
      </c>
      <c r="C303" s="2428"/>
      <c r="D303" s="2428"/>
      <c r="E303" s="2428"/>
      <c r="F303" s="2428"/>
      <c r="G303" s="2428"/>
      <c r="H303" s="2428"/>
      <c r="I303" s="2428"/>
      <c r="J303" s="2428"/>
      <c r="K303" s="2428"/>
      <c r="L303" s="2428"/>
      <c r="M303" s="2428"/>
      <c r="N303" s="2428"/>
      <c r="O303" s="2428"/>
      <c r="P303" s="2429"/>
    </row>
    <row r="304" spans="2:16" ht="39" customHeight="1">
      <c r="B304" s="630" t="s">
        <v>712</v>
      </c>
      <c r="C304" s="2442" t="s">
        <v>713</v>
      </c>
      <c r="D304" s="2442"/>
      <c r="E304" s="2442"/>
      <c r="F304" s="2442"/>
      <c r="G304" s="2443"/>
      <c r="H304" s="2432" t="s">
        <v>53</v>
      </c>
      <c r="I304" s="2463"/>
      <c r="J304" s="2433"/>
      <c r="K304" s="715" t="s">
        <v>446</v>
      </c>
      <c r="L304" s="4124"/>
      <c r="M304" s="4125"/>
      <c r="N304" s="4126"/>
      <c r="O304" s="716" t="s">
        <v>3274</v>
      </c>
      <c r="P304" s="659"/>
    </row>
    <row r="305" spans="2:16" ht="34.5" customHeight="1">
      <c r="B305" s="561" t="s">
        <v>714</v>
      </c>
      <c r="C305" s="2442" t="s">
        <v>715</v>
      </c>
      <c r="D305" s="2442"/>
      <c r="E305" s="2442"/>
      <c r="F305" s="2442"/>
      <c r="G305" s="2443"/>
      <c r="H305" s="2432" t="s">
        <v>53</v>
      </c>
      <c r="I305" s="2463"/>
      <c r="J305" s="2433"/>
      <c r="K305" s="2519" t="s">
        <v>446</v>
      </c>
      <c r="L305" s="3300"/>
      <c r="M305" s="3301"/>
      <c r="N305" s="2684"/>
      <c r="O305" s="2499" t="s">
        <v>3305</v>
      </c>
      <c r="P305" s="2470"/>
    </row>
    <row r="306" spans="2:16" ht="37.5" customHeight="1">
      <c r="B306" s="534" t="s">
        <v>394</v>
      </c>
      <c r="C306" s="2568" t="s">
        <v>716</v>
      </c>
      <c r="D306" s="2568"/>
      <c r="E306" s="2568"/>
      <c r="F306" s="2568"/>
      <c r="G306" s="2857"/>
      <c r="H306" s="2432" t="s">
        <v>53</v>
      </c>
      <c r="I306" s="2463"/>
      <c r="J306" s="2433"/>
      <c r="K306" s="2511"/>
      <c r="L306" s="3302"/>
      <c r="M306" s="3303"/>
      <c r="N306" s="2685"/>
      <c r="O306" s="2499"/>
      <c r="P306" s="2499"/>
    </row>
    <row r="307" spans="2:16" ht="66.75" customHeight="1">
      <c r="B307" s="537" t="s">
        <v>401</v>
      </c>
      <c r="C307" s="2442" t="s">
        <v>717</v>
      </c>
      <c r="D307" s="2442"/>
      <c r="E307" s="2442"/>
      <c r="F307" s="2442"/>
      <c r="G307" s="2443"/>
      <c r="H307" s="2481" t="s">
        <v>6142</v>
      </c>
      <c r="I307" s="2482"/>
      <c r="J307" s="2518"/>
      <c r="K307" s="2533"/>
      <c r="L307" s="3304"/>
      <c r="M307" s="3305"/>
      <c r="N307" s="2686"/>
      <c r="O307" s="2499"/>
      <c r="P307" s="2499"/>
    </row>
    <row r="308" spans="2:16" ht="33.75" customHeight="1">
      <c r="B308" s="569" t="s">
        <v>718</v>
      </c>
      <c r="C308" s="2442" t="s">
        <v>719</v>
      </c>
      <c r="D308" s="2442"/>
      <c r="E308" s="2442"/>
      <c r="F308" s="2442"/>
      <c r="G308" s="2443"/>
      <c r="H308" s="2432" t="s">
        <v>311</v>
      </c>
      <c r="I308" s="2463"/>
      <c r="J308" s="2433"/>
      <c r="K308" s="651" t="s">
        <v>446</v>
      </c>
      <c r="L308" s="3300"/>
      <c r="M308" s="3301"/>
      <c r="N308" s="2684"/>
      <c r="O308" s="2499"/>
      <c r="P308" s="2499"/>
    </row>
    <row r="309" spans="2:16" ht="33" customHeight="1">
      <c r="B309" s="561" t="s">
        <v>720</v>
      </c>
      <c r="C309" s="2442" t="s">
        <v>721</v>
      </c>
      <c r="D309" s="2442"/>
      <c r="E309" s="2442"/>
      <c r="F309" s="2442"/>
      <c r="G309" s="2443"/>
      <c r="H309" s="2432" t="s">
        <v>316</v>
      </c>
      <c r="I309" s="2463"/>
      <c r="J309" s="2433"/>
      <c r="K309" s="651" t="s">
        <v>446</v>
      </c>
      <c r="L309" s="3298"/>
      <c r="M309" s="3299"/>
      <c r="N309" s="4123"/>
      <c r="O309" s="2499"/>
      <c r="P309" s="2484"/>
    </row>
    <row r="310" spans="2:16" ht="39" customHeight="1">
      <c r="B310" s="587" t="s">
        <v>722</v>
      </c>
      <c r="C310" s="2568" t="s">
        <v>723</v>
      </c>
      <c r="D310" s="2568"/>
      <c r="E310" s="2568"/>
      <c r="F310" s="2568"/>
      <c r="G310" s="2857"/>
      <c r="H310" s="2444" t="s">
        <v>316</v>
      </c>
      <c r="I310" s="2524"/>
      <c r="J310" s="2445"/>
      <c r="K310" s="2519" t="s">
        <v>446</v>
      </c>
      <c r="L310" s="3283"/>
      <c r="M310" s="3284"/>
      <c r="N310" s="3285"/>
      <c r="O310" s="2470" t="s">
        <v>1279</v>
      </c>
      <c r="P310" s="2470"/>
    </row>
    <row r="311" spans="2:16" ht="46.5" customHeight="1">
      <c r="B311" s="532" t="s">
        <v>724</v>
      </c>
      <c r="C311" s="2442" t="s">
        <v>725</v>
      </c>
      <c r="D311" s="2442"/>
      <c r="E311" s="2442"/>
      <c r="F311" s="2442"/>
      <c r="G311" s="2443"/>
      <c r="H311" s="2432" t="s">
        <v>67</v>
      </c>
      <c r="I311" s="2463"/>
      <c r="J311" s="2433"/>
      <c r="K311" s="2511"/>
      <c r="L311" s="3286"/>
      <c r="M311" s="3287"/>
      <c r="N311" s="3288"/>
      <c r="O311" s="2499"/>
      <c r="P311" s="2499"/>
    </row>
    <row r="312" spans="2:16" ht="34.5" customHeight="1">
      <c r="B312" s="551" t="s">
        <v>726</v>
      </c>
      <c r="C312" s="2442" t="s">
        <v>5850</v>
      </c>
      <c r="D312" s="2442"/>
      <c r="E312" s="2442"/>
      <c r="F312" s="2442"/>
      <c r="G312" s="2443"/>
      <c r="H312" s="2432" t="s">
        <v>58</v>
      </c>
      <c r="I312" s="2463"/>
      <c r="J312" s="2433"/>
      <c r="K312" s="2511"/>
      <c r="L312" s="3286"/>
      <c r="M312" s="3287"/>
      <c r="N312" s="3288"/>
      <c r="O312" s="2499"/>
      <c r="P312" s="2499"/>
    </row>
    <row r="313" spans="2:16" ht="33.75" customHeight="1">
      <c r="B313" s="683" t="s">
        <v>394</v>
      </c>
      <c r="C313" s="2442" t="s">
        <v>728</v>
      </c>
      <c r="D313" s="2442"/>
      <c r="E313" s="2442"/>
      <c r="F313" s="2442"/>
      <c r="G313" s="2443"/>
      <c r="H313" s="2432" t="s">
        <v>58</v>
      </c>
      <c r="I313" s="2463"/>
      <c r="J313" s="2433"/>
      <c r="K313" s="2511"/>
      <c r="L313" s="3286"/>
      <c r="M313" s="3287"/>
      <c r="N313" s="3288"/>
      <c r="O313" s="2499"/>
      <c r="P313" s="2499"/>
    </row>
    <row r="314" spans="2:16" ht="43.5" customHeight="1">
      <c r="B314" s="630" t="s">
        <v>729</v>
      </c>
      <c r="C314" s="2442" t="s">
        <v>730</v>
      </c>
      <c r="D314" s="2442"/>
      <c r="E314" s="2442"/>
      <c r="F314" s="2442"/>
      <c r="G314" s="2443"/>
      <c r="H314" s="2451" t="s">
        <v>316</v>
      </c>
      <c r="I314" s="2520"/>
      <c r="J314" s="2452"/>
      <c r="K314" s="2511"/>
      <c r="L314" s="3286"/>
      <c r="M314" s="3287"/>
      <c r="N314" s="3288"/>
      <c r="O314" s="2529" t="s">
        <v>1279</v>
      </c>
      <c r="P314" s="2529"/>
    </row>
    <row r="315" spans="2:16" ht="32.25" customHeight="1">
      <c r="B315" s="596" t="s">
        <v>394</v>
      </c>
      <c r="C315" s="2472" t="s">
        <v>731</v>
      </c>
      <c r="D315" s="2472"/>
      <c r="E315" s="2472"/>
      <c r="F315" s="2472"/>
      <c r="G315" s="2473"/>
      <c r="H315" s="2475" t="s">
        <v>316</v>
      </c>
      <c r="I315" s="2475"/>
      <c r="J315" s="3257"/>
      <c r="K315" s="2525"/>
      <c r="L315" s="3289"/>
      <c r="M315" s="3290"/>
      <c r="N315" s="3291"/>
      <c r="O315" s="2530"/>
      <c r="P315" s="2530"/>
    </row>
    <row r="316" spans="2:16" ht="21.75" customHeight="1">
      <c r="B316" s="2427" t="s">
        <v>732</v>
      </c>
      <c r="C316" s="2428"/>
      <c r="D316" s="2428"/>
      <c r="E316" s="2428"/>
      <c r="F316" s="2428"/>
      <c r="G316" s="2428"/>
      <c r="H316" s="2428"/>
      <c r="I316" s="2428"/>
      <c r="J316" s="2428"/>
      <c r="K316" s="2573"/>
      <c r="L316" s="2428"/>
      <c r="M316" s="2428"/>
      <c r="N316" s="2428"/>
      <c r="O316" s="2428"/>
      <c r="P316" s="2429"/>
    </row>
    <row r="317" spans="2:16" ht="28.5" customHeight="1">
      <c r="B317" s="551" t="s">
        <v>733</v>
      </c>
      <c r="C317" s="2568" t="s">
        <v>734</v>
      </c>
      <c r="D317" s="2568"/>
      <c r="E317" s="2568"/>
      <c r="F317" s="2568"/>
      <c r="G317" s="2568"/>
      <c r="H317" s="3266" t="s">
        <v>316</v>
      </c>
      <c r="I317" s="4122"/>
      <c r="J317" s="4122"/>
      <c r="K317" s="2510" t="s">
        <v>446</v>
      </c>
      <c r="L317" s="3280"/>
      <c r="M317" s="3281"/>
      <c r="N317" s="3282"/>
      <c r="O317" s="2517" t="s">
        <v>3305</v>
      </c>
      <c r="P317" s="2517"/>
    </row>
    <row r="318" spans="2:16" ht="30.75" customHeight="1">
      <c r="B318" s="534" t="s">
        <v>394</v>
      </c>
      <c r="C318" s="2568" t="s">
        <v>735</v>
      </c>
      <c r="D318" s="2568"/>
      <c r="E318" s="2568"/>
      <c r="F318" s="2568"/>
      <c r="G318" s="2568"/>
      <c r="H318" s="2432" t="s">
        <v>54</v>
      </c>
      <c r="I318" s="2463"/>
      <c r="J318" s="2433"/>
      <c r="K318" s="2511"/>
      <c r="L318" s="2723"/>
      <c r="M318" s="2724"/>
      <c r="N318" s="2725"/>
      <c r="O318" s="2499"/>
      <c r="P318" s="2499"/>
    </row>
    <row r="319" spans="2:16" ht="39" customHeight="1">
      <c r="B319" s="534" t="s">
        <v>401</v>
      </c>
      <c r="C319" s="2442" t="s">
        <v>736</v>
      </c>
      <c r="D319" s="2442"/>
      <c r="E319" s="2442"/>
      <c r="F319" s="2442"/>
      <c r="G319" s="2443"/>
      <c r="H319" s="2432"/>
      <c r="I319" s="2463"/>
      <c r="J319" s="2433"/>
      <c r="K319" s="2511"/>
      <c r="L319" s="2723"/>
      <c r="M319" s="2724"/>
      <c r="N319" s="2725"/>
      <c r="O319" s="2499"/>
      <c r="P319" s="2499"/>
    </row>
    <row r="320" spans="2:16" ht="35.25" customHeight="1">
      <c r="B320" s="551" t="s">
        <v>737</v>
      </c>
      <c r="C320" s="2479" t="s">
        <v>738</v>
      </c>
      <c r="D320" s="2479"/>
      <c r="E320" s="2479"/>
      <c r="F320" s="2479"/>
      <c r="G320" s="2480"/>
      <c r="H320" s="2432" t="s">
        <v>316</v>
      </c>
      <c r="I320" s="2463"/>
      <c r="J320" s="2433"/>
      <c r="K320" s="2511"/>
      <c r="L320" s="2726"/>
      <c r="M320" s="2727"/>
      <c r="N320" s="2728"/>
      <c r="O320" s="2499"/>
      <c r="P320" s="2499"/>
    </row>
    <row r="321" spans="1:16" ht="39" customHeight="1">
      <c r="B321" s="534" t="s">
        <v>394</v>
      </c>
      <c r="C321" s="2442" t="s">
        <v>739</v>
      </c>
      <c r="D321" s="2442"/>
      <c r="E321" s="2442"/>
      <c r="F321" s="2442"/>
      <c r="G321" s="2443"/>
      <c r="H321" s="2432" t="s">
        <v>58</v>
      </c>
      <c r="I321" s="2463"/>
      <c r="J321" s="2433"/>
      <c r="K321" s="2519" t="s">
        <v>446</v>
      </c>
      <c r="L321" s="2464"/>
      <c r="M321" s="2465"/>
      <c r="N321" s="2466"/>
      <c r="O321" s="2499"/>
      <c r="P321" s="2499"/>
    </row>
    <row r="322" spans="1:16" ht="31.5" customHeight="1">
      <c r="B322" s="530" t="s">
        <v>401</v>
      </c>
      <c r="C322" s="2537" t="s">
        <v>740</v>
      </c>
      <c r="D322" s="2537"/>
      <c r="E322" s="2537"/>
      <c r="F322" s="2537"/>
      <c r="G322" s="2538"/>
      <c r="H322" s="2451" t="s">
        <v>316</v>
      </c>
      <c r="I322" s="2520"/>
      <c r="J322" s="2452"/>
      <c r="K322" s="2511"/>
      <c r="L322" s="2506"/>
      <c r="M322" s="2515"/>
      <c r="N322" s="2507"/>
      <c r="O322" s="2484"/>
      <c r="P322" s="2484"/>
    </row>
    <row r="323" spans="1:16" ht="54" customHeight="1">
      <c r="B323" s="3273" t="s">
        <v>5851</v>
      </c>
      <c r="C323" s="3274"/>
      <c r="D323" s="3274"/>
      <c r="E323" s="3274"/>
      <c r="F323" s="3274"/>
      <c r="G323" s="3274"/>
      <c r="H323" s="3274"/>
      <c r="I323" s="3274"/>
      <c r="J323" s="3274"/>
      <c r="K323" s="3274"/>
      <c r="L323" s="3274"/>
      <c r="M323" s="3274"/>
      <c r="N323" s="3275"/>
      <c r="O323" s="697"/>
      <c r="P323" s="697"/>
    </row>
    <row r="324" spans="1:16" ht="114.75" customHeight="1">
      <c r="B324" s="569" t="s">
        <v>742</v>
      </c>
      <c r="C324" s="2568" t="s">
        <v>5852</v>
      </c>
      <c r="D324" s="2568"/>
      <c r="E324" s="2568"/>
      <c r="F324" s="2568"/>
      <c r="G324" s="2568"/>
      <c r="H324" s="2568"/>
      <c r="I324" s="2568"/>
      <c r="J324" s="2568"/>
      <c r="K324" s="2568"/>
      <c r="L324" s="2568"/>
      <c r="M324" s="2568"/>
      <c r="N324" s="4115"/>
      <c r="O324" s="2470" t="s">
        <v>3274</v>
      </c>
      <c r="P324" s="2470"/>
    </row>
    <row r="325" spans="1:16" ht="40.5" customHeight="1">
      <c r="A325" s="281"/>
      <c r="B325" s="719" t="s">
        <v>394</v>
      </c>
      <c r="C325" s="2537" t="s">
        <v>5853</v>
      </c>
      <c r="D325" s="2537"/>
      <c r="E325" s="2537"/>
      <c r="F325" s="2537"/>
      <c r="G325" s="2537"/>
      <c r="H325" s="2537"/>
      <c r="I325" s="2537"/>
      <c r="J325" s="2537"/>
      <c r="K325" s="2537"/>
      <c r="L325" s="2502" t="s">
        <v>446</v>
      </c>
      <c r="M325" s="2720" t="s">
        <v>6143</v>
      </c>
      <c r="N325" s="2722"/>
      <c r="O325" s="2499"/>
      <c r="P325" s="2499"/>
    </row>
    <row r="326" spans="1:16" ht="26.45" customHeight="1">
      <c r="A326" s="281"/>
      <c r="B326" s="719"/>
      <c r="C326" s="624" t="s">
        <v>418</v>
      </c>
      <c r="D326" s="2442" t="s">
        <v>745</v>
      </c>
      <c r="E326" s="2442"/>
      <c r="F326" s="2442"/>
      <c r="G326" s="2442"/>
      <c r="H326" s="2442"/>
      <c r="I326" s="2443"/>
      <c r="J326" s="2432" t="s">
        <v>345</v>
      </c>
      <c r="K326" s="2433"/>
      <c r="L326" s="2503"/>
      <c r="M326" s="2723"/>
      <c r="N326" s="2725"/>
      <c r="O326" s="2499"/>
      <c r="P326" s="2499"/>
    </row>
    <row r="327" spans="1:16" ht="19.5" customHeight="1">
      <c r="A327" s="281"/>
      <c r="B327" s="719"/>
      <c r="C327" s="719" t="s">
        <v>508</v>
      </c>
      <c r="D327" s="2442" t="s">
        <v>746</v>
      </c>
      <c r="E327" s="2442"/>
      <c r="F327" s="2442"/>
      <c r="G327" s="2442"/>
      <c r="H327" s="2537"/>
      <c r="I327" s="2538"/>
      <c r="J327" s="3266" t="s">
        <v>58</v>
      </c>
      <c r="K327" s="3267"/>
      <c r="L327" s="2503"/>
      <c r="M327" s="2723"/>
      <c r="N327" s="2725"/>
      <c r="O327" s="2499"/>
      <c r="P327" s="2499"/>
    </row>
    <row r="328" spans="1:16" ht="19.5" customHeight="1">
      <c r="A328" s="281"/>
      <c r="B328" s="719"/>
      <c r="C328" s="719" t="s">
        <v>510</v>
      </c>
      <c r="D328" s="2442" t="s">
        <v>747</v>
      </c>
      <c r="E328" s="2442"/>
      <c r="F328" s="2442"/>
      <c r="G328" s="2442"/>
      <c r="H328" s="3262" t="s">
        <v>748</v>
      </c>
      <c r="I328" s="3263"/>
      <c r="J328" s="4114" t="s">
        <v>749</v>
      </c>
      <c r="K328" s="3263"/>
      <c r="L328" s="2503"/>
      <c r="M328" s="2723"/>
      <c r="N328" s="2725"/>
      <c r="O328" s="2499"/>
      <c r="P328" s="2499"/>
    </row>
    <row r="329" spans="1:16" ht="25.5" customHeight="1">
      <c r="A329" s="281"/>
      <c r="B329" s="719"/>
      <c r="C329" s="719"/>
      <c r="D329" s="4116" t="s">
        <v>750</v>
      </c>
      <c r="E329" s="4116"/>
      <c r="F329" s="4116"/>
      <c r="G329" s="4117"/>
      <c r="H329" s="4118"/>
      <c r="I329" s="4119"/>
      <c r="J329" s="2501"/>
      <c r="K329" s="2609"/>
      <c r="L329" s="2503"/>
      <c r="M329" s="2723"/>
      <c r="N329" s="2725"/>
      <c r="O329" s="2499"/>
      <c r="P329" s="2499"/>
    </row>
    <row r="330" spans="1:16" ht="19.5" customHeight="1">
      <c r="A330" s="281"/>
      <c r="B330" s="719"/>
      <c r="C330" s="719" t="s">
        <v>512</v>
      </c>
      <c r="D330" s="2442" t="s">
        <v>751</v>
      </c>
      <c r="E330" s="2442"/>
      <c r="F330" s="2442"/>
      <c r="G330" s="2442"/>
      <c r="H330" s="2442"/>
      <c r="I330" s="2442"/>
      <c r="J330" s="2432">
        <v>0</v>
      </c>
      <c r="K330" s="2433"/>
      <c r="L330" s="2503"/>
      <c r="M330" s="2723"/>
      <c r="N330" s="2725"/>
      <c r="O330" s="2499"/>
      <c r="P330" s="2499"/>
    </row>
    <row r="331" spans="1:16" ht="34.5" customHeight="1">
      <c r="A331" s="281"/>
      <c r="B331" s="719" t="s">
        <v>401</v>
      </c>
      <c r="C331" s="2537" t="s">
        <v>5855</v>
      </c>
      <c r="D331" s="2537"/>
      <c r="E331" s="2537"/>
      <c r="F331" s="2537"/>
      <c r="G331" s="2537"/>
      <c r="H331" s="2537"/>
      <c r="I331" s="2537"/>
      <c r="J331" s="2537"/>
      <c r="K331" s="2538"/>
      <c r="L331" s="2503"/>
      <c r="M331" s="2723"/>
      <c r="N331" s="2725"/>
      <c r="O331" s="2499"/>
      <c r="P331" s="2499"/>
    </row>
    <row r="332" spans="1:16" ht="19.5" customHeight="1">
      <c r="A332" s="281"/>
      <c r="B332" s="719"/>
      <c r="C332" s="719" t="s">
        <v>418</v>
      </c>
      <c r="D332" s="2442" t="s">
        <v>745</v>
      </c>
      <c r="E332" s="2442"/>
      <c r="F332" s="2442"/>
      <c r="G332" s="2442"/>
      <c r="H332" s="2442"/>
      <c r="I332" s="2443"/>
      <c r="J332" s="2432" t="s">
        <v>345</v>
      </c>
      <c r="K332" s="2433"/>
      <c r="L332" s="2503"/>
      <c r="M332" s="2723"/>
      <c r="N332" s="2725"/>
      <c r="O332" s="2499"/>
      <c r="P332" s="2499"/>
    </row>
    <row r="333" spans="1:16" ht="19.5" customHeight="1">
      <c r="A333" s="281"/>
      <c r="B333" s="719"/>
      <c r="C333" s="719" t="s">
        <v>508</v>
      </c>
      <c r="D333" s="2442" t="s">
        <v>753</v>
      </c>
      <c r="E333" s="2442"/>
      <c r="F333" s="2442"/>
      <c r="G333" s="2442"/>
      <c r="H333" s="2442"/>
      <c r="I333" s="2443"/>
      <c r="J333" s="4120" t="s">
        <v>58</v>
      </c>
      <c r="K333" s="4121"/>
      <c r="L333" s="2503"/>
      <c r="M333" s="2723"/>
      <c r="N333" s="2725"/>
      <c r="O333" s="2499"/>
      <c r="P333" s="2499"/>
    </row>
    <row r="334" spans="1:16" ht="19.5" customHeight="1">
      <c r="A334" s="281"/>
      <c r="B334" s="719"/>
      <c r="C334" s="719" t="s">
        <v>510</v>
      </c>
      <c r="D334" s="2537" t="s">
        <v>747</v>
      </c>
      <c r="E334" s="2537"/>
      <c r="F334" s="2537"/>
      <c r="G334" s="2537"/>
      <c r="H334" s="3262" t="s">
        <v>748</v>
      </c>
      <c r="I334" s="3263"/>
      <c r="J334" s="4114" t="s">
        <v>749</v>
      </c>
      <c r="K334" s="3263"/>
      <c r="L334" s="2503"/>
      <c r="M334" s="2723"/>
      <c r="N334" s="2725"/>
      <c r="O334" s="2499"/>
      <c r="P334" s="2499"/>
    </row>
    <row r="335" spans="1:16" ht="19.5" customHeight="1">
      <c r="A335" s="281"/>
      <c r="B335" s="719"/>
      <c r="C335" s="719"/>
      <c r="D335" s="559"/>
      <c r="E335" s="559"/>
      <c r="F335" s="559"/>
      <c r="G335" s="559"/>
      <c r="H335" s="2500"/>
      <c r="I335" s="2609"/>
      <c r="J335" s="2501"/>
      <c r="K335" s="2609"/>
      <c r="L335" s="2503"/>
      <c r="M335" s="2723"/>
      <c r="N335" s="2725"/>
      <c r="O335" s="2499"/>
      <c r="P335" s="2499"/>
    </row>
    <row r="336" spans="1:16" ht="19.5" customHeight="1">
      <c r="A336" s="281"/>
      <c r="B336" s="719"/>
      <c r="C336" s="719" t="s">
        <v>512</v>
      </c>
      <c r="D336" s="2442" t="s">
        <v>754</v>
      </c>
      <c r="E336" s="2442"/>
      <c r="F336" s="2442"/>
      <c r="G336" s="2442"/>
      <c r="H336" s="2442"/>
      <c r="I336" s="2442"/>
      <c r="J336" s="2432">
        <v>0</v>
      </c>
      <c r="K336" s="2433"/>
      <c r="L336" s="2503"/>
      <c r="M336" s="2723"/>
      <c r="N336" s="2725"/>
      <c r="O336" s="2499"/>
      <c r="P336" s="2499"/>
    </row>
    <row r="337" spans="1:16" ht="39.75" customHeight="1">
      <c r="A337" s="281"/>
      <c r="B337" s="719" t="s">
        <v>403</v>
      </c>
      <c r="C337" s="2442" t="s">
        <v>5856</v>
      </c>
      <c r="D337" s="2442"/>
      <c r="E337" s="2442"/>
      <c r="F337" s="2442"/>
      <c r="G337" s="2442"/>
      <c r="H337" s="2442"/>
      <c r="I337" s="2442"/>
      <c r="J337" s="2442"/>
      <c r="K337" s="2443"/>
      <c r="L337" s="2503"/>
      <c r="M337" s="2723"/>
      <c r="N337" s="2725"/>
      <c r="O337" s="2499"/>
      <c r="P337" s="2499"/>
    </row>
    <row r="338" spans="1:16" ht="19.5" customHeight="1">
      <c r="A338" s="281"/>
      <c r="B338" s="530"/>
      <c r="C338" s="719" t="s">
        <v>418</v>
      </c>
      <c r="D338" s="2442" t="s">
        <v>745</v>
      </c>
      <c r="E338" s="2442"/>
      <c r="F338" s="2442"/>
      <c r="G338" s="2442"/>
      <c r="H338" s="2442"/>
      <c r="I338" s="2443"/>
      <c r="J338" s="2432" t="s">
        <v>345</v>
      </c>
      <c r="K338" s="2433"/>
      <c r="L338" s="2503"/>
      <c r="M338" s="2723"/>
      <c r="N338" s="2725"/>
      <c r="O338" s="2499"/>
      <c r="P338" s="2499"/>
    </row>
    <row r="339" spans="1:16" ht="19.5" customHeight="1">
      <c r="A339" s="281"/>
      <c r="B339" s="530"/>
      <c r="C339" s="719" t="s">
        <v>508</v>
      </c>
      <c r="D339" s="2442" t="s">
        <v>753</v>
      </c>
      <c r="E339" s="2442"/>
      <c r="F339" s="2442"/>
      <c r="G339" s="2442"/>
      <c r="H339" s="2442"/>
      <c r="I339" s="2443"/>
      <c r="J339" s="3270" t="s">
        <v>58</v>
      </c>
      <c r="K339" s="3267"/>
      <c r="L339" s="2503"/>
      <c r="M339" s="2723"/>
      <c r="N339" s="2725"/>
      <c r="O339" s="2499"/>
      <c r="P339" s="2499"/>
    </row>
    <row r="340" spans="1:16" ht="19.5" customHeight="1">
      <c r="A340" s="281"/>
      <c r="B340" s="537"/>
      <c r="C340" s="719" t="s">
        <v>510</v>
      </c>
      <c r="D340" s="2442" t="s">
        <v>747</v>
      </c>
      <c r="E340" s="2442"/>
      <c r="F340" s="2442"/>
      <c r="G340" s="2442"/>
      <c r="H340" s="3262" t="s">
        <v>748</v>
      </c>
      <c r="I340" s="3263"/>
      <c r="J340" s="4114" t="s">
        <v>749</v>
      </c>
      <c r="K340" s="3263"/>
      <c r="L340" s="2503"/>
      <c r="M340" s="2723"/>
      <c r="N340" s="2725"/>
      <c r="O340" s="2499"/>
      <c r="P340" s="2499"/>
    </row>
    <row r="341" spans="1:16" ht="19.5" customHeight="1">
      <c r="A341" s="281"/>
      <c r="B341" s="530"/>
      <c r="C341" s="719"/>
      <c r="D341" s="531"/>
      <c r="E341" s="531"/>
      <c r="F341" s="531"/>
      <c r="G341" s="531"/>
      <c r="H341" s="2500"/>
      <c r="I341" s="2609"/>
      <c r="J341" s="2501"/>
      <c r="K341" s="2609"/>
      <c r="L341" s="2503"/>
      <c r="M341" s="2723"/>
      <c r="N341" s="2725"/>
      <c r="O341" s="2499"/>
      <c r="P341" s="2499"/>
    </row>
    <row r="342" spans="1:16" ht="19.5" customHeight="1">
      <c r="A342" s="281"/>
      <c r="B342" s="530"/>
      <c r="C342" s="719" t="s">
        <v>512</v>
      </c>
      <c r="D342" s="2442" t="s">
        <v>756</v>
      </c>
      <c r="E342" s="2442"/>
      <c r="F342" s="2442"/>
      <c r="G342" s="2442"/>
      <c r="H342" s="2442"/>
      <c r="I342" s="2442"/>
      <c r="J342" s="2432">
        <v>0</v>
      </c>
      <c r="K342" s="2433"/>
      <c r="L342" s="2503"/>
      <c r="M342" s="2723"/>
      <c r="N342" s="2725"/>
      <c r="O342" s="2499"/>
      <c r="P342" s="2499"/>
    </row>
    <row r="343" spans="1:16" ht="39.75" customHeight="1">
      <c r="A343" s="281"/>
      <c r="B343" s="530" t="s">
        <v>405</v>
      </c>
      <c r="C343" s="2442" t="s">
        <v>5859</v>
      </c>
      <c r="D343" s="2442"/>
      <c r="E343" s="2442"/>
      <c r="F343" s="2442"/>
      <c r="G343" s="2442"/>
      <c r="H343" s="2442"/>
      <c r="I343" s="2442"/>
      <c r="J343" s="2442"/>
      <c r="K343" s="2443"/>
      <c r="L343" s="2503"/>
      <c r="M343" s="2723"/>
      <c r="N343" s="2725"/>
      <c r="O343" s="2499"/>
      <c r="P343" s="2499"/>
    </row>
    <row r="344" spans="1:16" ht="19.5" customHeight="1">
      <c r="A344" s="281"/>
      <c r="B344" s="530"/>
      <c r="C344" s="719" t="s">
        <v>418</v>
      </c>
      <c r="D344" s="2442" t="s">
        <v>745</v>
      </c>
      <c r="E344" s="2442"/>
      <c r="F344" s="2442"/>
      <c r="G344" s="2442"/>
      <c r="H344" s="2442"/>
      <c r="I344" s="2443"/>
      <c r="J344" s="2432" t="s">
        <v>345</v>
      </c>
      <c r="K344" s="2433"/>
      <c r="L344" s="2503"/>
      <c r="M344" s="2723"/>
      <c r="N344" s="2725"/>
      <c r="O344" s="2499"/>
      <c r="P344" s="2499"/>
    </row>
    <row r="345" spans="1:16" ht="19.5" customHeight="1">
      <c r="A345" s="281"/>
      <c r="B345" s="530"/>
      <c r="C345" s="719" t="s">
        <v>508</v>
      </c>
      <c r="D345" s="2442" t="s">
        <v>753</v>
      </c>
      <c r="E345" s="2442"/>
      <c r="F345" s="2442"/>
      <c r="G345" s="2442"/>
      <c r="H345" s="2442"/>
      <c r="I345" s="2443"/>
      <c r="J345" s="3266" t="s">
        <v>58</v>
      </c>
      <c r="K345" s="3267"/>
      <c r="L345" s="2503"/>
      <c r="M345" s="2723"/>
      <c r="N345" s="2725"/>
      <c r="O345" s="2499"/>
      <c r="P345" s="2499"/>
    </row>
    <row r="346" spans="1:16" ht="19.5" customHeight="1">
      <c r="A346" s="281"/>
      <c r="B346" s="537"/>
      <c r="C346" s="719" t="s">
        <v>510</v>
      </c>
      <c r="D346" s="2442" t="s">
        <v>747</v>
      </c>
      <c r="E346" s="2442"/>
      <c r="F346" s="2442"/>
      <c r="G346" s="2442"/>
      <c r="H346" s="3262" t="s">
        <v>748</v>
      </c>
      <c r="I346" s="3263"/>
      <c r="J346" s="4114" t="s">
        <v>749</v>
      </c>
      <c r="K346" s="3263"/>
      <c r="L346" s="2503"/>
      <c r="M346" s="2723"/>
      <c r="N346" s="2725"/>
      <c r="O346" s="2499"/>
      <c r="P346" s="2499"/>
    </row>
    <row r="347" spans="1:16" ht="19.5" customHeight="1">
      <c r="A347" s="281"/>
      <c r="B347" s="530"/>
      <c r="C347" s="719"/>
      <c r="D347" s="531"/>
      <c r="E347" s="531"/>
      <c r="F347" s="531"/>
      <c r="G347" s="531"/>
      <c r="H347" s="2500"/>
      <c r="I347" s="2609"/>
      <c r="J347" s="2501"/>
      <c r="K347" s="2609"/>
      <c r="L347" s="2503"/>
      <c r="M347" s="2723"/>
      <c r="N347" s="2725"/>
      <c r="O347" s="2499"/>
      <c r="P347" s="2499"/>
    </row>
    <row r="348" spans="1:16" ht="19.5" customHeight="1">
      <c r="A348" s="281"/>
      <c r="B348" s="530"/>
      <c r="C348" s="719" t="s">
        <v>512</v>
      </c>
      <c r="D348" s="2442" t="s">
        <v>758</v>
      </c>
      <c r="E348" s="2442"/>
      <c r="F348" s="2442"/>
      <c r="G348" s="2442"/>
      <c r="H348" s="2442"/>
      <c r="I348" s="2442"/>
      <c r="J348" s="2432">
        <v>0</v>
      </c>
      <c r="K348" s="2433"/>
      <c r="L348" s="2503"/>
      <c r="M348" s="2723"/>
      <c r="N348" s="2725"/>
      <c r="O348" s="2499"/>
      <c r="P348" s="2499"/>
    </row>
    <row r="349" spans="1:16" ht="39.75" customHeight="1">
      <c r="A349" s="281"/>
      <c r="B349" s="530" t="s">
        <v>408</v>
      </c>
      <c r="C349" s="2442" t="s">
        <v>5860</v>
      </c>
      <c r="D349" s="2442"/>
      <c r="E349" s="2442"/>
      <c r="F349" s="2442"/>
      <c r="G349" s="2442"/>
      <c r="H349" s="2442"/>
      <c r="I349" s="2442"/>
      <c r="J349" s="2442"/>
      <c r="K349" s="2443"/>
      <c r="L349" s="2503"/>
      <c r="M349" s="2723"/>
      <c r="N349" s="2725"/>
      <c r="O349" s="2499"/>
      <c r="P349" s="2499"/>
    </row>
    <row r="350" spans="1:16" ht="19.5" customHeight="1">
      <c r="A350" s="281"/>
      <c r="B350" s="530"/>
      <c r="C350" s="724" t="s">
        <v>418</v>
      </c>
      <c r="D350" s="2442" t="s">
        <v>745</v>
      </c>
      <c r="E350" s="2442"/>
      <c r="F350" s="2442"/>
      <c r="G350" s="2442"/>
      <c r="H350" s="2442"/>
      <c r="I350" s="2443"/>
      <c r="J350" s="2432" t="s">
        <v>345</v>
      </c>
      <c r="K350" s="2433"/>
      <c r="L350" s="2503"/>
      <c r="M350" s="2723"/>
      <c r="N350" s="2725"/>
      <c r="O350" s="2499"/>
      <c r="P350" s="2499"/>
    </row>
    <row r="351" spans="1:16" ht="19.5" customHeight="1">
      <c r="A351" s="281"/>
      <c r="B351" s="530"/>
      <c r="C351" s="719" t="s">
        <v>508</v>
      </c>
      <c r="D351" s="2442" t="s">
        <v>753</v>
      </c>
      <c r="E351" s="2442"/>
      <c r="F351" s="2442"/>
      <c r="G351" s="2442"/>
      <c r="H351" s="2442"/>
      <c r="I351" s="2443"/>
      <c r="J351" s="3266" t="s">
        <v>58</v>
      </c>
      <c r="K351" s="3267"/>
      <c r="L351" s="2503"/>
      <c r="M351" s="2723"/>
      <c r="N351" s="2725"/>
      <c r="O351" s="2499"/>
      <c r="P351" s="2499"/>
    </row>
    <row r="352" spans="1:16" ht="19.5" customHeight="1">
      <c r="A352" s="281"/>
      <c r="B352" s="537"/>
      <c r="C352" s="719" t="s">
        <v>510</v>
      </c>
      <c r="D352" s="2442" t="s">
        <v>747</v>
      </c>
      <c r="E352" s="2442"/>
      <c r="F352" s="2442"/>
      <c r="G352" s="2442"/>
      <c r="H352" s="3262" t="s">
        <v>748</v>
      </c>
      <c r="I352" s="3263"/>
      <c r="J352" s="4114" t="s">
        <v>749</v>
      </c>
      <c r="K352" s="3263"/>
      <c r="L352" s="2503"/>
      <c r="M352" s="2723"/>
      <c r="N352" s="2725"/>
      <c r="O352" s="2499"/>
      <c r="P352" s="2499"/>
    </row>
    <row r="353" spans="1:16" ht="19.5" customHeight="1">
      <c r="A353" s="281"/>
      <c r="B353" s="530"/>
      <c r="C353" s="719"/>
      <c r="D353" s="531"/>
      <c r="E353" s="531"/>
      <c r="F353" s="531"/>
      <c r="G353" s="531"/>
      <c r="H353" s="2500"/>
      <c r="I353" s="2609"/>
      <c r="J353" s="2501"/>
      <c r="K353" s="2609"/>
      <c r="L353" s="2503"/>
      <c r="M353" s="2723"/>
      <c r="N353" s="2725"/>
      <c r="O353" s="2499"/>
      <c r="P353" s="2499"/>
    </row>
    <row r="354" spans="1:16" ht="19.5" customHeight="1">
      <c r="A354" s="281"/>
      <c r="B354" s="530"/>
      <c r="C354" s="719" t="s">
        <v>512</v>
      </c>
      <c r="D354" s="2442" t="s">
        <v>758</v>
      </c>
      <c r="E354" s="2442"/>
      <c r="F354" s="2442"/>
      <c r="G354" s="2442"/>
      <c r="H354" s="2442"/>
      <c r="I354" s="2442"/>
      <c r="J354" s="2432">
        <v>0</v>
      </c>
      <c r="K354" s="2433"/>
      <c r="L354" s="2503"/>
      <c r="M354" s="2723"/>
      <c r="N354" s="2725"/>
      <c r="O354" s="2499"/>
      <c r="P354" s="2499"/>
    </row>
    <row r="355" spans="1:16" ht="25.5" customHeight="1">
      <c r="A355" s="281"/>
      <c r="B355" s="530" t="s">
        <v>410</v>
      </c>
      <c r="C355" s="2442" t="s">
        <v>117</v>
      </c>
      <c r="D355" s="2442"/>
      <c r="E355" s="2442"/>
      <c r="F355" s="2442"/>
      <c r="G355" s="2442"/>
      <c r="H355" s="2442"/>
      <c r="I355" s="2442"/>
      <c r="J355" s="2442"/>
      <c r="K355" s="2443"/>
      <c r="L355" s="2503"/>
      <c r="M355" s="2723"/>
      <c r="N355" s="2725"/>
      <c r="O355" s="2499"/>
      <c r="P355" s="2499"/>
    </row>
    <row r="356" spans="1:16" ht="19.5" customHeight="1">
      <c r="A356" s="281"/>
      <c r="B356" s="530"/>
      <c r="C356" s="724" t="s">
        <v>418</v>
      </c>
      <c r="D356" s="2442" t="s">
        <v>745</v>
      </c>
      <c r="E356" s="2442"/>
      <c r="F356" s="2442"/>
      <c r="G356" s="2442"/>
      <c r="H356" s="2442"/>
      <c r="I356" s="2443"/>
      <c r="J356" s="2432" t="s">
        <v>345</v>
      </c>
      <c r="K356" s="2433"/>
      <c r="L356" s="2503"/>
      <c r="M356" s="2723"/>
      <c r="N356" s="2725"/>
      <c r="O356" s="2499"/>
      <c r="P356" s="2499"/>
    </row>
    <row r="357" spans="1:16" ht="19.5" customHeight="1">
      <c r="A357" s="281"/>
      <c r="B357" s="530"/>
      <c r="C357" s="719" t="s">
        <v>508</v>
      </c>
      <c r="D357" s="2442" t="s">
        <v>753</v>
      </c>
      <c r="E357" s="2442"/>
      <c r="F357" s="2442"/>
      <c r="G357" s="2442"/>
      <c r="H357" s="2442"/>
      <c r="I357" s="2443"/>
      <c r="J357" s="3266" t="s">
        <v>58</v>
      </c>
      <c r="K357" s="3267"/>
      <c r="L357" s="2503"/>
      <c r="M357" s="2723"/>
      <c r="N357" s="2725"/>
      <c r="O357" s="2499"/>
      <c r="P357" s="2499"/>
    </row>
    <row r="358" spans="1:16" ht="19.5" customHeight="1">
      <c r="A358" s="281"/>
      <c r="B358" s="530"/>
      <c r="C358" s="719" t="s">
        <v>510</v>
      </c>
      <c r="D358" s="2442" t="s">
        <v>747</v>
      </c>
      <c r="E358" s="2442"/>
      <c r="F358" s="2442"/>
      <c r="G358" s="2442"/>
      <c r="H358" s="3262" t="s">
        <v>748</v>
      </c>
      <c r="I358" s="3263"/>
      <c r="J358" s="4114" t="s">
        <v>749</v>
      </c>
      <c r="K358" s="3263"/>
      <c r="L358" s="2503"/>
      <c r="M358" s="2723"/>
      <c r="N358" s="2725"/>
      <c r="O358" s="2499"/>
      <c r="P358" s="2499"/>
    </row>
    <row r="359" spans="1:16" ht="19.5" customHeight="1">
      <c r="A359" s="281"/>
      <c r="B359" s="530"/>
      <c r="C359" s="719"/>
      <c r="D359" s="531"/>
      <c r="E359" s="531"/>
      <c r="F359" s="531"/>
      <c r="G359" s="531"/>
      <c r="H359" s="2500"/>
      <c r="I359" s="2609"/>
      <c r="J359" s="2501"/>
      <c r="K359" s="2609"/>
      <c r="L359" s="2503"/>
      <c r="M359" s="2723"/>
      <c r="N359" s="2725"/>
      <c r="O359" s="2499"/>
      <c r="P359" s="2499"/>
    </row>
    <row r="360" spans="1:16" ht="19.5" customHeight="1">
      <c r="A360" s="281"/>
      <c r="B360" s="530"/>
      <c r="C360" s="719" t="s">
        <v>512</v>
      </c>
      <c r="D360" s="2442" t="s">
        <v>760</v>
      </c>
      <c r="E360" s="2442"/>
      <c r="F360" s="2442"/>
      <c r="G360" s="2442"/>
      <c r="H360" s="2442"/>
      <c r="I360" s="2442"/>
      <c r="J360" s="2432">
        <v>0</v>
      </c>
      <c r="K360" s="2433"/>
      <c r="L360" s="2503"/>
      <c r="M360" s="2723"/>
      <c r="N360" s="2725"/>
      <c r="O360" s="2499"/>
      <c r="P360" s="2499"/>
    </row>
    <row r="361" spans="1:16" ht="25.5" customHeight="1">
      <c r="A361" s="281"/>
      <c r="B361" s="530" t="s">
        <v>413</v>
      </c>
      <c r="C361" s="2442" t="s">
        <v>118</v>
      </c>
      <c r="D361" s="2442"/>
      <c r="E361" s="2442"/>
      <c r="F361" s="2442"/>
      <c r="G361" s="2442"/>
      <c r="H361" s="2442"/>
      <c r="I361" s="2442"/>
      <c r="J361" s="2442"/>
      <c r="K361" s="2443"/>
      <c r="L361" s="2503"/>
      <c r="M361" s="2723"/>
      <c r="N361" s="2725"/>
      <c r="O361" s="2499"/>
      <c r="P361" s="2499"/>
    </row>
    <row r="362" spans="1:16" ht="19.5" customHeight="1">
      <c r="A362" s="281"/>
      <c r="B362" s="530"/>
      <c r="C362" s="724" t="s">
        <v>418</v>
      </c>
      <c r="D362" s="2442" t="s">
        <v>745</v>
      </c>
      <c r="E362" s="2442"/>
      <c r="F362" s="2442"/>
      <c r="G362" s="2442"/>
      <c r="H362" s="2442"/>
      <c r="I362" s="2443"/>
      <c r="J362" s="2432" t="s">
        <v>58</v>
      </c>
      <c r="K362" s="2433"/>
      <c r="L362" s="2503"/>
      <c r="M362" s="2723"/>
      <c r="N362" s="2725"/>
      <c r="O362" s="2499"/>
      <c r="P362" s="2499"/>
    </row>
    <row r="363" spans="1:16" ht="19.5" customHeight="1">
      <c r="A363" s="281"/>
      <c r="B363" s="530"/>
      <c r="C363" s="719" t="s">
        <v>508</v>
      </c>
      <c r="D363" s="2442" t="s">
        <v>753</v>
      </c>
      <c r="E363" s="2442"/>
      <c r="F363" s="2442"/>
      <c r="G363" s="2442"/>
      <c r="H363" s="2442"/>
      <c r="I363" s="2443"/>
      <c r="J363" s="3266" t="s">
        <v>58</v>
      </c>
      <c r="K363" s="3267"/>
      <c r="L363" s="2503"/>
      <c r="M363" s="2723"/>
      <c r="N363" s="2725"/>
      <c r="O363" s="2499"/>
      <c r="P363" s="2499"/>
    </row>
    <row r="364" spans="1:16" ht="19.5" customHeight="1">
      <c r="A364" s="281"/>
      <c r="B364" s="530"/>
      <c r="C364" s="719" t="s">
        <v>510</v>
      </c>
      <c r="D364" s="2442" t="s">
        <v>747</v>
      </c>
      <c r="E364" s="2442"/>
      <c r="F364" s="2442"/>
      <c r="G364" s="2442"/>
      <c r="H364" s="3262" t="s">
        <v>748</v>
      </c>
      <c r="I364" s="3263"/>
      <c r="J364" s="4114" t="s">
        <v>749</v>
      </c>
      <c r="K364" s="3263"/>
      <c r="L364" s="2503"/>
      <c r="M364" s="2723"/>
      <c r="N364" s="2725"/>
      <c r="O364" s="2499"/>
      <c r="P364" s="2499"/>
    </row>
    <row r="365" spans="1:16" ht="19.5" customHeight="1">
      <c r="A365" s="281"/>
      <c r="B365" s="530"/>
      <c r="C365" s="719"/>
      <c r="D365" s="531"/>
      <c r="E365" s="531"/>
      <c r="F365" s="531"/>
      <c r="G365" s="531"/>
      <c r="H365" s="2500"/>
      <c r="I365" s="2609"/>
      <c r="J365" s="2501"/>
      <c r="K365" s="2609"/>
      <c r="L365" s="2503"/>
      <c r="M365" s="2723"/>
      <c r="N365" s="2725"/>
      <c r="O365" s="2499"/>
      <c r="P365" s="2499"/>
    </row>
    <row r="366" spans="1:16" ht="19.5" customHeight="1">
      <c r="A366" s="281"/>
      <c r="B366" s="530"/>
      <c r="C366" s="719" t="s">
        <v>512</v>
      </c>
      <c r="D366" s="2442" t="s">
        <v>761</v>
      </c>
      <c r="E366" s="2442"/>
      <c r="F366" s="2442"/>
      <c r="G366" s="2442"/>
      <c r="H366" s="2442"/>
      <c r="I366" s="2442"/>
      <c r="J366" s="2432">
        <v>0</v>
      </c>
      <c r="K366" s="2433"/>
      <c r="L366" s="2503"/>
      <c r="M366" s="2723"/>
      <c r="N366" s="2725"/>
      <c r="O366" s="2499"/>
      <c r="P366" s="2499"/>
    </row>
    <row r="367" spans="1:16" ht="35.25" customHeight="1">
      <c r="A367" s="281"/>
      <c r="B367" s="537" t="s">
        <v>416</v>
      </c>
      <c r="C367" s="2442" t="s">
        <v>5862</v>
      </c>
      <c r="D367" s="2442"/>
      <c r="E367" s="2442"/>
      <c r="F367" s="2442"/>
      <c r="G367" s="2442"/>
      <c r="H367" s="2442"/>
      <c r="I367" s="2442"/>
      <c r="J367" s="2442"/>
      <c r="K367" s="2443"/>
      <c r="L367" s="2503"/>
      <c r="M367" s="2723"/>
      <c r="N367" s="2725"/>
      <c r="O367" s="2499"/>
      <c r="P367" s="2499"/>
    </row>
    <row r="368" spans="1:16" ht="19.5" customHeight="1">
      <c r="A368" s="281"/>
      <c r="B368" s="530"/>
      <c r="C368" s="724" t="s">
        <v>418</v>
      </c>
      <c r="D368" s="2442" t="s">
        <v>745</v>
      </c>
      <c r="E368" s="2442"/>
      <c r="F368" s="2442"/>
      <c r="G368" s="2442"/>
      <c r="H368" s="2442"/>
      <c r="I368" s="2443"/>
      <c r="J368" s="2432" t="s">
        <v>345</v>
      </c>
      <c r="K368" s="2433"/>
      <c r="L368" s="2503"/>
      <c r="M368" s="2723"/>
      <c r="N368" s="2725"/>
      <c r="O368" s="2499"/>
      <c r="P368" s="2499"/>
    </row>
    <row r="369" spans="1:16" ht="19.5" customHeight="1">
      <c r="A369" s="281"/>
      <c r="B369" s="530"/>
      <c r="C369" s="719" t="s">
        <v>508</v>
      </c>
      <c r="D369" s="2442" t="s">
        <v>753</v>
      </c>
      <c r="E369" s="2442"/>
      <c r="F369" s="2442"/>
      <c r="G369" s="2442"/>
      <c r="H369" s="2442"/>
      <c r="I369" s="2443"/>
      <c r="J369" s="3266" t="s">
        <v>58</v>
      </c>
      <c r="K369" s="3267"/>
      <c r="L369" s="2503"/>
      <c r="M369" s="2723"/>
      <c r="N369" s="2725"/>
      <c r="O369" s="2499"/>
      <c r="P369" s="2499"/>
    </row>
    <row r="370" spans="1:16" ht="19.5" customHeight="1">
      <c r="A370" s="281"/>
      <c r="B370" s="537"/>
      <c r="C370" s="624" t="s">
        <v>510</v>
      </c>
      <c r="D370" s="2442" t="s">
        <v>747</v>
      </c>
      <c r="E370" s="2442"/>
      <c r="F370" s="2442"/>
      <c r="G370" s="2442"/>
      <c r="H370" s="3262" t="s">
        <v>748</v>
      </c>
      <c r="I370" s="3263"/>
      <c r="J370" s="4114" t="s">
        <v>749</v>
      </c>
      <c r="K370" s="3263"/>
      <c r="L370" s="2503"/>
      <c r="M370" s="2723"/>
      <c r="N370" s="2725"/>
      <c r="O370" s="2499"/>
      <c r="P370" s="2499"/>
    </row>
    <row r="371" spans="1:16" ht="19.5" customHeight="1">
      <c r="A371" s="281"/>
      <c r="B371" s="719"/>
      <c r="C371" s="719"/>
      <c r="D371" s="531"/>
      <c r="E371" s="531"/>
      <c r="F371" s="531"/>
      <c r="G371" s="531"/>
      <c r="H371" s="2500"/>
      <c r="I371" s="2609"/>
      <c r="J371" s="2501"/>
      <c r="K371" s="2609"/>
      <c r="L371" s="2503"/>
      <c r="M371" s="2723"/>
      <c r="N371" s="2725"/>
      <c r="O371" s="2499"/>
      <c r="P371" s="2499"/>
    </row>
    <row r="372" spans="1:16" ht="19.5" customHeight="1">
      <c r="A372" s="281"/>
      <c r="B372" s="719"/>
      <c r="C372" s="719" t="s">
        <v>512</v>
      </c>
      <c r="D372" s="2442" t="s">
        <v>763</v>
      </c>
      <c r="E372" s="2442"/>
      <c r="F372" s="2442"/>
      <c r="G372" s="2442"/>
      <c r="H372" s="2442"/>
      <c r="I372" s="2442"/>
      <c r="J372" s="2432">
        <v>0</v>
      </c>
      <c r="K372" s="2433"/>
      <c r="L372" s="2505"/>
      <c r="M372" s="2726"/>
      <c r="N372" s="2728"/>
      <c r="O372" s="2484"/>
      <c r="P372" s="2484"/>
    </row>
    <row r="373" spans="1:16" ht="51.75" customHeight="1">
      <c r="A373" s="281"/>
      <c r="B373" s="559" t="s">
        <v>764</v>
      </c>
      <c r="C373" s="2442" t="s">
        <v>765</v>
      </c>
      <c r="D373" s="2442"/>
      <c r="E373" s="2442"/>
      <c r="F373" s="2442"/>
      <c r="G373" s="2442"/>
      <c r="H373" s="636" t="s">
        <v>54</v>
      </c>
      <c r="I373" s="725" t="s">
        <v>766</v>
      </c>
      <c r="J373" s="2501"/>
      <c r="K373" s="2501"/>
      <c r="L373" s="2501"/>
      <c r="M373" s="2501"/>
      <c r="N373" s="3258"/>
      <c r="O373" s="659"/>
      <c r="P373" s="659"/>
    </row>
    <row r="374" spans="1:16" ht="87.75" customHeight="1">
      <c r="A374" s="281"/>
      <c r="B374" s="559" t="s">
        <v>767</v>
      </c>
      <c r="C374" s="2537" t="s">
        <v>5865</v>
      </c>
      <c r="D374" s="2537"/>
      <c r="E374" s="2537"/>
      <c r="F374" s="2537"/>
      <c r="G374" s="2538"/>
      <c r="H374" s="564" t="s">
        <v>54</v>
      </c>
      <c r="I374" s="651" t="s">
        <v>446</v>
      </c>
      <c r="J374" s="2482"/>
      <c r="K374" s="2482"/>
      <c r="L374" s="2482"/>
      <c r="M374" s="2482"/>
      <c r="N374" s="2483"/>
      <c r="O374" s="2470"/>
      <c r="P374" s="2470"/>
    </row>
    <row r="375" spans="1:16" ht="45" customHeight="1">
      <c r="A375" s="281"/>
      <c r="B375" s="537" t="s">
        <v>394</v>
      </c>
      <c r="C375" s="2538" t="s">
        <v>769</v>
      </c>
      <c r="D375" s="2929"/>
      <c r="E375" s="2929"/>
      <c r="F375" s="2929"/>
      <c r="G375" s="2929"/>
      <c r="H375" s="4241" t="s">
        <v>92</v>
      </c>
      <c r="I375" s="4241"/>
      <c r="J375" s="4241"/>
      <c r="K375" s="4241"/>
      <c r="L375" s="4241"/>
      <c r="M375" s="2481"/>
      <c r="N375" s="4242"/>
      <c r="O375" s="2484"/>
      <c r="P375" s="2484"/>
    </row>
    <row r="376" spans="1:16" ht="42" customHeight="1">
      <c r="A376" s="281"/>
      <c r="B376" s="531" t="s">
        <v>770</v>
      </c>
      <c r="C376" s="2442" t="s">
        <v>771</v>
      </c>
      <c r="D376" s="2442"/>
      <c r="E376" s="2442"/>
      <c r="F376" s="2442"/>
      <c r="G376" s="2443"/>
      <c r="H376" s="2432" t="s">
        <v>357</v>
      </c>
      <c r="I376" s="2433"/>
      <c r="J376" s="2453" t="s">
        <v>446</v>
      </c>
      <c r="K376" s="2451"/>
      <c r="L376" s="2520"/>
      <c r="M376" s="2520"/>
      <c r="N376" s="2714"/>
      <c r="O376" s="2470"/>
      <c r="P376" s="2470"/>
    </row>
    <row r="377" spans="1:16" ht="42.75" customHeight="1">
      <c r="A377" s="281"/>
      <c r="B377" s="724" t="s">
        <v>394</v>
      </c>
      <c r="C377" s="2472" t="s">
        <v>772</v>
      </c>
      <c r="D377" s="2472"/>
      <c r="E377" s="2472"/>
      <c r="F377" s="2472"/>
      <c r="G377" s="2473"/>
      <c r="H377" s="2474" t="s">
        <v>1916</v>
      </c>
      <c r="I377" s="3257"/>
      <c r="J377" s="3254"/>
      <c r="K377" s="4113"/>
      <c r="L377" s="3255"/>
      <c r="M377" s="3255"/>
      <c r="N377" s="3256"/>
      <c r="O377" s="2471"/>
      <c r="P377" s="2471"/>
    </row>
    <row r="378" spans="1:16" ht="44.25" customHeight="1">
      <c r="B378" s="2419" t="s">
        <v>773</v>
      </c>
      <c r="C378" s="2420"/>
      <c r="D378" s="2420"/>
      <c r="E378" s="2420"/>
      <c r="F378" s="2420"/>
      <c r="G378" s="2421"/>
      <c r="H378" s="4271"/>
      <c r="I378" s="4272"/>
      <c r="J378" s="4272"/>
      <c r="K378" s="4272"/>
      <c r="L378" s="4272"/>
      <c r="M378" s="4272"/>
      <c r="N378" s="4272"/>
      <c r="O378" s="2425"/>
      <c r="P378" s="2426"/>
    </row>
    <row r="379" spans="1:16" ht="24" customHeight="1">
      <c r="B379" s="2427" t="s">
        <v>7</v>
      </c>
      <c r="C379" s="2428"/>
      <c r="D379" s="2428"/>
      <c r="E379" s="2428"/>
      <c r="F379" s="2428"/>
      <c r="G379" s="2428"/>
      <c r="H379" s="2428"/>
      <c r="I379" s="2428"/>
      <c r="J379" s="2573"/>
      <c r="K379" s="2573"/>
      <c r="L379" s="2428"/>
      <c r="M379" s="2428"/>
      <c r="N379" s="2428"/>
      <c r="O379" s="2428"/>
      <c r="P379" s="2429"/>
    </row>
    <row r="380" spans="1:16" ht="37.5" customHeight="1">
      <c r="A380" s="281"/>
      <c r="B380" s="531" t="s">
        <v>774</v>
      </c>
      <c r="C380" s="2442" t="s">
        <v>775</v>
      </c>
      <c r="D380" s="2442"/>
      <c r="E380" s="2442"/>
      <c r="F380" s="2442"/>
      <c r="G380" s="2443"/>
      <c r="H380" s="2432" t="s">
        <v>54</v>
      </c>
      <c r="I380" s="2433"/>
      <c r="J380" s="715" t="s">
        <v>446</v>
      </c>
      <c r="K380" s="2434"/>
      <c r="L380" s="2435"/>
      <c r="M380" s="2435"/>
      <c r="N380" s="2436"/>
      <c r="O380" s="1200"/>
      <c r="P380" s="1201"/>
    </row>
    <row r="381" spans="1:16" ht="36" customHeight="1">
      <c r="A381" s="281"/>
      <c r="B381" s="531" t="s">
        <v>776</v>
      </c>
      <c r="C381" s="2442" t="s">
        <v>5867</v>
      </c>
      <c r="D381" s="2442"/>
      <c r="E381" s="2442"/>
      <c r="F381" s="2442"/>
      <c r="G381" s="2443"/>
      <c r="H381" s="2432" t="s">
        <v>92</v>
      </c>
      <c r="I381" s="2433"/>
      <c r="J381" s="651" t="s">
        <v>446</v>
      </c>
      <c r="K381" s="2446"/>
      <c r="L381" s="2447"/>
      <c r="M381" s="2447"/>
      <c r="N381" s="2448"/>
      <c r="O381" s="1202"/>
      <c r="P381" s="1203"/>
    </row>
    <row r="382" spans="1:16" ht="36.75" customHeight="1">
      <c r="A382" s="281"/>
      <c r="B382" s="531" t="s">
        <v>778</v>
      </c>
      <c r="C382" s="2442" t="s">
        <v>779</v>
      </c>
      <c r="D382" s="2442"/>
      <c r="E382" s="2442"/>
      <c r="F382" s="2442"/>
      <c r="G382" s="2443"/>
      <c r="H382" s="2432" t="s">
        <v>54</v>
      </c>
      <c r="I382" s="2433"/>
      <c r="J382" s="2519" t="s">
        <v>446</v>
      </c>
      <c r="K382" s="2446"/>
      <c r="L382" s="2447"/>
      <c r="M382" s="2447"/>
      <c r="N382" s="2448"/>
      <c r="O382" s="1202"/>
      <c r="P382" s="1203"/>
    </row>
    <row r="383" spans="1:16" ht="53.25" customHeight="1">
      <c r="A383" s="281"/>
      <c r="B383" s="531"/>
      <c r="C383" s="531" t="s">
        <v>561</v>
      </c>
      <c r="D383" s="2442" t="s">
        <v>5868</v>
      </c>
      <c r="E383" s="2442"/>
      <c r="F383" s="2442"/>
      <c r="G383" s="2443"/>
      <c r="H383" s="2432" t="s">
        <v>53</v>
      </c>
      <c r="I383" s="2433"/>
      <c r="J383" s="2533"/>
      <c r="K383" s="2446"/>
      <c r="L383" s="2447"/>
      <c r="M383" s="2447"/>
      <c r="N383" s="2448"/>
      <c r="O383" s="1202"/>
      <c r="P383" s="1203"/>
    </row>
    <row r="384" spans="1:16" ht="48" customHeight="1">
      <c r="A384" s="281"/>
      <c r="B384" s="531" t="s">
        <v>781</v>
      </c>
      <c r="C384" s="2442" t="s">
        <v>5869</v>
      </c>
      <c r="D384" s="2442"/>
      <c r="E384" s="2442"/>
      <c r="F384" s="2442"/>
      <c r="G384" s="2443"/>
      <c r="H384" s="2444" t="s">
        <v>372</v>
      </c>
      <c r="I384" s="2445"/>
      <c r="J384" s="651" t="s">
        <v>446</v>
      </c>
      <c r="K384" s="2446"/>
      <c r="L384" s="2447"/>
      <c r="M384" s="2447"/>
      <c r="N384" s="2448"/>
      <c r="O384" s="1202"/>
      <c r="P384" s="1203"/>
    </row>
    <row r="385" spans="1:16" ht="56.25" customHeight="1">
      <c r="A385" s="281"/>
      <c r="B385" s="531" t="s">
        <v>783</v>
      </c>
      <c r="C385" s="2442" t="s">
        <v>5870</v>
      </c>
      <c r="D385" s="2442"/>
      <c r="E385" s="2442"/>
      <c r="F385" s="2442"/>
      <c r="G385" s="2443"/>
      <c r="H385" s="2449" t="s">
        <v>1369</v>
      </c>
      <c r="I385" s="2450"/>
      <c r="J385" s="651" t="s">
        <v>446</v>
      </c>
      <c r="K385" s="2446"/>
      <c r="L385" s="2447"/>
      <c r="M385" s="2447"/>
      <c r="N385" s="2448"/>
      <c r="O385" s="1202"/>
      <c r="P385" s="1203"/>
    </row>
    <row r="386" spans="1:16" ht="51" customHeight="1">
      <c r="A386" s="281"/>
      <c r="B386" s="531" t="s">
        <v>785</v>
      </c>
      <c r="C386" s="2442" t="s">
        <v>5871</v>
      </c>
      <c r="D386" s="2442"/>
      <c r="E386" s="2442"/>
      <c r="F386" s="2442"/>
      <c r="G386" s="2443"/>
      <c r="H386" s="2451" t="s">
        <v>1370</v>
      </c>
      <c r="I386" s="2452"/>
      <c r="J386" s="651" t="s">
        <v>446</v>
      </c>
      <c r="K386" s="2446"/>
      <c r="L386" s="2447"/>
      <c r="M386" s="2447"/>
      <c r="N386" s="2448"/>
      <c r="O386" s="1202"/>
      <c r="P386" s="1203"/>
    </row>
    <row r="387" spans="1:16" ht="76.5" customHeight="1">
      <c r="A387" s="281"/>
      <c r="B387" s="190" t="s">
        <v>787</v>
      </c>
      <c r="C387" s="1414" t="s">
        <v>6144</v>
      </c>
      <c r="D387" s="1414"/>
      <c r="E387" s="1414"/>
      <c r="F387" s="1414"/>
      <c r="G387" s="1414"/>
      <c r="H387" s="1574" t="s">
        <v>54</v>
      </c>
      <c r="I387" s="1575"/>
      <c r="J387" s="651" t="s">
        <v>446</v>
      </c>
      <c r="K387" s="4306"/>
      <c r="L387" s="4307"/>
      <c r="M387" s="4307"/>
      <c r="N387" s="4308"/>
      <c r="O387" s="1202"/>
      <c r="P387" s="1203"/>
    </row>
    <row r="388" spans="1:16" ht="31.5" customHeight="1">
      <c r="B388" s="1939" t="s">
        <v>791</v>
      </c>
      <c r="C388" s="1940"/>
      <c r="D388" s="1940"/>
      <c r="E388" s="1940"/>
      <c r="F388" s="1940"/>
      <c r="G388" s="1940"/>
      <c r="H388" s="1940"/>
      <c r="I388" s="1940"/>
      <c r="J388" s="1940"/>
      <c r="K388" s="1940"/>
      <c r="L388" s="1940"/>
      <c r="M388" s="1940"/>
      <c r="N388" s="1940"/>
      <c r="O388" s="1940"/>
      <c r="P388" s="731"/>
    </row>
    <row r="389" spans="1:16" ht="15"/>
    <row r="390" spans="1:16" ht="15"/>
  </sheetData>
  <protectedRanges>
    <protectedRange algorithmName="SHA-512" hashValue="Vy4WNnMLetCeG+ng9ui6x3+uqKOOyXkr9ydS0hpE1nBblJqWNCsRpMCB+kdhYYAjvYZVZFDOlkpNDEp6qTa4+w==" saltValue="f8i8fDNrQTExav3GvUuKAA==" spinCount="100000" sqref="J59:J65" name="Range1"/>
  </protectedRanges>
  <mergeCells count="879">
    <mergeCell ref="F1:N1"/>
    <mergeCell ref="F2:G2"/>
    <mergeCell ref="B4:N4"/>
    <mergeCell ref="J10:K10"/>
    <mergeCell ref="L10:N10"/>
    <mergeCell ref="C11:H11"/>
    <mergeCell ref="J11:K11"/>
    <mergeCell ref="L11:N11"/>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2"/>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49:E49"/>
    <mergeCell ref="G49:H49"/>
    <mergeCell ref="I49:J49"/>
    <mergeCell ref="K49:L49"/>
    <mergeCell ref="B50:P50"/>
    <mergeCell ref="C51:E51"/>
    <mergeCell ref="G51:H51"/>
    <mergeCell ref="I51:J51"/>
    <mergeCell ref="K51:L51"/>
    <mergeCell ref="C54:E54"/>
    <mergeCell ref="G54:H54"/>
    <mergeCell ref="I54:J54"/>
    <mergeCell ref="K54:L54"/>
    <mergeCell ref="L65:N65"/>
    <mergeCell ref="B58:N58"/>
    <mergeCell ref="C59:I59"/>
    <mergeCell ref="C55:E55"/>
    <mergeCell ref="G55:H55"/>
    <mergeCell ref="I55:J55"/>
    <mergeCell ref="K55:L55"/>
    <mergeCell ref="C52:E52"/>
    <mergeCell ref="G52:H52"/>
    <mergeCell ref="I52:J52"/>
    <mergeCell ref="K52:L52"/>
    <mergeCell ref="C53:E53"/>
    <mergeCell ref="G53:H53"/>
    <mergeCell ref="I53:J53"/>
    <mergeCell ref="K53:L53"/>
    <mergeCell ref="C56:E56"/>
    <mergeCell ref="G56:H56"/>
    <mergeCell ref="I56:J56"/>
    <mergeCell ref="K56:L56"/>
    <mergeCell ref="C57:E57"/>
    <mergeCell ref="G57:H57"/>
    <mergeCell ref="I57:J57"/>
    <mergeCell ref="K57:L57"/>
    <mergeCell ref="L62:N62"/>
    <mergeCell ref="L59:N59"/>
    <mergeCell ref="C66:J66"/>
    <mergeCell ref="K66:K71"/>
    <mergeCell ref="L66:N71"/>
    <mergeCell ref="O66:O71"/>
    <mergeCell ref="P66:P71"/>
    <mergeCell ref="C67:I67"/>
    <mergeCell ref="C68:I68"/>
    <mergeCell ref="C69:I69"/>
    <mergeCell ref="C70:I70"/>
    <mergeCell ref="C71:F71"/>
    <mergeCell ref="G71:J71"/>
    <mergeCell ref="O59:O65"/>
    <mergeCell ref="P59:P65"/>
    <mergeCell ref="C60:I60"/>
    <mergeCell ref="L60:N60"/>
    <mergeCell ref="C61:I61"/>
    <mergeCell ref="L61:N61"/>
    <mergeCell ref="C62:I62"/>
    <mergeCell ref="C63:I63"/>
    <mergeCell ref="L63:N63"/>
    <mergeCell ref="C64:I64"/>
    <mergeCell ref="L64:N64"/>
    <mergeCell ref="C65:I65"/>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P84:P89"/>
    <mergeCell ref="B85:E89"/>
    <mergeCell ref="F85:H85"/>
    <mergeCell ref="I85:J85"/>
    <mergeCell ref="K85:N85"/>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137"/>
    <mergeCell ref="B92:F93"/>
    <mergeCell ref="G92:N92"/>
    <mergeCell ref="K93:N93"/>
    <mergeCell ref="C94:J94"/>
    <mergeCell ref="K94:N96"/>
    <mergeCell ref="C95:F95"/>
    <mergeCell ref="C103:J103"/>
    <mergeCell ref="K103:N105"/>
    <mergeCell ref="C104:F104"/>
    <mergeCell ref="C105:F105"/>
    <mergeCell ref="C106:J106"/>
    <mergeCell ref="K106:N108"/>
    <mergeCell ref="C107:F107"/>
    <mergeCell ref="C108:F108"/>
    <mergeCell ref="C96:F96"/>
    <mergeCell ref="C97:J97"/>
    <mergeCell ref="K97:N99"/>
    <mergeCell ref="C98:F98"/>
    <mergeCell ref="C99:F99"/>
    <mergeCell ref="C100:J100"/>
    <mergeCell ref="K100:N102"/>
    <mergeCell ref="C101:F101"/>
    <mergeCell ref="C102:F102"/>
    <mergeCell ref="C115:J115"/>
    <mergeCell ref="K115:N117"/>
    <mergeCell ref="C116:F116"/>
    <mergeCell ref="C117:F117"/>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27:J127"/>
    <mergeCell ref="K127:N129"/>
    <mergeCell ref="C128:F128"/>
    <mergeCell ref="C129:F129"/>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J133"/>
    <mergeCell ref="K133:N136"/>
    <mergeCell ref="C134:D134"/>
    <mergeCell ref="E134:J134"/>
    <mergeCell ref="C135:F135"/>
    <mergeCell ref="C136:F136"/>
    <mergeCell ref="H143:J143"/>
    <mergeCell ref="C144:G144"/>
    <mergeCell ref="H144:J144"/>
    <mergeCell ref="C145:G145"/>
    <mergeCell ref="H145:J145"/>
    <mergeCell ref="O145:O146"/>
    <mergeCell ref="B140:P140"/>
    <mergeCell ref="C141:G141"/>
    <mergeCell ref="H141:J141"/>
    <mergeCell ref="K141:K148"/>
    <mergeCell ref="L141:N148"/>
    <mergeCell ref="O141:O144"/>
    <mergeCell ref="P141:P144"/>
    <mergeCell ref="C142:G142"/>
    <mergeCell ref="H142:J142"/>
    <mergeCell ref="C143:G143"/>
    <mergeCell ref="P145:P146"/>
    <mergeCell ref="C146:G146"/>
    <mergeCell ref="H146:J146"/>
    <mergeCell ref="C147:G147"/>
    <mergeCell ref="H147:J147"/>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D154:F154"/>
    <mergeCell ref="G154:I154"/>
    <mergeCell ref="J154:L154"/>
    <mergeCell ref="C155:F155"/>
    <mergeCell ref="G155:I155"/>
    <mergeCell ref="J155:L155"/>
    <mergeCell ref="M151:N151"/>
    <mergeCell ref="C152:F152"/>
    <mergeCell ref="G152:I152"/>
    <mergeCell ref="J152:L152"/>
    <mergeCell ref="M152:N152"/>
    <mergeCell ref="D153:F153"/>
    <mergeCell ref="G153:I153"/>
    <mergeCell ref="J153:L153"/>
    <mergeCell ref="M153:N153"/>
    <mergeCell ref="M155:N155"/>
    <mergeCell ref="C156:F156"/>
    <mergeCell ref="G156:I156"/>
    <mergeCell ref="J156:L156"/>
    <mergeCell ref="M156:N156"/>
    <mergeCell ref="C157:F157"/>
    <mergeCell ref="G157:I157"/>
    <mergeCell ref="J157:L157"/>
    <mergeCell ref="M157:N157"/>
    <mergeCell ref="C160:F160"/>
    <mergeCell ref="G160:I160"/>
    <mergeCell ref="J160:L160"/>
    <mergeCell ref="M160:N160"/>
    <mergeCell ref="C161:F161"/>
    <mergeCell ref="G161:I161"/>
    <mergeCell ref="J161:L161"/>
    <mergeCell ref="M161:N161"/>
    <mergeCell ref="C158:F158"/>
    <mergeCell ref="G158:I158"/>
    <mergeCell ref="J158:L158"/>
    <mergeCell ref="M158:N158"/>
    <mergeCell ref="C159:F159"/>
    <mergeCell ref="G159:I159"/>
    <mergeCell ref="J159:L159"/>
    <mergeCell ref="M159:N159"/>
    <mergeCell ref="C164:F164"/>
    <mergeCell ref="G164:I164"/>
    <mergeCell ref="J164:L164"/>
    <mergeCell ref="M164:N164"/>
    <mergeCell ref="C165:E165"/>
    <mergeCell ref="G165:I165"/>
    <mergeCell ref="J165:L165"/>
    <mergeCell ref="M165:N165"/>
    <mergeCell ref="C162:F162"/>
    <mergeCell ref="G162:I162"/>
    <mergeCell ref="J162:L162"/>
    <mergeCell ref="M162:N162"/>
    <mergeCell ref="C163:F163"/>
    <mergeCell ref="G163:I163"/>
    <mergeCell ref="J163:L163"/>
    <mergeCell ref="M163:N163"/>
    <mergeCell ref="B166:N166"/>
    <mergeCell ref="C167:E167"/>
    <mergeCell ref="G167:K167"/>
    <mergeCell ref="L167:N167"/>
    <mergeCell ref="O167:O178"/>
    <mergeCell ref="P167:P178"/>
    <mergeCell ref="C168:E168"/>
    <mergeCell ref="G168:K168"/>
    <mergeCell ref="L168:N168"/>
    <mergeCell ref="C169:E169"/>
    <mergeCell ref="C172:E172"/>
    <mergeCell ref="G172:K172"/>
    <mergeCell ref="L172:N172"/>
    <mergeCell ref="C173:E173"/>
    <mergeCell ref="G173:K173"/>
    <mergeCell ref="L173:N173"/>
    <mergeCell ref="G169:K169"/>
    <mergeCell ref="L169:N169"/>
    <mergeCell ref="C170:E170"/>
    <mergeCell ref="G170:K170"/>
    <mergeCell ref="L170:N170"/>
    <mergeCell ref="C171:E171"/>
    <mergeCell ref="G171:K171"/>
    <mergeCell ref="L171:N171"/>
    <mergeCell ref="C176:E176"/>
    <mergeCell ref="G176:K176"/>
    <mergeCell ref="L176:N176"/>
    <mergeCell ref="C177:E177"/>
    <mergeCell ref="G177:K177"/>
    <mergeCell ref="L177:N177"/>
    <mergeCell ref="C174:E174"/>
    <mergeCell ref="G174:K174"/>
    <mergeCell ref="L174:N174"/>
    <mergeCell ref="C175:E175"/>
    <mergeCell ref="G175:K175"/>
    <mergeCell ref="L175:N175"/>
    <mergeCell ref="C178:E178"/>
    <mergeCell ref="G178:K178"/>
    <mergeCell ref="L178:N178"/>
    <mergeCell ref="C179:E179"/>
    <mergeCell ref="G179:N179"/>
    <mergeCell ref="O179:O190"/>
    <mergeCell ref="G184:N184"/>
    <mergeCell ref="C185:E185"/>
    <mergeCell ref="G185:N185"/>
    <mergeCell ref="C186:E186"/>
    <mergeCell ref="G186:N186"/>
    <mergeCell ref="C187:E187"/>
    <mergeCell ref="G187:N187"/>
    <mergeCell ref="C188:E188"/>
    <mergeCell ref="G188:N188"/>
    <mergeCell ref="C189:E189"/>
    <mergeCell ref="G189:N189"/>
    <mergeCell ref="P179:P190"/>
    <mergeCell ref="C180:E180"/>
    <mergeCell ref="G180:N180"/>
    <mergeCell ref="C181:E181"/>
    <mergeCell ref="G181:N181"/>
    <mergeCell ref="C182:E182"/>
    <mergeCell ref="G182:N182"/>
    <mergeCell ref="C183:E183"/>
    <mergeCell ref="G183:N183"/>
    <mergeCell ref="C184:E184"/>
    <mergeCell ref="C190:E190"/>
    <mergeCell ref="G190:N190"/>
    <mergeCell ref="L191:N191"/>
    <mergeCell ref="O191:O202"/>
    <mergeCell ref="C195:E195"/>
    <mergeCell ref="G195:K195"/>
    <mergeCell ref="L195:N195"/>
    <mergeCell ref="C196:E196"/>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F259"/>
    <mergeCell ref="H259:N259"/>
    <mergeCell ref="C260:E260"/>
    <mergeCell ref="H260:N260"/>
    <mergeCell ref="O263:O267"/>
    <mergeCell ref="P263:P267"/>
    <mergeCell ref="C264:E264"/>
    <mergeCell ref="C265:E265"/>
    <mergeCell ref="C266:E266"/>
    <mergeCell ref="C267:E267"/>
    <mergeCell ref="C261:E261"/>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H341:I341"/>
    <mergeCell ref="J341:K341"/>
    <mergeCell ref="H328:I328"/>
    <mergeCell ref="C337:K337"/>
    <mergeCell ref="D338:I338"/>
    <mergeCell ref="J338:K338"/>
    <mergeCell ref="D339:I339"/>
    <mergeCell ref="J339:K339"/>
    <mergeCell ref="D340:G340"/>
    <mergeCell ref="H340:I340"/>
    <mergeCell ref="J340:K340"/>
    <mergeCell ref="D334:G334"/>
    <mergeCell ref="H334:I334"/>
    <mergeCell ref="J334:K334"/>
    <mergeCell ref="H335:I335"/>
    <mergeCell ref="J335:K335"/>
    <mergeCell ref="D336:I336"/>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C373:G373"/>
    <mergeCell ref="J373:N373"/>
    <mergeCell ref="C374:G374"/>
    <mergeCell ref="J374:N374"/>
    <mergeCell ref="O374:O37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B378:G378"/>
    <mergeCell ref="H378:N378"/>
    <mergeCell ref="O378:P378"/>
    <mergeCell ref="B379:P379"/>
    <mergeCell ref="C380:G380"/>
    <mergeCell ref="H380:I380"/>
    <mergeCell ref="K380:N380"/>
    <mergeCell ref="C376:G376"/>
    <mergeCell ref="H376:I376"/>
    <mergeCell ref="J376:J377"/>
    <mergeCell ref="K376:N377"/>
    <mergeCell ref="O376:O377"/>
    <mergeCell ref="P376:P377"/>
    <mergeCell ref="C377:G377"/>
    <mergeCell ref="H377:I377"/>
    <mergeCell ref="C381:G381"/>
    <mergeCell ref="H381:I381"/>
    <mergeCell ref="K381:N381"/>
    <mergeCell ref="C382:G382"/>
    <mergeCell ref="H382:I382"/>
    <mergeCell ref="J382:J383"/>
    <mergeCell ref="K382:N382"/>
    <mergeCell ref="D383:G383"/>
    <mergeCell ref="H383:I383"/>
    <mergeCell ref="K383:N383"/>
    <mergeCell ref="B388:O388"/>
    <mergeCell ref="C386:G386"/>
    <mergeCell ref="H386:I386"/>
    <mergeCell ref="K386:N386"/>
    <mergeCell ref="C387:G387"/>
    <mergeCell ref="H387:I387"/>
    <mergeCell ref="K387:N387"/>
    <mergeCell ref="C384:G384"/>
    <mergeCell ref="H384:I384"/>
    <mergeCell ref="K384:N384"/>
    <mergeCell ref="C385:G385"/>
    <mergeCell ref="H385:I385"/>
    <mergeCell ref="K385:N385"/>
  </mergeCells>
  <phoneticPr fontId="2" type="noConversion"/>
  <conditionalFormatting sqref="F73:F75">
    <cfRule type="containsBlanks" dxfId="605" priority="181">
      <formula>LEN(TRIM(F73))=0</formula>
    </cfRule>
  </conditionalFormatting>
  <conditionalFormatting sqref="F77:F81">
    <cfRule type="containsBlanks" dxfId="604" priority="149">
      <formula>LEN(TRIM(F77))=0</formula>
    </cfRule>
  </conditionalFormatting>
  <conditionalFormatting sqref="F180:F190">
    <cfRule type="containsBlanks" dxfId="603" priority="182">
      <formula>LEN(TRIM(F180))=0</formula>
    </cfRule>
  </conditionalFormatting>
  <conditionalFormatting sqref="F257:F258">
    <cfRule type="containsBlanks" dxfId="602" priority="187">
      <formula>LEN(TRIM(F257))=0</formula>
    </cfRule>
  </conditionalFormatting>
  <conditionalFormatting sqref="F260">
    <cfRule type="expression" dxfId="601" priority="30">
      <formula>AND(F258="No",#REF!="No")</formula>
    </cfRule>
  </conditionalFormatting>
  <conditionalFormatting sqref="F260:F267">
    <cfRule type="containsBlanks" dxfId="600" priority="186">
      <formula>LEN(TRIM(F260))=0</formula>
    </cfRule>
  </conditionalFormatting>
  <conditionalFormatting sqref="F261">
    <cfRule type="expression" dxfId="599" priority="5">
      <formula>AND(F258="No",#REF!="No")</formula>
    </cfRule>
  </conditionalFormatting>
  <conditionalFormatting sqref="F262">
    <cfRule type="expression" dxfId="598" priority="4">
      <formula>AND(F258="No",#REF!="No")</formula>
    </cfRule>
  </conditionalFormatting>
  <conditionalFormatting sqref="F264:F267">
    <cfRule type="expression" dxfId="597" priority="52">
      <formula>$F$263="No"</formula>
    </cfRule>
  </conditionalFormatting>
  <conditionalFormatting sqref="F273:F277">
    <cfRule type="containsBlanks" dxfId="596" priority="172">
      <formula>LEN(TRIM(F273))=0</formula>
    </cfRule>
  </conditionalFormatting>
  <conditionalFormatting sqref="F81:G81">
    <cfRule type="expression" dxfId="595" priority="34">
      <formula>OR($F$80="No",$F$80="Don't know",$F$80="Not applicable")</formula>
    </cfRule>
  </conditionalFormatting>
  <conditionalFormatting sqref="F250:G250 F251 F252:G252 F253 F254:G254">
    <cfRule type="containsBlanks" dxfId="594" priority="169">
      <formula>LEN(TRIM(F250))=0</formula>
    </cfRule>
  </conditionalFormatting>
  <conditionalFormatting sqref="F86:J86">
    <cfRule type="containsBlanks" dxfId="593" priority="108">
      <formula>LEN(TRIM(F86))=0</formula>
    </cfRule>
  </conditionalFormatting>
  <conditionalFormatting sqref="F226:J226">
    <cfRule type="expression" dxfId="592" priority="45">
      <formula>OR($H$225="No",$H$225="Don't know",$H$225="Not applicable (no fees)")</formula>
    </cfRule>
  </conditionalFormatting>
  <conditionalFormatting sqref="F228:J228">
    <cfRule type="expression" dxfId="591" priority="44">
      <formula>$H$227="No"</formula>
    </cfRule>
  </conditionalFormatting>
  <conditionalFormatting sqref="F45:M45">
    <cfRule type="expression" dxfId="590" priority="97">
      <formula>OR($I$42="No",$I$42="Don't know")</formula>
    </cfRule>
  </conditionalFormatting>
  <conditionalFormatting sqref="F47:M47 F45:M45 F52:M56">
    <cfRule type="containsBlanks" dxfId="589" priority="118">
      <formula>LEN(TRIM(F45))=0</formula>
    </cfRule>
  </conditionalFormatting>
  <conditionalFormatting sqref="F47:M47">
    <cfRule type="expression" dxfId="588" priority="98">
      <formula>OR($I$42="No",$I$42="Don't know")</formula>
    </cfRule>
  </conditionalFormatting>
  <conditionalFormatting sqref="F8:N8">
    <cfRule type="expression" dxfId="587" priority="94">
      <formula>OR($I$6="No",$I$6="Don't know")</formula>
    </cfRule>
    <cfRule type="containsBlanks" dxfId="586" priority="206">
      <formula>LEN(TRIM(F8))=0</formula>
    </cfRule>
    <cfRule type="expression" dxfId="585" priority="210">
      <formula>$N$13="No"</formula>
    </cfRule>
    <cfRule type="expression" dxfId="584" priority="211">
      <formula>$N$13="Not applicable"</formula>
    </cfRule>
    <cfRule type="expression" dxfId="583" priority="212">
      <formula>$N$13="Don't know"</formula>
    </cfRule>
  </conditionalFormatting>
  <conditionalFormatting sqref="F86:N89">
    <cfRule type="expression" dxfId="582" priority="91">
      <formula>OR($H$84="No",$H$84="Don't know")</formula>
    </cfRule>
  </conditionalFormatting>
  <conditionalFormatting sqref="G139">
    <cfRule type="containsBlanks" dxfId="581" priority="202">
      <formula>LEN(TRIM(G139))=0</formula>
    </cfRule>
  </conditionalFormatting>
  <conditionalFormatting sqref="G154:G164">
    <cfRule type="containsBlanks" dxfId="580" priority="86">
      <formula>LEN(TRIM(G154))=0</formula>
    </cfRule>
  </conditionalFormatting>
  <conditionalFormatting sqref="G256">
    <cfRule type="containsBlanks" dxfId="579" priority="168">
      <formula>LEN(TRIM(G256))=0</formula>
    </cfRule>
  </conditionalFormatting>
  <conditionalFormatting sqref="G271 F273:G277">
    <cfRule type="expression" dxfId="578" priority="51">
      <formula>OR($G$269="No",$G$269="Don't know")</formula>
    </cfRule>
  </conditionalFormatting>
  <conditionalFormatting sqref="G271 G269">
    <cfRule type="containsBlanks" dxfId="577" priority="171">
      <formula>LEN(TRIM(G269))=0</formula>
    </cfRule>
  </conditionalFormatting>
  <conditionalFormatting sqref="G151:I151">
    <cfRule type="expression" dxfId="576" priority="90">
      <formula>OR($I$94="No",$I$94="Don't know")</formula>
    </cfRule>
  </conditionalFormatting>
  <conditionalFormatting sqref="G152:I152">
    <cfRule type="expression" dxfId="575" priority="88">
      <formula>OR($I$97="No",$I$97="Don't know")</formula>
    </cfRule>
  </conditionalFormatting>
  <conditionalFormatting sqref="G153:I154">
    <cfRule type="expression" dxfId="574" priority="85">
      <formula>OR($I$100="No",$I$100="Don't know")</formula>
    </cfRule>
  </conditionalFormatting>
  <conditionalFormatting sqref="G155:I155">
    <cfRule type="expression" dxfId="573" priority="82">
      <formula>OR($I$103="No",$I$103="Don't know")</formula>
    </cfRule>
  </conditionalFormatting>
  <conditionalFormatting sqref="G156:I156">
    <cfRule type="expression" dxfId="572" priority="80">
      <formula>OR($I$106="No",$I$106="Don't know")</formula>
    </cfRule>
  </conditionalFormatting>
  <conditionalFormatting sqref="G157:I157">
    <cfRule type="expression" dxfId="571" priority="78">
      <formula>OR($I$109="No",$I$109="Don't know")</formula>
    </cfRule>
  </conditionalFormatting>
  <conditionalFormatting sqref="G158:I158">
    <cfRule type="expression" dxfId="570" priority="76">
      <formula>OR($I$112="No",$I$112="Don't know")</formula>
    </cfRule>
  </conditionalFormatting>
  <conditionalFormatting sqref="G159:I159">
    <cfRule type="expression" dxfId="569" priority="74">
      <formula>OR($I$115="No",$I$115="Don't know")</formula>
    </cfRule>
  </conditionalFormatting>
  <conditionalFormatting sqref="G160:I160">
    <cfRule type="expression" dxfId="568" priority="72">
      <formula>OR($I$118="No",$I$118="Don't know")</formula>
    </cfRule>
  </conditionalFormatting>
  <conditionalFormatting sqref="G161:I161">
    <cfRule type="expression" dxfId="567" priority="70">
      <formula>OR($I$121="No",$I$121="Don't know")</formula>
    </cfRule>
  </conditionalFormatting>
  <conditionalFormatting sqref="G162:I162">
    <cfRule type="expression" dxfId="566" priority="68">
      <formula>OR($I$124="No",$I$124="Don't know")</formula>
    </cfRule>
  </conditionalFormatting>
  <conditionalFormatting sqref="G163:I163">
    <cfRule type="expression" dxfId="565" priority="65">
      <formula>OR($I$127="No",$I$127="Don't know")</formula>
    </cfRule>
  </conditionalFormatting>
  <conditionalFormatting sqref="G164:I164">
    <cfRule type="expression" dxfId="564" priority="64">
      <formula>OR($I$130="No",$I$130="Don't know")</formula>
    </cfRule>
  </conditionalFormatting>
  <conditionalFormatting sqref="H38:J39">
    <cfRule type="expression" dxfId="563" priority="92">
      <formula>OR($J$35="No",$J$35="Don't know")</formula>
    </cfRule>
    <cfRule type="containsBlanks" dxfId="562" priority="204">
      <formula>LEN(TRIM(H38))=0</formula>
    </cfRule>
  </conditionalFormatting>
  <conditionalFormatting sqref="G71:J71 F73:G75 F77:G81">
    <cfRule type="expression" dxfId="561" priority="35">
      <formula>($J$59=0)</formula>
    </cfRule>
  </conditionalFormatting>
  <conditionalFormatting sqref="G71:J71">
    <cfRule type="expression" dxfId="560" priority="37">
      <formula>OR($J$70="No",$J$70="Don't know",$J$70="Not applicable")</formula>
    </cfRule>
    <cfRule type="containsBlanks" dxfId="559" priority="170">
      <formula>LEN(TRIM(G71))=0</formula>
    </cfRule>
  </conditionalFormatting>
  <conditionalFormatting sqref="G95:J96">
    <cfRule type="containsBlanks" dxfId="558" priority="32">
      <formula>LEN(TRIM(G95))=0</formula>
    </cfRule>
  </conditionalFormatting>
  <conditionalFormatting sqref="G98:J99">
    <cfRule type="containsBlanks" dxfId="557" priority="28">
      <formula>LEN(TRIM(G98))=0</formula>
    </cfRule>
  </conditionalFormatting>
  <conditionalFormatting sqref="G101:J102">
    <cfRule type="containsBlanks" dxfId="556" priority="27">
      <formula>LEN(TRIM(G101))=0</formula>
    </cfRule>
  </conditionalFormatting>
  <conditionalFormatting sqref="G104:J105">
    <cfRule type="containsBlanks" dxfId="555" priority="26">
      <formula>LEN(TRIM(G104))=0</formula>
    </cfRule>
  </conditionalFormatting>
  <conditionalFormatting sqref="G107:J108">
    <cfRule type="containsBlanks" dxfId="554" priority="25">
      <formula>LEN(TRIM(G107))=0</formula>
    </cfRule>
  </conditionalFormatting>
  <conditionalFormatting sqref="G110:J111">
    <cfRule type="containsBlanks" dxfId="553" priority="24">
      <formula>LEN(TRIM(G110))=0</formula>
    </cfRule>
  </conditionalFormatting>
  <conditionalFormatting sqref="G113:J114">
    <cfRule type="containsBlanks" dxfId="552" priority="23">
      <formula>LEN(TRIM(G113))=0</formula>
    </cfRule>
  </conditionalFormatting>
  <conditionalFormatting sqref="G116:J117">
    <cfRule type="containsBlanks" dxfId="551" priority="22">
      <formula>LEN(TRIM(G116))=0</formula>
    </cfRule>
  </conditionalFormatting>
  <conditionalFormatting sqref="G119:J120">
    <cfRule type="containsBlanks" dxfId="550" priority="21">
      <formula>LEN(TRIM(G119))=0</formula>
    </cfRule>
  </conditionalFormatting>
  <conditionalFormatting sqref="G122:J123">
    <cfRule type="containsBlanks" dxfId="549" priority="20">
      <formula>LEN(TRIM(G122))=0</formula>
    </cfRule>
  </conditionalFormatting>
  <conditionalFormatting sqref="G125:J126">
    <cfRule type="containsBlanks" dxfId="548" priority="1">
      <formula>LEN(TRIM(G125))=0</formula>
    </cfRule>
  </conditionalFormatting>
  <conditionalFormatting sqref="G128:J129">
    <cfRule type="containsBlanks" dxfId="547" priority="19">
      <formula>LEN(TRIM(G128))=0</formula>
    </cfRule>
  </conditionalFormatting>
  <conditionalFormatting sqref="G131:J132">
    <cfRule type="containsBlanks" dxfId="546" priority="18">
      <formula>LEN(TRIM(G131))=0</formula>
    </cfRule>
  </conditionalFormatting>
  <conditionalFormatting sqref="G168:K178">
    <cfRule type="expression" dxfId="545" priority="59">
      <formula>OR($F168="No",$F168="Don't know")</formula>
    </cfRule>
  </conditionalFormatting>
  <conditionalFormatting sqref="G180:N190">
    <cfRule type="expression" dxfId="544" priority="58">
      <formula>OR($F180="No",$F180="Don't know")</formula>
    </cfRule>
  </conditionalFormatting>
  <conditionalFormatting sqref="G192:N202">
    <cfRule type="expression" dxfId="543" priority="57">
      <formula>OR($F192="No",$F192="Don't know")</formula>
    </cfRule>
  </conditionalFormatting>
  <conditionalFormatting sqref="G204:N214">
    <cfRule type="expression" dxfId="542" priority="56">
      <formula>OR($F204="No",$F204="Don't know")</formula>
    </cfRule>
  </conditionalFormatting>
  <conditionalFormatting sqref="H141:H142">
    <cfRule type="containsBlanks" dxfId="541" priority="122">
      <formula>LEN(TRIM(H141))=0</formula>
    </cfRule>
  </conditionalFormatting>
  <conditionalFormatting sqref="H141:H144">
    <cfRule type="expression" dxfId="540" priority="119">
      <formula>#REF!="Don't know"</formula>
    </cfRule>
    <cfRule type="expression" dxfId="539" priority="120">
      <formula>#REF!="No"</formula>
    </cfRule>
  </conditionalFormatting>
  <conditionalFormatting sqref="H143">
    <cfRule type="containsBlanks" dxfId="538" priority="123">
      <formula>LEN(TRIM(H143))=0</formula>
    </cfRule>
  </conditionalFormatting>
  <conditionalFormatting sqref="H144:H145">
    <cfRule type="containsBlanks" dxfId="537" priority="121">
      <formula>LEN(TRIM(H144))=0</formula>
    </cfRule>
  </conditionalFormatting>
  <conditionalFormatting sqref="H145">
    <cfRule type="expression" dxfId="536" priority="195">
      <formula>#REF!="Don't know"</formula>
    </cfRule>
    <cfRule type="expression" dxfId="535" priority="196">
      <formula>#REF!="No"</formula>
    </cfRule>
  </conditionalFormatting>
  <conditionalFormatting sqref="H147 K141">
    <cfRule type="expression" dxfId="534" priority="198">
      <formula>#REF!="Don't know"</formula>
    </cfRule>
    <cfRule type="expression" dxfId="533" priority="199">
      <formula>#REF!="No"</formula>
    </cfRule>
  </conditionalFormatting>
  <conditionalFormatting sqref="H147">
    <cfRule type="containsBlanks" dxfId="532" priority="197">
      <formula>LEN(TRIM(H147))=0</formula>
    </cfRule>
  </conditionalFormatting>
  <conditionalFormatting sqref="H215">
    <cfRule type="containsBlanks" dxfId="531" priority="175">
      <formula>LEN(TRIM(H215))=0</formula>
    </cfRule>
    <cfRule type="expression" dxfId="530" priority="176">
      <formula>#REF!="Don't know"</formula>
    </cfRule>
    <cfRule type="expression" dxfId="529" priority="177">
      <formula>#REF!="No"</formula>
    </cfRule>
  </conditionalFormatting>
  <conditionalFormatting sqref="H217:H220">
    <cfRule type="containsBlanks" dxfId="528" priority="178">
      <formula>LEN(TRIM(H217))=0</formula>
    </cfRule>
    <cfRule type="expression" dxfId="527" priority="179">
      <formula>$H$148="Don't know"</formula>
    </cfRule>
    <cfRule type="expression" dxfId="526" priority="180">
      <formula>$H$148="no"</formula>
    </cfRule>
  </conditionalFormatting>
  <conditionalFormatting sqref="H223:H225">
    <cfRule type="containsBlanks" dxfId="525" priority="148">
      <formula>LEN(TRIM(H223))=0</formula>
    </cfRule>
  </conditionalFormatting>
  <conditionalFormatting sqref="H227">
    <cfRule type="containsBlanks" dxfId="524" priority="147">
      <formula>LEN(TRIM(H227))=0</formula>
    </cfRule>
  </conditionalFormatting>
  <conditionalFormatting sqref="H315">
    <cfRule type="expression" dxfId="523" priority="29">
      <formula>H314 = "No"</formula>
    </cfRule>
  </conditionalFormatting>
  <conditionalFormatting sqref="H317:H318">
    <cfRule type="containsBlanks" dxfId="522" priority="191">
      <formula>LEN(TRIM(H317))=0</formula>
    </cfRule>
  </conditionalFormatting>
  <conditionalFormatting sqref="H320">
    <cfRule type="containsBlanks" dxfId="521" priority="188">
      <formula>LEN(TRIM(H320))=0</formula>
    </cfRule>
  </conditionalFormatting>
  <conditionalFormatting sqref="H373:H374">
    <cfRule type="containsBlanks" dxfId="520" priority="157">
      <formula>LEN(TRIM(H373))=0</formula>
    </cfRule>
  </conditionalFormatting>
  <conditionalFormatting sqref="H377 H376:I376">
    <cfRule type="containsBlanks" dxfId="519" priority="173">
      <formula>LEN(TRIM(H376))=0</formula>
    </cfRule>
  </conditionalFormatting>
  <conditionalFormatting sqref="H380:H386">
    <cfRule type="containsBlanks" dxfId="518" priority="39">
      <formula>LEN(TRIM(H380))=0</formula>
    </cfRule>
  </conditionalFormatting>
  <conditionalFormatting sqref="H380:H387">
    <cfRule type="containsBlanks" priority="3">
      <formula>LEN(TRIM(H380))=0</formula>
    </cfRule>
  </conditionalFormatting>
  <conditionalFormatting sqref="H387">
    <cfRule type="containsBlanks" dxfId="517" priority="2">
      <formula>LEN(TRIM(H387))=0</formula>
    </cfRule>
  </conditionalFormatting>
  <conditionalFormatting sqref="H376:I376 H377">
    <cfRule type="containsBlanks" priority="174">
      <formula>LEN(TRIM(H376))=0</formula>
    </cfRule>
  </conditionalFormatting>
  <conditionalFormatting sqref="H377:I377">
    <cfRule type="expression" dxfId="516" priority="33">
      <formula>OR($H$376="No PSE plan started/developed",$H$376="Don't know",$H$376="Yes PSE plan but no FP/RH component")</formula>
    </cfRule>
  </conditionalFormatting>
  <conditionalFormatting sqref="H381:I381">
    <cfRule type="expression" dxfId="515" priority="38">
      <formula>OR($H$380="No",$H$380="Don't know")</formula>
    </cfRule>
  </conditionalFormatting>
  <conditionalFormatting sqref="H141:J144">
    <cfRule type="expression" dxfId="514" priority="95">
      <formula>OR($G$139="No",$G$139="Don't know")</formula>
    </cfRule>
  </conditionalFormatting>
  <conditionalFormatting sqref="H146:J146">
    <cfRule type="expression" dxfId="513" priority="62">
      <formula>OR($H$145="No",$H$145="Don't know")</formula>
    </cfRule>
  </conditionalFormatting>
  <conditionalFormatting sqref="H148:J148">
    <cfRule type="expression" dxfId="512" priority="61">
      <formula>OR($H$147="No",$H$147="Don't know")</formula>
    </cfRule>
  </conditionalFormatting>
  <conditionalFormatting sqref="H217:J221">
    <cfRule type="expression" dxfId="511" priority="55">
      <formula>OR($H$215="No",$H$215="Don't know")</formula>
    </cfRule>
  </conditionalFormatting>
  <conditionalFormatting sqref="H225:J225">
    <cfRule type="expression" dxfId="510" priority="54">
      <formula>AND($H$223="No",$H$224="No")</formula>
    </cfRule>
  </conditionalFormatting>
  <conditionalFormatting sqref="H230:J231">
    <cfRule type="expression" dxfId="509" priority="53">
      <formula>AND($H$223="No",$H$224="No")</formula>
    </cfRule>
  </conditionalFormatting>
  <conditionalFormatting sqref="H231:J231">
    <cfRule type="expression" dxfId="508" priority="43">
      <formula>OR($H$230="No","Don't know")</formula>
    </cfRule>
  </conditionalFormatting>
  <conditionalFormatting sqref="H306:J306">
    <cfRule type="expression" dxfId="507" priority="49">
      <formula>OR($H$305="No",$H$305="Don't know")</formula>
    </cfRule>
  </conditionalFormatting>
  <conditionalFormatting sqref="H307:J307">
    <cfRule type="expression" dxfId="506" priority="50">
      <formula>OR($H$306="No",$H$306="Don't know",$H$305="No",$H$305="Don't know")</formula>
    </cfRule>
  </conditionalFormatting>
  <conditionalFormatting sqref="H315:J315">
    <cfRule type="containsBlanks" dxfId="505" priority="154">
      <formula>LEN(TRIM(H315))=0</formula>
    </cfRule>
  </conditionalFormatting>
  <conditionalFormatting sqref="H319:J319">
    <cfRule type="expression" dxfId="504" priority="48">
      <formula>OR($H$318="No",$H$318="Don't know")</formula>
    </cfRule>
    <cfRule type="containsBlanks" dxfId="503" priority="153">
      <formula>LEN(TRIM(H319))=0</formula>
    </cfRule>
  </conditionalFormatting>
  <conditionalFormatting sqref="H321:J321">
    <cfRule type="expression" dxfId="502" priority="47">
      <formula>OR($H$320="No",$H$320="Don't know",$H$320="Not applicable")</formula>
    </cfRule>
  </conditionalFormatting>
  <conditionalFormatting sqref="H322:J322">
    <cfRule type="expression" dxfId="501" priority="46">
      <formula>$H$320="Yes"</formula>
    </cfRule>
    <cfRule type="containsBlanks" dxfId="500" priority="152">
      <formula>LEN(TRIM(H322))=0</formula>
    </cfRule>
  </conditionalFormatting>
  <conditionalFormatting sqref="H375:N375">
    <cfRule type="expression" dxfId="499" priority="42">
      <formula>OR($H$374="No",$H$374="Don't know")</formula>
    </cfRule>
  </conditionalFormatting>
  <conditionalFormatting sqref="I6">
    <cfRule type="expression" dxfId="498" priority="143">
      <formula>$N$13="No"</formula>
    </cfRule>
    <cfRule type="expression" dxfId="497" priority="144">
      <formula>$N$13="Not applicable"</formula>
    </cfRule>
    <cfRule type="expression" dxfId="496" priority="145">
      <formula>$N$13="Don't know"</formula>
    </cfRule>
    <cfRule type="containsBlanks" dxfId="495" priority="146">
      <formula>LEN(TRIM(I6))=0</formula>
    </cfRule>
  </conditionalFormatting>
  <conditionalFormatting sqref="I10:I12">
    <cfRule type="expression" dxfId="494" priority="106">
      <formula>$I$6="No"</formula>
    </cfRule>
  </conditionalFormatting>
  <conditionalFormatting sqref="I10:I18">
    <cfRule type="containsBlanks" dxfId="493" priority="139">
      <formula>LEN(TRIM(I10))=0</formula>
    </cfRule>
    <cfRule type="expression" dxfId="492" priority="140">
      <formula>$N$13="No"</formula>
    </cfRule>
    <cfRule type="expression" dxfId="491" priority="141">
      <formula>$N$13="Not applicable"</formula>
    </cfRule>
    <cfRule type="expression" dxfId="490" priority="142">
      <formula>$N$13="Don't know"</formula>
    </cfRule>
  </conditionalFormatting>
  <conditionalFormatting sqref="I10:I23">
    <cfRule type="expression" dxfId="489" priority="99">
      <formula>OR($I$6="No",$I$6="Don't know")</formula>
    </cfRule>
  </conditionalFormatting>
  <conditionalFormatting sqref="I19:I23">
    <cfRule type="expression" dxfId="488" priority="100">
      <formula>$I$6="No"</formula>
    </cfRule>
    <cfRule type="containsBlanks" dxfId="487" priority="101">
      <formula>LEN(TRIM(I19))=0</formula>
    </cfRule>
    <cfRule type="expression" dxfId="486" priority="102">
      <formula>$N$13="No"</formula>
    </cfRule>
    <cfRule type="expression" dxfId="485" priority="103">
      <formula>$N$13="Not applicable"</formula>
    </cfRule>
    <cfRule type="expression" dxfId="484" priority="104">
      <formula>$N$13="Don't know"</formula>
    </cfRule>
  </conditionalFormatting>
  <conditionalFormatting sqref="I42">
    <cfRule type="containsBlanks" dxfId="483" priority="189">
      <formula>LEN(TRIM(I42))=0</formula>
    </cfRule>
  </conditionalFormatting>
  <conditionalFormatting sqref="J25:J28">
    <cfRule type="containsBlanks" dxfId="482" priority="41">
      <formula>LEN(TRIM(J25))=0</formula>
    </cfRule>
  </conditionalFormatting>
  <conditionalFormatting sqref="J33">
    <cfRule type="containsBlanks" dxfId="481" priority="201">
      <formula>LEN(TRIM(J33))=0</formula>
    </cfRule>
  </conditionalFormatting>
  <conditionalFormatting sqref="J35">
    <cfRule type="containsBlanks" dxfId="480" priority="200">
      <formula>LEN(TRIM(J35))=0</formula>
    </cfRule>
  </conditionalFormatting>
  <conditionalFormatting sqref="J67:J70">
    <cfRule type="expression" dxfId="479" priority="36">
      <formula>($J$59=0)</formula>
    </cfRule>
    <cfRule type="containsBlanks" dxfId="478" priority="166">
      <formula>LEN(TRIM(J67))=0</formula>
    </cfRule>
  </conditionalFormatting>
  <conditionalFormatting sqref="J154:J164">
    <cfRule type="containsBlanks" dxfId="477" priority="84">
      <formula>LEN(TRIM(J154))=0</formula>
    </cfRule>
  </conditionalFormatting>
  <conditionalFormatting sqref="J326:J327">
    <cfRule type="containsBlanks" dxfId="476" priority="167">
      <formula>LEN(TRIM(J326))=0</formula>
    </cfRule>
  </conditionalFormatting>
  <conditionalFormatting sqref="J330">
    <cfRule type="containsBlanks" dxfId="475" priority="165">
      <formula>LEN(TRIM(J330))=0</formula>
    </cfRule>
  </conditionalFormatting>
  <conditionalFormatting sqref="J332:J333">
    <cfRule type="containsBlanks" dxfId="474" priority="129">
      <formula>LEN(TRIM(J332))=0</formula>
    </cfRule>
  </conditionalFormatting>
  <conditionalFormatting sqref="J336">
    <cfRule type="containsBlanks" dxfId="473" priority="164">
      <formula>LEN(TRIM(J336))=0</formula>
    </cfRule>
  </conditionalFormatting>
  <conditionalFormatting sqref="J338:J339">
    <cfRule type="containsBlanks" dxfId="472" priority="150">
      <formula>LEN(TRIM(J338))=0</formula>
    </cfRule>
  </conditionalFormatting>
  <conditionalFormatting sqref="J342">
    <cfRule type="containsBlanks" dxfId="471" priority="163">
      <formula>LEN(TRIM(J342))=0</formula>
    </cfRule>
  </conditionalFormatting>
  <conditionalFormatting sqref="J344:J345">
    <cfRule type="containsBlanks" dxfId="470" priority="128">
      <formula>LEN(TRIM(J344))=0</formula>
    </cfRule>
  </conditionalFormatting>
  <conditionalFormatting sqref="J348">
    <cfRule type="containsBlanks" dxfId="469" priority="162">
      <formula>LEN(TRIM(J348))=0</formula>
    </cfRule>
  </conditionalFormatting>
  <conditionalFormatting sqref="J350:J351">
    <cfRule type="containsBlanks" dxfId="468" priority="127">
      <formula>LEN(TRIM(J350))=0</formula>
    </cfRule>
  </conditionalFormatting>
  <conditionalFormatting sqref="J354">
    <cfRule type="containsBlanks" dxfId="467" priority="155">
      <formula>LEN(TRIM(J354))=0</formula>
    </cfRule>
  </conditionalFormatting>
  <conditionalFormatting sqref="J356:J357">
    <cfRule type="containsBlanks" dxfId="466" priority="126">
      <formula>LEN(TRIM(J356))=0</formula>
    </cfRule>
  </conditionalFormatting>
  <conditionalFormatting sqref="J360">
    <cfRule type="containsBlanks" dxfId="465" priority="161">
      <formula>LEN(TRIM(J360))=0</formula>
    </cfRule>
  </conditionalFormatting>
  <conditionalFormatting sqref="J362:J363">
    <cfRule type="containsBlanks" dxfId="464" priority="125">
      <formula>LEN(TRIM(J362))=0</formula>
    </cfRule>
  </conditionalFormatting>
  <conditionalFormatting sqref="J366">
    <cfRule type="containsBlanks" dxfId="463" priority="160">
      <formula>LEN(TRIM(J366))=0</formula>
    </cfRule>
  </conditionalFormatting>
  <conditionalFormatting sqref="J368:J369">
    <cfRule type="containsBlanks" dxfId="462" priority="124">
      <formula>LEN(TRIM(J368))=0</formula>
    </cfRule>
  </conditionalFormatting>
  <conditionalFormatting sqref="J372">
    <cfRule type="containsBlanks" dxfId="461" priority="159">
      <formula>LEN(TRIM(J372))=0</formula>
    </cfRule>
  </conditionalFormatting>
  <conditionalFormatting sqref="J151:L151">
    <cfRule type="expression" dxfId="460" priority="89">
      <formula>OR($G$94="No",$G$94="Don't know")</formula>
    </cfRule>
  </conditionalFormatting>
  <conditionalFormatting sqref="J152:L152">
    <cfRule type="expression" dxfId="459" priority="87">
      <formula>OR($G$97="No",$G$97="Don't know")</formula>
    </cfRule>
  </conditionalFormatting>
  <conditionalFormatting sqref="J153:L154">
    <cfRule type="expression" dxfId="458" priority="83">
      <formula>OR($G$100="No",$G$100="Don't know")</formula>
    </cfRule>
  </conditionalFormatting>
  <conditionalFormatting sqref="J155:L155">
    <cfRule type="expression" dxfId="457" priority="81">
      <formula>OR($G$103="No",$G$103="Don't know")</formula>
    </cfRule>
  </conditionalFormatting>
  <conditionalFormatting sqref="J156:L156">
    <cfRule type="expression" dxfId="456" priority="79">
      <formula>OR($G$106="No",$G$106="Don't know")</formula>
    </cfRule>
  </conditionalFormatting>
  <conditionalFormatting sqref="J157:L157">
    <cfRule type="expression" dxfId="455" priority="77">
      <formula>OR($G$109="No",$G$109="Don't know")</formula>
    </cfRule>
  </conditionalFormatting>
  <conditionalFormatting sqref="J158:L158">
    <cfRule type="expression" dxfId="454" priority="75">
      <formula>OR($G$112="No",$G$112="Don't know")</formula>
    </cfRule>
  </conditionalFormatting>
  <conditionalFormatting sqref="J159:L159">
    <cfRule type="expression" dxfId="453" priority="73">
      <formula>OR($G$115="No",$G$115="Don't know")</formula>
    </cfRule>
  </conditionalFormatting>
  <conditionalFormatting sqref="J160:L160">
    <cfRule type="expression" dxfId="452" priority="71">
      <formula>OR($G$118="No",$G$118="Don't know")</formula>
    </cfRule>
  </conditionalFormatting>
  <conditionalFormatting sqref="J161:L161">
    <cfRule type="expression" dxfId="451" priority="69">
      <formula>OR($G$121="No",$G$121="Don't know")</formula>
    </cfRule>
  </conditionalFormatting>
  <conditionalFormatting sqref="J162:L162">
    <cfRule type="expression" dxfId="450" priority="67">
      <formula>OR($G$124="No",$G$124="Don't know")</formula>
    </cfRule>
  </conditionalFormatting>
  <conditionalFormatting sqref="J163:L163">
    <cfRule type="expression" dxfId="449" priority="66">
      <formula>OR($G$127="No",$G$127="Don't know")</formula>
    </cfRule>
  </conditionalFormatting>
  <conditionalFormatting sqref="J164:L164">
    <cfRule type="expression" dxfId="448" priority="63">
      <formula>OR($G$130="No",$G$130="Don't know")</formula>
    </cfRule>
  </conditionalFormatting>
  <conditionalFormatting sqref="J139:N139">
    <cfRule type="expression" dxfId="447" priority="96">
      <formula>OR($G$139="No",$G$139="Don't know")</formula>
    </cfRule>
  </conditionalFormatting>
  <conditionalFormatting sqref="K94">
    <cfRule type="expression" dxfId="446" priority="31">
      <formula>OR($H$84="No",$H$84="Don't know")</formula>
    </cfRule>
  </conditionalFormatting>
  <conditionalFormatting sqref="K97">
    <cfRule type="expression" dxfId="445" priority="17">
      <formula>OR($H$84="No",$H$84="Don't know")</formula>
    </cfRule>
  </conditionalFormatting>
  <conditionalFormatting sqref="K100">
    <cfRule type="expression" dxfId="444" priority="16">
      <formula>OR($H$84="No",$H$84="Don't know")</formula>
    </cfRule>
  </conditionalFormatting>
  <conditionalFormatting sqref="K103">
    <cfRule type="expression" dxfId="443" priority="15">
      <formula>OR($H$84="No",$H$84="Don't know")</formula>
    </cfRule>
  </conditionalFormatting>
  <conditionalFormatting sqref="K106">
    <cfRule type="expression" dxfId="442" priority="14">
      <formula>OR($H$84="No",$H$84="Don't know")</formula>
    </cfRule>
  </conditionalFormatting>
  <conditionalFormatting sqref="K109">
    <cfRule type="expression" dxfId="441" priority="13">
      <formula>OR($H$84="No",$H$84="Don't know")</formula>
    </cfRule>
  </conditionalFormatting>
  <conditionalFormatting sqref="K112">
    <cfRule type="expression" dxfId="440" priority="12">
      <formula>OR($H$84="No",$H$84="Don't know")</formula>
    </cfRule>
  </conditionalFormatting>
  <conditionalFormatting sqref="K115">
    <cfRule type="expression" dxfId="439" priority="11">
      <formula>OR($H$84="No",$H$84="Don't know")</formula>
    </cfRule>
  </conditionalFormatting>
  <conditionalFormatting sqref="K118">
    <cfRule type="expression" dxfId="438" priority="10">
      <formula>OR($H$84="No",$H$84="Don't know")</formula>
    </cfRule>
  </conditionalFormatting>
  <conditionalFormatting sqref="K121">
    <cfRule type="expression" dxfId="437" priority="9">
      <formula>OR($H$84="No",$H$84="Don't know")</formula>
    </cfRule>
  </conditionalFormatting>
  <conditionalFormatting sqref="K124">
    <cfRule type="expression" dxfId="436" priority="8">
      <formula>OR($H$84="No",$H$84="Don't know")</formula>
    </cfRule>
  </conditionalFormatting>
  <conditionalFormatting sqref="K127">
    <cfRule type="expression" dxfId="435" priority="7">
      <formula>OR($H$84="No",$H$84="Don't know")</formula>
    </cfRule>
  </conditionalFormatting>
  <conditionalFormatting sqref="K130">
    <cfRule type="expression" dxfId="434" priority="6">
      <formula>OR($H$84="No",$H$84="Don't know")</formula>
    </cfRule>
  </conditionalFormatting>
  <conditionalFormatting sqref="K141 G151:G153 J151:J153 H230 F204:F214 K223 K233:K245 F248">
    <cfRule type="containsBlanks" dxfId="433" priority="203">
      <formula>LEN(TRIM(F141))=0</formula>
    </cfRule>
  </conditionalFormatting>
  <conditionalFormatting sqref="K247">
    <cfRule type="containsBlanks" dxfId="432" priority="192">
      <formula>LEN(TRIM(K247))=0</formula>
    </cfRule>
  </conditionalFormatting>
  <conditionalFormatting sqref="K19:N23">
    <cfRule type="expression" dxfId="431" priority="105">
      <formula>OR($I$6="No",$I$6="Don't know")</formula>
    </cfRule>
    <cfRule type="containsBlanks" dxfId="430" priority="156">
      <formula>LEN(TRIM(K19))=0</formula>
    </cfRule>
  </conditionalFormatting>
  <conditionalFormatting sqref="L168:L178 F168:F178">
    <cfRule type="containsBlanks" dxfId="429" priority="183">
      <formula>LEN(TRIM(F168))=0</formula>
    </cfRule>
  </conditionalFormatting>
  <conditionalFormatting sqref="L168:L178">
    <cfRule type="expression" dxfId="428" priority="184">
      <formula>$F$225="Don't know"</formula>
    </cfRule>
    <cfRule type="expression" dxfId="427" priority="185">
      <formula>$F$225="No"</formula>
    </cfRule>
  </conditionalFormatting>
  <conditionalFormatting sqref="L192:M202">
    <cfRule type="expression" dxfId="426" priority="193">
      <formula>$F$225="Don't know"</formula>
    </cfRule>
    <cfRule type="expression" dxfId="425" priority="194">
      <formula>$F$225="No"</formula>
    </cfRule>
    <cfRule type="expression" dxfId="424" priority="208">
      <formula>$F$225="Don't know"</formula>
    </cfRule>
    <cfRule type="expression" dxfId="423" priority="209">
      <formula>$F$225="No"</formula>
    </cfRule>
  </conditionalFormatting>
  <conditionalFormatting sqref="L10:N10">
    <cfRule type="expression" dxfId="422" priority="138">
      <formula>OR($I$10="No",$I$10="Don't know",$I$10="Not applicable")</formula>
    </cfRule>
  </conditionalFormatting>
  <conditionalFormatting sqref="L10:N18">
    <cfRule type="expression" dxfId="421" priority="93">
      <formula>OR($I$6="No",$I$6="Don't know")</formula>
    </cfRule>
  </conditionalFormatting>
  <conditionalFormatting sqref="L11:N11">
    <cfRule type="expression" dxfId="420" priority="137">
      <formula>OR($I$11="No",$I$11="Don't know",$I$11="Not applicable")</formula>
    </cfRule>
  </conditionalFormatting>
  <conditionalFormatting sqref="L12:N12">
    <cfRule type="expression" dxfId="419" priority="136">
      <formula>OR($I$12="No",$I$12="Don't know",$I$12="Not applicable")</formula>
    </cfRule>
  </conditionalFormatting>
  <conditionalFormatting sqref="L13:N13">
    <cfRule type="expression" dxfId="418" priority="135">
      <formula>OR($I$13="No",$I$13="Don't know",$I$13="Not applicable")</formula>
    </cfRule>
  </conditionalFormatting>
  <conditionalFormatting sqref="L14:N14">
    <cfRule type="expression" dxfId="417" priority="134">
      <formula>OR($I$14="No",$I$14="Don't know",$I$14="Not applicable")</formula>
    </cfRule>
  </conditionalFormatting>
  <conditionalFormatting sqref="L15:N15">
    <cfRule type="expression" dxfId="416" priority="133">
      <formula>OR($I$15="No",$I$15="Don't know",$I$15="Not applicable")</formula>
    </cfRule>
  </conditionalFormatting>
  <conditionalFormatting sqref="L16:N16">
    <cfRule type="expression" dxfId="415" priority="132">
      <formula>OR($I$16="No",$I$16="Don't know",$I$16="Not applicable")</formula>
    </cfRule>
  </conditionalFormatting>
  <conditionalFormatting sqref="L17:N17">
    <cfRule type="expression" dxfId="414" priority="130">
      <formula>OR($I$17="Neither",$I$17="Don't know",$I$17="Not applicable")</formula>
    </cfRule>
  </conditionalFormatting>
  <conditionalFormatting sqref="L18:N18">
    <cfRule type="expression" dxfId="413" priority="131">
      <formula>OR($I$18="No",$I$18="Don't know",$I$18="Not applicable")</formula>
    </cfRule>
  </conditionalFormatting>
  <conditionalFormatting sqref="L168:N178">
    <cfRule type="expression" dxfId="412" priority="60">
      <formula>OR($F168="No",$F168="Don't know")</formula>
    </cfRule>
  </conditionalFormatting>
  <conditionalFormatting sqref="L192:N202 H304:H306 H25:H26 H29:H32 H84 F192:F202 H281:I284 K281:L284 H286:I288 K286:L288 H290:I295 K290:L295 H297:I299 K297:L299 H308:H314 O314">
    <cfRule type="containsBlanks" dxfId="411" priority="207">
      <formula>LEN(TRIM(F25))=0</formula>
    </cfRule>
  </conditionalFormatting>
  <conditionalFormatting sqref="O6:O7">
    <cfRule type="containsBlanks" dxfId="410" priority="190">
      <formula>LEN(TRIM(O6))=0</formula>
    </cfRule>
  </conditionalFormatting>
  <conditionalFormatting sqref="O19:O21 O25:O28 O31:O33 O84 O139 O145 O147">
    <cfRule type="containsBlanks" dxfId="409" priority="205">
      <formula>LEN(TRIM(O19))=0</formula>
    </cfRule>
  </conditionalFormatting>
  <conditionalFormatting sqref="O52:O56">
    <cfRule type="containsBlanks" dxfId="408" priority="151">
      <formula>LEN(TRIM(O52))=0</formula>
    </cfRule>
  </conditionalFormatting>
  <conditionalFormatting sqref="O91:O137">
    <cfRule type="containsBlanks" dxfId="407" priority="117">
      <formula>LEN(TRIM(O91))=0</formula>
    </cfRule>
  </conditionalFormatting>
  <conditionalFormatting sqref="O150:O165">
    <cfRule type="containsBlanks" dxfId="406" priority="116">
      <formula>LEN(TRIM(O150))=0</formula>
    </cfRule>
  </conditionalFormatting>
  <conditionalFormatting sqref="O167:O228">
    <cfRule type="containsBlanks" dxfId="405" priority="115">
      <formula>LEN(TRIM(O167))=0</formula>
    </cfRule>
  </conditionalFormatting>
  <conditionalFormatting sqref="O230:O255">
    <cfRule type="containsBlanks" dxfId="404" priority="114">
      <formula>LEN(TRIM(O230))=0</formula>
    </cfRule>
  </conditionalFormatting>
  <conditionalFormatting sqref="O257:O267">
    <cfRule type="containsBlanks" dxfId="403" priority="113">
      <formula>LEN(TRIM(O257))=0</formula>
    </cfRule>
  </conditionalFormatting>
  <conditionalFormatting sqref="O269:O277">
    <cfRule type="containsBlanks" dxfId="402" priority="112">
      <formula>LEN(TRIM(O269))=0</formula>
    </cfRule>
  </conditionalFormatting>
  <conditionalFormatting sqref="O304:O310">
    <cfRule type="containsBlanks" dxfId="401" priority="111">
      <formula>LEN(TRIM(O304))=0</formula>
    </cfRule>
  </conditionalFormatting>
  <conditionalFormatting sqref="O317:O322">
    <cfRule type="containsBlanks" dxfId="400" priority="110">
      <formula>LEN(TRIM(O317))=0</formula>
    </cfRule>
  </conditionalFormatting>
  <conditionalFormatting sqref="O324:O372">
    <cfRule type="timePeriod" dxfId="399" priority="109" timePeriod="yesterday">
      <formula>FLOOR(O324,1)=TODAY()-1</formula>
    </cfRule>
    <cfRule type="containsBlanks" dxfId="398" priority="158">
      <formula>LEN(TRIM(O324))=0</formula>
    </cfRule>
  </conditionalFormatting>
  <dataValidations count="102">
    <dataValidation type="list" allowBlank="1" showInputMessage="1" showErrorMessage="1" sqref="J326:K326 J332:K332 J344:K344 J350:K350 J356:K356 J362:K362 J368:K368" xr:uid="{9ECEF35A-245A-4F73-886D-B82EA4ADD3F9}">
      <formula1>"WHO-prequalified, SRA, Both WHO-PQ and SRA,No SRA or WHO-PQ products registered,Don't know"</formula1>
    </dataValidation>
    <dataValidation type="list" allowBlank="1" showInputMessage="1" showErrorMessage="1" sqref="H225" xr:uid="{8EECE5A7-33F0-4608-816B-4F68707E905E}">
      <formula1>"Yes, No, Don't know,Not applicable (no fees)"</formula1>
    </dataValidation>
    <dataValidation type="list" allowBlank="1" showInputMessage="1" showErrorMessage="1" sqref="G271" xr:uid="{C2369AB6-2B1E-43E2-A596-726E1757430E}">
      <formula1>"Yes, No, Don't know, Not applicable (no LMIS)"</formula1>
    </dataValidation>
    <dataValidation type="list" allowBlank="1" showInputMessage="1" showErrorMessage="1" sqref="F260:F262 J67:J70" xr:uid="{6E17D71D-C64D-4384-A184-3BE47641B4C6}">
      <formula1>"Yes, No, Don't know,Not applicable"</formula1>
    </dataValidation>
    <dataValidation type="list" allowBlank="1" showInputMessage="1" showErrorMessage="1" sqref="F263 F257" xr:uid="{12F1D62B-B2A4-4899-B635-68A941D62A57}">
      <formula1>"Yes, No"</formula1>
    </dataValidation>
    <dataValidation type="list" allowBlank="1" showInputMessage="1" showErrorMessage="1" sqref="M47 M45 M52:M56" xr:uid="{19C75103-12BF-4192-99C9-9D5921E4134A}">
      <formula1>"Purchase/P.O. date,Shipment date,Delivery date,Other,Unknown,Not applicable"</formula1>
    </dataValidation>
    <dataValidation type="list" allowBlank="1" showInputMessage="1" showErrorMessage="1" sqref="H384:I384" xr:uid="{980953A9-795D-43A0-AEB8-627C59646043}">
      <formula1>"No impact, Reduced frequency of meetings, Prevented ability to meet, Don't know, Not applicable (no committee)"</formula1>
    </dataValidation>
    <dataValidation type="list" allowBlank="1" showInputMessage="1" showErrorMessage="1" sqref="F264:F267 I18 I10:I16 H230 H143:J143 I22:I23 L168:L178 H305:J306 L192:N202" xr:uid="{2EBCA3AD-073A-4A8D-9F6B-B282591AF390}">
      <formula1>"Yes, No, Don't know, Not applicable"</formula1>
    </dataValidation>
    <dataValidation type="list" allowBlank="1" showInputMessage="1" showErrorMessage="1" error="Please choose from the dropdown list." sqref="I21" xr:uid="{D2DC0C6B-9165-4C8F-8ABC-9D5DA95C2D04}">
      <formula1>"0 times, 1 time, 2-3 times, 4 or more times, Don't know, Not applicable"</formula1>
    </dataValidation>
    <dataValidation type="list" allowBlank="1" showInputMessage="1" showErrorMessage="1" sqref="H25 J25" xr:uid="{9E85CCCB-0B09-4C48-85F6-13CFD5D338FE}">
      <formula1>"January, February, March, April, May, June, July, August, September, October, November, December"</formula1>
    </dataValidation>
    <dataValidation type="list" allowBlank="1" showInputMessage="1" showErrorMessage="1" sqref="H31:J31" xr:uid="{D6D6DAD8-D214-4487-B63A-842912B5AFDA}">
      <formula1>"Annually, Twice a year, Quarterly, Monthly, Don’t Know, Other"</formula1>
    </dataValidation>
    <dataValidation type="list" allowBlank="1" showInputMessage="1" showErrorMessage="1" sqref="G98:K99 G131:N132 I42 F180:F190 K233:K245 H223:H224 G139 H147:J147 H145:J145 J33 H84 F168:F178 F192:F202 H215:J215 J35 H373:H374 F45 F47 G269 H227 I6 G128:N129 G95:J96 G135:J136 G101:N102 G104:N105 G107:N108 G110:N111 G113:N114 G116:N117 G119:N120 G122:N123 F204:F214 L99 M98:M99 G125:N126" xr:uid="{E16E3406-8C62-4097-991C-A51E0D174368}">
      <formula1>"Yes, No, Don't know"</formula1>
    </dataValidation>
    <dataValidation type="list" allowBlank="1" showInputMessage="1" showErrorMessage="1" sqref="F52:F56" xr:uid="{997CC184-6786-42B0-94FF-D3B9288BB7E7}">
      <formula1>"In-kind, Cash, Don't know, Not applicable"</formula1>
    </dataValidation>
    <dataValidation type="list" allowBlank="1" showInputMessage="1" showErrorMessage="1" sqref="J165:L165" xr:uid="{7E7669DB-4525-4154-8144-C90516840792}">
      <formula1>"Community Health Worker (or equivalent), Auxiliary Nurse, Auxiliary Nurse Midwife, Nurse, Pharmacist, Clinical Officer, Doctor, Don't Know, Not Applicable"</formula1>
    </dataValidation>
    <dataValidation type="list" allowBlank="1" showInputMessage="1" showErrorMessage="1" sqref="H322 H310 H314 H320 H318" xr:uid="{96510B4C-6C7B-4B7E-A694-EC3C4910B12A}">
      <formula1>"Yes, No, Don’t know, Not applicable"</formula1>
    </dataValidation>
    <dataValidation type="list" allowBlank="1" showInputMessage="1" showErrorMessage="1" sqref="H312:J313" xr:uid="{6F6739FC-FC90-4E49-828C-E251B9A37FF6}">
      <formula1>"Most were tested, Some were tested, None were tested, Don't know, Not applicable"</formula1>
    </dataValidation>
    <dataValidation type="list" allowBlank="1" showInputMessage="1" showErrorMessage="1" error="Please choose from the dropdown list." sqref="I19:I20" xr:uid="{092AF00E-53A5-4BD5-AE82-8918D8B105AA}">
      <formula1>"Yes, No, Don't know, Not applicable"</formula1>
    </dataValidation>
    <dataValidation type="list" allowBlank="1" showInputMessage="1" showErrorMessage="1" sqref="H308:J308" xr:uid="{0D0D0AF3-9A00-46C1-837F-5FB34035A55B}">
      <formula1>"Less than 6 months, 6 months to under 1 year, 1 year to 18 months, More than 18 months,Don’t know, Not applicable"</formula1>
    </dataValidation>
    <dataValidation type="list" allowBlank="1" showInputMessage="1" showErrorMessage="1" sqref="H309" xr:uid="{31B516E3-1A2F-42E4-B198-F38FBBC43071}">
      <formula1>"Yes,No,Don’t know, Not applicable"</formula1>
    </dataValidation>
    <dataValidation type="list" allowBlank="1" showInputMessage="1" showErrorMessage="1" sqref="H317:J317" xr:uid="{2BDFDF64-C8BD-4951-8B83-D7F68EF2069E}">
      <formula1>"0,1,2-3,More than 3, Don’t know"</formula1>
    </dataValidation>
    <dataValidation type="list" allowBlank="1" showInputMessage="1" showErrorMessage="1" sqref="H315:J315" xr:uid="{3055FB26-4291-4639-9C10-65D9B9470D57}">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9:J309 H217:J220 F73:G75 F77:G81" xr:uid="{F5F46079-82B7-4ACF-9FA7-6D9F73505702}">
      <formula1>"Yes,No,Don't know,Not applicable"</formula1>
    </dataValidation>
    <dataValidation type="list" allowBlank="1" showInputMessage="1" showErrorMessage="1" sqref="H319:J319" xr:uid="{2A6F77B9-906E-4BA4-A5DC-2974845D437B}">
      <formula1>"0-25%,26-50%,51-75%,76-100%, Don’t know, Not applicable"</formula1>
    </dataValidation>
    <dataValidation type="list" allowBlank="1" showInputMessage="1" showErrorMessage="1" sqref="H376:I376" xr:uid="{CF934265-5EB0-4F2A-8BE0-7ED05D9590BC}">
      <formula1>"Yes (PSE plan with FP/RH component),No PSE plan started/developed,Yes PSE plan but no FP/RH component,Don't know"</formula1>
    </dataValidation>
    <dataValidation type="list" allowBlank="1" showInputMessage="1" showErrorMessage="1" sqref="F273:G276" xr:uid="{10EC00A3-694D-4E3D-8867-DE0E42AB3171}">
      <formula1>"Yes: All public sector facilities included, Yes: Some public sector facilities included,None, Don't know, Not applicable"</formula1>
    </dataValidation>
    <dataValidation allowBlank="1" showInputMessage="1" showErrorMessage="1" error="Please choose from the dropdown list." sqref="K19:N23" xr:uid="{28E56025-9A70-44B3-BE3B-459191F90752}"/>
    <dataValidation type="list" allowBlank="1" showInputMessage="1" showErrorMessage="1" sqref="F250:G250" xr:uid="{CC110838-AC48-4949-82BA-F55A3D29372D}">
      <formula1>"Yes: Extensive social marketing,Yes: Some social marketing,No,Don't know"</formula1>
    </dataValidation>
    <dataValidation type="list" allowBlank="1" showInputMessage="1" showErrorMessage="1" sqref="F252:G252" xr:uid="{C87299C2-1342-404A-AE81-1DB47AFB94A2}">
      <formula1>"Yes: Extensive mobile phone outreach/education, Yes: Some mobile phone outreach/education, No, Don't Know"</formula1>
    </dataValidation>
    <dataValidation type="list" allowBlank="1" showInputMessage="1" showErrorMessage="1" sqref="F254:G254 H382:I383 H380:I380" xr:uid="{B517068C-E6FE-4C51-9E5F-ACF0A25E15AA}">
      <formula1>"Yes,No,Don't know"</formula1>
    </dataValidation>
    <dataValidation type="list" allowBlank="1" showInputMessage="1" showErrorMessage="1" sqref="G256" xr:uid="{6CBE8C8D-E7DE-4B24-9834-21ED8A5997A2}">
      <formula1>"0%,1-10%,11-20%,21-30%,31-40%,41-50%,51-60%,61-70%,71-80%,81-100%,Don't know,Not applicable"</formula1>
    </dataValidation>
    <dataValidation type="list" allowBlank="1" showInputMessage="1" showErrorMessage="1" sqref="F277:G277" xr:uid="{B2AD6830-95D6-4345-BCED-AE428E6368E9}">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7" xr:uid="{8F8E0713-163A-41C9-83AC-5F0254AAD455}">
      <formula1>"Ministry of Finance, Ministry of Planning,Both,Neither,Don't know, Not applicable"</formula1>
    </dataValidation>
    <dataValidation type="list" allowBlank="1" showInputMessage="1" showErrorMessage="1" error="Please choose from the dropdown list." prompt="Please select from the dropdown list" sqref="G68:I70" xr:uid="{DE0FCB99-204F-4A19-B573-0B73156524FF}">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H152:I153 H155:I164 K155:L164 K152:L153 G152:G164 J152:J164 G151:L151" xr:uid="{82B63F76-4DC0-447B-8194-607492829B9B}">
      <formula1>"Community Health Worker (or equivalent),Auxiliary Nurse,Auxiliary Nurse Midwife,Nurse,Pharmacist, Clinical Officer, Doctor, Don't Know, Not Applicable"</formula1>
    </dataValidation>
    <dataValidation type="list" allowBlank="1" showInputMessage="1" showErrorMessage="1" sqref="F251:G251" xr:uid="{E0791FDF-657B-4505-8598-E1D7A9D48FD4}">
      <formula1>"Yes: Extensive mass media,Yes: Some mass media,No,Don't know"</formula1>
    </dataValidation>
    <dataValidation type="list" allowBlank="1" showInputMessage="1" showErrorMessage="1" sqref="F253:G253" xr:uid="{010EE2F1-0599-4C91-ACFA-1FDE9A72D8C2}">
      <formula1>"Yes: Extensive community mobilization/engagement,Yes: Some community mobilization/engagement,No,Don't know"</formula1>
    </dataValidation>
    <dataValidation type="list" allowBlank="1" showInputMessage="1" showErrorMessage="1" sqref="H311:J311" xr:uid="{E8C4C6F7-9490-40C8-90E2-1E0673F18554}">
      <formula1>"Yes - ISO certified, Yes - WHO-PQ, Yes - both ISO certified and WHO-PQ,Neither, Don’t know, Not applicable"</formula1>
    </dataValidation>
    <dataValidation type="list" allowBlank="1" showInputMessage="1" showErrorMessage="1" sqref="J330:K330 J336:K336 J342:K342 J348:K348 J360:K360 J366:K366 J372:K372 J354:K354" xr:uid="{62C8CB20-B572-4551-AFF9-04BC289AE5FA}">
      <formula1>"0,1,2 or more,Don't know"</formula1>
    </dataValidation>
    <dataValidation type="list" allowBlank="1" showInputMessage="1" showErrorMessage="1" sqref="H304:J304" xr:uid="{771BDEA4-1589-4CC9-8A4D-8BF5F1086090}">
      <formula1>"Yes, No, Don’t know, Not applicable (No NMRA)"</formula1>
    </dataValidation>
    <dataValidation type="list" allowBlank="1" showInputMessage="1" showErrorMessage="1" sqref="H377:I377" xr:uid="{0958FE8E-9453-4C2A-BA4A-7213DE186422}">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38:K338" xr:uid="{EB5706DC-2C7D-4557-80F7-98D14BE57B2D}">
      <formula1>"WHO-prequalified, SRA, Both WHO-PQ and SRA,No SRA or WHO-PQ products registered,Don’t know"</formula1>
    </dataValidation>
    <dataValidation type="list" allowBlank="1" showInputMessage="1" showErrorMessage="1" sqref="J339:K339 J363 J369 J333 J327 J345 J351 J357" xr:uid="{F9ECCDC9-7EA1-4BEC-97A3-907CC71D9563}">
      <formula1>"0,1,2-3,More than 3,Don't know"</formula1>
    </dataValidation>
    <dataValidation type="list" allowBlank="1" showInputMessage="1" showErrorMessage="1" sqref="H144:J144" xr:uid="{80EB38A1-2458-4131-AFAB-AC9805503133}">
      <formula1>"Yes - high level of implementation, Yes - some implementation,Minimal or no implementation, Don't know, Not applicable (no strategy)"</formula1>
    </dataValidation>
    <dataValidation type="decimal" allowBlank="1" showInputMessage="1" showErrorMessage="1" error="Enter numeric value here only (in USD)." sqref="J27" xr:uid="{A058CF02-FECE-4600-AFE5-DCBA28F21986}">
      <formula1>0</formula1>
      <formula2>100000000</formula2>
    </dataValidation>
    <dataValidation type="decimal" allowBlank="1" showInputMessage="1" showErrorMessage="1" error="Enter a numeric quantity only." sqref="K52:L56" xr:uid="{2E7CAA78-9E4D-4AED-826E-311E630EEBB3}">
      <formula1>0</formula1>
      <formula2>1000000000</formula2>
    </dataValidation>
    <dataValidation type="decimal" allowBlank="1" showInputMessage="1" showErrorMessage="1" error="Enter a numeric quantity here only." sqref="K45:L45 K47:L47" xr:uid="{677E3383-892F-4A55-9107-1ADBE7045BD4}">
      <formula1>0</formula1>
      <formula2>1000000000</formula2>
    </dataValidation>
    <dataValidation type="custom" operator="lessThanOrEqual" allowBlank="1" showInputMessage="1" showErrorMessage="1" error="This number cannot exceed the total number of stock status observations (column I)." sqref="K290:K295 K281:K284 H286:H288 H281:H284 H290:H295 K286:K288 H297:H299 K297:K299" xr:uid="{63CB4C12-E8EE-4479-8D8B-0C0F7D90D9F2}">
      <formula1>H281&lt;=I281</formula1>
    </dataValidation>
    <dataValidation type="custom" allowBlank="1" showInputMessage="1" showErrorMessage="1" error="This number must be greater than or equal to the number of stocked out observations (Column H)." sqref="L290:L295 L281:L284 I286:I288 I281:I284 I290:I295 L286:L288 I297:I299 L297:L299" xr:uid="{19CFF6AA-077D-4C9A-B27E-7CAC45D8ECC1}">
      <formula1>I281&gt;=H281</formula1>
    </dataValidation>
    <dataValidation type="list" allowBlank="1" showInputMessage="1" showErrorMessage="1" sqref="J26" xr:uid="{34C8598A-E77D-4A41-913F-5127215258CD}">
      <formula1>"2017,2018,2019,2020,2021, 2022, 2023"</formula1>
    </dataValidation>
    <dataValidation type="list" allowBlank="1" showInputMessage="1" showErrorMessage="1" sqref="H386:I386" xr:uid="{71D7F59B-0149-4223-B8DD-D7CE86BC5344}">
      <formula1>"High Impact, Medium Impact, Low Impact, No Impact, Unknown"</formula1>
    </dataValidation>
    <dataValidation type="list" allowBlank="1" showInputMessage="1" showErrorMessage="1" sqref="H385:I385" xr:uid="{26EBA293-9403-4FFD-B018-7C394D892F4A}">
      <formula1>"All or most of the budget line shifted to COVID response, Some of the budget shifted,None of the budget shifted (i.e. no Impact), unknown, not applicable"</formula1>
    </dataValidation>
    <dataValidation allowBlank="1" showInputMessage="1" showErrorMessage="1" error="Enter a numeric value here only (in USD)." sqref="G38" xr:uid="{9E7FC777-1CDA-4550-AEC3-3C8D87414122}"/>
    <dataValidation type="list" allowBlank="1" showInputMessage="1" showErrorMessage="1" sqref="H29:J29" xr:uid="{9E8B7171-3591-477D-A740-709847F45E07}">
      <formula1>"Government - Central Level, Government - Subnational Level, US Government (USG), UNFPA, Other Donors, Other, Don't Know"</formula1>
    </dataValidation>
    <dataValidation type="list" allowBlank="1" showInputMessage="1" showErrorMessage="1" sqref="H26" xr:uid="{C391EFAB-F180-429F-9EB7-356B8246AA39}">
      <formula1>"2017,2018,2019,2020,2021,2022,2023"</formula1>
    </dataValidation>
    <dataValidation type="list" allowBlank="1" showInputMessage="1" showErrorMessage="1" sqref="F258" xr:uid="{D4D28167-D55B-401F-96D1-963F7C799EC7}">
      <formula1>"Yes, No, Don't know, Not Applicable"</formula1>
    </dataValidation>
    <dataValidation type="list" allowBlank="1" showInputMessage="1" showErrorMessage="1" sqref="O6:P18" xr:uid="{6B5A7C9E-88BC-43A2-9FB0-AB6A0F2BAD7B}">
      <formula1>$B$3:$B$5</formula1>
    </dataValidation>
    <dataValidation type="list" allowBlank="1" showInputMessage="1" showErrorMessage="1" sqref="O19:P19" xr:uid="{E3EBF044-28CF-4004-999E-31052AD822B8}">
      <formula1>$C$3:$C$5</formula1>
    </dataValidation>
    <dataValidation type="list" allowBlank="1" showInputMessage="1" showErrorMessage="1" sqref="O20:P20" xr:uid="{8FB39D3F-7145-4F21-8615-6CB577F3EF67}">
      <formula1>$D$3:$D$4</formula1>
    </dataValidation>
    <dataValidation type="list" allowBlank="1" showInputMessage="1" showErrorMessage="1" sqref="O21:P23" xr:uid="{806ED590-2CDB-4F8F-80F6-18BCEF8AC0F9}">
      <formula1>$E$3:$E$4</formula1>
    </dataValidation>
    <dataValidation type="list" allowBlank="1" showInputMessage="1" showErrorMessage="1" sqref="O25:P26" xr:uid="{3576A5E3-3774-4A47-99BA-46E5B92FAA2D}">
      <formula1>$F$3:$F$6</formula1>
    </dataValidation>
    <dataValidation type="list" allowBlank="1" showInputMessage="1" showErrorMessage="1" sqref="O31:P32" xr:uid="{17E79EFB-F02E-4895-9E37-575075040D93}">
      <formula1>$H$3:$H$4</formula1>
    </dataValidation>
    <dataValidation type="list" allowBlank="1" showInputMessage="1" showErrorMessage="1" sqref="O33:P33" xr:uid="{476EF312-AB3D-4171-AF30-B9AEA84B555B}">
      <formula1>$I$3:$I$4</formula1>
    </dataValidation>
    <dataValidation type="list" allowBlank="1" showInputMessage="1" showErrorMessage="1" sqref="O35:P35 O42:P42" xr:uid="{9861FA6A-0739-413F-BAF5-4162AF308977}">
      <formula1>$J$3:$J$7</formula1>
    </dataValidation>
    <dataValidation type="list" allowBlank="1" showInputMessage="1" showErrorMessage="1" sqref="P44:P49" xr:uid="{12106D62-18E5-4964-AEDA-8520313F1440}">
      <formula1>$K$3:$K$7</formula1>
    </dataValidation>
    <dataValidation type="list" allowBlank="1" showInputMessage="1" showErrorMessage="1" sqref="O52:P52" xr:uid="{35F3D6EB-222C-4B3B-B85D-65E4CFA799C8}">
      <formula1>$L$3:$L$4</formula1>
    </dataValidation>
    <dataValidation type="list" allowBlank="1" showInputMessage="1" showErrorMessage="1" sqref="O53:P53 O54:O56" xr:uid="{4B46A2AC-0A2A-40DA-8F62-2AD2352336F5}">
      <formula1>$M$3:$M$4</formula1>
    </dataValidation>
    <dataValidation type="list" allowBlank="1" showInputMessage="1" showErrorMessage="1" sqref="P54" xr:uid="{CD41B4C5-D70D-4051-B02B-03070EE2E11D}">
      <formula1>$N$3:$N$4</formula1>
    </dataValidation>
    <dataValidation type="list" allowBlank="1" showInputMessage="1" showErrorMessage="1" sqref="P55:P56" xr:uid="{29A45EB3-C361-4AFB-B8F4-1CEDD42451CF}">
      <formula1>$O$3:$O$4</formula1>
    </dataValidation>
    <dataValidation type="list" allowBlank="1" showInputMessage="1" showErrorMessage="1" sqref="O84:P89" xr:uid="{C9B62705-F882-4EFD-9E3C-1BFC1F046D32}">
      <formula1>$Q$3:$Q$6</formula1>
    </dataValidation>
    <dataValidation type="list" allowBlank="1" showInputMessage="1" showErrorMessage="1" sqref="O91:P91" xr:uid="{27C23DAC-106E-474D-815F-01DDB49ADCC0}">
      <formula1>$R$3:$R$8</formula1>
    </dataValidation>
    <dataValidation type="list" allowBlank="1" showInputMessage="1" showErrorMessage="1" sqref="O139:P139" xr:uid="{D566D222-377F-4280-8D60-B06DC352125C}">
      <formula1>$S$3:$S$4</formula1>
    </dataValidation>
    <dataValidation type="list" allowBlank="1" showInputMessage="1" showErrorMessage="1" sqref="O145:P148" xr:uid="{701B15FC-46BC-491A-BBA0-A1DEF4D83EB2}">
      <formula1>$T$3:$T$8</formula1>
    </dataValidation>
    <dataValidation type="list" allowBlank="1" showInputMessage="1" showErrorMessage="1" sqref="O150:P165" xr:uid="{053D37D7-9C86-4063-B17F-EEE44E6C0938}">
      <formula1>$U$3:$U$5</formula1>
    </dataValidation>
    <dataValidation type="list" allowBlank="1" showInputMessage="1" showErrorMessage="1" sqref="O167:P178 O191:P202" xr:uid="{95E882BD-C24A-4EB5-8968-D52E2ABBBED4}">
      <formula1>$V$3:$V$8</formula1>
    </dataValidation>
    <dataValidation type="list" allowBlank="1" showInputMessage="1" showErrorMessage="1" sqref="O179:P190 O203:P214" xr:uid="{4CA3C0BB-D046-474A-8378-A6FC8DDBC760}">
      <formula1>$W$3:$W$6</formula1>
    </dataValidation>
    <dataValidation type="list" allowBlank="1" showInputMessage="1" showErrorMessage="1" sqref="O215:P221" xr:uid="{A7906B48-AC9C-4DAD-8868-45522F5A2F60}">
      <formula1>$X$3:$X$4</formula1>
    </dataValidation>
    <dataValidation type="list" allowBlank="1" showInputMessage="1" showErrorMessage="1" sqref="O222:P226" xr:uid="{52A44F08-DE8F-40CA-A85E-A2FA5DC0B8DD}">
      <formula1>$Y$3:$Y$6</formula1>
    </dataValidation>
    <dataValidation type="list" allowBlank="1" showInputMessage="1" showErrorMessage="1" sqref="O227:P228" xr:uid="{0CC8F6CE-B411-4697-A865-5CED1F72A114}">
      <formula1>$Z$3:$Z$5</formula1>
    </dataValidation>
    <dataValidation type="list" allowBlank="1" showInputMessage="1" showErrorMessage="1" sqref="O230:P231" xr:uid="{D7CFEE8F-5C6B-4B6D-82E6-BB0035CD61F0}">
      <formula1>$AA$3:$AA$4</formula1>
    </dataValidation>
    <dataValidation type="list" allowBlank="1" showInputMessage="1" showErrorMessage="1" sqref="O232:P248" xr:uid="{88C2D27B-E850-4A3C-B928-9E0246811081}">
      <formula1>$AB$3:$AB$4</formula1>
    </dataValidation>
    <dataValidation type="list" allowBlank="1" showInputMessage="1" showErrorMessage="1" sqref="O249:P255" xr:uid="{75D887EA-58DA-4862-B6B5-BE2507484DAA}">
      <formula1>$AC$3:$AC$7</formula1>
    </dataValidation>
    <dataValidation type="list" allowBlank="1" showInputMessage="1" showErrorMessage="1" sqref="O256:P256" xr:uid="{2B9E0FDD-35FC-4A8D-8907-E8908D2BEAC8}">
      <formula1>$AD$3:$AD$5</formula1>
    </dataValidation>
    <dataValidation type="list" allowBlank="1" showInputMessage="1" showErrorMessage="1" sqref="O263:P267" xr:uid="{5D2BCB02-F68C-4092-88CB-8C2B29CE62AE}">
      <formula1>$AF$3:$AF$4</formula1>
    </dataValidation>
    <dataValidation type="list" allowBlank="1" showInputMessage="1" showErrorMessage="1" sqref="O269:P277" xr:uid="{D826DF04-7DA8-40B5-AB7C-6DFCEB20EB3E}">
      <formula1>$AG$3:$AG$4</formula1>
    </dataValidation>
    <dataValidation type="list" allowBlank="1" showInputMessage="1" showErrorMessage="1" sqref="P279" xr:uid="{47DDE46F-8CEB-4EA4-A416-9CC24643835E}">
      <formula1>$AH$3:$AH$7</formula1>
    </dataValidation>
    <dataValidation type="list" allowBlank="1" showInputMessage="1" showErrorMessage="1" sqref="P282:P284 O282" xr:uid="{495AA81F-B189-4C7A-82CA-2F1A05664004}">
      <formula1>$AI$3:$AI$8</formula1>
    </dataValidation>
    <dataValidation type="list" allowBlank="1" showInputMessage="1" showErrorMessage="1" sqref="O304:P304" xr:uid="{3229C805-19A3-4F97-9854-DCF0531F05E6}">
      <formula1>$AJ$3:$AJ$4</formula1>
    </dataValidation>
    <dataValidation type="list" allowBlank="1" showInputMessage="1" showErrorMessage="1" sqref="O305:P309" xr:uid="{642EA3C9-2FD0-4B09-BC32-A1A93F6D9E4F}">
      <formula1>$AK$3:$AK$4</formula1>
    </dataValidation>
    <dataValidation type="list" allowBlank="1" showInputMessage="1" showErrorMessage="1" sqref="O314:P315" xr:uid="{03EAB3DD-3072-4CB8-9586-B7B769BC06D8}">
      <formula1>$AM$3:$AM$4</formula1>
    </dataValidation>
    <dataValidation type="list" allowBlank="1" showInputMessage="1" showErrorMessage="1" sqref="O317:P322" xr:uid="{19DD1C63-1345-4209-8A32-49B6AC681C7D}">
      <formula1>$AN$3:$AN$5</formula1>
    </dataValidation>
    <dataValidation type="list" allowBlank="1" showInputMessage="1" showErrorMessage="1" sqref="O324:P372" xr:uid="{F397E0D4-1EBC-4F8D-BEAB-D4385953E658}">
      <formula1>$AO$3:$AO$4</formula1>
    </dataValidation>
    <dataValidation type="list" allowBlank="1" showInputMessage="1" showErrorMessage="1" sqref="O373:P373" xr:uid="{D5360106-A425-4D9B-8585-6FB2DD9DA849}">
      <formula1>$AP$3:$AP$4</formula1>
    </dataValidation>
    <dataValidation type="list" allowBlank="1" showInputMessage="1" showErrorMessage="1" sqref="O374:P375" xr:uid="{025452B6-A05E-4195-A7E0-ABCA63A3056C}">
      <formula1>$AQ$3:$AQ$5</formula1>
    </dataValidation>
    <dataValidation type="list" allowBlank="1" showInputMessage="1" showErrorMessage="1" sqref="O376:P377" xr:uid="{416642C2-D953-4553-A703-7E2C4DA7FBF8}">
      <formula1>$AR$3:$AR$4</formula1>
    </dataValidation>
    <dataValidation type="list" allowBlank="1" showInputMessage="1" showErrorMessage="1" sqref="P27:P30" xr:uid="{0D273539-6ED8-4015-A81E-090717200785}">
      <formula1>$G$2:$G$6</formula1>
    </dataValidation>
    <dataValidation type="list" allowBlank="1" showInputMessage="1" showErrorMessage="1" sqref="O27:O30" xr:uid="{23252B40-46B0-4A5E-902D-283791377B32}">
      <formula1>$G$3:$G$6</formula1>
    </dataValidation>
    <dataValidation type="list" allowBlank="1" showInputMessage="1" showErrorMessage="1" sqref="O66:P71 O73:P81" xr:uid="{451D43DE-E4A7-4DBE-AB5F-3082FD506C48}">
      <formula1>$P$3:$P$7</formula1>
    </dataValidation>
    <dataValidation type="list" allowBlank="1" showInputMessage="1" showErrorMessage="1" sqref="O310:P313" xr:uid="{6A5329B2-C7B9-4B6A-95FA-730D5ECF677C}">
      <formula1>$AL$3:$AL$5</formula1>
    </dataValidation>
    <dataValidation type="list" allowBlank="1" showInputMessage="1" showErrorMessage="1" sqref="O279" xr:uid="{40AF3D5E-9F22-43C5-AB96-1F8CD4727EEA}">
      <formula1>$AH$3:$AH$9</formula1>
    </dataValidation>
    <dataValidation type="list" allowBlank="1" showInputMessage="1" showErrorMessage="1" sqref="O44:O49" xr:uid="{2101B8C1-3F5A-4BEC-A664-BEEF9EA4E635}">
      <formula1>$K$3:$K$8</formula1>
    </dataValidation>
    <dataValidation type="list" allowBlank="1" showInputMessage="1" showErrorMessage="1" sqref="O257:P262" xr:uid="{DED42025-9AF9-4A41-93AB-F0F60D8CCBCF}">
      <formula1>$AE$3:$AE$5</formula1>
    </dataValidation>
    <dataValidation type="list" allowBlank="1" showInputMessage="1" showErrorMessage="1" sqref="E3" xr:uid="{6702CB97-BCA2-4D38-AB29-4035288D0951}">
      <formula1>$A$3:$A$134</formula1>
    </dataValidation>
  </dataValidations>
  <hyperlinks>
    <hyperlink ref="F1:N1" location="'All Country Summary (2023)'!A1" display="Go to summary page" xr:uid="{86D5346A-2D45-40E3-975D-180E0B884A1D}"/>
  </hyperlinks>
  <pageMargins left="0.25" right="0.25" top="0.75" bottom="0.75" header="0.3" footer="0.3"/>
  <pageSetup paperSize="17" scale="74" orientation="landscape"/>
  <rowBreaks count="13" manualBreakCount="13">
    <brk id="23" max="16383" man="1"/>
    <brk id="32" max="16383" man="1"/>
    <brk id="50" max="13" man="1"/>
    <brk id="81" max="16383" man="1"/>
    <brk id="148" max="13" man="1"/>
    <brk id="178" max="13" man="1"/>
    <brk id="214" max="13" man="1"/>
    <brk id="248" max="13" man="1"/>
    <brk id="267" max="13" man="1"/>
    <brk id="302" max="13" man="1"/>
    <brk id="315" max="13" man="1"/>
    <brk id="348" max="13" man="1"/>
    <brk id="387" max="13" man="1"/>
  </rowBreaks>
  <colBreaks count="1" manualBreakCount="1">
    <brk id="14" max="1048575" man="1"/>
  </colBreaks>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FE31-EC4F-467D-B202-D9A9B727A0D8}">
  <sheetPr>
    <tabColor rgb="FFFFCC66"/>
  </sheetPr>
  <dimension ref="A1:Q393"/>
  <sheetViews>
    <sheetView showGridLines="0" zoomScaleNormal="100" zoomScaleSheetLayoutView="100" workbookViewId="0">
      <selection activeCell="F1" sqref="F1:N1"/>
    </sheetView>
  </sheetViews>
  <sheetFormatPr defaultColWidth="9.140625" defaultRowHeight="14.45"/>
  <cols>
    <col min="1" max="1" width="2.140625" style="172" customWidth="1"/>
    <col min="2" max="2" width="9.140625" style="172"/>
    <col min="3" max="3" width="3.28515625" style="172" customWidth="1"/>
    <col min="4" max="4" width="16.140625" style="172" customWidth="1"/>
    <col min="5" max="5" width="61.42578125" style="172" customWidth="1"/>
    <col min="6" max="6" width="16.5703125" style="172" customWidth="1"/>
    <col min="7" max="7" width="24.42578125" style="172" customWidth="1"/>
    <col min="8" max="8" width="19.42578125" style="172" customWidth="1"/>
    <col min="9" max="9" width="18.7109375" style="172" customWidth="1"/>
    <col min="10" max="10" width="20.7109375" style="172" customWidth="1"/>
    <col min="11" max="11" width="21.5703125" style="172" customWidth="1"/>
    <col min="12" max="12" width="14.85546875" style="172" customWidth="1"/>
    <col min="13" max="13" width="22.5703125" style="172" customWidth="1"/>
    <col min="14" max="14" width="25.85546875" style="172" customWidth="1"/>
    <col min="15" max="15" width="60.28515625" style="172" customWidth="1"/>
    <col min="16" max="16" width="49.28515625" style="172" customWidth="1"/>
    <col min="17" max="16384" width="9.140625" style="172"/>
  </cols>
  <sheetData>
    <row r="1" spans="2:16" ht="62.25" customHeight="1">
      <c r="F1" s="2130" t="s">
        <v>830</v>
      </c>
      <c r="G1" s="2130"/>
      <c r="H1" s="2130"/>
      <c r="I1" s="2130"/>
      <c r="J1" s="2130"/>
      <c r="K1" s="2130"/>
      <c r="L1" s="2130"/>
      <c r="M1" s="2130"/>
      <c r="N1" s="2130"/>
    </row>
    <row r="2" spans="2:16" ht="37.5" customHeight="1">
      <c r="B2" s="408" t="s">
        <v>381</v>
      </c>
      <c r="C2" s="174"/>
      <c r="D2" s="174"/>
      <c r="E2" s="174"/>
      <c r="F2" s="1401"/>
      <c r="G2" s="1401"/>
      <c r="H2" s="169"/>
      <c r="I2" s="169"/>
      <c r="J2" s="169"/>
      <c r="K2" s="170"/>
      <c r="L2" s="170"/>
      <c r="M2" s="170"/>
      <c r="N2" s="171"/>
    </row>
    <row r="3" spans="2:16" ht="26.25" customHeight="1">
      <c r="B3" s="408"/>
      <c r="C3" s="174"/>
      <c r="D3" s="175" t="s">
        <v>382</v>
      </c>
      <c r="E3" s="409" t="s">
        <v>6145</v>
      </c>
      <c r="F3" s="410" t="s">
        <v>383</v>
      </c>
      <c r="G3" s="411"/>
      <c r="H3" s="169"/>
      <c r="I3" s="169"/>
      <c r="J3" s="169"/>
      <c r="K3" s="170"/>
      <c r="L3" s="170"/>
      <c r="M3" s="170"/>
      <c r="N3" s="171"/>
    </row>
    <row r="4" spans="2:16" ht="36" customHeight="1">
      <c r="B4" s="1402" t="s">
        <v>384</v>
      </c>
      <c r="C4" s="1402"/>
      <c r="D4" s="1402"/>
      <c r="E4" s="1402"/>
      <c r="F4" s="1402"/>
      <c r="G4" s="1402"/>
      <c r="H4" s="1402"/>
      <c r="I4" s="1402"/>
      <c r="J4" s="1402"/>
      <c r="K4" s="1402"/>
      <c r="L4" s="1402"/>
      <c r="M4" s="1402"/>
      <c r="N4" s="1402"/>
    </row>
    <row r="5" spans="2:16" ht="23.25" customHeight="1">
      <c r="B5" s="1416" t="s">
        <v>0</v>
      </c>
      <c r="C5" s="1417"/>
      <c r="D5" s="1417"/>
      <c r="E5" s="1417"/>
      <c r="F5" s="1417"/>
      <c r="G5" s="1417"/>
      <c r="H5" s="1417"/>
      <c r="I5" s="1417"/>
      <c r="J5" s="1417"/>
      <c r="K5" s="1417"/>
      <c r="L5" s="1417"/>
      <c r="M5" s="1417"/>
      <c r="N5" s="1417"/>
      <c r="O5" s="1417"/>
      <c r="P5" s="1418"/>
    </row>
    <row r="6" spans="2:16" ht="72" customHeight="1">
      <c r="B6" s="182" t="s">
        <v>390</v>
      </c>
      <c r="C6" s="1419" t="s">
        <v>391</v>
      </c>
      <c r="D6" s="1419"/>
      <c r="E6" s="1419"/>
      <c r="F6" s="1419"/>
      <c r="G6" s="1419"/>
      <c r="H6" s="1420"/>
      <c r="I6" s="183" t="s">
        <v>53</v>
      </c>
      <c r="J6" s="184" t="s">
        <v>392</v>
      </c>
      <c r="K6" s="1421"/>
      <c r="L6" s="1422"/>
      <c r="M6" s="1422"/>
      <c r="N6" s="1423"/>
      <c r="O6" s="1424" t="s">
        <v>1820</v>
      </c>
      <c r="P6" s="1424"/>
    </row>
    <row r="7" spans="2:16" ht="22.5" customHeight="1">
      <c r="B7" s="1427" t="s">
        <v>393</v>
      </c>
      <c r="C7" s="1428"/>
      <c r="D7" s="1428"/>
      <c r="E7" s="1428"/>
      <c r="F7" s="1428"/>
      <c r="G7" s="1428"/>
      <c r="H7" s="1428"/>
      <c r="I7" s="1428"/>
      <c r="J7" s="1428"/>
      <c r="K7" s="1428"/>
      <c r="L7" s="1428"/>
      <c r="M7" s="1428"/>
      <c r="N7" s="1429"/>
      <c r="O7" s="1425"/>
      <c r="P7" s="1425"/>
    </row>
    <row r="8" spans="2:16" ht="21.75" customHeight="1">
      <c r="B8" s="205" t="s">
        <v>394</v>
      </c>
      <c r="C8" s="1414" t="s">
        <v>395</v>
      </c>
      <c r="D8" s="1414"/>
      <c r="E8" s="1415"/>
      <c r="F8" s="1430" t="s">
        <v>6146</v>
      </c>
      <c r="G8" s="1431"/>
      <c r="H8" s="1431"/>
      <c r="I8" s="1431"/>
      <c r="J8" s="1431"/>
      <c r="K8" s="1431"/>
      <c r="L8" s="1431"/>
      <c r="M8" s="1431"/>
      <c r="N8" s="1431"/>
      <c r="O8" s="1425"/>
      <c r="P8" s="1425"/>
    </row>
    <row r="9" spans="2:16" ht="29.25" customHeight="1">
      <c r="B9" s="191" t="s">
        <v>396</v>
      </c>
      <c r="C9" s="1414" t="s">
        <v>397</v>
      </c>
      <c r="D9" s="1414"/>
      <c r="E9" s="1414"/>
      <c r="F9" s="1414"/>
      <c r="G9" s="1414"/>
      <c r="H9" s="1415"/>
      <c r="I9" s="192" t="s">
        <v>398</v>
      </c>
      <c r="J9" s="193"/>
      <c r="K9" s="193"/>
      <c r="L9" s="193"/>
      <c r="M9" s="193"/>
      <c r="N9" s="194"/>
      <c r="O9" s="1425"/>
      <c r="P9" s="1425"/>
    </row>
    <row r="10" spans="2:16" ht="28.5" customHeight="1">
      <c r="B10" s="195" t="s">
        <v>394</v>
      </c>
      <c r="C10" s="1414" t="s">
        <v>399</v>
      </c>
      <c r="D10" s="1414"/>
      <c r="E10" s="1414"/>
      <c r="F10" s="1414"/>
      <c r="G10" s="1414"/>
      <c r="H10" s="1415"/>
      <c r="I10" s="203" t="s">
        <v>53</v>
      </c>
      <c r="J10" s="1409" t="s">
        <v>400</v>
      </c>
      <c r="K10" s="1410"/>
      <c r="L10" s="1411" t="s">
        <v>6147</v>
      </c>
      <c r="M10" s="1412"/>
      <c r="N10" s="1413"/>
      <c r="O10" s="1425"/>
      <c r="P10" s="1425"/>
    </row>
    <row r="11" spans="2:16" ht="90.95" customHeight="1">
      <c r="B11" s="198" t="s">
        <v>401</v>
      </c>
      <c r="C11" s="1414" t="s">
        <v>402</v>
      </c>
      <c r="D11" s="1414"/>
      <c r="E11" s="1414"/>
      <c r="F11" s="1414"/>
      <c r="G11" s="1414"/>
      <c r="H11" s="1415"/>
      <c r="I11" s="203" t="s">
        <v>53</v>
      </c>
      <c r="J11" s="1409" t="s">
        <v>400</v>
      </c>
      <c r="K11" s="1410"/>
      <c r="L11" s="1411" t="s">
        <v>6148</v>
      </c>
      <c r="M11" s="1412"/>
      <c r="N11" s="1413"/>
      <c r="O11" s="1425"/>
      <c r="P11" s="1425"/>
    </row>
    <row r="12" spans="2:16" ht="28.5" customHeight="1">
      <c r="B12" s="198" t="s">
        <v>403</v>
      </c>
      <c r="C12" s="1414" t="s">
        <v>404</v>
      </c>
      <c r="D12" s="1414"/>
      <c r="E12" s="1414"/>
      <c r="F12" s="1414"/>
      <c r="G12" s="1414"/>
      <c r="H12" s="1415"/>
      <c r="I12" s="203" t="s">
        <v>54</v>
      </c>
      <c r="J12" s="1409" t="s">
        <v>400</v>
      </c>
      <c r="K12" s="1410"/>
      <c r="L12" s="1411"/>
      <c r="M12" s="1412"/>
      <c r="N12" s="1413"/>
      <c r="O12" s="1425"/>
      <c r="P12" s="1425"/>
    </row>
    <row r="13" spans="2:16" ht="28.5" customHeight="1">
      <c r="B13" s="198" t="s">
        <v>405</v>
      </c>
      <c r="C13" s="1414" t="s">
        <v>406</v>
      </c>
      <c r="D13" s="1414"/>
      <c r="E13" s="1414"/>
      <c r="F13" s="1414"/>
      <c r="G13" s="1414"/>
      <c r="H13" s="1415"/>
      <c r="I13" s="203" t="s">
        <v>53</v>
      </c>
      <c r="J13" s="1409" t="s">
        <v>407</v>
      </c>
      <c r="K13" s="1410"/>
      <c r="L13" s="1411" t="s">
        <v>6149</v>
      </c>
      <c r="M13" s="1412"/>
      <c r="N13" s="1413"/>
      <c r="O13" s="1425"/>
      <c r="P13" s="1425"/>
    </row>
    <row r="14" spans="2:16" ht="28.5" customHeight="1">
      <c r="B14" s="198" t="s">
        <v>408</v>
      </c>
      <c r="C14" s="1414" t="s">
        <v>62</v>
      </c>
      <c r="D14" s="1414"/>
      <c r="E14" s="1414"/>
      <c r="F14" s="1414"/>
      <c r="G14" s="1414"/>
      <c r="H14" s="1415"/>
      <c r="I14" s="203" t="s">
        <v>53</v>
      </c>
      <c r="J14" s="1409" t="s">
        <v>409</v>
      </c>
      <c r="K14" s="1410"/>
      <c r="L14" s="1411" t="s">
        <v>854</v>
      </c>
      <c r="M14" s="1412"/>
      <c r="N14" s="1413"/>
      <c r="O14" s="1425"/>
      <c r="P14" s="1425"/>
    </row>
    <row r="15" spans="2:16" ht="28.5" customHeight="1">
      <c r="B15" s="198" t="s">
        <v>410</v>
      </c>
      <c r="C15" s="1414" t="s">
        <v>411</v>
      </c>
      <c r="D15" s="1414"/>
      <c r="E15" s="1414"/>
      <c r="F15" s="1414"/>
      <c r="G15" s="1414"/>
      <c r="H15" s="1415"/>
      <c r="I15" s="203" t="s">
        <v>53</v>
      </c>
      <c r="J15" s="1409" t="s">
        <v>412</v>
      </c>
      <c r="K15" s="1410"/>
      <c r="L15" s="1411" t="s">
        <v>6150</v>
      </c>
      <c r="M15" s="1412"/>
      <c r="N15" s="1413"/>
      <c r="O15" s="1425"/>
      <c r="P15" s="1425"/>
    </row>
    <row r="16" spans="2:16" ht="26.25" customHeight="1">
      <c r="B16" s="198" t="s">
        <v>413</v>
      </c>
      <c r="C16" s="1414" t="s">
        <v>414</v>
      </c>
      <c r="D16" s="1414"/>
      <c r="E16" s="1414"/>
      <c r="F16" s="1414"/>
      <c r="G16" s="1414"/>
      <c r="H16" s="1415"/>
      <c r="I16" s="203" t="s">
        <v>53</v>
      </c>
      <c r="J16" s="1409" t="s">
        <v>415</v>
      </c>
      <c r="K16" s="1410"/>
      <c r="L16" s="1411" t="s">
        <v>6151</v>
      </c>
      <c r="M16" s="1412"/>
      <c r="N16" s="1413"/>
      <c r="O16" s="1425"/>
      <c r="P16" s="1425"/>
    </row>
    <row r="17" spans="2:16" ht="30.75" customHeight="1">
      <c r="B17" s="198" t="s">
        <v>416</v>
      </c>
      <c r="C17" s="1414" t="s">
        <v>417</v>
      </c>
      <c r="D17" s="1414"/>
      <c r="E17" s="1414"/>
      <c r="F17" s="1414"/>
      <c r="G17" s="1414"/>
      <c r="H17" s="1415"/>
      <c r="I17" s="203" t="s">
        <v>67</v>
      </c>
      <c r="J17" s="1409" t="s">
        <v>415</v>
      </c>
      <c r="K17" s="1410"/>
      <c r="L17" s="1411"/>
      <c r="M17" s="1412"/>
      <c r="N17" s="1413"/>
      <c r="O17" s="1425"/>
      <c r="P17" s="1425"/>
    </row>
    <row r="18" spans="2:16" ht="50.45" customHeight="1">
      <c r="B18" s="198" t="s">
        <v>418</v>
      </c>
      <c r="C18" s="1414" t="s">
        <v>419</v>
      </c>
      <c r="D18" s="1414"/>
      <c r="E18" s="1414"/>
      <c r="F18" s="1414"/>
      <c r="G18" s="1414"/>
      <c r="H18" s="1415"/>
      <c r="I18" s="203" t="s">
        <v>53</v>
      </c>
      <c r="J18" s="1409" t="s">
        <v>415</v>
      </c>
      <c r="K18" s="1410"/>
      <c r="L18" s="1411" t="s">
        <v>6152</v>
      </c>
      <c r="M18" s="1412"/>
      <c r="N18" s="1413"/>
      <c r="O18" s="1426"/>
      <c r="P18" s="1426"/>
    </row>
    <row r="19" spans="2:16" ht="24" customHeight="1">
      <c r="B19" s="191" t="s">
        <v>420</v>
      </c>
      <c r="C19" s="1414" t="s">
        <v>421</v>
      </c>
      <c r="D19" s="1414"/>
      <c r="E19" s="1414"/>
      <c r="F19" s="1414"/>
      <c r="G19" s="1414"/>
      <c r="H19" s="1414"/>
      <c r="I19" s="203" t="s">
        <v>53</v>
      </c>
      <c r="J19" s="1432" t="s">
        <v>422</v>
      </c>
      <c r="K19" s="1434" t="s">
        <v>6153</v>
      </c>
      <c r="L19" s="1435"/>
      <c r="M19" s="1435"/>
      <c r="N19" s="1436"/>
      <c r="O19" s="201" t="s">
        <v>1279</v>
      </c>
      <c r="P19" s="202"/>
    </row>
    <row r="20" spans="2:16" ht="24" customHeight="1">
      <c r="B20" s="191" t="s">
        <v>423</v>
      </c>
      <c r="C20" s="1414" t="s">
        <v>424</v>
      </c>
      <c r="D20" s="1414"/>
      <c r="E20" s="1414"/>
      <c r="F20" s="1414"/>
      <c r="G20" s="1414"/>
      <c r="H20" s="1414"/>
      <c r="I20" s="203" t="s">
        <v>53</v>
      </c>
      <c r="J20" s="1433"/>
      <c r="K20" s="1437"/>
      <c r="L20" s="1438"/>
      <c r="M20" s="1438"/>
      <c r="N20" s="1439"/>
      <c r="O20" s="201" t="s">
        <v>1278</v>
      </c>
      <c r="P20" s="202"/>
    </row>
    <row r="21" spans="2:16" ht="24" customHeight="1">
      <c r="B21" s="191" t="s">
        <v>425</v>
      </c>
      <c r="C21" s="1414" t="s">
        <v>426</v>
      </c>
      <c r="D21" s="1414"/>
      <c r="E21" s="1414"/>
      <c r="F21" s="1414"/>
      <c r="G21" s="1414"/>
      <c r="H21" s="1414"/>
      <c r="I21" s="203" t="s">
        <v>80</v>
      </c>
      <c r="J21" s="1433"/>
      <c r="K21" s="1437"/>
      <c r="L21" s="1438"/>
      <c r="M21" s="1438"/>
      <c r="N21" s="1439"/>
      <c r="O21" s="1443" t="s">
        <v>1820</v>
      </c>
      <c r="P21" s="1443"/>
    </row>
    <row r="22" spans="2:16" ht="25.5" customHeight="1">
      <c r="B22" s="191" t="s">
        <v>427</v>
      </c>
      <c r="C22" s="1414" t="s">
        <v>428</v>
      </c>
      <c r="D22" s="1414"/>
      <c r="E22" s="1414"/>
      <c r="F22" s="1414"/>
      <c r="G22" s="1414"/>
      <c r="H22" s="1414"/>
      <c r="I22" s="203" t="s">
        <v>53</v>
      </c>
      <c r="J22" s="1433"/>
      <c r="K22" s="1437"/>
      <c r="L22" s="1438"/>
      <c r="M22" s="1438"/>
      <c r="N22" s="1439"/>
      <c r="O22" s="1425"/>
      <c r="P22" s="1425"/>
    </row>
    <row r="23" spans="2:16" ht="37.5" customHeight="1">
      <c r="B23" s="205" t="s">
        <v>394</v>
      </c>
      <c r="C23" s="1445" t="s">
        <v>429</v>
      </c>
      <c r="D23" s="1445"/>
      <c r="E23" s="1445"/>
      <c r="F23" s="1445"/>
      <c r="G23" s="1445"/>
      <c r="H23" s="1445"/>
      <c r="I23" s="203" t="s">
        <v>53</v>
      </c>
      <c r="J23" s="1433"/>
      <c r="K23" s="1440"/>
      <c r="L23" s="1441"/>
      <c r="M23" s="1441"/>
      <c r="N23" s="1442"/>
      <c r="O23" s="1444"/>
      <c r="P23" s="1444"/>
    </row>
    <row r="24" spans="2:16" ht="24.75" customHeight="1">
      <c r="B24" s="1416" t="s">
        <v>1</v>
      </c>
      <c r="C24" s="1417"/>
      <c r="D24" s="1417"/>
      <c r="E24" s="1417"/>
      <c r="F24" s="1417"/>
      <c r="G24" s="1417"/>
      <c r="H24" s="1417"/>
      <c r="I24" s="1417"/>
      <c r="J24" s="1417"/>
      <c r="K24" s="1417"/>
      <c r="L24" s="1417"/>
      <c r="M24" s="1417"/>
      <c r="N24" s="1417"/>
      <c r="O24" s="1417"/>
      <c r="P24" s="1418"/>
    </row>
    <row r="25" spans="2:16" ht="46.5" customHeight="1">
      <c r="B25" s="1446" t="s">
        <v>430</v>
      </c>
      <c r="C25" s="1448" t="s">
        <v>431</v>
      </c>
      <c r="D25" s="1448"/>
      <c r="E25" s="1448"/>
      <c r="F25" s="1449"/>
      <c r="G25" s="216" t="s">
        <v>432</v>
      </c>
      <c r="H25" s="209" t="s">
        <v>3345</v>
      </c>
      <c r="I25" s="412" t="s">
        <v>433</v>
      </c>
      <c r="J25" s="399" t="s">
        <v>3346</v>
      </c>
      <c r="K25" s="1452" t="s">
        <v>434</v>
      </c>
      <c r="L25" s="1455"/>
      <c r="M25" s="1456"/>
      <c r="N25" s="1457"/>
      <c r="O25" s="212" t="s">
        <v>1831</v>
      </c>
      <c r="P25" s="212"/>
    </row>
    <row r="26" spans="2:16" ht="54.75" customHeight="1">
      <c r="B26" s="1447"/>
      <c r="C26" s="1450"/>
      <c r="D26" s="1450"/>
      <c r="E26" s="1450"/>
      <c r="F26" s="1451"/>
      <c r="G26" s="216" t="s">
        <v>435</v>
      </c>
      <c r="H26" s="217">
        <v>2022</v>
      </c>
      <c r="I26" s="412" t="s">
        <v>436</v>
      </c>
      <c r="J26" s="217">
        <v>2022</v>
      </c>
      <c r="K26" s="1453"/>
      <c r="L26" s="1458"/>
      <c r="M26" s="1459"/>
      <c r="N26" s="1460"/>
      <c r="O26" s="187" t="s">
        <v>1831</v>
      </c>
      <c r="P26" s="187"/>
    </row>
    <row r="27" spans="2:16" ht="75" customHeight="1">
      <c r="B27" s="191" t="s">
        <v>437</v>
      </c>
      <c r="C27" s="1464" t="s">
        <v>438</v>
      </c>
      <c r="D27" s="1464"/>
      <c r="E27" s="1464"/>
      <c r="F27" s="1464"/>
      <c r="G27" s="1464"/>
      <c r="H27" s="1464"/>
      <c r="I27" s="1465"/>
      <c r="J27" s="466">
        <v>16757024</v>
      </c>
      <c r="K27" s="1453"/>
      <c r="L27" s="1458"/>
      <c r="M27" s="1459"/>
      <c r="N27" s="1460"/>
      <c r="O27" s="1443" t="s">
        <v>1285</v>
      </c>
      <c r="P27" s="1443"/>
    </row>
    <row r="28" spans="2:16" ht="32.25" customHeight="1">
      <c r="B28" s="224"/>
      <c r="C28" s="225" t="s">
        <v>394</v>
      </c>
      <c r="D28" s="1414" t="s">
        <v>439</v>
      </c>
      <c r="E28" s="1414"/>
      <c r="F28" s="1414"/>
      <c r="G28" s="1414"/>
      <c r="H28" s="1414"/>
      <c r="I28" s="1415"/>
      <c r="J28" s="467">
        <v>3746023</v>
      </c>
      <c r="K28" s="1453"/>
      <c r="L28" s="1458"/>
      <c r="M28" s="1459"/>
      <c r="N28" s="1460"/>
      <c r="O28" s="1425"/>
      <c r="P28" s="1425"/>
    </row>
    <row r="29" spans="2:16" ht="32.1" customHeight="1">
      <c r="B29" s="227" t="s">
        <v>440</v>
      </c>
      <c r="C29" s="1414" t="s">
        <v>441</v>
      </c>
      <c r="D29" s="1414"/>
      <c r="E29" s="1414"/>
      <c r="F29" s="1414"/>
      <c r="G29" s="1415"/>
      <c r="H29" s="1476" t="s">
        <v>1286</v>
      </c>
      <c r="I29" s="1477"/>
      <c r="J29" s="1478"/>
      <c r="K29" s="1453"/>
      <c r="L29" s="1458"/>
      <c r="M29" s="1459"/>
      <c r="N29" s="1460"/>
      <c r="O29" s="1426"/>
      <c r="P29" s="1426"/>
    </row>
    <row r="30" spans="2:16" ht="50.1" customHeight="1">
      <c r="B30" s="227"/>
      <c r="C30" s="1469" t="s">
        <v>442</v>
      </c>
      <c r="D30" s="1469"/>
      <c r="E30" s="1469"/>
      <c r="F30" s="1469"/>
      <c r="G30" s="1470"/>
      <c r="H30" s="1466" t="s">
        <v>6154</v>
      </c>
      <c r="I30" s="1467"/>
      <c r="J30" s="1468"/>
      <c r="K30" s="1453"/>
      <c r="L30" s="1458"/>
      <c r="M30" s="1459"/>
      <c r="N30" s="1460"/>
      <c r="O30" s="199" t="s">
        <v>3222</v>
      </c>
      <c r="P30" s="213"/>
    </row>
    <row r="31" spans="2:16" ht="29.25" customHeight="1">
      <c r="B31" s="198"/>
      <c r="C31" s="1414" t="s">
        <v>443</v>
      </c>
      <c r="D31" s="1414"/>
      <c r="E31" s="1414"/>
      <c r="F31" s="1414"/>
      <c r="G31" s="1415"/>
      <c r="H31" s="1466" t="s">
        <v>307</v>
      </c>
      <c r="I31" s="1467"/>
      <c r="J31" s="1468"/>
      <c r="K31" s="1453"/>
      <c r="L31" s="1458"/>
      <c r="M31" s="1459"/>
      <c r="N31" s="1460"/>
      <c r="O31" s="202" t="s">
        <v>1288</v>
      </c>
      <c r="P31" s="414"/>
    </row>
    <row r="32" spans="2:16" ht="27" customHeight="1">
      <c r="B32" s="198"/>
      <c r="C32" s="1469" t="s">
        <v>442</v>
      </c>
      <c r="D32" s="1469"/>
      <c r="E32" s="1469"/>
      <c r="F32" s="1469"/>
      <c r="G32" s="1470"/>
      <c r="H32" s="1471" t="s">
        <v>92</v>
      </c>
      <c r="I32" s="1471"/>
      <c r="J32" s="1471"/>
      <c r="K32" s="1454"/>
      <c r="L32" s="1461"/>
      <c r="M32" s="1462"/>
      <c r="N32" s="1463"/>
      <c r="O32" s="204" t="s">
        <v>1279</v>
      </c>
      <c r="P32" s="337"/>
    </row>
    <row r="33" spans="2:17" ht="59.25" customHeight="1">
      <c r="B33" s="229" t="s">
        <v>444</v>
      </c>
      <c r="C33" s="1472" t="s">
        <v>445</v>
      </c>
      <c r="D33" s="1472"/>
      <c r="E33" s="1472"/>
      <c r="F33" s="1472"/>
      <c r="G33" s="1472"/>
      <c r="H33" s="1472"/>
      <c r="I33" s="1472"/>
      <c r="J33" s="415" t="s">
        <v>53</v>
      </c>
      <c r="K33" s="235" t="s">
        <v>446</v>
      </c>
      <c r="L33" s="1473"/>
      <c r="M33" s="1474"/>
      <c r="N33" s="1475"/>
      <c r="O33" s="232" t="s">
        <v>1290</v>
      </c>
      <c r="P33" s="232"/>
    </row>
    <row r="34" spans="2:17" ht="46.5" customHeight="1">
      <c r="B34" s="1490" t="s">
        <v>447</v>
      </c>
      <c r="C34" s="1491"/>
      <c r="D34" s="1491"/>
      <c r="E34" s="1491"/>
      <c r="F34" s="1491"/>
      <c r="G34" s="1491"/>
      <c r="H34" s="1491"/>
      <c r="I34" s="1491"/>
      <c r="J34" s="1491"/>
      <c r="K34" s="1491"/>
      <c r="L34" s="1491"/>
      <c r="M34" s="1491"/>
      <c r="N34" s="1491"/>
      <c r="O34" s="1491"/>
      <c r="P34" s="1492"/>
    </row>
    <row r="35" spans="2:17" ht="92.25" customHeight="1">
      <c r="B35" s="233" t="s">
        <v>448</v>
      </c>
      <c r="C35" s="1472" t="s">
        <v>449</v>
      </c>
      <c r="D35" s="1472"/>
      <c r="E35" s="1472"/>
      <c r="F35" s="1472"/>
      <c r="G35" s="1472"/>
      <c r="H35" s="1472"/>
      <c r="I35" s="1472"/>
      <c r="J35" s="415" t="s">
        <v>53</v>
      </c>
      <c r="K35" s="231" t="s">
        <v>446</v>
      </c>
      <c r="L35" s="1493"/>
      <c r="M35" s="1494"/>
      <c r="N35" s="1495"/>
      <c r="O35" s="416" t="s">
        <v>1840</v>
      </c>
      <c r="P35" s="187"/>
    </row>
    <row r="36" spans="2:17" ht="30.75" customHeight="1">
      <c r="B36" s="1490" t="s">
        <v>450</v>
      </c>
      <c r="C36" s="1496"/>
      <c r="D36" s="1496"/>
      <c r="E36" s="1496"/>
      <c r="F36" s="1496"/>
      <c r="G36" s="1496"/>
      <c r="H36" s="1496"/>
      <c r="I36" s="1496"/>
      <c r="J36" s="1496"/>
      <c r="K36" s="1496"/>
      <c r="L36" s="1496"/>
      <c r="M36" s="1496"/>
      <c r="N36" s="1496"/>
      <c r="O36" s="1496"/>
      <c r="P36" s="1497"/>
    </row>
    <row r="37" spans="2:17" ht="60.75" customHeight="1">
      <c r="B37" s="233" t="s">
        <v>451</v>
      </c>
      <c r="C37" s="1498" t="s">
        <v>452</v>
      </c>
      <c r="D37" s="1498"/>
      <c r="E37" s="1498"/>
      <c r="F37" s="1499"/>
      <c r="G37" s="417" t="s">
        <v>453</v>
      </c>
      <c r="H37" s="418" t="s">
        <v>454</v>
      </c>
      <c r="I37" s="1500" t="s">
        <v>455</v>
      </c>
      <c r="J37" s="1501"/>
      <c r="K37" s="1500" t="s">
        <v>434</v>
      </c>
      <c r="L37" s="1502"/>
      <c r="M37" s="1502"/>
      <c r="N37" s="1503"/>
      <c r="O37" s="1504"/>
      <c r="P37" s="1504"/>
    </row>
    <row r="38" spans="2:17" ht="43.5" customHeight="1">
      <c r="B38" s="198" t="s">
        <v>394</v>
      </c>
      <c r="C38" s="1414" t="s">
        <v>456</v>
      </c>
      <c r="D38" s="1414"/>
      <c r="E38" s="1414"/>
      <c r="F38" s="1415"/>
      <c r="G38" s="1218">
        <v>2002918</v>
      </c>
      <c r="H38" s="241" t="s">
        <v>6155</v>
      </c>
      <c r="I38" s="1479" t="s">
        <v>6156</v>
      </c>
      <c r="J38" s="1480"/>
      <c r="K38" s="1481"/>
      <c r="L38" s="1482"/>
      <c r="M38" s="1482"/>
      <c r="N38" s="1483"/>
      <c r="O38" s="1505"/>
      <c r="P38" s="1505"/>
    </row>
    <row r="39" spans="2:17" ht="49.5" customHeight="1">
      <c r="B39" s="198" t="s">
        <v>401</v>
      </c>
      <c r="C39" s="1414" t="s">
        <v>457</v>
      </c>
      <c r="D39" s="1414"/>
      <c r="E39" s="1414"/>
      <c r="F39" s="1415"/>
      <c r="G39" s="240">
        <v>0</v>
      </c>
      <c r="H39" s="241" t="s">
        <v>6155</v>
      </c>
      <c r="I39" s="1479" t="s">
        <v>6156</v>
      </c>
      <c r="J39" s="1480"/>
      <c r="K39" s="1481"/>
      <c r="L39" s="1482"/>
      <c r="M39" s="1482"/>
      <c r="N39" s="1483"/>
      <c r="O39" s="1505"/>
      <c r="P39" s="1505"/>
    </row>
    <row r="40" spans="2:17" ht="45" customHeight="1">
      <c r="B40" s="205" t="s">
        <v>403</v>
      </c>
      <c r="C40" s="1484" t="s">
        <v>458</v>
      </c>
      <c r="D40" s="1484"/>
      <c r="E40" s="1484"/>
      <c r="F40" s="1485"/>
      <c r="G40" s="245">
        <f>G38+G39</f>
        <v>2002918</v>
      </c>
      <c r="H40" s="246"/>
      <c r="I40" s="1486"/>
      <c r="J40" s="1487"/>
      <c r="K40" s="1486"/>
      <c r="L40" s="1488"/>
      <c r="M40" s="1488"/>
      <c r="N40" s="1489"/>
      <c r="O40" s="1506"/>
      <c r="P40" s="1506"/>
      <c r="Q40" s="250"/>
    </row>
    <row r="41" spans="2:17" ht="57.75" customHeight="1">
      <c r="B41" s="1507" t="s">
        <v>459</v>
      </c>
      <c r="C41" s="1508"/>
      <c r="D41" s="1508"/>
      <c r="E41" s="1508"/>
      <c r="F41" s="1508"/>
      <c r="G41" s="1508"/>
      <c r="H41" s="1508"/>
      <c r="I41" s="1508"/>
      <c r="J41" s="1508"/>
      <c r="K41" s="1508"/>
      <c r="L41" s="1508"/>
      <c r="M41" s="1508"/>
      <c r="N41" s="1508"/>
      <c r="O41" s="1508"/>
      <c r="P41" s="1509"/>
    </row>
    <row r="42" spans="2:17" ht="108.75" customHeight="1">
      <c r="B42" s="251" t="s">
        <v>460</v>
      </c>
      <c r="C42" s="1445" t="s">
        <v>461</v>
      </c>
      <c r="D42" s="1445"/>
      <c r="E42" s="1445"/>
      <c r="F42" s="1445"/>
      <c r="G42" s="1445"/>
      <c r="H42" s="1445"/>
      <c r="I42" s="234" t="s">
        <v>54</v>
      </c>
      <c r="J42" s="252" t="s">
        <v>446</v>
      </c>
      <c r="K42" s="2284" t="s">
        <v>6157</v>
      </c>
      <c r="L42" s="2285"/>
      <c r="M42" s="2285"/>
      <c r="N42" s="2286"/>
      <c r="O42" s="236" t="s">
        <v>5603</v>
      </c>
      <c r="P42" s="204"/>
    </row>
    <row r="43" spans="2:17" ht="36.75" customHeight="1">
      <c r="B43" s="1490" t="s">
        <v>462</v>
      </c>
      <c r="C43" s="1496"/>
      <c r="D43" s="1496"/>
      <c r="E43" s="1496"/>
      <c r="F43" s="1496"/>
      <c r="G43" s="1496"/>
      <c r="H43" s="1496"/>
      <c r="I43" s="1496"/>
      <c r="J43" s="1496"/>
      <c r="K43" s="1496"/>
      <c r="L43" s="1496"/>
      <c r="M43" s="1496"/>
      <c r="N43" s="1496"/>
      <c r="O43" s="1496"/>
      <c r="P43" s="1497"/>
    </row>
    <row r="44" spans="2:17" ht="73.5" customHeight="1">
      <c r="B44" s="253" t="s">
        <v>463</v>
      </c>
      <c r="C44" s="1513" t="s">
        <v>464</v>
      </c>
      <c r="D44" s="1513"/>
      <c r="E44" s="1514"/>
      <c r="F44" s="238" t="s">
        <v>465</v>
      </c>
      <c r="G44" s="1515" t="s">
        <v>466</v>
      </c>
      <c r="H44" s="1516"/>
      <c r="I44" s="1500" t="s">
        <v>454</v>
      </c>
      <c r="J44" s="1501"/>
      <c r="K44" s="1515" t="s">
        <v>467</v>
      </c>
      <c r="L44" s="1516"/>
      <c r="M44" s="239" t="s">
        <v>468</v>
      </c>
      <c r="N44" s="420" t="s">
        <v>469</v>
      </c>
      <c r="O44" s="1443" t="s">
        <v>3231</v>
      </c>
      <c r="P44" s="1443"/>
    </row>
    <row r="45" spans="2:17" ht="28.5" customHeight="1">
      <c r="B45" s="198" t="s">
        <v>394</v>
      </c>
      <c r="C45" s="1517" t="s">
        <v>470</v>
      </c>
      <c r="D45" s="1517"/>
      <c r="E45" s="1518"/>
      <c r="F45" s="257" t="s">
        <v>54</v>
      </c>
      <c r="G45" s="1519">
        <v>0</v>
      </c>
      <c r="H45" s="1520"/>
      <c r="I45" s="1524" t="s">
        <v>6158</v>
      </c>
      <c r="J45" s="1480"/>
      <c r="K45" s="1521">
        <v>0</v>
      </c>
      <c r="L45" s="1522"/>
      <c r="M45" s="258" t="s">
        <v>57</v>
      </c>
      <c r="N45" s="259"/>
      <c r="O45" s="1425"/>
      <c r="P45" s="1425"/>
    </row>
    <row r="46" spans="2:17" ht="31.5" customHeight="1">
      <c r="B46" s="260"/>
      <c r="C46" s="1517" t="s">
        <v>471</v>
      </c>
      <c r="D46" s="1517"/>
      <c r="E46" s="1518"/>
      <c r="F46" s="1430"/>
      <c r="G46" s="1431"/>
      <c r="H46" s="1431"/>
      <c r="I46" s="1431"/>
      <c r="J46" s="1431"/>
      <c r="K46" s="1431"/>
      <c r="L46" s="1431"/>
      <c r="M46" s="1431"/>
      <c r="N46" s="1523"/>
      <c r="O46" s="1425"/>
      <c r="P46" s="1425"/>
    </row>
    <row r="47" spans="2:17" ht="65.25" customHeight="1">
      <c r="B47" s="198" t="s">
        <v>401</v>
      </c>
      <c r="C47" s="1517" t="s">
        <v>472</v>
      </c>
      <c r="D47" s="1517"/>
      <c r="E47" s="1518"/>
      <c r="F47" s="203" t="s">
        <v>54</v>
      </c>
      <c r="G47" s="1519">
        <v>0</v>
      </c>
      <c r="H47" s="1520"/>
      <c r="I47" s="1479" t="s">
        <v>6158</v>
      </c>
      <c r="J47" s="1480"/>
      <c r="K47" s="1521">
        <v>0</v>
      </c>
      <c r="L47" s="1522"/>
      <c r="M47" s="258" t="s">
        <v>57</v>
      </c>
      <c r="N47" s="259"/>
      <c r="O47" s="1425"/>
      <c r="P47" s="1425"/>
    </row>
    <row r="48" spans="2:17" ht="35.25" customHeight="1">
      <c r="B48" s="260"/>
      <c r="C48" s="1517" t="s">
        <v>473</v>
      </c>
      <c r="D48" s="1517"/>
      <c r="E48" s="1518"/>
      <c r="F48" s="1430"/>
      <c r="G48" s="1431"/>
      <c r="H48" s="1431"/>
      <c r="I48" s="1431"/>
      <c r="J48" s="1431"/>
      <c r="K48" s="1431"/>
      <c r="L48" s="1431"/>
      <c r="M48" s="1431"/>
      <c r="N48" s="1523"/>
      <c r="O48" s="1425"/>
      <c r="P48" s="1425"/>
    </row>
    <row r="49" spans="1:16" ht="44.25" customHeight="1">
      <c r="B49" s="266" t="s">
        <v>403</v>
      </c>
      <c r="C49" s="1525" t="s">
        <v>474</v>
      </c>
      <c r="D49" s="1525"/>
      <c r="E49" s="1526"/>
      <c r="F49" s="267"/>
      <c r="G49" s="1527">
        <v>0</v>
      </c>
      <c r="H49" s="1528"/>
      <c r="I49" s="1486"/>
      <c r="J49" s="1487"/>
      <c r="K49" s="1529">
        <f>K45+K47</f>
        <v>0</v>
      </c>
      <c r="L49" s="1530"/>
      <c r="M49" s="268"/>
      <c r="N49" s="269"/>
      <c r="O49" s="1444"/>
      <c r="P49" s="1444"/>
    </row>
    <row r="50" spans="1:16" ht="56.25" customHeight="1">
      <c r="B50" s="1490" t="s">
        <v>475</v>
      </c>
      <c r="C50" s="1491"/>
      <c r="D50" s="1491"/>
      <c r="E50" s="1491"/>
      <c r="F50" s="1491"/>
      <c r="G50" s="1491"/>
      <c r="H50" s="1491"/>
      <c r="I50" s="1491"/>
      <c r="J50" s="1491"/>
      <c r="K50" s="1491"/>
      <c r="L50" s="1491"/>
      <c r="M50" s="1491"/>
      <c r="N50" s="1491"/>
      <c r="O50" s="1491"/>
      <c r="P50" s="1492"/>
    </row>
    <row r="51" spans="1:16" ht="71.25" customHeight="1">
      <c r="B51" s="253" t="s">
        <v>476</v>
      </c>
      <c r="C51" s="1513" t="s">
        <v>477</v>
      </c>
      <c r="D51" s="1450"/>
      <c r="E51" s="1451"/>
      <c r="F51" s="254" t="s">
        <v>478</v>
      </c>
      <c r="G51" s="1531" t="s">
        <v>479</v>
      </c>
      <c r="H51" s="1516"/>
      <c r="I51" s="1500" t="s">
        <v>480</v>
      </c>
      <c r="J51" s="1501"/>
      <c r="K51" s="1515" t="s">
        <v>481</v>
      </c>
      <c r="L51" s="1516"/>
      <c r="M51" s="239" t="s">
        <v>468</v>
      </c>
      <c r="N51" s="302" t="s">
        <v>482</v>
      </c>
      <c r="O51" s="422"/>
      <c r="P51" s="273"/>
    </row>
    <row r="52" spans="1:16" s="274" customFormat="1" ht="57.75" customHeight="1">
      <c r="B52" s="198" t="s">
        <v>394</v>
      </c>
      <c r="C52" s="1414" t="s">
        <v>97</v>
      </c>
      <c r="D52" s="1414"/>
      <c r="E52" s="1415"/>
      <c r="F52" s="257" t="s">
        <v>1301</v>
      </c>
      <c r="G52" s="1532">
        <v>3393223.7</v>
      </c>
      <c r="H52" s="1533"/>
      <c r="I52" s="1479" t="s">
        <v>6158</v>
      </c>
      <c r="J52" s="1480"/>
      <c r="K52" s="1521">
        <v>950628</v>
      </c>
      <c r="L52" s="1522"/>
      <c r="M52" s="258" t="s">
        <v>1302</v>
      </c>
      <c r="N52" s="468" t="s">
        <v>6159</v>
      </c>
      <c r="O52" s="201" t="s">
        <v>939</v>
      </c>
      <c r="P52" s="202"/>
    </row>
    <row r="53" spans="1:16" s="274" customFormat="1" ht="72" customHeight="1">
      <c r="B53" s="198" t="s">
        <v>401</v>
      </c>
      <c r="C53" s="1414" t="s">
        <v>62</v>
      </c>
      <c r="D53" s="1414"/>
      <c r="E53" s="1415"/>
      <c r="F53" s="257" t="s">
        <v>1301</v>
      </c>
      <c r="G53" s="1532">
        <v>3719333.9000000004</v>
      </c>
      <c r="H53" s="1533"/>
      <c r="I53" s="1479" t="s">
        <v>6160</v>
      </c>
      <c r="J53" s="1480"/>
      <c r="K53" s="1521">
        <v>1287276</v>
      </c>
      <c r="L53" s="1522"/>
      <c r="M53" s="258" t="s">
        <v>1302</v>
      </c>
      <c r="N53" s="468" t="s">
        <v>6161</v>
      </c>
      <c r="O53" s="201" t="s">
        <v>940</v>
      </c>
      <c r="P53" s="202"/>
    </row>
    <row r="54" spans="1:16" s="274" customFormat="1" ht="32.25" customHeight="1">
      <c r="B54" s="198" t="s">
        <v>403</v>
      </c>
      <c r="C54" s="1414" t="s">
        <v>99</v>
      </c>
      <c r="D54" s="1414"/>
      <c r="E54" s="1415"/>
      <c r="F54" s="257" t="s">
        <v>1301</v>
      </c>
      <c r="G54" s="1532">
        <v>939246</v>
      </c>
      <c r="H54" s="1533"/>
      <c r="I54" s="1479" t="s">
        <v>1460</v>
      </c>
      <c r="J54" s="1480"/>
      <c r="K54" s="1521">
        <v>240094</v>
      </c>
      <c r="L54" s="1522"/>
      <c r="M54" s="258" t="s">
        <v>1302</v>
      </c>
      <c r="N54" s="275" t="s">
        <v>3360</v>
      </c>
      <c r="O54" s="201" t="s">
        <v>940</v>
      </c>
      <c r="P54" s="202"/>
    </row>
    <row r="55" spans="1:16" s="274" customFormat="1" ht="32.25" customHeight="1">
      <c r="B55" s="198" t="s">
        <v>405</v>
      </c>
      <c r="C55" s="1414" t="s">
        <v>483</v>
      </c>
      <c r="D55" s="1414"/>
      <c r="E55" s="1415"/>
      <c r="F55" s="257" t="s">
        <v>57</v>
      </c>
      <c r="G55" s="1532">
        <v>0</v>
      </c>
      <c r="H55" s="1533"/>
      <c r="I55" s="1479" t="s">
        <v>92</v>
      </c>
      <c r="J55" s="1480"/>
      <c r="K55" s="1521">
        <v>0</v>
      </c>
      <c r="L55" s="1522"/>
      <c r="M55" s="258" t="s">
        <v>57</v>
      </c>
      <c r="N55" s="276"/>
      <c r="O55" s="204" t="s">
        <v>1279</v>
      </c>
      <c r="P55" s="277"/>
    </row>
    <row r="56" spans="1:16" s="274" customFormat="1" ht="44.25" customHeight="1">
      <c r="B56" s="198" t="s">
        <v>408</v>
      </c>
      <c r="C56" s="1414" t="s">
        <v>302</v>
      </c>
      <c r="D56" s="1414"/>
      <c r="E56" s="1415"/>
      <c r="F56" s="257" t="s">
        <v>1301</v>
      </c>
      <c r="G56" s="1532">
        <v>252200.25</v>
      </c>
      <c r="H56" s="1533"/>
      <c r="I56" s="1479" t="s">
        <v>1460</v>
      </c>
      <c r="J56" s="1480"/>
      <c r="K56" s="1521">
        <v>96790</v>
      </c>
      <c r="L56" s="1522"/>
      <c r="M56" s="258" t="s">
        <v>1302</v>
      </c>
      <c r="N56" s="468" t="s">
        <v>6162</v>
      </c>
      <c r="O56" s="204" t="s">
        <v>940</v>
      </c>
      <c r="P56" s="277"/>
    </row>
    <row r="57" spans="1:16" ht="46.5" customHeight="1">
      <c r="B57" s="205" t="s">
        <v>410</v>
      </c>
      <c r="C57" s="1484" t="s">
        <v>484</v>
      </c>
      <c r="D57" s="1484"/>
      <c r="E57" s="1485"/>
      <c r="F57" s="279"/>
      <c r="G57" s="1527">
        <f>G52+G53+G54+G55+G56</f>
        <v>8304003.8500000006</v>
      </c>
      <c r="H57" s="1528"/>
      <c r="I57" s="1486"/>
      <c r="J57" s="1487"/>
      <c r="K57" s="1529">
        <f>K52+K53+K54+K55+K56</f>
        <v>2574788</v>
      </c>
      <c r="L57" s="1530"/>
      <c r="M57" s="268"/>
      <c r="N57" s="269"/>
      <c r="O57" s="423"/>
      <c r="P57" s="423"/>
    </row>
    <row r="58" spans="1:16" ht="54.75" customHeight="1">
      <c r="A58" s="281"/>
      <c r="B58" s="1507" t="s">
        <v>485</v>
      </c>
      <c r="C58" s="1508"/>
      <c r="D58" s="1508"/>
      <c r="E58" s="1508"/>
      <c r="F58" s="1508"/>
      <c r="G58" s="1508"/>
      <c r="H58" s="1508"/>
      <c r="I58" s="1508"/>
      <c r="J58" s="1508"/>
      <c r="K58" s="1508"/>
      <c r="L58" s="1508"/>
      <c r="M58" s="1508"/>
      <c r="N58" s="1508"/>
      <c r="O58" s="424"/>
      <c r="P58" s="425"/>
    </row>
    <row r="59" spans="1:16" ht="62.25" customHeight="1">
      <c r="B59" s="282" t="s">
        <v>486</v>
      </c>
      <c r="C59" s="1543" t="s">
        <v>487</v>
      </c>
      <c r="D59" s="1543"/>
      <c r="E59" s="1543"/>
      <c r="F59" s="1543"/>
      <c r="G59" s="1543"/>
      <c r="H59" s="1543"/>
      <c r="I59" s="1544"/>
      <c r="J59" s="283">
        <f>G49/(G49+G57)</f>
        <v>0</v>
      </c>
      <c r="K59" s="284" t="s">
        <v>392</v>
      </c>
      <c r="L59" s="1539"/>
      <c r="M59" s="1540"/>
      <c r="N59" s="1541"/>
      <c r="O59" s="1534"/>
      <c r="P59" s="1534"/>
    </row>
    <row r="60" spans="1:16" ht="53.25" customHeight="1">
      <c r="B60" s="286" t="s">
        <v>488</v>
      </c>
      <c r="C60" s="1537" t="s">
        <v>489</v>
      </c>
      <c r="D60" s="1537"/>
      <c r="E60" s="1537"/>
      <c r="F60" s="1537"/>
      <c r="G60" s="1537"/>
      <c r="H60" s="1537"/>
      <c r="I60" s="1538"/>
      <c r="J60" s="283" t="s">
        <v>92</v>
      </c>
      <c r="K60" s="284" t="s">
        <v>446</v>
      </c>
      <c r="L60" s="1539"/>
      <c r="M60" s="1540"/>
      <c r="N60" s="1541"/>
      <c r="O60" s="1535"/>
      <c r="P60" s="1535"/>
    </row>
    <row r="61" spans="1:16" ht="53.25" customHeight="1">
      <c r="B61" s="286" t="s">
        <v>490</v>
      </c>
      <c r="C61" s="1537" t="s">
        <v>491</v>
      </c>
      <c r="D61" s="1537"/>
      <c r="E61" s="1537"/>
      <c r="F61" s="1537"/>
      <c r="G61" s="1537"/>
      <c r="H61" s="1537"/>
      <c r="I61" s="1538"/>
      <c r="J61" s="288">
        <f>SUM(G49,G57)</f>
        <v>8304003.8500000006</v>
      </c>
      <c r="K61" s="284" t="s">
        <v>446</v>
      </c>
      <c r="L61" s="1539"/>
      <c r="M61" s="1540"/>
      <c r="N61" s="1541"/>
      <c r="O61" s="1535"/>
      <c r="P61" s="1535"/>
    </row>
    <row r="62" spans="1:16" ht="53.25" customHeight="1">
      <c r="B62" s="286" t="s">
        <v>492</v>
      </c>
      <c r="C62" s="1464" t="s">
        <v>493</v>
      </c>
      <c r="D62" s="1464"/>
      <c r="E62" s="1464"/>
      <c r="F62" s="1464"/>
      <c r="G62" s="1464"/>
      <c r="H62" s="1464"/>
      <c r="I62" s="1465"/>
      <c r="J62" s="283">
        <f>(G49+G57)/J27</f>
        <v>0.49555361679973725</v>
      </c>
      <c r="K62" s="284" t="s">
        <v>392</v>
      </c>
      <c r="L62" s="1539"/>
      <c r="M62" s="1540"/>
      <c r="N62" s="1541"/>
      <c r="O62" s="1535"/>
      <c r="P62" s="1535"/>
    </row>
    <row r="63" spans="1:16" ht="66.75" customHeight="1">
      <c r="B63" s="289" t="s">
        <v>494</v>
      </c>
      <c r="C63" s="1464" t="s">
        <v>495</v>
      </c>
      <c r="D63" s="1464"/>
      <c r="E63" s="1464"/>
      <c r="F63" s="1464"/>
      <c r="G63" s="1464"/>
      <c r="H63" s="1464"/>
      <c r="I63" s="1465"/>
      <c r="J63" s="290">
        <f>(K49+K57)/J28</f>
        <v>0.68733907933827421</v>
      </c>
      <c r="K63" s="284" t="s">
        <v>392</v>
      </c>
      <c r="L63" s="1539"/>
      <c r="M63" s="1540"/>
      <c r="N63" s="1541"/>
      <c r="O63" s="1535"/>
      <c r="P63" s="1535"/>
    </row>
    <row r="64" spans="1:16" ht="53.25" customHeight="1">
      <c r="B64" s="289" t="s">
        <v>496</v>
      </c>
      <c r="C64" s="1537" t="s">
        <v>497</v>
      </c>
      <c r="D64" s="1537"/>
      <c r="E64" s="1537"/>
      <c r="F64" s="1537"/>
      <c r="G64" s="1537"/>
      <c r="H64" s="1537"/>
      <c r="I64" s="1538"/>
      <c r="J64" s="283" t="str">
        <f>IF(J62&lt;0.945,"Funding gap","No funding gap")</f>
        <v>Funding gap</v>
      </c>
      <c r="K64" s="293" t="s">
        <v>446</v>
      </c>
      <c r="L64" s="1539"/>
      <c r="M64" s="1540"/>
      <c r="N64" s="1541"/>
      <c r="O64" s="1535"/>
      <c r="P64" s="1535"/>
    </row>
    <row r="65" spans="2:16" ht="53.25" customHeight="1">
      <c r="B65" s="289" t="s">
        <v>498</v>
      </c>
      <c r="C65" s="1542" t="s">
        <v>499</v>
      </c>
      <c r="D65" s="1542"/>
      <c r="E65" s="1542"/>
      <c r="F65" s="1542"/>
      <c r="G65" s="1542"/>
      <c r="H65" s="1542"/>
      <c r="I65" s="1542"/>
      <c r="J65" s="292">
        <f>G45/J27</f>
        <v>0</v>
      </c>
      <c r="K65" s="293" t="s">
        <v>446</v>
      </c>
      <c r="L65" s="1539"/>
      <c r="M65" s="1540"/>
      <c r="N65" s="1541"/>
      <c r="O65" s="1536"/>
      <c r="P65" s="1536"/>
    </row>
    <row r="66" spans="2:16" ht="45" customHeight="1">
      <c r="B66" s="191" t="s">
        <v>500</v>
      </c>
      <c r="C66" s="1414" t="s">
        <v>501</v>
      </c>
      <c r="D66" s="1414"/>
      <c r="E66" s="1414"/>
      <c r="F66" s="1414"/>
      <c r="G66" s="1414"/>
      <c r="H66" s="1414"/>
      <c r="I66" s="1414"/>
      <c r="J66" s="1415"/>
      <c r="K66" s="1545" t="s">
        <v>446</v>
      </c>
      <c r="L66" s="1548" t="s">
        <v>6163</v>
      </c>
      <c r="M66" s="1549"/>
      <c r="N66" s="1550"/>
      <c r="O66" s="1443" t="s">
        <v>6164</v>
      </c>
      <c r="P66" s="1443"/>
    </row>
    <row r="67" spans="2:16" ht="21" customHeight="1">
      <c r="B67" s="198" t="s">
        <v>394</v>
      </c>
      <c r="C67" s="1557" t="s">
        <v>502</v>
      </c>
      <c r="D67" s="1557"/>
      <c r="E67" s="1557"/>
      <c r="F67" s="1557"/>
      <c r="G67" s="1557"/>
      <c r="H67" s="1557"/>
      <c r="I67" s="1557"/>
      <c r="J67" s="299" t="s">
        <v>57</v>
      </c>
      <c r="K67" s="1546"/>
      <c r="L67" s="1551"/>
      <c r="M67" s="1552"/>
      <c r="N67" s="1553"/>
      <c r="O67" s="1425"/>
      <c r="P67" s="1425"/>
    </row>
    <row r="68" spans="2:16" ht="21" customHeight="1">
      <c r="B68" s="198" t="s">
        <v>401</v>
      </c>
      <c r="C68" s="1557" t="s">
        <v>503</v>
      </c>
      <c r="D68" s="1557"/>
      <c r="E68" s="1557"/>
      <c r="F68" s="1557"/>
      <c r="G68" s="1557"/>
      <c r="H68" s="1557"/>
      <c r="I68" s="1557"/>
      <c r="J68" s="299" t="s">
        <v>57</v>
      </c>
      <c r="K68" s="1546"/>
      <c r="L68" s="1551"/>
      <c r="M68" s="1552"/>
      <c r="N68" s="1553"/>
      <c r="O68" s="1425"/>
      <c r="P68" s="1425"/>
    </row>
    <row r="69" spans="2:16" ht="21" customHeight="1">
      <c r="B69" s="198" t="s">
        <v>403</v>
      </c>
      <c r="C69" s="1557" t="s">
        <v>504</v>
      </c>
      <c r="D69" s="1557"/>
      <c r="E69" s="1557"/>
      <c r="F69" s="1557"/>
      <c r="G69" s="1557"/>
      <c r="H69" s="1557"/>
      <c r="I69" s="1557"/>
      <c r="J69" s="299" t="s">
        <v>57</v>
      </c>
      <c r="K69" s="1546"/>
      <c r="L69" s="1551"/>
      <c r="M69" s="1552"/>
      <c r="N69" s="1553"/>
      <c r="O69" s="1425"/>
      <c r="P69" s="1425"/>
    </row>
    <row r="70" spans="2:16" ht="21" customHeight="1">
      <c r="B70" s="198" t="s">
        <v>405</v>
      </c>
      <c r="C70" s="1557" t="s">
        <v>302</v>
      </c>
      <c r="D70" s="1557"/>
      <c r="E70" s="1557"/>
      <c r="F70" s="1557"/>
      <c r="G70" s="1557"/>
      <c r="H70" s="1557"/>
      <c r="I70" s="1557"/>
      <c r="J70" s="299" t="s">
        <v>57</v>
      </c>
      <c r="K70" s="1546"/>
      <c r="L70" s="1551"/>
      <c r="M70" s="1552"/>
      <c r="N70" s="1553"/>
      <c r="O70" s="1425"/>
      <c r="P70" s="1425"/>
    </row>
    <row r="71" spans="2:16" ht="21" customHeight="1">
      <c r="B71" s="198" t="s">
        <v>408</v>
      </c>
      <c r="C71" s="1558" t="s">
        <v>505</v>
      </c>
      <c r="D71" s="1558"/>
      <c r="E71" s="1558"/>
      <c r="F71" s="1558"/>
      <c r="G71" s="1559" t="s">
        <v>92</v>
      </c>
      <c r="H71" s="1560"/>
      <c r="I71" s="1560"/>
      <c r="J71" s="1561"/>
      <c r="K71" s="1547"/>
      <c r="L71" s="1554"/>
      <c r="M71" s="1555"/>
      <c r="N71" s="1556"/>
      <c r="O71" s="1426"/>
      <c r="P71" s="1426"/>
    </row>
    <row r="72" spans="2:16" ht="45" customHeight="1">
      <c r="B72" s="191" t="s">
        <v>506</v>
      </c>
      <c r="C72" s="1414" t="s">
        <v>507</v>
      </c>
      <c r="D72" s="1414"/>
      <c r="E72" s="1414"/>
      <c r="F72" s="1414"/>
      <c r="G72" s="1414"/>
      <c r="H72" s="1414"/>
      <c r="I72" s="1414"/>
      <c r="J72" s="1414"/>
      <c r="K72" s="1414"/>
      <c r="L72" s="1414"/>
      <c r="M72" s="1414"/>
      <c r="N72" s="1562"/>
      <c r="O72" s="291"/>
      <c r="P72" s="297"/>
    </row>
    <row r="73" spans="2:16" ht="20.25" customHeight="1">
      <c r="B73" s="205" t="s">
        <v>418</v>
      </c>
      <c r="C73" s="1558" t="s">
        <v>297</v>
      </c>
      <c r="D73" s="1558"/>
      <c r="E73" s="1558"/>
      <c r="F73" s="1574" t="s">
        <v>57</v>
      </c>
      <c r="G73" s="1575"/>
      <c r="H73" s="1545" t="s">
        <v>446</v>
      </c>
      <c r="I73" s="1565"/>
      <c r="J73" s="1566"/>
      <c r="K73" s="1566"/>
      <c r="L73" s="1566"/>
      <c r="M73" s="1566"/>
      <c r="N73" s="1567"/>
      <c r="O73" s="1443" t="s">
        <v>6164</v>
      </c>
      <c r="P73" s="1443"/>
    </row>
    <row r="74" spans="2:16" ht="20.25" customHeight="1">
      <c r="B74" s="205" t="s">
        <v>508</v>
      </c>
      <c r="C74" s="1558" t="s">
        <v>509</v>
      </c>
      <c r="D74" s="1558"/>
      <c r="E74" s="1558"/>
      <c r="F74" s="1574" t="s">
        <v>57</v>
      </c>
      <c r="G74" s="1575"/>
      <c r="H74" s="1546"/>
      <c r="I74" s="1568"/>
      <c r="J74" s="1569"/>
      <c r="K74" s="1569"/>
      <c r="L74" s="1569"/>
      <c r="M74" s="1569"/>
      <c r="N74" s="1570"/>
      <c r="O74" s="1425"/>
      <c r="P74" s="1425"/>
    </row>
    <row r="75" spans="2:16" ht="20.25" customHeight="1">
      <c r="B75" s="205" t="s">
        <v>510</v>
      </c>
      <c r="C75" s="1558" t="s">
        <v>299</v>
      </c>
      <c r="D75" s="1558"/>
      <c r="E75" s="1558"/>
      <c r="F75" s="1574" t="s">
        <v>57</v>
      </c>
      <c r="G75" s="1575"/>
      <c r="H75" s="1546"/>
      <c r="I75" s="1568"/>
      <c r="J75" s="1569"/>
      <c r="K75" s="1569"/>
      <c r="L75" s="1569"/>
      <c r="M75" s="1569"/>
      <c r="N75" s="1570"/>
      <c r="O75" s="1425"/>
      <c r="P75" s="1425"/>
    </row>
    <row r="76" spans="2:16" ht="49.5" customHeight="1">
      <c r="B76" s="205" t="s">
        <v>401</v>
      </c>
      <c r="C76" s="1464" t="s">
        <v>511</v>
      </c>
      <c r="D76" s="1464"/>
      <c r="E76" s="1464"/>
      <c r="F76" s="1464"/>
      <c r="G76" s="1465"/>
      <c r="H76" s="1546"/>
      <c r="I76" s="1568"/>
      <c r="J76" s="1569"/>
      <c r="K76" s="1569"/>
      <c r="L76" s="1569"/>
      <c r="M76" s="1569"/>
      <c r="N76" s="1570"/>
      <c r="O76" s="1425"/>
      <c r="P76" s="1425"/>
    </row>
    <row r="77" spans="2:16" ht="21" customHeight="1">
      <c r="B77" s="205" t="s">
        <v>418</v>
      </c>
      <c r="C77" s="1558" t="s">
        <v>297</v>
      </c>
      <c r="D77" s="1558"/>
      <c r="E77" s="1410"/>
      <c r="F77" s="1563" t="s">
        <v>57</v>
      </c>
      <c r="G77" s="1564"/>
      <c r="H77" s="1546"/>
      <c r="I77" s="1568"/>
      <c r="J77" s="1569"/>
      <c r="K77" s="1569"/>
      <c r="L77" s="1569"/>
      <c r="M77" s="1569"/>
      <c r="N77" s="1570"/>
      <c r="O77" s="1425"/>
      <c r="P77" s="1425"/>
    </row>
    <row r="78" spans="2:16" ht="21" customHeight="1">
      <c r="B78" s="205" t="s">
        <v>508</v>
      </c>
      <c r="C78" s="1558" t="s">
        <v>509</v>
      </c>
      <c r="D78" s="1558"/>
      <c r="E78" s="1410"/>
      <c r="F78" s="1563" t="s">
        <v>57</v>
      </c>
      <c r="G78" s="1564"/>
      <c r="H78" s="1546"/>
      <c r="I78" s="1568"/>
      <c r="J78" s="1569"/>
      <c r="K78" s="1569"/>
      <c r="L78" s="1569"/>
      <c r="M78" s="1569"/>
      <c r="N78" s="1570"/>
      <c r="O78" s="1425"/>
      <c r="P78" s="1425"/>
    </row>
    <row r="79" spans="2:16" ht="21" customHeight="1">
      <c r="B79" s="205" t="s">
        <v>510</v>
      </c>
      <c r="C79" s="1558" t="s">
        <v>301</v>
      </c>
      <c r="D79" s="1558"/>
      <c r="E79" s="1410"/>
      <c r="F79" s="1563" t="s">
        <v>57</v>
      </c>
      <c r="G79" s="1564"/>
      <c r="H79" s="1546"/>
      <c r="I79" s="1568"/>
      <c r="J79" s="1569"/>
      <c r="K79" s="1569"/>
      <c r="L79" s="1569"/>
      <c r="M79" s="1569"/>
      <c r="N79" s="1570"/>
      <c r="O79" s="1425"/>
      <c r="P79" s="1425"/>
    </row>
    <row r="80" spans="2:16" ht="21" customHeight="1">
      <c r="B80" s="205" t="s">
        <v>512</v>
      </c>
      <c r="C80" s="1558" t="s">
        <v>302</v>
      </c>
      <c r="D80" s="1558"/>
      <c r="E80" s="1410"/>
      <c r="F80" s="1563" t="s">
        <v>57</v>
      </c>
      <c r="G80" s="1564"/>
      <c r="H80" s="1546"/>
      <c r="I80" s="1568"/>
      <c r="J80" s="1569"/>
      <c r="K80" s="1569"/>
      <c r="L80" s="1569"/>
      <c r="M80" s="1569"/>
      <c r="N80" s="1570"/>
      <c r="O80" s="1425"/>
      <c r="P80" s="1425"/>
    </row>
    <row r="81" spans="2:16" ht="21.75" customHeight="1">
      <c r="B81" s="205" t="s">
        <v>513</v>
      </c>
      <c r="C81" s="1558" t="s">
        <v>514</v>
      </c>
      <c r="D81" s="1558"/>
      <c r="E81" s="1410"/>
      <c r="F81" s="1563" t="s">
        <v>57</v>
      </c>
      <c r="G81" s="1564"/>
      <c r="H81" s="1547"/>
      <c r="I81" s="1571"/>
      <c r="J81" s="1572"/>
      <c r="K81" s="1572"/>
      <c r="L81" s="1572"/>
      <c r="M81" s="1572"/>
      <c r="N81" s="1573"/>
      <c r="O81" s="1426"/>
      <c r="P81" s="1426"/>
    </row>
    <row r="82" spans="2:16" ht="51" customHeight="1">
      <c r="B82" s="298" t="s">
        <v>515</v>
      </c>
      <c r="C82" s="1484" t="s">
        <v>516</v>
      </c>
      <c r="D82" s="1484"/>
      <c r="E82" s="1485"/>
      <c r="F82" s="1576"/>
      <c r="G82" s="1577"/>
      <c r="H82" s="1577"/>
      <c r="I82" s="1577"/>
      <c r="J82" s="1577"/>
      <c r="K82" s="1577"/>
      <c r="L82" s="1577"/>
      <c r="M82" s="1577"/>
      <c r="N82" s="1577"/>
      <c r="O82" s="1578"/>
      <c r="P82" s="1579"/>
    </row>
    <row r="83" spans="2:16" ht="31.5" customHeight="1">
      <c r="B83" s="1490" t="s">
        <v>517</v>
      </c>
      <c r="C83" s="1491"/>
      <c r="D83" s="1491"/>
      <c r="E83" s="1491"/>
      <c r="F83" s="1491"/>
      <c r="G83" s="1491"/>
      <c r="H83" s="1491"/>
      <c r="I83" s="1491"/>
      <c r="J83" s="1491"/>
      <c r="K83" s="1491"/>
      <c r="L83" s="1491"/>
      <c r="M83" s="1491"/>
      <c r="N83" s="1491"/>
      <c r="O83" s="1491"/>
      <c r="P83" s="1492"/>
    </row>
    <row r="84" spans="2:16" ht="44.25" customHeight="1">
      <c r="B84" s="191" t="s">
        <v>518</v>
      </c>
      <c r="C84" s="1414" t="s">
        <v>519</v>
      </c>
      <c r="D84" s="1414"/>
      <c r="E84" s="1414"/>
      <c r="F84" s="1414"/>
      <c r="G84" s="1415"/>
      <c r="H84" s="299" t="s">
        <v>53</v>
      </c>
      <c r="I84" s="1580" t="s">
        <v>446</v>
      </c>
      <c r="J84" s="1581"/>
      <c r="K84" s="1582"/>
      <c r="L84" s="1583"/>
      <c r="M84" s="1583"/>
      <c r="N84" s="1584"/>
      <c r="O84" s="1443" t="s">
        <v>5603</v>
      </c>
      <c r="P84" s="1443"/>
    </row>
    <row r="85" spans="2:16" ht="20.25" customHeight="1">
      <c r="B85" s="1585" t="s">
        <v>520</v>
      </c>
      <c r="C85" s="1586"/>
      <c r="D85" s="1586"/>
      <c r="E85" s="1587"/>
      <c r="F85" s="1500" t="s">
        <v>521</v>
      </c>
      <c r="G85" s="1502"/>
      <c r="H85" s="1501"/>
      <c r="I85" s="1500" t="s">
        <v>522</v>
      </c>
      <c r="J85" s="1502"/>
      <c r="K85" s="1500" t="s">
        <v>434</v>
      </c>
      <c r="L85" s="1502"/>
      <c r="M85" s="1502"/>
      <c r="N85" s="1503"/>
      <c r="O85" s="1425"/>
      <c r="P85" s="1425"/>
    </row>
    <row r="86" spans="2:16" ht="21" customHeight="1">
      <c r="B86" s="1588"/>
      <c r="C86" s="1589"/>
      <c r="D86" s="1589"/>
      <c r="E86" s="1590"/>
      <c r="F86" s="1594" t="s">
        <v>6156</v>
      </c>
      <c r="G86" s="1595"/>
      <c r="H86" s="1596"/>
      <c r="I86" s="1597">
        <v>7500000</v>
      </c>
      <c r="J86" s="1598"/>
      <c r="K86" s="1594" t="s">
        <v>6165</v>
      </c>
      <c r="L86" s="1595"/>
      <c r="M86" s="1595"/>
      <c r="N86" s="1596"/>
      <c r="O86" s="1425"/>
      <c r="P86" s="1425"/>
    </row>
    <row r="87" spans="2:16" ht="21" customHeight="1">
      <c r="B87" s="1588"/>
      <c r="C87" s="1589"/>
      <c r="D87" s="1589"/>
      <c r="E87" s="1590"/>
      <c r="F87" s="1594"/>
      <c r="G87" s="1595"/>
      <c r="H87" s="1596"/>
      <c r="I87" s="1597"/>
      <c r="J87" s="1598"/>
      <c r="K87" s="1594"/>
      <c r="L87" s="1595"/>
      <c r="M87" s="1595"/>
      <c r="N87" s="1596"/>
      <c r="O87" s="1425"/>
      <c r="P87" s="1425"/>
    </row>
    <row r="88" spans="2:16" ht="21" customHeight="1">
      <c r="B88" s="1588"/>
      <c r="C88" s="1589"/>
      <c r="D88" s="1589"/>
      <c r="E88" s="1590"/>
      <c r="F88" s="1594"/>
      <c r="G88" s="1595"/>
      <c r="H88" s="1596"/>
      <c r="I88" s="1597"/>
      <c r="J88" s="1598"/>
      <c r="K88" s="1594"/>
      <c r="L88" s="1595"/>
      <c r="M88" s="1595"/>
      <c r="N88" s="1596"/>
      <c r="O88" s="1425"/>
      <c r="P88" s="1425"/>
    </row>
    <row r="89" spans="2:16" ht="21.75" customHeight="1">
      <c r="B89" s="1591"/>
      <c r="C89" s="1592"/>
      <c r="D89" s="1592"/>
      <c r="E89" s="1593"/>
      <c r="F89" s="1599"/>
      <c r="G89" s="1600"/>
      <c r="H89" s="1601"/>
      <c r="I89" s="1602"/>
      <c r="J89" s="1603"/>
      <c r="K89" s="1604"/>
      <c r="L89" s="1605"/>
      <c r="M89" s="1605"/>
      <c r="N89" s="1606"/>
      <c r="O89" s="1444"/>
      <c r="P89" s="1444"/>
    </row>
    <row r="90" spans="2:16" ht="26.25" customHeight="1">
      <c r="B90" s="1416" t="s">
        <v>2</v>
      </c>
      <c r="C90" s="1417"/>
      <c r="D90" s="1417"/>
      <c r="E90" s="1417"/>
      <c r="F90" s="1417"/>
      <c r="G90" s="1417"/>
      <c r="H90" s="1417"/>
      <c r="I90" s="1417"/>
      <c r="J90" s="1417"/>
      <c r="K90" s="1417"/>
      <c r="L90" s="1417"/>
      <c r="M90" s="1417"/>
      <c r="N90" s="1417"/>
      <c r="O90" s="1417"/>
      <c r="P90" s="1418"/>
    </row>
    <row r="91" spans="2:16" ht="54" customHeight="1">
      <c r="B91" s="303" t="s">
        <v>523</v>
      </c>
      <c r="C91" s="1632" t="s">
        <v>4977</v>
      </c>
      <c r="D91" s="1632"/>
      <c r="E91" s="1632"/>
      <c r="F91" s="1632"/>
      <c r="G91" s="1632"/>
      <c r="H91" s="1632"/>
      <c r="I91" s="1632"/>
      <c r="J91" s="1632"/>
      <c r="K91" s="1632"/>
      <c r="L91" s="1632"/>
      <c r="M91" s="1632"/>
      <c r="N91" s="1632"/>
      <c r="O91" s="1424" t="s">
        <v>3243</v>
      </c>
      <c r="P91" s="1424"/>
    </row>
    <row r="92" spans="2:16" ht="20.25" customHeight="1">
      <c r="B92" s="1609" t="s">
        <v>525</v>
      </c>
      <c r="C92" s="1610"/>
      <c r="D92" s="1610"/>
      <c r="E92" s="1610"/>
      <c r="F92" s="1611"/>
      <c r="G92" s="1614" t="s">
        <v>526</v>
      </c>
      <c r="H92" s="1614"/>
      <c r="I92" s="2149"/>
      <c r="J92" s="1614"/>
      <c r="K92" s="1614"/>
      <c r="L92" s="1615"/>
      <c r="M92" s="2150"/>
      <c r="N92" s="2150"/>
      <c r="O92" s="1425"/>
      <c r="P92" s="1425"/>
    </row>
    <row r="93" spans="2:16" ht="22.5" customHeight="1">
      <c r="B93" s="2072"/>
      <c r="C93" s="1613"/>
      <c r="D93" s="1613"/>
      <c r="E93" s="1613"/>
      <c r="F93" s="2148"/>
      <c r="G93" s="429" t="s">
        <v>109</v>
      </c>
      <c r="H93" s="429" t="s">
        <v>128</v>
      </c>
      <c r="I93" s="430" t="s">
        <v>527</v>
      </c>
      <c r="J93" s="431" t="s">
        <v>528</v>
      </c>
      <c r="K93" s="2151" t="s">
        <v>434</v>
      </c>
      <c r="L93" s="2152"/>
      <c r="M93" s="2152"/>
      <c r="N93" s="2153"/>
      <c r="O93" s="1425"/>
      <c r="P93" s="1425"/>
    </row>
    <row r="94" spans="2:16" ht="57.75" customHeight="1">
      <c r="B94" s="432" t="s">
        <v>394</v>
      </c>
      <c r="C94" s="3196" t="s">
        <v>529</v>
      </c>
      <c r="D94" s="2155"/>
      <c r="E94" s="2155"/>
      <c r="F94" s="2155"/>
      <c r="G94" s="2155"/>
      <c r="H94" s="2155"/>
      <c r="I94" s="2155"/>
      <c r="J94" s="2156"/>
      <c r="K94" s="1623"/>
      <c r="L94" s="1623"/>
      <c r="M94" s="1623"/>
      <c r="N94" s="1624"/>
      <c r="O94" s="1608"/>
      <c r="P94" s="1425"/>
    </row>
    <row r="95" spans="2:16" ht="23.45" customHeight="1">
      <c r="B95" s="317" t="s">
        <v>530</v>
      </c>
      <c r="C95" s="1630" t="s">
        <v>531</v>
      </c>
      <c r="D95" s="1630"/>
      <c r="E95" s="1630"/>
      <c r="F95" s="1631"/>
      <c r="G95" s="469" t="s">
        <v>53</v>
      </c>
      <c r="H95" s="470" t="s">
        <v>53</v>
      </c>
      <c r="I95" s="471" t="s">
        <v>53</v>
      </c>
      <c r="J95" s="469" t="s">
        <v>53</v>
      </c>
      <c r="K95" s="1625"/>
      <c r="L95" s="1626"/>
      <c r="M95" s="1626"/>
      <c r="N95" s="1627"/>
      <c r="O95" s="1608"/>
      <c r="P95" s="1425"/>
    </row>
    <row r="96" spans="2:16" ht="21.95" customHeight="1">
      <c r="B96" s="434" t="s">
        <v>532</v>
      </c>
      <c r="C96" s="1639" t="s">
        <v>533</v>
      </c>
      <c r="D96" s="1639"/>
      <c r="E96" s="1639"/>
      <c r="F96" s="1640"/>
      <c r="G96" s="448" t="s">
        <v>53</v>
      </c>
      <c r="H96" s="311" t="s">
        <v>53</v>
      </c>
      <c r="I96" s="448" t="s">
        <v>53</v>
      </c>
      <c r="J96" s="311" t="s">
        <v>53</v>
      </c>
      <c r="K96" s="1628"/>
      <c r="L96" s="1628"/>
      <c r="M96" s="1628"/>
      <c r="N96" s="1629"/>
      <c r="O96" s="1608"/>
      <c r="P96" s="1425"/>
    </row>
    <row r="97" spans="2:16" ht="42" customHeight="1">
      <c r="B97" s="436" t="s">
        <v>401</v>
      </c>
      <c r="C97" s="1633" t="s">
        <v>534</v>
      </c>
      <c r="D97" s="1641"/>
      <c r="E97" s="1641"/>
      <c r="F97" s="1641"/>
      <c r="G97" s="1641"/>
      <c r="H97" s="1641"/>
      <c r="I97" s="1641"/>
      <c r="J97" s="1641"/>
      <c r="K97" s="1626"/>
      <c r="L97" s="1626"/>
      <c r="M97" s="1626"/>
      <c r="N97" s="1627"/>
      <c r="O97" s="1425"/>
      <c r="P97" s="1425"/>
    </row>
    <row r="98" spans="2:16" ht="24.6" customHeight="1">
      <c r="B98" s="432" t="s">
        <v>530</v>
      </c>
      <c r="C98" s="1634" t="s">
        <v>531</v>
      </c>
      <c r="D98" s="1634"/>
      <c r="E98" s="1634"/>
      <c r="F98" s="1635"/>
      <c r="G98" s="472" t="s">
        <v>53</v>
      </c>
      <c r="H98" s="442" t="s">
        <v>53</v>
      </c>
      <c r="I98" s="443" t="s">
        <v>53</v>
      </c>
      <c r="J98" s="470" t="s">
        <v>53</v>
      </c>
      <c r="K98" s="1626"/>
      <c r="L98" s="1626"/>
      <c r="M98" s="1626"/>
      <c r="N98" s="1627"/>
      <c r="O98" s="1425"/>
      <c r="P98" s="1425"/>
    </row>
    <row r="99" spans="2:16" ht="23.45" customHeight="1">
      <c r="B99" s="434" t="s">
        <v>532</v>
      </c>
      <c r="C99" s="1636" t="s">
        <v>533</v>
      </c>
      <c r="D99" s="1636"/>
      <c r="E99" s="1636"/>
      <c r="F99" s="1637"/>
      <c r="G99" s="473" t="s">
        <v>53</v>
      </c>
      <c r="H99" s="474" t="s">
        <v>53</v>
      </c>
      <c r="I99" s="473" t="s">
        <v>53</v>
      </c>
      <c r="J99" s="474" t="s">
        <v>53</v>
      </c>
      <c r="K99" s="1628"/>
      <c r="L99" s="1628"/>
      <c r="M99" s="1628"/>
      <c r="N99" s="1629"/>
      <c r="O99" s="1425"/>
      <c r="P99" s="1425"/>
    </row>
    <row r="100" spans="2:16" ht="48" customHeight="1">
      <c r="B100" s="436" t="s">
        <v>535</v>
      </c>
      <c r="C100" s="1638" t="s">
        <v>536</v>
      </c>
      <c r="D100" s="1638"/>
      <c r="E100" s="1638"/>
      <c r="F100" s="1638"/>
      <c r="G100" s="1638"/>
      <c r="H100" s="1638"/>
      <c r="I100" s="1638"/>
      <c r="J100" s="1642"/>
      <c r="K100" s="1623"/>
      <c r="L100" s="1623"/>
      <c r="M100" s="1623"/>
      <c r="N100" s="1624"/>
      <c r="O100" s="1425"/>
      <c r="P100" s="1425"/>
    </row>
    <row r="101" spans="2:16" ht="23.1" customHeight="1">
      <c r="B101" s="432" t="s">
        <v>530</v>
      </c>
      <c r="C101" s="1643" t="s">
        <v>531</v>
      </c>
      <c r="D101" s="1643"/>
      <c r="E101" s="1643"/>
      <c r="F101" s="1644"/>
      <c r="G101" s="475" t="s">
        <v>53</v>
      </c>
      <c r="H101" s="309" t="s">
        <v>53</v>
      </c>
      <c r="I101" s="314" t="s">
        <v>53</v>
      </c>
      <c r="J101" s="309" t="s">
        <v>53</v>
      </c>
      <c r="K101" s="1626"/>
      <c r="L101" s="1626"/>
      <c r="M101" s="1626"/>
      <c r="N101" s="1627"/>
      <c r="O101" s="1425"/>
      <c r="P101" s="1425"/>
    </row>
    <row r="102" spans="2:16" ht="26.1" customHeight="1">
      <c r="B102" s="434" t="s">
        <v>532</v>
      </c>
      <c r="C102" s="1639" t="s">
        <v>533</v>
      </c>
      <c r="D102" s="1639"/>
      <c r="E102" s="1639"/>
      <c r="F102" s="1640"/>
      <c r="G102" s="448" t="s">
        <v>53</v>
      </c>
      <c r="H102" s="311" t="s">
        <v>53</v>
      </c>
      <c r="I102" s="448" t="s">
        <v>53</v>
      </c>
      <c r="J102" s="311" t="s">
        <v>53</v>
      </c>
      <c r="K102" s="1628"/>
      <c r="L102" s="1628"/>
      <c r="M102" s="1628"/>
      <c r="N102" s="1629"/>
      <c r="O102" s="1425"/>
      <c r="P102" s="1425"/>
    </row>
    <row r="103" spans="2:16" ht="38.25" customHeight="1">
      <c r="B103" s="436" t="s">
        <v>537</v>
      </c>
      <c r="C103" s="1632" t="s">
        <v>538</v>
      </c>
      <c r="D103" s="1632"/>
      <c r="E103" s="1632"/>
      <c r="F103" s="1632"/>
      <c r="G103" s="1632"/>
      <c r="H103" s="1632"/>
      <c r="I103" s="1632"/>
      <c r="J103" s="1633"/>
      <c r="K103" s="1623"/>
      <c r="L103" s="1623"/>
      <c r="M103" s="1623"/>
      <c r="N103" s="1624"/>
      <c r="O103" s="1425"/>
      <c r="P103" s="1425"/>
    </row>
    <row r="104" spans="2:16" ht="21.95" customHeight="1">
      <c r="B104" s="432" t="s">
        <v>530</v>
      </c>
      <c r="C104" s="1634" t="s">
        <v>531</v>
      </c>
      <c r="D104" s="1634"/>
      <c r="E104" s="1634"/>
      <c r="F104" s="1635"/>
      <c r="G104" s="472" t="s">
        <v>53</v>
      </c>
      <c r="H104" s="442" t="s">
        <v>53</v>
      </c>
      <c r="I104" s="443" t="s">
        <v>53</v>
      </c>
      <c r="J104" s="442" t="s">
        <v>53</v>
      </c>
      <c r="K104" s="1626"/>
      <c r="L104" s="1626"/>
      <c r="M104" s="1626"/>
      <c r="N104" s="1627"/>
      <c r="O104" s="1425"/>
      <c r="P104" s="1425"/>
    </row>
    <row r="105" spans="2:16" ht="23.1" customHeight="1">
      <c r="B105" s="434" t="s">
        <v>532</v>
      </c>
      <c r="C105" s="1636" t="s">
        <v>533</v>
      </c>
      <c r="D105" s="1636"/>
      <c r="E105" s="1636"/>
      <c r="F105" s="1637"/>
      <c r="G105" s="473" t="s">
        <v>53</v>
      </c>
      <c r="H105" s="474" t="s">
        <v>53</v>
      </c>
      <c r="I105" s="473" t="s">
        <v>53</v>
      </c>
      <c r="J105" s="311" t="s">
        <v>53</v>
      </c>
      <c r="K105" s="1628"/>
      <c r="L105" s="1628"/>
      <c r="M105" s="1628"/>
      <c r="N105" s="1629"/>
      <c r="O105" s="1425"/>
      <c r="P105" s="1425"/>
    </row>
    <row r="106" spans="2:16" ht="30" customHeight="1">
      <c r="B106" s="436" t="s">
        <v>539</v>
      </c>
      <c r="C106" s="1638" t="s">
        <v>5611</v>
      </c>
      <c r="D106" s="1638"/>
      <c r="E106" s="1638"/>
      <c r="F106" s="1638"/>
      <c r="G106" s="1638"/>
      <c r="H106" s="1638"/>
      <c r="I106" s="1638"/>
      <c r="J106" s="1633"/>
      <c r="K106" s="1623"/>
      <c r="L106" s="1623"/>
      <c r="M106" s="1623"/>
      <c r="N106" s="1624"/>
      <c r="O106" s="1425"/>
      <c r="P106" s="1425"/>
    </row>
    <row r="107" spans="2:16" ht="24.6" customHeight="1">
      <c r="B107" s="432" t="s">
        <v>530</v>
      </c>
      <c r="C107" s="1634" t="s">
        <v>531</v>
      </c>
      <c r="D107" s="1634"/>
      <c r="E107" s="1634"/>
      <c r="F107" s="1635"/>
      <c r="G107" s="209" t="s">
        <v>53</v>
      </c>
      <c r="H107" s="359" t="s">
        <v>53</v>
      </c>
      <c r="I107" s="352" t="s">
        <v>53</v>
      </c>
      <c r="J107" s="359" t="s">
        <v>53</v>
      </c>
      <c r="K107" s="1626"/>
      <c r="L107" s="1626"/>
      <c r="M107" s="1626"/>
      <c r="N107" s="1627"/>
      <c r="O107" s="1425"/>
      <c r="P107" s="1425"/>
    </row>
    <row r="108" spans="2:16" ht="21.95" customHeight="1">
      <c r="B108" s="434" t="s">
        <v>532</v>
      </c>
      <c r="C108" s="1636" t="s">
        <v>533</v>
      </c>
      <c r="D108" s="1636"/>
      <c r="E108" s="1636"/>
      <c r="F108" s="1637"/>
      <c r="G108" s="341" t="s">
        <v>53</v>
      </c>
      <c r="H108" s="437" t="s">
        <v>53</v>
      </c>
      <c r="I108" s="341" t="s">
        <v>53</v>
      </c>
      <c r="J108" s="435" t="s">
        <v>53</v>
      </c>
      <c r="K108" s="1628"/>
      <c r="L108" s="1628"/>
      <c r="M108" s="1628"/>
      <c r="N108" s="1629"/>
      <c r="O108" s="1425"/>
      <c r="P108" s="1425"/>
    </row>
    <row r="109" spans="2:16" ht="24" customHeight="1">
      <c r="B109" s="436" t="s">
        <v>410</v>
      </c>
      <c r="C109" s="1645" t="s">
        <v>117</v>
      </c>
      <c r="D109" s="1638"/>
      <c r="E109" s="1638"/>
      <c r="F109" s="1638"/>
      <c r="G109" s="1638"/>
      <c r="H109" s="1638"/>
      <c r="I109" s="1638"/>
      <c r="J109" s="1646"/>
      <c r="K109" s="1623"/>
      <c r="L109" s="1623"/>
      <c r="M109" s="1623"/>
      <c r="N109" s="1624"/>
      <c r="O109" s="1425"/>
      <c r="P109" s="1425"/>
    </row>
    <row r="110" spans="2:16" ht="21.95" customHeight="1">
      <c r="B110" s="432" t="s">
        <v>530</v>
      </c>
      <c r="C110" s="1634" t="s">
        <v>531</v>
      </c>
      <c r="D110" s="1634"/>
      <c r="E110" s="1634"/>
      <c r="F110" s="1635"/>
      <c r="G110" s="209" t="s">
        <v>53</v>
      </c>
      <c r="H110" s="359" t="s">
        <v>53</v>
      </c>
      <c r="I110" s="352" t="s">
        <v>53</v>
      </c>
      <c r="J110" s="399" t="s">
        <v>53</v>
      </c>
      <c r="K110" s="1626"/>
      <c r="L110" s="1626"/>
      <c r="M110" s="1626"/>
      <c r="N110" s="1627"/>
      <c r="O110" s="1425"/>
      <c r="P110" s="1425"/>
    </row>
    <row r="111" spans="2:16" ht="21.95" customHeight="1">
      <c r="B111" s="434" t="s">
        <v>532</v>
      </c>
      <c r="C111" s="1636" t="s">
        <v>533</v>
      </c>
      <c r="D111" s="1636"/>
      <c r="E111" s="1636"/>
      <c r="F111" s="1637"/>
      <c r="G111" s="341" t="s">
        <v>53</v>
      </c>
      <c r="H111" s="437" t="s">
        <v>53</v>
      </c>
      <c r="I111" s="341" t="s">
        <v>53</v>
      </c>
      <c r="J111" s="435" t="s">
        <v>53</v>
      </c>
      <c r="K111" s="1628"/>
      <c r="L111" s="1628"/>
      <c r="M111" s="1628"/>
      <c r="N111" s="1629"/>
      <c r="O111" s="1425"/>
      <c r="P111" s="1425"/>
    </row>
    <row r="112" spans="2:16" ht="24" customHeight="1">
      <c r="B112" s="436" t="s">
        <v>413</v>
      </c>
      <c r="C112" s="1645" t="s">
        <v>118</v>
      </c>
      <c r="D112" s="1638"/>
      <c r="E112" s="1638"/>
      <c r="F112" s="1638"/>
      <c r="G112" s="1638"/>
      <c r="H112" s="1638"/>
      <c r="I112" s="1638"/>
      <c r="J112" s="1646"/>
      <c r="K112" s="1647"/>
      <c r="L112" s="1647"/>
      <c r="M112" s="1647"/>
      <c r="N112" s="1648"/>
      <c r="O112" s="1425"/>
      <c r="P112" s="1425"/>
    </row>
    <row r="113" spans="2:16" ht="24.6" customHeight="1">
      <c r="B113" s="432" t="s">
        <v>530</v>
      </c>
      <c r="C113" s="1634" t="s">
        <v>531</v>
      </c>
      <c r="D113" s="1634"/>
      <c r="E113" s="1634"/>
      <c r="F113" s="1635"/>
      <c r="G113" s="209" t="s">
        <v>53</v>
      </c>
      <c r="H113" s="359" t="s">
        <v>53</v>
      </c>
      <c r="I113" s="352" t="s">
        <v>53</v>
      </c>
      <c r="J113" s="399" t="s">
        <v>53</v>
      </c>
      <c r="K113" s="1649"/>
      <c r="L113" s="1649"/>
      <c r="M113" s="1649"/>
      <c r="N113" s="1650"/>
      <c r="O113" s="1425"/>
      <c r="P113" s="1425"/>
    </row>
    <row r="114" spans="2:16" ht="23.1" customHeight="1">
      <c r="B114" s="434" t="s">
        <v>532</v>
      </c>
      <c r="C114" s="1636" t="s">
        <v>533</v>
      </c>
      <c r="D114" s="1636"/>
      <c r="E114" s="1636"/>
      <c r="F114" s="1637"/>
      <c r="G114" s="341" t="s">
        <v>53</v>
      </c>
      <c r="H114" s="437" t="s">
        <v>53</v>
      </c>
      <c r="I114" s="341" t="s">
        <v>53</v>
      </c>
      <c r="J114" s="435" t="s">
        <v>53</v>
      </c>
      <c r="K114" s="1651"/>
      <c r="L114" s="1651"/>
      <c r="M114" s="1651"/>
      <c r="N114" s="1652"/>
      <c r="O114" s="1425"/>
      <c r="P114" s="1425"/>
    </row>
    <row r="115" spans="2:16" ht="24" customHeight="1">
      <c r="B115" s="436" t="s">
        <v>416</v>
      </c>
      <c r="C115" s="1638" t="s">
        <v>541</v>
      </c>
      <c r="D115" s="1638"/>
      <c r="E115" s="1638"/>
      <c r="F115" s="1638"/>
      <c r="G115" s="1638"/>
      <c r="H115" s="1638"/>
      <c r="I115" s="1638"/>
      <c r="J115" s="1633"/>
      <c r="K115" s="1623"/>
      <c r="L115" s="1623"/>
      <c r="M115" s="1623"/>
      <c r="N115" s="1624"/>
      <c r="O115" s="1425"/>
      <c r="P115" s="1425"/>
    </row>
    <row r="116" spans="2:16" ht="24" customHeight="1">
      <c r="B116" s="432" t="s">
        <v>530</v>
      </c>
      <c r="C116" s="1634" t="s">
        <v>531</v>
      </c>
      <c r="D116" s="1634"/>
      <c r="E116" s="1634"/>
      <c r="F116" s="1635"/>
      <c r="G116" s="209" t="s">
        <v>53</v>
      </c>
      <c r="H116" s="359" t="s">
        <v>53</v>
      </c>
      <c r="I116" s="352" t="s">
        <v>53</v>
      </c>
      <c r="J116" s="359" t="s">
        <v>53</v>
      </c>
      <c r="K116" s="1626"/>
      <c r="L116" s="1626"/>
      <c r="M116" s="1626"/>
      <c r="N116" s="1627"/>
      <c r="O116" s="1425"/>
      <c r="P116" s="1425"/>
    </row>
    <row r="117" spans="2:16" ht="24" customHeight="1">
      <c r="B117" s="317" t="s">
        <v>532</v>
      </c>
      <c r="C117" s="1636" t="s">
        <v>542</v>
      </c>
      <c r="D117" s="1636"/>
      <c r="E117" s="1636"/>
      <c r="F117" s="1636"/>
      <c r="G117" s="341" t="s">
        <v>53</v>
      </c>
      <c r="H117" s="437" t="s">
        <v>53</v>
      </c>
      <c r="I117" s="341" t="s">
        <v>53</v>
      </c>
      <c r="J117" s="437" t="s">
        <v>53</v>
      </c>
      <c r="K117" s="1628"/>
      <c r="L117" s="1628"/>
      <c r="M117" s="1628"/>
      <c r="N117" s="1629"/>
      <c r="O117" s="1425"/>
      <c r="P117" s="1425"/>
    </row>
    <row r="118" spans="2:16" ht="24" customHeight="1">
      <c r="B118" s="438" t="s">
        <v>418</v>
      </c>
      <c r="C118" s="1638" t="s">
        <v>6166</v>
      </c>
      <c r="D118" s="1638"/>
      <c r="E118" s="1638"/>
      <c r="F118" s="1638"/>
      <c r="G118" s="1638"/>
      <c r="H118" s="1638"/>
      <c r="I118" s="1638"/>
      <c r="J118" s="1642"/>
      <c r="K118" s="1623"/>
      <c r="L118" s="1623"/>
      <c r="M118" s="1623"/>
      <c r="N118" s="1624"/>
      <c r="O118" s="1425"/>
      <c r="P118" s="1425"/>
    </row>
    <row r="119" spans="2:16" ht="24" customHeight="1">
      <c r="B119" s="432" t="s">
        <v>530</v>
      </c>
      <c r="C119" s="1634" t="s">
        <v>531</v>
      </c>
      <c r="D119" s="1634"/>
      <c r="E119" s="1634"/>
      <c r="F119" s="1635"/>
      <c r="G119" s="209" t="s">
        <v>53</v>
      </c>
      <c r="H119" s="359" t="s">
        <v>53</v>
      </c>
      <c r="I119" s="352" t="s">
        <v>53</v>
      </c>
      <c r="J119" s="359" t="s">
        <v>53</v>
      </c>
      <c r="K119" s="1626"/>
      <c r="L119" s="1626"/>
      <c r="M119" s="1626"/>
      <c r="N119" s="1627"/>
      <c r="O119" s="1425"/>
      <c r="P119" s="1425"/>
    </row>
    <row r="120" spans="2:16" ht="24" customHeight="1">
      <c r="B120" s="434" t="s">
        <v>532</v>
      </c>
      <c r="C120" s="1636" t="s">
        <v>533</v>
      </c>
      <c r="D120" s="1636"/>
      <c r="E120" s="1636"/>
      <c r="F120" s="1637"/>
      <c r="G120" s="341" t="s">
        <v>53</v>
      </c>
      <c r="H120" s="437" t="s">
        <v>53</v>
      </c>
      <c r="I120" s="341" t="s">
        <v>54</v>
      </c>
      <c r="J120" s="437" t="s">
        <v>54</v>
      </c>
      <c r="K120" s="1628"/>
      <c r="L120" s="1628"/>
      <c r="M120" s="1628"/>
      <c r="N120" s="1629"/>
      <c r="O120" s="1425"/>
      <c r="P120" s="1425"/>
    </row>
    <row r="121" spans="2:16" ht="24" customHeight="1">
      <c r="B121" s="436" t="s">
        <v>544</v>
      </c>
      <c r="C121" s="1638" t="s">
        <v>545</v>
      </c>
      <c r="D121" s="1638"/>
      <c r="E121" s="1638"/>
      <c r="F121" s="1638"/>
      <c r="G121" s="1638"/>
      <c r="H121" s="1638"/>
      <c r="I121" s="1638"/>
      <c r="J121" s="1642"/>
      <c r="K121" s="1623"/>
      <c r="L121" s="1623"/>
      <c r="M121" s="1623"/>
      <c r="N121" s="1624"/>
      <c r="O121" s="1425"/>
      <c r="P121" s="1425"/>
    </row>
    <row r="122" spans="2:16" ht="23.45" customHeight="1">
      <c r="B122" s="432" t="s">
        <v>530</v>
      </c>
      <c r="C122" s="1634" t="s">
        <v>531</v>
      </c>
      <c r="D122" s="1634"/>
      <c r="E122" s="1634"/>
      <c r="F122" s="1635"/>
      <c r="G122" s="209" t="s">
        <v>53</v>
      </c>
      <c r="H122" s="359" t="s">
        <v>53</v>
      </c>
      <c r="I122" s="352" t="s">
        <v>53</v>
      </c>
      <c r="J122" s="359" t="s">
        <v>53</v>
      </c>
      <c r="K122" s="1626"/>
      <c r="L122" s="1626"/>
      <c r="M122" s="1626"/>
      <c r="N122" s="1627"/>
      <c r="O122" s="1425"/>
      <c r="P122" s="1425"/>
    </row>
    <row r="123" spans="2:16" ht="23.45" customHeight="1">
      <c r="B123" s="434" t="s">
        <v>532</v>
      </c>
      <c r="C123" s="1636" t="s">
        <v>542</v>
      </c>
      <c r="D123" s="1636"/>
      <c r="E123" s="1636"/>
      <c r="F123" s="1637"/>
      <c r="G123" s="341" t="s">
        <v>53</v>
      </c>
      <c r="H123" s="437" t="s">
        <v>53</v>
      </c>
      <c r="I123" s="341" t="s">
        <v>54</v>
      </c>
      <c r="J123" s="437" t="s">
        <v>54</v>
      </c>
      <c r="K123" s="1628"/>
      <c r="L123" s="1628"/>
      <c r="M123" s="1628"/>
      <c r="N123" s="1629"/>
      <c r="O123" s="1425"/>
      <c r="P123" s="1425"/>
    </row>
    <row r="124" spans="2:16" ht="21" customHeight="1">
      <c r="B124" s="436" t="s">
        <v>546</v>
      </c>
      <c r="C124" s="1638" t="s">
        <v>547</v>
      </c>
      <c r="D124" s="1638"/>
      <c r="E124" s="1638"/>
      <c r="F124" s="1638"/>
      <c r="G124" s="1638"/>
      <c r="H124" s="1638"/>
      <c r="I124" s="1638"/>
      <c r="J124" s="1642"/>
      <c r="K124" s="1623"/>
      <c r="L124" s="1623"/>
      <c r="M124" s="1623"/>
      <c r="N124" s="1624"/>
      <c r="O124" s="1425"/>
      <c r="P124" s="1425"/>
    </row>
    <row r="125" spans="2:16" ht="30.95" customHeight="1">
      <c r="B125" s="432" t="s">
        <v>530</v>
      </c>
      <c r="C125" s="1634" t="s">
        <v>531</v>
      </c>
      <c r="D125" s="1634"/>
      <c r="E125" s="1634"/>
      <c r="F125" s="1635"/>
      <c r="G125" s="209" t="s">
        <v>54</v>
      </c>
      <c r="H125" s="359" t="s">
        <v>54</v>
      </c>
      <c r="I125" s="352" t="s">
        <v>54</v>
      </c>
      <c r="J125" s="359" t="s">
        <v>54</v>
      </c>
      <c r="K125" s="1626"/>
      <c r="L125" s="1626"/>
      <c r="M125" s="1626"/>
      <c r="N125" s="1627"/>
      <c r="O125" s="1425"/>
      <c r="P125" s="1425"/>
    </row>
    <row r="126" spans="2:16" ht="30.6" customHeight="1">
      <c r="B126" s="317" t="s">
        <v>532</v>
      </c>
      <c r="C126" s="1636" t="s">
        <v>533</v>
      </c>
      <c r="D126" s="1636"/>
      <c r="E126" s="1636"/>
      <c r="F126" s="1636"/>
      <c r="G126" s="341" t="s">
        <v>54</v>
      </c>
      <c r="H126" s="437" t="s">
        <v>54</v>
      </c>
      <c r="I126" s="341" t="s">
        <v>54</v>
      </c>
      <c r="J126" s="437" t="s">
        <v>54</v>
      </c>
      <c r="K126" s="1628"/>
      <c r="L126" s="1628"/>
      <c r="M126" s="1628"/>
      <c r="N126" s="1629"/>
      <c r="O126" s="1425"/>
      <c r="P126" s="1425"/>
    </row>
    <row r="127" spans="2:16" ht="29.25" customHeight="1">
      <c r="B127" s="438" t="s">
        <v>548</v>
      </c>
      <c r="C127" s="1638" t="s">
        <v>549</v>
      </c>
      <c r="D127" s="1638"/>
      <c r="E127" s="1638"/>
      <c r="F127" s="1638"/>
      <c r="G127" s="1638"/>
      <c r="H127" s="1638"/>
      <c r="I127" s="1638"/>
      <c r="J127" s="1642"/>
      <c r="K127" s="1623"/>
      <c r="L127" s="1623"/>
      <c r="M127" s="1623"/>
      <c r="N127" s="1624"/>
      <c r="O127" s="1425"/>
      <c r="P127" s="1425"/>
    </row>
    <row r="128" spans="2:16" ht="26.1" customHeight="1">
      <c r="B128" s="432" t="s">
        <v>530</v>
      </c>
      <c r="C128" s="1634" t="s">
        <v>531</v>
      </c>
      <c r="D128" s="1634"/>
      <c r="E128" s="1634"/>
      <c r="F128" s="1635"/>
      <c r="G128" s="209" t="s">
        <v>54</v>
      </c>
      <c r="H128" s="359" t="s">
        <v>54</v>
      </c>
      <c r="I128" s="352" t="s">
        <v>54</v>
      </c>
      <c r="J128" s="359" t="s">
        <v>54</v>
      </c>
      <c r="K128" s="1626"/>
      <c r="L128" s="1626"/>
      <c r="M128" s="1626"/>
      <c r="N128" s="1627"/>
      <c r="O128" s="1425"/>
      <c r="P128" s="1425"/>
    </row>
    <row r="129" spans="2:16" ht="29.45" customHeight="1">
      <c r="B129" s="434" t="s">
        <v>532</v>
      </c>
      <c r="C129" s="1636" t="s">
        <v>533</v>
      </c>
      <c r="D129" s="1636"/>
      <c r="E129" s="1636"/>
      <c r="F129" s="1637"/>
      <c r="G129" s="341" t="s">
        <v>54</v>
      </c>
      <c r="H129" s="437" t="s">
        <v>54</v>
      </c>
      <c r="I129" s="341" t="s">
        <v>54</v>
      </c>
      <c r="J129" s="437" t="s">
        <v>54</v>
      </c>
      <c r="K129" s="1628"/>
      <c r="L129" s="1628"/>
      <c r="M129" s="1628"/>
      <c r="N129" s="1629"/>
      <c r="O129" s="1425"/>
      <c r="P129" s="1425"/>
    </row>
    <row r="130" spans="2:16" ht="21" customHeight="1">
      <c r="B130" s="436" t="s">
        <v>550</v>
      </c>
      <c r="C130" s="1638" t="s">
        <v>551</v>
      </c>
      <c r="D130" s="1638"/>
      <c r="E130" s="1638"/>
      <c r="F130" s="1638"/>
      <c r="G130" s="1638"/>
      <c r="H130" s="1638"/>
      <c r="I130" s="1638"/>
      <c r="J130" s="1642"/>
      <c r="K130" s="1623" t="s">
        <v>6167</v>
      </c>
      <c r="L130" s="1623"/>
      <c r="M130" s="1623"/>
      <c r="N130" s="1624"/>
      <c r="O130" s="1425"/>
      <c r="P130" s="1425"/>
    </row>
    <row r="131" spans="2:16" ht="18.95" customHeight="1">
      <c r="B131" s="432" t="s">
        <v>530</v>
      </c>
      <c r="C131" s="1634" t="s">
        <v>531</v>
      </c>
      <c r="D131" s="1634"/>
      <c r="E131" s="1634"/>
      <c r="F131" s="1635"/>
      <c r="G131" s="209" t="s">
        <v>53</v>
      </c>
      <c r="H131" s="359" t="s">
        <v>53</v>
      </c>
      <c r="I131" s="352" t="s">
        <v>54</v>
      </c>
      <c r="J131" s="359" t="s">
        <v>54</v>
      </c>
      <c r="K131" s="1626"/>
      <c r="L131" s="1626"/>
      <c r="M131" s="1626"/>
      <c r="N131" s="1627"/>
      <c r="O131" s="1425"/>
      <c r="P131" s="1425"/>
    </row>
    <row r="132" spans="2:16" ht="21" customHeight="1">
      <c r="B132" s="434" t="s">
        <v>532</v>
      </c>
      <c r="C132" s="1639" t="s">
        <v>533</v>
      </c>
      <c r="D132" s="1639"/>
      <c r="E132" s="1639"/>
      <c r="F132" s="1640"/>
      <c r="G132" s="330" t="s">
        <v>53</v>
      </c>
      <c r="H132" s="435" t="s">
        <v>54</v>
      </c>
      <c r="I132" s="330" t="s">
        <v>54</v>
      </c>
      <c r="J132" s="435" t="s">
        <v>54</v>
      </c>
      <c r="K132" s="1628"/>
      <c r="L132" s="1628"/>
      <c r="M132" s="1628"/>
      <c r="N132" s="1629"/>
      <c r="O132" s="1425"/>
      <c r="P132" s="1425"/>
    </row>
    <row r="133" spans="2:16" ht="32.25" customHeight="1">
      <c r="B133" s="439" t="s">
        <v>552</v>
      </c>
      <c r="C133" s="1666" t="s">
        <v>553</v>
      </c>
      <c r="D133" s="1666"/>
      <c r="E133" s="1667"/>
      <c r="F133" s="1667"/>
      <c r="G133" s="1667"/>
      <c r="H133" s="1667"/>
      <c r="I133" s="1667"/>
      <c r="J133" s="1667"/>
      <c r="K133" s="1668"/>
      <c r="L133" s="1669"/>
      <c r="M133" s="1669"/>
      <c r="N133" s="1670"/>
      <c r="O133" s="1425"/>
      <c r="P133" s="1425"/>
    </row>
    <row r="134" spans="2:16" ht="32.25" customHeight="1">
      <c r="B134" s="317" t="s">
        <v>418</v>
      </c>
      <c r="C134" s="1677" t="s">
        <v>554</v>
      </c>
      <c r="D134" s="1677"/>
      <c r="E134" s="1678" t="s">
        <v>220</v>
      </c>
      <c r="F134" s="1679"/>
      <c r="G134" s="1679"/>
      <c r="H134" s="1679"/>
      <c r="I134" s="1679"/>
      <c r="J134" s="1679"/>
      <c r="K134" s="1671"/>
      <c r="L134" s="1672"/>
      <c r="M134" s="1672"/>
      <c r="N134" s="1673"/>
      <c r="O134" s="1425"/>
      <c r="P134" s="1425"/>
    </row>
    <row r="135" spans="2:16" ht="25.5" customHeight="1">
      <c r="B135" s="432" t="s">
        <v>530</v>
      </c>
      <c r="C135" s="1680" t="s">
        <v>531</v>
      </c>
      <c r="D135" s="1680"/>
      <c r="E135" s="1681"/>
      <c r="F135" s="1682"/>
      <c r="G135" s="440"/>
      <c r="H135" s="441"/>
      <c r="I135" s="442"/>
      <c r="J135" s="443"/>
      <c r="K135" s="1671"/>
      <c r="L135" s="1672"/>
      <c r="M135" s="1672"/>
      <c r="N135" s="1673"/>
      <c r="O135" s="1425"/>
      <c r="P135" s="1425"/>
    </row>
    <row r="136" spans="2:16" ht="20.45" customHeight="1">
      <c r="B136" s="434" t="s">
        <v>532</v>
      </c>
      <c r="C136" s="1683" t="s">
        <v>533</v>
      </c>
      <c r="D136" s="1683"/>
      <c r="E136" s="1683"/>
      <c r="F136" s="1684"/>
      <c r="G136" s="444"/>
      <c r="H136" s="445"/>
      <c r="I136" s="444"/>
      <c r="J136" s="445"/>
      <c r="K136" s="1674"/>
      <c r="L136" s="1675"/>
      <c r="M136" s="1675"/>
      <c r="N136" s="1676"/>
      <c r="O136" s="1425"/>
      <c r="P136" s="1425"/>
    </row>
    <row r="137" spans="2:16" ht="79.5" customHeight="1">
      <c r="B137" s="251" t="s">
        <v>555</v>
      </c>
      <c r="C137" s="1472" t="s">
        <v>556</v>
      </c>
      <c r="D137" s="1472"/>
      <c r="E137" s="1472"/>
      <c r="F137" s="1653"/>
      <c r="G137" s="1654" t="s">
        <v>220</v>
      </c>
      <c r="H137" s="1654"/>
      <c r="I137" s="1654"/>
      <c r="J137" s="1654"/>
      <c r="K137" s="1655"/>
      <c r="L137" s="1655"/>
      <c r="M137" s="1655"/>
      <c r="N137" s="1655"/>
      <c r="O137" s="1444"/>
      <c r="P137" s="1444"/>
    </row>
    <row r="138" spans="2:16" ht="25.5" customHeight="1">
      <c r="B138" s="1656" t="s">
        <v>3</v>
      </c>
      <c r="C138" s="1657"/>
      <c r="D138" s="1657"/>
      <c r="E138" s="1657"/>
      <c r="F138" s="1657"/>
      <c r="G138" s="1657"/>
      <c r="H138" s="1657"/>
      <c r="I138" s="1657"/>
      <c r="J138" s="1657"/>
      <c r="K138" s="1657"/>
      <c r="L138" s="1657"/>
      <c r="M138" s="1657"/>
      <c r="N138" s="1657"/>
      <c r="O138" s="1658"/>
      <c r="P138" s="1659"/>
    </row>
    <row r="139" spans="2:16" ht="99" customHeight="1">
      <c r="B139" s="253" t="s">
        <v>557</v>
      </c>
      <c r="C139" s="1660" t="s">
        <v>558</v>
      </c>
      <c r="D139" s="1660"/>
      <c r="E139" s="1660"/>
      <c r="F139" s="1660"/>
      <c r="G139" s="209" t="s">
        <v>53</v>
      </c>
      <c r="H139" s="1661" t="s">
        <v>559</v>
      </c>
      <c r="I139" s="1662"/>
      <c r="J139" s="2741" t="s">
        <v>6168</v>
      </c>
      <c r="K139" s="1664"/>
      <c r="L139" s="1664"/>
      <c r="M139" s="1664"/>
      <c r="N139" s="1665"/>
      <c r="O139" s="318" t="s">
        <v>1857</v>
      </c>
      <c r="P139" s="199"/>
    </row>
    <row r="140" spans="2:16" ht="15.75" customHeight="1">
      <c r="B140" s="1686" t="s">
        <v>560</v>
      </c>
      <c r="C140" s="1687"/>
      <c r="D140" s="1687"/>
      <c r="E140" s="1687"/>
      <c r="F140" s="1687"/>
      <c r="G140" s="1687"/>
      <c r="H140" s="1687"/>
      <c r="I140" s="1687"/>
      <c r="J140" s="1687"/>
      <c r="K140" s="1687"/>
      <c r="L140" s="1687"/>
      <c r="M140" s="1687"/>
      <c r="N140" s="1687"/>
      <c r="O140" s="1687"/>
      <c r="P140" s="1688"/>
    </row>
    <row r="141" spans="2:16" ht="60.75" customHeight="1">
      <c r="B141" s="198" t="s">
        <v>561</v>
      </c>
      <c r="C141" s="1464" t="s">
        <v>562</v>
      </c>
      <c r="D141" s="1464"/>
      <c r="E141" s="1464"/>
      <c r="F141" s="1464"/>
      <c r="G141" s="1464"/>
      <c r="H141" s="1574" t="s">
        <v>6169</v>
      </c>
      <c r="I141" s="1685"/>
      <c r="J141" s="1685"/>
      <c r="K141" s="1689" t="s">
        <v>446</v>
      </c>
      <c r="L141" s="1576"/>
      <c r="M141" s="1577"/>
      <c r="N141" s="1690"/>
      <c r="O141" s="1534"/>
      <c r="P141" s="1534"/>
    </row>
    <row r="142" spans="2:16" ht="19.5" customHeight="1">
      <c r="B142" s="198" t="s">
        <v>401</v>
      </c>
      <c r="C142" s="1464" t="s">
        <v>563</v>
      </c>
      <c r="D142" s="1464"/>
      <c r="E142" s="1464"/>
      <c r="F142" s="1464"/>
      <c r="G142" s="1464"/>
      <c r="H142" s="1574" t="s">
        <v>6170</v>
      </c>
      <c r="I142" s="1685"/>
      <c r="J142" s="1685"/>
      <c r="K142" s="1689"/>
      <c r="L142" s="1691"/>
      <c r="M142" s="1692"/>
      <c r="N142" s="1693"/>
      <c r="O142" s="1535"/>
      <c r="P142" s="1535"/>
    </row>
    <row r="143" spans="2:16" ht="19.5" customHeight="1">
      <c r="B143" s="198" t="s">
        <v>403</v>
      </c>
      <c r="C143" s="1464" t="s">
        <v>564</v>
      </c>
      <c r="D143" s="1464"/>
      <c r="E143" s="1464"/>
      <c r="F143" s="1464"/>
      <c r="G143" s="1464"/>
      <c r="H143" s="1574" t="s">
        <v>53</v>
      </c>
      <c r="I143" s="1685"/>
      <c r="J143" s="1575"/>
      <c r="K143" s="1689"/>
      <c r="L143" s="1691"/>
      <c r="M143" s="1692"/>
      <c r="N143" s="1693"/>
      <c r="O143" s="1535"/>
      <c r="P143" s="1535"/>
    </row>
    <row r="144" spans="2:16" ht="34.5" customHeight="1">
      <c r="B144" s="198" t="s">
        <v>405</v>
      </c>
      <c r="C144" s="1464" t="s">
        <v>565</v>
      </c>
      <c r="D144" s="1464"/>
      <c r="E144" s="1464"/>
      <c r="F144" s="1464"/>
      <c r="G144" s="1465"/>
      <c r="H144" s="1574" t="s">
        <v>3251</v>
      </c>
      <c r="I144" s="1685"/>
      <c r="J144" s="1685"/>
      <c r="K144" s="1689"/>
      <c r="L144" s="1691"/>
      <c r="M144" s="1692"/>
      <c r="N144" s="1693"/>
      <c r="O144" s="1536"/>
      <c r="P144" s="1536"/>
    </row>
    <row r="145" spans="2:16" ht="40.5" customHeight="1">
      <c r="B145" s="191" t="s">
        <v>566</v>
      </c>
      <c r="C145" s="1464" t="s">
        <v>567</v>
      </c>
      <c r="D145" s="1464"/>
      <c r="E145" s="1464"/>
      <c r="F145" s="1464"/>
      <c r="G145" s="1464"/>
      <c r="H145" s="1574" t="s">
        <v>54</v>
      </c>
      <c r="I145" s="1685"/>
      <c r="J145" s="1685"/>
      <c r="K145" s="1689"/>
      <c r="L145" s="1691"/>
      <c r="M145" s="1692"/>
      <c r="N145" s="1693"/>
      <c r="O145" s="1443" t="s">
        <v>1279</v>
      </c>
      <c r="P145" s="1443"/>
    </row>
    <row r="146" spans="2:16" ht="72.599999999999994" customHeight="1">
      <c r="B146" s="334" t="s">
        <v>394</v>
      </c>
      <c r="C146" s="1464" t="s">
        <v>568</v>
      </c>
      <c r="D146" s="1464"/>
      <c r="E146" s="1464"/>
      <c r="F146" s="1464"/>
      <c r="G146" s="1465"/>
      <c r="H146" s="1574"/>
      <c r="I146" s="1685"/>
      <c r="J146" s="1685"/>
      <c r="K146" s="1689"/>
      <c r="L146" s="1691"/>
      <c r="M146" s="1692"/>
      <c r="N146" s="1693"/>
      <c r="O146" s="1426"/>
      <c r="P146" s="1426"/>
    </row>
    <row r="147" spans="2:16" ht="62.25" customHeight="1">
      <c r="B147" s="191" t="s">
        <v>569</v>
      </c>
      <c r="C147" s="1464" t="s">
        <v>570</v>
      </c>
      <c r="D147" s="1464"/>
      <c r="E147" s="1464"/>
      <c r="F147" s="1464"/>
      <c r="G147" s="1464"/>
      <c r="H147" s="1574" t="s">
        <v>53</v>
      </c>
      <c r="I147" s="1685"/>
      <c r="J147" s="1685"/>
      <c r="K147" s="1689"/>
      <c r="L147" s="1691"/>
      <c r="M147" s="1692"/>
      <c r="N147" s="1693"/>
      <c r="O147" s="1443" t="s">
        <v>1861</v>
      </c>
      <c r="P147" s="1443"/>
    </row>
    <row r="148" spans="2:16" ht="92.25" customHeight="1">
      <c r="B148" s="189" t="s">
        <v>394</v>
      </c>
      <c r="C148" s="1697" t="s">
        <v>568</v>
      </c>
      <c r="D148" s="1697"/>
      <c r="E148" s="1697"/>
      <c r="F148" s="1697"/>
      <c r="G148" s="1698"/>
      <c r="H148" s="1574" t="s">
        <v>6171</v>
      </c>
      <c r="I148" s="1685"/>
      <c r="J148" s="1685"/>
      <c r="K148" s="1689"/>
      <c r="L148" s="1694"/>
      <c r="M148" s="1695"/>
      <c r="N148" s="1696"/>
      <c r="O148" s="1444"/>
      <c r="P148" s="1444"/>
    </row>
    <row r="149" spans="2:16" ht="54" customHeight="1">
      <c r="B149" s="1490" t="s">
        <v>571</v>
      </c>
      <c r="C149" s="1491"/>
      <c r="D149" s="1491"/>
      <c r="E149" s="1491"/>
      <c r="F149" s="1491"/>
      <c r="G149" s="1491"/>
      <c r="H149" s="1491"/>
      <c r="I149" s="1491"/>
      <c r="J149" s="1491"/>
      <c r="K149" s="1699"/>
      <c r="L149" s="1491"/>
      <c r="M149" s="1491"/>
      <c r="N149" s="1491"/>
      <c r="O149" s="1491"/>
      <c r="P149" s="1492"/>
    </row>
    <row r="150" spans="2:16" ht="31.5" customHeight="1">
      <c r="B150" s="321" t="s">
        <v>572</v>
      </c>
      <c r="C150" s="1700" t="s">
        <v>573</v>
      </c>
      <c r="D150" s="1700"/>
      <c r="E150" s="1700"/>
      <c r="F150" s="1701"/>
      <c r="G150" s="1702" t="s">
        <v>574</v>
      </c>
      <c r="H150" s="1703"/>
      <c r="I150" s="1704"/>
      <c r="J150" s="1702" t="s">
        <v>575</v>
      </c>
      <c r="K150" s="1703"/>
      <c r="L150" s="1704"/>
      <c r="M150" s="1705" t="s">
        <v>434</v>
      </c>
      <c r="N150" s="1706"/>
      <c r="O150" s="1707" t="s">
        <v>1324</v>
      </c>
      <c r="P150" s="1709"/>
    </row>
    <row r="151" spans="2:16" ht="83.25" customHeight="1">
      <c r="B151" s="334" t="s">
        <v>561</v>
      </c>
      <c r="C151" s="1711" t="s">
        <v>576</v>
      </c>
      <c r="D151" s="1711"/>
      <c r="E151" s="1711"/>
      <c r="F151" s="1712"/>
      <c r="G151" s="1713" t="s">
        <v>1325</v>
      </c>
      <c r="H151" s="1714"/>
      <c r="I151" s="1715"/>
      <c r="J151" s="1713" t="s">
        <v>152</v>
      </c>
      <c r="K151" s="1714"/>
      <c r="L151" s="1715"/>
      <c r="M151" s="1716" t="s">
        <v>6172</v>
      </c>
      <c r="N151" s="1717"/>
      <c r="O151" s="1627"/>
      <c r="P151" s="1708"/>
    </row>
    <row r="152" spans="2:16" ht="42" customHeight="1">
      <c r="B152" s="334" t="s">
        <v>401</v>
      </c>
      <c r="C152" s="1711" t="s">
        <v>577</v>
      </c>
      <c r="D152" s="1711"/>
      <c r="E152" s="1711"/>
      <c r="F152" s="1712"/>
      <c r="G152" s="1713" t="s">
        <v>1325</v>
      </c>
      <c r="H152" s="1714"/>
      <c r="I152" s="1715"/>
      <c r="J152" s="1713" t="s">
        <v>152</v>
      </c>
      <c r="K152" s="1714"/>
      <c r="L152" s="1715"/>
      <c r="M152" s="1716" t="s">
        <v>6173</v>
      </c>
      <c r="N152" s="1717"/>
      <c r="O152" s="1627"/>
      <c r="P152" s="1708"/>
    </row>
    <row r="153" spans="2:16" ht="83.25" customHeight="1">
      <c r="B153" s="334" t="s">
        <v>403</v>
      </c>
      <c r="C153" s="446" t="s">
        <v>418</v>
      </c>
      <c r="D153" s="1711" t="s">
        <v>578</v>
      </c>
      <c r="E153" s="1711"/>
      <c r="F153" s="1712"/>
      <c r="G153" s="1713" t="s">
        <v>1325</v>
      </c>
      <c r="H153" s="1714"/>
      <c r="I153" s="1715"/>
      <c r="J153" s="1713" t="s">
        <v>152</v>
      </c>
      <c r="K153" s="1714"/>
      <c r="L153" s="1715"/>
      <c r="M153" s="1716" t="s">
        <v>6174</v>
      </c>
      <c r="N153" s="1717"/>
      <c r="O153" s="1627"/>
      <c r="P153" s="1708"/>
    </row>
    <row r="154" spans="2:16" ht="79.5" customHeight="1">
      <c r="B154" s="334"/>
      <c r="C154" s="307" t="s">
        <v>508</v>
      </c>
      <c r="D154" s="1711" t="s">
        <v>579</v>
      </c>
      <c r="E154" s="1711"/>
      <c r="F154" s="1712"/>
      <c r="G154" s="1713" t="s">
        <v>1325</v>
      </c>
      <c r="H154" s="1714"/>
      <c r="I154" s="1715"/>
      <c r="J154" s="1713" t="s">
        <v>152</v>
      </c>
      <c r="K154" s="1714"/>
      <c r="L154" s="1715"/>
      <c r="M154" s="1716"/>
      <c r="N154" s="1717"/>
      <c r="O154" s="1627"/>
      <c r="P154" s="1708"/>
    </row>
    <row r="155" spans="2:16" ht="41.25" customHeight="1">
      <c r="B155" s="334" t="s">
        <v>405</v>
      </c>
      <c r="C155" s="1711" t="s">
        <v>580</v>
      </c>
      <c r="D155" s="1711"/>
      <c r="E155" s="1711"/>
      <c r="F155" s="1712"/>
      <c r="G155" s="1713" t="s">
        <v>152</v>
      </c>
      <c r="H155" s="1714"/>
      <c r="I155" s="1715"/>
      <c r="J155" s="1713" t="s">
        <v>152</v>
      </c>
      <c r="K155" s="1714"/>
      <c r="L155" s="1715"/>
      <c r="M155" s="1716"/>
      <c r="N155" s="1717"/>
      <c r="O155" s="1627"/>
      <c r="P155" s="1708"/>
    </row>
    <row r="156" spans="2:16" ht="29.25" customHeight="1">
      <c r="B156" s="334" t="s">
        <v>408</v>
      </c>
      <c r="C156" s="1711" t="s">
        <v>581</v>
      </c>
      <c r="D156" s="1711"/>
      <c r="E156" s="1711"/>
      <c r="F156" s="1712"/>
      <c r="G156" s="1713" t="s">
        <v>152</v>
      </c>
      <c r="H156" s="1714"/>
      <c r="I156" s="1715"/>
      <c r="J156" s="1713" t="s">
        <v>152</v>
      </c>
      <c r="K156" s="1714"/>
      <c r="L156" s="1715"/>
      <c r="M156" s="1716"/>
      <c r="N156" s="1717"/>
      <c r="O156" s="1627"/>
      <c r="P156" s="1708"/>
    </row>
    <row r="157" spans="2:16" ht="28.5" customHeight="1">
      <c r="B157" s="334" t="s">
        <v>410</v>
      </c>
      <c r="C157" s="1711" t="s">
        <v>117</v>
      </c>
      <c r="D157" s="1711"/>
      <c r="E157" s="1711"/>
      <c r="F157" s="1712"/>
      <c r="G157" s="1713" t="s">
        <v>1325</v>
      </c>
      <c r="H157" s="1714"/>
      <c r="I157" s="1715"/>
      <c r="J157" s="1713" t="s">
        <v>152</v>
      </c>
      <c r="K157" s="1714"/>
      <c r="L157" s="1715"/>
      <c r="M157" s="1716"/>
      <c r="N157" s="1717"/>
      <c r="O157" s="1627"/>
      <c r="P157" s="1708"/>
    </row>
    <row r="158" spans="2:16" ht="28.5" customHeight="1">
      <c r="B158" s="334" t="s">
        <v>413</v>
      </c>
      <c r="C158" s="1711" t="s">
        <v>118</v>
      </c>
      <c r="D158" s="1711"/>
      <c r="E158" s="1711"/>
      <c r="F158" s="1712"/>
      <c r="G158" s="1713" t="s">
        <v>1325</v>
      </c>
      <c r="H158" s="1714"/>
      <c r="I158" s="1715"/>
      <c r="J158" s="1713" t="s">
        <v>152</v>
      </c>
      <c r="K158" s="1714"/>
      <c r="L158" s="1715"/>
      <c r="M158" s="1716"/>
      <c r="N158" s="1717"/>
      <c r="O158" s="1627"/>
      <c r="P158" s="1708"/>
    </row>
    <row r="159" spans="2:16" ht="28.5" customHeight="1">
      <c r="B159" s="334" t="s">
        <v>416</v>
      </c>
      <c r="C159" s="1711" t="s">
        <v>582</v>
      </c>
      <c r="D159" s="1711"/>
      <c r="E159" s="1711"/>
      <c r="F159" s="1712"/>
      <c r="G159" s="1713" t="s">
        <v>152</v>
      </c>
      <c r="H159" s="1714"/>
      <c r="I159" s="1715"/>
      <c r="J159" s="1713" t="s">
        <v>152</v>
      </c>
      <c r="K159" s="1714"/>
      <c r="L159" s="1715"/>
      <c r="M159" s="1718"/>
      <c r="N159" s="1717"/>
      <c r="O159" s="1708"/>
      <c r="P159" s="1708"/>
    </row>
    <row r="160" spans="2:16" ht="48" customHeight="1">
      <c r="B160" s="334" t="s">
        <v>418</v>
      </c>
      <c r="C160" s="1711" t="s">
        <v>583</v>
      </c>
      <c r="D160" s="1711"/>
      <c r="E160" s="1711"/>
      <c r="F160" s="1712"/>
      <c r="G160" s="1713" t="s">
        <v>155</v>
      </c>
      <c r="H160" s="1714"/>
      <c r="I160" s="1715"/>
      <c r="J160" s="1713" t="s">
        <v>155</v>
      </c>
      <c r="K160" s="1714"/>
      <c r="L160" s="1715"/>
      <c r="M160" s="1718" t="s">
        <v>6175</v>
      </c>
      <c r="N160" s="1717"/>
      <c r="O160" s="1708"/>
      <c r="P160" s="1708"/>
    </row>
    <row r="161" spans="1:16" ht="50.45" customHeight="1">
      <c r="B161" s="189" t="s">
        <v>544</v>
      </c>
      <c r="C161" s="1711" t="s">
        <v>584</v>
      </c>
      <c r="D161" s="1711"/>
      <c r="E161" s="1711"/>
      <c r="F161" s="1712"/>
      <c r="G161" s="1713" t="s">
        <v>155</v>
      </c>
      <c r="H161" s="1714"/>
      <c r="I161" s="1715"/>
      <c r="J161" s="1713" t="s">
        <v>155</v>
      </c>
      <c r="K161" s="1714"/>
      <c r="L161" s="1715"/>
      <c r="M161" s="1718" t="s">
        <v>6175</v>
      </c>
      <c r="N161" s="1717"/>
      <c r="O161" s="1708"/>
      <c r="P161" s="1708"/>
    </row>
    <row r="162" spans="1:16" ht="28.5" customHeight="1">
      <c r="B162" s="189" t="s">
        <v>546</v>
      </c>
      <c r="C162" s="1711" t="s">
        <v>585</v>
      </c>
      <c r="D162" s="1711"/>
      <c r="E162" s="1711"/>
      <c r="F162" s="1712"/>
      <c r="G162" s="1713" t="s">
        <v>238</v>
      </c>
      <c r="H162" s="1714"/>
      <c r="I162" s="1715"/>
      <c r="J162" s="1713" t="s">
        <v>238</v>
      </c>
      <c r="K162" s="1714"/>
      <c r="L162" s="1715"/>
      <c r="M162" s="1718"/>
      <c r="N162" s="1717"/>
      <c r="O162" s="1708"/>
      <c r="P162" s="1708"/>
    </row>
    <row r="163" spans="1:16" ht="28.5" customHeight="1">
      <c r="B163" s="189" t="s">
        <v>548</v>
      </c>
      <c r="C163" s="1711" t="s">
        <v>586</v>
      </c>
      <c r="D163" s="1711"/>
      <c r="E163" s="1711"/>
      <c r="F163" s="1712"/>
      <c r="G163" s="1713" t="s">
        <v>238</v>
      </c>
      <c r="H163" s="1714"/>
      <c r="I163" s="1715"/>
      <c r="J163" s="1713" t="s">
        <v>238</v>
      </c>
      <c r="K163" s="1714"/>
      <c r="L163" s="1715"/>
      <c r="M163" s="1718"/>
      <c r="N163" s="1717"/>
      <c r="O163" s="1708"/>
      <c r="P163" s="1708"/>
    </row>
    <row r="164" spans="1:16" ht="28.5" customHeight="1">
      <c r="B164" s="189" t="s">
        <v>550</v>
      </c>
      <c r="C164" s="1711" t="s">
        <v>587</v>
      </c>
      <c r="D164" s="1711"/>
      <c r="E164" s="1711"/>
      <c r="F164" s="1712"/>
      <c r="G164" s="1713" t="s">
        <v>1325</v>
      </c>
      <c r="H164" s="1714"/>
      <c r="I164" s="1715"/>
      <c r="J164" s="1713" t="s">
        <v>152</v>
      </c>
      <c r="K164" s="1714"/>
      <c r="L164" s="1715"/>
      <c r="M164" s="1718"/>
      <c r="N164" s="1717"/>
      <c r="O164" s="1708"/>
      <c r="P164" s="1708"/>
    </row>
    <row r="165" spans="1:16" ht="42.75" customHeight="1">
      <c r="B165" s="447" t="s">
        <v>552</v>
      </c>
      <c r="C165" s="1719" t="s">
        <v>588</v>
      </c>
      <c r="D165" s="1719"/>
      <c r="E165" s="1719"/>
      <c r="F165" s="329" t="s">
        <v>589</v>
      </c>
      <c r="G165" s="448" t="s">
        <v>92</v>
      </c>
      <c r="H165" s="1599" t="s">
        <v>238</v>
      </c>
      <c r="I165" s="1720"/>
      <c r="J165" s="1599" t="s">
        <v>238</v>
      </c>
      <c r="K165" s="1721"/>
      <c r="L165" s="1720"/>
      <c r="M165" s="1722"/>
      <c r="N165" s="1723"/>
      <c r="O165" s="1708"/>
      <c r="P165" s="1710"/>
    </row>
    <row r="166" spans="1:16" ht="43.5" customHeight="1">
      <c r="B166" s="1724" t="s">
        <v>590</v>
      </c>
      <c r="C166" s="1725"/>
      <c r="D166" s="1725"/>
      <c r="E166" s="1725"/>
      <c r="F166" s="1725"/>
      <c r="G166" s="1725"/>
      <c r="H166" s="1725"/>
      <c r="I166" s="1725"/>
      <c r="J166" s="1725"/>
      <c r="K166" s="1725"/>
      <c r="L166" s="1725"/>
      <c r="M166" s="1725"/>
      <c r="N166" s="1725"/>
      <c r="O166" s="331"/>
      <c r="P166" s="331"/>
    </row>
    <row r="167" spans="1:16" ht="49.5" customHeight="1">
      <c r="A167" s="281"/>
      <c r="B167" s="255" t="s">
        <v>591</v>
      </c>
      <c r="C167" s="1414" t="s">
        <v>592</v>
      </c>
      <c r="D167" s="1414"/>
      <c r="E167" s="1415"/>
      <c r="F167" s="323" t="s">
        <v>593</v>
      </c>
      <c r="G167" s="1726" t="s">
        <v>594</v>
      </c>
      <c r="H167" s="1727"/>
      <c r="I167" s="1727"/>
      <c r="J167" s="1727"/>
      <c r="K167" s="1728"/>
      <c r="L167" s="1729" t="s">
        <v>595</v>
      </c>
      <c r="M167" s="1730"/>
      <c r="N167" s="1730"/>
      <c r="O167" s="1731" t="s">
        <v>1327</v>
      </c>
      <c r="P167" s="1733"/>
    </row>
    <row r="168" spans="1:16" ht="39" customHeight="1">
      <c r="A168" s="281"/>
      <c r="B168" s="333" t="s">
        <v>394</v>
      </c>
      <c r="C168" s="1414" t="s">
        <v>185</v>
      </c>
      <c r="D168" s="1414"/>
      <c r="E168" s="1415"/>
      <c r="F168" s="257" t="s">
        <v>53</v>
      </c>
      <c r="G168" s="1734" t="s">
        <v>6176</v>
      </c>
      <c r="H168" s="1735"/>
      <c r="I168" s="1735"/>
      <c r="J168" s="1735"/>
      <c r="K168" s="1736"/>
      <c r="L168" s="1713" t="s">
        <v>53</v>
      </c>
      <c r="M168" s="1714"/>
      <c r="N168" s="1737"/>
      <c r="O168" s="1731"/>
      <c r="P168" s="1731"/>
    </row>
    <row r="169" spans="1:16" ht="36.75" customHeight="1">
      <c r="A169" s="281"/>
      <c r="B169" s="333" t="s">
        <v>401</v>
      </c>
      <c r="C169" s="1414" t="s">
        <v>186</v>
      </c>
      <c r="D169" s="1414"/>
      <c r="E169" s="1415"/>
      <c r="F169" s="257" t="s">
        <v>53</v>
      </c>
      <c r="G169" s="1734" t="s">
        <v>6176</v>
      </c>
      <c r="H169" s="1735"/>
      <c r="I169" s="1735"/>
      <c r="J169" s="1735"/>
      <c r="K169" s="1736"/>
      <c r="L169" s="1713" t="s">
        <v>53</v>
      </c>
      <c r="M169" s="1714"/>
      <c r="N169" s="1737"/>
      <c r="O169" s="1731"/>
      <c r="P169" s="1731"/>
    </row>
    <row r="170" spans="1:16" ht="41.25" customHeight="1">
      <c r="A170" s="281"/>
      <c r="B170" s="333" t="s">
        <v>403</v>
      </c>
      <c r="C170" s="1414" t="s">
        <v>187</v>
      </c>
      <c r="D170" s="1414"/>
      <c r="E170" s="1415"/>
      <c r="F170" s="257" t="s">
        <v>53</v>
      </c>
      <c r="G170" s="1734" t="s">
        <v>6177</v>
      </c>
      <c r="H170" s="1735"/>
      <c r="I170" s="1735"/>
      <c r="J170" s="1735"/>
      <c r="K170" s="1736"/>
      <c r="L170" s="1713" t="s">
        <v>53</v>
      </c>
      <c r="M170" s="1714"/>
      <c r="N170" s="1737"/>
      <c r="O170" s="1731"/>
      <c r="P170" s="1731"/>
    </row>
    <row r="171" spans="1:16" ht="32.25" customHeight="1">
      <c r="A171" s="281"/>
      <c r="B171" s="333" t="s">
        <v>405</v>
      </c>
      <c r="C171" s="1414" t="s">
        <v>188</v>
      </c>
      <c r="D171" s="1414"/>
      <c r="E171" s="1415"/>
      <c r="F171" s="257" t="s">
        <v>53</v>
      </c>
      <c r="G171" s="1734" t="s">
        <v>6177</v>
      </c>
      <c r="H171" s="1735"/>
      <c r="I171" s="1735"/>
      <c r="J171" s="1735"/>
      <c r="K171" s="1736"/>
      <c r="L171" s="1713" t="s">
        <v>53</v>
      </c>
      <c r="M171" s="1714"/>
      <c r="N171" s="1737"/>
      <c r="O171" s="1731"/>
      <c r="P171" s="1731"/>
    </row>
    <row r="172" spans="1:16" ht="36.75" customHeight="1">
      <c r="A172" s="281"/>
      <c r="B172" s="334" t="s">
        <v>408</v>
      </c>
      <c r="C172" s="1414" t="s">
        <v>189</v>
      </c>
      <c r="D172" s="1414"/>
      <c r="E172" s="1415"/>
      <c r="F172" s="257" t="s">
        <v>53</v>
      </c>
      <c r="G172" s="1734" t="s">
        <v>6177</v>
      </c>
      <c r="H172" s="1735"/>
      <c r="I172" s="1735"/>
      <c r="J172" s="1735"/>
      <c r="K172" s="1736"/>
      <c r="L172" s="1713" t="s">
        <v>53</v>
      </c>
      <c r="M172" s="1714"/>
      <c r="N172" s="1737"/>
      <c r="O172" s="1731"/>
      <c r="P172" s="1731"/>
    </row>
    <row r="173" spans="1:16" ht="35.25" customHeight="1">
      <c r="A173" s="281"/>
      <c r="B173" s="335" t="s">
        <v>410</v>
      </c>
      <c r="C173" s="1414" t="s">
        <v>596</v>
      </c>
      <c r="D173" s="1414"/>
      <c r="E173" s="1415"/>
      <c r="F173" s="257" t="s">
        <v>53</v>
      </c>
      <c r="G173" s="1734" t="s">
        <v>6177</v>
      </c>
      <c r="H173" s="1735"/>
      <c r="I173" s="1735"/>
      <c r="J173" s="1735"/>
      <c r="K173" s="1736"/>
      <c r="L173" s="1713" t="s">
        <v>53</v>
      </c>
      <c r="M173" s="1714"/>
      <c r="N173" s="1737"/>
      <c r="O173" s="1731"/>
      <c r="P173" s="1731"/>
    </row>
    <row r="174" spans="1:16" ht="33.75" customHeight="1">
      <c r="A174" s="281"/>
      <c r="B174" s="335" t="s">
        <v>413</v>
      </c>
      <c r="C174" s="1414" t="s">
        <v>191</v>
      </c>
      <c r="D174" s="1414"/>
      <c r="E174" s="1415"/>
      <c r="F174" s="257" t="s">
        <v>53</v>
      </c>
      <c r="G174" s="1734" t="s">
        <v>6177</v>
      </c>
      <c r="H174" s="1735"/>
      <c r="I174" s="1735"/>
      <c r="J174" s="1735"/>
      <c r="K174" s="1736"/>
      <c r="L174" s="1713" t="s">
        <v>53</v>
      </c>
      <c r="M174" s="1714"/>
      <c r="N174" s="1737"/>
      <c r="O174" s="1731"/>
      <c r="P174" s="1731"/>
    </row>
    <row r="175" spans="1:16" ht="34.5" customHeight="1">
      <c r="A175" s="281"/>
      <c r="B175" s="335" t="s">
        <v>416</v>
      </c>
      <c r="C175" s="1414" t="s">
        <v>192</v>
      </c>
      <c r="D175" s="1414"/>
      <c r="E175" s="1415"/>
      <c r="F175" s="257" t="s">
        <v>53</v>
      </c>
      <c r="G175" s="1734" t="s">
        <v>6177</v>
      </c>
      <c r="H175" s="1735"/>
      <c r="I175" s="1735"/>
      <c r="J175" s="1735"/>
      <c r="K175" s="1736"/>
      <c r="L175" s="1713" t="s">
        <v>53</v>
      </c>
      <c r="M175" s="1714"/>
      <c r="N175" s="1737"/>
      <c r="O175" s="1731"/>
      <c r="P175" s="1731"/>
    </row>
    <row r="176" spans="1:16" ht="34.5" customHeight="1">
      <c r="A176" s="281"/>
      <c r="B176" s="335" t="s">
        <v>418</v>
      </c>
      <c r="C176" s="1414" t="s">
        <v>193</v>
      </c>
      <c r="D176" s="1414"/>
      <c r="E176" s="1415"/>
      <c r="F176" s="257" t="s">
        <v>53</v>
      </c>
      <c r="G176" s="1734" t="s">
        <v>6177</v>
      </c>
      <c r="H176" s="1735"/>
      <c r="I176" s="1735"/>
      <c r="J176" s="1735"/>
      <c r="K176" s="1736"/>
      <c r="L176" s="1713" t="s">
        <v>53</v>
      </c>
      <c r="M176" s="1714"/>
      <c r="N176" s="1737"/>
      <c r="O176" s="1731"/>
      <c r="P176" s="1731"/>
    </row>
    <row r="177" spans="1:16" ht="34.5" customHeight="1">
      <c r="A177" s="281"/>
      <c r="B177" s="335" t="s">
        <v>544</v>
      </c>
      <c r="C177" s="1414" t="s">
        <v>597</v>
      </c>
      <c r="D177" s="1414"/>
      <c r="E177" s="1415"/>
      <c r="F177" s="257" t="s">
        <v>53</v>
      </c>
      <c r="G177" s="1734" t="s">
        <v>6177</v>
      </c>
      <c r="H177" s="1735"/>
      <c r="I177" s="1735"/>
      <c r="J177" s="1735"/>
      <c r="K177" s="1736"/>
      <c r="L177" s="1713" t="s">
        <v>53</v>
      </c>
      <c r="M177" s="1714"/>
      <c r="N177" s="1737"/>
      <c r="O177" s="1731"/>
      <c r="P177" s="1731"/>
    </row>
    <row r="178" spans="1:16" ht="30" customHeight="1">
      <c r="A178" s="281"/>
      <c r="B178" s="334" t="s">
        <v>546</v>
      </c>
      <c r="C178" s="1414" t="s">
        <v>598</v>
      </c>
      <c r="D178" s="1414"/>
      <c r="E178" s="1415"/>
      <c r="F178" s="257" t="s">
        <v>53</v>
      </c>
      <c r="G178" s="1734" t="s">
        <v>6178</v>
      </c>
      <c r="H178" s="1735"/>
      <c r="I178" s="1735"/>
      <c r="J178" s="1735"/>
      <c r="K178" s="1736"/>
      <c r="L178" s="1713" t="s">
        <v>53</v>
      </c>
      <c r="M178" s="1714"/>
      <c r="N178" s="1737"/>
      <c r="O178" s="1732"/>
      <c r="P178" s="1732"/>
    </row>
    <row r="179" spans="1:16" ht="48" customHeight="1">
      <c r="A179" s="281"/>
      <c r="B179" s="255" t="s">
        <v>599</v>
      </c>
      <c r="C179" s="1464" t="s">
        <v>600</v>
      </c>
      <c r="D179" s="1464"/>
      <c r="E179" s="1465"/>
      <c r="F179" s="323" t="s">
        <v>593</v>
      </c>
      <c r="G179" s="1738" t="s">
        <v>601</v>
      </c>
      <c r="H179" s="1739"/>
      <c r="I179" s="1739"/>
      <c r="J179" s="1739"/>
      <c r="K179" s="1739"/>
      <c r="L179" s="1739"/>
      <c r="M179" s="1739"/>
      <c r="N179" s="1740"/>
      <c r="O179" s="1443" t="s">
        <v>1329</v>
      </c>
      <c r="P179" s="1443"/>
    </row>
    <row r="180" spans="1:16" ht="36.75" customHeight="1">
      <c r="A180" s="281"/>
      <c r="B180" s="333" t="s">
        <v>394</v>
      </c>
      <c r="C180" s="1414" t="s">
        <v>185</v>
      </c>
      <c r="D180" s="1414"/>
      <c r="E180" s="1415"/>
      <c r="F180" s="399" t="s">
        <v>53</v>
      </c>
      <c r="G180" s="1434" t="s">
        <v>6179</v>
      </c>
      <c r="H180" s="1435"/>
      <c r="I180" s="1435"/>
      <c r="J180" s="1435"/>
      <c r="K180" s="1435"/>
      <c r="L180" s="1435"/>
      <c r="M180" s="1435"/>
      <c r="N180" s="1436"/>
      <c r="O180" s="1425"/>
      <c r="P180" s="1425"/>
    </row>
    <row r="181" spans="1:16" ht="34.5" customHeight="1">
      <c r="A181" s="281"/>
      <c r="B181" s="333" t="s">
        <v>401</v>
      </c>
      <c r="C181" s="1414" t="s">
        <v>186</v>
      </c>
      <c r="D181" s="1414"/>
      <c r="E181" s="1415"/>
      <c r="F181" s="399" t="s">
        <v>53</v>
      </c>
      <c r="G181" s="1434" t="s">
        <v>6179</v>
      </c>
      <c r="H181" s="1435"/>
      <c r="I181" s="1435"/>
      <c r="J181" s="1435"/>
      <c r="K181" s="1435"/>
      <c r="L181" s="1435"/>
      <c r="M181" s="1435"/>
      <c r="N181" s="1436"/>
      <c r="O181" s="1425"/>
      <c r="P181" s="1425"/>
    </row>
    <row r="182" spans="1:16" ht="34.5" customHeight="1">
      <c r="A182" s="281"/>
      <c r="B182" s="333" t="s">
        <v>403</v>
      </c>
      <c r="C182" s="1414" t="s">
        <v>187</v>
      </c>
      <c r="D182" s="1414"/>
      <c r="E182" s="1415"/>
      <c r="F182" s="399" t="s">
        <v>53</v>
      </c>
      <c r="G182" s="1434" t="s">
        <v>6180</v>
      </c>
      <c r="H182" s="1435"/>
      <c r="I182" s="1435"/>
      <c r="J182" s="1435"/>
      <c r="K182" s="1435"/>
      <c r="L182" s="1435"/>
      <c r="M182" s="1435"/>
      <c r="N182" s="1436"/>
      <c r="O182" s="1425"/>
      <c r="P182" s="1425"/>
    </row>
    <row r="183" spans="1:16" ht="33.75" customHeight="1">
      <c r="A183" s="281"/>
      <c r="B183" s="333" t="s">
        <v>405</v>
      </c>
      <c r="C183" s="1414" t="s">
        <v>188</v>
      </c>
      <c r="D183" s="1414"/>
      <c r="E183" s="1415"/>
      <c r="F183" s="399" t="s">
        <v>53</v>
      </c>
      <c r="G183" s="1434" t="s">
        <v>6180</v>
      </c>
      <c r="H183" s="1435"/>
      <c r="I183" s="1435"/>
      <c r="J183" s="1435"/>
      <c r="K183" s="1435"/>
      <c r="L183" s="1435"/>
      <c r="M183" s="1435"/>
      <c r="N183" s="1436"/>
      <c r="O183" s="1425"/>
      <c r="P183" s="1425"/>
    </row>
    <row r="184" spans="1:16" ht="35.25" customHeight="1">
      <c r="A184" s="281"/>
      <c r="B184" s="334" t="s">
        <v>408</v>
      </c>
      <c r="C184" s="1414" t="s">
        <v>189</v>
      </c>
      <c r="D184" s="1414"/>
      <c r="E184" s="1415"/>
      <c r="F184" s="399" t="s">
        <v>53</v>
      </c>
      <c r="G184" s="1434" t="s">
        <v>6180</v>
      </c>
      <c r="H184" s="1435"/>
      <c r="I184" s="1435"/>
      <c r="J184" s="1435"/>
      <c r="K184" s="1435"/>
      <c r="L184" s="1435"/>
      <c r="M184" s="1435"/>
      <c r="N184" s="1436"/>
      <c r="O184" s="1425"/>
      <c r="P184" s="1425"/>
    </row>
    <row r="185" spans="1:16" ht="33" customHeight="1">
      <c r="A185" s="281"/>
      <c r="B185" s="335" t="s">
        <v>410</v>
      </c>
      <c r="C185" s="1414" t="s">
        <v>596</v>
      </c>
      <c r="D185" s="1414"/>
      <c r="E185" s="1415"/>
      <c r="F185" s="399" t="s">
        <v>53</v>
      </c>
      <c r="G185" s="1434" t="s">
        <v>6180</v>
      </c>
      <c r="H185" s="1435"/>
      <c r="I185" s="1435"/>
      <c r="J185" s="1435"/>
      <c r="K185" s="1435"/>
      <c r="L185" s="1435"/>
      <c r="M185" s="1435"/>
      <c r="N185" s="1436"/>
      <c r="O185" s="1425"/>
      <c r="P185" s="1425"/>
    </row>
    <row r="186" spans="1:16" ht="33.75" customHeight="1">
      <c r="A186" s="281"/>
      <c r="B186" s="335" t="s">
        <v>413</v>
      </c>
      <c r="C186" s="1414" t="s">
        <v>191</v>
      </c>
      <c r="D186" s="1414"/>
      <c r="E186" s="1415"/>
      <c r="F186" s="399" t="s">
        <v>53</v>
      </c>
      <c r="G186" s="1434" t="s">
        <v>6180</v>
      </c>
      <c r="H186" s="1435"/>
      <c r="I186" s="1435"/>
      <c r="J186" s="1435"/>
      <c r="K186" s="1435"/>
      <c r="L186" s="1435"/>
      <c r="M186" s="1435"/>
      <c r="N186" s="1436"/>
      <c r="O186" s="1425"/>
      <c r="P186" s="1425"/>
    </row>
    <row r="187" spans="1:16" ht="36" customHeight="1">
      <c r="A187" s="281"/>
      <c r="B187" s="335" t="s">
        <v>416</v>
      </c>
      <c r="C187" s="1414" t="s">
        <v>192</v>
      </c>
      <c r="D187" s="1414"/>
      <c r="E187" s="1415"/>
      <c r="F187" s="399" t="s">
        <v>53</v>
      </c>
      <c r="G187" s="1434" t="s">
        <v>6180</v>
      </c>
      <c r="H187" s="1435"/>
      <c r="I187" s="1435"/>
      <c r="J187" s="1435"/>
      <c r="K187" s="1435"/>
      <c r="L187" s="1435"/>
      <c r="M187" s="1435"/>
      <c r="N187" s="1436"/>
      <c r="O187" s="1425"/>
      <c r="P187" s="1425"/>
    </row>
    <row r="188" spans="1:16" ht="18.75" customHeight="1">
      <c r="A188" s="281"/>
      <c r="B188" s="335" t="s">
        <v>418</v>
      </c>
      <c r="C188" s="1414" t="s">
        <v>193</v>
      </c>
      <c r="D188" s="1414"/>
      <c r="E188" s="1415"/>
      <c r="F188" s="399" t="s">
        <v>53</v>
      </c>
      <c r="G188" s="1434" t="s">
        <v>6181</v>
      </c>
      <c r="H188" s="1435"/>
      <c r="I188" s="1435"/>
      <c r="J188" s="1435"/>
      <c r="K188" s="1435"/>
      <c r="L188" s="1435"/>
      <c r="M188" s="1435"/>
      <c r="N188" s="1436"/>
      <c r="O188" s="1425"/>
      <c r="P188" s="1425"/>
    </row>
    <row r="189" spans="1:16" ht="18.75" customHeight="1">
      <c r="A189" s="281"/>
      <c r="B189" s="335" t="s">
        <v>544</v>
      </c>
      <c r="C189" s="1414" t="s">
        <v>597</v>
      </c>
      <c r="D189" s="1414"/>
      <c r="E189" s="1415"/>
      <c r="F189" s="399" t="s">
        <v>53</v>
      </c>
      <c r="G189" s="1434" t="s">
        <v>6182</v>
      </c>
      <c r="H189" s="1435"/>
      <c r="I189" s="1435"/>
      <c r="J189" s="1435"/>
      <c r="K189" s="1435"/>
      <c r="L189" s="1435"/>
      <c r="M189" s="1435"/>
      <c r="N189" s="1436"/>
      <c r="O189" s="1425"/>
      <c r="P189" s="1425"/>
    </row>
    <row r="190" spans="1:16" ht="18.75" customHeight="1">
      <c r="A190" s="281"/>
      <c r="B190" s="334" t="s">
        <v>546</v>
      </c>
      <c r="C190" s="1414" t="s">
        <v>598</v>
      </c>
      <c r="D190" s="1414"/>
      <c r="E190" s="1415"/>
      <c r="F190" s="399" t="s">
        <v>53</v>
      </c>
      <c r="G190" s="1434" t="s">
        <v>6182</v>
      </c>
      <c r="H190" s="1435"/>
      <c r="I190" s="1435"/>
      <c r="J190" s="1435"/>
      <c r="K190" s="1435"/>
      <c r="L190" s="1435"/>
      <c r="M190" s="1435"/>
      <c r="N190" s="1436"/>
      <c r="O190" s="1426"/>
      <c r="P190" s="1426"/>
    </row>
    <row r="191" spans="1:16" ht="47.25" customHeight="1">
      <c r="A191" s="281"/>
      <c r="B191" s="255" t="s">
        <v>602</v>
      </c>
      <c r="C191" s="1464" t="s">
        <v>603</v>
      </c>
      <c r="D191" s="1464"/>
      <c r="E191" s="1465"/>
      <c r="F191" s="323" t="s">
        <v>593</v>
      </c>
      <c r="G191" s="1726" t="s">
        <v>604</v>
      </c>
      <c r="H191" s="1727"/>
      <c r="I191" s="1727"/>
      <c r="J191" s="1727"/>
      <c r="K191" s="1728"/>
      <c r="L191" s="1729" t="s">
        <v>595</v>
      </c>
      <c r="M191" s="1730"/>
      <c r="N191" s="1741"/>
      <c r="O191" s="1443" t="s">
        <v>1327</v>
      </c>
      <c r="P191" s="1443"/>
    </row>
    <row r="192" spans="1:16" ht="20.25" customHeight="1">
      <c r="A192" s="281"/>
      <c r="B192" s="338" t="s">
        <v>394</v>
      </c>
      <c r="C192" s="1414" t="s">
        <v>185</v>
      </c>
      <c r="D192" s="1414"/>
      <c r="E192" s="1415"/>
      <c r="F192" s="257" t="s">
        <v>54</v>
      </c>
      <c r="G192" s="1734" t="s">
        <v>92</v>
      </c>
      <c r="H192" s="1735"/>
      <c r="I192" s="1735"/>
      <c r="J192" s="1735"/>
      <c r="K192" s="1736"/>
      <c r="L192" s="1713" t="s">
        <v>57</v>
      </c>
      <c r="M192" s="1714"/>
      <c r="N192" s="1737"/>
      <c r="O192" s="1425"/>
      <c r="P192" s="1425"/>
    </row>
    <row r="193" spans="1:16" ht="20.25" customHeight="1">
      <c r="A193" s="281"/>
      <c r="B193" s="338" t="s">
        <v>401</v>
      </c>
      <c r="C193" s="1414" t="s">
        <v>186</v>
      </c>
      <c r="D193" s="1414"/>
      <c r="E193" s="1415"/>
      <c r="F193" s="257" t="s">
        <v>54</v>
      </c>
      <c r="G193" s="1734" t="s">
        <v>92</v>
      </c>
      <c r="H193" s="1735"/>
      <c r="I193" s="1735"/>
      <c r="J193" s="1735"/>
      <c r="K193" s="1736"/>
      <c r="L193" s="1713" t="s">
        <v>57</v>
      </c>
      <c r="M193" s="1714"/>
      <c r="N193" s="1737"/>
      <c r="O193" s="1425"/>
      <c r="P193" s="1425"/>
    </row>
    <row r="194" spans="1:16" ht="20.25" customHeight="1">
      <c r="A194" s="281"/>
      <c r="B194" s="338" t="s">
        <v>403</v>
      </c>
      <c r="C194" s="1414" t="s">
        <v>187</v>
      </c>
      <c r="D194" s="1414"/>
      <c r="E194" s="1415"/>
      <c r="F194" s="257" t="s">
        <v>54</v>
      </c>
      <c r="G194" s="1734" t="s">
        <v>92</v>
      </c>
      <c r="H194" s="1735"/>
      <c r="I194" s="1735"/>
      <c r="J194" s="1735"/>
      <c r="K194" s="1736"/>
      <c r="L194" s="1713" t="s">
        <v>57</v>
      </c>
      <c r="M194" s="1714"/>
      <c r="N194" s="1737"/>
      <c r="O194" s="1425"/>
      <c r="P194" s="1425"/>
    </row>
    <row r="195" spans="1:16" ht="20.25" customHeight="1">
      <c r="A195" s="281"/>
      <c r="B195" s="338" t="s">
        <v>405</v>
      </c>
      <c r="C195" s="1414" t="s">
        <v>188</v>
      </c>
      <c r="D195" s="1414"/>
      <c r="E195" s="1415"/>
      <c r="F195" s="257" t="s">
        <v>54</v>
      </c>
      <c r="G195" s="1734" t="s">
        <v>92</v>
      </c>
      <c r="H195" s="1735"/>
      <c r="I195" s="1735"/>
      <c r="J195" s="1735"/>
      <c r="K195" s="1736"/>
      <c r="L195" s="1713" t="s">
        <v>57</v>
      </c>
      <c r="M195" s="1714"/>
      <c r="N195" s="1737"/>
      <c r="O195" s="1425"/>
      <c r="P195" s="1425"/>
    </row>
    <row r="196" spans="1:16" ht="20.25" customHeight="1">
      <c r="A196" s="281"/>
      <c r="B196" s="338" t="s">
        <v>408</v>
      </c>
      <c r="C196" s="1414" t="s">
        <v>189</v>
      </c>
      <c r="D196" s="1414"/>
      <c r="E196" s="1415"/>
      <c r="F196" s="257" t="s">
        <v>54</v>
      </c>
      <c r="G196" s="1734" t="s">
        <v>92</v>
      </c>
      <c r="H196" s="1735"/>
      <c r="I196" s="1735"/>
      <c r="J196" s="1735"/>
      <c r="K196" s="1736"/>
      <c r="L196" s="1713" t="s">
        <v>57</v>
      </c>
      <c r="M196" s="1714"/>
      <c r="N196" s="1737"/>
      <c r="O196" s="1425"/>
      <c r="P196" s="1425"/>
    </row>
    <row r="197" spans="1:16" ht="20.25" customHeight="1">
      <c r="A197" s="281"/>
      <c r="B197" s="195" t="s">
        <v>410</v>
      </c>
      <c r="C197" s="1414" t="s">
        <v>596</v>
      </c>
      <c r="D197" s="1414"/>
      <c r="E197" s="1415"/>
      <c r="F197" s="257" t="s">
        <v>54</v>
      </c>
      <c r="G197" s="1734" t="s">
        <v>92</v>
      </c>
      <c r="H197" s="1735"/>
      <c r="I197" s="1735"/>
      <c r="J197" s="1735"/>
      <c r="K197" s="1736"/>
      <c r="L197" s="1713" t="s">
        <v>57</v>
      </c>
      <c r="M197" s="1714"/>
      <c r="N197" s="1737"/>
      <c r="O197" s="1425"/>
      <c r="P197" s="1425"/>
    </row>
    <row r="198" spans="1:16" ht="20.25" customHeight="1">
      <c r="A198" s="281"/>
      <c r="B198" s="195" t="s">
        <v>413</v>
      </c>
      <c r="C198" s="1414" t="s">
        <v>191</v>
      </c>
      <c r="D198" s="1414"/>
      <c r="E198" s="1415"/>
      <c r="F198" s="257" t="s">
        <v>54</v>
      </c>
      <c r="G198" s="1734" t="s">
        <v>92</v>
      </c>
      <c r="H198" s="1735"/>
      <c r="I198" s="1735"/>
      <c r="J198" s="1735"/>
      <c r="K198" s="1736"/>
      <c r="L198" s="1713" t="s">
        <v>57</v>
      </c>
      <c r="M198" s="1714"/>
      <c r="N198" s="1737"/>
      <c r="O198" s="1425"/>
      <c r="P198" s="1425"/>
    </row>
    <row r="199" spans="1:16" ht="20.25" customHeight="1">
      <c r="A199" s="281"/>
      <c r="B199" s="195" t="s">
        <v>416</v>
      </c>
      <c r="C199" s="1414" t="s">
        <v>192</v>
      </c>
      <c r="D199" s="1414"/>
      <c r="E199" s="1415"/>
      <c r="F199" s="257" t="s">
        <v>54</v>
      </c>
      <c r="G199" s="1734" t="s">
        <v>92</v>
      </c>
      <c r="H199" s="1735"/>
      <c r="I199" s="1735"/>
      <c r="J199" s="1735"/>
      <c r="K199" s="1736"/>
      <c r="L199" s="1713" t="s">
        <v>57</v>
      </c>
      <c r="M199" s="1714"/>
      <c r="N199" s="1737"/>
      <c r="O199" s="1425"/>
      <c r="P199" s="1425"/>
    </row>
    <row r="200" spans="1:16" ht="20.25" customHeight="1">
      <c r="A200" s="281"/>
      <c r="B200" s="195" t="s">
        <v>418</v>
      </c>
      <c r="C200" s="1414" t="s">
        <v>193</v>
      </c>
      <c r="D200" s="1414"/>
      <c r="E200" s="1415"/>
      <c r="F200" s="257" t="s">
        <v>54</v>
      </c>
      <c r="G200" s="1734" t="s">
        <v>92</v>
      </c>
      <c r="H200" s="1735"/>
      <c r="I200" s="1735"/>
      <c r="J200" s="1735"/>
      <c r="K200" s="1736"/>
      <c r="L200" s="1713" t="s">
        <v>57</v>
      </c>
      <c r="M200" s="1714"/>
      <c r="N200" s="1737"/>
      <c r="O200" s="1425"/>
      <c r="P200" s="1425"/>
    </row>
    <row r="201" spans="1:16" ht="20.25" customHeight="1">
      <c r="A201" s="281"/>
      <c r="B201" s="195" t="s">
        <v>544</v>
      </c>
      <c r="C201" s="1414" t="s">
        <v>597</v>
      </c>
      <c r="D201" s="1414"/>
      <c r="E201" s="1415"/>
      <c r="F201" s="257" t="s">
        <v>54</v>
      </c>
      <c r="G201" s="1734" t="s">
        <v>92</v>
      </c>
      <c r="H201" s="1735"/>
      <c r="I201" s="1735"/>
      <c r="J201" s="1735"/>
      <c r="K201" s="1736"/>
      <c r="L201" s="1713" t="s">
        <v>57</v>
      </c>
      <c r="M201" s="1714"/>
      <c r="N201" s="1737"/>
      <c r="O201" s="1425"/>
      <c r="P201" s="1425"/>
    </row>
    <row r="202" spans="1:16" ht="20.25" customHeight="1">
      <c r="A202" s="281"/>
      <c r="B202" s="198" t="s">
        <v>546</v>
      </c>
      <c r="C202" s="1414" t="s">
        <v>598</v>
      </c>
      <c r="D202" s="1414"/>
      <c r="E202" s="1415"/>
      <c r="F202" s="257" t="s">
        <v>54</v>
      </c>
      <c r="G202" s="1734" t="s">
        <v>92</v>
      </c>
      <c r="H202" s="1735"/>
      <c r="I202" s="1735"/>
      <c r="J202" s="1735"/>
      <c r="K202" s="1736"/>
      <c r="L202" s="1713" t="s">
        <v>57</v>
      </c>
      <c r="M202" s="1714"/>
      <c r="N202" s="1737"/>
      <c r="O202" s="1426"/>
      <c r="P202" s="1426"/>
    </row>
    <row r="203" spans="1:16" ht="61.5" customHeight="1">
      <c r="A203" s="281"/>
      <c r="B203" s="339" t="s">
        <v>605</v>
      </c>
      <c r="C203" s="1464" t="s">
        <v>606</v>
      </c>
      <c r="D203" s="1464"/>
      <c r="E203" s="1465"/>
      <c r="F203" s="323" t="s">
        <v>593</v>
      </c>
      <c r="G203" s="1738" t="s">
        <v>607</v>
      </c>
      <c r="H203" s="1739"/>
      <c r="I203" s="1739"/>
      <c r="J203" s="1739"/>
      <c r="K203" s="1739"/>
      <c r="L203" s="1739"/>
      <c r="M203" s="1739"/>
      <c r="N203" s="1740"/>
      <c r="O203" s="1443" t="s">
        <v>1329</v>
      </c>
      <c r="P203" s="1443"/>
    </row>
    <row r="204" spans="1:16" ht="21" customHeight="1">
      <c r="A204" s="281"/>
      <c r="B204" s="338" t="s">
        <v>394</v>
      </c>
      <c r="C204" s="1414" t="s">
        <v>185</v>
      </c>
      <c r="D204" s="1414"/>
      <c r="E204" s="1415"/>
      <c r="F204" s="399" t="s">
        <v>53</v>
      </c>
      <c r="G204" s="1434" t="s">
        <v>6183</v>
      </c>
      <c r="H204" s="1435"/>
      <c r="I204" s="1435"/>
      <c r="J204" s="1435"/>
      <c r="K204" s="1435"/>
      <c r="L204" s="1435"/>
      <c r="M204" s="1435"/>
      <c r="N204" s="1436"/>
      <c r="O204" s="1425"/>
      <c r="P204" s="1425"/>
    </row>
    <row r="205" spans="1:16" ht="21" customHeight="1">
      <c r="A205" s="281"/>
      <c r="B205" s="338" t="s">
        <v>401</v>
      </c>
      <c r="C205" s="1414" t="s">
        <v>186</v>
      </c>
      <c r="D205" s="1414"/>
      <c r="E205" s="1415"/>
      <c r="F205" s="399" t="s">
        <v>53</v>
      </c>
      <c r="G205" s="1434" t="s">
        <v>6183</v>
      </c>
      <c r="H205" s="1435"/>
      <c r="I205" s="1435"/>
      <c r="J205" s="1435"/>
      <c r="K205" s="1435"/>
      <c r="L205" s="1435"/>
      <c r="M205" s="1435"/>
      <c r="N205" s="1436"/>
      <c r="O205" s="1425"/>
      <c r="P205" s="1425"/>
    </row>
    <row r="206" spans="1:16" ht="21" customHeight="1">
      <c r="A206" s="281"/>
      <c r="B206" s="338" t="s">
        <v>403</v>
      </c>
      <c r="C206" s="1414" t="s">
        <v>187</v>
      </c>
      <c r="D206" s="1414"/>
      <c r="E206" s="1415"/>
      <c r="F206" s="399" t="s">
        <v>53</v>
      </c>
      <c r="G206" s="1434" t="s">
        <v>6183</v>
      </c>
      <c r="H206" s="1435"/>
      <c r="I206" s="1435"/>
      <c r="J206" s="1435"/>
      <c r="K206" s="1435"/>
      <c r="L206" s="1435"/>
      <c r="M206" s="1435"/>
      <c r="N206" s="1436"/>
      <c r="O206" s="1425"/>
      <c r="P206" s="1425"/>
    </row>
    <row r="207" spans="1:16" ht="21" customHeight="1">
      <c r="A207" s="281"/>
      <c r="B207" s="338" t="s">
        <v>405</v>
      </c>
      <c r="C207" s="1414" t="s">
        <v>188</v>
      </c>
      <c r="D207" s="1414"/>
      <c r="E207" s="1415"/>
      <c r="F207" s="399" t="s">
        <v>53</v>
      </c>
      <c r="G207" s="1434" t="s">
        <v>6183</v>
      </c>
      <c r="H207" s="1435"/>
      <c r="I207" s="1435"/>
      <c r="J207" s="1435"/>
      <c r="K207" s="1435"/>
      <c r="L207" s="1435"/>
      <c r="M207" s="1435"/>
      <c r="N207" s="1436"/>
      <c r="O207" s="1425"/>
      <c r="P207" s="1425"/>
    </row>
    <row r="208" spans="1:16" ht="21" customHeight="1">
      <c r="A208" s="281"/>
      <c r="B208" s="198" t="s">
        <v>408</v>
      </c>
      <c r="C208" s="1414" t="s">
        <v>189</v>
      </c>
      <c r="D208" s="1414"/>
      <c r="E208" s="1415"/>
      <c r="F208" s="399" t="s">
        <v>53</v>
      </c>
      <c r="G208" s="1434" t="s">
        <v>6183</v>
      </c>
      <c r="H208" s="1435"/>
      <c r="I208" s="1435"/>
      <c r="J208" s="1435"/>
      <c r="K208" s="1435"/>
      <c r="L208" s="1435"/>
      <c r="M208" s="1435"/>
      <c r="N208" s="1436"/>
      <c r="O208" s="1608"/>
      <c r="P208" s="1425"/>
    </row>
    <row r="209" spans="1:16" ht="21" customHeight="1">
      <c r="A209" s="281"/>
      <c r="B209" s="195" t="s">
        <v>410</v>
      </c>
      <c r="C209" s="1414" t="s">
        <v>596</v>
      </c>
      <c r="D209" s="1414"/>
      <c r="E209" s="1415"/>
      <c r="F209" s="399" t="s">
        <v>53</v>
      </c>
      <c r="G209" s="1434" t="s">
        <v>6183</v>
      </c>
      <c r="H209" s="1435"/>
      <c r="I209" s="1435"/>
      <c r="J209" s="1435"/>
      <c r="K209" s="1435"/>
      <c r="L209" s="1435"/>
      <c r="M209" s="1435"/>
      <c r="N209" s="1436"/>
      <c r="O209" s="1608"/>
      <c r="P209" s="1425"/>
    </row>
    <row r="210" spans="1:16" ht="21" customHeight="1">
      <c r="A210" s="281"/>
      <c r="B210" s="195" t="s">
        <v>413</v>
      </c>
      <c r="C210" s="1414" t="s">
        <v>191</v>
      </c>
      <c r="D210" s="1414"/>
      <c r="E210" s="1415"/>
      <c r="F210" s="399" t="s">
        <v>53</v>
      </c>
      <c r="G210" s="1434" t="s">
        <v>6183</v>
      </c>
      <c r="H210" s="1435"/>
      <c r="I210" s="1435"/>
      <c r="J210" s="1435"/>
      <c r="K210" s="1435"/>
      <c r="L210" s="1435"/>
      <c r="M210" s="1435"/>
      <c r="N210" s="1436"/>
      <c r="O210" s="1608"/>
      <c r="P210" s="1425"/>
    </row>
    <row r="211" spans="1:16" ht="21" customHeight="1">
      <c r="A211" s="281"/>
      <c r="B211" s="195" t="s">
        <v>416</v>
      </c>
      <c r="C211" s="1414" t="s">
        <v>192</v>
      </c>
      <c r="D211" s="1414"/>
      <c r="E211" s="1415"/>
      <c r="F211" s="399" t="s">
        <v>53</v>
      </c>
      <c r="G211" s="1434" t="s">
        <v>6183</v>
      </c>
      <c r="H211" s="1435"/>
      <c r="I211" s="1435"/>
      <c r="J211" s="1435"/>
      <c r="K211" s="1435"/>
      <c r="L211" s="1435"/>
      <c r="M211" s="1435"/>
      <c r="N211" s="1436"/>
      <c r="O211" s="1608"/>
      <c r="P211" s="1425"/>
    </row>
    <row r="212" spans="1:16" ht="21" customHeight="1">
      <c r="A212" s="281"/>
      <c r="B212" s="195" t="s">
        <v>418</v>
      </c>
      <c r="C212" s="1414" t="s">
        <v>193</v>
      </c>
      <c r="D212" s="1414"/>
      <c r="E212" s="1415"/>
      <c r="F212" s="399" t="s">
        <v>53</v>
      </c>
      <c r="G212" s="1434" t="s">
        <v>6183</v>
      </c>
      <c r="H212" s="1435"/>
      <c r="I212" s="1435"/>
      <c r="J212" s="1435"/>
      <c r="K212" s="1435"/>
      <c r="L212" s="1435"/>
      <c r="M212" s="1435"/>
      <c r="N212" s="1436"/>
      <c r="O212" s="1608"/>
      <c r="P212" s="1425"/>
    </row>
    <row r="213" spans="1:16" ht="21" customHeight="1">
      <c r="A213" s="281"/>
      <c r="B213" s="195" t="s">
        <v>544</v>
      </c>
      <c r="C213" s="1414" t="s">
        <v>597</v>
      </c>
      <c r="D213" s="1414"/>
      <c r="E213" s="1415"/>
      <c r="F213" s="399" t="s">
        <v>53</v>
      </c>
      <c r="G213" s="1434" t="s">
        <v>6183</v>
      </c>
      <c r="H213" s="1435"/>
      <c r="I213" s="1435"/>
      <c r="J213" s="1435"/>
      <c r="K213" s="1435"/>
      <c r="L213" s="1435"/>
      <c r="M213" s="1435"/>
      <c r="N213" s="1436"/>
      <c r="O213" s="1608"/>
      <c r="P213" s="1425"/>
    </row>
    <row r="214" spans="1:16" ht="21" customHeight="1">
      <c r="A214" s="281"/>
      <c r="B214" s="266" t="s">
        <v>546</v>
      </c>
      <c r="C214" s="1484" t="s">
        <v>598</v>
      </c>
      <c r="D214" s="1484"/>
      <c r="E214" s="1485"/>
      <c r="F214" s="399" t="s">
        <v>53</v>
      </c>
      <c r="G214" s="1434" t="s">
        <v>6183</v>
      </c>
      <c r="H214" s="1435"/>
      <c r="I214" s="1435"/>
      <c r="J214" s="1435"/>
      <c r="K214" s="1435"/>
      <c r="L214" s="1435"/>
      <c r="M214" s="1435"/>
      <c r="N214" s="1436"/>
      <c r="O214" s="1742"/>
      <c r="P214" s="1444"/>
    </row>
    <row r="215" spans="1:16" ht="34.5" customHeight="1">
      <c r="B215" s="191" t="s">
        <v>608</v>
      </c>
      <c r="C215" s="1660" t="s">
        <v>609</v>
      </c>
      <c r="D215" s="1660"/>
      <c r="E215" s="1660"/>
      <c r="F215" s="1660"/>
      <c r="G215" s="1743"/>
      <c r="H215" s="1744" t="s">
        <v>53</v>
      </c>
      <c r="I215" s="1745"/>
      <c r="J215" s="1746"/>
      <c r="K215" s="1747" t="s">
        <v>446</v>
      </c>
      <c r="L215" s="3075" t="s">
        <v>6184</v>
      </c>
      <c r="M215" s="3076"/>
      <c r="N215" s="3077"/>
      <c r="O215" s="1709" t="s">
        <v>1279</v>
      </c>
      <c r="P215" s="1759"/>
    </row>
    <row r="216" spans="1:16" ht="25.5" customHeight="1">
      <c r="B216" s="198" t="s">
        <v>394</v>
      </c>
      <c r="C216" s="1414" t="s">
        <v>610</v>
      </c>
      <c r="D216" s="1414"/>
      <c r="E216" s="1414"/>
      <c r="F216" s="1414"/>
      <c r="G216" s="1414"/>
      <c r="H216" s="1414"/>
      <c r="I216" s="1414"/>
      <c r="J216" s="1415"/>
      <c r="K216" s="1748"/>
      <c r="L216" s="1785"/>
      <c r="M216" s="1786"/>
      <c r="N216" s="2222"/>
      <c r="O216" s="1708"/>
      <c r="P216" s="1708"/>
    </row>
    <row r="217" spans="1:16" ht="20.25" customHeight="1">
      <c r="B217" s="198"/>
      <c r="C217" s="255" t="s">
        <v>611</v>
      </c>
      <c r="D217" s="1760" t="s">
        <v>612</v>
      </c>
      <c r="E217" s="1760"/>
      <c r="F217" s="1760"/>
      <c r="G217" s="1761"/>
      <c r="H217" s="1713" t="s">
        <v>53</v>
      </c>
      <c r="I217" s="1714"/>
      <c r="J217" s="1715"/>
      <c r="K217" s="1748"/>
      <c r="L217" s="1785"/>
      <c r="M217" s="1786"/>
      <c r="N217" s="2222"/>
      <c r="O217" s="1708"/>
      <c r="P217" s="1708"/>
    </row>
    <row r="218" spans="1:16" ht="20.25" customHeight="1">
      <c r="B218" s="198"/>
      <c r="C218" s="255" t="s">
        <v>508</v>
      </c>
      <c r="D218" s="1414" t="s">
        <v>132</v>
      </c>
      <c r="E218" s="1414"/>
      <c r="F218" s="1414"/>
      <c r="G218" s="1415"/>
      <c r="H218" s="1713" t="s">
        <v>53</v>
      </c>
      <c r="I218" s="1714"/>
      <c r="J218" s="1715"/>
      <c r="K218" s="1748"/>
      <c r="L218" s="1785"/>
      <c r="M218" s="1786"/>
      <c r="N218" s="2222"/>
      <c r="O218" s="1708"/>
      <c r="P218" s="1708"/>
    </row>
    <row r="219" spans="1:16" ht="20.25" customHeight="1">
      <c r="B219" s="198"/>
      <c r="C219" s="255" t="s">
        <v>510</v>
      </c>
      <c r="D219" s="1414" t="s">
        <v>135</v>
      </c>
      <c r="E219" s="1414"/>
      <c r="F219" s="1414"/>
      <c r="G219" s="1415"/>
      <c r="H219" s="1713" t="s">
        <v>53</v>
      </c>
      <c r="I219" s="1714"/>
      <c r="J219" s="1715"/>
      <c r="K219" s="1748"/>
      <c r="L219" s="1785"/>
      <c r="M219" s="1786"/>
      <c r="N219" s="2222"/>
      <c r="O219" s="1708"/>
      <c r="P219" s="1708"/>
    </row>
    <row r="220" spans="1:16" ht="20.25" customHeight="1">
      <c r="B220" s="198"/>
      <c r="C220" s="255" t="s">
        <v>512</v>
      </c>
      <c r="D220" s="1414" t="s">
        <v>109</v>
      </c>
      <c r="E220" s="1414"/>
      <c r="F220" s="1414"/>
      <c r="G220" s="1415"/>
      <c r="H220" s="1713" t="s">
        <v>53</v>
      </c>
      <c r="I220" s="1714"/>
      <c r="J220" s="1715"/>
      <c r="K220" s="1748"/>
      <c r="L220" s="1785"/>
      <c r="M220" s="1786"/>
      <c r="N220" s="2222"/>
      <c r="O220" s="1708"/>
      <c r="P220" s="1708"/>
    </row>
    <row r="221" spans="1:16" ht="23.25" customHeight="1">
      <c r="B221" s="198" t="s">
        <v>401</v>
      </c>
      <c r="C221" s="1484" t="s">
        <v>613</v>
      </c>
      <c r="D221" s="1484"/>
      <c r="E221" s="1484"/>
      <c r="F221" s="1484"/>
      <c r="G221" s="1485"/>
      <c r="H221" s="1763">
        <v>0.01</v>
      </c>
      <c r="I221" s="1764"/>
      <c r="J221" s="1765"/>
      <c r="K221" s="1748"/>
      <c r="L221" s="1787"/>
      <c r="M221" s="1788"/>
      <c r="N221" s="2223"/>
      <c r="O221" s="1755"/>
      <c r="P221" s="1755"/>
    </row>
    <row r="222" spans="1:16" ht="27" customHeight="1">
      <c r="B222" s="214" t="s">
        <v>614</v>
      </c>
      <c r="C222" s="1414" t="s">
        <v>615</v>
      </c>
      <c r="D222" s="1414"/>
      <c r="E222" s="1414"/>
      <c r="F222" s="1414"/>
      <c r="G222" s="1414"/>
      <c r="H222" s="1414"/>
      <c r="I222" s="1414"/>
      <c r="J222" s="1414"/>
      <c r="K222" s="1414"/>
      <c r="L222" s="1414"/>
      <c r="M222" s="1414"/>
      <c r="N222" s="1562"/>
      <c r="O222" s="1709" t="s">
        <v>3275</v>
      </c>
      <c r="P222" s="1709"/>
    </row>
    <row r="223" spans="1:16" ht="21.75" customHeight="1">
      <c r="B223" s="198" t="s">
        <v>394</v>
      </c>
      <c r="C223" s="1414" t="s">
        <v>616</v>
      </c>
      <c r="D223" s="1414"/>
      <c r="E223" s="1414"/>
      <c r="F223" s="1414"/>
      <c r="G223" s="1415"/>
      <c r="H223" s="1574" t="s">
        <v>54</v>
      </c>
      <c r="I223" s="1685"/>
      <c r="J223" s="1575"/>
      <c r="K223" s="1756" t="s">
        <v>446</v>
      </c>
      <c r="L223" s="1434"/>
      <c r="M223" s="1435"/>
      <c r="N223" s="1436"/>
      <c r="O223" s="1708"/>
      <c r="P223" s="1708"/>
    </row>
    <row r="224" spans="1:16" ht="21.75" customHeight="1">
      <c r="B224" s="198" t="s">
        <v>401</v>
      </c>
      <c r="C224" s="1414" t="s">
        <v>617</v>
      </c>
      <c r="D224" s="1414"/>
      <c r="E224" s="1414"/>
      <c r="F224" s="1414"/>
      <c r="G224" s="1415"/>
      <c r="H224" s="1574" t="s">
        <v>54</v>
      </c>
      <c r="I224" s="1685"/>
      <c r="J224" s="1575"/>
      <c r="K224" s="1757"/>
      <c r="L224" s="1437"/>
      <c r="M224" s="1438"/>
      <c r="N224" s="1439"/>
      <c r="O224" s="1708"/>
      <c r="P224" s="1708"/>
    </row>
    <row r="225" spans="2:16" ht="21.75" customHeight="1">
      <c r="B225" s="198" t="s">
        <v>403</v>
      </c>
      <c r="C225" s="1414" t="s">
        <v>618</v>
      </c>
      <c r="D225" s="1414"/>
      <c r="E225" s="1414"/>
      <c r="F225" s="1414"/>
      <c r="G225" s="1415"/>
      <c r="H225" s="1574" t="s">
        <v>1336</v>
      </c>
      <c r="I225" s="1685"/>
      <c r="J225" s="1575"/>
      <c r="K225" s="1757"/>
      <c r="L225" s="1437"/>
      <c r="M225" s="1438"/>
      <c r="N225" s="1439"/>
      <c r="O225" s="1708"/>
      <c r="P225" s="1708"/>
    </row>
    <row r="226" spans="2:16" ht="37.5" customHeight="1">
      <c r="B226" s="191"/>
      <c r="C226" s="1414" t="s">
        <v>619</v>
      </c>
      <c r="D226" s="1414"/>
      <c r="E226" s="1415"/>
      <c r="F226" s="1713" t="s">
        <v>92</v>
      </c>
      <c r="G226" s="1714"/>
      <c r="H226" s="1714"/>
      <c r="I226" s="1714"/>
      <c r="J226" s="1715"/>
      <c r="K226" s="1757"/>
      <c r="L226" s="1437"/>
      <c r="M226" s="1438"/>
      <c r="N226" s="1439"/>
      <c r="O226" s="1755"/>
      <c r="P226" s="1755"/>
    </row>
    <row r="227" spans="2:16" ht="33" customHeight="1">
      <c r="B227" s="198" t="s">
        <v>405</v>
      </c>
      <c r="C227" s="1464" t="s">
        <v>620</v>
      </c>
      <c r="D227" s="1464"/>
      <c r="E227" s="1464"/>
      <c r="F227" s="1464"/>
      <c r="G227" s="1465"/>
      <c r="H227" s="1574" t="s">
        <v>54</v>
      </c>
      <c r="I227" s="1685"/>
      <c r="J227" s="1575"/>
      <c r="K227" s="1757"/>
      <c r="L227" s="1437"/>
      <c r="M227" s="1438"/>
      <c r="N227" s="1439"/>
      <c r="O227" s="1707" t="s">
        <v>1324</v>
      </c>
      <c r="P227" s="1709"/>
    </row>
    <row r="228" spans="2:16" ht="38.25" customHeight="1">
      <c r="B228" s="344"/>
      <c r="C228" s="1414" t="s">
        <v>621</v>
      </c>
      <c r="D228" s="1414"/>
      <c r="E228" s="1415"/>
      <c r="F228" s="1716" t="s">
        <v>92</v>
      </c>
      <c r="G228" s="1718"/>
      <c r="H228" s="1718"/>
      <c r="I228" s="1718"/>
      <c r="J228" s="1762"/>
      <c r="K228" s="1758"/>
      <c r="L228" s="1752"/>
      <c r="M228" s="1753"/>
      <c r="N228" s="1754"/>
      <c r="O228" s="1766"/>
      <c r="P228" s="1755"/>
    </row>
    <row r="229" spans="2:16" ht="18" customHeight="1">
      <c r="B229" s="1767" t="s">
        <v>622</v>
      </c>
      <c r="C229" s="1768"/>
      <c r="D229" s="1768"/>
      <c r="E229" s="1768"/>
      <c r="F229" s="1768"/>
      <c r="G229" s="1768"/>
      <c r="H229" s="1769"/>
      <c r="I229" s="1769"/>
      <c r="J229" s="1769"/>
      <c r="K229" s="1768"/>
      <c r="L229" s="1769"/>
      <c r="M229" s="1769"/>
      <c r="N229" s="1769"/>
      <c r="O229" s="1769"/>
      <c r="P229" s="1770"/>
    </row>
    <row r="230" spans="2:16" ht="54" customHeight="1">
      <c r="B230" s="224" t="s">
        <v>623</v>
      </c>
      <c r="C230" s="1771" t="s">
        <v>624</v>
      </c>
      <c r="D230" s="1771"/>
      <c r="E230" s="1771"/>
      <c r="F230" s="1771"/>
      <c r="G230" s="1771"/>
      <c r="H230" s="1772" t="s">
        <v>57</v>
      </c>
      <c r="I230" s="1772"/>
      <c r="J230" s="1772"/>
      <c r="K230" s="1773" t="s">
        <v>446</v>
      </c>
      <c r="L230" s="1775"/>
      <c r="M230" s="1775"/>
      <c r="N230" s="1775"/>
      <c r="O230" s="1776" t="s">
        <v>1879</v>
      </c>
      <c r="P230" s="1707"/>
    </row>
    <row r="231" spans="2:16" ht="27" customHeight="1">
      <c r="B231" s="205" t="s">
        <v>394</v>
      </c>
      <c r="C231" s="1414" t="s">
        <v>625</v>
      </c>
      <c r="D231" s="1414"/>
      <c r="E231" s="1414"/>
      <c r="F231" s="1414"/>
      <c r="G231" s="1414"/>
      <c r="H231" s="1778" t="s">
        <v>92</v>
      </c>
      <c r="I231" s="1779"/>
      <c r="J231" s="1780"/>
      <c r="K231" s="1774"/>
      <c r="L231" s="1775"/>
      <c r="M231" s="1775"/>
      <c r="N231" s="1775"/>
      <c r="O231" s="1777"/>
      <c r="P231" s="1766"/>
    </row>
    <row r="232" spans="2:16" ht="37.5" customHeight="1">
      <c r="B232" s="191" t="s">
        <v>626</v>
      </c>
      <c r="C232" s="1414" t="s">
        <v>627</v>
      </c>
      <c r="D232" s="1414"/>
      <c r="E232" s="1414"/>
      <c r="F232" s="1414"/>
      <c r="G232" s="1414"/>
      <c r="H232" s="1450"/>
      <c r="I232" s="1450"/>
      <c r="J232" s="1450"/>
      <c r="K232" s="1450"/>
      <c r="L232" s="1450"/>
      <c r="M232" s="1450"/>
      <c r="N232" s="1450"/>
      <c r="O232" s="1781" t="s">
        <v>3278</v>
      </c>
      <c r="P232" s="1707" t="s">
        <v>3278</v>
      </c>
    </row>
    <row r="233" spans="2:16" ht="57.75" customHeight="1">
      <c r="B233" s="350" t="s">
        <v>394</v>
      </c>
      <c r="C233" s="1711" t="s">
        <v>628</v>
      </c>
      <c r="D233" s="1711"/>
      <c r="E233" s="1711"/>
      <c r="F233" s="1711"/>
      <c r="G233" s="1711"/>
      <c r="H233" s="1711"/>
      <c r="I233" s="1711"/>
      <c r="J233" s="1712"/>
      <c r="K233" s="203" t="s">
        <v>53</v>
      </c>
      <c r="L233" s="1782" t="s">
        <v>446</v>
      </c>
      <c r="M233" s="1763"/>
      <c r="N233" s="1764"/>
      <c r="O233" s="1781"/>
      <c r="P233" s="1627" t="s">
        <v>3278</v>
      </c>
    </row>
    <row r="234" spans="2:16" ht="31.5" customHeight="1">
      <c r="B234" s="350" t="s">
        <v>401</v>
      </c>
      <c r="C234" s="1711" t="s">
        <v>577</v>
      </c>
      <c r="D234" s="1711"/>
      <c r="E234" s="1711"/>
      <c r="F234" s="1711"/>
      <c r="G234" s="1711"/>
      <c r="H234" s="1711"/>
      <c r="I234" s="1711"/>
      <c r="J234" s="1712"/>
      <c r="K234" s="203" t="s">
        <v>53</v>
      </c>
      <c r="L234" s="1783"/>
      <c r="M234" s="1785"/>
      <c r="N234" s="1786"/>
      <c r="O234" s="1781"/>
      <c r="P234" s="1627" t="s">
        <v>3278</v>
      </c>
    </row>
    <row r="235" spans="2:16" ht="42.75" customHeight="1">
      <c r="B235" s="350" t="s">
        <v>403</v>
      </c>
      <c r="C235" s="1711" t="s">
        <v>629</v>
      </c>
      <c r="D235" s="1711"/>
      <c r="E235" s="1711"/>
      <c r="F235" s="1711"/>
      <c r="G235" s="1711"/>
      <c r="H235" s="1711"/>
      <c r="I235" s="1711"/>
      <c r="J235" s="1712"/>
      <c r="K235" s="203" t="s">
        <v>53</v>
      </c>
      <c r="L235" s="1783"/>
      <c r="M235" s="1785"/>
      <c r="N235" s="1786"/>
      <c r="O235" s="1781"/>
      <c r="P235" s="1627" t="s">
        <v>3278</v>
      </c>
    </row>
    <row r="236" spans="2:16" ht="21.75" customHeight="1">
      <c r="B236" s="350" t="s">
        <v>405</v>
      </c>
      <c r="C236" s="1711" t="s">
        <v>630</v>
      </c>
      <c r="D236" s="1711"/>
      <c r="E236" s="1711"/>
      <c r="F236" s="1711"/>
      <c r="G236" s="1711"/>
      <c r="H236" s="1711"/>
      <c r="I236" s="1711"/>
      <c r="J236" s="1712"/>
      <c r="K236" s="203" t="s">
        <v>53</v>
      </c>
      <c r="L236" s="1783"/>
      <c r="M236" s="1785"/>
      <c r="N236" s="1786"/>
      <c r="O236" s="1781"/>
      <c r="P236" s="1627" t="s">
        <v>3278</v>
      </c>
    </row>
    <row r="237" spans="2:16" ht="21.75" customHeight="1">
      <c r="B237" s="350" t="s">
        <v>408</v>
      </c>
      <c r="C237" s="1711" t="s">
        <v>631</v>
      </c>
      <c r="D237" s="1711"/>
      <c r="E237" s="1711"/>
      <c r="F237" s="1711"/>
      <c r="G237" s="1711"/>
      <c r="H237" s="1711"/>
      <c r="I237" s="1711"/>
      <c r="J237" s="1712"/>
      <c r="K237" s="203" t="s">
        <v>53</v>
      </c>
      <c r="L237" s="1783"/>
      <c r="M237" s="1785"/>
      <c r="N237" s="1786"/>
      <c r="O237" s="1781"/>
      <c r="P237" s="1627" t="s">
        <v>3278</v>
      </c>
    </row>
    <row r="238" spans="2:16" ht="21.75" customHeight="1">
      <c r="B238" s="350" t="s">
        <v>410</v>
      </c>
      <c r="C238" s="1711" t="s">
        <v>632</v>
      </c>
      <c r="D238" s="1711"/>
      <c r="E238" s="1711"/>
      <c r="F238" s="1711"/>
      <c r="G238" s="1711"/>
      <c r="H238" s="1711"/>
      <c r="I238" s="1711"/>
      <c r="J238" s="1712"/>
      <c r="K238" s="203" t="s">
        <v>53</v>
      </c>
      <c r="L238" s="1783"/>
      <c r="M238" s="1785"/>
      <c r="N238" s="1786"/>
      <c r="O238" s="1781"/>
      <c r="P238" s="1627" t="s">
        <v>3278</v>
      </c>
    </row>
    <row r="239" spans="2:16" ht="21.75" customHeight="1">
      <c r="B239" s="350" t="s">
        <v>413</v>
      </c>
      <c r="C239" s="1711" t="s">
        <v>117</v>
      </c>
      <c r="D239" s="1711"/>
      <c r="E239" s="1711"/>
      <c r="F239" s="1711"/>
      <c r="G239" s="1711"/>
      <c r="H239" s="1711"/>
      <c r="I239" s="1711"/>
      <c r="J239" s="1712"/>
      <c r="K239" s="203" t="s">
        <v>53</v>
      </c>
      <c r="L239" s="1783"/>
      <c r="M239" s="1785"/>
      <c r="N239" s="1786"/>
      <c r="O239" s="1781"/>
      <c r="P239" s="1627" t="s">
        <v>3278</v>
      </c>
    </row>
    <row r="240" spans="2:16" ht="21.75" customHeight="1">
      <c r="B240" s="350" t="s">
        <v>416</v>
      </c>
      <c r="C240" s="1711" t="s">
        <v>118</v>
      </c>
      <c r="D240" s="1711"/>
      <c r="E240" s="1711"/>
      <c r="F240" s="1711"/>
      <c r="G240" s="1711"/>
      <c r="H240" s="1711"/>
      <c r="I240" s="1711"/>
      <c r="J240" s="1712"/>
      <c r="K240" s="203" t="s">
        <v>53</v>
      </c>
      <c r="L240" s="1783"/>
      <c r="M240" s="1785"/>
      <c r="N240" s="1786"/>
      <c r="O240" s="1781"/>
      <c r="P240" s="1627" t="s">
        <v>3278</v>
      </c>
    </row>
    <row r="241" spans="2:16" ht="21.75" customHeight="1">
      <c r="B241" s="350" t="s">
        <v>418</v>
      </c>
      <c r="C241" s="1711" t="s">
        <v>633</v>
      </c>
      <c r="D241" s="1711"/>
      <c r="E241" s="1711"/>
      <c r="F241" s="1711"/>
      <c r="G241" s="1711"/>
      <c r="H241" s="1711"/>
      <c r="I241" s="1711"/>
      <c r="J241" s="1712"/>
      <c r="K241" s="203" t="s">
        <v>53</v>
      </c>
      <c r="L241" s="1783"/>
      <c r="M241" s="1785"/>
      <c r="N241" s="1786"/>
      <c r="O241" s="1781"/>
      <c r="P241" s="1627" t="s">
        <v>3278</v>
      </c>
    </row>
    <row r="242" spans="2:16" ht="21.75" customHeight="1">
      <c r="B242" s="350" t="s">
        <v>544</v>
      </c>
      <c r="C242" s="1711" t="s">
        <v>634</v>
      </c>
      <c r="D242" s="1711"/>
      <c r="E242" s="1711"/>
      <c r="F242" s="1711"/>
      <c r="G242" s="1711"/>
      <c r="H242" s="1711"/>
      <c r="I242" s="1711"/>
      <c r="J242" s="1712"/>
      <c r="K242" s="203" t="s">
        <v>54</v>
      </c>
      <c r="L242" s="1783"/>
      <c r="M242" s="1785"/>
      <c r="N242" s="1786"/>
      <c r="O242" s="1781"/>
      <c r="P242" s="1627" t="s">
        <v>3278</v>
      </c>
    </row>
    <row r="243" spans="2:16" ht="21.75" customHeight="1">
      <c r="B243" s="350" t="s">
        <v>546</v>
      </c>
      <c r="C243" s="1711" t="s">
        <v>635</v>
      </c>
      <c r="D243" s="1711"/>
      <c r="E243" s="1711"/>
      <c r="F243" s="1711"/>
      <c r="G243" s="1711"/>
      <c r="H243" s="1711"/>
      <c r="I243" s="1711"/>
      <c r="J243" s="1712"/>
      <c r="K243" s="203" t="s">
        <v>54</v>
      </c>
      <c r="L243" s="1783"/>
      <c r="M243" s="1785"/>
      <c r="N243" s="1786"/>
      <c r="O243" s="1781"/>
      <c r="P243" s="1627" t="s">
        <v>3278</v>
      </c>
    </row>
    <row r="244" spans="2:16" ht="21.75" customHeight="1">
      <c r="B244" s="350" t="s">
        <v>636</v>
      </c>
      <c r="C244" s="1711" t="s">
        <v>637</v>
      </c>
      <c r="D244" s="1711"/>
      <c r="E244" s="1711"/>
      <c r="F244" s="1711"/>
      <c r="G244" s="1711"/>
      <c r="H244" s="1711"/>
      <c r="I244" s="1711"/>
      <c r="J244" s="1712"/>
      <c r="K244" s="203" t="s">
        <v>53</v>
      </c>
      <c r="L244" s="1783"/>
      <c r="M244" s="1785"/>
      <c r="N244" s="1786"/>
      <c r="O244" s="1781"/>
      <c r="P244" s="1627" t="s">
        <v>3278</v>
      </c>
    </row>
    <row r="245" spans="2:16" ht="24" customHeight="1">
      <c r="B245" s="347" t="s">
        <v>550</v>
      </c>
      <c r="C245" s="1414" t="s">
        <v>638</v>
      </c>
      <c r="D245" s="1414"/>
      <c r="E245" s="1414"/>
      <c r="F245" s="1414"/>
      <c r="G245" s="1414"/>
      <c r="H245" s="1414"/>
      <c r="I245" s="1414"/>
      <c r="J245" s="1415"/>
      <c r="K245" s="203" t="s">
        <v>53</v>
      </c>
      <c r="L245" s="1783"/>
      <c r="M245" s="1785"/>
      <c r="N245" s="1786"/>
      <c r="O245" s="1781"/>
      <c r="P245" s="1627" t="s">
        <v>3278</v>
      </c>
    </row>
    <row r="246" spans="2:16" ht="27" customHeight="1">
      <c r="B246" s="350"/>
      <c r="C246" s="1414" t="s">
        <v>639</v>
      </c>
      <c r="D246" s="1414"/>
      <c r="E246" s="1415"/>
      <c r="F246" s="1789" t="s">
        <v>6185</v>
      </c>
      <c r="G246" s="1790"/>
      <c r="H246" s="1790"/>
      <c r="I246" s="1790"/>
      <c r="J246" s="1790"/>
      <c r="K246" s="1790"/>
      <c r="L246" s="1783"/>
      <c r="M246" s="1785"/>
      <c r="N246" s="1786"/>
      <c r="O246" s="1781"/>
      <c r="P246" s="1627" t="s">
        <v>3278</v>
      </c>
    </row>
    <row r="247" spans="2:16" ht="23.25" customHeight="1">
      <c r="B247" s="351" t="s">
        <v>640</v>
      </c>
      <c r="C247" s="1760" t="s">
        <v>641</v>
      </c>
      <c r="D247" s="1760"/>
      <c r="E247" s="1760"/>
      <c r="F247" s="1760"/>
      <c r="G247" s="1760"/>
      <c r="H247" s="1760"/>
      <c r="I247" s="1760"/>
      <c r="J247" s="1761"/>
      <c r="K247" s="228">
        <v>2020</v>
      </c>
      <c r="L247" s="1783"/>
      <c r="M247" s="1785"/>
      <c r="N247" s="1786"/>
      <c r="O247" s="1781"/>
      <c r="P247" s="1627" t="s">
        <v>3278</v>
      </c>
    </row>
    <row r="248" spans="2:16" ht="23.25" customHeight="1">
      <c r="B248" s="351" t="s">
        <v>642</v>
      </c>
      <c r="C248" s="1414" t="s">
        <v>643</v>
      </c>
      <c r="D248" s="1414"/>
      <c r="E248" s="1415"/>
      <c r="F248" s="1791" t="s">
        <v>6186</v>
      </c>
      <c r="G248" s="1792"/>
      <c r="H248" s="1792"/>
      <c r="I248" s="1792"/>
      <c r="J248" s="1792"/>
      <c r="K248" s="1792"/>
      <c r="L248" s="1784"/>
      <c r="M248" s="1787"/>
      <c r="N248" s="1788"/>
      <c r="O248" s="1781"/>
      <c r="P248" s="1766" t="s">
        <v>3278</v>
      </c>
    </row>
    <row r="249" spans="2:16" ht="23.25" customHeight="1">
      <c r="B249" s="351" t="s">
        <v>644</v>
      </c>
      <c r="C249" s="1414" t="s">
        <v>645</v>
      </c>
      <c r="D249" s="1414"/>
      <c r="E249" s="1414"/>
      <c r="F249" s="1414"/>
      <c r="G249" s="1414"/>
      <c r="H249" s="1414"/>
      <c r="I249" s="1414"/>
      <c r="J249" s="1414"/>
      <c r="K249" s="1414"/>
      <c r="L249" s="1414"/>
      <c r="M249" s="1414"/>
      <c r="N249" s="1562"/>
      <c r="O249" s="1708" t="s">
        <v>1882</v>
      </c>
      <c r="P249" s="1707"/>
    </row>
    <row r="250" spans="2:16" ht="23.25" customHeight="1">
      <c r="B250" s="347" t="s">
        <v>394</v>
      </c>
      <c r="C250" s="1558" t="s">
        <v>646</v>
      </c>
      <c r="D250" s="1558"/>
      <c r="E250" s="1410"/>
      <c r="F250" s="1559" t="s">
        <v>1339</v>
      </c>
      <c r="G250" s="1561"/>
      <c r="H250" s="1586" t="s">
        <v>446</v>
      </c>
      <c r="I250" s="1794"/>
      <c r="J250" s="1795"/>
      <c r="K250" s="1795"/>
      <c r="L250" s="1795"/>
      <c r="M250" s="1795"/>
      <c r="N250" s="1796"/>
      <c r="O250" s="1708"/>
      <c r="P250" s="1627"/>
    </row>
    <row r="251" spans="2:16" ht="23.25" customHeight="1">
      <c r="B251" s="347" t="s">
        <v>401</v>
      </c>
      <c r="C251" s="1558" t="s">
        <v>647</v>
      </c>
      <c r="D251" s="1558"/>
      <c r="E251" s="1410"/>
      <c r="F251" s="1559" t="s">
        <v>4192</v>
      </c>
      <c r="G251" s="1561"/>
      <c r="H251" s="1589"/>
      <c r="I251" s="1797"/>
      <c r="J251" s="1798"/>
      <c r="K251" s="1798"/>
      <c r="L251" s="1798"/>
      <c r="M251" s="1798"/>
      <c r="N251" s="1799"/>
      <c r="O251" s="1708"/>
      <c r="P251" s="1627"/>
    </row>
    <row r="252" spans="2:16" ht="28.5" customHeight="1">
      <c r="B252" s="347" t="s">
        <v>403</v>
      </c>
      <c r="C252" s="1558" t="s">
        <v>648</v>
      </c>
      <c r="D252" s="1558"/>
      <c r="E252" s="1410"/>
      <c r="F252" s="1559" t="s">
        <v>1885</v>
      </c>
      <c r="G252" s="1561"/>
      <c r="H252" s="1589"/>
      <c r="I252" s="1797"/>
      <c r="J252" s="1798"/>
      <c r="K252" s="1798"/>
      <c r="L252" s="1798"/>
      <c r="M252" s="1798"/>
      <c r="N252" s="1799"/>
      <c r="O252" s="1708"/>
      <c r="P252" s="1627"/>
    </row>
    <row r="253" spans="2:16" ht="28.5" customHeight="1">
      <c r="B253" s="347" t="s">
        <v>405</v>
      </c>
      <c r="C253" s="1558" t="s">
        <v>649</v>
      </c>
      <c r="D253" s="1558"/>
      <c r="E253" s="1410"/>
      <c r="F253" s="1559" t="s">
        <v>1342</v>
      </c>
      <c r="G253" s="1561"/>
      <c r="H253" s="1589"/>
      <c r="I253" s="1797"/>
      <c r="J253" s="1798"/>
      <c r="K253" s="1798"/>
      <c r="L253" s="1798"/>
      <c r="M253" s="1798"/>
      <c r="N253" s="1799"/>
      <c r="O253" s="1708"/>
      <c r="P253" s="1627"/>
    </row>
    <row r="254" spans="2:16" ht="23.25" customHeight="1">
      <c r="B254" s="347" t="s">
        <v>408</v>
      </c>
      <c r="C254" s="1558" t="s">
        <v>650</v>
      </c>
      <c r="D254" s="1558"/>
      <c r="E254" s="1410"/>
      <c r="F254" s="1559" t="s">
        <v>54</v>
      </c>
      <c r="G254" s="1561"/>
      <c r="H254" s="1589"/>
      <c r="I254" s="1797"/>
      <c r="J254" s="1798"/>
      <c r="K254" s="1798"/>
      <c r="L254" s="1798"/>
      <c r="M254" s="1798"/>
      <c r="N254" s="1799"/>
      <c r="O254" s="1708"/>
      <c r="P254" s="1627"/>
    </row>
    <row r="255" spans="2:16" ht="23.25" customHeight="1">
      <c r="B255" s="347" t="s">
        <v>410</v>
      </c>
      <c r="C255" s="1558" t="s">
        <v>651</v>
      </c>
      <c r="D255" s="1558"/>
      <c r="E255" s="1410"/>
      <c r="F255" s="1559" t="s">
        <v>92</v>
      </c>
      <c r="G255" s="1561"/>
      <c r="H255" s="1700"/>
      <c r="I255" s="1800"/>
      <c r="J255" s="1801"/>
      <c r="K255" s="1801"/>
      <c r="L255" s="1801"/>
      <c r="M255" s="1801"/>
      <c r="N255" s="1802"/>
      <c r="O255" s="1793"/>
      <c r="P255" s="1766"/>
    </row>
    <row r="256" spans="2:16" ht="52.5" customHeight="1">
      <c r="B256" s="351" t="s">
        <v>652</v>
      </c>
      <c r="C256" s="1414" t="s">
        <v>653</v>
      </c>
      <c r="D256" s="1414"/>
      <c r="E256" s="1414"/>
      <c r="F256" s="1803"/>
      <c r="G256" s="450" t="s">
        <v>229</v>
      </c>
      <c r="H256" s="322" t="s">
        <v>446</v>
      </c>
      <c r="I256" s="1804" t="s">
        <v>6187</v>
      </c>
      <c r="J256" s="1805"/>
      <c r="K256" s="1805"/>
      <c r="L256" s="1805"/>
      <c r="M256" s="1805"/>
      <c r="N256" s="1806"/>
      <c r="O256" s="354" t="s">
        <v>1279</v>
      </c>
      <c r="P256" s="342"/>
    </row>
    <row r="257" spans="1:16" ht="40.5" customHeight="1">
      <c r="B257" s="351" t="s">
        <v>654</v>
      </c>
      <c r="C257" s="1414" t="s">
        <v>3394</v>
      </c>
      <c r="D257" s="1414"/>
      <c r="E257" s="1415"/>
      <c r="F257" s="353" t="s">
        <v>53</v>
      </c>
      <c r="G257" s="1807" t="s">
        <v>446</v>
      </c>
      <c r="H257" s="1808" t="s">
        <v>6188</v>
      </c>
      <c r="I257" s="1809"/>
      <c r="J257" s="1809"/>
      <c r="K257" s="1809"/>
      <c r="L257" s="1809"/>
      <c r="M257" s="1809"/>
      <c r="N257" s="1810"/>
      <c r="O257" s="1708" t="s">
        <v>3286</v>
      </c>
      <c r="P257" s="1708"/>
    </row>
    <row r="258" spans="1:16" ht="30.75" customHeight="1">
      <c r="A258" s="281"/>
      <c r="B258" s="294" t="s">
        <v>394</v>
      </c>
      <c r="C258" s="1414" t="s">
        <v>6189</v>
      </c>
      <c r="D258" s="1414"/>
      <c r="E258" s="1415"/>
      <c r="F258" s="353" t="s">
        <v>57</v>
      </c>
      <c r="G258" s="1454"/>
      <c r="H258" s="1811"/>
      <c r="I258" s="1812"/>
      <c r="J258" s="1812"/>
      <c r="K258" s="1812"/>
      <c r="L258" s="1812"/>
      <c r="M258" s="1812"/>
      <c r="N258" s="1813"/>
      <c r="O258" s="1708"/>
      <c r="P258" s="1708"/>
    </row>
    <row r="259" spans="1:16" ht="46.5" customHeight="1">
      <c r="A259" s="281"/>
      <c r="B259" s="190" t="s">
        <v>657</v>
      </c>
      <c r="C259" s="1414" t="s">
        <v>658</v>
      </c>
      <c r="D259" s="1414"/>
      <c r="E259" s="1414"/>
      <c r="F259" s="1414"/>
      <c r="G259" s="216" t="s">
        <v>446</v>
      </c>
      <c r="H259" s="1814"/>
      <c r="I259" s="1815"/>
      <c r="J259" s="1815"/>
      <c r="K259" s="1815"/>
      <c r="L259" s="1815"/>
      <c r="M259" s="1815"/>
      <c r="N259" s="1816"/>
      <c r="O259" s="1708"/>
      <c r="P259" s="1708"/>
    </row>
    <row r="260" spans="1:16" ht="30.75" customHeight="1">
      <c r="A260" s="281"/>
      <c r="B260" s="294" t="s">
        <v>394</v>
      </c>
      <c r="C260" s="1414" t="s">
        <v>659</v>
      </c>
      <c r="D260" s="1414"/>
      <c r="E260" s="1415"/>
      <c r="F260" s="296" t="s">
        <v>53</v>
      </c>
      <c r="G260" s="216" t="s">
        <v>446</v>
      </c>
      <c r="H260" s="1789" t="s">
        <v>6190</v>
      </c>
      <c r="I260" s="1790"/>
      <c r="J260" s="1790"/>
      <c r="K260" s="1790"/>
      <c r="L260" s="1790"/>
      <c r="M260" s="1790"/>
      <c r="N260" s="2241"/>
      <c r="O260" s="1708"/>
      <c r="P260" s="1708"/>
    </row>
    <row r="261" spans="1:16" ht="30.75" customHeight="1">
      <c r="A261" s="281"/>
      <c r="B261" s="294" t="s">
        <v>401</v>
      </c>
      <c r="C261" s="1414" t="s">
        <v>660</v>
      </c>
      <c r="D261" s="1414"/>
      <c r="E261" s="1415"/>
      <c r="F261" s="296" t="s">
        <v>54</v>
      </c>
      <c r="G261" s="216" t="s">
        <v>446</v>
      </c>
      <c r="H261" s="1814"/>
      <c r="I261" s="1815"/>
      <c r="J261" s="1815"/>
      <c r="K261" s="1815"/>
      <c r="L261" s="1815"/>
      <c r="M261" s="1815"/>
      <c r="N261" s="1816"/>
      <c r="O261" s="1708"/>
      <c r="P261" s="1708"/>
    </row>
    <row r="262" spans="1:16" ht="57.75" customHeight="1">
      <c r="B262" s="347" t="s">
        <v>403</v>
      </c>
      <c r="C262" s="1414" t="s">
        <v>661</v>
      </c>
      <c r="D262" s="1414"/>
      <c r="E262" s="1415"/>
      <c r="F262" s="296" t="s">
        <v>53</v>
      </c>
      <c r="G262" s="216" t="s">
        <v>446</v>
      </c>
      <c r="H262" s="1814" t="s">
        <v>6191</v>
      </c>
      <c r="I262" s="1815"/>
      <c r="J262" s="1815"/>
      <c r="K262" s="1815"/>
      <c r="L262" s="1815"/>
      <c r="M262" s="1815"/>
      <c r="N262" s="1816"/>
      <c r="O262" s="1755"/>
      <c r="P262" s="1755"/>
    </row>
    <row r="263" spans="1:16" ht="33" customHeight="1">
      <c r="B263" s="355" t="s">
        <v>662</v>
      </c>
      <c r="C263" s="1414" t="s">
        <v>663</v>
      </c>
      <c r="D263" s="1414"/>
      <c r="E263" s="1803"/>
      <c r="F263" s="295" t="s">
        <v>54</v>
      </c>
      <c r="G263" s="1818" t="s">
        <v>446</v>
      </c>
      <c r="H263" s="1820"/>
      <c r="I263" s="1821"/>
      <c r="J263" s="1821"/>
      <c r="K263" s="1821"/>
      <c r="L263" s="1821"/>
      <c r="M263" s="1821"/>
      <c r="N263" s="1822"/>
      <c r="O263" s="1709" t="s">
        <v>1892</v>
      </c>
      <c r="P263" s="1443"/>
    </row>
    <row r="264" spans="1:16" ht="30" customHeight="1">
      <c r="B264" s="347" t="s">
        <v>394</v>
      </c>
      <c r="C264" s="1450" t="s">
        <v>664</v>
      </c>
      <c r="D264" s="1450"/>
      <c r="E264" s="1451"/>
      <c r="F264" s="257" t="s">
        <v>57</v>
      </c>
      <c r="G264" s="1453"/>
      <c r="H264" s="1671"/>
      <c r="I264" s="1672"/>
      <c r="J264" s="1672"/>
      <c r="K264" s="1672"/>
      <c r="L264" s="1672"/>
      <c r="M264" s="1672"/>
      <c r="N264" s="1673"/>
      <c r="O264" s="1708"/>
      <c r="P264" s="1425"/>
    </row>
    <row r="265" spans="1:16" ht="30" customHeight="1">
      <c r="B265" s="347" t="s">
        <v>401</v>
      </c>
      <c r="C265" s="1414" t="s">
        <v>665</v>
      </c>
      <c r="D265" s="1414"/>
      <c r="E265" s="1415"/>
      <c r="F265" s="257" t="s">
        <v>57</v>
      </c>
      <c r="G265" s="1453"/>
      <c r="H265" s="1671"/>
      <c r="I265" s="1672"/>
      <c r="J265" s="1672"/>
      <c r="K265" s="1672"/>
      <c r="L265" s="1672"/>
      <c r="M265" s="1672"/>
      <c r="N265" s="1673"/>
      <c r="O265" s="1708"/>
      <c r="P265" s="1425"/>
    </row>
    <row r="266" spans="1:16" ht="30" customHeight="1">
      <c r="B266" s="347" t="s">
        <v>403</v>
      </c>
      <c r="C266" s="1414" t="s">
        <v>666</v>
      </c>
      <c r="D266" s="1414"/>
      <c r="E266" s="1415"/>
      <c r="F266" s="257" t="s">
        <v>57</v>
      </c>
      <c r="G266" s="1453"/>
      <c r="H266" s="1671"/>
      <c r="I266" s="1672"/>
      <c r="J266" s="1672"/>
      <c r="K266" s="1672"/>
      <c r="L266" s="1672"/>
      <c r="M266" s="1672"/>
      <c r="N266" s="1673"/>
      <c r="O266" s="1708"/>
      <c r="P266" s="1425"/>
    </row>
    <row r="267" spans="1:16" ht="42" customHeight="1">
      <c r="B267" s="357" t="s">
        <v>405</v>
      </c>
      <c r="C267" s="1445" t="s">
        <v>667</v>
      </c>
      <c r="D267" s="1445"/>
      <c r="E267" s="1817"/>
      <c r="F267" s="257" t="s">
        <v>57</v>
      </c>
      <c r="G267" s="1819"/>
      <c r="H267" s="1674"/>
      <c r="I267" s="1675"/>
      <c r="J267" s="1675"/>
      <c r="K267" s="1675"/>
      <c r="L267" s="1675"/>
      <c r="M267" s="1675"/>
      <c r="N267" s="1676"/>
      <c r="O267" s="1708"/>
      <c r="P267" s="1444"/>
    </row>
    <row r="268" spans="1:16" ht="21.75" customHeight="1">
      <c r="B268" s="1416" t="s">
        <v>4</v>
      </c>
      <c r="C268" s="1417"/>
      <c r="D268" s="1417"/>
      <c r="E268" s="1417"/>
      <c r="F268" s="1417"/>
      <c r="G268" s="1417"/>
      <c r="H268" s="1823"/>
      <c r="I268" s="1823"/>
      <c r="J268" s="1823"/>
      <c r="K268" s="1823"/>
      <c r="L268" s="1823"/>
      <c r="M268" s="1823"/>
      <c r="N268" s="1823"/>
      <c r="O268" s="1417"/>
      <c r="P268" s="1418"/>
    </row>
    <row r="269" spans="1:16" ht="33.75" customHeight="1">
      <c r="B269" s="207" t="s">
        <v>668</v>
      </c>
      <c r="C269" s="1448" t="s">
        <v>669</v>
      </c>
      <c r="D269" s="1448"/>
      <c r="E269" s="1448"/>
      <c r="F269" s="1448"/>
      <c r="G269" s="451" t="s">
        <v>53</v>
      </c>
      <c r="H269" s="211" t="s">
        <v>446</v>
      </c>
      <c r="I269" s="1668"/>
      <c r="J269" s="1669"/>
      <c r="K269" s="1669"/>
      <c r="L269" s="1669"/>
      <c r="M269" s="1669"/>
      <c r="N269" s="1670"/>
      <c r="O269" s="1759" t="s">
        <v>6192</v>
      </c>
      <c r="P269" s="1759"/>
    </row>
    <row r="270" spans="1:16" ht="21.75" customHeight="1">
      <c r="B270" s="1824" t="s">
        <v>670</v>
      </c>
      <c r="C270" s="1825"/>
      <c r="D270" s="1825"/>
      <c r="E270" s="1825"/>
      <c r="F270" s="1825"/>
      <c r="G270" s="1825"/>
      <c r="H270" s="1825"/>
      <c r="I270" s="1825"/>
      <c r="J270" s="1825"/>
      <c r="K270" s="1825"/>
      <c r="L270" s="1825"/>
      <c r="M270" s="1825"/>
      <c r="N270" s="1826"/>
      <c r="O270" s="1708"/>
      <c r="P270" s="1708"/>
    </row>
    <row r="271" spans="1:16" ht="59.25" customHeight="1">
      <c r="B271" s="358" t="s">
        <v>394</v>
      </c>
      <c r="C271" s="1450" t="s">
        <v>671</v>
      </c>
      <c r="D271" s="1450"/>
      <c r="E271" s="1450"/>
      <c r="F271" s="1450"/>
      <c r="G271" s="359" t="s">
        <v>53</v>
      </c>
      <c r="H271" s="1453" t="s">
        <v>446</v>
      </c>
      <c r="I271" s="1671"/>
      <c r="J271" s="1672"/>
      <c r="K271" s="1672"/>
      <c r="L271" s="1672"/>
      <c r="M271" s="1672"/>
      <c r="N271" s="1673"/>
      <c r="O271" s="1708"/>
      <c r="P271" s="1708"/>
    </row>
    <row r="272" spans="1:16" ht="27" customHeight="1">
      <c r="B272" s="205" t="s">
        <v>401</v>
      </c>
      <c r="C272" s="1414" t="s">
        <v>672</v>
      </c>
      <c r="D272" s="1414"/>
      <c r="E272" s="1414"/>
      <c r="F272" s="1414"/>
      <c r="G272" s="1415"/>
      <c r="H272" s="1453"/>
      <c r="I272" s="1671"/>
      <c r="J272" s="1672"/>
      <c r="K272" s="1672"/>
      <c r="L272" s="1672"/>
      <c r="M272" s="1672"/>
      <c r="N272" s="1673"/>
      <c r="O272" s="1708"/>
      <c r="P272" s="1708"/>
    </row>
    <row r="273" spans="2:16" ht="28.5" customHeight="1">
      <c r="B273" s="198"/>
      <c r="C273" s="338" t="s">
        <v>418</v>
      </c>
      <c r="D273" s="1450" t="s">
        <v>612</v>
      </c>
      <c r="E273" s="1450"/>
      <c r="F273" s="1713" t="s">
        <v>1346</v>
      </c>
      <c r="G273" s="1715"/>
      <c r="H273" s="1453"/>
      <c r="I273" s="1671"/>
      <c r="J273" s="1672"/>
      <c r="K273" s="1672"/>
      <c r="L273" s="1672"/>
      <c r="M273" s="1672"/>
      <c r="N273" s="1673"/>
      <c r="O273" s="1708"/>
      <c r="P273" s="1708"/>
    </row>
    <row r="274" spans="2:16" ht="28.5" customHeight="1">
      <c r="B274" s="198"/>
      <c r="C274" s="294" t="s">
        <v>508</v>
      </c>
      <c r="D274" s="1414" t="s">
        <v>673</v>
      </c>
      <c r="E274" s="1415"/>
      <c r="F274" s="1714" t="s">
        <v>1347</v>
      </c>
      <c r="G274" s="1715"/>
      <c r="H274" s="1453"/>
      <c r="I274" s="1671"/>
      <c r="J274" s="1672"/>
      <c r="K274" s="1672"/>
      <c r="L274" s="1672"/>
      <c r="M274" s="1672"/>
      <c r="N274" s="1673"/>
      <c r="O274" s="1708"/>
      <c r="P274" s="1708"/>
    </row>
    <row r="275" spans="2:16" ht="28.5" customHeight="1">
      <c r="B275" s="198"/>
      <c r="C275" s="294" t="s">
        <v>510</v>
      </c>
      <c r="D275" s="1414" t="s">
        <v>674</v>
      </c>
      <c r="E275" s="1415"/>
      <c r="F275" s="1713" t="s">
        <v>1348</v>
      </c>
      <c r="G275" s="1715"/>
      <c r="H275" s="1453"/>
      <c r="I275" s="1671"/>
      <c r="J275" s="1672"/>
      <c r="K275" s="1672"/>
      <c r="L275" s="1672"/>
      <c r="M275" s="1672"/>
      <c r="N275" s="1673"/>
      <c r="O275" s="1708"/>
      <c r="P275" s="1708"/>
    </row>
    <row r="276" spans="2:16" ht="29.25" customHeight="1">
      <c r="B276" s="195"/>
      <c r="C276" s="294" t="s">
        <v>512</v>
      </c>
      <c r="D276" s="1414" t="s">
        <v>675</v>
      </c>
      <c r="E276" s="1414"/>
      <c r="F276" s="1713" t="s">
        <v>3294</v>
      </c>
      <c r="G276" s="1715"/>
      <c r="H276" s="1454"/>
      <c r="I276" s="1827"/>
      <c r="J276" s="1828"/>
      <c r="K276" s="1828"/>
      <c r="L276" s="1828"/>
      <c r="M276" s="1828"/>
      <c r="N276" s="1829"/>
      <c r="O276" s="1708"/>
      <c r="P276" s="1708"/>
    </row>
    <row r="277" spans="2:16" ht="87" customHeight="1">
      <c r="B277" s="358" t="s">
        <v>403</v>
      </c>
      <c r="C277" s="1414" t="s">
        <v>676</v>
      </c>
      <c r="D277" s="1414"/>
      <c r="E277" s="1415"/>
      <c r="F277" s="1714" t="s">
        <v>3295</v>
      </c>
      <c r="G277" s="1715"/>
      <c r="H277" s="216" t="s">
        <v>446</v>
      </c>
      <c r="I277" s="1804" t="s">
        <v>6193</v>
      </c>
      <c r="J277" s="1805"/>
      <c r="K277" s="1805"/>
      <c r="L277" s="1805"/>
      <c r="M277" s="1805"/>
      <c r="N277" s="1806"/>
      <c r="O277" s="1755"/>
      <c r="P277" s="1755"/>
    </row>
    <row r="278" spans="2:16" ht="45" customHeight="1">
      <c r="B278" s="1830" t="s">
        <v>677</v>
      </c>
      <c r="C278" s="1697" t="s">
        <v>678</v>
      </c>
      <c r="D278" s="1697"/>
      <c r="E278" s="1697"/>
      <c r="F278" s="1697"/>
      <c r="G278" s="1698"/>
      <c r="H278" s="1833" t="s">
        <v>679</v>
      </c>
      <c r="I278" s="1834"/>
      <c r="J278" s="1835"/>
      <c r="K278" s="1836" t="s">
        <v>680</v>
      </c>
      <c r="L278" s="1837"/>
      <c r="M278" s="1837"/>
      <c r="N278" s="1838"/>
      <c r="O278" s="452" t="s">
        <v>681</v>
      </c>
      <c r="P278" s="452" t="s">
        <v>681</v>
      </c>
    </row>
    <row r="279" spans="2:16" ht="117" customHeight="1">
      <c r="B279" s="1447"/>
      <c r="C279" s="1831"/>
      <c r="D279" s="1831"/>
      <c r="E279" s="1831"/>
      <c r="F279" s="1831"/>
      <c r="G279" s="1832"/>
      <c r="H279" s="363" t="s">
        <v>682</v>
      </c>
      <c r="I279" s="364" t="s">
        <v>683</v>
      </c>
      <c r="J279" s="364" t="s">
        <v>684</v>
      </c>
      <c r="K279" s="363" t="s">
        <v>685</v>
      </c>
      <c r="L279" s="1219" t="s">
        <v>6194</v>
      </c>
      <c r="M279" s="364" t="s">
        <v>687</v>
      </c>
      <c r="N279" s="365" t="s">
        <v>434</v>
      </c>
      <c r="O279" s="342" t="s">
        <v>1352</v>
      </c>
      <c r="P279" s="342"/>
    </row>
    <row r="280" spans="2:16" ht="17.25" customHeight="1">
      <c r="B280" s="366" t="s">
        <v>394</v>
      </c>
      <c r="C280" s="1839" t="s">
        <v>688</v>
      </c>
      <c r="D280" s="1839"/>
      <c r="E280" s="1839"/>
      <c r="F280" s="1839"/>
      <c r="G280" s="1839"/>
      <c r="H280" s="1839"/>
      <c r="I280" s="1839"/>
      <c r="J280" s="1839"/>
      <c r="K280" s="1839"/>
      <c r="L280" s="1839"/>
      <c r="M280" s="1839"/>
      <c r="N280" s="1840"/>
      <c r="O280" s="1841" t="s">
        <v>689</v>
      </c>
      <c r="P280" s="1841" t="s">
        <v>689</v>
      </c>
    </row>
    <row r="281" spans="2:16" ht="20.25" customHeight="1">
      <c r="B281" s="335" t="s">
        <v>418</v>
      </c>
      <c r="C281" s="1844" t="s">
        <v>690</v>
      </c>
      <c r="D281" s="1844"/>
      <c r="E281" s="1844"/>
      <c r="F281" s="1844"/>
      <c r="G281" s="1845"/>
      <c r="H281" s="369">
        <v>0</v>
      </c>
      <c r="I281" s="370">
        <v>12</v>
      </c>
      <c r="J281" s="371">
        <f>MIN(H281/I281,1)</f>
        <v>0</v>
      </c>
      <c r="K281" s="369">
        <v>7866</v>
      </c>
      <c r="L281" s="369">
        <v>23457</v>
      </c>
      <c r="M281" s="373">
        <f>MIN(K281/L281,1)</f>
        <v>0.33533699961631924</v>
      </c>
      <c r="N281" s="454"/>
      <c r="O281" s="1842"/>
      <c r="P281" s="1843"/>
    </row>
    <row r="282" spans="2:16" ht="20.25" customHeight="1">
      <c r="B282" s="335" t="s">
        <v>508</v>
      </c>
      <c r="C282" s="1844" t="s">
        <v>691</v>
      </c>
      <c r="D282" s="1844"/>
      <c r="E282" s="1844"/>
      <c r="F282" s="1844"/>
      <c r="G282" s="1845"/>
      <c r="H282" s="370" t="s">
        <v>92</v>
      </c>
      <c r="I282" s="370" t="s">
        <v>92</v>
      </c>
      <c r="J282" s="371" t="e">
        <f>MIN(H282/I282,1)</f>
        <v>#VALUE!</v>
      </c>
      <c r="K282" s="370" t="s">
        <v>92</v>
      </c>
      <c r="L282" s="369" t="s">
        <v>92</v>
      </c>
      <c r="M282" s="373" t="e">
        <f>MIN(K282/L282,1)</f>
        <v>#VALUE!</v>
      </c>
      <c r="N282" s="374"/>
      <c r="O282" s="1709" t="s">
        <v>1352</v>
      </c>
      <c r="P282" s="1709"/>
    </row>
    <row r="283" spans="2:16" ht="36" customHeight="1">
      <c r="B283" s="335" t="s">
        <v>510</v>
      </c>
      <c r="C283" s="1844" t="s">
        <v>692</v>
      </c>
      <c r="D283" s="1844"/>
      <c r="E283" s="1845"/>
      <c r="F283" s="1789"/>
      <c r="G283" s="1846"/>
      <c r="H283" s="370" t="s">
        <v>92</v>
      </c>
      <c r="I283" s="370" t="s">
        <v>92</v>
      </c>
      <c r="J283" s="477" t="e">
        <f>MIN(H283/I283,1)</f>
        <v>#VALUE!</v>
      </c>
      <c r="K283" s="370" t="s">
        <v>92</v>
      </c>
      <c r="L283" s="370" t="s">
        <v>92</v>
      </c>
      <c r="M283" s="478" t="e">
        <f>MIN(K283/L283,1)</f>
        <v>#VALUE!</v>
      </c>
      <c r="N283" s="374"/>
      <c r="O283" s="1708"/>
      <c r="P283" s="1708"/>
    </row>
    <row r="284" spans="2:16" ht="18" customHeight="1">
      <c r="B284" s="380" t="s">
        <v>401</v>
      </c>
      <c r="C284" s="1839" t="s">
        <v>693</v>
      </c>
      <c r="D284" s="1839"/>
      <c r="E284" s="1839"/>
      <c r="F284" s="1839"/>
      <c r="G284" s="1847"/>
      <c r="H284" s="369">
        <v>1</v>
      </c>
      <c r="I284" s="370">
        <v>12</v>
      </c>
      <c r="J284" s="371">
        <f>MIN(H284/I284,1)</f>
        <v>8.3333333333333329E-2</v>
      </c>
      <c r="K284" s="369">
        <v>9579</v>
      </c>
      <c r="L284" s="369">
        <v>17299</v>
      </c>
      <c r="M284" s="373">
        <f>MIN(K284/L284,1)</f>
        <v>0.5537314295624024</v>
      </c>
      <c r="N284" s="374"/>
      <c r="O284" s="1755"/>
      <c r="P284" s="1755"/>
    </row>
    <row r="285" spans="2:16" ht="17.25" customHeight="1">
      <c r="B285" s="380" t="s">
        <v>403</v>
      </c>
      <c r="C285" s="1839" t="s">
        <v>694</v>
      </c>
      <c r="D285" s="1839"/>
      <c r="E285" s="1839"/>
      <c r="F285" s="1839"/>
      <c r="G285" s="1839"/>
      <c r="H285" s="1839"/>
      <c r="I285" s="1839"/>
      <c r="J285" s="1839"/>
      <c r="K285" s="1839"/>
      <c r="L285" s="1839"/>
      <c r="M285" s="1839"/>
      <c r="N285" s="1840"/>
      <c r="O285" s="1841"/>
      <c r="P285" s="1841"/>
    </row>
    <row r="286" spans="2:16" ht="20.25" customHeight="1">
      <c r="B286" s="334" t="s">
        <v>418</v>
      </c>
      <c r="C286" s="1844" t="s">
        <v>695</v>
      </c>
      <c r="D286" s="1844"/>
      <c r="E286" s="1844"/>
      <c r="F286" s="1844"/>
      <c r="G286" s="1845"/>
      <c r="H286" s="369">
        <v>0</v>
      </c>
      <c r="I286" s="370">
        <v>12</v>
      </c>
      <c r="J286" s="371">
        <f>MIN(H286/I286,1)</f>
        <v>0</v>
      </c>
      <c r="K286" s="369">
        <v>10752</v>
      </c>
      <c r="L286" s="369">
        <v>16683</v>
      </c>
      <c r="M286" s="373">
        <f>MIN(K286/L286,1)</f>
        <v>0.64448840136666063</v>
      </c>
      <c r="N286" s="381"/>
      <c r="O286" s="1843"/>
      <c r="P286" s="1843"/>
    </row>
    <row r="287" spans="2:16" ht="20.25" customHeight="1">
      <c r="B287" s="334" t="s">
        <v>508</v>
      </c>
      <c r="C287" s="1844" t="s">
        <v>696</v>
      </c>
      <c r="D287" s="1844"/>
      <c r="E287" s="1844"/>
      <c r="F287" s="1844"/>
      <c r="G287" s="368"/>
      <c r="H287" s="369">
        <v>0</v>
      </c>
      <c r="I287" s="370">
        <v>12</v>
      </c>
      <c r="J287" s="371">
        <f>MIN(H287/I287,1)</f>
        <v>0</v>
      </c>
      <c r="K287" s="369">
        <v>10197</v>
      </c>
      <c r="L287" s="369">
        <v>21711</v>
      </c>
      <c r="M287" s="373">
        <f>MIN(K287/L287,1)</f>
        <v>0.46966975265994199</v>
      </c>
      <c r="N287" s="381"/>
      <c r="O287" s="1843"/>
      <c r="P287" s="1843"/>
    </row>
    <row r="288" spans="2:16" ht="20.25" customHeight="1">
      <c r="B288" s="334" t="s">
        <v>510</v>
      </c>
      <c r="C288" s="1844" t="s">
        <v>697</v>
      </c>
      <c r="D288" s="1844"/>
      <c r="E288" s="1844"/>
      <c r="F288" s="1844"/>
      <c r="G288" s="1845"/>
      <c r="H288" s="369">
        <v>0</v>
      </c>
      <c r="I288" s="370">
        <v>12</v>
      </c>
      <c r="J288" s="371">
        <f>MIN(H288/I288,1)</f>
        <v>0</v>
      </c>
      <c r="K288" s="369">
        <v>5595</v>
      </c>
      <c r="L288" s="369">
        <v>20637</v>
      </c>
      <c r="M288" s="373">
        <f>MIN(K288/L288,1)</f>
        <v>0.27111498764355285</v>
      </c>
      <c r="N288" s="455"/>
      <c r="O288" s="1843"/>
      <c r="P288" s="1843"/>
    </row>
    <row r="289" spans="2:16" ht="18" customHeight="1">
      <c r="B289" s="380" t="s">
        <v>405</v>
      </c>
      <c r="C289" s="1839" t="s">
        <v>698</v>
      </c>
      <c r="D289" s="1839"/>
      <c r="E289" s="1839"/>
      <c r="F289" s="1839"/>
      <c r="G289" s="1839"/>
      <c r="H289" s="1839"/>
      <c r="I289" s="1839"/>
      <c r="J289" s="1839"/>
      <c r="K289" s="1839"/>
      <c r="L289" s="1839"/>
      <c r="M289" s="1839"/>
      <c r="N289" s="1840"/>
      <c r="O289" s="1843"/>
      <c r="P289" s="1843"/>
    </row>
    <row r="290" spans="2:16" ht="20.25" customHeight="1">
      <c r="B290" s="334" t="s">
        <v>418</v>
      </c>
      <c r="C290" s="1844" t="s">
        <v>699</v>
      </c>
      <c r="D290" s="1844"/>
      <c r="E290" s="1844"/>
      <c r="F290" s="1844"/>
      <c r="G290" s="1845"/>
      <c r="H290" s="369">
        <v>5</v>
      </c>
      <c r="I290" s="370">
        <v>12</v>
      </c>
      <c r="J290" s="371">
        <f t="shared" ref="J290:J295" si="0">MIN(H290/I290,1)</f>
        <v>0.41666666666666669</v>
      </c>
      <c r="K290" s="369">
        <v>9954</v>
      </c>
      <c r="L290" s="369">
        <v>16997</v>
      </c>
      <c r="M290" s="373">
        <f>MIN(K290/L290,1)</f>
        <v>0.58563275872212739</v>
      </c>
      <c r="N290" s="456"/>
      <c r="O290" s="1843"/>
      <c r="P290" s="1843"/>
    </row>
    <row r="291" spans="2:16" ht="20.25" customHeight="1">
      <c r="B291" s="334" t="s">
        <v>508</v>
      </c>
      <c r="C291" s="1844" t="s">
        <v>700</v>
      </c>
      <c r="D291" s="1844"/>
      <c r="E291" s="1844"/>
      <c r="F291" s="1844"/>
      <c r="G291" s="1845"/>
      <c r="H291" s="369">
        <v>4</v>
      </c>
      <c r="I291" s="370">
        <v>12</v>
      </c>
      <c r="J291" s="371">
        <f t="shared" si="0"/>
        <v>0.33333333333333331</v>
      </c>
      <c r="K291" s="369">
        <v>8767</v>
      </c>
      <c r="L291" s="369">
        <v>13928</v>
      </c>
      <c r="M291" s="373">
        <f>MIN(K291/L291,1)</f>
        <v>0.62945146467547386</v>
      </c>
      <c r="N291" s="381"/>
      <c r="O291" s="1843"/>
      <c r="P291" s="1843"/>
    </row>
    <row r="292" spans="2:16" ht="20.25" customHeight="1">
      <c r="B292" s="380" t="s">
        <v>408</v>
      </c>
      <c r="C292" s="1839" t="s">
        <v>701</v>
      </c>
      <c r="D292" s="1839"/>
      <c r="E292" s="1839"/>
      <c r="F292" s="1839"/>
      <c r="G292" s="1839"/>
      <c r="H292" s="369">
        <v>2</v>
      </c>
      <c r="I292" s="370">
        <v>12</v>
      </c>
      <c r="J292" s="371">
        <f t="shared" si="0"/>
        <v>0.16666666666666666</v>
      </c>
      <c r="K292" s="369">
        <v>3787</v>
      </c>
      <c r="L292" s="369">
        <v>6367</v>
      </c>
      <c r="M292" s="373">
        <f>MIN(K292/L292,1)</f>
        <v>0.59478561331867441</v>
      </c>
      <c r="N292" s="384"/>
      <c r="O292" s="1843"/>
      <c r="P292" s="1843"/>
    </row>
    <row r="293" spans="2:16" ht="20.25" customHeight="1">
      <c r="B293" s="380" t="s">
        <v>410</v>
      </c>
      <c r="C293" s="1839" t="s">
        <v>702</v>
      </c>
      <c r="D293" s="1839"/>
      <c r="E293" s="1839"/>
      <c r="F293" s="1839"/>
      <c r="G293" s="1839"/>
      <c r="H293" s="369">
        <v>0</v>
      </c>
      <c r="I293" s="370">
        <v>12</v>
      </c>
      <c r="J293" s="371">
        <f t="shared" si="0"/>
        <v>0</v>
      </c>
      <c r="K293" s="369" t="s">
        <v>92</v>
      </c>
      <c r="L293" s="370" t="s">
        <v>92</v>
      </c>
      <c r="M293" s="373" t="e">
        <f>MIN(K293/L293,1)</f>
        <v>#VALUE!</v>
      </c>
      <c r="N293" s="384"/>
      <c r="O293" s="1843"/>
      <c r="P293" s="1843"/>
    </row>
    <row r="294" spans="2:16" ht="20.25" customHeight="1">
      <c r="B294" s="380" t="s">
        <v>413</v>
      </c>
      <c r="C294" s="1839" t="s">
        <v>117</v>
      </c>
      <c r="D294" s="1839"/>
      <c r="E294" s="1839"/>
      <c r="F294" s="1839"/>
      <c r="G294" s="1839"/>
      <c r="H294" s="369">
        <v>0</v>
      </c>
      <c r="I294" s="370">
        <v>12</v>
      </c>
      <c r="J294" s="371">
        <f t="shared" si="0"/>
        <v>0</v>
      </c>
      <c r="K294" s="369">
        <v>5372</v>
      </c>
      <c r="L294" s="369">
        <v>25193</v>
      </c>
      <c r="M294" s="373">
        <f t="shared" ref="M294:M299" si="1">MIN(K294/L294,1)</f>
        <v>0.21323383479537966</v>
      </c>
      <c r="N294" s="384"/>
      <c r="O294" s="1843"/>
      <c r="P294" s="1843"/>
    </row>
    <row r="295" spans="2:16" ht="20.25" customHeight="1">
      <c r="B295" s="380" t="s">
        <v>416</v>
      </c>
      <c r="C295" s="1839" t="s">
        <v>118</v>
      </c>
      <c r="D295" s="1839"/>
      <c r="E295" s="1839"/>
      <c r="F295" s="1839"/>
      <c r="G295" s="1839"/>
      <c r="H295" s="369">
        <v>0</v>
      </c>
      <c r="I295" s="370">
        <v>12</v>
      </c>
      <c r="J295" s="371">
        <f t="shared" si="0"/>
        <v>0</v>
      </c>
      <c r="K295" s="369">
        <v>5778</v>
      </c>
      <c r="L295" s="369">
        <v>13092</v>
      </c>
      <c r="M295" s="373">
        <f t="shared" si="1"/>
        <v>0.44133822181484877</v>
      </c>
      <c r="N295" s="384"/>
      <c r="O295" s="1843"/>
      <c r="P295" s="1843"/>
    </row>
    <row r="296" spans="2:16" ht="18" customHeight="1">
      <c r="B296" s="380" t="s">
        <v>418</v>
      </c>
      <c r="C296" s="1839" t="s">
        <v>703</v>
      </c>
      <c r="D296" s="1839"/>
      <c r="E296" s="1839"/>
      <c r="F296" s="1839"/>
      <c r="G296" s="1839"/>
      <c r="H296" s="1839"/>
      <c r="I296" s="1839"/>
      <c r="J296" s="1839"/>
      <c r="K296" s="1839"/>
      <c r="L296" s="1839"/>
      <c r="M296" s="1839"/>
      <c r="N296" s="1840"/>
      <c r="O296" s="1843"/>
      <c r="P296" s="1843"/>
    </row>
    <row r="297" spans="2:16" ht="20.25" customHeight="1">
      <c r="B297" s="334" t="s">
        <v>418</v>
      </c>
      <c r="C297" s="1851" t="s">
        <v>704</v>
      </c>
      <c r="D297" s="1851"/>
      <c r="E297" s="1851"/>
      <c r="F297" s="1851"/>
      <c r="G297" s="1852"/>
      <c r="H297" s="369">
        <v>0</v>
      </c>
      <c r="I297" s="370">
        <v>12</v>
      </c>
      <c r="J297" s="371">
        <f>MIN(H297/I297,1)</f>
        <v>0</v>
      </c>
      <c r="K297" s="369" t="s">
        <v>92</v>
      </c>
      <c r="L297" s="370" t="s">
        <v>92</v>
      </c>
      <c r="M297" s="371" t="e">
        <f>MIN(K297/L297,1)</f>
        <v>#VALUE!</v>
      </c>
      <c r="N297" s="456"/>
      <c r="O297" s="1843"/>
      <c r="P297" s="1843"/>
    </row>
    <row r="298" spans="2:16" ht="20.25" customHeight="1">
      <c r="B298" s="334" t="s">
        <v>508</v>
      </c>
      <c r="C298" s="1851" t="s">
        <v>705</v>
      </c>
      <c r="D298" s="1851"/>
      <c r="E298" s="1851"/>
      <c r="F298" s="1851"/>
      <c r="G298" s="1852"/>
      <c r="H298" s="369" t="s">
        <v>92</v>
      </c>
      <c r="I298" s="370" t="s">
        <v>92</v>
      </c>
      <c r="J298" s="371" t="e">
        <f>MIN(H298/I298,1)</f>
        <v>#VALUE!</v>
      </c>
      <c r="K298" s="369" t="s">
        <v>92</v>
      </c>
      <c r="L298" s="370" t="s">
        <v>92</v>
      </c>
      <c r="M298" s="373" t="e">
        <f>MIN(K298/L298,1)</f>
        <v>#VALUE!</v>
      </c>
      <c r="N298" s="381"/>
      <c r="O298" s="1843"/>
      <c r="P298" s="1843"/>
    </row>
    <row r="299" spans="2:16" ht="18" customHeight="1">
      <c r="B299" s="380" t="s">
        <v>544</v>
      </c>
      <c r="C299" s="1839" t="s">
        <v>587</v>
      </c>
      <c r="D299" s="1839"/>
      <c r="E299" s="1839"/>
      <c r="F299" s="1839"/>
      <c r="G299" s="1839"/>
      <c r="H299" s="369" t="s">
        <v>92</v>
      </c>
      <c r="I299" s="370" t="s">
        <v>92</v>
      </c>
      <c r="J299" s="371" t="e">
        <f>MIN(H299/I299,1)</f>
        <v>#VALUE!</v>
      </c>
      <c r="K299" s="369" t="s">
        <v>92</v>
      </c>
      <c r="L299" s="370" t="s">
        <v>92</v>
      </c>
      <c r="M299" s="373" t="e">
        <f t="shared" si="1"/>
        <v>#VALUE!</v>
      </c>
      <c r="N299" s="384"/>
      <c r="O299" s="1843"/>
      <c r="P299" s="1843"/>
    </row>
    <row r="300" spans="2:16" ht="43.5" customHeight="1">
      <c r="B300" s="205" t="s">
        <v>546</v>
      </c>
      <c r="C300" s="1414" t="s">
        <v>706</v>
      </c>
      <c r="D300" s="1414"/>
      <c r="E300" s="1414"/>
      <c r="F300" s="1414"/>
      <c r="G300" s="1415"/>
      <c r="H300" s="386">
        <f>SUMIF(H281:H282,"&lt;&gt;")+ SUMIF(H284,"&lt;&gt;")+SUMIF(H286:H288,"&lt;&gt;")+SUMIF(H290:H295,"&lt;&gt;")+SUMIF(H297:H299,"&lt;&gt;")</f>
        <v>12</v>
      </c>
      <c r="I300" s="386">
        <f>SUMIF(I281:I282,"&lt;&gt;")+ SUMIF(I284,"&lt;&gt;")+SUMIF(I286:I288,"&lt;&gt;")+SUMIF(I290:I295,"&lt;&gt;")+SUMIF(I297:I299,"&lt;&gt;")</f>
        <v>144</v>
      </c>
      <c r="J300" s="477">
        <f t="shared" ref="J300" si="2">MIN(H300/I300,1)</f>
        <v>8.3333333333333329E-2</v>
      </c>
      <c r="K300" s="386">
        <f>SUMIF(K281:K282,"&lt;&gt;")+ SUMIF(K284,"&lt;&gt;")+SUMIF(K286:K288,"&lt;&gt;")+SUMIF(K290:K295,"&lt;&gt;")+SUMIF(K297:K299,"&lt;&gt;")</f>
        <v>77647</v>
      </c>
      <c r="L300" s="386">
        <f>SUMIF(L281:L282,"&lt;&gt;")+ SUMIF(L284,"&lt;&gt;")+SUMIF(L286:L288,"&lt;&gt;")+SUMIF(L290:L295,"&lt;&gt;")+SUMIF(L297:L299,"&lt;&gt;")</f>
        <v>175364</v>
      </c>
      <c r="M300" s="478">
        <f>MIN(K300/L300,1)</f>
        <v>0.44277616842681511</v>
      </c>
      <c r="N300" s="384"/>
      <c r="O300" s="1843"/>
      <c r="P300" s="1843"/>
    </row>
    <row r="301" spans="2:16" ht="76.5" customHeight="1">
      <c r="B301" s="198" t="s">
        <v>707</v>
      </c>
      <c r="C301" s="1414" t="s">
        <v>5926</v>
      </c>
      <c r="D301" s="1414"/>
      <c r="E301" s="1414"/>
      <c r="F301" s="1414"/>
      <c r="G301" s="1415"/>
      <c r="H301" s="2142" t="s">
        <v>6195</v>
      </c>
      <c r="I301" s="2142"/>
      <c r="J301" s="2142"/>
      <c r="K301" s="2142"/>
      <c r="L301" s="2142"/>
      <c r="M301" s="2142"/>
      <c r="N301" s="2142"/>
      <c r="O301" s="375"/>
      <c r="P301" s="375"/>
    </row>
    <row r="302" spans="2:16" ht="76.5" customHeight="1">
      <c r="B302" s="358" t="s">
        <v>709</v>
      </c>
      <c r="C302" s="1771" t="s">
        <v>710</v>
      </c>
      <c r="D302" s="1771"/>
      <c r="E302" s="1771"/>
      <c r="F302" s="1771"/>
      <c r="G302" s="1849"/>
      <c r="H302" s="2143" t="s">
        <v>3242</v>
      </c>
      <c r="I302" s="2142"/>
      <c r="J302" s="2142"/>
      <c r="K302" s="2142"/>
      <c r="L302" s="2142"/>
      <c r="M302" s="2142"/>
      <c r="N302" s="2142"/>
      <c r="O302" s="387"/>
      <c r="P302" s="393"/>
    </row>
    <row r="303" spans="2:16" ht="24" customHeight="1">
      <c r="B303" s="1416" t="s">
        <v>711</v>
      </c>
      <c r="C303" s="1417"/>
      <c r="D303" s="1417"/>
      <c r="E303" s="1417"/>
      <c r="F303" s="1417"/>
      <c r="G303" s="1417"/>
      <c r="H303" s="1417"/>
      <c r="I303" s="1417"/>
      <c r="J303" s="1417"/>
      <c r="K303" s="1417"/>
      <c r="L303" s="1417"/>
      <c r="M303" s="1417"/>
      <c r="N303" s="1417"/>
      <c r="O303" s="1417"/>
      <c r="P303" s="1418"/>
    </row>
    <row r="304" spans="2:16" ht="39" customHeight="1">
      <c r="B304" s="298" t="s">
        <v>712</v>
      </c>
      <c r="C304" s="1414" t="s">
        <v>713</v>
      </c>
      <c r="D304" s="1414"/>
      <c r="E304" s="1414"/>
      <c r="F304" s="1414"/>
      <c r="G304" s="1415"/>
      <c r="H304" s="1574" t="s">
        <v>53</v>
      </c>
      <c r="I304" s="1685"/>
      <c r="J304" s="1575"/>
      <c r="K304" s="394" t="s">
        <v>446</v>
      </c>
      <c r="L304" s="1853" t="s">
        <v>6196</v>
      </c>
      <c r="M304" s="1854"/>
      <c r="N304" s="1855"/>
      <c r="O304" s="395" t="s">
        <v>1279</v>
      </c>
      <c r="P304" s="328"/>
    </row>
    <row r="305" spans="2:16" ht="34.5" customHeight="1">
      <c r="B305" s="227" t="s">
        <v>714</v>
      </c>
      <c r="C305" s="1414" t="s">
        <v>715</v>
      </c>
      <c r="D305" s="1414"/>
      <c r="E305" s="1414"/>
      <c r="F305" s="1414"/>
      <c r="G305" s="1415"/>
      <c r="H305" s="1574" t="s">
        <v>53</v>
      </c>
      <c r="I305" s="1685"/>
      <c r="J305" s="1575"/>
      <c r="K305" s="1756" t="s">
        <v>446</v>
      </c>
      <c r="L305" s="1856" t="s">
        <v>6197</v>
      </c>
      <c r="M305" s="1857"/>
      <c r="N305" s="1858"/>
      <c r="O305" s="1708" t="s">
        <v>1279</v>
      </c>
      <c r="P305" s="1709"/>
    </row>
    <row r="306" spans="2:16" ht="37.5" customHeight="1">
      <c r="B306" s="195" t="s">
        <v>394</v>
      </c>
      <c r="C306" s="1450" t="s">
        <v>716</v>
      </c>
      <c r="D306" s="1450"/>
      <c r="E306" s="1450"/>
      <c r="F306" s="1450"/>
      <c r="G306" s="1451"/>
      <c r="H306" s="1574" t="s">
        <v>53</v>
      </c>
      <c r="I306" s="1685"/>
      <c r="J306" s="1575"/>
      <c r="K306" s="1757"/>
      <c r="L306" s="1859"/>
      <c r="M306" s="1860"/>
      <c r="N306" s="1608"/>
      <c r="O306" s="1708"/>
      <c r="P306" s="1708"/>
    </row>
    <row r="307" spans="2:16" ht="37.5" customHeight="1">
      <c r="B307" s="198" t="s">
        <v>401</v>
      </c>
      <c r="C307" s="1414" t="s">
        <v>717</v>
      </c>
      <c r="D307" s="1414"/>
      <c r="E307" s="1414"/>
      <c r="F307" s="1414"/>
      <c r="G307" s="1415"/>
      <c r="H307" s="1574"/>
      <c r="I307" s="1685"/>
      <c r="J307" s="1575"/>
      <c r="K307" s="1758"/>
      <c r="L307" s="1861"/>
      <c r="M307" s="1862"/>
      <c r="N307" s="1863"/>
      <c r="O307" s="1708"/>
      <c r="P307" s="1708"/>
    </row>
    <row r="308" spans="2:16" ht="33.75" customHeight="1">
      <c r="B308" s="233" t="s">
        <v>718</v>
      </c>
      <c r="C308" s="1414" t="s">
        <v>719</v>
      </c>
      <c r="D308" s="1414"/>
      <c r="E308" s="1414"/>
      <c r="F308" s="1414"/>
      <c r="G308" s="1415"/>
      <c r="H308" s="1574" t="s">
        <v>312</v>
      </c>
      <c r="I308" s="1685"/>
      <c r="J308" s="1575"/>
      <c r="K308" s="319" t="s">
        <v>446</v>
      </c>
      <c r="L308" s="1856"/>
      <c r="M308" s="1857"/>
      <c r="N308" s="1858"/>
      <c r="O308" s="1708"/>
      <c r="P308" s="1708"/>
    </row>
    <row r="309" spans="2:16" ht="33" customHeight="1">
      <c r="B309" s="227" t="s">
        <v>720</v>
      </c>
      <c r="C309" s="1414" t="s">
        <v>721</v>
      </c>
      <c r="D309" s="1414"/>
      <c r="E309" s="1414"/>
      <c r="F309" s="1414"/>
      <c r="G309" s="1415"/>
      <c r="H309" s="1574" t="s">
        <v>53</v>
      </c>
      <c r="I309" s="1685"/>
      <c r="J309" s="1575"/>
      <c r="K309" s="319" t="s">
        <v>446</v>
      </c>
      <c r="L309" s="1864"/>
      <c r="M309" s="1865"/>
      <c r="N309" s="1866"/>
      <c r="O309" s="1708"/>
      <c r="P309" s="1755"/>
    </row>
    <row r="310" spans="2:16" ht="39" customHeight="1">
      <c r="B310" s="253" t="s">
        <v>722</v>
      </c>
      <c r="C310" s="1450" t="s">
        <v>723</v>
      </c>
      <c r="D310" s="1450"/>
      <c r="E310" s="1450"/>
      <c r="F310" s="1450"/>
      <c r="G310" s="1451"/>
      <c r="H310" s="1867" t="s">
        <v>53</v>
      </c>
      <c r="I310" s="1868"/>
      <c r="J310" s="1869"/>
      <c r="K310" s="1756" t="s">
        <v>446</v>
      </c>
      <c r="L310" s="1871" t="s">
        <v>6198</v>
      </c>
      <c r="M310" s="1872"/>
      <c r="N310" s="1873"/>
      <c r="O310" s="1709" t="s">
        <v>1279</v>
      </c>
      <c r="P310" s="1709"/>
    </row>
    <row r="311" spans="2:16" ht="46.5" customHeight="1">
      <c r="B311" s="191" t="s">
        <v>724</v>
      </c>
      <c r="C311" s="1414" t="s">
        <v>725</v>
      </c>
      <c r="D311" s="1414"/>
      <c r="E311" s="1414"/>
      <c r="F311" s="1414"/>
      <c r="G311" s="1415"/>
      <c r="H311" s="1574" t="s">
        <v>67</v>
      </c>
      <c r="I311" s="1685"/>
      <c r="J311" s="1575"/>
      <c r="K311" s="1757"/>
      <c r="L311" s="1874"/>
      <c r="M311" s="1875"/>
      <c r="N311" s="1876"/>
      <c r="O311" s="1708"/>
      <c r="P311" s="1708"/>
    </row>
    <row r="312" spans="2:16" ht="34.5" customHeight="1">
      <c r="B312" s="214" t="s">
        <v>726</v>
      </c>
      <c r="C312" s="1414" t="s">
        <v>727</v>
      </c>
      <c r="D312" s="1414"/>
      <c r="E312" s="1414"/>
      <c r="F312" s="1414"/>
      <c r="G312" s="1415"/>
      <c r="H312" s="1574" t="s">
        <v>318</v>
      </c>
      <c r="I312" s="1685"/>
      <c r="J312" s="1575"/>
      <c r="K312" s="1757"/>
      <c r="L312" s="1874"/>
      <c r="M312" s="1875"/>
      <c r="N312" s="1876"/>
      <c r="O312" s="1708"/>
      <c r="P312" s="1708"/>
    </row>
    <row r="313" spans="2:16" ht="33.75" customHeight="1">
      <c r="B313" s="358" t="s">
        <v>394</v>
      </c>
      <c r="C313" s="1414" t="s">
        <v>728</v>
      </c>
      <c r="D313" s="1414"/>
      <c r="E313" s="1414"/>
      <c r="F313" s="1414"/>
      <c r="G313" s="1415"/>
      <c r="H313" s="1574" t="s">
        <v>318</v>
      </c>
      <c r="I313" s="1685"/>
      <c r="J313" s="1575"/>
      <c r="K313" s="1757"/>
      <c r="L313" s="1874"/>
      <c r="M313" s="1875"/>
      <c r="N313" s="1876"/>
      <c r="O313" s="1708"/>
      <c r="P313" s="1708"/>
    </row>
    <row r="314" spans="2:16" ht="43.5" customHeight="1">
      <c r="B314" s="298" t="s">
        <v>729</v>
      </c>
      <c r="C314" s="1414" t="s">
        <v>730</v>
      </c>
      <c r="D314" s="1414"/>
      <c r="E314" s="1414"/>
      <c r="F314" s="1414"/>
      <c r="G314" s="1415"/>
      <c r="H314" s="1563" t="s">
        <v>53</v>
      </c>
      <c r="I314" s="1655"/>
      <c r="J314" s="1564"/>
      <c r="K314" s="1757"/>
      <c r="L314" s="1874"/>
      <c r="M314" s="1875"/>
      <c r="N314" s="1876"/>
      <c r="O314" s="1443" t="s">
        <v>1279</v>
      </c>
      <c r="P314" s="1443"/>
    </row>
    <row r="315" spans="2:16" ht="32.25" customHeight="1">
      <c r="B315" s="266" t="s">
        <v>394</v>
      </c>
      <c r="C315" s="1445" t="s">
        <v>731</v>
      </c>
      <c r="D315" s="1445"/>
      <c r="E315" s="1445"/>
      <c r="F315" s="1445"/>
      <c r="G315" s="1817"/>
      <c r="H315" s="1880" t="s">
        <v>329</v>
      </c>
      <c r="I315" s="1880"/>
      <c r="J315" s="1881"/>
      <c r="K315" s="1870"/>
      <c r="L315" s="1877"/>
      <c r="M315" s="1878"/>
      <c r="N315" s="1879"/>
      <c r="O315" s="1444"/>
      <c r="P315" s="1444"/>
    </row>
    <row r="316" spans="2:16" ht="21.75" customHeight="1">
      <c r="B316" s="1416" t="s">
        <v>732</v>
      </c>
      <c r="C316" s="1417"/>
      <c r="D316" s="1417"/>
      <c r="E316" s="1417"/>
      <c r="F316" s="1417"/>
      <c r="G316" s="1417"/>
      <c r="H316" s="1417"/>
      <c r="I316" s="1417"/>
      <c r="J316" s="1417"/>
      <c r="K316" s="1882"/>
      <c r="L316" s="1417"/>
      <c r="M316" s="1417"/>
      <c r="N316" s="1417"/>
      <c r="O316" s="1417"/>
      <c r="P316" s="1418"/>
    </row>
    <row r="317" spans="2:16" ht="28.5" customHeight="1">
      <c r="B317" s="214" t="s">
        <v>733</v>
      </c>
      <c r="C317" s="1450" t="s">
        <v>734</v>
      </c>
      <c r="D317" s="1450"/>
      <c r="E317" s="1450"/>
      <c r="F317" s="1450"/>
      <c r="G317" s="1450"/>
      <c r="H317" s="1883" t="s">
        <v>334</v>
      </c>
      <c r="I317" s="1884"/>
      <c r="J317" s="1884"/>
      <c r="K317" s="1885" t="s">
        <v>446</v>
      </c>
      <c r="L317" s="1886" t="s">
        <v>6199</v>
      </c>
      <c r="M317" s="1887"/>
      <c r="N317" s="1888"/>
      <c r="O317" s="1759" t="s">
        <v>3305</v>
      </c>
      <c r="P317" s="1759"/>
    </row>
    <row r="318" spans="2:16" ht="30.75" customHeight="1">
      <c r="B318" s="195" t="s">
        <v>394</v>
      </c>
      <c r="C318" s="1450" t="s">
        <v>735</v>
      </c>
      <c r="D318" s="1450"/>
      <c r="E318" s="1450"/>
      <c r="F318" s="1450"/>
      <c r="G318" s="1450"/>
      <c r="H318" s="1574" t="s">
        <v>54</v>
      </c>
      <c r="I318" s="1685"/>
      <c r="J318" s="1575"/>
      <c r="K318" s="1757"/>
      <c r="L318" s="1568"/>
      <c r="M318" s="1569"/>
      <c r="N318" s="1570"/>
      <c r="O318" s="1708"/>
      <c r="P318" s="1708"/>
    </row>
    <row r="319" spans="2:16" ht="39" customHeight="1">
      <c r="B319" s="195" t="s">
        <v>401</v>
      </c>
      <c r="C319" s="1414" t="s">
        <v>736</v>
      </c>
      <c r="D319" s="1414"/>
      <c r="E319" s="1414"/>
      <c r="F319" s="1414"/>
      <c r="G319" s="1415"/>
      <c r="H319" s="1466" t="s">
        <v>316</v>
      </c>
      <c r="I319" s="1467"/>
      <c r="J319" s="1468"/>
      <c r="K319" s="1757"/>
      <c r="L319" s="1568"/>
      <c r="M319" s="1569"/>
      <c r="N319" s="1570"/>
      <c r="O319" s="1708"/>
      <c r="P319" s="1708"/>
    </row>
    <row r="320" spans="2:16" ht="35.25" customHeight="1">
      <c r="B320" s="214" t="s">
        <v>737</v>
      </c>
      <c r="C320" s="1464" t="s">
        <v>738</v>
      </c>
      <c r="D320" s="1464"/>
      <c r="E320" s="1464"/>
      <c r="F320" s="1464"/>
      <c r="G320" s="1465"/>
      <c r="H320" s="1574" t="s">
        <v>53</v>
      </c>
      <c r="I320" s="1685"/>
      <c r="J320" s="1575"/>
      <c r="K320" s="1757"/>
      <c r="L320" s="1571"/>
      <c r="M320" s="1572"/>
      <c r="N320" s="1573"/>
      <c r="O320" s="1708"/>
      <c r="P320" s="1708"/>
    </row>
    <row r="321" spans="1:16" ht="39" customHeight="1">
      <c r="B321" s="195" t="s">
        <v>394</v>
      </c>
      <c r="C321" s="1414" t="s">
        <v>739</v>
      </c>
      <c r="D321" s="1414"/>
      <c r="E321" s="1414"/>
      <c r="F321" s="1414"/>
      <c r="G321" s="1415"/>
      <c r="H321" s="1574" t="s">
        <v>6200</v>
      </c>
      <c r="I321" s="1685"/>
      <c r="J321" s="1575"/>
      <c r="K321" s="1756" t="s">
        <v>446</v>
      </c>
      <c r="L321" s="1576"/>
      <c r="M321" s="1577"/>
      <c r="N321" s="1690"/>
      <c r="O321" s="1708"/>
      <c r="P321" s="1708"/>
    </row>
    <row r="322" spans="1:16" ht="31.5" customHeight="1">
      <c r="B322" s="205" t="s">
        <v>401</v>
      </c>
      <c r="C322" s="1484" t="s">
        <v>740</v>
      </c>
      <c r="D322" s="1484"/>
      <c r="E322" s="1484"/>
      <c r="F322" s="1484"/>
      <c r="G322" s="1485"/>
      <c r="H322" s="1563" t="s">
        <v>57</v>
      </c>
      <c r="I322" s="1655"/>
      <c r="J322" s="1564"/>
      <c r="K322" s="1757"/>
      <c r="L322" s="1691"/>
      <c r="M322" s="1692"/>
      <c r="N322" s="1693"/>
      <c r="O322" s="1755"/>
      <c r="P322" s="1755"/>
    </row>
    <row r="323" spans="1:16" ht="54" customHeight="1">
      <c r="B323" s="1889" t="s">
        <v>741</v>
      </c>
      <c r="C323" s="1890"/>
      <c r="D323" s="1890"/>
      <c r="E323" s="1890"/>
      <c r="F323" s="1890"/>
      <c r="G323" s="1890"/>
      <c r="H323" s="1890"/>
      <c r="I323" s="1890"/>
      <c r="J323" s="1890"/>
      <c r="K323" s="1890"/>
      <c r="L323" s="1890"/>
      <c r="M323" s="1890"/>
      <c r="N323" s="1891"/>
      <c r="O323" s="375"/>
      <c r="P323" s="375"/>
    </row>
    <row r="324" spans="1:16" ht="114.75" customHeight="1">
      <c r="B324" s="233" t="s">
        <v>742</v>
      </c>
      <c r="C324" s="1450" t="s">
        <v>743</v>
      </c>
      <c r="D324" s="1450"/>
      <c r="E324" s="1450"/>
      <c r="F324" s="1450"/>
      <c r="G324" s="1450"/>
      <c r="H324" s="1450"/>
      <c r="I324" s="1450"/>
      <c r="J324" s="1450"/>
      <c r="K324" s="1450"/>
      <c r="L324" s="1450"/>
      <c r="M324" s="1450"/>
      <c r="N324" s="1892"/>
      <c r="O324" s="1709" t="s">
        <v>1279</v>
      </c>
      <c r="P324" s="1709"/>
    </row>
    <row r="325" spans="1:16" ht="40.5" customHeight="1">
      <c r="A325" s="281"/>
      <c r="B325" s="397" t="s">
        <v>394</v>
      </c>
      <c r="C325" s="1484" t="s">
        <v>744</v>
      </c>
      <c r="D325" s="1484"/>
      <c r="E325" s="1484"/>
      <c r="F325" s="1484"/>
      <c r="G325" s="1484"/>
      <c r="H325" s="1484"/>
      <c r="I325" s="1484"/>
      <c r="J325" s="1484"/>
      <c r="K325" s="1484"/>
      <c r="L325" s="1900" t="s">
        <v>446</v>
      </c>
      <c r="M325" s="1565" t="s">
        <v>6201</v>
      </c>
      <c r="N325" s="1567"/>
      <c r="O325" s="1708"/>
      <c r="P325" s="1708"/>
    </row>
    <row r="326" spans="1:16" ht="26.45" customHeight="1">
      <c r="A326" s="281"/>
      <c r="B326" s="397"/>
      <c r="C326" s="294" t="s">
        <v>418</v>
      </c>
      <c r="D326" s="1414" t="s">
        <v>745</v>
      </c>
      <c r="E326" s="1414"/>
      <c r="F326" s="1414"/>
      <c r="G326" s="1414"/>
      <c r="H326" s="1414"/>
      <c r="I326" s="1415"/>
      <c r="J326" s="1574" t="s">
        <v>343</v>
      </c>
      <c r="K326" s="1575"/>
      <c r="L326" s="1901"/>
      <c r="M326" s="1568"/>
      <c r="N326" s="1570"/>
      <c r="O326" s="1708"/>
      <c r="P326" s="1708"/>
    </row>
    <row r="327" spans="1:16" ht="19.5" customHeight="1">
      <c r="A327" s="281"/>
      <c r="B327" s="397"/>
      <c r="C327" s="397" t="s">
        <v>508</v>
      </c>
      <c r="D327" s="1414" t="s">
        <v>746</v>
      </c>
      <c r="E327" s="1414"/>
      <c r="F327" s="1414"/>
      <c r="G327" s="1414"/>
      <c r="H327" s="1484"/>
      <c r="I327" s="1485"/>
      <c r="J327" s="1883" t="s">
        <v>334</v>
      </c>
      <c r="K327" s="1903"/>
      <c r="L327" s="1901"/>
      <c r="M327" s="1568"/>
      <c r="N327" s="1570"/>
      <c r="O327" s="1708"/>
      <c r="P327" s="1708"/>
    </row>
    <row r="328" spans="1:16" ht="19.5" customHeight="1">
      <c r="A328" s="281"/>
      <c r="B328" s="397"/>
      <c r="C328" s="397" t="s">
        <v>510</v>
      </c>
      <c r="D328" s="1414" t="s">
        <v>747</v>
      </c>
      <c r="E328" s="1414"/>
      <c r="F328" s="1414"/>
      <c r="G328" s="1414"/>
      <c r="H328" s="1904" t="s">
        <v>748</v>
      </c>
      <c r="I328" s="1894"/>
      <c r="J328" s="1893" t="s">
        <v>749</v>
      </c>
      <c r="K328" s="1894"/>
      <c r="L328" s="1901"/>
      <c r="M328" s="1568"/>
      <c r="N328" s="1570"/>
      <c r="O328" s="1708"/>
      <c r="P328" s="1708"/>
    </row>
    <row r="329" spans="1:16" ht="33" customHeight="1">
      <c r="A329" s="281"/>
      <c r="B329" s="397"/>
      <c r="C329" s="397"/>
      <c r="D329" s="1895" t="s">
        <v>750</v>
      </c>
      <c r="E329" s="1895"/>
      <c r="F329" s="1895"/>
      <c r="G329" s="1896"/>
      <c r="H329" s="1827" t="s">
        <v>6202</v>
      </c>
      <c r="I329" s="1897"/>
      <c r="J329" s="1560"/>
      <c r="K329" s="1561"/>
      <c r="L329" s="1901"/>
      <c r="M329" s="1568"/>
      <c r="N329" s="1570"/>
      <c r="O329" s="1708"/>
      <c r="P329" s="1708"/>
    </row>
    <row r="330" spans="1:16" ht="19.5" customHeight="1">
      <c r="A330" s="281"/>
      <c r="B330" s="397"/>
      <c r="C330" s="397" t="s">
        <v>512</v>
      </c>
      <c r="D330" s="1414" t="s">
        <v>751</v>
      </c>
      <c r="E330" s="1414"/>
      <c r="F330" s="1414"/>
      <c r="G330" s="1414"/>
      <c r="H330" s="1414"/>
      <c r="I330" s="1414"/>
      <c r="J330" s="1574">
        <v>0</v>
      </c>
      <c r="K330" s="1575"/>
      <c r="L330" s="1901"/>
      <c r="M330" s="1568"/>
      <c r="N330" s="1570"/>
      <c r="O330" s="1708"/>
      <c r="P330" s="1708"/>
    </row>
    <row r="331" spans="1:16" ht="34.5" customHeight="1">
      <c r="A331" s="281"/>
      <c r="B331" s="397" t="s">
        <v>401</v>
      </c>
      <c r="C331" s="1484" t="s">
        <v>752</v>
      </c>
      <c r="D331" s="1484"/>
      <c r="E331" s="1484"/>
      <c r="F331" s="1484"/>
      <c r="G331" s="1484"/>
      <c r="H331" s="1484"/>
      <c r="I331" s="1484"/>
      <c r="J331" s="1484"/>
      <c r="K331" s="1485"/>
      <c r="L331" s="1901"/>
      <c r="M331" s="1568"/>
      <c r="N331" s="1570"/>
      <c r="O331" s="1708"/>
      <c r="P331" s="1708"/>
    </row>
    <row r="332" spans="1:16" ht="19.5" customHeight="1">
      <c r="A332" s="281"/>
      <c r="B332" s="397"/>
      <c r="C332" s="397" t="s">
        <v>418</v>
      </c>
      <c r="D332" s="1414" t="s">
        <v>745</v>
      </c>
      <c r="E332" s="1414"/>
      <c r="F332" s="1414"/>
      <c r="G332" s="1414"/>
      <c r="H332" s="1414"/>
      <c r="I332" s="1415"/>
      <c r="J332" s="1574" t="s">
        <v>343</v>
      </c>
      <c r="K332" s="1575"/>
      <c r="L332" s="1901"/>
      <c r="M332" s="1568"/>
      <c r="N332" s="1570"/>
      <c r="O332" s="1708"/>
      <c r="P332" s="1708"/>
    </row>
    <row r="333" spans="1:16" ht="19.5" customHeight="1">
      <c r="A333" s="281"/>
      <c r="B333" s="397"/>
      <c r="C333" s="397" t="s">
        <v>508</v>
      </c>
      <c r="D333" s="1414" t="s">
        <v>753</v>
      </c>
      <c r="E333" s="1414"/>
      <c r="F333" s="1414"/>
      <c r="G333" s="1414"/>
      <c r="H333" s="1414"/>
      <c r="I333" s="1415"/>
      <c r="J333" s="1898" t="s">
        <v>334</v>
      </c>
      <c r="K333" s="1899"/>
      <c r="L333" s="1901"/>
      <c r="M333" s="1568"/>
      <c r="N333" s="1570"/>
      <c r="O333" s="1708"/>
      <c r="P333" s="1708"/>
    </row>
    <row r="334" spans="1:16" ht="19.5" customHeight="1">
      <c r="A334" s="281"/>
      <c r="B334" s="397"/>
      <c r="C334" s="397" t="s">
        <v>510</v>
      </c>
      <c r="D334" s="1484" t="s">
        <v>747</v>
      </c>
      <c r="E334" s="1484"/>
      <c r="F334" s="1484"/>
      <c r="G334" s="1484"/>
      <c r="H334" s="1904" t="s">
        <v>748</v>
      </c>
      <c r="I334" s="1894"/>
      <c r="J334" s="1893" t="s">
        <v>749</v>
      </c>
      <c r="K334" s="1894"/>
      <c r="L334" s="1901"/>
      <c r="M334" s="1568"/>
      <c r="N334" s="1570"/>
      <c r="O334" s="1708"/>
      <c r="P334" s="1708"/>
    </row>
    <row r="335" spans="1:16" ht="19.5" customHeight="1">
      <c r="A335" s="281"/>
      <c r="B335" s="397"/>
      <c r="C335" s="397"/>
      <c r="D335" s="225"/>
      <c r="E335" s="225"/>
      <c r="F335" s="225"/>
      <c r="G335" s="225"/>
      <c r="H335" s="1559" t="s">
        <v>1773</v>
      </c>
      <c r="I335" s="1561"/>
      <c r="J335" s="1560"/>
      <c r="K335" s="1561"/>
      <c r="L335" s="1901"/>
      <c r="M335" s="1568"/>
      <c r="N335" s="1570"/>
      <c r="O335" s="1708"/>
      <c r="P335" s="1708"/>
    </row>
    <row r="336" spans="1:16" ht="19.5" customHeight="1">
      <c r="A336" s="281"/>
      <c r="B336" s="397"/>
      <c r="C336" s="397" t="s">
        <v>512</v>
      </c>
      <c r="D336" s="1414" t="s">
        <v>754</v>
      </c>
      <c r="E336" s="1414"/>
      <c r="F336" s="1414"/>
      <c r="G336" s="1414"/>
      <c r="H336" s="1414"/>
      <c r="I336" s="1414"/>
      <c r="J336" s="1574">
        <v>0</v>
      </c>
      <c r="K336" s="1575"/>
      <c r="L336" s="1901"/>
      <c r="M336" s="1568"/>
      <c r="N336" s="1570"/>
      <c r="O336" s="1708"/>
      <c r="P336" s="1708"/>
    </row>
    <row r="337" spans="1:16" ht="39.75" customHeight="1">
      <c r="A337" s="281"/>
      <c r="B337" s="397" t="s">
        <v>403</v>
      </c>
      <c r="C337" s="1414" t="s">
        <v>755</v>
      </c>
      <c r="D337" s="1414"/>
      <c r="E337" s="1414"/>
      <c r="F337" s="1414"/>
      <c r="G337" s="1414"/>
      <c r="H337" s="1414"/>
      <c r="I337" s="1414"/>
      <c r="J337" s="1414"/>
      <c r="K337" s="1415"/>
      <c r="L337" s="1901"/>
      <c r="M337" s="1568"/>
      <c r="N337" s="1570"/>
      <c r="O337" s="1708"/>
      <c r="P337" s="1708"/>
    </row>
    <row r="338" spans="1:16" ht="19.5" customHeight="1">
      <c r="A338" s="281"/>
      <c r="B338" s="205"/>
      <c r="C338" s="397" t="s">
        <v>418</v>
      </c>
      <c r="D338" s="1414" t="s">
        <v>745</v>
      </c>
      <c r="E338" s="1414"/>
      <c r="F338" s="1414"/>
      <c r="G338" s="1414"/>
      <c r="H338" s="1414"/>
      <c r="I338" s="1415"/>
      <c r="J338" s="1574" t="s">
        <v>343</v>
      </c>
      <c r="K338" s="1575"/>
      <c r="L338" s="1901"/>
      <c r="M338" s="1568"/>
      <c r="N338" s="1570"/>
      <c r="O338" s="1708"/>
      <c r="P338" s="1708"/>
    </row>
    <row r="339" spans="1:16" ht="19.5" customHeight="1">
      <c r="A339" s="281"/>
      <c r="B339" s="205"/>
      <c r="C339" s="397" t="s">
        <v>508</v>
      </c>
      <c r="D339" s="1414" t="s">
        <v>753</v>
      </c>
      <c r="E339" s="1414"/>
      <c r="F339" s="1414"/>
      <c r="G339" s="1414"/>
      <c r="H339" s="1414"/>
      <c r="I339" s="1415"/>
      <c r="J339" s="1905" t="s">
        <v>334</v>
      </c>
      <c r="K339" s="1903"/>
      <c r="L339" s="1901"/>
      <c r="M339" s="1568"/>
      <c r="N339" s="1570"/>
      <c r="O339" s="1708"/>
      <c r="P339" s="1708"/>
    </row>
    <row r="340" spans="1:16" ht="19.5" customHeight="1">
      <c r="A340" s="281"/>
      <c r="B340" s="198"/>
      <c r="C340" s="397" t="s">
        <v>510</v>
      </c>
      <c r="D340" s="1414" t="s">
        <v>747</v>
      </c>
      <c r="E340" s="1414"/>
      <c r="F340" s="1414"/>
      <c r="G340" s="1414"/>
      <c r="H340" s="1904" t="s">
        <v>748</v>
      </c>
      <c r="I340" s="1894"/>
      <c r="J340" s="1893" t="s">
        <v>749</v>
      </c>
      <c r="K340" s="1894"/>
      <c r="L340" s="1901"/>
      <c r="M340" s="1568"/>
      <c r="N340" s="1570"/>
      <c r="O340" s="1708"/>
      <c r="P340" s="1708"/>
    </row>
    <row r="341" spans="1:16" ht="33.75" customHeight="1">
      <c r="A341" s="281"/>
      <c r="B341" s="205"/>
      <c r="C341" s="397"/>
      <c r="D341" s="190"/>
      <c r="E341" s="190"/>
      <c r="F341" s="190"/>
      <c r="G341" s="190"/>
      <c r="H341" s="1559" t="s">
        <v>6203</v>
      </c>
      <c r="I341" s="1561"/>
      <c r="J341" s="1560"/>
      <c r="K341" s="1561"/>
      <c r="L341" s="1901"/>
      <c r="M341" s="1568"/>
      <c r="N341" s="1570"/>
      <c r="O341" s="1708"/>
      <c r="P341" s="1708"/>
    </row>
    <row r="342" spans="1:16" ht="19.5" customHeight="1">
      <c r="A342" s="281"/>
      <c r="B342" s="205"/>
      <c r="C342" s="397" t="s">
        <v>512</v>
      </c>
      <c r="D342" s="1414" t="s">
        <v>756</v>
      </c>
      <c r="E342" s="1414"/>
      <c r="F342" s="1414"/>
      <c r="G342" s="1414"/>
      <c r="H342" s="1414"/>
      <c r="I342" s="1414"/>
      <c r="J342" s="1574">
        <v>0</v>
      </c>
      <c r="K342" s="1575"/>
      <c r="L342" s="1901"/>
      <c r="M342" s="1568"/>
      <c r="N342" s="1570"/>
      <c r="O342" s="1708"/>
      <c r="P342" s="1708"/>
    </row>
    <row r="343" spans="1:16" ht="39.75" customHeight="1">
      <c r="A343" s="281"/>
      <c r="B343" s="205" t="s">
        <v>405</v>
      </c>
      <c r="C343" s="1414" t="s">
        <v>757</v>
      </c>
      <c r="D343" s="1414"/>
      <c r="E343" s="1414"/>
      <c r="F343" s="1414"/>
      <c r="G343" s="1414"/>
      <c r="H343" s="1414"/>
      <c r="I343" s="1414"/>
      <c r="J343" s="1414"/>
      <c r="K343" s="1415"/>
      <c r="L343" s="1901"/>
      <c r="M343" s="1568"/>
      <c r="N343" s="1570"/>
      <c r="O343" s="1708"/>
      <c r="P343" s="1708"/>
    </row>
    <row r="344" spans="1:16" ht="19.5" customHeight="1">
      <c r="A344" s="281"/>
      <c r="B344" s="205"/>
      <c r="C344" s="397" t="s">
        <v>418</v>
      </c>
      <c r="D344" s="1414" t="s">
        <v>745</v>
      </c>
      <c r="E344" s="1414"/>
      <c r="F344" s="1414"/>
      <c r="G344" s="1414"/>
      <c r="H344" s="1414"/>
      <c r="I344" s="1415"/>
      <c r="J344" s="1574" t="s">
        <v>343</v>
      </c>
      <c r="K344" s="1575"/>
      <c r="L344" s="1901"/>
      <c r="M344" s="1568"/>
      <c r="N344" s="1570"/>
      <c r="O344" s="1708"/>
      <c r="P344" s="1708"/>
    </row>
    <row r="345" spans="1:16" ht="19.5" customHeight="1">
      <c r="A345" s="281"/>
      <c r="B345" s="205"/>
      <c r="C345" s="397" t="s">
        <v>508</v>
      </c>
      <c r="D345" s="1414" t="s">
        <v>753</v>
      </c>
      <c r="E345" s="1414"/>
      <c r="F345" s="1414"/>
      <c r="G345" s="1414"/>
      <c r="H345" s="1414"/>
      <c r="I345" s="1415"/>
      <c r="J345" s="1883" t="s">
        <v>334</v>
      </c>
      <c r="K345" s="1903"/>
      <c r="L345" s="1901"/>
      <c r="M345" s="1568"/>
      <c r="N345" s="1570"/>
      <c r="O345" s="1708"/>
      <c r="P345" s="1708"/>
    </row>
    <row r="346" spans="1:16" ht="19.5" customHeight="1">
      <c r="A346" s="281"/>
      <c r="B346" s="198"/>
      <c r="C346" s="397" t="s">
        <v>510</v>
      </c>
      <c r="D346" s="1414" t="s">
        <v>747</v>
      </c>
      <c r="E346" s="1414"/>
      <c r="F346" s="1414"/>
      <c r="G346" s="1414"/>
      <c r="H346" s="1904" t="s">
        <v>748</v>
      </c>
      <c r="I346" s="1894"/>
      <c r="J346" s="1893" t="s">
        <v>749</v>
      </c>
      <c r="K346" s="1894"/>
      <c r="L346" s="1901"/>
      <c r="M346" s="1568"/>
      <c r="N346" s="1570"/>
      <c r="O346" s="1708"/>
      <c r="P346" s="1708"/>
    </row>
    <row r="347" spans="1:16" ht="19.5" customHeight="1">
      <c r="A347" s="281"/>
      <c r="B347" s="205"/>
      <c r="C347" s="397"/>
      <c r="D347" s="190"/>
      <c r="E347" s="190"/>
      <c r="F347" s="190"/>
      <c r="G347" s="190"/>
      <c r="H347" s="1559" t="s">
        <v>6204</v>
      </c>
      <c r="I347" s="1561"/>
      <c r="J347" s="1560"/>
      <c r="K347" s="1561"/>
      <c r="L347" s="1901"/>
      <c r="M347" s="1568"/>
      <c r="N347" s="1570"/>
      <c r="O347" s="1708"/>
      <c r="P347" s="1708"/>
    </row>
    <row r="348" spans="1:16" ht="19.5" customHeight="1">
      <c r="A348" s="281"/>
      <c r="B348" s="205"/>
      <c r="C348" s="397" t="s">
        <v>512</v>
      </c>
      <c r="D348" s="1414" t="s">
        <v>758</v>
      </c>
      <c r="E348" s="1414"/>
      <c r="F348" s="1414"/>
      <c r="G348" s="1414"/>
      <c r="H348" s="1414"/>
      <c r="I348" s="1414"/>
      <c r="J348" s="1574">
        <v>0</v>
      </c>
      <c r="K348" s="1575"/>
      <c r="L348" s="1901"/>
      <c r="M348" s="1568"/>
      <c r="N348" s="1570"/>
      <c r="O348" s="1708"/>
      <c r="P348" s="1708"/>
    </row>
    <row r="349" spans="1:16" ht="39.75" customHeight="1">
      <c r="A349" s="281"/>
      <c r="B349" s="205" t="s">
        <v>408</v>
      </c>
      <c r="C349" s="1414" t="s">
        <v>759</v>
      </c>
      <c r="D349" s="1414"/>
      <c r="E349" s="1414"/>
      <c r="F349" s="1414"/>
      <c r="G349" s="1414"/>
      <c r="H349" s="1414"/>
      <c r="I349" s="1414"/>
      <c r="J349" s="1414"/>
      <c r="K349" s="1415"/>
      <c r="L349" s="1901"/>
      <c r="M349" s="1568"/>
      <c r="N349" s="1570"/>
      <c r="O349" s="1708"/>
      <c r="P349" s="1708"/>
    </row>
    <row r="350" spans="1:16" ht="19.5" customHeight="1">
      <c r="A350" s="281"/>
      <c r="B350" s="205"/>
      <c r="C350" s="398" t="s">
        <v>418</v>
      </c>
      <c r="D350" s="1414" t="s">
        <v>745</v>
      </c>
      <c r="E350" s="1414"/>
      <c r="F350" s="1414"/>
      <c r="G350" s="1414"/>
      <c r="H350" s="1414"/>
      <c r="I350" s="1415"/>
      <c r="J350" s="1574" t="s">
        <v>343</v>
      </c>
      <c r="K350" s="1575"/>
      <c r="L350" s="1901"/>
      <c r="M350" s="1568"/>
      <c r="N350" s="1570"/>
      <c r="O350" s="1708"/>
      <c r="P350" s="1708"/>
    </row>
    <row r="351" spans="1:16" ht="19.5" customHeight="1">
      <c r="A351" s="281"/>
      <c r="B351" s="205"/>
      <c r="C351" s="397" t="s">
        <v>508</v>
      </c>
      <c r="D351" s="1414" t="s">
        <v>753</v>
      </c>
      <c r="E351" s="1414"/>
      <c r="F351" s="1414"/>
      <c r="G351" s="1414"/>
      <c r="H351" s="1414"/>
      <c r="I351" s="1415"/>
      <c r="J351" s="1883" t="s">
        <v>1365</v>
      </c>
      <c r="K351" s="1903"/>
      <c r="L351" s="1901"/>
      <c r="M351" s="1568"/>
      <c r="N351" s="1570"/>
      <c r="O351" s="1708"/>
      <c r="P351" s="1708"/>
    </row>
    <row r="352" spans="1:16" ht="19.5" customHeight="1">
      <c r="A352" s="281"/>
      <c r="B352" s="198"/>
      <c r="C352" s="397" t="s">
        <v>510</v>
      </c>
      <c r="D352" s="1414" t="s">
        <v>747</v>
      </c>
      <c r="E352" s="1414"/>
      <c r="F352" s="1414"/>
      <c r="G352" s="1414"/>
      <c r="H352" s="1904" t="s">
        <v>748</v>
      </c>
      <c r="I352" s="1894"/>
      <c r="J352" s="1893" t="s">
        <v>749</v>
      </c>
      <c r="K352" s="1894"/>
      <c r="L352" s="1901"/>
      <c r="M352" s="1568"/>
      <c r="N352" s="1570"/>
      <c r="O352" s="1708"/>
      <c r="P352" s="1708"/>
    </row>
    <row r="353" spans="1:16" ht="19.5" customHeight="1">
      <c r="A353" s="281"/>
      <c r="B353" s="205"/>
      <c r="C353" s="397"/>
      <c r="D353" s="190"/>
      <c r="E353" s="190"/>
      <c r="F353" s="190"/>
      <c r="G353" s="190"/>
      <c r="H353" s="1559" t="s">
        <v>1913</v>
      </c>
      <c r="I353" s="1561"/>
      <c r="J353" s="1560"/>
      <c r="K353" s="1561"/>
      <c r="L353" s="1901"/>
      <c r="M353" s="1568"/>
      <c r="N353" s="1570"/>
      <c r="O353" s="1708"/>
      <c r="P353" s="1708"/>
    </row>
    <row r="354" spans="1:16" ht="19.5" customHeight="1">
      <c r="A354" s="281"/>
      <c r="B354" s="205"/>
      <c r="C354" s="397" t="s">
        <v>512</v>
      </c>
      <c r="D354" s="1414" t="s">
        <v>758</v>
      </c>
      <c r="E354" s="1414"/>
      <c r="F354" s="1414"/>
      <c r="G354" s="1414"/>
      <c r="H354" s="1414"/>
      <c r="I354" s="1414"/>
      <c r="J354" s="1574">
        <v>0</v>
      </c>
      <c r="K354" s="1575"/>
      <c r="L354" s="1901"/>
      <c r="M354" s="1568"/>
      <c r="N354" s="1570"/>
      <c r="O354" s="1708"/>
      <c r="P354" s="1708"/>
    </row>
    <row r="355" spans="1:16" ht="25.5" customHeight="1">
      <c r="A355" s="281"/>
      <c r="B355" s="205" t="s">
        <v>410</v>
      </c>
      <c r="C355" s="1414" t="s">
        <v>117</v>
      </c>
      <c r="D355" s="1414"/>
      <c r="E355" s="1414"/>
      <c r="F355" s="1414"/>
      <c r="G355" s="1414"/>
      <c r="H355" s="1414"/>
      <c r="I355" s="1414"/>
      <c r="J355" s="1414"/>
      <c r="K355" s="1415"/>
      <c r="L355" s="1901"/>
      <c r="M355" s="1568"/>
      <c r="N355" s="1570"/>
      <c r="O355" s="1708"/>
      <c r="P355" s="1708"/>
    </row>
    <row r="356" spans="1:16" ht="19.5" customHeight="1">
      <c r="A356" s="281"/>
      <c r="B356" s="205"/>
      <c r="C356" s="398" t="s">
        <v>418</v>
      </c>
      <c r="D356" s="1414" t="s">
        <v>745</v>
      </c>
      <c r="E356" s="1414"/>
      <c r="F356" s="1414"/>
      <c r="G356" s="1414"/>
      <c r="H356" s="1414"/>
      <c r="I356" s="1415"/>
      <c r="J356" s="1574" t="s">
        <v>343</v>
      </c>
      <c r="K356" s="1575"/>
      <c r="L356" s="1901"/>
      <c r="M356" s="1568"/>
      <c r="N356" s="1570"/>
      <c r="O356" s="1708"/>
      <c r="P356" s="1708"/>
    </row>
    <row r="357" spans="1:16" ht="19.5" customHeight="1">
      <c r="A357" s="281"/>
      <c r="B357" s="205"/>
      <c r="C357" s="397" t="s">
        <v>508</v>
      </c>
      <c r="D357" s="1414" t="s">
        <v>753</v>
      </c>
      <c r="E357" s="1414"/>
      <c r="F357" s="1414"/>
      <c r="G357" s="1414"/>
      <c r="H357" s="1414"/>
      <c r="I357" s="1415"/>
      <c r="J357" s="1883" t="s">
        <v>334</v>
      </c>
      <c r="K357" s="1903"/>
      <c r="L357" s="1901"/>
      <c r="M357" s="1568"/>
      <c r="N357" s="1570"/>
      <c r="O357" s="1708"/>
      <c r="P357" s="1708"/>
    </row>
    <row r="358" spans="1:16" ht="19.5" customHeight="1">
      <c r="A358" s="281"/>
      <c r="B358" s="205"/>
      <c r="C358" s="397" t="s">
        <v>510</v>
      </c>
      <c r="D358" s="1414" t="s">
        <v>747</v>
      </c>
      <c r="E358" s="1414"/>
      <c r="F358" s="1414"/>
      <c r="G358" s="1414"/>
      <c r="H358" s="1904" t="s">
        <v>748</v>
      </c>
      <c r="I358" s="1894"/>
      <c r="J358" s="1893" t="s">
        <v>749</v>
      </c>
      <c r="K358" s="1894"/>
      <c r="L358" s="1901"/>
      <c r="M358" s="1568"/>
      <c r="N358" s="1570"/>
      <c r="O358" s="1708"/>
      <c r="P358" s="1708"/>
    </row>
    <row r="359" spans="1:16" ht="19.5" customHeight="1">
      <c r="A359" s="281"/>
      <c r="B359" s="205"/>
      <c r="C359" s="397"/>
      <c r="D359" s="190"/>
      <c r="E359" s="190"/>
      <c r="F359" s="190"/>
      <c r="G359" s="190"/>
      <c r="H359" s="1559" t="s">
        <v>6205</v>
      </c>
      <c r="I359" s="1560"/>
      <c r="J359" s="1560"/>
      <c r="K359" s="1561"/>
      <c r="L359" s="1901"/>
      <c r="M359" s="1568"/>
      <c r="N359" s="1570"/>
      <c r="O359" s="1708"/>
      <c r="P359" s="1708"/>
    </row>
    <row r="360" spans="1:16" ht="19.5" customHeight="1">
      <c r="A360" s="281"/>
      <c r="B360" s="205"/>
      <c r="C360" s="397" t="s">
        <v>512</v>
      </c>
      <c r="D360" s="1414" t="s">
        <v>760</v>
      </c>
      <c r="E360" s="1414"/>
      <c r="F360" s="1414"/>
      <c r="G360" s="1414"/>
      <c r="H360" s="1414"/>
      <c r="I360" s="1414"/>
      <c r="J360" s="1574">
        <v>0</v>
      </c>
      <c r="K360" s="1575"/>
      <c r="L360" s="1901"/>
      <c r="M360" s="1568"/>
      <c r="N360" s="1570"/>
      <c r="O360" s="1708"/>
      <c r="P360" s="1708"/>
    </row>
    <row r="361" spans="1:16" ht="25.5" customHeight="1">
      <c r="A361" s="281"/>
      <c r="B361" s="205" t="s">
        <v>413</v>
      </c>
      <c r="C361" s="1414" t="s">
        <v>118</v>
      </c>
      <c r="D361" s="1414"/>
      <c r="E361" s="1414"/>
      <c r="F361" s="1414"/>
      <c r="G361" s="1414"/>
      <c r="H361" s="1414"/>
      <c r="I361" s="1414"/>
      <c r="J361" s="1414"/>
      <c r="K361" s="1415"/>
      <c r="L361" s="1901"/>
      <c r="M361" s="1568"/>
      <c r="N361" s="1570"/>
      <c r="O361" s="1708"/>
      <c r="P361" s="1708"/>
    </row>
    <row r="362" spans="1:16" ht="19.5" customHeight="1">
      <c r="A362" s="281"/>
      <c r="B362" s="205"/>
      <c r="C362" s="398" t="s">
        <v>418</v>
      </c>
      <c r="D362" s="1414" t="s">
        <v>745</v>
      </c>
      <c r="E362" s="1414"/>
      <c r="F362" s="1414"/>
      <c r="G362" s="1414"/>
      <c r="H362" s="1414"/>
      <c r="I362" s="1415"/>
      <c r="J362" s="1574" t="s">
        <v>343</v>
      </c>
      <c r="K362" s="1575"/>
      <c r="L362" s="1901"/>
      <c r="M362" s="1568"/>
      <c r="N362" s="1570"/>
      <c r="O362" s="1708"/>
      <c r="P362" s="1708"/>
    </row>
    <row r="363" spans="1:16" ht="19.5" customHeight="1">
      <c r="A363" s="281"/>
      <c r="B363" s="205"/>
      <c r="C363" s="397" t="s">
        <v>508</v>
      </c>
      <c r="D363" s="1414" t="s">
        <v>753</v>
      </c>
      <c r="E363" s="1414"/>
      <c r="F363" s="1414"/>
      <c r="G363" s="1414"/>
      <c r="H363" s="1414"/>
      <c r="I363" s="1415"/>
      <c r="J363" s="1883" t="s">
        <v>1365</v>
      </c>
      <c r="K363" s="1903"/>
      <c r="L363" s="1901"/>
      <c r="M363" s="1568"/>
      <c r="N363" s="1570"/>
      <c r="O363" s="1708"/>
      <c r="P363" s="1708"/>
    </row>
    <row r="364" spans="1:16" ht="19.5" customHeight="1">
      <c r="A364" s="281"/>
      <c r="B364" s="205"/>
      <c r="C364" s="397" t="s">
        <v>510</v>
      </c>
      <c r="D364" s="1414" t="s">
        <v>747</v>
      </c>
      <c r="E364" s="1414"/>
      <c r="F364" s="1414"/>
      <c r="G364" s="1414"/>
      <c r="H364" s="1904" t="s">
        <v>748</v>
      </c>
      <c r="I364" s="1894"/>
      <c r="J364" s="1893" t="s">
        <v>749</v>
      </c>
      <c r="K364" s="1894"/>
      <c r="L364" s="1901"/>
      <c r="M364" s="1568"/>
      <c r="N364" s="1570"/>
      <c r="O364" s="1708"/>
      <c r="P364" s="1708"/>
    </row>
    <row r="365" spans="1:16" ht="19.5" customHeight="1">
      <c r="A365" s="281"/>
      <c r="B365" s="205"/>
      <c r="C365" s="397"/>
      <c r="D365" s="190"/>
      <c r="E365" s="190"/>
      <c r="F365" s="190"/>
      <c r="G365" s="190"/>
      <c r="H365" s="1559" t="s">
        <v>6206</v>
      </c>
      <c r="I365" s="1560"/>
      <c r="J365" s="1560"/>
      <c r="K365" s="1561"/>
      <c r="L365" s="1901"/>
      <c r="M365" s="1568"/>
      <c r="N365" s="1570"/>
      <c r="O365" s="1708"/>
      <c r="P365" s="1708"/>
    </row>
    <row r="366" spans="1:16" ht="19.5" customHeight="1">
      <c r="A366" s="281"/>
      <c r="B366" s="205"/>
      <c r="C366" s="397" t="s">
        <v>512</v>
      </c>
      <c r="D366" s="1414" t="s">
        <v>761</v>
      </c>
      <c r="E366" s="1414"/>
      <c r="F366" s="1414"/>
      <c r="G366" s="1414"/>
      <c r="H366" s="1414"/>
      <c r="I366" s="1414"/>
      <c r="J366" s="1574">
        <v>0</v>
      </c>
      <c r="K366" s="1575"/>
      <c r="L366" s="1901"/>
      <c r="M366" s="1568"/>
      <c r="N366" s="1570"/>
      <c r="O366" s="1708"/>
      <c r="P366" s="1708"/>
    </row>
    <row r="367" spans="1:16" ht="35.25" customHeight="1">
      <c r="A367" s="281"/>
      <c r="B367" s="198" t="s">
        <v>416</v>
      </c>
      <c r="C367" s="1414" t="s">
        <v>762</v>
      </c>
      <c r="D367" s="1414"/>
      <c r="E367" s="1414"/>
      <c r="F367" s="1414"/>
      <c r="G367" s="1414"/>
      <c r="H367" s="1414"/>
      <c r="I367" s="1414"/>
      <c r="J367" s="1414"/>
      <c r="K367" s="1415"/>
      <c r="L367" s="1901"/>
      <c r="M367" s="1568"/>
      <c r="N367" s="1570"/>
      <c r="O367" s="1708"/>
      <c r="P367" s="1708"/>
    </row>
    <row r="368" spans="1:16" ht="19.5" customHeight="1">
      <c r="A368" s="281"/>
      <c r="B368" s="205"/>
      <c r="C368" s="398" t="s">
        <v>418</v>
      </c>
      <c r="D368" s="1414" t="s">
        <v>745</v>
      </c>
      <c r="E368" s="1414"/>
      <c r="F368" s="1414"/>
      <c r="G368" s="1414"/>
      <c r="H368" s="1414"/>
      <c r="I368" s="1415"/>
      <c r="J368" s="1574" t="s">
        <v>343</v>
      </c>
      <c r="K368" s="1575"/>
      <c r="L368" s="1901"/>
      <c r="M368" s="1568"/>
      <c r="N368" s="1570"/>
      <c r="O368" s="1708"/>
      <c r="P368" s="1708"/>
    </row>
    <row r="369" spans="1:16" ht="19.5" customHeight="1">
      <c r="A369" s="281"/>
      <c r="B369" s="205"/>
      <c r="C369" s="397" t="s">
        <v>508</v>
      </c>
      <c r="D369" s="1414" t="s">
        <v>753</v>
      </c>
      <c r="E369" s="1414"/>
      <c r="F369" s="1414"/>
      <c r="G369" s="1414"/>
      <c r="H369" s="1414"/>
      <c r="I369" s="1415"/>
      <c r="J369" s="1883" t="s">
        <v>334</v>
      </c>
      <c r="K369" s="1903"/>
      <c r="L369" s="1901"/>
      <c r="M369" s="1568"/>
      <c r="N369" s="1570"/>
      <c r="O369" s="1708"/>
      <c r="P369" s="1708"/>
    </row>
    <row r="370" spans="1:16" ht="19.5" customHeight="1">
      <c r="A370" s="281"/>
      <c r="B370" s="198"/>
      <c r="C370" s="294" t="s">
        <v>510</v>
      </c>
      <c r="D370" s="1414" t="s">
        <v>747</v>
      </c>
      <c r="E370" s="1414"/>
      <c r="F370" s="1414"/>
      <c r="G370" s="1414"/>
      <c r="H370" s="1904" t="s">
        <v>748</v>
      </c>
      <c r="I370" s="1894"/>
      <c r="J370" s="1893" t="s">
        <v>749</v>
      </c>
      <c r="K370" s="1894"/>
      <c r="L370" s="1901"/>
      <c r="M370" s="1568"/>
      <c r="N370" s="1570"/>
      <c r="O370" s="1708"/>
      <c r="P370" s="1708"/>
    </row>
    <row r="371" spans="1:16" ht="54" customHeight="1">
      <c r="A371" s="281"/>
      <c r="B371" s="397"/>
      <c r="C371" s="397"/>
      <c r="D371" s="190"/>
      <c r="E371" s="190"/>
      <c r="F371" s="190"/>
      <c r="G371" s="190"/>
      <c r="H371" s="1559" t="s">
        <v>6207</v>
      </c>
      <c r="I371" s="1560"/>
      <c r="J371" s="1560"/>
      <c r="K371" s="1561"/>
      <c r="L371" s="1901"/>
      <c r="M371" s="1568"/>
      <c r="N371" s="1570"/>
      <c r="O371" s="1708"/>
      <c r="P371" s="1708"/>
    </row>
    <row r="372" spans="1:16" ht="19.5" customHeight="1">
      <c r="A372" s="281"/>
      <c r="B372" s="397"/>
      <c r="C372" s="397" t="s">
        <v>512</v>
      </c>
      <c r="D372" s="1414" t="s">
        <v>763</v>
      </c>
      <c r="E372" s="1414"/>
      <c r="F372" s="1414"/>
      <c r="G372" s="1414"/>
      <c r="H372" s="1414"/>
      <c r="I372" s="1414"/>
      <c r="J372" s="1574">
        <v>0</v>
      </c>
      <c r="K372" s="1575"/>
      <c r="L372" s="1902"/>
      <c r="M372" s="1571"/>
      <c r="N372" s="1573"/>
      <c r="O372" s="1755"/>
      <c r="P372" s="1755"/>
    </row>
    <row r="373" spans="1:16" ht="60" customHeight="1">
      <c r="A373" s="281"/>
      <c r="B373" s="225" t="s">
        <v>764</v>
      </c>
      <c r="C373" s="1414" t="s">
        <v>765</v>
      </c>
      <c r="D373" s="1414"/>
      <c r="E373" s="1414"/>
      <c r="F373" s="1414"/>
      <c r="G373" s="1414"/>
      <c r="H373" s="399" t="s">
        <v>53</v>
      </c>
      <c r="I373" s="400" t="s">
        <v>766</v>
      </c>
      <c r="J373" s="1560" t="s">
        <v>6208</v>
      </c>
      <c r="K373" s="1560"/>
      <c r="L373" s="1560"/>
      <c r="M373" s="1560"/>
      <c r="N373" s="1906"/>
      <c r="O373" s="328" t="s">
        <v>1279</v>
      </c>
      <c r="P373" s="328"/>
    </row>
    <row r="374" spans="1:16" ht="87.75" customHeight="1">
      <c r="A374" s="281"/>
      <c r="B374" s="225" t="s">
        <v>767</v>
      </c>
      <c r="C374" s="1484" t="s">
        <v>768</v>
      </c>
      <c r="D374" s="1484"/>
      <c r="E374" s="1484"/>
      <c r="F374" s="1484"/>
      <c r="G374" s="1485"/>
      <c r="H374" s="299" t="s">
        <v>53</v>
      </c>
      <c r="I374" s="319" t="s">
        <v>446</v>
      </c>
      <c r="J374" s="1907"/>
      <c r="K374" s="1907"/>
      <c r="L374" s="1907"/>
      <c r="M374" s="1907"/>
      <c r="N374" s="1908"/>
      <c r="O374" s="1709" t="s">
        <v>3430</v>
      </c>
      <c r="P374" s="1709"/>
    </row>
    <row r="375" spans="1:16" ht="65.25" customHeight="1">
      <c r="A375" s="281"/>
      <c r="B375" s="198" t="s">
        <v>394</v>
      </c>
      <c r="C375" s="1485" t="s">
        <v>769</v>
      </c>
      <c r="D375" s="1432"/>
      <c r="E375" s="1432"/>
      <c r="F375" s="1432"/>
      <c r="G375" s="1432"/>
      <c r="H375" s="1909" t="s">
        <v>6209</v>
      </c>
      <c r="I375" s="1909"/>
      <c r="J375" s="1909"/>
      <c r="K375" s="1909"/>
      <c r="L375" s="1909"/>
      <c r="M375" s="1791"/>
      <c r="N375" s="1910"/>
      <c r="O375" s="1755"/>
      <c r="P375" s="1755"/>
    </row>
    <row r="376" spans="1:16" ht="57" customHeight="1">
      <c r="A376" s="281"/>
      <c r="B376" s="190" t="s">
        <v>770</v>
      </c>
      <c r="C376" s="1414" t="s">
        <v>771</v>
      </c>
      <c r="D376" s="1414"/>
      <c r="E376" s="1414"/>
      <c r="F376" s="1414"/>
      <c r="G376" s="1415"/>
      <c r="H376" s="1574" t="s">
        <v>356</v>
      </c>
      <c r="I376" s="1575"/>
      <c r="J376" s="1921" t="s">
        <v>446</v>
      </c>
      <c r="K376" s="1563" t="s">
        <v>6210</v>
      </c>
      <c r="L376" s="1655"/>
      <c r="M376" s="1655"/>
      <c r="N376" s="1923"/>
      <c r="O376" s="1709" t="s">
        <v>3430</v>
      </c>
      <c r="P376" s="1709"/>
    </row>
    <row r="377" spans="1:16" ht="42.75" customHeight="1">
      <c r="A377" s="281"/>
      <c r="B377" s="398" t="s">
        <v>394</v>
      </c>
      <c r="C377" s="1445" t="s">
        <v>772</v>
      </c>
      <c r="D377" s="1445"/>
      <c r="E377" s="1445"/>
      <c r="F377" s="1445"/>
      <c r="G377" s="1817"/>
      <c r="H377" s="1927" t="s">
        <v>3431</v>
      </c>
      <c r="I377" s="1881"/>
      <c r="J377" s="1922"/>
      <c r="K377" s="1924"/>
      <c r="L377" s="1925"/>
      <c r="M377" s="1925"/>
      <c r="N377" s="1926"/>
      <c r="O377" s="1710"/>
      <c r="P377" s="1710"/>
    </row>
    <row r="378" spans="1:16" ht="69" customHeight="1">
      <c r="B378" s="1911" t="s">
        <v>6211</v>
      </c>
      <c r="C378" s="1912"/>
      <c r="D378" s="1912"/>
      <c r="E378" s="1912"/>
      <c r="F378" s="1912"/>
      <c r="G378" s="1913"/>
      <c r="H378" s="4320" t="s">
        <v>6212</v>
      </c>
      <c r="I378" s="4321"/>
      <c r="J378" s="4321"/>
      <c r="K378" s="4321"/>
      <c r="L378" s="4321"/>
      <c r="M378" s="4321"/>
      <c r="N378" s="4321"/>
      <c r="O378" s="1916"/>
      <c r="P378" s="1917"/>
    </row>
    <row r="379" spans="1:16" ht="24" customHeight="1">
      <c r="B379" s="1416" t="s">
        <v>7</v>
      </c>
      <c r="C379" s="1417"/>
      <c r="D379" s="1417"/>
      <c r="E379" s="1417"/>
      <c r="F379" s="1417"/>
      <c r="G379" s="1417"/>
      <c r="H379" s="1417"/>
      <c r="I379" s="1417"/>
      <c r="J379" s="1882"/>
      <c r="K379" s="1882"/>
      <c r="L379" s="1417"/>
      <c r="M379" s="1417"/>
      <c r="N379" s="1417"/>
      <c r="O379" s="1417"/>
      <c r="P379" s="1418"/>
    </row>
    <row r="380" spans="1:16" ht="37.5" customHeight="1">
      <c r="A380" s="281"/>
      <c r="B380" s="190" t="s">
        <v>774</v>
      </c>
      <c r="C380" s="1414" t="s">
        <v>775</v>
      </c>
      <c r="D380" s="1414"/>
      <c r="E380" s="1414"/>
      <c r="F380" s="1414"/>
      <c r="G380" s="1415"/>
      <c r="H380" s="1574" t="s">
        <v>53</v>
      </c>
      <c r="I380" s="1575"/>
      <c r="J380" s="394" t="s">
        <v>446</v>
      </c>
      <c r="K380" s="1918"/>
      <c r="L380" s="1919"/>
      <c r="M380" s="1919"/>
      <c r="N380" s="1920"/>
      <c r="O380" s="461"/>
      <c r="P380" s="462"/>
    </row>
    <row r="381" spans="1:16" ht="72.75" customHeight="1">
      <c r="A381" s="281"/>
      <c r="B381" s="190" t="s">
        <v>776</v>
      </c>
      <c r="C381" s="1414" t="s">
        <v>777</v>
      </c>
      <c r="D381" s="1414"/>
      <c r="E381" s="1414"/>
      <c r="F381" s="1414"/>
      <c r="G381" s="1415"/>
      <c r="H381" s="1574" t="s">
        <v>6213</v>
      </c>
      <c r="I381" s="1575"/>
      <c r="J381" s="319" t="s">
        <v>446</v>
      </c>
      <c r="K381" s="1928" t="s">
        <v>6214</v>
      </c>
      <c r="L381" s="1929"/>
      <c r="M381" s="1929"/>
      <c r="N381" s="1930"/>
      <c r="O381" s="463"/>
      <c r="P381" s="464"/>
    </row>
    <row r="382" spans="1:16" ht="72.75" customHeight="1">
      <c r="A382" s="281"/>
      <c r="B382" s="190" t="s">
        <v>778</v>
      </c>
      <c r="C382" s="1414" t="s">
        <v>779</v>
      </c>
      <c r="D382" s="1414"/>
      <c r="E382" s="1414"/>
      <c r="F382" s="1414"/>
      <c r="G382" s="1415"/>
      <c r="H382" s="1574" t="s">
        <v>53</v>
      </c>
      <c r="I382" s="1575"/>
      <c r="J382" s="1756" t="s">
        <v>446</v>
      </c>
      <c r="K382" s="1928" t="s">
        <v>6215</v>
      </c>
      <c r="L382" s="1929"/>
      <c r="M382" s="1929"/>
      <c r="N382" s="1930"/>
      <c r="O382" s="463"/>
      <c r="P382" s="464"/>
    </row>
    <row r="383" spans="1:16" ht="63.95" customHeight="1">
      <c r="A383" s="281"/>
      <c r="B383" s="190"/>
      <c r="C383" s="190" t="s">
        <v>561</v>
      </c>
      <c r="D383" s="1414" t="s">
        <v>780</v>
      </c>
      <c r="E383" s="1414"/>
      <c r="F383" s="1414"/>
      <c r="G383" s="1415"/>
      <c r="H383" s="1574" t="s">
        <v>53</v>
      </c>
      <c r="I383" s="1575"/>
      <c r="J383" s="1758"/>
      <c r="K383" s="1928" t="s">
        <v>6216</v>
      </c>
      <c r="L383" s="1929"/>
      <c r="M383" s="1929"/>
      <c r="N383" s="1930"/>
      <c r="O383" s="463"/>
      <c r="P383" s="464"/>
    </row>
    <row r="384" spans="1:16" ht="72.75" customHeight="1">
      <c r="A384" s="281"/>
      <c r="B384" s="190" t="s">
        <v>781</v>
      </c>
      <c r="C384" s="1414" t="s">
        <v>782</v>
      </c>
      <c r="D384" s="1414"/>
      <c r="E384" s="1414"/>
      <c r="F384" s="1414"/>
      <c r="G384" s="1415"/>
      <c r="H384" s="1867" t="s">
        <v>372</v>
      </c>
      <c r="I384" s="1869"/>
      <c r="J384" s="319" t="s">
        <v>446</v>
      </c>
      <c r="K384" s="1928" t="s">
        <v>6217</v>
      </c>
      <c r="L384" s="1929"/>
      <c r="M384" s="1929"/>
      <c r="N384" s="1930"/>
      <c r="O384" s="463"/>
      <c r="P384" s="464"/>
    </row>
    <row r="385" spans="1:16" ht="64.5" customHeight="1">
      <c r="A385" s="281"/>
      <c r="B385" s="190" t="s">
        <v>783</v>
      </c>
      <c r="C385" s="1414" t="s">
        <v>784</v>
      </c>
      <c r="D385" s="1414"/>
      <c r="E385" s="1414"/>
      <c r="F385" s="1414"/>
      <c r="G385" s="1415"/>
      <c r="H385" s="1937" t="s">
        <v>1369</v>
      </c>
      <c r="I385" s="1938"/>
      <c r="J385" s="319" t="s">
        <v>446</v>
      </c>
      <c r="K385" s="1928"/>
      <c r="L385" s="1929"/>
      <c r="M385" s="1929"/>
      <c r="N385" s="1930"/>
      <c r="O385" s="463"/>
      <c r="P385" s="464"/>
    </row>
    <row r="386" spans="1:16" ht="63.75" customHeight="1">
      <c r="A386" s="281"/>
      <c r="B386" s="190" t="s">
        <v>785</v>
      </c>
      <c r="C386" s="1414" t="s">
        <v>786</v>
      </c>
      <c r="D386" s="1414"/>
      <c r="E386" s="1414"/>
      <c r="F386" s="1414"/>
      <c r="G386" s="1415"/>
      <c r="H386" s="1563" t="s">
        <v>1370</v>
      </c>
      <c r="I386" s="1564"/>
      <c r="J386" s="319" t="s">
        <v>446</v>
      </c>
      <c r="K386" s="1928"/>
      <c r="L386" s="1929"/>
      <c r="M386" s="1929"/>
      <c r="N386" s="1930"/>
      <c r="O386" s="463"/>
      <c r="P386" s="464"/>
    </row>
    <row r="387" spans="1:16" ht="46.5" customHeight="1">
      <c r="A387" s="281"/>
      <c r="B387" s="190" t="s">
        <v>787</v>
      </c>
      <c r="C387" s="1414" t="s">
        <v>6218</v>
      </c>
      <c r="D387" s="1414"/>
      <c r="E387" s="1414"/>
      <c r="F387" s="1414"/>
      <c r="G387" s="1414"/>
      <c r="H387" s="1414"/>
      <c r="I387" s="1415"/>
      <c r="J387" s="1756" t="s">
        <v>446</v>
      </c>
      <c r="K387" s="2131" t="s">
        <v>6219</v>
      </c>
      <c r="L387" s="2132"/>
      <c r="M387" s="2132"/>
      <c r="N387" s="2133"/>
      <c r="O387" s="463"/>
      <c r="P387" s="464"/>
    </row>
    <row r="388" spans="1:16" ht="30.75" customHeight="1">
      <c r="A388" s="281"/>
      <c r="B388" s="225"/>
      <c r="C388" s="225" t="s">
        <v>561</v>
      </c>
      <c r="D388" s="1414" t="s">
        <v>6220</v>
      </c>
      <c r="E388" s="1414"/>
      <c r="F388" s="1414"/>
      <c r="G388" s="1415"/>
      <c r="H388" s="1563" t="s">
        <v>1373</v>
      </c>
      <c r="I388" s="1564"/>
      <c r="J388" s="1757"/>
      <c r="K388" s="2134"/>
      <c r="L388" s="2135"/>
      <c r="M388" s="2135"/>
      <c r="N388" s="2136"/>
      <c r="O388" s="463"/>
      <c r="P388" s="464"/>
    </row>
    <row r="389" spans="1:16" ht="33" customHeight="1">
      <c r="A389" s="281"/>
      <c r="B389" s="225"/>
      <c r="C389" s="225" t="s">
        <v>790</v>
      </c>
      <c r="D389" s="1414" t="s">
        <v>6221</v>
      </c>
      <c r="E389" s="1414"/>
      <c r="F389" s="1414"/>
      <c r="G389" s="1415"/>
      <c r="H389" s="1563" t="s">
        <v>3333</v>
      </c>
      <c r="I389" s="1564"/>
      <c r="J389" s="1757"/>
      <c r="K389" s="2134"/>
      <c r="L389" s="2135"/>
      <c r="M389" s="2135"/>
      <c r="N389" s="2136"/>
      <c r="O389" s="463"/>
      <c r="P389" s="464"/>
    </row>
    <row r="390" spans="1:16" ht="33.75" customHeight="1">
      <c r="A390" s="281"/>
      <c r="B390" s="225"/>
      <c r="C390" s="225" t="s">
        <v>535</v>
      </c>
      <c r="D390" s="1414" t="s">
        <v>1375</v>
      </c>
      <c r="E390" s="1414"/>
      <c r="F390" s="1414"/>
      <c r="G390" s="1415"/>
      <c r="H390" s="1563" t="s">
        <v>5581</v>
      </c>
      <c r="I390" s="1564"/>
      <c r="J390" s="1757"/>
      <c r="K390" s="2134"/>
      <c r="L390" s="2135"/>
      <c r="M390" s="2135"/>
      <c r="N390" s="2136"/>
      <c r="O390" s="463"/>
      <c r="P390" s="464"/>
    </row>
    <row r="391" spans="1:16" ht="31.5" customHeight="1">
      <c r="B391" s="1939" t="s">
        <v>791</v>
      </c>
      <c r="C391" s="1940"/>
      <c r="D391" s="1940"/>
      <c r="E391" s="1940"/>
      <c r="F391" s="1940"/>
      <c r="G391" s="1940"/>
      <c r="H391" s="1940"/>
      <c r="I391" s="1940"/>
      <c r="J391" s="1940"/>
      <c r="K391" s="1940"/>
      <c r="L391" s="1940"/>
      <c r="M391" s="1940"/>
      <c r="N391" s="1940"/>
      <c r="O391" s="1940"/>
      <c r="P391" s="465"/>
    </row>
    <row r="392" spans="1:16" ht="15"/>
    <row r="393" spans="1:16" ht="15"/>
  </sheetData>
  <protectedRanges>
    <protectedRange algorithmName="SHA-512" hashValue="Vy4WNnMLetCeG+ng9ui6x3+uqKOOyXkr9ydS0hpE1nBblJqWNCsRpMCB+kdhYYAjvYZVZFDOlkpNDEp6qTa4+w==" saltValue="f8i8fDNrQTExav3GvUuKAA==" spinCount="100000" sqref="J59:J65" name="Range1"/>
  </protectedRanges>
  <mergeCells count="883">
    <mergeCell ref="F1:N1"/>
    <mergeCell ref="F2:G2"/>
    <mergeCell ref="B4:N4"/>
    <mergeCell ref="J10:K10"/>
    <mergeCell ref="L10:N10"/>
    <mergeCell ref="C11:H11"/>
    <mergeCell ref="J11:K11"/>
    <mergeCell ref="L11:N11"/>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2"/>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49:E49"/>
    <mergeCell ref="G49:H49"/>
    <mergeCell ref="I49:J49"/>
    <mergeCell ref="K49:L49"/>
    <mergeCell ref="B50:P50"/>
    <mergeCell ref="C51:E51"/>
    <mergeCell ref="G51:H51"/>
    <mergeCell ref="I51:J51"/>
    <mergeCell ref="K51:L51"/>
    <mergeCell ref="C54:E54"/>
    <mergeCell ref="G54:H54"/>
    <mergeCell ref="I54:J54"/>
    <mergeCell ref="K54:L54"/>
    <mergeCell ref="L65:N65"/>
    <mergeCell ref="B58:N58"/>
    <mergeCell ref="C59:I59"/>
    <mergeCell ref="C55:E55"/>
    <mergeCell ref="G55:H55"/>
    <mergeCell ref="I55:J55"/>
    <mergeCell ref="K55:L55"/>
    <mergeCell ref="C52:E52"/>
    <mergeCell ref="G52:H52"/>
    <mergeCell ref="I52:J52"/>
    <mergeCell ref="K52:L52"/>
    <mergeCell ref="C53:E53"/>
    <mergeCell ref="G53:H53"/>
    <mergeCell ref="I53:J53"/>
    <mergeCell ref="K53:L53"/>
    <mergeCell ref="C56:E56"/>
    <mergeCell ref="G56:H56"/>
    <mergeCell ref="I56:J56"/>
    <mergeCell ref="K56:L56"/>
    <mergeCell ref="C57:E57"/>
    <mergeCell ref="G57:H57"/>
    <mergeCell ref="I57:J57"/>
    <mergeCell ref="K57:L57"/>
    <mergeCell ref="L62:N62"/>
    <mergeCell ref="L59:N59"/>
    <mergeCell ref="C66:J66"/>
    <mergeCell ref="K66:K71"/>
    <mergeCell ref="L66:N71"/>
    <mergeCell ref="O66:O71"/>
    <mergeCell ref="P66:P71"/>
    <mergeCell ref="C67:I67"/>
    <mergeCell ref="C68:I68"/>
    <mergeCell ref="C69:I69"/>
    <mergeCell ref="C70:I70"/>
    <mergeCell ref="C71:F71"/>
    <mergeCell ref="G71:J71"/>
    <mergeCell ref="O59:O65"/>
    <mergeCell ref="P59:P65"/>
    <mergeCell ref="C60:I60"/>
    <mergeCell ref="L60:N60"/>
    <mergeCell ref="C61:I61"/>
    <mergeCell ref="L61:N61"/>
    <mergeCell ref="C62:I62"/>
    <mergeCell ref="C63:I63"/>
    <mergeCell ref="L63:N63"/>
    <mergeCell ref="C64:I64"/>
    <mergeCell ref="L64:N64"/>
    <mergeCell ref="C65:I65"/>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P84:P89"/>
    <mergeCell ref="B85:E89"/>
    <mergeCell ref="F85:H85"/>
    <mergeCell ref="I85:J85"/>
    <mergeCell ref="K85:N85"/>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137"/>
    <mergeCell ref="B92:F93"/>
    <mergeCell ref="G92:N92"/>
    <mergeCell ref="K93:N93"/>
    <mergeCell ref="C94:J94"/>
    <mergeCell ref="K94:N96"/>
    <mergeCell ref="C95:F95"/>
    <mergeCell ref="C103:J103"/>
    <mergeCell ref="K103:N105"/>
    <mergeCell ref="C104:F104"/>
    <mergeCell ref="C105:F105"/>
    <mergeCell ref="C106:J106"/>
    <mergeCell ref="K106:N108"/>
    <mergeCell ref="C107:F107"/>
    <mergeCell ref="C108:F108"/>
    <mergeCell ref="C96:F96"/>
    <mergeCell ref="C97:J97"/>
    <mergeCell ref="K97:N99"/>
    <mergeCell ref="C98:F98"/>
    <mergeCell ref="C99:F99"/>
    <mergeCell ref="C100:J100"/>
    <mergeCell ref="K100:N102"/>
    <mergeCell ref="C101:F101"/>
    <mergeCell ref="C102:F102"/>
    <mergeCell ref="C115:J115"/>
    <mergeCell ref="K115:N117"/>
    <mergeCell ref="C116:F116"/>
    <mergeCell ref="C117:F117"/>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27:J127"/>
    <mergeCell ref="K127:N129"/>
    <mergeCell ref="C128:F128"/>
    <mergeCell ref="C129:F129"/>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J133"/>
    <mergeCell ref="K133:N136"/>
    <mergeCell ref="C134:D134"/>
    <mergeCell ref="E134:J134"/>
    <mergeCell ref="C135:F135"/>
    <mergeCell ref="C136:F136"/>
    <mergeCell ref="H143:J143"/>
    <mergeCell ref="C144:G144"/>
    <mergeCell ref="H144:J144"/>
    <mergeCell ref="C145:G145"/>
    <mergeCell ref="H145:J145"/>
    <mergeCell ref="O145:O146"/>
    <mergeCell ref="B140:P140"/>
    <mergeCell ref="C141:G141"/>
    <mergeCell ref="H141:J141"/>
    <mergeCell ref="K141:K148"/>
    <mergeCell ref="L141:N148"/>
    <mergeCell ref="O141:O144"/>
    <mergeCell ref="P141:P144"/>
    <mergeCell ref="C142:G142"/>
    <mergeCell ref="H142:J142"/>
    <mergeCell ref="C143:G143"/>
    <mergeCell ref="P145:P146"/>
    <mergeCell ref="C146:G146"/>
    <mergeCell ref="H146:J146"/>
    <mergeCell ref="C147:G147"/>
    <mergeCell ref="H147:J147"/>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M151:N151"/>
    <mergeCell ref="C152:F152"/>
    <mergeCell ref="G152:I152"/>
    <mergeCell ref="J152:L152"/>
    <mergeCell ref="M152:N152"/>
    <mergeCell ref="D153:F153"/>
    <mergeCell ref="G153:I153"/>
    <mergeCell ref="J153:L153"/>
    <mergeCell ref="M153:N153"/>
    <mergeCell ref="C156:F156"/>
    <mergeCell ref="G156:I156"/>
    <mergeCell ref="J156:L156"/>
    <mergeCell ref="M156:N156"/>
    <mergeCell ref="C157:F157"/>
    <mergeCell ref="G157:I157"/>
    <mergeCell ref="J157:L157"/>
    <mergeCell ref="M157:N157"/>
    <mergeCell ref="D154:F154"/>
    <mergeCell ref="G154:I154"/>
    <mergeCell ref="J154:L154"/>
    <mergeCell ref="M154:N154"/>
    <mergeCell ref="C155:F155"/>
    <mergeCell ref="G155:I155"/>
    <mergeCell ref="J155:L155"/>
    <mergeCell ref="M155:N155"/>
    <mergeCell ref="C160:F160"/>
    <mergeCell ref="G160:I160"/>
    <mergeCell ref="J160:L160"/>
    <mergeCell ref="M160:N160"/>
    <mergeCell ref="C161:F161"/>
    <mergeCell ref="G161:I161"/>
    <mergeCell ref="J161:L161"/>
    <mergeCell ref="M161:N161"/>
    <mergeCell ref="C158:F158"/>
    <mergeCell ref="G158:I158"/>
    <mergeCell ref="J158:L158"/>
    <mergeCell ref="M158:N158"/>
    <mergeCell ref="C159:F159"/>
    <mergeCell ref="G159:I159"/>
    <mergeCell ref="J159:L159"/>
    <mergeCell ref="M159:N159"/>
    <mergeCell ref="C164:F164"/>
    <mergeCell ref="G164:I164"/>
    <mergeCell ref="J164:L164"/>
    <mergeCell ref="M164:N164"/>
    <mergeCell ref="C165:E165"/>
    <mergeCell ref="H165:I165"/>
    <mergeCell ref="J165:L165"/>
    <mergeCell ref="M165:N165"/>
    <mergeCell ref="C162:F162"/>
    <mergeCell ref="G162:I162"/>
    <mergeCell ref="J162:L162"/>
    <mergeCell ref="M162:N162"/>
    <mergeCell ref="C163:F163"/>
    <mergeCell ref="G163:I163"/>
    <mergeCell ref="J163:L163"/>
    <mergeCell ref="M163:N163"/>
    <mergeCell ref="B166:N166"/>
    <mergeCell ref="C167:E167"/>
    <mergeCell ref="G167:K167"/>
    <mergeCell ref="L167:N167"/>
    <mergeCell ref="O167:O178"/>
    <mergeCell ref="P167:P178"/>
    <mergeCell ref="C168:E168"/>
    <mergeCell ref="G168:K168"/>
    <mergeCell ref="L168:N168"/>
    <mergeCell ref="C169:E169"/>
    <mergeCell ref="C172:E172"/>
    <mergeCell ref="G172:K172"/>
    <mergeCell ref="L172:N172"/>
    <mergeCell ref="C173:E173"/>
    <mergeCell ref="G173:K173"/>
    <mergeCell ref="L173:N173"/>
    <mergeCell ref="G169:K169"/>
    <mergeCell ref="L169:N169"/>
    <mergeCell ref="C170:E170"/>
    <mergeCell ref="G170:K170"/>
    <mergeCell ref="L170:N170"/>
    <mergeCell ref="C171:E171"/>
    <mergeCell ref="G171:K171"/>
    <mergeCell ref="L171:N171"/>
    <mergeCell ref="C176:E176"/>
    <mergeCell ref="G176:K176"/>
    <mergeCell ref="L176:N176"/>
    <mergeCell ref="C177:E177"/>
    <mergeCell ref="G177:K177"/>
    <mergeCell ref="L177:N177"/>
    <mergeCell ref="C174:E174"/>
    <mergeCell ref="G174:K174"/>
    <mergeCell ref="L174:N174"/>
    <mergeCell ref="C175:E175"/>
    <mergeCell ref="G175:K175"/>
    <mergeCell ref="L175:N175"/>
    <mergeCell ref="C178:E178"/>
    <mergeCell ref="G178:K178"/>
    <mergeCell ref="L178:N178"/>
    <mergeCell ref="C179:E179"/>
    <mergeCell ref="G179:N179"/>
    <mergeCell ref="O179:O190"/>
    <mergeCell ref="G184:N184"/>
    <mergeCell ref="C185:E185"/>
    <mergeCell ref="G185:N185"/>
    <mergeCell ref="C186:E186"/>
    <mergeCell ref="G186:N186"/>
    <mergeCell ref="C187:E187"/>
    <mergeCell ref="G187:N187"/>
    <mergeCell ref="C188:E188"/>
    <mergeCell ref="G188:N188"/>
    <mergeCell ref="C189:E189"/>
    <mergeCell ref="G189:N189"/>
    <mergeCell ref="P179:P190"/>
    <mergeCell ref="C180:E180"/>
    <mergeCell ref="G180:N180"/>
    <mergeCell ref="C181:E181"/>
    <mergeCell ref="G181:N181"/>
    <mergeCell ref="C182:E182"/>
    <mergeCell ref="G182:N182"/>
    <mergeCell ref="C183:E183"/>
    <mergeCell ref="G183:N183"/>
    <mergeCell ref="C184:E184"/>
    <mergeCell ref="C190:E190"/>
    <mergeCell ref="G190:N190"/>
    <mergeCell ref="L191:N191"/>
    <mergeCell ref="O191:O202"/>
    <mergeCell ref="C195:E195"/>
    <mergeCell ref="G195:K195"/>
    <mergeCell ref="L195:N195"/>
    <mergeCell ref="C196:E196"/>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F259"/>
    <mergeCell ref="H259:N259"/>
    <mergeCell ref="C260:E260"/>
    <mergeCell ref="H260:N260"/>
    <mergeCell ref="O263:O267"/>
    <mergeCell ref="P263:P267"/>
    <mergeCell ref="C264:E264"/>
    <mergeCell ref="C265:E265"/>
    <mergeCell ref="C266:E266"/>
    <mergeCell ref="C267:E267"/>
    <mergeCell ref="C261:E261"/>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H341:I341"/>
    <mergeCell ref="J341:K341"/>
    <mergeCell ref="C337:K337"/>
    <mergeCell ref="D338:I338"/>
    <mergeCell ref="J338:K338"/>
    <mergeCell ref="D339:I339"/>
    <mergeCell ref="J339:K339"/>
    <mergeCell ref="D340:G340"/>
    <mergeCell ref="H340:I340"/>
    <mergeCell ref="J340:K340"/>
    <mergeCell ref="D334:G334"/>
    <mergeCell ref="H334:I334"/>
    <mergeCell ref="J334:K334"/>
    <mergeCell ref="H335:I335"/>
    <mergeCell ref="J335:K335"/>
    <mergeCell ref="D336:I336"/>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K365"/>
    <mergeCell ref="C373:G373"/>
    <mergeCell ref="J373:N373"/>
    <mergeCell ref="C374:G374"/>
    <mergeCell ref="J374:N374"/>
    <mergeCell ref="O374:O375"/>
    <mergeCell ref="P374:P375"/>
    <mergeCell ref="C375:G375"/>
    <mergeCell ref="H375:N375"/>
    <mergeCell ref="D370:G370"/>
    <mergeCell ref="H370:I370"/>
    <mergeCell ref="J370:K370"/>
    <mergeCell ref="H371:K371"/>
    <mergeCell ref="D372:I372"/>
    <mergeCell ref="J372:K372"/>
    <mergeCell ref="P324:P372"/>
    <mergeCell ref="C325:K325"/>
    <mergeCell ref="L325:L372"/>
    <mergeCell ref="M325:N372"/>
    <mergeCell ref="D326:I326"/>
    <mergeCell ref="J326:K326"/>
    <mergeCell ref="D327:I327"/>
    <mergeCell ref="J327:K327"/>
    <mergeCell ref="D328:G328"/>
    <mergeCell ref="H328:I328"/>
    <mergeCell ref="B378:G378"/>
    <mergeCell ref="H378:N378"/>
    <mergeCell ref="O378:P378"/>
    <mergeCell ref="B379:P379"/>
    <mergeCell ref="C380:G380"/>
    <mergeCell ref="H380:I380"/>
    <mergeCell ref="K380:N380"/>
    <mergeCell ref="C376:G376"/>
    <mergeCell ref="H376:I376"/>
    <mergeCell ref="J376:J377"/>
    <mergeCell ref="K376:N377"/>
    <mergeCell ref="O376:O377"/>
    <mergeCell ref="P376:P377"/>
    <mergeCell ref="C377:G377"/>
    <mergeCell ref="H377:I377"/>
    <mergeCell ref="C384:G384"/>
    <mergeCell ref="H384:I384"/>
    <mergeCell ref="K384:N384"/>
    <mergeCell ref="C385:G385"/>
    <mergeCell ref="H385:I385"/>
    <mergeCell ref="K385:N385"/>
    <mergeCell ref="C381:G381"/>
    <mergeCell ref="H381:I381"/>
    <mergeCell ref="K381:N381"/>
    <mergeCell ref="C382:G382"/>
    <mergeCell ref="H382:I382"/>
    <mergeCell ref="J382:J383"/>
    <mergeCell ref="K382:N382"/>
    <mergeCell ref="D383:G383"/>
    <mergeCell ref="H383:I383"/>
    <mergeCell ref="K383:N383"/>
    <mergeCell ref="D390:G390"/>
    <mergeCell ref="H390:I390"/>
    <mergeCell ref="B391:O391"/>
    <mergeCell ref="C386:G386"/>
    <mergeCell ref="H386:I386"/>
    <mergeCell ref="K386:N386"/>
    <mergeCell ref="C387:I387"/>
    <mergeCell ref="J387:J390"/>
    <mergeCell ref="K387:N390"/>
    <mergeCell ref="D388:G388"/>
    <mergeCell ref="H388:I388"/>
    <mergeCell ref="D389:G389"/>
    <mergeCell ref="H389:I389"/>
  </mergeCells>
  <phoneticPr fontId="15" type="noConversion"/>
  <conditionalFormatting sqref="F73:F75">
    <cfRule type="containsBlanks" dxfId="397" priority="173">
      <formula>LEN(TRIM(F73))=0</formula>
    </cfRule>
  </conditionalFormatting>
  <conditionalFormatting sqref="F77:F81">
    <cfRule type="containsBlanks" dxfId="396" priority="140">
      <formula>LEN(TRIM(F77))=0</formula>
    </cfRule>
  </conditionalFormatting>
  <conditionalFormatting sqref="F180:F190">
    <cfRule type="containsBlanks" dxfId="395" priority="174">
      <formula>LEN(TRIM(F180))=0</formula>
    </cfRule>
  </conditionalFormatting>
  <conditionalFormatting sqref="F257:F258">
    <cfRule type="containsBlanks" dxfId="394" priority="179">
      <formula>LEN(TRIM(F257))=0</formula>
    </cfRule>
  </conditionalFormatting>
  <conditionalFormatting sqref="F260">
    <cfRule type="expression" dxfId="393" priority="39">
      <formula>AND(F258="No",#REF!="No")</formula>
    </cfRule>
  </conditionalFormatting>
  <conditionalFormatting sqref="F260:F267">
    <cfRule type="containsBlanks" dxfId="392" priority="178">
      <formula>LEN(TRIM(F260))=0</formula>
    </cfRule>
  </conditionalFormatting>
  <conditionalFormatting sqref="F261">
    <cfRule type="expression" dxfId="391" priority="13">
      <formula>AND(F258="No",#REF!="No")</formula>
    </cfRule>
  </conditionalFormatting>
  <conditionalFormatting sqref="F262">
    <cfRule type="expression" dxfId="390" priority="12">
      <formula>AND(F258="No",#REF!="No")</formula>
    </cfRule>
  </conditionalFormatting>
  <conditionalFormatting sqref="F264:F267">
    <cfRule type="expression" dxfId="389" priority="64">
      <formula>$F$263="No"</formula>
    </cfRule>
  </conditionalFormatting>
  <conditionalFormatting sqref="F273:F277">
    <cfRule type="containsBlanks" dxfId="388" priority="164">
      <formula>LEN(TRIM(F273))=0</formula>
    </cfRule>
  </conditionalFormatting>
  <conditionalFormatting sqref="F81:G81">
    <cfRule type="expression" dxfId="387" priority="43">
      <formula>OR($F$80="No",$F$80="Don't know",$F$80="Not applicable")</formula>
    </cfRule>
  </conditionalFormatting>
  <conditionalFormatting sqref="F250:G250 F251 F252:G252 F253 F254:G254">
    <cfRule type="containsBlanks" dxfId="386" priority="161">
      <formula>LEN(TRIM(F250))=0</formula>
    </cfRule>
  </conditionalFormatting>
  <conditionalFormatting sqref="F86:J86">
    <cfRule type="containsBlanks" dxfId="385" priority="99">
      <formula>LEN(TRIM(F86))=0</formula>
    </cfRule>
  </conditionalFormatting>
  <conditionalFormatting sqref="F226:J226">
    <cfRule type="expression" dxfId="384" priority="57">
      <formula>OR($H$225="No",$H$225="Don't know",$H$225="Not applicable (no fees)")</formula>
    </cfRule>
  </conditionalFormatting>
  <conditionalFormatting sqref="F228:J228">
    <cfRule type="expression" dxfId="383" priority="56">
      <formula>$H$227="No"</formula>
    </cfRule>
  </conditionalFormatting>
  <conditionalFormatting sqref="F45:M45">
    <cfRule type="expression" dxfId="382" priority="88">
      <formula>OR($I$42="No",$I$42="Don't know")</formula>
    </cfRule>
  </conditionalFormatting>
  <conditionalFormatting sqref="F47:M47 F45:M45">
    <cfRule type="containsBlanks" dxfId="381" priority="111">
      <formula>LEN(TRIM(F45))=0</formula>
    </cfRule>
  </conditionalFormatting>
  <conditionalFormatting sqref="F47:M47">
    <cfRule type="expression" dxfId="380" priority="89">
      <formula>OR($I$42="No",$I$42="Don't know")</formula>
    </cfRule>
  </conditionalFormatting>
  <conditionalFormatting sqref="F52:M56">
    <cfRule type="containsBlanks" dxfId="379" priority="1">
      <formula>LEN(TRIM(F52))=0</formula>
    </cfRule>
  </conditionalFormatting>
  <conditionalFormatting sqref="F8:N8">
    <cfRule type="expression" dxfId="378" priority="86">
      <formula>OR($I$6="No",$I$6="Don't know")</formula>
    </cfRule>
    <cfRule type="containsBlanks" dxfId="377" priority="199">
      <formula>LEN(TRIM(F8))=0</formula>
    </cfRule>
    <cfRule type="expression" dxfId="376" priority="203">
      <formula>$N$13="No"</formula>
    </cfRule>
    <cfRule type="expression" dxfId="375" priority="204">
      <formula>$N$13="Not applicable"</formula>
    </cfRule>
    <cfRule type="expression" dxfId="374" priority="205">
      <formula>$N$13="Don't know"</formula>
    </cfRule>
  </conditionalFormatting>
  <conditionalFormatting sqref="F86:N89">
    <cfRule type="expression" dxfId="373" priority="83">
      <formula>OR($H$84="No",$H$84="Don't know")</formula>
    </cfRule>
  </conditionalFormatting>
  <conditionalFormatting sqref="G38:G39">
    <cfRule type="expression" dxfId="372" priority="98">
      <formula>$J$35="No"</formula>
    </cfRule>
  </conditionalFormatting>
  <conditionalFormatting sqref="G139">
    <cfRule type="containsBlanks" dxfId="371" priority="195">
      <formula>LEN(TRIM(G139))=0</formula>
    </cfRule>
  </conditionalFormatting>
  <conditionalFormatting sqref="G256">
    <cfRule type="containsBlanks" dxfId="370" priority="160">
      <formula>LEN(TRIM(G256))=0</formula>
    </cfRule>
  </conditionalFormatting>
  <conditionalFormatting sqref="G271 F273:G277">
    <cfRule type="expression" dxfId="369" priority="63">
      <formula>OR($G$269="No",$G$269="Don't know")</formula>
    </cfRule>
  </conditionalFormatting>
  <conditionalFormatting sqref="G271 G269">
    <cfRule type="containsBlanks" dxfId="368" priority="163">
      <formula>LEN(TRIM(G269))=0</formula>
    </cfRule>
  </conditionalFormatting>
  <conditionalFormatting sqref="G151:I154">
    <cfRule type="expression" dxfId="367" priority="82">
      <formula>OR($I$94="No",$I$94="Don't know")</formula>
    </cfRule>
  </conditionalFormatting>
  <conditionalFormatting sqref="G155:I156">
    <cfRule type="expression" dxfId="366" priority="80">
      <formula>OR($I$103="No",$I$103="Don't know")</formula>
    </cfRule>
  </conditionalFormatting>
  <conditionalFormatting sqref="G157:I158">
    <cfRule type="expression" dxfId="365" priority="79">
      <formula>OR($I$109="No",$I$109="Don't know")</formula>
    </cfRule>
  </conditionalFormatting>
  <conditionalFormatting sqref="G159:I159">
    <cfRule type="expression" dxfId="364" priority="78">
      <formula>OR($I$115="No",$I$115="Don't know")</formula>
    </cfRule>
  </conditionalFormatting>
  <conditionalFormatting sqref="G160:I161">
    <cfRule type="expression" dxfId="363" priority="77">
      <formula>OR($I$118="No",$I$118="Don't know")</formula>
    </cfRule>
  </conditionalFormatting>
  <conditionalFormatting sqref="G162:I163">
    <cfRule type="expression" dxfId="362" priority="75">
      <formula>OR($I$124="No",$I$124="Don't know")</formula>
    </cfRule>
  </conditionalFormatting>
  <conditionalFormatting sqref="G164:I164">
    <cfRule type="expression" dxfId="361" priority="73">
      <formula>OR($I$130="No",$I$130="Don't know")</formula>
    </cfRule>
  </conditionalFormatting>
  <conditionalFormatting sqref="G38:J39">
    <cfRule type="expression" dxfId="360" priority="84">
      <formula>OR($J$35="No",$J$35="Don't know")</formula>
    </cfRule>
    <cfRule type="containsBlanks" dxfId="359" priority="197">
      <formula>LEN(TRIM(G38))=0</formula>
    </cfRule>
  </conditionalFormatting>
  <conditionalFormatting sqref="G71:J71 F73:G75 F77:G81">
    <cfRule type="expression" dxfId="358" priority="44">
      <formula>($J$59=0)</formula>
    </cfRule>
  </conditionalFormatting>
  <conditionalFormatting sqref="G71:J71">
    <cfRule type="expression" dxfId="357" priority="46">
      <formula>OR($J$70="No",$J$70="Don't know",$J$70="Not applicable")</formula>
    </cfRule>
    <cfRule type="containsBlanks" dxfId="356" priority="162">
      <formula>LEN(TRIM(G71))=0</formula>
    </cfRule>
  </conditionalFormatting>
  <conditionalFormatting sqref="G95:J96">
    <cfRule type="containsBlanks" dxfId="355" priority="41">
      <formula>LEN(TRIM(G95))=0</formula>
    </cfRule>
  </conditionalFormatting>
  <conditionalFormatting sqref="G98:J99">
    <cfRule type="containsBlanks" dxfId="354" priority="37">
      <formula>LEN(TRIM(G98))=0</formula>
    </cfRule>
  </conditionalFormatting>
  <conditionalFormatting sqref="G101:J102">
    <cfRule type="containsBlanks" dxfId="353" priority="36">
      <formula>LEN(TRIM(G101))=0</formula>
    </cfRule>
  </conditionalFormatting>
  <conditionalFormatting sqref="G104:J105">
    <cfRule type="containsBlanks" dxfId="352" priority="35">
      <formula>LEN(TRIM(G104))=0</formula>
    </cfRule>
  </conditionalFormatting>
  <conditionalFormatting sqref="G107:J108">
    <cfRule type="containsBlanks" dxfId="351" priority="34">
      <formula>LEN(TRIM(G107))=0</formula>
    </cfRule>
  </conditionalFormatting>
  <conditionalFormatting sqref="G110:J111">
    <cfRule type="containsBlanks" dxfId="350" priority="33">
      <formula>LEN(TRIM(G110))=0</formula>
    </cfRule>
  </conditionalFormatting>
  <conditionalFormatting sqref="G113:J114">
    <cfRule type="containsBlanks" dxfId="349" priority="32">
      <formula>LEN(TRIM(G113))=0</formula>
    </cfRule>
  </conditionalFormatting>
  <conditionalFormatting sqref="G116:J117">
    <cfRule type="containsBlanks" dxfId="348" priority="31">
      <formula>LEN(TRIM(G116))=0</formula>
    </cfRule>
  </conditionalFormatting>
  <conditionalFormatting sqref="G119:J120">
    <cfRule type="containsBlanks" dxfId="347" priority="30">
      <formula>LEN(TRIM(G119))=0</formula>
    </cfRule>
  </conditionalFormatting>
  <conditionalFormatting sqref="G122:J123">
    <cfRule type="containsBlanks" dxfId="346" priority="29">
      <formula>LEN(TRIM(G122))=0</formula>
    </cfRule>
  </conditionalFormatting>
  <conditionalFormatting sqref="G125:J126">
    <cfRule type="containsBlanks" dxfId="345" priority="28">
      <formula>LEN(TRIM(G125))=0</formula>
    </cfRule>
  </conditionalFormatting>
  <conditionalFormatting sqref="G128:J129">
    <cfRule type="containsBlanks" dxfId="344" priority="27">
      <formula>LEN(TRIM(G128))=0</formula>
    </cfRule>
  </conditionalFormatting>
  <conditionalFormatting sqref="G131:J132">
    <cfRule type="containsBlanks" dxfId="343" priority="26">
      <formula>LEN(TRIM(G131))=0</formula>
    </cfRule>
  </conditionalFormatting>
  <conditionalFormatting sqref="G168:K178">
    <cfRule type="expression" dxfId="342" priority="4">
      <formula>OR($F168="No",$F168="Don't know")</formula>
    </cfRule>
  </conditionalFormatting>
  <conditionalFormatting sqref="G180:N190">
    <cfRule type="expression" dxfId="341" priority="3">
      <formula>OR($F180="No",$F180="Don't know")</formula>
    </cfRule>
  </conditionalFormatting>
  <conditionalFormatting sqref="G192:N202">
    <cfRule type="expression" dxfId="340" priority="68">
      <formula>OR($F192="No",$F192="Don't know")</formula>
    </cfRule>
  </conditionalFormatting>
  <conditionalFormatting sqref="G204:N214">
    <cfRule type="expression" dxfId="339" priority="2">
      <formula>OR($F204="No",$F204="Don't know")</formula>
    </cfRule>
  </conditionalFormatting>
  <conditionalFormatting sqref="H141">
    <cfRule type="containsBlanks" dxfId="338" priority="8">
      <formula>LEN(TRIM(H141))=0</formula>
    </cfRule>
  </conditionalFormatting>
  <conditionalFormatting sqref="H141:H144">
    <cfRule type="expression" dxfId="337" priority="6">
      <formula>#REF!="Don't know"</formula>
    </cfRule>
    <cfRule type="expression" dxfId="336" priority="7">
      <formula>#REF!="No"</formula>
    </cfRule>
  </conditionalFormatting>
  <conditionalFormatting sqref="H142">
    <cfRule type="containsBlanks" dxfId="335" priority="113">
      <formula>LEN(TRIM(H142))=0</formula>
    </cfRule>
  </conditionalFormatting>
  <conditionalFormatting sqref="H143">
    <cfRule type="containsBlanks" dxfId="334" priority="114">
      <formula>LEN(TRIM(H143))=0</formula>
    </cfRule>
  </conditionalFormatting>
  <conditionalFormatting sqref="H144:H145">
    <cfRule type="containsBlanks" dxfId="333" priority="112">
      <formula>LEN(TRIM(H144))=0</formula>
    </cfRule>
  </conditionalFormatting>
  <conditionalFormatting sqref="H145">
    <cfRule type="expression" dxfId="332" priority="188">
      <formula>#REF!="Don't know"</formula>
    </cfRule>
    <cfRule type="expression" dxfId="331" priority="189">
      <formula>#REF!="No"</formula>
    </cfRule>
  </conditionalFormatting>
  <conditionalFormatting sqref="H147 K141">
    <cfRule type="expression" dxfId="330" priority="191">
      <formula>#REF!="Don't know"</formula>
    </cfRule>
    <cfRule type="expression" dxfId="329" priority="192">
      <formula>#REF!="No"</formula>
    </cfRule>
  </conditionalFormatting>
  <conditionalFormatting sqref="H147">
    <cfRule type="containsBlanks" dxfId="328" priority="190">
      <formula>LEN(TRIM(H147))=0</formula>
    </cfRule>
  </conditionalFormatting>
  <conditionalFormatting sqref="H215">
    <cfRule type="containsBlanks" dxfId="327" priority="167">
      <formula>LEN(TRIM(H215))=0</formula>
    </cfRule>
    <cfRule type="expression" dxfId="326" priority="168">
      <formula>#REF!="Don't know"</formula>
    </cfRule>
    <cfRule type="expression" dxfId="325" priority="169">
      <formula>#REF!="No"</formula>
    </cfRule>
  </conditionalFormatting>
  <conditionalFormatting sqref="H217:H220">
    <cfRule type="containsBlanks" dxfId="324" priority="170">
      <formula>LEN(TRIM(H217))=0</formula>
    </cfRule>
    <cfRule type="expression" dxfId="323" priority="171">
      <formula>$H$148="Don't know"</formula>
    </cfRule>
    <cfRule type="expression" dxfId="322" priority="172">
      <formula>$H$148="no"</formula>
    </cfRule>
  </conditionalFormatting>
  <conditionalFormatting sqref="H223:H225">
    <cfRule type="containsBlanks" dxfId="321" priority="139">
      <formula>LEN(TRIM(H223))=0</formula>
    </cfRule>
  </conditionalFormatting>
  <conditionalFormatting sqref="H227">
    <cfRule type="containsBlanks" dxfId="320" priority="138">
      <formula>LEN(TRIM(H227))=0</formula>
    </cfRule>
  </conditionalFormatting>
  <conditionalFormatting sqref="H315">
    <cfRule type="expression" dxfId="319" priority="38">
      <formula>H314 = "No"</formula>
    </cfRule>
  </conditionalFormatting>
  <conditionalFormatting sqref="H317:H318">
    <cfRule type="containsBlanks" dxfId="318" priority="184">
      <formula>LEN(TRIM(H317))=0</formula>
    </cfRule>
  </conditionalFormatting>
  <conditionalFormatting sqref="H320">
    <cfRule type="containsBlanks" dxfId="317" priority="180">
      <formula>LEN(TRIM(H320))=0</formula>
    </cfRule>
  </conditionalFormatting>
  <conditionalFormatting sqref="H373:H374">
    <cfRule type="containsBlanks" dxfId="316" priority="149">
      <formula>LEN(TRIM(H373))=0</formula>
    </cfRule>
  </conditionalFormatting>
  <conditionalFormatting sqref="H377 H376:I376">
    <cfRule type="containsBlanks" dxfId="315" priority="165">
      <formula>LEN(TRIM(H376))=0</formula>
    </cfRule>
  </conditionalFormatting>
  <conditionalFormatting sqref="H380:H386">
    <cfRule type="containsBlanks" dxfId="314" priority="48">
      <formula>LEN(TRIM(H380))=0</formula>
    </cfRule>
    <cfRule type="containsBlanks" priority="49">
      <formula>LEN(TRIM(H380))=0</formula>
    </cfRule>
  </conditionalFormatting>
  <conditionalFormatting sqref="H388:H390">
    <cfRule type="containsBlanks" dxfId="313" priority="50">
      <formula>LEN(TRIM(H388))=0</formula>
    </cfRule>
    <cfRule type="containsBlanks" priority="51">
      <formula>LEN(TRIM(H388))=0</formula>
    </cfRule>
  </conditionalFormatting>
  <conditionalFormatting sqref="H281:I284">
    <cfRule type="containsBlanks" dxfId="312" priority="11">
      <formula>LEN(TRIM(H281))=0</formula>
    </cfRule>
  </conditionalFormatting>
  <conditionalFormatting sqref="H376:I376 H377">
    <cfRule type="containsBlanks" priority="166">
      <formula>LEN(TRIM(H376))=0</formula>
    </cfRule>
  </conditionalFormatting>
  <conditionalFormatting sqref="H377:I377">
    <cfRule type="expression" dxfId="311" priority="42">
      <formula>OR($H$376="No PSE plan started/developed",$H$376="Don't know",$H$376="Yes PSE plan but no FP/RH component")</formula>
    </cfRule>
  </conditionalFormatting>
  <conditionalFormatting sqref="H381:I381">
    <cfRule type="expression" dxfId="310" priority="47">
      <formula>OR($H$380="No",$H$380="Don't know")</formula>
    </cfRule>
  </conditionalFormatting>
  <conditionalFormatting sqref="H141:J141">
    <cfRule type="expression" dxfId="309" priority="5">
      <formula>OR($G$111="No",$G$111="Don't know")</formula>
    </cfRule>
  </conditionalFormatting>
  <conditionalFormatting sqref="H142:J144">
    <cfRule type="expression" dxfId="308" priority="87">
      <formula>OR($G$139="No",$G$139="Don't know")</formula>
    </cfRule>
  </conditionalFormatting>
  <conditionalFormatting sqref="H146:J146">
    <cfRule type="expression" dxfId="307" priority="71">
      <formula>OR($H$145="No",$H$145="Don't know")</formula>
    </cfRule>
  </conditionalFormatting>
  <conditionalFormatting sqref="H148:J148">
    <cfRule type="expression" dxfId="306" priority="70">
      <formula>OR($H$147="No",$H$147="Don't know")</formula>
    </cfRule>
  </conditionalFormatting>
  <conditionalFormatting sqref="H217:J221">
    <cfRule type="expression" dxfId="305" priority="67">
      <formula>OR($H$215="No",$H$215="Don't know")</formula>
    </cfRule>
  </conditionalFormatting>
  <conditionalFormatting sqref="H225:J225">
    <cfRule type="expression" dxfId="304" priority="66">
      <formula>AND($H$223="No",$H$224="No")</formula>
    </cfRule>
  </conditionalFormatting>
  <conditionalFormatting sqref="H230:J231">
    <cfRule type="expression" dxfId="303" priority="65">
      <formula>AND($H$223="No",$H$224="No")</formula>
    </cfRule>
  </conditionalFormatting>
  <conditionalFormatting sqref="H231:J231">
    <cfRule type="expression" dxfId="302" priority="55">
      <formula>OR($H$230="No","Don't know")</formula>
    </cfRule>
  </conditionalFormatting>
  <conditionalFormatting sqref="H306:J306">
    <cfRule type="expression" dxfId="301" priority="61">
      <formula>OR($H$305="No",$H$305="Don't know")</formula>
    </cfRule>
  </conditionalFormatting>
  <conditionalFormatting sqref="H307:J307">
    <cfRule type="expression" dxfId="300" priority="62">
      <formula>OR($H$306="No",$H$306="Don't know",$H$305="No",$H$305="Don't know")</formula>
    </cfRule>
  </conditionalFormatting>
  <conditionalFormatting sqref="H315:J315">
    <cfRule type="containsBlanks" dxfId="299" priority="146">
      <formula>LEN(TRIM(H315))=0</formula>
    </cfRule>
  </conditionalFormatting>
  <conditionalFormatting sqref="H319:J319">
    <cfRule type="expression" dxfId="298" priority="60">
      <formula>OR($H$318="No",$H$318="Don't know")</formula>
    </cfRule>
    <cfRule type="containsBlanks" dxfId="297" priority="145">
      <formula>LEN(TRIM(H319))=0</formula>
    </cfRule>
  </conditionalFormatting>
  <conditionalFormatting sqref="H321:J321">
    <cfRule type="expression" dxfId="296" priority="59">
      <formula>OR($H$320="No",$H$320="Don't know",$H$320="Not applicable")</formula>
    </cfRule>
  </conditionalFormatting>
  <conditionalFormatting sqref="H322:J322">
    <cfRule type="expression" dxfId="295" priority="58">
      <formula>$H$320="Yes"</formula>
    </cfRule>
    <cfRule type="containsBlanks" dxfId="294" priority="144">
      <formula>LEN(TRIM(H322))=0</formula>
    </cfRule>
  </conditionalFormatting>
  <conditionalFormatting sqref="H375:N375">
    <cfRule type="expression" dxfId="293" priority="54">
      <formula>OR($H$374="No",$H$374="Don't know")</formula>
    </cfRule>
  </conditionalFormatting>
  <conditionalFormatting sqref="I6">
    <cfRule type="expression" dxfId="292" priority="134">
      <formula>$N$13="No"</formula>
    </cfRule>
    <cfRule type="expression" dxfId="291" priority="135">
      <formula>$N$13="Not applicable"</formula>
    </cfRule>
    <cfRule type="expression" dxfId="290" priority="136">
      <formula>$N$13="Don't know"</formula>
    </cfRule>
    <cfRule type="containsBlanks" dxfId="289" priority="137">
      <formula>LEN(TRIM(I6))=0</formula>
    </cfRule>
  </conditionalFormatting>
  <conditionalFormatting sqref="I10:I12">
    <cfRule type="expression" dxfId="288" priority="97">
      <formula>$I$6="No"</formula>
    </cfRule>
  </conditionalFormatting>
  <conditionalFormatting sqref="I10:I18">
    <cfRule type="containsBlanks" dxfId="287" priority="130">
      <formula>LEN(TRIM(I10))=0</formula>
    </cfRule>
    <cfRule type="expression" dxfId="286" priority="131">
      <formula>$N$13="No"</formula>
    </cfRule>
    <cfRule type="expression" dxfId="285" priority="132">
      <formula>$N$13="Not applicable"</formula>
    </cfRule>
    <cfRule type="expression" dxfId="284" priority="133">
      <formula>$N$13="Don't know"</formula>
    </cfRule>
  </conditionalFormatting>
  <conditionalFormatting sqref="I10:I23">
    <cfRule type="expression" dxfId="283" priority="90">
      <formula>OR($I$6="No",$I$6="Don't know")</formula>
    </cfRule>
  </conditionalFormatting>
  <conditionalFormatting sqref="I19:I23">
    <cfRule type="expression" dxfId="282" priority="91">
      <formula>$I$6="No"</formula>
    </cfRule>
    <cfRule type="containsBlanks" dxfId="281" priority="92">
      <formula>LEN(TRIM(I19))=0</formula>
    </cfRule>
    <cfRule type="expression" dxfId="280" priority="93">
      <formula>$N$13="No"</formula>
    </cfRule>
    <cfRule type="expression" dxfId="279" priority="94">
      <formula>$N$13="Not applicable"</formula>
    </cfRule>
    <cfRule type="expression" dxfId="278" priority="95">
      <formula>$N$13="Don't know"</formula>
    </cfRule>
  </conditionalFormatting>
  <conditionalFormatting sqref="I42">
    <cfRule type="containsBlanks" dxfId="277" priority="181">
      <formula>LEN(TRIM(I42))=0</formula>
    </cfRule>
  </conditionalFormatting>
  <conditionalFormatting sqref="J25:J28">
    <cfRule type="containsBlanks" dxfId="276" priority="53">
      <formula>LEN(TRIM(J25))=0</formula>
    </cfRule>
  </conditionalFormatting>
  <conditionalFormatting sqref="J33">
    <cfRule type="containsBlanks" dxfId="275" priority="194">
      <formula>LEN(TRIM(J33))=0</formula>
    </cfRule>
  </conditionalFormatting>
  <conditionalFormatting sqref="J35">
    <cfRule type="containsBlanks" dxfId="274" priority="193">
      <formula>LEN(TRIM(J35))=0</formula>
    </cfRule>
  </conditionalFormatting>
  <conditionalFormatting sqref="J67:J70">
    <cfRule type="expression" dxfId="273" priority="45">
      <formula>($J$59=0)</formula>
    </cfRule>
    <cfRule type="containsBlanks" dxfId="272" priority="158">
      <formula>LEN(TRIM(J67))=0</formula>
    </cfRule>
  </conditionalFormatting>
  <conditionalFormatting sqref="J326:J327">
    <cfRule type="containsBlanks" dxfId="271" priority="159">
      <formula>LEN(TRIM(J326))=0</formula>
    </cfRule>
  </conditionalFormatting>
  <conditionalFormatting sqref="J330">
    <cfRule type="containsBlanks" dxfId="270" priority="157">
      <formula>LEN(TRIM(J330))=0</formula>
    </cfRule>
  </conditionalFormatting>
  <conditionalFormatting sqref="J332:J333">
    <cfRule type="containsBlanks" dxfId="269" priority="120">
      <formula>LEN(TRIM(J332))=0</formula>
    </cfRule>
  </conditionalFormatting>
  <conditionalFormatting sqref="J336">
    <cfRule type="containsBlanks" dxfId="268" priority="156">
      <formula>LEN(TRIM(J336))=0</formula>
    </cfRule>
  </conditionalFormatting>
  <conditionalFormatting sqref="J338:J339">
    <cfRule type="containsBlanks" dxfId="267" priority="141">
      <formula>LEN(TRIM(J338))=0</formula>
    </cfRule>
  </conditionalFormatting>
  <conditionalFormatting sqref="J342">
    <cfRule type="containsBlanks" dxfId="266" priority="155">
      <formula>LEN(TRIM(J342))=0</formula>
    </cfRule>
  </conditionalFormatting>
  <conditionalFormatting sqref="J344:J345">
    <cfRule type="containsBlanks" dxfId="265" priority="119">
      <formula>LEN(TRIM(J344))=0</formula>
    </cfRule>
  </conditionalFormatting>
  <conditionalFormatting sqref="J348">
    <cfRule type="containsBlanks" dxfId="264" priority="154">
      <formula>LEN(TRIM(J348))=0</formula>
    </cfRule>
  </conditionalFormatting>
  <conditionalFormatting sqref="J350:J351">
    <cfRule type="containsBlanks" dxfId="263" priority="118">
      <formula>LEN(TRIM(J350))=0</formula>
    </cfRule>
  </conditionalFormatting>
  <conditionalFormatting sqref="J354">
    <cfRule type="containsBlanks" dxfId="262" priority="147">
      <formula>LEN(TRIM(J354))=0</formula>
    </cfRule>
  </conditionalFormatting>
  <conditionalFormatting sqref="J356:J357">
    <cfRule type="containsBlanks" dxfId="261" priority="117">
      <formula>LEN(TRIM(J356))=0</formula>
    </cfRule>
  </conditionalFormatting>
  <conditionalFormatting sqref="J360">
    <cfRule type="containsBlanks" dxfId="260" priority="153">
      <formula>LEN(TRIM(J360))=0</formula>
    </cfRule>
  </conditionalFormatting>
  <conditionalFormatting sqref="J362:J363">
    <cfRule type="containsBlanks" dxfId="259" priority="116">
      <formula>LEN(TRIM(J362))=0</formula>
    </cfRule>
  </conditionalFormatting>
  <conditionalFormatting sqref="J366">
    <cfRule type="containsBlanks" dxfId="258" priority="152">
      <formula>LEN(TRIM(J366))=0</formula>
    </cfRule>
  </conditionalFormatting>
  <conditionalFormatting sqref="J368:J369">
    <cfRule type="containsBlanks" dxfId="257" priority="115">
      <formula>LEN(TRIM(J368))=0</formula>
    </cfRule>
  </conditionalFormatting>
  <conditionalFormatting sqref="J372">
    <cfRule type="containsBlanks" dxfId="256" priority="151">
      <formula>LEN(TRIM(J372))=0</formula>
    </cfRule>
  </conditionalFormatting>
  <conditionalFormatting sqref="J151:L159">
    <cfRule type="expression" dxfId="255" priority="81">
      <formula>OR($G$94="No",$G$94="Don't know")</formula>
    </cfRule>
  </conditionalFormatting>
  <conditionalFormatting sqref="J160:L161">
    <cfRule type="expression" dxfId="254" priority="76">
      <formula>OR($G$118="No",$G$118="Don't know")</formula>
    </cfRule>
  </conditionalFormatting>
  <conditionalFormatting sqref="J162:L163">
    <cfRule type="expression" dxfId="253" priority="74">
      <formula>OR($G$124="No",$G$124="Don't know")</formula>
    </cfRule>
  </conditionalFormatting>
  <conditionalFormatting sqref="J164:L164">
    <cfRule type="expression" dxfId="252" priority="72">
      <formula>OR($G$130="No",$G$130="Don't know")</formula>
    </cfRule>
  </conditionalFormatting>
  <conditionalFormatting sqref="J139:N139">
    <cfRule type="expression" dxfId="251" priority="9">
      <formula>OR($G$111="No",$G$111="Don't know")</formula>
    </cfRule>
  </conditionalFormatting>
  <conditionalFormatting sqref="K94">
    <cfRule type="expression" dxfId="250" priority="40">
      <formula>OR($H$84="No",$H$84="Don't know")</formula>
    </cfRule>
  </conditionalFormatting>
  <conditionalFormatting sqref="K97">
    <cfRule type="expression" dxfId="249" priority="25">
      <formula>OR($H$84="No",$H$84="Don't know")</formula>
    </cfRule>
  </conditionalFormatting>
  <conditionalFormatting sqref="K100">
    <cfRule type="expression" dxfId="248" priority="24">
      <formula>OR($H$84="No",$H$84="Don't know")</formula>
    </cfRule>
  </conditionalFormatting>
  <conditionalFormatting sqref="K103">
    <cfRule type="expression" dxfId="247" priority="23">
      <formula>OR($H$84="No",$H$84="Don't know")</formula>
    </cfRule>
  </conditionalFormatting>
  <conditionalFormatting sqref="K106">
    <cfRule type="expression" dxfId="246" priority="22">
      <formula>OR($H$84="No",$H$84="Don't know")</formula>
    </cfRule>
  </conditionalFormatting>
  <conditionalFormatting sqref="K109">
    <cfRule type="expression" dxfId="245" priority="21">
      <formula>OR($H$84="No",$H$84="Don't know")</formula>
    </cfRule>
  </conditionalFormatting>
  <conditionalFormatting sqref="K112">
    <cfRule type="expression" dxfId="244" priority="20">
      <formula>OR($H$84="No",$H$84="Don't know")</formula>
    </cfRule>
  </conditionalFormatting>
  <conditionalFormatting sqref="K115">
    <cfRule type="expression" dxfId="243" priority="19">
      <formula>OR($H$84="No",$H$84="Don't know")</formula>
    </cfRule>
  </conditionalFormatting>
  <conditionalFormatting sqref="K118">
    <cfRule type="expression" dxfId="242" priority="18">
      <formula>OR($H$84="No",$H$84="Don't know")</formula>
    </cfRule>
  </conditionalFormatting>
  <conditionalFormatting sqref="K121">
    <cfRule type="expression" dxfId="241" priority="17">
      <formula>OR($H$84="No",$H$84="Don't know")</formula>
    </cfRule>
  </conditionalFormatting>
  <conditionalFormatting sqref="K124">
    <cfRule type="expression" dxfId="240" priority="16">
      <formula>OR($H$84="No",$H$84="Don't know")</formula>
    </cfRule>
  </conditionalFormatting>
  <conditionalFormatting sqref="K127">
    <cfRule type="expression" dxfId="239" priority="15">
      <formula>OR($H$84="No",$H$84="Don't know")</formula>
    </cfRule>
  </conditionalFormatting>
  <conditionalFormatting sqref="K130">
    <cfRule type="expression" dxfId="238" priority="14">
      <formula>OR($H$84="No",$H$84="Don't know")</formula>
    </cfRule>
  </conditionalFormatting>
  <conditionalFormatting sqref="K141 G151:G164 J151:J164 H230 F204:F214 K223 K233:K245 F248">
    <cfRule type="containsBlanks" dxfId="237" priority="196">
      <formula>LEN(TRIM(F141))=0</formula>
    </cfRule>
  </conditionalFormatting>
  <conditionalFormatting sqref="K247">
    <cfRule type="containsBlanks" dxfId="236" priority="185">
      <formula>LEN(TRIM(K247))=0</formula>
    </cfRule>
  </conditionalFormatting>
  <conditionalFormatting sqref="K281:L284">
    <cfRule type="containsBlanks" dxfId="235" priority="10">
      <formula>LEN(TRIM(K281))=0</formula>
    </cfRule>
  </conditionalFormatting>
  <conditionalFormatting sqref="K19:N23">
    <cfRule type="expression" dxfId="234" priority="96">
      <formula>OR($I$6="No",$I$6="Don't know")</formula>
    </cfRule>
    <cfRule type="containsBlanks" dxfId="233" priority="148">
      <formula>LEN(TRIM(K19))=0</formula>
    </cfRule>
  </conditionalFormatting>
  <conditionalFormatting sqref="L168:L178 F168:F178">
    <cfRule type="containsBlanks" dxfId="232" priority="175">
      <formula>LEN(TRIM(F168))=0</formula>
    </cfRule>
  </conditionalFormatting>
  <conditionalFormatting sqref="L168:L178">
    <cfRule type="expression" dxfId="231" priority="176">
      <formula>$F$225="Don't know"</formula>
    </cfRule>
    <cfRule type="expression" dxfId="230" priority="177">
      <formula>$F$225="No"</formula>
    </cfRule>
  </conditionalFormatting>
  <conditionalFormatting sqref="L192:M202">
    <cfRule type="expression" dxfId="229" priority="186">
      <formula>$F$225="Don't know"</formula>
    </cfRule>
    <cfRule type="expression" dxfId="228" priority="187">
      <formula>$F$225="No"</formula>
    </cfRule>
    <cfRule type="expression" dxfId="227" priority="201">
      <formula>$F$225="Don't know"</formula>
    </cfRule>
    <cfRule type="expression" dxfId="226" priority="202">
      <formula>$F$225="No"</formula>
    </cfRule>
  </conditionalFormatting>
  <conditionalFormatting sqref="L10:N10">
    <cfRule type="expression" dxfId="225" priority="129">
      <formula>OR($I$10="No",$I$10="Don't know",$I$10="Not applicable")</formula>
    </cfRule>
  </conditionalFormatting>
  <conditionalFormatting sqref="L10:N18">
    <cfRule type="expression" dxfId="224" priority="85">
      <formula>OR($I$6="No",$I$6="Don't know")</formula>
    </cfRule>
  </conditionalFormatting>
  <conditionalFormatting sqref="L11:N11">
    <cfRule type="expression" dxfId="223" priority="128">
      <formula>OR($I$11="No",$I$11="Don't know",$I$11="Not applicable")</formula>
    </cfRule>
  </conditionalFormatting>
  <conditionalFormatting sqref="L12:N12">
    <cfRule type="expression" dxfId="222" priority="127">
      <formula>OR($I$12="No",$I$12="Don't know",$I$12="Not applicable")</formula>
    </cfRule>
  </conditionalFormatting>
  <conditionalFormatting sqref="L13:N13">
    <cfRule type="expression" dxfId="221" priority="126">
      <formula>OR($I$13="No",$I$13="Don't know",$I$13="Not applicable")</formula>
    </cfRule>
  </conditionalFormatting>
  <conditionalFormatting sqref="L14:N14">
    <cfRule type="expression" dxfId="220" priority="125">
      <formula>OR($I$14="No",$I$14="Don't know",$I$14="Not applicable")</formula>
    </cfRule>
  </conditionalFormatting>
  <conditionalFormatting sqref="L15:N15">
    <cfRule type="expression" dxfId="219" priority="124">
      <formula>OR($I$15="No",$I$15="Don't know",$I$15="Not applicable")</formula>
    </cfRule>
  </conditionalFormatting>
  <conditionalFormatting sqref="L16:N16">
    <cfRule type="expression" dxfId="218" priority="123">
      <formula>OR($I$16="No",$I$16="Don't know",$I$16="Not applicable")</formula>
    </cfRule>
  </conditionalFormatting>
  <conditionalFormatting sqref="L17:N17">
    <cfRule type="expression" dxfId="217" priority="121">
      <formula>OR($I$17="Neither",$I$17="Don't know",$I$17="Not applicable")</formula>
    </cfRule>
  </conditionalFormatting>
  <conditionalFormatting sqref="L18:N18">
    <cfRule type="expression" dxfId="216" priority="122">
      <formula>OR($I$18="No",$I$18="Don't know",$I$18="Not applicable")</formula>
    </cfRule>
  </conditionalFormatting>
  <conditionalFormatting sqref="L168:N178">
    <cfRule type="expression" dxfId="215" priority="69">
      <formula>OR($F168="No",$F168="Don't know")</formula>
    </cfRule>
  </conditionalFormatting>
  <conditionalFormatting sqref="L192:N202 H304:H306 H25:H26 H29:H32 H84 F192:F202 O279 H286:I288 K286:L288 H290:I295 K290:L295 H297:I299 K297:L299 H308:H314 O314">
    <cfRule type="containsBlanks" dxfId="214" priority="200">
      <formula>LEN(TRIM(F25))=0</formula>
    </cfRule>
  </conditionalFormatting>
  <conditionalFormatting sqref="O6:O7">
    <cfRule type="containsBlanks" dxfId="213" priority="183">
      <formula>LEN(TRIM(O6))=0</formula>
    </cfRule>
  </conditionalFormatting>
  <conditionalFormatting sqref="O19:O21 O25:O28 O31:O33 O35 O84 O139 O145 O147">
    <cfRule type="containsBlanks" dxfId="212" priority="198">
      <formula>LEN(TRIM(O19))=0</formula>
    </cfRule>
  </conditionalFormatting>
  <conditionalFormatting sqref="O42">
    <cfRule type="containsBlanks" dxfId="211" priority="182">
      <formula>LEN(TRIM(O42))=0</formula>
    </cfRule>
  </conditionalFormatting>
  <conditionalFormatting sqref="O44:O49 O91:O137">
    <cfRule type="containsBlanks" dxfId="210" priority="110">
      <formula>LEN(TRIM(O44))=0</formula>
    </cfRule>
  </conditionalFormatting>
  <conditionalFormatting sqref="O52:O56">
    <cfRule type="containsBlanks" dxfId="209" priority="143">
      <formula>LEN(TRIM(O52))=0</formula>
    </cfRule>
  </conditionalFormatting>
  <conditionalFormatting sqref="O66:O71">
    <cfRule type="containsBlanks" dxfId="208" priority="109">
      <formula>LEN(TRIM(O66))=0</formula>
    </cfRule>
  </conditionalFormatting>
  <conditionalFormatting sqref="O73:O81">
    <cfRule type="containsBlanks" dxfId="207" priority="108">
      <formula>LEN(TRIM(O73))=0</formula>
    </cfRule>
  </conditionalFormatting>
  <conditionalFormatting sqref="O150:O165">
    <cfRule type="containsBlanks" dxfId="206" priority="107">
      <formula>LEN(TRIM(O150))=0</formula>
    </cfRule>
  </conditionalFormatting>
  <conditionalFormatting sqref="O167:O228">
    <cfRule type="containsBlanks" dxfId="205" priority="106">
      <formula>LEN(TRIM(O167))=0</formula>
    </cfRule>
  </conditionalFormatting>
  <conditionalFormatting sqref="O230:O267">
    <cfRule type="containsBlanks" dxfId="204" priority="105">
      <formula>LEN(TRIM(O230))=0</formula>
    </cfRule>
  </conditionalFormatting>
  <conditionalFormatting sqref="O269:O277">
    <cfRule type="containsBlanks" dxfId="203" priority="104">
      <formula>LEN(TRIM(O269))=0</formula>
    </cfRule>
  </conditionalFormatting>
  <conditionalFormatting sqref="O282">
    <cfRule type="containsBlanks" dxfId="202" priority="103">
      <formula>LEN(TRIM(O282))=0</formula>
    </cfRule>
  </conditionalFormatting>
  <conditionalFormatting sqref="O304:O310">
    <cfRule type="containsBlanks" dxfId="201" priority="102">
      <formula>LEN(TRIM(O304))=0</formula>
    </cfRule>
  </conditionalFormatting>
  <conditionalFormatting sqref="O317:O322">
    <cfRule type="containsBlanks" dxfId="200" priority="101">
      <formula>LEN(TRIM(O317))=0</formula>
    </cfRule>
  </conditionalFormatting>
  <conditionalFormatting sqref="O324:O372">
    <cfRule type="timePeriod" dxfId="199" priority="100" timePeriod="yesterday">
      <formula>FLOOR(O324,1)=TODAY()-1</formula>
    </cfRule>
  </conditionalFormatting>
  <conditionalFormatting sqref="O324:O374">
    <cfRule type="containsBlanks" dxfId="198" priority="150">
      <formula>LEN(TRIM(O324))=0</formula>
    </cfRule>
  </conditionalFormatting>
  <conditionalFormatting sqref="O376">
    <cfRule type="containsBlanks" dxfId="197" priority="142">
      <formula>LEN(TRIM(O376))=0</formula>
    </cfRule>
  </conditionalFormatting>
  <dataValidations count="106">
    <dataValidation type="list" allowBlank="1" showInputMessage="1" showErrorMessage="1" sqref="J326:K326 J332:K332 J344:K344 J350:K350 J356:K356 J362:K362 J368:K368" xr:uid="{6405CE3F-A8F9-4AC6-9715-C1E8C481EF1C}">
      <formula1>"WHO-prequalified, SRA, Both WHO-PQ and SRA,No SRA or WHO-PQ products registered,Don't know"</formula1>
    </dataValidation>
    <dataValidation type="list" allowBlank="1" showInputMessage="1" showErrorMessage="1" sqref="H225" xr:uid="{CA646FE0-BABF-4309-B0C5-23139B252F16}">
      <formula1>"Yes, No, Don't know,Not applicable (no fees)"</formula1>
    </dataValidation>
    <dataValidation type="list" allowBlank="1" showInputMessage="1" showErrorMessage="1" sqref="G271" xr:uid="{AD7E84A9-4213-4F84-B82B-AF04755CDC7B}">
      <formula1>"Yes, No, Don't know, Not applicable (no LMIS)"</formula1>
    </dataValidation>
    <dataValidation type="list" allowBlank="1" showInputMessage="1" showErrorMessage="1" sqref="F260:F262 J67:J70" xr:uid="{55B886EE-56CB-4AE1-805D-2E4653E60F02}">
      <formula1>"Yes, No, Don't know,Not applicable"</formula1>
    </dataValidation>
    <dataValidation type="list" allowBlank="1" showInputMessage="1" showErrorMessage="1" sqref="F263 F257" xr:uid="{335BC6ED-8AF0-4183-8968-75591716BCF6}">
      <formula1>"Yes, No"</formula1>
    </dataValidation>
    <dataValidation type="list" allowBlank="1" showInputMessage="1" showErrorMessage="1" sqref="M47 M45 M52:M56" xr:uid="{CE4F0674-4A71-45E0-9769-37454BCF85C1}">
      <formula1>"Purchase/P.O. date,Shipment date,Delivery date,Other,Unknown,Not applicable"</formula1>
    </dataValidation>
    <dataValidation type="list" allowBlank="1" showInputMessage="1" showErrorMessage="1" sqref="H384:I384" xr:uid="{E32D46CC-14A3-4EE9-8F5B-AD4724913576}">
      <formula1>"No impact, Reduced frequency of meetings, Prevented ability to meet, Don't know, Not applicable (no committee)"</formula1>
    </dataValidation>
    <dataValidation type="list" allowBlank="1" showInputMessage="1" showErrorMessage="1" sqref="F264:F267 I18 I10:I16 H230 H143:J143 I22:I23 F258 L168:L178 H305:J306 L192:N202" xr:uid="{BB00C814-2DC9-469D-AC0B-9FA06EBBD210}">
      <formula1>"Yes, No, Don't know, Not applicable"</formula1>
    </dataValidation>
    <dataValidation type="list" allowBlank="1" showInputMessage="1" showErrorMessage="1" error="Please choose from the dropdown list." sqref="I21" xr:uid="{13CA57FF-B18F-4D78-A322-E2232EAEE9A6}">
      <formula1>"0 times, 1 time, 2-3 times, 4 or more times, Don't know, Not applicable"</formula1>
    </dataValidation>
    <dataValidation type="list" allowBlank="1" showInputMessage="1" showErrorMessage="1" sqref="H25 J25" xr:uid="{16316146-3183-43B6-BB14-30CBAD0087A8}">
      <formula1>"January, February, March, April, May, June, July, August, September, October, November, December"</formula1>
    </dataValidation>
    <dataValidation type="list" allowBlank="1" showInputMessage="1" showErrorMessage="1" sqref="H31:J31" xr:uid="{93051E60-58AF-4F84-BD49-B9A669E79F86}">
      <formula1>"Annually, Twice a year, Quarterly, Monthly, Don’t Know, Other"</formula1>
    </dataValidation>
    <dataValidation type="list" allowBlank="1" showInputMessage="1" showErrorMessage="1" sqref="G98:K99 G131:N132 I42 F180:F190 F204:F214 H223:H224 G139 H147:J147 H145:J145 J33 H84 F168:F178 F192:F202 H215:J215 J35 H373:H374 F45 F47 G269 H227 I6 G128:N129 G95:J96 G135:J136 G101:N102 G104:N105 G107:N108 G110:N111 G113:N114 G116:N117 G119:N120 G122:N123 G125:N126 L99 M98:M99 K233:K245" xr:uid="{C2009B5C-4799-4602-BB1B-3AB45690869D}">
      <formula1>"Yes, No, Don't know"</formula1>
    </dataValidation>
    <dataValidation type="list" allowBlank="1" showInputMessage="1" showErrorMessage="1" sqref="F52:F56" xr:uid="{D05A82E3-9AF5-40EC-949D-5095D2A7EE1D}">
      <formula1>"In-kind, Cash, Don't know, Not applicable"</formula1>
    </dataValidation>
    <dataValidation type="list" allowBlank="1" showInputMessage="1" showErrorMessage="1" sqref="H165:L165" xr:uid="{110A82F4-2C2C-4435-BD94-48D0FF0DB989}">
      <formula1>"Community Health Worker (or equivalent), Auxiliary Nurse, Auxiliary Nurse Midwife, Nurse, Pharmacist, Clinical Officer, Doctor, Don't Know, Not Applicable"</formula1>
    </dataValidation>
    <dataValidation type="list" allowBlank="1" showInputMessage="1" showErrorMessage="1" sqref="H322 H310 H314 H320 H318" xr:uid="{6B514100-D317-4B18-B8E6-E056ADFF32AF}">
      <formula1>"Yes, No, Don’t know, Not applicable"</formula1>
    </dataValidation>
    <dataValidation type="list" allowBlank="1" showInputMessage="1" showErrorMessage="1" sqref="H312:J313" xr:uid="{E8028E84-49F4-4D87-956C-37D1412571B2}">
      <formula1>"Most were tested, Some were tested, None were tested, Don't know, Not applicable"</formula1>
    </dataValidation>
    <dataValidation type="list" allowBlank="1" showInputMessage="1" showErrorMessage="1" error="Please choose from the dropdown list." sqref="I19:I20" xr:uid="{93489EDC-3703-48B2-8511-997CD25C1A15}">
      <formula1>"Yes, No, Don't know, Not applicable"</formula1>
    </dataValidation>
    <dataValidation type="list" allowBlank="1" showInputMessage="1" showErrorMessage="1" sqref="H308:J308" xr:uid="{62EE3B60-7719-4E38-9544-947C4AF7E212}">
      <formula1>"Less than 6 months, 6 months to under 1 year, 1 year to 18 months, More than 18 months,Don’t know, Not applicable"</formula1>
    </dataValidation>
    <dataValidation type="list" allowBlank="1" showInputMessage="1" showErrorMessage="1" sqref="H309" xr:uid="{A1F153DD-ED08-400A-9A5B-CE4F6901FE6E}">
      <formula1>"Yes,No,Don’t know, Not applicable"</formula1>
    </dataValidation>
    <dataValidation type="list" allowBlank="1" showInputMessage="1" showErrorMessage="1" sqref="H317:J317" xr:uid="{0880FAC1-BEEA-40D5-A84D-6BD6A308E409}">
      <formula1>"0,1,2-3,More than 3, Don’t know"</formula1>
    </dataValidation>
    <dataValidation type="list" allowBlank="1" showInputMessage="1" showErrorMessage="1" sqref="H315:J315" xr:uid="{6B5F89B4-5CD8-41F8-BBF6-DFB3CF5E043A}">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9:J309 H217:J220 F73:G75 F77:G81" xr:uid="{E037ACF9-0FFB-444C-B929-7B35E518531A}">
      <formula1>"Yes,No,Don't know,Not applicable"</formula1>
    </dataValidation>
    <dataValidation type="list" allowBlank="1" showInputMessage="1" showErrorMessage="1" sqref="H319:J319" xr:uid="{09C7EC23-EF3C-4931-8B30-E0094B08FD53}">
      <formula1>"0-25%,26-50%,51-75%,76-100%, Don’t know, Not applicable"</formula1>
    </dataValidation>
    <dataValidation type="list" allowBlank="1" showInputMessage="1" showErrorMessage="1" sqref="H376:I376" xr:uid="{0F132D5D-6E71-4496-AD4F-8D3BFE53DE18}">
      <formula1>"Yes (PSE plan with FP/RH component),No PSE plan started/developed,Yes PSE plan but no FP/RH component,Don't know"</formula1>
    </dataValidation>
    <dataValidation type="list" allowBlank="1" showInputMessage="1" showErrorMessage="1" sqref="F273:G273" xr:uid="{421FBCCD-21D5-4602-8243-D58A861D7A84}">
      <formula1>"Yes: All public sector facilities included, Yes: Some public sector facilities included,None, Don't know, Not applicable"</formula1>
    </dataValidation>
    <dataValidation type="list" allowBlank="1" showInputMessage="1" showErrorMessage="1" sqref="F274:G274" xr:uid="{97186DB7-0C80-4350-9CE6-D9F8F1514114}">
      <formula1>"Yes: All private sector facilities included, Yes: Some private sector facilities included,None, Don't know, Not applicable (no LMIS)"</formula1>
    </dataValidation>
    <dataValidation type="list" allowBlank="1" showInputMessage="1" showErrorMessage="1" sqref="F275:G275" xr:uid="{E7CA8541-7769-459E-84C3-84131AFA540B}">
      <formula1>"Yes: All NGO facilities included, Yes: Some NGO facilities included,None, Don't know, Not applicable (no LMIS)"</formula1>
    </dataValidation>
    <dataValidation type="list" allowBlank="1" showInputMessage="1" showErrorMessage="1" sqref="F276:G276" xr:uid="{F7395ADB-88DE-4F0C-84B0-9A070532E623}">
      <formula1>"Yes: All social marketing sites included, Yes: Some social marketing sites included,None, Don't know, Not applicable (no LMIS)"</formula1>
    </dataValidation>
    <dataValidation allowBlank="1" showInputMessage="1" showErrorMessage="1" error="Please choose from the dropdown list." sqref="K19:N23" xr:uid="{7E7C85CF-9D4B-40F8-A575-B4F396AE07D2}"/>
    <dataValidation type="list" allowBlank="1" showInputMessage="1" showErrorMessage="1" sqref="F250:G250" xr:uid="{50F9C7B6-6806-499A-ACFE-2F69F83C6C2A}">
      <formula1>"Yes: Extensive social marketing,Yes: Some social marketing,No,Don't know"</formula1>
    </dataValidation>
    <dataValidation type="list" allowBlank="1" showInputMessage="1" showErrorMessage="1" sqref="F252:G252" xr:uid="{D5CABD2D-9CB7-4C0E-A3BE-FD6C35B512F4}">
      <formula1>"Yes: Extensive mobile phone outreach/education, Yes: Some mobile phone outreach/education, No, Don't Know"</formula1>
    </dataValidation>
    <dataValidation type="list" allowBlank="1" showInputMessage="1" showErrorMessage="1" sqref="F254:G254 H382:I383 H380:I380" xr:uid="{CB971B62-ECE9-4826-AA8F-42A405B09200}">
      <formula1>"Yes,No,Don't know"</formula1>
    </dataValidation>
    <dataValidation type="list" allowBlank="1" showInputMessage="1" showErrorMessage="1" sqref="G256" xr:uid="{407A78A9-FC44-4214-AA47-355196C3857F}">
      <formula1>"0%,1-10%,11-20%,21-30%,31-40%,41-50%,51-60%,61-70%,71-80%,81-100%,Don't know,Not applicable"</formula1>
    </dataValidation>
    <dataValidation type="list" allowBlank="1" showInputMessage="1" showErrorMessage="1" sqref="F277:G277" xr:uid="{7DA1F1FD-C469-4A7D-AC8E-18613C7CC03C}">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7" xr:uid="{1B0402F3-6461-489B-B345-8D781AE76A35}">
      <formula1>"Ministry of Finance, Ministry of Planning,Both,Neither,Don't know, Not applicable"</formula1>
    </dataValidation>
    <dataValidation type="list" allowBlank="1" showInputMessage="1" showErrorMessage="1" error="Please choose from the dropdown list." prompt="Please select from the dropdown list" sqref="G68:I70" xr:uid="{6604E963-1DAA-4C8E-8ABD-74C764F90103}">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G151:L164" xr:uid="{E31E4D20-2DFF-4184-A0BE-A26E148D380B}">
      <formula1>"Community Health Worker (or equivalent),Auxiliary Nurse,Auxiliary Nurse Midwife,Nurse,Pharmacist, Clinical Officer, Doctor, Don't Know, Not Applicable"</formula1>
    </dataValidation>
    <dataValidation type="list" allowBlank="1" showInputMessage="1" showErrorMessage="1" sqref="F251:G251" xr:uid="{7AA24D93-8F58-4A75-827E-5D36EBCEF0C7}">
      <formula1>"Yes: Extensive mass media,Yes: Some mass media,No,Don't know"</formula1>
    </dataValidation>
    <dataValidation type="list" allowBlank="1" showInputMessage="1" showErrorMessage="1" sqref="F253:G253" xr:uid="{F9228C4F-6709-410B-93FB-7DFB551C49C8}">
      <formula1>"Yes: Extensive community mobilization/engagement,Yes: Some community mobilization/engagement,No,Don't know"</formula1>
    </dataValidation>
    <dataValidation type="list" allowBlank="1" showInputMessage="1" showErrorMessage="1" sqref="H311:J311" xr:uid="{D4D8A220-290C-40D0-8137-A38FDB37D463}">
      <formula1>"Yes - ISO certified, Yes - WHO-PQ, Yes - both ISO certified and WHO-PQ,Neither, Don’t know, Not applicable"</formula1>
    </dataValidation>
    <dataValidation type="list" allowBlank="1" showInputMessage="1" showErrorMessage="1" sqref="J330:K330 J336:K336 J342:K342 J348:K348 J360:K360 J366:K366 J372:K372 J354:K354" xr:uid="{3099FD21-772C-4604-9D36-6C80461F9D2C}">
      <formula1>"0,1,2 or more,Don't know"</formula1>
    </dataValidation>
    <dataValidation type="list" allowBlank="1" showInputMessage="1" showErrorMessage="1" sqref="H304:J304" xr:uid="{3EF9C2E5-DD78-43FF-9B50-11568EE46C84}">
      <formula1>"Yes, No, Don’t know, Not applicable (No NMRA)"</formula1>
    </dataValidation>
    <dataValidation type="list" allowBlank="1" showInputMessage="1" showErrorMessage="1" sqref="H377:I377" xr:uid="{BF772DDD-3E6E-4122-9A19-E22269427100}">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38:K338" xr:uid="{8F0E18D5-2239-439F-ACE1-9917362159AB}">
      <formula1>"WHO-prequalified, SRA, Both WHO-PQ and SRA,No SRA or WHO-PQ products registered,Don’t know"</formula1>
    </dataValidation>
    <dataValidation type="list" allowBlank="1" showInputMessage="1" showErrorMessage="1" sqref="J339:K339 J363 J369 J333 J327 J345 J351 J357" xr:uid="{26E1A500-6576-4B41-A38E-1CEC0DFC8712}">
      <formula1>"0,1,2-3,More than 3,Don't know"</formula1>
    </dataValidation>
    <dataValidation type="list" allowBlank="1" showInputMessage="1" showErrorMessage="1" sqref="H144:J144" xr:uid="{0F919922-708B-46F5-88C7-CD078B54BDE7}">
      <formula1>"Yes - high level of implementation, Yes - some implementation,Minimal or no implementation, Don't know, Not applicable (no strategy)"</formula1>
    </dataValidation>
    <dataValidation type="decimal" allowBlank="1" showInputMessage="1" showErrorMessage="1" error="Enter numeric value here only (in USD)." sqref="J27" xr:uid="{9D33A3DB-B0AB-482B-B5E3-5CB831F801C7}">
      <formula1>0</formula1>
      <formula2>100000000</formula2>
    </dataValidation>
    <dataValidation type="decimal" allowBlank="1" showInputMessage="1" showErrorMessage="1" error="Enter a numeric quantity only." sqref="K52:L56" xr:uid="{301FB6DE-4B78-4C2A-AACD-93E21D067BFA}">
      <formula1>0</formula1>
      <formula2>1000000000</formula2>
    </dataValidation>
    <dataValidation type="decimal" allowBlank="1" showInputMessage="1" showErrorMessage="1" error="Enter a numeric quantity here only." sqref="K45:L45 K47:L47" xr:uid="{2BD04D75-A3AB-4FF5-A19F-81620B15183F}">
      <formula1>0</formula1>
      <formula2>1000000000</formula2>
    </dataValidation>
    <dataValidation type="custom" operator="lessThanOrEqual" allowBlank="1" showInputMessage="1" showErrorMessage="1" error="This number cannot exceed the total number of stock status observations (column I)." sqref="H284 H286:H288 H290:H295 H281 H297:H299 K297:K299 K293" xr:uid="{917FA424-A628-480F-AEC6-9414AA1967C6}">
      <formula1>H281&lt;=I281</formula1>
    </dataValidation>
    <dataValidation type="custom" allowBlank="1" showInputMessage="1" showErrorMessage="1" error="This number must be greater than or equal to the number of stocked out observations (Column H)." sqref="H282:H283 I286:I288 I290:I295 L283 K282:K283 I281:I284 I297:I299 L297:L299 L293" xr:uid="{DFD42FD1-82D1-42D1-AED5-83F4251CCB22}">
      <formula1>H281&gt;=G281</formula1>
    </dataValidation>
    <dataValidation type="custom" allowBlank="1" showInputMessage="1" showErrorMessage="1" error="This number must be less than or equal to the total number of SDPs reporting (stock observations) (Column L)." sqref="K284 K286:K288 K281 K290:K292 K294:K295" xr:uid="{0A034240-8A47-4F13-A756-A923E32FEA84}">
      <formula1>K281&lt;=L281</formula1>
    </dataValidation>
    <dataValidation type="list" allowBlank="1" showInputMessage="1" showErrorMessage="1" sqref="J26 H26" xr:uid="{D2F180A4-E392-4715-B281-3955BFA9E586}">
      <formula1>"2017,2018,2019,2020,2021,2022,2023"</formula1>
    </dataValidation>
    <dataValidation type="list" allowBlank="1" showInputMessage="1" showErrorMessage="1" sqref="H386:I386" xr:uid="{3CCC86D8-7A2F-4F07-9442-B72A9D846E1C}">
      <formula1>"High Impact, Medium Impact, Low Impact, No Impact, Unknown"</formula1>
    </dataValidation>
    <dataValidation type="list" allowBlank="1" showInputMessage="1" showErrorMessage="1" sqref="H385:I385" xr:uid="{20D17A02-FD68-4AEA-8DF1-D3469B40584B}">
      <formula1>"All or most of the budget line shifted to COVID response, Some of the budget shifted,None of the budget shifted (i.e. no Impact), unknown, not applicable"</formula1>
    </dataValidation>
    <dataValidation type="custom" allowBlank="1" showInputMessage="1" showErrorMessage="1" error="This number must be greater than or equal to the total number of stocked out observations (Column K)." sqref="L281:L282 L284 L286:L288 L290:L292 L294:L295" xr:uid="{A81C2670-D8DC-4427-A6A3-62466A09459C}">
      <formula1>L281&gt;=K281</formula1>
    </dataValidation>
    <dataValidation allowBlank="1" showInputMessage="1" showErrorMessage="1" error="Enter a numeric value here only (in USD)." sqref="G38" xr:uid="{C8452398-5C5A-4234-AD23-BC0183974C8E}"/>
    <dataValidation type="list" allowBlank="1" showInputMessage="1" showErrorMessage="1" sqref="H29:J29" xr:uid="{8EB335A4-C159-4167-94BA-147DEB9EC80C}">
      <formula1>"Government - Central Level, Government - Subnational Level, US Government (USG), UNFPA, Other Donors, Other, Don't Know"</formula1>
    </dataValidation>
    <dataValidation type="list" allowBlank="1" showInputMessage="1" showErrorMessage="1" sqref="O6:P18" xr:uid="{2300791E-39AF-4AE4-A72D-CBB95D7DE3B1}">
      <formula1>$B$3:$B$5</formula1>
    </dataValidation>
    <dataValidation type="list" allowBlank="1" showInputMessage="1" showErrorMessage="1" sqref="O19:P19" xr:uid="{ACD2F00B-D3F9-4BC3-A5E3-F7D4FFBA03F0}">
      <formula1>$C$3:$C$5</formula1>
    </dataValidation>
    <dataValidation type="list" allowBlank="1" showInputMessage="1" showErrorMessage="1" sqref="O20:P20" xr:uid="{6F02BC46-C50A-4C40-94D3-2EFDF56B43B8}">
      <formula1>$D$3:$D$4</formula1>
    </dataValidation>
    <dataValidation type="list" allowBlank="1" showInputMessage="1" showErrorMessage="1" sqref="O21:P23" xr:uid="{46743364-6DE3-47A5-9DDF-085E27535FAB}">
      <formula1>$E$3:$E$4</formula1>
    </dataValidation>
    <dataValidation type="list" allowBlank="1" showInputMessage="1" showErrorMessage="1" sqref="O25:P26" xr:uid="{7BEBA5D3-4E88-4D05-B115-3D24EA8DC5D6}">
      <formula1>$F$3:$F$6</formula1>
    </dataValidation>
    <dataValidation type="list" allowBlank="1" showInputMessage="1" showErrorMessage="1" sqref="O31:P32" xr:uid="{943115EB-EE84-44E8-AF84-3B5A6288F09D}">
      <formula1>$H$3:$H$4</formula1>
    </dataValidation>
    <dataValidation type="list" allowBlank="1" showInputMessage="1" showErrorMessage="1" sqref="O33:P33" xr:uid="{520E5E93-ECC3-45AB-97AB-684EDE7FCC0E}">
      <formula1>$I$3:$I$4</formula1>
    </dataValidation>
    <dataValidation type="list" allowBlank="1" showInputMessage="1" showErrorMessage="1" sqref="O35:P35 O42:P42" xr:uid="{9F60497C-137A-41F5-8A64-568A84D0F275}">
      <formula1>$J$3:$J$7</formula1>
    </dataValidation>
    <dataValidation type="list" allowBlank="1" showInputMessage="1" showErrorMessage="1" sqref="P44:P49" xr:uid="{CF9A448A-41E7-4F4A-969C-4D94EC3AD565}">
      <formula1>$K$3:$K$7</formula1>
    </dataValidation>
    <dataValidation type="list" allowBlank="1" showInputMessage="1" showErrorMessage="1" sqref="O52:P52" xr:uid="{BF58FC78-5C86-4ECD-B14A-445734AB1420}">
      <formula1>$L$3:$L$4</formula1>
    </dataValidation>
    <dataValidation type="list" allowBlank="1" showInputMessage="1" showErrorMessage="1" sqref="O53:P53" xr:uid="{C27D73A4-DDA8-4A2C-87B1-92D2B18B7E4E}">
      <formula1>$M$3:$M$4</formula1>
    </dataValidation>
    <dataValidation type="list" allowBlank="1" showInputMessage="1" showErrorMessage="1" sqref="O54:P54" xr:uid="{7BB5B1E6-6361-4D4F-B2DC-4A732A840C52}">
      <formula1>$N$3:$N$4</formula1>
    </dataValidation>
    <dataValidation type="list" allowBlank="1" showInputMessage="1" showErrorMessage="1" sqref="O55:P56" xr:uid="{5A92BBB5-1CCB-463D-BA55-3FC7C0C37137}">
      <formula1>$O$3:$O$4</formula1>
    </dataValidation>
    <dataValidation type="list" allowBlank="1" showInputMessage="1" showErrorMessage="1" sqref="O84:P89" xr:uid="{85D1D8CD-F060-428F-9FF4-8F0A74502B7E}">
      <formula1>$Q$3:$Q$6</formula1>
    </dataValidation>
    <dataValidation type="list" allowBlank="1" showInputMessage="1" showErrorMessage="1" sqref="O91:P91" xr:uid="{401BFC2F-17E7-4CD2-8A68-2EA3F94AF45F}">
      <formula1>$R$3:$R$8</formula1>
    </dataValidation>
    <dataValidation type="list" allowBlank="1" showInputMessage="1" showErrorMessage="1" sqref="O139:P139" xr:uid="{B1190C48-12A3-4AE9-BA8C-521EE0EE2147}">
      <formula1>$S$3:$S$4</formula1>
    </dataValidation>
    <dataValidation type="list" allowBlank="1" showInputMessage="1" showErrorMessage="1" sqref="O145:P148" xr:uid="{7112365F-4432-41D7-B7E8-866A6F6C14AE}">
      <formula1>$T$3:$T$8</formula1>
    </dataValidation>
    <dataValidation type="list" allowBlank="1" showInputMessage="1" showErrorMessage="1" sqref="O150:P165" xr:uid="{D728E777-B866-4FB1-8F30-6F9BBBC58398}">
      <formula1>$U$3:$U$5</formula1>
    </dataValidation>
    <dataValidation type="list" allowBlank="1" showInputMessage="1" showErrorMessage="1" sqref="O167:P178 O191:P202" xr:uid="{B596D732-23B3-40FB-A7DC-D00EE3C0807C}">
      <formula1>$V$3:$V$8</formula1>
    </dataValidation>
    <dataValidation type="list" allowBlank="1" showInputMessage="1" showErrorMessage="1" sqref="O179:P190 O203:P214" xr:uid="{4A27EEEF-45B9-43C3-BF22-4C03D074B7AA}">
      <formula1>$W$3:$W$6</formula1>
    </dataValidation>
    <dataValidation type="list" allowBlank="1" showInputMessage="1" showErrorMessage="1" sqref="O215:P221" xr:uid="{45660E53-044E-4C9F-BA2A-D1FB97B07297}">
      <formula1>$X$3:$X$4</formula1>
    </dataValidation>
    <dataValidation type="list" allowBlank="1" showInputMessage="1" showErrorMessage="1" sqref="O222:P226" xr:uid="{520B0ED6-A962-4211-9444-BD2BF4C2B016}">
      <formula1>$Y$3:$Y$6</formula1>
    </dataValidation>
    <dataValidation type="list" allowBlank="1" showInputMessage="1" showErrorMessage="1" sqref="O227:P228" xr:uid="{1177AD5E-D87C-4CF9-8E1D-22BCC36438AC}">
      <formula1>$Z$3:$Z$5</formula1>
    </dataValidation>
    <dataValidation type="list" allowBlank="1" showInputMessage="1" showErrorMessage="1" sqref="O230:P231" xr:uid="{EA836BEC-D056-4EF5-A7F4-BBDBB5E5BA18}">
      <formula1>$AA$3:$AA$4</formula1>
    </dataValidation>
    <dataValidation type="list" allowBlank="1" showInputMessage="1" showErrorMessage="1" sqref="O232:P248" xr:uid="{8902E82F-CE99-40A4-B84B-DD76DC2BF5A0}">
      <formula1>$AB$3:$AB$4</formula1>
    </dataValidation>
    <dataValidation type="list" allowBlank="1" showInputMessage="1" showErrorMessage="1" sqref="O249:P255" xr:uid="{46A8A1DB-5A36-4868-A91E-FCEF8DEC087E}">
      <formula1>$AC$3:$AC$7</formula1>
    </dataValidation>
    <dataValidation type="list" allowBlank="1" showInputMessage="1" showErrorMessage="1" sqref="O256:P256" xr:uid="{22EA570F-F3A7-448D-BB7A-41024F6E486E}">
      <formula1>$AD$3:$AD$5</formula1>
    </dataValidation>
    <dataValidation type="list" allowBlank="1" showInputMessage="1" showErrorMessage="1" sqref="O263:P267" xr:uid="{BD88B628-2060-459B-A05E-83671EC06617}">
      <formula1>$AF$3:$AF$4</formula1>
    </dataValidation>
    <dataValidation type="list" allowBlank="1" showInputMessage="1" showErrorMessage="1" sqref="O269:P277" xr:uid="{87D18B04-4843-4701-9402-3A4D4C33E7CD}">
      <formula1>$AG$3:$AG$4</formula1>
    </dataValidation>
    <dataValidation type="list" allowBlank="1" showInputMessage="1" showErrorMessage="1" sqref="P279" xr:uid="{EEAACA34-0FBC-4F40-9FE2-7FAB7F56C3A1}">
      <formula1>$AH$3:$AH$7</formula1>
    </dataValidation>
    <dataValidation type="list" allowBlank="1" showInputMessage="1" showErrorMessage="1" sqref="P282:P284 O282" xr:uid="{E4B17DF7-3D60-425C-874A-63C2A18F578C}">
      <formula1>$AI$3:$AI$8</formula1>
    </dataValidation>
    <dataValidation type="list" allowBlank="1" showInputMessage="1" showErrorMessage="1" sqref="O304:P304" xr:uid="{A296A48C-70E0-4C33-858B-3EE6B34992ED}">
      <formula1>$AJ$3:$AJ$4</formula1>
    </dataValidation>
    <dataValidation type="list" allowBlank="1" showInputMessage="1" showErrorMessage="1" sqref="O305:P309" xr:uid="{670A65CF-421B-43BB-8A0B-E77F051CF740}">
      <formula1>$AK$3:$AK$4</formula1>
    </dataValidation>
    <dataValidation type="list" allowBlank="1" showInputMessage="1" showErrorMessage="1" sqref="O314:P315" xr:uid="{59820D4D-9B95-4DD8-B9BF-D371A0A2E918}">
      <formula1>$AM$3:$AM$4</formula1>
    </dataValidation>
    <dataValidation type="list" allowBlank="1" showInputMessage="1" showErrorMessage="1" sqref="O317:P322" xr:uid="{D042B20F-7136-4435-A534-C562BB4F6116}">
      <formula1>$AN$3:$AN$5</formula1>
    </dataValidation>
    <dataValidation type="list" allowBlank="1" showInputMessage="1" showErrorMessage="1" sqref="O324:P372" xr:uid="{CDA805EE-70DD-4D9C-8AE7-E97ECBF9D315}">
      <formula1>$AO$3:$AO$4</formula1>
    </dataValidation>
    <dataValidation type="list" allowBlank="1" showInputMessage="1" showErrorMessage="1" sqref="O373:P373" xr:uid="{A8D7D489-53E2-4E2E-98AF-DAE3B947A31B}">
      <formula1>$AP$3:$AP$4</formula1>
    </dataValidation>
    <dataValidation type="list" allowBlank="1" showInputMessage="1" showErrorMessage="1" sqref="O374:P375" xr:uid="{AE2E1969-91E1-43BC-A719-E6769894D4E7}">
      <formula1>$AQ$3:$AQ$5</formula1>
    </dataValidation>
    <dataValidation type="list" allowBlank="1" showInputMessage="1" showErrorMessage="1" sqref="O376:P377" xr:uid="{B794C8D2-6EA9-4760-AD9D-FD34458FFFF9}">
      <formula1>$AR$3:$AR$4</formula1>
    </dataValidation>
    <dataValidation type="list" allowBlank="1" showInputMessage="1" showErrorMessage="1" sqref="P27:P30" xr:uid="{07CC4356-358E-4EB2-88AE-887729CDDFB3}">
      <formula1>$G$2:$G$6</formula1>
    </dataValidation>
    <dataValidation type="list" allowBlank="1" showInputMessage="1" showErrorMessage="1" sqref="O27:O30" xr:uid="{B014E289-CB79-4D9E-82CD-F97A3BDD4845}">
      <formula1>$G$3:$G$6</formula1>
    </dataValidation>
    <dataValidation type="list" allowBlank="1" showInputMessage="1" showErrorMessage="1" sqref="O66:P71 O73:P81" xr:uid="{F67B04D2-C4DB-46EE-A89A-47CEDE5FBF1B}">
      <formula1>$P$3:$P$7</formula1>
    </dataValidation>
    <dataValidation type="list" allowBlank="1" showInputMessage="1" showErrorMessage="1" sqref="O310:P313" xr:uid="{E6DAA0D0-EBC9-4888-99DF-108D9C72A047}">
      <formula1>$AL$3:$AL$5</formula1>
    </dataValidation>
    <dataValidation type="list" allowBlank="1" showInputMessage="1" showErrorMessage="1" sqref="O279" xr:uid="{9449F184-4453-4084-9E03-91D352418765}">
      <formula1>$AH$3:$AH$9</formula1>
    </dataValidation>
    <dataValidation type="list" allowBlank="1" showInputMessage="1" showErrorMessage="1" sqref="O44:O49" xr:uid="{631F167A-D9E5-4754-902E-420CFAF9F859}">
      <formula1>$K$3:$K$8</formula1>
    </dataValidation>
    <dataValidation type="list" allowBlank="1" showInputMessage="1" showErrorMessage="1" sqref="H388:I390" xr:uid="{FD01420F-B33B-404F-93CA-2FEB36E1E50C}">
      <formula1>$AX$3:$AX$7</formula1>
    </dataValidation>
    <dataValidation type="list" allowBlank="1" showInputMessage="1" showErrorMessage="1" sqref="O257:P262" xr:uid="{FE6D87A9-4155-4B9A-83F9-A7300CF59AAC}">
      <formula1>$AE$3:$AE$5</formula1>
    </dataValidation>
    <dataValidation type="list" allowBlank="1" showInputMessage="1" showErrorMessage="1" sqref="E3" xr:uid="{64FA75A3-7FEC-44ED-A462-01BB2BD4BDE9}">
      <formula1>$A$3:$A$134</formula1>
    </dataValidation>
  </dataValidations>
  <hyperlinks>
    <hyperlink ref="F1:N1" location="'All Country Summary (2023)'!A1" display="Go to summary page" xr:uid="{0E07C929-28B6-4361-AD0C-5978F9B4C24D}"/>
  </hyperlinks>
  <pageMargins left="0.25" right="0.25" top="0.75" bottom="0.75" header="0.3" footer="0.3"/>
  <pageSetup paperSize="17" scale="74" orientation="landscape"/>
  <rowBreaks count="13" manualBreakCount="13">
    <brk id="23" max="16383" man="1"/>
    <brk id="32" max="16383" man="1"/>
    <brk id="50" max="13" man="1"/>
    <brk id="81" max="16383" man="1"/>
    <brk id="148" max="13" man="1"/>
    <brk id="178" max="13" man="1"/>
    <brk id="214" max="13" man="1"/>
    <brk id="248" max="13" man="1"/>
    <brk id="267" max="13" man="1"/>
    <brk id="302" max="13" man="1"/>
    <brk id="315" max="13" man="1"/>
    <brk id="348" max="13" man="1"/>
    <brk id="390" max="13" man="1"/>
  </rowBreaks>
  <colBreaks count="1" manualBreakCount="1">
    <brk id="14" max="1048575" man="1"/>
  </colBreaks>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0368-6310-404B-BC6E-799F07268BEC}">
  <sheetPr>
    <tabColor rgb="FFFF9933"/>
  </sheetPr>
  <dimension ref="A1:Q391"/>
  <sheetViews>
    <sheetView showGridLines="0" zoomScaleNormal="100" zoomScaleSheetLayoutView="100" workbookViewId="0">
      <selection activeCell="F1" sqref="F1:N1"/>
    </sheetView>
  </sheetViews>
  <sheetFormatPr defaultColWidth="9.140625" defaultRowHeight="14.45"/>
  <cols>
    <col min="1" max="1" width="2.140625" style="172" customWidth="1"/>
    <col min="2" max="2" width="9.140625" style="172"/>
    <col min="3" max="3" width="3.28515625" style="172" customWidth="1"/>
    <col min="4" max="4" width="16.140625" style="172" customWidth="1"/>
    <col min="5" max="5" width="61.42578125" style="172" customWidth="1"/>
    <col min="6" max="6" width="16.5703125" style="172" customWidth="1"/>
    <col min="7" max="7" width="24.42578125" style="172" customWidth="1"/>
    <col min="8" max="8" width="19.42578125" style="172" customWidth="1"/>
    <col min="9" max="9" width="18.7109375" style="172" customWidth="1"/>
    <col min="10" max="10" width="20.7109375" style="172" customWidth="1"/>
    <col min="11" max="11" width="21.5703125" style="172" customWidth="1"/>
    <col min="12" max="12" width="14.85546875" style="172" customWidth="1"/>
    <col min="13" max="13" width="22.5703125" style="172" customWidth="1"/>
    <col min="14" max="14" width="37.42578125" style="172" customWidth="1"/>
    <col min="15" max="15" width="60.28515625" style="172" customWidth="1"/>
    <col min="16" max="16" width="49.28515625" style="172" customWidth="1"/>
    <col min="17" max="16384" width="9.140625" style="172"/>
  </cols>
  <sheetData>
    <row r="1" spans="2:16" ht="62.25" customHeight="1">
      <c r="F1" s="2130" t="s">
        <v>830</v>
      </c>
      <c r="G1" s="2130"/>
      <c r="H1" s="2130"/>
      <c r="I1" s="2130"/>
      <c r="J1" s="2130"/>
      <c r="K1" s="2130"/>
      <c r="L1" s="2130"/>
      <c r="M1" s="2130"/>
      <c r="N1" s="2130"/>
    </row>
    <row r="2" spans="2:16" ht="37.5" customHeight="1">
      <c r="B2" s="408" t="s">
        <v>381</v>
      </c>
      <c r="C2" s="174"/>
      <c r="D2" s="174"/>
      <c r="E2" s="174"/>
      <c r="F2" s="1401"/>
      <c r="G2" s="1401"/>
      <c r="H2" s="169"/>
      <c r="I2" s="169"/>
      <c r="J2" s="169"/>
      <c r="K2" s="170"/>
      <c r="L2" s="170"/>
      <c r="M2" s="170"/>
      <c r="N2" s="171"/>
    </row>
    <row r="3" spans="2:16" ht="26.25" customHeight="1">
      <c r="B3" s="408"/>
      <c r="C3" s="174"/>
      <c r="D3" s="175" t="s">
        <v>382</v>
      </c>
      <c r="E3" s="409" t="s">
        <v>6222</v>
      </c>
      <c r="F3" s="410" t="s">
        <v>383</v>
      </c>
      <c r="G3" s="411"/>
      <c r="H3" s="169"/>
      <c r="I3" s="169"/>
      <c r="J3" s="169"/>
      <c r="K3" s="170"/>
      <c r="L3" s="170"/>
      <c r="M3" s="170"/>
      <c r="N3" s="171"/>
    </row>
    <row r="4" spans="2:16" ht="36" customHeight="1">
      <c r="B4" s="1402" t="s">
        <v>384</v>
      </c>
      <c r="C4" s="1402"/>
      <c r="D4" s="1402"/>
      <c r="E4" s="1402"/>
      <c r="F4" s="1402"/>
      <c r="G4" s="1402"/>
      <c r="H4" s="1402"/>
      <c r="I4" s="1402"/>
      <c r="J4" s="1402"/>
      <c r="K4" s="1402"/>
      <c r="L4" s="1402"/>
      <c r="M4" s="1402"/>
      <c r="N4" s="1402"/>
    </row>
    <row r="5" spans="2:16" ht="23.25" customHeight="1">
      <c r="B5" s="1416" t="s">
        <v>0</v>
      </c>
      <c r="C5" s="1417"/>
      <c r="D5" s="1417"/>
      <c r="E5" s="1417"/>
      <c r="F5" s="1417"/>
      <c r="G5" s="1417"/>
      <c r="H5" s="1417"/>
      <c r="I5" s="1417"/>
      <c r="J5" s="1417"/>
      <c r="K5" s="1417"/>
      <c r="L5" s="1417"/>
      <c r="M5" s="1417"/>
      <c r="N5" s="1417"/>
      <c r="O5" s="1417"/>
      <c r="P5" s="1418"/>
    </row>
    <row r="6" spans="2:16" ht="72" customHeight="1">
      <c r="B6" s="182" t="s">
        <v>390</v>
      </c>
      <c r="C6" s="1419" t="s">
        <v>391</v>
      </c>
      <c r="D6" s="1419"/>
      <c r="E6" s="1419"/>
      <c r="F6" s="1419"/>
      <c r="G6" s="1419"/>
      <c r="H6" s="1420"/>
      <c r="I6" s="183" t="s">
        <v>53</v>
      </c>
      <c r="J6" s="184" t="s">
        <v>392</v>
      </c>
      <c r="K6" s="1421" t="s">
        <v>6223</v>
      </c>
      <c r="L6" s="1422"/>
      <c r="M6" s="1422"/>
      <c r="N6" s="1423"/>
      <c r="O6" s="1424" t="s">
        <v>1268</v>
      </c>
      <c r="P6" s="1424" t="s">
        <v>3344</v>
      </c>
    </row>
    <row r="7" spans="2:16" ht="22.5" customHeight="1">
      <c r="B7" s="1427" t="s">
        <v>393</v>
      </c>
      <c r="C7" s="1428"/>
      <c r="D7" s="1428"/>
      <c r="E7" s="1428"/>
      <c r="F7" s="1428"/>
      <c r="G7" s="1428"/>
      <c r="H7" s="1428"/>
      <c r="I7" s="1428"/>
      <c r="J7" s="1428"/>
      <c r="K7" s="1428"/>
      <c r="L7" s="1428"/>
      <c r="M7" s="1428"/>
      <c r="N7" s="1429"/>
      <c r="O7" s="1425"/>
      <c r="P7" s="1425"/>
    </row>
    <row r="8" spans="2:16" ht="21.75" customHeight="1">
      <c r="B8" s="205" t="s">
        <v>394</v>
      </c>
      <c r="C8" s="1414" t="s">
        <v>395</v>
      </c>
      <c r="D8" s="1414"/>
      <c r="E8" s="1415"/>
      <c r="F8" s="1430" t="s">
        <v>6224</v>
      </c>
      <c r="G8" s="1431"/>
      <c r="H8" s="1431"/>
      <c r="I8" s="1431"/>
      <c r="J8" s="1431"/>
      <c r="K8" s="1431"/>
      <c r="L8" s="1431"/>
      <c r="M8" s="1431"/>
      <c r="N8" s="1431"/>
      <c r="O8" s="1425"/>
      <c r="P8" s="1425"/>
    </row>
    <row r="9" spans="2:16" ht="29.25" customHeight="1">
      <c r="B9" s="191" t="s">
        <v>396</v>
      </c>
      <c r="C9" s="1414" t="s">
        <v>397</v>
      </c>
      <c r="D9" s="1414"/>
      <c r="E9" s="1414"/>
      <c r="F9" s="1414"/>
      <c r="G9" s="1414"/>
      <c r="H9" s="1415"/>
      <c r="I9" s="192" t="s">
        <v>398</v>
      </c>
      <c r="J9" s="193"/>
      <c r="K9" s="193"/>
      <c r="L9" s="193"/>
      <c r="M9" s="193"/>
      <c r="N9" s="194"/>
      <c r="O9" s="1425"/>
      <c r="P9" s="1425"/>
    </row>
    <row r="10" spans="2:16" ht="28.5" customHeight="1">
      <c r="B10" s="195" t="s">
        <v>394</v>
      </c>
      <c r="C10" s="1414" t="s">
        <v>399</v>
      </c>
      <c r="D10" s="1414"/>
      <c r="E10" s="1414"/>
      <c r="F10" s="1414"/>
      <c r="G10" s="1414"/>
      <c r="H10" s="1415"/>
      <c r="I10" s="203" t="s">
        <v>53</v>
      </c>
      <c r="J10" s="1409" t="s">
        <v>400</v>
      </c>
      <c r="K10" s="1410"/>
      <c r="L10" s="1411" t="s">
        <v>6225</v>
      </c>
      <c r="M10" s="1412"/>
      <c r="N10" s="1413"/>
      <c r="O10" s="1425"/>
      <c r="P10" s="1425"/>
    </row>
    <row r="11" spans="2:16" ht="35.25" customHeight="1">
      <c r="B11" s="198" t="s">
        <v>401</v>
      </c>
      <c r="C11" s="1414" t="s">
        <v>402</v>
      </c>
      <c r="D11" s="1414"/>
      <c r="E11" s="1414"/>
      <c r="F11" s="1414"/>
      <c r="G11" s="1414"/>
      <c r="H11" s="1415"/>
      <c r="I11" s="203" t="s">
        <v>53</v>
      </c>
      <c r="J11" s="1409" t="s">
        <v>400</v>
      </c>
      <c r="K11" s="1410"/>
      <c r="L11" s="1411" t="s">
        <v>6226</v>
      </c>
      <c r="M11" s="1412"/>
      <c r="N11" s="1413"/>
      <c r="O11" s="1425"/>
      <c r="P11" s="1425"/>
    </row>
    <row r="12" spans="2:16" ht="28.5" customHeight="1">
      <c r="B12" s="198" t="s">
        <v>403</v>
      </c>
      <c r="C12" s="1414" t="s">
        <v>404</v>
      </c>
      <c r="D12" s="1414"/>
      <c r="E12" s="1414"/>
      <c r="F12" s="1414"/>
      <c r="G12" s="1414"/>
      <c r="H12" s="1415"/>
      <c r="I12" s="203" t="s">
        <v>53</v>
      </c>
      <c r="J12" s="1409" t="s">
        <v>400</v>
      </c>
      <c r="K12" s="1410"/>
      <c r="L12" s="1411" t="s">
        <v>6227</v>
      </c>
      <c r="M12" s="1412"/>
      <c r="N12" s="1413"/>
      <c r="O12" s="1425"/>
      <c r="P12" s="1425"/>
    </row>
    <row r="13" spans="2:16" ht="28.5" customHeight="1">
      <c r="B13" s="198" t="s">
        <v>405</v>
      </c>
      <c r="C13" s="1414" t="s">
        <v>406</v>
      </c>
      <c r="D13" s="1414"/>
      <c r="E13" s="1414"/>
      <c r="F13" s="1414"/>
      <c r="G13" s="1414"/>
      <c r="H13" s="1415"/>
      <c r="I13" s="203" t="s">
        <v>53</v>
      </c>
      <c r="J13" s="1409" t="s">
        <v>407</v>
      </c>
      <c r="K13" s="1410"/>
      <c r="L13" s="1411" t="s">
        <v>6228</v>
      </c>
      <c r="M13" s="1412"/>
      <c r="N13" s="1413"/>
      <c r="O13" s="1425"/>
      <c r="P13" s="1425"/>
    </row>
    <row r="14" spans="2:16" ht="28.5" customHeight="1">
      <c r="B14" s="198" t="s">
        <v>408</v>
      </c>
      <c r="C14" s="1414" t="s">
        <v>62</v>
      </c>
      <c r="D14" s="1414"/>
      <c r="E14" s="1414"/>
      <c r="F14" s="1414"/>
      <c r="G14" s="1414"/>
      <c r="H14" s="1415"/>
      <c r="I14" s="203" t="s">
        <v>53</v>
      </c>
      <c r="J14" s="1409" t="s">
        <v>409</v>
      </c>
      <c r="K14" s="1410"/>
      <c r="L14" s="1411" t="s">
        <v>6229</v>
      </c>
      <c r="M14" s="1412"/>
      <c r="N14" s="1413"/>
      <c r="O14" s="1425"/>
      <c r="P14" s="1425"/>
    </row>
    <row r="15" spans="2:16" ht="49.5" customHeight="1">
      <c r="B15" s="198" t="s">
        <v>410</v>
      </c>
      <c r="C15" s="1414" t="s">
        <v>411</v>
      </c>
      <c r="D15" s="1414"/>
      <c r="E15" s="1414"/>
      <c r="F15" s="1414"/>
      <c r="G15" s="1414"/>
      <c r="H15" s="1415"/>
      <c r="I15" s="203" t="s">
        <v>53</v>
      </c>
      <c r="J15" s="1409" t="s">
        <v>412</v>
      </c>
      <c r="K15" s="1410"/>
      <c r="L15" s="1411" t="s">
        <v>6230</v>
      </c>
      <c r="M15" s="1412"/>
      <c r="N15" s="1413"/>
      <c r="O15" s="1425"/>
      <c r="P15" s="1425"/>
    </row>
    <row r="16" spans="2:16" ht="26.25" customHeight="1">
      <c r="B16" s="198" t="s">
        <v>413</v>
      </c>
      <c r="C16" s="1414" t="s">
        <v>414</v>
      </c>
      <c r="D16" s="1414"/>
      <c r="E16" s="1414"/>
      <c r="F16" s="1414"/>
      <c r="G16" s="1414"/>
      <c r="H16" s="1415"/>
      <c r="I16" s="203" t="s">
        <v>53</v>
      </c>
      <c r="J16" s="1409" t="s">
        <v>415</v>
      </c>
      <c r="K16" s="1410"/>
      <c r="L16" s="1411" t="s">
        <v>6231</v>
      </c>
      <c r="M16" s="1412"/>
      <c r="N16" s="1413"/>
      <c r="O16" s="1425"/>
      <c r="P16" s="1425"/>
    </row>
    <row r="17" spans="2:16" ht="30.75" customHeight="1">
      <c r="B17" s="198" t="s">
        <v>416</v>
      </c>
      <c r="C17" s="1414" t="s">
        <v>417</v>
      </c>
      <c r="D17" s="1414"/>
      <c r="E17" s="1414"/>
      <c r="F17" s="1414"/>
      <c r="G17" s="1414"/>
      <c r="H17" s="1415"/>
      <c r="I17" s="203" t="s">
        <v>67</v>
      </c>
      <c r="J17" s="1409" t="s">
        <v>415</v>
      </c>
      <c r="K17" s="1410"/>
      <c r="L17" s="1411" t="s">
        <v>92</v>
      </c>
      <c r="M17" s="1412"/>
      <c r="N17" s="1413"/>
      <c r="O17" s="1425"/>
      <c r="P17" s="1425"/>
    </row>
    <row r="18" spans="2:16" ht="30" customHeight="1">
      <c r="B18" s="198" t="s">
        <v>418</v>
      </c>
      <c r="C18" s="1414" t="s">
        <v>419</v>
      </c>
      <c r="D18" s="1414"/>
      <c r="E18" s="1414"/>
      <c r="F18" s="1414"/>
      <c r="G18" s="1414"/>
      <c r="H18" s="1415"/>
      <c r="I18" s="203" t="s">
        <v>58</v>
      </c>
      <c r="J18" s="1409" t="s">
        <v>415</v>
      </c>
      <c r="K18" s="1410"/>
      <c r="L18" s="1411" t="s">
        <v>92</v>
      </c>
      <c r="M18" s="1412"/>
      <c r="N18" s="1413"/>
      <c r="O18" s="1426"/>
      <c r="P18" s="1426"/>
    </row>
    <row r="19" spans="2:16" ht="24" customHeight="1">
      <c r="B19" s="191" t="s">
        <v>420</v>
      </c>
      <c r="C19" s="1414" t="s">
        <v>421</v>
      </c>
      <c r="D19" s="1414"/>
      <c r="E19" s="1414"/>
      <c r="F19" s="1414"/>
      <c r="G19" s="1414"/>
      <c r="H19" s="1414"/>
      <c r="I19" s="203" t="s">
        <v>53</v>
      </c>
      <c r="J19" s="1432" t="s">
        <v>422</v>
      </c>
      <c r="K19" s="1434" t="s">
        <v>6232</v>
      </c>
      <c r="L19" s="1435"/>
      <c r="M19" s="1435"/>
      <c r="N19" s="1436"/>
      <c r="O19" s="201" t="s">
        <v>1279</v>
      </c>
      <c r="P19" s="202"/>
    </row>
    <row r="20" spans="2:16" ht="24" customHeight="1">
      <c r="B20" s="191" t="s">
        <v>423</v>
      </c>
      <c r="C20" s="1414" t="s">
        <v>424</v>
      </c>
      <c r="D20" s="1414"/>
      <c r="E20" s="1414"/>
      <c r="F20" s="1414"/>
      <c r="G20" s="1414"/>
      <c r="H20" s="1414"/>
      <c r="I20" s="203" t="s">
        <v>53</v>
      </c>
      <c r="J20" s="1433"/>
      <c r="K20" s="1437"/>
      <c r="L20" s="1438"/>
      <c r="M20" s="1438"/>
      <c r="N20" s="1439"/>
      <c r="O20" s="201" t="s">
        <v>1278</v>
      </c>
      <c r="P20" s="202"/>
    </row>
    <row r="21" spans="2:16" ht="24" customHeight="1">
      <c r="B21" s="191" t="s">
        <v>425</v>
      </c>
      <c r="C21" s="1414" t="s">
        <v>426</v>
      </c>
      <c r="D21" s="1414"/>
      <c r="E21" s="1414"/>
      <c r="F21" s="1414"/>
      <c r="G21" s="1414"/>
      <c r="H21" s="1414"/>
      <c r="I21" s="203" t="s">
        <v>79</v>
      </c>
      <c r="J21" s="1433"/>
      <c r="K21" s="1437"/>
      <c r="L21" s="1438"/>
      <c r="M21" s="1438"/>
      <c r="N21" s="1439"/>
      <c r="O21" s="1443" t="s">
        <v>1268</v>
      </c>
      <c r="P21" s="1443"/>
    </row>
    <row r="22" spans="2:16" ht="25.5" customHeight="1">
      <c r="B22" s="191" t="s">
        <v>427</v>
      </c>
      <c r="C22" s="1414" t="s">
        <v>428</v>
      </c>
      <c r="D22" s="1414"/>
      <c r="E22" s="1414"/>
      <c r="F22" s="1414"/>
      <c r="G22" s="1414"/>
      <c r="H22" s="1414"/>
      <c r="I22" s="203" t="s">
        <v>53</v>
      </c>
      <c r="J22" s="1433"/>
      <c r="K22" s="1437"/>
      <c r="L22" s="1438"/>
      <c r="M22" s="1438"/>
      <c r="N22" s="1439"/>
      <c r="O22" s="1425"/>
      <c r="P22" s="1425"/>
    </row>
    <row r="23" spans="2:16" ht="37.5" customHeight="1">
      <c r="B23" s="205" t="s">
        <v>394</v>
      </c>
      <c r="C23" s="1445" t="s">
        <v>429</v>
      </c>
      <c r="D23" s="1445"/>
      <c r="E23" s="1445"/>
      <c r="F23" s="1445"/>
      <c r="G23" s="1445"/>
      <c r="H23" s="1445"/>
      <c r="I23" s="203" t="s">
        <v>53</v>
      </c>
      <c r="J23" s="1433"/>
      <c r="K23" s="1440"/>
      <c r="L23" s="1441"/>
      <c r="M23" s="1441"/>
      <c r="N23" s="1442"/>
      <c r="O23" s="1444"/>
      <c r="P23" s="1444"/>
    </row>
    <row r="24" spans="2:16" ht="24.75" customHeight="1">
      <c r="B24" s="1416" t="s">
        <v>1</v>
      </c>
      <c r="C24" s="1417"/>
      <c r="D24" s="1417"/>
      <c r="E24" s="1417"/>
      <c r="F24" s="1417"/>
      <c r="G24" s="1417"/>
      <c r="H24" s="1417"/>
      <c r="I24" s="1417"/>
      <c r="J24" s="1417"/>
      <c r="K24" s="1417"/>
      <c r="L24" s="1417"/>
      <c r="M24" s="1417"/>
      <c r="N24" s="1417"/>
      <c r="O24" s="1417"/>
      <c r="P24" s="1418"/>
    </row>
    <row r="25" spans="2:16" ht="46.5" customHeight="1">
      <c r="B25" s="1446" t="s">
        <v>430</v>
      </c>
      <c r="C25" s="1448" t="s">
        <v>431</v>
      </c>
      <c r="D25" s="1448"/>
      <c r="E25" s="1448"/>
      <c r="F25" s="1449"/>
      <c r="G25" s="216" t="s">
        <v>432</v>
      </c>
      <c r="H25" s="209" t="s">
        <v>3345</v>
      </c>
      <c r="I25" s="412" t="s">
        <v>433</v>
      </c>
      <c r="J25" s="399" t="s">
        <v>3346</v>
      </c>
      <c r="K25" s="1452" t="s">
        <v>434</v>
      </c>
      <c r="L25" s="1455"/>
      <c r="M25" s="1456"/>
      <c r="N25" s="1457"/>
      <c r="O25" s="212" t="s">
        <v>1831</v>
      </c>
      <c r="P25" s="212"/>
    </row>
    <row r="26" spans="2:16" ht="54.75" customHeight="1">
      <c r="B26" s="1447"/>
      <c r="C26" s="1450"/>
      <c r="D26" s="1450"/>
      <c r="E26" s="1450"/>
      <c r="F26" s="1451"/>
      <c r="G26" s="216" t="s">
        <v>435</v>
      </c>
      <c r="H26" s="217">
        <v>2022</v>
      </c>
      <c r="I26" s="412" t="s">
        <v>436</v>
      </c>
      <c r="J26" s="217">
        <v>2022</v>
      </c>
      <c r="K26" s="1453"/>
      <c r="L26" s="1458"/>
      <c r="M26" s="1459"/>
      <c r="N26" s="1460"/>
      <c r="O26" s="187" t="s">
        <v>1831</v>
      </c>
      <c r="P26" s="187"/>
    </row>
    <row r="27" spans="2:16" ht="75" customHeight="1">
      <c r="B27" s="191" t="s">
        <v>437</v>
      </c>
      <c r="C27" s="1464" t="s">
        <v>438</v>
      </c>
      <c r="D27" s="1464"/>
      <c r="E27" s="1464"/>
      <c r="F27" s="1464"/>
      <c r="G27" s="1464"/>
      <c r="H27" s="1464"/>
      <c r="I27" s="1465"/>
      <c r="J27" s="466">
        <v>17012902.25</v>
      </c>
      <c r="K27" s="1453"/>
      <c r="L27" s="1458"/>
      <c r="M27" s="1459"/>
      <c r="N27" s="1460"/>
      <c r="O27" s="1443" t="s">
        <v>1833</v>
      </c>
      <c r="P27" s="1443"/>
    </row>
    <row r="28" spans="2:16" ht="32.25" customHeight="1">
      <c r="B28" s="224"/>
      <c r="C28" s="225" t="s">
        <v>394</v>
      </c>
      <c r="D28" s="1414" t="s">
        <v>439</v>
      </c>
      <c r="E28" s="1414"/>
      <c r="F28" s="1414"/>
      <c r="G28" s="1414"/>
      <c r="H28" s="1414"/>
      <c r="I28" s="1415"/>
      <c r="J28" s="467">
        <v>3359737.2</v>
      </c>
      <c r="K28" s="1453"/>
      <c r="L28" s="1458"/>
      <c r="M28" s="1459"/>
      <c r="N28" s="1460"/>
      <c r="O28" s="1425"/>
      <c r="P28" s="1425"/>
    </row>
    <row r="29" spans="2:16" ht="32.1" customHeight="1">
      <c r="B29" s="227" t="s">
        <v>440</v>
      </c>
      <c r="C29" s="1414" t="s">
        <v>441</v>
      </c>
      <c r="D29" s="1414"/>
      <c r="E29" s="1414"/>
      <c r="F29" s="1414"/>
      <c r="G29" s="1415"/>
      <c r="H29" s="1476" t="s">
        <v>302</v>
      </c>
      <c r="I29" s="1477"/>
      <c r="J29" s="1478"/>
      <c r="K29" s="1453"/>
      <c r="L29" s="1458"/>
      <c r="M29" s="1459"/>
      <c r="N29" s="1460"/>
      <c r="O29" s="1426"/>
      <c r="P29" s="1426"/>
    </row>
    <row r="30" spans="2:16" ht="33.75" customHeight="1">
      <c r="B30" s="227"/>
      <c r="C30" s="1469" t="s">
        <v>442</v>
      </c>
      <c r="D30" s="1469"/>
      <c r="E30" s="1469"/>
      <c r="F30" s="1469"/>
      <c r="G30" s="1470"/>
      <c r="H30" s="1466" t="s">
        <v>6233</v>
      </c>
      <c r="I30" s="1467"/>
      <c r="J30" s="1468"/>
      <c r="K30" s="1453"/>
      <c r="L30" s="1458"/>
      <c r="M30" s="1459"/>
      <c r="N30" s="1460"/>
      <c r="O30" s="199"/>
      <c r="P30" s="213"/>
    </row>
    <row r="31" spans="2:16" ht="29.25" customHeight="1">
      <c r="B31" s="198"/>
      <c r="C31" s="1414" t="s">
        <v>443</v>
      </c>
      <c r="D31" s="1414"/>
      <c r="E31" s="1414"/>
      <c r="F31" s="1414"/>
      <c r="G31" s="1415"/>
      <c r="H31" s="1466" t="s">
        <v>3349</v>
      </c>
      <c r="I31" s="1467"/>
      <c r="J31" s="1468"/>
      <c r="K31" s="1453"/>
      <c r="L31" s="1458"/>
      <c r="M31" s="1459"/>
      <c r="N31" s="1460"/>
      <c r="O31" s="202" t="s">
        <v>3223</v>
      </c>
      <c r="P31" s="414"/>
    </row>
    <row r="32" spans="2:16" ht="27" customHeight="1">
      <c r="B32" s="198"/>
      <c r="C32" s="1469" t="s">
        <v>442</v>
      </c>
      <c r="D32" s="1469"/>
      <c r="E32" s="1469"/>
      <c r="F32" s="1469"/>
      <c r="G32" s="1470"/>
      <c r="H32" s="1471" t="s">
        <v>92</v>
      </c>
      <c r="I32" s="1471"/>
      <c r="J32" s="1471"/>
      <c r="K32" s="1454"/>
      <c r="L32" s="1461"/>
      <c r="M32" s="1462"/>
      <c r="N32" s="1463"/>
      <c r="O32" s="204" t="s">
        <v>1279</v>
      </c>
      <c r="P32" s="337"/>
    </row>
    <row r="33" spans="2:17" ht="59.25" customHeight="1">
      <c r="B33" s="229" t="s">
        <v>444</v>
      </c>
      <c r="C33" s="1472" t="s">
        <v>445</v>
      </c>
      <c r="D33" s="1472"/>
      <c r="E33" s="1472"/>
      <c r="F33" s="1472"/>
      <c r="G33" s="1472"/>
      <c r="H33" s="1472"/>
      <c r="I33" s="1472"/>
      <c r="J33" s="415" t="s">
        <v>53</v>
      </c>
      <c r="K33" s="235" t="s">
        <v>446</v>
      </c>
      <c r="L33" s="1473"/>
      <c r="M33" s="1474"/>
      <c r="N33" s="1475"/>
      <c r="O33" s="232" t="s">
        <v>1290</v>
      </c>
      <c r="P33" s="232"/>
    </row>
    <row r="34" spans="2:17" ht="46.5" customHeight="1">
      <c r="B34" s="1490" t="s">
        <v>447</v>
      </c>
      <c r="C34" s="1491"/>
      <c r="D34" s="1491"/>
      <c r="E34" s="1491"/>
      <c r="F34" s="1491"/>
      <c r="G34" s="1491"/>
      <c r="H34" s="1491"/>
      <c r="I34" s="1491"/>
      <c r="J34" s="1491"/>
      <c r="K34" s="1491"/>
      <c r="L34" s="1491"/>
      <c r="M34" s="1491"/>
      <c r="N34" s="1491"/>
      <c r="O34" s="1491"/>
      <c r="P34" s="1492"/>
    </row>
    <row r="35" spans="2:17" ht="92.25" customHeight="1">
      <c r="B35" s="233" t="s">
        <v>448</v>
      </c>
      <c r="C35" s="1472" t="s">
        <v>449</v>
      </c>
      <c r="D35" s="1472"/>
      <c r="E35" s="1472"/>
      <c r="F35" s="1472"/>
      <c r="G35" s="1472"/>
      <c r="H35" s="1472"/>
      <c r="I35" s="1472"/>
      <c r="J35" s="415" t="s">
        <v>53</v>
      </c>
      <c r="K35" s="231" t="s">
        <v>446</v>
      </c>
      <c r="L35" s="1493" t="s">
        <v>6234</v>
      </c>
      <c r="M35" s="1494"/>
      <c r="N35" s="1495"/>
      <c r="O35" s="416" t="s">
        <v>1292</v>
      </c>
      <c r="P35" s="187"/>
    </row>
    <row r="36" spans="2:17" ht="30.75" customHeight="1">
      <c r="B36" s="1490" t="s">
        <v>450</v>
      </c>
      <c r="C36" s="1496"/>
      <c r="D36" s="1496"/>
      <c r="E36" s="1496"/>
      <c r="F36" s="1496"/>
      <c r="G36" s="1496"/>
      <c r="H36" s="1496"/>
      <c r="I36" s="1496"/>
      <c r="J36" s="1496"/>
      <c r="K36" s="1496"/>
      <c r="L36" s="1496"/>
      <c r="M36" s="1496"/>
      <c r="N36" s="1496"/>
      <c r="O36" s="1496"/>
      <c r="P36" s="1497"/>
    </row>
    <row r="37" spans="2:17" ht="60.75" customHeight="1">
      <c r="B37" s="233" t="s">
        <v>451</v>
      </c>
      <c r="C37" s="1498" t="s">
        <v>452</v>
      </c>
      <c r="D37" s="1498"/>
      <c r="E37" s="1498"/>
      <c r="F37" s="1499"/>
      <c r="G37" s="417" t="s">
        <v>453</v>
      </c>
      <c r="H37" s="418" t="s">
        <v>454</v>
      </c>
      <c r="I37" s="1500" t="s">
        <v>455</v>
      </c>
      <c r="J37" s="1501"/>
      <c r="K37" s="1500" t="s">
        <v>434</v>
      </c>
      <c r="L37" s="1502"/>
      <c r="M37" s="1502"/>
      <c r="N37" s="1503"/>
      <c r="O37" s="1504"/>
      <c r="P37" s="1504"/>
    </row>
    <row r="38" spans="2:17" ht="43.5" customHeight="1">
      <c r="B38" s="198" t="s">
        <v>394</v>
      </c>
      <c r="C38" s="1414" t="s">
        <v>456</v>
      </c>
      <c r="D38" s="1414"/>
      <c r="E38" s="1414"/>
      <c r="F38" s="1415"/>
      <c r="G38" s="240">
        <v>1700000</v>
      </c>
      <c r="H38" s="241" t="s">
        <v>927</v>
      </c>
      <c r="I38" s="1479" t="s">
        <v>6235</v>
      </c>
      <c r="J38" s="1480"/>
      <c r="K38" s="1481"/>
      <c r="L38" s="1482"/>
      <c r="M38" s="1482"/>
      <c r="N38" s="1483"/>
      <c r="O38" s="1505"/>
      <c r="P38" s="1505"/>
    </row>
    <row r="39" spans="2:17" ht="49.5" customHeight="1">
      <c r="B39" s="198" t="s">
        <v>401</v>
      </c>
      <c r="C39" s="1414" t="s">
        <v>457</v>
      </c>
      <c r="D39" s="1414"/>
      <c r="E39" s="1414"/>
      <c r="F39" s="1415"/>
      <c r="G39" s="1224">
        <v>0</v>
      </c>
      <c r="H39" s="1220" t="s">
        <v>927</v>
      </c>
      <c r="I39" s="1479" t="s">
        <v>92</v>
      </c>
      <c r="J39" s="1480"/>
      <c r="K39" s="1481"/>
      <c r="L39" s="1482"/>
      <c r="M39" s="1482"/>
      <c r="N39" s="1483"/>
      <c r="O39" s="1505"/>
      <c r="P39" s="1505"/>
    </row>
    <row r="40" spans="2:17" ht="45" customHeight="1">
      <c r="B40" s="205" t="s">
        <v>403</v>
      </c>
      <c r="C40" s="1484" t="s">
        <v>458</v>
      </c>
      <c r="D40" s="1484"/>
      <c r="E40" s="1484"/>
      <c r="F40" s="1485"/>
      <c r="G40" s="245">
        <f>G38+G39</f>
        <v>1700000</v>
      </c>
      <c r="H40" s="246"/>
      <c r="I40" s="1486"/>
      <c r="J40" s="1487"/>
      <c r="K40" s="1486"/>
      <c r="L40" s="1488"/>
      <c r="M40" s="1488"/>
      <c r="N40" s="1489"/>
      <c r="O40" s="1506"/>
      <c r="P40" s="1506"/>
      <c r="Q40" s="250"/>
    </row>
    <row r="41" spans="2:17" ht="57.75" customHeight="1">
      <c r="B41" s="1507" t="s">
        <v>459</v>
      </c>
      <c r="C41" s="1508"/>
      <c r="D41" s="1508"/>
      <c r="E41" s="1508"/>
      <c r="F41" s="1508"/>
      <c r="G41" s="1508"/>
      <c r="H41" s="1508"/>
      <c r="I41" s="1508"/>
      <c r="J41" s="1508"/>
      <c r="K41" s="1508"/>
      <c r="L41" s="1508"/>
      <c r="M41" s="1508"/>
      <c r="N41" s="1508"/>
      <c r="O41" s="1508"/>
      <c r="P41" s="1509"/>
    </row>
    <row r="42" spans="2:17" ht="108.75" customHeight="1">
      <c r="B42" s="251" t="s">
        <v>460</v>
      </c>
      <c r="C42" s="1445" t="s">
        <v>461</v>
      </c>
      <c r="D42" s="1445"/>
      <c r="E42" s="1445"/>
      <c r="F42" s="1445"/>
      <c r="G42" s="1445"/>
      <c r="H42" s="1445"/>
      <c r="I42" s="234" t="s">
        <v>53</v>
      </c>
      <c r="J42" s="252" t="s">
        <v>446</v>
      </c>
      <c r="K42" s="1510"/>
      <c r="L42" s="1511"/>
      <c r="M42" s="1511"/>
      <c r="N42" s="1512"/>
      <c r="O42" s="236" t="s">
        <v>1292</v>
      </c>
      <c r="P42" s="204"/>
    </row>
    <row r="43" spans="2:17" ht="36.75" customHeight="1">
      <c r="B43" s="1490" t="s">
        <v>462</v>
      </c>
      <c r="C43" s="1496"/>
      <c r="D43" s="1496"/>
      <c r="E43" s="1496"/>
      <c r="F43" s="1496"/>
      <c r="G43" s="1496"/>
      <c r="H43" s="1496"/>
      <c r="I43" s="1496"/>
      <c r="J43" s="1496"/>
      <c r="K43" s="1496"/>
      <c r="L43" s="1496"/>
      <c r="M43" s="1496"/>
      <c r="N43" s="1496"/>
      <c r="O43" s="1496"/>
      <c r="P43" s="1497"/>
    </row>
    <row r="44" spans="2:17" ht="73.5" customHeight="1">
      <c r="B44" s="253" t="s">
        <v>463</v>
      </c>
      <c r="C44" s="1513" t="s">
        <v>464</v>
      </c>
      <c r="D44" s="1513"/>
      <c r="E44" s="1514"/>
      <c r="F44" s="238" t="s">
        <v>465</v>
      </c>
      <c r="G44" s="1515" t="s">
        <v>466</v>
      </c>
      <c r="H44" s="1516"/>
      <c r="I44" s="1500" t="s">
        <v>454</v>
      </c>
      <c r="J44" s="1501"/>
      <c r="K44" s="1515" t="s">
        <v>467</v>
      </c>
      <c r="L44" s="1516"/>
      <c r="M44" s="239" t="s">
        <v>468</v>
      </c>
      <c r="N44" s="420" t="s">
        <v>469</v>
      </c>
      <c r="O44" s="1443" t="s">
        <v>5062</v>
      </c>
      <c r="P44" s="1443"/>
    </row>
    <row r="45" spans="2:17" ht="28.5" customHeight="1">
      <c r="B45" s="198" t="s">
        <v>394</v>
      </c>
      <c r="C45" s="1517" t="s">
        <v>470</v>
      </c>
      <c r="D45" s="1517"/>
      <c r="E45" s="1518"/>
      <c r="F45" s="257" t="s">
        <v>53</v>
      </c>
      <c r="G45" s="1519">
        <v>1700000</v>
      </c>
      <c r="H45" s="1520"/>
      <c r="I45" s="1479" t="s">
        <v>927</v>
      </c>
      <c r="J45" s="1480"/>
      <c r="K45" s="1521">
        <v>1249124.8</v>
      </c>
      <c r="L45" s="1522"/>
      <c r="M45" s="258" t="s">
        <v>1302</v>
      </c>
      <c r="N45" s="259"/>
      <c r="O45" s="1425"/>
      <c r="P45" s="1425"/>
    </row>
    <row r="46" spans="2:17" ht="31.5" customHeight="1">
      <c r="B46" s="260"/>
      <c r="C46" s="1517" t="s">
        <v>471</v>
      </c>
      <c r="D46" s="1517"/>
      <c r="E46" s="1518"/>
      <c r="F46" s="1430"/>
      <c r="G46" s="1431"/>
      <c r="H46" s="1431"/>
      <c r="I46" s="1431"/>
      <c r="J46" s="1431"/>
      <c r="K46" s="1431"/>
      <c r="L46" s="1431"/>
      <c r="M46" s="1431"/>
      <c r="N46" s="1523"/>
      <c r="O46" s="1425"/>
      <c r="P46" s="1425"/>
    </row>
    <row r="47" spans="2:17" ht="65.25" customHeight="1">
      <c r="B47" s="198" t="s">
        <v>401</v>
      </c>
      <c r="C47" s="1517" t="s">
        <v>472</v>
      </c>
      <c r="D47" s="1517"/>
      <c r="E47" s="1518"/>
      <c r="F47" s="203" t="s">
        <v>53</v>
      </c>
      <c r="G47" s="1519">
        <v>0</v>
      </c>
      <c r="H47" s="1520"/>
      <c r="I47" s="1479" t="s">
        <v>927</v>
      </c>
      <c r="J47" s="1480"/>
      <c r="K47" s="1521">
        <v>0</v>
      </c>
      <c r="L47" s="1522"/>
      <c r="M47" s="258" t="s">
        <v>1302</v>
      </c>
      <c r="N47" s="259"/>
      <c r="O47" s="1425"/>
      <c r="P47" s="1425"/>
    </row>
    <row r="48" spans="2:17" ht="35.25" customHeight="1">
      <c r="B48" s="260"/>
      <c r="C48" s="1517" t="s">
        <v>473</v>
      </c>
      <c r="D48" s="1517"/>
      <c r="E48" s="1518"/>
      <c r="F48" s="1430"/>
      <c r="G48" s="1431"/>
      <c r="H48" s="1431"/>
      <c r="I48" s="1431"/>
      <c r="J48" s="1431"/>
      <c r="K48" s="1431"/>
      <c r="L48" s="1431"/>
      <c r="M48" s="1431"/>
      <c r="N48" s="1523"/>
      <c r="O48" s="1425"/>
      <c r="P48" s="1425"/>
    </row>
    <row r="49" spans="1:16" ht="44.25" customHeight="1">
      <c r="B49" s="266" t="s">
        <v>403</v>
      </c>
      <c r="C49" s="1525" t="s">
        <v>474</v>
      </c>
      <c r="D49" s="1525"/>
      <c r="E49" s="1526"/>
      <c r="F49" s="267"/>
      <c r="G49" s="1527">
        <f>G45+G47</f>
        <v>1700000</v>
      </c>
      <c r="H49" s="1528"/>
      <c r="I49" s="1486"/>
      <c r="J49" s="1487"/>
      <c r="K49" s="1529">
        <f>K45+K47</f>
        <v>1249124.8</v>
      </c>
      <c r="L49" s="1530"/>
      <c r="M49" s="268"/>
      <c r="N49" s="269"/>
      <c r="O49" s="1444"/>
      <c r="P49" s="1444"/>
    </row>
    <row r="50" spans="1:16" ht="56.25" customHeight="1">
      <c r="B50" s="1490" t="s">
        <v>475</v>
      </c>
      <c r="C50" s="1491"/>
      <c r="D50" s="1491"/>
      <c r="E50" s="1491"/>
      <c r="F50" s="1491"/>
      <c r="G50" s="1491"/>
      <c r="H50" s="1491"/>
      <c r="I50" s="1491"/>
      <c r="J50" s="1491"/>
      <c r="K50" s="1491"/>
      <c r="L50" s="1491"/>
      <c r="M50" s="1491"/>
      <c r="N50" s="1491"/>
      <c r="O50" s="1491"/>
      <c r="P50" s="1492"/>
    </row>
    <row r="51" spans="1:16" ht="69" customHeight="1">
      <c r="B51" s="253" t="s">
        <v>476</v>
      </c>
      <c r="C51" s="1513" t="s">
        <v>477</v>
      </c>
      <c r="D51" s="1450"/>
      <c r="E51" s="1451"/>
      <c r="F51" s="254" t="s">
        <v>478</v>
      </c>
      <c r="G51" s="1531" t="s">
        <v>479</v>
      </c>
      <c r="H51" s="1516"/>
      <c r="I51" s="1500" t="s">
        <v>480</v>
      </c>
      <c r="J51" s="1501"/>
      <c r="K51" s="1515" t="s">
        <v>481</v>
      </c>
      <c r="L51" s="1516"/>
      <c r="M51" s="239" t="s">
        <v>468</v>
      </c>
      <c r="N51" s="302" t="s">
        <v>482</v>
      </c>
      <c r="O51" s="422"/>
      <c r="P51" s="273"/>
    </row>
    <row r="52" spans="1:16" s="274" customFormat="1" ht="32.25" customHeight="1">
      <c r="B52" s="198" t="s">
        <v>394</v>
      </c>
      <c r="C52" s="1414" t="s">
        <v>97</v>
      </c>
      <c r="D52" s="1414"/>
      <c r="E52" s="1415"/>
      <c r="F52" s="257" t="s">
        <v>1301</v>
      </c>
      <c r="G52" s="1532">
        <v>5018188</v>
      </c>
      <c r="H52" s="1533"/>
      <c r="I52" s="1479" t="s">
        <v>927</v>
      </c>
      <c r="J52" s="1480"/>
      <c r="K52" s="1521">
        <v>1261875.5</v>
      </c>
      <c r="L52" s="1522"/>
      <c r="M52" s="258" t="s">
        <v>1302</v>
      </c>
      <c r="N52" s="468" t="s">
        <v>6236</v>
      </c>
      <c r="O52" s="201" t="s">
        <v>939</v>
      </c>
      <c r="P52" s="202"/>
    </row>
    <row r="53" spans="1:16" s="274" customFormat="1" ht="73.5" customHeight="1">
      <c r="B53" s="198" t="s">
        <v>401</v>
      </c>
      <c r="C53" s="1414" t="s">
        <v>62</v>
      </c>
      <c r="D53" s="1414"/>
      <c r="E53" s="1415"/>
      <c r="F53" s="257" t="s">
        <v>1301</v>
      </c>
      <c r="G53" s="1532">
        <v>4796055.28</v>
      </c>
      <c r="H53" s="1533"/>
      <c r="I53" s="1479" t="s">
        <v>927</v>
      </c>
      <c r="J53" s="1480"/>
      <c r="K53" s="1521">
        <v>1650865.6</v>
      </c>
      <c r="L53" s="1522"/>
      <c r="M53" s="258" t="s">
        <v>1302</v>
      </c>
      <c r="N53" s="468" t="s">
        <v>6237</v>
      </c>
      <c r="O53" s="201" t="s">
        <v>940</v>
      </c>
      <c r="P53" s="202"/>
    </row>
    <row r="54" spans="1:16" s="274" customFormat="1" ht="32.25" customHeight="1">
      <c r="B54" s="198" t="s">
        <v>403</v>
      </c>
      <c r="C54" s="1414" t="s">
        <v>99</v>
      </c>
      <c r="D54" s="1414"/>
      <c r="E54" s="1415"/>
      <c r="F54" s="257" t="s">
        <v>57</v>
      </c>
      <c r="G54" s="1532">
        <v>0</v>
      </c>
      <c r="H54" s="1533"/>
      <c r="I54" s="1479">
        <v>0</v>
      </c>
      <c r="J54" s="1480"/>
      <c r="K54" s="1521">
        <v>0</v>
      </c>
      <c r="L54" s="1522"/>
      <c r="M54" s="258" t="s">
        <v>57</v>
      </c>
      <c r="N54" s="275"/>
      <c r="O54" s="201" t="s">
        <v>940</v>
      </c>
      <c r="P54" s="202"/>
    </row>
    <row r="55" spans="1:16" s="274" customFormat="1" ht="32.25" customHeight="1">
      <c r="B55" s="198" t="s">
        <v>405</v>
      </c>
      <c r="C55" s="1414" t="s">
        <v>483</v>
      </c>
      <c r="D55" s="1414"/>
      <c r="E55" s="1415"/>
      <c r="F55" s="257" t="s">
        <v>58</v>
      </c>
      <c r="G55" s="1532">
        <v>0</v>
      </c>
      <c r="H55" s="1533"/>
      <c r="I55" s="1479">
        <v>0</v>
      </c>
      <c r="J55" s="1480"/>
      <c r="K55" s="1521">
        <v>0</v>
      </c>
      <c r="L55" s="1522"/>
      <c r="M55" s="258" t="s">
        <v>57</v>
      </c>
      <c r="N55" s="276"/>
      <c r="O55" s="204" t="s">
        <v>1279</v>
      </c>
      <c r="P55" s="277"/>
    </row>
    <row r="56" spans="1:16" s="274" customFormat="1" ht="32.25" customHeight="1">
      <c r="B56" s="198" t="s">
        <v>408</v>
      </c>
      <c r="C56" s="1414" t="s">
        <v>302</v>
      </c>
      <c r="D56" s="1414"/>
      <c r="E56" s="1415"/>
      <c r="F56" s="257" t="s">
        <v>58</v>
      </c>
      <c r="G56" s="1532">
        <v>0</v>
      </c>
      <c r="H56" s="1533"/>
      <c r="I56" s="1479">
        <v>0</v>
      </c>
      <c r="J56" s="1480"/>
      <c r="K56" s="1521">
        <v>0</v>
      </c>
      <c r="L56" s="1522"/>
      <c r="M56" s="258" t="s">
        <v>57</v>
      </c>
      <c r="N56" s="275"/>
      <c r="O56" s="204" t="s">
        <v>940</v>
      </c>
      <c r="P56" s="277"/>
    </row>
    <row r="57" spans="1:16" ht="46.5" customHeight="1">
      <c r="B57" s="205" t="s">
        <v>410</v>
      </c>
      <c r="C57" s="1484" t="s">
        <v>484</v>
      </c>
      <c r="D57" s="1484"/>
      <c r="E57" s="1485"/>
      <c r="F57" s="279"/>
      <c r="G57" s="1527">
        <f>G52+G53+G54+G55+G56</f>
        <v>9814243.2800000012</v>
      </c>
      <c r="H57" s="1528"/>
      <c r="I57" s="1486"/>
      <c r="J57" s="1487"/>
      <c r="K57" s="1529">
        <f>K52+K53+K54+K55+K56</f>
        <v>2912741.1</v>
      </c>
      <c r="L57" s="1530"/>
      <c r="M57" s="268"/>
      <c r="N57" s="269"/>
      <c r="O57" s="423"/>
      <c r="P57" s="423"/>
    </row>
    <row r="58" spans="1:16" ht="54.75" customHeight="1">
      <c r="A58" s="281"/>
      <c r="B58" s="1507" t="s">
        <v>485</v>
      </c>
      <c r="C58" s="1508"/>
      <c r="D58" s="1508"/>
      <c r="E58" s="1508"/>
      <c r="F58" s="1508"/>
      <c r="G58" s="1508"/>
      <c r="H58" s="1508"/>
      <c r="I58" s="1508"/>
      <c r="J58" s="1508"/>
      <c r="K58" s="1508"/>
      <c r="L58" s="1508"/>
      <c r="M58" s="1508"/>
      <c r="N58" s="1508"/>
      <c r="O58" s="424"/>
      <c r="P58" s="425"/>
    </row>
    <row r="59" spans="1:16" ht="62.25" customHeight="1">
      <c r="B59" s="282" t="s">
        <v>486</v>
      </c>
      <c r="C59" s="1543" t="s">
        <v>487</v>
      </c>
      <c r="D59" s="1543"/>
      <c r="E59" s="1543"/>
      <c r="F59" s="1543"/>
      <c r="G59" s="1543"/>
      <c r="H59" s="1543"/>
      <c r="I59" s="1544"/>
      <c r="J59" s="283">
        <f>G49/(G49+G57)</f>
        <v>0.14764322401914717</v>
      </c>
      <c r="K59" s="284" t="s">
        <v>392</v>
      </c>
      <c r="L59" s="1539"/>
      <c r="M59" s="1540"/>
      <c r="N59" s="1541"/>
      <c r="O59" s="1534"/>
      <c r="P59" s="1534"/>
    </row>
    <row r="60" spans="1:16" ht="53.25" customHeight="1">
      <c r="B60" s="286" t="s">
        <v>488</v>
      </c>
      <c r="C60" s="1537" t="s">
        <v>489</v>
      </c>
      <c r="D60" s="1537"/>
      <c r="E60" s="1537"/>
      <c r="F60" s="1537"/>
      <c r="G60" s="1537"/>
      <c r="H60" s="1537"/>
      <c r="I60" s="1538"/>
      <c r="J60" s="283">
        <f>G45/G49</f>
        <v>1</v>
      </c>
      <c r="K60" s="284" t="s">
        <v>446</v>
      </c>
      <c r="L60" s="1539"/>
      <c r="M60" s="1540"/>
      <c r="N60" s="1541"/>
      <c r="O60" s="1535"/>
      <c r="P60" s="1535"/>
    </row>
    <row r="61" spans="1:16" ht="53.25" customHeight="1">
      <c r="B61" s="286" t="s">
        <v>490</v>
      </c>
      <c r="C61" s="1537" t="s">
        <v>491</v>
      </c>
      <c r="D61" s="1537"/>
      <c r="E61" s="1537"/>
      <c r="F61" s="1537"/>
      <c r="G61" s="1537"/>
      <c r="H61" s="1537"/>
      <c r="I61" s="1538"/>
      <c r="J61" s="288">
        <f>SUM(G49,G57)</f>
        <v>11514243.280000001</v>
      </c>
      <c r="K61" s="284" t="s">
        <v>446</v>
      </c>
      <c r="L61" s="1539"/>
      <c r="M61" s="1540"/>
      <c r="N61" s="1541"/>
      <c r="O61" s="1535"/>
      <c r="P61" s="1535"/>
    </row>
    <row r="62" spans="1:16" ht="53.25" customHeight="1">
      <c r="B62" s="286" t="s">
        <v>492</v>
      </c>
      <c r="C62" s="1464" t="s">
        <v>493</v>
      </c>
      <c r="D62" s="1464"/>
      <c r="E62" s="1464"/>
      <c r="F62" s="1464"/>
      <c r="G62" s="1464"/>
      <c r="H62" s="1464"/>
      <c r="I62" s="1465"/>
      <c r="J62" s="283">
        <f>(G49+G57)/J27</f>
        <v>0.67679477086280215</v>
      </c>
      <c r="K62" s="284" t="s">
        <v>392</v>
      </c>
      <c r="L62" s="1539"/>
      <c r="M62" s="1540"/>
      <c r="N62" s="1541"/>
      <c r="O62" s="1535"/>
      <c r="P62" s="1535"/>
    </row>
    <row r="63" spans="1:16" ht="67.5" customHeight="1">
      <c r="B63" s="289" t="s">
        <v>494</v>
      </c>
      <c r="C63" s="1464" t="s">
        <v>495</v>
      </c>
      <c r="D63" s="1464"/>
      <c r="E63" s="1464"/>
      <c r="F63" s="1464"/>
      <c r="G63" s="1464"/>
      <c r="H63" s="1464"/>
      <c r="I63" s="1465"/>
      <c r="J63" s="290">
        <f>(K49+K57)/J28</f>
        <v>1.2387474532234248</v>
      </c>
      <c r="K63" s="284" t="s">
        <v>392</v>
      </c>
      <c r="L63" s="1539"/>
      <c r="M63" s="1540"/>
      <c r="N63" s="1541"/>
      <c r="O63" s="1535"/>
      <c r="P63" s="1535"/>
    </row>
    <row r="64" spans="1:16" ht="53.25" customHeight="1">
      <c r="B64" s="289" t="s">
        <v>496</v>
      </c>
      <c r="C64" s="1537" t="s">
        <v>497</v>
      </c>
      <c r="D64" s="1537"/>
      <c r="E64" s="1537"/>
      <c r="F64" s="1537"/>
      <c r="G64" s="1537"/>
      <c r="H64" s="1537"/>
      <c r="I64" s="1538"/>
      <c r="J64" s="283" t="str">
        <f>IF(J62&lt;0.945,"Funding gap","No funding gap")</f>
        <v>Funding gap</v>
      </c>
      <c r="K64" s="293" t="s">
        <v>446</v>
      </c>
      <c r="L64" s="1539"/>
      <c r="M64" s="1540"/>
      <c r="N64" s="1541"/>
      <c r="O64" s="1535"/>
      <c r="P64" s="1535"/>
    </row>
    <row r="65" spans="2:16" ht="53.25" customHeight="1">
      <c r="B65" s="289" t="s">
        <v>498</v>
      </c>
      <c r="C65" s="1542" t="s">
        <v>499</v>
      </c>
      <c r="D65" s="1542"/>
      <c r="E65" s="1542"/>
      <c r="F65" s="1542"/>
      <c r="G65" s="1542"/>
      <c r="H65" s="1542"/>
      <c r="I65" s="1542"/>
      <c r="J65" s="292">
        <f>G45/J27</f>
        <v>9.9924161969484074E-2</v>
      </c>
      <c r="K65" s="293" t="s">
        <v>446</v>
      </c>
      <c r="L65" s="1539"/>
      <c r="M65" s="1540"/>
      <c r="N65" s="1541"/>
      <c r="O65" s="1536"/>
      <c r="P65" s="1536"/>
    </row>
    <row r="66" spans="2:16" ht="45" customHeight="1">
      <c r="B66" s="191" t="s">
        <v>500</v>
      </c>
      <c r="C66" s="1414" t="s">
        <v>501</v>
      </c>
      <c r="D66" s="1414"/>
      <c r="E66" s="1414"/>
      <c r="F66" s="1414"/>
      <c r="G66" s="1414"/>
      <c r="H66" s="1414"/>
      <c r="I66" s="1414"/>
      <c r="J66" s="1415"/>
      <c r="K66" s="1545" t="s">
        <v>446</v>
      </c>
      <c r="L66" s="1548"/>
      <c r="M66" s="1549"/>
      <c r="N66" s="1550"/>
      <c r="O66" s="1443" t="s">
        <v>1307</v>
      </c>
      <c r="P66" s="1443"/>
    </row>
    <row r="67" spans="2:16" ht="21" customHeight="1">
      <c r="B67" s="198" t="s">
        <v>394</v>
      </c>
      <c r="C67" s="1557" t="s">
        <v>502</v>
      </c>
      <c r="D67" s="1557"/>
      <c r="E67" s="1557"/>
      <c r="F67" s="1557"/>
      <c r="G67" s="1557"/>
      <c r="H67" s="1557"/>
      <c r="I67" s="1557"/>
      <c r="J67" s="299" t="s">
        <v>53</v>
      </c>
      <c r="K67" s="1546"/>
      <c r="L67" s="1551"/>
      <c r="M67" s="1552"/>
      <c r="N67" s="1553"/>
      <c r="O67" s="1425"/>
      <c r="P67" s="1425"/>
    </row>
    <row r="68" spans="2:16" ht="21" customHeight="1">
      <c r="B68" s="198" t="s">
        <v>401</v>
      </c>
      <c r="C68" s="1557" t="s">
        <v>503</v>
      </c>
      <c r="D68" s="1557"/>
      <c r="E68" s="1557"/>
      <c r="F68" s="1557"/>
      <c r="G68" s="1557"/>
      <c r="H68" s="1557"/>
      <c r="I68" s="1557"/>
      <c r="J68" s="299" t="s">
        <v>53</v>
      </c>
      <c r="K68" s="1546"/>
      <c r="L68" s="1551"/>
      <c r="M68" s="1552"/>
      <c r="N68" s="1553"/>
      <c r="O68" s="1425"/>
      <c r="P68" s="1425"/>
    </row>
    <row r="69" spans="2:16" ht="21" customHeight="1">
      <c r="B69" s="198" t="s">
        <v>403</v>
      </c>
      <c r="C69" s="1557" t="s">
        <v>504</v>
      </c>
      <c r="D69" s="1557"/>
      <c r="E69" s="1557"/>
      <c r="F69" s="1557"/>
      <c r="G69" s="1557"/>
      <c r="H69" s="1557"/>
      <c r="I69" s="1557"/>
      <c r="J69" s="299" t="s">
        <v>53</v>
      </c>
      <c r="K69" s="1546"/>
      <c r="L69" s="1551"/>
      <c r="M69" s="1552"/>
      <c r="N69" s="1553"/>
      <c r="O69" s="1425"/>
      <c r="P69" s="1425"/>
    </row>
    <row r="70" spans="2:16" ht="21" customHeight="1">
      <c r="B70" s="198" t="s">
        <v>405</v>
      </c>
      <c r="C70" s="1557" t="s">
        <v>302</v>
      </c>
      <c r="D70" s="1557"/>
      <c r="E70" s="1557"/>
      <c r="F70" s="1557"/>
      <c r="G70" s="1557"/>
      <c r="H70" s="1557"/>
      <c r="I70" s="1557"/>
      <c r="J70" s="299" t="s">
        <v>53</v>
      </c>
      <c r="K70" s="1546"/>
      <c r="L70" s="1551"/>
      <c r="M70" s="1552"/>
      <c r="N70" s="1553"/>
      <c r="O70" s="1425"/>
      <c r="P70" s="1425"/>
    </row>
    <row r="71" spans="2:16" ht="21" customHeight="1">
      <c r="B71" s="198" t="s">
        <v>408</v>
      </c>
      <c r="C71" s="1558" t="s">
        <v>505</v>
      </c>
      <c r="D71" s="1558"/>
      <c r="E71" s="1558"/>
      <c r="F71" s="1558"/>
      <c r="G71" s="1559" t="s">
        <v>6238</v>
      </c>
      <c r="H71" s="1560"/>
      <c r="I71" s="1560"/>
      <c r="J71" s="1561"/>
      <c r="K71" s="1547"/>
      <c r="L71" s="1554"/>
      <c r="M71" s="1555"/>
      <c r="N71" s="1556"/>
      <c r="O71" s="1426"/>
      <c r="P71" s="1426"/>
    </row>
    <row r="72" spans="2:16" ht="45" customHeight="1">
      <c r="B72" s="191" t="s">
        <v>506</v>
      </c>
      <c r="C72" s="1414" t="s">
        <v>507</v>
      </c>
      <c r="D72" s="1414"/>
      <c r="E72" s="1414"/>
      <c r="F72" s="1414"/>
      <c r="G72" s="1414"/>
      <c r="H72" s="1414"/>
      <c r="I72" s="1414"/>
      <c r="J72" s="1414"/>
      <c r="K72" s="1414"/>
      <c r="L72" s="1414"/>
      <c r="M72" s="1414"/>
      <c r="N72" s="1562"/>
      <c r="O72" s="291"/>
      <c r="P72" s="297"/>
    </row>
    <row r="73" spans="2:16" ht="20.25" customHeight="1">
      <c r="B73" s="205" t="s">
        <v>418</v>
      </c>
      <c r="C73" s="1558" t="s">
        <v>297</v>
      </c>
      <c r="D73" s="1558"/>
      <c r="E73" s="1558"/>
      <c r="F73" s="1563" t="s">
        <v>53</v>
      </c>
      <c r="G73" s="1564"/>
      <c r="H73" s="1545" t="s">
        <v>446</v>
      </c>
      <c r="I73" s="1565"/>
      <c r="J73" s="1566"/>
      <c r="K73" s="1566"/>
      <c r="L73" s="1566"/>
      <c r="M73" s="1566"/>
      <c r="N73" s="1567"/>
      <c r="O73" s="1443" t="s">
        <v>6164</v>
      </c>
      <c r="P73" s="1443"/>
    </row>
    <row r="74" spans="2:16" ht="20.25" customHeight="1">
      <c r="B74" s="205" t="s">
        <v>508</v>
      </c>
      <c r="C74" s="1558" t="s">
        <v>509</v>
      </c>
      <c r="D74" s="1558"/>
      <c r="E74" s="1558"/>
      <c r="F74" s="1563" t="s">
        <v>54</v>
      </c>
      <c r="G74" s="1564"/>
      <c r="H74" s="1546"/>
      <c r="I74" s="1568"/>
      <c r="J74" s="1569"/>
      <c r="K74" s="1569"/>
      <c r="L74" s="1569"/>
      <c r="M74" s="1569"/>
      <c r="N74" s="1570"/>
      <c r="O74" s="1425"/>
      <c r="P74" s="1425"/>
    </row>
    <row r="75" spans="2:16" ht="20.25" customHeight="1">
      <c r="B75" s="205" t="s">
        <v>510</v>
      </c>
      <c r="C75" s="1558" t="s">
        <v>299</v>
      </c>
      <c r="D75" s="1558"/>
      <c r="E75" s="1558"/>
      <c r="F75" s="1563" t="s">
        <v>54</v>
      </c>
      <c r="G75" s="1564"/>
      <c r="H75" s="1546"/>
      <c r="I75" s="1568"/>
      <c r="J75" s="1569"/>
      <c r="K75" s="1569"/>
      <c r="L75" s="1569"/>
      <c r="M75" s="1569"/>
      <c r="N75" s="1570"/>
      <c r="O75" s="1425"/>
      <c r="P75" s="1425"/>
    </row>
    <row r="76" spans="2:16" ht="49.5" customHeight="1">
      <c r="B76" s="205" t="s">
        <v>401</v>
      </c>
      <c r="C76" s="1464" t="s">
        <v>511</v>
      </c>
      <c r="D76" s="1464"/>
      <c r="E76" s="1464"/>
      <c r="F76" s="1464"/>
      <c r="G76" s="1465"/>
      <c r="H76" s="1546"/>
      <c r="I76" s="1568"/>
      <c r="J76" s="1569"/>
      <c r="K76" s="1569"/>
      <c r="L76" s="1569"/>
      <c r="M76" s="1569"/>
      <c r="N76" s="1570"/>
      <c r="O76" s="1425"/>
      <c r="P76" s="1425"/>
    </row>
    <row r="77" spans="2:16" ht="21" customHeight="1">
      <c r="B77" s="205" t="s">
        <v>418</v>
      </c>
      <c r="C77" s="1558" t="s">
        <v>297</v>
      </c>
      <c r="D77" s="1558"/>
      <c r="E77" s="1410"/>
      <c r="F77" s="1563" t="s">
        <v>53</v>
      </c>
      <c r="G77" s="1564"/>
      <c r="H77" s="1546"/>
      <c r="I77" s="1568"/>
      <c r="J77" s="1569"/>
      <c r="K77" s="1569"/>
      <c r="L77" s="1569"/>
      <c r="M77" s="1569"/>
      <c r="N77" s="1570"/>
      <c r="O77" s="1425"/>
      <c r="P77" s="1425"/>
    </row>
    <row r="78" spans="2:16" ht="21" customHeight="1">
      <c r="B78" s="205" t="s">
        <v>508</v>
      </c>
      <c r="C78" s="1558" t="s">
        <v>509</v>
      </c>
      <c r="D78" s="1558"/>
      <c r="E78" s="1410"/>
      <c r="F78" s="1563" t="s">
        <v>54</v>
      </c>
      <c r="G78" s="1564"/>
      <c r="H78" s="1546"/>
      <c r="I78" s="1568"/>
      <c r="J78" s="1569"/>
      <c r="K78" s="1569"/>
      <c r="L78" s="1569"/>
      <c r="M78" s="1569"/>
      <c r="N78" s="1570"/>
      <c r="O78" s="1425"/>
      <c r="P78" s="1425"/>
    </row>
    <row r="79" spans="2:16" ht="21" customHeight="1">
      <c r="B79" s="205" t="s">
        <v>510</v>
      </c>
      <c r="C79" s="1558" t="s">
        <v>301</v>
      </c>
      <c r="D79" s="1558"/>
      <c r="E79" s="1410"/>
      <c r="F79" s="1563" t="s">
        <v>54</v>
      </c>
      <c r="G79" s="1564"/>
      <c r="H79" s="1546"/>
      <c r="I79" s="1568"/>
      <c r="J79" s="1569"/>
      <c r="K79" s="1569"/>
      <c r="L79" s="1569"/>
      <c r="M79" s="1569"/>
      <c r="N79" s="1570"/>
      <c r="O79" s="1425"/>
      <c r="P79" s="1425"/>
    </row>
    <row r="80" spans="2:16" ht="21" customHeight="1">
      <c r="B80" s="205" t="s">
        <v>512</v>
      </c>
      <c r="C80" s="1558" t="s">
        <v>302</v>
      </c>
      <c r="D80" s="1558"/>
      <c r="E80" s="1410"/>
      <c r="F80" s="1563" t="s">
        <v>54</v>
      </c>
      <c r="G80" s="1564"/>
      <c r="H80" s="1546"/>
      <c r="I80" s="1568"/>
      <c r="J80" s="1569"/>
      <c r="K80" s="1569"/>
      <c r="L80" s="1569"/>
      <c r="M80" s="1569"/>
      <c r="N80" s="1570"/>
      <c r="O80" s="1425"/>
      <c r="P80" s="1425"/>
    </row>
    <row r="81" spans="2:16" ht="21.75" customHeight="1">
      <c r="B81" s="205" t="s">
        <v>513</v>
      </c>
      <c r="C81" s="1558" t="s">
        <v>514</v>
      </c>
      <c r="D81" s="1558"/>
      <c r="E81" s="1410"/>
      <c r="F81" s="1574"/>
      <c r="G81" s="1575"/>
      <c r="H81" s="1547"/>
      <c r="I81" s="1571"/>
      <c r="J81" s="1572"/>
      <c r="K81" s="1572"/>
      <c r="L81" s="1572"/>
      <c r="M81" s="1572"/>
      <c r="N81" s="1573"/>
      <c r="O81" s="1426"/>
      <c r="P81" s="1426"/>
    </row>
    <row r="82" spans="2:16" ht="51" customHeight="1">
      <c r="B82" s="298" t="s">
        <v>515</v>
      </c>
      <c r="C82" s="1484" t="s">
        <v>516</v>
      </c>
      <c r="D82" s="1484"/>
      <c r="E82" s="1485"/>
      <c r="F82" s="1576"/>
      <c r="G82" s="1577"/>
      <c r="H82" s="1577"/>
      <c r="I82" s="1577"/>
      <c r="J82" s="1577"/>
      <c r="K82" s="1577"/>
      <c r="L82" s="1577"/>
      <c r="M82" s="1577"/>
      <c r="N82" s="1577"/>
      <c r="O82" s="1578"/>
      <c r="P82" s="1579"/>
    </row>
    <row r="83" spans="2:16" ht="31.5" customHeight="1">
      <c r="B83" s="1490" t="s">
        <v>517</v>
      </c>
      <c r="C83" s="1491"/>
      <c r="D83" s="1491"/>
      <c r="E83" s="1491"/>
      <c r="F83" s="1491"/>
      <c r="G83" s="1491"/>
      <c r="H83" s="1491"/>
      <c r="I83" s="1491"/>
      <c r="J83" s="1491"/>
      <c r="K83" s="1491"/>
      <c r="L83" s="1491"/>
      <c r="M83" s="1491"/>
      <c r="N83" s="1491"/>
      <c r="O83" s="1491"/>
      <c r="P83" s="1492"/>
    </row>
    <row r="84" spans="2:16" ht="44.25" customHeight="1">
      <c r="B84" s="191" t="s">
        <v>518</v>
      </c>
      <c r="C84" s="1414" t="s">
        <v>519</v>
      </c>
      <c r="D84" s="1414"/>
      <c r="E84" s="1414"/>
      <c r="F84" s="1414"/>
      <c r="G84" s="1415"/>
      <c r="H84" s="299" t="s">
        <v>54</v>
      </c>
      <c r="I84" s="1580" t="s">
        <v>446</v>
      </c>
      <c r="J84" s="1581"/>
      <c r="K84" s="1582"/>
      <c r="L84" s="1583"/>
      <c r="M84" s="1583"/>
      <c r="N84" s="1584"/>
      <c r="O84" s="1443" t="s">
        <v>1292</v>
      </c>
      <c r="P84" s="1443"/>
    </row>
    <row r="85" spans="2:16" ht="20.25" customHeight="1">
      <c r="B85" s="1585" t="s">
        <v>520</v>
      </c>
      <c r="C85" s="1586"/>
      <c r="D85" s="1586"/>
      <c r="E85" s="1587"/>
      <c r="F85" s="1500" t="s">
        <v>521</v>
      </c>
      <c r="G85" s="1502"/>
      <c r="H85" s="1501"/>
      <c r="I85" s="1500" t="s">
        <v>522</v>
      </c>
      <c r="J85" s="1502"/>
      <c r="K85" s="1500" t="s">
        <v>434</v>
      </c>
      <c r="L85" s="1502"/>
      <c r="M85" s="1502"/>
      <c r="N85" s="1503"/>
      <c r="O85" s="1425"/>
      <c r="P85" s="1425"/>
    </row>
    <row r="86" spans="2:16" ht="21" customHeight="1">
      <c r="B86" s="1588"/>
      <c r="C86" s="1589"/>
      <c r="D86" s="1589"/>
      <c r="E86" s="1590"/>
      <c r="F86" s="1594"/>
      <c r="G86" s="1595"/>
      <c r="H86" s="1596"/>
      <c r="I86" s="1597"/>
      <c r="J86" s="1598"/>
      <c r="K86" s="1594"/>
      <c r="L86" s="1595"/>
      <c r="M86" s="1595"/>
      <c r="N86" s="1596"/>
      <c r="O86" s="1425"/>
      <c r="P86" s="1425"/>
    </row>
    <row r="87" spans="2:16" ht="21" customHeight="1">
      <c r="B87" s="1588"/>
      <c r="C87" s="1589"/>
      <c r="D87" s="1589"/>
      <c r="E87" s="1590"/>
      <c r="F87" s="1594"/>
      <c r="G87" s="1595"/>
      <c r="H87" s="1596"/>
      <c r="I87" s="1597"/>
      <c r="J87" s="1598"/>
      <c r="K87" s="1594"/>
      <c r="L87" s="1595"/>
      <c r="M87" s="1595"/>
      <c r="N87" s="1596"/>
      <c r="O87" s="1425"/>
      <c r="P87" s="1425"/>
    </row>
    <row r="88" spans="2:16" ht="21" customHeight="1">
      <c r="B88" s="1588"/>
      <c r="C88" s="1589"/>
      <c r="D88" s="1589"/>
      <c r="E88" s="1590"/>
      <c r="F88" s="1594"/>
      <c r="G88" s="1595"/>
      <c r="H88" s="1596"/>
      <c r="I88" s="1597"/>
      <c r="J88" s="1598"/>
      <c r="K88" s="1594"/>
      <c r="L88" s="1595"/>
      <c r="M88" s="1595"/>
      <c r="N88" s="1596"/>
      <c r="O88" s="1425"/>
      <c r="P88" s="1425"/>
    </row>
    <row r="89" spans="2:16" ht="21.75" customHeight="1">
      <c r="B89" s="1591"/>
      <c r="C89" s="1592"/>
      <c r="D89" s="1592"/>
      <c r="E89" s="1593"/>
      <c r="F89" s="1599"/>
      <c r="G89" s="1600"/>
      <c r="H89" s="1601"/>
      <c r="I89" s="1602"/>
      <c r="J89" s="1603"/>
      <c r="K89" s="1604"/>
      <c r="L89" s="1605"/>
      <c r="M89" s="1605"/>
      <c r="N89" s="1606"/>
      <c r="O89" s="1444"/>
      <c r="P89" s="1444"/>
    </row>
    <row r="90" spans="2:16" ht="26.25" customHeight="1">
      <c r="B90" s="1416" t="s">
        <v>2</v>
      </c>
      <c r="C90" s="1417"/>
      <c r="D90" s="1417"/>
      <c r="E90" s="1417"/>
      <c r="F90" s="1417"/>
      <c r="G90" s="1417"/>
      <c r="H90" s="1417"/>
      <c r="I90" s="1417"/>
      <c r="J90" s="1417"/>
      <c r="K90" s="1417"/>
      <c r="L90" s="1417"/>
      <c r="M90" s="1417"/>
      <c r="N90" s="1417"/>
      <c r="O90" s="1417"/>
      <c r="P90" s="1418"/>
    </row>
    <row r="91" spans="2:16" ht="49.5" customHeight="1">
      <c r="B91" s="303" t="s">
        <v>523</v>
      </c>
      <c r="C91" s="1632" t="s">
        <v>4977</v>
      </c>
      <c r="D91" s="1632"/>
      <c r="E91" s="1632"/>
      <c r="F91" s="1632"/>
      <c r="G91" s="1632"/>
      <c r="H91" s="1632"/>
      <c r="I91" s="1632"/>
      <c r="J91" s="1632"/>
      <c r="K91" s="1632"/>
      <c r="L91" s="1632"/>
      <c r="M91" s="1632"/>
      <c r="N91" s="1632"/>
      <c r="O91" s="1424" t="s">
        <v>3243</v>
      </c>
      <c r="P91" s="1424"/>
    </row>
    <row r="92" spans="2:16" ht="20.25" customHeight="1">
      <c r="B92" s="1609" t="s">
        <v>525</v>
      </c>
      <c r="C92" s="1610"/>
      <c r="D92" s="1610"/>
      <c r="E92" s="1610"/>
      <c r="F92" s="1611"/>
      <c r="G92" s="1614" t="s">
        <v>526</v>
      </c>
      <c r="H92" s="1614"/>
      <c r="I92" s="2149"/>
      <c r="J92" s="1614"/>
      <c r="K92" s="1614"/>
      <c r="L92" s="1615"/>
      <c r="M92" s="2150"/>
      <c r="N92" s="2150"/>
      <c r="O92" s="1425"/>
      <c r="P92" s="1425"/>
    </row>
    <row r="93" spans="2:16" ht="22.5" customHeight="1">
      <c r="B93" s="2072"/>
      <c r="C93" s="1613"/>
      <c r="D93" s="1613"/>
      <c r="E93" s="1613"/>
      <c r="F93" s="2148"/>
      <c r="G93" s="429" t="s">
        <v>109</v>
      </c>
      <c r="H93" s="429" t="s">
        <v>128</v>
      </c>
      <c r="I93" s="430" t="s">
        <v>527</v>
      </c>
      <c r="J93" s="431" t="s">
        <v>528</v>
      </c>
      <c r="K93" s="2151" t="s">
        <v>434</v>
      </c>
      <c r="L93" s="2152"/>
      <c r="M93" s="2152"/>
      <c r="N93" s="2153"/>
      <c r="O93" s="1425"/>
      <c r="P93" s="1425"/>
    </row>
    <row r="94" spans="2:16" ht="57.75" customHeight="1">
      <c r="B94" s="432" t="s">
        <v>394</v>
      </c>
      <c r="C94" s="3196" t="s">
        <v>529</v>
      </c>
      <c r="D94" s="2155"/>
      <c r="E94" s="2155"/>
      <c r="F94" s="2155"/>
      <c r="G94" s="2155"/>
      <c r="H94" s="2155"/>
      <c r="I94" s="2155"/>
      <c r="J94" s="2156"/>
      <c r="K94" s="1623"/>
      <c r="L94" s="1623"/>
      <c r="M94" s="1623"/>
      <c r="N94" s="1624"/>
      <c r="O94" s="1608"/>
      <c r="P94" s="1425"/>
    </row>
    <row r="95" spans="2:16" ht="23.45" customHeight="1">
      <c r="B95" s="317" t="s">
        <v>530</v>
      </c>
      <c r="C95" s="1630" t="s">
        <v>531</v>
      </c>
      <c r="D95" s="1630"/>
      <c r="E95" s="1630"/>
      <c r="F95" s="1631"/>
      <c r="G95" s="469" t="s">
        <v>53</v>
      </c>
      <c r="H95" s="470" t="s">
        <v>53</v>
      </c>
      <c r="I95" s="471" t="s">
        <v>53</v>
      </c>
      <c r="J95" s="469" t="s">
        <v>53</v>
      </c>
      <c r="K95" s="1625"/>
      <c r="L95" s="1626"/>
      <c r="M95" s="1626"/>
      <c r="N95" s="1627"/>
      <c r="O95" s="1608"/>
      <c r="P95" s="1425"/>
    </row>
    <row r="96" spans="2:16" ht="21.95" customHeight="1">
      <c r="B96" s="434" t="s">
        <v>532</v>
      </c>
      <c r="C96" s="1639" t="s">
        <v>533</v>
      </c>
      <c r="D96" s="1639"/>
      <c r="E96" s="1639"/>
      <c r="F96" s="1640"/>
      <c r="G96" s="469" t="s">
        <v>53</v>
      </c>
      <c r="H96" s="470" t="s">
        <v>53</v>
      </c>
      <c r="I96" s="471" t="s">
        <v>53</v>
      </c>
      <c r="J96" s="469" t="s">
        <v>53</v>
      </c>
      <c r="K96" s="1628"/>
      <c r="L96" s="1628"/>
      <c r="M96" s="1628"/>
      <c r="N96" s="1629"/>
      <c r="O96" s="1608"/>
      <c r="P96" s="1425"/>
    </row>
    <row r="97" spans="2:16" ht="42" customHeight="1">
      <c r="B97" s="436" t="s">
        <v>401</v>
      </c>
      <c r="C97" s="1633" t="s">
        <v>534</v>
      </c>
      <c r="D97" s="1641"/>
      <c r="E97" s="1641"/>
      <c r="F97" s="1641"/>
      <c r="G97" s="1641"/>
      <c r="H97" s="1641"/>
      <c r="I97" s="1641"/>
      <c r="J97" s="1641"/>
      <c r="K97" s="1626"/>
      <c r="L97" s="1626"/>
      <c r="M97" s="1626"/>
      <c r="N97" s="1627"/>
      <c r="O97" s="1425"/>
      <c r="P97" s="1425"/>
    </row>
    <row r="98" spans="2:16" ht="24.6" customHeight="1">
      <c r="B98" s="432" t="s">
        <v>530</v>
      </c>
      <c r="C98" s="1634" t="s">
        <v>531</v>
      </c>
      <c r="D98" s="1634"/>
      <c r="E98" s="1634"/>
      <c r="F98" s="1635"/>
      <c r="G98" s="469" t="s">
        <v>53</v>
      </c>
      <c r="H98" s="470" t="s">
        <v>53</v>
      </c>
      <c r="I98" s="471" t="s">
        <v>53</v>
      </c>
      <c r="J98" s="469" t="s">
        <v>53</v>
      </c>
      <c r="K98" s="1626"/>
      <c r="L98" s="1626"/>
      <c r="M98" s="1626"/>
      <c r="N98" s="1627"/>
      <c r="O98" s="1425"/>
      <c r="P98" s="1425"/>
    </row>
    <row r="99" spans="2:16" ht="23.45" customHeight="1">
      <c r="B99" s="434" t="s">
        <v>532</v>
      </c>
      <c r="C99" s="1636" t="s">
        <v>533</v>
      </c>
      <c r="D99" s="1636"/>
      <c r="E99" s="1636"/>
      <c r="F99" s="1637"/>
      <c r="G99" s="469" t="s">
        <v>53</v>
      </c>
      <c r="H99" s="470" t="s">
        <v>53</v>
      </c>
      <c r="I99" s="471" t="s">
        <v>53</v>
      </c>
      <c r="J99" s="469" t="s">
        <v>53</v>
      </c>
      <c r="K99" s="1628"/>
      <c r="L99" s="1628"/>
      <c r="M99" s="1628"/>
      <c r="N99" s="1629"/>
      <c r="O99" s="1425"/>
      <c r="P99" s="1425"/>
    </row>
    <row r="100" spans="2:16" ht="48" customHeight="1">
      <c r="B100" s="436" t="s">
        <v>535</v>
      </c>
      <c r="C100" s="1638" t="s">
        <v>536</v>
      </c>
      <c r="D100" s="1638"/>
      <c r="E100" s="1638"/>
      <c r="F100" s="1638"/>
      <c r="G100" s="1638"/>
      <c r="H100" s="1638"/>
      <c r="I100" s="1638"/>
      <c r="J100" s="1642"/>
      <c r="K100" s="1623"/>
      <c r="L100" s="1623"/>
      <c r="M100" s="1623"/>
      <c r="N100" s="1624"/>
      <c r="O100" s="1425"/>
      <c r="P100" s="1425"/>
    </row>
    <row r="101" spans="2:16" ht="23.1" customHeight="1">
      <c r="B101" s="432" t="s">
        <v>530</v>
      </c>
      <c r="C101" s="1643" t="s">
        <v>531</v>
      </c>
      <c r="D101" s="1643"/>
      <c r="E101" s="1643"/>
      <c r="F101" s="1644"/>
      <c r="G101" s="469" t="s">
        <v>53</v>
      </c>
      <c r="H101" s="470" t="s">
        <v>53</v>
      </c>
      <c r="I101" s="471" t="s">
        <v>53</v>
      </c>
      <c r="J101" s="469" t="s">
        <v>53</v>
      </c>
      <c r="K101" s="1626"/>
      <c r="L101" s="1626"/>
      <c r="M101" s="1626"/>
      <c r="N101" s="1627"/>
      <c r="O101" s="1425"/>
      <c r="P101" s="1425"/>
    </row>
    <row r="102" spans="2:16" ht="26.1" customHeight="1">
      <c r="B102" s="434" t="s">
        <v>532</v>
      </c>
      <c r="C102" s="1639" t="s">
        <v>533</v>
      </c>
      <c r="D102" s="1639"/>
      <c r="E102" s="1639"/>
      <c r="F102" s="1640"/>
      <c r="G102" s="469" t="s">
        <v>53</v>
      </c>
      <c r="H102" s="470" t="s">
        <v>53</v>
      </c>
      <c r="I102" s="471" t="s">
        <v>53</v>
      </c>
      <c r="J102" s="469" t="s">
        <v>53</v>
      </c>
      <c r="K102" s="1628"/>
      <c r="L102" s="1628"/>
      <c r="M102" s="1628"/>
      <c r="N102" s="1629"/>
      <c r="O102" s="1425"/>
      <c r="P102" s="1425"/>
    </row>
    <row r="103" spans="2:16" ht="38.25" customHeight="1">
      <c r="B103" s="436" t="s">
        <v>537</v>
      </c>
      <c r="C103" s="1632" t="s">
        <v>538</v>
      </c>
      <c r="D103" s="1632"/>
      <c r="E103" s="1632"/>
      <c r="F103" s="1632"/>
      <c r="G103" s="1632"/>
      <c r="H103" s="1632"/>
      <c r="I103" s="1632"/>
      <c r="J103" s="1633"/>
      <c r="K103" s="1623"/>
      <c r="L103" s="1623"/>
      <c r="M103" s="1623"/>
      <c r="N103" s="1624"/>
      <c r="O103" s="1425"/>
      <c r="P103" s="1425"/>
    </row>
    <row r="104" spans="2:16" ht="21.95" customHeight="1">
      <c r="B104" s="432" t="s">
        <v>530</v>
      </c>
      <c r="C104" s="1634" t="s">
        <v>531</v>
      </c>
      <c r="D104" s="1634"/>
      <c r="E104" s="1634"/>
      <c r="F104" s="1635"/>
      <c r="G104" s="469" t="s">
        <v>53</v>
      </c>
      <c r="H104" s="470" t="s">
        <v>53</v>
      </c>
      <c r="I104" s="471" t="s">
        <v>53</v>
      </c>
      <c r="J104" s="469" t="s">
        <v>53</v>
      </c>
      <c r="K104" s="1626"/>
      <c r="L104" s="1626"/>
      <c r="M104" s="1626"/>
      <c r="N104" s="1627"/>
      <c r="O104" s="1425"/>
      <c r="P104" s="1425"/>
    </row>
    <row r="105" spans="2:16" ht="23.1" customHeight="1">
      <c r="B105" s="434" t="s">
        <v>532</v>
      </c>
      <c r="C105" s="1636" t="s">
        <v>533</v>
      </c>
      <c r="D105" s="1636"/>
      <c r="E105" s="1636"/>
      <c r="F105" s="1637"/>
      <c r="G105" s="469" t="s">
        <v>53</v>
      </c>
      <c r="H105" s="470" t="s">
        <v>53</v>
      </c>
      <c r="I105" s="471" t="s">
        <v>53</v>
      </c>
      <c r="J105" s="469" t="s">
        <v>53</v>
      </c>
      <c r="K105" s="1628"/>
      <c r="L105" s="1628"/>
      <c r="M105" s="1628"/>
      <c r="N105" s="1629"/>
      <c r="O105" s="1425"/>
      <c r="P105" s="1425"/>
    </row>
    <row r="106" spans="2:16" ht="30" customHeight="1">
      <c r="B106" s="436" t="s">
        <v>539</v>
      </c>
      <c r="C106" s="1638" t="s">
        <v>540</v>
      </c>
      <c r="D106" s="1638"/>
      <c r="E106" s="1638"/>
      <c r="F106" s="1638"/>
      <c r="G106" s="1638"/>
      <c r="H106" s="1638"/>
      <c r="I106" s="1638"/>
      <c r="J106" s="1633"/>
      <c r="K106" s="1623"/>
      <c r="L106" s="1623"/>
      <c r="M106" s="1623"/>
      <c r="N106" s="1624"/>
      <c r="O106" s="1425"/>
      <c r="P106" s="1425"/>
    </row>
    <row r="107" spans="2:16" ht="24.6" customHeight="1">
      <c r="B107" s="432" t="s">
        <v>530</v>
      </c>
      <c r="C107" s="1634" t="s">
        <v>531</v>
      </c>
      <c r="D107" s="1634"/>
      <c r="E107" s="1634"/>
      <c r="F107" s="1635"/>
      <c r="G107" s="469" t="s">
        <v>53</v>
      </c>
      <c r="H107" s="470" t="s">
        <v>53</v>
      </c>
      <c r="I107" s="471" t="s">
        <v>53</v>
      </c>
      <c r="J107" s="469" t="s">
        <v>53</v>
      </c>
      <c r="K107" s="1626"/>
      <c r="L107" s="1626"/>
      <c r="M107" s="1626"/>
      <c r="N107" s="1627"/>
      <c r="O107" s="1425"/>
      <c r="P107" s="1425"/>
    </row>
    <row r="108" spans="2:16" ht="21.95" customHeight="1">
      <c r="B108" s="434" t="s">
        <v>532</v>
      </c>
      <c r="C108" s="1636" t="s">
        <v>533</v>
      </c>
      <c r="D108" s="1636"/>
      <c r="E108" s="1636"/>
      <c r="F108" s="1637"/>
      <c r="G108" s="469" t="s">
        <v>53</v>
      </c>
      <c r="H108" s="470" t="s">
        <v>53</v>
      </c>
      <c r="I108" s="471" t="s">
        <v>53</v>
      </c>
      <c r="J108" s="469" t="s">
        <v>53</v>
      </c>
      <c r="K108" s="1628"/>
      <c r="L108" s="1628"/>
      <c r="M108" s="1628"/>
      <c r="N108" s="1629"/>
      <c r="O108" s="1425"/>
      <c r="P108" s="1425"/>
    </row>
    <row r="109" spans="2:16" ht="24" customHeight="1">
      <c r="B109" s="436" t="s">
        <v>410</v>
      </c>
      <c r="C109" s="1645" t="s">
        <v>117</v>
      </c>
      <c r="D109" s="1638"/>
      <c r="E109" s="1638"/>
      <c r="F109" s="1638"/>
      <c r="G109" s="1638"/>
      <c r="H109" s="1638"/>
      <c r="I109" s="1638"/>
      <c r="J109" s="1646"/>
      <c r="K109" s="1623"/>
      <c r="L109" s="1623"/>
      <c r="M109" s="1623"/>
      <c r="N109" s="1624"/>
      <c r="O109" s="1425"/>
      <c r="P109" s="1425"/>
    </row>
    <row r="110" spans="2:16" ht="21.95" customHeight="1">
      <c r="B110" s="432" t="s">
        <v>530</v>
      </c>
      <c r="C110" s="1634" t="s">
        <v>531</v>
      </c>
      <c r="D110" s="1634"/>
      <c r="E110" s="1634"/>
      <c r="F110" s="1635"/>
      <c r="G110" s="469" t="s">
        <v>53</v>
      </c>
      <c r="H110" s="470" t="s">
        <v>53</v>
      </c>
      <c r="I110" s="471" t="s">
        <v>53</v>
      </c>
      <c r="J110" s="469" t="s">
        <v>53</v>
      </c>
      <c r="K110" s="1626"/>
      <c r="L110" s="1626"/>
      <c r="M110" s="1626"/>
      <c r="N110" s="1627"/>
      <c r="O110" s="1425"/>
      <c r="P110" s="1425"/>
    </row>
    <row r="111" spans="2:16" ht="21.95" customHeight="1">
      <c r="B111" s="434" t="s">
        <v>532</v>
      </c>
      <c r="C111" s="1636" t="s">
        <v>533</v>
      </c>
      <c r="D111" s="1636"/>
      <c r="E111" s="1636"/>
      <c r="F111" s="1637"/>
      <c r="G111" s="469" t="s">
        <v>53</v>
      </c>
      <c r="H111" s="470" t="s">
        <v>53</v>
      </c>
      <c r="I111" s="471" t="s">
        <v>53</v>
      </c>
      <c r="J111" s="469" t="s">
        <v>53</v>
      </c>
      <c r="K111" s="1628"/>
      <c r="L111" s="1628"/>
      <c r="M111" s="1628"/>
      <c r="N111" s="1629"/>
      <c r="O111" s="1425"/>
      <c r="P111" s="1425"/>
    </row>
    <row r="112" spans="2:16" ht="24" customHeight="1">
      <c r="B112" s="436" t="s">
        <v>413</v>
      </c>
      <c r="C112" s="1645" t="s">
        <v>118</v>
      </c>
      <c r="D112" s="1638"/>
      <c r="E112" s="1638"/>
      <c r="F112" s="1638"/>
      <c r="G112" s="1638"/>
      <c r="H112" s="1638"/>
      <c r="I112" s="1638"/>
      <c r="J112" s="1646"/>
      <c r="K112" s="1647"/>
      <c r="L112" s="1647"/>
      <c r="M112" s="1647"/>
      <c r="N112" s="1648"/>
      <c r="O112" s="1425"/>
      <c r="P112" s="1425"/>
    </row>
    <row r="113" spans="2:16" ht="24.6" customHeight="1">
      <c r="B113" s="432" t="s">
        <v>530</v>
      </c>
      <c r="C113" s="1634" t="s">
        <v>531</v>
      </c>
      <c r="D113" s="1634"/>
      <c r="E113" s="1634"/>
      <c r="F113" s="1635"/>
      <c r="G113" s="469" t="s">
        <v>53</v>
      </c>
      <c r="H113" s="470" t="s">
        <v>53</v>
      </c>
      <c r="I113" s="471" t="s">
        <v>53</v>
      </c>
      <c r="J113" s="469" t="s">
        <v>53</v>
      </c>
      <c r="K113" s="1649"/>
      <c r="L113" s="1649"/>
      <c r="M113" s="1649"/>
      <c r="N113" s="1650"/>
      <c r="O113" s="1425"/>
      <c r="P113" s="1425"/>
    </row>
    <row r="114" spans="2:16" ht="23.1" customHeight="1">
      <c r="B114" s="434" t="s">
        <v>532</v>
      </c>
      <c r="C114" s="1636" t="s">
        <v>533</v>
      </c>
      <c r="D114" s="1636"/>
      <c r="E114" s="1636"/>
      <c r="F114" s="1637"/>
      <c r="G114" s="469" t="s">
        <v>53</v>
      </c>
      <c r="H114" s="470" t="s">
        <v>53</v>
      </c>
      <c r="I114" s="471" t="s">
        <v>53</v>
      </c>
      <c r="J114" s="469" t="s">
        <v>53</v>
      </c>
      <c r="K114" s="1651"/>
      <c r="L114" s="1651"/>
      <c r="M114" s="1651"/>
      <c r="N114" s="1652"/>
      <c r="O114" s="1425"/>
      <c r="P114" s="1425"/>
    </row>
    <row r="115" spans="2:16" ht="24" customHeight="1">
      <c r="B115" s="436" t="s">
        <v>416</v>
      </c>
      <c r="C115" s="1638" t="s">
        <v>541</v>
      </c>
      <c r="D115" s="1638"/>
      <c r="E115" s="1638"/>
      <c r="F115" s="1638"/>
      <c r="G115" s="1638"/>
      <c r="H115" s="1638"/>
      <c r="I115" s="1638"/>
      <c r="J115" s="1633"/>
      <c r="K115" s="1623"/>
      <c r="L115" s="1623"/>
      <c r="M115" s="1623"/>
      <c r="N115" s="1624"/>
      <c r="O115" s="1425"/>
      <c r="P115" s="1425"/>
    </row>
    <row r="116" spans="2:16" ht="24" customHeight="1">
      <c r="B116" s="432" t="s">
        <v>530</v>
      </c>
      <c r="C116" s="1634" t="s">
        <v>531</v>
      </c>
      <c r="D116" s="1634"/>
      <c r="E116" s="1634"/>
      <c r="F116" s="1635"/>
      <c r="G116" s="469" t="s">
        <v>53</v>
      </c>
      <c r="H116" s="470" t="s">
        <v>53</v>
      </c>
      <c r="I116" s="471" t="s">
        <v>53</v>
      </c>
      <c r="J116" s="469" t="s">
        <v>53</v>
      </c>
      <c r="K116" s="1626"/>
      <c r="L116" s="1626"/>
      <c r="M116" s="1626"/>
      <c r="N116" s="1627"/>
      <c r="O116" s="1425"/>
      <c r="P116" s="1425"/>
    </row>
    <row r="117" spans="2:16" ht="24" customHeight="1">
      <c r="B117" s="317" t="s">
        <v>532</v>
      </c>
      <c r="C117" s="1636" t="s">
        <v>542</v>
      </c>
      <c r="D117" s="1636"/>
      <c r="E117" s="1636"/>
      <c r="F117" s="1636"/>
      <c r="G117" s="469" t="s">
        <v>53</v>
      </c>
      <c r="H117" s="470" t="s">
        <v>53</v>
      </c>
      <c r="I117" s="471" t="s">
        <v>53</v>
      </c>
      <c r="J117" s="469" t="s">
        <v>53</v>
      </c>
      <c r="K117" s="1628"/>
      <c r="L117" s="1628"/>
      <c r="M117" s="1628"/>
      <c r="N117" s="1629"/>
      <c r="O117" s="1425"/>
      <c r="P117" s="1425"/>
    </row>
    <row r="118" spans="2:16" ht="24" customHeight="1">
      <c r="B118" s="438" t="s">
        <v>418</v>
      </c>
      <c r="C118" s="1638" t="s">
        <v>6166</v>
      </c>
      <c r="D118" s="1638"/>
      <c r="E118" s="1638"/>
      <c r="F118" s="1638"/>
      <c r="G118" s="1638"/>
      <c r="H118" s="1638"/>
      <c r="I118" s="1638"/>
      <c r="J118" s="1642"/>
      <c r="K118" s="1623"/>
      <c r="L118" s="1623"/>
      <c r="M118" s="1623"/>
      <c r="N118" s="1624"/>
      <c r="O118" s="1425"/>
      <c r="P118" s="1425"/>
    </row>
    <row r="119" spans="2:16" ht="24" customHeight="1">
      <c r="B119" s="432" t="s">
        <v>530</v>
      </c>
      <c r="C119" s="1634" t="s">
        <v>531</v>
      </c>
      <c r="D119" s="1634"/>
      <c r="E119" s="1634"/>
      <c r="F119" s="1635"/>
      <c r="G119" s="469" t="s">
        <v>53</v>
      </c>
      <c r="H119" s="470" t="s">
        <v>53</v>
      </c>
      <c r="I119" s="471" t="s">
        <v>53</v>
      </c>
      <c r="J119" s="469" t="s">
        <v>53</v>
      </c>
      <c r="K119" s="1626"/>
      <c r="L119" s="1626"/>
      <c r="M119" s="1626"/>
      <c r="N119" s="1627"/>
      <c r="O119" s="1425"/>
      <c r="P119" s="1425"/>
    </row>
    <row r="120" spans="2:16" ht="24" customHeight="1">
      <c r="B120" s="434" t="s">
        <v>532</v>
      </c>
      <c r="C120" s="1636" t="s">
        <v>533</v>
      </c>
      <c r="D120" s="1636"/>
      <c r="E120" s="1636"/>
      <c r="F120" s="1637"/>
      <c r="G120" s="469" t="s">
        <v>53</v>
      </c>
      <c r="H120" s="470" t="s">
        <v>53</v>
      </c>
      <c r="I120" s="471" t="s">
        <v>53</v>
      </c>
      <c r="J120" s="469" t="s">
        <v>53</v>
      </c>
      <c r="K120" s="1628"/>
      <c r="L120" s="1628"/>
      <c r="M120" s="1628"/>
      <c r="N120" s="1629"/>
      <c r="O120" s="1425"/>
      <c r="P120" s="1425"/>
    </row>
    <row r="121" spans="2:16" ht="24" customHeight="1">
      <c r="B121" s="436" t="s">
        <v>544</v>
      </c>
      <c r="C121" s="1645" t="s">
        <v>5085</v>
      </c>
      <c r="D121" s="1638"/>
      <c r="E121" s="1638"/>
      <c r="F121" s="1638"/>
      <c r="G121" s="1638"/>
      <c r="H121" s="1638"/>
      <c r="I121" s="1638"/>
      <c r="J121" s="1642"/>
      <c r="K121" s="1623"/>
      <c r="L121" s="1623"/>
      <c r="M121" s="1623"/>
      <c r="N121" s="1624"/>
      <c r="O121" s="1425"/>
      <c r="P121" s="1425"/>
    </row>
    <row r="122" spans="2:16" ht="23.45" customHeight="1">
      <c r="B122" s="432" t="s">
        <v>530</v>
      </c>
      <c r="C122" s="1634" t="s">
        <v>531</v>
      </c>
      <c r="D122" s="1634"/>
      <c r="E122" s="1634"/>
      <c r="F122" s="1635"/>
      <c r="G122" s="469" t="s">
        <v>53</v>
      </c>
      <c r="H122" s="470" t="s">
        <v>53</v>
      </c>
      <c r="I122" s="471" t="s">
        <v>53</v>
      </c>
      <c r="J122" s="469" t="s">
        <v>53</v>
      </c>
      <c r="K122" s="1626"/>
      <c r="L122" s="1626"/>
      <c r="M122" s="1626"/>
      <c r="N122" s="1627"/>
      <c r="O122" s="1425"/>
      <c r="P122" s="1425"/>
    </row>
    <row r="123" spans="2:16" ht="23.45" customHeight="1">
      <c r="B123" s="434" t="s">
        <v>532</v>
      </c>
      <c r="C123" s="1636" t="s">
        <v>542</v>
      </c>
      <c r="D123" s="1636"/>
      <c r="E123" s="1636"/>
      <c r="F123" s="1637"/>
      <c r="G123" s="469" t="s">
        <v>53</v>
      </c>
      <c r="H123" s="470" t="s">
        <v>53</v>
      </c>
      <c r="I123" s="471" t="s">
        <v>53</v>
      </c>
      <c r="J123" s="469" t="s">
        <v>53</v>
      </c>
      <c r="K123" s="1628"/>
      <c r="L123" s="1628"/>
      <c r="M123" s="1628"/>
      <c r="N123" s="1629"/>
      <c r="O123" s="1425"/>
      <c r="P123" s="1425"/>
    </row>
    <row r="124" spans="2:16" ht="21" customHeight="1">
      <c r="B124" s="436" t="s">
        <v>546</v>
      </c>
      <c r="C124" s="1638" t="s">
        <v>547</v>
      </c>
      <c r="D124" s="1638"/>
      <c r="E124" s="1638"/>
      <c r="F124" s="1638"/>
      <c r="G124" s="1638"/>
      <c r="H124" s="1638"/>
      <c r="I124" s="1638"/>
      <c r="J124" s="1642"/>
      <c r="K124" s="1623"/>
      <c r="L124" s="1623"/>
      <c r="M124" s="1623"/>
      <c r="N124" s="1624"/>
      <c r="O124" s="1425"/>
      <c r="P124" s="1425"/>
    </row>
    <row r="125" spans="2:16" ht="30.95" customHeight="1">
      <c r="B125" s="432" t="s">
        <v>530</v>
      </c>
      <c r="C125" s="1634" t="s">
        <v>531</v>
      </c>
      <c r="D125" s="1634"/>
      <c r="E125" s="1634"/>
      <c r="F125" s="1635"/>
      <c r="G125" s="209" t="s">
        <v>58</v>
      </c>
      <c r="H125" s="359" t="s">
        <v>54</v>
      </c>
      <c r="I125" s="352" t="s">
        <v>54</v>
      </c>
      <c r="J125" s="359" t="s">
        <v>54</v>
      </c>
      <c r="K125" s="1626"/>
      <c r="L125" s="1626"/>
      <c r="M125" s="1626"/>
      <c r="N125" s="1627"/>
      <c r="O125" s="1425"/>
      <c r="P125" s="1425"/>
    </row>
    <row r="126" spans="2:16" ht="30.6" customHeight="1">
      <c r="B126" s="317" t="s">
        <v>532</v>
      </c>
      <c r="C126" s="1636" t="s">
        <v>533</v>
      </c>
      <c r="D126" s="1636"/>
      <c r="E126" s="1636"/>
      <c r="F126" s="1636"/>
      <c r="G126" s="209" t="s">
        <v>58</v>
      </c>
      <c r="H126" s="359" t="s">
        <v>54</v>
      </c>
      <c r="I126" s="352" t="s">
        <v>54</v>
      </c>
      <c r="J126" s="359" t="s">
        <v>54</v>
      </c>
      <c r="K126" s="1628"/>
      <c r="L126" s="1628"/>
      <c r="M126" s="1628"/>
      <c r="N126" s="1629"/>
      <c r="O126" s="1425"/>
      <c r="P126" s="1425"/>
    </row>
    <row r="127" spans="2:16" ht="29.25" customHeight="1">
      <c r="B127" s="438" t="s">
        <v>548</v>
      </c>
      <c r="C127" s="1638" t="s">
        <v>549</v>
      </c>
      <c r="D127" s="1638"/>
      <c r="E127" s="1638"/>
      <c r="F127" s="1638"/>
      <c r="G127" s="1638"/>
      <c r="H127" s="1638"/>
      <c r="I127" s="1638"/>
      <c r="J127" s="1642"/>
      <c r="K127" s="1623"/>
      <c r="L127" s="1623"/>
      <c r="M127" s="1623"/>
      <c r="N127" s="1624"/>
      <c r="O127" s="1425"/>
      <c r="P127" s="1425"/>
    </row>
    <row r="128" spans="2:16" ht="26.1" customHeight="1">
      <c r="B128" s="432" t="s">
        <v>530</v>
      </c>
      <c r="C128" s="1634" t="s">
        <v>531</v>
      </c>
      <c r="D128" s="1634"/>
      <c r="E128" s="1634"/>
      <c r="F128" s="1635"/>
      <c r="G128" s="209" t="s">
        <v>58</v>
      </c>
      <c r="H128" s="359" t="s">
        <v>54</v>
      </c>
      <c r="I128" s="352" t="s">
        <v>54</v>
      </c>
      <c r="J128" s="359" t="s">
        <v>54</v>
      </c>
      <c r="K128" s="1626"/>
      <c r="L128" s="1626"/>
      <c r="M128" s="1626"/>
      <c r="N128" s="1627"/>
      <c r="O128" s="1425"/>
      <c r="P128" s="1425"/>
    </row>
    <row r="129" spans="2:16" ht="29.45" customHeight="1">
      <c r="B129" s="434" t="s">
        <v>532</v>
      </c>
      <c r="C129" s="1636" t="s">
        <v>533</v>
      </c>
      <c r="D129" s="1636"/>
      <c r="E129" s="1636"/>
      <c r="F129" s="1637"/>
      <c r="G129" s="209" t="s">
        <v>58</v>
      </c>
      <c r="H129" s="359" t="s">
        <v>54</v>
      </c>
      <c r="I129" s="352" t="s">
        <v>54</v>
      </c>
      <c r="J129" s="359" t="s">
        <v>54</v>
      </c>
      <c r="K129" s="1628"/>
      <c r="L129" s="1628"/>
      <c r="M129" s="1628"/>
      <c r="N129" s="1629"/>
      <c r="O129" s="1425"/>
      <c r="P129" s="1425"/>
    </row>
    <row r="130" spans="2:16" ht="21" customHeight="1">
      <c r="B130" s="436" t="s">
        <v>550</v>
      </c>
      <c r="C130" s="1638" t="s">
        <v>551</v>
      </c>
      <c r="D130" s="1638"/>
      <c r="E130" s="1638"/>
      <c r="F130" s="1638"/>
      <c r="G130" s="1638"/>
      <c r="H130" s="1638"/>
      <c r="I130" s="1638"/>
      <c r="J130" s="1642"/>
      <c r="K130" s="1623"/>
      <c r="L130" s="1623"/>
      <c r="M130" s="1623"/>
      <c r="N130" s="1624"/>
      <c r="O130" s="1425"/>
      <c r="P130" s="1425"/>
    </row>
    <row r="131" spans="2:16" ht="18.95" customHeight="1">
      <c r="B131" s="432" t="s">
        <v>530</v>
      </c>
      <c r="C131" s="1634" t="s">
        <v>531</v>
      </c>
      <c r="D131" s="1634"/>
      <c r="E131" s="1634"/>
      <c r="F131" s="1635"/>
      <c r="G131" s="209" t="s">
        <v>58</v>
      </c>
      <c r="H131" s="359" t="s">
        <v>54</v>
      </c>
      <c r="I131" s="352" t="s">
        <v>54</v>
      </c>
      <c r="J131" s="359" t="s">
        <v>54</v>
      </c>
      <c r="K131" s="1626"/>
      <c r="L131" s="1626"/>
      <c r="M131" s="1626"/>
      <c r="N131" s="1627"/>
      <c r="O131" s="1425"/>
      <c r="P131" s="1425"/>
    </row>
    <row r="132" spans="2:16" ht="21" customHeight="1">
      <c r="B132" s="434" t="s">
        <v>532</v>
      </c>
      <c r="C132" s="1639" t="s">
        <v>533</v>
      </c>
      <c r="D132" s="1639"/>
      <c r="E132" s="1639"/>
      <c r="F132" s="1640"/>
      <c r="G132" s="209" t="s">
        <v>58</v>
      </c>
      <c r="H132" s="359" t="s">
        <v>54</v>
      </c>
      <c r="I132" s="352" t="s">
        <v>54</v>
      </c>
      <c r="J132" s="359" t="s">
        <v>54</v>
      </c>
      <c r="K132" s="1628"/>
      <c r="L132" s="1628"/>
      <c r="M132" s="1628"/>
      <c r="N132" s="1629"/>
      <c r="O132" s="1425"/>
      <c r="P132" s="1425"/>
    </row>
    <row r="133" spans="2:16" ht="32.25" customHeight="1">
      <c r="B133" s="439" t="s">
        <v>552</v>
      </c>
      <c r="C133" s="1666" t="s">
        <v>553</v>
      </c>
      <c r="D133" s="1666"/>
      <c r="E133" s="1667"/>
      <c r="F133" s="1667"/>
      <c r="G133" s="1667"/>
      <c r="H133" s="1667"/>
      <c r="I133" s="1667"/>
      <c r="J133" s="1667"/>
      <c r="K133" s="1668"/>
      <c r="L133" s="1669"/>
      <c r="M133" s="1669"/>
      <c r="N133" s="1670"/>
      <c r="O133" s="1425"/>
      <c r="P133" s="1425"/>
    </row>
    <row r="134" spans="2:16" ht="32.25" customHeight="1">
      <c r="B134" s="317" t="s">
        <v>418</v>
      </c>
      <c r="C134" s="1677" t="s">
        <v>554</v>
      </c>
      <c r="D134" s="1677"/>
      <c r="E134" s="1678" t="s">
        <v>92</v>
      </c>
      <c r="F134" s="1679"/>
      <c r="G134" s="1679"/>
      <c r="H134" s="1679"/>
      <c r="I134" s="1679"/>
      <c r="J134" s="1679"/>
      <c r="K134" s="1671"/>
      <c r="L134" s="1672"/>
      <c r="M134" s="1672"/>
      <c r="N134" s="1673"/>
      <c r="O134" s="1425"/>
      <c r="P134" s="1425"/>
    </row>
    <row r="135" spans="2:16" ht="25.5" customHeight="1">
      <c r="B135" s="432" t="s">
        <v>530</v>
      </c>
      <c r="C135" s="1680" t="s">
        <v>531</v>
      </c>
      <c r="D135" s="1680"/>
      <c r="E135" s="1681"/>
      <c r="F135" s="1682"/>
      <c r="G135" s="440" t="s">
        <v>58</v>
      </c>
      <c r="H135" s="441" t="s">
        <v>58</v>
      </c>
      <c r="I135" s="442" t="s">
        <v>58</v>
      </c>
      <c r="J135" s="443" t="s">
        <v>58</v>
      </c>
      <c r="K135" s="1671"/>
      <c r="L135" s="1672"/>
      <c r="M135" s="1672"/>
      <c r="N135" s="1673"/>
      <c r="O135" s="1425"/>
      <c r="P135" s="1425"/>
    </row>
    <row r="136" spans="2:16" ht="20.45" customHeight="1">
      <c r="B136" s="434" t="s">
        <v>532</v>
      </c>
      <c r="C136" s="1683" t="s">
        <v>533</v>
      </c>
      <c r="D136" s="1683"/>
      <c r="E136" s="1683"/>
      <c r="F136" s="1684"/>
      <c r="G136" s="444" t="s">
        <v>58</v>
      </c>
      <c r="H136" s="445" t="s">
        <v>58</v>
      </c>
      <c r="I136" s="445" t="s">
        <v>58</v>
      </c>
      <c r="J136" s="445" t="s">
        <v>58</v>
      </c>
      <c r="K136" s="1674"/>
      <c r="L136" s="1675"/>
      <c r="M136" s="1675"/>
      <c r="N136" s="1676"/>
      <c r="O136" s="1425"/>
      <c r="P136" s="1425"/>
    </row>
    <row r="137" spans="2:16" ht="79.5" customHeight="1">
      <c r="B137" s="251" t="s">
        <v>555</v>
      </c>
      <c r="C137" s="1472" t="s">
        <v>556</v>
      </c>
      <c r="D137" s="1472"/>
      <c r="E137" s="1472"/>
      <c r="F137" s="1653"/>
      <c r="G137" s="1654" t="s">
        <v>6239</v>
      </c>
      <c r="H137" s="1654"/>
      <c r="I137" s="1654"/>
      <c r="J137" s="1654"/>
      <c r="K137" s="1655"/>
      <c r="L137" s="1655"/>
      <c r="M137" s="1655"/>
      <c r="N137" s="1655"/>
      <c r="O137" s="1444"/>
      <c r="P137" s="1444"/>
    </row>
    <row r="138" spans="2:16" ht="25.5" customHeight="1">
      <c r="B138" s="1656" t="s">
        <v>3</v>
      </c>
      <c r="C138" s="1657"/>
      <c r="D138" s="1657"/>
      <c r="E138" s="1657"/>
      <c r="F138" s="1657"/>
      <c r="G138" s="1657"/>
      <c r="H138" s="1657"/>
      <c r="I138" s="1657"/>
      <c r="J138" s="1657"/>
      <c r="K138" s="1657"/>
      <c r="L138" s="1657"/>
      <c r="M138" s="1657"/>
      <c r="N138" s="1657"/>
      <c r="O138" s="1658"/>
      <c r="P138" s="1659"/>
    </row>
    <row r="139" spans="2:16" ht="99" customHeight="1">
      <c r="B139" s="253" t="s">
        <v>557</v>
      </c>
      <c r="C139" s="1660" t="s">
        <v>558</v>
      </c>
      <c r="D139" s="1660"/>
      <c r="E139" s="1660"/>
      <c r="F139" s="1660"/>
      <c r="G139" s="209" t="s">
        <v>53</v>
      </c>
      <c r="H139" s="1661" t="s">
        <v>559</v>
      </c>
      <c r="I139" s="1662"/>
      <c r="J139" s="1663" t="s">
        <v>6240</v>
      </c>
      <c r="K139" s="1664"/>
      <c r="L139" s="1664"/>
      <c r="M139" s="1664"/>
      <c r="N139" s="1665"/>
      <c r="O139" s="318" t="s">
        <v>1316</v>
      </c>
      <c r="P139" s="199"/>
    </row>
    <row r="140" spans="2:16" ht="15.75" customHeight="1">
      <c r="B140" s="1686" t="s">
        <v>560</v>
      </c>
      <c r="C140" s="1687"/>
      <c r="D140" s="1687"/>
      <c r="E140" s="1687"/>
      <c r="F140" s="1687"/>
      <c r="G140" s="1687"/>
      <c r="H140" s="1687"/>
      <c r="I140" s="1687"/>
      <c r="J140" s="1687"/>
      <c r="K140" s="1687"/>
      <c r="L140" s="1687"/>
      <c r="M140" s="1687"/>
      <c r="N140" s="1687"/>
      <c r="O140" s="1687"/>
      <c r="P140" s="1688"/>
    </row>
    <row r="141" spans="2:16" ht="19.5" customHeight="1">
      <c r="B141" s="198" t="s">
        <v>561</v>
      </c>
      <c r="C141" s="1464" t="s">
        <v>562</v>
      </c>
      <c r="D141" s="1464"/>
      <c r="E141" s="1464"/>
      <c r="F141" s="1464"/>
      <c r="G141" s="1464"/>
      <c r="H141" s="1574" t="s">
        <v>6241</v>
      </c>
      <c r="I141" s="1685"/>
      <c r="J141" s="1685"/>
      <c r="K141" s="1689" t="s">
        <v>446</v>
      </c>
      <c r="L141" s="1576"/>
      <c r="M141" s="1577"/>
      <c r="N141" s="1690"/>
      <c r="O141" s="1534"/>
      <c r="P141" s="1534"/>
    </row>
    <row r="142" spans="2:16" ht="19.5" customHeight="1">
      <c r="B142" s="198" t="s">
        <v>401</v>
      </c>
      <c r="C142" s="1464" t="s">
        <v>563</v>
      </c>
      <c r="D142" s="1464"/>
      <c r="E142" s="1464"/>
      <c r="F142" s="1464"/>
      <c r="G142" s="1464"/>
      <c r="H142" s="1574" t="s">
        <v>3250</v>
      </c>
      <c r="I142" s="1685"/>
      <c r="J142" s="1685"/>
      <c r="K142" s="1689"/>
      <c r="L142" s="1691"/>
      <c r="M142" s="1692"/>
      <c r="N142" s="1693"/>
      <c r="O142" s="1535"/>
      <c r="P142" s="1535"/>
    </row>
    <row r="143" spans="2:16" ht="19.5" customHeight="1">
      <c r="B143" s="198" t="s">
        <v>403</v>
      </c>
      <c r="C143" s="1464" t="s">
        <v>564</v>
      </c>
      <c r="D143" s="1464"/>
      <c r="E143" s="1464"/>
      <c r="F143" s="1464"/>
      <c r="G143" s="1464"/>
      <c r="H143" s="1574" t="s">
        <v>53</v>
      </c>
      <c r="I143" s="1685"/>
      <c r="J143" s="1575"/>
      <c r="K143" s="1689"/>
      <c r="L143" s="1691"/>
      <c r="M143" s="1692"/>
      <c r="N143" s="1693"/>
      <c r="O143" s="1535"/>
      <c r="P143" s="1535"/>
    </row>
    <row r="144" spans="2:16" ht="34.5" customHeight="1">
      <c r="B144" s="198" t="s">
        <v>405</v>
      </c>
      <c r="C144" s="1464" t="s">
        <v>565</v>
      </c>
      <c r="D144" s="1464"/>
      <c r="E144" s="1464"/>
      <c r="F144" s="1464"/>
      <c r="G144" s="1465"/>
      <c r="H144" s="1574" t="s">
        <v>3251</v>
      </c>
      <c r="I144" s="1685"/>
      <c r="J144" s="1685"/>
      <c r="K144" s="1689"/>
      <c r="L144" s="1691"/>
      <c r="M144" s="1692"/>
      <c r="N144" s="1693"/>
      <c r="O144" s="1536"/>
      <c r="P144" s="1536"/>
    </row>
    <row r="145" spans="2:16" ht="40.5" customHeight="1">
      <c r="B145" s="191" t="s">
        <v>566</v>
      </c>
      <c r="C145" s="1464" t="s">
        <v>567</v>
      </c>
      <c r="D145" s="1464"/>
      <c r="E145" s="1464"/>
      <c r="F145" s="1464"/>
      <c r="G145" s="1464"/>
      <c r="H145" s="1574" t="s">
        <v>58</v>
      </c>
      <c r="I145" s="1685"/>
      <c r="J145" s="1685"/>
      <c r="K145" s="1689"/>
      <c r="L145" s="1691"/>
      <c r="M145" s="1692"/>
      <c r="N145" s="1693"/>
      <c r="O145" s="1443" t="s">
        <v>1279</v>
      </c>
      <c r="P145" s="1443"/>
    </row>
    <row r="146" spans="2:16" ht="72.599999999999994" customHeight="1">
      <c r="B146" s="334" t="s">
        <v>394</v>
      </c>
      <c r="C146" s="1464" t="s">
        <v>568</v>
      </c>
      <c r="D146" s="1464"/>
      <c r="E146" s="1464"/>
      <c r="F146" s="1464"/>
      <c r="G146" s="1465"/>
      <c r="H146" s="1574" t="s">
        <v>92</v>
      </c>
      <c r="I146" s="1685"/>
      <c r="J146" s="1685"/>
      <c r="K146" s="1689"/>
      <c r="L146" s="1691"/>
      <c r="M146" s="1692"/>
      <c r="N146" s="1693"/>
      <c r="O146" s="1426"/>
      <c r="P146" s="1426"/>
    </row>
    <row r="147" spans="2:16" ht="62.25" customHeight="1">
      <c r="B147" s="191" t="s">
        <v>569</v>
      </c>
      <c r="C147" s="1464" t="s">
        <v>570</v>
      </c>
      <c r="D147" s="1464"/>
      <c r="E147" s="1464"/>
      <c r="F147" s="1464"/>
      <c r="G147" s="1464"/>
      <c r="H147" s="1574" t="s">
        <v>53</v>
      </c>
      <c r="I147" s="1685"/>
      <c r="J147" s="1685"/>
      <c r="K147" s="1689"/>
      <c r="L147" s="1691"/>
      <c r="M147" s="1692"/>
      <c r="N147" s="1693"/>
      <c r="O147" s="1443" t="s">
        <v>1861</v>
      </c>
      <c r="P147" s="1443"/>
    </row>
    <row r="148" spans="2:16" ht="114" customHeight="1">
      <c r="B148" s="189" t="s">
        <v>394</v>
      </c>
      <c r="C148" s="1697" t="s">
        <v>568</v>
      </c>
      <c r="D148" s="1697"/>
      <c r="E148" s="1697"/>
      <c r="F148" s="1697"/>
      <c r="G148" s="1698"/>
      <c r="H148" s="1574" t="s">
        <v>6242</v>
      </c>
      <c r="I148" s="1685"/>
      <c r="J148" s="1685"/>
      <c r="K148" s="1689"/>
      <c r="L148" s="1694"/>
      <c r="M148" s="1695"/>
      <c r="N148" s="1696"/>
      <c r="O148" s="1444"/>
      <c r="P148" s="1444"/>
    </row>
    <row r="149" spans="2:16" ht="54" customHeight="1">
      <c r="B149" s="1490" t="s">
        <v>571</v>
      </c>
      <c r="C149" s="1491"/>
      <c r="D149" s="1491"/>
      <c r="E149" s="1491"/>
      <c r="F149" s="1491"/>
      <c r="G149" s="1491"/>
      <c r="H149" s="1491"/>
      <c r="I149" s="1491"/>
      <c r="J149" s="1491"/>
      <c r="K149" s="1699"/>
      <c r="L149" s="1491"/>
      <c r="M149" s="1491"/>
      <c r="N149" s="1491"/>
      <c r="O149" s="1491"/>
      <c r="P149" s="1492"/>
    </row>
    <row r="150" spans="2:16" ht="31.5" customHeight="1">
      <c r="B150" s="321" t="s">
        <v>572</v>
      </c>
      <c r="C150" s="1700" t="s">
        <v>573</v>
      </c>
      <c r="D150" s="1700"/>
      <c r="E150" s="1700"/>
      <c r="F150" s="1701"/>
      <c r="G150" s="1702" t="s">
        <v>574</v>
      </c>
      <c r="H150" s="1703"/>
      <c r="I150" s="1704"/>
      <c r="J150" s="1702" t="s">
        <v>575</v>
      </c>
      <c r="K150" s="1703"/>
      <c r="L150" s="1704"/>
      <c r="M150" s="1705" t="s">
        <v>434</v>
      </c>
      <c r="N150" s="1706"/>
      <c r="O150" s="1707" t="s">
        <v>3253</v>
      </c>
      <c r="P150" s="1709"/>
    </row>
    <row r="151" spans="2:16" ht="83.25" customHeight="1">
      <c r="B151" s="334" t="s">
        <v>561</v>
      </c>
      <c r="C151" s="1711" t="s">
        <v>576</v>
      </c>
      <c r="D151" s="1711"/>
      <c r="E151" s="1711"/>
      <c r="F151" s="1712"/>
      <c r="G151" s="1713" t="s">
        <v>1325</v>
      </c>
      <c r="H151" s="1714"/>
      <c r="I151" s="1715"/>
      <c r="J151" s="2569" t="s">
        <v>1325</v>
      </c>
      <c r="K151" s="2571"/>
      <c r="L151" s="2570"/>
      <c r="M151" s="1716"/>
      <c r="N151" s="1717"/>
      <c r="O151" s="1627"/>
      <c r="P151" s="1708"/>
    </row>
    <row r="152" spans="2:16" ht="42" customHeight="1">
      <c r="B152" s="334" t="s">
        <v>401</v>
      </c>
      <c r="C152" s="1711" t="s">
        <v>577</v>
      </c>
      <c r="D152" s="1711"/>
      <c r="E152" s="1711"/>
      <c r="F152" s="1712"/>
      <c r="G152" s="1713" t="s">
        <v>1325</v>
      </c>
      <c r="H152" s="1714"/>
      <c r="I152" s="1715"/>
      <c r="J152" s="2569" t="s">
        <v>1325</v>
      </c>
      <c r="K152" s="2571"/>
      <c r="L152" s="2570"/>
      <c r="M152" s="1716"/>
      <c r="N152" s="1717"/>
      <c r="O152" s="1627"/>
      <c r="P152" s="1708"/>
    </row>
    <row r="153" spans="2:16" ht="31.5" customHeight="1">
      <c r="B153" s="334" t="s">
        <v>403</v>
      </c>
      <c r="C153" s="446" t="s">
        <v>418</v>
      </c>
      <c r="D153" s="1711" t="s">
        <v>578</v>
      </c>
      <c r="E153" s="1711"/>
      <c r="F153" s="1712"/>
      <c r="G153" s="1713" t="s">
        <v>152</v>
      </c>
      <c r="H153" s="1714"/>
      <c r="I153" s="1715"/>
      <c r="J153" s="1713" t="s">
        <v>152</v>
      </c>
      <c r="K153" s="1714"/>
      <c r="L153" s="1715"/>
      <c r="M153" s="1716"/>
      <c r="N153" s="1717"/>
      <c r="O153" s="1627"/>
      <c r="P153" s="1708"/>
    </row>
    <row r="154" spans="2:16" ht="32.25" customHeight="1">
      <c r="B154" s="334"/>
      <c r="C154" s="307" t="s">
        <v>508</v>
      </c>
      <c r="D154" s="1711" t="s">
        <v>579</v>
      </c>
      <c r="E154" s="1711"/>
      <c r="F154" s="1712"/>
      <c r="G154" s="1713" t="s">
        <v>152</v>
      </c>
      <c r="H154" s="1714"/>
      <c r="I154" s="1715"/>
      <c r="J154" s="1713" t="s">
        <v>152</v>
      </c>
      <c r="K154" s="1714"/>
      <c r="L154" s="1715"/>
      <c r="M154" s="325"/>
      <c r="N154" s="326"/>
      <c r="O154" s="1627"/>
      <c r="P154" s="1708"/>
    </row>
    <row r="155" spans="2:16" ht="41.25" customHeight="1">
      <c r="B155" s="334" t="s">
        <v>405</v>
      </c>
      <c r="C155" s="1711" t="s">
        <v>580</v>
      </c>
      <c r="D155" s="1711"/>
      <c r="E155" s="1711"/>
      <c r="F155" s="1712"/>
      <c r="G155" s="1713" t="s">
        <v>152</v>
      </c>
      <c r="H155" s="1714"/>
      <c r="I155" s="1715"/>
      <c r="J155" s="1713" t="s">
        <v>152</v>
      </c>
      <c r="K155" s="1714"/>
      <c r="L155" s="1715"/>
      <c r="M155" s="1716"/>
      <c r="N155" s="1717"/>
      <c r="O155" s="1627"/>
      <c r="P155" s="1708"/>
    </row>
    <row r="156" spans="2:16" ht="29.25" customHeight="1">
      <c r="B156" s="334" t="s">
        <v>408</v>
      </c>
      <c r="C156" s="1711" t="s">
        <v>581</v>
      </c>
      <c r="D156" s="1711"/>
      <c r="E156" s="1711"/>
      <c r="F156" s="1712"/>
      <c r="G156" s="1713" t="s">
        <v>152</v>
      </c>
      <c r="H156" s="1714"/>
      <c r="I156" s="1715"/>
      <c r="J156" s="1713" t="s">
        <v>152</v>
      </c>
      <c r="K156" s="1714"/>
      <c r="L156" s="1715"/>
      <c r="M156" s="1716"/>
      <c r="N156" s="1717"/>
      <c r="O156" s="1627"/>
      <c r="P156" s="1708"/>
    </row>
    <row r="157" spans="2:16" ht="28.5" customHeight="1">
      <c r="B157" s="334" t="s">
        <v>410</v>
      </c>
      <c r="C157" s="1711" t="s">
        <v>117</v>
      </c>
      <c r="D157" s="1711"/>
      <c r="E157" s="1711"/>
      <c r="F157" s="1712"/>
      <c r="G157" s="1713" t="s">
        <v>1325</v>
      </c>
      <c r="H157" s="1714"/>
      <c r="I157" s="1715"/>
      <c r="J157" s="1713" t="s">
        <v>1325</v>
      </c>
      <c r="K157" s="1714"/>
      <c r="L157" s="1715"/>
      <c r="M157" s="1716"/>
      <c r="N157" s="1717"/>
      <c r="O157" s="1627"/>
      <c r="P157" s="1708"/>
    </row>
    <row r="158" spans="2:16" ht="28.5" customHeight="1">
      <c r="B158" s="334" t="s">
        <v>413</v>
      </c>
      <c r="C158" s="1711" t="s">
        <v>118</v>
      </c>
      <c r="D158" s="1711"/>
      <c r="E158" s="1711"/>
      <c r="F158" s="1712"/>
      <c r="G158" s="1713" t="s">
        <v>1325</v>
      </c>
      <c r="H158" s="1714"/>
      <c r="I158" s="1715"/>
      <c r="J158" s="1713" t="s">
        <v>1325</v>
      </c>
      <c r="K158" s="1714"/>
      <c r="L158" s="1715"/>
      <c r="M158" s="1716"/>
      <c r="N158" s="1717"/>
      <c r="O158" s="1627"/>
      <c r="P158" s="1708"/>
    </row>
    <row r="159" spans="2:16" ht="28.5" customHeight="1">
      <c r="B159" s="334" t="s">
        <v>416</v>
      </c>
      <c r="C159" s="1711" t="s">
        <v>582</v>
      </c>
      <c r="D159" s="1711"/>
      <c r="E159" s="1711"/>
      <c r="F159" s="1712"/>
      <c r="G159" s="1713" t="s">
        <v>152</v>
      </c>
      <c r="H159" s="1714"/>
      <c r="I159" s="1715"/>
      <c r="J159" s="1713" t="s">
        <v>152</v>
      </c>
      <c r="K159" s="1714"/>
      <c r="L159" s="1715"/>
      <c r="M159" s="1718"/>
      <c r="N159" s="1717"/>
      <c r="O159" s="1708"/>
      <c r="P159" s="1708"/>
    </row>
    <row r="160" spans="2:16" ht="28.5" customHeight="1">
      <c r="B160" s="334" t="s">
        <v>418</v>
      </c>
      <c r="C160" s="1711" t="s">
        <v>583</v>
      </c>
      <c r="D160" s="1711"/>
      <c r="E160" s="1711"/>
      <c r="F160" s="1712"/>
      <c r="G160" s="1713" t="s">
        <v>152</v>
      </c>
      <c r="H160" s="1714"/>
      <c r="I160" s="1715"/>
      <c r="J160" s="1713" t="s">
        <v>155</v>
      </c>
      <c r="K160" s="1714"/>
      <c r="L160" s="1715"/>
      <c r="M160" s="1718"/>
      <c r="N160" s="1717"/>
      <c r="O160" s="1708"/>
      <c r="P160" s="1708"/>
    </row>
    <row r="161" spans="1:16" ht="28.5" customHeight="1">
      <c r="B161" s="189" t="s">
        <v>544</v>
      </c>
      <c r="C161" s="1711" t="s">
        <v>584</v>
      </c>
      <c r="D161" s="1711"/>
      <c r="E161" s="1711"/>
      <c r="F161" s="1712"/>
      <c r="G161" s="1713" t="s">
        <v>152</v>
      </c>
      <c r="H161" s="1714"/>
      <c r="I161" s="1715"/>
      <c r="J161" s="1713" t="s">
        <v>155</v>
      </c>
      <c r="K161" s="1714"/>
      <c r="L161" s="1715"/>
      <c r="M161" s="1718"/>
      <c r="N161" s="1717"/>
      <c r="O161" s="1708"/>
      <c r="P161" s="1708"/>
    </row>
    <row r="162" spans="1:16" ht="28.5" customHeight="1">
      <c r="B162" s="189" t="s">
        <v>546</v>
      </c>
      <c r="C162" s="1711" t="s">
        <v>585</v>
      </c>
      <c r="D162" s="1711"/>
      <c r="E162" s="1711"/>
      <c r="F162" s="1712"/>
      <c r="G162" s="1713" t="s">
        <v>57</v>
      </c>
      <c r="H162" s="1714"/>
      <c r="I162" s="1715"/>
      <c r="J162" s="1713" t="s">
        <v>152</v>
      </c>
      <c r="K162" s="1714"/>
      <c r="L162" s="1715"/>
      <c r="M162" s="1718"/>
      <c r="N162" s="1717"/>
      <c r="O162" s="1708"/>
      <c r="P162" s="1708"/>
    </row>
    <row r="163" spans="1:16" ht="28.5" customHeight="1">
      <c r="B163" s="189" t="s">
        <v>548</v>
      </c>
      <c r="C163" s="1711" t="s">
        <v>586</v>
      </c>
      <c r="D163" s="1711"/>
      <c r="E163" s="1711"/>
      <c r="F163" s="1712"/>
      <c r="G163" s="1713" t="s">
        <v>57</v>
      </c>
      <c r="H163" s="1714"/>
      <c r="I163" s="1715"/>
      <c r="J163" s="1713" t="s">
        <v>152</v>
      </c>
      <c r="K163" s="1714"/>
      <c r="L163" s="1715"/>
      <c r="M163" s="1718"/>
      <c r="N163" s="1717"/>
      <c r="O163" s="1708"/>
      <c r="P163" s="1708"/>
    </row>
    <row r="164" spans="1:16" ht="28.5" customHeight="1">
      <c r="B164" s="189" t="s">
        <v>550</v>
      </c>
      <c r="C164" s="1711" t="s">
        <v>587</v>
      </c>
      <c r="D164" s="1711"/>
      <c r="E164" s="1711"/>
      <c r="F164" s="1712"/>
      <c r="G164" s="1713" t="s">
        <v>57</v>
      </c>
      <c r="H164" s="1714"/>
      <c r="I164" s="1715"/>
      <c r="J164" s="1713" t="s">
        <v>152</v>
      </c>
      <c r="K164" s="1714"/>
      <c r="L164" s="1715"/>
      <c r="M164" s="1718"/>
      <c r="N164" s="1717"/>
      <c r="O164" s="1708"/>
      <c r="P164" s="1708"/>
    </row>
    <row r="165" spans="1:16" ht="42.75" customHeight="1">
      <c r="B165" s="447" t="s">
        <v>552</v>
      </c>
      <c r="C165" s="1719" t="s">
        <v>588</v>
      </c>
      <c r="D165" s="1719"/>
      <c r="E165" s="1719"/>
      <c r="F165" s="329" t="s">
        <v>589</v>
      </c>
      <c r="G165" s="448"/>
      <c r="H165" s="1599" t="s">
        <v>57</v>
      </c>
      <c r="I165" s="1720"/>
      <c r="J165" s="1599" t="s">
        <v>58</v>
      </c>
      <c r="K165" s="1721"/>
      <c r="L165" s="1720"/>
      <c r="M165" s="1722"/>
      <c r="N165" s="1723"/>
      <c r="O165" s="1708"/>
      <c r="P165" s="1710"/>
    </row>
    <row r="166" spans="1:16" ht="43.5" customHeight="1">
      <c r="B166" s="1724" t="s">
        <v>590</v>
      </c>
      <c r="C166" s="1725"/>
      <c r="D166" s="1725"/>
      <c r="E166" s="1725"/>
      <c r="F166" s="1725"/>
      <c r="G166" s="1725"/>
      <c r="H166" s="1725"/>
      <c r="I166" s="1725"/>
      <c r="J166" s="1725"/>
      <c r="K166" s="1725"/>
      <c r="L166" s="1725"/>
      <c r="M166" s="1725"/>
      <c r="N166" s="1725"/>
      <c r="O166" s="331"/>
      <c r="P166" s="331"/>
    </row>
    <row r="167" spans="1:16" ht="49.5" customHeight="1">
      <c r="A167" s="281"/>
      <c r="B167" s="255" t="s">
        <v>591</v>
      </c>
      <c r="C167" s="1414" t="s">
        <v>592</v>
      </c>
      <c r="D167" s="1414"/>
      <c r="E167" s="1415"/>
      <c r="F167" s="323" t="s">
        <v>593</v>
      </c>
      <c r="G167" s="1726" t="s">
        <v>594</v>
      </c>
      <c r="H167" s="1727"/>
      <c r="I167" s="1727"/>
      <c r="J167" s="1727"/>
      <c r="K167" s="1728"/>
      <c r="L167" s="1729" t="s">
        <v>595</v>
      </c>
      <c r="M167" s="1730"/>
      <c r="N167" s="1730"/>
      <c r="O167" s="1731" t="s">
        <v>3257</v>
      </c>
      <c r="P167" s="1733"/>
    </row>
    <row r="168" spans="1:16" ht="19.5" customHeight="1">
      <c r="A168" s="281"/>
      <c r="B168" s="333" t="s">
        <v>394</v>
      </c>
      <c r="C168" s="1414" t="s">
        <v>185</v>
      </c>
      <c r="D168" s="1414"/>
      <c r="E168" s="1415"/>
      <c r="F168" s="257" t="s">
        <v>54</v>
      </c>
      <c r="G168" s="1734" t="s">
        <v>57</v>
      </c>
      <c r="H168" s="1735"/>
      <c r="I168" s="1735"/>
      <c r="J168" s="1735"/>
      <c r="K168" s="1736"/>
      <c r="L168" s="1713" t="s">
        <v>57</v>
      </c>
      <c r="M168" s="1714"/>
      <c r="N168" s="1714"/>
      <c r="O168" s="1731"/>
      <c r="P168" s="1731"/>
    </row>
    <row r="169" spans="1:16" ht="19.5" customHeight="1">
      <c r="A169" s="281"/>
      <c r="B169" s="333" t="s">
        <v>401</v>
      </c>
      <c r="C169" s="1414" t="s">
        <v>186</v>
      </c>
      <c r="D169" s="1414"/>
      <c r="E169" s="1415"/>
      <c r="F169" s="257" t="s">
        <v>54</v>
      </c>
      <c r="G169" s="1734" t="s">
        <v>57</v>
      </c>
      <c r="H169" s="1735"/>
      <c r="I169" s="1735"/>
      <c r="J169" s="1735"/>
      <c r="K169" s="1736"/>
      <c r="L169" s="1713" t="s">
        <v>57</v>
      </c>
      <c r="M169" s="1714"/>
      <c r="N169" s="1714"/>
      <c r="O169" s="1731"/>
      <c r="P169" s="1731"/>
    </row>
    <row r="170" spans="1:16" ht="19.5" customHeight="1">
      <c r="A170" s="281"/>
      <c r="B170" s="333" t="s">
        <v>403</v>
      </c>
      <c r="C170" s="1414" t="s">
        <v>187</v>
      </c>
      <c r="D170" s="1414"/>
      <c r="E170" s="1415"/>
      <c r="F170" s="257" t="s">
        <v>54</v>
      </c>
      <c r="G170" s="1734" t="s">
        <v>57</v>
      </c>
      <c r="H170" s="1735"/>
      <c r="I170" s="1735"/>
      <c r="J170" s="1735"/>
      <c r="K170" s="1736"/>
      <c r="L170" s="1713" t="s">
        <v>57</v>
      </c>
      <c r="M170" s="1714"/>
      <c r="N170" s="1714"/>
      <c r="O170" s="1731"/>
      <c r="P170" s="1731"/>
    </row>
    <row r="171" spans="1:16" ht="19.5" customHeight="1">
      <c r="A171" s="281"/>
      <c r="B171" s="333" t="s">
        <v>405</v>
      </c>
      <c r="C171" s="1414" t="s">
        <v>188</v>
      </c>
      <c r="D171" s="1414"/>
      <c r="E171" s="1415"/>
      <c r="F171" s="257" t="s">
        <v>54</v>
      </c>
      <c r="G171" s="1734" t="s">
        <v>57</v>
      </c>
      <c r="H171" s="1735"/>
      <c r="I171" s="1735"/>
      <c r="J171" s="1735"/>
      <c r="K171" s="1736"/>
      <c r="L171" s="1713" t="s">
        <v>57</v>
      </c>
      <c r="M171" s="1714"/>
      <c r="N171" s="1714"/>
      <c r="O171" s="1731"/>
      <c r="P171" s="1731"/>
    </row>
    <row r="172" spans="1:16" ht="19.5" customHeight="1">
      <c r="A172" s="281"/>
      <c r="B172" s="334" t="s">
        <v>408</v>
      </c>
      <c r="C172" s="1414" t="s">
        <v>189</v>
      </c>
      <c r="D172" s="1414"/>
      <c r="E172" s="1415"/>
      <c r="F172" s="352" t="s">
        <v>54</v>
      </c>
      <c r="G172" s="1734" t="s">
        <v>57</v>
      </c>
      <c r="H172" s="1735"/>
      <c r="I172" s="1735"/>
      <c r="J172" s="1735"/>
      <c r="K172" s="1736"/>
      <c r="L172" s="1713" t="s">
        <v>57</v>
      </c>
      <c r="M172" s="1714"/>
      <c r="N172" s="1714"/>
      <c r="O172" s="1731"/>
      <c r="P172" s="1731"/>
    </row>
    <row r="173" spans="1:16" ht="19.5" customHeight="1">
      <c r="A173" s="281"/>
      <c r="B173" s="335" t="s">
        <v>410</v>
      </c>
      <c r="C173" s="1414" t="s">
        <v>596</v>
      </c>
      <c r="D173" s="1414"/>
      <c r="E173" s="1415"/>
      <c r="F173" s="352" t="s">
        <v>54</v>
      </c>
      <c r="G173" s="1734" t="s">
        <v>57</v>
      </c>
      <c r="H173" s="1735"/>
      <c r="I173" s="1735"/>
      <c r="J173" s="1735"/>
      <c r="K173" s="1736"/>
      <c r="L173" s="1713" t="s">
        <v>57</v>
      </c>
      <c r="M173" s="1714"/>
      <c r="N173" s="1714"/>
      <c r="O173" s="1731"/>
      <c r="P173" s="1731"/>
    </row>
    <row r="174" spans="1:16" ht="19.5" customHeight="1">
      <c r="A174" s="281"/>
      <c r="B174" s="335" t="s">
        <v>413</v>
      </c>
      <c r="C174" s="1414" t="s">
        <v>191</v>
      </c>
      <c r="D174" s="1414"/>
      <c r="E174" s="1415"/>
      <c r="F174" s="352" t="s">
        <v>54</v>
      </c>
      <c r="G174" s="1734" t="s">
        <v>57</v>
      </c>
      <c r="H174" s="1735"/>
      <c r="I174" s="1735"/>
      <c r="J174" s="1735"/>
      <c r="K174" s="1736"/>
      <c r="L174" s="1713" t="s">
        <v>57</v>
      </c>
      <c r="M174" s="1714"/>
      <c r="N174" s="1714"/>
      <c r="O174" s="1731"/>
      <c r="P174" s="1731"/>
    </row>
    <row r="175" spans="1:16" ht="19.5" customHeight="1">
      <c r="A175" s="281"/>
      <c r="B175" s="335" t="s">
        <v>416</v>
      </c>
      <c r="C175" s="1414" t="s">
        <v>192</v>
      </c>
      <c r="D175" s="1414"/>
      <c r="E175" s="1415"/>
      <c r="F175" s="352" t="s">
        <v>54</v>
      </c>
      <c r="G175" s="1734" t="s">
        <v>57</v>
      </c>
      <c r="H175" s="1735"/>
      <c r="I175" s="1735"/>
      <c r="J175" s="1735"/>
      <c r="K175" s="1736"/>
      <c r="L175" s="1713" t="s">
        <v>57</v>
      </c>
      <c r="M175" s="1714"/>
      <c r="N175" s="1714"/>
      <c r="O175" s="1731"/>
      <c r="P175" s="1731"/>
    </row>
    <row r="176" spans="1:16" ht="19.5" customHeight="1">
      <c r="A176" s="281"/>
      <c r="B176" s="335" t="s">
        <v>418</v>
      </c>
      <c r="C176" s="1414" t="s">
        <v>193</v>
      </c>
      <c r="D176" s="1414"/>
      <c r="E176" s="1415"/>
      <c r="F176" s="352" t="s">
        <v>54</v>
      </c>
      <c r="G176" s="1734" t="s">
        <v>57</v>
      </c>
      <c r="H176" s="1735"/>
      <c r="I176" s="1735"/>
      <c r="J176" s="1735"/>
      <c r="K176" s="1736"/>
      <c r="L176" s="1713" t="s">
        <v>57</v>
      </c>
      <c r="M176" s="1714"/>
      <c r="N176" s="1737"/>
      <c r="O176" s="1731"/>
      <c r="P176" s="1731"/>
    </row>
    <row r="177" spans="1:16" ht="19.5" customHeight="1">
      <c r="A177" s="281"/>
      <c r="B177" s="335" t="s">
        <v>544</v>
      </c>
      <c r="C177" s="1414" t="s">
        <v>597</v>
      </c>
      <c r="D177" s="1414"/>
      <c r="E177" s="1415"/>
      <c r="F177" s="352" t="s">
        <v>54</v>
      </c>
      <c r="G177" s="1734" t="s">
        <v>57</v>
      </c>
      <c r="H177" s="1735"/>
      <c r="I177" s="1735"/>
      <c r="J177" s="1735"/>
      <c r="K177" s="1736"/>
      <c r="L177" s="1713" t="s">
        <v>57</v>
      </c>
      <c r="M177" s="1714"/>
      <c r="N177" s="1714"/>
      <c r="O177" s="1731"/>
      <c r="P177" s="1731"/>
    </row>
    <row r="178" spans="1:16" ht="19.5" customHeight="1">
      <c r="A178" s="281"/>
      <c r="B178" s="334" t="s">
        <v>546</v>
      </c>
      <c r="C178" s="1414" t="s">
        <v>598</v>
      </c>
      <c r="D178" s="1414"/>
      <c r="E178" s="1415"/>
      <c r="F178" s="352" t="s">
        <v>54</v>
      </c>
      <c r="G178" s="1734" t="s">
        <v>57</v>
      </c>
      <c r="H178" s="1735"/>
      <c r="I178" s="1735"/>
      <c r="J178" s="1735"/>
      <c r="K178" s="1736"/>
      <c r="L178" s="1713" t="s">
        <v>57</v>
      </c>
      <c r="M178" s="1714"/>
      <c r="N178" s="1714"/>
      <c r="O178" s="1732"/>
      <c r="P178" s="1732"/>
    </row>
    <row r="179" spans="1:16" ht="48" customHeight="1">
      <c r="A179" s="281"/>
      <c r="B179" s="255" t="s">
        <v>599</v>
      </c>
      <c r="C179" s="1464" t="s">
        <v>600</v>
      </c>
      <c r="D179" s="1464"/>
      <c r="E179" s="1465"/>
      <c r="F179" s="323" t="s">
        <v>593</v>
      </c>
      <c r="G179" s="1738" t="s">
        <v>601</v>
      </c>
      <c r="H179" s="1739"/>
      <c r="I179" s="1739"/>
      <c r="J179" s="1739"/>
      <c r="K179" s="1739"/>
      <c r="L179" s="1739"/>
      <c r="M179" s="1739"/>
      <c r="N179" s="1740"/>
      <c r="O179" s="1443" t="s">
        <v>1329</v>
      </c>
      <c r="P179" s="1443"/>
    </row>
    <row r="180" spans="1:16" ht="18.75" customHeight="1">
      <c r="A180" s="281"/>
      <c r="B180" s="333" t="s">
        <v>394</v>
      </c>
      <c r="C180" s="1414" t="s">
        <v>185</v>
      </c>
      <c r="D180" s="1414"/>
      <c r="E180" s="1415"/>
      <c r="F180" s="399" t="s">
        <v>53</v>
      </c>
      <c r="G180" s="1434" t="s">
        <v>6243</v>
      </c>
      <c r="H180" s="1435"/>
      <c r="I180" s="1435"/>
      <c r="J180" s="1435"/>
      <c r="K180" s="1435"/>
      <c r="L180" s="1435"/>
      <c r="M180" s="1435"/>
      <c r="N180" s="1436"/>
      <c r="O180" s="1425"/>
      <c r="P180" s="1425"/>
    </row>
    <row r="181" spans="1:16" ht="18.75" customHeight="1">
      <c r="A181" s="281"/>
      <c r="B181" s="333" t="s">
        <v>401</v>
      </c>
      <c r="C181" s="1414" t="s">
        <v>186</v>
      </c>
      <c r="D181" s="1414"/>
      <c r="E181" s="1415"/>
      <c r="F181" s="399" t="s">
        <v>53</v>
      </c>
      <c r="G181" s="1434" t="s">
        <v>6244</v>
      </c>
      <c r="H181" s="1435"/>
      <c r="I181" s="1435"/>
      <c r="J181" s="1435"/>
      <c r="K181" s="1435"/>
      <c r="L181" s="1435"/>
      <c r="M181" s="1435"/>
      <c r="N181" s="1436"/>
      <c r="O181" s="1425"/>
      <c r="P181" s="1425"/>
    </row>
    <row r="182" spans="1:16" ht="18.75" customHeight="1">
      <c r="A182" s="281"/>
      <c r="B182" s="333" t="s">
        <v>403</v>
      </c>
      <c r="C182" s="1414" t="s">
        <v>187</v>
      </c>
      <c r="D182" s="1414"/>
      <c r="E182" s="1415"/>
      <c r="F182" s="399" t="s">
        <v>53</v>
      </c>
      <c r="G182" s="1434"/>
      <c r="H182" s="1435"/>
      <c r="I182" s="1435"/>
      <c r="J182" s="1435"/>
      <c r="K182" s="1435"/>
      <c r="L182" s="1435"/>
      <c r="M182" s="1435"/>
      <c r="N182" s="1436"/>
      <c r="O182" s="1425"/>
      <c r="P182" s="1425"/>
    </row>
    <row r="183" spans="1:16" ht="18.75" customHeight="1">
      <c r="A183" s="281"/>
      <c r="B183" s="333" t="s">
        <v>405</v>
      </c>
      <c r="C183" s="1414" t="s">
        <v>188</v>
      </c>
      <c r="D183" s="1414"/>
      <c r="E183" s="1415"/>
      <c r="F183" s="399" t="s">
        <v>53</v>
      </c>
      <c r="G183" s="1434" t="s">
        <v>6244</v>
      </c>
      <c r="H183" s="1435"/>
      <c r="I183" s="1435"/>
      <c r="J183" s="1435"/>
      <c r="K183" s="1435"/>
      <c r="L183" s="1435"/>
      <c r="M183" s="1435"/>
      <c r="N183" s="1436"/>
      <c r="O183" s="1425"/>
      <c r="P183" s="1425"/>
    </row>
    <row r="184" spans="1:16" ht="18.75" customHeight="1">
      <c r="A184" s="281"/>
      <c r="B184" s="334" t="s">
        <v>408</v>
      </c>
      <c r="C184" s="1414" t="s">
        <v>189</v>
      </c>
      <c r="D184" s="1414"/>
      <c r="E184" s="1415"/>
      <c r="F184" s="399" t="s">
        <v>53</v>
      </c>
      <c r="G184" s="1434"/>
      <c r="H184" s="1435"/>
      <c r="I184" s="1435"/>
      <c r="J184" s="1435"/>
      <c r="K184" s="1435"/>
      <c r="L184" s="1435"/>
      <c r="M184" s="1435"/>
      <c r="N184" s="1436"/>
      <c r="O184" s="1425"/>
      <c r="P184" s="1425"/>
    </row>
    <row r="185" spans="1:16" ht="18.75" customHeight="1">
      <c r="A185" s="281"/>
      <c r="B185" s="335" t="s">
        <v>410</v>
      </c>
      <c r="C185" s="1414" t="s">
        <v>596</v>
      </c>
      <c r="D185" s="1414"/>
      <c r="E185" s="1415"/>
      <c r="F185" s="399" t="s">
        <v>53</v>
      </c>
      <c r="G185" s="1434" t="s">
        <v>6244</v>
      </c>
      <c r="H185" s="1435"/>
      <c r="I185" s="1435"/>
      <c r="J185" s="1435"/>
      <c r="K185" s="1435"/>
      <c r="L185" s="1435"/>
      <c r="M185" s="1435"/>
      <c r="N185" s="1436"/>
      <c r="O185" s="1425"/>
      <c r="P185" s="1425"/>
    </row>
    <row r="186" spans="1:16" ht="18.75" customHeight="1">
      <c r="A186" s="281"/>
      <c r="B186" s="335" t="s">
        <v>413</v>
      </c>
      <c r="C186" s="1414" t="s">
        <v>191</v>
      </c>
      <c r="D186" s="1414"/>
      <c r="E186" s="1415"/>
      <c r="F186" s="399" t="s">
        <v>53</v>
      </c>
      <c r="G186" s="1434"/>
      <c r="H186" s="1435"/>
      <c r="I186" s="1435"/>
      <c r="J186" s="1435"/>
      <c r="K186" s="1435"/>
      <c r="L186" s="1435"/>
      <c r="M186" s="1435"/>
      <c r="N186" s="1436"/>
      <c r="O186" s="1425"/>
      <c r="P186" s="1425"/>
    </row>
    <row r="187" spans="1:16" ht="18.75" customHeight="1">
      <c r="A187" s="281"/>
      <c r="B187" s="335" t="s">
        <v>416</v>
      </c>
      <c r="C187" s="1414" t="s">
        <v>192</v>
      </c>
      <c r="D187" s="1414"/>
      <c r="E187" s="1415"/>
      <c r="F187" s="399" t="s">
        <v>53</v>
      </c>
      <c r="G187" s="1434" t="s">
        <v>6244</v>
      </c>
      <c r="H187" s="1435"/>
      <c r="I187" s="1435"/>
      <c r="J187" s="1435"/>
      <c r="K187" s="1435"/>
      <c r="L187" s="1435"/>
      <c r="M187" s="1435"/>
      <c r="N187" s="1436"/>
      <c r="O187" s="1425"/>
      <c r="P187" s="1425"/>
    </row>
    <row r="188" spans="1:16" ht="18.75" customHeight="1">
      <c r="A188" s="281"/>
      <c r="B188" s="335" t="s">
        <v>418</v>
      </c>
      <c r="C188" s="1414" t="s">
        <v>193</v>
      </c>
      <c r="D188" s="1414"/>
      <c r="E188" s="1415"/>
      <c r="F188" s="399" t="s">
        <v>53</v>
      </c>
      <c r="G188" s="1434"/>
      <c r="H188" s="1435"/>
      <c r="I188" s="1435"/>
      <c r="J188" s="1435"/>
      <c r="K188" s="1435"/>
      <c r="L188" s="1435"/>
      <c r="M188" s="1435"/>
      <c r="N188" s="1436"/>
      <c r="O188" s="1425"/>
      <c r="P188" s="1425"/>
    </row>
    <row r="189" spans="1:16" ht="18.75" customHeight="1">
      <c r="A189" s="281"/>
      <c r="B189" s="335" t="s">
        <v>544</v>
      </c>
      <c r="C189" s="1414" t="s">
        <v>597</v>
      </c>
      <c r="D189" s="1414"/>
      <c r="E189" s="1415"/>
      <c r="F189" s="399" t="s">
        <v>53</v>
      </c>
      <c r="G189" s="1434" t="s">
        <v>6244</v>
      </c>
      <c r="H189" s="1435"/>
      <c r="I189" s="1435"/>
      <c r="J189" s="1435"/>
      <c r="K189" s="1435"/>
      <c r="L189" s="1435"/>
      <c r="M189" s="1435"/>
      <c r="N189" s="1436"/>
      <c r="O189" s="1425"/>
      <c r="P189" s="1425"/>
    </row>
    <row r="190" spans="1:16" ht="18.75" customHeight="1">
      <c r="A190" s="281"/>
      <c r="B190" s="334" t="s">
        <v>546</v>
      </c>
      <c r="C190" s="1414" t="s">
        <v>598</v>
      </c>
      <c r="D190" s="1414"/>
      <c r="E190" s="1415"/>
      <c r="F190" s="399" t="s">
        <v>53</v>
      </c>
      <c r="G190" s="1434" t="s">
        <v>6244</v>
      </c>
      <c r="H190" s="1435"/>
      <c r="I190" s="1435"/>
      <c r="J190" s="1435"/>
      <c r="K190" s="1435"/>
      <c r="L190" s="1435"/>
      <c r="M190" s="1435"/>
      <c r="N190" s="1436"/>
      <c r="O190" s="1426"/>
      <c r="P190" s="1426"/>
    </row>
    <row r="191" spans="1:16" ht="47.25" customHeight="1">
      <c r="A191" s="281"/>
      <c r="B191" s="255" t="s">
        <v>602</v>
      </c>
      <c r="C191" s="1464" t="s">
        <v>603</v>
      </c>
      <c r="D191" s="1464"/>
      <c r="E191" s="1465"/>
      <c r="F191" s="323" t="s">
        <v>593</v>
      </c>
      <c r="G191" s="1726" t="s">
        <v>604</v>
      </c>
      <c r="H191" s="1727"/>
      <c r="I191" s="1727"/>
      <c r="J191" s="1727"/>
      <c r="K191" s="1728"/>
      <c r="L191" s="1729" t="s">
        <v>595</v>
      </c>
      <c r="M191" s="1730"/>
      <c r="N191" s="1741"/>
      <c r="O191" s="1443" t="s">
        <v>3257</v>
      </c>
      <c r="P191" s="1443"/>
    </row>
    <row r="192" spans="1:16" ht="20.25" customHeight="1">
      <c r="A192" s="281"/>
      <c r="B192" s="338" t="s">
        <v>394</v>
      </c>
      <c r="C192" s="1414" t="s">
        <v>185</v>
      </c>
      <c r="D192" s="1414"/>
      <c r="E192" s="1415"/>
      <c r="F192" s="399" t="s">
        <v>54</v>
      </c>
      <c r="G192" s="1734" t="s">
        <v>57</v>
      </c>
      <c r="H192" s="1735"/>
      <c r="I192" s="1735"/>
      <c r="J192" s="1735"/>
      <c r="K192" s="1736"/>
      <c r="L192" s="4322" t="s">
        <v>57</v>
      </c>
      <c r="M192" s="4323"/>
      <c r="N192" s="4324"/>
      <c r="O192" s="1425"/>
      <c r="P192" s="1425"/>
    </row>
    <row r="193" spans="1:16" ht="20.25" customHeight="1">
      <c r="A193" s="281"/>
      <c r="B193" s="338" t="s">
        <v>401</v>
      </c>
      <c r="C193" s="1414" t="s">
        <v>186</v>
      </c>
      <c r="D193" s="1414"/>
      <c r="E193" s="1415"/>
      <c r="F193" s="399" t="s">
        <v>54</v>
      </c>
      <c r="G193" s="1734" t="s">
        <v>57</v>
      </c>
      <c r="H193" s="1735"/>
      <c r="I193" s="1735"/>
      <c r="J193" s="1735"/>
      <c r="K193" s="1736"/>
      <c r="L193" s="4322" t="s">
        <v>57</v>
      </c>
      <c r="M193" s="4323"/>
      <c r="N193" s="4324"/>
      <c r="O193" s="1425"/>
      <c r="P193" s="1425"/>
    </row>
    <row r="194" spans="1:16" ht="20.25" customHeight="1">
      <c r="A194" s="281"/>
      <c r="B194" s="338" t="s">
        <v>403</v>
      </c>
      <c r="C194" s="1414" t="s">
        <v>187</v>
      </c>
      <c r="D194" s="1414"/>
      <c r="E194" s="1415"/>
      <c r="F194" s="399" t="s">
        <v>54</v>
      </c>
      <c r="G194" s="1734" t="s">
        <v>57</v>
      </c>
      <c r="H194" s="1735"/>
      <c r="I194" s="1735"/>
      <c r="J194" s="1735"/>
      <c r="K194" s="1736"/>
      <c r="L194" s="4322" t="s">
        <v>57</v>
      </c>
      <c r="M194" s="4323"/>
      <c r="N194" s="4324"/>
      <c r="O194" s="1425"/>
      <c r="P194" s="1425"/>
    </row>
    <row r="195" spans="1:16" ht="20.25" customHeight="1">
      <c r="A195" s="281"/>
      <c r="B195" s="338" t="s">
        <v>405</v>
      </c>
      <c r="C195" s="1414" t="s">
        <v>188</v>
      </c>
      <c r="D195" s="1414"/>
      <c r="E195" s="1415"/>
      <c r="F195" s="399" t="s">
        <v>54</v>
      </c>
      <c r="G195" s="1734" t="s">
        <v>57</v>
      </c>
      <c r="H195" s="1735"/>
      <c r="I195" s="1735"/>
      <c r="J195" s="1735"/>
      <c r="K195" s="1736"/>
      <c r="L195" s="4322" t="s">
        <v>57</v>
      </c>
      <c r="M195" s="4323"/>
      <c r="N195" s="4324"/>
      <c r="O195" s="1425"/>
      <c r="P195" s="1425"/>
    </row>
    <row r="196" spans="1:16" ht="20.25" customHeight="1">
      <c r="A196" s="281"/>
      <c r="B196" s="338" t="s">
        <v>408</v>
      </c>
      <c r="C196" s="1414" t="s">
        <v>189</v>
      </c>
      <c r="D196" s="1414"/>
      <c r="E196" s="1415"/>
      <c r="F196" s="399" t="s">
        <v>54</v>
      </c>
      <c r="G196" s="1734" t="s">
        <v>57</v>
      </c>
      <c r="H196" s="1735"/>
      <c r="I196" s="1735"/>
      <c r="J196" s="1735"/>
      <c r="K196" s="1736"/>
      <c r="L196" s="4322" t="s">
        <v>57</v>
      </c>
      <c r="M196" s="4323"/>
      <c r="N196" s="4324"/>
      <c r="O196" s="1425"/>
      <c r="P196" s="1425"/>
    </row>
    <row r="197" spans="1:16" ht="20.25" customHeight="1">
      <c r="A197" s="281"/>
      <c r="B197" s="195" t="s">
        <v>410</v>
      </c>
      <c r="C197" s="1414" t="s">
        <v>596</v>
      </c>
      <c r="D197" s="1414"/>
      <c r="E197" s="1415"/>
      <c r="F197" s="399" t="s">
        <v>54</v>
      </c>
      <c r="G197" s="1734" t="s">
        <v>57</v>
      </c>
      <c r="H197" s="1735"/>
      <c r="I197" s="1735"/>
      <c r="J197" s="1735"/>
      <c r="K197" s="1736"/>
      <c r="L197" s="4322" t="s">
        <v>57</v>
      </c>
      <c r="M197" s="4323"/>
      <c r="N197" s="4324"/>
      <c r="O197" s="1425"/>
      <c r="P197" s="1425"/>
    </row>
    <row r="198" spans="1:16" ht="20.25" customHeight="1">
      <c r="A198" s="281"/>
      <c r="B198" s="195" t="s">
        <v>413</v>
      </c>
      <c r="C198" s="1414" t="s">
        <v>191</v>
      </c>
      <c r="D198" s="1414"/>
      <c r="E198" s="1415"/>
      <c r="F198" s="399" t="s">
        <v>54</v>
      </c>
      <c r="G198" s="1734" t="s">
        <v>57</v>
      </c>
      <c r="H198" s="1735"/>
      <c r="I198" s="1735"/>
      <c r="J198" s="1735"/>
      <c r="K198" s="1736"/>
      <c r="L198" s="4322" t="s">
        <v>57</v>
      </c>
      <c r="M198" s="4323"/>
      <c r="N198" s="4324"/>
      <c r="O198" s="1425"/>
      <c r="P198" s="1425"/>
    </row>
    <row r="199" spans="1:16" ht="20.25" customHeight="1">
      <c r="A199" s="281"/>
      <c r="B199" s="195" t="s">
        <v>416</v>
      </c>
      <c r="C199" s="1414" t="s">
        <v>192</v>
      </c>
      <c r="D199" s="1414"/>
      <c r="E199" s="1415"/>
      <c r="F199" s="399" t="s">
        <v>54</v>
      </c>
      <c r="G199" s="1734" t="s">
        <v>57</v>
      </c>
      <c r="H199" s="1735"/>
      <c r="I199" s="1735"/>
      <c r="J199" s="1735"/>
      <c r="K199" s="1736"/>
      <c r="L199" s="4322" t="s">
        <v>57</v>
      </c>
      <c r="M199" s="4323"/>
      <c r="N199" s="4324"/>
      <c r="O199" s="1425"/>
      <c r="P199" s="1425"/>
    </row>
    <row r="200" spans="1:16" ht="20.25" customHeight="1">
      <c r="A200" s="281"/>
      <c r="B200" s="195" t="s">
        <v>418</v>
      </c>
      <c r="C200" s="1414" t="s">
        <v>193</v>
      </c>
      <c r="D200" s="1414"/>
      <c r="E200" s="1415"/>
      <c r="F200" s="399" t="s">
        <v>54</v>
      </c>
      <c r="G200" s="1734" t="s">
        <v>57</v>
      </c>
      <c r="H200" s="1735"/>
      <c r="I200" s="1735"/>
      <c r="J200" s="1735"/>
      <c r="K200" s="1736"/>
      <c r="L200" s="4322" t="s">
        <v>57</v>
      </c>
      <c r="M200" s="4323"/>
      <c r="N200" s="4324"/>
      <c r="O200" s="1425"/>
      <c r="P200" s="1425"/>
    </row>
    <row r="201" spans="1:16" ht="20.25" customHeight="1">
      <c r="A201" s="281"/>
      <c r="B201" s="195" t="s">
        <v>544</v>
      </c>
      <c r="C201" s="1414" t="s">
        <v>597</v>
      </c>
      <c r="D201" s="1414"/>
      <c r="E201" s="1415"/>
      <c r="F201" s="399" t="s">
        <v>54</v>
      </c>
      <c r="G201" s="1734" t="s">
        <v>57</v>
      </c>
      <c r="H201" s="1735"/>
      <c r="I201" s="1735"/>
      <c r="J201" s="1735"/>
      <c r="K201" s="1736"/>
      <c r="L201" s="1713" t="s">
        <v>57</v>
      </c>
      <c r="M201" s="1714"/>
      <c r="N201" s="1737"/>
      <c r="O201" s="1425"/>
      <c r="P201" s="1425"/>
    </row>
    <row r="202" spans="1:16" ht="20.25" customHeight="1">
      <c r="A202" s="281"/>
      <c r="B202" s="198" t="s">
        <v>546</v>
      </c>
      <c r="C202" s="1414" t="s">
        <v>598</v>
      </c>
      <c r="D202" s="1414"/>
      <c r="E202" s="1415"/>
      <c r="F202" s="399" t="s">
        <v>54</v>
      </c>
      <c r="G202" s="1734" t="s">
        <v>57</v>
      </c>
      <c r="H202" s="1735"/>
      <c r="I202" s="1735"/>
      <c r="J202" s="1735"/>
      <c r="K202" s="1736"/>
      <c r="L202" s="1713" t="s">
        <v>57</v>
      </c>
      <c r="M202" s="1714"/>
      <c r="N202" s="1737"/>
      <c r="O202" s="1426"/>
      <c r="P202" s="1426"/>
    </row>
    <row r="203" spans="1:16" ht="61.5" customHeight="1">
      <c r="A203" s="281"/>
      <c r="B203" s="339" t="s">
        <v>605</v>
      </c>
      <c r="C203" s="1464" t="s">
        <v>606</v>
      </c>
      <c r="D203" s="1464"/>
      <c r="E203" s="1465"/>
      <c r="F203" s="323" t="s">
        <v>593</v>
      </c>
      <c r="G203" s="1738" t="s">
        <v>607</v>
      </c>
      <c r="H203" s="1739"/>
      <c r="I203" s="1739"/>
      <c r="J203" s="1739"/>
      <c r="K203" s="1739"/>
      <c r="L203" s="1739"/>
      <c r="M203" s="1739"/>
      <c r="N203" s="1740"/>
      <c r="O203" s="1443" t="s">
        <v>1329</v>
      </c>
      <c r="P203" s="1443"/>
    </row>
    <row r="204" spans="1:16" ht="21" customHeight="1">
      <c r="A204" s="281"/>
      <c r="B204" s="338" t="s">
        <v>394</v>
      </c>
      <c r="C204" s="1414" t="s">
        <v>185</v>
      </c>
      <c r="D204" s="1414"/>
      <c r="E204" s="1415"/>
      <c r="F204" s="399" t="s">
        <v>54</v>
      </c>
      <c r="G204" s="1434" t="s">
        <v>57</v>
      </c>
      <c r="H204" s="1435"/>
      <c r="I204" s="1435"/>
      <c r="J204" s="1435"/>
      <c r="K204" s="1435"/>
      <c r="L204" s="1435"/>
      <c r="M204" s="1435"/>
      <c r="N204" s="1436"/>
      <c r="O204" s="1425"/>
      <c r="P204" s="1425"/>
    </row>
    <row r="205" spans="1:16" ht="21" customHeight="1">
      <c r="A205" s="281"/>
      <c r="B205" s="338" t="s">
        <v>401</v>
      </c>
      <c r="C205" s="1414" t="s">
        <v>186</v>
      </c>
      <c r="D205" s="1414"/>
      <c r="E205" s="1415"/>
      <c r="F205" s="399" t="s">
        <v>54</v>
      </c>
      <c r="G205" s="1434" t="s">
        <v>57</v>
      </c>
      <c r="H205" s="1435"/>
      <c r="I205" s="1435"/>
      <c r="J205" s="1435"/>
      <c r="K205" s="1435"/>
      <c r="L205" s="1435"/>
      <c r="M205" s="1435"/>
      <c r="N205" s="1436"/>
      <c r="O205" s="1425"/>
      <c r="P205" s="1425"/>
    </row>
    <row r="206" spans="1:16" ht="21" customHeight="1">
      <c r="A206" s="281"/>
      <c r="B206" s="338" t="s">
        <v>403</v>
      </c>
      <c r="C206" s="1414" t="s">
        <v>187</v>
      </c>
      <c r="D206" s="1414"/>
      <c r="E206" s="1415"/>
      <c r="F206" s="399" t="s">
        <v>54</v>
      </c>
      <c r="G206" s="1434" t="s">
        <v>57</v>
      </c>
      <c r="H206" s="1435"/>
      <c r="I206" s="1435"/>
      <c r="J206" s="1435"/>
      <c r="K206" s="1435"/>
      <c r="L206" s="1435"/>
      <c r="M206" s="1435"/>
      <c r="N206" s="1436"/>
      <c r="O206" s="1425"/>
      <c r="P206" s="1425"/>
    </row>
    <row r="207" spans="1:16" ht="21" customHeight="1">
      <c r="A207" s="281"/>
      <c r="B207" s="338" t="s">
        <v>405</v>
      </c>
      <c r="C207" s="1414" t="s">
        <v>188</v>
      </c>
      <c r="D207" s="1414"/>
      <c r="E207" s="1415"/>
      <c r="F207" s="399" t="s">
        <v>54</v>
      </c>
      <c r="G207" s="1434" t="s">
        <v>57</v>
      </c>
      <c r="H207" s="1435"/>
      <c r="I207" s="1435"/>
      <c r="J207" s="1435"/>
      <c r="K207" s="1435"/>
      <c r="L207" s="1435"/>
      <c r="M207" s="1435"/>
      <c r="N207" s="1436"/>
      <c r="O207" s="1425"/>
      <c r="P207" s="1425"/>
    </row>
    <row r="208" spans="1:16" ht="21" customHeight="1">
      <c r="A208" s="281"/>
      <c r="B208" s="198" t="s">
        <v>408</v>
      </c>
      <c r="C208" s="1414" t="s">
        <v>189</v>
      </c>
      <c r="D208" s="1414"/>
      <c r="E208" s="1415"/>
      <c r="F208" s="399" t="s">
        <v>54</v>
      </c>
      <c r="G208" s="1434" t="s">
        <v>57</v>
      </c>
      <c r="H208" s="1435"/>
      <c r="I208" s="1435"/>
      <c r="J208" s="1435"/>
      <c r="K208" s="1435"/>
      <c r="L208" s="1435"/>
      <c r="M208" s="1435"/>
      <c r="N208" s="1436"/>
      <c r="O208" s="1608"/>
      <c r="P208" s="1425"/>
    </row>
    <row r="209" spans="1:16" ht="21" customHeight="1">
      <c r="A209" s="281"/>
      <c r="B209" s="195" t="s">
        <v>410</v>
      </c>
      <c r="C209" s="1414" t="s">
        <v>596</v>
      </c>
      <c r="D209" s="1414"/>
      <c r="E209" s="1415"/>
      <c r="F209" s="399" t="s">
        <v>54</v>
      </c>
      <c r="G209" s="1434" t="s">
        <v>57</v>
      </c>
      <c r="H209" s="1435"/>
      <c r="I209" s="1435"/>
      <c r="J209" s="1435"/>
      <c r="K209" s="1435"/>
      <c r="L209" s="1435"/>
      <c r="M209" s="1435"/>
      <c r="N209" s="1436"/>
      <c r="O209" s="1608"/>
      <c r="P209" s="1425"/>
    </row>
    <row r="210" spans="1:16" ht="21" customHeight="1">
      <c r="A210" s="281"/>
      <c r="B210" s="195" t="s">
        <v>413</v>
      </c>
      <c r="C210" s="1414" t="s">
        <v>191</v>
      </c>
      <c r="D210" s="1414"/>
      <c r="E210" s="1415"/>
      <c r="F210" s="399" t="s">
        <v>54</v>
      </c>
      <c r="G210" s="1434" t="s">
        <v>57</v>
      </c>
      <c r="H210" s="1435"/>
      <c r="I210" s="1435"/>
      <c r="J210" s="1435"/>
      <c r="K210" s="1435"/>
      <c r="L210" s="1435"/>
      <c r="M210" s="1435"/>
      <c r="N210" s="1436"/>
      <c r="O210" s="1608"/>
      <c r="P210" s="1425"/>
    </row>
    <row r="211" spans="1:16" ht="21" customHeight="1">
      <c r="A211" s="281"/>
      <c r="B211" s="195" t="s">
        <v>416</v>
      </c>
      <c r="C211" s="1414" t="s">
        <v>192</v>
      </c>
      <c r="D211" s="1414"/>
      <c r="E211" s="1415"/>
      <c r="F211" s="399" t="s">
        <v>54</v>
      </c>
      <c r="G211" s="1434" t="s">
        <v>57</v>
      </c>
      <c r="H211" s="1435"/>
      <c r="I211" s="1435"/>
      <c r="J211" s="1435"/>
      <c r="K211" s="1435"/>
      <c r="L211" s="1435"/>
      <c r="M211" s="1435"/>
      <c r="N211" s="1436"/>
      <c r="O211" s="1608"/>
      <c r="P211" s="1425"/>
    </row>
    <row r="212" spans="1:16" ht="21" customHeight="1">
      <c r="A212" s="281"/>
      <c r="B212" s="195" t="s">
        <v>418</v>
      </c>
      <c r="C212" s="1414" t="s">
        <v>193</v>
      </c>
      <c r="D212" s="1414"/>
      <c r="E212" s="1415"/>
      <c r="F212" s="399" t="s">
        <v>54</v>
      </c>
      <c r="G212" s="1434" t="s">
        <v>57</v>
      </c>
      <c r="H212" s="1435"/>
      <c r="I212" s="1435"/>
      <c r="J212" s="1435"/>
      <c r="K212" s="1435"/>
      <c r="L212" s="1435"/>
      <c r="M212" s="1435"/>
      <c r="N212" s="1436"/>
      <c r="O212" s="1608"/>
      <c r="P212" s="1425"/>
    </row>
    <row r="213" spans="1:16" ht="21" customHeight="1">
      <c r="A213" s="281"/>
      <c r="B213" s="195" t="s">
        <v>544</v>
      </c>
      <c r="C213" s="1414" t="s">
        <v>597</v>
      </c>
      <c r="D213" s="1414"/>
      <c r="E213" s="1415"/>
      <c r="F213" s="399" t="s">
        <v>54</v>
      </c>
      <c r="G213" s="1434" t="s">
        <v>57</v>
      </c>
      <c r="H213" s="1435"/>
      <c r="I213" s="1435"/>
      <c r="J213" s="1435"/>
      <c r="K213" s="1435"/>
      <c r="L213" s="1435"/>
      <c r="M213" s="1435"/>
      <c r="N213" s="1436"/>
      <c r="O213" s="1608"/>
      <c r="P213" s="1425"/>
    </row>
    <row r="214" spans="1:16" ht="21" customHeight="1">
      <c r="A214" s="281"/>
      <c r="B214" s="266" t="s">
        <v>546</v>
      </c>
      <c r="C214" s="1484" t="s">
        <v>598</v>
      </c>
      <c r="D214" s="1484"/>
      <c r="E214" s="1485"/>
      <c r="F214" s="399" t="s">
        <v>54</v>
      </c>
      <c r="G214" s="1434" t="s">
        <v>57</v>
      </c>
      <c r="H214" s="1435"/>
      <c r="I214" s="1435"/>
      <c r="J214" s="1435"/>
      <c r="K214" s="1435"/>
      <c r="L214" s="1435"/>
      <c r="M214" s="1435"/>
      <c r="N214" s="1436"/>
      <c r="O214" s="1742"/>
      <c r="P214" s="1444"/>
    </row>
    <row r="215" spans="1:16" ht="34.5" customHeight="1">
      <c r="B215" s="191" t="s">
        <v>608</v>
      </c>
      <c r="C215" s="1660" t="s">
        <v>609</v>
      </c>
      <c r="D215" s="1660"/>
      <c r="E215" s="1660"/>
      <c r="F215" s="1660"/>
      <c r="G215" s="1743"/>
      <c r="H215" s="1744" t="s">
        <v>54</v>
      </c>
      <c r="I215" s="1745"/>
      <c r="J215" s="1746"/>
      <c r="K215" s="1747" t="s">
        <v>446</v>
      </c>
      <c r="L215" s="1749" t="s">
        <v>6245</v>
      </c>
      <c r="M215" s="1750"/>
      <c r="N215" s="1751"/>
      <c r="O215" s="1709" t="s">
        <v>4905</v>
      </c>
      <c r="P215" s="1759"/>
    </row>
    <row r="216" spans="1:16" ht="25.5" customHeight="1">
      <c r="B216" s="198" t="s">
        <v>394</v>
      </c>
      <c r="C216" s="1414" t="s">
        <v>610</v>
      </c>
      <c r="D216" s="1414"/>
      <c r="E216" s="1414"/>
      <c r="F216" s="1414"/>
      <c r="G216" s="1414"/>
      <c r="H216" s="1414"/>
      <c r="I216" s="1414"/>
      <c r="J216" s="1415"/>
      <c r="K216" s="1748"/>
      <c r="L216" s="1437"/>
      <c r="M216" s="1438"/>
      <c r="N216" s="1439"/>
      <c r="O216" s="1708"/>
      <c r="P216" s="1708"/>
    </row>
    <row r="217" spans="1:16" ht="20.25" customHeight="1">
      <c r="B217" s="198"/>
      <c r="C217" s="255" t="s">
        <v>611</v>
      </c>
      <c r="D217" s="1760" t="s">
        <v>612</v>
      </c>
      <c r="E217" s="1760"/>
      <c r="F217" s="1760"/>
      <c r="G217" s="1761"/>
      <c r="H217" s="1713" t="s">
        <v>57</v>
      </c>
      <c r="I217" s="1714"/>
      <c r="J217" s="1715"/>
      <c r="K217" s="1748"/>
      <c r="L217" s="1437"/>
      <c r="M217" s="1438"/>
      <c r="N217" s="1439"/>
      <c r="O217" s="1708"/>
      <c r="P217" s="1708"/>
    </row>
    <row r="218" spans="1:16" ht="20.25" customHeight="1">
      <c r="B218" s="198"/>
      <c r="C218" s="255" t="s">
        <v>508</v>
      </c>
      <c r="D218" s="1414" t="s">
        <v>132</v>
      </c>
      <c r="E218" s="1414"/>
      <c r="F218" s="1414"/>
      <c r="G218" s="1415"/>
      <c r="H218" s="1713" t="s">
        <v>57</v>
      </c>
      <c r="I218" s="1714"/>
      <c r="J218" s="1715"/>
      <c r="K218" s="1748"/>
      <c r="L218" s="1437"/>
      <c r="M218" s="1438"/>
      <c r="N218" s="1439"/>
      <c r="O218" s="1708"/>
      <c r="P218" s="1708"/>
    </row>
    <row r="219" spans="1:16" ht="20.25" customHeight="1">
      <c r="B219" s="198"/>
      <c r="C219" s="255" t="s">
        <v>510</v>
      </c>
      <c r="D219" s="1414" t="s">
        <v>135</v>
      </c>
      <c r="E219" s="1414"/>
      <c r="F219" s="1414"/>
      <c r="G219" s="1415"/>
      <c r="H219" s="1713" t="s">
        <v>57</v>
      </c>
      <c r="I219" s="1714"/>
      <c r="J219" s="1715"/>
      <c r="K219" s="1748"/>
      <c r="L219" s="1437"/>
      <c r="M219" s="1438"/>
      <c r="N219" s="1439"/>
      <c r="O219" s="1708"/>
      <c r="P219" s="1708"/>
    </row>
    <row r="220" spans="1:16" ht="20.25" customHeight="1">
      <c r="B220" s="198"/>
      <c r="C220" s="255" t="s">
        <v>512</v>
      </c>
      <c r="D220" s="1414" t="s">
        <v>109</v>
      </c>
      <c r="E220" s="1414"/>
      <c r="F220" s="1414"/>
      <c r="G220" s="1415"/>
      <c r="H220" s="1713" t="s">
        <v>57</v>
      </c>
      <c r="I220" s="1714"/>
      <c r="J220" s="1715"/>
      <c r="K220" s="1748"/>
      <c r="L220" s="1437"/>
      <c r="M220" s="1438"/>
      <c r="N220" s="1439"/>
      <c r="O220" s="1708"/>
      <c r="P220" s="1708"/>
    </row>
    <row r="221" spans="1:16" ht="23.25" customHeight="1">
      <c r="B221" s="198" t="s">
        <v>401</v>
      </c>
      <c r="C221" s="1484" t="s">
        <v>613</v>
      </c>
      <c r="D221" s="1484"/>
      <c r="E221" s="1484"/>
      <c r="F221" s="1484"/>
      <c r="G221" s="1485"/>
      <c r="H221" s="1713" t="s">
        <v>57</v>
      </c>
      <c r="I221" s="1714"/>
      <c r="J221" s="1715"/>
      <c r="K221" s="1748"/>
      <c r="L221" s="1752"/>
      <c r="M221" s="1753"/>
      <c r="N221" s="1754"/>
      <c r="O221" s="1755"/>
      <c r="P221" s="1755"/>
    </row>
    <row r="222" spans="1:16" ht="27" customHeight="1">
      <c r="B222" s="214" t="s">
        <v>614</v>
      </c>
      <c r="C222" s="1414" t="s">
        <v>615</v>
      </c>
      <c r="D222" s="1414"/>
      <c r="E222" s="1414"/>
      <c r="F222" s="1414"/>
      <c r="G222" s="1414"/>
      <c r="H222" s="1414"/>
      <c r="I222" s="1414"/>
      <c r="J222" s="1414"/>
      <c r="K222" s="1414"/>
      <c r="L222" s="1414"/>
      <c r="M222" s="1414"/>
      <c r="N222" s="1562"/>
      <c r="O222" s="1709" t="s">
        <v>3275</v>
      </c>
      <c r="P222" s="1709"/>
    </row>
    <row r="223" spans="1:16" ht="21.75" customHeight="1">
      <c r="B223" s="198" t="s">
        <v>394</v>
      </c>
      <c r="C223" s="1414" t="s">
        <v>616</v>
      </c>
      <c r="D223" s="1414"/>
      <c r="E223" s="1414"/>
      <c r="F223" s="1414"/>
      <c r="G223" s="1415"/>
      <c r="H223" s="1574" t="s">
        <v>54</v>
      </c>
      <c r="I223" s="1685"/>
      <c r="J223" s="1575"/>
      <c r="K223" s="1756" t="s">
        <v>446</v>
      </c>
      <c r="L223" s="1434"/>
      <c r="M223" s="1435"/>
      <c r="N223" s="1436"/>
      <c r="O223" s="1708"/>
      <c r="P223" s="1708"/>
    </row>
    <row r="224" spans="1:16" ht="21.75" customHeight="1">
      <c r="B224" s="198" t="s">
        <v>401</v>
      </c>
      <c r="C224" s="1414" t="s">
        <v>617</v>
      </c>
      <c r="D224" s="1414"/>
      <c r="E224" s="1414"/>
      <c r="F224" s="1414"/>
      <c r="G224" s="1415"/>
      <c r="H224" s="1574" t="s">
        <v>54</v>
      </c>
      <c r="I224" s="1685"/>
      <c r="J224" s="1575"/>
      <c r="K224" s="1757"/>
      <c r="L224" s="1437"/>
      <c r="M224" s="1438"/>
      <c r="N224" s="1439"/>
      <c r="O224" s="1708"/>
      <c r="P224" s="1708"/>
    </row>
    <row r="225" spans="2:16" ht="21.75" customHeight="1">
      <c r="B225" s="198" t="s">
        <v>403</v>
      </c>
      <c r="C225" s="1414" t="s">
        <v>618</v>
      </c>
      <c r="D225" s="1414"/>
      <c r="E225" s="1414"/>
      <c r="F225" s="1414"/>
      <c r="G225" s="1415"/>
      <c r="H225" s="1574" t="s">
        <v>1336</v>
      </c>
      <c r="I225" s="1685"/>
      <c r="J225" s="1575"/>
      <c r="K225" s="1757"/>
      <c r="L225" s="1437"/>
      <c r="M225" s="1438"/>
      <c r="N225" s="1439"/>
      <c r="O225" s="1708"/>
      <c r="P225" s="1708"/>
    </row>
    <row r="226" spans="2:16" ht="37.5" customHeight="1">
      <c r="B226" s="191"/>
      <c r="C226" s="1414" t="s">
        <v>619</v>
      </c>
      <c r="D226" s="1414"/>
      <c r="E226" s="1415"/>
      <c r="F226" s="1716"/>
      <c r="G226" s="1718"/>
      <c r="H226" s="1718"/>
      <c r="I226" s="1718"/>
      <c r="J226" s="1762"/>
      <c r="K226" s="1757"/>
      <c r="L226" s="1437"/>
      <c r="M226" s="1438"/>
      <c r="N226" s="1439"/>
      <c r="O226" s="1755"/>
      <c r="P226" s="1755"/>
    </row>
    <row r="227" spans="2:16" ht="33" customHeight="1">
      <c r="B227" s="198" t="s">
        <v>405</v>
      </c>
      <c r="C227" s="1464" t="s">
        <v>620</v>
      </c>
      <c r="D227" s="1464"/>
      <c r="E227" s="1464"/>
      <c r="F227" s="1464"/>
      <c r="G227" s="1465"/>
      <c r="H227" s="1574" t="s">
        <v>58</v>
      </c>
      <c r="I227" s="1685"/>
      <c r="J227" s="1575"/>
      <c r="K227" s="1757"/>
      <c r="L227" s="1437"/>
      <c r="M227" s="1438"/>
      <c r="N227" s="1439"/>
      <c r="O227" s="1707" t="s">
        <v>1279</v>
      </c>
      <c r="P227" s="1709"/>
    </row>
    <row r="228" spans="2:16" ht="38.25" customHeight="1">
      <c r="B228" s="344"/>
      <c r="C228" s="1414" t="s">
        <v>621</v>
      </c>
      <c r="D228" s="1414"/>
      <c r="E228" s="1415"/>
      <c r="F228" s="1716"/>
      <c r="G228" s="1718"/>
      <c r="H228" s="1718"/>
      <c r="I228" s="1718"/>
      <c r="J228" s="1762"/>
      <c r="K228" s="1758"/>
      <c r="L228" s="1752"/>
      <c r="M228" s="1753"/>
      <c r="N228" s="1754"/>
      <c r="O228" s="1766"/>
      <c r="P228" s="1755"/>
    </row>
    <row r="229" spans="2:16" ht="18" customHeight="1">
      <c r="B229" s="1767" t="s">
        <v>622</v>
      </c>
      <c r="C229" s="1768"/>
      <c r="D229" s="1768"/>
      <c r="E229" s="1768"/>
      <c r="F229" s="1768"/>
      <c r="G229" s="1768"/>
      <c r="H229" s="1769"/>
      <c r="I229" s="1769"/>
      <c r="J229" s="1769"/>
      <c r="K229" s="1768"/>
      <c r="L229" s="1769"/>
      <c r="M229" s="1769"/>
      <c r="N229" s="1769"/>
      <c r="O229" s="1769"/>
      <c r="P229" s="1770"/>
    </row>
    <row r="230" spans="2:16" ht="54" customHeight="1">
      <c r="B230" s="224" t="s">
        <v>623</v>
      </c>
      <c r="C230" s="1771" t="s">
        <v>624</v>
      </c>
      <c r="D230" s="1771"/>
      <c r="E230" s="1771"/>
      <c r="F230" s="1771"/>
      <c r="G230" s="1771"/>
      <c r="H230" s="1772" t="s">
        <v>57</v>
      </c>
      <c r="I230" s="1772"/>
      <c r="J230" s="1772"/>
      <c r="K230" s="1773" t="s">
        <v>446</v>
      </c>
      <c r="L230" s="1775"/>
      <c r="M230" s="1775"/>
      <c r="N230" s="1775"/>
      <c r="O230" s="1776" t="s">
        <v>1279</v>
      </c>
      <c r="P230" s="1707"/>
    </row>
    <row r="231" spans="2:16" ht="27" customHeight="1">
      <c r="B231" s="205" t="s">
        <v>394</v>
      </c>
      <c r="C231" s="1414" t="s">
        <v>625</v>
      </c>
      <c r="D231" s="1414"/>
      <c r="E231" s="1414"/>
      <c r="F231" s="1414"/>
      <c r="G231" s="1414"/>
      <c r="H231" s="1772" t="s">
        <v>57</v>
      </c>
      <c r="I231" s="1772"/>
      <c r="J231" s="1772"/>
      <c r="K231" s="1774"/>
      <c r="L231" s="1775"/>
      <c r="M231" s="1775"/>
      <c r="N231" s="1775"/>
      <c r="O231" s="1777"/>
      <c r="P231" s="1766"/>
    </row>
    <row r="232" spans="2:16" ht="37.5" customHeight="1">
      <c r="B232" s="191" t="s">
        <v>626</v>
      </c>
      <c r="C232" s="1414" t="s">
        <v>627</v>
      </c>
      <c r="D232" s="1414"/>
      <c r="E232" s="1414"/>
      <c r="F232" s="1414"/>
      <c r="G232" s="1414"/>
      <c r="H232" s="1450"/>
      <c r="I232" s="1450"/>
      <c r="J232" s="1450"/>
      <c r="K232" s="1450"/>
      <c r="L232" s="1450"/>
      <c r="M232" s="1450"/>
      <c r="N232" s="1450"/>
      <c r="O232" s="1781" t="s">
        <v>3278</v>
      </c>
      <c r="P232" s="1707"/>
    </row>
    <row r="233" spans="2:16" ht="57.75" customHeight="1">
      <c r="B233" s="350" t="s">
        <v>394</v>
      </c>
      <c r="C233" s="1711" t="s">
        <v>628</v>
      </c>
      <c r="D233" s="1711"/>
      <c r="E233" s="1711"/>
      <c r="F233" s="1711"/>
      <c r="G233" s="1711"/>
      <c r="H233" s="1711"/>
      <c r="I233" s="1711"/>
      <c r="J233" s="1712"/>
      <c r="K233" s="203" t="s">
        <v>53</v>
      </c>
      <c r="L233" s="1782" t="s">
        <v>446</v>
      </c>
      <c r="M233" s="1763"/>
      <c r="N233" s="1764"/>
      <c r="O233" s="1781"/>
      <c r="P233" s="1627"/>
    </row>
    <row r="234" spans="2:16" ht="31.5" customHeight="1">
      <c r="B234" s="350" t="s">
        <v>401</v>
      </c>
      <c r="C234" s="1711" t="s">
        <v>577</v>
      </c>
      <c r="D234" s="1711"/>
      <c r="E234" s="1711"/>
      <c r="F234" s="1711"/>
      <c r="G234" s="1711"/>
      <c r="H234" s="1711"/>
      <c r="I234" s="1711"/>
      <c r="J234" s="1712"/>
      <c r="K234" s="203" t="s">
        <v>53</v>
      </c>
      <c r="L234" s="1783"/>
      <c r="M234" s="1785"/>
      <c r="N234" s="1786"/>
      <c r="O234" s="1781"/>
      <c r="P234" s="1627"/>
    </row>
    <row r="235" spans="2:16" ht="42.75" customHeight="1">
      <c r="B235" s="350" t="s">
        <v>403</v>
      </c>
      <c r="C235" s="1711" t="s">
        <v>629</v>
      </c>
      <c r="D235" s="1711"/>
      <c r="E235" s="1711"/>
      <c r="F235" s="1711"/>
      <c r="G235" s="1711"/>
      <c r="H235" s="1711"/>
      <c r="I235" s="1711"/>
      <c r="J235" s="1712"/>
      <c r="K235" s="203" t="s">
        <v>53</v>
      </c>
      <c r="L235" s="1783"/>
      <c r="M235" s="1785"/>
      <c r="N235" s="1786"/>
      <c r="O235" s="1781"/>
      <c r="P235" s="1627"/>
    </row>
    <row r="236" spans="2:16" ht="21.75" customHeight="1">
      <c r="B236" s="350" t="s">
        <v>405</v>
      </c>
      <c r="C236" s="1711" t="s">
        <v>630</v>
      </c>
      <c r="D236" s="1711"/>
      <c r="E236" s="1711"/>
      <c r="F236" s="1711"/>
      <c r="G236" s="1711"/>
      <c r="H236" s="1711"/>
      <c r="I236" s="1711"/>
      <c r="J236" s="1712"/>
      <c r="K236" s="203" t="s">
        <v>53</v>
      </c>
      <c r="L236" s="1783"/>
      <c r="M236" s="1785"/>
      <c r="N236" s="1786"/>
      <c r="O236" s="1781"/>
      <c r="P236" s="1627"/>
    </row>
    <row r="237" spans="2:16" ht="21.75" customHeight="1">
      <c r="B237" s="350" t="s">
        <v>408</v>
      </c>
      <c r="C237" s="1711" t="s">
        <v>631</v>
      </c>
      <c r="D237" s="1711"/>
      <c r="E237" s="1711"/>
      <c r="F237" s="1711"/>
      <c r="G237" s="1711"/>
      <c r="H237" s="1711"/>
      <c r="I237" s="1711"/>
      <c r="J237" s="1712"/>
      <c r="K237" s="203" t="s">
        <v>53</v>
      </c>
      <c r="L237" s="1783"/>
      <c r="M237" s="1785"/>
      <c r="N237" s="1786"/>
      <c r="O237" s="1781"/>
      <c r="P237" s="1627"/>
    </row>
    <row r="238" spans="2:16" ht="21.75" customHeight="1">
      <c r="B238" s="350" t="s">
        <v>410</v>
      </c>
      <c r="C238" s="1711" t="s">
        <v>632</v>
      </c>
      <c r="D238" s="1711"/>
      <c r="E238" s="1711"/>
      <c r="F238" s="1711"/>
      <c r="G238" s="1711"/>
      <c r="H238" s="1711"/>
      <c r="I238" s="1711"/>
      <c r="J238" s="1712"/>
      <c r="K238" s="203" t="s">
        <v>53</v>
      </c>
      <c r="L238" s="1783"/>
      <c r="M238" s="1785"/>
      <c r="N238" s="1786"/>
      <c r="O238" s="1781"/>
      <c r="P238" s="1627"/>
    </row>
    <row r="239" spans="2:16" ht="21.75" customHeight="1">
      <c r="B239" s="350" t="s">
        <v>413</v>
      </c>
      <c r="C239" s="1711" t="s">
        <v>117</v>
      </c>
      <c r="D239" s="1711"/>
      <c r="E239" s="1711"/>
      <c r="F239" s="1711"/>
      <c r="G239" s="1711"/>
      <c r="H239" s="1711"/>
      <c r="I239" s="1711"/>
      <c r="J239" s="1712"/>
      <c r="K239" s="203" t="s">
        <v>53</v>
      </c>
      <c r="L239" s="1783"/>
      <c r="M239" s="1785"/>
      <c r="N239" s="1786"/>
      <c r="O239" s="1781"/>
      <c r="P239" s="1627"/>
    </row>
    <row r="240" spans="2:16" ht="21.75" customHeight="1">
      <c r="B240" s="350" t="s">
        <v>416</v>
      </c>
      <c r="C240" s="1711" t="s">
        <v>118</v>
      </c>
      <c r="D240" s="1711"/>
      <c r="E240" s="1711"/>
      <c r="F240" s="1711"/>
      <c r="G240" s="1711"/>
      <c r="H240" s="1711"/>
      <c r="I240" s="1711"/>
      <c r="J240" s="1712"/>
      <c r="K240" s="203" t="s">
        <v>53</v>
      </c>
      <c r="L240" s="1783"/>
      <c r="M240" s="1785"/>
      <c r="N240" s="1786"/>
      <c r="O240" s="1781"/>
      <c r="P240" s="1627"/>
    </row>
    <row r="241" spans="2:16" ht="21.75" customHeight="1">
      <c r="B241" s="350" t="s">
        <v>418</v>
      </c>
      <c r="C241" s="1711" t="s">
        <v>633</v>
      </c>
      <c r="D241" s="1711"/>
      <c r="E241" s="1711"/>
      <c r="F241" s="1711"/>
      <c r="G241" s="1711"/>
      <c r="H241" s="1711"/>
      <c r="I241" s="1711"/>
      <c r="J241" s="1712"/>
      <c r="K241" s="203" t="s">
        <v>53</v>
      </c>
      <c r="L241" s="1783"/>
      <c r="M241" s="1785"/>
      <c r="N241" s="1786"/>
      <c r="O241" s="1781"/>
      <c r="P241" s="1627"/>
    </row>
    <row r="242" spans="2:16" ht="21.75" customHeight="1">
      <c r="B242" s="350" t="s">
        <v>544</v>
      </c>
      <c r="C242" s="1711" t="s">
        <v>634</v>
      </c>
      <c r="D242" s="1711"/>
      <c r="E242" s="1711"/>
      <c r="F242" s="1711"/>
      <c r="G242" s="1711"/>
      <c r="H242" s="1711"/>
      <c r="I242" s="1711"/>
      <c r="J242" s="1712"/>
      <c r="K242" s="203" t="s">
        <v>54</v>
      </c>
      <c r="L242" s="1783"/>
      <c r="M242" s="1785"/>
      <c r="N242" s="1786"/>
      <c r="O242" s="1781"/>
      <c r="P242" s="1627"/>
    </row>
    <row r="243" spans="2:16" ht="21.75" customHeight="1">
      <c r="B243" s="350" t="s">
        <v>546</v>
      </c>
      <c r="C243" s="1711" t="s">
        <v>635</v>
      </c>
      <c r="D243" s="1711"/>
      <c r="E243" s="1711"/>
      <c r="F243" s="1711"/>
      <c r="G243" s="1711"/>
      <c r="H243" s="1711"/>
      <c r="I243" s="1711"/>
      <c r="J243" s="1712"/>
      <c r="K243" s="203" t="s">
        <v>54</v>
      </c>
      <c r="L243" s="1783"/>
      <c r="M243" s="1785"/>
      <c r="N243" s="1786"/>
      <c r="O243" s="1781"/>
      <c r="P243" s="1627"/>
    </row>
    <row r="244" spans="2:16" ht="21.75" customHeight="1">
      <c r="B244" s="350" t="s">
        <v>636</v>
      </c>
      <c r="C244" s="1711" t="s">
        <v>637</v>
      </c>
      <c r="D244" s="1711"/>
      <c r="E244" s="1711"/>
      <c r="F244" s="1711"/>
      <c r="G244" s="1711"/>
      <c r="H244" s="1711"/>
      <c r="I244" s="1711"/>
      <c r="J244" s="1712"/>
      <c r="K244" s="203" t="s">
        <v>54</v>
      </c>
      <c r="L244" s="1783"/>
      <c r="M244" s="1785"/>
      <c r="N244" s="1786"/>
      <c r="O244" s="1781"/>
      <c r="P244" s="1627"/>
    </row>
    <row r="245" spans="2:16" ht="24" customHeight="1">
      <c r="B245" s="347" t="s">
        <v>550</v>
      </c>
      <c r="C245" s="1414" t="s">
        <v>638</v>
      </c>
      <c r="D245" s="1414"/>
      <c r="E245" s="1414"/>
      <c r="F245" s="1414"/>
      <c r="G245" s="1414"/>
      <c r="H245" s="1414"/>
      <c r="I245" s="1414"/>
      <c r="J245" s="1415"/>
      <c r="K245" s="203" t="s">
        <v>58</v>
      </c>
      <c r="L245" s="1783"/>
      <c r="M245" s="1785"/>
      <c r="N245" s="1786"/>
      <c r="O245" s="1781"/>
      <c r="P245" s="1627"/>
    </row>
    <row r="246" spans="2:16" ht="27" customHeight="1">
      <c r="B246" s="350"/>
      <c r="C246" s="1414" t="s">
        <v>639</v>
      </c>
      <c r="D246" s="1414"/>
      <c r="E246" s="1415"/>
      <c r="F246" s="1789"/>
      <c r="G246" s="1790"/>
      <c r="H246" s="1790"/>
      <c r="I246" s="1790"/>
      <c r="J246" s="1790"/>
      <c r="K246" s="1790"/>
      <c r="L246" s="1783"/>
      <c r="M246" s="1785"/>
      <c r="N246" s="1786"/>
      <c r="O246" s="1781"/>
      <c r="P246" s="1627"/>
    </row>
    <row r="247" spans="2:16" ht="23.25" customHeight="1">
      <c r="B247" s="351" t="s">
        <v>640</v>
      </c>
      <c r="C247" s="1760" t="s">
        <v>641</v>
      </c>
      <c r="D247" s="1760"/>
      <c r="E247" s="1760"/>
      <c r="F247" s="1760"/>
      <c r="G247" s="1760"/>
      <c r="H247" s="1760"/>
      <c r="I247" s="1760"/>
      <c r="J247" s="1761"/>
      <c r="K247" s="228" t="s">
        <v>6246</v>
      </c>
      <c r="L247" s="1783"/>
      <c r="M247" s="1785"/>
      <c r="N247" s="1786"/>
      <c r="O247" s="1781"/>
      <c r="P247" s="1627"/>
    </row>
    <row r="248" spans="2:16" ht="23.25" customHeight="1">
      <c r="B248" s="351" t="s">
        <v>642</v>
      </c>
      <c r="C248" s="1414" t="s">
        <v>643</v>
      </c>
      <c r="D248" s="1414"/>
      <c r="E248" s="1415"/>
      <c r="F248" s="1791" t="s">
        <v>6247</v>
      </c>
      <c r="G248" s="1792"/>
      <c r="H248" s="1792"/>
      <c r="I248" s="1792"/>
      <c r="J248" s="1792"/>
      <c r="K248" s="1792"/>
      <c r="L248" s="1784"/>
      <c r="M248" s="1787"/>
      <c r="N248" s="1788"/>
      <c r="O248" s="1781"/>
      <c r="P248" s="1766"/>
    </row>
    <row r="249" spans="2:16" ht="23.25" customHeight="1">
      <c r="B249" s="351" t="s">
        <v>644</v>
      </c>
      <c r="C249" s="1414" t="s">
        <v>645</v>
      </c>
      <c r="D249" s="1414"/>
      <c r="E249" s="1414"/>
      <c r="F249" s="1414"/>
      <c r="G249" s="1414"/>
      <c r="H249" s="1414"/>
      <c r="I249" s="1414"/>
      <c r="J249" s="1414"/>
      <c r="K249" s="1414"/>
      <c r="L249" s="1414"/>
      <c r="M249" s="1414"/>
      <c r="N249" s="1562"/>
      <c r="O249" s="1708" t="s">
        <v>1882</v>
      </c>
      <c r="P249" s="1707"/>
    </row>
    <row r="250" spans="2:16" ht="23.25" customHeight="1">
      <c r="B250" s="347" t="s">
        <v>394</v>
      </c>
      <c r="C250" s="1558" t="s">
        <v>646</v>
      </c>
      <c r="D250" s="1558"/>
      <c r="E250" s="1410"/>
      <c r="F250" s="1559" t="s">
        <v>1339</v>
      </c>
      <c r="G250" s="1561"/>
      <c r="H250" s="1586" t="s">
        <v>446</v>
      </c>
      <c r="I250" s="1794"/>
      <c r="J250" s="1795"/>
      <c r="K250" s="1795"/>
      <c r="L250" s="1795"/>
      <c r="M250" s="1795"/>
      <c r="N250" s="1796"/>
      <c r="O250" s="1708"/>
      <c r="P250" s="1627"/>
    </row>
    <row r="251" spans="2:16" ht="23.25" customHeight="1">
      <c r="B251" s="347" t="s">
        <v>401</v>
      </c>
      <c r="C251" s="1558" t="s">
        <v>647</v>
      </c>
      <c r="D251" s="1558"/>
      <c r="E251" s="1410"/>
      <c r="F251" s="1559" t="s">
        <v>4192</v>
      </c>
      <c r="G251" s="1561"/>
      <c r="H251" s="1589"/>
      <c r="I251" s="1797"/>
      <c r="J251" s="1798"/>
      <c r="K251" s="1798"/>
      <c r="L251" s="1798"/>
      <c r="M251" s="1798"/>
      <c r="N251" s="1799"/>
      <c r="O251" s="1708"/>
      <c r="P251" s="1627"/>
    </row>
    <row r="252" spans="2:16" ht="28.5" customHeight="1">
      <c r="B252" s="347" t="s">
        <v>403</v>
      </c>
      <c r="C252" s="1558" t="s">
        <v>648</v>
      </c>
      <c r="D252" s="1558"/>
      <c r="E252" s="1410"/>
      <c r="F252" s="1559" t="s">
        <v>1885</v>
      </c>
      <c r="G252" s="1561"/>
      <c r="H252" s="1589"/>
      <c r="I252" s="1797"/>
      <c r="J252" s="1798"/>
      <c r="K252" s="1798"/>
      <c r="L252" s="1798"/>
      <c r="M252" s="1798"/>
      <c r="N252" s="1799"/>
      <c r="O252" s="1708"/>
      <c r="P252" s="1627"/>
    </row>
    <row r="253" spans="2:16" ht="28.5" customHeight="1">
      <c r="B253" s="347" t="s">
        <v>405</v>
      </c>
      <c r="C253" s="1558" t="s">
        <v>649</v>
      </c>
      <c r="D253" s="1558"/>
      <c r="E253" s="1410"/>
      <c r="F253" s="1559" t="s">
        <v>1342</v>
      </c>
      <c r="G253" s="1561"/>
      <c r="H253" s="1589"/>
      <c r="I253" s="1797"/>
      <c r="J253" s="1798"/>
      <c r="K253" s="1798"/>
      <c r="L253" s="1798"/>
      <c r="M253" s="1798"/>
      <c r="N253" s="1799"/>
      <c r="O253" s="1708"/>
      <c r="P253" s="1627"/>
    </row>
    <row r="254" spans="2:16" ht="23.25" customHeight="1">
      <c r="B254" s="347" t="s">
        <v>408</v>
      </c>
      <c r="C254" s="1558" t="s">
        <v>650</v>
      </c>
      <c r="D254" s="1558"/>
      <c r="E254" s="1410"/>
      <c r="F254" s="1559" t="s">
        <v>58</v>
      </c>
      <c r="G254" s="1561"/>
      <c r="H254" s="1589"/>
      <c r="I254" s="1797"/>
      <c r="J254" s="1798"/>
      <c r="K254" s="1798"/>
      <c r="L254" s="1798"/>
      <c r="M254" s="1798"/>
      <c r="N254" s="1799"/>
      <c r="O254" s="1708"/>
      <c r="P254" s="1627"/>
    </row>
    <row r="255" spans="2:16" ht="23.25" customHeight="1">
      <c r="B255" s="347" t="s">
        <v>410</v>
      </c>
      <c r="C255" s="1558" t="s">
        <v>651</v>
      </c>
      <c r="D255" s="1558"/>
      <c r="E255" s="1410"/>
      <c r="F255" s="1559"/>
      <c r="G255" s="1561"/>
      <c r="H255" s="1700"/>
      <c r="I255" s="1800"/>
      <c r="J255" s="1801"/>
      <c r="K255" s="1801"/>
      <c r="L255" s="1801"/>
      <c r="M255" s="1801"/>
      <c r="N255" s="1802"/>
      <c r="O255" s="1793"/>
      <c r="P255" s="1766"/>
    </row>
    <row r="256" spans="2:16" ht="52.5" customHeight="1">
      <c r="B256" s="351" t="s">
        <v>652</v>
      </c>
      <c r="C256" s="1414" t="s">
        <v>653</v>
      </c>
      <c r="D256" s="1414"/>
      <c r="E256" s="1414"/>
      <c r="F256" s="1803"/>
      <c r="G256" s="450" t="s">
        <v>58</v>
      </c>
      <c r="H256" s="322" t="s">
        <v>446</v>
      </c>
      <c r="I256" s="1804"/>
      <c r="J256" s="1805"/>
      <c r="K256" s="1805"/>
      <c r="L256" s="1805"/>
      <c r="M256" s="1805"/>
      <c r="N256" s="1806"/>
      <c r="O256" s="354" t="s">
        <v>1279</v>
      </c>
      <c r="P256" s="342"/>
    </row>
    <row r="257" spans="1:16" ht="41.25" customHeight="1">
      <c r="B257" s="351" t="s">
        <v>654</v>
      </c>
      <c r="C257" s="1414" t="s">
        <v>4999</v>
      </c>
      <c r="D257" s="1414"/>
      <c r="E257" s="1415"/>
      <c r="F257" s="353" t="s">
        <v>53</v>
      </c>
      <c r="G257" s="1807" t="s">
        <v>446</v>
      </c>
      <c r="H257" s="1808"/>
      <c r="I257" s="1809"/>
      <c r="J257" s="1809"/>
      <c r="K257" s="1809"/>
      <c r="L257" s="1809"/>
      <c r="M257" s="1809"/>
      <c r="N257" s="1810"/>
      <c r="O257" s="1708" t="s">
        <v>1889</v>
      </c>
      <c r="P257" s="1708"/>
    </row>
    <row r="258" spans="1:16" ht="30.75" customHeight="1">
      <c r="A258" s="281"/>
      <c r="B258" s="294" t="s">
        <v>394</v>
      </c>
      <c r="C258" s="1414" t="s">
        <v>3288</v>
      </c>
      <c r="D258" s="1414"/>
      <c r="E258" s="1415"/>
      <c r="F258" s="353" t="s">
        <v>238</v>
      </c>
      <c r="G258" s="1454"/>
      <c r="H258" s="1811"/>
      <c r="I258" s="1812"/>
      <c r="J258" s="1812"/>
      <c r="K258" s="1812"/>
      <c r="L258" s="1812"/>
      <c r="M258" s="1812"/>
      <c r="N258" s="1813"/>
      <c r="O258" s="1708"/>
      <c r="P258" s="1708"/>
    </row>
    <row r="259" spans="1:16" ht="46.5" customHeight="1">
      <c r="A259" s="281"/>
      <c r="B259" s="190" t="s">
        <v>657</v>
      </c>
      <c r="C259" s="1414" t="s">
        <v>658</v>
      </c>
      <c r="D259" s="1414"/>
      <c r="E259" s="1414"/>
      <c r="F259" s="1414"/>
      <c r="G259" s="216" t="s">
        <v>446</v>
      </c>
      <c r="H259" s="1814"/>
      <c r="I259" s="1815"/>
      <c r="J259" s="1815"/>
      <c r="K259" s="1815"/>
      <c r="L259" s="1815"/>
      <c r="M259" s="1815"/>
      <c r="N259" s="1816"/>
      <c r="O259" s="1708"/>
      <c r="P259" s="1708"/>
    </row>
    <row r="260" spans="1:16" ht="30.75" customHeight="1">
      <c r="A260" s="281"/>
      <c r="B260" s="294" t="s">
        <v>394</v>
      </c>
      <c r="C260" s="1414" t="s">
        <v>659</v>
      </c>
      <c r="D260" s="1414"/>
      <c r="E260" s="1415"/>
      <c r="F260" s="296" t="s">
        <v>53</v>
      </c>
      <c r="G260" s="216" t="s">
        <v>446</v>
      </c>
      <c r="H260" s="1814" t="s">
        <v>6248</v>
      </c>
      <c r="I260" s="1815"/>
      <c r="J260" s="1815"/>
      <c r="K260" s="1815"/>
      <c r="L260" s="1815"/>
      <c r="M260" s="1815"/>
      <c r="N260" s="1816"/>
      <c r="O260" s="1708"/>
      <c r="P260" s="1708"/>
    </row>
    <row r="261" spans="1:16" ht="60" customHeight="1">
      <c r="A261" s="281"/>
      <c r="B261" s="294" t="s">
        <v>401</v>
      </c>
      <c r="C261" s="1414" t="s">
        <v>660</v>
      </c>
      <c r="D261" s="1414"/>
      <c r="E261" s="1415"/>
      <c r="F261" s="296" t="s">
        <v>53</v>
      </c>
      <c r="G261" s="216" t="s">
        <v>446</v>
      </c>
      <c r="H261" s="1814" t="s">
        <v>6249</v>
      </c>
      <c r="I261" s="1815"/>
      <c r="J261" s="1815"/>
      <c r="K261" s="1815"/>
      <c r="L261" s="1815"/>
      <c r="M261" s="1815"/>
      <c r="N261" s="1816"/>
      <c r="O261" s="1708"/>
      <c r="P261" s="1708"/>
    </row>
    <row r="262" spans="1:16" ht="42" customHeight="1">
      <c r="B262" s="347" t="s">
        <v>403</v>
      </c>
      <c r="C262" s="1414" t="s">
        <v>661</v>
      </c>
      <c r="D262" s="1414"/>
      <c r="E262" s="1415"/>
      <c r="F262" s="296" t="s">
        <v>53</v>
      </c>
      <c r="G262" s="216" t="s">
        <v>446</v>
      </c>
      <c r="H262" s="1814" t="s">
        <v>6250</v>
      </c>
      <c r="I262" s="1815"/>
      <c r="J262" s="1815"/>
      <c r="K262" s="1815"/>
      <c r="L262" s="1815"/>
      <c r="M262" s="1815"/>
      <c r="N262" s="1816"/>
      <c r="O262" s="1755"/>
      <c r="P262" s="1755"/>
    </row>
    <row r="263" spans="1:16" ht="33" customHeight="1">
      <c r="B263" s="355" t="s">
        <v>662</v>
      </c>
      <c r="C263" s="1414" t="s">
        <v>663</v>
      </c>
      <c r="D263" s="1414"/>
      <c r="E263" s="1803"/>
      <c r="F263" s="295" t="s">
        <v>53</v>
      </c>
      <c r="G263" s="1818" t="s">
        <v>446</v>
      </c>
      <c r="H263" s="1820" t="s">
        <v>6251</v>
      </c>
      <c r="I263" s="1821"/>
      <c r="J263" s="1821"/>
      <c r="K263" s="1821"/>
      <c r="L263" s="1821"/>
      <c r="M263" s="1821"/>
      <c r="N263" s="1822"/>
      <c r="O263" s="1709" t="s">
        <v>3286</v>
      </c>
      <c r="P263" s="1443"/>
    </row>
    <row r="264" spans="1:16" ht="30" customHeight="1">
      <c r="B264" s="347" t="s">
        <v>394</v>
      </c>
      <c r="C264" s="1450" t="s">
        <v>664</v>
      </c>
      <c r="D264" s="1450"/>
      <c r="E264" s="1451"/>
      <c r="F264" s="257" t="s">
        <v>53</v>
      </c>
      <c r="G264" s="1453"/>
      <c r="H264" s="1671"/>
      <c r="I264" s="1672"/>
      <c r="J264" s="1672"/>
      <c r="K264" s="1672"/>
      <c r="L264" s="1672"/>
      <c r="M264" s="1672"/>
      <c r="N264" s="1673"/>
      <c r="O264" s="1708"/>
      <c r="P264" s="1425"/>
    </row>
    <row r="265" spans="1:16" ht="30" customHeight="1">
      <c r="B265" s="347" t="s">
        <v>401</v>
      </c>
      <c r="C265" s="1414" t="s">
        <v>665</v>
      </c>
      <c r="D265" s="1414"/>
      <c r="E265" s="1415"/>
      <c r="F265" s="257" t="s">
        <v>53</v>
      </c>
      <c r="G265" s="1453"/>
      <c r="H265" s="1671"/>
      <c r="I265" s="1672"/>
      <c r="J265" s="1672"/>
      <c r="K265" s="1672"/>
      <c r="L265" s="1672"/>
      <c r="M265" s="1672"/>
      <c r="N265" s="1673"/>
      <c r="O265" s="1708"/>
      <c r="P265" s="1425"/>
    </row>
    <row r="266" spans="1:16" ht="30" customHeight="1">
      <c r="B266" s="347" t="s">
        <v>403</v>
      </c>
      <c r="C266" s="1414" t="s">
        <v>666</v>
      </c>
      <c r="D266" s="1414"/>
      <c r="E266" s="1415"/>
      <c r="F266" s="257" t="s">
        <v>53</v>
      </c>
      <c r="G266" s="1453"/>
      <c r="H266" s="1671"/>
      <c r="I266" s="1672"/>
      <c r="J266" s="1672"/>
      <c r="K266" s="1672"/>
      <c r="L266" s="1672"/>
      <c r="M266" s="1672"/>
      <c r="N266" s="1673"/>
      <c r="O266" s="1708"/>
      <c r="P266" s="1425"/>
    </row>
    <row r="267" spans="1:16" ht="42" customHeight="1">
      <c r="B267" s="357" t="s">
        <v>405</v>
      </c>
      <c r="C267" s="1445" t="s">
        <v>667</v>
      </c>
      <c r="D267" s="1445"/>
      <c r="E267" s="1817"/>
      <c r="F267" s="591" t="s">
        <v>53</v>
      </c>
      <c r="G267" s="1819"/>
      <c r="H267" s="1674"/>
      <c r="I267" s="1675"/>
      <c r="J267" s="1675"/>
      <c r="K267" s="1675"/>
      <c r="L267" s="1675"/>
      <c r="M267" s="1675"/>
      <c r="N267" s="1676"/>
      <c r="O267" s="1708"/>
      <c r="P267" s="1444"/>
    </row>
    <row r="268" spans="1:16" ht="21.75" customHeight="1">
      <c r="B268" s="1416" t="s">
        <v>4</v>
      </c>
      <c r="C268" s="1417"/>
      <c r="D268" s="1417"/>
      <c r="E268" s="1417"/>
      <c r="F268" s="1417"/>
      <c r="G268" s="1417"/>
      <c r="H268" s="1823"/>
      <c r="I268" s="1823"/>
      <c r="J268" s="1823"/>
      <c r="K268" s="1823"/>
      <c r="L268" s="1823"/>
      <c r="M268" s="1823"/>
      <c r="N268" s="1823"/>
      <c r="O268" s="1417"/>
      <c r="P268" s="1418"/>
    </row>
    <row r="269" spans="1:16" ht="33.75" customHeight="1">
      <c r="B269" s="207" t="s">
        <v>668</v>
      </c>
      <c r="C269" s="1448" t="s">
        <v>669</v>
      </c>
      <c r="D269" s="1448"/>
      <c r="E269" s="1448"/>
      <c r="F269" s="1448"/>
      <c r="G269" s="451" t="s">
        <v>53</v>
      </c>
      <c r="H269" s="211" t="s">
        <v>446</v>
      </c>
      <c r="I269" s="1668" t="s">
        <v>6252</v>
      </c>
      <c r="J269" s="1669"/>
      <c r="K269" s="1669"/>
      <c r="L269" s="1669"/>
      <c r="M269" s="1669"/>
      <c r="N269" s="1670"/>
      <c r="O269" s="1759" t="s">
        <v>1345</v>
      </c>
      <c r="P269" s="1759"/>
    </row>
    <row r="270" spans="1:16" ht="21.75" customHeight="1">
      <c r="B270" s="1824" t="s">
        <v>670</v>
      </c>
      <c r="C270" s="1825"/>
      <c r="D270" s="1825"/>
      <c r="E270" s="1825"/>
      <c r="F270" s="1825"/>
      <c r="G270" s="1825"/>
      <c r="H270" s="1825"/>
      <c r="I270" s="1825"/>
      <c r="J270" s="1825"/>
      <c r="K270" s="1825"/>
      <c r="L270" s="1825"/>
      <c r="M270" s="1825"/>
      <c r="N270" s="1826"/>
      <c r="O270" s="1708"/>
      <c r="P270" s="1708"/>
    </row>
    <row r="271" spans="1:16" ht="59.25" customHeight="1">
      <c r="B271" s="358" t="s">
        <v>394</v>
      </c>
      <c r="C271" s="1450" t="s">
        <v>671</v>
      </c>
      <c r="D271" s="1450"/>
      <c r="E271" s="1450"/>
      <c r="F271" s="1450"/>
      <c r="G271" s="359" t="s">
        <v>53</v>
      </c>
      <c r="H271" s="1453" t="s">
        <v>446</v>
      </c>
      <c r="I271" s="1671"/>
      <c r="J271" s="1672"/>
      <c r="K271" s="1672"/>
      <c r="L271" s="1672"/>
      <c r="M271" s="1672"/>
      <c r="N271" s="1673"/>
      <c r="O271" s="1708"/>
      <c r="P271" s="1708"/>
    </row>
    <row r="272" spans="1:16" ht="27" customHeight="1">
      <c r="B272" s="205" t="s">
        <v>401</v>
      </c>
      <c r="C272" s="1414" t="s">
        <v>672</v>
      </c>
      <c r="D272" s="1414"/>
      <c r="E272" s="1414"/>
      <c r="F272" s="1414"/>
      <c r="G272" s="1415"/>
      <c r="H272" s="1453"/>
      <c r="I272" s="1671"/>
      <c r="J272" s="1672"/>
      <c r="K272" s="1672"/>
      <c r="L272" s="1672"/>
      <c r="M272" s="1672"/>
      <c r="N272" s="1673"/>
      <c r="O272" s="1708"/>
      <c r="P272" s="1708"/>
    </row>
    <row r="273" spans="2:16" ht="28.5" customHeight="1">
      <c r="B273" s="198"/>
      <c r="C273" s="338" t="s">
        <v>418</v>
      </c>
      <c r="D273" s="1450" t="s">
        <v>612</v>
      </c>
      <c r="E273" s="1450"/>
      <c r="F273" s="1713" t="s">
        <v>1346</v>
      </c>
      <c r="G273" s="1715"/>
      <c r="H273" s="1453"/>
      <c r="I273" s="1671"/>
      <c r="J273" s="1672"/>
      <c r="K273" s="1672"/>
      <c r="L273" s="1672"/>
      <c r="M273" s="1672"/>
      <c r="N273" s="1673"/>
      <c r="O273" s="1708"/>
      <c r="P273" s="1708"/>
    </row>
    <row r="274" spans="2:16" ht="28.5" customHeight="1">
      <c r="B274" s="198"/>
      <c r="C274" s="294" t="s">
        <v>508</v>
      </c>
      <c r="D274" s="1414" t="s">
        <v>673</v>
      </c>
      <c r="E274" s="1415"/>
      <c r="F274" s="1714" t="s">
        <v>1347</v>
      </c>
      <c r="G274" s="1715"/>
      <c r="H274" s="1453"/>
      <c r="I274" s="1671"/>
      <c r="J274" s="1672"/>
      <c r="K274" s="1672"/>
      <c r="L274" s="1672"/>
      <c r="M274" s="1672"/>
      <c r="N274" s="1673"/>
      <c r="O274" s="1708"/>
      <c r="P274" s="1708"/>
    </row>
    <row r="275" spans="2:16" ht="28.5" customHeight="1">
      <c r="B275" s="198"/>
      <c r="C275" s="294" t="s">
        <v>510</v>
      </c>
      <c r="D275" s="1414" t="s">
        <v>674</v>
      </c>
      <c r="E275" s="1415"/>
      <c r="F275" s="1786" t="s">
        <v>1348</v>
      </c>
      <c r="G275" s="1786"/>
      <c r="H275" s="1453"/>
      <c r="I275" s="1671"/>
      <c r="J275" s="1672"/>
      <c r="K275" s="1672"/>
      <c r="L275" s="1672"/>
      <c r="M275" s="1672"/>
      <c r="N275" s="1673"/>
      <c r="O275" s="1708"/>
      <c r="P275" s="1708"/>
    </row>
    <row r="276" spans="2:16" ht="29.25" customHeight="1">
      <c r="B276" s="195"/>
      <c r="C276" s="294" t="s">
        <v>512</v>
      </c>
      <c r="D276" s="1414" t="s">
        <v>675</v>
      </c>
      <c r="E276" s="1414"/>
      <c r="F276" s="1713" t="s">
        <v>4196</v>
      </c>
      <c r="G276" s="1715"/>
      <c r="H276" s="1454"/>
      <c r="I276" s="1827"/>
      <c r="J276" s="1828"/>
      <c r="K276" s="1828"/>
      <c r="L276" s="1828"/>
      <c r="M276" s="1828"/>
      <c r="N276" s="1829"/>
      <c r="O276" s="1708"/>
      <c r="P276" s="1708"/>
    </row>
    <row r="277" spans="2:16" ht="87" customHeight="1">
      <c r="B277" s="358" t="s">
        <v>403</v>
      </c>
      <c r="C277" s="1414" t="s">
        <v>676</v>
      </c>
      <c r="D277" s="1414"/>
      <c r="E277" s="1415"/>
      <c r="F277" s="2571" t="s">
        <v>5525</v>
      </c>
      <c r="G277" s="2570"/>
      <c r="H277" s="216" t="s">
        <v>446</v>
      </c>
      <c r="I277" s="1804"/>
      <c r="J277" s="1805"/>
      <c r="K277" s="1805"/>
      <c r="L277" s="1805"/>
      <c r="M277" s="1805"/>
      <c r="N277" s="1806"/>
      <c r="O277" s="1755"/>
      <c r="P277" s="1755"/>
    </row>
    <row r="278" spans="2:16" ht="45" customHeight="1">
      <c r="B278" s="1830" t="s">
        <v>677</v>
      </c>
      <c r="C278" s="1697" t="s">
        <v>678</v>
      </c>
      <c r="D278" s="1697"/>
      <c r="E278" s="1697"/>
      <c r="F278" s="1697"/>
      <c r="G278" s="1698"/>
      <c r="H278" s="1833" t="s">
        <v>679</v>
      </c>
      <c r="I278" s="1834"/>
      <c r="J278" s="1835"/>
      <c r="K278" s="1836" t="s">
        <v>680</v>
      </c>
      <c r="L278" s="1837"/>
      <c r="M278" s="1837"/>
      <c r="N278" s="1838"/>
      <c r="O278" s="452" t="s">
        <v>681</v>
      </c>
      <c r="P278" s="452" t="s">
        <v>681</v>
      </c>
    </row>
    <row r="279" spans="2:16" ht="117" customHeight="1">
      <c r="B279" s="1447"/>
      <c r="C279" s="1831"/>
      <c r="D279" s="1831"/>
      <c r="E279" s="1831"/>
      <c r="F279" s="1831"/>
      <c r="G279" s="1832"/>
      <c r="H279" s="363" t="s">
        <v>682</v>
      </c>
      <c r="I279" s="364" t="s">
        <v>683</v>
      </c>
      <c r="J279" s="364" t="s">
        <v>684</v>
      </c>
      <c r="K279" s="363" t="s">
        <v>685</v>
      </c>
      <c r="L279" s="363" t="s">
        <v>686</v>
      </c>
      <c r="M279" s="364" t="s">
        <v>687</v>
      </c>
      <c r="N279" s="365" t="s">
        <v>434</v>
      </c>
      <c r="O279" s="342" t="s">
        <v>3297</v>
      </c>
      <c r="P279" s="342"/>
    </row>
    <row r="280" spans="2:16" ht="17.25" customHeight="1">
      <c r="B280" s="366" t="s">
        <v>394</v>
      </c>
      <c r="C280" s="1839" t="s">
        <v>688</v>
      </c>
      <c r="D280" s="1839"/>
      <c r="E280" s="1839"/>
      <c r="F280" s="1839"/>
      <c r="G280" s="1839"/>
      <c r="H280" s="1839"/>
      <c r="I280" s="1839"/>
      <c r="J280" s="1839"/>
      <c r="K280" s="1839"/>
      <c r="L280" s="1839"/>
      <c r="M280" s="1839"/>
      <c r="N280" s="1840"/>
      <c r="O280" s="1841" t="s">
        <v>689</v>
      </c>
      <c r="P280" s="1841" t="s">
        <v>689</v>
      </c>
    </row>
    <row r="281" spans="2:16" ht="45.95" customHeight="1">
      <c r="B281" s="335" t="s">
        <v>418</v>
      </c>
      <c r="C281" s="1844" t="s">
        <v>690</v>
      </c>
      <c r="D281" s="1844"/>
      <c r="E281" s="1844"/>
      <c r="F281" s="1844"/>
      <c r="G281" s="1845"/>
      <c r="H281" s="370" t="s">
        <v>92</v>
      </c>
      <c r="I281" s="370" t="s">
        <v>92</v>
      </c>
      <c r="J281" s="371" t="s">
        <v>92</v>
      </c>
      <c r="K281" s="370" t="s">
        <v>92</v>
      </c>
      <c r="L281" s="370" t="s">
        <v>92</v>
      </c>
      <c r="M281" s="371" t="s">
        <v>92</v>
      </c>
      <c r="N281" s="1222" t="s">
        <v>6253</v>
      </c>
      <c r="O281" s="1842"/>
      <c r="P281" s="1843"/>
    </row>
    <row r="282" spans="2:16" ht="27.6" customHeight="1">
      <c r="B282" s="335" t="s">
        <v>508</v>
      </c>
      <c r="C282" s="1844" t="s">
        <v>691</v>
      </c>
      <c r="D282" s="1844"/>
      <c r="E282" s="1844"/>
      <c r="F282" s="1844"/>
      <c r="G282" s="1845"/>
      <c r="H282" s="370" t="s">
        <v>92</v>
      </c>
      <c r="I282" s="370" t="s">
        <v>92</v>
      </c>
      <c r="J282" s="371" t="s">
        <v>92</v>
      </c>
      <c r="K282" s="370" t="s">
        <v>92</v>
      </c>
      <c r="L282" s="370" t="s">
        <v>92</v>
      </c>
      <c r="M282" s="371" t="s">
        <v>92</v>
      </c>
      <c r="N282" s="1225" t="s">
        <v>6253</v>
      </c>
      <c r="O282" s="1709" t="s">
        <v>1352</v>
      </c>
      <c r="P282" s="1709"/>
    </row>
    <row r="283" spans="2:16" ht="36" customHeight="1">
      <c r="B283" s="335" t="s">
        <v>510</v>
      </c>
      <c r="C283" s="1844" t="s">
        <v>692</v>
      </c>
      <c r="D283" s="1844"/>
      <c r="E283" s="1845"/>
      <c r="F283" s="1789" t="s">
        <v>6254</v>
      </c>
      <c r="G283" s="1846"/>
      <c r="H283" s="369">
        <v>0</v>
      </c>
      <c r="I283" s="370">
        <v>12</v>
      </c>
      <c r="J283" s="477">
        <f>MIN(H283/I283,1)</f>
        <v>0</v>
      </c>
      <c r="K283" s="369">
        <v>622</v>
      </c>
      <c r="L283" s="370">
        <v>7086</v>
      </c>
      <c r="M283" s="478">
        <f>MIN(K283/L283,1)</f>
        <v>8.7778718600056455E-2</v>
      </c>
      <c r="N283" s="1225"/>
      <c r="O283" s="1708"/>
      <c r="P283" s="1708"/>
    </row>
    <row r="284" spans="2:16" ht="18" customHeight="1">
      <c r="B284" s="380" t="s">
        <v>401</v>
      </c>
      <c r="C284" s="1839" t="s">
        <v>693</v>
      </c>
      <c r="D284" s="1839"/>
      <c r="E284" s="1839"/>
      <c r="F284" s="1839"/>
      <c r="G284" s="1847"/>
      <c r="H284" s="369">
        <v>0</v>
      </c>
      <c r="I284" s="370">
        <v>12</v>
      </c>
      <c r="J284" s="371">
        <f>MIN(H284/I284,1)</f>
        <v>0</v>
      </c>
      <c r="K284" s="369">
        <v>357</v>
      </c>
      <c r="L284" s="369">
        <v>7053</v>
      </c>
      <c r="M284" s="373">
        <f>MIN(K284/L284,1)</f>
        <v>5.0616758826031477E-2</v>
      </c>
      <c r="N284" s="1225"/>
      <c r="O284" s="1755"/>
      <c r="P284" s="1755"/>
    </row>
    <row r="285" spans="2:16" ht="17.25" customHeight="1">
      <c r="B285" s="380" t="s">
        <v>403</v>
      </c>
      <c r="C285" s="1839" t="s">
        <v>694</v>
      </c>
      <c r="D285" s="1839"/>
      <c r="E285" s="1839"/>
      <c r="F285" s="1839"/>
      <c r="G285" s="1839"/>
      <c r="H285" s="1839"/>
      <c r="I285" s="1839"/>
      <c r="J285" s="1839"/>
      <c r="K285" s="1839"/>
      <c r="L285" s="1839"/>
      <c r="M285" s="1839"/>
      <c r="N285" s="1840"/>
      <c r="O285" s="1841"/>
      <c r="P285" s="1841"/>
    </row>
    <row r="286" spans="2:16" ht="20.25" customHeight="1">
      <c r="B286" s="334" t="s">
        <v>418</v>
      </c>
      <c r="C286" s="1844" t="s">
        <v>695</v>
      </c>
      <c r="D286" s="1844"/>
      <c r="E286" s="1844"/>
      <c r="F286" s="1844"/>
      <c r="G286" s="1845"/>
      <c r="H286" s="369">
        <v>0</v>
      </c>
      <c r="I286" s="370">
        <v>12</v>
      </c>
      <c r="J286" s="371">
        <f>MIN(H286/I286,1)</f>
        <v>0</v>
      </c>
      <c r="K286" s="369">
        <v>468</v>
      </c>
      <c r="L286" s="369">
        <v>2701</v>
      </c>
      <c r="M286" s="373">
        <f>MIN(K286/L286,1)</f>
        <v>0.17326915957052944</v>
      </c>
      <c r="N286" s="381"/>
      <c r="O286" s="1843"/>
      <c r="P286" s="1843"/>
    </row>
    <row r="287" spans="2:16" ht="20.25" customHeight="1">
      <c r="B287" s="334" t="s">
        <v>508</v>
      </c>
      <c r="C287" s="1844" t="s">
        <v>696</v>
      </c>
      <c r="D287" s="1844"/>
      <c r="E287" s="1844"/>
      <c r="F287" s="1844"/>
      <c r="G287" s="368"/>
      <c r="H287" s="369">
        <v>0</v>
      </c>
      <c r="I287" s="370">
        <v>12</v>
      </c>
      <c r="J287" s="371">
        <f>MIN(H287/I287,1)</f>
        <v>0</v>
      </c>
      <c r="K287" s="369">
        <v>988</v>
      </c>
      <c r="L287" s="369">
        <v>7072</v>
      </c>
      <c r="M287" s="373">
        <f>MIN(K287/L287,1)</f>
        <v>0.13970588235294118</v>
      </c>
      <c r="N287" s="381"/>
      <c r="O287" s="1843"/>
      <c r="P287" s="1843"/>
    </row>
    <row r="288" spans="2:16" ht="20.25" customHeight="1">
      <c r="B288" s="334" t="s">
        <v>510</v>
      </c>
      <c r="C288" s="1844" t="s">
        <v>697</v>
      </c>
      <c r="D288" s="1844"/>
      <c r="E288" s="1844"/>
      <c r="F288" s="1844"/>
      <c r="G288" s="1845"/>
      <c r="H288" s="370" t="s">
        <v>92</v>
      </c>
      <c r="I288" s="370" t="s">
        <v>92</v>
      </c>
      <c r="J288" s="371" t="s">
        <v>92</v>
      </c>
      <c r="K288" s="370" t="s">
        <v>92</v>
      </c>
      <c r="L288" s="370" t="s">
        <v>92</v>
      </c>
      <c r="M288" s="371" t="s">
        <v>92</v>
      </c>
      <c r="N288" s="1226" t="s">
        <v>6253</v>
      </c>
      <c r="O288" s="1843"/>
      <c r="P288" s="1843"/>
    </row>
    <row r="289" spans="2:16" ht="18" customHeight="1">
      <c r="B289" s="380" t="s">
        <v>405</v>
      </c>
      <c r="C289" s="1839" t="s">
        <v>698</v>
      </c>
      <c r="D289" s="1839"/>
      <c r="E289" s="1839"/>
      <c r="F289" s="1839"/>
      <c r="G289" s="1839"/>
      <c r="H289" s="1839"/>
      <c r="I289" s="1839"/>
      <c r="J289" s="1839"/>
      <c r="K289" s="1839"/>
      <c r="L289" s="1839"/>
      <c r="M289" s="1839"/>
      <c r="N289" s="1840"/>
      <c r="O289" s="1843"/>
      <c r="P289" s="1843"/>
    </row>
    <row r="290" spans="2:16" ht="20.25" customHeight="1">
      <c r="B290" s="334" t="s">
        <v>418</v>
      </c>
      <c r="C290" s="1844" t="s">
        <v>699</v>
      </c>
      <c r="D290" s="1844"/>
      <c r="E290" s="1844"/>
      <c r="F290" s="1844"/>
      <c r="G290" s="1845"/>
      <c r="H290" s="369">
        <v>0</v>
      </c>
      <c r="I290" s="370">
        <v>12</v>
      </c>
      <c r="J290" s="371">
        <f t="shared" ref="J290:J295" si="0">MIN(H290/I290,1)</f>
        <v>0</v>
      </c>
      <c r="K290" s="369">
        <v>501</v>
      </c>
      <c r="L290" s="369">
        <v>4648</v>
      </c>
      <c r="M290" s="373">
        <f>MIN(K290/L290,1)</f>
        <v>0.10778829604130809</v>
      </c>
      <c r="N290" s="456"/>
      <c r="O290" s="1843"/>
      <c r="P290" s="1843"/>
    </row>
    <row r="291" spans="2:16" ht="20.25" customHeight="1">
      <c r="B291" s="334" t="s">
        <v>508</v>
      </c>
      <c r="C291" s="1844" t="s">
        <v>700</v>
      </c>
      <c r="D291" s="1844"/>
      <c r="E291" s="1844"/>
      <c r="F291" s="1844"/>
      <c r="G291" s="1845"/>
      <c r="H291" s="369">
        <v>0</v>
      </c>
      <c r="I291" s="370">
        <v>12</v>
      </c>
      <c r="J291" s="371">
        <f t="shared" si="0"/>
        <v>0</v>
      </c>
      <c r="K291" s="369">
        <v>540</v>
      </c>
      <c r="L291" s="369">
        <v>3709</v>
      </c>
      <c r="M291" s="373">
        <f>MIN(K291/L291,1)</f>
        <v>0.14559180372067942</v>
      </c>
      <c r="N291" s="381"/>
      <c r="O291" s="1843"/>
      <c r="P291" s="1843"/>
    </row>
    <row r="292" spans="2:16" ht="20.25" customHeight="1">
      <c r="B292" s="380" t="s">
        <v>408</v>
      </c>
      <c r="C292" s="1839" t="s">
        <v>701</v>
      </c>
      <c r="D292" s="1839"/>
      <c r="E292" s="1839"/>
      <c r="F292" s="1839"/>
      <c r="G292" s="1839"/>
      <c r="H292" s="369">
        <v>0</v>
      </c>
      <c r="I292" s="370">
        <v>12</v>
      </c>
      <c r="J292" s="371">
        <f t="shared" si="0"/>
        <v>0</v>
      </c>
      <c r="K292" s="369">
        <v>256</v>
      </c>
      <c r="L292" s="369">
        <v>2515</v>
      </c>
      <c r="M292" s="373">
        <f>MIN(K292/L292,1)</f>
        <v>0.10178926441351889</v>
      </c>
      <c r="N292" s="384"/>
      <c r="O292" s="1843"/>
      <c r="P292" s="1843"/>
    </row>
    <row r="293" spans="2:16" ht="20.25" customHeight="1">
      <c r="B293" s="380" t="s">
        <v>410</v>
      </c>
      <c r="C293" s="1839" t="s">
        <v>702</v>
      </c>
      <c r="D293" s="1839"/>
      <c r="E293" s="1839"/>
      <c r="F293" s="1839"/>
      <c r="G293" s="1839"/>
      <c r="H293" s="370" t="s">
        <v>92</v>
      </c>
      <c r="I293" s="370" t="s">
        <v>92</v>
      </c>
      <c r="J293" s="371" t="s">
        <v>92</v>
      </c>
      <c r="K293" s="370" t="s">
        <v>92</v>
      </c>
      <c r="L293" s="370" t="s">
        <v>92</v>
      </c>
      <c r="M293" s="371" t="s">
        <v>92</v>
      </c>
      <c r="N293" s="1227" t="s">
        <v>6253</v>
      </c>
      <c r="O293" s="1843"/>
      <c r="P293" s="1843"/>
    </row>
    <row r="294" spans="2:16" ht="20.25" customHeight="1">
      <c r="B294" s="380" t="s">
        <v>413</v>
      </c>
      <c r="C294" s="1839" t="s">
        <v>117</v>
      </c>
      <c r="D294" s="1839"/>
      <c r="E294" s="1839"/>
      <c r="F294" s="1839"/>
      <c r="G294" s="1839"/>
      <c r="H294" s="369">
        <v>0</v>
      </c>
      <c r="I294" s="370">
        <v>12</v>
      </c>
      <c r="J294" s="371">
        <f t="shared" si="0"/>
        <v>0</v>
      </c>
      <c r="K294" s="369">
        <v>289</v>
      </c>
      <c r="L294" s="369">
        <v>7215</v>
      </c>
      <c r="M294" s="373">
        <f t="shared" ref="M294:M295" si="1">MIN(K294/L294,1)</f>
        <v>4.0055440055440053E-2</v>
      </c>
      <c r="N294" s="384"/>
      <c r="O294" s="1843"/>
      <c r="P294" s="1843"/>
    </row>
    <row r="295" spans="2:16" ht="20.25" customHeight="1">
      <c r="B295" s="380" t="s">
        <v>416</v>
      </c>
      <c r="C295" s="1839" t="s">
        <v>118</v>
      </c>
      <c r="D295" s="1839"/>
      <c r="E295" s="1839"/>
      <c r="F295" s="1839"/>
      <c r="G295" s="1839"/>
      <c r="H295" s="369">
        <v>0</v>
      </c>
      <c r="I295" s="370">
        <v>12</v>
      </c>
      <c r="J295" s="371">
        <f t="shared" si="0"/>
        <v>0</v>
      </c>
      <c r="K295" s="369">
        <v>877</v>
      </c>
      <c r="L295" s="369">
        <v>7022</v>
      </c>
      <c r="M295" s="373">
        <f t="shared" si="1"/>
        <v>0.12489319282255767</v>
      </c>
      <c r="N295" s="384"/>
      <c r="O295" s="1843"/>
      <c r="P295" s="1843"/>
    </row>
    <row r="296" spans="2:16" ht="18" customHeight="1">
      <c r="B296" s="380" t="s">
        <v>418</v>
      </c>
      <c r="C296" s="1839" t="s">
        <v>703</v>
      </c>
      <c r="D296" s="1839"/>
      <c r="E296" s="1839"/>
      <c r="F296" s="1839"/>
      <c r="G296" s="1839"/>
      <c r="H296" s="1839"/>
      <c r="I296" s="1839"/>
      <c r="J296" s="1839"/>
      <c r="K296" s="1839"/>
      <c r="L296" s="1839"/>
      <c r="M296" s="1839"/>
      <c r="N296" s="1840"/>
      <c r="O296" s="1843"/>
      <c r="P296" s="1843"/>
    </row>
    <row r="297" spans="2:16" ht="20.25" customHeight="1">
      <c r="B297" s="334" t="s">
        <v>418</v>
      </c>
      <c r="C297" s="1851" t="s">
        <v>704</v>
      </c>
      <c r="D297" s="1851"/>
      <c r="E297" s="1851"/>
      <c r="F297" s="1851"/>
      <c r="G297" s="1852"/>
      <c r="H297" s="369">
        <v>0</v>
      </c>
      <c r="I297" s="370">
        <v>4</v>
      </c>
      <c r="J297" s="371">
        <f>MIN(H297/I297,1)</f>
        <v>0</v>
      </c>
      <c r="K297" s="369">
        <v>2119</v>
      </c>
      <c r="L297" s="369">
        <v>5331</v>
      </c>
      <c r="M297" s="371">
        <f>MIN(K297/L297,1)</f>
        <v>0.39748640030013133</v>
      </c>
      <c r="N297" s="1223" t="s">
        <v>6255</v>
      </c>
      <c r="O297" s="1843"/>
      <c r="P297" s="1843"/>
    </row>
    <row r="298" spans="2:16" ht="20.25" customHeight="1">
      <c r="B298" s="334" t="s">
        <v>508</v>
      </c>
      <c r="C298" s="1851" t="s">
        <v>705</v>
      </c>
      <c r="D298" s="1851"/>
      <c r="E298" s="1851"/>
      <c r="F298" s="1851"/>
      <c r="G298" s="1852"/>
      <c r="H298" s="370" t="s">
        <v>92</v>
      </c>
      <c r="I298" s="370" t="s">
        <v>92</v>
      </c>
      <c r="J298" s="371" t="s">
        <v>92</v>
      </c>
      <c r="K298" s="370" t="s">
        <v>92</v>
      </c>
      <c r="L298" s="370" t="s">
        <v>92</v>
      </c>
      <c r="M298" s="371" t="s">
        <v>92</v>
      </c>
      <c r="N298" s="1228" t="s">
        <v>6253</v>
      </c>
      <c r="O298" s="1843"/>
      <c r="P298" s="1843"/>
    </row>
    <row r="299" spans="2:16" ht="18" customHeight="1">
      <c r="B299" s="380" t="s">
        <v>544</v>
      </c>
      <c r="C299" s="1839" t="s">
        <v>587</v>
      </c>
      <c r="D299" s="1839"/>
      <c r="E299" s="1839"/>
      <c r="F299" s="1839"/>
      <c r="G299" s="1839"/>
      <c r="H299" s="370" t="s">
        <v>92</v>
      </c>
      <c r="I299" s="370" t="s">
        <v>92</v>
      </c>
      <c r="J299" s="371" t="s">
        <v>92</v>
      </c>
      <c r="K299" s="370" t="s">
        <v>92</v>
      </c>
      <c r="L299" s="370" t="s">
        <v>92</v>
      </c>
      <c r="M299" s="371" t="s">
        <v>92</v>
      </c>
      <c r="N299" s="1227" t="s">
        <v>6253</v>
      </c>
      <c r="O299" s="1843"/>
      <c r="P299" s="1843"/>
    </row>
    <row r="300" spans="2:16" ht="43.5" customHeight="1">
      <c r="B300" s="205" t="s">
        <v>546</v>
      </c>
      <c r="C300" s="1414" t="s">
        <v>706</v>
      </c>
      <c r="D300" s="1414"/>
      <c r="E300" s="1414"/>
      <c r="F300" s="1414"/>
      <c r="G300" s="1415"/>
      <c r="H300" s="386">
        <f>SUMIF(H281:H282,"&lt;&gt;")+ SUMIF(H284,"&lt;&gt;")+SUMIF(H286:H288,"&lt;&gt;")+SUMIF(H290:H295,"&lt;&gt;")+SUMIF(H297:H299,"&lt;&gt;")</f>
        <v>0</v>
      </c>
      <c r="I300" s="386">
        <f>SUMIF(I281:I282,"&lt;&gt;")+ SUMIF(I284,"&lt;&gt;")+SUMIF(I286:I288,"&lt;&gt;")+SUMIF(I290:I295,"&lt;&gt;")+SUMIF(I297:I299,"&lt;&gt;")</f>
        <v>100</v>
      </c>
      <c r="J300" s="477">
        <f t="shared" ref="J300" si="2">MIN(H300/I300,1)</f>
        <v>0</v>
      </c>
      <c r="K300" s="386">
        <f>SUMIF(K281:K282,"&lt;&gt;")+ SUMIF(K284,"&lt;&gt;")+SUMIF(K286:K288,"&lt;&gt;")+SUMIF(K290:K295,"&lt;&gt;")+SUMIF(K297:K299,"&lt;&gt;")</f>
        <v>6395</v>
      </c>
      <c r="L300" s="386">
        <f>SUMIF(L281:L282,"&lt;&gt;")+ SUMIF(L284,"&lt;&gt;")+SUMIF(L286:L288,"&lt;&gt;")+SUMIF(L290:L295,"&lt;&gt;")+SUMIF(L297:L299,"&lt;&gt;")</f>
        <v>47266</v>
      </c>
      <c r="M300" s="478">
        <f>MIN(K300/L300,1)</f>
        <v>0.13529810011424703</v>
      </c>
      <c r="N300" s="384"/>
      <c r="O300" s="1843"/>
      <c r="P300" s="1843"/>
    </row>
    <row r="301" spans="2:16" ht="76.5" customHeight="1">
      <c r="B301" s="198" t="s">
        <v>707</v>
      </c>
      <c r="C301" s="1414" t="s">
        <v>5926</v>
      </c>
      <c r="D301" s="1414"/>
      <c r="E301" s="1414"/>
      <c r="F301" s="1414"/>
      <c r="G301" s="1415"/>
      <c r="H301" s="2142"/>
      <c r="I301" s="2142"/>
      <c r="J301" s="2142"/>
      <c r="K301" s="2142"/>
      <c r="L301" s="2142"/>
      <c r="M301" s="2142"/>
      <c r="N301" s="2142"/>
      <c r="O301" s="375"/>
      <c r="P301" s="375"/>
    </row>
    <row r="302" spans="2:16" ht="76.5" customHeight="1">
      <c r="B302" s="358" t="s">
        <v>709</v>
      </c>
      <c r="C302" s="1771" t="s">
        <v>710</v>
      </c>
      <c r="D302" s="1771"/>
      <c r="E302" s="1771"/>
      <c r="F302" s="1771"/>
      <c r="G302" s="1849"/>
      <c r="H302" s="2143"/>
      <c r="I302" s="2142"/>
      <c r="J302" s="2142"/>
      <c r="K302" s="2142"/>
      <c r="L302" s="2142"/>
      <c r="M302" s="2142"/>
      <c r="N302" s="2142"/>
      <c r="O302" s="387"/>
      <c r="P302" s="393"/>
    </row>
    <row r="303" spans="2:16" ht="24" customHeight="1">
      <c r="B303" s="1416" t="s">
        <v>711</v>
      </c>
      <c r="C303" s="1417"/>
      <c r="D303" s="1417"/>
      <c r="E303" s="1417"/>
      <c r="F303" s="1417"/>
      <c r="G303" s="1417"/>
      <c r="H303" s="1417"/>
      <c r="I303" s="1417"/>
      <c r="J303" s="1417"/>
      <c r="K303" s="1417"/>
      <c r="L303" s="1417"/>
      <c r="M303" s="1417"/>
      <c r="N303" s="1417"/>
      <c r="O303" s="1417"/>
      <c r="P303" s="1418"/>
    </row>
    <row r="304" spans="2:16" ht="39" customHeight="1">
      <c r="B304" s="298" t="s">
        <v>712</v>
      </c>
      <c r="C304" s="1414" t="s">
        <v>713</v>
      </c>
      <c r="D304" s="1414"/>
      <c r="E304" s="1414"/>
      <c r="F304" s="1414"/>
      <c r="G304" s="1415"/>
      <c r="H304" s="1574" t="s">
        <v>53</v>
      </c>
      <c r="I304" s="1685"/>
      <c r="J304" s="1575"/>
      <c r="K304" s="394" t="s">
        <v>446</v>
      </c>
      <c r="L304" s="1853"/>
      <c r="M304" s="1854"/>
      <c r="N304" s="1855"/>
      <c r="O304" s="395" t="s">
        <v>3274</v>
      </c>
      <c r="P304" s="328"/>
    </row>
    <row r="305" spans="2:16" ht="34.5" customHeight="1">
      <c r="B305" s="227" t="s">
        <v>714</v>
      </c>
      <c r="C305" s="1414" t="s">
        <v>715</v>
      </c>
      <c r="D305" s="1414"/>
      <c r="E305" s="1414"/>
      <c r="F305" s="1414"/>
      <c r="G305" s="1415"/>
      <c r="H305" s="1574" t="s">
        <v>53</v>
      </c>
      <c r="I305" s="1685"/>
      <c r="J305" s="1575"/>
      <c r="K305" s="1756" t="s">
        <v>446</v>
      </c>
      <c r="L305" s="1856"/>
      <c r="M305" s="1857"/>
      <c r="N305" s="1858"/>
      <c r="O305" s="1708" t="s">
        <v>3305</v>
      </c>
      <c r="P305" s="1709"/>
    </row>
    <row r="306" spans="2:16" ht="37.5" customHeight="1">
      <c r="B306" s="195" t="s">
        <v>394</v>
      </c>
      <c r="C306" s="1450" t="s">
        <v>716</v>
      </c>
      <c r="D306" s="1450"/>
      <c r="E306" s="1450"/>
      <c r="F306" s="1450"/>
      <c r="G306" s="1451"/>
      <c r="H306" s="1574" t="s">
        <v>53</v>
      </c>
      <c r="I306" s="1685"/>
      <c r="J306" s="1575"/>
      <c r="K306" s="1757"/>
      <c r="L306" s="1859"/>
      <c r="M306" s="1860"/>
      <c r="N306" s="1608"/>
      <c r="O306" s="1708"/>
      <c r="P306" s="1708"/>
    </row>
    <row r="307" spans="2:16" ht="60" customHeight="1">
      <c r="B307" s="198" t="s">
        <v>401</v>
      </c>
      <c r="C307" s="1414" t="s">
        <v>717</v>
      </c>
      <c r="D307" s="1414"/>
      <c r="E307" s="1414"/>
      <c r="F307" s="1414"/>
      <c r="G307" s="1415"/>
      <c r="H307" s="1574" t="s">
        <v>6256</v>
      </c>
      <c r="I307" s="1685"/>
      <c r="J307" s="1575"/>
      <c r="K307" s="1758"/>
      <c r="L307" s="1861"/>
      <c r="M307" s="1862"/>
      <c r="N307" s="1863"/>
      <c r="O307" s="1708"/>
      <c r="P307" s="1708"/>
    </row>
    <row r="308" spans="2:16" ht="33.75" customHeight="1">
      <c r="B308" s="233" t="s">
        <v>718</v>
      </c>
      <c r="C308" s="1414" t="s">
        <v>719</v>
      </c>
      <c r="D308" s="1414"/>
      <c r="E308" s="1414"/>
      <c r="F308" s="1414"/>
      <c r="G308" s="1415"/>
      <c r="H308" s="1574" t="s">
        <v>313</v>
      </c>
      <c r="I308" s="1685"/>
      <c r="J308" s="1575"/>
      <c r="K308" s="319" t="s">
        <v>446</v>
      </c>
      <c r="L308" s="1856"/>
      <c r="M308" s="1857"/>
      <c r="N308" s="1858"/>
      <c r="O308" s="1708"/>
      <c r="P308" s="1708"/>
    </row>
    <row r="309" spans="2:16" ht="33" customHeight="1">
      <c r="B309" s="227" t="s">
        <v>720</v>
      </c>
      <c r="C309" s="1414" t="s">
        <v>721</v>
      </c>
      <c r="D309" s="1414"/>
      <c r="E309" s="1414"/>
      <c r="F309" s="1414"/>
      <c r="G309" s="1415"/>
      <c r="H309" s="1574" t="s">
        <v>53</v>
      </c>
      <c r="I309" s="1685"/>
      <c r="J309" s="1575"/>
      <c r="K309" s="319" t="s">
        <v>446</v>
      </c>
      <c r="L309" s="1864"/>
      <c r="M309" s="1865"/>
      <c r="N309" s="1866"/>
      <c r="O309" s="1708"/>
      <c r="P309" s="1755"/>
    </row>
    <row r="310" spans="2:16" ht="39" customHeight="1">
      <c r="B310" s="253" t="s">
        <v>722</v>
      </c>
      <c r="C310" s="1450" t="s">
        <v>723</v>
      </c>
      <c r="D310" s="1450"/>
      <c r="E310" s="1450"/>
      <c r="F310" s="1450"/>
      <c r="G310" s="1451"/>
      <c r="H310" s="1867" t="s">
        <v>53</v>
      </c>
      <c r="I310" s="1868"/>
      <c r="J310" s="1869"/>
      <c r="K310" s="1756" t="s">
        <v>446</v>
      </c>
      <c r="L310" s="1871"/>
      <c r="M310" s="1872"/>
      <c r="N310" s="1873"/>
      <c r="O310" s="1709" t="s">
        <v>4496</v>
      </c>
      <c r="P310" s="1709"/>
    </row>
    <row r="311" spans="2:16" ht="46.5" customHeight="1">
      <c r="B311" s="191" t="s">
        <v>724</v>
      </c>
      <c r="C311" s="1414" t="s">
        <v>725</v>
      </c>
      <c r="D311" s="1414"/>
      <c r="E311" s="1414"/>
      <c r="F311" s="1414"/>
      <c r="G311" s="1415"/>
      <c r="H311" s="1574" t="s">
        <v>5166</v>
      </c>
      <c r="I311" s="1685"/>
      <c r="J311" s="1575"/>
      <c r="K311" s="1757"/>
      <c r="L311" s="1874"/>
      <c r="M311" s="1875"/>
      <c r="N311" s="1876"/>
      <c r="O311" s="1708"/>
      <c r="P311" s="1708"/>
    </row>
    <row r="312" spans="2:16" ht="34.5" customHeight="1">
      <c r="B312" s="214" t="s">
        <v>726</v>
      </c>
      <c r="C312" s="1414" t="s">
        <v>727</v>
      </c>
      <c r="D312" s="1414"/>
      <c r="E312" s="1414"/>
      <c r="F312" s="1414"/>
      <c r="G312" s="1415"/>
      <c r="H312" s="1574" t="s">
        <v>58</v>
      </c>
      <c r="I312" s="1685"/>
      <c r="J312" s="1575"/>
      <c r="K312" s="1757"/>
      <c r="L312" s="1874"/>
      <c r="M312" s="1875"/>
      <c r="N312" s="1876"/>
      <c r="O312" s="1708"/>
      <c r="P312" s="1708"/>
    </row>
    <row r="313" spans="2:16" ht="33.75" customHeight="1">
      <c r="B313" s="358" t="s">
        <v>394</v>
      </c>
      <c r="C313" s="1414" t="s">
        <v>728</v>
      </c>
      <c r="D313" s="1414"/>
      <c r="E313" s="1414"/>
      <c r="F313" s="1414"/>
      <c r="G313" s="1415"/>
      <c r="H313" s="1574" t="s">
        <v>318</v>
      </c>
      <c r="I313" s="1685"/>
      <c r="J313" s="1575"/>
      <c r="K313" s="1757"/>
      <c r="L313" s="1874"/>
      <c r="M313" s="1875"/>
      <c r="N313" s="1876"/>
      <c r="O313" s="1708"/>
      <c r="P313" s="1708"/>
    </row>
    <row r="314" spans="2:16" ht="43.5" customHeight="1">
      <c r="B314" s="298" t="s">
        <v>729</v>
      </c>
      <c r="C314" s="1414" t="s">
        <v>730</v>
      </c>
      <c r="D314" s="1414"/>
      <c r="E314" s="1414"/>
      <c r="F314" s="1414"/>
      <c r="G314" s="1415"/>
      <c r="H314" s="1563" t="s">
        <v>54</v>
      </c>
      <c r="I314" s="1655"/>
      <c r="J314" s="1564"/>
      <c r="K314" s="1757"/>
      <c r="L314" s="1874"/>
      <c r="M314" s="1875"/>
      <c r="N314" s="1876"/>
      <c r="O314" s="1443" t="s">
        <v>1279</v>
      </c>
      <c r="P314" s="1443"/>
    </row>
    <row r="315" spans="2:16" ht="32.25" customHeight="1">
      <c r="B315" s="266" t="s">
        <v>394</v>
      </c>
      <c r="C315" s="1445" t="s">
        <v>731</v>
      </c>
      <c r="D315" s="1445"/>
      <c r="E315" s="1445"/>
      <c r="F315" s="1445"/>
      <c r="G315" s="1817"/>
      <c r="H315" s="1880" t="s">
        <v>1904</v>
      </c>
      <c r="I315" s="1880"/>
      <c r="J315" s="1881"/>
      <c r="K315" s="1870"/>
      <c r="L315" s="1877"/>
      <c r="M315" s="1878"/>
      <c r="N315" s="1879"/>
      <c r="O315" s="1444"/>
      <c r="P315" s="1444"/>
    </row>
    <row r="316" spans="2:16" ht="21.75" customHeight="1">
      <c r="B316" s="1416" t="s">
        <v>732</v>
      </c>
      <c r="C316" s="1417"/>
      <c r="D316" s="1417"/>
      <c r="E316" s="1417"/>
      <c r="F316" s="1417"/>
      <c r="G316" s="1417"/>
      <c r="H316" s="1417"/>
      <c r="I316" s="1417"/>
      <c r="J316" s="1417"/>
      <c r="K316" s="1882"/>
      <c r="L316" s="1417"/>
      <c r="M316" s="1417"/>
      <c r="N316" s="1417"/>
      <c r="O316" s="1417"/>
      <c r="P316" s="1418"/>
    </row>
    <row r="317" spans="2:16" ht="28.5" customHeight="1">
      <c r="B317" s="214" t="s">
        <v>733</v>
      </c>
      <c r="C317" s="1450" t="s">
        <v>734</v>
      </c>
      <c r="D317" s="1450"/>
      <c r="E317" s="1450"/>
      <c r="F317" s="1450"/>
      <c r="G317" s="1450"/>
      <c r="H317" s="1883" t="s">
        <v>316</v>
      </c>
      <c r="I317" s="1884"/>
      <c r="J317" s="1884"/>
      <c r="K317" s="1885" t="s">
        <v>446</v>
      </c>
      <c r="L317" s="1886"/>
      <c r="M317" s="1887"/>
      <c r="N317" s="1888"/>
      <c r="O317" s="1759" t="s">
        <v>4291</v>
      </c>
      <c r="P317" s="1759"/>
    </row>
    <row r="318" spans="2:16" ht="30.75" customHeight="1">
      <c r="B318" s="195" t="s">
        <v>394</v>
      </c>
      <c r="C318" s="1450" t="s">
        <v>735</v>
      </c>
      <c r="D318" s="1450"/>
      <c r="E318" s="1450"/>
      <c r="F318" s="1450"/>
      <c r="G318" s="1450"/>
      <c r="H318" s="1574" t="s">
        <v>54</v>
      </c>
      <c r="I318" s="1685"/>
      <c r="J318" s="1575"/>
      <c r="K318" s="1757"/>
      <c r="L318" s="1568"/>
      <c r="M318" s="1569"/>
      <c r="N318" s="1570"/>
      <c r="O318" s="1708"/>
      <c r="P318" s="1708"/>
    </row>
    <row r="319" spans="2:16" ht="39" customHeight="1">
      <c r="B319" s="195" t="s">
        <v>401</v>
      </c>
      <c r="C319" s="1414" t="s">
        <v>736</v>
      </c>
      <c r="D319" s="1414"/>
      <c r="E319" s="1414"/>
      <c r="F319" s="1414"/>
      <c r="G319" s="1415"/>
      <c r="H319" s="1574" t="s">
        <v>57</v>
      </c>
      <c r="I319" s="1685"/>
      <c r="J319" s="1575"/>
      <c r="K319" s="1757"/>
      <c r="L319" s="1568"/>
      <c r="M319" s="1569"/>
      <c r="N319" s="1570"/>
      <c r="O319" s="1708"/>
      <c r="P319" s="1708"/>
    </row>
    <row r="320" spans="2:16" ht="35.25" customHeight="1">
      <c r="B320" s="214" t="s">
        <v>737</v>
      </c>
      <c r="C320" s="1464" t="s">
        <v>738</v>
      </c>
      <c r="D320" s="1464"/>
      <c r="E320" s="1464"/>
      <c r="F320" s="1464"/>
      <c r="G320" s="1465"/>
      <c r="H320" s="1574" t="s">
        <v>54</v>
      </c>
      <c r="I320" s="1685"/>
      <c r="J320" s="1575"/>
      <c r="K320" s="1757"/>
      <c r="L320" s="1571"/>
      <c r="M320" s="1572"/>
      <c r="N320" s="1573"/>
      <c r="O320" s="1708"/>
      <c r="P320" s="1708"/>
    </row>
    <row r="321" spans="1:16" ht="39" customHeight="1">
      <c r="B321" s="195" t="s">
        <v>394</v>
      </c>
      <c r="C321" s="1414" t="s">
        <v>739</v>
      </c>
      <c r="D321" s="1414"/>
      <c r="E321" s="1414"/>
      <c r="F321" s="1414"/>
      <c r="G321" s="1415"/>
      <c r="H321" s="1574" t="s">
        <v>892</v>
      </c>
      <c r="I321" s="1685"/>
      <c r="J321" s="1575"/>
      <c r="K321" s="1756" t="s">
        <v>446</v>
      </c>
      <c r="L321" s="1576"/>
      <c r="M321" s="1577"/>
      <c r="N321" s="1690"/>
      <c r="O321" s="1708"/>
      <c r="P321" s="1708"/>
    </row>
    <row r="322" spans="1:16" ht="31.5" customHeight="1">
      <c r="B322" s="205" t="s">
        <v>401</v>
      </c>
      <c r="C322" s="1484" t="s">
        <v>740</v>
      </c>
      <c r="D322" s="1484"/>
      <c r="E322" s="1484"/>
      <c r="F322" s="1484"/>
      <c r="G322" s="1485"/>
      <c r="H322" s="1563" t="s">
        <v>316</v>
      </c>
      <c r="I322" s="1655"/>
      <c r="J322" s="1564"/>
      <c r="K322" s="1757"/>
      <c r="L322" s="1691"/>
      <c r="M322" s="1692"/>
      <c r="N322" s="1693"/>
      <c r="O322" s="1755"/>
      <c r="P322" s="1755"/>
    </row>
    <row r="323" spans="1:16" ht="54" customHeight="1">
      <c r="B323" s="1889" t="s">
        <v>741</v>
      </c>
      <c r="C323" s="1890"/>
      <c r="D323" s="1890"/>
      <c r="E323" s="1890"/>
      <c r="F323" s="1890"/>
      <c r="G323" s="1890"/>
      <c r="H323" s="1890"/>
      <c r="I323" s="1890"/>
      <c r="J323" s="1890"/>
      <c r="K323" s="1890"/>
      <c r="L323" s="1890"/>
      <c r="M323" s="1890"/>
      <c r="N323" s="1891"/>
      <c r="O323" s="375"/>
      <c r="P323" s="375"/>
    </row>
    <row r="324" spans="1:16" ht="114.75" customHeight="1">
      <c r="B324" s="233" t="s">
        <v>742</v>
      </c>
      <c r="C324" s="1450" t="s">
        <v>743</v>
      </c>
      <c r="D324" s="1450"/>
      <c r="E324" s="1450"/>
      <c r="F324" s="1450"/>
      <c r="G324" s="1450"/>
      <c r="H324" s="1450"/>
      <c r="I324" s="1450"/>
      <c r="J324" s="1450"/>
      <c r="K324" s="1450"/>
      <c r="L324" s="1450"/>
      <c r="M324" s="1450"/>
      <c r="N324" s="1892"/>
      <c r="O324" s="1709" t="s">
        <v>3274</v>
      </c>
      <c r="P324" s="1709"/>
    </row>
    <row r="325" spans="1:16" ht="40.5" customHeight="1">
      <c r="A325" s="281"/>
      <c r="B325" s="397" t="s">
        <v>394</v>
      </c>
      <c r="C325" s="1484" t="s">
        <v>744</v>
      </c>
      <c r="D325" s="1484"/>
      <c r="E325" s="1484"/>
      <c r="F325" s="1484"/>
      <c r="G325" s="1484"/>
      <c r="H325" s="1484"/>
      <c r="I325" s="1484"/>
      <c r="J325" s="1484"/>
      <c r="K325" s="1484"/>
      <c r="L325" s="1900" t="s">
        <v>446</v>
      </c>
      <c r="M325" s="1565"/>
      <c r="N325" s="1567"/>
      <c r="O325" s="1708"/>
      <c r="P325" s="1708"/>
    </row>
    <row r="326" spans="1:16" ht="26.45" customHeight="1">
      <c r="A326" s="281"/>
      <c r="B326" s="397"/>
      <c r="C326" s="294" t="s">
        <v>418</v>
      </c>
      <c r="D326" s="1414" t="s">
        <v>745</v>
      </c>
      <c r="E326" s="1414"/>
      <c r="F326" s="1414"/>
      <c r="G326" s="1414"/>
      <c r="H326" s="1414"/>
      <c r="I326" s="1415"/>
      <c r="J326" s="1574" t="s">
        <v>343</v>
      </c>
      <c r="K326" s="1575"/>
      <c r="L326" s="1901"/>
      <c r="M326" s="1568"/>
      <c r="N326" s="1570"/>
      <c r="O326" s="1708"/>
      <c r="P326" s="1708"/>
    </row>
    <row r="327" spans="1:16" ht="19.5" customHeight="1">
      <c r="A327" s="281"/>
      <c r="B327" s="397"/>
      <c r="C327" s="397" t="s">
        <v>508</v>
      </c>
      <c r="D327" s="1414" t="s">
        <v>746</v>
      </c>
      <c r="E327" s="1414"/>
      <c r="F327" s="1414"/>
      <c r="G327" s="1414"/>
      <c r="H327" s="1484"/>
      <c r="I327" s="1485"/>
      <c r="J327" s="1883" t="s">
        <v>1365</v>
      </c>
      <c r="K327" s="1903"/>
      <c r="L327" s="1901"/>
      <c r="M327" s="1568"/>
      <c r="N327" s="1570"/>
      <c r="O327" s="1708"/>
      <c r="P327" s="1708"/>
    </row>
    <row r="328" spans="1:16" ht="19.5" customHeight="1">
      <c r="A328" s="281"/>
      <c r="B328" s="397"/>
      <c r="C328" s="397" t="s">
        <v>510</v>
      </c>
      <c r="D328" s="1414" t="s">
        <v>747</v>
      </c>
      <c r="E328" s="1414"/>
      <c r="F328" s="1414"/>
      <c r="G328" s="1414"/>
      <c r="H328" s="1904" t="s">
        <v>748</v>
      </c>
      <c r="I328" s="1894"/>
      <c r="J328" s="1893" t="s">
        <v>749</v>
      </c>
      <c r="K328" s="1894"/>
      <c r="L328" s="1901"/>
      <c r="M328" s="1568"/>
      <c r="N328" s="1570"/>
      <c r="O328" s="1708"/>
      <c r="P328" s="1708"/>
    </row>
    <row r="329" spans="1:16" ht="44.45" customHeight="1">
      <c r="A329" s="281"/>
      <c r="B329" s="397"/>
      <c r="C329" s="397"/>
      <c r="D329" s="1895" t="s">
        <v>750</v>
      </c>
      <c r="E329" s="1895"/>
      <c r="F329" s="1895"/>
      <c r="G329" s="1896"/>
      <c r="H329" s="1827" t="s">
        <v>6254</v>
      </c>
      <c r="I329" s="1897"/>
      <c r="J329" s="1560" t="s">
        <v>6257</v>
      </c>
      <c r="K329" s="1561"/>
      <c r="L329" s="1901"/>
      <c r="M329" s="1568"/>
      <c r="N329" s="1570"/>
      <c r="O329" s="1708"/>
      <c r="P329" s="1708"/>
    </row>
    <row r="330" spans="1:16" ht="19.5" customHeight="1">
      <c r="A330" s="281"/>
      <c r="B330" s="397"/>
      <c r="C330" s="397" t="s">
        <v>512</v>
      </c>
      <c r="D330" s="1414" t="s">
        <v>751</v>
      </c>
      <c r="E330" s="1414"/>
      <c r="F330" s="1414"/>
      <c r="G330" s="1414"/>
      <c r="H330" s="1414"/>
      <c r="I330" s="1414"/>
      <c r="J330" s="1574">
        <v>0</v>
      </c>
      <c r="K330" s="1575"/>
      <c r="L330" s="1901"/>
      <c r="M330" s="1568"/>
      <c r="N330" s="1570"/>
      <c r="O330" s="1708"/>
      <c r="P330" s="1708"/>
    </row>
    <row r="331" spans="1:16" ht="34.5" customHeight="1">
      <c r="A331" s="281"/>
      <c r="B331" s="397" t="s">
        <v>401</v>
      </c>
      <c r="C331" s="1484" t="s">
        <v>752</v>
      </c>
      <c r="D331" s="1484"/>
      <c r="E331" s="1484"/>
      <c r="F331" s="1484"/>
      <c r="G331" s="1484"/>
      <c r="H331" s="1484"/>
      <c r="I331" s="1484"/>
      <c r="J331" s="1484"/>
      <c r="K331" s="1485"/>
      <c r="L331" s="1901"/>
      <c r="M331" s="1568"/>
      <c r="N331" s="1570"/>
      <c r="O331" s="1708"/>
      <c r="P331" s="1708"/>
    </row>
    <row r="332" spans="1:16" ht="19.5" customHeight="1">
      <c r="A332" s="281"/>
      <c r="B332" s="397"/>
      <c r="C332" s="397" t="s">
        <v>418</v>
      </c>
      <c r="D332" s="1414" t="s">
        <v>745</v>
      </c>
      <c r="E332" s="1414"/>
      <c r="F332" s="1414"/>
      <c r="G332" s="1414"/>
      <c r="H332" s="1414"/>
      <c r="I332" s="1415"/>
      <c r="J332" s="1574" t="s">
        <v>343</v>
      </c>
      <c r="K332" s="1575"/>
      <c r="L332" s="1901"/>
      <c r="M332" s="1568"/>
      <c r="N332" s="1570"/>
      <c r="O332" s="1708"/>
      <c r="P332" s="1708"/>
    </row>
    <row r="333" spans="1:16" ht="19.5" customHeight="1">
      <c r="A333" s="281"/>
      <c r="B333" s="397"/>
      <c r="C333" s="397" t="s">
        <v>508</v>
      </c>
      <c r="D333" s="1414" t="s">
        <v>753</v>
      </c>
      <c r="E333" s="1414"/>
      <c r="F333" s="1414"/>
      <c r="G333" s="1414"/>
      <c r="H333" s="1414"/>
      <c r="I333" s="1415"/>
      <c r="J333" s="1898" t="s">
        <v>1365</v>
      </c>
      <c r="K333" s="1899"/>
      <c r="L333" s="1901"/>
      <c r="M333" s="1568"/>
      <c r="N333" s="1570"/>
      <c r="O333" s="1708"/>
      <c r="P333" s="1708"/>
    </row>
    <row r="334" spans="1:16" ht="19.5" customHeight="1">
      <c r="A334" s="281"/>
      <c r="B334" s="397"/>
      <c r="C334" s="397" t="s">
        <v>510</v>
      </c>
      <c r="D334" s="1484" t="s">
        <v>747</v>
      </c>
      <c r="E334" s="1484"/>
      <c r="F334" s="1484"/>
      <c r="G334" s="1484"/>
      <c r="H334" s="1904" t="s">
        <v>748</v>
      </c>
      <c r="I334" s="1894"/>
      <c r="J334" s="1893" t="s">
        <v>749</v>
      </c>
      <c r="K334" s="1894"/>
      <c r="L334" s="1901"/>
      <c r="M334" s="1568"/>
      <c r="N334" s="1570"/>
      <c r="O334" s="1708"/>
      <c r="P334" s="1708"/>
    </row>
    <row r="335" spans="1:16" ht="19.5" customHeight="1">
      <c r="A335" s="281"/>
      <c r="B335" s="397"/>
      <c r="C335" s="397"/>
      <c r="D335" s="225"/>
      <c r="E335" s="225"/>
      <c r="F335" s="225"/>
      <c r="G335" s="225"/>
      <c r="H335" s="1559" t="s">
        <v>6258</v>
      </c>
      <c r="I335" s="1561"/>
      <c r="J335" s="1560" t="s">
        <v>6259</v>
      </c>
      <c r="K335" s="1561"/>
      <c r="L335" s="1901"/>
      <c r="M335" s="1568"/>
      <c r="N335" s="1570"/>
      <c r="O335" s="1708"/>
      <c r="P335" s="1708"/>
    </row>
    <row r="336" spans="1:16" ht="19.5" customHeight="1">
      <c r="A336" s="281"/>
      <c r="B336" s="397"/>
      <c r="C336" s="397" t="s">
        <v>512</v>
      </c>
      <c r="D336" s="1414" t="s">
        <v>754</v>
      </c>
      <c r="E336" s="1414"/>
      <c r="F336" s="1414"/>
      <c r="G336" s="1414"/>
      <c r="H336" s="1414"/>
      <c r="I336" s="1414"/>
      <c r="J336" s="1574">
        <v>0</v>
      </c>
      <c r="K336" s="1575"/>
      <c r="L336" s="1901"/>
      <c r="M336" s="1568"/>
      <c r="N336" s="1570"/>
      <c r="O336" s="1708"/>
      <c r="P336" s="1708"/>
    </row>
    <row r="337" spans="1:16" ht="39.75" customHeight="1">
      <c r="A337" s="281"/>
      <c r="B337" s="397" t="s">
        <v>403</v>
      </c>
      <c r="C337" s="1414" t="s">
        <v>755</v>
      </c>
      <c r="D337" s="1414"/>
      <c r="E337" s="1414"/>
      <c r="F337" s="1414"/>
      <c r="G337" s="1414"/>
      <c r="H337" s="1414"/>
      <c r="I337" s="1414"/>
      <c r="J337" s="1414"/>
      <c r="K337" s="1415"/>
      <c r="L337" s="1901"/>
      <c r="M337" s="1568"/>
      <c r="N337" s="1570"/>
      <c r="O337" s="1708"/>
      <c r="P337" s="1708"/>
    </row>
    <row r="338" spans="1:16" ht="19.5" customHeight="1">
      <c r="A338" s="281"/>
      <c r="B338" s="205"/>
      <c r="C338" s="397" t="s">
        <v>418</v>
      </c>
      <c r="D338" s="1414" t="s">
        <v>745</v>
      </c>
      <c r="E338" s="1414"/>
      <c r="F338" s="1414"/>
      <c r="G338" s="1414"/>
      <c r="H338" s="1414"/>
      <c r="I338" s="1415"/>
      <c r="J338" s="1574" t="s">
        <v>343</v>
      </c>
      <c r="K338" s="1575"/>
      <c r="L338" s="1901"/>
      <c r="M338" s="1568"/>
      <c r="N338" s="1570"/>
      <c r="O338" s="1708"/>
      <c r="P338" s="1708"/>
    </row>
    <row r="339" spans="1:16" ht="19.5" customHeight="1">
      <c r="A339" s="281"/>
      <c r="B339" s="205"/>
      <c r="C339" s="397" t="s">
        <v>508</v>
      </c>
      <c r="D339" s="1414" t="s">
        <v>753</v>
      </c>
      <c r="E339" s="1414"/>
      <c r="F339" s="1414"/>
      <c r="G339" s="1414"/>
      <c r="H339" s="1414"/>
      <c r="I339" s="1415"/>
      <c r="J339" s="1905" t="s">
        <v>1365</v>
      </c>
      <c r="K339" s="1903"/>
      <c r="L339" s="1901"/>
      <c r="M339" s="1568"/>
      <c r="N339" s="1570"/>
      <c r="O339" s="1708"/>
      <c r="P339" s="1708"/>
    </row>
    <row r="340" spans="1:16" ht="19.5" customHeight="1">
      <c r="A340" s="281"/>
      <c r="B340" s="198"/>
      <c r="C340" s="397" t="s">
        <v>510</v>
      </c>
      <c r="D340" s="1414" t="s">
        <v>747</v>
      </c>
      <c r="E340" s="1414"/>
      <c r="F340" s="1414"/>
      <c r="G340" s="1414"/>
      <c r="H340" s="1904" t="s">
        <v>748</v>
      </c>
      <c r="I340" s="1894"/>
      <c r="J340" s="1893" t="s">
        <v>749</v>
      </c>
      <c r="K340" s="1894"/>
      <c r="L340" s="1901"/>
      <c r="M340" s="1568"/>
      <c r="N340" s="1570"/>
      <c r="O340" s="1708"/>
      <c r="P340" s="1708"/>
    </row>
    <row r="341" spans="1:16" ht="51" customHeight="1">
      <c r="A341" s="281"/>
      <c r="B341" s="205"/>
      <c r="C341" s="397"/>
      <c r="D341" s="190"/>
      <c r="E341" s="190"/>
      <c r="F341" s="190"/>
      <c r="G341" s="190"/>
      <c r="H341" s="1559" t="s">
        <v>6260</v>
      </c>
      <c r="I341" s="1561"/>
      <c r="J341" s="1560" t="s">
        <v>6261</v>
      </c>
      <c r="K341" s="1561"/>
      <c r="L341" s="1901"/>
      <c r="M341" s="1568"/>
      <c r="N341" s="1570"/>
      <c r="O341" s="1708"/>
      <c r="P341" s="1708"/>
    </row>
    <row r="342" spans="1:16" ht="19.5" customHeight="1">
      <c r="A342" s="281"/>
      <c r="B342" s="205"/>
      <c r="C342" s="397" t="s">
        <v>512</v>
      </c>
      <c r="D342" s="1414" t="s">
        <v>756</v>
      </c>
      <c r="E342" s="1414"/>
      <c r="F342" s="1414"/>
      <c r="G342" s="1414"/>
      <c r="H342" s="1414"/>
      <c r="I342" s="1414"/>
      <c r="J342" s="1574">
        <v>0</v>
      </c>
      <c r="K342" s="1575"/>
      <c r="L342" s="1901"/>
      <c r="M342" s="1568"/>
      <c r="N342" s="1570"/>
      <c r="O342" s="1708"/>
      <c r="P342" s="1708"/>
    </row>
    <row r="343" spans="1:16" ht="39.75" customHeight="1">
      <c r="A343" s="281"/>
      <c r="B343" s="205" t="s">
        <v>405</v>
      </c>
      <c r="C343" s="1414" t="s">
        <v>757</v>
      </c>
      <c r="D343" s="1414"/>
      <c r="E343" s="1414"/>
      <c r="F343" s="1414"/>
      <c r="G343" s="1414"/>
      <c r="H343" s="1414"/>
      <c r="I343" s="1414"/>
      <c r="J343" s="1414"/>
      <c r="K343" s="1415"/>
      <c r="L343" s="1901"/>
      <c r="M343" s="1568"/>
      <c r="N343" s="1570"/>
      <c r="O343" s="1708"/>
      <c r="P343" s="1708"/>
    </row>
    <row r="344" spans="1:16" ht="19.5" customHeight="1">
      <c r="A344" s="281"/>
      <c r="B344" s="205"/>
      <c r="C344" s="397" t="s">
        <v>418</v>
      </c>
      <c r="D344" s="1414" t="s">
        <v>745</v>
      </c>
      <c r="E344" s="1414"/>
      <c r="F344" s="1414"/>
      <c r="G344" s="1414"/>
      <c r="H344" s="1414"/>
      <c r="I344" s="1415"/>
      <c r="J344" s="1574" t="s">
        <v>343</v>
      </c>
      <c r="K344" s="1575"/>
      <c r="L344" s="1901"/>
      <c r="M344" s="1568"/>
      <c r="N344" s="1570"/>
      <c r="O344" s="1708"/>
      <c r="P344" s="1708"/>
    </row>
    <row r="345" spans="1:16" ht="19.5" customHeight="1">
      <c r="A345" s="281"/>
      <c r="B345" s="205"/>
      <c r="C345" s="397" t="s">
        <v>508</v>
      </c>
      <c r="D345" s="1414" t="s">
        <v>753</v>
      </c>
      <c r="E345" s="1414"/>
      <c r="F345" s="1414"/>
      <c r="G345" s="1414"/>
      <c r="H345" s="1414"/>
      <c r="I345" s="1415"/>
      <c r="J345" s="1883" t="s">
        <v>1365</v>
      </c>
      <c r="K345" s="1903"/>
      <c r="L345" s="1901"/>
      <c r="M345" s="1568"/>
      <c r="N345" s="1570"/>
      <c r="O345" s="1708"/>
      <c r="P345" s="1708"/>
    </row>
    <row r="346" spans="1:16" ht="19.5" customHeight="1">
      <c r="A346" s="281"/>
      <c r="B346" s="198"/>
      <c r="C346" s="397" t="s">
        <v>510</v>
      </c>
      <c r="D346" s="1414" t="s">
        <v>747</v>
      </c>
      <c r="E346" s="1414"/>
      <c r="F346" s="1414"/>
      <c r="G346" s="1414"/>
      <c r="H346" s="1904" t="s">
        <v>748</v>
      </c>
      <c r="I346" s="1894"/>
      <c r="J346" s="1893" t="s">
        <v>749</v>
      </c>
      <c r="K346" s="1894"/>
      <c r="L346" s="1901"/>
      <c r="M346" s="1568"/>
      <c r="N346" s="1570"/>
      <c r="O346" s="1708"/>
      <c r="P346" s="1708"/>
    </row>
    <row r="347" spans="1:16" ht="19.5" customHeight="1">
      <c r="A347" s="281"/>
      <c r="B347" s="205"/>
      <c r="C347" s="397"/>
      <c r="D347" s="190"/>
      <c r="E347" s="190"/>
      <c r="F347" s="190"/>
      <c r="G347" s="190"/>
      <c r="H347" s="1559" t="s">
        <v>6262</v>
      </c>
      <c r="I347" s="1560"/>
      <c r="J347" s="1560"/>
      <c r="K347" s="1561"/>
      <c r="L347" s="1901"/>
      <c r="M347" s="1568"/>
      <c r="N347" s="1570"/>
      <c r="O347" s="1708"/>
      <c r="P347" s="1708"/>
    </row>
    <row r="348" spans="1:16" ht="19.5" customHeight="1">
      <c r="A348" s="281"/>
      <c r="B348" s="205"/>
      <c r="C348" s="397" t="s">
        <v>512</v>
      </c>
      <c r="D348" s="1414" t="s">
        <v>758</v>
      </c>
      <c r="E348" s="1414"/>
      <c r="F348" s="1414"/>
      <c r="G348" s="1414"/>
      <c r="H348" s="1414"/>
      <c r="I348" s="1414"/>
      <c r="J348" s="1574">
        <v>0</v>
      </c>
      <c r="K348" s="1575"/>
      <c r="L348" s="1901"/>
      <c r="M348" s="1568"/>
      <c r="N348" s="1570"/>
      <c r="O348" s="1708"/>
      <c r="P348" s="1708"/>
    </row>
    <row r="349" spans="1:16" ht="39.75" customHeight="1">
      <c r="A349" s="281"/>
      <c r="B349" s="205" t="s">
        <v>408</v>
      </c>
      <c r="C349" s="1414" t="s">
        <v>759</v>
      </c>
      <c r="D349" s="1414"/>
      <c r="E349" s="1414"/>
      <c r="F349" s="1414"/>
      <c r="G349" s="1414"/>
      <c r="H349" s="1414"/>
      <c r="I349" s="1414"/>
      <c r="J349" s="1414"/>
      <c r="K349" s="1415"/>
      <c r="L349" s="1901"/>
      <c r="M349" s="1568"/>
      <c r="N349" s="1570"/>
      <c r="O349" s="1708"/>
      <c r="P349" s="1708"/>
    </row>
    <row r="350" spans="1:16" ht="19.5" customHeight="1">
      <c r="A350" s="281"/>
      <c r="B350" s="205"/>
      <c r="C350" s="398" t="s">
        <v>418</v>
      </c>
      <c r="D350" s="1414" t="s">
        <v>745</v>
      </c>
      <c r="E350" s="1414"/>
      <c r="F350" s="1414"/>
      <c r="G350" s="1414"/>
      <c r="H350" s="1414"/>
      <c r="I350" s="1415"/>
      <c r="J350" s="1574" t="s">
        <v>343</v>
      </c>
      <c r="K350" s="1575"/>
      <c r="L350" s="1901"/>
      <c r="M350" s="1568"/>
      <c r="N350" s="1570"/>
      <c r="O350" s="1708"/>
      <c r="P350" s="1708"/>
    </row>
    <row r="351" spans="1:16" ht="19.5" customHeight="1">
      <c r="A351" s="281"/>
      <c r="B351" s="205"/>
      <c r="C351" s="397" t="s">
        <v>508</v>
      </c>
      <c r="D351" s="1414" t="s">
        <v>753</v>
      </c>
      <c r="E351" s="1414"/>
      <c r="F351" s="1414"/>
      <c r="G351" s="1414"/>
      <c r="H351" s="1414"/>
      <c r="I351" s="1415"/>
      <c r="J351" s="1883" t="s">
        <v>58</v>
      </c>
      <c r="K351" s="1903"/>
      <c r="L351" s="1901"/>
      <c r="M351" s="1568"/>
      <c r="N351" s="1570"/>
      <c r="O351" s="1708"/>
      <c r="P351" s="1708"/>
    </row>
    <row r="352" spans="1:16" ht="19.5" customHeight="1">
      <c r="A352" s="281"/>
      <c r="B352" s="198"/>
      <c r="C352" s="397" t="s">
        <v>510</v>
      </c>
      <c r="D352" s="1414" t="s">
        <v>747</v>
      </c>
      <c r="E352" s="1414"/>
      <c r="F352" s="1414"/>
      <c r="G352" s="1414"/>
      <c r="H352" s="1904" t="s">
        <v>748</v>
      </c>
      <c r="I352" s="1894"/>
      <c r="J352" s="1893" t="s">
        <v>749</v>
      </c>
      <c r="K352" s="1894"/>
      <c r="L352" s="1901"/>
      <c r="M352" s="1568"/>
      <c r="N352" s="1570"/>
      <c r="O352" s="1708"/>
      <c r="P352" s="1708"/>
    </row>
    <row r="353" spans="1:16" ht="19.5" customHeight="1">
      <c r="A353" s="281"/>
      <c r="B353" s="205"/>
      <c r="C353" s="397"/>
      <c r="D353" s="190"/>
      <c r="E353" s="190"/>
      <c r="F353" s="190"/>
      <c r="G353" s="190"/>
      <c r="H353" s="1559" t="s">
        <v>3420</v>
      </c>
      <c r="I353" s="1561"/>
      <c r="J353" s="1560"/>
      <c r="K353" s="1561"/>
      <c r="L353" s="1901"/>
      <c r="M353" s="1568"/>
      <c r="N353" s="1570"/>
      <c r="O353" s="1708"/>
      <c r="P353" s="1708"/>
    </row>
    <row r="354" spans="1:16" ht="19.5" customHeight="1">
      <c r="A354" s="281"/>
      <c r="B354" s="205"/>
      <c r="C354" s="397" t="s">
        <v>512</v>
      </c>
      <c r="D354" s="1414" t="s">
        <v>758</v>
      </c>
      <c r="E354" s="1414"/>
      <c r="F354" s="1414"/>
      <c r="G354" s="1414"/>
      <c r="H354" s="1414"/>
      <c r="I354" s="1414"/>
      <c r="J354" s="1574">
        <v>0</v>
      </c>
      <c r="K354" s="1575"/>
      <c r="L354" s="1901"/>
      <c r="M354" s="1568"/>
      <c r="N354" s="1570"/>
      <c r="O354" s="1708"/>
      <c r="P354" s="1708"/>
    </row>
    <row r="355" spans="1:16" ht="25.5" customHeight="1">
      <c r="A355" s="281"/>
      <c r="B355" s="205" t="s">
        <v>410</v>
      </c>
      <c r="C355" s="1414" t="s">
        <v>117</v>
      </c>
      <c r="D355" s="1414"/>
      <c r="E355" s="1414"/>
      <c r="F355" s="1414"/>
      <c r="G355" s="1414"/>
      <c r="H355" s="1414"/>
      <c r="I355" s="1414"/>
      <c r="J355" s="1414"/>
      <c r="K355" s="1415"/>
      <c r="L355" s="1901"/>
      <c r="M355" s="1568"/>
      <c r="N355" s="1570"/>
      <c r="O355" s="1708"/>
      <c r="P355" s="1708"/>
    </row>
    <row r="356" spans="1:16" ht="19.5" customHeight="1">
      <c r="A356" s="281"/>
      <c r="B356" s="205"/>
      <c r="C356" s="398" t="s">
        <v>418</v>
      </c>
      <c r="D356" s="1414" t="s">
        <v>745</v>
      </c>
      <c r="E356" s="1414"/>
      <c r="F356" s="1414"/>
      <c r="G356" s="1414"/>
      <c r="H356" s="1414"/>
      <c r="I356" s="1415"/>
      <c r="J356" s="1574" t="s">
        <v>343</v>
      </c>
      <c r="K356" s="1575"/>
      <c r="L356" s="1901"/>
      <c r="M356" s="1568"/>
      <c r="N356" s="1570"/>
      <c r="O356" s="1708"/>
      <c r="P356" s="1708"/>
    </row>
    <row r="357" spans="1:16" ht="19.5" customHeight="1">
      <c r="A357" s="281"/>
      <c r="B357" s="205"/>
      <c r="C357" s="397" t="s">
        <v>508</v>
      </c>
      <c r="D357" s="1414" t="s">
        <v>753</v>
      </c>
      <c r="E357" s="1414"/>
      <c r="F357" s="1414"/>
      <c r="G357" s="1414"/>
      <c r="H357" s="1414"/>
      <c r="I357" s="1415"/>
      <c r="J357" s="1883" t="s">
        <v>1365</v>
      </c>
      <c r="K357" s="1903"/>
      <c r="L357" s="1901"/>
      <c r="M357" s="1568"/>
      <c r="N357" s="1570"/>
      <c r="O357" s="1708"/>
      <c r="P357" s="1708"/>
    </row>
    <row r="358" spans="1:16" ht="19.5" customHeight="1">
      <c r="A358" s="281"/>
      <c r="B358" s="205"/>
      <c r="C358" s="397" t="s">
        <v>510</v>
      </c>
      <c r="D358" s="1414" t="s">
        <v>747</v>
      </c>
      <c r="E358" s="1414"/>
      <c r="F358" s="1414"/>
      <c r="G358" s="1414"/>
      <c r="H358" s="1904" t="s">
        <v>748</v>
      </c>
      <c r="I358" s="1894"/>
      <c r="J358" s="1893" t="s">
        <v>749</v>
      </c>
      <c r="K358" s="1894"/>
      <c r="L358" s="1901"/>
      <c r="M358" s="1568"/>
      <c r="N358" s="1570"/>
      <c r="O358" s="1708"/>
      <c r="P358" s="1708"/>
    </row>
    <row r="359" spans="1:16" ht="19.5" customHeight="1">
      <c r="A359" s="281"/>
      <c r="B359" s="205"/>
      <c r="C359" s="397"/>
      <c r="D359" s="190"/>
      <c r="E359" s="190"/>
      <c r="F359" s="190"/>
      <c r="G359" s="190"/>
      <c r="H359" s="1559" t="s">
        <v>6263</v>
      </c>
      <c r="I359" s="1561"/>
      <c r="J359" s="1560"/>
      <c r="K359" s="1561"/>
      <c r="L359" s="1901"/>
      <c r="M359" s="1568"/>
      <c r="N359" s="1570"/>
      <c r="O359" s="1708"/>
      <c r="P359" s="1708"/>
    </row>
    <row r="360" spans="1:16" ht="19.5" customHeight="1">
      <c r="A360" s="281"/>
      <c r="B360" s="205"/>
      <c r="C360" s="397" t="s">
        <v>512</v>
      </c>
      <c r="D360" s="1414" t="s">
        <v>760</v>
      </c>
      <c r="E360" s="1414"/>
      <c r="F360" s="1414"/>
      <c r="G360" s="1414"/>
      <c r="H360" s="1414"/>
      <c r="I360" s="1414"/>
      <c r="J360" s="1574">
        <v>0</v>
      </c>
      <c r="K360" s="1575"/>
      <c r="L360" s="1901"/>
      <c r="M360" s="1568"/>
      <c r="N360" s="1570"/>
      <c r="O360" s="1708"/>
      <c r="P360" s="1708"/>
    </row>
    <row r="361" spans="1:16" ht="25.5" customHeight="1">
      <c r="A361" s="281"/>
      <c r="B361" s="205" t="s">
        <v>413</v>
      </c>
      <c r="C361" s="1414" t="s">
        <v>118</v>
      </c>
      <c r="D361" s="1414"/>
      <c r="E361" s="1414"/>
      <c r="F361" s="1414"/>
      <c r="G361" s="1414"/>
      <c r="H361" s="1414"/>
      <c r="I361" s="1414"/>
      <c r="J361" s="1414"/>
      <c r="K361" s="1415"/>
      <c r="L361" s="1901"/>
      <c r="M361" s="1568"/>
      <c r="N361" s="1570"/>
      <c r="O361" s="1708"/>
      <c r="P361" s="1708"/>
    </row>
    <row r="362" spans="1:16" ht="19.5" customHeight="1">
      <c r="A362" s="281"/>
      <c r="B362" s="205"/>
      <c r="C362" s="398" t="s">
        <v>418</v>
      </c>
      <c r="D362" s="1414" t="s">
        <v>745</v>
      </c>
      <c r="E362" s="1414"/>
      <c r="F362" s="1414"/>
      <c r="G362" s="1414"/>
      <c r="H362" s="1414"/>
      <c r="I362" s="1415"/>
      <c r="J362" s="1574" t="s">
        <v>343</v>
      </c>
      <c r="K362" s="1575"/>
      <c r="L362" s="1901"/>
      <c r="M362" s="1568"/>
      <c r="N362" s="1570"/>
      <c r="O362" s="1708"/>
      <c r="P362" s="1708"/>
    </row>
    <row r="363" spans="1:16" ht="19.5" customHeight="1">
      <c r="A363" s="281"/>
      <c r="B363" s="205"/>
      <c r="C363" s="397" t="s">
        <v>508</v>
      </c>
      <c r="D363" s="1414" t="s">
        <v>753</v>
      </c>
      <c r="E363" s="1414"/>
      <c r="F363" s="1414"/>
      <c r="G363" s="1414"/>
      <c r="H363" s="1414"/>
      <c r="I363" s="1415"/>
      <c r="J363" s="1883" t="s">
        <v>1365</v>
      </c>
      <c r="K363" s="1903"/>
      <c r="L363" s="1901"/>
      <c r="M363" s="1568"/>
      <c r="N363" s="1570"/>
      <c r="O363" s="1708"/>
      <c r="P363" s="1708"/>
    </row>
    <row r="364" spans="1:16" ht="19.5" customHeight="1">
      <c r="A364" s="281"/>
      <c r="B364" s="205"/>
      <c r="C364" s="397" t="s">
        <v>510</v>
      </c>
      <c r="D364" s="1414" t="s">
        <v>747</v>
      </c>
      <c r="E364" s="1414"/>
      <c r="F364" s="1414"/>
      <c r="G364" s="1414"/>
      <c r="H364" s="1904" t="s">
        <v>748</v>
      </c>
      <c r="I364" s="1894"/>
      <c r="J364" s="1893" t="s">
        <v>749</v>
      </c>
      <c r="K364" s="1894"/>
      <c r="L364" s="1901"/>
      <c r="M364" s="1568"/>
      <c r="N364" s="1570"/>
      <c r="O364" s="1708"/>
      <c r="P364" s="1708"/>
    </row>
    <row r="365" spans="1:16" ht="19.5" customHeight="1">
      <c r="A365" s="281"/>
      <c r="B365" s="205"/>
      <c r="C365" s="397"/>
      <c r="D365" s="190"/>
      <c r="E365" s="190"/>
      <c r="F365" s="190"/>
      <c r="G365" s="190"/>
      <c r="H365" s="1559" t="s">
        <v>6264</v>
      </c>
      <c r="I365" s="1561"/>
      <c r="J365" s="1560"/>
      <c r="K365" s="1561"/>
      <c r="L365" s="1901"/>
      <c r="M365" s="1568"/>
      <c r="N365" s="1570"/>
      <c r="O365" s="1708"/>
      <c r="P365" s="1708"/>
    </row>
    <row r="366" spans="1:16" ht="19.5" customHeight="1">
      <c r="A366" s="281"/>
      <c r="B366" s="205"/>
      <c r="C366" s="397" t="s">
        <v>512</v>
      </c>
      <c r="D366" s="1414" t="s">
        <v>761</v>
      </c>
      <c r="E366" s="1414"/>
      <c r="F366" s="1414"/>
      <c r="G366" s="1414"/>
      <c r="H366" s="1414"/>
      <c r="I366" s="1414"/>
      <c r="J366" s="1574">
        <v>0</v>
      </c>
      <c r="K366" s="1575"/>
      <c r="L366" s="1901"/>
      <c r="M366" s="1568"/>
      <c r="N366" s="1570"/>
      <c r="O366" s="1708"/>
      <c r="P366" s="1708"/>
    </row>
    <row r="367" spans="1:16" ht="35.25" customHeight="1">
      <c r="A367" s="281"/>
      <c r="B367" s="198" t="s">
        <v>416</v>
      </c>
      <c r="C367" s="1414" t="s">
        <v>762</v>
      </c>
      <c r="D367" s="1414"/>
      <c r="E367" s="1414"/>
      <c r="F367" s="1414"/>
      <c r="G367" s="1414"/>
      <c r="H367" s="1414"/>
      <c r="I367" s="1414"/>
      <c r="J367" s="1414"/>
      <c r="K367" s="1415"/>
      <c r="L367" s="1901"/>
      <c r="M367" s="1568"/>
      <c r="N367" s="1570"/>
      <c r="O367" s="1708"/>
      <c r="P367" s="1708"/>
    </row>
    <row r="368" spans="1:16" ht="19.5" customHeight="1">
      <c r="A368" s="281"/>
      <c r="B368" s="205"/>
      <c r="C368" s="398" t="s">
        <v>418</v>
      </c>
      <c r="D368" s="1414" t="s">
        <v>745</v>
      </c>
      <c r="E368" s="1414"/>
      <c r="F368" s="1414"/>
      <c r="G368" s="1414"/>
      <c r="H368" s="1414"/>
      <c r="I368" s="1415"/>
      <c r="J368" s="1574" t="s">
        <v>343</v>
      </c>
      <c r="K368" s="1575"/>
      <c r="L368" s="1901"/>
      <c r="M368" s="1568"/>
      <c r="N368" s="1570"/>
      <c r="O368" s="1708"/>
      <c r="P368" s="1708"/>
    </row>
    <row r="369" spans="1:16" ht="19.5" customHeight="1">
      <c r="A369" s="281"/>
      <c r="B369" s="205"/>
      <c r="C369" s="397" t="s">
        <v>508</v>
      </c>
      <c r="D369" s="1414" t="s">
        <v>753</v>
      </c>
      <c r="E369" s="1414"/>
      <c r="F369" s="1414"/>
      <c r="G369" s="1414"/>
      <c r="H369" s="1414"/>
      <c r="I369" s="1415"/>
      <c r="J369" s="1883" t="s">
        <v>1365</v>
      </c>
      <c r="K369" s="1903"/>
      <c r="L369" s="1901"/>
      <c r="M369" s="1568"/>
      <c r="N369" s="1570"/>
      <c r="O369" s="1708"/>
      <c r="P369" s="1708"/>
    </row>
    <row r="370" spans="1:16" ht="19.5" customHeight="1">
      <c r="A370" s="281"/>
      <c r="B370" s="198"/>
      <c r="C370" s="294" t="s">
        <v>510</v>
      </c>
      <c r="D370" s="1414" t="s">
        <v>747</v>
      </c>
      <c r="E370" s="1414"/>
      <c r="F370" s="1414"/>
      <c r="G370" s="1414"/>
      <c r="H370" s="1904" t="s">
        <v>748</v>
      </c>
      <c r="I370" s="1894"/>
      <c r="J370" s="1893" t="s">
        <v>749</v>
      </c>
      <c r="K370" s="1894"/>
      <c r="L370" s="1901"/>
      <c r="M370" s="1568"/>
      <c r="N370" s="1570"/>
      <c r="O370" s="1708"/>
      <c r="P370" s="1708"/>
    </row>
    <row r="371" spans="1:16" ht="19.5" customHeight="1">
      <c r="A371" s="281"/>
      <c r="B371" s="397"/>
      <c r="C371" s="397"/>
      <c r="D371" s="190"/>
      <c r="E371" s="190"/>
      <c r="F371" s="190"/>
      <c r="G371" s="190"/>
      <c r="H371" s="1559" t="s">
        <v>6265</v>
      </c>
      <c r="I371" s="1561"/>
      <c r="J371" s="1560" t="s">
        <v>6266</v>
      </c>
      <c r="K371" s="1561"/>
      <c r="L371" s="1901"/>
      <c r="M371" s="1568"/>
      <c r="N371" s="1570"/>
      <c r="O371" s="1708"/>
      <c r="P371" s="1708"/>
    </row>
    <row r="372" spans="1:16" ht="19.5" customHeight="1">
      <c r="A372" s="281"/>
      <c r="B372" s="397"/>
      <c r="C372" s="397" t="s">
        <v>512</v>
      </c>
      <c r="D372" s="1414" t="s">
        <v>763</v>
      </c>
      <c r="E372" s="1414"/>
      <c r="F372" s="1414"/>
      <c r="G372" s="1414"/>
      <c r="H372" s="1414"/>
      <c r="I372" s="1414"/>
      <c r="J372" s="1574">
        <v>0</v>
      </c>
      <c r="K372" s="1575"/>
      <c r="L372" s="1902"/>
      <c r="M372" s="1571"/>
      <c r="N372" s="1573"/>
      <c r="O372" s="1755"/>
      <c r="P372" s="1755"/>
    </row>
    <row r="373" spans="1:16" ht="60" customHeight="1">
      <c r="A373" s="281"/>
      <c r="B373" s="225" t="s">
        <v>764</v>
      </c>
      <c r="C373" s="1414" t="s">
        <v>765</v>
      </c>
      <c r="D373" s="1414"/>
      <c r="E373" s="1414"/>
      <c r="F373" s="1414"/>
      <c r="G373" s="1414"/>
      <c r="H373" s="399" t="s">
        <v>58</v>
      </c>
      <c r="I373" s="216" t="s">
        <v>766</v>
      </c>
      <c r="J373" s="1560"/>
      <c r="K373" s="1560"/>
      <c r="L373" s="1560"/>
      <c r="M373" s="1560"/>
      <c r="N373" s="1906"/>
      <c r="O373" s="328" t="s">
        <v>1279</v>
      </c>
      <c r="P373" s="328"/>
    </row>
    <row r="374" spans="1:16" ht="87.75" customHeight="1">
      <c r="A374" s="281"/>
      <c r="B374" s="225" t="s">
        <v>767</v>
      </c>
      <c r="C374" s="1484" t="s">
        <v>768</v>
      </c>
      <c r="D374" s="1484"/>
      <c r="E374" s="1484"/>
      <c r="F374" s="1484"/>
      <c r="G374" s="1485"/>
      <c r="H374" s="299" t="s">
        <v>58</v>
      </c>
      <c r="I374" s="319" t="s">
        <v>446</v>
      </c>
      <c r="J374" s="1907"/>
      <c r="K374" s="1907"/>
      <c r="L374" s="1907"/>
      <c r="M374" s="1907"/>
      <c r="N374" s="1908"/>
      <c r="O374" s="1709" t="s">
        <v>1279</v>
      </c>
      <c r="P374" s="1709"/>
    </row>
    <row r="375" spans="1:16" ht="65.25" customHeight="1">
      <c r="A375" s="281"/>
      <c r="B375" s="198" t="s">
        <v>394</v>
      </c>
      <c r="C375" s="1485" t="s">
        <v>769</v>
      </c>
      <c r="D375" s="1432"/>
      <c r="E375" s="1432"/>
      <c r="F375" s="1432"/>
      <c r="G375" s="1432"/>
      <c r="H375" s="1909"/>
      <c r="I375" s="1909"/>
      <c r="J375" s="1909"/>
      <c r="K375" s="1909"/>
      <c r="L375" s="1909"/>
      <c r="M375" s="1791"/>
      <c r="N375" s="1910"/>
      <c r="O375" s="1755"/>
      <c r="P375" s="1755"/>
    </row>
    <row r="376" spans="1:16" ht="57" customHeight="1">
      <c r="A376" s="281"/>
      <c r="B376" s="190" t="s">
        <v>770</v>
      </c>
      <c r="C376" s="1414" t="s">
        <v>771</v>
      </c>
      <c r="D376" s="1414"/>
      <c r="E376" s="1414"/>
      <c r="F376" s="1414"/>
      <c r="G376" s="1415"/>
      <c r="H376" s="1574" t="s">
        <v>357</v>
      </c>
      <c r="I376" s="1575"/>
      <c r="J376" s="1921" t="s">
        <v>446</v>
      </c>
      <c r="K376" s="1563"/>
      <c r="L376" s="1655"/>
      <c r="M376" s="1655"/>
      <c r="N376" s="1923"/>
      <c r="O376" s="1709" t="s">
        <v>302</v>
      </c>
      <c r="P376" s="1709"/>
    </row>
    <row r="377" spans="1:16" ht="42.75" customHeight="1">
      <c r="A377" s="281"/>
      <c r="B377" s="398" t="s">
        <v>394</v>
      </c>
      <c r="C377" s="1445" t="s">
        <v>772</v>
      </c>
      <c r="D377" s="1445"/>
      <c r="E377" s="1445"/>
      <c r="F377" s="1445"/>
      <c r="G377" s="1817"/>
      <c r="H377" s="1927" t="s">
        <v>1916</v>
      </c>
      <c r="I377" s="1881"/>
      <c r="J377" s="1922"/>
      <c r="K377" s="1924"/>
      <c r="L377" s="1925"/>
      <c r="M377" s="1925"/>
      <c r="N377" s="1926"/>
      <c r="O377" s="1710"/>
      <c r="P377" s="1710"/>
    </row>
    <row r="378" spans="1:16" ht="75.75" customHeight="1">
      <c r="B378" s="1911" t="s">
        <v>773</v>
      </c>
      <c r="C378" s="1912"/>
      <c r="D378" s="1912"/>
      <c r="E378" s="1912"/>
      <c r="F378" s="1912"/>
      <c r="G378" s="1913"/>
      <c r="H378" s="1914"/>
      <c r="I378" s="1915"/>
      <c r="J378" s="1915"/>
      <c r="K378" s="1915"/>
      <c r="L378" s="1915"/>
      <c r="M378" s="1915"/>
      <c r="N378" s="1915"/>
      <c r="O378" s="1916"/>
      <c r="P378" s="1917"/>
    </row>
    <row r="379" spans="1:16" ht="24" customHeight="1">
      <c r="B379" s="1416" t="s">
        <v>7</v>
      </c>
      <c r="C379" s="1417"/>
      <c r="D379" s="1417"/>
      <c r="E379" s="1417"/>
      <c r="F379" s="1417"/>
      <c r="G379" s="1417"/>
      <c r="H379" s="1417"/>
      <c r="I379" s="1417"/>
      <c r="J379" s="1882"/>
      <c r="K379" s="1882"/>
      <c r="L379" s="1417"/>
      <c r="M379" s="1417"/>
      <c r="N379" s="1417"/>
      <c r="O379" s="1417"/>
      <c r="P379" s="1418"/>
    </row>
    <row r="380" spans="1:16" ht="37.5" customHeight="1">
      <c r="A380" s="281"/>
      <c r="B380" s="190" t="s">
        <v>774</v>
      </c>
      <c r="C380" s="1414" t="s">
        <v>775</v>
      </c>
      <c r="D380" s="1414"/>
      <c r="E380" s="1414"/>
      <c r="F380" s="1414"/>
      <c r="G380" s="1415"/>
      <c r="H380" s="1574" t="s">
        <v>53</v>
      </c>
      <c r="I380" s="1575"/>
      <c r="J380" s="394" t="s">
        <v>446</v>
      </c>
      <c r="K380" s="1918"/>
      <c r="L380" s="1919"/>
      <c r="M380" s="1919"/>
      <c r="N380" s="1920"/>
      <c r="O380" s="461"/>
      <c r="P380" s="462"/>
    </row>
    <row r="381" spans="1:16" ht="72.75" customHeight="1">
      <c r="A381" s="281"/>
      <c r="B381" s="190" t="s">
        <v>776</v>
      </c>
      <c r="C381" s="1414" t="s">
        <v>777</v>
      </c>
      <c r="D381" s="1414"/>
      <c r="E381" s="1414"/>
      <c r="F381" s="1414"/>
      <c r="G381" s="1415"/>
      <c r="H381" s="1574" t="s">
        <v>6267</v>
      </c>
      <c r="I381" s="1575"/>
      <c r="J381" s="319" t="s">
        <v>446</v>
      </c>
      <c r="K381" s="1928"/>
      <c r="L381" s="1929"/>
      <c r="M381" s="1929"/>
      <c r="N381" s="1930"/>
      <c r="O381" s="463"/>
      <c r="P381" s="464"/>
    </row>
    <row r="382" spans="1:16" ht="93.6" customHeight="1">
      <c r="A382" s="281"/>
      <c r="B382" s="190" t="s">
        <v>778</v>
      </c>
      <c r="C382" s="1414" t="s">
        <v>779</v>
      </c>
      <c r="D382" s="1414"/>
      <c r="E382" s="1414"/>
      <c r="F382" s="1414"/>
      <c r="G382" s="1415"/>
      <c r="H382" s="1574" t="s">
        <v>53</v>
      </c>
      <c r="I382" s="1575"/>
      <c r="J382" s="1756" t="s">
        <v>446</v>
      </c>
      <c r="K382" s="1928" t="s">
        <v>6268</v>
      </c>
      <c r="L382" s="1929"/>
      <c r="M382" s="1929"/>
      <c r="N382" s="1930"/>
      <c r="O382" s="463"/>
      <c r="P382" s="464"/>
    </row>
    <row r="383" spans="1:16" ht="63.95" customHeight="1">
      <c r="A383" s="281"/>
      <c r="B383" s="190"/>
      <c r="C383" s="190" t="s">
        <v>561</v>
      </c>
      <c r="D383" s="1414" t="s">
        <v>780</v>
      </c>
      <c r="E383" s="1414"/>
      <c r="F383" s="1414"/>
      <c r="G383" s="1415"/>
      <c r="H383" s="1574" t="s">
        <v>53</v>
      </c>
      <c r="I383" s="1575"/>
      <c r="J383" s="1758"/>
      <c r="K383" s="1928"/>
      <c r="L383" s="1929"/>
      <c r="M383" s="1929"/>
      <c r="N383" s="1930"/>
      <c r="O383" s="463"/>
      <c r="P383" s="464"/>
    </row>
    <row r="384" spans="1:16" ht="72.75" customHeight="1">
      <c r="A384" s="281"/>
      <c r="B384" s="190" t="s">
        <v>781</v>
      </c>
      <c r="C384" s="1414" t="s">
        <v>782</v>
      </c>
      <c r="D384" s="1414"/>
      <c r="E384" s="1414"/>
      <c r="F384" s="1414"/>
      <c r="G384" s="1415"/>
      <c r="H384" s="1867" t="s">
        <v>371</v>
      </c>
      <c r="I384" s="1869"/>
      <c r="J384" s="319" t="s">
        <v>446</v>
      </c>
      <c r="K384" s="1928"/>
      <c r="L384" s="1929"/>
      <c r="M384" s="1929"/>
      <c r="N384" s="1930"/>
      <c r="O384" s="463"/>
      <c r="P384" s="464"/>
    </row>
    <row r="385" spans="1:16" ht="64.5" customHeight="1">
      <c r="A385" s="281"/>
      <c r="B385" s="190" t="s">
        <v>783</v>
      </c>
      <c r="C385" s="1414" t="s">
        <v>784</v>
      </c>
      <c r="D385" s="1414"/>
      <c r="E385" s="1414"/>
      <c r="F385" s="1414"/>
      <c r="G385" s="1415"/>
      <c r="H385" s="1937" t="s">
        <v>4944</v>
      </c>
      <c r="I385" s="1938"/>
      <c r="J385" s="319" t="s">
        <v>446</v>
      </c>
      <c r="K385" s="1928"/>
      <c r="L385" s="1929"/>
      <c r="M385" s="1929"/>
      <c r="N385" s="1930"/>
      <c r="O385" s="463"/>
      <c r="P385" s="464"/>
    </row>
    <row r="386" spans="1:16" ht="63.75" customHeight="1">
      <c r="A386" s="281"/>
      <c r="B386" s="190" t="s">
        <v>785</v>
      </c>
      <c r="C386" s="1414" t="s">
        <v>786</v>
      </c>
      <c r="D386" s="1414"/>
      <c r="E386" s="1414"/>
      <c r="F386" s="1414"/>
      <c r="G386" s="1415"/>
      <c r="H386" s="1563" t="s">
        <v>4946</v>
      </c>
      <c r="I386" s="1564"/>
      <c r="J386" s="319" t="s">
        <v>446</v>
      </c>
      <c r="K386" s="1928" t="s">
        <v>6269</v>
      </c>
      <c r="L386" s="1929"/>
      <c r="M386" s="1929"/>
      <c r="N386" s="1930"/>
      <c r="O386" s="463"/>
      <c r="P386" s="464"/>
    </row>
    <row r="387" spans="1:16" ht="46.5" customHeight="1">
      <c r="A387" s="281"/>
      <c r="B387" s="190" t="s">
        <v>787</v>
      </c>
      <c r="C387" s="1414" t="s">
        <v>1371</v>
      </c>
      <c r="D387" s="1414"/>
      <c r="E387" s="1414"/>
      <c r="F387" s="1414"/>
      <c r="G387" s="1414"/>
      <c r="H387" s="1414"/>
      <c r="I387" s="1415"/>
      <c r="J387" s="1756" t="s">
        <v>446</v>
      </c>
      <c r="K387" s="2131"/>
      <c r="L387" s="2132"/>
      <c r="M387" s="2132"/>
      <c r="N387" s="2133"/>
      <c r="O387" s="463"/>
      <c r="P387" s="464"/>
    </row>
    <row r="388" spans="1:16" ht="41.25" customHeight="1">
      <c r="A388" s="281"/>
      <c r="B388" s="225"/>
      <c r="C388" s="225" t="s">
        <v>561</v>
      </c>
      <c r="D388" s="1414" t="s">
        <v>6270</v>
      </c>
      <c r="E388" s="1414"/>
      <c r="F388" s="1414"/>
      <c r="G388" s="1415"/>
      <c r="H388" s="1563" t="s">
        <v>5581</v>
      </c>
      <c r="I388" s="1564"/>
      <c r="J388" s="1757"/>
      <c r="K388" s="2134"/>
      <c r="L388" s="2135"/>
      <c r="M388" s="2135"/>
      <c r="N388" s="2136"/>
      <c r="O388" s="463"/>
      <c r="P388" s="464"/>
    </row>
    <row r="389" spans="1:16" ht="31.5" customHeight="1">
      <c r="B389" s="1939" t="s">
        <v>791</v>
      </c>
      <c r="C389" s="1940"/>
      <c r="D389" s="1940"/>
      <c r="E389" s="1940"/>
      <c r="F389" s="1940"/>
      <c r="G389" s="1940"/>
      <c r="H389" s="1940"/>
      <c r="I389" s="1940"/>
      <c r="J389" s="1940"/>
      <c r="K389" s="1940"/>
      <c r="L389" s="1940"/>
      <c r="M389" s="1940"/>
      <c r="N389" s="1940"/>
      <c r="O389" s="1940"/>
      <c r="P389" s="465"/>
    </row>
    <row r="390" spans="1:16" ht="15"/>
    <row r="391" spans="1:16" ht="15"/>
  </sheetData>
  <protectedRanges>
    <protectedRange algorithmName="SHA-512" hashValue="Vy4WNnMLetCeG+ng9ui6x3+uqKOOyXkr9ydS0hpE1nBblJqWNCsRpMCB+kdhYYAjvYZVZFDOlkpNDEp6qTa4+w==" saltValue="f8i8fDNrQTExav3GvUuKAA==" spinCount="100000" sqref="J59:J65" name="Range1"/>
  </protectedRanges>
  <mergeCells count="880">
    <mergeCell ref="F1:N1"/>
    <mergeCell ref="F2:G2"/>
    <mergeCell ref="B4:N4"/>
    <mergeCell ref="J10:K10"/>
    <mergeCell ref="L10:N10"/>
    <mergeCell ref="C11:H11"/>
    <mergeCell ref="J11:K11"/>
    <mergeCell ref="L11:N11"/>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2"/>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49:E49"/>
    <mergeCell ref="G49:H49"/>
    <mergeCell ref="I49:J49"/>
    <mergeCell ref="K49:L49"/>
    <mergeCell ref="B50:P50"/>
    <mergeCell ref="C51:E51"/>
    <mergeCell ref="G51:H51"/>
    <mergeCell ref="I51:J51"/>
    <mergeCell ref="K51:L51"/>
    <mergeCell ref="C54:E54"/>
    <mergeCell ref="G54:H54"/>
    <mergeCell ref="I54:J54"/>
    <mergeCell ref="K54:L54"/>
    <mergeCell ref="L65:N65"/>
    <mergeCell ref="B58:N58"/>
    <mergeCell ref="C59:I59"/>
    <mergeCell ref="C55:E55"/>
    <mergeCell ref="G55:H55"/>
    <mergeCell ref="I55:J55"/>
    <mergeCell ref="K55:L55"/>
    <mergeCell ref="C52:E52"/>
    <mergeCell ref="G52:H52"/>
    <mergeCell ref="I52:J52"/>
    <mergeCell ref="K52:L52"/>
    <mergeCell ref="C53:E53"/>
    <mergeCell ref="G53:H53"/>
    <mergeCell ref="I53:J53"/>
    <mergeCell ref="K53:L53"/>
    <mergeCell ref="C56:E56"/>
    <mergeCell ref="G56:H56"/>
    <mergeCell ref="I56:J56"/>
    <mergeCell ref="K56:L56"/>
    <mergeCell ref="C57:E57"/>
    <mergeCell ref="G57:H57"/>
    <mergeCell ref="I57:J57"/>
    <mergeCell ref="K57:L57"/>
    <mergeCell ref="L62:N62"/>
    <mergeCell ref="L59:N59"/>
    <mergeCell ref="C66:J66"/>
    <mergeCell ref="K66:K71"/>
    <mergeCell ref="L66:N71"/>
    <mergeCell ref="O66:O71"/>
    <mergeCell ref="P66:P71"/>
    <mergeCell ref="C67:I67"/>
    <mergeCell ref="C68:I68"/>
    <mergeCell ref="C69:I69"/>
    <mergeCell ref="C70:I70"/>
    <mergeCell ref="C71:F71"/>
    <mergeCell ref="G71:J71"/>
    <mergeCell ref="O59:O65"/>
    <mergeCell ref="P59:P65"/>
    <mergeCell ref="C60:I60"/>
    <mergeCell ref="L60:N60"/>
    <mergeCell ref="C61:I61"/>
    <mergeCell ref="L61:N61"/>
    <mergeCell ref="C62:I62"/>
    <mergeCell ref="C63:I63"/>
    <mergeCell ref="L63:N63"/>
    <mergeCell ref="C64:I64"/>
    <mergeCell ref="L64:N64"/>
    <mergeCell ref="C65:I65"/>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P84:P89"/>
    <mergeCell ref="B85:E89"/>
    <mergeCell ref="F85:H85"/>
    <mergeCell ref="I85:J85"/>
    <mergeCell ref="K85:N85"/>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137"/>
    <mergeCell ref="B92:F93"/>
    <mergeCell ref="G92:N92"/>
    <mergeCell ref="K93:N93"/>
    <mergeCell ref="C94:J94"/>
    <mergeCell ref="K94:N96"/>
    <mergeCell ref="C95:F95"/>
    <mergeCell ref="C103:J103"/>
    <mergeCell ref="K103:N105"/>
    <mergeCell ref="C104:F104"/>
    <mergeCell ref="C105:F105"/>
    <mergeCell ref="C106:J106"/>
    <mergeCell ref="K106:N108"/>
    <mergeCell ref="C107:F107"/>
    <mergeCell ref="C108:F108"/>
    <mergeCell ref="C96:F96"/>
    <mergeCell ref="C97:J97"/>
    <mergeCell ref="K97:N99"/>
    <mergeCell ref="C98:F98"/>
    <mergeCell ref="C99:F99"/>
    <mergeCell ref="C100:J100"/>
    <mergeCell ref="K100:N102"/>
    <mergeCell ref="C101:F101"/>
    <mergeCell ref="C102:F102"/>
    <mergeCell ref="C115:J115"/>
    <mergeCell ref="K115:N117"/>
    <mergeCell ref="C116:F116"/>
    <mergeCell ref="C117:F117"/>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27:J127"/>
    <mergeCell ref="K127:N129"/>
    <mergeCell ref="C128:F128"/>
    <mergeCell ref="C129:F129"/>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J133"/>
    <mergeCell ref="K133:N136"/>
    <mergeCell ref="C134:D134"/>
    <mergeCell ref="E134:J134"/>
    <mergeCell ref="C135:F135"/>
    <mergeCell ref="C136:F136"/>
    <mergeCell ref="H143:J143"/>
    <mergeCell ref="C144:G144"/>
    <mergeCell ref="H144:J144"/>
    <mergeCell ref="C145:G145"/>
    <mergeCell ref="H145:J145"/>
    <mergeCell ref="O145:O146"/>
    <mergeCell ref="B140:P140"/>
    <mergeCell ref="C141:G141"/>
    <mergeCell ref="H141:J141"/>
    <mergeCell ref="K141:K148"/>
    <mergeCell ref="L141:N148"/>
    <mergeCell ref="O141:O144"/>
    <mergeCell ref="P141:P144"/>
    <mergeCell ref="C142:G142"/>
    <mergeCell ref="H142:J142"/>
    <mergeCell ref="C143:G143"/>
    <mergeCell ref="P145:P146"/>
    <mergeCell ref="C146:G146"/>
    <mergeCell ref="H146:J146"/>
    <mergeCell ref="C147:G147"/>
    <mergeCell ref="H147:J147"/>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D154:F154"/>
    <mergeCell ref="G154:I154"/>
    <mergeCell ref="J154:L154"/>
    <mergeCell ref="C155:F155"/>
    <mergeCell ref="G155:I155"/>
    <mergeCell ref="J155:L155"/>
    <mergeCell ref="M151:N151"/>
    <mergeCell ref="C152:F152"/>
    <mergeCell ref="G152:I152"/>
    <mergeCell ref="J152:L152"/>
    <mergeCell ref="M152:N152"/>
    <mergeCell ref="D153:F153"/>
    <mergeCell ref="G153:I153"/>
    <mergeCell ref="J153:L153"/>
    <mergeCell ref="M153:N153"/>
    <mergeCell ref="M155:N155"/>
    <mergeCell ref="C156:F156"/>
    <mergeCell ref="G156:I156"/>
    <mergeCell ref="J156:L156"/>
    <mergeCell ref="M156:N156"/>
    <mergeCell ref="C157:F157"/>
    <mergeCell ref="G157:I157"/>
    <mergeCell ref="J157:L157"/>
    <mergeCell ref="M157:N157"/>
    <mergeCell ref="C160:F160"/>
    <mergeCell ref="G160:I160"/>
    <mergeCell ref="J160:L160"/>
    <mergeCell ref="M160:N160"/>
    <mergeCell ref="C161:F161"/>
    <mergeCell ref="G161:I161"/>
    <mergeCell ref="J161:L161"/>
    <mergeCell ref="M161:N161"/>
    <mergeCell ref="C158:F158"/>
    <mergeCell ref="G158:I158"/>
    <mergeCell ref="J158:L158"/>
    <mergeCell ref="M158:N158"/>
    <mergeCell ref="C159:F159"/>
    <mergeCell ref="G159:I159"/>
    <mergeCell ref="J159:L159"/>
    <mergeCell ref="M159:N159"/>
    <mergeCell ref="C164:F164"/>
    <mergeCell ref="G164:I164"/>
    <mergeCell ref="J164:L164"/>
    <mergeCell ref="M164:N164"/>
    <mergeCell ref="C165:E165"/>
    <mergeCell ref="H165:I165"/>
    <mergeCell ref="J165:L165"/>
    <mergeCell ref="M165:N165"/>
    <mergeCell ref="C162:F162"/>
    <mergeCell ref="G162:I162"/>
    <mergeCell ref="J162:L162"/>
    <mergeCell ref="M162:N162"/>
    <mergeCell ref="C163:F163"/>
    <mergeCell ref="G163:I163"/>
    <mergeCell ref="J163:L163"/>
    <mergeCell ref="M163:N163"/>
    <mergeCell ref="B166:N166"/>
    <mergeCell ref="C167:E167"/>
    <mergeCell ref="G167:K167"/>
    <mergeCell ref="L167:N167"/>
    <mergeCell ref="O167:O178"/>
    <mergeCell ref="P167:P178"/>
    <mergeCell ref="C168:E168"/>
    <mergeCell ref="G168:K168"/>
    <mergeCell ref="L168:N168"/>
    <mergeCell ref="C169:E169"/>
    <mergeCell ref="C172:E172"/>
    <mergeCell ref="G172:K172"/>
    <mergeCell ref="L172:N172"/>
    <mergeCell ref="C173:E173"/>
    <mergeCell ref="G173:K173"/>
    <mergeCell ref="L173:N173"/>
    <mergeCell ref="G169:K169"/>
    <mergeCell ref="L169:N169"/>
    <mergeCell ref="C170:E170"/>
    <mergeCell ref="G170:K170"/>
    <mergeCell ref="L170:N170"/>
    <mergeCell ref="C171:E171"/>
    <mergeCell ref="G171:K171"/>
    <mergeCell ref="L171:N171"/>
    <mergeCell ref="C176:E176"/>
    <mergeCell ref="G176:K176"/>
    <mergeCell ref="L176:N176"/>
    <mergeCell ref="C177:E177"/>
    <mergeCell ref="G177:K177"/>
    <mergeCell ref="L177:N177"/>
    <mergeCell ref="C174:E174"/>
    <mergeCell ref="G174:K174"/>
    <mergeCell ref="L174:N174"/>
    <mergeCell ref="C175:E175"/>
    <mergeCell ref="G175:K175"/>
    <mergeCell ref="L175:N175"/>
    <mergeCell ref="C178:E178"/>
    <mergeCell ref="G178:K178"/>
    <mergeCell ref="L178:N178"/>
    <mergeCell ref="C179:E179"/>
    <mergeCell ref="G179:N179"/>
    <mergeCell ref="O179:O190"/>
    <mergeCell ref="G184:N184"/>
    <mergeCell ref="C185:E185"/>
    <mergeCell ref="G185:N185"/>
    <mergeCell ref="C186:E186"/>
    <mergeCell ref="G186:N186"/>
    <mergeCell ref="C187:E187"/>
    <mergeCell ref="G187:N187"/>
    <mergeCell ref="C188:E188"/>
    <mergeCell ref="G188:N188"/>
    <mergeCell ref="C189:E189"/>
    <mergeCell ref="G189:N189"/>
    <mergeCell ref="P179:P190"/>
    <mergeCell ref="C180:E180"/>
    <mergeCell ref="G180:N180"/>
    <mergeCell ref="C181:E181"/>
    <mergeCell ref="G181:N181"/>
    <mergeCell ref="C182:E182"/>
    <mergeCell ref="G182:N182"/>
    <mergeCell ref="C183:E183"/>
    <mergeCell ref="G183:N183"/>
    <mergeCell ref="C184:E184"/>
    <mergeCell ref="C190:E190"/>
    <mergeCell ref="G190:N190"/>
    <mergeCell ref="L191:N191"/>
    <mergeCell ref="O191:O202"/>
    <mergeCell ref="C195:E195"/>
    <mergeCell ref="G195:K195"/>
    <mergeCell ref="L195:N195"/>
    <mergeCell ref="C196:E196"/>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F259"/>
    <mergeCell ref="H259:N259"/>
    <mergeCell ref="C260:E260"/>
    <mergeCell ref="H260:N260"/>
    <mergeCell ref="O263:O267"/>
    <mergeCell ref="P263:P267"/>
    <mergeCell ref="C264:E264"/>
    <mergeCell ref="C265:E265"/>
    <mergeCell ref="C266:E266"/>
    <mergeCell ref="C267:E267"/>
    <mergeCell ref="C261:E261"/>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K347"/>
    <mergeCell ref="H341:I341"/>
    <mergeCell ref="J341:K341"/>
    <mergeCell ref="D342:I342"/>
    <mergeCell ref="H328:I328"/>
    <mergeCell ref="C337:K337"/>
    <mergeCell ref="D338:I338"/>
    <mergeCell ref="J338:K338"/>
    <mergeCell ref="D339:I339"/>
    <mergeCell ref="J339:K339"/>
    <mergeCell ref="D340:G340"/>
    <mergeCell ref="H340:I340"/>
    <mergeCell ref="J340:K340"/>
    <mergeCell ref="D334:G334"/>
    <mergeCell ref="H334:I334"/>
    <mergeCell ref="J334:K334"/>
    <mergeCell ref="H335:I335"/>
    <mergeCell ref="J335:K335"/>
    <mergeCell ref="D336:I336"/>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C373:G373"/>
    <mergeCell ref="J373:N373"/>
    <mergeCell ref="C374:G374"/>
    <mergeCell ref="J374:N374"/>
    <mergeCell ref="O374:O37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B378:G378"/>
    <mergeCell ref="H378:N378"/>
    <mergeCell ref="O378:P378"/>
    <mergeCell ref="B379:P379"/>
    <mergeCell ref="C380:G380"/>
    <mergeCell ref="H380:I380"/>
    <mergeCell ref="K380:N380"/>
    <mergeCell ref="C376:G376"/>
    <mergeCell ref="H376:I376"/>
    <mergeCell ref="J376:J377"/>
    <mergeCell ref="K376:N377"/>
    <mergeCell ref="O376:O377"/>
    <mergeCell ref="P376:P377"/>
    <mergeCell ref="C377:G377"/>
    <mergeCell ref="H377:I377"/>
    <mergeCell ref="C384:G384"/>
    <mergeCell ref="H384:I384"/>
    <mergeCell ref="K384:N384"/>
    <mergeCell ref="C385:G385"/>
    <mergeCell ref="H385:I385"/>
    <mergeCell ref="K385:N385"/>
    <mergeCell ref="C381:G381"/>
    <mergeCell ref="H381:I381"/>
    <mergeCell ref="K381:N381"/>
    <mergeCell ref="C382:G382"/>
    <mergeCell ref="H382:I382"/>
    <mergeCell ref="J382:J383"/>
    <mergeCell ref="K382:N382"/>
    <mergeCell ref="D383:G383"/>
    <mergeCell ref="H383:I383"/>
    <mergeCell ref="K383:N383"/>
    <mergeCell ref="B389:O389"/>
    <mergeCell ref="C386:G386"/>
    <mergeCell ref="H386:I386"/>
    <mergeCell ref="K386:N386"/>
    <mergeCell ref="C387:I387"/>
    <mergeCell ref="J387:J388"/>
    <mergeCell ref="K387:N388"/>
    <mergeCell ref="D388:G388"/>
    <mergeCell ref="H388:I388"/>
  </mergeCells>
  <phoneticPr fontId="15" type="noConversion"/>
  <conditionalFormatting sqref="F73:F75">
    <cfRule type="containsBlanks" dxfId="196" priority="173">
      <formula>LEN(TRIM(F73))=0</formula>
    </cfRule>
  </conditionalFormatting>
  <conditionalFormatting sqref="F77:F80">
    <cfRule type="containsBlanks" dxfId="195" priority="140">
      <formula>LEN(TRIM(F77))=0</formula>
    </cfRule>
  </conditionalFormatting>
  <conditionalFormatting sqref="F168:F178">
    <cfRule type="containsBlanks" dxfId="194" priority="17">
      <formula>LEN(TRIM(F168))=0</formula>
    </cfRule>
  </conditionalFormatting>
  <conditionalFormatting sqref="F180:F190">
    <cfRule type="containsBlanks" dxfId="193" priority="9">
      <formula>LEN(TRIM(F180))=0</formula>
    </cfRule>
  </conditionalFormatting>
  <conditionalFormatting sqref="F192:F202">
    <cfRule type="containsBlanks" dxfId="192" priority="8">
      <formula>LEN(TRIM(F192))=0</formula>
    </cfRule>
  </conditionalFormatting>
  <conditionalFormatting sqref="F204:F214">
    <cfRule type="containsBlanks" dxfId="191" priority="4">
      <formula>LEN(TRIM(F204))=0</formula>
    </cfRule>
  </conditionalFormatting>
  <conditionalFormatting sqref="F257:F258">
    <cfRule type="containsBlanks" dxfId="190" priority="175">
      <formula>LEN(TRIM(F257))=0</formula>
    </cfRule>
  </conditionalFormatting>
  <conditionalFormatting sqref="F260">
    <cfRule type="expression" dxfId="189" priority="46">
      <formula>AND(F258="No",#REF!="No")</formula>
    </cfRule>
  </conditionalFormatting>
  <conditionalFormatting sqref="F260:F267">
    <cfRule type="containsBlanks" dxfId="188" priority="174">
      <formula>LEN(TRIM(F260))=0</formula>
    </cfRule>
  </conditionalFormatting>
  <conditionalFormatting sqref="F261">
    <cfRule type="expression" dxfId="187" priority="31">
      <formula>AND(F258="No",#REF!="No")</formula>
    </cfRule>
  </conditionalFormatting>
  <conditionalFormatting sqref="F262">
    <cfRule type="expression" dxfId="186" priority="30">
      <formula>AND(F258="No",#REF!="No")</formula>
    </cfRule>
  </conditionalFormatting>
  <conditionalFormatting sqref="F264:F267">
    <cfRule type="expression" dxfId="185" priority="69">
      <formula>$F$263="No"</formula>
    </cfRule>
  </conditionalFormatting>
  <conditionalFormatting sqref="F273:F277">
    <cfRule type="containsBlanks" dxfId="184" priority="164">
      <formula>LEN(TRIM(F273))=0</formula>
    </cfRule>
  </conditionalFormatting>
  <conditionalFormatting sqref="F81:G81">
    <cfRule type="expression" dxfId="183" priority="50">
      <formula>OR($F$80="No",$F$80="Don't know",$F$80="Not applicable")</formula>
    </cfRule>
  </conditionalFormatting>
  <conditionalFormatting sqref="F250:G250 F251 F252:G252 F253 F254:G254">
    <cfRule type="containsBlanks" dxfId="182" priority="161">
      <formula>LEN(TRIM(F250))=0</formula>
    </cfRule>
  </conditionalFormatting>
  <conditionalFormatting sqref="F86:J86">
    <cfRule type="containsBlanks" dxfId="181" priority="97">
      <formula>LEN(TRIM(F86))=0</formula>
    </cfRule>
  </conditionalFormatting>
  <conditionalFormatting sqref="F226:J226">
    <cfRule type="expression" dxfId="180" priority="64">
      <formula>OR($H$225="No",$H$225="Don't know",$H$225="Not applicable (no fees)")</formula>
    </cfRule>
  </conditionalFormatting>
  <conditionalFormatting sqref="F228:J228">
    <cfRule type="expression" dxfId="179" priority="63">
      <formula>$H$227="No"</formula>
    </cfRule>
  </conditionalFormatting>
  <conditionalFormatting sqref="F45:M45 F47:M47 F52:M56">
    <cfRule type="containsBlanks" dxfId="178" priority="109">
      <formula>LEN(TRIM(F45))=0</formula>
    </cfRule>
  </conditionalFormatting>
  <conditionalFormatting sqref="F45:M45">
    <cfRule type="expression" dxfId="177" priority="86">
      <formula>OR($I$42="No",$I$42="Don't know")</formula>
    </cfRule>
  </conditionalFormatting>
  <conditionalFormatting sqref="F47:M47">
    <cfRule type="expression" dxfId="176" priority="1">
      <formula>OR($I$42="No",$I$42="Don't know")</formula>
    </cfRule>
  </conditionalFormatting>
  <conditionalFormatting sqref="F8:N8">
    <cfRule type="expression" dxfId="175" priority="83">
      <formula>OR($I$6="No",$I$6="Don't know")</formula>
    </cfRule>
    <cfRule type="containsBlanks" dxfId="174" priority="195">
      <formula>LEN(TRIM(F8))=0</formula>
    </cfRule>
    <cfRule type="expression" dxfId="173" priority="199">
      <formula>$N$13="No"</formula>
    </cfRule>
    <cfRule type="expression" dxfId="172" priority="200">
      <formula>$N$13="Not applicable"</formula>
    </cfRule>
    <cfRule type="expression" dxfId="171" priority="201">
      <formula>$N$13="Don't know"</formula>
    </cfRule>
  </conditionalFormatting>
  <conditionalFormatting sqref="F86:N89">
    <cfRule type="expression" dxfId="170" priority="80">
      <formula>OR($H$84="No",$H$84="Don't know")</formula>
    </cfRule>
  </conditionalFormatting>
  <conditionalFormatting sqref="G139">
    <cfRule type="containsBlanks" dxfId="169" priority="191">
      <formula>LEN(TRIM(G139))=0</formula>
    </cfRule>
  </conditionalFormatting>
  <conditionalFormatting sqref="G151:G164 J151:J164">
    <cfRule type="containsBlanks" dxfId="168" priority="18">
      <formula>LEN(TRIM(G151))=0</formula>
    </cfRule>
  </conditionalFormatting>
  <conditionalFormatting sqref="G256">
    <cfRule type="containsBlanks" dxfId="167" priority="160">
      <formula>LEN(TRIM(G256))=0</formula>
    </cfRule>
  </conditionalFormatting>
  <conditionalFormatting sqref="G271 F273:G277">
    <cfRule type="expression" dxfId="166" priority="68">
      <formula>OR($G$269="No",$G$269="Don't know")</formula>
    </cfRule>
  </conditionalFormatting>
  <conditionalFormatting sqref="G271 G269">
    <cfRule type="containsBlanks" dxfId="165" priority="163">
      <formula>LEN(TRIM(G269))=0</formula>
    </cfRule>
  </conditionalFormatting>
  <conditionalFormatting sqref="G38:J39">
    <cfRule type="expression" dxfId="164" priority="81">
      <formula>OR($J$35="No",$J$35="Don't know")</formula>
    </cfRule>
    <cfRule type="containsBlanks" dxfId="163" priority="193">
      <formula>LEN(TRIM(G38))=0</formula>
    </cfRule>
  </conditionalFormatting>
  <conditionalFormatting sqref="G71:J71 F73:G75 F77:G81">
    <cfRule type="expression" dxfId="162" priority="51">
      <formula>($J$59=0)</formula>
    </cfRule>
  </conditionalFormatting>
  <conditionalFormatting sqref="G71:J71">
    <cfRule type="expression" dxfId="161" priority="53">
      <formula>OR($J$70="No",$J$70="Don't know",$J$70="Not applicable")</formula>
    </cfRule>
    <cfRule type="containsBlanks" dxfId="160" priority="162">
      <formula>LEN(TRIM(G71))=0</formula>
    </cfRule>
  </conditionalFormatting>
  <conditionalFormatting sqref="G95:J96">
    <cfRule type="containsBlanks" dxfId="159" priority="48">
      <formula>LEN(TRIM(G95))=0</formula>
    </cfRule>
  </conditionalFormatting>
  <conditionalFormatting sqref="G98:J99">
    <cfRule type="containsBlanks" dxfId="158" priority="29">
      <formula>LEN(TRIM(G98))=0</formula>
    </cfRule>
  </conditionalFormatting>
  <conditionalFormatting sqref="G101:J102">
    <cfRule type="containsBlanks" dxfId="157" priority="28">
      <formula>LEN(TRIM(G101))=0</formula>
    </cfRule>
  </conditionalFormatting>
  <conditionalFormatting sqref="G104:J105">
    <cfRule type="containsBlanks" dxfId="156" priority="27">
      <formula>LEN(TRIM(G104))=0</formula>
    </cfRule>
  </conditionalFormatting>
  <conditionalFormatting sqref="G107:J108">
    <cfRule type="containsBlanks" dxfId="155" priority="26">
      <formula>LEN(TRIM(G107))=0</formula>
    </cfRule>
  </conditionalFormatting>
  <conditionalFormatting sqref="G110:J111">
    <cfRule type="containsBlanks" dxfId="154" priority="25">
      <formula>LEN(TRIM(G110))=0</formula>
    </cfRule>
  </conditionalFormatting>
  <conditionalFormatting sqref="G113:J114">
    <cfRule type="containsBlanks" dxfId="153" priority="24">
      <formula>LEN(TRIM(G113))=0</formula>
    </cfRule>
  </conditionalFormatting>
  <conditionalFormatting sqref="G116:J117">
    <cfRule type="containsBlanks" dxfId="152" priority="23">
      <formula>LEN(TRIM(G116))=0</formula>
    </cfRule>
  </conditionalFormatting>
  <conditionalFormatting sqref="G119:J120">
    <cfRule type="containsBlanks" dxfId="151" priority="22">
      <formula>LEN(TRIM(G119))=0</formula>
    </cfRule>
  </conditionalFormatting>
  <conditionalFormatting sqref="G122:J123">
    <cfRule type="containsBlanks" dxfId="150" priority="21">
      <formula>LEN(TRIM(G122))=0</formula>
    </cfRule>
  </conditionalFormatting>
  <conditionalFormatting sqref="G125:J126">
    <cfRule type="containsBlanks" dxfId="149" priority="44">
      <formula>LEN(TRIM(G125))=0</formula>
    </cfRule>
  </conditionalFormatting>
  <conditionalFormatting sqref="G128:J129">
    <cfRule type="containsBlanks" dxfId="148" priority="20">
      <formula>LEN(TRIM(G128))=0</formula>
    </cfRule>
  </conditionalFormatting>
  <conditionalFormatting sqref="G131:J132">
    <cfRule type="containsBlanks" dxfId="147" priority="19">
      <formula>LEN(TRIM(G131))=0</formula>
    </cfRule>
  </conditionalFormatting>
  <conditionalFormatting sqref="G168:K178">
    <cfRule type="expression" dxfId="146" priority="77">
      <formula>OR($F168="No",$F168="Don't know")</formula>
    </cfRule>
  </conditionalFormatting>
  <conditionalFormatting sqref="G192:K202">
    <cfRule type="expression" dxfId="145" priority="75">
      <formula>OR($F192="No",$F192="Don't know")</formula>
    </cfRule>
  </conditionalFormatting>
  <conditionalFormatting sqref="G180:N190">
    <cfRule type="expression" dxfId="144" priority="76">
      <formula>OR($F180="No",$F180="Don't know")</formula>
    </cfRule>
  </conditionalFormatting>
  <conditionalFormatting sqref="G204:N214">
    <cfRule type="expression" dxfId="143" priority="73">
      <formula>OR($F204="No",$F204="Don't know")</formula>
    </cfRule>
  </conditionalFormatting>
  <conditionalFormatting sqref="H39 G38:G39">
    <cfRule type="expression" dxfId="142" priority="96">
      <formula>$J$35="No"</formula>
    </cfRule>
  </conditionalFormatting>
  <conditionalFormatting sqref="H39">
    <cfRule type="expression" dxfId="141" priority="95">
      <formula>OR($J$35="No",$J$35="Don't know")</formula>
    </cfRule>
  </conditionalFormatting>
  <conditionalFormatting sqref="H141:H142">
    <cfRule type="containsBlanks" dxfId="140" priority="113">
      <formula>LEN(TRIM(H141))=0</formula>
    </cfRule>
  </conditionalFormatting>
  <conditionalFormatting sqref="H141:H144">
    <cfRule type="expression" dxfId="139" priority="110">
      <formula>#REF!="Don't know"</formula>
    </cfRule>
    <cfRule type="expression" dxfId="138" priority="111">
      <formula>#REF!="No"</formula>
    </cfRule>
  </conditionalFormatting>
  <conditionalFormatting sqref="H143">
    <cfRule type="containsBlanks" dxfId="137" priority="114">
      <formula>LEN(TRIM(H143))=0</formula>
    </cfRule>
  </conditionalFormatting>
  <conditionalFormatting sqref="H144:H145">
    <cfRule type="containsBlanks" dxfId="136" priority="112">
      <formula>LEN(TRIM(H144))=0</formula>
    </cfRule>
  </conditionalFormatting>
  <conditionalFormatting sqref="H145">
    <cfRule type="expression" dxfId="135" priority="184">
      <formula>#REF!="Don't know"</formula>
    </cfRule>
    <cfRule type="expression" dxfId="134" priority="185">
      <formula>#REF!="No"</formula>
    </cfRule>
  </conditionalFormatting>
  <conditionalFormatting sqref="H147 K141">
    <cfRule type="expression" dxfId="133" priority="187">
      <formula>#REF!="Don't know"</formula>
    </cfRule>
    <cfRule type="expression" dxfId="132" priority="188">
      <formula>#REF!="No"</formula>
    </cfRule>
  </conditionalFormatting>
  <conditionalFormatting sqref="H147">
    <cfRule type="containsBlanks" dxfId="131" priority="186">
      <formula>LEN(TRIM(H147))=0</formula>
    </cfRule>
  </conditionalFormatting>
  <conditionalFormatting sqref="H215">
    <cfRule type="containsBlanks" dxfId="130" priority="167">
      <formula>LEN(TRIM(H215))=0</formula>
    </cfRule>
    <cfRule type="expression" dxfId="129" priority="168">
      <formula>#REF!="Don't know"</formula>
    </cfRule>
    <cfRule type="expression" dxfId="128" priority="169">
      <formula>#REF!="No"</formula>
    </cfRule>
  </conditionalFormatting>
  <conditionalFormatting sqref="H217:H221">
    <cfRule type="containsBlanks" dxfId="127" priority="170">
      <formula>LEN(TRIM(H217))=0</formula>
    </cfRule>
    <cfRule type="expression" dxfId="126" priority="171">
      <formula>$H$148="Don't know"</formula>
    </cfRule>
    <cfRule type="expression" dxfId="125" priority="172">
      <formula>$H$148="no"</formula>
    </cfRule>
  </conditionalFormatting>
  <conditionalFormatting sqref="H223:H225">
    <cfRule type="containsBlanks" dxfId="124" priority="139">
      <formula>LEN(TRIM(H223))=0</formula>
    </cfRule>
  </conditionalFormatting>
  <conditionalFormatting sqref="H227">
    <cfRule type="containsBlanks" dxfId="123" priority="138">
      <formula>LEN(TRIM(H227))=0</formula>
    </cfRule>
  </conditionalFormatting>
  <conditionalFormatting sqref="H304:H306 H308:H314">
    <cfRule type="containsBlanks" dxfId="122" priority="2">
      <formula>LEN(TRIM(H304))=0</formula>
    </cfRule>
  </conditionalFormatting>
  <conditionalFormatting sqref="H315">
    <cfRule type="expression" dxfId="121" priority="45">
      <formula>H314 = "No"</formula>
    </cfRule>
  </conditionalFormatting>
  <conditionalFormatting sqref="H317:H318">
    <cfRule type="containsBlanks" dxfId="120" priority="180">
      <formula>LEN(TRIM(H317))=0</formula>
    </cfRule>
  </conditionalFormatting>
  <conditionalFormatting sqref="H320">
    <cfRule type="containsBlanks" dxfId="119" priority="176">
      <formula>LEN(TRIM(H320))=0</formula>
    </cfRule>
  </conditionalFormatting>
  <conditionalFormatting sqref="H373:H374">
    <cfRule type="containsBlanks" dxfId="118" priority="149">
      <formula>LEN(TRIM(H373))=0</formula>
    </cfRule>
  </conditionalFormatting>
  <conditionalFormatting sqref="H377 H376:I376">
    <cfRule type="containsBlanks" dxfId="117" priority="165">
      <formula>LEN(TRIM(H376))=0</formula>
    </cfRule>
  </conditionalFormatting>
  <conditionalFormatting sqref="H380:H386">
    <cfRule type="containsBlanks" dxfId="116" priority="55">
      <formula>LEN(TRIM(H380))=0</formula>
    </cfRule>
    <cfRule type="containsBlanks" priority="56">
      <formula>LEN(TRIM(H380))=0</formula>
    </cfRule>
  </conditionalFormatting>
  <conditionalFormatting sqref="H388">
    <cfRule type="containsBlanks" dxfId="115" priority="57">
      <formula>LEN(TRIM(H388))=0</formula>
    </cfRule>
    <cfRule type="containsBlanks" priority="58">
      <formula>LEN(TRIM(H388))=0</formula>
    </cfRule>
  </conditionalFormatting>
  <conditionalFormatting sqref="H376:I376 H377">
    <cfRule type="containsBlanks" priority="166">
      <formula>LEN(TRIM(H376))=0</formula>
    </cfRule>
  </conditionalFormatting>
  <conditionalFormatting sqref="H377:I377">
    <cfRule type="expression" dxfId="114" priority="49">
      <formula>OR($H$376="No PSE plan started/developed",$H$376="Don't know",$H$376="Yes PSE plan but no FP/RH component")</formula>
    </cfRule>
  </conditionalFormatting>
  <conditionalFormatting sqref="H381:I381">
    <cfRule type="expression" dxfId="113" priority="54">
      <formula>OR($H$380="No",$H$380="Don't know")</formula>
    </cfRule>
  </conditionalFormatting>
  <conditionalFormatting sqref="H141:J144">
    <cfRule type="expression" dxfId="112" priority="84">
      <formula>OR($G$139="No",$G$139="Don't know")</formula>
    </cfRule>
  </conditionalFormatting>
  <conditionalFormatting sqref="H146:J146">
    <cfRule type="expression" dxfId="111" priority="79">
      <formula>OR($H$145="No",$H$145="Don't know")</formula>
    </cfRule>
  </conditionalFormatting>
  <conditionalFormatting sqref="H148:J148">
    <cfRule type="expression" dxfId="110" priority="78">
      <formula>OR($H$147="No",$H$147="Don't know")</formula>
    </cfRule>
  </conditionalFormatting>
  <conditionalFormatting sqref="H217:J221">
    <cfRule type="expression" dxfId="109" priority="72">
      <formula>OR($H$215="No",$H$215="Don't know")</formula>
    </cfRule>
  </conditionalFormatting>
  <conditionalFormatting sqref="H225:J225">
    <cfRule type="expression" dxfId="108" priority="71">
      <formula>AND($H$223="No",$H$224="No")</formula>
    </cfRule>
  </conditionalFormatting>
  <conditionalFormatting sqref="H230:J231">
    <cfRule type="expression" dxfId="107" priority="70">
      <formula>AND($H$223="No",$H$224="No")</formula>
    </cfRule>
  </conditionalFormatting>
  <conditionalFormatting sqref="H231:J231">
    <cfRule type="expression" dxfId="106" priority="62">
      <formula>OR($H$230="No","Don't know")</formula>
    </cfRule>
  </conditionalFormatting>
  <conditionalFormatting sqref="H315:J315">
    <cfRule type="containsBlanks" dxfId="105" priority="146">
      <formula>LEN(TRIM(H315))=0</formula>
    </cfRule>
  </conditionalFormatting>
  <conditionalFormatting sqref="H319:J319">
    <cfRule type="expression" dxfId="104" priority="67">
      <formula>OR($H$318="No",$H$318="Don't know")</formula>
    </cfRule>
    <cfRule type="containsBlanks" dxfId="103" priority="145">
      <formula>LEN(TRIM(H319))=0</formula>
    </cfRule>
  </conditionalFormatting>
  <conditionalFormatting sqref="H321:J321">
    <cfRule type="expression" dxfId="102" priority="66">
      <formula>OR($H$320="No",$H$320="Don't know",$H$320="Not applicable")</formula>
    </cfRule>
  </conditionalFormatting>
  <conditionalFormatting sqref="H322:J322">
    <cfRule type="expression" dxfId="101" priority="65">
      <formula>$H$320="Yes"</formula>
    </cfRule>
    <cfRule type="containsBlanks" dxfId="100" priority="144">
      <formula>LEN(TRIM(H322))=0</formula>
    </cfRule>
  </conditionalFormatting>
  <conditionalFormatting sqref="H375:N375">
    <cfRule type="expression" dxfId="99" priority="61">
      <formula>OR($H$374="No",$H$374="Don't know")</formula>
    </cfRule>
  </conditionalFormatting>
  <conditionalFormatting sqref="I6">
    <cfRule type="expression" dxfId="98" priority="134">
      <formula>$N$13="No"</formula>
    </cfRule>
    <cfRule type="expression" dxfId="97" priority="135">
      <formula>$N$13="Not applicable"</formula>
    </cfRule>
    <cfRule type="expression" dxfId="96" priority="136">
      <formula>$N$13="Don't know"</formula>
    </cfRule>
    <cfRule type="containsBlanks" dxfId="95" priority="137">
      <formula>LEN(TRIM(I6))=0</formula>
    </cfRule>
  </conditionalFormatting>
  <conditionalFormatting sqref="I10:I12">
    <cfRule type="expression" dxfId="94" priority="94">
      <formula>$I$6="No"</formula>
    </cfRule>
  </conditionalFormatting>
  <conditionalFormatting sqref="I10:I18">
    <cfRule type="containsBlanks" dxfId="93" priority="130">
      <formula>LEN(TRIM(I10))=0</formula>
    </cfRule>
    <cfRule type="expression" dxfId="92" priority="131">
      <formula>$N$13="No"</formula>
    </cfRule>
    <cfRule type="expression" dxfId="91" priority="132">
      <formula>$N$13="Not applicable"</formula>
    </cfRule>
    <cfRule type="expression" dxfId="90" priority="133">
      <formula>$N$13="Don't know"</formula>
    </cfRule>
  </conditionalFormatting>
  <conditionalFormatting sqref="I10:I23">
    <cfRule type="expression" dxfId="89" priority="87">
      <formula>OR($I$6="No",$I$6="Don't know")</formula>
    </cfRule>
  </conditionalFormatting>
  <conditionalFormatting sqref="I19:I23">
    <cfRule type="expression" dxfId="88" priority="88">
      <formula>$I$6="No"</formula>
    </cfRule>
    <cfRule type="containsBlanks" dxfId="87" priority="89">
      <formula>LEN(TRIM(I19))=0</formula>
    </cfRule>
    <cfRule type="expression" dxfId="86" priority="90">
      <formula>$N$13="No"</formula>
    </cfRule>
    <cfRule type="expression" dxfId="85" priority="91">
      <formula>$N$13="Not applicable"</formula>
    </cfRule>
    <cfRule type="expression" dxfId="84" priority="92">
      <formula>$N$13="Don't know"</formula>
    </cfRule>
  </conditionalFormatting>
  <conditionalFormatting sqref="I42">
    <cfRule type="containsBlanks" dxfId="83" priority="177">
      <formula>LEN(TRIM(I42))=0</formula>
    </cfRule>
  </conditionalFormatting>
  <conditionalFormatting sqref="J25:J28">
    <cfRule type="containsBlanks" dxfId="82" priority="60">
      <formula>LEN(TRIM(J25))=0</formula>
    </cfRule>
  </conditionalFormatting>
  <conditionalFormatting sqref="J33">
    <cfRule type="containsBlanks" dxfId="81" priority="190">
      <formula>LEN(TRIM(J33))=0</formula>
    </cfRule>
  </conditionalFormatting>
  <conditionalFormatting sqref="J35">
    <cfRule type="containsBlanks" dxfId="80" priority="189">
      <formula>LEN(TRIM(J35))=0</formula>
    </cfRule>
  </conditionalFormatting>
  <conditionalFormatting sqref="J67:J70">
    <cfRule type="expression" dxfId="79" priority="52">
      <formula>($J$59=0)</formula>
    </cfRule>
    <cfRule type="containsBlanks" dxfId="78" priority="158">
      <formula>LEN(TRIM(J67))=0</formula>
    </cfRule>
  </conditionalFormatting>
  <conditionalFormatting sqref="J326:J327">
    <cfRule type="containsBlanks" dxfId="77" priority="159">
      <formula>LEN(TRIM(J326))=0</formula>
    </cfRule>
  </conditionalFormatting>
  <conditionalFormatting sqref="J330">
    <cfRule type="containsBlanks" dxfId="76" priority="157">
      <formula>LEN(TRIM(J330))=0</formula>
    </cfRule>
  </conditionalFormatting>
  <conditionalFormatting sqref="J332:J333">
    <cfRule type="containsBlanks" dxfId="75" priority="120">
      <formula>LEN(TRIM(J332))=0</formula>
    </cfRule>
  </conditionalFormatting>
  <conditionalFormatting sqref="J336">
    <cfRule type="containsBlanks" dxfId="74" priority="156">
      <formula>LEN(TRIM(J336))=0</formula>
    </cfRule>
  </conditionalFormatting>
  <conditionalFormatting sqref="J338:J339">
    <cfRule type="containsBlanks" dxfId="73" priority="141">
      <formula>LEN(TRIM(J338))=0</formula>
    </cfRule>
  </conditionalFormatting>
  <conditionalFormatting sqref="J342">
    <cfRule type="containsBlanks" dxfId="72" priority="155">
      <formula>LEN(TRIM(J342))=0</formula>
    </cfRule>
  </conditionalFormatting>
  <conditionalFormatting sqref="J344:J345">
    <cfRule type="containsBlanks" dxfId="71" priority="119">
      <formula>LEN(TRIM(J344))=0</formula>
    </cfRule>
  </conditionalFormatting>
  <conditionalFormatting sqref="J348">
    <cfRule type="containsBlanks" dxfId="70" priority="154">
      <formula>LEN(TRIM(J348))=0</formula>
    </cfRule>
  </conditionalFormatting>
  <conditionalFormatting sqref="J350:J351">
    <cfRule type="containsBlanks" dxfId="69" priority="118">
      <formula>LEN(TRIM(J350))=0</formula>
    </cfRule>
  </conditionalFormatting>
  <conditionalFormatting sqref="J354">
    <cfRule type="containsBlanks" dxfId="68" priority="147">
      <formula>LEN(TRIM(J354))=0</formula>
    </cfRule>
  </conditionalFormatting>
  <conditionalFormatting sqref="J356:J357">
    <cfRule type="containsBlanks" dxfId="67" priority="117">
      <formula>LEN(TRIM(J356))=0</formula>
    </cfRule>
  </conditionalFormatting>
  <conditionalFormatting sqref="J360">
    <cfRule type="containsBlanks" dxfId="66" priority="153">
      <formula>LEN(TRIM(J360))=0</formula>
    </cfRule>
  </conditionalFormatting>
  <conditionalFormatting sqref="J362:J363">
    <cfRule type="containsBlanks" dxfId="65" priority="116">
      <formula>LEN(TRIM(J362))=0</formula>
    </cfRule>
  </conditionalFormatting>
  <conditionalFormatting sqref="J366">
    <cfRule type="containsBlanks" dxfId="64" priority="152">
      <formula>LEN(TRIM(J366))=0</formula>
    </cfRule>
  </conditionalFormatting>
  <conditionalFormatting sqref="J368:J369">
    <cfRule type="containsBlanks" dxfId="63" priority="115">
      <formula>LEN(TRIM(J368))=0</formula>
    </cfRule>
  </conditionalFormatting>
  <conditionalFormatting sqref="J372">
    <cfRule type="containsBlanks" dxfId="62" priority="151">
      <formula>LEN(TRIM(J372))=0</formula>
    </cfRule>
  </conditionalFormatting>
  <conditionalFormatting sqref="J139:N139">
    <cfRule type="expression" dxfId="61" priority="85">
      <formula>OR($G$139="No",$G$139="Don't know")</formula>
    </cfRule>
  </conditionalFormatting>
  <conditionalFormatting sqref="K94">
    <cfRule type="expression" dxfId="60" priority="47">
      <formula>OR($H$84="No",$H$84="Don't know")</formula>
    </cfRule>
  </conditionalFormatting>
  <conditionalFormatting sqref="K97">
    <cfRule type="expression" dxfId="59" priority="43">
      <formula>OR($H$84="No",$H$84="Don't know")</formula>
    </cfRule>
  </conditionalFormatting>
  <conditionalFormatting sqref="K100">
    <cfRule type="expression" dxfId="58" priority="42">
      <formula>OR($H$84="No",$H$84="Don't know")</formula>
    </cfRule>
  </conditionalFormatting>
  <conditionalFormatting sqref="K103">
    <cfRule type="expression" dxfId="57" priority="41">
      <formula>OR($H$84="No",$H$84="Don't know")</formula>
    </cfRule>
  </conditionalFormatting>
  <conditionalFormatting sqref="K106">
    <cfRule type="expression" dxfId="56" priority="40">
      <formula>OR($H$84="No",$H$84="Don't know")</formula>
    </cfRule>
  </conditionalFormatting>
  <conditionalFormatting sqref="K109">
    <cfRule type="expression" dxfId="55" priority="39">
      <formula>OR($H$84="No",$H$84="Don't know")</formula>
    </cfRule>
  </conditionalFormatting>
  <conditionalFormatting sqref="K112">
    <cfRule type="expression" dxfId="54" priority="38">
      <formula>OR($H$84="No",$H$84="Don't know")</formula>
    </cfRule>
  </conditionalFormatting>
  <conditionalFormatting sqref="K115">
    <cfRule type="expression" dxfId="53" priority="37">
      <formula>OR($H$84="No",$H$84="Don't know")</formula>
    </cfRule>
  </conditionalFormatting>
  <conditionalFormatting sqref="K118">
    <cfRule type="expression" dxfId="52" priority="36">
      <formula>OR($H$84="No",$H$84="Don't know")</formula>
    </cfRule>
  </conditionalFormatting>
  <conditionalFormatting sqref="K121">
    <cfRule type="expression" dxfId="51" priority="35">
      <formula>OR($H$84="No",$H$84="Don't know")</formula>
    </cfRule>
  </conditionalFormatting>
  <conditionalFormatting sqref="K124">
    <cfRule type="expression" dxfId="50" priority="34">
      <formula>OR($H$84="No",$H$84="Don't know")</formula>
    </cfRule>
  </conditionalFormatting>
  <conditionalFormatting sqref="K127">
    <cfRule type="expression" dxfId="49" priority="33">
      <formula>OR($H$84="No",$H$84="Don't know")</formula>
    </cfRule>
  </conditionalFormatting>
  <conditionalFormatting sqref="K130">
    <cfRule type="expression" dxfId="48" priority="32">
      <formula>OR($H$84="No",$H$84="Don't know")</formula>
    </cfRule>
  </conditionalFormatting>
  <conditionalFormatting sqref="K141 H230:H231 K223 F248">
    <cfRule type="containsBlanks" dxfId="47" priority="192">
      <formula>LEN(TRIM(F141))=0</formula>
    </cfRule>
  </conditionalFormatting>
  <conditionalFormatting sqref="K233:K245">
    <cfRule type="containsBlanks" dxfId="46" priority="3">
      <formula>LEN(TRIM(K233))=0</formula>
    </cfRule>
  </conditionalFormatting>
  <conditionalFormatting sqref="K247">
    <cfRule type="containsBlanks" dxfId="45" priority="181">
      <formula>LEN(TRIM(K247))=0</formula>
    </cfRule>
  </conditionalFormatting>
  <conditionalFormatting sqref="K19:N23">
    <cfRule type="expression" dxfId="44" priority="93">
      <formula>OR($I$6="No",$I$6="Don't know")</formula>
    </cfRule>
    <cfRule type="containsBlanks" dxfId="43" priority="148">
      <formula>LEN(TRIM(K19))=0</formula>
    </cfRule>
  </conditionalFormatting>
  <conditionalFormatting sqref="L169:L178">
    <cfRule type="expression" dxfId="42" priority="15">
      <formula>$F$219="Don't know"</formula>
    </cfRule>
    <cfRule type="expression" dxfId="41" priority="16">
      <formula>$F$219="No"</formula>
    </cfRule>
  </conditionalFormatting>
  <conditionalFormatting sqref="L192:L200">
    <cfRule type="containsBlanks" dxfId="40" priority="5">
      <formula>LEN(TRIM(L192))=0</formula>
    </cfRule>
    <cfRule type="expression" dxfId="39" priority="6">
      <formula>$F$219="Don't know"</formula>
    </cfRule>
    <cfRule type="expression" dxfId="38" priority="7">
      <formula>$F$219="No"</formula>
    </cfRule>
  </conditionalFormatting>
  <conditionalFormatting sqref="L168:M168">
    <cfRule type="expression" dxfId="37" priority="10">
      <formula>$F$219="Don't know"</formula>
    </cfRule>
    <cfRule type="expression" dxfId="36" priority="11">
      <formula>$F$219="No"</formula>
    </cfRule>
    <cfRule type="expression" dxfId="35" priority="13">
      <formula>$F$219="Don't know"</formula>
    </cfRule>
    <cfRule type="expression" dxfId="34" priority="14">
      <formula>$F$219="No"</formula>
    </cfRule>
  </conditionalFormatting>
  <conditionalFormatting sqref="L201:M202">
    <cfRule type="expression" dxfId="33" priority="182">
      <formula>$F$225="Don't know"</formula>
    </cfRule>
    <cfRule type="expression" dxfId="32" priority="183">
      <formula>$F$225="No"</formula>
    </cfRule>
    <cfRule type="expression" dxfId="31" priority="197">
      <formula>$F$225="Don't know"</formula>
    </cfRule>
    <cfRule type="expression" dxfId="30" priority="198">
      <formula>$F$225="No"</formula>
    </cfRule>
  </conditionalFormatting>
  <conditionalFormatting sqref="L10:N10">
    <cfRule type="expression" dxfId="29" priority="129">
      <formula>OR($I$10="No",$I$10="Don't know",$I$10="Not applicable")</formula>
    </cfRule>
  </conditionalFormatting>
  <conditionalFormatting sqref="L10:N18">
    <cfRule type="expression" dxfId="28" priority="82">
      <formula>OR($I$6="No",$I$6="Don't know")</formula>
    </cfRule>
  </conditionalFormatting>
  <conditionalFormatting sqref="L11:N11">
    <cfRule type="expression" dxfId="27" priority="128">
      <formula>OR($I$11="No",$I$11="Don't know",$I$11="Not applicable")</formula>
    </cfRule>
  </conditionalFormatting>
  <conditionalFormatting sqref="L12:N12">
    <cfRule type="expression" dxfId="26" priority="127">
      <formula>OR($I$12="No",$I$12="Don't know",$I$12="Not applicable")</formula>
    </cfRule>
  </conditionalFormatting>
  <conditionalFormatting sqref="L13:N13">
    <cfRule type="expression" dxfId="25" priority="126">
      <formula>OR($I$13="No",$I$13="Don't know",$I$13="Not applicable")</formula>
    </cfRule>
  </conditionalFormatting>
  <conditionalFormatting sqref="L14:N14">
    <cfRule type="expression" dxfId="24" priority="125">
      <formula>OR($I$14="No",$I$14="Don't know",$I$14="Not applicable")</formula>
    </cfRule>
  </conditionalFormatting>
  <conditionalFormatting sqref="L15:N15">
    <cfRule type="expression" dxfId="23" priority="124">
      <formula>OR($I$15="No",$I$15="Don't know",$I$15="Not applicable")</formula>
    </cfRule>
  </conditionalFormatting>
  <conditionalFormatting sqref="L16:N16">
    <cfRule type="expression" dxfId="22" priority="123">
      <formula>OR($I$16="No",$I$16="Don't know",$I$16="Not applicable")</formula>
    </cfRule>
  </conditionalFormatting>
  <conditionalFormatting sqref="L17:N17">
    <cfRule type="expression" dxfId="21" priority="121">
      <formula>OR($I$17="Neither",$I$17="Don't know",$I$17="Not applicable")</formula>
    </cfRule>
  </conditionalFormatting>
  <conditionalFormatting sqref="L18:N18">
    <cfRule type="expression" dxfId="20" priority="122">
      <formula>OR($I$18="No",$I$18="Don't know",$I$18="Not applicable")</formula>
    </cfRule>
  </conditionalFormatting>
  <conditionalFormatting sqref="L168:N168 L169:L178">
    <cfRule type="containsBlanks" dxfId="19" priority="12">
      <formula>LEN(TRIM(L168))=0</formula>
    </cfRule>
  </conditionalFormatting>
  <conditionalFormatting sqref="L201:N202 H25:H26 H29:H32 H84 O279 H281:I282 K281:L282 H284:I284 K284:L284 H286:I288 K286:L288 H290:I295 K290:L295 H297:I299 K297:L299 O314">
    <cfRule type="containsBlanks" dxfId="18" priority="196">
      <formula>LEN(TRIM(H25))=0</formula>
    </cfRule>
  </conditionalFormatting>
  <conditionalFormatting sqref="L201:N202">
    <cfRule type="expression" dxfId="17" priority="74">
      <formula>OR($F201="No",$F201="Don't know")</formula>
    </cfRule>
  </conditionalFormatting>
  <conditionalFormatting sqref="O6:O7">
    <cfRule type="containsBlanks" dxfId="16" priority="179">
      <formula>LEN(TRIM(O6))=0</formula>
    </cfRule>
  </conditionalFormatting>
  <conditionalFormatting sqref="O19:O21 O25:O28 O31:O33 O35 O84 O139 O145 O147">
    <cfRule type="containsBlanks" dxfId="15" priority="194">
      <formula>LEN(TRIM(O19))=0</formula>
    </cfRule>
  </conditionalFormatting>
  <conditionalFormatting sqref="O42">
    <cfRule type="containsBlanks" dxfId="14" priority="178">
      <formula>LEN(TRIM(O42))=0</formula>
    </cfRule>
  </conditionalFormatting>
  <conditionalFormatting sqref="O44:O49 O91:O137">
    <cfRule type="containsBlanks" dxfId="13" priority="108">
      <formula>LEN(TRIM(O44))=0</formula>
    </cfRule>
  </conditionalFormatting>
  <conditionalFormatting sqref="O52:O56">
    <cfRule type="containsBlanks" dxfId="12" priority="143">
      <formula>LEN(TRIM(O52))=0</formula>
    </cfRule>
  </conditionalFormatting>
  <conditionalFormatting sqref="O66:O71">
    <cfRule type="containsBlanks" dxfId="11" priority="107">
      <formula>LEN(TRIM(O66))=0</formula>
    </cfRule>
  </conditionalFormatting>
  <conditionalFormatting sqref="O73:O81">
    <cfRule type="containsBlanks" dxfId="10" priority="106">
      <formula>LEN(TRIM(O73))=0</formula>
    </cfRule>
  </conditionalFormatting>
  <conditionalFormatting sqref="O150:O165">
    <cfRule type="containsBlanks" dxfId="9" priority="105">
      <formula>LEN(TRIM(O150))=0</formula>
    </cfRule>
  </conditionalFormatting>
  <conditionalFormatting sqref="O167:O228">
    <cfRule type="containsBlanks" dxfId="8" priority="104">
      <formula>LEN(TRIM(O167))=0</formula>
    </cfRule>
  </conditionalFormatting>
  <conditionalFormatting sqref="O230:O267">
    <cfRule type="containsBlanks" dxfId="7" priority="103">
      <formula>LEN(TRIM(O230))=0</formula>
    </cfRule>
  </conditionalFormatting>
  <conditionalFormatting sqref="O269:O277">
    <cfRule type="containsBlanks" dxfId="6" priority="102">
      <formula>LEN(TRIM(O269))=0</formula>
    </cfRule>
  </conditionalFormatting>
  <conditionalFormatting sqref="O282">
    <cfRule type="containsBlanks" dxfId="5" priority="101">
      <formula>LEN(TRIM(O282))=0</formula>
    </cfRule>
  </conditionalFormatting>
  <conditionalFormatting sqref="O304:O310">
    <cfRule type="containsBlanks" dxfId="4" priority="100">
      <formula>LEN(TRIM(O304))=0</formula>
    </cfRule>
  </conditionalFormatting>
  <conditionalFormatting sqref="O317:O322">
    <cfRule type="containsBlanks" dxfId="3" priority="99">
      <formula>LEN(TRIM(O317))=0</formula>
    </cfRule>
  </conditionalFormatting>
  <conditionalFormatting sqref="O324:O372">
    <cfRule type="timePeriod" dxfId="2" priority="98" timePeriod="yesterday">
      <formula>FLOOR(O324,1)=TODAY()-1</formula>
    </cfRule>
  </conditionalFormatting>
  <conditionalFormatting sqref="O324:O374">
    <cfRule type="containsBlanks" dxfId="1" priority="150">
      <formula>LEN(TRIM(O324))=0</formula>
    </cfRule>
  </conditionalFormatting>
  <conditionalFormatting sqref="O376">
    <cfRule type="containsBlanks" dxfId="0" priority="142">
      <formula>LEN(TRIM(O376))=0</formula>
    </cfRule>
  </conditionalFormatting>
  <dataValidations count="109">
    <dataValidation type="list" allowBlank="1" showInputMessage="1" showErrorMessage="1" sqref="J326:K326 J332:K332 J344:K344 J350:K350 J356:K356 J362:K362 J368:K368" xr:uid="{B115A39F-4DBB-44DB-AB09-553DC4D6A0E1}">
      <formula1>"WHO-prequalified, SRA, Both WHO-PQ and SRA,No SRA or WHO-PQ products registered,Don't know"</formula1>
    </dataValidation>
    <dataValidation type="list" allowBlank="1" showInputMessage="1" showErrorMessage="1" sqref="H225" xr:uid="{68B60ED8-EAE9-46D3-A1FC-1CC11D18DE8E}">
      <formula1>"Yes, No, Don't know,Not applicable (no fees)"</formula1>
    </dataValidation>
    <dataValidation type="list" allowBlank="1" showInputMessage="1" showErrorMessage="1" sqref="G271" xr:uid="{3759C57F-5083-4D6A-998B-E631AE9E4C33}">
      <formula1>"Yes, No, Don't know, Not applicable (no LMIS)"</formula1>
    </dataValidation>
    <dataValidation type="list" allowBlank="1" showInputMessage="1" showErrorMessage="1" sqref="F260:F262 J67:J70" xr:uid="{77797212-9066-4820-BF8F-EF5D48EE59D0}">
      <formula1>"Yes, No, Don't know,Not applicable"</formula1>
    </dataValidation>
    <dataValidation type="list" allowBlank="1" showInputMessage="1" showErrorMessage="1" sqref="F263 F257" xr:uid="{34F0E062-D190-45AF-8233-B36AD81662BA}">
      <formula1>"Yes, No"</formula1>
    </dataValidation>
    <dataValidation type="list" allowBlank="1" showInputMessage="1" showErrorMessage="1" sqref="M52:M56 M45 M47" xr:uid="{6FDC341A-7192-4AA0-B7FA-F0A0C894A30E}">
      <formula1>"Purchase/P.O. date,Shipment date,Delivery date,Other,Unknown,Not applicable"</formula1>
    </dataValidation>
    <dataValidation type="list" allowBlank="1" showInputMessage="1" showErrorMessage="1" sqref="H384:I384" xr:uid="{6C6EAD0A-58F1-4FCC-80BA-161BBCF3B313}">
      <formula1>"No impact, Reduced frequency of meetings, Prevented ability to meet, Don't know, Not applicable (no committee)"</formula1>
    </dataValidation>
    <dataValidation type="list" allowBlank="1" showInputMessage="1" showErrorMessage="1" sqref="F264:F267 I18 I10:I16 H230:H231 H143:J143 I22:I23 L201:N202 M168:N168 L168:L178 L192:L200" xr:uid="{25C0A377-4548-41D5-9978-3469B903F0E1}">
      <formula1>"Yes, No, Don't know, Not applicable"</formula1>
    </dataValidation>
    <dataValidation type="list" allowBlank="1" showInputMessage="1" showErrorMessage="1" error="Please choose from the dropdown list." sqref="I21" xr:uid="{478BD716-CDA2-4E08-9979-B30AC43A1411}">
      <formula1>"0 times, 1 time, 2-3 times, 4 or more times, Don't know, Not applicable"</formula1>
    </dataValidation>
    <dataValidation type="list" allowBlank="1" showInputMessage="1" showErrorMessage="1" sqref="H25 J25" xr:uid="{774420C4-4396-4CF6-9C6D-796604B0B1A6}">
      <formula1>"January, February, March, April, May, June, July, August, September, October, November, December"</formula1>
    </dataValidation>
    <dataValidation type="list" allowBlank="1" showInputMessage="1" showErrorMessage="1" sqref="H31:J31" xr:uid="{07DBEDEA-385D-4278-B19E-A09D0E92823E}">
      <formula1>"Annually, Twice a year, Quarterly, Monthly, Don’t Know, Other"</formula1>
    </dataValidation>
    <dataValidation type="list" allowBlank="1" showInputMessage="1" showErrorMessage="1" sqref="G131:N132 G128:N129 I42 F180:F190 F204:F214 H223:H224 G139 H147:J147 H145:J145 J33 H84 F168:F178 F192:F202 H215:J215 J35 H373:H374 F45 F47 G269 H227 I6 G125:N126 G95:J96 K233:K245 G98:K99 G101:N102 G104:N105 G107:N108 G110:N111 G113:N114 G116:N117 G119:N120 G122:N123 L99 M98:M99 G135:J136" xr:uid="{206F94EB-1399-4EAA-B1C1-36A3B1C55642}">
      <formula1>"Yes, No, Don't know"</formula1>
    </dataValidation>
    <dataValidation type="list" allowBlank="1" showInputMessage="1" showErrorMessage="1" sqref="F52:F56" xr:uid="{B103709A-3A93-4683-9CB4-C40421FFF99E}">
      <formula1>"In-kind, Cash, Don't know, Not applicable"</formula1>
    </dataValidation>
    <dataValidation type="list" allowBlank="1" showInputMessage="1" showErrorMessage="1" sqref="H322 H320 H318 H310 H314 H305:H306" xr:uid="{074AD771-3607-496E-B6F8-87617C29101A}">
      <formula1>"Yes, No, Don’t know, Not applicable"</formula1>
    </dataValidation>
    <dataValidation type="list" allowBlank="1" showInputMessage="1" showErrorMessage="1" sqref="H312:J313" xr:uid="{897AD8C6-2EE0-49B3-AE50-967D62CB09E6}">
      <formula1>"Most were tested, Some were tested, None were tested, Don't know, Not applicable"</formula1>
    </dataValidation>
    <dataValidation type="list" allowBlank="1" showInputMessage="1" showErrorMessage="1" error="Please choose from the dropdown list." sqref="I19:I20" xr:uid="{050EEDAF-D34F-4B27-9508-AE1D03B2CA61}">
      <formula1>"Yes, No, Don't know, Not applicable"</formula1>
    </dataValidation>
    <dataValidation type="list" allowBlank="1" showInputMessage="1" showErrorMessage="1" sqref="H309" xr:uid="{22694D2B-3828-4B58-A563-0C124B1FE3E7}">
      <formula1>"Yes,No,Don’t know, Not applicable"</formula1>
    </dataValidation>
    <dataValidation type="list" allowBlank="1" showInputMessage="1" showErrorMessage="1" sqref="H317:J317" xr:uid="{063707BE-99FE-4D96-98BB-13AD1B50C10A}">
      <formula1>"0,1,2-3,More than 3, Don’t know"</formula1>
    </dataValidation>
    <dataValidation type="list" allowBlank="1" showInputMessage="1" showErrorMessage="1" sqref="H315:J315" xr:uid="{F398C39E-93A2-41A7-A413-8C80685DF5C1}">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9:J309 F73:G75 F77:G80 H217:J221" xr:uid="{E231653D-84DE-466B-A670-86ACFD28F67A}">
      <formula1>"Yes,No,Don't know,Not applicable"</formula1>
    </dataValidation>
    <dataValidation type="list" allowBlank="1" showInputMessage="1" showErrorMessage="1" sqref="H319:J319" xr:uid="{743233B8-31EC-4A3B-8E47-B606535E585B}">
      <formula1>"0-25%,26-50%,51-75%,76-100%, Don’t know, Not applicable"</formula1>
    </dataValidation>
    <dataValidation type="list" allowBlank="1" showInputMessage="1" showErrorMessage="1" sqref="H376:I376" xr:uid="{AB6711B4-4BC2-4E1F-A7E0-036360E9713B}">
      <formula1>"Yes (PSE plan with FP/RH component),No PSE plan started/developed,Yes PSE plan but no FP/RH component,Don't know"</formula1>
    </dataValidation>
    <dataValidation type="list" allowBlank="1" showInputMessage="1" showErrorMessage="1" sqref="F273:G273" xr:uid="{18518BB5-B6DE-42C3-880D-B4B329366E98}">
      <formula1>"Yes: All public sector facilities included, Yes: Some public sector facilities included,None, Don't know, Not applicable"</formula1>
    </dataValidation>
    <dataValidation type="list" allowBlank="1" showInputMessage="1" showErrorMessage="1" sqref="F274:G274" xr:uid="{3DBCDE2C-2E83-4C95-8C96-E5800D775316}">
      <formula1>"Yes: All private sector facilities included, Yes: Some private sector facilities included,None, Don't know, Not applicable (no LMIS)"</formula1>
    </dataValidation>
    <dataValidation type="list" allowBlank="1" showInputMessage="1" showErrorMessage="1" sqref="F275:G275" xr:uid="{E49AD41B-6C44-4D50-A080-83B449BABF83}">
      <formula1>"Yes: All NGO facilities included, Yes: Some NGO facilities included,None, Don't know, Not applicable (no LMIS)"</formula1>
    </dataValidation>
    <dataValidation type="list" allowBlank="1" showInputMessage="1" showErrorMessage="1" sqref="F276:G276" xr:uid="{3E19341E-4FC1-4DE3-8629-3355516DD92C}">
      <formula1>"Yes: All social marketing sites included, Yes: Some social marketing sites included,None, Don't know, Not applicable (no LMIS)"</formula1>
    </dataValidation>
    <dataValidation allowBlank="1" showInputMessage="1" showErrorMessage="1" error="Please choose from the dropdown list." sqref="K19:N23" xr:uid="{85C98048-66D4-435C-B114-BD207C27425D}"/>
    <dataValidation type="list" allowBlank="1" showInputMessage="1" showErrorMessage="1" sqref="F250:G250" xr:uid="{B2015FC5-CE67-4237-9656-FB411BD68B0F}">
      <formula1>"Yes: Extensive social marketing,Yes: Some social marketing,No,Don't know"</formula1>
    </dataValidation>
    <dataValidation type="list" allowBlank="1" showInputMessage="1" showErrorMessage="1" sqref="F252:G252" xr:uid="{3453BC94-07C2-47A4-94E8-B50C046EB037}">
      <formula1>"Yes: Extensive mobile phone outreach/education, Yes: Some mobile phone outreach/education, No, Don't Know"</formula1>
    </dataValidation>
    <dataValidation type="list" allowBlank="1" showInputMessage="1" showErrorMessage="1" sqref="F254:G254 H382:I383 H380:I380" xr:uid="{0D9FC8C7-0BEF-4FED-8ED9-B0938FEA6EB9}">
      <formula1>"Yes,No,Don't know"</formula1>
    </dataValidation>
    <dataValidation type="list" allowBlank="1" showInputMessage="1" showErrorMessage="1" sqref="G256" xr:uid="{2823E83F-445E-4A47-B5F4-16B8AE88ABF1}">
      <formula1>"0%,1-10%,11-20%,21-30%,31-40%,41-50%,51-60%,61-70%,71-80%,81-100%,Don't know,Not applicable"</formula1>
    </dataValidation>
    <dataValidation type="list" allowBlank="1" showInputMessage="1" showErrorMessage="1" sqref="F277:G277" xr:uid="{897A0240-FDDF-420D-A3D3-980180A48000}">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7" xr:uid="{B1C6B438-F535-4AFB-A045-7E79BC212862}">
      <formula1>"Ministry of Finance, Ministry of Planning,Both,Neither,Don't know, Not applicable"</formula1>
    </dataValidation>
    <dataValidation type="list" allowBlank="1" showInputMessage="1" showErrorMessage="1" error="Please choose from the dropdown list." prompt="Please select from the dropdown list" sqref="G68:I70" xr:uid="{7D5B7AB3-8CAD-4385-ADD8-5EAE23BB7C11}">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F251:G251" xr:uid="{EB6A0980-7077-4923-8895-F4A8D3140748}">
      <formula1>"Yes: Extensive mass media,Yes: Some mass media,No,Don't know"</formula1>
    </dataValidation>
    <dataValidation type="list" allowBlank="1" showInputMessage="1" showErrorMessage="1" sqref="F253:G253" xr:uid="{38ADEAD5-6943-49B7-8673-E95B80054CF6}">
      <formula1>"Yes: Extensive community mobilization/engagement,Yes: Some community mobilization/engagement,No,Don't know"</formula1>
    </dataValidation>
    <dataValidation type="list" allowBlank="1" showInputMessage="1" showErrorMessage="1" sqref="H311:J311" xr:uid="{CEE241A2-7E0D-4569-ACA5-37A3272036EE}">
      <formula1>"Yes - ISO certified, Yes - WHO-PQ, Yes - both ISO certified and WHO-PQ,Neither, Don’t know, Not applicable"</formula1>
    </dataValidation>
    <dataValidation type="list" allowBlank="1" showInputMessage="1" showErrorMessage="1" sqref="J330:K330 J336:K336 J342:K342 J348:K348 J360:K360 J366:K366 J372:K372 J354:K354" xr:uid="{D501F2AC-7998-4E55-912F-2215DB2A051F}">
      <formula1>"0,1,2 or more,Don't know"</formula1>
    </dataValidation>
    <dataValidation type="list" allowBlank="1" showInputMessage="1" showErrorMessage="1" sqref="H377:I377" xr:uid="{195D5154-E1D7-466C-8C33-C84B51A71157}">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38:K338" xr:uid="{D706BA6B-6CB1-4280-8E43-380F16121860}">
      <formula1>"WHO-prequalified, SRA, Both WHO-PQ and SRA,No SRA or WHO-PQ products registered,Don’t know"</formula1>
    </dataValidation>
    <dataValidation type="list" allowBlank="1" showInputMessage="1" showErrorMessage="1" sqref="J339:K339 J363 J369 J333 J327 J345 J351 J357" xr:uid="{E7B14748-0252-4AB8-996A-14148EB47B41}">
      <formula1>"0,1,2-3,More than 3,Don't know"</formula1>
    </dataValidation>
    <dataValidation type="list" allowBlank="1" showInputMessage="1" showErrorMessage="1" sqref="H144:J144" xr:uid="{8B4D7383-F0D2-4877-80A5-61CAA2E8B1E1}">
      <formula1>"Yes - high level of implementation, Yes - some implementation,Minimal or no implementation, Don't know, Not applicable (no strategy)"</formula1>
    </dataValidation>
    <dataValidation type="decimal" allowBlank="1" showInputMessage="1" showErrorMessage="1" error="Enter numeric value here only (in USD)." sqref="J27" xr:uid="{601992B1-E544-4F89-909D-5C981FBB0837}">
      <formula1>0</formula1>
      <formula2>100000000</formula2>
    </dataValidation>
    <dataValidation type="decimal" allowBlank="1" showInputMessage="1" showErrorMessage="1" error="Enter a numeric quantity only." sqref="K52:L56" xr:uid="{E1C5CE16-E7BA-4DF8-B133-226DE49B10FB}">
      <formula1>0</formula1>
      <formula2>1000000000</formula2>
    </dataValidation>
    <dataValidation type="decimal" allowBlank="1" showInputMessage="1" showErrorMessage="1" error="Enter a numeric quantity here only." sqref="K45:L45 K47:L47" xr:uid="{06B07B64-B6E4-4DC9-B394-03D641B35F35}">
      <formula1>0</formula1>
      <formula2>1000000000</formula2>
    </dataValidation>
    <dataValidation type="custom" operator="lessThanOrEqual" allowBlank="1" showInputMessage="1" showErrorMessage="1" error="This number cannot exceed the total number of stock status observations (column I)." sqref="H283:H284 H294:H295 H286:H287 H290:H292 H297" xr:uid="{C178E8A2-1BF1-4F7C-9302-B3BAA96644FE}">
      <formula1>H283&lt;=I283</formula1>
    </dataValidation>
    <dataValidation type="custom" allowBlank="1" showInputMessage="1" showErrorMessage="1" error="This number must be greater than or equal to the number of stocked out observations (Column H)." sqref="J281:M282 J288:M288 J293:M293 I281:I284 H281:H282 I286:I288 H288 I290:I295 H293 H298:H299 I297:I299 J298:M299" xr:uid="{1F8B7716-7E58-4DFC-B997-59B9AB2053A1}">
      <formula1>H281&gt;=G281</formula1>
    </dataValidation>
    <dataValidation type="custom" allowBlank="1" showInputMessage="1" showErrorMessage="1" error="This number must be less than or equal to the total number of SDPs reporting (stock observations) (Column L)." sqref="K294:K295 K283:K284 K286:K287 K290:K292 K297" xr:uid="{E7FFF41F-CED7-4F03-9324-38E6435F0B9E}">
      <formula1>K283&lt;=L283</formula1>
    </dataValidation>
    <dataValidation type="custom" allowBlank="1" showInputMessage="1" showErrorMessage="1" error="This number must be greater than or equal to the total number of stocked out obversations (Column K)." sqref="L283" xr:uid="{B25E3C66-12E4-4B03-909A-0A1AB7E6F0A9}">
      <formula1>L283&gt;=K283</formula1>
    </dataValidation>
    <dataValidation type="list" allowBlank="1" showInputMessage="1" showErrorMessage="1" sqref="J26" xr:uid="{37100FA8-F69A-4DCE-A3B9-26D8D92B5593}">
      <formula1>"2017,2018,2019,2020,2021, 2022, 2023"</formula1>
    </dataValidation>
    <dataValidation type="list" allowBlank="1" showInputMessage="1" showErrorMessage="1" sqref="H386:I386" xr:uid="{0D62E45E-4320-4328-8AFB-5C076043B11D}">
      <formula1>"High Impact, Medium Impact, Low Impact, No Impact, Unknown"</formula1>
    </dataValidation>
    <dataValidation type="list" allowBlank="1" showInputMessage="1" showErrorMessage="1" sqref="H385:I385" xr:uid="{6AA79203-64F8-411F-8498-749DF7393D9D}">
      <formula1>"All or most of the budget line shifted to COVID response, Some of the budget shifted,None of the budget shifted (i.e. no Impact), unknown, not applicable"</formula1>
    </dataValidation>
    <dataValidation type="custom" allowBlank="1" showInputMessage="1" showErrorMessage="1" error="This number must be greater than or equal to the total number of stocked out observations (Column K)." sqref="L294:L295 L284 L286:L287 L290:L292 L297" xr:uid="{CA46C404-B3FD-45E5-AF1D-012C9358E711}">
      <formula1>L284&gt;=K284</formula1>
    </dataValidation>
    <dataValidation allowBlank="1" showInputMessage="1" showErrorMessage="1" error="Enter a numeric value here only (in USD)." sqref="G38" xr:uid="{769F54FF-DE76-43DE-8ADF-D5270062A7BE}"/>
    <dataValidation type="list" allowBlank="1" showInputMessage="1" showErrorMessage="1" sqref="H29:J29" xr:uid="{FB166BA1-5BB9-4804-9CD8-F4EF17AD84E3}">
      <formula1>"Government - Central Level, Government - Subnational Level, US Government (USG), UNFPA, Other Donors, Other, Don't Know"</formula1>
    </dataValidation>
    <dataValidation type="list" allowBlank="1" showInputMessage="1" showErrorMessage="1" sqref="H26" xr:uid="{E6C0881C-E04E-42FC-A019-BD9EEC8DEF61}">
      <formula1>"2017,2018,2019,2020,2021,2022,2023"</formula1>
    </dataValidation>
    <dataValidation type="list" allowBlank="1" showInputMessage="1" showErrorMessage="1" sqref="F258" xr:uid="{679734A7-A200-4A74-B505-BCC739693BB1}">
      <formula1>"Yes, No, Don't know, Not Applicable"</formula1>
    </dataValidation>
    <dataValidation type="list" allowBlank="1" showInputMessage="1" showErrorMessage="1" sqref="H165 J165:L165" xr:uid="{F32D85AD-83EA-48AC-8E65-B09A81B3F2CB}">
      <formula1>"Community Health Worker (or equivalent), Nurse, Auxiliary Nurse, Auxiliary Nurse Midwife, Clinical Officer, Doctor, Don't know, Not applicable"</formula1>
    </dataValidation>
    <dataValidation type="list" allowBlank="1" showInputMessage="1" showErrorMessage="1" sqref="G151:G164 H155:I164 H151:I153 J151:J164 K151:L153 K155:L164" xr:uid="{71CA338F-C280-4613-B8DC-4229A9D599F8}">
      <formula1>"Community Health Worker (or equivalent),Auxiliary Nurse,Auxiliary Nurse Midwife,Nurse,Clinical Officer,Doctor,Don't know,Not applicable"</formula1>
    </dataValidation>
    <dataValidation type="list" allowBlank="1" showInputMessage="1" showErrorMessage="1" sqref="H308:J308" xr:uid="{5F9B8DB6-FD56-4D41-BDAE-46EDCC1D42A8}">
      <formula1>"Less than 6 months, 6 months to under 1 year, 1 year to 18 months, More than 18 months,Don’t know"</formula1>
    </dataValidation>
    <dataValidation type="list" allowBlank="1" showInputMessage="1" showErrorMessage="1" sqref="H304:J304" xr:uid="{F17233FB-0B0E-45DB-9AFB-AB31168F6135}">
      <formula1>"Yes, No, Don’t know"</formula1>
    </dataValidation>
    <dataValidation type="list" allowBlank="1" showInputMessage="1" showErrorMessage="1" sqref="O6:P18" xr:uid="{8635F6F0-B629-4DA3-9C6B-90A94310AEEA}">
      <formula1>$B$3:$B$5</formula1>
    </dataValidation>
    <dataValidation type="list" allowBlank="1" showInputMessage="1" showErrorMessage="1" sqref="O19:P19" xr:uid="{C73B9A57-2F4E-4CF5-8AB9-9F27C6A09CB2}">
      <formula1>$C$3:$C$5</formula1>
    </dataValidation>
    <dataValidation type="list" allowBlank="1" showInputMessage="1" showErrorMessage="1" sqref="O20:P20" xr:uid="{784CA0A2-7E7E-4F6B-8A3D-90ACB670AAE8}">
      <formula1>$D$3:$D$4</formula1>
    </dataValidation>
    <dataValidation type="list" allowBlank="1" showInputMessage="1" showErrorMessage="1" sqref="O21:P23" xr:uid="{C5399C73-81C4-45C3-BD2F-5BFA8680AE65}">
      <formula1>$E$3:$E$4</formula1>
    </dataValidation>
    <dataValidation type="list" allowBlank="1" showInputMessage="1" showErrorMessage="1" sqref="O25:P26" xr:uid="{4EEFA248-081A-4C5B-8AC1-A487EF96FFB8}">
      <formula1>$F$3:$F$6</formula1>
    </dataValidation>
    <dataValidation type="list" allowBlank="1" showInputMessage="1" showErrorMessage="1" sqref="O31:P32" xr:uid="{6368F5D5-652D-4593-935E-283076CA6413}">
      <formula1>$H$3:$H$4</formula1>
    </dataValidation>
    <dataValidation type="list" allowBlank="1" showInputMessage="1" showErrorMessage="1" sqref="O33:P33" xr:uid="{CD7EB2F2-C929-45C2-AB0C-8A63029314BD}">
      <formula1>$I$3:$I$4</formula1>
    </dataValidation>
    <dataValidation type="list" allowBlank="1" showInputMessage="1" showErrorMessage="1" sqref="O35:P35 O42:P42" xr:uid="{D28032AE-39F4-4C3C-BF47-CE4EA3C17C80}">
      <formula1>$J$3:$J$7</formula1>
    </dataValidation>
    <dataValidation type="list" allowBlank="1" showInputMessage="1" showErrorMessage="1" sqref="P44:P49" xr:uid="{B564D859-C3C4-4908-B5EC-857C4E91BC17}">
      <formula1>$K$3:$K$7</formula1>
    </dataValidation>
    <dataValidation type="list" allowBlank="1" showInputMessage="1" showErrorMessage="1" sqref="O52:P52" xr:uid="{84C7196E-7FDD-4278-ABC4-3B92E5705B7E}">
      <formula1>$L$3:$L$4</formula1>
    </dataValidation>
    <dataValidation type="list" allowBlank="1" showInputMessage="1" showErrorMessage="1" sqref="O53:P53 O54" xr:uid="{712C05D0-A8E3-4879-AF16-53C69903635D}">
      <formula1>$M$3:$M$4</formula1>
    </dataValidation>
    <dataValidation type="list" allowBlank="1" showInputMessage="1" showErrorMessage="1" sqref="P54" xr:uid="{305E2871-FB80-4E4D-B70C-29DFA2BB2BD5}">
      <formula1>$N$3:$N$4</formula1>
    </dataValidation>
    <dataValidation type="list" allowBlank="1" showInputMessage="1" showErrorMessage="1" sqref="O55:P56" xr:uid="{A5AF5C67-766B-425D-9DEB-F5EBD3D06D0D}">
      <formula1>$O$3:$O$4</formula1>
    </dataValidation>
    <dataValidation type="list" allowBlank="1" showInputMessage="1" showErrorMessage="1" sqref="O84:P89" xr:uid="{3D7997CD-3F0F-47E9-869C-E22705F2A02A}">
      <formula1>$Q$3:$Q$6</formula1>
    </dataValidation>
    <dataValidation type="list" allowBlank="1" showInputMessage="1" showErrorMessage="1" sqref="O91:P91" xr:uid="{7756A8F1-E953-4390-8573-5F96245DE086}">
      <formula1>$R$3:$R$8</formula1>
    </dataValidation>
    <dataValidation type="list" allowBlank="1" showInputMessage="1" showErrorMessage="1" sqref="O139:P139" xr:uid="{52FBF475-4383-4152-A9EA-B974D9908FC9}">
      <formula1>$S$3:$S$4</formula1>
    </dataValidation>
    <dataValidation type="list" allowBlank="1" showInputMessage="1" showErrorMessage="1" sqref="O145:P148" xr:uid="{B93B6741-5069-4747-9549-996F01B64EF3}">
      <formula1>$T$3:$T$8</formula1>
    </dataValidation>
    <dataValidation type="list" allowBlank="1" showInputMessage="1" showErrorMessage="1" sqref="O150:P165" xr:uid="{E6CB527D-C034-4956-A04B-F4686EB4652A}">
      <formula1>$U$3:$U$5</formula1>
    </dataValidation>
    <dataValidation type="list" allowBlank="1" showInputMessage="1" showErrorMessage="1" sqref="O167:P178 O191:P202" xr:uid="{D2E6CAB0-3990-4887-9383-8D49A26D3C07}">
      <formula1>$V$3:$V$8</formula1>
    </dataValidation>
    <dataValidation type="list" allowBlank="1" showInputMessage="1" showErrorMessage="1" sqref="O179:P190 O203:P214" xr:uid="{E2A5620A-11CE-4E96-B9C9-7ACD061E0E0F}">
      <formula1>$W$3:$W$6</formula1>
    </dataValidation>
    <dataValidation type="list" allowBlank="1" showInputMessage="1" showErrorMessage="1" sqref="O215:P221" xr:uid="{73F9D4BF-1050-4F29-A236-7AF7F824D058}">
      <formula1>$X$3:$X$4</formula1>
    </dataValidation>
    <dataValidation type="list" allowBlank="1" showInputMessage="1" showErrorMessage="1" sqref="O222:P226" xr:uid="{300CB043-FF57-4371-BA6E-0C9587EC27DA}">
      <formula1>$Y$3:$Y$6</formula1>
    </dataValidation>
    <dataValidation type="list" allowBlank="1" showInputMessage="1" showErrorMessage="1" sqref="O227:P228" xr:uid="{FD9B7537-4422-428D-8734-617167B037EE}">
      <formula1>$Z$3:$Z$5</formula1>
    </dataValidation>
    <dataValidation type="list" allowBlank="1" showInputMessage="1" showErrorMessage="1" sqref="O230:P231" xr:uid="{52DEB008-CFAC-45EB-A731-D78009300F22}">
      <formula1>$AA$3:$AA$4</formula1>
    </dataValidation>
    <dataValidation type="list" allowBlank="1" showInputMessage="1" showErrorMessage="1" sqref="O232:P248" xr:uid="{C603A75F-990A-480E-B249-56C7B7746A13}">
      <formula1>$AB$3:$AB$4</formula1>
    </dataValidation>
    <dataValidation type="list" allowBlank="1" showInputMessage="1" showErrorMessage="1" sqref="O249:P255" xr:uid="{86CE0207-9136-49D3-AA5C-4F842F291BE4}">
      <formula1>$AC$3:$AC$7</formula1>
    </dataValidation>
    <dataValidation type="list" allowBlank="1" showInputMessage="1" showErrorMessage="1" sqref="O256:P256" xr:uid="{FA6FC668-F808-45F4-B327-2761EA5E0724}">
      <formula1>$AD$3:$AD$5</formula1>
    </dataValidation>
    <dataValidation type="list" allowBlank="1" showInputMessage="1" showErrorMessage="1" sqref="O263:P267" xr:uid="{1BD45B88-6170-4B21-AF40-018B7F776383}">
      <formula1>$AF$3:$AF$4</formula1>
    </dataValidation>
    <dataValidation type="list" allowBlank="1" showInputMessage="1" showErrorMessage="1" sqref="O269:P277" xr:uid="{D5073759-530B-4515-9661-089FD883CBD6}">
      <formula1>$AG$3:$AG$4</formula1>
    </dataValidation>
    <dataValidation type="list" allowBlank="1" showInputMessage="1" showErrorMessage="1" sqref="P279" xr:uid="{E30F7712-31AB-44CA-AD5B-16ADE6B1CB11}">
      <formula1>$AH$3:$AH$7</formula1>
    </dataValidation>
    <dataValidation type="list" allowBlank="1" showInputMessage="1" showErrorMessage="1" sqref="P282:P284 O282" xr:uid="{2192DB48-E72B-430C-84E8-FC71E25B7946}">
      <formula1>$AI$3:$AI$8</formula1>
    </dataValidation>
    <dataValidation type="list" allowBlank="1" showInputMessage="1" showErrorMessage="1" sqref="O304:P304" xr:uid="{EDE1F1E0-949D-4E63-8311-EF98560CEE17}">
      <formula1>$AJ$3:$AJ$4</formula1>
    </dataValidation>
    <dataValidation type="list" allowBlank="1" showInputMessage="1" showErrorMessage="1" sqref="O305:P309" xr:uid="{CB9E7843-6C8C-48DA-9177-41BEEB528485}">
      <formula1>$AK$3:$AK$4</formula1>
    </dataValidation>
    <dataValidation type="list" allowBlank="1" showInputMessage="1" showErrorMessage="1" sqref="O314:P315" xr:uid="{FE6D2DDE-821F-4E81-A19B-783260E648BE}">
      <formula1>$AM$3:$AM$4</formula1>
    </dataValidation>
    <dataValidation type="list" allowBlank="1" showInputMessage="1" showErrorMessage="1" sqref="O317:P322" xr:uid="{10DAFA51-6881-472E-93C1-D740804BCEF7}">
      <formula1>$AN$3:$AN$5</formula1>
    </dataValidation>
    <dataValidation type="list" allowBlank="1" showInputMessage="1" showErrorMessage="1" sqref="O324:P372" xr:uid="{A9933A9A-D5B7-47D0-B32C-E2A730663A6A}">
      <formula1>$AO$3:$AO$4</formula1>
    </dataValidation>
    <dataValidation type="list" allowBlank="1" showInputMessage="1" showErrorMessage="1" sqref="O373:P373" xr:uid="{23C9666E-48C9-473A-AAB4-9DC972B21807}">
      <formula1>$AP$3:$AP$4</formula1>
    </dataValidation>
    <dataValidation type="list" allowBlank="1" showInputMessage="1" showErrorMessage="1" sqref="O374:P375" xr:uid="{B7BDBFA2-435D-4746-8F41-96AEF8934DF6}">
      <formula1>$AQ$3:$AQ$5</formula1>
    </dataValidation>
    <dataValidation type="list" allowBlank="1" showInputMessage="1" showErrorMessage="1" sqref="O376:P377" xr:uid="{6ECA33A6-1B05-4EE0-AE09-86765F6BD339}">
      <formula1>$AR$3:$AR$4</formula1>
    </dataValidation>
    <dataValidation type="list" allowBlank="1" showInputMessage="1" showErrorMessage="1" sqref="P27:P30" xr:uid="{D0AB7113-8FAF-466A-9722-0502298CC824}">
      <formula1>$G$2:$G$6</formula1>
    </dataValidation>
    <dataValidation type="list" allowBlank="1" showInputMessage="1" showErrorMessage="1" sqref="O27:O30" xr:uid="{930129CD-C26C-40DB-B0B5-E5D5D415439A}">
      <formula1>$G$3:$G$6</formula1>
    </dataValidation>
    <dataValidation type="list" allowBlank="1" showInputMessage="1" showErrorMessage="1" sqref="O66:P71 O73:P81" xr:uid="{8A96BAC5-B8B1-4B00-B89A-BEDC8EF4A342}">
      <formula1>$P$3:$P$7</formula1>
    </dataValidation>
    <dataValidation type="list" allowBlank="1" showInputMessage="1" showErrorMessage="1" sqref="O310:P313" xr:uid="{A995609D-FA86-478D-9597-1D4A6685D5A5}">
      <formula1>$AL$3:$AL$5</formula1>
    </dataValidation>
    <dataValidation type="list" allowBlank="1" showInputMessage="1" showErrorMessage="1" sqref="O279" xr:uid="{D4E51308-F372-4DBA-955A-39933164A09C}">
      <formula1>$AH$3:$AH$9</formula1>
    </dataValidation>
    <dataValidation type="list" allowBlank="1" showInputMessage="1" showErrorMessage="1" sqref="O44:O49" xr:uid="{B611AA76-4939-4AA2-8283-1BD014BA53B5}">
      <formula1>$K$3:$K$8</formula1>
    </dataValidation>
    <dataValidation type="list" allowBlank="1" showInputMessage="1" showErrorMessage="1" sqref="H388:I388" xr:uid="{1A86E9C7-CB3E-484C-ADD3-9176106172BD}">
      <formula1>$AX$3:$AX$7</formula1>
    </dataValidation>
    <dataValidation type="list" allowBlank="1" showInputMessage="1" showErrorMessage="1" sqref="O257:P262" xr:uid="{214DFF3B-43FA-4B0D-B39E-AD3A7B7E5C1B}">
      <formula1>$AE$3:$AE$5</formula1>
    </dataValidation>
    <dataValidation type="list" allowBlank="1" showInputMessage="1" showErrorMessage="1" sqref="E3" xr:uid="{7E44521D-8435-4C88-85EF-292638558B3A}">
      <formula1>$A$3:$A$134</formula1>
    </dataValidation>
  </dataValidations>
  <hyperlinks>
    <hyperlink ref="F1:N1" location="'All Country Summary (2023)'!A1" display="Go to summary page" xr:uid="{1F8CC457-928F-452D-B4F9-C89BCB942BA0}"/>
  </hyperlinks>
  <pageMargins left="0.25" right="0.25" top="0.75" bottom="0.75" header="0.3" footer="0.3"/>
  <pageSetup paperSize="17" scale="74" orientation="landscape"/>
  <rowBreaks count="13" manualBreakCount="13">
    <brk id="23" max="16383" man="1"/>
    <brk id="32" max="16383" man="1"/>
    <brk id="50" max="13" man="1"/>
    <brk id="81" max="16383" man="1"/>
    <brk id="148" max="13" man="1"/>
    <brk id="178" max="13" man="1"/>
    <brk id="214" max="13" man="1"/>
    <brk id="248" max="13" man="1"/>
    <brk id="267" max="13" man="1"/>
    <brk id="302" max="13" man="1"/>
    <brk id="315" max="13" man="1"/>
    <brk id="348" max="13" man="1"/>
    <brk id="388" max="13" man="1"/>
  </rowBreaks>
  <colBreaks count="1" manualBreakCount="1">
    <brk id="14" max="1048575"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D21DE-0D49-4563-B373-D7DE86169021}">
  <sheetPr>
    <tabColor rgb="FF99CCFF"/>
  </sheetPr>
  <dimension ref="A1:Q393"/>
  <sheetViews>
    <sheetView showGridLines="0" zoomScale="70" zoomScaleNormal="70" zoomScaleSheetLayoutView="100" workbookViewId="0">
      <selection activeCell="F1" sqref="F1:N1"/>
    </sheetView>
  </sheetViews>
  <sheetFormatPr defaultColWidth="9.140625" defaultRowHeight="14.45"/>
  <cols>
    <col min="1" max="1" width="2.140625" style="172" customWidth="1"/>
    <col min="2" max="2" width="9.140625" style="172"/>
    <col min="3" max="3" width="3.28515625" style="172" customWidth="1"/>
    <col min="4" max="4" width="16.140625" style="172" customWidth="1"/>
    <col min="5" max="5" width="61.42578125" style="172" customWidth="1"/>
    <col min="6" max="6" width="16.5703125" style="172" customWidth="1"/>
    <col min="7" max="7" width="24.42578125" style="172" customWidth="1"/>
    <col min="8" max="8" width="19.42578125" style="172" customWidth="1"/>
    <col min="9" max="9" width="18.7109375" style="172" customWidth="1"/>
    <col min="10" max="10" width="20.7109375" style="172" customWidth="1"/>
    <col min="11" max="11" width="21.5703125" style="172" customWidth="1"/>
    <col min="12" max="12" width="14.85546875" style="172" customWidth="1"/>
    <col min="13" max="13" width="22.5703125" style="172" customWidth="1"/>
    <col min="14" max="14" width="22.85546875" style="172" customWidth="1"/>
    <col min="15" max="15" width="60.28515625" style="172" customWidth="1"/>
    <col min="16" max="16" width="49.28515625" style="172" customWidth="1"/>
    <col min="17" max="16384" width="9.140625" style="172"/>
  </cols>
  <sheetData>
    <row r="1" spans="2:16" ht="62.25" customHeight="1">
      <c r="F1" s="2130" t="s">
        <v>830</v>
      </c>
      <c r="G1" s="2130"/>
      <c r="H1" s="2130"/>
      <c r="I1" s="2130"/>
      <c r="J1" s="2130"/>
      <c r="K1" s="2130"/>
      <c r="L1" s="2130"/>
      <c r="M1" s="2130"/>
      <c r="N1" s="2130"/>
    </row>
    <row r="2" spans="2:16" ht="37.5" customHeight="1">
      <c r="B2" s="408" t="s">
        <v>381</v>
      </c>
      <c r="C2" s="174"/>
      <c r="D2" s="174"/>
      <c r="E2" s="174"/>
      <c r="F2" s="1401"/>
      <c r="G2" s="1401"/>
      <c r="H2" s="169"/>
      <c r="I2" s="169"/>
      <c r="J2" s="169"/>
      <c r="K2" s="170"/>
      <c r="L2" s="170"/>
      <c r="M2" s="170"/>
      <c r="N2" s="171"/>
    </row>
    <row r="3" spans="2:16" ht="26.25" customHeight="1">
      <c r="B3" s="408"/>
      <c r="C3" s="174"/>
      <c r="D3" s="175" t="s">
        <v>382</v>
      </c>
      <c r="E3" s="409" t="s">
        <v>1267</v>
      </c>
      <c r="F3" s="410" t="s">
        <v>383</v>
      </c>
      <c r="G3" s="411"/>
      <c r="H3" s="169"/>
      <c r="I3" s="169"/>
      <c r="J3" s="169"/>
      <c r="K3" s="170"/>
      <c r="L3" s="170"/>
      <c r="M3" s="170"/>
      <c r="N3" s="171"/>
    </row>
    <row r="4" spans="2:16" ht="36" customHeight="1">
      <c r="B4" s="1402" t="s">
        <v>384</v>
      </c>
      <c r="C4" s="1402"/>
      <c r="D4" s="1402"/>
      <c r="E4" s="1402"/>
      <c r="F4" s="1402"/>
      <c r="G4" s="1402"/>
      <c r="H4" s="1402"/>
      <c r="I4" s="1402"/>
      <c r="J4" s="1402"/>
      <c r="K4" s="1402"/>
      <c r="L4" s="1402"/>
      <c r="M4" s="1402"/>
      <c r="N4" s="1402"/>
    </row>
    <row r="5" spans="2:16" ht="23.25" customHeight="1">
      <c r="B5" s="1416" t="s">
        <v>0</v>
      </c>
      <c r="C5" s="1417"/>
      <c r="D5" s="1417"/>
      <c r="E5" s="1417"/>
      <c r="F5" s="1417"/>
      <c r="G5" s="1417"/>
      <c r="H5" s="1417"/>
      <c r="I5" s="1417"/>
      <c r="J5" s="1417"/>
      <c r="K5" s="1417"/>
      <c r="L5" s="1417"/>
      <c r="M5" s="1417"/>
      <c r="N5" s="1417"/>
      <c r="O5" s="1417"/>
      <c r="P5" s="1418"/>
    </row>
    <row r="6" spans="2:16" ht="72" customHeight="1">
      <c r="B6" s="182" t="s">
        <v>390</v>
      </c>
      <c r="C6" s="1419" t="s">
        <v>391</v>
      </c>
      <c r="D6" s="1419"/>
      <c r="E6" s="1419"/>
      <c r="F6" s="1419"/>
      <c r="G6" s="1419"/>
      <c r="H6" s="1420"/>
      <c r="I6" s="183" t="s">
        <v>53</v>
      </c>
      <c r="J6" s="184" t="s">
        <v>392</v>
      </c>
      <c r="K6" s="1421"/>
      <c r="L6" s="1422"/>
      <c r="M6" s="1422"/>
      <c r="N6" s="1423"/>
      <c r="O6" s="1424" t="s">
        <v>1268</v>
      </c>
      <c r="P6" s="1424"/>
    </row>
    <row r="7" spans="2:16" ht="22.5" customHeight="1">
      <c r="B7" s="1427" t="s">
        <v>393</v>
      </c>
      <c r="C7" s="1428"/>
      <c r="D7" s="1428"/>
      <c r="E7" s="1428"/>
      <c r="F7" s="1428"/>
      <c r="G7" s="1428"/>
      <c r="H7" s="1428"/>
      <c r="I7" s="1428"/>
      <c r="J7" s="1428"/>
      <c r="K7" s="1428"/>
      <c r="L7" s="1428"/>
      <c r="M7" s="1428"/>
      <c r="N7" s="1429"/>
      <c r="O7" s="1425"/>
      <c r="P7" s="1425"/>
    </row>
    <row r="8" spans="2:16" ht="21.75" customHeight="1">
      <c r="B8" s="205" t="s">
        <v>394</v>
      </c>
      <c r="C8" s="1414" t="s">
        <v>395</v>
      </c>
      <c r="D8" s="1414"/>
      <c r="E8" s="1415"/>
      <c r="F8" s="1430" t="s">
        <v>1269</v>
      </c>
      <c r="G8" s="1431"/>
      <c r="H8" s="1431"/>
      <c r="I8" s="1431"/>
      <c r="J8" s="1431"/>
      <c r="K8" s="1431"/>
      <c r="L8" s="1431"/>
      <c r="M8" s="1431"/>
      <c r="N8" s="1431"/>
      <c r="O8" s="1425"/>
      <c r="P8" s="1425"/>
    </row>
    <row r="9" spans="2:16" ht="29.25" customHeight="1">
      <c r="B9" s="191" t="s">
        <v>396</v>
      </c>
      <c r="C9" s="1414" t="s">
        <v>397</v>
      </c>
      <c r="D9" s="1414"/>
      <c r="E9" s="1414"/>
      <c r="F9" s="1414"/>
      <c r="G9" s="1414"/>
      <c r="H9" s="1415"/>
      <c r="I9" s="192" t="s">
        <v>398</v>
      </c>
      <c r="J9" s="193"/>
      <c r="K9" s="193"/>
      <c r="L9" s="193"/>
      <c r="M9" s="193"/>
      <c r="N9" s="194"/>
      <c r="O9" s="1425"/>
      <c r="P9" s="1425"/>
    </row>
    <row r="10" spans="2:16" ht="28.5" customHeight="1">
      <c r="B10" s="195" t="s">
        <v>394</v>
      </c>
      <c r="C10" s="1414" t="s">
        <v>399</v>
      </c>
      <c r="D10" s="1414"/>
      <c r="E10" s="1414"/>
      <c r="F10" s="1414"/>
      <c r="G10" s="1414"/>
      <c r="H10" s="1415"/>
      <c r="I10" s="203" t="s">
        <v>53</v>
      </c>
      <c r="J10" s="1409" t="s">
        <v>400</v>
      </c>
      <c r="K10" s="1410"/>
      <c r="L10" s="1411" t="s">
        <v>1270</v>
      </c>
      <c r="M10" s="1412"/>
      <c r="N10" s="1413"/>
      <c r="O10" s="1425"/>
      <c r="P10" s="1425"/>
    </row>
    <row r="11" spans="2:16" ht="58.5" customHeight="1">
      <c r="B11" s="198" t="s">
        <v>401</v>
      </c>
      <c r="C11" s="1414" t="s">
        <v>402</v>
      </c>
      <c r="D11" s="1414"/>
      <c r="E11" s="1414"/>
      <c r="F11" s="1414"/>
      <c r="G11" s="1414"/>
      <c r="H11" s="1415"/>
      <c r="I11" s="203" t="s">
        <v>53</v>
      </c>
      <c r="J11" s="1409" t="s">
        <v>400</v>
      </c>
      <c r="K11" s="1410"/>
      <c r="L11" s="1411" t="s">
        <v>1271</v>
      </c>
      <c r="M11" s="1412"/>
      <c r="N11" s="1413"/>
      <c r="O11" s="1425"/>
      <c r="P11" s="1425"/>
    </row>
    <row r="12" spans="2:16" ht="28.5" customHeight="1">
      <c r="B12" s="198" t="s">
        <v>403</v>
      </c>
      <c r="C12" s="1414" t="s">
        <v>404</v>
      </c>
      <c r="D12" s="1414"/>
      <c r="E12" s="1414"/>
      <c r="F12" s="1414"/>
      <c r="G12" s="1414"/>
      <c r="H12" s="1415"/>
      <c r="I12" s="203" t="s">
        <v>54</v>
      </c>
      <c r="J12" s="1409" t="s">
        <v>400</v>
      </c>
      <c r="K12" s="1410"/>
      <c r="L12" s="1411"/>
      <c r="M12" s="1412"/>
      <c r="N12" s="1413"/>
      <c r="O12" s="1425"/>
      <c r="P12" s="1425"/>
    </row>
    <row r="13" spans="2:16" ht="28.5" customHeight="1">
      <c r="B13" s="198" t="s">
        <v>405</v>
      </c>
      <c r="C13" s="1414" t="s">
        <v>406</v>
      </c>
      <c r="D13" s="1414"/>
      <c r="E13" s="1414"/>
      <c r="F13" s="1414"/>
      <c r="G13" s="1414"/>
      <c r="H13" s="1415"/>
      <c r="I13" s="203" t="s">
        <v>53</v>
      </c>
      <c r="J13" s="1409" t="s">
        <v>407</v>
      </c>
      <c r="K13" s="1410"/>
      <c r="L13" s="1411" t="s">
        <v>1272</v>
      </c>
      <c r="M13" s="1412"/>
      <c r="N13" s="1413"/>
      <c r="O13" s="1425"/>
      <c r="P13" s="1425"/>
    </row>
    <row r="14" spans="2:16" ht="28.5" customHeight="1">
      <c r="B14" s="198" t="s">
        <v>408</v>
      </c>
      <c r="C14" s="1414" t="s">
        <v>62</v>
      </c>
      <c r="D14" s="1414"/>
      <c r="E14" s="1414"/>
      <c r="F14" s="1414"/>
      <c r="G14" s="1414"/>
      <c r="H14" s="1415"/>
      <c r="I14" s="203" t="s">
        <v>53</v>
      </c>
      <c r="J14" s="1409" t="s">
        <v>409</v>
      </c>
      <c r="K14" s="1410"/>
      <c r="L14" s="1411" t="s">
        <v>854</v>
      </c>
      <c r="M14" s="1412"/>
      <c r="N14" s="1413"/>
      <c r="O14" s="1425"/>
      <c r="P14" s="1425"/>
    </row>
    <row r="15" spans="2:16" ht="28.5" customHeight="1">
      <c r="B15" s="198" t="s">
        <v>410</v>
      </c>
      <c r="C15" s="1414" t="s">
        <v>411</v>
      </c>
      <c r="D15" s="1414"/>
      <c r="E15" s="1414"/>
      <c r="F15" s="1414"/>
      <c r="G15" s="1414"/>
      <c r="H15" s="1415"/>
      <c r="I15" s="203" t="s">
        <v>53</v>
      </c>
      <c r="J15" s="1409" t="s">
        <v>412</v>
      </c>
      <c r="K15" s="1410"/>
      <c r="L15" s="1411" t="s">
        <v>1273</v>
      </c>
      <c r="M15" s="1412"/>
      <c r="N15" s="1413"/>
      <c r="O15" s="1425"/>
      <c r="P15" s="1425"/>
    </row>
    <row r="16" spans="2:16" ht="26.25" customHeight="1">
      <c r="B16" s="198" t="s">
        <v>413</v>
      </c>
      <c r="C16" s="1414" t="s">
        <v>414</v>
      </c>
      <c r="D16" s="1414"/>
      <c r="E16" s="1414"/>
      <c r="F16" s="1414"/>
      <c r="G16" s="1414"/>
      <c r="H16" s="1415"/>
      <c r="I16" s="203" t="s">
        <v>53</v>
      </c>
      <c r="J16" s="1409" t="s">
        <v>415</v>
      </c>
      <c r="K16" s="1410"/>
      <c r="L16" s="1411" t="s">
        <v>1274</v>
      </c>
      <c r="M16" s="1412"/>
      <c r="N16" s="1413"/>
      <c r="O16" s="1425"/>
      <c r="P16" s="1425"/>
    </row>
    <row r="17" spans="2:16" ht="30.75" customHeight="1">
      <c r="B17" s="198" t="s">
        <v>416</v>
      </c>
      <c r="C17" s="1414" t="s">
        <v>417</v>
      </c>
      <c r="D17" s="1414"/>
      <c r="E17" s="1414"/>
      <c r="F17" s="1414"/>
      <c r="G17" s="1414"/>
      <c r="H17" s="1415"/>
      <c r="I17" s="203" t="s">
        <v>67</v>
      </c>
      <c r="J17" s="1409" t="s">
        <v>415</v>
      </c>
      <c r="K17" s="1410"/>
      <c r="L17" s="1411"/>
      <c r="M17" s="1412"/>
      <c r="N17" s="1413"/>
      <c r="O17" s="1425"/>
      <c r="P17" s="1425"/>
    </row>
    <row r="18" spans="2:16" ht="30" customHeight="1">
      <c r="B18" s="198" t="s">
        <v>418</v>
      </c>
      <c r="C18" s="1414" t="s">
        <v>419</v>
      </c>
      <c r="D18" s="1414"/>
      <c r="E18" s="1414"/>
      <c r="F18" s="1414"/>
      <c r="G18" s="1414"/>
      <c r="H18" s="1415"/>
      <c r="I18" s="203" t="s">
        <v>53</v>
      </c>
      <c r="J18" s="1409" t="s">
        <v>415</v>
      </c>
      <c r="K18" s="1410"/>
      <c r="L18" s="1411" t="s">
        <v>1275</v>
      </c>
      <c r="M18" s="1412"/>
      <c r="N18" s="1413"/>
      <c r="O18" s="1426"/>
      <c r="P18" s="1426"/>
    </row>
    <row r="19" spans="2:16" ht="67.5" customHeight="1">
      <c r="B19" s="191" t="s">
        <v>420</v>
      </c>
      <c r="C19" s="1414" t="s">
        <v>421</v>
      </c>
      <c r="D19" s="1414"/>
      <c r="E19" s="1414"/>
      <c r="F19" s="1414"/>
      <c r="G19" s="1414"/>
      <c r="H19" s="1414"/>
      <c r="I19" s="203" t="s">
        <v>53</v>
      </c>
      <c r="J19" s="1432" t="s">
        <v>422</v>
      </c>
      <c r="K19" s="2025" t="s">
        <v>1276</v>
      </c>
      <c r="L19" s="2026"/>
      <c r="M19" s="2026"/>
      <c r="N19" s="2027"/>
      <c r="O19" s="201" t="s">
        <v>1277</v>
      </c>
      <c r="P19" s="202"/>
    </row>
    <row r="20" spans="2:16" ht="67.5" customHeight="1">
      <c r="B20" s="191" t="s">
        <v>423</v>
      </c>
      <c r="C20" s="1414" t="s">
        <v>424</v>
      </c>
      <c r="D20" s="1414"/>
      <c r="E20" s="1414"/>
      <c r="F20" s="1414"/>
      <c r="G20" s="1414"/>
      <c r="H20" s="1414"/>
      <c r="I20" s="203" t="s">
        <v>53</v>
      </c>
      <c r="J20" s="1433"/>
      <c r="K20" s="2037"/>
      <c r="L20" s="2038"/>
      <c r="M20" s="2038"/>
      <c r="N20" s="2039"/>
      <c r="O20" s="201" t="s">
        <v>1278</v>
      </c>
      <c r="P20" s="202"/>
    </row>
    <row r="21" spans="2:16" ht="67.5" customHeight="1">
      <c r="B21" s="191" t="s">
        <v>425</v>
      </c>
      <c r="C21" s="1414" t="s">
        <v>426</v>
      </c>
      <c r="D21" s="1414"/>
      <c r="E21" s="1414"/>
      <c r="F21" s="1414"/>
      <c r="G21" s="1414"/>
      <c r="H21" s="1414"/>
      <c r="I21" s="203" t="s">
        <v>76</v>
      </c>
      <c r="J21" s="1433"/>
      <c r="K21" s="2037"/>
      <c r="L21" s="2038"/>
      <c r="M21" s="2038"/>
      <c r="N21" s="2039"/>
      <c r="O21" s="1443" t="s">
        <v>1279</v>
      </c>
      <c r="P21" s="1443"/>
    </row>
    <row r="22" spans="2:16" ht="67.5" customHeight="1">
      <c r="B22" s="191" t="s">
        <v>427</v>
      </c>
      <c r="C22" s="1414" t="s">
        <v>428</v>
      </c>
      <c r="D22" s="1414"/>
      <c r="E22" s="1414"/>
      <c r="F22" s="1414"/>
      <c r="G22" s="1414"/>
      <c r="H22" s="1414"/>
      <c r="I22" s="203" t="s">
        <v>54</v>
      </c>
      <c r="J22" s="1433"/>
      <c r="K22" s="2037"/>
      <c r="L22" s="2038"/>
      <c r="M22" s="2038"/>
      <c r="N22" s="2039"/>
      <c r="O22" s="1425"/>
      <c r="P22" s="1425"/>
    </row>
    <row r="23" spans="2:16" ht="67.5" customHeight="1">
      <c r="B23" s="205" t="s">
        <v>394</v>
      </c>
      <c r="C23" s="1445" t="s">
        <v>429</v>
      </c>
      <c r="D23" s="1445"/>
      <c r="E23" s="1445"/>
      <c r="F23" s="1445"/>
      <c r="G23" s="1445"/>
      <c r="H23" s="1445"/>
      <c r="I23" s="203" t="s">
        <v>57</v>
      </c>
      <c r="J23" s="1433"/>
      <c r="K23" s="2124"/>
      <c r="L23" s="2125"/>
      <c r="M23" s="2125"/>
      <c r="N23" s="2126"/>
      <c r="O23" s="1444"/>
      <c r="P23" s="1444"/>
    </row>
    <row r="24" spans="2:16" ht="24.75" customHeight="1">
      <c r="B24" s="1416" t="s">
        <v>1</v>
      </c>
      <c r="C24" s="1417"/>
      <c r="D24" s="1417"/>
      <c r="E24" s="1417"/>
      <c r="F24" s="1417"/>
      <c r="G24" s="1417"/>
      <c r="H24" s="1417"/>
      <c r="I24" s="1417"/>
      <c r="J24" s="1417"/>
      <c r="K24" s="1417"/>
      <c r="L24" s="1417"/>
      <c r="M24" s="1417"/>
      <c r="N24" s="1417"/>
      <c r="O24" s="1417"/>
      <c r="P24" s="1418"/>
    </row>
    <row r="25" spans="2:16" ht="46.5" customHeight="1">
      <c r="B25" s="1446" t="s">
        <v>430</v>
      </c>
      <c r="C25" s="1448" t="s">
        <v>431</v>
      </c>
      <c r="D25" s="1448"/>
      <c r="E25" s="1448"/>
      <c r="F25" s="1449"/>
      <c r="G25" s="216" t="s">
        <v>432</v>
      </c>
      <c r="H25" s="209" t="s">
        <v>1280</v>
      </c>
      <c r="I25" s="412" t="s">
        <v>433</v>
      </c>
      <c r="J25" s="399" t="s">
        <v>1281</v>
      </c>
      <c r="K25" s="1452" t="s">
        <v>434</v>
      </c>
      <c r="L25" s="2162" t="s">
        <v>1282</v>
      </c>
      <c r="M25" s="1456"/>
      <c r="N25" s="1457"/>
      <c r="O25" s="212" t="s">
        <v>1283</v>
      </c>
      <c r="P25" s="212"/>
    </row>
    <row r="26" spans="2:16" ht="54.75" customHeight="1">
      <c r="B26" s="1447"/>
      <c r="C26" s="1450"/>
      <c r="D26" s="1450"/>
      <c r="E26" s="1450"/>
      <c r="F26" s="1451"/>
      <c r="G26" s="216" t="s">
        <v>435</v>
      </c>
      <c r="H26" s="217">
        <v>2022</v>
      </c>
      <c r="I26" s="412" t="s">
        <v>436</v>
      </c>
      <c r="J26" s="217">
        <v>2023</v>
      </c>
      <c r="K26" s="1453"/>
      <c r="L26" s="1458"/>
      <c r="M26" s="1459"/>
      <c r="N26" s="1460"/>
      <c r="O26" s="187" t="s">
        <v>1283</v>
      </c>
      <c r="P26" s="187"/>
    </row>
    <row r="27" spans="2:16" ht="75" customHeight="1">
      <c r="B27" s="191" t="s">
        <v>437</v>
      </c>
      <c r="C27" s="2163" t="s">
        <v>1284</v>
      </c>
      <c r="D27" s="1464"/>
      <c r="E27" s="1464"/>
      <c r="F27" s="1464"/>
      <c r="G27" s="1464"/>
      <c r="H27" s="1464"/>
      <c r="I27" s="1465"/>
      <c r="J27" s="466">
        <v>20006381</v>
      </c>
      <c r="K27" s="1453"/>
      <c r="L27" s="1458"/>
      <c r="M27" s="1459"/>
      <c r="N27" s="1460"/>
      <c r="O27" s="1443" t="s">
        <v>1285</v>
      </c>
      <c r="P27" s="1443"/>
    </row>
    <row r="28" spans="2:16" ht="32.25" customHeight="1">
      <c r="B28" s="224"/>
      <c r="C28" s="225" t="s">
        <v>394</v>
      </c>
      <c r="D28" s="1414" t="s">
        <v>439</v>
      </c>
      <c r="E28" s="1414"/>
      <c r="F28" s="1414"/>
      <c r="G28" s="1414"/>
      <c r="H28" s="1414"/>
      <c r="I28" s="1415"/>
      <c r="J28" s="467">
        <v>3026750</v>
      </c>
      <c r="K28" s="1453"/>
      <c r="L28" s="1458"/>
      <c r="M28" s="1459"/>
      <c r="N28" s="1460"/>
      <c r="O28" s="1425"/>
      <c r="P28" s="1425"/>
    </row>
    <row r="29" spans="2:16" ht="32.25" customHeight="1">
      <c r="B29" s="227" t="s">
        <v>440</v>
      </c>
      <c r="C29" s="1414" t="s">
        <v>441</v>
      </c>
      <c r="D29" s="1414"/>
      <c r="E29" s="1414"/>
      <c r="F29" s="1414"/>
      <c r="G29" s="1415"/>
      <c r="H29" s="1476" t="s">
        <v>1286</v>
      </c>
      <c r="I29" s="1477"/>
      <c r="J29" s="1478"/>
      <c r="K29" s="1453"/>
      <c r="L29" s="1458"/>
      <c r="M29" s="1459"/>
      <c r="N29" s="1460"/>
      <c r="O29" s="1426"/>
      <c r="P29" s="1426"/>
    </row>
    <row r="30" spans="2:16" ht="26.25" customHeight="1">
      <c r="B30" s="227"/>
      <c r="C30" s="1469" t="s">
        <v>442</v>
      </c>
      <c r="D30" s="1469"/>
      <c r="E30" s="1469"/>
      <c r="F30" s="1469"/>
      <c r="G30" s="1470"/>
      <c r="H30" s="1466" t="s">
        <v>1287</v>
      </c>
      <c r="I30" s="1467"/>
      <c r="J30" s="1468"/>
      <c r="K30" s="1453"/>
      <c r="L30" s="1458"/>
      <c r="M30" s="1459"/>
      <c r="N30" s="1460"/>
      <c r="O30" s="199"/>
      <c r="P30" s="213"/>
    </row>
    <row r="31" spans="2:16" ht="29.25" customHeight="1">
      <c r="B31" s="198"/>
      <c r="C31" s="1414" t="s">
        <v>443</v>
      </c>
      <c r="D31" s="1414"/>
      <c r="E31" s="1414"/>
      <c r="F31" s="1414"/>
      <c r="G31" s="1415"/>
      <c r="H31" s="1466" t="s">
        <v>307</v>
      </c>
      <c r="I31" s="1467"/>
      <c r="J31" s="1468"/>
      <c r="K31" s="1453"/>
      <c r="L31" s="1458"/>
      <c r="M31" s="1459"/>
      <c r="N31" s="1460"/>
      <c r="O31" s="202" t="s">
        <v>1288</v>
      </c>
      <c r="P31" s="414"/>
    </row>
    <row r="32" spans="2:16" ht="27" customHeight="1">
      <c r="B32" s="198"/>
      <c r="C32" s="1469" t="s">
        <v>442</v>
      </c>
      <c r="D32" s="1469"/>
      <c r="E32" s="1469"/>
      <c r="F32" s="1469"/>
      <c r="G32" s="1470"/>
      <c r="H32" s="1471" t="s">
        <v>1287</v>
      </c>
      <c r="I32" s="1471"/>
      <c r="J32" s="1471"/>
      <c r="K32" s="1454"/>
      <c r="L32" s="1461"/>
      <c r="M32" s="1462"/>
      <c r="N32" s="1463"/>
      <c r="O32" s="204"/>
      <c r="P32" s="337"/>
    </row>
    <row r="33" spans="2:17" ht="59.25" customHeight="1">
      <c r="B33" s="229" t="s">
        <v>444</v>
      </c>
      <c r="C33" s="1472" t="s">
        <v>445</v>
      </c>
      <c r="D33" s="1472"/>
      <c r="E33" s="1472"/>
      <c r="F33" s="1472"/>
      <c r="G33" s="1472"/>
      <c r="H33" s="1472"/>
      <c r="I33" s="1472"/>
      <c r="J33" s="415" t="s">
        <v>53</v>
      </c>
      <c r="K33" s="235" t="s">
        <v>446</v>
      </c>
      <c r="L33" s="1473" t="s">
        <v>1289</v>
      </c>
      <c r="M33" s="1474"/>
      <c r="N33" s="1475"/>
      <c r="O33" s="232" t="s">
        <v>1290</v>
      </c>
      <c r="P33" s="232"/>
    </row>
    <row r="34" spans="2:17" ht="46.5" customHeight="1">
      <c r="B34" s="1490" t="s">
        <v>447</v>
      </c>
      <c r="C34" s="1491"/>
      <c r="D34" s="1491"/>
      <c r="E34" s="1491"/>
      <c r="F34" s="1491"/>
      <c r="G34" s="1491"/>
      <c r="H34" s="1491"/>
      <c r="I34" s="1491"/>
      <c r="J34" s="1491"/>
      <c r="K34" s="1491"/>
      <c r="L34" s="1491"/>
      <c r="M34" s="1491"/>
      <c r="N34" s="1491"/>
      <c r="O34" s="1491"/>
      <c r="P34" s="1492"/>
    </row>
    <row r="35" spans="2:17" ht="92.25" customHeight="1">
      <c r="B35" s="233" t="s">
        <v>448</v>
      </c>
      <c r="C35" s="1472" t="s">
        <v>449</v>
      </c>
      <c r="D35" s="1472"/>
      <c r="E35" s="1472"/>
      <c r="F35" s="1472"/>
      <c r="G35" s="1472"/>
      <c r="H35" s="1472"/>
      <c r="I35" s="1472"/>
      <c r="J35" s="415" t="s">
        <v>53</v>
      </c>
      <c r="K35" s="231" t="s">
        <v>446</v>
      </c>
      <c r="L35" s="1493" t="s">
        <v>1291</v>
      </c>
      <c r="M35" s="1494"/>
      <c r="N35" s="1495"/>
      <c r="O35" s="416" t="s">
        <v>1292</v>
      </c>
      <c r="P35" s="187"/>
    </row>
    <row r="36" spans="2:17" ht="30.75" customHeight="1">
      <c r="B36" s="1490" t="s">
        <v>450</v>
      </c>
      <c r="C36" s="1496"/>
      <c r="D36" s="1496"/>
      <c r="E36" s="1496"/>
      <c r="F36" s="1496"/>
      <c r="G36" s="1496"/>
      <c r="H36" s="1496"/>
      <c r="I36" s="1496"/>
      <c r="J36" s="1496"/>
      <c r="K36" s="1496"/>
      <c r="L36" s="1496"/>
      <c r="M36" s="1496"/>
      <c r="N36" s="1496"/>
      <c r="O36" s="1496"/>
      <c r="P36" s="1497"/>
    </row>
    <row r="37" spans="2:17" ht="60.75" customHeight="1">
      <c r="B37" s="233" t="s">
        <v>451</v>
      </c>
      <c r="C37" s="1498" t="s">
        <v>452</v>
      </c>
      <c r="D37" s="1498"/>
      <c r="E37" s="1498"/>
      <c r="F37" s="1499"/>
      <c r="G37" s="417" t="s">
        <v>453</v>
      </c>
      <c r="H37" s="418" t="s">
        <v>454</v>
      </c>
      <c r="I37" s="1500" t="s">
        <v>455</v>
      </c>
      <c r="J37" s="1501"/>
      <c r="K37" s="1500" t="s">
        <v>434</v>
      </c>
      <c r="L37" s="1502"/>
      <c r="M37" s="1502"/>
      <c r="N37" s="1503"/>
      <c r="O37" s="1504"/>
      <c r="P37" s="1504"/>
    </row>
    <row r="38" spans="2:17" ht="43.5" customHeight="1">
      <c r="B38" s="198" t="s">
        <v>394</v>
      </c>
      <c r="C38" s="1414" t="s">
        <v>456</v>
      </c>
      <c r="D38" s="1414"/>
      <c r="E38" s="1414"/>
      <c r="F38" s="1415"/>
      <c r="G38" s="240">
        <v>1434952</v>
      </c>
      <c r="H38" s="241" t="s">
        <v>1293</v>
      </c>
      <c r="I38" s="1479" t="s">
        <v>1294</v>
      </c>
      <c r="J38" s="1480"/>
      <c r="K38" s="1481"/>
      <c r="L38" s="1482"/>
      <c r="M38" s="1482"/>
      <c r="N38" s="1483"/>
      <c r="O38" s="1505"/>
      <c r="P38" s="1505"/>
    </row>
    <row r="39" spans="2:17" ht="49.5" customHeight="1">
      <c r="B39" s="198" t="s">
        <v>401</v>
      </c>
      <c r="C39" s="1414" t="s">
        <v>457</v>
      </c>
      <c r="D39" s="1414"/>
      <c r="E39" s="1414"/>
      <c r="F39" s="1415"/>
      <c r="G39" s="240">
        <v>18571429</v>
      </c>
      <c r="H39" s="241" t="s">
        <v>1293</v>
      </c>
      <c r="I39" s="1479" t="s">
        <v>1294</v>
      </c>
      <c r="J39" s="1480"/>
      <c r="K39" s="1481"/>
      <c r="L39" s="1482"/>
      <c r="M39" s="1482"/>
      <c r="N39" s="1483"/>
      <c r="O39" s="1505"/>
      <c r="P39" s="1505"/>
    </row>
    <row r="40" spans="2:17" ht="45" customHeight="1">
      <c r="B40" s="205" t="s">
        <v>403</v>
      </c>
      <c r="C40" s="1484" t="s">
        <v>458</v>
      </c>
      <c r="D40" s="1484"/>
      <c r="E40" s="1484"/>
      <c r="F40" s="1485"/>
      <c r="G40" s="245">
        <f>G38+G39</f>
        <v>20006381</v>
      </c>
      <c r="H40" s="246"/>
      <c r="I40" s="1486"/>
      <c r="J40" s="1487"/>
      <c r="K40" s="1486"/>
      <c r="L40" s="1488"/>
      <c r="M40" s="1488"/>
      <c r="N40" s="1489"/>
      <c r="O40" s="1506"/>
      <c r="P40" s="1506"/>
      <c r="Q40" s="250"/>
    </row>
    <row r="41" spans="2:17" ht="57.75" customHeight="1">
      <c r="B41" s="1507" t="s">
        <v>459</v>
      </c>
      <c r="C41" s="1508"/>
      <c r="D41" s="1508"/>
      <c r="E41" s="1508"/>
      <c r="F41" s="1508"/>
      <c r="G41" s="1508"/>
      <c r="H41" s="1508"/>
      <c r="I41" s="1508"/>
      <c r="J41" s="1508"/>
      <c r="K41" s="1508"/>
      <c r="L41" s="1508"/>
      <c r="M41" s="1508"/>
      <c r="N41" s="1508"/>
      <c r="O41" s="1508"/>
      <c r="P41" s="1509"/>
    </row>
    <row r="42" spans="2:17" ht="108.75" customHeight="1">
      <c r="B42" s="251" t="s">
        <v>460</v>
      </c>
      <c r="C42" s="1445" t="s">
        <v>461</v>
      </c>
      <c r="D42" s="1445"/>
      <c r="E42" s="1445"/>
      <c r="F42" s="1445"/>
      <c r="G42" s="1445"/>
      <c r="H42" s="1445"/>
      <c r="I42" s="234" t="s">
        <v>53</v>
      </c>
      <c r="J42" s="252" t="s">
        <v>446</v>
      </c>
      <c r="K42" s="1510" t="s">
        <v>1295</v>
      </c>
      <c r="L42" s="1511"/>
      <c r="M42" s="1511"/>
      <c r="N42" s="1512"/>
      <c r="O42" s="236" t="s">
        <v>1292</v>
      </c>
      <c r="P42" s="204"/>
    </row>
    <row r="43" spans="2:17" ht="36.75" customHeight="1">
      <c r="B43" s="1490" t="s">
        <v>462</v>
      </c>
      <c r="C43" s="1496"/>
      <c r="D43" s="1496"/>
      <c r="E43" s="1496"/>
      <c r="F43" s="1496"/>
      <c r="G43" s="1496"/>
      <c r="H43" s="1496"/>
      <c r="I43" s="1496"/>
      <c r="J43" s="1496"/>
      <c r="K43" s="1496"/>
      <c r="L43" s="1496"/>
      <c r="M43" s="1496"/>
      <c r="N43" s="1496"/>
      <c r="O43" s="1496"/>
      <c r="P43" s="1497"/>
    </row>
    <row r="44" spans="2:17" ht="61.5" customHeight="1">
      <c r="B44" s="253" t="s">
        <v>463</v>
      </c>
      <c r="C44" s="1513" t="s">
        <v>464</v>
      </c>
      <c r="D44" s="1513"/>
      <c r="E44" s="1514"/>
      <c r="F44" s="238" t="s">
        <v>465</v>
      </c>
      <c r="G44" s="1515" t="s">
        <v>466</v>
      </c>
      <c r="H44" s="1516"/>
      <c r="I44" s="1500" t="s">
        <v>454</v>
      </c>
      <c r="J44" s="1501"/>
      <c r="K44" s="1515" t="s">
        <v>467</v>
      </c>
      <c r="L44" s="1516"/>
      <c r="M44" s="239" t="s">
        <v>468</v>
      </c>
      <c r="N44" s="420" t="s">
        <v>469</v>
      </c>
      <c r="O44" s="1443" t="s">
        <v>1296</v>
      </c>
      <c r="P44" s="1443"/>
    </row>
    <row r="45" spans="2:17" ht="28.5" customHeight="1">
      <c r="B45" s="198" t="s">
        <v>394</v>
      </c>
      <c r="C45" s="1517" t="s">
        <v>470</v>
      </c>
      <c r="D45" s="1517"/>
      <c r="E45" s="1518"/>
      <c r="F45" s="257" t="s">
        <v>53</v>
      </c>
      <c r="G45" s="1519">
        <v>1434952</v>
      </c>
      <c r="H45" s="1520"/>
      <c r="I45" s="1524" t="s">
        <v>1293</v>
      </c>
      <c r="J45" s="1480"/>
      <c r="K45" s="1521">
        <v>426750</v>
      </c>
      <c r="L45" s="1522"/>
      <c r="M45" s="258" t="s">
        <v>202</v>
      </c>
      <c r="N45" s="259" t="s">
        <v>1297</v>
      </c>
      <c r="O45" s="1425"/>
      <c r="P45" s="1425"/>
    </row>
    <row r="46" spans="2:17" ht="31.5" customHeight="1">
      <c r="B46" s="260"/>
      <c r="C46" s="1517" t="s">
        <v>471</v>
      </c>
      <c r="D46" s="1517"/>
      <c r="E46" s="1518"/>
      <c r="F46" s="1430" t="s">
        <v>1298</v>
      </c>
      <c r="G46" s="1431"/>
      <c r="H46" s="1431"/>
      <c r="I46" s="1431"/>
      <c r="J46" s="1431"/>
      <c r="K46" s="1431"/>
      <c r="L46" s="1431"/>
      <c r="M46" s="1431"/>
      <c r="N46" s="1523"/>
      <c r="O46" s="1425"/>
      <c r="P46" s="1425"/>
    </row>
    <row r="47" spans="2:17" ht="65.25" customHeight="1">
      <c r="B47" s="198" t="s">
        <v>401</v>
      </c>
      <c r="C47" s="1517" t="s">
        <v>472</v>
      </c>
      <c r="D47" s="1517"/>
      <c r="E47" s="1518"/>
      <c r="F47" s="203" t="s">
        <v>53</v>
      </c>
      <c r="G47" s="1519">
        <v>18571429</v>
      </c>
      <c r="H47" s="1520"/>
      <c r="I47" s="1479" t="s">
        <v>1293</v>
      </c>
      <c r="J47" s="1480"/>
      <c r="K47" s="1521">
        <v>2600000</v>
      </c>
      <c r="L47" s="1522"/>
      <c r="M47" s="258" t="s">
        <v>202</v>
      </c>
      <c r="N47" s="259" t="s">
        <v>1299</v>
      </c>
      <c r="O47" s="1425"/>
      <c r="P47" s="1425"/>
    </row>
    <row r="48" spans="2:17" ht="35.25" customHeight="1">
      <c r="B48" s="260"/>
      <c r="C48" s="1517" t="s">
        <v>473</v>
      </c>
      <c r="D48" s="1517"/>
      <c r="E48" s="1518"/>
      <c r="F48" s="1430" t="s">
        <v>1300</v>
      </c>
      <c r="G48" s="1431"/>
      <c r="H48" s="1431"/>
      <c r="I48" s="1431"/>
      <c r="J48" s="1431"/>
      <c r="K48" s="1431"/>
      <c r="L48" s="1431"/>
      <c r="M48" s="1431"/>
      <c r="N48" s="1523"/>
      <c r="O48" s="1425"/>
      <c r="P48" s="1425"/>
    </row>
    <row r="49" spans="1:16" ht="44.25" customHeight="1">
      <c r="B49" s="266" t="s">
        <v>403</v>
      </c>
      <c r="C49" s="1525" t="s">
        <v>474</v>
      </c>
      <c r="D49" s="1525"/>
      <c r="E49" s="1526"/>
      <c r="F49" s="267"/>
      <c r="G49" s="1527">
        <f>G45+G47</f>
        <v>20006381</v>
      </c>
      <c r="H49" s="1528"/>
      <c r="I49" s="1486"/>
      <c r="J49" s="1487"/>
      <c r="K49" s="1529">
        <f>K45+K47</f>
        <v>3026750</v>
      </c>
      <c r="L49" s="1530"/>
      <c r="M49" s="268"/>
      <c r="N49" s="269"/>
      <c r="O49" s="1444"/>
      <c r="P49" s="1444"/>
    </row>
    <row r="50" spans="1:16" ht="56.25" customHeight="1">
      <c r="B50" s="1490" t="s">
        <v>475</v>
      </c>
      <c r="C50" s="1491"/>
      <c r="D50" s="1491"/>
      <c r="E50" s="1491"/>
      <c r="F50" s="1491"/>
      <c r="G50" s="1491"/>
      <c r="H50" s="1491"/>
      <c r="I50" s="1491"/>
      <c r="J50" s="1491"/>
      <c r="K50" s="1491"/>
      <c r="L50" s="1491"/>
      <c r="M50" s="1491"/>
      <c r="N50" s="1491"/>
      <c r="O50" s="1491"/>
      <c r="P50" s="1492"/>
    </row>
    <row r="51" spans="1:16" ht="70.5" customHeight="1">
      <c r="B51" s="253" t="s">
        <v>476</v>
      </c>
      <c r="C51" s="1513" t="s">
        <v>477</v>
      </c>
      <c r="D51" s="1450"/>
      <c r="E51" s="1451"/>
      <c r="F51" s="254" t="s">
        <v>478</v>
      </c>
      <c r="G51" s="1531" t="s">
        <v>479</v>
      </c>
      <c r="H51" s="1516"/>
      <c r="I51" s="1500" t="s">
        <v>480</v>
      </c>
      <c r="J51" s="1501"/>
      <c r="K51" s="1515" t="s">
        <v>481</v>
      </c>
      <c r="L51" s="1516"/>
      <c r="M51" s="239" t="s">
        <v>468</v>
      </c>
      <c r="N51" s="302" t="s">
        <v>482</v>
      </c>
      <c r="O51" s="422"/>
      <c r="P51" s="273"/>
    </row>
    <row r="52" spans="1:16" s="274" customFormat="1" ht="51.75" customHeight="1">
      <c r="B52" s="198" t="s">
        <v>394</v>
      </c>
      <c r="C52" s="1414" t="s">
        <v>97</v>
      </c>
      <c r="D52" s="1414"/>
      <c r="E52" s="1415"/>
      <c r="F52" s="257" t="s">
        <v>1301</v>
      </c>
      <c r="G52" s="2160">
        <v>1733645</v>
      </c>
      <c r="H52" s="2161"/>
      <c r="I52" s="2099" t="s">
        <v>1293</v>
      </c>
      <c r="J52" s="2100"/>
      <c r="K52" s="2101">
        <v>852460</v>
      </c>
      <c r="L52" s="2102"/>
      <c r="M52" s="258" t="s">
        <v>1302</v>
      </c>
      <c r="N52" s="468" t="s">
        <v>1303</v>
      </c>
      <c r="O52" s="201" t="s">
        <v>939</v>
      </c>
      <c r="P52" s="202"/>
    </row>
    <row r="53" spans="1:16" s="274" customFormat="1" ht="84.75" customHeight="1">
      <c r="B53" s="198" t="s">
        <v>401</v>
      </c>
      <c r="C53" s="1414" t="s">
        <v>62</v>
      </c>
      <c r="D53" s="1414"/>
      <c r="E53" s="1415"/>
      <c r="F53" s="257" t="s">
        <v>1301</v>
      </c>
      <c r="G53" s="1532">
        <v>147200</v>
      </c>
      <c r="H53" s="1533"/>
      <c r="I53" s="1479" t="s">
        <v>1293</v>
      </c>
      <c r="J53" s="1480"/>
      <c r="K53" s="1521">
        <v>71169</v>
      </c>
      <c r="L53" s="1522"/>
      <c r="M53" s="258" t="s">
        <v>1302</v>
      </c>
      <c r="N53" s="468" t="s">
        <v>1304</v>
      </c>
      <c r="O53" s="201" t="s">
        <v>940</v>
      </c>
      <c r="P53" s="202"/>
    </row>
    <row r="54" spans="1:16" s="274" customFormat="1" ht="32.25" customHeight="1">
      <c r="B54" s="198" t="s">
        <v>403</v>
      </c>
      <c r="C54" s="1414" t="s">
        <v>99</v>
      </c>
      <c r="D54" s="1414"/>
      <c r="E54" s="1415"/>
      <c r="F54" s="257" t="s">
        <v>58</v>
      </c>
      <c r="G54" s="1532"/>
      <c r="H54" s="1533"/>
      <c r="I54" s="1479"/>
      <c r="J54" s="1480"/>
      <c r="K54" s="1521"/>
      <c r="L54" s="1522"/>
      <c r="M54" s="258"/>
      <c r="N54" s="275"/>
      <c r="O54" s="201"/>
      <c r="P54" s="202"/>
    </row>
    <row r="55" spans="1:16" s="274" customFormat="1" ht="32.25" customHeight="1">
      <c r="B55" s="198" t="s">
        <v>405</v>
      </c>
      <c r="C55" s="1414" t="s">
        <v>483</v>
      </c>
      <c r="D55" s="1414"/>
      <c r="E55" s="1415"/>
      <c r="F55" s="257" t="s">
        <v>58</v>
      </c>
      <c r="G55" s="1532"/>
      <c r="H55" s="1533"/>
      <c r="I55" s="1479"/>
      <c r="J55" s="1480"/>
      <c r="K55" s="1521"/>
      <c r="L55" s="1522"/>
      <c r="M55" s="258"/>
      <c r="N55" s="276"/>
      <c r="O55" s="277"/>
      <c r="P55" s="277"/>
    </row>
    <row r="56" spans="1:16" s="274" customFormat="1" ht="32.25" customHeight="1">
      <c r="B56" s="198" t="s">
        <v>408</v>
      </c>
      <c r="C56" s="1414" t="s">
        <v>302</v>
      </c>
      <c r="D56" s="1414"/>
      <c r="E56" s="1415"/>
      <c r="F56" s="257" t="s">
        <v>58</v>
      </c>
      <c r="G56" s="1532"/>
      <c r="H56" s="1533"/>
      <c r="I56" s="1479"/>
      <c r="J56" s="1480"/>
      <c r="K56" s="1521"/>
      <c r="L56" s="1522"/>
      <c r="M56" s="258"/>
      <c r="N56" s="275"/>
      <c r="O56" s="277"/>
      <c r="P56" s="277"/>
    </row>
    <row r="57" spans="1:16" ht="46.5" customHeight="1">
      <c r="B57" s="205" t="s">
        <v>410</v>
      </c>
      <c r="C57" s="1484" t="s">
        <v>484</v>
      </c>
      <c r="D57" s="1484"/>
      <c r="E57" s="1485"/>
      <c r="F57" s="279"/>
      <c r="G57" s="1527">
        <f>G52+G53+G54+G55+G56</f>
        <v>1880845</v>
      </c>
      <c r="H57" s="1528"/>
      <c r="I57" s="1486"/>
      <c r="J57" s="1487"/>
      <c r="K57" s="1529">
        <f>K52+K53+K54+K55+K56</f>
        <v>923629</v>
      </c>
      <c r="L57" s="1530"/>
      <c r="M57" s="268"/>
      <c r="N57" s="269"/>
      <c r="O57" s="423"/>
      <c r="P57" s="423"/>
    </row>
    <row r="58" spans="1:16" ht="54.75" customHeight="1">
      <c r="A58" s="281"/>
      <c r="B58" s="1507" t="s">
        <v>485</v>
      </c>
      <c r="C58" s="1508"/>
      <c r="D58" s="1508"/>
      <c r="E58" s="1508"/>
      <c r="F58" s="1508"/>
      <c r="G58" s="1508"/>
      <c r="H58" s="1508"/>
      <c r="I58" s="1508"/>
      <c r="J58" s="1508"/>
      <c r="K58" s="1508"/>
      <c r="L58" s="1508"/>
      <c r="M58" s="1508"/>
      <c r="N58" s="1508"/>
      <c r="O58" s="424"/>
      <c r="P58" s="425"/>
    </row>
    <row r="59" spans="1:16" ht="62.25" customHeight="1">
      <c r="B59" s="282" t="s">
        <v>486</v>
      </c>
      <c r="C59" s="1543" t="s">
        <v>487</v>
      </c>
      <c r="D59" s="1543"/>
      <c r="E59" s="1543"/>
      <c r="F59" s="1543"/>
      <c r="G59" s="1543"/>
      <c r="H59" s="1543"/>
      <c r="I59" s="1544"/>
      <c r="J59" s="283">
        <f>G49/(G49+G57)</f>
        <v>0.91406654274050081</v>
      </c>
      <c r="K59" s="284" t="s">
        <v>392</v>
      </c>
      <c r="L59" s="1539"/>
      <c r="M59" s="1540"/>
      <c r="N59" s="1541"/>
      <c r="O59" s="1534"/>
      <c r="P59" s="1534"/>
    </row>
    <row r="60" spans="1:16" ht="53.25" customHeight="1">
      <c r="B60" s="286" t="s">
        <v>488</v>
      </c>
      <c r="C60" s="1537" t="s">
        <v>489</v>
      </c>
      <c r="D60" s="1537"/>
      <c r="E60" s="1537"/>
      <c r="F60" s="1537"/>
      <c r="G60" s="1537"/>
      <c r="H60" s="1537"/>
      <c r="I60" s="1538"/>
      <c r="J60" s="283">
        <f>G45/G49</f>
        <v>7.1724716229287042E-2</v>
      </c>
      <c r="K60" s="284" t="s">
        <v>446</v>
      </c>
      <c r="L60" s="1539"/>
      <c r="M60" s="1540"/>
      <c r="N60" s="1541"/>
      <c r="O60" s="1535"/>
      <c r="P60" s="1535"/>
    </row>
    <row r="61" spans="1:16" ht="53.25" customHeight="1">
      <c r="B61" s="286" t="s">
        <v>490</v>
      </c>
      <c r="C61" s="1537" t="s">
        <v>491</v>
      </c>
      <c r="D61" s="1537"/>
      <c r="E61" s="1537"/>
      <c r="F61" s="1537"/>
      <c r="G61" s="1537"/>
      <c r="H61" s="1537"/>
      <c r="I61" s="1538"/>
      <c r="J61" s="288">
        <f>SUM(G49,G57)</f>
        <v>21887226</v>
      </c>
      <c r="K61" s="284" t="s">
        <v>446</v>
      </c>
      <c r="L61" s="1539"/>
      <c r="M61" s="1540"/>
      <c r="N61" s="1541"/>
      <c r="O61" s="1535"/>
      <c r="P61" s="1535"/>
    </row>
    <row r="62" spans="1:16" ht="53.25" customHeight="1">
      <c r="B62" s="286" t="s">
        <v>492</v>
      </c>
      <c r="C62" s="1464" t="s">
        <v>493</v>
      </c>
      <c r="D62" s="1464"/>
      <c r="E62" s="1464"/>
      <c r="F62" s="1464"/>
      <c r="G62" s="1464"/>
      <c r="H62" s="1464"/>
      <c r="I62" s="1465"/>
      <c r="J62" s="283">
        <f>(G49+G57)/J27</f>
        <v>1.0940122553899179</v>
      </c>
      <c r="K62" s="284" t="s">
        <v>392</v>
      </c>
      <c r="L62" s="1539"/>
      <c r="M62" s="1540"/>
      <c r="N62" s="1541"/>
      <c r="O62" s="1535"/>
      <c r="P62" s="1535"/>
    </row>
    <row r="63" spans="1:16" ht="80.25" customHeight="1">
      <c r="B63" s="289" t="s">
        <v>494</v>
      </c>
      <c r="C63" s="1464" t="s">
        <v>495</v>
      </c>
      <c r="D63" s="1464"/>
      <c r="E63" s="1464"/>
      <c r="F63" s="1464"/>
      <c r="G63" s="1464"/>
      <c r="H63" s="1464"/>
      <c r="I63" s="1465"/>
      <c r="J63" s="290">
        <f>(K49+K57)/J28</f>
        <v>1.3051553646650698</v>
      </c>
      <c r="K63" s="284" t="s">
        <v>392</v>
      </c>
      <c r="L63" s="1539"/>
      <c r="M63" s="1540"/>
      <c r="N63" s="1541"/>
      <c r="O63" s="1535"/>
      <c r="P63" s="1535"/>
    </row>
    <row r="64" spans="1:16" ht="53.25" customHeight="1">
      <c r="B64" s="289" t="s">
        <v>496</v>
      </c>
      <c r="C64" s="1537" t="s">
        <v>497</v>
      </c>
      <c r="D64" s="1537"/>
      <c r="E64" s="1537"/>
      <c r="F64" s="1537"/>
      <c r="G64" s="1537"/>
      <c r="H64" s="1537"/>
      <c r="I64" s="1538"/>
      <c r="J64" s="283" t="str">
        <f>IF(J62&lt;0.945,"Funding gap","No funding gap")</f>
        <v>No funding gap</v>
      </c>
      <c r="K64" s="293" t="s">
        <v>446</v>
      </c>
      <c r="L64" s="1539"/>
      <c r="M64" s="1540"/>
      <c r="N64" s="1541"/>
      <c r="O64" s="1535"/>
      <c r="P64" s="1535"/>
    </row>
    <row r="65" spans="2:16" ht="53.25" customHeight="1">
      <c r="B65" s="289" t="s">
        <v>498</v>
      </c>
      <c r="C65" s="1542" t="s">
        <v>499</v>
      </c>
      <c r="D65" s="1542"/>
      <c r="E65" s="1542"/>
      <c r="F65" s="1542"/>
      <c r="G65" s="1542"/>
      <c r="H65" s="1542"/>
      <c r="I65" s="1542"/>
      <c r="J65" s="292">
        <f>G45/J27</f>
        <v>7.1724716229287042E-2</v>
      </c>
      <c r="K65" s="293" t="s">
        <v>446</v>
      </c>
      <c r="L65" s="1539"/>
      <c r="M65" s="1540"/>
      <c r="N65" s="1541"/>
      <c r="O65" s="1536"/>
      <c r="P65" s="1536"/>
    </row>
    <row r="66" spans="2:16" ht="45" customHeight="1">
      <c r="B66" s="191" t="s">
        <v>500</v>
      </c>
      <c r="C66" s="1414" t="s">
        <v>501</v>
      </c>
      <c r="D66" s="1414"/>
      <c r="E66" s="1414"/>
      <c r="F66" s="1414"/>
      <c r="G66" s="1414"/>
      <c r="H66" s="1414"/>
      <c r="I66" s="1414"/>
      <c r="J66" s="1415"/>
      <c r="K66" s="1545" t="s">
        <v>446</v>
      </c>
      <c r="L66" s="1548" t="s">
        <v>1305</v>
      </c>
      <c r="M66" s="1549"/>
      <c r="N66" s="1550"/>
      <c r="O66" s="1443" t="s">
        <v>1306</v>
      </c>
      <c r="P66" s="1443" t="s">
        <v>1307</v>
      </c>
    </row>
    <row r="67" spans="2:16" ht="21" customHeight="1">
      <c r="B67" s="198" t="s">
        <v>394</v>
      </c>
      <c r="C67" s="1557" t="s">
        <v>502</v>
      </c>
      <c r="D67" s="1557"/>
      <c r="E67" s="1557"/>
      <c r="F67" s="1557"/>
      <c r="G67" s="1557"/>
      <c r="H67" s="1557"/>
      <c r="I67" s="1557"/>
      <c r="J67" s="299" t="s">
        <v>53</v>
      </c>
      <c r="K67" s="1546"/>
      <c r="L67" s="1551"/>
      <c r="M67" s="1552"/>
      <c r="N67" s="1553"/>
      <c r="O67" s="1425"/>
      <c r="P67" s="1425"/>
    </row>
    <row r="68" spans="2:16" ht="21" customHeight="1">
      <c r="B68" s="198" t="s">
        <v>401</v>
      </c>
      <c r="C68" s="1557" t="s">
        <v>503</v>
      </c>
      <c r="D68" s="1557"/>
      <c r="E68" s="1557"/>
      <c r="F68" s="1557"/>
      <c r="G68" s="1557"/>
      <c r="H68" s="1557"/>
      <c r="I68" s="1557"/>
      <c r="J68" s="299" t="s">
        <v>54</v>
      </c>
      <c r="K68" s="1546"/>
      <c r="L68" s="1551"/>
      <c r="M68" s="1552"/>
      <c r="N68" s="1553"/>
      <c r="O68" s="1425"/>
      <c r="P68" s="1425"/>
    </row>
    <row r="69" spans="2:16" ht="21" customHeight="1">
      <c r="B69" s="198" t="s">
        <v>403</v>
      </c>
      <c r="C69" s="1557" t="s">
        <v>504</v>
      </c>
      <c r="D69" s="1557"/>
      <c r="E69" s="1557"/>
      <c r="F69" s="1557"/>
      <c r="G69" s="1557"/>
      <c r="H69" s="1557"/>
      <c r="I69" s="1557"/>
      <c r="J69" s="299" t="s">
        <v>54</v>
      </c>
      <c r="K69" s="1546"/>
      <c r="L69" s="1551"/>
      <c r="M69" s="1552"/>
      <c r="N69" s="1553"/>
      <c r="O69" s="1425"/>
      <c r="P69" s="1425"/>
    </row>
    <row r="70" spans="2:16" ht="21" customHeight="1">
      <c r="B70" s="198" t="s">
        <v>405</v>
      </c>
      <c r="C70" s="1557" t="s">
        <v>302</v>
      </c>
      <c r="D70" s="1557"/>
      <c r="E70" s="1557"/>
      <c r="F70" s="1557"/>
      <c r="G70" s="1557"/>
      <c r="H70" s="1557"/>
      <c r="I70" s="1557"/>
      <c r="J70" s="299" t="s">
        <v>54</v>
      </c>
      <c r="K70" s="1546"/>
      <c r="L70" s="1551"/>
      <c r="M70" s="1552"/>
      <c r="N70" s="1553"/>
      <c r="O70" s="1425"/>
      <c r="P70" s="1425"/>
    </row>
    <row r="71" spans="2:16" ht="21" customHeight="1">
      <c r="B71" s="198" t="s">
        <v>408</v>
      </c>
      <c r="C71" s="1558" t="s">
        <v>505</v>
      </c>
      <c r="D71" s="1558"/>
      <c r="E71" s="1558"/>
      <c r="F71" s="1558"/>
      <c r="G71" s="1559"/>
      <c r="H71" s="1560"/>
      <c r="I71" s="1560"/>
      <c r="J71" s="1561"/>
      <c r="K71" s="1547"/>
      <c r="L71" s="1554"/>
      <c r="M71" s="1555"/>
      <c r="N71" s="1556"/>
      <c r="O71" s="1426"/>
      <c r="P71" s="1426"/>
    </row>
    <row r="72" spans="2:16" ht="45" customHeight="1">
      <c r="B72" s="191" t="s">
        <v>506</v>
      </c>
      <c r="C72" s="1414" t="s">
        <v>507</v>
      </c>
      <c r="D72" s="1414"/>
      <c r="E72" s="1414"/>
      <c r="F72" s="1414"/>
      <c r="G72" s="1414"/>
      <c r="H72" s="1414"/>
      <c r="I72" s="1414"/>
      <c r="J72" s="1414"/>
      <c r="K72" s="1414"/>
      <c r="L72" s="1414"/>
      <c r="M72" s="1414"/>
      <c r="N72" s="1562"/>
      <c r="O72" s="291"/>
      <c r="P72" s="297"/>
    </row>
    <row r="73" spans="2:16" ht="20.25" customHeight="1">
      <c r="B73" s="205" t="s">
        <v>418</v>
      </c>
      <c r="C73" s="1558" t="s">
        <v>297</v>
      </c>
      <c r="D73" s="1558"/>
      <c r="E73" s="1558"/>
      <c r="F73" s="1563" t="s">
        <v>53</v>
      </c>
      <c r="G73" s="1564"/>
      <c r="H73" s="1545" t="s">
        <v>446</v>
      </c>
      <c r="I73" s="1565"/>
      <c r="J73" s="1566"/>
      <c r="K73" s="1566"/>
      <c r="L73" s="1566"/>
      <c r="M73" s="1566"/>
      <c r="N73" s="1567"/>
      <c r="O73" s="1443" t="s">
        <v>1306</v>
      </c>
      <c r="P73" s="1443"/>
    </row>
    <row r="74" spans="2:16" ht="20.25" customHeight="1">
      <c r="B74" s="205" t="s">
        <v>508</v>
      </c>
      <c r="C74" s="1558" t="s">
        <v>509</v>
      </c>
      <c r="D74" s="1558"/>
      <c r="E74" s="1558"/>
      <c r="F74" s="1563" t="s">
        <v>54</v>
      </c>
      <c r="G74" s="1564"/>
      <c r="H74" s="1546"/>
      <c r="I74" s="1568"/>
      <c r="J74" s="1569"/>
      <c r="K74" s="1569"/>
      <c r="L74" s="1569"/>
      <c r="M74" s="1569"/>
      <c r="N74" s="1570"/>
      <c r="O74" s="1425"/>
      <c r="P74" s="1425"/>
    </row>
    <row r="75" spans="2:16" ht="20.25" customHeight="1">
      <c r="B75" s="205" t="s">
        <v>510</v>
      </c>
      <c r="C75" s="1558" t="s">
        <v>299</v>
      </c>
      <c r="D75" s="1558"/>
      <c r="E75" s="1558"/>
      <c r="F75" s="1563" t="s">
        <v>54</v>
      </c>
      <c r="G75" s="1564"/>
      <c r="H75" s="1546"/>
      <c r="I75" s="1568"/>
      <c r="J75" s="1569"/>
      <c r="K75" s="1569"/>
      <c r="L75" s="1569"/>
      <c r="M75" s="1569"/>
      <c r="N75" s="1570"/>
      <c r="O75" s="1425"/>
      <c r="P75" s="1425"/>
    </row>
    <row r="76" spans="2:16" ht="49.5" customHeight="1">
      <c r="B76" s="205" t="s">
        <v>401</v>
      </c>
      <c r="C76" s="1464" t="s">
        <v>511</v>
      </c>
      <c r="D76" s="1464"/>
      <c r="E76" s="1464"/>
      <c r="F76" s="1464"/>
      <c r="G76" s="1465"/>
      <c r="H76" s="1546"/>
      <c r="I76" s="1568"/>
      <c r="J76" s="1569"/>
      <c r="K76" s="1569"/>
      <c r="L76" s="1569"/>
      <c r="M76" s="1569"/>
      <c r="N76" s="1570"/>
      <c r="O76" s="1425"/>
      <c r="P76" s="1425"/>
    </row>
    <row r="77" spans="2:16" ht="21" customHeight="1">
      <c r="B77" s="205" t="s">
        <v>418</v>
      </c>
      <c r="C77" s="1558" t="s">
        <v>297</v>
      </c>
      <c r="D77" s="1558"/>
      <c r="E77" s="1410"/>
      <c r="F77" s="1563" t="s">
        <v>53</v>
      </c>
      <c r="G77" s="1564"/>
      <c r="H77" s="1546"/>
      <c r="I77" s="1568"/>
      <c r="J77" s="1569"/>
      <c r="K77" s="1569"/>
      <c r="L77" s="1569"/>
      <c r="M77" s="1569"/>
      <c r="N77" s="1570"/>
      <c r="O77" s="1425"/>
      <c r="P77" s="1425"/>
    </row>
    <row r="78" spans="2:16" ht="21" customHeight="1">
      <c r="B78" s="205" t="s">
        <v>508</v>
      </c>
      <c r="C78" s="1558" t="s">
        <v>509</v>
      </c>
      <c r="D78" s="1558"/>
      <c r="E78" s="1410"/>
      <c r="F78" s="1563" t="s">
        <v>53</v>
      </c>
      <c r="G78" s="1564"/>
      <c r="H78" s="1546"/>
      <c r="I78" s="1568"/>
      <c r="J78" s="1569"/>
      <c r="K78" s="1569"/>
      <c r="L78" s="1569"/>
      <c r="M78" s="1569"/>
      <c r="N78" s="1570"/>
      <c r="O78" s="1425"/>
      <c r="P78" s="1425"/>
    </row>
    <row r="79" spans="2:16" ht="21" customHeight="1">
      <c r="B79" s="205" t="s">
        <v>510</v>
      </c>
      <c r="C79" s="1558" t="s">
        <v>301</v>
      </c>
      <c r="D79" s="1558"/>
      <c r="E79" s="1410"/>
      <c r="F79" s="1563" t="s">
        <v>54</v>
      </c>
      <c r="G79" s="1564"/>
      <c r="H79" s="1546"/>
      <c r="I79" s="1568"/>
      <c r="J79" s="1569"/>
      <c r="K79" s="1569"/>
      <c r="L79" s="1569"/>
      <c r="M79" s="1569"/>
      <c r="N79" s="1570"/>
      <c r="O79" s="1425"/>
      <c r="P79" s="1425"/>
    </row>
    <row r="80" spans="2:16" ht="21" customHeight="1">
      <c r="B80" s="205" t="s">
        <v>512</v>
      </c>
      <c r="C80" s="1558" t="s">
        <v>302</v>
      </c>
      <c r="D80" s="1558"/>
      <c r="E80" s="1410"/>
      <c r="F80" s="1563" t="s">
        <v>54</v>
      </c>
      <c r="G80" s="1564"/>
      <c r="H80" s="1546"/>
      <c r="I80" s="1568"/>
      <c r="J80" s="1569"/>
      <c r="K80" s="1569"/>
      <c r="L80" s="1569"/>
      <c r="M80" s="1569"/>
      <c r="N80" s="1570"/>
      <c r="O80" s="1425"/>
      <c r="P80" s="1425"/>
    </row>
    <row r="81" spans="2:16" ht="21.75" customHeight="1">
      <c r="B81" s="205" t="s">
        <v>513</v>
      </c>
      <c r="C81" s="1558" t="s">
        <v>514</v>
      </c>
      <c r="D81" s="1558"/>
      <c r="E81" s="1410"/>
      <c r="F81" s="1574" t="s">
        <v>238</v>
      </c>
      <c r="G81" s="1575"/>
      <c r="H81" s="1547"/>
      <c r="I81" s="1571"/>
      <c r="J81" s="1572"/>
      <c r="K81" s="1572"/>
      <c r="L81" s="1572"/>
      <c r="M81" s="1572"/>
      <c r="N81" s="1573"/>
      <c r="O81" s="1426"/>
      <c r="P81" s="1426"/>
    </row>
    <row r="82" spans="2:16" ht="51" customHeight="1">
      <c r="B82" s="298" t="s">
        <v>515</v>
      </c>
      <c r="C82" s="1484" t="s">
        <v>516</v>
      </c>
      <c r="D82" s="1484"/>
      <c r="E82" s="1485"/>
      <c r="F82" s="1576" t="s">
        <v>1308</v>
      </c>
      <c r="G82" s="1577"/>
      <c r="H82" s="1577"/>
      <c r="I82" s="1577"/>
      <c r="J82" s="1577"/>
      <c r="K82" s="1577"/>
      <c r="L82" s="1577"/>
      <c r="M82" s="1577"/>
      <c r="N82" s="1577"/>
      <c r="O82" s="1578"/>
      <c r="P82" s="1579"/>
    </row>
    <row r="83" spans="2:16" ht="31.5" customHeight="1">
      <c r="B83" s="1490" t="s">
        <v>517</v>
      </c>
      <c r="C83" s="1491"/>
      <c r="D83" s="1491"/>
      <c r="E83" s="1491"/>
      <c r="F83" s="1491"/>
      <c r="G83" s="1491"/>
      <c r="H83" s="1491"/>
      <c r="I83" s="1491"/>
      <c r="J83" s="1491"/>
      <c r="K83" s="1491"/>
      <c r="L83" s="1491"/>
      <c r="M83" s="1491"/>
      <c r="N83" s="1491"/>
      <c r="O83" s="1491"/>
      <c r="P83" s="1492"/>
    </row>
    <row r="84" spans="2:16" ht="44.25" customHeight="1">
      <c r="B84" s="191" t="s">
        <v>518</v>
      </c>
      <c r="C84" s="1414" t="s">
        <v>519</v>
      </c>
      <c r="D84" s="1414"/>
      <c r="E84" s="1414"/>
      <c r="F84" s="1414"/>
      <c r="G84" s="1415"/>
      <c r="H84" s="299" t="s">
        <v>58</v>
      </c>
      <c r="I84" s="1580" t="s">
        <v>446</v>
      </c>
      <c r="J84" s="1581"/>
      <c r="K84" s="2157" t="s">
        <v>1309</v>
      </c>
      <c r="L84" s="2158"/>
      <c r="M84" s="2158"/>
      <c r="N84" s="2159"/>
      <c r="O84" s="1443" t="s">
        <v>1292</v>
      </c>
      <c r="P84" s="1443"/>
    </row>
    <row r="85" spans="2:16" ht="20.25" customHeight="1">
      <c r="B85" s="1585" t="s">
        <v>520</v>
      </c>
      <c r="C85" s="1586"/>
      <c r="D85" s="1586"/>
      <c r="E85" s="1587"/>
      <c r="F85" s="1500" t="s">
        <v>521</v>
      </c>
      <c r="G85" s="1502"/>
      <c r="H85" s="1501"/>
      <c r="I85" s="1500" t="s">
        <v>522</v>
      </c>
      <c r="J85" s="1502"/>
      <c r="K85" s="1500" t="s">
        <v>434</v>
      </c>
      <c r="L85" s="1502"/>
      <c r="M85" s="1502"/>
      <c r="N85" s="1503"/>
      <c r="O85" s="1425"/>
      <c r="P85" s="1425"/>
    </row>
    <row r="86" spans="2:16" ht="21" customHeight="1">
      <c r="B86" s="1588"/>
      <c r="C86" s="1589"/>
      <c r="D86" s="1589"/>
      <c r="E86" s="1590"/>
      <c r="F86" s="1594"/>
      <c r="G86" s="1595"/>
      <c r="H86" s="1596"/>
      <c r="I86" s="1597"/>
      <c r="J86" s="1598"/>
      <c r="K86" s="1594"/>
      <c r="L86" s="1595"/>
      <c r="M86" s="1595"/>
      <c r="N86" s="1596"/>
      <c r="O86" s="1425"/>
      <c r="P86" s="1425"/>
    </row>
    <row r="87" spans="2:16" ht="21" customHeight="1">
      <c r="B87" s="1588"/>
      <c r="C87" s="1589"/>
      <c r="D87" s="1589"/>
      <c r="E87" s="1590"/>
      <c r="F87" s="1594"/>
      <c r="G87" s="1595"/>
      <c r="H87" s="1596"/>
      <c r="I87" s="1597"/>
      <c r="J87" s="1598"/>
      <c r="K87" s="1594"/>
      <c r="L87" s="1595"/>
      <c r="M87" s="1595"/>
      <c r="N87" s="1596"/>
      <c r="O87" s="1425"/>
      <c r="P87" s="1425"/>
    </row>
    <row r="88" spans="2:16" ht="21" customHeight="1">
      <c r="B88" s="1588"/>
      <c r="C88" s="1589"/>
      <c r="D88" s="1589"/>
      <c r="E88" s="1590"/>
      <c r="F88" s="1594"/>
      <c r="G88" s="1595"/>
      <c r="H88" s="1596"/>
      <c r="I88" s="1597"/>
      <c r="J88" s="1598"/>
      <c r="K88" s="1594"/>
      <c r="L88" s="1595"/>
      <c r="M88" s="1595"/>
      <c r="N88" s="1596"/>
      <c r="O88" s="1425"/>
      <c r="P88" s="1425"/>
    </row>
    <row r="89" spans="2:16" ht="21.75" customHeight="1">
      <c r="B89" s="1591"/>
      <c r="C89" s="1592"/>
      <c r="D89" s="1592"/>
      <c r="E89" s="1593"/>
      <c r="F89" s="1599"/>
      <c r="G89" s="1600"/>
      <c r="H89" s="1601"/>
      <c r="I89" s="1602"/>
      <c r="J89" s="1603"/>
      <c r="K89" s="1604"/>
      <c r="L89" s="1605"/>
      <c r="M89" s="1605"/>
      <c r="N89" s="1606"/>
      <c r="O89" s="1444"/>
      <c r="P89" s="1444"/>
    </row>
    <row r="90" spans="2:16" ht="26.25" customHeight="1">
      <c r="B90" s="1416" t="s">
        <v>2</v>
      </c>
      <c r="C90" s="1417"/>
      <c r="D90" s="1417"/>
      <c r="E90" s="1417"/>
      <c r="F90" s="1417"/>
      <c r="G90" s="1417"/>
      <c r="H90" s="1417"/>
      <c r="I90" s="1417"/>
      <c r="J90" s="1417"/>
      <c r="K90" s="1417"/>
      <c r="L90" s="1417"/>
      <c r="M90" s="1417"/>
      <c r="N90" s="1417"/>
      <c r="O90" s="1417"/>
      <c r="P90" s="1418"/>
    </row>
    <row r="91" spans="2:16" ht="66" customHeight="1">
      <c r="B91" s="303" t="s">
        <v>523</v>
      </c>
      <c r="C91" s="1632" t="s">
        <v>524</v>
      </c>
      <c r="D91" s="1632"/>
      <c r="E91" s="1632"/>
      <c r="F91" s="1632"/>
      <c r="G91" s="1632"/>
      <c r="H91" s="1632"/>
      <c r="I91" s="1632"/>
      <c r="J91" s="1632"/>
      <c r="K91" s="1632"/>
      <c r="L91" s="1632"/>
      <c r="M91" s="1632"/>
      <c r="N91" s="1632"/>
      <c r="O91" s="1424" t="s">
        <v>1279</v>
      </c>
      <c r="P91" s="1424" t="s">
        <v>1279</v>
      </c>
    </row>
    <row r="92" spans="2:16" ht="20.25" customHeight="1">
      <c r="B92" s="1609" t="s">
        <v>525</v>
      </c>
      <c r="C92" s="1610"/>
      <c r="D92" s="1610"/>
      <c r="E92" s="1610"/>
      <c r="F92" s="1611"/>
      <c r="G92" s="1614" t="s">
        <v>526</v>
      </c>
      <c r="H92" s="1614"/>
      <c r="I92" s="2149"/>
      <c r="J92" s="1614"/>
      <c r="K92" s="1614"/>
      <c r="L92" s="1615"/>
      <c r="M92" s="2150"/>
      <c r="N92" s="2150"/>
      <c r="O92" s="1425"/>
      <c r="P92" s="1425"/>
    </row>
    <row r="93" spans="2:16" ht="22.5" customHeight="1">
      <c r="B93" s="2072"/>
      <c r="C93" s="1613"/>
      <c r="D93" s="1613"/>
      <c r="E93" s="1613"/>
      <c r="F93" s="2148"/>
      <c r="G93" s="429" t="s">
        <v>109</v>
      </c>
      <c r="H93" s="429" t="s">
        <v>128</v>
      </c>
      <c r="I93" s="430" t="s">
        <v>527</v>
      </c>
      <c r="J93" s="431" t="s">
        <v>528</v>
      </c>
      <c r="K93" s="2151" t="s">
        <v>434</v>
      </c>
      <c r="L93" s="2152"/>
      <c r="M93" s="2152"/>
      <c r="N93" s="2153"/>
      <c r="O93" s="1425"/>
      <c r="P93" s="1425"/>
    </row>
    <row r="94" spans="2:16" ht="57.75" customHeight="1">
      <c r="B94" s="432" t="s">
        <v>394</v>
      </c>
      <c r="C94" s="2154" t="s">
        <v>529</v>
      </c>
      <c r="D94" s="2155"/>
      <c r="E94" s="2155"/>
      <c r="F94" s="2155"/>
      <c r="G94" s="2155"/>
      <c r="H94" s="2155"/>
      <c r="I94" s="2155"/>
      <c r="J94" s="2156"/>
      <c r="K94" s="1623"/>
      <c r="L94" s="1623"/>
      <c r="M94" s="1623"/>
      <c r="N94" s="1624"/>
      <c r="O94" s="1608"/>
      <c r="P94" s="1425"/>
    </row>
    <row r="95" spans="2:16" ht="23.45" customHeight="1">
      <c r="B95" s="317" t="s">
        <v>530</v>
      </c>
      <c r="C95" s="1630" t="s">
        <v>531</v>
      </c>
      <c r="D95" s="1630"/>
      <c r="E95" s="1630"/>
      <c r="F95" s="1631"/>
      <c r="G95" s="469" t="s">
        <v>53</v>
      </c>
      <c r="H95" s="470" t="s">
        <v>53</v>
      </c>
      <c r="I95" s="471" t="s">
        <v>53</v>
      </c>
      <c r="J95" s="469" t="s">
        <v>53</v>
      </c>
      <c r="K95" s="1625"/>
      <c r="L95" s="1626"/>
      <c r="M95" s="1626"/>
      <c r="N95" s="1627"/>
      <c r="O95" s="1608"/>
      <c r="P95" s="1425"/>
    </row>
    <row r="96" spans="2:16" ht="21.95" customHeight="1">
      <c r="B96" s="434" t="s">
        <v>532</v>
      </c>
      <c r="C96" s="1639" t="s">
        <v>533</v>
      </c>
      <c r="D96" s="1639"/>
      <c r="E96" s="1639"/>
      <c r="F96" s="1640"/>
      <c r="G96" s="448" t="s">
        <v>53</v>
      </c>
      <c r="H96" s="311" t="s">
        <v>53</v>
      </c>
      <c r="I96" s="448" t="s">
        <v>53</v>
      </c>
      <c r="J96" s="311" t="s">
        <v>53</v>
      </c>
      <c r="K96" s="1628"/>
      <c r="L96" s="1628"/>
      <c r="M96" s="1628"/>
      <c r="N96" s="1629"/>
      <c r="O96" s="1608"/>
      <c r="P96" s="1425"/>
    </row>
    <row r="97" spans="2:16" ht="42" customHeight="1">
      <c r="B97" s="436" t="s">
        <v>401</v>
      </c>
      <c r="C97" s="1633" t="s">
        <v>534</v>
      </c>
      <c r="D97" s="1641"/>
      <c r="E97" s="1641"/>
      <c r="F97" s="1641"/>
      <c r="G97" s="1641"/>
      <c r="H97" s="1641"/>
      <c r="I97" s="1641"/>
      <c r="J97" s="1641"/>
      <c r="K97" s="1626"/>
      <c r="L97" s="1626"/>
      <c r="M97" s="1626"/>
      <c r="N97" s="1627"/>
      <c r="O97" s="1425"/>
      <c r="P97" s="1425"/>
    </row>
    <row r="98" spans="2:16" ht="24.75" customHeight="1">
      <c r="B98" s="432" t="s">
        <v>530</v>
      </c>
      <c r="C98" s="1634" t="s">
        <v>531</v>
      </c>
      <c r="D98" s="1634"/>
      <c r="E98" s="1634"/>
      <c r="F98" s="1635"/>
      <c r="G98" s="472" t="s">
        <v>53</v>
      </c>
      <c r="H98" s="442" t="s">
        <v>53</v>
      </c>
      <c r="I98" s="443" t="s">
        <v>53</v>
      </c>
      <c r="J98" s="470" t="s">
        <v>53</v>
      </c>
      <c r="K98" s="1626"/>
      <c r="L98" s="1626"/>
      <c r="M98" s="1626"/>
      <c r="N98" s="1627"/>
      <c r="O98" s="1425"/>
      <c r="P98" s="1425"/>
    </row>
    <row r="99" spans="2:16" ht="23.45" customHeight="1">
      <c r="B99" s="434" t="s">
        <v>532</v>
      </c>
      <c r="C99" s="1636" t="s">
        <v>533</v>
      </c>
      <c r="D99" s="1636"/>
      <c r="E99" s="1636"/>
      <c r="F99" s="1637"/>
      <c r="G99" s="473" t="s">
        <v>53</v>
      </c>
      <c r="H99" s="474" t="s">
        <v>53</v>
      </c>
      <c r="I99" s="473" t="s">
        <v>53</v>
      </c>
      <c r="J99" s="474" t="s">
        <v>53</v>
      </c>
      <c r="K99" s="1628"/>
      <c r="L99" s="1628"/>
      <c r="M99" s="1628"/>
      <c r="N99" s="1629"/>
      <c r="O99" s="1425"/>
      <c r="P99" s="1425"/>
    </row>
    <row r="100" spans="2:16" ht="48" customHeight="1">
      <c r="B100" s="436" t="s">
        <v>535</v>
      </c>
      <c r="C100" s="1638" t="s">
        <v>536</v>
      </c>
      <c r="D100" s="1638"/>
      <c r="E100" s="1638"/>
      <c r="F100" s="1638"/>
      <c r="G100" s="1638"/>
      <c r="H100" s="1638"/>
      <c r="I100" s="1638"/>
      <c r="J100" s="1642"/>
      <c r="K100" s="1623"/>
      <c r="L100" s="1623"/>
      <c r="M100" s="1623"/>
      <c r="N100" s="1624"/>
      <c r="O100" s="1425"/>
      <c r="P100" s="1425"/>
    </row>
    <row r="101" spans="2:16" ht="23.25" customHeight="1">
      <c r="B101" s="432" t="s">
        <v>530</v>
      </c>
      <c r="C101" s="1643" t="s">
        <v>531</v>
      </c>
      <c r="D101" s="1643"/>
      <c r="E101" s="1643"/>
      <c r="F101" s="1644"/>
      <c r="G101" s="475" t="s">
        <v>53</v>
      </c>
      <c r="H101" s="309" t="s">
        <v>53</v>
      </c>
      <c r="I101" s="314" t="s">
        <v>53</v>
      </c>
      <c r="J101" s="309" t="s">
        <v>53</v>
      </c>
      <c r="K101" s="1626"/>
      <c r="L101" s="1626"/>
      <c r="M101" s="1626"/>
      <c r="N101" s="1627"/>
      <c r="O101" s="1425"/>
      <c r="P101" s="1425"/>
    </row>
    <row r="102" spans="2:16" ht="26.25" customHeight="1">
      <c r="B102" s="434" t="s">
        <v>532</v>
      </c>
      <c r="C102" s="1639" t="s">
        <v>533</v>
      </c>
      <c r="D102" s="1639"/>
      <c r="E102" s="1639"/>
      <c r="F102" s="1640"/>
      <c r="G102" s="448" t="s">
        <v>53</v>
      </c>
      <c r="H102" s="311" t="s">
        <v>53</v>
      </c>
      <c r="I102" s="448" t="s">
        <v>53</v>
      </c>
      <c r="J102" s="311" t="s">
        <v>53</v>
      </c>
      <c r="K102" s="1628"/>
      <c r="L102" s="1628"/>
      <c r="M102" s="1628"/>
      <c r="N102" s="1629"/>
      <c r="O102" s="1425"/>
      <c r="P102" s="1425"/>
    </row>
    <row r="103" spans="2:16" ht="38.25" customHeight="1">
      <c r="B103" s="436" t="s">
        <v>537</v>
      </c>
      <c r="C103" s="1632" t="s">
        <v>538</v>
      </c>
      <c r="D103" s="1632"/>
      <c r="E103" s="1632"/>
      <c r="F103" s="1632"/>
      <c r="G103" s="1632"/>
      <c r="H103" s="1632"/>
      <c r="I103" s="1632"/>
      <c r="J103" s="1633"/>
      <c r="K103" s="1623"/>
      <c r="L103" s="1623"/>
      <c r="M103" s="1623"/>
      <c r="N103" s="1624"/>
      <c r="O103" s="1425"/>
      <c r="P103" s="1425"/>
    </row>
    <row r="104" spans="2:16" ht="21.95" customHeight="1">
      <c r="B104" s="432" t="s">
        <v>530</v>
      </c>
      <c r="C104" s="1634" t="s">
        <v>531</v>
      </c>
      <c r="D104" s="1634"/>
      <c r="E104" s="1634"/>
      <c r="F104" s="1635"/>
      <c r="G104" s="472" t="s">
        <v>53</v>
      </c>
      <c r="H104" s="442" t="s">
        <v>53</v>
      </c>
      <c r="I104" s="443" t="s">
        <v>53</v>
      </c>
      <c r="J104" s="442" t="s">
        <v>53</v>
      </c>
      <c r="K104" s="1626"/>
      <c r="L104" s="1626"/>
      <c r="M104" s="1626"/>
      <c r="N104" s="1627"/>
      <c r="O104" s="1425"/>
      <c r="P104" s="1425"/>
    </row>
    <row r="105" spans="2:16" ht="23.25" customHeight="1">
      <c r="B105" s="434" t="s">
        <v>532</v>
      </c>
      <c r="C105" s="1636" t="s">
        <v>533</v>
      </c>
      <c r="D105" s="1636"/>
      <c r="E105" s="1636"/>
      <c r="F105" s="1637"/>
      <c r="G105" s="473" t="s">
        <v>53</v>
      </c>
      <c r="H105" s="474" t="s">
        <v>53</v>
      </c>
      <c r="I105" s="473" t="s">
        <v>53</v>
      </c>
      <c r="J105" s="311" t="s">
        <v>53</v>
      </c>
      <c r="K105" s="1628"/>
      <c r="L105" s="1628"/>
      <c r="M105" s="1628"/>
      <c r="N105" s="1629"/>
      <c r="O105" s="1425"/>
      <c r="P105" s="1425"/>
    </row>
    <row r="106" spans="2:16" ht="30" customHeight="1">
      <c r="B106" s="436" t="s">
        <v>539</v>
      </c>
      <c r="C106" s="1638" t="s">
        <v>540</v>
      </c>
      <c r="D106" s="1638"/>
      <c r="E106" s="1638"/>
      <c r="F106" s="1638"/>
      <c r="G106" s="1638"/>
      <c r="H106" s="1638"/>
      <c r="I106" s="1638"/>
      <c r="J106" s="1633"/>
      <c r="K106" s="1623"/>
      <c r="L106" s="1623"/>
      <c r="M106" s="1623"/>
      <c r="N106" s="1624"/>
      <c r="O106" s="1425"/>
      <c r="P106" s="1425"/>
    </row>
    <row r="107" spans="2:16" ht="24.75" customHeight="1">
      <c r="B107" s="432" t="s">
        <v>530</v>
      </c>
      <c r="C107" s="1634" t="s">
        <v>531</v>
      </c>
      <c r="D107" s="1634"/>
      <c r="E107" s="1634"/>
      <c r="F107" s="1635"/>
      <c r="G107" s="209" t="s">
        <v>53</v>
      </c>
      <c r="H107" s="359" t="s">
        <v>53</v>
      </c>
      <c r="I107" s="352" t="s">
        <v>53</v>
      </c>
      <c r="J107" s="359" t="s">
        <v>53</v>
      </c>
      <c r="K107" s="1626"/>
      <c r="L107" s="1626"/>
      <c r="M107" s="1626"/>
      <c r="N107" s="1627"/>
      <c r="O107" s="1425"/>
      <c r="P107" s="1425"/>
    </row>
    <row r="108" spans="2:16" ht="21.95" customHeight="1">
      <c r="B108" s="434" t="s">
        <v>532</v>
      </c>
      <c r="C108" s="1636" t="s">
        <v>533</v>
      </c>
      <c r="D108" s="1636"/>
      <c r="E108" s="1636"/>
      <c r="F108" s="1637"/>
      <c r="G108" s="341" t="s">
        <v>53</v>
      </c>
      <c r="H108" s="437" t="s">
        <v>53</v>
      </c>
      <c r="I108" s="341" t="s">
        <v>53</v>
      </c>
      <c r="J108" s="435" t="s">
        <v>53</v>
      </c>
      <c r="K108" s="1628"/>
      <c r="L108" s="1628"/>
      <c r="M108" s="1628"/>
      <c r="N108" s="1629"/>
      <c r="O108" s="1425"/>
      <c r="P108" s="1425"/>
    </row>
    <row r="109" spans="2:16" ht="24" customHeight="1">
      <c r="B109" s="436" t="s">
        <v>410</v>
      </c>
      <c r="C109" s="1645" t="s">
        <v>117</v>
      </c>
      <c r="D109" s="1645"/>
      <c r="E109" s="1645"/>
      <c r="F109" s="1645"/>
      <c r="G109" s="1645"/>
      <c r="H109" s="1645"/>
      <c r="I109" s="1645"/>
      <c r="J109" s="2147"/>
      <c r="K109" s="1623"/>
      <c r="L109" s="1623"/>
      <c r="M109" s="1623"/>
      <c r="N109" s="1624"/>
      <c r="O109" s="1425"/>
      <c r="P109" s="1425"/>
    </row>
    <row r="110" spans="2:16" ht="21.95" customHeight="1">
      <c r="B110" s="432" t="s">
        <v>530</v>
      </c>
      <c r="C110" s="1634" t="s">
        <v>531</v>
      </c>
      <c r="D110" s="1634"/>
      <c r="E110" s="1634"/>
      <c r="F110" s="1635"/>
      <c r="G110" s="209" t="s">
        <v>53</v>
      </c>
      <c r="H110" s="359" t="s">
        <v>53</v>
      </c>
      <c r="I110" s="352" t="s">
        <v>53</v>
      </c>
      <c r="J110" s="399" t="s">
        <v>53</v>
      </c>
      <c r="K110" s="1626"/>
      <c r="L110" s="1626"/>
      <c r="M110" s="1626"/>
      <c r="N110" s="1627"/>
      <c r="O110" s="1425"/>
      <c r="P110" s="1425"/>
    </row>
    <row r="111" spans="2:16" ht="21.95" customHeight="1">
      <c r="B111" s="434" t="s">
        <v>532</v>
      </c>
      <c r="C111" s="1636" t="s">
        <v>533</v>
      </c>
      <c r="D111" s="1636"/>
      <c r="E111" s="1636"/>
      <c r="F111" s="1637"/>
      <c r="G111" s="341" t="s">
        <v>53</v>
      </c>
      <c r="H111" s="437" t="s">
        <v>53</v>
      </c>
      <c r="I111" s="341" t="s">
        <v>53</v>
      </c>
      <c r="J111" s="435" t="s">
        <v>53</v>
      </c>
      <c r="K111" s="1628"/>
      <c r="L111" s="1628"/>
      <c r="M111" s="1628"/>
      <c r="N111" s="1629"/>
      <c r="O111" s="1425"/>
      <c r="P111" s="1425"/>
    </row>
    <row r="112" spans="2:16" ht="24" customHeight="1">
      <c r="B112" s="436" t="s">
        <v>413</v>
      </c>
      <c r="C112" s="1645" t="s">
        <v>118</v>
      </c>
      <c r="D112" s="1645"/>
      <c r="E112" s="1645"/>
      <c r="F112" s="1645"/>
      <c r="G112" s="1645"/>
      <c r="H112" s="1645"/>
      <c r="I112" s="1645"/>
      <c r="J112" s="2147"/>
      <c r="K112" s="1647"/>
      <c r="L112" s="1647"/>
      <c r="M112" s="1647"/>
      <c r="N112" s="1648"/>
      <c r="O112" s="1425"/>
      <c r="P112" s="1425"/>
    </row>
    <row r="113" spans="2:16" ht="24.75" customHeight="1">
      <c r="B113" s="432" t="s">
        <v>530</v>
      </c>
      <c r="C113" s="1634" t="s">
        <v>531</v>
      </c>
      <c r="D113" s="1634"/>
      <c r="E113" s="1634"/>
      <c r="F113" s="1635"/>
      <c r="G113" s="209" t="s">
        <v>54</v>
      </c>
      <c r="H113" s="359" t="s">
        <v>54</v>
      </c>
      <c r="I113" s="352" t="s">
        <v>54</v>
      </c>
      <c r="J113" s="399" t="s">
        <v>54</v>
      </c>
      <c r="K113" s="1649"/>
      <c r="L113" s="1649"/>
      <c r="M113" s="1649"/>
      <c r="N113" s="1650"/>
      <c r="O113" s="1425"/>
      <c r="P113" s="1425"/>
    </row>
    <row r="114" spans="2:16" ht="23.25" customHeight="1">
      <c r="B114" s="434" t="s">
        <v>532</v>
      </c>
      <c r="C114" s="1636" t="s">
        <v>533</v>
      </c>
      <c r="D114" s="1636"/>
      <c r="E114" s="1636"/>
      <c r="F114" s="1637"/>
      <c r="G114" s="341" t="s">
        <v>54</v>
      </c>
      <c r="H114" s="437" t="s">
        <v>54</v>
      </c>
      <c r="I114" s="341" t="s">
        <v>54</v>
      </c>
      <c r="J114" s="435" t="s">
        <v>54</v>
      </c>
      <c r="K114" s="1651"/>
      <c r="L114" s="1651"/>
      <c r="M114" s="1651"/>
      <c r="N114" s="1652"/>
      <c r="O114" s="1425"/>
      <c r="P114" s="1425"/>
    </row>
    <row r="115" spans="2:16" ht="24" customHeight="1">
      <c r="B115" s="436" t="s">
        <v>416</v>
      </c>
      <c r="C115" s="1638" t="s">
        <v>541</v>
      </c>
      <c r="D115" s="1638"/>
      <c r="E115" s="1638"/>
      <c r="F115" s="1638"/>
      <c r="G115" s="1638"/>
      <c r="H115" s="1638"/>
      <c r="I115" s="1638"/>
      <c r="J115" s="1633"/>
      <c r="K115" s="1623"/>
      <c r="L115" s="1623"/>
      <c r="M115" s="1623"/>
      <c r="N115" s="1624"/>
      <c r="O115" s="1425"/>
      <c r="P115" s="1425"/>
    </row>
    <row r="116" spans="2:16" ht="24" customHeight="1">
      <c r="B116" s="432" t="s">
        <v>530</v>
      </c>
      <c r="C116" s="1634" t="s">
        <v>531</v>
      </c>
      <c r="D116" s="1634"/>
      <c r="E116" s="1634"/>
      <c r="F116" s="1635"/>
      <c r="G116" s="209" t="s">
        <v>53</v>
      </c>
      <c r="H116" s="359" t="s">
        <v>53</v>
      </c>
      <c r="I116" s="352" t="s">
        <v>53</v>
      </c>
      <c r="J116" s="359" t="s">
        <v>53</v>
      </c>
      <c r="K116" s="1626"/>
      <c r="L116" s="1626"/>
      <c r="M116" s="1626"/>
      <c r="N116" s="1627"/>
      <c r="O116" s="1425"/>
      <c r="P116" s="1425"/>
    </row>
    <row r="117" spans="2:16" ht="24" customHeight="1">
      <c r="B117" s="317" t="s">
        <v>532</v>
      </c>
      <c r="C117" s="1636" t="s">
        <v>542</v>
      </c>
      <c r="D117" s="1636"/>
      <c r="E117" s="1636"/>
      <c r="F117" s="1636"/>
      <c r="G117" s="341" t="s">
        <v>53</v>
      </c>
      <c r="H117" s="437" t="s">
        <v>53</v>
      </c>
      <c r="I117" s="341" t="s">
        <v>53</v>
      </c>
      <c r="J117" s="437" t="s">
        <v>53</v>
      </c>
      <c r="K117" s="1628"/>
      <c r="L117" s="1628"/>
      <c r="M117" s="1628"/>
      <c r="N117" s="1629"/>
      <c r="O117" s="1425"/>
      <c r="P117" s="1425"/>
    </row>
    <row r="118" spans="2:16" ht="24" customHeight="1">
      <c r="B118" s="438" t="s">
        <v>418</v>
      </c>
      <c r="C118" s="1645" t="s">
        <v>1310</v>
      </c>
      <c r="D118" s="1645"/>
      <c r="E118" s="1645"/>
      <c r="F118" s="1645"/>
      <c r="G118" s="1645"/>
      <c r="H118" s="1645"/>
      <c r="I118" s="1645"/>
      <c r="J118" s="2146"/>
      <c r="K118" s="1623"/>
      <c r="L118" s="1623"/>
      <c r="M118" s="1623"/>
      <c r="N118" s="1624"/>
      <c r="O118" s="1425"/>
      <c r="P118" s="1425"/>
    </row>
    <row r="119" spans="2:16" ht="24" customHeight="1">
      <c r="B119" s="432" t="s">
        <v>530</v>
      </c>
      <c r="C119" s="1634" t="s">
        <v>531</v>
      </c>
      <c r="D119" s="1634"/>
      <c r="E119" s="1634"/>
      <c r="F119" s="1635"/>
      <c r="G119" s="209" t="s">
        <v>53</v>
      </c>
      <c r="H119" s="359" t="s">
        <v>53</v>
      </c>
      <c r="I119" s="352" t="s">
        <v>53</v>
      </c>
      <c r="J119" s="359" t="s">
        <v>54</v>
      </c>
      <c r="K119" s="1626"/>
      <c r="L119" s="1626"/>
      <c r="M119" s="1626"/>
      <c r="N119" s="1627"/>
      <c r="O119" s="1425"/>
      <c r="P119" s="1425"/>
    </row>
    <row r="120" spans="2:16" ht="24" customHeight="1">
      <c r="B120" s="434" t="s">
        <v>532</v>
      </c>
      <c r="C120" s="1636" t="s">
        <v>533</v>
      </c>
      <c r="D120" s="1636"/>
      <c r="E120" s="1636"/>
      <c r="F120" s="1637"/>
      <c r="G120" s="341" t="s">
        <v>58</v>
      </c>
      <c r="H120" s="437" t="s">
        <v>53</v>
      </c>
      <c r="I120" s="341" t="s">
        <v>53</v>
      </c>
      <c r="J120" s="437" t="s">
        <v>54</v>
      </c>
      <c r="K120" s="1628"/>
      <c r="L120" s="1628"/>
      <c r="M120" s="1628"/>
      <c r="N120" s="1629"/>
      <c r="O120" s="1425"/>
      <c r="P120" s="1425"/>
    </row>
    <row r="121" spans="2:16" ht="24" customHeight="1">
      <c r="B121" s="436" t="s">
        <v>544</v>
      </c>
      <c r="C121" s="1645" t="s">
        <v>1311</v>
      </c>
      <c r="D121" s="1645"/>
      <c r="E121" s="1645"/>
      <c r="F121" s="1645"/>
      <c r="G121" s="1645"/>
      <c r="H121" s="1645"/>
      <c r="I121" s="1645"/>
      <c r="J121" s="2146"/>
      <c r="K121" s="1623"/>
      <c r="L121" s="1623"/>
      <c r="M121" s="1623"/>
      <c r="N121" s="1624"/>
      <c r="O121" s="1425"/>
      <c r="P121" s="1425"/>
    </row>
    <row r="122" spans="2:16" ht="23.45" customHeight="1">
      <c r="B122" s="432" t="s">
        <v>530</v>
      </c>
      <c r="C122" s="1634" t="s">
        <v>531</v>
      </c>
      <c r="D122" s="1634"/>
      <c r="E122" s="1634"/>
      <c r="F122" s="1635"/>
      <c r="G122" s="209" t="s">
        <v>53</v>
      </c>
      <c r="H122" s="359" t="s">
        <v>53</v>
      </c>
      <c r="I122" s="352" t="s">
        <v>53</v>
      </c>
      <c r="J122" s="359" t="s">
        <v>54</v>
      </c>
      <c r="K122" s="1626"/>
      <c r="L122" s="1626"/>
      <c r="M122" s="1626"/>
      <c r="N122" s="1627"/>
      <c r="O122" s="1425"/>
      <c r="P122" s="1425"/>
    </row>
    <row r="123" spans="2:16" ht="23.45" customHeight="1">
      <c r="B123" s="434" t="s">
        <v>532</v>
      </c>
      <c r="C123" s="1636" t="s">
        <v>542</v>
      </c>
      <c r="D123" s="1636"/>
      <c r="E123" s="1636"/>
      <c r="F123" s="1637"/>
      <c r="G123" s="341" t="s">
        <v>53</v>
      </c>
      <c r="H123" s="437" t="s">
        <v>53</v>
      </c>
      <c r="I123" s="341" t="s">
        <v>53</v>
      </c>
      <c r="J123" s="437" t="s">
        <v>54</v>
      </c>
      <c r="K123" s="1628"/>
      <c r="L123" s="1628"/>
      <c r="M123" s="1628"/>
      <c r="N123" s="1629"/>
      <c r="O123" s="1425"/>
      <c r="P123" s="1425"/>
    </row>
    <row r="124" spans="2:16" ht="21" customHeight="1">
      <c r="B124" s="436" t="s">
        <v>546</v>
      </c>
      <c r="C124" s="1638" t="s">
        <v>547</v>
      </c>
      <c r="D124" s="1638"/>
      <c r="E124" s="1638"/>
      <c r="F124" s="1638"/>
      <c r="G124" s="1638"/>
      <c r="H124" s="1638"/>
      <c r="I124" s="1638"/>
      <c r="J124" s="1642"/>
      <c r="K124" s="1623"/>
      <c r="L124" s="1623"/>
      <c r="M124" s="1623"/>
      <c r="N124" s="1624"/>
      <c r="O124" s="1425"/>
      <c r="P124" s="1425"/>
    </row>
    <row r="125" spans="2:16" ht="30.95" customHeight="1">
      <c r="B125" s="432" t="s">
        <v>530</v>
      </c>
      <c r="C125" s="1634" t="s">
        <v>531</v>
      </c>
      <c r="D125" s="1634"/>
      <c r="E125" s="1634"/>
      <c r="F125" s="1635"/>
      <c r="G125" s="209" t="s">
        <v>58</v>
      </c>
      <c r="H125" s="359" t="s">
        <v>58</v>
      </c>
      <c r="I125" s="352" t="s">
        <v>58</v>
      </c>
      <c r="J125" s="359" t="s">
        <v>58</v>
      </c>
      <c r="K125" s="1626"/>
      <c r="L125" s="1626"/>
      <c r="M125" s="1626"/>
      <c r="N125" s="1627"/>
      <c r="O125" s="1425"/>
      <c r="P125" s="1425"/>
    </row>
    <row r="126" spans="2:16" ht="30.75" customHeight="1">
      <c r="B126" s="317" t="s">
        <v>532</v>
      </c>
      <c r="C126" s="1636" t="s">
        <v>533</v>
      </c>
      <c r="D126" s="1636"/>
      <c r="E126" s="1636"/>
      <c r="F126" s="1636"/>
      <c r="G126" s="341" t="s">
        <v>58</v>
      </c>
      <c r="H126" s="437" t="s">
        <v>58</v>
      </c>
      <c r="I126" s="341" t="s">
        <v>58</v>
      </c>
      <c r="J126" s="437" t="s">
        <v>58</v>
      </c>
      <c r="K126" s="1628"/>
      <c r="L126" s="1628"/>
      <c r="M126" s="1628"/>
      <c r="N126" s="1629"/>
      <c r="O126" s="1425"/>
      <c r="P126" s="1425"/>
    </row>
    <row r="127" spans="2:16" ht="29.25" customHeight="1">
      <c r="B127" s="438" t="s">
        <v>548</v>
      </c>
      <c r="C127" s="1638" t="s">
        <v>549</v>
      </c>
      <c r="D127" s="1638"/>
      <c r="E127" s="1638"/>
      <c r="F127" s="1638"/>
      <c r="G127" s="1638"/>
      <c r="H127" s="1638"/>
      <c r="I127" s="1638"/>
      <c r="J127" s="1642"/>
      <c r="K127" s="1623"/>
      <c r="L127" s="1623"/>
      <c r="M127" s="1623"/>
      <c r="N127" s="1624"/>
      <c r="O127" s="1425"/>
      <c r="P127" s="1425"/>
    </row>
    <row r="128" spans="2:16" ht="26.25" customHeight="1">
      <c r="B128" s="432" t="s">
        <v>530</v>
      </c>
      <c r="C128" s="1634" t="s">
        <v>531</v>
      </c>
      <c r="D128" s="1634"/>
      <c r="E128" s="1634"/>
      <c r="F128" s="1635"/>
      <c r="G128" s="209" t="s">
        <v>58</v>
      </c>
      <c r="H128" s="359" t="s">
        <v>58</v>
      </c>
      <c r="I128" s="352" t="s">
        <v>58</v>
      </c>
      <c r="J128" s="359" t="s">
        <v>58</v>
      </c>
      <c r="K128" s="1626"/>
      <c r="L128" s="1626"/>
      <c r="M128" s="1626"/>
      <c r="N128" s="1627"/>
      <c r="O128" s="1425"/>
      <c r="P128" s="1425"/>
    </row>
    <row r="129" spans="2:16" ht="29.45" customHeight="1">
      <c r="B129" s="434" t="s">
        <v>532</v>
      </c>
      <c r="C129" s="1636" t="s">
        <v>533</v>
      </c>
      <c r="D129" s="1636"/>
      <c r="E129" s="1636"/>
      <c r="F129" s="1637"/>
      <c r="G129" s="341" t="s">
        <v>58</v>
      </c>
      <c r="H129" s="437" t="s">
        <v>58</v>
      </c>
      <c r="I129" s="341" t="s">
        <v>58</v>
      </c>
      <c r="J129" s="437" t="s">
        <v>58</v>
      </c>
      <c r="K129" s="1628"/>
      <c r="L129" s="1628"/>
      <c r="M129" s="1628"/>
      <c r="N129" s="1629"/>
      <c r="O129" s="1425"/>
      <c r="P129" s="1425"/>
    </row>
    <row r="130" spans="2:16" ht="21" customHeight="1">
      <c r="B130" s="436" t="s">
        <v>550</v>
      </c>
      <c r="C130" s="1638" t="s">
        <v>551</v>
      </c>
      <c r="D130" s="1638"/>
      <c r="E130" s="1638"/>
      <c r="F130" s="1638"/>
      <c r="G130" s="1638"/>
      <c r="H130" s="1638"/>
      <c r="I130" s="1638"/>
      <c r="J130" s="1642"/>
      <c r="K130" s="1623"/>
      <c r="L130" s="1623"/>
      <c r="M130" s="1623"/>
      <c r="N130" s="1624"/>
      <c r="O130" s="1425"/>
      <c r="P130" s="1425"/>
    </row>
    <row r="131" spans="2:16" ht="18.95" customHeight="1">
      <c r="B131" s="432" t="s">
        <v>530</v>
      </c>
      <c r="C131" s="1634" t="s">
        <v>531</v>
      </c>
      <c r="D131" s="1634"/>
      <c r="E131" s="1634"/>
      <c r="F131" s="1635"/>
      <c r="G131" s="209" t="s">
        <v>54</v>
      </c>
      <c r="H131" s="359" t="s">
        <v>54</v>
      </c>
      <c r="I131" s="352" t="s">
        <v>54</v>
      </c>
      <c r="J131" s="359" t="s">
        <v>54</v>
      </c>
      <c r="K131" s="1626"/>
      <c r="L131" s="1626"/>
      <c r="M131" s="1626"/>
      <c r="N131" s="1627"/>
      <c r="O131" s="1425"/>
      <c r="P131" s="1425"/>
    </row>
    <row r="132" spans="2:16" ht="21" customHeight="1">
      <c r="B132" s="434" t="s">
        <v>532</v>
      </c>
      <c r="C132" s="1639" t="s">
        <v>533</v>
      </c>
      <c r="D132" s="1639"/>
      <c r="E132" s="1639"/>
      <c r="F132" s="1640"/>
      <c r="G132" s="330" t="s">
        <v>54</v>
      </c>
      <c r="H132" s="435" t="s">
        <v>54</v>
      </c>
      <c r="I132" s="330" t="s">
        <v>54</v>
      </c>
      <c r="J132" s="435" t="s">
        <v>54</v>
      </c>
      <c r="K132" s="1628"/>
      <c r="L132" s="1628"/>
      <c r="M132" s="1628"/>
      <c r="N132" s="1629"/>
      <c r="O132" s="1425"/>
      <c r="P132" s="1425"/>
    </row>
    <row r="133" spans="2:16" ht="32.25" customHeight="1">
      <c r="B133" s="439" t="s">
        <v>552</v>
      </c>
      <c r="C133" s="1666" t="s">
        <v>553</v>
      </c>
      <c r="D133" s="1666"/>
      <c r="E133" s="1667"/>
      <c r="F133" s="1667"/>
      <c r="G133" s="1667"/>
      <c r="H133" s="1667"/>
      <c r="I133" s="1667"/>
      <c r="J133" s="1667"/>
      <c r="K133" s="1668" t="s">
        <v>1312</v>
      </c>
      <c r="L133" s="1669"/>
      <c r="M133" s="1669"/>
      <c r="N133" s="1670"/>
      <c r="O133" s="1425"/>
      <c r="P133" s="1425"/>
    </row>
    <row r="134" spans="2:16" ht="32.25" customHeight="1">
      <c r="B134" s="317" t="s">
        <v>418</v>
      </c>
      <c r="C134" s="1677" t="s">
        <v>554</v>
      </c>
      <c r="D134" s="1677"/>
      <c r="E134" s="1678" t="s">
        <v>1313</v>
      </c>
      <c r="F134" s="1679"/>
      <c r="G134" s="1679"/>
      <c r="H134" s="1679"/>
      <c r="I134" s="1679"/>
      <c r="J134" s="1679"/>
      <c r="K134" s="1671"/>
      <c r="L134" s="1672"/>
      <c r="M134" s="1672"/>
      <c r="N134" s="1673"/>
      <c r="O134" s="1425"/>
      <c r="P134" s="1425"/>
    </row>
    <row r="135" spans="2:16" ht="25.5" customHeight="1">
      <c r="B135" s="432" t="s">
        <v>530</v>
      </c>
      <c r="C135" s="1680" t="s">
        <v>531</v>
      </c>
      <c r="D135" s="1680"/>
      <c r="E135" s="1681"/>
      <c r="F135" s="1682"/>
      <c r="G135" s="440"/>
      <c r="H135" s="441"/>
      <c r="I135" s="442"/>
      <c r="J135" s="443"/>
      <c r="K135" s="1671"/>
      <c r="L135" s="1672"/>
      <c r="M135" s="1672"/>
      <c r="N135" s="1673"/>
      <c r="O135" s="1425"/>
      <c r="P135" s="1425"/>
    </row>
    <row r="136" spans="2:16" ht="20.45" customHeight="1">
      <c r="B136" s="434" t="s">
        <v>532</v>
      </c>
      <c r="C136" s="1683" t="s">
        <v>533</v>
      </c>
      <c r="D136" s="1683"/>
      <c r="E136" s="1683"/>
      <c r="F136" s="1684"/>
      <c r="G136" s="444"/>
      <c r="H136" s="445"/>
      <c r="I136" s="444"/>
      <c r="J136" s="445"/>
      <c r="K136" s="1674"/>
      <c r="L136" s="1675"/>
      <c r="M136" s="1675"/>
      <c r="N136" s="1676"/>
      <c r="O136" s="1425"/>
      <c r="P136" s="1425"/>
    </row>
    <row r="137" spans="2:16" ht="79.5" customHeight="1">
      <c r="B137" s="251" t="s">
        <v>555</v>
      </c>
      <c r="C137" s="1472" t="s">
        <v>556</v>
      </c>
      <c r="D137" s="1472"/>
      <c r="E137" s="1472"/>
      <c r="F137" s="1653"/>
      <c r="G137" s="1654" t="s">
        <v>1314</v>
      </c>
      <c r="H137" s="1654"/>
      <c r="I137" s="1654"/>
      <c r="J137" s="1654"/>
      <c r="K137" s="1655"/>
      <c r="L137" s="1655"/>
      <c r="M137" s="1655"/>
      <c r="N137" s="1655"/>
      <c r="O137" s="1444"/>
      <c r="P137" s="1444"/>
    </row>
    <row r="138" spans="2:16" ht="25.5" customHeight="1">
      <c r="B138" s="1656" t="s">
        <v>3</v>
      </c>
      <c r="C138" s="1657"/>
      <c r="D138" s="1657"/>
      <c r="E138" s="1657"/>
      <c r="F138" s="1657"/>
      <c r="G138" s="1657"/>
      <c r="H138" s="1657"/>
      <c r="I138" s="1657"/>
      <c r="J138" s="1657"/>
      <c r="K138" s="1657"/>
      <c r="L138" s="1657"/>
      <c r="M138" s="1657"/>
      <c r="N138" s="1657"/>
      <c r="O138" s="1658"/>
      <c r="P138" s="1659"/>
    </row>
    <row r="139" spans="2:16" ht="90" customHeight="1">
      <c r="B139" s="253" t="s">
        <v>557</v>
      </c>
      <c r="C139" s="1660" t="s">
        <v>558</v>
      </c>
      <c r="D139" s="1660"/>
      <c r="E139" s="1660"/>
      <c r="F139" s="1660"/>
      <c r="G139" s="209" t="s">
        <v>53</v>
      </c>
      <c r="H139" s="1661" t="s">
        <v>559</v>
      </c>
      <c r="I139" s="1662"/>
      <c r="J139" s="1663" t="s">
        <v>1315</v>
      </c>
      <c r="K139" s="1664"/>
      <c r="L139" s="1664"/>
      <c r="M139" s="1664"/>
      <c r="N139" s="1665"/>
      <c r="O139" s="318" t="s">
        <v>1316</v>
      </c>
      <c r="P139" s="199"/>
    </row>
    <row r="140" spans="2:16" ht="15.75" customHeight="1">
      <c r="B140" s="1686" t="s">
        <v>560</v>
      </c>
      <c r="C140" s="1687"/>
      <c r="D140" s="1687"/>
      <c r="E140" s="1687"/>
      <c r="F140" s="1687"/>
      <c r="G140" s="1687"/>
      <c r="H140" s="1687"/>
      <c r="I140" s="1687"/>
      <c r="J140" s="1687"/>
      <c r="K140" s="1687"/>
      <c r="L140" s="1687"/>
      <c r="M140" s="1687"/>
      <c r="N140" s="1687"/>
      <c r="O140" s="1687"/>
      <c r="P140" s="1688"/>
    </row>
    <row r="141" spans="2:16" ht="19.5" customHeight="1">
      <c r="B141" s="198" t="s">
        <v>561</v>
      </c>
      <c r="C141" s="1464" t="s">
        <v>562</v>
      </c>
      <c r="D141" s="1464"/>
      <c r="E141" s="1464"/>
      <c r="F141" s="1464"/>
      <c r="G141" s="1464"/>
      <c r="H141" s="1574" t="s">
        <v>1317</v>
      </c>
      <c r="I141" s="1685"/>
      <c r="J141" s="1685"/>
      <c r="K141" s="1689" t="s">
        <v>446</v>
      </c>
      <c r="L141" s="1576" t="s">
        <v>1318</v>
      </c>
      <c r="M141" s="1577"/>
      <c r="N141" s="1690"/>
      <c r="O141" s="1534"/>
      <c r="P141" s="1534"/>
    </row>
    <row r="142" spans="2:16" ht="19.5" customHeight="1">
      <c r="B142" s="198" t="s">
        <v>401</v>
      </c>
      <c r="C142" s="1464" t="s">
        <v>563</v>
      </c>
      <c r="D142" s="1464"/>
      <c r="E142" s="1464"/>
      <c r="F142" s="1464"/>
      <c r="G142" s="1464"/>
      <c r="H142" s="1574" t="s">
        <v>1319</v>
      </c>
      <c r="I142" s="1685"/>
      <c r="J142" s="1685"/>
      <c r="K142" s="1689"/>
      <c r="L142" s="1691"/>
      <c r="M142" s="1692"/>
      <c r="N142" s="1693"/>
      <c r="O142" s="1535"/>
      <c r="P142" s="1535"/>
    </row>
    <row r="143" spans="2:16" ht="19.5" customHeight="1">
      <c r="B143" s="198" t="s">
        <v>403</v>
      </c>
      <c r="C143" s="1464" t="s">
        <v>564</v>
      </c>
      <c r="D143" s="1464"/>
      <c r="E143" s="1464"/>
      <c r="F143" s="1464"/>
      <c r="G143" s="1464"/>
      <c r="H143" s="1574" t="s">
        <v>53</v>
      </c>
      <c r="I143" s="1685"/>
      <c r="J143" s="1575"/>
      <c r="K143" s="1689"/>
      <c r="L143" s="1691"/>
      <c r="M143" s="1692"/>
      <c r="N143" s="1693"/>
      <c r="O143" s="1535"/>
      <c r="P143" s="1535"/>
    </row>
    <row r="144" spans="2:16" ht="34.5" customHeight="1">
      <c r="B144" s="198" t="s">
        <v>405</v>
      </c>
      <c r="C144" s="1464" t="s">
        <v>565</v>
      </c>
      <c r="D144" s="1464"/>
      <c r="E144" s="1464"/>
      <c r="F144" s="1464"/>
      <c r="G144" s="1465"/>
      <c r="H144" s="1574" t="s">
        <v>1320</v>
      </c>
      <c r="I144" s="1685"/>
      <c r="J144" s="1685"/>
      <c r="K144" s="1689"/>
      <c r="L144" s="1691"/>
      <c r="M144" s="1692"/>
      <c r="N144" s="1693"/>
      <c r="O144" s="1536"/>
      <c r="P144" s="1536"/>
    </row>
    <row r="145" spans="2:16" ht="40.5" customHeight="1">
      <c r="B145" s="191" t="s">
        <v>566</v>
      </c>
      <c r="C145" s="1464" t="s">
        <v>567</v>
      </c>
      <c r="D145" s="1464"/>
      <c r="E145" s="1464"/>
      <c r="F145" s="1464"/>
      <c r="G145" s="1464"/>
      <c r="H145" s="1574" t="s">
        <v>53</v>
      </c>
      <c r="I145" s="1685"/>
      <c r="J145" s="1685"/>
      <c r="K145" s="1689"/>
      <c r="L145" s="1691"/>
      <c r="M145" s="1692"/>
      <c r="N145" s="1693"/>
      <c r="O145" s="1443" t="s">
        <v>1321</v>
      </c>
      <c r="P145" s="1443"/>
    </row>
    <row r="146" spans="2:16" ht="72.75" customHeight="1">
      <c r="B146" s="334" t="s">
        <v>394</v>
      </c>
      <c r="C146" s="1464" t="s">
        <v>568</v>
      </c>
      <c r="D146" s="1464"/>
      <c r="E146" s="1464"/>
      <c r="F146" s="1464"/>
      <c r="G146" s="1465"/>
      <c r="H146" s="1574" t="s">
        <v>1322</v>
      </c>
      <c r="I146" s="1685"/>
      <c r="J146" s="1685"/>
      <c r="K146" s="1689"/>
      <c r="L146" s="1691"/>
      <c r="M146" s="1692"/>
      <c r="N146" s="1693"/>
      <c r="O146" s="1426"/>
      <c r="P146" s="1426"/>
    </row>
    <row r="147" spans="2:16" ht="62.25" customHeight="1">
      <c r="B147" s="191" t="s">
        <v>569</v>
      </c>
      <c r="C147" s="1464" t="s">
        <v>570</v>
      </c>
      <c r="D147" s="1464"/>
      <c r="E147" s="1464"/>
      <c r="F147" s="1464"/>
      <c r="G147" s="1464"/>
      <c r="H147" s="1574" t="s">
        <v>53</v>
      </c>
      <c r="I147" s="1685"/>
      <c r="J147" s="1685"/>
      <c r="K147" s="1689"/>
      <c r="L147" s="1691"/>
      <c r="M147" s="1692"/>
      <c r="N147" s="1693"/>
      <c r="O147" s="1443" t="s">
        <v>1321</v>
      </c>
      <c r="P147" s="1443"/>
    </row>
    <row r="148" spans="2:16" ht="80.45" customHeight="1">
      <c r="B148" s="189" t="s">
        <v>394</v>
      </c>
      <c r="C148" s="1697" t="s">
        <v>568</v>
      </c>
      <c r="D148" s="1697"/>
      <c r="E148" s="1697"/>
      <c r="F148" s="1697"/>
      <c r="G148" s="1698"/>
      <c r="H148" s="1574" t="s">
        <v>1323</v>
      </c>
      <c r="I148" s="1685"/>
      <c r="J148" s="1685"/>
      <c r="K148" s="1689"/>
      <c r="L148" s="1694"/>
      <c r="M148" s="1695"/>
      <c r="N148" s="1696"/>
      <c r="O148" s="1444"/>
      <c r="P148" s="1444"/>
    </row>
    <row r="149" spans="2:16" ht="54" customHeight="1">
      <c r="B149" s="1490" t="s">
        <v>571</v>
      </c>
      <c r="C149" s="1491"/>
      <c r="D149" s="1491"/>
      <c r="E149" s="1491"/>
      <c r="F149" s="1491"/>
      <c r="G149" s="1491"/>
      <c r="H149" s="1491"/>
      <c r="I149" s="1491"/>
      <c r="J149" s="1491"/>
      <c r="K149" s="1699"/>
      <c r="L149" s="1491"/>
      <c r="M149" s="1491"/>
      <c r="N149" s="1491"/>
      <c r="O149" s="1491"/>
      <c r="P149" s="1492"/>
    </row>
    <row r="150" spans="2:16" ht="31.5" customHeight="1">
      <c r="B150" s="321" t="s">
        <v>572</v>
      </c>
      <c r="C150" s="1700" t="s">
        <v>573</v>
      </c>
      <c r="D150" s="1700"/>
      <c r="E150" s="1700"/>
      <c r="F150" s="1701"/>
      <c r="G150" s="1702" t="s">
        <v>574</v>
      </c>
      <c r="H150" s="1703"/>
      <c r="I150" s="1704"/>
      <c r="J150" s="1702" t="s">
        <v>575</v>
      </c>
      <c r="K150" s="1703"/>
      <c r="L150" s="1704"/>
      <c r="M150" s="1705" t="s">
        <v>434</v>
      </c>
      <c r="N150" s="1706"/>
      <c r="O150" s="1707" t="s">
        <v>1324</v>
      </c>
      <c r="P150" s="1709"/>
    </row>
    <row r="151" spans="2:16" ht="83.25" customHeight="1">
      <c r="B151" s="334" t="s">
        <v>561</v>
      </c>
      <c r="C151" s="1711" t="s">
        <v>576</v>
      </c>
      <c r="D151" s="1711"/>
      <c r="E151" s="1711"/>
      <c r="F151" s="1712"/>
      <c r="G151" s="1713" t="s">
        <v>1325</v>
      </c>
      <c r="H151" s="1714"/>
      <c r="I151" s="1715"/>
      <c r="J151" s="1713" t="s">
        <v>1325</v>
      </c>
      <c r="K151" s="1714"/>
      <c r="L151" s="1715"/>
      <c r="M151" s="1716"/>
      <c r="N151" s="1717"/>
      <c r="O151" s="1627"/>
      <c r="P151" s="1708"/>
    </row>
    <row r="152" spans="2:16" ht="42" customHeight="1">
      <c r="B152" s="334" t="s">
        <v>401</v>
      </c>
      <c r="C152" s="1711" t="s">
        <v>577</v>
      </c>
      <c r="D152" s="1711"/>
      <c r="E152" s="1711"/>
      <c r="F152" s="1712"/>
      <c r="G152" s="1713" t="s">
        <v>1325</v>
      </c>
      <c r="H152" s="1714"/>
      <c r="I152" s="1715"/>
      <c r="J152" s="1713" t="s">
        <v>1325</v>
      </c>
      <c r="K152" s="1714"/>
      <c r="L152" s="1715"/>
      <c r="M152" s="1716"/>
      <c r="N152" s="1717"/>
      <c r="O152" s="1627"/>
      <c r="P152" s="1708"/>
    </row>
    <row r="153" spans="2:16" ht="31.5" customHeight="1">
      <c r="B153" s="334" t="s">
        <v>403</v>
      </c>
      <c r="C153" s="446" t="s">
        <v>418</v>
      </c>
      <c r="D153" s="1711" t="s">
        <v>578</v>
      </c>
      <c r="E153" s="1711"/>
      <c r="F153" s="1712"/>
      <c r="G153" s="1713" t="s">
        <v>1325</v>
      </c>
      <c r="H153" s="1714"/>
      <c r="I153" s="1715"/>
      <c r="J153" s="1713" t="s">
        <v>1325</v>
      </c>
      <c r="K153" s="1714"/>
      <c r="L153" s="1715"/>
      <c r="M153" s="1716"/>
      <c r="N153" s="1717"/>
      <c r="O153" s="1627"/>
      <c r="P153" s="1708"/>
    </row>
    <row r="154" spans="2:16" ht="32.25" customHeight="1">
      <c r="B154" s="334"/>
      <c r="C154" s="307" t="s">
        <v>508</v>
      </c>
      <c r="D154" s="1711" t="s">
        <v>579</v>
      </c>
      <c r="E154" s="1711"/>
      <c r="F154" s="1712"/>
      <c r="G154" s="1713" t="s">
        <v>1325</v>
      </c>
      <c r="H154" s="1714"/>
      <c r="I154" s="1715"/>
      <c r="J154" s="1713" t="s">
        <v>1325</v>
      </c>
      <c r="K154" s="1714"/>
      <c r="L154" s="1715"/>
      <c r="M154" s="325"/>
      <c r="N154" s="326"/>
      <c r="O154" s="1627"/>
      <c r="P154" s="1708"/>
    </row>
    <row r="155" spans="2:16" ht="41.25" customHeight="1">
      <c r="B155" s="334" t="s">
        <v>405</v>
      </c>
      <c r="C155" s="1711" t="s">
        <v>580</v>
      </c>
      <c r="D155" s="1711"/>
      <c r="E155" s="1711"/>
      <c r="F155" s="1712"/>
      <c r="G155" s="1713" t="s">
        <v>155</v>
      </c>
      <c r="H155" s="1714"/>
      <c r="I155" s="1715"/>
      <c r="J155" s="1713" t="s">
        <v>155</v>
      </c>
      <c r="K155" s="1714"/>
      <c r="L155" s="1715"/>
      <c r="M155" s="1716"/>
      <c r="N155" s="1717"/>
      <c r="O155" s="1627"/>
      <c r="P155" s="1708"/>
    </row>
    <row r="156" spans="2:16" ht="29.25" customHeight="1">
      <c r="B156" s="334" t="s">
        <v>408</v>
      </c>
      <c r="C156" s="1711" t="s">
        <v>581</v>
      </c>
      <c r="D156" s="1711"/>
      <c r="E156" s="1711"/>
      <c r="F156" s="1712"/>
      <c r="G156" s="1713" t="s">
        <v>1326</v>
      </c>
      <c r="H156" s="1714"/>
      <c r="I156" s="1715"/>
      <c r="J156" s="1713" t="s">
        <v>155</v>
      </c>
      <c r="K156" s="1714"/>
      <c r="L156" s="1715"/>
      <c r="M156" s="1716"/>
      <c r="N156" s="1717"/>
      <c r="O156" s="1627"/>
      <c r="P156" s="1708"/>
    </row>
    <row r="157" spans="2:16" ht="28.5" customHeight="1">
      <c r="B157" s="334" t="s">
        <v>410</v>
      </c>
      <c r="C157" s="1711" t="s">
        <v>117</v>
      </c>
      <c r="D157" s="1711"/>
      <c r="E157" s="1711"/>
      <c r="F157" s="1712"/>
      <c r="G157" s="1713" t="s">
        <v>1325</v>
      </c>
      <c r="H157" s="1714"/>
      <c r="I157" s="1715"/>
      <c r="J157" s="1713" t="s">
        <v>1325</v>
      </c>
      <c r="K157" s="1714"/>
      <c r="L157" s="1715"/>
      <c r="M157" s="1716"/>
      <c r="N157" s="1717"/>
      <c r="O157" s="1627"/>
      <c r="P157" s="1708"/>
    </row>
    <row r="158" spans="2:16" ht="28.5" customHeight="1">
      <c r="B158" s="334" t="s">
        <v>413</v>
      </c>
      <c r="C158" s="1711" t="s">
        <v>118</v>
      </c>
      <c r="D158" s="1711"/>
      <c r="E158" s="1711"/>
      <c r="F158" s="1712"/>
      <c r="G158" s="1713" t="s">
        <v>238</v>
      </c>
      <c r="H158" s="1714"/>
      <c r="I158" s="1715"/>
      <c r="J158" s="1713" t="s">
        <v>238</v>
      </c>
      <c r="K158" s="1714"/>
      <c r="L158" s="1715"/>
      <c r="M158" s="1716" t="s">
        <v>238</v>
      </c>
      <c r="N158" s="1717"/>
      <c r="O158" s="1627"/>
      <c r="P158" s="1708"/>
    </row>
    <row r="159" spans="2:16" ht="28.5" customHeight="1">
      <c r="B159" s="334" t="s">
        <v>416</v>
      </c>
      <c r="C159" s="1711" t="s">
        <v>582</v>
      </c>
      <c r="D159" s="1711"/>
      <c r="E159" s="1711"/>
      <c r="F159" s="1712"/>
      <c r="G159" s="1713" t="s">
        <v>1325</v>
      </c>
      <c r="H159" s="1714"/>
      <c r="I159" s="1715"/>
      <c r="J159" s="1713" t="s">
        <v>1325</v>
      </c>
      <c r="K159" s="1714"/>
      <c r="L159" s="1715"/>
      <c r="M159" s="1718"/>
      <c r="N159" s="1717"/>
      <c r="O159" s="1708"/>
      <c r="P159" s="1708"/>
    </row>
    <row r="160" spans="2:16" ht="28.5" customHeight="1">
      <c r="B160" s="334" t="s">
        <v>418</v>
      </c>
      <c r="C160" s="1711" t="s">
        <v>583</v>
      </c>
      <c r="D160" s="1711"/>
      <c r="E160" s="1711"/>
      <c r="F160" s="1712"/>
      <c r="G160" s="1713" t="s">
        <v>155</v>
      </c>
      <c r="H160" s="1714"/>
      <c r="I160" s="1715"/>
      <c r="J160" s="1713" t="s">
        <v>155</v>
      </c>
      <c r="K160" s="1714"/>
      <c r="L160" s="1715"/>
      <c r="M160" s="1718"/>
      <c r="N160" s="1717"/>
      <c r="O160" s="1708"/>
      <c r="P160" s="1708"/>
    </row>
    <row r="161" spans="1:16" ht="28.5" customHeight="1">
      <c r="B161" s="189" t="s">
        <v>544</v>
      </c>
      <c r="C161" s="1711" t="s">
        <v>584</v>
      </c>
      <c r="D161" s="1711"/>
      <c r="E161" s="1711"/>
      <c r="F161" s="1712"/>
      <c r="G161" s="1713" t="s">
        <v>155</v>
      </c>
      <c r="H161" s="1714"/>
      <c r="I161" s="1715"/>
      <c r="J161" s="1713" t="s">
        <v>155</v>
      </c>
      <c r="K161" s="1714"/>
      <c r="L161" s="1715"/>
      <c r="M161" s="1718"/>
      <c r="N161" s="1717"/>
      <c r="O161" s="1708"/>
      <c r="P161" s="1708"/>
    </row>
    <row r="162" spans="1:16" ht="28.5" customHeight="1">
      <c r="B162" s="189" t="s">
        <v>546</v>
      </c>
      <c r="C162" s="1711" t="s">
        <v>585</v>
      </c>
      <c r="D162" s="1711"/>
      <c r="E162" s="1711"/>
      <c r="F162" s="1712"/>
      <c r="G162" s="1713" t="s">
        <v>208</v>
      </c>
      <c r="H162" s="1714"/>
      <c r="I162" s="1715"/>
      <c r="J162" s="1713" t="s">
        <v>208</v>
      </c>
      <c r="K162" s="1714"/>
      <c r="L162" s="1715"/>
      <c r="M162" s="1718"/>
      <c r="N162" s="1717"/>
      <c r="O162" s="1708"/>
      <c r="P162" s="1708"/>
    </row>
    <row r="163" spans="1:16" ht="28.5" customHeight="1">
      <c r="B163" s="189" t="s">
        <v>548</v>
      </c>
      <c r="C163" s="1711" t="s">
        <v>586</v>
      </c>
      <c r="D163" s="1711"/>
      <c r="E163" s="1711"/>
      <c r="F163" s="1712"/>
      <c r="G163" s="1713" t="s">
        <v>208</v>
      </c>
      <c r="H163" s="1714"/>
      <c r="I163" s="1715"/>
      <c r="J163" s="1713" t="s">
        <v>208</v>
      </c>
      <c r="K163" s="1714"/>
      <c r="L163" s="1715"/>
      <c r="M163" s="1718"/>
      <c r="N163" s="1717"/>
      <c r="O163" s="1708"/>
      <c r="P163" s="1708"/>
    </row>
    <row r="164" spans="1:16" ht="28.5" customHeight="1">
      <c r="B164" s="189" t="s">
        <v>550</v>
      </c>
      <c r="C164" s="1711" t="s">
        <v>587</v>
      </c>
      <c r="D164" s="1711"/>
      <c r="E164" s="1711"/>
      <c r="F164" s="1712"/>
      <c r="G164" s="1713" t="s">
        <v>238</v>
      </c>
      <c r="H164" s="1714"/>
      <c r="I164" s="1715"/>
      <c r="J164" s="1713" t="s">
        <v>238</v>
      </c>
      <c r="K164" s="1714"/>
      <c r="L164" s="1715"/>
      <c r="M164" s="1718" t="s">
        <v>238</v>
      </c>
      <c r="N164" s="1717"/>
      <c r="O164" s="1708"/>
      <c r="P164" s="1708"/>
    </row>
    <row r="165" spans="1:16" ht="42.75" customHeight="1">
      <c r="B165" s="447" t="s">
        <v>552</v>
      </c>
      <c r="C165" s="1719" t="s">
        <v>588</v>
      </c>
      <c r="D165" s="1719"/>
      <c r="E165" s="1719"/>
      <c r="F165" s="329" t="s">
        <v>589</v>
      </c>
      <c r="G165" s="448"/>
      <c r="H165" s="1599"/>
      <c r="I165" s="1720"/>
      <c r="J165" s="1599"/>
      <c r="K165" s="1721"/>
      <c r="L165" s="1720"/>
      <c r="M165" s="1722"/>
      <c r="N165" s="1723"/>
      <c r="O165" s="1708"/>
      <c r="P165" s="1710"/>
    </row>
    <row r="166" spans="1:16" ht="43.5" customHeight="1">
      <c r="B166" s="1724" t="s">
        <v>590</v>
      </c>
      <c r="C166" s="1725"/>
      <c r="D166" s="1725"/>
      <c r="E166" s="1725"/>
      <c r="F166" s="1725"/>
      <c r="G166" s="1725"/>
      <c r="H166" s="1725"/>
      <c r="I166" s="1725"/>
      <c r="J166" s="1725"/>
      <c r="K166" s="1725"/>
      <c r="L166" s="1725"/>
      <c r="M166" s="1725"/>
      <c r="N166" s="1725"/>
      <c r="O166" s="331"/>
      <c r="P166" s="331"/>
    </row>
    <row r="167" spans="1:16" ht="49.5" customHeight="1">
      <c r="A167" s="281"/>
      <c r="B167" s="255" t="s">
        <v>591</v>
      </c>
      <c r="C167" s="1414" t="s">
        <v>592</v>
      </c>
      <c r="D167" s="1414"/>
      <c r="E167" s="1415"/>
      <c r="F167" s="323" t="s">
        <v>593</v>
      </c>
      <c r="G167" s="1726" t="s">
        <v>594</v>
      </c>
      <c r="H167" s="1727"/>
      <c r="I167" s="1727"/>
      <c r="J167" s="1727"/>
      <c r="K167" s="1728"/>
      <c r="L167" s="1729" t="s">
        <v>595</v>
      </c>
      <c r="M167" s="1730"/>
      <c r="N167" s="1730"/>
      <c r="O167" s="1731" t="s">
        <v>1327</v>
      </c>
      <c r="P167" s="1733" t="s">
        <v>1327</v>
      </c>
    </row>
    <row r="168" spans="1:16" ht="19.5" customHeight="1">
      <c r="A168" s="281"/>
      <c r="B168" s="333" t="s">
        <v>394</v>
      </c>
      <c r="C168" s="1414" t="s">
        <v>185</v>
      </c>
      <c r="D168" s="1414"/>
      <c r="E168" s="1415"/>
      <c r="F168" s="257" t="s">
        <v>54</v>
      </c>
      <c r="G168" s="1734"/>
      <c r="H168" s="1735"/>
      <c r="I168" s="1735"/>
      <c r="J168" s="1735"/>
      <c r="K168" s="1736"/>
      <c r="L168" s="1713" t="s">
        <v>57</v>
      </c>
      <c r="M168" s="1714"/>
      <c r="N168" s="1737"/>
      <c r="O168" s="1731"/>
      <c r="P168" s="1731"/>
    </row>
    <row r="169" spans="1:16" ht="19.5" customHeight="1">
      <c r="A169" s="281"/>
      <c r="B169" s="333" t="s">
        <v>401</v>
      </c>
      <c r="C169" s="1414" t="s">
        <v>186</v>
      </c>
      <c r="D169" s="1414"/>
      <c r="E169" s="1415"/>
      <c r="F169" s="257" t="s">
        <v>53</v>
      </c>
      <c r="G169" s="1734" t="s">
        <v>1328</v>
      </c>
      <c r="H169" s="1735"/>
      <c r="I169" s="1735"/>
      <c r="J169" s="1735"/>
      <c r="K169" s="1736"/>
      <c r="L169" s="1713" t="s">
        <v>53</v>
      </c>
      <c r="M169" s="1714"/>
      <c r="N169" s="1737"/>
      <c r="O169" s="1731"/>
      <c r="P169" s="1731"/>
    </row>
    <row r="170" spans="1:16" ht="19.5" customHeight="1">
      <c r="A170" s="281"/>
      <c r="B170" s="333" t="s">
        <v>403</v>
      </c>
      <c r="C170" s="1414" t="s">
        <v>187</v>
      </c>
      <c r="D170" s="1414"/>
      <c r="E170" s="1415"/>
      <c r="F170" s="257" t="s">
        <v>54</v>
      </c>
      <c r="G170" s="1734"/>
      <c r="H170" s="1735"/>
      <c r="I170" s="1735"/>
      <c r="J170" s="1735"/>
      <c r="K170" s="1736"/>
      <c r="L170" s="1713" t="s">
        <v>57</v>
      </c>
      <c r="M170" s="1714"/>
      <c r="N170" s="1737"/>
      <c r="O170" s="1731"/>
      <c r="P170" s="1731"/>
    </row>
    <row r="171" spans="1:16" ht="19.5" customHeight="1">
      <c r="A171" s="281"/>
      <c r="B171" s="333" t="s">
        <v>405</v>
      </c>
      <c r="C171" s="1414" t="s">
        <v>188</v>
      </c>
      <c r="D171" s="1414"/>
      <c r="E171" s="1415"/>
      <c r="F171" s="257" t="s">
        <v>53</v>
      </c>
      <c r="G171" s="1734" t="s">
        <v>1328</v>
      </c>
      <c r="H171" s="1735"/>
      <c r="I171" s="1735"/>
      <c r="J171" s="1735"/>
      <c r="K171" s="1736"/>
      <c r="L171" s="1713" t="s">
        <v>53</v>
      </c>
      <c r="M171" s="1714"/>
      <c r="N171" s="1737"/>
      <c r="O171" s="1731"/>
      <c r="P171" s="1731"/>
    </row>
    <row r="172" spans="1:16" ht="19.5" customHeight="1">
      <c r="A172" s="281"/>
      <c r="B172" s="334" t="s">
        <v>408</v>
      </c>
      <c r="C172" s="1414" t="s">
        <v>189</v>
      </c>
      <c r="D172" s="1414"/>
      <c r="E172" s="1415"/>
      <c r="F172" s="352" t="s">
        <v>53</v>
      </c>
      <c r="G172" s="1734" t="s">
        <v>1328</v>
      </c>
      <c r="H172" s="1735"/>
      <c r="I172" s="1735"/>
      <c r="J172" s="1735"/>
      <c r="K172" s="1736"/>
      <c r="L172" s="1713" t="s">
        <v>53</v>
      </c>
      <c r="M172" s="1714"/>
      <c r="N172" s="1737"/>
      <c r="O172" s="1731"/>
      <c r="P172" s="1731"/>
    </row>
    <row r="173" spans="1:16" ht="19.5" customHeight="1">
      <c r="A173" s="281"/>
      <c r="B173" s="335" t="s">
        <v>410</v>
      </c>
      <c r="C173" s="1414" t="s">
        <v>596</v>
      </c>
      <c r="D173" s="1414"/>
      <c r="E173" s="1415"/>
      <c r="F173" s="352" t="s">
        <v>53</v>
      </c>
      <c r="G173" s="1734" t="s">
        <v>1328</v>
      </c>
      <c r="H173" s="1735"/>
      <c r="I173" s="1735"/>
      <c r="J173" s="1735"/>
      <c r="K173" s="1736"/>
      <c r="L173" s="1713" t="s">
        <v>53</v>
      </c>
      <c r="M173" s="1714"/>
      <c r="N173" s="1737"/>
      <c r="O173" s="1731"/>
      <c r="P173" s="1731"/>
    </row>
    <row r="174" spans="1:16" ht="19.5" customHeight="1">
      <c r="A174" s="281"/>
      <c r="B174" s="335" t="s">
        <v>413</v>
      </c>
      <c r="C174" s="1414" t="s">
        <v>191</v>
      </c>
      <c r="D174" s="1414"/>
      <c r="E174" s="1415"/>
      <c r="F174" s="352" t="s">
        <v>53</v>
      </c>
      <c r="G174" s="1734" t="s">
        <v>1328</v>
      </c>
      <c r="H174" s="1735"/>
      <c r="I174" s="1735"/>
      <c r="J174" s="1735"/>
      <c r="K174" s="1736"/>
      <c r="L174" s="1713" t="s">
        <v>53</v>
      </c>
      <c r="M174" s="1714"/>
      <c r="N174" s="1737"/>
      <c r="O174" s="1731"/>
      <c r="P174" s="1731"/>
    </row>
    <row r="175" spans="1:16" ht="19.5" customHeight="1">
      <c r="A175" s="281"/>
      <c r="B175" s="335" t="s">
        <v>416</v>
      </c>
      <c r="C175" s="1414" t="s">
        <v>192</v>
      </c>
      <c r="D175" s="1414"/>
      <c r="E175" s="1415"/>
      <c r="F175" s="352" t="s">
        <v>53</v>
      </c>
      <c r="G175" s="1734" t="s">
        <v>1328</v>
      </c>
      <c r="H175" s="1735"/>
      <c r="I175" s="1735"/>
      <c r="J175" s="1735"/>
      <c r="K175" s="1736"/>
      <c r="L175" s="1713" t="s">
        <v>53</v>
      </c>
      <c r="M175" s="1714"/>
      <c r="N175" s="1737"/>
      <c r="O175" s="1731"/>
      <c r="P175" s="1731"/>
    </row>
    <row r="176" spans="1:16" ht="19.5" customHeight="1">
      <c r="A176" s="281"/>
      <c r="B176" s="335" t="s">
        <v>418</v>
      </c>
      <c r="C176" s="1414" t="s">
        <v>193</v>
      </c>
      <c r="D176" s="1414"/>
      <c r="E176" s="1415"/>
      <c r="F176" s="352" t="s">
        <v>53</v>
      </c>
      <c r="G176" s="1734" t="s">
        <v>1328</v>
      </c>
      <c r="H176" s="1735"/>
      <c r="I176" s="1735"/>
      <c r="J176" s="1735"/>
      <c r="K176" s="1736"/>
      <c r="L176" s="1713" t="s">
        <v>53</v>
      </c>
      <c r="M176" s="1714"/>
      <c r="N176" s="1737"/>
      <c r="O176" s="1731"/>
      <c r="P176" s="1731"/>
    </row>
    <row r="177" spans="1:16" ht="19.5" customHeight="1">
      <c r="A177" s="281"/>
      <c r="B177" s="335" t="s">
        <v>544</v>
      </c>
      <c r="C177" s="1414" t="s">
        <v>597</v>
      </c>
      <c r="D177" s="1414"/>
      <c r="E177" s="1415"/>
      <c r="F177" s="352" t="s">
        <v>53</v>
      </c>
      <c r="G177" s="1734" t="s">
        <v>1328</v>
      </c>
      <c r="H177" s="1735"/>
      <c r="I177" s="1735"/>
      <c r="J177" s="1735"/>
      <c r="K177" s="1736"/>
      <c r="L177" s="1713" t="s">
        <v>53</v>
      </c>
      <c r="M177" s="1714"/>
      <c r="N177" s="1737"/>
      <c r="O177" s="1731"/>
      <c r="P177" s="1731"/>
    </row>
    <row r="178" spans="1:16" ht="19.5" customHeight="1">
      <c r="A178" s="281"/>
      <c r="B178" s="334" t="s">
        <v>546</v>
      </c>
      <c r="C178" s="1414" t="s">
        <v>598</v>
      </c>
      <c r="D178" s="1414"/>
      <c r="E178" s="1415"/>
      <c r="F178" s="352" t="s">
        <v>53</v>
      </c>
      <c r="G178" s="1734" t="s">
        <v>1328</v>
      </c>
      <c r="H178" s="1735"/>
      <c r="I178" s="1735"/>
      <c r="J178" s="1735"/>
      <c r="K178" s="1736"/>
      <c r="L178" s="1713" t="s">
        <v>53</v>
      </c>
      <c r="M178" s="1714"/>
      <c r="N178" s="1737"/>
      <c r="O178" s="1732"/>
      <c r="P178" s="1732"/>
    </row>
    <row r="179" spans="1:16" ht="48" customHeight="1">
      <c r="A179" s="281"/>
      <c r="B179" s="255" t="s">
        <v>599</v>
      </c>
      <c r="C179" s="1464" t="s">
        <v>600</v>
      </c>
      <c r="D179" s="1464"/>
      <c r="E179" s="1465"/>
      <c r="F179" s="323" t="s">
        <v>593</v>
      </c>
      <c r="G179" s="1738" t="s">
        <v>601</v>
      </c>
      <c r="H179" s="1739"/>
      <c r="I179" s="1739"/>
      <c r="J179" s="1739"/>
      <c r="K179" s="1739"/>
      <c r="L179" s="1739"/>
      <c r="M179" s="1739"/>
      <c r="N179" s="1740"/>
      <c r="O179" s="1443" t="s">
        <v>1329</v>
      </c>
      <c r="P179" s="1443" t="s">
        <v>1329</v>
      </c>
    </row>
    <row r="180" spans="1:16" ht="18.75" customHeight="1">
      <c r="A180" s="281"/>
      <c r="B180" s="333" t="s">
        <v>394</v>
      </c>
      <c r="C180" s="1414" t="s">
        <v>185</v>
      </c>
      <c r="D180" s="1414"/>
      <c r="E180" s="1415"/>
      <c r="F180" s="399" t="s">
        <v>54</v>
      </c>
      <c r="G180" s="1434" t="s">
        <v>238</v>
      </c>
      <c r="H180" s="1435"/>
      <c r="I180" s="1435"/>
      <c r="J180" s="1435"/>
      <c r="K180" s="1435"/>
      <c r="L180" s="1435"/>
      <c r="M180" s="1435"/>
      <c r="N180" s="1436"/>
      <c r="O180" s="1425"/>
      <c r="P180" s="1425"/>
    </row>
    <row r="181" spans="1:16" ht="18.75" customHeight="1">
      <c r="A181" s="281"/>
      <c r="B181" s="333" t="s">
        <v>401</v>
      </c>
      <c r="C181" s="1414" t="s">
        <v>186</v>
      </c>
      <c r="D181" s="1414"/>
      <c r="E181" s="1415"/>
      <c r="F181" s="399" t="s">
        <v>53</v>
      </c>
      <c r="G181" s="2025" t="s">
        <v>1330</v>
      </c>
      <c r="H181" s="2026"/>
      <c r="I181" s="2026"/>
      <c r="J181" s="2026"/>
      <c r="K181" s="2026"/>
      <c r="L181" s="2026"/>
      <c r="M181" s="2026"/>
      <c r="N181" s="2027"/>
      <c r="O181" s="1425"/>
      <c r="P181" s="1425"/>
    </row>
    <row r="182" spans="1:16" ht="18.75" customHeight="1">
      <c r="A182" s="281"/>
      <c r="B182" s="333" t="s">
        <v>403</v>
      </c>
      <c r="C182" s="1414" t="s">
        <v>187</v>
      </c>
      <c r="D182" s="1414"/>
      <c r="E182" s="1415"/>
      <c r="F182" s="399" t="s">
        <v>54</v>
      </c>
      <c r="G182" s="1434" t="s">
        <v>238</v>
      </c>
      <c r="H182" s="1435"/>
      <c r="I182" s="1435"/>
      <c r="J182" s="1435"/>
      <c r="K182" s="1435"/>
      <c r="L182" s="1435"/>
      <c r="M182" s="1435"/>
      <c r="N182" s="1436"/>
      <c r="O182" s="1425"/>
      <c r="P182" s="1425"/>
    </row>
    <row r="183" spans="1:16" ht="18.75" customHeight="1">
      <c r="A183" s="281"/>
      <c r="B183" s="333" t="s">
        <v>405</v>
      </c>
      <c r="C183" s="1414" t="s">
        <v>188</v>
      </c>
      <c r="D183" s="1414"/>
      <c r="E183" s="1415"/>
      <c r="F183" s="399" t="s">
        <v>53</v>
      </c>
      <c r="G183" s="2025" t="s">
        <v>1330</v>
      </c>
      <c r="H183" s="2026"/>
      <c r="I183" s="2026"/>
      <c r="J183" s="2026"/>
      <c r="K183" s="2026"/>
      <c r="L183" s="2026"/>
      <c r="M183" s="2026"/>
      <c r="N183" s="2027"/>
      <c r="O183" s="1425"/>
      <c r="P183" s="1425"/>
    </row>
    <row r="184" spans="1:16" ht="18.75" customHeight="1">
      <c r="A184" s="281"/>
      <c r="B184" s="334" t="s">
        <v>408</v>
      </c>
      <c r="C184" s="1414" t="s">
        <v>189</v>
      </c>
      <c r="D184" s="1414"/>
      <c r="E184" s="1415"/>
      <c r="F184" s="399" t="s">
        <v>53</v>
      </c>
      <c r="G184" s="2025" t="s">
        <v>1330</v>
      </c>
      <c r="H184" s="2026"/>
      <c r="I184" s="2026"/>
      <c r="J184" s="2026"/>
      <c r="K184" s="2026"/>
      <c r="L184" s="2026"/>
      <c r="M184" s="2026"/>
      <c r="N184" s="2027"/>
      <c r="O184" s="1425"/>
      <c r="P184" s="1425"/>
    </row>
    <row r="185" spans="1:16" ht="18.75" customHeight="1">
      <c r="A185" s="281"/>
      <c r="B185" s="335" t="s">
        <v>410</v>
      </c>
      <c r="C185" s="1414" t="s">
        <v>596</v>
      </c>
      <c r="D185" s="1414"/>
      <c r="E185" s="1415"/>
      <c r="F185" s="399" t="s">
        <v>53</v>
      </c>
      <c r="G185" s="2025" t="s">
        <v>1330</v>
      </c>
      <c r="H185" s="2026"/>
      <c r="I185" s="2026"/>
      <c r="J185" s="2026"/>
      <c r="K185" s="2026"/>
      <c r="L185" s="2026"/>
      <c r="M185" s="2026"/>
      <c r="N185" s="2027"/>
      <c r="O185" s="1425"/>
      <c r="P185" s="1425"/>
    </row>
    <row r="186" spans="1:16" ht="18.75" customHeight="1">
      <c r="A186" s="281"/>
      <c r="B186" s="335" t="s">
        <v>413</v>
      </c>
      <c r="C186" s="1414" t="s">
        <v>191</v>
      </c>
      <c r="D186" s="1414"/>
      <c r="E186" s="1415"/>
      <c r="F186" s="399" t="s">
        <v>53</v>
      </c>
      <c r="G186" s="2025" t="s">
        <v>1330</v>
      </c>
      <c r="H186" s="2026"/>
      <c r="I186" s="2026"/>
      <c r="J186" s="2026"/>
      <c r="K186" s="2026"/>
      <c r="L186" s="2026"/>
      <c r="M186" s="2026"/>
      <c r="N186" s="2027"/>
      <c r="O186" s="1425"/>
      <c r="P186" s="1425"/>
    </row>
    <row r="187" spans="1:16" ht="18.75" customHeight="1">
      <c r="A187" s="281"/>
      <c r="B187" s="335" t="s">
        <v>416</v>
      </c>
      <c r="C187" s="1414" t="s">
        <v>192</v>
      </c>
      <c r="D187" s="1414"/>
      <c r="E187" s="1415"/>
      <c r="F187" s="399" t="s">
        <v>53</v>
      </c>
      <c r="G187" s="2025" t="s">
        <v>1330</v>
      </c>
      <c r="H187" s="2026"/>
      <c r="I187" s="2026"/>
      <c r="J187" s="2026"/>
      <c r="K187" s="2026"/>
      <c r="L187" s="2026"/>
      <c r="M187" s="2026"/>
      <c r="N187" s="2027"/>
      <c r="O187" s="1425"/>
      <c r="P187" s="1425"/>
    </row>
    <row r="188" spans="1:16" ht="18.75" customHeight="1">
      <c r="A188" s="281"/>
      <c r="B188" s="335" t="s">
        <v>418</v>
      </c>
      <c r="C188" s="1414" t="s">
        <v>193</v>
      </c>
      <c r="D188" s="1414"/>
      <c r="E188" s="1415"/>
      <c r="F188" s="399" t="s">
        <v>53</v>
      </c>
      <c r="G188" s="2025" t="s">
        <v>1330</v>
      </c>
      <c r="H188" s="2026"/>
      <c r="I188" s="2026"/>
      <c r="J188" s="2026"/>
      <c r="K188" s="2026"/>
      <c r="L188" s="2026"/>
      <c r="M188" s="2026"/>
      <c r="N188" s="2027"/>
      <c r="O188" s="1425"/>
      <c r="P188" s="1425"/>
    </row>
    <row r="189" spans="1:16" ht="18.75" customHeight="1">
      <c r="A189" s="281"/>
      <c r="B189" s="335" t="s">
        <v>544</v>
      </c>
      <c r="C189" s="1414" t="s">
        <v>597</v>
      </c>
      <c r="D189" s="1414"/>
      <c r="E189" s="1415"/>
      <c r="F189" s="399" t="s">
        <v>53</v>
      </c>
      <c r="G189" s="2025" t="s">
        <v>1330</v>
      </c>
      <c r="H189" s="2026"/>
      <c r="I189" s="2026"/>
      <c r="J189" s="2026"/>
      <c r="K189" s="2026"/>
      <c r="L189" s="2026"/>
      <c r="M189" s="2026"/>
      <c r="N189" s="2027"/>
      <c r="O189" s="1425"/>
      <c r="P189" s="1425"/>
    </row>
    <row r="190" spans="1:16" ht="18.75" customHeight="1">
      <c r="A190" s="281"/>
      <c r="B190" s="334" t="s">
        <v>546</v>
      </c>
      <c r="C190" s="1414" t="s">
        <v>598</v>
      </c>
      <c r="D190" s="1414"/>
      <c r="E190" s="1415"/>
      <c r="F190" s="399" t="s">
        <v>53</v>
      </c>
      <c r="G190" s="2025" t="s">
        <v>1330</v>
      </c>
      <c r="H190" s="2026"/>
      <c r="I190" s="2026"/>
      <c r="J190" s="2026"/>
      <c r="K190" s="2026"/>
      <c r="L190" s="2026"/>
      <c r="M190" s="2026"/>
      <c r="N190" s="2027"/>
      <c r="O190" s="1426"/>
      <c r="P190" s="1426"/>
    </row>
    <row r="191" spans="1:16" ht="47.25" customHeight="1">
      <c r="A191" s="281"/>
      <c r="B191" s="255" t="s">
        <v>602</v>
      </c>
      <c r="C191" s="1464" t="s">
        <v>603</v>
      </c>
      <c r="D191" s="1464"/>
      <c r="E191" s="1465"/>
      <c r="F191" s="323" t="s">
        <v>593</v>
      </c>
      <c r="G191" s="1726" t="s">
        <v>604</v>
      </c>
      <c r="H191" s="1727"/>
      <c r="I191" s="1727"/>
      <c r="J191" s="1727"/>
      <c r="K191" s="1728"/>
      <c r="L191" s="1729" t="s">
        <v>595</v>
      </c>
      <c r="M191" s="1730"/>
      <c r="N191" s="1741"/>
      <c r="O191" s="1443" t="s">
        <v>1327</v>
      </c>
      <c r="P191" s="1443"/>
    </row>
    <row r="192" spans="1:16" ht="15.6">
      <c r="A192" s="281"/>
      <c r="B192" s="338" t="s">
        <v>394</v>
      </c>
      <c r="C192" s="1414" t="s">
        <v>185</v>
      </c>
      <c r="D192" s="1414"/>
      <c r="E192" s="1415"/>
      <c r="F192" s="257" t="s">
        <v>53</v>
      </c>
      <c r="G192" s="1734" t="s">
        <v>1331</v>
      </c>
      <c r="H192" s="1735"/>
      <c r="I192" s="1735"/>
      <c r="J192" s="1735"/>
      <c r="K192" s="1736"/>
      <c r="L192" s="1713" t="s">
        <v>57</v>
      </c>
      <c r="M192" s="1714"/>
      <c r="N192" s="1737"/>
      <c r="O192" s="1425"/>
      <c r="P192" s="1425"/>
    </row>
    <row r="193" spans="1:16" ht="20.25" customHeight="1">
      <c r="A193" s="281"/>
      <c r="B193" s="338" t="s">
        <v>401</v>
      </c>
      <c r="C193" s="1414" t="s">
        <v>186</v>
      </c>
      <c r="D193" s="1414"/>
      <c r="E193" s="1415"/>
      <c r="F193" s="257" t="s">
        <v>54</v>
      </c>
      <c r="G193" s="1734"/>
      <c r="H193" s="1735"/>
      <c r="I193" s="1735"/>
      <c r="J193" s="1735"/>
      <c r="K193" s="1736"/>
      <c r="L193" s="1713" t="s">
        <v>57</v>
      </c>
      <c r="M193" s="1714"/>
      <c r="N193" s="1737"/>
      <c r="O193" s="1425"/>
      <c r="P193" s="1425"/>
    </row>
    <row r="194" spans="1:16" ht="15.6">
      <c r="A194" s="281"/>
      <c r="B194" s="338" t="s">
        <v>403</v>
      </c>
      <c r="C194" s="1414" t="s">
        <v>187</v>
      </c>
      <c r="D194" s="1414"/>
      <c r="E194" s="1415"/>
      <c r="F194" s="257" t="s">
        <v>53</v>
      </c>
      <c r="G194" s="1734" t="s">
        <v>1332</v>
      </c>
      <c r="H194" s="1735"/>
      <c r="I194" s="1735"/>
      <c r="J194" s="1735"/>
      <c r="K194" s="1736"/>
      <c r="L194" s="1713" t="s">
        <v>57</v>
      </c>
      <c r="M194" s="1714"/>
      <c r="N194" s="1737"/>
      <c r="O194" s="1425"/>
      <c r="P194" s="1425"/>
    </row>
    <row r="195" spans="1:16" ht="20.25" customHeight="1">
      <c r="A195" s="281"/>
      <c r="B195" s="338" t="s">
        <v>405</v>
      </c>
      <c r="C195" s="1414" t="s">
        <v>188</v>
      </c>
      <c r="D195" s="1414"/>
      <c r="E195" s="1415"/>
      <c r="F195" s="257" t="s">
        <v>54</v>
      </c>
      <c r="G195" s="1734"/>
      <c r="H195" s="1735"/>
      <c r="I195" s="1735"/>
      <c r="J195" s="1735"/>
      <c r="K195" s="1736"/>
      <c r="L195" s="1713" t="s">
        <v>57</v>
      </c>
      <c r="M195" s="1714"/>
      <c r="N195" s="1737"/>
      <c r="O195" s="1425"/>
      <c r="P195" s="1425"/>
    </row>
    <row r="196" spans="1:16" ht="20.25" customHeight="1">
      <c r="A196" s="281"/>
      <c r="B196" s="338" t="s">
        <v>408</v>
      </c>
      <c r="C196" s="1414" t="s">
        <v>189</v>
      </c>
      <c r="D196" s="1414"/>
      <c r="E196" s="1415"/>
      <c r="F196" s="352" t="s">
        <v>54</v>
      </c>
      <c r="G196" s="1734"/>
      <c r="H196" s="1735"/>
      <c r="I196" s="1735"/>
      <c r="J196" s="1735"/>
      <c r="K196" s="1736"/>
      <c r="L196" s="1713" t="s">
        <v>57</v>
      </c>
      <c r="M196" s="1714"/>
      <c r="N196" s="1737"/>
      <c r="O196" s="1425"/>
      <c r="P196" s="1425"/>
    </row>
    <row r="197" spans="1:16" ht="20.25" customHeight="1">
      <c r="A197" s="281"/>
      <c r="B197" s="195" t="s">
        <v>410</v>
      </c>
      <c r="C197" s="1414" t="s">
        <v>596</v>
      </c>
      <c r="D197" s="1414"/>
      <c r="E197" s="1415"/>
      <c r="F197" s="352" t="s">
        <v>54</v>
      </c>
      <c r="G197" s="1734"/>
      <c r="H197" s="1735"/>
      <c r="I197" s="1735"/>
      <c r="J197" s="1735"/>
      <c r="K197" s="1736"/>
      <c r="L197" s="1713" t="s">
        <v>57</v>
      </c>
      <c r="M197" s="1714"/>
      <c r="N197" s="1737"/>
      <c r="O197" s="1425"/>
      <c r="P197" s="1425"/>
    </row>
    <row r="198" spans="1:16" ht="20.25" customHeight="1">
      <c r="A198" s="281"/>
      <c r="B198" s="195" t="s">
        <v>413</v>
      </c>
      <c r="C198" s="1414" t="s">
        <v>191</v>
      </c>
      <c r="D198" s="1414"/>
      <c r="E198" s="1415"/>
      <c r="F198" s="352" t="s">
        <v>54</v>
      </c>
      <c r="G198" s="1734"/>
      <c r="H198" s="1735"/>
      <c r="I198" s="1735"/>
      <c r="J198" s="1735"/>
      <c r="K198" s="1736"/>
      <c r="L198" s="1713" t="s">
        <v>57</v>
      </c>
      <c r="M198" s="1714"/>
      <c r="N198" s="1737"/>
      <c r="O198" s="1425"/>
      <c r="P198" s="1425"/>
    </row>
    <row r="199" spans="1:16" ht="20.25" customHeight="1">
      <c r="A199" s="281"/>
      <c r="B199" s="195" t="s">
        <v>416</v>
      </c>
      <c r="C199" s="1414" t="s">
        <v>192</v>
      </c>
      <c r="D199" s="1414"/>
      <c r="E199" s="1415"/>
      <c r="F199" s="352" t="s">
        <v>54</v>
      </c>
      <c r="G199" s="1734"/>
      <c r="H199" s="1735"/>
      <c r="I199" s="1735"/>
      <c r="J199" s="1735"/>
      <c r="K199" s="1736"/>
      <c r="L199" s="1713" t="s">
        <v>57</v>
      </c>
      <c r="M199" s="1714"/>
      <c r="N199" s="1737"/>
      <c r="O199" s="1425"/>
      <c r="P199" s="1425"/>
    </row>
    <row r="200" spans="1:16" ht="20.25" customHeight="1">
      <c r="A200" s="281"/>
      <c r="B200" s="195" t="s">
        <v>418</v>
      </c>
      <c r="C200" s="1414" t="s">
        <v>193</v>
      </c>
      <c r="D200" s="1414"/>
      <c r="E200" s="1415"/>
      <c r="F200" s="352" t="s">
        <v>54</v>
      </c>
      <c r="G200" s="1734"/>
      <c r="H200" s="1735"/>
      <c r="I200" s="1735"/>
      <c r="J200" s="1735"/>
      <c r="K200" s="1736"/>
      <c r="L200" s="1713" t="s">
        <v>57</v>
      </c>
      <c r="M200" s="1714"/>
      <c r="N200" s="1737"/>
      <c r="O200" s="1425"/>
      <c r="P200" s="1425"/>
    </row>
    <row r="201" spans="1:16" ht="20.25" customHeight="1">
      <c r="A201" s="281"/>
      <c r="B201" s="195" t="s">
        <v>544</v>
      </c>
      <c r="C201" s="1414" t="s">
        <v>597</v>
      </c>
      <c r="D201" s="1414"/>
      <c r="E201" s="1415"/>
      <c r="F201" s="352" t="s">
        <v>54</v>
      </c>
      <c r="G201" s="1734"/>
      <c r="H201" s="1735"/>
      <c r="I201" s="1735"/>
      <c r="J201" s="1735"/>
      <c r="K201" s="1736"/>
      <c r="L201" s="1713" t="s">
        <v>57</v>
      </c>
      <c r="M201" s="1714"/>
      <c r="N201" s="1737"/>
      <c r="O201" s="1425"/>
      <c r="P201" s="1425"/>
    </row>
    <row r="202" spans="1:16" ht="20.25" customHeight="1">
      <c r="A202" s="281"/>
      <c r="B202" s="198" t="s">
        <v>546</v>
      </c>
      <c r="C202" s="1414" t="s">
        <v>598</v>
      </c>
      <c r="D202" s="1414"/>
      <c r="E202" s="1415"/>
      <c r="F202" s="352" t="s">
        <v>54</v>
      </c>
      <c r="G202" s="1734"/>
      <c r="H202" s="1735"/>
      <c r="I202" s="1735"/>
      <c r="J202" s="1735"/>
      <c r="K202" s="1736"/>
      <c r="L202" s="1713" t="s">
        <v>57</v>
      </c>
      <c r="M202" s="1714"/>
      <c r="N202" s="1737"/>
      <c r="O202" s="1426"/>
      <c r="P202" s="1426"/>
    </row>
    <row r="203" spans="1:16" ht="61.5" customHeight="1">
      <c r="A203" s="281"/>
      <c r="B203" s="339" t="s">
        <v>605</v>
      </c>
      <c r="C203" s="1464" t="s">
        <v>606</v>
      </c>
      <c r="D203" s="1464"/>
      <c r="E203" s="1465"/>
      <c r="F203" s="323" t="s">
        <v>593</v>
      </c>
      <c r="G203" s="1738" t="s">
        <v>607</v>
      </c>
      <c r="H203" s="1739"/>
      <c r="I203" s="1739"/>
      <c r="J203" s="1739"/>
      <c r="K203" s="1739"/>
      <c r="L203" s="1739"/>
      <c r="M203" s="1739"/>
      <c r="N203" s="1740"/>
      <c r="O203" s="1443" t="s">
        <v>1329</v>
      </c>
      <c r="P203" s="1443" t="s">
        <v>1329</v>
      </c>
    </row>
    <row r="204" spans="1:16" ht="15.6">
      <c r="A204" s="281"/>
      <c r="B204" s="338" t="s">
        <v>394</v>
      </c>
      <c r="C204" s="1414" t="s">
        <v>185</v>
      </c>
      <c r="D204" s="1414"/>
      <c r="E204" s="1415"/>
      <c r="F204" s="399" t="s">
        <v>53</v>
      </c>
      <c r="G204" s="1434" t="s">
        <v>1333</v>
      </c>
      <c r="H204" s="1435"/>
      <c r="I204" s="1435"/>
      <c r="J204" s="1435"/>
      <c r="K204" s="1435"/>
      <c r="L204" s="1435"/>
      <c r="M204" s="1435"/>
      <c r="N204" s="1436"/>
      <c r="O204" s="1425"/>
      <c r="P204" s="1425"/>
    </row>
    <row r="205" spans="1:16" ht="21" customHeight="1">
      <c r="A205" s="281"/>
      <c r="B205" s="338" t="s">
        <v>401</v>
      </c>
      <c r="C205" s="1414" t="s">
        <v>186</v>
      </c>
      <c r="D205" s="1414"/>
      <c r="E205" s="1415"/>
      <c r="F205" s="399" t="s">
        <v>54</v>
      </c>
      <c r="G205" s="1434"/>
      <c r="H205" s="1435"/>
      <c r="I205" s="1435"/>
      <c r="J205" s="1435"/>
      <c r="K205" s="1435"/>
      <c r="L205" s="1435"/>
      <c r="M205" s="1435"/>
      <c r="N205" s="1436"/>
      <c r="O205" s="1425"/>
      <c r="P205" s="1425"/>
    </row>
    <row r="206" spans="1:16" ht="15.6">
      <c r="A206" s="281"/>
      <c r="B206" s="338" t="s">
        <v>403</v>
      </c>
      <c r="C206" s="1414" t="s">
        <v>187</v>
      </c>
      <c r="D206" s="1414"/>
      <c r="E206" s="1415"/>
      <c r="F206" s="399" t="s">
        <v>53</v>
      </c>
      <c r="G206" s="1434" t="s">
        <v>1333</v>
      </c>
      <c r="H206" s="1435"/>
      <c r="I206" s="1435"/>
      <c r="J206" s="1435"/>
      <c r="K206" s="1435"/>
      <c r="L206" s="1435"/>
      <c r="M206" s="1435"/>
      <c r="N206" s="1436"/>
      <c r="O206" s="1425"/>
      <c r="P206" s="1425"/>
    </row>
    <row r="207" spans="1:16" ht="21" customHeight="1">
      <c r="A207" s="281"/>
      <c r="B207" s="338" t="s">
        <v>405</v>
      </c>
      <c r="C207" s="1414" t="s">
        <v>188</v>
      </c>
      <c r="D207" s="1414"/>
      <c r="E207" s="1415"/>
      <c r="F207" s="399" t="s">
        <v>54</v>
      </c>
      <c r="G207" s="1434"/>
      <c r="H207" s="1435"/>
      <c r="I207" s="1435"/>
      <c r="J207" s="1435"/>
      <c r="K207" s="1435"/>
      <c r="L207" s="1435"/>
      <c r="M207" s="1435"/>
      <c r="N207" s="1436"/>
      <c r="O207" s="1425"/>
      <c r="P207" s="1425"/>
    </row>
    <row r="208" spans="1:16" ht="21" customHeight="1">
      <c r="A208" s="281"/>
      <c r="B208" s="198" t="s">
        <v>408</v>
      </c>
      <c r="C208" s="1414" t="s">
        <v>189</v>
      </c>
      <c r="D208" s="1414"/>
      <c r="E208" s="1415"/>
      <c r="F208" s="399" t="s">
        <v>54</v>
      </c>
      <c r="G208" s="1434"/>
      <c r="H208" s="1435"/>
      <c r="I208" s="1435"/>
      <c r="J208" s="1435"/>
      <c r="K208" s="1435"/>
      <c r="L208" s="1435"/>
      <c r="M208" s="1435"/>
      <c r="N208" s="1436"/>
      <c r="O208" s="1608"/>
      <c r="P208" s="1425"/>
    </row>
    <row r="209" spans="1:16" ht="21" customHeight="1">
      <c r="A209" s="281"/>
      <c r="B209" s="195" t="s">
        <v>410</v>
      </c>
      <c r="C209" s="1414" t="s">
        <v>596</v>
      </c>
      <c r="D209" s="1414"/>
      <c r="E209" s="1415"/>
      <c r="F209" s="399" t="s">
        <v>54</v>
      </c>
      <c r="G209" s="1434"/>
      <c r="H209" s="1435"/>
      <c r="I209" s="1435"/>
      <c r="J209" s="1435"/>
      <c r="K209" s="1435"/>
      <c r="L209" s="1435"/>
      <c r="M209" s="1435"/>
      <c r="N209" s="1436"/>
      <c r="O209" s="1608"/>
      <c r="P209" s="1425"/>
    </row>
    <row r="210" spans="1:16" ht="21" customHeight="1">
      <c r="A210" s="281"/>
      <c r="B210" s="195" t="s">
        <v>413</v>
      </c>
      <c r="C210" s="1414" t="s">
        <v>191</v>
      </c>
      <c r="D210" s="1414"/>
      <c r="E210" s="1415"/>
      <c r="F210" s="399" t="s">
        <v>54</v>
      </c>
      <c r="G210" s="1434"/>
      <c r="H210" s="1435"/>
      <c r="I210" s="1435"/>
      <c r="J210" s="1435"/>
      <c r="K210" s="1435"/>
      <c r="L210" s="1435"/>
      <c r="M210" s="1435"/>
      <c r="N210" s="1436"/>
      <c r="O210" s="1608"/>
      <c r="P210" s="1425"/>
    </row>
    <row r="211" spans="1:16" ht="21" customHeight="1">
      <c r="A211" s="281"/>
      <c r="B211" s="195" t="s">
        <v>416</v>
      </c>
      <c r="C211" s="1414" t="s">
        <v>192</v>
      </c>
      <c r="D211" s="1414"/>
      <c r="E211" s="1415"/>
      <c r="F211" s="399" t="s">
        <v>54</v>
      </c>
      <c r="G211" s="1434"/>
      <c r="H211" s="1435"/>
      <c r="I211" s="1435"/>
      <c r="J211" s="1435"/>
      <c r="K211" s="1435"/>
      <c r="L211" s="1435"/>
      <c r="M211" s="1435"/>
      <c r="N211" s="1436"/>
      <c r="O211" s="1608"/>
      <c r="P211" s="1425"/>
    </row>
    <row r="212" spans="1:16" ht="21" customHeight="1">
      <c r="A212" s="281"/>
      <c r="B212" s="195" t="s">
        <v>418</v>
      </c>
      <c r="C212" s="1414" t="s">
        <v>193</v>
      </c>
      <c r="D212" s="1414"/>
      <c r="E212" s="1415"/>
      <c r="F212" s="399" t="s">
        <v>54</v>
      </c>
      <c r="G212" s="1434"/>
      <c r="H212" s="1435"/>
      <c r="I212" s="1435"/>
      <c r="J212" s="1435"/>
      <c r="K212" s="1435"/>
      <c r="L212" s="1435"/>
      <c r="M212" s="1435"/>
      <c r="N212" s="1436"/>
      <c r="O212" s="1608"/>
      <c r="P212" s="1425"/>
    </row>
    <row r="213" spans="1:16" ht="21" customHeight="1">
      <c r="A213" s="281"/>
      <c r="B213" s="195" t="s">
        <v>544</v>
      </c>
      <c r="C213" s="1414" t="s">
        <v>597</v>
      </c>
      <c r="D213" s="1414"/>
      <c r="E213" s="1415"/>
      <c r="F213" s="399" t="s">
        <v>54</v>
      </c>
      <c r="G213" s="1434"/>
      <c r="H213" s="1435"/>
      <c r="I213" s="1435"/>
      <c r="J213" s="1435"/>
      <c r="K213" s="1435"/>
      <c r="L213" s="1435"/>
      <c r="M213" s="1435"/>
      <c r="N213" s="1436"/>
      <c r="O213" s="1608"/>
      <c r="P213" s="1425"/>
    </row>
    <row r="214" spans="1:16" ht="21" customHeight="1">
      <c r="A214" s="281"/>
      <c r="B214" s="266" t="s">
        <v>546</v>
      </c>
      <c r="C214" s="1484" t="s">
        <v>598</v>
      </c>
      <c r="D214" s="1484"/>
      <c r="E214" s="1485"/>
      <c r="F214" s="437" t="s">
        <v>54</v>
      </c>
      <c r="G214" s="1434"/>
      <c r="H214" s="1435"/>
      <c r="I214" s="1435"/>
      <c r="J214" s="1435"/>
      <c r="K214" s="1435"/>
      <c r="L214" s="1435"/>
      <c r="M214" s="1435"/>
      <c r="N214" s="1436"/>
      <c r="O214" s="1742"/>
      <c r="P214" s="1444"/>
    </row>
    <row r="215" spans="1:16" ht="34.5" customHeight="1">
      <c r="B215" s="191" t="s">
        <v>608</v>
      </c>
      <c r="C215" s="1660" t="s">
        <v>609</v>
      </c>
      <c r="D215" s="1660"/>
      <c r="E215" s="1660"/>
      <c r="F215" s="1660"/>
      <c r="G215" s="1743"/>
      <c r="H215" s="1744" t="s">
        <v>53</v>
      </c>
      <c r="I215" s="1745"/>
      <c r="J215" s="1746"/>
      <c r="K215" s="1747" t="s">
        <v>446</v>
      </c>
      <c r="L215" s="1749" t="s">
        <v>1334</v>
      </c>
      <c r="M215" s="1750"/>
      <c r="N215" s="1751"/>
      <c r="O215" s="1709" t="s">
        <v>1279</v>
      </c>
      <c r="P215" s="1759"/>
    </row>
    <row r="216" spans="1:16" ht="25.5" customHeight="1">
      <c r="B216" s="198" t="s">
        <v>394</v>
      </c>
      <c r="C216" s="1414" t="s">
        <v>610</v>
      </c>
      <c r="D216" s="1414"/>
      <c r="E216" s="1414"/>
      <c r="F216" s="1414"/>
      <c r="G216" s="1414"/>
      <c r="H216" s="1414"/>
      <c r="I216" s="1414"/>
      <c r="J216" s="1415"/>
      <c r="K216" s="1748"/>
      <c r="L216" s="1437"/>
      <c r="M216" s="1438"/>
      <c r="N216" s="1439"/>
      <c r="O216" s="1708"/>
      <c r="P216" s="1708"/>
    </row>
    <row r="217" spans="1:16" ht="20.25" customHeight="1">
      <c r="B217" s="198"/>
      <c r="C217" s="255" t="s">
        <v>611</v>
      </c>
      <c r="D217" s="1760" t="s">
        <v>612</v>
      </c>
      <c r="E217" s="1760"/>
      <c r="F217" s="1760"/>
      <c r="G217" s="1761"/>
      <c r="H217" s="1713" t="s">
        <v>54</v>
      </c>
      <c r="I217" s="1714"/>
      <c r="J217" s="1715"/>
      <c r="K217" s="1748"/>
      <c r="L217" s="1437"/>
      <c r="M217" s="1438"/>
      <c r="N217" s="1439"/>
      <c r="O217" s="1708"/>
      <c r="P217" s="1708"/>
    </row>
    <row r="218" spans="1:16" ht="20.25" customHeight="1">
      <c r="B218" s="198"/>
      <c r="C218" s="255" t="s">
        <v>508</v>
      </c>
      <c r="D218" s="1414" t="s">
        <v>132</v>
      </c>
      <c r="E218" s="1414"/>
      <c r="F218" s="1414"/>
      <c r="G218" s="1415"/>
      <c r="H218" s="1713" t="s">
        <v>53</v>
      </c>
      <c r="I218" s="1714"/>
      <c r="J218" s="1715"/>
      <c r="K218" s="1748"/>
      <c r="L218" s="1437"/>
      <c r="M218" s="1438"/>
      <c r="N218" s="1439"/>
      <c r="O218" s="1708"/>
      <c r="P218" s="1708"/>
    </row>
    <row r="219" spans="1:16" ht="20.25" customHeight="1">
      <c r="B219" s="198"/>
      <c r="C219" s="255" t="s">
        <v>510</v>
      </c>
      <c r="D219" s="1414" t="s">
        <v>135</v>
      </c>
      <c r="E219" s="1414"/>
      <c r="F219" s="1414"/>
      <c r="G219" s="1415"/>
      <c r="H219" s="1713" t="s">
        <v>54</v>
      </c>
      <c r="I219" s="1714"/>
      <c r="J219" s="1715"/>
      <c r="K219" s="1748"/>
      <c r="L219" s="1437"/>
      <c r="M219" s="1438"/>
      <c r="N219" s="1439"/>
      <c r="O219" s="1708"/>
      <c r="P219" s="1708"/>
    </row>
    <row r="220" spans="1:16" ht="20.25" customHeight="1">
      <c r="B220" s="198"/>
      <c r="C220" s="255" t="s">
        <v>512</v>
      </c>
      <c r="D220" s="1414" t="s">
        <v>109</v>
      </c>
      <c r="E220" s="1414"/>
      <c r="F220" s="1414"/>
      <c r="G220" s="1415"/>
      <c r="H220" s="1713" t="s">
        <v>53</v>
      </c>
      <c r="I220" s="1714"/>
      <c r="J220" s="1715"/>
      <c r="K220" s="1748"/>
      <c r="L220" s="1437"/>
      <c r="M220" s="1438"/>
      <c r="N220" s="1439"/>
      <c r="O220" s="1708"/>
      <c r="P220" s="1708"/>
    </row>
    <row r="221" spans="1:16" ht="23.25" customHeight="1">
      <c r="B221" s="198" t="s">
        <v>401</v>
      </c>
      <c r="C221" s="1484" t="s">
        <v>613</v>
      </c>
      <c r="D221" s="1484"/>
      <c r="E221" s="1484"/>
      <c r="F221" s="1484"/>
      <c r="G221" s="1485"/>
      <c r="H221" s="1763">
        <v>0.04</v>
      </c>
      <c r="I221" s="1764"/>
      <c r="J221" s="1765"/>
      <c r="K221" s="1748"/>
      <c r="L221" s="1752"/>
      <c r="M221" s="1753"/>
      <c r="N221" s="1754"/>
      <c r="O221" s="1755"/>
      <c r="P221" s="1755"/>
    </row>
    <row r="222" spans="1:16" ht="27" customHeight="1">
      <c r="B222" s="214" t="s">
        <v>614</v>
      </c>
      <c r="C222" s="1414" t="s">
        <v>615</v>
      </c>
      <c r="D222" s="1414"/>
      <c r="E222" s="1414"/>
      <c r="F222" s="1414"/>
      <c r="G222" s="1414"/>
      <c r="H222" s="1414"/>
      <c r="I222" s="1414"/>
      <c r="J222" s="1414"/>
      <c r="K222" s="1414"/>
      <c r="L222" s="1414"/>
      <c r="M222" s="1414"/>
      <c r="N222" s="1562"/>
      <c r="O222" s="1709" t="s">
        <v>1279</v>
      </c>
      <c r="P222" s="1709"/>
    </row>
    <row r="223" spans="1:16" ht="21.75" customHeight="1">
      <c r="B223" s="198" t="s">
        <v>394</v>
      </c>
      <c r="C223" s="1414" t="s">
        <v>616</v>
      </c>
      <c r="D223" s="1414"/>
      <c r="E223" s="1414"/>
      <c r="F223" s="1414"/>
      <c r="G223" s="1415"/>
      <c r="H223" s="1574" t="s">
        <v>54</v>
      </c>
      <c r="I223" s="1685"/>
      <c r="J223" s="1575"/>
      <c r="K223" s="1756" t="s">
        <v>446</v>
      </c>
      <c r="L223" s="1434" t="s">
        <v>1335</v>
      </c>
      <c r="M223" s="1435"/>
      <c r="N223" s="1436"/>
      <c r="O223" s="1708"/>
      <c r="P223" s="1708"/>
    </row>
    <row r="224" spans="1:16" ht="21.75" customHeight="1">
      <c r="B224" s="198" t="s">
        <v>401</v>
      </c>
      <c r="C224" s="1414" t="s">
        <v>617</v>
      </c>
      <c r="D224" s="1414"/>
      <c r="E224" s="1414"/>
      <c r="F224" s="1414"/>
      <c r="G224" s="1415"/>
      <c r="H224" s="1574" t="s">
        <v>54</v>
      </c>
      <c r="I224" s="1685"/>
      <c r="J224" s="1575"/>
      <c r="K224" s="1757"/>
      <c r="L224" s="1437"/>
      <c r="M224" s="1438"/>
      <c r="N224" s="1439"/>
      <c r="O224" s="1708"/>
      <c r="P224" s="1708"/>
    </row>
    <row r="225" spans="2:16" ht="21.75" customHeight="1">
      <c r="B225" s="198" t="s">
        <v>403</v>
      </c>
      <c r="C225" s="1414" t="s">
        <v>618</v>
      </c>
      <c r="D225" s="1414"/>
      <c r="E225" s="1414"/>
      <c r="F225" s="1414"/>
      <c r="G225" s="1415"/>
      <c r="H225" s="1574" t="s">
        <v>1336</v>
      </c>
      <c r="I225" s="1685"/>
      <c r="J225" s="1575"/>
      <c r="K225" s="1757"/>
      <c r="L225" s="1437"/>
      <c r="M225" s="1438"/>
      <c r="N225" s="1439"/>
      <c r="O225" s="1708"/>
      <c r="P225" s="1708"/>
    </row>
    <row r="226" spans="2:16" ht="37.5" customHeight="1">
      <c r="B226" s="191"/>
      <c r="C226" s="1414" t="s">
        <v>619</v>
      </c>
      <c r="D226" s="1414"/>
      <c r="E226" s="1415"/>
      <c r="F226" s="1716" t="s">
        <v>238</v>
      </c>
      <c r="G226" s="1718"/>
      <c r="H226" s="1718"/>
      <c r="I226" s="1718"/>
      <c r="J226" s="1762"/>
      <c r="K226" s="1757"/>
      <c r="L226" s="1437"/>
      <c r="M226" s="1438"/>
      <c r="N226" s="1439"/>
      <c r="O226" s="1755"/>
      <c r="P226" s="1755"/>
    </row>
    <row r="227" spans="2:16" ht="33" customHeight="1">
      <c r="B227" s="198" t="s">
        <v>405</v>
      </c>
      <c r="C227" s="1464" t="s">
        <v>620</v>
      </c>
      <c r="D227" s="1464"/>
      <c r="E227" s="1464"/>
      <c r="F227" s="1464"/>
      <c r="G227" s="1465"/>
      <c r="H227" s="1574" t="s">
        <v>54</v>
      </c>
      <c r="I227" s="1685"/>
      <c r="J227" s="1575"/>
      <c r="K227" s="1757"/>
      <c r="L227" s="1437"/>
      <c r="M227" s="1438"/>
      <c r="N227" s="1439"/>
      <c r="O227" s="1707" t="s">
        <v>1279</v>
      </c>
      <c r="P227" s="1709"/>
    </row>
    <row r="228" spans="2:16" ht="38.25" customHeight="1">
      <c r="B228" s="344"/>
      <c r="C228" s="1414" t="s">
        <v>621</v>
      </c>
      <c r="D228" s="1414"/>
      <c r="E228" s="1415"/>
      <c r="F228" s="1716" t="s">
        <v>238</v>
      </c>
      <c r="G228" s="1718"/>
      <c r="H228" s="1718"/>
      <c r="I228" s="1718"/>
      <c r="J228" s="1762"/>
      <c r="K228" s="1758"/>
      <c r="L228" s="1752"/>
      <c r="M228" s="1753"/>
      <c r="N228" s="1754"/>
      <c r="O228" s="1766"/>
      <c r="P228" s="1755"/>
    </row>
    <row r="229" spans="2:16" ht="18" customHeight="1">
      <c r="B229" s="1767" t="s">
        <v>622</v>
      </c>
      <c r="C229" s="1768"/>
      <c r="D229" s="1768"/>
      <c r="E229" s="1768"/>
      <c r="F229" s="1768"/>
      <c r="G229" s="1768"/>
      <c r="H229" s="1769"/>
      <c r="I229" s="1769"/>
      <c r="J229" s="1769"/>
      <c r="K229" s="1768"/>
      <c r="L229" s="1769"/>
      <c r="M229" s="1769"/>
      <c r="N229" s="1769"/>
      <c r="O229" s="1769"/>
      <c r="P229" s="1770"/>
    </row>
    <row r="230" spans="2:16" ht="54" customHeight="1">
      <c r="B230" s="224" t="s">
        <v>623</v>
      </c>
      <c r="C230" s="1771" t="s">
        <v>624</v>
      </c>
      <c r="D230" s="1771"/>
      <c r="E230" s="1771"/>
      <c r="F230" s="1771"/>
      <c r="G230" s="1771"/>
      <c r="H230" s="1772" t="s">
        <v>57</v>
      </c>
      <c r="I230" s="1772"/>
      <c r="J230" s="1772"/>
      <c r="K230" s="1773" t="s">
        <v>446</v>
      </c>
      <c r="L230" s="1775" t="s">
        <v>1337</v>
      </c>
      <c r="M230" s="1775"/>
      <c r="N230" s="1775"/>
      <c r="O230" s="1776" t="s">
        <v>1279</v>
      </c>
      <c r="P230" s="1707"/>
    </row>
    <row r="231" spans="2:16" ht="27" customHeight="1">
      <c r="B231" s="205" t="s">
        <v>394</v>
      </c>
      <c r="C231" s="1414" t="s">
        <v>625</v>
      </c>
      <c r="D231" s="1414"/>
      <c r="E231" s="1414"/>
      <c r="F231" s="1414"/>
      <c r="G231" s="1414"/>
      <c r="H231" s="1778" t="s">
        <v>57</v>
      </c>
      <c r="I231" s="1779"/>
      <c r="J231" s="1780"/>
      <c r="K231" s="1774"/>
      <c r="L231" s="1775"/>
      <c r="M231" s="1775"/>
      <c r="N231" s="1775"/>
      <c r="O231" s="1777"/>
      <c r="P231" s="1766"/>
    </row>
    <row r="232" spans="2:16" ht="37.5" customHeight="1">
      <c r="B232" s="191" t="s">
        <v>626</v>
      </c>
      <c r="C232" s="1414" t="s">
        <v>627</v>
      </c>
      <c r="D232" s="1414"/>
      <c r="E232" s="1414"/>
      <c r="F232" s="1414"/>
      <c r="G232" s="1414"/>
      <c r="H232" s="1450"/>
      <c r="I232" s="1450"/>
      <c r="J232" s="1450"/>
      <c r="K232" s="1450"/>
      <c r="L232" s="1450"/>
      <c r="M232" s="1450"/>
      <c r="N232" s="1450"/>
      <c r="O232" s="1781" t="s">
        <v>1279</v>
      </c>
      <c r="P232" s="1707"/>
    </row>
    <row r="233" spans="2:16" ht="57.75" customHeight="1">
      <c r="B233" s="350" t="s">
        <v>394</v>
      </c>
      <c r="C233" s="1711" t="s">
        <v>628</v>
      </c>
      <c r="D233" s="1711"/>
      <c r="E233" s="1711"/>
      <c r="F233" s="1711"/>
      <c r="G233" s="1711"/>
      <c r="H233" s="1711"/>
      <c r="I233" s="1711"/>
      <c r="J233" s="1712"/>
      <c r="K233" s="203" t="s">
        <v>53</v>
      </c>
      <c r="L233" s="1782" t="s">
        <v>446</v>
      </c>
      <c r="M233" s="1763"/>
      <c r="N233" s="1764"/>
      <c r="O233" s="1781"/>
      <c r="P233" s="1627"/>
    </row>
    <row r="234" spans="2:16" ht="31.5" customHeight="1">
      <c r="B234" s="350" t="s">
        <v>401</v>
      </c>
      <c r="C234" s="1711" t="s">
        <v>577</v>
      </c>
      <c r="D234" s="1711"/>
      <c r="E234" s="1711"/>
      <c r="F234" s="1711"/>
      <c r="G234" s="1711"/>
      <c r="H234" s="1711"/>
      <c r="I234" s="1711"/>
      <c r="J234" s="1712"/>
      <c r="K234" s="203" t="s">
        <v>53</v>
      </c>
      <c r="L234" s="1783"/>
      <c r="M234" s="1785"/>
      <c r="N234" s="1786"/>
      <c r="O234" s="1781"/>
      <c r="P234" s="1627"/>
    </row>
    <row r="235" spans="2:16" ht="42.75" customHeight="1">
      <c r="B235" s="350" t="s">
        <v>403</v>
      </c>
      <c r="C235" s="1711" t="s">
        <v>629</v>
      </c>
      <c r="D235" s="1711"/>
      <c r="E235" s="1711"/>
      <c r="F235" s="1711"/>
      <c r="G235" s="1711"/>
      <c r="H235" s="1711"/>
      <c r="I235" s="1711"/>
      <c r="J235" s="1712"/>
      <c r="K235" s="203" t="s">
        <v>53</v>
      </c>
      <c r="L235" s="1783"/>
      <c r="M235" s="1785"/>
      <c r="N235" s="1786"/>
      <c r="O235" s="1781"/>
      <c r="P235" s="1627"/>
    </row>
    <row r="236" spans="2:16" ht="21.75" customHeight="1">
      <c r="B236" s="350" t="s">
        <v>405</v>
      </c>
      <c r="C236" s="1711" t="s">
        <v>630</v>
      </c>
      <c r="D236" s="1711"/>
      <c r="E236" s="1711"/>
      <c r="F236" s="1711"/>
      <c r="G236" s="1711"/>
      <c r="H236" s="1711"/>
      <c r="I236" s="1711"/>
      <c r="J236" s="1712"/>
      <c r="K236" s="203" t="s">
        <v>53</v>
      </c>
      <c r="L236" s="1783"/>
      <c r="M236" s="1785"/>
      <c r="N236" s="1786"/>
      <c r="O236" s="1781"/>
      <c r="P236" s="1627"/>
    </row>
    <row r="237" spans="2:16" ht="21.75" customHeight="1">
      <c r="B237" s="350" t="s">
        <v>408</v>
      </c>
      <c r="C237" s="1711" t="s">
        <v>631</v>
      </c>
      <c r="D237" s="1711"/>
      <c r="E237" s="1711"/>
      <c r="F237" s="1711"/>
      <c r="G237" s="1711"/>
      <c r="H237" s="1711"/>
      <c r="I237" s="1711"/>
      <c r="J237" s="1712"/>
      <c r="K237" s="203" t="s">
        <v>53</v>
      </c>
      <c r="L237" s="1783"/>
      <c r="M237" s="1785"/>
      <c r="N237" s="1786"/>
      <c r="O237" s="1781"/>
      <c r="P237" s="1627"/>
    </row>
    <row r="238" spans="2:16" ht="21.75" customHeight="1">
      <c r="B238" s="350" t="s">
        <v>410</v>
      </c>
      <c r="C238" s="1711" t="s">
        <v>632</v>
      </c>
      <c r="D238" s="1711"/>
      <c r="E238" s="1711"/>
      <c r="F238" s="1711"/>
      <c r="G238" s="1711"/>
      <c r="H238" s="1711"/>
      <c r="I238" s="1711"/>
      <c r="J238" s="1712"/>
      <c r="K238" s="203" t="s">
        <v>54</v>
      </c>
      <c r="L238" s="1783"/>
      <c r="M238" s="1785"/>
      <c r="N238" s="1786"/>
      <c r="O238" s="1781"/>
      <c r="P238" s="1627"/>
    </row>
    <row r="239" spans="2:16" ht="21.75" customHeight="1">
      <c r="B239" s="350" t="s">
        <v>413</v>
      </c>
      <c r="C239" s="1711" t="s">
        <v>117</v>
      </c>
      <c r="D239" s="1711"/>
      <c r="E239" s="1711"/>
      <c r="F239" s="1711"/>
      <c r="G239" s="1711"/>
      <c r="H239" s="1711"/>
      <c r="I239" s="1711"/>
      <c r="J239" s="1712"/>
      <c r="K239" s="203" t="s">
        <v>53</v>
      </c>
      <c r="L239" s="1783"/>
      <c r="M239" s="1785"/>
      <c r="N239" s="1786"/>
      <c r="O239" s="1781"/>
      <c r="P239" s="1627"/>
    </row>
    <row r="240" spans="2:16" ht="21.75" customHeight="1">
      <c r="B240" s="350" t="s">
        <v>416</v>
      </c>
      <c r="C240" s="1711" t="s">
        <v>118</v>
      </c>
      <c r="D240" s="1711"/>
      <c r="E240" s="1711"/>
      <c r="F240" s="1711"/>
      <c r="G240" s="1711"/>
      <c r="H240" s="1711"/>
      <c r="I240" s="1711"/>
      <c r="J240" s="1712"/>
      <c r="K240" s="203" t="s">
        <v>54</v>
      </c>
      <c r="L240" s="1783"/>
      <c r="M240" s="1785"/>
      <c r="N240" s="1786"/>
      <c r="O240" s="1781"/>
      <c r="P240" s="1627"/>
    </row>
    <row r="241" spans="2:16" ht="21.75" customHeight="1">
      <c r="B241" s="350" t="s">
        <v>418</v>
      </c>
      <c r="C241" s="1711" t="s">
        <v>633</v>
      </c>
      <c r="D241" s="1711"/>
      <c r="E241" s="1711"/>
      <c r="F241" s="1711"/>
      <c r="G241" s="1711"/>
      <c r="H241" s="1711"/>
      <c r="I241" s="1711"/>
      <c r="J241" s="1712"/>
      <c r="K241" s="203" t="s">
        <v>53</v>
      </c>
      <c r="L241" s="1783"/>
      <c r="M241" s="1785"/>
      <c r="N241" s="1786"/>
      <c r="O241" s="1781"/>
      <c r="P241" s="1627"/>
    </row>
    <row r="242" spans="2:16" ht="21.75" customHeight="1">
      <c r="B242" s="350" t="s">
        <v>544</v>
      </c>
      <c r="C242" s="1711" t="s">
        <v>634</v>
      </c>
      <c r="D242" s="1711"/>
      <c r="E242" s="1711"/>
      <c r="F242" s="1711"/>
      <c r="G242" s="1711"/>
      <c r="H242" s="1711"/>
      <c r="I242" s="1711"/>
      <c r="J242" s="1712"/>
      <c r="K242" s="203" t="s">
        <v>58</v>
      </c>
      <c r="L242" s="1783"/>
      <c r="M242" s="1785"/>
      <c r="N242" s="1786"/>
      <c r="O242" s="1781"/>
      <c r="P242" s="1627"/>
    </row>
    <row r="243" spans="2:16" ht="21.75" customHeight="1">
      <c r="B243" s="350" t="s">
        <v>546</v>
      </c>
      <c r="C243" s="1711" t="s">
        <v>635</v>
      </c>
      <c r="D243" s="1711"/>
      <c r="E243" s="1711"/>
      <c r="F243" s="1711"/>
      <c r="G243" s="1711"/>
      <c r="H243" s="1711"/>
      <c r="I243" s="1711"/>
      <c r="J243" s="1712"/>
      <c r="K243" s="203" t="s">
        <v>58</v>
      </c>
      <c r="L243" s="1783"/>
      <c r="M243" s="1785"/>
      <c r="N243" s="1786"/>
      <c r="O243" s="1781"/>
      <c r="P243" s="1627"/>
    </row>
    <row r="244" spans="2:16" ht="21.75" customHeight="1">
      <c r="B244" s="350" t="s">
        <v>636</v>
      </c>
      <c r="C244" s="1711" t="s">
        <v>637</v>
      </c>
      <c r="D244" s="1711"/>
      <c r="E244" s="1711"/>
      <c r="F244" s="1711"/>
      <c r="G244" s="1711"/>
      <c r="H244" s="1711"/>
      <c r="I244" s="1711"/>
      <c r="J244" s="1712"/>
      <c r="K244" s="203" t="s">
        <v>58</v>
      </c>
      <c r="L244" s="1783"/>
      <c r="M244" s="1785"/>
      <c r="N244" s="1786"/>
      <c r="O244" s="1781"/>
      <c r="P244" s="1627"/>
    </row>
    <row r="245" spans="2:16" ht="24" customHeight="1">
      <c r="B245" s="347" t="s">
        <v>550</v>
      </c>
      <c r="C245" s="1414" t="s">
        <v>638</v>
      </c>
      <c r="D245" s="1414"/>
      <c r="E245" s="1414"/>
      <c r="F245" s="1414"/>
      <c r="G245" s="1414"/>
      <c r="H245" s="1414"/>
      <c r="I245" s="1414"/>
      <c r="J245" s="1415"/>
      <c r="K245" s="203" t="s">
        <v>58</v>
      </c>
      <c r="L245" s="1783"/>
      <c r="M245" s="1785"/>
      <c r="N245" s="1786"/>
      <c r="O245" s="1781"/>
      <c r="P245" s="1627"/>
    </row>
    <row r="246" spans="2:16" ht="27" customHeight="1">
      <c r="B246" s="350"/>
      <c r="C246" s="1414" t="s">
        <v>639</v>
      </c>
      <c r="D246" s="1414"/>
      <c r="E246" s="1415"/>
      <c r="F246" s="1789"/>
      <c r="G246" s="1790"/>
      <c r="H246" s="1790"/>
      <c r="I246" s="1790"/>
      <c r="J246" s="1790"/>
      <c r="K246" s="1790"/>
      <c r="L246" s="1783"/>
      <c r="M246" s="1785"/>
      <c r="N246" s="1786"/>
      <c r="O246" s="1781"/>
      <c r="P246" s="1627"/>
    </row>
    <row r="247" spans="2:16" ht="23.25" customHeight="1">
      <c r="B247" s="351" t="s">
        <v>640</v>
      </c>
      <c r="C247" s="1760" t="s">
        <v>641</v>
      </c>
      <c r="D247" s="1760"/>
      <c r="E247" s="1760"/>
      <c r="F247" s="1760"/>
      <c r="G247" s="1760"/>
      <c r="H247" s="1760"/>
      <c r="I247" s="1760"/>
      <c r="J247" s="1761"/>
      <c r="K247" s="228">
        <v>2016</v>
      </c>
      <c r="L247" s="1783"/>
      <c r="M247" s="1785"/>
      <c r="N247" s="1786"/>
      <c r="O247" s="1781"/>
      <c r="P247" s="1627"/>
    </row>
    <row r="248" spans="2:16" ht="23.25" customHeight="1">
      <c r="B248" s="351" t="s">
        <v>642</v>
      </c>
      <c r="C248" s="1414" t="s">
        <v>643</v>
      </c>
      <c r="D248" s="1414"/>
      <c r="E248" s="1415"/>
      <c r="F248" s="1791" t="s">
        <v>1338</v>
      </c>
      <c r="G248" s="1792"/>
      <c r="H248" s="1792"/>
      <c r="I248" s="1792"/>
      <c r="J248" s="1792"/>
      <c r="K248" s="1792"/>
      <c r="L248" s="1784"/>
      <c r="M248" s="1787"/>
      <c r="N248" s="1788"/>
      <c r="O248" s="1781"/>
      <c r="P248" s="1766"/>
    </row>
    <row r="249" spans="2:16" ht="23.25" customHeight="1">
      <c r="B249" s="351" t="s">
        <v>644</v>
      </c>
      <c r="C249" s="1414" t="s">
        <v>645</v>
      </c>
      <c r="D249" s="1414"/>
      <c r="E249" s="1414"/>
      <c r="F249" s="1414"/>
      <c r="G249" s="1414"/>
      <c r="H249" s="1414"/>
      <c r="I249" s="1414"/>
      <c r="J249" s="1414"/>
      <c r="K249" s="1414"/>
      <c r="L249" s="1414"/>
      <c r="M249" s="1414"/>
      <c r="N249" s="1562"/>
      <c r="O249" s="1708" t="s">
        <v>1279</v>
      </c>
      <c r="P249" s="1707"/>
    </row>
    <row r="250" spans="2:16" ht="23.25" customHeight="1">
      <c r="B250" s="347" t="s">
        <v>394</v>
      </c>
      <c r="C250" s="1558" t="s">
        <v>646</v>
      </c>
      <c r="D250" s="1558"/>
      <c r="E250" s="1410"/>
      <c r="F250" s="1559" t="s">
        <v>1339</v>
      </c>
      <c r="G250" s="1561"/>
      <c r="H250" s="1586" t="s">
        <v>446</v>
      </c>
      <c r="I250" s="1794"/>
      <c r="J250" s="1795"/>
      <c r="K250" s="1795"/>
      <c r="L250" s="1795"/>
      <c r="M250" s="1795"/>
      <c r="N250" s="1796"/>
      <c r="O250" s="1708"/>
      <c r="P250" s="1627"/>
    </row>
    <row r="251" spans="2:16" ht="23.25" customHeight="1">
      <c r="B251" s="347" t="s">
        <v>401</v>
      </c>
      <c r="C251" s="1558" t="s">
        <v>647</v>
      </c>
      <c r="D251" s="1558"/>
      <c r="E251" s="1410"/>
      <c r="F251" s="1559" t="s">
        <v>1340</v>
      </c>
      <c r="G251" s="1561"/>
      <c r="H251" s="1589"/>
      <c r="I251" s="1797"/>
      <c r="J251" s="1798"/>
      <c r="K251" s="1798"/>
      <c r="L251" s="1798"/>
      <c r="M251" s="1798"/>
      <c r="N251" s="1799"/>
      <c r="O251" s="1708"/>
      <c r="P251" s="1627"/>
    </row>
    <row r="252" spans="2:16" ht="28.5" customHeight="1">
      <c r="B252" s="347" t="s">
        <v>403</v>
      </c>
      <c r="C252" s="1558" t="s">
        <v>648</v>
      </c>
      <c r="D252" s="1558"/>
      <c r="E252" s="1410"/>
      <c r="F252" s="1559" t="s">
        <v>1341</v>
      </c>
      <c r="G252" s="1561"/>
      <c r="H252" s="1589"/>
      <c r="I252" s="1797"/>
      <c r="J252" s="1798"/>
      <c r="K252" s="1798"/>
      <c r="L252" s="1798"/>
      <c r="M252" s="1798"/>
      <c r="N252" s="1799"/>
      <c r="O252" s="1708"/>
      <c r="P252" s="1627"/>
    </row>
    <row r="253" spans="2:16" ht="28.5" customHeight="1">
      <c r="B253" s="347" t="s">
        <v>405</v>
      </c>
      <c r="C253" s="1558" t="s">
        <v>649</v>
      </c>
      <c r="D253" s="1558"/>
      <c r="E253" s="1410"/>
      <c r="F253" s="1559" t="s">
        <v>1342</v>
      </c>
      <c r="G253" s="1561"/>
      <c r="H253" s="1589"/>
      <c r="I253" s="1797"/>
      <c r="J253" s="1798"/>
      <c r="K253" s="1798"/>
      <c r="L253" s="1798"/>
      <c r="M253" s="1798"/>
      <c r="N253" s="1799"/>
      <c r="O253" s="1708"/>
      <c r="P253" s="1627"/>
    </row>
    <row r="254" spans="2:16" ht="23.25" customHeight="1">
      <c r="B254" s="347" t="s">
        <v>408</v>
      </c>
      <c r="C254" s="1558" t="s">
        <v>650</v>
      </c>
      <c r="D254" s="1558"/>
      <c r="E254" s="1410"/>
      <c r="F254" s="1559" t="s">
        <v>53</v>
      </c>
      <c r="G254" s="1561"/>
      <c r="H254" s="1589"/>
      <c r="I254" s="1797"/>
      <c r="J254" s="1798"/>
      <c r="K254" s="1798"/>
      <c r="L254" s="1798"/>
      <c r="M254" s="1798"/>
      <c r="N254" s="1799"/>
      <c r="O254" s="1708"/>
      <c r="P254" s="1627"/>
    </row>
    <row r="255" spans="2:16" ht="23.25" customHeight="1">
      <c r="B255" s="347" t="s">
        <v>410</v>
      </c>
      <c r="C255" s="1558" t="s">
        <v>651</v>
      </c>
      <c r="D255" s="1558"/>
      <c r="E255" s="1410"/>
      <c r="F255" s="1559" t="s">
        <v>1343</v>
      </c>
      <c r="G255" s="1561"/>
      <c r="H255" s="1700"/>
      <c r="I255" s="1800"/>
      <c r="J255" s="1801"/>
      <c r="K255" s="1801"/>
      <c r="L255" s="1801"/>
      <c r="M255" s="1801"/>
      <c r="N255" s="1802"/>
      <c r="O255" s="1793"/>
      <c r="P255" s="1766"/>
    </row>
    <row r="256" spans="2:16" ht="52.5" customHeight="1">
      <c r="B256" s="351" t="s">
        <v>652</v>
      </c>
      <c r="C256" s="1414" t="s">
        <v>653</v>
      </c>
      <c r="D256" s="1414"/>
      <c r="E256" s="1414"/>
      <c r="F256" s="1803"/>
      <c r="G256" s="450" t="s">
        <v>233</v>
      </c>
      <c r="H256" s="322" t="s">
        <v>446</v>
      </c>
      <c r="I256" s="1804"/>
      <c r="J256" s="1805"/>
      <c r="K256" s="1805"/>
      <c r="L256" s="1805"/>
      <c r="M256" s="1805"/>
      <c r="N256" s="1806"/>
      <c r="O256" s="354" t="s">
        <v>1279</v>
      </c>
      <c r="P256" s="342"/>
    </row>
    <row r="257" spans="1:16" ht="46.5" customHeight="1">
      <c r="B257" s="351" t="s">
        <v>654</v>
      </c>
      <c r="C257" s="1414" t="s">
        <v>655</v>
      </c>
      <c r="D257" s="1414"/>
      <c r="E257" s="1415"/>
      <c r="F257" s="353" t="s">
        <v>53</v>
      </c>
      <c r="G257" s="1807" t="s">
        <v>446</v>
      </c>
      <c r="H257" s="2015"/>
      <c r="I257" s="2016"/>
      <c r="J257" s="2016"/>
      <c r="K257" s="2016"/>
      <c r="L257" s="2016"/>
      <c r="M257" s="2016"/>
      <c r="N257" s="2017"/>
      <c r="O257" s="1708" t="s">
        <v>1279</v>
      </c>
      <c r="P257" s="1708"/>
    </row>
    <row r="258" spans="1:16" ht="30.75" customHeight="1">
      <c r="A258" s="281"/>
      <c r="B258" s="294" t="s">
        <v>394</v>
      </c>
      <c r="C258" s="1414" t="s">
        <v>656</v>
      </c>
      <c r="D258" s="1414"/>
      <c r="E258" s="1415"/>
      <c r="F258" s="353" t="s">
        <v>57</v>
      </c>
      <c r="G258" s="1454"/>
      <c r="H258" s="2018"/>
      <c r="I258" s="2019"/>
      <c r="J258" s="2019"/>
      <c r="K258" s="2019"/>
      <c r="L258" s="2019"/>
      <c r="M258" s="2019"/>
      <c r="N258" s="2020"/>
      <c r="O258" s="1708"/>
      <c r="P258" s="1708"/>
    </row>
    <row r="259" spans="1:16" ht="46.5" customHeight="1">
      <c r="A259" s="281"/>
      <c r="B259" s="190" t="s">
        <v>657</v>
      </c>
      <c r="C259" s="1414" t="s">
        <v>658</v>
      </c>
      <c r="D259" s="1414"/>
      <c r="E259" s="1414"/>
      <c r="F259" s="1414"/>
      <c r="G259" s="216" t="s">
        <v>446</v>
      </c>
      <c r="H259" s="1814"/>
      <c r="I259" s="1815"/>
      <c r="J259" s="1815"/>
      <c r="K259" s="1815"/>
      <c r="L259" s="1815"/>
      <c r="M259" s="1815"/>
      <c r="N259" s="1816"/>
      <c r="O259" s="1708"/>
      <c r="P259" s="1708"/>
    </row>
    <row r="260" spans="1:16" ht="30.75" customHeight="1">
      <c r="A260" s="281"/>
      <c r="B260" s="294" t="s">
        <v>394</v>
      </c>
      <c r="C260" s="1414" t="s">
        <v>659</v>
      </c>
      <c r="D260" s="1414"/>
      <c r="E260" s="1415"/>
      <c r="F260" s="296" t="s">
        <v>53</v>
      </c>
      <c r="G260" s="216" t="s">
        <v>446</v>
      </c>
      <c r="H260" s="1814"/>
      <c r="I260" s="1815"/>
      <c r="J260" s="1815"/>
      <c r="K260" s="1815"/>
      <c r="L260" s="1815"/>
      <c r="M260" s="1815"/>
      <c r="N260" s="1816"/>
      <c r="O260" s="1708"/>
      <c r="P260" s="1708"/>
    </row>
    <row r="261" spans="1:16" ht="30.75" customHeight="1">
      <c r="A261" s="281"/>
      <c r="B261" s="294" t="s">
        <v>401</v>
      </c>
      <c r="C261" s="1414" t="s">
        <v>660</v>
      </c>
      <c r="D261" s="1414"/>
      <c r="E261" s="1415"/>
      <c r="F261" s="296" t="s">
        <v>53</v>
      </c>
      <c r="G261" s="216" t="s">
        <v>446</v>
      </c>
      <c r="H261" s="1814"/>
      <c r="I261" s="1815"/>
      <c r="J261" s="1815"/>
      <c r="K261" s="1815"/>
      <c r="L261" s="1815"/>
      <c r="M261" s="1815"/>
      <c r="N261" s="1816"/>
      <c r="O261" s="1708"/>
      <c r="P261" s="1708"/>
    </row>
    <row r="262" spans="1:16" ht="30.75" customHeight="1">
      <c r="B262" s="347" t="s">
        <v>403</v>
      </c>
      <c r="C262" s="1414" t="s">
        <v>661</v>
      </c>
      <c r="D262" s="1414"/>
      <c r="E262" s="1415"/>
      <c r="F262" s="296" t="s">
        <v>53</v>
      </c>
      <c r="G262" s="216" t="s">
        <v>446</v>
      </c>
      <c r="H262" s="1814"/>
      <c r="I262" s="1815"/>
      <c r="J262" s="1815"/>
      <c r="K262" s="1815"/>
      <c r="L262" s="1815"/>
      <c r="M262" s="1815"/>
      <c r="N262" s="1816"/>
      <c r="O262" s="1755"/>
      <c r="P262" s="1755"/>
    </row>
    <row r="263" spans="1:16" ht="33" customHeight="1">
      <c r="B263" s="355" t="s">
        <v>662</v>
      </c>
      <c r="C263" s="1414" t="s">
        <v>663</v>
      </c>
      <c r="D263" s="1414"/>
      <c r="E263" s="1803"/>
      <c r="F263" s="295" t="s">
        <v>53</v>
      </c>
      <c r="G263" s="1818" t="s">
        <v>446</v>
      </c>
      <c r="H263" s="1820" t="s">
        <v>1344</v>
      </c>
      <c r="I263" s="1821"/>
      <c r="J263" s="1821"/>
      <c r="K263" s="1821"/>
      <c r="L263" s="1821"/>
      <c r="M263" s="1821"/>
      <c r="N263" s="1822"/>
      <c r="O263" s="1709" t="s">
        <v>1279</v>
      </c>
      <c r="P263" s="1443" t="s">
        <v>1279</v>
      </c>
    </row>
    <row r="264" spans="1:16" ht="30" customHeight="1">
      <c r="B264" s="347" t="s">
        <v>394</v>
      </c>
      <c r="C264" s="1450" t="s">
        <v>664</v>
      </c>
      <c r="D264" s="1450"/>
      <c r="E264" s="1451"/>
      <c r="F264" s="257" t="s">
        <v>58</v>
      </c>
      <c r="G264" s="1453"/>
      <c r="H264" s="1671"/>
      <c r="I264" s="1672"/>
      <c r="J264" s="1672"/>
      <c r="K264" s="1672"/>
      <c r="L264" s="1672"/>
      <c r="M264" s="1672"/>
      <c r="N264" s="1673"/>
      <c r="O264" s="1708"/>
      <c r="P264" s="1425"/>
    </row>
    <row r="265" spans="1:16" ht="30" customHeight="1">
      <c r="B265" s="347" t="s">
        <v>401</v>
      </c>
      <c r="C265" s="1414" t="s">
        <v>665</v>
      </c>
      <c r="D265" s="1414"/>
      <c r="E265" s="1415"/>
      <c r="F265" s="257" t="s">
        <v>58</v>
      </c>
      <c r="G265" s="1453"/>
      <c r="H265" s="1671"/>
      <c r="I265" s="1672"/>
      <c r="J265" s="1672"/>
      <c r="K265" s="1672"/>
      <c r="L265" s="1672"/>
      <c r="M265" s="1672"/>
      <c r="N265" s="1673"/>
      <c r="O265" s="1708"/>
      <c r="P265" s="1425"/>
    </row>
    <row r="266" spans="1:16" ht="30" customHeight="1">
      <c r="B266" s="347" t="s">
        <v>403</v>
      </c>
      <c r="C266" s="1414" t="s">
        <v>666</v>
      </c>
      <c r="D266" s="1414"/>
      <c r="E266" s="1415"/>
      <c r="F266" s="257" t="s">
        <v>58</v>
      </c>
      <c r="G266" s="1453"/>
      <c r="H266" s="1671"/>
      <c r="I266" s="1672"/>
      <c r="J266" s="1672"/>
      <c r="K266" s="1672"/>
      <c r="L266" s="1672"/>
      <c r="M266" s="1672"/>
      <c r="N266" s="1673"/>
      <c r="O266" s="1708"/>
      <c r="P266" s="1425"/>
    </row>
    <row r="267" spans="1:16" ht="42" customHeight="1">
      <c r="B267" s="357" t="s">
        <v>405</v>
      </c>
      <c r="C267" s="1445" t="s">
        <v>667</v>
      </c>
      <c r="D267" s="1445"/>
      <c r="E267" s="1817"/>
      <c r="F267" s="257" t="s">
        <v>58</v>
      </c>
      <c r="G267" s="1819"/>
      <c r="H267" s="1674"/>
      <c r="I267" s="1675"/>
      <c r="J267" s="1675"/>
      <c r="K267" s="1675"/>
      <c r="L267" s="1675"/>
      <c r="M267" s="1675"/>
      <c r="N267" s="1676"/>
      <c r="O267" s="1708"/>
      <c r="P267" s="1444"/>
    </row>
    <row r="268" spans="1:16" ht="21.75" customHeight="1">
      <c r="B268" s="1416" t="s">
        <v>4</v>
      </c>
      <c r="C268" s="1417"/>
      <c r="D268" s="1417"/>
      <c r="E268" s="1417"/>
      <c r="F268" s="1417"/>
      <c r="G268" s="1417"/>
      <c r="H268" s="1823"/>
      <c r="I268" s="1823"/>
      <c r="J268" s="1823"/>
      <c r="K268" s="1823"/>
      <c r="L268" s="1823"/>
      <c r="M268" s="1823"/>
      <c r="N268" s="1823"/>
      <c r="O268" s="1417"/>
      <c r="P268" s="1418"/>
    </row>
    <row r="269" spans="1:16" ht="33.75" customHeight="1">
      <c r="B269" s="207" t="s">
        <v>668</v>
      </c>
      <c r="C269" s="1448" t="s">
        <v>669</v>
      </c>
      <c r="D269" s="1448"/>
      <c r="E269" s="1448"/>
      <c r="F269" s="1448"/>
      <c r="G269" s="451" t="s">
        <v>53</v>
      </c>
      <c r="H269" s="211" t="s">
        <v>446</v>
      </c>
      <c r="I269" s="1668"/>
      <c r="J269" s="1669"/>
      <c r="K269" s="1669"/>
      <c r="L269" s="1669"/>
      <c r="M269" s="1669"/>
      <c r="N269" s="1670"/>
      <c r="O269" s="1759" t="s">
        <v>1345</v>
      </c>
      <c r="P269" s="1759"/>
    </row>
    <row r="270" spans="1:16" ht="21.75" customHeight="1">
      <c r="B270" s="1824" t="s">
        <v>670</v>
      </c>
      <c r="C270" s="1825"/>
      <c r="D270" s="1825"/>
      <c r="E270" s="1825"/>
      <c r="F270" s="1825"/>
      <c r="G270" s="1825"/>
      <c r="H270" s="1825"/>
      <c r="I270" s="1825"/>
      <c r="J270" s="1825"/>
      <c r="K270" s="1825"/>
      <c r="L270" s="1825"/>
      <c r="M270" s="1825"/>
      <c r="N270" s="1826"/>
      <c r="O270" s="1708"/>
      <c r="P270" s="1708"/>
    </row>
    <row r="271" spans="1:16" ht="59.25" customHeight="1">
      <c r="B271" s="358" t="s">
        <v>394</v>
      </c>
      <c r="C271" s="1450" t="s">
        <v>671</v>
      </c>
      <c r="D271" s="1450"/>
      <c r="E271" s="1450"/>
      <c r="F271" s="1450"/>
      <c r="G271" s="359" t="s">
        <v>53</v>
      </c>
      <c r="H271" s="1453" t="s">
        <v>446</v>
      </c>
      <c r="I271" s="1671"/>
      <c r="J271" s="1672"/>
      <c r="K271" s="1672"/>
      <c r="L271" s="1672"/>
      <c r="M271" s="1672"/>
      <c r="N271" s="1673"/>
      <c r="O271" s="1708"/>
      <c r="P271" s="1708"/>
    </row>
    <row r="272" spans="1:16" ht="27" customHeight="1">
      <c r="B272" s="205" t="s">
        <v>401</v>
      </c>
      <c r="C272" s="1414" t="s">
        <v>672</v>
      </c>
      <c r="D272" s="1414"/>
      <c r="E272" s="1414"/>
      <c r="F272" s="1414"/>
      <c r="G272" s="1415"/>
      <c r="H272" s="1453"/>
      <c r="I272" s="1671"/>
      <c r="J272" s="1672"/>
      <c r="K272" s="1672"/>
      <c r="L272" s="1672"/>
      <c r="M272" s="1672"/>
      <c r="N272" s="1673"/>
      <c r="O272" s="1708"/>
      <c r="P272" s="1708"/>
    </row>
    <row r="273" spans="2:16" ht="28.5" customHeight="1">
      <c r="B273" s="198"/>
      <c r="C273" s="338" t="s">
        <v>418</v>
      </c>
      <c r="D273" s="1450" t="s">
        <v>612</v>
      </c>
      <c r="E273" s="1450"/>
      <c r="F273" s="1713" t="s">
        <v>1346</v>
      </c>
      <c r="G273" s="1715"/>
      <c r="H273" s="1453"/>
      <c r="I273" s="1671"/>
      <c r="J273" s="1672"/>
      <c r="K273" s="1672"/>
      <c r="L273" s="1672"/>
      <c r="M273" s="1672"/>
      <c r="N273" s="1673"/>
      <c r="O273" s="1708"/>
      <c r="P273" s="1708"/>
    </row>
    <row r="274" spans="2:16" ht="28.5" customHeight="1">
      <c r="B274" s="198"/>
      <c r="C274" s="294" t="s">
        <v>508</v>
      </c>
      <c r="D274" s="1414" t="s">
        <v>673</v>
      </c>
      <c r="E274" s="1415"/>
      <c r="F274" s="1714" t="s">
        <v>1347</v>
      </c>
      <c r="G274" s="1715"/>
      <c r="H274" s="1453"/>
      <c r="I274" s="1671"/>
      <c r="J274" s="1672"/>
      <c r="K274" s="1672"/>
      <c r="L274" s="1672"/>
      <c r="M274" s="1672"/>
      <c r="N274" s="1673"/>
      <c r="O274" s="1708"/>
      <c r="P274" s="1708"/>
    </row>
    <row r="275" spans="2:16" ht="28.5" customHeight="1">
      <c r="B275" s="198"/>
      <c r="C275" s="294" t="s">
        <v>510</v>
      </c>
      <c r="D275" s="1414" t="s">
        <v>674</v>
      </c>
      <c r="E275" s="1415"/>
      <c r="F275" s="1786" t="s">
        <v>1348</v>
      </c>
      <c r="G275" s="1786"/>
      <c r="H275" s="1453"/>
      <c r="I275" s="1671"/>
      <c r="J275" s="1672"/>
      <c r="K275" s="1672"/>
      <c r="L275" s="1672"/>
      <c r="M275" s="1672"/>
      <c r="N275" s="1673"/>
      <c r="O275" s="1708"/>
      <c r="P275" s="1708"/>
    </row>
    <row r="276" spans="2:16" ht="29.25" customHeight="1">
      <c r="B276" s="195"/>
      <c r="C276" s="294" t="s">
        <v>512</v>
      </c>
      <c r="D276" s="1414" t="s">
        <v>675</v>
      </c>
      <c r="E276" s="1414"/>
      <c r="F276" s="1713" t="s">
        <v>220</v>
      </c>
      <c r="G276" s="1715"/>
      <c r="H276" s="1454"/>
      <c r="I276" s="1827"/>
      <c r="J276" s="1828"/>
      <c r="K276" s="1828"/>
      <c r="L276" s="1828"/>
      <c r="M276" s="1828"/>
      <c r="N276" s="1829"/>
      <c r="O276" s="1708"/>
      <c r="P276" s="1708"/>
    </row>
    <row r="277" spans="2:16" ht="87" customHeight="1">
      <c r="B277" s="358" t="s">
        <v>403</v>
      </c>
      <c r="C277" s="1414" t="s">
        <v>676</v>
      </c>
      <c r="D277" s="1414"/>
      <c r="E277" s="1415"/>
      <c r="F277" s="1714" t="s">
        <v>1349</v>
      </c>
      <c r="G277" s="1715"/>
      <c r="H277" s="216" t="s">
        <v>446</v>
      </c>
      <c r="I277" s="1804" t="s">
        <v>1350</v>
      </c>
      <c r="J277" s="1805"/>
      <c r="K277" s="1805"/>
      <c r="L277" s="1805"/>
      <c r="M277" s="1805"/>
      <c r="N277" s="1806"/>
      <c r="O277" s="1755"/>
      <c r="P277" s="1755"/>
    </row>
    <row r="278" spans="2:16" ht="45" customHeight="1">
      <c r="B278" s="1830" t="s">
        <v>677</v>
      </c>
      <c r="C278" s="2145" t="s">
        <v>1351</v>
      </c>
      <c r="D278" s="1697"/>
      <c r="E278" s="1697"/>
      <c r="F278" s="1697"/>
      <c r="G278" s="1698"/>
      <c r="H278" s="1833" t="s">
        <v>679</v>
      </c>
      <c r="I278" s="1834"/>
      <c r="J278" s="1835"/>
      <c r="K278" s="1836" t="s">
        <v>680</v>
      </c>
      <c r="L278" s="1837"/>
      <c r="M278" s="1837"/>
      <c r="N278" s="1838"/>
      <c r="O278" s="452" t="s">
        <v>681</v>
      </c>
      <c r="P278" s="452" t="s">
        <v>681</v>
      </c>
    </row>
    <row r="279" spans="2:16" ht="117" customHeight="1">
      <c r="B279" s="1447"/>
      <c r="C279" s="1831"/>
      <c r="D279" s="1831"/>
      <c r="E279" s="1831"/>
      <c r="F279" s="1831"/>
      <c r="G279" s="1832"/>
      <c r="H279" s="363" t="s">
        <v>682</v>
      </c>
      <c r="I279" s="364" t="s">
        <v>683</v>
      </c>
      <c r="J279" s="364" t="s">
        <v>684</v>
      </c>
      <c r="K279" s="363" t="s">
        <v>685</v>
      </c>
      <c r="L279" s="363" t="s">
        <v>686</v>
      </c>
      <c r="M279" s="364" t="s">
        <v>687</v>
      </c>
      <c r="N279" s="365" t="s">
        <v>434</v>
      </c>
      <c r="O279" s="342" t="s">
        <v>1352</v>
      </c>
      <c r="P279" s="342" t="s">
        <v>1352</v>
      </c>
    </row>
    <row r="280" spans="2:16" ht="17.25" customHeight="1">
      <c r="B280" s="366" t="s">
        <v>394</v>
      </c>
      <c r="C280" s="1839" t="s">
        <v>688</v>
      </c>
      <c r="D280" s="1839"/>
      <c r="E280" s="1839"/>
      <c r="F280" s="1839"/>
      <c r="G280" s="1839"/>
      <c r="H280" s="1839"/>
      <c r="I280" s="1839"/>
      <c r="J280" s="1839"/>
      <c r="K280" s="1839"/>
      <c r="L280" s="1839"/>
      <c r="M280" s="1839"/>
      <c r="N280" s="1840"/>
      <c r="O280" s="1841" t="s">
        <v>689</v>
      </c>
      <c r="P280" s="1841" t="s">
        <v>689</v>
      </c>
    </row>
    <row r="281" spans="2:16" ht="20.25" customHeight="1">
      <c r="B281" s="335" t="s">
        <v>418</v>
      </c>
      <c r="C281" s="1844" t="s">
        <v>690</v>
      </c>
      <c r="D281" s="1844"/>
      <c r="E281" s="1844"/>
      <c r="F281" s="1844"/>
      <c r="G281" s="1845"/>
      <c r="H281" s="369">
        <v>0</v>
      </c>
      <c r="I281" s="370">
        <v>23</v>
      </c>
      <c r="J281" s="371">
        <f>MIN(H281/I281,1)</f>
        <v>0</v>
      </c>
      <c r="K281" s="369">
        <v>13</v>
      </c>
      <c r="L281" s="369">
        <v>29737</v>
      </c>
      <c r="M281" s="476">
        <f>K281/L281</f>
        <v>4.3716582035847597E-4</v>
      </c>
      <c r="N281" s="454" t="s">
        <v>1353</v>
      </c>
      <c r="O281" s="1842"/>
      <c r="P281" s="1843"/>
    </row>
    <row r="282" spans="2:16" ht="20.25" customHeight="1">
      <c r="B282" s="335" t="s">
        <v>508</v>
      </c>
      <c r="C282" s="1844" t="s">
        <v>691</v>
      </c>
      <c r="D282" s="1844"/>
      <c r="E282" s="1844"/>
      <c r="F282" s="1844"/>
      <c r="G282" s="1845"/>
      <c r="H282" s="369" t="s">
        <v>92</v>
      </c>
      <c r="I282" s="369" t="s">
        <v>92</v>
      </c>
      <c r="J282" s="371" t="e">
        <f>MIN(H282/I282,1)</f>
        <v>#VALUE!</v>
      </c>
      <c r="K282" s="369" t="s">
        <v>92</v>
      </c>
      <c r="L282" s="369" t="s">
        <v>92</v>
      </c>
      <c r="M282" s="373" t="e">
        <f>MIN(K282/L282,1)</f>
        <v>#VALUE!</v>
      </c>
      <c r="N282" s="374"/>
      <c r="O282" s="1709" t="s">
        <v>1352</v>
      </c>
      <c r="P282" s="1709"/>
    </row>
    <row r="283" spans="2:16" ht="36" customHeight="1">
      <c r="B283" s="335" t="s">
        <v>510</v>
      </c>
      <c r="C283" s="1844" t="s">
        <v>692</v>
      </c>
      <c r="D283" s="1844"/>
      <c r="E283" s="1845"/>
      <c r="F283" s="1789"/>
      <c r="G283" s="1846"/>
      <c r="H283" s="369" t="s">
        <v>92</v>
      </c>
      <c r="I283" s="369" t="s">
        <v>92</v>
      </c>
      <c r="J283" s="477" t="e">
        <f>MIN(H283/I283,1)</f>
        <v>#VALUE!</v>
      </c>
      <c r="K283" s="369" t="s">
        <v>92</v>
      </c>
      <c r="L283" s="369" t="s">
        <v>92</v>
      </c>
      <c r="M283" s="478" t="e">
        <f>MIN(K283/L283,1)</f>
        <v>#VALUE!</v>
      </c>
      <c r="N283" s="374"/>
      <c r="O283" s="1708"/>
      <c r="P283" s="1708"/>
    </row>
    <row r="284" spans="2:16" ht="18" customHeight="1">
      <c r="B284" s="380" t="s">
        <v>401</v>
      </c>
      <c r="C284" s="1839" t="s">
        <v>693</v>
      </c>
      <c r="D284" s="1839"/>
      <c r="E284" s="1839"/>
      <c r="F284" s="1839"/>
      <c r="G284" s="2144"/>
      <c r="H284" s="369" t="s">
        <v>92</v>
      </c>
      <c r="I284" s="369" t="s">
        <v>92</v>
      </c>
      <c r="J284" s="371" t="e">
        <f>MIN(H284/I284,1)</f>
        <v>#VALUE!</v>
      </c>
      <c r="K284" s="369" t="s">
        <v>92</v>
      </c>
      <c r="L284" s="369" t="s">
        <v>92</v>
      </c>
      <c r="M284" s="373" t="e">
        <f>MIN(K284/L284,1)</f>
        <v>#VALUE!</v>
      </c>
      <c r="N284" s="374"/>
      <c r="O284" s="1755"/>
      <c r="P284" s="1755"/>
    </row>
    <row r="285" spans="2:16" ht="17.25" customHeight="1">
      <c r="B285" s="380" t="s">
        <v>403</v>
      </c>
      <c r="C285" s="1839" t="s">
        <v>694</v>
      </c>
      <c r="D285" s="1839"/>
      <c r="E285" s="1839"/>
      <c r="F285" s="1839"/>
      <c r="G285" s="1839"/>
      <c r="H285" s="1839"/>
      <c r="I285" s="1839"/>
      <c r="J285" s="1839"/>
      <c r="K285" s="1839"/>
      <c r="L285" s="1839"/>
      <c r="M285" s="1839"/>
      <c r="N285" s="1840"/>
      <c r="O285" s="1841"/>
      <c r="P285" s="1841"/>
    </row>
    <row r="286" spans="2:16" ht="20.25" customHeight="1">
      <c r="B286" s="334" t="s">
        <v>418</v>
      </c>
      <c r="C286" s="1844" t="s">
        <v>695</v>
      </c>
      <c r="D286" s="1844"/>
      <c r="E286" s="1844"/>
      <c r="F286" s="1844"/>
      <c r="G286" s="1845"/>
      <c r="H286" s="369" t="s">
        <v>92</v>
      </c>
      <c r="I286" s="369" t="s">
        <v>92</v>
      </c>
      <c r="J286" s="371" t="e">
        <f>MIN(H286/I286,1)</f>
        <v>#VALUE!</v>
      </c>
      <c r="K286" s="369" t="s">
        <v>92</v>
      </c>
      <c r="L286" s="369" t="s">
        <v>92</v>
      </c>
      <c r="M286" s="373" t="e">
        <f>MIN(K286/L286,1)</f>
        <v>#VALUE!</v>
      </c>
      <c r="N286" s="381"/>
      <c r="O286" s="1843"/>
      <c r="P286" s="1843"/>
    </row>
    <row r="287" spans="2:16" ht="20.25" customHeight="1">
      <c r="B287" s="334" t="s">
        <v>508</v>
      </c>
      <c r="C287" s="1844" t="s">
        <v>696</v>
      </c>
      <c r="D287" s="1844"/>
      <c r="E287" s="1844"/>
      <c r="F287" s="1844"/>
      <c r="G287" s="368"/>
      <c r="H287" s="369">
        <v>0</v>
      </c>
      <c r="I287" s="370">
        <v>23</v>
      </c>
      <c r="J287" s="371">
        <f>MIN(H287/I287,1)</f>
        <v>0</v>
      </c>
      <c r="K287" s="369">
        <v>7</v>
      </c>
      <c r="L287" s="369">
        <v>27082</v>
      </c>
      <c r="M287" s="476">
        <f>MIN(K287/L287,1)</f>
        <v>2.5847426334834944E-4</v>
      </c>
      <c r="N287" s="381" t="s">
        <v>1353</v>
      </c>
      <c r="O287" s="1843"/>
      <c r="P287" s="1843"/>
    </row>
    <row r="288" spans="2:16" ht="20.25" customHeight="1">
      <c r="B288" s="334" t="s">
        <v>510</v>
      </c>
      <c r="C288" s="1844" t="s">
        <v>697</v>
      </c>
      <c r="D288" s="1844"/>
      <c r="E288" s="1844"/>
      <c r="F288" s="1844"/>
      <c r="G288" s="1845"/>
      <c r="H288" s="369" t="s">
        <v>92</v>
      </c>
      <c r="I288" s="369" t="s">
        <v>92</v>
      </c>
      <c r="J288" s="371" t="e">
        <f>MIN(H288/I288,1)</f>
        <v>#VALUE!</v>
      </c>
      <c r="K288" s="369" t="s">
        <v>92</v>
      </c>
      <c r="L288" s="369" t="s">
        <v>92</v>
      </c>
      <c r="M288" s="373" t="e">
        <f>MIN(K288/L288,1)</f>
        <v>#VALUE!</v>
      </c>
      <c r="N288" s="455"/>
      <c r="O288" s="1843"/>
      <c r="P288" s="1843"/>
    </row>
    <row r="289" spans="2:16" ht="18" customHeight="1">
      <c r="B289" s="380" t="s">
        <v>405</v>
      </c>
      <c r="C289" s="1839" t="s">
        <v>698</v>
      </c>
      <c r="D289" s="1839"/>
      <c r="E289" s="1839"/>
      <c r="F289" s="1839"/>
      <c r="G289" s="1839"/>
      <c r="H289" s="1839"/>
      <c r="I289" s="1839"/>
      <c r="J289" s="1839"/>
      <c r="K289" s="1839"/>
      <c r="L289" s="1839"/>
      <c r="M289" s="1839"/>
      <c r="N289" s="1840"/>
      <c r="O289" s="1843"/>
      <c r="P289" s="1843"/>
    </row>
    <row r="290" spans="2:16" ht="20.25" customHeight="1">
      <c r="B290" s="334" t="s">
        <v>418</v>
      </c>
      <c r="C290" s="1844" t="s">
        <v>699</v>
      </c>
      <c r="D290" s="1844"/>
      <c r="E290" s="1844"/>
      <c r="F290" s="1844"/>
      <c r="G290" s="1845"/>
      <c r="H290" s="369">
        <v>0</v>
      </c>
      <c r="I290" s="370">
        <v>23</v>
      </c>
      <c r="J290" s="371">
        <f t="shared" ref="J290:J295" si="0">MIN(H290/I290,1)</f>
        <v>0</v>
      </c>
      <c r="K290" s="369">
        <v>2</v>
      </c>
      <c r="L290" s="369">
        <v>875</v>
      </c>
      <c r="M290" s="476">
        <f>MIN(K290/L290,1)</f>
        <v>2.2857142857142859E-3</v>
      </c>
      <c r="N290" s="456" t="s">
        <v>1353</v>
      </c>
      <c r="O290" s="1843"/>
      <c r="P290" s="1843"/>
    </row>
    <row r="291" spans="2:16" ht="20.25" customHeight="1">
      <c r="B291" s="334" t="s">
        <v>508</v>
      </c>
      <c r="C291" s="1844" t="s">
        <v>700</v>
      </c>
      <c r="D291" s="1844"/>
      <c r="E291" s="1844"/>
      <c r="F291" s="1844"/>
      <c r="G291" s="1845"/>
      <c r="H291" s="369" t="s">
        <v>92</v>
      </c>
      <c r="I291" s="369" t="s">
        <v>92</v>
      </c>
      <c r="J291" s="371" t="e">
        <f t="shared" si="0"/>
        <v>#VALUE!</v>
      </c>
      <c r="K291" s="369" t="s">
        <v>92</v>
      </c>
      <c r="L291" s="369" t="s">
        <v>92</v>
      </c>
      <c r="M291" s="373" t="e">
        <f>MIN(K291/L291,1)</f>
        <v>#VALUE!</v>
      </c>
      <c r="N291" s="381"/>
      <c r="O291" s="1843"/>
      <c r="P291" s="1843"/>
    </row>
    <row r="292" spans="2:16" ht="20.25" customHeight="1">
      <c r="B292" s="380" t="s">
        <v>408</v>
      </c>
      <c r="C292" s="1839" t="s">
        <v>701</v>
      </c>
      <c r="D292" s="1839"/>
      <c r="E292" s="1839"/>
      <c r="F292" s="1839"/>
      <c r="G292" s="2144"/>
      <c r="H292" s="369">
        <v>0</v>
      </c>
      <c r="I292" s="370">
        <v>23</v>
      </c>
      <c r="J292" s="371">
        <f t="shared" si="0"/>
        <v>0</v>
      </c>
      <c r="K292" s="369">
        <v>3</v>
      </c>
      <c r="L292" s="369">
        <v>5331</v>
      </c>
      <c r="M292" s="476">
        <f>MIN(K292/L292,1)</f>
        <v>5.6274620146314015E-4</v>
      </c>
      <c r="N292" s="384" t="s">
        <v>1353</v>
      </c>
      <c r="O292" s="1843"/>
      <c r="P292" s="1843"/>
    </row>
    <row r="293" spans="2:16" ht="20.25" customHeight="1">
      <c r="B293" s="380" t="s">
        <v>410</v>
      </c>
      <c r="C293" s="1839" t="s">
        <v>702</v>
      </c>
      <c r="D293" s="1839"/>
      <c r="E293" s="1839"/>
      <c r="F293" s="1839"/>
      <c r="G293" s="2144"/>
      <c r="H293" s="369" t="s">
        <v>92</v>
      </c>
      <c r="I293" s="369" t="s">
        <v>92</v>
      </c>
      <c r="J293" s="371" t="e">
        <f t="shared" si="0"/>
        <v>#VALUE!</v>
      </c>
      <c r="K293" s="369" t="s">
        <v>92</v>
      </c>
      <c r="L293" s="369" t="s">
        <v>92</v>
      </c>
      <c r="M293" s="373" t="e">
        <f>MIN(K293/L293,1)</f>
        <v>#VALUE!</v>
      </c>
      <c r="N293" s="384"/>
      <c r="O293" s="1843"/>
      <c r="P293" s="1843"/>
    </row>
    <row r="294" spans="2:16" ht="20.25" customHeight="1">
      <c r="B294" s="380" t="s">
        <v>413</v>
      </c>
      <c r="C294" s="1839" t="s">
        <v>117</v>
      </c>
      <c r="D294" s="1839"/>
      <c r="E294" s="1839"/>
      <c r="F294" s="1839"/>
      <c r="G294" s="2144"/>
      <c r="H294" s="369">
        <v>0</v>
      </c>
      <c r="I294" s="370">
        <v>23</v>
      </c>
      <c r="J294" s="371">
        <f t="shared" si="0"/>
        <v>0</v>
      </c>
      <c r="K294" s="369">
        <v>14</v>
      </c>
      <c r="L294" s="369">
        <v>29682</v>
      </c>
      <c r="M294" s="476">
        <f t="shared" ref="M294:M299" si="1">MIN(K294/L294,1)</f>
        <v>4.7166632976214541E-4</v>
      </c>
      <c r="N294" s="384" t="s">
        <v>1353</v>
      </c>
      <c r="O294" s="1843"/>
      <c r="P294" s="1843"/>
    </row>
    <row r="295" spans="2:16" ht="20.25" customHeight="1">
      <c r="B295" s="380" t="s">
        <v>416</v>
      </c>
      <c r="C295" s="1839" t="s">
        <v>118</v>
      </c>
      <c r="D295" s="1839"/>
      <c r="E295" s="1839"/>
      <c r="F295" s="1839"/>
      <c r="G295" s="2144"/>
      <c r="H295" s="369" t="s">
        <v>92</v>
      </c>
      <c r="I295" s="369" t="s">
        <v>92</v>
      </c>
      <c r="J295" s="371" t="e">
        <f t="shared" si="0"/>
        <v>#VALUE!</v>
      </c>
      <c r="K295" s="369" t="s">
        <v>92</v>
      </c>
      <c r="L295" s="369" t="s">
        <v>92</v>
      </c>
      <c r="M295" s="373" t="e">
        <f t="shared" si="1"/>
        <v>#VALUE!</v>
      </c>
      <c r="N295" s="384"/>
      <c r="O295" s="1843"/>
      <c r="P295" s="1843"/>
    </row>
    <row r="296" spans="2:16" ht="18" customHeight="1">
      <c r="B296" s="380" t="s">
        <v>418</v>
      </c>
      <c r="C296" s="1839" t="s">
        <v>703</v>
      </c>
      <c r="D296" s="1839"/>
      <c r="E296" s="1839"/>
      <c r="F296" s="1839"/>
      <c r="G296" s="1839"/>
      <c r="H296" s="1839"/>
      <c r="I296" s="1839"/>
      <c r="J296" s="1839"/>
      <c r="K296" s="1839"/>
      <c r="L296" s="1839"/>
      <c r="M296" s="1839"/>
      <c r="N296" s="1840"/>
      <c r="O296" s="1843"/>
      <c r="P296" s="1843"/>
    </row>
    <row r="297" spans="2:16" ht="20.25" customHeight="1">
      <c r="B297" s="334" t="s">
        <v>418</v>
      </c>
      <c r="C297" s="1851" t="s">
        <v>704</v>
      </c>
      <c r="D297" s="1851"/>
      <c r="E297" s="1851"/>
      <c r="F297" s="1851"/>
      <c r="G297" s="1852"/>
      <c r="H297" s="369" t="s">
        <v>92</v>
      </c>
      <c r="I297" s="369" t="s">
        <v>92</v>
      </c>
      <c r="J297" s="371" t="e">
        <f>MIN(H297/I297,1)</f>
        <v>#VALUE!</v>
      </c>
      <c r="K297" s="369" t="s">
        <v>92</v>
      </c>
      <c r="L297" s="369" t="s">
        <v>92</v>
      </c>
      <c r="M297" s="371" t="e">
        <f>MIN(K297/L297,1)</f>
        <v>#VALUE!</v>
      </c>
      <c r="N297" s="456"/>
      <c r="O297" s="1843"/>
      <c r="P297" s="1843"/>
    </row>
    <row r="298" spans="2:16" ht="20.25" customHeight="1">
      <c r="B298" s="334" t="s">
        <v>508</v>
      </c>
      <c r="C298" s="1851" t="s">
        <v>705</v>
      </c>
      <c r="D298" s="1851"/>
      <c r="E298" s="1851"/>
      <c r="F298" s="1851"/>
      <c r="G298" s="1852"/>
      <c r="H298" s="369" t="s">
        <v>92</v>
      </c>
      <c r="I298" s="369" t="s">
        <v>92</v>
      </c>
      <c r="J298" s="371" t="e">
        <f>MIN(H298/I298,1)</f>
        <v>#VALUE!</v>
      </c>
      <c r="K298" s="369" t="s">
        <v>92</v>
      </c>
      <c r="L298" s="369" t="s">
        <v>92</v>
      </c>
      <c r="M298" s="373" t="e">
        <f>MIN(K298/L298,1)</f>
        <v>#VALUE!</v>
      </c>
      <c r="N298" s="381"/>
      <c r="O298" s="1843"/>
      <c r="P298" s="1843"/>
    </row>
    <row r="299" spans="2:16" ht="18" customHeight="1">
      <c r="B299" s="380" t="s">
        <v>544</v>
      </c>
      <c r="C299" s="1839" t="s">
        <v>587</v>
      </c>
      <c r="D299" s="1839"/>
      <c r="E299" s="1839"/>
      <c r="F299" s="1839"/>
      <c r="G299" s="1839"/>
      <c r="H299" s="369" t="s">
        <v>92</v>
      </c>
      <c r="I299" s="369" t="s">
        <v>92</v>
      </c>
      <c r="J299" s="371" t="e">
        <f>MIN(H299/I299,1)</f>
        <v>#VALUE!</v>
      </c>
      <c r="K299" s="369" t="s">
        <v>92</v>
      </c>
      <c r="L299" s="369" t="s">
        <v>92</v>
      </c>
      <c r="M299" s="373" t="e">
        <f t="shared" si="1"/>
        <v>#VALUE!</v>
      </c>
      <c r="N299" s="384"/>
      <c r="O299" s="1843"/>
      <c r="P299" s="1843"/>
    </row>
    <row r="300" spans="2:16" ht="43.5" customHeight="1">
      <c r="B300" s="205" t="s">
        <v>546</v>
      </c>
      <c r="C300" s="1414" t="s">
        <v>706</v>
      </c>
      <c r="D300" s="1414"/>
      <c r="E300" s="1414"/>
      <c r="F300" s="1414"/>
      <c r="G300" s="1415"/>
      <c r="H300" s="386">
        <f>SUMIF(H281:H282,"&lt;&gt;")+ SUMIF(H284,"&lt;&gt;")+SUMIF(H286:H288,"&lt;&gt;")+SUMIF(H290:H295,"&lt;&gt;")+SUMIF(H297:H299,"&lt;&gt;")</f>
        <v>0</v>
      </c>
      <c r="I300" s="386">
        <f>SUMIF(I281:I282,"&lt;&gt;")+ SUMIF(I284,"&lt;&gt;")+SUMIF(I286:I288,"&lt;&gt;")+SUMIF(I290:I295,"&lt;&gt;")+SUMIF(I297:I299,"&lt;&gt;")</f>
        <v>115</v>
      </c>
      <c r="J300" s="477">
        <f t="shared" ref="J300" si="2">MIN(H300/I300,1)</f>
        <v>0</v>
      </c>
      <c r="K300" s="386">
        <f>SUMIF(K281:K282,"&lt;&gt;")+ SUMIF(K284,"&lt;&gt;")+SUMIF(K286:K288,"&lt;&gt;")+SUMIF(K290:K295,"&lt;&gt;")+SUMIF(K297:K299,"&lt;&gt;")</f>
        <v>39</v>
      </c>
      <c r="L300" s="386">
        <f>SUMIF(L281:L282,"&lt;&gt;")+ SUMIF(L284,"&lt;&gt;")+SUMIF(L286:L288,"&lt;&gt;")+SUMIF(L290:L295,"&lt;&gt;")+SUMIF(L297:L299,"&lt;&gt;")</f>
        <v>92707</v>
      </c>
      <c r="M300" s="478">
        <f>MIN(K300/L300,1)</f>
        <v>4.2068020753556907E-4</v>
      </c>
      <c r="N300" s="384"/>
      <c r="O300" s="1843"/>
      <c r="P300" s="1843"/>
    </row>
    <row r="301" spans="2:16" ht="76.5" customHeight="1">
      <c r="B301" s="198" t="s">
        <v>707</v>
      </c>
      <c r="C301" s="1414" t="s">
        <v>708</v>
      </c>
      <c r="D301" s="1414"/>
      <c r="E301" s="1414"/>
      <c r="F301" s="1414"/>
      <c r="G301" s="1415"/>
      <c r="H301" s="2142" t="s">
        <v>1354</v>
      </c>
      <c r="I301" s="2142"/>
      <c r="J301" s="2142"/>
      <c r="K301" s="2142"/>
      <c r="L301" s="2142"/>
      <c r="M301" s="2142"/>
      <c r="N301" s="2142"/>
      <c r="O301" s="375"/>
      <c r="P301" s="375"/>
    </row>
    <row r="302" spans="2:16" ht="76.5" customHeight="1">
      <c r="B302" s="358" t="s">
        <v>709</v>
      </c>
      <c r="C302" s="1771" t="s">
        <v>710</v>
      </c>
      <c r="D302" s="1771"/>
      <c r="E302" s="1771"/>
      <c r="F302" s="1771"/>
      <c r="G302" s="1849"/>
      <c r="H302" s="2143" t="s">
        <v>1355</v>
      </c>
      <c r="I302" s="2142"/>
      <c r="J302" s="2142"/>
      <c r="K302" s="2142"/>
      <c r="L302" s="2142"/>
      <c r="M302" s="2142"/>
      <c r="N302" s="2142"/>
      <c r="O302" s="387"/>
      <c r="P302" s="393"/>
    </row>
    <row r="303" spans="2:16" ht="24" customHeight="1">
      <c r="B303" s="1416" t="s">
        <v>711</v>
      </c>
      <c r="C303" s="1417"/>
      <c r="D303" s="1417"/>
      <c r="E303" s="1417"/>
      <c r="F303" s="1417"/>
      <c r="G303" s="1417"/>
      <c r="H303" s="1417"/>
      <c r="I303" s="1417"/>
      <c r="J303" s="1417"/>
      <c r="K303" s="1417"/>
      <c r="L303" s="1417"/>
      <c r="M303" s="1417"/>
      <c r="N303" s="1417"/>
      <c r="O303" s="1417"/>
      <c r="P303" s="1418"/>
    </row>
    <row r="304" spans="2:16" ht="39" customHeight="1">
      <c r="B304" s="298" t="s">
        <v>712</v>
      </c>
      <c r="C304" s="1414" t="s">
        <v>713</v>
      </c>
      <c r="D304" s="1414"/>
      <c r="E304" s="1414"/>
      <c r="F304" s="1414"/>
      <c r="G304" s="1415"/>
      <c r="H304" s="1574" t="s">
        <v>53</v>
      </c>
      <c r="I304" s="1685"/>
      <c r="J304" s="1575"/>
      <c r="K304" s="394" t="s">
        <v>446</v>
      </c>
      <c r="L304" s="1853"/>
      <c r="M304" s="1854"/>
      <c r="N304" s="1855"/>
      <c r="O304" s="395" t="s">
        <v>1279</v>
      </c>
      <c r="P304" s="328"/>
    </row>
    <row r="305" spans="2:16" ht="34.5" customHeight="1">
      <c r="B305" s="227" t="s">
        <v>714</v>
      </c>
      <c r="C305" s="1414" t="s">
        <v>715</v>
      </c>
      <c r="D305" s="1414"/>
      <c r="E305" s="1414"/>
      <c r="F305" s="1414"/>
      <c r="G305" s="1415"/>
      <c r="H305" s="1574" t="s">
        <v>53</v>
      </c>
      <c r="I305" s="1685"/>
      <c r="J305" s="1575"/>
      <c r="K305" s="1756" t="s">
        <v>446</v>
      </c>
      <c r="L305" s="1856" t="s">
        <v>1356</v>
      </c>
      <c r="M305" s="1857"/>
      <c r="N305" s="1858"/>
      <c r="O305" s="1708" t="s">
        <v>1357</v>
      </c>
      <c r="P305" s="1709"/>
    </row>
    <row r="306" spans="2:16" ht="37.5" customHeight="1">
      <c r="B306" s="195" t="s">
        <v>394</v>
      </c>
      <c r="C306" s="1450" t="s">
        <v>716</v>
      </c>
      <c r="D306" s="1450"/>
      <c r="E306" s="1450"/>
      <c r="F306" s="1450"/>
      <c r="G306" s="1451"/>
      <c r="H306" s="1574" t="s">
        <v>54</v>
      </c>
      <c r="I306" s="1685"/>
      <c r="J306" s="1575"/>
      <c r="K306" s="1757"/>
      <c r="L306" s="1859"/>
      <c r="M306" s="1860"/>
      <c r="N306" s="1608"/>
      <c r="O306" s="1708"/>
      <c r="P306" s="1708"/>
    </row>
    <row r="307" spans="2:16" ht="37.5" customHeight="1">
      <c r="B307" s="198" t="s">
        <v>401</v>
      </c>
      <c r="C307" s="1414" t="s">
        <v>717</v>
      </c>
      <c r="D307" s="1414"/>
      <c r="E307" s="1414"/>
      <c r="F307" s="1414"/>
      <c r="G307" s="1415"/>
      <c r="H307" s="1574" t="s">
        <v>57</v>
      </c>
      <c r="I307" s="1685"/>
      <c r="J307" s="1575"/>
      <c r="K307" s="1758"/>
      <c r="L307" s="1861"/>
      <c r="M307" s="1862"/>
      <c r="N307" s="1863"/>
      <c r="O307" s="1708"/>
      <c r="P307" s="1708"/>
    </row>
    <row r="308" spans="2:16" ht="33.75" customHeight="1">
      <c r="B308" s="233" t="s">
        <v>718</v>
      </c>
      <c r="C308" s="1414" t="s">
        <v>719</v>
      </c>
      <c r="D308" s="1414"/>
      <c r="E308" s="1414"/>
      <c r="F308" s="1414"/>
      <c r="G308" s="1415"/>
      <c r="H308" s="1574" t="s">
        <v>311</v>
      </c>
      <c r="I308" s="1685"/>
      <c r="J308" s="1575"/>
      <c r="K308" s="319" t="s">
        <v>446</v>
      </c>
      <c r="L308" s="1856"/>
      <c r="M308" s="1857"/>
      <c r="N308" s="1858"/>
      <c r="O308" s="1708"/>
      <c r="P308" s="1708"/>
    </row>
    <row r="309" spans="2:16" ht="33" customHeight="1">
      <c r="B309" s="227" t="s">
        <v>720</v>
      </c>
      <c r="C309" s="1414" t="s">
        <v>721</v>
      </c>
      <c r="D309" s="1414"/>
      <c r="E309" s="1414"/>
      <c r="F309" s="1414"/>
      <c r="G309" s="1415"/>
      <c r="H309" s="1574" t="s">
        <v>53</v>
      </c>
      <c r="I309" s="1685"/>
      <c r="J309" s="1575"/>
      <c r="K309" s="319" t="s">
        <v>446</v>
      </c>
      <c r="L309" s="1864"/>
      <c r="M309" s="1865"/>
      <c r="N309" s="1866"/>
      <c r="O309" s="1708"/>
      <c r="P309" s="1755"/>
    </row>
    <row r="310" spans="2:16" ht="39" customHeight="1">
      <c r="B310" s="253" t="s">
        <v>722</v>
      </c>
      <c r="C310" s="1450" t="s">
        <v>723</v>
      </c>
      <c r="D310" s="1450"/>
      <c r="E310" s="1450"/>
      <c r="F310" s="1450"/>
      <c r="G310" s="1451"/>
      <c r="H310" s="1867" t="s">
        <v>53</v>
      </c>
      <c r="I310" s="1868"/>
      <c r="J310" s="1869"/>
      <c r="K310" s="1756" t="s">
        <v>446</v>
      </c>
      <c r="L310" s="1871"/>
      <c r="M310" s="1872"/>
      <c r="N310" s="1873"/>
      <c r="O310" s="1709" t="s">
        <v>1279</v>
      </c>
      <c r="P310" s="1709"/>
    </row>
    <row r="311" spans="2:16" ht="46.5" customHeight="1">
      <c r="B311" s="191" t="s">
        <v>724</v>
      </c>
      <c r="C311" s="1414" t="s">
        <v>725</v>
      </c>
      <c r="D311" s="1414"/>
      <c r="E311" s="1414"/>
      <c r="F311" s="1414"/>
      <c r="G311" s="1415"/>
      <c r="H311" s="1574" t="s">
        <v>1358</v>
      </c>
      <c r="I311" s="1685"/>
      <c r="J311" s="1575"/>
      <c r="K311" s="1757"/>
      <c r="L311" s="1874"/>
      <c r="M311" s="1875"/>
      <c r="N311" s="1876"/>
      <c r="O311" s="1708"/>
      <c r="P311" s="1708"/>
    </row>
    <row r="312" spans="2:16" ht="34.5" customHeight="1">
      <c r="B312" s="214" t="s">
        <v>726</v>
      </c>
      <c r="C312" s="1414" t="s">
        <v>727</v>
      </c>
      <c r="D312" s="1414"/>
      <c r="E312" s="1414"/>
      <c r="F312" s="1414"/>
      <c r="G312" s="1415"/>
      <c r="H312" s="1574" t="s">
        <v>318</v>
      </c>
      <c r="I312" s="1685"/>
      <c r="J312" s="1575"/>
      <c r="K312" s="1757"/>
      <c r="L312" s="1874"/>
      <c r="M312" s="1875"/>
      <c r="N312" s="1876"/>
      <c r="O312" s="1708"/>
      <c r="P312" s="1708"/>
    </row>
    <row r="313" spans="2:16" ht="33.75" customHeight="1">
      <c r="B313" s="358" t="s">
        <v>394</v>
      </c>
      <c r="C313" s="1414" t="s">
        <v>728</v>
      </c>
      <c r="D313" s="1414"/>
      <c r="E313" s="1414"/>
      <c r="F313" s="1414"/>
      <c r="G313" s="1415"/>
      <c r="H313" s="1574" t="s">
        <v>319</v>
      </c>
      <c r="I313" s="1685"/>
      <c r="J313" s="1575"/>
      <c r="K313" s="1757"/>
      <c r="L313" s="1874"/>
      <c r="M313" s="1875"/>
      <c r="N313" s="1876"/>
      <c r="O313" s="1708"/>
      <c r="P313" s="1708"/>
    </row>
    <row r="314" spans="2:16" ht="43.5" customHeight="1">
      <c r="B314" s="298" t="s">
        <v>729</v>
      </c>
      <c r="C314" s="1414" t="s">
        <v>730</v>
      </c>
      <c r="D314" s="1414"/>
      <c r="E314" s="1414"/>
      <c r="F314" s="1414"/>
      <c r="G314" s="1415"/>
      <c r="H314" s="1563" t="s">
        <v>53</v>
      </c>
      <c r="I314" s="1655"/>
      <c r="J314" s="1564"/>
      <c r="K314" s="1757"/>
      <c r="L314" s="1874"/>
      <c r="M314" s="1875"/>
      <c r="N314" s="1876"/>
      <c r="O314" s="1443" t="s">
        <v>1279</v>
      </c>
      <c r="P314" s="1443"/>
    </row>
    <row r="315" spans="2:16" ht="32.25" customHeight="1">
      <c r="B315" s="266" t="s">
        <v>394</v>
      </c>
      <c r="C315" s="1445" t="s">
        <v>731</v>
      </c>
      <c r="D315" s="1445"/>
      <c r="E315" s="1445"/>
      <c r="F315" s="1445"/>
      <c r="G315" s="1817"/>
      <c r="H315" s="1880" t="s">
        <v>1359</v>
      </c>
      <c r="I315" s="1880"/>
      <c r="J315" s="1881"/>
      <c r="K315" s="1870"/>
      <c r="L315" s="1877"/>
      <c r="M315" s="1878"/>
      <c r="N315" s="1879"/>
      <c r="O315" s="1444"/>
      <c r="P315" s="1444"/>
    </row>
    <row r="316" spans="2:16" ht="21.75" customHeight="1">
      <c r="B316" s="1416" t="s">
        <v>732</v>
      </c>
      <c r="C316" s="1417"/>
      <c r="D316" s="1417"/>
      <c r="E316" s="1417"/>
      <c r="F316" s="1417"/>
      <c r="G316" s="1417"/>
      <c r="H316" s="1417"/>
      <c r="I316" s="1417"/>
      <c r="J316" s="1417"/>
      <c r="K316" s="1882"/>
      <c r="L316" s="1417"/>
      <c r="M316" s="1417"/>
      <c r="N316" s="1417"/>
      <c r="O316" s="1417"/>
      <c r="P316" s="1418"/>
    </row>
    <row r="317" spans="2:16" ht="28.5" customHeight="1">
      <c r="B317" s="214" t="s">
        <v>733</v>
      </c>
      <c r="C317" s="1450" t="s">
        <v>734</v>
      </c>
      <c r="D317" s="1450"/>
      <c r="E317" s="1450"/>
      <c r="F317" s="1450"/>
      <c r="G317" s="1450"/>
      <c r="H317" s="1883" t="s">
        <v>316</v>
      </c>
      <c r="I317" s="1884"/>
      <c r="J317" s="1884"/>
      <c r="K317" s="1885" t="s">
        <v>446</v>
      </c>
      <c r="L317" s="2137" t="s">
        <v>1360</v>
      </c>
      <c r="M317" s="2138"/>
      <c r="N317" s="2139"/>
      <c r="O317" s="1759" t="s">
        <v>1279</v>
      </c>
      <c r="P317" s="1759"/>
    </row>
    <row r="318" spans="2:16" ht="30.75" customHeight="1">
      <c r="B318" s="195" t="s">
        <v>394</v>
      </c>
      <c r="C318" s="1450" t="s">
        <v>735</v>
      </c>
      <c r="D318" s="1450"/>
      <c r="E318" s="1450"/>
      <c r="F318" s="1450"/>
      <c r="G318" s="1450"/>
      <c r="H318" s="1574" t="s">
        <v>316</v>
      </c>
      <c r="I318" s="1685"/>
      <c r="J318" s="1575"/>
      <c r="K318" s="1757"/>
      <c r="L318" s="1937"/>
      <c r="M318" s="1654"/>
      <c r="N318" s="2140"/>
      <c r="O318" s="1708"/>
      <c r="P318" s="1708"/>
    </row>
    <row r="319" spans="2:16" ht="39" customHeight="1">
      <c r="B319" s="195" t="s">
        <v>401</v>
      </c>
      <c r="C319" s="1414" t="s">
        <v>736</v>
      </c>
      <c r="D319" s="1414"/>
      <c r="E319" s="1414"/>
      <c r="F319" s="1414"/>
      <c r="G319" s="1415"/>
      <c r="H319" s="1574" t="s">
        <v>316</v>
      </c>
      <c r="I319" s="1685"/>
      <c r="J319" s="1575"/>
      <c r="K319" s="1757"/>
      <c r="L319" s="1937"/>
      <c r="M319" s="1654"/>
      <c r="N319" s="2140"/>
      <c r="O319" s="1708"/>
      <c r="P319" s="1708"/>
    </row>
    <row r="320" spans="2:16" ht="35.25" customHeight="1">
      <c r="B320" s="214" t="s">
        <v>737</v>
      </c>
      <c r="C320" s="1464" t="s">
        <v>738</v>
      </c>
      <c r="D320" s="1464"/>
      <c r="E320" s="1464"/>
      <c r="F320" s="1464"/>
      <c r="G320" s="1465"/>
      <c r="H320" s="1574" t="s">
        <v>316</v>
      </c>
      <c r="I320" s="1685"/>
      <c r="J320" s="1575"/>
      <c r="K320" s="1757"/>
      <c r="L320" s="1867"/>
      <c r="M320" s="1868"/>
      <c r="N320" s="2141"/>
      <c r="O320" s="1708"/>
      <c r="P320" s="1708"/>
    </row>
    <row r="321" spans="1:16" ht="39" customHeight="1">
      <c r="B321" s="195" t="s">
        <v>394</v>
      </c>
      <c r="C321" s="1414" t="s">
        <v>739</v>
      </c>
      <c r="D321" s="1414"/>
      <c r="E321" s="1414"/>
      <c r="F321" s="1414"/>
      <c r="G321" s="1415"/>
      <c r="H321" s="1574" t="s">
        <v>57</v>
      </c>
      <c r="I321" s="1685"/>
      <c r="J321" s="1575"/>
      <c r="K321" s="1756" t="s">
        <v>446</v>
      </c>
      <c r="L321" s="1576"/>
      <c r="M321" s="1577"/>
      <c r="N321" s="1690"/>
      <c r="O321" s="1708"/>
      <c r="P321" s="1708"/>
    </row>
    <row r="322" spans="1:16" ht="31.5" customHeight="1">
      <c r="B322" s="205" t="s">
        <v>401</v>
      </c>
      <c r="C322" s="1484" t="s">
        <v>740</v>
      </c>
      <c r="D322" s="1484"/>
      <c r="E322" s="1484"/>
      <c r="F322" s="1484"/>
      <c r="G322" s="1485"/>
      <c r="H322" s="1563" t="s">
        <v>316</v>
      </c>
      <c r="I322" s="1655"/>
      <c r="J322" s="1564"/>
      <c r="K322" s="1757"/>
      <c r="L322" s="1691"/>
      <c r="M322" s="1692"/>
      <c r="N322" s="1693"/>
      <c r="O322" s="1755"/>
      <c r="P322" s="1755"/>
    </row>
    <row r="323" spans="1:16" ht="54" customHeight="1">
      <c r="B323" s="1889" t="s">
        <v>741</v>
      </c>
      <c r="C323" s="1890"/>
      <c r="D323" s="1890"/>
      <c r="E323" s="1890"/>
      <c r="F323" s="1890"/>
      <c r="G323" s="1890"/>
      <c r="H323" s="1890"/>
      <c r="I323" s="1890"/>
      <c r="J323" s="1890"/>
      <c r="K323" s="1890"/>
      <c r="L323" s="1890"/>
      <c r="M323" s="1890"/>
      <c r="N323" s="1891"/>
      <c r="O323" s="375"/>
      <c r="P323" s="375"/>
    </row>
    <row r="324" spans="1:16" ht="114.75" customHeight="1">
      <c r="B324" s="233" t="s">
        <v>742</v>
      </c>
      <c r="C324" s="1450" t="s">
        <v>743</v>
      </c>
      <c r="D324" s="1450"/>
      <c r="E324" s="1450"/>
      <c r="F324" s="1450"/>
      <c r="G324" s="1450"/>
      <c r="H324" s="1450"/>
      <c r="I324" s="1450"/>
      <c r="J324" s="1450"/>
      <c r="K324" s="1450"/>
      <c r="L324" s="1450"/>
      <c r="M324" s="1450"/>
      <c r="N324" s="1892"/>
      <c r="O324" s="1709" t="s">
        <v>1279</v>
      </c>
      <c r="P324" s="1709"/>
    </row>
    <row r="325" spans="1:16" ht="40.5" customHeight="1">
      <c r="A325" s="281"/>
      <c r="B325" s="397" t="s">
        <v>394</v>
      </c>
      <c r="C325" s="1484" t="s">
        <v>744</v>
      </c>
      <c r="D325" s="1484"/>
      <c r="E325" s="1484"/>
      <c r="F325" s="1484"/>
      <c r="G325" s="1484"/>
      <c r="H325" s="1484"/>
      <c r="I325" s="1484"/>
      <c r="J325" s="1484"/>
      <c r="K325" s="1484"/>
      <c r="L325" s="1900" t="s">
        <v>446</v>
      </c>
      <c r="M325" s="1565" t="s">
        <v>1361</v>
      </c>
      <c r="N325" s="1567"/>
      <c r="O325" s="1708"/>
      <c r="P325" s="1708"/>
    </row>
    <row r="326" spans="1:16" ht="26.45" customHeight="1">
      <c r="A326" s="281"/>
      <c r="B326" s="397"/>
      <c r="C326" s="294" t="s">
        <v>418</v>
      </c>
      <c r="D326" s="1414" t="s">
        <v>745</v>
      </c>
      <c r="E326" s="1414"/>
      <c r="F326" s="1414"/>
      <c r="G326" s="1414"/>
      <c r="H326" s="1414"/>
      <c r="I326" s="1415"/>
      <c r="J326" s="1574" t="s">
        <v>58</v>
      </c>
      <c r="K326" s="1575"/>
      <c r="L326" s="1901"/>
      <c r="M326" s="1568"/>
      <c r="N326" s="1570"/>
      <c r="O326" s="1708"/>
      <c r="P326" s="1708"/>
    </row>
    <row r="327" spans="1:16" ht="19.5" customHeight="1">
      <c r="A327" s="281"/>
      <c r="B327" s="397"/>
      <c r="C327" s="397" t="s">
        <v>508</v>
      </c>
      <c r="D327" s="1414" t="s">
        <v>746</v>
      </c>
      <c r="E327" s="1414"/>
      <c r="F327" s="1414"/>
      <c r="G327" s="1414"/>
      <c r="H327" s="1484"/>
      <c r="I327" s="1485"/>
      <c r="J327" s="1883" t="s">
        <v>58</v>
      </c>
      <c r="K327" s="1903"/>
      <c r="L327" s="1901"/>
      <c r="M327" s="1568"/>
      <c r="N327" s="1570"/>
      <c r="O327" s="1708"/>
      <c r="P327" s="1708"/>
    </row>
    <row r="328" spans="1:16" ht="37.5" customHeight="1">
      <c r="A328" s="281"/>
      <c r="B328" s="397"/>
      <c r="C328" s="397" t="s">
        <v>510</v>
      </c>
      <c r="D328" s="1414" t="s">
        <v>747</v>
      </c>
      <c r="E328" s="1414"/>
      <c r="F328" s="1414"/>
      <c r="G328" s="1414"/>
      <c r="H328" s="1904" t="s">
        <v>748</v>
      </c>
      <c r="I328" s="1894"/>
      <c r="J328" s="1893" t="s">
        <v>749</v>
      </c>
      <c r="K328" s="1894"/>
      <c r="L328" s="1901"/>
      <c r="M328" s="1568"/>
      <c r="N328" s="1570"/>
      <c r="O328" s="1708"/>
      <c r="P328" s="1708"/>
    </row>
    <row r="329" spans="1:16" ht="25.5" customHeight="1">
      <c r="A329" s="281"/>
      <c r="B329" s="397"/>
      <c r="C329" s="397"/>
      <c r="D329" s="1895" t="s">
        <v>750</v>
      </c>
      <c r="E329" s="1895"/>
      <c r="F329" s="1895"/>
      <c r="G329" s="1896"/>
      <c r="H329" s="1827"/>
      <c r="I329" s="1897"/>
      <c r="J329" s="1560"/>
      <c r="K329" s="1561"/>
      <c r="L329" s="1901"/>
      <c r="M329" s="1568"/>
      <c r="N329" s="1570"/>
      <c r="O329" s="1708"/>
      <c r="P329" s="1708"/>
    </row>
    <row r="330" spans="1:16" ht="19.5" customHeight="1">
      <c r="A330" s="281"/>
      <c r="B330" s="397"/>
      <c r="C330" s="397" t="s">
        <v>512</v>
      </c>
      <c r="D330" s="1414" t="s">
        <v>751</v>
      </c>
      <c r="E330" s="1414"/>
      <c r="F330" s="1414"/>
      <c r="G330" s="1414"/>
      <c r="H330" s="1414"/>
      <c r="I330" s="1414"/>
      <c r="J330" s="1574" t="s">
        <v>350</v>
      </c>
      <c r="K330" s="1575"/>
      <c r="L330" s="1901"/>
      <c r="M330" s="1568"/>
      <c r="N330" s="1570"/>
      <c r="O330" s="1708"/>
      <c r="P330" s="1708"/>
    </row>
    <row r="331" spans="1:16" ht="34.5" customHeight="1">
      <c r="A331" s="281"/>
      <c r="B331" s="397" t="s">
        <v>401</v>
      </c>
      <c r="C331" s="1484" t="s">
        <v>752</v>
      </c>
      <c r="D331" s="1484"/>
      <c r="E331" s="1484"/>
      <c r="F331" s="1484"/>
      <c r="G331" s="1484"/>
      <c r="H331" s="1484"/>
      <c r="I331" s="1484"/>
      <c r="J331" s="1484"/>
      <c r="K331" s="1485"/>
      <c r="L331" s="1901"/>
      <c r="M331" s="1568"/>
      <c r="N331" s="1570"/>
      <c r="O331" s="1708"/>
      <c r="P331" s="1708"/>
    </row>
    <row r="332" spans="1:16" ht="19.5" customHeight="1">
      <c r="A332" s="281"/>
      <c r="B332" s="397"/>
      <c r="C332" s="397" t="s">
        <v>418</v>
      </c>
      <c r="D332" s="1414" t="s">
        <v>745</v>
      </c>
      <c r="E332" s="1414"/>
      <c r="F332" s="1414"/>
      <c r="G332" s="1414"/>
      <c r="H332" s="1414"/>
      <c r="I332" s="1415"/>
      <c r="J332" s="1574" t="s">
        <v>58</v>
      </c>
      <c r="K332" s="1575"/>
      <c r="L332" s="1901"/>
      <c r="M332" s="1568"/>
      <c r="N332" s="1570"/>
      <c r="O332" s="1708"/>
      <c r="P332" s="1708"/>
    </row>
    <row r="333" spans="1:16" ht="19.5" customHeight="1">
      <c r="A333" s="281"/>
      <c r="B333" s="397"/>
      <c r="C333" s="397" t="s">
        <v>508</v>
      </c>
      <c r="D333" s="1414" t="s">
        <v>753</v>
      </c>
      <c r="E333" s="1414"/>
      <c r="F333" s="1414"/>
      <c r="G333" s="1414"/>
      <c r="H333" s="1414"/>
      <c r="I333" s="1415"/>
      <c r="J333" s="1898" t="s">
        <v>58</v>
      </c>
      <c r="K333" s="1899"/>
      <c r="L333" s="1901"/>
      <c r="M333" s="1568"/>
      <c r="N333" s="1570"/>
      <c r="O333" s="1708"/>
      <c r="P333" s="1708"/>
    </row>
    <row r="334" spans="1:16" ht="19.5" customHeight="1">
      <c r="A334" s="281"/>
      <c r="B334" s="397"/>
      <c r="C334" s="397" t="s">
        <v>510</v>
      </c>
      <c r="D334" s="1484" t="s">
        <v>747</v>
      </c>
      <c r="E334" s="1484"/>
      <c r="F334" s="1484"/>
      <c r="G334" s="1484"/>
      <c r="H334" s="1904" t="s">
        <v>748</v>
      </c>
      <c r="I334" s="1894"/>
      <c r="J334" s="1893" t="s">
        <v>749</v>
      </c>
      <c r="K334" s="1894"/>
      <c r="L334" s="1901"/>
      <c r="M334" s="1568"/>
      <c r="N334" s="1570"/>
      <c r="O334" s="1708"/>
      <c r="P334" s="1708"/>
    </row>
    <row r="335" spans="1:16" ht="19.5" customHeight="1">
      <c r="A335" s="281"/>
      <c r="B335" s="397"/>
      <c r="C335" s="397"/>
      <c r="D335" s="225"/>
      <c r="E335" s="225"/>
      <c r="F335" s="225"/>
      <c r="G335" s="225"/>
      <c r="H335" s="1559"/>
      <c r="I335" s="1561"/>
      <c r="J335" s="1560"/>
      <c r="K335" s="1561"/>
      <c r="L335" s="1901"/>
      <c r="M335" s="1568"/>
      <c r="N335" s="1570"/>
      <c r="O335" s="1708"/>
      <c r="P335" s="1708"/>
    </row>
    <row r="336" spans="1:16" ht="19.5" customHeight="1">
      <c r="A336" s="281"/>
      <c r="B336" s="397"/>
      <c r="C336" s="397" t="s">
        <v>512</v>
      </c>
      <c r="D336" s="1414" t="s">
        <v>754</v>
      </c>
      <c r="E336" s="1414"/>
      <c r="F336" s="1414"/>
      <c r="G336" s="1414"/>
      <c r="H336" s="1414"/>
      <c r="I336" s="1414"/>
      <c r="J336" s="1574" t="s">
        <v>350</v>
      </c>
      <c r="K336" s="1575"/>
      <c r="L336" s="1901"/>
      <c r="M336" s="1568"/>
      <c r="N336" s="1570"/>
      <c r="O336" s="1708"/>
      <c r="P336" s="1708"/>
    </row>
    <row r="337" spans="1:16" ht="39.75" customHeight="1">
      <c r="A337" s="281"/>
      <c r="B337" s="397" t="s">
        <v>403</v>
      </c>
      <c r="C337" s="1414" t="s">
        <v>755</v>
      </c>
      <c r="D337" s="1414"/>
      <c r="E337" s="1414"/>
      <c r="F337" s="1414"/>
      <c r="G337" s="1414"/>
      <c r="H337" s="1414"/>
      <c r="I337" s="1414"/>
      <c r="J337" s="1414"/>
      <c r="K337" s="1415"/>
      <c r="L337" s="1901"/>
      <c r="M337" s="1568"/>
      <c r="N337" s="1570"/>
      <c r="O337" s="1708"/>
      <c r="P337" s="1708"/>
    </row>
    <row r="338" spans="1:16" ht="19.5" customHeight="1">
      <c r="A338" s="281"/>
      <c r="B338" s="205"/>
      <c r="C338" s="397" t="s">
        <v>418</v>
      </c>
      <c r="D338" s="1414" t="s">
        <v>745</v>
      </c>
      <c r="E338" s="1414"/>
      <c r="F338" s="1414"/>
      <c r="G338" s="1414"/>
      <c r="H338" s="1414"/>
      <c r="I338" s="1415"/>
      <c r="J338" s="1574" t="s">
        <v>345</v>
      </c>
      <c r="K338" s="1575"/>
      <c r="L338" s="1901"/>
      <c r="M338" s="1568"/>
      <c r="N338" s="1570"/>
      <c r="O338" s="1708"/>
      <c r="P338" s="1708"/>
    </row>
    <row r="339" spans="1:16" ht="19.5" customHeight="1">
      <c r="A339" s="281"/>
      <c r="B339" s="205"/>
      <c r="C339" s="397" t="s">
        <v>508</v>
      </c>
      <c r="D339" s="1414" t="s">
        <v>753</v>
      </c>
      <c r="E339" s="1414"/>
      <c r="F339" s="1414"/>
      <c r="G339" s="1414"/>
      <c r="H339" s="1414"/>
      <c r="I339" s="1415"/>
      <c r="J339" s="1905" t="s">
        <v>1362</v>
      </c>
      <c r="K339" s="1903"/>
      <c r="L339" s="1901"/>
      <c r="M339" s="1568"/>
      <c r="N339" s="1570"/>
      <c r="O339" s="1708"/>
      <c r="P339" s="1708"/>
    </row>
    <row r="340" spans="1:16" ht="19.5" customHeight="1">
      <c r="A340" s="281"/>
      <c r="B340" s="198"/>
      <c r="C340" s="397" t="s">
        <v>510</v>
      </c>
      <c r="D340" s="1414" t="s">
        <v>747</v>
      </c>
      <c r="E340" s="1414"/>
      <c r="F340" s="1414"/>
      <c r="G340" s="1414"/>
      <c r="H340" s="1904" t="s">
        <v>748</v>
      </c>
      <c r="I340" s="1894"/>
      <c r="J340" s="1893" t="s">
        <v>749</v>
      </c>
      <c r="K340" s="1894"/>
      <c r="L340" s="1901"/>
      <c r="M340" s="1568"/>
      <c r="N340" s="1570"/>
      <c r="O340" s="1708"/>
      <c r="P340" s="1708"/>
    </row>
    <row r="341" spans="1:16" ht="45" customHeight="1">
      <c r="A341" s="281"/>
      <c r="B341" s="205"/>
      <c r="C341" s="397"/>
      <c r="D341" s="190"/>
      <c r="E341" s="190"/>
      <c r="F341" s="190"/>
      <c r="G341" s="190"/>
      <c r="H341" s="1559" t="s">
        <v>1363</v>
      </c>
      <c r="I341" s="1561"/>
      <c r="J341" s="1560" t="s">
        <v>1364</v>
      </c>
      <c r="K341" s="1561"/>
      <c r="L341" s="1901"/>
      <c r="M341" s="1568"/>
      <c r="N341" s="1570"/>
      <c r="O341" s="1708"/>
      <c r="P341" s="1708"/>
    </row>
    <row r="342" spans="1:16" ht="19.5" customHeight="1">
      <c r="A342" s="281"/>
      <c r="B342" s="205"/>
      <c r="C342" s="397" t="s">
        <v>512</v>
      </c>
      <c r="D342" s="1414" t="s">
        <v>756</v>
      </c>
      <c r="E342" s="1414"/>
      <c r="F342" s="1414"/>
      <c r="G342" s="1414"/>
      <c r="H342" s="1414"/>
      <c r="I342" s="1414"/>
      <c r="J342" s="1574" t="s">
        <v>350</v>
      </c>
      <c r="K342" s="1575"/>
      <c r="L342" s="1901"/>
      <c r="M342" s="1568"/>
      <c r="N342" s="1570"/>
      <c r="O342" s="1708"/>
      <c r="P342" s="1708"/>
    </row>
    <row r="343" spans="1:16" ht="39.75" customHeight="1">
      <c r="A343" s="281"/>
      <c r="B343" s="205" t="s">
        <v>405</v>
      </c>
      <c r="C343" s="1414" t="s">
        <v>757</v>
      </c>
      <c r="D343" s="1414"/>
      <c r="E343" s="1414"/>
      <c r="F343" s="1414"/>
      <c r="G343" s="1414"/>
      <c r="H343" s="1414"/>
      <c r="I343" s="1414"/>
      <c r="J343" s="1414"/>
      <c r="K343" s="1415"/>
      <c r="L343" s="1901"/>
      <c r="M343" s="1568"/>
      <c r="N343" s="1570"/>
      <c r="O343" s="1708"/>
      <c r="P343" s="1708"/>
    </row>
    <row r="344" spans="1:16" ht="19.5" customHeight="1">
      <c r="A344" s="281"/>
      <c r="B344" s="205"/>
      <c r="C344" s="397" t="s">
        <v>418</v>
      </c>
      <c r="D344" s="1414" t="s">
        <v>745</v>
      </c>
      <c r="E344" s="1414"/>
      <c r="F344" s="1414"/>
      <c r="G344" s="1414"/>
      <c r="H344" s="1414"/>
      <c r="I344" s="1415"/>
      <c r="J344" s="1574" t="s">
        <v>58</v>
      </c>
      <c r="K344" s="1575"/>
      <c r="L344" s="1901"/>
      <c r="M344" s="1568"/>
      <c r="N344" s="1570"/>
      <c r="O344" s="1708"/>
      <c r="P344" s="1708"/>
    </row>
    <row r="345" spans="1:16" ht="19.5" customHeight="1">
      <c r="A345" s="281"/>
      <c r="B345" s="205"/>
      <c r="C345" s="397" t="s">
        <v>508</v>
      </c>
      <c r="D345" s="1414" t="s">
        <v>753</v>
      </c>
      <c r="E345" s="1414"/>
      <c r="F345" s="1414"/>
      <c r="G345" s="1414"/>
      <c r="H345" s="1414"/>
      <c r="I345" s="1415"/>
      <c r="J345" s="1883" t="s">
        <v>58</v>
      </c>
      <c r="K345" s="1903"/>
      <c r="L345" s="1901"/>
      <c r="M345" s="1568"/>
      <c r="N345" s="1570"/>
      <c r="O345" s="1708"/>
      <c r="P345" s="1708"/>
    </row>
    <row r="346" spans="1:16" ht="19.5" customHeight="1">
      <c r="A346" s="281"/>
      <c r="B346" s="198"/>
      <c r="C346" s="397" t="s">
        <v>510</v>
      </c>
      <c r="D346" s="1414" t="s">
        <v>747</v>
      </c>
      <c r="E346" s="1414"/>
      <c r="F346" s="1414"/>
      <c r="G346" s="1414"/>
      <c r="H346" s="1904" t="s">
        <v>748</v>
      </c>
      <c r="I346" s="1894"/>
      <c r="J346" s="1893" t="s">
        <v>749</v>
      </c>
      <c r="K346" s="1894"/>
      <c r="L346" s="1901"/>
      <c r="M346" s="1568"/>
      <c r="N346" s="1570"/>
      <c r="O346" s="1708"/>
      <c r="P346" s="1708"/>
    </row>
    <row r="347" spans="1:16" ht="19.5" customHeight="1">
      <c r="A347" s="281"/>
      <c r="B347" s="205"/>
      <c r="C347" s="397"/>
      <c r="D347" s="190"/>
      <c r="E347" s="190"/>
      <c r="F347" s="190"/>
      <c r="G347" s="190"/>
      <c r="H347" s="1559"/>
      <c r="I347" s="1561"/>
      <c r="J347" s="1560"/>
      <c r="K347" s="1561"/>
      <c r="L347" s="1901"/>
      <c r="M347" s="1568"/>
      <c r="N347" s="1570"/>
      <c r="O347" s="1708"/>
      <c r="P347" s="1708"/>
    </row>
    <row r="348" spans="1:16" ht="19.5" customHeight="1">
      <c r="A348" s="281"/>
      <c r="B348" s="205"/>
      <c r="C348" s="397" t="s">
        <v>512</v>
      </c>
      <c r="D348" s="1414" t="s">
        <v>758</v>
      </c>
      <c r="E348" s="1414"/>
      <c r="F348" s="1414"/>
      <c r="G348" s="1414"/>
      <c r="H348" s="1414"/>
      <c r="I348" s="1414"/>
      <c r="J348" s="1574" t="s">
        <v>58</v>
      </c>
      <c r="K348" s="1575"/>
      <c r="L348" s="1901"/>
      <c r="M348" s="1568"/>
      <c r="N348" s="1570"/>
      <c r="O348" s="1708"/>
      <c r="P348" s="1708"/>
    </row>
    <row r="349" spans="1:16" ht="39.75" customHeight="1">
      <c r="A349" s="281"/>
      <c r="B349" s="205" t="s">
        <v>408</v>
      </c>
      <c r="C349" s="1414" t="s">
        <v>759</v>
      </c>
      <c r="D349" s="1414"/>
      <c r="E349" s="1414"/>
      <c r="F349" s="1414"/>
      <c r="G349" s="1414"/>
      <c r="H349" s="1414"/>
      <c r="I349" s="1414"/>
      <c r="J349" s="1414"/>
      <c r="K349" s="1415"/>
      <c r="L349" s="1901"/>
      <c r="M349" s="1568"/>
      <c r="N349" s="1570"/>
      <c r="O349" s="1708"/>
      <c r="P349" s="1708"/>
    </row>
    <row r="350" spans="1:16" ht="19.5" customHeight="1">
      <c r="A350" s="281"/>
      <c r="B350" s="205"/>
      <c r="C350" s="398" t="s">
        <v>418</v>
      </c>
      <c r="D350" s="1414" t="s">
        <v>745</v>
      </c>
      <c r="E350" s="1414"/>
      <c r="F350" s="1414"/>
      <c r="G350" s="1414"/>
      <c r="H350" s="1414"/>
      <c r="I350" s="1415"/>
      <c r="J350" s="1574" t="s">
        <v>58</v>
      </c>
      <c r="K350" s="1575"/>
      <c r="L350" s="1901"/>
      <c r="M350" s="1568"/>
      <c r="N350" s="1570"/>
      <c r="O350" s="1708"/>
      <c r="P350" s="1708"/>
    </row>
    <row r="351" spans="1:16" ht="19.5" customHeight="1">
      <c r="A351" s="281"/>
      <c r="B351" s="205"/>
      <c r="C351" s="397" t="s">
        <v>508</v>
      </c>
      <c r="D351" s="1414" t="s">
        <v>753</v>
      </c>
      <c r="E351" s="1414"/>
      <c r="F351" s="1414"/>
      <c r="G351" s="1414"/>
      <c r="H351" s="1414"/>
      <c r="I351" s="1415"/>
      <c r="J351" s="1883" t="s">
        <v>58</v>
      </c>
      <c r="K351" s="1903"/>
      <c r="L351" s="1901"/>
      <c r="M351" s="1568"/>
      <c r="N351" s="1570"/>
      <c r="O351" s="1708"/>
      <c r="P351" s="1708"/>
    </row>
    <row r="352" spans="1:16" ht="19.5" customHeight="1">
      <c r="A352" s="281"/>
      <c r="B352" s="198"/>
      <c r="C352" s="397" t="s">
        <v>510</v>
      </c>
      <c r="D352" s="1414" t="s">
        <v>747</v>
      </c>
      <c r="E352" s="1414"/>
      <c r="F352" s="1414"/>
      <c r="G352" s="1414"/>
      <c r="H352" s="1904" t="s">
        <v>748</v>
      </c>
      <c r="I352" s="1894"/>
      <c r="J352" s="1893" t="s">
        <v>749</v>
      </c>
      <c r="K352" s="1894"/>
      <c r="L352" s="1901"/>
      <c r="M352" s="1568"/>
      <c r="N352" s="1570"/>
      <c r="O352" s="1708"/>
      <c r="P352" s="1708"/>
    </row>
    <row r="353" spans="1:16" ht="19.5" customHeight="1">
      <c r="A353" s="281"/>
      <c r="B353" s="205"/>
      <c r="C353" s="397"/>
      <c r="D353" s="190"/>
      <c r="E353" s="190"/>
      <c r="F353" s="190"/>
      <c r="G353" s="190"/>
      <c r="H353" s="1559"/>
      <c r="I353" s="1561"/>
      <c r="J353" s="1560"/>
      <c r="K353" s="1561"/>
      <c r="L353" s="1901"/>
      <c r="M353" s="1568"/>
      <c r="N353" s="1570"/>
      <c r="O353" s="1708"/>
      <c r="P353" s="1708"/>
    </row>
    <row r="354" spans="1:16" ht="19.5" customHeight="1">
      <c r="A354" s="281"/>
      <c r="B354" s="205"/>
      <c r="C354" s="397" t="s">
        <v>512</v>
      </c>
      <c r="D354" s="1414" t="s">
        <v>758</v>
      </c>
      <c r="E354" s="1414"/>
      <c r="F354" s="1414"/>
      <c r="G354" s="1414"/>
      <c r="H354" s="1414"/>
      <c r="I354" s="1414"/>
      <c r="J354" s="1574">
        <v>0</v>
      </c>
      <c r="K354" s="1575"/>
      <c r="L354" s="1901"/>
      <c r="M354" s="1568"/>
      <c r="N354" s="1570"/>
      <c r="O354" s="1708"/>
      <c r="P354" s="1708"/>
    </row>
    <row r="355" spans="1:16" ht="25.5" customHeight="1">
      <c r="A355" s="281"/>
      <c r="B355" s="205" t="s">
        <v>410</v>
      </c>
      <c r="C355" s="1414" t="s">
        <v>117</v>
      </c>
      <c r="D355" s="1414"/>
      <c r="E355" s="1414"/>
      <c r="F355" s="1414"/>
      <c r="G355" s="1414"/>
      <c r="H355" s="1414"/>
      <c r="I355" s="1414"/>
      <c r="J355" s="1414"/>
      <c r="K355" s="1415"/>
      <c r="L355" s="1901"/>
      <c r="M355" s="1568"/>
      <c r="N355" s="1570"/>
      <c r="O355" s="1708"/>
      <c r="P355" s="1708"/>
    </row>
    <row r="356" spans="1:16" ht="19.5" customHeight="1">
      <c r="A356" s="281"/>
      <c r="B356" s="205"/>
      <c r="C356" s="398" t="s">
        <v>418</v>
      </c>
      <c r="D356" s="1414" t="s">
        <v>745</v>
      </c>
      <c r="E356" s="1414"/>
      <c r="F356" s="1414"/>
      <c r="G356" s="1414"/>
      <c r="H356" s="1414"/>
      <c r="I356" s="1415"/>
      <c r="J356" s="1574" t="s">
        <v>58</v>
      </c>
      <c r="K356" s="1575"/>
      <c r="L356" s="1901"/>
      <c r="M356" s="1568"/>
      <c r="N356" s="1570"/>
      <c r="O356" s="1708"/>
      <c r="P356" s="1708"/>
    </row>
    <row r="357" spans="1:16" ht="19.5" customHeight="1">
      <c r="A357" s="281"/>
      <c r="B357" s="205"/>
      <c r="C357" s="397" t="s">
        <v>508</v>
      </c>
      <c r="D357" s="1414" t="s">
        <v>753</v>
      </c>
      <c r="E357" s="1414"/>
      <c r="F357" s="1414"/>
      <c r="G357" s="1414"/>
      <c r="H357" s="1414"/>
      <c r="I357" s="1415"/>
      <c r="J357" s="1883" t="s">
        <v>58</v>
      </c>
      <c r="K357" s="1903"/>
      <c r="L357" s="1901"/>
      <c r="M357" s="1568"/>
      <c r="N357" s="1570"/>
      <c r="O357" s="1708"/>
      <c r="P357" s="1708"/>
    </row>
    <row r="358" spans="1:16" ht="19.5" customHeight="1">
      <c r="A358" s="281"/>
      <c r="B358" s="205"/>
      <c r="C358" s="397" t="s">
        <v>510</v>
      </c>
      <c r="D358" s="1414" t="s">
        <v>747</v>
      </c>
      <c r="E358" s="1414"/>
      <c r="F358" s="1414"/>
      <c r="G358" s="1414"/>
      <c r="H358" s="1904" t="s">
        <v>748</v>
      </c>
      <c r="I358" s="1894"/>
      <c r="J358" s="1893" t="s">
        <v>749</v>
      </c>
      <c r="K358" s="1894"/>
      <c r="L358" s="1901"/>
      <c r="M358" s="1568"/>
      <c r="N358" s="1570"/>
      <c r="O358" s="1708"/>
      <c r="P358" s="1708"/>
    </row>
    <row r="359" spans="1:16" ht="19.5" customHeight="1">
      <c r="A359" s="281"/>
      <c r="B359" s="205"/>
      <c r="C359" s="397"/>
      <c r="D359" s="190"/>
      <c r="E359" s="190"/>
      <c r="F359" s="190"/>
      <c r="G359" s="190"/>
      <c r="H359" s="1559"/>
      <c r="I359" s="1561"/>
      <c r="J359" s="1560"/>
      <c r="K359" s="1561"/>
      <c r="L359" s="1901"/>
      <c r="M359" s="1568"/>
      <c r="N359" s="1570"/>
      <c r="O359" s="1708"/>
      <c r="P359" s="1708"/>
    </row>
    <row r="360" spans="1:16" ht="19.5" customHeight="1">
      <c r="A360" s="281"/>
      <c r="B360" s="205"/>
      <c r="C360" s="397" t="s">
        <v>512</v>
      </c>
      <c r="D360" s="1414" t="s">
        <v>760</v>
      </c>
      <c r="E360" s="1414"/>
      <c r="F360" s="1414"/>
      <c r="G360" s="1414"/>
      <c r="H360" s="1414"/>
      <c r="I360" s="1414"/>
      <c r="J360" s="1574" t="s">
        <v>350</v>
      </c>
      <c r="K360" s="1575"/>
      <c r="L360" s="1901"/>
      <c r="M360" s="1568"/>
      <c r="N360" s="1570"/>
      <c r="O360" s="1708"/>
      <c r="P360" s="1708"/>
    </row>
    <row r="361" spans="1:16" ht="25.5" customHeight="1">
      <c r="A361" s="281"/>
      <c r="B361" s="205" t="s">
        <v>413</v>
      </c>
      <c r="C361" s="1414" t="s">
        <v>118</v>
      </c>
      <c r="D361" s="1414"/>
      <c r="E361" s="1414"/>
      <c r="F361" s="1414"/>
      <c r="G361" s="1414"/>
      <c r="H361" s="1414"/>
      <c r="I361" s="1414"/>
      <c r="J361" s="1414"/>
      <c r="K361" s="1415"/>
      <c r="L361" s="1901"/>
      <c r="M361" s="1568"/>
      <c r="N361" s="1570"/>
      <c r="O361" s="1708"/>
      <c r="P361" s="1708"/>
    </row>
    <row r="362" spans="1:16" ht="19.5" customHeight="1">
      <c r="A362" s="281"/>
      <c r="B362" s="205"/>
      <c r="C362" s="398" t="s">
        <v>418</v>
      </c>
      <c r="D362" s="1414" t="s">
        <v>745</v>
      </c>
      <c r="E362" s="1414"/>
      <c r="F362" s="1414"/>
      <c r="G362" s="1414"/>
      <c r="H362" s="1414"/>
      <c r="I362" s="1415"/>
      <c r="J362" s="1466" t="s">
        <v>346</v>
      </c>
      <c r="K362" s="1468"/>
      <c r="L362" s="1901"/>
      <c r="M362" s="1568"/>
      <c r="N362" s="1570"/>
      <c r="O362" s="1708"/>
      <c r="P362" s="1708"/>
    </row>
    <row r="363" spans="1:16" ht="19.5" customHeight="1">
      <c r="A363" s="281"/>
      <c r="B363" s="205"/>
      <c r="C363" s="397" t="s">
        <v>508</v>
      </c>
      <c r="D363" s="1414" t="s">
        <v>753</v>
      </c>
      <c r="E363" s="1414"/>
      <c r="F363" s="1414"/>
      <c r="G363" s="1414"/>
      <c r="H363" s="1414"/>
      <c r="I363" s="1415"/>
      <c r="J363" s="1883" t="s">
        <v>1365</v>
      </c>
      <c r="K363" s="1903"/>
      <c r="L363" s="1901"/>
      <c r="M363" s="1568"/>
      <c r="N363" s="1570"/>
      <c r="O363" s="1708"/>
      <c r="P363" s="1708"/>
    </row>
    <row r="364" spans="1:16" ht="19.5" customHeight="1">
      <c r="A364" s="281"/>
      <c r="B364" s="205"/>
      <c r="C364" s="397" t="s">
        <v>510</v>
      </c>
      <c r="D364" s="1414" t="s">
        <v>747</v>
      </c>
      <c r="E364" s="1414"/>
      <c r="F364" s="1414"/>
      <c r="G364" s="1414"/>
      <c r="H364" s="1904" t="s">
        <v>748</v>
      </c>
      <c r="I364" s="1894"/>
      <c r="J364" s="1893" t="s">
        <v>749</v>
      </c>
      <c r="K364" s="1894"/>
      <c r="L364" s="1901"/>
      <c r="M364" s="1568"/>
      <c r="N364" s="1570"/>
      <c r="O364" s="1708"/>
      <c r="P364" s="1708"/>
    </row>
    <row r="365" spans="1:16" ht="19.5" customHeight="1">
      <c r="A365" s="281"/>
      <c r="B365" s="205"/>
      <c r="C365" s="397"/>
      <c r="D365" s="190"/>
      <c r="E365" s="190"/>
      <c r="F365" s="190"/>
      <c r="G365" s="190"/>
      <c r="H365" s="1559"/>
      <c r="I365" s="1561"/>
      <c r="J365" s="1560"/>
      <c r="K365" s="1561"/>
      <c r="L365" s="1901"/>
      <c r="M365" s="1568"/>
      <c r="N365" s="1570"/>
      <c r="O365" s="1708"/>
      <c r="P365" s="1708"/>
    </row>
    <row r="366" spans="1:16" ht="19.5" customHeight="1">
      <c r="A366" s="281"/>
      <c r="B366" s="205"/>
      <c r="C366" s="397" t="s">
        <v>512</v>
      </c>
      <c r="D366" s="1414" t="s">
        <v>761</v>
      </c>
      <c r="E366" s="1414"/>
      <c r="F366" s="1414"/>
      <c r="G366" s="1414"/>
      <c r="H366" s="1414"/>
      <c r="I366" s="1414"/>
      <c r="J366" s="1574">
        <v>0</v>
      </c>
      <c r="K366" s="1575"/>
      <c r="L366" s="1901"/>
      <c r="M366" s="1568"/>
      <c r="N366" s="1570"/>
      <c r="O366" s="1708"/>
      <c r="P366" s="1708"/>
    </row>
    <row r="367" spans="1:16" ht="35.25" customHeight="1">
      <c r="A367" s="281"/>
      <c r="B367" s="198" t="s">
        <v>416</v>
      </c>
      <c r="C367" s="1414" t="s">
        <v>762</v>
      </c>
      <c r="D367" s="1414"/>
      <c r="E367" s="1414"/>
      <c r="F367" s="1414"/>
      <c r="G367" s="1414"/>
      <c r="H367" s="1414"/>
      <c r="I367" s="1414"/>
      <c r="J367" s="1414"/>
      <c r="K367" s="1415"/>
      <c r="L367" s="1901"/>
      <c r="M367" s="1568"/>
      <c r="N367" s="1570"/>
      <c r="O367" s="1708"/>
      <c r="P367" s="1708"/>
    </row>
    <row r="368" spans="1:16" ht="19.5" customHeight="1">
      <c r="A368" s="281"/>
      <c r="B368" s="205"/>
      <c r="C368" s="398" t="s">
        <v>418</v>
      </c>
      <c r="D368" s="1414" t="s">
        <v>745</v>
      </c>
      <c r="E368" s="1414"/>
      <c r="F368" s="1414"/>
      <c r="G368" s="1414"/>
      <c r="H368" s="1414"/>
      <c r="I368" s="1415"/>
      <c r="J368" s="1574" t="s">
        <v>58</v>
      </c>
      <c r="K368" s="1575"/>
      <c r="L368" s="1901"/>
      <c r="M368" s="1568"/>
      <c r="N368" s="1570"/>
      <c r="O368" s="1708"/>
      <c r="P368" s="1708"/>
    </row>
    <row r="369" spans="1:16" ht="19.5" customHeight="1">
      <c r="A369" s="281"/>
      <c r="B369" s="205"/>
      <c r="C369" s="397" t="s">
        <v>508</v>
      </c>
      <c r="D369" s="1414" t="s">
        <v>753</v>
      </c>
      <c r="E369" s="1414"/>
      <c r="F369" s="1414"/>
      <c r="G369" s="1414"/>
      <c r="H369" s="1414"/>
      <c r="I369" s="1415"/>
      <c r="J369" s="1883" t="s">
        <v>58</v>
      </c>
      <c r="K369" s="1903"/>
      <c r="L369" s="1901"/>
      <c r="M369" s="1568"/>
      <c r="N369" s="1570"/>
      <c r="O369" s="1708"/>
      <c r="P369" s="1708"/>
    </row>
    <row r="370" spans="1:16" ht="19.5" customHeight="1">
      <c r="A370" s="281"/>
      <c r="B370" s="198"/>
      <c r="C370" s="294" t="s">
        <v>510</v>
      </c>
      <c r="D370" s="1414" t="s">
        <v>747</v>
      </c>
      <c r="E370" s="1414"/>
      <c r="F370" s="1414"/>
      <c r="G370" s="1414"/>
      <c r="H370" s="1904" t="s">
        <v>748</v>
      </c>
      <c r="I370" s="1894"/>
      <c r="J370" s="1893" t="s">
        <v>749</v>
      </c>
      <c r="K370" s="1894"/>
      <c r="L370" s="1901"/>
      <c r="M370" s="1568"/>
      <c r="N370" s="1570"/>
      <c r="O370" s="1708"/>
      <c r="P370" s="1708"/>
    </row>
    <row r="371" spans="1:16" ht="19.5" customHeight="1">
      <c r="A371" s="281"/>
      <c r="B371" s="397"/>
      <c r="C371" s="397"/>
      <c r="D371" s="190"/>
      <c r="E371" s="190"/>
      <c r="F371" s="190"/>
      <c r="G371" s="190"/>
      <c r="H371" s="1559"/>
      <c r="I371" s="1561"/>
      <c r="J371" s="1560"/>
      <c r="K371" s="1561"/>
      <c r="L371" s="1901"/>
      <c r="M371" s="1568"/>
      <c r="N371" s="1570"/>
      <c r="O371" s="1708"/>
      <c r="P371" s="1708"/>
    </row>
    <row r="372" spans="1:16" ht="19.5" customHeight="1">
      <c r="A372" s="281"/>
      <c r="B372" s="397"/>
      <c r="C372" s="397" t="s">
        <v>512</v>
      </c>
      <c r="D372" s="1414" t="s">
        <v>763</v>
      </c>
      <c r="E372" s="1414"/>
      <c r="F372" s="1414"/>
      <c r="G372" s="1414"/>
      <c r="H372" s="1414"/>
      <c r="I372" s="1414"/>
      <c r="J372" s="1574" t="s">
        <v>350</v>
      </c>
      <c r="K372" s="1575"/>
      <c r="L372" s="1902"/>
      <c r="M372" s="1571"/>
      <c r="N372" s="1573"/>
      <c r="O372" s="1755"/>
      <c r="P372" s="1755"/>
    </row>
    <row r="373" spans="1:16" ht="60" customHeight="1">
      <c r="A373" s="281"/>
      <c r="B373" s="225" t="s">
        <v>764</v>
      </c>
      <c r="C373" s="1414" t="s">
        <v>765</v>
      </c>
      <c r="D373" s="1414"/>
      <c r="E373" s="1414"/>
      <c r="F373" s="1414"/>
      <c r="G373" s="1414"/>
      <c r="H373" s="399" t="s">
        <v>58</v>
      </c>
      <c r="I373" s="400" t="s">
        <v>766</v>
      </c>
      <c r="J373" s="1560"/>
      <c r="K373" s="1560"/>
      <c r="L373" s="1560"/>
      <c r="M373" s="1560"/>
      <c r="N373" s="1906"/>
      <c r="O373" s="328" t="s">
        <v>1279</v>
      </c>
      <c r="P373" s="328"/>
    </row>
    <row r="374" spans="1:16" ht="87.75" customHeight="1">
      <c r="A374" s="281"/>
      <c r="B374" s="225" t="s">
        <v>767</v>
      </c>
      <c r="C374" s="1484" t="s">
        <v>768</v>
      </c>
      <c r="D374" s="1484"/>
      <c r="E374" s="1484"/>
      <c r="F374" s="1484"/>
      <c r="G374" s="1485"/>
      <c r="H374" s="299" t="s">
        <v>53</v>
      </c>
      <c r="I374" s="319" t="s">
        <v>446</v>
      </c>
      <c r="J374" s="1907"/>
      <c r="K374" s="1907"/>
      <c r="L374" s="1907"/>
      <c r="M374" s="1907"/>
      <c r="N374" s="1908"/>
      <c r="O374" s="1709" t="s">
        <v>1279</v>
      </c>
      <c r="P374" s="1709"/>
    </row>
    <row r="375" spans="1:16" ht="65.25" customHeight="1">
      <c r="A375" s="281"/>
      <c r="B375" s="198" t="s">
        <v>394</v>
      </c>
      <c r="C375" s="1485" t="s">
        <v>769</v>
      </c>
      <c r="D375" s="1432"/>
      <c r="E375" s="1432"/>
      <c r="F375" s="1432"/>
      <c r="G375" s="1432"/>
      <c r="H375" s="1909" t="s">
        <v>1366</v>
      </c>
      <c r="I375" s="1909"/>
      <c r="J375" s="1909"/>
      <c r="K375" s="1909"/>
      <c r="L375" s="1909"/>
      <c r="M375" s="1791"/>
      <c r="N375" s="1910"/>
      <c r="O375" s="1755"/>
      <c r="P375" s="1755"/>
    </row>
    <row r="376" spans="1:16" ht="57" customHeight="1">
      <c r="A376" s="281"/>
      <c r="B376" s="190" t="s">
        <v>770</v>
      </c>
      <c r="C376" s="1414" t="s">
        <v>771</v>
      </c>
      <c r="D376" s="1414"/>
      <c r="E376" s="1414"/>
      <c r="F376" s="1414"/>
      <c r="G376" s="1415"/>
      <c r="H376" s="1574" t="s">
        <v>356</v>
      </c>
      <c r="I376" s="1575"/>
      <c r="J376" s="1921" t="s">
        <v>446</v>
      </c>
      <c r="K376" s="1563"/>
      <c r="L376" s="1655"/>
      <c r="M376" s="1655"/>
      <c r="N376" s="1923"/>
      <c r="O376" s="1709" t="s">
        <v>302</v>
      </c>
      <c r="P376" s="1709"/>
    </row>
    <row r="377" spans="1:16" ht="42.75" customHeight="1">
      <c r="A377" s="281"/>
      <c r="B377" s="398" t="s">
        <v>394</v>
      </c>
      <c r="C377" s="1445" t="s">
        <v>772</v>
      </c>
      <c r="D377" s="1445"/>
      <c r="E377" s="1445"/>
      <c r="F377" s="1445"/>
      <c r="G377" s="1817"/>
      <c r="H377" s="1927" t="s">
        <v>1367</v>
      </c>
      <c r="I377" s="1881"/>
      <c r="J377" s="1922"/>
      <c r="K377" s="1924"/>
      <c r="L377" s="1925"/>
      <c r="M377" s="1925"/>
      <c r="N377" s="1926"/>
      <c r="O377" s="1710"/>
      <c r="P377" s="1710"/>
    </row>
    <row r="378" spans="1:16" ht="44.25" customHeight="1">
      <c r="B378" s="1911" t="s">
        <v>773</v>
      </c>
      <c r="C378" s="1912"/>
      <c r="D378" s="1912"/>
      <c r="E378" s="1912"/>
      <c r="F378" s="1912"/>
      <c r="G378" s="1913"/>
      <c r="H378" s="1914"/>
      <c r="I378" s="1915"/>
      <c r="J378" s="1915"/>
      <c r="K378" s="1915"/>
      <c r="L378" s="1915"/>
      <c r="M378" s="1915"/>
      <c r="N378" s="1915"/>
      <c r="O378" s="1916"/>
      <c r="P378" s="1917"/>
    </row>
    <row r="379" spans="1:16" ht="24" customHeight="1">
      <c r="B379" s="1416" t="s">
        <v>7</v>
      </c>
      <c r="C379" s="1417"/>
      <c r="D379" s="1417"/>
      <c r="E379" s="1417"/>
      <c r="F379" s="1417"/>
      <c r="G379" s="1417"/>
      <c r="H379" s="1417"/>
      <c r="I379" s="1417"/>
      <c r="J379" s="1882"/>
      <c r="K379" s="1882"/>
      <c r="L379" s="1417"/>
      <c r="M379" s="1417"/>
      <c r="N379" s="1417"/>
      <c r="O379" s="1417"/>
      <c r="P379" s="1418"/>
    </row>
    <row r="380" spans="1:16" ht="37.5" customHeight="1">
      <c r="A380" s="281"/>
      <c r="B380" s="190" t="s">
        <v>774</v>
      </c>
      <c r="C380" s="1414" t="s">
        <v>775</v>
      </c>
      <c r="D380" s="1414"/>
      <c r="E380" s="1414"/>
      <c r="F380" s="1414"/>
      <c r="G380" s="1415"/>
      <c r="H380" s="1574" t="s">
        <v>53</v>
      </c>
      <c r="I380" s="1575"/>
      <c r="J380" s="394" t="s">
        <v>446</v>
      </c>
      <c r="K380" s="1918"/>
      <c r="L380" s="1919"/>
      <c r="M380" s="1919"/>
      <c r="N380" s="1920"/>
      <c r="O380" s="461"/>
      <c r="P380" s="462"/>
    </row>
    <row r="381" spans="1:16" ht="72.75" customHeight="1">
      <c r="A381" s="281"/>
      <c r="B381" s="190" t="s">
        <v>776</v>
      </c>
      <c r="C381" s="1414" t="s">
        <v>777</v>
      </c>
      <c r="D381" s="1414"/>
      <c r="E381" s="1414"/>
      <c r="F381" s="1414"/>
      <c r="G381" s="1415"/>
      <c r="H381" s="1574" t="s">
        <v>1368</v>
      </c>
      <c r="I381" s="1575"/>
      <c r="J381" s="319" t="s">
        <v>446</v>
      </c>
      <c r="K381" s="1928"/>
      <c r="L381" s="1929"/>
      <c r="M381" s="1929"/>
      <c r="N381" s="1930"/>
      <c r="O381" s="463"/>
      <c r="P381" s="464"/>
    </row>
    <row r="382" spans="1:16" ht="72.75" customHeight="1">
      <c r="A382" s="281"/>
      <c r="B382" s="190" t="s">
        <v>778</v>
      </c>
      <c r="C382" s="1414" t="s">
        <v>779</v>
      </c>
      <c r="D382" s="1414"/>
      <c r="E382" s="1414"/>
      <c r="F382" s="1414"/>
      <c r="G382" s="1415"/>
      <c r="H382" s="1574" t="s">
        <v>58</v>
      </c>
      <c r="I382" s="1575"/>
      <c r="J382" s="1756" t="s">
        <v>446</v>
      </c>
      <c r="K382" s="1928"/>
      <c r="L382" s="1929"/>
      <c r="M382" s="1929"/>
      <c r="N382" s="1930"/>
      <c r="O382" s="463"/>
      <c r="P382" s="464"/>
    </row>
    <row r="383" spans="1:16" ht="63.95" customHeight="1">
      <c r="A383" s="281"/>
      <c r="B383" s="190"/>
      <c r="C383" s="190" t="s">
        <v>561</v>
      </c>
      <c r="D383" s="1414" t="s">
        <v>780</v>
      </c>
      <c r="E383" s="1414"/>
      <c r="F383" s="1414"/>
      <c r="G383" s="1415"/>
      <c r="H383" s="1574" t="s">
        <v>53</v>
      </c>
      <c r="I383" s="1575"/>
      <c r="J383" s="1758"/>
      <c r="K383" s="1928"/>
      <c r="L383" s="1929"/>
      <c r="M383" s="1929"/>
      <c r="N383" s="1930"/>
      <c r="O383" s="463"/>
      <c r="P383" s="464"/>
    </row>
    <row r="384" spans="1:16" ht="72.75" customHeight="1">
      <c r="A384" s="281"/>
      <c r="B384" s="190" t="s">
        <v>781</v>
      </c>
      <c r="C384" s="1414" t="s">
        <v>782</v>
      </c>
      <c r="D384" s="1414"/>
      <c r="E384" s="1414"/>
      <c r="F384" s="1414"/>
      <c r="G384" s="1415"/>
      <c r="H384" s="1867" t="s">
        <v>372</v>
      </c>
      <c r="I384" s="1869"/>
      <c r="J384" s="319" t="s">
        <v>446</v>
      </c>
      <c r="K384" s="1928"/>
      <c r="L384" s="1929"/>
      <c r="M384" s="1929"/>
      <c r="N384" s="1930"/>
      <c r="O384" s="463"/>
      <c r="P384" s="464"/>
    </row>
    <row r="385" spans="1:16" ht="64.5" customHeight="1">
      <c r="A385" s="281"/>
      <c r="B385" s="190" t="s">
        <v>783</v>
      </c>
      <c r="C385" s="1414" t="s">
        <v>784</v>
      </c>
      <c r="D385" s="1414"/>
      <c r="E385" s="1414"/>
      <c r="F385" s="1414"/>
      <c r="G385" s="1415"/>
      <c r="H385" s="1937" t="s">
        <v>1369</v>
      </c>
      <c r="I385" s="1938"/>
      <c r="J385" s="319" t="s">
        <v>446</v>
      </c>
      <c r="K385" s="1928"/>
      <c r="L385" s="1929"/>
      <c r="M385" s="1929"/>
      <c r="N385" s="1930"/>
      <c r="O385" s="463"/>
      <c r="P385" s="464"/>
    </row>
    <row r="386" spans="1:16" ht="63.75" customHeight="1">
      <c r="A386" s="281"/>
      <c r="B386" s="190" t="s">
        <v>785</v>
      </c>
      <c r="C386" s="1414" t="s">
        <v>786</v>
      </c>
      <c r="D386" s="1414"/>
      <c r="E386" s="1414"/>
      <c r="F386" s="1414"/>
      <c r="G386" s="1415"/>
      <c r="H386" s="1563" t="s">
        <v>1370</v>
      </c>
      <c r="I386" s="1564"/>
      <c r="J386" s="319" t="s">
        <v>446</v>
      </c>
      <c r="K386" s="1928"/>
      <c r="L386" s="1929"/>
      <c r="M386" s="1929"/>
      <c r="N386" s="1930"/>
      <c r="O386" s="463"/>
      <c r="P386" s="464"/>
    </row>
    <row r="387" spans="1:16" ht="46.5" customHeight="1">
      <c r="A387" s="281"/>
      <c r="B387" s="190" t="s">
        <v>787</v>
      </c>
      <c r="C387" s="1414" t="s">
        <v>1371</v>
      </c>
      <c r="D387" s="1414"/>
      <c r="E387" s="1414"/>
      <c r="F387" s="1414"/>
      <c r="G387" s="1414"/>
      <c r="H387" s="1414"/>
      <c r="I387" s="1415"/>
      <c r="J387" s="1756" t="s">
        <v>446</v>
      </c>
      <c r="K387" s="2131"/>
      <c r="L387" s="2132"/>
      <c r="M387" s="2132"/>
      <c r="N387" s="2133"/>
      <c r="O387" s="463"/>
      <c r="P387" s="464"/>
    </row>
    <row r="388" spans="1:16" ht="30.75" customHeight="1">
      <c r="A388" s="281"/>
      <c r="B388" s="225"/>
      <c r="C388" s="225" t="s">
        <v>561</v>
      </c>
      <c r="D388" s="1414" t="s">
        <v>1372</v>
      </c>
      <c r="E388" s="1414"/>
      <c r="F388" s="1414"/>
      <c r="G388" s="1415"/>
      <c r="H388" s="1563" t="s">
        <v>1373</v>
      </c>
      <c r="I388" s="1564"/>
      <c r="J388" s="1757"/>
      <c r="K388" s="2134"/>
      <c r="L388" s="2135"/>
      <c r="M388" s="2135"/>
      <c r="N388" s="2136"/>
      <c r="O388" s="463"/>
      <c r="P388" s="464"/>
    </row>
    <row r="389" spans="1:16" ht="33" customHeight="1">
      <c r="A389" s="281"/>
      <c r="B389" s="225"/>
      <c r="C389" s="225" t="s">
        <v>790</v>
      </c>
      <c r="D389" s="1414" t="s">
        <v>1374</v>
      </c>
      <c r="E389" s="1414"/>
      <c r="F389" s="1414"/>
      <c r="G389" s="1415"/>
      <c r="H389" s="1563" t="s">
        <v>58</v>
      </c>
      <c r="I389" s="1564"/>
      <c r="J389" s="1757"/>
      <c r="K389" s="2134"/>
      <c r="L389" s="2135"/>
      <c r="M389" s="2135"/>
      <c r="N389" s="2136"/>
      <c r="O389" s="463"/>
      <c r="P389" s="464"/>
    </row>
    <row r="390" spans="1:16" ht="33.75" customHeight="1">
      <c r="A390" s="281"/>
      <c r="B390" s="225"/>
      <c r="C390" s="225" t="s">
        <v>535</v>
      </c>
      <c r="D390" s="1414" t="s">
        <v>1375</v>
      </c>
      <c r="E390" s="1414"/>
      <c r="F390" s="1414"/>
      <c r="G390" s="1415"/>
      <c r="H390" s="1563" t="s">
        <v>1373</v>
      </c>
      <c r="I390" s="1564"/>
      <c r="J390" s="1757"/>
      <c r="K390" s="2134"/>
      <c r="L390" s="2135"/>
      <c r="M390" s="2135"/>
      <c r="N390" s="2136"/>
      <c r="O390" s="463"/>
      <c r="P390" s="464"/>
    </row>
    <row r="391" spans="1:16" ht="31.5" customHeight="1">
      <c r="B391" s="1939" t="s">
        <v>791</v>
      </c>
      <c r="C391" s="1940"/>
      <c r="D391" s="1940"/>
      <c r="E391" s="1940"/>
      <c r="F391" s="1940"/>
      <c r="G391" s="1940"/>
      <c r="H391" s="1940"/>
      <c r="I391" s="1940"/>
      <c r="J391" s="1940"/>
      <c r="K391" s="1940"/>
      <c r="L391" s="1940"/>
      <c r="M391" s="1940"/>
      <c r="N391" s="1940"/>
      <c r="O391" s="1940"/>
      <c r="P391" s="465"/>
    </row>
    <row r="392" spans="1:16" ht="15"/>
    <row r="393" spans="1:16" ht="15"/>
  </sheetData>
  <protectedRanges>
    <protectedRange algorithmName="SHA-512" hashValue="Vy4WNnMLetCeG+ng9ui6x3+uqKOOyXkr9ydS0hpE1nBblJqWNCsRpMCB+kdhYYAjvYZVZFDOlkpNDEp6qTa4+w==" saltValue="f8i8fDNrQTExav3GvUuKAA==" spinCount="100000" sqref="J59:J65" name="Range1"/>
  </protectedRanges>
  <mergeCells count="885">
    <mergeCell ref="F1:N1"/>
    <mergeCell ref="F2:G2"/>
    <mergeCell ref="B4:N4"/>
    <mergeCell ref="J10:K10"/>
    <mergeCell ref="L10:N10"/>
    <mergeCell ref="C11:H11"/>
    <mergeCell ref="J11:K11"/>
    <mergeCell ref="L11:N11"/>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2"/>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49:E49"/>
    <mergeCell ref="G49:H49"/>
    <mergeCell ref="I49:J49"/>
    <mergeCell ref="K49:L49"/>
    <mergeCell ref="B50:P50"/>
    <mergeCell ref="C51:E51"/>
    <mergeCell ref="G51:H51"/>
    <mergeCell ref="I51:J51"/>
    <mergeCell ref="K51:L51"/>
    <mergeCell ref="C54:E54"/>
    <mergeCell ref="G54:H54"/>
    <mergeCell ref="I54:J54"/>
    <mergeCell ref="K54:L54"/>
    <mergeCell ref="L65:N65"/>
    <mergeCell ref="B58:N58"/>
    <mergeCell ref="C59:I59"/>
    <mergeCell ref="C55:E55"/>
    <mergeCell ref="G55:H55"/>
    <mergeCell ref="I55:J55"/>
    <mergeCell ref="K55:L55"/>
    <mergeCell ref="C52:E52"/>
    <mergeCell ref="G52:H52"/>
    <mergeCell ref="I52:J52"/>
    <mergeCell ref="K52:L52"/>
    <mergeCell ref="C53:E53"/>
    <mergeCell ref="G53:H53"/>
    <mergeCell ref="I53:J53"/>
    <mergeCell ref="K53:L53"/>
    <mergeCell ref="C56:E56"/>
    <mergeCell ref="G56:H56"/>
    <mergeCell ref="I56:J56"/>
    <mergeCell ref="K56:L56"/>
    <mergeCell ref="C57:E57"/>
    <mergeCell ref="G57:H57"/>
    <mergeCell ref="I57:J57"/>
    <mergeCell ref="K57:L57"/>
    <mergeCell ref="L62:N62"/>
    <mergeCell ref="L59:N59"/>
    <mergeCell ref="C66:J66"/>
    <mergeCell ref="K66:K71"/>
    <mergeCell ref="L66:N71"/>
    <mergeCell ref="O66:O71"/>
    <mergeCell ref="P66:P71"/>
    <mergeCell ref="C67:I67"/>
    <mergeCell ref="C68:I68"/>
    <mergeCell ref="C69:I69"/>
    <mergeCell ref="C70:I70"/>
    <mergeCell ref="C71:F71"/>
    <mergeCell ref="G71:J71"/>
    <mergeCell ref="O59:O65"/>
    <mergeCell ref="P59:P65"/>
    <mergeCell ref="C60:I60"/>
    <mergeCell ref="L60:N60"/>
    <mergeCell ref="C61:I61"/>
    <mergeCell ref="L61:N61"/>
    <mergeCell ref="C62:I62"/>
    <mergeCell ref="C63:I63"/>
    <mergeCell ref="L63:N63"/>
    <mergeCell ref="C64:I64"/>
    <mergeCell ref="L64:N64"/>
    <mergeCell ref="C65:I65"/>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P84:P89"/>
    <mergeCell ref="B85:E89"/>
    <mergeCell ref="F85:H85"/>
    <mergeCell ref="I85:J85"/>
    <mergeCell ref="K85:N85"/>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137"/>
    <mergeCell ref="B92:F93"/>
    <mergeCell ref="G92:N92"/>
    <mergeCell ref="K93:N93"/>
    <mergeCell ref="C94:J94"/>
    <mergeCell ref="K94:N96"/>
    <mergeCell ref="C95:F95"/>
    <mergeCell ref="C103:J103"/>
    <mergeCell ref="K103:N105"/>
    <mergeCell ref="C104:F104"/>
    <mergeCell ref="C105:F105"/>
    <mergeCell ref="C106:J106"/>
    <mergeCell ref="K106:N108"/>
    <mergeCell ref="C107:F107"/>
    <mergeCell ref="C108:F108"/>
    <mergeCell ref="C96:F96"/>
    <mergeCell ref="C97:J97"/>
    <mergeCell ref="K97:N99"/>
    <mergeCell ref="C98:F98"/>
    <mergeCell ref="C99:F99"/>
    <mergeCell ref="C100:J100"/>
    <mergeCell ref="K100:N102"/>
    <mergeCell ref="C101:F101"/>
    <mergeCell ref="C102:F102"/>
    <mergeCell ref="C115:J115"/>
    <mergeCell ref="K115:N117"/>
    <mergeCell ref="C116:F116"/>
    <mergeCell ref="C117:F117"/>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27:J127"/>
    <mergeCell ref="K127:N129"/>
    <mergeCell ref="C128:F128"/>
    <mergeCell ref="C129:F129"/>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J133"/>
    <mergeCell ref="K133:N136"/>
    <mergeCell ref="C134:D134"/>
    <mergeCell ref="E134:J134"/>
    <mergeCell ref="C135:F135"/>
    <mergeCell ref="C136:F136"/>
    <mergeCell ref="H143:J143"/>
    <mergeCell ref="C144:G144"/>
    <mergeCell ref="H144:J144"/>
    <mergeCell ref="C145:G145"/>
    <mergeCell ref="H145:J145"/>
    <mergeCell ref="O145:O146"/>
    <mergeCell ref="B140:P140"/>
    <mergeCell ref="C141:G141"/>
    <mergeCell ref="H141:J141"/>
    <mergeCell ref="K141:K148"/>
    <mergeCell ref="L141:N148"/>
    <mergeCell ref="O141:O144"/>
    <mergeCell ref="P141:P144"/>
    <mergeCell ref="C142:G142"/>
    <mergeCell ref="H142:J142"/>
    <mergeCell ref="C143:G143"/>
    <mergeCell ref="P145:P146"/>
    <mergeCell ref="C146:G146"/>
    <mergeCell ref="H146:J146"/>
    <mergeCell ref="C147:G147"/>
    <mergeCell ref="H147:J147"/>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D154:F154"/>
    <mergeCell ref="G154:I154"/>
    <mergeCell ref="J154:L154"/>
    <mergeCell ref="C155:F155"/>
    <mergeCell ref="G155:I155"/>
    <mergeCell ref="J155:L155"/>
    <mergeCell ref="M151:N151"/>
    <mergeCell ref="C152:F152"/>
    <mergeCell ref="G152:I152"/>
    <mergeCell ref="J152:L152"/>
    <mergeCell ref="M152:N152"/>
    <mergeCell ref="D153:F153"/>
    <mergeCell ref="G153:I153"/>
    <mergeCell ref="J153:L153"/>
    <mergeCell ref="M153:N153"/>
    <mergeCell ref="M155:N155"/>
    <mergeCell ref="C156:F156"/>
    <mergeCell ref="G156:I156"/>
    <mergeCell ref="J156:L156"/>
    <mergeCell ref="M156:N156"/>
    <mergeCell ref="C157:F157"/>
    <mergeCell ref="G157:I157"/>
    <mergeCell ref="J157:L157"/>
    <mergeCell ref="M157:N157"/>
    <mergeCell ref="C160:F160"/>
    <mergeCell ref="G160:I160"/>
    <mergeCell ref="J160:L160"/>
    <mergeCell ref="M160:N160"/>
    <mergeCell ref="C161:F161"/>
    <mergeCell ref="G161:I161"/>
    <mergeCell ref="J161:L161"/>
    <mergeCell ref="M161:N161"/>
    <mergeCell ref="C158:F158"/>
    <mergeCell ref="G158:I158"/>
    <mergeCell ref="J158:L158"/>
    <mergeCell ref="M158:N158"/>
    <mergeCell ref="C159:F159"/>
    <mergeCell ref="G159:I159"/>
    <mergeCell ref="J159:L159"/>
    <mergeCell ref="M159:N159"/>
    <mergeCell ref="C164:F164"/>
    <mergeCell ref="G164:I164"/>
    <mergeCell ref="J164:L164"/>
    <mergeCell ref="M164:N164"/>
    <mergeCell ref="C165:E165"/>
    <mergeCell ref="H165:I165"/>
    <mergeCell ref="J165:L165"/>
    <mergeCell ref="M165:N165"/>
    <mergeCell ref="C162:F162"/>
    <mergeCell ref="G162:I162"/>
    <mergeCell ref="J162:L162"/>
    <mergeCell ref="M162:N162"/>
    <mergeCell ref="C163:F163"/>
    <mergeCell ref="G163:I163"/>
    <mergeCell ref="J163:L163"/>
    <mergeCell ref="M163:N163"/>
    <mergeCell ref="B166:N166"/>
    <mergeCell ref="C167:E167"/>
    <mergeCell ref="G167:K167"/>
    <mergeCell ref="L167:N167"/>
    <mergeCell ref="O167:O178"/>
    <mergeCell ref="P167:P178"/>
    <mergeCell ref="C168:E168"/>
    <mergeCell ref="G168:K168"/>
    <mergeCell ref="L168:N168"/>
    <mergeCell ref="C169:E169"/>
    <mergeCell ref="C172:E172"/>
    <mergeCell ref="G172:K172"/>
    <mergeCell ref="L172:N172"/>
    <mergeCell ref="C173:E173"/>
    <mergeCell ref="G173:K173"/>
    <mergeCell ref="L173:N173"/>
    <mergeCell ref="G169:K169"/>
    <mergeCell ref="L169:N169"/>
    <mergeCell ref="C170:E170"/>
    <mergeCell ref="G170:K170"/>
    <mergeCell ref="L170:N170"/>
    <mergeCell ref="C171:E171"/>
    <mergeCell ref="G171:K171"/>
    <mergeCell ref="L171:N171"/>
    <mergeCell ref="C176:E176"/>
    <mergeCell ref="G176:K176"/>
    <mergeCell ref="L176:N176"/>
    <mergeCell ref="C177:E177"/>
    <mergeCell ref="G177:K177"/>
    <mergeCell ref="L177:N177"/>
    <mergeCell ref="C174:E174"/>
    <mergeCell ref="G174:K174"/>
    <mergeCell ref="L174:N174"/>
    <mergeCell ref="C175:E175"/>
    <mergeCell ref="G175:K175"/>
    <mergeCell ref="L175:N175"/>
    <mergeCell ref="C178:E178"/>
    <mergeCell ref="G178:K178"/>
    <mergeCell ref="L178:N178"/>
    <mergeCell ref="C179:E179"/>
    <mergeCell ref="G179:N179"/>
    <mergeCell ref="O179:O190"/>
    <mergeCell ref="G184:N184"/>
    <mergeCell ref="C185:E185"/>
    <mergeCell ref="G185:N185"/>
    <mergeCell ref="C186:E186"/>
    <mergeCell ref="G186:N186"/>
    <mergeCell ref="C187:E187"/>
    <mergeCell ref="G187:N187"/>
    <mergeCell ref="C188:E188"/>
    <mergeCell ref="G188:N188"/>
    <mergeCell ref="C189:E189"/>
    <mergeCell ref="G189:N189"/>
    <mergeCell ref="P179:P190"/>
    <mergeCell ref="C180:E180"/>
    <mergeCell ref="G180:N180"/>
    <mergeCell ref="C181:E181"/>
    <mergeCell ref="G181:N181"/>
    <mergeCell ref="C182:E182"/>
    <mergeCell ref="G182:N182"/>
    <mergeCell ref="C183:E183"/>
    <mergeCell ref="G183:N183"/>
    <mergeCell ref="C184:E184"/>
    <mergeCell ref="C190:E190"/>
    <mergeCell ref="G190:N190"/>
    <mergeCell ref="L191:N191"/>
    <mergeCell ref="O191:O202"/>
    <mergeCell ref="C195:E195"/>
    <mergeCell ref="G195:K195"/>
    <mergeCell ref="L195:N195"/>
    <mergeCell ref="C196:E196"/>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F259"/>
    <mergeCell ref="H259:N259"/>
    <mergeCell ref="C260:E260"/>
    <mergeCell ref="H260:N260"/>
    <mergeCell ref="O263:O267"/>
    <mergeCell ref="P263:P267"/>
    <mergeCell ref="C264:E264"/>
    <mergeCell ref="C265:E265"/>
    <mergeCell ref="C266:E266"/>
    <mergeCell ref="C267:E267"/>
    <mergeCell ref="C261:E261"/>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H341:I341"/>
    <mergeCell ref="J341:K341"/>
    <mergeCell ref="H328:I328"/>
    <mergeCell ref="C337:K337"/>
    <mergeCell ref="D338:I338"/>
    <mergeCell ref="J338:K338"/>
    <mergeCell ref="D339:I339"/>
    <mergeCell ref="J339:K339"/>
    <mergeCell ref="D340:G340"/>
    <mergeCell ref="H340:I340"/>
    <mergeCell ref="J340:K340"/>
    <mergeCell ref="D334:G334"/>
    <mergeCell ref="H334:I334"/>
    <mergeCell ref="J334:K334"/>
    <mergeCell ref="H335:I335"/>
    <mergeCell ref="J335:K335"/>
    <mergeCell ref="D336:I336"/>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C373:G373"/>
    <mergeCell ref="J373:N373"/>
    <mergeCell ref="C374:G374"/>
    <mergeCell ref="J374:N374"/>
    <mergeCell ref="O374:O37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B378:G378"/>
    <mergeCell ref="H378:N378"/>
    <mergeCell ref="O378:P378"/>
    <mergeCell ref="B379:P379"/>
    <mergeCell ref="C380:G380"/>
    <mergeCell ref="H380:I380"/>
    <mergeCell ref="K380:N380"/>
    <mergeCell ref="C376:G376"/>
    <mergeCell ref="H376:I376"/>
    <mergeCell ref="J376:J377"/>
    <mergeCell ref="K376:N377"/>
    <mergeCell ref="O376:O377"/>
    <mergeCell ref="P376:P377"/>
    <mergeCell ref="C377:G377"/>
    <mergeCell ref="H377:I377"/>
    <mergeCell ref="C384:G384"/>
    <mergeCell ref="H384:I384"/>
    <mergeCell ref="K384:N384"/>
    <mergeCell ref="C385:G385"/>
    <mergeCell ref="H385:I385"/>
    <mergeCell ref="K385:N385"/>
    <mergeCell ref="C381:G381"/>
    <mergeCell ref="H381:I381"/>
    <mergeCell ref="K381:N381"/>
    <mergeCell ref="C382:G382"/>
    <mergeCell ref="H382:I382"/>
    <mergeCell ref="J382:J383"/>
    <mergeCell ref="K382:N382"/>
    <mergeCell ref="D383:G383"/>
    <mergeCell ref="H383:I383"/>
    <mergeCell ref="K383:N383"/>
    <mergeCell ref="D390:G390"/>
    <mergeCell ref="H390:I390"/>
    <mergeCell ref="B391:O391"/>
    <mergeCell ref="C386:G386"/>
    <mergeCell ref="H386:I386"/>
    <mergeCell ref="K386:N386"/>
    <mergeCell ref="C387:I387"/>
    <mergeCell ref="J387:J390"/>
    <mergeCell ref="K387:N390"/>
    <mergeCell ref="D388:G388"/>
    <mergeCell ref="H388:I388"/>
    <mergeCell ref="D389:G389"/>
    <mergeCell ref="H389:I389"/>
  </mergeCells>
  <phoneticPr fontId="15" type="noConversion"/>
  <conditionalFormatting sqref="F73:F75">
    <cfRule type="containsBlanks" dxfId="8080" priority="183">
      <formula>LEN(TRIM(F73))=0</formula>
    </cfRule>
  </conditionalFormatting>
  <conditionalFormatting sqref="F77:F80">
    <cfRule type="containsBlanks" dxfId="8079" priority="150">
      <formula>LEN(TRIM(F77))=0</formula>
    </cfRule>
  </conditionalFormatting>
  <conditionalFormatting sqref="F180:F190">
    <cfRule type="containsBlanks" dxfId="8078" priority="184">
      <formula>LEN(TRIM(F180))=0</formula>
    </cfRule>
  </conditionalFormatting>
  <conditionalFormatting sqref="F257:F258">
    <cfRule type="containsBlanks" dxfId="8077" priority="189">
      <formula>LEN(TRIM(F257))=0</formula>
    </cfRule>
  </conditionalFormatting>
  <conditionalFormatting sqref="F260">
    <cfRule type="expression" dxfId="8076" priority="28">
      <formula>AND(F258="No",#REF!="No")</formula>
    </cfRule>
  </conditionalFormatting>
  <conditionalFormatting sqref="F260:F267">
    <cfRule type="containsBlanks" dxfId="8075" priority="188">
      <formula>LEN(TRIM(F260))=0</formula>
    </cfRule>
  </conditionalFormatting>
  <conditionalFormatting sqref="F261">
    <cfRule type="expression" dxfId="8074" priority="2">
      <formula>AND(F258="No",#REF!="No")</formula>
    </cfRule>
  </conditionalFormatting>
  <conditionalFormatting sqref="F262">
    <cfRule type="expression" dxfId="8073" priority="1">
      <formula>AND(F258="No",#REF!="No")</formula>
    </cfRule>
  </conditionalFormatting>
  <conditionalFormatting sqref="F264:F267">
    <cfRule type="expression" dxfId="8072" priority="54">
      <formula>$F$263="No"</formula>
    </cfRule>
  </conditionalFormatting>
  <conditionalFormatting sqref="F273:F277">
    <cfRule type="containsBlanks" dxfId="8071" priority="174">
      <formula>LEN(TRIM(F273))=0</formula>
    </cfRule>
  </conditionalFormatting>
  <conditionalFormatting sqref="F81:G81">
    <cfRule type="expression" dxfId="8070" priority="33">
      <formula>OR($F$80="No",$F$80="Don't know",$F$80="Not applicable")</formula>
    </cfRule>
  </conditionalFormatting>
  <conditionalFormatting sqref="F250:G250 F251 F252:G252 F253 F254:G254">
    <cfRule type="containsBlanks" dxfId="8069" priority="171">
      <formula>LEN(TRIM(F250))=0</formula>
    </cfRule>
  </conditionalFormatting>
  <conditionalFormatting sqref="F86:J86">
    <cfRule type="containsBlanks" dxfId="8068" priority="108">
      <formula>LEN(TRIM(F86))=0</formula>
    </cfRule>
  </conditionalFormatting>
  <conditionalFormatting sqref="F226:J226">
    <cfRule type="expression" dxfId="8067" priority="47">
      <formula>OR($H$225="No",$H$225="Don't know",$H$225="Not applicable (no fees)")</formula>
    </cfRule>
  </conditionalFormatting>
  <conditionalFormatting sqref="F228:J228">
    <cfRule type="expression" dxfId="8066" priority="46">
      <formula>$H$227="No"</formula>
    </cfRule>
  </conditionalFormatting>
  <conditionalFormatting sqref="F45:M45">
    <cfRule type="expression" dxfId="8065" priority="97">
      <formula>OR($I$42="No",$I$42="Don't know")</formula>
    </cfRule>
  </conditionalFormatting>
  <conditionalFormatting sqref="F47:M47">
    <cfRule type="expression" dxfId="8064" priority="98">
      <formula>OR($I$42="No",$I$42="Don't know")</formula>
    </cfRule>
  </conditionalFormatting>
  <conditionalFormatting sqref="F8:N8">
    <cfRule type="expression" dxfId="8063" priority="94">
      <formula>OR($I$6="No",$I$6="Don't know")</formula>
    </cfRule>
    <cfRule type="containsBlanks" dxfId="8062" priority="208">
      <formula>LEN(TRIM(F8))=0</formula>
    </cfRule>
    <cfRule type="expression" dxfId="8061" priority="209">
      <formula>$N$13="No"</formula>
    </cfRule>
    <cfRule type="expression" dxfId="8060" priority="210">
      <formula>$N$13="Not applicable"</formula>
    </cfRule>
    <cfRule type="expression" dxfId="8059" priority="211">
      <formula>$N$13="Don't know"</formula>
    </cfRule>
  </conditionalFormatting>
  <conditionalFormatting sqref="F86:N89">
    <cfRule type="expression" dxfId="8058" priority="92">
      <formula>OR($H$84="No",$H$84="Don't know")</formula>
    </cfRule>
  </conditionalFormatting>
  <conditionalFormatting sqref="G38:G39">
    <cfRule type="expression" dxfId="8057" priority="107">
      <formula>$J$35="No"</formula>
    </cfRule>
  </conditionalFormatting>
  <conditionalFormatting sqref="G139">
    <cfRule type="containsBlanks" dxfId="8056" priority="205">
      <formula>LEN(TRIM(G139))=0</formula>
    </cfRule>
  </conditionalFormatting>
  <conditionalFormatting sqref="G154">
    <cfRule type="containsBlanks" dxfId="8055" priority="87">
      <formula>LEN(TRIM(G154))=0</formula>
    </cfRule>
  </conditionalFormatting>
  <conditionalFormatting sqref="G256">
    <cfRule type="containsBlanks" dxfId="8054" priority="170">
      <formula>LEN(TRIM(G256))=0</formula>
    </cfRule>
  </conditionalFormatting>
  <conditionalFormatting sqref="G271 F273:G277">
    <cfRule type="expression" dxfId="8053" priority="53">
      <formula>OR($G$269="No",$G$269="Don't know")</formula>
    </cfRule>
  </conditionalFormatting>
  <conditionalFormatting sqref="G271 G269">
    <cfRule type="containsBlanks" dxfId="8052" priority="173">
      <formula>LEN(TRIM(G269))=0</formula>
    </cfRule>
  </conditionalFormatting>
  <conditionalFormatting sqref="G151:I151">
    <cfRule type="expression" dxfId="8051" priority="91">
      <formula>OR($I$94="No",$I$94="Don't know")</formula>
    </cfRule>
  </conditionalFormatting>
  <conditionalFormatting sqref="G152:I152">
    <cfRule type="expression" dxfId="8050" priority="89">
      <formula>OR($I$97="No",$I$97="Don't know")</formula>
    </cfRule>
  </conditionalFormatting>
  <conditionalFormatting sqref="G153:I154">
    <cfRule type="expression" dxfId="8049" priority="86">
      <formula>OR($I$100="No",$I$100="Don't know")</formula>
    </cfRule>
  </conditionalFormatting>
  <conditionalFormatting sqref="G155:I155">
    <cfRule type="expression" dxfId="8048" priority="83">
      <formula>OR($I$103="No",$I$103="Don't know")</formula>
    </cfRule>
  </conditionalFormatting>
  <conditionalFormatting sqref="G156:I156">
    <cfRule type="expression" dxfId="8047" priority="81">
      <formula>OR($I$106="No",$I$106="Don't know")</formula>
    </cfRule>
  </conditionalFormatting>
  <conditionalFormatting sqref="G157:I157">
    <cfRule type="expression" dxfId="8046" priority="79">
      <formula>OR($I$109="No",$I$109="Don't know")</formula>
    </cfRule>
  </conditionalFormatting>
  <conditionalFormatting sqref="G158:I159">
    <cfRule type="expression" dxfId="8045" priority="76">
      <formula>OR($I$115="No",$I$115="Don't know")</formula>
    </cfRule>
  </conditionalFormatting>
  <conditionalFormatting sqref="G160:I160">
    <cfRule type="expression" dxfId="8044" priority="74">
      <formula>OR($I$118="No",$I$118="Don't know")</formula>
    </cfRule>
  </conditionalFormatting>
  <conditionalFormatting sqref="G161:I161">
    <cfRule type="expression" dxfId="8043" priority="72">
      <formula>OR($I$121="No",$I$121="Don't know")</formula>
    </cfRule>
  </conditionalFormatting>
  <conditionalFormatting sqref="G162:I162">
    <cfRule type="expression" dxfId="8042" priority="70">
      <formula>OR($I$124="No",$I$124="Don't know")</formula>
    </cfRule>
  </conditionalFormatting>
  <conditionalFormatting sqref="G163:I163">
    <cfRule type="expression" dxfId="8041" priority="67">
      <formula>OR($I$127="No",$I$127="Don't know")</formula>
    </cfRule>
  </conditionalFormatting>
  <conditionalFormatting sqref="G164:I164">
    <cfRule type="expression" dxfId="8040" priority="66">
      <formula>OR($I$130="No",$I$130="Don't know")</formula>
    </cfRule>
  </conditionalFormatting>
  <conditionalFormatting sqref="G38:J39">
    <cfRule type="expression" dxfId="8039" priority="93">
      <formula>OR($J$35="No",$J$35="Don't know")</formula>
    </cfRule>
  </conditionalFormatting>
  <conditionalFormatting sqref="G71:J71 F73:G75 F77:G81">
    <cfRule type="expression" dxfId="8038" priority="34">
      <formula>($J$59=0)</formula>
    </cfRule>
  </conditionalFormatting>
  <conditionalFormatting sqref="G71:J71">
    <cfRule type="expression" dxfId="8037" priority="36">
      <formula>OR($J$70="No",$J$70="Don't know",$J$70="Not applicable")</formula>
    </cfRule>
    <cfRule type="containsBlanks" dxfId="8036" priority="172">
      <formula>LEN(TRIM(G71))=0</formula>
    </cfRule>
  </conditionalFormatting>
  <conditionalFormatting sqref="G98:J99">
    <cfRule type="containsBlanks" dxfId="8035" priority="26">
      <formula>LEN(TRIM(G98))=0</formula>
    </cfRule>
  </conditionalFormatting>
  <conditionalFormatting sqref="G101:J102">
    <cfRule type="containsBlanks" dxfId="8034" priority="25">
      <formula>LEN(TRIM(G101))=0</formula>
    </cfRule>
  </conditionalFormatting>
  <conditionalFormatting sqref="G104:J105">
    <cfRule type="containsBlanks" dxfId="8033" priority="24">
      <formula>LEN(TRIM(G104))=0</formula>
    </cfRule>
  </conditionalFormatting>
  <conditionalFormatting sqref="G107:J108">
    <cfRule type="containsBlanks" dxfId="8032" priority="23">
      <formula>LEN(TRIM(G107))=0</formula>
    </cfRule>
  </conditionalFormatting>
  <conditionalFormatting sqref="G110:J111">
    <cfRule type="containsBlanks" dxfId="8031" priority="22">
      <formula>LEN(TRIM(G110))=0</formula>
    </cfRule>
  </conditionalFormatting>
  <conditionalFormatting sqref="G113:J114">
    <cfRule type="containsBlanks" dxfId="8030" priority="21">
      <formula>LEN(TRIM(G113))=0</formula>
    </cfRule>
  </conditionalFormatting>
  <conditionalFormatting sqref="G116:J117">
    <cfRule type="containsBlanks" dxfId="8029" priority="20">
      <formula>LEN(TRIM(G116))=0</formula>
    </cfRule>
  </conditionalFormatting>
  <conditionalFormatting sqref="G119:J120">
    <cfRule type="containsBlanks" dxfId="8028" priority="19">
      <formula>LEN(TRIM(G119))=0</formula>
    </cfRule>
  </conditionalFormatting>
  <conditionalFormatting sqref="G122:J123">
    <cfRule type="containsBlanks" dxfId="8027" priority="18">
      <formula>LEN(TRIM(G122))=0</formula>
    </cfRule>
  </conditionalFormatting>
  <conditionalFormatting sqref="G125:J126">
    <cfRule type="containsBlanks" dxfId="8026" priority="17">
      <formula>LEN(TRIM(G125))=0</formula>
    </cfRule>
  </conditionalFormatting>
  <conditionalFormatting sqref="G128:J129">
    <cfRule type="containsBlanks" dxfId="8025" priority="16">
      <formula>LEN(TRIM(G128))=0</formula>
    </cfRule>
  </conditionalFormatting>
  <conditionalFormatting sqref="G131:J132">
    <cfRule type="containsBlanks" dxfId="8024" priority="15">
      <formula>LEN(TRIM(G131))=0</formula>
    </cfRule>
  </conditionalFormatting>
  <conditionalFormatting sqref="G168:K178">
    <cfRule type="expression" dxfId="8023" priority="61">
      <formula>OR($F168="No",$F168="Don't know")</formula>
    </cfRule>
  </conditionalFormatting>
  <conditionalFormatting sqref="G180:N190">
    <cfRule type="expression" dxfId="8022" priority="60">
      <formula>OR($F180="No",$F180="Don't know")</formula>
    </cfRule>
  </conditionalFormatting>
  <conditionalFormatting sqref="G192:N202">
    <cfRule type="expression" dxfId="8021" priority="59">
      <formula>OR($F192="No",$F192="Don't know")</formula>
    </cfRule>
  </conditionalFormatting>
  <conditionalFormatting sqref="G204:N214">
    <cfRule type="expression" dxfId="8020" priority="58">
      <formula>OR($F204="No",$F204="Don't know")</formula>
    </cfRule>
  </conditionalFormatting>
  <conditionalFormatting sqref="H95:H96">
    <cfRule type="containsBlanks" dxfId="8019" priority="31">
      <formula>LEN(TRIM(H95))=0</formula>
    </cfRule>
  </conditionalFormatting>
  <conditionalFormatting sqref="H141:H144">
    <cfRule type="expression" dxfId="8018" priority="120">
      <formula>#REF!="Don't know"</formula>
    </cfRule>
    <cfRule type="expression" dxfId="8017" priority="121">
      <formula>#REF!="No"</formula>
    </cfRule>
  </conditionalFormatting>
  <conditionalFormatting sqref="H141:H145">
    <cfRule type="containsBlanks" dxfId="8016" priority="122">
      <formula>LEN(TRIM(H141))=0</formula>
    </cfRule>
  </conditionalFormatting>
  <conditionalFormatting sqref="H145">
    <cfRule type="expression" dxfId="8015" priority="198">
      <formula>#REF!="Don't know"</formula>
    </cfRule>
    <cfRule type="expression" dxfId="8014" priority="199">
      <formula>#REF!="No"</formula>
    </cfRule>
  </conditionalFormatting>
  <conditionalFormatting sqref="H147 K141">
    <cfRule type="expression" dxfId="8013" priority="201">
      <formula>#REF!="Don't know"</formula>
    </cfRule>
    <cfRule type="expression" dxfId="8012" priority="202">
      <formula>#REF!="No"</formula>
    </cfRule>
  </conditionalFormatting>
  <conditionalFormatting sqref="H147">
    <cfRule type="containsBlanks" dxfId="8011" priority="200">
      <formula>LEN(TRIM(H147))=0</formula>
    </cfRule>
  </conditionalFormatting>
  <conditionalFormatting sqref="H215">
    <cfRule type="containsBlanks" dxfId="8010" priority="177">
      <formula>LEN(TRIM(H215))=0</formula>
    </cfRule>
    <cfRule type="expression" dxfId="8009" priority="178">
      <formula>#REF!="Don't know"</formula>
    </cfRule>
    <cfRule type="expression" dxfId="8008" priority="179">
      <formula>#REF!="No"</formula>
    </cfRule>
  </conditionalFormatting>
  <conditionalFormatting sqref="H217:H220">
    <cfRule type="containsBlanks" dxfId="8007" priority="180">
      <formula>LEN(TRIM(H217))=0</formula>
    </cfRule>
    <cfRule type="expression" dxfId="8006" priority="181">
      <formula>$H$148="Don't know"</formula>
    </cfRule>
    <cfRule type="expression" dxfId="8005" priority="182">
      <formula>$H$148="no"</formula>
    </cfRule>
  </conditionalFormatting>
  <conditionalFormatting sqref="H223:H225">
    <cfRule type="containsBlanks" dxfId="8004" priority="149">
      <formula>LEN(TRIM(H223))=0</formula>
    </cfRule>
  </conditionalFormatting>
  <conditionalFormatting sqref="H227">
    <cfRule type="containsBlanks" dxfId="8003" priority="148">
      <formula>LEN(TRIM(H227))=0</formula>
    </cfRule>
  </conditionalFormatting>
  <conditionalFormatting sqref="H315">
    <cfRule type="expression" dxfId="8002" priority="27">
      <formula>H314 = "No"</formula>
    </cfRule>
  </conditionalFormatting>
  <conditionalFormatting sqref="H317:H318">
    <cfRule type="containsBlanks" dxfId="8001" priority="194">
      <formula>LEN(TRIM(H317))=0</formula>
    </cfRule>
  </conditionalFormatting>
  <conditionalFormatting sqref="H320">
    <cfRule type="containsBlanks" dxfId="8000" priority="190">
      <formula>LEN(TRIM(H320))=0</formula>
    </cfRule>
  </conditionalFormatting>
  <conditionalFormatting sqref="H373">
    <cfRule type="containsBlanks" dxfId="7999" priority="159">
      <formula>LEN(TRIM(H373))=0</formula>
    </cfRule>
  </conditionalFormatting>
  <conditionalFormatting sqref="H377 H376:I376">
    <cfRule type="containsBlanks" dxfId="7998" priority="175">
      <formula>LEN(TRIM(H376))=0</formula>
    </cfRule>
  </conditionalFormatting>
  <conditionalFormatting sqref="H380:H386">
    <cfRule type="containsBlanks" dxfId="7997" priority="38">
      <formula>LEN(TRIM(H380))=0</formula>
    </cfRule>
    <cfRule type="containsBlanks" priority="39">
      <formula>LEN(TRIM(H380))=0</formula>
    </cfRule>
  </conditionalFormatting>
  <conditionalFormatting sqref="H388:H390">
    <cfRule type="containsBlanks" dxfId="7996" priority="40">
      <formula>LEN(TRIM(H388))=0</formula>
    </cfRule>
    <cfRule type="containsBlanks" priority="41">
      <formula>LEN(TRIM(H388))=0</formula>
    </cfRule>
  </conditionalFormatting>
  <conditionalFormatting sqref="H376:I376 H377">
    <cfRule type="containsBlanks" priority="176">
      <formula>LEN(TRIM(H376))=0</formula>
    </cfRule>
  </conditionalFormatting>
  <conditionalFormatting sqref="H377:I377">
    <cfRule type="expression" dxfId="7995" priority="32">
      <formula>OR($H$376="No PSE plan started/developed",$H$376="Don't know",$H$376="Yes PSE plan but no FP/RH component")</formula>
    </cfRule>
  </conditionalFormatting>
  <conditionalFormatting sqref="H381:I381">
    <cfRule type="expression" dxfId="7994" priority="37">
      <formula>OR($H$380="No",$H$380="Don't know")</formula>
    </cfRule>
  </conditionalFormatting>
  <conditionalFormatting sqref="H141:J144">
    <cfRule type="expression" dxfId="7993" priority="95">
      <formula>OR($G$139="No",$G$139="Don't know")</formula>
    </cfRule>
  </conditionalFormatting>
  <conditionalFormatting sqref="H146:J146">
    <cfRule type="expression" dxfId="7992" priority="64">
      <formula>OR($H$145="No",$H$145="Don't know")</formula>
    </cfRule>
  </conditionalFormatting>
  <conditionalFormatting sqref="H148:J148">
    <cfRule type="expression" dxfId="7991" priority="63">
      <formula>OR($H$147="No",$H$147="Don't know")</formula>
    </cfRule>
  </conditionalFormatting>
  <conditionalFormatting sqref="H217:J221">
    <cfRule type="expression" dxfId="7990" priority="57">
      <formula>OR($H$215="No",$H$215="Don't know")</formula>
    </cfRule>
  </conditionalFormatting>
  <conditionalFormatting sqref="H225:J225">
    <cfRule type="expression" dxfId="7989" priority="56">
      <formula>AND($H$223="No",$H$224="No")</formula>
    </cfRule>
  </conditionalFormatting>
  <conditionalFormatting sqref="H230:J231">
    <cfRule type="expression" dxfId="7988" priority="55">
      <formula>AND($H$223="No",$H$224="No")</formula>
    </cfRule>
  </conditionalFormatting>
  <conditionalFormatting sqref="H231:J231">
    <cfRule type="expression" dxfId="7987" priority="45">
      <formula>OR($H$230="No","Don't know")</formula>
    </cfRule>
  </conditionalFormatting>
  <conditionalFormatting sqref="H306:J306">
    <cfRule type="expression" dxfId="7986" priority="51">
      <formula>OR($H$305="No",$H$305="Don't know")</formula>
    </cfRule>
  </conditionalFormatting>
  <conditionalFormatting sqref="H307:J307">
    <cfRule type="expression" dxfId="7985" priority="52">
      <formula>OR($H$306="No",$H$306="Don't know",$H$305="No",$H$305="Don't know")</formula>
    </cfRule>
  </conditionalFormatting>
  <conditionalFormatting sqref="H315:J315">
    <cfRule type="containsBlanks" dxfId="7984" priority="156">
      <formula>LEN(TRIM(H315))=0</formula>
    </cfRule>
  </conditionalFormatting>
  <conditionalFormatting sqref="H319:J319">
    <cfRule type="expression" dxfId="7983" priority="50">
      <formula>OR($H$318="No",$H$318="Don't know")</formula>
    </cfRule>
    <cfRule type="containsBlanks" dxfId="7982" priority="155">
      <formula>LEN(TRIM(H319))=0</formula>
    </cfRule>
  </conditionalFormatting>
  <conditionalFormatting sqref="H321:J321">
    <cfRule type="expression" dxfId="7981" priority="49">
      <formula>OR($H$320="No",$H$320="Don't know",$H$320="Not applicable")</formula>
    </cfRule>
  </conditionalFormatting>
  <conditionalFormatting sqref="H322:J322">
    <cfRule type="expression" dxfId="7980" priority="48">
      <formula>$H$320="Yes"</formula>
    </cfRule>
    <cfRule type="containsBlanks" dxfId="7979" priority="154">
      <formula>LEN(TRIM(H322))=0</formula>
    </cfRule>
  </conditionalFormatting>
  <conditionalFormatting sqref="H375:N375">
    <cfRule type="expression" dxfId="7978" priority="44">
      <formula>OR($H$374="No",$H$374="Don't know")</formula>
    </cfRule>
  </conditionalFormatting>
  <conditionalFormatting sqref="I6">
    <cfRule type="expression" dxfId="7977" priority="144">
      <formula>$N$13="No"</formula>
    </cfRule>
    <cfRule type="expression" dxfId="7976" priority="145">
      <formula>$N$13="Not applicable"</formula>
    </cfRule>
    <cfRule type="expression" dxfId="7975" priority="146">
      <formula>$N$13="Don't know"</formula>
    </cfRule>
    <cfRule type="containsBlanks" dxfId="7974" priority="147">
      <formula>LEN(TRIM(I6))=0</formula>
    </cfRule>
  </conditionalFormatting>
  <conditionalFormatting sqref="I10:I12">
    <cfRule type="expression" dxfId="7973" priority="106">
      <formula>$I$6="No"</formula>
    </cfRule>
  </conditionalFormatting>
  <conditionalFormatting sqref="I10:I18">
    <cfRule type="containsBlanks" dxfId="7972" priority="140">
      <formula>LEN(TRIM(I10))=0</formula>
    </cfRule>
    <cfRule type="expression" dxfId="7971" priority="141">
      <formula>$N$13="No"</formula>
    </cfRule>
    <cfRule type="expression" dxfId="7970" priority="142">
      <formula>$N$13="Not applicable"</formula>
    </cfRule>
    <cfRule type="expression" dxfId="7969" priority="143">
      <formula>$N$13="Don't know"</formula>
    </cfRule>
  </conditionalFormatting>
  <conditionalFormatting sqref="I10:I23 K19:N23">
    <cfRule type="expression" dxfId="7968" priority="99">
      <formula>OR($I$6="No",$I$6="Don't know")</formula>
    </cfRule>
  </conditionalFormatting>
  <conditionalFormatting sqref="I19:I23">
    <cfRule type="expression" dxfId="7967" priority="100">
      <formula>$I$6="No"</formula>
    </cfRule>
    <cfRule type="containsBlanks" dxfId="7966" priority="101">
      <formula>LEN(TRIM(I19))=0</formula>
    </cfRule>
    <cfRule type="expression" dxfId="7965" priority="102">
      <formula>$N$13="No"</formula>
    </cfRule>
    <cfRule type="expression" dxfId="7964" priority="103">
      <formula>$N$13="Not applicable"</formula>
    </cfRule>
    <cfRule type="expression" dxfId="7963" priority="104">
      <formula>$N$13="Don't know"</formula>
    </cfRule>
  </conditionalFormatting>
  <conditionalFormatting sqref="I42">
    <cfRule type="containsBlanks" dxfId="7962" priority="191">
      <formula>LEN(TRIM(I42))=0</formula>
    </cfRule>
  </conditionalFormatting>
  <conditionalFormatting sqref="I38:J39">
    <cfRule type="containsBlanks" dxfId="7961" priority="207">
      <formula>LEN(TRIM(I38))=0</formula>
    </cfRule>
  </conditionalFormatting>
  <conditionalFormatting sqref="J25:J28">
    <cfRule type="containsBlanks" dxfId="7960" priority="43">
      <formula>LEN(TRIM(J25))=0</formula>
    </cfRule>
  </conditionalFormatting>
  <conditionalFormatting sqref="J33">
    <cfRule type="containsBlanks" dxfId="7959" priority="204">
      <formula>LEN(TRIM(J33))=0</formula>
    </cfRule>
  </conditionalFormatting>
  <conditionalFormatting sqref="J35">
    <cfRule type="containsBlanks" dxfId="7958" priority="203">
      <formula>LEN(TRIM(J35))=0</formula>
    </cfRule>
  </conditionalFormatting>
  <conditionalFormatting sqref="J67:J70">
    <cfRule type="expression" dxfId="7957" priority="35">
      <formula>($J$59=0)</formula>
    </cfRule>
    <cfRule type="containsBlanks" dxfId="7956" priority="168">
      <formula>LEN(TRIM(J67))=0</formula>
    </cfRule>
  </conditionalFormatting>
  <conditionalFormatting sqref="J95:J96">
    <cfRule type="containsBlanks" dxfId="7955" priority="30">
      <formula>LEN(TRIM(J95))=0</formula>
    </cfRule>
  </conditionalFormatting>
  <conditionalFormatting sqref="J154:J164">
    <cfRule type="containsBlanks" dxfId="7954" priority="85">
      <formula>LEN(TRIM(J154))=0</formula>
    </cfRule>
  </conditionalFormatting>
  <conditionalFormatting sqref="J326:J327">
    <cfRule type="containsBlanks" dxfId="7953" priority="169">
      <formula>LEN(TRIM(J326))=0</formula>
    </cfRule>
  </conditionalFormatting>
  <conditionalFormatting sqref="J330">
    <cfRule type="containsBlanks" dxfId="7952" priority="167">
      <formula>LEN(TRIM(J330))=0</formula>
    </cfRule>
  </conditionalFormatting>
  <conditionalFormatting sqref="J332:J333">
    <cfRule type="containsBlanks" dxfId="7951" priority="131">
      <formula>LEN(TRIM(J332))=0</formula>
    </cfRule>
  </conditionalFormatting>
  <conditionalFormatting sqref="J336">
    <cfRule type="containsBlanks" dxfId="7950" priority="166">
      <formula>LEN(TRIM(J336))=0</formula>
    </cfRule>
  </conditionalFormatting>
  <conditionalFormatting sqref="J338:J339">
    <cfRule type="containsBlanks" dxfId="7949" priority="151">
      <formula>LEN(TRIM(J338))=0</formula>
    </cfRule>
  </conditionalFormatting>
  <conditionalFormatting sqref="J342">
    <cfRule type="containsBlanks" dxfId="7948" priority="165">
      <formula>LEN(TRIM(J342))=0</formula>
    </cfRule>
  </conditionalFormatting>
  <conditionalFormatting sqref="J344:J345">
    <cfRule type="containsBlanks" dxfId="7947" priority="130">
      <formula>LEN(TRIM(J344))=0</formula>
    </cfRule>
  </conditionalFormatting>
  <conditionalFormatting sqref="J348">
    <cfRule type="containsBlanks" dxfId="7946" priority="164">
      <formula>LEN(TRIM(J348))=0</formula>
    </cfRule>
  </conditionalFormatting>
  <conditionalFormatting sqref="J350:J351">
    <cfRule type="containsBlanks" dxfId="7945" priority="129">
      <formula>LEN(TRIM(J350))=0</formula>
    </cfRule>
  </conditionalFormatting>
  <conditionalFormatting sqref="J354">
    <cfRule type="containsBlanks" dxfId="7944" priority="157">
      <formula>LEN(TRIM(J354))=0</formula>
    </cfRule>
  </conditionalFormatting>
  <conditionalFormatting sqref="J356:J357">
    <cfRule type="containsBlanks" dxfId="7943" priority="128">
      <formula>LEN(TRIM(J356))=0</formula>
    </cfRule>
  </conditionalFormatting>
  <conditionalFormatting sqref="J360">
    <cfRule type="containsBlanks" dxfId="7942" priority="163">
      <formula>LEN(TRIM(J360))=0</formula>
    </cfRule>
  </conditionalFormatting>
  <conditionalFormatting sqref="J362:J363">
    <cfRule type="containsBlanks" dxfId="7941" priority="127">
      <formula>LEN(TRIM(J362))=0</formula>
    </cfRule>
  </conditionalFormatting>
  <conditionalFormatting sqref="J366">
    <cfRule type="containsBlanks" dxfId="7940" priority="162">
      <formula>LEN(TRIM(J366))=0</formula>
    </cfRule>
  </conditionalFormatting>
  <conditionalFormatting sqref="J368:J369">
    <cfRule type="containsBlanks" dxfId="7939" priority="126">
      <formula>LEN(TRIM(J368))=0</formula>
    </cfRule>
  </conditionalFormatting>
  <conditionalFormatting sqref="J372">
    <cfRule type="containsBlanks" dxfId="7938" priority="161">
      <formula>LEN(TRIM(J372))=0</formula>
    </cfRule>
  </conditionalFormatting>
  <conditionalFormatting sqref="J151:L151">
    <cfRule type="expression" dxfId="7937" priority="90">
      <formula>OR($G$94="No",$G$94="Don't know")</formula>
    </cfRule>
  </conditionalFormatting>
  <conditionalFormatting sqref="J152:L152">
    <cfRule type="expression" dxfId="7936" priority="88">
      <formula>OR($G$97="No",$G$97="Don't know")</formula>
    </cfRule>
  </conditionalFormatting>
  <conditionalFormatting sqref="J153:L154">
    <cfRule type="expression" dxfId="7935" priority="84">
      <formula>OR($G$100="No",$G$100="Don't know")</formula>
    </cfRule>
  </conditionalFormatting>
  <conditionalFormatting sqref="J155:L155">
    <cfRule type="expression" dxfId="7934" priority="82">
      <formula>OR($G$103="No",$G$103="Don't know")</formula>
    </cfRule>
  </conditionalFormatting>
  <conditionalFormatting sqref="J156:L156">
    <cfRule type="expression" dxfId="7933" priority="80">
      <formula>OR($G$106="No",$G$106="Don't know")</formula>
    </cfRule>
  </conditionalFormatting>
  <conditionalFormatting sqref="J157:L157">
    <cfRule type="expression" dxfId="7932" priority="78">
      <formula>OR($G$109="No",$G$109="Don't know")</formula>
    </cfRule>
  </conditionalFormatting>
  <conditionalFormatting sqref="J158:L158">
    <cfRule type="expression" dxfId="7931" priority="77">
      <formula>OR($G$112="No",$G$112="Don't know")</formula>
    </cfRule>
  </conditionalFormatting>
  <conditionalFormatting sqref="J159:L159">
    <cfRule type="expression" dxfId="7930" priority="75">
      <formula>OR($G$115="No",$G$115="Don't know")</formula>
    </cfRule>
  </conditionalFormatting>
  <conditionalFormatting sqref="J160:L160">
    <cfRule type="expression" dxfId="7929" priority="73">
      <formula>OR($G$118="No",$G$118="Don't know")</formula>
    </cfRule>
  </conditionalFormatting>
  <conditionalFormatting sqref="J161:L161">
    <cfRule type="expression" dxfId="7928" priority="71">
      <formula>OR($G$121="No",$G$121="Don't know")</formula>
    </cfRule>
  </conditionalFormatting>
  <conditionalFormatting sqref="J162:L162">
    <cfRule type="expression" dxfId="7927" priority="69">
      <formula>OR($G$124="No",$G$124="Don't know")</formula>
    </cfRule>
  </conditionalFormatting>
  <conditionalFormatting sqref="J163:L163">
    <cfRule type="expression" dxfId="7926" priority="68">
      <formula>OR($G$127="No",$G$127="Don't know")</formula>
    </cfRule>
  </conditionalFormatting>
  <conditionalFormatting sqref="J164:L164">
    <cfRule type="expression" dxfId="7925" priority="65">
      <formula>OR($G$130="No",$G$130="Don't know")</formula>
    </cfRule>
  </conditionalFormatting>
  <conditionalFormatting sqref="J139:N139">
    <cfRule type="expression" dxfId="7924" priority="96">
      <formula>OR($G$139="No",$G$139="Don't know")</formula>
    </cfRule>
  </conditionalFormatting>
  <conditionalFormatting sqref="K94">
    <cfRule type="expression" dxfId="7923" priority="29">
      <formula>OR($H$84="No",$H$84="Don't know")</formula>
    </cfRule>
  </conditionalFormatting>
  <conditionalFormatting sqref="K97">
    <cfRule type="expression" dxfId="7922" priority="14">
      <formula>OR($H$84="No",$H$84="Don't know")</formula>
    </cfRule>
  </conditionalFormatting>
  <conditionalFormatting sqref="K100">
    <cfRule type="expression" dxfId="7921" priority="13">
      <formula>OR($H$84="No",$H$84="Don't know")</formula>
    </cfRule>
  </conditionalFormatting>
  <conditionalFormatting sqref="K103">
    <cfRule type="expression" dxfId="7920" priority="12">
      <formula>OR($H$84="No",$H$84="Don't know")</formula>
    </cfRule>
  </conditionalFormatting>
  <conditionalFormatting sqref="K106">
    <cfRule type="expression" dxfId="7919" priority="11">
      <formula>OR($H$84="No",$H$84="Don't know")</formula>
    </cfRule>
  </conditionalFormatting>
  <conditionalFormatting sqref="K109">
    <cfRule type="expression" dxfId="7918" priority="10">
      <formula>OR($H$84="No",$H$84="Don't know")</formula>
    </cfRule>
  </conditionalFormatting>
  <conditionalFormatting sqref="K112">
    <cfRule type="expression" dxfId="7917" priority="9">
      <formula>OR($H$84="No",$H$84="Don't know")</formula>
    </cfRule>
  </conditionalFormatting>
  <conditionalFormatting sqref="K115">
    <cfRule type="expression" dxfId="7916" priority="8">
      <formula>OR($H$84="No",$H$84="Don't know")</formula>
    </cfRule>
  </conditionalFormatting>
  <conditionalFormatting sqref="K118">
    <cfRule type="expression" dxfId="7915" priority="7">
      <formula>OR($H$84="No",$H$84="Don't know")</formula>
    </cfRule>
  </conditionalFormatting>
  <conditionalFormatting sqref="K121">
    <cfRule type="expression" dxfId="7914" priority="6">
      <formula>OR($H$84="No",$H$84="Don't know")</formula>
    </cfRule>
  </conditionalFormatting>
  <conditionalFormatting sqref="K124">
    <cfRule type="expression" dxfId="7913" priority="5">
      <formula>OR($H$84="No",$H$84="Don't know")</formula>
    </cfRule>
  </conditionalFormatting>
  <conditionalFormatting sqref="K127">
    <cfRule type="expression" dxfId="7912" priority="4">
      <formula>OR($H$84="No",$H$84="Don't know")</formula>
    </cfRule>
  </conditionalFormatting>
  <conditionalFormatting sqref="K130">
    <cfRule type="expression" dxfId="7911" priority="3">
      <formula>OR($H$84="No",$H$84="Don't know")</formula>
    </cfRule>
  </conditionalFormatting>
  <conditionalFormatting sqref="K141 G151:G153 J151:J153 H230 F204:F214 K223 F248">
    <cfRule type="containsBlanks" dxfId="7910" priority="206">
      <formula>LEN(TRIM(F141))=0</formula>
    </cfRule>
  </conditionalFormatting>
  <conditionalFormatting sqref="K247">
    <cfRule type="containsBlanks" dxfId="7909" priority="195">
      <formula>LEN(TRIM(K247))=0</formula>
    </cfRule>
  </conditionalFormatting>
  <conditionalFormatting sqref="K47:L47 K45:L45">
    <cfRule type="containsBlanks" dxfId="7908" priority="124">
      <formula>LEN(TRIM(K45))=0</formula>
    </cfRule>
  </conditionalFormatting>
  <conditionalFormatting sqref="K19:N23">
    <cfRule type="containsBlanks" dxfId="7907" priority="158">
      <formula>LEN(TRIM(K19))=0</formula>
    </cfRule>
  </conditionalFormatting>
  <conditionalFormatting sqref="L168:L178 F168:F178">
    <cfRule type="containsBlanks" dxfId="7906" priority="185">
      <formula>LEN(TRIM(F168))=0</formula>
    </cfRule>
  </conditionalFormatting>
  <conditionalFormatting sqref="L168:L178">
    <cfRule type="expression" dxfId="7905" priority="186">
      <formula>$F$225="Don't know"</formula>
    </cfRule>
    <cfRule type="expression" dxfId="7904" priority="187">
      <formula>$F$225="No"</formula>
    </cfRule>
  </conditionalFormatting>
  <conditionalFormatting sqref="L192:M202">
    <cfRule type="expression" dxfId="7903" priority="196">
      <formula>$F$225="Don't know"</formula>
    </cfRule>
    <cfRule type="expression" dxfId="7902" priority="197">
      <formula>$F$225="No"</formula>
    </cfRule>
  </conditionalFormatting>
  <conditionalFormatting sqref="L10:N11">
    <cfRule type="expression" dxfId="7901" priority="139">
      <formula>OR($I$10="No",$I$10="Don't know",$I$10="Not applicable")</formula>
    </cfRule>
  </conditionalFormatting>
  <conditionalFormatting sqref="L10:N18">
    <cfRule type="expression" dxfId="7900" priority="105">
      <formula>OR($I$6="No",$I$6="Don't know")</formula>
    </cfRule>
  </conditionalFormatting>
  <conditionalFormatting sqref="L12:N12">
    <cfRule type="expression" dxfId="7899" priority="138">
      <formula>OR($I$12="No",$I$12="Don't know",$I$12="Not applicable")</formula>
    </cfRule>
  </conditionalFormatting>
  <conditionalFormatting sqref="L13:N13">
    <cfRule type="expression" dxfId="7898" priority="137">
      <formula>OR($I$13="No",$I$13="Don't know",$I$13="Not applicable")</formula>
    </cfRule>
  </conditionalFormatting>
  <conditionalFormatting sqref="L14:N14">
    <cfRule type="expression" dxfId="7897" priority="136">
      <formula>OR($I$14="No",$I$14="Don't know",$I$14="Not applicable")</formula>
    </cfRule>
  </conditionalFormatting>
  <conditionalFormatting sqref="L15:N15">
    <cfRule type="expression" dxfId="7896" priority="135">
      <formula>OR($I$15="No",$I$15="Don't know",$I$15="Not applicable")</formula>
    </cfRule>
  </conditionalFormatting>
  <conditionalFormatting sqref="L16:N16">
    <cfRule type="expression" dxfId="7895" priority="134">
      <formula>OR($I$16="No",$I$16="Don't know",$I$16="Not applicable")</formula>
    </cfRule>
  </conditionalFormatting>
  <conditionalFormatting sqref="L17:N17">
    <cfRule type="expression" dxfId="7894" priority="132">
      <formula>OR($I$17="Neither",$I$17="Don't know",$I$17="Not applicable")</formula>
    </cfRule>
  </conditionalFormatting>
  <conditionalFormatting sqref="L18:N18">
    <cfRule type="expression" dxfId="7893" priority="133">
      <formula>OR($I$18="No",$I$18="Don't know",$I$18="Not applicable")</formula>
    </cfRule>
  </conditionalFormatting>
  <conditionalFormatting sqref="L168:N178">
    <cfRule type="expression" dxfId="7892" priority="62">
      <formula>OR($F168="No",$F168="Don't know")</formula>
    </cfRule>
  </conditionalFormatting>
  <conditionalFormatting sqref="O6:O7">
    <cfRule type="containsBlanks" dxfId="7891" priority="193">
      <formula>LEN(TRIM(O6))=0</formula>
    </cfRule>
  </conditionalFormatting>
  <conditionalFormatting sqref="O42">
    <cfRule type="containsBlanks" dxfId="7890" priority="192">
      <formula>LEN(TRIM(O42))=0</formula>
    </cfRule>
  </conditionalFormatting>
  <conditionalFormatting sqref="O44:O49 O91:O137">
    <cfRule type="containsBlanks" dxfId="7889" priority="119">
      <formula>LEN(TRIM(O44))=0</formula>
    </cfRule>
  </conditionalFormatting>
  <conditionalFormatting sqref="O52:O53">
    <cfRule type="containsBlanks" dxfId="7888" priority="153">
      <formula>LEN(TRIM(O52))=0</formula>
    </cfRule>
  </conditionalFormatting>
  <conditionalFormatting sqref="O66:O71">
    <cfRule type="containsBlanks" dxfId="7887" priority="118">
      <formula>LEN(TRIM(O66))=0</formula>
    </cfRule>
  </conditionalFormatting>
  <conditionalFormatting sqref="O73:O81">
    <cfRule type="containsBlanks" dxfId="7886" priority="117">
      <formula>LEN(TRIM(O73))=0</formula>
    </cfRule>
  </conditionalFormatting>
  <conditionalFormatting sqref="O150:O165">
    <cfRule type="containsBlanks" dxfId="7885" priority="116">
      <formula>LEN(TRIM(O150))=0</formula>
    </cfRule>
  </conditionalFormatting>
  <conditionalFormatting sqref="O167:O228">
    <cfRule type="containsBlanks" dxfId="7884" priority="115">
      <formula>LEN(TRIM(O167))=0</formula>
    </cfRule>
  </conditionalFormatting>
  <conditionalFormatting sqref="O232:O267">
    <cfRule type="containsBlanks" dxfId="7883" priority="114">
      <formula>LEN(TRIM(O232))=0</formula>
    </cfRule>
  </conditionalFormatting>
  <conditionalFormatting sqref="O269:O277">
    <cfRule type="containsBlanks" dxfId="7882" priority="113">
      <formula>LEN(TRIM(O269))=0</formula>
    </cfRule>
  </conditionalFormatting>
  <conditionalFormatting sqref="O282">
    <cfRule type="containsBlanks" dxfId="7881" priority="112">
      <formula>LEN(TRIM(O282))=0</formula>
    </cfRule>
  </conditionalFormatting>
  <conditionalFormatting sqref="O305:O309">
    <cfRule type="containsBlanks" dxfId="7880" priority="111">
      <formula>LEN(TRIM(O305))=0</formula>
    </cfRule>
  </conditionalFormatting>
  <conditionalFormatting sqref="O317:O322">
    <cfRule type="containsBlanks" dxfId="7879" priority="110">
      <formula>LEN(TRIM(O317))=0</formula>
    </cfRule>
  </conditionalFormatting>
  <conditionalFormatting sqref="O324:O372">
    <cfRule type="timePeriod" dxfId="7878" priority="109" timePeriod="yesterday">
      <formula>FLOOR(O324,1)=TODAY()-1</formula>
    </cfRule>
  </conditionalFormatting>
  <conditionalFormatting sqref="O324:O373">
    <cfRule type="containsBlanks" dxfId="7877" priority="160">
      <formula>LEN(TRIM(O324))=0</formula>
    </cfRule>
  </conditionalFormatting>
  <conditionalFormatting sqref="O376">
    <cfRule type="containsBlanks" dxfId="7876" priority="152">
      <formula>LEN(TRIM(O376))=0</formula>
    </cfRule>
  </conditionalFormatting>
  <dataValidations count="106">
    <dataValidation type="list" allowBlank="1" showInputMessage="1" showErrorMessage="1" sqref="J326:K326 J332:K332 J344:K344 J350:K350 J356:K356 J362:K362 J368:K368" xr:uid="{E8F5BEC6-EA0C-4555-A9DB-34CD8197BA73}">
      <formula1>"WHO-prequalified, SRA, Both WHO-PQ and SRA,No SRA or WHO-PQ products registered,Don't know"</formula1>
    </dataValidation>
    <dataValidation type="list" allowBlank="1" showInputMessage="1" showErrorMessage="1" sqref="H225" xr:uid="{17E36537-C420-46D9-8B36-E01A4D9E6233}">
      <formula1>"Yes, No, Don't know,Not applicable (no fees)"</formula1>
    </dataValidation>
    <dataValidation type="list" allowBlank="1" showInputMessage="1" showErrorMessage="1" sqref="G271" xr:uid="{F9069F78-1C21-4C2B-86E5-7AB441DF38FA}">
      <formula1>"Yes, No, Don't know, Not applicable (no LMIS)"</formula1>
    </dataValidation>
    <dataValidation type="list" allowBlank="1" showInputMessage="1" showErrorMessage="1" sqref="F260:F262 J67:J70" xr:uid="{7B6FAC2C-7EF3-4AA3-8376-AA51141D4558}">
      <formula1>"Yes, No, Don't know,Not applicable"</formula1>
    </dataValidation>
    <dataValidation type="list" allowBlank="1" showInputMessage="1" showErrorMessage="1" sqref="F263 F257" xr:uid="{42AC7726-ADCC-4F52-9635-733D3A1A8C8F}">
      <formula1>"Yes, No"</formula1>
    </dataValidation>
    <dataValidation type="list" allowBlank="1" showInputMessage="1" showErrorMessage="1" sqref="M52:M56 M45 M47" xr:uid="{95C3A485-AF66-4824-8025-6515BB221A21}">
      <formula1>"Purchase/P.O. date,Shipment date,Delivery date,Other,Unknown,Not applicable"</formula1>
    </dataValidation>
    <dataValidation type="list" allowBlank="1" showInputMessage="1" showErrorMessage="1" sqref="H384:I384" xr:uid="{CC2E6920-63DD-40BC-9C2D-7E8545964D9D}">
      <formula1>"No impact, Reduced frequency of meetings, Prevented ability to meet, Don't know, Not applicable (no committee)"</formula1>
    </dataValidation>
    <dataValidation type="list" allowBlank="1" showInputMessage="1" showErrorMessage="1" sqref="F264:F267 I18 I10:I16 H230 H143:J143 I22:I23 L168:L178 L192:N202 H305:J306 F258" xr:uid="{50E16DB7-07C6-421B-93FA-6F726000079C}">
      <formula1>"Yes, No, Don't know, Not applicable"</formula1>
    </dataValidation>
    <dataValidation type="list" allowBlank="1" showInputMessage="1" showErrorMessage="1" error="Please choose from the dropdown list." sqref="I21" xr:uid="{B109C766-B69C-4F2C-B2EB-B3C8BB654E51}">
      <formula1>"0 times, 1 time, 2-3 times, 4 or more times, Don't know, Not applicable"</formula1>
    </dataValidation>
    <dataValidation type="list" allowBlank="1" showInputMessage="1" showErrorMessage="1" sqref="H25 J25" xr:uid="{2CD55415-3AF6-4330-B1DD-83AB52F9CCB8}">
      <formula1>"January, February, March, April, May, June, July, August, September, October, November, December"</formula1>
    </dataValidation>
    <dataValidation type="list" allowBlank="1" showInputMessage="1" showErrorMessage="1" sqref="H31:J31" xr:uid="{E9E6D8D2-CC18-4A08-950A-05468D89CF56}">
      <formula1>"Annually, Twice a year, Quarterly, Monthly, Don’t Know, Other"</formula1>
    </dataValidation>
    <dataValidation type="list" allowBlank="1" showInputMessage="1" showErrorMessage="1" sqref="F168:F178 G131:N132 I42 F192:F202 H223:H224 G139 H147:J147 H145:J145 J33 H84 F180:F190 F204:F214 H215:J215 J35 H373:H374 F45 F47 G269 H227 I6 G128:N129 G95:J96 G135:J136 G101:N102 G104:N105 G107:N108 G110:N111 G113:N114 G116:N117 G119:N120 G122:N123 G125:N126 L99 M98:M99 G98:K99 K233:K245" xr:uid="{EFC6195F-F21E-4F61-8CB4-E4683DE96D4B}">
      <formula1>"Yes, No, Don't know"</formula1>
    </dataValidation>
    <dataValidation type="list" allowBlank="1" showInputMessage="1" showErrorMessage="1" sqref="F52:F56" xr:uid="{453573A8-50E8-49D3-9F1D-B2B74AAE2281}">
      <formula1>"In-kind, Cash, Don't know, Not applicable"</formula1>
    </dataValidation>
    <dataValidation type="list" allowBlank="1" showInputMessage="1" showErrorMessage="1" sqref="H165:L165" xr:uid="{903D2C4B-77D8-48FF-8062-5424DC45583A}">
      <formula1>"Community Health Worker (or equivalent), Auxiliary Nurse, Auxiliary Nurse Midwife, Nurse, Pharmacist, Clinical Officer, Doctor, Don't Know, Not Applicable"</formula1>
    </dataValidation>
    <dataValidation type="list" allowBlank="1" showInputMessage="1" showErrorMessage="1" sqref="H322 H310 H314 H320 H318" xr:uid="{13DA2ED0-0F77-4AC8-BD4F-2D8D8EBD8413}">
      <formula1>"Yes, No, Don’t know, Not applicable"</formula1>
    </dataValidation>
    <dataValidation type="list" allowBlank="1" showInputMessage="1" showErrorMessage="1" sqref="H312:J313" xr:uid="{3AB9CAE8-D1FE-4CC7-AFB6-466479CDCAB1}">
      <formula1>"Most were tested, Some were tested, None were tested, Don't know, Not applicable"</formula1>
    </dataValidation>
    <dataValidation type="list" allowBlank="1" showInputMessage="1" showErrorMessage="1" error="Please choose from the dropdown list." sqref="I19:I20" xr:uid="{AD1084C9-EA05-42AC-BFEC-3DBA6A5F5635}">
      <formula1>"Yes, No, Don't know, Not applicable"</formula1>
    </dataValidation>
    <dataValidation type="list" allowBlank="1" showInputMessage="1" showErrorMessage="1" sqref="H308:J308" xr:uid="{A8FDEEE9-1B57-4C4E-8FF4-0B4F280AC2F6}">
      <formula1>"Less than 6 months, 6 months to under 1 year, 1 year to 18 months, More than 18 months,Don’t know, Not applicable"</formula1>
    </dataValidation>
    <dataValidation type="list" allowBlank="1" showInputMessage="1" showErrorMessage="1" sqref="H309" xr:uid="{2ADEC20C-E1AB-4D20-BAFE-C863F5C6EDBF}">
      <formula1>"Yes,No,Don’t know, Not applicable"</formula1>
    </dataValidation>
    <dataValidation type="list" allowBlank="1" showInputMessage="1" showErrorMessage="1" sqref="H317:J317" xr:uid="{145F08E4-8F43-4341-B1A7-78E4CD3F9517}">
      <formula1>"0,1,2-3,More than 3, Don’t know"</formula1>
    </dataValidation>
    <dataValidation type="list" allowBlank="1" showInputMessage="1" showErrorMessage="1" sqref="H315:J315" xr:uid="{CC3E09B8-AB57-40E2-99EF-A63AB8B0C47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9:J309 F73:G75 F77:G80 H217:J220" xr:uid="{D5FE2F55-F36C-4209-88C2-230CAEDE168B}">
      <formula1>"Yes,No,Don't know,Not applicable"</formula1>
    </dataValidation>
    <dataValidation type="list" allowBlank="1" showInputMessage="1" showErrorMessage="1" sqref="H319:J319" xr:uid="{BA85E479-D953-48B5-8B9B-CEA34F6DB243}">
      <formula1>"0-25%,26-50%,51-75%,76-100%, Don’t know, Not applicable"</formula1>
    </dataValidation>
    <dataValidation type="list" allowBlank="1" showInputMessage="1" showErrorMessage="1" sqref="H376:I376" xr:uid="{8776BF6C-1BC6-4D5C-B05C-B26E1B0A15CE}">
      <formula1>"Yes (PSE plan with FP/RH component),No PSE plan started/developed,Yes PSE plan but no FP/RH component,Don't know"</formula1>
    </dataValidation>
    <dataValidation type="list" allowBlank="1" showInputMessage="1" showErrorMessage="1" sqref="F273:G273" xr:uid="{93CAAE0A-7F54-4605-A868-6808BC4711C9}">
      <formula1>"Yes: All public sector facilities included, Yes: Some public sector facilities included,None, Don't know, Not applicable"</formula1>
    </dataValidation>
    <dataValidation type="list" allowBlank="1" showInputMessage="1" showErrorMessage="1" sqref="F274:G274" xr:uid="{0ADE1E67-3C9D-444B-BC4E-D3CAF4A90CB9}">
      <formula1>"Yes: All private sector facilities included, Yes: Some private sector facilities included,None, Don't know, Not applicable (no LMIS)"</formula1>
    </dataValidation>
    <dataValidation type="list" allowBlank="1" showInputMessage="1" showErrorMessage="1" sqref="F275:G275" xr:uid="{5FA9740C-8235-45DF-BF3F-3F43F24AD7BD}">
      <formula1>"Yes: All NGO facilities included, Yes: Some NGO facilities included,None, Don't know, Not applicable (no LMIS)"</formula1>
    </dataValidation>
    <dataValidation type="list" allowBlank="1" showInputMessage="1" showErrorMessage="1" sqref="F276:G276" xr:uid="{B030FB50-A5DB-4A84-BCA2-F53C84F6B2F0}">
      <formula1>"Yes: All social marketing sites included, Yes: Some social marketing sites included,None, Don't know, Not applicable (no LMIS)"</formula1>
    </dataValidation>
    <dataValidation allowBlank="1" showInputMessage="1" showErrorMessage="1" error="Please choose from the dropdown list." sqref="K19:N23" xr:uid="{17C0DCF9-C1DA-42E8-9575-4AA07C56E14B}"/>
    <dataValidation type="list" allowBlank="1" showInputMessage="1" showErrorMessage="1" sqref="F250:G250" xr:uid="{F8BB6105-49E6-478E-88ED-7CB3373E4A74}">
      <formula1>"Yes: Extensive social marketing,Yes: Some social marketing,No,Don't know"</formula1>
    </dataValidation>
    <dataValidation type="list" allowBlank="1" showInputMessage="1" showErrorMessage="1" sqref="F252:G252" xr:uid="{F6B84DE7-88F6-4CBD-8250-6D0A953FABC1}">
      <formula1>"Yes: Extensive mobile phone outreach/education, Yes: Some mobile phone outreach/education, No, Don't Know"</formula1>
    </dataValidation>
    <dataValidation type="list" allowBlank="1" showInputMessage="1" showErrorMessage="1" sqref="F254:G254 H382:I383 H380:I380" xr:uid="{249513C8-4204-4916-A890-2767BC760711}">
      <formula1>"Yes,No,Don't know"</formula1>
    </dataValidation>
    <dataValidation type="list" allowBlank="1" showInputMessage="1" showErrorMessage="1" sqref="G256" xr:uid="{F2B639F8-08E7-445B-8087-1ACC5350AD3D}">
      <formula1>"0%,1-10%,11-20%,21-30%,31-40%,41-50%,51-60%,61-70%,71-80%,81-100%,Don't know,Not applicable"</formula1>
    </dataValidation>
    <dataValidation type="list" allowBlank="1" showInputMessage="1" showErrorMessage="1" sqref="F277:G277" xr:uid="{0A24720B-D32B-49C1-AE9B-784845284299}">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7" xr:uid="{04827201-6C26-41AC-BEF2-1495C243A8F1}">
      <formula1>"Ministry of Finance, Ministry of Planning,Both,Neither,Don't know, Not applicable"</formula1>
    </dataValidation>
    <dataValidation type="list" allowBlank="1" showInputMessage="1" showErrorMessage="1" error="Please choose from the dropdown list." prompt="Please select from the dropdown list" sqref="G68:I70" xr:uid="{C8ACD026-4BB7-49C5-B7F3-9A09EE12CF8F}">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H152:I153 K155:L164 K152:L153 J152:J164 G151:L151 G152:G159 H155:I159 G160:I164" xr:uid="{2261A40D-0993-4FD0-8347-62E220F40820}">
      <formula1>"Community Health Worker (or equivalent),Auxiliary Nurse,Auxiliary Nurse Midwife,Nurse,Pharmacist, Clinical Officer, Doctor, Don't Know, Not Applicable"</formula1>
    </dataValidation>
    <dataValidation type="list" allowBlank="1" showInputMessage="1" showErrorMessage="1" sqref="F251:G251" xr:uid="{82C3CEA5-1699-486F-A59A-C83B58D0CA8F}">
      <formula1>"Yes: Extensive mass media,Yes: Some mass media,No,Don't know"</formula1>
    </dataValidation>
    <dataValidation type="list" allowBlank="1" showInputMessage="1" showErrorMessage="1" sqref="F253:G253" xr:uid="{D43A0EF4-D51B-4956-8B14-F5C109053D1A}">
      <formula1>"Yes: Extensive community mobilization/engagement,Yes: Some community mobilization/engagement,No,Don't know"</formula1>
    </dataValidation>
    <dataValidation type="list" allowBlank="1" showInputMessage="1" showErrorMessage="1" sqref="H311:J311" xr:uid="{C4510315-727F-4AE5-9A84-3EAA37DAD286}">
      <formula1>"Yes - ISO certified, Yes - WHO-PQ, Yes - both ISO certified and WHO-PQ,Neither, Don’t know, Not applicable"</formula1>
    </dataValidation>
    <dataValidation type="list" allowBlank="1" showInputMessage="1" showErrorMessage="1" sqref="J330:K330 J336:K336 J342:K342 J348:K348 J360:K360 J366:K366 J372:K372 J354:K354" xr:uid="{35BBB64C-9458-41CD-92CE-5C917C29509F}">
      <formula1>"0,1,2 or more,Don't know"</formula1>
    </dataValidation>
    <dataValidation type="list" allowBlank="1" showInputMessage="1" showErrorMessage="1" sqref="H304:J304" xr:uid="{BE1B9A9E-EEB8-4804-9669-61A6829E6972}">
      <formula1>"Yes, No, Don’t know, Not applicable (No NMRA)"</formula1>
    </dataValidation>
    <dataValidation type="list" allowBlank="1" showInputMessage="1" showErrorMessage="1" sqref="H377:I377" xr:uid="{3FE722E5-C8EB-4E7F-AA41-4FE76E767BF4}">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38:K338" xr:uid="{99F74887-1CBA-4E45-8C2F-F3ACED775205}">
      <formula1>"WHO-prequalified, SRA, Both WHO-PQ and SRA,No SRA or WHO-PQ products registered,Don’t know"</formula1>
    </dataValidation>
    <dataValidation type="list" allowBlank="1" showInputMessage="1" showErrorMessage="1" sqref="J339:K339 J363 J369 J333 J327 J345 J351 J357" xr:uid="{F99592F1-68E8-4DB5-A5BA-3A1269985F66}">
      <formula1>"0,1,2-3,More than 3,Don't know"</formula1>
    </dataValidation>
    <dataValidation type="list" allowBlank="1" showInputMessage="1" showErrorMessage="1" sqref="H144:J144" xr:uid="{772643D1-4EC6-47E3-95E2-CDA48F6B16FE}">
      <formula1>"Yes - high level of implementation, Yes - some implementation,Minimal or no implementation, Don't know, Not applicable (no strategy)"</formula1>
    </dataValidation>
    <dataValidation type="decimal" allowBlank="1" showInputMessage="1" showErrorMessage="1" error="Enter numeric value here only (in USD)." sqref="J27" xr:uid="{D4CE874F-789B-4BDC-997D-F039E61E181A}">
      <formula1>0</formula1>
      <formula2>100000000</formula2>
    </dataValidation>
    <dataValidation type="decimal" allowBlank="1" showInputMessage="1" showErrorMessage="1" error="Enter a numeric quantity only." sqref="K52:L56" xr:uid="{B9967696-9BBD-4B02-B016-806DD94E50C1}">
      <formula1>0</formula1>
      <formula2>1000000000</formula2>
    </dataValidation>
    <dataValidation type="decimal" allowBlank="1" showInputMessage="1" showErrorMessage="1" error="Enter a numeric quantity here only." sqref="K45:L45 K47:L47" xr:uid="{A066A7B2-593D-4558-97BA-E5E5C6E3266D}">
      <formula1>0</formula1>
      <formula2>1000000000</formula2>
    </dataValidation>
    <dataValidation type="custom" operator="lessThanOrEqual" allowBlank="1" showInputMessage="1" showErrorMessage="1" error="This number cannot exceed the total number of stock status observations (column I)." sqref="I282:I284 I288 I295 K297:L299 I286 H286:H288 H293:I293 I291 H290:H292 H294:H295 H297:I299 K282:L284 K286:L286 K288:L288 K291:L291 K293:L293 K295:L295 H281:H284" xr:uid="{44F3BC8D-D8E4-4E70-B81E-06E9D8EE0930}">
      <formula1>H281&lt;=I281</formula1>
    </dataValidation>
    <dataValidation type="custom" allowBlank="1" showInputMessage="1" showErrorMessage="1" error="This number must be greater than or equal to the number of stocked out observations (Column H)." sqref="I294 I292 I287 I281 I290" xr:uid="{3ADB67CD-0F44-450A-B73D-EAED03A64350}">
      <formula1>I281&gt;=H281</formula1>
    </dataValidation>
    <dataValidation type="custom" allowBlank="1" showInputMessage="1" showErrorMessage="1" error="This number must be less than or equal to the total number of SDPs reporting (stock observations) (Column L)." sqref="K294 K292 K287 K281 K290" xr:uid="{07EB4AC8-4C27-4901-9567-A7AC0DD1C08B}">
      <formula1>K281&lt;=L281</formula1>
    </dataValidation>
    <dataValidation type="list" allowBlank="1" showInputMessage="1" showErrorMessage="1" sqref="J26 H26" xr:uid="{55E761E5-698A-46F9-AA0F-B3AFF05F0E4E}">
      <formula1>"2017,2018,2019,2020,2021,2022,2023"</formula1>
    </dataValidation>
    <dataValidation type="list" allowBlank="1" showInputMessage="1" showErrorMessage="1" sqref="H386:I386" xr:uid="{D610F89F-3537-42C7-9F22-43FCCD0B8AE6}">
      <formula1>"High Impact, Medium Impact, Low Impact, No Impact, Unknown"</formula1>
    </dataValidation>
    <dataValidation type="list" allowBlank="1" showInputMessage="1" showErrorMessage="1" sqref="H385:I385" xr:uid="{81317691-7A52-488F-8575-4B2108B16898}">
      <formula1>"All or most of the budget line shifted to COVID response, Some of the budget shifted,None of the budget shifted (i.e. no Impact), unknown, not applicable"</formula1>
    </dataValidation>
    <dataValidation type="custom" allowBlank="1" showInputMessage="1" showErrorMessage="1" error="This number must be greater than or equal to the total number of stocked out observations (Column K)." sqref="L294 L281 L287 L290 L292" xr:uid="{C71858CE-2C81-46F0-928D-A3578082D397}">
      <formula1>L281&gt;=K281</formula1>
    </dataValidation>
    <dataValidation allowBlank="1" showInputMessage="1" showErrorMessage="1" error="Enter a numeric value here only (in USD)." sqref="G38" xr:uid="{36F1CB00-8E30-4F08-A7CC-C5F93FA81CBC}"/>
    <dataValidation type="list" allowBlank="1" showInputMessage="1" showErrorMessage="1" sqref="H29:J29" xr:uid="{CED0C8ED-A6E5-4207-B302-5067A8E34695}">
      <formula1>"Government - Central Level, Government - Subnational Level, US Government (USG), UNFPA, Other Donors, Other, Don't Know"</formula1>
    </dataValidation>
    <dataValidation type="list" allowBlank="1" showInputMessage="1" showErrorMessage="1" sqref="O6:P18" xr:uid="{CE0DB3D8-1673-4371-8843-3642CACD3A32}">
      <formula1>$B$3:$B$5</formula1>
    </dataValidation>
    <dataValidation type="list" allowBlank="1" showInputMessage="1" showErrorMessage="1" sqref="O19:P19" xr:uid="{ED34AC43-EF25-47A5-B92E-1FDBF2EF186D}">
      <formula1>$C$3:$C$5</formula1>
    </dataValidation>
    <dataValidation type="list" allowBlank="1" showInputMessage="1" showErrorMessage="1" sqref="O20:P20" xr:uid="{8E842CDD-98FD-438D-A064-D8F18B39FE64}">
      <formula1>$D$3:$D$4</formula1>
    </dataValidation>
    <dataValidation type="list" allowBlank="1" showInputMessage="1" showErrorMessage="1" sqref="O21:P23" xr:uid="{60D9B4C2-F087-44A4-A530-C1844167083D}">
      <formula1>$E$3:$E$4</formula1>
    </dataValidation>
    <dataValidation type="list" allowBlank="1" showInputMessage="1" showErrorMessage="1" sqref="O25:P26" xr:uid="{C4FAC74B-46EB-49E2-923C-5D40B541C7F5}">
      <formula1>$F$3:$F$6</formula1>
    </dataValidation>
    <dataValidation type="list" allowBlank="1" showInputMessage="1" showErrorMessage="1" sqref="O31:P32" xr:uid="{0F3EC7B6-4BD3-4E13-A65D-72C8D529CD3D}">
      <formula1>$H$3:$H$4</formula1>
    </dataValidation>
    <dataValidation type="list" allowBlank="1" showInputMessage="1" showErrorMessage="1" sqref="O33:P33" xr:uid="{C5D385B2-0724-488F-B807-201BF5F5ABD7}">
      <formula1>$I$3:$I$4</formula1>
    </dataValidation>
    <dataValidation type="list" allowBlank="1" showInputMessage="1" showErrorMessage="1" sqref="O35:P35 O42:P42" xr:uid="{8EF0FAB3-39E8-41CD-A84C-C431C67FECA9}">
      <formula1>$J$3:$J$7</formula1>
    </dataValidation>
    <dataValidation type="list" allowBlank="1" showInputMessage="1" showErrorMessage="1" sqref="P44:P49" xr:uid="{7EF859EA-4C2F-4B3B-9F91-F72E64C65B04}">
      <formula1>$K$3:$K$7</formula1>
    </dataValidation>
    <dataValidation type="list" allowBlank="1" showInputMessage="1" showErrorMessage="1" sqref="O52:P52" xr:uid="{20DE1B7C-A1D7-4473-9D15-D464AC6CB896}">
      <formula1>$L$3:$L$4</formula1>
    </dataValidation>
    <dataValidation type="list" allowBlank="1" showInputMessage="1" showErrorMessage="1" sqref="O53:P53" xr:uid="{F4754E79-9621-4242-B5EA-45B0ACB79718}">
      <formula1>$M$3:$M$4</formula1>
    </dataValidation>
    <dataValidation type="list" allowBlank="1" showInputMessage="1" showErrorMessage="1" sqref="O54:P54" xr:uid="{557F2273-66F3-4EF6-9A9D-97F50604A8D2}">
      <formula1>$N$3:$N$4</formula1>
    </dataValidation>
    <dataValidation type="list" allowBlank="1" showInputMessage="1" showErrorMessage="1" sqref="O55:P56" xr:uid="{7A2E5E1A-5CAC-444E-A92A-73418F06BDA1}">
      <formula1>$O$3:$O$4</formula1>
    </dataValidation>
    <dataValidation type="list" allowBlank="1" showInputMessage="1" showErrorMessage="1" sqref="O84:P89" xr:uid="{E5EC42B3-EFE9-4A5D-976A-5F5850CE069C}">
      <formula1>$Q$3:$Q$6</formula1>
    </dataValidation>
    <dataValidation type="list" allowBlank="1" showInputMessage="1" showErrorMessage="1" sqref="O91:P91" xr:uid="{CD363744-56C4-4987-B55C-1D5BBDB757C5}">
      <formula1>$R$3:$R$8</formula1>
    </dataValidation>
    <dataValidation type="list" allowBlank="1" showInputMessage="1" showErrorMessage="1" sqref="O139:P139" xr:uid="{4DB720D7-143B-468C-97E7-666FCDB63CDC}">
      <formula1>$S$3:$S$4</formula1>
    </dataValidation>
    <dataValidation type="list" allowBlank="1" showInputMessage="1" showErrorMessage="1" sqref="O145:P148" xr:uid="{D09F6E19-EE7D-4998-939C-0245FB71AB8C}">
      <formula1>$T$3:$T$8</formula1>
    </dataValidation>
    <dataValidation type="list" allowBlank="1" showInputMessage="1" showErrorMessage="1" sqref="O150:P165" xr:uid="{1B3F9743-2758-4F0E-83AB-0142EDF50766}">
      <formula1>$U$3:$U$5</formula1>
    </dataValidation>
    <dataValidation type="list" allowBlank="1" showInputMessage="1" showErrorMessage="1" sqref="O167:P178 O191:P202" xr:uid="{DE1818E7-F948-4029-9204-D646F26B5553}">
      <formula1>$V$3:$V$8</formula1>
    </dataValidation>
    <dataValidation type="list" allowBlank="1" showInputMessage="1" showErrorMessage="1" sqref="O179:P190 O203:P214" xr:uid="{E1BF36E2-2A16-43BF-8A44-9C47BE0E9C1A}">
      <formula1>$W$3:$W$6</formula1>
    </dataValidation>
    <dataValidation type="list" allowBlank="1" showInputMessage="1" showErrorMessage="1" sqref="O215:P221" xr:uid="{D4C4C14B-8778-48AA-B721-0DDE66FC21DC}">
      <formula1>$X$3:$X$4</formula1>
    </dataValidation>
    <dataValidation type="list" allowBlank="1" showInputMessage="1" showErrorMessage="1" sqref="O222:P226" xr:uid="{463D4DAE-A6D2-498B-B238-24AD3CC1969D}">
      <formula1>$Y$3:$Y$6</formula1>
    </dataValidation>
    <dataValidation type="list" allowBlank="1" showInputMessage="1" showErrorMessage="1" sqref="O227:P228" xr:uid="{9F4AD6E7-A2D4-4C4E-9555-DBBE705E3B28}">
      <formula1>$Z$3:$Z$5</formula1>
    </dataValidation>
    <dataValidation type="list" allowBlank="1" showInputMessage="1" showErrorMessage="1" sqref="O230:P231" xr:uid="{6ACF4645-08D1-4BFF-925A-0AB343808165}">
      <formula1>$AA$3:$AA$4</formula1>
    </dataValidation>
    <dataValidation type="list" allowBlank="1" showInputMessage="1" showErrorMessage="1" sqref="O232:P248" xr:uid="{14886ED5-7287-4F8A-B699-04D501DD20BB}">
      <formula1>$AB$3:$AB$4</formula1>
    </dataValidation>
    <dataValidation type="list" allowBlank="1" showInputMessage="1" showErrorMessage="1" sqref="O249:P255" xr:uid="{DFB95644-76FD-490F-93A5-D8DA5B5CA0DE}">
      <formula1>$AC$3:$AC$7</formula1>
    </dataValidation>
    <dataValidation type="list" allowBlank="1" showInputMessage="1" showErrorMessage="1" sqref="O256:P256" xr:uid="{5CB13403-16DD-4E9F-9314-10DC008AC911}">
      <formula1>$AD$3:$AD$5</formula1>
    </dataValidation>
    <dataValidation type="list" allowBlank="1" showInputMessage="1" showErrorMessage="1" sqref="O263:P267" xr:uid="{A75BEE8C-F72B-4ECC-93A5-EACCC9656305}">
      <formula1>$AF$3:$AF$4</formula1>
    </dataValidation>
    <dataValidation type="list" allowBlank="1" showInputMessage="1" showErrorMessage="1" sqref="O269:P277" xr:uid="{D9649104-3907-4F6E-A041-677FE49054D7}">
      <formula1>$AG$3:$AG$4</formula1>
    </dataValidation>
    <dataValidation type="list" allowBlank="1" showInputMessage="1" showErrorMessage="1" sqref="P279" xr:uid="{736A779D-C039-4025-AC35-C23D6E2C8E4F}">
      <formula1>$AH$3:$AH$7</formula1>
    </dataValidation>
    <dataValidation type="list" allowBlank="1" showInputMessage="1" showErrorMessage="1" sqref="P282:P284 O282" xr:uid="{66830086-BC56-43F8-ACCB-99781187A229}">
      <formula1>$AI$3:$AI$8</formula1>
    </dataValidation>
    <dataValidation type="list" allowBlank="1" showInputMessage="1" showErrorMessage="1" sqref="O304:P304" xr:uid="{E0884ECA-8718-4616-A769-85660B6C63E4}">
      <formula1>$AJ$3:$AJ$4</formula1>
    </dataValidation>
    <dataValidation type="list" allowBlank="1" showInputMessage="1" showErrorMessage="1" sqref="O305:P309" xr:uid="{C7D36D2B-4A53-4C26-9CFB-85FE57BD56D1}">
      <formula1>$AK$3:$AK$4</formula1>
    </dataValidation>
    <dataValidation type="list" allowBlank="1" showInputMessage="1" showErrorMessage="1" sqref="O314:P315" xr:uid="{3EFD614B-9210-4C07-AC3F-5B8162C6EEAF}">
      <formula1>$AM$3:$AM$4</formula1>
    </dataValidation>
    <dataValidation type="list" allowBlank="1" showInputMessage="1" showErrorMessage="1" sqref="O317:P322" xr:uid="{D1F5A734-9BEF-4274-8383-CEC46ED8581A}">
      <formula1>$AN$3:$AN$5</formula1>
    </dataValidation>
    <dataValidation type="list" allowBlank="1" showInputMessage="1" showErrorMessage="1" sqref="O324:P372" xr:uid="{797EAAC2-FCEE-44EF-A1C2-F5B381EFA7CF}">
      <formula1>$AO$3:$AO$4</formula1>
    </dataValidation>
    <dataValidation type="list" allowBlank="1" showInputMessage="1" showErrorMessage="1" sqref="O373:P373" xr:uid="{AC05E721-AC52-41E8-910E-AA3CEF41CA09}">
      <formula1>$AP$3:$AP$4</formula1>
    </dataValidation>
    <dataValidation type="list" allowBlank="1" showInputMessage="1" showErrorMessage="1" sqref="O374:P375" xr:uid="{B37CC9B9-87BF-4A4B-B735-63003F8E268B}">
      <formula1>$AQ$3:$AQ$5</formula1>
    </dataValidation>
    <dataValidation type="list" allowBlank="1" showInputMessage="1" showErrorMessage="1" sqref="O376:P377" xr:uid="{4DDDF0B6-3EB2-46CE-A3D5-1F8416A5B5D5}">
      <formula1>$AR$3:$AR$4</formula1>
    </dataValidation>
    <dataValidation type="list" allowBlank="1" showInputMessage="1" showErrorMessage="1" sqref="P27:P30" xr:uid="{7A3DB943-46A7-449D-B400-2750D4A6451D}">
      <formula1>$G$2:$G$6</formula1>
    </dataValidation>
    <dataValidation type="list" allowBlank="1" showInputMessage="1" showErrorMessage="1" sqref="O27:O30" xr:uid="{3A91CA95-2A48-46ED-B177-BBD3D5AFD980}">
      <formula1>$G$3:$G$6</formula1>
    </dataValidation>
    <dataValidation type="list" allowBlank="1" showInputMessage="1" showErrorMessage="1" sqref="O66:P71 O73:P81" xr:uid="{9505042A-81BD-423A-9519-1954F9715C35}">
      <formula1>$P$3:$P$7</formula1>
    </dataValidation>
    <dataValidation type="list" allowBlank="1" showInputMessage="1" showErrorMessage="1" sqref="O310:P313" xr:uid="{A7DFFFCE-35C1-4314-9502-B1803DB3DC80}">
      <formula1>$AL$3:$AL$5</formula1>
    </dataValidation>
    <dataValidation type="list" allowBlank="1" showInputMessage="1" showErrorMessage="1" sqref="O279" xr:uid="{6C9DB270-4974-4C6C-9089-4EF8668BFD95}">
      <formula1>$AH$3:$AH$9</formula1>
    </dataValidation>
    <dataValidation type="list" allowBlank="1" showInputMessage="1" showErrorMessage="1" sqref="O44:O49" xr:uid="{91A704D4-9553-4648-9BCF-F9716EB99326}">
      <formula1>$K$3:$K$8</formula1>
    </dataValidation>
    <dataValidation type="list" allowBlank="1" showInputMessage="1" showErrorMessage="1" sqref="H388:I390" xr:uid="{533DE11E-068B-42C4-AAFB-6247DA204897}">
      <formula1>$AX$3:$AX$7</formula1>
    </dataValidation>
    <dataValidation type="list" allowBlank="1" showInputMessage="1" showErrorMessage="1" sqref="O257:P262" xr:uid="{A4899E09-6500-488E-BE7E-219786FAB3AE}">
      <formula1>$AE$3:$AE$5</formula1>
    </dataValidation>
    <dataValidation type="list" allowBlank="1" showInputMessage="1" showErrorMessage="1" sqref="E3" xr:uid="{ECAD8C54-4D53-4F30-ACFF-AEED4A18B1AD}">
      <formula1>$A$3:$A$134</formula1>
    </dataValidation>
  </dataValidations>
  <hyperlinks>
    <hyperlink ref="F1:N1" location="'All Country Summary (2023)'!A1" display="Go to summary page" xr:uid="{AACD9C39-EC64-460C-AD5F-0360E9FF935F}"/>
  </hyperlinks>
  <pageMargins left="0.25" right="0.25" top="0.75" bottom="0.75" header="0.3" footer="0.3"/>
  <pageSetup paperSize="17" scale="74" orientation="landscape"/>
  <rowBreaks count="13" manualBreakCount="13">
    <brk id="23" max="16383" man="1"/>
    <brk id="32" max="16383" man="1"/>
    <brk id="50" max="13" man="1"/>
    <brk id="81" max="16383" man="1"/>
    <brk id="148" max="13" man="1"/>
    <brk id="178" max="13" man="1"/>
    <brk id="214" max="13" man="1"/>
    <brk id="248" max="13" man="1"/>
    <brk id="267" max="13" man="1"/>
    <brk id="302" max="13" man="1"/>
    <brk id="315" max="13" man="1"/>
    <brk id="348" max="13" man="1"/>
    <brk id="390" max="13" man="1"/>
  </rowBreaks>
  <colBreaks count="1" manualBreakCount="1">
    <brk id="14" max="1048575" man="1"/>
  </col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56A0D-AB7D-4140-9C74-428AF5C7240F}">
  <sheetPr>
    <tabColor rgb="FF6699FF"/>
  </sheetPr>
  <dimension ref="A1:Q391"/>
  <sheetViews>
    <sheetView showGridLines="0" zoomScale="90" zoomScaleNormal="90" workbookViewId="0">
      <selection activeCell="B7" sqref="B7:N7"/>
    </sheetView>
  </sheetViews>
  <sheetFormatPr defaultColWidth="8.7109375" defaultRowHeight="14.45"/>
  <cols>
    <col min="1" max="1" width="2.28515625" customWidth="1"/>
    <col min="2" max="2" width="6.5703125" customWidth="1"/>
    <col min="3" max="3" width="3.28515625" customWidth="1"/>
    <col min="4" max="4" width="16.28515625" customWidth="1"/>
    <col min="5" max="5" width="61" customWidth="1"/>
    <col min="6" max="6" width="16.28515625" customWidth="1"/>
    <col min="7" max="7" width="24.28515625" customWidth="1"/>
    <col min="8" max="8" width="22" customWidth="1"/>
    <col min="9" max="10" width="19.28515625" customWidth="1"/>
    <col min="11" max="11" width="19.7109375" customWidth="1"/>
    <col min="12" max="12" width="17.5703125" customWidth="1"/>
    <col min="13" max="13" width="19.28515625" customWidth="1"/>
    <col min="14" max="14" width="25.28515625" customWidth="1"/>
    <col min="15" max="15" width="60.28515625" customWidth="1"/>
    <col min="16" max="16" width="60.42578125" customWidth="1"/>
  </cols>
  <sheetData>
    <row r="1" spans="2:16" ht="53.25" customHeight="1">
      <c r="F1" s="2128"/>
      <c r="G1" s="2128"/>
      <c r="H1" s="2128"/>
      <c r="I1" s="2128"/>
      <c r="J1" s="2128"/>
      <c r="K1" s="2128"/>
      <c r="L1" s="2128"/>
      <c r="M1" s="2128"/>
      <c r="N1" s="2128"/>
    </row>
    <row r="2" spans="2:16" ht="37.5" customHeight="1">
      <c r="B2" s="408" t="s">
        <v>1376</v>
      </c>
      <c r="C2" s="479"/>
      <c r="D2" s="479"/>
      <c r="E2" s="479"/>
      <c r="F2" s="179"/>
      <c r="G2" s="178"/>
      <c r="H2" s="179"/>
      <c r="I2" s="179"/>
      <c r="J2" s="179"/>
      <c r="K2" s="180"/>
      <c r="L2" s="180"/>
      <c r="M2" s="180"/>
      <c r="N2" s="181"/>
    </row>
    <row r="3" spans="2:16" ht="45.75" customHeight="1">
      <c r="B3" s="173"/>
      <c r="C3" s="174"/>
      <c r="D3" s="175" t="s">
        <v>1377</v>
      </c>
      <c r="E3" s="176" t="s">
        <v>1378</v>
      </c>
      <c r="F3" s="177" t="s">
        <v>1379</v>
      </c>
      <c r="G3" s="2130" t="s">
        <v>830</v>
      </c>
      <c r="H3" s="2130"/>
      <c r="I3" s="2130"/>
      <c r="J3" s="2130"/>
      <c r="K3" s="2130"/>
      <c r="L3" s="2130"/>
      <c r="M3" s="2130"/>
      <c r="N3" s="2130"/>
      <c r="O3" s="2130"/>
    </row>
    <row r="4" spans="2:16" ht="39" customHeight="1">
      <c r="B4" s="1402" t="s">
        <v>1380</v>
      </c>
      <c r="C4" s="1402"/>
      <c r="D4" s="1402"/>
      <c r="E4" s="1402"/>
      <c r="F4" s="1402"/>
      <c r="G4" s="1402"/>
      <c r="H4" s="1402"/>
      <c r="I4" s="1402"/>
      <c r="J4" s="1402"/>
      <c r="K4" s="1402"/>
      <c r="L4" s="1402"/>
      <c r="M4" s="1402"/>
      <c r="N4" s="1402"/>
      <c r="O4" t="s">
        <v>1381</v>
      </c>
    </row>
    <row r="5" spans="2:16" s="172" customFormat="1" ht="15.75">
      <c r="B5" s="1416" t="s">
        <v>1382</v>
      </c>
      <c r="C5" s="1417"/>
      <c r="D5" s="1417"/>
      <c r="E5" s="1417"/>
      <c r="F5" s="1417"/>
      <c r="G5" s="1417"/>
      <c r="H5" s="1417"/>
      <c r="I5" s="1417"/>
      <c r="J5" s="1417"/>
      <c r="K5" s="1417"/>
      <c r="L5" s="1417"/>
      <c r="M5" s="1417"/>
      <c r="N5" s="1417"/>
      <c r="O5" s="1417"/>
      <c r="P5" s="1418"/>
    </row>
    <row r="6" spans="2:16" s="172" customFormat="1" ht="70.5" customHeight="1">
      <c r="B6" s="182" t="s">
        <v>1383</v>
      </c>
      <c r="C6" s="1419" t="s">
        <v>1384</v>
      </c>
      <c r="D6" s="1419"/>
      <c r="E6" s="1419"/>
      <c r="F6" s="1419"/>
      <c r="G6" s="1419"/>
      <c r="H6" s="1420"/>
      <c r="I6" s="183" t="s">
        <v>1385</v>
      </c>
      <c r="J6" s="184" t="s">
        <v>1386</v>
      </c>
      <c r="K6" s="2309"/>
      <c r="L6" s="2310"/>
      <c r="M6" s="2310"/>
      <c r="N6" s="2311"/>
      <c r="O6" s="1424" t="s">
        <v>1387</v>
      </c>
      <c r="P6" s="1424"/>
    </row>
    <row r="7" spans="2:16" s="172" customFormat="1" ht="27" customHeight="1">
      <c r="B7" s="1427" t="s">
        <v>1388</v>
      </c>
      <c r="C7" s="1428"/>
      <c r="D7" s="1428"/>
      <c r="E7" s="1428"/>
      <c r="F7" s="1428"/>
      <c r="G7" s="1428"/>
      <c r="H7" s="1428"/>
      <c r="I7" s="1428"/>
      <c r="J7" s="1428"/>
      <c r="K7" s="1428"/>
      <c r="L7" s="1428"/>
      <c r="M7" s="1428"/>
      <c r="N7" s="1429"/>
      <c r="O7" s="1425"/>
      <c r="P7" s="1425"/>
    </row>
    <row r="8" spans="2:16" s="172" customFormat="1" ht="21.75" customHeight="1">
      <c r="B8" s="205" t="s">
        <v>394</v>
      </c>
      <c r="C8" s="1414" t="s">
        <v>1389</v>
      </c>
      <c r="D8" s="1414"/>
      <c r="E8" s="1415"/>
      <c r="F8" s="1430" t="s">
        <v>1390</v>
      </c>
      <c r="G8" s="1431"/>
      <c r="H8" s="1431"/>
      <c r="I8" s="1431"/>
      <c r="J8" s="1431"/>
      <c r="K8" s="1431"/>
      <c r="L8" s="1431"/>
      <c r="M8" s="1431"/>
      <c r="N8" s="1431"/>
      <c r="O8" s="1425"/>
      <c r="P8" s="1425"/>
    </row>
    <row r="9" spans="2:16" s="172" customFormat="1" ht="27.95">
      <c r="B9" s="191" t="s">
        <v>396</v>
      </c>
      <c r="C9" s="1414" t="s">
        <v>1391</v>
      </c>
      <c r="D9" s="1414"/>
      <c r="E9" s="1414"/>
      <c r="F9" s="1414"/>
      <c r="G9" s="1414"/>
      <c r="H9" s="1415"/>
      <c r="I9" s="192" t="s">
        <v>1392</v>
      </c>
      <c r="J9" s="2306"/>
      <c r="K9" s="2307"/>
      <c r="L9" s="2307"/>
      <c r="M9" s="2307"/>
      <c r="N9" s="2308"/>
      <c r="O9" s="1425"/>
      <c r="P9" s="1425"/>
    </row>
    <row r="10" spans="2:16" s="172" customFormat="1" ht="34.5" customHeight="1">
      <c r="B10" s="195" t="s">
        <v>394</v>
      </c>
      <c r="C10" s="1414" t="s">
        <v>1393</v>
      </c>
      <c r="D10" s="1414"/>
      <c r="E10" s="1414"/>
      <c r="F10" s="1414"/>
      <c r="G10" s="1414"/>
      <c r="H10" s="1415"/>
      <c r="I10" s="203" t="s">
        <v>1385</v>
      </c>
      <c r="J10" s="1409" t="s">
        <v>1394</v>
      </c>
      <c r="K10" s="1410"/>
      <c r="L10" s="1411" t="s">
        <v>1395</v>
      </c>
      <c r="M10" s="1412"/>
      <c r="N10" s="1413"/>
      <c r="O10" s="1425"/>
      <c r="P10" s="1425"/>
    </row>
    <row r="11" spans="2:16" s="172" customFormat="1" ht="43.5" customHeight="1">
      <c r="B11" s="198" t="s">
        <v>401</v>
      </c>
      <c r="C11" s="1414" t="s">
        <v>1396</v>
      </c>
      <c r="D11" s="1414"/>
      <c r="E11" s="1414"/>
      <c r="F11" s="1414"/>
      <c r="G11" s="1414"/>
      <c r="H11" s="1415"/>
      <c r="I11" s="203" t="s">
        <v>1385</v>
      </c>
      <c r="J11" s="1409" t="s">
        <v>1394</v>
      </c>
      <c r="K11" s="1410"/>
      <c r="L11" s="1411" t="s">
        <v>1397</v>
      </c>
      <c r="M11" s="1412"/>
      <c r="N11" s="1413"/>
      <c r="O11" s="1425"/>
      <c r="P11" s="1425"/>
    </row>
    <row r="12" spans="2:16" s="172" customFormat="1" ht="35.25" customHeight="1">
      <c r="B12" s="347" t="s">
        <v>403</v>
      </c>
      <c r="C12" s="1414" t="s">
        <v>1398</v>
      </c>
      <c r="D12" s="1414"/>
      <c r="E12" s="1414"/>
      <c r="F12" s="1414"/>
      <c r="G12" s="1414"/>
      <c r="H12" s="1415"/>
      <c r="I12" s="203" t="s">
        <v>1385</v>
      </c>
      <c r="J12" s="1409" t="s">
        <v>1394</v>
      </c>
      <c r="K12" s="1410"/>
      <c r="L12" s="1411" t="s">
        <v>1399</v>
      </c>
      <c r="M12" s="1412"/>
      <c r="N12" s="1413"/>
      <c r="O12" s="1425"/>
      <c r="P12" s="1425"/>
    </row>
    <row r="13" spans="2:16" s="172" customFormat="1" ht="33" customHeight="1">
      <c r="B13" s="198" t="s">
        <v>405</v>
      </c>
      <c r="C13" s="1414" t="s">
        <v>1400</v>
      </c>
      <c r="D13" s="1414"/>
      <c r="E13" s="1414"/>
      <c r="F13" s="1414"/>
      <c r="G13" s="1414"/>
      <c r="H13" s="1415"/>
      <c r="I13" s="203" t="s">
        <v>1385</v>
      </c>
      <c r="J13" s="1409" t="s">
        <v>1401</v>
      </c>
      <c r="K13" s="1410"/>
      <c r="L13" s="1411" t="s">
        <v>1402</v>
      </c>
      <c r="M13" s="1412"/>
      <c r="N13" s="1413"/>
      <c r="O13" s="1425"/>
      <c r="P13" s="1425"/>
    </row>
    <row r="14" spans="2:16" s="172" customFormat="1" ht="33" customHeight="1">
      <c r="B14" s="198" t="s">
        <v>408</v>
      </c>
      <c r="C14" s="1414" t="s">
        <v>1403</v>
      </c>
      <c r="D14" s="1414"/>
      <c r="E14" s="1414"/>
      <c r="F14" s="1414"/>
      <c r="G14" s="1414"/>
      <c r="H14" s="1415"/>
      <c r="I14" s="203" t="s">
        <v>1385</v>
      </c>
      <c r="J14" s="1409" t="s">
        <v>1404</v>
      </c>
      <c r="K14" s="1410"/>
      <c r="L14" s="1411" t="s">
        <v>1405</v>
      </c>
      <c r="M14" s="1412"/>
      <c r="N14" s="1413"/>
      <c r="O14" s="1425"/>
      <c r="P14" s="1425"/>
    </row>
    <row r="15" spans="2:16" s="172" customFormat="1" ht="52.5" customHeight="1">
      <c r="B15" s="198" t="s">
        <v>410</v>
      </c>
      <c r="C15" s="1414" t="s">
        <v>1406</v>
      </c>
      <c r="D15" s="1414"/>
      <c r="E15" s="1414"/>
      <c r="F15" s="1414"/>
      <c r="G15" s="1414"/>
      <c r="H15" s="1415"/>
      <c r="I15" s="203" t="s">
        <v>1385</v>
      </c>
      <c r="J15" s="1409" t="s">
        <v>1407</v>
      </c>
      <c r="K15" s="1410"/>
      <c r="L15" s="1411" t="s">
        <v>1408</v>
      </c>
      <c r="M15" s="1412"/>
      <c r="N15" s="1413"/>
      <c r="O15" s="1425"/>
      <c r="P15" s="1425"/>
    </row>
    <row r="16" spans="2:16" s="172" customFormat="1" ht="35.25" customHeight="1">
      <c r="B16" s="198" t="s">
        <v>413</v>
      </c>
      <c r="C16" s="1414" t="s">
        <v>1409</v>
      </c>
      <c r="D16" s="1414"/>
      <c r="E16" s="1414"/>
      <c r="F16" s="1414"/>
      <c r="G16" s="1414"/>
      <c r="H16" s="1415"/>
      <c r="I16" s="203" t="s">
        <v>1385</v>
      </c>
      <c r="J16" s="1409" t="s">
        <v>1410</v>
      </c>
      <c r="K16" s="1410"/>
      <c r="L16" s="1411" t="s">
        <v>1411</v>
      </c>
      <c r="M16" s="1412"/>
      <c r="N16" s="1413"/>
      <c r="O16" s="1425"/>
      <c r="P16" s="1425"/>
    </row>
    <row r="17" spans="2:16" s="172" customFormat="1" ht="26.25" customHeight="1">
      <c r="B17" s="198" t="s">
        <v>416</v>
      </c>
      <c r="C17" s="1414" t="s">
        <v>1412</v>
      </c>
      <c r="D17" s="1414"/>
      <c r="E17" s="1414"/>
      <c r="F17" s="1414"/>
      <c r="G17" s="1414"/>
      <c r="H17" s="1415"/>
      <c r="I17" s="203" t="s">
        <v>1413</v>
      </c>
      <c r="J17" s="1409" t="s">
        <v>1410</v>
      </c>
      <c r="K17" s="1410"/>
      <c r="L17" s="2303" t="s">
        <v>92</v>
      </c>
      <c r="M17" s="2304"/>
      <c r="N17" s="2305"/>
      <c r="O17" s="1425"/>
      <c r="P17" s="1425"/>
    </row>
    <row r="18" spans="2:16" s="172" customFormat="1" ht="31.15" customHeight="1">
      <c r="B18" s="198" t="s">
        <v>418</v>
      </c>
      <c r="C18" s="1414" t="s">
        <v>1414</v>
      </c>
      <c r="D18" s="1414"/>
      <c r="E18" s="1414"/>
      <c r="F18" s="1414"/>
      <c r="G18" s="1414"/>
      <c r="H18" s="1415"/>
      <c r="I18" s="203" t="s">
        <v>1385</v>
      </c>
      <c r="J18" s="1409" t="s">
        <v>1410</v>
      </c>
      <c r="K18" s="1410"/>
      <c r="L18" s="1411" t="s">
        <v>1415</v>
      </c>
      <c r="M18" s="1412"/>
      <c r="N18" s="1413"/>
      <c r="O18" s="1426"/>
      <c r="P18" s="1426"/>
    </row>
    <row r="19" spans="2:16" s="172" customFormat="1" ht="24" customHeight="1">
      <c r="B19" s="191" t="s">
        <v>420</v>
      </c>
      <c r="C19" s="1414" t="s">
        <v>1416</v>
      </c>
      <c r="D19" s="1414"/>
      <c r="E19" s="1414"/>
      <c r="F19" s="1414"/>
      <c r="G19" s="1414"/>
      <c r="H19" s="1415"/>
      <c r="I19" s="203" t="s">
        <v>1385</v>
      </c>
      <c r="J19" s="1432" t="s">
        <v>1417</v>
      </c>
      <c r="K19" s="2294" t="s">
        <v>1418</v>
      </c>
      <c r="L19" s="2295"/>
      <c r="M19" s="2295"/>
      <c r="N19" s="2296"/>
      <c r="O19" s="201" t="s">
        <v>1419</v>
      </c>
      <c r="P19" s="202"/>
    </row>
    <row r="20" spans="2:16" s="172" customFormat="1" ht="24" customHeight="1">
      <c r="B20" s="191" t="s">
        <v>423</v>
      </c>
      <c r="C20" s="1414" t="s">
        <v>1420</v>
      </c>
      <c r="D20" s="1414"/>
      <c r="E20" s="1414"/>
      <c r="F20" s="1414"/>
      <c r="G20" s="1414"/>
      <c r="H20" s="1415"/>
      <c r="I20" s="203" t="s">
        <v>1385</v>
      </c>
      <c r="J20" s="1433"/>
      <c r="K20" s="2297"/>
      <c r="L20" s="2298"/>
      <c r="M20" s="2298"/>
      <c r="N20" s="2299"/>
      <c r="O20" s="201" t="s">
        <v>1419</v>
      </c>
      <c r="P20" s="202"/>
    </row>
    <row r="21" spans="2:16" s="172" customFormat="1" ht="24" customHeight="1">
      <c r="B21" s="191" t="s">
        <v>425</v>
      </c>
      <c r="C21" s="1414" t="s">
        <v>1421</v>
      </c>
      <c r="D21" s="1414"/>
      <c r="E21" s="1414"/>
      <c r="F21" s="1414"/>
      <c r="G21" s="1414"/>
      <c r="H21" s="1415"/>
      <c r="I21" s="203" t="s">
        <v>1422</v>
      </c>
      <c r="J21" s="1433"/>
      <c r="K21" s="2297"/>
      <c r="L21" s="2298"/>
      <c r="M21" s="2298"/>
      <c r="N21" s="2299"/>
      <c r="O21" s="1443" t="s">
        <v>1423</v>
      </c>
      <c r="P21" s="1443"/>
    </row>
    <row r="22" spans="2:16" s="172" customFormat="1" ht="34.5" customHeight="1">
      <c r="B22" s="191" t="s">
        <v>427</v>
      </c>
      <c r="C22" s="1414" t="s">
        <v>1424</v>
      </c>
      <c r="D22" s="1414"/>
      <c r="E22" s="1414"/>
      <c r="F22" s="1414"/>
      <c r="G22" s="1414"/>
      <c r="H22" s="1415"/>
      <c r="I22" s="203" t="s">
        <v>1385</v>
      </c>
      <c r="J22" s="1433"/>
      <c r="K22" s="2297"/>
      <c r="L22" s="2298"/>
      <c r="M22" s="2298"/>
      <c r="N22" s="2299"/>
      <c r="O22" s="1425"/>
      <c r="P22" s="1425"/>
    </row>
    <row r="23" spans="2:16" s="172" customFormat="1" ht="114" customHeight="1">
      <c r="B23" s="205" t="s">
        <v>394</v>
      </c>
      <c r="C23" s="2088" t="s">
        <v>1425</v>
      </c>
      <c r="D23" s="2088"/>
      <c r="E23" s="2088"/>
      <c r="F23" s="2088"/>
      <c r="G23" s="2088"/>
      <c r="H23" s="2220"/>
      <c r="I23" s="203" t="s">
        <v>1385</v>
      </c>
      <c r="J23" s="1433"/>
      <c r="K23" s="2300"/>
      <c r="L23" s="2301"/>
      <c r="M23" s="2301"/>
      <c r="N23" s="2302"/>
      <c r="O23" s="1444"/>
      <c r="P23" s="1444"/>
    </row>
    <row r="24" spans="2:16" s="172" customFormat="1" ht="24.75" customHeight="1">
      <c r="B24" s="1416" t="s">
        <v>1426</v>
      </c>
      <c r="C24" s="1417"/>
      <c r="D24" s="1417"/>
      <c r="E24" s="1417"/>
      <c r="F24" s="1417"/>
      <c r="G24" s="1417"/>
      <c r="H24" s="1417"/>
      <c r="I24" s="1417"/>
      <c r="J24" s="1417"/>
      <c r="K24" s="1417"/>
      <c r="L24" s="1417"/>
      <c r="M24" s="1417"/>
      <c r="N24" s="1417"/>
      <c r="O24" s="1417"/>
      <c r="P24" s="1418"/>
    </row>
    <row r="25" spans="2:16" s="172" customFormat="1" ht="60" customHeight="1">
      <c r="B25" s="1446" t="s">
        <v>430</v>
      </c>
      <c r="C25" s="1448" t="s">
        <v>1427</v>
      </c>
      <c r="D25" s="1448"/>
      <c r="E25" s="1448"/>
      <c r="F25" s="1449"/>
      <c r="G25" s="208" t="s">
        <v>1428</v>
      </c>
      <c r="H25" s="209" t="s">
        <v>1429</v>
      </c>
      <c r="I25" s="210" t="s">
        <v>1430</v>
      </c>
      <c r="J25" s="209" t="s">
        <v>1431</v>
      </c>
      <c r="K25" s="1452" t="s">
        <v>1432</v>
      </c>
      <c r="L25" s="1985" t="s">
        <v>1433</v>
      </c>
      <c r="M25" s="1986"/>
      <c r="N25" s="1987"/>
      <c r="O25" s="212" t="s">
        <v>1434</v>
      </c>
      <c r="P25" s="213"/>
    </row>
    <row r="26" spans="2:16" s="172" customFormat="1" ht="67.5" customHeight="1">
      <c r="B26" s="1447"/>
      <c r="C26" s="1450"/>
      <c r="D26" s="1450"/>
      <c r="E26" s="1450"/>
      <c r="F26" s="1451"/>
      <c r="G26" s="216" t="s">
        <v>1435</v>
      </c>
      <c r="H26" s="217">
        <v>2022</v>
      </c>
      <c r="I26" s="216" t="s">
        <v>1436</v>
      </c>
      <c r="J26" s="217">
        <v>2022</v>
      </c>
      <c r="K26" s="1453"/>
      <c r="L26" s="1941"/>
      <c r="M26" s="1942"/>
      <c r="N26" s="1943"/>
      <c r="O26" s="187" t="s">
        <v>1434</v>
      </c>
      <c r="P26" s="222"/>
    </row>
    <row r="27" spans="2:16" s="172" customFormat="1" ht="69" customHeight="1">
      <c r="B27" s="191" t="s">
        <v>437</v>
      </c>
      <c r="C27" s="1414" t="s">
        <v>1437</v>
      </c>
      <c r="D27" s="1414"/>
      <c r="E27" s="1414"/>
      <c r="F27" s="1414"/>
      <c r="G27" s="1414"/>
      <c r="H27" s="1414"/>
      <c r="I27" s="1415"/>
      <c r="J27" s="480">
        <v>2586910.77</v>
      </c>
      <c r="K27" s="1453"/>
      <c r="L27" s="1941"/>
      <c r="M27" s="1942"/>
      <c r="N27" s="1943"/>
      <c r="O27" s="1443" t="s">
        <v>1438</v>
      </c>
      <c r="P27" s="1443"/>
    </row>
    <row r="28" spans="2:16" s="172" customFormat="1" ht="32.25" customHeight="1">
      <c r="B28" s="224"/>
      <c r="C28" s="225" t="s">
        <v>394</v>
      </c>
      <c r="D28" s="1414" t="s">
        <v>1439</v>
      </c>
      <c r="E28" s="1414"/>
      <c r="F28" s="1414"/>
      <c r="G28" s="1414"/>
      <c r="H28" s="1414"/>
      <c r="I28" s="1415"/>
      <c r="J28" s="467">
        <v>554950</v>
      </c>
      <c r="K28" s="1453"/>
      <c r="L28" s="1941"/>
      <c r="M28" s="1942"/>
      <c r="N28" s="1943"/>
      <c r="O28" s="1425"/>
      <c r="P28" s="1425"/>
    </row>
    <row r="29" spans="2:16" s="172" customFormat="1" ht="44.25" customHeight="1">
      <c r="B29" s="227" t="s">
        <v>440</v>
      </c>
      <c r="C29" s="1414" t="s">
        <v>1440</v>
      </c>
      <c r="D29" s="1414"/>
      <c r="E29" s="1414"/>
      <c r="F29" s="1414"/>
      <c r="G29" s="1415"/>
      <c r="H29" s="1563" t="s">
        <v>1441</v>
      </c>
      <c r="I29" s="1655"/>
      <c r="J29" s="1564"/>
      <c r="K29" s="1453"/>
      <c r="L29" s="1941"/>
      <c r="M29" s="1942"/>
      <c r="N29" s="1943"/>
      <c r="O29" s="1426"/>
      <c r="P29" s="1426"/>
    </row>
    <row r="30" spans="2:16" s="172" customFormat="1" ht="32.25" customHeight="1">
      <c r="B30" s="227"/>
      <c r="C30" s="225"/>
      <c r="D30" s="1414" t="s">
        <v>1442</v>
      </c>
      <c r="E30" s="1414"/>
      <c r="F30" s="225"/>
      <c r="G30" s="244"/>
      <c r="H30" s="2288" t="s">
        <v>1443</v>
      </c>
      <c r="I30" s="2289"/>
      <c r="J30" s="2290"/>
      <c r="K30" s="1453"/>
      <c r="L30" s="1941"/>
      <c r="M30" s="1942"/>
      <c r="N30" s="1943"/>
      <c r="O30" s="199"/>
      <c r="P30" s="199"/>
    </row>
    <row r="31" spans="2:16" s="172" customFormat="1" ht="28.5" customHeight="1">
      <c r="B31" s="334"/>
      <c r="C31" s="1484" t="s">
        <v>1444</v>
      </c>
      <c r="D31" s="1484"/>
      <c r="E31" s="1484"/>
      <c r="F31" s="1484"/>
      <c r="G31" s="1485"/>
      <c r="H31" s="2291" t="s">
        <v>1445</v>
      </c>
      <c r="I31" s="2292"/>
      <c r="J31" s="2293"/>
      <c r="K31" s="1453"/>
      <c r="L31" s="1934"/>
      <c r="M31" s="1935"/>
      <c r="N31" s="1936"/>
      <c r="O31" s="202" t="s">
        <v>1446</v>
      </c>
      <c r="P31" s="202"/>
    </row>
    <row r="32" spans="2:16" s="172" customFormat="1" ht="21" customHeight="1">
      <c r="B32" s="334"/>
      <c r="C32" s="225"/>
      <c r="D32" s="1414" t="s">
        <v>1442</v>
      </c>
      <c r="E32" s="1414"/>
      <c r="F32" s="225"/>
      <c r="G32" s="225"/>
      <c r="H32" s="2287" t="s">
        <v>92</v>
      </c>
      <c r="I32" s="2287"/>
      <c r="J32" s="2287"/>
      <c r="K32" s="218"/>
      <c r="L32" s="219"/>
      <c r="M32" s="220"/>
      <c r="N32" s="221"/>
      <c r="O32" s="1443" t="s">
        <v>1447</v>
      </c>
      <c r="P32" s="187"/>
    </row>
    <row r="33" spans="2:17" s="172" customFormat="1" ht="51" customHeight="1">
      <c r="B33" s="229" t="s">
        <v>444</v>
      </c>
      <c r="C33" s="1445" t="s">
        <v>1448</v>
      </c>
      <c r="D33" s="1445"/>
      <c r="E33" s="1445"/>
      <c r="F33" s="1445"/>
      <c r="G33" s="1445"/>
      <c r="H33" s="1445"/>
      <c r="I33" s="1817"/>
      <c r="J33" s="481" t="s">
        <v>1385</v>
      </c>
      <c r="K33" s="235" t="s">
        <v>1449</v>
      </c>
      <c r="L33" s="2003"/>
      <c r="M33" s="2004"/>
      <c r="N33" s="2005"/>
      <c r="O33" s="1444"/>
      <c r="P33" s="206"/>
    </row>
    <row r="34" spans="2:17" s="172" customFormat="1" ht="46.5" customHeight="1">
      <c r="B34" s="1490" t="s">
        <v>1450</v>
      </c>
      <c r="C34" s="1491"/>
      <c r="D34" s="1491"/>
      <c r="E34" s="1491"/>
      <c r="F34" s="1491"/>
      <c r="G34" s="1491"/>
      <c r="H34" s="1491"/>
      <c r="I34" s="1491"/>
      <c r="J34" s="1491"/>
      <c r="K34" s="2283"/>
      <c r="L34" s="1491"/>
      <c r="M34" s="1491"/>
      <c r="N34" s="1491"/>
      <c r="O34" s="1491"/>
      <c r="P34" s="1492"/>
    </row>
    <row r="35" spans="2:17" s="172" customFormat="1" ht="90.6" customHeight="1">
      <c r="B35" s="233" t="s">
        <v>448</v>
      </c>
      <c r="C35" s="2088" t="s">
        <v>1451</v>
      </c>
      <c r="D35" s="2088"/>
      <c r="E35" s="2088"/>
      <c r="F35" s="2088"/>
      <c r="G35" s="2088"/>
      <c r="H35" s="2088"/>
      <c r="I35" s="2220"/>
      <c r="J35" s="234" t="s">
        <v>1385</v>
      </c>
      <c r="K35" s="482" t="s">
        <v>1449</v>
      </c>
      <c r="L35" s="2284"/>
      <c r="M35" s="2285"/>
      <c r="N35" s="2286"/>
      <c r="O35" s="236" t="s">
        <v>1452</v>
      </c>
      <c r="P35" s="204"/>
    </row>
    <row r="36" spans="2:17" s="172" customFormat="1" ht="26.25" customHeight="1">
      <c r="B36" s="2110" t="s">
        <v>1453</v>
      </c>
      <c r="C36" s="1496"/>
      <c r="D36" s="1496"/>
      <c r="E36" s="1496"/>
      <c r="F36" s="1496"/>
      <c r="G36" s="1496"/>
      <c r="H36" s="1496"/>
      <c r="I36" s="1496"/>
      <c r="J36" s="1496"/>
      <c r="K36" s="2276"/>
      <c r="L36" s="1496"/>
      <c r="M36" s="1496"/>
      <c r="N36" s="1496"/>
      <c r="O36" s="1496"/>
      <c r="P36" s="1497"/>
    </row>
    <row r="37" spans="2:17" s="172" customFormat="1" ht="68.25" customHeight="1">
      <c r="B37" s="233" t="s">
        <v>451</v>
      </c>
      <c r="C37" s="1498" t="s">
        <v>1454</v>
      </c>
      <c r="D37" s="1498"/>
      <c r="E37" s="1498"/>
      <c r="F37" s="1499"/>
      <c r="G37" s="237" t="s">
        <v>1455</v>
      </c>
      <c r="H37" s="483" t="s">
        <v>1456</v>
      </c>
      <c r="I37" s="1515" t="s">
        <v>1457</v>
      </c>
      <c r="J37" s="1516"/>
      <c r="K37" s="1515" t="s">
        <v>1458</v>
      </c>
      <c r="L37" s="1531"/>
      <c r="M37" s="1531"/>
      <c r="N37" s="2111"/>
      <c r="O37" s="1443" t="s">
        <v>1452</v>
      </c>
      <c r="P37" s="1504"/>
    </row>
    <row r="38" spans="2:17" s="172" customFormat="1" ht="36" customHeight="1">
      <c r="B38" s="198" t="s">
        <v>394</v>
      </c>
      <c r="C38" s="1414" t="s">
        <v>1459</v>
      </c>
      <c r="D38" s="1414"/>
      <c r="E38" s="1414"/>
      <c r="F38" s="1415"/>
      <c r="G38" s="240">
        <v>327600.33</v>
      </c>
      <c r="H38" s="241" t="s">
        <v>1460</v>
      </c>
      <c r="I38" s="1479" t="s">
        <v>1461</v>
      </c>
      <c r="J38" s="1480"/>
      <c r="K38" s="1481"/>
      <c r="L38" s="1482"/>
      <c r="M38" s="1482"/>
      <c r="N38" s="1483"/>
      <c r="O38" s="1425"/>
      <c r="P38" s="1505"/>
    </row>
    <row r="39" spans="2:17" s="172" customFormat="1" ht="60" customHeight="1">
      <c r="B39" s="198" t="s">
        <v>401</v>
      </c>
      <c r="C39" s="1414" t="s">
        <v>1462</v>
      </c>
      <c r="D39" s="1414"/>
      <c r="E39" s="1414"/>
      <c r="F39" s="1415"/>
      <c r="G39" s="240">
        <v>163800.16</v>
      </c>
      <c r="H39" s="241" t="s">
        <v>1460</v>
      </c>
      <c r="I39" s="1479" t="s">
        <v>1461</v>
      </c>
      <c r="J39" s="1480"/>
      <c r="K39" s="1481"/>
      <c r="L39" s="1482"/>
      <c r="M39" s="1482"/>
      <c r="N39" s="1483"/>
      <c r="O39" s="1425"/>
      <c r="P39" s="1505"/>
    </row>
    <row r="40" spans="2:17" s="172" customFormat="1" ht="42" customHeight="1">
      <c r="B40" s="205" t="s">
        <v>403</v>
      </c>
      <c r="C40" s="1484" t="s">
        <v>1463</v>
      </c>
      <c r="D40" s="1484"/>
      <c r="E40" s="1484"/>
      <c r="F40" s="1485"/>
      <c r="G40" s="240">
        <f>G38+G39</f>
        <v>491400.49</v>
      </c>
      <c r="H40" s="246"/>
      <c r="I40" s="1486"/>
      <c r="J40" s="1487"/>
      <c r="K40" s="1486"/>
      <c r="L40" s="1488"/>
      <c r="M40" s="1488"/>
      <c r="N40" s="1489"/>
      <c r="O40" s="1444"/>
      <c r="P40" s="1506"/>
      <c r="Q40" s="250"/>
    </row>
    <row r="41" spans="2:17" s="172" customFormat="1" ht="57.75" customHeight="1">
      <c r="B41" s="1507" t="s">
        <v>1464</v>
      </c>
      <c r="C41" s="1508"/>
      <c r="D41" s="1508"/>
      <c r="E41" s="1508"/>
      <c r="F41" s="1508"/>
      <c r="G41" s="1508"/>
      <c r="H41" s="1508"/>
      <c r="I41" s="1508"/>
      <c r="J41" s="1508"/>
      <c r="K41" s="1508"/>
      <c r="L41" s="1508"/>
      <c r="M41" s="1508"/>
      <c r="N41" s="1508"/>
      <c r="O41" s="1508"/>
      <c r="P41" s="1509"/>
    </row>
    <row r="42" spans="2:17" s="172" customFormat="1" ht="104.1" customHeight="1">
      <c r="B42" s="251" t="s">
        <v>460</v>
      </c>
      <c r="C42" s="2088" t="s">
        <v>1465</v>
      </c>
      <c r="D42" s="2088"/>
      <c r="E42" s="2088"/>
      <c r="F42" s="2088"/>
      <c r="G42" s="2088"/>
      <c r="H42" s="2220"/>
      <c r="I42" s="234" t="s">
        <v>1385</v>
      </c>
      <c r="J42" s="252" t="s">
        <v>1449</v>
      </c>
      <c r="K42" s="2089"/>
      <c r="L42" s="2090"/>
      <c r="M42" s="2090"/>
      <c r="N42" s="2091"/>
      <c r="O42" s="236" t="s">
        <v>1466</v>
      </c>
      <c r="P42" s="204"/>
    </row>
    <row r="43" spans="2:17" s="172" customFormat="1" ht="25.15" customHeight="1">
      <c r="B43" s="2110" t="s">
        <v>1467</v>
      </c>
      <c r="C43" s="1496"/>
      <c r="D43" s="1496"/>
      <c r="E43" s="1496"/>
      <c r="F43" s="1496"/>
      <c r="G43" s="1496"/>
      <c r="H43" s="1496"/>
      <c r="I43" s="1496"/>
      <c r="J43" s="1496"/>
      <c r="K43" s="2276"/>
      <c r="L43" s="1496"/>
      <c r="M43" s="1496"/>
      <c r="N43" s="1496"/>
      <c r="O43" s="1496"/>
      <c r="P43" s="1497"/>
    </row>
    <row r="44" spans="2:17" s="172" customFormat="1" ht="110.25" customHeight="1">
      <c r="B44" s="253" t="s">
        <v>463</v>
      </c>
      <c r="C44" s="1513" t="s">
        <v>1468</v>
      </c>
      <c r="D44" s="1513"/>
      <c r="E44" s="1514"/>
      <c r="F44" s="238" t="s">
        <v>1469</v>
      </c>
      <c r="G44" s="1515" t="s">
        <v>1470</v>
      </c>
      <c r="H44" s="1516"/>
      <c r="I44" s="1515" t="s">
        <v>1471</v>
      </c>
      <c r="J44" s="1516"/>
      <c r="K44" s="1515" t="s">
        <v>1472</v>
      </c>
      <c r="L44" s="1516"/>
      <c r="M44" s="239" t="s">
        <v>1473</v>
      </c>
      <c r="N44" s="302" t="s">
        <v>1474</v>
      </c>
      <c r="O44" s="1443" t="s">
        <v>1475</v>
      </c>
      <c r="P44" s="1443"/>
    </row>
    <row r="45" spans="2:17" s="172" customFormat="1" ht="28.5" customHeight="1">
      <c r="B45" s="198" t="s">
        <v>394</v>
      </c>
      <c r="C45" s="1517" t="s">
        <v>1476</v>
      </c>
      <c r="D45" s="1517"/>
      <c r="E45" s="1518"/>
      <c r="F45" s="257" t="s">
        <v>1385</v>
      </c>
      <c r="G45" s="2103">
        <v>327600.33</v>
      </c>
      <c r="H45" s="2104"/>
      <c r="I45" s="1524" t="s">
        <v>1460</v>
      </c>
      <c r="J45" s="1480"/>
      <c r="K45" s="1519" t="s">
        <v>1477</v>
      </c>
      <c r="L45" s="1520"/>
      <c r="M45" s="258" t="s">
        <v>1478</v>
      </c>
      <c r="N45" s="243" t="s">
        <v>1479</v>
      </c>
      <c r="O45" s="1425"/>
      <c r="P45" s="1425"/>
    </row>
    <row r="46" spans="2:17" s="172" customFormat="1" ht="31.5" customHeight="1">
      <c r="B46" s="260"/>
      <c r="C46" s="2277" t="s">
        <v>1480</v>
      </c>
      <c r="D46" s="2277"/>
      <c r="E46" s="2278"/>
      <c r="F46" s="1430"/>
      <c r="G46" s="1431"/>
      <c r="H46" s="1431"/>
      <c r="I46" s="1431"/>
      <c r="J46" s="1431"/>
      <c r="K46" s="1431"/>
      <c r="L46" s="1431"/>
      <c r="M46" s="1431"/>
      <c r="N46" s="1523"/>
      <c r="O46" s="1425"/>
      <c r="P46" s="1425"/>
    </row>
    <row r="47" spans="2:17" s="172" customFormat="1" ht="65.25" customHeight="1">
      <c r="B47" s="198" t="s">
        <v>401</v>
      </c>
      <c r="C47" s="2277" t="s">
        <v>1481</v>
      </c>
      <c r="D47" s="2277"/>
      <c r="E47" s="2278"/>
      <c r="F47" s="203" t="s">
        <v>1482</v>
      </c>
      <c r="G47" s="2279" t="s">
        <v>92</v>
      </c>
      <c r="H47" s="2280"/>
      <c r="I47" s="1524" t="s">
        <v>1460</v>
      </c>
      <c r="J47" s="1480"/>
      <c r="K47" s="2281" t="s">
        <v>92</v>
      </c>
      <c r="L47" s="2282"/>
      <c r="M47" s="258" t="s">
        <v>1478</v>
      </c>
      <c r="N47" s="243"/>
      <c r="O47" s="1425"/>
      <c r="P47" s="1425"/>
    </row>
    <row r="48" spans="2:17" s="172" customFormat="1" ht="35.25" customHeight="1">
      <c r="B48" s="260"/>
      <c r="C48" s="2277" t="s">
        <v>1483</v>
      </c>
      <c r="D48" s="2277"/>
      <c r="E48" s="2278"/>
      <c r="F48" s="1430"/>
      <c r="G48" s="1431"/>
      <c r="H48" s="1431"/>
      <c r="I48" s="1431"/>
      <c r="J48" s="1431"/>
      <c r="K48" s="1431"/>
      <c r="L48" s="1431"/>
      <c r="M48" s="1431"/>
      <c r="N48" s="1523"/>
      <c r="O48" s="1425"/>
      <c r="P48" s="1425"/>
    </row>
    <row r="49" spans="1:16" s="172" customFormat="1" ht="42.75" customHeight="1">
      <c r="B49" s="266" t="s">
        <v>403</v>
      </c>
      <c r="C49" s="1525" t="s">
        <v>1484</v>
      </c>
      <c r="D49" s="1525"/>
      <c r="E49" s="1526"/>
      <c r="F49" s="267"/>
      <c r="G49" s="1527" t="s">
        <v>92</v>
      </c>
      <c r="H49" s="1528"/>
      <c r="I49" s="1486"/>
      <c r="J49" s="1487"/>
      <c r="K49" s="1529" t="s">
        <v>92</v>
      </c>
      <c r="L49" s="1530"/>
      <c r="M49" s="268"/>
      <c r="N49" s="269"/>
      <c r="O49" s="1444"/>
      <c r="P49" s="1444"/>
    </row>
    <row r="50" spans="1:16" s="172" customFormat="1" ht="56.25" customHeight="1">
      <c r="B50" s="2273" t="s">
        <v>1485</v>
      </c>
      <c r="C50" s="2274"/>
      <c r="D50" s="2274"/>
      <c r="E50" s="2274"/>
      <c r="F50" s="2274"/>
      <c r="G50" s="2274"/>
      <c r="H50" s="2274"/>
      <c r="I50" s="2274"/>
      <c r="J50" s="2274"/>
      <c r="K50" s="2274"/>
      <c r="L50" s="2274"/>
      <c r="M50" s="2274"/>
      <c r="N50" s="2274"/>
      <c r="O50" s="2274"/>
      <c r="P50" s="2275"/>
    </row>
    <row r="51" spans="1:16" s="172" customFormat="1" ht="92.25" customHeight="1">
      <c r="B51" s="253" t="s">
        <v>476</v>
      </c>
      <c r="C51" s="1513" t="s">
        <v>1486</v>
      </c>
      <c r="D51" s="1450"/>
      <c r="E51" s="1451"/>
      <c r="F51" s="254" t="s">
        <v>1487</v>
      </c>
      <c r="G51" s="1515" t="s">
        <v>1488</v>
      </c>
      <c r="H51" s="1516"/>
      <c r="I51" s="1515" t="s">
        <v>1471</v>
      </c>
      <c r="J51" s="1516"/>
      <c r="K51" s="1515" t="s">
        <v>1472</v>
      </c>
      <c r="L51" s="1516"/>
      <c r="M51" s="239" t="s">
        <v>1473</v>
      </c>
      <c r="N51" s="239" t="s">
        <v>1489</v>
      </c>
      <c r="O51" s="272"/>
      <c r="P51" s="273"/>
    </row>
    <row r="52" spans="1:16" s="274" customFormat="1" ht="45.75" customHeight="1">
      <c r="B52" s="198" t="s">
        <v>394</v>
      </c>
      <c r="C52" s="1414" t="s">
        <v>97</v>
      </c>
      <c r="D52" s="1414"/>
      <c r="E52" s="1415"/>
      <c r="F52" s="257" t="s">
        <v>1490</v>
      </c>
      <c r="G52" s="1532">
        <v>914314</v>
      </c>
      <c r="H52" s="1533"/>
      <c r="I52" s="1479" t="s">
        <v>927</v>
      </c>
      <c r="J52" s="1480"/>
      <c r="K52" s="1521">
        <v>343135</v>
      </c>
      <c r="L52" s="1522"/>
      <c r="M52" s="258" t="s">
        <v>1491</v>
      </c>
      <c r="N52" s="275" t="s">
        <v>1492</v>
      </c>
      <c r="O52" s="201" t="s">
        <v>1493</v>
      </c>
      <c r="P52" s="202"/>
    </row>
    <row r="53" spans="1:16" s="274" customFormat="1" ht="121.5" customHeight="1">
      <c r="B53" s="198" t="s">
        <v>401</v>
      </c>
      <c r="C53" s="1414" t="s">
        <v>1403</v>
      </c>
      <c r="D53" s="1414"/>
      <c r="E53" s="1415"/>
      <c r="F53" s="257" t="s">
        <v>1490</v>
      </c>
      <c r="G53" s="1532">
        <v>2277170</v>
      </c>
      <c r="H53" s="1533"/>
      <c r="I53" s="1479" t="s">
        <v>927</v>
      </c>
      <c r="J53" s="1480"/>
      <c r="K53" s="1521">
        <v>993821</v>
      </c>
      <c r="L53" s="1522"/>
      <c r="M53" s="258" t="s">
        <v>1491</v>
      </c>
      <c r="N53" s="468" t="s">
        <v>1494</v>
      </c>
      <c r="O53" s="201" t="s">
        <v>940</v>
      </c>
      <c r="P53" s="202"/>
    </row>
    <row r="54" spans="1:16" s="274" customFormat="1" ht="32.25" customHeight="1">
      <c r="B54" s="198" t="s">
        <v>403</v>
      </c>
      <c r="C54" s="1414" t="s">
        <v>1495</v>
      </c>
      <c r="D54" s="1414"/>
      <c r="E54" s="1415"/>
      <c r="F54" s="257" t="s">
        <v>1496</v>
      </c>
      <c r="G54" s="1532">
        <v>0</v>
      </c>
      <c r="H54" s="1533"/>
      <c r="I54" s="1479" t="s">
        <v>927</v>
      </c>
      <c r="J54" s="1480"/>
      <c r="K54" s="1521">
        <v>0</v>
      </c>
      <c r="L54" s="1522"/>
      <c r="M54" s="258" t="s">
        <v>1496</v>
      </c>
      <c r="N54" s="275"/>
      <c r="O54" s="201" t="s">
        <v>940</v>
      </c>
      <c r="P54" s="202"/>
    </row>
    <row r="55" spans="1:16" s="274" customFormat="1" ht="32.25" customHeight="1">
      <c r="B55" s="198" t="s">
        <v>405</v>
      </c>
      <c r="C55" s="1414" t="s">
        <v>1497</v>
      </c>
      <c r="D55" s="1414"/>
      <c r="E55" s="1415"/>
      <c r="F55" s="257" t="s">
        <v>1496</v>
      </c>
      <c r="G55" s="1532">
        <v>0</v>
      </c>
      <c r="H55" s="1533"/>
      <c r="I55" s="1479" t="s">
        <v>927</v>
      </c>
      <c r="J55" s="1480"/>
      <c r="K55" s="1521">
        <v>0</v>
      </c>
      <c r="L55" s="1522"/>
      <c r="M55" s="258" t="s">
        <v>1496</v>
      </c>
      <c r="N55" s="276"/>
      <c r="O55" s="201" t="s">
        <v>940</v>
      </c>
      <c r="P55" s="278"/>
    </row>
    <row r="56" spans="1:16" s="274" customFormat="1" ht="60" customHeight="1">
      <c r="B56" s="198" t="s">
        <v>408</v>
      </c>
      <c r="C56" s="1414" t="s">
        <v>1498</v>
      </c>
      <c r="D56" s="1414"/>
      <c r="E56" s="1415"/>
      <c r="F56" s="257" t="s">
        <v>1490</v>
      </c>
      <c r="G56" s="1532">
        <f>70350+303583+127500</f>
        <v>501433</v>
      </c>
      <c r="H56" s="1533"/>
      <c r="I56" s="1479" t="s">
        <v>927</v>
      </c>
      <c r="J56" s="1480"/>
      <c r="K56" s="1521">
        <v>186350</v>
      </c>
      <c r="L56" s="1522"/>
      <c r="M56" s="258" t="s">
        <v>1491</v>
      </c>
      <c r="N56" s="468" t="s">
        <v>1499</v>
      </c>
      <c r="O56" s="202" t="s">
        <v>940</v>
      </c>
      <c r="P56" s="485"/>
    </row>
    <row r="57" spans="1:16" s="172" customFormat="1" ht="61.5" customHeight="1">
      <c r="B57" s="205" t="s">
        <v>410</v>
      </c>
      <c r="C57" s="1697" t="s">
        <v>1500</v>
      </c>
      <c r="D57" s="1697"/>
      <c r="E57" s="1698"/>
      <c r="F57" s="279"/>
      <c r="G57" s="1527">
        <f>G52+G53+G54+G55+G56</f>
        <v>3692917</v>
      </c>
      <c r="H57" s="1528"/>
      <c r="I57" s="1486"/>
      <c r="J57" s="1487"/>
      <c r="K57" s="1529">
        <f>K52+K53+K54+K55+K56</f>
        <v>1523306</v>
      </c>
      <c r="L57" s="1530"/>
      <c r="M57" s="268"/>
      <c r="N57" s="269"/>
      <c r="O57" s="280"/>
      <c r="P57" s="280"/>
    </row>
    <row r="58" spans="1:16" s="172" customFormat="1" ht="50.25" customHeight="1">
      <c r="A58" s="281"/>
      <c r="B58" s="2270" t="s">
        <v>1501</v>
      </c>
      <c r="C58" s="2271"/>
      <c r="D58" s="2271"/>
      <c r="E58" s="2271"/>
      <c r="F58" s="2271"/>
      <c r="G58" s="2271"/>
      <c r="H58" s="2271"/>
      <c r="I58" s="2271"/>
      <c r="J58" s="2271"/>
      <c r="K58" s="2271"/>
      <c r="L58" s="2271"/>
      <c r="M58" s="2271"/>
      <c r="N58" s="2271"/>
      <c r="O58" s="2271"/>
      <c r="P58" s="2272"/>
    </row>
    <row r="59" spans="1:16" s="172" customFormat="1" ht="64.5" customHeight="1">
      <c r="B59" s="282" t="s">
        <v>486</v>
      </c>
      <c r="C59" s="1543" t="s">
        <v>1502</v>
      </c>
      <c r="D59" s="1543"/>
      <c r="E59" s="1543"/>
      <c r="F59" s="1543"/>
      <c r="G59" s="1543"/>
      <c r="H59" s="1543"/>
      <c r="I59" s="1544"/>
      <c r="J59" s="486" t="s">
        <v>92</v>
      </c>
      <c r="K59" s="284" t="s">
        <v>1386</v>
      </c>
      <c r="L59" s="1539"/>
      <c r="M59" s="1540"/>
      <c r="N59" s="1541"/>
      <c r="O59" s="1534"/>
      <c r="P59" s="1534"/>
    </row>
    <row r="60" spans="1:16" s="172" customFormat="1" ht="49.5" customHeight="1">
      <c r="B60" s="286" t="s">
        <v>488</v>
      </c>
      <c r="C60" s="1543" t="s">
        <v>1503</v>
      </c>
      <c r="D60" s="1543"/>
      <c r="E60" s="1543"/>
      <c r="F60" s="1543"/>
      <c r="G60" s="1543"/>
      <c r="H60" s="1543"/>
      <c r="I60" s="1544"/>
      <c r="J60" s="486" t="s">
        <v>92</v>
      </c>
      <c r="K60" s="284" t="s">
        <v>1449</v>
      </c>
      <c r="L60" s="1539"/>
      <c r="M60" s="1540"/>
      <c r="N60" s="1541"/>
      <c r="O60" s="1535"/>
      <c r="P60" s="1535"/>
    </row>
    <row r="61" spans="1:16" s="172" customFormat="1" ht="45" customHeight="1">
      <c r="B61" s="286" t="s">
        <v>490</v>
      </c>
      <c r="C61" s="1414" t="s">
        <v>1504</v>
      </c>
      <c r="D61" s="1414"/>
      <c r="E61" s="1414"/>
      <c r="F61" s="1414"/>
      <c r="G61" s="1414"/>
      <c r="H61" s="1414"/>
      <c r="I61" s="1415"/>
      <c r="J61" s="288">
        <f>SUM(G45,G57)</f>
        <v>4020517.33</v>
      </c>
      <c r="K61" s="284" t="s">
        <v>1386</v>
      </c>
      <c r="L61" s="1539"/>
      <c r="M61" s="1540"/>
      <c r="N61" s="1541"/>
      <c r="O61" s="1535"/>
      <c r="P61" s="1535"/>
    </row>
    <row r="62" spans="1:16" s="172" customFormat="1" ht="57" customHeight="1">
      <c r="B62" s="286" t="s">
        <v>492</v>
      </c>
      <c r="C62" s="1414" t="s">
        <v>1505</v>
      </c>
      <c r="D62" s="1414"/>
      <c r="E62" s="1414"/>
      <c r="F62" s="1414"/>
      <c r="G62" s="1414"/>
      <c r="H62" s="1414"/>
      <c r="I62" s="1415"/>
      <c r="J62" s="486">
        <f>(G57+G45)/J27</f>
        <v>1.5541770426043724</v>
      </c>
      <c r="K62" s="284" t="s">
        <v>1386</v>
      </c>
      <c r="L62" s="1539"/>
      <c r="M62" s="1540"/>
      <c r="N62" s="1541"/>
      <c r="O62" s="1535"/>
      <c r="P62" s="1535"/>
    </row>
    <row r="63" spans="1:16" s="172" customFormat="1" ht="69" customHeight="1">
      <c r="B63" s="289" t="s">
        <v>494</v>
      </c>
      <c r="C63" s="1414" t="s">
        <v>1506</v>
      </c>
      <c r="D63" s="1414"/>
      <c r="E63" s="1414"/>
      <c r="F63" s="1414"/>
      <c r="G63" s="1414"/>
      <c r="H63" s="1414"/>
      <c r="I63" s="1415"/>
      <c r="J63" s="487">
        <f>(K52+K53+K56)/J28</f>
        <v>2.7449427876385259</v>
      </c>
      <c r="K63" s="284" t="s">
        <v>1386</v>
      </c>
      <c r="L63" s="1539"/>
      <c r="M63" s="1540"/>
      <c r="N63" s="1541"/>
      <c r="O63" s="1535"/>
      <c r="P63" s="1535"/>
    </row>
    <row r="64" spans="1:16" s="172" customFormat="1" ht="42.75" customHeight="1">
      <c r="B64" s="289" t="s">
        <v>496</v>
      </c>
      <c r="C64" s="1537" t="s">
        <v>1507</v>
      </c>
      <c r="D64" s="1537"/>
      <c r="E64" s="1537"/>
      <c r="F64" s="1537"/>
      <c r="G64" s="1537"/>
      <c r="H64" s="1537"/>
      <c r="I64" s="1538"/>
      <c r="J64" s="283" t="str">
        <f>IF(J62&lt;0.945,"Funding gap","No funding gap")</f>
        <v>No funding gap</v>
      </c>
      <c r="K64" s="293" t="s">
        <v>1449</v>
      </c>
      <c r="L64" s="1539"/>
      <c r="M64" s="1540"/>
      <c r="N64" s="1541"/>
      <c r="O64" s="1536"/>
      <c r="P64" s="1536"/>
    </row>
    <row r="65" spans="2:16" s="172" customFormat="1" ht="53.25" customHeight="1">
      <c r="B65" s="289" t="s">
        <v>498</v>
      </c>
      <c r="C65" s="1542" t="s">
        <v>1508</v>
      </c>
      <c r="D65" s="1542"/>
      <c r="E65" s="1542"/>
      <c r="F65" s="1542"/>
      <c r="G65" s="1542"/>
      <c r="H65" s="1542"/>
      <c r="I65" s="2269"/>
      <c r="J65" s="292">
        <f>G45/J27</f>
        <v>0.12663766133688484</v>
      </c>
      <c r="K65" s="284" t="s">
        <v>1386</v>
      </c>
      <c r="L65" s="1539"/>
      <c r="M65" s="1540"/>
      <c r="N65" s="1541"/>
      <c r="O65" s="287"/>
      <c r="P65" s="287"/>
    </row>
    <row r="66" spans="2:16" s="172" customFormat="1" ht="39" customHeight="1">
      <c r="B66" s="191" t="s">
        <v>500</v>
      </c>
      <c r="C66" s="1464" t="s">
        <v>1509</v>
      </c>
      <c r="D66" s="1464"/>
      <c r="E66" s="1464"/>
      <c r="F66" s="1464"/>
      <c r="G66" s="1464"/>
      <c r="H66" s="1464"/>
      <c r="I66" s="1464"/>
      <c r="J66" s="1465"/>
      <c r="K66" s="1545" t="s">
        <v>1449</v>
      </c>
      <c r="L66" s="1548"/>
      <c r="M66" s="1549"/>
      <c r="N66" s="1550"/>
      <c r="O66" s="1443" t="s">
        <v>1510</v>
      </c>
      <c r="P66" s="1443"/>
    </row>
    <row r="67" spans="2:16" s="172" customFormat="1" ht="21" customHeight="1">
      <c r="B67" s="198" t="s">
        <v>394</v>
      </c>
      <c r="C67" s="1557" t="s">
        <v>1511</v>
      </c>
      <c r="D67" s="1557"/>
      <c r="E67" s="1557"/>
      <c r="F67" s="1557"/>
      <c r="G67" s="1557"/>
      <c r="H67" s="1557"/>
      <c r="I67" s="2268"/>
      <c r="J67" s="299" t="s">
        <v>1385</v>
      </c>
      <c r="K67" s="1546"/>
      <c r="L67" s="1551"/>
      <c r="M67" s="1552"/>
      <c r="N67" s="1553"/>
      <c r="O67" s="1425"/>
      <c r="P67" s="1425"/>
    </row>
    <row r="68" spans="2:16" s="172" customFormat="1" ht="21" customHeight="1">
      <c r="B68" s="198" t="s">
        <v>401</v>
      </c>
      <c r="C68" s="1557" t="s">
        <v>1512</v>
      </c>
      <c r="D68" s="1557"/>
      <c r="E68" s="1557"/>
      <c r="F68" s="1557"/>
      <c r="G68" s="1557"/>
      <c r="H68" s="1557"/>
      <c r="I68" s="2268"/>
      <c r="J68" s="299" t="s">
        <v>1385</v>
      </c>
      <c r="K68" s="1546"/>
      <c r="L68" s="1551"/>
      <c r="M68" s="1552"/>
      <c r="N68" s="1553"/>
      <c r="O68" s="1425"/>
      <c r="P68" s="1425"/>
    </row>
    <row r="69" spans="2:16" s="172" customFormat="1" ht="21" customHeight="1">
      <c r="B69" s="198" t="s">
        <v>403</v>
      </c>
      <c r="C69" s="1557" t="s">
        <v>1513</v>
      </c>
      <c r="D69" s="1557"/>
      <c r="E69" s="1557"/>
      <c r="F69" s="1557"/>
      <c r="G69" s="1557"/>
      <c r="H69" s="1557"/>
      <c r="I69" s="2268"/>
      <c r="J69" s="299" t="s">
        <v>1482</v>
      </c>
      <c r="K69" s="1546"/>
      <c r="L69" s="1551"/>
      <c r="M69" s="1552"/>
      <c r="N69" s="1553"/>
      <c r="O69" s="1425"/>
      <c r="P69" s="1425"/>
    </row>
    <row r="70" spans="2:16" s="172" customFormat="1" ht="21" customHeight="1">
      <c r="B70" s="198" t="s">
        <v>405</v>
      </c>
      <c r="C70" s="1557" t="s">
        <v>1514</v>
      </c>
      <c r="D70" s="1557"/>
      <c r="E70" s="1557"/>
      <c r="F70" s="1557"/>
      <c r="G70" s="1557"/>
      <c r="H70" s="1557"/>
      <c r="I70" s="2268"/>
      <c r="J70" s="299" t="s">
        <v>1482</v>
      </c>
      <c r="K70" s="1546"/>
      <c r="L70" s="1551"/>
      <c r="M70" s="1552"/>
      <c r="N70" s="1553"/>
      <c r="O70" s="1425"/>
      <c r="P70" s="1425"/>
    </row>
    <row r="71" spans="2:16" s="172" customFormat="1" ht="21" customHeight="1">
      <c r="B71" s="198" t="s">
        <v>408</v>
      </c>
      <c r="C71" s="1558" t="s">
        <v>1515</v>
      </c>
      <c r="D71" s="1558"/>
      <c r="E71" s="1558"/>
      <c r="F71" s="1410"/>
      <c r="G71" s="1559" t="s">
        <v>892</v>
      </c>
      <c r="H71" s="1560"/>
      <c r="I71" s="1560"/>
      <c r="J71" s="1561"/>
      <c r="K71" s="1547"/>
      <c r="L71" s="1554"/>
      <c r="M71" s="1555"/>
      <c r="N71" s="1556"/>
      <c r="O71" s="1426"/>
      <c r="P71" s="1426"/>
    </row>
    <row r="72" spans="2:16" s="172" customFormat="1" ht="35.25" customHeight="1">
      <c r="B72" s="224" t="s">
        <v>1516</v>
      </c>
      <c r="C72" s="255" t="s">
        <v>561</v>
      </c>
      <c r="D72" s="1414" t="s">
        <v>1517</v>
      </c>
      <c r="E72" s="1414"/>
      <c r="F72" s="1414"/>
      <c r="G72" s="1414"/>
      <c r="H72" s="1414"/>
      <c r="I72" s="1414"/>
      <c r="J72" s="1414"/>
      <c r="K72" s="1414"/>
      <c r="L72" s="1414"/>
      <c r="M72" s="1414"/>
      <c r="N72" s="1562"/>
      <c r="O72" s="291"/>
      <c r="P72" s="297"/>
    </row>
    <row r="73" spans="2:16" s="172" customFormat="1" ht="20.25" customHeight="1">
      <c r="B73" s="205" t="s">
        <v>418</v>
      </c>
      <c r="C73" s="1558" t="s">
        <v>1518</v>
      </c>
      <c r="D73" s="1558"/>
      <c r="E73" s="1558"/>
      <c r="F73" s="1574" t="s">
        <v>1385</v>
      </c>
      <c r="G73" s="1575"/>
      <c r="H73" s="1545" t="s">
        <v>1449</v>
      </c>
      <c r="I73" s="1576"/>
      <c r="J73" s="1577"/>
      <c r="K73" s="1577"/>
      <c r="L73" s="1577"/>
      <c r="M73" s="1577"/>
      <c r="N73" s="1690"/>
      <c r="O73" s="1443"/>
      <c r="P73" s="1443"/>
    </row>
    <row r="74" spans="2:16" s="172" customFormat="1" ht="20.25" customHeight="1">
      <c r="B74" s="205" t="s">
        <v>508</v>
      </c>
      <c r="C74" s="1558" t="s">
        <v>1519</v>
      </c>
      <c r="D74" s="1558"/>
      <c r="E74" s="1558"/>
      <c r="F74" s="1574" t="s">
        <v>1520</v>
      </c>
      <c r="G74" s="1575"/>
      <c r="H74" s="1546"/>
      <c r="I74" s="1691"/>
      <c r="J74" s="1692"/>
      <c r="K74" s="1692"/>
      <c r="L74" s="1692"/>
      <c r="M74" s="1692"/>
      <c r="N74" s="1693"/>
      <c r="O74" s="1425"/>
      <c r="P74" s="1425"/>
    </row>
    <row r="75" spans="2:16" s="172" customFormat="1" ht="20.25" customHeight="1">
      <c r="B75" s="205" t="s">
        <v>510</v>
      </c>
      <c r="C75" s="1558" t="s">
        <v>1521</v>
      </c>
      <c r="D75" s="1558"/>
      <c r="E75" s="1558"/>
      <c r="F75" s="1574" t="s">
        <v>1520</v>
      </c>
      <c r="G75" s="1575"/>
      <c r="H75" s="1546"/>
      <c r="I75" s="1691"/>
      <c r="J75" s="1692"/>
      <c r="K75" s="1692"/>
      <c r="L75" s="1692"/>
      <c r="M75" s="1692"/>
      <c r="N75" s="1693"/>
      <c r="O75" s="1425"/>
      <c r="P75" s="1425"/>
    </row>
    <row r="76" spans="2:16" s="172" customFormat="1" ht="34.5" customHeight="1">
      <c r="B76" s="189"/>
      <c r="C76" s="484" t="s">
        <v>401</v>
      </c>
      <c r="D76" s="1464" t="s">
        <v>1522</v>
      </c>
      <c r="E76" s="1464"/>
      <c r="F76" s="1464"/>
      <c r="G76" s="1465"/>
      <c r="H76" s="1546"/>
      <c r="I76" s="1691"/>
      <c r="J76" s="1692"/>
      <c r="K76" s="1692"/>
      <c r="L76" s="1692"/>
      <c r="M76" s="1692"/>
      <c r="N76" s="1693"/>
      <c r="O76" s="1425"/>
      <c r="P76" s="1425"/>
    </row>
    <row r="77" spans="2:16" s="172" customFormat="1" ht="21" customHeight="1">
      <c r="B77" s="205" t="s">
        <v>418</v>
      </c>
      <c r="C77" s="1558" t="s">
        <v>1518</v>
      </c>
      <c r="D77" s="1558"/>
      <c r="E77" s="1410"/>
      <c r="F77" s="1574" t="s">
        <v>1385</v>
      </c>
      <c r="G77" s="1575"/>
      <c r="H77" s="1546"/>
      <c r="I77" s="1691"/>
      <c r="J77" s="1692"/>
      <c r="K77" s="1692"/>
      <c r="L77" s="1692"/>
      <c r="M77" s="1692"/>
      <c r="N77" s="1693"/>
      <c r="O77" s="1425"/>
      <c r="P77" s="1425"/>
    </row>
    <row r="78" spans="2:16" s="172" customFormat="1" ht="21" customHeight="1">
      <c r="B78" s="205" t="s">
        <v>508</v>
      </c>
      <c r="C78" s="1558" t="s">
        <v>1519</v>
      </c>
      <c r="D78" s="1558"/>
      <c r="E78" s="1410"/>
      <c r="F78" s="1574" t="s">
        <v>1520</v>
      </c>
      <c r="G78" s="1575"/>
      <c r="H78" s="1546"/>
      <c r="I78" s="1691"/>
      <c r="J78" s="1692"/>
      <c r="K78" s="1692"/>
      <c r="L78" s="1692"/>
      <c r="M78" s="1692"/>
      <c r="N78" s="1693"/>
      <c r="O78" s="1425"/>
      <c r="P78" s="1425"/>
    </row>
    <row r="79" spans="2:16" s="172" customFormat="1" ht="21" customHeight="1">
      <c r="B79" s="205" t="s">
        <v>510</v>
      </c>
      <c r="C79" s="1558" t="s">
        <v>1523</v>
      </c>
      <c r="D79" s="1558"/>
      <c r="E79" s="1410"/>
      <c r="F79" s="1574" t="s">
        <v>1520</v>
      </c>
      <c r="G79" s="1575"/>
      <c r="H79" s="1546"/>
      <c r="I79" s="1691"/>
      <c r="J79" s="1692"/>
      <c r="K79" s="1692"/>
      <c r="L79" s="1692"/>
      <c r="M79" s="1692"/>
      <c r="N79" s="1693"/>
      <c r="O79" s="1425"/>
      <c r="P79" s="1425"/>
    </row>
    <row r="80" spans="2:16" s="172" customFormat="1" ht="21" customHeight="1">
      <c r="B80" s="205" t="s">
        <v>512</v>
      </c>
      <c r="C80" s="1558" t="s">
        <v>1514</v>
      </c>
      <c r="D80" s="1558"/>
      <c r="E80" s="1410"/>
      <c r="F80" s="1574" t="s">
        <v>1520</v>
      </c>
      <c r="G80" s="1575"/>
      <c r="H80" s="1546"/>
      <c r="I80" s="1691"/>
      <c r="J80" s="1692"/>
      <c r="K80" s="1692"/>
      <c r="L80" s="1692"/>
      <c r="M80" s="1692"/>
      <c r="N80" s="1693"/>
      <c r="O80" s="1425"/>
      <c r="P80" s="1425"/>
    </row>
    <row r="81" spans="2:16" s="172" customFormat="1" ht="26.25" customHeight="1">
      <c r="B81" s="205" t="s">
        <v>513</v>
      </c>
      <c r="C81" s="1558" t="s">
        <v>1524</v>
      </c>
      <c r="D81" s="1558"/>
      <c r="E81" s="1410"/>
      <c r="F81" s="1574"/>
      <c r="G81" s="1575"/>
      <c r="H81" s="1547"/>
      <c r="I81" s="1983"/>
      <c r="J81" s="2049"/>
      <c r="K81" s="2049"/>
      <c r="L81" s="2049"/>
      <c r="M81" s="2049"/>
      <c r="N81" s="1984"/>
      <c r="O81" s="1426"/>
      <c r="P81" s="1426"/>
    </row>
    <row r="82" spans="2:16" s="172" customFormat="1" ht="44.25" customHeight="1">
      <c r="B82" s="298" t="s">
        <v>968</v>
      </c>
      <c r="C82" s="2266" t="s">
        <v>1525</v>
      </c>
      <c r="D82" s="2266"/>
      <c r="E82" s="2267"/>
      <c r="F82" s="1411"/>
      <c r="G82" s="1412"/>
      <c r="H82" s="1412"/>
      <c r="I82" s="1412"/>
      <c r="J82" s="1412"/>
      <c r="K82" s="1412"/>
      <c r="L82" s="1412"/>
      <c r="M82" s="1412"/>
      <c r="N82" s="1413"/>
      <c r="O82" s="2080"/>
      <c r="P82" s="2081"/>
    </row>
    <row r="83" spans="2:16" s="172" customFormat="1" ht="42" customHeight="1">
      <c r="B83" s="2076" t="s">
        <v>1526</v>
      </c>
      <c r="C83" s="2077"/>
      <c r="D83" s="2077"/>
      <c r="E83" s="2077"/>
      <c r="F83" s="2077"/>
      <c r="G83" s="2077"/>
      <c r="H83" s="2077"/>
      <c r="I83" s="2077"/>
      <c r="J83" s="2077"/>
      <c r="K83" s="2077"/>
      <c r="L83" s="2077"/>
      <c r="M83" s="2077"/>
      <c r="N83" s="2077"/>
      <c r="O83" s="2077"/>
      <c r="P83" s="2078"/>
    </row>
    <row r="84" spans="2:16" s="172" customFormat="1" ht="39.75" customHeight="1">
      <c r="B84" s="191" t="s">
        <v>518</v>
      </c>
      <c r="C84" s="1414" t="s">
        <v>1527</v>
      </c>
      <c r="D84" s="1414"/>
      <c r="E84" s="1414"/>
      <c r="F84" s="1414"/>
      <c r="G84" s="1415"/>
      <c r="H84" s="299" t="s">
        <v>1385</v>
      </c>
      <c r="I84" s="1580" t="s">
        <v>1449</v>
      </c>
      <c r="J84" s="1581"/>
      <c r="K84" s="1966"/>
      <c r="L84" s="1967"/>
      <c r="M84" s="1967"/>
      <c r="N84" s="1968"/>
      <c r="O84" s="201" t="s">
        <v>1466</v>
      </c>
      <c r="P84" s="202"/>
    </row>
    <row r="85" spans="2:16" s="172" customFormat="1" ht="20.25" customHeight="1">
      <c r="B85" s="1585" t="s">
        <v>1528</v>
      </c>
      <c r="C85" s="1586"/>
      <c r="D85" s="1586"/>
      <c r="E85" s="1587"/>
      <c r="F85" s="1500" t="s">
        <v>1529</v>
      </c>
      <c r="G85" s="1502"/>
      <c r="H85" s="1501"/>
      <c r="I85" s="1500" t="s">
        <v>1530</v>
      </c>
      <c r="J85" s="1502"/>
      <c r="K85" s="1500" t="s">
        <v>1458</v>
      </c>
      <c r="L85" s="1502"/>
      <c r="M85" s="1502"/>
      <c r="N85" s="1503"/>
      <c r="O85" s="1534"/>
      <c r="P85" s="1534"/>
    </row>
    <row r="86" spans="2:16" s="172" customFormat="1" ht="21" customHeight="1">
      <c r="B86" s="1588"/>
      <c r="C86" s="1589"/>
      <c r="D86" s="1589"/>
      <c r="E86" s="1590"/>
      <c r="F86" s="1594" t="s">
        <v>1531</v>
      </c>
      <c r="G86" s="1595"/>
      <c r="H86" s="1596"/>
      <c r="I86" s="1597">
        <v>489901.02</v>
      </c>
      <c r="J86" s="1598"/>
      <c r="K86" s="2260"/>
      <c r="L86" s="2261"/>
      <c r="M86" s="2261"/>
      <c r="N86" s="2262"/>
      <c r="O86" s="1535"/>
      <c r="P86" s="1535"/>
    </row>
    <row r="87" spans="2:16" s="172" customFormat="1" ht="21" customHeight="1">
      <c r="B87" s="1588"/>
      <c r="C87" s="1589"/>
      <c r="D87" s="1589"/>
      <c r="E87" s="1590"/>
      <c r="F87" s="1594" t="s">
        <v>1532</v>
      </c>
      <c r="G87" s="1595"/>
      <c r="H87" s="1596"/>
      <c r="I87" s="1597">
        <v>163300.34</v>
      </c>
      <c r="J87" s="1598"/>
      <c r="K87" s="2260"/>
      <c r="L87" s="2261"/>
      <c r="M87" s="2261"/>
      <c r="N87" s="2262"/>
      <c r="O87" s="1535"/>
      <c r="P87" s="1535"/>
    </row>
    <row r="88" spans="2:16" s="172" customFormat="1" ht="21" customHeight="1">
      <c r="B88" s="1588"/>
      <c r="C88" s="1589"/>
      <c r="D88" s="1589"/>
      <c r="E88" s="1590"/>
      <c r="F88" s="1594"/>
      <c r="G88" s="1595"/>
      <c r="H88" s="1596"/>
      <c r="I88" s="1597"/>
      <c r="J88" s="1598"/>
      <c r="K88" s="2260"/>
      <c r="L88" s="2261"/>
      <c r="M88" s="2261"/>
      <c r="N88" s="2262"/>
      <c r="O88" s="1535"/>
      <c r="P88" s="1535"/>
    </row>
    <row r="89" spans="2:16" s="172" customFormat="1" ht="21.75" customHeight="1">
      <c r="B89" s="1591"/>
      <c r="C89" s="1592"/>
      <c r="D89" s="1592"/>
      <c r="E89" s="1593"/>
      <c r="F89" s="1599"/>
      <c r="G89" s="1600"/>
      <c r="H89" s="1601"/>
      <c r="I89" s="1602"/>
      <c r="J89" s="1603"/>
      <c r="K89" s="2263"/>
      <c r="L89" s="2264"/>
      <c r="M89" s="2264"/>
      <c r="N89" s="2265"/>
      <c r="O89" s="2075"/>
      <c r="P89" s="2075"/>
    </row>
    <row r="90" spans="2:16" s="172" customFormat="1" ht="26.25" customHeight="1">
      <c r="B90" s="1416" t="s">
        <v>1533</v>
      </c>
      <c r="C90" s="1417"/>
      <c r="D90" s="1417"/>
      <c r="E90" s="1417"/>
      <c r="F90" s="1417"/>
      <c r="G90" s="1417"/>
      <c r="H90" s="1417"/>
      <c r="I90" s="1417"/>
      <c r="J90" s="1417"/>
      <c r="K90" s="1417"/>
      <c r="L90" s="1417"/>
      <c r="M90" s="1417"/>
      <c r="N90" s="1417"/>
      <c r="O90" s="1417"/>
      <c r="P90" s="1418"/>
    </row>
    <row r="91" spans="2:16" s="172" customFormat="1" ht="41.25" customHeight="1">
      <c r="B91" s="488" t="s">
        <v>523</v>
      </c>
      <c r="C91" s="2070" t="s">
        <v>1534</v>
      </c>
      <c r="D91" s="2070"/>
      <c r="E91" s="2070"/>
      <c r="F91" s="2070"/>
      <c r="G91" s="2070"/>
      <c r="H91" s="2070"/>
      <c r="I91" s="2070"/>
      <c r="J91" s="2070"/>
      <c r="K91" s="2070"/>
      <c r="L91" s="2070"/>
      <c r="M91" s="2070"/>
      <c r="N91" s="2256"/>
      <c r="O91" s="1424" t="s">
        <v>1535</v>
      </c>
      <c r="P91" s="1424"/>
    </row>
    <row r="92" spans="2:16" s="172" customFormat="1" ht="20.25" customHeight="1">
      <c r="B92" s="1609" t="s">
        <v>1536</v>
      </c>
      <c r="C92" s="1610"/>
      <c r="D92" s="1610"/>
      <c r="E92" s="1610"/>
      <c r="F92" s="1611"/>
      <c r="G92" s="2257" t="s">
        <v>1537</v>
      </c>
      <c r="H92" s="2258"/>
      <c r="I92" s="2258"/>
      <c r="J92" s="2258"/>
      <c r="K92" s="2258"/>
      <c r="L92" s="2258"/>
      <c r="M92" s="2258"/>
      <c r="N92" s="2259"/>
      <c r="O92" s="1425"/>
      <c r="P92" s="1425"/>
    </row>
    <row r="93" spans="2:16" s="172" customFormat="1" ht="29.25" customHeight="1">
      <c r="B93" s="2072"/>
      <c r="C93" s="2073"/>
      <c r="D93" s="2073"/>
      <c r="E93" s="2073"/>
      <c r="F93" s="2074"/>
      <c r="G93" s="489" t="s">
        <v>1538</v>
      </c>
      <c r="H93" s="489" t="s">
        <v>1539</v>
      </c>
      <c r="I93" s="489" t="s">
        <v>981</v>
      </c>
      <c r="J93" s="489" t="s">
        <v>1540</v>
      </c>
      <c r="K93" s="2257" t="s">
        <v>1449</v>
      </c>
      <c r="L93" s="2258"/>
      <c r="M93" s="2258"/>
      <c r="N93" s="2259"/>
      <c r="O93" s="1425"/>
      <c r="P93" s="1426"/>
    </row>
    <row r="94" spans="2:16" s="172" customFormat="1" ht="60" customHeight="1">
      <c r="B94" s="432" t="s">
        <v>394</v>
      </c>
      <c r="C94" s="2021" t="s">
        <v>1541</v>
      </c>
      <c r="D94" s="2021"/>
      <c r="E94" s="2021"/>
      <c r="F94" s="2021"/>
      <c r="G94" s="2021"/>
      <c r="H94" s="2021"/>
      <c r="I94" s="2021"/>
      <c r="J94" s="2022"/>
      <c r="K94" s="2247"/>
      <c r="L94" s="2248"/>
      <c r="M94" s="2248"/>
      <c r="N94" s="2249"/>
      <c r="O94" s="1425"/>
      <c r="P94" s="1534"/>
    </row>
    <row r="95" spans="2:16" s="172" customFormat="1" ht="21.75" customHeight="1">
      <c r="B95" s="432" t="s">
        <v>530</v>
      </c>
      <c r="C95" s="2021" t="s">
        <v>1542</v>
      </c>
      <c r="D95" s="2021"/>
      <c r="E95" s="2021"/>
      <c r="F95" s="2022"/>
      <c r="G95" s="399" t="s">
        <v>1385</v>
      </c>
      <c r="H95" s="399" t="s">
        <v>1385</v>
      </c>
      <c r="I95" s="399" t="s">
        <v>1385</v>
      </c>
      <c r="J95" s="399" t="s">
        <v>1385</v>
      </c>
      <c r="K95" s="2250"/>
      <c r="L95" s="1649"/>
      <c r="M95" s="1649"/>
      <c r="N95" s="1650"/>
      <c r="O95" s="1425"/>
      <c r="P95" s="1535"/>
    </row>
    <row r="96" spans="2:16" s="172" customFormat="1" ht="21.75" customHeight="1">
      <c r="B96" s="434" t="s">
        <v>532</v>
      </c>
      <c r="C96" s="2044" t="s">
        <v>1543</v>
      </c>
      <c r="D96" s="2044"/>
      <c r="E96" s="2044"/>
      <c r="F96" s="2060"/>
      <c r="G96" s="435" t="s">
        <v>1385</v>
      </c>
      <c r="H96" s="435" t="s">
        <v>1385</v>
      </c>
      <c r="I96" s="435" t="s">
        <v>1385</v>
      </c>
      <c r="J96" s="435" t="s">
        <v>1385</v>
      </c>
      <c r="K96" s="2251"/>
      <c r="L96" s="1651"/>
      <c r="M96" s="1651"/>
      <c r="N96" s="1652"/>
      <c r="O96" s="1425"/>
      <c r="P96" s="1535"/>
    </row>
    <row r="97" spans="2:16" s="172" customFormat="1" ht="42" customHeight="1">
      <c r="B97" s="438" t="s">
        <v>401</v>
      </c>
      <c r="C97" s="1638" t="s">
        <v>1544</v>
      </c>
      <c r="D97" s="1638"/>
      <c r="E97" s="1638"/>
      <c r="F97" s="1638"/>
      <c r="G97" s="1638"/>
      <c r="H97" s="1638"/>
      <c r="I97" s="1638"/>
      <c r="J97" s="1642"/>
      <c r="K97" s="2247"/>
      <c r="L97" s="2248"/>
      <c r="M97" s="2248"/>
      <c r="N97" s="2249"/>
      <c r="O97" s="1425"/>
      <c r="P97" s="1535"/>
    </row>
    <row r="98" spans="2:16" s="172" customFormat="1" ht="21" customHeight="1">
      <c r="B98" s="432" t="s">
        <v>530</v>
      </c>
      <c r="C98" s="2021" t="s">
        <v>1542</v>
      </c>
      <c r="D98" s="2021"/>
      <c r="E98" s="2021"/>
      <c r="F98" s="2022"/>
      <c r="G98" s="399" t="s">
        <v>1385</v>
      </c>
      <c r="H98" s="399" t="s">
        <v>1385</v>
      </c>
      <c r="I98" s="399" t="s">
        <v>1385</v>
      </c>
      <c r="J98" s="399" t="s">
        <v>1385</v>
      </c>
      <c r="K98" s="2250"/>
      <c r="L98" s="1649"/>
      <c r="M98" s="1649"/>
      <c r="N98" s="1650"/>
      <c r="O98" s="1425"/>
      <c r="P98" s="1535"/>
    </row>
    <row r="99" spans="2:16" s="172" customFormat="1" ht="20.25" customHeight="1">
      <c r="B99" s="434" t="s">
        <v>532</v>
      </c>
      <c r="C99" s="2044" t="s">
        <v>1543</v>
      </c>
      <c r="D99" s="2044"/>
      <c r="E99" s="2044"/>
      <c r="F99" s="2060"/>
      <c r="G99" s="435" t="s">
        <v>1385</v>
      </c>
      <c r="H99" s="435" t="s">
        <v>1385</v>
      </c>
      <c r="I99" s="435" t="s">
        <v>1385</v>
      </c>
      <c r="J99" s="435" t="s">
        <v>1385</v>
      </c>
      <c r="K99" s="2251"/>
      <c r="L99" s="1651"/>
      <c r="M99" s="1651"/>
      <c r="N99" s="1652"/>
      <c r="O99" s="1425"/>
      <c r="P99" s="1535"/>
    </row>
    <row r="100" spans="2:16" s="172" customFormat="1" ht="44.25" customHeight="1">
      <c r="B100" s="436" t="s">
        <v>535</v>
      </c>
      <c r="C100" s="1632" t="s">
        <v>1545</v>
      </c>
      <c r="D100" s="1632"/>
      <c r="E100" s="1632"/>
      <c r="F100" s="1632"/>
      <c r="G100" s="1632"/>
      <c r="H100" s="1632"/>
      <c r="I100" s="1632"/>
      <c r="J100" s="1633"/>
      <c r="K100" s="2247"/>
      <c r="L100" s="2248"/>
      <c r="M100" s="2248"/>
      <c r="N100" s="2249"/>
      <c r="O100" s="1425"/>
      <c r="P100" s="1535"/>
    </row>
    <row r="101" spans="2:16" s="172" customFormat="1" ht="21.75" customHeight="1">
      <c r="B101" s="432" t="s">
        <v>530</v>
      </c>
      <c r="C101" s="2021" t="s">
        <v>1542</v>
      </c>
      <c r="D101" s="2021"/>
      <c r="E101" s="2021"/>
      <c r="F101" s="2022"/>
      <c r="G101" s="399" t="s">
        <v>1385</v>
      </c>
      <c r="H101" s="399" t="s">
        <v>1385</v>
      </c>
      <c r="I101" s="399" t="s">
        <v>1385</v>
      </c>
      <c r="J101" s="399" t="s">
        <v>1385</v>
      </c>
      <c r="K101" s="2250"/>
      <c r="L101" s="1649"/>
      <c r="M101" s="1649"/>
      <c r="N101" s="1650"/>
      <c r="O101" s="1425"/>
      <c r="P101" s="1535"/>
    </row>
    <row r="102" spans="2:16" s="172" customFormat="1" ht="21" customHeight="1">
      <c r="B102" s="434" t="s">
        <v>532</v>
      </c>
      <c r="C102" s="2044" t="s">
        <v>1543</v>
      </c>
      <c r="D102" s="2044"/>
      <c r="E102" s="2044"/>
      <c r="F102" s="2060"/>
      <c r="G102" s="435" t="s">
        <v>1385</v>
      </c>
      <c r="H102" s="435" t="s">
        <v>1385</v>
      </c>
      <c r="I102" s="435" t="s">
        <v>1385</v>
      </c>
      <c r="J102" s="435" t="s">
        <v>1385</v>
      </c>
      <c r="K102" s="2251"/>
      <c r="L102" s="1651"/>
      <c r="M102" s="1651"/>
      <c r="N102" s="1652"/>
      <c r="O102" s="1425"/>
      <c r="P102" s="1535"/>
    </row>
    <row r="103" spans="2:16" s="172" customFormat="1" ht="38.25" customHeight="1">
      <c r="B103" s="436" t="s">
        <v>537</v>
      </c>
      <c r="C103" s="1632" t="s">
        <v>1546</v>
      </c>
      <c r="D103" s="1632"/>
      <c r="E103" s="1632"/>
      <c r="F103" s="1632"/>
      <c r="G103" s="1632"/>
      <c r="H103" s="1632"/>
      <c r="I103" s="1632"/>
      <c r="J103" s="1633"/>
      <c r="K103" s="2247"/>
      <c r="L103" s="2248"/>
      <c r="M103" s="2248"/>
      <c r="N103" s="2249"/>
      <c r="O103" s="1425"/>
      <c r="P103" s="1535"/>
    </row>
    <row r="104" spans="2:16" s="172" customFormat="1" ht="21" customHeight="1">
      <c r="B104" s="432" t="s">
        <v>530</v>
      </c>
      <c r="C104" s="2021" t="s">
        <v>1542</v>
      </c>
      <c r="D104" s="2021"/>
      <c r="E104" s="2021"/>
      <c r="F104" s="2022"/>
      <c r="G104" s="399" t="s">
        <v>1385</v>
      </c>
      <c r="H104" s="399" t="s">
        <v>1385</v>
      </c>
      <c r="I104" s="399" t="s">
        <v>1385</v>
      </c>
      <c r="J104" s="399" t="s">
        <v>1385</v>
      </c>
      <c r="K104" s="2250"/>
      <c r="L104" s="1649"/>
      <c r="M104" s="1649"/>
      <c r="N104" s="1650"/>
      <c r="O104" s="1425"/>
      <c r="P104" s="1535"/>
    </row>
    <row r="105" spans="2:16" s="172" customFormat="1" ht="21" customHeight="1">
      <c r="B105" s="434" t="s">
        <v>532</v>
      </c>
      <c r="C105" s="2044" t="s">
        <v>1543</v>
      </c>
      <c r="D105" s="2044"/>
      <c r="E105" s="2044"/>
      <c r="F105" s="2060"/>
      <c r="G105" s="435" t="s">
        <v>1385</v>
      </c>
      <c r="H105" s="435" t="s">
        <v>1385</v>
      </c>
      <c r="I105" s="435" t="s">
        <v>1385</v>
      </c>
      <c r="J105" s="435" t="s">
        <v>1385</v>
      </c>
      <c r="K105" s="2251"/>
      <c r="L105" s="1651"/>
      <c r="M105" s="1651"/>
      <c r="N105" s="1652"/>
      <c r="O105" s="1425"/>
      <c r="P105" s="1535"/>
    </row>
    <row r="106" spans="2:16" s="172" customFormat="1" ht="30.75" customHeight="1">
      <c r="B106" s="436" t="s">
        <v>539</v>
      </c>
      <c r="C106" s="1632" t="s">
        <v>1547</v>
      </c>
      <c r="D106" s="1632"/>
      <c r="E106" s="1632"/>
      <c r="F106" s="1632"/>
      <c r="G106" s="1632"/>
      <c r="H106" s="1632"/>
      <c r="I106" s="1632"/>
      <c r="J106" s="1633"/>
      <c r="K106" s="2247"/>
      <c r="L106" s="2248"/>
      <c r="M106" s="2248"/>
      <c r="N106" s="2249"/>
      <c r="O106" s="1425"/>
      <c r="P106" s="1535"/>
    </row>
    <row r="107" spans="2:16" s="172" customFormat="1" ht="20.25" customHeight="1">
      <c r="B107" s="432" t="s">
        <v>530</v>
      </c>
      <c r="C107" s="2021" t="s">
        <v>1542</v>
      </c>
      <c r="D107" s="2021"/>
      <c r="E107" s="2021"/>
      <c r="F107" s="2022"/>
      <c r="G107" s="399" t="s">
        <v>1385</v>
      </c>
      <c r="H107" s="399" t="s">
        <v>1385</v>
      </c>
      <c r="I107" s="399" t="s">
        <v>1385</v>
      </c>
      <c r="J107" s="399" t="s">
        <v>1385</v>
      </c>
      <c r="K107" s="2250"/>
      <c r="L107" s="1649"/>
      <c r="M107" s="1649"/>
      <c r="N107" s="1650"/>
      <c r="O107" s="1425"/>
      <c r="P107" s="1535"/>
    </row>
    <row r="108" spans="2:16" s="172" customFormat="1" ht="21" customHeight="1">
      <c r="B108" s="434" t="s">
        <v>532</v>
      </c>
      <c r="C108" s="2044" t="s">
        <v>1543</v>
      </c>
      <c r="D108" s="2044"/>
      <c r="E108" s="2044"/>
      <c r="F108" s="2060"/>
      <c r="G108" s="490" t="s">
        <v>1385</v>
      </c>
      <c r="H108" s="490" t="s">
        <v>1385</v>
      </c>
      <c r="I108" s="490" t="s">
        <v>1385</v>
      </c>
      <c r="J108" s="490" t="s">
        <v>1385</v>
      </c>
      <c r="K108" s="2251"/>
      <c r="L108" s="1651"/>
      <c r="M108" s="1651"/>
      <c r="N108" s="1652"/>
      <c r="O108" s="1425"/>
      <c r="P108" s="1535"/>
    </row>
    <row r="109" spans="2:16" s="172" customFormat="1" ht="24.75" customHeight="1">
      <c r="B109" s="436" t="s">
        <v>410</v>
      </c>
      <c r="C109" s="2255" t="s">
        <v>1548</v>
      </c>
      <c r="D109" s="1632"/>
      <c r="E109" s="1632"/>
      <c r="F109" s="1632"/>
      <c r="G109" s="1632"/>
      <c r="H109" s="1632"/>
      <c r="I109" s="1632"/>
      <c r="J109" s="1633"/>
      <c r="K109" s="2247"/>
      <c r="L109" s="2248"/>
      <c r="M109" s="2248"/>
      <c r="N109" s="2249"/>
      <c r="O109" s="1425"/>
      <c r="P109" s="1535"/>
    </row>
    <row r="110" spans="2:16" s="172" customFormat="1" ht="21.75" customHeight="1">
      <c r="B110" s="432" t="s">
        <v>530</v>
      </c>
      <c r="C110" s="2021" t="s">
        <v>1542</v>
      </c>
      <c r="D110" s="2021"/>
      <c r="E110" s="2021"/>
      <c r="F110" s="2022"/>
      <c r="G110" s="399" t="s">
        <v>1385</v>
      </c>
      <c r="H110" s="399" t="s">
        <v>1385</v>
      </c>
      <c r="I110" s="399" t="s">
        <v>1385</v>
      </c>
      <c r="J110" s="399" t="s">
        <v>1385</v>
      </c>
      <c r="K110" s="2250"/>
      <c r="L110" s="1649"/>
      <c r="M110" s="1649"/>
      <c r="N110" s="1650"/>
      <c r="O110" s="1425"/>
      <c r="P110" s="1535"/>
    </row>
    <row r="111" spans="2:16" s="172" customFormat="1" ht="21.75" customHeight="1">
      <c r="B111" s="434" t="s">
        <v>532</v>
      </c>
      <c r="C111" s="2044" t="s">
        <v>1543</v>
      </c>
      <c r="D111" s="2044"/>
      <c r="E111" s="2044"/>
      <c r="F111" s="2060"/>
      <c r="G111" s="490" t="s">
        <v>1385</v>
      </c>
      <c r="H111" s="490" t="s">
        <v>1385</v>
      </c>
      <c r="I111" s="490" t="s">
        <v>1385</v>
      </c>
      <c r="J111" s="490" t="s">
        <v>1385</v>
      </c>
      <c r="K111" s="2251"/>
      <c r="L111" s="1651"/>
      <c r="M111" s="1651"/>
      <c r="N111" s="1652"/>
      <c r="O111" s="1425"/>
      <c r="P111" s="1535"/>
    </row>
    <row r="112" spans="2:16" s="172" customFormat="1" ht="24.75" customHeight="1">
      <c r="B112" s="438" t="s">
        <v>413</v>
      </c>
      <c r="C112" s="1645" t="s">
        <v>1549</v>
      </c>
      <c r="D112" s="1638"/>
      <c r="E112" s="1638"/>
      <c r="F112" s="1638"/>
      <c r="G112" s="1638"/>
      <c r="H112" s="1638"/>
      <c r="I112" s="1638"/>
      <c r="J112" s="1642"/>
      <c r="K112" s="2247"/>
      <c r="L112" s="2248"/>
      <c r="M112" s="2248"/>
      <c r="N112" s="2249"/>
      <c r="O112" s="1425"/>
      <c r="P112" s="1535"/>
    </row>
    <row r="113" spans="2:16" s="172" customFormat="1" ht="21.75" customHeight="1">
      <c r="B113" s="432" t="s">
        <v>530</v>
      </c>
      <c r="C113" s="2021" t="s">
        <v>1542</v>
      </c>
      <c r="D113" s="2021"/>
      <c r="E113" s="2021"/>
      <c r="F113" s="2022"/>
      <c r="G113" s="399" t="s">
        <v>1385</v>
      </c>
      <c r="H113" s="399" t="s">
        <v>1385</v>
      </c>
      <c r="I113" s="399" t="s">
        <v>1385</v>
      </c>
      <c r="J113" s="399" t="s">
        <v>1385</v>
      </c>
      <c r="K113" s="2250"/>
      <c r="L113" s="1649"/>
      <c r="M113" s="1649"/>
      <c r="N113" s="1650"/>
      <c r="O113" s="1425"/>
      <c r="P113" s="1535"/>
    </row>
    <row r="114" spans="2:16" s="172" customFormat="1" ht="21.75" customHeight="1">
      <c r="B114" s="434" t="s">
        <v>532</v>
      </c>
      <c r="C114" s="2044" t="s">
        <v>1543</v>
      </c>
      <c r="D114" s="2044"/>
      <c r="E114" s="2044"/>
      <c r="F114" s="2060"/>
      <c r="G114" s="490" t="s">
        <v>1385</v>
      </c>
      <c r="H114" s="490" t="s">
        <v>1385</v>
      </c>
      <c r="I114" s="490" t="s">
        <v>1385</v>
      </c>
      <c r="J114" s="490" t="s">
        <v>1385</v>
      </c>
      <c r="K114" s="2251"/>
      <c r="L114" s="1651"/>
      <c r="M114" s="1651"/>
      <c r="N114" s="1652"/>
      <c r="O114" s="1425"/>
      <c r="P114" s="1535"/>
    </row>
    <row r="115" spans="2:16" s="172" customFormat="1" ht="24" customHeight="1">
      <c r="B115" s="436" t="s">
        <v>416</v>
      </c>
      <c r="C115" s="1632" t="s">
        <v>1550</v>
      </c>
      <c r="D115" s="1632"/>
      <c r="E115" s="1632"/>
      <c r="F115" s="1632"/>
      <c r="G115" s="1632"/>
      <c r="H115" s="1632"/>
      <c r="I115" s="1632"/>
      <c r="J115" s="1633"/>
      <c r="K115" s="2247"/>
      <c r="L115" s="2248"/>
      <c r="M115" s="2248"/>
      <c r="N115" s="2249"/>
      <c r="O115" s="1425"/>
      <c r="P115" s="1535"/>
    </row>
    <row r="116" spans="2:16" s="172" customFormat="1" ht="24" customHeight="1">
      <c r="B116" s="432" t="s">
        <v>530</v>
      </c>
      <c r="C116" s="2021" t="s">
        <v>1542</v>
      </c>
      <c r="D116" s="2021"/>
      <c r="E116" s="2021"/>
      <c r="F116" s="2022"/>
      <c r="G116" s="399" t="s">
        <v>1385</v>
      </c>
      <c r="H116" s="399" t="s">
        <v>1385</v>
      </c>
      <c r="I116" s="399" t="s">
        <v>1385</v>
      </c>
      <c r="J116" s="399" t="s">
        <v>1385</v>
      </c>
      <c r="K116" s="2250"/>
      <c r="L116" s="1649"/>
      <c r="M116" s="1649"/>
      <c r="N116" s="1650"/>
      <c r="O116" s="1425"/>
      <c r="P116" s="1535"/>
    </row>
    <row r="117" spans="2:16" s="172" customFormat="1" ht="24" customHeight="1">
      <c r="B117" s="434" t="s">
        <v>532</v>
      </c>
      <c r="C117" s="2044" t="s">
        <v>1551</v>
      </c>
      <c r="D117" s="2044"/>
      <c r="E117" s="2044"/>
      <c r="F117" s="2060"/>
      <c r="G117" s="490" t="s">
        <v>1385</v>
      </c>
      <c r="H117" s="490" t="s">
        <v>1385</v>
      </c>
      <c r="I117" s="490" t="s">
        <v>1385</v>
      </c>
      <c r="J117" s="490" t="s">
        <v>1385</v>
      </c>
      <c r="K117" s="2251"/>
      <c r="L117" s="1651"/>
      <c r="M117" s="1651"/>
      <c r="N117" s="1652"/>
      <c r="O117" s="1425"/>
      <c r="P117" s="1535"/>
    </row>
    <row r="118" spans="2:16" s="172" customFormat="1" ht="24" customHeight="1">
      <c r="B118" s="436" t="s">
        <v>418</v>
      </c>
      <c r="C118" s="1632" t="s">
        <v>1552</v>
      </c>
      <c r="D118" s="1632"/>
      <c r="E118" s="1632"/>
      <c r="F118" s="1632"/>
      <c r="G118" s="1632"/>
      <c r="H118" s="1632"/>
      <c r="I118" s="1632"/>
      <c r="J118" s="1633"/>
      <c r="K118" s="2247" t="s">
        <v>1553</v>
      </c>
      <c r="L118" s="2248"/>
      <c r="M118" s="2248"/>
      <c r="N118" s="2249"/>
      <c r="O118" s="1425"/>
      <c r="P118" s="1535"/>
    </row>
    <row r="119" spans="2:16" s="172" customFormat="1" ht="24" customHeight="1">
      <c r="B119" s="432" t="s">
        <v>530</v>
      </c>
      <c r="C119" s="2021" t="s">
        <v>1542</v>
      </c>
      <c r="D119" s="2021"/>
      <c r="E119" s="2021"/>
      <c r="F119" s="2022"/>
      <c r="G119" s="399" t="s">
        <v>1385</v>
      </c>
      <c r="H119" s="399" t="s">
        <v>1385</v>
      </c>
      <c r="I119" s="399" t="s">
        <v>1520</v>
      </c>
      <c r="J119" s="399" t="s">
        <v>1520</v>
      </c>
      <c r="K119" s="2250"/>
      <c r="L119" s="1649"/>
      <c r="M119" s="1649"/>
      <c r="N119" s="1650"/>
      <c r="O119" s="1425"/>
      <c r="P119" s="1535"/>
    </row>
    <row r="120" spans="2:16" s="172" customFormat="1" ht="24" customHeight="1">
      <c r="B120" s="434" t="s">
        <v>532</v>
      </c>
      <c r="C120" s="2044" t="s">
        <v>1543</v>
      </c>
      <c r="D120" s="2044"/>
      <c r="E120" s="2044"/>
      <c r="F120" s="2060"/>
      <c r="G120" s="490" t="s">
        <v>1520</v>
      </c>
      <c r="H120" s="490" t="s">
        <v>1520</v>
      </c>
      <c r="I120" s="490" t="s">
        <v>1520</v>
      </c>
      <c r="J120" s="490" t="s">
        <v>1520</v>
      </c>
      <c r="K120" s="2251"/>
      <c r="L120" s="1651"/>
      <c r="M120" s="1651"/>
      <c r="N120" s="1652"/>
      <c r="O120" s="1425"/>
      <c r="P120" s="1535"/>
    </row>
    <row r="121" spans="2:16" s="172" customFormat="1" ht="24" customHeight="1">
      <c r="B121" s="436" t="s">
        <v>544</v>
      </c>
      <c r="C121" s="1632" t="s">
        <v>1554</v>
      </c>
      <c r="D121" s="1632"/>
      <c r="E121" s="1632"/>
      <c r="F121" s="1632"/>
      <c r="G121" s="1632"/>
      <c r="H121" s="1632"/>
      <c r="I121" s="1632"/>
      <c r="J121" s="1633"/>
      <c r="K121" s="2247"/>
      <c r="L121" s="2248"/>
      <c r="M121" s="2248"/>
      <c r="N121" s="2249"/>
      <c r="O121" s="1425"/>
      <c r="P121" s="1535"/>
    </row>
    <row r="122" spans="2:16" s="172" customFormat="1" ht="20.25" customHeight="1">
      <c r="B122" s="432" t="s">
        <v>530</v>
      </c>
      <c r="C122" s="2021" t="s">
        <v>1542</v>
      </c>
      <c r="D122" s="2021"/>
      <c r="E122" s="2021"/>
      <c r="F122" s="2022"/>
      <c r="G122" s="399" t="s">
        <v>1385</v>
      </c>
      <c r="H122" s="399" t="s">
        <v>1385</v>
      </c>
      <c r="I122" s="399" t="s">
        <v>1520</v>
      </c>
      <c r="J122" s="399" t="s">
        <v>1520</v>
      </c>
      <c r="K122" s="2250"/>
      <c r="L122" s="1649"/>
      <c r="M122" s="1649"/>
      <c r="N122" s="1650"/>
      <c r="O122" s="1425"/>
      <c r="P122" s="1535"/>
    </row>
    <row r="123" spans="2:16" s="172" customFormat="1" ht="21" customHeight="1">
      <c r="B123" s="434" t="s">
        <v>532</v>
      </c>
      <c r="C123" s="2044" t="s">
        <v>1543</v>
      </c>
      <c r="D123" s="2044"/>
      <c r="E123" s="2044"/>
      <c r="F123" s="2060"/>
      <c r="G123" s="490" t="s">
        <v>1482</v>
      </c>
      <c r="H123" s="490" t="s">
        <v>1482</v>
      </c>
      <c r="I123" s="490" t="s">
        <v>1482</v>
      </c>
      <c r="J123" s="490" t="s">
        <v>1482</v>
      </c>
      <c r="K123" s="2251"/>
      <c r="L123" s="1651"/>
      <c r="M123" s="1651"/>
      <c r="N123" s="1652"/>
      <c r="O123" s="1425"/>
      <c r="P123" s="1535"/>
    </row>
    <row r="124" spans="2:16" s="172" customFormat="1" ht="21" customHeight="1">
      <c r="B124" s="436" t="s">
        <v>546</v>
      </c>
      <c r="C124" s="1632" t="s">
        <v>1555</v>
      </c>
      <c r="D124" s="1632"/>
      <c r="E124" s="1632"/>
      <c r="F124" s="1632"/>
      <c r="G124" s="1632"/>
      <c r="H124" s="1632"/>
      <c r="I124" s="1632"/>
      <c r="J124" s="1633"/>
      <c r="K124" s="2247"/>
      <c r="L124" s="2248"/>
      <c r="M124" s="2248"/>
      <c r="N124" s="2249"/>
      <c r="O124" s="1425"/>
      <c r="P124" s="1535"/>
    </row>
    <row r="125" spans="2:16" s="172" customFormat="1" ht="21" customHeight="1">
      <c r="B125" s="432" t="s">
        <v>530</v>
      </c>
      <c r="C125" s="2021" t="s">
        <v>1542</v>
      </c>
      <c r="D125" s="2021"/>
      <c r="E125" s="2021"/>
      <c r="F125" s="2022"/>
      <c r="G125" s="399" t="s">
        <v>1482</v>
      </c>
      <c r="H125" s="399" t="s">
        <v>1482</v>
      </c>
      <c r="I125" s="399" t="s">
        <v>1482</v>
      </c>
      <c r="J125" s="399" t="s">
        <v>1482</v>
      </c>
      <c r="K125" s="2250"/>
      <c r="L125" s="1649"/>
      <c r="M125" s="1649"/>
      <c r="N125" s="1650"/>
      <c r="O125" s="1425"/>
      <c r="P125" s="1535"/>
    </row>
    <row r="126" spans="2:16" s="172" customFormat="1" ht="21" customHeight="1">
      <c r="B126" s="434" t="s">
        <v>532</v>
      </c>
      <c r="C126" s="2044" t="s">
        <v>1543</v>
      </c>
      <c r="D126" s="2044"/>
      <c r="E126" s="2044"/>
      <c r="F126" s="2060"/>
      <c r="G126" s="490" t="s">
        <v>1520</v>
      </c>
      <c r="H126" s="490" t="s">
        <v>1520</v>
      </c>
      <c r="I126" s="490" t="s">
        <v>1520</v>
      </c>
      <c r="J126" s="490" t="s">
        <v>1520</v>
      </c>
      <c r="K126" s="2251"/>
      <c r="L126" s="1651"/>
      <c r="M126" s="1651"/>
      <c r="N126" s="1652"/>
      <c r="O126" s="1425"/>
      <c r="P126" s="1535"/>
    </row>
    <row r="127" spans="2:16" s="172" customFormat="1" ht="21" customHeight="1">
      <c r="B127" s="436" t="s">
        <v>548</v>
      </c>
      <c r="C127" s="1632" t="s">
        <v>1556</v>
      </c>
      <c r="D127" s="1632"/>
      <c r="E127" s="1632"/>
      <c r="F127" s="1632"/>
      <c r="G127" s="1632"/>
      <c r="H127" s="1632"/>
      <c r="I127" s="1632"/>
      <c r="J127" s="1633"/>
      <c r="K127" s="2247"/>
      <c r="L127" s="2248"/>
      <c r="M127" s="2248"/>
      <c r="N127" s="2249"/>
      <c r="O127" s="1425"/>
      <c r="P127" s="1535"/>
    </row>
    <row r="128" spans="2:16" s="172" customFormat="1" ht="21.75" customHeight="1">
      <c r="B128" s="432" t="s">
        <v>530</v>
      </c>
      <c r="C128" s="2021" t="s">
        <v>1542</v>
      </c>
      <c r="D128" s="2021"/>
      <c r="E128" s="2021"/>
      <c r="F128" s="2022"/>
      <c r="G128" s="399" t="s">
        <v>1482</v>
      </c>
      <c r="H128" s="399" t="s">
        <v>1482</v>
      </c>
      <c r="I128" s="399" t="s">
        <v>1482</v>
      </c>
      <c r="J128" s="399" t="s">
        <v>1482</v>
      </c>
      <c r="K128" s="2250"/>
      <c r="L128" s="1649"/>
      <c r="M128" s="1649"/>
      <c r="N128" s="1650"/>
      <c r="O128" s="1425"/>
      <c r="P128" s="1535"/>
    </row>
    <row r="129" spans="2:16" s="172" customFormat="1" ht="21.75" customHeight="1">
      <c r="B129" s="434" t="s">
        <v>532</v>
      </c>
      <c r="C129" s="2044" t="s">
        <v>1543</v>
      </c>
      <c r="D129" s="2044"/>
      <c r="E129" s="2044"/>
      <c r="F129" s="2060"/>
      <c r="G129" s="490" t="s">
        <v>1520</v>
      </c>
      <c r="H129" s="490" t="s">
        <v>1520</v>
      </c>
      <c r="I129" s="490" t="s">
        <v>1520</v>
      </c>
      <c r="J129" s="490" t="s">
        <v>1520</v>
      </c>
      <c r="K129" s="2251"/>
      <c r="L129" s="1651"/>
      <c r="M129" s="1651"/>
      <c r="N129" s="1652"/>
      <c r="O129" s="1425"/>
      <c r="P129" s="1535"/>
    </row>
    <row r="130" spans="2:16" s="172" customFormat="1" ht="21" customHeight="1">
      <c r="B130" s="436" t="s">
        <v>550</v>
      </c>
      <c r="C130" s="1632" t="s">
        <v>1557</v>
      </c>
      <c r="D130" s="1632"/>
      <c r="E130" s="1632"/>
      <c r="F130" s="1632"/>
      <c r="G130" s="1632"/>
      <c r="H130" s="1632"/>
      <c r="I130" s="1632"/>
      <c r="J130" s="1633"/>
      <c r="K130" s="2247"/>
      <c r="L130" s="2248"/>
      <c r="M130" s="2248"/>
      <c r="N130" s="2249"/>
      <c r="O130" s="1425"/>
      <c r="P130" s="1535"/>
    </row>
    <row r="131" spans="2:16" s="172" customFormat="1" ht="21" customHeight="1">
      <c r="B131" s="432" t="s">
        <v>530</v>
      </c>
      <c r="C131" s="2021" t="s">
        <v>1542</v>
      </c>
      <c r="D131" s="2021"/>
      <c r="E131" s="2021"/>
      <c r="F131" s="2022"/>
      <c r="G131" s="399" t="s">
        <v>1385</v>
      </c>
      <c r="H131" s="399" t="s">
        <v>1385</v>
      </c>
      <c r="I131" s="399" t="s">
        <v>1385</v>
      </c>
      <c r="J131" s="399" t="s">
        <v>1385</v>
      </c>
      <c r="K131" s="2250"/>
      <c r="L131" s="1649"/>
      <c r="M131" s="1649"/>
      <c r="N131" s="1650"/>
      <c r="O131" s="1425"/>
      <c r="P131" s="1535"/>
    </row>
    <row r="132" spans="2:16" s="172" customFormat="1" ht="21" customHeight="1">
      <c r="B132" s="434" t="s">
        <v>532</v>
      </c>
      <c r="C132" s="2044" t="s">
        <v>1543</v>
      </c>
      <c r="D132" s="2044"/>
      <c r="E132" s="2044"/>
      <c r="F132" s="2060"/>
      <c r="G132" s="490" t="s">
        <v>1385</v>
      </c>
      <c r="H132" s="490" t="s">
        <v>1385</v>
      </c>
      <c r="I132" s="490" t="s">
        <v>1385</v>
      </c>
      <c r="J132" s="490" t="s">
        <v>1385</v>
      </c>
      <c r="K132" s="2251"/>
      <c r="L132" s="1651"/>
      <c r="M132" s="1651"/>
      <c r="N132" s="1652"/>
      <c r="O132" s="1425"/>
      <c r="P132" s="1535"/>
    </row>
    <row r="133" spans="2:16" s="172" customFormat="1" ht="32.25" customHeight="1">
      <c r="B133" s="439" t="s">
        <v>552</v>
      </c>
      <c r="C133" s="1607" t="s">
        <v>1558</v>
      </c>
      <c r="D133" s="1607"/>
      <c r="E133" s="1607"/>
      <c r="F133" s="1607"/>
      <c r="G133" s="1607"/>
      <c r="H133" s="1607"/>
      <c r="I133" s="1607"/>
      <c r="J133" s="1607"/>
      <c r="K133" s="1607"/>
      <c r="L133" s="1607"/>
      <c r="M133" s="1607"/>
      <c r="N133" s="2252"/>
      <c r="O133" s="1425"/>
      <c r="P133" s="1535"/>
    </row>
    <row r="134" spans="2:16" s="172" customFormat="1" ht="27.75" customHeight="1">
      <c r="B134" s="317" t="s">
        <v>418</v>
      </c>
      <c r="C134" s="2253" t="s">
        <v>1559</v>
      </c>
      <c r="D134" s="2253"/>
      <c r="E134" s="1814"/>
      <c r="F134" s="1815"/>
      <c r="G134" s="1815"/>
      <c r="H134" s="1815"/>
      <c r="I134" s="1815"/>
      <c r="J134" s="2254"/>
      <c r="K134" s="1763"/>
      <c r="L134" s="1764"/>
      <c r="M134" s="1764"/>
      <c r="N134" s="2221"/>
      <c r="O134" s="1425"/>
      <c r="P134" s="1535"/>
    </row>
    <row r="135" spans="2:16" s="172" customFormat="1" ht="27.75" customHeight="1">
      <c r="B135" s="432" t="s">
        <v>530</v>
      </c>
      <c r="C135" s="2021" t="s">
        <v>1542</v>
      </c>
      <c r="D135" s="2021"/>
      <c r="E135" s="2021"/>
      <c r="F135" s="2021"/>
      <c r="G135" s="437"/>
      <c r="H135" s="257"/>
      <c r="I135" s="437"/>
      <c r="J135" s="324"/>
      <c r="K135" s="1785"/>
      <c r="L135" s="1786"/>
      <c r="M135" s="1786"/>
      <c r="N135" s="2222"/>
      <c r="O135" s="1425"/>
      <c r="P135" s="1535"/>
    </row>
    <row r="136" spans="2:16" s="172" customFormat="1" ht="27.75" customHeight="1">
      <c r="B136" s="432" t="s">
        <v>532</v>
      </c>
      <c r="C136" s="2021" t="s">
        <v>1543</v>
      </c>
      <c r="D136" s="2021"/>
      <c r="E136" s="2021"/>
      <c r="F136" s="2021"/>
      <c r="G136" s="399"/>
      <c r="H136" s="257"/>
      <c r="I136" s="399"/>
      <c r="J136" s="324"/>
      <c r="K136" s="1787"/>
      <c r="L136" s="1788"/>
      <c r="M136" s="1788"/>
      <c r="N136" s="2223"/>
      <c r="O136" s="1425"/>
      <c r="P136" s="1535"/>
    </row>
    <row r="137" spans="2:16" s="172" customFormat="1" ht="39.75" customHeight="1">
      <c r="B137" s="298" t="s">
        <v>555</v>
      </c>
      <c r="C137" s="1445" t="s">
        <v>1560</v>
      </c>
      <c r="D137" s="1445"/>
      <c r="E137" s="1445"/>
      <c r="F137" s="1817"/>
      <c r="G137" s="2242"/>
      <c r="H137" s="2243"/>
      <c r="I137" s="2244"/>
      <c r="J137" s="2243"/>
      <c r="K137" s="2243"/>
      <c r="L137" s="2243"/>
      <c r="M137" s="2243"/>
      <c r="N137" s="2245"/>
      <c r="O137" s="1444"/>
      <c r="P137" s="2075"/>
    </row>
    <row r="138" spans="2:16" s="172" customFormat="1" ht="25.5" customHeight="1">
      <c r="B138" s="1656" t="s">
        <v>1561</v>
      </c>
      <c r="C138" s="1657"/>
      <c r="D138" s="1657"/>
      <c r="E138" s="1657"/>
      <c r="F138" s="1657"/>
      <c r="G138" s="1657"/>
      <c r="H138" s="1657"/>
      <c r="I138" s="1657"/>
      <c r="J138" s="1657"/>
      <c r="K138" s="1657"/>
      <c r="L138" s="1657"/>
      <c r="M138" s="1657"/>
      <c r="N138" s="1657"/>
      <c r="O138" s="1657"/>
      <c r="P138" s="1659"/>
    </row>
    <row r="139" spans="2:16" s="172" customFormat="1" ht="90" customHeight="1">
      <c r="B139" s="253" t="s">
        <v>557</v>
      </c>
      <c r="C139" s="1660" t="s">
        <v>1562</v>
      </c>
      <c r="D139" s="1660"/>
      <c r="E139" s="1660"/>
      <c r="F139" s="1743"/>
      <c r="G139" s="209" t="s">
        <v>1385</v>
      </c>
      <c r="H139" s="2246" t="s">
        <v>1563</v>
      </c>
      <c r="I139" s="1743"/>
      <c r="J139" s="1663" t="s">
        <v>1564</v>
      </c>
      <c r="K139" s="1664"/>
      <c r="L139" s="1664"/>
      <c r="M139" s="1664"/>
      <c r="N139" s="1665"/>
      <c r="O139" s="318" t="s">
        <v>1565</v>
      </c>
      <c r="P139" s="199"/>
    </row>
    <row r="140" spans="2:16" s="172" customFormat="1" ht="15.75" customHeight="1">
      <c r="B140" s="1686" t="s">
        <v>1566</v>
      </c>
      <c r="C140" s="1687"/>
      <c r="D140" s="1687"/>
      <c r="E140" s="1687"/>
      <c r="F140" s="1687"/>
      <c r="G140" s="1687"/>
      <c r="H140" s="1687"/>
      <c r="I140" s="1687"/>
      <c r="J140" s="1687"/>
      <c r="K140" s="1687"/>
      <c r="L140" s="1687"/>
      <c r="M140" s="1687"/>
      <c r="N140" s="1687"/>
      <c r="O140" s="1687"/>
      <c r="P140" s="1688"/>
    </row>
    <row r="141" spans="2:16" s="172" customFormat="1" ht="54" customHeight="1">
      <c r="B141" s="198" t="s">
        <v>561</v>
      </c>
      <c r="C141" s="1414" t="s">
        <v>1567</v>
      </c>
      <c r="D141" s="1414"/>
      <c r="E141" s="1414"/>
      <c r="F141" s="1414"/>
      <c r="G141" s="1415"/>
      <c r="H141" s="1574" t="s">
        <v>1568</v>
      </c>
      <c r="I141" s="1685"/>
      <c r="J141" s="1685"/>
      <c r="K141" s="1689" t="s">
        <v>1449</v>
      </c>
      <c r="L141" s="1563" t="s">
        <v>1569</v>
      </c>
      <c r="M141" s="1655"/>
      <c r="N141" s="1923"/>
      <c r="O141" s="1534"/>
      <c r="P141" s="1534"/>
    </row>
    <row r="142" spans="2:16" s="172" customFormat="1" ht="19.5" customHeight="1">
      <c r="B142" s="198" t="s">
        <v>401</v>
      </c>
      <c r="C142" s="1414" t="s">
        <v>1570</v>
      </c>
      <c r="D142" s="1414"/>
      <c r="E142" s="1414"/>
      <c r="F142" s="1414"/>
      <c r="G142" s="1415"/>
      <c r="H142" s="1574" t="s">
        <v>1571</v>
      </c>
      <c r="I142" s="1685"/>
      <c r="J142" s="1685"/>
      <c r="K142" s="1689"/>
      <c r="L142" s="1937"/>
      <c r="M142" s="1654"/>
      <c r="N142" s="2140"/>
      <c r="O142" s="1535"/>
      <c r="P142" s="1535"/>
    </row>
    <row r="143" spans="2:16" s="172" customFormat="1" ht="19.5" customHeight="1">
      <c r="B143" s="198" t="s">
        <v>403</v>
      </c>
      <c r="C143" s="1414" t="s">
        <v>1572</v>
      </c>
      <c r="D143" s="1414"/>
      <c r="E143" s="1414"/>
      <c r="F143" s="1414"/>
      <c r="G143" s="1415"/>
      <c r="H143" s="1574" t="s">
        <v>1385</v>
      </c>
      <c r="I143" s="1685"/>
      <c r="J143" s="1575"/>
      <c r="K143" s="1689"/>
      <c r="L143" s="1867"/>
      <c r="M143" s="1868"/>
      <c r="N143" s="2141"/>
      <c r="O143" s="1535"/>
      <c r="P143" s="1535"/>
    </row>
    <row r="144" spans="2:16" s="172" customFormat="1" ht="34.5" customHeight="1">
      <c r="B144" s="198" t="s">
        <v>405</v>
      </c>
      <c r="C144" s="1414" t="s">
        <v>1573</v>
      </c>
      <c r="D144" s="1414"/>
      <c r="E144" s="1414"/>
      <c r="F144" s="1414"/>
      <c r="G144" s="1415"/>
      <c r="H144" s="1574" t="s">
        <v>1574</v>
      </c>
      <c r="I144" s="1685"/>
      <c r="J144" s="1685"/>
      <c r="K144" s="1689"/>
      <c r="L144" s="1789"/>
      <c r="M144" s="1790"/>
      <c r="N144" s="2241"/>
      <c r="O144" s="1536"/>
      <c r="P144" s="1536"/>
    </row>
    <row r="145" spans="2:16" s="172" customFormat="1" ht="44.25" customHeight="1">
      <c r="B145" s="191" t="s">
        <v>566</v>
      </c>
      <c r="C145" s="1414" t="s">
        <v>1575</v>
      </c>
      <c r="D145" s="1414"/>
      <c r="E145" s="1414"/>
      <c r="F145" s="1414"/>
      <c r="G145" s="1415"/>
      <c r="H145" s="1574" t="s">
        <v>1385</v>
      </c>
      <c r="I145" s="1685"/>
      <c r="J145" s="1685"/>
      <c r="K145" s="1689"/>
      <c r="L145" s="1563"/>
      <c r="M145" s="1655"/>
      <c r="N145" s="1923"/>
      <c r="O145" s="1443" t="s">
        <v>1576</v>
      </c>
      <c r="P145" s="1443"/>
    </row>
    <row r="146" spans="2:16" s="172" customFormat="1" ht="57" customHeight="1">
      <c r="B146" s="198" t="s">
        <v>394</v>
      </c>
      <c r="C146" s="1414" t="s">
        <v>1577</v>
      </c>
      <c r="D146" s="1414"/>
      <c r="E146" s="1414"/>
      <c r="F146" s="1414"/>
      <c r="G146" s="1415"/>
      <c r="H146" s="1574" t="s">
        <v>1578</v>
      </c>
      <c r="I146" s="1685"/>
      <c r="J146" s="1685"/>
      <c r="K146" s="1689"/>
      <c r="L146" s="1867"/>
      <c r="M146" s="1868"/>
      <c r="N146" s="2141"/>
      <c r="O146" s="1426"/>
      <c r="P146" s="1426"/>
    </row>
    <row r="147" spans="2:16" s="172" customFormat="1" ht="69" customHeight="1">
      <c r="B147" s="191" t="s">
        <v>569</v>
      </c>
      <c r="C147" s="1414" t="s">
        <v>1579</v>
      </c>
      <c r="D147" s="1414"/>
      <c r="E147" s="1414"/>
      <c r="F147" s="1414"/>
      <c r="G147" s="1415"/>
      <c r="H147" s="1574" t="s">
        <v>1385</v>
      </c>
      <c r="I147" s="1685"/>
      <c r="J147" s="1685"/>
      <c r="K147" s="1689"/>
      <c r="L147" s="1763"/>
      <c r="M147" s="1764"/>
      <c r="N147" s="2221"/>
      <c r="O147" s="1443" t="s">
        <v>1576</v>
      </c>
      <c r="P147" s="1443"/>
    </row>
    <row r="148" spans="2:16" s="172" customFormat="1" ht="69.75" customHeight="1">
      <c r="B148" s="198" t="s">
        <v>394</v>
      </c>
      <c r="C148" s="1414" t="s">
        <v>1577</v>
      </c>
      <c r="D148" s="1414"/>
      <c r="E148" s="1414"/>
      <c r="F148" s="1414"/>
      <c r="G148" s="1415"/>
      <c r="H148" s="1574" t="s">
        <v>1568</v>
      </c>
      <c r="I148" s="1685"/>
      <c r="J148" s="1685"/>
      <c r="K148" s="1689"/>
      <c r="L148" s="1787"/>
      <c r="M148" s="1788"/>
      <c r="N148" s="2223"/>
      <c r="O148" s="1426"/>
      <c r="P148" s="1426"/>
    </row>
    <row r="149" spans="2:16" s="172" customFormat="1" ht="49.5" customHeight="1">
      <c r="B149" s="2105" t="s">
        <v>1580</v>
      </c>
      <c r="C149" s="1699"/>
      <c r="D149" s="1699"/>
      <c r="E149" s="1699"/>
      <c r="F149" s="1699"/>
      <c r="G149" s="1699"/>
      <c r="H149" s="1699"/>
      <c r="I149" s="1699"/>
      <c r="J149" s="1699"/>
      <c r="K149" s="1699"/>
      <c r="L149" s="1699"/>
      <c r="M149" s="1699"/>
      <c r="N149" s="1699"/>
      <c r="O149" s="1699"/>
      <c r="P149" s="2106"/>
    </row>
    <row r="150" spans="2:16" s="172" customFormat="1" ht="48" customHeight="1">
      <c r="B150" s="321" t="s">
        <v>572</v>
      </c>
      <c r="C150" s="1700" t="s">
        <v>1581</v>
      </c>
      <c r="D150" s="1700"/>
      <c r="E150" s="1700"/>
      <c r="F150" s="1701"/>
      <c r="G150" s="1702" t="s">
        <v>1582</v>
      </c>
      <c r="H150" s="1703"/>
      <c r="I150" s="1704"/>
      <c r="J150" s="1702" t="s">
        <v>1583</v>
      </c>
      <c r="K150" s="1703"/>
      <c r="L150" s="1704"/>
      <c r="M150" s="1705" t="s">
        <v>1458</v>
      </c>
      <c r="N150" s="1706"/>
      <c r="O150" s="1707" t="s">
        <v>1584</v>
      </c>
      <c r="P150" s="1707"/>
    </row>
    <row r="151" spans="2:16" s="172" customFormat="1" ht="83.25" customHeight="1">
      <c r="B151" s="198" t="s">
        <v>561</v>
      </c>
      <c r="C151" s="2021" t="s">
        <v>1585</v>
      </c>
      <c r="D151" s="2021"/>
      <c r="E151" s="2021"/>
      <c r="F151" s="2022"/>
      <c r="G151" s="1713" t="s">
        <v>1586</v>
      </c>
      <c r="H151" s="1714"/>
      <c r="I151" s="1715"/>
      <c r="J151" s="1713" t="s">
        <v>1587</v>
      </c>
      <c r="K151" s="1714"/>
      <c r="L151" s="1715"/>
      <c r="M151" s="1716"/>
      <c r="N151" s="1717"/>
      <c r="O151" s="1627"/>
      <c r="P151" s="1627"/>
    </row>
    <row r="152" spans="2:16" s="172" customFormat="1" ht="42" customHeight="1">
      <c r="B152" s="198" t="s">
        <v>401</v>
      </c>
      <c r="C152" s="2021" t="s">
        <v>1588</v>
      </c>
      <c r="D152" s="2021"/>
      <c r="E152" s="2021"/>
      <c r="F152" s="2022"/>
      <c r="G152" s="1713" t="s">
        <v>1586</v>
      </c>
      <c r="H152" s="1714"/>
      <c r="I152" s="1715"/>
      <c r="J152" s="1713" t="s">
        <v>1587</v>
      </c>
      <c r="K152" s="1714"/>
      <c r="L152" s="1715"/>
      <c r="M152" s="1716"/>
      <c r="N152" s="1717"/>
      <c r="O152" s="1627"/>
      <c r="P152" s="1627"/>
    </row>
    <row r="153" spans="2:16" s="172" customFormat="1" ht="31.5" customHeight="1">
      <c r="B153" s="198" t="s">
        <v>403</v>
      </c>
      <c r="C153" s="327" t="s">
        <v>418</v>
      </c>
      <c r="D153" s="2021" t="s">
        <v>1589</v>
      </c>
      <c r="E153" s="2021"/>
      <c r="F153" s="2022"/>
      <c r="G153" s="1713" t="s">
        <v>1586</v>
      </c>
      <c r="H153" s="1714"/>
      <c r="I153" s="1715"/>
      <c r="J153" s="1713" t="s">
        <v>1587</v>
      </c>
      <c r="K153" s="1714"/>
      <c r="L153" s="1715"/>
      <c r="M153" s="1716"/>
      <c r="N153" s="1717"/>
      <c r="O153" s="1627"/>
      <c r="P153" s="1627"/>
    </row>
    <row r="154" spans="2:16" s="172" customFormat="1" ht="32.25" customHeight="1">
      <c r="B154" s="198"/>
      <c r="C154" s="308" t="s">
        <v>508</v>
      </c>
      <c r="D154" s="2021" t="s">
        <v>1590</v>
      </c>
      <c r="E154" s="2021"/>
      <c r="F154" s="2022"/>
      <c r="G154" s="1713" t="s">
        <v>1587</v>
      </c>
      <c r="H154" s="1714"/>
      <c r="I154" s="1715"/>
      <c r="J154" s="1713" t="s">
        <v>1587</v>
      </c>
      <c r="K154" s="1714"/>
      <c r="L154" s="1715"/>
      <c r="M154" s="325"/>
      <c r="N154" s="326"/>
      <c r="O154" s="1627"/>
      <c r="P154" s="1627"/>
    </row>
    <row r="155" spans="2:16" s="172" customFormat="1" ht="41.25" customHeight="1">
      <c r="B155" s="198" t="s">
        <v>405</v>
      </c>
      <c r="C155" s="2021" t="s">
        <v>1591</v>
      </c>
      <c r="D155" s="2021"/>
      <c r="E155" s="2021"/>
      <c r="F155" s="2022"/>
      <c r="G155" s="1713" t="s">
        <v>1587</v>
      </c>
      <c r="H155" s="1714"/>
      <c r="I155" s="1715"/>
      <c r="J155" s="1713" t="s">
        <v>1587</v>
      </c>
      <c r="K155" s="1714"/>
      <c r="L155" s="1715"/>
      <c r="M155" s="1716"/>
      <c r="N155" s="1717"/>
      <c r="O155" s="1627"/>
      <c r="P155" s="1627"/>
    </row>
    <row r="156" spans="2:16" s="172" customFormat="1" ht="29.25" customHeight="1">
      <c r="B156" s="198" t="s">
        <v>408</v>
      </c>
      <c r="C156" s="2021" t="s">
        <v>1592</v>
      </c>
      <c r="D156" s="2021"/>
      <c r="E156" s="2021"/>
      <c r="F156" s="2022"/>
      <c r="G156" s="1713" t="s">
        <v>1587</v>
      </c>
      <c r="H156" s="1714"/>
      <c r="I156" s="1715"/>
      <c r="J156" s="1713" t="s">
        <v>1587</v>
      </c>
      <c r="K156" s="1714"/>
      <c r="L156" s="1715"/>
      <c r="M156" s="1716"/>
      <c r="N156" s="1717"/>
      <c r="O156" s="1627"/>
      <c r="P156" s="1627"/>
    </row>
    <row r="157" spans="2:16" s="172" customFormat="1" ht="28.5" customHeight="1">
      <c r="B157" s="198" t="s">
        <v>410</v>
      </c>
      <c r="C157" s="2021" t="s">
        <v>1548</v>
      </c>
      <c r="D157" s="2021"/>
      <c r="E157" s="2021"/>
      <c r="F157" s="2022"/>
      <c r="G157" s="1713" t="s">
        <v>1586</v>
      </c>
      <c r="H157" s="1714"/>
      <c r="I157" s="1715"/>
      <c r="J157" s="1713" t="s">
        <v>1586</v>
      </c>
      <c r="K157" s="1714"/>
      <c r="L157" s="1715"/>
      <c r="M157" s="1716"/>
      <c r="N157" s="1717"/>
      <c r="O157" s="1627"/>
      <c r="P157" s="1627"/>
    </row>
    <row r="158" spans="2:16" s="172" customFormat="1" ht="28.5" customHeight="1">
      <c r="B158" s="198" t="s">
        <v>413</v>
      </c>
      <c r="C158" s="2021" t="s">
        <v>1549</v>
      </c>
      <c r="D158" s="2021"/>
      <c r="E158" s="2021"/>
      <c r="F158" s="2022"/>
      <c r="G158" s="1713" t="s">
        <v>1586</v>
      </c>
      <c r="H158" s="1714"/>
      <c r="I158" s="1715"/>
      <c r="J158" s="1713" t="s">
        <v>1586</v>
      </c>
      <c r="K158" s="1714"/>
      <c r="L158" s="1715"/>
      <c r="M158" s="1716"/>
      <c r="N158" s="1717"/>
      <c r="O158" s="1627"/>
      <c r="P158" s="1627"/>
    </row>
    <row r="159" spans="2:16" s="172" customFormat="1" ht="28.5" customHeight="1">
      <c r="B159" s="198" t="s">
        <v>416</v>
      </c>
      <c r="C159" s="2021" t="s">
        <v>1593</v>
      </c>
      <c r="D159" s="2021"/>
      <c r="E159" s="2021"/>
      <c r="F159" s="2022"/>
      <c r="G159" s="1713" t="s">
        <v>1587</v>
      </c>
      <c r="H159" s="1714"/>
      <c r="I159" s="1715"/>
      <c r="J159" s="1713" t="s">
        <v>1587</v>
      </c>
      <c r="K159" s="1714"/>
      <c r="L159" s="1715"/>
      <c r="M159" s="1716"/>
      <c r="N159" s="1717"/>
      <c r="O159" s="1708"/>
      <c r="P159" s="1708"/>
    </row>
    <row r="160" spans="2:16" s="172" customFormat="1" ht="28.5" customHeight="1">
      <c r="B160" s="198" t="s">
        <v>418</v>
      </c>
      <c r="C160" s="2021" t="s">
        <v>1594</v>
      </c>
      <c r="D160" s="2021"/>
      <c r="E160" s="2021"/>
      <c r="F160" s="2022"/>
      <c r="G160" s="1713" t="s">
        <v>1595</v>
      </c>
      <c r="H160" s="1714"/>
      <c r="I160" s="1715"/>
      <c r="J160" s="1713" t="s">
        <v>1496</v>
      </c>
      <c r="K160" s="1714"/>
      <c r="L160" s="1715"/>
      <c r="M160" s="1716"/>
      <c r="N160" s="1717"/>
      <c r="O160" s="1708"/>
      <c r="P160" s="1708"/>
    </row>
    <row r="161" spans="1:16" s="172" customFormat="1" ht="28.5" customHeight="1">
      <c r="B161" s="205" t="s">
        <v>544</v>
      </c>
      <c r="C161" s="2021" t="s">
        <v>1596</v>
      </c>
      <c r="D161" s="2021"/>
      <c r="E161" s="2021"/>
      <c r="F161" s="2022"/>
      <c r="G161" s="1713" t="s">
        <v>1595</v>
      </c>
      <c r="H161" s="1714"/>
      <c r="I161" s="1715"/>
      <c r="J161" s="1713" t="s">
        <v>1595</v>
      </c>
      <c r="K161" s="1714"/>
      <c r="L161" s="1715"/>
      <c r="M161" s="1716"/>
      <c r="N161" s="1717"/>
      <c r="O161" s="1708"/>
      <c r="P161" s="1708"/>
    </row>
    <row r="162" spans="1:16" s="172" customFormat="1" ht="28.5" customHeight="1">
      <c r="B162" s="205" t="s">
        <v>546</v>
      </c>
      <c r="C162" s="2021" t="s">
        <v>1597</v>
      </c>
      <c r="D162" s="2021"/>
      <c r="E162" s="2021"/>
      <c r="F162" s="2022"/>
      <c r="G162" s="1713" t="s">
        <v>1496</v>
      </c>
      <c r="H162" s="1714"/>
      <c r="I162" s="1715"/>
      <c r="J162" s="1713" t="s">
        <v>1496</v>
      </c>
      <c r="K162" s="1714"/>
      <c r="L162" s="1715"/>
      <c r="M162" s="1716"/>
      <c r="N162" s="1717"/>
      <c r="O162" s="1708"/>
      <c r="P162" s="1708"/>
    </row>
    <row r="163" spans="1:16" s="172" customFormat="1" ht="28.5" customHeight="1">
      <c r="B163" s="205" t="s">
        <v>548</v>
      </c>
      <c r="C163" s="2021" t="s">
        <v>1598</v>
      </c>
      <c r="D163" s="2021"/>
      <c r="E163" s="2021"/>
      <c r="F163" s="2022"/>
      <c r="G163" s="1713" t="s">
        <v>1496</v>
      </c>
      <c r="H163" s="1714"/>
      <c r="I163" s="1715"/>
      <c r="J163" s="1713" t="s">
        <v>1496</v>
      </c>
      <c r="K163" s="1714"/>
      <c r="L163" s="1715"/>
      <c r="M163" s="1716"/>
      <c r="N163" s="1717"/>
      <c r="O163" s="1708"/>
      <c r="P163" s="1708"/>
    </row>
    <row r="164" spans="1:16" s="172" customFormat="1" ht="28.5" customHeight="1">
      <c r="B164" s="205" t="s">
        <v>550</v>
      </c>
      <c r="C164" s="2021" t="s">
        <v>1599</v>
      </c>
      <c r="D164" s="2021"/>
      <c r="E164" s="2021"/>
      <c r="F164" s="2022"/>
      <c r="G164" s="1713" t="s">
        <v>1586</v>
      </c>
      <c r="H164" s="1714"/>
      <c r="I164" s="1715"/>
      <c r="J164" s="1713" t="s">
        <v>1586</v>
      </c>
      <c r="K164" s="1714"/>
      <c r="L164" s="1715"/>
      <c r="M164" s="1716"/>
      <c r="N164" s="1717"/>
      <c r="O164" s="1708"/>
      <c r="P164" s="1708"/>
    </row>
    <row r="165" spans="1:16" s="172" customFormat="1" ht="42.75" customHeight="1">
      <c r="B165" s="266" t="s">
        <v>552</v>
      </c>
      <c r="C165" s="2044" t="s">
        <v>1600</v>
      </c>
      <c r="D165" s="2044"/>
      <c r="E165" s="2044"/>
      <c r="F165" s="329" t="s">
        <v>1601</v>
      </c>
      <c r="G165" s="448"/>
      <c r="H165" s="1599"/>
      <c r="I165" s="1720"/>
      <c r="J165" s="1599"/>
      <c r="K165" s="1721"/>
      <c r="L165" s="1720"/>
      <c r="M165" s="2239"/>
      <c r="N165" s="1723"/>
      <c r="O165" s="1708"/>
      <c r="P165" s="1708"/>
    </row>
    <row r="166" spans="1:16" s="172" customFormat="1" ht="43.5" customHeight="1">
      <c r="B166" s="1724" t="s">
        <v>1602</v>
      </c>
      <c r="C166" s="1725"/>
      <c r="D166" s="1725"/>
      <c r="E166" s="1725"/>
      <c r="F166" s="1725"/>
      <c r="G166" s="1725"/>
      <c r="H166" s="1725"/>
      <c r="I166" s="1725"/>
      <c r="J166" s="1725"/>
      <c r="K166" s="1725"/>
      <c r="L166" s="1725"/>
      <c r="M166" s="1725"/>
      <c r="N166" s="2240"/>
      <c r="O166" s="331"/>
      <c r="P166" s="331"/>
    </row>
    <row r="167" spans="1:16" s="172" customFormat="1" ht="49.5" customHeight="1">
      <c r="A167" s="281"/>
      <c r="B167" s="255" t="s">
        <v>591</v>
      </c>
      <c r="C167" s="1464" t="s">
        <v>1603</v>
      </c>
      <c r="D167" s="1464"/>
      <c r="E167" s="1465"/>
      <c r="F167" s="323" t="s">
        <v>1604</v>
      </c>
      <c r="G167" s="1726" t="s">
        <v>1605</v>
      </c>
      <c r="H167" s="1727"/>
      <c r="I167" s="1727"/>
      <c r="J167" s="1727"/>
      <c r="K167" s="1728"/>
      <c r="L167" s="1729" t="s">
        <v>1606</v>
      </c>
      <c r="M167" s="1730"/>
      <c r="N167" s="1741"/>
      <c r="O167" s="1731" t="s">
        <v>1607</v>
      </c>
      <c r="P167" s="1731"/>
    </row>
    <row r="168" spans="1:16" s="172" customFormat="1" ht="19.5" customHeight="1">
      <c r="A168" s="281"/>
      <c r="B168" s="338" t="s">
        <v>394</v>
      </c>
      <c r="C168" s="1414" t="s">
        <v>1608</v>
      </c>
      <c r="D168" s="1414"/>
      <c r="E168" s="1415"/>
      <c r="F168" s="257" t="s">
        <v>1385</v>
      </c>
      <c r="G168" s="2230" t="s">
        <v>1609</v>
      </c>
      <c r="H168" s="2231"/>
      <c r="I168" s="2231"/>
      <c r="J168" s="2231"/>
      <c r="K168" s="2232"/>
      <c r="L168" s="1713" t="s">
        <v>1385</v>
      </c>
      <c r="M168" s="1714"/>
      <c r="N168" s="1737"/>
      <c r="O168" s="1731"/>
      <c r="P168" s="1731"/>
    </row>
    <row r="169" spans="1:16" s="172" customFormat="1" ht="19.5" customHeight="1">
      <c r="A169" s="281"/>
      <c r="B169" s="338" t="s">
        <v>401</v>
      </c>
      <c r="C169" s="1414" t="s">
        <v>1610</v>
      </c>
      <c r="D169" s="1414"/>
      <c r="E169" s="1415"/>
      <c r="F169" s="257" t="s">
        <v>1385</v>
      </c>
      <c r="G169" s="2233"/>
      <c r="H169" s="2234"/>
      <c r="I169" s="2234"/>
      <c r="J169" s="2234"/>
      <c r="K169" s="2235"/>
      <c r="L169" s="1713" t="s">
        <v>1385</v>
      </c>
      <c r="M169" s="1714"/>
      <c r="N169" s="1737"/>
      <c r="O169" s="1731"/>
      <c r="P169" s="1731"/>
    </row>
    <row r="170" spans="1:16" s="172" customFormat="1" ht="19.5" customHeight="1">
      <c r="A170" s="281"/>
      <c r="B170" s="338" t="s">
        <v>403</v>
      </c>
      <c r="C170" s="1414" t="s">
        <v>1611</v>
      </c>
      <c r="D170" s="1414"/>
      <c r="E170" s="1415"/>
      <c r="F170" s="257" t="s">
        <v>1385</v>
      </c>
      <c r="G170" s="2233"/>
      <c r="H170" s="2234"/>
      <c r="I170" s="2234"/>
      <c r="J170" s="2234"/>
      <c r="K170" s="2235"/>
      <c r="L170" s="1713" t="s">
        <v>1385</v>
      </c>
      <c r="M170" s="1714"/>
      <c r="N170" s="1737"/>
      <c r="O170" s="1731"/>
      <c r="P170" s="1731"/>
    </row>
    <row r="171" spans="1:16" s="172" customFormat="1" ht="19.5" customHeight="1">
      <c r="A171" s="281"/>
      <c r="B171" s="338" t="s">
        <v>405</v>
      </c>
      <c r="C171" s="1414" t="s">
        <v>1612</v>
      </c>
      <c r="D171" s="1414"/>
      <c r="E171" s="1415"/>
      <c r="F171" s="257" t="s">
        <v>1385</v>
      </c>
      <c r="G171" s="2233"/>
      <c r="H171" s="2234"/>
      <c r="I171" s="2234"/>
      <c r="J171" s="2234"/>
      <c r="K171" s="2235"/>
      <c r="L171" s="1713" t="s">
        <v>1385</v>
      </c>
      <c r="M171" s="1714"/>
      <c r="N171" s="1737"/>
      <c r="O171" s="1731"/>
      <c r="P171" s="1731"/>
    </row>
    <row r="172" spans="1:16" s="172" customFormat="1" ht="19.5" customHeight="1">
      <c r="A172" s="281"/>
      <c r="B172" s="198" t="s">
        <v>408</v>
      </c>
      <c r="C172" s="1414" t="s">
        <v>1613</v>
      </c>
      <c r="D172" s="1414"/>
      <c r="E172" s="1415"/>
      <c r="F172" s="257" t="s">
        <v>1385</v>
      </c>
      <c r="G172" s="2233"/>
      <c r="H172" s="2234"/>
      <c r="I172" s="2234"/>
      <c r="J172" s="2234"/>
      <c r="K172" s="2235"/>
      <c r="L172" s="1713" t="s">
        <v>1385</v>
      </c>
      <c r="M172" s="1714"/>
      <c r="N172" s="1737"/>
      <c r="O172" s="1731"/>
      <c r="P172" s="1731"/>
    </row>
    <row r="173" spans="1:16" s="172" customFormat="1" ht="34.5" customHeight="1">
      <c r="A173" s="281"/>
      <c r="B173" s="195" t="s">
        <v>410</v>
      </c>
      <c r="C173" s="1464" t="s">
        <v>1614</v>
      </c>
      <c r="D173" s="1464"/>
      <c r="E173" s="1465"/>
      <c r="F173" s="257" t="s">
        <v>1385</v>
      </c>
      <c r="G173" s="2233"/>
      <c r="H173" s="2234"/>
      <c r="I173" s="2234"/>
      <c r="J173" s="2234"/>
      <c r="K173" s="2235"/>
      <c r="L173" s="1713" t="s">
        <v>1385</v>
      </c>
      <c r="M173" s="1714"/>
      <c r="N173" s="1737"/>
      <c r="O173" s="1731"/>
      <c r="P173" s="1731"/>
    </row>
    <row r="174" spans="1:16" s="172" customFormat="1" ht="19.5" customHeight="1">
      <c r="A174" s="281"/>
      <c r="B174" s="195" t="s">
        <v>413</v>
      </c>
      <c r="C174" s="1414" t="s">
        <v>1615</v>
      </c>
      <c r="D174" s="1414"/>
      <c r="E174" s="1415"/>
      <c r="F174" s="257" t="s">
        <v>1385</v>
      </c>
      <c r="G174" s="2233"/>
      <c r="H174" s="2234"/>
      <c r="I174" s="2234"/>
      <c r="J174" s="2234"/>
      <c r="K174" s="2235"/>
      <c r="L174" s="1713" t="s">
        <v>1385</v>
      </c>
      <c r="M174" s="1714"/>
      <c r="N174" s="1737"/>
      <c r="O174" s="1731"/>
      <c r="P174" s="1731"/>
    </row>
    <row r="175" spans="1:16" s="172" customFormat="1" ht="19.5" customHeight="1">
      <c r="A175" s="281"/>
      <c r="B175" s="195" t="s">
        <v>416</v>
      </c>
      <c r="C175" s="1414" t="s">
        <v>1616</v>
      </c>
      <c r="D175" s="1414"/>
      <c r="E175" s="1415"/>
      <c r="F175" s="257" t="s">
        <v>1385</v>
      </c>
      <c r="G175" s="2233"/>
      <c r="H175" s="2234"/>
      <c r="I175" s="2234"/>
      <c r="J175" s="2234"/>
      <c r="K175" s="2235"/>
      <c r="L175" s="1713" t="s">
        <v>1385</v>
      </c>
      <c r="M175" s="1714"/>
      <c r="N175" s="1737"/>
      <c r="O175" s="1731"/>
      <c r="P175" s="1731"/>
    </row>
    <row r="176" spans="1:16" s="172" customFormat="1" ht="19.5" customHeight="1">
      <c r="A176" s="281"/>
      <c r="B176" s="195" t="s">
        <v>418</v>
      </c>
      <c r="C176" s="1414" t="s">
        <v>1617</v>
      </c>
      <c r="D176" s="1414"/>
      <c r="E176" s="1415"/>
      <c r="F176" s="257" t="s">
        <v>1385</v>
      </c>
      <c r="G176" s="2233"/>
      <c r="H176" s="2234"/>
      <c r="I176" s="2234"/>
      <c r="J176" s="2234"/>
      <c r="K176" s="2235"/>
      <c r="L176" s="1713" t="s">
        <v>1385</v>
      </c>
      <c r="M176" s="1714"/>
      <c r="N176" s="1737"/>
      <c r="O176" s="1731"/>
      <c r="P176" s="1731"/>
    </row>
    <row r="177" spans="1:16" s="172" customFormat="1" ht="19.5" customHeight="1">
      <c r="A177" s="281"/>
      <c r="B177" s="195" t="s">
        <v>544</v>
      </c>
      <c r="C177" s="1414" t="s">
        <v>1618</v>
      </c>
      <c r="D177" s="1414"/>
      <c r="E177" s="1415"/>
      <c r="F177" s="257" t="s">
        <v>1385</v>
      </c>
      <c r="G177" s="2233"/>
      <c r="H177" s="2234"/>
      <c r="I177" s="2234"/>
      <c r="J177" s="2234"/>
      <c r="K177" s="2235"/>
      <c r="L177" s="1713" t="s">
        <v>1385</v>
      </c>
      <c r="M177" s="1714"/>
      <c r="N177" s="1737"/>
      <c r="O177" s="1731"/>
      <c r="P177" s="1731"/>
    </row>
    <row r="178" spans="1:16" s="172" customFormat="1" ht="19.5" customHeight="1">
      <c r="A178" s="281"/>
      <c r="B178" s="198" t="s">
        <v>546</v>
      </c>
      <c r="C178" s="1414" t="s">
        <v>1619</v>
      </c>
      <c r="D178" s="1414"/>
      <c r="E178" s="1415"/>
      <c r="F178" s="257" t="s">
        <v>1385</v>
      </c>
      <c r="G178" s="2236"/>
      <c r="H178" s="2237"/>
      <c r="I178" s="2237"/>
      <c r="J178" s="2237"/>
      <c r="K178" s="2238"/>
      <c r="L178" s="1713" t="s">
        <v>1385</v>
      </c>
      <c r="M178" s="1714"/>
      <c r="N178" s="1737"/>
      <c r="O178" s="1732"/>
      <c r="P178" s="1732"/>
    </row>
    <row r="179" spans="1:16" s="172" customFormat="1" ht="48" customHeight="1">
      <c r="A179" s="281"/>
      <c r="B179" s="255" t="s">
        <v>599</v>
      </c>
      <c r="C179" s="1464" t="s">
        <v>1620</v>
      </c>
      <c r="D179" s="1464"/>
      <c r="E179" s="1465"/>
      <c r="F179" s="323" t="s">
        <v>1604</v>
      </c>
      <c r="G179" s="1726" t="s">
        <v>1621</v>
      </c>
      <c r="H179" s="1727"/>
      <c r="I179" s="1727"/>
      <c r="J179" s="1727"/>
      <c r="K179" s="1727"/>
      <c r="L179" s="1727"/>
      <c r="M179" s="1727"/>
      <c r="N179" s="2226"/>
      <c r="O179" s="1443" t="s">
        <v>1622</v>
      </c>
      <c r="P179" s="1858"/>
    </row>
    <row r="180" spans="1:16" s="172" customFormat="1" ht="18.75" customHeight="1">
      <c r="A180" s="281"/>
      <c r="B180" s="338" t="s">
        <v>394</v>
      </c>
      <c r="C180" s="1414" t="s">
        <v>1608</v>
      </c>
      <c r="D180" s="1414"/>
      <c r="E180" s="1415"/>
      <c r="F180" s="399" t="s">
        <v>1385</v>
      </c>
      <c r="G180" s="1434" t="s">
        <v>1623</v>
      </c>
      <c r="H180" s="1435"/>
      <c r="I180" s="1435"/>
      <c r="J180" s="1435"/>
      <c r="K180" s="1435"/>
      <c r="L180" s="1435"/>
      <c r="M180" s="1435"/>
      <c r="N180" s="1436"/>
      <c r="O180" s="1425"/>
      <c r="P180" s="1608"/>
    </row>
    <row r="181" spans="1:16" s="172" customFormat="1" ht="18.75" customHeight="1">
      <c r="A181" s="281"/>
      <c r="B181" s="338" t="s">
        <v>401</v>
      </c>
      <c r="C181" s="1414" t="s">
        <v>1610</v>
      </c>
      <c r="D181" s="1414"/>
      <c r="E181" s="1415"/>
      <c r="F181" s="399" t="s">
        <v>1385</v>
      </c>
      <c r="G181" s="1437"/>
      <c r="H181" s="1438"/>
      <c r="I181" s="1438"/>
      <c r="J181" s="1438"/>
      <c r="K181" s="1438"/>
      <c r="L181" s="1438"/>
      <c r="M181" s="1438"/>
      <c r="N181" s="1439"/>
      <c r="O181" s="1425"/>
      <c r="P181" s="1608"/>
    </row>
    <row r="182" spans="1:16" s="172" customFormat="1" ht="18.75" customHeight="1">
      <c r="A182" s="281"/>
      <c r="B182" s="338" t="s">
        <v>403</v>
      </c>
      <c r="C182" s="1414" t="s">
        <v>1611</v>
      </c>
      <c r="D182" s="1414"/>
      <c r="E182" s="1415"/>
      <c r="F182" s="399" t="s">
        <v>1385</v>
      </c>
      <c r="G182" s="1437"/>
      <c r="H182" s="1438"/>
      <c r="I182" s="1438"/>
      <c r="J182" s="1438"/>
      <c r="K182" s="1438"/>
      <c r="L182" s="1438"/>
      <c r="M182" s="1438"/>
      <c r="N182" s="1439"/>
      <c r="O182" s="1425"/>
      <c r="P182" s="1608"/>
    </row>
    <row r="183" spans="1:16" s="172" customFormat="1" ht="18.75" customHeight="1">
      <c r="A183" s="281"/>
      <c r="B183" s="338" t="s">
        <v>405</v>
      </c>
      <c r="C183" s="1414" t="s">
        <v>1612</v>
      </c>
      <c r="D183" s="1414"/>
      <c r="E183" s="1415"/>
      <c r="F183" s="399" t="s">
        <v>1385</v>
      </c>
      <c r="G183" s="1437"/>
      <c r="H183" s="1438"/>
      <c r="I183" s="1438"/>
      <c r="J183" s="1438"/>
      <c r="K183" s="1438"/>
      <c r="L183" s="1438"/>
      <c r="M183" s="1438"/>
      <c r="N183" s="1439"/>
      <c r="O183" s="1425"/>
      <c r="P183" s="1608"/>
    </row>
    <row r="184" spans="1:16" s="172" customFormat="1" ht="18.75" customHeight="1">
      <c r="A184" s="281"/>
      <c r="B184" s="198" t="s">
        <v>408</v>
      </c>
      <c r="C184" s="1414" t="s">
        <v>1613</v>
      </c>
      <c r="D184" s="1414"/>
      <c r="E184" s="1415"/>
      <c r="F184" s="399" t="s">
        <v>1385</v>
      </c>
      <c r="G184" s="1437"/>
      <c r="H184" s="1438"/>
      <c r="I184" s="1438"/>
      <c r="J184" s="1438"/>
      <c r="K184" s="1438"/>
      <c r="L184" s="1438"/>
      <c r="M184" s="1438"/>
      <c r="N184" s="1439"/>
      <c r="O184" s="1425"/>
      <c r="P184" s="1608"/>
    </row>
    <row r="185" spans="1:16" s="172" customFormat="1" ht="33" customHeight="1">
      <c r="A185" s="281"/>
      <c r="B185" s="195" t="s">
        <v>410</v>
      </c>
      <c r="C185" s="1464" t="s">
        <v>1614</v>
      </c>
      <c r="D185" s="1464"/>
      <c r="E185" s="1465"/>
      <c r="F185" s="399" t="s">
        <v>1385</v>
      </c>
      <c r="G185" s="1437"/>
      <c r="H185" s="1438"/>
      <c r="I185" s="1438"/>
      <c r="J185" s="1438"/>
      <c r="K185" s="1438"/>
      <c r="L185" s="1438"/>
      <c r="M185" s="1438"/>
      <c r="N185" s="1439"/>
      <c r="O185" s="1425"/>
      <c r="P185" s="1608"/>
    </row>
    <row r="186" spans="1:16" s="172" customFormat="1" ht="18.75" customHeight="1">
      <c r="A186" s="281"/>
      <c r="B186" s="195" t="s">
        <v>413</v>
      </c>
      <c r="C186" s="1414" t="s">
        <v>1615</v>
      </c>
      <c r="D186" s="1414"/>
      <c r="E186" s="1415"/>
      <c r="F186" s="399" t="s">
        <v>1385</v>
      </c>
      <c r="G186" s="1437"/>
      <c r="H186" s="1438"/>
      <c r="I186" s="1438"/>
      <c r="J186" s="1438"/>
      <c r="K186" s="1438"/>
      <c r="L186" s="1438"/>
      <c r="M186" s="1438"/>
      <c r="N186" s="1439"/>
      <c r="O186" s="1425"/>
      <c r="P186" s="1608"/>
    </row>
    <row r="187" spans="1:16" s="172" customFormat="1" ht="18.75" customHeight="1">
      <c r="A187" s="281"/>
      <c r="B187" s="195" t="s">
        <v>416</v>
      </c>
      <c r="C187" s="1414" t="s">
        <v>1616</v>
      </c>
      <c r="D187" s="1414"/>
      <c r="E187" s="1415"/>
      <c r="F187" s="399" t="s">
        <v>1385</v>
      </c>
      <c r="G187" s="1437"/>
      <c r="H187" s="1438"/>
      <c r="I187" s="1438"/>
      <c r="J187" s="1438"/>
      <c r="K187" s="1438"/>
      <c r="L187" s="1438"/>
      <c r="M187" s="1438"/>
      <c r="N187" s="1439"/>
      <c r="O187" s="1425"/>
      <c r="P187" s="1608"/>
    </row>
    <row r="188" spans="1:16" s="172" customFormat="1" ht="18.75" customHeight="1">
      <c r="A188" s="281"/>
      <c r="B188" s="195" t="s">
        <v>418</v>
      </c>
      <c r="C188" s="1414" t="s">
        <v>1617</v>
      </c>
      <c r="D188" s="1414"/>
      <c r="E188" s="1415"/>
      <c r="F188" s="399" t="s">
        <v>1385</v>
      </c>
      <c r="G188" s="1437"/>
      <c r="H188" s="1438"/>
      <c r="I188" s="1438"/>
      <c r="J188" s="1438"/>
      <c r="K188" s="1438"/>
      <c r="L188" s="1438"/>
      <c r="M188" s="1438"/>
      <c r="N188" s="1439"/>
      <c r="O188" s="1425"/>
      <c r="P188" s="1608"/>
    </row>
    <row r="189" spans="1:16" s="172" customFormat="1" ht="18.75" customHeight="1">
      <c r="A189" s="281"/>
      <c r="B189" s="195" t="s">
        <v>544</v>
      </c>
      <c r="C189" s="1414" t="s">
        <v>1618</v>
      </c>
      <c r="D189" s="1414"/>
      <c r="E189" s="1415"/>
      <c r="F189" s="399" t="s">
        <v>1385</v>
      </c>
      <c r="G189" s="1437"/>
      <c r="H189" s="1438"/>
      <c r="I189" s="1438"/>
      <c r="J189" s="1438"/>
      <c r="K189" s="1438"/>
      <c r="L189" s="1438"/>
      <c r="M189" s="1438"/>
      <c r="N189" s="1439"/>
      <c r="O189" s="1425"/>
      <c r="P189" s="1608"/>
    </row>
    <row r="190" spans="1:16" s="172" customFormat="1" ht="18.75" customHeight="1">
      <c r="A190" s="281"/>
      <c r="B190" s="198" t="s">
        <v>546</v>
      </c>
      <c r="C190" s="1414" t="s">
        <v>1619</v>
      </c>
      <c r="D190" s="1414"/>
      <c r="E190" s="1415"/>
      <c r="F190" s="399" t="s">
        <v>1385</v>
      </c>
      <c r="G190" s="1752"/>
      <c r="H190" s="1753"/>
      <c r="I190" s="1753"/>
      <c r="J190" s="1753"/>
      <c r="K190" s="1753"/>
      <c r="L190" s="1753"/>
      <c r="M190" s="1753"/>
      <c r="N190" s="1754"/>
      <c r="O190" s="1426"/>
      <c r="P190" s="1863"/>
    </row>
    <row r="191" spans="1:16" s="172" customFormat="1" ht="47.25" customHeight="1">
      <c r="A191" s="281"/>
      <c r="B191" s="255" t="s">
        <v>602</v>
      </c>
      <c r="C191" s="1464" t="s">
        <v>1624</v>
      </c>
      <c r="D191" s="1464"/>
      <c r="E191" s="1465"/>
      <c r="F191" s="323" t="s">
        <v>1604</v>
      </c>
      <c r="G191" s="1726" t="s">
        <v>1605</v>
      </c>
      <c r="H191" s="1727"/>
      <c r="I191" s="1727"/>
      <c r="J191" s="1727"/>
      <c r="K191" s="1728"/>
      <c r="L191" s="1729" t="s">
        <v>1606</v>
      </c>
      <c r="M191" s="1730"/>
      <c r="N191" s="1741"/>
      <c r="O191" s="1731" t="s">
        <v>1625</v>
      </c>
      <c r="P191" s="1443"/>
    </row>
    <row r="192" spans="1:16" s="172" customFormat="1" ht="27.75" customHeight="1">
      <c r="A192" s="281"/>
      <c r="B192" s="338" t="s">
        <v>394</v>
      </c>
      <c r="C192" s="1414" t="s">
        <v>1608</v>
      </c>
      <c r="D192" s="1414"/>
      <c r="E192" s="1415"/>
      <c r="F192" s="257" t="s">
        <v>1520</v>
      </c>
      <c r="G192" s="1734" t="s">
        <v>1496</v>
      </c>
      <c r="H192" s="1735"/>
      <c r="I192" s="1735"/>
      <c r="J192" s="1735"/>
      <c r="K192" s="1736"/>
      <c r="L192" s="1713" t="s">
        <v>1496</v>
      </c>
      <c r="M192" s="1714"/>
      <c r="N192" s="1737"/>
      <c r="O192" s="1731"/>
      <c r="P192" s="1425"/>
    </row>
    <row r="193" spans="1:16" s="172" customFormat="1" ht="20.25" customHeight="1">
      <c r="A193" s="281"/>
      <c r="B193" s="338" t="s">
        <v>401</v>
      </c>
      <c r="C193" s="1414" t="s">
        <v>1610</v>
      </c>
      <c r="D193" s="1414"/>
      <c r="E193" s="1415"/>
      <c r="F193" s="257" t="s">
        <v>1520</v>
      </c>
      <c r="G193" s="2227" t="s">
        <v>1496</v>
      </c>
      <c r="H193" s="2228"/>
      <c r="I193" s="2228"/>
      <c r="J193" s="2228"/>
      <c r="K193" s="2229"/>
      <c r="L193" s="1713" t="s">
        <v>1496</v>
      </c>
      <c r="M193" s="1714"/>
      <c r="N193" s="1737"/>
      <c r="O193" s="1731"/>
      <c r="P193" s="1425"/>
    </row>
    <row r="194" spans="1:16" s="172" customFormat="1" ht="20.25" customHeight="1">
      <c r="A194" s="281"/>
      <c r="B194" s="338" t="s">
        <v>403</v>
      </c>
      <c r="C194" s="1414" t="s">
        <v>1611</v>
      </c>
      <c r="D194" s="1414"/>
      <c r="E194" s="1415"/>
      <c r="F194" s="257" t="s">
        <v>1520</v>
      </c>
      <c r="G194" s="2227" t="s">
        <v>1496</v>
      </c>
      <c r="H194" s="2228"/>
      <c r="I194" s="2228"/>
      <c r="J194" s="2228"/>
      <c r="K194" s="2229"/>
      <c r="L194" s="1713" t="s">
        <v>1496</v>
      </c>
      <c r="M194" s="1714"/>
      <c r="N194" s="1737"/>
      <c r="O194" s="1731"/>
      <c r="P194" s="1425"/>
    </row>
    <row r="195" spans="1:16" s="172" customFormat="1" ht="20.25" customHeight="1">
      <c r="A195" s="281"/>
      <c r="B195" s="338" t="s">
        <v>405</v>
      </c>
      <c r="C195" s="1414" t="s">
        <v>1612</v>
      </c>
      <c r="D195" s="1414"/>
      <c r="E195" s="1415"/>
      <c r="F195" s="257" t="s">
        <v>1520</v>
      </c>
      <c r="G195" s="2227" t="s">
        <v>1496</v>
      </c>
      <c r="H195" s="2228"/>
      <c r="I195" s="2228"/>
      <c r="J195" s="2228"/>
      <c r="K195" s="2229"/>
      <c r="L195" s="1713" t="s">
        <v>1496</v>
      </c>
      <c r="M195" s="1714"/>
      <c r="N195" s="1737"/>
      <c r="O195" s="1731"/>
      <c r="P195" s="1425"/>
    </row>
    <row r="196" spans="1:16" s="172" customFormat="1" ht="20.25" customHeight="1">
      <c r="A196" s="281"/>
      <c r="B196" s="338" t="s">
        <v>408</v>
      </c>
      <c r="C196" s="1414" t="s">
        <v>1613</v>
      </c>
      <c r="D196" s="1414"/>
      <c r="E196" s="1415"/>
      <c r="F196" s="257" t="s">
        <v>1520</v>
      </c>
      <c r="G196" s="2227" t="s">
        <v>1496</v>
      </c>
      <c r="H196" s="2228"/>
      <c r="I196" s="2228"/>
      <c r="J196" s="2228"/>
      <c r="K196" s="2229"/>
      <c r="L196" s="1713" t="s">
        <v>1496</v>
      </c>
      <c r="M196" s="1714"/>
      <c r="N196" s="1737"/>
      <c r="O196" s="1731"/>
      <c r="P196" s="1425"/>
    </row>
    <row r="197" spans="1:16" s="172" customFormat="1" ht="36" customHeight="1">
      <c r="A197" s="281"/>
      <c r="B197" s="195" t="s">
        <v>410</v>
      </c>
      <c r="C197" s="1464" t="s">
        <v>1614</v>
      </c>
      <c r="D197" s="1464"/>
      <c r="E197" s="1465"/>
      <c r="F197" s="257" t="s">
        <v>1520</v>
      </c>
      <c r="G197" s="2227" t="s">
        <v>1496</v>
      </c>
      <c r="H197" s="2228"/>
      <c r="I197" s="2228"/>
      <c r="J197" s="2228"/>
      <c r="K197" s="2229"/>
      <c r="L197" s="1713" t="s">
        <v>1496</v>
      </c>
      <c r="M197" s="1714"/>
      <c r="N197" s="1737"/>
      <c r="O197" s="1731"/>
      <c r="P197" s="1425"/>
    </row>
    <row r="198" spans="1:16" s="172" customFormat="1" ht="20.25" customHeight="1">
      <c r="A198" s="281"/>
      <c r="B198" s="195" t="s">
        <v>413</v>
      </c>
      <c r="C198" s="1414" t="s">
        <v>1615</v>
      </c>
      <c r="D198" s="1414"/>
      <c r="E198" s="1415"/>
      <c r="F198" s="257" t="s">
        <v>1520</v>
      </c>
      <c r="G198" s="2227" t="s">
        <v>1496</v>
      </c>
      <c r="H198" s="2228"/>
      <c r="I198" s="2228"/>
      <c r="J198" s="2228"/>
      <c r="K198" s="2229"/>
      <c r="L198" s="1713" t="s">
        <v>1496</v>
      </c>
      <c r="M198" s="1714"/>
      <c r="N198" s="1737"/>
      <c r="O198" s="1731"/>
      <c r="P198" s="1425"/>
    </row>
    <row r="199" spans="1:16" s="172" customFormat="1" ht="20.25" customHeight="1">
      <c r="A199" s="281"/>
      <c r="B199" s="195" t="s">
        <v>416</v>
      </c>
      <c r="C199" s="1414" t="s">
        <v>1616</v>
      </c>
      <c r="D199" s="1414"/>
      <c r="E199" s="1415"/>
      <c r="F199" s="257" t="s">
        <v>1520</v>
      </c>
      <c r="G199" s="2227" t="s">
        <v>1496</v>
      </c>
      <c r="H199" s="2228"/>
      <c r="I199" s="2228"/>
      <c r="J199" s="2228"/>
      <c r="K199" s="2229"/>
      <c r="L199" s="1713" t="s">
        <v>1496</v>
      </c>
      <c r="M199" s="1714"/>
      <c r="N199" s="1737"/>
      <c r="O199" s="1731"/>
      <c r="P199" s="1425"/>
    </row>
    <row r="200" spans="1:16" s="172" customFormat="1" ht="20.25" customHeight="1">
      <c r="A200" s="281"/>
      <c r="B200" s="195" t="s">
        <v>418</v>
      </c>
      <c r="C200" s="1414" t="s">
        <v>1617</v>
      </c>
      <c r="D200" s="1414"/>
      <c r="E200" s="1415"/>
      <c r="F200" s="257" t="s">
        <v>1520</v>
      </c>
      <c r="G200" s="2227" t="s">
        <v>1496</v>
      </c>
      <c r="H200" s="2228"/>
      <c r="I200" s="2228"/>
      <c r="J200" s="2228"/>
      <c r="K200" s="2229"/>
      <c r="L200" s="1713" t="s">
        <v>1496</v>
      </c>
      <c r="M200" s="1714"/>
      <c r="N200" s="1737"/>
      <c r="O200" s="1731"/>
      <c r="P200" s="1425"/>
    </row>
    <row r="201" spans="1:16" s="172" customFormat="1" ht="20.25" customHeight="1">
      <c r="A201" s="281"/>
      <c r="B201" s="195" t="s">
        <v>544</v>
      </c>
      <c r="C201" s="1414" t="s">
        <v>1618</v>
      </c>
      <c r="D201" s="1414"/>
      <c r="E201" s="1415"/>
      <c r="F201" s="257" t="s">
        <v>1520</v>
      </c>
      <c r="G201" s="2227" t="s">
        <v>1496</v>
      </c>
      <c r="H201" s="2228"/>
      <c r="I201" s="2228"/>
      <c r="J201" s="2228"/>
      <c r="K201" s="2229"/>
      <c r="L201" s="1713" t="s">
        <v>1496</v>
      </c>
      <c r="M201" s="1714"/>
      <c r="N201" s="1737"/>
      <c r="O201" s="1731"/>
      <c r="P201" s="1425"/>
    </row>
    <row r="202" spans="1:16" s="172" customFormat="1" ht="20.25" customHeight="1">
      <c r="A202" s="281"/>
      <c r="B202" s="198" t="s">
        <v>546</v>
      </c>
      <c r="C202" s="1414" t="s">
        <v>1619</v>
      </c>
      <c r="D202" s="1414"/>
      <c r="E202" s="1415"/>
      <c r="F202" s="257" t="s">
        <v>1520</v>
      </c>
      <c r="G202" s="2227" t="s">
        <v>1496</v>
      </c>
      <c r="H202" s="2228"/>
      <c r="I202" s="2228"/>
      <c r="J202" s="2228"/>
      <c r="K202" s="2229"/>
      <c r="L202" s="1713" t="s">
        <v>1496</v>
      </c>
      <c r="M202" s="1714"/>
      <c r="N202" s="1737"/>
      <c r="O202" s="1732"/>
      <c r="P202" s="1426"/>
    </row>
    <row r="203" spans="1:16" s="172" customFormat="1" ht="61.5" customHeight="1">
      <c r="A203" s="281"/>
      <c r="B203" s="339" t="s">
        <v>605</v>
      </c>
      <c r="C203" s="1464" t="s">
        <v>1626</v>
      </c>
      <c r="D203" s="1464"/>
      <c r="E203" s="1465"/>
      <c r="F203" s="323" t="s">
        <v>1627</v>
      </c>
      <c r="G203" s="1726" t="s">
        <v>1628</v>
      </c>
      <c r="H203" s="1727"/>
      <c r="I203" s="1727"/>
      <c r="J203" s="1727"/>
      <c r="K203" s="1727"/>
      <c r="L203" s="1727"/>
      <c r="M203" s="1727"/>
      <c r="N203" s="2226"/>
      <c r="O203" s="1443" t="s">
        <v>1629</v>
      </c>
      <c r="P203" s="1443"/>
    </row>
    <row r="204" spans="1:16" s="172" customFormat="1" ht="21" customHeight="1">
      <c r="A204" s="281"/>
      <c r="B204" s="338" t="s">
        <v>394</v>
      </c>
      <c r="C204" s="1414" t="s">
        <v>1608</v>
      </c>
      <c r="D204" s="1414"/>
      <c r="E204" s="1415"/>
      <c r="F204" s="399" t="s">
        <v>1520</v>
      </c>
      <c r="G204" s="1434" t="s">
        <v>1496</v>
      </c>
      <c r="H204" s="1435"/>
      <c r="I204" s="1435"/>
      <c r="J204" s="1435"/>
      <c r="K204" s="1435"/>
      <c r="L204" s="1435"/>
      <c r="M204" s="1435"/>
      <c r="N204" s="1436"/>
      <c r="O204" s="1425"/>
      <c r="P204" s="1425"/>
    </row>
    <row r="205" spans="1:16" s="172" customFormat="1" ht="21" customHeight="1">
      <c r="A205" s="281"/>
      <c r="B205" s="338" t="s">
        <v>401</v>
      </c>
      <c r="C205" s="1414" t="s">
        <v>1610</v>
      </c>
      <c r="D205" s="1414"/>
      <c r="E205" s="1415"/>
      <c r="F205" s="399" t="s">
        <v>1520</v>
      </c>
      <c r="G205" s="1763" t="s">
        <v>1496</v>
      </c>
      <c r="H205" s="1764"/>
      <c r="I205" s="1764"/>
      <c r="J205" s="1764"/>
      <c r="K205" s="1764"/>
      <c r="L205" s="1764"/>
      <c r="M205" s="1764"/>
      <c r="N205" s="2221"/>
      <c r="O205" s="1425"/>
      <c r="P205" s="1425"/>
    </row>
    <row r="206" spans="1:16" s="172" customFormat="1" ht="21" customHeight="1">
      <c r="A206" s="281"/>
      <c r="B206" s="338" t="s">
        <v>403</v>
      </c>
      <c r="C206" s="1414" t="s">
        <v>1611</v>
      </c>
      <c r="D206" s="1414"/>
      <c r="E206" s="1415"/>
      <c r="F206" s="399" t="s">
        <v>1520</v>
      </c>
      <c r="G206" s="1763" t="s">
        <v>1496</v>
      </c>
      <c r="H206" s="1764"/>
      <c r="I206" s="1764"/>
      <c r="J206" s="1764"/>
      <c r="K206" s="1764"/>
      <c r="L206" s="1764"/>
      <c r="M206" s="1764"/>
      <c r="N206" s="2221"/>
      <c r="O206" s="1425"/>
      <c r="P206" s="1425"/>
    </row>
    <row r="207" spans="1:16" s="172" customFormat="1" ht="21" customHeight="1">
      <c r="A207" s="281"/>
      <c r="B207" s="338" t="s">
        <v>405</v>
      </c>
      <c r="C207" s="1414" t="s">
        <v>1612</v>
      </c>
      <c r="D207" s="1414"/>
      <c r="E207" s="1415"/>
      <c r="F207" s="399" t="s">
        <v>1520</v>
      </c>
      <c r="G207" s="1763" t="s">
        <v>1496</v>
      </c>
      <c r="H207" s="1764"/>
      <c r="I207" s="1764"/>
      <c r="J207" s="1764"/>
      <c r="K207" s="1764"/>
      <c r="L207" s="1764"/>
      <c r="M207" s="1764"/>
      <c r="N207" s="2221"/>
      <c r="O207" s="1425"/>
      <c r="P207" s="1425"/>
    </row>
    <row r="208" spans="1:16" s="172" customFormat="1" ht="21" customHeight="1">
      <c r="A208" s="281"/>
      <c r="B208" s="198" t="s">
        <v>408</v>
      </c>
      <c r="C208" s="1414" t="s">
        <v>1613</v>
      </c>
      <c r="D208" s="1414"/>
      <c r="E208" s="1415"/>
      <c r="F208" s="399" t="s">
        <v>1520</v>
      </c>
      <c r="G208" s="1763" t="s">
        <v>1496</v>
      </c>
      <c r="H208" s="1764"/>
      <c r="I208" s="1764"/>
      <c r="J208" s="1764"/>
      <c r="K208" s="1764"/>
      <c r="L208" s="1764"/>
      <c r="M208" s="1764"/>
      <c r="N208" s="2221"/>
      <c r="O208" s="1425"/>
      <c r="P208" s="1425"/>
    </row>
    <row r="209" spans="1:16" s="172" customFormat="1" ht="30.75" customHeight="1">
      <c r="A209" s="281"/>
      <c r="B209" s="195" t="s">
        <v>410</v>
      </c>
      <c r="C209" s="1464" t="s">
        <v>1614</v>
      </c>
      <c r="D209" s="1464"/>
      <c r="E209" s="1465"/>
      <c r="F209" s="399" t="s">
        <v>1520</v>
      </c>
      <c r="G209" s="1763" t="s">
        <v>1496</v>
      </c>
      <c r="H209" s="1764"/>
      <c r="I209" s="1764"/>
      <c r="J209" s="1764"/>
      <c r="K209" s="1764"/>
      <c r="L209" s="1764"/>
      <c r="M209" s="1764"/>
      <c r="N209" s="2221"/>
      <c r="O209" s="1425"/>
      <c r="P209" s="1425"/>
    </row>
    <row r="210" spans="1:16" s="172" customFormat="1" ht="21" customHeight="1">
      <c r="A210" s="281"/>
      <c r="B210" s="195" t="s">
        <v>413</v>
      </c>
      <c r="C210" s="1414" t="s">
        <v>1615</v>
      </c>
      <c r="D210" s="1414"/>
      <c r="E210" s="1415"/>
      <c r="F210" s="399" t="s">
        <v>1520</v>
      </c>
      <c r="G210" s="1763" t="s">
        <v>1496</v>
      </c>
      <c r="H210" s="1764"/>
      <c r="I210" s="1764"/>
      <c r="J210" s="1764"/>
      <c r="K210" s="1764"/>
      <c r="L210" s="1764"/>
      <c r="M210" s="1764"/>
      <c r="N210" s="2221"/>
      <c r="O210" s="1425"/>
      <c r="P210" s="1425"/>
    </row>
    <row r="211" spans="1:16" s="172" customFormat="1" ht="21" customHeight="1">
      <c r="A211" s="281"/>
      <c r="B211" s="195" t="s">
        <v>416</v>
      </c>
      <c r="C211" s="1414" t="s">
        <v>1616</v>
      </c>
      <c r="D211" s="1414"/>
      <c r="E211" s="1415"/>
      <c r="F211" s="399" t="s">
        <v>1520</v>
      </c>
      <c r="G211" s="1763" t="s">
        <v>1496</v>
      </c>
      <c r="H211" s="1764"/>
      <c r="I211" s="1764"/>
      <c r="J211" s="1764"/>
      <c r="K211" s="1764"/>
      <c r="L211" s="1764"/>
      <c r="M211" s="1764"/>
      <c r="N211" s="2221"/>
      <c r="O211" s="1425"/>
      <c r="P211" s="1425"/>
    </row>
    <row r="212" spans="1:16" s="172" customFormat="1" ht="21" customHeight="1">
      <c r="A212" s="281"/>
      <c r="B212" s="195" t="s">
        <v>418</v>
      </c>
      <c r="C212" s="1414" t="s">
        <v>1617</v>
      </c>
      <c r="D212" s="1414"/>
      <c r="E212" s="1415"/>
      <c r="F212" s="399" t="s">
        <v>1520</v>
      </c>
      <c r="G212" s="1763" t="s">
        <v>1496</v>
      </c>
      <c r="H212" s="1764"/>
      <c r="I212" s="1764"/>
      <c r="J212" s="1764"/>
      <c r="K212" s="1764"/>
      <c r="L212" s="1764"/>
      <c r="M212" s="1764"/>
      <c r="N212" s="2221"/>
      <c r="O212" s="1425"/>
      <c r="P212" s="1425"/>
    </row>
    <row r="213" spans="1:16" s="172" customFormat="1" ht="21" customHeight="1">
      <c r="A213" s="281"/>
      <c r="B213" s="195" t="s">
        <v>544</v>
      </c>
      <c r="C213" s="1414" t="s">
        <v>1618</v>
      </c>
      <c r="D213" s="1414"/>
      <c r="E213" s="1415"/>
      <c r="F213" s="399" t="s">
        <v>1520</v>
      </c>
      <c r="G213" s="1763" t="s">
        <v>1496</v>
      </c>
      <c r="H213" s="1764"/>
      <c r="I213" s="1764"/>
      <c r="J213" s="1764"/>
      <c r="K213" s="1764"/>
      <c r="L213" s="1764"/>
      <c r="M213" s="1764"/>
      <c r="N213" s="2221"/>
      <c r="O213" s="1425"/>
      <c r="P213" s="1425"/>
    </row>
    <row r="214" spans="1:16" s="172" customFormat="1" ht="21" customHeight="1">
      <c r="A214" s="281"/>
      <c r="B214" s="266" t="s">
        <v>546</v>
      </c>
      <c r="C214" s="1445" t="s">
        <v>1619</v>
      </c>
      <c r="D214" s="1445"/>
      <c r="E214" s="1817"/>
      <c r="F214" s="399" t="s">
        <v>1520</v>
      </c>
      <c r="G214" s="1763" t="s">
        <v>1496</v>
      </c>
      <c r="H214" s="1764"/>
      <c r="I214" s="1764"/>
      <c r="J214" s="1764"/>
      <c r="K214" s="1764"/>
      <c r="L214" s="1764"/>
      <c r="M214" s="1764"/>
      <c r="N214" s="2221"/>
      <c r="O214" s="1426"/>
      <c r="P214" s="1425"/>
    </row>
    <row r="215" spans="1:16" s="172" customFormat="1" ht="34.5" customHeight="1">
      <c r="B215" s="191" t="s">
        <v>608</v>
      </c>
      <c r="C215" s="1660" t="s">
        <v>1630</v>
      </c>
      <c r="D215" s="1660"/>
      <c r="E215" s="1660"/>
      <c r="F215" s="1660"/>
      <c r="G215" s="1743"/>
      <c r="H215" s="1744" t="s">
        <v>1385</v>
      </c>
      <c r="I215" s="1745"/>
      <c r="J215" s="1746"/>
      <c r="K215" s="1747" t="s">
        <v>1449</v>
      </c>
      <c r="L215" s="1749"/>
      <c r="M215" s="1750"/>
      <c r="N215" s="1751"/>
      <c r="O215" s="1709"/>
      <c r="P215" s="1709"/>
    </row>
    <row r="216" spans="1:16" s="172" customFormat="1" ht="25.5" customHeight="1">
      <c r="B216" s="198" t="s">
        <v>394</v>
      </c>
      <c r="C216" s="1414" t="s">
        <v>1631</v>
      </c>
      <c r="D216" s="1414"/>
      <c r="E216" s="1414"/>
      <c r="F216" s="1414"/>
      <c r="G216" s="1414"/>
      <c r="H216" s="1414"/>
      <c r="I216" s="1414"/>
      <c r="J216" s="1415"/>
      <c r="K216" s="1748"/>
      <c r="L216" s="1437"/>
      <c r="M216" s="1438"/>
      <c r="N216" s="1439"/>
      <c r="O216" s="1708"/>
      <c r="P216" s="1708"/>
    </row>
    <row r="217" spans="1:16" s="172" customFormat="1" ht="20.25" customHeight="1">
      <c r="B217" s="198"/>
      <c r="C217" s="255" t="s">
        <v>611</v>
      </c>
      <c r="D217" s="1760" t="s">
        <v>1632</v>
      </c>
      <c r="E217" s="1760"/>
      <c r="F217" s="1760"/>
      <c r="G217" s="1761"/>
      <c r="H217" s="1713" t="s">
        <v>1520</v>
      </c>
      <c r="I217" s="1714"/>
      <c r="J217" s="1715"/>
      <c r="K217" s="1748"/>
      <c r="L217" s="1437"/>
      <c r="M217" s="1438"/>
      <c r="N217" s="1439"/>
      <c r="O217" s="1708"/>
      <c r="P217" s="1708"/>
    </row>
    <row r="218" spans="1:16" s="172" customFormat="1" ht="20.25" customHeight="1">
      <c r="B218" s="198"/>
      <c r="C218" s="255" t="s">
        <v>508</v>
      </c>
      <c r="D218" s="1414" t="s">
        <v>981</v>
      </c>
      <c r="E218" s="1414"/>
      <c r="F218" s="1414"/>
      <c r="G218" s="1415"/>
      <c r="H218" s="1713" t="s">
        <v>1520</v>
      </c>
      <c r="I218" s="1714"/>
      <c r="J218" s="1715"/>
      <c r="K218" s="1748"/>
      <c r="L218" s="1437"/>
      <c r="M218" s="1438"/>
      <c r="N218" s="1439"/>
      <c r="O218" s="1708"/>
      <c r="P218" s="1708"/>
    </row>
    <row r="219" spans="1:16" s="172" customFormat="1" ht="20.25" customHeight="1">
      <c r="B219" s="198"/>
      <c r="C219" s="255" t="s">
        <v>510</v>
      </c>
      <c r="D219" s="1414" t="s">
        <v>1540</v>
      </c>
      <c r="E219" s="1414"/>
      <c r="F219" s="1414"/>
      <c r="G219" s="1415"/>
      <c r="H219" s="1713" t="s">
        <v>1520</v>
      </c>
      <c r="I219" s="1714"/>
      <c r="J219" s="1715"/>
      <c r="K219" s="1748"/>
      <c r="L219" s="1437"/>
      <c r="M219" s="1438"/>
      <c r="N219" s="1439"/>
      <c r="O219" s="1708"/>
      <c r="P219" s="1708"/>
    </row>
    <row r="220" spans="1:16" s="172" customFormat="1" ht="20.25" customHeight="1">
      <c r="B220" s="198"/>
      <c r="C220" s="255" t="s">
        <v>512</v>
      </c>
      <c r="D220" s="1414" t="s">
        <v>1538</v>
      </c>
      <c r="E220" s="1414"/>
      <c r="F220" s="1414"/>
      <c r="G220" s="1415"/>
      <c r="H220" s="1713" t="s">
        <v>1385</v>
      </c>
      <c r="I220" s="1714"/>
      <c r="J220" s="1715"/>
      <c r="K220" s="1748"/>
      <c r="L220" s="1437"/>
      <c r="M220" s="1438"/>
      <c r="N220" s="1439"/>
      <c r="O220" s="1708"/>
      <c r="P220" s="1708"/>
    </row>
    <row r="221" spans="1:16" s="172" customFormat="1" ht="23.25" customHeight="1">
      <c r="B221" s="198" t="s">
        <v>401</v>
      </c>
      <c r="C221" s="1414" t="s">
        <v>1633</v>
      </c>
      <c r="D221" s="1414"/>
      <c r="E221" s="1414"/>
      <c r="F221" s="1414"/>
      <c r="G221" s="1415"/>
      <c r="H221" s="1763" t="s">
        <v>1482</v>
      </c>
      <c r="I221" s="1764"/>
      <c r="J221" s="1765"/>
      <c r="K221" s="1748"/>
      <c r="L221" s="1752"/>
      <c r="M221" s="1753"/>
      <c r="N221" s="1754"/>
      <c r="O221" s="1755"/>
      <c r="P221" s="1755"/>
    </row>
    <row r="222" spans="1:16" s="172" customFormat="1" ht="27" customHeight="1">
      <c r="B222" s="214" t="s">
        <v>614</v>
      </c>
      <c r="C222" s="1414" t="s">
        <v>1634</v>
      </c>
      <c r="D222" s="1414"/>
      <c r="E222" s="1414"/>
      <c r="F222" s="1414"/>
      <c r="G222" s="1414"/>
      <c r="H222" s="1414"/>
      <c r="I222" s="1414"/>
      <c r="J222" s="1414"/>
      <c r="K222" s="1414"/>
      <c r="L222" s="1414"/>
      <c r="M222" s="1414"/>
      <c r="N222" s="1562"/>
      <c r="O222" s="1709" t="s">
        <v>1475</v>
      </c>
      <c r="P222" s="1759"/>
    </row>
    <row r="223" spans="1:16" s="172" customFormat="1" ht="23.25" customHeight="1">
      <c r="B223" s="198" t="s">
        <v>394</v>
      </c>
      <c r="C223" s="1414" t="s">
        <v>1635</v>
      </c>
      <c r="D223" s="1414"/>
      <c r="E223" s="1414"/>
      <c r="F223" s="1414"/>
      <c r="G223" s="1415"/>
      <c r="H223" s="1574" t="s">
        <v>1520</v>
      </c>
      <c r="I223" s="1685"/>
      <c r="J223" s="1575"/>
      <c r="K223" s="1756" t="s">
        <v>1449</v>
      </c>
      <c r="L223" s="2025"/>
      <c r="M223" s="2026"/>
      <c r="N223" s="2027"/>
      <c r="O223" s="1708"/>
      <c r="P223" s="1708"/>
    </row>
    <row r="224" spans="1:16" s="172" customFormat="1" ht="23.25" customHeight="1">
      <c r="B224" s="198" t="s">
        <v>401</v>
      </c>
      <c r="C224" s="1414" t="s">
        <v>1636</v>
      </c>
      <c r="D224" s="1414"/>
      <c r="E224" s="1414"/>
      <c r="F224" s="1414"/>
      <c r="G224" s="1415"/>
      <c r="H224" s="1574" t="s">
        <v>1385</v>
      </c>
      <c r="I224" s="1685"/>
      <c r="J224" s="1575"/>
      <c r="K224" s="1757"/>
      <c r="L224" s="2037"/>
      <c r="M224" s="2038"/>
      <c r="N224" s="2039"/>
      <c r="O224" s="1708"/>
      <c r="P224" s="1708"/>
    </row>
    <row r="225" spans="2:16" s="172" customFormat="1" ht="23.25" customHeight="1">
      <c r="B225" s="198" t="s">
        <v>403</v>
      </c>
      <c r="C225" s="1414" t="s">
        <v>1637</v>
      </c>
      <c r="D225" s="1414"/>
      <c r="E225" s="1414"/>
      <c r="F225" s="1414"/>
      <c r="G225" s="1415"/>
      <c r="H225" s="1574" t="s">
        <v>1385</v>
      </c>
      <c r="I225" s="1685"/>
      <c r="J225" s="1575"/>
      <c r="K225" s="1757"/>
      <c r="L225" s="2037"/>
      <c r="M225" s="2038"/>
      <c r="N225" s="2039"/>
      <c r="O225" s="1708"/>
      <c r="P225" s="1708"/>
    </row>
    <row r="226" spans="2:16" s="172" customFormat="1" ht="37.5" customHeight="1">
      <c r="B226" s="191"/>
      <c r="C226" s="1414" t="s">
        <v>1638</v>
      </c>
      <c r="D226" s="1414"/>
      <c r="E226" s="1415"/>
      <c r="F226" s="1713" t="s">
        <v>1639</v>
      </c>
      <c r="G226" s="1714"/>
      <c r="H226" s="1714"/>
      <c r="I226" s="1714"/>
      <c r="J226" s="1715"/>
      <c r="K226" s="1757"/>
      <c r="L226" s="2037"/>
      <c r="M226" s="2038"/>
      <c r="N226" s="2039"/>
      <c r="O226" s="1755"/>
      <c r="P226" s="1755"/>
    </row>
    <row r="227" spans="2:16" s="172" customFormat="1" ht="33.75" customHeight="1">
      <c r="B227" s="198" t="s">
        <v>405</v>
      </c>
      <c r="C227" s="1414" t="s">
        <v>1640</v>
      </c>
      <c r="D227" s="1414"/>
      <c r="E227" s="1414"/>
      <c r="F227" s="1414"/>
      <c r="G227" s="1415"/>
      <c r="H227" s="1574" t="s">
        <v>1520</v>
      </c>
      <c r="I227" s="1685"/>
      <c r="J227" s="1575"/>
      <c r="K227" s="1757"/>
      <c r="L227" s="2037"/>
      <c r="M227" s="2038"/>
      <c r="N227" s="2039"/>
      <c r="O227" s="1707" t="s">
        <v>1475</v>
      </c>
      <c r="P227" s="1709"/>
    </row>
    <row r="228" spans="2:16" s="172" customFormat="1" ht="38.25" customHeight="1">
      <c r="B228" s="344"/>
      <c r="C228" s="1414" t="s">
        <v>1641</v>
      </c>
      <c r="D228" s="1414"/>
      <c r="E228" s="1415"/>
      <c r="F228" s="1713" t="s">
        <v>92</v>
      </c>
      <c r="G228" s="1714"/>
      <c r="H228" s="1714"/>
      <c r="I228" s="1714"/>
      <c r="J228" s="1715"/>
      <c r="K228" s="1758"/>
      <c r="L228" s="2028"/>
      <c r="M228" s="2029"/>
      <c r="N228" s="2030"/>
      <c r="O228" s="1766"/>
      <c r="P228" s="1755"/>
    </row>
    <row r="229" spans="2:16" s="172" customFormat="1" ht="15.6">
      <c r="B229" s="2224" t="s">
        <v>1642</v>
      </c>
      <c r="C229" s="2225"/>
      <c r="D229" s="2225"/>
      <c r="E229" s="2225"/>
      <c r="F229" s="2225"/>
      <c r="G229" s="2225"/>
      <c r="H229" s="2225"/>
      <c r="I229" s="2225"/>
      <c r="J229" s="2225"/>
      <c r="K229" s="2225"/>
      <c r="L229" s="2225"/>
      <c r="M229" s="2225"/>
      <c r="N229" s="2225"/>
      <c r="O229" s="2225"/>
      <c r="P229" s="2225"/>
    </row>
    <row r="230" spans="2:16" s="172" customFormat="1" ht="36.75" customHeight="1">
      <c r="B230" s="224" t="s">
        <v>623</v>
      </c>
      <c r="C230" s="1414" t="s">
        <v>1643</v>
      </c>
      <c r="D230" s="1414"/>
      <c r="E230" s="1414"/>
      <c r="F230" s="1414"/>
      <c r="G230" s="1415"/>
      <c r="H230" s="1466" t="s">
        <v>1520</v>
      </c>
      <c r="I230" s="1467"/>
      <c r="J230" s="1468"/>
      <c r="K230" s="1756" t="s">
        <v>1449</v>
      </c>
      <c r="L230" s="2025"/>
      <c r="M230" s="2026"/>
      <c r="N230" s="2027"/>
      <c r="O230" s="1627" t="s">
        <v>1644</v>
      </c>
      <c r="P230" s="1708"/>
    </row>
    <row r="231" spans="2:16" s="172" customFormat="1" ht="27" customHeight="1">
      <c r="B231" s="205" t="s">
        <v>394</v>
      </c>
      <c r="C231" s="1414" t="s">
        <v>1645</v>
      </c>
      <c r="D231" s="1414"/>
      <c r="E231" s="1414"/>
      <c r="F231" s="1414"/>
      <c r="G231" s="1415"/>
      <c r="H231" s="1466" t="s">
        <v>92</v>
      </c>
      <c r="I231" s="1467"/>
      <c r="J231" s="1468"/>
      <c r="K231" s="1758"/>
      <c r="L231" s="2028"/>
      <c r="M231" s="2029"/>
      <c r="N231" s="2030"/>
      <c r="O231" s="1766"/>
      <c r="P231" s="1755"/>
    </row>
    <row r="232" spans="2:16" s="172" customFormat="1" ht="31.5" customHeight="1">
      <c r="B232" s="191" t="s">
        <v>626</v>
      </c>
      <c r="C232" s="1414" t="s">
        <v>1646</v>
      </c>
      <c r="D232" s="1414"/>
      <c r="E232" s="1414"/>
      <c r="F232" s="1414"/>
      <c r="G232" s="1414"/>
      <c r="H232" s="1414"/>
      <c r="I232" s="1414"/>
      <c r="J232" s="1414"/>
      <c r="K232" s="1414"/>
      <c r="L232" s="1414"/>
      <c r="M232" s="1414"/>
      <c r="N232" s="1562"/>
      <c r="O232" s="1709" t="s">
        <v>1647</v>
      </c>
      <c r="P232" s="1709"/>
    </row>
    <row r="233" spans="2:16" s="172" customFormat="1" ht="57.75" customHeight="1">
      <c r="B233" s="350" t="s">
        <v>394</v>
      </c>
      <c r="C233" s="1711" t="s">
        <v>1585</v>
      </c>
      <c r="D233" s="1711"/>
      <c r="E233" s="1711"/>
      <c r="F233" s="1711"/>
      <c r="G233" s="1711"/>
      <c r="H233" s="1711"/>
      <c r="I233" s="1711"/>
      <c r="J233" s="1712"/>
      <c r="K233" s="203" t="s">
        <v>1385</v>
      </c>
      <c r="L233" s="1782" t="s">
        <v>1449</v>
      </c>
      <c r="M233" s="1763"/>
      <c r="N233" s="2221"/>
      <c r="O233" s="1708"/>
      <c r="P233" s="1708"/>
    </row>
    <row r="234" spans="2:16" s="172" customFormat="1" ht="31.5" customHeight="1">
      <c r="B234" s="350" t="s">
        <v>401</v>
      </c>
      <c r="C234" s="1711" t="s">
        <v>1588</v>
      </c>
      <c r="D234" s="1711"/>
      <c r="E234" s="1711"/>
      <c r="F234" s="1711"/>
      <c r="G234" s="1711"/>
      <c r="H234" s="1711"/>
      <c r="I234" s="1711"/>
      <c r="J234" s="1712"/>
      <c r="K234" s="203" t="s">
        <v>1385</v>
      </c>
      <c r="L234" s="1783"/>
      <c r="M234" s="1785"/>
      <c r="N234" s="2222"/>
      <c r="O234" s="1708"/>
      <c r="P234" s="1708"/>
    </row>
    <row r="235" spans="2:16" s="172" customFormat="1" ht="42.75" customHeight="1">
      <c r="B235" s="350" t="s">
        <v>403</v>
      </c>
      <c r="C235" s="1711" t="s">
        <v>1648</v>
      </c>
      <c r="D235" s="1711"/>
      <c r="E235" s="1711"/>
      <c r="F235" s="1711"/>
      <c r="G235" s="1711"/>
      <c r="H235" s="1711"/>
      <c r="I235" s="1711"/>
      <c r="J235" s="1712"/>
      <c r="K235" s="203" t="s">
        <v>1385</v>
      </c>
      <c r="L235" s="1783"/>
      <c r="M235" s="1785"/>
      <c r="N235" s="2222"/>
      <c r="O235" s="1708"/>
      <c r="P235" s="1708"/>
    </row>
    <row r="236" spans="2:16" s="172" customFormat="1" ht="21.75" customHeight="1">
      <c r="B236" s="350" t="s">
        <v>405</v>
      </c>
      <c r="C236" s="1711" t="s">
        <v>1649</v>
      </c>
      <c r="D236" s="1711"/>
      <c r="E236" s="1711"/>
      <c r="F236" s="1711"/>
      <c r="G236" s="1711"/>
      <c r="H236" s="1711"/>
      <c r="I236" s="1711"/>
      <c r="J236" s="1712"/>
      <c r="K236" s="203" t="s">
        <v>1385</v>
      </c>
      <c r="L236" s="1783"/>
      <c r="M236" s="1785"/>
      <c r="N236" s="2222"/>
      <c r="O236" s="1708"/>
      <c r="P236" s="1708"/>
    </row>
    <row r="237" spans="2:16" s="172" customFormat="1" ht="21.75" customHeight="1">
      <c r="B237" s="350" t="s">
        <v>408</v>
      </c>
      <c r="C237" s="1711" t="s">
        <v>1650</v>
      </c>
      <c r="D237" s="1711"/>
      <c r="E237" s="1711"/>
      <c r="F237" s="1711"/>
      <c r="G237" s="1711"/>
      <c r="H237" s="1711"/>
      <c r="I237" s="1711"/>
      <c r="J237" s="1712"/>
      <c r="K237" s="203" t="s">
        <v>1385</v>
      </c>
      <c r="L237" s="1783"/>
      <c r="M237" s="1785"/>
      <c r="N237" s="2222"/>
      <c r="O237" s="1708"/>
      <c r="P237" s="1708"/>
    </row>
    <row r="238" spans="2:16" s="172" customFormat="1" ht="21.75" customHeight="1">
      <c r="B238" s="350" t="s">
        <v>410</v>
      </c>
      <c r="C238" s="1711" t="s">
        <v>1651</v>
      </c>
      <c r="D238" s="1711"/>
      <c r="E238" s="1711"/>
      <c r="F238" s="1711"/>
      <c r="G238" s="1711"/>
      <c r="H238" s="1711"/>
      <c r="I238" s="1711"/>
      <c r="J238" s="1712"/>
      <c r="K238" s="203" t="s">
        <v>1520</v>
      </c>
      <c r="L238" s="1783"/>
      <c r="M238" s="1785"/>
      <c r="N238" s="2222"/>
      <c r="O238" s="1708"/>
      <c r="P238" s="1708"/>
    </row>
    <row r="239" spans="2:16" s="172" customFormat="1" ht="21.75" customHeight="1">
      <c r="B239" s="350" t="s">
        <v>413</v>
      </c>
      <c r="C239" s="1711" t="s">
        <v>1548</v>
      </c>
      <c r="D239" s="1711"/>
      <c r="E239" s="1711"/>
      <c r="F239" s="1711"/>
      <c r="G239" s="1711"/>
      <c r="H239" s="1711"/>
      <c r="I239" s="1711"/>
      <c r="J239" s="1712"/>
      <c r="K239" s="203" t="s">
        <v>1520</v>
      </c>
      <c r="L239" s="1783"/>
      <c r="M239" s="1785"/>
      <c r="N239" s="2222"/>
      <c r="O239" s="1708"/>
      <c r="P239" s="1708"/>
    </row>
    <row r="240" spans="2:16" s="172" customFormat="1" ht="21.75" customHeight="1">
      <c r="B240" s="350" t="s">
        <v>416</v>
      </c>
      <c r="C240" s="1711" t="s">
        <v>1549</v>
      </c>
      <c r="D240" s="1711"/>
      <c r="E240" s="1711"/>
      <c r="F240" s="1711"/>
      <c r="G240" s="1711"/>
      <c r="H240" s="1711"/>
      <c r="I240" s="1711"/>
      <c r="J240" s="1712"/>
      <c r="K240" s="203" t="s">
        <v>1520</v>
      </c>
      <c r="L240" s="1783"/>
      <c r="M240" s="1785"/>
      <c r="N240" s="2222"/>
      <c r="O240" s="1708"/>
      <c r="P240" s="1708"/>
    </row>
    <row r="241" spans="2:16" s="172" customFormat="1" ht="21.75" customHeight="1">
      <c r="B241" s="350" t="s">
        <v>418</v>
      </c>
      <c r="C241" s="1711" t="s">
        <v>1652</v>
      </c>
      <c r="D241" s="1711"/>
      <c r="E241" s="1711"/>
      <c r="F241" s="1711"/>
      <c r="G241" s="1711"/>
      <c r="H241" s="1711"/>
      <c r="I241" s="1711"/>
      <c r="J241" s="1712"/>
      <c r="K241" s="203" t="s">
        <v>1385</v>
      </c>
      <c r="L241" s="1783"/>
      <c r="M241" s="1785"/>
      <c r="N241" s="2222"/>
      <c r="O241" s="1708"/>
      <c r="P241" s="1708"/>
    </row>
    <row r="242" spans="2:16" s="172" customFormat="1" ht="21.75" customHeight="1">
      <c r="B242" s="350" t="s">
        <v>544</v>
      </c>
      <c r="C242" s="1711" t="s">
        <v>1597</v>
      </c>
      <c r="D242" s="1711"/>
      <c r="E242" s="1711"/>
      <c r="F242" s="1711"/>
      <c r="G242" s="1711"/>
      <c r="H242" s="1711"/>
      <c r="I242" s="1711"/>
      <c r="J242" s="1712"/>
      <c r="K242" s="203" t="s">
        <v>1520</v>
      </c>
      <c r="L242" s="1783"/>
      <c r="M242" s="1785"/>
      <c r="N242" s="2222"/>
      <c r="O242" s="1708"/>
      <c r="P242" s="1708"/>
    </row>
    <row r="243" spans="2:16" s="172" customFormat="1" ht="21.75" customHeight="1">
      <c r="B243" s="350" t="s">
        <v>546</v>
      </c>
      <c r="C243" s="1711" t="s">
        <v>1598</v>
      </c>
      <c r="D243" s="1711"/>
      <c r="E243" s="1711"/>
      <c r="F243" s="1711"/>
      <c r="G243" s="1711"/>
      <c r="H243" s="1711"/>
      <c r="I243" s="1711"/>
      <c r="J243" s="1712"/>
      <c r="K243" s="203" t="s">
        <v>1520</v>
      </c>
      <c r="L243" s="1783"/>
      <c r="M243" s="1785"/>
      <c r="N243" s="2222"/>
      <c r="O243" s="1708"/>
      <c r="P243" s="1708"/>
    </row>
    <row r="244" spans="2:16" s="172" customFormat="1" ht="21.75" customHeight="1">
      <c r="B244" s="350" t="s">
        <v>636</v>
      </c>
      <c r="C244" s="1711" t="s">
        <v>1599</v>
      </c>
      <c r="D244" s="1711"/>
      <c r="E244" s="1711"/>
      <c r="F244" s="1711"/>
      <c r="G244" s="1711"/>
      <c r="H244" s="1711"/>
      <c r="I244" s="1711"/>
      <c r="J244" s="1712"/>
      <c r="K244" s="203" t="s">
        <v>1520</v>
      </c>
      <c r="L244" s="1783"/>
      <c r="M244" s="1785"/>
      <c r="N244" s="2222"/>
      <c r="O244" s="1708"/>
      <c r="P244" s="1708"/>
    </row>
    <row r="245" spans="2:16" s="172" customFormat="1" ht="24" customHeight="1">
      <c r="B245" s="347" t="s">
        <v>550</v>
      </c>
      <c r="C245" s="1414" t="s">
        <v>1653</v>
      </c>
      <c r="D245" s="1414"/>
      <c r="E245" s="1414"/>
      <c r="F245" s="1414"/>
      <c r="G245" s="1414"/>
      <c r="H245" s="1414"/>
      <c r="I245" s="1414"/>
      <c r="J245" s="1415"/>
      <c r="K245" s="203" t="s">
        <v>1482</v>
      </c>
      <c r="L245" s="1783"/>
      <c r="M245" s="1785"/>
      <c r="N245" s="2222"/>
      <c r="O245" s="1708"/>
      <c r="P245" s="1708"/>
    </row>
    <row r="246" spans="2:16" s="172" customFormat="1" ht="27" customHeight="1">
      <c r="B246" s="350"/>
      <c r="C246" s="1414" t="s">
        <v>1654</v>
      </c>
      <c r="D246" s="1414"/>
      <c r="E246" s="1415"/>
      <c r="F246" s="1763" t="s">
        <v>1482</v>
      </c>
      <c r="G246" s="1764"/>
      <c r="H246" s="1764"/>
      <c r="I246" s="1764"/>
      <c r="J246" s="1764"/>
      <c r="K246" s="1764"/>
      <c r="L246" s="1783"/>
      <c r="M246" s="1785"/>
      <c r="N246" s="2222"/>
      <c r="O246" s="1708"/>
      <c r="P246" s="1708"/>
    </row>
    <row r="247" spans="2:16" s="172" customFormat="1" ht="23.25" customHeight="1">
      <c r="B247" s="351" t="s">
        <v>640</v>
      </c>
      <c r="C247" s="1760" t="s">
        <v>1655</v>
      </c>
      <c r="D247" s="1760"/>
      <c r="E247" s="1760"/>
      <c r="F247" s="1760"/>
      <c r="G247" s="1760"/>
      <c r="H247" s="1760"/>
      <c r="I247" s="1760"/>
      <c r="J247" s="1761"/>
      <c r="K247" s="228">
        <v>2018</v>
      </c>
      <c r="L247" s="1783"/>
      <c r="M247" s="1785"/>
      <c r="N247" s="2222"/>
      <c r="O247" s="1708"/>
      <c r="P247" s="1708"/>
    </row>
    <row r="248" spans="2:16" s="172" customFormat="1" ht="23.25" customHeight="1">
      <c r="B248" s="351" t="s">
        <v>642</v>
      </c>
      <c r="C248" s="1414" t="s">
        <v>1656</v>
      </c>
      <c r="D248" s="1414"/>
      <c r="E248" s="1415"/>
      <c r="F248" s="1574" t="s">
        <v>1657</v>
      </c>
      <c r="G248" s="1685"/>
      <c r="H248" s="1685"/>
      <c r="I248" s="1685"/>
      <c r="J248" s="1685"/>
      <c r="K248" s="1575"/>
      <c r="L248" s="1784"/>
      <c r="M248" s="1787"/>
      <c r="N248" s="2223"/>
      <c r="O248" s="1755"/>
      <c r="P248" s="1708"/>
    </row>
    <row r="249" spans="2:16" s="172" customFormat="1" ht="23.25" customHeight="1">
      <c r="B249" s="351" t="s">
        <v>644</v>
      </c>
      <c r="C249" s="1414" t="s">
        <v>1658</v>
      </c>
      <c r="D249" s="1414"/>
      <c r="E249" s="1414"/>
      <c r="F249" s="1414"/>
      <c r="G249" s="1414"/>
      <c r="H249" s="1414"/>
      <c r="I249" s="1414"/>
      <c r="J249" s="1414"/>
      <c r="K249" s="1414"/>
      <c r="L249" s="1414"/>
      <c r="M249" s="1414"/>
      <c r="N249" s="1562"/>
      <c r="O249" s="1709" t="s">
        <v>1659</v>
      </c>
      <c r="P249" s="1709"/>
    </row>
    <row r="250" spans="2:16" s="172" customFormat="1" ht="23.25" customHeight="1">
      <c r="B250" s="347" t="s">
        <v>394</v>
      </c>
      <c r="C250" s="1558" t="s">
        <v>1540</v>
      </c>
      <c r="D250" s="1558"/>
      <c r="E250" s="1410"/>
      <c r="F250" s="1559" t="s">
        <v>1660</v>
      </c>
      <c r="G250" s="1561"/>
      <c r="H250" s="1586" t="s">
        <v>1449</v>
      </c>
      <c r="I250" s="1808"/>
      <c r="J250" s="1809"/>
      <c r="K250" s="1809"/>
      <c r="L250" s="1809"/>
      <c r="M250" s="1809"/>
      <c r="N250" s="1810"/>
      <c r="O250" s="1708"/>
      <c r="P250" s="1708"/>
    </row>
    <row r="251" spans="2:16" s="172" customFormat="1" ht="23.25" customHeight="1">
      <c r="B251" s="347" t="s">
        <v>401</v>
      </c>
      <c r="C251" s="1558" t="s">
        <v>1661</v>
      </c>
      <c r="D251" s="1558"/>
      <c r="E251" s="1410"/>
      <c r="F251" s="1559" t="s">
        <v>1662</v>
      </c>
      <c r="G251" s="1561"/>
      <c r="H251" s="1589"/>
      <c r="I251" s="2000"/>
      <c r="J251" s="2001"/>
      <c r="K251" s="2001"/>
      <c r="L251" s="2001"/>
      <c r="M251" s="2001"/>
      <c r="N251" s="2002"/>
      <c r="O251" s="1708"/>
      <c r="P251" s="1708"/>
    </row>
    <row r="252" spans="2:16" s="172" customFormat="1" ht="28.5" customHeight="1">
      <c r="B252" s="347" t="s">
        <v>403</v>
      </c>
      <c r="C252" s="1558" t="s">
        <v>1663</v>
      </c>
      <c r="D252" s="1558"/>
      <c r="E252" s="1410"/>
      <c r="F252" s="1559" t="s">
        <v>1664</v>
      </c>
      <c r="G252" s="1561"/>
      <c r="H252" s="1589"/>
      <c r="I252" s="2000"/>
      <c r="J252" s="2001"/>
      <c r="K252" s="2001"/>
      <c r="L252" s="2001"/>
      <c r="M252" s="2001"/>
      <c r="N252" s="2002"/>
      <c r="O252" s="1708"/>
      <c r="P252" s="1708"/>
    </row>
    <row r="253" spans="2:16" s="172" customFormat="1" ht="28.5" customHeight="1">
      <c r="B253" s="347" t="s">
        <v>405</v>
      </c>
      <c r="C253" s="1558" t="s">
        <v>1665</v>
      </c>
      <c r="D253" s="1558"/>
      <c r="E253" s="1410"/>
      <c r="F253" s="1559" t="s">
        <v>1666</v>
      </c>
      <c r="G253" s="1561"/>
      <c r="H253" s="1589"/>
      <c r="I253" s="2000"/>
      <c r="J253" s="2001"/>
      <c r="K253" s="2001"/>
      <c r="L253" s="2001"/>
      <c r="M253" s="2001"/>
      <c r="N253" s="2002"/>
      <c r="O253" s="1708"/>
      <c r="P253" s="1708"/>
    </row>
    <row r="254" spans="2:16" s="172" customFormat="1" ht="23.25" customHeight="1">
      <c r="B254" s="347" t="s">
        <v>408</v>
      </c>
      <c r="C254" s="1558" t="s">
        <v>1498</v>
      </c>
      <c r="D254" s="1558"/>
      <c r="E254" s="1410"/>
      <c r="F254" s="1559" t="s">
        <v>1482</v>
      </c>
      <c r="G254" s="1561"/>
      <c r="H254" s="1589"/>
      <c r="I254" s="2000"/>
      <c r="J254" s="2001"/>
      <c r="K254" s="2001"/>
      <c r="L254" s="2001"/>
      <c r="M254" s="2001"/>
      <c r="N254" s="2002"/>
      <c r="O254" s="1708"/>
      <c r="P254" s="1708"/>
    </row>
    <row r="255" spans="2:16" s="172" customFormat="1" ht="23.25" customHeight="1">
      <c r="B255" s="351"/>
      <c r="C255" s="1558" t="s">
        <v>1524</v>
      </c>
      <c r="D255" s="1558"/>
      <c r="E255" s="1410"/>
      <c r="F255" s="1559" t="s">
        <v>1482</v>
      </c>
      <c r="G255" s="1561"/>
      <c r="H255" s="1700"/>
      <c r="I255" s="1811"/>
      <c r="J255" s="1812"/>
      <c r="K255" s="1812"/>
      <c r="L255" s="1812"/>
      <c r="M255" s="1812"/>
      <c r="N255" s="1813"/>
      <c r="O255" s="1708"/>
      <c r="P255" s="1755"/>
    </row>
    <row r="256" spans="2:16" s="172" customFormat="1" ht="52.5" customHeight="1">
      <c r="B256" s="351" t="s">
        <v>652</v>
      </c>
      <c r="C256" s="1464" t="s">
        <v>1667</v>
      </c>
      <c r="D256" s="1464"/>
      <c r="E256" s="1464"/>
      <c r="F256" s="1464"/>
      <c r="G256" s="353" t="s">
        <v>1668</v>
      </c>
      <c r="H256" s="322" t="s">
        <v>1449</v>
      </c>
      <c r="I256" s="1814"/>
      <c r="J256" s="1815"/>
      <c r="K256" s="1815"/>
      <c r="L256" s="1815"/>
      <c r="M256" s="1815"/>
      <c r="N256" s="1816"/>
      <c r="O256" s="354" t="s">
        <v>1475</v>
      </c>
      <c r="P256" s="342"/>
    </row>
    <row r="257" spans="1:16" s="172" customFormat="1" ht="33" customHeight="1">
      <c r="B257" s="351" t="s">
        <v>654</v>
      </c>
      <c r="C257" s="1414" t="s">
        <v>1669</v>
      </c>
      <c r="D257" s="1414"/>
      <c r="E257" s="1414"/>
      <c r="F257" s="353" t="s">
        <v>1385</v>
      </c>
      <c r="G257" s="1818" t="s">
        <v>1449</v>
      </c>
      <c r="H257" s="1808"/>
      <c r="I257" s="1809"/>
      <c r="J257" s="1809"/>
      <c r="K257" s="1809"/>
      <c r="L257" s="1809"/>
      <c r="M257" s="1809"/>
      <c r="N257" s="1810"/>
      <c r="O257" s="1708" t="s">
        <v>1670</v>
      </c>
      <c r="P257" s="1708"/>
    </row>
    <row r="258" spans="1:16" s="172" customFormat="1" ht="30.75" customHeight="1">
      <c r="A258" s="281"/>
      <c r="B258" s="294" t="s">
        <v>394</v>
      </c>
      <c r="C258" s="1414" t="s">
        <v>1671</v>
      </c>
      <c r="D258" s="1414"/>
      <c r="E258" s="1415"/>
      <c r="F258" s="491" t="s">
        <v>1496</v>
      </c>
      <c r="G258" s="1454"/>
      <c r="H258" s="1811"/>
      <c r="I258" s="1812"/>
      <c r="J258" s="1812"/>
      <c r="K258" s="1812"/>
      <c r="L258" s="1812"/>
      <c r="M258" s="1812"/>
      <c r="N258" s="1813"/>
      <c r="O258" s="1708"/>
      <c r="P258" s="1708"/>
    </row>
    <row r="259" spans="1:16" s="172" customFormat="1" ht="26.25" customHeight="1">
      <c r="B259" s="355" t="s">
        <v>657</v>
      </c>
      <c r="C259" s="1414" t="s">
        <v>1672</v>
      </c>
      <c r="D259" s="1414"/>
      <c r="E259" s="1414"/>
      <c r="F259" s="1414"/>
      <c r="G259" s="1414"/>
      <c r="H259" s="1414"/>
      <c r="I259" s="1414"/>
      <c r="J259" s="1414"/>
      <c r="K259" s="1414"/>
      <c r="L259" s="1414"/>
      <c r="M259" s="1414"/>
      <c r="N259" s="1562"/>
      <c r="O259" s="1708"/>
      <c r="P259" s="1708"/>
    </row>
    <row r="260" spans="1:16" s="172" customFormat="1" ht="39.75" customHeight="1">
      <c r="B260" s="356" t="s">
        <v>394</v>
      </c>
      <c r="C260" s="1414" t="s">
        <v>1673</v>
      </c>
      <c r="D260" s="1414"/>
      <c r="E260" s="1415"/>
      <c r="F260" s="353" t="s">
        <v>1385</v>
      </c>
      <c r="G260" s="216" t="s">
        <v>1449</v>
      </c>
      <c r="H260" s="1804" t="s">
        <v>1674</v>
      </c>
      <c r="I260" s="1805"/>
      <c r="J260" s="1805"/>
      <c r="K260" s="1805"/>
      <c r="L260" s="1805"/>
      <c r="M260" s="1805"/>
      <c r="N260" s="1806"/>
      <c r="O260" s="1708"/>
      <c r="P260" s="1708"/>
    </row>
    <row r="261" spans="1:16" s="172" customFormat="1" ht="27" customHeight="1">
      <c r="B261" s="205" t="s">
        <v>401</v>
      </c>
      <c r="C261" s="1414" t="s">
        <v>1675</v>
      </c>
      <c r="D261" s="1414"/>
      <c r="E261" s="1414"/>
      <c r="F261" s="353" t="s">
        <v>1385</v>
      </c>
      <c r="G261" s="216" t="s">
        <v>1449</v>
      </c>
      <c r="H261" s="1804" t="s">
        <v>1676</v>
      </c>
      <c r="I261" s="1805"/>
      <c r="J261" s="1805"/>
      <c r="K261" s="1805"/>
      <c r="L261" s="1805"/>
      <c r="M261" s="1805"/>
      <c r="N261" s="1806"/>
      <c r="O261" s="1708"/>
      <c r="P261" s="1708"/>
    </row>
    <row r="262" spans="1:16" s="172" customFormat="1" ht="49.5" customHeight="1">
      <c r="B262" s="205" t="s">
        <v>403</v>
      </c>
      <c r="C262" s="1414" t="s">
        <v>1677</v>
      </c>
      <c r="D262" s="1414"/>
      <c r="E262" s="1415"/>
      <c r="F262" s="353" t="s">
        <v>1385</v>
      </c>
      <c r="G262" s="216" t="s">
        <v>1449</v>
      </c>
      <c r="H262" s="1804" t="s">
        <v>1674</v>
      </c>
      <c r="I262" s="1805"/>
      <c r="J262" s="1805"/>
      <c r="K262" s="1805"/>
      <c r="L262" s="1805"/>
      <c r="M262" s="1805"/>
      <c r="N262" s="1806"/>
      <c r="O262" s="1708"/>
      <c r="P262" s="1755"/>
    </row>
    <row r="263" spans="1:16" s="172" customFormat="1" ht="33" customHeight="1">
      <c r="B263" s="355" t="s">
        <v>662</v>
      </c>
      <c r="C263" s="1414" t="s">
        <v>1678</v>
      </c>
      <c r="D263" s="1414"/>
      <c r="E263" s="1414"/>
      <c r="F263" s="295" t="s">
        <v>1520</v>
      </c>
      <c r="G263" s="1818" t="s">
        <v>1449</v>
      </c>
      <c r="H263" s="1820"/>
      <c r="I263" s="1821"/>
      <c r="J263" s="1821"/>
      <c r="K263" s="1821"/>
      <c r="L263" s="1821"/>
      <c r="M263" s="1821"/>
      <c r="N263" s="1822"/>
      <c r="O263" s="1443" t="s">
        <v>1670</v>
      </c>
      <c r="P263" s="1443"/>
    </row>
    <row r="264" spans="1:16" s="172" customFormat="1" ht="30" customHeight="1">
      <c r="B264" s="347" t="s">
        <v>394</v>
      </c>
      <c r="C264" s="1414" t="s">
        <v>1679</v>
      </c>
      <c r="D264" s="1414"/>
      <c r="E264" s="1415"/>
      <c r="F264" s="257" t="s">
        <v>1496</v>
      </c>
      <c r="G264" s="1453"/>
      <c r="H264" s="1671"/>
      <c r="I264" s="1672"/>
      <c r="J264" s="1672"/>
      <c r="K264" s="1672"/>
      <c r="L264" s="1672"/>
      <c r="M264" s="1672"/>
      <c r="N264" s="1673"/>
      <c r="O264" s="1425"/>
      <c r="P264" s="1425"/>
    </row>
    <row r="265" spans="1:16" s="172" customFormat="1" ht="30" customHeight="1">
      <c r="B265" s="347" t="s">
        <v>401</v>
      </c>
      <c r="C265" s="1414" t="s">
        <v>1680</v>
      </c>
      <c r="D265" s="1414"/>
      <c r="E265" s="1415"/>
      <c r="F265" s="257" t="s">
        <v>1496</v>
      </c>
      <c r="G265" s="1453"/>
      <c r="H265" s="1671"/>
      <c r="I265" s="1672"/>
      <c r="J265" s="1672"/>
      <c r="K265" s="1672"/>
      <c r="L265" s="1672"/>
      <c r="M265" s="1672"/>
      <c r="N265" s="1673"/>
      <c r="O265" s="1425"/>
      <c r="P265" s="1425"/>
    </row>
    <row r="266" spans="1:16" s="172" customFormat="1" ht="30" customHeight="1">
      <c r="B266" s="347" t="s">
        <v>403</v>
      </c>
      <c r="C266" s="1414" t="s">
        <v>1681</v>
      </c>
      <c r="D266" s="1414"/>
      <c r="E266" s="1415"/>
      <c r="F266" s="257" t="s">
        <v>1496</v>
      </c>
      <c r="G266" s="1453"/>
      <c r="H266" s="1671"/>
      <c r="I266" s="1672"/>
      <c r="J266" s="1672"/>
      <c r="K266" s="1672"/>
      <c r="L266" s="1672"/>
      <c r="M266" s="1672"/>
      <c r="N266" s="1673"/>
      <c r="O266" s="1425"/>
      <c r="P266" s="1425"/>
    </row>
    <row r="267" spans="1:16" s="172" customFormat="1" ht="33.75" customHeight="1">
      <c r="B267" s="492" t="s">
        <v>405</v>
      </c>
      <c r="C267" s="2088" t="s">
        <v>1682</v>
      </c>
      <c r="D267" s="2088"/>
      <c r="E267" s="2220"/>
      <c r="F267" s="257" t="s">
        <v>1496</v>
      </c>
      <c r="G267" s="1819"/>
      <c r="H267" s="1674"/>
      <c r="I267" s="1675"/>
      <c r="J267" s="1675"/>
      <c r="K267" s="1675"/>
      <c r="L267" s="1675"/>
      <c r="M267" s="1675"/>
      <c r="N267" s="1676"/>
      <c r="O267" s="1444"/>
      <c r="P267" s="1444"/>
    </row>
    <row r="268" spans="1:16" s="172" customFormat="1" ht="21.75" customHeight="1">
      <c r="B268" s="1416" t="s">
        <v>1683</v>
      </c>
      <c r="C268" s="1417"/>
      <c r="D268" s="1417"/>
      <c r="E268" s="1417"/>
      <c r="F268" s="1417"/>
      <c r="G268" s="1417"/>
      <c r="H268" s="1417"/>
      <c r="I268" s="1417"/>
      <c r="J268" s="1417"/>
      <c r="K268" s="1417"/>
      <c r="L268" s="1417"/>
      <c r="M268" s="1417"/>
      <c r="N268" s="1417"/>
      <c r="O268" s="1417"/>
      <c r="P268" s="1418"/>
    </row>
    <row r="269" spans="1:16" s="172" customFormat="1" ht="33.75" customHeight="1">
      <c r="B269" s="207" t="s">
        <v>668</v>
      </c>
      <c r="C269" s="1419" t="s">
        <v>1684</v>
      </c>
      <c r="D269" s="1419"/>
      <c r="E269" s="1419"/>
      <c r="F269" s="1419"/>
      <c r="G269" s="493" t="s">
        <v>1385</v>
      </c>
      <c r="H269" s="494" t="s">
        <v>1449</v>
      </c>
      <c r="I269" s="1663" t="s">
        <v>1685</v>
      </c>
      <c r="J269" s="1664"/>
      <c r="K269" s="1664"/>
      <c r="L269" s="1664"/>
      <c r="M269" s="1664"/>
      <c r="N269" s="1664"/>
      <c r="O269" s="1759" t="s">
        <v>1686</v>
      </c>
      <c r="P269" s="1759"/>
    </row>
    <row r="270" spans="1:16" s="172" customFormat="1" ht="21.75" customHeight="1">
      <c r="B270" s="1427" t="s">
        <v>1687</v>
      </c>
      <c r="C270" s="1428"/>
      <c r="D270" s="1428"/>
      <c r="E270" s="1428"/>
      <c r="F270" s="1428"/>
      <c r="G270" s="1428"/>
      <c r="H270" s="1428"/>
      <c r="I270" s="1428"/>
      <c r="J270" s="1428"/>
      <c r="K270" s="1428"/>
      <c r="L270" s="1428"/>
      <c r="M270" s="1428"/>
      <c r="N270" s="1428"/>
      <c r="O270" s="1708"/>
      <c r="P270" s="1708"/>
    </row>
    <row r="271" spans="1:16" s="172" customFormat="1" ht="63.6" customHeight="1">
      <c r="B271" s="358" t="s">
        <v>394</v>
      </c>
      <c r="C271" s="1450" t="s">
        <v>1688</v>
      </c>
      <c r="D271" s="1450"/>
      <c r="E271" s="1450"/>
      <c r="F271" s="1450"/>
      <c r="G271" s="359" t="s">
        <v>1385</v>
      </c>
      <c r="H271" s="2217" t="s">
        <v>1449</v>
      </c>
      <c r="I271" s="1794" t="s">
        <v>1689</v>
      </c>
      <c r="J271" s="1795"/>
      <c r="K271" s="1795"/>
      <c r="L271" s="1795"/>
      <c r="M271" s="1795"/>
      <c r="N271" s="1795"/>
      <c r="O271" s="1708"/>
      <c r="P271" s="1708"/>
    </row>
    <row r="272" spans="1:16" s="172" customFormat="1" ht="36.75" customHeight="1">
      <c r="B272" s="205" t="s">
        <v>401</v>
      </c>
      <c r="C272" s="1414" t="s">
        <v>1690</v>
      </c>
      <c r="D272" s="1414"/>
      <c r="E272" s="1414"/>
      <c r="F272" s="1414"/>
      <c r="G272" s="1415"/>
      <c r="H272" s="2218"/>
      <c r="I272" s="1797"/>
      <c r="J272" s="1798"/>
      <c r="K272" s="1798"/>
      <c r="L272" s="1798"/>
      <c r="M272" s="1798"/>
      <c r="N272" s="1798"/>
      <c r="O272" s="1708"/>
      <c r="P272" s="1708"/>
    </row>
    <row r="273" spans="2:16" s="172" customFormat="1" ht="28.5" customHeight="1">
      <c r="B273" s="198"/>
      <c r="C273" s="338" t="s">
        <v>418</v>
      </c>
      <c r="D273" s="1450" t="s">
        <v>1632</v>
      </c>
      <c r="E273" s="1450"/>
      <c r="F273" s="1713" t="s">
        <v>1691</v>
      </c>
      <c r="G273" s="1715"/>
      <c r="H273" s="2218"/>
      <c r="I273" s="1797"/>
      <c r="J273" s="1798"/>
      <c r="K273" s="1798"/>
      <c r="L273" s="1798"/>
      <c r="M273" s="1798"/>
      <c r="N273" s="1798"/>
      <c r="O273" s="1708"/>
      <c r="P273" s="1708"/>
    </row>
    <row r="274" spans="2:16" s="172" customFormat="1" ht="28.5" customHeight="1">
      <c r="B274" s="198"/>
      <c r="C274" s="294" t="s">
        <v>508</v>
      </c>
      <c r="D274" s="1414" t="s">
        <v>1692</v>
      </c>
      <c r="E274" s="1415"/>
      <c r="F274" s="1714" t="s">
        <v>1693</v>
      </c>
      <c r="G274" s="1715"/>
      <c r="H274" s="2218"/>
      <c r="I274" s="1797"/>
      <c r="J274" s="1798"/>
      <c r="K274" s="1798"/>
      <c r="L274" s="1798"/>
      <c r="M274" s="1798"/>
      <c r="N274" s="1798"/>
      <c r="O274" s="1708"/>
      <c r="P274" s="1708"/>
    </row>
    <row r="275" spans="2:16" s="172" customFormat="1" ht="28.5" customHeight="1">
      <c r="B275" s="198"/>
      <c r="C275" s="294" t="s">
        <v>510</v>
      </c>
      <c r="D275" s="1414" t="s">
        <v>1694</v>
      </c>
      <c r="E275" s="1415"/>
      <c r="F275" s="1786" t="s">
        <v>1695</v>
      </c>
      <c r="G275" s="1786"/>
      <c r="H275" s="2218"/>
      <c r="I275" s="1797"/>
      <c r="J275" s="1798"/>
      <c r="K275" s="1798"/>
      <c r="L275" s="1798"/>
      <c r="M275" s="1798"/>
      <c r="N275" s="1798"/>
      <c r="O275" s="1708"/>
      <c r="P275" s="1708"/>
    </row>
    <row r="276" spans="2:16" s="172" customFormat="1" ht="29.25" customHeight="1">
      <c r="B276" s="195"/>
      <c r="C276" s="294" t="s">
        <v>512</v>
      </c>
      <c r="D276" s="1414" t="s">
        <v>1696</v>
      </c>
      <c r="E276" s="1414"/>
      <c r="F276" s="1713" t="s">
        <v>1695</v>
      </c>
      <c r="G276" s="1715"/>
      <c r="H276" s="2219"/>
      <c r="I276" s="1800"/>
      <c r="J276" s="1801"/>
      <c r="K276" s="1801"/>
      <c r="L276" s="1801"/>
      <c r="M276" s="1801"/>
      <c r="N276" s="1801"/>
      <c r="O276" s="1708"/>
      <c r="P276" s="1708"/>
    </row>
    <row r="277" spans="2:16" s="172" customFormat="1" ht="90" customHeight="1">
      <c r="B277" s="358" t="s">
        <v>403</v>
      </c>
      <c r="C277" s="1414" t="s">
        <v>1697</v>
      </c>
      <c r="D277" s="1414"/>
      <c r="E277" s="1415"/>
      <c r="F277" s="1714" t="s">
        <v>1698</v>
      </c>
      <c r="G277" s="1715"/>
      <c r="H277" s="216" t="s">
        <v>1449</v>
      </c>
      <c r="I277" s="1814"/>
      <c r="J277" s="1815"/>
      <c r="K277" s="1815"/>
      <c r="L277" s="1815"/>
      <c r="M277" s="1815"/>
      <c r="N277" s="1815"/>
      <c r="O277" s="1710"/>
      <c r="P277" s="1755"/>
    </row>
    <row r="278" spans="2:16" s="172" customFormat="1" ht="78" customHeight="1">
      <c r="B278" s="2215" t="s">
        <v>677</v>
      </c>
      <c r="C278" s="1697" t="s">
        <v>1699</v>
      </c>
      <c r="D278" s="1697"/>
      <c r="E278" s="1697"/>
      <c r="F278" s="1697"/>
      <c r="G278" s="1698"/>
      <c r="H278" s="1833" t="s">
        <v>1700</v>
      </c>
      <c r="I278" s="1834"/>
      <c r="J278" s="1835"/>
      <c r="K278" s="1836" t="s">
        <v>1701</v>
      </c>
      <c r="L278" s="1837"/>
      <c r="M278" s="1837"/>
      <c r="N278" s="1838"/>
      <c r="O278" s="361" t="s">
        <v>1702</v>
      </c>
      <c r="P278" s="362" t="s">
        <v>1702</v>
      </c>
    </row>
    <row r="279" spans="2:16" s="172" customFormat="1" ht="126.75" customHeight="1">
      <c r="B279" s="2216"/>
      <c r="C279" s="1831"/>
      <c r="D279" s="1831"/>
      <c r="E279" s="1831"/>
      <c r="F279" s="1831"/>
      <c r="G279" s="1832"/>
      <c r="H279" s="363" t="s">
        <v>1703</v>
      </c>
      <c r="I279" s="364" t="s">
        <v>1704</v>
      </c>
      <c r="J279" s="364" t="s">
        <v>1705</v>
      </c>
      <c r="K279" s="363" t="s">
        <v>1706</v>
      </c>
      <c r="L279" s="363" t="s">
        <v>1707</v>
      </c>
      <c r="M279" s="364" t="s">
        <v>1708</v>
      </c>
      <c r="N279" s="495" t="s">
        <v>1458</v>
      </c>
      <c r="O279" s="342" t="s">
        <v>1709</v>
      </c>
      <c r="P279" s="342"/>
    </row>
    <row r="280" spans="2:16" s="172" customFormat="1" ht="21" customHeight="1">
      <c r="B280" s="366" t="s">
        <v>394</v>
      </c>
      <c r="C280" s="1839" t="s">
        <v>1710</v>
      </c>
      <c r="D280" s="1839"/>
      <c r="E280" s="1839"/>
      <c r="F280" s="1839"/>
      <c r="G280" s="1839"/>
      <c r="H280" s="1839"/>
      <c r="I280" s="1839"/>
      <c r="J280" s="1839"/>
      <c r="K280" s="1839"/>
      <c r="L280" s="1839"/>
      <c r="M280" s="1839"/>
      <c r="N280" s="1840"/>
      <c r="O280" s="1841" t="s">
        <v>1711</v>
      </c>
      <c r="P280" s="1841" t="s">
        <v>1711</v>
      </c>
    </row>
    <row r="281" spans="2:16" s="172" customFormat="1" ht="24.75" customHeight="1">
      <c r="B281" s="335" t="s">
        <v>418</v>
      </c>
      <c r="C281" s="1844" t="s">
        <v>1712</v>
      </c>
      <c r="D281" s="1844"/>
      <c r="E281" s="1844"/>
      <c r="F281" s="1844"/>
      <c r="G281" s="1845"/>
      <c r="H281" s="369">
        <v>0</v>
      </c>
      <c r="I281" s="370">
        <v>4</v>
      </c>
      <c r="J281" s="371">
        <f t="shared" ref="J281:J300" si="0">MIN(H281/I281,1)</f>
        <v>0</v>
      </c>
      <c r="K281" s="369">
        <v>107</v>
      </c>
      <c r="L281" s="369">
        <v>907</v>
      </c>
      <c r="M281" s="373">
        <f>MIN(K281/L281,1)</f>
        <v>0.11797133406835722</v>
      </c>
      <c r="N281" s="496"/>
      <c r="O281" s="1843"/>
      <c r="P281" s="1843"/>
    </row>
    <row r="282" spans="2:16" s="172" customFormat="1" ht="24.75" customHeight="1">
      <c r="B282" s="335" t="s">
        <v>508</v>
      </c>
      <c r="C282" s="1844" t="s">
        <v>1713</v>
      </c>
      <c r="D282" s="1844"/>
      <c r="E282" s="1844"/>
      <c r="F282" s="1844"/>
      <c r="G282" s="1845"/>
      <c r="H282" s="376" t="s">
        <v>92</v>
      </c>
      <c r="I282" s="377" t="s">
        <v>92</v>
      </c>
      <c r="J282" s="453" t="s">
        <v>92</v>
      </c>
      <c r="K282" s="376" t="s">
        <v>92</v>
      </c>
      <c r="L282" s="377" t="s">
        <v>92</v>
      </c>
      <c r="M282" s="453" t="s">
        <v>92</v>
      </c>
      <c r="N282" s="496"/>
      <c r="O282" s="1708" t="s">
        <v>1714</v>
      </c>
      <c r="P282" s="1708"/>
    </row>
    <row r="283" spans="2:16" s="172" customFormat="1" ht="38.25" customHeight="1">
      <c r="B283" s="335" t="s">
        <v>510</v>
      </c>
      <c r="C283" s="1844" t="s">
        <v>1715</v>
      </c>
      <c r="D283" s="1844"/>
      <c r="E283" s="1845"/>
      <c r="F283" s="1789"/>
      <c r="G283" s="1846"/>
      <c r="H283" s="497" t="s">
        <v>92</v>
      </c>
      <c r="I283" s="498" t="s">
        <v>92</v>
      </c>
      <c r="J283" s="458" t="s">
        <v>92</v>
      </c>
      <c r="K283" s="497" t="s">
        <v>92</v>
      </c>
      <c r="L283" s="498" t="s">
        <v>92</v>
      </c>
      <c r="M283" s="458" t="s">
        <v>92</v>
      </c>
      <c r="N283" s="379"/>
      <c r="O283" s="1708"/>
      <c r="P283" s="1708"/>
    </row>
    <row r="284" spans="2:16" s="172" customFormat="1" ht="20.25" customHeight="1">
      <c r="B284" s="380" t="s">
        <v>401</v>
      </c>
      <c r="C284" s="1839" t="s">
        <v>1716</v>
      </c>
      <c r="D284" s="1839"/>
      <c r="E284" s="1839"/>
      <c r="F284" s="1839"/>
      <c r="G284" s="2144"/>
      <c r="H284" s="376">
        <v>0</v>
      </c>
      <c r="I284" s="377">
        <v>4</v>
      </c>
      <c r="J284" s="477">
        <f t="shared" si="0"/>
        <v>0</v>
      </c>
      <c r="K284" s="369">
        <v>111</v>
      </c>
      <c r="L284" s="369">
        <v>907</v>
      </c>
      <c r="M284" s="373">
        <f>MIN(K284/L284,1)</f>
        <v>0.12238147739801543</v>
      </c>
      <c r="N284" s="499"/>
      <c r="O284" s="1755"/>
      <c r="P284" s="1755"/>
    </row>
    <row r="285" spans="2:16" s="172" customFormat="1" ht="15" customHeight="1">
      <c r="B285" s="380" t="s">
        <v>403</v>
      </c>
      <c r="C285" s="1839" t="s">
        <v>1717</v>
      </c>
      <c r="D285" s="1839"/>
      <c r="E285" s="1839"/>
      <c r="F285" s="1839"/>
      <c r="G285" s="1839"/>
      <c r="H285" s="1839"/>
      <c r="I285" s="1839"/>
      <c r="J285" s="1839"/>
      <c r="K285" s="1839"/>
      <c r="L285" s="1839"/>
      <c r="M285" s="1839"/>
      <c r="N285" s="1840"/>
      <c r="O285" s="1841"/>
      <c r="P285" s="1841"/>
    </row>
    <row r="286" spans="2:16" s="172" customFormat="1" ht="24.75" customHeight="1">
      <c r="B286" s="334" t="s">
        <v>418</v>
      </c>
      <c r="C286" s="1844" t="s">
        <v>1718</v>
      </c>
      <c r="D286" s="1844"/>
      <c r="E286" s="1844"/>
      <c r="F286" s="1844"/>
      <c r="G286" s="1845"/>
      <c r="H286" s="369">
        <v>0</v>
      </c>
      <c r="I286" s="370">
        <v>4</v>
      </c>
      <c r="J286" s="371">
        <f t="shared" si="0"/>
        <v>0</v>
      </c>
      <c r="K286" s="369">
        <v>84</v>
      </c>
      <c r="L286" s="369">
        <v>907</v>
      </c>
      <c r="M286" s="373">
        <f>MIN(K286/L286,1)</f>
        <v>9.2613009922822495E-2</v>
      </c>
      <c r="N286" s="500"/>
      <c r="O286" s="1843"/>
      <c r="P286" s="1843"/>
    </row>
    <row r="287" spans="2:16" s="172" customFormat="1" ht="24.75" customHeight="1">
      <c r="B287" s="334" t="s">
        <v>508</v>
      </c>
      <c r="C287" s="1844" t="s">
        <v>1719</v>
      </c>
      <c r="D287" s="1844"/>
      <c r="E287" s="1844"/>
      <c r="F287" s="1844"/>
      <c r="G287" s="368"/>
      <c r="H287" s="369">
        <v>0</v>
      </c>
      <c r="I287" s="370">
        <v>4</v>
      </c>
      <c r="J287" s="371">
        <f t="shared" si="0"/>
        <v>0</v>
      </c>
      <c r="K287" s="369">
        <v>96</v>
      </c>
      <c r="L287" s="369">
        <v>907</v>
      </c>
      <c r="M287" s="373">
        <f>MIN(K287/L287,1)</f>
        <v>0.10584343991179714</v>
      </c>
      <c r="N287" s="501"/>
      <c r="O287" s="1843"/>
      <c r="P287" s="1843"/>
    </row>
    <row r="288" spans="2:16" s="172" customFormat="1" ht="24.75" customHeight="1">
      <c r="B288" s="334" t="s">
        <v>510</v>
      </c>
      <c r="C288" s="1844" t="s">
        <v>1720</v>
      </c>
      <c r="D288" s="1844"/>
      <c r="E288" s="1844"/>
      <c r="F288" s="1844"/>
      <c r="G288" s="1845"/>
      <c r="H288" s="369">
        <v>0</v>
      </c>
      <c r="I288" s="370">
        <v>4</v>
      </c>
      <c r="J288" s="371">
        <f t="shared" si="0"/>
        <v>0</v>
      </c>
      <c r="K288" s="369">
        <v>39</v>
      </c>
      <c r="L288" s="369">
        <v>907</v>
      </c>
      <c r="M288" s="373">
        <f>MIN(K288/L288,1)</f>
        <v>4.2998897464167588E-2</v>
      </c>
      <c r="N288" s="500"/>
      <c r="O288" s="1843"/>
      <c r="P288" s="1843"/>
    </row>
    <row r="289" spans="2:16" s="172" customFormat="1" ht="18" customHeight="1">
      <c r="B289" s="380" t="s">
        <v>405</v>
      </c>
      <c r="C289" s="1839" t="s">
        <v>1721</v>
      </c>
      <c r="D289" s="1839"/>
      <c r="E289" s="1839"/>
      <c r="F289" s="1839"/>
      <c r="G289" s="1839"/>
      <c r="H289" s="1839"/>
      <c r="I289" s="1839"/>
      <c r="J289" s="1839"/>
      <c r="K289" s="1839"/>
      <c r="L289" s="1839"/>
      <c r="M289" s="1839"/>
      <c r="N289" s="1840"/>
      <c r="O289" s="1843"/>
      <c r="P289" s="1843"/>
    </row>
    <row r="290" spans="2:16" s="172" customFormat="1" ht="22.5" customHeight="1">
      <c r="B290" s="334" t="s">
        <v>418</v>
      </c>
      <c r="C290" s="1844" t="s">
        <v>1722</v>
      </c>
      <c r="D290" s="1844"/>
      <c r="E290" s="1844"/>
      <c r="F290" s="1844"/>
      <c r="G290" s="1845"/>
      <c r="H290" s="369">
        <v>0</v>
      </c>
      <c r="I290" s="370">
        <v>4</v>
      </c>
      <c r="J290" s="371">
        <f t="shared" si="0"/>
        <v>0</v>
      </c>
      <c r="K290" s="369">
        <v>51</v>
      </c>
      <c r="L290" s="369">
        <v>907</v>
      </c>
      <c r="M290" s="373">
        <f>MIN(K290/L290,1)</f>
        <v>5.6229327453142228E-2</v>
      </c>
      <c r="N290" s="502"/>
      <c r="O290" s="1843"/>
      <c r="P290" s="1843"/>
    </row>
    <row r="291" spans="2:16" s="172" customFormat="1" ht="22.5" customHeight="1">
      <c r="B291" s="334" t="s">
        <v>508</v>
      </c>
      <c r="C291" s="1844" t="s">
        <v>1723</v>
      </c>
      <c r="D291" s="1844"/>
      <c r="E291" s="1844"/>
      <c r="F291" s="1844"/>
      <c r="G291" s="1845"/>
      <c r="H291" s="369">
        <v>0</v>
      </c>
      <c r="I291" s="370">
        <v>4</v>
      </c>
      <c r="J291" s="371">
        <f t="shared" si="0"/>
        <v>0</v>
      </c>
      <c r="K291" s="369">
        <v>82</v>
      </c>
      <c r="L291" s="369">
        <v>907</v>
      </c>
      <c r="M291" s="373">
        <f>MIN(K291/L291,1)</f>
        <v>9.0407938257993384E-2</v>
      </c>
      <c r="N291" s="500"/>
      <c r="O291" s="1843"/>
      <c r="P291" s="1843"/>
    </row>
    <row r="292" spans="2:16" s="172" customFormat="1" ht="22.5" customHeight="1">
      <c r="B292" s="380" t="s">
        <v>408</v>
      </c>
      <c r="C292" s="1839" t="s">
        <v>1724</v>
      </c>
      <c r="D292" s="1839"/>
      <c r="E292" s="1839"/>
      <c r="F292" s="1839"/>
      <c r="G292" s="2144"/>
      <c r="H292" s="369">
        <v>0</v>
      </c>
      <c r="I292" s="370">
        <v>4</v>
      </c>
      <c r="J292" s="371">
        <f t="shared" si="0"/>
        <v>0</v>
      </c>
      <c r="K292" s="369">
        <v>146</v>
      </c>
      <c r="L292" s="369">
        <v>907</v>
      </c>
      <c r="M292" s="373">
        <f>MIN(K292/L292,1)</f>
        <v>0.16097023153252479</v>
      </c>
      <c r="N292" s="503"/>
      <c r="O292" s="1843"/>
      <c r="P292" s="1843"/>
    </row>
    <row r="293" spans="2:16" s="172" customFormat="1" ht="22.5" customHeight="1">
      <c r="B293" s="380" t="s">
        <v>410</v>
      </c>
      <c r="C293" s="1839" t="s">
        <v>1725</v>
      </c>
      <c r="D293" s="1839"/>
      <c r="E293" s="1839"/>
      <c r="F293" s="1839"/>
      <c r="G293" s="2144"/>
      <c r="H293" s="376" t="s">
        <v>92</v>
      </c>
      <c r="I293" s="377" t="s">
        <v>92</v>
      </c>
      <c r="J293" s="453" t="s">
        <v>92</v>
      </c>
      <c r="K293" s="376" t="s">
        <v>92</v>
      </c>
      <c r="L293" s="377" t="s">
        <v>92</v>
      </c>
      <c r="M293" s="453" t="s">
        <v>92</v>
      </c>
      <c r="N293" s="500"/>
      <c r="O293" s="1843"/>
      <c r="P293" s="1843"/>
    </row>
    <row r="294" spans="2:16" s="172" customFormat="1" ht="22.5" customHeight="1">
      <c r="B294" s="380" t="s">
        <v>413</v>
      </c>
      <c r="C294" s="1839" t="s">
        <v>1548</v>
      </c>
      <c r="D294" s="1839"/>
      <c r="E294" s="1839"/>
      <c r="F294" s="1839"/>
      <c r="G294" s="2144"/>
      <c r="H294" s="369">
        <v>0</v>
      </c>
      <c r="I294" s="370">
        <v>4</v>
      </c>
      <c r="J294" s="371">
        <f t="shared" si="0"/>
        <v>0</v>
      </c>
      <c r="K294" s="369">
        <v>129</v>
      </c>
      <c r="L294" s="369">
        <v>907</v>
      </c>
      <c r="M294" s="373">
        <f t="shared" ref="M294:M299" si="1">MIN(K294/L294,1)</f>
        <v>0.14222712238147739</v>
      </c>
      <c r="N294" s="503"/>
      <c r="O294" s="1843"/>
      <c r="P294" s="1843"/>
    </row>
    <row r="295" spans="2:16" s="172" customFormat="1" ht="22.5" customHeight="1">
      <c r="B295" s="380" t="s">
        <v>416</v>
      </c>
      <c r="C295" s="1839" t="s">
        <v>1549</v>
      </c>
      <c r="D295" s="1839"/>
      <c r="E295" s="1839"/>
      <c r="F295" s="1839"/>
      <c r="G295" s="2144"/>
      <c r="H295" s="369">
        <v>0</v>
      </c>
      <c r="I295" s="370">
        <v>4</v>
      </c>
      <c r="J295" s="371">
        <f t="shared" si="0"/>
        <v>0</v>
      </c>
      <c r="K295" s="369">
        <v>111</v>
      </c>
      <c r="L295" s="369">
        <v>907</v>
      </c>
      <c r="M295" s="373">
        <f t="shared" si="1"/>
        <v>0.12238147739801543</v>
      </c>
      <c r="N295" s="503"/>
      <c r="O295" s="1843"/>
      <c r="P295" s="1843"/>
    </row>
    <row r="296" spans="2:16" s="172" customFormat="1" ht="18.75" customHeight="1">
      <c r="B296" s="380" t="s">
        <v>418</v>
      </c>
      <c r="C296" s="1839" t="s">
        <v>1726</v>
      </c>
      <c r="D296" s="1839"/>
      <c r="E296" s="1839"/>
      <c r="F296" s="1839"/>
      <c r="G296" s="1839"/>
      <c r="H296" s="1839"/>
      <c r="I296" s="1839"/>
      <c r="J296" s="1839"/>
      <c r="K296" s="1839"/>
      <c r="L296" s="1839"/>
      <c r="M296" s="1839"/>
      <c r="N296" s="1840"/>
      <c r="O296" s="1843"/>
      <c r="P296" s="1843"/>
    </row>
    <row r="297" spans="2:16" s="172" customFormat="1" ht="22.5" customHeight="1">
      <c r="B297" s="334" t="s">
        <v>418</v>
      </c>
      <c r="C297" s="1851" t="s">
        <v>1727</v>
      </c>
      <c r="D297" s="1851"/>
      <c r="E297" s="1851"/>
      <c r="F297" s="1851"/>
      <c r="G297" s="1852"/>
      <c r="H297" s="376" t="s">
        <v>92</v>
      </c>
      <c r="I297" s="377" t="s">
        <v>92</v>
      </c>
      <c r="J297" s="453" t="s">
        <v>92</v>
      </c>
      <c r="K297" s="376" t="s">
        <v>92</v>
      </c>
      <c r="L297" s="377" t="s">
        <v>92</v>
      </c>
      <c r="M297" s="453" t="s">
        <v>92</v>
      </c>
      <c r="N297" s="502"/>
      <c r="O297" s="1843"/>
      <c r="P297" s="1843"/>
    </row>
    <row r="298" spans="2:16" s="172" customFormat="1" ht="22.5" customHeight="1">
      <c r="B298" s="334" t="s">
        <v>508</v>
      </c>
      <c r="C298" s="1851" t="s">
        <v>1728</v>
      </c>
      <c r="D298" s="1851"/>
      <c r="E298" s="1851"/>
      <c r="F298" s="1851"/>
      <c r="G298" s="1852"/>
      <c r="H298" s="369">
        <v>0</v>
      </c>
      <c r="I298" s="370">
        <v>4</v>
      </c>
      <c r="J298" s="371">
        <f t="shared" si="0"/>
        <v>0</v>
      </c>
      <c r="K298" s="369">
        <v>96</v>
      </c>
      <c r="L298" s="369">
        <v>907</v>
      </c>
      <c r="M298" s="373">
        <f>MIN(K298/L298,1)</f>
        <v>0.10584343991179714</v>
      </c>
      <c r="N298" s="500"/>
      <c r="O298" s="1843"/>
      <c r="P298" s="1843"/>
    </row>
    <row r="299" spans="2:16" s="172" customFormat="1" ht="22.5" customHeight="1">
      <c r="B299" s="380" t="s">
        <v>544</v>
      </c>
      <c r="C299" s="1839" t="s">
        <v>1599</v>
      </c>
      <c r="D299" s="1839"/>
      <c r="E299" s="1839"/>
      <c r="F299" s="1839"/>
      <c r="G299" s="2144"/>
      <c r="H299" s="369">
        <v>0</v>
      </c>
      <c r="I299" s="370">
        <v>4</v>
      </c>
      <c r="J299" s="371">
        <f t="shared" si="0"/>
        <v>0</v>
      </c>
      <c r="K299" s="369">
        <v>57</v>
      </c>
      <c r="L299" s="369">
        <v>907</v>
      </c>
      <c r="M299" s="373">
        <f t="shared" si="1"/>
        <v>6.2844542447629548E-2</v>
      </c>
      <c r="N299" s="500"/>
      <c r="O299" s="1843"/>
      <c r="P299" s="1843"/>
    </row>
    <row r="300" spans="2:16" s="172" customFormat="1" ht="48" customHeight="1">
      <c r="B300" s="189" t="s">
        <v>546</v>
      </c>
      <c r="C300" s="1414" t="s">
        <v>1729</v>
      </c>
      <c r="D300" s="1414"/>
      <c r="E300" s="1414"/>
      <c r="F300" s="1414"/>
      <c r="G300" s="1415"/>
      <c r="H300" s="386">
        <f>SUMIF(H281:H282,"&lt;&gt;")+ SUMIF(H284,"&lt;&gt;")+SUMIF(H286:H288,"&lt;&gt;")+SUMIF(H290:H295,"&lt;&gt;")+SUMIF(H297:H299,"&lt;&gt;")</f>
        <v>0</v>
      </c>
      <c r="I300" s="386">
        <f>SUMIF(I281:I282,"&lt;&gt;")+ SUMIF(I284,"&lt;&gt;")+SUMIF(I286:I288,"&lt;&gt;")+SUMIF(I290:I295,"&lt;&gt;")+SUMIF(I297:I299,"&lt;&gt;")</f>
        <v>48</v>
      </c>
      <c r="J300" s="371">
        <f t="shared" si="0"/>
        <v>0</v>
      </c>
      <c r="K300" s="386">
        <f>SUMIF(K281:K282,"&lt;&gt;")+ SUMIF(K284,"&lt;&gt;")+SUMIF(K286:K288,"&lt;&gt;")+SUMIF(K290:K295,"&lt;&gt;")+SUMIF(K297:K299,"&lt;&gt;")</f>
        <v>1109</v>
      </c>
      <c r="L300" s="386">
        <f>SUMIF(L281:L282,"&lt;&gt;")+ SUMIF(L284,"&lt;&gt;")+SUMIF(L286:L288,"&lt;&gt;")+SUMIF(L290:L295,"&lt;&gt;")+SUMIF(L297:L299,"&lt;&gt;")</f>
        <v>10884</v>
      </c>
      <c r="M300" s="373">
        <f>MIN(K300/L300,1)</f>
        <v>0.10189268651231165</v>
      </c>
      <c r="N300" s="504"/>
      <c r="O300" s="1843"/>
      <c r="P300" s="1843"/>
    </row>
    <row r="301" spans="2:16" s="172" customFormat="1" ht="62.25" customHeight="1">
      <c r="B301" s="198" t="s">
        <v>707</v>
      </c>
      <c r="C301" s="1484" t="s">
        <v>1730</v>
      </c>
      <c r="D301" s="1484"/>
      <c r="E301" s="1484"/>
      <c r="F301" s="1484"/>
      <c r="G301" s="1485"/>
      <c r="H301" s="2209" t="s">
        <v>1731</v>
      </c>
      <c r="I301" s="2210"/>
      <c r="J301" s="2210"/>
      <c r="K301" s="2210"/>
      <c r="L301" s="2210"/>
      <c r="M301" s="2210"/>
      <c r="N301" s="2211"/>
      <c r="O301" s="375"/>
      <c r="P301" s="375"/>
    </row>
    <row r="302" spans="2:16" s="172" customFormat="1" ht="62.25" customHeight="1">
      <c r="B302" s="505" t="s">
        <v>709</v>
      </c>
      <c r="C302" s="1445" t="s">
        <v>1732</v>
      </c>
      <c r="D302" s="1445"/>
      <c r="E302" s="1445"/>
      <c r="F302" s="1445"/>
      <c r="G302" s="1817"/>
      <c r="H302" s="2212" t="s">
        <v>1733</v>
      </c>
      <c r="I302" s="2213"/>
      <c r="J302" s="2213"/>
      <c r="K302" s="2213"/>
      <c r="L302" s="2213"/>
      <c r="M302" s="2213"/>
      <c r="N302" s="2214"/>
      <c r="O302" s="387"/>
      <c r="P302" s="393"/>
    </row>
    <row r="303" spans="2:16" s="172" customFormat="1" ht="24" customHeight="1">
      <c r="B303" s="1416" t="s">
        <v>1734</v>
      </c>
      <c r="C303" s="1417"/>
      <c r="D303" s="1417"/>
      <c r="E303" s="1417"/>
      <c r="F303" s="1417"/>
      <c r="G303" s="1417"/>
      <c r="H303" s="1417"/>
      <c r="I303" s="1417"/>
      <c r="J303" s="1417"/>
      <c r="K303" s="1417"/>
      <c r="L303" s="1417"/>
      <c r="M303" s="1417"/>
      <c r="N303" s="1417"/>
      <c r="O303" s="1417"/>
      <c r="P303" s="1418"/>
    </row>
    <row r="304" spans="2:16" s="172" customFormat="1" ht="36" customHeight="1">
      <c r="B304" s="298" t="s">
        <v>712</v>
      </c>
      <c r="C304" s="1419" t="s">
        <v>1735</v>
      </c>
      <c r="D304" s="1419"/>
      <c r="E304" s="1419"/>
      <c r="F304" s="1419"/>
      <c r="G304" s="1420"/>
      <c r="H304" s="1574" t="s">
        <v>1385</v>
      </c>
      <c r="I304" s="1685"/>
      <c r="J304" s="1575"/>
      <c r="K304" s="394" t="s">
        <v>1449</v>
      </c>
      <c r="L304" s="2203"/>
      <c r="M304" s="2204"/>
      <c r="N304" s="2205"/>
      <c r="O304" s="395" t="s">
        <v>1736</v>
      </c>
      <c r="P304" s="328"/>
    </row>
    <row r="305" spans="2:16" s="172" customFormat="1" ht="24" customHeight="1">
      <c r="B305" s="227" t="s">
        <v>714</v>
      </c>
      <c r="C305" s="1414" t="s">
        <v>1737</v>
      </c>
      <c r="D305" s="1414"/>
      <c r="E305" s="1414"/>
      <c r="F305" s="1414"/>
      <c r="G305" s="1415"/>
      <c r="H305" s="1574" t="s">
        <v>1385</v>
      </c>
      <c r="I305" s="1685"/>
      <c r="J305" s="1575"/>
      <c r="K305" s="1756" t="s">
        <v>1449</v>
      </c>
      <c r="L305" s="2194"/>
      <c r="M305" s="2195"/>
      <c r="N305" s="2196"/>
      <c r="O305" s="1708" t="s">
        <v>1475</v>
      </c>
      <c r="P305" s="1709"/>
    </row>
    <row r="306" spans="2:16" s="172" customFormat="1" ht="24.75" customHeight="1">
      <c r="B306" s="195" t="s">
        <v>394</v>
      </c>
      <c r="C306" s="1414" t="s">
        <v>1738</v>
      </c>
      <c r="D306" s="1414"/>
      <c r="E306" s="1414"/>
      <c r="F306" s="1414"/>
      <c r="G306" s="1415"/>
      <c r="H306" s="1574" t="s">
        <v>1385</v>
      </c>
      <c r="I306" s="1685"/>
      <c r="J306" s="1575"/>
      <c r="K306" s="1757"/>
      <c r="L306" s="2197"/>
      <c r="M306" s="2198"/>
      <c r="N306" s="2199"/>
      <c r="O306" s="1708"/>
      <c r="P306" s="1708"/>
    </row>
    <row r="307" spans="2:16" s="172" customFormat="1" ht="40.5" customHeight="1">
      <c r="B307" s="198" t="s">
        <v>401</v>
      </c>
      <c r="C307" s="1414" t="s">
        <v>1739</v>
      </c>
      <c r="D307" s="1414"/>
      <c r="E307" s="1414"/>
      <c r="F307" s="1414"/>
      <c r="G307" s="1415"/>
      <c r="H307" s="1574" t="s">
        <v>1740</v>
      </c>
      <c r="I307" s="1685"/>
      <c r="J307" s="1575"/>
      <c r="K307" s="1758"/>
      <c r="L307" s="2206"/>
      <c r="M307" s="2207"/>
      <c r="N307" s="2208"/>
      <c r="O307" s="1708"/>
      <c r="P307" s="1708"/>
    </row>
    <row r="308" spans="2:16" s="172" customFormat="1" ht="37.5" customHeight="1">
      <c r="B308" s="233" t="s">
        <v>718</v>
      </c>
      <c r="C308" s="1414" t="s">
        <v>1741</v>
      </c>
      <c r="D308" s="1414"/>
      <c r="E308" s="1414"/>
      <c r="F308" s="1414"/>
      <c r="G308" s="1415"/>
      <c r="H308" s="1574" t="s">
        <v>1742</v>
      </c>
      <c r="I308" s="1685"/>
      <c r="J308" s="1575"/>
      <c r="K308" s="319" t="s">
        <v>1449</v>
      </c>
      <c r="L308" s="2191"/>
      <c r="M308" s="2192"/>
      <c r="N308" s="2193"/>
      <c r="O308" s="1708"/>
      <c r="P308" s="1708"/>
    </row>
    <row r="309" spans="2:16" s="172" customFormat="1" ht="31.5" customHeight="1">
      <c r="B309" s="227" t="s">
        <v>720</v>
      </c>
      <c r="C309" s="1414" t="s">
        <v>1743</v>
      </c>
      <c r="D309" s="1414"/>
      <c r="E309" s="1414"/>
      <c r="F309" s="1414"/>
      <c r="G309" s="1415"/>
      <c r="H309" s="1574" t="s">
        <v>1482</v>
      </c>
      <c r="I309" s="1685"/>
      <c r="J309" s="1575"/>
      <c r="K309" s="319" t="s">
        <v>1449</v>
      </c>
      <c r="L309" s="2191"/>
      <c r="M309" s="2192"/>
      <c r="N309" s="2193"/>
      <c r="O309" s="1708"/>
      <c r="P309" s="1755"/>
    </row>
    <row r="310" spans="2:16" s="172" customFormat="1" ht="39" customHeight="1">
      <c r="B310" s="253" t="s">
        <v>722</v>
      </c>
      <c r="C310" s="1414" t="s">
        <v>1744</v>
      </c>
      <c r="D310" s="1414"/>
      <c r="E310" s="1414"/>
      <c r="F310" s="1414"/>
      <c r="G310" s="1415"/>
      <c r="H310" s="1867" t="s">
        <v>1385</v>
      </c>
      <c r="I310" s="1868"/>
      <c r="J310" s="1869"/>
      <c r="K310" s="1756" t="s">
        <v>1449</v>
      </c>
      <c r="L310" s="2194" t="s">
        <v>1745</v>
      </c>
      <c r="M310" s="2195"/>
      <c r="N310" s="2196"/>
      <c r="O310" s="1709" t="s">
        <v>1475</v>
      </c>
      <c r="P310" s="1709"/>
    </row>
    <row r="311" spans="2:16" s="172" customFormat="1" ht="39" customHeight="1">
      <c r="B311" s="191" t="s">
        <v>724</v>
      </c>
      <c r="C311" s="1414" t="s">
        <v>1746</v>
      </c>
      <c r="D311" s="1414"/>
      <c r="E311" s="1414"/>
      <c r="F311" s="1414"/>
      <c r="G311" s="1415"/>
      <c r="H311" s="1574" t="s">
        <v>1413</v>
      </c>
      <c r="I311" s="1685"/>
      <c r="J311" s="1575"/>
      <c r="K311" s="1757"/>
      <c r="L311" s="2197"/>
      <c r="M311" s="2198"/>
      <c r="N311" s="2199"/>
      <c r="O311" s="1708"/>
      <c r="P311" s="1708"/>
    </row>
    <row r="312" spans="2:16" s="172" customFormat="1" ht="39" customHeight="1">
      <c r="B312" s="214" t="s">
        <v>726</v>
      </c>
      <c r="C312" s="1414" t="s">
        <v>1747</v>
      </c>
      <c r="D312" s="1414"/>
      <c r="E312" s="1414"/>
      <c r="F312" s="1414"/>
      <c r="G312" s="1415"/>
      <c r="H312" s="1574" t="s">
        <v>1482</v>
      </c>
      <c r="I312" s="1685"/>
      <c r="J312" s="1575"/>
      <c r="K312" s="1757"/>
      <c r="L312" s="2197"/>
      <c r="M312" s="2198"/>
      <c r="N312" s="2199"/>
      <c r="O312" s="1708"/>
      <c r="P312" s="1708"/>
    </row>
    <row r="313" spans="2:16" s="172" customFormat="1" ht="39" customHeight="1">
      <c r="B313" s="358" t="s">
        <v>394</v>
      </c>
      <c r="C313" s="1414" t="s">
        <v>1748</v>
      </c>
      <c r="D313" s="1414"/>
      <c r="E313" s="1414"/>
      <c r="F313" s="1414"/>
      <c r="G313" s="1415"/>
      <c r="H313" s="1574" t="s">
        <v>1482</v>
      </c>
      <c r="I313" s="1685"/>
      <c r="J313" s="1575"/>
      <c r="K313" s="1757"/>
      <c r="L313" s="2197"/>
      <c r="M313" s="2198"/>
      <c r="N313" s="2199"/>
      <c r="O313" s="1708"/>
      <c r="P313" s="1755"/>
    </row>
    <row r="314" spans="2:16" s="172" customFormat="1" ht="52.5" customHeight="1">
      <c r="B314" s="298" t="s">
        <v>729</v>
      </c>
      <c r="C314" s="1414" t="s">
        <v>1749</v>
      </c>
      <c r="D314" s="1414"/>
      <c r="E314" s="1414"/>
      <c r="F314" s="1414"/>
      <c r="G314" s="1415"/>
      <c r="H314" s="1563" t="s">
        <v>1385</v>
      </c>
      <c r="I314" s="1655"/>
      <c r="J314" s="1564"/>
      <c r="K314" s="1757"/>
      <c r="L314" s="2197"/>
      <c r="M314" s="2198"/>
      <c r="N314" s="2199"/>
      <c r="O314" s="1443" t="s">
        <v>1475</v>
      </c>
      <c r="P314" s="1443"/>
    </row>
    <row r="315" spans="2:16" s="172" customFormat="1" ht="32.25" customHeight="1">
      <c r="B315" s="266" t="s">
        <v>394</v>
      </c>
      <c r="C315" s="1445" t="s">
        <v>1750</v>
      </c>
      <c r="D315" s="1445"/>
      <c r="E315" s="1445"/>
      <c r="F315" s="1445"/>
      <c r="G315" s="1817"/>
      <c r="H315" s="1574" t="s">
        <v>1482</v>
      </c>
      <c r="I315" s="1685"/>
      <c r="J315" s="1575"/>
      <c r="K315" s="1870"/>
      <c r="L315" s="2200"/>
      <c r="M315" s="2201"/>
      <c r="N315" s="2202"/>
      <c r="O315" s="1444"/>
      <c r="P315" s="1444"/>
    </row>
    <row r="316" spans="2:16" s="172" customFormat="1" ht="21.75" customHeight="1">
      <c r="B316" s="1416" t="s">
        <v>1751</v>
      </c>
      <c r="C316" s="1417"/>
      <c r="D316" s="1417"/>
      <c r="E316" s="1417"/>
      <c r="F316" s="1417"/>
      <c r="G316" s="1417"/>
      <c r="H316" s="1417"/>
      <c r="I316" s="1417"/>
      <c r="J316" s="1417"/>
      <c r="K316" s="1417"/>
      <c r="L316" s="1417"/>
      <c r="M316" s="1417"/>
      <c r="N316" s="1417"/>
      <c r="O316" s="1417"/>
      <c r="P316" s="1418"/>
    </row>
    <row r="317" spans="2:16" s="172" customFormat="1" ht="34.5" customHeight="1">
      <c r="B317" s="214" t="s">
        <v>733</v>
      </c>
      <c r="C317" s="1660" t="s">
        <v>1752</v>
      </c>
      <c r="D317" s="1660"/>
      <c r="E317" s="1660"/>
      <c r="F317" s="1660"/>
      <c r="G317" s="1743"/>
      <c r="H317" s="1574" t="s">
        <v>1753</v>
      </c>
      <c r="I317" s="1685"/>
      <c r="J317" s="1685"/>
      <c r="K317" s="1885" t="s">
        <v>1449</v>
      </c>
      <c r="L317" s="2188"/>
      <c r="M317" s="2189"/>
      <c r="N317" s="2190"/>
      <c r="O317" s="1759" t="s">
        <v>1754</v>
      </c>
      <c r="P317" s="1759"/>
    </row>
    <row r="318" spans="2:16" s="172" customFormat="1" ht="30.75" customHeight="1">
      <c r="B318" s="195" t="s">
        <v>394</v>
      </c>
      <c r="C318" s="1414" t="s">
        <v>1755</v>
      </c>
      <c r="D318" s="1414"/>
      <c r="E318" s="1414"/>
      <c r="F318" s="1414"/>
      <c r="G318" s="1415"/>
      <c r="H318" s="1574" t="s">
        <v>1385</v>
      </c>
      <c r="I318" s="1685"/>
      <c r="J318" s="1575"/>
      <c r="K318" s="1757"/>
      <c r="L318" s="1691"/>
      <c r="M318" s="1692"/>
      <c r="N318" s="1693"/>
      <c r="O318" s="1708"/>
      <c r="P318" s="1708"/>
    </row>
    <row r="319" spans="2:16" s="172" customFormat="1" ht="39" customHeight="1">
      <c r="B319" s="195" t="s">
        <v>401</v>
      </c>
      <c r="C319" s="1414" t="s">
        <v>1756</v>
      </c>
      <c r="D319" s="1414"/>
      <c r="E319" s="1414"/>
      <c r="F319" s="1414"/>
      <c r="G319" s="1415"/>
      <c r="H319" s="1574" t="s">
        <v>1482</v>
      </c>
      <c r="I319" s="1685"/>
      <c r="J319" s="1575"/>
      <c r="K319" s="1757"/>
      <c r="L319" s="1691"/>
      <c r="M319" s="1692"/>
      <c r="N319" s="1693"/>
      <c r="O319" s="1708"/>
      <c r="P319" s="1708"/>
    </row>
    <row r="320" spans="2:16" s="172" customFormat="1" ht="35.25" customHeight="1">
      <c r="B320" s="214" t="s">
        <v>737</v>
      </c>
      <c r="C320" s="1414" t="s">
        <v>1757</v>
      </c>
      <c r="D320" s="1414"/>
      <c r="E320" s="1414"/>
      <c r="F320" s="1414"/>
      <c r="G320" s="1415"/>
      <c r="H320" s="1574" t="s">
        <v>1385</v>
      </c>
      <c r="I320" s="1685"/>
      <c r="J320" s="1575"/>
      <c r="K320" s="1757"/>
      <c r="L320" s="1983"/>
      <c r="M320" s="2049"/>
      <c r="N320" s="1984"/>
      <c r="O320" s="1708"/>
      <c r="P320" s="1708"/>
    </row>
    <row r="321" spans="1:16" s="172" customFormat="1" ht="39" customHeight="1">
      <c r="B321" s="195" t="s">
        <v>394</v>
      </c>
      <c r="C321" s="1414" t="s">
        <v>1758</v>
      </c>
      <c r="D321" s="1414"/>
      <c r="E321" s="1414"/>
      <c r="F321" s="1414"/>
      <c r="G321" s="1415"/>
      <c r="H321" s="1574" t="s">
        <v>1759</v>
      </c>
      <c r="I321" s="1685"/>
      <c r="J321" s="1575"/>
      <c r="K321" s="1756" t="s">
        <v>1449</v>
      </c>
      <c r="L321" s="1576"/>
      <c r="M321" s="1577"/>
      <c r="N321" s="1690"/>
      <c r="O321" s="1708"/>
      <c r="P321" s="1708"/>
    </row>
    <row r="322" spans="1:16" s="172" customFormat="1" ht="31.5" customHeight="1">
      <c r="B322" s="198" t="s">
        <v>401</v>
      </c>
      <c r="C322" s="1414" t="s">
        <v>1760</v>
      </c>
      <c r="D322" s="1414"/>
      <c r="E322" s="1414"/>
      <c r="F322" s="1414"/>
      <c r="G322" s="1415"/>
      <c r="H322" s="1563" t="s">
        <v>1496</v>
      </c>
      <c r="I322" s="1655"/>
      <c r="J322" s="1564"/>
      <c r="K322" s="1757"/>
      <c r="L322" s="1983"/>
      <c r="M322" s="2049"/>
      <c r="N322" s="1984"/>
      <c r="O322" s="1755"/>
      <c r="P322" s="1755"/>
    </row>
    <row r="323" spans="1:16" s="172" customFormat="1" ht="54" customHeight="1">
      <c r="B323" s="2182" t="s">
        <v>1761</v>
      </c>
      <c r="C323" s="2183"/>
      <c r="D323" s="2183"/>
      <c r="E323" s="2183"/>
      <c r="F323" s="2183"/>
      <c r="G323" s="2183"/>
      <c r="H323" s="2183"/>
      <c r="I323" s="2183"/>
      <c r="J323" s="2183"/>
      <c r="K323" s="2183"/>
      <c r="L323" s="2183"/>
      <c r="M323" s="2183"/>
      <c r="N323" s="2184"/>
      <c r="O323" s="375"/>
      <c r="P323" s="375"/>
    </row>
    <row r="324" spans="1:16" s="172" customFormat="1" ht="112.5" customHeight="1">
      <c r="B324" s="508" t="s">
        <v>742</v>
      </c>
      <c r="C324" s="1464" t="s">
        <v>1762</v>
      </c>
      <c r="D324" s="1464"/>
      <c r="E324" s="1464"/>
      <c r="F324" s="1464"/>
      <c r="G324" s="1464"/>
      <c r="H324" s="1464"/>
      <c r="I324" s="1464"/>
      <c r="J324" s="1464"/>
      <c r="K324" s="1464"/>
      <c r="L324" s="1464"/>
      <c r="M324" s="1464"/>
      <c r="N324" s="2185"/>
      <c r="O324" s="1709" t="s">
        <v>1736</v>
      </c>
      <c r="P324" s="1709"/>
    </row>
    <row r="325" spans="1:16" s="172" customFormat="1" ht="42" customHeight="1">
      <c r="A325" s="281"/>
      <c r="B325" s="509" t="s">
        <v>394</v>
      </c>
      <c r="C325" s="1464" t="s">
        <v>1763</v>
      </c>
      <c r="D325" s="1464"/>
      <c r="E325" s="1464"/>
      <c r="F325" s="1464"/>
      <c r="G325" s="1464"/>
      <c r="H325" s="1464"/>
      <c r="I325" s="1464"/>
      <c r="J325" s="1464"/>
      <c r="K325" s="1465"/>
      <c r="L325" s="1900" t="s">
        <v>1449</v>
      </c>
      <c r="M325" s="1576"/>
      <c r="N325" s="1690"/>
      <c r="O325" s="1708"/>
      <c r="P325" s="1708"/>
    </row>
    <row r="326" spans="1:16" s="172" customFormat="1" ht="28.5" customHeight="1">
      <c r="A326" s="281"/>
      <c r="B326" s="397"/>
      <c r="C326" s="294" t="s">
        <v>418</v>
      </c>
      <c r="D326" s="1414" t="s">
        <v>1764</v>
      </c>
      <c r="E326" s="1414"/>
      <c r="F326" s="1414"/>
      <c r="G326" s="1414"/>
      <c r="H326" s="1414"/>
      <c r="I326" s="1415"/>
      <c r="J326" s="1574" t="s">
        <v>1765</v>
      </c>
      <c r="K326" s="1575"/>
      <c r="L326" s="1901"/>
      <c r="M326" s="1691"/>
      <c r="N326" s="1693"/>
      <c r="O326" s="1708"/>
      <c r="P326" s="1708"/>
    </row>
    <row r="327" spans="1:16" s="172" customFormat="1" ht="28.5" customHeight="1">
      <c r="A327" s="281"/>
      <c r="B327" s="397"/>
      <c r="C327" s="397" t="s">
        <v>508</v>
      </c>
      <c r="D327" s="1414" t="s">
        <v>1766</v>
      </c>
      <c r="E327" s="1414"/>
      <c r="F327" s="1414"/>
      <c r="G327" s="1414"/>
      <c r="H327" s="1414"/>
      <c r="I327" s="1415"/>
      <c r="J327" s="1574" t="s">
        <v>1753</v>
      </c>
      <c r="K327" s="1575"/>
      <c r="L327" s="1901"/>
      <c r="M327" s="1691"/>
      <c r="N327" s="1693"/>
      <c r="O327" s="1708"/>
      <c r="P327" s="1708"/>
    </row>
    <row r="328" spans="1:16" s="172" customFormat="1" ht="28.5" customHeight="1">
      <c r="A328" s="281"/>
      <c r="B328" s="397"/>
      <c r="C328" s="397" t="s">
        <v>510</v>
      </c>
      <c r="D328" s="1414" t="s">
        <v>1767</v>
      </c>
      <c r="E328" s="1414"/>
      <c r="F328" s="1414"/>
      <c r="G328" s="1415"/>
      <c r="H328" s="2175" t="s">
        <v>1768</v>
      </c>
      <c r="I328" s="2176"/>
      <c r="J328" s="2177" t="s">
        <v>749</v>
      </c>
      <c r="K328" s="2176"/>
      <c r="L328" s="1901"/>
      <c r="M328" s="1691"/>
      <c r="N328" s="1693"/>
      <c r="O328" s="1708"/>
      <c r="P328" s="1708"/>
    </row>
    <row r="329" spans="1:16" s="172" customFormat="1" ht="33.75" customHeight="1">
      <c r="A329" s="281"/>
      <c r="B329" s="397"/>
      <c r="C329" s="397"/>
      <c r="D329" s="1414" t="s">
        <v>1769</v>
      </c>
      <c r="E329" s="1414"/>
      <c r="F329" s="1414"/>
      <c r="G329" s="1414"/>
      <c r="H329" s="1559" t="s">
        <v>1770</v>
      </c>
      <c r="I329" s="1560"/>
      <c r="J329" s="1560"/>
      <c r="K329" s="1561"/>
      <c r="L329" s="1901"/>
      <c r="M329" s="1691"/>
      <c r="N329" s="1693"/>
      <c r="O329" s="1708"/>
      <c r="P329" s="1708"/>
    </row>
    <row r="330" spans="1:16" s="172" customFormat="1" ht="28.5" customHeight="1">
      <c r="A330" s="281"/>
      <c r="B330" s="397"/>
      <c r="C330" s="397" t="s">
        <v>512</v>
      </c>
      <c r="D330" s="1414" t="s">
        <v>1771</v>
      </c>
      <c r="E330" s="1414"/>
      <c r="F330" s="1414"/>
      <c r="G330" s="1414"/>
      <c r="H330" s="1414"/>
      <c r="I330" s="1415"/>
      <c r="J330" s="1574">
        <v>0</v>
      </c>
      <c r="K330" s="1575"/>
      <c r="L330" s="1901"/>
      <c r="M330" s="1691"/>
      <c r="N330" s="1693"/>
      <c r="O330" s="1708"/>
      <c r="P330" s="1708"/>
    </row>
    <row r="331" spans="1:16" s="172" customFormat="1" ht="34.5" customHeight="1">
      <c r="A331" s="281"/>
      <c r="B331" s="509" t="s">
        <v>401</v>
      </c>
      <c r="C331" s="1464" t="s">
        <v>1772</v>
      </c>
      <c r="D331" s="1464"/>
      <c r="E331" s="1464"/>
      <c r="F331" s="1464"/>
      <c r="G331" s="1464"/>
      <c r="H331" s="1464"/>
      <c r="I331" s="1464"/>
      <c r="J331" s="1464"/>
      <c r="K331" s="1465"/>
      <c r="L331" s="1901"/>
      <c r="M331" s="1691"/>
      <c r="N331" s="1693"/>
      <c r="O331" s="1708"/>
      <c r="P331" s="1708"/>
    </row>
    <row r="332" spans="1:16" s="172" customFormat="1" ht="34.5" customHeight="1">
      <c r="A332" s="281"/>
      <c r="B332" s="397"/>
      <c r="C332" s="397" t="s">
        <v>418</v>
      </c>
      <c r="D332" s="1414" t="s">
        <v>1764</v>
      </c>
      <c r="E332" s="1414"/>
      <c r="F332" s="1414"/>
      <c r="G332" s="1414"/>
      <c r="H332" s="1414"/>
      <c r="I332" s="1415"/>
      <c r="J332" s="1563" t="s">
        <v>1765</v>
      </c>
      <c r="K332" s="1564"/>
      <c r="L332" s="1901"/>
      <c r="M332" s="1691"/>
      <c r="N332" s="1693"/>
      <c r="O332" s="1708"/>
      <c r="P332" s="1708"/>
    </row>
    <row r="333" spans="1:16" s="172" customFormat="1" ht="28.5" customHeight="1">
      <c r="A333" s="281"/>
      <c r="B333" s="397"/>
      <c r="C333" s="397" t="s">
        <v>508</v>
      </c>
      <c r="D333" s="1414" t="s">
        <v>1766</v>
      </c>
      <c r="E333" s="1414"/>
      <c r="F333" s="1414"/>
      <c r="G333" s="1414"/>
      <c r="H333" s="1414"/>
      <c r="I333" s="1415"/>
      <c r="J333" s="1574" t="s">
        <v>1753</v>
      </c>
      <c r="K333" s="1575"/>
      <c r="L333" s="1901"/>
      <c r="M333" s="1691"/>
      <c r="N333" s="1693"/>
      <c r="O333" s="1708"/>
      <c r="P333" s="1708"/>
    </row>
    <row r="334" spans="1:16" s="172" customFormat="1" ht="28.5" customHeight="1">
      <c r="A334" s="281"/>
      <c r="B334" s="397"/>
      <c r="C334" s="397" t="s">
        <v>510</v>
      </c>
      <c r="D334" s="1414" t="s">
        <v>1767</v>
      </c>
      <c r="E334" s="1414"/>
      <c r="F334" s="1414"/>
      <c r="G334" s="1415"/>
      <c r="H334" s="2175" t="s">
        <v>1768</v>
      </c>
      <c r="I334" s="2176"/>
      <c r="J334" s="2177" t="s">
        <v>749</v>
      </c>
      <c r="K334" s="2178"/>
      <c r="L334" s="1901"/>
      <c r="M334" s="1691"/>
      <c r="N334" s="1693"/>
      <c r="O334" s="1708"/>
      <c r="P334" s="1708"/>
    </row>
    <row r="335" spans="1:16" s="172" customFormat="1" ht="28.5" customHeight="1">
      <c r="A335" s="281"/>
      <c r="B335" s="510"/>
      <c r="C335" s="510"/>
      <c r="D335" s="511"/>
      <c r="E335" s="511"/>
      <c r="F335" s="511"/>
      <c r="G335" s="511"/>
      <c r="H335" s="1820" t="s">
        <v>1773</v>
      </c>
      <c r="I335" s="1821"/>
      <c r="J335" s="1821"/>
      <c r="K335" s="2187"/>
      <c r="L335" s="2186"/>
      <c r="M335" s="1691"/>
      <c r="N335" s="1693"/>
      <c r="O335" s="1708"/>
      <c r="P335" s="1708"/>
    </row>
    <row r="336" spans="1:16" s="172" customFormat="1" ht="28.5" customHeight="1">
      <c r="A336" s="281"/>
      <c r="B336" s="397"/>
      <c r="C336" s="397" t="s">
        <v>512</v>
      </c>
      <c r="D336" s="1414" t="s">
        <v>1774</v>
      </c>
      <c r="E336" s="1414"/>
      <c r="F336" s="1414"/>
      <c r="G336" s="1414"/>
      <c r="H336" s="1414"/>
      <c r="I336" s="1415"/>
      <c r="J336" s="1867">
        <v>0</v>
      </c>
      <c r="K336" s="1869"/>
      <c r="L336" s="1901"/>
      <c r="M336" s="1691"/>
      <c r="N336" s="1693"/>
      <c r="O336" s="1708"/>
      <c r="P336" s="1708"/>
    </row>
    <row r="337" spans="1:16" s="172" customFormat="1" ht="39.75" customHeight="1">
      <c r="A337" s="281"/>
      <c r="B337" s="509" t="s">
        <v>403</v>
      </c>
      <c r="C337" s="1464" t="s">
        <v>1775</v>
      </c>
      <c r="D337" s="1464"/>
      <c r="E337" s="1464"/>
      <c r="F337" s="1464"/>
      <c r="G337" s="1464"/>
      <c r="H337" s="1464"/>
      <c r="I337" s="1464"/>
      <c r="J337" s="1464"/>
      <c r="K337" s="1465"/>
      <c r="L337" s="1901"/>
      <c r="M337" s="1691"/>
      <c r="N337" s="1693"/>
      <c r="O337" s="1708"/>
      <c r="P337" s="1708"/>
    </row>
    <row r="338" spans="1:16" s="172" customFormat="1" ht="28.5" customHeight="1">
      <c r="A338" s="281"/>
      <c r="B338" s="205"/>
      <c r="C338" s="397" t="s">
        <v>418</v>
      </c>
      <c r="D338" s="1414" t="s">
        <v>1764</v>
      </c>
      <c r="E338" s="1414"/>
      <c r="F338" s="1414"/>
      <c r="G338" s="1414"/>
      <c r="H338" s="1414"/>
      <c r="I338" s="1415"/>
      <c r="J338" s="1574" t="s">
        <v>1765</v>
      </c>
      <c r="K338" s="1575"/>
      <c r="L338" s="1901"/>
      <c r="M338" s="1691"/>
      <c r="N338" s="1693"/>
      <c r="O338" s="1708"/>
      <c r="P338" s="1708"/>
    </row>
    <row r="339" spans="1:16" s="172" customFormat="1" ht="28.5" customHeight="1">
      <c r="A339" s="281"/>
      <c r="B339" s="205"/>
      <c r="C339" s="397" t="s">
        <v>508</v>
      </c>
      <c r="D339" s="1414" t="s">
        <v>1766</v>
      </c>
      <c r="E339" s="1414"/>
      <c r="F339" s="1414"/>
      <c r="G339" s="1414"/>
      <c r="H339" s="1414"/>
      <c r="I339" s="1415"/>
      <c r="J339" s="1574" t="s">
        <v>1753</v>
      </c>
      <c r="K339" s="1575"/>
      <c r="L339" s="1901"/>
      <c r="M339" s="1691"/>
      <c r="N339" s="1693"/>
      <c r="O339" s="1708"/>
      <c r="P339" s="1708"/>
    </row>
    <row r="340" spans="1:16" s="172" customFormat="1" ht="28.5" customHeight="1">
      <c r="A340" s="281"/>
      <c r="B340" s="198"/>
      <c r="C340" s="397" t="s">
        <v>510</v>
      </c>
      <c r="D340" s="1414" t="s">
        <v>1767</v>
      </c>
      <c r="E340" s="1414"/>
      <c r="F340" s="1414"/>
      <c r="G340" s="1415"/>
      <c r="H340" s="2175" t="s">
        <v>1768</v>
      </c>
      <c r="I340" s="2176"/>
      <c r="J340" s="2177" t="s">
        <v>749</v>
      </c>
      <c r="K340" s="2178"/>
      <c r="L340" s="1901"/>
      <c r="M340" s="1691"/>
      <c r="N340" s="1693"/>
      <c r="O340" s="1708"/>
      <c r="P340" s="1708"/>
    </row>
    <row r="341" spans="1:16" s="172" customFormat="1" ht="28.5" customHeight="1">
      <c r="A341" s="281"/>
      <c r="B341" s="510"/>
      <c r="C341" s="510"/>
      <c r="D341" s="511"/>
      <c r="E341" s="511"/>
      <c r="F341" s="511"/>
      <c r="G341" s="511"/>
      <c r="H341" s="1559" t="s">
        <v>1776</v>
      </c>
      <c r="I341" s="1560"/>
      <c r="J341" s="1560"/>
      <c r="K341" s="1561"/>
      <c r="L341" s="2186"/>
      <c r="M341" s="1691"/>
      <c r="N341" s="1693"/>
      <c r="O341" s="1708"/>
      <c r="P341" s="1708"/>
    </row>
    <row r="342" spans="1:16" s="172" customFormat="1" ht="28.5" customHeight="1">
      <c r="A342" s="281"/>
      <c r="B342" s="205"/>
      <c r="C342" s="397" t="s">
        <v>512</v>
      </c>
      <c r="D342" s="1414" t="s">
        <v>1777</v>
      </c>
      <c r="E342" s="1414"/>
      <c r="F342" s="1414"/>
      <c r="G342" s="1414"/>
      <c r="H342" s="1414"/>
      <c r="I342" s="1415"/>
      <c r="J342" s="1867">
        <v>0</v>
      </c>
      <c r="K342" s="1869"/>
      <c r="L342" s="1901"/>
      <c r="M342" s="1691"/>
      <c r="N342" s="1693"/>
      <c r="O342" s="1708"/>
      <c r="P342" s="1708"/>
    </row>
    <row r="343" spans="1:16" s="172" customFormat="1" ht="39.75" customHeight="1">
      <c r="A343" s="281"/>
      <c r="B343" s="189" t="s">
        <v>405</v>
      </c>
      <c r="C343" s="1464" t="s">
        <v>1778</v>
      </c>
      <c r="D343" s="1464"/>
      <c r="E343" s="1464"/>
      <c r="F343" s="1464"/>
      <c r="G343" s="1464"/>
      <c r="H343" s="1464"/>
      <c r="I343" s="1464"/>
      <c r="J343" s="1464"/>
      <c r="K343" s="1465"/>
      <c r="L343" s="1901"/>
      <c r="M343" s="1691"/>
      <c r="N343" s="1693"/>
      <c r="O343" s="1708"/>
      <c r="P343" s="1708"/>
    </row>
    <row r="344" spans="1:16" s="172" customFormat="1" ht="28.5" customHeight="1">
      <c r="A344" s="281"/>
      <c r="B344" s="205"/>
      <c r="C344" s="397" t="s">
        <v>418</v>
      </c>
      <c r="D344" s="1414" t="s">
        <v>1764</v>
      </c>
      <c r="E344" s="1414"/>
      <c r="F344" s="1414"/>
      <c r="G344" s="1414"/>
      <c r="H344" s="1414"/>
      <c r="I344" s="1415"/>
      <c r="J344" s="1574" t="s">
        <v>1765</v>
      </c>
      <c r="K344" s="1575"/>
      <c r="L344" s="1901"/>
      <c r="M344" s="1691"/>
      <c r="N344" s="1693"/>
      <c r="O344" s="1708"/>
      <c r="P344" s="1708"/>
    </row>
    <row r="345" spans="1:16" s="172" customFormat="1" ht="28.5" customHeight="1">
      <c r="A345" s="281"/>
      <c r="B345" s="205"/>
      <c r="C345" s="397" t="s">
        <v>508</v>
      </c>
      <c r="D345" s="1414" t="s">
        <v>1766</v>
      </c>
      <c r="E345" s="1414"/>
      <c r="F345" s="1414"/>
      <c r="G345" s="1414"/>
      <c r="H345" s="1414"/>
      <c r="I345" s="1415"/>
      <c r="J345" s="1574" t="s">
        <v>1779</v>
      </c>
      <c r="K345" s="1575"/>
      <c r="L345" s="1901"/>
      <c r="M345" s="1691"/>
      <c r="N345" s="1693"/>
      <c r="O345" s="1708"/>
      <c r="P345" s="1708"/>
    </row>
    <row r="346" spans="1:16" s="172" customFormat="1" ht="28.5" customHeight="1">
      <c r="A346" s="281"/>
      <c r="B346" s="198"/>
      <c r="C346" s="397" t="s">
        <v>510</v>
      </c>
      <c r="D346" s="1414" t="s">
        <v>1767</v>
      </c>
      <c r="E346" s="1414"/>
      <c r="F346" s="1414"/>
      <c r="G346" s="1415"/>
      <c r="H346" s="2175" t="s">
        <v>1768</v>
      </c>
      <c r="I346" s="2176"/>
      <c r="J346" s="2177" t="s">
        <v>749</v>
      </c>
      <c r="K346" s="2178"/>
      <c r="L346" s="1901"/>
      <c r="M346" s="1691"/>
      <c r="N346" s="1693"/>
      <c r="O346" s="1708"/>
      <c r="P346" s="1708"/>
    </row>
    <row r="347" spans="1:16" s="172" customFormat="1" ht="28.5" customHeight="1">
      <c r="A347" s="281"/>
      <c r="B347" s="510"/>
      <c r="C347" s="510"/>
      <c r="D347" s="511"/>
      <c r="E347" s="511"/>
      <c r="F347" s="511"/>
      <c r="G347" s="511"/>
      <c r="H347" s="1559" t="s">
        <v>1780</v>
      </c>
      <c r="I347" s="1560"/>
      <c r="J347" s="1560"/>
      <c r="K347" s="1561"/>
      <c r="L347" s="2186"/>
      <c r="M347" s="1691"/>
      <c r="N347" s="1693"/>
      <c r="O347" s="1708"/>
      <c r="P347" s="1708"/>
    </row>
    <row r="348" spans="1:16" s="172" customFormat="1" ht="28.5" customHeight="1">
      <c r="A348" s="281"/>
      <c r="B348" s="205"/>
      <c r="C348" s="397" t="s">
        <v>512</v>
      </c>
      <c r="D348" s="1414" t="s">
        <v>1781</v>
      </c>
      <c r="E348" s="1414"/>
      <c r="F348" s="1414"/>
      <c r="G348" s="1414"/>
      <c r="H348" s="1414"/>
      <c r="I348" s="1415"/>
      <c r="J348" s="1867">
        <v>0</v>
      </c>
      <c r="K348" s="1869"/>
      <c r="L348" s="1901"/>
      <c r="M348" s="1691"/>
      <c r="N348" s="1693"/>
      <c r="O348" s="1708"/>
      <c r="P348" s="1708"/>
    </row>
    <row r="349" spans="1:16" s="172" customFormat="1" ht="39.75" customHeight="1">
      <c r="A349" s="281"/>
      <c r="B349" s="189" t="s">
        <v>408</v>
      </c>
      <c r="C349" s="1464" t="s">
        <v>1782</v>
      </c>
      <c r="D349" s="1464"/>
      <c r="E349" s="1464"/>
      <c r="F349" s="1464"/>
      <c r="G349" s="1464"/>
      <c r="H349" s="1464"/>
      <c r="I349" s="1464"/>
      <c r="J349" s="1464"/>
      <c r="K349" s="1465"/>
      <c r="L349" s="1901"/>
      <c r="M349" s="1691"/>
      <c r="N349" s="1693"/>
      <c r="O349" s="1708"/>
      <c r="P349" s="1708"/>
    </row>
    <row r="350" spans="1:16" s="172" customFormat="1" ht="28.5" customHeight="1">
      <c r="A350" s="281"/>
      <c r="B350" s="205"/>
      <c r="C350" s="398" t="s">
        <v>418</v>
      </c>
      <c r="D350" s="1414" t="s">
        <v>1764</v>
      </c>
      <c r="E350" s="1414"/>
      <c r="F350" s="1414"/>
      <c r="G350" s="1414"/>
      <c r="H350" s="1414"/>
      <c r="I350" s="1415"/>
      <c r="J350" s="1574" t="s">
        <v>1765</v>
      </c>
      <c r="K350" s="1575"/>
      <c r="L350" s="1901"/>
      <c r="M350" s="1691"/>
      <c r="N350" s="1693"/>
      <c r="O350" s="1708"/>
      <c r="P350" s="1708"/>
    </row>
    <row r="351" spans="1:16" s="172" customFormat="1" ht="28.5" customHeight="1">
      <c r="A351" s="281"/>
      <c r="B351" s="205"/>
      <c r="C351" s="397" t="s">
        <v>508</v>
      </c>
      <c r="D351" s="1414" t="s">
        <v>1766</v>
      </c>
      <c r="E351" s="1414"/>
      <c r="F351" s="1414"/>
      <c r="G351" s="1414"/>
      <c r="H351" s="1414"/>
      <c r="I351" s="1415"/>
      <c r="J351" s="1574" t="s">
        <v>1779</v>
      </c>
      <c r="K351" s="1575"/>
      <c r="L351" s="1901"/>
      <c r="M351" s="1691"/>
      <c r="N351" s="1693"/>
      <c r="O351" s="1708"/>
      <c r="P351" s="1708"/>
    </row>
    <row r="352" spans="1:16" s="172" customFormat="1" ht="28.5" customHeight="1">
      <c r="A352" s="281"/>
      <c r="B352" s="198"/>
      <c r="C352" s="397" t="s">
        <v>510</v>
      </c>
      <c r="D352" s="1414" t="s">
        <v>1767</v>
      </c>
      <c r="E352" s="1414"/>
      <c r="F352" s="1414"/>
      <c r="G352" s="1415"/>
      <c r="H352" s="2175" t="s">
        <v>1768</v>
      </c>
      <c r="I352" s="2176"/>
      <c r="J352" s="2177" t="s">
        <v>749</v>
      </c>
      <c r="K352" s="2178"/>
      <c r="L352" s="1901"/>
      <c r="M352" s="1691"/>
      <c r="N352" s="1693"/>
      <c r="O352" s="1708"/>
      <c r="P352" s="1708"/>
    </row>
    <row r="353" spans="1:16" s="172" customFormat="1" ht="28.5" customHeight="1">
      <c r="A353" s="281"/>
      <c r="B353" s="510"/>
      <c r="C353" s="510"/>
      <c r="D353" s="511"/>
      <c r="E353" s="511"/>
      <c r="F353" s="511"/>
      <c r="G353" s="511"/>
      <c r="H353" s="1559" t="s">
        <v>1783</v>
      </c>
      <c r="I353" s="1560"/>
      <c r="J353" s="1560"/>
      <c r="K353" s="1561"/>
      <c r="L353" s="2186"/>
      <c r="M353" s="1691"/>
      <c r="N353" s="1693"/>
      <c r="O353" s="1708"/>
      <c r="P353" s="1708"/>
    </row>
    <row r="354" spans="1:16" s="172" customFormat="1" ht="28.5" customHeight="1">
      <c r="A354" s="281"/>
      <c r="B354" s="205"/>
      <c r="C354" s="397" t="s">
        <v>512</v>
      </c>
      <c r="D354" s="1414" t="s">
        <v>1781</v>
      </c>
      <c r="E354" s="1414"/>
      <c r="F354" s="1414"/>
      <c r="G354" s="1414"/>
      <c r="H354" s="1414"/>
      <c r="I354" s="1415"/>
      <c r="J354" s="1867">
        <v>0</v>
      </c>
      <c r="K354" s="1869"/>
      <c r="L354" s="1901"/>
      <c r="M354" s="1691"/>
      <c r="N354" s="1693"/>
      <c r="O354" s="1708"/>
      <c r="P354" s="1708"/>
    </row>
    <row r="355" spans="1:16" s="172" customFormat="1" ht="25.5" customHeight="1">
      <c r="A355" s="281"/>
      <c r="B355" s="205" t="s">
        <v>410</v>
      </c>
      <c r="C355" s="1414" t="s">
        <v>1548</v>
      </c>
      <c r="D355" s="1414"/>
      <c r="E355" s="1414"/>
      <c r="F355" s="1414"/>
      <c r="G355" s="1414"/>
      <c r="H355" s="1414"/>
      <c r="I355" s="1414"/>
      <c r="J355" s="1414"/>
      <c r="K355" s="1415"/>
      <c r="L355" s="1901"/>
      <c r="M355" s="1691"/>
      <c r="N355" s="1693"/>
      <c r="O355" s="1708"/>
      <c r="P355" s="1708"/>
    </row>
    <row r="356" spans="1:16" s="172" customFormat="1" ht="28.5" customHeight="1">
      <c r="A356" s="281"/>
      <c r="B356" s="205"/>
      <c r="C356" s="398" t="s">
        <v>418</v>
      </c>
      <c r="D356" s="1414" t="s">
        <v>1764</v>
      </c>
      <c r="E356" s="1414"/>
      <c r="F356" s="1414"/>
      <c r="G356" s="1414"/>
      <c r="H356" s="1414"/>
      <c r="I356" s="1415"/>
      <c r="J356" s="1574" t="s">
        <v>1765</v>
      </c>
      <c r="K356" s="1575"/>
      <c r="L356" s="1901"/>
      <c r="M356" s="1691"/>
      <c r="N356" s="1693"/>
      <c r="O356" s="1708"/>
      <c r="P356" s="1708"/>
    </row>
    <row r="357" spans="1:16" s="172" customFormat="1" ht="28.5" customHeight="1">
      <c r="A357" s="281"/>
      <c r="B357" s="205"/>
      <c r="C357" s="397" t="s">
        <v>508</v>
      </c>
      <c r="D357" s="1414" t="s">
        <v>1766</v>
      </c>
      <c r="E357" s="1414"/>
      <c r="F357" s="1414"/>
      <c r="G357" s="1414"/>
      <c r="H357" s="1414"/>
      <c r="I357" s="1415"/>
      <c r="J357" s="1574" t="s">
        <v>1779</v>
      </c>
      <c r="K357" s="1575"/>
      <c r="L357" s="1901"/>
      <c r="M357" s="1691"/>
      <c r="N357" s="1693"/>
      <c r="O357" s="1708"/>
      <c r="P357" s="1708"/>
    </row>
    <row r="358" spans="1:16" s="172" customFormat="1" ht="28.5" customHeight="1">
      <c r="A358" s="281"/>
      <c r="B358" s="205"/>
      <c r="C358" s="397" t="s">
        <v>510</v>
      </c>
      <c r="D358" s="1414" t="s">
        <v>1767</v>
      </c>
      <c r="E358" s="1414"/>
      <c r="F358" s="1414"/>
      <c r="G358" s="1415"/>
      <c r="H358" s="2175" t="s">
        <v>1768</v>
      </c>
      <c r="I358" s="2176"/>
      <c r="J358" s="2177" t="s">
        <v>749</v>
      </c>
      <c r="K358" s="2178"/>
      <c r="L358" s="1901"/>
      <c r="M358" s="1691"/>
      <c r="N358" s="1693"/>
      <c r="O358" s="1708"/>
      <c r="P358" s="1708"/>
    </row>
    <row r="359" spans="1:16" s="172" customFormat="1" ht="28.5" customHeight="1">
      <c r="A359" s="281"/>
      <c r="B359" s="510"/>
      <c r="C359" s="510"/>
      <c r="D359" s="511"/>
      <c r="E359" s="511"/>
      <c r="F359" s="511"/>
      <c r="G359" s="511"/>
      <c r="H359" s="1559" t="s">
        <v>1784</v>
      </c>
      <c r="I359" s="1560"/>
      <c r="J359" s="1560"/>
      <c r="K359" s="1561"/>
      <c r="L359" s="2186"/>
      <c r="M359" s="1691"/>
      <c r="N359" s="1693"/>
      <c r="O359" s="1708"/>
      <c r="P359" s="1708"/>
    </row>
    <row r="360" spans="1:16" s="172" customFormat="1" ht="28.5" customHeight="1">
      <c r="A360" s="281"/>
      <c r="B360" s="205"/>
      <c r="C360" s="397" t="s">
        <v>512</v>
      </c>
      <c r="D360" s="1414" t="s">
        <v>1785</v>
      </c>
      <c r="E360" s="1414"/>
      <c r="F360" s="1414"/>
      <c r="G360" s="1414"/>
      <c r="H360" s="1414"/>
      <c r="I360" s="1415"/>
      <c r="J360" s="1867">
        <v>0</v>
      </c>
      <c r="K360" s="1869"/>
      <c r="L360" s="1901"/>
      <c r="M360" s="1691"/>
      <c r="N360" s="1693"/>
      <c r="O360" s="1708"/>
      <c r="P360" s="1708"/>
    </row>
    <row r="361" spans="1:16" s="172" customFormat="1" ht="25.5" customHeight="1">
      <c r="A361" s="281"/>
      <c r="B361" s="205" t="s">
        <v>413</v>
      </c>
      <c r="C361" s="1414" t="s">
        <v>1549</v>
      </c>
      <c r="D361" s="1414"/>
      <c r="E361" s="1414"/>
      <c r="F361" s="1414"/>
      <c r="G361" s="1414"/>
      <c r="H361" s="1414"/>
      <c r="I361" s="1414"/>
      <c r="J361" s="1414"/>
      <c r="K361" s="1415"/>
      <c r="L361" s="1901"/>
      <c r="M361" s="1691"/>
      <c r="N361" s="1693"/>
      <c r="O361" s="1708"/>
      <c r="P361" s="1708"/>
    </row>
    <row r="362" spans="1:16" s="172" customFormat="1" ht="28.5" customHeight="1">
      <c r="A362" s="281"/>
      <c r="B362" s="205"/>
      <c r="C362" s="398" t="s">
        <v>418</v>
      </c>
      <c r="D362" s="1414" t="s">
        <v>1764</v>
      </c>
      <c r="E362" s="1414"/>
      <c r="F362" s="1414"/>
      <c r="G362" s="1414"/>
      <c r="H362" s="1414"/>
      <c r="I362" s="1415"/>
      <c r="J362" s="1574" t="s">
        <v>1765</v>
      </c>
      <c r="K362" s="1575"/>
      <c r="L362" s="1901"/>
      <c r="M362" s="1691"/>
      <c r="N362" s="1693"/>
      <c r="O362" s="1708"/>
      <c r="P362" s="1708"/>
    </row>
    <row r="363" spans="1:16" s="172" customFormat="1" ht="28.5" customHeight="1">
      <c r="A363" s="281"/>
      <c r="B363" s="205"/>
      <c r="C363" s="397" t="s">
        <v>508</v>
      </c>
      <c r="D363" s="1414" t="s">
        <v>1766</v>
      </c>
      <c r="E363" s="1414"/>
      <c r="F363" s="1414"/>
      <c r="G363" s="1414"/>
      <c r="H363" s="1414"/>
      <c r="I363" s="1415"/>
      <c r="J363" s="1574" t="s">
        <v>1779</v>
      </c>
      <c r="K363" s="1575"/>
      <c r="L363" s="1901"/>
      <c r="M363" s="1691"/>
      <c r="N363" s="1693"/>
      <c r="O363" s="1708"/>
      <c r="P363" s="1708"/>
    </row>
    <row r="364" spans="1:16" s="172" customFormat="1" ht="28.5" customHeight="1">
      <c r="A364" s="281"/>
      <c r="B364" s="205"/>
      <c r="C364" s="397" t="s">
        <v>510</v>
      </c>
      <c r="D364" s="1414" t="s">
        <v>1767</v>
      </c>
      <c r="E364" s="1414"/>
      <c r="F364" s="1414"/>
      <c r="G364" s="1415"/>
      <c r="H364" s="2175" t="s">
        <v>1768</v>
      </c>
      <c r="I364" s="2176"/>
      <c r="J364" s="2177" t="s">
        <v>749</v>
      </c>
      <c r="K364" s="2178"/>
      <c r="L364" s="1901"/>
      <c r="M364" s="1691"/>
      <c r="N364" s="1693"/>
      <c r="O364" s="1708"/>
      <c r="P364" s="1708"/>
    </row>
    <row r="365" spans="1:16" s="172" customFormat="1" ht="28.5" customHeight="1">
      <c r="A365" s="281"/>
      <c r="B365" s="510"/>
      <c r="C365" s="510"/>
      <c r="D365" s="511"/>
      <c r="E365" s="511"/>
      <c r="F365" s="511"/>
      <c r="G365" s="511"/>
      <c r="H365" s="1559" t="s">
        <v>1786</v>
      </c>
      <c r="I365" s="1560"/>
      <c r="J365" s="1560"/>
      <c r="K365" s="1561"/>
      <c r="L365" s="2186"/>
      <c r="M365" s="1691"/>
      <c r="N365" s="1693"/>
      <c r="O365" s="1708"/>
      <c r="P365" s="1708"/>
    </row>
    <row r="366" spans="1:16" s="172" customFormat="1" ht="28.5" customHeight="1">
      <c r="A366" s="281"/>
      <c r="B366" s="205"/>
      <c r="C366" s="397" t="s">
        <v>512</v>
      </c>
      <c r="D366" s="1414" t="s">
        <v>1787</v>
      </c>
      <c r="E366" s="1414"/>
      <c r="F366" s="1414"/>
      <c r="G366" s="1414"/>
      <c r="H366" s="1414"/>
      <c r="I366" s="1415"/>
      <c r="J366" s="1867">
        <v>0</v>
      </c>
      <c r="K366" s="1869"/>
      <c r="L366" s="1901"/>
      <c r="M366" s="1691"/>
      <c r="N366" s="1693"/>
      <c r="O366" s="1708"/>
      <c r="P366" s="1708"/>
    </row>
    <row r="367" spans="1:16" s="172" customFormat="1" ht="32.25" customHeight="1">
      <c r="A367" s="281"/>
      <c r="B367" s="334" t="s">
        <v>416</v>
      </c>
      <c r="C367" s="1464" t="s">
        <v>1788</v>
      </c>
      <c r="D367" s="1464"/>
      <c r="E367" s="1464"/>
      <c r="F367" s="1464"/>
      <c r="G367" s="1464"/>
      <c r="H367" s="1464"/>
      <c r="I367" s="1464"/>
      <c r="J367" s="1464"/>
      <c r="K367" s="1465"/>
      <c r="L367" s="1901"/>
      <c r="M367" s="1691"/>
      <c r="N367" s="1693"/>
      <c r="O367" s="1708"/>
      <c r="P367" s="1708"/>
    </row>
    <row r="368" spans="1:16" s="172" customFormat="1" ht="28.5" customHeight="1">
      <c r="A368" s="281"/>
      <c r="B368" s="205"/>
      <c r="C368" s="398" t="s">
        <v>418</v>
      </c>
      <c r="D368" s="1414" t="s">
        <v>1764</v>
      </c>
      <c r="E368" s="1414"/>
      <c r="F368" s="1414"/>
      <c r="G368" s="1414"/>
      <c r="H368" s="1414"/>
      <c r="I368" s="1415"/>
      <c r="J368" s="1574" t="s">
        <v>1765</v>
      </c>
      <c r="K368" s="1575"/>
      <c r="L368" s="1901"/>
      <c r="M368" s="1691"/>
      <c r="N368" s="1693"/>
      <c r="O368" s="1708"/>
      <c r="P368" s="1708"/>
    </row>
    <row r="369" spans="1:16" s="172" customFormat="1" ht="28.5" customHeight="1">
      <c r="A369" s="281"/>
      <c r="B369" s="205"/>
      <c r="C369" s="397" t="s">
        <v>508</v>
      </c>
      <c r="D369" s="1414" t="s">
        <v>1766</v>
      </c>
      <c r="E369" s="1414"/>
      <c r="F369" s="1414"/>
      <c r="G369" s="1414"/>
      <c r="H369" s="1414"/>
      <c r="I369" s="1415"/>
      <c r="J369" s="1574" t="s">
        <v>1779</v>
      </c>
      <c r="K369" s="1575"/>
      <c r="L369" s="1901"/>
      <c r="M369" s="1691"/>
      <c r="N369" s="1693"/>
      <c r="O369" s="1708"/>
      <c r="P369" s="1708"/>
    </row>
    <row r="370" spans="1:16" s="172" customFormat="1" ht="28.5" customHeight="1">
      <c r="A370" s="281"/>
      <c r="B370" s="198"/>
      <c r="C370" s="294" t="s">
        <v>510</v>
      </c>
      <c r="D370" s="1414" t="s">
        <v>1767</v>
      </c>
      <c r="E370" s="1414"/>
      <c r="F370" s="1414"/>
      <c r="G370" s="1415"/>
      <c r="H370" s="2175" t="s">
        <v>1768</v>
      </c>
      <c r="I370" s="2176"/>
      <c r="J370" s="2177" t="s">
        <v>749</v>
      </c>
      <c r="K370" s="2178"/>
      <c r="L370" s="1901"/>
      <c r="M370" s="1691"/>
      <c r="N370" s="1693"/>
      <c r="O370" s="1708"/>
      <c r="P370" s="1708"/>
    </row>
    <row r="371" spans="1:16" s="172" customFormat="1" ht="28.5" customHeight="1">
      <c r="A371" s="281"/>
      <c r="B371" s="510"/>
      <c r="C371" s="510"/>
      <c r="D371" s="511"/>
      <c r="E371" s="511"/>
      <c r="F371" s="511"/>
      <c r="G371" s="511"/>
      <c r="H371" s="2179" t="s">
        <v>1789</v>
      </c>
      <c r="I371" s="2180"/>
      <c r="J371" s="2179"/>
      <c r="K371" s="2181"/>
      <c r="L371" s="2186"/>
      <c r="M371" s="1691"/>
      <c r="N371" s="1693"/>
      <c r="O371" s="1708"/>
      <c r="P371" s="1708"/>
    </row>
    <row r="372" spans="1:16" s="172" customFormat="1" ht="28.5" customHeight="1">
      <c r="A372" s="281"/>
      <c r="B372" s="397"/>
      <c r="C372" s="397" t="s">
        <v>512</v>
      </c>
      <c r="D372" s="1414" t="s">
        <v>1790</v>
      </c>
      <c r="E372" s="1414"/>
      <c r="F372" s="1414"/>
      <c r="G372" s="1414"/>
      <c r="H372" s="1414"/>
      <c r="I372" s="1415"/>
      <c r="J372" s="1867">
        <v>0</v>
      </c>
      <c r="K372" s="1869"/>
      <c r="L372" s="1902"/>
      <c r="M372" s="1983"/>
      <c r="N372" s="1984"/>
      <c r="O372" s="1755"/>
      <c r="P372" s="1755"/>
    </row>
    <row r="373" spans="1:16" s="172" customFormat="1" ht="64.5" customHeight="1">
      <c r="A373" s="281"/>
      <c r="B373" s="225" t="s">
        <v>764</v>
      </c>
      <c r="C373" s="1414" t="s">
        <v>1791</v>
      </c>
      <c r="D373" s="1414"/>
      <c r="E373" s="1414"/>
      <c r="F373" s="1414"/>
      <c r="G373" s="1415"/>
      <c r="H373" s="399" t="s">
        <v>1520</v>
      </c>
      <c r="I373" s="400" t="s">
        <v>1792</v>
      </c>
      <c r="J373" s="1804" t="s">
        <v>92</v>
      </c>
      <c r="K373" s="1805"/>
      <c r="L373" s="1805"/>
      <c r="M373" s="1805"/>
      <c r="N373" s="1806"/>
      <c r="O373" s="328" t="s">
        <v>1475</v>
      </c>
      <c r="P373" s="328"/>
    </row>
    <row r="374" spans="1:16" s="172" customFormat="1" ht="102" customHeight="1">
      <c r="A374" s="281"/>
      <c r="B374" s="225" t="s">
        <v>767</v>
      </c>
      <c r="C374" s="1464" t="s">
        <v>1793</v>
      </c>
      <c r="D374" s="1464"/>
      <c r="E374" s="1464"/>
      <c r="F374" s="1464"/>
      <c r="G374" s="1465"/>
      <c r="H374" s="299" t="s">
        <v>1385</v>
      </c>
      <c r="I374" s="319" t="s">
        <v>1449</v>
      </c>
      <c r="J374" s="2172" t="s">
        <v>1794</v>
      </c>
      <c r="K374" s="1907"/>
      <c r="L374" s="1907"/>
      <c r="M374" s="1907"/>
      <c r="N374" s="1908"/>
      <c r="O374" s="1709" t="s">
        <v>1795</v>
      </c>
      <c r="P374" s="1709"/>
    </row>
    <row r="375" spans="1:16" s="172" customFormat="1" ht="51.75" customHeight="1">
      <c r="A375" s="281"/>
      <c r="B375" s="198" t="s">
        <v>394</v>
      </c>
      <c r="C375" s="1414" t="s">
        <v>1796</v>
      </c>
      <c r="D375" s="1414"/>
      <c r="E375" s="1414"/>
      <c r="F375" s="1414"/>
      <c r="G375" s="1415"/>
      <c r="H375" s="2173" t="s">
        <v>1797</v>
      </c>
      <c r="I375" s="2173"/>
      <c r="J375" s="2173"/>
      <c r="K375" s="2173"/>
      <c r="L375" s="2173"/>
      <c r="M375" s="1411"/>
      <c r="N375" s="2174"/>
      <c r="O375" s="1755"/>
      <c r="P375" s="1755"/>
    </row>
    <row r="376" spans="1:16" s="172" customFormat="1" ht="57.75" customHeight="1">
      <c r="A376" s="281"/>
      <c r="B376" s="190" t="s">
        <v>770</v>
      </c>
      <c r="C376" s="1414" t="s">
        <v>1798</v>
      </c>
      <c r="D376" s="1414"/>
      <c r="E376" s="1414"/>
      <c r="F376" s="1414"/>
      <c r="G376" s="1415"/>
      <c r="H376" s="1574" t="s">
        <v>1799</v>
      </c>
      <c r="I376" s="1685"/>
      <c r="J376" s="512" t="s">
        <v>1449</v>
      </c>
      <c r="K376" s="1576"/>
      <c r="L376" s="1577"/>
      <c r="M376" s="1577"/>
      <c r="N376" s="1690"/>
      <c r="O376" s="1709" t="s">
        <v>1795</v>
      </c>
      <c r="P376" s="1709"/>
    </row>
    <row r="377" spans="1:16" s="172" customFormat="1" ht="59.25" customHeight="1">
      <c r="B377" s="198" t="s">
        <v>394</v>
      </c>
      <c r="C377" s="1445" t="s">
        <v>1800</v>
      </c>
      <c r="D377" s="1445"/>
      <c r="E377" s="1445"/>
      <c r="F377" s="1445"/>
      <c r="G377" s="1817"/>
      <c r="H377" s="1927" t="s">
        <v>1801</v>
      </c>
      <c r="I377" s="1880"/>
      <c r="J377" s="512" t="s">
        <v>1449</v>
      </c>
      <c r="K377" s="1694"/>
      <c r="L377" s="1695"/>
      <c r="M377" s="1695"/>
      <c r="N377" s="1696"/>
      <c r="O377" s="1710"/>
      <c r="P377" s="1710"/>
    </row>
    <row r="378" spans="1:16" s="172" customFormat="1" ht="51" customHeight="1">
      <c r="B378" s="1911" t="s">
        <v>1802</v>
      </c>
      <c r="C378" s="1912"/>
      <c r="D378" s="1912"/>
      <c r="E378" s="1912"/>
      <c r="F378" s="1912"/>
      <c r="G378" s="1913"/>
      <c r="H378" s="2164"/>
      <c r="I378" s="2165"/>
      <c r="J378" s="2165"/>
      <c r="K378" s="2165"/>
      <c r="L378" s="2165"/>
      <c r="M378" s="2165"/>
      <c r="N378" s="2166"/>
      <c r="O378" s="1916"/>
      <c r="P378" s="1917"/>
    </row>
    <row r="379" spans="1:16" s="172" customFormat="1" ht="24" customHeight="1">
      <c r="B379" s="1416" t="s">
        <v>1803</v>
      </c>
      <c r="C379" s="1417"/>
      <c r="D379" s="1417"/>
      <c r="E379" s="1417"/>
      <c r="F379" s="1417"/>
      <c r="G379" s="1417"/>
      <c r="H379" s="1417"/>
      <c r="I379" s="1417"/>
      <c r="J379" s="1417"/>
      <c r="K379" s="1417"/>
      <c r="L379" s="1417"/>
      <c r="M379" s="1417"/>
      <c r="N379" s="1417"/>
      <c r="O379" s="1417"/>
      <c r="P379" s="1418"/>
    </row>
    <row r="380" spans="1:16" s="172" customFormat="1" ht="37.5" customHeight="1">
      <c r="A380" s="281"/>
      <c r="B380" s="190" t="s">
        <v>774</v>
      </c>
      <c r="C380" s="1660" t="s">
        <v>1804</v>
      </c>
      <c r="D380" s="1660"/>
      <c r="E380" s="1660"/>
      <c r="F380" s="1660"/>
      <c r="G380" s="1743"/>
      <c r="H380" s="1574" t="s">
        <v>1482</v>
      </c>
      <c r="I380" s="1575"/>
      <c r="J380" s="513" t="s">
        <v>1449</v>
      </c>
      <c r="K380" s="1918"/>
      <c r="L380" s="1919"/>
      <c r="M380" s="1919"/>
      <c r="N380" s="1920"/>
      <c r="O380" s="1975"/>
      <c r="P380" s="1976"/>
    </row>
    <row r="381" spans="1:16" s="172" customFormat="1" ht="43.5" customHeight="1">
      <c r="A381" s="281"/>
      <c r="B381" s="190" t="s">
        <v>776</v>
      </c>
      <c r="C381" s="1414" t="s">
        <v>1805</v>
      </c>
      <c r="D381" s="1414"/>
      <c r="E381" s="1414"/>
      <c r="F381" s="1414"/>
      <c r="G381" s="1415"/>
      <c r="H381" s="1574" t="s">
        <v>1482</v>
      </c>
      <c r="I381" s="1575"/>
      <c r="J381" s="401" t="s">
        <v>1449</v>
      </c>
      <c r="K381" s="1928"/>
      <c r="L381" s="1929"/>
      <c r="M381" s="1929"/>
      <c r="N381" s="1930"/>
      <c r="O381" s="1977"/>
      <c r="P381" s="1978"/>
    </row>
    <row r="382" spans="1:16" s="172" customFormat="1" ht="52.5" customHeight="1">
      <c r="A382" s="281"/>
      <c r="B382" s="190" t="s">
        <v>778</v>
      </c>
      <c r="C382" s="1414" t="s">
        <v>1806</v>
      </c>
      <c r="D382" s="1414"/>
      <c r="E382" s="1414"/>
      <c r="F382" s="1414"/>
      <c r="G382" s="1415"/>
      <c r="H382" s="1574" t="s">
        <v>1385</v>
      </c>
      <c r="I382" s="1575"/>
      <c r="J382" s="401" t="s">
        <v>1449</v>
      </c>
      <c r="K382" s="2168" t="s">
        <v>1807</v>
      </c>
      <c r="L382" s="2169"/>
      <c r="M382" s="2169"/>
      <c r="N382" s="2170"/>
      <c r="O382" s="1977"/>
      <c r="P382" s="1978"/>
    </row>
    <row r="383" spans="1:16" s="172" customFormat="1" ht="72.75" customHeight="1">
      <c r="A383" s="281"/>
      <c r="B383" s="190"/>
      <c r="C383" s="190"/>
      <c r="D383" s="1414" t="s">
        <v>1808</v>
      </c>
      <c r="E383" s="1414"/>
      <c r="F383" s="1414"/>
      <c r="G383" s="1415"/>
      <c r="H383" s="1574" t="s">
        <v>1385</v>
      </c>
      <c r="I383" s="1575"/>
      <c r="J383" s="401" t="s">
        <v>1449</v>
      </c>
      <c r="K383" s="1928"/>
      <c r="L383" s="1929"/>
      <c r="M383" s="1929"/>
      <c r="N383" s="1930"/>
      <c r="O383" s="1977"/>
      <c r="P383" s="1978"/>
    </row>
    <row r="384" spans="1:16" s="172" customFormat="1" ht="72.75" customHeight="1">
      <c r="A384" s="281"/>
      <c r="B384" s="190" t="s">
        <v>781</v>
      </c>
      <c r="C384" s="1414" t="s">
        <v>1809</v>
      </c>
      <c r="D384" s="1414"/>
      <c r="E384" s="1414"/>
      <c r="F384" s="1414"/>
      <c r="G384" s="1415"/>
      <c r="H384" s="1867" t="s">
        <v>1810</v>
      </c>
      <c r="I384" s="1869"/>
      <c r="J384" s="401" t="s">
        <v>1449</v>
      </c>
      <c r="K384" s="1928"/>
      <c r="L384" s="1929"/>
      <c r="M384" s="1929"/>
      <c r="N384" s="1930"/>
      <c r="O384" s="1977"/>
      <c r="P384" s="1978"/>
    </row>
    <row r="385" spans="1:16" s="172" customFormat="1" ht="64.5" customHeight="1">
      <c r="A385" s="281"/>
      <c r="B385" s="190" t="s">
        <v>783</v>
      </c>
      <c r="C385" s="1414" t="s">
        <v>1811</v>
      </c>
      <c r="D385" s="1414"/>
      <c r="E385" s="1414"/>
      <c r="F385" s="1414"/>
      <c r="G385" s="1415"/>
      <c r="H385" s="1937" t="s">
        <v>1812</v>
      </c>
      <c r="I385" s="1938"/>
      <c r="J385" s="401" t="s">
        <v>1449</v>
      </c>
      <c r="K385" s="1928"/>
      <c r="L385" s="1929"/>
      <c r="M385" s="1929"/>
      <c r="N385" s="1930"/>
      <c r="O385" s="1977"/>
      <c r="P385" s="1978"/>
    </row>
    <row r="386" spans="1:16" s="172" customFormat="1" ht="63.75" customHeight="1">
      <c r="A386" s="281"/>
      <c r="B386" s="190" t="s">
        <v>785</v>
      </c>
      <c r="C386" s="1414" t="s">
        <v>1813</v>
      </c>
      <c r="D386" s="1414"/>
      <c r="E386" s="1414"/>
      <c r="F386" s="1414"/>
      <c r="G386" s="1415"/>
      <c r="H386" s="1563" t="s">
        <v>1810</v>
      </c>
      <c r="I386" s="1564"/>
      <c r="J386" s="401" t="s">
        <v>1449</v>
      </c>
      <c r="K386" s="1928"/>
      <c r="L386" s="1929"/>
      <c r="M386" s="1929"/>
      <c r="N386" s="1930"/>
      <c r="O386" s="1977"/>
      <c r="P386" s="1978"/>
    </row>
    <row r="387" spans="1:16" s="172" customFormat="1" ht="62.25" customHeight="1">
      <c r="A387" s="281"/>
      <c r="B387" s="225" t="s">
        <v>787</v>
      </c>
      <c r="C387" s="1414" t="s">
        <v>1814</v>
      </c>
      <c r="D387" s="1414"/>
      <c r="E387" s="1414"/>
      <c r="F387" s="1414"/>
      <c r="G387" s="1414"/>
      <c r="H387" s="1414"/>
      <c r="I387" s="1415"/>
      <c r="J387" s="1921" t="s">
        <v>1449</v>
      </c>
      <c r="K387" s="1931"/>
      <c r="L387" s="1932"/>
      <c r="M387" s="1932"/>
      <c r="N387" s="1933"/>
      <c r="O387" s="2167"/>
      <c r="P387" s="1978"/>
    </row>
    <row r="388" spans="1:16" s="172" customFormat="1" ht="29.25" customHeight="1">
      <c r="B388" s="227"/>
      <c r="C388" s="190" t="s">
        <v>394</v>
      </c>
      <c r="D388" s="1414" t="s">
        <v>1815</v>
      </c>
      <c r="E388" s="1414"/>
      <c r="F388" s="1414"/>
      <c r="G388" s="1415"/>
      <c r="H388" s="1574" t="s">
        <v>1816</v>
      </c>
      <c r="I388" s="1575"/>
      <c r="J388" s="2171"/>
      <c r="K388" s="1941"/>
      <c r="L388" s="1942"/>
      <c r="M388" s="1942"/>
      <c r="N388" s="1943"/>
      <c r="O388" s="514"/>
      <c r="P388" s="404"/>
    </row>
    <row r="389" spans="1:16" ht="31.5" customHeight="1">
      <c r="B389" s="1939" t="s">
        <v>1817</v>
      </c>
      <c r="C389" s="1940"/>
      <c r="D389" s="1940"/>
      <c r="E389" s="1940"/>
      <c r="F389" s="1940"/>
      <c r="G389" s="1940"/>
      <c r="H389" s="1940"/>
      <c r="I389" s="1940"/>
      <c r="J389" s="1940"/>
      <c r="K389" s="1940"/>
      <c r="L389" s="1940"/>
      <c r="M389" s="1940"/>
      <c r="N389" s="1940"/>
      <c r="O389" s="1940"/>
      <c r="P389" s="407"/>
    </row>
    <row r="390" spans="1:16" ht="15"/>
    <row r="391" spans="1:16" ht="15"/>
  </sheetData>
  <protectedRanges>
    <protectedRange algorithmName="SHA-512" hashValue="Vy4WNnMLetCeG+ng9ui6x3+uqKOOyXkr9ydS0hpE1nBblJqWNCsRpMCB+kdhYYAjvYZVZFDOlkpNDEp6qTa4+w==" saltValue="f8i8fDNrQTExav3GvUuKAA==" spinCount="100000" sqref="J59:J65" name="Range1_2"/>
  </protectedRanges>
  <mergeCells count="858">
    <mergeCell ref="P6:P18"/>
    <mergeCell ref="B7:N7"/>
    <mergeCell ref="C8:E8"/>
    <mergeCell ref="F8:N8"/>
    <mergeCell ref="C9:H9"/>
    <mergeCell ref="J9:N9"/>
    <mergeCell ref="C10:H10"/>
    <mergeCell ref="F1:N1"/>
    <mergeCell ref="B4:N4"/>
    <mergeCell ref="B5:P5"/>
    <mergeCell ref="J10:K10"/>
    <mergeCell ref="L10:N10"/>
    <mergeCell ref="C11:H11"/>
    <mergeCell ref="J11:K11"/>
    <mergeCell ref="L11:N11"/>
    <mergeCell ref="C12:H12"/>
    <mergeCell ref="J12:K12"/>
    <mergeCell ref="L12:N12"/>
    <mergeCell ref="C6:H6"/>
    <mergeCell ref="K6:N6"/>
    <mergeCell ref="C15:H15"/>
    <mergeCell ref="G3:O3"/>
    <mergeCell ref="C19:H19"/>
    <mergeCell ref="J19:J23"/>
    <mergeCell ref="K19:N23"/>
    <mergeCell ref="C20:H20"/>
    <mergeCell ref="C21:H21"/>
    <mergeCell ref="O21:O23"/>
    <mergeCell ref="C17:H17"/>
    <mergeCell ref="J17:K17"/>
    <mergeCell ref="L17:N17"/>
    <mergeCell ref="C18:H18"/>
    <mergeCell ref="J18:K18"/>
    <mergeCell ref="L18:N18"/>
    <mergeCell ref="O6:O18"/>
    <mergeCell ref="J15:K15"/>
    <mergeCell ref="L15:N15"/>
    <mergeCell ref="C16:H16"/>
    <mergeCell ref="J16:K16"/>
    <mergeCell ref="L16:N16"/>
    <mergeCell ref="C13:H13"/>
    <mergeCell ref="J13:K13"/>
    <mergeCell ref="L13:N13"/>
    <mergeCell ref="C14:H14"/>
    <mergeCell ref="J14:K14"/>
    <mergeCell ref="L14:N14"/>
    <mergeCell ref="P21:P23"/>
    <mergeCell ref="C22:H22"/>
    <mergeCell ref="C23:H23"/>
    <mergeCell ref="B24:P24"/>
    <mergeCell ref="B25:B26"/>
    <mergeCell ref="C25:F26"/>
    <mergeCell ref="K25:K31"/>
    <mergeCell ref="L25:N31"/>
    <mergeCell ref="C27:I27"/>
    <mergeCell ref="O27:O29"/>
    <mergeCell ref="C31:G31"/>
    <mergeCell ref="H31:J31"/>
    <mergeCell ref="D32:E32"/>
    <mergeCell ref="H32:J32"/>
    <mergeCell ref="O32:O33"/>
    <mergeCell ref="C33:I33"/>
    <mergeCell ref="L33:N33"/>
    <mergeCell ref="P27:P29"/>
    <mergeCell ref="D28:I28"/>
    <mergeCell ref="C29:G29"/>
    <mergeCell ref="H29:J29"/>
    <mergeCell ref="D30:E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52:E52"/>
    <mergeCell ref="G52:H52"/>
    <mergeCell ref="I52:J52"/>
    <mergeCell ref="K52:L52"/>
    <mergeCell ref="C53:E53"/>
    <mergeCell ref="G53:H53"/>
    <mergeCell ref="I53:J53"/>
    <mergeCell ref="K53:L53"/>
    <mergeCell ref="C49:E49"/>
    <mergeCell ref="G49:H49"/>
    <mergeCell ref="I49:J49"/>
    <mergeCell ref="K49:L49"/>
    <mergeCell ref="B50:P50"/>
    <mergeCell ref="C51:E51"/>
    <mergeCell ref="G51:H51"/>
    <mergeCell ref="I51:J51"/>
    <mergeCell ref="K51:L51"/>
    <mergeCell ref="C56:E56"/>
    <mergeCell ref="G56:H56"/>
    <mergeCell ref="I56:J56"/>
    <mergeCell ref="K56:L56"/>
    <mergeCell ref="C57:E57"/>
    <mergeCell ref="G57:H57"/>
    <mergeCell ref="I57:J57"/>
    <mergeCell ref="K57:L57"/>
    <mergeCell ref="C54:E54"/>
    <mergeCell ref="G54:H54"/>
    <mergeCell ref="I54:J54"/>
    <mergeCell ref="K54:L54"/>
    <mergeCell ref="C55:E55"/>
    <mergeCell ref="G55:H55"/>
    <mergeCell ref="I55:J55"/>
    <mergeCell ref="K55:L55"/>
    <mergeCell ref="L62:N62"/>
    <mergeCell ref="C63:I63"/>
    <mergeCell ref="L63:N63"/>
    <mergeCell ref="C64:I64"/>
    <mergeCell ref="L64:N64"/>
    <mergeCell ref="C65:I65"/>
    <mergeCell ref="L65:N65"/>
    <mergeCell ref="B58:P58"/>
    <mergeCell ref="C59:I59"/>
    <mergeCell ref="L59:N59"/>
    <mergeCell ref="O59:O64"/>
    <mergeCell ref="P59:P64"/>
    <mergeCell ref="C60:I60"/>
    <mergeCell ref="L60:N60"/>
    <mergeCell ref="C61:I61"/>
    <mergeCell ref="L61:N61"/>
    <mergeCell ref="C62:I62"/>
    <mergeCell ref="C66:J66"/>
    <mergeCell ref="K66:K71"/>
    <mergeCell ref="L66:N71"/>
    <mergeCell ref="O66:O71"/>
    <mergeCell ref="P66:P71"/>
    <mergeCell ref="C67:I67"/>
    <mergeCell ref="C68:I68"/>
    <mergeCell ref="C69:I69"/>
    <mergeCell ref="C70:I70"/>
    <mergeCell ref="C71:F71"/>
    <mergeCell ref="G71:J71"/>
    <mergeCell ref="D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D76:G76"/>
    <mergeCell ref="C77:E77"/>
    <mergeCell ref="F77:G77"/>
    <mergeCell ref="C78:E78"/>
    <mergeCell ref="B83:P83"/>
    <mergeCell ref="C84:G84"/>
    <mergeCell ref="I84:J84"/>
    <mergeCell ref="K84:N84"/>
    <mergeCell ref="B85:E89"/>
    <mergeCell ref="F85:H85"/>
    <mergeCell ref="I85:J85"/>
    <mergeCell ref="K85:N85"/>
    <mergeCell ref="O85:O89"/>
    <mergeCell ref="P85:P89"/>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93"/>
    <mergeCell ref="B92:F93"/>
    <mergeCell ref="G92:N92"/>
    <mergeCell ref="K93:N93"/>
    <mergeCell ref="C94:J94"/>
    <mergeCell ref="K94:N96"/>
    <mergeCell ref="P94:P137"/>
    <mergeCell ref="C100:J100"/>
    <mergeCell ref="K100:N102"/>
    <mergeCell ref="C101:F101"/>
    <mergeCell ref="C102:F102"/>
    <mergeCell ref="C103:J103"/>
    <mergeCell ref="K103:N105"/>
    <mergeCell ref="C104:F104"/>
    <mergeCell ref="C105:F105"/>
    <mergeCell ref="C95:F95"/>
    <mergeCell ref="C96:F96"/>
    <mergeCell ref="C97:J97"/>
    <mergeCell ref="K97:N99"/>
    <mergeCell ref="C98:F98"/>
    <mergeCell ref="C99:F99"/>
    <mergeCell ref="C112:J112"/>
    <mergeCell ref="K112:N114"/>
    <mergeCell ref="C113:F113"/>
    <mergeCell ref="C114:F114"/>
    <mergeCell ref="C115:J115"/>
    <mergeCell ref="K115:N117"/>
    <mergeCell ref="C116:F116"/>
    <mergeCell ref="C117:F117"/>
    <mergeCell ref="C106:J106"/>
    <mergeCell ref="K106:N108"/>
    <mergeCell ref="C107:F107"/>
    <mergeCell ref="C108:F108"/>
    <mergeCell ref="C109:J109"/>
    <mergeCell ref="K109:N111"/>
    <mergeCell ref="C110:F110"/>
    <mergeCell ref="C111:F111"/>
    <mergeCell ref="C124:J124"/>
    <mergeCell ref="K124:N126"/>
    <mergeCell ref="C125:F125"/>
    <mergeCell ref="C126:F126"/>
    <mergeCell ref="C127:J127"/>
    <mergeCell ref="K127:N129"/>
    <mergeCell ref="C128:F128"/>
    <mergeCell ref="C129:F129"/>
    <mergeCell ref="C118:J118"/>
    <mergeCell ref="K118:N120"/>
    <mergeCell ref="C119:F119"/>
    <mergeCell ref="C120:F120"/>
    <mergeCell ref="C121:J121"/>
    <mergeCell ref="K121:N123"/>
    <mergeCell ref="C122:F122"/>
    <mergeCell ref="C123:F123"/>
    <mergeCell ref="C137:F137"/>
    <mergeCell ref="G137:N137"/>
    <mergeCell ref="B138:P138"/>
    <mergeCell ref="C139:F139"/>
    <mergeCell ref="H139:I139"/>
    <mergeCell ref="J139:N139"/>
    <mergeCell ref="C130:J130"/>
    <mergeCell ref="K130:N132"/>
    <mergeCell ref="C131:F131"/>
    <mergeCell ref="C132:F132"/>
    <mergeCell ref="C133:N133"/>
    <mergeCell ref="C134:D134"/>
    <mergeCell ref="E134:J134"/>
    <mergeCell ref="K134:N136"/>
    <mergeCell ref="C135:F135"/>
    <mergeCell ref="C136:F136"/>
    <mergeCell ref="H143:J143"/>
    <mergeCell ref="C144:G144"/>
    <mergeCell ref="H144:J144"/>
    <mergeCell ref="L144:N144"/>
    <mergeCell ref="C145:G145"/>
    <mergeCell ref="H145:J145"/>
    <mergeCell ref="L145:N146"/>
    <mergeCell ref="B140:P140"/>
    <mergeCell ref="C141:G141"/>
    <mergeCell ref="H141:J141"/>
    <mergeCell ref="K141:K148"/>
    <mergeCell ref="L141:N143"/>
    <mergeCell ref="O141:O144"/>
    <mergeCell ref="P141:P144"/>
    <mergeCell ref="C142:G142"/>
    <mergeCell ref="H142:J142"/>
    <mergeCell ref="C143:G143"/>
    <mergeCell ref="O145:O146"/>
    <mergeCell ref="P145:P146"/>
    <mergeCell ref="C146:G146"/>
    <mergeCell ref="H146:J146"/>
    <mergeCell ref="C147:G147"/>
    <mergeCell ref="H147:J147"/>
    <mergeCell ref="L147:N148"/>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D153:F153"/>
    <mergeCell ref="G153:I153"/>
    <mergeCell ref="J153:L153"/>
    <mergeCell ref="M153:N153"/>
    <mergeCell ref="D154:F154"/>
    <mergeCell ref="G154:I154"/>
    <mergeCell ref="J154:L154"/>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F161"/>
    <mergeCell ref="G161:I161"/>
    <mergeCell ref="J161:L161"/>
    <mergeCell ref="M161:N161"/>
    <mergeCell ref="C162:F162"/>
    <mergeCell ref="G162:I162"/>
    <mergeCell ref="J162:L162"/>
    <mergeCell ref="M162:N162"/>
    <mergeCell ref="C159:F159"/>
    <mergeCell ref="G159:I159"/>
    <mergeCell ref="J159:L159"/>
    <mergeCell ref="M159:N159"/>
    <mergeCell ref="C160:F160"/>
    <mergeCell ref="G160:I160"/>
    <mergeCell ref="J160:L160"/>
    <mergeCell ref="M160:N160"/>
    <mergeCell ref="C165:E165"/>
    <mergeCell ref="H165:I165"/>
    <mergeCell ref="J165:L165"/>
    <mergeCell ref="M165:N165"/>
    <mergeCell ref="B166:N166"/>
    <mergeCell ref="C167:E167"/>
    <mergeCell ref="G167:K167"/>
    <mergeCell ref="L167:N167"/>
    <mergeCell ref="C163:F163"/>
    <mergeCell ref="G163:I163"/>
    <mergeCell ref="J163:L163"/>
    <mergeCell ref="M163:N163"/>
    <mergeCell ref="C164:F164"/>
    <mergeCell ref="G164:I164"/>
    <mergeCell ref="J164:L164"/>
    <mergeCell ref="M164:N164"/>
    <mergeCell ref="L171:N171"/>
    <mergeCell ref="C172:E172"/>
    <mergeCell ref="L172:N172"/>
    <mergeCell ref="C173:E173"/>
    <mergeCell ref="L173:N173"/>
    <mergeCell ref="C174:E174"/>
    <mergeCell ref="L174:N174"/>
    <mergeCell ref="O167:O178"/>
    <mergeCell ref="P167:P178"/>
    <mergeCell ref="C168:E168"/>
    <mergeCell ref="G168:K178"/>
    <mergeCell ref="L168:N168"/>
    <mergeCell ref="C169:E169"/>
    <mergeCell ref="L169:N169"/>
    <mergeCell ref="C170:E170"/>
    <mergeCell ref="L170:N170"/>
    <mergeCell ref="C171:E171"/>
    <mergeCell ref="P179:P190"/>
    <mergeCell ref="C180:E180"/>
    <mergeCell ref="G180:N190"/>
    <mergeCell ref="C181:E181"/>
    <mergeCell ref="C182:E182"/>
    <mergeCell ref="C175:E175"/>
    <mergeCell ref="L175:N175"/>
    <mergeCell ref="C176:E176"/>
    <mergeCell ref="L176:N176"/>
    <mergeCell ref="C177:E177"/>
    <mergeCell ref="L177:N177"/>
    <mergeCell ref="C183:E183"/>
    <mergeCell ref="C184:E184"/>
    <mergeCell ref="C185:E185"/>
    <mergeCell ref="C186:E186"/>
    <mergeCell ref="C187:E187"/>
    <mergeCell ref="C188:E188"/>
    <mergeCell ref="C178:E178"/>
    <mergeCell ref="L178:N178"/>
    <mergeCell ref="C179:E179"/>
    <mergeCell ref="G179:N179"/>
    <mergeCell ref="C189:E189"/>
    <mergeCell ref="C190:E190"/>
    <mergeCell ref="L191:N191"/>
    <mergeCell ref="O191:O202"/>
    <mergeCell ref="C195:E195"/>
    <mergeCell ref="G195:K195"/>
    <mergeCell ref="L195:N195"/>
    <mergeCell ref="C196:E196"/>
    <mergeCell ref="O179:O190"/>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N259"/>
    <mergeCell ref="C260:E260"/>
    <mergeCell ref="H260:N260"/>
    <mergeCell ref="C261:E261"/>
    <mergeCell ref="O263:O267"/>
    <mergeCell ref="P263:P267"/>
    <mergeCell ref="C264:E264"/>
    <mergeCell ref="C265:E265"/>
    <mergeCell ref="C266:E266"/>
    <mergeCell ref="C267:E267"/>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K329"/>
    <mergeCell ref="D330:I330"/>
    <mergeCell ref="P324:P372"/>
    <mergeCell ref="C325:K325"/>
    <mergeCell ref="L325:L372"/>
    <mergeCell ref="M325:N372"/>
    <mergeCell ref="D326:I326"/>
    <mergeCell ref="J326:K326"/>
    <mergeCell ref="D327:I327"/>
    <mergeCell ref="J327:K327"/>
    <mergeCell ref="D328:G328"/>
    <mergeCell ref="H328:I328"/>
    <mergeCell ref="D334:G334"/>
    <mergeCell ref="H334:I334"/>
    <mergeCell ref="J334:K334"/>
    <mergeCell ref="H335:K335"/>
    <mergeCell ref="D336:I336"/>
    <mergeCell ref="J336:K336"/>
    <mergeCell ref="J330:K330"/>
    <mergeCell ref="C331:K331"/>
    <mergeCell ref="D332:I332"/>
    <mergeCell ref="J332:K332"/>
    <mergeCell ref="D333:I333"/>
    <mergeCell ref="J333:K333"/>
    <mergeCell ref="H341:K341"/>
    <mergeCell ref="D342:I342"/>
    <mergeCell ref="J342:K342"/>
    <mergeCell ref="C343:K343"/>
    <mergeCell ref="D344:I344"/>
    <mergeCell ref="J344:K344"/>
    <mergeCell ref="C337:K337"/>
    <mergeCell ref="D338:I338"/>
    <mergeCell ref="J338:K338"/>
    <mergeCell ref="D339:I339"/>
    <mergeCell ref="J339:K339"/>
    <mergeCell ref="D340:G340"/>
    <mergeCell ref="H340:I340"/>
    <mergeCell ref="J340:K340"/>
    <mergeCell ref="D348:I348"/>
    <mergeCell ref="J348:K348"/>
    <mergeCell ref="C349:K349"/>
    <mergeCell ref="D350:I350"/>
    <mergeCell ref="J350:K350"/>
    <mergeCell ref="D351:I351"/>
    <mergeCell ref="J351:K351"/>
    <mergeCell ref="D345:I345"/>
    <mergeCell ref="J345:K345"/>
    <mergeCell ref="D346:G346"/>
    <mergeCell ref="H346:I346"/>
    <mergeCell ref="J346:K346"/>
    <mergeCell ref="H347:K347"/>
    <mergeCell ref="C355:K355"/>
    <mergeCell ref="D356:I356"/>
    <mergeCell ref="J356:K356"/>
    <mergeCell ref="D357:I357"/>
    <mergeCell ref="J357:K357"/>
    <mergeCell ref="D358:G358"/>
    <mergeCell ref="H358:I358"/>
    <mergeCell ref="J358:K358"/>
    <mergeCell ref="D352:G352"/>
    <mergeCell ref="H352:I352"/>
    <mergeCell ref="J352:K352"/>
    <mergeCell ref="H353:K353"/>
    <mergeCell ref="D354:I354"/>
    <mergeCell ref="J354:K354"/>
    <mergeCell ref="D363:I363"/>
    <mergeCell ref="J363:K363"/>
    <mergeCell ref="D364:G364"/>
    <mergeCell ref="H364:I364"/>
    <mergeCell ref="J364:K364"/>
    <mergeCell ref="H365:K365"/>
    <mergeCell ref="H359:K359"/>
    <mergeCell ref="D360:I360"/>
    <mergeCell ref="J360:K360"/>
    <mergeCell ref="C361:K361"/>
    <mergeCell ref="D362:I362"/>
    <mergeCell ref="J362:K362"/>
    <mergeCell ref="D370:G370"/>
    <mergeCell ref="H370:I370"/>
    <mergeCell ref="J370:K370"/>
    <mergeCell ref="H371:I371"/>
    <mergeCell ref="J371:K371"/>
    <mergeCell ref="D372:I372"/>
    <mergeCell ref="J372:K372"/>
    <mergeCell ref="D366:I366"/>
    <mergeCell ref="J366:K366"/>
    <mergeCell ref="C367:K367"/>
    <mergeCell ref="D368:I368"/>
    <mergeCell ref="J368:K368"/>
    <mergeCell ref="D369:I369"/>
    <mergeCell ref="J369:K369"/>
    <mergeCell ref="C376:G376"/>
    <mergeCell ref="H376:I376"/>
    <mergeCell ref="K376:N377"/>
    <mergeCell ref="O376:O377"/>
    <mergeCell ref="P376:P377"/>
    <mergeCell ref="C377:G377"/>
    <mergeCell ref="H377:I377"/>
    <mergeCell ref="C373:G373"/>
    <mergeCell ref="J373:N373"/>
    <mergeCell ref="C374:G374"/>
    <mergeCell ref="J374:N374"/>
    <mergeCell ref="O374:O375"/>
    <mergeCell ref="P374:P375"/>
    <mergeCell ref="C375:G375"/>
    <mergeCell ref="H375:N375"/>
    <mergeCell ref="B389:O389"/>
    <mergeCell ref="C386:G386"/>
    <mergeCell ref="H386:I386"/>
    <mergeCell ref="K386:N386"/>
    <mergeCell ref="C387:I387"/>
    <mergeCell ref="J387:J388"/>
    <mergeCell ref="K387:N388"/>
    <mergeCell ref="D388:G388"/>
    <mergeCell ref="H388:I388"/>
    <mergeCell ref="B378:G378"/>
    <mergeCell ref="H378:N378"/>
    <mergeCell ref="O378:P378"/>
    <mergeCell ref="B379:P379"/>
    <mergeCell ref="C380:G380"/>
    <mergeCell ref="H380:I380"/>
    <mergeCell ref="K380:N380"/>
    <mergeCell ref="O380:P387"/>
    <mergeCell ref="C381:G381"/>
    <mergeCell ref="H381:I381"/>
    <mergeCell ref="C384:G384"/>
    <mergeCell ref="H384:I384"/>
    <mergeCell ref="K384:N384"/>
    <mergeCell ref="C385:G385"/>
    <mergeCell ref="H385:I385"/>
    <mergeCell ref="K385:N385"/>
    <mergeCell ref="K381:N381"/>
    <mergeCell ref="C382:G382"/>
    <mergeCell ref="H382:I382"/>
    <mergeCell ref="K382:N382"/>
    <mergeCell ref="D383:G383"/>
    <mergeCell ref="H383:I383"/>
    <mergeCell ref="K383:N383"/>
  </mergeCells>
  <phoneticPr fontId="22" type="noConversion"/>
  <conditionalFormatting sqref="F77:F80">
    <cfRule type="containsBlanks" dxfId="7875" priority="195">
      <formula>LEN(TRIM(F77))=0</formula>
    </cfRule>
  </conditionalFormatting>
  <conditionalFormatting sqref="F168:F178">
    <cfRule type="containsBlanks" dxfId="7874" priority="53">
      <formula>LEN(TRIM(F168))=0</formula>
    </cfRule>
  </conditionalFormatting>
  <conditionalFormatting sqref="F180:F190">
    <cfRule type="containsBlanks" dxfId="7873" priority="48">
      <formula>LEN(TRIM(F180))=0</formula>
    </cfRule>
  </conditionalFormatting>
  <conditionalFormatting sqref="F192:F202">
    <cfRule type="containsBlanks" dxfId="7872" priority="46">
      <formula>LEN(TRIM(F192))=0</formula>
    </cfRule>
  </conditionalFormatting>
  <conditionalFormatting sqref="F204:F214">
    <cfRule type="containsBlanks" dxfId="7871" priority="45">
      <formula>LEN(TRIM(F204))=0</formula>
    </cfRule>
  </conditionalFormatting>
  <conditionalFormatting sqref="F248">
    <cfRule type="containsBlanks" dxfId="7870" priority="40">
      <formula>LEN(TRIM(F248))=0</formula>
    </cfRule>
  </conditionalFormatting>
  <conditionalFormatting sqref="F257:F258 O6 H29:H32 H84 G95:J96 G98:J99 G101:J102 O279 H281:I284 K281:L284 O282 H286:I288 K286:L288 H290:I295 K290:L295 H297:I299 K297:L299 O304:O305 O310 O314 O317">
    <cfRule type="containsBlanks" dxfId="7869" priority="207">
      <formula>LEN(TRIM(F6))=0</formula>
    </cfRule>
  </conditionalFormatting>
  <conditionalFormatting sqref="F258">
    <cfRule type="expression" dxfId="7868" priority="127">
      <formula>#REF!="Oui"</formula>
    </cfRule>
  </conditionalFormatting>
  <conditionalFormatting sqref="F260:F267">
    <cfRule type="containsBlanks" dxfId="7867" priority="168">
      <formula>LEN(TRIM(F260))=0</formula>
    </cfRule>
  </conditionalFormatting>
  <conditionalFormatting sqref="F264:F267">
    <cfRule type="expression" dxfId="7866" priority="141">
      <formula>OR($F$263="Non",$F$263="Ne sais pas")</formula>
    </cfRule>
  </conditionalFormatting>
  <conditionalFormatting sqref="F273:F277">
    <cfRule type="containsBlanks" dxfId="7865" priority="138">
      <formula>LEN(TRIM(F273))=0</formula>
    </cfRule>
  </conditionalFormatting>
  <conditionalFormatting sqref="F250:G250 F251 F252:G252 F253 F254:G254">
    <cfRule type="containsBlanks" dxfId="7864" priority="38">
      <formula>LEN(TRIM(F250))=0</formula>
    </cfRule>
  </conditionalFormatting>
  <conditionalFormatting sqref="F273:G277">
    <cfRule type="expression" dxfId="7863" priority="135">
      <formula>OR($G$271="Non",$G$271="Ne sais pas",$G$271="Non applicable (no LMIS)")</formula>
    </cfRule>
    <cfRule type="expression" dxfId="7862" priority="136">
      <formula>OR($G$271="Non",$G$271="Ne sais pas",$G$271="Non applicable (aucun LMIS)")</formula>
    </cfRule>
    <cfRule type="expression" dxfId="7861" priority="137">
      <formula>OR($G$269="Non",$G$269="Ne sais pas")</formula>
    </cfRule>
  </conditionalFormatting>
  <conditionalFormatting sqref="F47:J47 M47">
    <cfRule type="expression" dxfId="7860" priority="8">
      <formula>OR($I$42="Non",$I$42="Ne sais pas")</formula>
    </cfRule>
  </conditionalFormatting>
  <conditionalFormatting sqref="F47:J47">
    <cfRule type="containsBlanks" dxfId="7859" priority="9">
      <formula>LEN(TRIM(F47))=0</formula>
    </cfRule>
  </conditionalFormatting>
  <conditionalFormatting sqref="F86:J86">
    <cfRule type="containsBlanks" dxfId="7858" priority="149">
      <formula>LEN(TRIM(F86))=0</formula>
    </cfRule>
  </conditionalFormatting>
  <conditionalFormatting sqref="F228:J228">
    <cfRule type="expression" dxfId="7857" priority="144">
      <formula>$H$227="Non"</formula>
    </cfRule>
  </conditionalFormatting>
  <conditionalFormatting sqref="F246:K246">
    <cfRule type="expression" dxfId="7856" priority="142">
      <formula>OR($K245="Non",$K245="Ne sais pas")</formula>
    </cfRule>
  </conditionalFormatting>
  <conditionalFormatting sqref="F45:M45">
    <cfRule type="expression" dxfId="7855" priority="151">
      <formula>OR($I$42="Non",$I$42="Ne sais pas")</formula>
    </cfRule>
    <cfRule type="containsBlanks" dxfId="7854" priority="152">
      <formula>LEN(TRIM(F45))=0</formula>
    </cfRule>
  </conditionalFormatting>
  <conditionalFormatting sqref="F52:M56 F73:F75">
    <cfRule type="containsBlanks" dxfId="7853" priority="196">
      <formula>LEN(TRIM(F52))=0</formula>
    </cfRule>
  </conditionalFormatting>
  <conditionalFormatting sqref="F8:N8">
    <cfRule type="expression" dxfId="7852" priority="210">
      <formula>OR($I$6="Non",$I$6="Ne sais pas")</formula>
    </cfRule>
    <cfRule type="expression" dxfId="7851" priority="211">
      <formula>$N$14="No"</formula>
    </cfRule>
    <cfRule type="expression" dxfId="7850" priority="212">
      <formula>$N$14="Non applicable"</formula>
    </cfRule>
    <cfRule type="expression" dxfId="7849" priority="213">
      <formula>$N$14="Ne sais pas"</formula>
    </cfRule>
    <cfRule type="containsBlanks" dxfId="7848" priority="214">
      <formula>LEN(TRIM(F8))=0</formula>
    </cfRule>
  </conditionalFormatting>
  <conditionalFormatting sqref="F86:N89">
    <cfRule type="expression" dxfId="7847" priority="148">
      <formula>OR($H$84="Non",$H$84="Ne sais pas")</formula>
    </cfRule>
  </conditionalFormatting>
  <conditionalFormatting sqref="G38:G40">
    <cfRule type="expression" dxfId="7846" priority="154">
      <formula>$J$35="Non"</formula>
    </cfRule>
  </conditionalFormatting>
  <conditionalFormatting sqref="G40">
    <cfRule type="expression" dxfId="7845" priority="3">
      <formula>OR($J$35="Non",$J$35="Ne sais pas")</formula>
    </cfRule>
    <cfRule type="containsBlanks" dxfId="7844" priority="4">
      <formula>LEN(TRIM(G40))=0</formula>
    </cfRule>
    <cfRule type="expression" dxfId="7843" priority="5">
      <formula>OR($J$35="Non",$J$35="Ne sais pas")</formula>
    </cfRule>
    <cfRule type="containsBlanks" dxfId="7842" priority="6">
      <formula>LEN(TRIM(G40))=0</formula>
    </cfRule>
  </conditionalFormatting>
  <conditionalFormatting sqref="G139">
    <cfRule type="containsBlanks" dxfId="7841" priority="204">
      <formula>LEN(TRIM(G139))=0</formula>
    </cfRule>
  </conditionalFormatting>
  <conditionalFormatting sqref="G151:G153 J151:J153">
    <cfRule type="containsBlanks" dxfId="7840" priority="83">
      <formula>LEN(TRIM(G151))=0</formula>
    </cfRule>
  </conditionalFormatting>
  <conditionalFormatting sqref="G154:G164">
    <cfRule type="containsBlanks" dxfId="7839" priority="78">
      <formula>LEN(TRIM(G154))=0</formula>
    </cfRule>
  </conditionalFormatting>
  <conditionalFormatting sqref="G168">
    <cfRule type="expression" dxfId="7838" priority="49">
      <formula>OR($F168="Non",$F168="Ne sais pas")</formula>
    </cfRule>
  </conditionalFormatting>
  <conditionalFormatting sqref="G180">
    <cfRule type="expression" dxfId="7837" priority="47">
      <formula>OR($F180="Non",$F180="Ne sais pas")</formula>
    </cfRule>
  </conditionalFormatting>
  <conditionalFormatting sqref="G256">
    <cfRule type="containsBlanks" dxfId="7836" priority="37">
      <formula>LEN(TRIM(G256))=0</formula>
    </cfRule>
  </conditionalFormatting>
  <conditionalFormatting sqref="G269">
    <cfRule type="containsBlanks" dxfId="7835" priority="190">
      <formula>LEN(TRIM(G269))=0</formula>
    </cfRule>
  </conditionalFormatting>
  <conditionalFormatting sqref="G271">
    <cfRule type="expression" dxfId="7834" priority="139">
      <formula>OR($G$269="Non",$G$269="Ne sais pas")</formula>
    </cfRule>
    <cfRule type="containsBlanks" dxfId="7833" priority="140">
      <formula>LEN(TRIM(G271))=0</formula>
    </cfRule>
  </conditionalFormatting>
  <conditionalFormatting sqref="G151:I151">
    <cfRule type="expression" dxfId="7832" priority="82">
      <formula>OR($I$92="Non",$I$92="Ne sais pas")</formula>
    </cfRule>
  </conditionalFormatting>
  <conditionalFormatting sqref="G152:I152">
    <cfRule type="expression" dxfId="7831" priority="80">
      <formula>OR($I$93="Non",$I$93="Ne sais pas")</formula>
    </cfRule>
  </conditionalFormatting>
  <conditionalFormatting sqref="G153:I154">
    <cfRule type="expression" dxfId="7830" priority="77">
      <formula>OR($I$94="Non",$I$94="Ne sais pas")</formula>
    </cfRule>
  </conditionalFormatting>
  <conditionalFormatting sqref="G155:I155">
    <cfRule type="expression" dxfId="7829" priority="74">
      <formula>OR($I$95="Non",$I$95="Ne sais pas")</formula>
    </cfRule>
  </conditionalFormatting>
  <conditionalFormatting sqref="G156:I156">
    <cfRule type="expression" dxfId="7828" priority="72">
      <formula>OR($I$96="Non",$I$96="Ne sais pas")</formula>
    </cfRule>
  </conditionalFormatting>
  <conditionalFormatting sqref="G157:I157">
    <cfRule type="expression" dxfId="7827" priority="70">
      <formula>OR($I$97="Non",$I$97="Ne sais pas")</formula>
    </cfRule>
  </conditionalFormatting>
  <conditionalFormatting sqref="G158:I158">
    <cfRule type="expression" dxfId="7826" priority="68">
      <formula>OR($I$98="Non",$I$98="Ne sais pas")</formula>
    </cfRule>
  </conditionalFormatting>
  <conditionalFormatting sqref="G159:I159">
    <cfRule type="expression" dxfId="7825" priority="66">
      <formula>OR($I$99="Non",$I$99="Ne sais pas")</formula>
    </cfRule>
  </conditionalFormatting>
  <conditionalFormatting sqref="G160:I160">
    <cfRule type="expression" dxfId="7824" priority="64">
      <formula>OR($I$100="Non",$I$100="Ne sais pas")</formula>
    </cfRule>
  </conditionalFormatting>
  <conditionalFormatting sqref="G161:I161">
    <cfRule type="expression" dxfId="7823" priority="62">
      <formula>OR($I$101="Non",$I$101="Ne sais pas")</formula>
    </cfRule>
  </conditionalFormatting>
  <conditionalFormatting sqref="G162:I162">
    <cfRule type="expression" dxfId="7822" priority="60">
      <formula>OR($I$102="Non",$I$102="Ne sais pas")</formula>
    </cfRule>
  </conditionalFormatting>
  <conditionalFormatting sqref="G163:I163">
    <cfRule type="expression" dxfId="7821" priority="57">
      <formula>OR($I$103="Non",$I$103="Ne sais pas")</formula>
    </cfRule>
  </conditionalFormatting>
  <conditionalFormatting sqref="G164:I164">
    <cfRule type="expression" dxfId="7820" priority="56">
      <formula>OR($I$104="Non",$I$104="Ne sais pas")</formula>
    </cfRule>
  </conditionalFormatting>
  <conditionalFormatting sqref="G38:J39">
    <cfRule type="expression" dxfId="7819" priority="153">
      <formula>OR($J$35="Non",$J$35="Ne sais pas")</formula>
    </cfRule>
    <cfRule type="containsBlanks" dxfId="7818" priority="155">
      <formula>LEN(TRIM(G38))=0</formula>
    </cfRule>
  </conditionalFormatting>
  <conditionalFormatting sqref="G47:J47">
    <cfRule type="expression" dxfId="7817" priority="7">
      <formula>$F$45="Non"</formula>
    </cfRule>
  </conditionalFormatting>
  <conditionalFormatting sqref="G71:J71">
    <cfRule type="containsBlanks" dxfId="7816" priority="189">
      <formula>LEN(TRIM(G71))=0</formula>
    </cfRule>
  </conditionalFormatting>
  <conditionalFormatting sqref="G104:J105">
    <cfRule type="containsBlanks" dxfId="7815" priority="106">
      <formula>LEN(TRIM(G104))=0</formula>
    </cfRule>
  </conditionalFormatting>
  <conditionalFormatting sqref="G107:J108">
    <cfRule type="containsBlanks" dxfId="7814" priority="105">
      <formula>LEN(TRIM(G107))=0</formula>
    </cfRule>
  </conditionalFormatting>
  <conditionalFormatting sqref="G110:J111">
    <cfRule type="containsBlanks" dxfId="7813" priority="104">
      <formula>LEN(TRIM(G110))=0</formula>
    </cfRule>
  </conditionalFormatting>
  <conditionalFormatting sqref="G113:J114">
    <cfRule type="containsBlanks" dxfId="7812" priority="103">
      <formula>LEN(TRIM(G113))=0</formula>
    </cfRule>
  </conditionalFormatting>
  <conditionalFormatting sqref="G116:J117">
    <cfRule type="containsBlanks" dxfId="7811" priority="102">
      <formula>LEN(TRIM(G116))=0</formula>
    </cfRule>
  </conditionalFormatting>
  <conditionalFormatting sqref="G119:J120">
    <cfRule type="containsBlanks" dxfId="7810" priority="101">
      <formula>LEN(TRIM(G119))=0</formula>
    </cfRule>
  </conditionalFormatting>
  <conditionalFormatting sqref="G122:J123">
    <cfRule type="containsBlanks" dxfId="7809" priority="100">
      <formula>LEN(TRIM(G122))=0</formula>
    </cfRule>
  </conditionalFormatting>
  <conditionalFormatting sqref="G125:J126">
    <cfRule type="containsBlanks" dxfId="7808" priority="99">
      <formula>LEN(TRIM(G125))=0</formula>
    </cfRule>
  </conditionalFormatting>
  <conditionalFormatting sqref="G128:J129">
    <cfRule type="containsBlanks" dxfId="7807" priority="98">
      <formula>LEN(TRIM(G128))=0</formula>
    </cfRule>
  </conditionalFormatting>
  <conditionalFormatting sqref="G131:J132">
    <cfRule type="containsBlanks" dxfId="7806" priority="97">
      <formula>LEN(TRIM(G131))=0</formula>
    </cfRule>
  </conditionalFormatting>
  <conditionalFormatting sqref="G192:K202">
    <cfRule type="expression" dxfId="7805" priority="2">
      <formula>OR($F192="Non",$F192="Ne sais pas")</formula>
    </cfRule>
  </conditionalFormatting>
  <conditionalFormatting sqref="G45:N45">
    <cfRule type="expression" dxfId="7804" priority="131">
      <formula>$F$45="Non"</formula>
    </cfRule>
  </conditionalFormatting>
  <conditionalFormatting sqref="G204:N214">
    <cfRule type="expression" dxfId="7803" priority="146">
      <formula>OR($F204="Non",$F204="Ne sais pas")</formula>
    </cfRule>
  </conditionalFormatting>
  <conditionalFormatting sqref="H25:H26">
    <cfRule type="containsBlanks" dxfId="7802" priority="170">
      <formula>LEN(TRIM(H25))=0</formula>
    </cfRule>
  </conditionalFormatting>
  <conditionalFormatting sqref="H141:H142">
    <cfRule type="expression" dxfId="7801" priority="89">
      <formula>#REF!="Don't know"</formula>
    </cfRule>
  </conditionalFormatting>
  <conditionalFormatting sqref="H141:H144">
    <cfRule type="expression" dxfId="7800" priority="88">
      <formula>#REF!="Non"</formula>
    </cfRule>
  </conditionalFormatting>
  <conditionalFormatting sqref="H141:H145">
    <cfRule type="containsBlanks" dxfId="7799" priority="90">
      <formula>LEN(TRIM(H141))=0</formula>
    </cfRule>
  </conditionalFormatting>
  <conditionalFormatting sqref="H143:H144">
    <cfRule type="expression" dxfId="7798" priority="87">
      <formula>#REF!="Ne sais pas"</formula>
    </cfRule>
  </conditionalFormatting>
  <conditionalFormatting sqref="H145">
    <cfRule type="expression" dxfId="7797" priority="92">
      <formula>#REF!="Don't know"</formula>
    </cfRule>
    <cfRule type="expression" dxfId="7796" priority="93">
      <formula>#REF!="No"</formula>
    </cfRule>
  </conditionalFormatting>
  <conditionalFormatting sqref="H147">
    <cfRule type="containsBlanks" dxfId="7795" priority="94">
      <formula>LEN(TRIM(H147))=0</formula>
    </cfRule>
    <cfRule type="expression" dxfId="7794" priority="95">
      <formula>#REF!="Don't know"</formula>
    </cfRule>
    <cfRule type="expression" dxfId="7793" priority="96">
      <formula>#REF!="No"</formula>
    </cfRule>
  </conditionalFormatting>
  <conditionalFormatting sqref="H215">
    <cfRule type="containsBlanks" dxfId="7792" priority="192">
      <formula>LEN(TRIM(H215))=0</formula>
    </cfRule>
    <cfRule type="expression" dxfId="7791" priority="193">
      <formula>#REF!="Don't know"</formula>
    </cfRule>
    <cfRule type="expression" dxfId="7790" priority="194">
      <formula>#REF!="No"</formula>
    </cfRule>
  </conditionalFormatting>
  <conditionalFormatting sqref="H223:H225">
    <cfRule type="containsBlanks" dxfId="7789" priority="43">
      <formula>LEN(TRIM(H223))=0</formula>
    </cfRule>
  </conditionalFormatting>
  <conditionalFormatting sqref="H227">
    <cfRule type="containsBlanks" dxfId="7788" priority="145">
      <formula>LEN(TRIM(H227))=0</formula>
    </cfRule>
  </conditionalFormatting>
  <conditionalFormatting sqref="H304:H306">
    <cfRule type="containsBlanks" dxfId="7787" priority="36">
      <formula>LEN(TRIM(H304))=0</formula>
    </cfRule>
  </conditionalFormatting>
  <conditionalFormatting sqref="H308">
    <cfRule type="containsBlanks" dxfId="7786" priority="32">
      <formula>LEN(TRIM(H308))=0</formula>
    </cfRule>
  </conditionalFormatting>
  <conditionalFormatting sqref="H309:H315">
    <cfRule type="containsBlanks" dxfId="7785" priority="34">
      <formula>LEN(TRIM(H309))=0</formula>
    </cfRule>
  </conditionalFormatting>
  <conditionalFormatting sqref="H317:H318">
    <cfRule type="containsBlanks" dxfId="7784" priority="30">
      <formula>LEN(TRIM(H317))=0</formula>
    </cfRule>
  </conditionalFormatting>
  <conditionalFormatting sqref="H320">
    <cfRule type="containsBlanks" dxfId="7783" priority="29">
      <formula>LEN(TRIM(H320))=0</formula>
    </cfRule>
  </conditionalFormatting>
  <conditionalFormatting sqref="H373:H374">
    <cfRule type="containsBlanks" dxfId="7782" priority="178">
      <formula>LEN(TRIM(H373))=0</formula>
    </cfRule>
  </conditionalFormatting>
  <conditionalFormatting sqref="H377">
    <cfRule type="containsBlanks" dxfId="7781" priority="11">
      <formula>LEN(TRIM(H377))=0</formula>
    </cfRule>
    <cfRule type="containsBlanks" priority="12">
      <formula>LEN(TRIM(H377))=0</formula>
    </cfRule>
  </conditionalFormatting>
  <conditionalFormatting sqref="H380:H386">
    <cfRule type="containsBlanks" dxfId="7780" priority="134">
      <formula>LEN(TRIM(H380))=0</formula>
    </cfRule>
    <cfRule type="containsBlanks" priority="163">
      <formula>LEN(TRIM(H380))=0</formula>
    </cfRule>
  </conditionalFormatting>
  <conditionalFormatting sqref="H388">
    <cfRule type="containsBlanks" dxfId="7779" priority="171">
      <formula>LEN(TRIM(H388))=0</formula>
    </cfRule>
    <cfRule type="containsBlanks" priority="172">
      <formula>LEN(TRIM(H388))=0</formula>
    </cfRule>
  </conditionalFormatting>
  <conditionalFormatting sqref="H376:I376">
    <cfRule type="containsBlanks" dxfId="7778" priority="13">
      <formula>LEN(TRIM(H376))=0</formula>
    </cfRule>
    <cfRule type="containsBlanks" priority="14">
      <formula>LEN(TRIM(H376))=0</formula>
    </cfRule>
  </conditionalFormatting>
  <conditionalFormatting sqref="H377:I377">
    <cfRule type="expression" dxfId="7777" priority="10">
      <formula>OR($H$340="Aucun plan PSE commencé/élaboré",$H$340="Oui plan PSE mais aucun composant FP/RH",$H$340="Ne sais pas")</formula>
    </cfRule>
  </conditionalFormatting>
  <conditionalFormatting sqref="H381:I381">
    <cfRule type="expression" dxfId="7776" priority="133">
      <formula>OR($H$380="Non",$H$380="Ne sais pas")</formula>
    </cfRule>
  </conditionalFormatting>
  <conditionalFormatting sqref="H384:I384">
    <cfRule type="expression" dxfId="7775" priority="125">
      <formula>$I$6="Non"</formula>
    </cfRule>
  </conditionalFormatting>
  <conditionalFormatting sqref="H141:J144">
    <cfRule type="expression" dxfId="7774" priority="86">
      <formula>OR($G$111="Non",$G$111="Ne sais pas")</formula>
    </cfRule>
  </conditionalFormatting>
  <conditionalFormatting sqref="H146:J146">
    <cfRule type="expression" dxfId="7773" priority="85">
      <formula>OR($H$117="Non",$H$117="Ne sais pas")</formula>
    </cfRule>
  </conditionalFormatting>
  <conditionalFormatting sqref="H148:J148">
    <cfRule type="expression" dxfId="7772" priority="84">
      <formula>OR($H$119="Non",$H$119="Ne sais pas")</formula>
    </cfRule>
  </conditionalFormatting>
  <conditionalFormatting sqref="H221:J221">
    <cfRule type="expression" dxfId="7771" priority="44">
      <formula>OR($H$187="Non",$H$187="Ne sais pas")</formula>
    </cfRule>
  </conditionalFormatting>
  <conditionalFormatting sqref="H225:J225">
    <cfRule type="expression" dxfId="7770" priority="42">
      <formula>AND($H$195="Non",$H$196="Non")</formula>
    </cfRule>
  </conditionalFormatting>
  <conditionalFormatting sqref="H230:J230">
    <cfRule type="containsBlanks" dxfId="7769" priority="128">
      <formula>LEN(TRIM(H230))=0</formula>
    </cfRule>
  </conditionalFormatting>
  <conditionalFormatting sqref="H230:J231">
    <cfRule type="expression" dxfId="7768" priority="129">
      <formula>AND($H$223="Non",$H$224="Non")</formula>
    </cfRule>
  </conditionalFormatting>
  <conditionalFormatting sqref="H231:J231">
    <cfRule type="expression" dxfId="7767" priority="143">
      <formula>OR($H$230="Non",$H$230="Ne sais pas")</formula>
    </cfRule>
  </conditionalFormatting>
  <conditionalFormatting sqref="H306:J306">
    <cfRule type="expression" dxfId="7766" priority="35">
      <formula>OR($H$277="Non",$H$277="Ne sais pas")</formula>
    </cfRule>
  </conditionalFormatting>
  <conditionalFormatting sqref="H307:J307">
    <cfRule type="expression" dxfId="7765" priority="31">
      <formula>OR($H$278="Non",$H$278="Ne sais pas",$H$277="Non",$H$277="Ne sais pas")</formula>
    </cfRule>
  </conditionalFormatting>
  <conditionalFormatting sqref="H315:J315">
    <cfRule type="expression" dxfId="7764" priority="33">
      <formula>OR($H$286="Non",$H$286="Ne sais pas")</formula>
    </cfRule>
  </conditionalFormatting>
  <conditionalFormatting sqref="H319:J319">
    <cfRule type="expression" dxfId="7763" priority="27">
      <formula>OR($H$290="Non",$H$290="Ne sais pas")</formula>
    </cfRule>
    <cfRule type="containsBlanks" dxfId="7762" priority="28">
      <formula>LEN(TRIM(H319))=0</formula>
    </cfRule>
  </conditionalFormatting>
  <conditionalFormatting sqref="H321:J321">
    <cfRule type="expression" dxfId="7761" priority="26">
      <formula>OR($H$292="Non",$H$292="Ne sais pas",$H$292="Non applicable")</formula>
    </cfRule>
  </conditionalFormatting>
  <conditionalFormatting sqref="H322:J322">
    <cfRule type="expression" dxfId="7760" priority="24">
      <formula>$H$292="Oui"</formula>
    </cfRule>
    <cfRule type="containsBlanks" dxfId="7759" priority="25">
      <formula>LEN(TRIM(H322))=0</formula>
    </cfRule>
  </conditionalFormatting>
  <conditionalFormatting sqref="H375:N375">
    <cfRule type="expression" dxfId="7758" priority="15">
      <formula>OR($H$338="Non",$H$338="Ne sais pas")</formula>
    </cfRule>
  </conditionalFormatting>
  <conditionalFormatting sqref="I6">
    <cfRule type="containsBlanks" dxfId="7757" priority="215">
      <formula>LEN(TRIM(I6))=0</formula>
    </cfRule>
    <cfRule type="expression" dxfId="7756" priority="216">
      <formula>$N$14="Ne sais pas"</formula>
    </cfRule>
    <cfRule type="expression" dxfId="7755" priority="217">
      <formula>$N$14="Non applicable"</formula>
    </cfRule>
    <cfRule type="expression" dxfId="7754" priority="218">
      <formula>$N$14="Non"</formula>
    </cfRule>
  </conditionalFormatting>
  <conditionalFormatting sqref="I10:I11">
    <cfRule type="expression" dxfId="7753" priority="162">
      <formula>$I$6="Non"</formula>
    </cfRule>
  </conditionalFormatting>
  <conditionalFormatting sqref="I10:I18">
    <cfRule type="expression" dxfId="7752" priority="219">
      <formula>$N$14="Non"</formula>
    </cfRule>
    <cfRule type="expression" dxfId="7751" priority="220">
      <formula>$N$14="Non applicable"</formula>
    </cfRule>
    <cfRule type="expression" dxfId="7750" priority="221">
      <formula>$N$14="Ne sais pas"</formula>
    </cfRule>
  </conditionalFormatting>
  <conditionalFormatting sqref="I10:I23">
    <cfRule type="expression" dxfId="7749" priority="160">
      <formula>OR($I$6="Non",$I$6="Ne sais pas")</formula>
    </cfRule>
    <cfRule type="containsBlanks" dxfId="7748" priority="208">
      <formula>LEN(TRIM(I10))=0</formula>
    </cfRule>
  </conditionalFormatting>
  <conditionalFormatting sqref="I12">
    <cfRule type="expression" dxfId="7747" priority="161">
      <formula>$I$6="No"</formula>
    </cfRule>
  </conditionalFormatting>
  <conditionalFormatting sqref="I19:I23">
    <cfRule type="expression" dxfId="7746" priority="222">
      <formula>$I$6="Non"</formula>
    </cfRule>
    <cfRule type="expression" dxfId="7745" priority="223">
      <formula>$N$14="No"</formula>
    </cfRule>
    <cfRule type="expression" dxfId="7744" priority="224">
      <formula>$N$14="Non applicable"</formula>
    </cfRule>
    <cfRule type="expression" dxfId="7743" priority="225">
      <formula>$N$14="Ne sais pas"</formula>
    </cfRule>
  </conditionalFormatting>
  <conditionalFormatting sqref="I23">
    <cfRule type="expression" dxfId="7742" priority="132">
      <formula>OR($I$22="Non",$I$22="Ne sais pas",$I$22="Non applicable")</formula>
    </cfRule>
  </conditionalFormatting>
  <conditionalFormatting sqref="I42">
    <cfRule type="containsBlanks" dxfId="7741" priority="197">
      <formula>LEN(TRIM(I42))=0</formula>
    </cfRule>
  </conditionalFormatting>
  <conditionalFormatting sqref="J25:J28">
    <cfRule type="containsBlanks" dxfId="7740" priority="169">
      <formula>LEN(TRIM(J25))=0</formula>
    </cfRule>
  </conditionalFormatting>
  <conditionalFormatting sqref="J33">
    <cfRule type="containsBlanks" dxfId="7739" priority="203">
      <formula>LEN(TRIM(J33))=0</formula>
    </cfRule>
  </conditionalFormatting>
  <conditionalFormatting sqref="J35">
    <cfRule type="containsBlanks" dxfId="7738" priority="202">
      <formula>LEN(TRIM(J35))=0</formula>
    </cfRule>
  </conditionalFormatting>
  <conditionalFormatting sqref="J67:J70">
    <cfRule type="containsBlanks" dxfId="7737" priority="187">
      <formula>LEN(TRIM(J67))=0</formula>
    </cfRule>
  </conditionalFormatting>
  <conditionalFormatting sqref="J154:J164">
    <cfRule type="containsBlanks" dxfId="7736" priority="76">
      <formula>LEN(TRIM(J154))=0</formula>
    </cfRule>
  </conditionalFormatting>
  <conditionalFormatting sqref="J326:J327">
    <cfRule type="containsBlanks" dxfId="7735" priority="23">
      <formula>LEN(TRIM(J326))=0</formula>
    </cfRule>
  </conditionalFormatting>
  <conditionalFormatting sqref="J330">
    <cfRule type="containsBlanks" dxfId="7734" priority="186">
      <formula>LEN(TRIM(J330))=0</formula>
    </cfRule>
  </conditionalFormatting>
  <conditionalFormatting sqref="J332:J333">
    <cfRule type="containsBlanks" dxfId="7733" priority="22">
      <formula>LEN(TRIM(J332))=0</formula>
    </cfRule>
  </conditionalFormatting>
  <conditionalFormatting sqref="J336">
    <cfRule type="containsBlanks" dxfId="7732" priority="185">
      <formula>LEN(TRIM(J336))=0</formula>
    </cfRule>
  </conditionalFormatting>
  <conditionalFormatting sqref="J338:J339">
    <cfRule type="containsBlanks" dxfId="7731" priority="21">
      <formula>LEN(TRIM(J338))=0</formula>
    </cfRule>
  </conditionalFormatting>
  <conditionalFormatting sqref="J342">
    <cfRule type="containsBlanks" dxfId="7730" priority="184">
      <formula>LEN(TRIM(J342))=0</formula>
    </cfRule>
  </conditionalFormatting>
  <conditionalFormatting sqref="J344:J345">
    <cfRule type="containsBlanks" dxfId="7729" priority="20">
      <formula>LEN(TRIM(J344))=0</formula>
    </cfRule>
  </conditionalFormatting>
  <conditionalFormatting sqref="J348">
    <cfRule type="containsBlanks" dxfId="7728" priority="183">
      <formula>LEN(TRIM(J348))=0</formula>
    </cfRule>
  </conditionalFormatting>
  <conditionalFormatting sqref="J350:J351">
    <cfRule type="containsBlanks" dxfId="7727" priority="19">
      <formula>LEN(TRIM(J350))=0</formula>
    </cfRule>
  </conditionalFormatting>
  <conditionalFormatting sqref="J354">
    <cfRule type="containsBlanks" dxfId="7726" priority="177">
      <formula>LEN(TRIM(J354))=0</formula>
    </cfRule>
  </conditionalFormatting>
  <conditionalFormatting sqref="J356:J357">
    <cfRule type="containsBlanks" dxfId="7725" priority="18">
      <formula>LEN(TRIM(J356))=0</formula>
    </cfRule>
  </conditionalFormatting>
  <conditionalFormatting sqref="J360">
    <cfRule type="containsBlanks" dxfId="7724" priority="182">
      <formula>LEN(TRIM(J360))=0</formula>
    </cfRule>
  </conditionalFormatting>
  <conditionalFormatting sqref="J362:J363">
    <cfRule type="containsBlanks" dxfId="7723" priority="17">
      <formula>LEN(TRIM(J362))=0</formula>
    </cfRule>
  </conditionalFormatting>
  <conditionalFormatting sqref="J366">
    <cfRule type="containsBlanks" dxfId="7722" priority="181">
      <formula>LEN(TRIM(J366))=0</formula>
    </cfRule>
  </conditionalFormatting>
  <conditionalFormatting sqref="J368:J369">
    <cfRule type="containsBlanks" dxfId="7721" priority="16">
      <formula>LEN(TRIM(J368))=0</formula>
    </cfRule>
  </conditionalFormatting>
  <conditionalFormatting sqref="J372">
    <cfRule type="containsBlanks" dxfId="7720" priority="180">
      <formula>LEN(TRIM(J372))=0</formula>
    </cfRule>
  </conditionalFormatting>
  <conditionalFormatting sqref="J151:L151">
    <cfRule type="expression" dxfId="7719" priority="81">
      <formula>OR($G$92="Non",$G$92="Ne sais pas")</formula>
    </cfRule>
  </conditionalFormatting>
  <conditionalFormatting sqref="J152:L152">
    <cfRule type="expression" dxfId="7718" priority="79">
      <formula>OR($G$93="Non",$G$93="Ne sais pas")</formula>
    </cfRule>
  </conditionalFormatting>
  <conditionalFormatting sqref="J153:L154">
    <cfRule type="expression" dxfId="7717" priority="75">
      <formula>OR($G$94="Non",$G$94="Ne sais pas")</formula>
    </cfRule>
  </conditionalFormatting>
  <conditionalFormatting sqref="J155:L155">
    <cfRule type="expression" dxfId="7716" priority="73">
      <formula>OR($G$95="Non",$G$95="Ne sais pas")</formula>
    </cfRule>
  </conditionalFormatting>
  <conditionalFormatting sqref="J156:L156">
    <cfRule type="expression" dxfId="7715" priority="71">
      <formula>OR($G$96="Non",$G$96="Ne sais pas")</formula>
    </cfRule>
  </conditionalFormatting>
  <conditionalFormatting sqref="J157:L157">
    <cfRule type="expression" dxfId="7714" priority="69">
      <formula>OR($G$97="Non",$G$97="Ne sais pas")</formula>
    </cfRule>
  </conditionalFormatting>
  <conditionalFormatting sqref="J158:L158">
    <cfRule type="expression" dxfId="7713" priority="67">
      <formula>OR($G$98="Non",$G$98="Ne sais pas")</formula>
    </cfRule>
  </conditionalFormatting>
  <conditionalFormatting sqref="J159:L159">
    <cfRule type="expression" dxfId="7712" priority="65">
      <formula>OR($G$99="Non",$G$99="Ne sais pas")</formula>
    </cfRule>
  </conditionalFormatting>
  <conditionalFormatting sqref="J160:L160">
    <cfRule type="expression" dxfId="7711" priority="63">
      <formula>OR($G$100="Non",$G$100="Ne sais pas")</formula>
    </cfRule>
  </conditionalFormatting>
  <conditionalFormatting sqref="J161:L161">
    <cfRule type="expression" dxfId="7710" priority="61">
      <formula>OR($G$101="Non",$G$101="Ne sais pas")</formula>
    </cfRule>
  </conditionalFormatting>
  <conditionalFormatting sqref="J162:L162">
    <cfRule type="expression" dxfId="7709" priority="59">
      <formula>OR($G$102="Non",$G$102="Ne sais pas")</formula>
    </cfRule>
  </conditionalFormatting>
  <conditionalFormatting sqref="J163:L163">
    <cfRule type="expression" dxfId="7708" priority="58">
      <formula>OR($G$103="Non",$G$103="Ne sais pas")</formula>
    </cfRule>
  </conditionalFormatting>
  <conditionalFormatting sqref="J164:L164">
    <cfRule type="expression" dxfId="7707" priority="55">
      <formula>OR($G$104="Non",$G$104="Ne sais pas")</formula>
    </cfRule>
  </conditionalFormatting>
  <conditionalFormatting sqref="J139:N139">
    <cfRule type="expression" dxfId="7706" priority="147">
      <formula>OR($G$139="Non",$G$139="Ne sais pas")</formula>
    </cfRule>
  </conditionalFormatting>
  <conditionalFormatting sqref="J373:N373">
    <cfRule type="expression" dxfId="7705" priority="126">
      <formula>OR($H$373="Non",$H$373="Ne sais pas")</formula>
    </cfRule>
  </conditionalFormatting>
  <conditionalFormatting sqref="K94">
    <cfRule type="expression" dxfId="7704" priority="123">
      <formula>OR($H$84="Non",$H$84="Ne sais pas")</formula>
    </cfRule>
  </conditionalFormatting>
  <conditionalFormatting sqref="K97">
    <cfRule type="expression" dxfId="7703" priority="122">
      <formula>OR($H$84="Non",$H$84="Ne sais pas")</formula>
    </cfRule>
  </conditionalFormatting>
  <conditionalFormatting sqref="K100">
    <cfRule type="expression" dxfId="7702" priority="121">
      <formula>OR($H$84="Non",$H$84="Ne sais pas")</formula>
    </cfRule>
  </conditionalFormatting>
  <conditionalFormatting sqref="K103">
    <cfRule type="expression" dxfId="7701" priority="120">
      <formula>OR($H$84="Non",$H$84="Ne sais pas")</formula>
    </cfRule>
  </conditionalFormatting>
  <conditionalFormatting sqref="K106">
    <cfRule type="expression" dxfId="7700" priority="119">
      <formula>OR($H$84="Non",$H$84="Ne sais pas")</formula>
    </cfRule>
  </conditionalFormatting>
  <conditionalFormatting sqref="K109">
    <cfRule type="expression" dxfId="7699" priority="118">
      <formula>OR($H$84="Non",$H$84="Ne sais pas")</formula>
    </cfRule>
  </conditionalFormatting>
  <conditionalFormatting sqref="K112">
    <cfRule type="expression" dxfId="7698" priority="117">
      <formula>OR($H$84="Non",$H$84="Ne sais pas")</formula>
    </cfRule>
  </conditionalFormatting>
  <conditionalFormatting sqref="K115">
    <cfRule type="expression" dxfId="7697" priority="116">
      <formula>OR($H$84="Non",$H$84="Ne sais pas")</formula>
    </cfRule>
  </conditionalFormatting>
  <conditionalFormatting sqref="K118">
    <cfRule type="expression" dxfId="7696" priority="115">
      <formula>OR($H$84="Non",$H$84="Ne sais pas")</formula>
    </cfRule>
  </conditionalFormatting>
  <conditionalFormatting sqref="K121">
    <cfRule type="expression" dxfId="7695" priority="114">
      <formula>OR($H$84="Non",$H$84="Ne sais pas")</formula>
    </cfRule>
  </conditionalFormatting>
  <conditionalFormatting sqref="K124">
    <cfRule type="expression" dxfId="7694" priority="113">
      <formula>OR($H$84="Non",$H$84="Ne sais pas")</formula>
    </cfRule>
  </conditionalFormatting>
  <conditionalFormatting sqref="K127">
    <cfRule type="expression" dxfId="7693" priority="112">
      <formula>OR($H$84="Non",$H$84="Ne sais pas")</formula>
    </cfRule>
  </conditionalFormatting>
  <conditionalFormatting sqref="K130">
    <cfRule type="expression" dxfId="7692" priority="111">
      <formula>OR($H$84="Non",$H$84="Ne sais pas")</formula>
    </cfRule>
  </conditionalFormatting>
  <conditionalFormatting sqref="K141 K223">
    <cfRule type="containsBlanks" dxfId="7691" priority="205">
      <formula>LEN(TRIM(K141))=0</formula>
    </cfRule>
  </conditionalFormatting>
  <conditionalFormatting sqref="K141">
    <cfRule type="expression" dxfId="7690" priority="200">
      <formula>#REF!="Don't know"</formula>
    </cfRule>
    <cfRule type="expression" dxfId="7689" priority="201">
      <formula>#REF!="No"</formula>
    </cfRule>
  </conditionalFormatting>
  <conditionalFormatting sqref="K233:K245">
    <cfRule type="containsBlanks" dxfId="7688" priority="41">
      <formula>LEN(TRIM(K233))=0</formula>
    </cfRule>
  </conditionalFormatting>
  <conditionalFormatting sqref="K247">
    <cfRule type="containsBlanks" dxfId="7687" priority="39">
      <formula>LEN(TRIM(K247))=0</formula>
    </cfRule>
  </conditionalFormatting>
  <conditionalFormatting sqref="K47:L47">
    <cfRule type="containsBlanks" dxfId="7686" priority="1">
      <formula>LEN(TRIM(K47))=0</formula>
    </cfRule>
  </conditionalFormatting>
  <conditionalFormatting sqref="K19:N23">
    <cfRule type="expression" dxfId="7685" priority="156">
      <formula>OR($I$6="Non",$I$6="Ne sais pas")</formula>
    </cfRule>
    <cfRule type="containsBlanks" dxfId="7684" priority="209">
      <formula>LEN(TRIM(K19))=0</formula>
    </cfRule>
  </conditionalFormatting>
  <conditionalFormatting sqref="L168:L178">
    <cfRule type="expression" dxfId="7683" priority="51">
      <formula>$F$197="Don't know"</formula>
    </cfRule>
    <cfRule type="expression" dxfId="7682" priority="52">
      <formula>$F$197="Non"</formula>
    </cfRule>
    <cfRule type="containsBlanks" dxfId="7681" priority="54">
      <formula>LEN(TRIM(L168))=0</formula>
    </cfRule>
  </conditionalFormatting>
  <conditionalFormatting sqref="L10:N10">
    <cfRule type="expression" dxfId="7680" priority="159">
      <formula>OR($I$10="Non",$I$10="Ne sais pas",$I$10="Non applicable")</formula>
    </cfRule>
  </conditionalFormatting>
  <conditionalFormatting sqref="L10:N17">
    <cfRule type="expression" dxfId="7679" priority="107">
      <formula>OR($I$6="Non",$I$6="Ne sais pas")</formula>
    </cfRule>
  </conditionalFormatting>
  <conditionalFormatting sqref="L11:N12">
    <cfRule type="expression" dxfId="7678" priority="109">
      <formula>OR($I$11="Non",$I$11="Ne sais pas",$I$11="Non applicable")</formula>
    </cfRule>
  </conditionalFormatting>
  <conditionalFormatting sqref="L13:N13">
    <cfRule type="expression" dxfId="7677" priority="158">
      <formula>OR($I$12="Non",$I$12="Ne sais pas",$I$12="Non applicable")</formula>
    </cfRule>
  </conditionalFormatting>
  <conditionalFormatting sqref="L14:N14">
    <cfRule type="expression" dxfId="7676" priority="157">
      <formula>OR($I$13="Non",$I$13="Ne sais pas",$I$13="Non applicable")</formula>
    </cfRule>
  </conditionalFormatting>
  <conditionalFormatting sqref="L15:N16">
    <cfRule type="expression" dxfId="7675" priority="108">
      <formula>OR($I$11="Non",$I$11="Ne sais pas",$I$11="Non applicable")</formula>
    </cfRule>
  </conditionalFormatting>
  <conditionalFormatting sqref="L17:N17">
    <cfRule type="expression" dxfId="7674" priority="110">
      <formula>OR($I$16="Non",$I$16="Ne sais pas",$I$16="Non applicable")</formula>
    </cfRule>
  </conditionalFormatting>
  <conditionalFormatting sqref="L168:N178">
    <cfRule type="expression" dxfId="7673" priority="50">
      <formula>OR($F168="Non",$F168="Ne sais pas")</formula>
    </cfRule>
  </conditionalFormatting>
  <conditionalFormatting sqref="M47">
    <cfRule type="containsBlanks" dxfId="7672" priority="150">
      <formula>LEN(TRIM(M47))=0</formula>
    </cfRule>
  </conditionalFormatting>
  <conditionalFormatting sqref="M47:N47">
    <cfRule type="expression" dxfId="7671" priority="130">
      <formula>$F$47="Non"</formula>
    </cfRule>
  </conditionalFormatting>
  <conditionalFormatting sqref="O19:O21 O31:O32 O35 O66:O70 O84 O91 O139 O145 O150:O165 O222 O230:O232 O263">
    <cfRule type="containsBlanks" dxfId="7670" priority="206">
      <formula>LEN(TRIM(O19))=0</formula>
    </cfRule>
  </conditionalFormatting>
  <conditionalFormatting sqref="O25:O28">
    <cfRule type="containsBlanks" dxfId="7669" priority="174">
      <formula>LEN(TRIM(O25))=0</formula>
    </cfRule>
  </conditionalFormatting>
  <conditionalFormatting sqref="O42">
    <cfRule type="containsBlanks" dxfId="7668" priority="199">
      <formula>LEN(TRIM(O42))=0</formula>
    </cfRule>
  </conditionalFormatting>
  <conditionalFormatting sqref="O44:O49">
    <cfRule type="containsBlanks" dxfId="7667" priority="176">
      <formula>LEN(TRIM(O44))=0</formula>
    </cfRule>
  </conditionalFormatting>
  <conditionalFormatting sqref="O52:O56">
    <cfRule type="containsBlanks" dxfId="7666" priority="164">
      <formula>LEN(TRIM(O52))=0</formula>
    </cfRule>
  </conditionalFormatting>
  <conditionalFormatting sqref="O147">
    <cfRule type="containsBlanks" dxfId="7665" priority="167">
      <formula>LEN(TRIM(O147))=0</formula>
    </cfRule>
  </conditionalFormatting>
  <conditionalFormatting sqref="O167">
    <cfRule type="containsBlanks" dxfId="7664" priority="191">
      <formula>LEN(TRIM(O167))=0</formula>
    </cfRule>
  </conditionalFormatting>
  <conditionalFormatting sqref="O179:O191">
    <cfRule type="containsBlanks" dxfId="7663" priority="166">
      <formula>LEN(TRIM(O179))=0</formula>
    </cfRule>
  </conditionalFormatting>
  <conditionalFormatting sqref="O203:O214">
    <cfRule type="containsBlanks" dxfId="7662" priority="165">
      <formula>LEN(TRIM(O203))=0</formula>
    </cfRule>
  </conditionalFormatting>
  <conditionalFormatting sqref="O227:O228">
    <cfRule type="containsBlanks" dxfId="7661" priority="198">
      <formula>LEN(TRIM(O227))=0</formula>
    </cfRule>
  </conditionalFormatting>
  <conditionalFormatting sqref="O249 O256">
    <cfRule type="containsBlanks" dxfId="7660" priority="188">
      <formula>LEN(TRIM(O249))=0</formula>
    </cfRule>
  </conditionalFormatting>
  <conditionalFormatting sqref="O269:O271">
    <cfRule type="containsBlanks" dxfId="7659" priority="173">
      <formula>LEN(TRIM(O269))=0</formula>
    </cfRule>
  </conditionalFormatting>
  <conditionalFormatting sqref="O324:O374">
    <cfRule type="containsBlanks" dxfId="7658" priority="179">
      <formula>LEN(TRIM(O324))=0</formula>
    </cfRule>
  </conditionalFormatting>
  <conditionalFormatting sqref="O376">
    <cfRule type="containsBlanks" dxfId="7657" priority="175">
      <formula>LEN(TRIM(O376))=0</formula>
    </cfRule>
  </conditionalFormatting>
  <dataValidations count="102">
    <dataValidation type="list" allowBlank="1" showInputMessage="1" showErrorMessage="1" sqref="J362:K362 J326:K326 J332:K332 J338:K338 J344:K344 J350:K350 J356:K356 J368:K368" xr:uid="{7E6FB8C9-E728-4736-93D3-83C04E725B0F}">
      <formula1>"Présélectionné par l'OMS, SRA, Présélectionné par l'OMS et SRA,Aucun produit préselectionné par l'OMS ou SRA enregistré,Ne sais pas"</formula1>
    </dataValidation>
    <dataValidation type="list" allowBlank="1" showInputMessage="1" showErrorMessage="1" sqref="J330:K330 J336:K336 J342:K342 J348:K348 J360:K360 J366:K366 J372:K372 J354:K354" xr:uid="{FA5CA056-14B2-4B44-91EB-56F0FF8D6FCA}">
      <formula1>"0,1,2 ou plus,Ne sais pas"</formula1>
    </dataValidation>
    <dataValidation type="list" allowBlank="1" showInputMessage="1" showErrorMessage="1" sqref="F253:G253" xr:uid="{8701A847-BE12-4AC4-8C45-E9DA2D962AA1}">
      <formula1>"Oui : Mobilisation/implication communautaire importante,Oui : Une certaine mobilisation/implication communautaire,Non,Ne sais pas"</formula1>
    </dataValidation>
    <dataValidation type="list" allowBlank="1" showInputMessage="1" showErrorMessage="1" sqref="F251:G251" xr:uid="{38371608-BCAE-4140-A87D-F7CF5D816945}">
      <formula1>"Oui : Médias importants,Oui : Certains médias,Non,Ne sais pas"</formula1>
    </dataValidation>
    <dataValidation type="list" allowBlank="1" showInputMessage="1" showErrorMessage="1" sqref="J67:J70" xr:uid="{6618F944-0E28-4F61-A9DB-191EE5C9A73F}">
      <formula1>"Oui, Non, Ne sais pas,Non applicable"</formula1>
    </dataValidation>
    <dataValidation type="list" allowBlank="1" showInputMessage="1" showErrorMessage="1" error="Choisissez une réponse dans la liste déroulante." prompt="Choisissez une réponse dans la liste déroulante." sqref="G68:I70" xr:uid="{DEAA737A-8CE8-49D6-ADAA-A5292932F989}">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I17" xr:uid="{675DD12A-89B0-43E2-938A-DF406DBD6A01}">
      <formula1>"Ministère des Finances, Ministère de la Planification,Les deux,Ni l'un ni l'autre,Ne sais pas, Non applicable"</formula1>
    </dataValidation>
    <dataValidation type="list" allowBlank="1" showInputMessage="1" showErrorMessage="1" sqref="F277:G277" xr:uid="{D9F37BF6-6FC6-492B-88FF-7CA737218AC5}">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allowBlank="1" showInputMessage="1" showErrorMessage="1" sqref="G256" xr:uid="{A455E87C-01E8-4317-BFA0-92526BF780E3}">
      <formula1>"0 %,1 à 10 %,11 à 20 %,21 à 30 %,31 à 40 %,41 à 50 %,51 à 60 %,61 à 70 %,71 à 80 %,81 à 100 %,Ne sais pas,Non applicable"</formula1>
    </dataValidation>
    <dataValidation type="list" allowBlank="1" showInputMessage="1" showErrorMessage="1" sqref="H217:J220 H380:I380 H382:H383 I382 F254:G254" xr:uid="{EE89E117-1F08-4CD6-8DDD-DD9458930ADF}">
      <formula1>"Oui,Non,Ne sais pas"</formula1>
    </dataValidation>
    <dataValidation type="list" allowBlank="1" showInputMessage="1" showErrorMessage="1" sqref="F250:G250" xr:uid="{FAFE8CCD-A14F-4E8F-B323-69ACD41DE74A}">
      <formula1>"Oui : Marketing social important,Oui : Un certain marketing social,Non,Ne sais pas"</formula1>
    </dataValidation>
    <dataValidation allowBlank="1" showInputMessage="1" showErrorMessage="1" error="Choisissez une réponse dans la liste déroulante." sqref="K19" xr:uid="{499B4AAE-4534-45FB-B6AA-F96D74CED66E}"/>
    <dataValidation type="list" allowBlank="1" showInputMessage="1" showErrorMessage="1" sqref="F276:G276" xr:uid="{6A5F5840-50C8-44AB-808C-E94277510B30}">
      <formula1>"Oui : Tous les sites de marketing social sont inclus, Oui : Certains sites de marketing social sont inclus,Aucun, Ne sais pas, Non applicable (aucun LMIS)"</formula1>
    </dataValidation>
    <dataValidation type="list" allowBlank="1" showInputMessage="1" showErrorMessage="1" sqref="F275:G275" xr:uid="{99076723-A129-42DE-B4D1-645FCC4975C8}">
      <formula1>"Oui : Toutes les installations des ONG sont incluses, Oui : Certaines des installations des ONG sont incluses,Aucun, Ne sais pas, Non applicable (aucun LMIS)"</formula1>
    </dataValidation>
    <dataValidation type="list" allowBlank="1" showInputMessage="1" showErrorMessage="1" sqref="F274:G274" xr:uid="{CD6A08DC-9DFE-4B77-88D1-C92CD34133E6}">
      <formula1>"Oui : Tous les installations du secteur privé sont incluses, Oui : Certaines installations du secteur privé sont incluses,Aucun, Ne sais pas, Non applicable (aucun LMIS)"</formula1>
    </dataValidation>
    <dataValidation type="list" allowBlank="1" showInputMessage="1" showErrorMessage="1" sqref="F273:G273" xr:uid="{9B20168F-BF0A-450B-A863-CEC619DC522E}">
      <formula1>"Oui : Tous les installations du secteur public sont incluses, Oui : Certaines installations du secteur public sont incluses,Aucun, Ne sais pas, Non applicable (aucun LMIS)"</formula1>
    </dataValidation>
    <dataValidation type="list" allowBlank="1" showInputMessage="1" showErrorMessage="1" sqref="H376:I376" xr:uid="{F95F26AE-85C0-4103-87F3-739E3AD9246D}">
      <formula1>"Oui (plan PSE avec composant FP/RH),Aucun plan PSE commencé/élaboré,Oui plan PSE mais aucun composant FP/RH,Ne sais pas"</formula1>
    </dataValidation>
    <dataValidation type="list" allowBlank="1" showInputMessage="1" showErrorMessage="1" sqref="H319:J319" xr:uid="{3D587D68-BF32-4C5A-95A1-71026EE887FE}">
      <formula1>"0 à 25 %,26 à 50 %,51 à 75 %,76 à 100 %, Ne sais pas, Non applicable"</formula1>
    </dataValidation>
    <dataValidation type="list" allowBlank="1" showInputMessage="1" showErrorMessage="1" sqref="F73:F75 H309:J309" xr:uid="{7CAC2152-36D7-43CC-A606-CCF76CA2AC5E}">
      <formula1>"Oui,Non,Ne sais pas,Non applicable"</formula1>
    </dataValidation>
    <dataValidation type="list" allowBlank="1" showInputMessage="1" showErrorMessage="1" sqref="H315:J315" xr:uid="{A1084F42-C749-4038-88CB-57F905DDD925}">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7:J317" xr:uid="{34E69FAE-E193-4E99-9075-24ECC8C495FE}">
      <formula1>"0,1,2 à 3,Plus de 3, Ne sais pas"</formula1>
    </dataValidation>
    <dataValidation type="list" allowBlank="1" showInputMessage="1" showErrorMessage="1" sqref="J357 J363 J327 J333 J339 J345 J351 J369" xr:uid="{6E166239-85E5-4FD4-BB9B-449FCF2D562E}">
      <formula1>"0,1,2 à 3,Plus de 3,Ne sais pas"</formula1>
    </dataValidation>
    <dataValidation type="list" allowBlank="1" showInputMessage="1" showErrorMessage="1" sqref="H309" xr:uid="{D520995E-439B-466B-BB9D-301D0BB68DF0}">
      <formula1>"Oui,Non,Ne sais pas, Non applicable"</formula1>
    </dataValidation>
    <dataValidation type="list" allowBlank="1" showInputMessage="1" showErrorMessage="1" sqref="H308:J308" xr:uid="{54C2E957-1AFE-4BC2-A478-B26E027257A2}">
      <formula1>"Moins de 6 mois, De 6 mois à moins d'1 an, D'1 an à 18 mois, Plus de 18 mois,Ne sais pas, Non applicable"</formula1>
    </dataValidation>
    <dataValidation type="list" allowBlank="1" showInputMessage="1" showErrorMessage="1" error="Choisissez une réponse dans la liste déroulante." sqref="I19:I20" xr:uid="{5A718C29-AE48-49B1-B39A-F056BA646FF1}">
      <formula1>"Oui, Non, Ne sais pas, Non applicable"</formula1>
    </dataValidation>
    <dataValidation type="list" allowBlank="1" showInputMessage="1" showErrorMessage="1" sqref="H312:J313" xr:uid="{C5FAC566-DBBC-471C-80E3-B891F01624F8}">
      <formula1>"La plupart ont été testés, Certains ont été testés, Aucun n'a été testé, Ne sais pas, Non applicable"</formula1>
    </dataValidation>
    <dataValidation type="list" allowBlank="1" showInputMessage="1" showErrorMessage="1" sqref="H165 J165:L165" xr:uid="{DF8B6779-82C3-4C08-B40F-2B88B6C53734}">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52:F56" xr:uid="{381C4A0A-2A0D-4783-A4D3-DEC471BCDB8C}">
      <formula1>"En nature, Argent liquide, Ne sais pas, Non applicable"</formula1>
    </dataValidation>
    <dataValidation type="list" allowBlank="1" showInputMessage="1" showErrorMessage="1" sqref="H145:J145 I6 I42 F180:F190 F204:F214 H373:H374 G139 G119:J120 G131:J132 J33 F263 F168:F178 H147:J147 H215:J215 G269 H84 G122:J123 J35 F45 F47 G128:J129 G95:J96 G125:J126 G98:J99 G135:J136 G101:J102 G104:J105 G107:J108 G110:J111 G113:J114 G116:J117 F192:F202 K233:K245" xr:uid="{74F37ABC-4F63-43E5-B52D-C5113F793AD3}">
      <formula1>"Oui, Non, Ne sais pas"</formula1>
    </dataValidation>
    <dataValidation type="list" allowBlank="1" showInputMessage="1" showErrorMessage="1" sqref="H31:J31" xr:uid="{1868D1A2-00E2-4574-8414-1B2744FB0DD4}">
      <formula1>"Une fois par an, Deux fois par an, Une fois par trimestre, Une fois par mois, Autre, Ne sais pas"</formula1>
    </dataValidation>
    <dataValidation type="list" allowBlank="1" showInputMessage="1" showErrorMessage="1" sqref="J25 H25" xr:uid="{541541D7-5A1D-4CEF-A10E-F34DB648019D}">
      <formula1>"Janvier, Février, Mars, Avril, Mai, Juin, Juillet, Août, Septembre, Octobre, Novembre, Décembre"</formula1>
    </dataValidation>
    <dataValidation type="list" allowBlank="1" showInputMessage="1" showErrorMessage="1" error="Choisissez une réponse dans la liste déroulante." sqref="I21" xr:uid="{206B42FB-885C-4728-8D5A-F73FC93E0A46}">
      <formula1>"0 fois, 1 fois, 2 à 3 fois, 4 fois ou plus, Ne sais pas"</formula1>
    </dataValidation>
    <dataValidation type="list" allowBlank="1" showInputMessage="1" showErrorMessage="1" sqref="F264:F267 H143:J143 H310 F260:F262 I10:I16 H322 H230 H227 I22:I23 F77:G80 H314 F258 I18 H305:H306 H223:H225 L168:N178 H318 H320 L192:N202" xr:uid="{AC4C1E81-5CC1-499A-92F0-A36AE1663D5A}">
      <formula1>"Oui, Non, Ne sais pas, Non applicable"</formula1>
    </dataValidation>
    <dataValidation type="list" allowBlank="1" showInputMessage="1" showErrorMessage="1" sqref="G271" xr:uid="{6B58544B-FAEA-4679-96DD-44E4A41D54E1}">
      <formula1>"Oui, Non, Ne sais pas, Non applicable (aucun LMIS)"</formula1>
    </dataValidation>
    <dataValidation type="list" allowBlank="1" showInputMessage="1" showErrorMessage="1" sqref="H26 J26" xr:uid="{7CD9FC0A-B3D4-4B6D-8316-C140A2959825}">
      <formula1>"2017,2018,2019,2020,2021,2022,2023"</formula1>
    </dataValidation>
    <dataValidation type="list" allowBlank="1" showInputMessage="1" showErrorMessage="1" sqref="M52:M56 M45 M47" xr:uid="{79FA07D3-4B37-4A33-B742-02628AC07C4E}">
      <formula1>"Achat/B.P. date,Date d'expédition,Date de livraison,Autre,Inconnu,Non applicable"</formula1>
    </dataValidation>
    <dataValidation type="list" allowBlank="1" showInputMessage="1" showErrorMessage="1" sqref="F257" xr:uid="{AA1C1BF8-E498-4D2F-9D1C-0CCB6240EA6D}">
      <formula1>"Oui, Non"</formula1>
    </dataValidation>
    <dataValidation type="list" allowBlank="1" showInputMessage="1" showErrorMessage="1" sqref="P28 P270:P271" xr:uid="{4C439B50-16E7-4E24-985D-807EFD454EEC}">
      <formula1>#REF!</formula1>
    </dataValidation>
    <dataValidation type="list" allowBlank="1" showInputMessage="1" showErrorMessage="1" sqref="H377:I377" xr:uid="{5EB391C1-CB5E-4520-B823-33217309F21D}">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H385:I385" xr:uid="{BF204F17-8E99-4A3D-AEDF-DBA1420CA65B}">
      <formula1>"Totalité ou majorité de la ligne budgétaire transférée à la réponse COVID, Une partie du budget a été transférée, Aucune partie du budget n'a été transférée (c'est-à-dire aucun impact), Inconnu, Non applicable"</formula1>
    </dataValidation>
    <dataValidation type="list" allowBlank="1" showInputMessage="1" showErrorMessage="1" sqref="H386:I386" xr:uid="{3AC8DB2D-AA70-41E0-ADFF-5C8BFE128662}">
      <formula1>"Impact élevé, Impact moyen, Impact faible, Aucun impact, Inconnu"</formula1>
    </dataValidation>
    <dataValidation type="list" allowBlank="1" showInputMessage="1" showErrorMessage="1" sqref="H384:I384" xr:uid="{E1CE8081-567C-43D5-B29A-B609507B64E5}">
      <formula1>"Aucun impact, Réunions moins fréquentes, Réunions impossibles, Ne sais pas, Non applicable (pas de comité)"</formula1>
    </dataValidation>
    <dataValidation type="decimal" allowBlank="1" showInputMessage="1" showErrorMessage="1" error="Entrez une valeur numérique ici uniquement (en USD)." sqref="J27" xr:uid="{71C1ABB4-31DD-4535-8A3F-D6712EA4870B}">
      <formula1>0</formula1>
      <formula2>100000000</formula2>
    </dataValidation>
    <dataValidation type="decimal" allowBlank="1" showInputMessage="1" showErrorMessage="1" error="Entrez une valeur numérique ici seulement (en USD)." sqref="I86:J86" xr:uid="{3D137BDF-2D73-4156-B89F-44843186C822}">
      <formula1>0</formula1>
      <formula2>100000000</formula2>
    </dataValidation>
    <dataValidation type="decimal" allowBlank="1" showInputMessage="1" showErrorMessage="1" error="Entrez une quantité numérique ici seulement." sqref="K52:L56" xr:uid="{1322785D-0402-48B8-B916-7C38AA8A6C02}">
      <formula1>0</formula1>
      <formula2>1000000000</formula2>
    </dataValidation>
    <dataValidation type="custom" allowBlank="1" showInputMessage="1" showErrorMessage="1" error="Ce nombre doit être supérieur ou égal au nombre d'observations de rupture de stock (Colonne H)." sqref="L293 I286:I288 L282:L283 I281:I284 I290:I295 I297:I299 L297" xr:uid="{0F91D99A-F1B6-4D32-953F-4FD751739400}">
      <formula1>I281&gt;=H281</formula1>
    </dataValidation>
    <dataValidation type="custom" operator="lessThanOrEqual" allowBlank="1" showInputMessage="1" showErrorMessage="1" error="Ce nombre ne peut pas dépasser le nombre total d'observations du statut des stocks (colonne I)." sqref="K293 H286:H288 K282:K283 H281:H284 H290:H295 H297:H299 K297" xr:uid="{DF0EBA6B-B9D5-4F07-88BB-9F536176FB77}">
      <formula1>H281&lt;=I281</formula1>
    </dataValidation>
    <dataValidation type="custom" allowBlank="1" showInputMessage="1" showErrorMessage="1" error="Ce nombre doit être supérieur ou égal au nombre total du PPS en rupture de stock (Colonne K)." sqref="L294:L295 L286:L288 L284 L281 L290:L292 L298:L299" xr:uid="{C3EBBA49-93A8-444B-985A-D5F75C5297D5}">
      <formula1>L281&gt;=K281</formula1>
    </dataValidation>
    <dataValidation type="custom" allowBlank="1" showInputMessage="1" showErrorMessage="1" error="Ce nombre doit être inférieur ou égal au nombre total de PPS déclarant (observations de stocks) (Colonne L)." sqref="K294:K295 K286:K288 K284 K281 K290:K292 K298:K299" xr:uid="{C66B029D-6A6F-48EE-9892-688F76A6EC56}">
      <formula1>K281&lt;=L281</formula1>
    </dataValidation>
    <dataValidation type="list" allowBlank="1" showInputMessage="1" showErrorMessage="1" sqref="H304:J304" xr:uid="{53110B52-5253-44D2-973D-D3772CBEDCED}">
      <formula1>"Oui, Non, Ne sais pas, Non applicable (pas d'ANRP)"</formula1>
    </dataValidation>
    <dataValidation type="list" allowBlank="1" showInputMessage="1" showErrorMessage="1" sqref="H29:J29" xr:uid="{8D276C85-16F9-43F2-A5B2-2505DB8BFB45}">
      <formula1>"Gouvernement - Niveau central, Gouvernement - Niveau infranational, Gouvernement des États-Unis (USG), UNFPA, Autres bailleurs de fonds, Autre, Ne sais pas"</formula1>
    </dataValidation>
    <dataValidation type="list" allowBlank="1" showInputMessage="1" showErrorMessage="1" sqref="H388:I388" xr:uid="{A7AD4A91-09A9-48E9-86DF-A223D6EB5AA0}">
      <formula1>"Maintien, Augmentation, Intégration, Réduction, Élimination, Ne sais pas,Non applicable"</formula1>
    </dataValidation>
    <dataValidation allowBlank="1" showInputMessage="1" showErrorMessage="1" error="Entrez une valeur numérique ici seulement (en USD)." sqref="G38:G40 G45:H45 K45:L45 G52:H56 G47:H47 K47:L47" xr:uid="{019EDBFD-E4FD-4CD4-BF4E-2588979E132A}"/>
    <dataValidation type="list" allowBlank="1" showInputMessage="1" showErrorMessage="1" sqref="H144:J144" xr:uid="{ED35D277-BBBE-4AF8-9EA4-B5F1CE5A0BC4}">
      <formula1>"Oui, un niveau élevé de mise en œuvre, Oui, une certaine mise en œuvre,Mise en œuvre minimale ou inexistante, Ne sais pas, Non applicable (aucune stratégie)"</formula1>
    </dataValidation>
    <dataValidation type="list" allowBlank="1" showInputMessage="1" showErrorMessage="1" sqref="G151:G164 H155:I164 H151:I153 J151:J164 K151:L153 K155:L164" xr:uid="{2792192F-C32F-4E9C-B259-6D9B5B217E61}">
      <formula1>"Travailleur de santé communautaire (ou équivalent),Infirmier auxiliaire,Sage-femme infirmière auxiliaire,Infirmier,Responsable médical,Médecin,Ne sais pas,Non applicable"</formula1>
    </dataValidation>
    <dataValidation type="list" allowBlank="1" showInputMessage="1" showErrorMessage="1" sqref="F252:G252" xr:uid="{D45C42CC-FFCA-4DA2-B060-3C8CFB3D1B45}">
      <formula1>"Oui : Sensibilisation/éducation mobile importante,Oui : Une certaine sensibilisation/éducation mobile,Non,Ne sais pas"</formula1>
    </dataValidation>
    <dataValidation type="list" allowBlank="1" showInputMessage="1" showErrorMessage="1" sqref="H311:J311" xr:uid="{5C6A0FB0-3EED-4E6F-AD0E-ED535470F84F}">
      <formula1>"Oui, certifié ISO, Oui, présélectioné par l'OMS, Oui, certifié ISO et présélectionné par l'OMS,Ni l'un ni l'autre, Ne sais pas, Non applicable"</formula1>
    </dataValidation>
    <dataValidation allowBlank="1" showInputMessage="1" showErrorMessage="1" error="Entrez une valeur numérique ici uniquement (en USD)." sqref="H231:J231" xr:uid="{2FDBD687-FB37-4D5F-8D24-A2C6261EC29B}"/>
    <dataValidation type="list" allowBlank="1" showInputMessage="1" showErrorMessage="1" sqref="O19" xr:uid="{C6D4772A-5A3F-41D7-89BF-95BB90125862}">
      <formula1>$C$3:$C$5</formula1>
    </dataValidation>
    <dataValidation type="list" allowBlank="1" showInputMessage="1" showErrorMessage="1" sqref="O20" xr:uid="{BD948600-A337-4507-ADD0-0104370A7731}">
      <formula1>$D$3:$D$4</formula1>
    </dataValidation>
    <dataValidation type="list" allowBlank="1" showInputMessage="1" showErrorMessage="1" sqref="O21:O23" xr:uid="{4B633643-6236-4A22-991F-3FFA4C55BE29}">
      <formula1>$E$3:$E$4</formula1>
    </dataValidation>
    <dataValidation type="list" allowBlank="1" showInputMessage="1" showErrorMessage="1" sqref="O25:O26" xr:uid="{BD122422-D0DA-417E-9001-47BD1687C2F3}">
      <formula1>$F$3:$F$6</formula1>
    </dataValidation>
    <dataValidation type="list" allowBlank="1" showInputMessage="1" showErrorMessage="1" sqref="O31" xr:uid="{1AD276A4-00AB-41C2-8DA2-6F7367A2F246}">
      <formula1>$H$3:$H$4</formula1>
    </dataValidation>
    <dataValidation type="list" allowBlank="1" showInputMessage="1" showErrorMessage="1" sqref="O32" xr:uid="{744D5ECC-799B-4B4F-9260-66D0849A8C55}">
      <formula1>$I$3:$I$4</formula1>
    </dataValidation>
    <dataValidation type="list" allowBlank="1" showInputMessage="1" showErrorMessage="1" sqref="O35 O42" xr:uid="{74126734-7E84-4FDC-8CCE-9FB74450BF03}">
      <formula1>$J$3:$J$7</formula1>
    </dataValidation>
    <dataValidation type="list" allowBlank="1" showInputMessage="1" showErrorMessage="1" sqref="O44:O49" xr:uid="{A55C038A-600B-4D98-8D4F-9685FA6EA959}">
      <formula1>$K$3:$K$7</formula1>
    </dataValidation>
    <dataValidation type="list" allowBlank="1" showInputMessage="1" showErrorMessage="1" sqref="O52" xr:uid="{171C19D6-F196-424D-9493-F1640FBD459B}">
      <formula1>$L$3:$L$4</formula1>
    </dataValidation>
    <dataValidation type="list" allowBlank="1" showInputMessage="1" showErrorMessage="1" sqref="O53" xr:uid="{C01B3B05-D405-40A3-BC6F-532828345751}">
      <formula1>$M$3:$M$4</formula1>
    </dataValidation>
    <dataValidation type="list" allowBlank="1" showInputMessage="1" showErrorMessage="1" sqref="O54" xr:uid="{93862786-D2B1-400C-B462-864653120342}">
      <formula1>$N$3:$N$4</formula1>
    </dataValidation>
    <dataValidation type="list" allowBlank="1" showInputMessage="1" showErrorMessage="1" sqref="O55:O56" xr:uid="{3F6193CA-4631-4721-A30C-6B9D11C3D88F}">
      <formula1>$O$3:$O$4</formula1>
    </dataValidation>
    <dataValidation type="list" allowBlank="1" showInputMessage="1" showErrorMessage="1" sqref="O73:O81 O66:O71" xr:uid="{52A0DFC6-CE1F-4DFE-88AD-6FCD5450ED08}">
      <formula1>$P$3:$P$7</formula1>
    </dataValidation>
    <dataValidation type="list" allowBlank="1" showInputMessage="1" showErrorMessage="1" sqref="O84" xr:uid="{43504E41-416B-404D-BB8E-AEAE0045C535}">
      <formula1>$Q$3:$Q$6</formula1>
    </dataValidation>
    <dataValidation type="list" allowBlank="1" showInputMessage="1" showErrorMessage="1" sqref="O91" xr:uid="{72A9965D-7156-4213-A5F6-86B25FDBA49D}">
      <formula1>$R$3:$R$8</formula1>
    </dataValidation>
    <dataValidation type="list" allowBlank="1" showInputMessage="1" showErrorMessage="1" sqref="O139" xr:uid="{339FB558-C3AB-4A1D-894F-42548573ADC8}">
      <formula1>$S$3:$S$4</formula1>
    </dataValidation>
    <dataValidation type="list" allowBlank="1" showInputMessage="1" showErrorMessage="1" sqref="O145:O148" xr:uid="{2D631306-828F-46FA-A18E-606F1957724D}">
      <formula1>$T$3:$T$8</formula1>
    </dataValidation>
    <dataValidation type="list" allowBlank="1" showInputMessage="1" showErrorMessage="1" sqref="O150:O165" xr:uid="{130B034E-9A5A-40A4-A572-F21608F9BD72}">
      <formula1>$U$3:$U$5</formula1>
    </dataValidation>
    <dataValidation type="list" allowBlank="1" showInputMessage="1" showErrorMessage="1" sqref="O167:O178 O191:O202" xr:uid="{E87735A2-9F56-48DB-8255-77FD80C52134}">
      <formula1>$V$3:$V$8</formula1>
    </dataValidation>
    <dataValidation type="list" allowBlank="1" showInputMessage="1" showErrorMessage="1" sqref="O179:O190 O203:O214" xr:uid="{467D6472-920E-40E8-BF8E-27A0812B3930}">
      <formula1>$W$3:$W$6</formula1>
    </dataValidation>
    <dataValidation type="list" allowBlank="1" showInputMessage="1" showErrorMessage="1" sqref="O215:O221" xr:uid="{99DB1C8C-ADB4-4F3D-8F0C-1E188575AB42}">
      <formula1>$X$3:$X$4</formula1>
    </dataValidation>
    <dataValidation type="list" allowBlank="1" showInputMessage="1" showErrorMessage="1" sqref="O222:O226" xr:uid="{821C5F46-39F0-4B2B-AE1A-1CCF17FF6479}">
      <formula1>$Y$3:$Y$6</formula1>
    </dataValidation>
    <dataValidation type="list" allowBlank="1" showInputMessage="1" showErrorMessage="1" sqref="O227:O228" xr:uid="{08B01279-5D56-4D51-A4DA-017BD2CF1A7A}">
      <formula1>$Z$3:$Z$5</formula1>
    </dataValidation>
    <dataValidation type="list" allowBlank="1" showInputMessage="1" showErrorMessage="1" sqref="O230:O231" xr:uid="{31FC25A4-D2EF-4B68-822D-431D4DB9FBFB}">
      <formula1>$AA$3:$AA$4</formula1>
    </dataValidation>
    <dataValidation type="list" allowBlank="1" showInputMessage="1" showErrorMessage="1" sqref="O232:O248" xr:uid="{818167F4-C404-4BC5-8FA1-2E407AEA518F}">
      <formula1>$AB$3:$AB$4</formula1>
    </dataValidation>
    <dataValidation type="list" allowBlank="1" showInputMessage="1" showErrorMessage="1" sqref="O249:O255" xr:uid="{5A70E89F-F71F-49D4-976F-214EC5261300}">
      <formula1>$AC$3:$AC$7</formula1>
    </dataValidation>
    <dataValidation type="list" allowBlank="1" showInputMessage="1" showErrorMessage="1" sqref="O256" xr:uid="{48397F5A-99BD-4860-BCB8-F76BF1D153C0}">
      <formula1>$AD$3:$AD$5</formula1>
    </dataValidation>
    <dataValidation type="list" allowBlank="1" showInputMessage="1" showErrorMessage="1" sqref="O263:O267" xr:uid="{4CD28766-703C-4E29-8CBB-9355658D6F34}">
      <formula1>$AF$3:$AF$4</formula1>
    </dataValidation>
    <dataValidation type="list" allowBlank="1" showInputMessage="1" showErrorMessage="1" sqref="O269:O277" xr:uid="{5930473B-A54C-4795-850F-E41356651217}">
      <formula1>$AG$3:$AG$4</formula1>
    </dataValidation>
    <dataValidation type="list" allowBlank="1" showInputMessage="1" showErrorMessage="1" sqref="O279" xr:uid="{AE039ECE-D9AB-42F2-B6D6-EBECA74C16FC}">
      <formula1>$AH$3:$AH$7</formula1>
    </dataValidation>
    <dataValidation type="list" allowBlank="1" showInputMessage="1" showErrorMessage="1" sqref="O304" xr:uid="{2AF49F06-084F-45CF-BDCA-2D87C1DCEBCF}">
      <formula1>$AJ$3:$AJ$4</formula1>
    </dataValidation>
    <dataValidation type="list" allowBlank="1" showInputMessage="1" showErrorMessage="1" sqref="O305:O309" xr:uid="{39A00659-FE23-4F44-8B8E-135F5634CD62}">
      <formula1>$AK$3:$AK$4</formula1>
    </dataValidation>
    <dataValidation type="list" allowBlank="1" showInputMessage="1" showErrorMessage="1" sqref="O310:O313" xr:uid="{E008BC07-B170-4BD7-98AF-B35BA3D22701}">
      <formula1>$AL$3:$AL$5</formula1>
    </dataValidation>
    <dataValidation type="list" allowBlank="1" showInputMessage="1" showErrorMessage="1" sqref="O314:O315" xr:uid="{85B599FB-49A4-4D8A-842C-EF37FC89E7D5}">
      <formula1>$AM$3:$AM$4</formula1>
    </dataValidation>
    <dataValidation type="list" allowBlank="1" showInputMessage="1" showErrorMessage="1" sqref="O317:O322" xr:uid="{5D1D325D-A09E-4697-BA56-E0509E941683}">
      <formula1>$AN$3:$AN$5</formula1>
    </dataValidation>
    <dataValidation type="list" allowBlank="1" showInputMessage="1" showErrorMessage="1" sqref="O324:O372" xr:uid="{E67F63F0-22D7-48CC-9C33-8B6EEFA2D907}">
      <formula1>$AO$3:$AO$4</formula1>
    </dataValidation>
    <dataValidation type="list" allowBlank="1" showInputMessage="1" showErrorMessage="1" sqref="O373" xr:uid="{03B68205-C44D-48DE-B404-9B49ACBBFD90}">
      <formula1>$AP$3:$AP$4</formula1>
    </dataValidation>
    <dataValidation type="list" allowBlank="1" showInputMessage="1" showErrorMessage="1" sqref="O374:O375" xr:uid="{349DB243-92A3-4086-8305-AFCDFA36E0F5}">
      <formula1>$AQ$3:$AQ$5</formula1>
    </dataValidation>
    <dataValidation type="list" allowBlank="1" showInputMessage="1" showErrorMessage="1" sqref="O376" xr:uid="{BDF832A9-974D-4244-9453-8A13E37CF8C1}">
      <formula1>$AR$3:$AR$4</formula1>
    </dataValidation>
    <dataValidation type="list" allowBlank="1" showInputMessage="1" showErrorMessage="1" sqref="O6" xr:uid="{C6B727ED-897E-40E4-B981-7C8A521D059F}">
      <formula1>$B$3:$B$5</formula1>
    </dataValidation>
    <dataValidation type="list" allowBlank="1" showInputMessage="1" showErrorMessage="1" sqref="O282:O284" xr:uid="{7B62DCC7-31EB-468D-B275-28F7F5F4464B}">
      <formula1>$AI$3:$AI$8</formula1>
    </dataValidation>
    <dataValidation type="list" allowBlank="1" showInputMessage="1" showErrorMessage="1" sqref="O27:O30" xr:uid="{4107D37E-EE91-453E-ADA8-017AD8B86B67}">
      <formula1>$G$3:$G$6</formula1>
    </dataValidation>
    <dataValidation type="list" allowBlank="1" showInputMessage="1" showErrorMessage="1" sqref="O257:O262" xr:uid="{CADC29A0-ECFA-4896-9AC3-7EE65B7E8C01}">
      <formula1>$AE$3:$AE$5</formula1>
    </dataValidation>
    <dataValidation type="list" allowBlank="1" showInputMessage="1" showErrorMessage="1" sqref="E3" xr:uid="{D34A72F6-4993-46C4-8F77-4AD7FF7922CA}">
      <formula1>$A$3:$A$133</formula1>
    </dataValidation>
  </dataValidations>
  <hyperlinks>
    <hyperlink ref="G3:O3" location="'All Country Summary (2023)'!A1" display="Go to summary page" xr:uid="{B0BF9C5C-90E9-4E10-9B67-0B1ACE9FC2A0}"/>
  </hyperlinks>
  <pageMargins left="0.25" right="0.25" top="0.75" bottom="0.75" header="0.3" footer="0.3"/>
  <pageSetup paperSize="141" scale="75"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45583-EAD6-447D-B1CB-D9DA6FEE481C}">
  <sheetPr>
    <tabColor rgb="FF3399FF"/>
  </sheetPr>
  <dimension ref="A1:Q392"/>
  <sheetViews>
    <sheetView showGridLines="0" zoomScale="80" zoomScaleNormal="80" zoomScaleSheetLayoutView="100" workbookViewId="0">
      <selection activeCell="F1" sqref="F1:N1"/>
    </sheetView>
  </sheetViews>
  <sheetFormatPr defaultColWidth="9.140625" defaultRowHeight="14.45"/>
  <cols>
    <col min="1" max="1" width="2.140625" style="172" customWidth="1"/>
    <col min="2" max="2" width="9.140625" style="172"/>
    <col min="3" max="3" width="3.28515625" style="172" customWidth="1"/>
    <col min="4" max="4" width="16.140625" style="172" customWidth="1"/>
    <col min="5" max="5" width="61.42578125" style="172" customWidth="1"/>
    <col min="6" max="6" width="16.5703125" style="172" customWidth="1"/>
    <col min="7" max="7" width="24.42578125" style="172" customWidth="1"/>
    <col min="8" max="8" width="19.42578125" style="172" customWidth="1"/>
    <col min="9" max="9" width="18.7109375" style="172" customWidth="1"/>
    <col min="10" max="10" width="42.42578125" style="172" customWidth="1"/>
    <col min="11" max="11" width="21.5703125" style="172" customWidth="1"/>
    <col min="12" max="12" width="14.85546875" style="172" customWidth="1"/>
    <col min="13" max="13" width="22.5703125" style="172" customWidth="1"/>
    <col min="14" max="14" width="49.140625" style="172" customWidth="1"/>
    <col min="15" max="15" width="60.28515625" style="172" customWidth="1"/>
    <col min="16" max="16" width="49.28515625" style="172" customWidth="1"/>
    <col min="17" max="16384" width="9.140625" style="172"/>
  </cols>
  <sheetData>
    <row r="1" spans="2:16" ht="62.25" customHeight="1">
      <c r="F1" s="2130" t="s">
        <v>830</v>
      </c>
      <c r="G1" s="2130"/>
      <c r="H1" s="2130"/>
      <c r="I1" s="2130"/>
      <c r="J1" s="2130"/>
      <c r="K1" s="2130"/>
      <c r="L1" s="2130"/>
      <c r="M1" s="2130"/>
      <c r="N1" s="2130"/>
    </row>
    <row r="2" spans="2:16" ht="37.5" customHeight="1">
      <c r="B2" s="408" t="s">
        <v>381</v>
      </c>
      <c r="C2" s="174"/>
      <c r="D2" s="174"/>
      <c r="E2" s="174"/>
      <c r="F2" s="1401"/>
      <c r="G2" s="1401"/>
      <c r="H2" s="169"/>
      <c r="I2" s="169"/>
      <c r="J2" s="169"/>
      <c r="K2" s="170"/>
      <c r="L2" s="170"/>
      <c r="M2" s="170"/>
      <c r="N2" s="171"/>
    </row>
    <row r="3" spans="2:16" ht="28.5" customHeight="1">
      <c r="B3" s="408"/>
      <c r="C3" s="174"/>
      <c r="D3" s="175" t="s">
        <v>382</v>
      </c>
      <c r="E3" s="409" t="s">
        <v>1818</v>
      </c>
      <c r="F3" s="410" t="s">
        <v>383</v>
      </c>
      <c r="G3" s="411"/>
      <c r="H3" s="169"/>
      <c r="I3" s="169"/>
      <c r="J3" s="169"/>
      <c r="K3" s="170"/>
      <c r="L3" s="170"/>
      <c r="M3" s="170"/>
      <c r="N3" s="171"/>
    </row>
    <row r="4" spans="2:16" ht="36" customHeight="1">
      <c r="B4" s="1402" t="s">
        <v>384</v>
      </c>
      <c r="C4" s="1402"/>
      <c r="D4" s="1402"/>
      <c r="E4" s="1402"/>
      <c r="F4" s="1402"/>
      <c r="G4" s="1402"/>
      <c r="H4" s="1402"/>
      <c r="I4" s="1402"/>
      <c r="J4" s="1402"/>
      <c r="K4" s="1402"/>
      <c r="L4" s="1402"/>
      <c r="M4" s="1402"/>
      <c r="N4" s="1402"/>
    </row>
    <row r="5" spans="2:16" ht="23.25" customHeight="1">
      <c r="B5" s="1416" t="s">
        <v>0</v>
      </c>
      <c r="C5" s="1417"/>
      <c r="D5" s="1417"/>
      <c r="E5" s="1417"/>
      <c r="F5" s="1417"/>
      <c r="G5" s="1417"/>
      <c r="H5" s="1417"/>
      <c r="I5" s="1417"/>
      <c r="J5" s="1417"/>
      <c r="K5" s="1417"/>
      <c r="L5" s="1417"/>
      <c r="M5" s="1417"/>
      <c r="N5" s="1417"/>
      <c r="O5" s="1417"/>
      <c r="P5" s="1418"/>
    </row>
    <row r="6" spans="2:16" ht="72" customHeight="1">
      <c r="B6" s="182" t="s">
        <v>390</v>
      </c>
      <c r="C6" s="1419" t="s">
        <v>391</v>
      </c>
      <c r="D6" s="1419"/>
      <c r="E6" s="1419"/>
      <c r="F6" s="1419"/>
      <c r="G6" s="1419"/>
      <c r="H6" s="1420"/>
      <c r="I6" s="183" t="s">
        <v>53</v>
      </c>
      <c r="J6" s="184" t="s">
        <v>392</v>
      </c>
      <c r="K6" s="1421" t="s">
        <v>1819</v>
      </c>
      <c r="L6" s="1422"/>
      <c r="M6" s="1422"/>
      <c r="N6" s="1423"/>
      <c r="O6" s="1424" t="s">
        <v>1820</v>
      </c>
      <c r="P6" s="1424"/>
    </row>
    <row r="7" spans="2:16" ht="22.5" customHeight="1">
      <c r="B7" s="1427" t="s">
        <v>393</v>
      </c>
      <c r="C7" s="1428"/>
      <c r="D7" s="1428"/>
      <c r="E7" s="1428"/>
      <c r="F7" s="1428"/>
      <c r="G7" s="1428"/>
      <c r="H7" s="1428"/>
      <c r="I7" s="1428"/>
      <c r="J7" s="1428"/>
      <c r="K7" s="1428"/>
      <c r="L7" s="1428"/>
      <c r="M7" s="1428"/>
      <c r="N7" s="1429"/>
      <c r="O7" s="1425"/>
      <c r="P7" s="1425"/>
    </row>
    <row r="8" spans="2:16" ht="21.75" customHeight="1">
      <c r="B8" s="205" t="s">
        <v>394</v>
      </c>
      <c r="C8" s="1414" t="s">
        <v>395</v>
      </c>
      <c r="D8" s="1414"/>
      <c r="E8" s="1415"/>
      <c r="F8" s="1430" t="s">
        <v>1821</v>
      </c>
      <c r="G8" s="1431"/>
      <c r="H8" s="1431"/>
      <c r="I8" s="1431"/>
      <c r="J8" s="1431"/>
      <c r="K8" s="1431"/>
      <c r="L8" s="1431"/>
      <c r="M8" s="1431"/>
      <c r="N8" s="1523"/>
      <c r="O8" s="1425"/>
      <c r="P8" s="1425"/>
    </row>
    <row r="9" spans="2:16" ht="29.25" customHeight="1">
      <c r="B9" s="191" t="s">
        <v>396</v>
      </c>
      <c r="C9" s="1414" t="s">
        <v>397</v>
      </c>
      <c r="D9" s="1414"/>
      <c r="E9" s="1414"/>
      <c r="F9" s="1414"/>
      <c r="G9" s="1414"/>
      <c r="H9" s="1415"/>
      <c r="I9" s="192" t="s">
        <v>398</v>
      </c>
      <c r="J9" s="193"/>
      <c r="K9" s="193"/>
      <c r="L9" s="193"/>
      <c r="M9" s="193"/>
      <c r="N9" s="194"/>
      <c r="O9" s="1425"/>
      <c r="P9" s="1425"/>
    </row>
    <row r="10" spans="2:16" ht="28.5" customHeight="1">
      <c r="B10" s="195" t="s">
        <v>394</v>
      </c>
      <c r="C10" s="1414" t="s">
        <v>399</v>
      </c>
      <c r="D10" s="1414"/>
      <c r="E10" s="1414"/>
      <c r="F10" s="1414"/>
      <c r="G10" s="1414"/>
      <c r="H10" s="1415"/>
      <c r="I10" s="203" t="s">
        <v>54</v>
      </c>
      <c r="J10" s="1409" t="s">
        <v>400</v>
      </c>
      <c r="K10" s="1410"/>
      <c r="L10" s="1411"/>
      <c r="M10" s="1412"/>
      <c r="N10" s="1413"/>
      <c r="O10" s="1425"/>
      <c r="P10" s="1425"/>
    </row>
    <row r="11" spans="2:16" ht="28.5" customHeight="1">
      <c r="B11" s="198" t="s">
        <v>401</v>
      </c>
      <c r="C11" s="1414" t="s">
        <v>402</v>
      </c>
      <c r="D11" s="1414"/>
      <c r="E11" s="1414"/>
      <c r="F11" s="1414"/>
      <c r="G11" s="1414"/>
      <c r="H11" s="1415"/>
      <c r="I11" s="203" t="s">
        <v>53</v>
      </c>
      <c r="J11" s="1409" t="s">
        <v>400</v>
      </c>
      <c r="K11" s="1410"/>
      <c r="L11" s="1411" t="s">
        <v>1822</v>
      </c>
      <c r="M11" s="1412"/>
      <c r="N11" s="1413"/>
      <c r="O11" s="1425"/>
      <c r="P11" s="1425"/>
    </row>
    <row r="12" spans="2:16" ht="28.5" customHeight="1">
      <c r="B12" s="198" t="s">
        <v>403</v>
      </c>
      <c r="C12" s="1414" t="s">
        <v>404</v>
      </c>
      <c r="D12" s="1414"/>
      <c r="E12" s="1414"/>
      <c r="F12" s="1414"/>
      <c r="G12" s="1414"/>
      <c r="H12" s="1415"/>
      <c r="I12" s="203" t="s">
        <v>54</v>
      </c>
      <c r="J12" s="1409" t="s">
        <v>400</v>
      </c>
      <c r="K12" s="1410"/>
      <c r="L12" s="1411"/>
      <c r="M12" s="1412"/>
      <c r="N12" s="1413"/>
      <c r="O12" s="1425"/>
      <c r="P12" s="1425"/>
    </row>
    <row r="13" spans="2:16" ht="28.5" customHeight="1">
      <c r="B13" s="198" t="s">
        <v>405</v>
      </c>
      <c r="C13" s="1414" t="s">
        <v>406</v>
      </c>
      <c r="D13" s="1414"/>
      <c r="E13" s="1414"/>
      <c r="F13" s="1414"/>
      <c r="G13" s="1414"/>
      <c r="H13" s="1415"/>
      <c r="I13" s="203" t="s">
        <v>53</v>
      </c>
      <c r="J13" s="1409" t="s">
        <v>407</v>
      </c>
      <c r="K13" s="1410"/>
      <c r="L13" s="1411" t="s">
        <v>1823</v>
      </c>
      <c r="M13" s="1412"/>
      <c r="N13" s="1413"/>
      <c r="O13" s="1425"/>
      <c r="P13" s="1425"/>
    </row>
    <row r="14" spans="2:16" ht="28.5" customHeight="1">
      <c r="B14" s="198" t="s">
        <v>408</v>
      </c>
      <c r="C14" s="1414" t="s">
        <v>62</v>
      </c>
      <c r="D14" s="1414"/>
      <c r="E14" s="1414"/>
      <c r="F14" s="1414"/>
      <c r="G14" s="1414"/>
      <c r="H14" s="1415"/>
      <c r="I14" s="203" t="s">
        <v>53</v>
      </c>
      <c r="J14" s="1409" t="s">
        <v>409</v>
      </c>
      <c r="K14" s="1410"/>
      <c r="L14" s="1411" t="s">
        <v>1824</v>
      </c>
      <c r="M14" s="1412"/>
      <c r="N14" s="1413"/>
      <c r="O14" s="1425"/>
      <c r="P14" s="1425"/>
    </row>
    <row r="15" spans="2:16" ht="28.5" customHeight="1">
      <c r="B15" s="198" t="s">
        <v>410</v>
      </c>
      <c r="C15" s="1414" t="s">
        <v>411</v>
      </c>
      <c r="D15" s="1414"/>
      <c r="E15" s="1414"/>
      <c r="F15" s="1414"/>
      <c r="G15" s="1414"/>
      <c r="H15" s="1415"/>
      <c r="I15" s="203" t="s">
        <v>53</v>
      </c>
      <c r="J15" s="1409" t="s">
        <v>412</v>
      </c>
      <c r="K15" s="1410"/>
      <c r="L15" s="1411" t="s">
        <v>1825</v>
      </c>
      <c r="M15" s="1412"/>
      <c r="N15" s="1413"/>
      <c r="O15" s="1425"/>
      <c r="P15" s="1425"/>
    </row>
    <row r="16" spans="2:16" ht="26.25" customHeight="1">
      <c r="B16" s="198" t="s">
        <v>413</v>
      </c>
      <c r="C16" s="1414" t="s">
        <v>414</v>
      </c>
      <c r="D16" s="1414"/>
      <c r="E16" s="1414"/>
      <c r="F16" s="1414"/>
      <c r="G16" s="1414"/>
      <c r="H16" s="1415"/>
      <c r="I16" s="203" t="s">
        <v>53</v>
      </c>
      <c r="J16" s="1409" t="s">
        <v>415</v>
      </c>
      <c r="K16" s="1410"/>
      <c r="L16" s="1411" t="s">
        <v>1826</v>
      </c>
      <c r="M16" s="1412"/>
      <c r="N16" s="1413"/>
      <c r="O16" s="1425"/>
      <c r="P16" s="1425"/>
    </row>
    <row r="17" spans="2:16" ht="30.75" customHeight="1">
      <c r="B17" s="198" t="s">
        <v>416</v>
      </c>
      <c r="C17" s="1414" t="s">
        <v>417</v>
      </c>
      <c r="D17" s="1414"/>
      <c r="E17" s="1414"/>
      <c r="F17" s="1414"/>
      <c r="G17" s="1414"/>
      <c r="H17" s="1415"/>
      <c r="I17" s="203" t="s">
        <v>67</v>
      </c>
      <c r="J17" s="1409" t="s">
        <v>415</v>
      </c>
      <c r="K17" s="1410"/>
      <c r="L17" s="1411"/>
      <c r="M17" s="1412"/>
      <c r="N17" s="1413"/>
      <c r="O17" s="1425"/>
      <c r="P17" s="1425"/>
    </row>
    <row r="18" spans="2:16" ht="30" customHeight="1">
      <c r="B18" s="198" t="s">
        <v>418</v>
      </c>
      <c r="C18" s="1414" t="s">
        <v>419</v>
      </c>
      <c r="D18" s="1414"/>
      <c r="E18" s="1414"/>
      <c r="F18" s="1414"/>
      <c r="G18" s="1414"/>
      <c r="H18" s="1415"/>
      <c r="I18" s="203" t="s">
        <v>53</v>
      </c>
      <c r="J18" s="1409" t="s">
        <v>415</v>
      </c>
      <c r="K18" s="1410"/>
      <c r="L18" s="1411" t="s">
        <v>1827</v>
      </c>
      <c r="M18" s="1412"/>
      <c r="N18" s="1413"/>
      <c r="O18" s="1426"/>
      <c r="P18" s="1426"/>
    </row>
    <row r="19" spans="2:16" ht="24" customHeight="1">
      <c r="B19" s="191" t="s">
        <v>420</v>
      </c>
      <c r="C19" s="1414" t="s">
        <v>421</v>
      </c>
      <c r="D19" s="1414"/>
      <c r="E19" s="1414"/>
      <c r="F19" s="1414"/>
      <c r="G19" s="1414"/>
      <c r="H19" s="1415"/>
      <c r="I19" s="203" t="s">
        <v>53</v>
      </c>
      <c r="J19" s="1432" t="s">
        <v>422</v>
      </c>
      <c r="K19" s="2025" t="s">
        <v>1828</v>
      </c>
      <c r="L19" s="2026"/>
      <c r="M19" s="2026"/>
      <c r="N19" s="2027"/>
      <c r="O19" s="201" t="s">
        <v>1279</v>
      </c>
      <c r="P19" s="202"/>
    </row>
    <row r="20" spans="2:16" ht="24" customHeight="1">
      <c r="B20" s="191" t="s">
        <v>423</v>
      </c>
      <c r="C20" s="1414" t="s">
        <v>424</v>
      </c>
      <c r="D20" s="1414"/>
      <c r="E20" s="1414"/>
      <c r="F20" s="1414"/>
      <c r="G20" s="1414"/>
      <c r="H20" s="1415"/>
      <c r="I20" s="203" t="s">
        <v>53</v>
      </c>
      <c r="J20" s="1433"/>
      <c r="K20" s="2037"/>
      <c r="L20" s="2038"/>
      <c r="M20" s="2038"/>
      <c r="N20" s="2039"/>
      <c r="O20" s="201" t="s">
        <v>1279</v>
      </c>
      <c r="P20" s="202"/>
    </row>
    <row r="21" spans="2:16" ht="24" customHeight="1">
      <c r="B21" s="191" t="s">
        <v>425</v>
      </c>
      <c r="C21" s="1414" t="s">
        <v>426</v>
      </c>
      <c r="D21" s="1414"/>
      <c r="E21" s="1414"/>
      <c r="F21" s="1414"/>
      <c r="G21" s="1414"/>
      <c r="H21" s="1415"/>
      <c r="I21" s="203" t="s">
        <v>80</v>
      </c>
      <c r="J21" s="1433"/>
      <c r="K21" s="2037"/>
      <c r="L21" s="2038"/>
      <c r="M21" s="2038"/>
      <c r="N21" s="2039"/>
      <c r="O21" s="1443" t="s">
        <v>1820</v>
      </c>
      <c r="P21" s="1443"/>
    </row>
    <row r="22" spans="2:16" ht="25.5" customHeight="1">
      <c r="B22" s="191" t="s">
        <v>427</v>
      </c>
      <c r="C22" s="1414" t="s">
        <v>428</v>
      </c>
      <c r="D22" s="1414"/>
      <c r="E22" s="1414"/>
      <c r="F22" s="1414"/>
      <c r="G22" s="1414"/>
      <c r="H22" s="1415"/>
      <c r="I22" s="203" t="s">
        <v>53</v>
      </c>
      <c r="J22" s="1433"/>
      <c r="K22" s="2037"/>
      <c r="L22" s="2038"/>
      <c r="M22" s="2038"/>
      <c r="N22" s="2039"/>
      <c r="O22" s="1425"/>
      <c r="P22" s="1425"/>
    </row>
    <row r="23" spans="2:16" ht="37.5" customHeight="1">
      <c r="B23" s="205" t="s">
        <v>394</v>
      </c>
      <c r="C23" s="1445" t="s">
        <v>429</v>
      </c>
      <c r="D23" s="1445"/>
      <c r="E23" s="1445"/>
      <c r="F23" s="1445"/>
      <c r="G23" s="1445"/>
      <c r="H23" s="1817"/>
      <c r="I23" s="203" t="s">
        <v>53</v>
      </c>
      <c r="J23" s="2418"/>
      <c r="K23" s="2124"/>
      <c r="L23" s="2125"/>
      <c r="M23" s="2125"/>
      <c r="N23" s="2126"/>
      <c r="O23" s="1444"/>
      <c r="P23" s="1444"/>
    </row>
    <row r="24" spans="2:16" ht="24.75" customHeight="1">
      <c r="B24" s="1416" t="s">
        <v>1</v>
      </c>
      <c r="C24" s="1417"/>
      <c r="D24" s="1417"/>
      <c r="E24" s="1417"/>
      <c r="F24" s="1417"/>
      <c r="G24" s="1417"/>
      <c r="H24" s="1417"/>
      <c r="I24" s="1417"/>
      <c r="J24" s="1417"/>
      <c r="K24" s="1417"/>
      <c r="L24" s="1417"/>
      <c r="M24" s="1417"/>
      <c r="N24" s="1417"/>
      <c r="O24" s="1417"/>
      <c r="P24" s="1418"/>
    </row>
    <row r="25" spans="2:16" ht="46.5" customHeight="1">
      <c r="B25" s="1446" t="s">
        <v>430</v>
      </c>
      <c r="C25" s="1448" t="s">
        <v>431</v>
      </c>
      <c r="D25" s="1448"/>
      <c r="E25" s="1448"/>
      <c r="F25" s="1449"/>
      <c r="G25" s="216" t="s">
        <v>432</v>
      </c>
      <c r="H25" s="209" t="s">
        <v>1829</v>
      </c>
      <c r="I25" s="412" t="s">
        <v>433</v>
      </c>
      <c r="J25" s="399" t="s">
        <v>1830</v>
      </c>
      <c r="K25" s="1452" t="s">
        <v>434</v>
      </c>
      <c r="L25" s="1455"/>
      <c r="M25" s="1456"/>
      <c r="N25" s="1457"/>
      <c r="O25" s="212" t="s">
        <v>1324</v>
      </c>
      <c r="P25" s="212"/>
    </row>
    <row r="26" spans="2:16" ht="54.75" customHeight="1">
      <c r="B26" s="1447"/>
      <c r="C26" s="1450"/>
      <c r="D26" s="1450"/>
      <c r="E26" s="1450"/>
      <c r="F26" s="1451"/>
      <c r="G26" s="216" t="s">
        <v>435</v>
      </c>
      <c r="H26" s="217">
        <v>2022</v>
      </c>
      <c r="I26" s="412" t="s">
        <v>436</v>
      </c>
      <c r="J26" s="217">
        <v>2023</v>
      </c>
      <c r="K26" s="1453"/>
      <c r="L26" s="1458"/>
      <c r="M26" s="1459"/>
      <c r="N26" s="1460"/>
      <c r="O26" s="187" t="s">
        <v>1831</v>
      </c>
      <c r="P26" s="187"/>
    </row>
    <row r="27" spans="2:16" ht="75" customHeight="1">
      <c r="B27" s="191" t="s">
        <v>437</v>
      </c>
      <c r="C27" s="1464" t="s">
        <v>438</v>
      </c>
      <c r="D27" s="1464"/>
      <c r="E27" s="1464"/>
      <c r="F27" s="1464"/>
      <c r="G27" s="1464"/>
      <c r="H27" s="1464"/>
      <c r="I27" s="1465"/>
      <c r="J27" s="515">
        <v>1967678.22</v>
      </c>
      <c r="K27" s="1453"/>
      <c r="L27" s="1458"/>
      <c r="M27" s="1459"/>
      <c r="N27" s="1460"/>
      <c r="O27" s="1443" t="s">
        <v>1285</v>
      </c>
      <c r="P27" s="1443"/>
    </row>
    <row r="28" spans="2:16" ht="32.25" customHeight="1">
      <c r="B28" s="224"/>
      <c r="C28" s="225" t="s">
        <v>394</v>
      </c>
      <c r="D28" s="1414" t="s">
        <v>439</v>
      </c>
      <c r="E28" s="1414"/>
      <c r="F28" s="1414"/>
      <c r="G28" s="1414"/>
      <c r="H28" s="1414"/>
      <c r="I28" s="1415"/>
      <c r="J28" s="467">
        <v>167209</v>
      </c>
      <c r="K28" s="1453"/>
      <c r="L28" s="1458"/>
      <c r="M28" s="1459"/>
      <c r="N28" s="1460"/>
      <c r="O28" s="1425"/>
      <c r="P28" s="1425"/>
    </row>
    <row r="29" spans="2:16" ht="32.1" customHeight="1">
      <c r="B29" s="227" t="s">
        <v>440</v>
      </c>
      <c r="C29" s="1414" t="s">
        <v>441</v>
      </c>
      <c r="D29" s="1414"/>
      <c r="E29" s="1414"/>
      <c r="F29" s="1414"/>
      <c r="G29" s="1415"/>
      <c r="H29" s="1574" t="s">
        <v>1286</v>
      </c>
      <c r="I29" s="1685"/>
      <c r="J29" s="1575"/>
      <c r="K29" s="1453"/>
      <c r="L29" s="1458"/>
      <c r="M29" s="1459"/>
      <c r="N29" s="1460"/>
      <c r="O29" s="1426"/>
      <c r="P29" s="1426"/>
    </row>
    <row r="30" spans="2:16" ht="26.25" customHeight="1">
      <c r="B30" s="227"/>
      <c r="C30" s="1469" t="s">
        <v>442</v>
      </c>
      <c r="D30" s="1469"/>
      <c r="E30" s="1469"/>
      <c r="F30" s="1469"/>
      <c r="G30" s="1470"/>
      <c r="H30" s="1466" t="s">
        <v>1832</v>
      </c>
      <c r="I30" s="1467"/>
      <c r="J30" s="1468"/>
      <c r="K30" s="1453"/>
      <c r="L30" s="1458"/>
      <c r="M30" s="1459"/>
      <c r="N30" s="1460"/>
      <c r="O30" s="199" t="s">
        <v>1833</v>
      </c>
      <c r="P30" s="213"/>
    </row>
    <row r="31" spans="2:16" ht="29.25" customHeight="1">
      <c r="B31" s="198"/>
      <c r="C31" s="1414" t="s">
        <v>443</v>
      </c>
      <c r="D31" s="1414"/>
      <c r="E31" s="1414"/>
      <c r="F31" s="1414"/>
      <c r="G31" s="1415"/>
      <c r="H31" s="1466" t="s">
        <v>307</v>
      </c>
      <c r="I31" s="1467"/>
      <c r="J31" s="1468"/>
      <c r="K31" s="1453"/>
      <c r="L31" s="1458"/>
      <c r="M31" s="1459"/>
      <c r="N31" s="1460"/>
      <c r="O31" s="202" t="s">
        <v>1288</v>
      </c>
      <c r="P31" s="414"/>
    </row>
    <row r="32" spans="2:16" ht="27" customHeight="1">
      <c r="B32" s="198"/>
      <c r="C32" s="1469" t="s">
        <v>442</v>
      </c>
      <c r="D32" s="1469"/>
      <c r="E32" s="1469"/>
      <c r="F32" s="1469"/>
      <c r="G32" s="1470"/>
      <c r="H32" s="1466" t="s">
        <v>92</v>
      </c>
      <c r="I32" s="1467"/>
      <c r="J32" s="1468"/>
      <c r="K32" s="1454"/>
      <c r="L32" s="1461"/>
      <c r="M32" s="1462"/>
      <c r="N32" s="1463"/>
      <c r="O32" s="204" t="s">
        <v>1288</v>
      </c>
      <c r="P32" s="337"/>
    </row>
    <row r="33" spans="2:17" ht="59.25" customHeight="1">
      <c r="B33" s="229" t="s">
        <v>444</v>
      </c>
      <c r="C33" s="1445" t="s">
        <v>445</v>
      </c>
      <c r="D33" s="1445"/>
      <c r="E33" s="1445"/>
      <c r="F33" s="1445"/>
      <c r="G33" s="1445"/>
      <c r="H33" s="1445"/>
      <c r="I33" s="1817"/>
      <c r="J33" s="415" t="s">
        <v>54</v>
      </c>
      <c r="K33" s="235" t="s">
        <v>446</v>
      </c>
      <c r="L33" s="1473" t="s">
        <v>1834</v>
      </c>
      <c r="M33" s="1474"/>
      <c r="N33" s="1475"/>
      <c r="O33" s="232" t="s">
        <v>1835</v>
      </c>
      <c r="P33" s="232"/>
    </row>
    <row r="34" spans="2:17" ht="46.5" customHeight="1">
      <c r="B34" s="1490" t="s">
        <v>447</v>
      </c>
      <c r="C34" s="1491"/>
      <c r="D34" s="1491"/>
      <c r="E34" s="1491"/>
      <c r="F34" s="1491"/>
      <c r="G34" s="1491"/>
      <c r="H34" s="1491"/>
      <c r="I34" s="1491"/>
      <c r="J34" s="1491"/>
      <c r="K34" s="1491"/>
      <c r="L34" s="1491"/>
      <c r="M34" s="1491"/>
      <c r="N34" s="1491"/>
      <c r="O34" s="1491"/>
      <c r="P34" s="1492"/>
    </row>
    <row r="35" spans="2:17" ht="92.25" customHeight="1">
      <c r="B35" s="233" t="s">
        <v>448</v>
      </c>
      <c r="C35" s="1445" t="s">
        <v>449</v>
      </c>
      <c r="D35" s="1445"/>
      <c r="E35" s="1445"/>
      <c r="F35" s="1445"/>
      <c r="G35" s="1445"/>
      <c r="H35" s="1445"/>
      <c r="I35" s="1817"/>
      <c r="J35" s="415" t="s">
        <v>53</v>
      </c>
      <c r="K35" s="231" t="s">
        <v>446</v>
      </c>
      <c r="L35" s="1473" t="s">
        <v>1836</v>
      </c>
      <c r="M35" s="1474"/>
      <c r="N35" s="1475"/>
      <c r="O35" s="416" t="s">
        <v>1292</v>
      </c>
      <c r="P35" s="187"/>
    </row>
    <row r="36" spans="2:17" ht="30.75" customHeight="1">
      <c r="B36" s="1490" t="s">
        <v>450</v>
      </c>
      <c r="C36" s="1491"/>
      <c r="D36" s="1491"/>
      <c r="E36" s="1491"/>
      <c r="F36" s="1491"/>
      <c r="G36" s="1491"/>
      <c r="H36" s="1491"/>
      <c r="I36" s="1491"/>
      <c r="J36" s="1491"/>
      <c r="K36" s="1491"/>
      <c r="L36" s="1491"/>
      <c r="M36" s="1491"/>
      <c r="N36" s="1491"/>
      <c r="O36" s="1491"/>
      <c r="P36" s="1492"/>
    </row>
    <row r="37" spans="2:17" ht="60.75" customHeight="1">
      <c r="B37" s="233" t="s">
        <v>451</v>
      </c>
      <c r="C37" s="2416" t="s">
        <v>452</v>
      </c>
      <c r="D37" s="2416"/>
      <c r="E37" s="2416"/>
      <c r="F37" s="2417"/>
      <c r="G37" s="417" t="s">
        <v>453</v>
      </c>
      <c r="H37" s="418" t="s">
        <v>454</v>
      </c>
      <c r="I37" s="1500" t="s">
        <v>455</v>
      </c>
      <c r="J37" s="1501"/>
      <c r="K37" s="1500" t="s">
        <v>434</v>
      </c>
      <c r="L37" s="1502"/>
      <c r="M37" s="1502"/>
      <c r="N37" s="1503"/>
      <c r="O37" s="1504"/>
      <c r="P37" s="1504"/>
    </row>
    <row r="38" spans="2:17" ht="43.5" customHeight="1">
      <c r="B38" s="198" t="s">
        <v>394</v>
      </c>
      <c r="C38" s="1414" t="s">
        <v>456</v>
      </c>
      <c r="D38" s="1414"/>
      <c r="E38" s="1414"/>
      <c r="F38" s="1415"/>
      <c r="G38" s="240">
        <v>1969668</v>
      </c>
      <c r="H38" s="241" t="s">
        <v>1837</v>
      </c>
      <c r="I38" s="1479" t="s">
        <v>1838</v>
      </c>
      <c r="J38" s="1480"/>
      <c r="K38" s="1481"/>
      <c r="L38" s="1482"/>
      <c r="M38" s="1482"/>
      <c r="N38" s="1483"/>
      <c r="O38" s="1505"/>
      <c r="P38" s="1505"/>
    </row>
    <row r="39" spans="2:17" ht="49.5" customHeight="1">
      <c r="B39" s="198" t="s">
        <v>401</v>
      </c>
      <c r="C39" s="1414" t="s">
        <v>457</v>
      </c>
      <c r="D39" s="1414"/>
      <c r="E39" s="1414"/>
      <c r="F39" s="1415"/>
      <c r="G39" s="258"/>
      <c r="H39" s="242"/>
      <c r="I39" s="1481"/>
      <c r="J39" s="1482"/>
      <c r="K39" s="1481"/>
      <c r="L39" s="1482"/>
      <c r="M39" s="1482"/>
      <c r="N39" s="1483"/>
      <c r="O39" s="1505"/>
      <c r="P39" s="1505"/>
    </row>
    <row r="40" spans="2:17" ht="45" customHeight="1">
      <c r="B40" s="205" t="s">
        <v>403</v>
      </c>
      <c r="C40" s="1445" t="s">
        <v>458</v>
      </c>
      <c r="D40" s="1445"/>
      <c r="E40" s="1445"/>
      <c r="F40" s="1817"/>
      <c r="G40" s="419">
        <v>1969668</v>
      </c>
      <c r="H40" s="246"/>
      <c r="I40" s="1486"/>
      <c r="J40" s="1487"/>
      <c r="K40" s="1486"/>
      <c r="L40" s="1488"/>
      <c r="M40" s="1488"/>
      <c r="N40" s="1489"/>
      <c r="O40" s="1506"/>
      <c r="P40" s="1506"/>
      <c r="Q40" s="250"/>
    </row>
    <row r="41" spans="2:17" ht="57.75" customHeight="1">
      <c r="B41" s="1507" t="s">
        <v>459</v>
      </c>
      <c r="C41" s="1508"/>
      <c r="D41" s="1508"/>
      <c r="E41" s="1508"/>
      <c r="F41" s="1508"/>
      <c r="G41" s="1508"/>
      <c r="H41" s="1508"/>
      <c r="I41" s="1508"/>
      <c r="J41" s="1508"/>
      <c r="K41" s="1508"/>
      <c r="L41" s="1508"/>
      <c r="M41" s="1508"/>
      <c r="N41" s="1508"/>
      <c r="O41" s="1508"/>
      <c r="P41" s="1509"/>
    </row>
    <row r="42" spans="2:17" ht="108.75" customHeight="1">
      <c r="B42" s="251" t="s">
        <v>460</v>
      </c>
      <c r="C42" s="1445" t="s">
        <v>461</v>
      </c>
      <c r="D42" s="1445"/>
      <c r="E42" s="1445"/>
      <c r="F42" s="1445"/>
      <c r="G42" s="1445"/>
      <c r="H42" s="1817"/>
      <c r="I42" s="234" t="s">
        <v>53</v>
      </c>
      <c r="J42" s="252" t="s">
        <v>446</v>
      </c>
      <c r="K42" s="1510" t="s">
        <v>1839</v>
      </c>
      <c r="L42" s="1511"/>
      <c r="M42" s="1511"/>
      <c r="N42" s="1512"/>
      <c r="O42" s="236" t="s">
        <v>1840</v>
      </c>
      <c r="P42" s="204"/>
    </row>
    <row r="43" spans="2:17" ht="36.75" customHeight="1">
      <c r="B43" s="1490" t="s">
        <v>462</v>
      </c>
      <c r="C43" s="1491"/>
      <c r="D43" s="1491"/>
      <c r="E43" s="1491"/>
      <c r="F43" s="1491"/>
      <c r="G43" s="1491"/>
      <c r="H43" s="1491"/>
      <c r="I43" s="1491"/>
      <c r="J43" s="1491"/>
      <c r="K43" s="1491"/>
      <c r="L43" s="1491"/>
      <c r="M43" s="1491"/>
      <c r="N43" s="1491"/>
      <c r="O43" s="1491"/>
      <c r="P43" s="1492"/>
    </row>
    <row r="44" spans="2:17" ht="61.5" customHeight="1">
      <c r="B44" s="253" t="s">
        <v>463</v>
      </c>
      <c r="C44" s="2412" t="s">
        <v>464</v>
      </c>
      <c r="D44" s="2412"/>
      <c r="E44" s="2413"/>
      <c r="F44" s="238" t="s">
        <v>465</v>
      </c>
      <c r="G44" s="1515" t="s">
        <v>466</v>
      </c>
      <c r="H44" s="1516"/>
      <c r="I44" s="1500" t="s">
        <v>454</v>
      </c>
      <c r="J44" s="1501"/>
      <c r="K44" s="1515" t="s">
        <v>467</v>
      </c>
      <c r="L44" s="1516"/>
      <c r="M44" s="239" t="s">
        <v>468</v>
      </c>
      <c r="N44" s="420" t="s">
        <v>469</v>
      </c>
      <c r="O44" s="1443" t="s">
        <v>1841</v>
      </c>
      <c r="P44" s="1443"/>
    </row>
    <row r="45" spans="2:17" ht="28.5" customHeight="1">
      <c r="B45" s="198" t="s">
        <v>394</v>
      </c>
      <c r="C45" s="1517" t="s">
        <v>470</v>
      </c>
      <c r="D45" s="1517"/>
      <c r="E45" s="1518"/>
      <c r="F45" s="257" t="s">
        <v>53</v>
      </c>
      <c r="G45" s="2103">
        <v>1969668</v>
      </c>
      <c r="H45" s="2104"/>
      <c r="I45" s="1524" t="s">
        <v>1837</v>
      </c>
      <c r="J45" s="2414"/>
      <c r="K45" s="1521">
        <v>126209</v>
      </c>
      <c r="L45" s="1522"/>
      <c r="M45" s="258" t="s">
        <v>1842</v>
      </c>
      <c r="N45" s="259" t="s">
        <v>1843</v>
      </c>
      <c r="O45" s="1425"/>
      <c r="P45" s="1425"/>
    </row>
    <row r="46" spans="2:17" ht="31.5" customHeight="1">
      <c r="B46" s="260"/>
      <c r="C46" s="1517" t="s">
        <v>471</v>
      </c>
      <c r="D46" s="1517"/>
      <c r="E46" s="1518"/>
      <c r="F46" s="1678" t="s">
        <v>92</v>
      </c>
      <c r="G46" s="1679"/>
      <c r="H46" s="1679"/>
      <c r="I46" s="1679"/>
      <c r="J46" s="1679"/>
      <c r="K46" s="1679"/>
      <c r="L46" s="1679"/>
      <c r="M46" s="1679"/>
      <c r="N46" s="2415"/>
      <c r="O46" s="1425"/>
      <c r="P46" s="1425"/>
    </row>
    <row r="47" spans="2:17" ht="65.25" customHeight="1">
      <c r="B47" s="198" t="s">
        <v>401</v>
      </c>
      <c r="C47" s="1517" t="s">
        <v>472</v>
      </c>
      <c r="D47" s="1517"/>
      <c r="E47" s="1518"/>
      <c r="F47" s="258" t="s">
        <v>54</v>
      </c>
      <c r="G47" s="2103">
        <v>0</v>
      </c>
      <c r="H47" s="2104"/>
      <c r="I47" s="1524" t="s">
        <v>1837</v>
      </c>
      <c r="J47" s="2414"/>
      <c r="K47" s="1521">
        <v>0</v>
      </c>
      <c r="L47" s="1522"/>
      <c r="M47" s="258"/>
      <c r="N47" s="259"/>
      <c r="O47" s="1425"/>
      <c r="P47" s="1425"/>
    </row>
    <row r="48" spans="2:17" ht="35.25" customHeight="1">
      <c r="B48" s="260"/>
      <c r="C48" s="1517" t="s">
        <v>473</v>
      </c>
      <c r="D48" s="1517"/>
      <c r="E48" s="1518"/>
      <c r="F48" s="1430"/>
      <c r="G48" s="1431"/>
      <c r="H48" s="1431"/>
      <c r="I48" s="1431"/>
      <c r="J48" s="1431"/>
      <c r="K48" s="1431"/>
      <c r="L48" s="1431"/>
      <c r="M48" s="1431"/>
      <c r="N48" s="1523"/>
      <c r="O48" s="1425"/>
      <c r="P48" s="1425"/>
    </row>
    <row r="49" spans="1:16" ht="44.25" customHeight="1">
      <c r="B49" s="266" t="s">
        <v>403</v>
      </c>
      <c r="C49" s="1525" t="s">
        <v>474</v>
      </c>
      <c r="D49" s="1525"/>
      <c r="E49" s="1526"/>
      <c r="F49" s="267"/>
      <c r="G49" s="1529">
        <f>G45+G47</f>
        <v>1969668</v>
      </c>
      <c r="H49" s="2411"/>
      <c r="I49" s="1486"/>
      <c r="J49" s="1487"/>
      <c r="K49" s="1529">
        <f>K45+K47</f>
        <v>126209</v>
      </c>
      <c r="L49" s="2411"/>
      <c r="M49" s="268"/>
      <c r="N49" s="269"/>
      <c r="O49" s="1444"/>
      <c r="P49" s="1444"/>
    </row>
    <row r="50" spans="1:16" ht="56.25" customHeight="1">
      <c r="B50" s="1490" t="s">
        <v>475</v>
      </c>
      <c r="C50" s="1491"/>
      <c r="D50" s="1491"/>
      <c r="E50" s="1491"/>
      <c r="F50" s="1491"/>
      <c r="G50" s="1491"/>
      <c r="H50" s="1491"/>
      <c r="I50" s="1491"/>
      <c r="J50" s="1491"/>
      <c r="K50" s="1491"/>
      <c r="L50" s="1491"/>
      <c r="M50" s="1491"/>
      <c r="N50" s="1491"/>
      <c r="O50" s="1491"/>
      <c r="P50" s="1492"/>
    </row>
    <row r="51" spans="1:16" ht="71.25" customHeight="1">
      <c r="B51" s="253" t="s">
        <v>476</v>
      </c>
      <c r="C51" s="2412" t="s">
        <v>477</v>
      </c>
      <c r="D51" s="2412"/>
      <c r="E51" s="2413"/>
      <c r="F51" s="254" t="s">
        <v>478</v>
      </c>
      <c r="G51" s="1515" t="s">
        <v>479</v>
      </c>
      <c r="H51" s="1516"/>
      <c r="I51" s="1500" t="s">
        <v>480</v>
      </c>
      <c r="J51" s="1501"/>
      <c r="K51" s="1515" t="s">
        <v>481</v>
      </c>
      <c r="L51" s="1516"/>
      <c r="M51" s="239" t="s">
        <v>468</v>
      </c>
      <c r="N51" s="302" t="s">
        <v>482</v>
      </c>
      <c r="O51" s="422"/>
      <c r="P51" s="273"/>
    </row>
    <row r="52" spans="1:16" s="274" customFormat="1" ht="32.25" customHeight="1">
      <c r="B52" s="198" t="s">
        <v>394</v>
      </c>
      <c r="C52" s="1414" t="s">
        <v>97</v>
      </c>
      <c r="D52" s="1414"/>
      <c r="E52" s="1415"/>
      <c r="F52" s="257" t="s">
        <v>1301</v>
      </c>
      <c r="G52" s="1532">
        <v>0</v>
      </c>
      <c r="H52" s="1533"/>
      <c r="I52" s="1479" t="s">
        <v>1844</v>
      </c>
      <c r="J52" s="1480"/>
      <c r="K52" s="2281">
        <v>0</v>
      </c>
      <c r="L52" s="2282"/>
      <c r="M52" s="258" t="s">
        <v>57</v>
      </c>
      <c r="N52" s="275"/>
      <c r="O52" s="201" t="s">
        <v>939</v>
      </c>
      <c r="P52" s="202"/>
    </row>
    <row r="53" spans="1:16" s="274" customFormat="1" ht="80.25" customHeight="1">
      <c r="B53" s="198" t="s">
        <v>401</v>
      </c>
      <c r="C53" s="1414" t="s">
        <v>62</v>
      </c>
      <c r="D53" s="1414"/>
      <c r="E53" s="1415"/>
      <c r="F53" s="257" t="s">
        <v>1301</v>
      </c>
      <c r="G53" s="2160">
        <v>350080</v>
      </c>
      <c r="H53" s="2161"/>
      <c r="I53" s="1479" t="s">
        <v>1844</v>
      </c>
      <c r="J53" s="1480"/>
      <c r="K53" s="2409">
        <v>109400</v>
      </c>
      <c r="L53" s="2410"/>
      <c r="M53" s="258" t="s">
        <v>1302</v>
      </c>
      <c r="N53" s="468" t="s">
        <v>1845</v>
      </c>
      <c r="O53" s="201" t="s">
        <v>940</v>
      </c>
      <c r="P53" s="202"/>
    </row>
    <row r="54" spans="1:16" s="274" customFormat="1" ht="32.25" customHeight="1">
      <c r="B54" s="198" t="s">
        <v>403</v>
      </c>
      <c r="C54" s="1414" t="s">
        <v>99</v>
      </c>
      <c r="D54" s="1414"/>
      <c r="E54" s="1415"/>
      <c r="F54" s="257" t="s">
        <v>57</v>
      </c>
      <c r="G54" s="1532">
        <v>0</v>
      </c>
      <c r="H54" s="1533"/>
      <c r="I54" s="1479" t="s">
        <v>1844</v>
      </c>
      <c r="J54" s="1480"/>
      <c r="K54" s="1521">
        <v>0</v>
      </c>
      <c r="L54" s="1522"/>
      <c r="M54" s="258" t="s">
        <v>57</v>
      </c>
      <c r="N54" s="275"/>
      <c r="O54" s="201" t="s">
        <v>940</v>
      </c>
      <c r="P54" s="202"/>
    </row>
    <row r="55" spans="1:16" s="274" customFormat="1" ht="32.25" customHeight="1">
      <c r="B55" s="198" t="s">
        <v>405</v>
      </c>
      <c r="C55" s="1414" t="s">
        <v>483</v>
      </c>
      <c r="D55" s="1414"/>
      <c r="E55" s="1415"/>
      <c r="F55" s="257" t="s">
        <v>57</v>
      </c>
      <c r="G55" s="1532">
        <v>0</v>
      </c>
      <c r="H55" s="1533"/>
      <c r="I55" s="1479" t="s">
        <v>1844</v>
      </c>
      <c r="J55" s="1480"/>
      <c r="K55" s="1521">
        <v>0</v>
      </c>
      <c r="L55" s="1522"/>
      <c r="M55" s="258" t="s">
        <v>57</v>
      </c>
      <c r="N55" s="276"/>
      <c r="O55" s="201" t="s">
        <v>940</v>
      </c>
      <c r="P55" s="277"/>
    </row>
    <row r="56" spans="1:16" s="274" customFormat="1" ht="32.25" customHeight="1">
      <c r="B56" s="198" t="s">
        <v>408</v>
      </c>
      <c r="C56" s="1414" t="s">
        <v>302</v>
      </c>
      <c r="D56" s="1414"/>
      <c r="E56" s="1415"/>
      <c r="F56" s="257" t="s">
        <v>57</v>
      </c>
      <c r="G56" s="1532">
        <v>0</v>
      </c>
      <c r="H56" s="1533"/>
      <c r="I56" s="1479" t="s">
        <v>1844</v>
      </c>
      <c r="J56" s="1480"/>
      <c r="K56" s="1521">
        <v>0</v>
      </c>
      <c r="L56" s="1522"/>
      <c r="M56" s="258" t="s">
        <v>57</v>
      </c>
      <c r="N56" s="275"/>
      <c r="O56" s="201" t="s">
        <v>940</v>
      </c>
      <c r="P56" s="277"/>
    </row>
    <row r="57" spans="1:16" ht="46.5" customHeight="1">
      <c r="B57" s="205" t="s">
        <v>410</v>
      </c>
      <c r="C57" s="1445" t="s">
        <v>484</v>
      </c>
      <c r="D57" s="1445"/>
      <c r="E57" s="1817"/>
      <c r="F57" s="279"/>
      <c r="G57" s="1527">
        <f>G52+G53+G54+G55+G56</f>
        <v>350080</v>
      </c>
      <c r="H57" s="1528"/>
      <c r="I57" s="1486"/>
      <c r="J57" s="1487"/>
      <c r="K57" s="1529">
        <f>K52+K53+K54+K55+K56</f>
        <v>109400</v>
      </c>
      <c r="L57" s="2411"/>
      <c r="M57" s="268"/>
      <c r="N57" s="269"/>
      <c r="O57" s="423"/>
      <c r="P57" s="423"/>
    </row>
    <row r="58" spans="1:16" ht="54.75" customHeight="1">
      <c r="A58" s="281"/>
      <c r="B58" s="1507" t="s">
        <v>485</v>
      </c>
      <c r="C58" s="1508"/>
      <c r="D58" s="1508"/>
      <c r="E58" s="1508"/>
      <c r="F58" s="1508"/>
      <c r="G58" s="1508"/>
      <c r="H58" s="1508"/>
      <c r="I58" s="1508"/>
      <c r="J58" s="1508"/>
      <c r="K58" s="1508"/>
      <c r="L58" s="1508"/>
      <c r="M58" s="1508"/>
      <c r="N58" s="1508"/>
      <c r="O58" s="424"/>
      <c r="P58" s="425"/>
    </row>
    <row r="59" spans="1:16" ht="62.25" customHeight="1">
      <c r="B59" s="282" t="s">
        <v>486</v>
      </c>
      <c r="C59" s="1543" t="s">
        <v>487</v>
      </c>
      <c r="D59" s="1543"/>
      <c r="E59" s="1543"/>
      <c r="F59" s="1543"/>
      <c r="G59" s="1543"/>
      <c r="H59" s="1543"/>
      <c r="I59" s="1544"/>
      <c r="J59" s="283">
        <f>G49/(G49+G57)</f>
        <v>0.84908705600780776</v>
      </c>
      <c r="K59" s="284" t="s">
        <v>392</v>
      </c>
      <c r="L59" s="1539"/>
      <c r="M59" s="1540"/>
      <c r="N59" s="1541"/>
      <c r="O59" s="1534"/>
      <c r="P59" s="1534"/>
    </row>
    <row r="60" spans="1:16" ht="53.25" customHeight="1">
      <c r="B60" s="286" t="s">
        <v>488</v>
      </c>
      <c r="C60" s="1537" t="s">
        <v>489</v>
      </c>
      <c r="D60" s="1537"/>
      <c r="E60" s="1537"/>
      <c r="F60" s="1537"/>
      <c r="G60" s="1537"/>
      <c r="H60" s="1537"/>
      <c r="I60" s="1538"/>
      <c r="J60" s="283">
        <f>G45/G49</f>
        <v>1</v>
      </c>
      <c r="K60" s="284" t="s">
        <v>446</v>
      </c>
      <c r="L60" s="1539"/>
      <c r="M60" s="1540"/>
      <c r="N60" s="1541"/>
      <c r="O60" s="1535"/>
      <c r="P60" s="1535"/>
    </row>
    <row r="61" spans="1:16" ht="53.25" customHeight="1">
      <c r="B61" s="286" t="s">
        <v>490</v>
      </c>
      <c r="C61" s="1537" t="s">
        <v>491</v>
      </c>
      <c r="D61" s="1537"/>
      <c r="E61" s="1537"/>
      <c r="F61" s="1537"/>
      <c r="G61" s="1537"/>
      <c r="H61" s="1537"/>
      <c r="I61" s="1538"/>
      <c r="J61" s="288">
        <f>SUM(G49,G57)</f>
        <v>2319748</v>
      </c>
      <c r="K61" s="284" t="s">
        <v>446</v>
      </c>
      <c r="L61" s="1539"/>
      <c r="M61" s="1540"/>
      <c r="N61" s="1541"/>
      <c r="O61" s="1535"/>
      <c r="P61" s="1535"/>
    </row>
    <row r="62" spans="1:16" ht="53.25" customHeight="1">
      <c r="B62" s="286" t="s">
        <v>492</v>
      </c>
      <c r="C62" s="1464" t="s">
        <v>493</v>
      </c>
      <c r="D62" s="1464"/>
      <c r="E62" s="1464"/>
      <c r="F62" s="1464"/>
      <c r="G62" s="1464"/>
      <c r="H62" s="1464"/>
      <c r="I62" s="1465"/>
      <c r="J62" s="283">
        <f>(G49+G57)/J27</f>
        <v>1.1789265015089714</v>
      </c>
      <c r="K62" s="284" t="s">
        <v>392</v>
      </c>
      <c r="L62" s="1539"/>
      <c r="M62" s="1540"/>
      <c r="N62" s="1541"/>
      <c r="O62" s="1535"/>
      <c r="P62" s="1535"/>
    </row>
    <row r="63" spans="1:16" ht="72" customHeight="1">
      <c r="B63" s="289" t="s">
        <v>494</v>
      </c>
      <c r="C63" s="1464" t="s">
        <v>495</v>
      </c>
      <c r="D63" s="1464"/>
      <c r="E63" s="1464"/>
      <c r="F63" s="1464"/>
      <c r="G63" s="1464"/>
      <c r="H63" s="1464"/>
      <c r="I63" s="1465"/>
      <c r="J63" s="290">
        <f>(K49+K57)/J28</f>
        <v>1.409068889832485</v>
      </c>
      <c r="K63" s="284" t="s">
        <v>392</v>
      </c>
      <c r="L63" s="1539"/>
      <c r="M63" s="1540"/>
      <c r="N63" s="1541"/>
      <c r="O63" s="1535"/>
      <c r="P63" s="1535"/>
    </row>
    <row r="64" spans="1:16" ht="53.25" customHeight="1">
      <c r="B64" s="289" t="s">
        <v>496</v>
      </c>
      <c r="C64" s="1537" t="s">
        <v>497</v>
      </c>
      <c r="D64" s="1537"/>
      <c r="E64" s="1537"/>
      <c r="F64" s="1537"/>
      <c r="G64" s="1537"/>
      <c r="H64" s="1537"/>
      <c r="I64" s="1538"/>
      <c r="J64" s="426" t="str">
        <f>IF(J62&lt;0.945,"Funding gap","No funding gap")</f>
        <v>No funding gap</v>
      </c>
      <c r="K64" s="293" t="s">
        <v>446</v>
      </c>
      <c r="L64" s="1539"/>
      <c r="M64" s="1540"/>
      <c r="N64" s="1541"/>
      <c r="O64" s="1535"/>
      <c r="P64" s="1535"/>
    </row>
    <row r="65" spans="2:16" ht="53.25" customHeight="1">
      <c r="B65" s="289" t="s">
        <v>498</v>
      </c>
      <c r="C65" s="1542" t="s">
        <v>499</v>
      </c>
      <c r="D65" s="1542"/>
      <c r="E65" s="1542"/>
      <c r="F65" s="1542"/>
      <c r="G65" s="1542"/>
      <c r="H65" s="1542"/>
      <c r="I65" s="2269"/>
      <c r="J65" s="292">
        <f>G45/J27</f>
        <v>1.0010112324158369</v>
      </c>
      <c r="K65" s="293" t="s">
        <v>446</v>
      </c>
      <c r="L65" s="1539"/>
      <c r="M65" s="1540"/>
      <c r="N65" s="1541"/>
      <c r="O65" s="1536"/>
      <c r="P65" s="1536"/>
    </row>
    <row r="66" spans="2:16" ht="45" customHeight="1">
      <c r="B66" s="191" t="s">
        <v>500</v>
      </c>
      <c r="C66" s="1414" t="s">
        <v>501</v>
      </c>
      <c r="D66" s="1414"/>
      <c r="E66" s="1414"/>
      <c r="F66" s="1414"/>
      <c r="G66" s="1414"/>
      <c r="H66" s="1414"/>
      <c r="I66" s="1414"/>
      <c r="J66" s="1415"/>
      <c r="K66" s="1545" t="s">
        <v>446</v>
      </c>
      <c r="L66" s="1548"/>
      <c r="M66" s="1549"/>
      <c r="N66" s="1550"/>
      <c r="O66" s="1443" t="s">
        <v>1307</v>
      </c>
      <c r="P66" s="1443"/>
    </row>
    <row r="67" spans="2:16" ht="21" customHeight="1">
      <c r="B67" s="198" t="s">
        <v>394</v>
      </c>
      <c r="C67" s="1557" t="s">
        <v>502</v>
      </c>
      <c r="D67" s="1557"/>
      <c r="E67" s="1557"/>
      <c r="F67" s="1557"/>
      <c r="G67" s="1557"/>
      <c r="H67" s="1557"/>
      <c r="I67" s="2268"/>
      <c r="J67" s="299" t="s">
        <v>53</v>
      </c>
      <c r="K67" s="1546"/>
      <c r="L67" s="1551"/>
      <c r="M67" s="1552"/>
      <c r="N67" s="1553"/>
      <c r="O67" s="1425"/>
      <c r="P67" s="1425"/>
    </row>
    <row r="68" spans="2:16" ht="21" customHeight="1">
      <c r="B68" s="198" t="s">
        <v>401</v>
      </c>
      <c r="C68" s="1557" t="s">
        <v>503</v>
      </c>
      <c r="D68" s="1557"/>
      <c r="E68" s="1557"/>
      <c r="F68" s="1557"/>
      <c r="G68" s="1557"/>
      <c r="H68" s="1557"/>
      <c r="I68" s="2268"/>
      <c r="J68" s="299" t="s">
        <v>54</v>
      </c>
      <c r="K68" s="1546"/>
      <c r="L68" s="1551"/>
      <c r="M68" s="1552"/>
      <c r="N68" s="1553"/>
      <c r="O68" s="1425"/>
      <c r="P68" s="1425"/>
    </row>
    <row r="69" spans="2:16" ht="21" customHeight="1">
      <c r="B69" s="198" t="s">
        <v>403</v>
      </c>
      <c r="C69" s="1557" t="s">
        <v>504</v>
      </c>
      <c r="D69" s="1557"/>
      <c r="E69" s="1557"/>
      <c r="F69" s="1557"/>
      <c r="G69" s="1557"/>
      <c r="H69" s="1557"/>
      <c r="I69" s="2268"/>
      <c r="J69" s="299" t="s">
        <v>54</v>
      </c>
      <c r="K69" s="1546"/>
      <c r="L69" s="1551"/>
      <c r="M69" s="1552"/>
      <c r="N69" s="1553"/>
      <c r="O69" s="1425"/>
      <c r="P69" s="1425"/>
    </row>
    <row r="70" spans="2:16" ht="21" customHeight="1">
      <c r="B70" s="198" t="s">
        <v>405</v>
      </c>
      <c r="C70" s="1557" t="s">
        <v>302</v>
      </c>
      <c r="D70" s="1557"/>
      <c r="E70" s="1557"/>
      <c r="F70" s="1557"/>
      <c r="G70" s="1557"/>
      <c r="H70" s="1557"/>
      <c r="I70" s="2268"/>
      <c r="J70" s="299" t="s">
        <v>54</v>
      </c>
      <c r="K70" s="1546"/>
      <c r="L70" s="1551"/>
      <c r="M70" s="1552"/>
      <c r="N70" s="1553"/>
      <c r="O70" s="1425"/>
      <c r="P70" s="1425"/>
    </row>
    <row r="71" spans="2:16" ht="21" customHeight="1">
      <c r="B71" s="198" t="s">
        <v>408</v>
      </c>
      <c r="C71" s="1558" t="s">
        <v>505</v>
      </c>
      <c r="D71" s="1558"/>
      <c r="E71" s="1558"/>
      <c r="F71" s="1410"/>
      <c r="G71" s="1559"/>
      <c r="H71" s="1560"/>
      <c r="I71" s="1560"/>
      <c r="J71" s="1561"/>
      <c r="K71" s="1547"/>
      <c r="L71" s="1554"/>
      <c r="M71" s="1555"/>
      <c r="N71" s="1556"/>
      <c r="O71" s="1426"/>
      <c r="P71" s="1426"/>
    </row>
    <row r="72" spans="2:16" ht="45" customHeight="1">
      <c r="B72" s="191" t="s">
        <v>506</v>
      </c>
      <c r="C72" s="1414" t="s">
        <v>507</v>
      </c>
      <c r="D72" s="1414"/>
      <c r="E72" s="1414"/>
      <c r="F72" s="1414"/>
      <c r="G72" s="1414"/>
      <c r="H72" s="1414"/>
      <c r="I72" s="1414"/>
      <c r="J72" s="1414"/>
      <c r="K72" s="1414"/>
      <c r="L72" s="1414"/>
      <c r="M72" s="1414"/>
      <c r="N72" s="1562"/>
      <c r="O72" s="291"/>
      <c r="P72" s="297"/>
    </row>
    <row r="73" spans="2:16" ht="20.25" customHeight="1">
      <c r="B73" s="205" t="s">
        <v>418</v>
      </c>
      <c r="C73" s="1558" t="s">
        <v>297</v>
      </c>
      <c r="D73" s="1558"/>
      <c r="E73" s="1410"/>
      <c r="F73" s="1574" t="s">
        <v>53</v>
      </c>
      <c r="G73" s="1575"/>
      <c r="H73" s="1545" t="s">
        <v>446</v>
      </c>
      <c r="I73" s="1565"/>
      <c r="J73" s="1566"/>
      <c r="K73" s="1566"/>
      <c r="L73" s="1566"/>
      <c r="M73" s="1566"/>
      <c r="N73" s="1567"/>
      <c r="O73" s="1443" t="s">
        <v>1307</v>
      </c>
      <c r="P73" s="1443"/>
    </row>
    <row r="74" spans="2:16" ht="20.25" customHeight="1">
      <c r="B74" s="205" t="s">
        <v>508</v>
      </c>
      <c r="C74" s="1558" t="s">
        <v>509</v>
      </c>
      <c r="D74" s="1558"/>
      <c r="E74" s="1410"/>
      <c r="F74" s="1574" t="s">
        <v>54</v>
      </c>
      <c r="G74" s="1575"/>
      <c r="H74" s="1546"/>
      <c r="I74" s="1568"/>
      <c r="J74" s="1569"/>
      <c r="K74" s="1569"/>
      <c r="L74" s="1569"/>
      <c r="M74" s="1569"/>
      <c r="N74" s="1570"/>
      <c r="O74" s="1425"/>
      <c r="P74" s="1425"/>
    </row>
    <row r="75" spans="2:16" ht="20.25" customHeight="1">
      <c r="B75" s="205" t="s">
        <v>510</v>
      </c>
      <c r="C75" s="1558" t="s">
        <v>299</v>
      </c>
      <c r="D75" s="1558"/>
      <c r="E75" s="1410"/>
      <c r="F75" s="1574" t="s">
        <v>54</v>
      </c>
      <c r="G75" s="1575"/>
      <c r="H75" s="1546"/>
      <c r="I75" s="1568"/>
      <c r="J75" s="1569"/>
      <c r="K75" s="1569"/>
      <c r="L75" s="1569"/>
      <c r="M75" s="1569"/>
      <c r="N75" s="1570"/>
      <c r="O75" s="1425"/>
      <c r="P75" s="1425"/>
    </row>
    <row r="76" spans="2:16" ht="49.5" customHeight="1">
      <c r="B76" s="205" t="s">
        <v>401</v>
      </c>
      <c r="C76" s="1464" t="s">
        <v>511</v>
      </c>
      <c r="D76" s="1464"/>
      <c r="E76" s="1464"/>
      <c r="F76" s="1464"/>
      <c r="G76" s="1465"/>
      <c r="H76" s="1546"/>
      <c r="I76" s="1568"/>
      <c r="J76" s="1569"/>
      <c r="K76" s="1569"/>
      <c r="L76" s="1569"/>
      <c r="M76" s="1569"/>
      <c r="N76" s="1570"/>
      <c r="O76" s="1425"/>
      <c r="P76" s="1425"/>
    </row>
    <row r="77" spans="2:16" ht="21" customHeight="1">
      <c r="B77" s="205" t="s">
        <v>418</v>
      </c>
      <c r="C77" s="1558" t="s">
        <v>297</v>
      </c>
      <c r="D77" s="1558"/>
      <c r="E77" s="1410"/>
      <c r="F77" s="1574" t="s">
        <v>53</v>
      </c>
      <c r="G77" s="1575"/>
      <c r="H77" s="1546"/>
      <c r="I77" s="1568"/>
      <c r="J77" s="1569"/>
      <c r="K77" s="1569"/>
      <c r="L77" s="1569"/>
      <c r="M77" s="1569"/>
      <c r="N77" s="1570"/>
      <c r="O77" s="1425"/>
      <c r="P77" s="1425"/>
    </row>
    <row r="78" spans="2:16" ht="21" customHeight="1">
      <c r="B78" s="205" t="s">
        <v>508</v>
      </c>
      <c r="C78" s="1558" t="s">
        <v>509</v>
      </c>
      <c r="D78" s="1558"/>
      <c r="E78" s="1410"/>
      <c r="F78" s="1574" t="s">
        <v>54</v>
      </c>
      <c r="G78" s="1575"/>
      <c r="H78" s="1546"/>
      <c r="I78" s="1568"/>
      <c r="J78" s="1569"/>
      <c r="K78" s="1569"/>
      <c r="L78" s="1569"/>
      <c r="M78" s="1569"/>
      <c r="N78" s="1570"/>
      <c r="O78" s="1425"/>
      <c r="P78" s="1425"/>
    </row>
    <row r="79" spans="2:16" ht="21" customHeight="1">
      <c r="B79" s="205" t="s">
        <v>510</v>
      </c>
      <c r="C79" s="1558" t="s">
        <v>301</v>
      </c>
      <c r="D79" s="1558"/>
      <c r="E79" s="1410"/>
      <c r="F79" s="1574" t="s">
        <v>54</v>
      </c>
      <c r="G79" s="1575"/>
      <c r="H79" s="1546"/>
      <c r="I79" s="1568"/>
      <c r="J79" s="1569"/>
      <c r="K79" s="1569"/>
      <c r="L79" s="1569"/>
      <c r="M79" s="1569"/>
      <c r="N79" s="1570"/>
      <c r="O79" s="1425"/>
      <c r="P79" s="1425"/>
    </row>
    <row r="80" spans="2:16" ht="21" customHeight="1">
      <c r="B80" s="205" t="s">
        <v>512</v>
      </c>
      <c r="C80" s="1558" t="s">
        <v>302</v>
      </c>
      <c r="D80" s="1558"/>
      <c r="E80" s="1410"/>
      <c r="F80" s="1574" t="s">
        <v>54</v>
      </c>
      <c r="G80" s="1575"/>
      <c r="H80" s="1546"/>
      <c r="I80" s="1568"/>
      <c r="J80" s="1569"/>
      <c r="K80" s="1569"/>
      <c r="L80" s="1569"/>
      <c r="M80" s="1569"/>
      <c r="N80" s="1570"/>
      <c r="O80" s="1425"/>
      <c r="P80" s="1425"/>
    </row>
    <row r="81" spans="2:16" ht="21.75" customHeight="1">
      <c r="B81" s="205" t="s">
        <v>513</v>
      </c>
      <c r="C81" s="1558" t="s">
        <v>514</v>
      </c>
      <c r="D81" s="1558"/>
      <c r="E81" s="1410"/>
      <c r="F81" s="1574"/>
      <c r="G81" s="1575"/>
      <c r="H81" s="1547"/>
      <c r="I81" s="1571"/>
      <c r="J81" s="1572"/>
      <c r="K81" s="1572"/>
      <c r="L81" s="1572"/>
      <c r="M81" s="1572"/>
      <c r="N81" s="1573"/>
      <c r="O81" s="1426"/>
      <c r="P81" s="1426"/>
    </row>
    <row r="82" spans="2:16" ht="51" customHeight="1">
      <c r="B82" s="298" t="s">
        <v>515</v>
      </c>
      <c r="C82" s="1445" t="s">
        <v>516</v>
      </c>
      <c r="D82" s="1445"/>
      <c r="E82" s="1817"/>
      <c r="F82" s="2404"/>
      <c r="G82" s="2405"/>
      <c r="H82" s="2405"/>
      <c r="I82" s="2405"/>
      <c r="J82" s="2405"/>
      <c r="K82" s="2405"/>
      <c r="L82" s="2405"/>
      <c r="M82" s="2405"/>
      <c r="N82" s="2406"/>
      <c r="O82" s="2407"/>
      <c r="P82" s="2408"/>
    </row>
    <row r="83" spans="2:16" ht="31.5" customHeight="1">
      <c r="B83" s="1490" t="s">
        <v>517</v>
      </c>
      <c r="C83" s="1491"/>
      <c r="D83" s="1491"/>
      <c r="E83" s="1491"/>
      <c r="F83" s="1491"/>
      <c r="G83" s="1491"/>
      <c r="H83" s="1491"/>
      <c r="I83" s="1491"/>
      <c r="J83" s="1491"/>
      <c r="K83" s="1491"/>
      <c r="L83" s="1491"/>
      <c r="M83" s="1491"/>
      <c r="N83" s="1491"/>
      <c r="O83" s="1491"/>
      <c r="P83" s="1492"/>
    </row>
    <row r="84" spans="2:16" ht="44.25" customHeight="1">
      <c r="B84" s="191" t="s">
        <v>518</v>
      </c>
      <c r="C84" s="1414" t="s">
        <v>519</v>
      </c>
      <c r="D84" s="1414"/>
      <c r="E84" s="1414"/>
      <c r="F84" s="1414"/>
      <c r="G84" s="1415"/>
      <c r="H84" s="299" t="s">
        <v>53</v>
      </c>
      <c r="I84" s="1580" t="s">
        <v>446</v>
      </c>
      <c r="J84" s="2394"/>
      <c r="K84" s="2168" t="s">
        <v>1846</v>
      </c>
      <c r="L84" s="2169"/>
      <c r="M84" s="2169"/>
      <c r="N84" s="2170"/>
      <c r="O84" s="1443" t="s">
        <v>1292</v>
      </c>
      <c r="P84" s="1443"/>
    </row>
    <row r="85" spans="2:16" ht="19.5" customHeight="1">
      <c r="B85" s="1585" t="s">
        <v>520</v>
      </c>
      <c r="C85" s="1586"/>
      <c r="D85" s="1586"/>
      <c r="E85" s="1587"/>
      <c r="F85" s="1500" t="s">
        <v>521</v>
      </c>
      <c r="G85" s="1502"/>
      <c r="H85" s="1501"/>
      <c r="I85" s="1500" t="s">
        <v>522</v>
      </c>
      <c r="J85" s="1501"/>
      <c r="K85" s="1500" t="s">
        <v>434</v>
      </c>
      <c r="L85" s="1502"/>
      <c r="M85" s="1502"/>
      <c r="N85" s="1503"/>
      <c r="O85" s="1425"/>
      <c r="P85" s="1425"/>
    </row>
    <row r="86" spans="2:16" ht="24" customHeight="1">
      <c r="B86" s="1588"/>
      <c r="C86" s="1589"/>
      <c r="D86" s="1589"/>
      <c r="E86" s="1590"/>
      <c r="F86" s="1594" t="s">
        <v>63</v>
      </c>
      <c r="G86" s="1595"/>
      <c r="H86" s="1596"/>
      <c r="I86" s="1597">
        <v>1969668</v>
      </c>
      <c r="J86" s="1598"/>
      <c r="K86" s="2401" t="s">
        <v>1847</v>
      </c>
      <c r="L86" s="2402"/>
      <c r="M86" s="2402"/>
      <c r="N86" s="2403"/>
      <c r="O86" s="1425"/>
      <c r="P86" s="1425"/>
    </row>
    <row r="87" spans="2:16" ht="21" customHeight="1">
      <c r="B87" s="1588"/>
      <c r="C87" s="1589"/>
      <c r="D87" s="1589"/>
      <c r="E87" s="1590"/>
      <c r="F87" s="1594"/>
      <c r="G87" s="1595"/>
      <c r="H87" s="1596"/>
      <c r="I87" s="1597"/>
      <c r="J87" s="1598"/>
      <c r="K87" s="1594"/>
      <c r="L87" s="1595"/>
      <c r="M87" s="1595"/>
      <c r="N87" s="2395"/>
      <c r="O87" s="1425"/>
      <c r="P87" s="1425"/>
    </row>
    <row r="88" spans="2:16" ht="21" customHeight="1">
      <c r="B88" s="1588"/>
      <c r="C88" s="1589"/>
      <c r="D88" s="1589"/>
      <c r="E88" s="1590"/>
      <c r="F88" s="1594"/>
      <c r="G88" s="1595"/>
      <c r="H88" s="1596"/>
      <c r="I88" s="1597"/>
      <c r="J88" s="1598"/>
      <c r="K88" s="1594"/>
      <c r="L88" s="1595"/>
      <c r="M88" s="1595"/>
      <c r="N88" s="2395"/>
      <c r="O88" s="1425"/>
      <c r="P88" s="1425"/>
    </row>
    <row r="89" spans="2:16" ht="21.75" customHeight="1">
      <c r="B89" s="1591"/>
      <c r="C89" s="1592"/>
      <c r="D89" s="1592"/>
      <c r="E89" s="1593"/>
      <c r="F89" s="1599"/>
      <c r="G89" s="1721"/>
      <c r="H89" s="1720"/>
      <c r="I89" s="2396"/>
      <c r="J89" s="2397"/>
      <c r="K89" s="2398"/>
      <c r="L89" s="2399"/>
      <c r="M89" s="2399"/>
      <c r="N89" s="2400"/>
      <c r="O89" s="1444"/>
      <c r="P89" s="1444"/>
    </row>
    <row r="90" spans="2:16" ht="26.25" customHeight="1">
      <c r="B90" s="1416" t="s">
        <v>2</v>
      </c>
      <c r="C90" s="1417"/>
      <c r="D90" s="1417"/>
      <c r="E90" s="1417"/>
      <c r="F90" s="1417"/>
      <c r="G90" s="1417"/>
      <c r="H90" s="1417"/>
      <c r="I90" s="1417"/>
      <c r="J90" s="1417"/>
      <c r="K90" s="1417"/>
      <c r="L90" s="1417"/>
      <c r="M90" s="1417"/>
      <c r="N90" s="1417"/>
      <c r="O90" s="1417"/>
      <c r="P90" s="1418"/>
    </row>
    <row r="91" spans="2:16" ht="66" customHeight="1">
      <c r="B91" s="303" t="s">
        <v>523</v>
      </c>
      <c r="C91" s="1638" t="s">
        <v>524</v>
      </c>
      <c r="D91" s="1638"/>
      <c r="E91" s="1638"/>
      <c r="F91" s="1638"/>
      <c r="G91" s="1638"/>
      <c r="H91" s="1638"/>
      <c r="I91" s="1638"/>
      <c r="J91" s="1638"/>
      <c r="K91" s="1638"/>
      <c r="L91" s="1638"/>
      <c r="M91" s="1638"/>
      <c r="N91" s="2061"/>
      <c r="O91" s="1424" t="s">
        <v>1279</v>
      </c>
      <c r="P91" s="1424"/>
    </row>
    <row r="92" spans="2:16" ht="20.25" customHeight="1">
      <c r="B92" s="1609" t="s">
        <v>525</v>
      </c>
      <c r="C92" s="1610"/>
      <c r="D92" s="1610"/>
      <c r="E92" s="1610"/>
      <c r="F92" s="1611"/>
      <c r="G92" s="1615" t="s">
        <v>526</v>
      </c>
      <c r="H92" s="2388"/>
      <c r="I92" s="2388"/>
      <c r="J92" s="2388"/>
      <c r="K92" s="2388"/>
      <c r="L92" s="2388"/>
      <c r="M92" s="2388"/>
      <c r="N92" s="2389"/>
      <c r="O92" s="1425"/>
      <c r="P92" s="1425"/>
    </row>
    <row r="93" spans="2:16" ht="22.5" customHeight="1">
      <c r="B93" s="2387"/>
      <c r="C93" s="1613"/>
      <c r="D93" s="1613"/>
      <c r="E93" s="1613"/>
      <c r="F93" s="2148"/>
      <c r="G93" s="429" t="s">
        <v>109</v>
      </c>
      <c r="H93" s="429" t="s">
        <v>128</v>
      </c>
      <c r="I93" s="430" t="s">
        <v>527</v>
      </c>
      <c r="J93" s="431" t="s">
        <v>528</v>
      </c>
      <c r="K93" s="1617" t="s">
        <v>434</v>
      </c>
      <c r="L93" s="1618"/>
      <c r="M93" s="1618"/>
      <c r="N93" s="1619"/>
      <c r="O93" s="1425"/>
      <c r="P93" s="1425"/>
    </row>
    <row r="94" spans="2:16" ht="57.75" customHeight="1">
      <c r="B94" s="432" t="s">
        <v>394</v>
      </c>
      <c r="C94" s="2390" t="s">
        <v>529</v>
      </c>
      <c r="D94" s="2390"/>
      <c r="E94" s="2390"/>
      <c r="F94" s="2390"/>
      <c r="G94" s="2390"/>
      <c r="H94" s="2390"/>
      <c r="I94" s="2390"/>
      <c r="J94" s="2391"/>
      <c r="K94" s="1623" t="s">
        <v>1848</v>
      </c>
      <c r="L94" s="1623"/>
      <c r="M94" s="1623"/>
      <c r="N94" s="1624"/>
      <c r="O94" s="1425"/>
      <c r="P94" s="1425"/>
    </row>
    <row r="95" spans="2:16" ht="23.45" customHeight="1">
      <c r="B95" s="317" t="s">
        <v>530</v>
      </c>
      <c r="C95" s="2392" t="s">
        <v>531</v>
      </c>
      <c r="D95" s="2392"/>
      <c r="E95" s="2392"/>
      <c r="F95" s="2393"/>
      <c r="G95" s="348" t="s">
        <v>53</v>
      </c>
      <c r="H95" s="433" t="s">
        <v>53</v>
      </c>
      <c r="I95" s="349" t="s">
        <v>53</v>
      </c>
      <c r="J95" s="516" t="s">
        <v>54</v>
      </c>
      <c r="K95" s="1626"/>
      <c r="L95" s="1626"/>
      <c r="M95" s="1626"/>
      <c r="N95" s="1627"/>
      <c r="O95" s="1425"/>
      <c r="P95" s="1425"/>
    </row>
    <row r="96" spans="2:16" ht="21.95" customHeight="1">
      <c r="B96" s="434" t="s">
        <v>532</v>
      </c>
      <c r="C96" s="1639" t="s">
        <v>533</v>
      </c>
      <c r="D96" s="1639"/>
      <c r="E96" s="1639"/>
      <c r="F96" s="1640"/>
      <c r="G96" s="330" t="s">
        <v>53</v>
      </c>
      <c r="H96" s="435" t="s">
        <v>53</v>
      </c>
      <c r="I96" s="330" t="s">
        <v>53</v>
      </c>
      <c r="J96" s="435" t="s">
        <v>54</v>
      </c>
      <c r="K96" s="1628"/>
      <c r="L96" s="1628"/>
      <c r="M96" s="1628"/>
      <c r="N96" s="1629"/>
      <c r="O96" s="1425"/>
      <c r="P96" s="1425"/>
    </row>
    <row r="97" spans="2:16" ht="42" customHeight="1">
      <c r="B97" s="436" t="s">
        <v>401</v>
      </c>
      <c r="C97" s="1638" t="s">
        <v>534</v>
      </c>
      <c r="D97" s="1638"/>
      <c r="E97" s="1638"/>
      <c r="F97" s="1638"/>
      <c r="G97" s="1638"/>
      <c r="H97" s="1638"/>
      <c r="I97" s="1638"/>
      <c r="J97" s="1642"/>
      <c r="K97" s="2376" t="s">
        <v>1849</v>
      </c>
      <c r="L97" s="1623"/>
      <c r="M97" s="1623"/>
      <c r="N97" s="1624"/>
      <c r="O97" s="1425"/>
      <c r="P97" s="1425"/>
    </row>
    <row r="98" spans="2:16" ht="24.6" customHeight="1">
      <c r="B98" s="432" t="s">
        <v>530</v>
      </c>
      <c r="C98" s="1643" t="s">
        <v>531</v>
      </c>
      <c r="D98" s="1643"/>
      <c r="E98" s="1643"/>
      <c r="F98" s="1644"/>
      <c r="G98" s="209" t="s">
        <v>53</v>
      </c>
      <c r="H98" s="359" t="s">
        <v>53</v>
      </c>
      <c r="I98" s="352" t="s">
        <v>53</v>
      </c>
      <c r="J98" s="433" t="s">
        <v>54</v>
      </c>
      <c r="K98" s="1625"/>
      <c r="L98" s="1626"/>
      <c r="M98" s="1626"/>
      <c r="N98" s="1627"/>
      <c r="O98" s="1425"/>
      <c r="P98" s="1425"/>
    </row>
    <row r="99" spans="2:16" ht="23.45" customHeight="1">
      <c r="B99" s="434" t="s">
        <v>532</v>
      </c>
      <c r="C99" s="1639" t="s">
        <v>533</v>
      </c>
      <c r="D99" s="1639"/>
      <c r="E99" s="1639"/>
      <c r="F99" s="1640"/>
      <c r="G99" s="341" t="s">
        <v>53</v>
      </c>
      <c r="H99" s="437" t="s">
        <v>53</v>
      </c>
      <c r="I99" s="341" t="s">
        <v>53</v>
      </c>
      <c r="J99" s="437" t="s">
        <v>54</v>
      </c>
      <c r="K99" s="2377"/>
      <c r="L99" s="1628"/>
      <c r="M99" s="1628"/>
      <c r="N99" s="1629"/>
      <c r="O99" s="1425"/>
      <c r="P99" s="1425"/>
    </row>
    <row r="100" spans="2:16" ht="48" customHeight="1">
      <c r="B100" s="436" t="s">
        <v>535</v>
      </c>
      <c r="C100" s="1638" t="s">
        <v>536</v>
      </c>
      <c r="D100" s="1638"/>
      <c r="E100" s="1638"/>
      <c r="F100" s="1638"/>
      <c r="G100" s="1638"/>
      <c r="H100" s="1638"/>
      <c r="I100" s="1638"/>
      <c r="J100" s="1642"/>
      <c r="K100" s="2376" t="s">
        <v>1850</v>
      </c>
      <c r="L100" s="1623"/>
      <c r="M100" s="1623"/>
      <c r="N100" s="1624"/>
      <c r="O100" s="1425"/>
      <c r="P100" s="1425"/>
    </row>
    <row r="101" spans="2:16" ht="23.1" customHeight="1">
      <c r="B101" s="432" t="s">
        <v>530</v>
      </c>
      <c r="C101" s="1643" t="s">
        <v>531</v>
      </c>
      <c r="D101" s="1643"/>
      <c r="E101" s="1643"/>
      <c r="F101" s="1644"/>
      <c r="G101" s="203" t="s">
        <v>53</v>
      </c>
      <c r="H101" s="399" t="s">
        <v>53</v>
      </c>
      <c r="I101" s="257" t="s">
        <v>53</v>
      </c>
      <c r="J101" s="399" t="s">
        <v>54</v>
      </c>
      <c r="K101" s="1625"/>
      <c r="L101" s="1626"/>
      <c r="M101" s="1626"/>
      <c r="N101" s="1627"/>
      <c r="O101" s="1425"/>
      <c r="P101" s="1425"/>
    </row>
    <row r="102" spans="2:16" ht="26.1" customHeight="1">
      <c r="B102" s="434" t="s">
        <v>532</v>
      </c>
      <c r="C102" s="1639" t="s">
        <v>533</v>
      </c>
      <c r="D102" s="1639"/>
      <c r="E102" s="1639"/>
      <c r="F102" s="1640"/>
      <c r="G102" s="330" t="s">
        <v>53</v>
      </c>
      <c r="H102" s="435" t="s">
        <v>53</v>
      </c>
      <c r="I102" s="330" t="s">
        <v>53</v>
      </c>
      <c r="J102" s="435" t="s">
        <v>54</v>
      </c>
      <c r="K102" s="2377"/>
      <c r="L102" s="1628"/>
      <c r="M102" s="1628"/>
      <c r="N102" s="1629"/>
      <c r="O102" s="1425"/>
      <c r="P102" s="1425"/>
    </row>
    <row r="103" spans="2:16" ht="38.25" customHeight="1">
      <c r="B103" s="436" t="s">
        <v>537</v>
      </c>
      <c r="C103" s="1638" t="s">
        <v>538</v>
      </c>
      <c r="D103" s="1638"/>
      <c r="E103" s="1638"/>
      <c r="F103" s="1638"/>
      <c r="G103" s="1638"/>
      <c r="H103" s="1638"/>
      <c r="I103" s="1638"/>
      <c r="J103" s="1642"/>
      <c r="K103" s="2376"/>
      <c r="L103" s="1623"/>
      <c r="M103" s="1623"/>
      <c r="N103" s="1624"/>
      <c r="O103" s="1425"/>
      <c r="P103" s="1425"/>
    </row>
    <row r="104" spans="2:16" ht="21.95" customHeight="1">
      <c r="B104" s="432" t="s">
        <v>530</v>
      </c>
      <c r="C104" s="1643" t="s">
        <v>531</v>
      </c>
      <c r="D104" s="1643"/>
      <c r="E104" s="1643"/>
      <c r="F104" s="1644"/>
      <c r="G104" s="209" t="s">
        <v>53</v>
      </c>
      <c r="H104" s="359" t="s">
        <v>53</v>
      </c>
      <c r="I104" s="352" t="s">
        <v>53</v>
      </c>
      <c r="J104" s="359" t="s">
        <v>54</v>
      </c>
      <c r="K104" s="1625"/>
      <c r="L104" s="1626"/>
      <c r="M104" s="1626"/>
      <c r="N104" s="1627"/>
      <c r="O104" s="1425"/>
      <c r="P104" s="1425"/>
    </row>
    <row r="105" spans="2:16" ht="23.1" customHeight="1">
      <c r="B105" s="434" t="s">
        <v>532</v>
      </c>
      <c r="C105" s="1639" t="s">
        <v>533</v>
      </c>
      <c r="D105" s="1639"/>
      <c r="E105" s="1639"/>
      <c r="F105" s="1640"/>
      <c r="G105" s="341" t="s">
        <v>53</v>
      </c>
      <c r="H105" s="437" t="s">
        <v>53</v>
      </c>
      <c r="I105" s="341" t="s">
        <v>53</v>
      </c>
      <c r="J105" s="435" t="s">
        <v>54</v>
      </c>
      <c r="K105" s="2377"/>
      <c r="L105" s="1628"/>
      <c r="M105" s="1628"/>
      <c r="N105" s="1629"/>
      <c r="O105" s="1425"/>
      <c r="P105" s="1425"/>
    </row>
    <row r="106" spans="2:16" ht="30" customHeight="1">
      <c r="B106" s="436" t="s">
        <v>539</v>
      </c>
      <c r="C106" s="1638" t="s">
        <v>540</v>
      </c>
      <c r="D106" s="1638"/>
      <c r="E106" s="1638"/>
      <c r="F106" s="1638"/>
      <c r="G106" s="1638"/>
      <c r="H106" s="1638"/>
      <c r="I106" s="1638"/>
      <c r="J106" s="1642"/>
      <c r="K106" s="2376"/>
      <c r="L106" s="1623"/>
      <c r="M106" s="1623"/>
      <c r="N106" s="1624"/>
      <c r="O106" s="1425"/>
      <c r="P106" s="1425"/>
    </row>
    <row r="107" spans="2:16" ht="24.6" customHeight="1">
      <c r="B107" s="432" t="s">
        <v>530</v>
      </c>
      <c r="C107" s="1643" t="s">
        <v>531</v>
      </c>
      <c r="D107" s="1643"/>
      <c r="E107" s="1643"/>
      <c r="F107" s="1644"/>
      <c r="G107" s="209" t="s">
        <v>53</v>
      </c>
      <c r="H107" s="359" t="s">
        <v>53</v>
      </c>
      <c r="I107" s="352" t="s">
        <v>53</v>
      </c>
      <c r="J107" s="359" t="s">
        <v>54</v>
      </c>
      <c r="K107" s="1625"/>
      <c r="L107" s="1626"/>
      <c r="M107" s="1626"/>
      <c r="N107" s="1627"/>
      <c r="O107" s="1425"/>
      <c r="P107" s="1425"/>
    </row>
    <row r="108" spans="2:16" ht="21.95" customHeight="1">
      <c r="B108" s="434" t="s">
        <v>532</v>
      </c>
      <c r="C108" s="1639" t="s">
        <v>533</v>
      </c>
      <c r="D108" s="1639"/>
      <c r="E108" s="1639"/>
      <c r="F108" s="1640"/>
      <c r="G108" s="341" t="s">
        <v>53</v>
      </c>
      <c r="H108" s="437" t="s">
        <v>53</v>
      </c>
      <c r="I108" s="341" t="s">
        <v>53</v>
      </c>
      <c r="J108" s="435" t="s">
        <v>54</v>
      </c>
      <c r="K108" s="2377"/>
      <c r="L108" s="1628"/>
      <c r="M108" s="1628"/>
      <c r="N108" s="1629"/>
      <c r="O108" s="1425"/>
      <c r="P108" s="1425"/>
    </row>
    <row r="109" spans="2:16" ht="24" customHeight="1">
      <c r="B109" s="436" t="s">
        <v>410</v>
      </c>
      <c r="C109" s="1645" t="s">
        <v>117</v>
      </c>
      <c r="D109" s="1645"/>
      <c r="E109" s="1645"/>
      <c r="F109" s="1645"/>
      <c r="G109" s="1645"/>
      <c r="H109" s="1645"/>
      <c r="I109" s="1645"/>
      <c r="J109" s="2146"/>
      <c r="K109" s="2376"/>
      <c r="L109" s="1623"/>
      <c r="M109" s="1623"/>
      <c r="N109" s="1624"/>
      <c r="O109" s="1425"/>
      <c r="P109" s="1425"/>
    </row>
    <row r="110" spans="2:16" ht="21.95" customHeight="1">
      <c r="B110" s="432" t="s">
        <v>530</v>
      </c>
      <c r="C110" s="1643" t="s">
        <v>531</v>
      </c>
      <c r="D110" s="1643"/>
      <c r="E110" s="1643"/>
      <c r="F110" s="1644"/>
      <c r="G110" s="209" t="s">
        <v>53</v>
      </c>
      <c r="H110" s="359" t="s">
        <v>53</v>
      </c>
      <c r="I110" s="352" t="s">
        <v>53</v>
      </c>
      <c r="J110" s="399" t="s">
        <v>54</v>
      </c>
      <c r="K110" s="1625"/>
      <c r="L110" s="1626"/>
      <c r="M110" s="1626"/>
      <c r="N110" s="1627"/>
      <c r="O110" s="1425"/>
      <c r="P110" s="1425"/>
    </row>
    <row r="111" spans="2:16" ht="21.95" customHeight="1">
      <c r="B111" s="434" t="s">
        <v>532</v>
      </c>
      <c r="C111" s="1639" t="s">
        <v>533</v>
      </c>
      <c r="D111" s="1639"/>
      <c r="E111" s="1639"/>
      <c r="F111" s="1640"/>
      <c r="G111" s="341" t="s">
        <v>53</v>
      </c>
      <c r="H111" s="437" t="s">
        <v>53</v>
      </c>
      <c r="I111" s="341" t="s">
        <v>53</v>
      </c>
      <c r="J111" s="435" t="s">
        <v>54</v>
      </c>
      <c r="K111" s="2377"/>
      <c r="L111" s="1628"/>
      <c r="M111" s="1628"/>
      <c r="N111" s="1629"/>
      <c r="O111" s="1425"/>
      <c r="P111" s="1425"/>
    </row>
    <row r="112" spans="2:16" ht="24" customHeight="1">
      <c r="B112" s="436" t="s">
        <v>413</v>
      </c>
      <c r="C112" s="1645" t="s">
        <v>118</v>
      </c>
      <c r="D112" s="1645"/>
      <c r="E112" s="1645"/>
      <c r="F112" s="1645"/>
      <c r="G112" s="1645"/>
      <c r="H112" s="1645"/>
      <c r="I112" s="1645"/>
      <c r="J112" s="2146"/>
      <c r="K112" s="2378" t="s">
        <v>1851</v>
      </c>
      <c r="L112" s="2379"/>
      <c r="M112" s="2379"/>
      <c r="N112" s="2380"/>
      <c r="O112" s="1425"/>
      <c r="P112" s="1425"/>
    </row>
    <row r="113" spans="2:16" ht="24.6" customHeight="1">
      <c r="B113" s="432" t="s">
        <v>530</v>
      </c>
      <c r="C113" s="1643" t="s">
        <v>531</v>
      </c>
      <c r="D113" s="1643"/>
      <c r="E113" s="1643"/>
      <c r="F113" s="1644"/>
      <c r="G113" s="209" t="s">
        <v>53</v>
      </c>
      <c r="H113" s="359" t="s">
        <v>53</v>
      </c>
      <c r="I113" s="352" t="s">
        <v>53</v>
      </c>
      <c r="J113" s="399" t="s">
        <v>54</v>
      </c>
      <c r="K113" s="2381"/>
      <c r="L113" s="2382"/>
      <c r="M113" s="2382"/>
      <c r="N113" s="2383"/>
      <c r="O113" s="1425"/>
      <c r="P113" s="1425"/>
    </row>
    <row r="114" spans="2:16" ht="23.1" customHeight="1">
      <c r="B114" s="434" t="s">
        <v>532</v>
      </c>
      <c r="C114" s="1639" t="s">
        <v>533</v>
      </c>
      <c r="D114" s="1639"/>
      <c r="E114" s="1639"/>
      <c r="F114" s="1640"/>
      <c r="G114" s="341" t="s">
        <v>53</v>
      </c>
      <c r="H114" s="437" t="s">
        <v>53</v>
      </c>
      <c r="I114" s="341" t="s">
        <v>53</v>
      </c>
      <c r="J114" s="435" t="s">
        <v>54</v>
      </c>
      <c r="K114" s="2384"/>
      <c r="L114" s="2385"/>
      <c r="M114" s="2385"/>
      <c r="N114" s="2386"/>
      <c r="O114" s="1425"/>
      <c r="P114" s="1425"/>
    </row>
    <row r="115" spans="2:16" ht="24" customHeight="1">
      <c r="B115" s="436" t="s">
        <v>416</v>
      </c>
      <c r="C115" s="1638" t="s">
        <v>1852</v>
      </c>
      <c r="D115" s="1638"/>
      <c r="E115" s="1638"/>
      <c r="F115" s="1638"/>
      <c r="G115" s="1638"/>
      <c r="H115" s="1638"/>
      <c r="I115" s="1638"/>
      <c r="J115" s="1642"/>
      <c r="K115" s="2376"/>
      <c r="L115" s="1623"/>
      <c r="M115" s="1623"/>
      <c r="N115" s="1624"/>
      <c r="O115" s="1425"/>
      <c r="P115" s="1425"/>
    </row>
    <row r="116" spans="2:16" ht="24" customHeight="1">
      <c r="B116" s="432" t="s">
        <v>530</v>
      </c>
      <c r="C116" s="1643" t="s">
        <v>531</v>
      </c>
      <c r="D116" s="1643"/>
      <c r="E116" s="1643"/>
      <c r="F116" s="1644"/>
      <c r="G116" s="209" t="s">
        <v>54</v>
      </c>
      <c r="H116" s="359" t="s">
        <v>54</v>
      </c>
      <c r="I116" s="352" t="s">
        <v>54</v>
      </c>
      <c r="J116" s="359" t="s">
        <v>54</v>
      </c>
      <c r="K116" s="1625"/>
      <c r="L116" s="1626"/>
      <c r="M116" s="1626"/>
      <c r="N116" s="1627"/>
      <c r="O116" s="1425"/>
      <c r="P116" s="1425"/>
    </row>
    <row r="117" spans="2:16" ht="24" customHeight="1">
      <c r="B117" s="317" t="s">
        <v>532</v>
      </c>
      <c r="C117" s="1639" t="s">
        <v>542</v>
      </c>
      <c r="D117" s="1639"/>
      <c r="E117" s="1639"/>
      <c r="F117" s="1640"/>
      <c r="G117" s="341" t="s">
        <v>54</v>
      </c>
      <c r="H117" s="437" t="s">
        <v>54</v>
      </c>
      <c r="I117" s="341" t="s">
        <v>54</v>
      </c>
      <c r="J117" s="437" t="s">
        <v>54</v>
      </c>
      <c r="K117" s="2377"/>
      <c r="L117" s="1628"/>
      <c r="M117" s="1628"/>
      <c r="N117" s="1629"/>
      <c r="O117" s="1425"/>
      <c r="P117" s="1425"/>
    </row>
    <row r="118" spans="2:16" ht="24" customHeight="1">
      <c r="B118" s="438" t="s">
        <v>418</v>
      </c>
      <c r="C118" s="1645" t="s">
        <v>1310</v>
      </c>
      <c r="D118" s="1645"/>
      <c r="E118" s="1645"/>
      <c r="F118" s="1645"/>
      <c r="G118" s="1645"/>
      <c r="H118" s="1645"/>
      <c r="I118" s="1645"/>
      <c r="J118" s="2146"/>
      <c r="K118" s="2376"/>
      <c r="L118" s="1623"/>
      <c r="M118" s="1623"/>
      <c r="N118" s="1624"/>
      <c r="O118" s="1425"/>
      <c r="P118" s="1425"/>
    </row>
    <row r="119" spans="2:16" ht="24" customHeight="1">
      <c r="B119" s="432" t="s">
        <v>530</v>
      </c>
      <c r="C119" s="1643" t="s">
        <v>531</v>
      </c>
      <c r="D119" s="1643"/>
      <c r="E119" s="1643"/>
      <c r="F119" s="1644"/>
      <c r="G119" s="209" t="s">
        <v>54</v>
      </c>
      <c r="H119" s="359" t="s">
        <v>53</v>
      </c>
      <c r="I119" s="352" t="s">
        <v>53</v>
      </c>
      <c r="J119" s="359" t="s">
        <v>54</v>
      </c>
      <c r="K119" s="1625"/>
      <c r="L119" s="1626"/>
      <c r="M119" s="1626"/>
      <c r="N119" s="1627"/>
      <c r="O119" s="1425"/>
      <c r="P119" s="1425"/>
    </row>
    <row r="120" spans="2:16" ht="24" customHeight="1">
      <c r="B120" s="434" t="s">
        <v>532</v>
      </c>
      <c r="C120" s="1639" t="s">
        <v>533</v>
      </c>
      <c r="D120" s="1639"/>
      <c r="E120" s="1639"/>
      <c r="F120" s="1640"/>
      <c r="G120" s="341" t="s">
        <v>54</v>
      </c>
      <c r="H120" s="437" t="s">
        <v>53</v>
      </c>
      <c r="I120" s="341" t="s">
        <v>54</v>
      </c>
      <c r="J120" s="437" t="s">
        <v>54</v>
      </c>
      <c r="K120" s="2377"/>
      <c r="L120" s="1628"/>
      <c r="M120" s="1628"/>
      <c r="N120" s="1629"/>
      <c r="O120" s="1425"/>
      <c r="P120" s="1425"/>
    </row>
    <row r="121" spans="2:16" ht="24" customHeight="1">
      <c r="B121" s="436" t="s">
        <v>544</v>
      </c>
      <c r="C121" s="1645" t="s">
        <v>1311</v>
      </c>
      <c r="D121" s="1645"/>
      <c r="E121" s="1645"/>
      <c r="F121" s="1645"/>
      <c r="G121" s="1645"/>
      <c r="H121" s="1645"/>
      <c r="I121" s="1645"/>
      <c r="J121" s="2146"/>
      <c r="K121" s="2376"/>
      <c r="L121" s="1623"/>
      <c r="M121" s="1623"/>
      <c r="N121" s="1624"/>
      <c r="O121" s="1425"/>
      <c r="P121" s="1425"/>
    </row>
    <row r="122" spans="2:16" ht="23.45" customHeight="1">
      <c r="B122" s="432" t="s">
        <v>530</v>
      </c>
      <c r="C122" s="1643" t="s">
        <v>531</v>
      </c>
      <c r="D122" s="1643"/>
      <c r="E122" s="1643"/>
      <c r="F122" s="1644"/>
      <c r="G122" s="209" t="s">
        <v>53</v>
      </c>
      <c r="H122" s="359" t="s">
        <v>53</v>
      </c>
      <c r="I122" s="352" t="s">
        <v>53</v>
      </c>
      <c r="J122" s="359" t="s">
        <v>54</v>
      </c>
      <c r="K122" s="1625"/>
      <c r="L122" s="1626"/>
      <c r="M122" s="1626"/>
      <c r="N122" s="1627"/>
      <c r="O122" s="1425"/>
      <c r="P122" s="1425"/>
    </row>
    <row r="123" spans="2:16" ht="23.45" customHeight="1">
      <c r="B123" s="434" t="s">
        <v>532</v>
      </c>
      <c r="C123" s="1639" t="s">
        <v>542</v>
      </c>
      <c r="D123" s="1639"/>
      <c r="E123" s="1639"/>
      <c r="F123" s="1640"/>
      <c r="G123" s="341" t="s">
        <v>53</v>
      </c>
      <c r="H123" s="437" t="s">
        <v>53</v>
      </c>
      <c r="I123" s="341" t="s">
        <v>53</v>
      </c>
      <c r="J123" s="437" t="s">
        <v>54</v>
      </c>
      <c r="K123" s="2377"/>
      <c r="L123" s="1628"/>
      <c r="M123" s="1628"/>
      <c r="N123" s="1629"/>
      <c r="O123" s="1425"/>
      <c r="P123" s="1425"/>
    </row>
    <row r="124" spans="2:16" ht="21" customHeight="1">
      <c r="B124" s="436" t="s">
        <v>546</v>
      </c>
      <c r="C124" s="1638" t="s">
        <v>1853</v>
      </c>
      <c r="D124" s="1638"/>
      <c r="E124" s="1638"/>
      <c r="F124" s="1638"/>
      <c r="G124" s="1638"/>
      <c r="H124" s="1638"/>
      <c r="I124" s="1638"/>
      <c r="J124" s="1642"/>
      <c r="K124" s="2376" t="s">
        <v>1854</v>
      </c>
      <c r="L124" s="1623"/>
      <c r="M124" s="1623"/>
      <c r="N124" s="1624"/>
      <c r="O124" s="1425"/>
      <c r="P124" s="1425"/>
    </row>
    <row r="125" spans="2:16" ht="30.95" customHeight="1">
      <c r="B125" s="432" t="s">
        <v>530</v>
      </c>
      <c r="C125" s="1643" t="s">
        <v>531</v>
      </c>
      <c r="D125" s="1643"/>
      <c r="E125" s="1643"/>
      <c r="F125" s="1644"/>
      <c r="G125" s="209" t="s">
        <v>54</v>
      </c>
      <c r="H125" s="359" t="s">
        <v>54</v>
      </c>
      <c r="I125" s="352" t="s">
        <v>54</v>
      </c>
      <c r="J125" s="359" t="s">
        <v>54</v>
      </c>
      <c r="K125" s="1625"/>
      <c r="L125" s="1626"/>
      <c r="M125" s="1626"/>
      <c r="N125" s="1627"/>
      <c r="O125" s="1425"/>
      <c r="P125" s="1425"/>
    </row>
    <row r="126" spans="2:16" ht="30.6" customHeight="1">
      <c r="B126" s="317" t="s">
        <v>532</v>
      </c>
      <c r="C126" s="1639" t="s">
        <v>533</v>
      </c>
      <c r="D126" s="1639"/>
      <c r="E126" s="1639"/>
      <c r="F126" s="1640"/>
      <c r="G126" s="341" t="s">
        <v>54</v>
      </c>
      <c r="H126" s="437" t="s">
        <v>54</v>
      </c>
      <c r="I126" s="341" t="s">
        <v>54</v>
      </c>
      <c r="J126" s="437" t="s">
        <v>54</v>
      </c>
      <c r="K126" s="2377"/>
      <c r="L126" s="1628"/>
      <c r="M126" s="1628"/>
      <c r="N126" s="1629"/>
      <c r="O126" s="1425"/>
      <c r="P126" s="1425"/>
    </row>
    <row r="127" spans="2:16" ht="29.25" customHeight="1">
      <c r="B127" s="438" t="s">
        <v>548</v>
      </c>
      <c r="C127" s="1638" t="s">
        <v>549</v>
      </c>
      <c r="D127" s="1638"/>
      <c r="E127" s="1638"/>
      <c r="F127" s="1638"/>
      <c r="G127" s="1638"/>
      <c r="H127" s="1638"/>
      <c r="I127" s="1638"/>
      <c r="J127" s="1642"/>
      <c r="K127" s="2376"/>
      <c r="L127" s="1623"/>
      <c r="M127" s="1623"/>
      <c r="N127" s="1624"/>
      <c r="O127" s="1425"/>
      <c r="P127" s="1425"/>
    </row>
    <row r="128" spans="2:16" ht="26.1" customHeight="1">
      <c r="B128" s="432" t="s">
        <v>530</v>
      </c>
      <c r="C128" s="1643" t="s">
        <v>531</v>
      </c>
      <c r="D128" s="1643"/>
      <c r="E128" s="1643"/>
      <c r="F128" s="1644"/>
      <c r="G128" s="209" t="s">
        <v>54</v>
      </c>
      <c r="H128" s="359" t="s">
        <v>54</v>
      </c>
      <c r="I128" s="352" t="s">
        <v>54</v>
      </c>
      <c r="J128" s="359" t="s">
        <v>54</v>
      </c>
      <c r="K128" s="1625"/>
      <c r="L128" s="1626"/>
      <c r="M128" s="1626"/>
      <c r="N128" s="1627"/>
      <c r="O128" s="1425"/>
      <c r="P128" s="1425"/>
    </row>
    <row r="129" spans="2:16" ht="29.45" customHeight="1">
      <c r="B129" s="434" t="s">
        <v>532</v>
      </c>
      <c r="C129" s="1639" t="s">
        <v>533</v>
      </c>
      <c r="D129" s="1639"/>
      <c r="E129" s="1639"/>
      <c r="F129" s="1640"/>
      <c r="G129" s="341" t="s">
        <v>54</v>
      </c>
      <c r="H129" s="437" t="s">
        <v>54</v>
      </c>
      <c r="I129" s="341" t="s">
        <v>54</v>
      </c>
      <c r="J129" s="437" t="s">
        <v>54</v>
      </c>
      <c r="K129" s="2377"/>
      <c r="L129" s="1628"/>
      <c r="M129" s="1628"/>
      <c r="N129" s="1629"/>
      <c r="O129" s="1425"/>
      <c r="P129" s="1425"/>
    </row>
    <row r="130" spans="2:16" ht="21" customHeight="1">
      <c r="B130" s="436" t="s">
        <v>550</v>
      </c>
      <c r="C130" s="1638" t="s">
        <v>551</v>
      </c>
      <c r="D130" s="1638"/>
      <c r="E130" s="1638"/>
      <c r="F130" s="1638"/>
      <c r="G130" s="1638"/>
      <c r="H130" s="1638"/>
      <c r="I130" s="1638"/>
      <c r="J130" s="1642"/>
      <c r="K130" s="2376"/>
      <c r="L130" s="1623"/>
      <c r="M130" s="1623"/>
      <c r="N130" s="1624"/>
      <c r="O130" s="1425"/>
      <c r="P130" s="1425"/>
    </row>
    <row r="131" spans="2:16" ht="18.95" customHeight="1">
      <c r="B131" s="432" t="s">
        <v>530</v>
      </c>
      <c r="C131" s="1643" t="s">
        <v>531</v>
      </c>
      <c r="D131" s="1643"/>
      <c r="E131" s="1643"/>
      <c r="F131" s="1644"/>
      <c r="G131" s="209" t="s">
        <v>54</v>
      </c>
      <c r="H131" s="359" t="s">
        <v>54</v>
      </c>
      <c r="I131" s="352" t="s">
        <v>54</v>
      </c>
      <c r="J131" s="359" t="s">
        <v>54</v>
      </c>
      <c r="K131" s="1625"/>
      <c r="L131" s="1626"/>
      <c r="M131" s="1626"/>
      <c r="N131" s="1627"/>
      <c r="O131" s="1425"/>
      <c r="P131" s="1425"/>
    </row>
    <row r="132" spans="2:16" ht="21" customHeight="1">
      <c r="B132" s="434" t="s">
        <v>532</v>
      </c>
      <c r="C132" s="1639" t="s">
        <v>533</v>
      </c>
      <c r="D132" s="1639"/>
      <c r="E132" s="1639"/>
      <c r="F132" s="1640"/>
      <c r="G132" s="330" t="s">
        <v>53</v>
      </c>
      <c r="H132" s="435" t="s">
        <v>53</v>
      </c>
      <c r="I132" s="330" t="s">
        <v>53</v>
      </c>
      <c r="J132" s="435" t="s">
        <v>54</v>
      </c>
      <c r="K132" s="2377"/>
      <c r="L132" s="1628"/>
      <c r="M132" s="1628"/>
      <c r="N132" s="1629"/>
      <c r="O132" s="1425"/>
      <c r="P132" s="1425"/>
    </row>
    <row r="133" spans="2:16" ht="32.25" customHeight="1">
      <c r="B133" s="439" t="s">
        <v>552</v>
      </c>
      <c r="C133" s="2369" t="s">
        <v>553</v>
      </c>
      <c r="D133" s="2369"/>
      <c r="E133" s="2369"/>
      <c r="F133" s="2369"/>
      <c r="G133" s="2369"/>
      <c r="H133" s="2369"/>
      <c r="I133" s="2369"/>
      <c r="J133" s="2370"/>
      <c r="K133" s="1668" t="s">
        <v>1855</v>
      </c>
      <c r="L133" s="1669"/>
      <c r="M133" s="1669"/>
      <c r="N133" s="1670"/>
      <c r="O133" s="1425"/>
      <c r="P133" s="1425"/>
    </row>
    <row r="134" spans="2:16" ht="32.25" customHeight="1">
      <c r="B134" s="317" t="s">
        <v>418</v>
      </c>
      <c r="C134" s="2371" t="s">
        <v>554</v>
      </c>
      <c r="D134" s="2372"/>
      <c r="E134" s="1678" t="s">
        <v>220</v>
      </c>
      <c r="F134" s="1679"/>
      <c r="G134" s="1679"/>
      <c r="H134" s="1679"/>
      <c r="I134" s="1679"/>
      <c r="J134" s="2373"/>
      <c r="K134" s="1671"/>
      <c r="L134" s="1672"/>
      <c r="M134" s="1672"/>
      <c r="N134" s="1673"/>
      <c r="O134" s="1425"/>
      <c r="P134" s="1425"/>
    </row>
    <row r="135" spans="2:16" ht="25.5" customHeight="1">
      <c r="B135" s="432" t="s">
        <v>530</v>
      </c>
      <c r="C135" s="1681" t="s">
        <v>531</v>
      </c>
      <c r="D135" s="1681"/>
      <c r="E135" s="1681"/>
      <c r="F135" s="1682"/>
      <c r="G135" s="440"/>
      <c r="H135" s="440"/>
      <c r="I135" s="440"/>
      <c r="J135" s="440"/>
      <c r="K135" s="1671"/>
      <c r="L135" s="1672"/>
      <c r="M135" s="1672"/>
      <c r="N135" s="1673"/>
      <c r="O135" s="1425"/>
      <c r="P135" s="1425"/>
    </row>
    <row r="136" spans="2:16" ht="20.45" customHeight="1">
      <c r="B136" s="434" t="s">
        <v>532</v>
      </c>
      <c r="C136" s="2374" t="s">
        <v>533</v>
      </c>
      <c r="D136" s="2374"/>
      <c r="E136" s="2374"/>
      <c r="F136" s="2375"/>
      <c r="G136" s="440"/>
      <c r="H136" s="440"/>
      <c r="I136" s="440"/>
      <c r="J136" s="440"/>
      <c r="K136" s="1674"/>
      <c r="L136" s="1675"/>
      <c r="M136" s="1675"/>
      <c r="N136" s="1676"/>
      <c r="O136" s="1425"/>
      <c r="P136" s="1425"/>
    </row>
    <row r="137" spans="2:16" ht="79.5" customHeight="1">
      <c r="B137" s="251" t="s">
        <v>555</v>
      </c>
      <c r="C137" s="1912" t="s">
        <v>556</v>
      </c>
      <c r="D137" s="1912"/>
      <c r="E137" s="1912"/>
      <c r="F137" s="1913"/>
      <c r="G137" s="1969" t="s">
        <v>220</v>
      </c>
      <c r="H137" s="1970"/>
      <c r="I137" s="1970"/>
      <c r="J137" s="1970"/>
      <c r="K137" s="1970"/>
      <c r="L137" s="1970"/>
      <c r="M137" s="1970"/>
      <c r="N137" s="1971"/>
      <c r="O137" s="1444"/>
      <c r="P137" s="1444"/>
    </row>
    <row r="138" spans="2:16" ht="25.5" customHeight="1">
      <c r="B138" s="1656" t="s">
        <v>3</v>
      </c>
      <c r="C138" s="1657"/>
      <c r="D138" s="1657"/>
      <c r="E138" s="1657"/>
      <c r="F138" s="1657"/>
      <c r="G138" s="1657"/>
      <c r="H138" s="1657"/>
      <c r="I138" s="1657"/>
      <c r="J138" s="1657"/>
      <c r="K138" s="1657"/>
      <c r="L138" s="1657"/>
      <c r="M138" s="1657"/>
      <c r="N138" s="1657"/>
      <c r="O138" s="1657"/>
      <c r="P138" s="1659"/>
    </row>
    <row r="139" spans="2:16" ht="180.6" customHeight="1">
      <c r="B139" s="253" t="s">
        <v>557</v>
      </c>
      <c r="C139" s="1660" t="s">
        <v>558</v>
      </c>
      <c r="D139" s="1660"/>
      <c r="E139" s="1660"/>
      <c r="F139" s="1743"/>
      <c r="G139" s="209" t="s">
        <v>53</v>
      </c>
      <c r="H139" s="1661" t="s">
        <v>559</v>
      </c>
      <c r="I139" s="1662"/>
      <c r="J139" s="2366" t="s">
        <v>1856</v>
      </c>
      <c r="K139" s="2367"/>
      <c r="L139" s="2367"/>
      <c r="M139" s="2367"/>
      <c r="N139" s="2368"/>
      <c r="O139" s="318" t="s">
        <v>1857</v>
      </c>
      <c r="P139" s="199"/>
    </row>
    <row r="140" spans="2:16" ht="15.75" customHeight="1">
      <c r="B140" s="1686" t="s">
        <v>560</v>
      </c>
      <c r="C140" s="1687"/>
      <c r="D140" s="1687"/>
      <c r="E140" s="1687"/>
      <c r="F140" s="1687"/>
      <c r="G140" s="1687"/>
      <c r="H140" s="1687"/>
      <c r="I140" s="1687"/>
      <c r="J140" s="1687"/>
      <c r="K140" s="1687"/>
      <c r="L140" s="1687"/>
      <c r="M140" s="1687"/>
      <c r="N140" s="1687"/>
      <c r="O140" s="1687"/>
      <c r="P140" s="1688"/>
    </row>
    <row r="141" spans="2:16" ht="19.5" customHeight="1">
      <c r="B141" s="198" t="s">
        <v>561</v>
      </c>
      <c r="C141" s="1464" t="s">
        <v>562</v>
      </c>
      <c r="D141" s="1464"/>
      <c r="E141" s="1464"/>
      <c r="F141" s="1464"/>
      <c r="G141" s="1465"/>
      <c r="H141" s="1574" t="s">
        <v>1858</v>
      </c>
      <c r="I141" s="1685"/>
      <c r="J141" s="1575"/>
      <c r="K141" s="1756" t="s">
        <v>446</v>
      </c>
      <c r="L141" s="1576" t="s">
        <v>1859</v>
      </c>
      <c r="M141" s="1577"/>
      <c r="N141" s="1690"/>
      <c r="O141" s="1534"/>
      <c r="P141" s="1534"/>
    </row>
    <row r="142" spans="2:16" ht="19.5" customHeight="1">
      <c r="B142" s="198" t="s">
        <v>401</v>
      </c>
      <c r="C142" s="1464" t="s">
        <v>563</v>
      </c>
      <c r="D142" s="1464"/>
      <c r="E142" s="1464"/>
      <c r="F142" s="1464"/>
      <c r="G142" s="1465"/>
      <c r="H142" s="1574" t="s">
        <v>1860</v>
      </c>
      <c r="I142" s="1685"/>
      <c r="J142" s="1575"/>
      <c r="K142" s="1757"/>
      <c r="L142" s="1691"/>
      <c r="M142" s="1692"/>
      <c r="N142" s="1693"/>
      <c r="O142" s="1535"/>
      <c r="P142" s="1535"/>
    </row>
    <row r="143" spans="2:16" ht="19.5" customHeight="1">
      <c r="B143" s="198" t="s">
        <v>403</v>
      </c>
      <c r="C143" s="1464" t="s">
        <v>564</v>
      </c>
      <c r="D143" s="1464"/>
      <c r="E143" s="1464"/>
      <c r="F143" s="1464"/>
      <c r="G143" s="1465"/>
      <c r="H143" s="1574" t="s">
        <v>53</v>
      </c>
      <c r="I143" s="1685"/>
      <c r="J143" s="1575"/>
      <c r="K143" s="1757"/>
      <c r="L143" s="1691"/>
      <c r="M143" s="1692"/>
      <c r="N143" s="1693"/>
      <c r="O143" s="1535"/>
      <c r="P143" s="1535"/>
    </row>
    <row r="144" spans="2:16" ht="34.5" customHeight="1">
      <c r="B144" s="198" t="s">
        <v>405</v>
      </c>
      <c r="C144" s="1464" t="s">
        <v>565</v>
      </c>
      <c r="D144" s="1464"/>
      <c r="E144" s="1464"/>
      <c r="F144" s="1464"/>
      <c r="G144" s="1465"/>
      <c r="H144" s="1574" t="s">
        <v>1320</v>
      </c>
      <c r="I144" s="1685"/>
      <c r="J144" s="1575"/>
      <c r="K144" s="1757"/>
      <c r="L144" s="1691"/>
      <c r="M144" s="1692"/>
      <c r="N144" s="1693"/>
      <c r="O144" s="1536"/>
      <c r="P144" s="1536"/>
    </row>
    <row r="145" spans="2:16" ht="40.5" customHeight="1">
      <c r="B145" s="191" t="s">
        <v>566</v>
      </c>
      <c r="C145" s="1464" t="s">
        <v>567</v>
      </c>
      <c r="D145" s="1464"/>
      <c r="E145" s="1464"/>
      <c r="F145" s="1464"/>
      <c r="G145" s="1465"/>
      <c r="H145" s="1574" t="s">
        <v>54</v>
      </c>
      <c r="I145" s="1685"/>
      <c r="J145" s="1575"/>
      <c r="K145" s="1757"/>
      <c r="L145" s="1691"/>
      <c r="M145" s="1692"/>
      <c r="N145" s="1693"/>
      <c r="O145" s="1443" t="s">
        <v>1861</v>
      </c>
      <c r="P145" s="1443"/>
    </row>
    <row r="146" spans="2:16" ht="72.599999999999994" customHeight="1">
      <c r="B146" s="334" t="s">
        <v>394</v>
      </c>
      <c r="C146" s="1464" t="s">
        <v>568</v>
      </c>
      <c r="D146" s="1464"/>
      <c r="E146" s="1464"/>
      <c r="F146" s="1464"/>
      <c r="G146" s="1465"/>
      <c r="H146" s="1574" t="s">
        <v>238</v>
      </c>
      <c r="I146" s="1685"/>
      <c r="J146" s="1575"/>
      <c r="K146" s="1757"/>
      <c r="L146" s="1691"/>
      <c r="M146" s="1692"/>
      <c r="N146" s="1693"/>
      <c r="O146" s="1426"/>
      <c r="P146" s="1426"/>
    </row>
    <row r="147" spans="2:16" ht="62.25" customHeight="1">
      <c r="B147" s="191" t="s">
        <v>569</v>
      </c>
      <c r="C147" s="1464" t="s">
        <v>570</v>
      </c>
      <c r="D147" s="1464"/>
      <c r="E147" s="1464"/>
      <c r="F147" s="1464"/>
      <c r="G147" s="1465"/>
      <c r="H147" s="1574" t="s">
        <v>53</v>
      </c>
      <c r="I147" s="1685"/>
      <c r="J147" s="1575"/>
      <c r="K147" s="1757"/>
      <c r="L147" s="1691"/>
      <c r="M147" s="1692"/>
      <c r="N147" s="1693"/>
      <c r="O147" s="1443" t="s">
        <v>1862</v>
      </c>
      <c r="P147" s="1443"/>
    </row>
    <row r="148" spans="2:16" ht="80.45" customHeight="1">
      <c r="B148" s="189" t="s">
        <v>394</v>
      </c>
      <c r="C148" s="1697" t="s">
        <v>568</v>
      </c>
      <c r="D148" s="1697"/>
      <c r="E148" s="1697"/>
      <c r="F148" s="1697"/>
      <c r="G148" s="1698"/>
      <c r="H148" s="2172" t="s">
        <v>1863</v>
      </c>
      <c r="I148" s="1907"/>
      <c r="J148" s="2365"/>
      <c r="K148" s="1758"/>
      <c r="L148" s="1694"/>
      <c r="M148" s="1695"/>
      <c r="N148" s="1696"/>
      <c r="O148" s="1444"/>
      <c r="P148" s="1444"/>
    </row>
    <row r="149" spans="2:16" ht="54" customHeight="1">
      <c r="B149" s="2105" t="s">
        <v>571</v>
      </c>
      <c r="C149" s="1699"/>
      <c r="D149" s="1699"/>
      <c r="E149" s="1699"/>
      <c r="F149" s="1699"/>
      <c r="G149" s="1699"/>
      <c r="H149" s="1699"/>
      <c r="I149" s="1699"/>
      <c r="J149" s="1699"/>
      <c r="K149" s="1699"/>
      <c r="L149" s="1699"/>
      <c r="M149" s="1699"/>
      <c r="N149" s="1699"/>
      <c r="O149" s="1699"/>
      <c r="P149" s="2106"/>
    </row>
    <row r="150" spans="2:16" ht="31.5" customHeight="1">
      <c r="B150" s="321" t="s">
        <v>572</v>
      </c>
      <c r="C150" s="1893" t="s">
        <v>573</v>
      </c>
      <c r="D150" s="1893"/>
      <c r="E150" s="1893"/>
      <c r="F150" s="1894"/>
      <c r="G150" s="1702" t="s">
        <v>574</v>
      </c>
      <c r="H150" s="1703"/>
      <c r="I150" s="1704"/>
      <c r="J150" s="1702" t="s">
        <v>575</v>
      </c>
      <c r="K150" s="1703"/>
      <c r="L150" s="1704"/>
      <c r="M150" s="1705" t="s">
        <v>434</v>
      </c>
      <c r="N150" s="1706"/>
      <c r="O150" s="1709" t="s">
        <v>1324</v>
      </c>
      <c r="P150" s="1709"/>
    </row>
    <row r="151" spans="2:16" ht="83.25" customHeight="1">
      <c r="B151" s="334" t="s">
        <v>561</v>
      </c>
      <c r="C151" s="1711" t="s">
        <v>576</v>
      </c>
      <c r="D151" s="1711"/>
      <c r="E151" s="1711"/>
      <c r="F151" s="1712"/>
      <c r="G151" s="1713" t="s">
        <v>152</v>
      </c>
      <c r="H151" s="1714"/>
      <c r="I151" s="1715"/>
      <c r="J151" s="1713" t="s">
        <v>152</v>
      </c>
      <c r="K151" s="1714"/>
      <c r="L151" s="1715"/>
      <c r="M151" s="1716"/>
      <c r="N151" s="1717"/>
      <c r="O151" s="1708"/>
      <c r="P151" s="1708"/>
    </row>
    <row r="152" spans="2:16" ht="42" customHeight="1">
      <c r="B152" s="334" t="s">
        <v>401</v>
      </c>
      <c r="C152" s="1711" t="s">
        <v>577</v>
      </c>
      <c r="D152" s="1711"/>
      <c r="E152" s="1711"/>
      <c r="F152" s="1712"/>
      <c r="G152" s="1713" t="s">
        <v>152</v>
      </c>
      <c r="H152" s="1714"/>
      <c r="I152" s="1715"/>
      <c r="J152" s="1713" t="s">
        <v>152</v>
      </c>
      <c r="K152" s="1714"/>
      <c r="L152" s="1715"/>
      <c r="M152" s="1716"/>
      <c r="N152" s="1717"/>
      <c r="O152" s="1708"/>
      <c r="P152" s="1708"/>
    </row>
    <row r="153" spans="2:16" ht="31.5" customHeight="1">
      <c r="B153" s="334" t="s">
        <v>403</v>
      </c>
      <c r="C153" s="446" t="s">
        <v>418</v>
      </c>
      <c r="D153" s="1711" t="s">
        <v>578</v>
      </c>
      <c r="E153" s="1711"/>
      <c r="F153" s="1712"/>
      <c r="G153" s="1713" t="s">
        <v>152</v>
      </c>
      <c r="H153" s="1714"/>
      <c r="I153" s="1715"/>
      <c r="J153" s="1713" t="s">
        <v>152</v>
      </c>
      <c r="K153" s="1714"/>
      <c r="L153" s="1715"/>
      <c r="M153" s="1716"/>
      <c r="N153" s="1717"/>
      <c r="O153" s="1708"/>
      <c r="P153" s="1708"/>
    </row>
    <row r="154" spans="2:16" ht="32.25" customHeight="1">
      <c r="B154" s="334"/>
      <c r="C154" s="307" t="s">
        <v>508</v>
      </c>
      <c r="D154" s="1711" t="s">
        <v>579</v>
      </c>
      <c r="E154" s="1711"/>
      <c r="F154" s="1712"/>
      <c r="G154" s="1713" t="s">
        <v>152</v>
      </c>
      <c r="H154" s="1714"/>
      <c r="I154" s="1715"/>
      <c r="J154" s="1713" t="s">
        <v>152</v>
      </c>
      <c r="K154" s="1714"/>
      <c r="L154" s="1715"/>
      <c r="M154" s="325"/>
      <c r="N154" s="326"/>
      <c r="O154" s="1708"/>
      <c r="P154" s="1708"/>
    </row>
    <row r="155" spans="2:16" ht="41.25" customHeight="1">
      <c r="B155" s="334" t="s">
        <v>405</v>
      </c>
      <c r="C155" s="1711" t="s">
        <v>580</v>
      </c>
      <c r="D155" s="1711"/>
      <c r="E155" s="1711"/>
      <c r="F155" s="1712"/>
      <c r="G155" s="1713" t="s">
        <v>152</v>
      </c>
      <c r="H155" s="1714"/>
      <c r="I155" s="1715"/>
      <c r="J155" s="1713" t="s">
        <v>152</v>
      </c>
      <c r="K155" s="1714"/>
      <c r="L155" s="1715"/>
      <c r="M155" s="1716" t="s">
        <v>1864</v>
      </c>
      <c r="N155" s="1717"/>
      <c r="O155" s="1708"/>
      <c r="P155" s="1708"/>
    </row>
    <row r="156" spans="2:16" ht="29.25" customHeight="1">
      <c r="B156" s="334" t="s">
        <v>408</v>
      </c>
      <c r="C156" s="1711" t="s">
        <v>581</v>
      </c>
      <c r="D156" s="1711"/>
      <c r="E156" s="1711"/>
      <c r="F156" s="1712"/>
      <c r="G156" s="1713" t="s">
        <v>1865</v>
      </c>
      <c r="H156" s="1714"/>
      <c r="I156" s="1715"/>
      <c r="J156" s="1713" t="s">
        <v>1865</v>
      </c>
      <c r="K156" s="1714"/>
      <c r="L156" s="1715"/>
      <c r="M156" s="1716"/>
      <c r="N156" s="1717"/>
      <c r="O156" s="1708"/>
      <c r="P156" s="1708"/>
    </row>
    <row r="157" spans="2:16" ht="28.5" customHeight="1">
      <c r="B157" s="334" t="s">
        <v>410</v>
      </c>
      <c r="C157" s="1711" t="s">
        <v>117</v>
      </c>
      <c r="D157" s="1711"/>
      <c r="E157" s="1711"/>
      <c r="F157" s="1712"/>
      <c r="G157" s="1713" t="s">
        <v>1325</v>
      </c>
      <c r="H157" s="1714"/>
      <c r="I157" s="1715"/>
      <c r="J157" s="1713" t="s">
        <v>1325</v>
      </c>
      <c r="K157" s="1714"/>
      <c r="L157" s="1715"/>
      <c r="M157" s="1716"/>
      <c r="N157" s="1717"/>
      <c r="O157" s="1708"/>
      <c r="P157" s="1708"/>
    </row>
    <row r="158" spans="2:16" ht="28.5" customHeight="1">
      <c r="B158" s="334" t="s">
        <v>413</v>
      </c>
      <c r="C158" s="1711" t="s">
        <v>118</v>
      </c>
      <c r="D158" s="1711"/>
      <c r="E158" s="1711"/>
      <c r="F158" s="1712"/>
      <c r="G158" s="1713" t="s">
        <v>1325</v>
      </c>
      <c r="H158" s="1714"/>
      <c r="I158" s="1715"/>
      <c r="J158" s="1713" t="s">
        <v>1325</v>
      </c>
      <c r="K158" s="1714"/>
      <c r="L158" s="1715"/>
      <c r="M158" s="1716"/>
      <c r="N158" s="1717"/>
      <c r="O158" s="1708"/>
      <c r="P158" s="1708"/>
    </row>
    <row r="159" spans="2:16" ht="28.5" customHeight="1">
      <c r="B159" s="334" t="s">
        <v>416</v>
      </c>
      <c r="C159" s="1711" t="s">
        <v>582</v>
      </c>
      <c r="D159" s="1711"/>
      <c r="E159" s="1711"/>
      <c r="F159" s="1712"/>
      <c r="G159" s="1713" t="s">
        <v>152</v>
      </c>
      <c r="H159" s="1714"/>
      <c r="I159" s="1715"/>
      <c r="J159" s="1713" t="s">
        <v>152</v>
      </c>
      <c r="K159" s="1714"/>
      <c r="L159" s="1715"/>
      <c r="M159" s="1716"/>
      <c r="N159" s="1717"/>
      <c r="O159" s="1708"/>
      <c r="P159" s="1708"/>
    </row>
    <row r="160" spans="2:16" ht="28.5" customHeight="1">
      <c r="B160" s="334" t="s">
        <v>418</v>
      </c>
      <c r="C160" s="1711" t="s">
        <v>583</v>
      </c>
      <c r="D160" s="1711"/>
      <c r="E160" s="1711"/>
      <c r="F160" s="1712"/>
      <c r="G160" s="1713" t="s">
        <v>155</v>
      </c>
      <c r="H160" s="1714"/>
      <c r="I160" s="1715"/>
      <c r="J160" s="1713" t="s">
        <v>155</v>
      </c>
      <c r="K160" s="1714"/>
      <c r="L160" s="1715"/>
      <c r="M160" s="1716"/>
      <c r="N160" s="1717"/>
      <c r="O160" s="1708"/>
      <c r="P160" s="1708"/>
    </row>
    <row r="161" spans="1:16" ht="28.5" customHeight="1">
      <c r="B161" s="189" t="s">
        <v>544</v>
      </c>
      <c r="C161" s="1711" t="s">
        <v>584</v>
      </c>
      <c r="D161" s="1711"/>
      <c r="E161" s="1711"/>
      <c r="F161" s="1712"/>
      <c r="G161" s="1713" t="s">
        <v>155</v>
      </c>
      <c r="H161" s="1714"/>
      <c r="I161" s="1715"/>
      <c r="J161" s="1713" t="s">
        <v>155</v>
      </c>
      <c r="K161" s="1714"/>
      <c r="L161" s="1715"/>
      <c r="M161" s="1716"/>
      <c r="N161" s="1717"/>
      <c r="O161" s="1708"/>
      <c r="P161" s="1708"/>
    </row>
    <row r="162" spans="1:16" ht="28.5" customHeight="1">
      <c r="B162" s="189" t="s">
        <v>546</v>
      </c>
      <c r="C162" s="1711" t="s">
        <v>585</v>
      </c>
      <c r="D162" s="1711"/>
      <c r="E162" s="1711"/>
      <c r="F162" s="1712"/>
      <c r="G162" s="1713" t="s">
        <v>238</v>
      </c>
      <c r="H162" s="1714"/>
      <c r="I162" s="1715"/>
      <c r="J162" s="1713" t="s">
        <v>238</v>
      </c>
      <c r="K162" s="1714"/>
      <c r="L162" s="1715"/>
      <c r="M162" s="1716"/>
      <c r="N162" s="1717"/>
      <c r="O162" s="1708"/>
      <c r="P162" s="1708"/>
    </row>
    <row r="163" spans="1:16" ht="28.5" customHeight="1">
      <c r="B163" s="189" t="s">
        <v>548</v>
      </c>
      <c r="C163" s="1711" t="s">
        <v>586</v>
      </c>
      <c r="D163" s="1711"/>
      <c r="E163" s="1711"/>
      <c r="F163" s="1712"/>
      <c r="G163" s="1713" t="s">
        <v>238</v>
      </c>
      <c r="H163" s="1714"/>
      <c r="I163" s="1715"/>
      <c r="J163" s="1713" t="s">
        <v>238</v>
      </c>
      <c r="K163" s="1714"/>
      <c r="L163" s="1715"/>
      <c r="M163" s="1716" t="s">
        <v>1866</v>
      </c>
      <c r="N163" s="1717"/>
      <c r="O163" s="1708"/>
      <c r="P163" s="1708"/>
    </row>
    <row r="164" spans="1:16" ht="28.5" customHeight="1">
      <c r="B164" s="189" t="s">
        <v>550</v>
      </c>
      <c r="C164" s="1711" t="s">
        <v>587</v>
      </c>
      <c r="D164" s="1711"/>
      <c r="E164" s="1711"/>
      <c r="F164" s="1712"/>
      <c r="G164" s="1713" t="s">
        <v>238</v>
      </c>
      <c r="H164" s="1714"/>
      <c r="I164" s="1715"/>
      <c r="J164" s="1713" t="s">
        <v>238</v>
      </c>
      <c r="K164" s="1714"/>
      <c r="L164" s="1715"/>
      <c r="M164" s="1716"/>
      <c r="N164" s="1717"/>
      <c r="O164" s="1708"/>
      <c r="P164" s="1708"/>
    </row>
    <row r="165" spans="1:16" ht="42.75" customHeight="1">
      <c r="B165" s="447" t="s">
        <v>552</v>
      </c>
      <c r="C165" s="1719" t="s">
        <v>588</v>
      </c>
      <c r="D165" s="1719"/>
      <c r="E165" s="2364"/>
      <c r="F165" s="329" t="s">
        <v>589</v>
      </c>
      <c r="G165" s="448"/>
      <c r="H165" s="1599"/>
      <c r="I165" s="1720"/>
      <c r="J165" s="1599"/>
      <c r="K165" s="1721"/>
      <c r="L165" s="1720"/>
      <c r="M165" s="2239"/>
      <c r="N165" s="1723"/>
      <c r="O165" s="1710"/>
      <c r="P165" s="1710"/>
    </row>
    <row r="166" spans="1:16" ht="43.5" customHeight="1">
      <c r="B166" s="1724" t="s">
        <v>590</v>
      </c>
      <c r="C166" s="1725"/>
      <c r="D166" s="1725"/>
      <c r="E166" s="1725"/>
      <c r="F166" s="1725"/>
      <c r="G166" s="1725"/>
      <c r="H166" s="1725"/>
      <c r="I166" s="1725"/>
      <c r="J166" s="1725"/>
      <c r="K166" s="1725"/>
      <c r="L166" s="1725"/>
      <c r="M166" s="1725"/>
      <c r="N166" s="2240"/>
      <c r="O166" s="331"/>
      <c r="P166" s="331"/>
    </row>
    <row r="167" spans="1:16" ht="49.5" customHeight="1">
      <c r="A167" s="281"/>
      <c r="B167" s="255" t="s">
        <v>591</v>
      </c>
      <c r="C167" s="1414" t="s">
        <v>592</v>
      </c>
      <c r="D167" s="1414"/>
      <c r="E167" s="1415"/>
      <c r="F167" s="323" t="s">
        <v>593</v>
      </c>
      <c r="G167" s="1726" t="s">
        <v>594</v>
      </c>
      <c r="H167" s="1727"/>
      <c r="I167" s="1727"/>
      <c r="J167" s="1727"/>
      <c r="K167" s="1728"/>
      <c r="L167" s="1729" t="s">
        <v>595</v>
      </c>
      <c r="M167" s="1730"/>
      <c r="N167" s="1741"/>
      <c r="O167" s="1733" t="s">
        <v>1867</v>
      </c>
      <c r="P167" s="1733"/>
    </row>
    <row r="168" spans="1:16" ht="34.5" customHeight="1">
      <c r="A168" s="281"/>
      <c r="B168" s="333" t="s">
        <v>394</v>
      </c>
      <c r="C168" s="1414" t="s">
        <v>185</v>
      </c>
      <c r="D168" s="1414"/>
      <c r="E168" s="1415"/>
      <c r="F168" s="257" t="s">
        <v>53</v>
      </c>
      <c r="G168" s="2361" t="s">
        <v>1868</v>
      </c>
      <c r="H168" s="2362"/>
      <c r="I168" s="2362"/>
      <c r="J168" s="2362"/>
      <c r="K168" s="2363"/>
      <c r="L168" s="1713" t="s">
        <v>53</v>
      </c>
      <c r="M168" s="1714"/>
      <c r="N168" s="1737"/>
      <c r="O168" s="1731"/>
      <c r="P168" s="1731"/>
    </row>
    <row r="169" spans="1:16" ht="34.5" customHeight="1">
      <c r="A169" s="281"/>
      <c r="B169" s="333" t="s">
        <v>401</v>
      </c>
      <c r="C169" s="1414" t="s">
        <v>186</v>
      </c>
      <c r="D169" s="1414"/>
      <c r="E169" s="1415"/>
      <c r="F169" s="257" t="s">
        <v>53</v>
      </c>
      <c r="G169" s="2361" t="s">
        <v>1868</v>
      </c>
      <c r="H169" s="2362"/>
      <c r="I169" s="2362"/>
      <c r="J169" s="2362"/>
      <c r="K169" s="2363"/>
      <c r="L169" s="1713" t="s">
        <v>53</v>
      </c>
      <c r="M169" s="1714"/>
      <c r="N169" s="1737"/>
      <c r="O169" s="1731"/>
      <c r="P169" s="1731"/>
    </row>
    <row r="170" spans="1:16" ht="34.5" customHeight="1">
      <c r="A170" s="281"/>
      <c r="B170" s="333" t="s">
        <v>403</v>
      </c>
      <c r="C170" s="1414" t="s">
        <v>187</v>
      </c>
      <c r="D170" s="1414"/>
      <c r="E170" s="1415"/>
      <c r="F170" s="257" t="s">
        <v>53</v>
      </c>
      <c r="G170" s="2361" t="s">
        <v>1868</v>
      </c>
      <c r="H170" s="2362"/>
      <c r="I170" s="2362"/>
      <c r="J170" s="2362"/>
      <c r="K170" s="2363"/>
      <c r="L170" s="1713" t="s">
        <v>53</v>
      </c>
      <c r="M170" s="1714"/>
      <c r="N170" s="1737"/>
      <c r="O170" s="1731"/>
      <c r="P170" s="1731"/>
    </row>
    <row r="171" spans="1:16" ht="34.5" customHeight="1">
      <c r="A171" s="281"/>
      <c r="B171" s="333" t="s">
        <v>405</v>
      </c>
      <c r="C171" s="1414" t="s">
        <v>188</v>
      </c>
      <c r="D171" s="1414"/>
      <c r="E171" s="1415"/>
      <c r="F171" s="257" t="s">
        <v>53</v>
      </c>
      <c r="G171" s="2361" t="s">
        <v>1868</v>
      </c>
      <c r="H171" s="2362"/>
      <c r="I171" s="2362"/>
      <c r="J171" s="2362"/>
      <c r="K171" s="2363"/>
      <c r="L171" s="1713" t="s">
        <v>53</v>
      </c>
      <c r="M171" s="1714"/>
      <c r="N171" s="1737"/>
      <c r="O171" s="1731"/>
      <c r="P171" s="1731"/>
    </row>
    <row r="172" spans="1:16" ht="34.5" customHeight="1">
      <c r="A172" s="281"/>
      <c r="B172" s="334" t="s">
        <v>408</v>
      </c>
      <c r="C172" s="1414" t="s">
        <v>189</v>
      </c>
      <c r="D172" s="1414"/>
      <c r="E172" s="1415"/>
      <c r="F172" s="257" t="s">
        <v>53</v>
      </c>
      <c r="G172" s="2361" t="s">
        <v>1868</v>
      </c>
      <c r="H172" s="2362"/>
      <c r="I172" s="2362"/>
      <c r="J172" s="2362"/>
      <c r="K172" s="2363"/>
      <c r="L172" s="1713" t="s">
        <v>53</v>
      </c>
      <c r="M172" s="1714"/>
      <c r="N172" s="1737"/>
      <c r="O172" s="1731"/>
      <c r="P172" s="1731"/>
    </row>
    <row r="173" spans="1:16" ht="34.5" customHeight="1">
      <c r="A173" s="281"/>
      <c r="B173" s="335" t="s">
        <v>410</v>
      </c>
      <c r="C173" s="1414" t="s">
        <v>596</v>
      </c>
      <c r="D173" s="1414"/>
      <c r="E173" s="1415"/>
      <c r="F173" s="257" t="s">
        <v>53</v>
      </c>
      <c r="G173" s="2361" t="s">
        <v>1868</v>
      </c>
      <c r="H173" s="2362"/>
      <c r="I173" s="2362"/>
      <c r="J173" s="2362"/>
      <c r="K173" s="2363"/>
      <c r="L173" s="1713" t="s">
        <v>53</v>
      </c>
      <c r="M173" s="1714"/>
      <c r="N173" s="1737"/>
      <c r="O173" s="1731"/>
      <c r="P173" s="1731"/>
    </row>
    <row r="174" spans="1:16" ht="34.5" customHeight="1">
      <c r="A174" s="281"/>
      <c r="B174" s="335" t="s">
        <v>413</v>
      </c>
      <c r="C174" s="1414" t="s">
        <v>191</v>
      </c>
      <c r="D174" s="1414"/>
      <c r="E174" s="1415"/>
      <c r="F174" s="257" t="s">
        <v>53</v>
      </c>
      <c r="G174" s="2361" t="s">
        <v>1868</v>
      </c>
      <c r="H174" s="2362"/>
      <c r="I174" s="2362"/>
      <c r="J174" s="2362"/>
      <c r="K174" s="2363"/>
      <c r="L174" s="1713" t="s">
        <v>53</v>
      </c>
      <c r="M174" s="1714"/>
      <c r="N174" s="1737"/>
      <c r="O174" s="1731"/>
      <c r="P174" s="1731"/>
    </row>
    <row r="175" spans="1:16" ht="34.5" customHeight="1">
      <c r="A175" s="281"/>
      <c r="B175" s="335" t="s">
        <v>416</v>
      </c>
      <c r="C175" s="1414" t="s">
        <v>192</v>
      </c>
      <c r="D175" s="1414"/>
      <c r="E175" s="1415"/>
      <c r="F175" s="257" t="s">
        <v>53</v>
      </c>
      <c r="G175" s="2361" t="s">
        <v>1868</v>
      </c>
      <c r="H175" s="2362"/>
      <c r="I175" s="2362"/>
      <c r="J175" s="2362"/>
      <c r="K175" s="2363"/>
      <c r="L175" s="1713" t="s">
        <v>53</v>
      </c>
      <c r="M175" s="1714"/>
      <c r="N175" s="1737"/>
      <c r="O175" s="1731"/>
      <c r="P175" s="1731"/>
    </row>
    <row r="176" spans="1:16" ht="34.5" customHeight="1">
      <c r="A176" s="281"/>
      <c r="B176" s="335" t="s">
        <v>418</v>
      </c>
      <c r="C176" s="1414" t="s">
        <v>193</v>
      </c>
      <c r="D176" s="1414"/>
      <c r="E176" s="1415"/>
      <c r="F176" s="257" t="s">
        <v>53</v>
      </c>
      <c r="G176" s="2361" t="s">
        <v>1868</v>
      </c>
      <c r="H176" s="2362"/>
      <c r="I176" s="2362"/>
      <c r="J176" s="2362"/>
      <c r="K176" s="2363"/>
      <c r="L176" s="1713" t="s">
        <v>53</v>
      </c>
      <c r="M176" s="1714"/>
      <c r="N176" s="1737"/>
      <c r="O176" s="1731"/>
      <c r="P176" s="1731"/>
    </row>
    <row r="177" spans="1:16" ht="34.5" customHeight="1">
      <c r="A177" s="281"/>
      <c r="B177" s="335" t="s">
        <v>544</v>
      </c>
      <c r="C177" s="1414" t="s">
        <v>597</v>
      </c>
      <c r="D177" s="1414"/>
      <c r="E177" s="1415"/>
      <c r="F177" s="257" t="s">
        <v>53</v>
      </c>
      <c r="G177" s="2361" t="s">
        <v>1868</v>
      </c>
      <c r="H177" s="2362"/>
      <c r="I177" s="2362"/>
      <c r="J177" s="2362"/>
      <c r="K177" s="2363"/>
      <c r="L177" s="1713" t="s">
        <v>53</v>
      </c>
      <c r="M177" s="1714"/>
      <c r="N177" s="1737"/>
      <c r="O177" s="1731"/>
      <c r="P177" s="1731"/>
    </row>
    <row r="178" spans="1:16" ht="34.5" customHeight="1">
      <c r="A178" s="281"/>
      <c r="B178" s="334" t="s">
        <v>546</v>
      </c>
      <c r="C178" s="1414" t="s">
        <v>598</v>
      </c>
      <c r="D178" s="1414"/>
      <c r="E178" s="1415"/>
      <c r="F178" s="257" t="s">
        <v>53</v>
      </c>
      <c r="G178" s="2361" t="s">
        <v>1868</v>
      </c>
      <c r="H178" s="2362"/>
      <c r="I178" s="2362"/>
      <c r="J178" s="2362"/>
      <c r="K178" s="2363"/>
      <c r="L178" s="1713" t="s">
        <v>53</v>
      </c>
      <c r="M178" s="1714"/>
      <c r="N178" s="1737"/>
      <c r="O178" s="1732"/>
      <c r="P178" s="1732"/>
    </row>
    <row r="179" spans="1:16" ht="48" customHeight="1">
      <c r="A179" s="281"/>
      <c r="B179" s="255" t="s">
        <v>599</v>
      </c>
      <c r="C179" s="1464" t="s">
        <v>600</v>
      </c>
      <c r="D179" s="1464"/>
      <c r="E179" s="1465"/>
      <c r="F179" s="323" t="s">
        <v>593</v>
      </c>
      <c r="G179" s="1726" t="s">
        <v>601</v>
      </c>
      <c r="H179" s="1727"/>
      <c r="I179" s="1727"/>
      <c r="J179" s="1727"/>
      <c r="K179" s="1727"/>
      <c r="L179" s="1727"/>
      <c r="M179" s="1727"/>
      <c r="N179" s="2226"/>
      <c r="O179" s="1709" t="s">
        <v>1869</v>
      </c>
      <c r="P179" s="1443"/>
    </row>
    <row r="180" spans="1:16" ht="18.75" customHeight="1">
      <c r="A180" s="281"/>
      <c r="B180" s="333" t="s">
        <v>394</v>
      </c>
      <c r="C180" s="1414" t="s">
        <v>185</v>
      </c>
      <c r="D180" s="1414"/>
      <c r="E180" s="1415"/>
      <c r="F180" s="399" t="s">
        <v>53</v>
      </c>
      <c r="G180" s="2294" t="s">
        <v>1870</v>
      </c>
      <c r="H180" s="2295"/>
      <c r="I180" s="2295"/>
      <c r="J180" s="2295"/>
      <c r="K180" s="2295"/>
      <c r="L180" s="2295"/>
      <c r="M180" s="2295"/>
      <c r="N180" s="2296"/>
      <c r="O180" s="1708"/>
      <c r="P180" s="1425"/>
    </row>
    <row r="181" spans="1:16" ht="18.75" customHeight="1">
      <c r="A181" s="281"/>
      <c r="B181" s="333" t="s">
        <v>401</v>
      </c>
      <c r="C181" s="1414" t="s">
        <v>186</v>
      </c>
      <c r="D181" s="1414"/>
      <c r="E181" s="1415"/>
      <c r="F181" s="399" t="s">
        <v>53</v>
      </c>
      <c r="G181" s="2294" t="s">
        <v>1870</v>
      </c>
      <c r="H181" s="2295"/>
      <c r="I181" s="2295"/>
      <c r="J181" s="2295"/>
      <c r="K181" s="2295"/>
      <c r="L181" s="2295"/>
      <c r="M181" s="2295"/>
      <c r="N181" s="2296"/>
      <c r="O181" s="1708"/>
      <c r="P181" s="1425"/>
    </row>
    <row r="182" spans="1:16" ht="18.75" customHeight="1">
      <c r="A182" s="281"/>
      <c r="B182" s="333" t="s">
        <v>403</v>
      </c>
      <c r="C182" s="1414" t="s">
        <v>187</v>
      </c>
      <c r="D182" s="1414"/>
      <c r="E182" s="1415"/>
      <c r="F182" s="399" t="s">
        <v>53</v>
      </c>
      <c r="G182" s="2294" t="s">
        <v>1870</v>
      </c>
      <c r="H182" s="2295"/>
      <c r="I182" s="2295"/>
      <c r="J182" s="2295"/>
      <c r="K182" s="2295"/>
      <c r="L182" s="2295"/>
      <c r="M182" s="2295"/>
      <c r="N182" s="2296"/>
      <c r="O182" s="1708"/>
      <c r="P182" s="1425"/>
    </row>
    <row r="183" spans="1:16" ht="18.75" customHeight="1">
      <c r="A183" s="281"/>
      <c r="B183" s="333" t="s">
        <v>405</v>
      </c>
      <c r="C183" s="1414" t="s">
        <v>188</v>
      </c>
      <c r="D183" s="1414"/>
      <c r="E183" s="1415"/>
      <c r="F183" s="399" t="s">
        <v>53</v>
      </c>
      <c r="G183" s="2294" t="s">
        <v>1870</v>
      </c>
      <c r="H183" s="2295"/>
      <c r="I183" s="2295"/>
      <c r="J183" s="2295"/>
      <c r="K183" s="2295"/>
      <c r="L183" s="2295"/>
      <c r="M183" s="2295"/>
      <c r="N183" s="2296"/>
      <c r="O183" s="1708"/>
      <c r="P183" s="1425"/>
    </row>
    <row r="184" spans="1:16" ht="18.75" customHeight="1">
      <c r="A184" s="281"/>
      <c r="B184" s="334" t="s">
        <v>408</v>
      </c>
      <c r="C184" s="1414" t="s">
        <v>189</v>
      </c>
      <c r="D184" s="1414"/>
      <c r="E184" s="1415"/>
      <c r="F184" s="399" t="s">
        <v>53</v>
      </c>
      <c r="G184" s="2294" t="s">
        <v>1870</v>
      </c>
      <c r="H184" s="2295"/>
      <c r="I184" s="2295"/>
      <c r="J184" s="2295"/>
      <c r="K184" s="2295"/>
      <c r="L184" s="2295"/>
      <c r="M184" s="2295"/>
      <c r="N184" s="2296"/>
      <c r="O184" s="1708"/>
      <c r="P184" s="1425"/>
    </row>
    <row r="185" spans="1:16" ht="18.75" customHeight="1">
      <c r="A185" s="281"/>
      <c r="B185" s="335" t="s">
        <v>410</v>
      </c>
      <c r="C185" s="1414" t="s">
        <v>596</v>
      </c>
      <c r="D185" s="1414"/>
      <c r="E185" s="1415"/>
      <c r="F185" s="399" t="s">
        <v>53</v>
      </c>
      <c r="G185" s="2294" t="s">
        <v>1870</v>
      </c>
      <c r="H185" s="2295"/>
      <c r="I185" s="2295"/>
      <c r="J185" s="2295"/>
      <c r="K185" s="2295"/>
      <c r="L185" s="2295"/>
      <c r="M185" s="2295"/>
      <c r="N185" s="2296"/>
      <c r="O185" s="1708"/>
      <c r="P185" s="1425"/>
    </row>
    <row r="186" spans="1:16" ht="18.75" customHeight="1">
      <c r="A186" s="281"/>
      <c r="B186" s="335" t="s">
        <v>413</v>
      </c>
      <c r="C186" s="1414" t="s">
        <v>191</v>
      </c>
      <c r="D186" s="1414"/>
      <c r="E186" s="1415"/>
      <c r="F186" s="399" t="s">
        <v>53</v>
      </c>
      <c r="G186" s="2294" t="s">
        <v>1870</v>
      </c>
      <c r="H186" s="2295"/>
      <c r="I186" s="2295"/>
      <c r="J186" s="2295"/>
      <c r="K186" s="2295"/>
      <c r="L186" s="2295"/>
      <c r="M186" s="2295"/>
      <c r="N186" s="2296"/>
      <c r="O186" s="1708"/>
      <c r="P186" s="1425"/>
    </row>
    <row r="187" spans="1:16" ht="18.75" customHeight="1">
      <c r="A187" s="281"/>
      <c r="B187" s="335" t="s">
        <v>416</v>
      </c>
      <c r="C187" s="1414" t="s">
        <v>192</v>
      </c>
      <c r="D187" s="1414"/>
      <c r="E187" s="1415"/>
      <c r="F187" s="399" t="s">
        <v>53</v>
      </c>
      <c r="G187" s="2294" t="s">
        <v>1870</v>
      </c>
      <c r="H187" s="2295"/>
      <c r="I187" s="2295"/>
      <c r="J187" s="2295"/>
      <c r="K187" s="2295"/>
      <c r="L187" s="2295"/>
      <c r="M187" s="2295"/>
      <c r="N187" s="2296"/>
      <c r="O187" s="1708"/>
      <c r="P187" s="1425"/>
    </row>
    <row r="188" spans="1:16" ht="18.75" customHeight="1">
      <c r="A188" s="281"/>
      <c r="B188" s="335" t="s">
        <v>418</v>
      </c>
      <c r="C188" s="1414" t="s">
        <v>193</v>
      </c>
      <c r="D188" s="1414"/>
      <c r="E188" s="1415"/>
      <c r="F188" s="399" t="s">
        <v>53</v>
      </c>
      <c r="G188" s="2294" t="s">
        <v>1871</v>
      </c>
      <c r="H188" s="2295"/>
      <c r="I188" s="2295"/>
      <c r="J188" s="2295"/>
      <c r="K188" s="2295"/>
      <c r="L188" s="2295"/>
      <c r="M188" s="2295"/>
      <c r="N188" s="2296"/>
      <c r="O188" s="1708"/>
      <c r="P188" s="1425"/>
    </row>
    <row r="189" spans="1:16" ht="18.75" customHeight="1">
      <c r="A189" s="281"/>
      <c r="B189" s="335" t="s">
        <v>544</v>
      </c>
      <c r="C189" s="1414" t="s">
        <v>597</v>
      </c>
      <c r="D189" s="1414"/>
      <c r="E189" s="1415"/>
      <c r="F189" s="399" t="s">
        <v>53</v>
      </c>
      <c r="G189" s="2294" t="s">
        <v>1872</v>
      </c>
      <c r="H189" s="2295"/>
      <c r="I189" s="2295"/>
      <c r="J189" s="2295"/>
      <c r="K189" s="2295"/>
      <c r="L189" s="2295"/>
      <c r="M189" s="2295"/>
      <c r="N189" s="2296"/>
      <c r="O189" s="1708"/>
      <c r="P189" s="1425"/>
    </row>
    <row r="190" spans="1:16" ht="18.75" customHeight="1">
      <c r="A190" s="281"/>
      <c r="B190" s="334" t="s">
        <v>546</v>
      </c>
      <c r="C190" s="1414" t="s">
        <v>598</v>
      </c>
      <c r="D190" s="1414"/>
      <c r="E190" s="1415"/>
      <c r="F190" s="399" t="s">
        <v>53</v>
      </c>
      <c r="G190" s="2294" t="s">
        <v>1873</v>
      </c>
      <c r="H190" s="2295"/>
      <c r="I190" s="2295"/>
      <c r="J190" s="2295"/>
      <c r="K190" s="2295"/>
      <c r="L190" s="2295"/>
      <c r="M190" s="2295"/>
      <c r="N190" s="2296"/>
      <c r="O190" s="1755"/>
      <c r="P190" s="1426"/>
    </row>
    <row r="191" spans="1:16" ht="47.25" customHeight="1">
      <c r="A191" s="281"/>
      <c r="B191" s="255" t="s">
        <v>602</v>
      </c>
      <c r="C191" s="1464" t="s">
        <v>603</v>
      </c>
      <c r="D191" s="1464"/>
      <c r="E191" s="1465"/>
      <c r="F191" s="323" t="s">
        <v>54</v>
      </c>
      <c r="G191" s="1726" t="s">
        <v>604</v>
      </c>
      <c r="H191" s="1727"/>
      <c r="I191" s="1727"/>
      <c r="J191" s="1727"/>
      <c r="K191" s="1728"/>
      <c r="L191" s="1729" t="s">
        <v>595</v>
      </c>
      <c r="M191" s="1730"/>
      <c r="N191" s="1741"/>
      <c r="O191" s="1443" t="s">
        <v>1874</v>
      </c>
      <c r="P191" s="1443"/>
    </row>
    <row r="192" spans="1:16" ht="20.25" customHeight="1">
      <c r="A192" s="281"/>
      <c r="B192" s="338" t="s">
        <v>394</v>
      </c>
      <c r="C192" s="1414" t="s">
        <v>185</v>
      </c>
      <c r="D192" s="1414"/>
      <c r="E192" s="1415"/>
      <c r="F192" s="257" t="s">
        <v>54</v>
      </c>
      <c r="G192" s="1734" t="s">
        <v>57</v>
      </c>
      <c r="H192" s="1735"/>
      <c r="I192" s="1735"/>
      <c r="J192" s="1735"/>
      <c r="K192" s="1736"/>
      <c r="L192" s="1713" t="s">
        <v>57</v>
      </c>
      <c r="M192" s="1714"/>
      <c r="N192" s="1737"/>
      <c r="O192" s="1425"/>
      <c r="P192" s="1425"/>
    </row>
    <row r="193" spans="1:16" ht="20.25" customHeight="1">
      <c r="A193" s="281"/>
      <c r="B193" s="338" t="s">
        <v>401</v>
      </c>
      <c r="C193" s="1414" t="s">
        <v>186</v>
      </c>
      <c r="D193" s="1414"/>
      <c r="E193" s="1415"/>
      <c r="F193" s="257" t="s">
        <v>54</v>
      </c>
      <c r="G193" s="1734" t="s">
        <v>57</v>
      </c>
      <c r="H193" s="1735"/>
      <c r="I193" s="1735"/>
      <c r="J193" s="1735"/>
      <c r="K193" s="1736"/>
      <c r="L193" s="1713" t="s">
        <v>58</v>
      </c>
      <c r="M193" s="1714"/>
      <c r="N193" s="1737"/>
      <c r="O193" s="1425"/>
      <c r="P193" s="1425"/>
    </row>
    <row r="194" spans="1:16" ht="20.25" customHeight="1">
      <c r="A194" s="281"/>
      <c r="B194" s="338" t="s">
        <v>403</v>
      </c>
      <c r="C194" s="1414" t="s">
        <v>187</v>
      </c>
      <c r="D194" s="1414"/>
      <c r="E194" s="1415"/>
      <c r="F194" s="257" t="s">
        <v>54</v>
      </c>
      <c r="G194" s="1734" t="s">
        <v>57</v>
      </c>
      <c r="H194" s="1735"/>
      <c r="I194" s="1735"/>
      <c r="J194" s="1735"/>
      <c r="K194" s="1736"/>
      <c r="L194" s="1713" t="s">
        <v>57</v>
      </c>
      <c r="M194" s="1714"/>
      <c r="N194" s="1737"/>
      <c r="O194" s="1425"/>
      <c r="P194" s="1425"/>
    </row>
    <row r="195" spans="1:16" ht="20.25" customHeight="1">
      <c r="A195" s="281"/>
      <c r="B195" s="338" t="s">
        <v>405</v>
      </c>
      <c r="C195" s="1414" t="s">
        <v>188</v>
      </c>
      <c r="D195" s="1414"/>
      <c r="E195" s="1415"/>
      <c r="F195" s="257" t="s">
        <v>54</v>
      </c>
      <c r="G195" s="1734" t="s">
        <v>57</v>
      </c>
      <c r="H195" s="1735"/>
      <c r="I195" s="1735"/>
      <c r="J195" s="1735"/>
      <c r="K195" s="1736"/>
      <c r="L195" s="1713" t="s">
        <v>57</v>
      </c>
      <c r="M195" s="1714"/>
      <c r="N195" s="1737"/>
      <c r="O195" s="1425"/>
      <c r="P195" s="1425"/>
    </row>
    <row r="196" spans="1:16" ht="20.25" customHeight="1">
      <c r="A196" s="281"/>
      <c r="B196" s="338" t="s">
        <v>408</v>
      </c>
      <c r="C196" s="1414" t="s">
        <v>189</v>
      </c>
      <c r="D196" s="1414"/>
      <c r="E196" s="1415"/>
      <c r="F196" s="352" t="s">
        <v>54</v>
      </c>
      <c r="G196" s="1734" t="s">
        <v>57</v>
      </c>
      <c r="H196" s="1735"/>
      <c r="I196" s="1735"/>
      <c r="J196" s="1735"/>
      <c r="K196" s="1736"/>
      <c r="L196" s="1713" t="s">
        <v>57</v>
      </c>
      <c r="M196" s="1714"/>
      <c r="N196" s="1737"/>
      <c r="O196" s="1425"/>
      <c r="P196" s="1425"/>
    </row>
    <row r="197" spans="1:16" ht="20.25" customHeight="1">
      <c r="A197" s="281"/>
      <c r="B197" s="195" t="s">
        <v>410</v>
      </c>
      <c r="C197" s="1414" t="s">
        <v>596</v>
      </c>
      <c r="D197" s="1414"/>
      <c r="E197" s="1415"/>
      <c r="F197" s="352" t="s">
        <v>54</v>
      </c>
      <c r="G197" s="1734" t="s">
        <v>57</v>
      </c>
      <c r="H197" s="1735"/>
      <c r="I197" s="1735"/>
      <c r="J197" s="1735"/>
      <c r="K197" s="1736"/>
      <c r="L197" s="1713" t="s">
        <v>57</v>
      </c>
      <c r="M197" s="1714"/>
      <c r="N197" s="1737"/>
      <c r="O197" s="1425"/>
      <c r="P197" s="1425"/>
    </row>
    <row r="198" spans="1:16" ht="20.25" customHeight="1">
      <c r="A198" s="281"/>
      <c r="B198" s="195" t="s">
        <v>413</v>
      </c>
      <c r="C198" s="1414" t="s">
        <v>191</v>
      </c>
      <c r="D198" s="1414"/>
      <c r="E198" s="1415"/>
      <c r="F198" s="352" t="s">
        <v>54</v>
      </c>
      <c r="G198" s="1734" t="s">
        <v>57</v>
      </c>
      <c r="H198" s="1735"/>
      <c r="I198" s="1735"/>
      <c r="J198" s="1735"/>
      <c r="K198" s="1736"/>
      <c r="L198" s="1713" t="s">
        <v>57</v>
      </c>
      <c r="M198" s="1714"/>
      <c r="N198" s="1737"/>
      <c r="O198" s="1425"/>
      <c r="P198" s="1425"/>
    </row>
    <row r="199" spans="1:16" ht="20.25" customHeight="1">
      <c r="A199" s="281"/>
      <c r="B199" s="195" t="s">
        <v>416</v>
      </c>
      <c r="C199" s="1414" t="s">
        <v>192</v>
      </c>
      <c r="D199" s="1414"/>
      <c r="E199" s="1415"/>
      <c r="F199" s="352" t="s">
        <v>54</v>
      </c>
      <c r="G199" s="1734" t="s">
        <v>57</v>
      </c>
      <c r="H199" s="1735"/>
      <c r="I199" s="1735"/>
      <c r="J199" s="1735"/>
      <c r="K199" s="1736"/>
      <c r="L199" s="1713" t="s">
        <v>57</v>
      </c>
      <c r="M199" s="1714"/>
      <c r="N199" s="1737"/>
      <c r="O199" s="1425"/>
      <c r="P199" s="1425"/>
    </row>
    <row r="200" spans="1:16" ht="20.25" customHeight="1">
      <c r="A200" s="281"/>
      <c r="B200" s="195" t="s">
        <v>418</v>
      </c>
      <c r="C200" s="1414" t="s">
        <v>193</v>
      </c>
      <c r="D200" s="1414"/>
      <c r="E200" s="1415"/>
      <c r="F200" s="352" t="s">
        <v>54</v>
      </c>
      <c r="G200" s="1734" t="s">
        <v>57</v>
      </c>
      <c r="H200" s="1735"/>
      <c r="I200" s="1735"/>
      <c r="J200" s="1735"/>
      <c r="K200" s="1736"/>
      <c r="L200" s="1713" t="s">
        <v>57</v>
      </c>
      <c r="M200" s="1714"/>
      <c r="N200" s="1737"/>
      <c r="O200" s="1425"/>
      <c r="P200" s="1425"/>
    </row>
    <row r="201" spans="1:16" ht="20.25" customHeight="1">
      <c r="A201" s="281"/>
      <c r="B201" s="195" t="s">
        <v>544</v>
      </c>
      <c r="C201" s="1414" t="s">
        <v>597</v>
      </c>
      <c r="D201" s="1414"/>
      <c r="E201" s="1415"/>
      <c r="F201" s="352" t="s">
        <v>54</v>
      </c>
      <c r="G201" s="1734" t="s">
        <v>57</v>
      </c>
      <c r="H201" s="1735"/>
      <c r="I201" s="1735"/>
      <c r="J201" s="1735"/>
      <c r="K201" s="1736"/>
      <c r="L201" s="1713" t="s">
        <v>57</v>
      </c>
      <c r="M201" s="1714"/>
      <c r="N201" s="1737"/>
      <c r="O201" s="1425"/>
      <c r="P201" s="1425"/>
    </row>
    <row r="202" spans="1:16" ht="20.25" customHeight="1">
      <c r="A202" s="281"/>
      <c r="B202" s="198" t="s">
        <v>546</v>
      </c>
      <c r="C202" s="1414" t="s">
        <v>598</v>
      </c>
      <c r="D202" s="1414"/>
      <c r="E202" s="1415"/>
      <c r="F202" s="352" t="s">
        <v>54</v>
      </c>
      <c r="G202" s="1734" t="s">
        <v>57</v>
      </c>
      <c r="H202" s="1735"/>
      <c r="I202" s="1735"/>
      <c r="J202" s="1735"/>
      <c r="K202" s="1736"/>
      <c r="L202" s="1713" t="s">
        <v>57</v>
      </c>
      <c r="M202" s="1714"/>
      <c r="N202" s="1737"/>
      <c r="O202" s="1426"/>
      <c r="P202" s="1426"/>
    </row>
    <row r="203" spans="1:16" ht="61.5" customHeight="1">
      <c r="A203" s="281"/>
      <c r="B203" s="339" t="s">
        <v>605</v>
      </c>
      <c r="C203" s="1464" t="s">
        <v>606</v>
      </c>
      <c r="D203" s="1464"/>
      <c r="E203" s="1465"/>
      <c r="F203" s="323" t="s">
        <v>593</v>
      </c>
      <c r="G203" s="1726" t="s">
        <v>607</v>
      </c>
      <c r="H203" s="1727"/>
      <c r="I203" s="1727"/>
      <c r="J203" s="1727"/>
      <c r="K203" s="1727"/>
      <c r="L203" s="1727"/>
      <c r="M203" s="1727"/>
      <c r="N203" s="2226"/>
      <c r="O203" s="1443" t="s">
        <v>1329</v>
      </c>
      <c r="P203" s="1443"/>
    </row>
    <row r="204" spans="1:16" ht="21" customHeight="1">
      <c r="A204" s="281"/>
      <c r="B204" s="338" t="s">
        <v>394</v>
      </c>
      <c r="C204" s="1414" t="s">
        <v>185</v>
      </c>
      <c r="D204" s="1414"/>
      <c r="E204" s="1415"/>
      <c r="F204" s="399" t="s">
        <v>53</v>
      </c>
      <c r="G204" s="2294" t="s">
        <v>1875</v>
      </c>
      <c r="H204" s="2295"/>
      <c r="I204" s="2295"/>
      <c r="J204" s="2295"/>
      <c r="K204" s="2295"/>
      <c r="L204" s="2295"/>
      <c r="M204" s="2295"/>
      <c r="N204" s="2296"/>
      <c r="O204" s="1425"/>
      <c r="P204" s="1425"/>
    </row>
    <row r="205" spans="1:16" ht="21" customHeight="1">
      <c r="A205" s="281"/>
      <c r="B205" s="338" t="s">
        <v>401</v>
      </c>
      <c r="C205" s="1414" t="s">
        <v>186</v>
      </c>
      <c r="D205" s="1414"/>
      <c r="E205" s="1415"/>
      <c r="F205" s="399" t="s">
        <v>53</v>
      </c>
      <c r="G205" s="2294" t="s">
        <v>1876</v>
      </c>
      <c r="H205" s="2295"/>
      <c r="I205" s="2295"/>
      <c r="J205" s="2295"/>
      <c r="K205" s="2295"/>
      <c r="L205" s="2295"/>
      <c r="M205" s="2295"/>
      <c r="N205" s="2296"/>
      <c r="O205" s="1425"/>
      <c r="P205" s="1425"/>
    </row>
    <row r="206" spans="1:16" ht="21" customHeight="1">
      <c r="A206" s="281"/>
      <c r="B206" s="338" t="s">
        <v>403</v>
      </c>
      <c r="C206" s="1414" t="s">
        <v>187</v>
      </c>
      <c r="D206" s="1414"/>
      <c r="E206" s="1415"/>
      <c r="F206" s="399" t="s">
        <v>53</v>
      </c>
      <c r="G206" s="2294" t="s">
        <v>1877</v>
      </c>
      <c r="H206" s="2295"/>
      <c r="I206" s="2295"/>
      <c r="J206" s="2295"/>
      <c r="K206" s="2295"/>
      <c r="L206" s="2295"/>
      <c r="M206" s="2295"/>
      <c r="N206" s="2296"/>
      <c r="O206" s="1425"/>
      <c r="P206" s="1425"/>
    </row>
    <row r="207" spans="1:16" ht="21" customHeight="1">
      <c r="A207" s="281"/>
      <c r="B207" s="338" t="s">
        <v>405</v>
      </c>
      <c r="C207" s="1414" t="s">
        <v>188</v>
      </c>
      <c r="D207" s="1414"/>
      <c r="E207" s="1415"/>
      <c r="F207" s="399" t="s">
        <v>53</v>
      </c>
      <c r="G207" s="2294" t="s">
        <v>1876</v>
      </c>
      <c r="H207" s="2295"/>
      <c r="I207" s="2295"/>
      <c r="J207" s="2295"/>
      <c r="K207" s="2295"/>
      <c r="L207" s="2295"/>
      <c r="M207" s="2295"/>
      <c r="N207" s="2296"/>
      <c r="O207" s="1425"/>
      <c r="P207" s="1425"/>
    </row>
    <row r="208" spans="1:16" ht="21" customHeight="1">
      <c r="A208" s="281"/>
      <c r="B208" s="198" t="s">
        <v>408</v>
      </c>
      <c r="C208" s="1414" t="s">
        <v>189</v>
      </c>
      <c r="D208" s="1414"/>
      <c r="E208" s="1415"/>
      <c r="F208" s="399" t="s">
        <v>53</v>
      </c>
      <c r="G208" s="2294" t="s">
        <v>1877</v>
      </c>
      <c r="H208" s="2295"/>
      <c r="I208" s="2295"/>
      <c r="J208" s="2295"/>
      <c r="K208" s="2295"/>
      <c r="L208" s="2295"/>
      <c r="M208" s="2295"/>
      <c r="N208" s="2296"/>
      <c r="O208" s="1425"/>
      <c r="P208" s="1425"/>
    </row>
    <row r="209" spans="1:16" ht="21" customHeight="1">
      <c r="A209" s="281"/>
      <c r="B209" s="195" t="s">
        <v>410</v>
      </c>
      <c r="C209" s="1414" t="s">
        <v>596</v>
      </c>
      <c r="D209" s="1414"/>
      <c r="E209" s="1415"/>
      <c r="F209" s="399" t="s">
        <v>53</v>
      </c>
      <c r="G209" s="2294" t="s">
        <v>1877</v>
      </c>
      <c r="H209" s="2295"/>
      <c r="I209" s="2295"/>
      <c r="J209" s="2295"/>
      <c r="K209" s="2295"/>
      <c r="L209" s="2295"/>
      <c r="M209" s="2295"/>
      <c r="N209" s="2296"/>
      <c r="O209" s="1425"/>
      <c r="P209" s="1425"/>
    </row>
    <row r="210" spans="1:16" ht="21" customHeight="1">
      <c r="A210" s="281"/>
      <c r="B210" s="195" t="s">
        <v>413</v>
      </c>
      <c r="C210" s="1414" t="s">
        <v>191</v>
      </c>
      <c r="D210" s="1414"/>
      <c r="E210" s="1415"/>
      <c r="F210" s="399" t="s">
        <v>53</v>
      </c>
      <c r="G210" s="2294" t="s">
        <v>1877</v>
      </c>
      <c r="H210" s="2295"/>
      <c r="I210" s="2295"/>
      <c r="J210" s="2295"/>
      <c r="K210" s="2295"/>
      <c r="L210" s="2295"/>
      <c r="M210" s="2295"/>
      <c r="N210" s="2296"/>
      <c r="O210" s="1425"/>
      <c r="P210" s="1425"/>
    </row>
    <row r="211" spans="1:16" ht="21" customHeight="1">
      <c r="A211" s="281"/>
      <c r="B211" s="195" t="s">
        <v>416</v>
      </c>
      <c r="C211" s="1414" t="s">
        <v>192</v>
      </c>
      <c r="D211" s="1414"/>
      <c r="E211" s="1415"/>
      <c r="F211" s="399" t="s">
        <v>53</v>
      </c>
      <c r="G211" s="2294" t="s">
        <v>1877</v>
      </c>
      <c r="H211" s="2295"/>
      <c r="I211" s="2295"/>
      <c r="J211" s="2295"/>
      <c r="K211" s="2295"/>
      <c r="L211" s="2295"/>
      <c r="M211" s="2295"/>
      <c r="N211" s="2296"/>
      <c r="O211" s="1425"/>
      <c r="P211" s="1425"/>
    </row>
    <row r="212" spans="1:16" ht="21" customHeight="1">
      <c r="A212" s="281"/>
      <c r="B212" s="195" t="s">
        <v>418</v>
      </c>
      <c r="C212" s="1414" t="s">
        <v>193</v>
      </c>
      <c r="D212" s="1414"/>
      <c r="E212" s="1415"/>
      <c r="F212" s="399" t="s">
        <v>53</v>
      </c>
      <c r="G212" s="2294" t="s">
        <v>1878</v>
      </c>
      <c r="H212" s="2295"/>
      <c r="I212" s="2295"/>
      <c r="J212" s="2295"/>
      <c r="K212" s="2295"/>
      <c r="L212" s="2295"/>
      <c r="M212" s="2295"/>
      <c r="N212" s="2296"/>
      <c r="O212" s="1425"/>
      <c r="P212" s="1425"/>
    </row>
    <row r="213" spans="1:16" ht="21" customHeight="1">
      <c r="A213" s="281"/>
      <c r="B213" s="195" t="s">
        <v>544</v>
      </c>
      <c r="C213" s="1414" t="s">
        <v>597</v>
      </c>
      <c r="D213" s="1414"/>
      <c r="E213" s="1415"/>
      <c r="F213" s="399" t="s">
        <v>53</v>
      </c>
      <c r="G213" s="2294" t="s">
        <v>1877</v>
      </c>
      <c r="H213" s="2295"/>
      <c r="I213" s="2295"/>
      <c r="J213" s="2295"/>
      <c r="K213" s="2295"/>
      <c r="L213" s="2295"/>
      <c r="M213" s="2295"/>
      <c r="N213" s="2296"/>
      <c r="O213" s="1425"/>
      <c r="P213" s="1425"/>
    </row>
    <row r="214" spans="1:16" ht="21" customHeight="1">
      <c r="A214" s="281"/>
      <c r="B214" s="266" t="s">
        <v>546</v>
      </c>
      <c r="C214" s="1445" t="s">
        <v>598</v>
      </c>
      <c r="D214" s="1445"/>
      <c r="E214" s="1817"/>
      <c r="F214" s="399" t="s">
        <v>53</v>
      </c>
      <c r="G214" s="2294" t="s">
        <v>1877</v>
      </c>
      <c r="H214" s="2295"/>
      <c r="I214" s="2295"/>
      <c r="J214" s="2295"/>
      <c r="K214" s="2295"/>
      <c r="L214" s="2295"/>
      <c r="M214" s="2295"/>
      <c r="N214" s="2296"/>
      <c r="O214" s="1444"/>
      <c r="P214" s="1444"/>
    </row>
    <row r="215" spans="1:16" ht="34.5" customHeight="1">
      <c r="B215" s="191" t="s">
        <v>608</v>
      </c>
      <c r="C215" s="1660" t="s">
        <v>609</v>
      </c>
      <c r="D215" s="1660"/>
      <c r="E215" s="1660"/>
      <c r="F215" s="1660"/>
      <c r="G215" s="1743"/>
      <c r="H215" s="1744" t="s">
        <v>54</v>
      </c>
      <c r="I215" s="1745"/>
      <c r="J215" s="1746"/>
      <c r="K215" s="2360" t="s">
        <v>446</v>
      </c>
      <c r="L215" s="1749"/>
      <c r="M215" s="1750"/>
      <c r="N215" s="1751"/>
      <c r="O215" s="1759" t="s">
        <v>1279</v>
      </c>
      <c r="P215" s="1759"/>
    </row>
    <row r="216" spans="1:16" ht="25.5" customHeight="1">
      <c r="B216" s="198" t="s">
        <v>394</v>
      </c>
      <c r="C216" s="1414" t="s">
        <v>610</v>
      </c>
      <c r="D216" s="1414"/>
      <c r="E216" s="1414"/>
      <c r="F216" s="1414"/>
      <c r="G216" s="1414"/>
      <c r="H216" s="1414"/>
      <c r="I216" s="1414"/>
      <c r="J216" s="1415"/>
      <c r="K216" s="1783"/>
      <c r="L216" s="1437"/>
      <c r="M216" s="1438"/>
      <c r="N216" s="1439"/>
      <c r="O216" s="1708"/>
      <c r="P216" s="1708"/>
    </row>
    <row r="217" spans="1:16" ht="20.25" customHeight="1">
      <c r="B217" s="198"/>
      <c r="C217" s="255" t="s">
        <v>611</v>
      </c>
      <c r="D217" s="1760" t="s">
        <v>612</v>
      </c>
      <c r="E217" s="1760"/>
      <c r="F217" s="1760"/>
      <c r="G217" s="1761"/>
      <c r="H217" s="1713" t="s">
        <v>57</v>
      </c>
      <c r="I217" s="1714"/>
      <c r="J217" s="1715"/>
      <c r="K217" s="1783"/>
      <c r="L217" s="1437"/>
      <c r="M217" s="1438"/>
      <c r="N217" s="1439"/>
      <c r="O217" s="1708"/>
      <c r="P217" s="1708"/>
    </row>
    <row r="218" spans="1:16" ht="20.25" customHeight="1">
      <c r="B218" s="198"/>
      <c r="C218" s="255" t="s">
        <v>508</v>
      </c>
      <c r="D218" s="1414" t="s">
        <v>132</v>
      </c>
      <c r="E218" s="1414"/>
      <c r="F218" s="1414"/>
      <c r="G218" s="1415"/>
      <c r="H218" s="1713" t="s">
        <v>57</v>
      </c>
      <c r="I218" s="1714"/>
      <c r="J218" s="1715"/>
      <c r="K218" s="1783"/>
      <c r="L218" s="1437"/>
      <c r="M218" s="1438"/>
      <c r="N218" s="1439"/>
      <c r="O218" s="1708"/>
      <c r="P218" s="1708"/>
    </row>
    <row r="219" spans="1:16" ht="20.25" customHeight="1">
      <c r="B219" s="198"/>
      <c r="C219" s="255" t="s">
        <v>510</v>
      </c>
      <c r="D219" s="1414" t="s">
        <v>135</v>
      </c>
      <c r="E219" s="1414"/>
      <c r="F219" s="1414"/>
      <c r="G219" s="1415"/>
      <c r="H219" s="1713" t="s">
        <v>57</v>
      </c>
      <c r="I219" s="1714"/>
      <c r="J219" s="1715"/>
      <c r="K219" s="1783"/>
      <c r="L219" s="1437"/>
      <c r="M219" s="1438"/>
      <c r="N219" s="1439"/>
      <c r="O219" s="1708"/>
      <c r="P219" s="1708"/>
    </row>
    <row r="220" spans="1:16" ht="20.25" customHeight="1">
      <c r="B220" s="198"/>
      <c r="C220" s="255" t="s">
        <v>512</v>
      </c>
      <c r="D220" s="1414" t="s">
        <v>109</v>
      </c>
      <c r="E220" s="1414"/>
      <c r="F220" s="1414"/>
      <c r="G220" s="1415"/>
      <c r="H220" s="1713" t="s">
        <v>57</v>
      </c>
      <c r="I220" s="1714"/>
      <c r="J220" s="1715"/>
      <c r="K220" s="1783"/>
      <c r="L220" s="1437"/>
      <c r="M220" s="1438"/>
      <c r="N220" s="1439"/>
      <c r="O220" s="1708"/>
      <c r="P220" s="1708"/>
    </row>
    <row r="221" spans="1:16" ht="23.25" customHeight="1">
      <c r="B221" s="198" t="s">
        <v>401</v>
      </c>
      <c r="C221" s="1414" t="s">
        <v>613</v>
      </c>
      <c r="D221" s="1414"/>
      <c r="E221" s="1414"/>
      <c r="F221" s="1414"/>
      <c r="G221" s="1415"/>
      <c r="H221" s="1713" t="s">
        <v>57</v>
      </c>
      <c r="I221" s="1714"/>
      <c r="J221" s="1715"/>
      <c r="K221" s="1784"/>
      <c r="L221" s="1752"/>
      <c r="M221" s="1753"/>
      <c r="N221" s="1754"/>
      <c r="O221" s="1755"/>
      <c r="P221" s="1755"/>
    </row>
    <row r="222" spans="1:16" ht="27" customHeight="1">
      <c r="B222" s="214" t="s">
        <v>614</v>
      </c>
      <c r="C222" s="1414" t="s">
        <v>615</v>
      </c>
      <c r="D222" s="1414"/>
      <c r="E222" s="1414"/>
      <c r="F222" s="1414"/>
      <c r="G222" s="1414"/>
      <c r="H222" s="1414"/>
      <c r="I222" s="1414"/>
      <c r="J222" s="1414"/>
      <c r="K222" s="1414"/>
      <c r="L222" s="1414"/>
      <c r="M222" s="1414"/>
      <c r="N222" s="1562"/>
      <c r="O222" s="1709" t="s">
        <v>1279</v>
      </c>
      <c r="P222" s="1709"/>
    </row>
    <row r="223" spans="1:16" ht="21.75" customHeight="1">
      <c r="B223" s="198" t="s">
        <v>394</v>
      </c>
      <c r="C223" s="1414" t="s">
        <v>616</v>
      </c>
      <c r="D223" s="1414"/>
      <c r="E223" s="1414"/>
      <c r="F223" s="1414"/>
      <c r="G223" s="1415"/>
      <c r="H223" s="1574" t="s">
        <v>53</v>
      </c>
      <c r="I223" s="1685"/>
      <c r="J223" s="1575"/>
      <c r="K223" s="1756" t="s">
        <v>446</v>
      </c>
      <c r="L223" s="1434"/>
      <c r="M223" s="1435"/>
      <c r="N223" s="1436"/>
      <c r="O223" s="1708"/>
      <c r="P223" s="1708"/>
    </row>
    <row r="224" spans="1:16" ht="21.75" customHeight="1">
      <c r="B224" s="198" t="s">
        <v>401</v>
      </c>
      <c r="C224" s="1414" t="s">
        <v>617</v>
      </c>
      <c r="D224" s="1414"/>
      <c r="E224" s="1414"/>
      <c r="F224" s="1414"/>
      <c r="G224" s="1415"/>
      <c r="H224" s="1574" t="s">
        <v>53</v>
      </c>
      <c r="I224" s="1685"/>
      <c r="J224" s="1575"/>
      <c r="K224" s="1757"/>
      <c r="L224" s="1437"/>
      <c r="M224" s="1438"/>
      <c r="N224" s="1439"/>
      <c r="O224" s="1708"/>
      <c r="P224" s="1708"/>
    </row>
    <row r="225" spans="2:16" ht="21.75" customHeight="1">
      <c r="B225" s="198" t="s">
        <v>403</v>
      </c>
      <c r="C225" s="1414" t="s">
        <v>618</v>
      </c>
      <c r="D225" s="1414"/>
      <c r="E225" s="1414"/>
      <c r="F225" s="1414"/>
      <c r="G225" s="1415"/>
      <c r="H225" s="1574" t="s">
        <v>54</v>
      </c>
      <c r="I225" s="1685"/>
      <c r="J225" s="1575"/>
      <c r="K225" s="1757"/>
      <c r="L225" s="1437"/>
      <c r="M225" s="1438"/>
      <c r="N225" s="1439"/>
      <c r="O225" s="1708"/>
      <c r="P225" s="1708"/>
    </row>
    <row r="226" spans="2:16" ht="37.5" customHeight="1">
      <c r="B226" s="191"/>
      <c r="C226" s="1414" t="s">
        <v>619</v>
      </c>
      <c r="D226" s="1414"/>
      <c r="E226" s="1415"/>
      <c r="F226" s="1713" t="s">
        <v>238</v>
      </c>
      <c r="G226" s="1714"/>
      <c r="H226" s="1714"/>
      <c r="I226" s="1714"/>
      <c r="J226" s="1715"/>
      <c r="K226" s="1757"/>
      <c r="L226" s="1437"/>
      <c r="M226" s="1438"/>
      <c r="N226" s="1439"/>
      <c r="O226" s="1755"/>
      <c r="P226" s="1755"/>
    </row>
    <row r="227" spans="2:16" ht="33" customHeight="1">
      <c r="B227" s="198" t="s">
        <v>405</v>
      </c>
      <c r="C227" s="1464" t="s">
        <v>620</v>
      </c>
      <c r="D227" s="1464"/>
      <c r="E227" s="1464"/>
      <c r="F227" s="1464"/>
      <c r="G227" s="1465"/>
      <c r="H227" s="1574" t="s">
        <v>54</v>
      </c>
      <c r="I227" s="1685"/>
      <c r="J227" s="1575"/>
      <c r="K227" s="1757"/>
      <c r="L227" s="1437"/>
      <c r="M227" s="1438"/>
      <c r="N227" s="1439"/>
      <c r="O227" s="1709" t="s">
        <v>1279</v>
      </c>
      <c r="P227" s="1709"/>
    </row>
    <row r="228" spans="2:16" ht="38.25" customHeight="1">
      <c r="B228" s="344"/>
      <c r="C228" s="1414" t="s">
        <v>621</v>
      </c>
      <c r="D228" s="1414"/>
      <c r="E228" s="1415"/>
      <c r="F228" s="1713" t="s">
        <v>238</v>
      </c>
      <c r="G228" s="1714"/>
      <c r="H228" s="1714"/>
      <c r="I228" s="1714"/>
      <c r="J228" s="1715"/>
      <c r="K228" s="1758"/>
      <c r="L228" s="1752"/>
      <c r="M228" s="1753"/>
      <c r="N228" s="1754"/>
      <c r="O228" s="1755"/>
      <c r="P228" s="1755"/>
    </row>
    <row r="229" spans="2:16" ht="18" customHeight="1">
      <c r="B229" s="2344" t="s">
        <v>622</v>
      </c>
      <c r="C229" s="1769"/>
      <c r="D229" s="1769"/>
      <c r="E229" s="1769"/>
      <c r="F229" s="1769"/>
      <c r="G229" s="1769"/>
      <c r="H229" s="1769"/>
      <c r="I229" s="1769"/>
      <c r="J229" s="1769"/>
      <c r="K229" s="1769"/>
      <c r="L229" s="1769"/>
      <c r="M229" s="1769"/>
      <c r="N229" s="1769"/>
      <c r="O229" s="1769"/>
      <c r="P229" s="2345"/>
    </row>
    <row r="230" spans="2:16" ht="45.75" customHeight="1">
      <c r="B230" s="224" t="s">
        <v>623</v>
      </c>
      <c r="C230" s="1414" t="s">
        <v>624</v>
      </c>
      <c r="D230" s="1414"/>
      <c r="E230" s="1414"/>
      <c r="F230" s="1414"/>
      <c r="G230" s="1803"/>
      <c r="H230" s="2346" t="s">
        <v>54</v>
      </c>
      <c r="I230" s="2347"/>
      <c r="J230" s="2348"/>
      <c r="K230" s="2349" t="s">
        <v>446</v>
      </c>
      <c r="L230" s="2351"/>
      <c r="M230" s="2352"/>
      <c r="N230" s="2353"/>
      <c r="O230" s="2335" t="s">
        <v>1879</v>
      </c>
      <c r="P230" s="2338"/>
    </row>
    <row r="231" spans="2:16" ht="27" customHeight="1">
      <c r="B231" s="205" t="s">
        <v>394</v>
      </c>
      <c r="C231" s="1414" t="s">
        <v>625</v>
      </c>
      <c r="D231" s="1414"/>
      <c r="E231" s="1414"/>
      <c r="F231" s="1414"/>
      <c r="G231" s="1415"/>
      <c r="H231" s="2357" t="s">
        <v>238</v>
      </c>
      <c r="I231" s="2358"/>
      <c r="J231" s="2359"/>
      <c r="K231" s="2350"/>
      <c r="L231" s="2354"/>
      <c r="M231" s="2355"/>
      <c r="N231" s="2356"/>
      <c r="O231" s="2337"/>
      <c r="P231" s="2340"/>
    </row>
    <row r="232" spans="2:16" ht="37.5" customHeight="1">
      <c r="B232" s="191" t="s">
        <v>626</v>
      </c>
      <c r="C232" s="1450" t="s">
        <v>627</v>
      </c>
      <c r="D232" s="1450"/>
      <c r="E232" s="1450"/>
      <c r="F232" s="1450"/>
      <c r="G232" s="1450"/>
      <c r="H232" s="1450"/>
      <c r="I232" s="1450"/>
      <c r="J232" s="1450"/>
      <c r="K232" s="1450"/>
      <c r="L232" s="1450"/>
      <c r="M232" s="1450"/>
      <c r="N232" s="2334"/>
      <c r="O232" s="2335" t="s">
        <v>1880</v>
      </c>
      <c r="P232" s="2338"/>
    </row>
    <row r="233" spans="2:16" ht="57.75" customHeight="1">
      <c r="B233" s="350" t="s">
        <v>394</v>
      </c>
      <c r="C233" s="1711" t="s">
        <v>628</v>
      </c>
      <c r="D233" s="1711"/>
      <c r="E233" s="1711"/>
      <c r="F233" s="1711"/>
      <c r="G233" s="1711"/>
      <c r="H233" s="1711"/>
      <c r="I233" s="1711"/>
      <c r="J233" s="1712"/>
      <c r="K233" s="203" t="s">
        <v>53</v>
      </c>
      <c r="L233" s="1782" t="s">
        <v>446</v>
      </c>
      <c r="M233" s="1763"/>
      <c r="N233" s="2341"/>
      <c r="O233" s="2336"/>
      <c r="P233" s="2339"/>
    </row>
    <row r="234" spans="2:16" ht="31.5" customHeight="1">
      <c r="B234" s="350" t="s">
        <v>401</v>
      </c>
      <c r="C234" s="1711" t="s">
        <v>577</v>
      </c>
      <c r="D234" s="1711"/>
      <c r="E234" s="1711"/>
      <c r="F234" s="1711"/>
      <c r="G234" s="1711"/>
      <c r="H234" s="1711"/>
      <c r="I234" s="1711"/>
      <c r="J234" s="1712"/>
      <c r="K234" s="203" t="s">
        <v>53</v>
      </c>
      <c r="L234" s="1783"/>
      <c r="M234" s="1785"/>
      <c r="N234" s="2342"/>
      <c r="O234" s="2336"/>
      <c r="P234" s="2339"/>
    </row>
    <row r="235" spans="2:16" ht="42.75" customHeight="1">
      <c r="B235" s="350" t="s">
        <v>403</v>
      </c>
      <c r="C235" s="1711" t="s">
        <v>629</v>
      </c>
      <c r="D235" s="1711"/>
      <c r="E235" s="1711"/>
      <c r="F235" s="1711"/>
      <c r="G235" s="1711"/>
      <c r="H235" s="1711"/>
      <c r="I235" s="1711"/>
      <c r="J235" s="1712"/>
      <c r="K235" s="203" t="s">
        <v>53</v>
      </c>
      <c r="L235" s="1783"/>
      <c r="M235" s="1785"/>
      <c r="N235" s="2342"/>
      <c r="O235" s="2336"/>
      <c r="P235" s="2339"/>
    </row>
    <row r="236" spans="2:16" ht="21.75" customHeight="1">
      <c r="B236" s="350" t="s">
        <v>405</v>
      </c>
      <c r="C236" s="1711" t="s">
        <v>630</v>
      </c>
      <c r="D236" s="1711"/>
      <c r="E236" s="1711"/>
      <c r="F236" s="1711"/>
      <c r="G236" s="1711"/>
      <c r="H236" s="1711"/>
      <c r="I236" s="1711"/>
      <c r="J236" s="1712"/>
      <c r="K236" s="203" t="s">
        <v>53</v>
      </c>
      <c r="L236" s="1783"/>
      <c r="M236" s="1785"/>
      <c r="N236" s="2342"/>
      <c r="O236" s="2336"/>
      <c r="P236" s="2339"/>
    </row>
    <row r="237" spans="2:16" ht="21.75" customHeight="1">
      <c r="B237" s="350" t="s">
        <v>408</v>
      </c>
      <c r="C237" s="1711" t="s">
        <v>631</v>
      </c>
      <c r="D237" s="1711"/>
      <c r="E237" s="1711"/>
      <c r="F237" s="1711"/>
      <c r="G237" s="1711"/>
      <c r="H237" s="1711"/>
      <c r="I237" s="1711"/>
      <c r="J237" s="1712"/>
      <c r="K237" s="203" t="s">
        <v>53</v>
      </c>
      <c r="L237" s="1783"/>
      <c r="M237" s="1785"/>
      <c r="N237" s="2342"/>
      <c r="O237" s="2336"/>
      <c r="P237" s="2339"/>
    </row>
    <row r="238" spans="2:16" ht="21.75" customHeight="1">
      <c r="B238" s="350" t="s">
        <v>410</v>
      </c>
      <c r="C238" s="1711" t="s">
        <v>632</v>
      </c>
      <c r="D238" s="1711"/>
      <c r="E238" s="1711"/>
      <c r="F238" s="1711"/>
      <c r="G238" s="1711"/>
      <c r="H238" s="1711"/>
      <c r="I238" s="1711"/>
      <c r="J238" s="1712"/>
      <c r="K238" s="203" t="s">
        <v>53</v>
      </c>
      <c r="L238" s="1783"/>
      <c r="M238" s="1785"/>
      <c r="N238" s="2342"/>
      <c r="O238" s="2336"/>
      <c r="P238" s="2339"/>
    </row>
    <row r="239" spans="2:16" ht="21.75" customHeight="1">
      <c r="B239" s="350" t="s">
        <v>413</v>
      </c>
      <c r="C239" s="1711" t="s">
        <v>117</v>
      </c>
      <c r="D239" s="1711"/>
      <c r="E239" s="1711"/>
      <c r="F239" s="1711"/>
      <c r="G239" s="1711"/>
      <c r="H239" s="1711"/>
      <c r="I239" s="1711"/>
      <c r="J239" s="1712"/>
      <c r="K239" s="203" t="s">
        <v>53</v>
      </c>
      <c r="L239" s="1783"/>
      <c r="M239" s="1785"/>
      <c r="N239" s="2342"/>
      <c r="O239" s="2336"/>
      <c r="P239" s="2339"/>
    </row>
    <row r="240" spans="2:16" ht="21.75" customHeight="1">
      <c r="B240" s="350" t="s">
        <v>416</v>
      </c>
      <c r="C240" s="1711" t="s">
        <v>118</v>
      </c>
      <c r="D240" s="1711"/>
      <c r="E240" s="1711"/>
      <c r="F240" s="1711"/>
      <c r="G240" s="1711"/>
      <c r="H240" s="1711"/>
      <c r="I240" s="1711"/>
      <c r="J240" s="1712"/>
      <c r="K240" s="203" t="s">
        <v>53</v>
      </c>
      <c r="L240" s="1783"/>
      <c r="M240" s="1785"/>
      <c r="N240" s="2342"/>
      <c r="O240" s="2336"/>
      <c r="P240" s="2339"/>
    </row>
    <row r="241" spans="2:16" ht="21.75" customHeight="1">
      <c r="B241" s="350" t="s">
        <v>418</v>
      </c>
      <c r="C241" s="1711" t="s">
        <v>633</v>
      </c>
      <c r="D241" s="1711"/>
      <c r="E241" s="1711"/>
      <c r="F241" s="1711"/>
      <c r="G241" s="1711"/>
      <c r="H241" s="1711"/>
      <c r="I241" s="1711"/>
      <c r="J241" s="1712"/>
      <c r="K241" s="203" t="s">
        <v>53</v>
      </c>
      <c r="L241" s="1783"/>
      <c r="M241" s="1785"/>
      <c r="N241" s="2342"/>
      <c r="O241" s="2336"/>
      <c r="P241" s="2339"/>
    </row>
    <row r="242" spans="2:16" ht="21.75" customHeight="1">
      <c r="B242" s="350" t="s">
        <v>544</v>
      </c>
      <c r="C242" s="1711" t="s">
        <v>634</v>
      </c>
      <c r="D242" s="1711"/>
      <c r="E242" s="1711"/>
      <c r="F242" s="1711"/>
      <c r="G242" s="1711"/>
      <c r="H242" s="1711"/>
      <c r="I242" s="1711"/>
      <c r="J242" s="1712"/>
      <c r="K242" s="203" t="s">
        <v>53</v>
      </c>
      <c r="L242" s="1783"/>
      <c r="M242" s="1785"/>
      <c r="N242" s="2342"/>
      <c r="O242" s="2336"/>
      <c r="P242" s="2339"/>
    </row>
    <row r="243" spans="2:16" ht="21.75" customHeight="1">
      <c r="B243" s="350" t="s">
        <v>546</v>
      </c>
      <c r="C243" s="1711" t="s">
        <v>635</v>
      </c>
      <c r="D243" s="1711"/>
      <c r="E243" s="1711"/>
      <c r="F243" s="1711"/>
      <c r="G243" s="1711"/>
      <c r="H243" s="1711"/>
      <c r="I243" s="1711"/>
      <c r="J243" s="1712"/>
      <c r="K243" s="203" t="s">
        <v>53</v>
      </c>
      <c r="L243" s="1783"/>
      <c r="M243" s="1785"/>
      <c r="N243" s="2342"/>
      <c r="O243" s="2336"/>
      <c r="P243" s="2339"/>
    </row>
    <row r="244" spans="2:16" ht="21.75" customHeight="1">
      <c r="B244" s="350" t="s">
        <v>636</v>
      </c>
      <c r="C244" s="1711" t="s">
        <v>637</v>
      </c>
      <c r="D244" s="1711"/>
      <c r="E244" s="1711"/>
      <c r="F244" s="1711"/>
      <c r="G244" s="1711"/>
      <c r="H244" s="1711"/>
      <c r="I244" s="1711"/>
      <c r="J244" s="1712"/>
      <c r="K244" s="203" t="s">
        <v>53</v>
      </c>
      <c r="L244" s="1783"/>
      <c r="M244" s="1785"/>
      <c r="N244" s="2342"/>
      <c r="O244" s="2336"/>
      <c r="P244" s="2339"/>
    </row>
    <row r="245" spans="2:16" ht="24" customHeight="1">
      <c r="B245" s="347" t="s">
        <v>550</v>
      </c>
      <c r="C245" s="1414" t="s">
        <v>638</v>
      </c>
      <c r="D245" s="1414"/>
      <c r="E245" s="1414"/>
      <c r="F245" s="1414"/>
      <c r="G245" s="1414"/>
      <c r="H245" s="1414"/>
      <c r="I245" s="1414"/>
      <c r="J245" s="1415"/>
      <c r="K245" s="203" t="s">
        <v>54</v>
      </c>
      <c r="L245" s="1783"/>
      <c r="M245" s="1785"/>
      <c r="N245" s="2342"/>
      <c r="O245" s="2336"/>
      <c r="P245" s="2339"/>
    </row>
    <row r="246" spans="2:16" ht="27" customHeight="1">
      <c r="B246" s="350"/>
      <c r="C246" s="1414" t="s">
        <v>639</v>
      </c>
      <c r="D246" s="1414"/>
      <c r="E246" s="1415"/>
      <c r="F246" s="1559" t="s">
        <v>238</v>
      </c>
      <c r="G246" s="1560"/>
      <c r="H246" s="1560"/>
      <c r="I246" s="1560"/>
      <c r="J246" s="1560"/>
      <c r="K246" s="1561"/>
      <c r="L246" s="1783"/>
      <c r="M246" s="1785"/>
      <c r="N246" s="2342"/>
      <c r="O246" s="2336"/>
      <c r="P246" s="2339"/>
    </row>
    <row r="247" spans="2:16" ht="23.25" customHeight="1">
      <c r="B247" s="351" t="s">
        <v>640</v>
      </c>
      <c r="C247" s="1760" t="s">
        <v>641</v>
      </c>
      <c r="D247" s="1760"/>
      <c r="E247" s="1760"/>
      <c r="F247" s="1760"/>
      <c r="G247" s="1760"/>
      <c r="H247" s="1760"/>
      <c r="I247" s="1760"/>
      <c r="J247" s="1761"/>
      <c r="K247" s="228">
        <v>2022</v>
      </c>
      <c r="L247" s="1783"/>
      <c r="M247" s="1785"/>
      <c r="N247" s="2342"/>
      <c r="O247" s="2336"/>
      <c r="P247" s="2339"/>
    </row>
    <row r="248" spans="2:16" ht="23.25" customHeight="1">
      <c r="B248" s="351" t="s">
        <v>642</v>
      </c>
      <c r="C248" s="1414" t="s">
        <v>643</v>
      </c>
      <c r="D248" s="1414"/>
      <c r="E248" s="1415"/>
      <c r="F248" s="1574" t="s">
        <v>1881</v>
      </c>
      <c r="G248" s="1685"/>
      <c r="H248" s="1685"/>
      <c r="I248" s="1685"/>
      <c r="J248" s="1685"/>
      <c r="K248" s="1575"/>
      <c r="L248" s="1784"/>
      <c r="M248" s="1787"/>
      <c r="N248" s="2343"/>
      <c r="O248" s="2337"/>
      <c r="P248" s="2340"/>
    </row>
    <row r="249" spans="2:16" ht="23.25" customHeight="1">
      <c r="B249" s="351" t="s">
        <v>644</v>
      </c>
      <c r="C249" s="1414" t="s">
        <v>645</v>
      </c>
      <c r="D249" s="1414"/>
      <c r="E249" s="1414"/>
      <c r="F249" s="1414"/>
      <c r="G249" s="1414"/>
      <c r="H249" s="1414"/>
      <c r="I249" s="1414"/>
      <c r="J249" s="1414"/>
      <c r="K249" s="1414"/>
      <c r="L249" s="1414"/>
      <c r="M249" s="1414"/>
      <c r="N249" s="1562"/>
      <c r="O249" s="2333" t="s">
        <v>1882</v>
      </c>
      <c r="P249" s="1709"/>
    </row>
    <row r="250" spans="2:16" ht="23.25" customHeight="1">
      <c r="B250" s="347" t="s">
        <v>394</v>
      </c>
      <c r="C250" s="1558" t="s">
        <v>646</v>
      </c>
      <c r="D250" s="1558"/>
      <c r="E250" s="1410"/>
      <c r="F250" s="1559" t="s">
        <v>1883</v>
      </c>
      <c r="G250" s="1561"/>
      <c r="H250" s="1818" t="s">
        <v>446</v>
      </c>
      <c r="I250" s="1794" t="s">
        <v>1884</v>
      </c>
      <c r="J250" s="1795"/>
      <c r="K250" s="1795"/>
      <c r="L250" s="1795"/>
      <c r="M250" s="1795"/>
      <c r="N250" s="1796"/>
      <c r="O250" s="1708"/>
      <c r="P250" s="1708"/>
    </row>
    <row r="251" spans="2:16" ht="23.25" customHeight="1">
      <c r="B251" s="347" t="s">
        <v>401</v>
      </c>
      <c r="C251" s="1558" t="s">
        <v>647</v>
      </c>
      <c r="D251" s="1558"/>
      <c r="E251" s="1410"/>
      <c r="F251" s="1559" t="s">
        <v>1340</v>
      </c>
      <c r="G251" s="1561"/>
      <c r="H251" s="1453"/>
      <c r="I251" s="1797"/>
      <c r="J251" s="1798"/>
      <c r="K251" s="1798"/>
      <c r="L251" s="1798"/>
      <c r="M251" s="1798"/>
      <c r="N251" s="1799"/>
      <c r="O251" s="1708"/>
      <c r="P251" s="1708"/>
    </row>
    <row r="252" spans="2:16" ht="28.5" customHeight="1">
      <c r="B252" s="347" t="s">
        <v>403</v>
      </c>
      <c r="C252" s="1558" t="s">
        <v>648</v>
      </c>
      <c r="D252" s="1558"/>
      <c r="E252" s="1410"/>
      <c r="F252" s="1559" t="s">
        <v>1885</v>
      </c>
      <c r="G252" s="1561"/>
      <c r="H252" s="1453"/>
      <c r="I252" s="1797"/>
      <c r="J252" s="1798"/>
      <c r="K252" s="1798"/>
      <c r="L252" s="1798"/>
      <c r="M252" s="1798"/>
      <c r="N252" s="1799"/>
      <c r="O252" s="1708"/>
      <c r="P252" s="1708"/>
    </row>
    <row r="253" spans="2:16" ht="28.5" customHeight="1">
      <c r="B253" s="347" t="s">
        <v>405</v>
      </c>
      <c r="C253" s="1558" t="s">
        <v>649</v>
      </c>
      <c r="D253" s="1558"/>
      <c r="E253" s="1410"/>
      <c r="F253" s="1559" t="s">
        <v>1342</v>
      </c>
      <c r="G253" s="1561"/>
      <c r="H253" s="1453"/>
      <c r="I253" s="1797"/>
      <c r="J253" s="1798"/>
      <c r="K253" s="1798"/>
      <c r="L253" s="1798"/>
      <c r="M253" s="1798"/>
      <c r="N253" s="1799"/>
      <c r="O253" s="1708"/>
      <c r="P253" s="1708"/>
    </row>
    <row r="254" spans="2:16" ht="23.25" customHeight="1">
      <c r="B254" s="347" t="s">
        <v>408</v>
      </c>
      <c r="C254" s="1558" t="s">
        <v>650</v>
      </c>
      <c r="D254" s="1558"/>
      <c r="E254" s="1410"/>
      <c r="F254" s="1559" t="s">
        <v>54</v>
      </c>
      <c r="G254" s="1561"/>
      <c r="H254" s="1453"/>
      <c r="I254" s="1797"/>
      <c r="J254" s="1798"/>
      <c r="K254" s="1798"/>
      <c r="L254" s="1798"/>
      <c r="M254" s="1798"/>
      <c r="N254" s="1799"/>
      <c r="O254" s="1708"/>
      <c r="P254" s="1708"/>
    </row>
    <row r="255" spans="2:16" ht="23.25" customHeight="1">
      <c r="B255" s="347" t="s">
        <v>410</v>
      </c>
      <c r="C255" s="1558" t="s">
        <v>651</v>
      </c>
      <c r="D255" s="1558"/>
      <c r="E255" s="1410"/>
      <c r="F255" s="1820" t="s">
        <v>238</v>
      </c>
      <c r="G255" s="2187"/>
      <c r="H255" s="1454"/>
      <c r="I255" s="1800"/>
      <c r="J255" s="1801"/>
      <c r="K255" s="1801"/>
      <c r="L255" s="1801"/>
      <c r="M255" s="1801"/>
      <c r="N255" s="1802"/>
      <c r="O255" s="1755"/>
      <c r="P255" s="1755"/>
    </row>
    <row r="256" spans="2:16" ht="52.5" customHeight="1">
      <c r="B256" s="351" t="s">
        <v>652</v>
      </c>
      <c r="C256" s="1414" t="s">
        <v>653</v>
      </c>
      <c r="D256" s="1414"/>
      <c r="E256" s="1414"/>
      <c r="F256" s="1803"/>
      <c r="G256" s="450" t="s">
        <v>234</v>
      </c>
      <c r="H256" s="322" t="s">
        <v>446</v>
      </c>
      <c r="I256" s="1804" t="s">
        <v>1886</v>
      </c>
      <c r="J256" s="1805"/>
      <c r="K256" s="1805"/>
      <c r="L256" s="1805"/>
      <c r="M256" s="1805"/>
      <c r="N256" s="1806"/>
      <c r="O256" s="354" t="s">
        <v>1279</v>
      </c>
      <c r="P256" s="342"/>
    </row>
    <row r="257" spans="1:16" ht="46.5" customHeight="1">
      <c r="B257" s="351" t="s">
        <v>654</v>
      </c>
      <c r="C257" s="1414" t="s">
        <v>1887</v>
      </c>
      <c r="D257" s="1414"/>
      <c r="E257" s="1415"/>
      <c r="F257" s="353" t="s">
        <v>54</v>
      </c>
      <c r="G257" s="1807" t="s">
        <v>446</v>
      </c>
      <c r="H257" s="1794" t="s">
        <v>1888</v>
      </c>
      <c r="I257" s="1795"/>
      <c r="J257" s="1795"/>
      <c r="K257" s="1795"/>
      <c r="L257" s="1795"/>
      <c r="M257" s="1795"/>
      <c r="N257" s="1796"/>
      <c r="O257" s="1709" t="s">
        <v>1889</v>
      </c>
      <c r="P257" s="1709"/>
    </row>
    <row r="258" spans="1:16" ht="30.75" customHeight="1">
      <c r="A258" s="281"/>
      <c r="B258" s="294" t="s">
        <v>394</v>
      </c>
      <c r="C258" s="1414" t="s">
        <v>1890</v>
      </c>
      <c r="D258" s="1414"/>
      <c r="E258" s="1415"/>
      <c r="F258" s="353" t="s">
        <v>53</v>
      </c>
      <c r="G258" s="1454"/>
      <c r="H258" s="1800"/>
      <c r="I258" s="1801"/>
      <c r="J258" s="1801"/>
      <c r="K258" s="1801"/>
      <c r="L258" s="1801"/>
      <c r="M258" s="1801"/>
      <c r="N258" s="1802"/>
      <c r="O258" s="1708"/>
      <c r="P258" s="1708"/>
    </row>
    <row r="259" spans="1:16" ht="46.5" customHeight="1">
      <c r="A259" s="281"/>
      <c r="B259" s="190" t="s">
        <v>657</v>
      </c>
      <c r="C259" s="1414" t="s">
        <v>658</v>
      </c>
      <c r="D259" s="1414"/>
      <c r="E259" s="1414"/>
      <c r="F259" s="1415"/>
      <c r="G259" s="216" t="s">
        <v>446</v>
      </c>
      <c r="H259" s="1804" t="s">
        <v>1891</v>
      </c>
      <c r="I259" s="1805"/>
      <c r="J259" s="1805"/>
      <c r="K259" s="1805"/>
      <c r="L259" s="1805"/>
      <c r="M259" s="1805"/>
      <c r="N259" s="1806"/>
      <c r="O259" s="1708"/>
      <c r="P259" s="1708"/>
    </row>
    <row r="260" spans="1:16" ht="30.75" customHeight="1">
      <c r="A260" s="281"/>
      <c r="B260" s="294" t="s">
        <v>394</v>
      </c>
      <c r="C260" s="1414" t="s">
        <v>659</v>
      </c>
      <c r="D260" s="1414"/>
      <c r="E260" s="1415"/>
      <c r="F260" s="296" t="s">
        <v>53</v>
      </c>
      <c r="G260" s="216" t="s">
        <v>446</v>
      </c>
      <c r="H260" s="1814"/>
      <c r="I260" s="1815"/>
      <c r="J260" s="1815"/>
      <c r="K260" s="1815"/>
      <c r="L260" s="1815"/>
      <c r="M260" s="1815"/>
      <c r="N260" s="1816"/>
      <c r="O260" s="1708"/>
      <c r="P260" s="1708"/>
    </row>
    <row r="261" spans="1:16" ht="30.75" customHeight="1">
      <c r="A261" s="281"/>
      <c r="B261" s="294" t="s">
        <v>401</v>
      </c>
      <c r="C261" s="1414" t="s">
        <v>660</v>
      </c>
      <c r="D261" s="1414"/>
      <c r="E261" s="1415"/>
      <c r="F261" s="296" t="s">
        <v>53</v>
      </c>
      <c r="G261" s="216" t="s">
        <v>446</v>
      </c>
      <c r="H261" s="1814"/>
      <c r="I261" s="1815"/>
      <c r="J261" s="1815"/>
      <c r="K261" s="1815"/>
      <c r="L261" s="1815"/>
      <c r="M261" s="1815"/>
      <c r="N261" s="1816"/>
      <c r="O261" s="1708"/>
      <c r="P261" s="1708"/>
    </row>
    <row r="262" spans="1:16" ht="30.75" customHeight="1">
      <c r="B262" s="347" t="s">
        <v>403</v>
      </c>
      <c r="C262" s="1414" t="s">
        <v>661</v>
      </c>
      <c r="D262" s="1414"/>
      <c r="E262" s="1415"/>
      <c r="F262" s="296" t="s">
        <v>53</v>
      </c>
      <c r="G262" s="216" t="s">
        <v>446</v>
      </c>
      <c r="H262" s="1814"/>
      <c r="I262" s="1815"/>
      <c r="J262" s="1815"/>
      <c r="K262" s="1815"/>
      <c r="L262" s="1815"/>
      <c r="M262" s="1815"/>
      <c r="N262" s="1816"/>
      <c r="O262" s="1755"/>
      <c r="P262" s="1755"/>
    </row>
    <row r="263" spans="1:16" ht="33" customHeight="1">
      <c r="B263" s="355" t="s">
        <v>662</v>
      </c>
      <c r="C263" s="1414" t="s">
        <v>663</v>
      </c>
      <c r="D263" s="1414"/>
      <c r="E263" s="1415"/>
      <c r="F263" s="295" t="s">
        <v>54</v>
      </c>
      <c r="G263" s="1818" t="s">
        <v>446</v>
      </c>
      <c r="H263" s="1820"/>
      <c r="I263" s="1821"/>
      <c r="J263" s="1821"/>
      <c r="K263" s="1821"/>
      <c r="L263" s="1821"/>
      <c r="M263" s="1821"/>
      <c r="N263" s="1822"/>
      <c r="O263" s="1709" t="s">
        <v>1892</v>
      </c>
      <c r="P263" s="1443"/>
    </row>
    <row r="264" spans="1:16" ht="30" customHeight="1">
      <c r="B264" s="347" t="s">
        <v>394</v>
      </c>
      <c r="C264" s="1414" t="s">
        <v>664</v>
      </c>
      <c r="D264" s="1414"/>
      <c r="E264" s="1415"/>
      <c r="F264" s="257" t="s">
        <v>57</v>
      </c>
      <c r="G264" s="1453"/>
      <c r="H264" s="1671"/>
      <c r="I264" s="1672"/>
      <c r="J264" s="1672"/>
      <c r="K264" s="1672"/>
      <c r="L264" s="1672"/>
      <c r="M264" s="1672"/>
      <c r="N264" s="1673"/>
      <c r="O264" s="1708"/>
      <c r="P264" s="1425"/>
    </row>
    <row r="265" spans="1:16" ht="30" customHeight="1">
      <c r="B265" s="347" t="s">
        <v>401</v>
      </c>
      <c r="C265" s="1414" t="s">
        <v>665</v>
      </c>
      <c r="D265" s="1414"/>
      <c r="E265" s="1415"/>
      <c r="F265" s="257" t="s">
        <v>57</v>
      </c>
      <c r="G265" s="1453"/>
      <c r="H265" s="1671"/>
      <c r="I265" s="1672"/>
      <c r="J265" s="1672"/>
      <c r="K265" s="1672"/>
      <c r="L265" s="1672"/>
      <c r="M265" s="1672"/>
      <c r="N265" s="1673"/>
      <c r="O265" s="1708"/>
      <c r="P265" s="1425"/>
    </row>
    <row r="266" spans="1:16" ht="30" customHeight="1">
      <c r="B266" s="347" t="s">
        <v>403</v>
      </c>
      <c r="C266" s="1414" t="s">
        <v>666</v>
      </c>
      <c r="D266" s="1414"/>
      <c r="E266" s="1415"/>
      <c r="F266" s="257" t="s">
        <v>57</v>
      </c>
      <c r="G266" s="1453"/>
      <c r="H266" s="1671"/>
      <c r="I266" s="1672"/>
      <c r="J266" s="1672"/>
      <c r="K266" s="1672"/>
      <c r="L266" s="1672"/>
      <c r="M266" s="1672"/>
      <c r="N266" s="1673"/>
      <c r="O266" s="1708"/>
      <c r="P266" s="1425"/>
    </row>
    <row r="267" spans="1:16" ht="42" customHeight="1">
      <c r="B267" s="357" t="s">
        <v>405</v>
      </c>
      <c r="C267" s="1445" t="s">
        <v>667</v>
      </c>
      <c r="D267" s="1445"/>
      <c r="E267" s="1817"/>
      <c r="F267" s="257" t="s">
        <v>57</v>
      </c>
      <c r="G267" s="1819"/>
      <c r="H267" s="1674"/>
      <c r="I267" s="1675"/>
      <c r="J267" s="1675"/>
      <c r="K267" s="1675"/>
      <c r="L267" s="1675"/>
      <c r="M267" s="1675"/>
      <c r="N267" s="1676"/>
      <c r="O267" s="1710"/>
      <c r="P267" s="1444"/>
    </row>
    <row r="268" spans="1:16" ht="21.75" customHeight="1">
      <c r="B268" s="1416" t="s">
        <v>4</v>
      </c>
      <c r="C268" s="1417"/>
      <c r="D268" s="1417"/>
      <c r="E268" s="1417"/>
      <c r="F268" s="1417"/>
      <c r="G268" s="1417"/>
      <c r="H268" s="1417"/>
      <c r="I268" s="1417"/>
      <c r="J268" s="1417"/>
      <c r="K268" s="1417"/>
      <c r="L268" s="1417"/>
      <c r="M268" s="1417"/>
      <c r="N268" s="1417"/>
      <c r="O268" s="1417"/>
      <c r="P268" s="1418"/>
    </row>
    <row r="269" spans="1:16" ht="33.75" customHeight="1">
      <c r="B269" s="207" t="s">
        <v>668</v>
      </c>
      <c r="C269" s="1660" t="s">
        <v>669</v>
      </c>
      <c r="D269" s="1660"/>
      <c r="E269" s="1660"/>
      <c r="F269" s="1743"/>
      <c r="G269" s="451" t="s">
        <v>53</v>
      </c>
      <c r="H269" s="211" t="s">
        <v>446</v>
      </c>
      <c r="I269" s="2330"/>
      <c r="J269" s="2331"/>
      <c r="K269" s="2331"/>
      <c r="L269" s="2331"/>
      <c r="M269" s="2331"/>
      <c r="N269" s="2332"/>
      <c r="O269" s="1759" t="s">
        <v>1893</v>
      </c>
      <c r="P269" s="1759"/>
    </row>
    <row r="270" spans="1:16" ht="21.75" customHeight="1">
      <c r="B270" s="1824" t="s">
        <v>670</v>
      </c>
      <c r="C270" s="1825"/>
      <c r="D270" s="1825"/>
      <c r="E270" s="1825"/>
      <c r="F270" s="1825"/>
      <c r="G270" s="1825"/>
      <c r="H270" s="1825"/>
      <c r="I270" s="1825"/>
      <c r="J270" s="1825"/>
      <c r="K270" s="1825"/>
      <c r="L270" s="1825"/>
      <c r="M270" s="1825"/>
      <c r="N270" s="1826"/>
      <c r="O270" s="1708"/>
      <c r="P270" s="1708"/>
    </row>
    <row r="271" spans="1:16" ht="59.25" customHeight="1">
      <c r="B271" s="358" t="s">
        <v>394</v>
      </c>
      <c r="C271" s="1414" t="s">
        <v>671</v>
      </c>
      <c r="D271" s="1414"/>
      <c r="E271" s="1414"/>
      <c r="F271" s="1415"/>
      <c r="G271" s="359" t="s">
        <v>53</v>
      </c>
      <c r="H271" s="1818" t="s">
        <v>446</v>
      </c>
      <c r="I271" s="1820"/>
      <c r="J271" s="1821"/>
      <c r="K271" s="1821"/>
      <c r="L271" s="1821"/>
      <c r="M271" s="1821"/>
      <c r="N271" s="1822"/>
      <c r="O271" s="1708"/>
      <c r="P271" s="1708"/>
    </row>
    <row r="272" spans="1:16" ht="27" customHeight="1">
      <c r="B272" s="205" t="s">
        <v>401</v>
      </c>
      <c r="C272" s="1414" t="s">
        <v>672</v>
      </c>
      <c r="D272" s="1414"/>
      <c r="E272" s="1414"/>
      <c r="F272" s="1414"/>
      <c r="G272" s="1415"/>
      <c r="H272" s="1453"/>
      <c r="I272" s="1671"/>
      <c r="J272" s="1672"/>
      <c r="K272" s="1672"/>
      <c r="L272" s="1672"/>
      <c r="M272" s="1672"/>
      <c r="N272" s="1673"/>
      <c r="O272" s="1708"/>
      <c r="P272" s="1708"/>
    </row>
    <row r="273" spans="2:16" ht="28.5" customHeight="1">
      <c r="B273" s="198"/>
      <c r="C273" s="338" t="s">
        <v>418</v>
      </c>
      <c r="D273" s="1414" t="s">
        <v>612</v>
      </c>
      <c r="E273" s="1415"/>
      <c r="F273" s="1713" t="s">
        <v>1894</v>
      </c>
      <c r="G273" s="1715"/>
      <c r="H273" s="1453"/>
      <c r="I273" s="1671"/>
      <c r="J273" s="1672"/>
      <c r="K273" s="1672"/>
      <c r="L273" s="1672"/>
      <c r="M273" s="1672"/>
      <c r="N273" s="1673"/>
      <c r="O273" s="1708"/>
      <c r="P273" s="1708"/>
    </row>
    <row r="274" spans="2:16" ht="28.5" customHeight="1">
      <c r="B274" s="198"/>
      <c r="C274" s="294" t="s">
        <v>508</v>
      </c>
      <c r="D274" s="1414" t="s">
        <v>673</v>
      </c>
      <c r="E274" s="1415"/>
      <c r="F274" s="1713" t="s">
        <v>220</v>
      </c>
      <c r="G274" s="1715"/>
      <c r="H274" s="1453"/>
      <c r="I274" s="1671"/>
      <c r="J274" s="1672"/>
      <c r="K274" s="1672"/>
      <c r="L274" s="1672"/>
      <c r="M274" s="1672"/>
      <c r="N274" s="1673"/>
      <c r="O274" s="1708"/>
      <c r="P274" s="1708"/>
    </row>
    <row r="275" spans="2:16" ht="28.5" customHeight="1">
      <c r="B275" s="198"/>
      <c r="C275" s="294" t="s">
        <v>510</v>
      </c>
      <c r="D275" s="1414" t="s">
        <v>674</v>
      </c>
      <c r="E275" s="1415"/>
      <c r="F275" s="1713" t="s">
        <v>220</v>
      </c>
      <c r="G275" s="1715"/>
      <c r="H275" s="1453"/>
      <c r="I275" s="1671"/>
      <c r="J275" s="1672"/>
      <c r="K275" s="1672"/>
      <c r="L275" s="1672"/>
      <c r="M275" s="1672"/>
      <c r="N275" s="1673"/>
      <c r="O275" s="1708"/>
      <c r="P275" s="1708"/>
    </row>
    <row r="276" spans="2:16" ht="29.25" customHeight="1">
      <c r="B276" s="195"/>
      <c r="C276" s="294" t="s">
        <v>512</v>
      </c>
      <c r="D276" s="1414" t="s">
        <v>675</v>
      </c>
      <c r="E276" s="1415"/>
      <c r="F276" s="1713" t="s">
        <v>220</v>
      </c>
      <c r="G276" s="1715"/>
      <c r="H276" s="1454"/>
      <c r="I276" s="1827"/>
      <c r="J276" s="1828"/>
      <c r="K276" s="1828"/>
      <c r="L276" s="1828"/>
      <c r="M276" s="1828"/>
      <c r="N276" s="1829"/>
      <c r="O276" s="1708"/>
      <c r="P276" s="1708"/>
    </row>
    <row r="277" spans="2:16" ht="87" customHeight="1">
      <c r="B277" s="358" t="s">
        <v>403</v>
      </c>
      <c r="C277" s="1414" t="s">
        <v>676</v>
      </c>
      <c r="D277" s="1414"/>
      <c r="E277" s="1415"/>
      <c r="F277" s="1713" t="s">
        <v>1349</v>
      </c>
      <c r="G277" s="1715"/>
      <c r="H277" s="216" t="s">
        <v>446</v>
      </c>
      <c r="I277" s="1804" t="s">
        <v>1895</v>
      </c>
      <c r="J277" s="1805"/>
      <c r="K277" s="1805"/>
      <c r="L277" s="1805"/>
      <c r="M277" s="1805"/>
      <c r="N277" s="1806"/>
      <c r="O277" s="1755"/>
      <c r="P277" s="1755"/>
    </row>
    <row r="278" spans="2:16" ht="45" customHeight="1">
      <c r="B278" s="1830" t="s">
        <v>677</v>
      </c>
      <c r="C278" s="1697" t="s">
        <v>678</v>
      </c>
      <c r="D278" s="1697"/>
      <c r="E278" s="1697"/>
      <c r="F278" s="1697"/>
      <c r="G278" s="1698"/>
      <c r="H278" s="1836" t="s">
        <v>679</v>
      </c>
      <c r="I278" s="1837"/>
      <c r="J278" s="2329"/>
      <c r="K278" s="1836" t="s">
        <v>680</v>
      </c>
      <c r="L278" s="1837"/>
      <c r="M278" s="1837"/>
      <c r="N278" s="1838"/>
      <c r="O278" s="452" t="s">
        <v>681</v>
      </c>
      <c r="P278" s="452" t="s">
        <v>681</v>
      </c>
    </row>
    <row r="279" spans="2:16" ht="117" customHeight="1">
      <c r="B279" s="1447"/>
      <c r="C279" s="1831"/>
      <c r="D279" s="1831"/>
      <c r="E279" s="1831"/>
      <c r="F279" s="1831"/>
      <c r="G279" s="1832"/>
      <c r="H279" s="363" t="s">
        <v>682</v>
      </c>
      <c r="I279" s="364" t="s">
        <v>683</v>
      </c>
      <c r="J279" s="364" t="s">
        <v>684</v>
      </c>
      <c r="K279" s="363" t="s">
        <v>685</v>
      </c>
      <c r="L279" s="363" t="s">
        <v>686</v>
      </c>
      <c r="M279" s="364" t="s">
        <v>687</v>
      </c>
      <c r="N279" s="365" t="s">
        <v>434</v>
      </c>
      <c r="O279" s="342" t="s">
        <v>1352</v>
      </c>
      <c r="P279" s="342" t="s">
        <v>1352</v>
      </c>
    </row>
    <row r="280" spans="2:16" ht="17.25" customHeight="1">
      <c r="B280" s="366" t="s">
        <v>394</v>
      </c>
      <c r="C280" s="1839" t="s">
        <v>688</v>
      </c>
      <c r="D280" s="1839"/>
      <c r="E280" s="1839"/>
      <c r="F280" s="1839"/>
      <c r="G280" s="1839"/>
      <c r="H280" s="1839"/>
      <c r="I280" s="1839"/>
      <c r="J280" s="1839"/>
      <c r="K280" s="1839"/>
      <c r="L280" s="1839"/>
      <c r="M280" s="1839"/>
      <c r="N280" s="1840"/>
      <c r="O280" s="1841" t="s">
        <v>689</v>
      </c>
      <c r="P280" s="1841" t="s">
        <v>689</v>
      </c>
    </row>
    <row r="281" spans="2:16" ht="20.25" customHeight="1">
      <c r="B281" s="335" t="s">
        <v>418</v>
      </c>
      <c r="C281" s="1844" t="s">
        <v>690</v>
      </c>
      <c r="D281" s="1844"/>
      <c r="E281" s="1844"/>
      <c r="F281" s="1844"/>
      <c r="G281" s="1845"/>
      <c r="H281" s="369" t="s">
        <v>92</v>
      </c>
      <c r="I281" s="370" t="s">
        <v>92</v>
      </c>
      <c r="J281" s="371" t="s">
        <v>92</v>
      </c>
      <c r="K281" s="369" t="s">
        <v>92</v>
      </c>
      <c r="L281" s="369" t="s">
        <v>92</v>
      </c>
      <c r="M281" s="373" t="s">
        <v>92</v>
      </c>
      <c r="N281" s="454"/>
      <c r="O281" s="1842"/>
      <c r="P281" s="1842"/>
    </row>
    <row r="282" spans="2:16" ht="20.25" customHeight="1">
      <c r="B282" s="335" t="s">
        <v>508</v>
      </c>
      <c r="C282" s="1844" t="s">
        <v>691</v>
      </c>
      <c r="D282" s="1844"/>
      <c r="E282" s="1844"/>
      <c r="F282" s="1844"/>
      <c r="G282" s="1845"/>
      <c r="H282" s="369" t="s">
        <v>92</v>
      </c>
      <c r="I282" s="370" t="s">
        <v>92</v>
      </c>
      <c r="J282" s="371" t="s">
        <v>92</v>
      </c>
      <c r="K282" s="369" t="s">
        <v>92</v>
      </c>
      <c r="L282" s="369" t="s">
        <v>92</v>
      </c>
      <c r="M282" s="373" t="s">
        <v>92</v>
      </c>
      <c r="N282" s="374"/>
      <c r="O282" s="1709" t="s">
        <v>1352</v>
      </c>
      <c r="P282" s="1709" t="s">
        <v>1352</v>
      </c>
    </row>
    <row r="283" spans="2:16" ht="36" customHeight="1">
      <c r="B283" s="335" t="s">
        <v>510</v>
      </c>
      <c r="C283" s="1844" t="s">
        <v>692</v>
      </c>
      <c r="D283" s="1844"/>
      <c r="E283" s="1845"/>
      <c r="F283" s="1789"/>
      <c r="G283" s="1846"/>
      <c r="H283" s="369" t="s">
        <v>92</v>
      </c>
      <c r="I283" s="370" t="s">
        <v>92</v>
      </c>
      <c r="J283" s="477" t="s">
        <v>92</v>
      </c>
      <c r="K283" s="369" t="s">
        <v>92</v>
      </c>
      <c r="L283" s="370" t="s">
        <v>92</v>
      </c>
      <c r="M283" s="478" t="s">
        <v>92</v>
      </c>
      <c r="N283" s="374"/>
      <c r="O283" s="1708"/>
      <c r="P283" s="1708"/>
    </row>
    <row r="284" spans="2:16" ht="18" customHeight="1">
      <c r="B284" s="380" t="s">
        <v>401</v>
      </c>
      <c r="C284" s="1839" t="s">
        <v>693</v>
      </c>
      <c r="D284" s="1839"/>
      <c r="E284" s="1839"/>
      <c r="F284" s="1839"/>
      <c r="G284" s="2144"/>
      <c r="H284" s="369" t="s">
        <v>92</v>
      </c>
      <c r="I284" s="370" t="s">
        <v>92</v>
      </c>
      <c r="J284" s="371" t="s">
        <v>92</v>
      </c>
      <c r="K284" s="369" t="s">
        <v>92</v>
      </c>
      <c r="L284" s="369" t="s">
        <v>92</v>
      </c>
      <c r="M284" s="373" t="s">
        <v>92</v>
      </c>
      <c r="N284" s="374"/>
      <c r="O284" s="1755"/>
      <c r="P284" s="1755"/>
    </row>
    <row r="285" spans="2:16" ht="17.25" customHeight="1">
      <c r="B285" s="380" t="s">
        <v>403</v>
      </c>
      <c r="C285" s="1839" t="s">
        <v>694</v>
      </c>
      <c r="D285" s="1839"/>
      <c r="E285" s="1839"/>
      <c r="F285" s="1839"/>
      <c r="G285" s="1839"/>
      <c r="H285" s="1839"/>
      <c r="I285" s="1839"/>
      <c r="J285" s="1839"/>
      <c r="K285" s="1839"/>
      <c r="L285" s="1839"/>
      <c r="M285" s="1839"/>
      <c r="N285" s="1840"/>
      <c r="O285" s="1841"/>
      <c r="P285" s="1841"/>
    </row>
    <row r="286" spans="2:16" ht="20.25" customHeight="1">
      <c r="B286" s="334" t="s">
        <v>418</v>
      </c>
      <c r="C286" s="1844" t="s">
        <v>695</v>
      </c>
      <c r="D286" s="1844"/>
      <c r="E286" s="1844"/>
      <c r="F286" s="1844"/>
      <c r="G286" s="1845"/>
      <c r="H286" s="369" t="s">
        <v>92</v>
      </c>
      <c r="I286" s="370" t="s">
        <v>92</v>
      </c>
      <c r="J286" s="371" t="s">
        <v>92</v>
      </c>
      <c r="K286" s="369" t="s">
        <v>92</v>
      </c>
      <c r="L286" s="369" t="s">
        <v>92</v>
      </c>
      <c r="M286" s="373" t="s">
        <v>92</v>
      </c>
      <c r="N286" s="381"/>
      <c r="O286" s="1843"/>
      <c r="P286" s="1843"/>
    </row>
    <row r="287" spans="2:16" ht="38.450000000000003" customHeight="1">
      <c r="B287" s="334" t="s">
        <v>508</v>
      </c>
      <c r="C287" s="1844" t="s">
        <v>696</v>
      </c>
      <c r="D287" s="1844"/>
      <c r="E287" s="1844"/>
      <c r="F287" s="1844"/>
      <c r="G287" s="368"/>
      <c r="H287" s="369">
        <v>2</v>
      </c>
      <c r="I287" s="370">
        <v>12</v>
      </c>
      <c r="J287" s="371">
        <f>MIN(H287/I287,1)</f>
        <v>0.16666666666666666</v>
      </c>
      <c r="K287" s="369">
        <v>56</v>
      </c>
      <c r="L287" s="369">
        <v>141</v>
      </c>
      <c r="M287" s="373">
        <f>K287/L287</f>
        <v>0.3971631205673759</v>
      </c>
      <c r="N287" s="500" t="s">
        <v>1896</v>
      </c>
      <c r="O287" s="1843"/>
      <c r="P287" s="1843"/>
    </row>
    <row r="288" spans="2:16" ht="20.25" customHeight="1">
      <c r="B288" s="334" t="s">
        <v>510</v>
      </c>
      <c r="C288" s="1844" t="s">
        <v>697</v>
      </c>
      <c r="D288" s="1844"/>
      <c r="E288" s="1844"/>
      <c r="F288" s="1844"/>
      <c r="G288" s="1845"/>
      <c r="H288" s="369" t="s">
        <v>92</v>
      </c>
      <c r="I288" s="370" t="s">
        <v>92</v>
      </c>
      <c r="J288" s="371" t="s">
        <v>92</v>
      </c>
      <c r="K288" s="369" t="s">
        <v>92</v>
      </c>
      <c r="L288" s="369" t="s">
        <v>92</v>
      </c>
      <c r="M288" s="373" t="s">
        <v>92</v>
      </c>
      <c r="N288" s="455"/>
      <c r="O288" s="1843"/>
      <c r="P288" s="1843"/>
    </row>
    <row r="289" spans="2:16" ht="18" customHeight="1">
      <c r="B289" s="380" t="s">
        <v>405</v>
      </c>
      <c r="C289" s="1839" t="s">
        <v>698</v>
      </c>
      <c r="D289" s="1839"/>
      <c r="E289" s="1839"/>
      <c r="F289" s="1839"/>
      <c r="G289" s="1839"/>
      <c r="H289" s="1839"/>
      <c r="I289" s="1839"/>
      <c r="J289" s="1839"/>
      <c r="K289" s="1839"/>
      <c r="L289" s="1839"/>
      <c r="M289" s="1839"/>
      <c r="N289" s="1840"/>
      <c r="O289" s="1843"/>
      <c r="P289" s="1843"/>
    </row>
    <row r="290" spans="2:16" ht="170.25" customHeight="1">
      <c r="B290" s="334" t="s">
        <v>418</v>
      </c>
      <c r="C290" s="1844" t="s">
        <v>699</v>
      </c>
      <c r="D290" s="1844"/>
      <c r="E290" s="1844"/>
      <c r="F290" s="1844"/>
      <c r="G290" s="1845"/>
      <c r="H290" s="369">
        <v>12</v>
      </c>
      <c r="I290" s="370">
        <v>12</v>
      </c>
      <c r="J290" s="371">
        <f>MIN(H290/I290,1)</f>
        <v>1</v>
      </c>
      <c r="K290" s="369">
        <v>14</v>
      </c>
      <c r="L290" s="369">
        <v>323</v>
      </c>
      <c r="M290" s="517">
        <f>K290/L290</f>
        <v>4.3343653250773995E-2</v>
      </c>
      <c r="N290" s="502" t="s">
        <v>1897</v>
      </c>
      <c r="O290" s="1843"/>
      <c r="P290" s="1843"/>
    </row>
    <row r="291" spans="2:16" ht="20.25" customHeight="1">
      <c r="B291" s="334" t="s">
        <v>508</v>
      </c>
      <c r="C291" s="1844" t="s">
        <v>700</v>
      </c>
      <c r="D291" s="1844"/>
      <c r="E291" s="1844"/>
      <c r="F291" s="1844"/>
      <c r="G291" s="1845"/>
      <c r="H291" s="369">
        <v>12</v>
      </c>
      <c r="I291" s="370">
        <v>12</v>
      </c>
      <c r="J291" s="371">
        <f>MIN(H291/I291,1)</f>
        <v>1</v>
      </c>
      <c r="K291" s="369">
        <v>19</v>
      </c>
      <c r="L291" s="369">
        <v>21</v>
      </c>
      <c r="M291" s="373">
        <f t="shared" ref="M291:M292" si="0">K291/L291</f>
        <v>0.90476190476190477</v>
      </c>
      <c r="N291" s="502" t="s">
        <v>1898</v>
      </c>
      <c r="O291" s="1843"/>
      <c r="P291" s="1843"/>
    </row>
    <row r="292" spans="2:16" ht="20.25" customHeight="1">
      <c r="B292" s="380" t="s">
        <v>408</v>
      </c>
      <c r="C292" s="1839" t="s">
        <v>701</v>
      </c>
      <c r="D292" s="1839"/>
      <c r="E292" s="1839"/>
      <c r="F292" s="1839"/>
      <c r="G292" s="2144"/>
      <c r="H292" s="369">
        <v>6</v>
      </c>
      <c r="I292" s="370">
        <v>12</v>
      </c>
      <c r="J292" s="371">
        <f t="shared" ref="J292:J295" si="1">MIN(H292/I292,1)</f>
        <v>0.5</v>
      </c>
      <c r="K292" s="369">
        <v>3</v>
      </c>
      <c r="L292" s="369">
        <v>12</v>
      </c>
      <c r="M292" s="373">
        <f t="shared" si="0"/>
        <v>0.25</v>
      </c>
      <c r="N292" s="503"/>
      <c r="O292" s="1843"/>
      <c r="P292" s="1843"/>
    </row>
    <row r="293" spans="2:16" ht="20.25" customHeight="1">
      <c r="B293" s="380" t="s">
        <v>410</v>
      </c>
      <c r="C293" s="1839" t="s">
        <v>702</v>
      </c>
      <c r="D293" s="1839"/>
      <c r="E293" s="1839"/>
      <c r="F293" s="1839"/>
      <c r="G293" s="2144"/>
      <c r="H293" s="369" t="s">
        <v>92</v>
      </c>
      <c r="I293" s="370" t="s">
        <v>92</v>
      </c>
      <c r="J293" s="371" t="s">
        <v>92</v>
      </c>
      <c r="K293" s="369" t="s">
        <v>92</v>
      </c>
      <c r="L293" s="369" t="s">
        <v>92</v>
      </c>
      <c r="M293" s="373" t="s">
        <v>92</v>
      </c>
      <c r="N293" s="503"/>
      <c r="O293" s="1843"/>
      <c r="P293" s="1843"/>
    </row>
    <row r="294" spans="2:16" ht="20.25" customHeight="1">
      <c r="B294" s="380" t="s">
        <v>413</v>
      </c>
      <c r="C294" s="1839" t="s">
        <v>117</v>
      </c>
      <c r="D294" s="1839"/>
      <c r="E294" s="1839"/>
      <c r="F294" s="1839"/>
      <c r="G294" s="2144"/>
      <c r="H294" s="369">
        <v>4</v>
      </c>
      <c r="I294" s="370">
        <v>12</v>
      </c>
      <c r="J294" s="371">
        <f t="shared" si="1"/>
        <v>0.33333333333333331</v>
      </c>
      <c r="K294" s="369" t="s">
        <v>92</v>
      </c>
      <c r="L294" s="369" t="s">
        <v>92</v>
      </c>
      <c r="M294" s="373" t="s">
        <v>92</v>
      </c>
      <c r="N294" s="503" t="s">
        <v>1899</v>
      </c>
      <c r="O294" s="1843"/>
      <c r="P294" s="1843"/>
    </row>
    <row r="295" spans="2:16" ht="35.25" customHeight="1">
      <c r="B295" s="380" t="s">
        <v>416</v>
      </c>
      <c r="C295" s="1839" t="s">
        <v>118</v>
      </c>
      <c r="D295" s="1839"/>
      <c r="E295" s="1839"/>
      <c r="F295" s="1839"/>
      <c r="G295" s="2144"/>
      <c r="H295" s="369">
        <v>12</v>
      </c>
      <c r="I295" s="370">
        <v>12</v>
      </c>
      <c r="J295" s="371">
        <f t="shared" si="1"/>
        <v>1</v>
      </c>
      <c r="K295" s="369" t="s">
        <v>92</v>
      </c>
      <c r="L295" s="369" t="s">
        <v>92</v>
      </c>
      <c r="M295" s="373" t="s">
        <v>92</v>
      </c>
      <c r="N295" s="503" t="s">
        <v>1900</v>
      </c>
      <c r="O295" s="1843"/>
      <c r="P295" s="1843"/>
    </row>
    <row r="296" spans="2:16" ht="18" customHeight="1">
      <c r="B296" s="380" t="s">
        <v>418</v>
      </c>
      <c r="C296" s="1839" t="s">
        <v>703</v>
      </c>
      <c r="D296" s="1839"/>
      <c r="E296" s="1839"/>
      <c r="F296" s="1839"/>
      <c r="G296" s="1839"/>
      <c r="H296" s="1839"/>
      <c r="I296" s="1839"/>
      <c r="J296" s="1839"/>
      <c r="K296" s="1839"/>
      <c r="L296" s="1839"/>
      <c r="M296" s="1839"/>
      <c r="N296" s="1840"/>
      <c r="O296" s="1843"/>
      <c r="P296" s="1843"/>
    </row>
    <row r="297" spans="2:16" ht="120.75" customHeight="1">
      <c r="B297" s="334" t="s">
        <v>418</v>
      </c>
      <c r="C297" s="1851" t="s">
        <v>704</v>
      </c>
      <c r="D297" s="1851"/>
      <c r="E297" s="1851"/>
      <c r="F297" s="1851"/>
      <c r="G297" s="1852"/>
      <c r="H297" s="369">
        <v>12</v>
      </c>
      <c r="I297" s="370">
        <v>12</v>
      </c>
      <c r="J297" s="518">
        <f>MIN(H297/I297,1)</f>
        <v>1</v>
      </c>
      <c r="K297" s="369" t="s">
        <v>92</v>
      </c>
      <c r="L297" s="369" t="s">
        <v>92</v>
      </c>
      <c r="M297" s="371" t="s">
        <v>92</v>
      </c>
      <c r="N297" s="519" t="s">
        <v>1901</v>
      </c>
      <c r="O297" s="1843"/>
      <c r="P297" s="1843"/>
    </row>
    <row r="298" spans="2:16" ht="20.25" customHeight="1">
      <c r="B298" s="334" t="s">
        <v>508</v>
      </c>
      <c r="C298" s="1851" t="s">
        <v>705</v>
      </c>
      <c r="D298" s="1851"/>
      <c r="E298" s="1851"/>
      <c r="F298" s="1851"/>
      <c r="G298" s="1852"/>
      <c r="H298" s="369">
        <v>0</v>
      </c>
      <c r="I298" s="370">
        <v>12</v>
      </c>
      <c r="J298" s="371">
        <f>MIN(H298/I298,1)</f>
        <v>0</v>
      </c>
      <c r="K298" s="369" t="s">
        <v>92</v>
      </c>
      <c r="L298" s="369" t="s">
        <v>92</v>
      </c>
      <c r="M298" s="373" t="s">
        <v>92</v>
      </c>
      <c r="N298" s="381"/>
      <c r="O298" s="1843"/>
      <c r="P298" s="1843"/>
    </row>
    <row r="299" spans="2:16" ht="18" customHeight="1">
      <c r="B299" s="380" t="s">
        <v>544</v>
      </c>
      <c r="C299" s="1839" t="s">
        <v>587</v>
      </c>
      <c r="D299" s="1839"/>
      <c r="E299" s="1839"/>
      <c r="F299" s="1839"/>
      <c r="G299" s="2144"/>
      <c r="H299" s="369" t="s">
        <v>92</v>
      </c>
      <c r="I299" s="370" t="s">
        <v>92</v>
      </c>
      <c r="J299" s="371" t="s">
        <v>92</v>
      </c>
      <c r="K299" s="369" t="s">
        <v>92</v>
      </c>
      <c r="L299" s="369" t="s">
        <v>92</v>
      </c>
      <c r="M299" s="373" t="s">
        <v>92</v>
      </c>
      <c r="N299" s="384"/>
      <c r="O299" s="1843"/>
      <c r="P299" s="1843"/>
    </row>
    <row r="300" spans="2:16" ht="43.5" customHeight="1">
      <c r="B300" s="205" t="s">
        <v>546</v>
      </c>
      <c r="C300" s="1414" t="s">
        <v>706</v>
      </c>
      <c r="D300" s="1414"/>
      <c r="E300" s="1414"/>
      <c r="F300" s="1414"/>
      <c r="G300" s="1415"/>
      <c r="H300" s="386">
        <f>SUMIF(H281:H282,"&lt;&gt;")+ SUMIF(H284,"&lt;&gt;")+SUMIF(H286:H288,"&lt;&gt;")+SUMIF(H290:H295,"&lt;&gt;")+SUMIF(H297:H299,"&lt;&gt;")</f>
        <v>60</v>
      </c>
      <c r="I300" s="386">
        <f>SUMIF(I281:I282,"&lt;&gt;")+ SUMIF(I284,"&lt;&gt;")+SUMIF(I286:I288,"&lt;&gt;")+SUMIF(I290:I295,"&lt;&gt;")+SUMIF(I297:I299,"&lt;&gt;")</f>
        <v>96</v>
      </c>
      <c r="J300" s="477">
        <f>MIN(H300/I300,1)</f>
        <v>0.625</v>
      </c>
      <c r="K300" s="386">
        <f>K287+K290+K291+K292</f>
        <v>92</v>
      </c>
      <c r="L300" s="386">
        <f>L287+L290+L291+L292</f>
        <v>497</v>
      </c>
      <c r="M300" s="478">
        <f>K300/L300</f>
        <v>0.18511066398390341</v>
      </c>
      <c r="N300" s="384"/>
      <c r="O300" s="1843"/>
      <c r="P300" s="1843"/>
    </row>
    <row r="301" spans="2:16" ht="51" customHeight="1">
      <c r="B301" s="198" t="s">
        <v>707</v>
      </c>
      <c r="C301" s="1414" t="s">
        <v>708</v>
      </c>
      <c r="D301" s="1414"/>
      <c r="E301" s="1414"/>
      <c r="F301" s="1414"/>
      <c r="G301" s="1415"/>
      <c r="H301" s="2323" t="s">
        <v>1902</v>
      </c>
      <c r="I301" s="2324"/>
      <c r="J301" s="2324"/>
      <c r="K301" s="2324"/>
      <c r="L301" s="2324"/>
      <c r="M301" s="2324"/>
      <c r="N301" s="2325"/>
      <c r="O301" s="375"/>
      <c r="P301" s="375"/>
    </row>
    <row r="302" spans="2:16" ht="54.75" customHeight="1">
      <c r="B302" s="358" t="s">
        <v>709</v>
      </c>
      <c r="C302" s="1445" t="s">
        <v>710</v>
      </c>
      <c r="D302" s="1445"/>
      <c r="E302" s="1445"/>
      <c r="F302" s="1445"/>
      <c r="G302" s="1817"/>
      <c r="H302" s="2326"/>
      <c r="I302" s="2327"/>
      <c r="J302" s="2327"/>
      <c r="K302" s="2327"/>
      <c r="L302" s="2327"/>
      <c r="M302" s="2327"/>
      <c r="N302" s="2328"/>
      <c r="O302" s="387"/>
      <c r="P302" s="393"/>
    </row>
    <row r="303" spans="2:16" ht="24" customHeight="1">
      <c r="B303" s="1416" t="s">
        <v>711</v>
      </c>
      <c r="C303" s="1417"/>
      <c r="D303" s="1417"/>
      <c r="E303" s="1417"/>
      <c r="F303" s="1417"/>
      <c r="G303" s="1417"/>
      <c r="H303" s="1417"/>
      <c r="I303" s="1417"/>
      <c r="J303" s="1417"/>
      <c r="K303" s="1417"/>
      <c r="L303" s="1417"/>
      <c r="M303" s="1417"/>
      <c r="N303" s="1417"/>
      <c r="O303" s="1417"/>
      <c r="P303" s="1418"/>
    </row>
    <row r="304" spans="2:16" ht="39" customHeight="1">
      <c r="B304" s="298" t="s">
        <v>712</v>
      </c>
      <c r="C304" s="1660" t="s">
        <v>713</v>
      </c>
      <c r="D304" s="1660"/>
      <c r="E304" s="1660"/>
      <c r="F304" s="1660"/>
      <c r="G304" s="1743"/>
      <c r="H304" s="1744" t="s">
        <v>53</v>
      </c>
      <c r="I304" s="1745"/>
      <c r="J304" s="1746"/>
      <c r="K304" s="394" t="s">
        <v>446</v>
      </c>
      <c r="L304" s="2320"/>
      <c r="M304" s="2321"/>
      <c r="N304" s="2322"/>
      <c r="O304" s="395" t="s">
        <v>1279</v>
      </c>
      <c r="P304" s="328"/>
    </row>
    <row r="305" spans="2:16" ht="34.5" customHeight="1">
      <c r="B305" s="227" t="s">
        <v>714</v>
      </c>
      <c r="C305" s="1414" t="s">
        <v>715</v>
      </c>
      <c r="D305" s="1414"/>
      <c r="E305" s="1414"/>
      <c r="F305" s="1414"/>
      <c r="G305" s="1415"/>
      <c r="H305" s="1574" t="s">
        <v>53</v>
      </c>
      <c r="I305" s="1685"/>
      <c r="J305" s="1575"/>
      <c r="K305" s="1756" t="s">
        <v>446</v>
      </c>
      <c r="L305" s="1856"/>
      <c r="M305" s="1857"/>
      <c r="N305" s="1858"/>
      <c r="O305" s="1709" t="s">
        <v>1279</v>
      </c>
      <c r="P305" s="1709"/>
    </row>
    <row r="306" spans="2:16" ht="37.5" customHeight="1">
      <c r="B306" s="195" t="s">
        <v>394</v>
      </c>
      <c r="C306" s="1414" t="s">
        <v>716</v>
      </c>
      <c r="D306" s="1414"/>
      <c r="E306" s="1414"/>
      <c r="F306" s="1414"/>
      <c r="G306" s="1415"/>
      <c r="H306" s="1574" t="s">
        <v>53</v>
      </c>
      <c r="I306" s="1685"/>
      <c r="J306" s="1575"/>
      <c r="K306" s="1757"/>
      <c r="L306" s="1859"/>
      <c r="M306" s="1860"/>
      <c r="N306" s="1608"/>
      <c r="O306" s="1708"/>
      <c r="P306" s="1708"/>
    </row>
    <row r="307" spans="2:16" ht="48.75" customHeight="1">
      <c r="B307" s="198" t="s">
        <v>401</v>
      </c>
      <c r="C307" s="1414" t="s">
        <v>717</v>
      </c>
      <c r="D307" s="1414"/>
      <c r="E307" s="1414"/>
      <c r="F307" s="1414"/>
      <c r="G307" s="1415"/>
      <c r="H307" s="1574" t="s">
        <v>1903</v>
      </c>
      <c r="I307" s="1685"/>
      <c r="J307" s="1575"/>
      <c r="K307" s="1758"/>
      <c r="L307" s="1861"/>
      <c r="M307" s="1862"/>
      <c r="N307" s="1863"/>
      <c r="O307" s="1708"/>
      <c r="P307" s="1708"/>
    </row>
    <row r="308" spans="2:16" ht="33.75" customHeight="1">
      <c r="B308" s="233" t="s">
        <v>718</v>
      </c>
      <c r="C308" s="1414" t="s">
        <v>719</v>
      </c>
      <c r="D308" s="1414"/>
      <c r="E308" s="1414"/>
      <c r="F308" s="1414"/>
      <c r="G308" s="1415"/>
      <c r="H308" s="1574" t="s">
        <v>314</v>
      </c>
      <c r="I308" s="1685"/>
      <c r="J308" s="1575"/>
      <c r="K308" s="319" t="s">
        <v>446</v>
      </c>
      <c r="L308" s="1864"/>
      <c r="M308" s="1865"/>
      <c r="N308" s="1866"/>
      <c r="O308" s="1708"/>
      <c r="P308" s="1708"/>
    </row>
    <row r="309" spans="2:16" ht="33" customHeight="1">
      <c r="B309" s="227" t="s">
        <v>720</v>
      </c>
      <c r="C309" s="1414" t="s">
        <v>721</v>
      </c>
      <c r="D309" s="1414"/>
      <c r="E309" s="1414"/>
      <c r="F309" s="1414"/>
      <c r="G309" s="1415"/>
      <c r="H309" s="1574" t="s">
        <v>53</v>
      </c>
      <c r="I309" s="1685"/>
      <c r="J309" s="1575"/>
      <c r="K309" s="319" t="s">
        <v>446</v>
      </c>
      <c r="L309" s="1864"/>
      <c r="M309" s="1865"/>
      <c r="N309" s="1866"/>
      <c r="O309" s="1755"/>
      <c r="P309" s="1755"/>
    </row>
    <row r="310" spans="2:16" ht="39" customHeight="1">
      <c r="B310" s="253" t="s">
        <v>722</v>
      </c>
      <c r="C310" s="1414" t="s">
        <v>723</v>
      </c>
      <c r="D310" s="1414"/>
      <c r="E310" s="1414"/>
      <c r="F310" s="1414"/>
      <c r="G310" s="1415"/>
      <c r="H310" s="1574" t="s">
        <v>54</v>
      </c>
      <c r="I310" s="1685"/>
      <c r="J310" s="1575"/>
      <c r="K310" s="1756" t="s">
        <v>446</v>
      </c>
      <c r="L310" s="1871"/>
      <c r="M310" s="1872"/>
      <c r="N310" s="1873"/>
      <c r="O310" s="1709" t="s">
        <v>1279</v>
      </c>
      <c r="P310" s="1709"/>
    </row>
    <row r="311" spans="2:16" ht="46.5" customHeight="1">
      <c r="B311" s="191" t="s">
        <v>724</v>
      </c>
      <c r="C311" s="1414" t="s">
        <v>725</v>
      </c>
      <c r="D311" s="1414"/>
      <c r="E311" s="1414"/>
      <c r="F311" s="1414"/>
      <c r="G311" s="1415"/>
      <c r="H311" s="1574" t="s">
        <v>67</v>
      </c>
      <c r="I311" s="1685"/>
      <c r="J311" s="1575"/>
      <c r="K311" s="1757"/>
      <c r="L311" s="1874"/>
      <c r="M311" s="1875"/>
      <c r="N311" s="1876"/>
      <c r="O311" s="1708"/>
      <c r="P311" s="1708"/>
    </row>
    <row r="312" spans="2:16" ht="34.5" customHeight="1">
      <c r="B312" s="214" t="s">
        <v>726</v>
      </c>
      <c r="C312" s="1414" t="s">
        <v>727</v>
      </c>
      <c r="D312" s="1414"/>
      <c r="E312" s="1414"/>
      <c r="F312" s="1414"/>
      <c r="G312" s="1415"/>
      <c r="H312" s="1574" t="s">
        <v>320</v>
      </c>
      <c r="I312" s="1685"/>
      <c r="J312" s="1575"/>
      <c r="K312" s="1757"/>
      <c r="L312" s="1874"/>
      <c r="M312" s="1875"/>
      <c r="N312" s="1876"/>
      <c r="O312" s="1708"/>
      <c r="P312" s="1708"/>
    </row>
    <row r="313" spans="2:16" ht="33.75" customHeight="1">
      <c r="B313" s="358" t="s">
        <v>394</v>
      </c>
      <c r="C313" s="1414" t="s">
        <v>728</v>
      </c>
      <c r="D313" s="1414"/>
      <c r="E313" s="1414"/>
      <c r="F313" s="1414"/>
      <c r="G313" s="1415"/>
      <c r="H313" s="1574" t="s">
        <v>320</v>
      </c>
      <c r="I313" s="1685"/>
      <c r="J313" s="1575"/>
      <c r="K313" s="1757"/>
      <c r="L313" s="1874"/>
      <c r="M313" s="1875"/>
      <c r="N313" s="1876"/>
      <c r="O313" s="1755"/>
      <c r="P313" s="1755"/>
    </row>
    <row r="314" spans="2:16" ht="43.5" customHeight="1">
      <c r="B314" s="298" t="s">
        <v>729</v>
      </c>
      <c r="C314" s="1414" t="s">
        <v>730</v>
      </c>
      <c r="D314" s="1414"/>
      <c r="E314" s="1414"/>
      <c r="F314" s="1414"/>
      <c r="G314" s="1415"/>
      <c r="H314" s="1574" t="s">
        <v>54</v>
      </c>
      <c r="I314" s="1685"/>
      <c r="J314" s="1575"/>
      <c r="K314" s="1757"/>
      <c r="L314" s="1874"/>
      <c r="M314" s="1875"/>
      <c r="N314" s="1876"/>
      <c r="O314" s="1443" t="s">
        <v>1279</v>
      </c>
      <c r="P314" s="1443"/>
    </row>
    <row r="315" spans="2:16" ht="32.25" customHeight="1">
      <c r="B315" s="266" t="s">
        <v>394</v>
      </c>
      <c r="C315" s="1445" t="s">
        <v>731</v>
      </c>
      <c r="D315" s="1445"/>
      <c r="E315" s="1445"/>
      <c r="F315" s="1445"/>
      <c r="G315" s="1817"/>
      <c r="H315" s="1927" t="s">
        <v>1904</v>
      </c>
      <c r="I315" s="1880"/>
      <c r="J315" s="1881"/>
      <c r="K315" s="1870"/>
      <c r="L315" s="1877"/>
      <c r="M315" s="1878"/>
      <c r="N315" s="1879"/>
      <c r="O315" s="1444"/>
      <c r="P315" s="1444"/>
    </row>
    <row r="316" spans="2:16" ht="21.75" customHeight="1">
      <c r="B316" s="1416" t="s">
        <v>732</v>
      </c>
      <c r="C316" s="1417"/>
      <c r="D316" s="1417"/>
      <c r="E316" s="1417"/>
      <c r="F316" s="1417"/>
      <c r="G316" s="1417"/>
      <c r="H316" s="1417"/>
      <c r="I316" s="1417"/>
      <c r="J316" s="1417"/>
      <c r="K316" s="1417"/>
      <c r="L316" s="1417"/>
      <c r="M316" s="1417"/>
      <c r="N316" s="1417"/>
      <c r="O316" s="1417"/>
      <c r="P316" s="1418"/>
    </row>
    <row r="317" spans="2:16" ht="28.5" customHeight="1">
      <c r="B317" s="214" t="s">
        <v>733</v>
      </c>
      <c r="C317" s="1660" t="s">
        <v>734</v>
      </c>
      <c r="D317" s="1660"/>
      <c r="E317" s="1660"/>
      <c r="F317" s="1660"/>
      <c r="G317" s="1743"/>
      <c r="H317" s="2317" t="s">
        <v>334</v>
      </c>
      <c r="I317" s="2318"/>
      <c r="J317" s="2319"/>
      <c r="K317" s="1885" t="s">
        <v>446</v>
      </c>
      <c r="L317" s="1886"/>
      <c r="M317" s="1887"/>
      <c r="N317" s="1888"/>
      <c r="O317" s="1759" t="s">
        <v>1905</v>
      </c>
      <c r="P317" s="1759"/>
    </row>
    <row r="318" spans="2:16" ht="30.75" customHeight="1">
      <c r="B318" s="195" t="s">
        <v>394</v>
      </c>
      <c r="C318" s="1414" t="s">
        <v>735</v>
      </c>
      <c r="D318" s="1414"/>
      <c r="E318" s="1414"/>
      <c r="F318" s="1414"/>
      <c r="G318" s="1415"/>
      <c r="H318" s="1574" t="s">
        <v>54</v>
      </c>
      <c r="I318" s="1685"/>
      <c r="J318" s="1575"/>
      <c r="K318" s="1757"/>
      <c r="L318" s="1568"/>
      <c r="M318" s="1569"/>
      <c r="N318" s="1570"/>
      <c r="O318" s="1708"/>
      <c r="P318" s="1708"/>
    </row>
    <row r="319" spans="2:16" ht="39" customHeight="1">
      <c r="B319" s="195" t="s">
        <v>401</v>
      </c>
      <c r="C319" s="1414" t="s">
        <v>736</v>
      </c>
      <c r="D319" s="1414"/>
      <c r="E319" s="1414"/>
      <c r="F319" s="1414"/>
      <c r="G319" s="1415"/>
      <c r="H319" s="1574" t="s">
        <v>57</v>
      </c>
      <c r="I319" s="1685"/>
      <c r="J319" s="1575"/>
      <c r="K319" s="1757"/>
      <c r="L319" s="1568"/>
      <c r="M319" s="1569"/>
      <c r="N319" s="1570"/>
      <c r="O319" s="1708"/>
      <c r="P319" s="1708"/>
    </row>
    <row r="320" spans="2:16" ht="35.25" customHeight="1">
      <c r="B320" s="214" t="s">
        <v>737</v>
      </c>
      <c r="C320" s="1464" t="s">
        <v>738</v>
      </c>
      <c r="D320" s="1464"/>
      <c r="E320" s="1464"/>
      <c r="F320" s="1464"/>
      <c r="G320" s="1465"/>
      <c r="H320" s="1574" t="s">
        <v>54</v>
      </c>
      <c r="I320" s="1685"/>
      <c r="J320" s="1575"/>
      <c r="K320" s="1758"/>
      <c r="L320" s="1571"/>
      <c r="M320" s="1572"/>
      <c r="N320" s="1573"/>
      <c r="O320" s="1708"/>
      <c r="P320" s="1708"/>
    </row>
    <row r="321" spans="1:16" ht="39" customHeight="1">
      <c r="B321" s="195" t="s">
        <v>394</v>
      </c>
      <c r="C321" s="1414" t="s">
        <v>739</v>
      </c>
      <c r="D321" s="1414"/>
      <c r="E321" s="1414"/>
      <c r="F321" s="1414"/>
      <c r="G321" s="1415"/>
      <c r="H321" s="1574" t="s">
        <v>238</v>
      </c>
      <c r="I321" s="1685"/>
      <c r="J321" s="1575"/>
      <c r="K321" s="1756" t="s">
        <v>446</v>
      </c>
      <c r="L321" s="1576"/>
      <c r="M321" s="1577"/>
      <c r="N321" s="1690"/>
      <c r="O321" s="1708"/>
      <c r="P321" s="1708"/>
    </row>
    <row r="322" spans="1:16" ht="31.5" customHeight="1">
      <c r="B322" s="205" t="s">
        <v>401</v>
      </c>
      <c r="C322" s="1414" t="s">
        <v>740</v>
      </c>
      <c r="D322" s="1414"/>
      <c r="E322" s="1414"/>
      <c r="F322" s="1414"/>
      <c r="G322" s="1415"/>
      <c r="H322" s="1574" t="s">
        <v>54</v>
      </c>
      <c r="I322" s="1685"/>
      <c r="J322" s="1575"/>
      <c r="K322" s="1758"/>
      <c r="L322" s="1983"/>
      <c r="M322" s="2049"/>
      <c r="N322" s="1984"/>
      <c r="O322" s="1755"/>
      <c r="P322" s="1755"/>
    </row>
    <row r="323" spans="1:16" ht="54" customHeight="1">
      <c r="B323" s="1889" t="s">
        <v>1906</v>
      </c>
      <c r="C323" s="1890"/>
      <c r="D323" s="1890"/>
      <c r="E323" s="1890"/>
      <c r="F323" s="1890"/>
      <c r="G323" s="1890"/>
      <c r="H323" s="1890"/>
      <c r="I323" s="1890"/>
      <c r="J323" s="1890"/>
      <c r="K323" s="1890"/>
      <c r="L323" s="1890"/>
      <c r="M323" s="1890"/>
      <c r="N323" s="1891"/>
      <c r="O323" s="375"/>
      <c r="P323" s="375"/>
    </row>
    <row r="324" spans="1:16" ht="114.75" customHeight="1">
      <c r="B324" s="233" t="s">
        <v>742</v>
      </c>
      <c r="C324" s="1414" t="s">
        <v>743</v>
      </c>
      <c r="D324" s="1414"/>
      <c r="E324" s="1414"/>
      <c r="F324" s="1414"/>
      <c r="G324" s="1414"/>
      <c r="H324" s="1414"/>
      <c r="I324" s="1414"/>
      <c r="J324" s="1414"/>
      <c r="K324" s="1414"/>
      <c r="L324" s="1414"/>
      <c r="M324" s="1414"/>
      <c r="N324" s="1562"/>
      <c r="O324" s="1709" t="s">
        <v>1279</v>
      </c>
      <c r="P324" s="1709"/>
    </row>
    <row r="325" spans="1:16" ht="40.5" customHeight="1">
      <c r="A325" s="281"/>
      <c r="B325" s="397" t="s">
        <v>394</v>
      </c>
      <c r="C325" s="1414" t="s">
        <v>744</v>
      </c>
      <c r="D325" s="1414"/>
      <c r="E325" s="1414"/>
      <c r="F325" s="1414"/>
      <c r="G325" s="1414"/>
      <c r="H325" s="1414"/>
      <c r="I325" s="1414"/>
      <c r="J325" s="1414"/>
      <c r="K325" s="1415"/>
      <c r="L325" s="1756" t="s">
        <v>446</v>
      </c>
      <c r="M325" s="1565"/>
      <c r="N325" s="1567"/>
      <c r="O325" s="1708"/>
      <c r="P325" s="1708"/>
    </row>
    <row r="326" spans="1:16" ht="26.45" customHeight="1">
      <c r="A326" s="281"/>
      <c r="B326" s="397"/>
      <c r="C326" s="294" t="s">
        <v>418</v>
      </c>
      <c r="D326" s="1414" t="s">
        <v>745</v>
      </c>
      <c r="E326" s="1414"/>
      <c r="F326" s="1414"/>
      <c r="G326" s="1414"/>
      <c r="H326" s="1414"/>
      <c r="I326" s="1415"/>
      <c r="J326" s="1574" t="s">
        <v>343</v>
      </c>
      <c r="K326" s="1575"/>
      <c r="L326" s="1757"/>
      <c r="M326" s="1568"/>
      <c r="N326" s="1570"/>
      <c r="O326" s="1708"/>
      <c r="P326" s="1708"/>
    </row>
    <row r="327" spans="1:16" ht="19.5" customHeight="1">
      <c r="A327" s="281"/>
      <c r="B327" s="397"/>
      <c r="C327" s="397" t="s">
        <v>508</v>
      </c>
      <c r="D327" s="1414" t="s">
        <v>746</v>
      </c>
      <c r="E327" s="1414"/>
      <c r="F327" s="1414"/>
      <c r="G327" s="1414"/>
      <c r="H327" s="1414"/>
      <c r="I327" s="1415"/>
      <c r="J327" s="1883" t="s">
        <v>1365</v>
      </c>
      <c r="K327" s="1903"/>
      <c r="L327" s="1757"/>
      <c r="M327" s="1568"/>
      <c r="N327" s="1570"/>
      <c r="O327" s="1708"/>
      <c r="P327" s="1708"/>
    </row>
    <row r="328" spans="1:16" ht="19.5" customHeight="1">
      <c r="A328" s="281"/>
      <c r="B328" s="397"/>
      <c r="C328" s="397" t="s">
        <v>510</v>
      </c>
      <c r="D328" s="1414" t="s">
        <v>747</v>
      </c>
      <c r="E328" s="1414"/>
      <c r="F328" s="1414"/>
      <c r="G328" s="1415"/>
      <c r="H328" s="1904" t="s">
        <v>748</v>
      </c>
      <c r="I328" s="1894"/>
      <c r="J328" s="1904" t="s">
        <v>749</v>
      </c>
      <c r="K328" s="1894"/>
      <c r="L328" s="1757"/>
      <c r="M328" s="1568"/>
      <c r="N328" s="1570"/>
      <c r="O328" s="1708"/>
      <c r="P328" s="1708"/>
    </row>
    <row r="329" spans="1:16" ht="25.5" customHeight="1">
      <c r="A329" s="281"/>
      <c r="B329" s="397"/>
      <c r="C329" s="397"/>
      <c r="D329" s="1895" t="s">
        <v>750</v>
      </c>
      <c r="E329" s="1895"/>
      <c r="F329" s="1895"/>
      <c r="G329" s="1896"/>
      <c r="H329" s="1559"/>
      <c r="I329" s="1561"/>
      <c r="J329" s="1559" t="s">
        <v>1907</v>
      </c>
      <c r="K329" s="1561"/>
      <c r="L329" s="1757"/>
      <c r="M329" s="1568"/>
      <c r="N329" s="1570"/>
      <c r="O329" s="1708"/>
      <c r="P329" s="1708"/>
    </row>
    <row r="330" spans="1:16" ht="19.5" customHeight="1">
      <c r="A330" s="281"/>
      <c r="B330" s="397"/>
      <c r="C330" s="397" t="s">
        <v>512</v>
      </c>
      <c r="D330" s="1414" t="s">
        <v>751</v>
      </c>
      <c r="E330" s="1414"/>
      <c r="F330" s="1414"/>
      <c r="G330" s="1414"/>
      <c r="H330" s="1414"/>
      <c r="I330" s="1415"/>
      <c r="J330" s="1574">
        <v>0</v>
      </c>
      <c r="K330" s="1575"/>
      <c r="L330" s="1757"/>
      <c r="M330" s="1568"/>
      <c r="N330" s="1570"/>
      <c r="O330" s="1708"/>
      <c r="P330" s="1708"/>
    </row>
    <row r="331" spans="1:16" ht="34.5" customHeight="1">
      <c r="A331" s="281"/>
      <c r="B331" s="397" t="s">
        <v>401</v>
      </c>
      <c r="C331" s="1414" t="s">
        <v>752</v>
      </c>
      <c r="D331" s="1414"/>
      <c r="E331" s="1414"/>
      <c r="F331" s="1414"/>
      <c r="G331" s="1414"/>
      <c r="H331" s="1414"/>
      <c r="I331" s="1414"/>
      <c r="J331" s="1414"/>
      <c r="K331" s="1415"/>
      <c r="L331" s="1757"/>
      <c r="M331" s="1568"/>
      <c r="N331" s="1570"/>
      <c r="O331" s="1708"/>
      <c r="P331" s="1708"/>
    </row>
    <row r="332" spans="1:16" ht="19.5" customHeight="1">
      <c r="A332" s="281"/>
      <c r="B332" s="397"/>
      <c r="C332" s="397" t="s">
        <v>418</v>
      </c>
      <c r="D332" s="1414" t="s">
        <v>745</v>
      </c>
      <c r="E332" s="1414"/>
      <c r="F332" s="1414"/>
      <c r="G332" s="1414"/>
      <c r="H332" s="1414"/>
      <c r="I332" s="1415"/>
      <c r="J332" s="1574" t="s">
        <v>343</v>
      </c>
      <c r="K332" s="1575"/>
      <c r="L332" s="1757"/>
      <c r="M332" s="1568"/>
      <c r="N332" s="1570"/>
      <c r="O332" s="1708"/>
      <c r="P332" s="1708"/>
    </row>
    <row r="333" spans="1:16" ht="19.5" customHeight="1">
      <c r="A333" s="281"/>
      <c r="B333" s="397"/>
      <c r="C333" s="397" t="s">
        <v>508</v>
      </c>
      <c r="D333" s="1414" t="s">
        <v>753</v>
      </c>
      <c r="E333" s="1414"/>
      <c r="F333" s="1414"/>
      <c r="G333" s="1414"/>
      <c r="H333" s="1414"/>
      <c r="I333" s="1415"/>
      <c r="J333" s="1898" t="s">
        <v>1365</v>
      </c>
      <c r="K333" s="1899"/>
      <c r="L333" s="1757"/>
      <c r="M333" s="1568"/>
      <c r="N333" s="1570"/>
      <c r="O333" s="1708"/>
      <c r="P333" s="1708"/>
    </row>
    <row r="334" spans="1:16" ht="19.5" customHeight="1">
      <c r="A334" s="281"/>
      <c r="B334" s="397"/>
      <c r="C334" s="397" t="s">
        <v>510</v>
      </c>
      <c r="D334" s="1414" t="s">
        <v>747</v>
      </c>
      <c r="E334" s="1414"/>
      <c r="F334" s="1414"/>
      <c r="G334" s="1415"/>
      <c r="H334" s="1904" t="s">
        <v>748</v>
      </c>
      <c r="I334" s="1894"/>
      <c r="J334" s="1904" t="s">
        <v>749</v>
      </c>
      <c r="K334" s="1894"/>
      <c r="L334" s="1757"/>
      <c r="M334" s="1568"/>
      <c r="N334" s="1570"/>
      <c r="O334" s="1708"/>
      <c r="P334" s="1708"/>
    </row>
    <row r="335" spans="1:16" ht="19.5" customHeight="1">
      <c r="A335" s="281"/>
      <c r="B335" s="397"/>
      <c r="C335" s="397"/>
      <c r="D335" s="225"/>
      <c r="E335" s="225"/>
      <c r="F335" s="225"/>
      <c r="G335" s="225"/>
      <c r="H335" s="1559" t="s">
        <v>1908</v>
      </c>
      <c r="I335" s="1561"/>
      <c r="J335" s="1560" t="s">
        <v>1909</v>
      </c>
      <c r="K335" s="1561"/>
      <c r="L335" s="1757"/>
      <c r="M335" s="1568"/>
      <c r="N335" s="1570"/>
      <c r="O335" s="1708"/>
      <c r="P335" s="1708"/>
    </row>
    <row r="336" spans="1:16" ht="19.5" customHeight="1">
      <c r="A336" s="281"/>
      <c r="B336" s="397"/>
      <c r="C336" s="397" t="s">
        <v>512</v>
      </c>
      <c r="D336" s="1414" t="s">
        <v>754</v>
      </c>
      <c r="E336" s="1414"/>
      <c r="F336" s="1414"/>
      <c r="G336" s="1414"/>
      <c r="H336" s="1414"/>
      <c r="I336" s="1415"/>
      <c r="J336" s="1574">
        <v>0</v>
      </c>
      <c r="K336" s="1575"/>
      <c r="L336" s="1757"/>
      <c r="M336" s="1568"/>
      <c r="N336" s="1570"/>
      <c r="O336" s="1708"/>
      <c r="P336" s="1708"/>
    </row>
    <row r="337" spans="1:16" ht="39.75" customHeight="1">
      <c r="A337" s="281"/>
      <c r="B337" s="397" t="s">
        <v>403</v>
      </c>
      <c r="C337" s="1414" t="s">
        <v>755</v>
      </c>
      <c r="D337" s="1414"/>
      <c r="E337" s="1414"/>
      <c r="F337" s="1414"/>
      <c r="G337" s="1414"/>
      <c r="H337" s="1414"/>
      <c r="I337" s="1414"/>
      <c r="J337" s="1414"/>
      <c r="K337" s="1415"/>
      <c r="L337" s="1757"/>
      <c r="M337" s="1568"/>
      <c r="N337" s="1570"/>
      <c r="O337" s="1708"/>
      <c r="P337" s="1708"/>
    </row>
    <row r="338" spans="1:16" ht="19.5" customHeight="1">
      <c r="A338" s="281"/>
      <c r="B338" s="205"/>
      <c r="C338" s="397" t="s">
        <v>418</v>
      </c>
      <c r="D338" s="1414" t="s">
        <v>745</v>
      </c>
      <c r="E338" s="1414"/>
      <c r="F338" s="1414"/>
      <c r="G338" s="1414"/>
      <c r="H338" s="1414"/>
      <c r="I338" s="1415"/>
      <c r="J338" s="1574" t="s">
        <v>343</v>
      </c>
      <c r="K338" s="1575"/>
      <c r="L338" s="1757"/>
      <c r="M338" s="1568"/>
      <c r="N338" s="1570"/>
      <c r="O338" s="1708"/>
      <c r="P338" s="1708"/>
    </row>
    <row r="339" spans="1:16" ht="19.5" customHeight="1">
      <c r="A339" s="281"/>
      <c r="B339" s="205"/>
      <c r="C339" s="397" t="s">
        <v>508</v>
      </c>
      <c r="D339" s="1414" t="s">
        <v>753</v>
      </c>
      <c r="E339" s="1414"/>
      <c r="F339" s="1414"/>
      <c r="G339" s="1414"/>
      <c r="H339" s="1414"/>
      <c r="I339" s="1415"/>
      <c r="J339" s="1905" t="s">
        <v>1365</v>
      </c>
      <c r="K339" s="2316"/>
      <c r="L339" s="1757"/>
      <c r="M339" s="1568"/>
      <c r="N339" s="1570"/>
      <c r="O339" s="1708"/>
      <c r="P339" s="1708"/>
    </row>
    <row r="340" spans="1:16" ht="19.5" customHeight="1">
      <c r="A340" s="281"/>
      <c r="B340" s="198"/>
      <c r="C340" s="397" t="s">
        <v>510</v>
      </c>
      <c r="D340" s="1414" t="s">
        <v>747</v>
      </c>
      <c r="E340" s="1414"/>
      <c r="F340" s="1414"/>
      <c r="G340" s="1415"/>
      <c r="H340" s="1904" t="s">
        <v>748</v>
      </c>
      <c r="I340" s="1894"/>
      <c r="J340" s="1904" t="s">
        <v>749</v>
      </c>
      <c r="K340" s="1894"/>
      <c r="L340" s="1757"/>
      <c r="M340" s="1568"/>
      <c r="N340" s="1570"/>
      <c r="O340" s="1708"/>
      <c r="P340" s="1708"/>
    </row>
    <row r="341" spans="1:16" ht="19.5" customHeight="1">
      <c r="A341" s="281"/>
      <c r="B341" s="205"/>
      <c r="C341" s="397"/>
      <c r="D341" s="190"/>
      <c r="E341" s="190"/>
      <c r="F341" s="190"/>
      <c r="G341" s="190"/>
      <c r="H341" s="1559" t="s">
        <v>1910</v>
      </c>
      <c r="I341" s="1561"/>
      <c r="J341" s="1560" t="s">
        <v>1911</v>
      </c>
      <c r="K341" s="1561"/>
      <c r="L341" s="1757"/>
      <c r="M341" s="1568"/>
      <c r="N341" s="1570"/>
      <c r="O341" s="1708"/>
      <c r="P341" s="1708"/>
    </row>
    <row r="342" spans="1:16" ht="19.5" customHeight="1">
      <c r="A342" s="281"/>
      <c r="B342" s="205"/>
      <c r="C342" s="397" t="s">
        <v>512</v>
      </c>
      <c r="D342" s="1414" t="s">
        <v>756</v>
      </c>
      <c r="E342" s="1414"/>
      <c r="F342" s="1414"/>
      <c r="G342" s="1414"/>
      <c r="H342" s="1414"/>
      <c r="I342" s="1415"/>
      <c r="J342" s="1574">
        <v>0</v>
      </c>
      <c r="K342" s="1575"/>
      <c r="L342" s="1757"/>
      <c r="M342" s="1568"/>
      <c r="N342" s="1570"/>
      <c r="O342" s="1708"/>
      <c r="P342" s="1708"/>
    </row>
    <row r="343" spans="1:16" ht="39.75" customHeight="1">
      <c r="A343" s="281"/>
      <c r="B343" s="205" t="s">
        <v>405</v>
      </c>
      <c r="C343" s="1414" t="s">
        <v>757</v>
      </c>
      <c r="D343" s="1414"/>
      <c r="E343" s="1414"/>
      <c r="F343" s="1414"/>
      <c r="G343" s="1414"/>
      <c r="H343" s="1414"/>
      <c r="I343" s="1414"/>
      <c r="J343" s="1414"/>
      <c r="K343" s="1415"/>
      <c r="L343" s="1757"/>
      <c r="M343" s="1568"/>
      <c r="N343" s="1570"/>
      <c r="O343" s="1708"/>
      <c r="P343" s="1708"/>
    </row>
    <row r="344" spans="1:16" ht="19.5" customHeight="1">
      <c r="A344" s="281"/>
      <c r="B344" s="205"/>
      <c r="C344" s="397" t="s">
        <v>418</v>
      </c>
      <c r="D344" s="1414" t="s">
        <v>745</v>
      </c>
      <c r="E344" s="1414"/>
      <c r="F344" s="1414"/>
      <c r="G344" s="1414"/>
      <c r="H344" s="1414"/>
      <c r="I344" s="1415"/>
      <c r="J344" s="1574" t="s">
        <v>343</v>
      </c>
      <c r="K344" s="1575"/>
      <c r="L344" s="1757"/>
      <c r="M344" s="1568"/>
      <c r="N344" s="1570"/>
      <c r="O344" s="1708"/>
      <c r="P344" s="1708"/>
    </row>
    <row r="345" spans="1:16" ht="19.5" customHeight="1">
      <c r="A345" s="281"/>
      <c r="B345" s="205"/>
      <c r="C345" s="397" t="s">
        <v>508</v>
      </c>
      <c r="D345" s="1414" t="s">
        <v>753</v>
      </c>
      <c r="E345" s="1414"/>
      <c r="F345" s="1414"/>
      <c r="G345" s="1414"/>
      <c r="H345" s="1414"/>
      <c r="I345" s="1415"/>
      <c r="J345" s="1883" t="s">
        <v>1365</v>
      </c>
      <c r="K345" s="1903"/>
      <c r="L345" s="1757"/>
      <c r="M345" s="1568"/>
      <c r="N345" s="1570"/>
      <c r="O345" s="1708"/>
      <c r="P345" s="1708"/>
    </row>
    <row r="346" spans="1:16" ht="19.5" customHeight="1">
      <c r="A346" s="281"/>
      <c r="B346" s="198"/>
      <c r="C346" s="397" t="s">
        <v>510</v>
      </c>
      <c r="D346" s="1414" t="s">
        <v>747</v>
      </c>
      <c r="E346" s="1414"/>
      <c r="F346" s="1414"/>
      <c r="G346" s="1415"/>
      <c r="H346" s="1904" t="s">
        <v>748</v>
      </c>
      <c r="I346" s="1894"/>
      <c r="J346" s="1904" t="s">
        <v>749</v>
      </c>
      <c r="K346" s="1894"/>
      <c r="L346" s="1757"/>
      <c r="M346" s="1568"/>
      <c r="N346" s="1570"/>
      <c r="O346" s="1708"/>
      <c r="P346" s="1708"/>
    </row>
    <row r="347" spans="1:16" ht="19.5" customHeight="1">
      <c r="A347" s="281"/>
      <c r="B347" s="205"/>
      <c r="C347" s="397"/>
      <c r="D347" s="190"/>
      <c r="E347" s="190"/>
      <c r="F347" s="190"/>
      <c r="G347" s="190"/>
      <c r="H347" s="1559"/>
      <c r="I347" s="1560"/>
      <c r="J347" s="1559" t="s">
        <v>1912</v>
      </c>
      <c r="K347" s="1561"/>
      <c r="L347" s="1757"/>
      <c r="M347" s="1568"/>
      <c r="N347" s="1570"/>
      <c r="O347" s="1708"/>
      <c r="P347" s="1708"/>
    </row>
    <row r="348" spans="1:16" ht="19.5" customHeight="1">
      <c r="A348" s="281"/>
      <c r="B348" s="205"/>
      <c r="C348" s="397" t="s">
        <v>512</v>
      </c>
      <c r="D348" s="1414" t="s">
        <v>758</v>
      </c>
      <c r="E348" s="1414"/>
      <c r="F348" s="1414"/>
      <c r="G348" s="1414"/>
      <c r="H348" s="1414"/>
      <c r="I348" s="1415"/>
      <c r="J348" s="1574">
        <v>0</v>
      </c>
      <c r="K348" s="1575"/>
      <c r="L348" s="1757"/>
      <c r="M348" s="1568"/>
      <c r="N348" s="1570"/>
      <c r="O348" s="1708"/>
      <c r="P348" s="1708"/>
    </row>
    <row r="349" spans="1:16" ht="39.75" customHeight="1">
      <c r="A349" s="281"/>
      <c r="B349" s="205" t="s">
        <v>408</v>
      </c>
      <c r="C349" s="1414" t="s">
        <v>759</v>
      </c>
      <c r="D349" s="1414"/>
      <c r="E349" s="1414"/>
      <c r="F349" s="1414"/>
      <c r="G349" s="1414"/>
      <c r="H349" s="1414"/>
      <c r="I349" s="1414"/>
      <c r="J349" s="1414"/>
      <c r="K349" s="1415"/>
      <c r="L349" s="1757"/>
      <c r="M349" s="1568"/>
      <c r="N349" s="1570"/>
      <c r="O349" s="1708"/>
      <c r="P349" s="1708"/>
    </row>
    <row r="350" spans="1:16" ht="19.5" customHeight="1">
      <c r="A350" s="281"/>
      <c r="B350" s="205"/>
      <c r="C350" s="398" t="s">
        <v>418</v>
      </c>
      <c r="D350" s="1414" t="s">
        <v>745</v>
      </c>
      <c r="E350" s="1414"/>
      <c r="F350" s="1414"/>
      <c r="G350" s="1414"/>
      <c r="H350" s="1414"/>
      <c r="I350" s="1415"/>
      <c r="J350" s="1574" t="s">
        <v>343</v>
      </c>
      <c r="K350" s="1575"/>
      <c r="L350" s="1757"/>
      <c r="M350" s="1568"/>
      <c r="N350" s="1570"/>
      <c r="O350" s="1708"/>
      <c r="P350" s="1708"/>
    </row>
    <row r="351" spans="1:16" ht="19.5" customHeight="1">
      <c r="A351" s="281"/>
      <c r="B351" s="205"/>
      <c r="C351" s="397" t="s">
        <v>508</v>
      </c>
      <c r="D351" s="1414" t="s">
        <v>753</v>
      </c>
      <c r="E351" s="1414"/>
      <c r="F351" s="1414"/>
      <c r="G351" s="1414"/>
      <c r="H351" s="1414"/>
      <c r="I351" s="1415"/>
      <c r="J351" s="1883" t="s">
        <v>1365</v>
      </c>
      <c r="K351" s="1903"/>
      <c r="L351" s="1757"/>
      <c r="M351" s="1568"/>
      <c r="N351" s="1570"/>
      <c r="O351" s="1708"/>
      <c r="P351" s="1708"/>
    </row>
    <row r="352" spans="1:16" ht="19.5" customHeight="1">
      <c r="A352" s="281"/>
      <c r="B352" s="198"/>
      <c r="C352" s="397" t="s">
        <v>510</v>
      </c>
      <c r="D352" s="1414" t="s">
        <v>747</v>
      </c>
      <c r="E352" s="1414"/>
      <c r="F352" s="1414"/>
      <c r="G352" s="1415"/>
      <c r="H352" s="1904" t="s">
        <v>748</v>
      </c>
      <c r="I352" s="1894"/>
      <c r="J352" s="1904" t="s">
        <v>749</v>
      </c>
      <c r="K352" s="1894"/>
      <c r="L352" s="1757"/>
      <c r="M352" s="1568"/>
      <c r="N352" s="1570"/>
      <c r="O352" s="1708"/>
      <c r="P352" s="1708"/>
    </row>
    <row r="353" spans="1:16" ht="19.5" customHeight="1">
      <c r="A353" s="281"/>
      <c r="B353" s="205"/>
      <c r="C353" s="397"/>
      <c r="D353" s="190"/>
      <c r="E353" s="190"/>
      <c r="F353" s="190"/>
      <c r="G353" s="190"/>
      <c r="H353" s="1559" t="s">
        <v>1913</v>
      </c>
      <c r="I353" s="1560"/>
      <c r="J353" s="1559"/>
      <c r="K353" s="1561"/>
      <c r="L353" s="1757"/>
      <c r="M353" s="1568"/>
      <c r="N353" s="1570"/>
      <c r="O353" s="1708"/>
      <c r="P353" s="1708"/>
    </row>
    <row r="354" spans="1:16" ht="19.5" customHeight="1">
      <c r="A354" s="281"/>
      <c r="B354" s="205"/>
      <c r="C354" s="397" t="s">
        <v>512</v>
      </c>
      <c r="D354" s="1414" t="s">
        <v>758</v>
      </c>
      <c r="E354" s="1414"/>
      <c r="F354" s="1414"/>
      <c r="G354" s="1414"/>
      <c r="H354" s="1414"/>
      <c r="I354" s="1415"/>
      <c r="J354" s="1574" t="s">
        <v>58</v>
      </c>
      <c r="K354" s="1575"/>
      <c r="L354" s="1757"/>
      <c r="M354" s="1568"/>
      <c r="N354" s="1570"/>
      <c r="O354" s="1708"/>
      <c r="P354" s="1708"/>
    </row>
    <row r="355" spans="1:16" ht="25.5" customHeight="1">
      <c r="A355" s="281"/>
      <c r="B355" s="205" t="s">
        <v>410</v>
      </c>
      <c r="C355" s="1414" t="s">
        <v>117</v>
      </c>
      <c r="D355" s="1414"/>
      <c r="E355" s="1414"/>
      <c r="F355" s="1414"/>
      <c r="G355" s="1414"/>
      <c r="H355" s="1414"/>
      <c r="I355" s="1414"/>
      <c r="J355" s="1414"/>
      <c r="K355" s="1415"/>
      <c r="L355" s="1757"/>
      <c r="M355" s="1568"/>
      <c r="N355" s="1570"/>
      <c r="O355" s="1708"/>
      <c r="P355" s="1708"/>
    </row>
    <row r="356" spans="1:16" ht="19.5" customHeight="1">
      <c r="A356" s="281"/>
      <c r="B356" s="205"/>
      <c r="C356" s="398" t="s">
        <v>418</v>
      </c>
      <c r="D356" s="1414" t="s">
        <v>745</v>
      </c>
      <c r="E356" s="1414"/>
      <c r="F356" s="1414"/>
      <c r="G356" s="1414"/>
      <c r="H356" s="1414"/>
      <c r="I356" s="1415"/>
      <c r="J356" s="1574" t="s">
        <v>343</v>
      </c>
      <c r="K356" s="1575"/>
      <c r="L356" s="1757"/>
      <c r="M356" s="1568"/>
      <c r="N356" s="1570"/>
      <c r="O356" s="1708"/>
      <c r="P356" s="1708"/>
    </row>
    <row r="357" spans="1:16" ht="19.5" customHeight="1">
      <c r="A357" s="281"/>
      <c r="B357" s="205"/>
      <c r="C357" s="397" t="s">
        <v>508</v>
      </c>
      <c r="D357" s="1414" t="s">
        <v>753</v>
      </c>
      <c r="E357" s="1414"/>
      <c r="F357" s="1414"/>
      <c r="G357" s="1414"/>
      <c r="H357" s="1414"/>
      <c r="I357" s="1415"/>
      <c r="J357" s="1883" t="s">
        <v>1365</v>
      </c>
      <c r="K357" s="1903"/>
      <c r="L357" s="1757"/>
      <c r="M357" s="1568"/>
      <c r="N357" s="1570"/>
      <c r="O357" s="1708"/>
      <c r="P357" s="1708"/>
    </row>
    <row r="358" spans="1:16" ht="19.5" customHeight="1">
      <c r="A358" s="281"/>
      <c r="B358" s="205"/>
      <c r="C358" s="397" t="s">
        <v>510</v>
      </c>
      <c r="D358" s="1414" t="s">
        <v>747</v>
      </c>
      <c r="E358" s="1414"/>
      <c r="F358" s="1414"/>
      <c r="G358" s="1415"/>
      <c r="H358" s="1904" t="s">
        <v>748</v>
      </c>
      <c r="I358" s="1894"/>
      <c r="J358" s="1904" t="s">
        <v>749</v>
      </c>
      <c r="K358" s="1894"/>
      <c r="L358" s="1757"/>
      <c r="M358" s="1568"/>
      <c r="N358" s="1570"/>
      <c r="O358" s="1708"/>
      <c r="P358" s="1708"/>
    </row>
    <row r="359" spans="1:16" ht="19.5" customHeight="1">
      <c r="A359" s="281"/>
      <c r="B359" s="205"/>
      <c r="C359" s="397"/>
      <c r="D359" s="190"/>
      <c r="E359" s="190"/>
      <c r="F359" s="190"/>
      <c r="G359" s="190"/>
      <c r="H359" s="1559"/>
      <c r="I359" s="1561"/>
      <c r="J359" s="1559"/>
      <c r="K359" s="1561"/>
      <c r="L359" s="1757"/>
      <c r="M359" s="1568"/>
      <c r="N359" s="1570"/>
      <c r="O359" s="1708"/>
      <c r="P359" s="1708"/>
    </row>
    <row r="360" spans="1:16" ht="19.5" customHeight="1">
      <c r="A360" s="281"/>
      <c r="B360" s="205"/>
      <c r="C360" s="397" t="s">
        <v>512</v>
      </c>
      <c r="D360" s="1414" t="s">
        <v>760</v>
      </c>
      <c r="E360" s="1414"/>
      <c r="F360" s="1414"/>
      <c r="G360" s="1414"/>
      <c r="H360" s="1414"/>
      <c r="I360" s="1415"/>
      <c r="J360" s="1574" t="s">
        <v>58</v>
      </c>
      <c r="K360" s="1575"/>
      <c r="L360" s="1757"/>
      <c r="M360" s="1568"/>
      <c r="N360" s="1570"/>
      <c r="O360" s="1708"/>
      <c r="P360" s="1708"/>
    </row>
    <row r="361" spans="1:16" ht="25.5" customHeight="1">
      <c r="A361" s="281"/>
      <c r="B361" s="205" t="s">
        <v>413</v>
      </c>
      <c r="C361" s="1414" t="s">
        <v>118</v>
      </c>
      <c r="D361" s="1414"/>
      <c r="E361" s="1414"/>
      <c r="F361" s="1414"/>
      <c r="G361" s="1414"/>
      <c r="H361" s="1414"/>
      <c r="I361" s="1414"/>
      <c r="J361" s="1414"/>
      <c r="K361" s="1415"/>
      <c r="L361" s="1757"/>
      <c r="M361" s="1568"/>
      <c r="N361" s="1570"/>
      <c r="O361" s="1708"/>
      <c r="P361" s="1708"/>
    </row>
    <row r="362" spans="1:16" ht="19.5" customHeight="1">
      <c r="A362" s="281"/>
      <c r="B362" s="205"/>
      <c r="C362" s="398" t="s">
        <v>418</v>
      </c>
      <c r="D362" s="1414" t="s">
        <v>745</v>
      </c>
      <c r="E362" s="1414"/>
      <c r="F362" s="1414"/>
      <c r="G362" s="1414"/>
      <c r="H362" s="1414"/>
      <c r="I362" s="1415"/>
      <c r="J362" s="1574" t="s">
        <v>343</v>
      </c>
      <c r="K362" s="1575"/>
      <c r="L362" s="1757"/>
      <c r="M362" s="1568"/>
      <c r="N362" s="1570"/>
      <c r="O362" s="1708"/>
      <c r="P362" s="1708"/>
    </row>
    <row r="363" spans="1:16" ht="19.5" customHeight="1">
      <c r="A363" s="281"/>
      <c r="B363" s="205"/>
      <c r="C363" s="397" t="s">
        <v>508</v>
      </c>
      <c r="D363" s="1414" t="s">
        <v>753</v>
      </c>
      <c r="E363" s="1414"/>
      <c r="F363" s="1414"/>
      <c r="G363" s="1414"/>
      <c r="H363" s="1414"/>
      <c r="I363" s="1415"/>
      <c r="J363" s="1883" t="s">
        <v>1365</v>
      </c>
      <c r="K363" s="1903"/>
      <c r="L363" s="1757"/>
      <c r="M363" s="1568"/>
      <c r="N363" s="1570"/>
      <c r="O363" s="1708"/>
      <c r="P363" s="1708"/>
    </row>
    <row r="364" spans="1:16" ht="19.5" customHeight="1">
      <c r="A364" s="281"/>
      <c r="B364" s="205"/>
      <c r="C364" s="397" t="s">
        <v>510</v>
      </c>
      <c r="D364" s="1414" t="s">
        <v>747</v>
      </c>
      <c r="E364" s="1414"/>
      <c r="F364" s="1414"/>
      <c r="G364" s="1415"/>
      <c r="H364" s="1904" t="s">
        <v>748</v>
      </c>
      <c r="I364" s="1894"/>
      <c r="J364" s="1904" t="s">
        <v>749</v>
      </c>
      <c r="K364" s="1894"/>
      <c r="L364" s="1757"/>
      <c r="M364" s="1568"/>
      <c r="N364" s="1570"/>
      <c r="O364" s="1708"/>
      <c r="P364" s="1708"/>
    </row>
    <row r="365" spans="1:16" ht="19.5" customHeight="1">
      <c r="A365" s="281"/>
      <c r="B365" s="205"/>
      <c r="C365" s="397"/>
      <c r="D365" s="190"/>
      <c r="E365" s="190"/>
      <c r="F365" s="190"/>
      <c r="G365" s="190"/>
      <c r="H365" s="1559"/>
      <c r="I365" s="1561"/>
      <c r="J365" s="1559"/>
      <c r="K365" s="1561"/>
      <c r="L365" s="1757"/>
      <c r="M365" s="1568"/>
      <c r="N365" s="1570"/>
      <c r="O365" s="1708"/>
      <c r="P365" s="1708"/>
    </row>
    <row r="366" spans="1:16" ht="19.5" customHeight="1">
      <c r="A366" s="281"/>
      <c r="B366" s="205"/>
      <c r="C366" s="397" t="s">
        <v>512</v>
      </c>
      <c r="D366" s="1414" t="s">
        <v>761</v>
      </c>
      <c r="E366" s="1414"/>
      <c r="F366" s="1414"/>
      <c r="G366" s="1414"/>
      <c r="H366" s="1414"/>
      <c r="I366" s="1415"/>
      <c r="J366" s="1574" t="s">
        <v>58</v>
      </c>
      <c r="K366" s="1575"/>
      <c r="L366" s="1757"/>
      <c r="M366" s="1568"/>
      <c r="N366" s="1570"/>
      <c r="O366" s="1708"/>
      <c r="P366" s="1708"/>
    </row>
    <row r="367" spans="1:16" ht="35.25" customHeight="1">
      <c r="A367" s="281"/>
      <c r="B367" s="198" t="s">
        <v>416</v>
      </c>
      <c r="C367" s="1414" t="s">
        <v>762</v>
      </c>
      <c r="D367" s="1414"/>
      <c r="E367" s="1414"/>
      <c r="F367" s="1414"/>
      <c r="G367" s="1414"/>
      <c r="H367" s="1414"/>
      <c r="I367" s="1414"/>
      <c r="J367" s="1414"/>
      <c r="K367" s="1415"/>
      <c r="L367" s="1757"/>
      <c r="M367" s="1568"/>
      <c r="N367" s="1570"/>
      <c r="O367" s="1708"/>
      <c r="P367" s="1708"/>
    </row>
    <row r="368" spans="1:16" ht="19.5" customHeight="1">
      <c r="A368" s="281"/>
      <c r="B368" s="205"/>
      <c r="C368" s="398" t="s">
        <v>418</v>
      </c>
      <c r="D368" s="1414" t="s">
        <v>745</v>
      </c>
      <c r="E368" s="1414"/>
      <c r="F368" s="1414"/>
      <c r="G368" s="1414"/>
      <c r="H368" s="1414"/>
      <c r="I368" s="1415"/>
      <c r="J368" s="1574" t="s">
        <v>343</v>
      </c>
      <c r="K368" s="1575"/>
      <c r="L368" s="1757"/>
      <c r="M368" s="1568"/>
      <c r="N368" s="1570"/>
      <c r="O368" s="1708"/>
      <c r="P368" s="1708"/>
    </row>
    <row r="369" spans="1:16" ht="19.5" customHeight="1">
      <c r="A369" s="281"/>
      <c r="B369" s="205"/>
      <c r="C369" s="397" t="s">
        <v>508</v>
      </c>
      <c r="D369" s="1414" t="s">
        <v>753</v>
      </c>
      <c r="E369" s="1414"/>
      <c r="F369" s="1414"/>
      <c r="G369" s="1414"/>
      <c r="H369" s="1414"/>
      <c r="I369" s="1415"/>
      <c r="J369" s="1883" t="s">
        <v>1365</v>
      </c>
      <c r="K369" s="1903"/>
      <c r="L369" s="1757"/>
      <c r="M369" s="1568"/>
      <c r="N369" s="1570"/>
      <c r="O369" s="1708"/>
      <c r="P369" s="1708"/>
    </row>
    <row r="370" spans="1:16" ht="19.5" customHeight="1">
      <c r="A370" s="281"/>
      <c r="B370" s="198"/>
      <c r="C370" s="294" t="s">
        <v>510</v>
      </c>
      <c r="D370" s="1414" t="s">
        <v>747</v>
      </c>
      <c r="E370" s="1414"/>
      <c r="F370" s="1414"/>
      <c r="G370" s="1415"/>
      <c r="H370" s="1904" t="s">
        <v>748</v>
      </c>
      <c r="I370" s="1894"/>
      <c r="J370" s="1904" t="s">
        <v>749</v>
      </c>
      <c r="K370" s="1894"/>
      <c r="L370" s="1757"/>
      <c r="M370" s="1568"/>
      <c r="N370" s="1570"/>
      <c r="O370" s="1708"/>
      <c r="P370" s="1708"/>
    </row>
    <row r="371" spans="1:16" ht="19.5" customHeight="1">
      <c r="A371" s="281"/>
      <c r="B371" s="397"/>
      <c r="C371" s="397"/>
      <c r="D371" s="190"/>
      <c r="E371" s="190"/>
      <c r="F371" s="190"/>
      <c r="G371" s="190"/>
      <c r="H371" s="1559"/>
      <c r="I371" s="1560"/>
      <c r="J371" s="1559" t="s">
        <v>1914</v>
      </c>
      <c r="K371" s="1561"/>
      <c r="L371" s="1757"/>
      <c r="M371" s="1568"/>
      <c r="N371" s="1570"/>
      <c r="O371" s="1708"/>
      <c r="P371" s="1708"/>
    </row>
    <row r="372" spans="1:16" ht="19.5" customHeight="1">
      <c r="A372" s="281"/>
      <c r="B372" s="397"/>
      <c r="C372" s="397" t="s">
        <v>512</v>
      </c>
      <c r="D372" s="1414" t="s">
        <v>763</v>
      </c>
      <c r="E372" s="1414"/>
      <c r="F372" s="1414"/>
      <c r="G372" s="1414"/>
      <c r="H372" s="1414"/>
      <c r="I372" s="1415"/>
      <c r="J372" s="1574" t="s">
        <v>58</v>
      </c>
      <c r="K372" s="1575"/>
      <c r="L372" s="1758"/>
      <c r="M372" s="1571"/>
      <c r="N372" s="1573"/>
      <c r="O372" s="1755"/>
      <c r="P372" s="1755"/>
    </row>
    <row r="373" spans="1:16" ht="45.75" customHeight="1">
      <c r="A373" s="281"/>
      <c r="B373" s="225" t="s">
        <v>764</v>
      </c>
      <c r="C373" s="1414" t="s">
        <v>765</v>
      </c>
      <c r="D373" s="1414"/>
      <c r="E373" s="1414"/>
      <c r="F373" s="1414"/>
      <c r="G373" s="1415"/>
      <c r="H373" s="399" t="s">
        <v>54</v>
      </c>
      <c r="I373" s="400" t="s">
        <v>766</v>
      </c>
      <c r="J373" s="1559" t="s">
        <v>92</v>
      </c>
      <c r="K373" s="1560"/>
      <c r="L373" s="1560"/>
      <c r="M373" s="1560"/>
      <c r="N373" s="1906"/>
      <c r="O373" s="328" t="s">
        <v>1279</v>
      </c>
      <c r="P373" s="328" t="s">
        <v>1279</v>
      </c>
    </row>
    <row r="374" spans="1:16" ht="87.75" customHeight="1">
      <c r="A374" s="281"/>
      <c r="B374" s="225" t="s">
        <v>767</v>
      </c>
      <c r="C374" s="1414" t="s">
        <v>768</v>
      </c>
      <c r="D374" s="1414"/>
      <c r="E374" s="1414"/>
      <c r="F374" s="1414"/>
      <c r="G374" s="1415"/>
      <c r="H374" s="299" t="s">
        <v>54</v>
      </c>
      <c r="I374" s="319" t="s">
        <v>446</v>
      </c>
      <c r="J374" s="2172"/>
      <c r="K374" s="1907"/>
      <c r="L374" s="1907"/>
      <c r="M374" s="1907"/>
      <c r="N374" s="1908"/>
      <c r="O374" s="1709" t="s">
        <v>1279</v>
      </c>
      <c r="P374" s="1709"/>
    </row>
    <row r="375" spans="1:16" ht="30.75" customHeight="1">
      <c r="A375" s="281"/>
      <c r="B375" s="198" t="s">
        <v>394</v>
      </c>
      <c r="C375" s="1414" t="s">
        <v>769</v>
      </c>
      <c r="D375" s="1414"/>
      <c r="E375" s="1414"/>
      <c r="F375" s="1414"/>
      <c r="G375" s="1415"/>
      <c r="H375" s="2172" t="s">
        <v>92</v>
      </c>
      <c r="I375" s="1907"/>
      <c r="J375" s="1907"/>
      <c r="K375" s="1907"/>
      <c r="L375" s="1907"/>
      <c r="M375" s="1907"/>
      <c r="N375" s="1908"/>
      <c r="O375" s="1755"/>
      <c r="P375" s="1755"/>
    </row>
    <row r="376" spans="1:16" ht="57" customHeight="1">
      <c r="A376" s="281"/>
      <c r="B376" s="190" t="s">
        <v>770</v>
      </c>
      <c r="C376" s="1414" t="s">
        <v>771</v>
      </c>
      <c r="D376" s="1414"/>
      <c r="E376" s="1414"/>
      <c r="F376" s="1414"/>
      <c r="G376" s="1415"/>
      <c r="H376" s="1574" t="s">
        <v>357</v>
      </c>
      <c r="I376" s="1575"/>
      <c r="J376" s="1921" t="s">
        <v>446</v>
      </c>
      <c r="K376" s="1563" t="s">
        <v>1915</v>
      </c>
      <c r="L376" s="1655"/>
      <c r="M376" s="1655"/>
      <c r="N376" s="1923"/>
      <c r="O376" s="1709" t="s">
        <v>302</v>
      </c>
      <c r="P376" s="1709"/>
    </row>
    <row r="377" spans="1:16" ht="42.75" customHeight="1">
      <c r="A377" s="281"/>
      <c r="B377" s="398" t="s">
        <v>394</v>
      </c>
      <c r="C377" s="1445" t="s">
        <v>772</v>
      </c>
      <c r="D377" s="1445"/>
      <c r="E377" s="1445"/>
      <c r="F377" s="1445"/>
      <c r="G377" s="1817"/>
      <c r="H377" s="1927" t="s">
        <v>1916</v>
      </c>
      <c r="I377" s="1881"/>
      <c r="J377" s="1922"/>
      <c r="K377" s="1924"/>
      <c r="L377" s="1925"/>
      <c r="M377" s="1925"/>
      <c r="N377" s="1926"/>
      <c r="O377" s="1710"/>
      <c r="P377" s="1710"/>
    </row>
    <row r="378" spans="1:16" ht="44.25" customHeight="1">
      <c r="B378" s="1911" t="s">
        <v>773</v>
      </c>
      <c r="C378" s="1912"/>
      <c r="D378" s="1912"/>
      <c r="E378" s="1912"/>
      <c r="F378" s="1912"/>
      <c r="G378" s="1913"/>
      <c r="H378" s="1914"/>
      <c r="I378" s="1915"/>
      <c r="J378" s="1915"/>
      <c r="K378" s="1915"/>
      <c r="L378" s="1915"/>
      <c r="M378" s="1915"/>
      <c r="N378" s="2315"/>
      <c r="O378" s="1916"/>
      <c r="P378" s="1917"/>
    </row>
    <row r="379" spans="1:16" ht="24" customHeight="1">
      <c r="B379" s="1416" t="s">
        <v>7</v>
      </c>
      <c r="C379" s="1417"/>
      <c r="D379" s="1417"/>
      <c r="E379" s="1417"/>
      <c r="F379" s="1417"/>
      <c r="G379" s="1417"/>
      <c r="H379" s="1417"/>
      <c r="I379" s="1417"/>
      <c r="J379" s="1417"/>
      <c r="K379" s="1417"/>
      <c r="L379" s="1417"/>
      <c r="M379" s="1417"/>
      <c r="N379" s="1417"/>
      <c r="O379" s="1417"/>
      <c r="P379" s="1418"/>
    </row>
    <row r="380" spans="1:16" ht="37.5" customHeight="1">
      <c r="A380" s="281"/>
      <c r="B380" s="190" t="s">
        <v>774</v>
      </c>
      <c r="C380" s="1660" t="s">
        <v>775</v>
      </c>
      <c r="D380" s="1660"/>
      <c r="E380" s="1660"/>
      <c r="F380" s="1660"/>
      <c r="G380" s="1743"/>
      <c r="H380" s="1744" t="s">
        <v>58</v>
      </c>
      <c r="I380" s="1746"/>
      <c r="J380" s="394" t="s">
        <v>446</v>
      </c>
      <c r="K380" s="1918"/>
      <c r="L380" s="1919"/>
      <c r="M380" s="1919"/>
      <c r="N380" s="1920"/>
      <c r="O380" s="461"/>
      <c r="P380" s="462"/>
    </row>
    <row r="381" spans="1:16" ht="48" customHeight="1">
      <c r="A381" s="281"/>
      <c r="B381" s="190" t="s">
        <v>776</v>
      </c>
      <c r="C381" s="1414" t="s">
        <v>777</v>
      </c>
      <c r="D381" s="1414"/>
      <c r="E381" s="1414"/>
      <c r="F381" s="1414"/>
      <c r="G381" s="1415"/>
      <c r="H381" s="1574" t="s">
        <v>57</v>
      </c>
      <c r="I381" s="1575"/>
      <c r="J381" s="319" t="s">
        <v>446</v>
      </c>
      <c r="K381" s="1928"/>
      <c r="L381" s="1929"/>
      <c r="M381" s="1929"/>
      <c r="N381" s="1930"/>
      <c r="O381" s="463"/>
      <c r="P381" s="464"/>
    </row>
    <row r="382" spans="1:16" ht="49.5" customHeight="1">
      <c r="A382" s="281"/>
      <c r="B382" s="190" t="s">
        <v>778</v>
      </c>
      <c r="C382" s="1414" t="s">
        <v>779</v>
      </c>
      <c r="D382" s="1414"/>
      <c r="E382" s="1414"/>
      <c r="F382" s="1414"/>
      <c r="G382" s="1415"/>
      <c r="H382" s="1574" t="s">
        <v>58</v>
      </c>
      <c r="I382" s="1575"/>
      <c r="J382" s="1756" t="s">
        <v>446</v>
      </c>
      <c r="K382" s="1928"/>
      <c r="L382" s="1929"/>
      <c r="M382" s="1929"/>
      <c r="N382" s="1930"/>
      <c r="O382" s="463"/>
      <c r="P382" s="464"/>
    </row>
    <row r="383" spans="1:16" ht="53.25" customHeight="1">
      <c r="A383" s="281"/>
      <c r="B383" s="190"/>
      <c r="C383" s="190" t="s">
        <v>561</v>
      </c>
      <c r="D383" s="1414" t="s">
        <v>780</v>
      </c>
      <c r="E383" s="1414"/>
      <c r="F383" s="1414"/>
      <c r="G383" s="1415"/>
      <c r="H383" s="1574" t="s">
        <v>58</v>
      </c>
      <c r="I383" s="1575"/>
      <c r="J383" s="1758"/>
      <c r="K383" s="1928"/>
      <c r="L383" s="1929"/>
      <c r="M383" s="1929"/>
      <c r="N383" s="1930"/>
      <c r="O383" s="463"/>
      <c r="P383" s="464"/>
    </row>
    <row r="384" spans="1:16" ht="57" customHeight="1">
      <c r="A384" s="281"/>
      <c r="B384" s="190" t="s">
        <v>781</v>
      </c>
      <c r="C384" s="1414" t="s">
        <v>782</v>
      </c>
      <c r="D384" s="1414"/>
      <c r="E384" s="1414"/>
      <c r="F384" s="1414"/>
      <c r="G384" s="1415"/>
      <c r="H384" s="1574" t="s">
        <v>372</v>
      </c>
      <c r="I384" s="1575"/>
      <c r="J384" s="319" t="s">
        <v>446</v>
      </c>
      <c r="K384" s="1928"/>
      <c r="L384" s="1929"/>
      <c r="M384" s="1929"/>
      <c r="N384" s="1930"/>
      <c r="O384" s="463"/>
      <c r="P384" s="464"/>
    </row>
    <row r="385" spans="1:16" ht="64.5" customHeight="1">
      <c r="A385" s="281"/>
      <c r="B385" s="190" t="s">
        <v>783</v>
      </c>
      <c r="C385" s="1414" t="s">
        <v>784</v>
      </c>
      <c r="D385" s="1414"/>
      <c r="E385" s="1414"/>
      <c r="F385" s="1414"/>
      <c r="G385" s="1415"/>
      <c r="H385" s="1574" t="s">
        <v>1369</v>
      </c>
      <c r="I385" s="1575"/>
      <c r="J385" s="319" t="s">
        <v>446</v>
      </c>
      <c r="K385" s="1928"/>
      <c r="L385" s="1929"/>
      <c r="M385" s="1929"/>
      <c r="N385" s="1930"/>
      <c r="O385" s="463"/>
      <c r="P385" s="464"/>
    </row>
    <row r="386" spans="1:16" ht="63.75" customHeight="1">
      <c r="A386" s="281"/>
      <c r="B386" s="190" t="s">
        <v>785</v>
      </c>
      <c r="C386" s="1414" t="s">
        <v>786</v>
      </c>
      <c r="D386" s="1414"/>
      <c r="E386" s="1414"/>
      <c r="F386" s="1414"/>
      <c r="G386" s="1415"/>
      <c r="H386" s="1574" t="s">
        <v>1370</v>
      </c>
      <c r="I386" s="1575"/>
      <c r="J386" s="319" t="s">
        <v>446</v>
      </c>
      <c r="K386" s="1928"/>
      <c r="L386" s="1929"/>
      <c r="M386" s="1929"/>
      <c r="N386" s="1930"/>
      <c r="O386" s="463"/>
      <c r="P386" s="464"/>
    </row>
    <row r="387" spans="1:16" ht="46.5" customHeight="1">
      <c r="A387" s="281"/>
      <c r="B387" s="190" t="s">
        <v>787</v>
      </c>
      <c r="C387" s="1414" t="s">
        <v>1371</v>
      </c>
      <c r="D387" s="1414"/>
      <c r="E387" s="1414"/>
      <c r="F387" s="1414"/>
      <c r="G387" s="1414"/>
      <c r="H387" s="1414"/>
      <c r="I387" s="1415"/>
      <c r="J387" s="1756" t="s">
        <v>446</v>
      </c>
      <c r="K387" s="2131"/>
      <c r="L387" s="2132"/>
      <c r="M387" s="2132"/>
      <c r="N387" s="2133"/>
      <c r="O387" s="463"/>
      <c r="P387" s="464"/>
    </row>
    <row r="388" spans="1:16" ht="30.75" customHeight="1">
      <c r="A388" s="281"/>
      <c r="B388" s="225"/>
      <c r="C388" s="225" t="s">
        <v>561</v>
      </c>
      <c r="D388" s="1414" t="s">
        <v>1917</v>
      </c>
      <c r="E388" s="1414"/>
      <c r="F388" s="1414"/>
      <c r="G388" s="1415"/>
      <c r="H388" s="1574" t="s">
        <v>1918</v>
      </c>
      <c r="I388" s="1575"/>
      <c r="J388" s="1757"/>
      <c r="K388" s="2134"/>
      <c r="L388" s="2135"/>
      <c r="M388" s="2135"/>
      <c r="N388" s="2136"/>
      <c r="O388" s="463"/>
      <c r="P388" s="464"/>
    </row>
    <row r="389" spans="1:16" ht="33" customHeight="1">
      <c r="A389" s="281"/>
      <c r="B389" s="225"/>
      <c r="C389" s="225" t="s">
        <v>790</v>
      </c>
      <c r="D389" s="1445" t="s">
        <v>1919</v>
      </c>
      <c r="E389" s="1445"/>
      <c r="F389" s="1445"/>
      <c r="G389" s="1817"/>
      <c r="H389" s="1927" t="s">
        <v>1918</v>
      </c>
      <c r="I389" s="1881"/>
      <c r="J389" s="1870"/>
      <c r="K389" s="2312"/>
      <c r="L389" s="2313"/>
      <c r="M389" s="2313"/>
      <c r="N389" s="2314"/>
      <c r="O389" s="463"/>
      <c r="P389" s="464"/>
    </row>
    <row r="390" spans="1:16" ht="31.5" customHeight="1">
      <c r="B390" s="1939" t="s">
        <v>791</v>
      </c>
      <c r="C390" s="1940"/>
      <c r="D390" s="1940"/>
      <c r="E390" s="1940"/>
      <c r="F390" s="1940"/>
      <c r="G390" s="1940"/>
      <c r="H390" s="1940"/>
      <c r="I390" s="1940"/>
      <c r="J390" s="1940"/>
      <c r="K390" s="1940"/>
      <c r="L390" s="1940"/>
      <c r="M390" s="1940"/>
      <c r="N390" s="1940"/>
      <c r="O390" s="1940"/>
      <c r="P390" s="465"/>
    </row>
    <row r="391" spans="1:16" ht="15"/>
    <row r="392" spans="1:16" ht="15"/>
  </sheetData>
  <protectedRanges>
    <protectedRange algorithmName="SHA-512" hashValue="Vy4WNnMLetCeG+ng9ui6x3+uqKOOyXkr9ydS0hpE1nBblJqWNCsRpMCB+kdhYYAjvYZVZFDOlkpNDEp6qTa4+w==" saltValue="f8i8fDNrQTExav3GvUuKAA==" spinCount="100000" sqref="J59:J65" name="Range1"/>
  </protectedRanges>
  <mergeCells count="883">
    <mergeCell ref="F1:N1"/>
    <mergeCell ref="F2:G2"/>
    <mergeCell ref="B4:N4"/>
    <mergeCell ref="J10:K10"/>
    <mergeCell ref="L10:N10"/>
    <mergeCell ref="C11:H11"/>
    <mergeCell ref="J11:K11"/>
    <mergeCell ref="L11:N11"/>
    <mergeCell ref="C12:H12"/>
    <mergeCell ref="J12:K12"/>
    <mergeCell ref="L12:N12"/>
    <mergeCell ref="B5:P5"/>
    <mergeCell ref="C6:H6"/>
    <mergeCell ref="K6:N6"/>
    <mergeCell ref="O6:O18"/>
    <mergeCell ref="P6:P18"/>
    <mergeCell ref="B7:N7"/>
    <mergeCell ref="C8:E8"/>
    <mergeCell ref="F8:N8"/>
    <mergeCell ref="C9:H9"/>
    <mergeCell ref="C10:H10"/>
    <mergeCell ref="C15:H15"/>
    <mergeCell ref="J15:K15"/>
    <mergeCell ref="L15:N15"/>
    <mergeCell ref="C16:H16"/>
    <mergeCell ref="J16:K16"/>
    <mergeCell ref="L16:N16"/>
    <mergeCell ref="C13:H13"/>
    <mergeCell ref="J13:K13"/>
    <mergeCell ref="L13:N13"/>
    <mergeCell ref="C14:H14"/>
    <mergeCell ref="J14:K14"/>
    <mergeCell ref="L14:N14"/>
    <mergeCell ref="C19:H19"/>
    <mergeCell ref="J19:J23"/>
    <mergeCell ref="K19:N23"/>
    <mergeCell ref="C20:H20"/>
    <mergeCell ref="C21:H21"/>
    <mergeCell ref="O21:O23"/>
    <mergeCell ref="C17:H17"/>
    <mergeCell ref="J17:K17"/>
    <mergeCell ref="L17:N17"/>
    <mergeCell ref="C18:H18"/>
    <mergeCell ref="J18:K18"/>
    <mergeCell ref="L18:N18"/>
    <mergeCell ref="P21:P23"/>
    <mergeCell ref="C22:H22"/>
    <mergeCell ref="C23:H23"/>
    <mergeCell ref="B24:P24"/>
    <mergeCell ref="B25:B26"/>
    <mergeCell ref="C25:F26"/>
    <mergeCell ref="K25:K32"/>
    <mergeCell ref="L25:N32"/>
    <mergeCell ref="C27:I27"/>
    <mergeCell ref="O27:O29"/>
    <mergeCell ref="C31:G31"/>
    <mergeCell ref="H31:J31"/>
    <mergeCell ref="C32:G32"/>
    <mergeCell ref="H32:J32"/>
    <mergeCell ref="C33:I33"/>
    <mergeCell ref="L33:N33"/>
    <mergeCell ref="P27:P29"/>
    <mergeCell ref="D28:I28"/>
    <mergeCell ref="C29:G29"/>
    <mergeCell ref="H29:J29"/>
    <mergeCell ref="C30:G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49:E49"/>
    <mergeCell ref="G49:H49"/>
    <mergeCell ref="I49:J49"/>
    <mergeCell ref="K49:L49"/>
    <mergeCell ref="B50:P50"/>
    <mergeCell ref="C51:E51"/>
    <mergeCell ref="G51:H51"/>
    <mergeCell ref="I51:J51"/>
    <mergeCell ref="K51:L51"/>
    <mergeCell ref="C54:E54"/>
    <mergeCell ref="G54:H54"/>
    <mergeCell ref="I54:J54"/>
    <mergeCell ref="K54:L54"/>
    <mergeCell ref="L65:N65"/>
    <mergeCell ref="B58:N58"/>
    <mergeCell ref="C59:I59"/>
    <mergeCell ref="C55:E55"/>
    <mergeCell ref="G55:H55"/>
    <mergeCell ref="I55:J55"/>
    <mergeCell ref="K55:L55"/>
    <mergeCell ref="C52:E52"/>
    <mergeCell ref="G52:H52"/>
    <mergeCell ref="I52:J52"/>
    <mergeCell ref="K52:L52"/>
    <mergeCell ref="C53:E53"/>
    <mergeCell ref="G53:H53"/>
    <mergeCell ref="I53:J53"/>
    <mergeCell ref="K53:L53"/>
    <mergeCell ref="C56:E56"/>
    <mergeCell ref="G56:H56"/>
    <mergeCell ref="I56:J56"/>
    <mergeCell ref="K56:L56"/>
    <mergeCell ref="C57:E57"/>
    <mergeCell ref="G57:H57"/>
    <mergeCell ref="I57:J57"/>
    <mergeCell ref="K57:L57"/>
    <mergeCell ref="L62:N62"/>
    <mergeCell ref="L59:N59"/>
    <mergeCell ref="C66:J66"/>
    <mergeCell ref="K66:K71"/>
    <mergeCell ref="L66:N71"/>
    <mergeCell ref="O66:O71"/>
    <mergeCell ref="P66:P71"/>
    <mergeCell ref="C67:I67"/>
    <mergeCell ref="C68:I68"/>
    <mergeCell ref="C69:I69"/>
    <mergeCell ref="C70:I70"/>
    <mergeCell ref="C71:F71"/>
    <mergeCell ref="G71:J71"/>
    <mergeCell ref="O59:O65"/>
    <mergeCell ref="P59:P65"/>
    <mergeCell ref="C60:I60"/>
    <mergeCell ref="L60:N60"/>
    <mergeCell ref="C61:I61"/>
    <mergeCell ref="L61:N61"/>
    <mergeCell ref="C62:I62"/>
    <mergeCell ref="C63:I63"/>
    <mergeCell ref="L63:N63"/>
    <mergeCell ref="C64:I64"/>
    <mergeCell ref="L64:N64"/>
    <mergeCell ref="C65:I65"/>
    <mergeCell ref="C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C76:G76"/>
    <mergeCell ref="C77:E77"/>
    <mergeCell ref="F77:G77"/>
    <mergeCell ref="C78:E78"/>
    <mergeCell ref="B83:P83"/>
    <mergeCell ref="C84:G84"/>
    <mergeCell ref="I84:J84"/>
    <mergeCell ref="K84:N84"/>
    <mergeCell ref="O84:O89"/>
    <mergeCell ref="P84:P89"/>
    <mergeCell ref="B85:E89"/>
    <mergeCell ref="F85:H85"/>
    <mergeCell ref="I85:J85"/>
    <mergeCell ref="K85:N85"/>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137"/>
    <mergeCell ref="B92:F93"/>
    <mergeCell ref="G92:N92"/>
    <mergeCell ref="K93:N93"/>
    <mergeCell ref="C94:J94"/>
    <mergeCell ref="K94:N96"/>
    <mergeCell ref="C95:F95"/>
    <mergeCell ref="C103:J103"/>
    <mergeCell ref="K103:N105"/>
    <mergeCell ref="C104:F104"/>
    <mergeCell ref="C105:F105"/>
    <mergeCell ref="C106:J106"/>
    <mergeCell ref="K106:N108"/>
    <mergeCell ref="C107:F107"/>
    <mergeCell ref="C108:F108"/>
    <mergeCell ref="C96:F96"/>
    <mergeCell ref="C97:J97"/>
    <mergeCell ref="K97:N99"/>
    <mergeCell ref="C98:F98"/>
    <mergeCell ref="C99:F99"/>
    <mergeCell ref="C100:J100"/>
    <mergeCell ref="K100:N102"/>
    <mergeCell ref="C101:F101"/>
    <mergeCell ref="C102:F102"/>
    <mergeCell ref="C115:J115"/>
    <mergeCell ref="K115:N117"/>
    <mergeCell ref="C116:F116"/>
    <mergeCell ref="C117:F117"/>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27:J127"/>
    <mergeCell ref="K127:N129"/>
    <mergeCell ref="C128:F128"/>
    <mergeCell ref="C129:F129"/>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J133"/>
    <mergeCell ref="K133:N136"/>
    <mergeCell ref="C134:D134"/>
    <mergeCell ref="E134:J134"/>
    <mergeCell ref="C135:F135"/>
    <mergeCell ref="C136:F136"/>
    <mergeCell ref="H143:J143"/>
    <mergeCell ref="C144:G144"/>
    <mergeCell ref="H144:J144"/>
    <mergeCell ref="C145:G145"/>
    <mergeCell ref="H145:J145"/>
    <mergeCell ref="O145:O146"/>
    <mergeCell ref="B140:P140"/>
    <mergeCell ref="C141:G141"/>
    <mergeCell ref="H141:J141"/>
    <mergeCell ref="K141:K148"/>
    <mergeCell ref="L141:N148"/>
    <mergeCell ref="O141:O144"/>
    <mergeCell ref="P141:P144"/>
    <mergeCell ref="C142:G142"/>
    <mergeCell ref="H142:J142"/>
    <mergeCell ref="C143:G143"/>
    <mergeCell ref="P145:P146"/>
    <mergeCell ref="C146:G146"/>
    <mergeCell ref="H146:J146"/>
    <mergeCell ref="C147:G147"/>
    <mergeCell ref="H147:J147"/>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J151:L151"/>
    <mergeCell ref="D154:F154"/>
    <mergeCell ref="G154:I154"/>
    <mergeCell ref="J154:L154"/>
    <mergeCell ref="C155:F155"/>
    <mergeCell ref="G155:I155"/>
    <mergeCell ref="J155:L155"/>
    <mergeCell ref="M151:N151"/>
    <mergeCell ref="C152:F152"/>
    <mergeCell ref="G152:I152"/>
    <mergeCell ref="J152:L152"/>
    <mergeCell ref="M152:N152"/>
    <mergeCell ref="D153:F153"/>
    <mergeCell ref="G153:I153"/>
    <mergeCell ref="J153:L153"/>
    <mergeCell ref="M153:N153"/>
    <mergeCell ref="M155:N155"/>
    <mergeCell ref="C156:F156"/>
    <mergeCell ref="G156:I156"/>
    <mergeCell ref="J156:L156"/>
    <mergeCell ref="M156:N156"/>
    <mergeCell ref="C157:F157"/>
    <mergeCell ref="G157:I157"/>
    <mergeCell ref="J157:L157"/>
    <mergeCell ref="M157:N157"/>
    <mergeCell ref="C160:F160"/>
    <mergeCell ref="G160:I160"/>
    <mergeCell ref="J160:L160"/>
    <mergeCell ref="M160:N160"/>
    <mergeCell ref="C161:F161"/>
    <mergeCell ref="G161:I161"/>
    <mergeCell ref="J161:L161"/>
    <mergeCell ref="M161:N161"/>
    <mergeCell ref="C158:F158"/>
    <mergeCell ref="G158:I158"/>
    <mergeCell ref="J158:L158"/>
    <mergeCell ref="M158:N158"/>
    <mergeCell ref="C159:F159"/>
    <mergeCell ref="G159:I159"/>
    <mergeCell ref="J159:L159"/>
    <mergeCell ref="M159:N159"/>
    <mergeCell ref="C164:F164"/>
    <mergeCell ref="G164:I164"/>
    <mergeCell ref="J164:L164"/>
    <mergeCell ref="M164:N164"/>
    <mergeCell ref="C165:E165"/>
    <mergeCell ref="H165:I165"/>
    <mergeCell ref="J165:L165"/>
    <mergeCell ref="M165:N165"/>
    <mergeCell ref="C162:F162"/>
    <mergeCell ref="G162:I162"/>
    <mergeCell ref="J162:L162"/>
    <mergeCell ref="M162:N162"/>
    <mergeCell ref="C163:F163"/>
    <mergeCell ref="G163:I163"/>
    <mergeCell ref="J163:L163"/>
    <mergeCell ref="M163:N163"/>
    <mergeCell ref="B166:N166"/>
    <mergeCell ref="C167:E167"/>
    <mergeCell ref="G167:K167"/>
    <mergeCell ref="L167:N167"/>
    <mergeCell ref="O167:O178"/>
    <mergeCell ref="P167:P178"/>
    <mergeCell ref="C168:E168"/>
    <mergeCell ref="G168:K168"/>
    <mergeCell ref="L168:N168"/>
    <mergeCell ref="C169:E169"/>
    <mergeCell ref="C172:E172"/>
    <mergeCell ref="G172:K172"/>
    <mergeCell ref="L172:N172"/>
    <mergeCell ref="C173:E173"/>
    <mergeCell ref="G173:K173"/>
    <mergeCell ref="L173:N173"/>
    <mergeCell ref="G169:K169"/>
    <mergeCell ref="L169:N169"/>
    <mergeCell ref="C170:E170"/>
    <mergeCell ref="G170:K170"/>
    <mergeCell ref="L170:N170"/>
    <mergeCell ref="C171:E171"/>
    <mergeCell ref="G171:K171"/>
    <mergeCell ref="L171:N171"/>
    <mergeCell ref="C176:E176"/>
    <mergeCell ref="G176:K176"/>
    <mergeCell ref="L176:N176"/>
    <mergeCell ref="C177:E177"/>
    <mergeCell ref="G177:K177"/>
    <mergeCell ref="L177:N177"/>
    <mergeCell ref="C174:E174"/>
    <mergeCell ref="G174:K174"/>
    <mergeCell ref="L174:N174"/>
    <mergeCell ref="C175:E175"/>
    <mergeCell ref="G175:K175"/>
    <mergeCell ref="L175:N175"/>
    <mergeCell ref="C178:E178"/>
    <mergeCell ref="G178:K178"/>
    <mergeCell ref="L178:N178"/>
    <mergeCell ref="C179:E179"/>
    <mergeCell ref="G179:N179"/>
    <mergeCell ref="O179:O190"/>
    <mergeCell ref="G184:N184"/>
    <mergeCell ref="C185:E185"/>
    <mergeCell ref="G185:N185"/>
    <mergeCell ref="C186:E186"/>
    <mergeCell ref="G186:N186"/>
    <mergeCell ref="C187:E187"/>
    <mergeCell ref="G187:N187"/>
    <mergeCell ref="C188:E188"/>
    <mergeCell ref="G188:N188"/>
    <mergeCell ref="C189:E189"/>
    <mergeCell ref="G189:N189"/>
    <mergeCell ref="P179:P190"/>
    <mergeCell ref="C180:E180"/>
    <mergeCell ref="G180:N180"/>
    <mergeCell ref="C181:E181"/>
    <mergeCell ref="G181:N181"/>
    <mergeCell ref="C182:E182"/>
    <mergeCell ref="G182:N182"/>
    <mergeCell ref="C183:E183"/>
    <mergeCell ref="G183:N183"/>
    <mergeCell ref="C184:E184"/>
    <mergeCell ref="C190:E190"/>
    <mergeCell ref="G190:N190"/>
    <mergeCell ref="L191:N191"/>
    <mergeCell ref="O191:O202"/>
    <mergeCell ref="C195:E195"/>
    <mergeCell ref="G195:K195"/>
    <mergeCell ref="L195:N195"/>
    <mergeCell ref="C196:E196"/>
    <mergeCell ref="G196:K196"/>
    <mergeCell ref="L196:N196"/>
    <mergeCell ref="C197:E197"/>
    <mergeCell ref="G197:K197"/>
    <mergeCell ref="L197:N197"/>
    <mergeCell ref="C198:E198"/>
    <mergeCell ref="G198:K198"/>
    <mergeCell ref="L198:N198"/>
    <mergeCell ref="P191:P202"/>
    <mergeCell ref="C192:E192"/>
    <mergeCell ref="G192:K192"/>
    <mergeCell ref="L192:N192"/>
    <mergeCell ref="C193:E193"/>
    <mergeCell ref="G193:K193"/>
    <mergeCell ref="L193:N193"/>
    <mergeCell ref="C194:E194"/>
    <mergeCell ref="G194:K194"/>
    <mergeCell ref="L194:N194"/>
    <mergeCell ref="C201:E201"/>
    <mergeCell ref="G201:K201"/>
    <mergeCell ref="L201:N201"/>
    <mergeCell ref="C202:E202"/>
    <mergeCell ref="G202:K202"/>
    <mergeCell ref="L202:N202"/>
    <mergeCell ref="C199:E199"/>
    <mergeCell ref="G199:K199"/>
    <mergeCell ref="L199:N199"/>
    <mergeCell ref="C200:E200"/>
    <mergeCell ref="G200:K200"/>
    <mergeCell ref="L200:N200"/>
    <mergeCell ref="C191:E191"/>
    <mergeCell ref="G191:K191"/>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G209:N209"/>
    <mergeCell ref="C213:E213"/>
    <mergeCell ref="G213:N213"/>
    <mergeCell ref="C214:E214"/>
    <mergeCell ref="G214:N214"/>
    <mergeCell ref="C215:G215"/>
    <mergeCell ref="H215:J215"/>
    <mergeCell ref="K215:K221"/>
    <mergeCell ref="L215:N221"/>
    <mergeCell ref="H220:J220"/>
    <mergeCell ref="C221:G221"/>
    <mergeCell ref="P222:P226"/>
    <mergeCell ref="C223:G223"/>
    <mergeCell ref="H223:J223"/>
    <mergeCell ref="K223:K228"/>
    <mergeCell ref="L223:N228"/>
    <mergeCell ref="C224:G224"/>
    <mergeCell ref="H224:J224"/>
    <mergeCell ref="O215:O221"/>
    <mergeCell ref="P215:P221"/>
    <mergeCell ref="C216:J216"/>
    <mergeCell ref="D217:G217"/>
    <mergeCell ref="H217:J217"/>
    <mergeCell ref="D218:G218"/>
    <mergeCell ref="H218:J218"/>
    <mergeCell ref="D219:G219"/>
    <mergeCell ref="H219:J219"/>
    <mergeCell ref="D220:G220"/>
    <mergeCell ref="C225:G225"/>
    <mergeCell ref="H225:J225"/>
    <mergeCell ref="C226:E226"/>
    <mergeCell ref="F226:J226"/>
    <mergeCell ref="C227:G227"/>
    <mergeCell ref="H227:J227"/>
    <mergeCell ref="H221:J221"/>
    <mergeCell ref="C222:N222"/>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F259"/>
    <mergeCell ref="H259:N259"/>
    <mergeCell ref="C260:E260"/>
    <mergeCell ref="H260:N260"/>
    <mergeCell ref="O263:O267"/>
    <mergeCell ref="P263:P267"/>
    <mergeCell ref="C264:E264"/>
    <mergeCell ref="C265:E265"/>
    <mergeCell ref="C266:E266"/>
    <mergeCell ref="C267:E267"/>
    <mergeCell ref="C261:E261"/>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H341:I341"/>
    <mergeCell ref="J341:K341"/>
    <mergeCell ref="H328:I328"/>
    <mergeCell ref="C337:K337"/>
    <mergeCell ref="D338:I338"/>
    <mergeCell ref="J338:K338"/>
    <mergeCell ref="D339:I339"/>
    <mergeCell ref="J339:K339"/>
    <mergeCell ref="D340:G340"/>
    <mergeCell ref="H340:I340"/>
    <mergeCell ref="J340:K340"/>
    <mergeCell ref="D334:G334"/>
    <mergeCell ref="H334:I334"/>
    <mergeCell ref="J334:K334"/>
    <mergeCell ref="H335:I335"/>
    <mergeCell ref="J335:K335"/>
    <mergeCell ref="D336:I336"/>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D366:I366"/>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C373:G373"/>
    <mergeCell ref="J373:N373"/>
    <mergeCell ref="C374:G374"/>
    <mergeCell ref="J374:N374"/>
    <mergeCell ref="O374:O37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B378:G378"/>
    <mergeCell ref="H378:N378"/>
    <mergeCell ref="O378:P378"/>
    <mergeCell ref="B379:P379"/>
    <mergeCell ref="C380:G380"/>
    <mergeCell ref="H380:I380"/>
    <mergeCell ref="K380:N380"/>
    <mergeCell ref="C376:G376"/>
    <mergeCell ref="H376:I376"/>
    <mergeCell ref="J376:J377"/>
    <mergeCell ref="K376:N377"/>
    <mergeCell ref="O376:O377"/>
    <mergeCell ref="P376:P377"/>
    <mergeCell ref="C377:G377"/>
    <mergeCell ref="H377:I377"/>
    <mergeCell ref="C384:G384"/>
    <mergeCell ref="H384:I384"/>
    <mergeCell ref="K384:N384"/>
    <mergeCell ref="C385:G385"/>
    <mergeCell ref="H385:I385"/>
    <mergeCell ref="K385:N385"/>
    <mergeCell ref="C381:G381"/>
    <mergeCell ref="H381:I381"/>
    <mergeCell ref="K381:N381"/>
    <mergeCell ref="C382:G382"/>
    <mergeCell ref="H382:I382"/>
    <mergeCell ref="J382:J383"/>
    <mergeCell ref="K382:N382"/>
    <mergeCell ref="D383:G383"/>
    <mergeCell ref="H383:I383"/>
    <mergeCell ref="K383:N383"/>
    <mergeCell ref="B390:O390"/>
    <mergeCell ref="C386:G386"/>
    <mergeCell ref="H386:I386"/>
    <mergeCell ref="K386:N386"/>
    <mergeCell ref="C387:I387"/>
    <mergeCell ref="J387:J389"/>
    <mergeCell ref="K387:N389"/>
    <mergeCell ref="D388:G388"/>
    <mergeCell ref="H388:I388"/>
    <mergeCell ref="D389:G389"/>
    <mergeCell ref="H389:I389"/>
  </mergeCells>
  <phoneticPr fontId="15" type="noConversion"/>
  <conditionalFormatting sqref="F73:F75">
    <cfRule type="containsBlanks" dxfId="7656" priority="191">
      <formula>LEN(TRIM(F73))=0</formula>
    </cfRule>
  </conditionalFormatting>
  <conditionalFormatting sqref="F77:F80">
    <cfRule type="containsBlanks" dxfId="7655" priority="158">
      <formula>LEN(TRIM(F77))=0</formula>
    </cfRule>
  </conditionalFormatting>
  <conditionalFormatting sqref="F180:F190">
    <cfRule type="containsBlanks" dxfId="7654" priority="192">
      <formula>LEN(TRIM(F180))=0</formula>
    </cfRule>
  </conditionalFormatting>
  <conditionalFormatting sqref="F257:F258">
    <cfRule type="containsBlanks" dxfId="7653" priority="197">
      <formula>LEN(TRIM(F257))=0</formula>
    </cfRule>
  </conditionalFormatting>
  <conditionalFormatting sqref="F260">
    <cfRule type="expression" dxfId="7652" priority="40">
      <formula>AND(F258="No",#REF!="No")</formula>
    </cfRule>
  </conditionalFormatting>
  <conditionalFormatting sqref="F260:F267">
    <cfRule type="containsBlanks" dxfId="7651" priority="196">
      <formula>LEN(TRIM(F260))=0</formula>
    </cfRule>
  </conditionalFormatting>
  <conditionalFormatting sqref="F261">
    <cfRule type="expression" dxfId="7650" priority="14">
      <formula>AND(F258="No",#REF!="No")</formula>
    </cfRule>
  </conditionalFormatting>
  <conditionalFormatting sqref="F262">
    <cfRule type="expression" dxfId="7649" priority="13">
      <formula>AND(F258="No",#REF!="No")</formula>
    </cfRule>
  </conditionalFormatting>
  <conditionalFormatting sqref="F264:F267">
    <cfRule type="expression" dxfId="7648" priority="65">
      <formula>$F$263="No"</formula>
    </cfRule>
  </conditionalFormatting>
  <conditionalFormatting sqref="F273:F277">
    <cfRule type="containsBlanks" dxfId="7647" priority="182">
      <formula>LEN(TRIM(F273))=0</formula>
    </cfRule>
  </conditionalFormatting>
  <conditionalFormatting sqref="F81:G81">
    <cfRule type="expression" dxfId="7646" priority="44">
      <formula>OR($F$80="No",$F$80="Don't know",$F$80="Not applicable")</formula>
    </cfRule>
  </conditionalFormatting>
  <conditionalFormatting sqref="F250:G250 F251 F252:G252 F253 F254:G254">
    <cfRule type="containsBlanks" dxfId="7645" priority="179">
      <formula>LEN(TRIM(F250))=0</formula>
    </cfRule>
  </conditionalFormatting>
  <conditionalFormatting sqref="F86:J86">
    <cfRule type="containsBlanks" dxfId="7644" priority="115">
      <formula>LEN(TRIM(F86))=0</formula>
    </cfRule>
  </conditionalFormatting>
  <conditionalFormatting sqref="F226:J226">
    <cfRule type="expression" dxfId="7643" priority="58">
      <formula>OR($H$225="No",$H$225="Don't know",$H$225="Not applicable (no fees)")</formula>
    </cfRule>
  </conditionalFormatting>
  <conditionalFormatting sqref="F228:J228">
    <cfRule type="expression" dxfId="7642" priority="57">
      <formula>$H$227="No"</formula>
    </cfRule>
  </conditionalFormatting>
  <conditionalFormatting sqref="F45:M45 F52:M56">
    <cfRule type="containsBlanks" dxfId="7641" priority="127">
      <formula>LEN(TRIM(F45))=0</formula>
    </cfRule>
  </conditionalFormatting>
  <conditionalFormatting sqref="F45:M45">
    <cfRule type="expression" dxfId="7640" priority="105">
      <formula>OR($I$42="No",$I$42="Don't know")</formula>
    </cfRule>
  </conditionalFormatting>
  <conditionalFormatting sqref="F8:N8">
    <cfRule type="expression" dxfId="7639" priority="102">
      <formula>OR($I$6="No",$I$6="Don't know")</formula>
    </cfRule>
    <cfRule type="containsBlanks" dxfId="7638" priority="215">
      <formula>LEN(TRIM(F8))=0</formula>
    </cfRule>
    <cfRule type="expression" dxfId="7637" priority="217">
      <formula>$N$13="No"</formula>
    </cfRule>
    <cfRule type="expression" dxfId="7636" priority="218">
      <formula>$N$13="Not applicable"</formula>
    </cfRule>
    <cfRule type="expression" dxfId="7635" priority="219">
      <formula>$N$13="Don't know"</formula>
    </cfRule>
  </conditionalFormatting>
  <conditionalFormatting sqref="F86:N89">
    <cfRule type="expression" dxfId="7634" priority="99">
      <formula>OR($H$84="No",$H$84="Don't know")</formula>
    </cfRule>
  </conditionalFormatting>
  <conditionalFormatting sqref="G38">
    <cfRule type="expression" dxfId="7633" priority="114">
      <formula>$J$35="No"</formula>
    </cfRule>
  </conditionalFormatting>
  <conditionalFormatting sqref="G139">
    <cfRule type="containsBlanks" dxfId="7632" priority="211">
      <formula>LEN(TRIM(G139))=0</formula>
    </cfRule>
  </conditionalFormatting>
  <conditionalFormatting sqref="G154:G164">
    <cfRule type="containsBlanks" dxfId="7631" priority="94">
      <formula>LEN(TRIM(G154))=0</formula>
    </cfRule>
  </conditionalFormatting>
  <conditionalFormatting sqref="G256">
    <cfRule type="containsBlanks" dxfId="7630" priority="178">
      <formula>LEN(TRIM(G256))=0</formula>
    </cfRule>
  </conditionalFormatting>
  <conditionalFormatting sqref="G271 F273:G277">
    <cfRule type="expression" dxfId="7629" priority="64">
      <formula>OR($G$269="No",$G$269="Don't know")</formula>
    </cfRule>
  </conditionalFormatting>
  <conditionalFormatting sqref="G271 G269">
    <cfRule type="containsBlanks" dxfId="7628" priority="181">
      <formula>LEN(TRIM(G269))=0</formula>
    </cfRule>
  </conditionalFormatting>
  <conditionalFormatting sqref="G151:I151">
    <cfRule type="expression" dxfId="7627" priority="98">
      <formula>OR($I$94="No",$I$94="Don't know")</formula>
    </cfRule>
  </conditionalFormatting>
  <conditionalFormatting sqref="G152:I152">
    <cfRule type="expression" dxfId="7626" priority="96">
      <formula>OR($I$97="No",$I$97="Don't know")</formula>
    </cfRule>
  </conditionalFormatting>
  <conditionalFormatting sqref="G153:I154">
    <cfRule type="expression" dxfId="7625" priority="93">
      <formula>OR($I$100="No",$I$100="Don't know")</formula>
    </cfRule>
  </conditionalFormatting>
  <conditionalFormatting sqref="G155:I155">
    <cfRule type="expression" dxfId="7624" priority="90">
      <formula>OR($I$103="No",$I$103="Don't know")</formula>
    </cfRule>
  </conditionalFormatting>
  <conditionalFormatting sqref="G156:I156">
    <cfRule type="expression" dxfId="7623" priority="88">
      <formula>OR($I$106="No",$I$106="Don't know")</formula>
    </cfRule>
  </conditionalFormatting>
  <conditionalFormatting sqref="G157:I157">
    <cfRule type="expression" dxfId="7622" priority="86">
      <formula>OR($I$109="No",$I$109="Don't know")</formula>
    </cfRule>
  </conditionalFormatting>
  <conditionalFormatting sqref="G158:I158">
    <cfRule type="expression" dxfId="7621" priority="84">
      <formula>OR($I$112="No",$I$112="Don't know")</formula>
    </cfRule>
  </conditionalFormatting>
  <conditionalFormatting sqref="G159:I159">
    <cfRule type="expression" dxfId="7620" priority="82">
      <formula>OR($I$115="No",$I$115="Don't know")</formula>
    </cfRule>
  </conditionalFormatting>
  <conditionalFormatting sqref="G160:I160">
    <cfRule type="expression" dxfId="7619" priority="80">
      <formula>OR($I$118="No",$I$118="Don't know")</formula>
    </cfRule>
  </conditionalFormatting>
  <conditionalFormatting sqref="G161:I161">
    <cfRule type="expression" dxfId="7618" priority="78">
      <formula>OR($I$121="No",$I$121="Don't know")</formula>
    </cfRule>
  </conditionalFormatting>
  <conditionalFormatting sqref="G162:I162">
    <cfRule type="expression" dxfId="7617" priority="76">
      <formula>OR($I$124="No",$I$124="Don't know")</formula>
    </cfRule>
  </conditionalFormatting>
  <conditionalFormatting sqref="G163:I164">
    <cfRule type="expression" dxfId="7616" priority="73">
      <formula>OR($I$130="No",$I$130="Don't know")</formula>
    </cfRule>
  </conditionalFormatting>
  <conditionalFormatting sqref="G38:J38">
    <cfRule type="expression" dxfId="7615" priority="100">
      <formula>OR($J$35="No",$J$35="Don't know")</formula>
    </cfRule>
    <cfRule type="containsBlanks" dxfId="7614" priority="213">
      <formula>LEN(TRIM(G38))=0</formula>
    </cfRule>
  </conditionalFormatting>
  <conditionalFormatting sqref="G71:J71 F73:G75 F77:G81">
    <cfRule type="expression" dxfId="7613" priority="45">
      <formula>($J$59=0)</formula>
    </cfRule>
  </conditionalFormatting>
  <conditionalFormatting sqref="G71:J71">
    <cfRule type="expression" dxfId="7612" priority="47">
      <formula>OR($J$70="No",$J$70="Don't know",$J$70="Not applicable")</formula>
    </cfRule>
    <cfRule type="containsBlanks" dxfId="7611" priority="180">
      <formula>LEN(TRIM(G71))=0</formula>
    </cfRule>
  </conditionalFormatting>
  <conditionalFormatting sqref="G95:J96">
    <cfRule type="containsBlanks" dxfId="7610" priority="42">
      <formula>LEN(TRIM(G95))=0</formula>
    </cfRule>
  </conditionalFormatting>
  <conditionalFormatting sqref="G98:J99">
    <cfRule type="containsBlanks" dxfId="7609" priority="38">
      <formula>LEN(TRIM(G98))=0</formula>
    </cfRule>
  </conditionalFormatting>
  <conditionalFormatting sqref="G101:J102">
    <cfRule type="containsBlanks" dxfId="7608" priority="37">
      <formula>LEN(TRIM(G101))=0</formula>
    </cfRule>
  </conditionalFormatting>
  <conditionalFormatting sqref="G104:J105">
    <cfRule type="containsBlanks" dxfId="7607" priority="36">
      <formula>LEN(TRIM(G104))=0</formula>
    </cfRule>
  </conditionalFormatting>
  <conditionalFormatting sqref="G107:J108">
    <cfRule type="containsBlanks" dxfId="7606" priority="35">
      <formula>LEN(TRIM(G107))=0</formula>
    </cfRule>
  </conditionalFormatting>
  <conditionalFormatting sqref="G110:J111">
    <cfRule type="containsBlanks" dxfId="7605" priority="34">
      <formula>LEN(TRIM(G110))=0</formula>
    </cfRule>
  </conditionalFormatting>
  <conditionalFormatting sqref="G113:J114">
    <cfRule type="containsBlanks" dxfId="7604" priority="33">
      <formula>LEN(TRIM(G113))=0</formula>
    </cfRule>
  </conditionalFormatting>
  <conditionalFormatting sqref="G116:J117">
    <cfRule type="containsBlanks" dxfId="7603" priority="32">
      <formula>LEN(TRIM(G116))=0</formula>
    </cfRule>
  </conditionalFormatting>
  <conditionalFormatting sqref="G119:J120">
    <cfRule type="containsBlanks" dxfId="7602" priority="31">
      <formula>LEN(TRIM(G119))=0</formula>
    </cfRule>
  </conditionalFormatting>
  <conditionalFormatting sqref="G122:J123">
    <cfRule type="containsBlanks" dxfId="7601" priority="30">
      <formula>LEN(TRIM(G122))=0</formula>
    </cfRule>
  </conditionalFormatting>
  <conditionalFormatting sqref="G125:J126">
    <cfRule type="containsBlanks" dxfId="7600" priority="29">
      <formula>LEN(TRIM(G125))=0</formula>
    </cfRule>
  </conditionalFormatting>
  <conditionalFormatting sqref="G128:J129">
    <cfRule type="containsBlanks" dxfId="7599" priority="28">
      <formula>LEN(TRIM(G128))=0</formula>
    </cfRule>
  </conditionalFormatting>
  <conditionalFormatting sqref="G131:J132">
    <cfRule type="containsBlanks" dxfId="7598" priority="27">
      <formula>LEN(TRIM(G131))=0</formula>
    </cfRule>
  </conditionalFormatting>
  <conditionalFormatting sqref="G168:K178">
    <cfRule type="expression" dxfId="7597" priority="12">
      <formula>OR($F168="No",$F168="Don't know")</formula>
    </cfRule>
  </conditionalFormatting>
  <conditionalFormatting sqref="G47:L47">
    <cfRule type="expression" dxfId="7596" priority="2">
      <formula>OR($I$42="No",$I$42="Don't know")</formula>
    </cfRule>
    <cfRule type="containsBlanks" dxfId="7595" priority="3">
      <formula>LEN(TRIM(G47))=0</formula>
    </cfRule>
  </conditionalFormatting>
  <conditionalFormatting sqref="G180:N190">
    <cfRule type="expression" dxfId="7594" priority="11">
      <formula>OR($F180="No",$F180="Don't know")</formula>
    </cfRule>
  </conditionalFormatting>
  <conditionalFormatting sqref="G192:N202">
    <cfRule type="expression" dxfId="7593" priority="5">
      <formula>OR($F192="No",$F192="Don't know")</formula>
    </cfRule>
  </conditionalFormatting>
  <conditionalFormatting sqref="G204:N214">
    <cfRule type="expression" dxfId="7592" priority="4">
      <formula>OR($F204="No",$F204="Don't know")</formula>
    </cfRule>
  </conditionalFormatting>
  <conditionalFormatting sqref="H141:H144">
    <cfRule type="expression" dxfId="7591" priority="128">
      <formula>#REF!="Don't know"</formula>
    </cfRule>
    <cfRule type="expression" dxfId="7590" priority="129">
      <formula>#REF!="No"</formula>
    </cfRule>
  </conditionalFormatting>
  <conditionalFormatting sqref="H141:H145">
    <cfRule type="containsBlanks" dxfId="7589" priority="130">
      <formula>LEN(TRIM(H141))=0</formula>
    </cfRule>
  </conditionalFormatting>
  <conditionalFormatting sqref="H145">
    <cfRule type="expression" dxfId="7588" priority="204">
      <formula>#REF!="Don't know"</formula>
    </cfRule>
    <cfRule type="expression" dxfId="7587" priority="205">
      <formula>#REF!="No"</formula>
    </cfRule>
  </conditionalFormatting>
  <conditionalFormatting sqref="H147 K141">
    <cfRule type="expression" dxfId="7586" priority="207">
      <formula>#REF!="Don't know"</formula>
    </cfRule>
    <cfRule type="expression" dxfId="7585" priority="208">
      <formula>#REF!="No"</formula>
    </cfRule>
  </conditionalFormatting>
  <conditionalFormatting sqref="H147">
    <cfRule type="containsBlanks" dxfId="7584" priority="206">
      <formula>LEN(TRIM(H147))=0</formula>
    </cfRule>
  </conditionalFormatting>
  <conditionalFormatting sqref="H215">
    <cfRule type="containsBlanks" dxfId="7583" priority="185">
      <formula>LEN(TRIM(H215))=0</formula>
    </cfRule>
    <cfRule type="expression" dxfId="7582" priority="186">
      <formula>#REF!="Don't know"</formula>
    </cfRule>
    <cfRule type="expression" dxfId="7581" priority="187">
      <formula>#REF!="No"</formula>
    </cfRule>
  </conditionalFormatting>
  <conditionalFormatting sqref="H217:H220">
    <cfRule type="containsBlanks" dxfId="7580" priority="188">
      <formula>LEN(TRIM(H217))=0</formula>
    </cfRule>
    <cfRule type="expression" dxfId="7579" priority="189">
      <formula>$H$148="Don't know"</formula>
    </cfRule>
    <cfRule type="expression" dxfId="7578" priority="190">
      <formula>$H$148="no"</formula>
    </cfRule>
  </conditionalFormatting>
  <conditionalFormatting sqref="H223:H225">
    <cfRule type="containsBlanks" dxfId="7577" priority="157">
      <formula>LEN(TRIM(H223))=0</formula>
    </cfRule>
  </conditionalFormatting>
  <conditionalFormatting sqref="H227">
    <cfRule type="containsBlanks" dxfId="7576" priority="156">
      <formula>LEN(TRIM(H227))=0</formula>
    </cfRule>
  </conditionalFormatting>
  <conditionalFormatting sqref="H304:H306 H25:H26 H29:H32 H84 F192:F202 O279 H281:I282 K281:L282 H284:I284 K284:L284 H286:I288 K286:L288 H290:I295 K290:L295 H297:I299 K297:L299 H308:H314 O314">
    <cfRule type="containsBlanks" dxfId="7575" priority="216">
      <formula>LEN(TRIM(F25))=0</formula>
    </cfRule>
  </conditionalFormatting>
  <conditionalFormatting sqref="H315">
    <cfRule type="expression" dxfId="7574" priority="39">
      <formula>H314 = "No"</formula>
    </cfRule>
  </conditionalFormatting>
  <conditionalFormatting sqref="H317:H318">
    <cfRule type="containsBlanks" dxfId="7573" priority="202">
      <formula>LEN(TRIM(H317))=0</formula>
    </cfRule>
  </conditionalFormatting>
  <conditionalFormatting sqref="H320">
    <cfRule type="containsBlanks" dxfId="7572" priority="198">
      <formula>LEN(TRIM(H320))=0</formula>
    </cfRule>
  </conditionalFormatting>
  <conditionalFormatting sqref="H373:H374">
    <cfRule type="containsBlanks" dxfId="7571" priority="167">
      <formula>LEN(TRIM(H373))=0</formula>
    </cfRule>
  </conditionalFormatting>
  <conditionalFormatting sqref="H377 H376:I376">
    <cfRule type="containsBlanks" dxfId="7570" priority="183">
      <formula>LEN(TRIM(H376))=0</formula>
    </cfRule>
  </conditionalFormatting>
  <conditionalFormatting sqref="H380:H386">
    <cfRule type="containsBlanks" dxfId="7569" priority="49">
      <formula>LEN(TRIM(H380))=0</formula>
    </cfRule>
    <cfRule type="containsBlanks" priority="50">
      <formula>LEN(TRIM(H380))=0</formula>
    </cfRule>
  </conditionalFormatting>
  <conditionalFormatting sqref="H388:H389">
    <cfRule type="containsBlanks" dxfId="7568" priority="51">
      <formula>LEN(TRIM(H388))=0</formula>
    </cfRule>
    <cfRule type="containsBlanks" priority="52">
      <formula>LEN(TRIM(H388))=0</formula>
    </cfRule>
  </conditionalFormatting>
  <conditionalFormatting sqref="H376:I376 H377">
    <cfRule type="containsBlanks" priority="184">
      <formula>LEN(TRIM(H376))=0</formula>
    </cfRule>
  </conditionalFormatting>
  <conditionalFormatting sqref="H377:I377">
    <cfRule type="expression" dxfId="7567" priority="43">
      <formula>OR($H$376="No PSE plan started/developed",$H$376="Don't know",$H$376="Yes PSE plan but no FP/RH component")</formula>
    </cfRule>
  </conditionalFormatting>
  <conditionalFormatting sqref="H381:I381">
    <cfRule type="expression" dxfId="7566" priority="48">
      <formula>OR($H$380="No",$H$380="Don't know")</formula>
    </cfRule>
  </conditionalFormatting>
  <conditionalFormatting sqref="H141:J144">
    <cfRule type="expression" dxfId="7565" priority="103">
      <formula>OR($G$139="No",$G$139="Don't know")</formula>
    </cfRule>
  </conditionalFormatting>
  <conditionalFormatting sqref="H146:J146">
    <cfRule type="expression" dxfId="7564" priority="71">
      <formula>OR($H$145="No",$H$145="Don't know")</formula>
    </cfRule>
  </conditionalFormatting>
  <conditionalFormatting sqref="H148:J148">
    <cfRule type="expression" dxfId="7563" priority="70">
      <formula>OR($H$147="No",$H$147="Don't know")</formula>
    </cfRule>
  </conditionalFormatting>
  <conditionalFormatting sqref="H217:J221">
    <cfRule type="expression" dxfId="7562" priority="68">
      <formula>OR($H$215="No",$H$215="Don't know")</formula>
    </cfRule>
  </conditionalFormatting>
  <conditionalFormatting sqref="H225:J225">
    <cfRule type="expression" dxfId="7561" priority="67">
      <formula>AND($H$223="No",$H$224="No")</formula>
    </cfRule>
  </conditionalFormatting>
  <conditionalFormatting sqref="H230:J231">
    <cfRule type="expression" dxfId="7560" priority="66">
      <formula>AND($H$223="No",$H$224="No")</formula>
    </cfRule>
  </conditionalFormatting>
  <conditionalFormatting sqref="H231:J231">
    <cfRule type="expression" dxfId="7559" priority="56">
      <formula>OR($H$230="No","Don't know")</formula>
    </cfRule>
  </conditionalFormatting>
  <conditionalFormatting sqref="H306:J306">
    <cfRule type="expression" dxfId="7558" priority="62">
      <formula>OR($H$305="No",$H$305="Don't know")</formula>
    </cfRule>
  </conditionalFormatting>
  <conditionalFormatting sqref="H307:J307">
    <cfRule type="expression" dxfId="7557" priority="63">
      <formula>OR($H$306="No",$H$306="Don't know",$H$305="No",$H$305="Don't know")</formula>
    </cfRule>
  </conditionalFormatting>
  <conditionalFormatting sqref="H315:J315">
    <cfRule type="containsBlanks" dxfId="7556" priority="164">
      <formula>LEN(TRIM(H315))=0</formula>
    </cfRule>
  </conditionalFormatting>
  <conditionalFormatting sqref="H319:J319">
    <cfRule type="expression" dxfId="7555" priority="61">
      <formula>OR($H$318="No",$H$318="Don't know")</formula>
    </cfRule>
    <cfRule type="containsBlanks" dxfId="7554" priority="163">
      <formula>LEN(TRIM(H319))=0</formula>
    </cfRule>
  </conditionalFormatting>
  <conditionalFormatting sqref="H321:J321">
    <cfRule type="expression" dxfId="7553" priority="60">
      <formula>OR($H$320="No",$H$320="Don't know",$H$320="Not applicable")</formula>
    </cfRule>
  </conditionalFormatting>
  <conditionalFormatting sqref="H322:J322">
    <cfRule type="expression" dxfId="7552" priority="59">
      <formula>$H$320="Yes"</formula>
    </cfRule>
    <cfRule type="containsBlanks" dxfId="7551" priority="162">
      <formula>LEN(TRIM(H322))=0</formula>
    </cfRule>
  </conditionalFormatting>
  <conditionalFormatting sqref="H375:N375">
    <cfRule type="expression" dxfId="7550" priority="55">
      <formula>OR($H$374="No",$H$374="Don't know")</formula>
    </cfRule>
  </conditionalFormatting>
  <conditionalFormatting sqref="I6">
    <cfRule type="expression" dxfId="7549" priority="152">
      <formula>$N$13="No"</formula>
    </cfRule>
    <cfRule type="expression" dxfId="7548" priority="153">
      <formula>$N$13="Not applicable"</formula>
    </cfRule>
    <cfRule type="expression" dxfId="7547" priority="154">
      <formula>$N$13="Don't know"</formula>
    </cfRule>
    <cfRule type="containsBlanks" dxfId="7546" priority="155">
      <formula>LEN(TRIM(I6))=0</formula>
    </cfRule>
  </conditionalFormatting>
  <conditionalFormatting sqref="I10:I12">
    <cfRule type="expression" dxfId="7545" priority="113">
      <formula>$I$6="No"</formula>
    </cfRule>
  </conditionalFormatting>
  <conditionalFormatting sqref="I10:I18">
    <cfRule type="containsBlanks" dxfId="7544" priority="148">
      <formula>LEN(TRIM(I10))=0</formula>
    </cfRule>
    <cfRule type="expression" dxfId="7543" priority="149">
      <formula>$N$13="No"</formula>
    </cfRule>
    <cfRule type="expression" dxfId="7542" priority="150">
      <formula>$N$13="Not applicable"</formula>
    </cfRule>
    <cfRule type="expression" dxfId="7541" priority="151">
      <formula>$N$13="Don't know"</formula>
    </cfRule>
  </conditionalFormatting>
  <conditionalFormatting sqref="I10:I23">
    <cfRule type="expression" dxfId="7540" priority="106">
      <formula>OR($I$6="No",$I$6="Don't know")</formula>
    </cfRule>
  </conditionalFormatting>
  <conditionalFormatting sqref="I19:I23">
    <cfRule type="expression" dxfId="7539" priority="107">
      <formula>$I$6="No"</formula>
    </cfRule>
    <cfRule type="containsBlanks" dxfId="7538" priority="108">
      <formula>LEN(TRIM(I19))=0</formula>
    </cfRule>
    <cfRule type="expression" dxfId="7537" priority="109">
      <formula>$N$13="No"</formula>
    </cfRule>
    <cfRule type="expression" dxfId="7536" priority="110">
      <formula>$N$13="Not applicable"</formula>
    </cfRule>
    <cfRule type="expression" dxfId="7535" priority="111">
      <formula>$N$13="Don't know"</formula>
    </cfRule>
  </conditionalFormatting>
  <conditionalFormatting sqref="I42">
    <cfRule type="containsBlanks" dxfId="7534" priority="199">
      <formula>LEN(TRIM(I42))=0</formula>
    </cfRule>
  </conditionalFormatting>
  <conditionalFormatting sqref="J25:J28">
    <cfRule type="containsBlanks" dxfId="7533" priority="54">
      <formula>LEN(TRIM(J25))=0</formula>
    </cfRule>
  </conditionalFormatting>
  <conditionalFormatting sqref="J33">
    <cfRule type="containsBlanks" dxfId="7532" priority="210">
      <formula>LEN(TRIM(J33))=0</formula>
    </cfRule>
  </conditionalFormatting>
  <conditionalFormatting sqref="J35">
    <cfRule type="containsBlanks" dxfId="7531" priority="209">
      <formula>LEN(TRIM(J35))=0</formula>
    </cfRule>
  </conditionalFormatting>
  <conditionalFormatting sqref="J67:J70">
    <cfRule type="expression" dxfId="7530" priority="46">
      <formula>($J$59=0)</formula>
    </cfRule>
    <cfRule type="containsBlanks" dxfId="7529" priority="176">
      <formula>LEN(TRIM(J67))=0</formula>
    </cfRule>
  </conditionalFormatting>
  <conditionalFormatting sqref="J154:J164">
    <cfRule type="containsBlanks" dxfId="7528" priority="92">
      <formula>LEN(TRIM(J154))=0</formula>
    </cfRule>
  </conditionalFormatting>
  <conditionalFormatting sqref="J326:J327">
    <cfRule type="containsBlanks" dxfId="7527" priority="177">
      <formula>LEN(TRIM(J326))=0</formula>
    </cfRule>
  </conditionalFormatting>
  <conditionalFormatting sqref="J330">
    <cfRule type="containsBlanks" dxfId="7526" priority="175">
      <formula>LEN(TRIM(J330))=0</formula>
    </cfRule>
  </conditionalFormatting>
  <conditionalFormatting sqref="J332:J333">
    <cfRule type="containsBlanks" dxfId="7525" priority="138">
      <formula>LEN(TRIM(J332))=0</formula>
    </cfRule>
  </conditionalFormatting>
  <conditionalFormatting sqref="J336">
    <cfRule type="containsBlanks" dxfId="7524" priority="174">
      <formula>LEN(TRIM(J336))=0</formula>
    </cfRule>
  </conditionalFormatting>
  <conditionalFormatting sqref="J338:J339">
    <cfRule type="containsBlanks" dxfId="7523" priority="159">
      <formula>LEN(TRIM(J338))=0</formula>
    </cfRule>
  </conditionalFormatting>
  <conditionalFormatting sqref="J342">
    <cfRule type="containsBlanks" dxfId="7522" priority="173">
      <formula>LEN(TRIM(J342))=0</formula>
    </cfRule>
  </conditionalFormatting>
  <conditionalFormatting sqref="J344:J345">
    <cfRule type="containsBlanks" dxfId="7521" priority="137">
      <formula>LEN(TRIM(J344))=0</formula>
    </cfRule>
  </conditionalFormatting>
  <conditionalFormatting sqref="J348">
    <cfRule type="containsBlanks" dxfId="7520" priority="172">
      <formula>LEN(TRIM(J348))=0</formula>
    </cfRule>
  </conditionalFormatting>
  <conditionalFormatting sqref="J350:J351">
    <cfRule type="containsBlanks" dxfId="7519" priority="136">
      <formula>LEN(TRIM(J350))=0</formula>
    </cfRule>
  </conditionalFormatting>
  <conditionalFormatting sqref="J354">
    <cfRule type="containsBlanks" dxfId="7518" priority="165">
      <formula>LEN(TRIM(J354))=0</formula>
    </cfRule>
  </conditionalFormatting>
  <conditionalFormatting sqref="J356:J357">
    <cfRule type="containsBlanks" dxfId="7517" priority="135">
      <formula>LEN(TRIM(J356))=0</formula>
    </cfRule>
  </conditionalFormatting>
  <conditionalFormatting sqref="J360">
    <cfRule type="containsBlanks" dxfId="7516" priority="171">
      <formula>LEN(TRIM(J360))=0</formula>
    </cfRule>
  </conditionalFormatting>
  <conditionalFormatting sqref="J362:J363">
    <cfRule type="containsBlanks" dxfId="7515" priority="134">
      <formula>LEN(TRIM(J362))=0</formula>
    </cfRule>
  </conditionalFormatting>
  <conditionalFormatting sqref="J366">
    <cfRule type="containsBlanks" dxfId="7514" priority="170">
      <formula>LEN(TRIM(J366))=0</formula>
    </cfRule>
  </conditionalFormatting>
  <conditionalFormatting sqref="J368:J369">
    <cfRule type="containsBlanks" dxfId="7513" priority="133">
      <formula>LEN(TRIM(J368))=0</formula>
    </cfRule>
  </conditionalFormatting>
  <conditionalFormatting sqref="J372">
    <cfRule type="containsBlanks" dxfId="7512" priority="169">
      <formula>LEN(TRIM(J372))=0</formula>
    </cfRule>
  </conditionalFormatting>
  <conditionalFormatting sqref="J151:L151">
    <cfRule type="expression" dxfId="7511" priority="97">
      <formula>OR($G$94="No",$G$94="Don't know")</formula>
    </cfRule>
  </conditionalFormatting>
  <conditionalFormatting sqref="J152:L152">
    <cfRule type="expression" dxfId="7510" priority="95">
      <formula>OR($G$97="No",$G$97="Don't know")</formula>
    </cfRule>
  </conditionalFormatting>
  <conditionalFormatting sqref="J153:L154">
    <cfRule type="expression" dxfId="7509" priority="91">
      <formula>OR($G$100="No",$G$100="Don't know")</formula>
    </cfRule>
  </conditionalFormatting>
  <conditionalFormatting sqref="J155:L155">
    <cfRule type="expression" dxfId="7508" priority="89">
      <formula>OR($G$103="No",$G$103="Don't know")</formula>
    </cfRule>
  </conditionalFormatting>
  <conditionalFormatting sqref="J156:L156">
    <cfRule type="expression" dxfId="7507" priority="87">
      <formula>OR($G$106="No",$G$106="Don't know")</formula>
    </cfRule>
  </conditionalFormatting>
  <conditionalFormatting sqref="J157:L157">
    <cfRule type="expression" dxfId="7506" priority="85">
      <formula>OR($G$109="No",$G$109="Don't know")</formula>
    </cfRule>
  </conditionalFormatting>
  <conditionalFormatting sqref="J158:L158">
    <cfRule type="expression" dxfId="7505" priority="83">
      <formula>OR($G$112="No",$G$112="Don't know")</formula>
    </cfRule>
  </conditionalFormatting>
  <conditionalFormatting sqref="J159:L159">
    <cfRule type="expression" dxfId="7504" priority="81">
      <formula>OR($G$115="No",$G$115="Don't know")</formula>
    </cfRule>
  </conditionalFormatting>
  <conditionalFormatting sqref="J160:L160">
    <cfRule type="expression" dxfId="7503" priority="79">
      <formula>OR($G$118="No",$G$118="Don't know")</formula>
    </cfRule>
  </conditionalFormatting>
  <conditionalFormatting sqref="J161:L161">
    <cfRule type="expression" dxfId="7502" priority="77">
      <formula>OR($G$121="No",$G$121="Don't know")</formula>
    </cfRule>
  </conditionalFormatting>
  <conditionalFormatting sqref="J162:L162">
    <cfRule type="expression" dxfId="7501" priority="75">
      <formula>OR($G$124="No",$G$124="Don't know")</formula>
    </cfRule>
  </conditionalFormatting>
  <conditionalFormatting sqref="J163:L163">
    <cfRule type="expression" dxfId="7500" priority="74">
      <formula>OR($G$127="No",$G$127="Don't know")</formula>
    </cfRule>
  </conditionalFormatting>
  <conditionalFormatting sqref="J164:L164">
    <cfRule type="expression" dxfId="7499" priority="72">
      <formula>OR($G$130="No",$G$130="Don't know")</formula>
    </cfRule>
  </conditionalFormatting>
  <conditionalFormatting sqref="J139:N139">
    <cfRule type="expression" dxfId="7498" priority="104">
      <formula>OR($G$139="No",$G$139="Don't know")</formula>
    </cfRule>
  </conditionalFormatting>
  <conditionalFormatting sqref="K94">
    <cfRule type="expression" dxfId="7497" priority="41">
      <formula>OR($H$84="No",$H$84="Don't know")</formula>
    </cfRule>
  </conditionalFormatting>
  <conditionalFormatting sqref="K97">
    <cfRule type="expression" dxfId="7496" priority="26">
      <formula>OR($H$84="No",$H$84="Don't know")</formula>
    </cfRule>
  </conditionalFormatting>
  <conditionalFormatting sqref="K100">
    <cfRule type="expression" dxfId="7495" priority="25">
      <formula>OR($H$84="No",$H$84="Don't know")</formula>
    </cfRule>
  </conditionalFormatting>
  <conditionalFormatting sqref="K103">
    <cfRule type="expression" dxfId="7494" priority="24">
      <formula>OR($H$84="No",$H$84="Don't know")</formula>
    </cfRule>
  </conditionalFormatting>
  <conditionalFormatting sqref="K106">
    <cfRule type="expression" dxfId="7493" priority="23">
      <formula>OR($H$84="No",$H$84="Don't know")</formula>
    </cfRule>
  </conditionalFormatting>
  <conditionalFormatting sqref="K109">
    <cfRule type="expression" dxfId="7492" priority="22">
      <formula>OR($H$84="No",$H$84="Don't know")</formula>
    </cfRule>
  </conditionalFormatting>
  <conditionalFormatting sqref="K112">
    <cfRule type="expression" dxfId="7491" priority="21">
      <formula>OR($H$84="No",$H$84="Don't know")</formula>
    </cfRule>
  </conditionalFormatting>
  <conditionalFormatting sqref="K115">
    <cfRule type="expression" dxfId="7490" priority="20">
      <formula>OR($H$84="No",$H$84="Don't know")</formula>
    </cfRule>
  </conditionalFormatting>
  <conditionalFormatting sqref="K118">
    <cfRule type="expression" dxfId="7489" priority="19">
      <formula>OR($H$84="No",$H$84="Don't know")</formula>
    </cfRule>
  </conditionalFormatting>
  <conditionalFormatting sqref="K121">
    <cfRule type="expression" dxfId="7488" priority="18">
      <formula>OR($H$84="No",$H$84="Don't know")</formula>
    </cfRule>
  </conditionalFormatting>
  <conditionalFormatting sqref="K124">
    <cfRule type="expression" dxfId="7487" priority="17">
      <formula>OR($H$84="No",$H$84="Don't know")</formula>
    </cfRule>
  </conditionalFormatting>
  <conditionalFormatting sqref="K127">
    <cfRule type="expression" dxfId="7486" priority="16">
      <formula>OR($H$84="No",$H$84="Don't know")</formula>
    </cfRule>
  </conditionalFormatting>
  <conditionalFormatting sqref="K130">
    <cfRule type="expression" dxfId="7485" priority="15">
      <formula>OR($H$84="No",$H$84="Don't know")</formula>
    </cfRule>
  </conditionalFormatting>
  <conditionalFormatting sqref="K141 G151:G153 J151:J153 H230 F204:F214 K223 K233:K245 F248">
    <cfRule type="containsBlanks" dxfId="7484" priority="212">
      <formula>LEN(TRIM(F141))=0</formula>
    </cfRule>
  </conditionalFormatting>
  <conditionalFormatting sqref="K247">
    <cfRule type="containsBlanks" dxfId="7483" priority="203">
      <formula>LEN(TRIM(K247))=0</formula>
    </cfRule>
  </conditionalFormatting>
  <conditionalFormatting sqref="K19:N23">
    <cfRule type="expression" dxfId="7482" priority="112">
      <formula>OR($I$6="No",$I$6="Don't know")</formula>
    </cfRule>
    <cfRule type="containsBlanks" dxfId="7481" priority="166">
      <formula>LEN(TRIM(K19))=0</formula>
    </cfRule>
  </conditionalFormatting>
  <conditionalFormatting sqref="K84:N84">
    <cfRule type="expression" dxfId="7480" priority="1">
      <formula>OR($H$84="No",$H$84="Don't know")</formula>
    </cfRule>
  </conditionalFormatting>
  <conditionalFormatting sqref="L168:L178 F168:F178">
    <cfRule type="containsBlanks" dxfId="7479" priority="193">
      <formula>LEN(TRIM(F168))=0</formula>
    </cfRule>
  </conditionalFormatting>
  <conditionalFormatting sqref="L168:L178">
    <cfRule type="expression" dxfId="7478" priority="194">
      <formula>$F$225="Don't know"</formula>
    </cfRule>
    <cfRule type="expression" dxfId="7477" priority="195">
      <formula>$F$225="No"</formula>
    </cfRule>
  </conditionalFormatting>
  <conditionalFormatting sqref="L192:M202">
    <cfRule type="expression" dxfId="7476" priority="6">
      <formula>$F$197="Don't know"</formula>
    </cfRule>
    <cfRule type="expression" dxfId="7475" priority="7">
      <formula>$F$197="No"</formula>
    </cfRule>
    <cfRule type="expression" dxfId="7474" priority="9">
      <formula>$F$197="Don't know"</formula>
    </cfRule>
    <cfRule type="expression" dxfId="7473" priority="10">
      <formula>$F$197="No"</formula>
    </cfRule>
  </conditionalFormatting>
  <conditionalFormatting sqref="L10:N10">
    <cfRule type="expression" dxfId="7472" priority="147">
      <formula>OR($I$10="No",$I$10="Don't know",$I$10="Not applicable")</formula>
    </cfRule>
  </conditionalFormatting>
  <conditionalFormatting sqref="L10:N18">
    <cfRule type="expression" dxfId="7471" priority="101">
      <formula>OR($I$6="No",$I$6="Don't know")</formula>
    </cfRule>
  </conditionalFormatting>
  <conditionalFormatting sqref="L11:N11">
    <cfRule type="expression" dxfId="7470" priority="146">
      <formula>OR($I$11="No",$I$11="Don't know",$I$11="Not applicable")</formula>
    </cfRule>
  </conditionalFormatting>
  <conditionalFormatting sqref="L12:N12">
    <cfRule type="expression" dxfId="7469" priority="145">
      <formula>OR($I$12="No",$I$12="Don't know",$I$12="Not applicable")</formula>
    </cfRule>
  </conditionalFormatting>
  <conditionalFormatting sqref="L13:N13">
    <cfRule type="expression" dxfId="7468" priority="144">
      <formula>OR($I$13="No",$I$13="Don't know",$I$13="Not applicable")</formula>
    </cfRule>
  </conditionalFormatting>
  <conditionalFormatting sqref="L14:N14">
    <cfRule type="expression" dxfId="7467" priority="143">
      <formula>OR($I$14="No",$I$14="Don't know",$I$14="Not applicable")</formula>
    </cfRule>
  </conditionalFormatting>
  <conditionalFormatting sqref="L15:N15">
    <cfRule type="expression" dxfId="7466" priority="142">
      <formula>OR($I$15="No",$I$15="Don't know",$I$15="Not applicable")</formula>
    </cfRule>
  </conditionalFormatting>
  <conditionalFormatting sqref="L16:N16">
    <cfRule type="expression" dxfId="7465" priority="141">
      <formula>OR($I$16="No",$I$16="Don't know",$I$16="Not applicable")</formula>
    </cfRule>
  </conditionalFormatting>
  <conditionalFormatting sqref="L17:N17">
    <cfRule type="expression" dxfId="7464" priority="139">
      <formula>OR($I$17="Neither",$I$17="Don't know",$I$17="Not applicable")</formula>
    </cfRule>
  </conditionalFormatting>
  <conditionalFormatting sqref="L18:N18">
    <cfRule type="expression" dxfId="7463" priority="140">
      <formula>OR($I$18="No",$I$18="Don't know",$I$18="Not applicable")</formula>
    </cfRule>
  </conditionalFormatting>
  <conditionalFormatting sqref="L168:N178">
    <cfRule type="expression" dxfId="7462" priority="69">
      <formula>OR($F168="No",$F168="Don't know")</formula>
    </cfRule>
  </conditionalFormatting>
  <conditionalFormatting sqref="L192:N202">
    <cfRule type="containsBlanks" dxfId="7461" priority="8">
      <formula>LEN(TRIM(L192))=0</formula>
    </cfRule>
  </conditionalFormatting>
  <conditionalFormatting sqref="O6:O7">
    <cfRule type="containsBlanks" dxfId="7460" priority="201">
      <formula>LEN(TRIM(O6))=0</formula>
    </cfRule>
  </conditionalFormatting>
  <conditionalFormatting sqref="O19:O21 O25:O28 O31:O33 O35 O84 O139 O145 O147">
    <cfRule type="containsBlanks" dxfId="7459" priority="214">
      <formula>LEN(TRIM(O19))=0</formula>
    </cfRule>
  </conditionalFormatting>
  <conditionalFormatting sqref="O42">
    <cfRule type="containsBlanks" dxfId="7458" priority="200">
      <formula>LEN(TRIM(O42))=0</formula>
    </cfRule>
  </conditionalFormatting>
  <conditionalFormatting sqref="O44:O49 O91:O137">
    <cfRule type="containsBlanks" dxfId="7457" priority="126">
      <formula>LEN(TRIM(O44))=0</formula>
    </cfRule>
  </conditionalFormatting>
  <conditionalFormatting sqref="O52:O56">
    <cfRule type="containsBlanks" dxfId="7456" priority="161">
      <formula>LEN(TRIM(O52))=0</formula>
    </cfRule>
  </conditionalFormatting>
  <conditionalFormatting sqref="O66:O71">
    <cfRule type="containsBlanks" dxfId="7455" priority="125">
      <formula>LEN(TRIM(O66))=0</formula>
    </cfRule>
  </conditionalFormatting>
  <conditionalFormatting sqref="O73:O81">
    <cfRule type="containsBlanks" dxfId="7454" priority="124">
      <formula>LEN(TRIM(O73))=0</formula>
    </cfRule>
  </conditionalFormatting>
  <conditionalFormatting sqref="O150:O165">
    <cfRule type="containsBlanks" dxfId="7453" priority="123">
      <formula>LEN(TRIM(O150))=0</formula>
    </cfRule>
  </conditionalFormatting>
  <conditionalFormatting sqref="O167:O228">
    <cfRule type="containsBlanks" dxfId="7452" priority="122">
      <formula>LEN(TRIM(O167))=0</formula>
    </cfRule>
  </conditionalFormatting>
  <conditionalFormatting sqref="O230:O267">
    <cfRule type="containsBlanks" dxfId="7451" priority="121">
      <formula>LEN(TRIM(O230))=0</formula>
    </cfRule>
  </conditionalFormatting>
  <conditionalFormatting sqref="O269:O277">
    <cfRule type="containsBlanks" dxfId="7450" priority="120">
      <formula>LEN(TRIM(O269))=0</formula>
    </cfRule>
  </conditionalFormatting>
  <conditionalFormatting sqref="O282">
    <cfRule type="containsBlanks" dxfId="7449" priority="119">
      <formula>LEN(TRIM(O282))=0</formula>
    </cfRule>
  </conditionalFormatting>
  <conditionalFormatting sqref="O304:O310">
    <cfRule type="containsBlanks" dxfId="7448" priority="118">
      <formula>LEN(TRIM(O304))=0</formula>
    </cfRule>
  </conditionalFormatting>
  <conditionalFormatting sqref="O317:O322">
    <cfRule type="containsBlanks" dxfId="7447" priority="117">
      <formula>LEN(TRIM(O317))=0</formula>
    </cfRule>
  </conditionalFormatting>
  <conditionalFormatting sqref="O324:O372">
    <cfRule type="timePeriod" dxfId="7446" priority="116" timePeriod="yesterday">
      <formula>FLOOR(O324,1)=TODAY()-1</formula>
    </cfRule>
  </conditionalFormatting>
  <conditionalFormatting sqref="O324:O374">
    <cfRule type="containsBlanks" dxfId="7445" priority="168">
      <formula>LEN(TRIM(O324))=0</formula>
    </cfRule>
  </conditionalFormatting>
  <conditionalFormatting sqref="O376">
    <cfRule type="containsBlanks" dxfId="7444" priority="160">
      <formula>LEN(TRIM(O376))=0</formula>
    </cfRule>
  </conditionalFormatting>
  <dataValidations count="108">
    <dataValidation type="list" allowBlank="1" showInputMessage="1" showErrorMessage="1" sqref="J326:K326 J332:K332 J344:K344 J350:K350 J356:K356 J362:K362 J368:K368" xr:uid="{A63817F4-14AB-4038-9EAA-65289555282A}">
      <formula1>"WHO-prequalified, SRA, Both WHO-PQ and SRA,No SRA or WHO-PQ products registered,Don't know"</formula1>
    </dataValidation>
    <dataValidation type="list" allowBlank="1" showInputMessage="1" showErrorMessage="1" sqref="H225" xr:uid="{37573C1B-F344-48C9-A859-1221F9490BC4}">
      <formula1>"Yes, No, Don't know,Not applicable (no fees)"</formula1>
    </dataValidation>
    <dataValidation type="list" allowBlank="1" showInputMessage="1" showErrorMessage="1" sqref="G271" xr:uid="{12C5D425-A5A7-490E-93CC-B36FF2701FFC}">
      <formula1>"Yes, No, Don't know, Not applicable (no LMIS)"</formula1>
    </dataValidation>
    <dataValidation type="list" allowBlank="1" showInputMessage="1" showErrorMessage="1" sqref="F260:F262 J67:J70" xr:uid="{5825262C-082A-4789-91E1-E8DEA2E32549}">
      <formula1>"Yes, No, Don't know,Not applicable"</formula1>
    </dataValidation>
    <dataValidation type="list" allowBlank="1" showInputMessage="1" showErrorMessage="1" sqref="F263 F257" xr:uid="{7B580567-B0AC-4164-8746-55F00F9AA91F}">
      <formula1>"Yes, No"</formula1>
    </dataValidation>
    <dataValidation type="list" allowBlank="1" showInputMessage="1" showErrorMessage="1" sqref="M47 M45 M52:M56" xr:uid="{4B9F999E-4196-4B52-9E84-24F4698D8788}">
      <formula1>"Purchase/P.O. date,Shipment date,Delivery date,Other,Unknown,Not applicable"</formula1>
    </dataValidation>
    <dataValidation type="list" allowBlank="1" showInputMessage="1" showErrorMessage="1" sqref="H384:I384" xr:uid="{CA1179B7-2E01-465C-A058-3F309491B888}">
      <formula1>"No impact, Reduced frequency of meetings, Prevented ability to meet, Don't know, Not applicable (no committee)"</formula1>
    </dataValidation>
    <dataValidation type="list" allowBlank="1" showInputMessage="1" showErrorMessage="1" sqref="F264:F267 I18 I10:I16 H230 H143:J143 I22:I23 F258 L168:L178 H305:J306 L192:N202" xr:uid="{B84B5946-005B-453D-B058-A35E263E1FFC}">
      <formula1>"Yes, No, Don't know, Not applicable"</formula1>
    </dataValidation>
    <dataValidation type="list" allowBlank="1" showInputMessage="1" showErrorMessage="1" error="Please choose from the dropdown list." sqref="I21" xr:uid="{D1A61DBE-5A90-40E9-B1E3-69595E2ACCF0}">
      <formula1>"0 times, 1 time, 2-3 times, 4 or more times, Don't know, Not applicable"</formula1>
    </dataValidation>
    <dataValidation type="list" allowBlank="1" showInputMessage="1" showErrorMessage="1" sqref="H25 J25" xr:uid="{A2078E85-EE6D-44C8-ACD2-E007B5B37877}">
      <formula1>"January, February, March, April, May, June, July, August, September, October, November, December"</formula1>
    </dataValidation>
    <dataValidation type="list" allowBlank="1" showInputMessage="1" showErrorMessage="1" sqref="H31:J31" xr:uid="{49622C56-4A9C-4386-91F8-31D90177EFC7}">
      <formula1>"Annually, Twice a year, Quarterly, Monthly, Don’t Know, Other"</formula1>
    </dataValidation>
    <dataValidation type="list" allowBlank="1" showInputMessage="1" showErrorMessage="1" sqref="G135:J136 G131:N132 I42 F192:F202 K233:K245 H223:H224 G139 H147:J147 H145:J145 J33 H84 F168:F178 F180:F190 H215:J215 J35 H373:H374 F45 F47 G269 H227 I6 G128:N129 G95:J96 G98:K99 G101:N102 G104:N105 G107:N108 G110:N111 G113:N114 G116:N117 G119:N120 G122:N123 G125:N126 L99 M98:M99 F204:F214" xr:uid="{1AF09220-796F-40B8-BDA0-228A2E001733}">
      <formula1>"Yes, No, Don't know"</formula1>
    </dataValidation>
    <dataValidation type="list" allowBlank="1" showInputMessage="1" showErrorMessage="1" sqref="F52:F56" xr:uid="{A5CBAAAE-37EB-47BA-860A-A20FF97B1532}">
      <formula1>"In-kind, Cash, Don't know, Not applicable"</formula1>
    </dataValidation>
    <dataValidation type="list" allowBlank="1" showInputMessage="1" showErrorMessage="1" sqref="H165:L165" xr:uid="{FA8F34A8-E261-4484-8572-C6DEA7FE4B16}">
      <formula1>"Community Health Worker (or equivalent), Auxiliary Nurse, Auxiliary Nurse Midwife, Nurse, Pharmacist, Clinical Officer, Doctor, Don't Know, Not Applicable"</formula1>
    </dataValidation>
    <dataValidation type="list" allowBlank="1" showInputMessage="1" showErrorMessage="1" sqref="H322 H310 H314 H320 H318" xr:uid="{E2BFDFCB-EEF4-4826-986B-5509015E615D}">
      <formula1>"Yes, No, Don’t know, Not applicable"</formula1>
    </dataValidation>
    <dataValidation type="list" allowBlank="1" showInputMessage="1" showErrorMessage="1" sqref="H312:J313" xr:uid="{1540017C-16FB-4DCE-B55A-D416D20F7B3D}">
      <formula1>"Most were tested, Some were tested, None were tested, Don't know, Not applicable"</formula1>
    </dataValidation>
    <dataValidation type="list" allowBlank="1" showInputMessage="1" showErrorMessage="1" error="Please choose from the dropdown list." sqref="I19:I20" xr:uid="{D1C66064-427B-4FFC-82A9-A8CEC7EE0E9F}">
      <formula1>"Yes, No, Don't know, Not applicable"</formula1>
    </dataValidation>
    <dataValidation type="list" allowBlank="1" showInputMessage="1" showErrorMessage="1" sqref="H308:J308" xr:uid="{9C56BEFA-D524-49A3-B1A5-0567E8A0FC73}">
      <formula1>"Less than 6 months, 6 months to under 1 year, 1 year to 18 months, More than 18 months,Don’t know, Not applicable"</formula1>
    </dataValidation>
    <dataValidation type="list" allowBlank="1" showInputMessage="1" showErrorMessage="1" sqref="H309" xr:uid="{7BA87482-2ABD-4965-9C91-6408D5663C12}">
      <formula1>"Yes,No,Don’t know, Not applicable"</formula1>
    </dataValidation>
    <dataValidation type="list" allowBlank="1" showInputMessage="1" showErrorMessage="1" sqref="H317:J317" xr:uid="{156950DA-41F8-4AEB-8A86-15BF2CE0C6D8}">
      <formula1>"0,1,2-3,More than 3, Don’t know"</formula1>
    </dataValidation>
    <dataValidation type="list" allowBlank="1" showInputMessage="1" showErrorMessage="1" sqref="H315:J315" xr:uid="{AA988448-5766-4177-9DF9-4369B638653B}">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309:J309 F73:G75 F77:G80 H217:J220" xr:uid="{F12A81D0-87BC-46E6-993D-D14C88822475}">
      <formula1>"Yes,No,Don't know,Not applicable"</formula1>
    </dataValidation>
    <dataValidation type="list" allowBlank="1" showInputMessage="1" showErrorMessage="1" sqref="H319:J319" xr:uid="{36C3F946-7FF9-4D85-8446-D4410D6EF7A9}">
      <formula1>"0-25%,26-50%,51-75%,76-100%, Don’t know, Not applicable"</formula1>
    </dataValidation>
    <dataValidation type="list" allowBlank="1" showInputMessage="1" showErrorMessage="1" sqref="H376:I376" xr:uid="{2696CE2E-E335-42F3-90BC-4C99286895FF}">
      <formula1>"Yes (PSE plan with FP/RH component),No PSE plan started/developed,Yes PSE plan but no FP/RH component,Don't know"</formula1>
    </dataValidation>
    <dataValidation type="list" allowBlank="1" showInputMessage="1" showErrorMessage="1" sqref="F273:G273" xr:uid="{3A380FC5-0038-4E85-98DF-48F0FC73174A}">
      <formula1>"Yes: All public sector facilities included, Yes: Some public sector facilities included,None, Don't know, Not applicable"</formula1>
    </dataValidation>
    <dataValidation type="list" allowBlank="1" showInputMessage="1" showErrorMessage="1" sqref="F274:G274" xr:uid="{46D4F2FC-BE0E-4AF1-8DED-90E7555C44D9}">
      <formula1>"Yes: All private sector facilities included, Yes: Some private sector facilities included,None, Don't know, Not applicable (no LMIS)"</formula1>
    </dataValidation>
    <dataValidation type="list" allowBlank="1" showInputMessage="1" showErrorMessage="1" sqref="F275:G275" xr:uid="{FB1E3FEB-1125-4907-A683-828B074794AD}">
      <formula1>"Yes: All NGO facilities included, Yes: Some NGO facilities included,None, Don't know, Not applicable (no LMIS)"</formula1>
    </dataValidation>
    <dataValidation type="list" allowBlank="1" showInputMessage="1" showErrorMessage="1" sqref="F276:G276" xr:uid="{A2AE17E6-F520-43CC-B2D8-53359F7E7FA6}">
      <formula1>"Yes: All social marketing sites included, Yes: Some social marketing sites included,None, Don't know, Not applicable (no LMIS)"</formula1>
    </dataValidation>
    <dataValidation allowBlank="1" showInputMessage="1" showErrorMessage="1" error="Please choose from the dropdown list." sqref="K19:N23" xr:uid="{1BAFFEF8-9A77-408A-943D-6A90AD0FEDA8}"/>
    <dataValidation type="list" allowBlank="1" showInputMessage="1" showErrorMessage="1" sqref="F250:G250" xr:uid="{5F0DE368-AEF1-4DC8-8FD7-E99B672212DF}">
      <formula1>"Yes: Extensive social marketing,Yes: Some social marketing,No,Don't know"</formula1>
    </dataValidation>
    <dataValidation type="list" allowBlank="1" showInputMessage="1" showErrorMessage="1" sqref="F252:G252" xr:uid="{0C0005C0-6C68-47DB-86E2-D6C2149ACCC6}">
      <formula1>"Yes: Extensive mobile phone outreach/education, Yes: Some mobile phone outreach/education, No, Don't Know"</formula1>
    </dataValidation>
    <dataValidation type="list" allowBlank="1" showInputMessage="1" showErrorMessage="1" sqref="F254:G254 H382:I383 H380:I380" xr:uid="{6CFA403D-5114-4EAC-B8FE-49DB36303713}">
      <formula1>"Yes,No,Don't know"</formula1>
    </dataValidation>
    <dataValidation type="list" allowBlank="1" showInputMessage="1" showErrorMessage="1" sqref="G256" xr:uid="{696868C7-934C-4E8F-9E26-42517BB6A25F}">
      <formula1>"0%,1-10%,11-20%,21-30%,31-40%,41-50%,51-60%,61-70%,71-80%,81-100%,Don't know,Not applicable"</formula1>
    </dataValidation>
    <dataValidation type="list" allowBlank="1" showInputMessage="1" showErrorMessage="1" sqref="F277:G277" xr:uid="{E8F3AB84-1E74-4EFC-9AC4-62EE4F89B562}">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7" xr:uid="{30776278-BD4F-4BF6-A5C3-0D22D4D6C015}">
      <formula1>"Ministry of Finance, Ministry of Planning,Both,Neither,Don't know, Not applicable"</formula1>
    </dataValidation>
    <dataValidation type="list" allowBlank="1" showInputMessage="1" showErrorMessage="1" error="Please choose from the dropdown list." prompt="Please select from the dropdown list" sqref="G68:I70" xr:uid="{CA5F2BB2-E08B-48F2-805C-EF5ACF5961C0}">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H152:I153 K155:L164 K152:L153 J152:J164 G151:L151 G152:G164 H155:I164" xr:uid="{B87278E5-0E2E-4E7F-AEA6-3BB2369E1DC4}">
      <formula1>"Community Health Worker (or equivalent),Auxiliary Nurse,Auxiliary Nurse Midwife,Nurse,Pharmacist, Clinical Officer, Doctor, Don't Know, Not Applicable"</formula1>
    </dataValidation>
    <dataValidation type="list" allowBlank="1" showInputMessage="1" showErrorMessage="1" sqref="F251:G251" xr:uid="{A0ABE6C6-DEFB-4DFF-9688-75235CD8DB89}">
      <formula1>"Yes: Extensive mass media,Yes: Some mass media,No,Don't know"</formula1>
    </dataValidation>
    <dataValidation type="list" allowBlank="1" showInputMessage="1" showErrorMessage="1" sqref="F253:G253" xr:uid="{D8C50089-F7F7-406E-9B5C-04E933E9D280}">
      <formula1>"Yes: Extensive community mobilization/engagement,Yes: Some community mobilization/engagement,No,Don't know"</formula1>
    </dataValidation>
    <dataValidation type="list" allowBlank="1" showInputMessage="1" showErrorMessage="1" sqref="H311:J311" xr:uid="{07FA2136-2EF9-4A34-B011-FBBA0E3CDB86}">
      <formula1>"Yes - ISO certified, Yes - WHO-PQ, Yes - both ISO certified and WHO-PQ,Neither, Don’t know, Not applicable"</formula1>
    </dataValidation>
    <dataValidation type="list" allowBlank="1" showInputMessage="1" showErrorMessage="1" sqref="J330:K330 J336:K336 J342:K342 J348:K348 J360:K360 J366:K366 J372:K372 J354:K354" xr:uid="{1456C83E-9DF1-4FB5-868B-2789BA789EBF}">
      <formula1>"0,1,2 or more,Don't know"</formula1>
    </dataValidation>
    <dataValidation type="list" allowBlank="1" showInputMessage="1" showErrorMessage="1" sqref="H304:J304" xr:uid="{48A67A43-B559-4F8B-B553-5EA99ECDACEB}">
      <formula1>"Yes, No, Don’t know, Not applicable (No NMRA)"</formula1>
    </dataValidation>
    <dataValidation type="list" allowBlank="1" showInputMessage="1" showErrorMessage="1" sqref="H377:I377" xr:uid="{DEF088D1-6A50-42F7-B8CD-D41F6CDCCDDE}">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38:K338" xr:uid="{B15B5B2E-5575-4F79-AEAE-757D9B8D3551}">
      <formula1>"WHO-prequalified, SRA, Both WHO-PQ and SRA,No SRA or WHO-PQ products registered,Don’t know"</formula1>
    </dataValidation>
    <dataValidation type="list" allowBlank="1" showInputMessage="1" showErrorMessage="1" sqref="J339:K339 J363 J369 J333 J327 J345 J351 J357" xr:uid="{624A8EB9-A37B-4BFD-B63D-30E63E471E43}">
      <formula1>"0,1,2-3,More than 3,Don't know"</formula1>
    </dataValidation>
    <dataValidation type="list" allowBlank="1" showInputMessage="1" showErrorMessage="1" sqref="H144:J144" xr:uid="{4477E1A4-EA49-4F26-90B9-63AA5AF2A885}">
      <formula1>"Yes - high level of implementation, Yes - some implementation,Minimal or no implementation, Don't know, Not applicable (no strategy)"</formula1>
    </dataValidation>
    <dataValidation type="decimal" allowBlank="1" showInputMessage="1" showErrorMessage="1" error="Enter numeric value here only (in USD)." sqref="J27" xr:uid="{AC6AEEBD-4187-4616-9FD4-52ABFA0AA42B}">
      <formula1>0</formula1>
      <formula2>100000000</formula2>
    </dataValidation>
    <dataValidation type="decimal" allowBlank="1" showInputMessage="1" showErrorMessage="1" error="Enter a numeric quantity only." sqref="K52:L56" xr:uid="{B64F4A68-3192-4D6E-8308-F0DEA50E3589}">
      <formula1>0</formula1>
      <formula2>1000000000</formula2>
    </dataValidation>
    <dataValidation type="decimal" allowBlank="1" showInputMessage="1" showErrorMessage="1" error="Enter a numeric quantity here only." sqref="K45:L45 K47:L47" xr:uid="{BB4072B4-A32B-4E4B-9A87-C1F53D78D9AF}">
      <formula1>0</formula1>
      <formula2>1000000000</formula2>
    </dataValidation>
    <dataValidation type="custom" operator="lessThanOrEqual" allowBlank="1" showInputMessage="1" showErrorMessage="1" error="This number cannot exceed the total number of stock status observations (column I)." sqref="H281:H284 H286:H288 H290:H295 H297:H299" xr:uid="{CC10FFB2-DCD0-4DCB-B66E-59088F742FBB}">
      <formula1>H281&lt;=I281</formula1>
    </dataValidation>
    <dataValidation type="custom" allowBlank="1" showInputMessage="1" showErrorMessage="1" error="This number must be greater than or equal to the number of stocked out observations (Column H)." sqref="I281:I284 I286:I288 I290:I295 I297:I299" xr:uid="{94AD8BA7-1236-4DAE-AC94-F2DA146A2AC0}">
      <formula1>I281&gt;=H281</formula1>
    </dataValidation>
    <dataValidation type="custom" allowBlank="1" showInputMessage="1" showErrorMessage="1" error="This number must be less than or equal to the total number of SDPs reporting (stock observations) (Column L)." sqref="K281:K284 K286:K288 K290:K295 K297:K299" xr:uid="{8BBFF88D-63E4-4B13-A3A7-5D24E57D439E}">
      <formula1>K281&lt;=L281</formula1>
    </dataValidation>
    <dataValidation type="custom" allowBlank="1" showInputMessage="1" showErrorMessage="1" error="This number must be greater than or equal to the total number of stocked out obversations (Column K)." sqref="L283" xr:uid="{41921AC7-CA7F-4BD2-B07A-1DFC0E407654}">
      <formula1>L283&gt;=K283</formula1>
    </dataValidation>
    <dataValidation type="list" allowBlank="1" showInputMessage="1" showErrorMessage="1" sqref="J26" xr:uid="{FFB6B09C-5C46-4828-9ABF-65254D704293}">
      <formula1>"2017,2018,2019,2020,2021, 2022, 2023"</formula1>
    </dataValidation>
    <dataValidation type="list" allowBlank="1" showInputMessage="1" showErrorMessage="1" sqref="H386:I386" xr:uid="{B2E7BB87-DF33-4E14-9C51-1FC853F3D364}">
      <formula1>"High Impact, Medium Impact, Low Impact, No Impact, Unknown"</formula1>
    </dataValidation>
    <dataValidation type="list" allowBlank="1" showInputMessage="1" showErrorMessage="1" sqref="H385:I385" xr:uid="{D0E47665-B800-4B72-ADA1-D8267F67A61E}">
      <formula1>"All or most of the budget line shifted to COVID response, Some of the budget shifted,None of the budget shifted (i.e. no Impact), unknown, not applicable"</formula1>
    </dataValidation>
    <dataValidation type="custom" allowBlank="1" showInputMessage="1" showErrorMessage="1" error="This number must be greater than or equal to the total number of stocked out observations (Column K)." sqref="L281:L282 L284 L286:L288 L290:L295 L297:L299" xr:uid="{794C7AF8-1504-444B-9C22-01554122F91B}">
      <formula1>L281&gt;=K281</formula1>
    </dataValidation>
    <dataValidation allowBlank="1" showInputMessage="1" showErrorMessage="1" error="Enter a numeric value here only (in USD)." sqref="G38" xr:uid="{FA52075B-432E-485E-8B6E-46010ADD855C}"/>
    <dataValidation type="list" allowBlank="1" showInputMessage="1" showErrorMessage="1" sqref="H29:J29" xr:uid="{F8DAAD71-6914-4D6B-BD1E-6EAB66ECD14F}">
      <formula1>"Government - Central Level, Government - Subnational Level, US Government (USG), UNFPA, Other Donors, Other, Don't Know"</formula1>
    </dataValidation>
    <dataValidation type="list" allowBlank="1" showInputMessage="1" showErrorMessage="1" sqref="H26" xr:uid="{157AFCA0-B4B5-487D-9C8F-9150452BC3EA}">
      <formula1>"2017,2018,2019,2020,2021,2022,2023"</formula1>
    </dataValidation>
    <dataValidation type="list" allowBlank="1" showInputMessage="1" showErrorMessage="1" sqref="O6:P18" xr:uid="{91B73543-70F3-4AC5-837F-9ABF12095F6F}">
      <formula1>$B$3:$B$5</formula1>
    </dataValidation>
    <dataValidation type="list" allowBlank="1" showInputMessage="1" showErrorMessage="1" sqref="O19:P19" xr:uid="{EC06CA28-E5CC-438D-894E-A54CBFB19114}">
      <formula1>$C$3:$C$5</formula1>
    </dataValidation>
    <dataValidation type="list" allowBlank="1" showInputMessage="1" showErrorMessage="1" sqref="O20:P20" xr:uid="{EABFE24D-5CF9-415A-89D7-8401FCEF0997}">
      <formula1>$D$3:$D$4</formula1>
    </dataValidation>
    <dataValidation type="list" allowBlank="1" showInputMessage="1" showErrorMessage="1" sqref="O21:P23" xr:uid="{3B37F3DF-0957-4C06-AB4C-47F009B59C64}">
      <formula1>$E$3:$E$4</formula1>
    </dataValidation>
    <dataValidation type="list" allowBlank="1" showInputMessage="1" showErrorMessage="1" sqref="O25:P26" xr:uid="{F4A1F96A-3730-4D8B-9A85-5D5F95321253}">
      <formula1>$F$3:$F$6</formula1>
    </dataValidation>
    <dataValidation type="list" allowBlank="1" showInputMessage="1" showErrorMessage="1" sqref="O31:P32" xr:uid="{9F4055DB-ACA9-4B17-B193-E0476C9CA4DA}">
      <formula1>$H$3:$H$4</formula1>
    </dataValidation>
    <dataValidation type="list" allowBlank="1" showInputMessage="1" showErrorMessage="1" sqref="O33:P33" xr:uid="{C93D2FCF-2AB7-46B3-BA13-0B9DE8E964B5}">
      <formula1>$I$3:$I$4</formula1>
    </dataValidation>
    <dataValidation type="list" allowBlank="1" showInputMessage="1" showErrorMessage="1" sqref="O35:P35 O42:P42" xr:uid="{3601D13B-CFC4-455B-824C-14C12F29C20F}">
      <formula1>$J$3:$J$7</formula1>
    </dataValidation>
    <dataValidation type="list" allowBlank="1" showInputMessage="1" showErrorMessage="1" sqref="P44:P49" xr:uid="{D729363B-AAA8-4B8E-8B5F-0980F7CC5C5B}">
      <formula1>$K$3:$K$7</formula1>
    </dataValidation>
    <dataValidation type="list" allowBlank="1" showInputMessage="1" showErrorMessage="1" sqref="O52:P52" xr:uid="{75C7CA4B-F919-4616-819A-30D0543B117C}">
      <formula1>$L$3:$L$4</formula1>
    </dataValidation>
    <dataValidation type="list" allowBlank="1" showInputMessage="1" showErrorMessage="1" sqref="O53:P53" xr:uid="{EA7C1713-0C9D-4A6E-A387-0CF1A16944A1}">
      <formula1>$M$3:$M$4</formula1>
    </dataValidation>
    <dataValidation type="list" allowBlank="1" showInputMessage="1" showErrorMessage="1" sqref="O54:P54 O55:O56" xr:uid="{6B331562-F502-4C59-B40A-FD2DCBD92F6F}">
      <formula1>$N$3:$N$4</formula1>
    </dataValidation>
    <dataValidation type="list" allowBlank="1" showInputMessage="1" showErrorMessage="1" sqref="P55:P56" xr:uid="{D0369B18-4871-467F-8489-E1126638E294}">
      <formula1>$O$3:$O$4</formula1>
    </dataValidation>
    <dataValidation type="list" allowBlank="1" showInputMessage="1" showErrorMessage="1" sqref="O84:P89" xr:uid="{F218E37A-50E0-4B7C-AD04-9481D018FF29}">
      <formula1>$Q$3:$Q$6</formula1>
    </dataValidation>
    <dataValidation type="list" allowBlank="1" showInputMessage="1" showErrorMessage="1" sqref="O91:P91" xr:uid="{173C0355-C6EE-4BC7-A154-05B5B2BE2A03}">
      <formula1>$R$3:$R$8</formula1>
    </dataValidation>
    <dataValidation type="list" allowBlank="1" showInputMessage="1" showErrorMessage="1" sqref="O139:P139" xr:uid="{69A2EEB6-9CC1-473F-B63F-6C19D075A915}">
      <formula1>$S$3:$S$4</formula1>
    </dataValidation>
    <dataValidation type="list" allowBlank="1" showInputMessage="1" showErrorMessage="1" sqref="O145:P148" xr:uid="{D7F1C34F-A11F-46D9-8326-7B21252B995D}">
      <formula1>$T$3:$T$8</formula1>
    </dataValidation>
    <dataValidation type="list" allowBlank="1" showInputMessage="1" showErrorMessage="1" sqref="O150:P165" xr:uid="{36834E7F-650F-4839-B7E5-3BEF57D270BF}">
      <formula1>$U$3:$U$5</formula1>
    </dataValidation>
    <dataValidation type="list" allowBlank="1" showInputMessage="1" showErrorMessage="1" sqref="O167:P178 O191:P202" xr:uid="{328988FA-AD05-47C8-A409-273DDAA43404}">
      <formula1>$V$3:$V$8</formula1>
    </dataValidation>
    <dataValidation type="list" allowBlank="1" showInputMessage="1" showErrorMessage="1" sqref="O179:P190 O203:P214" xr:uid="{ED0D8992-A028-4A0F-BA8A-65D0B41F22AD}">
      <formula1>$W$3:$W$6</formula1>
    </dataValidation>
    <dataValidation type="list" allowBlank="1" showInputMessage="1" showErrorMessage="1" sqref="O215:P221" xr:uid="{0BD46130-EF67-48ED-A74A-B28DF7AC9448}">
      <formula1>$X$3:$X$4</formula1>
    </dataValidation>
    <dataValidation type="list" allowBlank="1" showInputMessage="1" showErrorMessage="1" sqref="O222:P226" xr:uid="{1DB223D8-EF9B-46F3-A863-909455A875AD}">
      <formula1>$Y$3:$Y$6</formula1>
    </dataValidation>
    <dataValidation type="list" allowBlank="1" showInputMessage="1" showErrorMessage="1" sqref="O227:P228" xr:uid="{19B631B9-B368-4922-9C68-694927822BEA}">
      <formula1>$Z$3:$Z$5</formula1>
    </dataValidation>
    <dataValidation type="list" allowBlank="1" showInputMessage="1" showErrorMessage="1" sqref="O230:P231" xr:uid="{E687E08C-91DB-4252-9ABC-D1FC3CB8DA2E}">
      <formula1>$AA$3:$AA$4</formula1>
    </dataValidation>
    <dataValidation type="list" allowBlank="1" showInputMessage="1" showErrorMessage="1" sqref="O232:P248" xr:uid="{77CF8290-2846-469E-AD46-5A60066E4E4D}">
      <formula1>$AB$3:$AB$4</formula1>
    </dataValidation>
    <dataValidation type="list" allowBlank="1" showInputMessage="1" showErrorMessage="1" sqref="O249:P255" xr:uid="{F40CD24D-EF92-4796-98DD-2E44DE7CE5F5}">
      <formula1>$AC$3:$AC$7</formula1>
    </dataValidation>
    <dataValidation type="list" allowBlank="1" showInputMessage="1" showErrorMessage="1" sqref="O256:P256" xr:uid="{DBAE66A8-CEC7-4FA7-A7AE-674B57D38CD1}">
      <formula1>$AD$3:$AD$5</formula1>
    </dataValidation>
    <dataValidation type="list" allowBlank="1" showInputMessage="1" showErrorMessage="1" sqref="O263:P267" xr:uid="{6FBE6222-CE61-43AC-B3EA-5E78D18D205F}">
      <formula1>$AF$3:$AF$4</formula1>
    </dataValidation>
    <dataValidation type="list" allowBlank="1" showInputMessage="1" showErrorMessage="1" sqref="O269:P277" xr:uid="{F2D9AAC1-7101-4FB6-B7B6-F41C6FE71BA8}">
      <formula1>$AG$3:$AG$4</formula1>
    </dataValidation>
    <dataValidation type="list" allowBlank="1" showInputMessage="1" showErrorMessage="1" sqref="P279" xr:uid="{BE0D8686-B39A-4F48-B13B-FE454BF55540}">
      <formula1>$AH$3:$AH$7</formula1>
    </dataValidation>
    <dataValidation type="list" allowBlank="1" showInputMessage="1" showErrorMessage="1" sqref="P282:P284 O282" xr:uid="{A6FEA607-1802-483A-A49C-2387FE766ABA}">
      <formula1>$AI$3:$AI$8</formula1>
    </dataValidation>
    <dataValidation type="list" allowBlank="1" showInputMessage="1" showErrorMessage="1" sqref="O304:P304" xr:uid="{65677C3E-B578-481B-A8A0-6B1428A5A4F3}">
      <formula1>$AJ$3:$AJ$4</formula1>
    </dataValidation>
    <dataValidation type="list" allowBlank="1" showInputMessage="1" showErrorMessage="1" sqref="O305:P309" xr:uid="{DDAC1CAE-526B-48E4-BA3D-44BE51A10C22}">
      <formula1>$AK$3:$AK$4</formula1>
    </dataValidation>
    <dataValidation type="list" allowBlank="1" showInputMessage="1" showErrorMessage="1" sqref="O314:P315" xr:uid="{5992824B-CCC6-4A18-BA98-3E371C5A2DE4}">
      <formula1>$AM$3:$AM$4</formula1>
    </dataValidation>
    <dataValidation type="list" allowBlank="1" showInputMessage="1" showErrorMessage="1" sqref="O317:P322" xr:uid="{350F8208-016A-4D7F-8205-C31763EB1F83}">
      <formula1>$AN$3:$AN$5</formula1>
    </dataValidation>
    <dataValidation type="list" allowBlank="1" showInputMessage="1" showErrorMessage="1" sqref="O324:P372" xr:uid="{01011A83-29E9-472C-B259-542A5A89C2B5}">
      <formula1>$AO$3:$AO$4</formula1>
    </dataValidation>
    <dataValidation type="list" allowBlank="1" showInputMessage="1" showErrorMessage="1" sqref="O373:P373" xr:uid="{181F81A2-6C45-46F7-97E8-2A64B7EDB061}">
      <formula1>$AP$3:$AP$4</formula1>
    </dataValidation>
    <dataValidation type="list" allowBlank="1" showInputMessage="1" showErrorMessage="1" sqref="O374:P375" xr:uid="{ACDB6BBF-F9FD-4006-86AB-48A77333B836}">
      <formula1>$AQ$3:$AQ$5</formula1>
    </dataValidation>
    <dataValidation type="list" allowBlank="1" showInputMessage="1" showErrorMessage="1" sqref="O376:P377" xr:uid="{BB401131-A71A-4102-96D1-230E5E1C37A7}">
      <formula1>$AR$3:$AR$4</formula1>
    </dataValidation>
    <dataValidation type="list" allowBlank="1" showInputMessage="1" showErrorMessage="1" sqref="P27:P30" xr:uid="{5D02D95E-6BE1-4702-96B1-90747352A66C}">
      <formula1>$G$2:$G$6</formula1>
    </dataValidation>
    <dataValidation type="list" allowBlank="1" showInputMessage="1" showErrorMessage="1" sqref="O27:O30" xr:uid="{93F90CD5-E456-4444-AB77-F958157E849E}">
      <formula1>$G$3:$G$6</formula1>
    </dataValidation>
    <dataValidation type="list" allowBlank="1" showInputMessage="1" showErrorMessage="1" sqref="O66:P71 O73:P81" xr:uid="{999B3984-EE99-4FB2-BA96-B0DF3D669CA0}">
      <formula1>$P$3:$P$7</formula1>
    </dataValidation>
    <dataValidation type="list" allowBlank="1" showInputMessage="1" showErrorMessage="1" sqref="O310:P313" xr:uid="{C3999C8C-FFAC-4B0A-839C-DF0D1994DF1C}">
      <formula1>$AL$3:$AL$5</formula1>
    </dataValidation>
    <dataValidation type="list" allowBlank="1" showInputMessage="1" showErrorMessage="1" sqref="O279" xr:uid="{831ED9AF-57DC-477C-84BC-84691E13958A}">
      <formula1>$AH$3:$AH$9</formula1>
    </dataValidation>
    <dataValidation type="list" allowBlank="1" showInputMessage="1" showErrorMessage="1" sqref="O44:O49" xr:uid="{7D6486F6-B43A-4D48-8FD4-193F5E4870EC}">
      <formula1>$K$3:$K$8</formula1>
    </dataValidation>
    <dataValidation type="list" allowBlank="1" showInputMessage="1" showErrorMessage="1" sqref="H388:I389" xr:uid="{5A33C3EE-8E7D-4F1C-BA62-51E61849733C}">
      <formula1>$AX$3:$AX$7</formula1>
    </dataValidation>
    <dataValidation type="list" allowBlank="1" showInputMessage="1" showErrorMessage="1" sqref="O257:P262" xr:uid="{211CD143-674C-4270-B558-996F8940DA4B}">
      <formula1>$AE$3:$AE$5</formula1>
    </dataValidation>
    <dataValidation type="list" allowBlank="1" showInputMessage="1" showErrorMessage="1" sqref="E3" xr:uid="{52D9BEC1-51B5-4B79-A23C-2212D699BD87}">
      <formula1>$A$3:$A$134</formula1>
    </dataValidation>
  </dataValidations>
  <hyperlinks>
    <hyperlink ref="F1:N1" location="'All Country Summary (2023)'!A1" display="Go to summary page" xr:uid="{654258B1-C307-45D6-A5C2-5D1EFD1418A8}"/>
  </hyperlinks>
  <pageMargins left="0.25" right="0.25" top="0.75" bottom="0.75" header="0.3" footer="0.3"/>
  <pageSetup paperSize="17" scale="74" orientation="landscape"/>
  <rowBreaks count="13" manualBreakCount="13">
    <brk id="23" max="16383" man="1"/>
    <brk id="32" max="16383" man="1"/>
    <brk id="50" max="13" man="1"/>
    <brk id="81" max="16383" man="1"/>
    <brk id="148" max="13" man="1"/>
    <brk id="178" max="13" man="1"/>
    <brk id="214" max="13" man="1"/>
    <brk id="248" max="13" man="1"/>
    <brk id="267" max="13" man="1"/>
    <brk id="302" max="13" man="1"/>
    <brk id="315" max="13" man="1"/>
    <brk id="348" max="13" man="1"/>
    <brk id="389" max="13" man="1"/>
  </rowBreaks>
  <colBreaks count="1" manualBreakCount="1">
    <brk id="14" max="1048575" man="1"/>
  </col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9E138-CCA2-4D76-9EE4-6C21A0E6B927}">
  <sheetPr>
    <tabColor rgb="FF0066FF"/>
  </sheetPr>
  <dimension ref="A1:Q391"/>
  <sheetViews>
    <sheetView showGridLines="0" zoomScaleNormal="100" workbookViewId="0">
      <selection activeCell="O6" sqref="O6:O18"/>
    </sheetView>
  </sheetViews>
  <sheetFormatPr defaultColWidth="8.7109375" defaultRowHeight="14.45"/>
  <cols>
    <col min="1" max="1" width="2.140625" customWidth="1"/>
    <col min="2" max="2" width="6.5703125" customWidth="1"/>
    <col min="3" max="3" width="3.28515625" customWidth="1"/>
    <col min="4" max="4" width="16.140625" customWidth="1"/>
    <col min="5" max="5" width="61" customWidth="1"/>
    <col min="6" max="6" width="16.28515625" customWidth="1"/>
    <col min="7" max="7" width="24.28515625" customWidth="1"/>
    <col min="8" max="8" width="22" customWidth="1"/>
    <col min="9" max="10" width="19.140625" customWidth="1"/>
    <col min="11" max="11" width="19.7109375" customWidth="1"/>
    <col min="12" max="12" width="17.5703125" customWidth="1"/>
    <col min="13" max="13" width="19.28515625" customWidth="1"/>
    <col min="14" max="14" width="38.85546875" customWidth="1"/>
    <col min="15" max="15" width="60.28515625" customWidth="1"/>
    <col min="16" max="16" width="60.42578125" customWidth="1"/>
  </cols>
  <sheetData>
    <row r="1" spans="2:16" ht="53.25" customHeight="1">
      <c r="F1" s="2128"/>
      <c r="G1" s="2128"/>
      <c r="H1" s="2128"/>
      <c r="I1" s="2128"/>
      <c r="J1" s="2128"/>
      <c r="K1" s="2128"/>
      <c r="L1" s="2128"/>
      <c r="M1" s="2128"/>
      <c r="N1" s="2128"/>
    </row>
    <row r="2" spans="2:16" ht="37.5" customHeight="1">
      <c r="B2" s="173" t="s">
        <v>1376</v>
      </c>
      <c r="C2" s="479"/>
      <c r="D2" s="479"/>
      <c r="E2" s="479"/>
      <c r="F2" s="179"/>
      <c r="G2" s="178"/>
      <c r="H2" s="179"/>
      <c r="I2" s="179"/>
      <c r="J2" s="179"/>
      <c r="K2" s="180"/>
      <c r="L2" s="180"/>
      <c r="M2" s="180"/>
      <c r="N2" s="181"/>
      <c r="O2" s="522"/>
      <c r="P2" s="522"/>
    </row>
    <row r="3" spans="2:16" ht="65.25" customHeight="1">
      <c r="B3" s="173"/>
      <c r="C3" s="479"/>
      <c r="D3" s="523" t="s">
        <v>1920</v>
      </c>
      <c r="E3" s="176" t="s">
        <v>1921</v>
      </c>
      <c r="F3" s="524" t="s">
        <v>1922</v>
      </c>
      <c r="G3" s="2130" t="s">
        <v>830</v>
      </c>
      <c r="H3" s="2130"/>
      <c r="I3" s="2130"/>
      <c r="J3" s="2130"/>
      <c r="K3" s="2130"/>
      <c r="L3" s="2130"/>
      <c r="M3" s="2130"/>
      <c r="N3" s="2130"/>
      <c r="O3" s="2130"/>
      <c r="P3" s="522"/>
    </row>
    <row r="4" spans="2:16" ht="39" customHeight="1">
      <c r="B4" s="2945" t="s">
        <v>1380</v>
      </c>
      <c r="C4" s="2945"/>
      <c r="D4" s="2945"/>
      <c r="E4" s="2945"/>
      <c r="F4" s="2945"/>
      <c r="G4" s="2945"/>
      <c r="H4" s="2945"/>
      <c r="I4" s="2945"/>
      <c r="J4" s="2945"/>
      <c r="K4" s="2945"/>
      <c r="L4" s="2945"/>
      <c r="M4" s="2945"/>
      <c r="N4" s="2945"/>
      <c r="O4" s="522" t="s">
        <v>1381</v>
      </c>
      <c r="P4" s="522"/>
    </row>
    <row r="5" spans="2:16" ht="15.75">
      <c r="B5" s="2427" t="s">
        <v>1382</v>
      </c>
      <c r="C5" s="2428"/>
      <c r="D5" s="2428"/>
      <c r="E5" s="2428"/>
      <c r="F5" s="2428"/>
      <c r="G5" s="2428"/>
      <c r="H5" s="2428"/>
      <c r="I5" s="2428"/>
      <c r="J5" s="2428"/>
      <c r="K5" s="2428"/>
      <c r="L5" s="2428"/>
      <c r="M5" s="2428"/>
      <c r="N5" s="2428"/>
      <c r="O5" s="2428"/>
      <c r="P5" s="2429"/>
    </row>
    <row r="6" spans="2:16" ht="70.5" customHeight="1">
      <c r="B6" s="525" t="s">
        <v>1383</v>
      </c>
      <c r="C6" s="2531" t="s">
        <v>1923</v>
      </c>
      <c r="D6" s="2531"/>
      <c r="E6" s="2531"/>
      <c r="F6" s="2531"/>
      <c r="G6" s="2531"/>
      <c r="H6" s="2532"/>
      <c r="I6" s="526" t="s">
        <v>1385</v>
      </c>
      <c r="J6" s="527" t="s">
        <v>1386</v>
      </c>
      <c r="K6" s="2741" t="s">
        <v>1924</v>
      </c>
      <c r="L6" s="2742"/>
      <c r="M6" s="2742"/>
      <c r="N6" s="2743"/>
      <c r="O6" s="2779" t="s">
        <v>1925</v>
      </c>
      <c r="P6" s="2779" t="s">
        <v>1926</v>
      </c>
    </row>
    <row r="7" spans="2:16" ht="27" customHeight="1">
      <c r="B7" s="2580" t="s">
        <v>1388</v>
      </c>
      <c r="C7" s="2581"/>
      <c r="D7" s="2581"/>
      <c r="E7" s="2581"/>
      <c r="F7" s="2581"/>
      <c r="G7" s="2581"/>
      <c r="H7" s="2581"/>
      <c r="I7" s="2581"/>
      <c r="J7" s="2581"/>
      <c r="K7" s="2581"/>
      <c r="L7" s="2581"/>
      <c r="M7" s="2581"/>
      <c r="N7" s="2941"/>
      <c r="O7" s="2592"/>
      <c r="P7" s="2592"/>
    </row>
    <row r="8" spans="2:16" ht="69" customHeight="1">
      <c r="B8" s="530" t="s">
        <v>394</v>
      </c>
      <c r="C8" s="2442" t="s">
        <v>1389</v>
      </c>
      <c r="D8" s="2442"/>
      <c r="E8" s="2443"/>
      <c r="F8" s="2873" t="s">
        <v>1927</v>
      </c>
      <c r="G8" s="2874"/>
      <c r="H8" s="2874"/>
      <c r="I8" s="2874"/>
      <c r="J8" s="2874"/>
      <c r="K8" s="2874"/>
      <c r="L8" s="2874"/>
      <c r="M8" s="2874"/>
      <c r="N8" s="2874"/>
      <c r="O8" s="2592"/>
      <c r="P8" s="2592"/>
    </row>
    <row r="9" spans="2:16" ht="27.95">
      <c r="B9" s="532" t="s">
        <v>396</v>
      </c>
      <c r="C9" s="2442" t="s">
        <v>1391</v>
      </c>
      <c r="D9" s="2442"/>
      <c r="E9" s="2442"/>
      <c r="F9" s="2442"/>
      <c r="G9" s="2442"/>
      <c r="H9" s="2443"/>
      <c r="I9" s="533" t="s">
        <v>1392</v>
      </c>
      <c r="J9" s="2942"/>
      <c r="K9" s="2943"/>
      <c r="L9" s="2943"/>
      <c r="M9" s="2943"/>
      <c r="N9" s="2944"/>
      <c r="O9" s="2592"/>
      <c r="P9" s="2592"/>
    </row>
    <row r="10" spans="2:16" ht="34.5" customHeight="1">
      <c r="B10" s="534" t="s">
        <v>394</v>
      </c>
      <c r="C10" s="2442" t="s">
        <v>1928</v>
      </c>
      <c r="D10" s="2442"/>
      <c r="E10" s="2442"/>
      <c r="F10" s="2442"/>
      <c r="G10" s="2442"/>
      <c r="H10" s="2443"/>
      <c r="I10" s="535" t="s">
        <v>1385</v>
      </c>
      <c r="J10" s="2940" t="s">
        <v>1394</v>
      </c>
      <c r="K10" s="2608"/>
      <c r="L10" s="2486" t="s">
        <v>1929</v>
      </c>
      <c r="M10" s="2814"/>
      <c r="N10" s="2815"/>
      <c r="O10" s="2592"/>
      <c r="P10" s="2592"/>
    </row>
    <row r="11" spans="2:16" ht="66" customHeight="1">
      <c r="B11" s="537" t="s">
        <v>401</v>
      </c>
      <c r="C11" s="2442" t="s">
        <v>1930</v>
      </c>
      <c r="D11" s="2442"/>
      <c r="E11" s="2442"/>
      <c r="F11" s="2442"/>
      <c r="G11" s="2442"/>
      <c r="H11" s="2443"/>
      <c r="I11" s="535" t="s">
        <v>1385</v>
      </c>
      <c r="J11" s="2940" t="s">
        <v>1394</v>
      </c>
      <c r="K11" s="2608"/>
      <c r="L11" s="2486" t="s">
        <v>1931</v>
      </c>
      <c r="M11" s="2814"/>
      <c r="N11" s="2815"/>
      <c r="O11" s="2592"/>
      <c r="P11" s="2592"/>
    </row>
    <row r="12" spans="2:16" ht="35.25" customHeight="1">
      <c r="B12" s="538" t="s">
        <v>403</v>
      </c>
      <c r="C12" s="2442" t="s">
        <v>1932</v>
      </c>
      <c r="D12" s="2442"/>
      <c r="E12" s="2442"/>
      <c r="F12" s="2442"/>
      <c r="G12" s="2442"/>
      <c r="H12" s="2443"/>
      <c r="I12" s="535" t="s">
        <v>1385</v>
      </c>
      <c r="J12" s="2940" t="s">
        <v>1394</v>
      </c>
      <c r="K12" s="2608"/>
      <c r="L12" s="2486" t="s">
        <v>1933</v>
      </c>
      <c r="M12" s="2814"/>
      <c r="N12" s="2815"/>
      <c r="O12" s="2592"/>
      <c r="P12" s="2592"/>
    </row>
    <row r="13" spans="2:16" ht="33" customHeight="1">
      <c r="B13" s="537" t="s">
        <v>405</v>
      </c>
      <c r="C13" s="2442" t="s">
        <v>1400</v>
      </c>
      <c r="D13" s="2442"/>
      <c r="E13" s="2442"/>
      <c r="F13" s="2442"/>
      <c r="G13" s="2442"/>
      <c r="H13" s="2443"/>
      <c r="I13" s="535" t="s">
        <v>1385</v>
      </c>
      <c r="J13" s="2940" t="s">
        <v>1401</v>
      </c>
      <c r="K13" s="2608"/>
      <c r="L13" s="2486" t="s">
        <v>1934</v>
      </c>
      <c r="M13" s="2814"/>
      <c r="N13" s="2815"/>
      <c r="O13" s="2592"/>
      <c r="P13" s="2592"/>
    </row>
    <row r="14" spans="2:16" ht="33" customHeight="1">
      <c r="B14" s="537" t="s">
        <v>408</v>
      </c>
      <c r="C14" s="2442" t="s">
        <v>1403</v>
      </c>
      <c r="D14" s="2442"/>
      <c r="E14" s="2442"/>
      <c r="F14" s="2442"/>
      <c r="G14" s="2442"/>
      <c r="H14" s="2443"/>
      <c r="I14" s="535" t="s">
        <v>1385</v>
      </c>
      <c r="J14" s="2940" t="s">
        <v>1404</v>
      </c>
      <c r="K14" s="2608"/>
      <c r="L14" s="2486" t="s">
        <v>1935</v>
      </c>
      <c r="M14" s="2814"/>
      <c r="N14" s="2815"/>
      <c r="O14" s="2592"/>
      <c r="P14" s="2592"/>
    </row>
    <row r="15" spans="2:16" ht="244.5" customHeight="1">
      <c r="B15" s="537" t="s">
        <v>410</v>
      </c>
      <c r="C15" s="2442" t="s">
        <v>1936</v>
      </c>
      <c r="D15" s="2442"/>
      <c r="E15" s="2442"/>
      <c r="F15" s="2442"/>
      <c r="G15" s="2442"/>
      <c r="H15" s="2443"/>
      <c r="I15" s="535" t="s">
        <v>1385</v>
      </c>
      <c r="J15" s="2940" t="s">
        <v>1407</v>
      </c>
      <c r="K15" s="2608"/>
      <c r="L15" s="2486" t="s">
        <v>1937</v>
      </c>
      <c r="M15" s="2814"/>
      <c r="N15" s="2815"/>
      <c r="O15" s="2592"/>
      <c r="P15" s="2592"/>
    </row>
    <row r="16" spans="2:16" ht="38.25" customHeight="1">
      <c r="B16" s="537" t="s">
        <v>413</v>
      </c>
      <c r="C16" s="2442" t="s">
        <v>1409</v>
      </c>
      <c r="D16" s="2442"/>
      <c r="E16" s="2442"/>
      <c r="F16" s="2442"/>
      <c r="G16" s="2442"/>
      <c r="H16" s="2443"/>
      <c r="I16" s="535" t="s">
        <v>1385</v>
      </c>
      <c r="J16" s="2940" t="s">
        <v>1410</v>
      </c>
      <c r="K16" s="2608"/>
      <c r="L16" s="2486" t="s">
        <v>1938</v>
      </c>
      <c r="M16" s="2814"/>
      <c r="N16" s="2815"/>
      <c r="O16" s="2592"/>
      <c r="P16" s="2592"/>
    </row>
    <row r="17" spans="2:16" ht="56.25" customHeight="1">
      <c r="B17" s="537" t="s">
        <v>416</v>
      </c>
      <c r="C17" s="2442" t="s">
        <v>1412</v>
      </c>
      <c r="D17" s="2442"/>
      <c r="E17" s="2442"/>
      <c r="F17" s="2442"/>
      <c r="G17" s="2442"/>
      <c r="H17" s="2443"/>
      <c r="I17" s="535" t="s">
        <v>1939</v>
      </c>
      <c r="J17" s="2940" t="s">
        <v>1410</v>
      </c>
      <c r="K17" s="2608"/>
      <c r="L17" s="2486" t="s">
        <v>1940</v>
      </c>
      <c r="M17" s="2814"/>
      <c r="N17" s="2815"/>
      <c r="O17" s="2592"/>
      <c r="P17" s="2592"/>
    </row>
    <row r="18" spans="2:16" ht="30.95" customHeight="1">
      <c r="B18" s="537" t="s">
        <v>418</v>
      </c>
      <c r="C18" s="2442" t="s">
        <v>1941</v>
      </c>
      <c r="D18" s="2442"/>
      <c r="E18" s="2442"/>
      <c r="F18" s="2442"/>
      <c r="G18" s="2442"/>
      <c r="H18" s="2443"/>
      <c r="I18" s="535" t="s">
        <v>1385</v>
      </c>
      <c r="J18" s="2940" t="s">
        <v>1410</v>
      </c>
      <c r="K18" s="2608"/>
      <c r="L18" s="2486" t="s">
        <v>1942</v>
      </c>
      <c r="M18" s="2814"/>
      <c r="N18" s="2815"/>
      <c r="O18" s="2673"/>
      <c r="P18" s="2673"/>
    </row>
    <row r="19" spans="2:16" ht="24" customHeight="1">
      <c r="B19" s="532" t="s">
        <v>420</v>
      </c>
      <c r="C19" s="2442" t="s">
        <v>1416</v>
      </c>
      <c r="D19" s="2442"/>
      <c r="E19" s="2442"/>
      <c r="F19" s="2442"/>
      <c r="G19" s="2442"/>
      <c r="H19" s="2443"/>
      <c r="I19" s="535" t="s">
        <v>1385</v>
      </c>
      <c r="J19" s="2929" t="s">
        <v>1417</v>
      </c>
      <c r="K19" s="2931" t="s">
        <v>1943</v>
      </c>
      <c r="L19" s="2932"/>
      <c r="M19" s="2932"/>
      <c r="N19" s="2933"/>
      <c r="O19" s="540" t="s">
        <v>1475</v>
      </c>
      <c r="P19" s="541" t="s">
        <v>1944</v>
      </c>
    </row>
    <row r="20" spans="2:16" ht="24" customHeight="1">
      <c r="B20" s="532" t="s">
        <v>423</v>
      </c>
      <c r="C20" s="2442" t="s">
        <v>1420</v>
      </c>
      <c r="D20" s="2442"/>
      <c r="E20" s="2442"/>
      <c r="F20" s="2442"/>
      <c r="G20" s="2442"/>
      <c r="H20" s="2443"/>
      <c r="I20" s="535" t="s">
        <v>1385</v>
      </c>
      <c r="J20" s="2930"/>
      <c r="K20" s="2934"/>
      <c r="L20" s="2935"/>
      <c r="M20" s="2935"/>
      <c r="N20" s="2936"/>
      <c r="O20" s="540" t="s">
        <v>1945</v>
      </c>
      <c r="P20" s="541" t="s">
        <v>1944</v>
      </c>
    </row>
    <row r="21" spans="2:16" ht="24" customHeight="1">
      <c r="B21" s="532" t="s">
        <v>425</v>
      </c>
      <c r="C21" s="2442" t="s">
        <v>1421</v>
      </c>
      <c r="D21" s="2442"/>
      <c r="E21" s="2442"/>
      <c r="F21" s="2442"/>
      <c r="G21" s="2442"/>
      <c r="H21" s="2443"/>
      <c r="I21" s="535" t="s">
        <v>1422</v>
      </c>
      <c r="J21" s="2930"/>
      <c r="K21" s="2934"/>
      <c r="L21" s="2935"/>
      <c r="M21" s="2935"/>
      <c r="N21" s="2936"/>
      <c r="O21" s="2529" t="s">
        <v>1475</v>
      </c>
      <c r="P21" s="2529" t="s">
        <v>1946</v>
      </c>
    </row>
    <row r="22" spans="2:16" ht="34.5" customHeight="1">
      <c r="B22" s="532" t="s">
        <v>427</v>
      </c>
      <c r="C22" s="2442" t="s">
        <v>1424</v>
      </c>
      <c r="D22" s="2442"/>
      <c r="E22" s="2442"/>
      <c r="F22" s="2442"/>
      <c r="G22" s="2442"/>
      <c r="H22" s="2443"/>
      <c r="I22" s="535" t="s">
        <v>1385</v>
      </c>
      <c r="J22" s="2930"/>
      <c r="K22" s="2934"/>
      <c r="L22" s="2935"/>
      <c r="M22" s="2935"/>
      <c r="N22" s="2936"/>
      <c r="O22" s="2592"/>
      <c r="P22" s="2592"/>
    </row>
    <row r="23" spans="2:16" ht="39" customHeight="1">
      <c r="B23" s="530" t="s">
        <v>394</v>
      </c>
      <c r="C23" s="2593" t="s">
        <v>1425</v>
      </c>
      <c r="D23" s="2593"/>
      <c r="E23" s="2593"/>
      <c r="F23" s="2593"/>
      <c r="G23" s="2593"/>
      <c r="H23" s="2594"/>
      <c r="I23" s="535" t="s">
        <v>1385</v>
      </c>
      <c r="J23" s="2930"/>
      <c r="K23" s="2937"/>
      <c r="L23" s="2938"/>
      <c r="M23" s="2938"/>
      <c r="N23" s="2939"/>
      <c r="O23" s="2530"/>
      <c r="P23" s="2530"/>
    </row>
    <row r="24" spans="2:16" ht="24.75" customHeight="1">
      <c r="B24" s="2427" t="s">
        <v>1426</v>
      </c>
      <c r="C24" s="2428"/>
      <c r="D24" s="2428"/>
      <c r="E24" s="2428"/>
      <c r="F24" s="2428"/>
      <c r="G24" s="2428"/>
      <c r="H24" s="2428"/>
      <c r="I24" s="2428"/>
      <c r="J24" s="2428"/>
      <c r="K24" s="2428"/>
      <c r="L24" s="2428"/>
      <c r="M24" s="2428"/>
      <c r="N24" s="2428"/>
      <c r="O24" s="2428"/>
      <c r="P24" s="2429"/>
    </row>
    <row r="25" spans="2:16" ht="60" customHeight="1">
      <c r="B25" s="2921" t="s">
        <v>430</v>
      </c>
      <c r="C25" s="2923" t="s">
        <v>1947</v>
      </c>
      <c r="D25" s="2923"/>
      <c r="E25" s="2923"/>
      <c r="F25" s="2924"/>
      <c r="G25" s="545" t="s">
        <v>1428</v>
      </c>
      <c r="H25" s="546" t="s">
        <v>1429</v>
      </c>
      <c r="I25" s="547" t="s">
        <v>1430</v>
      </c>
      <c r="J25" s="546" t="s">
        <v>1431</v>
      </c>
      <c r="K25" s="2925" t="s">
        <v>1432</v>
      </c>
      <c r="L25" s="2926" t="s">
        <v>1948</v>
      </c>
      <c r="M25" s="2927"/>
      <c r="N25" s="2928"/>
      <c r="O25" s="549" t="s">
        <v>1475</v>
      </c>
      <c r="P25" s="550" t="s">
        <v>1949</v>
      </c>
    </row>
    <row r="26" spans="2:16" ht="67.5" customHeight="1">
      <c r="B26" s="2922"/>
      <c r="C26" s="2568"/>
      <c r="D26" s="2568"/>
      <c r="E26" s="2568"/>
      <c r="F26" s="2857"/>
      <c r="G26" s="553" t="s">
        <v>1435</v>
      </c>
      <c r="H26" s="554">
        <v>2022</v>
      </c>
      <c r="I26" s="553" t="s">
        <v>1436</v>
      </c>
      <c r="J26" s="554">
        <v>2022</v>
      </c>
      <c r="K26" s="2596"/>
      <c r="L26" s="2458"/>
      <c r="M26" s="2459"/>
      <c r="N26" s="2460"/>
      <c r="O26" s="529" t="s">
        <v>1438</v>
      </c>
      <c r="P26" s="556" t="s">
        <v>1950</v>
      </c>
    </row>
    <row r="27" spans="2:16" ht="69" customHeight="1">
      <c r="B27" s="532" t="s">
        <v>437</v>
      </c>
      <c r="C27" s="2442" t="s">
        <v>1951</v>
      </c>
      <c r="D27" s="2442"/>
      <c r="E27" s="2442"/>
      <c r="F27" s="2442"/>
      <c r="G27" s="2442"/>
      <c r="H27" s="2442"/>
      <c r="I27" s="2443"/>
      <c r="J27" s="557">
        <v>5319619.5</v>
      </c>
      <c r="K27" s="2596"/>
      <c r="L27" s="2458"/>
      <c r="M27" s="2459"/>
      <c r="N27" s="2460"/>
      <c r="O27" s="2529" t="s">
        <v>1952</v>
      </c>
      <c r="P27" s="2529" t="s">
        <v>1950</v>
      </c>
    </row>
    <row r="28" spans="2:16" ht="32.25" customHeight="1">
      <c r="B28" s="558"/>
      <c r="C28" s="559" t="s">
        <v>394</v>
      </c>
      <c r="D28" s="2442" t="s">
        <v>1953</v>
      </c>
      <c r="E28" s="2442"/>
      <c r="F28" s="2442"/>
      <c r="G28" s="2442"/>
      <c r="H28" s="2442"/>
      <c r="I28" s="2443"/>
      <c r="J28" s="560">
        <v>1436145.36666667</v>
      </c>
      <c r="K28" s="2596"/>
      <c r="L28" s="2458"/>
      <c r="M28" s="2459"/>
      <c r="N28" s="2460"/>
      <c r="O28" s="2592"/>
      <c r="P28" s="2592"/>
    </row>
    <row r="29" spans="2:16" ht="44.25" customHeight="1">
      <c r="B29" s="561" t="s">
        <v>440</v>
      </c>
      <c r="C29" s="2442" t="s">
        <v>1440</v>
      </c>
      <c r="D29" s="2442"/>
      <c r="E29" s="2442"/>
      <c r="F29" s="2442"/>
      <c r="G29" s="2443"/>
      <c r="H29" s="2451" t="s">
        <v>1441</v>
      </c>
      <c r="I29" s="2520"/>
      <c r="J29" s="2452"/>
      <c r="K29" s="2596"/>
      <c r="L29" s="2458"/>
      <c r="M29" s="2459"/>
      <c r="N29" s="2460"/>
      <c r="O29" s="2673"/>
      <c r="P29" s="2673"/>
    </row>
    <row r="30" spans="2:16" ht="21" customHeight="1">
      <c r="B30" s="561"/>
      <c r="C30" s="559"/>
      <c r="D30" s="2442" t="s">
        <v>1442</v>
      </c>
      <c r="E30" s="2442"/>
      <c r="F30" s="559"/>
      <c r="G30" s="562"/>
      <c r="H30" s="2918" t="s">
        <v>92</v>
      </c>
      <c r="I30" s="2919"/>
      <c r="J30" s="2920"/>
      <c r="K30" s="2596"/>
      <c r="L30" s="2458"/>
      <c r="M30" s="2459"/>
      <c r="N30" s="2460"/>
      <c r="O30" s="539"/>
      <c r="P30" s="539"/>
    </row>
    <row r="31" spans="2:16" ht="28.5" customHeight="1">
      <c r="B31" s="563"/>
      <c r="C31" s="2537" t="s">
        <v>1954</v>
      </c>
      <c r="D31" s="2537"/>
      <c r="E31" s="2537"/>
      <c r="F31" s="2537"/>
      <c r="G31" s="2538"/>
      <c r="H31" s="2914" t="s">
        <v>1955</v>
      </c>
      <c r="I31" s="2915"/>
      <c r="J31" s="2916"/>
      <c r="K31" s="2596"/>
      <c r="L31" s="2458"/>
      <c r="M31" s="2459"/>
      <c r="N31" s="2460"/>
      <c r="O31" s="2529" t="s">
        <v>1475</v>
      </c>
      <c r="P31" s="2529" t="s">
        <v>1956</v>
      </c>
    </row>
    <row r="32" spans="2:16" ht="27.75" customHeight="1">
      <c r="B32" s="563"/>
      <c r="C32" s="559"/>
      <c r="D32" s="2442" t="s">
        <v>1442</v>
      </c>
      <c r="E32" s="2442"/>
      <c r="F32" s="559"/>
      <c r="G32" s="559"/>
      <c r="H32" s="2917" t="s">
        <v>92</v>
      </c>
      <c r="I32" s="2917"/>
      <c r="J32" s="2917"/>
      <c r="K32" s="555"/>
      <c r="L32" s="2458"/>
      <c r="M32" s="2459"/>
      <c r="N32" s="2460"/>
      <c r="O32" s="2592"/>
      <c r="P32" s="2592"/>
    </row>
    <row r="33" spans="2:17" ht="51" customHeight="1">
      <c r="B33" s="565" t="s">
        <v>444</v>
      </c>
      <c r="C33" s="2472" t="s">
        <v>1957</v>
      </c>
      <c r="D33" s="2472"/>
      <c r="E33" s="2472"/>
      <c r="F33" s="2472"/>
      <c r="G33" s="2472"/>
      <c r="H33" s="2472"/>
      <c r="I33" s="2473"/>
      <c r="J33" s="566" t="s">
        <v>1385</v>
      </c>
      <c r="K33" s="567" t="s">
        <v>1449</v>
      </c>
      <c r="L33" s="2904" t="s">
        <v>1958</v>
      </c>
      <c r="M33" s="2905"/>
      <c r="N33" s="2906"/>
      <c r="O33" s="543" t="s">
        <v>1959</v>
      </c>
      <c r="P33" s="568" t="s">
        <v>1960</v>
      </c>
    </row>
    <row r="34" spans="2:17" ht="46.5" customHeight="1">
      <c r="B34" s="2907" t="s">
        <v>1961</v>
      </c>
      <c r="C34" s="2908"/>
      <c r="D34" s="2908"/>
      <c r="E34" s="2908"/>
      <c r="F34" s="2908"/>
      <c r="G34" s="2908"/>
      <c r="H34" s="2908"/>
      <c r="I34" s="2908"/>
      <c r="J34" s="2908"/>
      <c r="K34" s="2909"/>
      <c r="L34" s="2908"/>
      <c r="M34" s="2908"/>
      <c r="N34" s="2908"/>
      <c r="O34" s="2908"/>
      <c r="P34" s="2910"/>
    </row>
    <row r="35" spans="2:17" ht="90.6" customHeight="1">
      <c r="B35" s="569" t="s">
        <v>448</v>
      </c>
      <c r="C35" s="2593" t="s">
        <v>1962</v>
      </c>
      <c r="D35" s="2593"/>
      <c r="E35" s="2593"/>
      <c r="F35" s="2593"/>
      <c r="G35" s="2593"/>
      <c r="H35" s="2593"/>
      <c r="I35" s="2594"/>
      <c r="J35" s="570" t="s">
        <v>1385</v>
      </c>
      <c r="K35" s="571" t="s">
        <v>1449</v>
      </c>
      <c r="L35" s="2911"/>
      <c r="M35" s="2912"/>
      <c r="N35" s="2913"/>
      <c r="O35" s="572" t="s">
        <v>1963</v>
      </c>
      <c r="P35" s="542"/>
    </row>
    <row r="36" spans="2:17" ht="26.25" customHeight="1">
      <c r="B36" s="2860" t="s">
        <v>1453</v>
      </c>
      <c r="C36" s="2861"/>
      <c r="D36" s="2861"/>
      <c r="E36" s="2861"/>
      <c r="F36" s="2861"/>
      <c r="G36" s="2861"/>
      <c r="H36" s="2861"/>
      <c r="I36" s="2861"/>
      <c r="J36" s="2861"/>
      <c r="K36" s="2862"/>
      <c r="L36" s="2861"/>
      <c r="M36" s="2861"/>
      <c r="N36" s="2861"/>
      <c r="O36" s="2861"/>
      <c r="P36" s="2863"/>
    </row>
    <row r="37" spans="2:17" ht="68.25" customHeight="1">
      <c r="B37" s="569" t="s">
        <v>451</v>
      </c>
      <c r="C37" s="2894" t="s">
        <v>1454</v>
      </c>
      <c r="D37" s="2894"/>
      <c r="E37" s="2894"/>
      <c r="F37" s="2895"/>
      <c r="G37" s="573" t="s">
        <v>1964</v>
      </c>
      <c r="H37" s="574" t="s">
        <v>1965</v>
      </c>
      <c r="I37" s="2858" t="s">
        <v>1966</v>
      </c>
      <c r="J37" s="2859"/>
      <c r="K37" s="2858" t="s">
        <v>1458</v>
      </c>
      <c r="L37" s="2896"/>
      <c r="M37" s="2896"/>
      <c r="N37" s="2897"/>
      <c r="O37" s="2898"/>
      <c r="P37" s="2898"/>
    </row>
    <row r="38" spans="2:17" ht="82.5" customHeight="1">
      <c r="B38" s="537" t="s">
        <v>394</v>
      </c>
      <c r="C38" s="2442" t="s">
        <v>1967</v>
      </c>
      <c r="D38" s="2442"/>
      <c r="E38" s="2442"/>
      <c r="F38" s="2443"/>
      <c r="G38" s="576">
        <f>1496358.82640575+721778</f>
        <v>2218136.8264057497</v>
      </c>
      <c r="H38" s="577" t="s">
        <v>1968</v>
      </c>
      <c r="I38" s="2880" t="s">
        <v>1969</v>
      </c>
      <c r="J38" s="2870"/>
      <c r="K38" s="2901" t="s">
        <v>1970</v>
      </c>
      <c r="L38" s="2902"/>
      <c r="M38" s="2902"/>
      <c r="N38" s="2903"/>
      <c r="O38" s="2899"/>
      <c r="P38" s="2899"/>
    </row>
    <row r="39" spans="2:17" ht="60" customHeight="1">
      <c r="B39" s="537" t="s">
        <v>401</v>
      </c>
      <c r="C39" s="2442" t="s">
        <v>1971</v>
      </c>
      <c r="D39" s="2442"/>
      <c r="E39" s="2442"/>
      <c r="F39" s="2443"/>
      <c r="G39" s="578">
        <v>0</v>
      </c>
      <c r="H39" s="577" t="s">
        <v>1968</v>
      </c>
      <c r="I39" s="2880" t="s">
        <v>892</v>
      </c>
      <c r="J39" s="2870"/>
      <c r="K39" s="2883"/>
      <c r="L39" s="2884"/>
      <c r="M39" s="2884"/>
      <c r="N39" s="2885"/>
      <c r="O39" s="2899"/>
      <c r="P39" s="2899"/>
    </row>
    <row r="40" spans="2:17" ht="42" customHeight="1">
      <c r="B40" s="530" t="s">
        <v>403</v>
      </c>
      <c r="C40" s="2537" t="s">
        <v>1972</v>
      </c>
      <c r="D40" s="2537"/>
      <c r="E40" s="2537"/>
      <c r="F40" s="2538"/>
      <c r="G40" s="580">
        <f>G38+G39</f>
        <v>2218136.8264057497</v>
      </c>
      <c r="H40" s="581"/>
      <c r="I40" s="2844"/>
      <c r="J40" s="2845"/>
      <c r="K40" s="2844"/>
      <c r="L40" s="2886"/>
      <c r="M40" s="2886"/>
      <c r="N40" s="2887"/>
      <c r="O40" s="2900"/>
      <c r="P40" s="2900"/>
      <c r="Q40" s="584"/>
    </row>
    <row r="41" spans="2:17" ht="57.75" customHeight="1">
      <c r="B41" s="2888" t="s">
        <v>1973</v>
      </c>
      <c r="C41" s="2889"/>
      <c r="D41" s="2889"/>
      <c r="E41" s="2889"/>
      <c r="F41" s="2889"/>
      <c r="G41" s="2889"/>
      <c r="H41" s="2889"/>
      <c r="I41" s="2889"/>
      <c r="J41" s="2889"/>
      <c r="K41" s="2889"/>
      <c r="L41" s="2889"/>
      <c r="M41" s="2889"/>
      <c r="N41" s="2889"/>
      <c r="O41" s="2889"/>
      <c r="P41" s="2890"/>
    </row>
    <row r="42" spans="2:17" ht="104.1" customHeight="1">
      <c r="B42" s="585" t="s">
        <v>460</v>
      </c>
      <c r="C42" s="2593" t="s">
        <v>1974</v>
      </c>
      <c r="D42" s="2593"/>
      <c r="E42" s="2593"/>
      <c r="F42" s="2593"/>
      <c r="G42" s="2593"/>
      <c r="H42" s="2594"/>
      <c r="I42" s="570" t="s">
        <v>1385</v>
      </c>
      <c r="J42" s="586" t="s">
        <v>1449</v>
      </c>
      <c r="K42" s="2891"/>
      <c r="L42" s="2892"/>
      <c r="M42" s="2892"/>
      <c r="N42" s="2893"/>
      <c r="O42" s="572" t="s">
        <v>1975</v>
      </c>
      <c r="P42" s="542"/>
    </row>
    <row r="43" spans="2:17" ht="24.95" customHeight="1">
      <c r="B43" s="2860" t="s">
        <v>1467</v>
      </c>
      <c r="C43" s="2861"/>
      <c r="D43" s="2861"/>
      <c r="E43" s="2861"/>
      <c r="F43" s="2861"/>
      <c r="G43" s="2861"/>
      <c r="H43" s="2861"/>
      <c r="I43" s="2861"/>
      <c r="J43" s="2861"/>
      <c r="K43" s="2862"/>
      <c r="L43" s="2861"/>
      <c r="M43" s="2861"/>
      <c r="N43" s="2861"/>
      <c r="O43" s="2861"/>
      <c r="P43" s="2863"/>
    </row>
    <row r="44" spans="2:17" ht="75.75" customHeight="1">
      <c r="B44" s="587" t="s">
        <v>463</v>
      </c>
      <c r="C44" s="2856" t="s">
        <v>1468</v>
      </c>
      <c r="D44" s="2856"/>
      <c r="E44" s="2864"/>
      <c r="F44" s="588" t="s">
        <v>1976</v>
      </c>
      <c r="G44" s="2858" t="s">
        <v>1977</v>
      </c>
      <c r="H44" s="2859"/>
      <c r="I44" s="2858" t="s">
        <v>1978</v>
      </c>
      <c r="J44" s="2859"/>
      <c r="K44" s="2858" t="s">
        <v>1979</v>
      </c>
      <c r="L44" s="2859"/>
      <c r="M44" s="575" t="s">
        <v>1473</v>
      </c>
      <c r="N44" s="589" t="s">
        <v>1980</v>
      </c>
      <c r="O44" s="2529" t="s">
        <v>1981</v>
      </c>
      <c r="P44" s="2529"/>
    </row>
    <row r="45" spans="2:17" ht="231" customHeight="1">
      <c r="B45" s="537" t="s">
        <v>394</v>
      </c>
      <c r="C45" s="2865" t="s">
        <v>1982</v>
      </c>
      <c r="D45" s="2865"/>
      <c r="E45" s="2866"/>
      <c r="F45" s="591" t="s">
        <v>1385</v>
      </c>
      <c r="G45" s="2867">
        <v>1272981.26</v>
      </c>
      <c r="H45" s="2868"/>
      <c r="I45" s="2869" t="s">
        <v>1968</v>
      </c>
      <c r="J45" s="2870"/>
      <c r="K45" s="1521">
        <v>309176</v>
      </c>
      <c r="L45" s="1522"/>
      <c r="M45" s="592" t="s">
        <v>1478</v>
      </c>
      <c r="N45" s="593" t="s">
        <v>1983</v>
      </c>
      <c r="O45" s="2592"/>
      <c r="P45" s="2592"/>
    </row>
    <row r="46" spans="2:17" ht="31.5" customHeight="1">
      <c r="B46" s="594"/>
      <c r="C46" s="2871" t="s">
        <v>1984</v>
      </c>
      <c r="D46" s="2871"/>
      <c r="E46" s="2872"/>
      <c r="F46" s="2873"/>
      <c r="G46" s="2874"/>
      <c r="H46" s="2874"/>
      <c r="I46" s="2874"/>
      <c r="J46" s="2874"/>
      <c r="K46" s="2874"/>
      <c r="L46" s="2874"/>
      <c r="M46" s="2874"/>
      <c r="N46" s="2875"/>
      <c r="O46" s="2592"/>
      <c r="P46" s="2592"/>
    </row>
    <row r="47" spans="2:17" ht="65.25" customHeight="1">
      <c r="B47" s="537" t="s">
        <v>401</v>
      </c>
      <c r="C47" s="2871" t="s">
        <v>1985</v>
      </c>
      <c r="D47" s="2871"/>
      <c r="E47" s="2872"/>
      <c r="F47" s="535" t="s">
        <v>1520</v>
      </c>
      <c r="G47" s="2878">
        <v>0</v>
      </c>
      <c r="H47" s="2879"/>
      <c r="I47" s="2880" t="s">
        <v>1968</v>
      </c>
      <c r="J47" s="2870"/>
      <c r="K47" s="2881">
        <v>0</v>
      </c>
      <c r="L47" s="2882"/>
      <c r="M47" s="592" t="s">
        <v>1496</v>
      </c>
      <c r="N47" s="579"/>
      <c r="O47" s="2592"/>
      <c r="P47" s="2592"/>
    </row>
    <row r="48" spans="2:17" ht="35.25" customHeight="1">
      <c r="B48" s="594"/>
      <c r="C48" s="2871" t="s">
        <v>1986</v>
      </c>
      <c r="D48" s="2871"/>
      <c r="E48" s="2872"/>
      <c r="F48" s="2873"/>
      <c r="G48" s="2874"/>
      <c r="H48" s="2874"/>
      <c r="I48" s="2874"/>
      <c r="J48" s="2874"/>
      <c r="K48" s="2874"/>
      <c r="L48" s="2874"/>
      <c r="M48" s="2874"/>
      <c r="N48" s="2875"/>
      <c r="O48" s="2592"/>
      <c r="P48" s="2592"/>
    </row>
    <row r="49" spans="1:16" ht="42.75" customHeight="1">
      <c r="B49" s="596" t="s">
        <v>403</v>
      </c>
      <c r="C49" s="2876" t="s">
        <v>1987</v>
      </c>
      <c r="D49" s="2876"/>
      <c r="E49" s="2877"/>
      <c r="F49" s="597"/>
      <c r="G49" s="2842">
        <f>G45+G47</f>
        <v>1272981.26</v>
      </c>
      <c r="H49" s="2843"/>
      <c r="I49" s="2844"/>
      <c r="J49" s="2845"/>
      <c r="K49" s="2846">
        <f>K45+K47</f>
        <v>309176</v>
      </c>
      <c r="L49" s="2847"/>
      <c r="M49" s="598"/>
      <c r="N49" s="599"/>
      <c r="O49" s="2530"/>
      <c r="P49" s="2530"/>
    </row>
    <row r="50" spans="1:16" ht="56.25" customHeight="1">
      <c r="B50" s="2853" t="s">
        <v>1988</v>
      </c>
      <c r="C50" s="2854"/>
      <c r="D50" s="2854"/>
      <c r="E50" s="2854"/>
      <c r="F50" s="2854"/>
      <c r="G50" s="2854"/>
      <c r="H50" s="2854"/>
      <c r="I50" s="2854"/>
      <c r="J50" s="2854"/>
      <c r="K50" s="2854"/>
      <c r="L50" s="2854"/>
      <c r="M50" s="2854"/>
      <c r="N50" s="2854"/>
      <c r="O50" s="2854"/>
      <c r="P50" s="2855"/>
    </row>
    <row r="51" spans="1:16" ht="92.25" customHeight="1">
      <c r="B51" s="587" t="s">
        <v>476</v>
      </c>
      <c r="C51" s="2856" t="s">
        <v>1486</v>
      </c>
      <c r="D51" s="2568"/>
      <c r="E51" s="2857"/>
      <c r="F51" s="600" t="s">
        <v>1487</v>
      </c>
      <c r="G51" s="2858" t="s">
        <v>1989</v>
      </c>
      <c r="H51" s="2859"/>
      <c r="I51" s="2858" t="s">
        <v>1978</v>
      </c>
      <c r="J51" s="2859"/>
      <c r="K51" s="2858" t="s">
        <v>1979</v>
      </c>
      <c r="L51" s="2859"/>
      <c r="M51" s="575" t="s">
        <v>1473</v>
      </c>
      <c r="N51" s="575" t="s">
        <v>1990</v>
      </c>
      <c r="O51" s="601"/>
      <c r="P51" s="602"/>
    </row>
    <row r="52" spans="1:16" s="603" customFormat="1" ht="54.75" customHeight="1">
      <c r="B52" s="537" t="s">
        <v>394</v>
      </c>
      <c r="C52" s="2442" t="s">
        <v>97</v>
      </c>
      <c r="D52" s="2442"/>
      <c r="E52" s="2443"/>
      <c r="F52" s="591" t="s">
        <v>1490</v>
      </c>
      <c r="G52" s="1532">
        <v>721778</v>
      </c>
      <c r="H52" s="1533"/>
      <c r="I52" s="1479" t="s">
        <v>927</v>
      </c>
      <c r="J52" s="1480"/>
      <c r="K52" s="1521">
        <v>234503.66666666666</v>
      </c>
      <c r="L52" s="1522"/>
      <c r="M52" s="592" t="s">
        <v>1491</v>
      </c>
      <c r="N52" s="604" t="s">
        <v>1991</v>
      </c>
      <c r="O52" s="201" t="s">
        <v>939</v>
      </c>
      <c r="P52" s="541"/>
    </row>
    <row r="53" spans="1:16" s="603" customFormat="1" ht="76.5" customHeight="1">
      <c r="B53" s="537" t="s">
        <v>401</v>
      </c>
      <c r="C53" s="2442" t="s">
        <v>1403</v>
      </c>
      <c r="D53" s="2442"/>
      <c r="E53" s="2443"/>
      <c r="F53" s="591" t="s">
        <v>1490</v>
      </c>
      <c r="G53" s="1532">
        <v>2713991</v>
      </c>
      <c r="H53" s="1533"/>
      <c r="I53" s="1479" t="s">
        <v>927</v>
      </c>
      <c r="J53" s="1480"/>
      <c r="K53" s="1521">
        <v>998565</v>
      </c>
      <c r="L53" s="1522"/>
      <c r="M53" s="592" t="s">
        <v>1491</v>
      </c>
      <c r="N53" s="604" t="s">
        <v>1992</v>
      </c>
      <c r="O53" s="201" t="s">
        <v>940</v>
      </c>
      <c r="P53" s="541"/>
    </row>
    <row r="54" spans="1:16" s="603" customFormat="1" ht="32.25" customHeight="1">
      <c r="B54" s="537" t="s">
        <v>403</v>
      </c>
      <c r="C54" s="2442" t="s">
        <v>1495</v>
      </c>
      <c r="D54" s="2442"/>
      <c r="E54" s="2443"/>
      <c r="F54" s="591" t="s">
        <v>1490</v>
      </c>
      <c r="G54" s="1532">
        <v>152699</v>
      </c>
      <c r="H54" s="1533"/>
      <c r="I54" s="1479" t="s">
        <v>927</v>
      </c>
      <c r="J54" s="1480"/>
      <c r="K54" s="1521">
        <v>36375</v>
      </c>
      <c r="L54" s="1522"/>
      <c r="M54" s="592" t="s">
        <v>1491</v>
      </c>
      <c r="N54" s="605" t="s">
        <v>1993</v>
      </c>
      <c r="O54" s="540" t="s">
        <v>1514</v>
      </c>
      <c r="P54" s="541"/>
    </row>
    <row r="55" spans="1:16" s="603" customFormat="1" ht="100.5" customHeight="1">
      <c r="B55" s="537" t="s">
        <v>405</v>
      </c>
      <c r="C55" s="2442" t="s">
        <v>1497</v>
      </c>
      <c r="D55" s="2442"/>
      <c r="E55" s="2443"/>
      <c r="F55" s="591" t="s">
        <v>1490</v>
      </c>
      <c r="G55" s="1532">
        <v>1608171.3164632726</v>
      </c>
      <c r="H55" s="1533"/>
      <c r="I55" s="1479" t="s">
        <v>927</v>
      </c>
      <c r="J55" s="1480"/>
      <c r="K55" s="1521">
        <v>110832</v>
      </c>
      <c r="L55" s="1522"/>
      <c r="M55" s="592" t="s">
        <v>1491</v>
      </c>
      <c r="N55" s="604" t="s">
        <v>1994</v>
      </c>
      <c r="O55" s="606" t="s">
        <v>1995</v>
      </c>
      <c r="P55" s="607"/>
    </row>
    <row r="56" spans="1:16" s="603" customFormat="1" ht="63" customHeight="1">
      <c r="B56" s="537" t="s">
        <v>408</v>
      </c>
      <c r="C56" s="2442" t="s">
        <v>1514</v>
      </c>
      <c r="D56" s="2442"/>
      <c r="E56" s="2443"/>
      <c r="F56" s="591" t="s">
        <v>1490</v>
      </c>
      <c r="G56" s="1532">
        <v>110104.8192</v>
      </c>
      <c r="H56" s="1533"/>
      <c r="I56" s="1479" t="s">
        <v>927</v>
      </c>
      <c r="J56" s="1480"/>
      <c r="K56" s="1521">
        <v>35732.6</v>
      </c>
      <c r="L56" s="1522"/>
      <c r="M56" s="592" t="s">
        <v>1491</v>
      </c>
      <c r="N56" s="604" t="s">
        <v>1996</v>
      </c>
      <c r="O56" s="201" t="s">
        <v>940</v>
      </c>
      <c r="P56" s="608"/>
    </row>
    <row r="57" spans="1:16" ht="61.5" customHeight="1">
      <c r="B57" s="530" t="s">
        <v>410</v>
      </c>
      <c r="C57" s="2556" t="s">
        <v>1997</v>
      </c>
      <c r="D57" s="2556"/>
      <c r="E57" s="2557"/>
      <c r="F57" s="609"/>
      <c r="G57" s="2842">
        <f>G52+G53+G54+G55+G56</f>
        <v>5306744.1356632728</v>
      </c>
      <c r="H57" s="2843"/>
      <c r="I57" s="2844"/>
      <c r="J57" s="2845"/>
      <c r="K57" s="2846">
        <f>K52+K53+K54+K55+K56</f>
        <v>1416008.2666666668</v>
      </c>
      <c r="L57" s="2847"/>
      <c r="M57" s="598"/>
      <c r="N57" s="599"/>
      <c r="O57" s="610"/>
      <c r="P57" s="610"/>
    </row>
    <row r="58" spans="1:16" ht="50.25" customHeight="1">
      <c r="A58" s="611"/>
      <c r="B58" s="2848" t="s">
        <v>1501</v>
      </c>
      <c r="C58" s="2849"/>
      <c r="D58" s="2849"/>
      <c r="E58" s="2849"/>
      <c r="F58" s="2849"/>
      <c r="G58" s="2849"/>
      <c r="H58" s="2849"/>
      <c r="I58" s="2849"/>
      <c r="J58" s="2849"/>
      <c r="K58" s="2849"/>
      <c r="L58" s="2849"/>
      <c r="M58" s="2849"/>
      <c r="N58" s="2849"/>
      <c r="O58" s="2849"/>
      <c r="P58" s="2850"/>
    </row>
    <row r="59" spans="1:16" ht="64.5" customHeight="1">
      <c r="B59" s="612" t="s">
        <v>486</v>
      </c>
      <c r="C59" s="2851" t="s">
        <v>1998</v>
      </c>
      <c r="D59" s="2851"/>
      <c r="E59" s="2851"/>
      <c r="F59" s="2851"/>
      <c r="G59" s="2851"/>
      <c r="H59" s="2851"/>
      <c r="I59" s="2852"/>
      <c r="J59" s="613">
        <f>G49/(G49+G57)</f>
        <v>0.19347027169842496</v>
      </c>
      <c r="K59" s="614" t="s">
        <v>1386</v>
      </c>
      <c r="L59" s="2828"/>
      <c r="M59" s="2829"/>
      <c r="N59" s="2830"/>
      <c r="O59" s="2729"/>
      <c r="P59" s="2729"/>
    </row>
    <row r="60" spans="1:16" ht="49.5" customHeight="1">
      <c r="B60" s="615" t="s">
        <v>1999</v>
      </c>
      <c r="C60" s="2851" t="s">
        <v>2000</v>
      </c>
      <c r="D60" s="2851"/>
      <c r="E60" s="2851"/>
      <c r="F60" s="2851"/>
      <c r="G60" s="2851"/>
      <c r="H60" s="2851"/>
      <c r="I60" s="2852"/>
      <c r="J60" s="613">
        <f>G45/G49</f>
        <v>1</v>
      </c>
      <c r="K60" s="614" t="s">
        <v>1449</v>
      </c>
      <c r="L60" s="2828"/>
      <c r="M60" s="2829"/>
      <c r="N60" s="2830"/>
      <c r="O60" s="2730"/>
      <c r="P60" s="2730"/>
    </row>
    <row r="61" spans="1:16" ht="45" customHeight="1">
      <c r="B61" s="615" t="s">
        <v>490</v>
      </c>
      <c r="C61" s="2442" t="s">
        <v>2001</v>
      </c>
      <c r="D61" s="2442"/>
      <c r="E61" s="2442"/>
      <c r="F61" s="2442"/>
      <c r="G61" s="2442"/>
      <c r="H61" s="2442"/>
      <c r="I61" s="2443"/>
      <c r="J61" s="617">
        <f>SUM(G49,G57)</f>
        <v>6579725.3956632726</v>
      </c>
      <c r="K61" s="614" t="s">
        <v>1386</v>
      </c>
      <c r="L61" s="2828"/>
      <c r="M61" s="2829"/>
      <c r="N61" s="2830"/>
      <c r="O61" s="2730"/>
      <c r="P61" s="2730"/>
    </row>
    <row r="62" spans="1:16" ht="57" customHeight="1">
      <c r="B62" s="615" t="s">
        <v>492</v>
      </c>
      <c r="C62" s="2442" t="s">
        <v>2002</v>
      </c>
      <c r="D62" s="2442"/>
      <c r="E62" s="2442"/>
      <c r="F62" s="2442"/>
      <c r="G62" s="2442"/>
      <c r="H62" s="2442"/>
      <c r="I62" s="2443"/>
      <c r="J62" s="613">
        <f>(G49+G57)/J27</f>
        <v>1.23687895265127</v>
      </c>
      <c r="K62" s="614" t="s">
        <v>1386</v>
      </c>
      <c r="L62" s="2828"/>
      <c r="M62" s="2829"/>
      <c r="N62" s="2830"/>
      <c r="O62" s="2730"/>
      <c r="P62" s="2730"/>
    </row>
    <row r="63" spans="1:16" ht="69" customHeight="1">
      <c r="B63" s="618" t="s">
        <v>494</v>
      </c>
      <c r="C63" s="2442" t="s">
        <v>2003</v>
      </c>
      <c r="D63" s="2442"/>
      <c r="E63" s="2442"/>
      <c r="F63" s="2442"/>
      <c r="G63" s="2442"/>
      <c r="H63" s="2442"/>
      <c r="I63" s="2443"/>
      <c r="J63" s="619">
        <f>(K49+K57)/J28</f>
        <v>1.2012601974066619</v>
      </c>
      <c r="K63" s="614" t="s">
        <v>1386</v>
      </c>
      <c r="L63" s="2828"/>
      <c r="M63" s="2829"/>
      <c r="N63" s="2830"/>
      <c r="O63" s="2730"/>
      <c r="P63" s="2730"/>
    </row>
    <row r="64" spans="1:16" ht="42.75" customHeight="1">
      <c r="B64" s="618" t="s">
        <v>496</v>
      </c>
      <c r="C64" s="2826" t="s">
        <v>2004</v>
      </c>
      <c r="D64" s="2826"/>
      <c r="E64" s="2826"/>
      <c r="F64" s="2826"/>
      <c r="G64" s="2826"/>
      <c r="H64" s="2826"/>
      <c r="I64" s="2827"/>
      <c r="J64" s="620" t="str">
        <f>IF(J62&lt;0.945,"Funding gap","No funding gap")</f>
        <v>No funding gap</v>
      </c>
      <c r="K64" s="621" t="s">
        <v>1449</v>
      </c>
      <c r="L64" s="2828"/>
      <c r="M64" s="2829"/>
      <c r="N64" s="2830"/>
      <c r="O64" s="2731"/>
      <c r="P64" s="2731"/>
    </row>
    <row r="65" spans="2:16" ht="53.25" customHeight="1">
      <c r="B65" s="618" t="s">
        <v>498</v>
      </c>
      <c r="C65" s="2831" t="s">
        <v>1508</v>
      </c>
      <c r="D65" s="2831"/>
      <c r="E65" s="2831"/>
      <c r="F65" s="2831"/>
      <c r="G65" s="2831"/>
      <c r="H65" s="2831"/>
      <c r="I65" s="2832"/>
      <c r="J65" s="623">
        <f>G45/J27</f>
        <v>0.23929930702750452</v>
      </c>
      <c r="K65" s="614" t="s">
        <v>1386</v>
      </c>
      <c r="L65" s="2828"/>
      <c r="M65" s="2829"/>
      <c r="N65" s="2830"/>
      <c r="O65" s="616"/>
      <c r="P65" s="616"/>
    </row>
    <row r="66" spans="2:16" ht="39" customHeight="1">
      <c r="B66" s="532" t="s">
        <v>500</v>
      </c>
      <c r="C66" s="2479" t="s">
        <v>1509</v>
      </c>
      <c r="D66" s="2479"/>
      <c r="E66" s="2479"/>
      <c r="F66" s="2479"/>
      <c r="G66" s="2479"/>
      <c r="H66" s="2479"/>
      <c r="I66" s="2479"/>
      <c r="J66" s="2480"/>
      <c r="K66" s="2821" t="s">
        <v>1449</v>
      </c>
      <c r="L66" s="2833" t="s">
        <v>2005</v>
      </c>
      <c r="M66" s="2834"/>
      <c r="N66" s="2835"/>
      <c r="O66" s="2529" t="s">
        <v>2006</v>
      </c>
      <c r="P66" s="2529"/>
    </row>
    <row r="67" spans="2:16" ht="21" customHeight="1">
      <c r="B67" s="537" t="s">
        <v>394</v>
      </c>
      <c r="C67" s="2824" t="s">
        <v>1511</v>
      </c>
      <c r="D67" s="2824"/>
      <c r="E67" s="2824"/>
      <c r="F67" s="2824"/>
      <c r="G67" s="2824"/>
      <c r="H67" s="2824"/>
      <c r="I67" s="2825"/>
      <c r="J67" s="564" t="s">
        <v>1385</v>
      </c>
      <c r="K67" s="2822"/>
      <c r="L67" s="2836"/>
      <c r="M67" s="2837"/>
      <c r="N67" s="2838"/>
      <c r="O67" s="2592"/>
      <c r="P67" s="2592"/>
    </row>
    <row r="68" spans="2:16" ht="21" customHeight="1">
      <c r="B68" s="537" t="s">
        <v>401</v>
      </c>
      <c r="C68" s="2824" t="s">
        <v>1512</v>
      </c>
      <c r="D68" s="2824"/>
      <c r="E68" s="2824"/>
      <c r="F68" s="2824"/>
      <c r="G68" s="2824"/>
      <c r="H68" s="2824"/>
      <c r="I68" s="2825"/>
      <c r="J68" s="564" t="s">
        <v>1520</v>
      </c>
      <c r="K68" s="2822"/>
      <c r="L68" s="2836"/>
      <c r="M68" s="2837"/>
      <c r="N68" s="2838"/>
      <c r="O68" s="2592"/>
      <c r="P68" s="2592"/>
    </row>
    <row r="69" spans="2:16" ht="21" customHeight="1">
      <c r="B69" s="537" t="s">
        <v>403</v>
      </c>
      <c r="C69" s="2824" t="s">
        <v>1513</v>
      </c>
      <c r="D69" s="2824"/>
      <c r="E69" s="2824"/>
      <c r="F69" s="2824"/>
      <c r="G69" s="2824"/>
      <c r="H69" s="2824"/>
      <c r="I69" s="2825"/>
      <c r="J69" s="564" t="s">
        <v>1520</v>
      </c>
      <c r="K69" s="2822"/>
      <c r="L69" s="2836"/>
      <c r="M69" s="2837"/>
      <c r="N69" s="2838"/>
      <c r="O69" s="2592"/>
      <c r="P69" s="2592"/>
    </row>
    <row r="70" spans="2:16" ht="21" customHeight="1">
      <c r="B70" s="537" t="s">
        <v>405</v>
      </c>
      <c r="C70" s="2824" t="s">
        <v>1514</v>
      </c>
      <c r="D70" s="2824"/>
      <c r="E70" s="2824"/>
      <c r="F70" s="2824"/>
      <c r="G70" s="2824"/>
      <c r="H70" s="2824"/>
      <c r="I70" s="2825"/>
      <c r="J70" s="564" t="s">
        <v>1520</v>
      </c>
      <c r="K70" s="2822"/>
      <c r="L70" s="2836"/>
      <c r="M70" s="2837"/>
      <c r="N70" s="2838"/>
      <c r="O70" s="2592"/>
      <c r="P70" s="2592"/>
    </row>
    <row r="71" spans="2:16" ht="98.25" customHeight="1">
      <c r="B71" s="537" t="s">
        <v>408</v>
      </c>
      <c r="C71" s="2607" t="s">
        <v>1515</v>
      </c>
      <c r="D71" s="2607"/>
      <c r="E71" s="2607"/>
      <c r="F71" s="2608"/>
      <c r="G71" s="2500" t="s">
        <v>92</v>
      </c>
      <c r="H71" s="2501"/>
      <c r="I71" s="2501"/>
      <c r="J71" s="2609"/>
      <c r="K71" s="2823"/>
      <c r="L71" s="2839"/>
      <c r="M71" s="2840"/>
      <c r="N71" s="2841"/>
      <c r="O71" s="2673"/>
      <c r="P71" s="2673"/>
    </row>
    <row r="72" spans="2:16" ht="35.25" customHeight="1">
      <c r="B72" s="558" t="s">
        <v>1516</v>
      </c>
      <c r="C72" s="590" t="s">
        <v>561</v>
      </c>
      <c r="D72" s="2442" t="s">
        <v>2007</v>
      </c>
      <c r="E72" s="2442"/>
      <c r="F72" s="2442"/>
      <c r="G72" s="2442"/>
      <c r="H72" s="2442"/>
      <c r="I72" s="2442"/>
      <c r="J72" s="2442"/>
      <c r="K72" s="2442"/>
      <c r="L72" s="2442"/>
      <c r="M72" s="2442"/>
      <c r="N72" s="2591"/>
      <c r="O72" s="622"/>
      <c r="P72" s="627"/>
    </row>
    <row r="73" spans="2:16" ht="20.25" customHeight="1">
      <c r="B73" s="530" t="s">
        <v>418</v>
      </c>
      <c r="C73" s="2607" t="s">
        <v>1518</v>
      </c>
      <c r="D73" s="2607"/>
      <c r="E73" s="2607"/>
      <c r="F73" s="2432" t="s">
        <v>1385</v>
      </c>
      <c r="G73" s="2433"/>
      <c r="H73" s="2821" t="s">
        <v>1449</v>
      </c>
      <c r="I73" s="2464" t="s">
        <v>2008</v>
      </c>
      <c r="J73" s="2465"/>
      <c r="K73" s="2465"/>
      <c r="L73" s="2465"/>
      <c r="M73" s="2465"/>
      <c r="N73" s="2466"/>
      <c r="O73" s="2529" t="s">
        <v>2006</v>
      </c>
      <c r="P73" s="2529"/>
    </row>
    <row r="74" spans="2:16" ht="20.25" customHeight="1">
      <c r="B74" s="530" t="s">
        <v>508</v>
      </c>
      <c r="C74" s="2607" t="s">
        <v>1519</v>
      </c>
      <c r="D74" s="2607"/>
      <c r="E74" s="2607"/>
      <c r="F74" s="2432" t="s">
        <v>1520</v>
      </c>
      <c r="G74" s="2433"/>
      <c r="H74" s="2822"/>
      <c r="I74" s="2506"/>
      <c r="J74" s="2515"/>
      <c r="K74" s="2515"/>
      <c r="L74" s="2515"/>
      <c r="M74" s="2515"/>
      <c r="N74" s="2507"/>
      <c r="O74" s="2592"/>
      <c r="P74" s="2592"/>
    </row>
    <row r="75" spans="2:16" ht="20.25" customHeight="1">
      <c r="B75" s="530" t="s">
        <v>510</v>
      </c>
      <c r="C75" s="2607" t="s">
        <v>1521</v>
      </c>
      <c r="D75" s="2607"/>
      <c r="E75" s="2607"/>
      <c r="F75" s="2432" t="s">
        <v>1520</v>
      </c>
      <c r="G75" s="2433"/>
      <c r="H75" s="2822"/>
      <c r="I75" s="2506"/>
      <c r="J75" s="2515"/>
      <c r="K75" s="2515"/>
      <c r="L75" s="2515"/>
      <c r="M75" s="2515"/>
      <c r="N75" s="2507"/>
      <c r="O75" s="2592"/>
      <c r="P75" s="2592"/>
    </row>
    <row r="76" spans="2:16" ht="34.5" customHeight="1">
      <c r="B76" s="629"/>
      <c r="C76" s="595" t="s">
        <v>401</v>
      </c>
      <c r="D76" s="2479" t="s">
        <v>2009</v>
      </c>
      <c r="E76" s="2479"/>
      <c r="F76" s="2479"/>
      <c r="G76" s="2480"/>
      <c r="H76" s="2822"/>
      <c r="I76" s="2506"/>
      <c r="J76" s="2515"/>
      <c r="K76" s="2515"/>
      <c r="L76" s="2515"/>
      <c r="M76" s="2515"/>
      <c r="N76" s="2507"/>
      <c r="O76" s="2592"/>
      <c r="P76" s="2592"/>
    </row>
    <row r="77" spans="2:16" ht="21" customHeight="1">
      <c r="B77" s="530" t="s">
        <v>418</v>
      </c>
      <c r="C77" s="2607" t="s">
        <v>1518</v>
      </c>
      <c r="D77" s="2607"/>
      <c r="E77" s="2608"/>
      <c r="F77" s="2432" t="s">
        <v>1385</v>
      </c>
      <c r="G77" s="2433"/>
      <c r="H77" s="2822"/>
      <c r="I77" s="2506"/>
      <c r="J77" s="2515"/>
      <c r="K77" s="2515"/>
      <c r="L77" s="2515"/>
      <c r="M77" s="2515"/>
      <c r="N77" s="2507"/>
      <c r="O77" s="2592"/>
      <c r="P77" s="2592"/>
    </row>
    <row r="78" spans="2:16" ht="21" customHeight="1">
      <c r="B78" s="530" t="s">
        <v>508</v>
      </c>
      <c r="C78" s="2607" t="s">
        <v>1519</v>
      </c>
      <c r="D78" s="2607"/>
      <c r="E78" s="2608"/>
      <c r="F78" s="2432" t="s">
        <v>1520</v>
      </c>
      <c r="G78" s="2433"/>
      <c r="H78" s="2822"/>
      <c r="I78" s="2506"/>
      <c r="J78" s="2515"/>
      <c r="K78" s="2515"/>
      <c r="L78" s="2515"/>
      <c r="M78" s="2515"/>
      <c r="N78" s="2507"/>
      <c r="O78" s="2592"/>
      <c r="P78" s="2592"/>
    </row>
    <row r="79" spans="2:16" ht="21" customHeight="1">
      <c r="B79" s="530" t="s">
        <v>510</v>
      </c>
      <c r="C79" s="2607" t="s">
        <v>1523</v>
      </c>
      <c r="D79" s="2607"/>
      <c r="E79" s="2608"/>
      <c r="F79" s="2432" t="s">
        <v>1520</v>
      </c>
      <c r="G79" s="2433"/>
      <c r="H79" s="2822"/>
      <c r="I79" s="2506"/>
      <c r="J79" s="2515"/>
      <c r="K79" s="2515"/>
      <c r="L79" s="2515"/>
      <c r="M79" s="2515"/>
      <c r="N79" s="2507"/>
      <c r="O79" s="2592"/>
      <c r="P79" s="2592"/>
    </row>
    <row r="80" spans="2:16" ht="21" customHeight="1">
      <c r="B80" s="530" t="s">
        <v>512</v>
      </c>
      <c r="C80" s="2607" t="s">
        <v>1514</v>
      </c>
      <c r="D80" s="2607"/>
      <c r="E80" s="2608"/>
      <c r="F80" s="2432" t="s">
        <v>1520</v>
      </c>
      <c r="G80" s="2433"/>
      <c r="H80" s="2822"/>
      <c r="I80" s="2506"/>
      <c r="J80" s="2515"/>
      <c r="K80" s="2515"/>
      <c r="L80" s="2515"/>
      <c r="M80" s="2515"/>
      <c r="N80" s="2507"/>
      <c r="O80" s="2592"/>
      <c r="P80" s="2592"/>
    </row>
    <row r="81" spans="2:16" ht="26.25" customHeight="1">
      <c r="B81" s="530" t="s">
        <v>513</v>
      </c>
      <c r="C81" s="2607" t="s">
        <v>1524</v>
      </c>
      <c r="D81" s="2607"/>
      <c r="E81" s="2608"/>
      <c r="F81" s="2432"/>
      <c r="G81" s="2433"/>
      <c r="H81" s="2823"/>
      <c r="I81" s="2508"/>
      <c r="J81" s="2516"/>
      <c r="K81" s="2516"/>
      <c r="L81" s="2516"/>
      <c r="M81" s="2516"/>
      <c r="N81" s="2509"/>
      <c r="O81" s="2673"/>
      <c r="P81" s="2673"/>
    </row>
    <row r="82" spans="2:16" ht="44.25" customHeight="1">
      <c r="B82" s="630" t="s">
        <v>968</v>
      </c>
      <c r="C82" s="2812" t="s">
        <v>1525</v>
      </c>
      <c r="D82" s="2812"/>
      <c r="E82" s="2813"/>
      <c r="F82" s="2486"/>
      <c r="G82" s="2814"/>
      <c r="H82" s="2814"/>
      <c r="I82" s="2814"/>
      <c r="J82" s="2814"/>
      <c r="K82" s="2814"/>
      <c r="L82" s="2814"/>
      <c r="M82" s="2814"/>
      <c r="N82" s="2815"/>
      <c r="O82" s="2816"/>
      <c r="P82" s="2817"/>
    </row>
    <row r="83" spans="2:16" ht="42" customHeight="1">
      <c r="B83" s="2818" t="s">
        <v>2010</v>
      </c>
      <c r="C83" s="2819"/>
      <c r="D83" s="2819"/>
      <c r="E83" s="2819"/>
      <c r="F83" s="2819"/>
      <c r="G83" s="2819"/>
      <c r="H83" s="2819"/>
      <c r="I83" s="2819"/>
      <c r="J83" s="2819"/>
      <c r="K83" s="2819"/>
      <c r="L83" s="2819"/>
      <c r="M83" s="2819"/>
      <c r="N83" s="2819"/>
      <c r="O83" s="2819"/>
      <c r="P83" s="2820"/>
    </row>
    <row r="84" spans="2:16" ht="39.75" customHeight="1">
      <c r="B84" s="532" t="s">
        <v>518</v>
      </c>
      <c r="C84" s="2442" t="s">
        <v>2011</v>
      </c>
      <c r="D84" s="2442"/>
      <c r="E84" s="2442"/>
      <c r="F84" s="2442"/>
      <c r="G84" s="2443"/>
      <c r="H84" s="564" t="s">
        <v>1385</v>
      </c>
      <c r="I84" s="2789" t="s">
        <v>1449</v>
      </c>
      <c r="J84" s="2790"/>
      <c r="K84" s="2791"/>
      <c r="L84" s="2792"/>
      <c r="M84" s="2792"/>
      <c r="N84" s="2793"/>
      <c r="O84" s="540" t="s">
        <v>1975</v>
      </c>
      <c r="P84" s="541"/>
    </row>
    <row r="85" spans="2:16" ht="20.25" customHeight="1">
      <c r="B85" s="2794" t="s">
        <v>1528</v>
      </c>
      <c r="C85" s="2613"/>
      <c r="D85" s="2613"/>
      <c r="E85" s="2795"/>
      <c r="F85" s="2801" t="s">
        <v>2012</v>
      </c>
      <c r="G85" s="2802"/>
      <c r="H85" s="2803"/>
      <c r="I85" s="2801" t="s">
        <v>1530</v>
      </c>
      <c r="J85" s="2802"/>
      <c r="K85" s="2801" t="s">
        <v>1458</v>
      </c>
      <c r="L85" s="2802"/>
      <c r="M85" s="2802"/>
      <c r="N85" s="2804"/>
      <c r="O85" s="2729"/>
      <c r="P85" s="2729"/>
    </row>
    <row r="86" spans="2:16" ht="21" customHeight="1">
      <c r="B86" s="2796"/>
      <c r="C86" s="2614"/>
      <c r="D86" s="2614"/>
      <c r="E86" s="2797"/>
      <c r="F86" s="2767" t="s">
        <v>2013</v>
      </c>
      <c r="G86" s="2768"/>
      <c r="H86" s="2769"/>
      <c r="I86" s="2770">
        <v>806371.16</v>
      </c>
      <c r="J86" s="2771"/>
      <c r="K86" s="2772" t="s">
        <v>2014</v>
      </c>
      <c r="L86" s="2773"/>
      <c r="M86" s="2773"/>
      <c r="N86" s="2774"/>
      <c r="O86" s="2730"/>
      <c r="P86" s="2730"/>
    </row>
    <row r="87" spans="2:16" ht="21" customHeight="1">
      <c r="B87" s="2796"/>
      <c r="C87" s="2614"/>
      <c r="D87" s="2614"/>
      <c r="E87" s="2797"/>
      <c r="F87" s="2767"/>
      <c r="G87" s="2768"/>
      <c r="H87" s="2769"/>
      <c r="I87" s="2775"/>
      <c r="J87" s="2776"/>
      <c r="K87" s="2772"/>
      <c r="L87" s="2773"/>
      <c r="M87" s="2773"/>
      <c r="N87" s="2774"/>
      <c r="O87" s="2730"/>
      <c r="P87" s="2730"/>
    </row>
    <row r="88" spans="2:16" ht="21" customHeight="1">
      <c r="B88" s="2796"/>
      <c r="C88" s="2614"/>
      <c r="D88" s="2614"/>
      <c r="E88" s="2797"/>
      <c r="F88" s="2767"/>
      <c r="G88" s="2768"/>
      <c r="H88" s="2769"/>
      <c r="I88" s="2775"/>
      <c r="J88" s="2776"/>
      <c r="K88" s="2772"/>
      <c r="L88" s="2773"/>
      <c r="M88" s="2773"/>
      <c r="N88" s="2774"/>
      <c r="O88" s="2730"/>
      <c r="P88" s="2730"/>
    </row>
    <row r="89" spans="2:16" ht="21.75" customHeight="1">
      <c r="B89" s="2798"/>
      <c r="C89" s="2799"/>
      <c r="D89" s="2799"/>
      <c r="E89" s="2800"/>
      <c r="F89" s="2691"/>
      <c r="G89" s="2805"/>
      <c r="H89" s="2806"/>
      <c r="I89" s="2807"/>
      <c r="J89" s="2808"/>
      <c r="K89" s="2809"/>
      <c r="L89" s="2810"/>
      <c r="M89" s="2810"/>
      <c r="N89" s="2811"/>
      <c r="O89" s="2750"/>
      <c r="P89" s="2750"/>
    </row>
    <row r="90" spans="2:16" ht="26.25" customHeight="1">
      <c r="B90" s="2427" t="s">
        <v>1533</v>
      </c>
      <c r="C90" s="2428"/>
      <c r="D90" s="2428"/>
      <c r="E90" s="2428"/>
      <c r="F90" s="2428"/>
      <c r="G90" s="2428"/>
      <c r="H90" s="2428"/>
      <c r="I90" s="2428"/>
      <c r="J90" s="2428"/>
      <c r="K90" s="2428"/>
      <c r="L90" s="2428"/>
      <c r="M90" s="2428"/>
      <c r="N90" s="2428"/>
      <c r="O90" s="2428"/>
      <c r="P90" s="2429"/>
    </row>
    <row r="91" spans="2:16" ht="41.25" customHeight="1">
      <c r="B91" s="632" t="s">
        <v>523</v>
      </c>
      <c r="C91" s="2777" t="s">
        <v>2015</v>
      </c>
      <c r="D91" s="2777"/>
      <c r="E91" s="2777"/>
      <c r="F91" s="2777"/>
      <c r="G91" s="2777"/>
      <c r="H91" s="2777"/>
      <c r="I91" s="2777"/>
      <c r="J91" s="2777"/>
      <c r="K91" s="2777"/>
      <c r="L91" s="2777"/>
      <c r="M91" s="2777"/>
      <c r="N91" s="2778"/>
      <c r="O91" s="2779" t="s">
        <v>2016</v>
      </c>
      <c r="P91" s="2779"/>
    </row>
    <row r="92" spans="2:16" ht="20.25" customHeight="1">
      <c r="B92" s="2780" t="s">
        <v>1536</v>
      </c>
      <c r="C92" s="2781"/>
      <c r="D92" s="2781"/>
      <c r="E92" s="2781"/>
      <c r="F92" s="2782"/>
      <c r="G92" s="2786" t="s">
        <v>1537</v>
      </c>
      <c r="H92" s="2787"/>
      <c r="I92" s="2787"/>
      <c r="J92" s="2787"/>
      <c r="K92" s="2787"/>
      <c r="L92" s="2787"/>
      <c r="M92" s="2787"/>
      <c r="N92" s="2788"/>
      <c r="O92" s="2592"/>
      <c r="P92" s="2592"/>
    </row>
    <row r="93" spans="2:16" ht="29.25" customHeight="1">
      <c r="B93" s="2783"/>
      <c r="C93" s="2784"/>
      <c r="D93" s="2784"/>
      <c r="E93" s="2784"/>
      <c r="F93" s="2785"/>
      <c r="G93" s="633" t="s">
        <v>1538</v>
      </c>
      <c r="H93" s="633" t="s">
        <v>1539</v>
      </c>
      <c r="I93" s="633" t="s">
        <v>981</v>
      </c>
      <c r="J93" s="633" t="s">
        <v>1540</v>
      </c>
      <c r="K93" s="2786" t="s">
        <v>1449</v>
      </c>
      <c r="L93" s="2787"/>
      <c r="M93" s="2787"/>
      <c r="N93" s="2788"/>
      <c r="O93" s="2592"/>
      <c r="P93" s="2673"/>
    </row>
    <row r="94" spans="2:16" ht="60" customHeight="1">
      <c r="B94" s="634" t="s">
        <v>394</v>
      </c>
      <c r="C94" s="2699" t="s">
        <v>2017</v>
      </c>
      <c r="D94" s="2699"/>
      <c r="E94" s="2699"/>
      <c r="F94" s="2699"/>
      <c r="G94" s="2699"/>
      <c r="H94" s="2699"/>
      <c r="I94" s="2699"/>
      <c r="J94" s="2700"/>
      <c r="K94" s="2754"/>
      <c r="L94" s="2755"/>
      <c r="M94" s="2755"/>
      <c r="N94" s="2756"/>
      <c r="O94" s="2592"/>
      <c r="P94" s="2729"/>
    </row>
    <row r="95" spans="2:16" ht="21.75" customHeight="1">
      <c r="B95" s="634" t="s">
        <v>530</v>
      </c>
      <c r="C95" s="2699" t="s">
        <v>1542</v>
      </c>
      <c r="D95" s="2699"/>
      <c r="E95" s="2699"/>
      <c r="F95" s="2700"/>
      <c r="G95" s="636" t="s">
        <v>1385</v>
      </c>
      <c r="H95" s="636" t="s">
        <v>1385</v>
      </c>
      <c r="I95" s="636" t="s">
        <v>1385</v>
      </c>
      <c r="J95" s="636" t="s">
        <v>1385</v>
      </c>
      <c r="K95" s="2757"/>
      <c r="L95" s="2758"/>
      <c r="M95" s="2758"/>
      <c r="N95" s="2759"/>
      <c r="O95" s="2592"/>
      <c r="P95" s="2730"/>
    </row>
    <row r="96" spans="2:16" ht="21.75" customHeight="1">
      <c r="B96" s="637" t="s">
        <v>532</v>
      </c>
      <c r="C96" s="2690" t="s">
        <v>1543</v>
      </c>
      <c r="D96" s="2690"/>
      <c r="E96" s="2690"/>
      <c r="F96" s="2751"/>
      <c r="G96" s="638" t="s">
        <v>1385</v>
      </c>
      <c r="H96" s="638" t="s">
        <v>1385</v>
      </c>
      <c r="I96" s="638" t="s">
        <v>1385</v>
      </c>
      <c r="J96" s="638" t="s">
        <v>1385</v>
      </c>
      <c r="K96" s="2760"/>
      <c r="L96" s="2761"/>
      <c r="M96" s="2761"/>
      <c r="N96" s="2762"/>
      <c r="O96" s="2592"/>
      <c r="P96" s="2730"/>
    </row>
    <row r="97" spans="2:16" ht="42" customHeight="1">
      <c r="B97" s="639" t="s">
        <v>401</v>
      </c>
      <c r="C97" s="2752" t="s">
        <v>2018</v>
      </c>
      <c r="D97" s="2752"/>
      <c r="E97" s="2752"/>
      <c r="F97" s="2752"/>
      <c r="G97" s="2752"/>
      <c r="H97" s="2752"/>
      <c r="I97" s="2752"/>
      <c r="J97" s="2753"/>
      <c r="K97" s="2754"/>
      <c r="L97" s="2755"/>
      <c r="M97" s="2755"/>
      <c r="N97" s="2756"/>
      <c r="O97" s="2592"/>
      <c r="P97" s="2730"/>
    </row>
    <row r="98" spans="2:16" ht="21" customHeight="1">
      <c r="B98" s="634" t="s">
        <v>530</v>
      </c>
      <c r="C98" s="2699" t="s">
        <v>1542</v>
      </c>
      <c r="D98" s="2699"/>
      <c r="E98" s="2699"/>
      <c r="F98" s="2700"/>
      <c r="G98" s="636" t="s">
        <v>1385</v>
      </c>
      <c r="H98" s="636" t="s">
        <v>1385</v>
      </c>
      <c r="I98" s="636" t="s">
        <v>1385</v>
      </c>
      <c r="J98" s="636" t="s">
        <v>1385</v>
      </c>
      <c r="K98" s="2757"/>
      <c r="L98" s="2758"/>
      <c r="M98" s="2758"/>
      <c r="N98" s="2759"/>
      <c r="O98" s="2592"/>
      <c r="P98" s="2730"/>
    </row>
    <row r="99" spans="2:16" ht="20.25" customHeight="1">
      <c r="B99" s="637" t="s">
        <v>532</v>
      </c>
      <c r="C99" s="2690" t="s">
        <v>1543</v>
      </c>
      <c r="D99" s="2690"/>
      <c r="E99" s="2690"/>
      <c r="F99" s="2751"/>
      <c r="G99" s="638" t="s">
        <v>1385</v>
      </c>
      <c r="H99" s="638" t="s">
        <v>1385</v>
      </c>
      <c r="I99" s="638" t="s">
        <v>1385</v>
      </c>
      <c r="J99" s="638" t="s">
        <v>1520</v>
      </c>
      <c r="K99" s="2760"/>
      <c r="L99" s="2761"/>
      <c r="M99" s="2761"/>
      <c r="N99" s="2762"/>
      <c r="O99" s="2592"/>
      <c r="P99" s="2730"/>
    </row>
    <row r="100" spans="2:16" ht="44.25" customHeight="1">
      <c r="B100" s="640" t="s">
        <v>535</v>
      </c>
      <c r="C100" s="2763" t="s">
        <v>2019</v>
      </c>
      <c r="D100" s="2763"/>
      <c r="E100" s="2763"/>
      <c r="F100" s="2763"/>
      <c r="G100" s="2763"/>
      <c r="H100" s="2763"/>
      <c r="I100" s="2763"/>
      <c r="J100" s="2764"/>
      <c r="K100" s="2754"/>
      <c r="L100" s="2755"/>
      <c r="M100" s="2755"/>
      <c r="N100" s="2756"/>
      <c r="O100" s="2592"/>
      <c r="P100" s="2730"/>
    </row>
    <row r="101" spans="2:16" ht="21.75" customHeight="1">
      <c r="B101" s="634" t="s">
        <v>530</v>
      </c>
      <c r="C101" s="2699" t="s">
        <v>1542</v>
      </c>
      <c r="D101" s="2699"/>
      <c r="E101" s="2699"/>
      <c r="F101" s="2700"/>
      <c r="G101" s="636" t="s">
        <v>1520</v>
      </c>
      <c r="H101" s="636" t="s">
        <v>1385</v>
      </c>
      <c r="I101" s="636" t="s">
        <v>1385</v>
      </c>
      <c r="J101" s="636" t="s">
        <v>1520</v>
      </c>
      <c r="K101" s="2757"/>
      <c r="L101" s="2758"/>
      <c r="M101" s="2758"/>
      <c r="N101" s="2759"/>
      <c r="O101" s="2592"/>
      <c r="P101" s="2730"/>
    </row>
    <row r="102" spans="2:16" ht="21" customHeight="1">
      <c r="B102" s="637" t="s">
        <v>532</v>
      </c>
      <c r="C102" s="2690" t="s">
        <v>1543</v>
      </c>
      <c r="D102" s="2690"/>
      <c r="E102" s="2690"/>
      <c r="F102" s="2751"/>
      <c r="G102" s="638" t="s">
        <v>1520</v>
      </c>
      <c r="H102" s="638" t="s">
        <v>1385</v>
      </c>
      <c r="I102" s="638" t="s">
        <v>1385</v>
      </c>
      <c r="J102" s="638" t="s">
        <v>1520</v>
      </c>
      <c r="K102" s="2760"/>
      <c r="L102" s="2761"/>
      <c r="M102" s="2761"/>
      <c r="N102" s="2762"/>
      <c r="O102" s="2592"/>
      <c r="P102" s="2730"/>
    </row>
    <row r="103" spans="2:16" ht="38.25" customHeight="1">
      <c r="B103" s="640" t="s">
        <v>537</v>
      </c>
      <c r="C103" s="2763" t="s">
        <v>2020</v>
      </c>
      <c r="D103" s="2763"/>
      <c r="E103" s="2763"/>
      <c r="F103" s="2763"/>
      <c r="G103" s="2763"/>
      <c r="H103" s="2763"/>
      <c r="I103" s="2763"/>
      <c r="J103" s="2764"/>
      <c r="K103" s="2754"/>
      <c r="L103" s="2755"/>
      <c r="M103" s="2755"/>
      <c r="N103" s="2756"/>
      <c r="O103" s="2592"/>
      <c r="P103" s="2730"/>
    </row>
    <row r="104" spans="2:16" ht="21" customHeight="1">
      <c r="B104" s="634" t="s">
        <v>530</v>
      </c>
      <c r="C104" s="2699" t="s">
        <v>1542</v>
      </c>
      <c r="D104" s="2699"/>
      <c r="E104" s="2699"/>
      <c r="F104" s="2700"/>
      <c r="G104" s="636" t="s">
        <v>1520</v>
      </c>
      <c r="H104" s="636" t="s">
        <v>1385</v>
      </c>
      <c r="I104" s="636" t="s">
        <v>1385</v>
      </c>
      <c r="J104" s="636" t="s">
        <v>1520</v>
      </c>
      <c r="K104" s="2757"/>
      <c r="L104" s="2758"/>
      <c r="M104" s="2758"/>
      <c r="N104" s="2759"/>
      <c r="O104" s="2592"/>
      <c r="P104" s="2730"/>
    </row>
    <row r="105" spans="2:16" ht="21" customHeight="1">
      <c r="B105" s="637" t="s">
        <v>532</v>
      </c>
      <c r="C105" s="2690" t="s">
        <v>1543</v>
      </c>
      <c r="D105" s="2690"/>
      <c r="E105" s="2690"/>
      <c r="F105" s="2751"/>
      <c r="G105" s="638" t="s">
        <v>1520</v>
      </c>
      <c r="H105" s="638" t="s">
        <v>1385</v>
      </c>
      <c r="I105" s="638" t="s">
        <v>1385</v>
      </c>
      <c r="J105" s="638" t="s">
        <v>1520</v>
      </c>
      <c r="K105" s="2760"/>
      <c r="L105" s="2761"/>
      <c r="M105" s="2761"/>
      <c r="N105" s="2762"/>
      <c r="O105" s="2592"/>
      <c r="P105" s="2730"/>
    </row>
    <row r="106" spans="2:16" ht="30.75" customHeight="1">
      <c r="B106" s="640" t="s">
        <v>539</v>
      </c>
      <c r="C106" s="2763" t="s">
        <v>2021</v>
      </c>
      <c r="D106" s="2763"/>
      <c r="E106" s="2763"/>
      <c r="F106" s="2763"/>
      <c r="G106" s="2763"/>
      <c r="H106" s="2763"/>
      <c r="I106" s="2763"/>
      <c r="J106" s="2764"/>
      <c r="K106" s="2754"/>
      <c r="L106" s="2755"/>
      <c r="M106" s="2755"/>
      <c r="N106" s="2756"/>
      <c r="O106" s="2592"/>
      <c r="P106" s="2730"/>
    </row>
    <row r="107" spans="2:16" ht="20.25" customHeight="1">
      <c r="B107" s="634" t="s">
        <v>530</v>
      </c>
      <c r="C107" s="2699" t="s">
        <v>1542</v>
      </c>
      <c r="D107" s="2699"/>
      <c r="E107" s="2699"/>
      <c r="F107" s="2700"/>
      <c r="G107" s="636" t="s">
        <v>1385</v>
      </c>
      <c r="H107" s="636" t="s">
        <v>1385</v>
      </c>
      <c r="I107" s="636" t="s">
        <v>1385</v>
      </c>
      <c r="J107" s="636" t="s">
        <v>1520</v>
      </c>
      <c r="K107" s="2757"/>
      <c r="L107" s="2758"/>
      <c r="M107" s="2758"/>
      <c r="N107" s="2759"/>
      <c r="O107" s="2592"/>
      <c r="P107" s="2730"/>
    </row>
    <row r="108" spans="2:16" ht="21" customHeight="1">
      <c r="B108" s="637" t="s">
        <v>532</v>
      </c>
      <c r="C108" s="2690" t="s">
        <v>1543</v>
      </c>
      <c r="D108" s="2690"/>
      <c r="E108" s="2690"/>
      <c r="F108" s="2751"/>
      <c r="G108" s="638" t="s">
        <v>1385</v>
      </c>
      <c r="H108" s="638" t="s">
        <v>1385</v>
      </c>
      <c r="I108" s="638" t="s">
        <v>1385</v>
      </c>
      <c r="J108" s="638" t="s">
        <v>1520</v>
      </c>
      <c r="K108" s="2760"/>
      <c r="L108" s="2761"/>
      <c r="M108" s="2761"/>
      <c r="N108" s="2762"/>
      <c r="O108" s="2592"/>
      <c r="P108" s="2730"/>
    </row>
    <row r="109" spans="2:16" ht="24.75" customHeight="1">
      <c r="B109" s="640" t="s">
        <v>410</v>
      </c>
      <c r="C109" s="2765" t="s">
        <v>1548</v>
      </c>
      <c r="D109" s="2763"/>
      <c r="E109" s="2763"/>
      <c r="F109" s="2763"/>
      <c r="G109" s="2763"/>
      <c r="H109" s="2763"/>
      <c r="I109" s="2763"/>
      <c r="J109" s="2764"/>
      <c r="K109" s="2754"/>
      <c r="L109" s="2755"/>
      <c r="M109" s="2755"/>
      <c r="N109" s="2756"/>
      <c r="O109" s="2592"/>
      <c r="P109" s="2730"/>
    </row>
    <row r="110" spans="2:16" ht="21.75" customHeight="1">
      <c r="B110" s="634" t="s">
        <v>530</v>
      </c>
      <c r="C110" s="2699" t="s">
        <v>1542</v>
      </c>
      <c r="D110" s="2699"/>
      <c r="E110" s="2699"/>
      <c r="F110" s="2700"/>
      <c r="G110" s="636" t="s">
        <v>1385</v>
      </c>
      <c r="H110" s="636" t="s">
        <v>1385</v>
      </c>
      <c r="I110" s="636" t="s">
        <v>1385</v>
      </c>
      <c r="J110" s="636" t="s">
        <v>1385</v>
      </c>
      <c r="K110" s="2757"/>
      <c r="L110" s="2758"/>
      <c r="M110" s="2758"/>
      <c r="N110" s="2759"/>
      <c r="O110" s="2592"/>
      <c r="P110" s="2730"/>
    </row>
    <row r="111" spans="2:16" ht="21.75" customHeight="1">
      <c r="B111" s="637" t="s">
        <v>532</v>
      </c>
      <c r="C111" s="2690" t="s">
        <v>1543</v>
      </c>
      <c r="D111" s="2690"/>
      <c r="E111" s="2690"/>
      <c r="F111" s="2751"/>
      <c r="G111" s="638" t="s">
        <v>1385</v>
      </c>
      <c r="H111" s="638" t="s">
        <v>1385</v>
      </c>
      <c r="I111" s="638" t="s">
        <v>1385</v>
      </c>
      <c r="J111" s="638" t="s">
        <v>1385</v>
      </c>
      <c r="K111" s="2760"/>
      <c r="L111" s="2761"/>
      <c r="M111" s="2761"/>
      <c r="N111" s="2762"/>
      <c r="O111" s="2592"/>
      <c r="P111" s="2730"/>
    </row>
    <row r="112" spans="2:16" ht="24.75" customHeight="1">
      <c r="B112" s="639" t="s">
        <v>413</v>
      </c>
      <c r="C112" s="2766" t="s">
        <v>1549</v>
      </c>
      <c r="D112" s="2752"/>
      <c r="E112" s="2752"/>
      <c r="F112" s="2752"/>
      <c r="G112" s="2752"/>
      <c r="H112" s="2752"/>
      <c r="I112" s="2752"/>
      <c r="J112" s="2753"/>
      <c r="K112" s="2754"/>
      <c r="L112" s="2755"/>
      <c r="M112" s="2755"/>
      <c r="N112" s="2756"/>
      <c r="O112" s="2592"/>
      <c r="P112" s="2730"/>
    </row>
    <row r="113" spans="2:16" ht="21.75" customHeight="1">
      <c r="B113" s="634" t="s">
        <v>530</v>
      </c>
      <c r="C113" s="2699" t="s">
        <v>1542</v>
      </c>
      <c r="D113" s="2699"/>
      <c r="E113" s="2699"/>
      <c r="F113" s="2700"/>
      <c r="G113" s="636" t="s">
        <v>1385</v>
      </c>
      <c r="H113" s="636" t="s">
        <v>1385</v>
      </c>
      <c r="I113" s="636" t="s">
        <v>1385</v>
      </c>
      <c r="J113" s="636" t="s">
        <v>1385</v>
      </c>
      <c r="K113" s="2757"/>
      <c r="L113" s="2758"/>
      <c r="M113" s="2758"/>
      <c r="N113" s="2759"/>
      <c r="O113" s="2592"/>
      <c r="P113" s="2730"/>
    </row>
    <row r="114" spans="2:16" ht="21.75" customHeight="1">
      <c r="B114" s="637" t="s">
        <v>532</v>
      </c>
      <c r="C114" s="2690" t="s">
        <v>1543</v>
      </c>
      <c r="D114" s="2690"/>
      <c r="E114" s="2690"/>
      <c r="F114" s="2751"/>
      <c r="G114" s="638" t="s">
        <v>1385</v>
      </c>
      <c r="H114" s="638" t="s">
        <v>1385</v>
      </c>
      <c r="I114" s="638" t="s">
        <v>1385</v>
      </c>
      <c r="J114" s="638" t="s">
        <v>1385</v>
      </c>
      <c r="K114" s="2760"/>
      <c r="L114" s="2761"/>
      <c r="M114" s="2761"/>
      <c r="N114" s="2762"/>
      <c r="O114" s="2592"/>
      <c r="P114" s="2730"/>
    </row>
    <row r="115" spans="2:16" ht="24" customHeight="1">
      <c r="B115" s="640" t="s">
        <v>416</v>
      </c>
      <c r="C115" s="2763" t="s">
        <v>2022</v>
      </c>
      <c r="D115" s="2763"/>
      <c r="E115" s="2763"/>
      <c r="F115" s="2763"/>
      <c r="G115" s="2763"/>
      <c r="H115" s="2763"/>
      <c r="I115" s="2763"/>
      <c r="J115" s="2764"/>
      <c r="K115" s="2754"/>
      <c r="L115" s="2755"/>
      <c r="M115" s="2755"/>
      <c r="N115" s="2756"/>
      <c r="O115" s="2592"/>
      <c r="P115" s="2730"/>
    </row>
    <row r="116" spans="2:16" ht="24" customHeight="1">
      <c r="B116" s="634" t="s">
        <v>530</v>
      </c>
      <c r="C116" s="2699" t="s">
        <v>1542</v>
      </c>
      <c r="D116" s="2699"/>
      <c r="E116" s="2699"/>
      <c r="F116" s="2700"/>
      <c r="G116" s="636" t="s">
        <v>1385</v>
      </c>
      <c r="H116" s="636" t="s">
        <v>1385</v>
      </c>
      <c r="I116" s="636" t="s">
        <v>1385</v>
      </c>
      <c r="J116" s="636" t="s">
        <v>1520</v>
      </c>
      <c r="K116" s="2757"/>
      <c r="L116" s="2758"/>
      <c r="M116" s="2758"/>
      <c r="N116" s="2759"/>
      <c r="O116" s="2592"/>
      <c r="P116" s="2730"/>
    </row>
    <row r="117" spans="2:16" ht="24" customHeight="1">
      <c r="B117" s="637" t="s">
        <v>532</v>
      </c>
      <c r="C117" s="2690" t="s">
        <v>1551</v>
      </c>
      <c r="D117" s="2690"/>
      <c r="E117" s="2690"/>
      <c r="F117" s="2751"/>
      <c r="G117" s="638" t="s">
        <v>1385</v>
      </c>
      <c r="H117" s="638" t="s">
        <v>1385</v>
      </c>
      <c r="I117" s="638" t="s">
        <v>1385</v>
      </c>
      <c r="J117" s="638" t="s">
        <v>1520</v>
      </c>
      <c r="K117" s="2760"/>
      <c r="L117" s="2761"/>
      <c r="M117" s="2761"/>
      <c r="N117" s="2762"/>
      <c r="O117" s="2592"/>
      <c r="P117" s="2730"/>
    </row>
    <row r="118" spans="2:16" ht="24" customHeight="1">
      <c r="B118" s="640" t="s">
        <v>418</v>
      </c>
      <c r="C118" s="2763" t="s">
        <v>2023</v>
      </c>
      <c r="D118" s="2763"/>
      <c r="E118" s="2763"/>
      <c r="F118" s="2763"/>
      <c r="G118" s="2763"/>
      <c r="H118" s="2763"/>
      <c r="I118" s="2763"/>
      <c r="J118" s="2764"/>
      <c r="K118" s="2754"/>
      <c r="L118" s="2755"/>
      <c r="M118" s="2755"/>
      <c r="N118" s="2756"/>
      <c r="O118" s="2592"/>
      <c r="P118" s="2730"/>
    </row>
    <row r="119" spans="2:16" ht="24" customHeight="1">
      <c r="B119" s="634" t="s">
        <v>530</v>
      </c>
      <c r="C119" s="2699" t="s">
        <v>1542</v>
      </c>
      <c r="D119" s="2699"/>
      <c r="E119" s="2699"/>
      <c r="F119" s="2700"/>
      <c r="G119" s="636" t="s">
        <v>1520</v>
      </c>
      <c r="H119" s="636" t="s">
        <v>1482</v>
      </c>
      <c r="I119" s="636" t="s">
        <v>1482</v>
      </c>
      <c r="J119" s="636" t="s">
        <v>1520</v>
      </c>
      <c r="K119" s="2757"/>
      <c r="L119" s="2758"/>
      <c r="M119" s="2758"/>
      <c r="N119" s="2759"/>
      <c r="O119" s="2592"/>
      <c r="P119" s="2730"/>
    </row>
    <row r="120" spans="2:16" ht="24" customHeight="1">
      <c r="B120" s="637" t="s">
        <v>532</v>
      </c>
      <c r="C120" s="2690" t="s">
        <v>1543</v>
      </c>
      <c r="D120" s="2690"/>
      <c r="E120" s="2690"/>
      <c r="F120" s="2751"/>
      <c r="G120" s="638" t="s">
        <v>1520</v>
      </c>
      <c r="H120" s="638" t="s">
        <v>1482</v>
      </c>
      <c r="I120" s="638" t="s">
        <v>1482</v>
      </c>
      <c r="J120" s="638" t="s">
        <v>1520</v>
      </c>
      <c r="K120" s="2760"/>
      <c r="L120" s="2761"/>
      <c r="M120" s="2761"/>
      <c r="N120" s="2762"/>
      <c r="O120" s="2592"/>
      <c r="P120" s="2730"/>
    </row>
    <row r="121" spans="2:16" ht="24" customHeight="1">
      <c r="B121" s="640" t="s">
        <v>544</v>
      </c>
      <c r="C121" s="2763" t="s">
        <v>2024</v>
      </c>
      <c r="D121" s="2763"/>
      <c r="E121" s="2763"/>
      <c r="F121" s="2763"/>
      <c r="G121" s="2763"/>
      <c r="H121" s="2763"/>
      <c r="I121" s="2763"/>
      <c r="J121" s="2764"/>
      <c r="K121" s="2754"/>
      <c r="L121" s="2755"/>
      <c r="M121" s="2755"/>
      <c r="N121" s="2756"/>
      <c r="O121" s="2592"/>
      <c r="P121" s="2730"/>
    </row>
    <row r="122" spans="2:16" ht="20.25" customHeight="1">
      <c r="B122" s="634" t="s">
        <v>530</v>
      </c>
      <c r="C122" s="2699" t="s">
        <v>1542</v>
      </c>
      <c r="D122" s="2699"/>
      <c r="E122" s="2699"/>
      <c r="F122" s="2700"/>
      <c r="G122" s="636" t="s">
        <v>1520</v>
      </c>
      <c r="H122" s="636" t="s">
        <v>1482</v>
      </c>
      <c r="I122" s="636" t="s">
        <v>1482</v>
      </c>
      <c r="J122" s="636" t="s">
        <v>1520</v>
      </c>
      <c r="K122" s="2757"/>
      <c r="L122" s="2758"/>
      <c r="M122" s="2758"/>
      <c r="N122" s="2759"/>
      <c r="O122" s="2592"/>
      <c r="P122" s="2730"/>
    </row>
    <row r="123" spans="2:16" ht="21" customHeight="1">
      <c r="B123" s="637" t="s">
        <v>532</v>
      </c>
      <c r="C123" s="2690" t="s">
        <v>1543</v>
      </c>
      <c r="D123" s="2690"/>
      <c r="E123" s="2690"/>
      <c r="F123" s="2751"/>
      <c r="G123" s="638" t="s">
        <v>1520</v>
      </c>
      <c r="H123" s="638" t="s">
        <v>1482</v>
      </c>
      <c r="I123" s="638" t="s">
        <v>1482</v>
      </c>
      <c r="J123" s="638" t="s">
        <v>1520</v>
      </c>
      <c r="K123" s="2760"/>
      <c r="L123" s="2761"/>
      <c r="M123" s="2761"/>
      <c r="N123" s="2762"/>
      <c r="O123" s="2592"/>
      <c r="P123" s="2730"/>
    </row>
    <row r="124" spans="2:16" ht="21" customHeight="1">
      <c r="B124" s="640" t="s">
        <v>546</v>
      </c>
      <c r="C124" s="2763" t="s">
        <v>2025</v>
      </c>
      <c r="D124" s="2763"/>
      <c r="E124" s="2763"/>
      <c r="F124" s="2763"/>
      <c r="G124" s="2763"/>
      <c r="H124" s="2763"/>
      <c r="I124" s="2763"/>
      <c r="J124" s="2764"/>
      <c r="K124" s="2754"/>
      <c r="L124" s="2755"/>
      <c r="M124" s="2755"/>
      <c r="N124" s="2756"/>
      <c r="O124" s="2592"/>
      <c r="P124" s="2730"/>
    </row>
    <row r="125" spans="2:16" ht="21" customHeight="1">
      <c r="B125" s="634" t="s">
        <v>530</v>
      </c>
      <c r="C125" s="2699" t="s">
        <v>1542</v>
      </c>
      <c r="D125" s="2699"/>
      <c r="E125" s="2699"/>
      <c r="F125" s="2700"/>
      <c r="G125" s="636" t="s">
        <v>1482</v>
      </c>
      <c r="H125" s="636" t="s">
        <v>1482</v>
      </c>
      <c r="I125" s="636" t="s">
        <v>1482</v>
      </c>
      <c r="J125" s="636" t="s">
        <v>1482</v>
      </c>
      <c r="K125" s="2757"/>
      <c r="L125" s="2758"/>
      <c r="M125" s="2758"/>
      <c r="N125" s="2759"/>
      <c r="O125" s="2592"/>
      <c r="P125" s="2730"/>
    </row>
    <row r="126" spans="2:16" ht="21" customHeight="1">
      <c r="B126" s="637" t="s">
        <v>532</v>
      </c>
      <c r="C126" s="2690" t="s">
        <v>1543</v>
      </c>
      <c r="D126" s="2690"/>
      <c r="E126" s="2690"/>
      <c r="F126" s="2751"/>
      <c r="G126" s="638" t="s">
        <v>1482</v>
      </c>
      <c r="H126" s="638" t="s">
        <v>1482</v>
      </c>
      <c r="I126" s="638" t="s">
        <v>1482</v>
      </c>
      <c r="J126" s="638" t="s">
        <v>1482</v>
      </c>
      <c r="K126" s="2760"/>
      <c r="L126" s="2761"/>
      <c r="M126" s="2761"/>
      <c r="N126" s="2762"/>
      <c r="O126" s="2592"/>
      <c r="P126" s="2730"/>
    </row>
    <row r="127" spans="2:16" ht="21" customHeight="1">
      <c r="B127" s="640" t="s">
        <v>548</v>
      </c>
      <c r="C127" s="2763" t="s">
        <v>2026</v>
      </c>
      <c r="D127" s="2763"/>
      <c r="E127" s="2763"/>
      <c r="F127" s="2763"/>
      <c r="G127" s="2763"/>
      <c r="H127" s="2763"/>
      <c r="I127" s="2763"/>
      <c r="J127" s="2764"/>
      <c r="K127" s="2754"/>
      <c r="L127" s="2755"/>
      <c r="M127" s="2755"/>
      <c r="N127" s="2756"/>
      <c r="O127" s="2592"/>
      <c r="P127" s="2730"/>
    </row>
    <row r="128" spans="2:16" ht="21.75" customHeight="1">
      <c r="B128" s="634" t="s">
        <v>530</v>
      </c>
      <c r="C128" s="2699" t="s">
        <v>1542</v>
      </c>
      <c r="D128" s="2699"/>
      <c r="E128" s="2699"/>
      <c r="F128" s="2700"/>
      <c r="G128" s="636" t="s">
        <v>1482</v>
      </c>
      <c r="H128" s="636" t="s">
        <v>1482</v>
      </c>
      <c r="I128" s="636" t="s">
        <v>1482</v>
      </c>
      <c r="J128" s="636" t="s">
        <v>1482</v>
      </c>
      <c r="K128" s="2757"/>
      <c r="L128" s="2758"/>
      <c r="M128" s="2758"/>
      <c r="N128" s="2759"/>
      <c r="O128" s="2592"/>
      <c r="P128" s="2730"/>
    </row>
    <row r="129" spans="2:16" ht="21.75" customHeight="1">
      <c r="B129" s="637" t="s">
        <v>532</v>
      </c>
      <c r="C129" s="2690" t="s">
        <v>1543</v>
      </c>
      <c r="D129" s="2690"/>
      <c r="E129" s="2690"/>
      <c r="F129" s="2751"/>
      <c r="G129" s="638" t="s">
        <v>1482</v>
      </c>
      <c r="H129" s="638" t="s">
        <v>1482</v>
      </c>
      <c r="I129" s="638" t="s">
        <v>1482</v>
      </c>
      <c r="J129" s="638" t="s">
        <v>1482</v>
      </c>
      <c r="K129" s="2760"/>
      <c r="L129" s="2761"/>
      <c r="M129" s="2761"/>
      <c r="N129" s="2762"/>
      <c r="O129" s="2592"/>
      <c r="P129" s="2730"/>
    </row>
    <row r="130" spans="2:16" ht="21" customHeight="1">
      <c r="B130" s="640" t="s">
        <v>550</v>
      </c>
      <c r="C130" s="2763" t="s">
        <v>2027</v>
      </c>
      <c r="D130" s="2763"/>
      <c r="E130" s="2763"/>
      <c r="F130" s="2763"/>
      <c r="G130" s="2763"/>
      <c r="H130" s="2763"/>
      <c r="I130" s="2763"/>
      <c r="J130" s="2764"/>
      <c r="K130" s="2754"/>
      <c r="L130" s="2755"/>
      <c r="M130" s="2755"/>
      <c r="N130" s="2756"/>
      <c r="O130" s="2592"/>
      <c r="P130" s="2730"/>
    </row>
    <row r="131" spans="2:16" ht="21" customHeight="1">
      <c r="B131" s="634" t="s">
        <v>530</v>
      </c>
      <c r="C131" s="2699" t="s">
        <v>1542</v>
      </c>
      <c r="D131" s="2699"/>
      <c r="E131" s="2699"/>
      <c r="F131" s="2700"/>
      <c r="G131" s="636" t="s">
        <v>1385</v>
      </c>
      <c r="H131" s="636" t="s">
        <v>1385</v>
      </c>
      <c r="I131" s="636" t="s">
        <v>1385</v>
      </c>
      <c r="J131" s="636" t="s">
        <v>1520</v>
      </c>
      <c r="K131" s="2757"/>
      <c r="L131" s="2758"/>
      <c r="M131" s="2758"/>
      <c r="N131" s="2759"/>
      <c r="O131" s="2592"/>
      <c r="P131" s="2730"/>
    </row>
    <row r="132" spans="2:16" ht="21" customHeight="1">
      <c r="B132" s="637" t="s">
        <v>532</v>
      </c>
      <c r="C132" s="2690" t="s">
        <v>1543</v>
      </c>
      <c r="D132" s="2690"/>
      <c r="E132" s="2690"/>
      <c r="F132" s="2751"/>
      <c r="G132" s="638" t="s">
        <v>1385</v>
      </c>
      <c r="H132" s="638" t="s">
        <v>1385</v>
      </c>
      <c r="I132" s="638" t="s">
        <v>1385</v>
      </c>
      <c r="J132" s="638" t="s">
        <v>1520</v>
      </c>
      <c r="K132" s="2760"/>
      <c r="L132" s="2761"/>
      <c r="M132" s="2761"/>
      <c r="N132" s="2762"/>
      <c r="O132" s="2592"/>
      <c r="P132" s="2730"/>
    </row>
    <row r="133" spans="2:16" ht="32.25" customHeight="1">
      <c r="B133" s="641" t="s">
        <v>552</v>
      </c>
      <c r="C133" s="2744" t="s">
        <v>2028</v>
      </c>
      <c r="D133" s="2744"/>
      <c r="E133" s="2744"/>
      <c r="F133" s="2744"/>
      <c r="G133" s="2744"/>
      <c r="H133" s="2744"/>
      <c r="I133" s="2744"/>
      <c r="J133" s="2744"/>
      <c r="K133" s="2744"/>
      <c r="L133" s="2744"/>
      <c r="M133" s="2744"/>
      <c r="N133" s="2745"/>
      <c r="O133" s="2592"/>
      <c r="P133" s="2730"/>
    </row>
    <row r="134" spans="2:16" ht="27.75" customHeight="1">
      <c r="B134" s="642" t="s">
        <v>418</v>
      </c>
      <c r="C134" s="2746" t="s">
        <v>1559</v>
      </c>
      <c r="D134" s="2746"/>
      <c r="E134" s="2747"/>
      <c r="F134" s="2748"/>
      <c r="G134" s="2748"/>
      <c r="H134" s="2748"/>
      <c r="I134" s="2748"/>
      <c r="J134" s="2749"/>
      <c r="K134" s="2622"/>
      <c r="L134" s="2628"/>
      <c r="M134" s="2628"/>
      <c r="N134" s="2623"/>
      <c r="O134" s="2592"/>
      <c r="P134" s="2730"/>
    </row>
    <row r="135" spans="2:16" ht="27.75" customHeight="1">
      <c r="B135" s="634" t="s">
        <v>530</v>
      </c>
      <c r="C135" s="2699" t="s">
        <v>1542</v>
      </c>
      <c r="D135" s="2699"/>
      <c r="E135" s="2699"/>
      <c r="F135" s="2699"/>
      <c r="G135" s="645"/>
      <c r="H135" s="591"/>
      <c r="I135" s="645"/>
      <c r="J135" s="646"/>
      <c r="K135" s="2624"/>
      <c r="L135" s="2572"/>
      <c r="M135" s="2572"/>
      <c r="N135" s="2625"/>
      <c r="O135" s="2592"/>
      <c r="P135" s="2730"/>
    </row>
    <row r="136" spans="2:16" ht="27.75" customHeight="1">
      <c r="B136" s="634" t="s">
        <v>532</v>
      </c>
      <c r="C136" s="2699" t="s">
        <v>1543</v>
      </c>
      <c r="D136" s="2699"/>
      <c r="E136" s="2699"/>
      <c r="F136" s="2699"/>
      <c r="G136" s="636"/>
      <c r="H136" s="591"/>
      <c r="I136" s="636"/>
      <c r="J136" s="646"/>
      <c r="K136" s="2626"/>
      <c r="L136" s="2732"/>
      <c r="M136" s="2732"/>
      <c r="N136" s="2627"/>
      <c r="O136" s="2592"/>
      <c r="P136" s="2730"/>
    </row>
    <row r="137" spans="2:16" ht="39.75" customHeight="1">
      <c r="B137" s="630" t="s">
        <v>555</v>
      </c>
      <c r="C137" s="2472" t="s">
        <v>1560</v>
      </c>
      <c r="D137" s="2472"/>
      <c r="E137" s="2472"/>
      <c r="F137" s="2473"/>
      <c r="G137" s="2733"/>
      <c r="H137" s="2734"/>
      <c r="I137" s="2735"/>
      <c r="J137" s="2734"/>
      <c r="K137" s="2734"/>
      <c r="L137" s="2734"/>
      <c r="M137" s="2734"/>
      <c r="N137" s="2736"/>
      <c r="O137" s="2530"/>
      <c r="P137" s="2750"/>
    </row>
    <row r="138" spans="2:16" ht="25.5" customHeight="1">
      <c r="B138" s="2737" t="s">
        <v>1561</v>
      </c>
      <c r="C138" s="2738"/>
      <c r="D138" s="2738"/>
      <c r="E138" s="2738"/>
      <c r="F138" s="2738"/>
      <c r="G138" s="2738"/>
      <c r="H138" s="2738"/>
      <c r="I138" s="2738"/>
      <c r="J138" s="2738"/>
      <c r="K138" s="2738"/>
      <c r="L138" s="2738"/>
      <c r="M138" s="2738"/>
      <c r="N138" s="2738"/>
      <c r="O138" s="2738"/>
      <c r="P138" s="2739"/>
    </row>
    <row r="139" spans="2:16" ht="90" customHeight="1">
      <c r="B139" s="587" t="s">
        <v>557</v>
      </c>
      <c r="C139" s="2430" t="s">
        <v>1562</v>
      </c>
      <c r="D139" s="2430"/>
      <c r="E139" s="2430"/>
      <c r="F139" s="2431"/>
      <c r="G139" s="546" t="s">
        <v>1385</v>
      </c>
      <c r="H139" s="2740" t="s">
        <v>1563</v>
      </c>
      <c r="I139" s="2431"/>
      <c r="J139" s="2741" t="s">
        <v>2029</v>
      </c>
      <c r="K139" s="2742"/>
      <c r="L139" s="2742"/>
      <c r="M139" s="2742"/>
      <c r="N139" s="2743"/>
      <c r="O139" s="650" t="s">
        <v>2030</v>
      </c>
      <c r="P139" s="539" t="s">
        <v>2031</v>
      </c>
    </row>
    <row r="140" spans="2:16" ht="15.75" customHeight="1">
      <c r="B140" s="2716" t="s">
        <v>1566</v>
      </c>
      <c r="C140" s="2717"/>
      <c r="D140" s="2717"/>
      <c r="E140" s="2717"/>
      <c r="F140" s="2717"/>
      <c r="G140" s="2717"/>
      <c r="H140" s="2717"/>
      <c r="I140" s="2717"/>
      <c r="J140" s="2717"/>
      <c r="K140" s="2717"/>
      <c r="L140" s="2717"/>
      <c r="M140" s="2717"/>
      <c r="N140" s="2717"/>
      <c r="O140" s="2717"/>
      <c r="P140" s="2718"/>
    </row>
    <row r="141" spans="2:16" ht="19.5" customHeight="1">
      <c r="B141" s="537" t="s">
        <v>561</v>
      </c>
      <c r="C141" s="2442" t="s">
        <v>1567</v>
      </c>
      <c r="D141" s="2442"/>
      <c r="E141" s="2442"/>
      <c r="F141" s="2442"/>
      <c r="G141" s="2443"/>
      <c r="H141" s="2432" t="s">
        <v>2032</v>
      </c>
      <c r="I141" s="2463"/>
      <c r="J141" s="2463"/>
      <c r="K141" s="2719" t="s">
        <v>1449</v>
      </c>
      <c r="L141" s="2720"/>
      <c r="M141" s="2721"/>
      <c r="N141" s="2722"/>
      <c r="O141" s="2729"/>
      <c r="P141" s="2729"/>
    </row>
    <row r="142" spans="2:16" ht="19.5" customHeight="1">
      <c r="B142" s="537" t="s">
        <v>401</v>
      </c>
      <c r="C142" s="2442" t="s">
        <v>1570</v>
      </c>
      <c r="D142" s="2442"/>
      <c r="E142" s="2442"/>
      <c r="F142" s="2442"/>
      <c r="G142" s="2443"/>
      <c r="H142" s="2432" t="s">
        <v>2033</v>
      </c>
      <c r="I142" s="2463"/>
      <c r="J142" s="2463"/>
      <c r="K142" s="2719"/>
      <c r="L142" s="2723"/>
      <c r="M142" s="2724"/>
      <c r="N142" s="2725"/>
      <c r="O142" s="2730"/>
      <c r="P142" s="2730"/>
    </row>
    <row r="143" spans="2:16" ht="19.5" customHeight="1">
      <c r="B143" s="537" t="s">
        <v>403</v>
      </c>
      <c r="C143" s="2442" t="s">
        <v>1572</v>
      </c>
      <c r="D143" s="2442"/>
      <c r="E143" s="2442"/>
      <c r="F143" s="2442"/>
      <c r="G143" s="2443"/>
      <c r="H143" s="2432" t="s">
        <v>1385</v>
      </c>
      <c r="I143" s="2463"/>
      <c r="J143" s="2433"/>
      <c r="K143" s="2719"/>
      <c r="L143" s="2726"/>
      <c r="M143" s="2727"/>
      <c r="N143" s="2728"/>
      <c r="O143" s="2730"/>
      <c r="P143" s="2730"/>
    </row>
    <row r="144" spans="2:16" ht="34.5" customHeight="1">
      <c r="B144" s="537" t="s">
        <v>405</v>
      </c>
      <c r="C144" s="2442" t="s">
        <v>1573</v>
      </c>
      <c r="D144" s="2442"/>
      <c r="E144" s="2442"/>
      <c r="F144" s="2442"/>
      <c r="G144" s="2443"/>
      <c r="H144" s="2432" t="s">
        <v>2034</v>
      </c>
      <c r="I144" s="2463"/>
      <c r="J144" s="2463"/>
      <c r="K144" s="2719"/>
      <c r="L144" s="2566"/>
      <c r="M144" s="2712"/>
      <c r="N144" s="2713"/>
      <c r="O144" s="2731"/>
      <c r="P144" s="2731"/>
    </row>
    <row r="145" spans="1:16" ht="44.25" customHeight="1">
      <c r="B145" s="532" t="s">
        <v>566</v>
      </c>
      <c r="C145" s="2442" t="s">
        <v>2035</v>
      </c>
      <c r="D145" s="2442"/>
      <c r="E145" s="2442"/>
      <c r="F145" s="2442"/>
      <c r="G145" s="2443"/>
      <c r="H145" s="2432" t="s">
        <v>1520</v>
      </c>
      <c r="I145" s="2463"/>
      <c r="J145" s="2463"/>
      <c r="K145" s="2719"/>
      <c r="L145" s="2451"/>
      <c r="M145" s="2520"/>
      <c r="N145" s="2714"/>
      <c r="O145" s="2529" t="s">
        <v>2036</v>
      </c>
      <c r="P145" s="2529"/>
    </row>
    <row r="146" spans="1:16" ht="72.599999999999994" customHeight="1">
      <c r="B146" s="537" t="s">
        <v>394</v>
      </c>
      <c r="C146" s="2442" t="s">
        <v>1577</v>
      </c>
      <c r="D146" s="2442"/>
      <c r="E146" s="2442"/>
      <c r="F146" s="2442"/>
      <c r="G146" s="2443"/>
      <c r="H146" s="2432" t="s">
        <v>92</v>
      </c>
      <c r="I146" s="2463"/>
      <c r="J146" s="2463"/>
      <c r="K146" s="2719"/>
      <c r="L146" s="2444"/>
      <c r="M146" s="2524"/>
      <c r="N146" s="2715"/>
      <c r="O146" s="2673"/>
      <c r="P146" s="2673"/>
    </row>
    <row r="147" spans="1:16" ht="69" customHeight="1">
      <c r="B147" s="532" t="s">
        <v>569</v>
      </c>
      <c r="C147" s="2442" t="s">
        <v>2037</v>
      </c>
      <c r="D147" s="2442"/>
      <c r="E147" s="2442"/>
      <c r="F147" s="2442"/>
      <c r="G147" s="2443"/>
      <c r="H147" s="2432" t="s">
        <v>1385</v>
      </c>
      <c r="I147" s="2463"/>
      <c r="J147" s="2463"/>
      <c r="K147" s="2719"/>
      <c r="L147" s="2622"/>
      <c r="M147" s="2628"/>
      <c r="N147" s="2623"/>
      <c r="O147" s="2529" t="s">
        <v>1576</v>
      </c>
      <c r="P147" s="2529" t="s">
        <v>2038</v>
      </c>
    </row>
    <row r="148" spans="1:16" ht="80.45" customHeight="1">
      <c r="A148" s="652"/>
      <c r="B148" s="537" t="s">
        <v>394</v>
      </c>
      <c r="C148" s="2442" t="s">
        <v>1577</v>
      </c>
      <c r="D148" s="2442"/>
      <c r="E148" s="2442"/>
      <c r="F148" s="2442"/>
      <c r="G148" s="2443"/>
      <c r="H148" s="2432" t="s">
        <v>2039</v>
      </c>
      <c r="I148" s="2463"/>
      <c r="J148" s="2463"/>
      <c r="K148" s="2719"/>
      <c r="L148" s="2626"/>
      <c r="M148" s="2732"/>
      <c r="N148" s="2627"/>
      <c r="O148" s="2673"/>
      <c r="P148" s="2673"/>
    </row>
    <row r="149" spans="1:16" ht="49.5" customHeight="1">
      <c r="B149" s="2703" t="s">
        <v>1580</v>
      </c>
      <c r="C149" s="2704"/>
      <c r="D149" s="2704"/>
      <c r="E149" s="2704"/>
      <c r="F149" s="2704"/>
      <c r="G149" s="2704"/>
      <c r="H149" s="2704"/>
      <c r="I149" s="2704"/>
      <c r="J149" s="2704"/>
      <c r="K149" s="2704"/>
      <c r="L149" s="2704"/>
      <c r="M149" s="2704"/>
      <c r="N149" s="2704"/>
      <c r="O149" s="2704"/>
      <c r="P149" s="2705"/>
    </row>
    <row r="150" spans="1:16" ht="48" customHeight="1">
      <c r="B150" s="653" t="s">
        <v>572</v>
      </c>
      <c r="C150" s="2615" t="s">
        <v>1581</v>
      </c>
      <c r="D150" s="2615"/>
      <c r="E150" s="2615"/>
      <c r="F150" s="2706"/>
      <c r="G150" s="2707" t="s">
        <v>2040</v>
      </c>
      <c r="H150" s="2708"/>
      <c r="I150" s="2709"/>
      <c r="J150" s="2707" t="s">
        <v>2041</v>
      </c>
      <c r="K150" s="2708"/>
      <c r="L150" s="2709"/>
      <c r="M150" s="2710" t="s">
        <v>1458</v>
      </c>
      <c r="N150" s="2711"/>
      <c r="O150" s="2631" t="s">
        <v>2042</v>
      </c>
      <c r="P150" s="2631" t="s">
        <v>2043</v>
      </c>
    </row>
    <row r="151" spans="1:16" ht="83.25" customHeight="1">
      <c r="B151" s="537" t="s">
        <v>561</v>
      </c>
      <c r="C151" s="2699" t="s">
        <v>2044</v>
      </c>
      <c r="D151" s="2699"/>
      <c r="E151" s="2699"/>
      <c r="F151" s="2700"/>
      <c r="G151" s="2569" t="s">
        <v>1586</v>
      </c>
      <c r="H151" s="2571"/>
      <c r="I151" s="2570"/>
      <c r="J151" s="2569" t="s">
        <v>1587</v>
      </c>
      <c r="K151" s="2571"/>
      <c r="L151" s="2570"/>
      <c r="M151" s="2701"/>
      <c r="N151" s="2702"/>
      <c r="O151" s="2578"/>
      <c r="P151" s="2578"/>
    </row>
    <row r="152" spans="1:16" ht="42" customHeight="1">
      <c r="B152" s="537" t="s">
        <v>401</v>
      </c>
      <c r="C152" s="2699" t="s">
        <v>2045</v>
      </c>
      <c r="D152" s="2699"/>
      <c r="E152" s="2699"/>
      <c r="F152" s="2700"/>
      <c r="G152" s="2569" t="s">
        <v>1586</v>
      </c>
      <c r="H152" s="2571"/>
      <c r="I152" s="2570"/>
      <c r="J152" s="2569" t="s">
        <v>1587</v>
      </c>
      <c r="K152" s="2571"/>
      <c r="L152" s="2570"/>
      <c r="M152" s="2701"/>
      <c r="N152" s="2702"/>
      <c r="O152" s="2578"/>
      <c r="P152" s="2578"/>
    </row>
    <row r="153" spans="1:16" ht="31.5" customHeight="1">
      <c r="B153" s="537" t="s">
        <v>403</v>
      </c>
      <c r="C153" s="658" t="s">
        <v>418</v>
      </c>
      <c r="D153" s="2699" t="s">
        <v>2046</v>
      </c>
      <c r="E153" s="2699"/>
      <c r="F153" s="2700"/>
      <c r="G153" s="2569" t="s">
        <v>1586</v>
      </c>
      <c r="H153" s="2571"/>
      <c r="I153" s="2570"/>
      <c r="J153" s="1713" t="s">
        <v>1496</v>
      </c>
      <c r="K153" s="1714"/>
      <c r="L153" s="1715"/>
      <c r="M153" s="2701"/>
      <c r="N153" s="2702"/>
      <c r="O153" s="2578"/>
      <c r="P153" s="2578"/>
    </row>
    <row r="154" spans="1:16" ht="32.25" customHeight="1">
      <c r="B154" s="537"/>
      <c r="C154" s="635" t="s">
        <v>508</v>
      </c>
      <c r="D154" s="2699" t="s">
        <v>2047</v>
      </c>
      <c r="E154" s="2699"/>
      <c r="F154" s="2700"/>
      <c r="G154" s="2569" t="s">
        <v>1587</v>
      </c>
      <c r="H154" s="2571"/>
      <c r="I154" s="2570"/>
      <c r="J154" s="1713" t="s">
        <v>1496</v>
      </c>
      <c r="K154" s="1714"/>
      <c r="L154" s="1715"/>
      <c r="M154" s="656"/>
      <c r="N154" s="657"/>
      <c r="O154" s="2578"/>
      <c r="P154" s="2578"/>
    </row>
    <row r="155" spans="1:16" ht="41.25" customHeight="1">
      <c r="B155" s="537" t="s">
        <v>405</v>
      </c>
      <c r="C155" s="2699" t="s">
        <v>2048</v>
      </c>
      <c r="D155" s="2699"/>
      <c r="E155" s="2699"/>
      <c r="F155" s="2700"/>
      <c r="G155" s="2569" t="s">
        <v>1587</v>
      </c>
      <c r="H155" s="2571"/>
      <c r="I155" s="2570"/>
      <c r="J155" s="1713" t="s">
        <v>1496</v>
      </c>
      <c r="K155" s="1714"/>
      <c r="L155" s="1715"/>
      <c r="M155" s="2701"/>
      <c r="N155" s="2702"/>
      <c r="O155" s="2578"/>
      <c r="P155" s="2578"/>
    </row>
    <row r="156" spans="1:16" ht="29.25" customHeight="1">
      <c r="B156" s="537" t="s">
        <v>408</v>
      </c>
      <c r="C156" s="2699" t="s">
        <v>2049</v>
      </c>
      <c r="D156" s="2699"/>
      <c r="E156" s="2699"/>
      <c r="F156" s="2700"/>
      <c r="G156" s="2569" t="s">
        <v>1587</v>
      </c>
      <c r="H156" s="2571"/>
      <c r="I156" s="2570"/>
      <c r="J156" s="2569" t="s">
        <v>1587</v>
      </c>
      <c r="K156" s="2571"/>
      <c r="L156" s="2570"/>
      <c r="M156" s="2701"/>
      <c r="N156" s="2702"/>
      <c r="O156" s="2578"/>
      <c r="P156" s="2578"/>
    </row>
    <row r="157" spans="1:16" ht="28.5" customHeight="1">
      <c r="B157" s="537" t="s">
        <v>410</v>
      </c>
      <c r="C157" s="2699" t="s">
        <v>1548</v>
      </c>
      <c r="D157" s="2699"/>
      <c r="E157" s="2699"/>
      <c r="F157" s="2700"/>
      <c r="G157" s="2569" t="s">
        <v>1586</v>
      </c>
      <c r="H157" s="2571"/>
      <c r="I157" s="2570"/>
      <c r="J157" s="2569" t="s">
        <v>1587</v>
      </c>
      <c r="K157" s="2571"/>
      <c r="L157" s="2570"/>
      <c r="M157" s="2701"/>
      <c r="N157" s="2702"/>
      <c r="O157" s="2578"/>
      <c r="P157" s="2578"/>
    </row>
    <row r="158" spans="1:16" ht="28.5" customHeight="1">
      <c r="B158" s="537" t="s">
        <v>413</v>
      </c>
      <c r="C158" s="2699" t="s">
        <v>1549</v>
      </c>
      <c r="D158" s="2699"/>
      <c r="E158" s="2699"/>
      <c r="F158" s="2700"/>
      <c r="G158" s="2569" t="s">
        <v>1586</v>
      </c>
      <c r="H158" s="2571"/>
      <c r="I158" s="2570"/>
      <c r="J158" s="2569" t="s">
        <v>1587</v>
      </c>
      <c r="K158" s="2571"/>
      <c r="L158" s="2570"/>
      <c r="M158" s="2701"/>
      <c r="N158" s="2702"/>
      <c r="O158" s="2578"/>
      <c r="P158" s="2578"/>
    </row>
    <row r="159" spans="1:16" ht="28.5" customHeight="1">
      <c r="B159" s="537" t="s">
        <v>416</v>
      </c>
      <c r="C159" s="2699" t="s">
        <v>2050</v>
      </c>
      <c r="D159" s="2699"/>
      <c r="E159" s="2699"/>
      <c r="F159" s="2700"/>
      <c r="G159" s="2569" t="s">
        <v>1587</v>
      </c>
      <c r="H159" s="2571"/>
      <c r="I159" s="2570"/>
      <c r="J159" s="2569" t="s">
        <v>1587</v>
      </c>
      <c r="K159" s="2571"/>
      <c r="L159" s="2570"/>
      <c r="M159" s="2701"/>
      <c r="N159" s="2702"/>
      <c r="O159" s="2499"/>
      <c r="P159" s="2499"/>
    </row>
    <row r="160" spans="1:16" ht="28.5" customHeight="1">
      <c r="B160" s="537" t="s">
        <v>418</v>
      </c>
      <c r="C160" s="2699" t="s">
        <v>2051</v>
      </c>
      <c r="D160" s="2699"/>
      <c r="E160" s="2699"/>
      <c r="F160" s="2700"/>
      <c r="G160" s="2569" t="s">
        <v>1482</v>
      </c>
      <c r="H160" s="2571"/>
      <c r="I160" s="2570"/>
      <c r="J160" s="1713" t="s">
        <v>1496</v>
      </c>
      <c r="K160" s="1714"/>
      <c r="L160" s="1715"/>
      <c r="M160" s="2701"/>
      <c r="N160" s="2702"/>
      <c r="O160" s="2499"/>
      <c r="P160" s="2499"/>
    </row>
    <row r="161" spans="1:16" ht="28.5" customHeight="1">
      <c r="B161" s="530" t="s">
        <v>544</v>
      </c>
      <c r="C161" s="2699" t="s">
        <v>2052</v>
      </c>
      <c r="D161" s="2699"/>
      <c r="E161" s="2699"/>
      <c r="F161" s="2700"/>
      <c r="G161" s="2569" t="s">
        <v>1482</v>
      </c>
      <c r="H161" s="2571"/>
      <c r="I161" s="2570"/>
      <c r="J161" s="1713" t="s">
        <v>1496</v>
      </c>
      <c r="K161" s="1714"/>
      <c r="L161" s="1715"/>
      <c r="M161" s="2701"/>
      <c r="N161" s="2702"/>
      <c r="O161" s="2499"/>
      <c r="P161" s="2499"/>
    </row>
    <row r="162" spans="1:16" ht="28.5" customHeight="1">
      <c r="B162" s="530" t="s">
        <v>546</v>
      </c>
      <c r="C162" s="2699" t="s">
        <v>2053</v>
      </c>
      <c r="D162" s="2699"/>
      <c r="E162" s="2699"/>
      <c r="F162" s="2700"/>
      <c r="G162" s="2569" t="s">
        <v>1482</v>
      </c>
      <c r="H162" s="2571"/>
      <c r="I162" s="2570"/>
      <c r="J162" s="2569" t="s">
        <v>1482</v>
      </c>
      <c r="K162" s="2571"/>
      <c r="L162" s="2570"/>
      <c r="M162" s="2701"/>
      <c r="N162" s="2702"/>
      <c r="O162" s="2499"/>
      <c r="P162" s="2499"/>
    </row>
    <row r="163" spans="1:16" ht="28.5" customHeight="1">
      <c r="B163" s="530" t="s">
        <v>548</v>
      </c>
      <c r="C163" s="2699" t="s">
        <v>2054</v>
      </c>
      <c r="D163" s="2699"/>
      <c r="E163" s="2699"/>
      <c r="F163" s="2700"/>
      <c r="G163" s="2569" t="s">
        <v>1482</v>
      </c>
      <c r="H163" s="2571"/>
      <c r="I163" s="2570"/>
      <c r="J163" s="2569" t="s">
        <v>1482</v>
      </c>
      <c r="K163" s="2571"/>
      <c r="L163" s="2570"/>
      <c r="M163" s="2701"/>
      <c r="N163" s="2702"/>
      <c r="O163" s="2499"/>
      <c r="P163" s="2499"/>
    </row>
    <row r="164" spans="1:16" ht="28.5" customHeight="1">
      <c r="B164" s="530" t="s">
        <v>550</v>
      </c>
      <c r="C164" s="2699" t="s">
        <v>2055</v>
      </c>
      <c r="D164" s="2699"/>
      <c r="E164" s="2699"/>
      <c r="F164" s="2700"/>
      <c r="G164" s="2569" t="s">
        <v>1587</v>
      </c>
      <c r="H164" s="2571"/>
      <c r="I164" s="2570"/>
      <c r="J164" s="2569" t="s">
        <v>1587</v>
      </c>
      <c r="K164" s="2571"/>
      <c r="L164" s="2570"/>
      <c r="M164" s="2701"/>
      <c r="N164" s="2702"/>
      <c r="O164" s="2499"/>
      <c r="P164" s="2499"/>
    </row>
    <row r="165" spans="1:16" ht="42.75" customHeight="1">
      <c r="B165" s="596" t="s">
        <v>552</v>
      </c>
      <c r="C165" s="2690" t="s">
        <v>2056</v>
      </c>
      <c r="D165" s="2690"/>
      <c r="E165" s="2690"/>
      <c r="F165" s="660" t="s">
        <v>1601</v>
      </c>
      <c r="G165" s="661"/>
      <c r="H165" s="2691"/>
      <c r="I165" s="2692"/>
      <c r="J165" s="2691"/>
      <c r="K165" s="2693"/>
      <c r="L165" s="2692"/>
      <c r="M165" s="2694"/>
      <c r="N165" s="2695"/>
      <c r="O165" s="2499"/>
      <c r="P165" s="2499"/>
    </row>
    <row r="166" spans="1:16" ht="43.5" customHeight="1">
      <c r="B166" s="2696" t="s">
        <v>2057</v>
      </c>
      <c r="C166" s="2697"/>
      <c r="D166" s="2697"/>
      <c r="E166" s="2697"/>
      <c r="F166" s="2697"/>
      <c r="G166" s="2697"/>
      <c r="H166" s="2697"/>
      <c r="I166" s="2697"/>
      <c r="J166" s="2697"/>
      <c r="K166" s="2697"/>
      <c r="L166" s="2697"/>
      <c r="M166" s="2697"/>
      <c r="N166" s="2698"/>
      <c r="O166" s="662"/>
      <c r="P166" s="662"/>
    </row>
    <row r="167" spans="1:16" ht="49.5" customHeight="1">
      <c r="A167" s="611"/>
      <c r="B167" s="590" t="s">
        <v>591</v>
      </c>
      <c r="C167" s="2479" t="s">
        <v>2058</v>
      </c>
      <c r="D167" s="2479"/>
      <c r="E167" s="2480"/>
      <c r="F167" s="655" t="s">
        <v>1604</v>
      </c>
      <c r="G167" s="2670" t="s">
        <v>1605</v>
      </c>
      <c r="H167" s="2671"/>
      <c r="I167" s="2671"/>
      <c r="J167" s="2671"/>
      <c r="K167" s="2674"/>
      <c r="L167" s="2675" t="s">
        <v>1606</v>
      </c>
      <c r="M167" s="2676"/>
      <c r="N167" s="2677"/>
      <c r="O167" s="2678" t="s">
        <v>1607</v>
      </c>
      <c r="P167" s="2678"/>
    </row>
    <row r="168" spans="1:16" ht="45.75" customHeight="1">
      <c r="A168" s="611"/>
      <c r="B168" s="663" t="s">
        <v>394</v>
      </c>
      <c r="C168" s="2442" t="s">
        <v>1608</v>
      </c>
      <c r="D168" s="2442"/>
      <c r="E168" s="2443"/>
      <c r="F168" s="591" t="s">
        <v>1385</v>
      </c>
      <c r="G168" s="2680" t="s">
        <v>2059</v>
      </c>
      <c r="H168" s="2681"/>
      <c r="I168" s="2681"/>
      <c r="J168" s="2681"/>
      <c r="K168" s="2682"/>
      <c r="L168" s="2569" t="s">
        <v>1385</v>
      </c>
      <c r="M168" s="2571"/>
      <c r="N168" s="2683"/>
      <c r="O168" s="2678"/>
      <c r="P168" s="2678"/>
    </row>
    <row r="169" spans="1:16" ht="45.75" customHeight="1">
      <c r="A169" s="611"/>
      <c r="B169" s="663" t="s">
        <v>401</v>
      </c>
      <c r="C169" s="2442" t="s">
        <v>1610</v>
      </c>
      <c r="D169" s="2442"/>
      <c r="E169" s="2443"/>
      <c r="F169" s="591" t="s">
        <v>1385</v>
      </c>
      <c r="G169" s="2680" t="s">
        <v>2059</v>
      </c>
      <c r="H169" s="2681"/>
      <c r="I169" s="2681"/>
      <c r="J169" s="2681"/>
      <c r="K169" s="2682"/>
      <c r="L169" s="2569" t="s">
        <v>1385</v>
      </c>
      <c r="M169" s="2571"/>
      <c r="N169" s="2683"/>
      <c r="O169" s="2678"/>
      <c r="P169" s="2678"/>
    </row>
    <row r="170" spans="1:16" ht="45.75" customHeight="1">
      <c r="A170" s="611"/>
      <c r="B170" s="663" t="s">
        <v>403</v>
      </c>
      <c r="C170" s="2442" t="s">
        <v>1611</v>
      </c>
      <c r="D170" s="2442"/>
      <c r="E170" s="2443"/>
      <c r="F170" s="591" t="s">
        <v>1385</v>
      </c>
      <c r="G170" s="2680" t="s">
        <v>2059</v>
      </c>
      <c r="H170" s="2681"/>
      <c r="I170" s="2681"/>
      <c r="J170" s="2681"/>
      <c r="K170" s="2682"/>
      <c r="L170" s="2569" t="s">
        <v>1385</v>
      </c>
      <c r="M170" s="2571"/>
      <c r="N170" s="2683"/>
      <c r="O170" s="2678"/>
      <c r="P170" s="2678"/>
    </row>
    <row r="171" spans="1:16" ht="45.75" customHeight="1">
      <c r="A171" s="611"/>
      <c r="B171" s="663" t="s">
        <v>405</v>
      </c>
      <c r="C171" s="2442" t="s">
        <v>1612</v>
      </c>
      <c r="D171" s="2442"/>
      <c r="E171" s="2443"/>
      <c r="F171" s="591" t="s">
        <v>1385</v>
      </c>
      <c r="G171" s="2680" t="s">
        <v>2059</v>
      </c>
      <c r="H171" s="2681"/>
      <c r="I171" s="2681"/>
      <c r="J171" s="2681"/>
      <c r="K171" s="2682"/>
      <c r="L171" s="2569" t="s">
        <v>1385</v>
      </c>
      <c r="M171" s="2571"/>
      <c r="N171" s="2683"/>
      <c r="O171" s="2678"/>
      <c r="P171" s="2678"/>
    </row>
    <row r="172" spans="1:16" ht="45.75" customHeight="1">
      <c r="A172" s="611"/>
      <c r="B172" s="537" t="s">
        <v>408</v>
      </c>
      <c r="C172" s="2442" t="s">
        <v>1613</v>
      </c>
      <c r="D172" s="2442"/>
      <c r="E172" s="2443"/>
      <c r="F172" s="649" t="s">
        <v>1385</v>
      </c>
      <c r="G172" s="2680" t="s">
        <v>2059</v>
      </c>
      <c r="H172" s="2681"/>
      <c r="I172" s="2681"/>
      <c r="J172" s="2681"/>
      <c r="K172" s="2682"/>
      <c r="L172" s="2569" t="s">
        <v>1385</v>
      </c>
      <c r="M172" s="2571"/>
      <c r="N172" s="2683"/>
      <c r="O172" s="2678"/>
      <c r="P172" s="2678"/>
    </row>
    <row r="173" spans="1:16" ht="45.75" customHeight="1">
      <c r="A173" s="611"/>
      <c r="B173" s="534" t="s">
        <v>410</v>
      </c>
      <c r="C173" s="2479" t="s">
        <v>2060</v>
      </c>
      <c r="D173" s="2479"/>
      <c r="E173" s="2480"/>
      <c r="F173" s="649" t="s">
        <v>1385</v>
      </c>
      <c r="G173" s="2680" t="s">
        <v>2059</v>
      </c>
      <c r="H173" s="2681"/>
      <c r="I173" s="2681"/>
      <c r="J173" s="2681"/>
      <c r="K173" s="2682"/>
      <c r="L173" s="2569" t="s">
        <v>1385</v>
      </c>
      <c r="M173" s="2571"/>
      <c r="N173" s="2683"/>
      <c r="O173" s="2678"/>
      <c r="P173" s="2678"/>
    </row>
    <row r="174" spans="1:16" ht="45.75" customHeight="1">
      <c r="A174" s="611"/>
      <c r="B174" s="534" t="s">
        <v>413</v>
      </c>
      <c r="C174" s="2442" t="s">
        <v>1615</v>
      </c>
      <c r="D174" s="2442"/>
      <c r="E174" s="2443"/>
      <c r="F174" s="649" t="s">
        <v>1385</v>
      </c>
      <c r="G174" s="2680" t="s">
        <v>2059</v>
      </c>
      <c r="H174" s="2681"/>
      <c r="I174" s="2681"/>
      <c r="J174" s="2681"/>
      <c r="K174" s="2682"/>
      <c r="L174" s="2569" t="s">
        <v>1385</v>
      </c>
      <c r="M174" s="2571"/>
      <c r="N174" s="2683"/>
      <c r="O174" s="2678"/>
      <c r="P174" s="2678"/>
    </row>
    <row r="175" spans="1:16" ht="45.75" customHeight="1">
      <c r="A175" s="611"/>
      <c r="B175" s="534" t="s">
        <v>416</v>
      </c>
      <c r="C175" s="2442" t="s">
        <v>1616</v>
      </c>
      <c r="D175" s="2442"/>
      <c r="E175" s="2443"/>
      <c r="F175" s="649" t="s">
        <v>1385</v>
      </c>
      <c r="G175" s="2680" t="s">
        <v>2059</v>
      </c>
      <c r="H175" s="2681"/>
      <c r="I175" s="2681"/>
      <c r="J175" s="2681"/>
      <c r="K175" s="2682"/>
      <c r="L175" s="2569" t="s">
        <v>1385</v>
      </c>
      <c r="M175" s="2571"/>
      <c r="N175" s="2683"/>
      <c r="O175" s="2678"/>
      <c r="P175" s="2678"/>
    </row>
    <row r="176" spans="1:16" ht="45.75" customHeight="1">
      <c r="A176" s="611"/>
      <c r="B176" s="534" t="s">
        <v>418</v>
      </c>
      <c r="C176" s="2442" t="s">
        <v>1617</v>
      </c>
      <c r="D176" s="2442"/>
      <c r="E176" s="2443"/>
      <c r="F176" s="649" t="s">
        <v>1385</v>
      </c>
      <c r="G176" s="2680" t="s">
        <v>2059</v>
      </c>
      <c r="H176" s="2681"/>
      <c r="I176" s="2681"/>
      <c r="J176" s="2681"/>
      <c r="K176" s="2682"/>
      <c r="L176" s="2569" t="s">
        <v>1385</v>
      </c>
      <c r="M176" s="2571"/>
      <c r="N176" s="2683"/>
      <c r="O176" s="2678"/>
      <c r="P176" s="2678"/>
    </row>
    <row r="177" spans="1:16" ht="45.75" customHeight="1">
      <c r="A177" s="611"/>
      <c r="B177" s="534" t="s">
        <v>544</v>
      </c>
      <c r="C177" s="2442" t="s">
        <v>2061</v>
      </c>
      <c r="D177" s="2442"/>
      <c r="E177" s="2443"/>
      <c r="F177" s="649" t="s">
        <v>1385</v>
      </c>
      <c r="G177" s="2680" t="s">
        <v>2059</v>
      </c>
      <c r="H177" s="2681"/>
      <c r="I177" s="2681"/>
      <c r="J177" s="2681"/>
      <c r="K177" s="2682"/>
      <c r="L177" s="2569" t="s">
        <v>1385</v>
      </c>
      <c r="M177" s="2571"/>
      <c r="N177" s="2683"/>
      <c r="O177" s="2678"/>
      <c r="P177" s="2678"/>
    </row>
    <row r="178" spans="1:16" ht="45.75" customHeight="1">
      <c r="A178" s="611"/>
      <c r="B178" s="537" t="s">
        <v>546</v>
      </c>
      <c r="C178" s="2442" t="s">
        <v>2062</v>
      </c>
      <c r="D178" s="2442"/>
      <c r="E178" s="2443"/>
      <c r="F178" s="649" t="s">
        <v>1385</v>
      </c>
      <c r="G178" s="2680" t="s">
        <v>2059</v>
      </c>
      <c r="H178" s="2681"/>
      <c r="I178" s="2681"/>
      <c r="J178" s="2681"/>
      <c r="K178" s="2682"/>
      <c r="L178" s="2569" t="s">
        <v>1385</v>
      </c>
      <c r="M178" s="2571"/>
      <c r="N178" s="2683"/>
      <c r="O178" s="2679"/>
      <c r="P178" s="2679"/>
    </row>
    <row r="179" spans="1:16" ht="48" customHeight="1">
      <c r="A179" s="611"/>
      <c r="B179" s="590" t="s">
        <v>599</v>
      </c>
      <c r="C179" s="2479" t="s">
        <v>2063</v>
      </c>
      <c r="D179" s="2479"/>
      <c r="E179" s="2480"/>
      <c r="F179" s="655" t="s">
        <v>1604</v>
      </c>
      <c r="G179" s="2670" t="s">
        <v>1621</v>
      </c>
      <c r="H179" s="2671"/>
      <c r="I179" s="2671"/>
      <c r="J179" s="2671"/>
      <c r="K179" s="2671"/>
      <c r="L179" s="2671"/>
      <c r="M179" s="2671"/>
      <c r="N179" s="2672"/>
      <c r="O179" s="2529" t="s">
        <v>1514</v>
      </c>
      <c r="P179" s="2684"/>
    </row>
    <row r="180" spans="1:16" ht="18.75" customHeight="1">
      <c r="A180" s="611"/>
      <c r="B180" s="663" t="s">
        <v>394</v>
      </c>
      <c r="C180" s="2442" t="s">
        <v>1608</v>
      </c>
      <c r="D180" s="2442"/>
      <c r="E180" s="2443"/>
      <c r="F180" s="636" t="s">
        <v>1385</v>
      </c>
      <c r="G180" s="2637" t="s">
        <v>2064</v>
      </c>
      <c r="H180" s="2638"/>
      <c r="I180" s="2638"/>
      <c r="J180" s="2638"/>
      <c r="K180" s="2638"/>
      <c r="L180" s="2638"/>
      <c r="M180" s="2638"/>
      <c r="N180" s="2639"/>
      <c r="O180" s="2592"/>
      <c r="P180" s="2685"/>
    </row>
    <row r="181" spans="1:16" ht="18.75" customHeight="1">
      <c r="A181" s="611"/>
      <c r="B181" s="663" t="s">
        <v>401</v>
      </c>
      <c r="C181" s="2442" t="s">
        <v>1610</v>
      </c>
      <c r="D181" s="2442"/>
      <c r="E181" s="2443"/>
      <c r="F181" s="636" t="s">
        <v>1385</v>
      </c>
      <c r="G181" s="2637" t="s">
        <v>2064</v>
      </c>
      <c r="H181" s="2638"/>
      <c r="I181" s="2638"/>
      <c r="J181" s="2638"/>
      <c r="K181" s="2638"/>
      <c r="L181" s="2638"/>
      <c r="M181" s="2638"/>
      <c r="N181" s="2639"/>
      <c r="O181" s="2592"/>
      <c r="P181" s="2685"/>
    </row>
    <row r="182" spans="1:16" ht="18.75" customHeight="1">
      <c r="A182" s="611"/>
      <c r="B182" s="663" t="s">
        <v>403</v>
      </c>
      <c r="C182" s="2442" t="s">
        <v>1611</v>
      </c>
      <c r="D182" s="2442"/>
      <c r="E182" s="2443"/>
      <c r="F182" s="636" t="s">
        <v>1385</v>
      </c>
      <c r="G182" s="2637" t="s">
        <v>2064</v>
      </c>
      <c r="H182" s="2638"/>
      <c r="I182" s="2638"/>
      <c r="J182" s="2638"/>
      <c r="K182" s="2638"/>
      <c r="L182" s="2638"/>
      <c r="M182" s="2638"/>
      <c r="N182" s="2639"/>
      <c r="O182" s="2592"/>
      <c r="P182" s="2685"/>
    </row>
    <row r="183" spans="1:16" ht="18.75" customHeight="1">
      <c r="A183" s="611"/>
      <c r="B183" s="663" t="s">
        <v>405</v>
      </c>
      <c r="C183" s="2442" t="s">
        <v>1612</v>
      </c>
      <c r="D183" s="2442"/>
      <c r="E183" s="2443"/>
      <c r="F183" s="636" t="s">
        <v>1385</v>
      </c>
      <c r="G183" s="2637" t="s">
        <v>2064</v>
      </c>
      <c r="H183" s="2638"/>
      <c r="I183" s="2638"/>
      <c r="J183" s="2638"/>
      <c r="K183" s="2638"/>
      <c r="L183" s="2638"/>
      <c r="M183" s="2638"/>
      <c r="N183" s="2639"/>
      <c r="O183" s="2592"/>
      <c r="P183" s="2685"/>
    </row>
    <row r="184" spans="1:16" ht="18.75" customHeight="1">
      <c r="A184" s="611"/>
      <c r="B184" s="537" t="s">
        <v>408</v>
      </c>
      <c r="C184" s="2442" t="s">
        <v>1613</v>
      </c>
      <c r="D184" s="2442"/>
      <c r="E184" s="2443"/>
      <c r="F184" s="636" t="s">
        <v>1385</v>
      </c>
      <c r="G184" s="2637" t="s">
        <v>2065</v>
      </c>
      <c r="H184" s="2638"/>
      <c r="I184" s="2638"/>
      <c r="J184" s="2638"/>
      <c r="K184" s="2638"/>
      <c r="L184" s="2638"/>
      <c r="M184" s="2638"/>
      <c r="N184" s="2639"/>
      <c r="O184" s="2592"/>
      <c r="P184" s="2685"/>
    </row>
    <row r="185" spans="1:16" ht="28.5" customHeight="1">
      <c r="A185" s="611"/>
      <c r="B185" s="534" t="s">
        <v>410</v>
      </c>
      <c r="C185" s="2479" t="s">
        <v>2060</v>
      </c>
      <c r="D185" s="2479"/>
      <c r="E185" s="2480"/>
      <c r="F185" s="636" t="s">
        <v>1385</v>
      </c>
      <c r="G185" s="2687" t="s">
        <v>2065</v>
      </c>
      <c r="H185" s="2688"/>
      <c r="I185" s="2688"/>
      <c r="J185" s="2688"/>
      <c r="K185" s="2688"/>
      <c r="L185" s="2688"/>
      <c r="M185" s="2688"/>
      <c r="N185" s="2689"/>
      <c r="O185" s="2592"/>
      <c r="P185" s="2685"/>
    </row>
    <row r="186" spans="1:16" ht="24" customHeight="1">
      <c r="A186" s="611"/>
      <c r="B186" s="534" t="s">
        <v>413</v>
      </c>
      <c r="C186" s="2442" t="s">
        <v>1615</v>
      </c>
      <c r="D186" s="2442"/>
      <c r="E186" s="2443"/>
      <c r="F186" s="636" t="s">
        <v>1385</v>
      </c>
      <c r="G186" s="2637" t="s">
        <v>2066</v>
      </c>
      <c r="H186" s="2638"/>
      <c r="I186" s="2638"/>
      <c r="J186" s="2638"/>
      <c r="K186" s="2638"/>
      <c r="L186" s="2638"/>
      <c r="M186" s="2638"/>
      <c r="N186" s="2639"/>
      <c r="O186" s="2592"/>
      <c r="P186" s="2685"/>
    </row>
    <row r="187" spans="1:16" ht="24" customHeight="1">
      <c r="A187" s="611"/>
      <c r="B187" s="534" t="s">
        <v>416</v>
      </c>
      <c r="C187" s="2442" t="s">
        <v>1616</v>
      </c>
      <c r="D187" s="2442"/>
      <c r="E187" s="2443"/>
      <c r="F187" s="636" t="s">
        <v>1385</v>
      </c>
      <c r="G187" s="2637" t="s">
        <v>2066</v>
      </c>
      <c r="H187" s="2638"/>
      <c r="I187" s="2638"/>
      <c r="J187" s="2638"/>
      <c r="K187" s="2638"/>
      <c r="L187" s="2638"/>
      <c r="M187" s="2638"/>
      <c r="N187" s="2639"/>
      <c r="O187" s="2592"/>
      <c r="P187" s="2685"/>
    </row>
    <row r="188" spans="1:16" ht="24" customHeight="1">
      <c r="A188" s="611"/>
      <c r="B188" s="534" t="s">
        <v>418</v>
      </c>
      <c r="C188" s="2442" t="s">
        <v>1617</v>
      </c>
      <c r="D188" s="2442"/>
      <c r="E188" s="2443"/>
      <c r="F188" s="636" t="s">
        <v>1385</v>
      </c>
      <c r="G188" s="2637" t="s">
        <v>2066</v>
      </c>
      <c r="H188" s="2638"/>
      <c r="I188" s="2638"/>
      <c r="J188" s="2638"/>
      <c r="K188" s="2638"/>
      <c r="L188" s="2638"/>
      <c r="M188" s="2638"/>
      <c r="N188" s="2639"/>
      <c r="O188" s="2592"/>
      <c r="P188" s="2685"/>
    </row>
    <row r="189" spans="1:16" ht="24" customHeight="1">
      <c r="A189" s="611"/>
      <c r="B189" s="534" t="s">
        <v>544</v>
      </c>
      <c r="C189" s="2442" t="s">
        <v>2061</v>
      </c>
      <c r="D189" s="2442"/>
      <c r="E189" s="2443"/>
      <c r="F189" s="636" t="s">
        <v>1385</v>
      </c>
      <c r="G189" s="2637" t="s">
        <v>2066</v>
      </c>
      <c r="H189" s="2638"/>
      <c r="I189" s="2638"/>
      <c r="J189" s="2638"/>
      <c r="K189" s="2638"/>
      <c r="L189" s="2638"/>
      <c r="M189" s="2638"/>
      <c r="N189" s="2639"/>
      <c r="O189" s="2592"/>
      <c r="P189" s="2685"/>
    </row>
    <row r="190" spans="1:16" ht="36.75" customHeight="1">
      <c r="A190" s="611"/>
      <c r="B190" s="537" t="s">
        <v>546</v>
      </c>
      <c r="C190" s="2442" t="s">
        <v>2062</v>
      </c>
      <c r="D190" s="2442"/>
      <c r="E190" s="2443"/>
      <c r="F190" s="636" t="s">
        <v>1385</v>
      </c>
      <c r="G190" s="2637" t="s">
        <v>2067</v>
      </c>
      <c r="H190" s="2638"/>
      <c r="I190" s="2638"/>
      <c r="J190" s="2638"/>
      <c r="K190" s="2638"/>
      <c r="L190" s="2638"/>
      <c r="M190" s="2638"/>
      <c r="N190" s="2639"/>
      <c r="O190" s="2673"/>
      <c r="P190" s="2686"/>
    </row>
    <row r="191" spans="1:16" ht="47.25" customHeight="1">
      <c r="A191" s="611"/>
      <c r="B191" s="590" t="s">
        <v>602</v>
      </c>
      <c r="C191" s="2479" t="s">
        <v>2068</v>
      </c>
      <c r="D191" s="2479"/>
      <c r="E191" s="2480"/>
      <c r="F191" s="655" t="s">
        <v>1604</v>
      </c>
      <c r="G191" s="2670" t="s">
        <v>1605</v>
      </c>
      <c r="H191" s="2671"/>
      <c r="I191" s="2671"/>
      <c r="J191" s="2671"/>
      <c r="K191" s="2674"/>
      <c r="L191" s="2675" t="s">
        <v>1606</v>
      </c>
      <c r="M191" s="2676"/>
      <c r="N191" s="2677"/>
      <c r="O191" s="2678" t="s">
        <v>1607</v>
      </c>
      <c r="P191" s="2529"/>
    </row>
    <row r="192" spans="1:16" ht="20.25" customHeight="1">
      <c r="A192" s="611"/>
      <c r="B192" s="663" t="s">
        <v>394</v>
      </c>
      <c r="C192" s="2442" t="s">
        <v>1608</v>
      </c>
      <c r="D192" s="2442"/>
      <c r="E192" s="2443"/>
      <c r="F192" s="591" t="s">
        <v>1520</v>
      </c>
      <c r="G192" s="2664" t="s">
        <v>1496</v>
      </c>
      <c r="H192" s="2665"/>
      <c r="I192" s="2665"/>
      <c r="J192" s="2665"/>
      <c r="K192" s="2666"/>
      <c r="L192" s="2667" t="s">
        <v>1496</v>
      </c>
      <c r="M192" s="2668"/>
      <c r="N192" s="2669"/>
      <c r="O192" s="2678"/>
      <c r="P192" s="2592"/>
    </row>
    <row r="193" spans="1:16" ht="20.25" customHeight="1">
      <c r="A193" s="611"/>
      <c r="B193" s="663" t="s">
        <v>401</v>
      </c>
      <c r="C193" s="2442" t="s">
        <v>1610</v>
      </c>
      <c r="D193" s="2442"/>
      <c r="E193" s="2443"/>
      <c r="F193" s="591" t="s">
        <v>1520</v>
      </c>
      <c r="G193" s="2664" t="s">
        <v>1496</v>
      </c>
      <c r="H193" s="2665"/>
      <c r="I193" s="2665"/>
      <c r="J193" s="2665"/>
      <c r="K193" s="2666"/>
      <c r="L193" s="2667" t="s">
        <v>1496</v>
      </c>
      <c r="M193" s="2668"/>
      <c r="N193" s="2669"/>
      <c r="O193" s="2678"/>
      <c r="P193" s="2592"/>
    </row>
    <row r="194" spans="1:16" ht="20.25" customHeight="1">
      <c r="A194" s="611"/>
      <c r="B194" s="663" t="s">
        <v>403</v>
      </c>
      <c r="C194" s="2442" t="s">
        <v>1611</v>
      </c>
      <c r="D194" s="2442"/>
      <c r="E194" s="2443"/>
      <c r="F194" s="591" t="s">
        <v>1520</v>
      </c>
      <c r="G194" s="2664" t="s">
        <v>1496</v>
      </c>
      <c r="H194" s="2665"/>
      <c r="I194" s="2665"/>
      <c r="J194" s="2665"/>
      <c r="K194" s="2666"/>
      <c r="L194" s="2667" t="s">
        <v>1496</v>
      </c>
      <c r="M194" s="2668"/>
      <c r="N194" s="2669"/>
      <c r="O194" s="2678"/>
      <c r="P194" s="2592"/>
    </row>
    <row r="195" spans="1:16" ht="20.25" customHeight="1">
      <c r="A195" s="611"/>
      <c r="B195" s="663" t="s">
        <v>405</v>
      </c>
      <c r="C195" s="2442" t="s">
        <v>1612</v>
      </c>
      <c r="D195" s="2442"/>
      <c r="E195" s="2443"/>
      <c r="F195" s="591" t="s">
        <v>1520</v>
      </c>
      <c r="G195" s="2664" t="s">
        <v>1496</v>
      </c>
      <c r="H195" s="2665"/>
      <c r="I195" s="2665"/>
      <c r="J195" s="2665"/>
      <c r="K195" s="2666"/>
      <c r="L195" s="2667" t="s">
        <v>1496</v>
      </c>
      <c r="M195" s="2668"/>
      <c r="N195" s="2669"/>
      <c r="O195" s="2678"/>
      <c r="P195" s="2592"/>
    </row>
    <row r="196" spans="1:16" ht="20.25" customHeight="1">
      <c r="A196" s="611"/>
      <c r="B196" s="663" t="s">
        <v>408</v>
      </c>
      <c r="C196" s="2442" t="s">
        <v>1613</v>
      </c>
      <c r="D196" s="2442"/>
      <c r="E196" s="2443"/>
      <c r="F196" s="649" t="s">
        <v>1520</v>
      </c>
      <c r="G196" s="2664" t="s">
        <v>1496</v>
      </c>
      <c r="H196" s="2665"/>
      <c r="I196" s="2665"/>
      <c r="J196" s="2665"/>
      <c r="K196" s="2666"/>
      <c r="L196" s="2667" t="s">
        <v>1496</v>
      </c>
      <c r="M196" s="2668"/>
      <c r="N196" s="2669"/>
      <c r="O196" s="2678"/>
      <c r="P196" s="2592"/>
    </row>
    <row r="197" spans="1:16" ht="30" customHeight="1">
      <c r="A197" s="611"/>
      <c r="B197" s="534" t="s">
        <v>410</v>
      </c>
      <c r="C197" s="2479" t="s">
        <v>2060</v>
      </c>
      <c r="D197" s="2479"/>
      <c r="E197" s="2480"/>
      <c r="F197" s="649" t="s">
        <v>1520</v>
      </c>
      <c r="G197" s="2664" t="s">
        <v>1496</v>
      </c>
      <c r="H197" s="2665"/>
      <c r="I197" s="2665"/>
      <c r="J197" s="2665"/>
      <c r="K197" s="2666"/>
      <c r="L197" s="2667" t="s">
        <v>1496</v>
      </c>
      <c r="M197" s="2668"/>
      <c r="N197" s="2669"/>
      <c r="O197" s="2678"/>
      <c r="P197" s="2592"/>
    </row>
    <row r="198" spans="1:16" ht="20.25" customHeight="1">
      <c r="A198" s="611"/>
      <c r="B198" s="534" t="s">
        <v>413</v>
      </c>
      <c r="C198" s="2442" t="s">
        <v>1615</v>
      </c>
      <c r="D198" s="2442"/>
      <c r="E198" s="2443"/>
      <c r="F198" s="649" t="s">
        <v>1520</v>
      </c>
      <c r="G198" s="2664" t="s">
        <v>1496</v>
      </c>
      <c r="H198" s="2665"/>
      <c r="I198" s="2665"/>
      <c r="J198" s="2665"/>
      <c r="K198" s="2666"/>
      <c r="L198" s="2667" t="s">
        <v>1496</v>
      </c>
      <c r="M198" s="2668"/>
      <c r="N198" s="2669"/>
      <c r="O198" s="2678"/>
      <c r="P198" s="2592"/>
    </row>
    <row r="199" spans="1:16" ht="20.25" customHeight="1">
      <c r="A199" s="611"/>
      <c r="B199" s="534" t="s">
        <v>416</v>
      </c>
      <c r="C199" s="2442" t="s">
        <v>1616</v>
      </c>
      <c r="D199" s="2442"/>
      <c r="E199" s="2443"/>
      <c r="F199" s="649" t="s">
        <v>1520</v>
      </c>
      <c r="G199" s="2664" t="s">
        <v>1496</v>
      </c>
      <c r="H199" s="2665"/>
      <c r="I199" s="2665"/>
      <c r="J199" s="2665"/>
      <c r="K199" s="2666"/>
      <c r="L199" s="2667" t="s">
        <v>1496</v>
      </c>
      <c r="M199" s="2668"/>
      <c r="N199" s="2669"/>
      <c r="O199" s="2678"/>
      <c r="P199" s="2592"/>
    </row>
    <row r="200" spans="1:16" ht="20.25" customHeight="1">
      <c r="A200" s="611"/>
      <c r="B200" s="534" t="s">
        <v>418</v>
      </c>
      <c r="C200" s="2442" t="s">
        <v>1617</v>
      </c>
      <c r="D200" s="2442"/>
      <c r="E200" s="2443"/>
      <c r="F200" s="649" t="s">
        <v>1520</v>
      </c>
      <c r="G200" s="2664" t="s">
        <v>1496</v>
      </c>
      <c r="H200" s="2665"/>
      <c r="I200" s="2665"/>
      <c r="J200" s="2665"/>
      <c r="K200" s="2666"/>
      <c r="L200" s="2667" t="s">
        <v>1496</v>
      </c>
      <c r="M200" s="2668"/>
      <c r="N200" s="2669"/>
      <c r="O200" s="2678"/>
      <c r="P200" s="2592"/>
    </row>
    <row r="201" spans="1:16" ht="20.25" customHeight="1">
      <c r="A201" s="611"/>
      <c r="B201" s="534" t="s">
        <v>544</v>
      </c>
      <c r="C201" s="2442" t="s">
        <v>2061</v>
      </c>
      <c r="D201" s="2442"/>
      <c r="E201" s="2443"/>
      <c r="F201" s="649" t="s">
        <v>1520</v>
      </c>
      <c r="G201" s="2664" t="s">
        <v>1496</v>
      </c>
      <c r="H201" s="2665"/>
      <c r="I201" s="2665"/>
      <c r="J201" s="2665"/>
      <c r="K201" s="2666"/>
      <c r="L201" s="2667" t="s">
        <v>1496</v>
      </c>
      <c r="M201" s="2668"/>
      <c r="N201" s="2669"/>
      <c r="O201" s="2678"/>
      <c r="P201" s="2592"/>
    </row>
    <row r="202" spans="1:16" ht="20.25" customHeight="1">
      <c r="A202" s="611"/>
      <c r="B202" s="537" t="s">
        <v>546</v>
      </c>
      <c r="C202" s="2442" t="s">
        <v>2062</v>
      </c>
      <c r="D202" s="2442"/>
      <c r="E202" s="2443"/>
      <c r="F202" s="649" t="s">
        <v>1520</v>
      </c>
      <c r="G202" s="2664" t="s">
        <v>1496</v>
      </c>
      <c r="H202" s="2665"/>
      <c r="I202" s="2665"/>
      <c r="J202" s="2665"/>
      <c r="K202" s="2666"/>
      <c r="L202" s="2667" t="s">
        <v>1496</v>
      </c>
      <c r="M202" s="2668"/>
      <c r="N202" s="2669"/>
      <c r="O202" s="2679"/>
      <c r="P202" s="2673"/>
    </row>
    <row r="203" spans="1:16" ht="61.5" customHeight="1">
      <c r="A203" s="611"/>
      <c r="B203" s="665" t="s">
        <v>605</v>
      </c>
      <c r="C203" s="2479" t="s">
        <v>2069</v>
      </c>
      <c r="D203" s="2479"/>
      <c r="E203" s="2480"/>
      <c r="F203" s="655" t="s">
        <v>1604</v>
      </c>
      <c r="G203" s="2670" t="s">
        <v>2070</v>
      </c>
      <c r="H203" s="2671"/>
      <c r="I203" s="2671"/>
      <c r="J203" s="2671"/>
      <c r="K203" s="2671"/>
      <c r="L203" s="2671"/>
      <c r="M203" s="2671"/>
      <c r="N203" s="2672"/>
      <c r="O203" s="2529" t="s">
        <v>1514</v>
      </c>
      <c r="P203" s="2529" t="s">
        <v>2071</v>
      </c>
    </row>
    <row r="204" spans="1:16" ht="21" customHeight="1">
      <c r="A204" s="611"/>
      <c r="B204" s="663" t="s">
        <v>394</v>
      </c>
      <c r="C204" s="2442" t="s">
        <v>1608</v>
      </c>
      <c r="D204" s="2442"/>
      <c r="E204" s="2443"/>
      <c r="F204" s="636" t="s">
        <v>1520</v>
      </c>
      <c r="G204" s="2647" t="s">
        <v>1496</v>
      </c>
      <c r="H204" s="2648"/>
      <c r="I204" s="2648"/>
      <c r="J204" s="2648"/>
      <c r="K204" s="2648"/>
      <c r="L204" s="2648"/>
      <c r="M204" s="2648"/>
      <c r="N204" s="2649"/>
      <c r="O204" s="2592"/>
      <c r="P204" s="2592"/>
    </row>
    <row r="205" spans="1:16" ht="21" customHeight="1">
      <c r="A205" s="611"/>
      <c r="B205" s="663" t="s">
        <v>401</v>
      </c>
      <c r="C205" s="2442" t="s">
        <v>1610</v>
      </c>
      <c r="D205" s="2442"/>
      <c r="E205" s="2443"/>
      <c r="F205" s="636" t="s">
        <v>1520</v>
      </c>
      <c r="G205" s="2647" t="s">
        <v>1496</v>
      </c>
      <c r="H205" s="2648"/>
      <c r="I205" s="2648"/>
      <c r="J205" s="2648"/>
      <c r="K205" s="2648"/>
      <c r="L205" s="2648"/>
      <c r="M205" s="2648"/>
      <c r="N205" s="2649"/>
      <c r="O205" s="2592"/>
      <c r="P205" s="2592"/>
    </row>
    <row r="206" spans="1:16" ht="21" customHeight="1">
      <c r="A206" s="611"/>
      <c r="B206" s="663" t="s">
        <v>403</v>
      </c>
      <c r="C206" s="2442" t="s">
        <v>1611</v>
      </c>
      <c r="D206" s="2442"/>
      <c r="E206" s="2443"/>
      <c r="F206" s="636" t="s">
        <v>1520</v>
      </c>
      <c r="G206" s="2647" t="s">
        <v>1496</v>
      </c>
      <c r="H206" s="2648"/>
      <c r="I206" s="2648"/>
      <c r="J206" s="2648"/>
      <c r="K206" s="2648"/>
      <c r="L206" s="2648"/>
      <c r="M206" s="2648"/>
      <c r="N206" s="2649"/>
      <c r="O206" s="2592"/>
      <c r="P206" s="2592"/>
    </row>
    <row r="207" spans="1:16" ht="21" customHeight="1">
      <c r="A207" s="611"/>
      <c r="B207" s="663" t="s">
        <v>405</v>
      </c>
      <c r="C207" s="2442" t="s">
        <v>1612</v>
      </c>
      <c r="D207" s="2442"/>
      <c r="E207" s="2443"/>
      <c r="F207" s="636" t="s">
        <v>1520</v>
      </c>
      <c r="G207" s="2647" t="s">
        <v>1496</v>
      </c>
      <c r="H207" s="2648"/>
      <c r="I207" s="2648"/>
      <c r="J207" s="2648"/>
      <c r="K207" s="2648"/>
      <c r="L207" s="2648"/>
      <c r="M207" s="2648"/>
      <c r="N207" s="2649"/>
      <c r="O207" s="2592"/>
      <c r="P207" s="2592"/>
    </row>
    <row r="208" spans="1:16" ht="21" customHeight="1">
      <c r="A208" s="611"/>
      <c r="B208" s="537" t="s">
        <v>408</v>
      </c>
      <c r="C208" s="2442" t="s">
        <v>1613</v>
      </c>
      <c r="D208" s="2442"/>
      <c r="E208" s="2443"/>
      <c r="F208" s="636" t="s">
        <v>1520</v>
      </c>
      <c r="G208" s="2647" t="s">
        <v>1496</v>
      </c>
      <c r="H208" s="2648"/>
      <c r="I208" s="2648"/>
      <c r="J208" s="2648"/>
      <c r="K208" s="2648"/>
      <c r="L208" s="2648"/>
      <c r="M208" s="2648"/>
      <c r="N208" s="2649"/>
      <c r="O208" s="2592"/>
      <c r="P208" s="2592"/>
    </row>
    <row r="209" spans="1:16" ht="30.75" customHeight="1">
      <c r="A209" s="611"/>
      <c r="B209" s="534" t="s">
        <v>410</v>
      </c>
      <c r="C209" s="2479" t="s">
        <v>2060</v>
      </c>
      <c r="D209" s="2479"/>
      <c r="E209" s="2480"/>
      <c r="F209" s="636" t="s">
        <v>1520</v>
      </c>
      <c r="G209" s="2647" t="s">
        <v>1496</v>
      </c>
      <c r="H209" s="2648"/>
      <c r="I209" s="2648"/>
      <c r="J209" s="2648"/>
      <c r="K209" s="2648"/>
      <c r="L209" s="2648"/>
      <c r="M209" s="2648"/>
      <c r="N209" s="2649"/>
      <c r="O209" s="2592"/>
      <c r="P209" s="2592"/>
    </row>
    <row r="210" spans="1:16" ht="21" customHeight="1">
      <c r="A210" s="611"/>
      <c r="B210" s="534" t="s">
        <v>413</v>
      </c>
      <c r="C210" s="2442" t="s">
        <v>1615</v>
      </c>
      <c r="D210" s="2442"/>
      <c r="E210" s="2443"/>
      <c r="F210" s="636" t="s">
        <v>1520</v>
      </c>
      <c r="G210" s="2647" t="s">
        <v>1496</v>
      </c>
      <c r="H210" s="2648"/>
      <c r="I210" s="2648"/>
      <c r="J210" s="2648"/>
      <c r="K210" s="2648"/>
      <c r="L210" s="2648"/>
      <c r="M210" s="2648"/>
      <c r="N210" s="2649"/>
      <c r="O210" s="2592"/>
      <c r="P210" s="2592"/>
    </row>
    <row r="211" spans="1:16" ht="21" customHeight="1">
      <c r="A211" s="611"/>
      <c r="B211" s="534" t="s">
        <v>416</v>
      </c>
      <c r="C211" s="2442" t="s">
        <v>1616</v>
      </c>
      <c r="D211" s="2442"/>
      <c r="E211" s="2443"/>
      <c r="F211" s="636" t="s">
        <v>1520</v>
      </c>
      <c r="G211" s="2647" t="s">
        <v>1496</v>
      </c>
      <c r="H211" s="2648"/>
      <c r="I211" s="2648"/>
      <c r="J211" s="2648"/>
      <c r="K211" s="2648"/>
      <c r="L211" s="2648"/>
      <c r="M211" s="2648"/>
      <c r="N211" s="2649"/>
      <c r="O211" s="2592"/>
      <c r="P211" s="2592"/>
    </row>
    <row r="212" spans="1:16" ht="21" customHeight="1">
      <c r="A212" s="611"/>
      <c r="B212" s="534" t="s">
        <v>418</v>
      </c>
      <c r="C212" s="2442" t="s">
        <v>1617</v>
      </c>
      <c r="D212" s="2442"/>
      <c r="E212" s="2443"/>
      <c r="F212" s="636" t="s">
        <v>1520</v>
      </c>
      <c r="G212" s="2647" t="s">
        <v>1496</v>
      </c>
      <c r="H212" s="2648"/>
      <c r="I212" s="2648"/>
      <c r="J212" s="2648"/>
      <c r="K212" s="2648"/>
      <c r="L212" s="2648"/>
      <c r="M212" s="2648"/>
      <c r="N212" s="2649"/>
      <c r="O212" s="2592"/>
      <c r="P212" s="2592"/>
    </row>
    <row r="213" spans="1:16" ht="21" customHeight="1">
      <c r="A213" s="611"/>
      <c r="B213" s="534" t="s">
        <v>544</v>
      </c>
      <c r="C213" s="2442" t="s">
        <v>2061</v>
      </c>
      <c r="D213" s="2442"/>
      <c r="E213" s="2443"/>
      <c r="F213" s="636" t="s">
        <v>1520</v>
      </c>
      <c r="G213" s="2647" t="s">
        <v>1496</v>
      </c>
      <c r="H213" s="2648"/>
      <c r="I213" s="2648"/>
      <c r="J213" s="2648"/>
      <c r="K213" s="2648"/>
      <c r="L213" s="2648"/>
      <c r="M213" s="2648"/>
      <c r="N213" s="2649"/>
      <c r="O213" s="2592"/>
      <c r="P213" s="2592"/>
    </row>
    <row r="214" spans="1:16" ht="21" customHeight="1">
      <c r="A214" s="611"/>
      <c r="B214" s="596" t="s">
        <v>546</v>
      </c>
      <c r="C214" s="2472" t="s">
        <v>2062</v>
      </c>
      <c r="D214" s="2472"/>
      <c r="E214" s="2473"/>
      <c r="F214" s="638" t="s">
        <v>1520</v>
      </c>
      <c r="G214" s="2647" t="s">
        <v>1496</v>
      </c>
      <c r="H214" s="2648"/>
      <c r="I214" s="2648"/>
      <c r="J214" s="2648"/>
      <c r="K214" s="2648"/>
      <c r="L214" s="2648"/>
      <c r="M214" s="2648"/>
      <c r="N214" s="2649"/>
      <c r="O214" s="2673"/>
      <c r="P214" s="2592"/>
    </row>
    <row r="215" spans="1:16" ht="34.5" customHeight="1">
      <c r="B215" s="532" t="s">
        <v>608</v>
      </c>
      <c r="C215" s="2430" t="s">
        <v>1630</v>
      </c>
      <c r="D215" s="2430"/>
      <c r="E215" s="2430"/>
      <c r="F215" s="2430"/>
      <c r="G215" s="2431"/>
      <c r="H215" s="2650" t="s">
        <v>1520</v>
      </c>
      <c r="I215" s="2651"/>
      <c r="J215" s="2652"/>
      <c r="K215" s="2653" t="s">
        <v>1449</v>
      </c>
      <c r="L215" s="2655"/>
      <c r="M215" s="2656"/>
      <c r="N215" s="2657"/>
      <c r="O215" s="2470" t="s">
        <v>2072</v>
      </c>
      <c r="P215" s="2470"/>
    </row>
    <row r="216" spans="1:16" ht="25.5" customHeight="1">
      <c r="B216" s="537" t="s">
        <v>394</v>
      </c>
      <c r="C216" s="2442" t="s">
        <v>1631</v>
      </c>
      <c r="D216" s="2442"/>
      <c r="E216" s="2442"/>
      <c r="F216" s="2442"/>
      <c r="G216" s="2442"/>
      <c r="H216" s="2442"/>
      <c r="I216" s="2442"/>
      <c r="J216" s="2443"/>
      <c r="K216" s="2654"/>
      <c r="L216" s="2658"/>
      <c r="M216" s="2659"/>
      <c r="N216" s="2660"/>
      <c r="O216" s="2499"/>
      <c r="P216" s="2499"/>
    </row>
    <row r="217" spans="1:16" ht="20.25" customHeight="1">
      <c r="B217" s="537"/>
      <c r="C217" s="590" t="s">
        <v>611</v>
      </c>
      <c r="D217" s="2629" t="s">
        <v>1632</v>
      </c>
      <c r="E217" s="2629"/>
      <c r="F217" s="2629"/>
      <c r="G217" s="2630"/>
      <c r="H217" s="2569" t="s">
        <v>1520</v>
      </c>
      <c r="I217" s="2571"/>
      <c r="J217" s="2570"/>
      <c r="K217" s="2654"/>
      <c r="L217" s="2658"/>
      <c r="M217" s="2659"/>
      <c r="N217" s="2660"/>
      <c r="O217" s="2499"/>
      <c r="P217" s="2499"/>
    </row>
    <row r="218" spans="1:16" ht="20.25" customHeight="1">
      <c r="B218" s="537"/>
      <c r="C218" s="590" t="s">
        <v>508</v>
      </c>
      <c r="D218" s="2442" t="s">
        <v>981</v>
      </c>
      <c r="E218" s="2442"/>
      <c r="F218" s="2442"/>
      <c r="G218" s="2443"/>
      <c r="H218" s="2569" t="s">
        <v>1520</v>
      </c>
      <c r="I218" s="2571"/>
      <c r="J218" s="2570"/>
      <c r="K218" s="2654"/>
      <c r="L218" s="2658"/>
      <c r="M218" s="2659"/>
      <c r="N218" s="2660"/>
      <c r="O218" s="2499"/>
      <c r="P218" s="2499"/>
    </row>
    <row r="219" spans="1:16" ht="20.25" customHeight="1">
      <c r="B219" s="537"/>
      <c r="C219" s="590" t="s">
        <v>510</v>
      </c>
      <c r="D219" s="2442" t="s">
        <v>1540</v>
      </c>
      <c r="E219" s="2442"/>
      <c r="F219" s="2442"/>
      <c r="G219" s="2443"/>
      <c r="H219" s="2569" t="s">
        <v>1520</v>
      </c>
      <c r="I219" s="2571"/>
      <c r="J219" s="2570"/>
      <c r="K219" s="2654"/>
      <c r="L219" s="2658"/>
      <c r="M219" s="2659"/>
      <c r="N219" s="2660"/>
      <c r="O219" s="2499"/>
      <c r="P219" s="2499"/>
    </row>
    <row r="220" spans="1:16" ht="20.25" customHeight="1">
      <c r="B220" s="537"/>
      <c r="C220" s="590" t="s">
        <v>512</v>
      </c>
      <c r="D220" s="2442" t="s">
        <v>1538</v>
      </c>
      <c r="E220" s="2442"/>
      <c r="F220" s="2442"/>
      <c r="G220" s="2443"/>
      <c r="H220" s="2569" t="s">
        <v>1520</v>
      </c>
      <c r="I220" s="2571"/>
      <c r="J220" s="2570"/>
      <c r="K220" s="2654"/>
      <c r="L220" s="2658"/>
      <c r="M220" s="2659"/>
      <c r="N220" s="2660"/>
      <c r="O220" s="2499"/>
      <c r="P220" s="2499"/>
    </row>
    <row r="221" spans="1:16" ht="23.25" customHeight="1">
      <c r="B221" s="537" t="s">
        <v>401</v>
      </c>
      <c r="C221" s="2442" t="s">
        <v>1633</v>
      </c>
      <c r="D221" s="2442"/>
      <c r="E221" s="2442"/>
      <c r="F221" s="2442"/>
      <c r="G221" s="2443"/>
      <c r="H221" s="2622" t="s">
        <v>92</v>
      </c>
      <c r="I221" s="2628"/>
      <c r="J221" s="2646"/>
      <c r="K221" s="2654"/>
      <c r="L221" s="2661"/>
      <c r="M221" s="2662"/>
      <c r="N221" s="2663"/>
      <c r="O221" s="2484"/>
      <c r="P221" s="2484"/>
    </row>
    <row r="222" spans="1:16" ht="27" customHeight="1">
      <c r="B222" s="551" t="s">
        <v>614</v>
      </c>
      <c r="C222" s="2442" t="s">
        <v>1634</v>
      </c>
      <c r="D222" s="2442"/>
      <c r="E222" s="2442"/>
      <c r="F222" s="2442"/>
      <c r="G222" s="2442"/>
      <c r="H222" s="2442"/>
      <c r="I222" s="2442"/>
      <c r="J222" s="2442"/>
      <c r="K222" s="2442"/>
      <c r="L222" s="2442"/>
      <c r="M222" s="2442"/>
      <c r="N222" s="2591"/>
      <c r="O222" s="2470" t="s">
        <v>2073</v>
      </c>
      <c r="P222" s="2517"/>
    </row>
    <row r="223" spans="1:16" ht="23.25" customHeight="1">
      <c r="B223" s="537" t="s">
        <v>394</v>
      </c>
      <c r="C223" s="2442" t="s">
        <v>1635</v>
      </c>
      <c r="D223" s="2442"/>
      <c r="E223" s="2442"/>
      <c r="F223" s="2442"/>
      <c r="G223" s="2443"/>
      <c r="H223" s="2432" t="s">
        <v>1520</v>
      </c>
      <c r="I223" s="2463"/>
      <c r="J223" s="2433"/>
      <c r="K223" s="2519" t="s">
        <v>1449</v>
      </c>
      <c r="L223" s="2637" t="s">
        <v>2074</v>
      </c>
      <c r="M223" s="2638"/>
      <c r="N223" s="2639"/>
      <c r="O223" s="2499"/>
      <c r="P223" s="2499"/>
    </row>
    <row r="224" spans="1:16" ht="23.25" customHeight="1">
      <c r="B224" s="537" t="s">
        <v>401</v>
      </c>
      <c r="C224" s="2442" t="s">
        <v>1636</v>
      </c>
      <c r="D224" s="2442"/>
      <c r="E224" s="2442"/>
      <c r="F224" s="2442"/>
      <c r="G224" s="2443"/>
      <c r="H224" s="2432" t="s">
        <v>1520</v>
      </c>
      <c r="I224" s="2463"/>
      <c r="J224" s="2433"/>
      <c r="K224" s="2511"/>
      <c r="L224" s="2643"/>
      <c r="M224" s="2644"/>
      <c r="N224" s="2645"/>
      <c r="O224" s="2499"/>
      <c r="P224" s="2499"/>
    </row>
    <row r="225" spans="2:16" ht="23.25" customHeight="1">
      <c r="B225" s="537" t="s">
        <v>403</v>
      </c>
      <c r="C225" s="2442" t="s">
        <v>1637</v>
      </c>
      <c r="D225" s="2442"/>
      <c r="E225" s="2442"/>
      <c r="F225" s="2442"/>
      <c r="G225" s="2443"/>
      <c r="H225" s="2432" t="s">
        <v>1496</v>
      </c>
      <c r="I225" s="2463"/>
      <c r="J225" s="2433"/>
      <c r="K225" s="2511"/>
      <c r="L225" s="2643"/>
      <c r="M225" s="2644"/>
      <c r="N225" s="2645"/>
      <c r="O225" s="2499"/>
      <c r="P225" s="2499"/>
    </row>
    <row r="226" spans="2:16" ht="37.5" customHeight="1">
      <c r="B226" s="532"/>
      <c r="C226" s="2442" t="s">
        <v>1638</v>
      </c>
      <c r="D226" s="2442"/>
      <c r="E226" s="2443"/>
      <c r="F226" s="2569" t="s">
        <v>92</v>
      </c>
      <c r="G226" s="2571"/>
      <c r="H226" s="2571"/>
      <c r="I226" s="2571"/>
      <c r="J226" s="2570"/>
      <c r="K226" s="2511"/>
      <c r="L226" s="2643"/>
      <c r="M226" s="2644"/>
      <c r="N226" s="2645"/>
      <c r="O226" s="2484"/>
      <c r="P226" s="2484"/>
    </row>
    <row r="227" spans="2:16" ht="33.75" customHeight="1">
      <c r="B227" s="537" t="s">
        <v>405</v>
      </c>
      <c r="C227" s="2442" t="s">
        <v>1640</v>
      </c>
      <c r="D227" s="2442"/>
      <c r="E227" s="2442"/>
      <c r="F227" s="2442"/>
      <c r="G227" s="2443"/>
      <c r="H227" s="2432" t="s">
        <v>1520</v>
      </c>
      <c r="I227" s="2463"/>
      <c r="J227" s="2433"/>
      <c r="K227" s="2511"/>
      <c r="L227" s="2643"/>
      <c r="M227" s="2644"/>
      <c r="N227" s="2645"/>
      <c r="O227" s="2631" t="s">
        <v>1475</v>
      </c>
      <c r="P227" s="2632" t="s">
        <v>2075</v>
      </c>
    </row>
    <row r="228" spans="2:16" ht="38.25" customHeight="1">
      <c r="B228" s="669"/>
      <c r="C228" s="2442" t="s">
        <v>1641</v>
      </c>
      <c r="D228" s="2442"/>
      <c r="E228" s="2443"/>
      <c r="F228" s="2569" t="s">
        <v>92</v>
      </c>
      <c r="G228" s="2571"/>
      <c r="H228" s="2571"/>
      <c r="I228" s="2571"/>
      <c r="J228" s="2570"/>
      <c r="K228" s="2533"/>
      <c r="L228" s="2640"/>
      <c r="M228" s="2641"/>
      <c r="N228" s="2642"/>
      <c r="O228" s="2579"/>
      <c r="P228" s="2633"/>
    </row>
    <row r="229" spans="2:16" ht="15.6">
      <c r="B229" s="2634" t="s">
        <v>1642</v>
      </c>
      <c r="C229" s="2635"/>
      <c r="D229" s="2635"/>
      <c r="E229" s="2635"/>
      <c r="F229" s="2635"/>
      <c r="G229" s="2635"/>
      <c r="H229" s="2635"/>
      <c r="I229" s="2635"/>
      <c r="J229" s="2635"/>
      <c r="K229" s="2635"/>
      <c r="L229" s="2635"/>
      <c r="M229" s="2635"/>
      <c r="N229" s="2635"/>
      <c r="O229" s="2635"/>
      <c r="P229" s="2635"/>
    </row>
    <row r="230" spans="2:16" ht="36.75" customHeight="1">
      <c r="B230" s="558" t="s">
        <v>623</v>
      </c>
      <c r="C230" s="2442" t="s">
        <v>1643</v>
      </c>
      <c r="D230" s="2442"/>
      <c r="E230" s="2442"/>
      <c r="F230" s="2442"/>
      <c r="G230" s="2443"/>
      <c r="H230" s="2461" t="s">
        <v>1496</v>
      </c>
      <c r="I230" s="2636"/>
      <c r="J230" s="2462"/>
      <c r="K230" s="2519" t="s">
        <v>1449</v>
      </c>
      <c r="L230" s="2637"/>
      <c r="M230" s="2638"/>
      <c r="N230" s="2639"/>
      <c r="O230" s="2578" t="s">
        <v>2076</v>
      </c>
      <c r="P230" s="2499"/>
    </row>
    <row r="231" spans="2:16" ht="27" customHeight="1">
      <c r="B231" s="530" t="s">
        <v>394</v>
      </c>
      <c r="C231" s="2442" t="s">
        <v>1645</v>
      </c>
      <c r="D231" s="2442"/>
      <c r="E231" s="2442"/>
      <c r="F231" s="2442"/>
      <c r="G231" s="2443"/>
      <c r="H231" s="2461" t="s">
        <v>92</v>
      </c>
      <c r="I231" s="2636"/>
      <c r="J231" s="2462"/>
      <c r="K231" s="2533"/>
      <c r="L231" s="2640"/>
      <c r="M231" s="2641"/>
      <c r="N231" s="2642"/>
      <c r="O231" s="2579"/>
      <c r="P231" s="2484"/>
    </row>
    <row r="232" spans="2:16" ht="31.5" customHeight="1">
      <c r="B232" s="532" t="s">
        <v>626</v>
      </c>
      <c r="C232" s="2442" t="s">
        <v>1646</v>
      </c>
      <c r="D232" s="2442"/>
      <c r="E232" s="2442"/>
      <c r="F232" s="2442"/>
      <c r="G232" s="2442"/>
      <c r="H232" s="2442"/>
      <c r="I232" s="2442"/>
      <c r="J232" s="2442"/>
      <c r="K232" s="2442"/>
      <c r="L232" s="2442"/>
      <c r="M232" s="2442"/>
      <c r="N232" s="2591"/>
      <c r="O232" s="2470" t="s">
        <v>1647</v>
      </c>
      <c r="P232" s="2470"/>
    </row>
    <row r="233" spans="2:16" ht="57.75" customHeight="1">
      <c r="B233" s="671" t="s">
        <v>394</v>
      </c>
      <c r="C233" s="2617" t="s">
        <v>2044</v>
      </c>
      <c r="D233" s="2617"/>
      <c r="E233" s="2617"/>
      <c r="F233" s="2617"/>
      <c r="G233" s="2617"/>
      <c r="H233" s="2617"/>
      <c r="I233" s="2617"/>
      <c r="J233" s="2618"/>
      <c r="K233" s="535" t="s">
        <v>1385</v>
      </c>
      <c r="L233" s="2619" t="s">
        <v>1449</v>
      </c>
      <c r="M233" s="2622" t="s">
        <v>2077</v>
      </c>
      <c r="N233" s="2623"/>
      <c r="O233" s="2499"/>
      <c r="P233" s="2499"/>
    </row>
    <row r="234" spans="2:16" ht="31.5" customHeight="1">
      <c r="B234" s="671" t="s">
        <v>401</v>
      </c>
      <c r="C234" s="2617" t="s">
        <v>2045</v>
      </c>
      <c r="D234" s="2617"/>
      <c r="E234" s="2617"/>
      <c r="F234" s="2617"/>
      <c r="G234" s="2617"/>
      <c r="H234" s="2617"/>
      <c r="I234" s="2617"/>
      <c r="J234" s="2618"/>
      <c r="K234" s="535" t="s">
        <v>1385</v>
      </c>
      <c r="L234" s="2620"/>
      <c r="M234" s="2624"/>
      <c r="N234" s="2625"/>
      <c r="O234" s="2499"/>
      <c r="P234" s="2499"/>
    </row>
    <row r="235" spans="2:16" ht="42.75" customHeight="1">
      <c r="B235" s="671" t="s">
        <v>403</v>
      </c>
      <c r="C235" s="2617" t="s">
        <v>2078</v>
      </c>
      <c r="D235" s="2617"/>
      <c r="E235" s="2617"/>
      <c r="F235" s="2617"/>
      <c r="G235" s="2617"/>
      <c r="H235" s="2617"/>
      <c r="I235" s="2617"/>
      <c r="J235" s="2618"/>
      <c r="K235" s="535" t="s">
        <v>1385</v>
      </c>
      <c r="L235" s="2620"/>
      <c r="M235" s="2624"/>
      <c r="N235" s="2625"/>
      <c r="O235" s="2499"/>
      <c r="P235" s="2499"/>
    </row>
    <row r="236" spans="2:16" ht="21.75" customHeight="1">
      <c r="B236" s="671" t="s">
        <v>405</v>
      </c>
      <c r="C236" s="2617" t="s">
        <v>2079</v>
      </c>
      <c r="D236" s="2617"/>
      <c r="E236" s="2617"/>
      <c r="F236" s="2617"/>
      <c r="G236" s="2617"/>
      <c r="H236" s="2617"/>
      <c r="I236" s="2617"/>
      <c r="J236" s="2618"/>
      <c r="K236" s="535" t="s">
        <v>1385</v>
      </c>
      <c r="L236" s="2620"/>
      <c r="M236" s="2624"/>
      <c r="N236" s="2625"/>
      <c r="O236" s="2499"/>
      <c r="P236" s="2499"/>
    </row>
    <row r="237" spans="2:16" ht="21.75" customHeight="1">
      <c r="B237" s="671" t="s">
        <v>408</v>
      </c>
      <c r="C237" s="2617" t="s">
        <v>2080</v>
      </c>
      <c r="D237" s="2617"/>
      <c r="E237" s="2617"/>
      <c r="F237" s="2617"/>
      <c r="G237" s="2617"/>
      <c r="H237" s="2617"/>
      <c r="I237" s="2617"/>
      <c r="J237" s="2618"/>
      <c r="K237" s="535" t="s">
        <v>1385</v>
      </c>
      <c r="L237" s="2620"/>
      <c r="M237" s="2624"/>
      <c r="N237" s="2625"/>
      <c r="O237" s="2499"/>
      <c r="P237" s="2499"/>
    </row>
    <row r="238" spans="2:16" ht="21.75" customHeight="1">
      <c r="B238" s="671" t="s">
        <v>410</v>
      </c>
      <c r="C238" s="2617" t="s">
        <v>2081</v>
      </c>
      <c r="D238" s="2617"/>
      <c r="E238" s="2617"/>
      <c r="F238" s="2617"/>
      <c r="G238" s="2617"/>
      <c r="H238" s="2617"/>
      <c r="I238" s="2617"/>
      <c r="J238" s="2618"/>
      <c r="K238" s="535" t="s">
        <v>1385</v>
      </c>
      <c r="L238" s="2620"/>
      <c r="M238" s="2624"/>
      <c r="N238" s="2625"/>
      <c r="O238" s="2499"/>
      <c r="P238" s="2499"/>
    </row>
    <row r="239" spans="2:16" ht="21.75" customHeight="1">
      <c r="B239" s="671" t="s">
        <v>413</v>
      </c>
      <c r="C239" s="2617" t="s">
        <v>1548</v>
      </c>
      <c r="D239" s="2617"/>
      <c r="E239" s="2617"/>
      <c r="F239" s="2617"/>
      <c r="G239" s="2617"/>
      <c r="H239" s="2617"/>
      <c r="I239" s="2617"/>
      <c r="J239" s="2618"/>
      <c r="K239" s="535" t="s">
        <v>1385</v>
      </c>
      <c r="L239" s="2620"/>
      <c r="M239" s="2624"/>
      <c r="N239" s="2625"/>
      <c r="O239" s="2499"/>
      <c r="P239" s="2499"/>
    </row>
    <row r="240" spans="2:16" ht="21.75" customHeight="1">
      <c r="B240" s="671" t="s">
        <v>416</v>
      </c>
      <c r="C240" s="2617" t="s">
        <v>1549</v>
      </c>
      <c r="D240" s="2617"/>
      <c r="E240" s="2617"/>
      <c r="F240" s="2617"/>
      <c r="G240" s="2617"/>
      <c r="H240" s="2617"/>
      <c r="I240" s="2617"/>
      <c r="J240" s="2618"/>
      <c r="K240" s="535" t="s">
        <v>1385</v>
      </c>
      <c r="L240" s="2620"/>
      <c r="M240" s="2624"/>
      <c r="N240" s="2625"/>
      <c r="O240" s="2499"/>
      <c r="P240" s="2499"/>
    </row>
    <row r="241" spans="2:16" ht="21.75" customHeight="1">
      <c r="B241" s="671" t="s">
        <v>418</v>
      </c>
      <c r="C241" s="2617" t="s">
        <v>2082</v>
      </c>
      <c r="D241" s="2617"/>
      <c r="E241" s="2617"/>
      <c r="F241" s="2617"/>
      <c r="G241" s="2617"/>
      <c r="H241" s="2617"/>
      <c r="I241" s="2617"/>
      <c r="J241" s="2618"/>
      <c r="K241" s="535" t="s">
        <v>1385</v>
      </c>
      <c r="L241" s="2620"/>
      <c r="M241" s="2624"/>
      <c r="N241" s="2625"/>
      <c r="O241" s="2499"/>
      <c r="P241" s="2499"/>
    </row>
    <row r="242" spans="2:16" ht="21.75" customHeight="1">
      <c r="B242" s="671" t="s">
        <v>544</v>
      </c>
      <c r="C242" s="2617" t="s">
        <v>2053</v>
      </c>
      <c r="D242" s="2617"/>
      <c r="E242" s="2617"/>
      <c r="F242" s="2617"/>
      <c r="G242" s="2617"/>
      <c r="H242" s="2617"/>
      <c r="I242" s="2617"/>
      <c r="J242" s="2618"/>
      <c r="K242" s="535" t="s">
        <v>1520</v>
      </c>
      <c r="L242" s="2620"/>
      <c r="M242" s="2624"/>
      <c r="N242" s="2625"/>
      <c r="O242" s="2499"/>
      <c r="P242" s="2499"/>
    </row>
    <row r="243" spans="2:16" ht="21.75" customHeight="1">
      <c r="B243" s="671" t="s">
        <v>546</v>
      </c>
      <c r="C243" s="2617" t="s">
        <v>2054</v>
      </c>
      <c r="D243" s="2617"/>
      <c r="E243" s="2617"/>
      <c r="F243" s="2617"/>
      <c r="G243" s="2617"/>
      <c r="H243" s="2617"/>
      <c r="I243" s="2617"/>
      <c r="J243" s="2618"/>
      <c r="K243" s="535" t="s">
        <v>1520</v>
      </c>
      <c r="L243" s="2620"/>
      <c r="M243" s="2624"/>
      <c r="N243" s="2625"/>
      <c r="O243" s="2499"/>
      <c r="P243" s="2499"/>
    </row>
    <row r="244" spans="2:16" ht="21.75" customHeight="1">
      <c r="B244" s="671" t="s">
        <v>636</v>
      </c>
      <c r="C244" s="2617" t="s">
        <v>2055</v>
      </c>
      <c r="D244" s="2617"/>
      <c r="E244" s="2617"/>
      <c r="F244" s="2617"/>
      <c r="G244" s="2617"/>
      <c r="H244" s="2617"/>
      <c r="I244" s="2617"/>
      <c r="J244" s="2618"/>
      <c r="K244" s="535" t="s">
        <v>1385</v>
      </c>
      <c r="L244" s="2620"/>
      <c r="M244" s="2624"/>
      <c r="N244" s="2625"/>
      <c r="O244" s="2499"/>
      <c r="P244" s="2499"/>
    </row>
    <row r="245" spans="2:16" ht="24" customHeight="1">
      <c r="B245" s="538" t="s">
        <v>550</v>
      </c>
      <c r="C245" s="2442" t="s">
        <v>2083</v>
      </c>
      <c r="D245" s="2442"/>
      <c r="E245" s="2442"/>
      <c r="F245" s="2442"/>
      <c r="G245" s="2442"/>
      <c r="H245" s="2442"/>
      <c r="I245" s="2442"/>
      <c r="J245" s="2443"/>
      <c r="K245" s="535" t="s">
        <v>1520</v>
      </c>
      <c r="L245" s="2620"/>
      <c r="M245" s="2624"/>
      <c r="N245" s="2625"/>
      <c r="O245" s="2499"/>
      <c r="P245" s="2499"/>
    </row>
    <row r="246" spans="2:16" ht="27" customHeight="1">
      <c r="B246" s="671"/>
      <c r="C246" s="2442" t="s">
        <v>1654</v>
      </c>
      <c r="D246" s="2442"/>
      <c r="E246" s="2443"/>
      <c r="F246" s="2622" t="s">
        <v>92</v>
      </c>
      <c r="G246" s="2628"/>
      <c r="H246" s="2628"/>
      <c r="I246" s="2628"/>
      <c r="J246" s="2628"/>
      <c r="K246" s="2628"/>
      <c r="L246" s="2620"/>
      <c r="M246" s="2624"/>
      <c r="N246" s="2625"/>
      <c r="O246" s="2499"/>
      <c r="P246" s="2499"/>
    </row>
    <row r="247" spans="2:16" ht="23.25" customHeight="1">
      <c r="B247" s="673" t="s">
        <v>640</v>
      </c>
      <c r="C247" s="2629" t="s">
        <v>1655</v>
      </c>
      <c r="D247" s="2629"/>
      <c r="E247" s="2629"/>
      <c r="F247" s="2629"/>
      <c r="G247" s="2629"/>
      <c r="H247" s="2629"/>
      <c r="I247" s="2629"/>
      <c r="J247" s="2630"/>
      <c r="K247" s="674">
        <v>43831</v>
      </c>
      <c r="L247" s="2620"/>
      <c r="M247" s="2624"/>
      <c r="N247" s="2625"/>
      <c r="O247" s="2499"/>
      <c r="P247" s="2499"/>
    </row>
    <row r="248" spans="2:16" ht="23.25" customHeight="1">
      <c r="B248" s="673" t="s">
        <v>642</v>
      </c>
      <c r="C248" s="2442" t="s">
        <v>1656</v>
      </c>
      <c r="D248" s="2442"/>
      <c r="E248" s="2443"/>
      <c r="F248" s="2432" t="s">
        <v>2084</v>
      </c>
      <c r="G248" s="2463"/>
      <c r="H248" s="2463"/>
      <c r="I248" s="2463"/>
      <c r="J248" s="2463"/>
      <c r="K248" s="2433"/>
      <c r="L248" s="2621"/>
      <c r="M248" s="2626"/>
      <c r="N248" s="2627"/>
      <c r="O248" s="2484"/>
      <c r="P248" s="2499"/>
    </row>
    <row r="249" spans="2:16" ht="23.25" customHeight="1">
      <c r="B249" s="673" t="s">
        <v>644</v>
      </c>
      <c r="C249" s="2442" t="s">
        <v>1658</v>
      </c>
      <c r="D249" s="2442"/>
      <c r="E249" s="2442"/>
      <c r="F249" s="2442"/>
      <c r="G249" s="2442"/>
      <c r="H249" s="2442"/>
      <c r="I249" s="2442"/>
      <c r="J249" s="2442"/>
      <c r="K249" s="2442"/>
      <c r="L249" s="2442"/>
      <c r="M249" s="2442"/>
      <c r="N249" s="2591"/>
      <c r="O249" s="2470" t="s">
        <v>2085</v>
      </c>
      <c r="P249" s="2470"/>
    </row>
    <row r="250" spans="2:16" ht="23.25" customHeight="1">
      <c r="B250" s="538" t="s">
        <v>394</v>
      </c>
      <c r="C250" s="2607" t="s">
        <v>1540</v>
      </c>
      <c r="D250" s="2607"/>
      <c r="E250" s="2608"/>
      <c r="F250" s="2500" t="s">
        <v>1520</v>
      </c>
      <c r="G250" s="2609"/>
      <c r="H250" s="2613" t="s">
        <v>1449</v>
      </c>
      <c r="I250" s="2585"/>
      <c r="J250" s="2586"/>
      <c r="K250" s="2586"/>
      <c r="L250" s="2586"/>
      <c r="M250" s="2586"/>
      <c r="N250" s="2611"/>
      <c r="O250" s="2499"/>
      <c r="P250" s="2499"/>
    </row>
    <row r="251" spans="2:16" ht="23.25" customHeight="1">
      <c r="B251" s="538" t="s">
        <v>401</v>
      </c>
      <c r="C251" s="2607" t="s">
        <v>1661</v>
      </c>
      <c r="D251" s="2607"/>
      <c r="E251" s="2608"/>
      <c r="F251" s="2500" t="s">
        <v>1520</v>
      </c>
      <c r="G251" s="2609"/>
      <c r="H251" s="2614"/>
      <c r="I251" s="2587"/>
      <c r="J251" s="2588"/>
      <c r="K251" s="2588"/>
      <c r="L251" s="2588"/>
      <c r="M251" s="2588"/>
      <c r="N251" s="2616"/>
      <c r="O251" s="2499"/>
      <c r="P251" s="2499"/>
    </row>
    <row r="252" spans="2:16" ht="33" customHeight="1">
      <c r="B252" s="538" t="s">
        <v>403</v>
      </c>
      <c r="C252" s="2607" t="s">
        <v>1663</v>
      </c>
      <c r="D252" s="2607"/>
      <c r="E252" s="2608"/>
      <c r="F252" s="2500" t="s">
        <v>2086</v>
      </c>
      <c r="G252" s="2609"/>
      <c r="H252" s="2614"/>
      <c r="I252" s="2587"/>
      <c r="J252" s="2588"/>
      <c r="K252" s="2588"/>
      <c r="L252" s="2588"/>
      <c r="M252" s="2588"/>
      <c r="N252" s="2616"/>
      <c r="O252" s="2499"/>
      <c r="P252" s="2499"/>
    </row>
    <row r="253" spans="2:16" ht="34.5" customHeight="1">
      <c r="B253" s="538" t="s">
        <v>405</v>
      </c>
      <c r="C253" s="2607" t="s">
        <v>1665</v>
      </c>
      <c r="D253" s="2607"/>
      <c r="E253" s="2608"/>
      <c r="F253" s="2500" t="s">
        <v>1666</v>
      </c>
      <c r="G253" s="2609"/>
      <c r="H253" s="2614"/>
      <c r="I253" s="2587"/>
      <c r="J253" s="2588"/>
      <c r="K253" s="2588"/>
      <c r="L253" s="2588"/>
      <c r="M253" s="2588"/>
      <c r="N253" s="2616"/>
      <c r="O253" s="2499"/>
      <c r="P253" s="2499"/>
    </row>
    <row r="254" spans="2:16" ht="23.25" customHeight="1">
      <c r="B254" s="538" t="s">
        <v>408</v>
      </c>
      <c r="C254" s="2607" t="s">
        <v>1498</v>
      </c>
      <c r="D254" s="2607"/>
      <c r="E254" s="2608"/>
      <c r="F254" s="2500" t="s">
        <v>1385</v>
      </c>
      <c r="G254" s="2609"/>
      <c r="H254" s="2614"/>
      <c r="I254" s="2587"/>
      <c r="J254" s="2588"/>
      <c r="K254" s="2588"/>
      <c r="L254" s="2588"/>
      <c r="M254" s="2588"/>
      <c r="N254" s="2616"/>
      <c r="O254" s="2499"/>
      <c r="P254" s="2499"/>
    </row>
    <row r="255" spans="2:16" ht="33" customHeight="1">
      <c r="B255" s="673"/>
      <c r="C255" s="2607" t="s">
        <v>1524</v>
      </c>
      <c r="D255" s="2607"/>
      <c r="E255" s="2608"/>
      <c r="F255" s="2500" t="s">
        <v>2087</v>
      </c>
      <c r="G255" s="2609"/>
      <c r="H255" s="2615"/>
      <c r="I255" s="2589"/>
      <c r="J255" s="2590"/>
      <c r="K255" s="2590"/>
      <c r="L255" s="2590"/>
      <c r="M255" s="2590"/>
      <c r="N255" s="2612"/>
      <c r="O255" s="2499"/>
      <c r="P255" s="2484"/>
    </row>
    <row r="256" spans="2:16" ht="52.5" customHeight="1">
      <c r="B256" s="673" t="s">
        <v>652</v>
      </c>
      <c r="C256" s="2479" t="s">
        <v>1667</v>
      </c>
      <c r="D256" s="2479"/>
      <c r="E256" s="2479"/>
      <c r="F256" s="2479"/>
      <c r="G256" s="675" t="s">
        <v>2088</v>
      </c>
      <c r="H256" s="654" t="s">
        <v>1449</v>
      </c>
      <c r="I256" s="2476" t="s">
        <v>2089</v>
      </c>
      <c r="J256" s="2477"/>
      <c r="K256" s="2477"/>
      <c r="L256" s="2477"/>
      <c r="M256" s="2477"/>
      <c r="N256" s="2478"/>
      <c r="O256" s="676" t="s">
        <v>2090</v>
      </c>
      <c r="P256" s="666"/>
    </row>
    <row r="257" spans="1:16" ht="33" customHeight="1">
      <c r="B257" s="673" t="s">
        <v>654</v>
      </c>
      <c r="C257" s="2442" t="s">
        <v>2091</v>
      </c>
      <c r="D257" s="2442"/>
      <c r="E257" s="2442"/>
      <c r="F257" s="675" t="s">
        <v>1385</v>
      </c>
      <c r="G257" s="2595" t="s">
        <v>1449</v>
      </c>
      <c r="H257" s="2585"/>
      <c r="I257" s="2586"/>
      <c r="J257" s="2586"/>
      <c r="K257" s="2586"/>
      <c r="L257" s="2586"/>
      <c r="M257" s="2586"/>
      <c r="N257" s="2611"/>
      <c r="O257" s="2499" t="s">
        <v>2092</v>
      </c>
      <c r="P257" s="2499"/>
    </row>
    <row r="258" spans="1:16" ht="30.75" customHeight="1">
      <c r="A258" s="611"/>
      <c r="B258" s="624" t="s">
        <v>394</v>
      </c>
      <c r="C258" s="2442" t="s">
        <v>2093</v>
      </c>
      <c r="D258" s="2442"/>
      <c r="E258" s="2443"/>
      <c r="F258" s="675" t="s">
        <v>1496</v>
      </c>
      <c r="G258" s="2610"/>
      <c r="H258" s="2589"/>
      <c r="I258" s="2590"/>
      <c r="J258" s="2590"/>
      <c r="K258" s="2590"/>
      <c r="L258" s="2590"/>
      <c r="M258" s="2590"/>
      <c r="N258" s="2612"/>
      <c r="O258" s="2499"/>
      <c r="P258" s="2499"/>
    </row>
    <row r="259" spans="1:16" ht="26.25" customHeight="1">
      <c r="B259" s="677" t="s">
        <v>657</v>
      </c>
      <c r="C259" s="2442" t="s">
        <v>2094</v>
      </c>
      <c r="D259" s="2442"/>
      <c r="E259" s="2442"/>
      <c r="F259" s="2442"/>
      <c r="G259" s="2442"/>
      <c r="H259" s="2442"/>
      <c r="I259" s="2442"/>
      <c r="J259" s="2442"/>
      <c r="K259" s="2442"/>
      <c r="L259" s="2442"/>
      <c r="M259" s="2442"/>
      <c r="N259" s="2591"/>
      <c r="O259" s="2499"/>
      <c r="P259" s="2499"/>
    </row>
    <row r="260" spans="1:16" ht="27" customHeight="1">
      <c r="B260" s="678" t="s">
        <v>394</v>
      </c>
      <c r="C260" s="2442" t="s">
        <v>1673</v>
      </c>
      <c r="D260" s="2442"/>
      <c r="E260" s="2443"/>
      <c r="F260" s="675" t="s">
        <v>1385</v>
      </c>
      <c r="G260" s="553" t="s">
        <v>1449</v>
      </c>
      <c r="H260" s="2476" t="s">
        <v>2095</v>
      </c>
      <c r="I260" s="2477"/>
      <c r="J260" s="2477"/>
      <c r="K260" s="2477"/>
      <c r="L260" s="2477"/>
      <c r="M260" s="2477"/>
      <c r="N260" s="2478"/>
      <c r="O260" s="2499"/>
      <c r="P260" s="2499"/>
    </row>
    <row r="261" spans="1:16" ht="27" customHeight="1">
      <c r="B261" s="530" t="s">
        <v>401</v>
      </c>
      <c r="C261" s="2442" t="s">
        <v>1675</v>
      </c>
      <c r="D261" s="2442"/>
      <c r="E261" s="2442"/>
      <c r="F261" s="675" t="s">
        <v>1385</v>
      </c>
      <c r="G261" s="553" t="s">
        <v>1449</v>
      </c>
      <c r="H261" s="2476" t="s">
        <v>2096</v>
      </c>
      <c r="I261" s="2477"/>
      <c r="J261" s="2477"/>
      <c r="K261" s="2477"/>
      <c r="L261" s="2477"/>
      <c r="M261" s="2477"/>
      <c r="N261" s="2478"/>
      <c r="O261" s="2499"/>
      <c r="P261" s="2499"/>
    </row>
    <row r="262" spans="1:16" ht="49.5" customHeight="1">
      <c r="B262" s="530" t="s">
        <v>403</v>
      </c>
      <c r="C262" s="2442" t="s">
        <v>1677</v>
      </c>
      <c r="D262" s="2442"/>
      <c r="E262" s="2443"/>
      <c r="F262" s="675" t="s">
        <v>1385</v>
      </c>
      <c r="G262" s="553" t="s">
        <v>1449</v>
      </c>
      <c r="H262" s="2476"/>
      <c r="I262" s="2477"/>
      <c r="J262" s="2477"/>
      <c r="K262" s="2477"/>
      <c r="L262" s="2477"/>
      <c r="M262" s="2477"/>
      <c r="N262" s="2478"/>
      <c r="O262" s="2499"/>
      <c r="P262" s="2484"/>
    </row>
    <row r="263" spans="1:16" ht="33" customHeight="1">
      <c r="B263" s="677" t="s">
        <v>662</v>
      </c>
      <c r="C263" s="2442" t="s">
        <v>1678</v>
      </c>
      <c r="D263" s="2442"/>
      <c r="E263" s="2442"/>
      <c r="F263" s="625" t="s">
        <v>1385</v>
      </c>
      <c r="G263" s="2595" t="s">
        <v>1449</v>
      </c>
      <c r="H263" s="2598"/>
      <c r="I263" s="2599"/>
      <c r="J263" s="2599"/>
      <c r="K263" s="2599"/>
      <c r="L263" s="2599"/>
      <c r="M263" s="2599"/>
      <c r="N263" s="2600"/>
      <c r="O263" s="2529" t="s">
        <v>2092</v>
      </c>
      <c r="P263" s="2529"/>
    </row>
    <row r="264" spans="1:16" ht="30" customHeight="1">
      <c r="B264" s="538" t="s">
        <v>394</v>
      </c>
      <c r="C264" s="2442" t="s">
        <v>1679</v>
      </c>
      <c r="D264" s="2442"/>
      <c r="E264" s="2443"/>
      <c r="F264" s="591" t="s">
        <v>1385</v>
      </c>
      <c r="G264" s="2596"/>
      <c r="H264" s="2601"/>
      <c r="I264" s="2602"/>
      <c r="J264" s="2602"/>
      <c r="K264" s="2602"/>
      <c r="L264" s="2602"/>
      <c r="M264" s="2602"/>
      <c r="N264" s="2603"/>
      <c r="O264" s="2592"/>
      <c r="P264" s="2592"/>
    </row>
    <row r="265" spans="1:16" ht="30" customHeight="1">
      <c r="B265" s="538" t="s">
        <v>401</v>
      </c>
      <c r="C265" s="2442" t="s">
        <v>1680</v>
      </c>
      <c r="D265" s="2442"/>
      <c r="E265" s="2443"/>
      <c r="F265" s="591" t="s">
        <v>1482</v>
      </c>
      <c r="G265" s="2596"/>
      <c r="H265" s="2601"/>
      <c r="I265" s="2602"/>
      <c r="J265" s="2602"/>
      <c r="K265" s="2602"/>
      <c r="L265" s="2602"/>
      <c r="M265" s="2602"/>
      <c r="N265" s="2603"/>
      <c r="O265" s="2592"/>
      <c r="P265" s="2592"/>
    </row>
    <row r="266" spans="1:16" ht="30" customHeight="1">
      <c r="B266" s="538" t="s">
        <v>403</v>
      </c>
      <c r="C266" s="2442" t="s">
        <v>1681</v>
      </c>
      <c r="D266" s="2442"/>
      <c r="E266" s="2443"/>
      <c r="F266" s="591" t="s">
        <v>1482</v>
      </c>
      <c r="G266" s="2596"/>
      <c r="H266" s="2601"/>
      <c r="I266" s="2602"/>
      <c r="J266" s="2602"/>
      <c r="K266" s="2602"/>
      <c r="L266" s="2602"/>
      <c r="M266" s="2602"/>
      <c r="N266" s="2603"/>
      <c r="O266" s="2592"/>
      <c r="P266" s="2592"/>
    </row>
    <row r="267" spans="1:16" ht="42" customHeight="1">
      <c r="B267" s="679" t="s">
        <v>405</v>
      </c>
      <c r="C267" s="2593" t="s">
        <v>1682</v>
      </c>
      <c r="D267" s="2593"/>
      <c r="E267" s="2594"/>
      <c r="F267" s="591" t="s">
        <v>1482</v>
      </c>
      <c r="G267" s="2597"/>
      <c r="H267" s="2604"/>
      <c r="I267" s="2605"/>
      <c r="J267" s="2605"/>
      <c r="K267" s="2605"/>
      <c r="L267" s="2605"/>
      <c r="M267" s="2605"/>
      <c r="N267" s="2606"/>
      <c r="O267" s="2530"/>
      <c r="P267" s="2530"/>
    </row>
    <row r="268" spans="1:16" ht="21.75" customHeight="1">
      <c r="B268" s="2427" t="s">
        <v>1683</v>
      </c>
      <c r="C268" s="2428"/>
      <c r="D268" s="2428"/>
      <c r="E268" s="2428"/>
      <c r="F268" s="2428"/>
      <c r="G268" s="2428"/>
      <c r="H268" s="2428"/>
      <c r="I268" s="2428"/>
      <c r="J268" s="2428"/>
      <c r="K268" s="2428"/>
      <c r="L268" s="2428"/>
      <c r="M268" s="2428"/>
      <c r="N268" s="2428"/>
      <c r="O268" s="2573"/>
      <c r="P268" s="2429"/>
    </row>
    <row r="269" spans="1:16" ht="33.75" customHeight="1">
      <c r="B269" s="544" t="s">
        <v>668</v>
      </c>
      <c r="C269" s="2531" t="s">
        <v>1684</v>
      </c>
      <c r="D269" s="2531"/>
      <c r="E269" s="2531"/>
      <c r="F269" s="2531"/>
      <c r="G269" s="681" t="s">
        <v>1385</v>
      </c>
      <c r="H269" s="682" t="s">
        <v>1449</v>
      </c>
      <c r="I269" s="2574" t="s">
        <v>2097</v>
      </c>
      <c r="J269" s="2575"/>
      <c r="K269" s="2575"/>
      <c r="L269" s="2575"/>
      <c r="M269" s="2575"/>
      <c r="N269" s="2575"/>
      <c r="O269" s="2576" t="s">
        <v>2098</v>
      </c>
      <c r="P269" s="2577" t="s">
        <v>2099</v>
      </c>
    </row>
    <row r="270" spans="1:16" ht="21.75" customHeight="1">
      <c r="B270" s="2580" t="s">
        <v>1687</v>
      </c>
      <c r="C270" s="2581"/>
      <c r="D270" s="2581"/>
      <c r="E270" s="2581"/>
      <c r="F270" s="2581"/>
      <c r="G270" s="2581"/>
      <c r="H270" s="2581"/>
      <c r="I270" s="2581"/>
      <c r="J270" s="2581"/>
      <c r="K270" s="2581"/>
      <c r="L270" s="2581"/>
      <c r="M270" s="2581"/>
      <c r="N270" s="2581"/>
      <c r="O270" s="2576"/>
      <c r="P270" s="2578"/>
    </row>
    <row r="271" spans="1:16" ht="63.6" customHeight="1">
      <c r="B271" s="683" t="s">
        <v>394</v>
      </c>
      <c r="C271" s="2568" t="s">
        <v>2100</v>
      </c>
      <c r="D271" s="2568"/>
      <c r="E271" s="2568"/>
      <c r="F271" s="2568"/>
      <c r="G271" s="684" t="s">
        <v>1385</v>
      </c>
      <c r="H271" s="2582" t="s">
        <v>1449</v>
      </c>
      <c r="I271" s="2585"/>
      <c r="J271" s="2586"/>
      <c r="K271" s="2586"/>
      <c r="L271" s="2586"/>
      <c r="M271" s="2586"/>
      <c r="N271" s="2586"/>
      <c r="O271" s="2576"/>
      <c r="P271" s="2578"/>
    </row>
    <row r="272" spans="1:16" ht="36.75" customHeight="1">
      <c r="B272" s="530" t="s">
        <v>401</v>
      </c>
      <c r="C272" s="2442" t="s">
        <v>1690</v>
      </c>
      <c r="D272" s="2442"/>
      <c r="E272" s="2442"/>
      <c r="F272" s="2442"/>
      <c r="G272" s="2443"/>
      <c r="H272" s="2583"/>
      <c r="I272" s="2587"/>
      <c r="J272" s="2588"/>
      <c r="K272" s="2588"/>
      <c r="L272" s="2588"/>
      <c r="M272" s="2588"/>
      <c r="N272" s="2588"/>
      <c r="O272" s="2576"/>
      <c r="P272" s="2578"/>
    </row>
    <row r="273" spans="2:16" ht="28.5" customHeight="1">
      <c r="B273" s="537"/>
      <c r="C273" s="663" t="s">
        <v>418</v>
      </c>
      <c r="D273" s="2568" t="s">
        <v>1632</v>
      </c>
      <c r="E273" s="2568"/>
      <c r="F273" s="2569" t="s">
        <v>1691</v>
      </c>
      <c r="G273" s="2570"/>
      <c r="H273" s="2583"/>
      <c r="I273" s="2587"/>
      <c r="J273" s="2588"/>
      <c r="K273" s="2588"/>
      <c r="L273" s="2588"/>
      <c r="M273" s="2588"/>
      <c r="N273" s="2588"/>
      <c r="O273" s="2576"/>
      <c r="P273" s="2578"/>
    </row>
    <row r="274" spans="2:16" ht="28.5" customHeight="1">
      <c r="B274" s="537"/>
      <c r="C274" s="624" t="s">
        <v>508</v>
      </c>
      <c r="D274" s="2442" t="s">
        <v>1692</v>
      </c>
      <c r="E274" s="2443"/>
      <c r="F274" s="2571" t="s">
        <v>1695</v>
      </c>
      <c r="G274" s="2570"/>
      <c r="H274" s="2583"/>
      <c r="I274" s="2587"/>
      <c r="J274" s="2588"/>
      <c r="K274" s="2588"/>
      <c r="L274" s="2588"/>
      <c r="M274" s="2588"/>
      <c r="N274" s="2588"/>
      <c r="O274" s="2576"/>
      <c r="P274" s="2578"/>
    </row>
    <row r="275" spans="2:16" ht="28.5" customHeight="1">
      <c r="B275" s="537"/>
      <c r="C275" s="624" t="s">
        <v>510</v>
      </c>
      <c r="D275" s="2442" t="s">
        <v>1694</v>
      </c>
      <c r="E275" s="2443"/>
      <c r="F275" s="2572" t="s">
        <v>2101</v>
      </c>
      <c r="G275" s="2572"/>
      <c r="H275" s="2583"/>
      <c r="I275" s="2587"/>
      <c r="J275" s="2588"/>
      <c r="K275" s="2588"/>
      <c r="L275" s="2588"/>
      <c r="M275" s="2588"/>
      <c r="N275" s="2588"/>
      <c r="O275" s="2576"/>
      <c r="P275" s="2578"/>
    </row>
    <row r="276" spans="2:16" ht="29.25" customHeight="1">
      <c r="B276" s="534"/>
      <c r="C276" s="624" t="s">
        <v>512</v>
      </c>
      <c r="D276" s="2442" t="s">
        <v>1696</v>
      </c>
      <c r="E276" s="2442"/>
      <c r="F276" s="2569" t="s">
        <v>2102</v>
      </c>
      <c r="G276" s="2570"/>
      <c r="H276" s="2584"/>
      <c r="I276" s="2589"/>
      <c r="J276" s="2590"/>
      <c r="K276" s="2590"/>
      <c r="L276" s="2590"/>
      <c r="M276" s="2590"/>
      <c r="N276" s="2590"/>
      <c r="O276" s="2576"/>
      <c r="P276" s="2578"/>
    </row>
    <row r="277" spans="2:16" ht="90" customHeight="1">
      <c r="B277" s="683" t="s">
        <v>403</v>
      </c>
      <c r="C277" s="2442" t="s">
        <v>2103</v>
      </c>
      <c r="D277" s="2442"/>
      <c r="E277" s="2443"/>
      <c r="F277" s="2571" t="s">
        <v>2104</v>
      </c>
      <c r="G277" s="2570"/>
      <c r="H277" s="553" t="s">
        <v>1449</v>
      </c>
      <c r="I277" s="2476" t="s">
        <v>2105</v>
      </c>
      <c r="J277" s="2477"/>
      <c r="K277" s="2477"/>
      <c r="L277" s="2477"/>
      <c r="M277" s="2477"/>
      <c r="N277" s="2477"/>
      <c r="O277" s="2576"/>
      <c r="P277" s="2579"/>
    </row>
    <row r="278" spans="2:16" ht="78" customHeight="1">
      <c r="B278" s="2554" t="s">
        <v>677</v>
      </c>
      <c r="C278" s="2556" t="s">
        <v>2106</v>
      </c>
      <c r="D278" s="2556"/>
      <c r="E278" s="2556"/>
      <c r="F278" s="2556"/>
      <c r="G278" s="2557"/>
      <c r="H278" s="2560" t="s">
        <v>2107</v>
      </c>
      <c r="I278" s="2561"/>
      <c r="J278" s="2562"/>
      <c r="K278" s="2563" t="s">
        <v>2108</v>
      </c>
      <c r="L278" s="2564"/>
      <c r="M278" s="2564"/>
      <c r="N278" s="2565"/>
      <c r="O278" s="685" t="s">
        <v>1702</v>
      </c>
      <c r="P278" s="686" t="s">
        <v>1702</v>
      </c>
    </row>
    <row r="279" spans="2:16" ht="126.75" customHeight="1">
      <c r="B279" s="2555"/>
      <c r="C279" s="2558"/>
      <c r="D279" s="2558"/>
      <c r="E279" s="2558"/>
      <c r="F279" s="2558"/>
      <c r="G279" s="2559"/>
      <c r="H279" s="687" t="s">
        <v>2109</v>
      </c>
      <c r="I279" s="688" t="s">
        <v>2110</v>
      </c>
      <c r="J279" s="688" t="s">
        <v>2111</v>
      </c>
      <c r="K279" s="687" t="s">
        <v>2112</v>
      </c>
      <c r="L279" s="687" t="s">
        <v>2113</v>
      </c>
      <c r="M279" s="688" t="s">
        <v>2114</v>
      </c>
      <c r="N279" s="689" t="s">
        <v>1458</v>
      </c>
      <c r="O279" s="666" t="s">
        <v>1714</v>
      </c>
      <c r="P279" s="666" t="s">
        <v>940</v>
      </c>
    </row>
    <row r="280" spans="2:16" ht="21" customHeight="1">
      <c r="B280" s="690" t="s">
        <v>394</v>
      </c>
      <c r="C280" s="2545" t="s">
        <v>1710</v>
      </c>
      <c r="D280" s="2545"/>
      <c r="E280" s="2545"/>
      <c r="F280" s="2545"/>
      <c r="G280" s="2545"/>
      <c r="H280" s="2545"/>
      <c r="I280" s="2545"/>
      <c r="J280" s="2545"/>
      <c r="K280" s="2545"/>
      <c r="L280" s="2545"/>
      <c r="M280" s="2545"/>
      <c r="N280" s="2547"/>
      <c r="O280" s="2550" t="s">
        <v>1711</v>
      </c>
      <c r="P280" s="2550" t="s">
        <v>1711</v>
      </c>
    </row>
    <row r="281" spans="2:16" ht="24.75" customHeight="1">
      <c r="B281" s="691" t="s">
        <v>418</v>
      </c>
      <c r="C281" s="2552" t="s">
        <v>2115</v>
      </c>
      <c r="D281" s="2552"/>
      <c r="E281" s="2552"/>
      <c r="F281" s="2552"/>
      <c r="G281" s="2553"/>
      <c r="H281" s="693">
        <v>0</v>
      </c>
      <c r="I281" s="370">
        <v>4</v>
      </c>
      <c r="J281" s="694">
        <f t="shared" ref="J281:J300" si="0">MIN(H281/I281,1)</f>
        <v>0</v>
      </c>
      <c r="K281" s="693">
        <v>1125</v>
      </c>
      <c r="L281" s="693">
        <v>8828</v>
      </c>
      <c r="M281" s="695">
        <f>MIN(K281/L281,1)</f>
        <v>0.12743543271409152</v>
      </c>
      <c r="N281" s="696"/>
      <c r="O281" s="2551"/>
      <c r="P281" s="2551"/>
    </row>
    <row r="282" spans="2:16" ht="24.75" customHeight="1">
      <c r="B282" s="691" t="s">
        <v>508</v>
      </c>
      <c r="C282" s="2552" t="s">
        <v>2116</v>
      </c>
      <c r="D282" s="2552"/>
      <c r="E282" s="2552"/>
      <c r="F282" s="2552"/>
      <c r="G282" s="2553"/>
      <c r="H282" s="698" t="s">
        <v>92</v>
      </c>
      <c r="I282" s="377" t="s">
        <v>92</v>
      </c>
      <c r="J282" s="699" t="s">
        <v>92</v>
      </c>
      <c r="K282" s="698" t="s">
        <v>92</v>
      </c>
      <c r="L282" s="700" t="s">
        <v>92</v>
      </c>
      <c r="M282" s="699" t="s">
        <v>92</v>
      </c>
      <c r="N282" s="696" t="s">
        <v>2117</v>
      </c>
      <c r="O282" s="2499" t="s">
        <v>1714</v>
      </c>
      <c r="P282" s="2499" t="s">
        <v>2118</v>
      </c>
    </row>
    <row r="283" spans="2:16" ht="34.5" customHeight="1">
      <c r="B283" s="691" t="s">
        <v>510</v>
      </c>
      <c r="C283" s="2552" t="s">
        <v>2119</v>
      </c>
      <c r="D283" s="2552"/>
      <c r="E283" s="2553"/>
      <c r="F283" s="2566"/>
      <c r="G283" s="2567"/>
      <c r="H283" s="698" t="s">
        <v>92</v>
      </c>
      <c r="I283" s="377" t="s">
        <v>92</v>
      </c>
      <c r="J283" s="699" t="s">
        <v>92</v>
      </c>
      <c r="K283" s="698" t="s">
        <v>92</v>
      </c>
      <c r="L283" s="700" t="s">
        <v>92</v>
      </c>
      <c r="M283" s="699" t="s">
        <v>92</v>
      </c>
      <c r="N283" s="701" t="s">
        <v>2117</v>
      </c>
      <c r="O283" s="2499"/>
      <c r="P283" s="2499"/>
    </row>
    <row r="284" spans="2:16" ht="20.25" customHeight="1">
      <c r="B284" s="702" t="s">
        <v>401</v>
      </c>
      <c r="C284" s="2545" t="s">
        <v>2120</v>
      </c>
      <c r="D284" s="2545"/>
      <c r="E284" s="2545"/>
      <c r="F284" s="2545"/>
      <c r="G284" s="2546"/>
      <c r="H284" s="698">
        <v>0</v>
      </c>
      <c r="I284" s="377">
        <v>4</v>
      </c>
      <c r="J284" s="703">
        <f t="shared" si="0"/>
        <v>0</v>
      </c>
      <c r="K284" s="693">
        <v>928</v>
      </c>
      <c r="L284" s="693">
        <v>8828</v>
      </c>
      <c r="M284" s="695">
        <f>MIN(K284/L284,1)</f>
        <v>0.10512007249660173</v>
      </c>
      <c r="N284" s="704"/>
      <c r="O284" s="2484"/>
      <c r="P284" s="2484"/>
    </row>
    <row r="285" spans="2:16" ht="15" customHeight="1">
      <c r="B285" s="702" t="s">
        <v>403</v>
      </c>
      <c r="C285" s="2545" t="s">
        <v>1717</v>
      </c>
      <c r="D285" s="2545"/>
      <c r="E285" s="2545"/>
      <c r="F285" s="2545"/>
      <c r="G285" s="2545"/>
      <c r="H285" s="2545"/>
      <c r="I285" s="2545"/>
      <c r="J285" s="2545"/>
      <c r="K285" s="2545"/>
      <c r="L285" s="2545"/>
      <c r="M285" s="2545"/>
      <c r="N285" s="2547"/>
      <c r="O285" s="2550"/>
      <c r="P285" s="2550"/>
    </row>
    <row r="286" spans="2:16" ht="24.75" customHeight="1">
      <c r="B286" s="563" t="s">
        <v>418</v>
      </c>
      <c r="C286" s="2552" t="s">
        <v>2121</v>
      </c>
      <c r="D286" s="2552"/>
      <c r="E286" s="2552"/>
      <c r="F286" s="2552"/>
      <c r="G286" s="2553"/>
      <c r="H286" s="693">
        <v>0</v>
      </c>
      <c r="I286" s="370">
        <v>4</v>
      </c>
      <c r="J286" s="694">
        <f t="shared" si="0"/>
        <v>0</v>
      </c>
      <c r="K286" s="693">
        <v>518</v>
      </c>
      <c r="L286" s="693">
        <v>8828</v>
      </c>
      <c r="M286" s="695">
        <f>MIN(K286/L286,1)</f>
        <v>5.8676937018577256E-2</v>
      </c>
      <c r="N286" s="705"/>
      <c r="O286" s="2551"/>
      <c r="P286" s="2551"/>
    </row>
    <row r="287" spans="2:16" ht="24.75" customHeight="1">
      <c r="B287" s="563" t="s">
        <v>508</v>
      </c>
      <c r="C287" s="2552" t="s">
        <v>2122</v>
      </c>
      <c r="D287" s="2552"/>
      <c r="E287" s="2552"/>
      <c r="F287" s="2552"/>
      <c r="G287" s="692"/>
      <c r="H287" s="693">
        <v>0</v>
      </c>
      <c r="I287" s="370">
        <v>4</v>
      </c>
      <c r="J287" s="694">
        <f t="shared" si="0"/>
        <v>0</v>
      </c>
      <c r="K287" s="693">
        <v>312</v>
      </c>
      <c r="L287" s="693">
        <v>8828</v>
      </c>
      <c r="M287" s="695">
        <f>MIN(K287/L287,1)</f>
        <v>3.5342093339374714E-2</v>
      </c>
      <c r="N287" s="706"/>
      <c r="O287" s="2551"/>
      <c r="P287" s="2551"/>
    </row>
    <row r="288" spans="2:16" ht="24.75" customHeight="1">
      <c r="B288" s="563" t="s">
        <v>510</v>
      </c>
      <c r="C288" s="2552" t="s">
        <v>2123</v>
      </c>
      <c r="D288" s="2552"/>
      <c r="E288" s="2552"/>
      <c r="F288" s="2552"/>
      <c r="G288" s="2553"/>
      <c r="H288" s="698" t="s">
        <v>92</v>
      </c>
      <c r="I288" s="700" t="s">
        <v>92</v>
      </c>
      <c r="J288" s="699" t="s">
        <v>92</v>
      </c>
      <c r="K288" s="698" t="s">
        <v>92</v>
      </c>
      <c r="L288" s="700" t="s">
        <v>92</v>
      </c>
      <c r="M288" s="699" t="s">
        <v>92</v>
      </c>
      <c r="N288" s="705" t="s">
        <v>2117</v>
      </c>
      <c r="O288" s="2551"/>
      <c r="P288" s="2551"/>
    </row>
    <row r="289" spans="2:16" ht="18" customHeight="1">
      <c r="B289" s="702" t="s">
        <v>405</v>
      </c>
      <c r="C289" s="2545" t="s">
        <v>1721</v>
      </c>
      <c r="D289" s="2545"/>
      <c r="E289" s="2545"/>
      <c r="F289" s="2545"/>
      <c r="G289" s="2545"/>
      <c r="H289" s="2545"/>
      <c r="I289" s="2545"/>
      <c r="J289" s="2545"/>
      <c r="K289" s="2545"/>
      <c r="L289" s="2545"/>
      <c r="M289" s="2545"/>
      <c r="N289" s="2547"/>
      <c r="O289" s="2551"/>
      <c r="P289" s="2551"/>
    </row>
    <row r="290" spans="2:16" ht="22.5" customHeight="1">
      <c r="B290" s="563" t="s">
        <v>418</v>
      </c>
      <c r="C290" s="2552" t="s">
        <v>2124</v>
      </c>
      <c r="D290" s="2552"/>
      <c r="E290" s="2552"/>
      <c r="F290" s="2552"/>
      <c r="G290" s="2553"/>
      <c r="H290" s="693">
        <v>0</v>
      </c>
      <c r="I290" s="370">
        <v>4</v>
      </c>
      <c r="J290" s="694">
        <f t="shared" si="0"/>
        <v>0</v>
      </c>
      <c r="K290" s="693">
        <v>472</v>
      </c>
      <c r="L290" s="693">
        <v>8828</v>
      </c>
      <c r="M290" s="695">
        <f>MIN(K290/L290,1)</f>
        <v>5.3466243769823292E-2</v>
      </c>
      <c r="N290" s="707"/>
      <c r="O290" s="2551"/>
      <c r="P290" s="2551"/>
    </row>
    <row r="291" spans="2:16" ht="22.5" customHeight="1">
      <c r="B291" s="563" t="s">
        <v>508</v>
      </c>
      <c r="C291" s="2552" t="s">
        <v>2125</v>
      </c>
      <c r="D291" s="2552"/>
      <c r="E291" s="2552"/>
      <c r="F291" s="2552"/>
      <c r="G291" s="2553"/>
      <c r="H291" s="693">
        <v>2</v>
      </c>
      <c r="I291" s="370">
        <v>4</v>
      </c>
      <c r="J291" s="694">
        <f t="shared" si="0"/>
        <v>0.5</v>
      </c>
      <c r="K291" s="693">
        <v>1233</v>
      </c>
      <c r="L291" s="693">
        <v>8828</v>
      </c>
      <c r="M291" s="695">
        <f>MIN(K291/L291,1)</f>
        <v>0.13966923425464431</v>
      </c>
      <c r="N291" s="705"/>
      <c r="O291" s="2551"/>
      <c r="P291" s="2551"/>
    </row>
    <row r="292" spans="2:16" ht="22.5" customHeight="1">
      <c r="B292" s="702" t="s">
        <v>408</v>
      </c>
      <c r="C292" s="2545" t="s">
        <v>2126</v>
      </c>
      <c r="D292" s="2545"/>
      <c r="E292" s="2545"/>
      <c r="F292" s="2545"/>
      <c r="G292" s="2546"/>
      <c r="H292" s="693">
        <v>0</v>
      </c>
      <c r="I292" s="370">
        <v>4</v>
      </c>
      <c r="J292" s="694">
        <f t="shared" si="0"/>
        <v>0</v>
      </c>
      <c r="K292" s="693">
        <v>1674</v>
      </c>
      <c r="L292" s="693">
        <v>8828</v>
      </c>
      <c r="M292" s="695">
        <f>MIN(K292/L292,1)</f>
        <v>0.18962392387856819</v>
      </c>
      <c r="N292" s="708"/>
      <c r="O292" s="2551"/>
      <c r="P292" s="2551"/>
    </row>
    <row r="293" spans="2:16" ht="22.5" customHeight="1">
      <c r="B293" s="702" t="s">
        <v>410</v>
      </c>
      <c r="C293" s="2545" t="s">
        <v>2127</v>
      </c>
      <c r="D293" s="2545"/>
      <c r="E293" s="2545"/>
      <c r="F293" s="2545"/>
      <c r="G293" s="2546"/>
      <c r="H293" s="698" t="s">
        <v>92</v>
      </c>
      <c r="I293" s="700" t="s">
        <v>92</v>
      </c>
      <c r="J293" s="699" t="s">
        <v>92</v>
      </c>
      <c r="K293" s="698" t="s">
        <v>92</v>
      </c>
      <c r="L293" s="700" t="s">
        <v>92</v>
      </c>
      <c r="M293" s="699" t="s">
        <v>92</v>
      </c>
      <c r="N293" s="705" t="s">
        <v>2117</v>
      </c>
      <c r="O293" s="2551"/>
      <c r="P293" s="2551"/>
    </row>
    <row r="294" spans="2:16" ht="22.5" customHeight="1">
      <c r="B294" s="702" t="s">
        <v>413</v>
      </c>
      <c r="C294" s="2545" t="s">
        <v>1548</v>
      </c>
      <c r="D294" s="2545"/>
      <c r="E294" s="2545"/>
      <c r="F294" s="2545"/>
      <c r="G294" s="2546"/>
      <c r="H294" s="693">
        <v>0</v>
      </c>
      <c r="I294" s="370">
        <v>4</v>
      </c>
      <c r="J294" s="694">
        <f t="shared" si="0"/>
        <v>0</v>
      </c>
      <c r="K294" s="693">
        <v>512</v>
      </c>
      <c r="L294" s="693">
        <v>8828</v>
      </c>
      <c r="M294" s="695">
        <f t="shared" ref="M294:M299" si="1">MIN(K294/L294,1)</f>
        <v>5.7997281377435435E-2</v>
      </c>
      <c r="N294" s="708"/>
      <c r="O294" s="2551"/>
      <c r="P294" s="2551"/>
    </row>
    <row r="295" spans="2:16" ht="22.5" customHeight="1">
      <c r="B295" s="702" t="s">
        <v>416</v>
      </c>
      <c r="C295" s="2545" t="s">
        <v>1549</v>
      </c>
      <c r="D295" s="2545"/>
      <c r="E295" s="2545"/>
      <c r="F295" s="2545"/>
      <c r="G295" s="2546"/>
      <c r="H295" s="693">
        <v>0</v>
      </c>
      <c r="I295" s="370">
        <v>4</v>
      </c>
      <c r="J295" s="694">
        <f t="shared" si="0"/>
        <v>0</v>
      </c>
      <c r="K295" s="693">
        <v>678</v>
      </c>
      <c r="L295" s="693">
        <v>8828</v>
      </c>
      <c r="M295" s="695">
        <f t="shared" si="1"/>
        <v>7.6801087449025821E-2</v>
      </c>
      <c r="N295" s="708"/>
      <c r="O295" s="2551"/>
      <c r="P295" s="2551"/>
    </row>
    <row r="296" spans="2:16" ht="18.75" customHeight="1">
      <c r="B296" s="702" t="s">
        <v>418</v>
      </c>
      <c r="C296" s="2545" t="s">
        <v>1726</v>
      </c>
      <c r="D296" s="2545"/>
      <c r="E296" s="2545"/>
      <c r="F296" s="2545"/>
      <c r="G296" s="2545"/>
      <c r="H296" s="2545"/>
      <c r="I296" s="2545"/>
      <c r="J296" s="2545"/>
      <c r="K296" s="2545"/>
      <c r="L296" s="2545"/>
      <c r="M296" s="2545"/>
      <c r="N296" s="2547"/>
      <c r="O296" s="2551"/>
      <c r="P296" s="2551"/>
    </row>
    <row r="297" spans="2:16" ht="22.5" customHeight="1">
      <c r="B297" s="563" t="s">
        <v>418</v>
      </c>
      <c r="C297" s="2548" t="s">
        <v>1727</v>
      </c>
      <c r="D297" s="2548"/>
      <c r="E297" s="2548"/>
      <c r="F297" s="2548"/>
      <c r="G297" s="2549"/>
      <c r="H297" s="698" t="s">
        <v>92</v>
      </c>
      <c r="I297" s="700" t="s">
        <v>92</v>
      </c>
      <c r="J297" s="699" t="s">
        <v>92</v>
      </c>
      <c r="K297" s="698" t="s">
        <v>92</v>
      </c>
      <c r="L297" s="700" t="s">
        <v>92</v>
      </c>
      <c r="M297" s="699" t="s">
        <v>92</v>
      </c>
      <c r="N297" s="707" t="s">
        <v>2117</v>
      </c>
      <c r="O297" s="2551"/>
      <c r="P297" s="2551"/>
    </row>
    <row r="298" spans="2:16" ht="22.5" customHeight="1">
      <c r="B298" s="563" t="s">
        <v>508</v>
      </c>
      <c r="C298" s="2548" t="s">
        <v>1728</v>
      </c>
      <c r="D298" s="2548"/>
      <c r="E298" s="2548"/>
      <c r="F298" s="2548"/>
      <c r="G298" s="2549"/>
      <c r="H298" s="369">
        <v>1</v>
      </c>
      <c r="I298" s="370">
        <v>4</v>
      </c>
      <c r="J298" s="694">
        <f t="shared" si="0"/>
        <v>0.25</v>
      </c>
      <c r="K298" s="693">
        <v>5467</v>
      </c>
      <c r="L298" s="693">
        <v>8828</v>
      </c>
      <c r="M298" s="695">
        <f>MIN(K298/L298,1)</f>
        <v>0.61927956502038972</v>
      </c>
      <c r="N298" s="705"/>
      <c r="O298" s="2551"/>
      <c r="P298" s="2551"/>
    </row>
    <row r="299" spans="2:16" ht="22.5" customHeight="1">
      <c r="B299" s="702" t="s">
        <v>544</v>
      </c>
      <c r="C299" s="2545" t="s">
        <v>2055</v>
      </c>
      <c r="D299" s="2545"/>
      <c r="E299" s="2545"/>
      <c r="F299" s="2545"/>
      <c r="G299" s="2546"/>
      <c r="H299" s="693">
        <v>0</v>
      </c>
      <c r="I299" s="370">
        <v>4</v>
      </c>
      <c r="J299" s="694">
        <f t="shared" si="0"/>
        <v>0</v>
      </c>
      <c r="K299" s="693">
        <v>387</v>
      </c>
      <c r="L299" s="693">
        <v>8828</v>
      </c>
      <c r="M299" s="695">
        <f t="shared" si="1"/>
        <v>4.3837788853647489E-2</v>
      </c>
      <c r="N299" s="705"/>
      <c r="O299" s="2551"/>
      <c r="P299" s="2551"/>
    </row>
    <row r="300" spans="2:16" ht="48" customHeight="1">
      <c r="B300" s="629" t="s">
        <v>546</v>
      </c>
      <c r="C300" s="2442" t="s">
        <v>2128</v>
      </c>
      <c r="D300" s="2442"/>
      <c r="E300" s="2442"/>
      <c r="F300" s="2442"/>
      <c r="G300" s="2443"/>
      <c r="H300" s="710">
        <f>SUMIF(H281:H282,"&lt;&gt;")+ SUMIF(H284,"&lt;&gt;")+SUMIF(H286:H288,"&lt;&gt;")+SUMIF(H290:H295,"&lt;&gt;")+SUMIF(H297:H299,"&lt;&gt;")</f>
        <v>3</v>
      </c>
      <c r="I300" s="710">
        <f>SUMIF(I281:I282,"&lt;&gt;")+ SUMIF(I284,"&lt;&gt;")+SUMIF(I286:I288,"&lt;&gt;")+SUMIF(I290:I295,"&lt;&gt;")+SUMIF(I297:I299,"&lt;&gt;")</f>
        <v>44</v>
      </c>
      <c r="J300" s="694">
        <f t="shared" si="0"/>
        <v>6.8181818181818177E-2</v>
      </c>
      <c r="K300" s="710">
        <f>SUMIF(K281:K282,"&lt;&gt;")+ SUMIF(K284,"&lt;&gt;")+SUMIF(K286:K288,"&lt;&gt;")+SUMIF(K290:K295,"&lt;&gt;")+SUMIF(K297:K299,"&lt;&gt;")</f>
        <v>13306</v>
      </c>
      <c r="L300" s="710">
        <f>SUMIF(L281:L282,"&lt;&gt;")+ SUMIF(L284,"&lt;&gt;")+SUMIF(L286:L288,"&lt;&gt;")+SUMIF(L290:L295,"&lt;&gt;")+SUMIF(L297:L299,"&lt;&gt;")</f>
        <v>97108</v>
      </c>
      <c r="M300" s="695">
        <f>MIN(K300/L300,1)</f>
        <v>0.13702269637928904</v>
      </c>
      <c r="N300" s="711"/>
      <c r="O300" s="2551"/>
      <c r="P300" s="2551"/>
    </row>
    <row r="301" spans="2:16" ht="57.75" customHeight="1">
      <c r="B301" s="537" t="s">
        <v>707</v>
      </c>
      <c r="C301" s="2537" t="s">
        <v>2129</v>
      </c>
      <c r="D301" s="2537"/>
      <c r="E301" s="2537"/>
      <c r="F301" s="2537"/>
      <c r="G301" s="2538"/>
      <c r="H301" s="2539" t="s">
        <v>2130</v>
      </c>
      <c r="I301" s="2540"/>
      <c r="J301" s="2540"/>
      <c r="K301" s="2540"/>
      <c r="L301" s="2540"/>
      <c r="M301" s="2540"/>
      <c r="N301" s="2541"/>
      <c r="O301" s="697"/>
      <c r="P301" s="697"/>
    </row>
    <row r="302" spans="2:16" ht="48.75" customHeight="1">
      <c r="B302" s="712" t="s">
        <v>709</v>
      </c>
      <c r="C302" s="2472" t="s">
        <v>1732</v>
      </c>
      <c r="D302" s="2472"/>
      <c r="E302" s="2472"/>
      <c r="F302" s="2472"/>
      <c r="G302" s="2473"/>
      <c r="H302" s="2542" t="s">
        <v>2131</v>
      </c>
      <c r="I302" s="2543"/>
      <c r="J302" s="2543"/>
      <c r="K302" s="2543"/>
      <c r="L302" s="2543"/>
      <c r="M302" s="2543"/>
      <c r="N302" s="2544"/>
      <c r="O302" s="713"/>
      <c r="P302" s="714"/>
    </row>
    <row r="303" spans="2:16" ht="24" customHeight="1">
      <c r="B303" s="2427" t="s">
        <v>1734</v>
      </c>
      <c r="C303" s="2428"/>
      <c r="D303" s="2428"/>
      <c r="E303" s="2428"/>
      <c r="F303" s="2428"/>
      <c r="G303" s="2428"/>
      <c r="H303" s="2428"/>
      <c r="I303" s="2428"/>
      <c r="J303" s="2428"/>
      <c r="K303" s="2428"/>
      <c r="L303" s="2428"/>
      <c r="M303" s="2428"/>
      <c r="N303" s="2428"/>
      <c r="O303" s="2428"/>
      <c r="P303" s="2429"/>
    </row>
    <row r="304" spans="2:16" ht="36" customHeight="1">
      <c r="B304" s="630" t="s">
        <v>712</v>
      </c>
      <c r="C304" s="2531" t="s">
        <v>1735</v>
      </c>
      <c r="D304" s="2531"/>
      <c r="E304" s="2531"/>
      <c r="F304" s="2531"/>
      <c r="G304" s="2532"/>
      <c r="H304" s="2432" t="s">
        <v>1385</v>
      </c>
      <c r="I304" s="2463"/>
      <c r="J304" s="2433"/>
      <c r="K304" s="715" t="s">
        <v>1449</v>
      </c>
      <c r="L304" s="2434" t="s">
        <v>2132</v>
      </c>
      <c r="M304" s="2435"/>
      <c r="N304" s="2436"/>
      <c r="O304" s="716" t="s">
        <v>1736</v>
      </c>
      <c r="P304" s="659"/>
    </row>
    <row r="305" spans="2:16" ht="24" customHeight="1">
      <c r="B305" s="561" t="s">
        <v>714</v>
      </c>
      <c r="C305" s="2442" t="s">
        <v>1737</v>
      </c>
      <c r="D305" s="2442"/>
      <c r="E305" s="2442"/>
      <c r="F305" s="2442"/>
      <c r="G305" s="2443"/>
      <c r="H305" s="2432" t="s">
        <v>1385</v>
      </c>
      <c r="I305" s="2463"/>
      <c r="J305" s="2433"/>
      <c r="K305" s="2519" t="s">
        <v>1449</v>
      </c>
      <c r="L305" s="2455" t="s">
        <v>2133</v>
      </c>
      <c r="M305" s="2456"/>
      <c r="N305" s="2457"/>
      <c r="O305" s="2499" t="s">
        <v>1754</v>
      </c>
      <c r="P305" s="2470"/>
    </row>
    <row r="306" spans="2:16" ht="24.75" customHeight="1">
      <c r="B306" s="534" t="s">
        <v>394</v>
      </c>
      <c r="C306" s="2442" t="s">
        <v>1738</v>
      </c>
      <c r="D306" s="2442"/>
      <c r="E306" s="2442"/>
      <c r="F306" s="2442"/>
      <c r="G306" s="2443"/>
      <c r="H306" s="2432" t="s">
        <v>1385</v>
      </c>
      <c r="I306" s="2463"/>
      <c r="J306" s="2433"/>
      <c r="K306" s="2511"/>
      <c r="L306" s="2458"/>
      <c r="M306" s="2459"/>
      <c r="N306" s="2460"/>
      <c r="O306" s="2499"/>
      <c r="P306" s="2499"/>
    </row>
    <row r="307" spans="2:16" ht="71.25" customHeight="1">
      <c r="B307" s="537" t="s">
        <v>401</v>
      </c>
      <c r="C307" s="2442" t="s">
        <v>1739</v>
      </c>
      <c r="D307" s="2442"/>
      <c r="E307" s="2442"/>
      <c r="F307" s="2442"/>
      <c r="G307" s="2443"/>
      <c r="H307" s="2432" t="s">
        <v>2134</v>
      </c>
      <c r="I307" s="2463"/>
      <c r="J307" s="2433"/>
      <c r="K307" s="2533"/>
      <c r="L307" s="2534"/>
      <c r="M307" s="2535"/>
      <c r="N307" s="2536"/>
      <c r="O307" s="2499"/>
      <c r="P307" s="2499"/>
    </row>
    <row r="308" spans="2:16" ht="37.5" customHeight="1">
      <c r="B308" s="569" t="s">
        <v>718</v>
      </c>
      <c r="C308" s="2442" t="s">
        <v>1741</v>
      </c>
      <c r="D308" s="2442"/>
      <c r="E308" s="2442"/>
      <c r="F308" s="2442"/>
      <c r="G308" s="2443"/>
      <c r="H308" s="2432" t="s">
        <v>2135</v>
      </c>
      <c r="I308" s="2463"/>
      <c r="J308" s="2433"/>
      <c r="K308" s="651" t="s">
        <v>1449</v>
      </c>
      <c r="L308" s="2521"/>
      <c r="M308" s="2522"/>
      <c r="N308" s="2523"/>
      <c r="O308" s="2499"/>
      <c r="P308" s="2499"/>
    </row>
    <row r="309" spans="2:16" ht="31.5" customHeight="1">
      <c r="B309" s="561" t="s">
        <v>720</v>
      </c>
      <c r="C309" s="2442" t="s">
        <v>1743</v>
      </c>
      <c r="D309" s="2442"/>
      <c r="E309" s="2442"/>
      <c r="F309" s="2442"/>
      <c r="G309" s="2443"/>
      <c r="H309" s="2432" t="s">
        <v>1385</v>
      </c>
      <c r="I309" s="2463"/>
      <c r="J309" s="2433"/>
      <c r="K309" s="651" t="s">
        <v>1449</v>
      </c>
      <c r="L309" s="2521"/>
      <c r="M309" s="2522"/>
      <c r="N309" s="2523"/>
      <c r="O309" s="2499"/>
      <c r="P309" s="2484"/>
    </row>
    <row r="310" spans="2:16" ht="39" customHeight="1">
      <c r="B310" s="587" t="s">
        <v>722</v>
      </c>
      <c r="C310" s="2442" t="s">
        <v>1744</v>
      </c>
      <c r="D310" s="2442"/>
      <c r="E310" s="2442"/>
      <c r="F310" s="2442"/>
      <c r="G310" s="2443"/>
      <c r="H310" s="2444" t="s">
        <v>1385</v>
      </c>
      <c r="I310" s="2524"/>
      <c r="J310" s="2445"/>
      <c r="K310" s="2519" t="s">
        <v>1449</v>
      </c>
      <c r="L310" s="2455" t="s">
        <v>2136</v>
      </c>
      <c r="M310" s="2456"/>
      <c r="N310" s="2457"/>
      <c r="O310" s="2470" t="s">
        <v>2137</v>
      </c>
      <c r="P310" s="2470"/>
    </row>
    <row r="311" spans="2:16" ht="39" customHeight="1">
      <c r="B311" s="532" t="s">
        <v>724</v>
      </c>
      <c r="C311" s="2442" t="s">
        <v>1746</v>
      </c>
      <c r="D311" s="2442"/>
      <c r="E311" s="2442"/>
      <c r="F311" s="2442"/>
      <c r="G311" s="2443"/>
      <c r="H311" s="1574" t="s">
        <v>1413</v>
      </c>
      <c r="I311" s="1685"/>
      <c r="J311" s="1575"/>
      <c r="K311" s="2511"/>
      <c r="L311" s="2458"/>
      <c r="M311" s="2459"/>
      <c r="N311" s="2460"/>
      <c r="O311" s="2499"/>
      <c r="P311" s="2499"/>
    </row>
    <row r="312" spans="2:16" ht="39" customHeight="1">
      <c r="B312" s="551" t="s">
        <v>726</v>
      </c>
      <c r="C312" s="2442" t="s">
        <v>2138</v>
      </c>
      <c r="D312" s="2442"/>
      <c r="E312" s="2442"/>
      <c r="F312" s="2442"/>
      <c r="G312" s="2443"/>
      <c r="H312" s="2432" t="s">
        <v>1482</v>
      </c>
      <c r="I312" s="2463"/>
      <c r="J312" s="2433"/>
      <c r="K312" s="2511"/>
      <c r="L312" s="2458"/>
      <c r="M312" s="2459"/>
      <c r="N312" s="2460"/>
      <c r="O312" s="2499"/>
      <c r="P312" s="2499"/>
    </row>
    <row r="313" spans="2:16" ht="39" customHeight="1">
      <c r="B313" s="683" t="s">
        <v>394</v>
      </c>
      <c r="C313" s="2442" t="s">
        <v>1748</v>
      </c>
      <c r="D313" s="2442"/>
      <c r="E313" s="2442"/>
      <c r="F313" s="2442"/>
      <c r="G313" s="2443"/>
      <c r="H313" s="2432" t="s">
        <v>1482</v>
      </c>
      <c r="I313" s="2463"/>
      <c r="J313" s="2433"/>
      <c r="K313" s="2511"/>
      <c r="L313" s="2458"/>
      <c r="M313" s="2459"/>
      <c r="N313" s="2460"/>
      <c r="O313" s="2499"/>
      <c r="P313" s="2484"/>
    </row>
    <row r="314" spans="2:16" ht="52.5" customHeight="1">
      <c r="B314" s="630" t="s">
        <v>729</v>
      </c>
      <c r="C314" s="2442" t="s">
        <v>1749</v>
      </c>
      <c r="D314" s="2442"/>
      <c r="E314" s="2442"/>
      <c r="F314" s="2442"/>
      <c r="G314" s="2443"/>
      <c r="H314" s="2451" t="s">
        <v>1482</v>
      </c>
      <c r="I314" s="2520"/>
      <c r="J314" s="2452"/>
      <c r="K314" s="2511"/>
      <c r="L314" s="2458"/>
      <c r="M314" s="2459"/>
      <c r="N314" s="2460"/>
      <c r="O314" s="2529" t="s">
        <v>1754</v>
      </c>
      <c r="P314" s="2529"/>
    </row>
    <row r="315" spans="2:16" ht="32.25" customHeight="1">
      <c r="B315" s="596" t="s">
        <v>394</v>
      </c>
      <c r="C315" s="2472" t="s">
        <v>1750</v>
      </c>
      <c r="D315" s="2472"/>
      <c r="E315" s="2472"/>
      <c r="F315" s="2472"/>
      <c r="G315" s="2473"/>
      <c r="H315" s="2432" t="s">
        <v>1482</v>
      </c>
      <c r="I315" s="2463"/>
      <c r="J315" s="2433"/>
      <c r="K315" s="2525"/>
      <c r="L315" s="2526"/>
      <c r="M315" s="2527"/>
      <c r="N315" s="2528"/>
      <c r="O315" s="2530"/>
      <c r="P315" s="2530"/>
    </row>
    <row r="316" spans="2:16" ht="21.75" customHeight="1">
      <c r="B316" s="2427" t="s">
        <v>1751</v>
      </c>
      <c r="C316" s="2428"/>
      <c r="D316" s="2428"/>
      <c r="E316" s="2428"/>
      <c r="F316" s="2428"/>
      <c r="G316" s="2428"/>
      <c r="H316" s="2428"/>
      <c r="I316" s="2428"/>
      <c r="J316" s="2428"/>
      <c r="K316" s="2428"/>
      <c r="L316" s="2428"/>
      <c r="M316" s="2428"/>
      <c r="N316" s="2428"/>
      <c r="O316" s="2428"/>
      <c r="P316" s="2429"/>
    </row>
    <row r="317" spans="2:16" ht="34.5" customHeight="1">
      <c r="B317" s="551" t="s">
        <v>733</v>
      </c>
      <c r="C317" s="2430" t="s">
        <v>1752</v>
      </c>
      <c r="D317" s="2430"/>
      <c r="E317" s="2430"/>
      <c r="F317" s="2430"/>
      <c r="G317" s="2431"/>
      <c r="H317" s="2432" t="s">
        <v>1779</v>
      </c>
      <c r="I317" s="2463"/>
      <c r="J317" s="2463"/>
      <c r="K317" s="2510" t="s">
        <v>1449</v>
      </c>
      <c r="L317" s="2512" t="s">
        <v>2139</v>
      </c>
      <c r="M317" s="2513"/>
      <c r="N317" s="2514"/>
      <c r="O317" s="2517" t="s">
        <v>1754</v>
      </c>
      <c r="P317" s="2517" t="s">
        <v>2140</v>
      </c>
    </row>
    <row r="318" spans="2:16" ht="30.75" customHeight="1">
      <c r="B318" s="534" t="s">
        <v>394</v>
      </c>
      <c r="C318" s="2442" t="s">
        <v>1755</v>
      </c>
      <c r="D318" s="2442"/>
      <c r="E318" s="2442"/>
      <c r="F318" s="2442"/>
      <c r="G318" s="2443"/>
      <c r="H318" s="2432" t="s">
        <v>1385</v>
      </c>
      <c r="I318" s="2463"/>
      <c r="J318" s="2433"/>
      <c r="K318" s="2511"/>
      <c r="L318" s="2506"/>
      <c r="M318" s="2515"/>
      <c r="N318" s="2507"/>
      <c r="O318" s="2499"/>
      <c r="P318" s="2499"/>
    </row>
    <row r="319" spans="2:16" ht="39" customHeight="1">
      <c r="B319" s="534" t="s">
        <v>401</v>
      </c>
      <c r="C319" s="2442" t="s">
        <v>1756</v>
      </c>
      <c r="D319" s="2442"/>
      <c r="E319" s="2442"/>
      <c r="F319" s="2442"/>
      <c r="G319" s="2443"/>
      <c r="H319" s="2432" t="s">
        <v>2141</v>
      </c>
      <c r="I319" s="2463"/>
      <c r="J319" s="2433"/>
      <c r="K319" s="2511"/>
      <c r="L319" s="2506"/>
      <c r="M319" s="2515"/>
      <c r="N319" s="2507"/>
      <c r="O319" s="2499"/>
      <c r="P319" s="2499"/>
    </row>
    <row r="320" spans="2:16" ht="35.25" customHeight="1">
      <c r="B320" s="551" t="s">
        <v>737</v>
      </c>
      <c r="C320" s="2442" t="s">
        <v>1757</v>
      </c>
      <c r="D320" s="2442"/>
      <c r="E320" s="2442"/>
      <c r="F320" s="2442"/>
      <c r="G320" s="2443"/>
      <c r="H320" s="2432" t="s">
        <v>1385</v>
      </c>
      <c r="I320" s="2463"/>
      <c r="J320" s="2433"/>
      <c r="K320" s="2511"/>
      <c r="L320" s="2508"/>
      <c r="M320" s="2516"/>
      <c r="N320" s="2509"/>
      <c r="O320" s="2499"/>
      <c r="P320" s="2499"/>
    </row>
    <row r="321" spans="1:16" ht="64.5" customHeight="1">
      <c r="B321" s="534" t="s">
        <v>394</v>
      </c>
      <c r="C321" s="2442" t="s">
        <v>1758</v>
      </c>
      <c r="D321" s="2442"/>
      <c r="E321" s="2442"/>
      <c r="F321" s="2442"/>
      <c r="G321" s="2443"/>
      <c r="H321" s="2481" t="s">
        <v>2142</v>
      </c>
      <c r="I321" s="2482"/>
      <c r="J321" s="2518"/>
      <c r="K321" s="2519" t="s">
        <v>1449</v>
      </c>
      <c r="L321" s="2464" t="s">
        <v>2143</v>
      </c>
      <c r="M321" s="2465"/>
      <c r="N321" s="2466"/>
      <c r="O321" s="2499"/>
      <c r="P321" s="2499"/>
    </row>
    <row r="322" spans="1:16" ht="31.5" customHeight="1">
      <c r="B322" s="537" t="s">
        <v>401</v>
      </c>
      <c r="C322" s="2442" t="s">
        <v>1760</v>
      </c>
      <c r="D322" s="2442"/>
      <c r="E322" s="2442"/>
      <c r="F322" s="2442"/>
      <c r="G322" s="2443"/>
      <c r="H322" s="2451" t="s">
        <v>1496</v>
      </c>
      <c r="I322" s="2520"/>
      <c r="J322" s="2452"/>
      <c r="K322" s="2511"/>
      <c r="L322" s="2508"/>
      <c r="M322" s="2516"/>
      <c r="N322" s="2509"/>
      <c r="O322" s="2484"/>
      <c r="P322" s="2484"/>
    </row>
    <row r="323" spans="1:16" ht="54" customHeight="1">
      <c r="B323" s="2495" t="s">
        <v>2144</v>
      </c>
      <c r="C323" s="2496"/>
      <c r="D323" s="2496"/>
      <c r="E323" s="2496"/>
      <c r="F323" s="2496"/>
      <c r="G323" s="2496"/>
      <c r="H323" s="2496"/>
      <c r="I323" s="2496"/>
      <c r="J323" s="2496"/>
      <c r="K323" s="2496"/>
      <c r="L323" s="2496"/>
      <c r="M323" s="2496"/>
      <c r="N323" s="2497"/>
      <c r="O323" s="697"/>
      <c r="P323" s="697"/>
    </row>
    <row r="324" spans="1:16" ht="112.5" customHeight="1">
      <c r="B324" s="717" t="s">
        <v>742</v>
      </c>
      <c r="C324" s="2479" t="s">
        <v>1762</v>
      </c>
      <c r="D324" s="2479"/>
      <c r="E324" s="2479"/>
      <c r="F324" s="2479"/>
      <c r="G324" s="2479"/>
      <c r="H324" s="2479"/>
      <c r="I324" s="2479"/>
      <c r="J324" s="2479"/>
      <c r="K324" s="2479"/>
      <c r="L324" s="2479"/>
      <c r="M324" s="2479"/>
      <c r="N324" s="2498"/>
      <c r="O324" s="2470" t="s">
        <v>1736</v>
      </c>
      <c r="P324" s="2470"/>
    </row>
    <row r="325" spans="1:16" ht="42" customHeight="1">
      <c r="A325" s="611"/>
      <c r="B325" s="718" t="s">
        <v>394</v>
      </c>
      <c r="C325" s="2479" t="s">
        <v>2145</v>
      </c>
      <c r="D325" s="2479"/>
      <c r="E325" s="2479"/>
      <c r="F325" s="2479"/>
      <c r="G325" s="2479"/>
      <c r="H325" s="2479"/>
      <c r="I325" s="2479"/>
      <c r="J325" s="2479"/>
      <c r="K325" s="2480"/>
      <c r="L325" s="2502" t="s">
        <v>1449</v>
      </c>
      <c r="M325" s="2464" t="s">
        <v>2146</v>
      </c>
      <c r="N325" s="2466"/>
      <c r="O325" s="2499"/>
      <c r="P325" s="2499"/>
    </row>
    <row r="326" spans="1:16" ht="28.5" customHeight="1">
      <c r="A326" s="611"/>
      <c r="B326" s="719"/>
      <c r="C326" s="624" t="s">
        <v>418</v>
      </c>
      <c r="D326" s="2442" t="s">
        <v>1764</v>
      </c>
      <c r="E326" s="2442"/>
      <c r="F326" s="2442"/>
      <c r="G326" s="2442"/>
      <c r="H326" s="2442"/>
      <c r="I326" s="2443"/>
      <c r="J326" s="2432" t="s">
        <v>1765</v>
      </c>
      <c r="K326" s="2433"/>
      <c r="L326" s="2503"/>
      <c r="M326" s="2506"/>
      <c r="N326" s="2507"/>
      <c r="O326" s="2499"/>
      <c r="P326" s="2499"/>
    </row>
    <row r="327" spans="1:16" ht="36" customHeight="1">
      <c r="A327" s="611"/>
      <c r="B327" s="719"/>
      <c r="C327" s="719" t="s">
        <v>508</v>
      </c>
      <c r="D327" s="2442" t="s">
        <v>1766</v>
      </c>
      <c r="E327" s="2442"/>
      <c r="F327" s="2442"/>
      <c r="G327" s="2442"/>
      <c r="H327" s="2442"/>
      <c r="I327" s="2443"/>
      <c r="J327" s="2432" t="s">
        <v>1779</v>
      </c>
      <c r="K327" s="2433"/>
      <c r="L327" s="2503"/>
      <c r="M327" s="2506"/>
      <c r="N327" s="2507"/>
      <c r="O327" s="2499"/>
      <c r="P327" s="2499"/>
    </row>
    <row r="328" spans="1:16" ht="28.5" customHeight="1">
      <c r="A328" s="611"/>
      <c r="B328" s="719"/>
      <c r="C328" s="719" t="s">
        <v>510</v>
      </c>
      <c r="D328" s="2442" t="s">
        <v>1767</v>
      </c>
      <c r="E328" s="2442"/>
      <c r="F328" s="2442"/>
      <c r="G328" s="2443"/>
      <c r="H328" s="2488" t="s">
        <v>1768</v>
      </c>
      <c r="I328" s="2489"/>
      <c r="J328" s="2490" t="s">
        <v>749</v>
      </c>
      <c r="K328" s="2489"/>
      <c r="L328" s="2503"/>
      <c r="M328" s="2506"/>
      <c r="N328" s="2507"/>
      <c r="O328" s="2499"/>
      <c r="P328" s="2499"/>
    </row>
    <row r="329" spans="1:16" ht="68.25" customHeight="1">
      <c r="A329" s="611"/>
      <c r="B329" s="719"/>
      <c r="C329" s="719"/>
      <c r="D329" s="2442" t="s">
        <v>1769</v>
      </c>
      <c r="E329" s="2442"/>
      <c r="F329" s="2442"/>
      <c r="G329" s="2442"/>
      <c r="H329" s="2500" t="s">
        <v>2147</v>
      </c>
      <c r="I329" s="2501"/>
      <c r="J329" s="720" t="s">
        <v>2148</v>
      </c>
      <c r="K329" s="721" t="s">
        <v>2149</v>
      </c>
      <c r="L329" s="2503"/>
      <c r="M329" s="2506"/>
      <c r="N329" s="2507"/>
      <c r="O329" s="2499"/>
      <c r="P329" s="2499"/>
    </row>
    <row r="330" spans="1:16" ht="28.5" customHeight="1">
      <c r="A330" s="611"/>
      <c r="B330" s="719"/>
      <c r="C330" s="719" t="s">
        <v>512</v>
      </c>
      <c r="D330" s="2442" t="s">
        <v>1771</v>
      </c>
      <c r="E330" s="2442"/>
      <c r="F330" s="2442"/>
      <c r="G330" s="2442"/>
      <c r="H330" s="2442"/>
      <c r="I330" s="2443"/>
      <c r="J330" s="2432">
        <v>0</v>
      </c>
      <c r="K330" s="2433"/>
      <c r="L330" s="2503"/>
      <c r="M330" s="2506"/>
      <c r="N330" s="2507"/>
      <c r="O330" s="2499"/>
      <c r="P330" s="2499"/>
    </row>
    <row r="331" spans="1:16" ht="34.5" customHeight="1">
      <c r="A331" s="611"/>
      <c r="B331" s="718" t="s">
        <v>401</v>
      </c>
      <c r="C331" s="2479" t="s">
        <v>2150</v>
      </c>
      <c r="D331" s="2479"/>
      <c r="E331" s="2479"/>
      <c r="F331" s="2479"/>
      <c r="G331" s="2479"/>
      <c r="H331" s="2479"/>
      <c r="I331" s="2479"/>
      <c r="J331" s="2479"/>
      <c r="K331" s="2480"/>
      <c r="L331" s="2503"/>
      <c r="M331" s="2506"/>
      <c r="N331" s="2507"/>
      <c r="O331" s="2499"/>
      <c r="P331" s="2499"/>
    </row>
    <row r="332" spans="1:16" ht="34.5" customHeight="1">
      <c r="A332" s="611"/>
      <c r="B332" s="719"/>
      <c r="C332" s="719" t="s">
        <v>418</v>
      </c>
      <c r="D332" s="2442" t="s">
        <v>1764</v>
      </c>
      <c r="E332" s="2442"/>
      <c r="F332" s="2442"/>
      <c r="G332" s="2442"/>
      <c r="H332" s="2442"/>
      <c r="I332" s="2443"/>
      <c r="J332" s="2451" t="s">
        <v>1765</v>
      </c>
      <c r="K332" s="2452"/>
      <c r="L332" s="2503"/>
      <c r="M332" s="2506"/>
      <c r="N332" s="2507"/>
      <c r="O332" s="2499"/>
      <c r="P332" s="2499"/>
    </row>
    <row r="333" spans="1:16" ht="28.5" customHeight="1">
      <c r="A333" s="611"/>
      <c r="B333" s="719"/>
      <c r="C333" s="719" t="s">
        <v>508</v>
      </c>
      <c r="D333" s="2442" t="s">
        <v>1766</v>
      </c>
      <c r="E333" s="2442"/>
      <c r="F333" s="2442"/>
      <c r="G333" s="2442"/>
      <c r="H333" s="2442"/>
      <c r="I333" s="2443"/>
      <c r="J333" s="2432">
        <v>1</v>
      </c>
      <c r="K333" s="2433"/>
      <c r="L333" s="2503"/>
      <c r="M333" s="2506"/>
      <c r="N333" s="2507"/>
      <c r="O333" s="2499"/>
      <c r="P333" s="2499"/>
    </row>
    <row r="334" spans="1:16" ht="28.5" customHeight="1">
      <c r="A334" s="611"/>
      <c r="B334" s="719"/>
      <c r="C334" s="719" t="s">
        <v>510</v>
      </c>
      <c r="D334" s="2442" t="s">
        <v>1767</v>
      </c>
      <c r="E334" s="2442"/>
      <c r="F334" s="2442"/>
      <c r="G334" s="2443"/>
      <c r="H334" s="2488" t="s">
        <v>1768</v>
      </c>
      <c r="I334" s="2489"/>
      <c r="J334" s="2490" t="s">
        <v>749</v>
      </c>
      <c r="K334" s="2491"/>
      <c r="L334" s="2503"/>
      <c r="M334" s="2506"/>
      <c r="N334" s="2507"/>
      <c r="O334" s="2499"/>
      <c r="P334" s="2499"/>
    </row>
    <row r="335" spans="1:16" ht="28.5" customHeight="1">
      <c r="A335" s="611"/>
      <c r="B335" s="722"/>
      <c r="C335" s="722"/>
      <c r="D335" s="723"/>
      <c r="E335" s="723"/>
      <c r="F335" s="723"/>
      <c r="G335" s="723"/>
      <c r="H335" s="2492" t="s">
        <v>2151</v>
      </c>
      <c r="I335" s="2493"/>
      <c r="J335" s="2492" t="s">
        <v>2152</v>
      </c>
      <c r="K335" s="2494"/>
      <c r="L335" s="2504"/>
      <c r="M335" s="2506"/>
      <c r="N335" s="2507"/>
      <c r="O335" s="2499"/>
      <c r="P335" s="2499"/>
    </row>
    <row r="336" spans="1:16" ht="28.5" customHeight="1">
      <c r="A336" s="611"/>
      <c r="B336" s="719"/>
      <c r="C336" s="719" t="s">
        <v>512</v>
      </c>
      <c r="D336" s="2442" t="s">
        <v>1774</v>
      </c>
      <c r="E336" s="2442"/>
      <c r="F336" s="2442"/>
      <c r="G336" s="2442"/>
      <c r="H336" s="2442"/>
      <c r="I336" s="2443"/>
      <c r="J336" s="2444">
        <v>0</v>
      </c>
      <c r="K336" s="2445"/>
      <c r="L336" s="2503"/>
      <c r="M336" s="2506"/>
      <c r="N336" s="2507"/>
      <c r="O336" s="2499"/>
      <c r="P336" s="2499"/>
    </row>
    <row r="337" spans="1:16" ht="39.75" customHeight="1">
      <c r="A337" s="611"/>
      <c r="B337" s="718" t="s">
        <v>403</v>
      </c>
      <c r="C337" s="2479" t="s">
        <v>2153</v>
      </c>
      <c r="D337" s="2479"/>
      <c r="E337" s="2479"/>
      <c r="F337" s="2479"/>
      <c r="G337" s="2479"/>
      <c r="H337" s="2479"/>
      <c r="I337" s="2479"/>
      <c r="J337" s="2479"/>
      <c r="K337" s="2480"/>
      <c r="L337" s="2503"/>
      <c r="M337" s="2506"/>
      <c r="N337" s="2507"/>
      <c r="O337" s="2499"/>
      <c r="P337" s="2499"/>
    </row>
    <row r="338" spans="1:16" ht="28.5" customHeight="1">
      <c r="A338" s="611"/>
      <c r="B338" s="530"/>
      <c r="C338" s="719" t="s">
        <v>418</v>
      </c>
      <c r="D338" s="2442" t="s">
        <v>1764</v>
      </c>
      <c r="E338" s="2442"/>
      <c r="F338" s="2442"/>
      <c r="G338" s="2442"/>
      <c r="H338" s="2442"/>
      <c r="I338" s="2443"/>
      <c r="J338" s="2432" t="s">
        <v>1765</v>
      </c>
      <c r="K338" s="2433"/>
      <c r="L338" s="2503"/>
      <c r="M338" s="2506"/>
      <c r="N338" s="2507"/>
      <c r="O338" s="2499"/>
      <c r="P338" s="2499"/>
    </row>
    <row r="339" spans="1:16" ht="28.5" customHeight="1">
      <c r="A339" s="611"/>
      <c r="B339" s="530"/>
      <c r="C339" s="719" t="s">
        <v>508</v>
      </c>
      <c r="D339" s="2442" t="s">
        <v>1766</v>
      </c>
      <c r="E339" s="2442"/>
      <c r="F339" s="2442"/>
      <c r="G339" s="2442"/>
      <c r="H339" s="2442"/>
      <c r="I339" s="2443"/>
      <c r="J339" s="2432" t="s">
        <v>1779</v>
      </c>
      <c r="K339" s="2433"/>
      <c r="L339" s="2503"/>
      <c r="M339" s="2506"/>
      <c r="N339" s="2507"/>
      <c r="O339" s="2499"/>
      <c r="P339" s="2499"/>
    </row>
    <row r="340" spans="1:16" ht="28.5" customHeight="1">
      <c r="A340" s="611"/>
      <c r="B340" s="537"/>
      <c r="C340" s="719" t="s">
        <v>510</v>
      </c>
      <c r="D340" s="2442" t="s">
        <v>1767</v>
      </c>
      <c r="E340" s="2442"/>
      <c r="F340" s="2442"/>
      <c r="G340" s="2443"/>
      <c r="H340" s="2488" t="s">
        <v>1768</v>
      </c>
      <c r="I340" s="2489"/>
      <c r="J340" s="2490" t="s">
        <v>749</v>
      </c>
      <c r="K340" s="2491"/>
      <c r="L340" s="2503"/>
      <c r="M340" s="2506"/>
      <c r="N340" s="2507"/>
      <c r="O340" s="2499"/>
      <c r="P340" s="2499"/>
    </row>
    <row r="341" spans="1:16" ht="58.5" customHeight="1">
      <c r="A341" s="611"/>
      <c r="B341" s="722"/>
      <c r="C341" s="722"/>
      <c r="D341" s="723"/>
      <c r="E341" s="723"/>
      <c r="F341" s="723"/>
      <c r="G341" s="723"/>
      <c r="H341" s="2492" t="s">
        <v>2154</v>
      </c>
      <c r="I341" s="2493"/>
      <c r="J341" s="2492" t="s">
        <v>2155</v>
      </c>
      <c r="K341" s="2494"/>
      <c r="L341" s="2504"/>
      <c r="M341" s="2506"/>
      <c r="N341" s="2507"/>
      <c r="O341" s="2499"/>
      <c r="P341" s="2499"/>
    </row>
    <row r="342" spans="1:16" ht="28.5" customHeight="1">
      <c r="A342" s="611"/>
      <c r="B342" s="530"/>
      <c r="C342" s="719" t="s">
        <v>512</v>
      </c>
      <c r="D342" s="2442" t="s">
        <v>1777</v>
      </c>
      <c r="E342" s="2442"/>
      <c r="F342" s="2442"/>
      <c r="G342" s="2442"/>
      <c r="H342" s="2442"/>
      <c r="I342" s="2443"/>
      <c r="J342" s="2444">
        <v>0</v>
      </c>
      <c r="K342" s="2445"/>
      <c r="L342" s="2503"/>
      <c r="M342" s="2506"/>
      <c r="N342" s="2507"/>
      <c r="O342" s="2499"/>
      <c r="P342" s="2499"/>
    </row>
    <row r="343" spans="1:16" ht="39.75" customHeight="1">
      <c r="A343" s="611"/>
      <c r="B343" s="629" t="s">
        <v>405</v>
      </c>
      <c r="C343" s="2479" t="s">
        <v>2156</v>
      </c>
      <c r="D343" s="2479"/>
      <c r="E343" s="2479"/>
      <c r="F343" s="2479"/>
      <c r="G343" s="2479"/>
      <c r="H343" s="2479"/>
      <c r="I343" s="2479"/>
      <c r="J343" s="2479"/>
      <c r="K343" s="2480"/>
      <c r="L343" s="2503"/>
      <c r="M343" s="2506"/>
      <c r="N343" s="2507"/>
      <c r="O343" s="2499"/>
      <c r="P343" s="2499"/>
    </row>
    <row r="344" spans="1:16" ht="28.5" customHeight="1">
      <c r="A344" s="611"/>
      <c r="B344" s="530"/>
      <c r="C344" s="719" t="s">
        <v>418</v>
      </c>
      <c r="D344" s="2442" t="s">
        <v>1764</v>
      </c>
      <c r="E344" s="2442"/>
      <c r="F344" s="2442"/>
      <c r="G344" s="2442"/>
      <c r="H344" s="2442"/>
      <c r="I344" s="2443"/>
      <c r="J344" s="2432" t="s">
        <v>1765</v>
      </c>
      <c r="K344" s="2433"/>
      <c r="L344" s="2503"/>
      <c r="M344" s="2506"/>
      <c r="N344" s="2507"/>
      <c r="O344" s="2499"/>
      <c r="P344" s="2499"/>
    </row>
    <row r="345" spans="1:16" ht="28.5" customHeight="1">
      <c r="A345" s="611"/>
      <c r="B345" s="530"/>
      <c r="C345" s="719" t="s">
        <v>508</v>
      </c>
      <c r="D345" s="2442" t="s">
        <v>1766</v>
      </c>
      <c r="E345" s="2442"/>
      <c r="F345" s="2442"/>
      <c r="G345" s="2442"/>
      <c r="H345" s="2442"/>
      <c r="I345" s="2443"/>
      <c r="J345" s="2432" t="s">
        <v>1779</v>
      </c>
      <c r="K345" s="2433"/>
      <c r="L345" s="2503"/>
      <c r="M345" s="2506"/>
      <c r="N345" s="2507"/>
      <c r="O345" s="2499"/>
      <c r="P345" s="2499"/>
    </row>
    <row r="346" spans="1:16" ht="28.5" customHeight="1">
      <c r="A346" s="611"/>
      <c r="B346" s="537"/>
      <c r="C346" s="719" t="s">
        <v>510</v>
      </c>
      <c r="D346" s="2442" t="s">
        <v>1767</v>
      </c>
      <c r="E346" s="2442"/>
      <c r="F346" s="2442"/>
      <c r="G346" s="2443"/>
      <c r="H346" s="2488" t="s">
        <v>1768</v>
      </c>
      <c r="I346" s="2489"/>
      <c r="J346" s="2490" t="s">
        <v>749</v>
      </c>
      <c r="K346" s="2491"/>
      <c r="L346" s="2503"/>
      <c r="M346" s="2506"/>
      <c r="N346" s="2507"/>
      <c r="O346" s="2499"/>
      <c r="P346" s="2499"/>
    </row>
    <row r="347" spans="1:16" ht="39" customHeight="1">
      <c r="A347" s="611"/>
      <c r="B347" s="722"/>
      <c r="C347" s="722"/>
      <c r="D347" s="723"/>
      <c r="E347" s="723"/>
      <c r="F347" s="723"/>
      <c r="G347" s="723"/>
      <c r="H347" s="2492" t="s">
        <v>2157</v>
      </c>
      <c r="I347" s="2493"/>
      <c r="J347" s="2492" t="s">
        <v>2158</v>
      </c>
      <c r="K347" s="2494"/>
      <c r="L347" s="2504"/>
      <c r="M347" s="2506"/>
      <c r="N347" s="2507"/>
      <c r="O347" s="2499"/>
      <c r="P347" s="2499"/>
    </row>
    <row r="348" spans="1:16" ht="28.5" customHeight="1">
      <c r="A348" s="611"/>
      <c r="B348" s="530"/>
      <c r="C348" s="719" t="s">
        <v>512</v>
      </c>
      <c r="D348" s="2442" t="s">
        <v>1781</v>
      </c>
      <c r="E348" s="2442"/>
      <c r="F348" s="2442"/>
      <c r="G348" s="2442"/>
      <c r="H348" s="2442"/>
      <c r="I348" s="2443"/>
      <c r="J348" s="2444">
        <v>0</v>
      </c>
      <c r="K348" s="2445"/>
      <c r="L348" s="2503"/>
      <c r="M348" s="2506"/>
      <c r="N348" s="2507"/>
      <c r="O348" s="2499"/>
      <c r="P348" s="2499"/>
    </row>
    <row r="349" spans="1:16" ht="39.75" customHeight="1">
      <c r="A349" s="611"/>
      <c r="B349" s="629" t="s">
        <v>408</v>
      </c>
      <c r="C349" s="2479" t="s">
        <v>2159</v>
      </c>
      <c r="D349" s="2479"/>
      <c r="E349" s="2479"/>
      <c r="F349" s="2479"/>
      <c r="G349" s="2479"/>
      <c r="H349" s="2479"/>
      <c r="I349" s="2479"/>
      <c r="J349" s="2479"/>
      <c r="K349" s="2480"/>
      <c r="L349" s="2503"/>
      <c r="M349" s="2506"/>
      <c r="N349" s="2507"/>
      <c r="O349" s="2499"/>
      <c r="P349" s="2499"/>
    </row>
    <row r="350" spans="1:16" ht="28.5" customHeight="1">
      <c r="A350" s="611"/>
      <c r="B350" s="530"/>
      <c r="C350" s="724" t="s">
        <v>418</v>
      </c>
      <c r="D350" s="2442" t="s">
        <v>1764</v>
      </c>
      <c r="E350" s="2442"/>
      <c r="F350" s="2442"/>
      <c r="G350" s="2442"/>
      <c r="H350" s="2442"/>
      <c r="I350" s="2443"/>
      <c r="J350" s="2432" t="s">
        <v>1765</v>
      </c>
      <c r="K350" s="2433"/>
      <c r="L350" s="2503"/>
      <c r="M350" s="2506"/>
      <c r="N350" s="2507"/>
      <c r="O350" s="2499"/>
      <c r="P350" s="2499"/>
    </row>
    <row r="351" spans="1:16" ht="28.5" customHeight="1">
      <c r="A351" s="611"/>
      <c r="B351" s="530"/>
      <c r="C351" s="719" t="s">
        <v>508</v>
      </c>
      <c r="D351" s="2442" t="s">
        <v>1766</v>
      </c>
      <c r="E351" s="2442"/>
      <c r="F351" s="2442"/>
      <c r="G351" s="2442"/>
      <c r="H351" s="2442"/>
      <c r="I351" s="2443"/>
      <c r="J351" s="2432">
        <v>1</v>
      </c>
      <c r="K351" s="2433"/>
      <c r="L351" s="2503"/>
      <c r="M351" s="2506"/>
      <c r="N351" s="2507"/>
      <c r="O351" s="2499"/>
      <c r="P351" s="2499"/>
    </row>
    <row r="352" spans="1:16" ht="28.5" customHeight="1">
      <c r="A352" s="611"/>
      <c r="B352" s="537"/>
      <c r="C352" s="719" t="s">
        <v>510</v>
      </c>
      <c r="D352" s="2442" t="s">
        <v>1767</v>
      </c>
      <c r="E352" s="2442"/>
      <c r="F352" s="2442"/>
      <c r="G352" s="2443"/>
      <c r="H352" s="2488" t="s">
        <v>1768</v>
      </c>
      <c r="I352" s="2489"/>
      <c r="J352" s="2490" t="s">
        <v>749</v>
      </c>
      <c r="K352" s="2491"/>
      <c r="L352" s="2503"/>
      <c r="M352" s="2506"/>
      <c r="N352" s="2507"/>
      <c r="O352" s="2499"/>
      <c r="P352" s="2499"/>
    </row>
    <row r="353" spans="1:16" ht="28.5" customHeight="1">
      <c r="A353" s="611"/>
      <c r="B353" s="722"/>
      <c r="C353" s="722"/>
      <c r="D353" s="723"/>
      <c r="E353" s="723"/>
      <c r="F353" s="723"/>
      <c r="G353" s="723"/>
      <c r="H353" s="2492" t="s">
        <v>2160</v>
      </c>
      <c r="I353" s="2493"/>
      <c r="J353" s="2492" t="s">
        <v>2161</v>
      </c>
      <c r="K353" s="2494"/>
      <c r="L353" s="2504"/>
      <c r="M353" s="2506"/>
      <c r="N353" s="2507"/>
      <c r="O353" s="2499"/>
      <c r="P353" s="2499"/>
    </row>
    <row r="354" spans="1:16" ht="28.5" customHeight="1">
      <c r="A354" s="611"/>
      <c r="B354" s="530"/>
      <c r="C354" s="719" t="s">
        <v>512</v>
      </c>
      <c r="D354" s="2442" t="s">
        <v>1781</v>
      </c>
      <c r="E354" s="2442"/>
      <c r="F354" s="2442"/>
      <c r="G354" s="2442"/>
      <c r="H354" s="2442"/>
      <c r="I354" s="2443"/>
      <c r="J354" s="2444">
        <v>0</v>
      </c>
      <c r="K354" s="2445"/>
      <c r="L354" s="2503"/>
      <c r="M354" s="2506"/>
      <c r="N354" s="2507"/>
      <c r="O354" s="2499"/>
      <c r="P354" s="2499"/>
    </row>
    <row r="355" spans="1:16" ht="25.5" customHeight="1">
      <c r="A355" s="611"/>
      <c r="B355" s="530" t="s">
        <v>410</v>
      </c>
      <c r="C355" s="2442" t="s">
        <v>1548</v>
      </c>
      <c r="D355" s="2442"/>
      <c r="E355" s="2442"/>
      <c r="F355" s="2442"/>
      <c r="G355" s="2442"/>
      <c r="H355" s="2442"/>
      <c r="I355" s="2442"/>
      <c r="J355" s="2442"/>
      <c r="K355" s="2443"/>
      <c r="L355" s="2503"/>
      <c r="M355" s="2506"/>
      <c r="N355" s="2507"/>
      <c r="O355" s="2499"/>
      <c r="P355" s="2499"/>
    </row>
    <row r="356" spans="1:16" ht="28.5" customHeight="1">
      <c r="A356" s="611"/>
      <c r="B356" s="530"/>
      <c r="C356" s="724" t="s">
        <v>418</v>
      </c>
      <c r="D356" s="2442" t="s">
        <v>1764</v>
      </c>
      <c r="E356" s="2442"/>
      <c r="F356" s="2442"/>
      <c r="G356" s="2442"/>
      <c r="H356" s="2442"/>
      <c r="I356" s="2443"/>
      <c r="J356" s="2432" t="s">
        <v>1765</v>
      </c>
      <c r="K356" s="2433"/>
      <c r="L356" s="2503"/>
      <c r="M356" s="2506"/>
      <c r="N356" s="2507"/>
      <c r="O356" s="2499"/>
      <c r="P356" s="2499"/>
    </row>
    <row r="357" spans="1:16" ht="28.5" customHeight="1">
      <c r="A357" s="611"/>
      <c r="B357" s="530"/>
      <c r="C357" s="719" t="s">
        <v>508</v>
      </c>
      <c r="D357" s="2442" t="s">
        <v>1766</v>
      </c>
      <c r="E357" s="2442"/>
      <c r="F357" s="2442"/>
      <c r="G357" s="2442"/>
      <c r="H357" s="2442"/>
      <c r="I357" s="2443"/>
      <c r="J357" s="2432">
        <v>1</v>
      </c>
      <c r="K357" s="2433"/>
      <c r="L357" s="2503"/>
      <c r="M357" s="2506"/>
      <c r="N357" s="2507"/>
      <c r="O357" s="2499"/>
      <c r="P357" s="2499"/>
    </row>
    <row r="358" spans="1:16" ht="28.5" customHeight="1">
      <c r="A358" s="611"/>
      <c r="B358" s="530"/>
      <c r="C358" s="719" t="s">
        <v>510</v>
      </c>
      <c r="D358" s="2442" t="s">
        <v>1767</v>
      </c>
      <c r="E358" s="2442"/>
      <c r="F358" s="2442"/>
      <c r="G358" s="2443"/>
      <c r="H358" s="2488" t="s">
        <v>1768</v>
      </c>
      <c r="I358" s="2489"/>
      <c r="J358" s="2490" t="s">
        <v>749</v>
      </c>
      <c r="K358" s="2491"/>
      <c r="L358" s="2503"/>
      <c r="M358" s="2506"/>
      <c r="N358" s="2507"/>
      <c r="O358" s="2499"/>
      <c r="P358" s="2499"/>
    </row>
    <row r="359" spans="1:16" ht="28.5" customHeight="1">
      <c r="A359" s="611"/>
      <c r="B359" s="722"/>
      <c r="C359" s="722"/>
      <c r="D359" s="723"/>
      <c r="E359" s="723"/>
      <c r="F359" s="723"/>
      <c r="G359" s="723"/>
      <c r="H359" s="2492" t="s">
        <v>2162</v>
      </c>
      <c r="I359" s="2493"/>
      <c r="J359" s="2492"/>
      <c r="K359" s="2494"/>
      <c r="L359" s="2504"/>
      <c r="M359" s="2506"/>
      <c r="N359" s="2507"/>
      <c r="O359" s="2499"/>
      <c r="P359" s="2499"/>
    </row>
    <row r="360" spans="1:16" ht="28.5" customHeight="1">
      <c r="A360" s="611"/>
      <c r="B360" s="530"/>
      <c r="C360" s="719" t="s">
        <v>512</v>
      </c>
      <c r="D360" s="2442" t="s">
        <v>1785</v>
      </c>
      <c r="E360" s="2442"/>
      <c r="F360" s="2442"/>
      <c r="G360" s="2442"/>
      <c r="H360" s="2442"/>
      <c r="I360" s="2443"/>
      <c r="J360" s="2444">
        <v>0</v>
      </c>
      <c r="K360" s="2445"/>
      <c r="L360" s="2503"/>
      <c r="M360" s="2506"/>
      <c r="N360" s="2507"/>
      <c r="O360" s="2499"/>
      <c r="P360" s="2499"/>
    </row>
    <row r="361" spans="1:16" ht="25.5" customHeight="1">
      <c r="A361" s="611"/>
      <c r="B361" s="530" t="s">
        <v>413</v>
      </c>
      <c r="C361" s="2442" t="s">
        <v>1549</v>
      </c>
      <c r="D361" s="2442"/>
      <c r="E361" s="2442"/>
      <c r="F361" s="2442"/>
      <c r="G361" s="2442"/>
      <c r="H361" s="2442"/>
      <c r="I361" s="2442"/>
      <c r="J361" s="2442"/>
      <c r="K361" s="2443"/>
      <c r="L361" s="2503"/>
      <c r="M361" s="2506"/>
      <c r="N361" s="2507"/>
      <c r="O361" s="2499"/>
      <c r="P361" s="2499"/>
    </row>
    <row r="362" spans="1:16" ht="28.5" customHeight="1">
      <c r="A362" s="611"/>
      <c r="B362" s="530"/>
      <c r="C362" s="724" t="s">
        <v>418</v>
      </c>
      <c r="D362" s="2442" t="s">
        <v>1764</v>
      </c>
      <c r="E362" s="2442"/>
      <c r="F362" s="2442"/>
      <c r="G362" s="2442"/>
      <c r="H362" s="2442"/>
      <c r="I362" s="2443"/>
      <c r="J362" s="2432" t="s">
        <v>1765</v>
      </c>
      <c r="K362" s="2433"/>
      <c r="L362" s="2503"/>
      <c r="M362" s="2506"/>
      <c r="N362" s="2507"/>
      <c r="O362" s="2499"/>
      <c r="P362" s="2499"/>
    </row>
    <row r="363" spans="1:16" ht="28.5" customHeight="1">
      <c r="A363" s="611"/>
      <c r="B363" s="530"/>
      <c r="C363" s="719" t="s">
        <v>508</v>
      </c>
      <c r="D363" s="2442" t="s">
        <v>1766</v>
      </c>
      <c r="E363" s="2442"/>
      <c r="F363" s="2442"/>
      <c r="G363" s="2442"/>
      <c r="H363" s="2442"/>
      <c r="I363" s="2443"/>
      <c r="J363" s="2432">
        <v>1</v>
      </c>
      <c r="K363" s="2433"/>
      <c r="L363" s="2503"/>
      <c r="M363" s="2506"/>
      <c r="N363" s="2507"/>
      <c r="O363" s="2499"/>
      <c r="P363" s="2499"/>
    </row>
    <row r="364" spans="1:16" ht="28.5" customHeight="1">
      <c r="A364" s="611"/>
      <c r="B364" s="530"/>
      <c r="C364" s="719" t="s">
        <v>510</v>
      </c>
      <c r="D364" s="2442" t="s">
        <v>1767</v>
      </c>
      <c r="E364" s="2442"/>
      <c r="F364" s="2442"/>
      <c r="G364" s="2443"/>
      <c r="H364" s="2488" t="s">
        <v>1768</v>
      </c>
      <c r="I364" s="2489"/>
      <c r="J364" s="2490" t="s">
        <v>749</v>
      </c>
      <c r="K364" s="2491"/>
      <c r="L364" s="2503"/>
      <c r="M364" s="2506"/>
      <c r="N364" s="2507"/>
      <c r="O364" s="2499"/>
      <c r="P364" s="2499"/>
    </row>
    <row r="365" spans="1:16" ht="28.5" customHeight="1">
      <c r="A365" s="611"/>
      <c r="B365" s="722"/>
      <c r="C365" s="722"/>
      <c r="D365" s="723"/>
      <c r="E365" s="723"/>
      <c r="F365" s="723"/>
      <c r="G365" s="723"/>
      <c r="H365" s="2492" t="s">
        <v>2163</v>
      </c>
      <c r="I365" s="2493"/>
      <c r="J365" s="2492"/>
      <c r="K365" s="2494"/>
      <c r="L365" s="2504"/>
      <c r="M365" s="2506"/>
      <c r="N365" s="2507"/>
      <c r="O365" s="2499"/>
      <c r="P365" s="2499"/>
    </row>
    <row r="366" spans="1:16" ht="28.5" customHeight="1">
      <c r="A366" s="611"/>
      <c r="B366" s="530"/>
      <c r="C366" s="719" t="s">
        <v>512</v>
      </c>
      <c r="D366" s="2442" t="s">
        <v>1787</v>
      </c>
      <c r="E366" s="2442"/>
      <c r="F366" s="2442"/>
      <c r="G366" s="2442"/>
      <c r="H366" s="2442"/>
      <c r="I366" s="2443"/>
      <c r="J366" s="2444">
        <v>0</v>
      </c>
      <c r="K366" s="2445"/>
      <c r="L366" s="2503"/>
      <c r="M366" s="2506"/>
      <c r="N366" s="2507"/>
      <c r="O366" s="2499"/>
      <c r="P366" s="2499"/>
    </row>
    <row r="367" spans="1:16" ht="32.25" customHeight="1">
      <c r="A367" s="611"/>
      <c r="B367" s="563" t="s">
        <v>416</v>
      </c>
      <c r="C367" s="2479" t="s">
        <v>2164</v>
      </c>
      <c r="D367" s="2479"/>
      <c r="E367" s="2479"/>
      <c r="F367" s="2479"/>
      <c r="G367" s="2479"/>
      <c r="H367" s="2479"/>
      <c r="I367" s="2479"/>
      <c r="J367" s="2479"/>
      <c r="K367" s="2480"/>
      <c r="L367" s="2503"/>
      <c r="M367" s="2506"/>
      <c r="N367" s="2507"/>
      <c r="O367" s="2499"/>
      <c r="P367" s="2499"/>
    </row>
    <row r="368" spans="1:16" ht="28.5" customHeight="1">
      <c r="A368" s="611"/>
      <c r="B368" s="530"/>
      <c r="C368" s="724" t="s">
        <v>418</v>
      </c>
      <c r="D368" s="2442" t="s">
        <v>1764</v>
      </c>
      <c r="E368" s="2442"/>
      <c r="F368" s="2442"/>
      <c r="G368" s="2442"/>
      <c r="H368" s="2442"/>
      <c r="I368" s="2443"/>
      <c r="J368" s="2432" t="s">
        <v>1765</v>
      </c>
      <c r="K368" s="2433"/>
      <c r="L368" s="2503"/>
      <c r="M368" s="2506"/>
      <c r="N368" s="2507"/>
      <c r="O368" s="2499"/>
      <c r="P368" s="2499"/>
    </row>
    <row r="369" spans="1:16" ht="28.5" customHeight="1">
      <c r="A369" s="611"/>
      <c r="B369" s="530"/>
      <c r="C369" s="719" t="s">
        <v>508</v>
      </c>
      <c r="D369" s="2442" t="s">
        <v>1766</v>
      </c>
      <c r="E369" s="2442"/>
      <c r="F369" s="2442"/>
      <c r="G369" s="2442"/>
      <c r="H369" s="2442"/>
      <c r="I369" s="2443"/>
      <c r="J369" s="2432">
        <v>1</v>
      </c>
      <c r="K369" s="2433"/>
      <c r="L369" s="2503"/>
      <c r="M369" s="2506"/>
      <c r="N369" s="2507"/>
      <c r="O369" s="2499"/>
      <c r="P369" s="2499"/>
    </row>
    <row r="370" spans="1:16" ht="28.5" customHeight="1">
      <c r="A370" s="611"/>
      <c r="B370" s="537"/>
      <c r="C370" s="624" t="s">
        <v>510</v>
      </c>
      <c r="D370" s="2442" t="s">
        <v>1767</v>
      </c>
      <c r="E370" s="2442"/>
      <c r="F370" s="2442"/>
      <c r="G370" s="2443"/>
      <c r="H370" s="2488" t="s">
        <v>1768</v>
      </c>
      <c r="I370" s="2489"/>
      <c r="J370" s="2490" t="s">
        <v>749</v>
      </c>
      <c r="K370" s="2491"/>
      <c r="L370" s="2503"/>
      <c r="M370" s="2506"/>
      <c r="N370" s="2507"/>
      <c r="O370" s="2499"/>
      <c r="P370" s="2499"/>
    </row>
    <row r="371" spans="1:16" ht="28.5" customHeight="1">
      <c r="A371" s="611"/>
      <c r="B371" s="722"/>
      <c r="C371" s="722"/>
      <c r="D371" s="723"/>
      <c r="E371" s="723"/>
      <c r="F371" s="723"/>
      <c r="G371" s="723"/>
      <c r="H371" s="2492" t="s">
        <v>2165</v>
      </c>
      <c r="I371" s="2493"/>
      <c r="J371" s="2492" t="s">
        <v>2166</v>
      </c>
      <c r="K371" s="2494"/>
      <c r="L371" s="2504"/>
      <c r="M371" s="2506"/>
      <c r="N371" s="2507"/>
      <c r="O371" s="2499"/>
      <c r="P371" s="2499"/>
    </row>
    <row r="372" spans="1:16" ht="28.5" customHeight="1">
      <c r="A372" s="611"/>
      <c r="B372" s="719"/>
      <c r="C372" s="719" t="s">
        <v>512</v>
      </c>
      <c r="D372" s="2442" t="s">
        <v>1790</v>
      </c>
      <c r="E372" s="2442"/>
      <c r="F372" s="2442"/>
      <c r="G372" s="2442"/>
      <c r="H372" s="2442"/>
      <c r="I372" s="2443"/>
      <c r="J372" s="2444">
        <v>0</v>
      </c>
      <c r="K372" s="2445"/>
      <c r="L372" s="2505"/>
      <c r="M372" s="2508"/>
      <c r="N372" s="2509"/>
      <c r="O372" s="2484"/>
      <c r="P372" s="2484"/>
    </row>
    <row r="373" spans="1:16" ht="48" customHeight="1">
      <c r="A373" s="611"/>
      <c r="B373" s="559" t="s">
        <v>764</v>
      </c>
      <c r="C373" s="2442" t="s">
        <v>1791</v>
      </c>
      <c r="D373" s="2442"/>
      <c r="E373" s="2442"/>
      <c r="F373" s="2442"/>
      <c r="G373" s="2443"/>
      <c r="H373" s="636" t="s">
        <v>1520</v>
      </c>
      <c r="I373" s="725" t="s">
        <v>1792</v>
      </c>
      <c r="J373" s="2476" t="s">
        <v>92</v>
      </c>
      <c r="K373" s="2477"/>
      <c r="L373" s="2477"/>
      <c r="M373" s="2477"/>
      <c r="N373" s="2478"/>
      <c r="O373" s="659" t="s">
        <v>1754</v>
      </c>
      <c r="P373" s="659"/>
    </row>
    <row r="374" spans="1:16" ht="102" customHeight="1">
      <c r="A374" s="611"/>
      <c r="B374" s="559" t="s">
        <v>767</v>
      </c>
      <c r="C374" s="2479" t="s">
        <v>2167</v>
      </c>
      <c r="D374" s="2479"/>
      <c r="E374" s="2479"/>
      <c r="F374" s="2479"/>
      <c r="G374" s="2480"/>
      <c r="H374" s="564" t="s">
        <v>1385</v>
      </c>
      <c r="I374" s="651" t="s">
        <v>1449</v>
      </c>
      <c r="J374" s="2481" t="s">
        <v>2168</v>
      </c>
      <c r="K374" s="2482"/>
      <c r="L374" s="2482"/>
      <c r="M374" s="2482"/>
      <c r="N374" s="2483"/>
      <c r="O374" s="2470" t="s">
        <v>2072</v>
      </c>
      <c r="P374" s="2470"/>
    </row>
    <row r="375" spans="1:16" ht="50.25" customHeight="1">
      <c r="A375" s="611"/>
      <c r="B375" s="537" t="s">
        <v>394</v>
      </c>
      <c r="C375" s="2442" t="s">
        <v>1796</v>
      </c>
      <c r="D375" s="2442"/>
      <c r="E375" s="2442"/>
      <c r="F375" s="2442"/>
      <c r="G375" s="2443"/>
      <c r="H375" s="2485" t="s">
        <v>2169</v>
      </c>
      <c r="I375" s="2485"/>
      <c r="J375" s="2485"/>
      <c r="K375" s="2485"/>
      <c r="L375" s="2485"/>
      <c r="M375" s="2486"/>
      <c r="N375" s="2487"/>
      <c r="O375" s="2484"/>
      <c r="P375" s="2484"/>
    </row>
    <row r="376" spans="1:16" ht="57.75" customHeight="1">
      <c r="A376" s="611"/>
      <c r="B376" s="531" t="s">
        <v>770</v>
      </c>
      <c r="C376" s="2442" t="s">
        <v>1798</v>
      </c>
      <c r="D376" s="2442"/>
      <c r="E376" s="2442"/>
      <c r="F376" s="2442"/>
      <c r="G376" s="2443"/>
      <c r="H376" s="2432" t="s">
        <v>1799</v>
      </c>
      <c r="I376" s="2463"/>
      <c r="J376" s="726" t="s">
        <v>1449</v>
      </c>
      <c r="K376" s="2464"/>
      <c r="L376" s="2465"/>
      <c r="M376" s="2465"/>
      <c r="N376" s="2466"/>
      <c r="O376" s="2470" t="s">
        <v>2170</v>
      </c>
      <c r="P376" s="2470"/>
    </row>
    <row r="377" spans="1:16" ht="59.25" customHeight="1">
      <c r="B377" s="537" t="s">
        <v>394</v>
      </c>
      <c r="C377" s="2472" t="s">
        <v>1800</v>
      </c>
      <c r="D377" s="2472"/>
      <c r="E377" s="2472"/>
      <c r="F377" s="2472"/>
      <c r="G377" s="2473"/>
      <c r="H377" s="2474" t="s">
        <v>2171</v>
      </c>
      <c r="I377" s="2475"/>
      <c r="J377" s="726" t="s">
        <v>1449</v>
      </c>
      <c r="K377" s="2467"/>
      <c r="L377" s="2468"/>
      <c r="M377" s="2468"/>
      <c r="N377" s="2469"/>
      <c r="O377" s="2471"/>
      <c r="P377" s="2471"/>
    </row>
    <row r="378" spans="1:16" ht="55.5" customHeight="1">
      <c r="B378" s="2419" t="s">
        <v>1802</v>
      </c>
      <c r="C378" s="2420"/>
      <c r="D378" s="2420"/>
      <c r="E378" s="2420"/>
      <c r="F378" s="2420"/>
      <c r="G378" s="2421"/>
      <c r="H378" s="2422"/>
      <c r="I378" s="2423"/>
      <c r="J378" s="2423"/>
      <c r="K378" s="2423"/>
      <c r="L378" s="2423"/>
      <c r="M378" s="2423"/>
      <c r="N378" s="2424"/>
      <c r="O378" s="2425"/>
      <c r="P378" s="2426"/>
    </row>
    <row r="379" spans="1:16" ht="24" customHeight="1">
      <c r="B379" s="2427" t="s">
        <v>1803</v>
      </c>
      <c r="C379" s="2428"/>
      <c r="D379" s="2428"/>
      <c r="E379" s="2428"/>
      <c r="F379" s="2428"/>
      <c r="G379" s="2428"/>
      <c r="H379" s="2428"/>
      <c r="I379" s="2428"/>
      <c r="J379" s="2428"/>
      <c r="K379" s="2428"/>
      <c r="L379" s="2428"/>
      <c r="M379" s="2428"/>
      <c r="N379" s="2428"/>
      <c r="O379" s="2428"/>
      <c r="P379" s="2429"/>
    </row>
    <row r="380" spans="1:16" ht="31.5" customHeight="1">
      <c r="A380" s="611"/>
      <c r="B380" s="531" t="s">
        <v>774</v>
      </c>
      <c r="C380" s="2430" t="s">
        <v>1804</v>
      </c>
      <c r="D380" s="2430"/>
      <c r="E380" s="2430"/>
      <c r="F380" s="2430"/>
      <c r="G380" s="2431"/>
      <c r="H380" s="2432" t="s">
        <v>1385</v>
      </c>
      <c r="I380" s="2433"/>
      <c r="J380" s="727" t="s">
        <v>1449</v>
      </c>
      <c r="K380" s="2434"/>
      <c r="L380" s="2435"/>
      <c r="M380" s="2435"/>
      <c r="N380" s="2436"/>
      <c r="O380" s="2437"/>
      <c r="P380" s="2438"/>
    </row>
    <row r="381" spans="1:16" ht="48.75" customHeight="1">
      <c r="A381" s="611"/>
      <c r="B381" s="531" t="s">
        <v>776</v>
      </c>
      <c r="C381" s="2442" t="s">
        <v>2172</v>
      </c>
      <c r="D381" s="2442"/>
      <c r="E381" s="2442"/>
      <c r="F381" s="2442"/>
      <c r="G381" s="2443"/>
      <c r="H381" s="2432" t="s">
        <v>2173</v>
      </c>
      <c r="I381" s="2433"/>
      <c r="J381" s="728" t="s">
        <v>1449</v>
      </c>
      <c r="K381" s="2446"/>
      <c r="L381" s="2447"/>
      <c r="M381" s="2447"/>
      <c r="N381" s="2448"/>
      <c r="O381" s="2439"/>
      <c r="P381" s="2440"/>
    </row>
    <row r="382" spans="1:16" ht="47.25" customHeight="1">
      <c r="A382" s="611"/>
      <c r="B382" s="531" t="s">
        <v>778</v>
      </c>
      <c r="C382" s="2442" t="s">
        <v>1806</v>
      </c>
      <c r="D382" s="2442"/>
      <c r="E382" s="2442"/>
      <c r="F382" s="2442"/>
      <c r="G382" s="2443"/>
      <c r="H382" s="2432" t="s">
        <v>1385</v>
      </c>
      <c r="I382" s="2433"/>
      <c r="J382" s="728" t="s">
        <v>1449</v>
      </c>
      <c r="K382" s="2446"/>
      <c r="L382" s="2447"/>
      <c r="M382" s="2447"/>
      <c r="N382" s="2448"/>
      <c r="O382" s="2439"/>
      <c r="P382" s="2440"/>
    </row>
    <row r="383" spans="1:16" ht="72.75" customHeight="1">
      <c r="A383" s="611"/>
      <c r="B383" s="531"/>
      <c r="C383" s="531"/>
      <c r="D383" s="2442" t="s">
        <v>2174</v>
      </c>
      <c r="E383" s="2442"/>
      <c r="F383" s="2442"/>
      <c r="G383" s="2443"/>
      <c r="H383" s="2432" t="s">
        <v>1385</v>
      </c>
      <c r="I383" s="2433"/>
      <c r="J383" s="728" t="s">
        <v>1449</v>
      </c>
      <c r="K383" s="2446"/>
      <c r="L383" s="2447"/>
      <c r="M383" s="2447"/>
      <c r="N383" s="2448"/>
      <c r="O383" s="2439"/>
      <c r="P383" s="2440"/>
    </row>
    <row r="384" spans="1:16" ht="58.5" customHeight="1">
      <c r="A384" s="611"/>
      <c r="B384" s="531" t="s">
        <v>781</v>
      </c>
      <c r="C384" s="2442" t="s">
        <v>2175</v>
      </c>
      <c r="D384" s="2442"/>
      <c r="E384" s="2442"/>
      <c r="F384" s="2442"/>
      <c r="G384" s="2443"/>
      <c r="H384" s="2444" t="s">
        <v>1810</v>
      </c>
      <c r="I384" s="2445"/>
      <c r="J384" s="728" t="s">
        <v>1449</v>
      </c>
      <c r="K384" s="2446"/>
      <c r="L384" s="2447"/>
      <c r="M384" s="2447"/>
      <c r="N384" s="2448"/>
      <c r="O384" s="2439"/>
      <c r="P384" s="2440"/>
    </row>
    <row r="385" spans="1:16" ht="64.5" customHeight="1">
      <c r="A385" s="611"/>
      <c r="B385" s="531" t="s">
        <v>783</v>
      </c>
      <c r="C385" s="2442" t="s">
        <v>2176</v>
      </c>
      <c r="D385" s="2442"/>
      <c r="E385" s="2442"/>
      <c r="F385" s="2442"/>
      <c r="G385" s="2443"/>
      <c r="H385" s="2449" t="s">
        <v>1812</v>
      </c>
      <c r="I385" s="2450"/>
      <c r="J385" s="728" t="s">
        <v>1449</v>
      </c>
      <c r="K385" s="2446"/>
      <c r="L385" s="2447"/>
      <c r="M385" s="2447"/>
      <c r="N385" s="2448"/>
      <c r="O385" s="2439"/>
      <c r="P385" s="2440"/>
    </row>
    <row r="386" spans="1:16" ht="63.75" customHeight="1">
      <c r="A386" s="611"/>
      <c r="B386" s="531" t="s">
        <v>785</v>
      </c>
      <c r="C386" s="2442" t="s">
        <v>2177</v>
      </c>
      <c r="D386" s="2442"/>
      <c r="E386" s="2442"/>
      <c r="F386" s="2442"/>
      <c r="G386" s="2443"/>
      <c r="H386" s="2451" t="s">
        <v>1810</v>
      </c>
      <c r="I386" s="2452"/>
      <c r="J386" s="728" t="s">
        <v>1449</v>
      </c>
      <c r="K386" s="2446"/>
      <c r="L386" s="2447"/>
      <c r="M386" s="2447"/>
      <c r="N386" s="2448"/>
      <c r="O386" s="2439"/>
      <c r="P386" s="2440"/>
    </row>
    <row r="387" spans="1:16" ht="62.25" customHeight="1">
      <c r="A387" s="611"/>
      <c r="B387" s="559" t="s">
        <v>787</v>
      </c>
      <c r="C387" s="2442" t="s">
        <v>2178</v>
      </c>
      <c r="D387" s="2442"/>
      <c r="E387" s="2442"/>
      <c r="F387" s="2442"/>
      <c r="G387" s="2442"/>
      <c r="H387" s="2442"/>
      <c r="I387" s="2443"/>
      <c r="J387" s="2453" t="s">
        <v>1449</v>
      </c>
      <c r="K387" s="2455"/>
      <c r="L387" s="2456"/>
      <c r="M387" s="2456"/>
      <c r="N387" s="2457"/>
      <c r="O387" s="2441"/>
      <c r="P387" s="2440"/>
    </row>
    <row r="388" spans="1:16" ht="32.25" customHeight="1">
      <c r="B388" s="561"/>
      <c r="C388" s="531" t="s">
        <v>394</v>
      </c>
      <c r="D388" s="2442" t="s">
        <v>2179</v>
      </c>
      <c r="E388" s="2442"/>
      <c r="F388" s="2442"/>
      <c r="G388" s="2443"/>
      <c r="H388" s="2461" t="s">
        <v>2180</v>
      </c>
      <c r="I388" s="2462"/>
      <c r="J388" s="2454"/>
      <c r="K388" s="2458"/>
      <c r="L388" s="2459"/>
      <c r="M388" s="2459"/>
      <c r="N388" s="2460"/>
      <c r="O388" s="730"/>
      <c r="P388" s="729"/>
    </row>
    <row r="389" spans="1:16" ht="31.5" customHeight="1">
      <c r="B389" s="1939" t="s">
        <v>2181</v>
      </c>
      <c r="C389" s="1940"/>
      <c r="D389" s="1940"/>
      <c r="E389" s="1940"/>
      <c r="F389" s="1940"/>
      <c r="G389" s="1940"/>
      <c r="H389" s="1940"/>
      <c r="I389" s="1940"/>
      <c r="J389" s="1940"/>
      <c r="K389" s="1940"/>
      <c r="L389" s="1940"/>
      <c r="M389" s="1940"/>
      <c r="N389" s="1940"/>
      <c r="O389" s="1940"/>
      <c r="P389" s="731"/>
    </row>
    <row r="390" spans="1:16" ht="15"/>
    <row r="391" spans="1:16" ht="15"/>
  </sheetData>
  <protectedRanges>
    <protectedRange algorithmName="SHA-512" hashValue="Vy4WNnMLetCeG+ng9ui6x3+uqKOOyXkr9ydS0hpE1nBblJqWNCsRpMCB+kdhYYAjvYZVZFDOlkpNDEp6qTa4+w==" saltValue="f8i8fDNrQTExav3GvUuKAA==" spinCount="100000" sqref="J59:J65" name="Range1_2"/>
  </protectedRanges>
  <mergeCells count="885">
    <mergeCell ref="P6:P18"/>
    <mergeCell ref="B7:N7"/>
    <mergeCell ref="C8:E8"/>
    <mergeCell ref="F8:N8"/>
    <mergeCell ref="C9:H9"/>
    <mergeCell ref="J9:N9"/>
    <mergeCell ref="C10:H10"/>
    <mergeCell ref="F1:N1"/>
    <mergeCell ref="B4:N4"/>
    <mergeCell ref="B5:P5"/>
    <mergeCell ref="J10:K10"/>
    <mergeCell ref="L10:N10"/>
    <mergeCell ref="C11:H11"/>
    <mergeCell ref="J11:K11"/>
    <mergeCell ref="L11:N11"/>
    <mergeCell ref="C12:H12"/>
    <mergeCell ref="J12:K12"/>
    <mergeCell ref="L12:N12"/>
    <mergeCell ref="C6:H6"/>
    <mergeCell ref="K6:N6"/>
    <mergeCell ref="C15:H15"/>
    <mergeCell ref="G3:O3"/>
    <mergeCell ref="C19:H19"/>
    <mergeCell ref="J19:J23"/>
    <mergeCell ref="K19:N23"/>
    <mergeCell ref="C20:H20"/>
    <mergeCell ref="C21:H21"/>
    <mergeCell ref="O21:O23"/>
    <mergeCell ref="C17:H17"/>
    <mergeCell ref="J17:K17"/>
    <mergeCell ref="L17:N17"/>
    <mergeCell ref="C18:H18"/>
    <mergeCell ref="J18:K18"/>
    <mergeCell ref="L18:N18"/>
    <mergeCell ref="O6:O18"/>
    <mergeCell ref="J15:K15"/>
    <mergeCell ref="L15:N15"/>
    <mergeCell ref="C16:H16"/>
    <mergeCell ref="J16:K16"/>
    <mergeCell ref="L16:N16"/>
    <mergeCell ref="C13:H13"/>
    <mergeCell ref="J13:K13"/>
    <mergeCell ref="L13:N13"/>
    <mergeCell ref="C14:H14"/>
    <mergeCell ref="J14:K14"/>
    <mergeCell ref="L14:N14"/>
    <mergeCell ref="P27:P29"/>
    <mergeCell ref="D28:I28"/>
    <mergeCell ref="C29:G29"/>
    <mergeCell ref="H29:J29"/>
    <mergeCell ref="D30:E30"/>
    <mergeCell ref="H30:J30"/>
    <mergeCell ref="P21:P23"/>
    <mergeCell ref="C22:H22"/>
    <mergeCell ref="C23:H23"/>
    <mergeCell ref="B24:P24"/>
    <mergeCell ref="B25:B26"/>
    <mergeCell ref="C25:F26"/>
    <mergeCell ref="K25:K31"/>
    <mergeCell ref="L25:N32"/>
    <mergeCell ref="C27:I27"/>
    <mergeCell ref="O27:O29"/>
    <mergeCell ref="C33:I33"/>
    <mergeCell ref="L33:N33"/>
    <mergeCell ref="B34:P34"/>
    <mergeCell ref="C35:I35"/>
    <mergeCell ref="L35:N35"/>
    <mergeCell ref="B36:P36"/>
    <mergeCell ref="C31:G31"/>
    <mergeCell ref="H31:J31"/>
    <mergeCell ref="O31:O32"/>
    <mergeCell ref="P31:P32"/>
    <mergeCell ref="D32:E32"/>
    <mergeCell ref="H32:J32"/>
    <mergeCell ref="K39:N39"/>
    <mergeCell ref="C40:F40"/>
    <mergeCell ref="I40:J40"/>
    <mergeCell ref="K40:N40"/>
    <mergeCell ref="B41:P41"/>
    <mergeCell ref="C42:H42"/>
    <mergeCell ref="K42:N42"/>
    <mergeCell ref="C37:F37"/>
    <mergeCell ref="I37:J37"/>
    <mergeCell ref="K37:N37"/>
    <mergeCell ref="O37:O40"/>
    <mergeCell ref="P37:P40"/>
    <mergeCell ref="C38:F38"/>
    <mergeCell ref="I38:J38"/>
    <mergeCell ref="K38:N38"/>
    <mergeCell ref="C39:F39"/>
    <mergeCell ref="I39:J39"/>
    <mergeCell ref="B43:P43"/>
    <mergeCell ref="C44:E44"/>
    <mergeCell ref="G44:H44"/>
    <mergeCell ref="I44:J44"/>
    <mergeCell ref="K44:L44"/>
    <mergeCell ref="O44:O49"/>
    <mergeCell ref="P44:P49"/>
    <mergeCell ref="C45:E45"/>
    <mergeCell ref="G45:H45"/>
    <mergeCell ref="I45:J45"/>
    <mergeCell ref="C48:E48"/>
    <mergeCell ref="F48:N48"/>
    <mergeCell ref="C49:E49"/>
    <mergeCell ref="G49:H49"/>
    <mergeCell ref="I49:J49"/>
    <mergeCell ref="K49:L49"/>
    <mergeCell ref="K45:L45"/>
    <mergeCell ref="C46:E46"/>
    <mergeCell ref="F46:N46"/>
    <mergeCell ref="C47:E47"/>
    <mergeCell ref="G47:H47"/>
    <mergeCell ref="I47:J47"/>
    <mergeCell ref="K47:L47"/>
    <mergeCell ref="B50:P50"/>
    <mergeCell ref="C51:E51"/>
    <mergeCell ref="G51:H51"/>
    <mergeCell ref="I51:J51"/>
    <mergeCell ref="K51:L51"/>
    <mergeCell ref="C52:E52"/>
    <mergeCell ref="G52:H52"/>
    <mergeCell ref="I52:J52"/>
    <mergeCell ref="K52:L52"/>
    <mergeCell ref="C55:E55"/>
    <mergeCell ref="G55:H55"/>
    <mergeCell ref="I55:J55"/>
    <mergeCell ref="K55:L55"/>
    <mergeCell ref="C56:E56"/>
    <mergeCell ref="G56:H56"/>
    <mergeCell ref="I56:J56"/>
    <mergeCell ref="K56:L56"/>
    <mergeCell ref="C53:E53"/>
    <mergeCell ref="G53:H53"/>
    <mergeCell ref="I53:J53"/>
    <mergeCell ref="K53:L53"/>
    <mergeCell ref="C54:E54"/>
    <mergeCell ref="G54:H54"/>
    <mergeCell ref="I54:J54"/>
    <mergeCell ref="K54:L54"/>
    <mergeCell ref="L60:N60"/>
    <mergeCell ref="C61:I61"/>
    <mergeCell ref="L61:N61"/>
    <mergeCell ref="C62:I62"/>
    <mergeCell ref="L62:N62"/>
    <mergeCell ref="C63:I63"/>
    <mergeCell ref="L63:N63"/>
    <mergeCell ref="C57:E57"/>
    <mergeCell ref="G57:H57"/>
    <mergeCell ref="I57:J57"/>
    <mergeCell ref="K57:L57"/>
    <mergeCell ref="B58:P58"/>
    <mergeCell ref="C59:I59"/>
    <mergeCell ref="L59:N59"/>
    <mergeCell ref="O59:O64"/>
    <mergeCell ref="P59:P64"/>
    <mergeCell ref="C60:I60"/>
    <mergeCell ref="O66:O71"/>
    <mergeCell ref="P66:P71"/>
    <mergeCell ref="C67:I67"/>
    <mergeCell ref="C68:I68"/>
    <mergeCell ref="C69:I69"/>
    <mergeCell ref="C70:I70"/>
    <mergeCell ref="C71:F71"/>
    <mergeCell ref="G71:J71"/>
    <mergeCell ref="C64:I64"/>
    <mergeCell ref="L64:N64"/>
    <mergeCell ref="C65:I65"/>
    <mergeCell ref="L65:N65"/>
    <mergeCell ref="C66:J66"/>
    <mergeCell ref="K66:K71"/>
    <mergeCell ref="L66:N71"/>
    <mergeCell ref="D72:N72"/>
    <mergeCell ref="C73:E73"/>
    <mergeCell ref="F73:G73"/>
    <mergeCell ref="H73:H81"/>
    <mergeCell ref="I73:N81"/>
    <mergeCell ref="O73:O81"/>
    <mergeCell ref="C79:E79"/>
    <mergeCell ref="F79:G79"/>
    <mergeCell ref="C80:E80"/>
    <mergeCell ref="F80:G80"/>
    <mergeCell ref="C81:E81"/>
    <mergeCell ref="F81:G81"/>
    <mergeCell ref="C82:E82"/>
    <mergeCell ref="F82:N82"/>
    <mergeCell ref="O82:P82"/>
    <mergeCell ref="B83:P83"/>
    <mergeCell ref="P73:P81"/>
    <mergeCell ref="C74:E74"/>
    <mergeCell ref="F74:G74"/>
    <mergeCell ref="C75:E75"/>
    <mergeCell ref="F75:G75"/>
    <mergeCell ref="D76:G76"/>
    <mergeCell ref="C77:E77"/>
    <mergeCell ref="F77:G77"/>
    <mergeCell ref="C78:E78"/>
    <mergeCell ref="F78:G78"/>
    <mergeCell ref="C84:G84"/>
    <mergeCell ref="I84:J84"/>
    <mergeCell ref="K84:N84"/>
    <mergeCell ref="B85:E89"/>
    <mergeCell ref="F85:H85"/>
    <mergeCell ref="I85:J85"/>
    <mergeCell ref="K85:N85"/>
    <mergeCell ref="K88:N88"/>
    <mergeCell ref="F89:H89"/>
    <mergeCell ref="I89:J89"/>
    <mergeCell ref="K89:N89"/>
    <mergeCell ref="B90:P90"/>
    <mergeCell ref="C91:N91"/>
    <mergeCell ref="O91:O137"/>
    <mergeCell ref="P91:P93"/>
    <mergeCell ref="B92:F93"/>
    <mergeCell ref="G92:N92"/>
    <mergeCell ref="K93:N93"/>
    <mergeCell ref="C94:J94"/>
    <mergeCell ref="K94:N96"/>
    <mergeCell ref="C102:F102"/>
    <mergeCell ref="C103:J103"/>
    <mergeCell ref="K103:N105"/>
    <mergeCell ref="C104:F104"/>
    <mergeCell ref="C105:F105"/>
    <mergeCell ref="C106:J106"/>
    <mergeCell ref="K106:N108"/>
    <mergeCell ref="C107:F107"/>
    <mergeCell ref="C108:F108"/>
    <mergeCell ref="K100:N102"/>
    <mergeCell ref="C101:F101"/>
    <mergeCell ref="C115:J115"/>
    <mergeCell ref="K115:N117"/>
    <mergeCell ref="C116:F116"/>
    <mergeCell ref="C117:F117"/>
    <mergeCell ref="O85:O89"/>
    <mergeCell ref="P85:P89"/>
    <mergeCell ref="F86:H86"/>
    <mergeCell ref="I86:J86"/>
    <mergeCell ref="K86:N86"/>
    <mergeCell ref="F87:H87"/>
    <mergeCell ref="I87:J87"/>
    <mergeCell ref="K87:N87"/>
    <mergeCell ref="F88:H88"/>
    <mergeCell ref="I88:J88"/>
    <mergeCell ref="C118:J118"/>
    <mergeCell ref="K118:N120"/>
    <mergeCell ref="C119:F119"/>
    <mergeCell ref="C120:F120"/>
    <mergeCell ref="C109:J109"/>
    <mergeCell ref="K109:N111"/>
    <mergeCell ref="C110:F110"/>
    <mergeCell ref="C111:F111"/>
    <mergeCell ref="C112:J112"/>
    <mergeCell ref="K112:N114"/>
    <mergeCell ref="C113:F113"/>
    <mergeCell ref="C114:F114"/>
    <mergeCell ref="C130:J130"/>
    <mergeCell ref="K130:N132"/>
    <mergeCell ref="C131:F131"/>
    <mergeCell ref="C132:F132"/>
    <mergeCell ref="C121:J121"/>
    <mergeCell ref="K121:N123"/>
    <mergeCell ref="C122:F122"/>
    <mergeCell ref="C123:F123"/>
    <mergeCell ref="C124:J124"/>
    <mergeCell ref="K124:N126"/>
    <mergeCell ref="C125:F125"/>
    <mergeCell ref="C126:F126"/>
    <mergeCell ref="C137:F137"/>
    <mergeCell ref="G137:N137"/>
    <mergeCell ref="B138:P138"/>
    <mergeCell ref="C139:F139"/>
    <mergeCell ref="H139:I139"/>
    <mergeCell ref="J139:N139"/>
    <mergeCell ref="C133:N133"/>
    <mergeCell ref="C134:D134"/>
    <mergeCell ref="E134:J134"/>
    <mergeCell ref="K134:N136"/>
    <mergeCell ref="C135:F135"/>
    <mergeCell ref="C136:F136"/>
    <mergeCell ref="P94:P137"/>
    <mergeCell ref="C95:F95"/>
    <mergeCell ref="C96:F96"/>
    <mergeCell ref="C97:J97"/>
    <mergeCell ref="K97:N99"/>
    <mergeCell ref="C98:F98"/>
    <mergeCell ref="C99:F99"/>
    <mergeCell ref="C100:J100"/>
    <mergeCell ref="C127:J127"/>
    <mergeCell ref="K127:N129"/>
    <mergeCell ref="C128:F128"/>
    <mergeCell ref="C129:F129"/>
    <mergeCell ref="H143:J143"/>
    <mergeCell ref="C144:G144"/>
    <mergeCell ref="H144:J144"/>
    <mergeCell ref="L144:N144"/>
    <mergeCell ref="C145:G145"/>
    <mergeCell ref="H145:J145"/>
    <mergeCell ref="L145:N146"/>
    <mergeCell ref="B140:P140"/>
    <mergeCell ref="C141:G141"/>
    <mergeCell ref="H141:J141"/>
    <mergeCell ref="K141:K148"/>
    <mergeCell ref="L141:N143"/>
    <mergeCell ref="O141:O144"/>
    <mergeCell ref="P141:P144"/>
    <mergeCell ref="C142:G142"/>
    <mergeCell ref="H142:J142"/>
    <mergeCell ref="C143:G143"/>
    <mergeCell ref="O145:O146"/>
    <mergeCell ref="P145:P146"/>
    <mergeCell ref="C146:G146"/>
    <mergeCell ref="H146:J146"/>
    <mergeCell ref="C147:G147"/>
    <mergeCell ref="H147:J147"/>
    <mergeCell ref="L147:N148"/>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D153:F153"/>
    <mergeCell ref="G153:I153"/>
    <mergeCell ref="J153:L153"/>
    <mergeCell ref="M153:N153"/>
    <mergeCell ref="D154:F154"/>
    <mergeCell ref="G154:I154"/>
    <mergeCell ref="J154:L154"/>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F161"/>
    <mergeCell ref="G161:I161"/>
    <mergeCell ref="J161:L161"/>
    <mergeCell ref="M161:N161"/>
    <mergeCell ref="C162:F162"/>
    <mergeCell ref="G162:I162"/>
    <mergeCell ref="J162:L162"/>
    <mergeCell ref="M162:N162"/>
    <mergeCell ref="C159:F159"/>
    <mergeCell ref="G159:I159"/>
    <mergeCell ref="J159:L159"/>
    <mergeCell ref="M159:N159"/>
    <mergeCell ref="C160:F160"/>
    <mergeCell ref="G160:I160"/>
    <mergeCell ref="J160:L160"/>
    <mergeCell ref="M160:N160"/>
    <mergeCell ref="C165:E165"/>
    <mergeCell ref="H165:I165"/>
    <mergeCell ref="J165:L165"/>
    <mergeCell ref="M165:N165"/>
    <mergeCell ref="B166:N166"/>
    <mergeCell ref="C167:E167"/>
    <mergeCell ref="G167:K167"/>
    <mergeCell ref="L167:N167"/>
    <mergeCell ref="C163:F163"/>
    <mergeCell ref="G163:I163"/>
    <mergeCell ref="J163:L163"/>
    <mergeCell ref="M163:N163"/>
    <mergeCell ref="C164:F164"/>
    <mergeCell ref="G164:I164"/>
    <mergeCell ref="J164:L164"/>
    <mergeCell ref="M164:N164"/>
    <mergeCell ref="L170:N170"/>
    <mergeCell ref="C171:E171"/>
    <mergeCell ref="G171:K171"/>
    <mergeCell ref="L171:N171"/>
    <mergeCell ref="C172:E172"/>
    <mergeCell ref="G172:K172"/>
    <mergeCell ref="L172:N172"/>
    <mergeCell ref="O167:O178"/>
    <mergeCell ref="P167:P178"/>
    <mergeCell ref="C168:E168"/>
    <mergeCell ref="G168:K168"/>
    <mergeCell ref="L168:N168"/>
    <mergeCell ref="C169:E169"/>
    <mergeCell ref="G169:K169"/>
    <mergeCell ref="L169:N169"/>
    <mergeCell ref="C170:E170"/>
    <mergeCell ref="G170:K170"/>
    <mergeCell ref="C175:E175"/>
    <mergeCell ref="G175:K175"/>
    <mergeCell ref="L175:N175"/>
    <mergeCell ref="C176:E176"/>
    <mergeCell ref="G176:K176"/>
    <mergeCell ref="L176:N176"/>
    <mergeCell ref="C173:E173"/>
    <mergeCell ref="G173:K173"/>
    <mergeCell ref="L173:N173"/>
    <mergeCell ref="C174:E174"/>
    <mergeCell ref="G174:K174"/>
    <mergeCell ref="L174:N174"/>
    <mergeCell ref="P179:P190"/>
    <mergeCell ref="C180:E180"/>
    <mergeCell ref="G180:N180"/>
    <mergeCell ref="C181:E181"/>
    <mergeCell ref="G181:N181"/>
    <mergeCell ref="C182:E182"/>
    <mergeCell ref="G182:N182"/>
    <mergeCell ref="C177:E177"/>
    <mergeCell ref="G177:K177"/>
    <mergeCell ref="L177:N177"/>
    <mergeCell ref="C178:E178"/>
    <mergeCell ref="G178:K178"/>
    <mergeCell ref="L178:N178"/>
    <mergeCell ref="C183:E183"/>
    <mergeCell ref="G183:N183"/>
    <mergeCell ref="C184:E184"/>
    <mergeCell ref="G184:N184"/>
    <mergeCell ref="C185:E185"/>
    <mergeCell ref="G185:N185"/>
    <mergeCell ref="C179:E179"/>
    <mergeCell ref="G179:N179"/>
    <mergeCell ref="O179:O190"/>
    <mergeCell ref="C189:E189"/>
    <mergeCell ref="G189:N189"/>
    <mergeCell ref="C190:E190"/>
    <mergeCell ref="G190:N190"/>
    <mergeCell ref="C191:E191"/>
    <mergeCell ref="G191:K191"/>
    <mergeCell ref="L191:N191"/>
    <mergeCell ref="C186:E186"/>
    <mergeCell ref="G186:N186"/>
    <mergeCell ref="C187:E187"/>
    <mergeCell ref="G187:N187"/>
    <mergeCell ref="C188:E188"/>
    <mergeCell ref="G188:N188"/>
    <mergeCell ref="O191:O202"/>
    <mergeCell ref="L201:N201"/>
    <mergeCell ref="C202:E202"/>
    <mergeCell ref="G202:K202"/>
    <mergeCell ref="L202:N202"/>
    <mergeCell ref="C199:E199"/>
    <mergeCell ref="G199:K199"/>
    <mergeCell ref="L199:N199"/>
    <mergeCell ref="P191:P202"/>
    <mergeCell ref="C192:E192"/>
    <mergeCell ref="G192:K192"/>
    <mergeCell ref="L192:N192"/>
    <mergeCell ref="C193:E193"/>
    <mergeCell ref="G193:K193"/>
    <mergeCell ref="L193:N193"/>
    <mergeCell ref="C194:E194"/>
    <mergeCell ref="G194:K194"/>
    <mergeCell ref="C197:E197"/>
    <mergeCell ref="G197:K197"/>
    <mergeCell ref="L197:N197"/>
    <mergeCell ref="C198:E198"/>
    <mergeCell ref="G198:K198"/>
    <mergeCell ref="L198:N198"/>
    <mergeCell ref="L194:N194"/>
    <mergeCell ref="C195:E195"/>
    <mergeCell ref="G195:K195"/>
    <mergeCell ref="L195:N195"/>
    <mergeCell ref="C196:E196"/>
    <mergeCell ref="G196:K196"/>
    <mergeCell ref="L196:N196"/>
    <mergeCell ref="C201:E201"/>
    <mergeCell ref="G201:K201"/>
    <mergeCell ref="C200:E200"/>
    <mergeCell ref="G200:K200"/>
    <mergeCell ref="L200:N200"/>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F226:J226"/>
    <mergeCell ref="C227:G227"/>
    <mergeCell ref="H227:J227"/>
    <mergeCell ref="H221:J221"/>
    <mergeCell ref="G209:N209"/>
    <mergeCell ref="C213:E213"/>
    <mergeCell ref="G213:N213"/>
    <mergeCell ref="C214:E214"/>
    <mergeCell ref="G214:N214"/>
    <mergeCell ref="C215:G215"/>
    <mergeCell ref="H215:J215"/>
    <mergeCell ref="K215:K221"/>
    <mergeCell ref="L215:N221"/>
    <mergeCell ref="H220:J220"/>
    <mergeCell ref="C221:G221"/>
    <mergeCell ref="C222:N222"/>
    <mergeCell ref="O215:O221"/>
    <mergeCell ref="P215:P221"/>
    <mergeCell ref="C216:J216"/>
    <mergeCell ref="D217:G217"/>
    <mergeCell ref="H217:J217"/>
    <mergeCell ref="D218:G218"/>
    <mergeCell ref="H218:J218"/>
    <mergeCell ref="D219:G219"/>
    <mergeCell ref="H219:J219"/>
    <mergeCell ref="D220:G220"/>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P222:P226"/>
    <mergeCell ref="C223:G223"/>
    <mergeCell ref="H223:J223"/>
    <mergeCell ref="K223:K228"/>
    <mergeCell ref="L223:N228"/>
    <mergeCell ref="C224:G224"/>
    <mergeCell ref="H224:J224"/>
    <mergeCell ref="C225:G225"/>
    <mergeCell ref="H225:J225"/>
    <mergeCell ref="C226:E226"/>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N259"/>
    <mergeCell ref="C260:E260"/>
    <mergeCell ref="H260:N260"/>
    <mergeCell ref="C261:E261"/>
    <mergeCell ref="O263:O267"/>
    <mergeCell ref="P263:P267"/>
    <mergeCell ref="C264:E264"/>
    <mergeCell ref="C265:E265"/>
    <mergeCell ref="C266:E266"/>
    <mergeCell ref="C267:E267"/>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C282:G282"/>
    <mergeCell ref="O282:O284"/>
    <mergeCell ref="P282:P284"/>
    <mergeCell ref="C283:E283"/>
    <mergeCell ref="F283:G283"/>
    <mergeCell ref="C284:G284"/>
    <mergeCell ref="C285:N285"/>
    <mergeCell ref="O285:O300"/>
    <mergeCell ref="P285:P300"/>
    <mergeCell ref="C286:G286"/>
    <mergeCell ref="C287:F287"/>
    <mergeCell ref="C288:G288"/>
    <mergeCell ref="C289:N289"/>
    <mergeCell ref="C290:G290"/>
    <mergeCell ref="C291:G291"/>
    <mergeCell ref="C292:G292"/>
    <mergeCell ref="C299:G299"/>
    <mergeCell ref="C300:G300"/>
    <mergeCell ref="C301:G301"/>
    <mergeCell ref="H301:N301"/>
    <mergeCell ref="C302:G302"/>
    <mergeCell ref="H302:N302"/>
    <mergeCell ref="C293:G293"/>
    <mergeCell ref="C294:G294"/>
    <mergeCell ref="C295:G295"/>
    <mergeCell ref="C296:N296"/>
    <mergeCell ref="C297:G297"/>
    <mergeCell ref="C298:G298"/>
    <mergeCell ref="C306:G306"/>
    <mergeCell ref="H306:J306"/>
    <mergeCell ref="C307:G307"/>
    <mergeCell ref="H307:J307"/>
    <mergeCell ref="C308:G308"/>
    <mergeCell ref="H308:J308"/>
    <mergeCell ref="B303:P303"/>
    <mergeCell ref="C304:G304"/>
    <mergeCell ref="H304:J304"/>
    <mergeCell ref="L304:N304"/>
    <mergeCell ref="C305:G305"/>
    <mergeCell ref="H305:J305"/>
    <mergeCell ref="K305:K307"/>
    <mergeCell ref="L305:N307"/>
    <mergeCell ref="O305:O309"/>
    <mergeCell ref="P305:P309"/>
    <mergeCell ref="O310:O313"/>
    <mergeCell ref="P310:P313"/>
    <mergeCell ref="C311:G311"/>
    <mergeCell ref="H311:J311"/>
    <mergeCell ref="C312:G312"/>
    <mergeCell ref="H312:J312"/>
    <mergeCell ref="C313:G313"/>
    <mergeCell ref="H313:J313"/>
    <mergeCell ref="L308:N308"/>
    <mergeCell ref="C309:G309"/>
    <mergeCell ref="H309:J309"/>
    <mergeCell ref="L309:N309"/>
    <mergeCell ref="C310:G310"/>
    <mergeCell ref="H310:J310"/>
    <mergeCell ref="K310:K315"/>
    <mergeCell ref="L310:N315"/>
    <mergeCell ref="C314:G314"/>
    <mergeCell ref="H314:J314"/>
    <mergeCell ref="O314:O315"/>
    <mergeCell ref="P314:P315"/>
    <mergeCell ref="C315:G315"/>
    <mergeCell ref="H315:J315"/>
    <mergeCell ref="B316:P316"/>
    <mergeCell ref="C317:G317"/>
    <mergeCell ref="H317:J317"/>
    <mergeCell ref="K317:K320"/>
    <mergeCell ref="L317:N320"/>
    <mergeCell ref="O317:O322"/>
    <mergeCell ref="P317:P322"/>
    <mergeCell ref="C318:G318"/>
    <mergeCell ref="H318:J318"/>
    <mergeCell ref="C319:G319"/>
    <mergeCell ref="H319:J319"/>
    <mergeCell ref="C320:G320"/>
    <mergeCell ref="H320:J320"/>
    <mergeCell ref="C321:G321"/>
    <mergeCell ref="H321:J321"/>
    <mergeCell ref="K321:K322"/>
    <mergeCell ref="L321:N322"/>
    <mergeCell ref="C322:G322"/>
    <mergeCell ref="H322:J322"/>
    <mergeCell ref="B323:N323"/>
    <mergeCell ref="C324:N324"/>
    <mergeCell ref="O324:O372"/>
    <mergeCell ref="J328:K328"/>
    <mergeCell ref="D329:G329"/>
    <mergeCell ref="H329:I329"/>
    <mergeCell ref="D330:I330"/>
    <mergeCell ref="P324:P372"/>
    <mergeCell ref="C325:K325"/>
    <mergeCell ref="L325:L372"/>
    <mergeCell ref="M325:N372"/>
    <mergeCell ref="D326:I326"/>
    <mergeCell ref="J326:K326"/>
    <mergeCell ref="D327:I327"/>
    <mergeCell ref="J327:K327"/>
    <mergeCell ref="D328:G328"/>
    <mergeCell ref="H328:I328"/>
    <mergeCell ref="D334:G334"/>
    <mergeCell ref="H334:I334"/>
    <mergeCell ref="J334:K334"/>
    <mergeCell ref="H335:I335"/>
    <mergeCell ref="J335:K335"/>
    <mergeCell ref="D336:I336"/>
    <mergeCell ref="J336:K336"/>
    <mergeCell ref="J330:K330"/>
    <mergeCell ref="C331:K331"/>
    <mergeCell ref="D332:I332"/>
    <mergeCell ref="J332:K332"/>
    <mergeCell ref="D333:I333"/>
    <mergeCell ref="J333:K333"/>
    <mergeCell ref="H341:I341"/>
    <mergeCell ref="J341:K341"/>
    <mergeCell ref="D342:I342"/>
    <mergeCell ref="J342:K342"/>
    <mergeCell ref="C343:K343"/>
    <mergeCell ref="D344:I344"/>
    <mergeCell ref="J344:K344"/>
    <mergeCell ref="C337:K337"/>
    <mergeCell ref="D338:I338"/>
    <mergeCell ref="J338:K338"/>
    <mergeCell ref="D339:I339"/>
    <mergeCell ref="J339:K339"/>
    <mergeCell ref="D340:G340"/>
    <mergeCell ref="H340:I340"/>
    <mergeCell ref="J340:K340"/>
    <mergeCell ref="D348:I348"/>
    <mergeCell ref="J348:K348"/>
    <mergeCell ref="C349:K349"/>
    <mergeCell ref="D350:I350"/>
    <mergeCell ref="J350:K350"/>
    <mergeCell ref="D351:I351"/>
    <mergeCell ref="J351:K351"/>
    <mergeCell ref="D345:I345"/>
    <mergeCell ref="J345:K345"/>
    <mergeCell ref="D346:G346"/>
    <mergeCell ref="H346:I346"/>
    <mergeCell ref="J346:K346"/>
    <mergeCell ref="H347:I347"/>
    <mergeCell ref="J347:K347"/>
    <mergeCell ref="C355:K355"/>
    <mergeCell ref="D356:I356"/>
    <mergeCell ref="J356:K356"/>
    <mergeCell ref="D357:I357"/>
    <mergeCell ref="J357:K357"/>
    <mergeCell ref="D358:G358"/>
    <mergeCell ref="H358:I358"/>
    <mergeCell ref="J358:K358"/>
    <mergeCell ref="D352:G352"/>
    <mergeCell ref="H352:I352"/>
    <mergeCell ref="J352:K352"/>
    <mergeCell ref="H353:I353"/>
    <mergeCell ref="J353:K353"/>
    <mergeCell ref="D354:I354"/>
    <mergeCell ref="J354:K354"/>
    <mergeCell ref="D363:I363"/>
    <mergeCell ref="J363:K363"/>
    <mergeCell ref="D364:G364"/>
    <mergeCell ref="H364:I364"/>
    <mergeCell ref="J364:K364"/>
    <mergeCell ref="H365:I365"/>
    <mergeCell ref="J365:K365"/>
    <mergeCell ref="H359:I359"/>
    <mergeCell ref="J359:K359"/>
    <mergeCell ref="D360:I360"/>
    <mergeCell ref="J360:K360"/>
    <mergeCell ref="C361:K361"/>
    <mergeCell ref="D362:I362"/>
    <mergeCell ref="J362:K362"/>
    <mergeCell ref="D370:G370"/>
    <mergeCell ref="H370:I370"/>
    <mergeCell ref="J370:K370"/>
    <mergeCell ref="H371:I371"/>
    <mergeCell ref="J371:K371"/>
    <mergeCell ref="D372:I372"/>
    <mergeCell ref="J372:K372"/>
    <mergeCell ref="D366:I366"/>
    <mergeCell ref="J366:K366"/>
    <mergeCell ref="C367:K367"/>
    <mergeCell ref="D368:I368"/>
    <mergeCell ref="J368:K368"/>
    <mergeCell ref="D369:I369"/>
    <mergeCell ref="J369:K369"/>
    <mergeCell ref="C376:G376"/>
    <mergeCell ref="H376:I376"/>
    <mergeCell ref="K376:N377"/>
    <mergeCell ref="O376:O377"/>
    <mergeCell ref="P376:P377"/>
    <mergeCell ref="C377:G377"/>
    <mergeCell ref="H377:I377"/>
    <mergeCell ref="C373:G373"/>
    <mergeCell ref="J373:N373"/>
    <mergeCell ref="C374:G374"/>
    <mergeCell ref="J374:N374"/>
    <mergeCell ref="O374:O375"/>
    <mergeCell ref="P374:P375"/>
    <mergeCell ref="C375:G375"/>
    <mergeCell ref="H375:N375"/>
    <mergeCell ref="B389:O389"/>
    <mergeCell ref="C386:G386"/>
    <mergeCell ref="H386:I386"/>
    <mergeCell ref="K386:N386"/>
    <mergeCell ref="C387:I387"/>
    <mergeCell ref="J387:J388"/>
    <mergeCell ref="K387:N388"/>
    <mergeCell ref="D388:G388"/>
    <mergeCell ref="H388:I388"/>
    <mergeCell ref="B378:G378"/>
    <mergeCell ref="H378:N378"/>
    <mergeCell ref="O378:P378"/>
    <mergeCell ref="B379:P379"/>
    <mergeCell ref="C380:G380"/>
    <mergeCell ref="H380:I380"/>
    <mergeCell ref="K380:N380"/>
    <mergeCell ref="O380:P387"/>
    <mergeCell ref="C381:G381"/>
    <mergeCell ref="H381:I381"/>
    <mergeCell ref="C384:G384"/>
    <mergeCell ref="H384:I384"/>
    <mergeCell ref="K384:N384"/>
    <mergeCell ref="C385:G385"/>
    <mergeCell ref="H385:I385"/>
    <mergeCell ref="K385:N385"/>
    <mergeCell ref="K381:N381"/>
    <mergeCell ref="C382:G382"/>
    <mergeCell ref="H382:I382"/>
    <mergeCell ref="K382:N382"/>
    <mergeCell ref="D383:G383"/>
    <mergeCell ref="H383:I383"/>
    <mergeCell ref="K383:N383"/>
  </mergeCells>
  <phoneticPr fontId="23" type="noConversion"/>
  <conditionalFormatting sqref="F73:F75">
    <cfRule type="containsBlanks" dxfId="7443" priority="184">
      <formula>LEN(TRIM(F73))=0</formula>
    </cfRule>
  </conditionalFormatting>
  <conditionalFormatting sqref="F77:F80">
    <cfRule type="containsBlanks" dxfId="7442" priority="183">
      <formula>LEN(TRIM(F77))=0</formula>
    </cfRule>
  </conditionalFormatting>
  <conditionalFormatting sqref="F168:F178">
    <cfRule type="containsBlanks" dxfId="7441" priority="186">
      <formula>LEN(TRIM(F168))=0</formula>
    </cfRule>
  </conditionalFormatting>
  <conditionalFormatting sqref="F180:F190">
    <cfRule type="containsBlanks" dxfId="7440" priority="185">
      <formula>LEN(TRIM(F180))=0</formula>
    </cfRule>
  </conditionalFormatting>
  <conditionalFormatting sqref="F257:F258 O6 H29:H32 H84 G95:J96 G98:J99 G101:J102 G107:J108 G110:J111 G113:J114 G116:J117 G119:J120 G122:J123 G125:J126 G128:J129 G131:J132 F192:F202 O279 H281:I284 K281:L284 O282 H286:I288 K286:L288 H290:I295 K290:L295 H297:I299 K297:L299 O304:O305 O310 O314 O317">
    <cfRule type="containsBlanks" dxfId="7439" priority="204">
      <formula>LEN(TRIM(F6))=0</formula>
    </cfRule>
  </conditionalFormatting>
  <conditionalFormatting sqref="F258">
    <cfRule type="expression" dxfId="7438" priority="26">
      <formula>#REF!="Oui"</formula>
    </cfRule>
  </conditionalFormatting>
  <conditionalFormatting sqref="F260:F267">
    <cfRule type="containsBlanks" dxfId="7437" priority="143">
      <formula>LEN(TRIM(F260))=0</formula>
    </cfRule>
  </conditionalFormatting>
  <conditionalFormatting sqref="F264:F267">
    <cfRule type="expression" dxfId="7436" priority="78">
      <formula>OR($F$263="Non",$F$263="Ne sais pas")</formula>
    </cfRule>
  </conditionalFormatting>
  <conditionalFormatting sqref="F273:F277">
    <cfRule type="containsBlanks" dxfId="7435" priority="75">
      <formula>LEN(TRIM(F273))=0</formula>
    </cfRule>
  </conditionalFormatting>
  <conditionalFormatting sqref="F250:G250 F251 F252:G252 F253 F254:G254">
    <cfRule type="containsBlanks" dxfId="7434" priority="174">
      <formula>LEN(TRIM(F250))=0</formula>
    </cfRule>
  </conditionalFormatting>
  <conditionalFormatting sqref="F273:G277">
    <cfRule type="expression" dxfId="7433" priority="72">
      <formula>OR($G$271="Non",$G$271="Ne sais pas",$G$271="Non applicable (no LMIS)")</formula>
    </cfRule>
    <cfRule type="expression" dxfId="7432" priority="73">
      <formula>OR($G$271="Non",$G$271="Ne sais pas",$G$271="Non applicable (aucun LMIS)")</formula>
    </cfRule>
    <cfRule type="expression" dxfId="7431" priority="74">
      <formula>OR($G$269="Non",$G$269="Ne sais pas")</formula>
    </cfRule>
  </conditionalFormatting>
  <conditionalFormatting sqref="F86:J86">
    <cfRule type="containsBlanks" dxfId="7430" priority="104">
      <formula>LEN(TRIM(F86))=0</formula>
    </cfRule>
  </conditionalFormatting>
  <conditionalFormatting sqref="F226:J226">
    <cfRule type="expression" dxfId="7429" priority="1">
      <formula>$H$227="Non"</formula>
    </cfRule>
  </conditionalFormatting>
  <conditionalFormatting sqref="F228:J228">
    <cfRule type="expression" dxfId="7428" priority="81">
      <formula>$H$227="Non"</formula>
    </cfRule>
  </conditionalFormatting>
  <conditionalFormatting sqref="F246:K246">
    <cfRule type="expression" dxfId="7427" priority="79">
      <formula>OR($K245="Non",$K245="Ne sais pas")</formula>
    </cfRule>
  </conditionalFormatting>
  <conditionalFormatting sqref="F45:M45">
    <cfRule type="expression" dxfId="7426" priority="107">
      <formula>OR($I$42="Non",$I$42="Ne sais pas")</formula>
    </cfRule>
    <cfRule type="containsBlanks" dxfId="7425" priority="108">
      <formula>LEN(TRIM(F45))=0</formula>
    </cfRule>
  </conditionalFormatting>
  <conditionalFormatting sqref="F47:M47">
    <cfRule type="expression" dxfId="7424" priority="105">
      <formula>OR($I$42="Non",$I$42="Ne sais pas")</formula>
    </cfRule>
    <cfRule type="containsBlanks" dxfId="7423" priority="106">
      <formula>LEN(TRIM(F47))=0</formula>
    </cfRule>
  </conditionalFormatting>
  <conditionalFormatting sqref="F52:M56">
    <cfRule type="containsBlanks" dxfId="7422" priority="3">
      <formula>LEN(TRIM(F52))=0</formula>
    </cfRule>
  </conditionalFormatting>
  <conditionalFormatting sqref="F8:N8">
    <cfRule type="expression" dxfId="7421" priority="112">
      <formula>OR($I$6="Non",$I$6="Ne sais pas")</formula>
    </cfRule>
    <cfRule type="expression" dxfId="7420" priority="113">
      <formula>$N$13="No"</formula>
    </cfRule>
    <cfRule type="expression" dxfId="7419" priority="114">
      <formula>$N$13="Non applicable"</formula>
    </cfRule>
    <cfRule type="expression" dxfId="7418" priority="115">
      <formula>$N$13="Ne sais pas"</formula>
    </cfRule>
    <cfRule type="containsBlanks" dxfId="7417" priority="210">
      <formula>LEN(TRIM(F8))=0</formula>
    </cfRule>
  </conditionalFormatting>
  <conditionalFormatting sqref="F86:N89">
    <cfRule type="expression" dxfId="7416" priority="103">
      <formula>OR($H$84="Non",$H$84="Ne sais pas")</formula>
    </cfRule>
  </conditionalFormatting>
  <conditionalFormatting sqref="G38:G39">
    <cfRule type="expression" dxfId="7415" priority="110">
      <formula>$J$35="Non"</formula>
    </cfRule>
  </conditionalFormatting>
  <conditionalFormatting sqref="G139">
    <cfRule type="containsBlanks" dxfId="7414" priority="201">
      <formula>LEN(TRIM(G139))=0</formula>
    </cfRule>
  </conditionalFormatting>
  <conditionalFormatting sqref="G151:G153 J151:J154">
    <cfRule type="containsBlanks" dxfId="7413" priority="61">
      <formula>LEN(TRIM(G151))=0</formula>
    </cfRule>
  </conditionalFormatting>
  <conditionalFormatting sqref="G154:G164">
    <cfRule type="containsBlanks" dxfId="7412" priority="56">
      <formula>LEN(TRIM(G154))=0</formula>
    </cfRule>
  </conditionalFormatting>
  <conditionalFormatting sqref="G256">
    <cfRule type="containsBlanks" dxfId="7411" priority="173">
      <formula>LEN(TRIM(G256))=0</formula>
    </cfRule>
  </conditionalFormatting>
  <conditionalFormatting sqref="G269">
    <cfRule type="containsBlanks" dxfId="7410" priority="176">
      <formula>LEN(TRIM(G269))=0</formula>
    </cfRule>
  </conditionalFormatting>
  <conditionalFormatting sqref="G271">
    <cfRule type="expression" dxfId="7409" priority="76">
      <formula>OR($G$269="Non",$G$269="Ne sais pas")</formula>
    </cfRule>
    <cfRule type="containsBlanks" dxfId="7408" priority="77">
      <formula>LEN(TRIM(G271))=0</formula>
    </cfRule>
  </conditionalFormatting>
  <conditionalFormatting sqref="G151:I151">
    <cfRule type="expression" dxfId="7407" priority="60">
      <formula>OR($I$94="Non",$I$94="Ne sais pas")</formula>
    </cfRule>
  </conditionalFormatting>
  <conditionalFormatting sqref="G152:I152">
    <cfRule type="expression" dxfId="7406" priority="58">
      <formula>OR($I$97="Non",$I$97="Ne sais pas")</formula>
    </cfRule>
  </conditionalFormatting>
  <conditionalFormatting sqref="G153:I154">
    <cfRule type="expression" dxfId="7405" priority="55">
      <formula>OR($I$100="Non",$I$100="Ne sais pas")</formula>
    </cfRule>
  </conditionalFormatting>
  <conditionalFormatting sqref="G155:I155">
    <cfRule type="expression" dxfId="7404" priority="52">
      <formula>OR($I$103="Non",$I$103="Ne sais pas")</formula>
    </cfRule>
  </conditionalFormatting>
  <conditionalFormatting sqref="G156:I156">
    <cfRule type="expression" dxfId="7403" priority="50">
      <formula>OR($I$106="Non",$I$106="Ne sais pas")</formula>
    </cfRule>
  </conditionalFormatting>
  <conditionalFormatting sqref="G157:I157">
    <cfRule type="expression" dxfId="7402" priority="48">
      <formula>OR($I$109="Non",$I$109="Ne sais pas")</formula>
    </cfRule>
  </conditionalFormatting>
  <conditionalFormatting sqref="G158:I158">
    <cfRule type="expression" dxfId="7401" priority="46">
      <formula>OR($I$112="Non",$I$112="Ne sais pas")</formula>
    </cfRule>
  </conditionalFormatting>
  <conditionalFormatting sqref="G159:I159">
    <cfRule type="expression" dxfId="7400" priority="44">
      <formula>OR($I$115="Non",$I$115="Ne sais pas")</formula>
    </cfRule>
  </conditionalFormatting>
  <conditionalFormatting sqref="G160:I160">
    <cfRule type="expression" dxfId="7399" priority="42">
      <formula>OR($I$118="Non",$I$118="Ne sais pas")</formula>
    </cfRule>
  </conditionalFormatting>
  <conditionalFormatting sqref="G161:I161">
    <cfRule type="expression" dxfId="7398" priority="40">
      <formula>OR($I$121="Non",$I$121="Ne sais pas")</formula>
    </cfRule>
  </conditionalFormatting>
  <conditionalFormatting sqref="G162:I162">
    <cfRule type="expression" dxfId="7397" priority="38">
      <formula>OR($I$124="Non",$I$124="Ne sais pas")</formula>
    </cfRule>
  </conditionalFormatting>
  <conditionalFormatting sqref="G163:I163">
    <cfRule type="expression" dxfId="7396" priority="35">
      <formula>OR($I$127="Non",$I$127="Ne sais pas")</formula>
    </cfRule>
  </conditionalFormatting>
  <conditionalFormatting sqref="G164:I164">
    <cfRule type="expression" dxfId="7395" priority="34">
      <formula>OR($I$130="Non",$I$130="Ne sais pas")</formula>
    </cfRule>
  </conditionalFormatting>
  <conditionalFormatting sqref="G38:J39">
    <cfRule type="expression" dxfId="7394" priority="109">
      <formula>OR($J$35="Non",$J$35="Ne sais pas")</formula>
    </cfRule>
    <cfRule type="containsBlanks" dxfId="7393" priority="111">
      <formula>LEN(TRIM(G38))=0</formula>
    </cfRule>
  </conditionalFormatting>
  <conditionalFormatting sqref="G71:J71">
    <cfRule type="containsBlanks" dxfId="7392" priority="175">
      <formula>LEN(TRIM(G71))=0</formula>
    </cfRule>
  </conditionalFormatting>
  <conditionalFormatting sqref="G104:J105">
    <cfRule type="containsBlanks" dxfId="7391" priority="17">
      <formula>LEN(TRIM(G104))=0</formula>
    </cfRule>
  </conditionalFormatting>
  <conditionalFormatting sqref="G45:N45">
    <cfRule type="expression" dxfId="7390" priority="30">
      <formula>$F$45="Non"</formula>
    </cfRule>
  </conditionalFormatting>
  <conditionalFormatting sqref="G47:N47">
    <cfRule type="expression" dxfId="7389" priority="29">
      <formula>$F$47="Non"</formula>
    </cfRule>
  </conditionalFormatting>
  <conditionalFormatting sqref="G168:N178">
    <cfRule type="expression" dxfId="7388" priority="91">
      <formula>OR($F168="Non",$F168="Ne sais pas")</formula>
    </cfRule>
  </conditionalFormatting>
  <conditionalFormatting sqref="G180:N190">
    <cfRule type="expression" dxfId="7387" priority="90">
      <formula>OR($F180="Non",$F180="Ne sais pas")</formula>
    </cfRule>
  </conditionalFormatting>
  <conditionalFormatting sqref="G204:N214">
    <cfRule type="expression" dxfId="7386" priority="89">
      <formula>OR($F204="Non",$F204="Ne sais pas")</formula>
    </cfRule>
  </conditionalFormatting>
  <conditionalFormatting sqref="H25:H26">
    <cfRule type="containsBlanks" dxfId="7385" priority="145">
      <formula>LEN(TRIM(H25))=0</formula>
    </cfRule>
  </conditionalFormatting>
  <conditionalFormatting sqref="H141:H142">
    <cfRule type="expression" dxfId="7384" priority="100">
      <formula>#REF!="Don't know"</formula>
    </cfRule>
  </conditionalFormatting>
  <conditionalFormatting sqref="H141:H144">
    <cfRule type="expression" dxfId="7383" priority="99">
      <formula>#REF!="Non"</formula>
    </cfRule>
  </conditionalFormatting>
  <conditionalFormatting sqref="H141:H145">
    <cfRule type="containsBlanks" dxfId="7382" priority="101">
      <formula>LEN(TRIM(H141))=0</formula>
    </cfRule>
  </conditionalFormatting>
  <conditionalFormatting sqref="H143:H144">
    <cfRule type="expression" dxfId="7381" priority="98">
      <formula>#REF!="Ne sais pas"</formula>
    </cfRule>
  </conditionalFormatting>
  <conditionalFormatting sqref="H145">
    <cfRule type="expression" dxfId="7380" priority="194">
      <formula>#REF!="Don't know"</formula>
    </cfRule>
    <cfRule type="expression" dxfId="7379" priority="195">
      <formula>#REF!="No"</formula>
    </cfRule>
  </conditionalFormatting>
  <conditionalFormatting sqref="H147 K141">
    <cfRule type="expression" dxfId="7378" priority="197">
      <formula>#REF!="Don't know"</formula>
    </cfRule>
    <cfRule type="expression" dxfId="7377" priority="198">
      <formula>#REF!="No"</formula>
    </cfRule>
  </conditionalFormatting>
  <conditionalFormatting sqref="H147">
    <cfRule type="containsBlanks" dxfId="7376" priority="196">
      <formula>LEN(TRIM(H147))=0</formula>
    </cfRule>
  </conditionalFormatting>
  <conditionalFormatting sqref="H215">
    <cfRule type="containsBlanks" dxfId="7375" priority="180">
      <formula>LEN(TRIM(H215))=0</formula>
    </cfRule>
    <cfRule type="expression" dxfId="7374" priority="181">
      <formula>#REF!="Don't know"</formula>
    </cfRule>
    <cfRule type="expression" dxfId="7373" priority="182">
      <formula>#REF!="No"</formula>
    </cfRule>
  </conditionalFormatting>
  <conditionalFormatting sqref="H217:H220">
    <cfRule type="containsBlanks" dxfId="7372" priority="86">
      <formula>LEN(TRIM(H217))=0</formula>
    </cfRule>
    <cfRule type="expression" dxfId="7371" priority="87">
      <formula>$H$148="Ne sais pas"</formula>
    </cfRule>
    <cfRule type="expression" dxfId="7370" priority="88">
      <formula>$H$148="Non"</formula>
    </cfRule>
  </conditionalFormatting>
  <conditionalFormatting sqref="H223:H225">
    <cfRule type="containsBlanks" dxfId="7369" priority="84">
      <formula>LEN(TRIM(H223))=0</formula>
    </cfRule>
  </conditionalFormatting>
  <conditionalFormatting sqref="H227">
    <cfRule type="containsBlanks" dxfId="7368" priority="82">
      <formula>LEN(TRIM(H227))=0</formula>
    </cfRule>
  </conditionalFormatting>
  <conditionalFormatting sqref="H304:H306">
    <cfRule type="containsBlanks" dxfId="7367" priority="71">
      <formula>LEN(TRIM(H304))=0</formula>
    </cfRule>
  </conditionalFormatting>
  <conditionalFormatting sqref="H308">
    <cfRule type="containsBlanks" dxfId="7366" priority="25">
      <formula>LEN(TRIM(H308))=0</formula>
    </cfRule>
  </conditionalFormatting>
  <conditionalFormatting sqref="H309:H315">
    <cfRule type="containsBlanks" dxfId="7365" priority="69">
      <formula>LEN(TRIM(H309))=0</formula>
    </cfRule>
  </conditionalFormatting>
  <conditionalFormatting sqref="H317:H318">
    <cfRule type="containsBlanks" dxfId="7364" priority="192">
      <formula>LEN(TRIM(H317))=0</formula>
    </cfRule>
  </conditionalFormatting>
  <conditionalFormatting sqref="H320">
    <cfRule type="containsBlanks" dxfId="7363" priority="188">
      <formula>LEN(TRIM(H320))=0</formula>
    </cfRule>
  </conditionalFormatting>
  <conditionalFormatting sqref="H373:H374">
    <cfRule type="containsBlanks" dxfId="7362" priority="154">
      <formula>LEN(TRIM(H373))=0</formula>
    </cfRule>
  </conditionalFormatting>
  <conditionalFormatting sqref="H377">
    <cfRule type="containsBlanks" dxfId="7361" priority="138">
      <formula>LEN(TRIM(H377))=0</formula>
    </cfRule>
    <cfRule type="containsBlanks" priority="139">
      <formula>LEN(TRIM(H377))=0</formula>
    </cfRule>
  </conditionalFormatting>
  <conditionalFormatting sqref="H380:H386">
    <cfRule type="containsBlanks" dxfId="7360" priority="63">
      <formula>LEN(TRIM(H380))=0</formula>
    </cfRule>
    <cfRule type="containsBlanks" priority="137">
      <formula>LEN(TRIM(H380))=0</formula>
    </cfRule>
  </conditionalFormatting>
  <conditionalFormatting sqref="H388">
    <cfRule type="containsBlanks" dxfId="7359" priority="146">
      <formula>LEN(TRIM(H388))=0</formula>
    </cfRule>
    <cfRule type="containsBlanks" priority="147">
      <formula>LEN(TRIM(H388))=0</formula>
    </cfRule>
  </conditionalFormatting>
  <conditionalFormatting sqref="H376:I376">
    <cfRule type="containsBlanks" dxfId="7358" priority="178">
      <formula>LEN(TRIM(H376))=0</formula>
    </cfRule>
    <cfRule type="containsBlanks" priority="179">
      <formula>LEN(TRIM(H376))=0</formula>
    </cfRule>
  </conditionalFormatting>
  <conditionalFormatting sqref="H377:I377">
    <cfRule type="expression" dxfId="7357" priority="20">
      <formula>OR($H$376="Aucun plan PSE commencé/élaboré",$H$376="Oui plan PSE mais aucun composant FP/RH",$H$376="Ne sais pas")</formula>
    </cfRule>
  </conditionalFormatting>
  <conditionalFormatting sqref="H381:I381">
    <cfRule type="expression" dxfId="7356" priority="62">
      <formula>OR($H$380="Non",$H$380="Ne sais pas")</formula>
    </cfRule>
  </conditionalFormatting>
  <conditionalFormatting sqref="H384:I384">
    <cfRule type="expression" dxfId="7355" priority="19">
      <formula>$I$6="Non"</formula>
    </cfRule>
  </conditionalFormatting>
  <conditionalFormatting sqref="H141:J144">
    <cfRule type="expression" dxfId="7354" priority="97">
      <formula>OR($G$139="Non",$G$139="Ne sais pas")</formula>
    </cfRule>
  </conditionalFormatting>
  <conditionalFormatting sqref="H146:J146">
    <cfRule type="expression" dxfId="7353" priority="95">
      <formula>OR($H$145="Non",$H$145="Ne sais pas")</formula>
    </cfRule>
  </conditionalFormatting>
  <conditionalFormatting sqref="H148:J148">
    <cfRule type="expression" dxfId="7352" priority="94">
      <formula>OR($H$147="Non",$H$147="Ne sais pas")</formula>
    </cfRule>
  </conditionalFormatting>
  <conditionalFormatting sqref="H217:J221">
    <cfRule type="expression" dxfId="7351" priority="85">
      <formula>OR($H$215="Non",$H$215="Ne sais pas")</formula>
    </cfRule>
  </conditionalFormatting>
  <conditionalFormatting sqref="H225:J225">
    <cfRule type="expression" dxfId="7350" priority="83">
      <formula>AND($H$223="Non",$H$224="Non")</formula>
    </cfRule>
  </conditionalFormatting>
  <conditionalFormatting sqref="H230:J230">
    <cfRule type="containsBlanks" dxfId="7349" priority="27">
      <formula>LEN(TRIM(H230))=0</formula>
    </cfRule>
  </conditionalFormatting>
  <conditionalFormatting sqref="H230:J231">
    <cfRule type="expression" dxfId="7348" priority="28">
      <formula>AND($H$223="Non",$H$224="Non")</formula>
    </cfRule>
  </conditionalFormatting>
  <conditionalFormatting sqref="H231:J231">
    <cfRule type="expression" dxfId="7347" priority="80">
      <formula>OR($H$230="Non",$H$230="Ne sais pas")</formula>
    </cfRule>
  </conditionalFormatting>
  <conditionalFormatting sqref="H306:J306">
    <cfRule type="expression" dxfId="7346" priority="70">
      <formula>OR($H$305="Non",$H$305="Ne sais pas")</formula>
    </cfRule>
  </conditionalFormatting>
  <conditionalFormatting sqref="H307:J307">
    <cfRule type="expression" dxfId="7345" priority="24">
      <formula>OR($H$306="Non",$H$306="Ne sais pas",$H$305="Non",$H$305="Ne sais pas")</formula>
    </cfRule>
  </conditionalFormatting>
  <conditionalFormatting sqref="H315:J315">
    <cfRule type="expression" dxfId="7344" priority="68">
      <formula>OR($H$314="Non",$H$314="Ne sais pas")</formula>
    </cfRule>
  </conditionalFormatting>
  <conditionalFormatting sqref="H319:J319">
    <cfRule type="expression" dxfId="7343" priority="66">
      <formula>OR($H$318="Non",$H$318="Ne sais pas")</formula>
    </cfRule>
    <cfRule type="containsBlanks" dxfId="7342" priority="67">
      <formula>LEN(TRIM(H319))=0</formula>
    </cfRule>
  </conditionalFormatting>
  <conditionalFormatting sqref="H321:J321">
    <cfRule type="expression" dxfId="7341" priority="65">
      <formula>OR($H$320="Non",$H$320="Ne sais pas",$H$320="Non applicable")</formula>
    </cfRule>
  </conditionalFormatting>
  <conditionalFormatting sqref="H322:J322">
    <cfRule type="expression" dxfId="7340" priority="22">
      <formula>$H$320="Oui"</formula>
    </cfRule>
    <cfRule type="containsBlanks" dxfId="7339" priority="23">
      <formula>LEN(TRIM(H322))=0</formula>
    </cfRule>
  </conditionalFormatting>
  <conditionalFormatting sqref="H375:N375">
    <cfRule type="expression" dxfId="7338" priority="64">
      <formula>OR($H$374="Non",$H$374="Ne sais pas")</formula>
    </cfRule>
  </conditionalFormatting>
  <conditionalFormatting sqref="I6">
    <cfRule type="containsBlanks" dxfId="7337" priority="187">
      <formula>LEN(TRIM(I6))=0</formula>
    </cfRule>
    <cfRule type="expression" dxfId="7336" priority="205">
      <formula>$N$13="Ne sais pas"</formula>
    </cfRule>
    <cfRule type="expression" dxfId="7335" priority="206">
      <formula>$N$13="Non applicable"</formula>
    </cfRule>
    <cfRule type="expression" dxfId="7334" priority="207">
      <formula>$N$13="Non"</formula>
    </cfRule>
  </conditionalFormatting>
  <conditionalFormatting sqref="I10:I11">
    <cfRule type="expression" dxfId="7333" priority="133">
      <formula>$I$6="Non"</formula>
    </cfRule>
  </conditionalFormatting>
  <conditionalFormatting sqref="I10:I18">
    <cfRule type="expression" dxfId="7332" priority="134">
      <formula>$N$13="Non"</formula>
    </cfRule>
    <cfRule type="expression" dxfId="7331" priority="135">
      <formula>$N$13="Non applicable"</formula>
    </cfRule>
    <cfRule type="expression" dxfId="7330" priority="136">
      <formula>$N$13="Ne sais pas"</formula>
    </cfRule>
  </conditionalFormatting>
  <conditionalFormatting sqref="I10:I23">
    <cfRule type="expression" dxfId="7329" priority="127">
      <formula>OR($I$6="Non",$I$6="Ne sais pas")</formula>
    </cfRule>
    <cfRule type="containsBlanks" dxfId="7328" priority="208">
      <formula>LEN(TRIM(I10))=0</formula>
    </cfRule>
  </conditionalFormatting>
  <conditionalFormatting sqref="I12">
    <cfRule type="expression" dxfId="7327" priority="132">
      <formula>$I$6="No"</formula>
    </cfRule>
  </conditionalFormatting>
  <conditionalFormatting sqref="I19:I23">
    <cfRule type="expression" dxfId="7326" priority="128">
      <formula>$I$6="Non"</formula>
    </cfRule>
    <cfRule type="expression" dxfId="7325" priority="129">
      <formula>$N$13="No"</formula>
    </cfRule>
    <cfRule type="expression" dxfId="7324" priority="130">
      <formula>$N$13="Non applicable"</formula>
    </cfRule>
    <cfRule type="expression" dxfId="7323" priority="131">
      <formula>$N$13="Ne sais pas"</formula>
    </cfRule>
  </conditionalFormatting>
  <conditionalFormatting sqref="I23">
    <cfRule type="expression" dxfId="7322" priority="31">
      <formula>OR($I$22="Non",$I$22="Ne sais pas",$I$22="Non applicable")</formula>
    </cfRule>
  </conditionalFormatting>
  <conditionalFormatting sqref="I42">
    <cfRule type="containsBlanks" dxfId="7321" priority="189">
      <formula>LEN(TRIM(I42))=0</formula>
    </cfRule>
  </conditionalFormatting>
  <conditionalFormatting sqref="J25:J28">
    <cfRule type="containsBlanks" dxfId="7320" priority="144">
      <formula>LEN(TRIM(J25))=0</formula>
    </cfRule>
  </conditionalFormatting>
  <conditionalFormatting sqref="J33">
    <cfRule type="containsBlanks" dxfId="7319" priority="200">
      <formula>LEN(TRIM(J33))=0</formula>
    </cfRule>
  </conditionalFormatting>
  <conditionalFormatting sqref="J35">
    <cfRule type="containsBlanks" dxfId="7318" priority="199">
      <formula>LEN(TRIM(J35))=0</formula>
    </cfRule>
  </conditionalFormatting>
  <conditionalFormatting sqref="J67:J70">
    <cfRule type="containsBlanks" dxfId="7317" priority="163">
      <formula>LEN(TRIM(J67))=0</formula>
    </cfRule>
  </conditionalFormatting>
  <conditionalFormatting sqref="J154:J164">
    <cfRule type="containsBlanks" dxfId="7316" priority="54">
      <formula>LEN(TRIM(J154))=0</formula>
    </cfRule>
  </conditionalFormatting>
  <conditionalFormatting sqref="J326:J327">
    <cfRule type="containsBlanks" dxfId="7315" priority="171">
      <formula>LEN(TRIM(J326))=0</formula>
    </cfRule>
  </conditionalFormatting>
  <conditionalFormatting sqref="J330">
    <cfRule type="containsBlanks" dxfId="7314" priority="162">
      <formula>LEN(TRIM(J330))=0</formula>
    </cfRule>
  </conditionalFormatting>
  <conditionalFormatting sqref="J332:J333">
    <cfRule type="containsBlanks" dxfId="7313" priority="170">
      <formula>LEN(TRIM(J332))=0</formula>
    </cfRule>
  </conditionalFormatting>
  <conditionalFormatting sqref="J336">
    <cfRule type="containsBlanks" dxfId="7312" priority="161">
      <formula>LEN(TRIM(J336))=0</formula>
    </cfRule>
  </conditionalFormatting>
  <conditionalFormatting sqref="J338:J339">
    <cfRule type="containsBlanks" dxfId="7311" priority="169">
      <formula>LEN(TRIM(J338))=0</formula>
    </cfRule>
  </conditionalFormatting>
  <conditionalFormatting sqref="J342">
    <cfRule type="containsBlanks" dxfId="7310" priority="160">
      <formula>LEN(TRIM(J342))=0</formula>
    </cfRule>
  </conditionalFormatting>
  <conditionalFormatting sqref="J344:J345">
    <cfRule type="containsBlanks" dxfId="7309" priority="168">
      <formula>LEN(TRIM(J344))=0</formula>
    </cfRule>
  </conditionalFormatting>
  <conditionalFormatting sqref="J348">
    <cfRule type="containsBlanks" dxfId="7308" priority="159">
      <formula>LEN(TRIM(J348))=0</formula>
    </cfRule>
  </conditionalFormatting>
  <conditionalFormatting sqref="J350:J351">
    <cfRule type="containsBlanks" dxfId="7307" priority="167">
      <formula>LEN(TRIM(J350))=0</formula>
    </cfRule>
  </conditionalFormatting>
  <conditionalFormatting sqref="J354">
    <cfRule type="containsBlanks" dxfId="7306" priority="153">
      <formula>LEN(TRIM(J354))=0</formula>
    </cfRule>
  </conditionalFormatting>
  <conditionalFormatting sqref="J356:J357">
    <cfRule type="containsBlanks" dxfId="7305" priority="166">
      <formula>LEN(TRIM(J356))=0</formula>
    </cfRule>
  </conditionalFormatting>
  <conditionalFormatting sqref="J360">
    <cfRule type="containsBlanks" dxfId="7304" priority="158">
      <formula>LEN(TRIM(J360))=0</formula>
    </cfRule>
  </conditionalFormatting>
  <conditionalFormatting sqref="J362:J363">
    <cfRule type="containsBlanks" dxfId="7303" priority="165">
      <formula>LEN(TRIM(J362))=0</formula>
    </cfRule>
  </conditionalFormatting>
  <conditionalFormatting sqref="J366">
    <cfRule type="containsBlanks" dxfId="7302" priority="157">
      <formula>LEN(TRIM(J366))=0</formula>
    </cfRule>
  </conditionalFormatting>
  <conditionalFormatting sqref="J368:J369">
    <cfRule type="containsBlanks" dxfId="7301" priority="164">
      <formula>LEN(TRIM(J368))=0</formula>
    </cfRule>
  </conditionalFormatting>
  <conditionalFormatting sqref="J372">
    <cfRule type="containsBlanks" dxfId="7300" priority="156">
      <formula>LEN(TRIM(J372))=0</formula>
    </cfRule>
  </conditionalFormatting>
  <conditionalFormatting sqref="J151:L151">
    <cfRule type="expression" dxfId="7299" priority="59">
      <formula>OR($G$94="Non",$G$94="Ne sais pas")</formula>
    </cfRule>
  </conditionalFormatting>
  <conditionalFormatting sqref="J152:L152">
    <cfRule type="expression" dxfId="7298" priority="57">
      <formula>OR($G$97="Non",$G$97="Ne sais pas")</formula>
    </cfRule>
  </conditionalFormatting>
  <conditionalFormatting sqref="J153:L154">
    <cfRule type="expression" dxfId="7297" priority="53">
      <formula>OR($G$100="Non",$G$100="Ne sais pas")</formula>
    </cfRule>
  </conditionalFormatting>
  <conditionalFormatting sqref="J155:L155">
    <cfRule type="expression" dxfId="7296" priority="51">
      <formula>OR($G$103="Non",$G$103="Ne sais pas")</formula>
    </cfRule>
  </conditionalFormatting>
  <conditionalFormatting sqref="J156:L156">
    <cfRule type="expression" dxfId="7295" priority="49">
      <formula>OR($G$106="Non",$G$106="Ne sais pas")</formula>
    </cfRule>
  </conditionalFormatting>
  <conditionalFormatting sqref="J157:L157">
    <cfRule type="expression" dxfId="7294" priority="47">
      <formula>OR($G$109="Non",$G$109="Ne sais pas")</formula>
    </cfRule>
  </conditionalFormatting>
  <conditionalFormatting sqref="J158:L158">
    <cfRule type="expression" dxfId="7293" priority="45">
      <formula>OR($G$112="Non",$G$112="Ne sais pas")</formula>
    </cfRule>
  </conditionalFormatting>
  <conditionalFormatting sqref="J159:L159">
    <cfRule type="expression" dxfId="7292" priority="43">
      <formula>OR($G$115="Non",$G$115="Ne sais pas")</formula>
    </cfRule>
  </conditionalFormatting>
  <conditionalFormatting sqref="J160:L160">
    <cfRule type="expression" dxfId="7291" priority="41">
      <formula>OR($G$118="Non",$G$118="Ne sais pas")</formula>
    </cfRule>
  </conditionalFormatting>
  <conditionalFormatting sqref="J161:L161">
    <cfRule type="expression" dxfId="7290" priority="39">
      <formula>OR($G$121="Non",$G$121="Ne sais pas")</formula>
    </cfRule>
  </conditionalFormatting>
  <conditionalFormatting sqref="J162:L162">
    <cfRule type="expression" dxfId="7289" priority="37">
      <formula>OR($G$124="Non",$G$124="Ne sais pas")</formula>
    </cfRule>
  </conditionalFormatting>
  <conditionalFormatting sqref="J163:L163">
    <cfRule type="expression" dxfId="7288" priority="36">
      <formula>OR($G$127="Non",$G$127="Ne sais pas")</formula>
    </cfRule>
  </conditionalFormatting>
  <conditionalFormatting sqref="J164:L164">
    <cfRule type="expression" dxfId="7287" priority="33">
      <formula>OR($G$130="Non",$G$130="Ne sais pas")</formula>
    </cfRule>
  </conditionalFormatting>
  <conditionalFormatting sqref="J139:N139">
    <cfRule type="expression" dxfId="7286" priority="96">
      <formula>OR($G$139="Non",$G$139="Ne sais pas")</formula>
    </cfRule>
  </conditionalFormatting>
  <conditionalFormatting sqref="J373:N373">
    <cfRule type="expression" dxfId="7285" priority="21">
      <formula>OR($H$373="Non",$H$373="Ne sais pas")</formula>
    </cfRule>
  </conditionalFormatting>
  <conditionalFormatting sqref="K94">
    <cfRule type="expression" dxfId="7284" priority="16">
      <formula>OR($H$84="Non",$H$84="Ne sais pas")</formula>
    </cfRule>
  </conditionalFormatting>
  <conditionalFormatting sqref="K97">
    <cfRule type="expression" dxfId="7283" priority="15">
      <formula>OR($H$84="Non",$H$84="Ne sais pas")</formula>
    </cfRule>
  </conditionalFormatting>
  <conditionalFormatting sqref="K100">
    <cfRule type="expression" dxfId="7282" priority="14">
      <formula>OR($H$84="Non",$H$84="Ne sais pas")</formula>
    </cfRule>
  </conditionalFormatting>
  <conditionalFormatting sqref="K103">
    <cfRule type="expression" dxfId="7281" priority="13">
      <formula>OR($H$84="Non",$H$84="Ne sais pas")</formula>
    </cfRule>
  </conditionalFormatting>
  <conditionalFormatting sqref="K106">
    <cfRule type="expression" dxfId="7280" priority="12">
      <formula>OR($H$84="Non",$H$84="Ne sais pas")</formula>
    </cfRule>
  </conditionalFormatting>
  <conditionalFormatting sqref="K109">
    <cfRule type="expression" dxfId="7279" priority="11">
      <formula>OR($H$84="Non",$H$84="Ne sais pas")</formula>
    </cfRule>
  </conditionalFormatting>
  <conditionalFormatting sqref="K112">
    <cfRule type="expression" dxfId="7278" priority="10">
      <formula>OR($H$84="Non",$H$84="Ne sais pas")</formula>
    </cfRule>
  </conditionalFormatting>
  <conditionalFormatting sqref="K115">
    <cfRule type="expression" dxfId="7277" priority="9">
      <formula>OR($H$84="Non",$H$84="Ne sais pas")</formula>
    </cfRule>
  </conditionalFormatting>
  <conditionalFormatting sqref="K118">
    <cfRule type="expression" dxfId="7276" priority="8">
      <formula>OR($H$84="Non",$H$84="Ne sais pas")</formula>
    </cfRule>
  </conditionalFormatting>
  <conditionalFormatting sqref="K121">
    <cfRule type="expression" dxfId="7275" priority="7">
      <formula>OR($H$84="Non",$H$84="Ne sais pas")</formula>
    </cfRule>
  </conditionalFormatting>
  <conditionalFormatting sqref="K124">
    <cfRule type="expression" dxfId="7274" priority="6">
      <formula>OR($H$84="Non",$H$84="Ne sais pas")</formula>
    </cfRule>
  </conditionalFormatting>
  <conditionalFormatting sqref="K127">
    <cfRule type="expression" dxfId="7273" priority="5">
      <formula>OR($H$84="Non",$H$84="Ne sais pas")</formula>
    </cfRule>
  </conditionalFormatting>
  <conditionalFormatting sqref="K130">
    <cfRule type="expression" dxfId="7272" priority="4">
      <formula>OR($H$84="Non",$H$84="Ne sais pas")</formula>
    </cfRule>
  </conditionalFormatting>
  <conditionalFormatting sqref="K141 F204:F214 K223 K233:K245 F248">
    <cfRule type="containsBlanks" dxfId="7271" priority="202">
      <formula>LEN(TRIM(F141))=0</formula>
    </cfRule>
  </conditionalFormatting>
  <conditionalFormatting sqref="K247">
    <cfRule type="containsBlanks" dxfId="7270" priority="193">
      <formula>LEN(TRIM(K247))=0</formula>
    </cfRule>
  </conditionalFormatting>
  <conditionalFormatting sqref="K19:N23">
    <cfRule type="expression" dxfId="7269" priority="116">
      <formula>OR($I$6="Non",$I$6="Ne sais pas")</formula>
    </cfRule>
    <cfRule type="containsBlanks" dxfId="7268" priority="209">
      <formula>LEN(TRIM(K19))=0</formula>
    </cfRule>
  </conditionalFormatting>
  <conditionalFormatting sqref="L168:L178">
    <cfRule type="expression" dxfId="7267" priority="92">
      <formula>$F$225="Don't know"</formula>
    </cfRule>
    <cfRule type="expression" dxfId="7266" priority="93">
      <formula>$F$225="Non"</formula>
    </cfRule>
    <cfRule type="containsBlanks" dxfId="7265" priority="211">
      <formula>LEN(TRIM(L168))=0</formula>
    </cfRule>
  </conditionalFormatting>
  <conditionalFormatting sqref="L10:N10">
    <cfRule type="expression" dxfId="7264" priority="126">
      <formula>OR($I$10="Non",$I$10="Ne sais pas",$I$10="Non applicable")</formula>
    </cfRule>
  </conditionalFormatting>
  <conditionalFormatting sqref="L10:N18">
    <cfRule type="expression" dxfId="7263" priority="117">
      <formula>OR($I$6="Non",$I$6="Ne sais pas")</formula>
    </cfRule>
  </conditionalFormatting>
  <conditionalFormatting sqref="L11:N11">
    <cfRule type="expression" dxfId="7262" priority="125">
      <formula>OR($I$11="Non",$I$11="Ne sais pas",$I$11="Non applicable")</formula>
    </cfRule>
  </conditionalFormatting>
  <conditionalFormatting sqref="L12:N12">
    <cfRule type="expression" dxfId="7261" priority="124">
      <formula>OR($I$12="Non",$I$12="Ne sais pas",$I$12="Non applicable")</formula>
    </cfRule>
  </conditionalFormatting>
  <conditionalFormatting sqref="L13:N13">
    <cfRule type="expression" dxfId="7260" priority="123">
      <formula>OR($I$13="Non",$I$13="Ne sais pas",$I$13="Non applicable")</formula>
    </cfRule>
  </conditionalFormatting>
  <conditionalFormatting sqref="L14:N14">
    <cfRule type="expression" dxfId="7259" priority="122">
      <formula>OR($I$14="Non",$I$14="Ne sais pas",$I$14="Non applicable")</formula>
    </cfRule>
  </conditionalFormatting>
  <conditionalFormatting sqref="L15:N15">
    <cfRule type="expression" dxfId="7258" priority="121">
      <formula>OR($I$15="Non",$I$15="Ne sais pas",$I$15="Non applicable")</formula>
    </cfRule>
  </conditionalFormatting>
  <conditionalFormatting sqref="L16:N16">
    <cfRule type="expression" dxfId="7257" priority="120">
      <formula>OR($I$16="Non",$I$16="Ne sais pas",$I$16="Non applicable")</formula>
    </cfRule>
  </conditionalFormatting>
  <conditionalFormatting sqref="L17:N17">
    <cfRule type="expression" dxfId="7256" priority="118">
      <formula>OR($I$17="Ni l'un ni l'autre",$I$17="Ne sais pas",$I$17="Non applicable")</formula>
    </cfRule>
  </conditionalFormatting>
  <conditionalFormatting sqref="L18:N18">
    <cfRule type="expression" dxfId="7255" priority="32">
      <formula>OR($I$16="No",$I$16="Don't know",$I$16="Not applicable")</formula>
    </cfRule>
    <cfRule type="expression" dxfId="7254" priority="119">
      <formula>OR($I$18="Non",$I$18="Ne sais pas",$I$18="Non applicable")</formula>
    </cfRule>
  </conditionalFormatting>
  <conditionalFormatting sqref="O19:O21 O31 O33 O35 O66:O70 O84 O91 O139 O145 O150:O165 O222 O230:O232 O263">
    <cfRule type="containsBlanks" dxfId="7253" priority="203">
      <formula>LEN(TRIM(O19))=0</formula>
    </cfRule>
  </conditionalFormatting>
  <conditionalFormatting sqref="O25:O28">
    <cfRule type="containsBlanks" dxfId="7252" priority="149">
      <formula>LEN(TRIM(O25))=0</formula>
    </cfRule>
  </conditionalFormatting>
  <conditionalFormatting sqref="O42">
    <cfRule type="containsBlanks" dxfId="7251" priority="191">
      <formula>LEN(TRIM(O42))=0</formula>
    </cfRule>
  </conditionalFormatting>
  <conditionalFormatting sqref="O44:O49">
    <cfRule type="containsBlanks" dxfId="7250" priority="151">
      <formula>LEN(TRIM(O44))=0</formula>
    </cfRule>
  </conditionalFormatting>
  <conditionalFormatting sqref="O52:O56">
    <cfRule type="containsBlanks" dxfId="7249" priority="2">
      <formula>LEN(TRIM(O52))=0</formula>
    </cfRule>
  </conditionalFormatting>
  <conditionalFormatting sqref="O73">
    <cfRule type="containsBlanks" dxfId="7248" priority="152">
      <formula>LEN(TRIM(O73))=0</formula>
    </cfRule>
  </conditionalFormatting>
  <conditionalFormatting sqref="O147">
    <cfRule type="containsBlanks" dxfId="7247" priority="142">
      <formula>LEN(TRIM(O147))=0</formula>
    </cfRule>
  </conditionalFormatting>
  <conditionalFormatting sqref="O167">
    <cfRule type="containsBlanks" dxfId="7246" priority="177">
      <formula>LEN(TRIM(O167))=0</formula>
    </cfRule>
  </conditionalFormatting>
  <conditionalFormatting sqref="O179:O191">
    <cfRule type="containsBlanks" dxfId="7245" priority="141">
      <formula>LEN(TRIM(O179))=0</formula>
    </cfRule>
  </conditionalFormatting>
  <conditionalFormatting sqref="O203:O215">
    <cfRule type="containsBlanks" dxfId="7244" priority="140">
      <formula>LEN(TRIM(O203))=0</formula>
    </cfRule>
  </conditionalFormatting>
  <conditionalFormatting sqref="O227:O228">
    <cfRule type="containsBlanks" dxfId="7243" priority="190">
      <formula>LEN(TRIM(O227))=0</formula>
    </cfRule>
  </conditionalFormatting>
  <conditionalFormatting sqref="O249 O256">
    <cfRule type="containsBlanks" dxfId="7242" priority="172">
      <formula>LEN(TRIM(O249))=0</formula>
    </cfRule>
  </conditionalFormatting>
  <conditionalFormatting sqref="O269:O271">
    <cfRule type="containsBlanks" dxfId="7241" priority="148">
      <formula>LEN(TRIM(O269))=0</formula>
    </cfRule>
  </conditionalFormatting>
  <conditionalFormatting sqref="O324:O374">
    <cfRule type="containsBlanks" dxfId="7240" priority="155">
      <formula>LEN(TRIM(O324))=0</formula>
    </cfRule>
  </conditionalFormatting>
  <conditionalFormatting sqref="O376">
    <cfRule type="containsBlanks" dxfId="7239" priority="150">
      <formula>LEN(TRIM(O376))=0</formula>
    </cfRule>
  </conditionalFormatting>
  <dataValidations count="101">
    <dataValidation type="list" allowBlank="1" showInputMessage="1" showErrorMessage="1" sqref="J326:K326 J332:K332 J338:K338 J344:K344 J350:K350 J356:K356 J362:K362 J368:K368" xr:uid="{18FF43E6-A016-45BC-BDB7-D8B33D919E9A}">
      <formula1>"Présélectionné par l'OMS, SRA, Présélectionné par l'OMS et SRA,Aucun produit préselectionné par l'OMS ou SRA enregistré,Ne sais pas"</formula1>
    </dataValidation>
    <dataValidation type="list" allowBlank="1" showInputMessage="1" showErrorMessage="1" sqref="J330:K330 J336:K336 J342:K342 J348:K348 J360:K360 J366:K366 J372:K372 J354:K354" xr:uid="{45AF099F-0D58-45A8-93A5-49DEEE9571A8}">
      <formula1>"0,1,2 ou plus,Ne sais pas"</formula1>
    </dataValidation>
    <dataValidation type="list" allowBlank="1" showInputMessage="1" showErrorMessage="1" sqref="H311:J311" xr:uid="{CC4DDBD2-D231-495E-A263-7CA0C8E4E6D9}">
      <formula1>"Oui certifié ISO, Oui présélectioné par l'OMS, Oui certifié ISO et présélectionné par l'OMS,Ni l'un ni l'autre, Ne sais pas, Non applicable"</formula1>
    </dataValidation>
    <dataValidation type="list" allowBlank="1" showInputMessage="1" showErrorMessage="1" sqref="F253:G253" xr:uid="{0E7A3F6A-A334-4B1D-B663-4EFD9E435280}">
      <formula1>"Oui : Mobilisation/implication communautaire importante,Oui : Une certaine mobilisation/implication communautaire,Non,Ne sais pas"</formula1>
    </dataValidation>
    <dataValidation type="list" allowBlank="1" showInputMessage="1" showErrorMessage="1" sqref="F251:G251" xr:uid="{B6B0CE4F-D843-4AF7-8185-23A8F68F7973}">
      <formula1>"Oui : Médias importants,Oui : Certains médias,Non,Ne sais pas"</formula1>
    </dataValidation>
    <dataValidation type="list" allowBlank="1" showInputMessage="1" showErrorMessage="1" sqref="G151:G164 H155:I164 H151:I153 J151:L164" xr:uid="{B60B5CFE-C70F-461B-87DC-171C190B2F27}">
      <formula1>"Travailleur de santé communautaire (ou équivalent),Infirmier auxiliaire,Sage-femme infirmière auxiliaire,Infirmier,Pharmacie, Responsable médical, Médecin, Ne sais pas, Non applicable"</formula1>
    </dataValidation>
    <dataValidation type="list" allowBlank="1" showInputMessage="1" showErrorMessage="1" sqref="H144:J144" xr:uid="{A7E7FF96-F8AF-465D-BB05-C9C6EFDD6F66}">
      <formula1>"Oui un niveau élevé de mise en œuvre, Oui une certaine mise en œuvre,Mise en œuvre minimale ou inexistante, Ne sais pas, Non applicable (aucune stratégie)"</formula1>
    </dataValidation>
    <dataValidation type="list" allowBlank="1" showInputMessage="1" showErrorMessage="1" sqref="J67:J70" xr:uid="{89DB8209-2FE2-4A04-B4E3-8AF7985E0A1D}">
      <formula1>"Oui, Non, Ne sais pas,Non applicable"</formula1>
    </dataValidation>
    <dataValidation type="list" allowBlank="1" showInputMessage="1" showErrorMessage="1" error="Choisissez une réponse dans la liste déroulante." prompt="Choisissez une réponse dans la liste déroulante." sqref="G68:I70" xr:uid="{2B540BB0-6977-46D1-A276-DF3C93C2AD21}">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I17" xr:uid="{83B67FEC-CCF1-4032-B9BA-6F6CC17D3C35}">
      <formula1>"Ministère des Finances, Ministère de la Planification,Les deux,Ni l'un ni l'autre,Ne sais pas, Non applicable"</formula1>
    </dataValidation>
    <dataValidation type="list" allowBlank="1" showInputMessage="1" showErrorMessage="1" sqref="F277:G277" xr:uid="{E1CFF520-6A06-41FE-8764-B510545D9967}">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allowBlank="1" showInputMessage="1" showErrorMessage="1" sqref="G256" xr:uid="{922A0542-5E3B-4914-9184-78442E9A7EEC}">
      <formula1>"0 %,1 à 10 %,11 à 20 %,21 à 30 %,31 à 40 %,41 à 50 %,51 à 60 %,61 à 70 %,71 à 80 %,81 à 100 %,Ne sais pas,Non applicable"</formula1>
    </dataValidation>
    <dataValidation type="list" allowBlank="1" showInputMessage="1" showErrorMessage="1" sqref="F254:G254 H380:I380 H382:H383 I382" xr:uid="{11EE440E-49F7-4E4C-96F8-B8CF70A5792C}">
      <formula1>"Oui,Non,Ne sais pas"</formula1>
    </dataValidation>
    <dataValidation type="list" allowBlank="1" showInputMessage="1" showErrorMessage="1" sqref="F252:G252" xr:uid="{44BC7615-2EAE-45C1-86B3-588B7F687CA6}">
      <formula1>"Oui : Sensibilisation/éducation intensive par téléphone, Oui : Une certaine sensibilisation/éducation par téléphone, Non, Ne sais pas"</formula1>
    </dataValidation>
    <dataValidation type="list" allowBlank="1" showInputMessage="1" showErrorMessage="1" sqref="F250:G250" xr:uid="{B2EC2D23-34D7-4C0E-B6CA-66F07A188D93}">
      <formula1>"Oui : Marketing social important,Oui : Un certain marketing social,Non,Ne sais pas"</formula1>
    </dataValidation>
    <dataValidation allowBlank="1" showInputMessage="1" showErrorMessage="1" error="Choisissez une réponse dans la liste déroulante." sqref="K19" xr:uid="{B9842936-F867-4759-AE89-263224BBA636}"/>
    <dataValidation type="list" allowBlank="1" showInputMessage="1" showErrorMessage="1" sqref="F276:G276" xr:uid="{1937032D-C0A2-4A83-9B6C-7526DD866A89}">
      <formula1>"Oui : Tous les sites de marketing social sont inclus, Oui : Certains sites de marketing social sont inclus,Aucun, Ne sais pas, Non applicable (aucun LMIS)"</formula1>
    </dataValidation>
    <dataValidation type="list" allowBlank="1" showInputMessage="1" showErrorMessage="1" sqref="F275:G275" xr:uid="{3E430373-6FE3-421C-A275-D6B71F938171}">
      <formula1>"Oui : Toutes les installations des ONG sont incluses, Oui : Certaines des installations des ONG sont incluses,Aucun, Ne sais pas, Non applicable (aucun LMIS)"</formula1>
    </dataValidation>
    <dataValidation type="list" allowBlank="1" showInputMessage="1" showErrorMessage="1" sqref="F274:G274" xr:uid="{1C6C3FC0-F0D6-4EEF-906A-35FC0A5D5B8B}">
      <formula1>"Oui : Tous les installations du secteur privé sont incluses, Oui : Certaines installations du secteur privé sont incluses,Aucun, Ne sais pas, Non applicable (aucun LMIS)"</formula1>
    </dataValidation>
    <dataValidation type="list" allowBlank="1" showInputMessage="1" showErrorMessage="1" sqref="F273:G273" xr:uid="{8CCE8F60-4181-4C49-B276-4B6BB8585082}">
      <formula1>"Oui : Tous les installations du secteur public sont incluses, Oui : Certaines installations du secteur public sont incluses,Aucun, Ne sais pas, Non applicable (aucun LMIS)"</formula1>
    </dataValidation>
    <dataValidation type="list" allowBlank="1" showInputMessage="1" showErrorMessage="1" sqref="H376:I376" xr:uid="{9A2C9493-0969-4A00-B9E8-4C7A2D4E6455}">
      <formula1>"Oui (plan PSE avec composant FP/RH),Aucun plan PSE commencé/élaboré,Oui plan PSE mais aucun composant FP/RH,Ne sais pas"</formula1>
    </dataValidation>
    <dataValidation type="list" allowBlank="1" showInputMessage="1" showErrorMessage="1" sqref="H319:J319" xr:uid="{2602ED4A-B6FC-4480-A6C9-DF843D64808E}">
      <formula1>"0 à 25 %,26 à 50 %,51 à 75 %,76 à 100 %, Ne sais pas, Non applicable"</formula1>
    </dataValidation>
    <dataValidation type="list" allowBlank="1" showInputMessage="1" showErrorMessage="1" sqref="H309:J309 F73:F75 H217:J220" xr:uid="{A51BBFCD-7100-41A8-9687-A037C402DD0E}">
      <formula1>"Oui,Non,Ne sais pas,Non applicable"</formula1>
    </dataValidation>
    <dataValidation type="list" allowBlank="1" showInputMessage="1" showErrorMessage="1" sqref="H315:J315" xr:uid="{A3DC061E-754A-47CD-BEA0-EA8468D10A12}">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7:J317" xr:uid="{CE71B848-BCBA-4F97-85A2-82F84E567006}">
      <formula1>"0,1,2 à 3,Plus de 3, Ne sais pas"</formula1>
    </dataValidation>
    <dataValidation type="list" allowBlank="1" showInputMessage="1" showErrorMessage="1" sqref="J363 J369 J333 J339 J345 J351 J357 J327" xr:uid="{4DD660D2-A8F6-4225-BE86-132EFF29F50D}">
      <formula1>"0,1,2 à 3,Plus de 3,Ne sais pas"</formula1>
    </dataValidation>
    <dataValidation type="list" allowBlank="1" showInputMessage="1" showErrorMessage="1" sqref="H309" xr:uid="{1A6EA0B5-2E36-41DD-84C7-EB190036D149}">
      <formula1>"Oui,Non,Ne sais pas, Non applicable"</formula1>
    </dataValidation>
    <dataValidation type="list" allowBlank="1" showInputMessage="1" showErrorMessage="1" sqref="H308:J308" xr:uid="{55A27ABD-33C0-4ED6-8DEC-DE6776E26968}">
      <formula1>"Moins de 6 mois, De 6 mois à moins d'1 an, D'1 an à 18 mois, Plus de 18 mois,Ne sais pas, Non applicable"</formula1>
    </dataValidation>
    <dataValidation type="list" allowBlank="1" showInputMessage="1" showErrorMessage="1" error="Choisissez une réponse dans la liste déroulante." sqref="I19:I20" xr:uid="{30494317-0848-4E6E-B0E4-04890B7A886D}">
      <formula1>"Oui, Non, Ne sais pas, Non applicable"</formula1>
    </dataValidation>
    <dataValidation type="list" allowBlank="1" showInputMessage="1" showErrorMessage="1" sqref="H312:J313" xr:uid="{71B9FF56-1DE2-40A3-97D8-16EFE5B280F8}">
      <formula1>"La plupart ont été testés, Certains ont été testés, Aucun n'a été testé, Ne sais pas, Non applicable"</formula1>
    </dataValidation>
    <dataValidation type="list" allowBlank="1" showInputMessage="1" showErrorMessage="1" sqref="H165 J165:L165" xr:uid="{2485A267-7F7B-43D2-BFD8-FDC9F82CCAF8}">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52:F56" xr:uid="{4E915E18-1CF7-491E-872B-7679488EC3A1}">
      <formula1>"En nature, Argent liquide, Ne sais pas, Non applicable"</formula1>
    </dataValidation>
    <dataValidation type="list" allowBlank="1" showInputMessage="1" showErrorMessage="1" sqref="F168:F178 I6 I42 F192:F202 K233:K245 H373:H374 G139 H147:J147 H145:J145 J33 F263 F180:F190 F204:F214 H215:J215 G269 H84 G125:J126 J35 F45 F47 G131:J132 G95:J96 G128:J129 G98:J99 G101:J102 G104:J105 G107:J108 G110:J111 G113:J114 G116:J117 G119:J120 G122:J123 G135:J136" xr:uid="{7C9E834C-7FC6-4B30-A1E5-06534F049F2D}">
      <formula1>"Oui, Non, Ne sais pas"</formula1>
    </dataValidation>
    <dataValidation type="list" allowBlank="1" showInputMessage="1" showErrorMessage="1" sqref="H31:J31" xr:uid="{41F82F15-92AA-45F9-826B-AFCBAFBF2052}">
      <formula1>"Une fois par an, Deux fois par an, Une fois par trimestre, Une fois par mois, Autre, Ne sais pas"</formula1>
    </dataValidation>
    <dataValidation type="list" allowBlank="1" showInputMessage="1" showErrorMessage="1" sqref="J25 H25" xr:uid="{99A5328F-60F5-4D85-A370-DBA5000753EF}">
      <formula1>"Janvier, Février, Mars, Avril, Mai, Juin, Juillet, Août, Septembre, Octobre, Novembre, Décembre"</formula1>
    </dataValidation>
    <dataValidation type="list" allowBlank="1" showInputMessage="1" showErrorMessage="1" error="Choisissez une réponse dans la liste déroulante." sqref="I21" xr:uid="{2F4DD10E-6912-4B0B-A55B-BA66A6648C03}">
      <formula1>"0 fois, 1 fois, 2 à 3 fois, 4 fois ou plus, Ne sais pas"</formula1>
    </dataValidation>
    <dataValidation type="list" allowBlank="1" showInputMessage="1" showErrorMessage="1" sqref="F264:F267 H318 L168:L178 H310 H223:H225 H230 H227 I22:I23 F77:G80 H320 H143:J143 I18 H322 H314 F258 M168:N168 I10:I16 H305:H306 F260:F262 L192:N202" xr:uid="{F1C45D63-4A9A-4116-B88A-7D0B0DCC69A4}">
      <formula1>"Oui, Non, Ne sais pas, Non applicable"</formula1>
    </dataValidation>
    <dataValidation type="list" allowBlank="1" showInputMessage="1" showErrorMessage="1" sqref="G271" xr:uid="{6B1E0403-BC75-4784-98B9-11C3F785A55A}">
      <formula1>"Oui, Non, Ne sais pas, Non applicable (aucun LMIS)"</formula1>
    </dataValidation>
    <dataValidation type="list" allowBlank="1" showInputMessage="1" showErrorMessage="1" sqref="H26 J26" xr:uid="{1B584504-1D88-4858-B45D-F3E2C937193B}">
      <formula1>"2017,2018,2019,2020,2021,2022,2023"</formula1>
    </dataValidation>
    <dataValidation type="list" allowBlank="1" showInputMessage="1" showErrorMessage="1" sqref="M52:M56 M45 M47" xr:uid="{508A570E-4F1D-4309-9D91-96F79DAA8C38}">
      <formula1>"Achat/B.P. date,Date d'expédition,Date de livraison,Autre,Inconnu,Non applicable"</formula1>
    </dataValidation>
    <dataValidation type="list" allowBlank="1" showInputMessage="1" showErrorMessage="1" sqref="F257" xr:uid="{3D652798-B98E-476B-AA2C-8ED9B86CD053}">
      <formula1>"Oui, Non"</formula1>
    </dataValidation>
    <dataValidation type="list" allowBlank="1" showInputMessage="1" showErrorMessage="1" sqref="P28 P270:P271" xr:uid="{0C9053D9-77A4-4A13-A347-EF868660D69E}">
      <formula1>#REF!</formula1>
    </dataValidation>
    <dataValidation type="list" allowBlank="1" showInputMessage="1" showErrorMessage="1" sqref="H377:I377" xr:uid="{EC3C560D-E068-43A0-8057-5E6167C0E498}">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H385:I385" xr:uid="{2DFBC856-0BB9-4ADE-961D-B10AEFB94921}">
      <formula1>"Totalité ou majorité de la ligne budgétaire transférée à la réponse COVID, Une partie du budget a été transférée, Aucune partie du budget n'a été transférée (c'est-à-dire aucun impact), Inconnu, Non applicable"</formula1>
    </dataValidation>
    <dataValidation type="list" allowBlank="1" showInputMessage="1" showErrorMessage="1" sqref="H386:I386" xr:uid="{1AA729DA-99D7-4341-8025-01EAA78D50CF}">
      <formula1>"Impact élevé, Impact moyen, Impact faible, Aucun impact, Inconnu"</formula1>
    </dataValidation>
    <dataValidation type="list" allowBlank="1" showInputMessage="1" showErrorMessage="1" sqref="H384:I384" xr:uid="{90D70344-4E64-41FC-927E-73AFABF2B028}">
      <formula1>"Aucun impact, Réunions moins fréquentes, Réunions impossibles, Ne sais pas, Non applicable (pas de comité)"</formula1>
    </dataValidation>
    <dataValidation type="decimal" allowBlank="1" showInputMessage="1" showErrorMessage="1" error="Entrez une valeur numérique ici uniquement (en USD)." sqref="J27" xr:uid="{0E9CB27A-819F-4D51-A827-2088260CB81F}">
      <formula1>0</formula1>
      <formula2>100000000</formula2>
    </dataValidation>
    <dataValidation type="decimal" allowBlank="1" showInputMessage="1" showErrorMessage="1" error="Entrez une valeur numérique ici seulement (en USD)." sqref="I86:J86" xr:uid="{FC02BDE3-00B8-4A08-86C4-4CB2D92B68D6}">
      <formula1>0</formula1>
      <formula2>100000000</formula2>
    </dataValidation>
    <dataValidation type="decimal" allowBlank="1" showInputMessage="1" showErrorMessage="1" error="Entrez une quantité numérique ici seulement." sqref="K45:L45 K47:L47" xr:uid="{D7C9765B-5EC2-4547-8A92-9FE9FC3778D8}">
      <formula1>0</formula1>
      <formula2>1000000000</formula2>
    </dataValidation>
    <dataValidation type="custom" allowBlank="1" showInputMessage="1" showErrorMessage="1" error="Ce nombre doit être supérieur ou égal au nombre d'observations de rupture de stock (Colonne H)." sqref="L297 L282:L283 L288 I281:I284 I286:I288 I290:I295 L293 I297:I299" xr:uid="{A64902CA-2F46-46E7-BE4E-A2A0C4711D23}">
      <formula1>I281&gt;=H281</formula1>
    </dataValidation>
    <dataValidation type="custom" operator="lessThanOrEqual" allowBlank="1" showInputMessage="1" showErrorMessage="1" error="Ce nombre ne peut pas dépasser le nombre total d'observations du statut des stocks (colonne I)." sqref="K297 K282:K283 K288 H281:H284 H286:H288 H290:H295 K293 H297:H299" xr:uid="{37B54429-9C7A-4454-B630-22CF2D64300E}">
      <formula1>H281&lt;=I281</formula1>
    </dataValidation>
    <dataValidation type="custom" allowBlank="1" showInputMessage="1" showErrorMessage="1" error="Ce nombre doit être supérieur ou égal au nombre total du PPS en rupture de stock (Colonne K)." sqref="L294:L295 L284 L286:L287 L281 L290:L292 L298:L299" xr:uid="{078FAC4C-CA53-48C3-8C08-1D6CAE684F8C}">
      <formula1>L281&gt;=K281</formula1>
    </dataValidation>
    <dataValidation type="custom" allowBlank="1" showInputMessage="1" showErrorMessage="1" error="Ce nombre doit être inférieur ou égal au nombre total de PPS déclarant (observations de stocks) (Colonne L)." sqref="K294:K295 K284 K286:K287 K281 K290:K292 K298:K299" xr:uid="{7ED1E94C-9952-4033-8E72-9C530C0B7CCA}">
      <formula1>K281&lt;=L281</formula1>
    </dataValidation>
    <dataValidation type="list" allowBlank="1" showInputMessage="1" showErrorMessage="1" sqref="H304:J304" xr:uid="{9E7420D4-D1A2-405B-AFEF-DB15A00B2A65}">
      <formula1>"Oui, Non, Ne sais pas, Non applicable (pas d'ANRP)"</formula1>
    </dataValidation>
    <dataValidation type="list" allowBlank="1" showInputMessage="1" showErrorMessage="1" sqref="H29:J29" xr:uid="{B7F594BE-4FC5-4325-9FA4-A24AEA07E277}">
      <formula1>"Gouvernement - Niveau central, Gouvernement - Niveau infranational, Gouvernement des États-Unis (USG), UNFPA, Autres bailleurs de fonds, Autre, Ne sais pas"</formula1>
    </dataValidation>
    <dataValidation type="list" allowBlank="1" showInputMessage="1" showErrorMessage="1" sqref="H388:I388" xr:uid="{158B6F13-F3D2-44F9-9E17-19E0F0D44293}">
      <formula1>"Maintien, Augmentation, Intégration, Réduction, Élimination, Ne sais pas,Non applicable"</formula1>
    </dataValidation>
    <dataValidation allowBlank="1" showInputMessage="1" showErrorMessage="1" error="Entrez une valeur numérique ici seulement (en USD)." sqref="G38:G39 G45:H45 G47:H47" xr:uid="{E0B0CEE7-79BC-4732-B859-5E5701493CE4}"/>
    <dataValidation type="decimal" allowBlank="1" showInputMessage="1" showErrorMessage="1" error="Enter a numeric quantity only." sqref="K52:L56" xr:uid="{D6103A84-AC45-45D8-BCA6-A970F429C4BB}">
      <formula1>0</formula1>
      <formula2>1000000000</formula2>
    </dataValidation>
    <dataValidation allowBlank="1" showInputMessage="1" showErrorMessage="1" error="Entrez une valeur numérique ici uniquement (en USD)." sqref="H231:J231" xr:uid="{4D1891A6-4522-45EF-A1FB-AA738DA47056}"/>
    <dataValidation type="list" allowBlank="1" showInputMessage="1" showErrorMessage="1" sqref="O19" xr:uid="{91040486-0FE4-4394-98C0-78411ECEB4BA}">
      <formula1>$C$3:$C$5</formula1>
    </dataValidation>
    <dataValidation type="list" allowBlank="1" showInputMessage="1" showErrorMessage="1" sqref="O20" xr:uid="{CA24D525-5711-4514-907B-F8634D529DE4}">
      <formula1>$D$3:$D$4</formula1>
    </dataValidation>
    <dataValidation type="list" allowBlank="1" showInputMessage="1" showErrorMessage="1" sqref="O21:O23" xr:uid="{095B6988-A765-4258-B618-F90B5E0B27B7}">
      <formula1>$E$3:$E$4</formula1>
    </dataValidation>
    <dataValidation type="list" allowBlank="1" showInputMessage="1" showErrorMessage="1" sqref="O25:O26" xr:uid="{B62F5CB8-AE90-422F-82E0-A7863B8DE7FF}">
      <formula1>$F$3:$F$6</formula1>
    </dataValidation>
    <dataValidation type="list" allowBlank="1" showInputMessage="1" showErrorMessage="1" sqref="O31" xr:uid="{B7415481-B4C6-417E-A289-3286911BDA5E}">
      <formula1>$H$3:$H$4</formula1>
    </dataValidation>
    <dataValidation type="list" allowBlank="1" showInputMessage="1" showErrorMessage="1" sqref="O33" xr:uid="{54E90A7C-0F6B-4CE9-A2BC-A23F16318BF2}">
      <formula1>$I$3:$I$4</formula1>
    </dataValidation>
    <dataValidation type="list" allowBlank="1" showInputMessage="1" showErrorMessage="1" sqref="O35 O42" xr:uid="{1B04FFF3-9FC1-4D05-8D2D-6A2FEB8528E0}">
      <formula1>$J$3:$J$7</formula1>
    </dataValidation>
    <dataValidation type="list" allowBlank="1" showInputMessage="1" showErrorMessage="1" sqref="O44:O49" xr:uid="{B482EFF5-FC55-4D77-99C2-5718C6A20022}">
      <formula1>$K$3:$K$7</formula1>
    </dataValidation>
    <dataValidation type="list" allowBlank="1" showInputMessage="1" showErrorMessage="1" sqref="O54" xr:uid="{9B6EBE43-9BCF-4A50-B5B5-AFD51B9B5526}">
      <formula1>$N$3:$N$4</formula1>
    </dataValidation>
    <dataValidation type="list" allowBlank="1" showInputMessage="1" showErrorMessage="1" sqref="O55" xr:uid="{ECBCEC30-B233-406D-90C3-AAFBD03DACD6}">
      <formula1>$O$3:$O$4</formula1>
    </dataValidation>
    <dataValidation type="list" allowBlank="1" showInputMessage="1" showErrorMessage="1" sqref="O73:O81 O66:O71" xr:uid="{4661C2E7-652A-45A1-84B9-AB7FC4E00254}">
      <formula1>$P$3:$P$7</formula1>
    </dataValidation>
    <dataValidation type="list" allowBlank="1" showInputMessage="1" showErrorMessage="1" sqref="O84" xr:uid="{815FE9B8-8167-475D-8152-A0D458C7F154}">
      <formula1>$Q$3:$Q$6</formula1>
    </dataValidation>
    <dataValidation type="list" allowBlank="1" showInputMessage="1" showErrorMessage="1" sqref="O91" xr:uid="{64BC65FC-E27D-4616-A748-3FFDED6E476A}">
      <formula1>$R$3:$R$8</formula1>
    </dataValidation>
    <dataValidation type="list" allowBlank="1" showInputMessage="1" showErrorMessage="1" sqref="O139" xr:uid="{8CE85B30-CDD5-4673-9D12-DBEFA640A16E}">
      <formula1>$S$3:$S$4</formula1>
    </dataValidation>
    <dataValidation type="list" allowBlank="1" showInputMessage="1" showErrorMessage="1" sqref="O145:O148" xr:uid="{25804A71-1F26-437F-BF07-0D33F70C55AD}">
      <formula1>$T$3:$T$8</formula1>
    </dataValidation>
    <dataValidation type="list" allowBlank="1" showInputMessage="1" showErrorMessage="1" sqref="O150:O165" xr:uid="{AE1C7956-26DF-42F9-B69C-A8BA7ACF9A7C}">
      <formula1>$U$3:$U$5</formula1>
    </dataValidation>
    <dataValidation type="list" allowBlank="1" showInputMessage="1" showErrorMessage="1" sqref="O167:O178 O191:O202" xr:uid="{342FE400-E957-46CB-AC2F-9955B9DB04AB}">
      <formula1>$V$3:$V$8</formula1>
    </dataValidation>
    <dataValidation type="list" allowBlank="1" showInputMessage="1" showErrorMessage="1" sqref="O179:O190 O203:O214" xr:uid="{24F2E5C5-E211-4448-852C-020EBB2DD284}">
      <formula1>$W$3:$W$6</formula1>
    </dataValidation>
    <dataValidation type="list" allowBlank="1" showInputMessage="1" showErrorMessage="1" sqref="O215:O221" xr:uid="{5A1ACBB7-3233-41FF-8E9B-8DCB89DCE947}">
      <formula1>$X$3:$X$4</formula1>
    </dataValidation>
    <dataValidation type="list" allowBlank="1" showInputMessage="1" showErrorMessage="1" sqref="O222:O226" xr:uid="{921DC585-3E2A-404C-9089-717B78ABC00B}">
      <formula1>$Y$3:$Y$6</formula1>
    </dataValidation>
    <dataValidation type="list" allowBlank="1" showInputMessage="1" showErrorMessage="1" sqref="O227:O228" xr:uid="{F61D70AE-696B-4AF6-A4CF-D24A755283A4}">
      <formula1>$Z$3:$Z$5</formula1>
    </dataValidation>
    <dataValidation type="list" allowBlank="1" showInputMessage="1" showErrorMessage="1" sqref="O230:O231" xr:uid="{BF6A42C3-B15B-4581-8EB5-6BD1D609D967}">
      <formula1>$AA$3:$AA$4</formula1>
    </dataValidation>
    <dataValidation type="list" allowBlank="1" showInputMessage="1" showErrorMessage="1" sqref="O232:O248" xr:uid="{3B9850D5-6BA4-49AC-B09E-809A4B02746D}">
      <formula1>$AB$3:$AB$4</formula1>
    </dataValidation>
    <dataValidation type="list" allowBlank="1" showInputMessage="1" showErrorMessage="1" sqref="O249:O255" xr:uid="{7AD10EA2-8ECA-4D67-830C-F4A0732742AB}">
      <formula1>$AC$3:$AC$7</formula1>
    </dataValidation>
    <dataValidation type="list" allowBlank="1" showInputMessage="1" showErrorMessage="1" sqref="O256" xr:uid="{5FC9E595-C9C4-4D3C-AF9E-2D9134E8F5CD}">
      <formula1>$AD$3:$AD$5</formula1>
    </dataValidation>
    <dataValidation type="list" allowBlank="1" showInputMessage="1" showErrorMessage="1" sqref="O263:O267" xr:uid="{B542F9D3-3120-467F-BF52-D76B0EAD5758}">
      <formula1>$AF$3:$AF$4</formula1>
    </dataValidation>
    <dataValidation type="list" allowBlank="1" showInputMessage="1" showErrorMessage="1" sqref="O269:O277" xr:uid="{7A87FDA2-593C-4733-AF18-3CA7C17AAE44}">
      <formula1>$AG$3:$AG$4</formula1>
    </dataValidation>
    <dataValidation type="list" allowBlank="1" showInputMessage="1" showErrorMessage="1" sqref="O279" xr:uid="{5A5D5D92-10C4-4160-A8FB-3A12851CAB3A}">
      <formula1>$AH$3:$AH$7</formula1>
    </dataValidation>
    <dataValidation type="list" allowBlank="1" showInputMessage="1" showErrorMessage="1" sqref="O304" xr:uid="{43CF5B36-C5B0-48CD-B75A-CE35FAFEB084}">
      <formula1>$AJ$3:$AJ$4</formula1>
    </dataValidation>
    <dataValidation type="list" allowBlank="1" showInputMessage="1" showErrorMessage="1" sqref="O305:O309" xr:uid="{AB883FC8-0929-465B-8E99-BA88D9B0985A}">
      <formula1>$AK$3:$AK$4</formula1>
    </dataValidation>
    <dataValidation type="list" allowBlank="1" showInputMessage="1" showErrorMessage="1" sqref="O310:O313" xr:uid="{40EB77F3-8F09-4317-8806-1524107560F4}">
      <formula1>$AL$3:$AL$5</formula1>
    </dataValidation>
    <dataValidation type="list" allowBlank="1" showInputMessage="1" showErrorMessage="1" sqref="O314:O315" xr:uid="{38EEEBB7-9C17-40CD-9832-401C0FE95A82}">
      <formula1>$AM$3:$AM$4</formula1>
    </dataValidation>
    <dataValidation type="list" allowBlank="1" showInputMessage="1" showErrorMessage="1" sqref="O317:O322" xr:uid="{B265A93E-C201-4616-A65D-20322668DEA7}">
      <formula1>$AN$3:$AN$5</formula1>
    </dataValidation>
    <dataValidation type="list" allowBlank="1" showInputMessage="1" showErrorMessage="1" sqref="O324:O372" xr:uid="{3A43942F-7427-4257-BE28-FFA402EB1E55}">
      <formula1>$AO$3:$AO$4</formula1>
    </dataValidation>
    <dataValidation type="list" allowBlank="1" showInputMessage="1" showErrorMessage="1" sqref="O373" xr:uid="{367689EC-F258-4F4E-9C70-C31BCCE02ED8}">
      <formula1>$AP$3:$AP$4</formula1>
    </dataValidation>
    <dataValidation type="list" allowBlank="1" showInputMessage="1" showErrorMessage="1" sqref="O374:O375" xr:uid="{C4EDBD70-46A5-42A2-A248-59633DD5BF2D}">
      <formula1>$AQ$3:$AQ$5</formula1>
    </dataValidation>
    <dataValidation type="list" allowBlank="1" showInputMessage="1" showErrorMessage="1" sqref="O376" xr:uid="{B2095AB3-A03A-478C-9A3F-E8BFFF6C009B}">
      <formula1>$AR$3:$AR$4</formula1>
    </dataValidation>
    <dataValidation type="list" allowBlank="1" showInputMessage="1" showErrorMessage="1" sqref="O6" xr:uid="{2FA7D14B-D6EB-4F00-9FFA-8043F8361B52}">
      <formula1>$B$3:$B$5</formula1>
    </dataValidation>
    <dataValidation type="list" allowBlank="1" showInputMessage="1" showErrorMessage="1" sqref="O282:O284" xr:uid="{B6FC4AC2-3FB5-4A3E-94C9-250C62EF58BE}">
      <formula1>$AI$3:$AI$8</formula1>
    </dataValidation>
    <dataValidation type="list" allowBlank="1" showInputMessage="1" showErrorMessage="1" sqref="O27:O30" xr:uid="{8ECF5EC5-927D-4FA1-A609-10E463026738}">
      <formula1>$G$3:$G$6</formula1>
    </dataValidation>
    <dataValidation type="list" allowBlank="1" showInputMessage="1" showErrorMessage="1" sqref="O257:O262" xr:uid="{00DF5B97-6E77-41B2-8E83-280CBCFAD98B}">
      <formula1>$AE$3:$AE$5</formula1>
    </dataValidation>
    <dataValidation type="list" allowBlank="1" showInputMessage="1" showErrorMessage="1" sqref="E3" xr:uid="{110C5A06-3DD2-40EF-BD6A-CA9F8B49923A}">
      <formula1>$A$3:$A$133</formula1>
    </dataValidation>
  </dataValidations>
  <hyperlinks>
    <hyperlink ref="G3:O3" location="'All Country Summary (2023)'!A1" display="Go to summary page" xr:uid="{D4DF0A1A-6D00-4B97-8250-6DE89868694F}"/>
  </hyperlinks>
  <pageMargins left="0.25" right="0.25" top="0.75" bottom="0.75" header="0.3" footer="0.3"/>
  <pageSetup paperSize="141" scale="75"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92E21-282C-4D1F-A0F9-E50FC6A4107B}">
  <sheetPr>
    <tabColor rgb="FF000066"/>
  </sheetPr>
  <dimension ref="A1:Q390"/>
  <sheetViews>
    <sheetView showGridLines="0" zoomScaleNormal="100" workbookViewId="0">
      <selection activeCell="K6" sqref="K6:N6"/>
    </sheetView>
  </sheetViews>
  <sheetFormatPr defaultColWidth="8.85546875" defaultRowHeight="14.45"/>
  <cols>
    <col min="1" max="1" width="2.140625" customWidth="1"/>
    <col min="2" max="2" width="6.5703125" customWidth="1"/>
    <col min="3" max="3" width="3.140625" customWidth="1"/>
    <col min="4" max="4" width="16.140625" customWidth="1"/>
    <col min="5" max="5" width="61" customWidth="1"/>
    <col min="6" max="6" width="16.140625" customWidth="1"/>
    <col min="7" max="7" width="24.140625" customWidth="1"/>
    <col min="8" max="8" width="22" customWidth="1"/>
    <col min="9" max="10" width="19.140625" customWidth="1"/>
    <col min="11" max="11" width="19.85546875" customWidth="1"/>
    <col min="12" max="12" width="17.5703125" customWidth="1"/>
    <col min="13" max="13" width="19.140625" customWidth="1"/>
    <col min="14" max="14" width="37" customWidth="1"/>
    <col min="15" max="15" width="60.140625" customWidth="1"/>
    <col min="16" max="16" width="60.42578125" customWidth="1"/>
  </cols>
  <sheetData>
    <row r="1" spans="2:16" ht="53.25" customHeight="1">
      <c r="F1" s="2128"/>
      <c r="G1" s="2128"/>
      <c r="H1" s="2128"/>
      <c r="I1" s="2128"/>
      <c r="J1" s="2128"/>
      <c r="K1" s="2128"/>
      <c r="L1" s="2128"/>
      <c r="M1" s="2128"/>
      <c r="N1" s="2128"/>
    </row>
    <row r="2" spans="2:16" ht="37.5" customHeight="1">
      <c r="B2" s="173" t="s">
        <v>1376</v>
      </c>
      <c r="C2" s="479"/>
      <c r="D2" s="479"/>
      <c r="E2" s="479"/>
      <c r="F2" s="179"/>
      <c r="G2" s="178"/>
      <c r="H2" s="179"/>
      <c r="I2" s="179"/>
      <c r="J2" s="179"/>
      <c r="K2" s="180"/>
      <c r="L2" s="180"/>
      <c r="M2" s="180"/>
      <c r="N2" s="181"/>
      <c r="O2" s="522"/>
      <c r="P2" s="522"/>
    </row>
    <row r="3" spans="2:16" ht="45.75" customHeight="1">
      <c r="B3" s="173"/>
      <c r="C3" s="479"/>
      <c r="D3" s="523" t="s">
        <v>1920</v>
      </c>
      <c r="E3" s="176" t="s">
        <v>2182</v>
      </c>
      <c r="F3" s="524" t="s">
        <v>1922</v>
      </c>
      <c r="G3" s="2130" t="s">
        <v>830</v>
      </c>
      <c r="H3" s="2130"/>
      <c r="I3" s="2130"/>
      <c r="J3" s="2130"/>
      <c r="K3" s="2130"/>
      <c r="L3" s="2130"/>
      <c r="M3" s="2130"/>
      <c r="N3" s="2130"/>
      <c r="O3" s="2130"/>
      <c r="P3" s="522"/>
    </row>
    <row r="4" spans="2:16" ht="39" customHeight="1">
      <c r="B4" s="2945" t="s">
        <v>1380</v>
      </c>
      <c r="C4" s="2945"/>
      <c r="D4" s="2945"/>
      <c r="E4" s="2945"/>
      <c r="F4" s="2945"/>
      <c r="G4" s="2945"/>
      <c r="H4" s="2945"/>
      <c r="I4" s="2945"/>
      <c r="J4" s="2945"/>
      <c r="K4" s="2945"/>
      <c r="L4" s="2945"/>
      <c r="M4" s="2945"/>
      <c r="N4" s="2945"/>
      <c r="O4" s="522" t="s">
        <v>1381</v>
      </c>
      <c r="P4" s="522"/>
    </row>
    <row r="5" spans="2:16" ht="15.75">
      <c r="B5" s="2427" t="s">
        <v>1382</v>
      </c>
      <c r="C5" s="2428"/>
      <c r="D5" s="2428"/>
      <c r="E5" s="2428"/>
      <c r="F5" s="2428"/>
      <c r="G5" s="2428"/>
      <c r="H5" s="2428"/>
      <c r="I5" s="2428"/>
      <c r="J5" s="2428"/>
      <c r="K5" s="2428"/>
      <c r="L5" s="2428"/>
      <c r="M5" s="2428"/>
      <c r="N5" s="2428"/>
      <c r="O5" s="2428"/>
      <c r="P5" s="2429"/>
    </row>
    <row r="6" spans="2:16" ht="129" customHeight="1">
      <c r="B6" s="525" t="s">
        <v>1383</v>
      </c>
      <c r="C6" s="2531" t="s">
        <v>1923</v>
      </c>
      <c r="D6" s="2531"/>
      <c r="E6" s="2531"/>
      <c r="F6" s="2531"/>
      <c r="G6" s="2531"/>
      <c r="H6" s="2532"/>
      <c r="I6" s="526" t="s">
        <v>1385</v>
      </c>
      <c r="J6" s="527" t="s">
        <v>1386</v>
      </c>
      <c r="K6" s="1663" t="s">
        <v>2183</v>
      </c>
      <c r="L6" s="1664"/>
      <c r="M6" s="1664"/>
      <c r="N6" s="1665"/>
      <c r="O6" s="2779" t="s">
        <v>1475</v>
      </c>
      <c r="P6" s="2779"/>
    </row>
    <row r="7" spans="2:16" ht="27" customHeight="1">
      <c r="B7" s="2580" t="s">
        <v>1388</v>
      </c>
      <c r="C7" s="2581"/>
      <c r="D7" s="2581"/>
      <c r="E7" s="2581"/>
      <c r="F7" s="2581"/>
      <c r="G7" s="2581"/>
      <c r="H7" s="2581"/>
      <c r="I7" s="2581"/>
      <c r="J7" s="2581"/>
      <c r="K7" s="2581"/>
      <c r="L7" s="2581"/>
      <c r="M7" s="2581"/>
      <c r="N7" s="2941"/>
      <c r="O7" s="2592"/>
      <c r="P7" s="2592"/>
    </row>
    <row r="8" spans="2:16" ht="36.6" customHeight="1">
      <c r="B8" s="530" t="s">
        <v>394</v>
      </c>
      <c r="C8" s="2442" t="s">
        <v>1389</v>
      </c>
      <c r="D8" s="2442"/>
      <c r="E8" s="2443"/>
      <c r="F8" s="2873" t="s">
        <v>2184</v>
      </c>
      <c r="G8" s="2874"/>
      <c r="H8" s="2874"/>
      <c r="I8" s="2874"/>
      <c r="J8" s="2874"/>
      <c r="K8" s="2874"/>
      <c r="L8" s="2874"/>
      <c r="M8" s="2874"/>
      <c r="N8" s="2874"/>
      <c r="O8" s="2592"/>
      <c r="P8" s="2592"/>
    </row>
    <row r="9" spans="2:16" ht="27.95">
      <c r="B9" s="532" t="s">
        <v>396</v>
      </c>
      <c r="C9" s="2442" t="s">
        <v>1391</v>
      </c>
      <c r="D9" s="2442"/>
      <c r="E9" s="2442"/>
      <c r="F9" s="2442"/>
      <c r="G9" s="2442"/>
      <c r="H9" s="2443"/>
      <c r="I9" s="533" t="s">
        <v>1392</v>
      </c>
      <c r="J9" s="2942"/>
      <c r="K9" s="2943"/>
      <c r="L9" s="2943"/>
      <c r="M9" s="2943"/>
      <c r="N9" s="2944"/>
      <c r="O9" s="2592"/>
      <c r="P9" s="2592"/>
    </row>
    <row r="10" spans="2:16" ht="34.5" customHeight="1">
      <c r="B10" s="534" t="s">
        <v>394</v>
      </c>
      <c r="C10" s="2442" t="s">
        <v>1928</v>
      </c>
      <c r="D10" s="2442"/>
      <c r="E10" s="2442"/>
      <c r="F10" s="2442"/>
      <c r="G10" s="2442"/>
      <c r="H10" s="2443"/>
      <c r="I10" s="535" t="s">
        <v>1385</v>
      </c>
      <c r="J10" s="2940" t="s">
        <v>1394</v>
      </c>
      <c r="K10" s="2608"/>
      <c r="L10" s="2486" t="s">
        <v>2185</v>
      </c>
      <c r="M10" s="2814"/>
      <c r="N10" s="2815"/>
      <c r="O10" s="2592"/>
      <c r="P10" s="2592"/>
    </row>
    <row r="11" spans="2:16" ht="43.5" customHeight="1">
      <c r="B11" s="537" t="s">
        <v>401</v>
      </c>
      <c r="C11" s="2442" t="s">
        <v>1930</v>
      </c>
      <c r="D11" s="2442"/>
      <c r="E11" s="2442"/>
      <c r="F11" s="2442"/>
      <c r="G11" s="2442"/>
      <c r="H11" s="2443"/>
      <c r="I11" s="535" t="s">
        <v>1385</v>
      </c>
      <c r="J11" s="2940" t="s">
        <v>1394</v>
      </c>
      <c r="K11" s="2608"/>
      <c r="L11" s="2486" t="s">
        <v>2186</v>
      </c>
      <c r="M11" s="2814"/>
      <c r="N11" s="2815"/>
      <c r="O11" s="2592"/>
      <c r="P11" s="2592"/>
    </row>
    <row r="12" spans="2:16" ht="35.25" customHeight="1">
      <c r="B12" s="538" t="s">
        <v>403</v>
      </c>
      <c r="C12" s="2442" t="s">
        <v>1932</v>
      </c>
      <c r="D12" s="2442"/>
      <c r="E12" s="2442"/>
      <c r="F12" s="2442"/>
      <c r="G12" s="2442"/>
      <c r="H12" s="2443"/>
      <c r="I12" s="535" t="s">
        <v>1385</v>
      </c>
      <c r="J12" s="2940" t="s">
        <v>1394</v>
      </c>
      <c r="K12" s="2608"/>
      <c r="L12" s="2486" t="s">
        <v>2187</v>
      </c>
      <c r="M12" s="2814"/>
      <c r="N12" s="2815"/>
      <c r="O12" s="2592"/>
      <c r="P12" s="2592"/>
    </row>
    <row r="13" spans="2:16" ht="33" customHeight="1">
      <c r="B13" s="537" t="s">
        <v>405</v>
      </c>
      <c r="C13" s="2442" t="s">
        <v>1400</v>
      </c>
      <c r="D13" s="2442"/>
      <c r="E13" s="2442"/>
      <c r="F13" s="2442"/>
      <c r="G13" s="2442"/>
      <c r="H13" s="2443"/>
      <c r="I13" s="535" t="s">
        <v>1385</v>
      </c>
      <c r="J13" s="2940" t="s">
        <v>1401</v>
      </c>
      <c r="K13" s="2608"/>
      <c r="L13" s="1411" t="s">
        <v>2188</v>
      </c>
      <c r="M13" s="1412"/>
      <c r="N13" s="1413"/>
      <c r="O13" s="2592"/>
      <c r="P13" s="2592"/>
    </row>
    <row r="14" spans="2:16" ht="33" customHeight="1">
      <c r="B14" s="537" t="s">
        <v>408</v>
      </c>
      <c r="C14" s="2442" t="s">
        <v>1403</v>
      </c>
      <c r="D14" s="2442"/>
      <c r="E14" s="2442"/>
      <c r="F14" s="2442"/>
      <c r="G14" s="2442"/>
      <c r="H14" s="2443"/>
      <c r="I14" s="535" t="s">
        <v>1385</v>
      </c>
      <c r="J14" s="2940" t="s">
        <v>1404</v>
      </c>
      <c r="K14" s="2608"/>
      <c r="L14" s="2486" t="s">
        <v>2189</v>
      </c>
      <c r="M14" s="2814"/>
      <c r="N14" s="2815"/>
      <c r="O14" s="2592"/>
      <c r="P14" s="2592"/>
    </row>
    <row r="15" spans="2:16" ht="113.45" customHeight="1">
      <c r="B15" s="537" t="s">
        <v>410</v>
      </c>
      <c r="C15" s="2442" t="s">
        <v>1936</v>
      </c>
      <c r="D15" s="2442"/>
      <c r="E15" s="2442"/>
      <c r="F15" s="2442"/>
      <c r="G15" s="2442"/>
      <c r="H15" s="2443"/>
      <c r="I15" s="535" t="s">
        <v>1385</v>
      </c>
      <c r="J15" s="2940" t="s">
        <v>1407</v>
      </c>
      <c r="K15" s="2608"/>
      <c r="L15" s="2486" t="s">
        <v>2190</v>
      </c>
      <c r="M15" s="2814"/>
      <c r="N15" s="2815"/>
      <c r="O15" s="2592"/>
      <c r="P15" s="2592"/>
    </row>
    <row r="16" spans="2:16" ht="51" customHeight="1">
      <c r="B16" s="537" t="s">
        <v>413</v>
      </c>
      <c r="C16" s="2442" t="s">
        <v>1409</v>
      </c>
      <c r="D16" s="2442"/>
      <c r="E16" s="2442"/>
      <c r="F16" s="2442"/>
      <c r="G16" s="2442"/>
      <c r="H16" s="2443"/>
      <c r="I16" s="535" t="s">
        <v>1385</v>
      </c>
      <c r="J16" s="2940" t="s">
        <v>1410</v>
      </c>
      <c r="K16" s="2608"/>
      <c r="L16" s="1411" t="s">
        <v>2191</v>
      </c>
      <c r="M16" s="1412"/>
      <c r="N16" s="1413"/>
      <c r="O16" s="2592"/>
      <c r="P16" s="2592"/>
    </row>
    <row r="17" spans="2:16" ht="34.5" customHeight="1">
      <c r="B17" s="537" t="s">
        <v>416</v>
      </c>
      <c r="C17" s="2442" t="s">
        <v>1412</v>
      </c>
      <c r="D17" s="2442"/>
      <c r="E17" s="2442"/>
      <c r="F17" s="2442"/>
      <c r="G17" s="2442"/>
      <c r="H17" s="2443"/>
      <c r="I17" s="535" t="s">
        <v>2192</v>
      </c>
      <c r="J17" s="2940" t="s">
        <v>1410</v>
      </c>
      <c r="K17" s="2608"/>
      <c r="L17" s="2486" t="s">
        <v>2193</v>
      </c>
      <c r="M17" s="2814"/>
      <c r="N17" s="2815"/>
      <c r="O17" s="2592"/>
      <c r="P17" s="2592"/>
    </row>
    <row r="18" spans="2:16" ht="63.6" customHeight="1">
      <c r="B18" s="537" t="s">
        <v>418</v>
      </c>
      <c r="C18" s="2442" t="s">
        <v>1941</v>
      </c>
      <c r="D18" s="2442"/>
      <c r="E18" s="2442"/>
      <c r="F18" s="2442"/>
      <c r="G18" s="2442"/>
      <c r="H18" s="2443"/>
      <c r="I18" s="535" t="s">
        <v>1385</v>
      </c>
      <c r="J18" s="2940" t="s">
        <v>1410</v>
      </c>
      <c r="K18" s="2608"/>
      <c r="L18" s="2486" t="s">
        <v>2194</v>
      </c>
      <c r="M18" s="2814"/>
      <c r="N18" s="2815"/>
      <c r="O18" s="2673"/>
      <c r="P18" s="2673"/>
    </row>
    <row r="19" spans="2:16" ht="54.6" customHeight="1">
      <c r="B19" s="532" t="s">
        <v>420</v>
      </c>
      <c r="C19" s="2442" t="s">
        <v>1416</v>
      </c>
      <c r="D19" s="2442"/>
      <c r="E19" s="2442"/>
      <c r="F19" s="2442"/>
      <c r="G19" s="2442"/>
      <c r="H19" s="2443"/>
      <c r="I19" s="535" t="s">
        <v>1520</v>
      </c>
      <c r="J19" s="2929" t="s">
        <v>1417</v>
      </c>
      <c r="K19" s="2931" t="s">
        <v>2195</v>
      </c>
      <c r="L19" s="2932"/>
      <c r="M19" s="2932"/>
      <c r="N19" s="2933"/>
      <c r="O19" s="540" t="s">
        <v>1475</v>
      </c>
      <c r="P19" s="541"/>
    </row>
    <row r="20" spans="2:16" ht="24" customHeight="1">
      <c r="B20" s="532" t="s">
        <v>423</v>
      </c>
      <c r="C20" s="2442" t="s">
        <v>1420</v>
      </c>
      <c r="D20" s="2442"/>
      <c r="E20" s="2442"/>
      <c r="F20" s="2442"/>
      <c r="G20" s="2442"/>
      <c r="H20" s="2443"/>
      <c r="I20" s="535" t="s">
        <v>1520</v>
      </c>
      <c r="J20" s="2930"/>
      <c r="K20" s="2934"/>
      <c r="L20" s="2935"/>
      <c r="M20" s="2935"/>
      <c r="N20" s="2936"/>
      <c r="O20" s="540" t="s">
        <v>1945</v>
      </c>
      <c r="P20" s="541"/>
    </row>
    <row r="21" spans="2:16" ht="24" customHeight="1">
      <c r="B21" s="532" t="s">
        <v>425</v>
      </c>
      <c r="C21" s="2442" t="s">
        <v>1421</v>
      </c>
      <c r="D21" s="2442"/>
      <c r="E21" s="2442"/>
      <c r="F21" s="2442"/>
      <c r="G21" s="2442"/>
      <c r="H21" s="2443"/>
      <c r="I21" s="535" t="s">
        <v>2196</v>
      </c>
      <c r="J21" s="2930"/>
      <c r="K21" s="2934"/>
      <c r="L21" s="2935"/>
      <c r="M21" s="2935"/>
      <c r="N21" s="2936"/>
      <c r="O21" s="2529" t="s">
        <v>2197</v>
      </c>
      <c r="P21" s="2529"/>
    </row>
    <row r="22" spans="2:16" ht="34.5" customHeight="1">
      <c r="B22" s="532" t="s">
        <v>427</v>
      </c>
      <c r="C22" s="2442" t="s">
        <v>1424</v>
      </c>
      <c r="D22" s="2442"/>
      <c r="E22" s="2442"/>
      <c r="F22" s="2442"/>
      <c r="G22" s="2442"/>
      <c r="H22" s="2443"/>
      <c r="I22" s="535" t="s">
        <v>1385</v>
      </c>
      <c r="J22" s="2930"/>
      <c r="K22" s="2934"/>
      <c r="L22" s="2935"/>
      <c r="M22" s="2935"/>
      <c r="N22" s="2936"/>
      <c r="O22" s="2592"/>
      <c r="P22" s="2592"/>
    </row>
    <row r="23" spans="2:16" ht="215.45" customHeight="1">
      <c r="B23" s="530" t="s">
        <v>394</v>
      </c>
      <c r="C23" s="2593" t="s">
        <v>1425</v>
      </c>
      <c r="D23" s="2593"/>
      <c r="E23" s="2593"/>
      <c r="F23" s="2593"/>
      <c r="G23" s="2593"/>
      <c r="H23" s="2594"/>
      <c r="I23" s="535" t="s">
        <v>1385</v>
      </c>
      <c r="J23" s="2930"/>
      <c r="K23" s="2937"/>
      <c r="L23" s="2938"/>
      <c r="M23" s="2938"/>
      <c r="N23" s="2939"/>
      <c r="O23" s="2530"/>
      <c r="P23" s="2530"/>
    </row>
    <row r="24" spans="2:16" ht="24.75" customHeight="1">
      <c r="B24" s="2427" t="s">
        <v>1426</v>
      </c>
      <c r="C24" s="2428"/>
      <c r="D24" s="2428"/>
      <c r="E24" s="2428"/>
      <c r="F24" s="2428"/>
      <c r="G24" s="2428"/>
      <c r="H24" s="2428"/>
      <c r="I24" s="2428"/>
      <c r="J24" s="2428"/>
      <c r="K24" s="2428"/>
      <c r="L24" s="2428"/>
      <c r="M24" s="2428"/>
      <c r="N24" s="2428"/>
      <c r="O24" s="2428"/>
      <c r="P24" s="2429"/>
    </row>
    <row r="25" spans="2:16" ht="60" customHeight="1">
      <c r="B25" s="2921" t="s">
        <v>430</v>
      </c>
      <c r="C25" s="2923" t="s">
        <v>1947</v>
      </c>
      <c r="D25" s="2923"/>
      <c r="E25" s="2923"/>
      <c r="F25" s="2924"/>
      <c r="G25" s="545" t="s">
        <v>1428</v>
      </c>
      <c r="H25" s="546" t="s">
        <v>1429</v>
      </c>
      <c r="I25" s="547" t="s">
        <v>1430</v>
      </c>
      <c r="J25" s="546" t="s">
        <v>1431</v>
      </c>
      <c r="K25" s="2925" t="s">
        <v>1432</v>
      </c>
      <c r="L25" s="732"/>
      <c r="M25" s="733"/>
      <c r="N25" s="734"/>
      <c r="O25" s="549" t="s">
        <v>1434</v>
      </c>
      <c r="P25" s="550"/>
    </row>
    <row r="26" spans="2:16" ht="67.5" customHeight="1">
      <c r="B26" s="2922"/>
      <c r="C26" s="2568"/>
      <c r="D26" s="2568"/>
      <c r="E26" s="2568"/>
      <c r="F26" s="2857"/>
      <c r="G26" s="553" t="s">
        <v>1435</v>
      </c>
      <c r="H26" s="554">
        <v>2022</v>
      </c>
      <c r="I26" s="553" t="s">
        <v>1436</v>
      </c>
      <c r="J26" s="554">
        <v>2022</v>
      </c>
      <c r="K26" s="2596"/>
      <c r="L26" s="735"/>
      <c r="M26" s="736"/>
      <c r="N26" s="737"/>
      <c r="O26" s="529" t="s">
        <v>1434</v>
      </c>
      <c r="P26" s="556"/>
    </row>
    <row r="27" spans="2:16" ht="69" customHeight="1">
      <c r="B27" s="532" t="s">
        <v>437</v>
      </c>
      <c r="C27" s="2442" t="s">
        <v>1951</v>
      </c>
      <c r="D27" s="2442"/>
      <c r="E27" s="2442"/>
      <c r="F27" s="2442"/>
      <c r="G27" s="2442"/>
      <c r="H27" s="2442"/>
      <c r="I27" s="2443"/>
      <c r="J27" s="557">
        <v>2564659.2291362099</v>
      </c>
      <c r="K27" s="2596"/>
      <c r="L27" s="3017" t="s">
        <v>2198</v>
      </c>
      <c r="M27" s="3018"/>
      <c r="N27" s="3019"/>
      <c r="O27" s="2529" t="s">
        <v>1952</v>
      </c>
      <c r="P27" s="2529"/>
    </row>
    <row r="28" spans="2:16" ht="32.25" customHeight="1">
      <c r="B28" s="558"/>
      <c r="C28" s="559" t="s">
        <v>394</v>
      </c>
      <c r="D28" s="2442" t="s">
        <v>1953</v>
      </c>
      <c r="E28" s="2442"/>
      <c r="F28" s="2442"/>
      <c r="G28" s="2442"/>
      <c r="H28" s="2442"/>
      <c r="I28" s="2443"/>
      <c r="J28" s="560">
        <v>901286.41666030092</v>
      </c>
      <c r="K28" s="2596"/>
      <c r="L28" s="3017"/>
      <c r="M28" s="3018"/>
      <c r="N28" s="3019"/>
      <c r="O28" s="2592"/>
      <c r="P28" s="2592"/>
    </row>
    <row r="29" spans="2:16" ht="45" customHeight="1">
      <c r="B29" s="561" t="s">
        <v>440</v>
      </c>
      <c r="C29" s="2442" t="s">
        <v>1440</v>
      </c>
      <c r="D29" s="2442"/>
      <c r="E29" s="2442"/>
      <c r="F29" s="2442"/>
      <c r="G29" s="2443"/>
      <c r="H29" s="2451" t="s">
        <v>1441</v>
      </c>
      <c r="I29" s="2520"/>
      <c r="J29" s="2452"/>
      <c r="K29" s="2596"/>
      <c r="L29" s="3017"/>
      <c r="M29" s="3018"/>
      <c r="N29" s="3019"/>
      <c r="O29" s="2673"/>
      <c r="P29" s="2673"/>
    </row>
    <row r="30" spans="2:16" ht="21" customHeight="1">
      <c r="B30" s="561"/>
      <c r="C30" s="559"/>
      <c r="D30" s="2442" t="s">
        <v>1442</v>
      </c>
      <c r="E30" s="2442"/>
      <c r="F30" s="559"/>
      <c r="G30" s="562"/>
      <c r="H30" s="2918" t="s">
        <v>92</v>
      </c>
      <c r="I30" s="2919"/>
      <c r="J30" s="2920"/>
      <c r="K30" s="2596"/>
      <c r="L30" s="735"/>
      <c r="M30" s="736"/>
      <c r="N30" s="737"/>
      <c r="O30" s="539"/>
      <c r="P30" s="539"/>
    </row>
    <row r="31" spans="2:16" ht="28.5" customHeight="1">
      <c r="B31" s="563"/>
      <c r="C31" s="2537" t="s">
        <v>1954</v>
      </c>
      <c r="D31" s="2537"/>
      <c r="E31" s="2537"/>
      <c r="F31" s="2537"/>
      <c r="G31" s="2538"/>
      <c r="H31" s="2914" t="s">
        <v>2199</v>
      </c>
      <c r="I31" s="2915"/>
      <c r="J31" s="2916"/>
      <c r="K31" s="2596"/>
      <c r="L31" s="738"/>
      <c r="M31" s="739"/>
      <c r="N31" s="740"/>
      <c r="O31" s="541" t="s">
        <v>1446</v>
      </c>
      <c r="P31" s="541"/>
    </row>
    <row r="32" spans="2:16" ht="21" customHeight="1">
      <c r="B32" s="563"/>
      <c r="C32" s="559"/>
      <c r="D32" s="2442" t="s">
        <v>1442</v>
      </c>
      <c r="E32" s="2442"/>
      <c r="F32" s="559"/>
      <c r="G32" s="559"/>
      <c r="H32" s="3013" t="s">
        <v>92</v>
      </c>
      <c r="I32" s="3013"/>
      <c r="J32" s="3013"/>
      <c r="K32" s="555"/>
      <c r="L32" s="741"/>
      <c r="M32" s="742"/>
      <c r="N32" s="743"/>
      <c r="O32" s="529"/>
      <c r="P32" s="529"/>
    </row>
    <row r="33" spans="2:17" ht="51" customHeight="1">
      <c r="B33" s="565" t="s">
        <v>444</v>
      </c>
      <c r="C33" s="2472" t="s">
        <v>1957</v>
      </c>
      <c r="D33" s="2472"/>
      <c r="E33" s="2472"/>
      <c r="F33" s="2472"/>
      <c r="G33" s="2472"/>
      <c r="H33" s="2472"/>
      <c r="I33" s="2473"/>
      <c r="J33" s="566" t="s">
        <v>1385</v>
      </c>
      <c r="K33" s="567" t="s">
        <v>1449</v>
      </c>
      <c r="L33" s="3014"/>
      <c r="M33" s="3015"/>
      <c r="N33" s="3016"/>
      <c r="O33" s="543" t="s">
        <v>1959</v>
      </c>
      <c r="P33" s="543"/>
    </row>
    <row r="34" spans="2:17" ht="46.5" customHeight="1">
      <c r="B34" s="2907" t="s">
        <v>1961</v>
      </c>
      <c r="C34" s="2908"/>
      <c r="D34" s="2908"/>
      <c r="E34" s="2908"/>
      <c r="F34" s="2908"/>
      <c r="G34" s="2908"/>
      <c r="H34" s="2908"/>
      <c r="I34" s="2908"/>
      <c r="J34" s="2908"/>
      <c r="K34" s="2909"/>
      <c r="L34" s="2908"/>
      <c r="M34" s="2908"/>
      <c r="N34" s="2908"/>
      <c r="O34" s="2908"/>
      <c r="P34" s="2910"/>
    </row>
    <row r="35" spans="2:17" ht="90.6" customHeight="1">
      <c r="B35" s="569" t="s">
        <v>448</v>
      </c>
      <c r="C35" s="2593" t="s">
        <v>1962</v>
      </c>
      <c r="D35" s="2593"/>
      <c r="E35" s="2593"/>
      <c r="F35" s="2593"/>
      <c r="G35" s="2593"/>
      <c r="H35" s="2593"/>
      <c r="I35" s="2594"/>
      <c r="J35" s="570" t="s">
        <v>1385</v>
      </c>
      <c r="K35" s="571" t="s">
        <v>1449</v>
      </c>
      <c r="L35" s="2911"/>
      <c r="M35" s="2912"/>
      <c r="N35" s="2913"/>
      <c r="O35" s="572" t="s">
        <v>1975</v>
      </c>
      <c r="P35" s="542"/>
    </row>
    <row r="36" spans="2:17" ht="26.25" customHeight="1">
      <c r="B36" s="2860" t="s">
        <v>1453</v>
      </c>
      <c r="C36" s="2861"/>
      <c r="D36" s="2861"/>
      <c r="E36" s="2861"/>
      <c r="F36" s="2861"/>
      <c r="G36" s="2861"/>
      <c r="H36" s="2861"/>
      <c r="I36" s="2861"/>
      <c r="J36" s="2861"/>
      <c r="K36" s="2862"/>
      <c r="L36" s="2861"/>
      <c r="M36" s="2861"/>
      <c r="N36" s="2861"/>
      <c r="O36" s="2861"/>
      <c r="P36" s="2863"/>
    </row>
    <row r="37" spans="2:17" ht="68.25" customHeight="1">
      <c r="B37" s="569" t="s">
        <v>451</v>
      </c>
      <c r="C37" s="2894" t="s">
        <v>1454</v>
      </c>
      <c r="D37" s="2894"/>
      <c r="E37" s="2894"/>
      <c r="F37" s="2895"/>
      <c r="G37" s="573" t="s">
        <v>1964</v>
      </c>
      <c r="H37" s="574" t="s">
        <v>1965</v>
      </c>
      <c r="I37" s="2858" t="s">
        <v>1966</v>
      </c>
      <c r="J37" s="2859"/>
      <c r="K37" s="2858" t="s">
        <v>1458</v>
      </c>
      <c r="L37" s="2896"/>
      <c r="M37" s="2896"/>
      <c r="N37" s="2897"/>
      <c r="O37" s="2898"/>
      <c r="P37" s="2898"/>
    </row>
    <row r="38" spans="2:17" ht="94.5" customHeight="1">
      <c r="B38" s="537" t="s">
        <v>394</v>
      </c>
      <c r="C38" s="2442" t="s">
        <v>1967</v>
      </c>
      <c r="D38" s="2442"/>
      <c r="E38" s="2442"/>
      <c r="F38" s="2443"/>
      <c r="G38" s="578">
        <v>60876</v>
      </c>
      <c r="H38" s="744" t="s">
        <v>2200</v>
      </c>
      <c r="I38" s="2880" t="s">
        <v>2201</v>
      </c>
      <c r="J38" s="2870"/>
      <c r="K38" s="3010" t="s">
        <v>2202</v>
      </c>
      <c r="L38" s="3011"/>
      <c r="M38" s="3011"/>
      <c r="N38" s="3012"/>
      <c r="O38" s="2899"/>
      <c r="P38" s="2899"/>
    </row>
    <row r="39" spans="2:17" ht="99.95" customHeight="1">
      <c r="B39" s="537" t="s">
        <v>401</v>
      </c>
      <c r="C39" s="2442" t="s">
        <v>1971</v>
      </c>
      <c r="D39" s="2442"/>
      <c r="E39" s="2442"/>
      <c r="F39" s="2443"/>
      <c r="G39" s="578">
        <v>1621682.4600000002</v>
      </c>
      <c r="H39" s="744" t="s">
        <v>2200</v>
      </c>
      <c r="I39" s="2880" t="s">
        <v>2203</v>
      </c>
      <c r="J39" s="2870"/>
      <c r="K39" s="3010" t="s">
        <v>2204</v>
      </c>
      <c r="L39" s="3011"/>
      <c r="M39" s="3011"/>
      <c r="N39" s="3012"/>
      <c r="O39" s="2899"/>
      <c r="P39" s="2899"/>
    </row>
    <row r="40" spans="2:17" ht="42" customHeight="1">
      <c r="B40" s="530" t="s">
        <v>403</v>
      </c>
      <c r="C40" s="2537" t="s">
        <v>1972</v>
      </c>
      <c r="D40" s="2537"/>
      <c r="E40" s="2537"/>
      <c r="F40" s="2538"/>
      <c r="G40" s="746">
        <f>G38+G39</f>
        <v>1682558.4600000002</v>
      </c>
      <c r="H40" s="581"/>
      <c r="I40" s="2844"/>
      <c r="J40" s="2845"/>
      <c r="K40" s="2844"/>
      <c r="L40" s="2886"/>
      <c r="M40" s="2886"/>
      <c r="N40" s="2887"/>
      <c r="O40" s="2900"/>
      <c r="P40" s="2900"/>
      <c r="Q40" s="584"/>
    </row>
    <row r="41" spans="2:17" ht="57.75" customHeight="1">
      <c r="B41" s="2888" t="s">
        <v>1973</v>
      </c>
      <c r="C41" s="2889"/>
      <c r="D41" s="2889"/>
      <c r="E41" s="2889"/>
      <c r="F41" s="2889"/>
      <c r="G41" s="2889"/>
      <c r="H41" s="2889"/>
      <c r="I41" s="2889"/>
      <c r="J41" s="2889"/>
      <c r="K41" s="2889"/>
      <c r="L41" s="2889"/>
      <c r="M41" s="2889"/>
      <c r="N41" s="2889"/>
      <c r="O41" s="2889"/>
      <c r="P41" s="2890"/>
    </row>
    <row r="42" spans="2:17" ht="104.1" customHeight="1">
      <c r="B42" s="585" t="s">
        <v>460</v>
      </c>
      <c r="C42" s="2593" t="s">
        <v>1974</v>
      </c>
      <c r="D42" s="2593"/>
      <c r="E42" s="2593"/>
      <c r="F42" s="2593"/>
      <c r="G42" s="2593"/>
      <c r="H42" s="2594"/>
      <c r="I42" s="570" t="s">
        <v>1385</v>
      </c>
      <c r="J42" s="586" t="s">
        <v>1449</v>
      </c>
      <c r="K42" s="2891"/>
      <c r="L42" s="2892"/>
      <c r="M42" s="2892"/>
      <c r="N42" s="2893"/>
      <c r="O42" s="572" t="s">
        <v>1466</v>
      </c>
      <c r="P42" s="542"/>
    </row>
    <row r="43" spans="2:17" ht="24.95" customHeight="1">
      <c r="B43" s="2860" t="s">
        <v>1467</v>
      </c>
      <c r="C43" s="2861"/>
      <c r="D43" s="2861"/>
      <c r="E43" s="2861"/>
      <c r="F43" s="2861"/>
      <c r="G43" s="2861"/>
      <c r="H43" s="2861"/>
      <c r="I43" s="2861"/>
      <c r="J43" s="2861"/>
      <c r="K43" s="2862"/>
      <c r="L43" s="2861"/>
      <c r="M43" s="2861"/>
      <c r="N43" s="2861"/>
      <c r="O43" s="2861"/>
      <c r="P43" s="2863"/>
    </row>
    <row r="44" spans="2:17" ht="84" customHeight="1">
      <c r="B44" s="587" t="s">
        <v>463</v>
      </c>
      <c r="C44" s="2856" t="s">
        <v>1468</v>
      </c>
      <c r="D44" s="2856"/>
      <c r="E44" s="2864"/>
      <c r="F44" s="588" t="s">
        <v>1976</v>
      </c>
      <c r="G44" s="2858" t="s">
        <v>1977</v>
      </c>
      <c r="H44" s="2859"/>
      <c r="I44" s="2858" t="s">
        <v>1978</v>
      </c>
      <c r="J44" s="2859"/>
      <c r="K44" s="2858" t="s">
        <v>1979</v>
      </c>
      <c r="L44" s="2859"/>
      <c r="M44" s="575" t="s">
        <v>1473</v>
      </c>
      <c r="N44" s="589" t="s">
        <v>1980</v>
      </c>
      <c r="O44" s="2529" t="s">
        <v>2205</v>
      </c>
      <c r="P44" s="2529" t="s">
        <v>1475</v>
      </c>
    </row>
    <row r="45" spans="2:17" ht="135.94999999999999" customHeight="1">
      <c r="B45" s="537" t="s">
        <v>394</v>
      </c>
      <c r="C45" s="2865" t="s">
        <v>2206</v>
      </c>
      <c r="D45" s="2865"/>
      <c r="E45" s="2866"/>
      <c r="F45" s="591" t="s">
        <v>1385</v>
      </c>
      <c r="G45" s="3006">
        <v>60876</v>
      </c>
      <c r="H45" s="3007"/>
      <c r="I45" s="3008" t="s">
        <v>2200</v>
      </c>
      <c r="J45" s="3009"/>
      <c r="K45" s="2881">
        <v>19495.2</v>
      </c>
      <c r="L45" s="2882"/>
      <c r="M45" s="592" t="s">
        <v>2207</v>
      </c>
      <c r="N45" s="593" t="s">
        <v>2208</v>
      </c>
      <c r="O45" s="2592"/>
      <c r="P45" s="2592"/>
    </row>
    <row r="46" spans="2:17" ht="31.5" customHeight="1">
      <c r="B46" s="594"/>
      <c r="C46" s="2871" t="s">
        <v>1984</v>
      </c>
      <c r="D46" s="2871"/>
      <c r="E46" s="2872"/>
      <c r="F46" s="2873"/>
      <c r="G46" s="2874"/>
      <c r="H46" s="2874"/>
      <c r="I46" s="2874"/>
      <c r="J46" s="2874"/>
      <c r="K46" s="2874"/>
      <c r="L46" s="2874"/>
      <c r="M46" s="2874"/>
      <c r="N46" s="2875"/>
      <c r="O46" s="2592"/>
      <c r="P46" s="2592"/>
    </row>
    <row r="47" spans="2:17" ht="125.1" customHeight="1">
      <c r="B47" s="537" t="s">
        <v>401</v>
      </c>
      <c r="C47" s="2871" t="s">
        <v>2209</v>
      </c>
      <c r="D47" s="2871"/>
      <c r="E47" s="2872"/>
      <c r="F47" s="535" t="s">
        <v>1385</v>
      </c>
      <c r="G47" s="3006">
        <v>1027320</v>
      </c>
      <c r="H47" s="3007"/>
      <c r="I47" s="2099" t="s">
        <v>927</v>
      </c>
      <c r="J47" s="2100"/>
      <c r="K47" s="2881">
        <v>318101</v>
      </c>
      <c r="L47" s="2882"/>
      <c r="M47" s="592" t="s">
        <v>1491</v>
      </c>
      <c r="N47" s="593" t="s">
        <v>2210</v>
      </c>
      <c r="O47" s="2592"/>
      <c r="P47" s="2592"/>
    </row>
    <row r="48" spans="2:17" ht="35.25" customHeight="1">
      <c r="B48" s="594"/>
      <c r="C48" s="2871" t="s">
        <v>1986</v>
      </c>
      <c r="D48" s="2871"/>
      <c r="E48" s="2872"/>
      <c r="F48" s="2873"/>
      <c r="G48" s="2874"/>
      <c r="H48" s="2874"/>
      <c r="I48" s="2874"/>
      <c r="J48" s="2874"/>
      <c r="K48" s="2874"/>
      <c r="L48" s="2874"/>
      <c r="M48" s="2874"/>
      <c r="N48" s="2875"/>
      <c r="O48" s="2592"/>
      <c r="P48" s="2592"/>
    </row>
    <row r="49" spans="1:16" ht="42.75" customHeight="1">
      <c r="B49" s="596" t="s">
        <v>403</v>
      </c>
      <c r="C49" s="2876" t="s">
        <v>1987</v>
      </c>
      <c r="D49" s="2876"/>
      <c r="E49" s="2877"/>
      <c r="F49" s="597"/>
      <c r="G49" s="2842">
        <f>G45+G47</f>
        <v>1088196</v>
      </c>
      <c r="H49" s="2843"/>
      <c r="I49" s="2844"/>
      <c r="J49" s="2845"/>
      <c r="K49" s="2846">
        <f>K45+K47</f>
        <v>337596.2</v>
      </c>
      <c r="L49" s="2847"/>
      <c r="M49" s="598"/>
      <c r="N49" s="599"/>
      <c r="O49" s="2530"/>
      <c r="P49" s="2530"/>
    </row>
    <row r="50" spans="1:16" ht="56.25" customHeight="1">
      <c r="B50" s="2853" t="s">
        <v>1988</v>
      </c>
      <c r="C50" s="2854"/>
      <c r="D50" s="2854"/>
      <c r="E50" s="2854"/>
      <c r="F50" s="2854"/>
      <c r="G50" s="2854"/>
      <c r="H50" s="2854"/>
      <c r="I50" s="2854"/>
      <c r="J50" s="2854"/>
      <c r="K50" s="2854"/>
      <c r="L50" s="2854"/>
      <c r="M50" s="2854"/>
      <c r="N50" s="2854"/>
      <c r="O50" s="2854"/>
      <c r="P50" s="2855"/>
    </row>
    <row r="51" spans="1:16" ht="84" customHeight="1">
      <c r="B51" s="587" t="s">
        <v>476</v>
      </c>
      <c r="C51" s="2856" t="s">
        <v>1486</v>
      </c>
      <c r="D51" s="2568"/>
      <c r="E51" s="2857"/>
      <c r="F51" s="600" t="s">
        <v>1487</v>
      </c>
      <c r="G51" s="2858" t="s">
        <v>1989</v>
      </c>
      <c r="H51" s="2859"/>
      <c r="I51" s="2858" t="s">
        <v>1978</v>
      </c>
      <c r="J51" s="2859"/>
      <c r="K51" s="2858" t="s">
        <v>1979</v>
      </c>
      <c r="L51" s="2859"/>
      <c r="M51" s="575" t="s">
        <v>1473</v>
      </c>
      <c r="N51" s="575" t="s">
        <v>1990</v>
      </c>
      <c r="O51" s="601"/>
      <c r="P51" s="602"/>
    </row>
    <row r="52" spans="1:16" s="603" customFormat="1" ht="51" customHeight="1">
      <c r="B52" s="537" t="s">
        <v>394</v>
      </c>
      <c r="C52" s="2442" t="s">
        <v>97</v>
      </c>
      <c r="D52" s="2442"/>
      <c r="E52" s="2443"/>
      <c r="F52" s="591" t="s">
        <v>1490</v>
      </c>
      <c r="G52" s="1532">
        <v>375505</v>
      </c>
      <c r="H52" s="1533"/>
      <c r="I52" s="1479" t="s">
        <v>927</v>
      </c>
      <c r="J52" s="1480"/>
      <c r="K52" s="1521">
        <v>112850</v>
      </c>
      <c r="L52" s="1522"/>
      <c r="M52" s="592" t="s">
        <v>1491</v>
      </c>
      <c r="N52" s="468" t="s">
        <v>2211</v>
      </c>
      <c r="O52" s="201" t="s">
        <v>939</v>
      </c>
      <c r="P52" s="541"/>
    </row>
    <row r="53" spans="1:16" s="603" customFormat="1" ht="51" customHeight="1">
      <c r="B53" s="537" t="s">
        <v>401</v>
      </c>
      <c r="C53" s="2442" t="s">
        <v>1403</v>
      </c>
      <c r="D53" s="2442"/>
      <c r="E53" s="2443"/>
      <c r="F53" s="591" t="s">
        <v>1490</v>
      </c>
      <c r="G53" s="1532">
        <v>1284962</v>
      </c>
      <c r="H53" s="1533"/>
      <c r="I53" s="1479" t="s">
        <v>927</v>
      </c>
      <c r="J53" s="1480"/>
      <c r="K53" s="1521">
        <v>532975</v>
      </c>
      <c r="L53" s="1522"/>
      <c r="M53" s="592" t="s">
        <v>1491</v>
      </c>
      <c r="N53" s="604" t="s">
        <v>2212</v>
      </c>
      <c r="O53" s="201" t="s">
        <v>940</v>
      </c>
      <c r="P53" s="541"/>
    </row>
    <row r="54" spans="1:16" s="603" customFormat="1" ht="51" customHeight="1">
      <c r="B54" s="537" t="s">
        <v>403</v>
      </c>
      <c r="C54" s="2442" t="s">
        <v>1495</v>
      </c>
      <c r="D54" s="2442"/>
      <c r="E54" s="2443"/>
      <c r="F54" s="591" t="s">
        <v>1490</v>
      </c>
      <c r="G54" s="1532">
        <v>341828.46</v>
      </c>
      <c r="H54" s="1533"/>
      <c r="I54" s="1479" t="s">
        <v>927</v>
      </c>
      <c r="J54" s="1480"/>
      <c r="K54" s="1521">
        <v>80105</v>
      </c>
      <c r="L54" s="1522"/>
      <c r="M54" s="592" t="s">
        <v>1491</v>
      </c>
      <c r="N54" s="604" t="s">
        <v>1993</v>
      </c>
      <c r="O54" s="540" t="s">
        <v>940</v>
      </c>
      <c r="P54" s="541"/>
    </row>
    <row r="55" spans="1:16" s="603" customFormat="1" ht="59.25" customHeight="1">
      <c r="B55" s="537" t="s">
        <v>405</v>
      </c>
      <c r="C55" s="2442" t="s">
        <v>1497</v>
      </c>
      <c r="D55" s="2442"/>
      <c r="E55" s="2443"/>
      <c r="F55" s="591" t="s">
        <v>1496</v>
      </c>
      <c r="G55" s="1532">
        <v>0</v>
      </c>
      <c r="H55" s="1533"/>
      <c r="I55" s="1479" t="s">
        <v>92</v>
      </c>
      <c r="J55" s="1480"/>
      <c r="K55" s="1521">
        <v>0</v>
      </c>
      <c r="L55" s="1522"/>
      <c r="M55" s="592" t="s">
        <v>1496</v>
      </c>
      <c r="N55" s="747" t="s">
        <v>92</v>
      </c>
      <c r="O55" s="542"/>
      <c r="P55" s="607"/>
    </row>
    <row r="56" spans="1:16" s="603" customFormat="1" ht="32.25" customHeight="1">
      <c r="B56" s="537" t="s">
        <v>408</v>
      </c>
      <c r="C56" s="2442" t="s">
        <v>1514</v>
      </c>
      <c r="D56" s="2442"/>
      <c r="E56" s="2443"/>
      <c r="F56" s="591" t="s">
        <v>1496</v>
      </c>
      <c r="G56" s="1532">
        <v>0</v>
      </c>
      <c r="H56" s="1533"/>
      <c r="I56" s="1479" t="s">
        <v>92</v>
      </c>
      <c r="J56" s="1480"/>
      <c r="K56" s="1521">
        <v>0</v>
      </c>
      <c r="L56" s="1522"/>
      <c r="M56" s="592" t="s">
        <v>1496</v>
      </c>
      <c r="N56" s="605" t="s">
        <v>92</v>
      </c>
      <c r="O56" s="201"/>
      <c r="P56" s="608"/>
    </row>
    <row r="57" spans="1:16" ht="61.5" customHeight="1">
      <c r="B57" s="530" t="s">
        <v>410</v>
      </c>
      <c r="C57" s="2556" t="s">
        <v>1997</v>
      </c>
      <c r="D57" s="2556"/>
      <c r="E57" s="2557"/>
      <c r="F57" s="609"/>
      <c r="G57" s="2842">
        <f>G52+G53+G54+G55+G56</f>
        <v>2002295.46</v>
      </c>
      <c r="H57" s="2843"/>
      <c r="I57" s="2844"/>
      <c r="J57" s="2845"/>
      <c r="K57" s="2846">
        <f>K52+K53+K54+K55+K56</f>
        <v>725930</v>
      </c>
      <c r="L57" s="2847"/>
      <c r="M57" s="598"/>
      <c r="N57" s="599"/>
      <c r="O57" s="610"/>
      <c r="P57" s="610"/>
    </row>
    <row r="58" spans="1:16" ht="50.25" customHeight="1">
      <c r="A58" s="611"/>
      <c r="B58" s="2848" t="s">
        <v>1501</v>
      </c>
      <c r="C58" s="2849"/>
      <c r="D58" s="2849"/>
      <c r="E58" s="2849"/>
      <c r="F58" s="2849"/>
      <c r="G58" s="2849"/>
      <c r="H58" s="2849"/>
      <c r="I58" s="2849"/>
      <c r="J58" s="2849"/>
      <c r="K58" s="2849"/>
      <c r="L58" s="2849"/>
      <c r="M58" s="2849"/>
      <c r="N58" s="2849"/>
      <c r="O58" s="2849"/>
      <c r="P58" s="2850"/>
    </row>
    <row r="59" spans="1:16" ht="64.5" customHeight="1">
      <c r="B59" s="612" t="s">
        <v>486</v>
      </c>
      <c r="C59" s="2851" t="s">
        <v>1998</v>
      </c>
      <c r="D59" s="2851"/>
      <c r="E59" s="2851"/>
      <c r="F59" s="2851"/>
      <c r="G59" s="2851"/>
      <c r="H59" s="2851"/>
      <c r="I59" s="2852"/>
      <c r="J59" s="613">
        <f>G49/(G49+G57)</f>
        <v>0.35211098755147507</v>
      </c>
      <c r="K59" s="614" t="s">
        <v>1386</v>
      </c>
      <c r="L59" s="2828"/>
      <c r="M59" s="2829"/>
      <c r="N59" s="2830"/>
      <c r="O59" s="2729"/>
      <c r="P59" s="2729"/>
    </row>
    <row r="60" spans="1:16" ht="49.5" customHeight="1">
      <c r="B60" s="615" t="s">
        <v>1999</v>
      </c>
      <c r="C60" s="2851" t="s">
        <v>2000</v>
      </c>
      <c r="D60" s="2851"/>
      <c r="E60" s="2851"/>
      <c r="F60" s="2851"/>
      <c r="G60" s="2851"/>
      <c r="H60" s="2851"/>
      <c r="I60" s="2852"/>
      <c r="J60" s="613">
        <f>G45/G49</f>
        <v>5.5942128072516348E-2</v>
      </c>
      <c r="K60" s="614" t="s">
        <v>1449</v>
      </c>
      <c r="L60" s="2828"/>
      <c r="M60" s="2829"/>
      <c r="N60" s="2830"/>
      <c r="O60" s="2730"/>
      <c r="P60" s="2730"/>
    </row>
    <row r="61" spans="1:16" ht="45" customHeight="1">
      <c r="B61" s="615" t="s">
        <v>490</v>
      </c>
      <c r="C61" s="2442" t="s">
        <v>2001</v>
      </c>
      <c r="D61" s="2442"/>
      <c r="E61" s="2442"/>
      <c r="F61" s="2442"/>
      <c r="G61" s="2442"/>
      <c r="H61" s="2442"/>
      <c r="I61" s="2443"/>
      <c r="J61" s="617">
        <f>SUM(G49,G57)</f>
        <v>3090491.46</v>
      </c>
      <c r="K61" s="614" t="s">
        <v>1386</v>
      </c>
      <c r="L61" s="2828"/>
      <c r="M61" s="2829"/>
      <c r="N61" s="2830"/>
      <c r="O61" s="2730"/>
      <c r="P61" s="2730"/>
    </row>
    <row r="62" spans="1:16" ht="57" customHeight="1">
      <c r="B62" s="615" t="s">
        <v>492</v>
      </c>
      <c r="C62" s="2442" t="s">
        <v>2002</v>
      </c>
      <c r="D62" s="2442"/>
      <c r="E62" s="2442"/>
      <c r="F62" s="2442"/>
      <c r="G62" s="2442"/>
      <c r="H62" s="2442"/>
      <c r="I62" s="2443"/>
      <c r="J62" s="613">
        <f>(G49+G57)/J27</f>
        <v>1.2050300581418347</v>
      </c>
      <c r="K62" s="614" t="s">
        <v>1386</v>
      </c>
      <c r="L62" s="2828"/>
      <c r="M62" s="2829"/>
      <c r="N62" s="2830"/>
      <c r="O62" s="2730"/>
      <c r="P62" s="2730"/>
    </row>
    <row r="63" spans="1:16" ht="69" customHeight="1">
      <c r="B63" s="618" t="s">
        <v>494</v>
      </c>
      <c r="C63" s="2442" t="s">
        <v>2003</v>
      </c>
      <c r="D63" s="2442"/>
      <c r="E63" s="2442"/>
      <c r="F63" s="2442"/>
      <c r="G63" s="2442"/>
      <c r="H63" s="2442"/>
      <c r="I63" s="2443"/>
      <c r="J63" s="619">
        <f>(K49+K57)/J28</f>
        <v>1.1800091295515973</v>
      </c>
      <c r="K63" s="614" t="s">
        <v>1386</v>
      </c>
      <c r="L63" s="2828"/>
      <c r="M63" s="2829"/>
      <c r="N63" s="2830"/>
      <c r="O63" s="2730"/>
      <c r="P63" s="2730"/>
    </row>
    <row r="64" spans="1:16" ht="42.75" customHeight="1">
      <c r="B64" s="618" t="s">
        <v>496</v>
      </c>
      <c r="C64" s="2826" t="s">
        <v>2004</v>
      </c>
      <c r="D64" s="2826"/>
      <c r="E64" s="2826"/>
      <c r="F64" s="2826"/>
      <c r="G64" s="2826"/>
      <c r="H64" s="2826"/>
      <c r="I64" s="2827"/>
      <c r="J64" s="613" t="str">
        <f>IF(J62&lt;0.945,"Funding gap","No funding gap")</f>
        <v>No funding gap</v>
      </c>
      <c r="K64" s="621" t="s">
        <v>1449</v>
      </c>
      <c r="L64" s="2828"/>
      <c r="M64" s="2829"/>
      <c r="N64" s="2830"/>
      <c r="O64" s="2731"/>
      <c r="P64" s="2731"/>
    </row>
    <row r="65" spans="2:16" ht="53.25" customHeight="1">
      <c r="B65" s="618" t="s">
        <v>498</v>
      </c>
      <c r="C65" s="2831" t="s">
        <v>1508</v>
      </c>
      <c r="D65" s="2831"/>
      <c r="E65" s="2831"/>
      <c r="F65" s="2831"/>
      <c r="G65" s="2831"/>
      <c r="H65" s="2831"/>
      <c r="I65" s="2832"/>
      <c r="J65" s="623">
        <f>G45/J27</f>
        <v>2.3736486823827795E-2</v>
      </c>
      <c r="K65" s="614" t="s">
        <v>1386</v>
      </c>
      <c r="L65" s="2828"/>
      <c r="M65" s="2829"/>
      <c r="N65" s="2830"/>
      <c r="O65" s="616"/>
      <c r="P65" s="616"/>
    </row>
    <row r="66" spans="2:16" ht="39" customHeight="1">
      <c r="B66" s="532" t="s">
        <v>500</v>
      </c>
      <c r="C66" s="2479" t="s">
        <v>1509</v>
      </c>
      <c r="D66" s="2479"/>
      <c r="E66" s="2479"/>
      <c r="F66" s="2479"/>
      <c r="G66" s="2479"/>
      <c r="H66" s="2479"/>
      <c r="I66" s="2479"/>
      <c r="J66" s="2480"/>
      <c r="K66" s="2821" t="s">
        <v>1449</v>
      </c>
      <c r="L66" s="2997" t="s">
        <v>2213</v>
      </c>
      <c r="M66" s="2998"/>
      <c r="N66" s="2999"/>
      <c r="O66" s="2529" t="s">
        <v>1510</v>
      </c>
      <c r="P66" s="2529"/>
    </row>
    <row r="67" spans="2:16" ht="21" customHeight="1">
      <c r="B67" s="537" t="s">
        <v>394</v>
      </c>
      <c r="C67" s="2824" t="s">
        <v>1511</v>
      </c>
      <c r="D67" s="2824"/>
      <c r="E67" s="2824"/>
      <c r="F67" s="2824"/>
      <c r="G67" s="2824"/>
      <c r="H67" s="2824"/>
      <c r="I67" s="2825"/>
      <c r="J67" s="564" t="s">
        <v>1385</v>
      </c>
      <c r="K67" s="2822"/>
      <c r="L67" s="3000"/>
      <c r="M67" s="3001"/>
      <c r="N67" s="3002"/>
      <c r="O67" s="2592"/>
      <c r="P67" s="2592"/>
    </row>
    <row r="68" spans="2:16" ht="21" customHeight="1">
      <c r="B68" s="537" t="s">
        <v>401</v>
      </c>
      <c r="C68" s="2824" t="s">
        <v>1512</v>
      </c>
      <c r="D68" s="2824"/>
      <c r="E68" s="2824"/>
      <c r="F68" s="2824"/>
      <c r="G68" s="2824"/>
      <c r="H68" s="2824"/>
      <c r="I68" s="2825"/>
      <c r="J68" s="564" t="s">
        <v>1385</v>
      </c>
      <c r="K68" s="2822"/>
      <c r="L68" s="3000"/>
      <c r="M68" s="3001"/>
      <c r="N68" s="3002"/>
      <c r="O68" s="2592"/>
      <c r="P68" s="2592"/>
    </row>
    <row r="69" spans="2:16" ht="21" customHeight="1">
      <c r="B69" s="537" t="s">
        <v>403</v>
      </c>
      <c r="C69" s="2824" t="s">
        <v>1513</v>
      </c>
      <c r="D69" s="2824"/>
      <c r="E69" s="2824"/>
      <c r="F69" s="2824"/>
      <c r="G69" s="2824"/>
      <c r="H69" s="2824"/>
      <c r="I69" s="2825"/>
      <c r="J69" s="564" t="s">
        <v>1385</v>
      </c>
      <c r="K69" s="2822"/>
      <c r="L69" s="3000"/>
      <c r="M69" s="3001"/>
      <c r="N69" s="3002"/>
      <c r="O69" s="2592"/>
      <c r="P69" s="2592"/>
    </row>
    <row r="70" spans="2:16" ht="21" customHeight="1">
      <c r="B70" s="537" t="s">
        <v>405</v>
      </c>
      <c r="C70" s="2824" t="s">
        <v>1514</v>
      </c>
      <c r="D70" s="2824"/>
      <c r="E70" s="2824"/>
      <c r="F70" s="2824"/>
      <c r="G70" s="2824"/>
      <c r="H70" s="2824"/>
      <c r="I70" s="2825"/>
      <c r="J70" s="564" t="s">
        <v>1520</v>
      </c>
      <c r="K70" s="2822"/>
      <c r="L70" s="3000"/>
      <c r="M70" s="3001"/>
      <c r="N70" s="3002"/>
      <c r="O70" s="2592"/>
      <c r="P70" s="2592"/>
    </row>
    <row r="71" spans="2:16" ht="21" customHeight="1">
      <c r="B71" s="537" t="s">
        <v>408</v>
      </c>
      <c r="C71" s="2607" t="s">
        <v>1515</v>
      </c>
      <c r="D71" s="2607"/>
      <c r="E71" s="2607"/>
      <c r="F71" s="2608"/>
      <c r="G71" s="2500" t="s">
        <v>1496</v>
      </c>
      <c r="H71" s="2501"/>
      <c r="I71" s="2501"/>
      <c r="J71" s="2609"/>
      <c r="K71" s="2823"/>
      <c r="L71" s="3003"/>
      <c r="M71" s="3004"/>
      <c r="N71" s="3005"/>
      <c r="O71" s="2673"/>
      <c r="P71" s="2673"/>
    </row>
    <row r="72" spans="2:16" ht="35.25" customHeight="1">
      <c r="B72" s="558" t="s">
        <v>1516</v>
      </c>
      <c r="C72" s="590" t="s">
        <v>561</v>
      </c>
      <c r="D72" s="2442" t="s">
        <v>2007</v>
      </c>
      <c r="E72" s="2442"/>
      <c r="F72" s="2442"/>
      <c r="G72" s="2442"/>
      <c r="H72" s="2442"/>
      <c r="I72" s="2442"/>
      <c r="J72" s="2442"/>
      <c r="K72" s="2442"/>
      <c r="L72" s="2442"/>
      <c r="M72" s="2442"/>
      <c r="N72" s="2591"/>
      <c r="O72" s="622"/>
      <c r="P72" s="627"/>
    </row>
    <row r="73" spans="2:16" ht="20.25" customHeight="1">
      <c r="B73" s="530" t="s">
        <v>418</v>
      </c>
      <c r="C73" s="2607" t="s">
        <v>1518</v>
      </c>
      <c r="D73" s="2607"/>
      <c r="E73" s="2607"/>
      <c r="F73" s="2432" t="s">
        <v>1385</v>
      </c>
      <c r="G73" s="2433"/>
      <c r="H73" s="2821" t="s">
        <v>1449</v>
      </c>
      <c r="I73" s="1576" t="s">
        <v>2214</v>
      </c>
      <c r="J73" s="1577"/>
      <c r="K73" s="1577"/>
      <c r="L73" s="1577"/>
      <c r="M73" s="1577"/>
      <c r="N73" s="1690"/>
      <c r="O73" s="2529" t="s">
        <v>2006</v>
      </c>
      <c r="P73" s="2529"/>
    </row>
    <row r="74" spans="2:16" ht="20.25" customHeight="1">
      <c r="B74" s="530" t="s">
        <v>508</v>
      </c>
      <c r="C74" s="2607" t="s">
        <v>1519</v>
      </c>
      <c r="D74" s="2607"/>
      <c r="E74" s="2607"/>
      <c r="F74" s="2432" t="s">
        <v>1520</v>
      </c>
      <c r="G74" s="2433"/>
      <c r="H74" s="2822"/>
      <c r="I74" s="1691"/>
      <c r="J74" s="1692"/>
      <c r="K74" s="1692"/>
      <c r="L74" s="1692"/>
      <c r="M74" s="1692"/>
      <c r="N74" s="1693"/>
      <c r="O74" s="2592"/>
      <c r="P74" s="2592"/>
    </row>
    <row r="75" spans="2:16" ht="20.25" customHeight="1">
      <c r="B75" s="530" t="s">
        <v>510</v>
      </c>
      <c r="C75" s="2607" t="s">
        <v>1521</v>
      </c>
      <c r="D75" s="2607"/>
      <c r="E75" s="2607"/>
      <c r="F75" s="2432" t="s">
        <v>1520</v>
      </c>
      <c r="G75" s="2433"/>
      <c r="H75" s="2822"/>
      <c r="I75" s="1691"/>
      <c r="J75" s="1692"/>
      <c r="K75" s="1692"/>
      <c r="L75" s="1692"/>
      <c r="M75" s="1692"/>
      <c r="N75" s="1693"/>
      <c r="O75" s="2592"/>
      <c r="P75" s="2592"/>
    </row>
    <row r="76" spans="2:16" ht="34.5" customHeight="1">
      <c r="B76" s="629"/>
      <c r="C76" s="595" t="s">
        <v>401</v>
      </c>
      <c r="D76" s="2479" t="s">
        <v>2009</v>
      </c>
      <c r="E76" s="2479"/>
      <c r="F76" s="2479"/>
      <c r="G76" s="2480"/>
      <c r="H76" s="2822"/>
      <c r="I76" s="1691"/>
      <c r="J76" s="1692"/>
      <c r="K76" s="1692"/>
      <c r="L76" s="1692"/>
      <c r="M76" s="1692"/>
      <c r="N76" s="1693"/>
      <c r="O76" s="2592"/>
      <c r="P76" s="2592"/>
    </row>
    <row r="77" spans="2:16" ht="21" customHeight="1">
      <c r="B77" s="530" t="s">
        <v>418</v>
      </c>
      <c r="C77" s="2607" t="s">
        <v>1518</v>
      </c>
      <c r="D77" s="2607"/>
      <c r="E77" s="2608"/>
      <c r="F77" s="2432" t="s">
        <v>1385</v>
      </c>
      <c r="G77" s="2433"/>
      <c r="H77" s="2822"/>
      <c r="I77" s="1691"/>
      <c r="J77" s="1692"/>
      <c r="K77" s="1692"/>
      <c r="L77" s="1692"/>
      <c r="M77" s="1692"/>
      <c r="N77" s="1693"/>
      <c r="O77" s="2592"/>
      <c r="P77" s="2592"/>
    </row>
    <row r="78" spans="2:16" ht="21" customHeight="1">
      <c r="B78" s="530" t="s">
        <v>508</v>
      </c>
      <c r="C78" s="2607" t="s">
        <v>1519</v>
      </c>
      <c r="D78" s="2607"/>
      <c r="E78" s="2608"/>
      <c r="F78" s="2432" t="s">
        <v>1520</v>
      </c>
      <c r="G78" s="2433"/>
      <c r="H78" s="2822"/>
      <c r="I78" s="1691"/>
      <c r="J78" s="1692"/>
      <c r="K78" s="1692"/>
      <c r="L78" s="1692"/>
      <c r="M78" s="1692"/>
      <c r="N78" s="1693"/>
      <c r="O78" s="2592"/>
      <c r="P78" s="2592"/>
    </row>
    <row r="79" spans="2:16" ht="21" customHeight="1">
      <c r="B79" s="530" t="s">
        <v>510</v>
      </c>
      <c r="C79" s="2607" t="s">
        <v>1523</v>
      </c>
      <c r="D79" s="2607"/>
      <c r="E79" s="2608"/>
      <c r="F79" s="2432" t="s">
        <v>1520</v>
      </c>
      <c r="G79" s="2433"/>
      <c r="H79" s="2822"/>
      <c r="I79" s="1691"/>
      <c r="J79" s="1692"/>
      <c r="K79" s="1692"/>
      <c r="L79" s="1692"/>
      <c r="M79" s="1692"/>
      <c r="N79" s="1693"/>
      <c r="O79" s="2592"/>
      <c r="P79" s="2592"/>
    </row>
    <row r="80" spans="2:16" ht="21" customHeight="1">
      <c r="B80" s="530" t="s">
        <v>512</v>
      </c>
      <c r="C80" s="2607" t="s">
        <v>1514</v>
      </c>
      <c r="D80" s="2607"/>
      <c r="E80" s="2608"/>
      <c r="F80" s="2432" t="s">
        <v>1520</v>
      </c>
      <c r="G80" s="2433"/>
      <c r="H80" s="2822"/>
      <c r="I80" s="1691"/>
      <c r="J80" s="1692"/>
      <c r="K80" s="1692"/>
      <c r="L80" s="1692"/>
      <c r="M80" s="1692"/>
      <c r="N80" s="1693"/>
      <c r="O80" s="2592"/>
      <c r="P80" s="2592"/>
    </row>
    <row r="81" spans="2:16" ht="26.25" customHeight="1">
      <c r="B81" s="530" t="s">
        <v>513</v>
      </c>
      <c r="C81" s="2607" t="s">
        <v>1524</v>
      </c>
      <c r="D81" s="2607"/>
      <c r="E81" s="2608"/>
      <c r="F81" s="2432" t="s">
        <v>1496</v>
      </c>
      <c r="G81" s="2433"/>
      <c r="H81" s="2823"/>
      <c r="I81" s="1983"/>
      <c r="J81" s="2049"/>
      <c r="K81" s="2049"/>
      <c r="L81" s="2049"/>
      <c r="M81" s="2049"/>
      <c r="N81" s="1984"/>
      <c r="O81" s="2673"/>
      <c r="P81" s="2673"/>
    </row>
    <row r="82" spans="2:16" ht="53.1" customHeight="1">
      <c r="B82" s="630" t="s">
        <v>968</v>
      </c>
      <c r="C82" s="2812" t="s">
        <v>1525</v>
      </c>
      <c r="D82" s="2812"/>
      <c r="E82" s="2813"/>
      <c r="F82" s="1411" t="s">
        <v>2215</v>
      </c>
      <c r="G82" s="1412"/>
      <c r="H82" s="1412"/>
      <c r="I82" s="1412"/>
      <c r="J82" s="1412"/>
      <c r="K82" s="1412"/>
      <c r="L82" s="1412"/>
      <c r="M82" s="1412"/>
      <c r="N82" s="1413"/>
      <c r="O82" s="2816"/>
      <c r="P82" s="2817"/>
    </row>
    <row r="83" spans="2:16" ht="42" customHeight="1">
      <c r="B83" s="2818" t="s">
        <v>2010</v>
      </c>
      <c r="C83" s="2819"/>
      <c r="D83" s="2819"/>
      <c r="E83" s="2819"/>
      <c r="F83" s="2819"/>
      <c r="G83" s="2819"/>
      <c r="H83" s="2819"/>
      <c r="I83" s="2819"/>
      <c r="J83" s="2819"/>
      <c r="K83" s="2819"/>
      <c r="L83" s="2819"/>
      <c r="M83" s="2819"/>
      <c r="N83" s="2819"/>
      <c r="O83" s="2819"/>
      <c r="P83" s="2820"/>
    </row>
    <row r="84" spans="2:16" ht="39.75" customHeight="1">
      <c r="B84" s="532" t="s">
        <v>518</v>
      </c>
      <c r="C84" s="2442" t="s">
        <v>2011</v>
      </c>
      <c r="D84" s="2442"/>
      <c r="E84" s="2442"/>
      <c r="F84" s="2442"/>
      <c r="G84" s="2443"/>
      <c r="H84" s="564" t="s">
        <v>1385</v>
      </c>
      <c r="I84" s="2789" t="s">
        <v>1449</v>
      </c>
      <c r="J84" s="2790"/>
      <c r="K84" s="2791" t="s">
        <v>2216</v>
      </c>
      <c r="L84" s="2792"/>
      <c r="M84" s="2792"/>
      <c r="N84" s="2793"/>
      <c r="O84" s="540" t="s">
        <v>1975</v>
      </c>
      <c r="P84" s="541"/>
    </row>
    <row r="85" spans="2:16" ht="20.25" customHeight="1">
      <c r="B85" s="2794" t="s">
        <v>1528</v>
      </c>
      <c r="C85" s="2613"/>
      <c r="D85" s="2613"/>
      <c r="E85" s="2795"/>
      <c r="F85" s="2801" t="s">
        <v>2012</v>
      </c>
      <c r="G85" s="2802"/>
      <c r="H85" s="2803"/>
      <c r="I85" s="2801" t="s">
        <v>1530</v>
      </c>
      <c r="J85" s="2802"/>
      <c r="K85" s="2801" t="s">
        <v>1458</v>
      </c>
      <c r="L85" s="2802"/>
      <c r="M85" s="2802"/>
      <c r="N85" s="2804"/>
      <c r="O85" s="2729"/>
      <c r="P85" s="2729"/>
    </row>
    <row r="86" spans="2:16" ht="53.1" customHeight="1">
      <c r="B86" s="2796"/>
      <c r="C86" s="2614"/>
      <c r="D86" s="2614"/>
      <c r="E86" s="2797"/>
      <c r="F86" s="2767" t="s">
        <v>2217</v>
      </c>
      <c r="G86" s="2768"/>
      <c r="H86" s="2769"/>
      <c r="I86" s="2775">
        <v>44363</v>
      </c>
      <c r="J86" s="2776"/>
      <c r="K86" s="2993" t="s">
        <v>2218</v>
      </c>
      <c r="L86" s="2994"/>
      <c r="M86" s="2994"/>
      <c r="N86" s="2995"/>
      <c r="O86" s="2730"/>
      <c r="P86" s="2730"/>
    </row>
    <row r="87" spans="2:16" ht="32.1" customHeight="1">
      <c r="B87" s="2796"/>
      <c r="C87" s="2614"/>
      <c r="D87" s="2614"/>
      <c r="E87" s="2797"/>
      <c r="F87" s="2996" t="s">
        <v>2203</v>
      </c>
      <c r="G87" s="2768"/>
      <c r="H87" s="2769"/>
      <c r="I87" s="2775">
        <v>680566</v>
      </c>
      <c r="J87" s="2776"/>
      <c r="K87" s="2168" t="s">
        <v>2219</v>
      </c>
      <c r="L87" s="2169"/>
      <c r="M87" s="2169"/>
      <c r="N87" s="2170"/>
      <c r="O87" s="2730"/>
      <c r="P87" s="2730"/>
    </row>
    <row r="88" spans="2:16" ht="21" customHeight="1">
      <c r="B88" s="2796"/>
      <c r="C88" s="2614"/>
      <c r="D88" s="2614"/>
      <c r="E88" s="2797"/>
      <c r="F88" s="2767"/>
      <c r="G88" s="2768"/>
      <c r="H88" s="2769"/>
      <c r="I88" s="2775"/>
      <c r="J88" s="2776"/>
      <c r="K88" s="2772"/>
      <c r="L88" s="2773"/>
      <c r="M88" s="2773"/>
      <c r="N88" s="2774"/>
      <c r="O88" s="2730"/>
      <c r="P88" s="2730"/>
    </row>
    <row r="89" spans="2:16" ht="21.75" customHeight="1">
      <c r="B89" s="2798"/>
      <c r="C89" s="2799"/>
      <c r="D89" s="2799"/>
      <c r="E89" s="2800"/>
      <c r="F89" s="2691"/>
      <c r="G89" s="2805"/>
      <c r="H89" s="2806"/>
      <c r="I89" s="2807"/>
      <c r="J89" s="2808"/>
      <c r="K89" s="2809"/>
      <c r="L89" s="2810"/>
      <c r="M89" s="2810"/>
      <c r="N89" s="2811"/>
      <c r="O89" s="2750"/>
      <c r="P89" s="2750"/>
    </row>
    <row r="90" spans="2:16" ht="26.25" customHeight="1">
      <c r="B90" s="2427" t="s">
        <v>1533</v>
      </c>
      <c r="C90" s="2428"/>
      <c r="D90" s="2428"/>
      <c r="E90" s="2428"/>
      <c r="F90" s="2428"/>
      <c r="G90" s="2428"/>
      <c r="H90" s="2428"/>
      <c r="I90" s="2428"/>
      <c r="J90" s="2428"/>
      <c r="K90" s="2428"/>
      <c r="L90" s="2428"/>
      <c r="M90" s="2428"/>
      <c r="N90" s="2428"/>
      <c r="O90" s="2428"/>
      <c r="P90" s="2429"/>
    </row>
    <row r="91" spans="2:16" ht="41.25" customHeight="1">
      <c r="B91" s="632" t="s">
        <v>523</v>
      </c>
      <c r="C91" s="2777" t="s">
        <v>2015</v>
      </c>
      <c r="D91" s="2777"/>
      <c r="E91" s="2777"/>
      <c r="F91" s="2777"/>
      <c r="G91" s="2777"/>
      <c r="H91" s="2777"/>
      <c r="I91" s="2777"/>
      <c r="J91" s="2777"/>
      <c r="K91" s="2777"/>
      <c r="L91" s="2777"/>
      <c r="M91" s="2777"/>
      <c r="N91" s="2778"/>
      <c r="O91" s="2779" t="s">
        <v>2016</v>
      </c>
      <c r="P91" s="2779"/>
    </row>
    <row r="92" spans="2:16" ht="20.25" customHeight="1">
      <c r="B92" s="2780" t="s">
        <v>1536</v>
      </c>
      <c r="C92" s="2781"/>
      <c r="D92" s="2781"/>
      <c r="E92" s="2781"/>
      <c r="F92" s="2782"/>
      <c r="G92" s="2786" t="s">
        <v>1537</v>
      </c>
      <c r="H92" s="2787"/>
      <c r="I92" s="2787"/>
      <c r="J92" s="2787"/>
      <c r="K92" s="2787"/>
      <c r="L92" s="2787"/>
      <c r="M92" s="2787"/>
      <c r="N92" s="2788"/>
      <c r="O92" s="2592"/>
      <c r="P92" s="2592"/>
    </row>
    <row r="93" spans="2:16" ht="29.25" customHeight="1">
      <c r="B93" s="2783"/>
      <c r="C93" s="2784"/>
      <c r="D93" s="2784"/>
      <c r="E93" s="2784"/>
      <c r="F93" s="2785"/>
      <c r="G93" s="633" t="s">
        <v>1538</v>
      </c>
      <c r="H93" s="633" t="s">
        <v>1539</v>
      </c>
      <c r="I93" s="633" t="s">
        <v>981</v>
      </c>
      <c r="J93" s="633" t="s">
        <v>1540</v>
      </c>
      <c r="K93" s="2786" t="s">
        <v>1449</v>
      </c>
      <c r="L93" s="2787"/>
      <c r="M93" s="2787"/>
      <c r="N93" s="2788"/>
      <c r="O93" s="2592"/>
      <c r="P93" s="2673"/>
    </row>
    <row r="94" spans="2:16" ht="60" customHeight="1">
      <c r="B94" s="634" t="s">
        <v>394</v>
      </c>
      <c r="C94" s="2699" t="s">
        <v>2017</v>
      </c>
      <c r="D94" s="2699"/>
      <c r="E94" s="2699"/>
      <c r="F94" s="2699"/>
      <c r="G94" s="2699"/>
      <c r="H94" s="2699"/>
      <c r="I94" s="2699"/>
      <c r="J94" s="2700"/>
      <c r="K94" s="2991" t="s">
        <v>2220</v>
      </c>
      <c r="L94" s="2992"/>
      <c r="M94" s="2992"/>
      <c r="N94" s="1707"/>
      <c r="O94" s="2592"/>
      <c r="P94" s="2729"/>
    </row>
    <row r="95" spans="2:16" ht="21.75" customHeight="1">
      <c r="B95" s="634" t="s">
        <v>530</v>
      </c>
      <c r="C95" s="2699" t="s">
        <v>1542</v>
      </c>
      <c r="D95" s="2699"/>
      <c r="E95" s="2699"/>
      <c r="F95" s="2700"/>
      <c r="G95" s="636" t="s">
        <v>1385</v>
      </c>
      <c r="H95" s="636" t="s">
        <v>1385</v>
      </c>
      <c r="I95" s="636" t="s">
        <v>1385</v>
      </c>
      <c r="J95" s="636" t="s">
        <v>1385</v>
      </c>
      <c r="K95" s="1625"/>
      <c r="L95" s="1626"/>
      <c r="M95" s="1626"/>
      <c r="N95" s="1627"/>
      <c r="O95" s="2592"/>
      <c r="P95" s="2730"/>
    </row>
    <row r="96" spans="2:16" ht="21.75" customHeight="1">
      <c r="B96" s="637" t="s">
        <v>532</v>
      </c>
      <c r="C96" s="2690" t="s">
        <v>1543</v>
      </c>
      <c r="D96" s="2690"/>
      <c r="E96" s="2690"/>
      <c r="F96" s="2751"/>
      <c r="G96" s="638" t="s">
        <v>1385</v>
      </c>
      <c r="H96" s="638" t="s">
        <v>1385</v>
      </c>
      <c r="I96" s="638" t="s">
        <v>1385</v>
      </c>
      <c r="J96" s="638" t="s">
        <v>1385</v>
      </c>
      <c r="K96" s="2377"/>
      <c r="L96" s="1628"/>
      <c r="M96" s="1628"/>
      <c r="N96" s="1629"/>
      <c r="O96" s="2592"/>
      <c r="P96" s="2730"/>
    </row>
    <row r="97" spans="2:16" ht="42" customHeight="1">
      <c r="B97" s="639" t="s">
        <v>401</v>
      </c>
      <c r="C97" s="2752" t="s">
        <v>2018</v>
      </c>
      <c r="D97" s="2752"/>
      <c r="E97" s="2752"/>
      <c r="F97" s="2752"/>
      <c r="G97" s="2752"/>
      <c r="H97" s="2752"/>
      <c r="I97" s="2752"/>
      <c r="J97" s="2753"/>
      <c r="K97" s="2376" t="s">
        <v>2221</v>
      </c>
      <c r="L97" s="1623"/>
      <c r="M97" s="1623"/>
      <c r="N97" s="1624"/>
      <c r="O97" s="2592"/>
      <c r="P97" s="2730"/>
    </row>
    <row r="98" spans="2:16" ht="21" customHeight="1">
      <c r="B98" s="634" t="s">
        <v>530</v>
      </c>
      <c r="C98" s="2699" t="s">
        <v>1542</v>
      </c>
      <c r="D98" s="2699"/>
      <c r="E98" s="2699"/>
      <c r="F98" s="2700"/>
      <c r="G98" s="636" t="s">
        <v>1385</v>
      </c>
      <c r="H98" s="636" t="s">
        <v>1385</v>
      </c>
      <c r="I98" s="636" t="s">
        <v>1385</v>
      </c>
      <c r="J98" s="636" t="s">
        <v>1385</v>
      </c>
      <c r="K98" s="1625"/>
      <c r="L98" s="1626"/>
      <c r="M98" s="1626"/>
      <c r="N98" s="1627"/>
      <c r="O98" s="2592"/>
      <c r="P98" s="2730"/>
    </row>
    <row r="99" spans="2:16" ht="20.25" customHeight="1">
      <c r="B99" s="637" t="s">
        <v>532</v>
      </c>
      <c r="C99" s="2690" t="s">
        <v>1543</v>
      </c>
      <c r="D99" s="2690"/>
      <c r="E99" s="2690"/>
      <c r="F99" s="2751"/>
      <c r="G99" s="638" t="s">
        <v>1385</v>
      </c>
      <c r="H99" s="638" t="s">
        <v>1385</v>
      </c>
      <c r="I99" s="638" t="s">
        <v>1385</v>
      </c>
      <c r="J99" s="638" t="s">
        <v>1385</v>
      </c>
      <c r="K99" s="2377"/>
      <c r="L99" s="1628"/>
      <c r="M99" s="1628"/>
      <c r="N99" s="1629"/>
      <c r="O99" s="2592"/>
      <c r="P99" s="2730"/>
    </row>
    <row r="100" spans="2:16" ht="44.25" customHeight="1">
      <c r="B100" s="640" t="s">
        <v>535</v>
      </c>
      <c r="C100" s="2763" t="s">
        <v>2019</v>
      </c>
      <c r="D100" s="2763"/>
      <c r="E100" s="2763"/>
      <c r="F100" s="2763"/>
      <c r="G100" s="2763"/>
      <c r="H100" s="2763"/>
      <c r="I100" s="2763"/>
      <c r="J100" s="2764"/>
      <c r="K100" s="2376" t="s">
        <v>2222</v>
      </c>
      <c r="L100" s="1623"/>
      <c r="M100" s="1623"/>
      <c r="N100" s="1624"/>
      <c r="O100" s="2592"/>
      <c r="P100" s="2730"/>
    </row>
    <row r="101" spans="2:16" ht="21.75" customHeight="1">
      <c r="B101" s="634" t="s">
        <v>530</v>
      </c>
      <c r="C101" s="2699" t="s">
        <v>1542</v>
      </c>
      <c r="D101" s="2699"/>
      <c r="E101" s="2699"/>
      <c r="F101" s="2700"/>
      <c r="G101" s="636" t="s">
        <v>1385</v>
      </c>
      <c r="H101" s="636" t="s">
        <v>1385</v>
      </c>
      <c r="I101" s="636" t="s">
        <v>1385</v>
      </c>
      <c r="J101" s="636" t="s">
        <v>1385</v>
      </c>
      <c r="K101" s="1625"/>
      <c r="L101" s="1626"/>
      <c r="M101" s="1626"/>
      <c r="N101" s="1627"/>
      <c r="O101" s="2592"/>
      <c r="P101" s="2730"/>
    </row>
    <row r="102" spans="2:16" ht="21" customHeight="1">
      <c r="B102" s="637" t="s">
        <v>532</v>
      </c>
      <c r="C102" s="2690" t="s">
        <v>1543</v>
      </c>
      <c r="D102" s="2690"/>
      <c r="E102" s="2690"/>
      <c r="F102" s="2751"/>
      <c r="G102" s="638" t="s">
        <v>1385</v>
      </c>
      <c r="H102" s="638" t="s">
        <v>1385</v>
      </c>
      <c r="I102" s="638" t="s">
        <v>1385</v>
      </c>
      <c r="J102" s="638" t="s">
        <v>1520</v>
      </c>
      <c r="K102" s="2377"/>
      <c r="L102" s="1628"/>
      <c r="M102" s="1628"/>
      <c r="N102" s="1629"/>
      <c r="O102" s="2592"/>
      <c r="P102" s="2730"/>
    </row>
    <row r="103" spans="2:16" ht="38.25" customHeight="1">
      <c r="B103" s="640" t="s">
        <v>537</v>
      </c>
      <c r="C103" s="2763" t="s">
        <v>2020</v>
      </c>
      <c r="D103" s="2763"/>
      <c r="E103" s="2763"/>
      <c r="F103" s="2763"/>
      <c r="G103" s="2763"/>
      <c r="H103" s="2763"/>
      <c r="I103" s="2763"/>
      <c r="J103" s="2764"/>
      <c r="K103" s="2376" t="s">
        <v>2223</v>
      </c>
      <c r="L103" s="1623"/>
      <c r="M103" s="1623"/>
      <c r="N103" s="1624"/>
      <c r="O103" s="2592"/>
      <c r="P103" s="2730"/>
    </row>
    <row r="104" spans="2:16" ht="21" customHeight="1">
      <c r="B104" s="634" t="s">
        <v>530</v>
      </c>
      <c r="C104" s="2699" t="s">
        <v>1542</v>
      </c>
      <c r="D104" s="2699"/>
      <c r="E104" s="2699"/>
      <c r="F104" s="2700"/>
      <c r="G104" s="636" t="s">
        <v>1385</v>
      </c>
      <c r="H104" s="636" t="s">
        <v>1385</v>
      </c>
      <c r="I104" s="636" t="s">
        <v>1385</v>
      </c>
      <c r="J104" s="636" t="s">
        <v>1385</v>
      </c>
      <c r="K104" s="1625"/>
      <c r="L104" s="1626"/>
      <c r="M104" s="1626"/>
      <c r="N104" s="1627"/>
      <c r="O104" s="2592"/>
      <c r="P104" s="2730"/>
    </row>
    <row r="105" spans="2:16" ht="21" customHeight="1">
      <c r="B105" s="637" t="s">
        <v>532</v>
      </c>
      <c r="C105" s="2690" t="s">
        <v>1543</v>
      </c>
      <c r="D105" s="2690"/>
      <c r="E105" s="2690"/>
      <c r="F105" s="2751"/>
      <c r="G105" s="638" t="s">
        <v>1385</v>
      </c>
      <c r="H105" s="638" t="s">
        <v>1385</v>
      </c>
      <c r="I105" s="638" t="s">
        <v>1385</v>
      </c>
      <c r="J105" s="638" t="s">
        <v>1385</v>
      </c>
      <c r="K105" s="2377"/>
      <c r="L105" s="1628"/>
      <c r="M105" s="1628"/>
      <c r="N105" s="1629"/>
      <c r="O105" s="2592"/>
      <c r="P105" s="2730"/>
    </row>
    <row r="106" spans="2:16" ht="30.75" customHeight="1">
      <c r="B106" s="640" t="s">
        <v>539</v>
      </c>
      <c r="C106" s="2763" t="s">
        <v>2021</v>
      </c>
      <c r="D106" s="2763"/>
      <c r="E106" s="2763"/>
      <c r="F106" s="2763"/>
      <c r="G106" s="2763"/>
      <c r="H106" s="2763"/>
      <c r="I106" s="2763"/>
      <c r="J106" s="2764"/>
      <c r="K106" s="2376" t="s">
        <v>2224</v>
      </c>
      <c r="L106" s="1623"/>
      <c r="M106" s="1623"/>
      <c r="N106" s="1624"/>
      <c r="O106" s="2592"/>
      <c r="P106" s="2730"/>
    </row>
    <row r="107" spans="2:16" ht="20.25" customHeight="1">
      <c r="B107" s="634" t="s">
        <v>530</v>
      </c>
      <c r="C107" s="2699" t="s">
        <v>1542</v>
      </c>
      <c r="D107" s="2699"/>
      <c r="E107" s="2699"/>
      <c r="F107" s="2700"/>
      <c r="G107" s="636" t="s">
        <v>1385</v>
      </c>
      <c r="H107" s="636" t="s">
        <v>1385</v>
      </c>
      <c r="I107" s="636" t="s">
        <v>1385</v>
      </c>
      <c r="J107" s="636" t="s">
        <v>1385</v>
      </c>
      <c r="K107" s="1625"/>
      <c r="L107" s="1626"/>
      <c r="M107" s="1626"/>
      <c r="N107" s="1627"/>
      <c r="O107" s="2592"/>
      <c r="P107" s="2730"/>
    </row>
    <row r="108" spans="2:16" ht="21" customHeight="1">
      <c r="B108" s="637" t="s">
        <v>532</v>
      </c>
      <c r="C108" s="2690" t="s">
        <v>1543</v>
      </c>
      <c r="D108" s="2690"/>
      <c r="E108" s="2690"/>
      <c r="F108" s="2751"/>
      <c r="G108" s="638" t="s">
        <v>1385</v>
      </c>
      <c r="H108" s="638" t="s">
        <v>1385</v>
      </c>
      <c r="I108" s="638" t="s">
        <v>1385</v>
      </c>
      <c r="J108" s="638" t="s">
        <v>1385</v>
      </c>
      <c r="K108" s="2377"/>
      <c r="L108" s="1628"/>
      <c r="M108" s="1628"/>
      <c r="N108" s="1629"/>
      <c r="O108" s="2592"/>
      <c r="P108" s="2730"/>
    </row>
    <row r="109" spans="2:16" ht="24.75" customHeight="1">
      <c r="B109" s="640" t="s">
        <v>410</v>
      </c>
      <c r="C109" s="2765" t="s">
        <v>1548</v>
      </c>
      <c r="D109" s="2763"/>
      <c r="E109" s="2763"/>
      <c r="F109" s="2763"/>
      <c r="G109" s="2763"/>
      <c r="H109" s="2763"/>
      <c r="I109" s="2763"/>
      <c r="J109" s="2764"/>
      <c r="K109" s="2376" t="s">
        <v>2225</v>
      </c>
      <c r="L109" s="1623"/>
      <c r="M109" s="1623"/>
      <c r="N109" s="1624"/>
      <c r="O109" s="2592"/>
      <c r="P109" s="2730"/>
    </row>
    <row r="110" spans="2:16" ht="21.75" customHeight="1">
      <c r="B110" s="634" t="s">
        <v>530</v>
      </c>
      <c r="C110" s="2699" t="s">
        <v>1542</v>
      </c>
      <c r="D110" s="2699"/>
      <c r="E110" s="2699"/>
      <c r="F110" s="2700"/>
      <c r="G110" s="636" t="s">
        <v>1385</v>
      </c>
      <c r="H110" s="636" t="s">
        <v>1385</v>
      </c>
      <c r="I110" s="636" t="s">
        <v>1385</v>
      </c>
      <c r="J110" s="636" t="s">
        <v>1385</v>
      </c>
      <c r="K110" s="1625"/>
      <c r="L110" s="1626"/>
      <c r="M110" s="1626"/>
      <c r="N110" s="1627"/>
      <c r="O110" s="2592"/>
      <c r="P110" s="2730"/>
    </row>
    <row r="111" spans="2:16" ht="21.75" customHeight="1">
      <c r="B111" s="637" t="s">
        <v>532</v>
      </c>
      <c r="C111" s="2690" t="s">
        <v>1543</v>
      </c>
      <c r="D111" s="2690"/>
      <c r="E111" s="2690"/>
      <c r="F111" s="2751"/>
      <c r="G111" s="638" t="s">
        <v>1385</v>
      </c>
      <c r="H111" s="638" t="s">
        <v>1385</v>
      </c>
      <c r="I111" s="638" t="s">
        <v>1385</v>
      </c>
      <c r="J111" s="638" t="s">
        <v>1385</v>
      </c>
      <c r="K111" s="2377"/>
      <c r="L111" s="1628"/>
      <c r="M111" s="1628"/>
      <c r="N111" s="1629"/>
      <c r="O111" s="2592"/>
      <c r="P111" s="2730"/>
    </row>
    <row r="112" spans="2:16" ht="24.75" customHeight="1">
      <c r="B112" s="639" t="s">
        <v>413</v>
      </c>
      <c r="C112" s="2766" t="s">
        <v>1549</v>
      </c>
      <c r="D112" s="2752"/>
      <c r="E112" s="2752"/>
      <c r="F112" s="2752"/>
      <c r="G112" s="2752"/>
      <c r="H112" s="2752"/>
      <c r="I112" s="2752"/>
      <c r="J112" s="2753"/>
      <c r="K112" s="2376" t="s">
        <v>2226</v>
      </c>
      <c r="L112" s="1623"/>
      <c r="M112" s="1623"/>
      <c r="N112" s="1624"/>
      <c r="O112" s="2592"/>
      <c r="P112" s="2730"/>
    </row>
    <row r="113" spans="2:16" ht="21.75" customHeight="1">
      <c r="B113" s="634" t="s">
        <v>530</v>
      </c>
      <c r="C113" s="2699" t="s">
        <v>1542</v>
      </c>
      <c r="D113" s="2699"/>
      <c r="E113" s="2699"/>
      <c r="F113" s="2700"/>
      <c r="G113" s="636" t="s">
        <v>1385</v>
      </c>
      <c r="H113" s="636" t="s">
        <v>1385</v>
      </c>
      <c r="I113" s="636" t="s">
        <v>1385</v>
      </c>
      <c r="J113" s="636" t="s">
        <v>1385</v>
      </c>
      <c r="K113" s="1625"/>
      <c r="L113" s="1626"/>
      <c r="M113" s="1626"/>
      <c r="N113" s="1627"/>
      <c r="O113" s="2592"/>
      <c r="P113" s="2730"/>
    </row>
    <row r="114" spans="2:16" ht="21.75" customHeight="1">
      <c r="B114" s="637" t="s">
        <v>532</v>
      </c>
      <c r="C114" s="2690" t="s">
        <v>1543</v>
      </c>
      <c r="D114" s="2690"/>
      <c r="E114" s="2690"/>
      <c r="F114" s="2751"/>
      <c r="G114" s="638" t="s">
        <v>1385</v>
      </c>
      <c r="H114" s="638" t="s">
        <v>1385</v>
      </c>
      <c r="I114" s="638" t="s">
        <v>1385</v>
      </c>
      <c r="J114" s="638" t="s">
        <v>1385</v>
      </c>
      <c r="K114" s="2377"/>
      <c r="L114" s="1628"/>
      <c r="M114" s="1628"/>
      <c r="N114" s="1629"/>
      <c r="O114" s="2592"/>
      <c r="P114" s="2730"/>
    </row>
    <row r="115" spans="2:16" ht="24" customHeight="1">
      <c r="B115" s="640" t="s">
        <v>416</v>
      </c>
      <c r="C115" s="2763" t="s">
        <v>2022</v>
      </c>
      <c r="D115" s="2763"/>
      <c r="E115" s="2763"/>
      <c r="F115" s="2763"/>
      <c r="G115" s="2763"/>
      <c r="H115" s="2763"/>
      <c r="I115" s="2763"/>
      <c r="J115" s="2764"/>
      <c r="K115" s="2376" t="s">
        <v>2227</v>
      </c>
      <c r="L115" s="1623"/>
      <c r="M115" s="1623"/>
      <c r="N115" s="1624"/>
      <c r="O115" s="2592"/>
      <c r="P115" s="2730"/>
    </row>
    <row r="116" spans="2:16" ht="24" customHeight="1">
      <c r="B116" s="634" t="s">
        <v>530</v>
      </c>
      <c r="C116" s="2699" t="s">
        <v>1542</v>
      </c>
      <c r="D116" s="2699"/>
      <c r="E116" s="2699"/>
      <c r="F116" s="2700"/>
      <c r="G116" s="636" t="s">
        <v>1385</v>
      </c>
      <c r="H116" s="636" t="s">
        <v>1385</v>
      </c>
      <c r="I116" s="636" t="s">
        <v>1385</v>
      </c>
      <c r="J116" s="636" t="s">
        <v>1385</v>
      </c>
      <c r="K116" s="1625"/>
      <c r="L116" s="1626"/>
      <c r="M116" s="1626"/>
      <c r="N116" s="1627"/>
      <c r="O116" s="2592"/>
      <c r="P116" s="2730"/>
    </row>
    <row r="117" spans="2:16" ht="24" customHeight="1">
      <c r="B117" s="637" t="s">
        <v>532</v>
      </c>
      <c r="C117" s="2690" t="s">
        <v>1551</v>
      </c>
      <c r="D117" s="2690"/>
      <c r="E117" s="2690"/>
      <c r="F117" s="2751"/>
      <c r="G117" s="638" t="s">
        <v>1385</v>
      </c>
      <c r="H117" s="638" t="s">
        <v>1385</v>
      </c>
      <c r="I117" s="638" t="s">
        <v>1385</v>
      </c>
      <c r="J117" s="638" t="s">
        <v>1385</v>
      </c>
      <c r="K117" s="2377"/>
      <c r="L117" s="1628"/>
      <c r="M117" s="1628"/>
      <c r="N117" s="1629"/>
      <c r="O117" s="2592"/>
      <c r="P117" s="2730"/>
    </row>
    <row r="118" spans="2:16" ht="24" customHeight="1">
      <c r="B118" s="640" t="s">
        <v>418</v>
      </c>
      <c r="C118" s="2763" t="s">
        <v>2023</v>
      </c>
      <c r="D118" s="2763"/>
      <c r="E118" s="2763"/>
      <c r="F118" s="2763"/>
      <c r="G118" s="2763"/>
      <c r="H118" s="2763"/>
      <c r="I118" s="2763"/>
      <c r="J118" s="2764"/>
      <c r="K118" s="2376" t="s">
        <v>2228</v>
      </c>
      <c r="L118" s="1623"/>
      <c r="M118" s="1623"/>
      <c r="N118" s="1624"/>
      <c r="O118" s="2592"/>
      <c r="P118" s="2730"/>
    </row>
    <row r="119" spans="2:16" ht="24" customHeight="1">
      <c r="B119" s="634" t="s">
        <v>530</v>
      </c>
      <c r="C119" s="2699" t="s">
        <v>1542</v>
      </c>
      <c r="D119" s="2699"/>
      <c r="E119" s="2699"/>
      <c r="F119" s="2700"/>
      <c r="G119" s="636" t="s">
        <v>1385</v>
      </c>
      <c r="H119" s="636" t="s">
        <v>1385</v>
      </c>
      <c r="I119" s="636" t="s">
        <v>1385</v>
      </c>
      <c r="J119" s="636" t="s">
        <v>1520</v>
      </c>
      <c r="K119" s="1625"/>
      <c r="L119" s="1626"/>
      <c r="M119" s="1626"/>
      <c r="N119" s="1627"/>
      <c r="O119" s="2592"/>
      <c r="P119" s="2730"/>
    </row>
    <row r="120" spans="2:16" ht="24" customHeight="1">
      <c r="B120" s="637" t="s">
        <v>532</v>
      </c>
      <c r="C120" s="2690" t="s">
        <v>1543</v>
      </c>
      <c r="D120" s="2690"/>
      <c r="E120" s="2690"/>
      <c r="F120" s="2751"/>
      <c r="G120" s="638" t="s">
        <v>1385</v>
      </c>
      <c r="H120" s="638" t="s">
        <v>1385</v>
      </c>
      <c r="I120" s="638" t="s">
        <v>1385</v>
      </c>
      <c r="J120" s="638" t="s">
        <v>1520</v>
      </c>
      <c r="K120" s="2377"/>
      <c r="L120" s="1628"/>
      <c r="M120" s="1628"/>
      <c r="N120" s="1629"/>
      <c r="O120" s="2592"/>
      <c r="P120" s="2730"/>
    </row>
    <row r="121" spans="2:16" ht="24" customHeight="1">
      <c r="B121" s="640" t="s">
        <v>544</v>
      </c>
      <c r="C121" s="2763" t="s">
        <v>2024</v>
      </c>
      <c r="D121" s="2763"/>
      <c r="E121" s="2763"/>
      <c r="F121" s="2763"/>
      <c r="G121" s="2763"/>
      <c r="H121" s="2763"/>
      <c r="I121" s="2763"/>
      <c r="J121" s="2764"/>
      <c r="K121" s="2376" t="s">
        <v>2229</v>
      </c>
      <c r="L121" s="1623"/>
      <c r="M121" s="1623"/>
      <c r="N121" s="1624"/>
      <c r="O121" s="2592"/>
      <c r="P121" s="2730"/>
    </row>
    <row r="122" spans="2:16" ht="20.25" customHeight="1">
      <c r="B122" s="634" t="s">
        <v>530</v>
      </c>
      <c r="C122" s="2699" t="s">
        <v>1542</v>
      </c>
      <c r="D122" s="2699"/>
      <c r="E122" s="2699"/>
      <c r="F122" s="2700"/>
      <c r="G122" s="636" t="s">
        <v>1385</v>
      </c>
      <c r="H122" s="636" t="s">
        <v>1385</v>
      </c>
      <c r="I122" s="636" t="s">
        <v>1385</v>
      </c>
      <c r="J122" s="636" t="s">
        <v>1520</v>
      </c>
      <c r="K122" s="1625"/>
      <c r="L122" s="1626"/>
      <c r="M122" s="1626"/>
      <c r="N122" s="1627"/>
      <c r="O122" s="2592"/>
      <c r="P122" s="2730"/>
    </row>
    <row r="123" spans="2:16" ht="21" customHeight="1">
      <c r="B123" s="637" t="s">
        <v>532</v>
      </c>
      <c r="C123" s="2690" t="s">
        <v>1543</v>
      </c>
      <c r="D123" s="2690"/>
      <c r="E123" s="2690"/>
      <c r="F123" s="2751"/>
      <c r="G123" s="638" t="s">
        <v>1385</v>
      </c>
      <c r="H123" s="638" t="s">
        <v>1385</v>
      </c>
      <c r="I123" s="638" t="s">
        <v>1385</v>
      </c>
      <c r="J123" s="638" t="s">
        <v>1520</v>
      </c>
      <c r="K123" s="2377"/>
      <c r="L123" s="1628"/>
      <c r="M123" s="1628"/>
      <c r="N123" s="1629"/>
      <c r="O123" s="2592"/>
      <c r="P123" s="2730"/>
    </row>
    <row r="124" spans="2:16" ht="21" customHeight="1">
      <c r="B124" s="640" t="s">
        <v>546</v>
      </c>
      <c r="C124" s="2763" t="s">
        <v>2025</v>
      </c>
      <c r="D124" s="2763"/>
      <c r="E124" s="2763"/>
      <c r="F124" s="2763"/>
      <c r="G124" s="2763"/>
      <c r="H124" s="2763"/>
      <c r="I124" s="2763"/>
      <c r="J124" s="2764"/>
      <c r="K124" s="2982"/>
      <c r="L124" s="2983"/>
      <c r="M124" s="2983"/>
      <c r="N124" s="2984"/>
      <c r="O124" s="2592"/>
      <c r="P124" s="2730"/>
    </row>
    <row r="125" spans="2:16" ht="21" customHeight="1">
      <c r="B125" s="634" t="s">
        <v>530</v>
      </c>
      <c r="C125" s="2699" t="s">
        <v>1542</v>
      </c>
      <c r="D125" s="2699"/>
      <c r="E125" s="2699"/>
      <c r="F125" s="2700"/>
      <c r="G125" s="636" t="s">
        <v>1520</v>
      </c>
      <c r="H125" s="636" t="s">
        <v>1520</v>
      </c>
      <c r="I125" s="636" t="s">
        <v>1520</v>
      </c>
      <c r="J125" s="636" t="s">
        <v>1520</v>
      </c>
      <c r="K125" s="2985"/>
      <c r="L125" s="2986"/>
      <c r="M125" s="2986"/>
      <c r="N125" s="2987"/>
      <c r="O125" s="2592"/>
      <c r="P125" s="2730"/>
    </row>
    <row r="126" spans="2:16" ht="21" customHeight="1">
      <c r="B126" s="637" t="s">
        <v>532</v>
      </c>
      <c r="C126" s="2690" t="s">
        <v>1543</v>
      </c>
      <c r="D126" s="2690"/>
      <c r="E126" s="2690"/>
      <c r="F126" s="2751"/>
      <c r="G126" s="638" t="s">
        <v>1520</v>
      </c>
      <c r="H126" s="638" t="s">
        <v>1520</v>
      </c>
      <c r="I126" s="638" t="s">
        <v>1520</v>
      </c>
      <c r="J126" s="638" t="s">
        <v>1520</v>
      </c>
      <c r="K126" s="2988"/>
      <c r="L126" s="2989"/>
      <c r="M126" s="2989"/>
      <c r="N126" s="2990"/>
      <c r="O126" s="2592"/>
      <c r="P126" s="2730"/>
    </row>
    <row r="127" spans="2:16" ht="21" customHeight="1">
      <c r="B127" s="640" t="s">
        <v>548</v>
      </c>
      <c r="C127" s="2763" t="s">
        <v>2026</v>
      </c>
      <c r="D127" s="2763"/>
      <c r="E127" s="2763"/>
      <c r="F127" s="2763"/>
      <c r="G127" s="2763"/>
      <c r="H127" s="2763"/>
      <c r="I127" s="2763"/>
      <c r="J127" s="2764"/>
      <c r="K127" s="2982"/>
      <c r="L127" s="2983"/>
      <c r="M127" s="2983"/>
      <c r="N127" s="2984"/>
      <c r="O127" s="2592"/>
      <c r="P127" s="2730"/>
    </row>
    <row r="128" spans="2:16" ht="21.75" customHeight="1">
      <c r="B128" s="634" t="s">
        <v>530</v>
      </c>
      <c r="C128" s="2699" t="s">
        <v>1542</v>
      </c>
      <c r="D128" s="2699"/>
      <c r="E128" s="2699"/>
      <c r="F128" s="2700"/>
      <c r="G128" s="636" t="s">
        <v>1520</v>
      </c>
      <c r="H128" s="636" t="s">
        <v>1520</v>
      </c>
      <c r="I128" s="636" t="s">
        <v>1520</v>
      </c>
      <c r="J128" s="636" t="s">
        <v>1520</v>
      </c>
      <c r="K128" s="2985"/>
      <c r="L128" s="2986"/>
      <c r="M128" s="2986"/>
      <c r="N128" s="2987"/>
      <c r="O128" s="2592"/>
      <c r="P128" s="2730"/>
    </row>
    <row r="129" spans="2:16" ht="21.75" customHeight="1">
      <c r="B129" s="637" t="s">
        <v>532</v>
      </c>
      <c r="C129" s="2690" t="s">
        <v>1543</v>
      </c>
      <c r="D129" s="2690"/>
      <c r="E129" s="2690"/>
      <c r="F129" s="2751"/>
      <c r="G129" s="638" t="s">
        <v>1520</v>
      </c>
      <c r="H129" s="638" t="s">
        <v>1520</v>
      </c>
      <c r="I129" s="638" t="s">
        <v>1520</v>
      </c>
      <c r="J129" s="638" t="s">
        <v>1520</v>
      </c>
      <c r="K129" s="2988"/>
      <c r="L129" s="2989"/>
      <c r="M129" s="2989"/>
      <c r="N129" s="2990"/>
      <c r="O129" s="2592"/>
      <c r="P129" s="2730"/>
    </row>
    <row r="130" spans="2:16" ht="21" customHeight="1">
      <c r="B130" s="640" t="s">
        <v>550</v>
      </c>
      <c r="C130" s="2763" t="s">
        <v>2027</v>
      </c>
      <c r="D130" s="2763"/>
      <c r="E130" s="2763"/>
      <c r="F130" s="2763"/>
      <c r="G130" s="2763"/>
      <c r="H130" s="2763"/>
      <c r="I130" s="2763"/>
      <c r="J130" s="2764"/>
      <c r="K130" s="2376" t="s">
        <v>2230</v>
      </c>
      <c r="L130" s="1623"/>
      <c r="M130" s="1623"/>
      <c r="N130" s="1624"/>
      <c r="O130" s="2592"/>
      <c r="P130" s="2730"/>
    </row>
    <row r="131" spans="2:16" ht="21" customHeight="1">
      <c r="B131" s="634" t="s">
        <v>530</v>
      </c>
      <c r="C131" s="2699" t="s">
        <v>1542</v>
      </c>
      <c r="D131" s="2699"/>
      <c r="E131" s="2699"/>
      <c r="F131" s="2700"/>
      <c r="G131" s="636" t="s">
        <v>1385</v>
      </c>
      <c r="H131" s="636" t="s">
        <v>1385</v>
      </c>
      <c r="I131" s="636" t="s">
        <v>1385</v>
      </c>
      <c r="J131" s="636" t="s">
        <v>1385</v>
      </c>
      <c r="K131" s="1625"/>
      <c r="L131" s="1626"/>
      <c r="M131" s="1626"/>
      <c r="N131" s="1627"/>
      <c r="O131" s="2592"/>
      <c r="P131" s="2730"/>
    </row>
    <row r="132" spans="2:16" ht="21" customHeight="1">
      <c r="B132" s="637" t="s">
        <v>532</v>
      </c>
      <c r="C132" s="2690" t="s">
        <v>1543</v>
      </c>
      <c r="D132" s="2690"/>
      <c r="E132" s="2690"/>
      <c r="F132" s="2751"/>
      <c r="G132" s="638" t="s">
        <v>1385</v>
      </c>
      <c r="H132" s="638" t="s">
        <v>1385</v>
      </c>
      <c r="I132" s="638" t="s">
        <v>1385</v>
      </c>
      <c r="J132" s="638" t="s">
        <v>1385</v>
      </c>
      <c r="K132" s="2377"/>
      <c r="L132" s="1628"/>
      <c r="M132" s="1628"/>
      <c r="N132" s="1629"/>
      <c r="O132" s="2592"/>
      <c r="P132" s="2730"/>
    </row>
    <row r="133" spans="2:16" ht="32.25" customHeight="1">
      <c r="B133" s="641" t="s">
        <v>552</v>
      </c>
      <c r="C133" s="2744" t="s">
        <v>2028</v>
      </c>
      <c r="D133" s="2744"/>
      <c r="E133" s="2744"/>
      <c r="F133" s="2744"/>
      <c r="G133" s="2744"/>
      <c r="H133" s="2744"/>
      <c r="I133" s="2744"/>
      <c r="J133" s="2744"/>
      <c r="K133" s="2744"/>
      <c r="L133" s="2744"/>
      <c r="M133" s="2744"/>
      <c r="N133" s="2745"/>
      <c r="O133" s="2592"/>
      <c r="P133" s="2730"/>
    </row>
    <row r="134" spans="2:16" ht="27.75" customHeight="1">
      <c r="B134" s="642" t="s">
        <v>418</v>
      </c>
      <c r="C134" s="2746" t="s">
        <v>1559</v>
      </c>
      <c r="D134" s="2746"/>
      <c r="E134" s="1814" t="s">
        <v>92</v>
      </c>
      <c r="F134" s="1815"/>
      <c r="G134" s="1815"/>
      <c r="H134" s="1815"/>
      <c r="I134" s="1815"/>
      <c r="J134" s="2254"/>
      <c r="K134" s="2622" t="s">
        <v>2231</v>
      </c>
      <c r="L134" s="2628"/>
      <c r="M134" s="2628"/>
      <c r="N134" s="2623"/>
      <c r="O134" s="2592"/>
      <c r="P134" s="2730"/>
    </row>
    <row r="135" spans="2:16" ht="27.75" customHeight="1">
      <c r="B135" s="634" t="s">
        <v>530</v>
      </c>
      <c r="C135" s="2699" t="s">
        <v>1542</v>
      </c>
      <c r="D135" s="2699"/>
      <c r="E135" s="2699"/>
      <c r="F135" s="2699"/>
      <c r="G135" s="645"/>
      <c r="H135" s="591"/>
      <c r="I135" s="645"/>
      <c r="J135" s="646"/>
      <c r="K135" s="2624"/>
      <c r="L135" s="2572"/>
      <c r="M135" s="2572"/>
      <c r="N135" s="2625"/>
      <c r="O135" s="2592"/>
      <c r="P135" s="2730"/>
    </row>
    <row r="136" spans="2:16" ht="27.75" customHeight="1">
      <c r="B136" s="634" t="s">
        <v>532</v>
      </c>
      <c r="C136" s="2699" t="s">
        <v>1543</v>
      </c>
      <c r="D136" s="2699"/>
      <c r="E136" s="2699"/>
      <c r="F136" s="2699"/>
      <c r="G136" s="636"/>
      <c r="H136" s="591"/>
      <c r="I136" s="636"/>
      <c r="J136" s="646"/>
      <c r="K136" s="2626"/>
      <c r="L136" s="2732"/>
      <c r="M136" s="2732"/>
      <c r="N136" s="2627"/>
      <c r="O136" s="2592"/>
      <c r="P136" s="2730"/>
    </row>
    <row r="137" spans="2:16" ht="39.75" customHeight="1">
      <c r="B137" s="630" t="s">
        <v>555</v>
      </c>
      <c r="C137" s="2472" t="s">
        <v>1560</v>
      </c>
      <c r="D137" s="2472"/>
      <c r="E137" s="2472"/>
      <c r="F137" s="2473"/>
      <c r="G137" s="2733" t="s">
        <v>2232</v>
      </c>
      <c r="H137" s="2734"/>
      <c r="I137" s="2735"/>
      <c r="J137" s="2734"/>
      <c r="K137" s="2734"/>
      <c r="L137" s="2734"/>
      <c r="M137" s="2734"/>
      <c r="N137" s="2736"/>
      <c r="O137" s="2530"/>
      <c r="P137" s="2750"/>
    </row>
    <row r="138" spans="2:16" ht="25.5" customHeight="1">
      <c r="B138" s="2737" t="s">
        <v>1561</v>
      </c>
      <c r="C138" s="2738"/>
      <c r="D138" s="2738"/>
      <c r="E138" s="2738"/>
      <c r="F138" s="2738"/>
      <c r="G138" s="2738"/>
      <c r="H138" s="2738"/>
      <c r="I138" s="2738"/>
      <c r="J138" s="2738"/>
      <c r="K138" s="2738"/>
      <c r="L138" s="2738"/>
      <c r="M138" s="2738"/>
      <c r="N138" s="2738"/>
      <c r="O138" s="2738"/>
      <c r="P138" s="2739"/>
    </row>
    <row r="139" spans="2:16" ht="348" customHeight="1">
      <c r="B139" s="587" t="s">
        <v>557</v>
      </c>
      <c r="C139" s="2430" t="s">
        <v>1562</v>
      </c>
      <c r="D139" s="2430"/>
      <c r="E139" s="2430"/>
      <c r="F139" s="2431"/>
      <c r="G139" s="546" t="s">
        <v>1385</v>
      </c>
      <c r="H139" s="2740" t="s">
        <v>1563</v>
      </c>
      <c r="I139" s="2431"/>
      <c r="J139" s="2981" t="s">
        <v>2233</v>
      </c>
      <c r="K139" s="2742"/>
      <c r="L139" s="2742"/>
      <c r="M139" s="2742"/>
      <c r="N139" s="2743"/>
      <c r="O139" s="650" t="s">
        <v>2030</v>
      </c>
      <c r="P139" s="539"/>
    </row>
    <row r="140" spans="2:16" ht="15.75" customHeight="1">
      <c r="B140" s="2716" t="s">
        <v>1566</v>
      </c>
      <c r="C140" s="2717"/>
      <c r="D140" s="2717"/>
      <c r="E140" s="2717"/>
      <c r="F140" s="2717"/>
      <c r="G140" s="2717"/>
      <c r="H140" s="2717"/>
      <c r="I140" s="2717"/>
      <c r="J140" s="2717"/>
      <c r="K140" s="2717"/>
      <c r="L140" s="2717"/>
      <c r="M140" s="2717"/>
      <c r="N140" s="2717"/>
      <c r="O140" s="2717"/>
      <c r="P140" s="2718"/>
    </row>
    <row r="141" spans="2:16" ht="97.7" customHeight="1">
      <c r="B141" s="537" t="s">
        <v>561</v>
      </c>
      <c r="C141" s="2442" t="s">
        <v>1567</v>
      </c>
      <c r="D141" s="2442"/>
      <c r="E141" s="2442"/>
      <c r="F141" s="2442"/>
      <c r="G141" s="2443"/>
      <c r="H141" s="2432" t="s">
        <v>2234</v>
      </c>
      <c r="I141" s="2463"/>
      <c r="J141" s="2463"/>
      <c r="K141" s="1689" t="s">
        <v>2235</v>
      </c>
      <c r="L141" s="2720" t="s">
        <v>92</v>
      </c>
      <c r="M141" s="2721"/>
      <c r="N141" s="2722"/>
      <c r="O141" s="2729"/>
      <c r="P141" s="2729"/>
    </row>
    <row r="142" spans="2:16" ht="31.5" customHeight="1">
      <c r="B142" s="537" t="s">
        <v>401</v>
      </c>
      <c r="C142" s="2442" t="s">
        <v>1570</v>
      </c>
      <c r="D142" s="2442"/>
      <c r="E142" s="2442"/>
      <c r="F142" s="2442"/>
      <c r="G142" s="2443"/>
      <c r="H142" s="1574" t="s">
        <v>2236</v>
      </c>
      <c r="I142" s="1685"/>
      <c r="J142" s="1685"/>
      <c r="K142" s="1689"/>
      <c r="L142" s="2723"/>
      <c r="M142" s="2724"/>
      <c r="N142" s="2725"/>
      <c r="O142" s="2730"/>
      <c r="P142" s="2730"/>
    </row>
    <row r="143" spans="2:16" ht="19.5" customHeight="1">
      <c r="B143" s="537" t="s">
        <v>403</v>
      </c>
      <c r="C143" s="2442" t="s">
        <v>1572</v>
      </c>
      <c r="D143" s="2442"/>
      <c r="E143" s="2442"/>
      <c r="F143" s="2442"/>
      <c r="G143" s="2443"/>
      <c r="H143" s="2432" t="s">
        <v>1385</v>
      </c>
      <c r="I143" s="2463"/>
      <c r="J143" s="2433"/>
      <c r="K143" s="1689"/>
      <c r="L143" s="2726"/>
      <c r="M143" s="2727"/>
      <c r="N143" s="2728"/>
      <c r="O143" s="2730"/>
      <c r="P143" s="2730"/>
    </row>
    <row r="144" spans="2:16" ht="34.5" customHeight="1">
      <c r="B144" s="537" t="s">
        <v>405</v>
      </c>
      <c r="C144" s="2442" t="s">
        <v>1573</v>
      </c>
      <c r="D144" s="2442"/>
      <c r="E144" s="2442"/>
      <c r="F144" s="2442"/>
      <c r="G144" s="2443"/>
      <c r="H144" s="2432" t="s">
        <v>2237</v>
      </c>
      <c r="I144" s="2463"/>
      <c r="J144" s="2463"/>
      <c r="K144" s="1689"/>
      <c r="L144" s="2720" t="s">
        <v>92</v>
      </c>
      <c r="M144" s="2721"/>
      <c r="N144" s="2722"/>
      <c r="O144" s="2731"/>
      <c r="P144" s="2731"/>
    </row>
    <row r="145" spans="1:16" ht="44.25" customHeight="1">
      <c r="B145" s="532" t="s">
        <v>566</v>
      </c>
      <c r="C145" s="2442" t="s">
        <v>2035</v>
      </c>
      <c r="D145" s="2442"/>
      <c r="E145" s="2442"/>
      <c r="F145" s="2442"/>
      <c r="G145" s="2443"/>
      <c r="H145" s="2432" t="s">
        <v>1520</v>
      </c>
      <c r="I145" s="2463"/>
      <c r="J145" s="2463"/>
      <c r="K145" s="1689"/>
      <c r="L145" s="2723"/>
      <c r="M145" s="2724"/>
      <c r="N145" s="2725"/>
      <c r="O145" s="2529" t="s">
        <v>2036</v>
      </c>
      <c r="P145" s="2529"/>
    </row>
    <row r="146" spans="1:16" ht="72.599999999999994" customHeight="1">
      <c r="B146" s="537" t="s">
        <v>394</v>
      </c>
      <c r="C146" s="2442" t="s">
        <v>1577</v>
      </c>
      <c r="D146" s="2442"/>
      <c r="E146" s="2442"/>
      <c r="F146" s="2442"/>
      <c r="G146" s="2443"/>
      <c r="H146" s="2432" t="s">
        <v>92</v>
      </c>
      <c r="I146" s="2463"/>
      <c r="J146" s="2463"/>
      <c r="K146" s="1689"/>
      <c r="L146" s="2726"/>
      <c r="M146" s="2727"/>
      <c r="N146" s="2728"/>
      <c r="O146" s="2673"/>
      <c r="P146" s="2673"/>
    </row>
    <row r="147" spans="1:16" ht="69" customHeight="1">
      <c r="B147" s="532" t="s">
        <v>569</v>
      </c>
      <c r="C147" s="2442" t="s">
        <v>2037</v>
      </c>
      <c r="D147" s="2442"/>
      <c r="E147" s="2442"/>
      <c r="F147" s="2442"/>
      <c r="G147" s="2443"/>
      <c r="H147" s="2432" t="s">
        <v>1385</v>
      </c>
      <c r="I147" s="2463"/>
      <c r="J147" s="2463"/>
      <c r="K147" s="1689"/>
      <c r="L147" s="2622" t="s">
        <v>92</v>
      </c>
      <c r="M147" s="2628"/>
      <c r="N147" s="2623"/>
      <c r="O147" s="2529" t="s">
        <v>2036</v>
      </c>
      <c r="P147" s="2529"/>
    </row>
    <row r="148" spans="1:16" ht="218.25" customHeight="1">
      <c r="A148" s="652"/>
      <c r="B148" s="537" t="s">
        <v>394</v>
      </c>
      <c r="C148" s="2442" t="s">
        <v>1577</v>
      </c>
      <c r="D148" s="2442"/>
      <c r="E148" s="2442"/>
      <c r="F148" s="2442"/>
      <c r="G148" s="2443"/>
      <c r="H148" s="2432" t="s">
        <v>2238</v>
      </c>
      <c r="I148" s="2463"/>
      <c r="J148" s="2463"/>
      <c r="K148" s="1689"/>
      <c r="L148" s="2626"/>
      <c r="M148" s="2732"/>
      <c r="N148" s="2627"/>
      <c r="O148" s="2673"/>
      <c r="P148" s="2673"/>
    </row>
    <row r="149" spans="1:16" ht="49.5" customHeight="1">
      <c r="B149" s="2703" t="s">
        <v>1580</v>
      </c>
      <c r="C149" s="2704"/>
      <c r="D149" s="2704"/>
      <c r="E149" s="2704"/>
      <c r="F149" s="2704"/>
      <c r="G149" s="2704"/>
      <c r="H149" s="2704"/>
      <c r="I149" s="2704"/>
      <c r="J149" s="2704"/>
      <c r="K149" s="2704"/>
      <c r="L149" s="2704"/>
      <c r="M149" s="2704"/>
      <c r="N149" s="2704"/>
      <c r="O149" s="2704"/>
      <c r="P149" s="2705"/>
    </row>
    <row r="150" spans="1:16" ht="48" customHeight="1">
      <c r="B150" s="653" t="s">
        <v>572</v>
      </c>
      <c r="C150" s="2615" t="s">
        <v>1581</v>
      </c>
      <c r="D150" s="2615"/>
      <c r="E150" s="2615"/>
      <c r="F150" s="2706"/>
      <c r="G150" s="2707" t="s">
        <v>2040</v>
      </c>
      <c r="H150" s="2708"/>
      <c r="I150" s="2709"/>
      <c r="J150" s="2707" t="s">
        <v>2041</v>
      </c>
      <c r="K150" s="2708"/>
      <c r="L150" s="2709"/>
      <c r="M150" s="2710" t="s">
        <v>1458</v>
      </c>
      <c r="N150" s="2711"/>
      <c r="O150" s="2631" t="s">
        <v>1434</v>
      </c>
      <c r="P150" s="2631"/>
    </row>
    <row r="151" spans="1:16" ht="83.25" customHeight="1">
      <c r="B151" s="537" t="s">
        <v>561</v>
      </c>
      <c r="C151" s="2699" t="s">
        <v>2044</v>
      </c>
      <c r="D151" s="2699"/>
      <c r="E151" s="2699"/>
      <c r="F151" s="2700"/>
      <c r="G151" s="2569" t="s">
        <v>1586</v>
      </c>
      <c r="H151" s="2571"/>
      <c r="I151" s="2570"/>
      <c r="J151" s="2569" t="s">
        <v>2239</v>
      </c>
      <c r="K151" s="2571"/>
      <c r="L151" s="2570"/>
      <c r="M151" s="2701" t="s">
        <v>2240</v>
      </c>
      <c r="N151" s="2702"/>
      <c r="O151" s="2578"/>
      <c r="P151" s="2578"/>
    </row>
    <row r="152" spans="1:16" ht="42" customHeight="1">
      <c r="B152" s="537" t="s">
        <v>401</v>
      </c>
      <c r="C152" s="2699" t="s">
        <v>2045</v>
      </c>
      <c r="D152" s="2699"/>
      <c r="E152" s="2699"/>
      <c r="F152" s="2700"/>
      <c r="G152" s="2569" t="s">
        <v>1586</v>
      </c>
      <c r="H152" s="2571"/>
      <c r="I152" s="2570"/>
      <c r="J152" s="2569" t="s">
        <v>1482</v>
      </c>
      <c r="K152" s="2571"/>
      <c r="L152" s="2570"/>
      <c r="M152" s="1716" t="s">
        <v>2241</v>
      </c>
      <c r="N152" s="1717"/>
      <c r="O152" s="2578"/>
      <c r="P152" s="2578"/>
    </row>
    <row r="153" spans="1:16" ht="31.5" customHeight="1">
      <c r="B153" s="537" t="s">
        <v>403</v>
      </c>
      <c r="C153" s="658" t="s">
        <v>418</v>
      </c>
      <c r="D153" s="2699" t="s">
        <v>2046</v>
      </c>
      <c r="E153" s="2699"/>
      <c r="F153" s="2700"/>
      <c r="G153" s="2569" t="s">
        <v>1586</v>
      </c>
      <c r="H153" s="2571"/>
      <c r="I153" s="2570"/>
      <c r="J153" s="2569" t="s">
        <v>2239</v>
      </c>
      <c r="K153" s="2571"/>
      <c r="L153" s="2570"/>
      <c r="M153" s="2701" t="s">
        <v>92</v>
      </c>
      <c r="N153" s="2702"/>
      <c r="O153" s="2578"/>
      <c r="P153" s="2578"/>
    </row>
    <row r="154" spans="1:16" ht="32.25" customHeight="1">
      <c r="B154" s="537"/>
      <c r="C154" s="635" t="s">
        <v>508</v>
      </c>
      <c r="D154" s="2699" t="s">
        <v>2047</v>
      </c>
      <c r="E154" s="2699"/>
      <c r="F154" s="2700"/>
      <c r="G154" s="2569" t="s">
        <v>2239</v>
      </c>
      <c r="H154" s="2571"/>
      <c r="I154" s="2570"/>
      <c r="J154" s="2569" t="s">
        <v>2239</v>
      </c>
      <c r="K154" s="2571"/>
      <c r="L154" s="2570"/>
      <c r="M154" s="656"/>
      <c r="N154" s="657" t="s">
        <v>92</v>
      </c>
      <c r="O154" s="2578"/>
      <c r="P154" s="2578"/>
    </row>
    <row r="155" spans="1:16" ht="54.95" customHeight="1">
      <c r="B155" s="537" t="s">
        <v>405</v>
      </c>
      <c r="C155" s="2699" t="s">
        <v>2048</v>
      </c>
      <c r="D155" s="2699"/>
      <c r="E155" s="2699"/>
      <c r="F155" s="2700"/>
      <c r="G155" s="2569" t="s">
        <v>2239</v>
      </c>
      <c r="H155" s="2571"/>
      <c r="I155" s="2570"/>
      <c r="J155" s="2569" t="s">
        <v>2239</v>
      </c>
      <c r="K155" s="2571"/>
      <c r="L155" s="2570"/>
      <c r="M155" s="1716" t="s">
        <v>2242</v>
      </c>
      <c r="N155" s="1717"/>
      <c r="O155" s="2578"/>
      <c r="P155" s="2578"/>
    </row>
    <row r="156" spans="1:16" ht="36.6" customHeight="1">
      <c r="B156" s="537" t="s">
        <v>408</v>
      </c>
      <c r="C156" s="2699" t="s">
        <v>2049</v>
      </c>
      <c r="D156" s="2699"/>
      <c r="E156" s="2699"/>
      <c r="F156" s="2700"/>
      <c r="G156" s="2569" t="s">
        <v>2239</v>
      </c>
      <c r="H156" s="2571"/>
      <c r="I156" s="2570"/>
      <c r="J156" s="2569" t="s">
        <v>2239</v>
      </c>
      <c r="K156" s="2571"/>
      <c r="L156" s="2570"/>
      <c r="M156" s="1716" t="s">
        <v>2243</v>
      </c>
      <c r="N156" s="1717"/>
      <c r="O156" s="2578"/>
      <c r="P156" s="2578"/>
    </row>
    <row r="157" spans="1:16" ht="34.5" customHeight="1">
      <c r="B157" s="537" t="s">
        <v>410</v>
      </c>
      <c r="C157" s="2699" t="s">
        <v>1548</v>
      </c>
      <c r="D157" s="2699"/>
      <c r="E157" s="2699"/>
      <c r="F157" s="2700"/>
      <c r="G157" s="2569" t="s">
        <v>1586</v>
      </c>
      <c r="H157" s="2571"/>
      <c r="I157" s="2570"/>
      <c r="J157" s="2569" t="s">
        <v>2239</v>
      </c>
      <c r="K157" s="2571"/>
      <c r="L157" s="2570"/>
      <c r="M157" s="1716" t="s">
        <v>92</v>
      </c>
      <c r="N157" s="1717"/>
      <c r="O157" s="2578"/>
      <c r="P157" s="2578"/>
    </row>
    <row r="158" spans="1:16" ht="28.5" customHeight="1">
      <c r="B158" s="537" t="s">
        <v>413</v>
      </c>
      <c r="C158" s="2699" t="s">
        <v>1549</v>
      </c>
      <c r="D158" s="2699"/>
      <c r="E158" s="2699"/>
      <c r="F158" s="2700"/>
      <c r="G158" s="2569" t="s">
        <v>1586</v>
      </c>
      <c r="H158" s="2571"/>
      <c r="I158" s="2570"/>
      <c r="J158" s="2569" t="s">
        <v>1482</v>
      </c>
      <c r="K158" s="2571"/>
      <c r="L158" s="2570"/>
      <c r="M158" s="1716" t="s">
        <v>92</v>
      </c>
      <c r="N158" s="1717"/>
      <c r="O158" s="2578"/>
      <c r="P158" s="2578"/>
    </row>
    <row r="159" spans="1:16" ht="28.5" customHeight="1">
      <c r="B159" s="537" t="s">
        <v>416</v>
      </c>
      <c r="C159" s="2699" t="s">
        <v>2050</v>
      </c>
      <c r="D159" s="2699"/>
      <c r="E159" s="2699"/>
      <c r="F159" s="2700"/>
      <c r="G159" s="2569" t="s">
        <v>2239</v>
      </c>
      <c r="H159" s="2571"/>
      <c r="I159" s="2570"/>
      <c r="J159" s="2569" t="s">
        <v>2239</v>
      </c>
      <c r="K159" s="2571"/>
      <c r="L159" s="2570"/>
      <c r="M159" s="1716" t="s">
        <v>92</v>
      </c>
      <c r="N159" s="1717"/>
      <c r="O159" s="2499"/>
      <c r="P159" s="2499"/>
    </row>
    <row r="160" spans="1:16" ht="28.5" customHeight="1">
      <c r="B160" s="537" t="s">
        <v>418</v>
      </c>
      <c r="C160" s="2699" t="s">
        <v>2051</v>
      </c>
      <c r="D160" s="2699"/>
      <c r="E160" s="2699"/>
      <c r="F160" s="2700"/>
      <c r="G160" s="2569" t="s">
        <v>1595</v>
      </c>
      <c r="H160" s="2571"/>
      <c r="I160" s="2570"/>
      <c r="J160" s="2569" t="s">
        <v>1595</v>
      </c>
      <c r="K160" s="2571"/>
      <c r="L160" s="2570"/>
      <c r="M160" s="1716" t="s">
        <v>92</v>
      </c>
      <c r="N160" s="1717"/>
      <c r="O160" s="2499"/>
      <c r="P160" s="2499"/>
    </row>
    <row r="161" spans="1:16" ht="28.5" customHeight="1">
      <c r="B161" s="530" t="s">
        <v>544</v>
      </c>
      <c r="C161" s="2699" t="s">
        <v>2052</v>
      </c>
      <c r="D161" s="2699"/>
      <c r="E161" s="2699"/>
      <c r="F161" s="2700"/>
      <c r="G161" s="2569" t="s">
        <v>1595</v>
      </c>
      <c r="H161" s="2571"/>
      <c r="I161" s="2570"/>
      <c r="J161" s="2569" t="s">
        <v>1595</v>
      </c>
      <c r="K161" s="2571"/>
      <c r="L161" s="2570"/>
      <c r="M161" s="1716" t="s">
        <v>92</v>
      </c>
      <c r="N161" s="1717"/>
      <c r="O161" s="2499"/>
      <c r="P161" s="2499"/>
    </row>
    <row r="162" spans="1:16" ht="28.5" customHeight="1">
      <c r="B162" s="530" t="s">
        <v>546</v>
      </c>
      <c r="C162" s="2699" t="s">
        <v>2053</v>
      </c>
      <c r="D162" s="2699"/>
      <c r="E162" s="2699"/>
      <c r="F162" s="2700"/>
      <c r="G162" s="2569" t="s">
        <v>1496</v>
      </c>
      <c r="H162" s="2571"/>
      <c r="I162" s="2570"/>
      <c r="J162" s="2569" t="s">
        <v>1482</v>
      </c>
      <c r="K162" s="2571"/>
      <c r="L162" s="2570"/>
      <c r="M162" s="1716" t="s">
        <v>92</v>
      </c>
      <c r="N162" s="1717"/>
      <c r="O162" s="2499"/>
      <c r="P162" s="2499"/>
    </row>
    <row r="163" spans="1:16" ht="28.5" customHeight="1">
      <c r="B163" s="530" t="s">
        <v>548</v>
      </c>
      <c r="C163" s="2699" t="s">
        <v>2054</v>
      </c>
      <c r="D163" s="2699"/>
      <c r="E163" s="2699"/>
      <c r="F163" s="2700"/>
      <c r="G163" s="2569" t="s">
        <v>1496</v>
      </c>
      <c r="H163" s="2571"/>
      <c r="I163" s="2570"/>
      <c r="J163" s="2569" t="s">
        <v>1482</v>
      </c>
      <c r="K163" s="2571"/>
      <c r="L163" s="2570"/>
      <c r="M163" s="1716" t="s">
        <v>92</v>
      </c>
      <c r="N163" s="1717"/>
      <c r="O163" s="2499"/>
      <c r="P163" s="2499"/>
    </row>
    <row r="164" spans="1:16" ht="28.5" customHeight="1">
      <c r="B164" s="530" t="s">
        <v>550</v>
      </c>
      <c r="C164" s="2699" t="s">
        <v>2055</v>
      </c>
      <c r="D164" s="2699"/>
      <c r="E164" s="2699"/>
      <c r="F164" s="2700"/>
      <c r="G164" s="2569" t="s">
        <v>1586</v>
      </c>
      <c r="H164" s="2571"/>
      <c r="I164" s="2570"/>
      <c r="J164" s="2569" t="s">
        <v>1482</v>
      </c>
      <c r="K164" s="2571"/>
      <c r="L164" s="2570"/>
      <c r="M164" s="1716" t="s">
        <v>92</v>
      </c>
      <c r="N164" s="1717"/>
      <c r="O164" s="2499"/>
      <c r="P164" s="2499"/>
    </row>
    <row r="165" spans="1:16" ht="42.75" customHeight="1">
      <c r="B165" s="596" t="s">
        <v>552</v>
      </c>
      <c r="C165" s="2690" t="s">
        <v>2056</v>
      </c>
      <c r="D165" s="2690"/>
      <c r="E165" s="2690"/>
      <c r="F165" s="660" t="s">
        <v>1601</v>
      </c>
      <c r="G165" s="2691" t="s">
        <v>1496</v>
      </c>
      <c r="H165" s="2693"/>
      <c r="I165" s="2692"/>
      <c r="J165" s="2691" t="s">
        <v>1496</v>
      </c>
      <c r="K165" s="2693"/>
      <c r="L165" s="2692"/>
      <c r="M165" s="1716" t="s">
        <v>92</v>
      </c>
      <c r="N165" s="1717"/>
      <c r="O165" s="2499"/>
      <c r="P165" s="2499"/>
    </row>
    <row r="166" spans="1:16" ht="43.5" customHeight="1">
      <c r="B166" s="2696" t="s">
        <v>2057</v>
      </c>
      <c r="C166" s="2697"/>
      <c r="D166" s="2697"/>
      <c r="E166" s="2697"/>
      <c r="F166" s="2697"/>
      <c r="G166" s="2697"/>
      <c r="H166" s="2697"/>
      <c r="I166" s="2697"/>
      <c r="J166" s="2697"/>
      <c r="K166" s="2697"/>
      <c r="L166" s="2697"/>
      <c r="M166" s="2697"/>
      <c r="N166" s="2698"/>
      <c r="O166" s="662"/>
      <c r="P166" s="662"/>
    </row>
    <row r="167" spans="1:16" ht="49.5" customHeight="1">
      <c r="A167" s="611"/>
      <c r="B167" s="590" t="s">
        <v>591</v>
      </c>
      <c r="C167" s="2479" t="s">
        <v>2058</v>
      </c>
      <c r="D167" s="2479"/>
      <c r="E167" s="2480"/>
      <c r="F167" s="655" t="s">
        <v>1604</v>
      </c>
      <c r="G167" s="2670" t="s">
        <v>1605</v>
      </c>
      <c r="H167" s="2671"/>
      <c r="I167" s="2671"/>
      <c r="J167" s="2671"/>
      <c r="K167" s="2674"/>
      <c r="L167" s="2675" t="s">
        <v>1606</v>
      </c>
      <c r="M167" s="2676"/>
      <c r="N167" s="2677"/>
      <c r="O167" s="2678" t="s">
        <v>2244</v>
      </c>
      <c r="P167" s="2678"/>
    </row>
    <row r="168" spans="1:16" ht="48.6" customHeight="1">
      <c r="A168" s="611"/>
      <c r="B168" s="663" t="s">
        <v>394</v>
      </c>
      <c r="C168" s="2442" t="s">
        <v>1608</v>
      </c>
      <c r="D168" s="2442"/>
      <c r="E168" s="2443"/>
      <c r="F168" s="591" t="s">
        <v>1385</v>
      </c>
      <c r="G168" s="2680" t="s">
        <v>2245</v>
      </c>
      <c r="H168" s="2681"/>
      <c r="I168" s="2681"/>
      <c r="J168" s="2681"/>
      <c r="K168" s="2682"/>
      <c r="L168" s="2569" t="s">
        <v>1385</v>
      </c>
      <c r="M168" s="2571"/>
      <c r="N168" s="2683"/>
      <c r="O168" s="2678"/>
      <c r="P168" s="2678"/>
    </row>
    <row r="169" spans="1:16" ht="19.5" customHeight="1">
      <c r="A169" s="611"/>
      <c r="B169" s="663" t="s">
        <v>401</v>
      </c>
      <c r="C169" s="2442" t="s">
        <v>1610</v>
      </c>
      <c r="D169" s="2442"/>
      <c r="E169" s="2443"/>
      <c r="F169" s="591" t="s">
        <v>1385</v>
      </c>
      <c r="G169" s="2680" t="s">
        <v>2241</v>
      </c>
      <c r="H169" s="2681"/>
      <c r="I169" s="2681"/>
      <c r="J169" s="2681"/>
      <c r="K169" s="2682"/>
      <c r="L169" s="2569" t="s">
        <v>1385</v>
      </c>
      <c r="M169" s="2571"/>
      <c r="N169" s="2683"/>
      <c r="O169" s="2678"/>
      <c r="P169" s="2678"/>
    </row>
    <row r="170" spans="1:16" ht="19.5" customHeight="1">
      <c r="A170" s="611"/>
      <c r="B170" s="663" t="s">
        <v>403</v>
      </c>
      <c r="C170" s="2442" t="s">
        <v>1611</v>
      </c>
      <c r="D170" s="2442"/>
      <c r="E170" s="2443"/>
      <c r="F170" s="591" t="s">
        <v>1385</v>
      </c>
      <c r="G170" s="2680" t="s">
        <v>2241</v>
      </c>
      <c r="H170" s="2681"/>
      <c r="I170" s="2681"/>
      <c r="J170" s="2681"/>
      <c r="K170" s="2682"/>
      <c r="L170" s="2569" t="s">
        <v>1385</v>
      </c>
      <c r="M170" s="2571"/>
      <c r="N170" s="2683"/>
      <c r="O170" s="2678"/>
      <c r="P170" s="2678"/>
    </row>
    <row r="171" spans="1:16" ht="19.5" customHeight="1">
      <c r="A171" s="611"/>
      <c r="B171" s="663" t="s">
        <v>405</v>
      </c>
      <c r="C171" s="2442" t="s">
        <v>1612</v>
      </c>
      <c r="D171" s="2442"/>
      <c r="E171" s="2443"/>
      <c r="F171" s="591" t="s">
        <v>1385</v>
      </c>
      <c r="G171" s="2680" t="s">
        <v>2241</v>
      </c>
      <c r="H171" s="2681"/>
      <c r="I171" s="2681"/>
      <c r="J171" s="2681"/>
      <c r="K171" s="2682"/>
      <c r="L171" s="2569" t="s">
        <v>1385</v>
      </c>
      <c r="M171" s="2571"/>
      <c r="N171" s="2683"/>
      <c r="O171" s="2678"/>
      <c r="P171" s="2678"/>
    </row>
    <row r="172" spans="1:16" ht="36.75" customHeight="1">
      <c r="A172" s="611"/>
      <c r="B172" s="537" t="s">
        <v>408</v>
      </c>
      <c r="C172" s="2442" t="s">
        <v>1613</v>
      </c>
      <c r="D172" s="2442"/>
      <c r="E172" s="2443"/>
      <c r="F172" s="649" t="s">
        <v>1385</v>
      </c>
      <c r="G172" s="2680" t="s">
        <v>2246</v>
      </c>
      <c r="H172" s="2681"/>
      <c r="I172" s="2681"/>
      <c r="J172" s="2681"/>
      <c r="K172" s="2682"/>
      <c r="L172" s="2569" t="s">
        <v>1385</v>
      </c>
      <c r="M172" s="2571"/>
      <c r="N172" s="2683"/>
      <c r="O172" s="2678"/>
      <c r="P172" s="2678"/>
    </row>
    <row r="173" spans="1:16" ht="131.44999999999999" customHeight="1">
      <c r="A173" s="611"/>
      <c r="B173" s="534" t="s">
        <v>410</v>
      </c>
      <c r="C173" s="2479" t="s">
        <v>2060</v>
      </c>
      <c r="D173" s="2479"/>
      <c r="E173" s="2480"/>
      <c r="F173" s="649" t="s">
        <v>1385</v>
      </c>
      <c r="G173" s="2680" t="s">
        <v>2247</v>
      </c>
      <c r="H173" s="2681"/>
      <c r="I173" s="2681"/>
      <c r="J173" s="2681"/>
      <c r="K173" s="2682"/>
      <c r="L173" s="2569" t="s">
        <v>1385</v>
      </c>
      <c r="M173" s="2571"/>
      <c r="N173" s="2683"/>
      <c r="O173" s="2678"/>
      <c r="P173" s="2678"/>
    </row>
    <row r="174" spans="1:16" ht="57" customHeight="1">
      <c r="A174" s="611"/>
      <c r="B174" s="534" t="s">
        <v>413</v>
      </c>
      <c r="C174" s="2442" t="s">
        <v>1615</v>
      </c>
      <c r="D174" s="2442"/>
      <c r="E174" s="2443"/>
      <c r="F174" s="649" t="s">
        <v>1385</v>
      </c>
      <c r="G174" s="2680" t="s">
        <v>2248</v>
      </c>
      <c r="H174" s="2681"/>
      <c r="I174" s="2681"/>
      <c r="J174" s="2681"/>
      <c r="K174" s="2682"/>
      <c r="L174" s="2569" t="s">
        <v>1385</v>
      </c>
      <c r="M174" s="2571"/>
      <c r="N174" s="2683"/>
      <c r="O174" s="2678"/>
      <c r="P174" s="2678"/>
    </row>
    <row r="175" spans="1:16" ht="30.95" customHeight="1">
      <c r="A175" s="611"/>
      <c r="B175" s="534" t="s">
        <v>416</v>
      </c>
      <c r="C175" s="2442" t="s">
        <v>1616</v>
      </c>
      <c r="D175" s="2442"/>
      <c r="E175" s="2443"/>
      <c r="F175" s="649" t="s">
        <v>1385</v>
      </c>
      <c r="G175" s="2680" t="s">
        <v>2249</v>
      </c>
      <c r="H175" s="2681"/>
      <c r="I175" s="2681"/>
      <c r="J175" s="2681"/>
      <c r="K175" s="2682"/>
      <c r="L175" s="2569" t="s">
        <v>1385</v>
      </c>
      <c r="M175" s="2571"/>
      <c r="N175" s="2683"/>
      <c r="O175" s="2678"/>
      <c r="P175" s="2678"/>
    </row>
    <row r="176" spans="1:16" ht="19.5" customHeight="1">
      <c r="A176" s="611"/>
      <c r="B176" s="534" t="s">
        <v>418</v>
      </c>
      <c r="C176" s="2442" t="s">
        <v>1617</v>
      </c>
      <c r="D176" s="2442"/>
      <c r="E176" s="2443"/>
      <c r="F176" s="649" t="s">
        <v>1385</v>
      </c>
      <c r="G176" s="2680" t="s">
        <v>2245</v>
      </c>
      <c r="H176" s="2681"/>
      <c r="I176" s="2681"/>
      <c r="J176" s="2681"/>
      <c r="K176" s="2682"/>
      <c r="L176" s="2569" t="s">
        <v>1385</v>
      </c>
      <c r="M176" s="2571"/>
      <c r="N176" s="2683"/>
      <c r="O176" s="2678"/>
      <c r="P176" s="2678"/>
    </row>
    <row r="177" spans="1:16" ht="32.450000000000003" customHeight="1">
      <c r="A177" s="611"/>
      <c r="B177" s="534" t="s">
        <v>544</v>
      </c>
      <c r="C177" s="2442" t="s">
        <v>2061</v>
      </c>
      <c r="D177" s="2442"/>
      <c r="E177" s="2443"/>
      <c r="F177" s="649" t="s">
        <v>1385</v>
      </c>
      <c r="G177" s="2680" t="s">
        <v>2250</v>
      </c>
      <c r="H177" s="2681"/>
      <c r="I177" s="2681"/>
      <c r="J177" s="2681"/>
      <c r="K177" s="2682"/>
      <c r="L177" s="2569" t="s">
        <v>1385</v>
      </c>
      <c r="M177" s="2571"/>
      <c r="N177" s="2683"/>
      <c r="O177" s="2678"/>
      <c r="P177" s="2678"/>
    </row>
    <row r="178" spans="1:16" ht="38.450000000000003" customHeight="1">
      <c r="A178" s="611"/>
      <c r="B178" s="537" t="s">
        <v>546</v>
      </c>
      <c r="C178" s="2442" t="s">
        <v>2062</v>
      </c>
      <c r="D178" s="2442"/>
      <c r="E178" s="2443"/>
      <c r="F178" s="649" t="s">
        <v>1385</v>
      </c>
      <c r="G178" s="1734" t="s">
        <v>2251</v>
      </c>
      <c r="H178" s="1735"/>
      <c r="I178" s="1735"/>
      <c r="J178" s="1735"/>
      <c r="K178" s="1736"/>
      <c r="L178" s="2569" t="s">
        <v>1385</v>
      </c>
      <c r="M178" s="2571"/>
      <c r="N178" s="2683"/>
      <c r="O178" s="2679"/>
      <c r="P178" s="2679"/>
    </row>
    <row r="179" spans="1:16" ht="48" customHeight="1">
      <c r="A179" s="611"/>
      <c r="B179" s="590" t="s">
        <v>599</v>
      </c>
      <c r="C179" s="2479" t="s">
        <v>2063</v>
      </c>
      <c r="D179" s="2479"/>
      <c r="E179" s="2480"/>
      <c r="F179" s="655" t="s">
        <v>1604</v>
      </c>
      <c r="G179" s="2670" t="s">
        <v>1621</v>
      </c>
      <c r="H179" s="2671"/>
      <c r="I179" s="2671"/>
      <c r="J179" s="2671"/>
      <c r="K179" s="2671"/>
      <c r="L179" s="2671"/>
      <c r="M179" s="2671"/>
      <c r="N179" s="2672"/>
      <c r="O179" s="2529" t="s">
        <v>1622</v>
      </c>
      <c r="P179" s="2684"/>
    </row>
    <row r="180" spans="1:16" ht="51.6" customHeight="1">
      <c r="A180" s="611"/>
      <c r="B180" s="663" t="s">
        <v>394</v>
      </c>
      <c r="C180" s="2442" t="s">
        <v>1608</v>
      </c>
      <c r="D180" s="2442"/>
      <c r="E180" s="2443"/>
      <c r="F180" s="636" t="s">
        <v>1385</v>
      </c>
      <c r="G180" s="2647" t="s">
        <v>2252</v>
      </c>
      <c r="H180" s="2648"/>
      <c r="I180" s="2648"/>
      <c r="J180" s="2648"/>
      <c r="K180" s="2648"/>
      <c r="L180" s="2648"/>
      <c r="M180" s="2648"/>
      <c r="N180" s="2649"/>
      <c r="O180" s="2592"/>
      <c r="P180" s="2685"/>
    </row>
    <row r="181" spans="1:16" ht="18.75" customHeight="1">
      <c r="A181" s="611"/>
      <c r="B181" s="663" t="s">
        <v>401</v>
      </c>
      <c r="C181" s="2442" t="s">
        <v>1610</v>
      </c>
      <c r="D181" s="2442"/>
      <c r="E181" s="2443"/>
      <c r="F181" s="636" t="s">
        <v>1385</v>
      </c>
      <c r="G181" s="2647" t="s">
        <v>2241</v>
      </c>
      <c r="H181" s="2648"/>
      <c r="I181" s="2648"/>
      <c r="J181" s="2648"/>
      <c r="K181" s="2648"/>
      <c r="L181" s="2648"/>
      <c r="M181" s="2648"/>
      <c r="N181" s="2649"/>
      <c r="O181" s="2592"/>
      <c r="P181" s="2685"/>
    </row>
    <row r="182" spans="1:16" ht="18.75" customHeight="1">
      <c r="A182" s="611"/>
      <c r="B182" s="663" t="s">
        <v>403</v>
      </c>
      <c r="C182" s="2442" t="s">
        <v>1611</v>
      </c>
      <c r="D182" s="2442"/>
      <c r="E182" s="2443"/>
      <c r="F182" s="636" t="s">
        <v>1385</v>
      </c>
      <c r="G182" s="2647" t="s">
        <v>2241</v>
      </c>
      <c r="H182" s="2648"/>
      <c r="I182" s="2648"/>
      <c r="J182" s="2648"/>
      <c r="K182" s="2648"/>
      <c r="L182" s="2648"/>
      <c r="M182" s="2648"/>
      <c r="N182" s="2649"/>
      <c r="O182" s="2592"/>
      <c r="P182" s="2685"/>
    </row>
    <row r="183" spans="1:16" ht="18.75" customHeight="1">
      <c r="A183" s="611"/>
      <c r="B183" s="663" t="s">
        <v>405</v>
      </c>
      <c r="C183" s="2442" t="s">
        <v>1612</v>
      </c>
      <c r="D183" s="2442"/>
      <c r="E183" s="2443"/>
      <c r="F183" s="636" t="s">
        <v>1385</v>
      </c>
      <c r="G183" s="2647" t="s">
        <v>2241</v>
      </c>
      <c r="H183" s="2648"/>
      <c r="I183" s="2648"/>
      <c r="J183" s="2648"/>
      <c r="K183" s="2648"/>
      <c r="L183" s="2648"/>
      <c r="M183" s="2648"/>
      <c r="N183" s="2649"/>
      <c r="O183" s="2592"/>
      <c r="P183" s="2685"/>
    </row>
    <row r="184" spans="1:16" ht="37.5" customHeight="1">
      <c r="A184" s="611"/>
      <c r="B184" s="537" t="s">
        <v>408</v>
      </c>
      <c r="C184" s="2442" t="s">
        <v>1613</v>
      </c>
      <c r="D184" s="2442"/>
      <c r="E184" s="2443"/>
      <c r="F184" s="636" t="s">
        <v>1385</v>
      </c>
      <c r="G184" s="2647" t="s">
        <v>2253</v>
      </c>
      <c r="H184" s="2648"/>
      <c r="I184" s="2648"/>
      <c r="J184" s="2648"/>
      <c r="K184" s="2648"/>
      <c r="L184" s="2648"/>
      <c r="M184" s="2648"/>
      <c r="N184" s="2649"/>
      <c r="O184" s="2592"/>
      <c r="P184" s="2685"/>
    </row>
    <row r="185" spans="1:16" ht="46.5" customHeight="1">
      <c r="A185" s="611"/>
      <c r="B185" s="534" t="s">
        <v>410</v>
      </c>
      <c r="C185" s="2479" t="s">
        <v>2060</v>
      </c>
      <c r="D185" s="2479"/>
      <c r="E185" s="2480"/>
      <c r="F185" s="636" t="s">
        <v>1385</v>
      </c>
      <c r="G185" s="2647" t="s">
        <v>2254</v>
      </c>
      <c r="H185" s="2648"/>
      <c r="I185" s="2648"/>
      <c r="J185" s="2648"/>
      <c r="K185" s="2648"/>
      <c r="L185" s="2648"/>
      <c r="M185" s="2648"/>
      <c r="N185" s="2649"/>
      <c r="O185" s="2592"/>
      <c r="P185" s="2685"/>
    </row>
    <row r="186" spans="1:16" ht="52.5" customHeight="1">
      <c r="A186" s="611"/>
      <c r="B186" s="534" t="s">
        <v>413</v>
      </c>
      <c r="C186" s="2442" t="s">
        <v>1615</v>
      </c>
      <c r="D186" s="2442"/>
      <c r="E186" s="2443"/>
      <c r="F186" s="636" t="s">
        <v>1385</v>
      </c>
      <c r="G186" s="2647" t="s">
        <v>2255</v>
      </c>
      <c r="H186" s="2648"/>
      <c r="I186" s="2648"/>
      <c r="J186" s="2648"/>
      <c r="K186" s="2648"/>
      <c r="L186" s="2648"/>
      <c r="M186" s="2648"/>
      <c r="N186" s="2649"/>
      <c r="O186" s="2592"/>
      <c r="P186" s="2685"/>
    </row>
    <row r="187" spans="1:16" ht="23.45" customHeight="1">
      <c r="A187" s="611"/>
      <c r="B187" s="534" t="s">
        <v>416</v>
      </c>
      <c r="C187" s="2442" t="s">
        <v>1616</v>
      </c>
      <c r="D187" s="2442"/>
      <c r="E187" s="2443"/>
      <c r="F187" s="636" t="s">
        <v>1385</v>
      </c>
      <c r="G187" s="2647" t="s">
        <v>2256</v>
      </c>
      <c r="H187" s="2648"/>
      <c r="I187" s="2648"/>
      <c r="J187" s="2648"/>
      <c r="K187" s="2648"/>
      <c r="L187" s="2648"/>
      <c r="M187" s="2648"/>
      <c r="N187" s="2649"/>
      <c r="O187" s="2592"/>
      <c r="P187" s="2685"/>
    </row>
    <row r="188" spans="1:16" ht="18.75" customHeight="1">
      <c r="A188" s="611"/>
      <c r="B188" s="534" t="s">
        <v>418</v>
      </c>
      <c r="C188" s="2442" t="s">
        <v>1617</v>
      </c>
      <c r="D188" s="2442"/>
      <c r="E188" s="2443"/>
      <c r="F188" s="636" t="s">
        <v>1482</v>
      </c>
      <c r="G188" s="2647" t="s">
        <v>92</v>
      </c>
      <c r="H188" s="2648"/>
      <c r="I188" s="2648"/>
      <c r="J188" s="2648"/>
      <c r="K188" s="2648"/>
      <c r="L188" s="2648"/>
      <c r="M188" s="2648"/>
      <c r="N188" s="2649"/>
      <c r="O188" s="2592"/>
      <c r="P188" s="2685"/>
    </row>
    <row r="189" spans="1:16" ht="18.75" customHeight="1">
      <c r="A189" s="611"/>
      <c r="B189" s="534" t="s">
        <v>544</v>
      </c>
      <c r="C189" s="2442" t="s">
        <v>2061</v>
      </c>
      <c r="D189" s="2442"/>
      <c r="E189" s="2443"/>
      <c r="F189" s="636" t="s">
        <v>1385</v>
      </c>
      <c r="G189" s="2647" t="s">
        <v>2250</v>
      </c>
      <c r="H189" s="2648"/>
      <c r="I189" s="2648"/>
      <c r="J189" s="2648"/>
      <c r="K189" s="2648"/>
      <c r="L189" s="2648"/>
      <c r="M189" s="2648"/>
      <c r="N189" s="2649"/>
      <c r="O189" s="2592"/>
      <c r="P189" s="2685"/>
    </row>
    <row r="190" spans="1:16" ht="18.75" customHeight="1">
      <c r="A190" s="611"/>
      <c r="B190" s="537" t="s">
        <v>546</v>
      </c>
      <c r="C190" s="2442" t="s">
        <v>2062</v>
      </c>
      <c r="D190" s="2442"/>
      <c r="E190" s="2443"/>
      <c r="F190" s="636" t="s">
        <v>1482</v>
      </c>
      <c r="G190" s="2647"/>
      <c r="H190" s="2648"/>
      <c r="I190" s="2648"/>
      <c r="J190" s="2648"/>
      <c r="K190" s="2648"/>
      <c r="L190" s="2648"/>
      <c r="M190" s="2648"/>
      <c r="N190" s="2649"/>
      <c r="O190" s="2592"/>
      <c r="P190" s="2686"/>
    </row>
    <row r="191" spans="1:16" ht="47.25" customHeight="1">
      <c r="A191" s="611"/>
      <c r="B191" s="590" t="s">
        <v>602</v>
      </c>
      <c r="C191" s="2479" t="s">
        <v>2068</v>
      </c>
      <c r="D191" s="2479"/>
      <c r="E191" s="2480"/>
      <c r="F191" s="655" t="s">
        <v>1604</v>
      </c>
      <c r="G191" s="2670" t="s">
        <v>1605</v>
      </c>
      <c r="H191" s="2671"/>
      <c r="I191" s="2671"/>
      <c r="J191" s="2671"/>
      <c r="K191" s="2674"/>
      <c r="L191" s="2675" t="s">
        <v>1606</v>
      </c>
      <c r="M191" s="2676"/>
      <c r="N191" s="2676"/>
      <c r="O191" s="2980" t="s">
        <v>2244</v>
      </c>
      <c r="P191" s="2684"/>
    </row>
    <row r="192" spans="1:16" ht="20.25" customHeight="1">
      <c r="A192" s="611"/>
      <c r="B192" s="663" t="s">
        <v>394</v>
      </c>
      <c r="C192" s="2442" t="s">
        <v>1608</v>
      </c>
      <c r="D192" s="2442"/>
      <c r="E192" s="2443"/>
      <c r="F192" s="591" t="s">
        <v>1520</v>
      </c>
      <c r="G192" s="1734" t="s">
        <v>92</v>
      </c>
      <c r="H192" s="1735"/>
      <c r="I192" s="1735"/>
      <c r="J192" s="1735"/>
      <c r="K192" s="1736"/>
      <c r="L192" s="1734" t="s">
        <v>1496</v>
      </c>
      <c r="M192" s="1735"/>
      <c r="N192" s="1735"/>
      <c r="O192" s="2980"/>
      <c r="P192" s="2685"/>
    </row>
    <row r="193" spans="1:16" ht="20.25" customHeight="1">
      <c r="A193" s="611"/>
      <c r="B193" s="663" t="s">
        <v>401</v>
      </c>
      <c r="C193" s="2442" t="s">
        <v>1610</v>
      </c>
      <c r="D193" s="2442"/>
      <c r="E193" s="2443"/>
      <c r="F193" s="591" t="s">
        <v>1520</v>
      </c>
      <c r="G193" s="1734" t="s">
        <v>92</v>
      </c>
      <c r="H193" s="1735"/>
      <c r="I193" s="1735"/>
      <c r="J193" s="1735"/>
      <c r="K193" s="1736"/>
      <c r="L193" s="1734" t="s">
        <v>1496</v>
      </c>
      <c r="M193" s="1735"/>
      <c r="N193" s="1735"/>
      <c r="O193" s="2980"/>
      <c r="P193" s="2685"/>
    </row>
    <row r="194" spans="1:16" ht="20.25" customHeight="1">
      <c r="A194" s="611"/>
      <c r="B194" s="663" t="s">
        <v>403</v>
      </c>
      <c r="C194" s="2442" t="s">
        <v>1611</v>
      </c>
      <c r="D194" s="2442"/>
      <c r="E194" s="2443"/>
      <c r="F194" s="591" t="s">
        <v>1520</v>
      </c>
      <c r="G194" s="1734" t="s">
        <v>92</v>
      </c>
      <c r="H194" s="1735"/>
      <c r="I194" s="1735"/>
      <c r="J194" s="1735"/>
      <c r="K194" s="1736"/>
      <c r="L194" s="1734" t="s">
        <v>1496</v>
      </c>
      <c r="M194" s="1735"/>
      <c r="N194" s="1735"/>
      <c r="O194" s="2980"/>
      <c r="P194" s="2685"/>
    </row>
    <row r="195" spans="1:16" ht="20.25" customHeight="1">
      <c r="A195" s="611"/>
      <c r="B195" s="663" t="s">
        <v>405</v>
      </c>
      <c r="C195" s="2442" t="s">
        <v>1612</v>
      </c>
      <c r="D195" s="2442"/>
      <c r="E195" s="2443"/>
      <c r="F195" s="591" t="s">
        <v>1520</v>
      </c>
      <c r="G195" s="1734" t="s">
        <v>92</v>
      </c>
      <c r="H195" s="1735"/>
      <c r="I195" s="1735"/>
      <c r="J195" s="1735"/>
      <c r="K195" s="1736"/>
      <c r="L195" s="1734" t="s">
        <v>1496</v>
      </c>
      <c r="M195" s="1735"/>
      <c r="N195" s="1735"/>
      <c r="O195" s="2980"/>
      <c r="P195" s="2685"/>
    </row>
    <row r="196" spans="1:16" ht="20.25" customHeight="1">
      <c r="A196" s="611"/>
      <c r="B196" s="663" t="s">
        <v>408</v>
      </c>
      <c r="C196" s="2442" t="s">
        <v>1613</v>
      </c>
      <c r="D196" s="2442"/>
      <c r="E196" s="2443"/>
      <c r="F196" s="649" t="s">
        <v>1520</v>
      </c>
      <c r="G196" s="1734" t="s">
        <v>92</v>
      </c>
      <c r="H196" s="1735"/>
      <c r="I196" s="1735"/>
      <c r="J196" s="1735"/>
      <c r="K196" s="1736"/>
      <c r="L196" s="1734" t="s">
        <v>1496</v>
      </c>
      <c r="M196" s="1735"/>
      <c r="N196" s="1735"/>
      <c r="O196" s="2980"/>
      <c r="P196" s="2685"/>
    </row>
    <row r="197" spans="1:16" ht="36" customHeight="1">
      <c r="A197" s="611"/>
      <c r="B197" s="534" t="s">
        <v>410</v>
      </c>
      <c r="C197" s="2479" t="s">
        <v>2060</v>
      </c>
      <c r="D197" s="2479"/>
      <c r="E197" s="2480"/>
      <c r="F197" s="649" t="s">
        <v>1520</v>
      </c>
      <c r="G197" s="1734" t="s">
        <v>92</v>
      </c>
      <c r="H197" s="1735"/>
      <c r="I197" s="1735"/>
      <c r="J197" s="1735"/>
      <c r="K197" s="1736"/>
      <c r="L197" s="1734" t="s">
        <v>1496</v>
      </c>
      <c r="M197" s="1735"/>
      <c r="N197" s="1735"/>
      <c r="O197" s="2980"/>
      <c r="P197" s="2685"/>
    </row>
    <row r="198" spans="1:16" ht="20.25" customHeight="1">
      <c r="A198" s="611"/>
      <c r="B198" s="534" t="s">
        <v>413</v>
      </c>
      <c r="C198" s="2442" t="s">
        <v>1615</v>
      </c>
      <c r="D198" s="2442"/>
      <c r="E198" s="2443"/>
      <c r="F198" s="649" t="s">
        <v>1520</v>
      </c>
      <c r="G198" s="1734" t="s">
        <v>92</v>
      </c>
      <c r="H198" s="1735"/>
      <c r="I198" s="1735"/>
      <c r="J198" s="1735"/>
      <c r="K198" s="1736"/>
      <c r="L198" s="1734" t="s">
        <v>1496</v>
      </c>
      <c r="M198" s="1735"/>
      <c r="N198" s="1735"/>
      <c r="O198" s="2980"/>
      <c r="P198" s="2685"/>
    </row>
    <row r="199" spans="1:16" ht="20.25" customHeight="1">
      <c r="A199" s="611"/>
      <c r="B199" s="534" t="s">
        <v>416</v>
      </c>
      <c r="C199" s="2442" t="s">
        <v>1616</v>
      </c>
      <c r="D199" s="2442"/>
      <c r="E199" s="2443"/>
      <c r="F199" s="649" t="s">
        <v>1520</v>
      </c>
      <c r="G199" s="1734" t="s">
        <v>92</v>
      </c>
      <c r="H199" s="1735"/>
      <c r="I199" s="1735"/>
      <c r="J199" s="1735"/>
      <c r="K199" s="1736"/>
      <c r="L199" s="1734" t="s">
        <v>1496</v>
      </c>
      <c r="M199" s="1735"/>
      <c r="N199" s="1735"/>
      <c r="O199" s="2980"/>
      <c r="P199" s="2685"/>
    </row>
    <row r="200" spans="1:16" ht="20.25" customHeight="1">
      <c r="A200" s="611"/>
      <c r="B200" s="534" t="s">
        <v>418</v>
      </c>
      <c r="C200" s="2442" t="s">
        <v>1617</v>
      </c>
      <c r="D200" s="2442"/>
      <c r="E200" s="2443"/>
      <c r="F200" s="649" t="s">
        <v>1520</v>
      </c>
      <c r="G200" s="1734" t="s">
        <v>92</v>
      </c>
      <c r="H200" s="1735"/>
      <c r="I200" s="1735"/>
      <c r="J200" s="1735"/>
      <c r="K200" s="1736"/>
      <c r="L200" s="1734" t="s">
        <v>1496</v>
      </c>
      <c r="M200" s="1735"/>
      <c r="N200" s="1735"/>
      <c r="O200" s="2980"/>
      <c r="P200" s="2685"/>
    </row>
    <row r="201" spans="1:16" ht="20.25" customHeight="1">
      <c r="A201" s="611"/>
      <c r="B201" s="534" t="s">
        <v>544</v>
      </c>
      <c r="C201" s="2442" t="s">
        <v>2061</v>
      </c>
      <c r="D201" s="2442"/>
      <c r="E201" s="2443"/>
      <c r="F201" s="649" t="s">
        <v>1520</v>
      </c>
      <c r="G201" s="1734" t="s">
        <v>92</v>
      </c>
      <c r="H201" s="1735"/>
      <c r="I201" s="1735"/>
      <c r="J201" s="1735"/>
      <c r="K201" s="1736"/>
      <c r="L201" s="1734" t="s">
        <v>1496</v>
      </c>
      <c r="M201" s="1735"/>
      <c r="N201" s="1735"/>
      <c r="O201" s="2980"/>
      <c r="P201" s="2685"/>
    </row>
    <row r="202" spans="1:16" ht="20.25" customHeight="1">
      <c r="A202" s="611"/>
      <c r="B202" s="537" t="s">
        <v>546</v>
      </c>
      <c r="C202" s="2442" t="s">
        <v>2062</v>
      </c>
      <c r="D202" s="2442"/>
      <c r="E202" s="2443"/>
      <c r="F202" s="649" t="s">
        <v>1520</v>
      </c>
      <c r="G202" s="1734" t="s">
        <v>92</v>
      </c>
      <c r="H202" s="1735"/>
      <c r="I202" s="1735"/>
      <c r="J202" s="1735"/>
      <c r="K202" s="1736"/>
      <c r="L202" s="1734" t="s">
        <v>1496</v>
      </c>
      <c r="M202" s="1735"/>
      <c r="N202" s="1735"/>
      <c r="O202" s="2980"/>
      <c r="P202" s="2686"/>
    </row>
    <row r="203" spans="1:16" ht="61.5" customHeight="1">
      <c r="A203" s="611"/>
      <c r="B203" s="665" t="s">
        <v>605</v>
      </c>
      <c r="C203" s="2479" t="s">
        <v>2069</v>
      </c>
      <c r="D203" s="2479"/>
      <c r="E203" s="2480"/>
      <c r="F203" s="655" t="s">
        <v>1604</v>
      </c>
      <c r="G203" s="2670" t="s">
        <v>2070</v>
      </c>
      <c r="H203" s="2671"/>
      <c r="I203" s="2671"/>
      <c r="J203" s="2671"/>
      <c r="K203" s="2671"/>
      <c r="L203" s="2671"/>
      <c r="M203" s="2671"/>
      <c r="N203" s="2672"/>
      <c r="O203" s="2592" t="s">
        <v>1622</v>
      </c>
      <c r="P203" s="2529"/>
    </row>
    <row r="204" spans="1:16" ht="21" customHeight="1">
      <c r="A204" s="611"/>
      <c r="B204" s="663" t="s">
        <v>394</v>
      </c>
      <c r="C204" s="2442" t="s">
        <v>1608</v>
      </c>
      <c r="D204" s="2442"/>
      <c r="E204" s="2443"/>
      <c r="F204" s="636" t="s">
        <v>1520</v>
      </c>
      <c r="G204" s="1434" t="s">
        <v>92</v>
      </c>
      <c r="H204" s="1435"/>
      <c r="I204" s="1435"/>
      <c r="J204" s="1435"/>
      <c r="K204" s="1435"/>
      <c r="L204" s="1435"/>
      <c r="M204" s="1435"/>
      <c r="N204" s="1436"/>
      <c r="O204" s="2592"/>
      <c r="P204" s="2592"/>
    </row>
    <row r="205" spans="1:16" ht="21" customHeight="1">
      <c r="A205" s="611"/>
      <c r="B205" s="663" t="s">
        <v>401</v>
      </c>
      <c r="C205" s="2442" t="s">
        <v>1610</v>
      </c>
      <c r="D205" s="2442"/>
      <c r="E205" s="2443"/>
      <c r="F205" s="636" t="s">
        <v>1520</v>
      </c>
      <c r="G205" s="1434" t="s">
        <v>92</v>
      </c>
      <c r="H205" s="1435"/>
      <c r="I205" s="1435"/>
      <c r="J205" s="1435"/>
      <c r="K205" s="1435"/>
      <c r="L205" s="1435"/>
      <c r="M205" s="1435"/>
      <c r="N205" s="1436"/>
      <c r="O205" s="2592"/>
      <c r="P205" s="2592"/>
    </row>
    <row r="206" spans="1:16" ht="21" customHeight="1">
      <c r="A206" s="611"/>
      <c r="B206" s="663" t="s">
        <v>403</v>
      </c>
      <c r="C206" s="2442" t="s">
        <v>1611</v>
      </c>
      <c r="D206" s="2442"/>
      <c r="E206" s="2443"/>
      <c r="F206" s="636" t="s">
        <v>1520</v>
      </c>
      <c r="G206" s="1434" t="s">
        <v>92</v>
      </c>
      <c r="H206" s="1435"/>
      <c r="I206" s="1435"/>
      <c r="J206" s="1435"/>
      <c r="K206" s="1435"/>
      <c r="L206" s="1435"/>
      <c r="M206" s="1435"/>
      <c r="N206" s="1436"/>
      <c r="O206" s="2592"/>
      <c r="P206" s="2592"/>
    </row>
    <row r="207" spans="1:16" ht="21" customHeight="1">
      <c r="A207" s="611"/>
      <c r="B207" s="663" t="s">
        <v>405</v>
      </c>
      <c r="C207" s="2442" t="s">
        <v>1612</v>
      </c>
      <c r="D207" s="2442"/>
      <c r="E207" s="2443"/>
      <c r="F207" s="636" t="s">
        <v>1520</v>
      </c>
      <c r="G207" s="1434" t="s">
        <v>92</v>
      </c>
      <c r="H207" s="1435"/>
      <c r="I207" s="1435"/>
      <c r="J207" s="1435"/>
      <c r="K207" s="1435"/>
      <c r="L207" s="1435"/>
      <c r="M207" s="1435"/>
      <c r="N207" s="1436"/>
      <c r="O207" s="2592"/>
      <c r="P207" s="2592"/>
    </row>
    <row r="208" spans="1:16" ht="21" customHeight="1">
      <c r="A208" s="611"/>
      <c r="B208" s="537" t="s">
        <v>408</v>
      </c>
      <c r="C208" s="2442" t="s">
        <v>1613</v>
      </c>
      <c r="D208" s="2442"/>
      <c r="E208" s="2443"/>
      <c r="F208" s="636" t="s">
        <v>1520</v>
      </c>
      <c r="G208" s="1434" t="s">
        <v>92</v>
      </c>
      <c r="H208" s="1435"/>
      <c r="I208" s="1435"/>
      <c r="J208" s="1435"/>
      <c r="K208" s="1435"/>
      <c r="L208" s="1435"/>
      <c r="M208" s="1435"/>
      <c r="N208" s="1436"/>
      <c r="O208" s="2592"/>
      <c r="P208" s="2592"/>
    </row>
    <row r="209" spans="1:16" ht="30.75" customHeight="1">
      <c r="A209" s="611"/>
      <c r="B209" s="534" t="s">
        <v>410</v>
      </c>
      <c r="C209" s="2479" t="s">
        <v>2060</v>
      </c>
      <c r="D209" s="2479"/>
      <c r="E209" s="2480"/>
      <c r="F209" s="636" t="s">
        <v>1520</v>
      </c>
      <c r="G209" s="1434" t="s">
        <v>92</v>
      </c>
      <c r="H209" s="1435"/>
      <c r="I209" s="1435"/>
      <c r="J209" s="1435"/>
      <c r="K209" s="1435"/>
      <c r="L209" s="1435"/>
      <c r="M209" s="1435"/>
      <c r="N209" s="1436"/>
      <c r="O209" s="2592"/>
      <c r="P209" s="2592"/>
    </row>
    <row r="210" spans="1:16" ht="21" customHeight="1">
      <c r="A210" s="611"/>
      <c r="B210" s="534" t="s">
        <v>413</v>
      </c>
      <c r="C210" s="2442" t="s">
        <v>1615</v>
      </c>
      <c r="D210" s="2442"/>
      <c r="E210" s="2443"/>
      <c r="F210" s="636" t="s">
        <v>1520</v>
      </c>
      <c r="G210" s="1434" t="s">
        <v>92</v>
      </c>
      <c r="H210" s="1435"/>
      <c r="I210" s="1435"/>
      <c r="J210" s="1435"/>
      <c r="K210" s="1435"/>
      <c r="L210" s="1435"/>
      <c r="M210" s="1435"/>
      <c r="N210" s="1436"/>
      <c r="O210" s="2592"/>
      <c r="P210" s="2592"/>
    </row>
    <row r="211" spans="1:16" ht="21" customHeight="1">
      <c r="A211" s="611"/>
      <c r="B211" s="534" t="s">
        <v>416</v>
      </c>
      <c r="C211" s="2442" t="s">
        <v>1616</v>
      </c>
      <c r="D211" s="2442"/>
      <c r="E211" s="2443"/>
      <c r="F211" s="636" t="s">
        <v>1520</v>
      </c>
      <c r="G211" s="1434" t="s">
        <v>92</v>
      </c>
      <c r="H211" s="1435"/>
      <c r="I211" s="1435"/>
      <c r="J211" s="1435"/>
      <c r="K211" s="1435"/>
      <c r="L211" s="1435"/>
      <c r="M211" s="1435"/>
      <c r="N211" s="1436"/>
      <c r="O211" s="2592"/>
      <c r="P211" s="2592"/>
    </row>
    <row r="212" spans="1:16" ht="21" customHeight="1">
      <c r="A212" s="611"/>
      <c r="B212" s="534" t="s">
        <v>418</v>
      </c>
      <c r="C212" s="2442" t="s">
        <v>1617</v>
      </c>
      <c r="D212" s="2442"/>
      <c r="E212" s="2443"/>
      <c r="F212" s="636" t="s">
        <v>1520</v>
      </c>
      <c r="G212" s="1434" t="s">
        <v>92</v>
      </c>
      <c r="H212" s="1435"/>
      <c r="I212" s="1435"/>
      <c r="J212" s="1435"/>
      <c r="K212" s="1435"/>
      <c r="L212" s="1435"/>
      <c r="M212" s="1435"/>
      <c r="N212" s="1436"/>
      <c r="O212" s="2592"/>
      <c r="P212" s="2592"/>
    </row>
    <row r="213" spans="1:16" ht="21" customHeight="1">
      <c r="A213" s="611"/>
      <c r="B213" s="534" t="s">
        <v>544</v>
      </c>
      <c r="C213" s="2442" t="s">
        <v>2061</v>
      </c>
      <c r="D213" s="2442"/>
      <c r="E213" s="2443"/>
      <c r="F213" s="636" t="s">
        <v>1520</v>
      </c>
      <c r="G213" s="1434" t="s">
        <v>92</v>
      </c>
      <c r="H213" s="1435"/>
      <c r="I213" s="1435"/>
      <c r="J213" s="1435"/>
      <c r="K213" s="1435"/>
      <c r="L213" s="1435"/>
      <c r="M213" s="1435"/>
      <c r="N213" s="1436"/>
      <c r="O213" s="2592"/>
      <c r="P213" s="2592"/>
    </row>
    <row r="214" spans="1:16" ht="21" customHeight="1">
      <c r="A214" s="611"/>
      <c r="B214" s="596" t="s">
        <v>546</v>
      </c>
      <c r="C214" s="2472" t="s">
        <v>2062</v>
      </c>
      <c r="D214" s="2472"/>
      <c r="E214" s="2473"/>
      <c r="F214" s="638" t="s">
        <v>1520</v>
      </c>
      <c r="G214" s="1434" t="s">
        <v>92</v>
      </c>
      <c r="H214" s="1435"/>
      <c r="I214" s="1435"/>
      <c r="J214" s="1435"/>
      <c r="K214" s="1435"/>
      <c r="L214" s="1435"/>
      <c r="M214" s="1435"/>
      <c r="N214" s="1436"/>
      <c r="O214" s="2673"/>
      <c r="P214" s="2592"/>
    </row>
    <row r="215" spans="1:16" ht="34.5" customHeight="1">
      <c r="B215" s="532" t="s">
        <v>608</v>
      </c>
      <c r="C215" s="2430" t="s">
        <v>1630</v>
      </c>
      <c r="D215" s="2430"/>
      <c r="E215" s="2430"/>
      <c r="F215" s="2430"/>
      <c r="G215" s="2431"/>
      <c r="H215" s="2650" t="s">
        <v>1520</v>
      </c>
      <c r="I215" s="2651"/>
      <c r="J215" s="2652"/>
      <c r="K215" s="2653" t="s">
        <v>1449</v>
      </c>
      <c r="L215" s="2655"/>
      <c r="M215" s="2656"/>
      <c r="N215" s="2657"/>
      <c r="O215" s="2470" t="s">
        <v>2257</v>
      </c>
      <c r="P215" s="2470"/>
    </row>
    <row r="216" spans="1:16" ht="25.5" customHeight="1">
      <c r="B216" s="537" t="s">
        <v>394</v>
      </c>
      <c r="C216" s="2442" t="s">
        <v>1631</v>
      </c>
      <c r="D216" s="2442"/>
      <c r="E216" s="2442"/>
      <c r="F216" s="2442"/>
      <c r="G216" s="2442"/>
      <c r="H216" s="2442"/>
      <c r="I216" s="2442"/>
      <c r="J216" s="2443"/>
      <c r="K216" s="2654"/>
      <c r="L216" s="2658"/>
      <c r="M216" s="2659"/>
      <c r="N216" s="2660"/>
      <c r="O216" s="2499"/>
      <c r="P216" s="2499"/>
    </row>
    <row r="217" spans="1:16" ht="20.25" customHeight="1">
      <c r="B217" s="537"/>
      <c r="C217" s="590" t="s">
        <v>611</v>
      </c>
      <c r="D217" s="2629" t="s">
        <v>1632</v>
      </c>
      <c r="E217" s="2629"/>
      <c r="F217" s="2629"/>
      <c r="G217" s="2630"/>
      <c r="H217" s="2569" t="s">
        <v>1496</v>
      </c>
      <c r="I217" s="2571"/>
      <c r="J217" s="2570"/>
      <c r="K217" s="2654"/>
      <c r="L217" s="2658"/>
      <c r="M217" s="2659"/>
      <c r="N217" s="2660"/>
      <c r="O217" s="2499"/>
      <c r="P217" s="2499"/>
    </row>
    <row r="218" spans="1:16" ht="20.25" customHeight="1">
      <c r="B218" s="537"/>
      <c r="C218" s="590" t="s">
        <v>508</v>
      </c>
      <c r="D218" s="2442" t="s">
        <v>981</v>
      </c>
      <c r="E218" s="2442"/>
      <c r="F218" s="2442"/>
      <c r="G218" s="2443"/>
      <c r="H218" s="2569" t="s">
        <v>1496</v>
      </c>
      <c r="I218" s="2571"/>
      <c r="J218" s="2570"/>
      <c r="K218" s="2654"/>
      <c r="L218" s="2658"/>
      <c r="M218" s="2659"/>
      <c r="N218" s="2660"/>
      <c r="O218" s="2499"/>
      <c r="P218" s="2499"/>
    </row>
    <row r="219" spans="1:16" ht="20.25" customHeight="1">
      <c r="B219" s="537"/>
      <c r="C219" s="590" t="s">
        <v>510</v>
      </c>
      <c r="D219" s="2442" t="s">
        <v>1540</v>
      </c>
      <c r="E219" s="2442"/>
      <c r="F219" s="2442"/>
      <c r="G219" s="2443"/>
      <c r="H219" s="2569" t="s">
        <v>1496</v>
      </c>
      <c r="I219" s="2571"/>
      <c r="J219" s="2570"/>
      <c r="K219" s="2654"/>
      <c r="L219" s="2658"/>
      <c r="M219" s="2659"/>
      <c r="N219" s="2660"/>
      <c r="O219" s="2499"/>
      <c r="P219" s="2499"/>
    </row>
    <row r="220" spans="1:16" ht="20.25" customHeight="1">
      <c r="B220" s="537"/>
      <c r="C220" s="590" t="s">
        <v>512</v>
      </c>
      <c r="D220" s="2442" t="s">
        <v>1538</v>
      </c>
      <c r="E220" s="2442"/>
      <c r="F220" s="2442"/>
      <c r="G220" s="2443"/>
      <c r="H220" s="2569" t="s">
        <v>1496</v>
      </c>
      <c r="I220" s="2571"/>
      <c r="J220" s="2570"/>
      <c r="K220" s="2654"/>
      <c r="L220" s="2658"/>
      <c r="M220" s="2659"/>
      <c r="N220" s="2660"/>
      <c r="O220" s="2499"/>
      <c r="P220" s="2499"/>
    </row>
    <row r="221" spans="1:16" ht="23.25" customHeight="1">
      <c r="B221" s="537" t="s">
        <v>401</v>
      </c>
      <c r="C221" s="2442" t="s">
        <v>1633</v>
      </c>
      <c r="D221" s="2442"/>
      <c r="E221" s="2442"/>
      <c r="F221" s="2442"/>
      <c r="G221" s="2443"/>
      <c r="H221" s="2622" t="s">
        <v>92</v>
      </c>
      <c r="I221" s="2628"/>
      <c r="J221" s="2646"/>
      <c r="K221" s="2654"/>
      <c r="L221" s="2661"/>
      <c r="M221" s="2662"/>
      <c r="N221" s="2663"/>
      <c r="O221" s="2484"/>
      <c r="P221" s="2484"/>
    </row>
    <row r="222" spans="1:16" ht="27" customHeight="1">
      <c r="B222" s="551" t="s">
        <v>614</v>
      </c>
      <c r="C222" s="2442" t="s">
        <v>1634</v>
      </c>
      <c r="D222" s="2442"/>
      <c r="E222" s="2442"/>
      <c r="F222" s="2442"/>
      <c r="G222" s="2442"/>
      <c r="H222" s="2442"/>
      <c r="I222" s="2442"/>
      <c r="J222" s="2442"/>
      <c r="K222" s="2442"/>
      <c r="L222" s="2442"/>
      <c r="M222" s="2442"/>
      <c r="N222" s="2591"/>
      <c r="O222" s="2470" t="s">
        <v>2258</v>
      </c>
      <c r="P222" s="2517"/>
    </row>
    <row r="223" spans="1:16" ht="23.25" customHeight="1">
      <c r="B223" s="537" t="s">
        <v>394</v>
      </c>
      <c r="C223" s="2442" t="s">
        <v>1635</v>
      </c>
      <c r="D223" s="2442"/>
      <c r="E223" s="2442"/>
      <c r="F223" s="2442"/>
      <c r="G223" s="2443"/>
      <c r="H223" s="2432" t="s">
        <v>1520</v>
      </c>
      <c r="I223" s="2463"/>
      <c r="J223" s="2433"/>
      <c r="K223" s="2519" t="s">
        <v>1449</v>
      </c>
      <c r="L223" s="2637"/>
      <c r="M223" s="2638"/>
      <c r="N223" s="2639"/>
      <c r="O223" s="2499"/>
      <c r="P223" s="2499"/>
    </row>
    <row r="224" spans="1:16" ht="23.25" customHeight="1">
      <c r="B224" s="537" t="s">
        <v>401</v>
      </c>
      <c r="C224" s="2442" t="s">
        <v>1636</v>
      </c>
      <c r="D224" s="2442"/>
      <c r="E224" s="2442"/>
      <c r="F224" s="2442"/>
      <c r="G224" s="2443"/>
      <c r="H224" s="2432" t="s">
        <v>1520</v>
      </c>
      <c r="I224" s="2463"/>
      <c r="J224" s="2433"/>
      <c r="K224" s="2511"/>
      <c r="L224" s="2643"/>
      <c r="M224" s="2644"/>
      <c r="N224" s="2645"/>
      <c r="O224" s="2499"/>
      <c r="P224" s="2499"/>
    </row>
    <row r="225" spans="2:16" ht="23.25" customHeight="1">
      <c r="B225" s="537" t="s">
        <v>403</v>
      </c>
      <c r="C225" s="2442" t="s">
        <v>1637</v>
      </c>
      <c r="D225" s="2442"/>
      <c r="E225" s="2442"/>
      <c r="F225" s="2442"/>
      <c r="G225" s="2443"/>
      <c r="H225" s="2432" t="s">
        <v>1496</v>
      </c>
      <c r="I225" s="2463"/>
      <c r="J225" s="2433"/>
      <c r="K225" s="2511"/>
      <c r="L225" s="2643"/>
      <c r="M225" s="2644"/>
      <c r="N225" s="2645"/>
      <c r="O225" s="2499"/>
      <c r="P225" s="2499"/>
    </row>
    <row r="226" spans="2:16" ht="37.5" customHeight="1">
      <c r="B226" s="532"/>
      <c r="C226" s="2442" t="s">
        <v>1638</v>
      </c>
      <c r="D226" s="2442"/>
      <c r="E226" s="2443"/>
      <c r="F226" s="2701" t="s">
        <v>92</v>
      </c>
      <c r="G226" s="2975"/>
      <c r="H226" s="2975"/>
      <c r="I226" s="2975"/>
      <c r="J226" s="2976"/>
      <c r="K226" s="2511"/>
      <c r="L226" s="2643"/>
      <c r="M226" s="2644"/>
      <c r="N226" s="2645"/>
      <c r="O226" s="2484"/>
      <c r="P226" s="2484"/>
    </row>
    <row r="227" spans="2:16" ht="33.75" customHeight="1">
      <c r="B227" s="537" t="s">
        <v>405</v>
      </c>
      <c r="C227" s="2442" t="s">
        <v>1640</v>
      </c>
      <c r="D227" s="2442"/>
      <c r="E227" s="2442"/>
      <c r="F227" s="2442"/>
      <c r="G227" s="2443"/>
      <c r="H227" s="2432" t="s">
        <v>1520</v>
      </c>
      <c r="I227" s="2463"/>
      <c r="J227" s="2433"/>
      <c r="K227" s="2511"/>
      <c r="L227" s="2643"/>
      <c r="M227" s="2644"/>
      <c r="N227" s="2645"/>
      <c r="O227" s="2631" t="s">
        <v>2258</v>
      </c>
      <c r="P227" s="2470"/>
    </row>
    <row r="228" spans="2:16" ht="38.25" customHeight="1">
      <c r="B228" s="669"/>
      <c r="C228" s="2442" t="s">
        <v>1641</v>
      </c>
      <c r="D228" s="2442"/>
      <c r="E228" s="2443"/>
      <c r="F228" s="2701" t="s">
        <v>92</v>
      </c>
      <c r="G228" s="2975"/>
      <c r="H228" s="2975"/>
      <c r="I228" s="2975"/>
      <c r="J228" s="2976"/>
      <c r="K228" s="2533"/>
      <c r="L228" s="2640"/>
      <c r="M228" s="2641"/>
      <c r="N228" s="2642"/>
      <c r="O228" s="2579"/>
      <c r="P228" s="2484"/>
    </row>
    <row r="229" spans="2:16" ht="15.6">
      <c r="B229" s="2634" t="s">
        <v>1642</v>
      </c>
      <c r="C229" s="2635"/>
      <c r="D229" s="2635"/>
      <c r="E229" s="2635"/>
      <c r="F229" s="2635"/>
      <c r="G229" s="2635"/>
      <c r="H229" s="2635"/>
      <c r="I229" s="2635"/>
      <c r="J229" s="2635"/>
      <c r="K229" s="2635"/>
      <c r="L229" s="2635"/>
      <c r="M229" s="2635"/>
      <c r="N229" s="2635"/>
      <c r="O229" s="2635"/>
      <c r="P229" s="2635"/>
    </row>
    <row r="230" spans="2:16" ht="36.75" customHeight="1">
      <c r="B230" s="558" t="s">
        <v>623</v>
      </c>
      <c r="C230" s="2442" t="s">
        <v>1643</v>
      </c>
      <c r="D230" s="2442"/>
      <c r="E230" s="2442"/>
      <c r="F230" s="2442"/>
      <c r="G230" s="2443"/>
      <c r="H230" s="2461" t="s">
        <v>1496</v>
      </c>
      <c r="I230" s="2636"/>
      <c r="J230" s="2462"/>
      <c r="K230" s="2519" t="s">
        <v>1449</v>
      </c>
      <c r="L230" s="2637"/>
      <c r="M230" s="2638"/>
      <c r="N230" s="2639"/>
      <c r="O230" s="2578" t="s">
        <v>1644</v>
      </c>
      <c r="P230" s="2499"/>
    </row>
    <row r="231" spans="2:16" ht="27" customHeight="1">
      <c r="B231" s="530" t="s">
        <v>394</v>
      </c>
      <c r="C231" s="2442" t="s">
        <v>1645</v>
      </c>
      <c r="D231" s="2442"/>
      <c r="E231" s="2442"/>
      <c r="F231" s="2442"/>
      <c r="G231" s="2443"/>
      <c r="H231" s="2977">
        <v>0</v>
      </c>
      <c r="I231" s="2978"/>
      <c r="J231" s="2979"/>
      <c r="K231" s="2533"/>
      <c r="L231" s="2640"/>
      <c r="M231" s="2641"/>
      <c r="N231" s="2642"/>
      <c r="O231" s="2579"/>
      <c r="P231" s="2484"/>
    </row>
    <row r="232" spans="2:16" ht="31.5" customHeight="1">
      <c r="B232" s="532" t="s">
        <v>626</v>
      </c>
      <c r="C232" s="2442" t="s">
        <v>1646</v>
      </c>
      <c r="D232" s="2442"/>
      <c r="E232" s="2442"/>
      <c r="F232" s="2442"/>
      <c r="G232" s="2442"/>
      <c r="H232" s="2442"/>
      <c r="I232" s="2442"/>
      <c r="J232" s="2442"/>
      <c r="K232" s="2442"/>
      <c r="L232" s="2442"/>
      <c r="M232" s="2442"/>
      <c r="N232" s="2591"/>
      <c r="O232" s="2470" t="s">
        <v>1647</v>
      </c>
      <c r="P232" s="2470"/>
    </row>
    <row r="233" spans="2:16" ht="57.75" customHeight="1">
      <c r="B233" s="671" t="s">
        <v>394</v>
      </c>
      <c r="C233" s="2617" t="s">
        <v>2044</v>
      </c>
      <c r="D233" s="2617"/>
      <c r="E233" s="2617"/>
      <c r="F233" s="2617"/>
      <c r="G233" s="2617"/>
      <c r="H233" s="2617"/>
      <c r="I233" s="2617"/>
      <c r="J233" s="2618"/>
      <c r="K233" s="535" t="s">
        <v>1385</v>
      </c>
      <c r="L233" s="2619" t="s">
        <v>1449</v>
      </c>
      <c r="M233" s="2622"/>
      <c r="N233" s="2623"/>
      <c r="O233" s="2499"/>
      <c r="P233" s="2499"/>
    </row>
    <row r="234" spans="2:16" ht="31.5" customHeight="1">
      <c r="B234" s="671" t="s">
        <v>401</v>
      </c>
      <c r="C234" s="2617" t="s">
        <v>2045</v>
      </c>
      <c r="D234" s="2617"/>
      <c r="E234" s="2617"/>
      <c r="F234" s="2617"/>
      <c r="G234" s="2617"/>
      <c r="H234" s="2617"/>
      <c r="I234" s="2617"/>
      <c r="J234" s="2618"/>
      <c r="K234" s="535" t="s">
        <v>1385</v>
      </c>
      <c r="L234" s="2620"/>
      <c r="M234" s="2624"/>
      <c r="N234" s="2625"/>
      <c r="O234" s="2499"/>
      <c r="P234" s="2499"/>
    </row>
    <row r="235" spans="2:16" ht="42.75" customHeight="1">
      <c r="B235" s="671" t="s">
        <v>403</v>
      </c>
      <c r="C235" s="2617" t="s">
        <v>2078</v>
      </c>
      <c r="D235" s="2617"/>
      <c r="E235" s="2617"/>
      <c r="F235" s="2617"/>
      <c r="G235" s="2617"/>
      <c r="H235" s="2617"/>
      <c r="I235" s="2617"/>
      <c r="J235" s="2618"/>
      <c r="K235" s="535" t="s">
        <v>1385</v>
      </c>
      <c r="L235" s="2620"/>
      <c r="M235" s="2624"/>
      <c r="N235" s="2625"/>
      <c r="O235" s="2499"/>
      <c r="P235" s="2499"/>
    </row>
    <row r="236" spans="2:16" ht="21.75" customHeight="1">
      <c r="B236" s="671" t="s">
        <v>405</v>
      </c>
      <c r="C236" s="2617" t="s">
        <v>2079</v>
      </c>
      <c r="D236" s="2617"/>
      <c r="E236" s="2617"/>
      <c r="F236" s="2617"/>
      <c r="G236" s="2617"/>
      <c r="H236" s="2617"/>
      <c r="I236" s="2617"/>
      <c r="J236" s="2618"/>
      <c r="K236" s="535" t="s">
        <v>1385</v>
      </c>
      <c r="L236" s="2620"/>
      <c r="M236" s="2624"/>
      <c r="N236" s="2625"/>
      <c r="O236" s="2499"/>
      <c r="P236" s="2499"/>
    </row>
    <row r="237" spans="2:16" ht="21.75" customHeight="1">
      <c r="B237" s="671" t="s">
        <v>408</v>
      </c>
      <c r="C237" s="2617" t="s">
        <v>2080</v>
      </c>
      <c r="D237" s="2617"/>
      <c r="E237" s="2617"/>
      <c r="F237" s="2617"/>
      <c r="G237" s="2617"/>
      <c r="H237" s="2617"/>
      <c r="I237" s="2617"/>
      <c r="J237" s="2618"/>
      <c r="K237" s="535" t="s">
        <v>1385</v>
      </c>
      <c r="L237" s="2620"/>
      <c r="M237" s="2624"/>
      <c r="N237" s="2625"/>
      <c r="O237" s="2499"/>
      <c r="P237" s="2499"/>
    </row>
    <row r="238" spans="2:16" ht="21.75" customHeight="1">
      <c r="B238" s="671" t="s">
        <v>410</v>
      </c>
      <c r="C238" s="2617" t="s">
        <v>2081</v>
      </c>
      <c r="D238" s="2617"/>
      <c r="E238" s="2617"/>
      <c r="F238" s="2617"/>
      <c r="G238" s="2617"/>
      <c r="H238" s="2617"/>
      <c r="I238" s="2617"/>
      <c r="J238" s="2618"/>
      <c r="K238" s="535" t="s">
        <v>1385</v>
      </c>
      <c r="L238" s="2620"/>
      <c r="M238" s="2624"/>
      <c r="N238" s="2625"/>
      <c r="O238" s="2499"/>
      <c r="P238" s="2499"/>
    </row>
    <row r="239" spans="2:16" ht="21.75" customHeight="1">
      <c r="B239" s="671" t="s">
        <v>413</v>
      </c>
      <c r="C239" s="2617" t="s">
        <v>1548</v>
      </c>
      <c r="D239" s="2617"/>
      <c r="E239" s="2617"/>
      <c r="F239" s="2617"/>
      <c r="G239" s="2617"/>
      <c r="H239" s="2617"/>
      <c r="I239" s="2617"/>
      <c r="J239" s="2618"/>
      <c r="K239" s="535" t="s">
        <v>1385</v>
      </c>
      <c r="L239" s="2620"/>
      <c r="M239" s="2624"/>
      <c r="N239" s="2625"/>
      <c r="O239" s="2499"/>
      <c r="P239" s="2499"/>
    </row>
    <row r="240" spans="2:16" ht="21.75" customHeight="1">
      <c r="B240" s="671" t="s">
        <v>416</v>
      </c>
      <c r="C240" s="2617" t="s">
        <v>1549</v>
      </c>
      <c r="D240" s="2617"/>
      <c r="E240" s="2617"/>
      <c r="F240" s="2617"/>
      <c r="G240" s="2617"/>
      <c r="H240" s="2617"/>
      <c r="I240" s="2617"/>
      <c r="J240" s="2618"/>
      <c r="K240" s="535" t="s">
        <v>1385</v>
      </c>
      <c r="L240" s="2620"/>
      <c r="M240" s="2624"/>
      <c r="N240" s="2625"/>
      <c r="O240" s="2499"/>
      <c r="P240" s="2499"/>
    </row>
    <row r="241" spans="2:16" ht="21.75" customHeight="1">
      <c r="B241" s="671" t="s">
        <v>418</v>
      </c>
      <c r="C241" s="2617" t="s">
        <v>2082</v>
      </c>
      <c r="D241" s="2617"/>
      <c r="E241" s="2617"/>
      <c r="F241" s="2617"/>
      <c r="G241" s="2617"/>
      <c r="H241" s="2617"/>
      <c r="I241" s="2617"/>
      <c r="J241" s="2618"/>
      <c r="K241" s="535" t="s">
        <v>1385</v>
      </c>
      <c r="L241" s="2620"/>
      <c r="M241" s="2624"/>
      <c r="N241" s="2625"/>
      <c r="O241" s="2499"/>
      <c r="P241" s="2499"/>
    </row>
    <row r="242" spans="2:16" ht="21.75" customHeight="1">
      <c r="B242" s="671" t="s">
        <v>544</v>
      </c>
      <c r="C242" s="2617" t="s">
        <v>2053</v>
      </c>
      <c r="D242" s="2617"/>
      <c r="E242" s="2617"/>
      <c r="F242" s="2617"/>
      <c r="G242" s="2617"/>
      <c r="H242" s="2617"/>
      <c r="I242" s="2617"/>
      <c r="J242" s="2618"/>
      <c r="K242" s="535" t="s">
        <v>1520</v>
      </c>
      <c r="L242" s="2620"/>
      <c r="M242" s="2624"/>
      <c r="N242" s="2625"/>
      <c r="O242" s="2499"/>
      <c r="P242" s="2499"/>
    </row>
    <row r="243" spans="2:16" ht="21.75" customHeight="1">
      <c r="B243" s="671" t="s">
        <v>546</v>
      </c>
      <c r="C243" s="2617" t="s">
        <v>2054</v>
      </c>
      <c r="D243" s="2617"/>
      <c r="E243" s="2617"/>
      <c r="F243" s="2617"/>
      <c r="G243" s="2617"/>
      <c r="H243" s="2617"/>
      <c r="I243" s="2617"/>
      <c r="J243" s="2618"/>
      <c r="K243" s="535" t="s">
        <v>1520</v>
      </c>
      <c r="L243" s="2620"/>
      <c r="M243" s="2624"/>
      <c r="N243" s="2625"/>
      <c r="O243" s="2499"/>
      <c r="P243" s="2499"/>
    </row>
    <row r="244" spans="2:16" ht="21.75" customHeight="1">
      <c r="B244" s="671" t="s">
        <v>636</v>
      </c>
      <c r="C244" s="2617" t="s">
        <v>2055</v>
      </c>
      <c r="D244" s="2617"/>
      <c r="E244" s="2617"/>
      <c r="F244" s="2617"/>
      <c r="G244" s="2617"/>
      <c r="H244" s="2617"/>
      <c r="I244" s="2617"/>
      <c r="J244" s="2618"/>
      <c r="K244" s="535" t="s">
        <v>1385</v>
      </c>
      <c r="L244" s="2620"/>
      <c r="M244" s="2624"/>
      <c r="N244" s="2625"/>
      <c r="O244" s="2499"/>
      <c r="P244" s="2499"/>
    </row>
    <row r="245" spans="2:16" ht="24" customHeight="1">
      <c r="B245" s="538" t="s">
        <v>550</v>
      </c>
      <c r="C245" s="2442" t="s">
        <v>2083</v>
      </c>
      <c r="D245" s="2442"/>
      <c r="E245" s="2442"/>
      <c r="F245" s="2442"/>
      <c r="G245" s="2442"/>
      <c r="H245" s="2442"/>
      <c r="I245" s="2442"/>
      <c r="J245" s="2443"/>
      <c r="K245" s="535" t="s">
        <v>1520</v>
      </c>
      <c r="L245" s="2620"/>
      <c r="M245" s="2624"/>
      <c r="N245" s="2625"/>
      <c r="O245" s="2499"/>
      <c r="P245" s="2499"/>
    </row>
    <row r="246" spans="2:16" ht="27" customHeight="1">
      <c r="B246" s="671"/>
      <c r="C246" s="2442" t="s">
        <v>1654</v>
      </c>
      <c r="D246" s="2442"/>
      <c r="E246" s="2443"/>
      <c r="F246" s="2647" t="s">
        <v>92</v>
      </c>
      <c r="G246" s="2648"/>
      <c r="H246" s="2648"/>
      <c r="I246" s="2648"/>
      <c r="J246" s="2648"/>
      <c r="K246" s="2648"/>
      <c r="L246" s="2620"/>
      <c r="M246" s="2624"/>
      <c r="N246" s="2625"/>
      <c r="O246" s="2499"/>
      <c r="P246" s="2499"/>
    </row>
    <row r="247" spans="2:16" ht="23.25" customHeight="1">
      <c r="B247" s="673" t="s">
        <v>640</v>
      </c>
      <c r="C247" s="2629" t="s">
        <v>1655</v>
      </c>
      <c r="D247" s="2629"/>
      <c r="E247" s="2629"/>
      <c r="F247" s="2629"/>
      <c r="G247" s="2629"/>
      <c r="H247" s="2629"/>
      <c r="I247" s="2629"/>
      <c r="J247" s="2630"/>
      <c r="K247" s="748">
        <v>2022</v>
      </c>
      <c r="L247" s="2620"/>
      <c r="M247" s="2624"/>
      <c r="N247" s="2625"/>
      <c r="O247" s="2499"/>
      <c r="P247" s="2499"/>
    </row>
    <row r="248" spans="2:16" ht="41.45" customHeight="1">
      <c r="B248" s="673" t="s">
        <v>642</v>
      </c>
      <c r="C248" s="2442" t="s">
        <v>1656</v>
      </c>
      <c r="D248" s="2442"/>
      <c r="E248" s="2443"/>
      <c r="F248" s="2486" t="s">
        <v>2259</v>
      </c>
      <c r="G248" s="2814"/>
      <c r="H248" s="2814"/>
      <c r="I248" s="2814"/>
      <c r="J248" s="2814"/>
      <c r="K248" s="2974"/>
      <c r="L248" s="2621"/>
      <c r="M248" s="2626"/>
      <c r="N248" s="2627"/>
      <c r="O248" s="2484"/>
      <c r="P248" s="2499"/>
    </row>
    <row r="249" spans="2:16" ht="23.25" customHeight="1">
      <c r="B249" s="673" t="s">
        <v>644</v>
      </c>
      <c r="C249" s="2442" t="s">
        <v>1658</v>
      </c>
      <c r="D249" s="2442"/>
      <c r="E249" s="2442"/>
      <c r="F249" s="2442"/>
      <c r="G249" s="2442"/>
      <c r="H249" s="2442"/>
      <c r="I249" s="2442"/>
      <c r="J249" s="2442"/>
      <c r="K249" s="2442"/>
      <c r="L249" s="2442"/>
      <c r="M249" s="2442"/>
      <c r="N249" s="2591"/>
      <c r="O249" s="2470" t="s">
        <v>1659</v>
      </c>
      <c r="P249" s="2470"/>
    </row>
    <row r="250" spans="2:16" ht="23.25" customHeight="1">
      <c r="B250" s="538" t="s">
        <v>394</v>
      </c>
      <c r="C250" s="2607" t="s">
        <v>1540</v>
      </c>
      <c r="D250" s="2607"/>
      <c r="E250" s="2608"/>
      <c r="F250" s="2500" t="s">
        <v>2260</v>
      </c>
      <c r="G250" s="2609"/>
      <c r="H250" s="2613" t="s">
        <v>1449</v>
      </c>
      <c r="I250" s="2585" t="s">
        <v>2261</v>
      </c>
      <c r="J250" s="2586"/>
      <c r="K250" s="2586"/>
      <c r="L250" s="2586"/>
      <c r="M250" s="2586"/>
      <c r="N250" s="2611"/>
      <c r="O250" s="2499"/>
      <c r="P250" s="2499"/>
    </row>
    <row r="251" spans="2:16" ht="23.25" customHeight="1">
      <c r="B251" s="538" t="s">
        <v>401</v>
      </c>
      <c r="C251" s="2607" t="s">
        <v>1661</v>
      </c>
      <c r="D251" s="2607"/>
      <c r="E251" s="2608"/>
      <c r="F251" s="2500" t="s">
        <v>1662</v>
      </c>
      <c r="G251" s="2609"/>
      <c r="H251" s="2614"/>
      <c r="I251" s="2587"/>
      <c r="J251" s="2588"/>
      <c r="K251" s="2588"/>
      <c r="L251" s="2588"/>
      <c r="M251" s="2588"/>
      <c r="N251" s="2616"/>
      <c r="O251" s="2499"/>
      <c r="P251" s="2499"/>
    </row>
    <row r="252" spans="2:16" ht="28.5" customHeight="1">
      <c r="B252" s="538" t="s">
        <v>403</v>
      </c>
      <c r="C252" s="2607" t="s">
        <v>1663</v>
      </c>
      <c r="D252" s="2607"/>
      <c r="E252" s="2608"/>
      <c r="F252" s="2500" t="s">
        <v>2262</v>
      </c>
      <c r="G252" s="2609"/>
      <c r="H252" s="2614"/>
      <c r="I252" s="2587"/>
      <c r="J252" s="2588"/>
      <c r="K252" s="2588"/>
      <c r="L252" s="2588"/>
      <c r="M252" s="2588"/>
      <c r="N252" s="2616"/>
      <c r="O252" s="2499"/>
      <c r="P252" s="2499"/>
    </row>
    <row r="253" spans="2:16" ht="28.5" customHeight="1">
      <c r="B253" s="538" t="s">
        <v>405</v>
      </c>
      <c r="C253" s="2607" t="s">
        <v>1665</v>
      </c>
      <c r="D253" s="2607"/>
      <c r="E253" s="2608"/>
      <c r="F253" s="2500" t="s">
        <v>2263</v>
      </c>
      <c r="G253" s="2609"/>
      <c r="H253" s="2614"/>
      <c r="I253" s="2587"/>
      <c r="J253" s="2588"/>
      <c r="K253" s="2588"/>
      <c r="L253" s="2588"/>
      <c r="M253" s="2588"/>
      <c r="N253" s="2616"/>
      <c r="O253" s="2499"/>
      <c r="P253" s="2499"/>
    </row>
    <row r="254" spans="2:16" ht="23.25" customHeight="1">
      <c r="B254" s="538" t="s">
        <v>408</v>
      </c>
      <c r="C254" s="2607" t="s">
        <v>1498</v>
      </c>
      <c r="D254" s="2607"/>
      <c r="E254" s="2608"/>
      <c r="F254" s="2500" t="s">
        <v>1482</v>
      </c>
      <c r="G254" s="2609"/>
      <c r="H254" s="2614"/>
      <c r="I254" s="2587"/>
      <c r="J254" s="2588"/>
      <c r="K254" s="2588"/>
      <c r="L254" s="2588"/>
      <c r="M254" s="2588"/>
      <c r="N254" s="2616"/>
      <c r="O254" s="2499"/>
      <c r="P254" s="2499"/>
    </row>
    <row r="255" spans="2:16" ht="23.25" customHeight="1">
      <c r="B255" s="673"/>
      <c r="C255" s="2607" t="s">
        <v>1524</v>
      </c>
      <c r="D255" s="2607"/>
      <c r="E255" s="2608"/>
      <c r="F255" s="2500"/>
      <c r="G255" s="2609"/>
      <c r="H255" s="2615"/>
      <c r="I255" s="2589"/>
      <c r="J255" s="2590"/>
      <c r="K255" s="2590"/>
      <c r="L255" s="2590"/>
      <c r="M255" s="2590"/>
      <c r="N255" s="2612"/>
      <c r="O255" s="2499"/>
      <c r="P255" s="2484"/>
    </row>
    <row r="256" spans="2:16" ht="113.45" customHeight="1">
      <c r="B256" s="673" t="s">
        <v>652</v>
      </c>
      <c r="C256" s="2479" t="s">
        <v>1667</v>
      </c>
      <c r="D256" s="2479"/>
      <c r="E256" s="2479"/>
      <c r="F256" s="2479"/>
      <c r="G256" s="675" t="s">
        <v>2264</v>
      </c>
      <c r="H256" s="654" t="s">
        <v>1449</v>
      </c>
      <c r="I256" s="1814" t="s">
        <v>2265</v>
      </c>
      <c r="J256" s="1815"/>
      <c r="K256" s="1815"/>
      <c r="L256" s="1815"/>
      <c r="M256" s="1815"/>
      <c r="N256" s="1816"/>
      <c r="O256" s="676" t="s">
        <v>2090</v>
      </c>
      <c r="P256" s="666"/>
    </row>
    <row r="257" spans="1:16" ht="33" customHeight="1">
      <c r="B257" s="673" t="s">
        <v>654</v>
      </c>
      <c r="C257" s="2442" t="s">
        <v>2091</v>
      </c>
      <c r="D257" s="2442"/>
      <c r="E257" s="2442"/>
      <c r="F257" s="675" t="s">
        <v>1385</v>
      </c>
      <c r="G257" s="2595" t="s">
        <v>1449</v>
      </c>
      <c r="H257" s="2585" t="s">
        <v>2266</v>
      </c>
      <c r="I257" s="2586"/>
      <c r="J257" s="2586"/>
      <c r="K257" s="2586"/>
      <c r="L257" s="2586"/>
      <c r="M257" s="2586"/>
      <c r="N257" s="2611"/>
      <c r="O257" s="2499" t="s">
        <v>2092</v>
      </c>
      <c r="P257" s="2499"/>
    </row>
    <row r="258" spans="1:16" ht="30.75" customHeight="1">
      <c r="A258" s="611"/>
      <c r="B258" s="624" t="s">
        <v>394</v>
      </c>
      <c r="C258" s="2442" t="s">
        <v>2093</v>
      </c>
      <c r="D258" s="2442"/>
      <c r="E258" s="2443"/>
      <c r="F258" s="675" t="s">
        <v>1496</v>
      </c>
      <c r="G258" s="2610"/>
      <c r="H258" s="2589"/>
      <c r="I258" s="2590"/>
      <c r="J258" s="2590"/>
      <c r="K258" s="2590"/>
      <c r="L258" s="2590"/>
      <c r="M258" s="2590"/>
      <c r="N258" s="2612"/>
      <c r="O258" s="2499"/>
      <c r="P258" s="2499"/>
    </row>
    <row r="259" spans="1:16" ht="26.25" customHeight="1">
      <c r="B259" s="677" t="s">
        <v>657</v>
      </c>
      <c r="C259" s="2442" t="s">
        <v>2094</v>
      </c>
      <c r="D259" s="2442"/>
      <c r="E259" s="2442"/>
      <c r="F259" s="2442"/>
      <c r="G259" s="2442"/>
      <c r="H259" s="2442"/>
      <c r="I259" s="2442"/>
      <c r="J259" s="2442"/>
      <c r="K259" s="2442"/>
      <c r="L259" s="2442"/>
      <c r="M259" s="2442"/>
      <c r="N259" s="2591"/>
      <c r="O259" s="2499"/>
      <c r="P259" s="2499"/>
    </row>
    <row r="260" spans="1:16" ht="43.5" customHeight="1">
      <c r="B260" s="678" t="s">
        <v>394</v>
      </c>
      <c r="C260" s="2442" t="s">
        <v>1673</v>
      </c>
      <c r="D260" s="2442"/>
      <c r="E260" s="2443"/>
      <c r="F260" s="675" t="s">
        <v>1385</v>
      </c>
      <c r="G260" s="553" t="s">
        <v>1449</v>
      </c>
      <c r="H260" s="2476" t="s">
        <v>2267</v>
      </c>
      <c r="I260" s="2477"/>
      <c r="J260" s="2477"/>
      <c r="K260" s="2477"/>
      <c r="L260" s="2477"/>
      <c r="M260" s="2477"/>
      <c r="N260" s="2478"/>
      <c r="O260" s="2499"/>
      <c r="P260" s="2499"/>
    </row>
    <row r="261" spans="1:16" ht="27" customHeight="1">
      <c r="B261" s="530" t="s">
        <v>401</v>
      </c>
      <c r="C261" s="2442" t="s">
        <v>1675</v>
      </c>
      <c r="D261" s="2442"/>
      <c r="E261" s="2442"/>
      <c r="F261" s="675" t="s">
        <v>1385</v>
      </c>
      <c r="G261" s="553" t="s">
        <v>1449</v>
      </c>
      <c r="H261" s="2476" t="s">
        <v>2268</v>
      </c>
      <c r="I261" s="2477"/>
      <c r="J261" s="2477"/>
      <c r="K261" s="2477"/>
      <c r="L261" s="2477"/>
      <c r="M261" s="2477"/>
      <c r="N261" s="2478"/>
      <c r="O261" s="2499"/>
      <c r="P261" s="2499"/>
    </row>
    <row r="262" spans="1:16" ht="115.5" customHeight="1">
      <c r="B262" s="530" t="s">
        <v>403</v>
      </c>
      <c r="C262" s="2442" t="s">
        <v>1677</v>
      </c>
      <c r="D262" s="2442"/>
      <c r="E262" s="2443"/>
      <c r="F262" s="675" t="s">
        <v>1385</v>
      </c>
      <c r="G262" s="553" t="s">
        <v>1449</v>
      </c>
      <c r="H262" s="2476" t="s">
        <v>2269</v>
      </c>
      <c r="I262" s="2477"/>
      <c r="J262" s="2477"/>
      <c r="K262" s="2477"/>
      <c r="L262" s="2477"/>
      <c r="M262" s="2477"/>
      <c r="N262" s="2478"/>
      <c r="O262" s="2499"/>
      <c r="P262" s="2484"/>
    </row>
    <row r="263" spans="1:16" ht="33" customHeight="1">
      <c r="B263" s="677" t="s">
        <v>662</v>
      </c>
      <c r="C263" s="1414" t="s">
        <v>1678</v>
      </c>
      <c r="D263" s="1414"/>
      <c r="E263" s="1414"/>
      <c r="F263" s="625" t="s">
        <v>1520</v>
      </c>
      <c r="G263" s="2595" t="s">
        <v>1449</v>
      </c>
      <c r="H263" s="2598" t="s">
        <v>92</v>
      </c>
      <c r="I263" s="2599"/>
      <c r="J263" s="2599"/>
      <c r="K263" s="2599"/>
      <c r="L263" s="2599"/>
      <c r="M263" s="2599"/>
      <c r="N263" s="2600"/>
      <c r="O263" s="2529" t="s">
        <v>1670</v>
      </c>
      <c r="P263" s="2529"/>
    </row>
    <row r="264" spans="1:16" ht="30" customHeight="1">
      <c r="B264" s="538" t="s">
        <v>394</v>
      </c>
      <c r="C264" s="1414" t="s">
        <v>1679</v>
      </c>
      <c r="D264" s="1414"/>
      <c r="E264" s="1415"/>
      <c r="F264" s="591" t="s">
        <v>1496</v>
      </c>
      <c r="G264" s="2596"/>
      <c r="H264" s="2601"/>
      <c r="I264" s="2602"/>
      <c r="J264" s="2602"/>
      <c r="K264" s="2602"/>
      <c r="L264" s="2602"/>
      <c r="M264" s="2602"/>
      <c r="N264" s="2603"/>
      <c r="O264" s="2592"/>
      <c r="P264" s="2592"/>
    </row>
    <row r="265" spans="1:16" ht="30" customHeight="1">
      <c r="B265" s="538" t="s">
        <v>401</v>
      </c>
      <c r="C265" s="1414" t="s">
        <v>1680</v>
      </c>
      <c r="D265" s="1414"/>
      <c r="E265" s="1415"/>
      <c r="F265" s="591" t="s">
        <v>1496</v>
      </c>
      <c r="G265" s="2596"/>
      <c r="H265" s="2601"/>
      <c r="I265" s="2602"/>
      <c r="J265" s="2602"/>
      <c r="K265" s="2602"/>
      <c r="L265" s="2602"/>
      <c r="M265" s="2602"/>
      <c r="N265" s="2603"/>
      <c r="O265" s="2592"/>
      <c r="P265" s="2592"/>
    </row>
    <row r="266" spans="1:16" ht="30" customHeight="1">
      <c r="B266" s="538" t="s">
        <v>403</v>
      </c>
      <c r="C266" s="1414" t="s">
        <v>1681</v>
      </c>
      <c r="D266" s="1414"/>
      <c r="E266" s="1415"/>
      <c r="F266" s="591" t="s">
        <v>1496</v>
      </c>
      <c r="G266" s="2596"/>
      <c r="H266" s="2601"/>
      <c r="I266" s="2602"/>
      <c r="J266" s="2602"/>
      <c r="K266" s="2602"/>
      <c r="L266" s="2602"/>
      <c r="M266" s="2602"/>
      <c r="N266" s="2603"/>
      <c r="O266" s="2592"/>
      <c r="P266" s="2592"/>
    </row>
    <row r="267" spans="1:16" ht="42" customHeight="1">
      <c r="B267" s="679" t="s">
        <v>405</v>
      </c>
      <c r="C267" s="2088" t="s">
        <v>1682</v>
      </c>
      <c r="D267" s="2088"/>
      <c r="E267" s="2220"/>
      <c r="F267" s="591" t="s">
        <v>1496</v>
      </c>
      <c r="G267" s="2597"/>
      <c r="H267" s="2604"/>
      <c r="I267" s="2605"/>
      <c r="J267" s="2605"/>
      <c r="K267" s="2605"/>
      <c r="L267" s="2605"/>
      <c r="M267" s="2605"/>
      <c r="N267" s="2606"/>
      <c r="O267" s="2530"/>
      <c r="P267" s="2530"/>
    </row>
    <row r="268" spans="1:16" ht="21.75" customHeight="1">
      <c r="B268" s="2427" t="s">
        <v>1683</v>
      </c>
      <c r="C268" s="2428"/>
      <c r="D268" s="2428"/>
      <c r="E268" s="2428"/>
      <c r="F268" s="2428"/>
      <c r="G268" s="2428"/>
      <c r="H268" s="2428"/>
      <c r="I268" s="2428"/>
      <c r="J268" s="2428"/>
      <c r="K268" s="2428"/>
      <c r="L268" s="2428"/>
      <c r="M268" s="2428"/>
      <c r="N268" s="2428"/>
      <c r="O268" s="2428"/>
      <c r="P268" s="2429"/>
    </row>
    <row r="269" spans="1:16" ht="33.75" customHeight="1">
      <c r="B269" s="544" t="s">
        <v>668</v>
      </c>
      <c r="C269" s="2531" t="s">
        <v>1684</v>
      </c>
      <c r="D269" s="2531"/>
      <c r="E269" s="2531"/>
      <c r="F269" s="2531"/>
      <c r="G269" s="681" t="s">
        <v>1385</v>
      </c>
      <c r="H269" s="682" t="s">
        <v>1449</v>
      </c>
      <c r="I269" s="2741"/>
      <c r="J269" s="2742"/>
      <c r="K269" s="2742"/>
      <c r="L269" s="2742"/>
      <c r="M269" s="2742"/>
      <c r="N269" s="2742"/>
      <c r="O269" s="2517" t="s">
        <v>2270</v>
      </c>
      <c r="P269" s="2517"/>
    </row>
    <row r="270" spans="1:16" ht="21.75" customHeight="1">
      <c r="B270" s="2580" t="s">
        <v>1687</v>
      </c>
      <c r="C270" s="2581"/>
      <c r="D270" s="2581"/>
      <c r="E270" s="2581"/>
      <c r="F270" s="2581"/>
      <c r="G270" s="2581"/>
      <c r="H270" s="2581"/>
      <c r="I270" s="2581"/>
      <c r="J270" s="2581"/>
      <c r="K270" s="2581"/>
      <c r="L270" s="2581"/>
      <c r="M270" s="2581"/>
      <c r="N270" s="2581"/>
      <c r="O270" s="2499"/>
      <c r="P270" s="2499"/>
    </row>
    <row r="271" spans="1:16" ht="63.6" customHeight="1">
      <c r="B271" s="683" t="s">
        <v>394</v>
      </c>
      <c r="C271" s="2568" t="s">
        <v>2100</v>
      </c>
      <c r="D271" s="2568"/>
      <c r="E271" s="2568"/>
      <c r="F271" s="2568"/>
      <c r="G271" s="684" t="s">
        <v>1385</v>
      </c>
      <c r="H271" s="2582" t="s">
        <v>1449</v>
      </c>
      <c r="I271" s="2585" t="s">
        <v>2271</v>
      </c>
      <c r="J271" s="2586"/>
      <c r="K271" s="2586"/>
      <c r="L271" s="2586"/>
      <c r="M271" s="2586"/>
      <c r="N271" s="2586"/>
      <c r="O271" s="2499"/>
      <c r="P271" s="2499"/>
    </row>
    <row r="272" spans="1:16" ht="36.75" customHeight="1">
      <c r="B272" s="530" t="s">
        <v>401</v>
      </c>
      <c r="C272" s="2442" t="s">
        <v>1690</v>
      </c>
      <c r="D272" s="2442"/>
      <c r="E272" s="2442"/>
      <c r="F272" s="2442"/>
      <c r="G272" s="2443"/>
      <c r="H272" s="2583"/>
      <c r="I272" s="2587"/>
      <c r="J272" s="2588"/>
      <c r="K272" s="2588"/>
      <c r="L272" s="2588"/>
      <c r="M272" s="2588"/>
      <c r="N272" s="2588"/>
      <c r="O272" s="2499"/>
      <c r="P272" s="2499"/>
    </row>
    <row r="273" spans="2:16" ht="28.5" customHeight="1">
      <c r="B273" s="537"/>
      <c r="C273" s="663" t="s">
        <v>418</v>
      </c>
      <c r="D273" s="2568" t="s">
        <v>1632</v>
      </c>
      <c r="E273" s="2568"/>
      <c r="F273" s="2569" t="s">
        <v>1691</v>
      </c>
      <c r="G273" s="2570"/>
      <c r="H273" s="2583"/>
      <c r="I273" s="2587"/>
      <c r="J273" s="2588"/>
      <c r="K273" s="2588"/>
      <c r="L273" s="2588"/>
      <c r="M273" s="2588"/>
      <c r="N273" s="2588"/>
      <c r="O273" s="2499"/>
      <c r="P273" s="2499"/>
    </row>
    <row r="274" spans="2:16" ht="28.5" customHeight="1">
      <c r="B274" s="537"/>
      <c r="C274" s="624" t="s">
        <v>508</v>
      </c>
      <c r="D274" s="2442" t="s">
        <v>1692</v>
      </c>
      <c r="E274" s="2443"/>
      <c r="F274" s="2571" t="s">
        <v>1693</v>
      </c>
      <c r="G274" s="2570"/>
      <c r="H274" s="2583"/>
      <c r="I274" s="2587"/>
      <c r="J274" s="2588"/>
      <c r="K274" s="2588"/>
      <c r="L274" s="2588"/>
      <c r="M274" s="2588"/>
      <c r="N274" s="2588"/>
      <c r="O274" s="2499"/>
      <c r="P274" s="2499"/>
    </row>
    <row r="275" spans="2:16" ht="28.5" customHeight="1">
      <c r="B275" s="537"/>
      <c r="C275" s="624" t="s">
        <v>510</v>
      </c>
      <c r="D275" s="2442" t="s">
        <v>1694</v>
      </c>
      <c r="E275" s="2443"/>
      <c r="F275" s="2572" t="s">
        <v>2101</v>
      </c>
      <c r="G275" s="2572"/>
      <c r="H275" s="2583"/>
      <c r="I275" s="2587"/>
      <c r="J275" s="2588"/>
      <c r="K275" s="2588"/>
      <c r="L275" s="2588"/>
      <c r="M275" s="2588"/>
      <c r="N275" s="2588"/>
      <c r="O275" s="2499"/>
      <c r="P275" s="2499"/>
    </row>
    <row r="276" spans="2:16" ht="29.25" customHeight="1">
      <c r="B276" s="534"/>
      <c r="C276" s="624" t="s">
        <v>512</v>
      </c>
      <c r="D276" s="2442" t="s">
        <v>1696</v>
      </c>
      <c r="E276" s="2442"/>
      <c r="F276" s="2569" t="s">
        <v>2272</v>
      </c>
      <c r="G276" s="2570"/>
      <c r="H276" s="2584"/>
      <c r="I276" s="2589"/>
      <c r="J276" s="2590"/>
      <c r="K276" s="2590"/>
      <c r="L276" s="2590"/>
      <c r="M276" s="2590"/>
      <c r="N276" s="2590"/>
      <c r="O276" s="2499"/>
      <c r="P276" s="2499"/>
    </row>
    <row r="277" spans="2:16" ht="90" customHeight="1">
      <c r="B277" s="683" t="s">
        <v>403</v>
      </c>
      <c r="C277" s="2442" t="s">
        <v>2103</v>
      </c>
      <c r="D277" s="2442"/>
      <c r="E277" s="2443"/>
      <c r="F277" s="2571" t="s">
        <v>2273</v>
      </c>
      <c r="G277" s="2570"/>
      <c r="H277" s="553" t="s">
        <v>1449</v>
      </c>
      <c r="I277" s="2747" t="s">
        <v>2274</v>
      </c>
      <c r="J277" s="2748"/>
      <c r="K277" s="2748"/>
      <c r="L277" s="2748"/>
      <c r="M277" s="2748"/>
      <c r="N277" s="2748"/>
      <c r="O277" s="2471"/>
      <c r="P277" s="2484"/>
    </row>
    <row r="278" spans="2:16" ht="78" customHeight="1">
      <c r="B278" s="2554" t="s">
        <v>677</v>
      </c>
      <c r="C278" s="1697" t="s">
        <v>1699</v>
      </c>
      <c r="D278" s="1697"/>
      <c r="E278" s="1697"/>
      <c r="F278" s="1697"/>
      <c r="G278" s="1698"/>
      <c r="H278" s="1833" t="s">
        <v>1700</v>
      </c>
      <c r="I278" s="1834"/>
      <c r="J278" s="1835"/>
      <c r="K278" s="1836" t="s">
        <v>1701</v>
      </c>
      <c r="L278" s="1837"/>
      <c r="M278" s="1837"/>
      <c r="N278" s="1838"/>
      <c r="O278" s="685" t="s">
        <v>1702</v>
      </c>
      <c r="P278" s="686" t="s">
        <v>1702</v>
      </c>
    </row>
    <row r="279" spans="2:16" ht="126.75" customHeight="1">
      <c r="B279" s="2555"/>
      <c r="C279" s="1831"/>
      <c r="D279" s="1831"/>
      <c r="E279" s="1831"/>
      <c r="F279" s="1831"/>
      <c r="G279" s="1832"/>
      <c r="H279" s="363" t="s">
        <v>1703</v>
      </c>
      <c r="I279" s="364" t="s">
        <v>1704</v>
      </c>
      <c r="J279" s="364" t="s">
        <v>1705</v>
      </c>
      <c r="K279" s="363" t="s">
        <v>1706</v>
      </c>
      <c r="L279" s="363" t="s">
        <v>1707</v>
      </c>
      <c r="M279" s="364" t="s">
        <v>1708</v>
      </c>
      <c r="N279" s="495" t="s">
        <v>1458</v>
      </c>
      <c r="O279" s="666" t="s">
        <v>1714</v>
      </c>
      <c r="P279" s="666"/>
    </row>
    <row r="280" spans="2:16" ht="21" customHeight="1">
      <c r="B280" s="690" t="s">
        <v>394</v>
      </c>
      <c r="C280" s="1839" t="s">
        <v>1710</v>
      </c>
      <c r="D280" s="1839"/>
      <c r="E280" s="1839"/>
      <c r="F280" s="1839"/>
      <c r="G280" s="1839"/>
      <c r="H280" s="1839"/>
      <c r="I280" s="1839"/>
      <c r="J280" s="1839"/>
      <c r="K280" s="1839"/>
      <c r="L280" s="1839"/>
      <c r="M280" s="1839"/>
      <c r="N280" s="1840"/>
      <c r="O280" s="2550" t="s">
        <v>1711</v>
      </c>
      <c r="P280" s="2550" t="s">
        <v>1711</v>
      </c>
    </row>
    <row r="281" spans="2:16" ht="36.6" customHeight="1">
      <c r="B281" s="691" t="s">
        <v>418</v>
      </c>
      <c r="C281" s="1844" t="s">
        <v>1712</v>
      </c>
      <c r="D281" s="1844"/>
      <c r="E281" s="1844"/>
      <c r="F281" s="1844"/>
      <c r="G281" s="1845"/>
      <c r="H281" s="369">
        <v>0</v>
      </c>
      <c r="I281" s="370">
        <v>12</v>
      </c>
      <c r="J281" s="371">
        <f t="shared" ref="J281:J300" si="0">MIN(H281/I281,1)</f>
        <v>0</v>
      </c>
      <c r="K281" s="369">
        <v>175</v>
      </c>
      <c r="L281" s="369">
        <v>8114</v>
      </c>
      <c r="M281" s="373">
        <f>MIN(K281/L281,1)</f>
        <v>2.1567660833127927E-2</v>
      </c>
      <c r="N281" s="2971" t="s">
        <v>2275</v>
      </c>
      <c r="O281" s="2551"/>
      <c r="P281" s="2551"/>
    </row>
    <row r="282" spans="2:16" ht="24.75" customHeight="1">
      <c r="B282" s="691" t="s">
        <v>508</v>
      </c>
      <c r="C282" s="1844" t="s">
        <v>1713</v>
      </c>
      <c r="D282" s="1844"/>
      <c r="E282" s="1844"/>
      <c r="F282" s="1844"/>
      <c r="G282" s="1845"/>
      <c r="H282" s="749" t="s">
        <v>92</v>
      </c>
      <c r="I282" s="749" t="s">
        <v>92</v>
      </c>
      <c r="J282" s="382" t="s">
        <v>92</v>
      </c>
      <c r="K282" s="749" t="s">
        <v>92</v>
      </c>
      <c r="L282" s="749" t="s">
        <v>92</v>
      </c>
      <c r="M282" s="382" t="s">
        <v>92</v>
      </c>
      <c r="N282" s="2972"/>
      <c r="O282" s="2499" t="s">
        <v>1714</v>
      </c>
      <c r="P282" s="2499"/>
    </row>
    <row r="283" spans="2:16" ht="29.1" customHeight="1">
      <c r="B283" s="691" t="s">
        <v>510</v>
      </c>
      <c r="C283" s="1844" t="s">
        <v>1715</v>
      </c>
      <c r="D283" s="1844"/>
      <c r="E283" s="1845"/>
      <c r="F283" s="1789"/>
      <c r="G283" s="1846"/>
      <c r="H283" s="749" t="s">
        <v>92</v>
      </c>
      <c r="I283" s="749" t="s">
        <v>92</v>
      </c>
      <c r="J283" s="382" t="s">
        <v>92</v>
      </c>
      <c r="K283" s="749" t="s">
        <v>92</v>
      </c>
      <c r="L283" s="749" t="s">
        <v>92</v>
      </c>
      <c r="M283" s="382" t="s">
        <v>92</v>
      </c>
      <c r="N283" s="2972"/>
      <c r="O283" s="2499"/>
      <c r="P283" s="2499"/>
    </row>
    <row r="284" spans="2:16" ht="27.6" customHeight="1">
      <c r="B284" s="702" t="s">
        <v>401</v>
      </c>
      <c r="C284" s="1839" t="s">
        <v>1716</v>
      </c>
      <c r="D284" s="1839"/>
      <c r="E284" s="1839"/>
      <c r="F284" s="1839"/>
      <c r="G284" s="2144"/>
      <c r="H284" s="749">
        <v>0</v>
      </c>
      <c r="I284" s="750">
        <v>12</v>
      </c>
      <c r="J284" s="477">
        <f t="shared" si="0"/>
        <v>0</v>
      </c>
      <c r="K284" s="369">
        <v>144</v>
      </c>
      <c r="L284" s="369">
        <v>8036</v>
      </c>
      <c r="M284" s="373">
        <f>MIN(K284/L284,1)</f>
        <v>1.7919362867098058E-2</v>
      </c>
      <c r="N284" s="2973"/>
      <c r="O284" s="2484"/>
      <c r="P284" s="2484"/>
    </row>
    <row r="285" spans="2:16" ht="15" customHeight="1">
      <c r="B285" s="702" t="s">
        <v>403</v>
      </c>
      <c r="C285" s="1839" t="s">
        <v>1717</v>
      </c>
      <c r="D285" s="1839"/>
      <c r="E285" s="1839"/>
      <c r="F285" s="1839"/>
      <c r="G285" s="1839"/>
      <c r="H285" s="1839"/>
      <c r="I285" s="1839"/>
      <c r="J285" s="1839"/>
      <c r="K285" s="1839"/>
      <c r="L285" s="1839"/>
      <c r="M285" s="1839"/>
      <c r="N285" s="1840"/>
      <c r="O285" s="2550"/>
      <c r="P285" s="2550"/>
    </row>
    <row r="286" spans="2:16" ht="93" customHeight="1">
      <c r="B286" s="563" t="s">
        <v>418</v>
      </c>
      <c r="C286" s="1844" t="s">
        <v>1718</v>
      </c>
      <c r="D286" s="1844"/>
      <c r="E286" s="1844"/>
      <c r="F286" s="1844"/>
      <c r="G286" s="1845"/>
      <c r="H286" s="369">
        <v>0</v>
      </c>
      <c r="I286" s="370">
        <v>12</v>
      </c>
      <c r="J286" s="371">
        <f t="shared" si="0"/>
        <v>0</v>
      </c>
      <c r="K286" s="369">
        <v>202</v>
      </c>
      <c r="L286" s="369">
        <v>7664</v>
      </c>
      <c r="M286" s="373">
        <f>MIN(K286/L286,1)</f>
        <v>2.6356993736951984E-2</v>
      </c>
      <c r="N286" s="2971" t="s">
        <v>2275</v>
      </c>
      <c r="O286" s="2551"/>
      <c r="P286" s="2551"/>
    </row>
    <row r="287" spans="2:16" ht="15.6">
      <c r="B287" s="563" t="s">
        <v>508</v>
      </c>
      <c r="C287" s="1844" t="s">
        <v>1719</v>
      </c>
      <c r="D287" s="1844"/>
      <c r="E287" s="1844"/>
      <c r="F287" s="1844"/>
      <c r="G287" s="368"/>
      <c r="H287" s="369">
        <v>0</v>
      </c>
      <c r="I287" s="370">
        <v>12</v>
      </c>
      <c r="J287" s="371">
        <f t="shared" si="0"/>
        <v>0</v>
      </c>
      <c r="K287" s="369">
        <v>129</v>
      </c>
      <c r="L287" s="369">
        <v>8121</v>
      </c>
      <c r="M287" s="373">
        <f>MIN(K287/L287,1)</f>
        <v>1.5884743258219432E-2</v>
      </c>
      <c r="N287" s="2972"/>
      <c r="O287" s="2551"/>
      <c r="P287" s="2551"/>
    </row>
    <row r="288" spans="2:16" ht="24.75" customHeight="1">
      <c r="B288" s="563" t="s">
        <v>510</v>
      </c>
      <c r="C288" s="1844" t="s">
        <v>1720</v>
      </c>
      <c r="D288" s="1844"/>
      <c r="E288" s="1844"/>
      <c r="F288" s="1844"/>
      <c r="G288" s="1845"/>
      <c r="H288" s="749" t="s">
        <v>92</v>
      </c>
      <c r="I288" s="749" t="s">
        <v>92</v>
      </c>
      <c r="J288" s="382" t="s">
        <v>92</v>
      </c>
      <c r="K288" s="749" t="s">
        <v>92</v>
      </c>
      <c r="L288" s="749" t="s">
        <v>92</v>
      </c>
      <c r="M288" s="382" t="s">
        <v>92</v>
      </c>
      <c r="N288" s="2973"/>
      <c r="O288" s="2551"/>
      <c r="P288" s="2551"/>
    </row>
    <row r="289" spans="2:16" ht="18" customHeight="1">
      <c r="B289" s="702" t="s">
        <v>405</v>
      </c>
      <c r="C289" s="1839" t="s">
        <v>1721</v>
      </c>
      <c r="D289" s="1839"/>
      <c r="E289" s="1839"/>
      <c r="F289" s="1839"/>
      <c r="G289" s="1839"/>
      <c r="H289" s="1839"/>
      <c r="I289" s="1839"/>
      <c r="J289" s="1839"/>
      <c r="K289" s="1839"/>
      <c r="L289" s="1839"/>
      <c r="M289" s="1839"/>
      <c r="N289" s="1840"/>
      <c r="O289" s="2551"/>
      <c r="P289" s="2551"/>
    </row>
    <row r="290" spans="2:16" ht="25.5" customHeight="1">
      <c r="B290" s="563" t="s">
        <v>418</v>
      </c>
      <c r="C290" s="1844" t="s">
        <v>1722</v>
      </c>
      <c r="D290" s="1844"/>
      <c r="E290" s="1844"/>
      <c r="F290" s="1844"/>
      <c r="G290" s="1845"/>
      <c r="H290" s="369">
        <v>0</v>
      </c>
      <c r="I290" s="370">
        <v>12</v>
      </c>
      <c r="J290" s="371">
        <f t="shared" si="0"/>
        <v>0</v>
      </c>
      <c r="K290" s="369">
        <v>132</v>
      </c>
      <c r="L290" s="369">
        <v>8147</v>
      </c>
      <c r="M290" s="373">
        <f>MIN(K290/L290,1)</f>
        <v>1.6202283048975082E-2</v>
      </c>
      <c r="N290" s="2971" t="s">
        <v>2275</v>
      </c>
      <c r="O290" s="2551"/>
      <c r="P290" s="2551"/>
    </row>
    <row r="291" spans="2:16" ht="22.5" customHeight="1">
      <c r="B291" s="563" t="s">
        <v>508</v>
      </c>
      <c r="C291" s="1844" t="s">
        <v>1723</v>
      </c>
      <c r="D291" s="1844"/>
      <c r="E291" s="1844"/>
      <c r="F291" s="1844"/>
      <c r="G291" s="1845"/>
      <c r="H291" s="749" t="s">
        <v>92</v>
      </c>
      <c r="I291" s="749" t="s">
        <v>92</v>
      </c>
      <c r="J291" s="382" t="s">
        <v>92</v>
      </c>
      <c r="K291" s="749" t="s">
        <v>92</v>
      </c>
      <c r="L291" s="749" t="s">
        <v>92</v>
      </c>
      <c r="M291" s="382" t="s">
        <v>92</v>
      </c>
      <c r="N291" s="2972"/>
      <c r="O291" s="2551"/>
      <c r="P291" s="2551"/>
    </row>
    <row r="292" spans="2:16" ht="25.5" customHeight="1">
      <c r="B292" s="702" t="s">
        <v>408</v>
      </c>
      <c r="C292" s="1839" t="s">
        <v>1724</v>
      </c>
      <c r="D292" s="1839"/>
      <c r="E292" s="1839"/>
      <c r="F292" s="1839"/>
      <c r="G292" s="2144"/>
      <c r="H292" s="369">
        <v>0</v>
      </c>
      <c r="I292" s="370">
        <v>12</v>
      </c>
      <c r="J292" s="371">
        <f t="shared" si="0"/>
        <v>0</v>
      </c>
      <c r="K292" s="369">
        <v>115</v>
      </c>
      <c r="L292" s="369">
        <v>7993</v>
      </c>
      <c r="M292" s="373">
        <f>MIN(K292/L292,1)</f>
        <v>1.4387589140497935E-2</v>
      </c>
      <c r="N292" s="2972"/>
      <c r="O292" s="2551"/>
      <c r="P292" s="2551"/>
    </row>
    <row r="293" spans="2:16" ht="22.5" customHeight="1">
      <c r="B293" s="702" t="s">
        <v>410</v>
      </c>
      <c r="C293" s="1839" t="s">
        <v>1725</v>
      </c>
      <c r="D293" s="1839"/>
      <c r="E293" s="1839"/>
      <c r="F293" s="1839"/>
      <c r="G293" s="2144"/>
      <c r="H293" s="749" t="s">
        <v>92</v>
      </c>
      <c r="I293" s="749" t="s">
        <v>92</v>
      </c>
      <c r="J293" s="382" t="s">
        <v>92</v>
      </c>
      <c r="K293" s="749" t="s">
        <v>92</v>
      </c>
      <c r="L293" s="749" t="s">
        <v>92</v>
      </c>
      <c r="M293" s="382" t="s">
        <v>92</v>
      </c>
      <c r="N293" s="2972"/>
      <c r="O293" s="2551"/>
      <c r="P293" s="2551"/>
    </row>
    <row r="294" spans="2:16" ht="21.6" customHeight="1">
      <c r="B294" s="702" t="s">
        <v>413</v>
      </c>
      <c r="C294" s="1839" t="s">
        <v>1548</v>
      </c>
      <c r="D294" s="1839"/>
      <c r="E294" s="1839"/>
      <c r="F294" s="1839"/>
      <c r="G294" s="2144"/>
      <c r="H294" s="369">
        <v>0</v>
      </c>
      <c r="I294" s="370">
        <v>12</v>
      </c>
      <c r="J294" s="371">
        <f t="shared" si="0"/>
        <v>0</v>
      </c>
      <c r="K294" s="369">
        <v>169</v>
      </c>
      <c r="L294" s="369">
        <v>7954</v>
      </c>
      <c r="M294" s="373">
        <f t="shared" ref="M294:M295" si="1">MIN(K294/L294,1)</f>
        <v>2.1247171234598943E-2</v>
      </c>
      <c r="N294" s="2972"/>
      <c r="O294" s="2551"/>
      <c r="P294" s="2551"/>
    </row>
    <row r="295" spans="2:16" ht="22.5" customHeight="1">
      <c r="B295" s="702" t="s">
        <v>416</v>
      </c>
      <c r="C295" s="1839" t="s">
        <v>1549</v>
      </c>
      <c r="D295" s="1839"/>
      <c r="E295" s="1839"/>
      <c r="F295" s="1839"/>
      <c r="G295" s="2144"/>
      <c r="H295" s="369">
        <v>0</v>
      </c>
      <c r="I295" s="370">
        <v>12</v>
      </c>
      <c r="J295" s="371">
        <f t="shared" si="0"/>
        <v>0</v>
      </c>
      <c r="K295" s="369">
        <v>212</v>
      </c>
      <c r="L295" s="369">
        <v>4842</v>
      </c>
      <c r="M295" s="373">
        <f t="shared" si="1"/>
        <v>4.378356051218505E-2</v>
      </c>
      <c r="N295" s="2973"/>
      <c r="O295" s="2551"/>
      <c r="P295" s="2551"/>
    </row>
    <row r="296" spans="2:16" ht="30.6" customHeight="1">
      <c r="B296" s="702" t="s">
        <v>418</v>
      </c>
      <c r="C296" s="1839" t="s">
        <v>1726</v>
      </c>
      <c r="D296" s="1839"/>
      <c r="E296" s="1839"/>
      <c r="F296" s="1839"/>
      <c r="G296" s="1839"/>
      <c r="H296" s="1839"/>
      <c r="I296" s="1839"/>
      <c r="J296" s="1839"/>
      <c r="K296" s="1839"/>
      <c r="L296" s="1839"/>
      <c r="M296" s="1839"/>
      <c r="N296" s="1840"/>
      <c r="O296" s="2551"/>
      <c r="P296" s="2551"/>
    </row>
    <row r="297" spans="2:16" ht="32.450000000000003" customHeight="1">
      <c r="B297" s="563" t="s">
        <v>418</v>
      </c>
      <c r="C297" s="1851" t="s">
        <v>1727</v>
      </c>
      <c r="D297" s="1851"/>
      <c r="E297" s="1851"/>
      <c r="F297" s="1851"/>
      <c r="G297" s="1852"/>
      <c r="H297" s="369">
        <v>3</v>
      </c>
      <c r="I297" s="370">
        <v>12</v>
      </c>
      <c r="J297" s="371">
        <f t="shared" si="0"/>
        <v>0.25</v>
      </c>
      <c r="K297" s="749" t="s">
        <v>92</v>
      </c>
      <c r="L297" s="749" t="s">
        <v>92</v>
      </c>
      <c r="M297" s="382" t="s">
        <v>92</v>
      </c>
      <c r="N297" s="2971" t="s">
        <v>2275</v>
      </c>
      <c r="O297" s="2551"/>
      <c r="P297" s="2551"/>
    </row>
    <row r="298" spans="2:16" ht="45.95" customHeight="1">
      <c r="B298" s="563" t="s">
        <v>508</v>
      </c>
      <c r="C298" s="1851" t="s">
        <v>1728</v>
      </c>
      <c r="D298" s="1851"/>
      <c r="E298" s="1851"/>
      <c r="F298" s="1851"/>
      <c r="G298" s="1852"/>
      <c r="H298" s="369">
        <v>4</v>
      </c>
      <c r="I298" s="370">
        <v>12</v>
      </c>
      <c r="J298" s="371">
        <f t="shared" si="0"/>
        <v>0.33333333333333331</v>
      </c>
      <c r="K298" s="369">
        <v>338</v>
      </c>
      <c r="L298" s="369">
        <v>7065</v>
      </c>
      <c r="M298" s="373">
        <f>MIN(K298/L298,1)</f>
        <v>4.7841472045293702E-2</v>
      </c>
      <c r="N298" s="2973"/>
      <c r="O298" s="2551"/>
      <c r="P298" s="2551"/>
    </row>
    <row r="299" spans="2:16" ht="30.6" customHeight="1">
      <c r="B299" s="702" t="s">
        <v>544</v>
      </c>
      <c r="C299" s="1839" t="s">
        <v>1599</v>
      </c>
      <c r="D299" s="1839"/>
      <c r="E299" s="1839"/>
      <c r="F299" s="1839"/>
      <c r="G299" s="2144"/>
      <c r="H299" s="749" t="s">
        <v>92</v>
      </c>
      <c r="I299" s="749" t="s">
        <v>92</v>
      </c>
      <c r="J299" s="382" t="s">
        <v>92</v>
      </c>
      <c r="K299" s="749" t="s">
        <v>92</v>
      </c>
      <c r="L299" s="749" t="s">
        <v>92</v>
      </c>
      <c r="M299" s="382" t="s">
        <v>92</v>
      </c>
      <c r="N299" s="500" t="s">
        <v>2276</v>
      </c>
      <c r="O299" s="2551"/>
      <c r="P299" s="2551"/>
    </row>
    <row r="300" spans="2:16" ht="54" customHeight="1">
      <c r="B300" s="629" t="s">
        <v>546</v>
      </c>
      <c r="C300" s="1414" t="s">
        <v>1729</v>
      </c>
      <c r="D300" s="1414"/>
      <c r="E300" s="1414"/>
      <c r="F300" s="1414"/>
      <c r="G300" s="1415"/>
      <c r="H300" s="386">
        <f>SUMIF(H281:H282,"&lt;&gt;")+ SUMIF(H284,"&lt;&gt;")+SUMIF(H286:H288,"&lt;&gt;")+SUMIF(H290:H295,"&lt;&gt;")+SUMIF(H297:H299,"&lt;&gt;")</f>
        <v>7</v>
      </c>
      <c r="I300" s="386">
        <f>SUMIF(I281:I282,"&lt;&gt;")+ SUMIF(I284,"&lt;&gt;")+SUMIF(I286:I288,"&lt;&gt;")+SUMIF(I290:I295,"&lt;&gt;")+SUMIF(I297:I299,"&lt;&gt;")</f>
        <v>120</v>
      </c>
      <c r="J300" s="371">
        <f t="shared" si="0"/>
        <v>5.8333333333333334E-2</v>
      </c>
      <c r="K300" s="386">
        <f>SUMIF(K281:K282,"&lt;&gt;")+ SUMIF(K284,"&lt;&gt;")+SUMIF(K286:K288,"&lt;&gt;")+SUMIF(K290:K295,"&lt;&gt;")+SUMIF(K297:K299,"&lt;&gt;")</f>
        <v>1616</v>
      </c>
      <c r="L300" s="386">
        <f>SUMIF(L281:L282,"&lt;&gt;")+ SUMIF(L284,"&lt;&gt;")+SUMIF(L286:L288,"&lt;&gt;")+SUMIF(L290:L295,"&lt;&gt;")+SUMIF(L297:L299,"&lt;&gt;")</f>
        <v>67936</v>
      </c>
      <c r="M300" s="373">
        <f>MIN(K300/L300,1)</f>
        <v>2.3787093735280262E-2</v>
      </c>
      <c r="N300" s="496"/>
      <c r="O300" s="2551"/>
      <c r="P300" s="2551"/>
    </row>
    <row r="301" spans="2:16" ht="101.45" customHeight="1">
      <c r="B301" s="537" t="s">
        <v>707</v>
      </c>
      <c r="C301" s="2537" t="s">
        <v>2129</v>
      </c>
      <c r="D301" s="2537"/>
      <c r="E301" s="2537"/>
      <c r="F301" s="2537"/>
      <c r="G301" s="2538"/>
      <c r="H301" s="2959" t="s">
        <v>2277</v>
      </c>
      <c r="I301" s="2960"/>
      <c r="J301" s="2960"/>
      <c r="K301" s="2960"/>
      <c r="L301" s="2960"/>
      <c r="M301" s="2960"/>
      <c r="N301" s="2961"/>
      <c r="O301" s="697"/>
      <c r="P301" s="697"/>
    </row>
    <row r="302" spans="2:16" ht="81" customHeight="1">
      <c r="B302" s="712" t="s">
        <v>709</v>
      </c>
      <c r="C302" s="2472" t="s">
        <v>1732</v>
      </c>
      <c r="D302" s="2472"/>
      <c r="E302" s="2472"/>
      <c r="F302" s="2472"/>
      <c r="G302" s="2473"/>
      <c r="H302" s="2962" t="s">
        <v>2278</v>
      </c>
      <c r="I302" s="2963"/>
      <c r="J302" s="2963"/>
      <c r="K302" s="2963"/>
      <c r="L302" s="2963"/>
      <c r="M302" s="2963"/>
      <c r="N302" s="2964"/>
      <c r="O302" s="713"/>
      <c r="P302" s="714"/>
    </row>
    <row r="303" spans="2:16" ht="24" customHeight="1">
      <c r="B303" s="2427" t="s">
        <v>1734</v>
      </c>
      <c r="C303" s="2428"/>
      <c r="D303" s="2428"/>
      <c r="E303" s="2428"/>
      <c r="F303" s="2428"/>
      <c r="G303" s="2428"/>
      <c r="H303" s="2428"/>
      <c r="I303" s="2428"/>
      <c r="J303" s="2428"/>
      <c r="K303" s="2428"/>
      <c r="L303" s="2428"/>
      <c r="M303" s="2428"/>
      <c r="N303" s="2428"/>
      <c r="O303" s="2428"/>
      <c r="P303" s="2429"/>
    </row>
    <row r="304" spans="2:16" ht="69.599999999999994" customHeight="1">
      <c r="B304" s="630" t="s">
        <v>712</v>
      </c>
      <c r="C304" s="2531" t="s">
        <v>1735</v>
      </c>
      <c r="D304" s="2531"/>
      <c r="E304" s="2531"/>
      <c r="F304" s="2531"/>
      <c r="G304" s="2532"/>
      <c r="H304" s="2432" t="s">
        <v>1385</v>
      </c>
      <c r="I304" s="2463"/>
      <c r="J304" s="2433"/>
      <c r="K304" s="715" t="s">
        <v>1449</v>
      </c>
      <c r="L304" s="2965" t="s">
        <v>2279</v>
      </c>
      <c r="M304" s="2966"/>
      <c r="N304" s="2967"/>
      <c r="O304" s="716" t="s">
        <v>2280</v>
      </c>
      <c r="P304" s="659"/>
    </row>
    <row r="305" spans="2:16" ht="24" customHeight="1">
      <c r="B305" s="561" t="s">
        <v>714</v>
      </c>
      <c r="C305" s="2442" t="s">
        <v>1737</v>
      </c>
      <c r="D305" s="2442"/>
      <c r="E305" s="2442"/>
      <c r="F305" s="2442"/>
      <c r="G305" s="2443"/>
      <c r="H305" s="2432" t="s">
        <v>1385</v>
      </c>
      <c r="I305" s="2463"/>
      <c r="J305" s="2433"/>
      <c r="K305" s="2519" t="s">
        <v>1449</v>
      </c>
      <c r="L305" s="2950" t="s">
        <v>2281</v>
      </c>
      <c r="M305" s="2951"/>
      <c r="N305" s="2952"/>
      <c r="O305" s="2499" t="s">
        <v>2280</v>
      </c>
      <c r="P305" s="2470"/>
    </row>
    <row r="306" spans="2:16" ht="27.95" customHeight="1">
      <c r="B306" s="534" t="s">
        <v>394</v>
      </c>
      <c r="C306" s="2442" t="s">
        <v>1738</v>
      </c>
      <c r="D306" s="2442"/>
      <c r="E306" s="2442"/>
      <c r="F306" s="2442"/>
      <c r="G306" s="2443"/>
      <c r="H306" s="2432" t="s">
        <v>1385</v>
      </c>
      <c r="I306" s="2463"/>
      <c r="J306" s="2433"/>
      <c r="K306" s="2511"/>
      <c r="L306" s="2953"/>
      <c r="M306" s="2954"/>
      <c r="N306" s="2955"/>
      <c r="O306" s="2499"/>
      <c r="P306" s="2499"/>
    </row>
    <row r="307" spans="2:16" ht="32.450000000000003" customHeight="1">
      <c r="B307" s="537" t="s">
        <v>401</v>
      </c>
      <c r="C307" s="2442" t="s">
        <v>1739</v>
      </c>
      <c r="D307" s="2442"/>
      <c r="E307" s="2442"/>
      <c r="F307" s="2442"/>
      <c r="G307" s="2443"/>
      <c r="H307" s="2432" t="s">
        <v>2282</v>
      </c>
      <c r="I307" s="2463"/>
      <c r="J307" s="2433"/>
      <c r="K307" s="2533"/>
      <c r="L307" s="2968"/>
      <c r="M307" s="2969"/>
      <c r="N307" s="2970"/>
      <c r="O307" s="2499"/>
      <c r="P307" s="2499"/>
    </row>
    <row r="308" spans="2:16" ht="84.95" customHeight="1">
      <c r="B308" s="569" t="s">
        <v>718</v>
      </c>
      <c r="C308" s="2442" t="s">
        <v>1741</v>
      </c>
      <c r="D308" s="2442"/>
      <c r="E308" s="2442"/>
      <c r="F308" s="2442"/>
      <c r="G308" s="2443"/>
      <c r="H308" s="2432" t="s">
        <v>2135</v>
      </c>
      <c r="I308" s="2463"/>
      <c r="J308" s="2433"/>
      <c r="K308" s="651" t="s">
        <v>1449</v>
      </c>
      <c r="L308" s="2521" t="s">
        <v>2283</v>
      </c>
      <c r="M308" s="2522"/>
      <c r="N308" s="2523"/>
      <c r="O308" s="2499"/>
      <c r="P308" s="2499"/>
    </row>
    <row r="309" spans="2:16" ht="45" customHeight="1">
      <c r="B309" s="561" t="s">
        <v>720</v>
      </c>
      <c r="C309" s="2442" t="s">
        <v>1743</v>
      </c>
      <c r="D309" s="2442"/>
      <c r="E309" s="2442"/>
      <c r="F309" s="2442"/>
      <c r="G309" s="2443"/>
      <c r="H309" s="2432" t="s">
        <v>1385</v>
      </c>
      <c r="I309" s="2463"/>
      <c r="J309" s="2433"/>
      <c r="K309" s="651" t="s">
        <v>1449</v>
      </c>
      <c r="L309" s="2521" t="s">
        <v>2284</v>
      </c>
      <c r="M309" s="2522"/>
      <c r="N309" s="2523"/>
      <c r="O309" s="2499"/>
      <c r="P309" s="2484"/>
    </row>
    <row r="310" spans="2:16" ht="39" customHeight="1">
      <c r="B310" s="587" t="s">
        <v>722</v>
      </c>
      <c r="C310" s="2442" t="s">
        <v>1744</v>
      </c>
      <c r="D310" s="2442"/>
      <c r="E310" s="2442"/>
      <c r="F310" s="2442"/>
      <c r="G310" s="2443"/>
      <c r="H310" s="2444" t="s">
        <v>1520</v>
      </c>
      <c r="I310" s="2524"/>
      <c r="J310" s="2445"/>
      <c r="K310" s="2519" t="s">
        <v>1449</v>
      </c>
      <c r="L310" s="2950" t="s">
        <v>92</v>
      </c>
      <c r="M310" s="2951"/>
      <c r="N310" s="2952"/>
      <c r="O310" s="2470" t="s">
        <v>2285</v>
      </c>
      <c r="P310" s="2470"/>
    </row>
    <row r="311" spans="2:16" ht="39" customHeight="1">
      <c r="B311" s="532" t="s">
        <v>724</v>
      </c>
      <c r="C311" s="2442" t="s">
        <v>1746</v>
      </c>
      <c r="D311" s="2442"/>
      <c r="E311" s="2442"/>
      <c r="F311" s="2442"/>
      <c r="G311" s="2443"/>
      <c r="H311" s="2444" t="s">
        <v>1520</v>
      </c>
      <c r="I311" s="2524"/>
      <c r="J311" s="2445"/>
      <c r="K311" s="2511"/>
      <c r="L311" s="2953"/>
      <c r="M311" s="2954"/>
      <c r="N311" s="2955"/>
      <c r="O311" s="2499"/>
      <c r="P311" s="2499"/>
    </row>
    <row r="312" spans="2:16" ht="39" customHeight="1">
      <c r="B312" s="551" t="s">
        <v>726</v>
      </c>
      <c r="C312" s="2442" t="s">
        <v>2138</v>
      </c>
      <c r="D312" s="2442"/>
      <c r="E312" s="2442"/>
      <c r="F312" s="2442"/>
      <c r="G312" s="2443"/>
      <c r="H312" s="2432" t="s">
        <v>1413</v>
      </c>
      <c r="I312" s="2463"/>
      <c r="J312" s="2433"/>
      <c r="K312" s="2511"/>
      <c r="L312" s="2953"/>
      <c r="M312" s="2954"/>
      <c r="N312" s="2955"/>
      <c r="O312" s="2499"/>
      <c r="P312" s="2499"/>
    </row>
    <row r="313" spans="2:16" ht="39" customHeight="1">
      <c r="B313" s="683" t="s">
        <v>394</v>
      </c>
      <c r="C313" s="2442" t="s">
        <v>1748</v>
      </c>
      <c r="D313" s="2442"/>
      <c r="E313" s="2442"/>
      <c r="F313" s="2442"/>
      <c r="G313" s="2443"/>
      <c r="H313" s="2432" t="s">
        <v>1496</v>
      </c>
      <c r="I313" s="2463"/>
      <c r="J313" s="2433"/>
      <c r="K313" s="2511"/>
      <c r="L313" s="2953"/>
      <c r="M313" s="2954"/>
      <c r="N313" s="2955"/>
      <c r="O313" s="2499"/>
      <c r="P313" s="2484"/>
    </row>
    <row r="314" spans="2:16" ht="52.5" customHeight="1">
      <c r="B314" s="630" t="s">
        <v>729</v>
      </c>
      <c r="C314" s="2442" t="s">
        <v>1749</v>
      </c>
      <c r="D314" s="2442"/>
      <c r="E314" s="2442"/>
      <c r="F314" s="2442"/>
      <c r="G314" s="2443"/>
      <c r="H314" s="2451" t="s">
        <v>1520</v>
      </c>
      <c r="I314" s="2520"/>
      <c r="J314" s="2452"/>
      <c r="K314" s="2511"/>
      <c r="L314" s="2953"/>
      <c r="M314" s="2954"/>
      <c r="N314" s="2955"/>
      <c r="O314" s="2529" t="s">
        <v>2280</v>
      </c>
      <c r="P314" s="2529"/>
    </row>
    <row r="315" spans="2:16" ht="32.25" customHeight="1">
      <c r="B315" s="596" t="s">
        <v>394</v>
      </c>
      <c r="C315" s="2472" t="s">
        <v>1750</v>
      </c>
      <c r="D315" s="2472"/>
      <c r="E315" s="2472"/>
      <c r="F315" s="2472"/>
      <c r="G315" s="2473"/>
      <c r="H315" s="2432"/>
      <c r="I315" s="2463"/>
      <c r="J315" s="2433"/>
      <c r="K315" s="2525"/>
      <c r="L315" s="2956"/>
      <c r="M315" s="2957"/>
      <c r="N315" s="2958"/>
      <c r="O315" s="2530"/>
      <c r="P315" s="2530"/>
    </row>
    <row r="316" spans="2:16" ht="21.75" customHeight="1">
      <c r="B316" s="2427" t="s">
        <v>1751</v>
      </c>
      <c r="C316" s="2428"/>
      <c r="D316" s="2428"/>
      <c r="E316" s="2428"/>
      <c r="F316" s="2428"/>
      <c r="G316" s="2428"/>
      <c r="H316" s="2428"/>
      <c r="I316" s="2428"/>
      <c r="J316" s="2428"/>
      <c r="K316" s="2428"/>
      <c r="L316" s="2428"/>
      <c r="M316" s="2428"/>
      <c r="N316" s="2428"/>
      <c r="O316" s="2428"/>
      <c r="P316" s="2429"/>
    </row>
    <row r="317" spans="2:16" ht="34.5" customHeight="1">
      <c r="B317" s="551" t="s">
        <v>733</v>
      </c>
      <c r="C317" s="2430" t="s">
        <v>1752</v>
      </c>
      <c r="D317" s="2430"/>
      <c r="E317" s="2430"/>
      <c r="F317" s="2430"/>
      <c r="G317" s="2431"/>
      <c r="H317" s="2432" t="s">
        <v>1753</v>
      </c>
      <c r="I317" s="2463"/>
      <c r="J317" s="2463"/>
      <c r="K317" s="2510" t="s">
        <v>1449</v>
      </c>
      <c r="L317" s="2512" t="s">
        <v>2286</v>
      </c>
      <c r="M317" s="2513"/>
      <c r="N317" s="2514"/>
      <c r="O317" s="2517" t="s">
        <v>2287</v>
      </c>
      <c r="P317" s="2517"/>
    </row>
    <row r="318" spans="2:16" ht="30.75" customHeight="1">
      <c r="B318" s="534" t="s">
        <v>394</v>
      </c>
      <c r="C318" s="2442" t="s">
        <v>1755</v>
      </c>
      <c r="D318" s="2442"/>
      <c r="E318" s="2442"/>
      <c r="F318" s="2442"/>
      <c r="G318" s="2443"/>
      <c r="H318" s="2432" t="s">
        <v>1385</v>
      </c>
      <c r="I318" s="2463"/>
      <c r="J318" s="2433"/>
      <c r="K318" s="2511"/>
      <c r="L318" s="2506"/>
      <c r="M318" s="2515"/>
      <c r="N318" s="2507"/>
      <c r="O318" s="2499"/>
      <c r="P318" s="2499"/>
    </row>
    <row r="319" spans="2:16" ht="39" customHeight="1">
      <c r="B319" s="534" t="s">
        <v>401</v>
      </c>
      <c r="C319" s="2442" t="s">
        <v>1756</v>
      </c>
      <c r="D319" s="2442"/>
      <c r="E319" s="2442"/>
      <c r="F319" s="2442"/>
      <c r="G319" s="2443"/>
      <c r="H319" s="2432" t="s">
        <v>1482</v>
      </c>
      <c r="I319" s="2463"/>
      <c r="J319" s="2433"/>
      <c r="K319" s="2511"/>
      <c r="L319" s="2506"/>
      <c r="M319" s="2515"/>
      <c r="N319" s="2507"/>
      <c r="O319" s="2499"/>
      <c r="P319" s="2499"/>
    </row>
    <row r="320" spans="2:16" ht="35.25" customHeight="1">
      <c r="B320" s="551" t="s">
        <v>737</v>
      </c>
      <c r="C320" s="2442" t="s">
        <v>1757</v>
      </c>
      <c r="D320" s="2442"/>
      <c r="E320" s="2442"/>
      <c r="F320" s="2442"/>
      <c r="G320" s="2443"/>
      <c r="H320" s="2432" t="s">
        <v>1482</v>
      </c>
      <c r="I320" s="2463"/>
      <c r="J320" s="2433"/>
      <c r="K320" s="2511"/>
      <c r="L320" s="2508"/>
      <c r="M320" s="2516"/>
      <c r="N320" s="2509"/>
      <c r="O320" s="2499"/>
      <c r="P320" s="2499"/>
    </row>
    <row r="321" spans="1:16" ht="39" customHeight="1">
      <c r="B321" s="534" t="s">
        <v>394</v>
      </c>
      <c r="C321" s="2442" t="s">
        <v>1758</v>
      </c>
      <c r="D321" s="2442"/>
      <c r="E321" s="2442"/>
      <c r="F321" s="2442"/>
      <c r="G321" s="2443"/>
      <c r="H321" s="2432" t="s">
        <v>92</v>
      </c>
      <c r="I321" s="2463"/>
      <c r="J321" s="2433"/>
      <c r="K321" s="2519" t="s">
        <v>1449</v>
      </c>
      <c r="L321" s="2464" t="s">
        <v>92</v>
      </c>
      <c r="M321" s="2465"/>
      <c r="N321" s="2466"/>
      <c r="O321" s="2499"/>
      <c r="P321" s="2499"/>
    </row>
    <row r="322" spans="1:16" ht="31.5" customHeight="1">
      <c r="B322" s="537" t="s">
        <v>401</v>
      </c>
      <c r="C322" s="2442" t="s">
        <v>1760</v>
      </c>
      <c r="D322" s="2442"/>
      <c r="E322" s="2442"/>
      <c r="F322" s="2442"/>
      <c r="G322" s="2443"/>
      <c r="H322" s="2451" t="s">
        <v>1482</v>
      </c>
      <c r="I322" s="2520"/>
      <c r="J322" s="2452"/>
      <c r="K322" s="2511"/>
      <c r="L322" s="2508"/>
      <c r="M322" s="2516"/>
      <c r="N322" s="2509"/>
      <c r="O322" s="2484"/>
      <c r="P322" s="2484"/>
    </row>
    <row r="323" spans="1:16" ht="54" customHeight="1">
      <c r="B323" s="2495" t="s">
        <v>2144</v>
      </c>
      <c r="C323" s="2496"/>
      <c r="D323" s="2496"/>
      <c r="E323" s="2496"/>
      <c r="F323" s="2496"/>
      <c r="G323" s="2496"/>
      <c r="H323" s="2496"/>
      <c r="I323" s="2496"/>
      <c r="J323" s="2496"/>
      <c r="K323" s="2496"/>
      <c r="L323" s="2496"/>
      <c r="M323" s="2496"/>
      <c r="N323" s="2497"/>
      <c r="O323" s="697"/>
      <c r="P323" s="697"/>
    </row>
    <row r="324" spans="1:16" ht="112.5" customHeight="1">
      <c r="B324" s="717" t="s">
        <v>742</v>
      </c>
      <c r="C324" s="2479" t="s">
        <v>1762</v>
      </c>
      <c r="D324" s="2479"/>
      <c r="E324" s="2479"/>
      <c r="F324" s="2479"/>
      <c r="G324" s="2479"/>
      <c r="H324" s="2479"/>
      <c r="I324" s="2479"/>
      <c r="J324" s="2479"/>
      <c r="K324" s="2479"/>
      <c r="L324" s="2479"/>
      <c r="M324" s="2479"/>
      <c r="N324" s="2498"/>
      <c r="O324" s="2470" t="s">
        <v>2280</v>
      </c>
      <c r="P324" s="2470"/>
    </row>
    <row r="325" spans="1:16" ht="42" customHeight="1">
      <c r="A325" s="611"/>
      <c r="B325" s="718" t="s">
        <v>394</v>
      </c>
      <c r="C325" s="2479" t="s">
        <v>2145</v>
      </c>
      <c r="D325" s="2479"/>
      <c r="E325" s="2479"/>
      <c r="F325" s="2479"/>
      <c r="G325" s="2479"/>
      <c r="H325" s="2479"/>
      <c r="I325" s="2479"/>
      <c r="J325" s="2479"/>
      <c r="K325" s="2480"/>
      <c r="L325" s="2502" t="s">
        <v>1449</v>
      </c>
      <c r="M325" s="2464" t="s">
        <v>2288</v>
      </c>
      <c r="N325" s="2466"/>
      <c r="O325" s="2499"/>
      <c r="P325" s="2499"/>
    </row>
    <row r="326" spans="1:16" ht="28.5" customHeight="1">
      <c r="A326" s="611"/>
      <c r="B326" s="719"/>
      <c r="C326" s="624" t="s">
        <v>418</v>
      </c>
      <c r="D326" s="2442" t="s">
        <v>1764</v>
      </c>
      <c r="E326" s="2442"/>
      <c r="F326" s="2442"/>
      <c r="G326" s="2442"/>
      <c r="H326" s="2442"/>
      <c r="I326" s="2443"/>
      <c r="J326" s="2432" t="s">
        <v>2289</v>
      </c>
      <c r="K326" s="2433"/>
      <c r="L326" s="2503"/>
      <c r="M326" s="2506"/>
      <c r="N326" s="2507"/>
      <c r="O326" s="2499"/>
      <c r="P326" s="2499"/>
    </row>
    <row r="327" spans="1:16" ht="28.5" customHeight="1">
      <c r="A327" s="611"/>
      <c r="B327" s="719"/>
      <c r="C327" s="719" t="s">
        <v>508</v>
      </c>
      <c r="D327" s="2442" t="s">
        <v>1766</v>
      </c>
      <c r="E327" s="2442"/>
      <c r="F327" s="2442"/>
      <c r="G327" s="2442"/>
      <c r="H327" s="2442"/>
      <c r="I327" s="2443"/>
      <c r="J327" s="2432">
        <v>0</v>
      </c>
      <c r="K327" s="2433"/>
      <c r="L327" s="2503"/>
      <c r="M327" s="2506"/>
      <c r="N327" s="2507"/>
      <c r="O327" s="2499"/>
      <c r="P327" s="2499"/>
    </row>
    <row r="328" spans="1:16" ht="28.5" customHeight="1">
      <c r="A328" s="611"/>
      <c r="B328" s="719"/>
      <c r="C328" s="719" t="s">
        <v>510</v>
      </c>
      <c r="D328" s="2442" t="s">
        <v>1767</v>
      </c>
      <c r="E328" s="2442"/>
      <c r="F328" s="2442"/>
      <c r="G328" s="2443"/>
      <c r="H328" s="2488" t="s">
        <v>1768</v>
      </c>
      <c r="I328" s="2489"/>
      <c r="J328" s="2490" t="s">
        <v>749</v>
      </c>
      <c r="K328" s="2489"/>
      <c r="L328" s="2503"/>
      <c r="M328" s="2506"/>
      <c r="N328" s="2507"/>
      <c r="O328" s="2499"/>
      <c r="P328" s="2499"/>
    </row>
    <row r="329" spans="1:16" ht="33.75" customHeight="1">
      <c r="A329" s="611"/>
      <c r="B329" s="719"/>
      <c r="C329" s="719"/>
      <c r="D329" s="2442" t="s">
        <v>1769</v>
      </c>
      <c r="E329" s="2442"/>
      <c r="F329" s="2442"/>
      <c r="G329" s="2442"/>
      <c r="H329" s="2500" t="s">
        <v>2290</v>
      </c>
      <c r="I329" s="2501"/>
      <c r="J329" s="2500" t="s">
        <v>2291</v>
      </c>
      <c r="K329" s="2609"/>
      <c r="L329" s="2503"/>
      <c r="M329" s="2506"/>
      <c r="N329" s="2507"/>
      <c r="O329" s="2499"/>
      <c r="P329" s="2499"/>
    </row>
    <row r="330" spans="1:16" ht="28.5" customHeight="1">
      <c r="A330" s="611"/>
      <c r="B330" s="719"/>
      <c r="C330" s="719" t="s">
        <v>512</v>
      </c>
      <c r="D330" s="2442" t="s">
        <v>1771</v>
      </c>
      <c r="E330" s="2442"/>
      <c r="F330" s="2442"/>
      <c r="G330" s="2442"/>
      <c r="H330" s="2442"/>
      <c r="I330" s="2443"/>
      <c r="J330" s="2432">
        <v>0</v>
      </c>
      <c r="K330" s="2433"/>
      <c r="L330" s="2503"/>
      <c r="M330" s="2506"/>
      <c r="N330" s="2507"/>
      <c r="O330" s="2499"/>
      <c r="P330" s="2499"/>
    </row>
    <row r="331" spans="1:16" ht="34.5" customHeight="1">
      <c r="A331" s="611"/>
      <c r="B331" s="718" t="s">
        <v>401</v>
      </c>
      <c r="C331" s="2479" t="s">
        <v>2150</v>
      </c>
      <c r="D331" s="2479"/>
      <c r="E331" s="2479"/>
      <c r="F331" s="2479"/>
      <c r="G331" s="2479"/>
      <c r="H331" s="2479"/>
      <c r="I331" s="2479"/>
      <c r="J331" s="2479"/>
      <c r="K331" s="2480"/>
      <c r="L331" s="2503"/>
      <c r="M331" s="2506"/>
      <c r="N331" s="2507"/>
      <c r="O331" s="2499"/>
      <c r="P331" s="2499"/>
    </row>
    <row r="332" spans="1:16" ht="34.5" customHeight="1">
      <c r="A332" s="611"/>
      <c r="B332" s="719"/>
      <c r="C332" s="719" t="s">
        <v>418</v>
      </c>
      <c r="D332" s="2442" t="s">
        <v>1764</v>
      </c>
      <c r="E332" s="2442"/>
      <c r="F332" s="2442"/>
      <c r="G332" s="2442"/>
      <c r="H332" s="2442"/>
      <c r="I332" s="2443"/>
      <c r="J332" s="2451" t="s">
        <v>2289</v>
      </c>
      <c r="K332" s="2452"/>
      <c r="L332" s="2503"/>
      <c r="M332" s="2506"/>
      <c r="N332" s="2507"/>
      <c r="O332" s="2499"/>
      <c r="P332" s="2499"/>
    </row>
    <row r="333" spans="1:16" ht="28.5" customHeight="1">
      <c r="A333" s="611"/>
      <c r="B333" s="719"/>
      <c r="C333" s="719" t="s">
        <v>508</v>
      </c>
      <c r="D333" s="2442" t="s">
        <v>1766</v>
      </c>
      <c r="E333" s="2442"/>
      <c r="F333" s="2442"/>
      <c r="G333" s="2442"/>
      <c r="H333" s="2442"/>
      <c r="I333" s="2443"/>
      <c r="J333" s="2432">
        <v>0</v>
      </c>
      <c r="K333" s="2433"/>
      <c r="L333" s="2503"/>
      <c r="M333" s="2506"/>
      <c r="N333" s="2507"/>
      <c r="O333" s="2499"/>
      <c r="P333" s="2499"/>
    </row>
    <row r="334" spans="1:16" ht="28.5" customHeight="1">
      <c r="A334" s="611"/>
      <c r="B334" s="719"/>
      <c r="C334" s="719" t="s">
        <v>510</v>
      </c>
      <c r="D334" s="2442" t="s">
        <v>1767</v>
      </c>
      <c r="E334" s="2442"/>
      <c r="F334" s="2442"/>
      <c r="G334" s="2443"/>
      <c r="H334" s="2488" t="s">
        <v>1768</v>
      </c>
      <c r="I334" s="2489"/>
      <c r="J334" s="2490" t="s">
        <v>749</v>
      </c>
      <c r="K334" s="2491"/>
      <c r="L334" s="2503"/>
      <c r="M334" s="2506"/>
      <c r="N334" s="2507"/>
      <c r="O334" s="2499"/>
      <c r="P334" s="2499"/>
    </row>
    <row r="335" spans="1:16" ht="28.5" customHeight="1">
      <c r="A335" s="611"/>
      <c r="B335" s="722"/>
      <c r="C335" s="722"/>
      <c r="D335" s="723"/>
      <c r="E335" s="723"/>
      <c r="F335" s="723"/>
      <c r="G335" s="723"/>
      <c r="H335" s="2492" t="s">
        <v>1773</v>
      </c>
      <c r="I335" s="2493"/>
      <c r="J335" s="2492" t="s">
        <v>2292</v>
      </c>
      <c r="K335" s="2494"/>
      <c r="L335" s="2504"/>
      <c r="M335" s="2506"/>
      <c r="N335" s="2507"/>
      <c r="O335" s="2499"/>
      <c r="P335" s="2499"/>
    </row>
    <row r="336" spans="1:16" ht="28.5" customHeight="1">
      <c r="A336" s="611"/>
      <c r="B336" s="719"/>
      <c r="C336" s="719" t="s">
        <v>512</v>
      </c>
      <c r="D336" s="2442" t="s">
        <v>1774</v>
      </c>
      <c r="E336" s="2442"/>
      <c r="F336" s="2442"/>
      <c r="G336" s="2442"/>
      <c r="H336" s="2442"/>
      <c r="I336" s="2443"/>
      <c r="J336" s="2444">
        <v>0</v>
      </c>
      <c r="K336" s="2445"/>
      <c r="L336" s="2503"/>
      <c r="M336" s="2506"/>
      <c r="N336" s="2507"/>
      <c r="O336" s="2499"/>
      <c r="P336" s="2499"/>
    </row>
    <row r="337" spans="1:16" ht="39.75" customHeight="1">
      <c r="A337" s="611"/>
      <c r="B337" s="718" t="s">
        <v>403</v>
      </c>
      <c r="C337" s="2479" t="s">
        <v>2153</v>
      </c>
      <c r="D337" s="2479"/>
      <c r="E337" s="2479"/>
      <c r="F337" s="2479"/>
      <c r="G337" s="2479"/>
      <c r="H337" s="2479"/>
      <c r="I337" s="2479"/>
      <c r="J337" s="2479"/>
      <c r="K337" s="2480"/>
      <c r="L337" s="2503"/>
      <c r="M337" s="2506"/>
      <c r="N337" s="2507"/>
      <c r="O337" s="2499"/>
      <c r="P337" s="2499"/>
    </row>
    <row r="338" spans="1:16" ht="28.5" customHeight="1">
      <c r="A338" s="611"/>
      <c r="B338" s="530"/>
      <c r="C338" s="719" t="s">
        <v>418</v>
      </c>
      <c r="D338" s="2442" t="s">
        <v>1764</v>
      </c>
      <c r="E338" s="2442"/>
      <c r="F338" s="2442"/>
      <c r="G338" s="2442"/>
      <c r="H338" s="2442"/>
      <c r="I338" s="2443"/>
      <c r="J338" s="2432" t="s">
        <v>2289</v>
      </c>
      <c r="K338" s="2433"/>
      <c r="L338" s="2503"/>
      <c r="M338" s="2506"/>
      <c r="N338" s="2507"/>
      <c r="O338" s="2499"/>
      <c r="P338" s="2499"/>
    </row>
    <row r="339" spans="1:16" ht="28.5" customHeight="1">
      <c r="A339" s="611"/>
      <c r="B339" s="530"/>
      <c r="C339" s="719" t="s">
        <v>508</v>
      </c>
      <c r="D339" s="2442" t="s">
        <v>1766</v>
      </c>
      <c r="E339" s="2442"/>
      <c r="F339" s="2442"/>
      <c r="G339" s="2442"/>
      <c r="H339" s="2442"/>
      <c r="I339" s="2443"/>
      <c r="J339" s="2432">
        <v>1</v>
      </c>
      <c r="K339" s="2433"/>
      <c r="L339" s="2503"/>
      <c r="M339" s="2506"/>
      <c r="N339" s="2507"/>
      <c r="O339" s="2499"/>
      <c r="P339" s="2499"/>
    </row>
    <row r="340" spans="1:16" ht="28.5" customHeight="1">
      <c r="A340" s="611"/>
      <c r="B340" s="537"/>
      <c r="C340" s="719" t="s">
        <v>510</v>
      </c>
      <c r="D340" s="2442" t="s">
        <v>1767</v>
      </c>
      <c r="E340" s="2442"/>
      <c r="F340" s="2442"/>
      <c r="G340" s="2443"/>
      <c r="H340" s="2488" t="s">
        <v>1768</v>
      </c>
      <c r="I340" s="2489"/>
      <c r="J340" s="2490" t="s">
        <v>749</v>
      </c>
      <c r="K340" s="2491"/>
      <c r="L340" s="2503"/>
      <c r="M340" s="2506"/>
      <c r="N340" s="2507"/>
      <c r="O340" s="2499"/>
      <c r="P340" s="2499"/>
    </row>
    <row r="341" spans="1:16" ht="62.45" customHeight="1">
      <c r="A341" s="611"/>
      <c r="B341" s="722"/>
      <c r="C341" s="722"/>
      <c r="D341" s="723"/>
      <c r="E341" s="723"/>
      <c r="F341" s="723"/>
      <c r="G341" s="723"/>
      <c r="H341" s="2492" t="s">
        <v>2293</v>
      </c>
      <c r="I341" s="2493"/>
      <c r="J341" s="2492" t="s">
        <v>2294</v>
      </c>
      <c r="K341" s="2494"/>
      <c r="L341" s="2504"/>
      <c r="M341" s="2506"/>
      <c r="N341" s="2507"/>
      <c r="O341" s="2499"/>
      <c r="P341" s="2499"/>
    </row>
    <row r="342" spans="1:16" ht="28.5" customHeight="1">
      <c r="A342" s="611"/>
      <c r="B342" s="530"/>
      <c r="C342" s="719" t="s">
        <v>512</v>
      </c>
      <c r="D342" s="2442" t="s">
        <v>1777</v>
      </c>
      <c r="E342" s="2442"/>
      <c r="F342" s="2442"/>
      <c r="G342" s="2442"/>
      <c r="H342" s="2442"/>
      <c r="I342" s="2443"/>
      <c r="J342" s="2444">
        <v>0</v>
      </c>
      <c r="K342" s="2445"/>
      <c r="L342" s="2503"/>
      <c r="M342" s="2506"/>
      <c r="N342" s="2507"/>
      <c r="O342" s="2499"/>
      <c r="P342" s="2499"/>
    </row>
    <row r="343" spans="1:16" ht="39.75" customHeight="1">
      <c r="A343" s="611"/>
      <c r="B343" s="629" t="s">
        <v>405</v>
      </c>
      <c r="C343" s="2479" t="s">
        <v>2156</v>
      </c>
      <c r="D343" s="2479"/>
      <c r="E343" s="2479"/>
      <c r="F343" s="2479"/>
      <c r="G343" s="2479"/>
      <c r="H343" s="2479"/>
      <c r="I343" s="2479"/>
      <c r="J343" s="2479"/>
      <c r="K343" s="2480"/>
      <c r="L343" s="2503"/>
      <c r="M343" s="2506"/>
      <c r="N343" s="2507"/>
      <c r="O343" s="2499"/>
      <c r="P343" s="2499"/>
    </row>
    <row r="344" spans="1:16" ht="28.5" customHeight="1">
      <c r="A344" s="611"/>
      <c r="B344" s="530"/>
      <c r="C344" s="719" t="s">
        <v>418</v>
      </c>
      <c r="D344" s="2442" t="s">
        <v>1764</v>
      </c>
      <c r="E344" s="2442"/>
      <c r="F344" s="2442"/>
      <c r="G344" s="2442"/>
      <c r="H344" s="2442"/>
      <c r="I344" s="2443"/>
      <c r="J344" s="2432" t="s">
        <v>2289</v>
      </c>
      <c r="K344" s="2433"/>
      <c r="L344" s="2503"/>
      <c r="M344" s="2506"/>
      <c r="N344" s="2507"/>
      <c r="O344" s="2499"/>
      <c r="P344" s="2499"/>
    </row>
    <row r="345" spans="1:16" ht="28.5" customHeight="1">
      <c r="A345" s="611"/>
      <c r="B345" s="530"/>
      <c r="C345" s="719" t="s">
        <v>508</v>
      </c>
      <c r="D345" s="2442" t="s">
        <v>1766</v>
      </c>
      <c r="E345" s="2442"/>
      <c r="F345" s="2442"/>
      <c r="G345" s="2442"/>
      <c r="H345" s="2442"/>
      <c r="I345" s="2443"/>
      <c r="J345" s="2432">
        <v>0</v>
      </c>
      <c r="K345" s="2433"/>
      <c r="L345" s="2503"/>
      <c r="M345" s="2506"/>
      <c r="N345" s="2507"/>
      <c r="O345" s="2499"/>
      <c r="P345" s="2499"/>
    </row>
    <row r="346" spans="1:16" ht="28.5" customHeight="1">
      <c r="A346" s="611"/>
      <c r="B346" s="537"/>
      <c r="C346" s="719" t="s">
        <v>510</v>
      </c>
      <c r="D346" s="2442" t="s">
        <v>1767</v>
      </c>
      <c r="E346" s="2442"/>
      <c r="F346" s="2442"/>
      <c r="G346" s="2443"/>
      <c r="H346" s="2488" t="s">
        <v>1768</v>
      </c>
      <c r="I346" s="2489"/>
      <c r="J346" s="2490" t="s">
        <v>749</v>
      </c>
      <c r="K346" s="2491"/>
      <c r="L346" s="2503"/>
      <c r="M346" s="2506"/>
      <c r="N346" s="2507"/>
      <c r="O346" s="2499"/>
      <c r="P346" s="2499"/>
    </row>
    <row r="347" spans="1:16" ht="28.5" customHeight="1">
      <c r="A347" s="611"/>
      <c r="B347" s="722"/>
      <c r="C347" s="722"/>
      <c r="D347" s="723"/>
      <c r="E347" s="723"/>
      <c r="F347" s="723"/>
      <c r="G347" s="723"/>
      <c r="H347" s="2492" t="s">
        <v>2295</v>
      </c>
      <c r="I347" s="2493"/>
      <c r="J347" s="2492" t="s">
        <v>2296</v>
      </c>
      <c r="K347" s="2494"/>
      <c r="L347" s="2504"/>
      <c r="M347" s="2506"/>
      <c r="N347" s="2507"/>
      <c r="O347" s="2499"/>
      <c r="P347" s="2499"/>
    </row>
    <row r="348" spans="1:16" ht="28.5" customHeight="1">
      <c r="A348" s="611"/>
      <c r="B348" s="530"/>
      <c r="C348" s="719" t="s">
        <v>512</v>
      </c>
      <c r="D348" s="2442" t="s">
        <v>1781</v>
      </c>
      <c r="E348" s="2442"/>
      <c r="F348" s="2442"/>
      <c r="G348" s="2442"/>
      <c r="H348" s="2442"/>
      <c r="I348" s="2443"/>
      <c r="J348" s="2444">
        <v>0</v>
      </c>
      <c r="K348" s="2445"/>
      <c r="L348" s="2503"/>
      <c r="M348" s="2506"/>
      <c r="N348" s="2507"/>
      <c r="O348" s="2499"/>
      <c r="P348" s="2499"/>
    </row>
    <row r="349" spans="1:16" ht="39.75" customHeight="1">
      <c r="A349" s="611"/>
      <c r="B349" s="629" t="s">
        <v>408</v>
      </c>
      <c r="C349" s="2479" t="s">
        <v>2159</v>
      </c>
      <c r="D349" s="2479"/>
      <c r="E349" s="2479"/>
      <c r="F349" s="2479"/>
      <c r="G349" s="2479"/>
      <c r="H349" s="2479"/>
      <c r="I349" s="2479"/>
      <c r="J349" s="2479"/>
      <c r="K349" s="2480"/>
      <c r="L349" s="2503"/>
      <c r="M349" s="2506"/>
      <c r="N349" s="2507"/>
      <c r="O349" s="2499"/>
      <c r="P349" s="2499"/>
    </row>
    <row r="350" spans="1:16" ht="28.5" customHeight="1">
      <c r="A350" s="611"/>
      <c r="B350" s="530"/>
      <c r="C350" s="724" t="s">
        <v>418</v>
      </c>
      <c r="D350" s="2442" t="s">
        <v>1764</v>
      </c>
      <c r="E350" s="2442"/>
      <c r="F350" s="2442"/>
      <c r="G350" s="2442"/>
      <c r="H350" s="2442"/>
      <c r="I350" s="2443"/>
      <c r="J350" s="2432" t="s">
        <v>2289</v>
      </c>
      <c r="K350" s="2433"/>
      <c r="L350" s="2503"/>
      <c r="M350" s="2506"/>
      <c r="N350" s="2507"/>
      <c r="O350" s="2499"/>
      <c r="P350" s="2499"/>
    </row>
    <row r="351" spans="1:16" ht="28.5" customHeight="1">
      <c r="A351" s="611"/>
      <c r="B351" s="530"/>
      <c r="C351" s="719" t="s">
        <v>508</v>
      </c>
      <c r="D351" s="2442" t="s">
        <v>1766</v>
      </c>
      <c r="E351" s="2442"/>
      <c r="F351" s="2442"/>
      <c r="G351" s="2442"/>
      <c r="H351" s="2442"/>
      <c r="I351" s="2443"/>
      <c r="J351" s="2432">
        <v>1</v>
      </c>
      <c r="K351" s="2433"/>
      <c r="L351" s="2503"/>
      <c r="M351" s="2506"/>
      <c r="N351" s="2507"/>
      <c r="O351" s="2499"/>
      <c r="P351" s="2499"/>
    </row>
    <row r="352" spans="1:16" ht="28.5" customHeight="1">
      <c r="A352" s="611"/>
      <c r="B352" s="537"/>
      <c r="C352" s="719" t="s">
        <v>510</v>
      </c>
      <c r="D352" s="2442" t="s">
        <v>1767</v>
      </c>
      <c r="E352" s="2442"/>
      <c r="F352" s="2442"/>
      <c r="G352" s="2443"/>
      <c r="H352" s="2488" t="s">
        <v>1768</v>
      </c>
      <c r="I352" s="2489"/>
      <c r="J352" s="2490" t="s">
        <v>749</v>
      </c>
      <c r="K352" s="2491"/>
      <c r="L352" s="2503"/>
      <c r="M352" s="2506"/>
      <c r="N352" s="2507"/>
      <c r="O352" s="2499"/>
      <c r="P352" s="2499"/>
    </row>
    <row r="353" spans="1:16" ht="28.5" customHeight="1">
      <c r="A353" s="611"/>
      <c r="B353" s="722"/>
      <c r="C353" s="722"/>
      <c r="D353" s="723"/>
      <c r="E353" s="723"/>
      <c r="F353" s="723"/>
      <c r="G353" s="723"/>
      <c r="H353" s="2492" t="s">
        <v>2297</v>
      </c>
      <c r="I353" s="2493"/>
      <c r="J353" s="2492" t="s">
        <v>2298</v>
      </c>
      <c r="K353" s="2494"/>
      <c r="L353" s="2504"/>
      <c r="M353" s="2506"/>
      <c r="N353" s="2507"/>
      <c r="O353" s="2499"/>
      <c r="P353" s="2499"/>
    </row>
    <row r="354" spans="1:16" ht="28.5" customHeight="1">
      <c r="A354" s="611"/>
      <c r="B354" s="530"/>
      <c r="C354" s="719" t="s">
        <v>512</v>
      </c>
      <c r="D354" s="2442" t="s">
        <v>1781</v>
      </c>
      <c r="E354" s="2442"/>
      <c r="F354" s="2442"/>
      <c r="G354" s="2442"/>
      <c r="H354" s="2442"/>
      <c r="I354" s="2443"/>
      <c r="J354" s="2444">
        <v>0</v>
      </c>
      <c r="K354" s="2445"/>
      <c r="L354" s="2503"/>
      <c r="M354" s="2506"/>
      <c r="N354" s="2507"/>
      <c r="O354" s="2499"/>
      <c r="P354" s="2499"/>
    </row>
    <row r="355" spans="1:16" ht="25.5" customHeight="1">
      <c r="A355" s="611"/>
      <c r="B355" s="530" t="s">
        <v>410</v>
      </c>
      <c r="C355" s="2442" t="s">
        <v>1548</v>
      </c>
      <c r="D355" s="2442"/>
      <c r="E355" s="2442"/>
      <c r="F355" s="2442"/>
      <c r="G355" s="2442"/>
      <c r="H355" s="2442"/>
      <c r="I355" s="2442"/>
      <c r="J355" s="2442"/>
      <c r="K355" s="2443"/>
      <c r="L355" s="2503"/>
      <c r="M355" s="2506"/>
      <c r="N355" s="2507"/>
      <c r="O355" s="2499"/>
      <c r="P355" s="2499"/>
    </row>
    <row r="356" spans="1:16" ht="28.5" customHeight="1">
      <c r="A356" s="611"/>
      <c r="B356" s="530"/>
      <c r="C356" s="724" t="s">
        <v>418</v>
      </c>
      <c r="D356" s="2442" t="s">
        <v>1764</v>
      </c>
      <c r="E356" s="2442"/>
      <c r="F356" s="2442"/>
      <c r="G356" s="2442"/>
      <c r="H356" s="2442"/>
      <c r="I356" s="2443"/>
      <c r="J356" s="2432" t="s">
        <v>2289</v>
      </c>
      <c r="K356" s="2433"/>
      <c r="L356" s="2503"/>
      <c r="M356" s="2506"/>
      <c r="N356" s="2507"/>
      <c r="O356" s="2499"/>
      <c r="P356" s="2499"/>
    </row>
    <row r="357" spans="1:16" ht="28.5" customHeight="1">
      <c r="A357" s="611"/>
      <c r="B357" s="530"/>
      <c r="C357" s="719" t="s">
        <v>508</v>
      </c>
      <c r="D357" s="2442" t="s">
        <v>1766</v>
      </c>
      <c r="E357" s="2442"/>
      <c r="F357" s="2442"/>
      <c r="G357" s="2442"/>
      <c r="H357" s="2442"/>
      <c r="I357" s="2443"/>
      <c r="J357" s="2432" t="s">
        <v>1482</v>
      </c>
      <c r="K357" s="2433"/>
      <c r="L357" s="2503"/>
      <c r="M357" s="2506"/>
      <c r="N357" s="2507"/>
      <c r="O357" s="2499"/>
      <c r="P357" s="2499"/>
    </row>
    <row r="358" spans="1:16" ht="28.5" customHeight="1">
      <c r="A358" s="611"/>
      <c r="B358" s="530"/>
      <c r="C358" s="719" t="s">
        <v>510</v>
      </c>
      <c r="D358" s="2442" t="s">
        <v>1767</v>
      </c>
      <c r="E358" s="2442"/>
      <c r="F358" s="2442"/>
      <c r="G358" s="2443"/>
      <c r="H358" s="2488" t="s">
        <v>1768</v>
      </c>
      <c r="I358" s="2489"/>
      <c r="J358" s="2490" t="s">
        <v>749</v>
      </c>
      <c r="K358" s="2491"/>
      <c r="L358" s="2503"/>
      <c r="M358" s="2506"/>
      <c r="N358" s="2507"/>
      <c r="O358" s="2499"/>
      <c r="P358" s="2499"/>
    </row>
    <row r="359" spans="1:16" ht="28.5" customHeight="1">
      <c r="A359" s="611"/>
      <c r="B359" s="722"/>
      <c r="C359" s="722"/>
      <c r="D359" s="723"/>
      <c r="E359" s="723"/>
      <c r="F359" s="723"/>
      <c r="G359" s="723"/>
      <c r="H359" s="2492" t="s">
        <v>2299</v>
      </c>
      <c r="I359" s="2493"/>
      <c r="J359" s="2492" t="s">
        <v>2300</v>
      </c>
      <c r="K359" s="2494"/>
      <c r="L359" s="2504"/>
      <c r="M359" s="2506"/>
      <c r="N359" s="2507"/>
      <c r="O359" s="2499"/>
      <c r="P359" s="2499"/>
    </row>
    <row r="360" spans="1:16" ht="28.5" customHeight="1">
      <c r="A360" s="611"/>
      <c r="B360" s="530"/>
      <c r="C360" s="719" t="s">
        <v>512</v>
      </c>
      <c r="D360" s="2442" t="s">
        <v>1785</v>
      </c>
      <c r="E360" s="2442"/>
      <c r="F360" s="2442"/>
      <c r="G360" s="2442"/>
      <c r="H360" s="2442"/>
      <c r="I360" s="2443"/>
      <c r="J360" s="2444">
        <v>0</v>
      </c>
      <c r="K360" s="2445"/>
      <c r="L360" s="2503"/>
      <c r="M360" s="2506"/>
      <c r="N360" s="2507"/>
      <c r="O360" s="2499"/>
      <c r="P360" s="2499"/>
    </row>
    <row r="361" spans="1:16" ht="25.5" customHeight="1">
      <c r="A361" s="611"/>
      <c r="B361" s="530" t="s">
        <v>413</v>
      </c>
      <c r="C361" s="2442" t="s">
        <v>1549</v>
      </c>
      <c r="D361" s="2442"/>
      <c r="E361" s="2442"/>
      <c r="F361" s="2442"/>
      <c r="G361" s="2442"/>
      <c r="H361" s="2442"/>
      <c r="I361" s="2442"/>
      <c r="J361" s="2442"/>
      <c r="K361" s="2443"/>
      <c r="L361" s="2503"/>
      <c r="M361" s="2506"/>
      <c r="N361" s="2507"/>
      <c r="O361" s="2499"/>
      <c r="P361" s="2499"/>
    </row>
    <row r="362" spans="1:16" ht="28.5" customHeight="1">
      <c r="A362" s="611"/>
      <c r="B362" s="530"/>
      <c r="C362" s="724" t="s">
        <v>418</v>
      </c>
      <c r="D362" s="2442" t="s">
        <v>1764</v>
      </c>
      <c r="E362" s="2442"/>
      <c r="F362" s="2442"/>
      <c r="G362" s="2442"/>
      <c r="H362" s="2442"/>
      <c r="I362" s="2443"/>
      <c r="J362" s="2432" t="s">
        <v>2289</v>
      </c>
      <c r="K362" s="2433"/>
      <c r="L362" s="2503"/>
      <c r="M362" s="2506"/>
      <c r="N362" s="2507"/>
      <c r="O362" s="2499"/>
      <c r="P362" s="2499"/>
    </row>
    <row r="363" spans="1:16" ht="28.5" customHeight="1">
      <c r="A363" s="611"/>
      <c r="B363" s="530"/>
      <c r="C363" s="719" t="s">
        <v>508</v>
      </c>
      <c r="D363" s="2442" t="s">
        <v>1766</v>
      </c>
      <c r="E363" s="2442"/>
      <c r="F363" s="2442"/>
      <c r="G363" s="2442"/>
      <c r="H363" s="2442"/>
      <c r="I363" s="2443"/>
      <c r="J363" s="2432">
        <v>0</v>
      </c>
      <c r="K363" s="2433"/>
      <c r="L363" s="2503"/>
      <c r="M363" s="2506"/>
      <c r="N363" s="2507"/>
      <c r="O363" s="2499"/>
      <c r="P363" s="2499"/>
    </row>
    <row r="364" spans="1:16" ht="28.5" customHeight="1">
      <c r="A364" s="611"/>
      <c r="B364" s="530"/>
      <c r="C364" s="719" t="s">
        <v>510</v>
      </c>
      <c r="D364" s="2442" t="s">
        <v>1767</v>
      </c>
      <c r="E364" s="2442"/>
      <c r="F364" s="2442"/>
      <c r="G364" s="2443"/>
      <c r="H364" s="2488" t="s">
        <v>1768</v>
      </c>
      <c r="I364" s="2489"/>
      <c r="J364" s="2490" t="s">
        <v>749</v>
      </c>
      <c r="K364" s="2491"/>
      <c r="L364" s="2503"/>
      <c r="M364" s="2506"/>
      <c r="N364" s="2507"/>
      <c r="O364" s="2499"/>
      <c r="P364" s="2499"/>
    </row>
    <row r="365" spans="1:16" ht="28.5" customHeight="1">
      <c r="A365" s="611"/>
      <c r="B365" s="722"/>
      <c r="C365" s="722"/>
      <c r="D365" s="723"/>
      <c r="E365" s="723"/>
      <c r="F365" s="723"/>
      <c r="G365" s="723"/>
      <c r="H365" s="2492" t="s">
        <v>2301</v>
      </c>
      <c r="I365" s="2493"/>
      <c r="J365" s="2492" t="s">
        <v>2302</v>
      </c>
      <c r="K365" s="2494"/>
      <c r="L365" s="2504"/>
      <c r="M365" s="2506"/>
      <c r="N365" s="2507"/>
      <c r="O365" s="2499"/>
      <c r="P365" s="2499"/>
    </row>
    <row r="366" spans="1:16" ht="28.5" customHeight="1">
      <c r="A366" s="611"/>
      <c r="B366" s="530"/>
      <c r="C366" s="719" t="s">
        <v>512</v>
      </c>
      <c r="D366" s="2442" t="s">
        <v>1787</v>
      </c>
      <c r="E366" s="2442"/>
      <c r="F366" s="2442"/>
      <c r="G366" s="2442"/>
      <c r="H366" s="2442"/>
      <c r="I366" s="2443"/>
      <c r="J366" s="2444">
        <v>0</v>
      </c>
      <c r="K366" s="2445"/>
      <c r="L366" s="2503"/>
      <c r="M366" s="2506"/>
      <c r="N366" s="2507"/>
      <c r="O366" s="2499"/>
      <c r="P366" s="2499"/>
    </row>
    <row r="367" spans="1:16" ht="32.25" customHeight="1">
      <c r="A367" s="611"/>
      <c r="B367" s="563" t="s">
        <v>416</v>
      </c>
      <c r="C367" s="2479" t="s">
        <v>2164</v>
      </c>
      <c r="D367" s="2479"/>
      <c r="E367" s="2479"/>
      <c r="F367" s="2479"/>
      <c r="G367" s="2479"/>
      <c r="H367" s="2479"/>
      <c r="I367" s="2479"/>
      <c r="J367" s="2479"/>
      <c r="K367" s="2480"/>
      <c r="L367" s="2503"/>
      <c r="M367" s="2506"/>
      <c r="N367" s="2507"/>
      <c r="O367" s="2499"/>
      <c r="P367" s="2499"/>
    </row>
    <row r="368" spans="1:16" ht="28.5" customHeight="1">
      <c r="A368" s="611"/>
      <c r="B368" s="530"/>
      <c r="C368" s="724" t="s">
        <v>418</v>
      </c>
      <c r="D368" s="2442" t="s">
        <v>1764</v>
      </c>
      <c r="E368" s="2442"/>
      <c r="F368" s="2442"/>
      <c r="G368" s="2442"/>
      <c r="H368" s="2442"/>
      <c r="I368" s="2443"/>
      <c r="J368" s="2432" t="s">
        <v>1765</v>
      </c>
      <c r="K368" s="2433"/>
      <c r="L368" s="2503"/>
      <c r="M368" s="2506"/>
      <c r="N368" s="2507"/>
      <c r="O368" s="2499"/>
      <c r="P368" s="2499"/>
    </row>
    <row r="369" spans="1:16" ht="28.5" customHeight="1">
      <c r="A369" s="611"/>
      <c r="B369" s="530"/>
      <c r="C369" s="719" t="s">
        <v>508</v>
      </c>
      <c r="D369" s="2442" t="s">
        <v>1766</v>
      </c>
      <c r="E369" s="2442"/>
      <c r="F369" s="2442"/>
      <c r="G369" s="2442"/>
      <c r="H369" s="2442"/>
      <c r="I369" s="2443"/>
      <c r="J369" s="2432" t="s">
        <v>1482</v>
      </c>
      <c r="K369" s="2433"/>
      <c r="L369" s="2503"/>
      <c r="M369" s="2506"/>
      <c r="N369" s="2507"/>
      <c r="O369" s="2499"/>
      <c r="P369" s="2499"/>
    </row>
    <row r="370" spans="1:16" ht="28.5" customHeight="1">
      <c r="A370" s="611"/>
      <c r="B370" s="537"/>
      <c r="C370" s="624" t="s">
        <v>510</v>
      </c>
      <c r="D370" s="2442" t="s">
        <v>1767</v>
      </c>
      <c r="E370" s="2442"/>
      <c r="F370" s="2442"/>
      <c r="G370" s="2443"/>
      <c r="H370" s="2488" t="s">
        <v>1768</v>
      </c>
      <c r="I370" s="2489"/>
      <c r="J370" s="2490" t="s">
        <v>749</v>
      </c>
      <c r="K370" s="2491"/>
      <c r="L370" s="2503"/>
      <c r="M370" s="2506"/>
      <c r="N370" s="2507"/>
      <c r="O370" s="2499"/>
      <c r="P370" s="2499"/>
    </row>
    <row r="371" spans="1:16" ht="28.5" customHeight="1">
      <c r="A371" s="611"/>
      <c r="B371" s="722"/>
      <c r="C371" s="722"/>
      <c r="D371" s="723"/>
      <c r="E371" s="723"/>
      <c r="F371" s="723"/>
      <c r="G371" s="723"/>
      <c r="H371" s="2492" t="s">
        <v>2303</v>
      </c>
      <c r="I371" s="2493"/>
      <c r="J371" s="2492" t="s">
        <v>2304</v>
      </c>
      <c r="K371" s="2494"/>
      <c r="L371" s="2504"/>
      <c r="M371" s="2506"/>
      <c r="N371" s="2507"/>
      <c r="O371" s="2499"/>
      <c r="P371" s="2499"/>
    </row>
    <row r="372" spans="1:16" ht="28.5" customHeight="1">
      <c r="A372" s="611"/>
      <c r="B372" s="719"/>
      <c r="C372" s="719" t="s">
        <v>512</v>
      </c>
      <c r="D372" s="2442" t="s">
        <v>1790</v>
      </c>
      <c r="E372" s="2442"/>
      <c r="F372" s="2442"/>
      <c r="G372" s="2442"/>
      <c r="H372" s="2442"/>
      <c r="I372" s="2443"/>
      <c r="J372" s="2444">
        <v>0</v>
      </c>
      <c r="K372" s="2445"/>
      <c r="L372" s="2505"/>
      <c r="M372" s="2508"/>
      <c r="N372" s="2509"/>
      <c r="O372" s="2484"/>
      <c r="P372" s="2484"/>
    </row>
    <row r="373" spans="1:16" ht="64.5" customHeight="1">
      <c r="A373" s="611"/>
      <c r="B373" s="559" t="s">
        <v>764</v>
      </c>
      <c r="C373" s="2442" t="s">
        <v>1791</v>
      </c>
      <c r="D373" s="2442"/>
      <c r="E373" s="2442"/>
      <c r="F373" s="2442"/>
      <c r="G373" s="2443"/>
      <c r="H373" s="636" t="s">
        <v>1520</v>
      </c>
      <c r="I373" s="725" t="s">
        <v>1792</v>
      </c>
      <c r="J373" s="2747" t="s">
        <v>92</v>
      </c>
      <c r="K373" s="2748"/>
      <c r="L373" s="2748"/>
      <c r="M373" s="2748"/>
      <c r="N373" s="2949"/>
      <c r="O373" s="659" t="s">
        <v>2280</v>
      </c>
      <c r="P373" s="659"/>
    </row>
    <row r="374" spans="1:16" ht="102" customHeight="1">
      <c r="A374" s="611"/>
      <c r="B374" s="559" t="s">
        <v>767</v>
      </c>
      <c r="C374" s="2479" t="s">
        <v>2167</v>
      </c>
      <c r="D374" s="2479"/>
      <c r="E374" s="2479"/>
      <c r="F374" s="2479"/>
      <c r="G374" s="2480"/>
      <c r="H374" s="564" t="s">
        <v>1385</v>
      </c>
      <c r="I374" s="651" t="s">
        <v>1449</v>
      </c>
      <c r="J374" s="2486" t="s">
        <v>92</v>
      </c>
      <c r="K374" s="2814"/>
      <c r="L374" s="2814"/>
      <c r="M374" s="2814"/>
      <c r="N374" s="2815"/>
      <c r="O374" s="2470" t="s">
        <v>1795</v>
      </c>
      <c r="P374" s="2470"/>
    </row>
    <row r="375" spans="1:16" ht="78.95" customHeight="1">
      <c r="A375" s="611"/>
      <c r="B375" s="537" t="s">
        <v>394</v>
      </c>
      <c r="C375" s="2442" t="s">
        <v>1796</v>
      </c>
      <c r="D375" s="2442"/>
      <c r="E375" s="2442"/>
      <c r="F375" s="2442"/>
      <c r="G375" s="2443"/>
      <c r="H375" s="2485" t="s">
        <v>2305</v>
      </c>
      <c r="I375" s="2485"/>
      <c r="J375" s="2485"/>
      <c r="K375" s="2485"/>
      <c r="L375" s="2485"/>
      <c r="M375" s="2486"/>
      <c r="N375" s="2487"/>
      <c r="O375" s="2484"/>
      <c r="P375" s="2484"/>
    </row>
    <row r="376" spans="1:16" ht="57.75" customHeight="1">
      <c r="A376" s="611"/>
      <c r="B376" s="531" t="s">
        <v>770</v>
      </c>
      <c r="C376" s="2442" t="s">
        <v>1798</v>
      </c>
      <c r="D376" s="2442"/>
      <c r="E376" s="2442"/>
      <c r="F376" s="2442"/>
      <c r="G376" s="2443"/>
      <c r="H376" s="2432" t="s">
        <v>2306</v>
      </c>
      <c r="I376" s="2463"/>
      <c r="J376" s="726" t="s">
        <v>1449</v>
      </c>
      <c r="K376" s="2464" t="s">
        <v>92</v>
      </c>
      <c r="L376" s="2465"/>
      <c r="M376" s="2465"/>
      <c r="N376" s="2466"/>
      <c r="O376" s="2470" t="s">
        <v>1795</v>
      </c>
      <c r="P376" s="2470"/>
    </row>
    <row r="377" spans="1:16" ht="59.25" customHeight="1">
      <c r="B377" s="537" t="s">
        <v>394</v>
      </c>
      <c r="C377" s="2472" t="s">
        <v>1800</v>
      </c>
      <c r="D377" s="2472"/>
      <c r="E377" s="2472"/>
      <c r="F377" s="2472"/>
      <c r="G377" s="2473"/>
      <c r="H377" s="2474" t="s">
        <v>2307</v>
      </c>
      <c r="I377" s="2475"/>
      <c r="J377" s="726" t="s">
        <v>1449</v>
      </c>
      <c r="K377" s="2467"/>
      <c r="L377" s="2468"/>
      <c r="M377" s="2468"/>
      <c r="N377" s="2469"/>
      <c r="O377" s="2471"/>
      <c r="P377" s="2471"/>
    </row>
    <row r="378" spans="1:16" ht="75" customHeight="1">
      <c r="B378" s="2419" t="s">
        <v>1802</v>
      </c>
      <c r="C378" s="2420"/>
      <c r="D378" s="2420"/>
      <c r="E378" s="2420"/>
      <c r="F378" s="2420"/>
      <c r="G378" s="2421"/>
      <c r="H378" s="2422" t="s">
        <v>2308</v>
      </c>
      <c r="I378" s="2423"/>
      <c r="J378" s="2423"/>
      <c r="K378" s="2423"/>
      <c r="L378" s="2423"/>
      <c r="M378" s="2423"/>
      <c r="N378" s="2424"/>
      <c r="O378" s="2425"/>
      <c r="P378" s="2426"/>
    </row>
    <row r="379" spans="1:16" ht="24" customHeight="1">
      <c r="B379" s="2427" t="s">
        <v>1803</v>
      </c>
      <c r="C379" s="2428"/>
      <c r="D379" s="2428"/>
      <c r="E379" s="2428"/>
      <c r="F379" s="2428"/>
      <c r="G379" s="2428"/>
      <c r="H379" s="2428"/>
      <c r="I379" s="2428"/>
      <c r="J379" s="2428"/>
      <c r="K379" s="2428"/>
      <c r="L379" s="2428"/>
      <c r="M379" s="2428"/>
      <c r="N379" s="2428"/>
      <c r="O379" s="2428"/>
      <c r="P379" s="2429"/>
    </row>
    <row r="380" spans="1:16" ht="51.95" customHeight="1">
      <c r="A380" s="611"/>
      <c r="B380" s="531" t="s">
        <v>774</v>
      </c>
      <c r="C380" s="2430" t="s">
        <v>1804</v>
      </c>
      <c r="D380" s="2430"/>
      <c r="E380" s="2430"/>
      <c r="F380" s="2430"/>
      <c r="G380" s="2431"/>
      <c r="H380" s="2432" t="s">
        <v>1385</v>
      </c>
      <c r="I380" s="2433"/>
      <c r="J380" s="727" t="s">
        <v>1449</v>
      </c>
      <c r="K380" s="2946" t="s">
        <v>2309</v>
      </c>
      <c r="L380" s="2947"/>
      <c r="M380" s="2947"/>
      <c r="N380" s="2948"/>
      <c r="O380" s="2437"/>
      <c r="P380" s="2438"/>
    </row>
    <row r="381" spans="1:16" ht="138" customHeight="1">
      <c r="A381" s="611"/>
      <c r="B381" s="531" t="s">
        <v>776</v>
      </c>
      <c r="C381" s="2442" t="s">
        <v>2172</v>
      </c>
      <c r="D381" s="2442"/>
      <c r="E381" s="2442"/>
      <c r="F381" s="2442"/>
      <c r="G381" s="2443"/>
      <c r="H381" s="1574" t="s">
        <v>2310</v>
      </c>
      <c r="I381" s="1575"/>
      <c r="J381" s="728" t="s">
        <v>1449</v>
      </c>
      <c r="K381" s="2446"/>
      <c r="L381" s="2447"/>
      <c r="M381" s="2447"/>
      <c r="N381" s="2448"/>
      <c r="O381" s="2439"/>
      <c r="P381" s="2440"/>
    </row>
    <row r="382" spans="1:16" ht="72.75" customHeight="1">
      <c r="A382" s="611"/>
      <c r="B382" s="531" t="s">
        <v>778</v>
      </c>
      <c r="C382" s="2442" t="s">
        <v>1806</v>
      </c>
      <c r="D382" s="2442"/>
      <c r="E382" s="2442"/>
      <c r="F382" s="2442"/>
      <c r="G382" s="2443"/>
      <c r="H382" s="2432" t="s">
        <v>1385</v>
      </c>
      <c r="I382" s="2433"/>
      <c r="J382" s="728" t="s">
        <v>1449</v>
      </c>
      <c r="K382" s="2446"/>
      <c r="L382" s="2447"/>
      <c r="M382" s="2447"/>
      <c r="N382" s="2448"/>
      <c r="O382" s="2439"/>
      <c r="P382" s="2440"/>
    </row>
    <row r="383" spans="1:16" ht="72.75" customHeight="1">
      <c r="A383" s="611"/>
      <c r="B383" s="531"/>
      <c r="C383" s="751"/>
      <c r="D383" s="1414" t="s">
        <v>1808</v>
      </c>
      <c r="E383" s="1414"/>
      <c r="F383" s="1414"/>
      <c r="G383" s="1415"/>
      <c r="H383" s="1574" t="s">
        <v>1385</v>
      </c>
      <c r="I383" s="1575"/>
      <c r="J383" s="728" t="s">
        <v>1449</v>
      </c>
      <c r="K383" s="2446"/>
      <c r="L383" s="2447"/>
      <c r="M383" s="2447"/>
      <c r="N383" s="2448"/>
      <c r="O383" s="2439"/>
      <c r="P383" s="2440"/>
    </row>
    <row r="384" spans="1:16" ht="72.75" customHeight="1">
      <c r="A384" s="611"/>
      <c r="B384" s="531" t="s">
        <v>781</v>
      </c>
      <c r="C384" s="1414" t="s">
        <v>1809</v>
      </c>
      <c r="D384" s="1414"/>
      <c r="E384" s="1414"/>
      <c r="F384" s="1414"/>
      <c r="G384" s="1415"/>
      <c r="H384" s="1867" t="s">
        <v>1810</v>
      </c>
      <c r="I384" s="1869"/>
      <c r="J384" s="728" t="s">
        <v>1449</v>
      </c>
      <c r="K384" s="2446"/>
      <c r="L384" s="2447"/>
      <c r="M384" s="2447"/>
      <c r="N384" s="2448"/>
      <c r="O384" s="2439"/>
      <c r="P384" s="2440"/>
    </row>
    <row r="385" spans="1:16" ht="64.5" customHeight="1">
      <c r="A385" s="611"/>
      <c r="B385" s="531" t="s">
        <v>783</v>
      </c>
      <c r="C385" s="1414" t="s">
        <v>1811</v>
      </c>
      <c r="D385" s="1414"/>
      <c r="E385" s="1414"/>
      <c r="F385" s="1414"/>
      <c r="G385" s="1415"/>
      <c r="H385" s="1937" t="s">
        <v>1812</v>
      </c>
      <c r="I385" s="1938"/>
      <c r="J385" s="728" t="s">
        <v>1449</v>
      </c>
      <c r="K385" s="2446"/>
      <c r="L385" s="2447"/>
      <c r="M385" s="2447"/>
      <c r="N385" s="2448"/>
      <c r="O385" s="2439"/>
      <c r="P385" s="2440"/>
    </row>
    <row r="386" spans="1:16" ht="63.75" customHeight="1">
      <c r="A386" s="611"/>
      <c r="B386" s="531" t="s">
        <v>785</v>
      </c>
      <c r="C386" s="1414" t="s">
        <v>1813</v>
      </c>
      <c r="D386" s="1414"/>
      <c r="E386" s="1414"/>
      <c r="F386" s="1414"/>
      <c r="G386" s="1415"/>
      <c r="H386" s="1563" t="s">
        <v>1810</v>
      </c>
      <c r="I386" s="1564"/>
      <c r="J386" s="728" t="s">
        <v>1449</v>
      </c>
      <c r="K386" s="2446"/>
      <c r="L386" s="2447"/>
      <c r="M386" s="2447"/>
      <c r="N386" s="2448"/>
      <c r="O386" s="2439"/>
      <c r="P386" s="2440"/>
    </row>
    <row r="387" spans="1:16" ht="100.5" customHeight="1">
      <c r="A387" s="611"/>
      <c r="B387" s="559" t="s">
        <v>787</v>
      </c>
      <c r="C387" s="1414" t="s">
        <v>2311</v>
      </c>
      <c r="D387" s="1414"/>
      <c r="E387" s="1414"/>
      <c r="F387" s="1414"/>
      <c r="G387" s="1415"/>
      <c r="H387" s="1685" t="s">
        <v>2312</v>
      </c>
      <c r="I387" s="1575"/>
      <c r="J387" s="728" t="s">
        <v>1449</v>
      </c>
      <c r="K387" s="2446"/>
      <c r="L387" s="2447"/>
      <c r="M387" s="2447"/>
      <c r="N387" s="2448"/>
      <c r="O387" s="2441"/>
      <c r="P387" s="2440"/>
    </row>
    <row r="388" spans="1:16" ht="31.5" customHeight="1">
      <c r="B388" s="1939" t="s">
        <v>2181</v>
      </c>
      <c r="C388" s="1940"/>
      <c r="D388" s="1940"/>
      <c r="E388" s="1940"/>
      <c r="F388" s="1940"/>
      <c r="G388" s="1940"/>
      <c r="H388" s="1940"/>
      <c r="I388" s="1940"/>
      <c r="J388" s="1940"/>
      <c r="K388" s="1940"/>
      <c r="L388" s="1940"/>
      <c r="M388" s="1940"/>
      <c r="N388" s="1940"/>
      <c r="O388" s="1940"/>
      <c r="P388" s="731"/>
    </row>
    <row r="389" spans="1:16" ht="15"/>
    <row r="390" spans="1:16" ht="15"/>
  </sheetData>
  <protectedRanges>
    <protectedRange sqref="J59:J65" name="Range1_2"/>
  </protectedRanges>
  <mergeCells count="885">
    <mergeCell ref="P6:P18"/>
    <mergeCell ref="B7:N7"/>
    <mergeCell ref="C8:E8"/>
    <mergeCell ref="F8:N8"/>
    <mergeCell ref="C9:H9"/>
    <mergeCell ref="J9:N9"/>
    <mergeCell ref="C10:H10"/>
    <mergeCell ref="F1:N1"/>
    <mergeCell ref="B4:N4"/>
    <mergeCell ref="B5:P5"/>
    <mergeCell ref="J10:K10"/>
    <mergeCell ref="L10:N10"/>
    <mergeCell ref="C11:H11"/>
    <mergeCell ref="J11:K11"/>
    <mergeCell ref="L11:N11"/>
    <mergeCell ref="C12:H12"/>
    <mergeCell ref="J12:K12"/>
    <mergeCell ref="L12:N12"/>
    <mergeCell ref="C6:H6"/>
    <mergeCell ref="K6:N6"/>
    <mergeCell ref="C15:H15"/>
    <mergeCell ref="C19:H19"/>
    <mergeCell ref="J19:J23"/>
    <mergeCell ref="K19:N23"/>
    <mergeCell ref="C20:H20"/>
    <mergeCell ref="C21:H21"/>
    <mergeCell ref="O21:O23"/>
    <mergeCell ref="C17:H17"/>
    <mergeCell ref="J17:K17"/>
    <mergeCell ref="L17:N17"/>
    <mergeCell ref="C18:H18"/>
    <mergeCell ref="J18:K18"/>
    <mergeCell ref="L18:N18"/>
    <mergeCell ref="O6:O18"/>
    <mergeCell ref="J15:K15"/>
    <mergeCell ref="L15:N15"/>
    <mergeCell ref="C16:H16"/>
    <mergeCell ref="J16:K16"/>
    <mergeCell ref="L16:N16"/>
    <mergeCell ref="C13:H13"/>
    <mergeCell ref="J13:K13"/>
    <mergeCell ref="L13:N13"/>
    <mergeCell ref="C14:H14"/>
    <mergeCell ref="J14:K14"/>
    <mergeCell ref="L14:N14"/>
    <mergeCell ref="P21:P23"/>
    <mergeCell ref="C22:H22"/>
    <mergeCell ref="C23:H23"/>
    <mergeCell ref="B24:P24"/>
    <mergeCell ref="B25:B26"/>
    <mergeCell ref="C25:F26"/>
    <mergeCell ref="K25:K31"/>
    <mergeCell ref="C27:I27"/>
    <mergeCell ref="L27:N29"/>
    <mergeCell ref="O27:O29"/>
    <mergeCell ref="C31:G31"/>
    <mergeCell ref="H31:J31"/>
    <mergeCell ref="D32:E32"/>
    <mergeCell ref="H32:J32"/>
    <mergeCell ref="C33:I33"/>
    <mergeCell ref="L33:N33"/>
    <mergeCell ref="P27:P29"/>
    <mergeCell ref="D28:I28"/>
    <mergeCell ref="C29:G29"/>
    <mergeCell ref="H29:J29"/>
    <mergeCell ref="D30:E30"/>
    <mergeCell ref="H30:J30"/>
    <mergeCell ref="I38:J38"/>
    <mergeCell ref="K38:N38"/>
    <mergeCell ref="C39:F39"/>
    <mergeCell ref="I39:J39"/>
    <mergeCell ref="K39:N39"/>
    <mergeCell ref="C40:F40"/>
    <mergeCell ref="I40:J40"/>
    <mergeCell ref="K40:N40"/>
    <mergeCell ref="B34:P34"/>
    <mergeCell ref="C35:I35"/>
    <mergeCell ref="L35:N35"/>
    <mergeCell ref="B36:P36"/>
    <mergeCell ref="C37:F37"/>
    <mergeCell ref="I37:J37"/>
    <mergeCell ref="K37:N37"/>
    <mergeCell ref="O37:O40"/>
    <mergeCell ref="P37:P40"/>
    <mergeCell ref="C38:F38"/>
    <mergeCell ref="B41:P41"/>
    <mergeCell ref="C42:H42"/>
    <mergeCell ref="K42:N42"/>
    <mergeCell ref="B43:P43"/>
    <mergeCell ref="C44:E44"/>
    <mergeCell ref="G44:H44"/>
    <mergeCell ref="I44:J44"/>
    <mergeCell ref="K44:L44"/>
    <mergeCell ref="O44:O49"/>
    <mergeCell ref="P44:P49"/>
    <mergeCell ref="C47:E47"/>
    <mergeCell ref="G47:H47"/>
    <mergeCell ref="I47:J47"/>
    <mergeCell ref="K47:L47"/>
    <mergeCell ref="C48:E48"/>
    <mergeCell ref="F48:N48"/>
    <mergeCell ref="C45:E45"/>
    <mergeCell ref="G45:H45"/>
    <mergeCell ref="I45:J45"/>
    <mergeCell ref="K45:L45"/>
    <mergeCell ref="C46:E46"/>
    <mergeCell ref="F46:N46"/>
    <mergeCell ref="C52:E52"/>
    <mergeCell ref="G52:H52"/>
    <mergeCell ref="I52:J52"/>
    <mergeCell ref="K52:L52"/>
    <mergeCell ref="C53:E53"/>
    <mergeCell ref="G53:H53"/>
    <mergeCell ref="I53:J53"/>
    <mergeCell ref="K53:L53"/>
    <mergeCell ref="C49:E49"/>
    <mergeCell ref="G49:H49"/>
    <mergeCell ref="I49:J49"/>
    <mergeCell ref="K49:L49"/>
    <mergeCell ref="B50:P50"/>
    <mergeCell ref="C51:E51"/>
    <mergeCell ref="G51:H51"/>
    <mergeCell ref="I51:J51"/>
    <mergeCell ref="K51:L51"/>
    <mergeCell ref="C56:E56"/>
    <mergeCell ref="G56:H56"/>
    <mergeCell ref="I56:J56"/>
    <mergeCell ref="K56:L56"/>
    <mergeCell ref="C57:E57"/>
    <mergeCell ref="G57:H57"/>
    <mergeCell ref="I57:J57"/>
    <mergeCell ref="K57:L57"/>
    <mergeCell ref="C54:E54"/>
    <mergeCell ref="G54:H54"/>
    <mergeCell ref="I54:J54"/>
    <mergeCell ref="K54:L54"/>
    <mergeCell ref="C55:E55"/>
    <mergeCell ref="G55:H55"/>
    <mergeCell ref="I55:J55"/>
    <mergeCell ref="K55:L55"/>
    <mergeCell ref="L62:N62"/>
    <mergeCell ref="C63:I63"/>
    <mergeCell ref="L63:N63"/>
    <mergeCell ref="C64:I64"/>
    <mergeCell ref="L64:N64"/>
    <mergeCell ref="C65:I65"/>
    <mergeCell ref="L65:N65"/>
    <mergeCell ref="B58:P58"/>
    <mergeCell ref="C59:I59"/>
    <mergeCell ref="L59:N59"/>
    <mergeCell ref="O59:O64"/>
    <mergeCell ref="P59:P64"/>
    <mergeCell ref="C60:I60"/>
    <mergeCell ref="L60:N60"/>
    <mergeCell ref="C61:I61"/>
    <mergeCell ref="L61:N61"/>
    <mergeCell ref="C62:I62"/>
    <mergeCell ref="C66:J66"/>
    <mergeCell ref="K66:K71"/>
    <mergeCell ref="L66:N71"/>
    <mergeCell ref="O66:O71"/>
    <mergeCell ref="P66:P71"/>
    <mergeCell ref="C67:I67"/>
    <mergeCell ref="C68:I68"/>
    <mergeCell ref="C69:I69"/>
    <mergeCell ref="C70:I70"/>
    <mergeCell ref="C71:F71"/>
    <mergeCell ref="G71:J71"/>
    <mergeCell ref="D72:N72"/>
    <mergeCell ref="C73:E73"/>
    <mergeCell ref="F73:G73"/>
    <mergeCell ref="H73:H81"/>
    <mergeCell ref="I73:N81"/>
    <mergeCell ref="F78:G78"/>
    <mergeCell ref="C79:E79"/>
    <mergeCell ref="F79:G79"/>
    <mergeCell ref="C80:E80"/>
    <mergeCell ref="F80:G80"/>
    <mergeCell ref="C81:E81"/>
    <mergeCell ref="F81:G81"/>
    <mergeCell ref="C82:E82"/>
    <mergeCell ref="F82:N82"/>
    <mergeCell ref="O82:P82"/>
    <mergeCell ref="O73:O81"/>
    <mergeCell ref="P73:P81"/>
    <mergeCell ref="C74:E74"/>
    <mergeCell ref="F74:G74"/>
    <mergeCell ref="C75:E75"/>
    <mergeCell ref="F75:G75"/>
    <mergeCell ref="D76:G76"/>
    <mergeCell ref="C77:E77"/>
    <mergeCell ref="F77:G77"/>
    <mergeCell ref="C78:E78"/>
    <mergeCell ref="B83:P83"/>
    <mergeCell ref="C84:G84"/>
    <mergeCell ref="I84:J84"/>
    <mergeCell ref="K84:N84"/>
    <mergeCell ref="B85:E89"/>
    <mergeCell ref="F85:H85"/>
    <mergeCell ref="I85:J85"/>
    <mergeCell ref="K85:N85"/>
    <mergeCell ref="O85:O89"/>
    <mergeCell ref="P85:P89"/>
    <mergeCell ref="F88:H88"/>
    <mergeCell ref="I88:J88"/>
    <mergeCell ref="K88:N88"/>
    <mergeCell ref="F89:H89"/>
    <mergeCell ref="I89:J89"/>
    <mergeCell ref="K89:N89"/>
    <mergeCell ref="F86:H86"/>
    <mergeCell ref="I86:J86"/>
    <mergeCell ref="K86:N86"/>
    <mergeCell ref="F87:H87"/>
    <mergeCell ref="I87:J87"/>
    <mergeCell ref="K87:N87"/>
    <mergeCell ref="B90:P90"/>
    <mergeCell ref="C91:N91"/>
    <mergeCell ref="O91:O137"/>
    <mergeCell ref="P91:P93"/>
    <mergeCell ref="B92:F93"/>
    <mergeCell ref="G92:N92"/>
    <mergeCell ref="K93:N93"/>
    <mergeCell ref="C94:J94"/>
    <mergeCell ref="K94:N96"/>
    <mergeCell ref="P94:P137"/>
    <mergeCell ref="C100:J100"/>
    <mergeCell ref="K100:N102"/>
    <mergeCell ref="C101:F101"/>
    <mergeCell ref="C102:F102"/>
    <mergeCell ref="C103:J103"/>
    <mergeCell ref="K103:N105"/>
    <mergeCell ref="C104:F104"/>
    <mergeCell ref="C105:F105"/>
    <mergeCell ref="C95:F95"/>
    <mergeCell ref="C96:F96"/>
    <mergeCell ref="C97:J97"/>
    <mergeCell ref="K97:N99"/>
    <mergeCell ref="C98:F98"/>
    <mergeCell ref="C99:F99"/>
    <mergeCell ref="C112:J112"/>
    <mergeCell ref="K112:N114"/>
    <mergeCell ref="C113:F113"/>
    <mergeCell ref="C114:F114"/>
    <mergeCell ref="C115:J115"/>
    <mergeCell ref="K115:N117"/>
    <mergeCell ref="C116:F116"/>
    <mergeCell ref="C117:F117"/>
    <mergeCell ref="C106:J106"/>
    <mergeCell ref="K106:N108"/>
    <mergeCell ref="C107:F107"/>
    <mergeCell ref="C108:F108"/>
    <mergeCell ref="C109:J109"/>
    <mergeCell ref="K109:N111"/>
    <mergeCell ref="C110:F110"/>
    <mergeCell ref="C111:F111"/>
    <mergeCell ref="C124:J124"/>
    <mergeCell ref="K124:N126"/>
    <mergeCell ref="C125:F125"/>
    <mergeCell ref="C126:F126"/>
    <mergeCell ref="C127:J127"/>
    <mergeCell ref="K127:N129"/>
    <mergeCell ref="C128:F128"/>
    <mergeCell ref="C129:F129"/>
    <mergeCell ref="C118:J118"/>
    <mergeCell ref="K118:N120"/>
    <mergeCell ref="C119:F119"/>
    <mergeCell ref="C120:F120"/>
    <mergeCell ref="C121:J121"/>
    <mergeCell ref="K121:N123"/>
    <mergeCell ref="C122:F122"/>
    <mergeCell ref="C123:F123"/>
    <mergeCell ref="C137:F137"/>
    <mergeCell ref="G137:N137"/>
    <mergeCell ref="B138:P138"/>
    <mergeCell ref="C139:F139"/>
    <mergeCell ref="H139:I139"/>
    <mergeCell ref="J139:N139"/>
    <mergeCell ref="C130:J130"/>
    <mergeCell ref="K130:N132"/>
    <mergeCell ref="C131:F131"/>
    <mergeCell ref="C132:F132"/>
    <mergeCell ref="C133:N133"/>
    <mergeCell ref="C134:D134"/>
    <mergeCell ref="E134:J134"/>
    <mergeCell ref="K134:N136"/>
    <mergeCell ref="C135:F135"/>
    <mergeCell ref="C136:F136"/>
    <mergeCell ref="H143:J143"/>
    <mergeCell ref="C144:G144"/>
    <mergeCell ref="H144:J144"/>
    <mergeCell ref="L144:N146"/>
    <mergeCell ref="C145:G145"/>
    <mergeCell ref="H145:J145"/>
    <mergeCell ref="B140:P140"/>
    <mergeCell ref="C141:G141"/>
    <mergeCell ref="H141:J141"/>
    <mergeCell ref="K141:K148"/>
    <mergeCell ref="L141:N143"/>
    <mergeCell ref="O141:O144"/>
    <mergeCell ref="P141:P144"/>
    <mergeCell ref="C142:G142"/>
    <mergeCell ref="H142:J142"/>
    <mergeCell ref="C143:G143"/>
    <mergeCell ref="O145:O146"/>
    <mergeCell ref="P145:P146"/>
    <mergeCell ref="C146:G146"/>
    <mergeCell ref="H146:J146"/>
    <mergeCell ref="C147:G147"/>
    <mergeCell ref="H147:J147"/>
    <mergeCell ref="L147:N148"/>
    <mergeCell ref="O147:O148"/>
    <mergeCell ref="P147:P148"/>
    <mergeCell ref="C148:G148"/>
    <mergeCell ref="H148:J148"/>
    <mergeCell ref="B149:P149"/>
    <mergeCell ref="C150:F150"/>
    <mergeCell ref="G150:I150"/>
    <mergeCell ref="J150:L150"/>
    <mergeCell ref="M150:N150"/>
    <mergeCell ref="O150:O165"/>
    <mergeCell ref="P150:P165"/>
    <mergeCell ref="C151:F151"/>
    <mergeCell ref="G151:I151"/>
    <mergeCell ref="D153:F153"/>
    <mergeCell ref="G153:I153"/>
    <mergeCell ref="J153:L153"/>
    <mergeCell ref="M153:N153"/>
    <mergeCell ref="D154:F154"/>
    <mergeCell ref="G154:I154"/>
    <mergeCell ref="J154:L154"/>
    <mergeCell ref="J151:L151"/>
    <mergeCell ref="M151:N151"/>
    <mergeCell ref="C152:F152"/>
    <mergeCell ref="G152:I152"/>
    <mergeCell ref="J152:L152"/>
    <mergeCell ref="M152:N152"/>
    <mergeCell ref="C157:F157"/>
    <mergeCell ref="G157:I157"/>
    <mergeCell ref="J157:L157"/>
    <mergeCell ref="M157:N157"/>
    <mergeCell ref="C158:F158"/>
    <mergeCell ref="G158:I158"/>
    <mergeCell ref="J158:L158"/>
    <mergeCell ref="M158:N158"/>
    <mergeCell ref="C155:F155"/>
    <mergeCell ref="G155:I155"/>
    <mergeCell ref="J155:L155"/>
    <mergeCell ref="M155:N155"/>
    <mergeCell ref="C156:F156"/>
    <mergeCell ref="G156:I156"/>
    <mergeCell ref="J156:L156"/>
    <mergeCell ref="M156:N156"/>
    <mergeCell ref="C161:F161"/>
    <mergeCell ref="G161:I161"/>
    <mergeCell ref="J161:L161"/>
    <mergeCell ref="M161:N161"/>
    <mergeCell ref="C162:F162"/>
    <mergeCell ref="G162:I162"/>
    <mergeCell ref="J162:L162"/>
    <mergeCell ref="M162:N162"/>
    <mergeCell ref="C159:F159"/>
    <mergeCell ref="G159:I159"/>
    <mergeCell ref="J159:L159"/>
    <mergeCell ref="M159:N159"/>
    <mergeCell ref="C160:F160"/>
    <mergeCell ref="G160:I160"/>
    <mergeCell ref="J160:L160"/>
    <mergeCell ref="M160:N160"/>
    <mergeCell ref="C165:E165"/>
    <mergeCell ref="G165:I165"/>
    <mergeCell ref="J165:L165"/>
    <mergeCell ref="M165:N165"/>
    <mergeCell ref="B166:N166"/>
    <mergeCell ref="C167:E167"/>
    <mergeCell ref="G167:K167"/>
    <mergeCell ref="L167:N167"/>
    <mergeCell ref="C163:F163"/>
    <mergeCell ref="G163:I163"/>
    <mergeCell ref="J163:L163"/>
    <mergeCell ref="M163:N163"/>
    <mergeCell ref="C164:F164"/>
    <mergeCell ref="G164:I164"/>
    <mergeCell ref="J164:L164"/>
    <mergeCell ref="M164:N164"/>
    <mergeCell ref="L170:N170"/>
    <mergeCell ref="C171:E171"/>
    <mergeCell ref="G171:K171"/>
    <mergeCell ref="L171:N171"/>
    <mergeCell ref="C172:E172"/>
    <mergeCell ref="G172:K172"/>
    <mergeCell ref="L172:N172"/>
    <mergeCell ref="O167:O178"/>
    <mergeCell ref="P167:P178"/>
    <mergeCell ref="C168:E168"/>
    <mergeCell ref="G168:K168"/>
    <mergeCell ref="L168:N168"/>
    <mergeCell ref="C169:E169"/>
    <mergeCell ref="G169:K169"/>
    <mergeCell ref="L169:N169"/>
    <mergeCell ref="C170:E170"/>
    <mergeCell ref="G170:K170"/>
    <mergeCell ref="C175:E175"/>
    <mergeCell ref="G175:K175"/>
    <mergeCell ref="L175:N175"/>
    <mergeCell ref="C176:E176"/>
    <mergeCell ref="G176:K176"/>
    <mergeCell ref="L176:N176"/>
    <mergeCell ref="C173:E173"/>
    <mergeCell ref="G173:K173"/>
    <mergeCell ref="L173:N173"/>
    <mergeCell ref="C174:E174"/>
    <mergeCell ref="G174:K174"/>
    <mergeCell ref="L174:N174"/>
    <mergeCell ref="P179:P190"/>
    <mergeCell ref="C180:E180"/>
    <mergeCell ref="G180:N180"/>
    <mergeCell ref="C181:E181"/>
    <mergeCell ref="G181:N181"/>
    <mergeCell ref="C182:E182"/>
    <mergeCell ref="G182:N182"/>
    <mergeCell ref="C177:E177"/>
    <mergeCell ref="G177:K177"/>
    <mergeCell ref="L177:N177"/>
    <mergeCell ref="C178:E178"/>
    <mergeCell ref="G178:K178"/>
    <mergeCell ref="L178:N178"/>
    <mergeCell ref="C183:E183"/>
    <mergeCell ref="G183:N183"/>
    <mergeCell ref="C184:E184"/>
    <mergeCell ref="G184:N184"/>
    <mergeCell ref="C185:E185"/>
    <mergeCell ref="G185:N185"/>
    <mergeCell ref="C179:E179"/>
    <mergeCell ref="G179:N179"/>
    <mergeCell ref="O179:O190"/>
    <mergeCell ref="C189:E189"/>
    <mergeCell ref="G189:N189"/>
    <mergeCell ref="C190:E190"/>
    <mergeCell ref="G190:N190"/>
    <mergeCell ref="C191:E191"/>
    <mergeCell ref="G191:K191"/>
    <mergeCell ref="L191:N191"/>
    <mergeCell ref="C186:E186"/>
    <mergeCell ref="G186:N186"/>
    <mergeCell ref="C187:E187"/>
    <mergeCell ref="G187:N187"/>
    <mergeCell ref="C188:E188"/>
    <mergeCell ref="G188:N188"/>
    <mergeCell ref="O191:O202"/>
    <mergeCell ref="L201:N201"/>
    <mergeCell ref="C202:E202"/>
    <mergeCell ref="G202:K202"/>
    <mergeCell ref="L202:N202"/>
    <mergeCell ref="C199:E199"/>
    <mergeCell ref="G199:K199"/>
    <mergeCell ref="L199:N199"/>
    <mergeCell ref="P191:P202"/>
    <mergeCell ref="C192:E192"/>
    <mergeCell ref="G192:K192"/>
    <mergeCell ref="L192:N192"/>
    <mergeCell ref="C193:E193"/>
    <mergeCell ref="G193:K193"/>
    <mergeCell ref="L193:N193"/>
    <mergeCell ref="C194:E194"/>
    <mergeCell ref="G194:K194"/>
    <mergeCell ref="C197:E197"/>
    <mergeCell ref="G197:K197"/>
    <mergeCell ref="L197:N197"/>
    <mergeCell ref="C198:E198"/>
    <mergeCell ref="G198:K198"/>
    <mergeCell ref="L198:N198"/>
    <mergeCell ref="L194:N194"/>
    <mergeCell ref="C195:E195"/>
    <mergeCell ref="G195:K195"/>
    <mergeCell ref="L195:N195"/>
    <mergeCell ref="C196:E196"/>
    <mergeCell ref="G196:K196"/>
    <mergeCell ref="L196:N196"/>
    <mergeCell ref="C201:E201"/>
    <mergeCell ref="G201:K201"/>
    <mergeCell ref="C200:E200"/>
    <mergeCell ref="G200:K200"/>
    <mergeCell ref="L200:N200"/>
    <mergeCell ref="C203:E203"/>
    <mergeCell ref="G203:N203"/>
    <mergeCell ref="O203:O214"/>
    <mergeCell ref="P203:P214"/>
    <mergeCell ref="C204:E204"/>
    <mergeCell ref="G204:N204"/>
    <mergeCell ref="C205:E205"/>
    <mergeCell ref="G205:N205"/>
    <mergeCell ref="C206:E206"/>
    <mergeCell ref="G206:N206"/>
    <mergeCell ref="C210:E210"/>
    <mergeCell ref="G210:N210"/>
    <mergeCell ref="C211:E211"/>
    <mergeCell ref="G211:N211"/>
    <mergeCell ref="C212:E212"/>
    <mergeCell ref="G212:N212"/>
    <mergeCell ref="C207:E207"/>
    <mergeCell ref="G207:N207"/>
    <mergeCell ref="C208:E208"/>
    <mergeCell ref="G208:N208"/>
    <mergeCell ref="C209:E209"/>
    <mergeCell ref="F226:J226"/>
    <mergeCell ref="C227:G227"/>
    <mergeCell ref="H227:J227"/>
    <mergeCell ref="H221:J221"/>
    <mergeCell ref="G209:N209"/>
    <mergeCell ref="C213:E213"/>
    <mergeCell ref="G213:N213"/>
    <mergeCell ref="C214:E214"/>
    <mergeCell ref="G214:N214"/>
    <mergeCell ref="C215:G215"/>
    <mergeCell ref="H215:J215"/>
    <mergeCell ref="K215:K221"/>
    <mergeCell ref="L215:N221"/>
    <mergeCell ref="H220:J220"/>
    <mergeCell ref="C221:G221"/>
    <mergeCell ref="C222:N222"/>
    <mergeCell ref="O215:O221"/>
    <mergeCell ref="P215:P221"/>
    <mergeCell ref="C216:J216"/>
    <mergeCell ref="D217:G217"/>
    <mergeCell ref="H217:J217"/>
    <mergeCell ref="D218:G218"/>
    <mergeCell ref="H218:J218"/>
    <mergeCell ref="D219:G219"/>
    <mergeCell ref="H219:J219"/>
    <mergeCell ref="D220:G220"/>
    <mergeCell ref="O222:O226"/>
    <mergeCell ref="O227:O228"/>
    <mergeCell ref="P227:P228"/>
    <mergeCell ref="C228:E228"/>
    <mergeCell ref="F228:J228"/>
    <mergeCell ref="B229:P229"/>
    <mergeCell ref="C230:G230"/>
    <mergeCell ref="H230:J230"/>
    <mergeCell ref="K230:K231"/>
    <mergeCell ref="L230:N231"/>
    <mergeCell ref="O230:O231"/>
    <mergeCell ref="P230:P231"/>
    <mergeCell ref="C231:G231"/>
    <mergeCell ref="H231:J231"/>
    <mergeCell ref="P222:P226"/>
    <mergeCell ref="C223:G223"/>
    <mergeCell ref="H223:J223"/>
    <mergeCell ref="K223:K228"/>
    <mergeCell ref="L223:N228"/>
    <mergeCell ref="C224:G224"/>
    <mergeCell ref="H224:J224"/>
    <mergeCell ref="C225:G225"/>
    <mergeCell ref="H225:J225"/>
    <mergeCell ref="C226:E226"/>
    <mergeCell ref="C232:N232"/>
    <mergeCell ref="O232:O248"/>
    <mergeCell ref="P232:P248"/>
    <mergeCell ref="C233:J233"/>
    <mergeCell ref="L233:L248"/>
    <mergeCell ref="M233:N248"/>
    <mergeCell ref="C234:J234"/>
    <mergeCell ref="C241:J241"/>
    <mergeCell ref="C242:J242"/>
    <mergeCell ref="C243:J243"/>
    <mergeCell ref="C244:J244"/>
    <mergeCell ref="C245:J245"/>
    <mergeCell ref="C246:E246"/>
    <mergeCell ref="F246:K246"/>
    <mergeCell ref="C235:J235"/>
    <mergeCell ref="C236:J236"/>
    <mergeCell ref="C237:J237"/>
    <mergeCell ref="C238:J238"/>
    <mergeCell ref="C239:J239"/>
    <mergeCell ref="C240:J240"/>
    <mergeCell ref="C247:J247"/>
    <mergeCell ref="C248:E248"/>
    <mergeCell ref="F248:K248"/>
    <mergeCell ref="C249:N249"/>
    <mergeCell ref="O249:O255"/>
    <mergeCell ref="P249:P255"/>
    <mergeCell ref="C250:E250"/>
    <mergeCell ref="F250:G250"/>
    <mergeCell ref="H250:H255"/>
    <mergeCell ref="I250:N255"/>
    <mergeCell ref="C254:E254"/>
    <mergeCell ref="F254:G254"/>
    <mergeCell ref="C255:E255"/>
    <mergeCell ref="F255:G255"/>
    <mergeCell ref="C256:F256"/>
    <mergeCell ref="I256:N256"/>
    <mergeCell ref="C251:E251"/>
    <mergeCell ref="F251:G251"/>
    <mergeCell ref="C252:E252"/>
    <mergeCell ref="F252:G252"/>
    <mergeCell ref="C253:E253"/>
    <mergeCell ref="F253:G253"/>
    <mergeCell ref="C257:E257"/>
    <mergeCell ref="G257:G258"/>
    <mergeCell ref="H257:N258"/>
    <mergeCell ref="O257:O262"/>
    <mergeCell ref="P257:P262"/>
    <mergeCell ref="C258:E258"/>
    <mergeCell ref="C259:N259"/>
    <mergeCell ref="C260:E260"/>
    <mergeCell ref="H260:N260"/>
    <mergeCell ref="C261:E261"/>
    <mergeCell ref="O263:O267"/>
    <mergeCell ref="P263:P267"/>
    <mergeCell ref="C264:E264"/>
    <mergeCell ref="C265:E265"/>
    <mergeCell ref="C266:E266"/>
    <mergeCell ref="C267:E267"/>
    <mergeCell ref="H261:N261"/>
    <mergeCell ref="C262:E262"/>
    <mergeCell ref="H262:N262"/>
    <mergeCell ref="C263:E263"/>
    <mergeCell ref="G263:G267"/>
    <mergeCell ref="H263:N267"/>
    <mergeCell ref="D273:E273"/>
    <mergeCell ref="F273:G273"/>
    <mergeCell ref="D274:E274"/>
    <mergeCell ref="F274:G274"/>
    <mergeCell ref="D275:E275"/>
    <mergeCell ref="F275:G275"/>
    <mergeCell ref="B268:P268"/>
    <mergeCell ref="C269:F269"/>
    <mergeCell ref="I269:N269"/>
    <mergeCell ref="O269:O277"/>
    <mergeCell ref="P269:P277"/>
    <mergeCell ref="B270:N270"/>
    <mergeCell ref="C271:F271"/>
    <mergeCell ref="H271:H276"/>
    <mergeCell ref="I271:N276"/>
    <mergeCell ref="C272:G272"/>
    <mergeCell ref="D276:E276"/>
    <mergeCell ref="F276:G276"/>
    <mergeCell ref="C277:E277"/>
    <mergeCell ref="F277:G277"/>
    <mergeCell ref="I277:N277"/>
    <mergeCell ref="B278:B279"/>
    <mergeCell ref="C278:G279"/>
    <mergeCell ref="H278:J278"/>
    <mergeCell ref="K278:N278"/>
    <mergeCell ref="C280:N280"/>
    <mergeCell ref="O280:O281"/>
    <mergeCell ref="P280:P281"/>
    <mergeCell ref="C281:G281"/>
    <mergeCell ref="N281:N284"/>
    <mergeCell ref="C282:G282"/>
    <mergeCell ref="O282:O284"/>
    <mergeCell ref="P282:P284"/>
    <mergeCell ref="C283:E283"/>
    <mergeCell ref="F283:G283"/>
    <mergeCell ref="C284:G284"/>
    <mergeCell ref="C285:N285"/>
    <mergeCell ref="O285:O300"/>
    <mergeCell ref="P285:P300"/>
    <mergeCell ref="C286:G286"/>
    <mergeCell ref="N286:N288"/>
    <mergeCell ref="C287:F287"/>
    <mergeCell ref="C288:G288"/>
    <mergeCell ref="C289:N289"/>
    <mergeCell ref="C290:G290"/>
    <mergeCell ref="C296:N296"/>
    <mergeCell ref="C297:G297"/>
    <mergeCell ref="N297:N298"/>
    <mergeCell ref="C298:G298"/>
    <mergeCell ref="C299:G299"/>
    <mergeCell ref="C300:G300"/>
    <mergeCell ref="N290:N295"/>
    <mergeCell ref="C291:G291"/>
    <mergeCell ref="C292:G292"/>
    <mergeCell ref="C293:G293"/>
    <mergeCell ref="C294:G294"/>
    <mergeCell ref="C295:G295"/>
    <mergeCell ref="O305:O309"/>
    <mergeCell ref="P305:P309"/>
    <mergeCell ref="C306:G306"/>
    <mergeCell ref="H306:J306"/>
    <mergeCell ref="C307:G307"/>
    <mergeCell ref="H307:J307"/>
    <mergeCell ref="C301:G301"/>
    <mergeCell ref="H301:N301"/>
    <mergeCell ref="C302:G302"/>
    <mergeCell ref="H302:N302"/>
    <mergeCell ref="B303:P303"/>
    <mergeCell ref="C304:G304"/>
    <mergeCell ref="H304:J304"/>
    <mergeCell ref="L304:N304"/>
    <mergeCell ref="C308:G308"/>
    <mergeCell ref="H308:J308"/>
    <mergeCell ref="L308:N308"/>
    <mergeCell ref="C309:G309"/>
    <mergeCell ref="H309:J309"/>
    <mergeCell ref="L309:N309"/>
    <mergeCell ref="C305:G305"/>
    <mergeCell ref="H305:J305"/>
    <mergeCell ref="K305:K307"/>
    <mergeCell ref="L305:N307"/>
    <mergeCell ref="C313:G313"/>
    <mergeCell ref="H313:J313"/>
    <mergeCell ref="C314:G314"/>
    <mergeCell ref="H314:J314"/>
    <mergeCell ref="O314:O315"/>
    <mergeCell ref="P314:P315"/>
    <mergeCell ref="C315:G315"/>
    <mergeCell ref="H315:J315"/>
    <mergeCell ref="C310:G310"/>
    <mergeCell ref="H310:J310"/>
    <mergeCell ref="K310:K315"/>
    <mergeCell ref="L310:N315"/>
    <mergeCell ref="O310:O313"/>
    <mergeCell ref="P310:P313"/>
    <mergeCell ref="C311:G311"/>
    <mergeCell ref="H311:J311"/>
    <mergeCell ref="C312:G312"/>
    <mergeCell ref="H312:J312"/>
    <mergeCell ref="H319:J319"/>
    <mergeCell ref="C320:G320"/>
    <mergeCell ref="H320:J320"/>
    <mergeCell ref="C321:G321"/>
    <mergeCell ref="H321:J321"/>
    <mergeCell ref="K321:K322"/>
    <mergeCell ref="B316:P316"/>
    <mergeCell ref="C317:G317"/>
    <mergeCell ref="H317:J317"/>
    <mergeCell ref="K317:K320"/>
    <mergeCell ref="L317:N320"/>
    <mergeCell ref="O317:O322"/>
    <mergeCell ref="P317:P322"/>
    <mergeCell ref="C318:G318"/>
    <mergeCell ref="H318:J318"/>
    <mergeCell ref="C319:G319"/>
    <mergeCell ref="L321:N322"/>
    <mergeCell ref="C322:G322"/>
    <mergeCell ref="H322:J322"/>
    <mergeCell ref="B323:N323"/>
    <mergeCell ref="C324:N324"/>
    <mergeCell ref="O324:O372"/>
    <mergeCell ref="J328:K328"/>
    <mergeCell ref="D329:G329"/>
    <mergeCell ref="H329:I329"/>
    <mergeCell ref="J329:K329"/>
    <mergeCell ref="D330:I330"/>
    <mergeCell ref="J330:K330"/>
    <mergeCell ref="C331:K331"/>
    <mergeCell ref="D332:I332"/>
    <mergeCell ref="J332:K332"/>
    <mergeCell ref="D333:I333"/>
    <mergeCell ref="J333:K333"/>
    <mergeCell ref="J336:K336"/>
    <mergeCell ref="D345:I345"/>
    <mergeCell ref="J345:K345"/>
    <mergeCell ref="D346:G346"/>
    <mergeCell ref="H346:I346"/>
    <mergeCell ref="J346:K346"/>
    <mergeCell ref="H347:I347"/>
    <mergeCell ref="J347:K347"/>
    <mergeCell ref="H341:I341"/>
    <mergeCell ref="J341:K341"/>
    <mergeCell ref="D339:I339"/>
    <mergeCell ref="J339:K339"/>
    <mergeCell ref="D340:G340"/>
    <mergeCell ref="H340:I340"/>
    <mergeCell ref="J340:K340"/>
    <mergeCell ref="D334:G334"/>
    <mergeCell ref="H334:I334"/>
    <mergeCell ref="J334:K334"/>
    <mergeCell ref="H335:I335"/>
    <mergeCell ref="J335:K335"/>
    <mergeCell ref="D336:I336"/>
    <mergeCell ref="D342:I342"/>
    <mergeCell ref="J342:K342"/>
    <mergeCell ref="C343:K343"/>
    <mergeCell ref="D344:I344"/>
    <mergeCell ref="J344:K344"/>
    <mergeCell ref="D352:G352"/>
    <mergeCell ref="H352:I352"/>
    <mergeCell ref="J352:K352"/>
    <mergeCell ref="H353:I353"/>
    <mergeCell ref="J353:K353"/>
    <mergeCell ref="D354:I354"/>
    <mergeCell ref="J354:K354"/>
    <mergeCell ref="D348:I348"/>
    <mergeCell ref="J348:K348"/>
    <mergeCell ref="C349:K349"/>
    <mergeCell ref="D350:I350"/>
    <mergeCell ref="J350:K350"/>
    <mergeCell ref="D351:I351"/>
    <mergeCell ref="J351:K351"/>
    <mergeCell ref="H359:I359"/>
    <mergeCell ref="J359:K359"/>
    <mergeCell ref="D360:I360"/>
    <mergeCell ref="J360:K360"/>
    <mergeCell ref="C361:K361"/>
    <mergeCell ref="D362:I362"/>
    <mergeCell ref="J362:K362"/>
    <mergeCell ref="C355:K355"/>
    <mergeCell ref="D356:I356"/>
    <mergeCell ref="J356:K356"/>
    <mergeCell ref="D357:I357"/>
    <mergeCell ref="J357:K357"/>
    <mergeCell ref="D358:G358"/>
    <mergeCell ref="H358:I358"/>
    <mergeCell ref="J358:K358"/>
    <mergeCell ref="J366:K366"/>
    <mergeCell ref="C367:K367"/>
    <mergeCell ref="D368:I368"/>
    <mergeCell ref="J368:K368"/>
    <mergeCell ref="D369:I369"/>
    <mergeCell ref="J369:K369"/>
    <mergeCell ref="D363:I363"/>
    <mergeCell ref="J363:K363"/>
    <mergeCell ref="D364:G364"/>
    <mergeCell ref="H364:I364"/>
    <mergeCell ref="J364:K364"/>
    <mergeCell ref="H365:I365"/>
    <mergeCell ref="J365:K365"/>
    <mergeCell ref="P374:P375"/>
    <mergeCell ref="C375:G375"/>
    <mergeCell ref="H375:N375"/>
    <mergeCell ref="D370:G370"/>
    <mergeCell ref="H370:I370"/>
    <mergeCell ref="J370:K370"/>
    <mergeCell ref="H371:I371"/>
    <mergeCell ref="J371:K371"/>
    <mergeCell ref="D372:I372"/>
    <mergeCell ref="J372:K372"/>
    <mergeCell ref="P324:P372"/>
    <mergeCell ref="C325:K325"/>
    <mergeCell ref="L325:L372"/>
    <mergeCell ref="M325:N372"/>
    <mergeCell ref="D326:I326"/>
    <mergeCell ref="J326:K326"/>
    <mergeCell ref="D327:I327"/>
    <mergeCell ref="J327:K327"/>
    <mergeCell ref="D328:G328"/>
    <mergeCell ref="H328:I328"/>
    <mergeCell ref="C337:K337"/>
    <mergeCell ref="D338:I338"/>
    <mergeCell ref="J338:K338"/>
    <mergeCell ref="D366:I366"/>
    <mergeCell ref="O376:O377"/>
    <mergeCell ref="P376:P377"/>
    <mergeCell ref="C377:G377"/>
    <mergeCell ref="H377:I377"/>
    <mergeCell ref="K381:N381"/>
    <mergeCell ref="C382:G382"/>
    <mergeCell ref="H382:I382"/>
    <mergeCell ref="K382:N382"/>
    <mergeCell ref="G3:O3"/>
    <mergeCell ref="O378:P378"/>
    <mergeCell ref="B379:P379"/>
    <mergeCell ref="C380:G380"/>
    <mergeCell ref="H380:I380"/>
    <mergeCell ref="K380:N380"/>
    <mergeCell ref="C376:G376"/>
    <mergeCell ref="H376:I376"/>
    <mergeCell ref="B378:G378"/>
    <mergeCell ref="H378:N378"/>
    <mergeCell ref="C373:G373"/>
    <mergeCell ref="J373:N373"/>
    <mergeCell ref="C374:G374"/>
    <mergeCell ref="J374:N374"/>
    <mergeCell ref="K376:N377"/>
    <mergeCell ref="O374:O375"/>
    <mergeCell ref="B388:O388"/>
    <mergeCell ref="C386:G386"/>
    <mergeCell ref="H386:I386"/>
    <mergeCell ref="K386:N386"/>
    <mergeCell ref="C387:G387"/>
    <mergeCell ref="H387:I387"/>
    <mergeCell ref="K387:N387"/>
    <mergeCell ref="C384:G384"/>
    <mergeCell ref="H384:I384"/>
    <mergeCell ref="K384:N384"/>
    <mergeCell ref="C385:G385"/>
    <mergeCell ref="H385:I385"/>
    <mergeCell ref="K385:N385"/>
    <mergeCell ref="O380:P387"/>
    <mergeCell ref="C381:G381"/>
    <mergeCell ref="H381:I381"/>
    <mergeCell ref="D383:G383"/>
    <mergeCell ref="H383:I383"/>
    <mergeCell ref="K383:N383"/>
  </mergeCells>
  <conditionalFormatting sqref="F77:F81">
    <cfRule type="containsBlanks" dxfId="7238" priority="165">
      <formula>LEN(TRIM(F77))=0</formula>
    </cfRule>
  </conditionalFormatting>
  <conditionalFormatting sqref="F168:F178">
    <cfRule type="containsBlanks" dxfId="7237" priority="168">
      <formula>LEN(TRIM(F168))=0</formula>
    </cfRule>
  </conditionalFormatting>
  <conditionalFormatting sqref="F180:F190">
    <cfRule type="containsBlanks" dxfId="7236" priority="167">
      <formula>LEN(TRIM(F180))=0</formula>
    </cfRule>
  </conditionalFormatting>
  <conditionalFormatting sqref="F257:F258 O6 H29 H31 H84 G95:J96 G98:J99 G101:J102 G107:J108 G110:J111 G113:J114 G116:J117 G119:J120 G122:J123 G125:J126 G128:J129 G131:J132 F192:F202 O279 H281:I284 K281:L284 O282 H286:I288 K286:L288 H290:I295 K290:L295 H297:I299 K297:L299 O304:O305 O310 O314 O317">
    <cfRule type="containsBlanks" dxfId="7235" priority="186">
      <formula>LEN(TRIM(F6))=0</formula>
    </cfRule>
  </conditionalFormatting>
  <conditionalFormatting sqref="F258">
    <cfRule type="expression" dxfId="7234" priority="31">
      <formula>#REF!="Oui"</formula>
    </cfRule>
  </conditionalFormatting>
  <conditionalFormatting sqref="F260:F263">
    <cfRule type="containsBlanks" dxfId="7233" priority="128">
      <formula>LEN(TRIM(F260))=0</formula>
    </cfRule>
  </conditionalFormatting>
  <conditionalFormatting sqref="F273:F277">
    <cfRule type="containsBlanks" dxfId="7232" priority="76">
      <formula>LEN(TRIM(F273))=0</formula>
    </cfRule>
  </conditionalFormatting>
  <conditionalFormatting sqref="F250:G250 F251 F252:G252 F253 F254:G254">
    <cfRule type="containsBlanks" dxfId="7231" priority="156">
      <formula>LEN(TRIM(F250))=0</formula>
    </cfRule>
  </conditionalFormatting>
  <conditionalFormatting sqref="F273:G277">
    <cfRule type="expression" dxfId="7230" priority="73">
      <formula>OR($G$271="Non",$G$271="Ne sais pas",$G$271="Non applicable (no LMIS)")</formula>
    </cfRule>
    <cfRule type="expression" dxfId="7229" priority="74">
      <formula>OR($G$271="Non",$G$271="Ne sais pas",$G$271="Non applicable (aucun LMIS)")</formula>
    </cfRule>
    <cfRule type="expression" dxfId="7228" priority="75">
      <formula>OR($G$269="Non",$G$269="Ne sais pas")</formula>
    </cfRule>
  </conditionalFormatting>
  <conditionalFormatting sqref="F47:H47 K47:M47">
    <cfRule type="expression" dxfId="7227" priority="93">
      <formula>OR($I$42="Non",$I$42="Ne sais pas")</formula>
    </cfRule>
  </conditionalFormatting>
  <conditionalFormatting sqref="F47:H47">
    <cfRule type="containsBlanks" dxfId="7226" priority="95">
      <formula>LEN(TRIM(F47))=0</formula>
    </cfRule>
  </conditionalFormatting>
  <conditionalFormatting sqref="F86:J86">
    <cfRule type="containsBlanks" dxfId="7225" priority="92">
      <formula>LEN(TRIM(F86))=0</formula>
    </cfRule>
  </conditionalFormatting>
  <conditionalFormatting sqref="F45:M45">
    <cfRule type="expression" dxfId="7224" priority="96">
      <formula>OR($I$42="Non",$I$42="Ne sais pas")</formula>
    </cfRule>
    <cfRule type="containsBlanks" dxfId="7223" priority="97">
      <formula>LEN(TRIM(F45))=0</formula>
    </cfRule>
  </conditionalFormatting>
  <conditionalFormatting sqref="F52:M54 F55:F56">
    <cfRule type="containsBlanks" dxfId="7222" priority="10">
      <formula>LEN(TRIM(F52))=0</formula>
    </cfRule>
  </conditionalFormatting>
  <conditionalFormatting sqref="F8:N8">
    <cfRule type="expression" dxfId="7221" priority="101">
      <formula>OR($I$6="Non",$I$6="Ne sais pas")</formula>
    </cfRule>
    <cfRule type="expression" dxfId="7220" priority="102">
      <formula>$N$13="No"</formula>
    </cfRule>
    <cfRule type="expression" dxfId="7219" priority="103">
      <formula>$N$13="Non applicable"</formula>
    </cfRule>
    <cfRule type="expression" dxfId="7218" priority="104">
      <formula>$N$13="Ne sais pas"</formula>
    </cfRule>
    <cfRule type="containsBlanks" dxfId="7217" priority="192">
      <formula>LEN(TRIM(F8))=0</formula>
    </cfRule>
  </conditionalFormatting>
  <conditionalFormatting sqref="F86:N89">
    <cfRule type="expression" dxfId="7216" priority="91">
      <formula>OR($H$84="Non",$H$84="Ne sais pas")</formula>
    </cfRule>
  </conditionalFormatting>
  <conditionalFormatting sqref="G38:G39">
    <cfRule type="expression" dxfId="7215" priority="99">
      <formula>$J$35="Non"</formula>
    </cfRule>
  </conditionalFormatting>
  <conditionalFormatting sqref="G139">
    <cfRule type="containsBlanks" dxfId="7214" priority="183">
      <formula>LEN(TRIM(G139))=0</formula>
    </cfRule>
  </conditionalFormatting>
  <conditionalFormatting sqref="G151:G153 J151:J153">
    <cfRule type="containsBlanks" dxfId="7213" priority="64">
      <formula>LEN(TRIM(G151))=0</formula>
    </cfRule>
  </conditionalFormatting>
  <conditionalFormatting sqref="G154:G164">
    <cfRule type="containsBlanks" dxfId="7212" priority="59">
      <formula>LEN(TRIM(G154))=0</formula>
    </cfRule>
  </conditionalFormatting>
  <conditionalFormatting sqref="G256">
    <cfRule type="containsBlanks" dxfId="7211" priority="155">
      <formula>LEN(TRIM(G256))=0</formula>
    </cfRule>
  </conditionalFormatting>
  <conditionalFormatting sqref="G269">
    <cfRule type="containsBlanks" dxfId="7210" priority="158">
      <formula>LEN(TRIM(G269))=0</formula>
    </cfRule>
  </conditionalFormatting>
  <conditionalFormatting sqref="G271">
    <cfRule type="expression" dxfId="7209" priority="77">
      <formula>OR($G$269="Non",$G$269="Ne sais pas")</formula>
    </cfRule>
    <cfRule type="containsBlanks" dxfId="7208" priority="78">
      <formula>LEN(TRIM(G271))=0</formula>
    </cfRule>
  </conditionalFormatting>
  <conditionalFormatting sqref="G47:H47 K47:N47">
    <cfRule type="expression" dxfId="7207" priority="32">
      <formula>$F$47="Non"</formula>
    </cfRule>
  </conditionalFormatting>
  <conditionalFormatting sqref="G151:I151">
    <cfRule type="expression" dxfId="7206" priority="63">
      <formula>OR($I$94="Non",$I$94="Ne sais pas")</formula>
    </cfRule>
  </conditionalFormatting>
  <conditionalFormatting sqref="G152:I152">
    <cfRule type="expression" dxfId="7205" priority="61">
      <formula>OR($I$97="Non",$I$97="Ne sais pas")</formula>
    </cfRule>
  </conditionalFormatting>
  <conditionalFormatting sqref="G153:I154">
    <cfRule type="expression" dxfId="7204" priority="58">
      <formula>OR($I$100="Non",$I$100="Ne sais pas")</formula>
    </cfRule>
  </conditionalFormatting>
  <conditionalFormatting sqref="G155:I155">
    <cfRule type="expression" dxfId="7203" priority="55">
      <formula>OR($I$103="Non",$I$103="Ne sais pas")</formula>
    </cfRule>
  </conditionalFormatting>
  <conditionalFormatting sqref="G156:I156">
    <cfRule type="expression" dxfId="7202" priority="53">
      <formula>OR($I$106="Non",$I$106="Ne sais pas")</formula>
    </cfRule>
  </conditionalFormatting>
  <conditionalFormatting sqref="G157:I157">
    <cfRule type="expression" dxfId="7201" priority="51">
      <formula>OR($I$109="Non",$I$109="Ne sais pas")</formula>
    </cfRule>
  </conditionalFormatting>
  <conditionalFormatting sqref="G158:I158">
    <cfRule type="expression" dxfId="7200" priority="49">
      <formula>OR($I$112="Non",$I$112="Ne sais pas")</formula>
    </cfRule>
  </conditionalFormatting>
  <conditionalFormatting sqref="G159:I159">
    <cfRule type="expression" dxfId="7199" priority="47">
      <formula>OR($I$115="Non",$I$115="Ne sais pas")</formula>
    </cfRule>
  </conditionalFormatting>
  <conditionalFormatting sqref="G160:I160">
    <cfRule type="expression" dxfId="7198" priority="45">
      <formula>OR($I$118="Non",$I$118="Ne sais pas")</formula>
    </cfRule>
  </conditionalFormatting>
  <conditionalFormatting sqref="G161:I161">
    <cfRule type="expression" dxfId="7197" priority="43">
      <formula>OR($I$121="Non",$I$121="Ne sais pas")</formula>
    </cfRule>
  </conditionalFormatting>
  <conditionalFormatting sqref="G162:I162">
    <cfRule type="expression" dxfId="7196" priority="41">
      <formula>OR($I$124="Non",$I$124="Ne sais pas")</formula>
    </cfRule>
  </conditionalFormatting>
  <conditionalFormatting sqref="G163:I163">
    <cfRule type="expression" dxfId="7195" priority="38">
      <formula>OR($I$127="Non",$I$127="Ne sais pas")</formula>
    </cfRule>
  </conditionalFormatting>
  <conditionalFormatting sqref="G164:I164">
    <cfRule type="expression" dxfId="7194" priority="37">
      <formula>OR($I$130="Non",$I$130="Ne sais pas")</formula>
    </cfRule>
  </conditionalFormatting>
  <conditionalFormatting sqref="G38:J39">
    <cfRule type="expression" dxfId="7193" priority="98">
      <formula>OR($J$35="Non",$J$35="Ne sais pas")</formula>
    </cfRule>
    <cfRule type="containsBlanks" dxfId="7192" priority="100">
      <formula>LEN(TRIM(G38))=0</formula>
    </cfRule>
  </conditionalFormatting>
  <conditionalFormatting sqref="G71:J71">
    <cfRule type="containsBlanks" dxfId="7191" priority="157">
      <formula>LEN(TRIM(G71))=0</formula>
    </cfRule>
  </conditionalFormatting>
  <conditionalFormatting sqref="G104:J105">
    <cfRule type="containsBlanks" dxfId="7190" priority="24">
      <formula>LEN(TRIM(G104))=0</formula>
    </cfRule>
  </conditionalFormatting>
  <conditionalFormatting sqref="G45:N45">
    <cfRule type="expression" dxfId="7189" priority="33">
      <formula>$F$45="Non"</formula>
    </cfRule>
  </conditionalFormatting>
  <conditionalFormatting sqref="G168:N178">
    <cfRule type="expression" dxfId="7188" priority="82">
      <formula>OR($F168="Non",$F168="Ne sais pas")</formula>
    </cfRule>
  </conditionalFormatting>
  <conditionalFormatting sqref="G180:N187 G189:N190">
    <cfRule type="expression" dxfId="7187" priority="81">
      <formula>OR($F180="Non",$F180="Ne sais pas")</formula>
    </cfRule>
  </conditionalFormatting>
  <conditionalFormatting sqref="H25:H26">
    <cfRule type="containsBlanks" dxfId="7186" priority="130">
      <formula>LEN(TRIM(H25))=0</formula>
    </cfRule>
  </conditionalFormatting>
  <conditionalFormatting sqref="H141">
    <cfRule type="containsBlanks" dxfId="7185" priority="89">
      <formula>LEN(TRIM(H141))=0</formula>
    </cfRule>
  </conditionalFormatting>
  <conditionalFormatting sqref="H141:H142">
    <cfRule type="expression" dxfId="7184" priority="3">
      <formula>#REF!="Don't know"</formula>
    </cfRule>
  </conditionalFormatting>
  <conditionalFormatting sqref="H141:H144">
    <cfRule type="expression" dxfId="7183" priority="2">
      <formula>#REF!="Non"</formula>
    </cfRule>
  </conditionalFormatting>
  <conditionalFormatting sqref="H142">
    <cfRule type="containsBlanks" dxfId="7182" priority="4">
      <formula>LEN(TRIM(H142))=0</formula>
    </cfRule>
  </conditionalFormatting>
  <conditionalFormatting sqref="H143:H144">
    <cfRule type="expression" dxfId="7181" priority="88">
      <formula>#REF!="Ne sais pas"</formula>
    </cfRule>
  </conditionalFormatting>
  <conditionalFormatting sqref="H143:H145">
    <cfRule type="containsBlanks" dxfId="7180" priority="90">
      <formula>LEN(TRIM(H143))=0</formula>
    </cfRule>
  </conditionalFormatting>
  <conditionalFormatting sqref="H145">
    <cfRule type="expression" dxfId="7179" priority="176">
      <formula>#REF!="Don't know"</formula>
    </cfRule>
    <cfRule type="expression" dxfId="7178" priority="177">
      <formula>#REF!="No"</formula>
    </cfRule>
  </conditionalFormatting>
  <conditionalFormatting sqref="H147 K141">
    <cfRule type="expression" dxfId="7177" priority="179">
      <formula>#REF!="Don't know"</formula>
    </cfRule>
    <cfRule type="expression" dxfId="7176" priority="180">
      <formula>#REF!="No"</formula>
    </cfRule>
  </conditionalFormatting>
  <conditionalFormatting sqref="H147">
    <cfRule type="containsBlanks" dxfId="7175" priority="178">
      <formula>LEN(TRIM(H147))=0</formula>
    </cfRule>
  </conditionalFormatting>
  <conditionalFormatting sqref="H215">
    <cfRule type="containsBlanks" dxfId="7174" priority="162">
      <formula>LEN(TRIM(H215))=0</formula>
    </cfRule>
    <cfRule type="expression" dxfId="7173" priority="163">
      <formula>#REF!="Don't know"</formula>
    </cfRule>
    <cfRule type="expression" dxfId="7172" priority="164">
      <formula>#REF!="No"</formula>
    </cfRule>
  </conditionalFormatting>
  <conditionalFormatting sqref="H223:H224">
    <cfRule type="containsBlanks" dxfId="7171" priority="80">
      <formula>LEN(TRIM(H223))=0</formula>
    </cfRule>
  </conditionalFormatting>
  <conditionalFormatting sqref="H227">
    <cfRule type="containsBlanks" dxfId="7170" priority="79">
      <formula>LEN(TRIM(H227))=0</formula>
    </cfRule>
  </conditionalFormatting>
  <conditionalFormatting sqref="H304:H306">
    <cfRule type="containsBlanks" dxfId="7169" priority="72">
      <formula>LEN(TRIM(H304))=0</formula>
    </cfRule>
  </conditionalFormatting>
  <conditionalFormatting sqref="H308">
    <cfRule type="containsBlanks" dxfId="7168" priority="30">
      <formula>LEN(TRIM(H308))=0</formula>
    </cfRule>
  </conditionalFormatting>
  <conditionalFormatting sqref="H309:H315 F73:F75">
    <cfRule type="containsBlanks" dxfId="7167" priority="166">
      <formula>LEN(TRIM(F73))=0</formula>
    </cfRule>
  </conditionalFormatting>
  <conditionalFormatting sqref="H317:H318">
    <cfRule type="containsBlanks" dxfId="7166" priority="174">
      <formula>LEN(TRIM(H317))=0</formula>
    </cfRule>
  </conditionalFormatting>
  <conditionalFormatting sqref="H320">
    <cfRule type="containsBlanks" dxfId="7165" priority="170">
      <formula>LEN(TRIM(H320))=0</formula>
    </cfRule>
  </conditionalFormatting>
  <conditionalFormatting sqref="H373:H374">
    <cfRule type="containsBlanks" dxfId="7164" priority="136">
      <formula>LEN(TRIM(H373))=0</formula>
    </cfRule>
  </conditionalFormatting>
  <conditionalFormatting sqref="H380:H387">
    <cfRule type="containsBlanks" dxfId="7163" priority="66">
      <formula>LEN(TRIM(H380))=0</formula>
    </cfRule>
    <cfRule type="containsBlanks" priority="124">
      <formula>LEN(TRIM(H380))=0</formula>
    </cfRule>
  </conditionalFormatting>
  <conditionalFormatting sqref="H376:I376">
    <cfRule type="containsBlanks" dxfId="7162" priority="160">
      <formula>LEN(TRIM(H376))=0</formula>
    </cfRule>
    <cfRule type="containsBlanks" priority="161">
      <formula>LEN(TRIM(H376))=0</formula>
    </cfRule>
  </conditionalFormatting>
  <conditionalFormatting sqref="H381:I381">
    <cfRule type="expression" dxfId="7161" priority="65">
      <formula>OR($H$380="Non",$H$380="Ne sais pas")</formula>
    </cfRule>
  </conditionalFormatting>
  <conditionalFormatting sqref="H384:I384">
    <cfRule type="expression" dxfId="7160" priority="26">
      <formula>$I$6="Non"</formula>
    </cfRule>
  </conditionalFormatting>
  <conditionalFormatting sqref="H141:J141 H143:J144">
    <cfRule type="expression" dxfId="7159" priority="87">
      <formula>OR($G$139="Non",$G$139="Ne sais pas")</formula>
    </cfRule>
  </conditionalFormatting>
  <conditionalFormatting sqref="H142:J142">
    <cfRule type="expression" dxfId="7158" priority="1">
      <formula>OR($G$111="Non",$G$111="Ne sais pas")</formula>
    </cfRule>
  </conditionalFormatting>
  <conditionalFormatting sqref="H148:J148">
    <cfRule type="expression" dxfId="7157" priority="85">
      <formula>OR($H$147="Non",$H$147="Ne sais pas")</formula>
    </cfRule>
  </conditionalFormatting>
  <conditionalFormatting sqref="H306:J306">
    <cfRule type="expression" dxfId="7156" priority="71">
      <formula>OR($H$305="Non",$H$305="Ne sais pas")</formula>
    </cfRule>
  </conditionalFormatting>
  <conditionalFormatting sqref="H307:J307">
    <cfRule type="expression" dxfId="7155" priority="29">
      <formula>OR($H$306="Non",$H$306="Ne sais pas",$H$305="Non",$H$305="Ne sais pas")</formula>
    </cfRule>
  </conditionalFormatting>
  <conditionalFormatting sqref="H315:J315">
    <cfRule type="expression" dxfId="7154" priority="70">
      <formula>OR($H$314="Non",$H$314="Ne sais pas")</formula>
    </cfRule>
  </conditionalFormatting>
  <conditionalFormatting sqref="H319:J319">
    <cfRule type="expression" dxfId="7153" priority="68">
      <formula>OR($H$318="Non",$H$318="Ne sais pas")</formula>
    </cfRule>
    <cfRule type="containsBlanks" dxfId="7152" priority="69">
      <formula>LEN(TRIM(H319))=0</formula>
    </cfRule>
  </conditionalFormatting>
  <conditionalFormatting sqref="H322:J322">
    <cfRule type="expression" dxfId="7151" priority="27">
      <formula>$H$320="Oui"</formula>
    </cfRule>
    <cfRule type="containsBlanks" dxfId="7150" priority="28">
      <formula>LEN(TRIM(H322))=0</formula>
    </cfRule>
  </conditionalFormatting>
  <conditionalFormatting sqref="H375:N375">
    <cfRule type="expression" dxfId="7149" priority="67">
      <formula>OR($H$374="Non",$H$374="Ne sais pas")</formula>
    </cfRule>
  </conditionalFormatting>
  <conditionalFormatting sqref="I6">
    <cfRule type="containsBlanks" dxfId="7148" priority="169">
      <formula>LEN(TRIM(I6))=0</formula>
    </cfRule>
    <cfRule type="expression" dxfId="7147" priority="187">
      <formula>$N$13="Ne sais pas"</formula>
    </cfRule>
    <cfRule type="expression" dxfId="7146" priority="188">
      <formula>$N$13="Non applicable"</formula>
    </cfRule>
    <cfRule type="expression" dxfId="7145" priority="189">
      <formula>$N$13="Non"</formula>
    </cfRule>
  </conditionalFormatting>
  <conditionalFormatting sqref="I10:I11">
    <cfRule type="expression" dxfId="7144" priority="120">
      <formula>$I$6="Non"</formula>
    </cfRule>
  </conditionalFormatting>
  <conditionalFormatting sqref="I10:I18">
    <cfRule type="expression" dxfId="7143" priority="121">
      <formula>$N$13="Non"</formula>
    </cfRule>
    <cfRule type="expression" dxfId="7142" priority="122">
      <formula>$N$13="Non applicable"</formula>
    </cfRule>
    <cfRule type="expression" dxfId="7141" priority="123">
      <formula>$N$13="Ne sais pas"</formula>
    </cfRule>
  </conditionalFormatting>
  <conditionalFormatting sqref="I10:I23">
    <cfRule type="expression" dxfId="7140" priority="114">
      <formula>OR($I$6="Non",$I$6="Ne sais pas")</formula>
    </cfRule>
    <cfRule type="containsBlanks" dxfId="7139" priority="190">
      <formula>LEN(TRIM(I10))=0</formula>
    </cfRule>
  </conditionalFormatting>
  <conditionalFormatting sqref="I12">
    <cfRule type="expression" dxfId="7138" priority="119">
      <formula>$I$6="No"</formula>
    </cfRule>
  </conditionalFormatting>
  <conditionalFormatting sqref="I19:I23">
    <cfRule type="expression" dxfId="7137" priority="115">
      <formula>$I$6="Non"</formula>
    </cfRule>
    <cfRule type="expression" dxfId="7136" priority="116">
      <formula>$N$13="No"</formula>
    </cfRule>
    <cfRule type="expression" dxfId="7135" priority="117">
      <formula>$N$13="Non applicable"</formula>
    </cfRule>
    <cfRule type="expression" dxfId="7134" priority="118">
      <formula>$N$13="Ne sais pas"</formula>
    </cfRule>
  </conditionalFormatting>
  <conditionalFormatting sqref="I23">
    <cfRule type="expression" dxfId="7133" priority="34">
      <formula>OR($I$22="Non",$I$22="Ne sais pas",$I$22="Non applicable")</formula>
    </cfRule>
  </conditionalFormatting>
  <conditionalFormatting sqref="I42">
    <cfRule type="containsBlanks" dxfId="7132" priority="171">
      <formula>LEN(TRIM(I42))=0</formula>
    </cfRule>
  </conditionalFormatting>
  <conditionalFormatting sqref="I47:J47">
    <cfRule type="containsBlanks" dxfId="7131" priority="7">
      <formula>LEN(TRIM(I47))=0</formula>
    </cfRule>
  </conditionalFormatting>
  <conditionalFormatting sqref="J25:J28">
    <cfRule type="containsBlanks" dxfId="7130" priority="129">
      <formula>LEN(TRIM(J25))=0</formula>
    </cfRule>
  </conditionalFormatting>
  <conditionalFormatting sqref="J33">
    <cfRule type="containsBlanks" dxfId="7129" priority="182">
      <formula>LEN(TRIM(J33))=0</formula>
    </cfRule>
  </conditionalFormatting>
  <conditionalFormatting sqref="J35">
    <cfRule type="containsBlanks" dxfId="7128" priority="181">
      <formula>LEN(TRIM(J35))=0</formula>
    </cfRule>
  </conditionalFormatting>
  <conditionalFormatting sqref="J67:J70">
    <cfRule type="containsBlanks" dxfId="7127" priority="145">
      <formula>LEN(TRIM(J67))=0</formula>
    </cfRule>
  </conditionalFormatting>
  <conditionalFormatting sqref="J154:J164">
    <cfRule type="containsBlanks" dxfId="7126" priority="57">
      <formula>LEN(TRIM(J154))=0</formula>
    </cfRule>
  </conditionalFormatting>
  <conditionalFormatting sqref="J326:J327">
    <cfRule type="containsBlanks" dxfId="7125" priority="153">
      <formula>LEN(TRIM(J326))=0</formula>
    </cfRule>
  </conditionalFormatting>
  <conditionalFormatting sqref="J330">
    <cfRule type="containsBlanks" dxfId="7124" priority="144">
      <formula>LEN(TRIM(J330))=0</formula>
    </cfRule>
  </conditionalFormatting>
  <conditionalFormatting sqref="J332:J333">
    <cfRule type="containsBlanks" dxfId="7123" priority="152">
      <formula>LEN(TRIM(J332))=0</formula>
    </cfRule>
  </conditionalFormatting>
  <conditionalFormatting sqref="J336">
    <cfRule type="containsBlanks" dxfId="7122" priority="143">
      <formula>LEN(TRIM(J336))=0</formula>
    </cfRule>
  </conditionalFormatting>
  <conditionalFormatting sqref="J338:J339">
    <cfRule type="containsBlanks" dxfId="7121" priority="151">
      <formula>LEN(TRIM(J338))=0</formula>
    </cfRule>
  </conditionalFormatting>
  <conditionalFormatting sqref="J342">
    <cfRule type="containsBlanks" dxfId="7120" priority="142">
      <formula>LEN(TRIM(J342))=0</formula>
    </cfRule>
  </conditionalFormatting>
  <conditionalFormatting sqref="J344:J345">
    <cfRule type="containsBlanks" dxfId="7119" priority="150">
      <formula>LEN(TRIM(J344))=0</formula>
    </cfRule>
  </conditionalFormatting>
  <conditionalFormatting sqref="J348">
    <cfRule type="containsBlanks" dxfId="7118" priority="141">
      <formula>LEN(TRIM(J348))=0</formula>
    </cfRule>
  </conditionalFormatting>
  <conditionalFormatting sqref="J350:J351">
    <cfRule type="containsBlanks" dxfId="7117" priority="149">
      <formula>LEN(TRIM(J350))=0</formula>
    </cfRule>
  </conditionalFormatting>
  <conditionalFormatting sqref="J354">
    <cfRule type="containsBlanks" dxfId="7116" priority="135">
      <formula>LEN(TRIM(J354))=0</formula>
    </cfRule>
  </conditionalFormatting>
  <conditionalFormatting sqref="J356:J357">
    <cfRule type="containsBlanks" dxfId="7115" priority="148">
      <formula>LEN(TRIM(J356))=0</formula>
    </cfRule>
  </conditionalFormatting>
  <conditionalFormatting sqref="J360">
    <cfRule type="containsBlanks" dxfId="7114" priority="140">
      <formula>LEN(TRIM(J360))=0</formula>
    </cfRule>
  </conditionalFormatting>
  <conditionalFormatting sqref="J362:J363">
    <cfRule type="containsBlanks" dxfId="7113" priority="147">
      <formula>LEN(TRIM(J362))=0</formula>
    </cfRule>
  </conditionalFormatting>
  <conditionalFormatting sqref="J366">
    <cfRule type="containsBlanks" dxfId="7112" priority="139">
      <formula>LEN(TRIM(J366))=0</formula>
    </cfRule>
  </conditionalFormatting>
  <conditionalFormatting sqref="J368:J369">
    <cfRule type="containsBlanks" dxfId="7111" priority="146">
      <formula>LEN(TRIM(J368))=0</formula>
    </cfRule>
  </conditionalFormatting>
  <conditionalFormatting sqref="J372">
    <cfRule type="containsBlanks" dxfId="7110" priority="138">
      <formula>LEN(TRIM(J372))=0</formula>
    </cfRule>
  </conditionalFormatting>
  <conditionalFormatting sqref="J151:L151">
    <cfRule type="expression" dxfId="7109" priority="62">
      <formula>OR($G$94="Non",$G$94="Ne sais pas")</formula>
    </cfRule>
  </conditionalFormatting>
  <conditionalFormatting sqref="J152:L152">
    <cfRule type="expression" dxfId="7108" priority="60">
      <formula>OR($G$97="Non",$G$97="Ne sais pas")</formula>
    </cfRule>
  </conditionalFormatting>
  <conditionalFormatting sqref="J153:L154">
    <cfRule type="expression" dxfId="7107" priority="56">
      <formula>OR($G$100="Non",$G$100="Ne sais pas")</formula>
    </cfRule>
  </conditionalFormatting>
  <conditionalFormatting sqref="J155:L155">
    <cfRule type="expression" dxfId="7106" priority="54">
      <formula>OR($G$103="Non",$G$103="Ne sais pas")</formula>
    </cfRule>
  </conditionalFormatting>
  <conditionalFormatting sqref="J156:L156">
    <cfRule type="expression" dxfId="7105" priority="52">
      <formula>OR($G$106="Non",$G$106="Ne sais pas")</formula>
    </cfRule>
  </conditionalFormatting>
  <conditionalFormatting sqref="J157:L157">
    <cfRule type="expression" dxfId="7104" priority="50">
      <formula>OR($G$109="Non",$G$109="Ne sais pas")</formula>
    </cfRule>
  </conditionalFormatting>
  <conditionalFormatting sqref="J158:L158">
    <cfRule type="expression" dxfId="7103" priority="48">
      <formula>OR($G$112="Non",$G$112="Ne sais pas")</formula>
    </cfRule>
  </conditionalFormatting>
  <conditionalFormatting sqref="J159:L159">
    <cfRule type="expression" dxfId="7102" priority="46">
      <formula>OR($G$115="Non",$G$115="Ne sais pas")</formula>
    </cfRule>
  </conditionalFormatting>
  <conditionalFormatting sqref="J160:L160">
    <cfRule type="expression" dxfId="7101" priority="44">
      <formula>OR($G$118="Non",$G$118="Ne sais pas")</formula>
    </cfRule>
  </conditionalFormatting>
  <conditionalFormatting sqref="J161:L161">
    <cfRule type="expression" dxfId="7100" priority="42">
      <formula>OR($G$121="Non",$G$121="Ne sais pas")</formula>
    </cfRule>
  </conditionalFormatting>
  <conditionalFormatting sqref="J162:L162">
    <cfRule type="expression" dxfId="7099" priority="40">
      <formula>OR($G$124="Non",$G$124="Ne sais pas")</formula>
    </cfRule>
  </conditionalFormatting>
  <conditionalFormatting sqref="J163:L163">
    <cfRule type="expression" dxfId="7098" priority="39">
      <formula>OR($G$127="Non",$G$127="Ne sais pas")</formula>
    </cfRule>
  </conditionalFormatting>
  <conditionalFormatting sqref="J164:L164">
    <cfRule type="expression" dxfId="7097" priority="36">
      <formula>OR($G$130="Non",$G$130="Ne sais pas")</formula>
    </cfRule>
  </conditionalFormatting>
  <conditionalFormatting sqref="J139:N139">
    <cfRule type="expression" dxfId="7096" priority="86">
      <formula>OR($G$139="Non",$G$139="Ne sais pas")</formula>
    </cfRule>
  </conditionalFormatting>
  <conditionalFormatting sqref="K94">
    <cfRule type="expression" dxfId="7095" priority="23">
      <formula>OR($H$84="Non",$H$84="Ne sais pas")</formula>
    </cfRule>
  </conditionalFormatting>
  <conditionalFormatting sqref="K97">
    <cfRule type="expression" dxfId="7094" priority="22">
      <formula>OR($H$84="Non",$H$84="Ne sais pas")</formula>
    </cfRule>
  </conditionalFormatting>
  <conditionalFormatting sqref="K100">
    <cfRule type="expression" dxfId="7093" priority="21">
      <formula>OR($H$84="Non",$H$84="Ne sais pas")</formula>
    </cfRule>
  </conditionalFormatting>
  <conditionalFormatting sqref="K103">
    <cfRule type="expression" dxfId="7092" priority="20">
      <formula>OR($H$84="Non",$H$84="Ne sais pas")</formula>
    </cfRule>
  </conditionalFormatting>
  <conditionalFormatting sqref="K106">
    <cfRule type="expression" dxfId="7091" priority="19">
      <formula>OR($H$84="Non",$H$84="Ne sais pas")</formula>
    </cfRule>
  </conditionalFormatting>
  <conditionalFormatting sqref="K109">
    <cfRule type="expression" dxfId="7090" priority="18">
      <formula>OR($H$84="Non",$H$84="Ne sais pas")</formula>
    </cfRule>
  </conditionalFormatting>
  <conditionalFormatting sqref="K112">
    <cfRule type="expression" dxfId="7089" priority="17">
      <formula>OR($H$84="Non",$H$84="Ne sais pas")</formula>
    </cfRule>
  </conditionalFormatting>
  <conditionalFormatting sqref="K115">
    <cfRule type="expression" dxfId="7088" priority="16">
      <formula>OR($H$84="Non",$H$84="Ne sais pas")</formula>
    </cfRule>
  </conditionalFormatting>
  <conditionalFormatting sqref="K118">
    <cfRule type="expression" dxfId="7087" priority="15">
      <formula>OR($H$84="Non",$H$84="Ne sais pas")</formula>
    </cfRule>
  </conditionalFormatting>
  <conditionalFormatting sqref="K121">
    <cfRule type="expression" dxfId="7086" priority="14">
      <formula>OR($H$84="Non",$H$84="Ne sais pas")</formula>
    </cfRule>
  </conditionalFormatting>
  <conditionalFormatting sqref="K124">
    <cfRule type="expression" dxfId="7085" priority="13">
      <formula>OR($H$84="Non",$H$84="Ne sais pas")</formula>
    </cfRule>
  </conditionalFormatting>
  <conditionalFormatting sqref="K127">
    <cfRule type="expression" dxfId="7084" priority="12">
      <formula>OR($H$84="Non",$H$84="Ne sais pas")</formula>
    </cfRule>
  </conditionalFormatting>
  <conditionalFormatting sqref="K130">
    <cfRule type="expression" dxfId="7083" priority="11">
      <formula>OR($H$84="Non",$H$84="Ne sais pas")</formula>
    </cfRule>
  </conditionalFormatting>
  <conditionalFormatting sqref="K141 F204:F214 K223 K233:K245 F248">
    <cfRule type="containsBlanks" dxfId="7082" priority="184">
      <formula>LEN(TRIM(F141))=0</formula>
    </cfRule>
  </conditionalFormatting>
  <conditionalFormatting sqref="K247">
    <cfRule type="containsBlanks" dxfId="7081" priority="175">
      <formula>LEN(TRIM(K247))=0</formula>
    </cfRule>
  </conditionalFormatting>
  <conditionalFormatting sqref="K47:M47">
    <cfRule type="containsBlanks" dxfId="7080" priority="94">
      <formula>LEN(TRIM(K47))=0</formula>
    </cfRule>
  </conditionalFormatting>
  <conditionalFormatting sqref="K19:N23">
    <cfRule type="expression" dxfId="7079" priority="105">
      <formula>OR($I$6="Non",$I$6="Ne sais pas")</formula>
    </cfRule>
    <cfRule type="containsBlanks" dxfId="7078" priority="191">
      <formula>LEN(TRIM(K19))=0</formula>
    </cfRule>
  </conditionalFormatting>
  <conditionalFormatting sqref="L168:L178">
    <cfRule type="expression" dxfId="7077" priority="83">
      <formula>$F$225="Don't know"</formula>
    </cfRule>
    <cfRule type="expression" dxfId="7076" priority="84">
      <formula>$F$225="Non"</formula>
    </cfRule>
    <cfRule type="containsBlanks" dxfId="7075" priority="193">
      <formula>LEN(TRIM(L168))=0</formula>
    </cfRule>
  </conditionalFormatting>
  <conditionalFormatting sqref="L10:N10">
    <cfRule type="expression" dxfId="7074" priority="113">
      <formula>OR($I$10="Non",$I$10="Ne sais pas",$I$10="Non applicable")</formula>
    </cfRule>
  </conditionalFormatting>
  <conditionalFormatting sqref="L10:N18">
    <cfRule type="expression" dxfId="7073" priority="5">
      <formula>OR($I$6="Non",$I$6="Ne sais pas")</formula>
    </cfRule>
  </conditionalFormatting>
  <conditionalFormatting sqref="L11:N11">
    <cfRule type="expression" dxfId="7072" priority="112">
      <formula>OR($I$11="Non",$I$11="Ne sais pas",$I$11="Non applicable")</formula>
    </cfRule>
  </conditionalFormatting>
  <conditionalFormatting sqref="L12:N12">
    <cfRule type="expression" dxfId="7071" priority="111">
      <formula>OR($I$12="Non",$I$12="Ne sais pas",$I$12="Non applicable")</formula>
    </cfRule>
  </conditionalFormatting>
  <conditionalFormatting sqref="L13:N13">
    <cfRule type="expression" dxfId="7070" priority="110">
      <formula>OR($I$13="Non",$I$13="Ne sais pas",$I$13="Non applicable")</formula>
    </cfRule>
  </conditionalFormatting>
  <conditionalFormatting sqref="L14:N14">
    <cfRule type="expression" dxfId="7069" priority="109">
      <formula>OR($I$14="Non",$I$14="Ne sais pas",$I$14="Non applicable")</formula>
    </cfRule>
  </conditionalFormatting>
  <conditionalFormatting sqref="L15:N15">
    <cfRule type="expression" dxfId="7068" priority="108">
      <formula>OR($I$15="Non",$I$15="Ne sais pas",$I$15="Non applicable")</formula>
    </cfRule>
  </conditionalFormatting>
  <conditionalFormatting sqref="L16:N16">
    <cfRule type="expression" dxfId="7067" priority="6">
      <formula>OR($I$16="Non",$I$16="Ne sais pas",$I$16="Non applicable")</formula>
    </cfRule>
  </conditionalFormatting>
  <conditionalFormatting sqref="L17:N17">
    <cfRule type="expression" dxfId="7066" priority="106">
      <formula>OR($I$17="Ni l'un ni l'autre",$I$17="Ne sais pas",$I$17="Non applicable")</formula>
    </cfRule>
  </conditionalFormatting>
  <conditionalFormatting sqref="L18:N18">
    <cfRule type="expression" dxfId="7065" priority="35">
      <formula>OR($I$16="No",$I$16="Don't know",$I$16="Not applicable")</formula>
    </cfRule>
    <cfRule type="expression" dxfId="7064" priority="107">
      <formula>OR($I$18="Non",$I$18="Ne sais pas",$I$18="Non applicable")</formula>
    </cfRule>
  </conditionalFormatting>
  <conditionalFormatting sqref="O25:O28">
    <cfRule type="containsBlanks" dxfId="7063" priority="132">
      <formula>LEN(TRIM(O25))=0</formula>
    </cfRule>
  </conditionalFormatting>
  <conditionalFormatting sqref="O42">
    <cfRule type="containsBlanks" dxfId="7062" priority="173">
      <formula>LEN(TRIM(O42))=0</formula>
    </cfRule>
  </conditionalFormatting>
  <conditionalFormatting sqref="O52:O54">
    <cfRule type="containsBlanks" dxfId="7061" priority="9">
      <formula>LEN(TRIM(O52))=0</formula>
    </cfRule>
  </conditionalFormatting>
  <conditionalFormatting sqref="O73">
    <cfRule type="containsBlanks" dxfId="7060" priority="134">
      <formula>LEN(TRIM(O73))=0</formula>
    </cfRule>
  </conditionalFormatting>
  <conditionalFormatting sqref="O147">
    <cfRule type="containsBlanks" dxfId="7059" priority="127">
      <formula>LEN(TRIM(O147))=0</formula>
    </cfRule>
  </conditionalFormatting>
  <conditionalFormatting sqref="O167">
    <cfRule type="containsBlanks" dxfId="7058" priority="159">
      <formula>LEN(TRIM(O167))=0</formula>
    </cfRule>
  </conditionalFormatting>
  <conditionalFormatting sqref="O179:O191">
    <cfRule type="containsBlanks" dxfId="7057" priority="126">
      <formula>LEN(TRIM(O179))=0</formula>
    </cfRule>
  </conditionalFormatting>
  <conditionalFormatting sqref="O203:O215">
    <cfRule type="containsBlanks" dxfId="7056" priority="125">
      <formula>LEN(TRIM(O203))=0</formula>
    </cfRule>
  </conditionalFormatting>
  <conditionalFormatting sqref="O227:O228">
    <cfRule type="containsBlanks" dxfId="7055" priority="172">
      <formula>LEN(TRIM(O227))=0</formula>
    </cfRule>
  </conditionalFormatting>
  <conditionalFormatting sqref="O249 O256">
    <cfRule type="containsBlanks" dxfId="7054" priority="154">
      <formula>LEN(TRIM(O249))=0</formula>
    </cfRule>
  </conditionalFormatting>
  <conditionalFormatting sqref="O269:O271">
    <cfRule type="containsBlanks" dxfId="7053" priority="131">
      <formula>LEN(TRIM(O269))=0</formula>
    </cfRule>
  </conditionalFormatting>
  <conditionalFormatting sqref="O324:O374">
    <cfRule type="containsBlanks" dxfId="7052" priority="137">
      <formula>LEN(TRIM(O324))=0</formula>
    </cfRule>
  </conditionalFormatting>
  <conditionalFormatting sqref="O376">
    <cfRule type="containsBlanks" dxfId="7051" priority="133">
      <formula>LEN(TRIM(O376))=0</formula>
    </cfRule>
  </conditionalFormatting>
  <conditionalFormatting sqref="O44:P49">
    <cfRule type="containsBlanks" dxfId="7050" priority="8">
      <formula>LEN(TRIM(O44))=0</formula>
    </cfRule>
  </conditionalFormatting>
  <dataValidations count="99">
    <dataValidation type="list" allowBlank="1" showInputMessage="1" showErrorMessage="1" sqref="J326:K326 J332:K332 J338:K338 J344:K344 J350:K350 J356:K356 J362:K362 J368:K368" xr:uid="{D5A9C508-B8E3-4116-B076-D44F4D5F4A71}">
      <formula1>"Présélectionné par l'OMS, SRA, Présélectionné par l'OMS et SRA,Aucun produit préselectionné par l'OMS ou SRA enregistré,Ne sais pas"</formula1>
    </dataValidation>
    <dataValidation type="list" allowBlank="1" showInputMessage="1" showErrorMessage="1" sqref="J330:K330 J336:K336 J342:K342 J348:K348 J360:K360 J366:K366 J372:K372 J354:K354" xr:uid="{B19A1B02-A156-4FC2-84D2-82C7EE5A144C}">
      <formula1>"0,1,2 ou plus,Ne sais pas"</formula1>
    </dataValidation>
    <dataValidation type="list" allowBlank="1" showInputMessage="1" showErrorMessage="1" sqref="H312:J312" xr:uid="{2922EA0D-7572-41A3-AD40-BA6C6257C7EB}">
      <formula1>"Oui certifié ISO, Oui présélectioné par l'OMS, Oui certifié ISO et présélectionné par l'OMS,Ni l'un ni l'autre, Ne sais pas, Non applicable"</formula1>
    </dataValidation>
    <dataValidation type="list" allowBlank="1" showInputMessage="1" showErrorMessage="1" sqref="F253:G253" xr:uid="{20EEFBCD-776B-435A-8E9C-7B8F4833011F}">
      <formula1>"Oui : Mobilisation/implication communautaire importante,Oui : Une certaine mobilisation/implication communautaire,Non,Ne sais pas"</formula1>
    </dataValidation>
    <dataValidation type="list" allowBlank="1" showInputMessage="1" showErrorMessage="1" sqref="F251:G251" xr:uid="{907C6301-D900-4573-A775-40C5D69C463F}">
      <formula1>"Oui : Médias importants,Oui : Certains médias,Non,Ne sais pas"</formula1>
    </dataValidation>
    <dataValidation type="list" allowBlank="1" showInputMessage="1" showErrorMessage="1" sqref="G151:G164 H155:I164 H151:I153 J151:J164 K151:L153 K155:L164" xr:uid="{2E9500B2-CD29-42E0-9347-6122289387C3}">
      <formula1>"Travailleur de santé communautaire (ou équivalent),Infirmier auxiliaire,Sage-femme infirmière auxiliaire,Infirmier,Pharmacie, Responsable médical, Médecin, Ne sais pas, Non applicable"</formula1>
    </dataValidation>
    <dataValidation type="list" allowBlank="1" showInputMessage="1" showErrorMessage="1" sqref="H144:J144" xr:uid="{2BD05CDA-EC00-46EB-8EED-26799C47F835}">
      <formula1>"Oui un niveau élevé de mise en œuvre, Oui une certaine mise en œuvre,Mise en œuvre minimale ou inexistante, Ne sais pas, Non applicable (aucune stratégie)"</formula1>
    </dataValidation>
    <dataValidation type="list" allowBlank="1" showInputMessage="1" showErrorMessage="1" sqref="J67:J70" xr:uid="{E71E7550-9B43-4CF1-8DDA-08CE1883350F}">
      <formula1>"Oui, Non, Ne sais pas,Non applicable"</formula1>
    </dataValidation>
    <dataValidation type="list" allowBlank="1" showInputMessage="1" showErrorMessage="1" error="Choisissez une réponse dans la liste déroulante." prompt="Choisissez une réponse dans la liste déroulante." sqref="G68:I70" xr:uid="{DB83D11B-4C36-4C9C-9B8B-685349219F92}">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allowBlank="1" showInputMessage="1" showErrorMessage="1" sqref="I17" xr:uid="{CBCB8A18-7553-4EDE-80A0-175E938F187C}">
      <formula1>"Ministère des Finances, Ministère de la Planification,Les deux,Ni l'un ni l'autre,Ne sais pas, Non applicable"</formula1>
    </dataValidation>
    <dataValidation type="list" allowBlank="1" showInputMessage="1" showErrorMessage="1" sqref="F277:G277" xr:uid="{2733EC47-9112-43CD-8D38-A669037A2183}">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allowBlank="1" showInputMessage="1" showErrorMessage="1" sqref="G256" xr:uid="{C04E3F37-B837-4EF3-9FE5-4D673998F526}">
      <formula1>"0 %,1 à 10 %,11 à 20 %,21 à 30 %,31 à 40 %,41 à 50 %,51 à 60 %,61 à 70 %,71 à 80 %,81 à 100 %,Ne sais pas,Non applicable"</formula1>
    </dataValidation>
    <dataValidation type="list" allowBlank="1" showInputMessage="1" showErrorMessage="1" sqref="F254:G254 H380:I380 H382:H383 I382" xr:uid="{DA7EC51D-40CD-4FAD-97A4-ACFFB0B9A54C}">
      <formula1>"Oui,Non,Ne sais pas"</formula1>
    </dataValidation>
    <dataValidation type="list" allowBlank="1" showInputMessage="1" showErrorMessage="1" sqref="F252:G252" xr:uid="{A513C445-78F7-43C3-8AA5-CD090BBF102D}">
      <formula1>"Oui : Sensibilisation/éducation intensive par téléphone, Oui : Une certaine sensibilisation/éducation par téléphone, Non, Ne sais pas"</formula1>
    </dataValidation>
    <dataValidation type="list" allowBlank="1" showInputMessage="1" showErrorMessage="1" sqref="F250:G250" xr:uid="{E08F0DE4-4F01-4CF1-8203-274D984BD551}">
      <formula1>"Oui : Marketing social important,Oui : Un certain marketing social,Non,Ne sais pas"</formula1>
    </dataValidation>
    <dataValidation allowBlank="1" showInputMessage="1" showErrorMessage="1" error="Choisissez une réponse dans la liste déroulante." sqref="K19" xr:uid="{B0E953E4-BD9A-44DE-8303-FBD36695FDFF}"/>
    <dataValidation type="list" allowBlank="1" showInputMessage="1" showErrorMessage="1" sqref="F276:G276" xr:uid="{3CFDEF8A-7E17-45B7-8ACB-0453B5CC8031}">
      <formula1>"Oui : Tous les sites de marketing social sont inclus, Oui : Certains sites de marketing social sont inclus,Aucun, Ne sais pas, Non applicable (aucun LMIS)"</formula1>
    </dataValidation>
    <dataValidation type="list" allowBlank="1" showInputMessage="1" showErrorMessage="1" sqref="F275:G275" xr:uid="{ECEBE97D-6642-4F25-AFA5-DB8EAAB829FA}">
      <formula1>"Oui : Toutes les installations des ONG sont incluses, Oui : Certaines des installations des ONG sont incluses,Aucun, Ne sais pas, Non applicable (aucun LMIS)"</formula1>
    </dataValidation>
    <dataValidation type="list" allowBlank="1" showInputMessage="1" showErrorMessage="1" sqref="F274:G274" xr:uid="{E834D6DA-593E-4D6A-827D-09E9C9C26137}">
      <formula1>"Oui : Tous les installations du secteur privé sont incluses, Oui : Certaines installations du secteur privé sont incluses,Aucun, Ne sais pas, Non applicable (aucun LMIS)"</formula1>
    </dataValidation>
    <dataValidation type="list" allowBlank="1" showInputMessage="1" showErrorMessage="1" sqref="F273:G273" xr:uid="{592EE987-0B76-4158-8CB7-809A586E9CF5}">
      <formula1>"Oui : Tous les installations du secteur public sont incluses, Oui : Certaines installations du secteur public sont incluses,Aucun, Ne sais pas, Non applicable (aucun LMIS)"</formula1>
    </dataValidation>
    <dataValidation type="list" allowBlank="1" showInputMessage="1" showErrorMessage="1" sqref="H376:I376" xr:uid="{CA3001D3-BAFD-42FD-A14C-1FE7435C7BD3}">
      <formula1>"Oui (plan PSE avec composant FP/RH),Aucun plan PSE commencé/élaboré,Oui plan PSE mais aucun composant FP/RH,Ne sais pas"</formula1>
    </dataValidation>
    <dataValidation type="list" allowBlank="1" showInputMessage="1" showErrorMessage="1" sqref="H319:J319" xr:uid="{E0D5677F-796B-4388-B809-46A87EDE9843}">
      <formula1>"0 à 25 %,26 à 50 %,51 à 75 %,76 à 100 %, Ne sais pas, Non applicable"</formula1>
    </dataValidation>
    <dataValidation type="list" allowBlank="1" showInputMessage="1" showErrorMessage="1" sqref="H309:J309 F73:F75 H217:J220" xr:uid="{3C5F3F4B-119B-4A1C-A72B-9447B2A9CBF3}">
      <formula1>"Oui,Non,Ne sais pas,Non applicable"</formula1>
    </dataValidation>
    <dataValidation type="list" allowBlank="1" showInputMessage="1" showErrorMessage="1" sqref="H315:J315" xr:uid="{3CE53943-F450-44B1-8FBD-DC39B3C29B97}">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allowBlank="1" showInputMessage="1" showErrorMessage="1" sqref="H317:J317" xr:uid="{4AA81B12-4357-4F4D-957A-BBD39B324F5E}">
      <formula1>"0,1,2 à 3,Plus de 3, Ne sais pas"</formula1>
    </dataValidation>
    <dataValidation type="list" allowBlank="1" showInputMessage="1" showErrorMessage="1" sqref="J363 J369 J333 J339 J345 J351 J357 J327" xr:uid="{5AE191AD-08E5-40ED-8E92-6702AE0DEC44}">
      <formula1>"0,1,2 à 3,Plus de 3,Ne sais pas"</formula1>
    </dataValidation>
    <dataValidation type="list" allowBlank="1" showInputMessage="1" showErrorMessage="1" sqref="H309" xr:uid="{19B20D1B-A8FD-4E27-9197-03C31D0F10B3}">
      <formula1>"Oui,Non,Ne sais pas, Non applicable"</formula1>
    </dataValidation>
    <dataValidation type="list" allowBlank="1" showInputMessage="1" showErrorMessage="1" sqref="H308:J308" xr:uid="{0CFD087B-55D2-4548-A74D-99C5654661B9}">
      <formula1>"Moins de 6 mois, De 6 mois à moins d'1 an, D'1 an à 18 mois, Plus de 18 mois,Ne sais pas, Non applicable"</formula1>
    </dataValidation>
    <dataValidation type="list" allowBlank="1" showInputMessage="1" showErrorMessage="1" error="Choisissez une réponse dans la liste déroulante." sqref="I19:I20" xr:uid="{1B590271-ECFD-4674-9486-96F48C0E3E0C}">
      <formula1>"Oui, Non, Ne sais pas, Non applicable"</formula1>
    </dataValidation>
    <dataValidation type="list" allowBlank="1" showInputMessage="1" showErrorMessage="1" sqref="H312:J313" xr:uid="{4D510860-7227-426D-AB37-62062604B5BB}">
      <formula1>"La plupart ont été testés, Certains ont été testés, Aucun n'a été testé, Ne sais pas, Non applicable"</formula1>
    </dataValidation>
    <dataValidation type="list" allowBlank="1" showInputMessage="1" showErrorMessage="1" sqref="G165 J165:L165" xr:uid="{1C19AA18-E322-409D-8B95-4FF65210C13A}">
      <formula1>"Travailleur de santé communautaire (ou équivalent), Infirmier, Infirmier auxiliaire, Sage-femme infirmière auxiliaire, Responsable médical, Médecin, Ne sais pas, Non applicable"</formula1>
    </dataValidation>
    <dataValidation type="list" allowBlank="1" showInputMessage="1" showErrorMessage="1" sqref="F52:F56" xr:uid="{5C6162A4-9E86-4AE2-9478-D725D6A95002}">
      <formula1>"En nature, Argent liquide, Ne sais pas, Non applicable"</formula1>
    </dataValidation>
    <dataValidation type="list" allowBlank="1" showInputMessage="1" showErrorMessage="1" sqref="F168:F178 I6 I42 F192:F202 K233:K245 H373:H374 G139 H147:J147 H145:J145 J33 F263 F180:F190 F204:F214 H215:J215 G269 H84 G125:J126 J35 F45 F47 G131:J132 G95:J96 G128:J129 G98:J99 G101:J102 G104:J105 G107:J108 G110:J111 G113:J114 G116:J117 G119:J120 G122:J123 G135:J136" xr:uid="{D78912BB-51BC-4E04-8FB0-4496853D5626}">
      <formula1>"Oui, Non, Ne sais pas"</formula1>
    </dataValidation>
    <dataValidation type="list" allowBlank="1" showInputMessage="1" showErrorMessage="1" sqref="H31:J31" xr:uid="{DFBA2921-5D6C-4F51-AAFD-66A596EC1E48}">
      <formula1>"Une fois par an, Deux fois par an, Une fois par trimestre, Une fois par mois, Autre, Ne sais pas"</formula1>
    </dataValidation>
    <dataValidation type="list" allowBlank="1" showInputMessage="1" showErrorMessage="1" sqref="J25 H25" xr:uid="{AA615828-C8B8-4896-8E66-CB59664FAB07}">
      <formula1>"Janvier, Février, Mars, Avril, Mai, Juin, Juillet, Août, Septembre, Octobre, Novembre, Décembre"</formula1>
    </dataValidation>
    <dataValidation type="list" allowBlank="1" showInputMessage="1" showErrorMessage="1" error="Choisissez une réponse dans la liste déroulante." sqref="I21" xr:uid="{F1E9FE5E-DC1F-4D5F-AD8C-2393961B8FB2}">
      <formula1>"0 fois, 1 fois, 2 à 3 fois, 4 fois ou plus, Ne sais pas"</formula1>
    </dataValidation>
    <dataValidation type="list" allowBlank="1" showInputMessage="1" showErrorMessage="1" sqref="F264:F267 H318 L168:L178 H310:H311 H223:H225 H230 H227 I22:I23 F77:G81 H320 H143:J143 I18 H322 H314 F258 M168:N168 I10:I16 H305:H306 F260:F262 L192:N202" xr:uid="{1591FC41-D7E0-41E0-8FF1-B59BC0028BF3}">
      <formula1>"Oui, Non, Ne sais pas, Non applicable"</formula1>
    </dataValidation>
    <dataValidation type="list" allowBlank="1" showInputMessage="1" showErrorMessage="1" sqref="G271" xr:uid="{8A0883CE-A11F-4650-8C78-898F4F14A3D1}">
      <formula1>"Oui, Non, Ne sais pas, Non applicable (aucun LMIS)"</formula1>
    </dataValidation>
    <dataValidation type="list" allowBlank="1" showInputMessage="1" showErrorMessage="1" sqref="H26 J26" xr:uid="{364FFDFB-FFAF-4C16-A100-36F96B8669FB}">
      <formula1>"2017,2018,2019,2020,2021,2022,2023"</formula1>
    </dataValidation>
    <dataValidation type="list" allowBlank="1" showInputMessage="1" showErrorMessage="1" sqref="M52:M56 M45 M47" xr:uid="{607DAD07-A898-4B09-B552-A4A88FEE65FC}">
      <formula1>"Achat/B.P. date,Date d'expédition,Date de livraison,Autre,Inconnu,Non applicable"</formula1>
    </dataValidation>
    <dataValidation type="list" allowBlank="1" showInputMessage="1" showErrorMessage="1" sqref="F257" xr:uid="{C11ADCCB-EF19-4EAE-9E8D-02692176F395}">
      <formula1>"Oui, Non"</formula1>
    </dataValidation>
    <dataValidation type="list" allowBlank="1" showInputMessage="1" showErrorMessage="1" sqref="P28 P270:P271" xr:uid="{C41DF844-D8A8-49B5-91D1-AA864D15D20B}">
      <formula1>#REF!</formula1>
    </dataValidation>
    <dataValidation type="list" allowBlank="1" showInputMessage="1" showErrorMessage="1" sqref="H377:I377" xr:uid="{8BDEF657-8D64-4CE6-8A53-E879E103A70C}">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allowBlank="1" showInputMessage="1" showErrorMessage="1" sqref="H385:I385" xr:uid="{1824A4E0-CD43-452A-A48E-C7C4758A537B}">
      <formula1>"Totalité ou majorité de la ligne budgétaire transférée à la réponse COVID, Une partie du budget a été transférée, Aucune partie du budget n'a été transférée (c'est-à-dire aucun impact), Inconnu, Non applicable"</formula1>
    </dataValidation>
    <dataValidation type="list" allowBlank="1" showInputMessage="1" showErrorMessage="1" sqref="H386:I386" xr:uid="{DB246F17-7E30-4262-B9AB-FE93D50E4C32}">
      <formula1>"Impact élevé, Impact moyen, Impact faible, Aucun impact, Inconnu"</formula1>
    </dataValidation>
    <dataValidation type="list" allowBlank="1" showInputMessage="1" showErrorMessage="1" sqref="H384:I384" xr:uid="{004565F5-0C82-406B-9C45-814CFD6F032D}">
      <formula1>"Aucun impact, Réunions moins fréquentes, Réunions impossibles, Ne sais pas, Non applicable (pas de comité)"</formula1>
    </dataValidation>
    <dataValidation type="decimal" allowBlank="1" showInputMessage="1" showErrorMessage="1" error="Entrez une valeur numérique ici uniquement (en USD)." sqref="J27 H231:J231" xr:uid="{AF8092B5-ACBF-413A-8589-5D1A981937C5}">
      <formula1>0</formula1>
      <formula2>100000000</formula2>
    </dataValidation>
    <dataValidation type="decimal" allowBlank="1" showInputMessage="1" showErrorMessage="1" error="Entrez une valeur numérique ici seulement (en USD)." sqref="I86:J86" xr:uid="{6D3EE791-DD12-41C2-A90E-CDF570B15000}">
      <formula1>0</formula1>
      <formula2>100000000</formula2>
    </dataValidation>
    <dataValidation type="decimal" allowBlank="1" showInputMessage="1" showErrorMessage="1" error="Entrez une quantité numérique ici seulement." sqref="K45:L45 K47:L47" xr:uid="{87BB1010-1877-45C4-91CC-CEFCF90A7E20}">
      <formula1>0</formula1>
      <formula2>1000000000</formula2>
    </dataValidation>
    <dataValidation type="custom" allowBlank="1" showInputMessage="1" showErrorMessage="1" error="Ce nombre doit être supérieur ou égal au nombre d'observations de rupture de stock (Colonne H)." sqref="I292 I290 I286:I287 I284 I294:I295 I281 I297:I298" xr:uid="{47BBF3DE-C2E2-4BD3-9F32-2E0090BE62DF}">
      <formula1>I281&gt;=H281</formula1>
    </dataValidation>
    <dataValidation type="custom" operator="lessThanOrEqual" allowBlank="1" showInputMessage="1" showErrorMessage="1" error="Ce nombre ne peut pas dépasser le nombre total d'observations du statut des stocks (colonne I)." sqref="K291:L291 K299:L299 I288 K282:L283 I293 K288:L288 I282:I283 H281:H284 H286:H288 I291 H290:H295 K293:L293 K297:L297 H297:H299 I299" xr:uid="{8C8C4C59-8103-47AF-9873-3385C39459B9}">
      <formula1>H281&lt;=I281</formula1>
    </dataValidation>
    <dataValidation type="custom" allowBlank="1" showInputMessage="1" showErrorMessage="1" error="Ce nombre doit être supérieur ou égal au nombre total du PPS en rupture de stock (Colonne K)." sqref="L294:L295 L284 L286:L287 L290 L292 L281 L298" xr:uid="{260BA490-8639-4731-B839-D000CFC39947}">
      <formula1>L281&gt;=K281</formula1>
    </dataValidation>
    <dataValidation type="custom" allowBlank="1" showInputMessage="1" showErrorMessage="1" error="Ce nombre doit être inférieur ou égal au nombre total de PPS déclarant (observations de stocks) (Colonne L)." sqref="K294:K295 K298 K286:K287 K290 K292 K284 K281" xr:uid="{D47F5A35-8F4C-4466-80CB-8305742E655C}">
      <formula1>K281&lt;=L281</formula1>
    </dataValidation>
    <dataValidation type="list" allowBlank="1" showInputMessage="1" showErrorMessage="1" sqref="H304:J304" xr:uid="{338E42D2-24A5-4B8F-962D-A8FEEB6BD86F}">
      <formula1>"Oui, Non, Ne sais pas, Non applicable (pas d'ANRP)"</formula1>
    </dataValidation>
    <dataValidation type="list" allowBlank="1" showInputMessage="1" showErrorMessage="1" sqref="H29:J29" xr:uid="{313676BB-DD62-436D-8967-CA100467F468}">
      <formula1>"Gouvernement - Niveau central, Gouvernement - Niveau infranational, Gouvernement des États-Unis (USG), UNFPA, Autres bailleurs de fonds, Autre, Ne sais pas"</formula1>
    </dataValidation>
    <dataValidation allowBlank="1" showInputMessage="1" showErrorMessage="1" error="Entrez une valeur numérique ici seulement (en USD)." sqref="G38:G39 G45:H45 G47:H47" xr:uid="{F193D781-2757-44CE-B3FB-9D50382DDB80}"/>
    <dataValidation type="decimal" allowBlank="1" showInputMessage="1" showErrorMessage="1" error="Enter a numeric quantity only." sqref="K52:L56" xr:uid="{7628538B-B65D-42C0-A419-D67118F67B2A}">
      <formula1>0</formula1>
      <formula2>1000000000</formula2>
    </dataValidation>
    <dataValidation type="list" allowBlank="1" showInputMessage="1" showErrorMessage="1" sqref="O19" xr:uid="{473781FC-C089-4D45-AC8E-D33CFD7D9F95}">
      <formula1>$C$3:$C$5</formula1>
    </dataValidation>
    <dataValidation type="list" allowBlank="1" showInputMessage="1" showErrorMessage="1" sqref="O20" xr:uid="{A5FF5CB9-3819-4991-81BE-2BAB36E413F4}">
      <formula1>$D$3:$D$4</formula1>
    </dataValidation>
    <dataValidation type="list" allowBlank="1" showInputMessage="1" showErrorMessage="1" sqref="O21:O23" xr:uid="{962CBE12-6BF4-43C4-8EE0-0F21E840319C}">
      <formula1>$E$3:$E$4</formula1>
    </dataValidation>
    <dataValidation type="list" allowBlank="1" showInputMessage="1" showErrorMessage="1" sqref="O25:O26" xr:uid="{A45A269F-1FA2-4A37-A295-823896E79CD8}">
      <formula1>$F$3:$F$6</formula1>
    </dataValidation>
    <dataValidation type="list" allowBlank="1" showInputMessage="1" showErrorMessage="1" sqref="O31:O32" xr:uid="{784AE3AE-4FAF-4689-BF5B-5FE13B7DF9EE}">
      <formula1>$H$3:$H$4</formula1>
    </dataValidation>
    <dataValidation type="list" allowBlank="1" showInputMessage="1" showErrorMessage="1" sqref="O33" xr:uid="{B2A084B6-DE7C-42BD-A604-F8FF402BE0CE}">
      <formula1>$I$3:$I$4</formula1>
    </dataValidation>
    <dataValidation type="list" allowBlank="1" showInputMessage="1" showErrorMessage="1" sqref="O35 O42" xr:uid="{E63272BA-EA66-4AF9-BD85-D493BD3F5E57}">
      <formula1>$J$3:$J$7</formula1>
    </dataValidation>
    <dataValidation type="list" allowBlank="1" showInputMessage="1" showErrorMessage="1" sqref="O44:P49" xr:uid="{85811AD0-A878-4081-9562-1CDBCBDE8AEA}">
      <formula1>$K$3:$K$7</formula1>
    </dataValidation>
    <dataValidation type="list" allowBlank="1" showInputMessage="1" showErrorMessage="1" sqref="O54" xr:uid="{F49EF093-B833-4D03-954F-C3884298E819}">
      <formula1>$N$3:$N$4</formula1>
    </dataValidation>
    <dataValidation type="list" allowBlank="1" showInputMessage="1" showErrorMessage="1" sqref="O55" xr:uid="{15CB30E7-4FBB-40AA-827B-A85D53BBAB68}">
      <formula1>$O$3:$O$4</formula1>
    </dataValidation>
    <dataValidation type="list" allowBlank="1" showInputMessage="1" showErrorMessage="1" sqref="O73:O81 O66:O71" xr:uid="{41992E46-EF95-45D9-A567-97B97537B761}">
      <formula1>$P$3:$P$7</formula1>
    </dataValidation>
    <dataValidation type="list" allowBlank="1" showInputMessage="1" showErrorMessage="1" sqref="O84" xr:uid="{64203E18-077D-402C-8734-0593908CD6F7}">
      <formula1>$Q$3:$Q$6</formula1>
    </dataValidation>
    <dataValidation type="list" allowBlank="1" showInputMessage="1" showErrorMessage="1" sqref="O91" xr:uid="{77E2CBCC-FDD8-427C-92A3-E730085AAC34}">
      <formula1>$R$3:$R$8</formula1>
    </dataValidation>
    <dataValidation type="list" allowBlank="1" showInputMessage="1" showErrorMessage="1" sqref="O139" xr:uid="{F89107D3-AFEE-4320-8E21-BE03E8B62249}">
      <formula1>$S$3:$S$4</formula1>
    </dataValidation>
    <dataValidation type="list" allowBlank="1" showInputMessage="1" showErrorMessage="1" sqref="O145:O148" xr:uid="{302623DA-84A9-466B-88E1-89BAE2A22F7C}">
      <formula1>$T$3:$T$8</formula1>
    </dataValidation>
    <dataValidation type="list" allowBlank="1" showInputMessage="1" showErrorMessage="1" sqref="O150:O165" xr:uid="{9D131280-74E9-4946-B202-72E5F090D58D}">
      <formula1>$U$3:$U$5</formula1>
    </dataValidation>
    <dataValidation type="list" allowBlank="1" showInputMessage="1" showErrorMessage="1" sqref="O167:O178 O191:O202" xr:uid="{09BADB61-286F-47F9-AD42-D02A67C34459}">
      <formula1>$V$3:$V$8</formula1>
    </dataValidation>
    <dataValidation type="list" allowBlank="1" showInputMessage="1" showErrorMessage="1" sqref="O179:O190 O203:O214" xr:uid="{A2C0485E-3D46-4938-B7FA-3B77C4EF619C}">
      <formula1>$W$3:$W$6</formula1>
    </dataValidation>
    <dataValidation type="list" allowBlank="1" showInputMessage="1" showErrorMessage="1" sqref="O215:O221" xr:uid="{DE3E6B1E-57B9-4D37-8F2D-FEEAAF95C934}">
      <formula1>$X$3:$X$4</formula1>
    </dataValidation>
    <dataValidation type="list" allowBlank="1" showInputMessage="1" showErrorMessage="1" sqref="O222:O226" xr:uid="{98A32411-38FB-44FD-8337-3F1A33C4661A}">
      <formula1>$Y$3:$Y$6</formula1>
    </dataValidation>
    <dataValidation type="list" allowBlank="1" showInputMessage="1" showErrorMessage="1" sqref="O227:O228" xr:uid="{15B4FD68-293A-461A-866E-E02FA82ECF8E}">
      <formula1>$Z$3:$Z$5</formula1>
    </dataValidation>
    <dataValidation type="list" allowBlank="1" showInputMessage="1" showErrorMessage="1" sqref="O230:O231" xr:uid="{3B0CC5C0-C3F0-4CE6-9E39-F1FF6267CB68}">
      <formula1>$AA$3:$AA$4</formula1>
    </dataValidation>
    <dataValidation type="list" allowBlank="1" showInputMessage="1" showErrorMessage="1" sqref="O232:O248" xr:uid="{9F7BB835-6511-413A-A95C-05998337C990}">
      <formula1>$AB$3:$AB$4</formula1>
    </dataValidation>
    <dataValidation type="list" allowBlank="1" showInputMessage="1" showErrorMessage="1" sqref="O249:O255" xr:uid="{B16D5A64-DD0D-45ED-8AAE-6A81EB837403}">
      <formula1>$AC$3:$AC$7</formula1>
    </dataValidation>
    <dataValidation type="list" allowBlank="1" showInputMessage="1" showErrorMessage="1" sqref="O256" xr:uid="{371D1EB6-684E-4A27-86CC-38FC3CFD1A5F}">
      <formula1>$AD$3:$AD$5</formula1>
    </dataValidation>
    <dataValidation type="list" allowBlank="1" showInputMessage="1" showErrorMessage="1" sqref="O263:O267" xr:uid="{D94CDCD2-BEC3-4A23-87DD-5CF789BFF293}">
      <formula1>$AF$3:$AF$4</formula1>
    </dataValidation>
    <dataValidation type="list" allowBlank="1" showInputMessage="1" showErrorMessage="1" sqref="O269:O277" xr:uid="{B180F2B7-2F50-4815-BE2B-3457CBB0EF3B}">
      <formula1>$AG$3:$AG$4</formula1>
    </dataValidation>
    <dataValidation type="list" allowBlank="1" showInputMessage="1" showErrorMessage="1" sqref="O279" xr:uid="{F558234A-735C-4027-B78B-87B7B81DB860}">
      <formula1>$AH$3:$AH$7</formula1>
    </dataValidation>
    <dataValidation type="list" allowBlank="1" showInputMessage="1" showErrorMessage="1" sqref="O304" xr:uid="{F9247E4D-EEB2-4317-82F7-22CE6C8E23FE}">
      <formula1>$AJ$3:$AJ$4</formula1>
    </dataValidation>
    <dataValidation type="list" allowBlank="1" showInputMessage="1" showErrorMessage="1" sqref="O305:O309" xr:uid="{D0284C58-8A62-4652-A365-C199DCCE3B77}">
      <formula1>$AK$3:$AK$4</formula1>
    </dataValidation>
    <dataValidation type="list" allowBlank="1" showInputMessage="1" showErrorMessage="1" sqref="O310:O313" xr:uid="{86B4F57D-9090-4FBD-A5C1-BA79EA8D2759}">
      <formula1>$AL$3:$AL$5</formula1>
    </dataValidation>
    <dataValidation type="list" allowBlank="1" showInputMessage="1" showErrorMessage="1" sqref="O314:O315" xr:uid="{62C0302A-4DFA-4DF8-824D-67E1E619107C}">
      <formula1>$AM$3:$AM$4</formula1>
    </dataValidation>
    <dataValidation type="list" allowBlank="1" showInputMessage="1" showErrorMessage="1" sqref="O317:O322" xr:uid="{32F6886D-1570-4F54-82E0-9AC751E4F84B}">
      <formula1>$AN$3:$AN$5</formula1>
    </dataValidation>
    <dataValidation type="list" allowBlank="1" showInputMessage="1" showErrorMessage="1" sqref="O324:O372" xr:uid="{735972ED-2C2C-489C-8328-E2DFB2E80AE8}">
      <formula1>$AO$3:$AO$4</formula1>
    </dataValidation>
    <dataValidation type="list" allowBlank="1" showInputMessage="1" showErrorMessage="1" sqref="O373" xr:uid="{AE33536D-2FE3-4946-9FC2-FE412DF2F9C8}">
      <formula1>$AP$3:$AP$4</formula1>
    </dataValidation>
    <dataValidation type="list" allowBlank="1" showInputMessage="1" showErrorMessage="1" sqref="O374:O375" xr:uid="{B6AAF56A-E6CD-4CA0-A42D-5E8E93A5EAA4}">
      <formula1>$AQ$3:$AQ$5</formula1>
    </dataValidation>
    <dataValidation type="list" allowBlank="1" showInputMessage="1" showErrorMessage="1" sqref="O376" xr:uid="{64181B84-D4ED-4F1F-A3F7-8085851F9AB4}">
      <formula1>$AR$3:$AR$4</formula1>
    </dataValidation>
    <dataValidation type="list" allowBlank="1" showInputMessage="1" showErrorMessage="1" sqref="O6" xr:uid="{DEAE71E4-28D2-4CDE-8AA7-F02853DCC0AC}">
      <formula1>$B$3:$B$5</formula1>
    </dataValidation>
    <dataValidation type="list" allowBlank="1" showInputMessage="1" showErrorMessage="1" sqref="O282:O284" xr:uid="{F76C4364-C0F4-4B5F-B95F-0509D61D2F58}">
      <formula1>$AI$3:$AI$8</formula1>
    </dataValidation>
    <dataValidation type="list" allowBlank="1" showInputMessage="1" showErrorMessage="1" sqref="O27:O30" xr:uid="{F706A15A-319D-400C-8274-2837DC0256EB}">
      <formula1>$G$3:$G$6</formula1>
    </dataValidation>
    <dataValidation type="list" allowBlank="1" showInputMessage="1" showErrorMessage="1" sqref="O257:O262" xr:uid="{CACA35E9-5416-476A-8B3A-D3E05FDA3F30}">
      <formula1>$AE$3:$AE$5</formula1>
    </dataValidation>
    <dataValidation type="list" allowBlank="1" showInputMessage="1" showErrorMessage="1" sqref="E3" xr:uid="{7CF0B9EB-1EF3-4A80-BA84-562DDFE12CD3}">
      <formula1>$A$3:$A$133</formula1>
    </dataValidation>
  </dataValidations>
  <hyperlinks>
    <hyperlink ref="G3:O3" location="'All Country Summary (2023)'!A1" display="Go to summary page" xr:uid="{8E552497-DF41-440E-A6BB-5B07BDA83B2F}"/>
  </hyperlinks>
  <pageMargins left="0.25" right="0.25" top="0.75" bottom="0.75" header="0.3" footer="0.3"/>
  <pageSetup paperSize="141" scale="75"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822e118f-d533-465d-b5ca-7beed2256e09" ContentTypeId="0x0101008DA58B5CA681664FAB24816C56F4108502" PreviousValue="false"/>
</file>

<file path=customXml/item2.xml><?xml version="1.0" encoding="utf-8"?>
<ct:contentTypeSchema xmlns:ct="http://schemas.microsoft.com/office/2006/metadata/contentType" xmlns:ma="http://schemas.microsoft.com/office/2006/metadata/properties/metaAttributes" ct:_="" ma:_="" ma:contentTypeName="Project Technical Implementation" ma:contentTypeID="0x0101008DA58B5CA681664FAB24816C56F41085020073CD9A2FDE83D74A8AE87C5E6F6E6916" ma:contentTypeVersion="6" ma:contentTypeDescription="" ma:contentTypeScope="" ma:versionID="4e2c505bc6dd469b5fc4479c67e36d21">
  <xsd:schema xmlns:xsd="http://www.w3.org/2001/XMLSchema" xmlns:xs="http://www.w3.org/2001/XMLSchema" xmlns:p="http://schemas.microsoft.com/office/2006/metadata/properties" xmlns:ns2="8d7096d6-fc66-4344-9e3f-2445529a09f6" targetNamespace="http://schemas.microsoft.com/office/2006/metadata/properties" ma:root="true" ma:fieldsID="b2431dd1ba532b3876c3e935d2771db0" ns2:_="">
    <xsd:import namespace="8d7096d6-fc66-4344-9e3f-2445529a09f6"/>
    <xsd:element name="properties">
      <xsd:complexType>
        <xsd:sequence>
          <xsd:element name="documentManagement">
            <xsd:complexType>
              <xsd:all>
                <xsd:element ref="ns2:hbf0c10381aa4bd59932b5b7da857fed"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096d6-fc66-4344-9e3f-2445529a09f6" elementFormDefault="qualified">
    <xsd:import namespace="http://schemas.microsoft.com/office/2006/documentManagement/types"/>
    <xsd:import namespace="http://schemas.microsoft.com/office/infopath/2007/PartnerControls"/>
    <xsd:element name="hbf0c10381aa4bd59932b5b7da857fed" ma:index="8" nillable="true" ma:taxonomy="true" ma:internalName="hbf0c10381aa4bd59932b5b7da857fed" ma:taxonomyFieldName="Project_x0020_Document_x0020_Type" ma:displayName="Project Document Type" ma:default="" ma:fieldId="{1bf0c103-81aa-4bd5-9932-b5b7da857fed}" ma:sspId="822e118f-d533-465d-b5ca-7beed2256e09" ma:termSetId="d8a5acf7-091c-4877-b363-b3708ae0704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cf9c8a-78a3-4561-85a9-0a0514ac3c6b}" ma:internalName="TaxCatchAll" ma:showField="CatchAllData" ma:web="854bdaf2-bd23-4f9a-b8cb-7de5fd39621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cf9c8a-78a3-4561-85a9-0a0514ac3c6b}" ma:internalName="TaxCatchAllLabel" ma:readOnly="true" ma:showField="CatchAllDataLabel" ma:web="854bdaf2-bd23-4f9a-b8cb-7de5fd3962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hbf0c10381aa4bd59932b5b7da857fed xmlns="8d7096d6-fc66-4344-9e3f-2445529a09f6">
      <Terms xmlns="http://schemas.microsoft.com/office/infopath/2007/PartnerControls"/>
    </hbf0c10381aa4bd59932b5b7da857fed>
    <TaxCatchAll xmlns="8d7096d6-fc66-4344-9e3f-2445529a09f6"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E4BDA2F-AA0F-4B0D-8165-34402596F3C0}"/>
</file>

<file path=customXml/itemProps2.xml><?xml version="1.0" encoding="utf-8"?>
<ds:datastoreItem xmlns:ds="http://schemas.openxmlformats.org/officeDocument/2006/customXml" ds:itemID="{88CC25EF-5383-4868-AFBE-5FD73D9330E5}"/>
</file>

<file path=customXml/itemProps3.xml><?xml version="1.0" encoding="utf-8"?>
<ds:datastoreItem xmlns:ds="http://schemas.openxmlformats.org/officeDocument/2006/customXml" ds:itemID="{8351086C-2D29-40E1-8CB2-9440651165F9}"/>
</file>

<file path=customXml/itemProps4.xml><?xml version="1.0" encoding="utf-8"?>
<ds:datastoreItem xmlns:ds="http://schemas.openxmlformats.org/officeDocument/2006/customXml" ds:itemID="{6A627C10-2290-4D48-8DCD-EACDB19A09C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Kyle Tweedy</dc:creator>
  <cp:keywords/>
  <dc:description/>
  <cp:lastModifiedBy>Kyle Tweedy</cp:lastModifiedBy>
  <cp:revision/>
  <dcterms:created xsi:type="dcterms:W3CDTF">2024-04-30T13:17:20Z</dcterms:created>
  <dcterms:modified xsi:type="dcterms:W3CDTF">2024-07-01T16:51:48Z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0x0101008DA58B5CA681664FAB24816C56F41085020073CD9A2FDE83D74A8AE87C5E6F6E6916</vt:lpwstr>
  </property>
  <property fmtid="{D5CDD505-2E9C-101B-9397-08002B2CF9AE}" pid="3" name="Project Document Type">
    <vt:lpwstr/>
  </property>
  <property fmtid="{D5CDD505-2E9C-101B-9397-08002B2CF9AE}" pid="4" name="MediaServiceImageTags">
    <vt:lpwstr/>
  </property>
  <property fmtid="{D5CDD505-2E9C-101B-9397-08002B2CF9AE}" pid="5" name="lcf76f155ced4ddcb4097134ff3c332f">
    <vt:lpwstr/>
  </property>
</Properties>
</file>